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xr:revisionPtr revIDLastSave="0" documentId="13_ncr:1_{79E5C238-9123-4AEB-A86F-503C5A8641E0}" xr6:coauthVersionLast="47" xr6:coauthVersionMax="47" xr10:uidLastSave="{00000000-0000-0000-0000-000000000000}"/>
  <bookViews>
    <workbookView xWindow="-90" yWindow="-90" windowWidth="19380" windowHeight="11460" xr2:uid="{00000000-000D-0000-FFFF-FFFF00000000}"/>
  </bookViews>
  <sheets>
    <sheet name="README" sheetId="1" r:id="rId1"/>
    <sheet name="Inputs" sheetId="2" r:id="rId2"/>
    <sheet name="DCF" sheetId="3" r:id="rId3"/>
    <sheet name="Options" sheetId="4" r:id="rId4"/>
    <sheet name="MonteCarlo" sheetId="5" r:id="rId5"/>
    <sheet name="Inversion" sheetId="6" r:id="rId6"/>
    <sheet name="SumOfPar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7" l="1"/>
  <c r="B8" i="7"/>
  <c r="B6" i="7"/>
  <c r="B5" i="7"/>
  <c r="B4" i="7"/>
  <c r="B4" i="6"/>
  <c r="B5" i="6" s="1"/>
  <c r="AS1013" i="5"/>
  <c r="AR1013" i="5"/>
  <c r="AM1013" i="5"/>
  <c r="AL1013" i="5"/>
  <c r="AK1013" i="5"/>
  <c r="O1013" i="5"/>
  <c r="M1013" i="5"/>
  <c r="L1013" i="5"/>
  <c r="W1013" i="5" s="1"/>
  <c r="K1013" i="5"/>
  <c r="J1013" i="5"/>
  <c r="I1013" i="5"/>
  <c r="AE1013" i="5" s="1"/>
  <c r="H1013" i="5"/>
  <c r="G1013" i="5"/>
  <c r="F1013" i="5"/>
  <c r="Q1013" i="5" s="1"/>
  <c r="E1013" i="5"/>
  <c r="P1013" i="5" s="1"/>
  <c r="D1013" i="5"/>
  <c r="Z1013" i="5" s="1"/>
  <c r="C1013" i="5"/>
  <c r="AS1012" i="5"/>
  <c r="AQ1012" i="5"/>
  <c r="AM1012" i="5"/>
  <c r="V1012" i="5"/>
  <c r="T1012" i="5"/>
  <c r="S1012" i="5"/>
  <c r="M1012" i="5"/>
  <c r="L1012" i="5"/>
  <c r="W1012" i="5" s="1"/>
  <c r="K1012" i="5"/>
  <c r="AG1012" i="5" s="1"/>
  <c r="J1012" i="5"/>
  <c r="AF1012" i="5" s="1"/>
  <c r="I1012" i="5"/>
  <c r="H1012" i="5"/>
  <c r="G1012" i="5"/>
  <c r="F1012" i="5"/>
  <c r="E1012" i="5"/>
  <c r="D1012" i="5"/>
  <c r="C1012" i="5"/>
  <c r="Y1012" i="5" s="1"/>
  <c r="AN1011" i="5"/>
  <c r="AM1011" i="5"/>
  <c r="AL1011" i="5"/>
  <c r="AK1011" i="5"/>
  <c r="AF1011" i="5"/>
  <c r="AC1011" i="5"/>
  <c r="U1011" i="5"/>
  <c r="P1011" i="5"/>
  <c r="O1011" i="5"/>
  <c r="M1011" i="5"/>
  <c r="L1011" i="5"/>
  <c r="K1011" i="5"/>
  <c r="J1011" i="5"/>
  <c r="AQ1011" i="5" s="1"/>
  <c r="I1011" i="5"/>
  <c r="H1011" i="5"/>
  <c r="G1011" i="5"/>
  <c r="R1011" i="5" s="1"/>
  <c r="F1011" i="5"/>
  <c r="Q1011" i="5" s="1"/>
  <c r="E1011" i="5"/>
  <c r="AA1011" i="5" s="1"/>
  <c r="D1011" i="5"/>
  <c r="Z1011" i="5" s="1"/>
  <c r="C1011" i="5"/>
  <c r="AM1010" i="5"/>
  <c r="AE1010" i="5"/>
  <c r="AB1010" i="5"/>
  <c r="AA1010" i="5"/>
  <c r="W1010" i="5"/>
  <c r="O1010" i="5"/>
  <c r="M1010" i="5"/>
  <c r="L1010" i="5"/>
  <c r="AH1010" i="5" s="1"/>
  <c r="K1010" i="5"/>
  <c r="J1010" i="5"/>
  <c r="I1010" i="5"/>
  <c r="AP1010" i="5" s="1"/>
  <c r="H1010" i="5"/>
  <c r="S1010" i="5" s="1"/>
  <c r="G1010" i="5"/>
  <c r="F1010" i="5"/>
  <c r="Q1010" i="5" s="1"/>
  <c r="E1010" i="5"/>
  <c r="AL1010" i="5" s="1"/>
  <c r="D1010" i="5"/>
  <c r="AK1010" i="5" s="1"/>
  <c r="C1010" i="5"/>
  <c r="N1010" i="5" s="1"/>
  <c r="AS1009" i="5"/>
  <c r="AR1009" i="5"/>
  <c r="AQ1009" i="5"/>
  <c r="AO1009" i="5"/>
  <c r="AN1009" i="5"/>
  <c r="AL1009" i="5"/>
  <c r="AH1009" i="5"/>
  <c r="AG1009" i="5"/>
  <c r="AA1009" i="5"/>
  <c r="Y1009" i="5"/>
  <c r="V1009" i="5"/>
  <c r="P1009" i="5"/>
  <c r="M1009" i="5"/>
  <c r="L1009" i="5"/>
  <c r="W1009" i="5" s="1"/>
  <c r="K1009" i="5"/>
  <c r="J1009" i="5"/>
  <c r="AF1009" i="5" s="1"/>
  <c r="I1009" i="5"/>
  <c r="H1009" i="5"/>
  <c r="S1009" i="5" s="1"/>
  <c r="G1009" i="5"/>
  <c r="F1009" i="5"/>
  <c r="E1009" i="5"/>
  <c r="D1009" i="5"/>
  <c r="C1009" i="5"/>
  <c r="AJ1009" i="5" s="1"/>
  <c r="AT1008" i="5"/>
  <c r="AG1008" i="5"/>
  <c r="AF1008" i="5"/>
  <c r="AA1008" i="5"/>
  <c r="X1008" i="5"/>
  <c r="W1008" i="5"/>
  <c r="P1008" i="5"/>
  <c r="M1008" i="5"/>
  <c r="AI1008" i="5" s="1"/>
  <c r="L1008" i="5"/>
  <c r="AS1008" i="5" s="1"/>
  <c r="K1008" i="5"/>
  <c r="J1008" i="5"/>
  <c r="I1008" i="5"/>
  <c r="H1008" i="5"/>
  <c r="S1008" i="5" s="1"/>
  <c r="G1008" i="5"/>
  <c r="F1008" i="5"/>
  <c r="E1008" i="5"/>
  <c r="AL1008" i="5" s="1"/>
  <c r="D1008" i="5"/>
  <c r="C1008" i="5"/>
  <c r="Y1008" i="5" s="1"/>
  <c r="AR1007" i="5"/>
  <c r="AM1007" i="5"/>
  <c r="AL1007" i="5"/>
  <c r="AG1007" i="5"/>
  <c r="Y1007" i="5"/>
  <c r="R1007" i="5"/>
  <c r="P1007" i="5"/>
  <c r="M1007" i="5"/>
  <c r="AT1007" i="5" s="1"/>
  <c r="L1007" i="5"/>
  <c r="K1007" i="5"/>
  <c r="V1007" i="5" s="1"/>
  <c r="J1007" i="5"/>
  <c r="I1007" i="5"/>
  <c r="H1007" i="5"/>
  <c r="G1007" i="5"/>
  <c r="F1007" i="5"/>
  <c r="E1007" i="5"/>
  <c r="AA1007" i="5" s="1"/>
  <c r="D1007" i="5"/>
  <c r="C1007" i="5"/>
  <c r="AJ1007" i="5" s="1"/>
  <c r="AM1006" i="5"/>
  <c r="AL1006" i="5"/>
  <c r="AI1006" i="5"/>
  <c r="AH1006" i="5"/>
  <c r="AB1006" i="5"/>
  <c r="S1006" i="5"/>
  <c r="P1006" i="5"/>
  <c r="M1006" i="5"/>
  <c r="L1006" i="5"/>
  <c r="AS1006" i="5" s="1"/>
  <c r="K1006" i="5"/>
  <c r="J1006" i="5"/>
  <c r="I1006" i="5"/>
  <c r="T1006" i="5" s="1"/>
  <c r="H1006" i="5"/>
  <c r="G1006" i="5"/>
  <c r="F1006" i="5"/>
  <c r="Q1006" i="5" s="1"/>
  <c r="E1006" i="5"/>
  <c r="AA1006" i="5" s="1"/>
  <c r="D1006" i="5"/>
  <c r="C1006" i="5"/>
  <c r="N1006" i="5" s="1"/>
  <c r="AT1005" i="5"/>
  <c r="AO1005" i="5"/>
  <c r="AH1005" i="5"/>
  <c r="Q1005" i="5"/>
  <c r="M1005" i="5"/>
  <c r="X1005" i="5" s="1"/>
  <c r="L1005" i="5"/>
  <c r="AS1005" i="5" s="1"/>
  <c r="K1005" i="5"/>
  <c r="J1005" i="5"/>
  <c r="I1005" i="5"/>
  <c r="AP1005" i="5" s="1"/>
  <c r="H1005" i="5"/>
  <c r="AD1005" i="5" s="1"/>
  <c r="G1005" i="5"/>
  <c r="F1005" i="5"/>
  <c r="AM1005" i="5" s="1"/>
  <c r="E1005" i="5"/>
  <c r="D1005" i="5"/>
  <c r="C1005" i="5"/>
  <c r="N1005" i="5" s="1"/>
  <c r="AT1004" i="5"/>
  <c r="AP1004" i="5"/>
  <c r="AN1004" i="5"/>
  <c r="AM1004" i="5"/>
  <c r="AL1004" i="5"/>
  <c r="AA1004" i="5"/>
  <c r="X1004" i="5"/>
  <c r="W1004" i="5"/>
  <c r="R1004" i="5"/>
  <c r="P1004" i="5"/>
  <c r="M1004" i="5"/>
  <c r="AI1004" i="5" s="1"/>
  <c r="L1004" i="5"/>
  <c r="K1004" i="5"/>
  <c r="V1004" i="5" s="1"/>
  <c r="J1004" i="5"/>
  <c r="I1004" i="5"/>
  <c r="H1004" i="5"/>
  <c r="S1004" i="5" s="1"/>
  <c r="G1004" i="5"/>
  <c r="AC1004" i="5" s="1"/>
  <c r="F1004" i="5"/>
  <c r="E1004" i="5"/>
  <c r="D1004" i="5"/>
  <c r="C1004" i="5"/>
  <c r="AJ1004" i="5" s="1"/>
  <c r="AT1003" i="5"/>
  <c r="AI1003" i="5"/>
  <c r="AB1003" i="5"/>
  <c r="X1003" i="5"/>
  <c r="W1003" i="5"/>
  <c r="V1003" i="5"/>
  <c r="R1003" i="5"/>
  <c r="Q1003" i="5"/>
  <c r="M1003" i="5"/>
  <c r="L1003" i="5"/>
  <c r="K1003" i="5"/>
  <c r="AG1003" i="5" s="1"/>
  <c r="J1003" i="5"/>
  <c r="I1003" i="5"/>
  <c r="H1003" i="5"/>
  <c r="G1003" i="5"/>
  <c r="F1003" i="5"/>
  <c r="AM1003" i="5" s="1"/>
  <c r="E1003" i="5"/>
  <c r="D1003" i="5"/>
  <c r="O1003" i="5" s="1"/>
  <c r="C1003" i="5"/>
  <c r="AO1002" i="5"/>
  <c r="AK1002" i="5"/>
  <c r="AH1002" i="5"/>
  <c r="AD1002" i="5"/>
  <c r="AC1002" i="5"/>
  <c r="R1002" i="5"/>
  <c r="Q1002" i="5"/>
  <c r="O1002" i="5"/>
  <c r="M1002" i="5"/>
  <c r="L1002" i="5"/>
  <c r="W1002" i="5" s="1"/>
  <c r="K1002" i="5"/>
  <c r="J1002" i="5"/>
  <c r="I1002" i="5"/>
  <c r="H1002" i="5"/>
  <c r="S1002" i="5" s="1"/>
  <c r="G1002" i="5"/>
  <c r="AN1002" i="5" s="1"/>
  <c r="F1002" i="5"/>
  <c r="E1002" i="5"/>
  <c r="D1002" i="5"/>
  <c r="Z1002" i="5" s="1"/>
  <c r="C1002" i="5"/>
  <c r="AQ1001" i="5"/>
  <c r="AM1001" i="5"/>
  <c r="AK1001" i="5"/>
  <c r="AJ1001" i="5"/>
  <c r="AI1001" i="5"/>
  <c r="X1001" i="5"/>
  <c r="W1001" i="5"/>
  <c r="T1001" i="5"/>
  <c r="M1001" i="5"/>
  <c r="AT1001" i="5" s="1"/>
  <c r="L1001" i="5"/>
  <c r="AH1001" i="5" s="1"/>
  <c r="K1001" i="5"/>
  <c r="V1001" i="5" s="1"/>
  <c r="J1001" i="5"/>
  <c r="AF1001" i="5" s="1"/>
  <c r="I1001" i="5"/>
  <c r="AP1001" i="5" s="1"/>
  <c r="H1001" i="5"/>
  <c r="S1001" i="5" s="1"/>
  <c r="G1001" i="5"/>
  <c r="F1001" i="5"/>
  <c r="Q1001" i="5" s="1"/>
  <c r="E1001" i="5"/>
  <c r="P1001" i="5" s="1"/>
  <c r="D1001" i="5"/>
  <c r="C1001" i="5"/>
  <c r="AH1000" i="5"/>
  <c r="AG1000" i="5"/>
  <c r="AC1000" i="5"/>
  <c r="Y1000" i="5"/>
  <c r="V1000" i="5"/>
  <c r="M1000" i="5"/>
  <c r="L1000" i="5"/>
  <c r="W1000" i="5" s="1"/>
  <c r="K1000" i="5"/>
  <c r="AR1000" i="5" s="1"/>
  <c r="J1000" i="5"/>
  <c r="I1000" i="5"/>
  <c r="H1000" i="5"/>
  <c r="G1000" i="5"/>
  <c r="F1000" i="5"/>
  <c r="E1000" i="5"/>
  <c r="D1000" i="5"/>
  <c r="C1000" i="5"/>
  <c r="AJ1000" i="5" s="1"/>
  <c r="AI999" i="5"/>
  <c r="AA999" i="5"/>
  <c r="M999" i="5"/>
  <c r="L999" i="5"/>
  <c r="K999" i="5"/>
  <c r="J999" i="5"/>
  <c r="I999" i="5"/>
  <c r="H999" i="5"/>
  <c r="S999" i="5" s="1"/>
  <c r="G999" i="5"/>
  <c r="AN999" i="5" s="1"/>
  <c r="F999" i="5"/>
  <c r="E999" i="5"/>
  <c r="D999" i="5"/>
  <c r="O999" i="5" s="1"/>
  <c r="C999" i="5"/>
  <c r="AJ998" i="5"/>
  <c r="AI998" i="5"/>
  <c r="Y998" i="5"/>
  <c r="W998" i="5"/>
  <c r="T998" i="5"/>
  <c r="S998" i="5"/>
  <c r="M998" i="5"/>
  <c r="AT998" i="5" s="1"/>
  <c r="L998" i="5"/>
  <c r="AH998" i="5" s="1"/>
  <c r="K998" i="5"/>
  <c r="J998" i="5"/>
  <c r="I998" i="5"/>
  <c r="AE998" i="5" s="1"/>
  <c r="H998" i="5"/>
  <c r="AO998" i="5" s="1"/>
  <c r="G998" i="5"/>
  <c r="R998" i="5" s="1"/>
  <c r="F998" i="5"/>
  <c r="E998" i="5"/>
  <c r="P998" i="5" s="1"/>
  <c r="D998" i="5"/>
  <c r="O998" i="5" s="1"/>
  <c r="C998" i="5"/>
  <c r="N998" i="5" s="1"/>
  <c r="AN997" i="5"/>
  <c r="AM997" i="5"/>
  <c r="AK997" i="5"/>
  <c r="AE997" i="5"/>
  <c r="AC997" i="5"/>
  <c r="AB997" i="5"/>
  <c r="AA997" i="5"/>
  <c r="R997" i="5"/>
  <c r="O997" i="5"/>
  <c r="M997" i="5"/>
  <c r="X997" i="5" s="1"/>
  <c r="L997" i="5"/>
  <c r="K997" i="5"/>
  <c r="V997" i="5" s="1"/>
  <c r="J997" i="5"/>
  <c r="I997" i="5"/>
  <c r="H997" i="5"/>
  <c r="G997" i="5"/>
  <c r="F997" i="5"/>
  <c r="Q997" i="5" s="1"/>
  <c r="E997" i="5"/>
  <c r="AL997" i="5" s="1"/>
  <c r="D997" i="5"/>
  <c r="Z997" i="5" s="1"/>
  <c r="C997" i="5"/>
  <c r="Y997" i="5" s="1"/>
  <c r="AK996" i="5"/>
  <c r="AJ996" i="5"/>
  <c r="AG996" i="5"/>
  <c r="AD996" i="5"/>
  <c r="N996" i="5"/>
  <c r="M996" i="5"/>
  <c r="AT996" i="5" s="1"/>
  <c r="L996" i="5"/>
  <c r="AH996" i="5" s="1"/>
  <c r="K996" i="5"/>
  <c r="J996" i="5"/>
  <c r="I996" i="5"/>
  <c r="H996" i="5"/>
  <c r="G996" i="5"/>
  <c r="R996" i="5" s="1"/>
  <c r="F996" i="5"/>
  <c r="E996" i="5"/>
  <c r="P996" i="5" s="1"/>
  <c r="D996" i="5"/>
  <c r="O996" i="5" s="1"/>
  <c r="C996" i="5"/>
  <c r="Y996" i="5" s="1"/>
  <c r="AQ995" i="5"/>
  <c r="AM995" i="5"/>
  <c r="AL995" i="5"/>
  <c r="AB995" i="5"/>
  <c r="AA995" i="5"/>
  <c r="N995" i="5"/>
  <c r="M995" i="5"/>
  <c r="X995" i="5" s="1"/>
  <c r="L995" i="5"/>
  <c r="K995" i="5"/>
  <c r="V995" i="5" s="1"/>
  <c r="J995" i="5"/>
  <c r="U995" i="5" s="1"/>
  <c r="I995" i="5"/>
  <c r="H995" i="5"/>
  <c r="S995" i="5" s="1"/>
  <c r="G995" i="5"/>
  <c r="R995" i="5" s="1"/>
  <c r="F995" i="5"/>
  <c r="Q995" i="5" s="1"/>
  <c r="E995" i="5"/>
  <c r="P995" i="5" s="1"/>
  <c r="D995" i="5"/>
  <c r="AK995" i="5" s="1"/>
  <c r="C995" i="5"/>
  <c r="Y995" i="5" s="1"/>
  <c r="AN994" i="5"/>
  <c r="AJ994" i="5"/>
  <c r="AE994" i="5"/>
  <c r="AD994" i="5"/>
  <c r="Y994" i="5"/>
  <c r="Q994" i="5"/>
  <c r="N994" i="5"/>
  <c r="M994" i="5"/>
  <c r="L994" i="5"/>
  <c r="K994" i="5"/>
  <c r="J994" i="5"/>
  <c r="I994" i="5"/>
  <c r="H994" i="5"/>
  <c r="G994" i="5"/>
  <c r="AC994" i="5" s="1"/>
  <c r="F994" i="5"/>
  <c r="E994" i="5"/>
  <c r="D994" i="5"/>
  <c r="C994" i="5"/>
  <c r="AO993" i="5"/>
  <c r="AM993" i="5"/>
  <c r="U993" i="5"/>
  <c r="S993" i="5"/>
  <c r="P993" i="5"/>
  <c r="M993" i="5"/>
  <c r="L993" i="5"/>
  <c r="K993" i="5"/>
  <c r="J993" i="5"/>
  <c r="I993" i="5"/>
  <c r="H993" i="5"/>
  <c r="AD993" i="5" s="1"/>
  <c r="G993" i="5"/>
  <c r="R993" i="5" s="1"/>
  <c r="F993" i="5"/>
  <c r="Q993" i="5" s="1"/>
  <c r="E993" i="5"/>
  <c r="AA993" i="5" s="1"/>
  <c r="D993" i="5"/>
  <c r="C993" i="5"/>
  <c r="AS992" i="5"/>
  <c r="AR992" i="5"/>
  <c r="AO992" i="5"/>
  <c r="AB992" i="5"/>
  <c r="U992" i="5"/>
  <c r="T992" i="5"/>
  <c r="S992" i="5"/>
  <c r="M992" i="5"/>
  <c r="AT992" i="5" s="1"/>
  <c r="L992" i="5"/>
  <c r="W992" i="5" s="1"/>
  <c r="K992" i="5"/>
  <c r="J992" i="5"/>
  <c r="I992" i="5"/>
  <c r="H992" i="5"/>
  <c r="AD992" i="5" s="1"/>
  <c r="G992" i="5"/>
  <c r="AC992" i="5" s="1"/>
  <c r="F992" i="5"/>
  <c r="E992" i="5"/>
  <c r="P992" i="5" s="1"/>
  <c r="D992" i="5"/>
  <c r="Z992" i="5" s="1"/>
  <c r="C992" i="5"/>
  <c r="AP991" i="5"/>
  <c r="AO991" i="5"/>
  <c r="AN991" i="5"/>
  <c r="AE991" i="5"/>
  <c r="U991" i="5"/>
  <c r="S991" i="5"/>
  <c r="P991" i="5"/>
  <c r="M991" i="5"/>
  <c r="L991" i="5"/>
  <c r="K991" i="5"/>
  <c r="J991" i="5"/>
  <c r="I991" i="5"/>
  <c r="T991" i="5" s="1"/>
  <c r="H991" i="5"/>
  <c r="AD991" i="5" s="1"/>
  <c r="G991" i="5"/>
  <c r="F991" i="5"/>
  <c r="E991" i="5"/>
  <c r="D991" i="5"/>
  <c r="C991" i="5"/>
  <c r="AR990" i="5"/>
  <c r="AQ990" i="5"/>
  <c r="AO990" i="5"/>
  <c r="X990" i="5"/>
  <c r="V990" i="5"/>
  <c r="U990" i="5"/>
  <c r="Q990" i="5"/>
  <c r="P990" i="5"/>
  <c r="M990" i="5"/>
  <c r="AI990" i="5" s="1"/>
  <c r="L990" i="5"/>
  <c r="K990" i="5"/>
  <c r="AG990" i="5" s="1"/>
  <c r="J990" i="5"/>
  <c r="AF990" i="5" s="1"/>
  <c r="I990" i="5"/>
  <c r="H990" i="5"/>
  <c r="G990" i="5"/>
  <c r="F990" i="5"/>
  <c r="AM990" i="5" s="1"/>
  <c r="E990" i="5"/>
  <c r="D990" i="5"/>
  <c r="C990" i="5"/>
  <c r="AK989" i="5"/>
  <c r="AI989" i="5"/>
  <c r="AH989" i="5"/>
  <c r="AC989" i="5"/>
  <c r="AB989" i="5"/>
  <c r="Z989" i="5"/>
  <c r="V989" i="5"/>
  <c r="O989" i="5"/>
  <c r="N989" i="5"/>
  <c r="M989" i="5"/>
  <c r="L989" i="5"/>
  <c r="K989" i="5"/>
  <c r="AR989" i="5" s="1"/>
  <c r="J989" i="5"/>
  <c r="I989" i="5"/>
  <c r="H989" i="5"/>
  <c r="G989" i="5"/>
  <c r="R989" i="5" s="1"/>
  <c r="F989" i="5"/>
  <c r="AM989" i="5" s="1"/>
  <c r="E989" i="5"/>
  <c r="D989" i="5"/>
  <c r="C989" i="5"/>
  <c r="AJ989" i="5" s="1"/>
  <c r="AR988" i="5"/>
  <c r="AM988" i="5"/>
  <c r="AG988" i="5"/>
  <c r="AC988" i="5"/>
  <c r="S988" i="5"/>
  <c r="Q988" i="5"/>
  <c r="O988" i="5"/>
  <c r="M988" i="5"/>
  <c r="X988" i="5" s="1"/>
  <c r="L988" i="5"/>
  <c r="W988" i="5" s="1"/>
  <c r="K988" i="5"/>
  <c r="V988" i="5" s="1"/>
  <c r="J988" i="5"/>
  <c r="AQ988" i="5" s="1"/>
  <c r="I988" i="5"/>
  <c r="H988" i="5"/>
  <c r="AD988" i="5" s="1"/>
  <c r="G988" i="5"/>
  <c r="R988" i="5" s="1"/>
  <c r="F988" i="5"/>
  <c r="AB988" i="5" s="1"/>
  <c r="E988" i="5"/>
  <c r="D988" i="5"/>
  <c r="Z988" i="5" s="1"/>
  <c r="C988" i="5"/>
  <c r="N988" i="5" s="1"/>
  <c r="AS987" i="5"/>
  <c r="AO987" i="5"/>
  <c r="AK987" i="5"/>
  <c r="AC987" i="5"/>
  <c r="P987" i="5"/>
  <c r="O987" i="5"/>
  <c r="M987" i="5"/>
  <c r="L987" i="5"/>
  <c r="K987" i="5"/>
  <c r="V987" i="5" s="1"/>
  <c r="J987" i="5"/>
  <c r="I987" i="5"/>
  <c r="H987" i="5"/>
  <c r="G987" i="5"/>
  <c r="AN987" i="5" s="1"/>
  <c r="F987" i="5"/>
  <c r="E987" i="5"/>
  <c r="AA987" i="5" s="1"/>
  <c r="D987" i="5"/>
  <c r="Z987" i="5" s="1"/>
  <c r="C987" i="5"/>
  <c r="AT986" i="5"/>
  <c r="AR986" i="5"/>
  <c r="AQ986" i="5"/>
  <c r="AM986" i="5"/>
  <c r="AI986" i="5"/>
  <c r="AG986" i="5"/>
  <c r="V986" i="5"/>
  <c r="U986" i="5"/>
  <c r="T986" i="5"/>
  <c r="O986" i="5"/>
  <c r="M986" i="5"/>
  <c r="X986" i="5" s="1"/>
  <c r="L986" i="5"/>
  <c r="K986" i="5"/>
  <c r="J986" i="5"/>
  <c r="AF986" i="5" s="1"/>
  <c r="I986" i="5"/>
  <c r="AP986" i="5" s="1"/>
  <c r="H986" i="5"/>
  <c r="AO986" i="5" s="1"/>
  <c r="G986" i="5"/>
  <c r="F986" i="5"/>
  <c r="E986" i="5"/>
  <c r="D986" i="5"/>
  <c r="C986" i="5"/>
  <c r="AT985" i="5"/>
  <c r="AK985" i="5"/>
  <c r="AI985" i="5"/>
  <c r="AH985" i="5"/>
  <c r="AG985" i="5"/>
  <c r="AA985" i="5"/>
  <c r="W985" i="5"/>
  <c r="M985" i="5"/>
  <c r="X985" i="5" s="1"/>
  <c r="L985" i="5"/>
  <c r="AS985" i="5" s="1"/>
  <c r="K985" i="5"/>
  <c r="J985" i="5"/>
  <c r="I985" i="5"/>
  <c r="AP985" i="5" s="1"/>
  <c r="H985" i="5"/>
  <c r="G985" i="5"/>
  <c r="F985" i="5"/>
  <c r="E985" i="5"/>
  <c r="P985" i="5" s="1"/>
  <c r="D985" i="5"/>
  <c r="Z985" i="5" s="1"/>
  <c r="C985" i="5"/>
  <c r="N985" i="5" s="1"/>
  <c r="AO984" i="5"/>
  <c r="AN984" i="5"/>
  <c r="AM984" i="5"/>
  <c r="AC984" i="5"/>
  <c r="S984" i="5"/>
  <c r="Q984" i="5"/>
  <c r="O984" i="5"/>
  <c r="M984" i="5"/>
  <c r="L984" i="5"/>
  <c r="K984" i="5"/>
  <c r="J984" i="5"/>
  <c r="I984" i="5"/>
  <c r="H984" i="5"/>
  <c r="AD984" i="5" s="1"/>
  <c r="G984" i="5"/>
  <c r="R984" i="5" s="1"/>
  <c r="F984" i="5"/>
  <c r="AB984" i="5" s="1"/>
  <c r="E984" i="5"/>
  <c r="D984" i="5"/>
  <c r="C984" i="5"/>
  <c r="AS983" i="5"/>
  <c r="AP983" i="5"/>
  <c r="AM983" i="5"/>
  <c r="AL983" i="5"/>
  <c r="AA983" i="5"/>
  <c r="W983" i="5"/>
  <c r="P983" i="5"/>
  <c r="N983" i="5"/>
  <c r="M983" i="5"/>
  <c r="X983" i="5" s="1"/>
  <c r="L983" i="5"/>
  <c r="AH983" i="5" s="1"/>
  <c r="K983" i="5"/>
  <c r="J983" i="5"/>
  <c r="U983" i="5" s="1"/>
  <c r="I983" i="5"/>
  <c r="H983" i="5"/>
  <c r="G983" i="5"/>
  <c r="F983" i="5"/>
  <c r="E983" i="5"/>
  <c r="D983" i="5"/>
  <c r="AK983" i="5" s="1"/>
  <c r="C983" i="5"/>
  <c r="AJ983" i="5" s="1"/>
  <c r="AT982" i="5"/>
  <c r="AF982" i="5"/>
  <c r="AE982" i="5"/>
  <c r="V982" i="5"/>
  <c r="U982" i="5"/>
  <c r="T982" i="5"/>
  <c r="S982" i="5"/>
  <c r="M982" i="5"/>
  <c r="AI982" i="5" s="1"/>
  <c r="L982" i="5"/>
  <c r="W982" i="5" s="1"/>
  <c r="K982" i="5"/>
  <c r="J982" i="5"/>
  <c r="AQ982" i="5" s="1"/>
  <c r="I982" i="5"/>
  <c r="AP982" i="5" s="1"/>
  <c r="H982" i="5"/>
  <c r="G982" i="5"/>
  <c r="AN982" i="5" s="1"/>
  <c r="F982" i="5"/>
  <c r="E982" i="5"/>
  <c r="D982" i="5"/>
  <c r="O982" i="5" s="1"/>
  <c r="C982" i="5"/>
  <c r="AN981" i="5"/>
  <c r="AK981" i="5"/>
  <c r="AD981" i="5"/>
  <c r="AC981" i="5"/>
  <c r="Z981" i="5"/>
  <c r="U981" i="5"/>
  <c r="O981" i="5"/>
  <c r="M981" i="5"/>
  <c r="L981" i="5"/>
  <c r="K981" i="5"/>
  <c r="J981" i="5"/>
  <c r="I981" i="5"/>
  <c r="AP981" i="5" s="1"/>
  <c r="H981" i="5"/>
  <c r="G981" i="5"/>
  <c r="R981" i="5" s="1"/>
  <c r="F981" i="5"/>
  <c r="E981" i="5"/>
  <c r="D981" i="5"/>
  <c r="C981" i="5"/>
  <c r="Y981" i="5" s="1"/>
  <c r="AS980" i="5"/>
  <c r="AO980" i="5"/>
  <c r="AM980" i="5"/>
  <c r="AH980" i="5"/>
  <c r="AG980" i="5"/>
  <c r="AE980" i="5"/>
  <c r="S980" i="5"/>
  <c r="Q980" i="5"/>
  <c r="M980" i="5"/>
  <c r="L980" i="5"/>
  <c r="W980" i="5" s="1"/>
  <c r="K980" i="5"/>
  <c r="J980" i="5"/>
  <c r="I980" i="5"/>
  <c r="H980" i="5"/>
  <c r="AD980" i="5" s="1"/>
  <c r="G980" i="5"/>
  <c r="R980" i="5" s="1"/>
  <c r="F980" i="5"/>
  <c r="AB980" i="5" s="1"/>
  <c r="E980" i="5"/>
  <c r="D980" i="5"/>
  <c r="O980" i="5" s="1"/>
  <c r="C980" i="5"/>
  <c r="AO979" i="5"/>
  <c r="AN979" i="5"/>
  <c r="V979" i="5"/>
  <c r="U979" i="5"/>
  <c r="M979" i="5"/>
  <c r="L979" i="5"/>
  <c r="K979" i="5"/>
  <c r="J979" i="5"/>
  <c r="I979" i="5"/>
  <c r="H979" i="5"/>
  <c r="S979" i="5" s="1"/>
  <c r="G979" i="5"/>
  <c r="AC979" i="5" s="1"/>
  <c r="F979" i="5"/>
  <c r="E979" i="5"/>
  <c r="D979" i="5"/>
  <c r="C979" i="5"/>
  <c r="AT978" i="5"/>
  <c r="AR978" i="5"/>
  <c r="AQ978" i="5"/>
  <c r="AG978" i="5"/>
  <c r="X978" i="5"/>
  <c r="U978" i="5"/>
  <c r="Q978" i="5"/>
  <c r="P978" i="5"/>
  <c r="M978" i="5"/>
  <c r="AI978" i="5" s="1"/>
  <c r="L978" i="5"/>
  <c r="W978" i="5" s="1"/>
  <c r="K978" i="5"/>
  <c r="V978" i="5" s="1"/>
  <c r="J978" i="5"/>
  <c r="AF978" i="5" s="1"/>
  <c r="I978" i="5"/>
  <c r="H978" i="5"/>
  <c r="G978" i="5"/>
  <c r="F978" i="5"/>
  <c r="AM978" i="5" s="1"/>
  <c r="E978" i="5"/>
  <c r="AA978" i="5" s="1"/>
  <c r="D978" i="5"/>
  <c r="AK978" i="5" s="1"/>
  <c r="C978" i="5"/>
  <c r="AT977" i="5"/>
  <c r="AK977" i="5"/>
  <c r="AI977" i="5"/>
  <c r="AH977" i="5"/>
  <c r="W977" i="5"/>
  <c r="V977" i="5"/>
  <c r="M977" i="5"/>
  <c r="X977" i="5" s="1"/>
  <c r="L977" i="5"/>
  <c r="AS977" i="5" s="1"/>
  <c r="K977" i="5"/>
  <c r="J977" i="5"/>
  <c r="U977" i="5" s="1"/>
  <c r="I977" i="5"/>
  <c r="H977" i="5"/>
  <c r="S977" i="5" s="1"/>
  <c r="G977" i="5"/>
  <c r="F977" i="5"/>
  <c r="E977" i="5"/>
  <c r="D977" i="5"/>
  <c r="C977" i="5"/>
  <c r="AQ976" i="5"/>
  <c r="AN976" i="5"/>
  <c r="AM976" i="5"/>
  <c r="AG976" i="5"/>
  <c r="AF976" i="5"/>
  <c r="U976" i="5"/>
  <c r="S976" i="5"/>
  <c r="Q976" i="5"/>
  <c r="P976" i="5"/>
  <c r="M976" i="5"/>
  <c r="L976" i="5"/>
  <c r="K976" i="5"/>
  <c r="J976" i="5"/>
  <c r="I976" i="5"/>
  <c r="H976" i="5"/>
  <c r="G976" i="5"/>
  <c r="R976" i="5" s="1"/>
  <c r="F976" i="5"/>
  <c r="AB976" i="5" s="1"/>
  <c r="E976" i="5"/>
  <c r="D976" i="5"/>
  <c r="C976" i="5"/>
  <c r="AS975" i="5"/>
  <c r="AP975" i="5"/>
  <c r="AO975" i="5"/>
  <c r="Y975" i="5"/>
  <c r="X975" i="5"/>
  <c r="W975" i="5"/>
  <c r="N975" i="5"/>
  <c r="M975" i="5"/>
  <c r="AI975" i="5" s="1"/>
  <c r="L975" i="5"/>
  <c r="AH975" i="5" s="1"/>
  <c r="K975" i="5"/>
  <c r="J975" i="5"/>
  <c r="AF975" i="5" s="1"/>
  <c r="I975" i="5"/>
  <c r="H975" i="5"/>
  <c r="G975" i="5"/>
  <c r="F975" i="5"/>
  <c r="E975" i="5"/>
  <c r="AA975" i="5" s="1"/>
  <c r="D975" i="5"/>
  <c r="Z975" i="5" s="1"/>
  <c r="C975" i="5"/>
  <c r="AJ975" i="5" s="1"/>
  <c r="AP974" i="5"/>
  <c r="AO974" i="5"/>
  <c r="AN974" i="5"/>
  <c r="AM974" i="5"/>
  <c r="AI974" i="5"/>
  <c r="AF974" i="5"/>
  <c r="AE974" i="5"/>
  <c r="T974" i="5"/>
  <c r="R974" i="5"/>
  <c r="Q974" i="5"/>
  <c r="M974" i="5"/>
  <c r="L974" i="5"/>
  <c r="W974" i="5" s="1"/>
  <c r="K974" i="5"/>
  <c r="J974" i="5"/>
  <c r="I974" i="5"/>
  <c r="H974" i="5"/>
  <c r="S974" i="5" s="1"/>
  <c r="G974" i="5"/>
  <c r="AC974" i="5" s="1"/>
  <c r="F974" i="5"/>
  <c r="AB974" i="5" s="1"/>
  <c r="E974" i="5"/>
  <c r="AL974" i="5" s="1"/>
  <c r="D974" i="5"/>
  <c r="AK974" i="5" s="1"/>
  <c r="C974" i="5"/>
  <c r="N974" i="5" s="1"/>
  <c r="AS973" i="5"/>
  <c r="AR973" i="5"/>
  <c r="AN973" i="5"/>
  <c r="AF973" i="5"/>
  <c r="Y973" i="5"/>
  <c r="W973" i="5"/>
  <c r="V973" i="5"/>
  <c r="N973" i="5"/>
  <c r="M973" i="5"/>
  <c r="AI973" i="5" s="1"/>
  <c r="L973" i="5"/>
  <c r="AH973" i="5" s="1"/>
  <c r="K973" i="5"/>
  <c r="AG973" i="5" s="1"/>
  <c r="J973" i="5"/>
  <c r="I973" i="5"/>
  <c r="T973" i="5" s="1"/>
  <c r="H973" i="5"/>
  <c r="G973" i="5"/>
  <c r="R973" i="5" s="1"/>
  <c r="F973" i="5"/>
  <c r="E973" i="5"/>
  <c r="AA973" i="5" s="1"/>
  <c r="D973" i="5"/>
  <c r="C973" i="5"/>
  <c r="AJ973" i="5" s="1"/>
  <c r="AM972" i="5"/>
  <c r="AJ972" i="5"/>
  <c r="AE972" i="5"/>
  <c r="Z972" i="5"/>
  <c r="P972" i="5"/>
  <c r="M972" i="5"/>
  <c r="L972" i="5"/>
  <c r="K972" i="5"/>
  <c r="V972" i="5" s="1"/>
  <c r="J972" i="5"/>
  <c r="I972" i="5"/>
  <c r="H972" i="5"/>
  <c r="G972" i="5"/>
  <c r="AN972" i="5" s="1"/>
  <c r="F972" i="5"/>
  <c r="E972" i="5"/>
  <c r="AA972" i="5" s="1"/>
  <c r="D972" i="5"/>
  <c r="C972" i="5"/>
  <c r="Y972" i="5" s="1"/>
  <c r="AO971" i="5"/>
  <c r="AL971" i="5"/>
  <c r="AI971" i="5"/>
  <c r="AG971" i="5"/>
  <c r="Q971" i="5"/>
  <c r="N971" i="5"/>
  <c r="M971" i="5"/>
  <c r="L971" i="5"/>
  <c r="K971" i="5"/>
  <c r="J971" i="5"/>
  <c r="I971" i="5"/>
  <c r="T971" i="5" s="1"/>
  <c r="H971" i="5"/>
  <c r="G971" i="5"/>
  <c r="F971" i="5"/>
  <c r="E971" i="5"/>
  <c r="D971" i="5"/>
  <c r="C971" i="5"/>
  <c r="Y971" i="5" s="1"/>
  <c r="AT970" i="5"/>
  <c r="AP970" i="5"/>
  <c r="AN970" i="5"/>
  <c r="AL970" i="5"/>
  <c r="AI970" i="5"/>
  <c r="AH970" i="5"/>
  <c r="AF970" i="5"/>
  <c r="X970" i="5"/>
  <c r="T970" i="5"/>
  <c r="S970" i="5"/>
  <c r="M970" i="5"/>
  <c r="L970" i="5"/>
  <c r="K970" i="5"/>
  <c r="J970" i="5"/>
  <c r="I970" i="5"/>
  <c r="AE970" i="5" s="1"/>
  <c r="H970" i="5"/>
  <c r="AD970" i="5" s="1"/>
  <c r="G970" i="5"/>
  <c r="F970" i="5"/>
  <c r="E970" i="5"/>
  <c r="P970" i="5" s="1"/>
  <c r="D970" i="5"/>
  <c r="C970" i="5"/>
  <c r="AR969" i="5"/>
  <c r="AN969" i="5"/>
  <c r="Y969" i="5"/>
  <c r="X969" i="5"/>
  <c r="W969" i="5"/>
  <c r="V969" i="5"/>
  <c r="N969" i="5"/>
  <c r="M969" i="5"/>
  <c r="L969" i="5"/>
  <c r="K969" i="5"/>
  <c r="AG969" i="5" s="1"/>
  <c r="J969" i="5"/>
  <c r="I969" i="5"/>
  <c r="AE969" i="5" s="1"/>
  <c r="H969" i="5"/>
  <c r="G969" i="5"/>
  <c r="AC969" i="5" s="1"/>
  <c r="F969" i="5"/>
  <c r="E969" i="5"/>
  <c r="D969" i="5"/>
  <c r="C969" i="5"/>
  <c r="AJ969" i="5" s="1"/>
  <c r="AT968" i="5"/>
  <c r="AO968" i="5"/>
  <c r="AD968" i="5"/>
  <c r="X968" i="5"/>
  <c r="W968" i="5"/>
  <c r="M968" i="5"/>
  <c r="AI968" i="5" s="1"/>
  <c r="L968" i="5"/>
  <c r="K968" i="5"/>
  <c r="V968" i="5" s="1"/>
  <c r="J968" i="5"/>
  <c r="AQ968" i="5" s="1"/>
  <c r="I968" i="5"/>
  <c r="H968" i="5"/>
  <c r="S968" i="5" s="1"/>
  <c r="G968" i="5"/>
  <c r="F968" i="5"/>
  <c r="AB968" i="5" s="1"/>
  <c r="E968" i="5"/>
  <c r="D968" i="5"/>
  <c r="C968" i="5"/>
  <c r="Y968" i="5" s="1"/>
  <c r="AL967" i="5"/>
  <c r="AK967" i="5"/>
  <c r="AJ967" i="5"/>
  <c r="AG967" i="5"/>
  <c r="AA967" i="5"/>
  <c r="Z967" i="5"/>
  <c r="S967" i="5"/>
  <c r="O967" i="5"/>
  <c r="M967" i="5"/>
  <c r="X967" i="5" s="1"/>
  <c r="L967" i="5"/>
  <c r="K967" i="5"/>
  <c r="J967" i="5"/>
  <c r="I967" i="5"/>
  <c r="H967" i="5"/>
  <c r="G967" i="5"/>
  <c r="F967" i="5"/>
  <c r="Q967" i="5" s="1"/>
  <c r="E967" i="5"/>
  <c r="P967" i="5" s="1"/>
  <c r="D967" i="5"/>
  <c r="C967" i="5"/>
  <c r="Y967" i="5" s="1"/>
  <c r="AR966" i="5"/>
  <c r="AN966" i="5"/>
  <c r="AG966" i="5"/>
  <c r="U966" i="5"/>
  <c r="T966" i="5"/>
  <c r="S966" i="5"/>
  <c r="P966" i="5"/>
  <c r="M966" i="5"/>
  <c r="L966" i="5"/>
  <c r="K966" i="5"/>
  <c r="V966" i="5" s="1"/>
  <c r="J966" i="5"/>
  <c r="AF966" i="5" s="1"/>
  <c r="I966" i="5"/>
  <c r="AP966" i="5" s="1"/>
  <c r="H966" i="5"/>
  <c r="AO966" i="5" s="1"/>
  <c r="G966" i="5"/>
  <c r="F966" i="5"/>
  <c r="Q966" i="5" s="1"/>
  <c r="E966" i="5"/>
  <c r="D966" i="5"/>
  <c r="C966" i="5"/>
  <c r="AS965" i="5"/>
  <c r="AM965" i="5"/>
  <c r="AL965" i="5"/>
  <c r="O965" i="5"/>
  <c r="M965" i="5"/>
  <c r="L965" i="5"/>
  <c r="AH965" i="5" s="1"/>
  <c r="K965" i="5"/>
  <c r="J965" i="5"/>
  <c r="I965" i="5"/>
  <c r="H965" i="5"/>
  <c r="G965" i="5"/>
  <c r="F965" i="5"/>
  <c r="Q965" i="5" s="1"/>
  <c r="E965" i="5"/>
  <c r="D965" i="5"/>
  <c r="C965" i="5"/>
  <c r="AR964" i="5"/>
  <c r="AP964" i="5"/>
  <c r="AD964" i="5"/>
  <c r="AC964" i="5"/>
  <c r="AB964" i="5"/>
  <c r="T964" i="5"/>
  <c r="S964" i="5"/>
  <c r="R964" i="5"/>
  <c r="M964" i="5"/>
  <c r="L964" i="5"/>
  <c r="W964" i="5" s="1"/>
  <c r="K964" i="5"/>
  <c r="V964" i="5" s="1"/>
  <c r="J964" i="5"/>
  <c r="AQ964" i="5" s="1"/>
  <c r="I964" i="5"/>
  <c r="AE964" i="5" s="1"/>
  <c r="H964" i="5"/>
  <c r="AO964" i="5" s="1"/>
  <c r="G964" i="5"/>
  <c r="AN964" i="5" s="1"/>
  <c r="F964" i="5"/>
  <c r="E964" i="5"/>
  <c r="D964" i="5"/>
  <c r="C964" i="5"/>
  <c r="N964" i="5" s="1"/>
  <c r="AH963" i="5"/>
  <c r="AG963" i="5"/>
  <c r="AA963" i="5"/>
  <c r="Z963" i="5"/>
  <c r="V963" i="5"/>
  <c r="O963" i="5"/>
  <c r="N963" i="5"/>
  <c r="M963" i="5"/>
  <c r="L963" i="5"/>
  <c r="AS963" i="5" s="1"/>
  <c r="K963" i="5"/>
  <c r="AR963" i="5" s="1"/>
  <c r="J963" i="5"/>
  <c r="I963" i="5"/>
  <c r="H963" i="5"/>
  <c r="S963" i="5" s="1"/>
  <c r="G963" i="5"/>
  <c r="F963" i="5"/>
  <c r="Q963" i="5" s="1"/>
  <c r="E963" i="5"/>
  <c r="P963" i="5" s="1"/>
  <c r="D963" i="5"/>
  <c r="AK963" i="5" s="1"/>
  <c r="C963" i="5"/>
  <c r="Y963" i="5" s="1"/>
  <c r="AS962" i="5"/>
  <c r="AR962" i="5"/>
  <c r="AQ962" i="5"/>
  <c r="AL962" i="5"/>
  <c r="AK962" i="5"/>
  <c r="AG962" i="5"/>
  <c r="Z962" i="5"/>
  <c r="U962" i="5"/>
  <c r="T962" i="5"/>
  <c r="S962" i="5"/>
  <c r="O962" i="5"/>
  <c r="M962" i="5"/>
  <c r="L962" i="5"/>
  <c r="W962" i="5" s="1"/>
  <c r="K962" i="5"/>
  <c r="V962" i="5" s="1"/>
  <c r="J962" i="5"/>
  <c r="AF962" i="5" s="1"/>
  <c r="I962" i="5"/>
  <c r="AE962" i="5" s="1"/>
  <c r="H962" i="5"/>
  <c r="AO962" i="5" s="1"/>
  <c r="G962" i="5"/>
  <c r="F962" i="5"/>
  <c r="E962" i="5"/>
  <c r="AA962" i="5" s="1"/>
  <c r="D962" i="5"/>
  <c r="C962" i="5"/>
  <c r="AR961" i="5"/>
  <c r="AQ961" i="5"/>
  <c r="U961" i="5"/>
  <c r="T961" i="5"/>
  <c r="S961" i="5"/>
  <c r="N961" i="5"/>
  <c r="M961" i="5"/>
  <c r="L961" i="5"/>
  <c r="K961" i="5"/>
  <c r="V961" i="5" s="1"/>
  <c r="J961" i="5"/>
  <c r="AF961" i="5" s="1"/>
  <c r="I961" i="5"/>
  <c r="AP961" i="5" s="1"/>
  <c r="H961" i="5"/>
  <c r="G961" i="5"/>
  <c r="F961" i="5"/>
  <c r="E961" i="5"/>
  <c r="D961" i="5"/>
  <c r="C961" i="5"/>
  <c r="Y961" i="5" s="1"/>
  <c r="AT960" i="5"/>
  <c r="AS960" i="5"/>
  <c r="X960" i="5"/>
  <c r="W960" i="5"/>
  <c r="M960" i="5"/>
  <c r="AI960" i="5" s="1"/>
  <c r="L960" i="5"/>
  <c r="AH960" i="5" s="1"/>
  <c r="K960" i="5"/>
  <c r="J960" i="5"/>
  <c r="I960" i="5"/>
  <c r="H960" i="5"/>
  <c r="G960" i="5"/>
  <c r="F960" i="5"/>
  <c r="E960" i="5"/>
  <c r="D960" i="5"/>
  <c r="AK960" i="5" s="1"/>
  <c r="C960" i="5"/>
  <c r="N960" i="5" s="1"/>
  <c r="AN959" i="5"/>
  <c r="AM959" i="5"/>
  <c r="AG959" i="5"/>
  <c r="AC959" i="5"/>
  <c r="AB959" i="5"/>
  <c r="AA959" i="5"/>
  <c r="R959" i="5"/>
  <c r="Q959" i="5"/>
  <c r="N959" i="5"/>
  <c r="M959" i="5"/>
  <c r="L959" i="5"/>
  <c r="K959" i="5"/>
  <c r="J959" i="5"/>
  <c r="I959" i="5"/>
  <c r="T959" i="5" s="1"/>
  <c r="H959" i="5"/>
  <c r="G959" i="5"/>
  <c r="F959" i="5"/>
  <c r="E959" i="5"/>
  <c r="D959" i="5"/>
  <c r="O959" i="5" s="1"/>
  <c r="C959" i="5"/>
  <c r="AT958" i="5"/>
  <c r="AR958" i="5"/>
  <c r="AQ958" i="5"/>
  <c r="AI958" i="5"/>
  <c r="W958" i="5"/>
  <c r="V958" i="5"/>
  <c r="U958" i="5"/>
  <c r="R958" i="5"/>
  <c r="M958" i="5"/>
  <c r="X958" i="5" s="1"/>
  <c r="L958" i="5"/>
  <c r="K958" i="5"/>
  <c r="AG958" i="5" s="1"/>
  <c r="J958" i="5"/>
  <c r="AF958" i="5" s="1"/>
  <c r="I958" i="5"/>
  <c r="AP958" i="5" s="1"/>
  <c r="H958" i="5"/>
  <c r="G958" i="5"/>
  <c r="AN958" i="5" s="1"/>
  <c r="F958" i="5"/>
  <c r="E958" i="5"/>
  <c r="D958" i="5"/>
  <c r="C958" i="5"/>
  <c r="N958" i="5" s="1"/>
  <c r="AT957" i="5"/>
  <c r="Z957" i="5"/>
  <c r="X957" i="5"/>
  <c r="V957" i="5"/>
  <c r="M957" i="5"/>
  <c r="AI957" i="5" s="1"/>
  <c r="L957" i="5"/>
  <c r="K957" i="5"/>
  <c r="J957" i="5"/>
  <c r="AF957" i="5" s="1"/>
  <c r="I957" i="5"/>
  <c r="T957" i="5" s="1"/>
  <c r="H957" i="5"/>
  <c r="G957" i="5"/>
  <c r="R957" i="5" s="1"/>
  <c r="F957" i="5"/>
  <c r="Q957" i="5" s="1"/>
  <c r="E957" i="5"/>
  <c r="D957" i="5"/>
  <c r="O957" i="5" s="1"/>
  <c r="C957" i="5"/>
  <c r="AJ957" i="5" s="1"/>
  <c r="AN956" i="5"/>
  <c r="AM956" i="5"/>
  <c r="AI956" i="5"/>
  <c r="AC956" i="5"/>
  <c r="AB956" i="5"/>
  <c r="U956" i="5"/>
  <c r="Q956" i="5"/>
  <c r="M956" i="5"/>
  <c r="L956" i="5"/>
  <c r="K956" i="5"/>
  <c r="J956" i="5"/>
  <c r="I956" i="5"/>
  <c r="H956" i="5"/>
  <c r="G956" i="5"/>
  <c r="R956" i="5" s="1"/>
  <c r="F956" i="5"/>
  <c r="E956" i="5"/>
  <c r="P956" i="5" s="1"/>
  <c r="D956" i="5"/>
  <c r="C956" i="5"/>
  <c r="N956" i="5" s="1"/>
  <c r="AB955" i="5"/>
  <c r="Z955" i="5"/>
  <c r="X955" i="5"/>
  <c r="T955" i="5"/>
  <c r="Q955" i="5"/>
  <c r="M955" i="5"/>
  <c r="L955" i="5"/>
  <c r="K955" i="5"/>
  <c r="AR955" i="5" s="1"/>
  <c r="J955" i="5"/>
  <c r="AQ955" i="5" s="1"/>
  <c r="I955" i="5"/>
  <c r="H955" i="5"/>
  <c r="G955" i="5"/>
  <c r="F955" i="5"/>
  <c r="AM955" i="5" s="1"/>
  <c r="E955" i="5"/>
  <c r="AA955" i="5" s="1"/>
  <c r="D955" i="5"/>
  <c r="C955" i="5"/>
  <c r="Y955" i="5" s="1"/>
  <c r="Z954" i="5"/>
  <c r="X954" i="5"/>
  <c r="M954" i="5"/>
  <c r="L954" i="5"/>
  <c r="K954" i="5"/>
  <c r="J954" i="5"/>
  <c r="U954" i="5" s="1"/>
  <c r="I954" i="5"/>
  <c r="H954" i="5"/>
  <c r="G954" i="5"/>
  <c r="F954" i="5"/>
  <c r="E954" i="5"/>
  <c r="D954" i="5"/>
  <c r="C954" i="5"/>
  <c r="AT953" i="5"/>
  <c r="AL953" i="5"/>
  <c r="AG953" i="5"/>
  <c r="Z953" i="5"/>
  <c r="Y953" i="5"/>
  <c r="X953" i="5"/>
  <c r="W953" i="5"/>
  <c r="T953" i="5"/>
  <c r="O953" i="5"/>
  <c r="M953" i="5"/>
  <c r="AI953" i="5" s="1"/>
  <c r="L953" i="5"/>
  <c r="AS953" i="5" s="1"/>
  <c r="K953" i="5"/>
  <c r="J953" i="5"/>
  <c r="I953" i="5"/>
  <c r="AE953" i="5" s="1"/>
  <c r="H953" i="5"/>
  <c r="G953" i="5"/>
  <c r="F953" i="5"/>
  <c r="E953" i="5"/>
  <c r="D953" i="5"/>
  <c r="AK953" i="5" s="1"/>
  <c r="C953" i="5"/>
  <c r="AJ952" i="5"/>
  <c r="AI952" i="5"/>
  <c r="AH952" i="5"/>
  <c r="AG952" i="5"/>
  <c r="AC952" i="5"/>
  <c r="X952" i="5"/>
  <c r="V952" i="5"/>
  <c r="M952" i="5"/>
  <c r="AT952" i="5" s="1"/>
  <c r="L952" i="5"/>
  <c r="W952" i="5" s="1"/>
  <c r="K952" i="5"/>
  <c r="AR952" i="5" s="1"/>
  <c r="J952" i="5"/>
  <c r="I952" i="5"/>
  <c r="H952" i="5"/>
  <c r="G952" i="5"/>
  <c r="F952" i="5"/>
  <c r="E952" i="5"/>
  <c r="D952" i="5"/>
  <c r="C952" i="5"/>
  <c r="Y952" i="5" s="1"/>
  <c r="AH951" i="5"/>
  <c r="AG951" i="5"/>
  <c r="Z951" i="5"/>
  <c r="W951" i="5"/>
  <c r="M951" i="5"/>
  <c r="L951" i="5"/>
  <c r="AS951" i="5" s="1"/>
  <c r="K951" i="5"/>
  <c r="J951" i="5"/>
  <c r="I951" i="5"/>
  <c r="AE951" i="5" s="1"/>
  <c r="H951" i="5"/>
  <c r="AD951" i="5" s="1"/>
  <c r="G951" i="5"/>
  <c r="F951" i="5"/>
  <c r="AM951" i="5" s="1"/>
  <c r="E951" i="5"/>
  <c r="D951" i="5"/>
  <c r="AK951" i="5" s="1"/>
  <c r="C951" i="5"/>
  <c r="N951" i="5" s="1"/>
  <c r="AM950" i="5"/>
  <c r="AL950" i="5"/>
  <c r="AK950" i="5"/>
  <c r="AJ950" i="5"/>
  <c r="AB950" i="5"/>
  <c r="AA950" i="5"/>
  <c r="O950" i="5"/>
  <c r="M950" i="5"/>
  <c r="L950" i="5"/>
  <c r="AH950" i="5" s="1"/>
  <c r="K950" i="5"/>
  <c r="V950" i="5" s="1"/>
  <c r="J950" i="5"/>
  <c r="I950" i="5"/>
  <c r="H950" i="5"/>
  <c r="S950" i="5" s="1"/>
  <c r="G950" i="5"/>
  <c r="F950" i="5"/>
  <c r="Q950" i="5" s="1"/>
  <c r="E950" i="5"/>
  <c r="P950" i="5" s="1"/>
  <c r="D950" i="5"/>
  <c r="Z950" i="5" s="1"/>
  <c r="C950" i="5"/>
  <c r="N950" i="5" s="1"/>
  <c r="AS949" i="5"/>
  <c r="AR949" i="5"/>
  <c r="AQ949" i="5"/>
  <c r="AM949" i="5"/>
  <c r="AK949" i="5"/>
  <c r="AC949" i="5"/>
  <c r="V949" i="5"/>
  <c r="R949" i="5"/>
  <c r="Q949" i="5"/>
  <c r="M949" i="5"/>
  <c r="L949" i="5"/>
  <c r="W949" i="5" s="1"/>
  <c r="K949" i="5"/>
  <c r="AG949" i="5" s="1"/>
  <c r="J949" i="5"/>
  <c r="I949" i="5"/>
  <c r="H949" i="5"/>
  <c r="G949" i="5"/>
  <c r="AN949" i="5" s="1"/>
  <c r="F949" i="5"/>
  <c r="AB949" i="5" s="1"/>
  <c r="E949" i="5"/>
  <c r="P949" i="5" s="1"/>
  <c r="D949" i="5"/>
  <c r="O949" i="5" s="1"/>
  <c r="C949" i="5"/>
  <c r="N949" i="5" s="1"/>
  <c r="AL948" i="5"/>
  <c r="AK948" i="5"/>
  <c r="AI948" i="5"/>
  <c r="AG948" i="5"/>
  <c r="AB948" i="5"/>
  <c r="AA948" i="5"/>
  <c r="S948" i="5"/>
  <c r="P948" i="5"/>
  <c r="O948" i="5"/>
  <c r="M948" i="5"/>
  <c r="AT948" i="5" s="1"/>
  <c r="L948" i="5"/>
  <c r="AH948" i="5" s="1"/>
  <c r="K948" i="5"/>
  <c r="J948" i="5"/>
  <c r="I948" i="5"/>
  <c r="H948" i="5"/>
  <c r="G948" i="5"/>
  <c r="F948" i="5"/>
  <c r="Q948" i="5" s="1"/>
  <c r="E948" i="5"/>
  <c r="D948" i="5"/>
  <c r="Z948" i="5" s="1"/>
  <c r="C948" i="5"/>
  <c r="AS947" i="5"/>
  <c r="AR947" i="5"/>
  <c r="AQ947" i="5"/>
  <c r="AP947" i="5"/>
  <c r="AO947" i="5"/>
  <c r="AM947" i="5"/>
  <c r="AH947" i="5"/>
  <c r="V947" i="5"/>
  <c r="U947" i="5"/>
  <c r="R947" i="5"/>
  <c r="M947" i="5"/>
  <c r="L947" i="5"/>
  <c r="W947" i="5" s="1"/>
  <c r="K947" i="5"/>
  <c r="AG947" i="5" s="1"/>
  <c r="J947" i="5"/>
  <c r="AF947" i="5" s="1"/>
  <c r="I947" i="5"/>
  <c r="H947" i="5"/>
  <c r="G947" i="5"/>
  <c r="F947" i="5"/>
  <c r="AB947" i="5" s="1"/>
  <c r="E947" i="5"/>
  <c r="AL947" i="5" s="1"/>
  <c r="D947" i="5"/>
  <c r="C947" i="5"/>
  <c r="AS946" i="5"/>
  <c r="AL946" i="5"/>
  <c r="AA946" i="5"/>
  <c r="Y946" i="5"/>
  <c r="X946" i="5"/>
  <c r="W946" i="5"/>
  <c r="P946" i="5"/>
  <c r="M946" i="5"/>
  <c r="AT946" i="5" s="1"/>
  <c r="L946" i="5"/>
  <c r="AH946" i="5" s="1"/>
  <c r="K946" i="5"/>
  <c r="J946" i="5"/>
  <c r="AQ946" i="5" s="1"/>
  <c r="I946" i="5"/>
  <c r="T946" i="5" s="1"/>
  <c r="H946" i="5"/>
  <c r="S946" i="5" s="1"/>
  <c r="G946" i="5"/>
  <c r="F946" i="5"/>
  <c r="E946" i="5"/>
  <c r="D946" i="5"/>
  <c r="Z946" i="5" s="1"/>
  <c r="C946" i="5"/>
  <c r="N946" i="5" s="1"/>
  <c r="AQ945" i="5"/>
  <c r="AM945" i="5"/>
  <c r="AL945" i="5"/>
  <c r="AK945" i="5"/>
  <c r="AH945" i="5"/>
  <c r="Z945" i="5"/>
  <c r="T945" i="5"/>
  <c r="O945" i="5"/>
  <c r="M945" i="5"/>
  <c r="AT945" i="5" s="1"/>
  <c r="L945" i="5"/>
  <c r="W945" i="5" s="1"/>
  <c r="K945" i="5"/>
  <c r="AR945" i="5" s="1"/>
  <c r="J945" i="5"/>
  <c r="I945" i="5"/>
  <c r="H945" i="5"/>
  <c r="G945" i="5"/>
  <c r="F945" i="5"/>
  <c r="E945" i="5"/>
  <c r="P945" i="5" s="1"/>
  <c r="D945" i="5"/>
  <c r="C945" i="5"/>
  <c r="N945" i="5" s="1"/>
  <c r="AQ944" i="5"/>
  <c r="AN944" i="5"/>
  <c r="AM944" i="5"/>
  <c r="AB944" i="5"/>
  <c r="U944" i="5"/>
  <c r="T944" i="5"/>
  <c r="M944" i="5"/>
  <c r="X944" i="5" s="1"/>
  <c r="L944" i="5"/>
  <c r="AS944" i="5" s="1"/>
  <c r="K944" i="5"/>
  <c r="J944" i="5"/>
  <c r="AF944" i="5" s="1"/>
  <c r="I944" i="5"/>
  <c r="H944" i="5"/>
  <c r="G944" i="5"/>
  <c r="F944" i="5"/>
  <c r="Q944" i="5" s="1"/>
  <c r="E944" i="5"/>
  <c r="D944" i="5"/>
  <c r="AK944" i="5" s="1"/>
  <c r="C944" i="5"/>
  <c r="AO943" i="5"/>
  <c r="AN943" i="5"/>
  <c r="Z943" i="5"/>
  <c r="Y943" i="5"/>
  <c r="X943" i="5"/>
  <c r="O943" i="5"/>
  <c r="M943" i="5"/>
  <c r="L943" i="5"/>
  <c r="K943" i="5"/>
  <c r="J943" i="5"/>
  <c r="I943" i="5"/>
  <c r="H943" i="5"/>
  <c r="AD943" i="5" s="1"/>
  <c r="G943" i="5"/>
  <c r="AC943" i="5" s="1"/>
  <c r="F943" i="5"/>
  <c r="E943" i="5"/>
  <c r="D943" i="5"/>
  <c r="AK943" i="5" s="1"/>
  <c r="C943" i="5"/>
  <c r="AJ943" i="5" s="1"/>
  <c r="AT942" i="5"/>
  <c r="AJ942" i="5"/>
  <c r="AI942" i="5"/>
  <c r="AH942" i="5"/>
  <c r="AG942" i="5"/>
  <c r="AF942" i="5"/>
  <c r="X942" i="5"/>
  <c r="W942" i="5"/>
  <c r="O942" i="5"/>
  <c r="M942" i="5"/>
  <c r="L942" i="5"/>
  <c r="AS942" i="5" s="1"/>
  <c r="K942" i="5"/>
  <c r="J942" i="5"/>
  <c r="I942" i="5"/>
  <c r="H942" i="5"/>
  <c r="AD942" i="5" s="1"/>
  <c r="G942" i="5"/>
  <c r="F942" i="5"/>
  <c r="E942" i="5"/>
  <c r="D942" i="5"/>
  <c r="Z942" i="5" s="1"/>
  <c r="C942" i="5"/>
  <c r="N942" i="5" s="1"/>
  <c r="AP941" i="5"/>
  <c r="AM941" i="5"/>
  <c r="AL941" i="5"/>
  <c r="AI941" i="5"/>
  <c r="AD941" i="5"/>
  <c r="AC941" i="5"/>
  <c r="AB941" i="5"/>
  <c r="Q941" i="5"/>
  <c r="P941" i="5"/>
  <c r="M941" i="5"/>
  <c r="L941" i="5"/>
  <c r="K941" i="5"/>
  <c r="J941" i="5"/>
  <c r="I941" i="5"/>
  <c r="T941" i="5" s="1"/>
  <c r="H941" i="5"/>
  <c r="S941" i="5" s="1"/>
  <c r="G941" i="5"/>
  <c r="F941" i="5"/>
  <c r="E941" i="5"/>
  <c r="AA941" i="5" s="1"/>
  <c r="D941" i="5"/>
  <c r="C941" i="5"/>
  <c r="AT940" i="5"/>
  <c r="AJ940" i="5"/>
  <c r="AI940" i="5"/>
  <c r="AF940" i="5"/>
  <c r="M940" i="5"/>
  <c r="X940" i="5" s="1"/>
  <c r="L940" i="5"/>
  <c r="K940" i="5"/>
  <c r="AG940" i="5" s="1"/>
  <c r="J940" i="5"/>
  <c r="I940" i="5"/>
  <c r="H940" i="5"/>
  <c r="G940" i="5"/>
  <c r="F940" i="5"/>
  <c r="E940" i="5"/>
  <c r="D940" i="5"/>
  <c r="C940" i="5"/>
  <c r="N940" i="5" s="1"/>
  <c r="AK939" i="5"/>
  <c r="AJ939" i="5"/>
  <c r="AI939" i="5"/>
  <c r="AD939" i="5"/>
  <c r="AC939" i="5"/>
  <c r="Z939" i="5"/>
  <c r="X939" i="5"/>
  <c r="O939" i="5"/>
  <c r="M939" i="5"/>
  <c r="AT939" i="5" s="1"/>
  <c r="L939" i="5"/>
  <c r="W939" i="5" s="1"/>
  <c r="K939" i="5"/>
  <c r="J939" i="5"/>
  <c r="I939" i="5"/>
  <c r="H939" i="5"/>
  <c r="S939" i="5" s="1"/>
  <c r="G939" i="5"/>
  <c r="F939" i="5"/>
  <c r="E939" i="5"/>
  <c r="AL939" i="5" s="1"/>
  <c r="D939" i="5"/>
  <c r="C939" i="5"/>
  <c r="N939" i="5" s="1"/>
  <c r="AT938" i="5"/>
  <c r="AO938" i="5"/>
  <c r="AJ938" i="5"/>
  <c r="AE938" i="5"/>
  <c r="AD938" i="5"/>
  <c r="T938" i="5"/>
  <c r="O938" i="5"/>
  <c r="M938" i="5"/>
  <c r="X938" i="5" s="1"/>
  <c r="L938" i="5"/>
  <c r="K938" i="5"/>
  <c r="J938" i="5"/>
  <c r="I938" i="5"/>
  <c r="AP938" i="5" s="1"/>
  <c r="H938" i="5"/>
  <c r="S938" i="5" s="1"/>
  <c r="G938" i="5"/>
  <c r="F938" i="5"/>
  <c r="Q938" i="5" s="1"/>
  <c r="E938" i="5"/>
  <c r="D938" i="5"/>
  <c r="Z938" i="5" s="1"/>
  <c r="C938" i="5"/>
  <c r="N938" i="5" s="1"/>
  <c r="AP937" i="5"/>
  <c r="AO937" i="5"/>
  <c r="AM937" i="5"/>
  <c r="AI937" i="5"/>
  <c r="AD937" i="5"/>
  <c r="AB937" i="5"/>
  <c r="P937" i="5"/>
  <c r="N937" i="5"/>
  <c r="M937" i="5"/>
  <c r="L937" i="5"/>
  <c r="W937" i="5" s="1"/>
  <c r="K937" i="5"/>
  <c r="J937" i="5"/>
  <c r="I937" i="5"/>
  <c r="T937" i="5" s="1"/>
  <c r="H937" i="5"/>
  <c r="S937" i="5" s="1"/>
  <c r="G937" i="5"/>
  <c r="AC937" i="5" s="1"/>
  <c r="F937" i="5"/>
  <c r="Q937" i="5" s="1"/>
  <c r="E937" i="5"/>
  <c r="D937" i="5"/>
  <c r="AK937" i="5" s="1"/>
  <c r="C937" i="5"/>
  <c r="AT936" i="5"/>
  <c r="AP936" i="5"/>
  <c r="AO936" i="5"/>
  <c r="AJ936" i="5"/>
  <c r="AD936" i="5"/>
  <c r="T936" i="5"/>
  <c r="M936" i="5"/>
  <c r="L936" i="5"/>
  <c r="K936" i="5"/>
  <c r="J936" i="5"/>
  <c r="I936" i="5"/>
  <c r="AE936" i="5" s="1"/>
  <c r="H936" i="5"/>
  <c r="S936" i="5" s="1"/>
  <c r="G936" i="5"/>
  <c r="F936" i="5"/>
  <c r="E936" i="5"/>
  <c r="D936" i="5"/>
  <c r="Z936" i="5" s="1"/>
  <c r="C936" i="5"/>
  <c r="N936" i="5" s="1"/>
  <c r="AO935" i="5"/>
  <c r="AN935" i="5"/>
  <c r="AM935" i="5"/>
  <c r="AL935" i="5"/>
  <c r="AD935" i="5"/>
  <c r="AA935" i="5"/>
  <c r="R935" i="5"/>
  <c r="P935" i="5"/>
  <c r="M935" i="5"/>
  <c r="L935" i="5"/>
  <c r="K935" i="5"/>
  <c r="J935" i="5"/>
  <c r="I935" i="5"/>
  <c r="AP935" i="5" s="1"/>
  <c r="H935" i="5"/>
  <c r="S935" i="5" s="1"/>
  <c r="G935" i="5"/>
  <c r="AC935" i="5" s="1"/>
  <c r="F935" i="5"/>
  <c r="E935" i="5"/>
  <c r="D935" i="5"/>
  <c r="O935" i="5" s="1"/>
  <c r="C935" i="5"/>
  <c r="AI934" i="5"/>
  <c r="AH934" i="5"/>
  <c r="AE934" i="5"/>
  <c r="W934" i="5"/>
  <c r="T934" i="5"/>
  <c r="S934" i="5"/>
  <c r="O934" i="5"/>
  <c r="M934" i="5"/>
  <c r="X934" i="5" s="1"/>
  <c r="L934" i="5"/>
  <c r="AS934" i="5" s="1"/>
  <c r="K934" i="5"/>
  <c r="AG934" i="5" s="1"/>
  <c r="J934" i="5"/>
  <c r="AF934" i="5" s="1"/>
  <c r="I934" i="5"/>
  <c r="AP934" i="5" s="1"/>
  <c r="H934" i="5"/>
  <c r="G934" i="5"/>
  <c r="F934" i="5"/>
  <c r="E934" i="5"/>
  <c r="D934" i="5"/>
  <c r="C934" i="5"/>
  <c r="AJ934" i="5" s="1"/>
  <c r="AT933" i="5"/>
  <c r="AS933" i="5"/>
  <c r="AJ933" i="5"/>
  <c r="AH933" i="5"/>
  <c r="AG933" i="5"/>
  <c r="AC933" i="5"/>
  <c r="X933" i="5"/>
  <c r="W933" i="5"/>
  <c r="V933" i="5"/>
  <c r="U933" i="5"/>
  <c r="M933" i="5"/>
  <c r="AI933" i="5" s="1"/>
  <c r="L933" i="5"/>
  <c r="K933" i="5"/>
  <c r="AR933" i="5" s="1"/>
  <c r="J933" i="5"/>
  <c r="I933" i="5"/>
  <c r="H933" i="5"/>
  <c r="AD933" i="5" s="1"/>
  <c r="G933" i="5"/>
  <c r="F933" i="5"/>
  <c r="E933" i="5"/>
  <c r="D933" i="5"/>
  <c r="AK933" i="5" s="1"/>
  <c r="C933" i="5"/>
  <c r="Y933" i="5" s="1"/>
  <c r="AS932" i="5"/>
  <c r="AI932" i="5"/>
  <c r="AH932" i="5"/>
  <c r="X932" i="5"/>
  <c r="W932" i="5"/>
  <c r="V932" i="5"/>
  <c r="R932" i="5"/>
  <c r="M932" i="5"/>
  <c r="AT932" i="5" s="1"/>
  <c r="L932" i="5"/>
  <c r="K932" i="5"/>
  <c r="AG932" i="5" s="1"/>
  <c r="J932" i="5"/>
  <c r="I932" i="5"/>
  <c r="T932" i="5" s="1"/>
  <c r="H932" i="5"/>
  <c r="AD932" i="5" s="1"/>
  <c r="G932" i="5"/>
  <c r="F932" i="5"/>
  <c r="AM932" i="5" s="1"/>
  <c r="E932" i="5"/>
  <c r="P932" i="5" s="1"/>
  <c r="D932" i="5"/>
  <c r="O932" i="5" s="1"/>
  <c r="C932" i="5"/>
  <c r="AJ932" i="5" s="1"/>
  <c r="AM931" i="5"/>
  <c r="AI931" i="5"/>
  <c r="AD931" i="5"/>
  <c r="X931" i="5"/>
  <c r="P931" i="5"/>
  <c r="M931" i="5"/>
  <c r="AT931" i="5" s="1"/>
  <c r="L931" i="5"/>
  <c r="K931" i="5"/>
  <c r="J931" i="5"/>
  <c r="I931" i="5"/>
  <c r="H931" i="5"/>
  <c r="S931" i="5" s="1"/>
  <c r="G931" i="5"/>
  <c r="F931" i="5"/>
  <c r="E931" i="5"/>
  <c r="AA931" i="5" s="1"/>
  <c r="D931" i="5"/>
  <c r="C931" i="5"/>
  <c r="AT930" i="5"/>
  <c r="AN930" i="5"/>
  <c r="AM930" i="5"/>
  <c r="AJ930" i="5"/>
  <c r="AI930" i="5"/>
  <c r="AA930" i="5"/>
  <c r="X930" i="5"/>
  <c r="M930" i="5"/>
  <c r="L930" i="5"/>
  <c r="K930" i="5"/>
  <c r="AR930" i="5" s="1"/>
  <c r="J930" i="5"/>
  <c r="I930" i="5"/>
  <c r="H930" i="5"/>
  <c r="G930" i="5"/>
  <c r="AC930" i="5" s="1"/>
  <c r="F930" i="5"/>
  <c r="E930" i="5"/>
  <c r="D930" i="5"/>
  <c r="C930" i="5"/>
  <c r="AT929" i="5"/>
  <c r="AI929" i="5"/>
  <c r="AD929" i="5"/>
  <c r="Y929" i="5"/>
  <c r="X929" i="5"/>
  <c r="R929" i="5"/>
  <c r="N929" i="5"/>
  <c r="M929" i="5"/>
  <c r="L929" i="5"/>
  <c r="AS929" i="5" s="1"/>
  <c r="K929" i="5"/>
  <c r="J929" i="5"/>
  <c r="I929" i="5"/>
  <c r="H929" i="5"/>
  <c r="S929" i="5" s="1"/>
  <c r="G929" i="5"/>
  <c r="AN929" i="5" s="1"/>
  <c r="F929" i="5"/>
  <c r="E929" i="5"/>
  <c r="D929" i="5"/>
  <c r="C929" i="5"/>
  <c r="AJ929" i="5" s="1"/>
  <c r="AT928" i="5"/>
  <c r="AO928" i="5"/>
  <c r="AE928" i="5"/>
  <c r="Z928" i="5"/>
  <c r="X928" i="5"/>
  <c r="R928" i="5"/>
  <c r="M928" i="5"/>
  <c r="AI928" i="5" s="1"/>
  <c r="L928" i="5"/>
  <c r="K928" i="5"/>
  <c r="J928" i="5"/>
  <c r="I928" i="5"/>
  <c r="H928" i="5"/>
  <c r="G928" i="5"/>
  <c r="F928" i="5"/>
  <c r="E928" i="5"/>
  <c r="D928" i="5"/>
  <c r="AK928" i="5" s="1"/>
  <c r="C928" i="5"/>
  <c r="AJ928" i="5" s="1"/>
  <c r="AP927" i="5"/>
  <c r="AN927" i="5"/>
  <c r="AM927" i="5"/>
  <c r="AL927" i="5"/>
  <c r="AF927" i="5"/>
  <c r="AE927" i="5"/>
  <c r="U927" i="5"/>
  <c r="S927" i="5"/>
  <c r="R927" i="5"/>
  <c r="Q927" i="5"/>
  <c r="M927" i="5"/>
  <c r="L927" i="5"/>
  <c r="K927" i="5"/>
  <c r="J927" i="5"/>
  <c r="AQ927" i="5" s="1"/>
  <c r="I927" i="5"/>
  <c r="T927" i="5" s="1"/>
  <c r="H927" i="5"/>
  <c r="AD927" i="5" s="1"/>
  <c r="G927" i="5"/>
  <c r="AC927" i="5" s="1"/>
  <c r="F927" i="5"/>
  <c r="AB927" i="5" s="1"/>
  <c r="E927" i="5"/>
  <c r="D927" i="5"/>
  <c r="C927" i="5"/>
  <c r="AQ926" i="5"/>
  <c r="AK926" i="5"/>
  <c r="V926" i="5"/>
  <c r="U926" i="5"/>
  <c r="O926" i="5"/>
  <c r="M926" i="5"/>
  <c r="L926" i="5"/>
  <c r="K926" i="5"/>
  <c r="AR926" i="5" s="1"/>
  <c r="J926" i="5"/>
  <c r="AF926" i="5" s="1"/>
  <c r="I926" i="5"/>
  <c r="H926" i="5"/>
  <c r="G926" i="5"/>
  <c r="F926" i="5"/>
  <c r="E926" i="5"/>
  <c r="D926" i="5"/>
  <c r="Z926" i="5" s="1"/>
  <c r="C926" i="5"/>
  <c r="AQ925" i="5"/>
  <c r="AP925" i="5"/>
  <c r="AO925" i="5"/>
  <c r="AE925" i="5"/>
  <c r="Z925" i="5"/>
  <c r="Y925" i="5"/>
  <c r="U925" i="5"/>
  <c r="S925" i="5"/>
  <c r="M925" i="5"/>
  <c r="L925" i="5"/>
  <c r="K925" i="5"/>
  <c r="J925" i="5"/>
  <c r="AF925" i="5" s="1"/>
  <c r="I925" i="5"/>
  <c r="T925" i="5" s="1"/>
  <c r="H925" i="5"/>
  <c r="AD925" i="5" s="1"/>
  <c r="G925" i="5"/>
  <c r="F925" i="5"/>
  <c r="E925" i="5"/>
  <c r="D925" i="5"/>
  <c r="AK925" i="5" s="1"/>
  <c r="C925" i="5"/>
  <c r="AJ925" i="5" s="1"/>
  <c r="AP924" i="5"/>
  <c r="AE924" i="5"/>
  <c r="Y924" i="5"/>
  <c r="T924" i="5"/>
  <c r="S924" i="5"/>
  <c r="R924" i="5"/>
  <c r="M924" i="5"/>
  <c r="AT924" i="5" s="1"/>
  <c r="L924" i="5"/>
  <c r="K924" i="5"/>
  <c r="J924" i="5"/>
  <c r="AF924" i="5" s="1"/>
  <c r="I924" i="5"/>
  <c r="H924" i="5"/>
  <c r="AD924" i="5" s="1"/>
  <c r="G924" i="5"/>
  <c r="F924" i="5"/>
  <c r="Q924" i="5" s="1"/>
  <c r="E924" i="5"/>
  <c r="D924" i="5"/>
  <c r="C924" i="5"/>
  <c r="AC923" i="5"/>
  <c r="AB923" i="5"/>
  <c r="AA923" i="5"/>
  <c r="Z923" i="5"/>
  <c r="R923" i="5"/>
  <c r="P923" i="5"/>
  <c r="O923" i="5"/>
  <c r="M923" i="5"/>
  <c r="L923" i="5"/>
  <c r="K923" i="5"/>
  <c r="J923" i="5"/>
  <c r="I923" i="5"/>
  <c r="H923" i="5"/>
  <c r="G923" i="5"/>
  <c r="AN923" i="5" s="1"/>
  <c r="F923" i="5"/>
  <c r="E923" i="5"/>
  <c r="AL923" i="5" s="1"/>
  <c r="D923" i="5"/>
  <c r="AK923" i="5" s="1"/>
  <c r="C923" i="5"/>
  <c r="N923" i="5" s="1"/>
  <c r="AK922" i="5"/>
  <c r="AF922" i="5"/>
  <c r="AD922" i="5"/>
  <c r="AC922" i="5"/>
  <c r="Q922" i="5"/>
  <c r="O922" i="5"/>
  <c r="M922" i="5"/>
  <c r="AT922" i="5" s="1"/>
  <c r="L922" i="5"/>
  <c r="K922" i="5"/>
  <c r="AR922" i="5" s="1"/>
  <c r="J922" i="5"/>
  <c r="U922" i="5" s="1"/>
  <c r="I922" i="5"/>
  <c r="AE922" i="5" s="1"/>
  <c r="H922" i="5"/>
  <c r="G922" i="5"/>
  <c r="F922" i="5"/>
  <c r="AB922" i="5" s="1"/>
  <c r="E922" i="5"/>
  <c r="AA922" i="5" s="1"/>
  <c r="D922" i="5"/>
  <c r="Z922" i="5" s="1"/>
  <c r="C922" i="5"/>
  <c r="Y922" i="5" s="1"/>
  <c r="AQ921" i="5"/>
  <c r="AK921" i="5"/>
  <c r="AJ921" i="5"/>
  <c r="AI921" i="5"/>
  <c r="AB921" i="5"/>
  <c r="Z921" i="5"/>
  <c r="Y921" i="5"/>
  <c r="X921" i="5"/>
  <c r="W921" i="5"/>
  <c r="U921" i="5"/>
  <c r="M921" i="5"/>
  <c r="AT921" i="5" s="1"/>
  <c r="L921" i="5"/>
  <c r="AH921" i="5" s="1"/>
  <c r="K921" i="5"/>
  <c r="J921" i="5"/>
  <c r="AF921" i="5" s="1"/>
  <c r="I921" i="5"/>
  <c r="H921" i="5"/>
  <c r="AD921" i="5" s="1"/>
  <c r="G921" i="5"/>
  <c r="F921" i="5"/>
  <c r="E921" i="5"/>
  <c r="D921" i="5"/>
  <c r="O921" i="5" s="1"/>
  <c r="C921" i="5"/>
  <c r="N921" i="5" s="1"/>
  <c r="AJ920" i="5"/>
  <c r="AI920" i="5"/>
  <c r="AH920" i="5"/>
  <c r="AG920" i="5"/>
  <c r="AF920" i="5"/>
  <c r="Z920" i="5"/>
  <c r="Y920" i="5"/>
  <c r="W920" i="5"/>
  <c r="O920" i="5"/>
  <c r="M920" i="5"/>
  <c r="X920" i="5" s="1"/>
  <c r="L920" i="5"/>
  <c r="AS920" i="5" s="1"/>
  <c r="K920" i="5"/>
  <c r="V920" i="5" s="1"/>
  <c r="J920" i="5"/>
  <c r="I920" i="5"/>
  <c r="H920" i="5"/>
  <c r="G920" i="5"/>
  <c r="R920" i="5" s="1"/>
  <c r="F920" i="5"/>
  <c r="E920" i="5"/>
  <c r="D920" i="5"/>
  <c r="AK920" i="5" s="1"/>
  <c r="C920" i="5"/>
  <c r="N920" i="5" s="1"/>
  <c r="AL919" i="5"/>
  <c r="AF919" i="5"/>
  <c r="AE919" i="5"/>
  <c r="W919" i="5"/>
  <c r="U919" i="5"/>
  <c r="T919" i="5"/>
  <c r="P919" i="5"/>
  <c r="O919" i="5"/>
  <c r="M919" i="5"/>
  <c r="X919" i="5" s="1"/>
  <c r="L919" i="5"/>
  <c r="K919" i="5"/>
  <c r="J919" i="5"/>
  <c r="AQ919" i="5" s="1"/>
  <c r="I919" i="5"/>
  <c r="AP919" i="5" s="1"/>
  <c r="H919" i="5"/>
  <c r="G919" i="5"/>
  <c r="F919" i="5"/>
  <c r="E919" i="5"/>
  <c r="AA919" i="5" s="1"/>
  <c r="D919" i="5"/>
  <c r="Z919" i="5" s="1"/>
  <c r="C919" i="5"/>
  <c r="N919" i="5" s="1"/>
  <c r="AO918" i="5"/>
  <c r="AM918" i="5"/>
  <c r="AD918" i="5"/>
  <c r="Z918" i="5"/>
  <c r="Q918" i="5"/>
  <c r="M918" i="5"/>
  <c r="L918" i="5"/>
  <c r="K918" i="5"/>
  <c r="J918" i="5"/>
  <c r="I918" i="5"/>
  <c r="H918" i="5"/>
  <c r="S918" i="5" s="1"/>
  <c r="G918" i="5"/>
  <c r="F918" i="5"/>
  <c r="AB918" i="5" s="1"/>
  <c r="E918" i="5"/>
  <c r="AA918" i="5" s="1"/>
  <c r="D918" i="5"/>
  <c r="C918" i="5"/>
  <c r="AJ918" i="5" s="1"/>
  <c r="AS917" i="5"/>
  <c r="AQ917" i="5"/>
  <c r="AM917" i="5"/>
  <c r="AF917" i="5"/>
  <c r="Z917" i="5"/>
  <c r="Y917" i="5"/>
  <c r="X917" i="5"/>
  <c r="W917" i="5"/>
  <c r="U917" i="5"/>
  <c r="O917" i="5"/>
  <c r="M917" i="5"/>
  <c r="L917" i="5"/>
  <c r="AH917" i="5" s="1"/>
  <c r="K917" i="5"/>
  <c r="J917" i="5"/>
  <c r="I917" i="5"/>
  <c r="H917" i="5"/>
  <c r="G917" i="5"/>
  <c r="F917" i="5"/>
  <c r="E917" i="5"/>
  <c r="D917" i="5"/>
  <c r="AK917" i="5" s="1"/>
  <c r="C917" i="5"/>
  <c r="AJ917" i="5" s="1"/>
  <c r="AT916" i="5"/>
  <c r="AE916" i="5"/>
  <c r="X916" i="5"/>
  <c r="S916" i="5"/>
  <c r="Q916" i="5"/>
  <c r="M916" i="5"/>
  <c r="AI916" i="5" s="1"/>
  <c r="L916" i="5"/>
  <c r="K916" i="5"/>
  <c r="J916" i="5"/>
  <c r="AQ916" i="5" s="1"/>
  <c r="I916" i="5"/>
  <c r="H916" i="5"/>
  <c r="G916" i="5"/>
  <c r="F916" i="5"/>
  <c r="E916" i="5"/>
  <c r="D916" i="5"/>
  <c r="C916" i="5"/>
  <c r="AK915" i="5"/>
  <c r="AF915" i="5"/>
  <c r="U915" i="5"/>
  <c r="R915" i="5"/>
  <c r="M915" i="5"/>
  <c r="L915" i="5"/>
  <c r="K915" i="5"/>
  <c r="J915" i="5"/>
  <c r="AQ915" i="5" s="1"/>
  <c r="I915" i="5"/>
  <c r="H915" i="5"/>
  <c r="G915" i="5"/>
  <c r="F915" i="5"/>
  <c r="E915" i="5"/>
  <c r="D915" i="5"/>
  <c r="C915" i="5"/>
  <c r="AM914" i="5"/>
  <c r="AL914" i="5"/>
  <c r="AK914" i="5"/>
  <c r="AJ914" i="5"/>
  <c r="Z914" i="5"/>
  <c r="Y914" i="5"/>
  <c r="Q914" i="5"/>
  <c r="N914" i="5"/>
  <c r="M914" i="5"/>
  <c r="L914" i="5"/>
  <c r="AS914" i="5" s="1"/>
  <c r="K914" i="5"/>
  <c r="J914" i="5"/>
  <c r="AQ914" i="5" s="1"/>
  <c r="I914" i="5"/>
  <c r="H914" i="5"/>
  <c r="G914" i="5"/>
  <c r="F914" i="5"/>
  <c r="AB914" i="5" s="1"/>
  <c r="E914" i="5"/>
  <c r="P914" i="5" s="1"/>
  <c r="D914" i="5"/>
  <c r="O914" i="5" s="1"/>
  <c r="C914" i="5"/>
  <c r="AQ913" i="5"/>
  <c r="AP913" i="5"/>
  <c r="AO913" i="5"/>
  <c r="AM913" i="5"/>
  <c r="AF913" i="5"/>
  <c r="AE913" i="5"/>
  <c r="W913" i="5"/>
  <c r="T913" i="5"/>
  <c r="P913" i="5"/>
  <c r="M913" i="5"/>
  <c r="L913" i="5"/>
  <c r="K913" i="5"/>
  <c r="J913" i="5"/>
  <c r="U913" i="5" s="1"/>
  <c r="I913" i="5"/>
  <c r="H913" i="5"/>
  <c r="AD913" i="5" s="1"/>
  <c r="G913" i="5"/>
  <c r="F913" i="5"/>
  <c r="E913" i="5"/>
  <c r="D913" i="5"/>
  <c r="Z913" i="5" s="1"/>
  <c r="C913" i="5"/>
  <c r="AL912" i="5"/>
  <c r="AI912" i="5"/>
  <c r="X912" i="5"/>
  <c r="V912" i="5"/>
  <c r="M912" i="5"/>
  <c r="AT912" i="5" s="1"/>
  <c r="L912" i="5"/>
  <c r="K912" i="5"/>
  <c r="AG912" i="5" s="1"/>
  <c r="J912" i="5"/>
  <c r="I912" i="5"/>
  <c r="T912" i="5" s="1"/>
  <c r="H912" i="5"/>
  <c r="S912" i="5" s="1"/>
  <c r="G912" i="5"/>
  <c r="F912" i="5"/>
  <c r="E912" i="5"/>
  <c r="P912" i="5" s="1"/>
  <c r="D912" i="5"/>
  <c r="O912" i="5" s="1"/>
  <c r="C912" i="5"/>
  <c r="Y912" i="5" s="1"/>
  <c r="AO911" i="5"/>
  <c r="AF911" i="5"/>
  <c r="AE911" i="5"/>
  <c r="AD911" i="5"/>
  <c r="AB911" i="5"/>
  <c r="AA911" i="5"/>
  <c r="Z911" i="5"/>
  <c r="T911" i="5"/>
  <c r="Q911" i="5"/>
  <c r="P911" i="5"/>
  <c r="N911" i="5"/>
  <c r="M911" i="5"/>
  <c r="L911" i="5"/>
  <c r="K911" i="5"/>
  <c r="J911" i="5"/>
  <c r="U911" i="5" s="1"/>
  <c r="I911" i="5"/>
  <c r="AP911" i="5" s="1"/>
  <c r="H911" i="5"/>
  <c r="S911" i="5" s="1"/>
  <c r="G911" i="5"/>
  <c r="AC911" i="5" s="1"/>
  <c r="F911" i="5"/>
  <c r="AM911" i="5" s="1"/>
  <c r="E911" i="5"/>
  <c r="AL911" i="5" s="1"/>
  <c r="D911" i="5"/>
  <c r="AK911" i="5" s="1"/>
  <c r="C911" i="5"/>
  <c r="AQ910" i="5"/>
  <c r="AM910" i="5"/>
  <c r="AL910" i="5"/>
  <c r="AK910" i="5"/>
  <c r="AG910" i="5"/>
  <c r="Y910" i="5"/>
  <c r="X910" i="5"/>
  <c r="V910" i="5"/>
  <c r="Q910" i="5"/>
  <c r="O910" i="5"/>
  <c r="M910" i="5"/>
  <c r="AT910" i="5" s="1"/>
  <c r="L910" i="5"/>
  <c r="K910" i="5"/>
  <c r="AR910" i="5" s="1"/>
  <c r="J910" i="5"/>
  <c r="AF910" i="5" s="1"/>
  <c r="I910" i="5"/>
  <c r="H910" i="5"/>
  <c r="G910" i="5"/>
  <c r="F910" i="5"/>
  <c r="AB910" i="5" s="1"/>
  <c r="E910" i="5"/>
  <c r="P910" i="5" s="1"/>
  <c r="D910" i="5"/>
  <c r="Z910" i="5" s="1"/>
  <c r="C910" i="5"/>
  <c r="N910" i="5" s="1"/>
  <c r="AQ909" i="5"/>
  <c r="AO909" i="5"/>
  <c r="AN909" i="5"/>
  <c r="AD909" i="5"/>
  <c r="AC909" i="5"/>
  <c r="AA909" i="5"/>
  <c r="S909" i="5"/>
  <c r="Q909" i="5"/>
  <c r="O909" i="5"/>
  <c r="M909" i="5"/>
  <c r="L909" i="5"/>
  <c r="K909" i="5"/>
  <c r="J909" i="5"/>
  <c r="U909" i="5" s="1"/>
  <c r="I909" i="5"/>
  <c r="H909" i="5"/>
  <c r="G909" i="5"/>
  <c r="R909" i="5" s="1"/>
  <c r="F909" i="5"/>
  <c r="AM909" i="5" s="1"/>
  <c r="E909" i="5"/>
  <c r="D909" i="5"/>
  <c r="C909" i="5"/>
  <c r="AQ908" i="5"/>
  <c r="AM908" i="5"/>
  <c r="AJ908" i="5"/>
  <c r="AG908" i="5"/>
  <c r="Y908" i="5"/>
  <c r="V908" i="5"/>
  <c r="U908" i="5"/>
  <c r="T908" i="5"/>
  <c r="M908" i="5"/>
  <c r="L908" i="5"/>
  <c r="K908" i="5"/>
  <c r="AR908" i="5" s="1"/>
  <c r="J908" i="5"/>
  <c r="AF908" i="5" s="1"/>
  <c r="I908" i="5"/>
  <c r="AP908" i="5" s="1"/>
  <c r="H908" i="5"/>
  <c r="S908" i="5" s="1"/>
  <c r="G908" i="5"/>
  <c r="F908" i="5"/>
  <c r="E908" i="5"/>
  <c r="D908" i="5"/>
  <c r="C908" i="5"/>
  <c r="N908" i="5" s="1"/>
  <c r="AQ907" i="5"/>
  <c r="AP907" i="5"/>
  <c r="AM907" i="5"/>
  <c r="AF907" i="5"/>
  <c r="AE907" i="5"/>
  <c r="AD907" i="5"/>
  <c r="AC907" i="5"/>
  <c r="AB907" i="5"/>
  <c r="Y907" i="5"/>
  <c r="Q907" i="5"/>
  <c r="O907" i="5"/>
  <c r="M907" i="5"/>
  <c r="L907" i="5"/>
  <c r="K907" i="5"/>
  <c r="J907" i="5"/>
  <c r="U907" i="5" s="1"/>
  <c r="I907" i="5"/>
  <c r="T907" i="5" s="1"/>
  <c r="H907" i="5"/>
  <c r="G907" i="5"/>
  <c r="F907" i="5"/>
  <c r="E907" i="5"/>
  <c r="D907" i="5"/>
  <c r="AK907" i="5" s="1"/>
  <c r="C907" i="5"/>
  <c r="AJ907" i="5" s="1"/>
  <c r="AL906" i="5"/>
  <c r="AK906" i="5"/>
  <c r="AJ906" i="5"/>
  <c r="AH906" i="5"/>
  <c r="AG906" i="5"/>
  <c r="AF906" i="5"/>
  <c r="W906" i="5"/>
  <c r="V906" i="5"/>
  <c r="U906" i="5"/>
  <c r="T906" i="5"/>
  <c r="S906" i="5"/>
  <c r="O906" i="5"/>
  <c r="N906" i="5"/>
  <c r="M906" i="5"/>
  <c r="L906" i="5"/>
  <c r="AS906" i="5" s="1"/>
  <c r="K906" i="5"/>
  <c r="AR906" i="5" s="1"/>
  <c r="J906" i="5"/>
  <c r="AQ906" i="5" s="1"/>
  <c r="I906" i="5"/>
  <c r="AP906" i="5" s="1"/>
  <c r="H906" i="5"/>
  <c r="G906" i="5"/>
  <c r="F906" i="5"/>
  <c r="E906" i="5"/>
  <c r="P906" i="5" s="1"/>
  <c r="D906" i="5"/>
  <c r="Z906" i="5" s="1"/>
  <c r="C906" i="5"/>
  <c r="Y906" i="5" s="1"/>
  <c r="AM905" i="5"/>
  <c r="AL905" i="5"/>
  <c r="AF905" i="5"/>
  <c r="AE905" i="5"/>
  <c r="AB905" i="5"/>
  <c r="AA905" i="5"/>
  <c r="Z905" i="5"/>
  <c r="Q905" i="5"/>
  <c r="O905" i="5"/>
  <c r="M905" i="5"/>
  <c r="L905" i="5"/>
  <c r="K905" i="5"/>
  <c r="J905" i="5"/>
  <c r="AQ905" i="5" s="1"/>
  <c r="I905" i="5"/>
  <c r="AP905" i="5" s="1"/>
  <c r="H905" i="5"/>
  <c r="AO905" i="5" s="1"/>
  <c r="G905" i="5"/>
  <c r="F905" i="5"/>
  <c r="E905" i="5"/>
  <c r="P905" i="5" s="1"/>
  <c r="D905" i="5"/>
  <c r="AK905" i="5" s="1"/>
  <c r="C905" i="5"/>
  <c r="AS904" i="5"/>
  <c r="AM904" i="5"/>
  <c r="AL904" i="5"/>
  <c r="AK904" i="5"/>
  <c r="AA904" i="5"/>
  <c r="Z904" i="5"/>
  <c r="W904" i="5"/>
  <c r="Q904" i="5"/>
  <c r="O904" i="5"/>
  <c r="M904" i="5"/>
  <c r="L904" i="5"/>
  <c r="AH904" i="5" s="1"/>
  <c r="K904" i="5"/>
  <c r="J904" i="5"/>
  <c r="I904" i="5"/>
  <c r="T904" i="5" s="1"/>
  <c r="H904" i="5"/>
  <c r="G904" i="5"/>
  <c r="F904" i="5"/>
  <c r="AB904" i="5" s="1"/>
  <c r="E904" i="5"/>
  <c r="P904" i="5" s="1"/>
  <c r="D904" i="5"/>
  <c r="C904" i="5"/>
  <c r="AS903" i="5"/>
  <c r="AR903" i="5"/>
  <c r="AP903" i="5"/>
  <c r="AK903" i="5"/>
  <c r="AG903" i="5"/>
  <c r="W903" i="5"/>
  <c r="U903" i="5"/>
  <c r="T903" i="5"/>
  <c r="O903" i="5"/>
  <c r="N903" i="5"/>
  <c r="M903" i="5"/>
  <c r="L903" i="5"/>
  <c r="AH903" i="5" s="1"/>
  <c r="K903" i="5"/>
  <c r="V903" i="5" s="1"/>
  <c r="J903" i="5"/>
  <c r="AF903" i="5" s="1"/>
  <c r="I903" i="5"/>
  <c r="AE903" i="5" s="1"/>
  <c r="H903" i="5"/>
  <c r="G903" i="5"/>
  <c r="R903" i="5" s="1"/>
  <c r="F903" i="5"/>
  <c r="E903" i="5"/>
  <c r="D903" i="5"/>
  <c r="Z903" i="5" s="1"/>
  <c r="C903" i="5"/>
  <c r="AR902" i="5"/>
  <c r="AQ902" i="5"/>
  <c r="AI902" i="5"/>
  <c r="Z902" i="5"/>
  <c r="X902" i="5"/>
  <c r="W902" i="5"/>
  <c r="V902" i="5"/>
  <c r="O902" i="5"/>
  <c r="N902" i="5"/>
  <c r="M902" i="5"/>
  <c r="AT902" i="5" s="1"/>
  <c r="L902" i="5"/>
  <c r="K902" i="5"/>
  <c r="AG902" i="5" s="1"/>
  <c r="J902" i="5"/>
  <c r="I902" i="5"/>
  <c r="H902" i="5"/>
  <c r="S902" i="5" s="1"/>
  <c r="G902" i="5"/>
  <c r="F902" i="5"/>
  <c r="E902" i="5"/>
  <c r="AA902" i="5" s="1"/>
  <c r="D902" i="5"/>
  <c r="AK902" i="5" s="1"/>
  <c r="C902" i="5"/>
  <c r="AS901" i="5"/>
  <c r="AK901" i="5"/>
  <c r="AC901" i="5"/>
  <c r="Z901" i="5"/>
  <c r="O901" i="5"/>
  <c r="M901" i="5"/>
  <c r="L901" i="5"/>
  <c r="AH901" i="5" s="1"/>
  <c r="K901" i="5"/>
  <c r="V901" i="5" s="1"/>
  <c r="J901" i="5"/>
  <c r="I901" i="5"/>
  <c r="AP901" i="5" s="1"/>
  <c r="H901" i="5"/>
  <c r="AD901" i="5" s="1"/>
  <c r="G901" i="5"/>
  <c r="F901" i="5"/>
  <c r="E901" i="5"/>
  <c r="D901" i="5"/>
  <c r="C901" i="5"/>
  <c r="AJ901" i="5" s="1"/>
  <c r="AO900" i="5"/>
  <c r="AM900" i="5"/>
  <c r="AK900" i="5"/>
  <c r="AI900" i="5"/>
  <c r="AE900" i="5"/>
  <c r="Z900" i="5"/>
  <c r="S900" i="5"/>
  <c r="Q900" i="5"/>
  <c r="O900" i="5"/>
  <c r="N900" i="5"/>
  <c r="M900" i="5"/>
  <c r="X900" i="5" s="1"/>
  <c r="L900" i="5"/>
  <c r="AH900" i="5" s="1"/>
  <c r="K900" i="5"/>
  <c r="V900" i="5" s="1"/>
  <c r="J900" i="5"/>
  <c r="I900" i="5"/>
  <c r="H900" i="5"/>
  <c r="AD900" i="5" s="1"/>
  <c r="G900" i="5"/>
  <c r="F900" i="5"/>
  <c r="AB900" i="5" s="1"/>
  <c r="E900" i="5"/>
  <c r="D900" i="5"/>
  <c r="C900" i="5"/>
  <c r="AQ899" i="5"/>
  <c r="AP899" i="5"/>
  <c r="AO899" i="5"/>
  <c r="AF899" i="5"/>
  <c r="U899" i="5"/>
  <c r="T899" i="5"/>
  <c r="S899" i="5"/>
  <c r="R899" i="5"/>
  <c r="M899" i="5"/>
  <c r="L899" i="5"/>
  <c r="K899" i="5"/>
  <c r="J899" i="5"/>
  <c r="I899" i="5"/>
  <c r="AE899" i="5" s="1"/>
  <c r="H899" i="5"/>
  <c r="AD899" i="5" s="1"/>
  <c r="G899" i="5"/>
  <c r="F899" i="5"/>
  <c r="E899" i="5"/>
  <c r="D899" i="5"/>
  <c r="C899" i="5"/>
  <c r="AQ898" i="5"/>
  <c r="AM898" i="5"/>
  <c r="AC898" i="5"/>
  <c r="Z898" i="5"/>
  <c r="Y898" i="5"/>
  <c r="X898" i="5"/>
  <c r="S898" i="5"/>
  <c r="O898" i="5"/>
  <c r="N898" i="5"/>
  <c r="M898" i="5"/>
  <c r="L898" i="5"/>
  <c r="AH898" i="5" s="1"/>
  <c r="K898" i="5"/>
  <c r="J898" i="5"/>
  <c r="I898" i="5"/>
  <c r="H898" i="5"/>
  <c r="AD898" i="5" s="1"/>
  <c r="G898" i="5"/>
  <c r="F898" i="5"/>
  <c r="E898" i="5"/>
  <c r="D898" i="5"/>
  <c r="AK898" i="5" s="1"/>
  <c r="C898" i="5"/>
  <c r="AJ898" i="5" s="1"/>
  <c r="AI897" i="5"/>
  <c r="AG897" i="5"/>
  <c r="AF897" i="5"/>
  <c r="U897" i="5"/>
  <c r="Q897" i="5"/>
  <c r="M897" i="5"/>
  <c r="L897" i="5"/>
  <c r="AH897" i="5" s="1"/>
  <c r="K897" i="5"/>
  <c r="V897" i="5" s="1"/>
  <c r="J897" i="5"/>
  <c r="AQ897" i="5" s="1"/>
  <c r="I897" i="5"/>
  <c r="H897" i="5"/>
  <c r="G897" i="5"/>
  <c r="F897" i="5"/>
  <c r="AB897" i="5" s="1"/>
  <c r="E897" i="5"/>
  <c r="AL897" i="5" s="1"/>
  <c r="D897" i="5"/>
  <c r="AK897" i="5" s="1"/>
  <c r="C897" i="5"/>
  <c r="AG896" i="5"/>
  <c r="AF896" i="5"/>
  <c r="W896" i="5"/>
  <c r="V896" i="5"/>
  <c r="M896" i="5"/>
  <c r="L896" i="5"/>
  <c r="AH896" i="5" s="1"/>
  <c r="K896" i="5"/>
  <c r="AR896" i="5" s="1"/>
  <c r="J896" i="5"/>
  <c r="I896" i="5"/>
  <c r="H896" i="5"/>
  <c r="AO896" i="5" s="1"/>
  <c r="G896" i="5"/>
  <c r="F896" i="5"/>
  <c r="AB896" i="5" s="1"/>
  <c r="E896" i="5"/>
  <c r="P896" i="5" s="1"/>
  <c r="D896" i="5"/>
  <c r="C896" i="5"/>
  <c r="AK895" i="5"/>
  <c r="AI895" i="5"/>
  <c r="AF895" i="5"/>
  <c r="AC895" i="5"/>
  <c r="Z895" i="5"/>
  <c r="U895" i="5"/>
  <c r="S895" i="5"/>
  <c r="O895" i="5"/>
  <c r="N895" i="5"/>
  <c r="M895" i="5"/>
  <c r="L895" i="5"/>
  <c r="AH895" i="5" s="1"/>
  <c r="K895" i="5"/>
  <c r="J895" i="5"/>
  <c r="AQ895" i="5" s="1"/>
  <c r="I895" i="5"/>
  <c r="H895" i="5"/>
  <c r="AD895" i="5" s="1"/>
  <c r="G895" i="5"/>
  <c r="AN895" i="5" s="1"/>
  <c r="F895" i="5"/>
  <c r="E895" i="5"/>
  <c r="D895" i="5"/>
  <c r="C895" i="5"/>
  <c r="AM894" i="5"/>
  <c r="AK894" i="5"/>
  <c r="AC894" i="5"/>
  <c r="Z894" i="5"/>
  <c r="Q894" i="5"/>
  <c r="O894" i="5"/>
  <c r="M894" i="5"/>
  <c r="L894" i="5"/>
  <c r="K894" i="5"/>
  <c r="J894" i="5"/>
  <c r="I894" i="5"/>
  <c r="AP894" i="5" s="1"/>
  <c r="H894" i="5"/>
  <c r="G894" i="5"/>
  <c r="F894" i="5"/>
  <c r="AB894" i="5" s="1"/>
  <c r="E894" i="5"/>
  <c r="D894" i="5"/>
  <c r="C894" i="5"/>
  <c r="AS893" i="5"/>
  <c r="AQ893" i="5"/>
  <c r="AP893" i="5"/>
  <c r="AO893" i="5"/>
  <c r="AJ893" i="5"/>
  <c r="AG893" i="5"/>
  <c r="X893" i="5"/>
  <c r="W893" i="5"/>
  <c r="U893" i="5"/>
  <c r="T893" i="5"/>
  <c r="P893" i="5"/>
  <c r="M893" i="5"/>
  <c r="AT893" i="5" s="1"/>
  <c r="L893" i="5"/>
  <c r="AH893" i="5" s="1"/>
  <c r="K893" i="5"/>
  <c r="J893" i="5"/>
  <c r="AF893" i="5" s="1"/>
  <c r="I893" i="5"/>
  <c r="AE893" i="5" s="1"/>
  <c r="H893" i="5"/>
  <c r="G893" i="5"/>
  <c r="F893" i="5"/>
  <c r="E893" i="5"/>
  <c r="D893" i="5"/>
  <c r="C893" i="5"/>
  <c r="Y893" i="5" s="1"/>
  <c r="AR892" i="5"/>
  <c r="AQ892" i="5"/>
  <c r="AJ892" i="5"/>
  <c r="AE892" i="5"/>
  <c r="Z892" i="5"/>
  <c r="Y892" i="5"/>
  <c r="R892" i="5"/>
  <c r="Q892" i="5"/>
  <c r="N892" i="5"/>
  <c r="M892" i="5"/>
  <c r="L892" i="5"/>
  <c r="K892" i="5"/>
  <c r="V892" i="5" s="1"/>
  <c r="J892" i="5"/>
  <c r="I892" i="5"/>
  <c r="H892" i="5"/>
  <c r="G892" i="5"/>
  <c r="F892" i="5"/>
  <c r="AB892" i="5" s="1"/>
  <c r="E892" i="5"/>
  <c r="AL892" i="5" s="1"/>
  <c r="D892" i="5"/>
  <c r="C892" i="5"/>
  <c r="AN891" i="5"/>
  <c r="AI891" i="5"/>
  <c r="AE891" i="5"/>
  <c r="AD891" i="5"/>
  <c r="AA891" i="5"/>
  <c r="Z891" i="5"/>
  <c r="R891" i="5"/>
  <c r="Q891" i="5"/>
  <c r="N891" i="5"/>
  <c r="M891" i="5"/>
  <c r="AT891" i="5" s="1"/>
  <c r="L891" i="5"/>
  <c r="AH891" i="5" s="1"/>
  <c r="K891" i="5"/>
  <c r="AR891" i="5" s="1"/>
  <c r="J891" i="5"/>
  <c r="I891" i="5"/>
  <c r="H891" i="5"/>
  <c r="AO891" i="5" s="1"/>
  <c r="G891" i="5"/>
  <c r="AC891" i="5" s="1"/>
  <c r="F891" i="5"/>
  <c r="E891" i="5"/>
  <c r="D891" i="5"/>
  <c r="AK891" i="5" s="1"/>
  <c r="C891" i="5"/>
  <c r="AT890" i="5"/>
  <c r="AQ890" i="5"/>
  <c r="AP890" i="5"/>
  <c r="AF890" i="5"/>
  <c r="X890" i="5"/>
  <c r="U890" i="5"/>
  <c r="T890" i="5"/>
  <c r="M890" i="5"/>
  <c r="AI890" i="5" s="1"/>
  <c r="L890" i="5"/>
  <c r="K890" i="5"/>
  <c r="J890" i="5"/>
  <c r="I890" i="5"/>
  <c r="AE890" i="5" s="1"/>
  <c r="H890" i="5"/>
  <c r="G890" i="5"/>
  <c r="F890" i="5"/>
  <c r="E890" i="5"/>
  <c r="D890" i="5"/>
  <c r="C890" i="5"/>
  <c r="Y890" i="5" s="1"/>
  <c r="AQ889" i="5"/>
  <c r="AO889" i="5"/>
  <c r="AL889" i="5"/>
  <c r="AF889" i="5"/>
  <c r="Z889" i="5"/>
  <c r="Y889" i="5"/>
  <c r="U889" i="5"/>
  <c r="P889" i="5"/>
  <c r="N889" i="5"/>
  <c r="M889" i="5"/>
  <c r="L889" i="5"/>
  <c r="K889" i="5"/>
  <c r="V889" i="5" s="1"/>
  <c r="J889" i="5"/>
  <c r="I889" i="5"/>
  <c r="T889" i="5" s="1"/>
  <c r="H889" i="5"/>
  <c r="G889" i="5"/>
  <c r="F889" i="5"/>
  <c r="E889" i="5"/>
  <c r="AA889" i="5" s="1"/>
  <c r="D889" i="5"/>
  <c r="C889" i="5"/>
  <c r="AJ889" i="5" s="1"/>
  <c r="AT888" i="5"/>
  <c r="AL888" i="5"/>
  <c r="AK888" i="5"/>
  <c r="AJ888" i="5"/>
  <c r="AI888" i="5"/>
  <c r="AG888" i="5"/>
  <c r="AA888" i="5"/>
  <c r="Z888" i="5"/>
  <c r="M888" i="5"/>
  <c r="X888" i="5" s="1"/>
  <c r="L888" i="5"/>
  <c r="K888" i="5"/>
  <c r="J888" i="5"/>
  <c r="AF888" i="5" s="1"/>
  <c r="I888" i="5"/>
  <c r="AP888" i="5" s="1"/>
  <c r="H888" i="5"/>
  <c r="AO888" i="5" s="1"/>
  <c r="G888" i="5"/>
  <c r="F888" i="5"/>
  <c r="E888" i="5"/>
  <c r="P888" i="5" s="1"/>
  <c r="D888" i="5"/>
  <c r="O888" i="5" s="1"/>
  <c r="C888" i="5"/>
  <c r="AR887" i="5"/>
  <c r="AP887" i="5"/>
  <c r="AO887" i="5"/>
  <c r="AH887" i="5"/>
  <c r="AG887" i="5"/>
  <c r="AD887" i="5"/>
  <c r="V887" i="5"/>
  <c r="U887" i="5"/>
  <c r="S887" i="5"/>
  <c r="R887" i="5"/>
  <c r="N887" i="5"/>
  <c r="M887" i="5"/>
  <c r="L887" i="5"/>
  <c r="W887" i="5" s="1"/>
  <c r="K887" i="5"/>
  <c r="J887" i="5"/>
  <c r="I887" i="5"/>
  <c r="H887" i="5"/>
  <c r="G887" i="5"/>
  <c r="AC887" i="5" s="1"/>
  <c r="F887" i="5"/>
  <c r="E887" i="5"/>
  <c r="P887" i="5" s="1"/>
  <c r="D887" i="5"/>
  <c r="C887" i="5"/>
  <c r="Y887" i="5" s="1"/>
  <c r="AT886" i="5"/>
  <c r="AP886" i="5"/>
  <c r="AI886" i="5"/>
  <c r="AA886" i="5"/>
  <c r="X886" i="5"/>
  <c r="W886" i="5"/>
  <c r="P886" i="5"/>
  <c r="M886" i="5"/>
  <c r="L886" i="5"/>
  <c r="K886" i="5"/>
  <c r="V886" i="5" s="1"/>
  <c r="J886" i="5"/>
  <c r="I886" i="5"/>
  <c r="AE886" i="5" s="1"/>
  <c r="H886" i="5"/>
  <c r="G886" i="5"/>
  <c r="F886" i="5"/>
  <c r="E886" i="5"/>
  <c r="AL886" i="5" s="1"/>
  <c r="D886" i="5"/>
  <c r="C886" i="5"/>
  <c r="AS885" i="5"/>
  <c r="AO885" i="5"/>
  <c r="AK885" i="5"/>
  <c r="AJ885" i="5"/>
  <c r="AG885" i="5"/>
  <c r="AD885" i="5"/>
  <c r="Y885" i="5"/>
  <c r="X885" i="5"/>
  <c r="N885" i="5"/>
  <c r="M885" i="5"/>
  <c r="L885" i="5"/>
  <c r="K885" i="5"/>
  <c r="AR885" i="5" s="1"/>
  <c r="J885" i="5"/>
  <c r="I885" i="5"/>
  <c r="H885" i="5"/>
  <c r="S885" i="5" s="1"/>
  <c r="G885" i="5"/>
  <c r="AC885" i="5" s="1"/>
  <c r="F885" i="5"/>
  <c r="E885" i="5"/>
  <c r="D885" i="5"/>
  <c r="C885" i="5"/>
  <c r="AT884" i="5"/>
  <c r="AP884" i="5"/>
  <c r="AM884" i="5"/>
  <c r="AL884" i="5"/>
  <c r="AE884" i="5"/>
  <c r="AB884" i="5"/>
  <c r="T884" i="5"/>
  <c r="R884" i="5"/>
  <c r="P884" i="5"/>
  <c r="M884" i="5"/>
  <c r="AI884" i="5" s="1"/>
  <c r="L884" i="5"/>
  <c r="AS884" i="5" s="1"/>
  <c r="K884" i="5"/>
  <c r="V884" i="5" s="1"/>
  <c r="J884" i="5"/>
  <c r="I884" i="5"/>
  <c r="H884" i="5"/>
  <c r="G884" i="5"/>
  <c r="F884" i="5"/>
  <c r="Q884" i="5" s="1"/>
  <c r="E884" i="5"/>
  <c r="AA884" i="5" s="1"/>
  <c r="D884" i="5"/>
  <c r="C884" i="5"/>
  <c r="AR883" i="5"/>
  <c r="AL883" i="5"/>
  <c r="Y883" i="5"/>
  <c r="V883" i="5"/>
  <c r="U883" i="5"/>
  <c r="N883" i="5"/>
  <c r="M883" i="5"/>
  <c r="L883" i="5"/>
  <c r="K883" i="5"/>
  <c r="AG883" i="5" s="1"/>
  <c r="J883" i="5"/>
  <c r="AF883" i="5" s="1"/>
  <c r="I883" i="5"/>
  <c r="H883" i="5"/>
  <c r="AD883" i="5" s="1"/>
  <c r="G883" i="5"/>
  <c r="F883" i="5"/>
  <c r="E883" i="5"/>
  <c r="AA883" i="5" s="1"/>
  <c r="D883" i="5"/>
  <c r="AK883" i="5" s="1"/>
  <c r="C883" i="5"/>
  <c r="AJ883" i="5" s="1"/>
  <c r="AT882" i="5"/>
  <c r="AR882" i="5"/>
  <c r="AM882" i="5"/>
  <c r="AL882" i="5"/>
  <c r="AK882" i="5"/>
  <c r="AH882" i="5"/>
  <c r="AB882" i="5"/>
  <c r="AA882" i="5"/>
  <c r="W882" i="5"/>
  <c r="P882" i="5"/>
  <c r="O882" i="5"/>
  <c r="M882" i="5"/>
  <c r="L882" i="5"/>
  <c r="AS882" i="5" s="1"/>
  <c r="K882" i="5"/>
  <c r="V882" i="5" s="1"/>
  <c r="J882" i="5"/>
  <c r="AQ882" i="5" s="1"/>
  <c r="I882" i="5"/>
  <c r="T882" i="5" s="1"/>
  <c r="H882" i="5"/>
  <c r="G882" i="5"/>
  <c r="F882" i="5"/>
  <c r="Q882" i="5" s="1"/>
  <c r="E882" i="5"/>
  <c r="D882" i="5"/>
  <c r="Z882" i="5" s="1"/>
  <c r="C882" i="5"/>
  <c r="AP881" i="5"/>
  <c r="AO881" i="5"/>
  <c r="AN881" i="5"/>
  <c r="AM881" i="5"/>
  <c r="AE881" i="5"/>
  <c r="X881" i="5"/>
  <c r="S881" i="5"/>
  <c r="Q881" i="5"/>
  <c r="P881" i="5"/>
  <c r="O881" i="5"/>
  <c r="M881" i="5"/>
  <c r="AI881" i="5" s="1"/>
  <c r="L881" i="5"/>
  <c r="K881" i="5"/>
  <c r="J881" i="5"/>
  <c r="I881" i="5"/>
  <c r="T881" i="5" s="1"/>
  <c r="H881" i="5"/>
  <c r="AD881" i="5" s="1"/>
  <c r="G881" i="5"/>
  <c r="R881" i="5" s="1"/>
  <c r="F881" i="5"/>
  <c r="AB881" i="5" s="1"/>
  <c r="E881" i="5"/>
  <c r="AA881" i="5" s="1"/>
  <c r="D881" i="5"/>
  <c r="C881" i="5"/>
  <c r="AT880" i="5"/>
  <c r="AQ880" i="5"/>
  <c r="AP880" i="5"/>
  <c r="AN880" i="5"/>
  <c r="AF880" i="5"/>
  <c r="Y880" i="5"/>
  <c r="V880" i="5"/>
  <c r="U880" i="5"/>
  <c r="T880" i="5"/>
  <c r="M880" i="5"/>
  <c r="L880" i="5"/>
  <c r="K880" i="5"/>
  <c r="AR880" i="5" s="1"/>
  <c r="J880" i="5"/>
  <c r="I880" i="5"/>
  <c r="AE880" i="5" s="1"/>
  <c r="H880" i="5"/>
  <c r="G880" i="5"/>
  <c r="AC880" i="5" s="1"/>
  <c r="F880" i="5"/>
  <c r="E880" i="5"/>
  <c r="D880" i="5"/>
  <c r="C880" i="5"/>
  <c r="N880" i="5" s="1"/>
  <c r="AJ879" i="5"/>
  <c r="AD879" i="5"/>
  <c r="AC879" i="5"/>
  <c r="S879" i="5"/>
  <c r="R879" i="5"/>
  <c r="O879" i="5"/>
  <c r="N879" i="5"/>
  <c r="M879" i="5"/>
  <c r="L879" i="5"/>
  <c r="W879" i="5" s="1"/>
  <c r="K879" i="5"/>
  <c r="J879" i="5"/>
  <c r="I879" i="5"/>
  <c r="T879" i="5" s="1"/>
  <c r="H879" i="5"/>
  <c r="AO879" i="5" s="1"/>
  <c r="G879" i="5"/>
  <c r="AN879" i="5" s="1"/>
  <c r="F879" i="5"/>
  <c r="AB879" i="5" s="1"/>
  <c r="E879" i="5"/>
  <c r="D879" i="5"/>
  <c r="Z879" i="5" s="1"/>
  <c r="C879" i="5"/>
  <c r="Y879" i="5" s="1"/>
  <c r="AQ878" i="5"/>
  <c r="AM878" i="5"/>
  <c r="AL878" i="5"/>
  <c r="AK878" i="5"/>
  <c r="AF878" i="5"/>
  <c r="AA878" i="5"/>
  <c r="R878" i="5"/>
  <c r="P878" i="5"/>
  <c r="M878" i="5"/>
  <c r="L878" i="5"/>
  <c r="K878" i="5"/>
  <c r="AG878" i="5" s="1"/>
  <c r="J878" i="5"/>
  <c r="U878" i="5" s="1"/>
  <c r="I878" i="5"/>
  <c r="H878" i="5"/>
  <c r="G878" i="5"/>
  <c r="F878" i="5"/>
  <c r="Q878" i="5" s="1"/>
  <c r="E878" i="5"/>
  <c r="D878" i="5"/>
  <c r="C878" i="5"/>
  <c r="N878" i="5" s="1"/>
  <c r="AR877" i="5"/>
  <c r="AO877" i="5"/>
  <c r="AJ877" i="5"/>
  <c r="AG877" i="5"/>
  <c r="Y877" i="5"/>
  <c r="V877" i="5"/>
  <c r="S877" i="5"/>
  <c r="R877" i="5"/>
  <c r="Q877" i="5"/>
  <c r="N877" i="5"/>
  <c r="M877" i="5"/>
  <c r="L877" i="5"/>
  <c r="K877" i="5"/>
  <c r="J877" i="5"/>
  <c r="I877" i="5"/>
  <c r="H877" i="5"/>
  <c r="AD877" i="5" s="1"/>
  <c r="G877" i="5"/>
  <c r="AC877" i="5" s="1"/>
  <c r="F877" i="5"/>
  <c r="AB877" i="5" s="1"/>
  <c r="E877" i="5"/>
  <c r="D877" i="5"/>
  <c r="AK877" i="5" s="1"/>
  <c r="C877" i="5"/>
  <c r="AT876" i="5"/>
  <c r="AQ876" i="5"/>
  <c r="AN876" i="5"/>
  <c r="AK876" i="5"/>
  <c r="AI876" i="5"/>
  <c r="AD876" i="5"/>
  <c r="AA876" i="5"/>
  <c r="Y876" i="5"/>
  <c r="X876" i="5"/>
  <c r="U876" i="5"/>
  <c r="T876" i="5"/>
  <c r="O876" i="5"/>
  <c r="M876" i="5"/>
  <c r="L876" i="5"/>
  <c r="AH876" i="5" s="1"/>
  <c r="K876" i="5"/>
  <c r="J876" i="5"/>
  <c r="AF876" i="5" s="1"/>
  <c r="I876" i="5"/>
  <c r="AE876" i="5" s="1"/>
  <c r="H876" i="5"/>
  <c r="AO876" i="5" s="1"/>
  <c r="G876" i="5"/>
  <c r="F876" i="5"/>
  <c r="AM876" i="5" s="1"/>
  <c r="E876" i="5"/>
  <c r="D876" i="5"/>
  <c r="Z876" i="5" s="1"/>
  <c r="C876" i="5"/>
  <c r="N876" i="5" s="1"/>
  <c r="AO875" i="5"/>
  <c r="AN875" i="5"/>
  <c r="AM875" i="5"/>
  <c r="AD875" i="5"/>
  <c r="U875" i="5"/>
  <c r="S875" i="5"/>
  <c r="M875" i="5"/>
  <c r="L875" i="5"/>
  <c r="K875" i="5"/>
  <c r="J875" i="5"/>
  <c r="AF875" i="5" s="1"/>
  <c r="I875" i="5"/>
  <c r="AP875" i="5" s="1"/>
  <c r="H875" i="5"/>
  <c r="G875" i="5"/>
  <c r="F875" i="5"/>
  <c r="Q875" i="5" s="1"/>
  <c r="E875" i="5"/>
  <c r="D875" i="5"/>
  <c r="C875" i="5"/>
  <c r="AR874" i="5"/>
  <c r="AG874" i="5"/>
  <c r="AB874" i="5"/>
  <c r="AA874" i="5"/>
  <c r="W874" i="5"/>
  <c r="V874" i="5"/>
  <c r="M874" i="5"/>
  <c r="L874" i="5"/>
  <c r="AH874" i="5" s="1"/>
  <c r="K874" i="5"/>
  <c r="J874" i="5"/>
  <c r="AQ874" i="5" s="1"/>
  <c r="I874" i="5"/>
  <c r="AP874" i="5" s="1"/>
  <c r="H874" i="5"/>
  <c r="S874" i="5" s="1"/>
  <c r="G874" i="5"/>
  <c r="F874" i="5"/>
  <c r="Q874" i="5" s="1"/>
  <c r="E874" i="5"/>
  <c r="AL874" i="5" s="1"/>
  <c r="D874" i="5"/>
  <c r="C874" i="5"/>
  <c r="AJ874" i="5" s="1"/>
  <c r="AM873" i="5"/>
  <c r="AL873" i="5"/>
  <c r="AE873" i="5"/>
  <c r="AC873" i="5"/>
  <c r="AB873" i="5"/>
  <c r="AA873" i="5"/>
  <c r="Q873" i="5"/>
  <c r="O873" i="5"/>
  <c r="M873" i="5"/>
  <c r="L873" i="5"/>
  <c r="K873" i="5"/>
  <c r="J873" i="5"/>
  <c r="I873" i="5"/>
  <c r="H873" i="5"/>
  <c r="G873" i="5"/>
  <c r="R873" i="5" s="1"/>
  <c r="F873" i="5"/>
  <c r="E873" i="5"/>
  <c r="P873" i="5" s="1"/>
  <c r="D873" i="5"/>
  <c r="AK873" i="5" s="1"/>
  <c r="C873" i="5"/>
  <c r="AT872" i="5"/>
  <c r="AP872" i="5"/>
  <c r="AL872" i="5"/>
  <c r="AE872" i="5"/>
  <c r="AD872" i="5"/>
  <c r="T872" i="5"/>
  <c r="S872" i="5"/>
  <c r="P872" i="5"/>
  <c r="O872" i="5"/>
  <c r="M872" i="5"/>
  <c r="L872" i="5"/>
  <c r="AS872" i="5" s="1"/>
  <c r="K872" i="5"/>
  <c r="V872" i="5" s="1"/>
  <c r="J872" i="5"/>
  <c r="I872" i="5"/>
  <c r="H872" i="5"/>
  <c r="AO872" i="5" s="1"/>
  <c r="G872" i="5"/>
  <c r="F872" i="5"/>
  <c r="Q872" i="5" s="1"/>
  <c r="E872" i="5"/>
  <c r="AA872" i="5" s="1"/>
  <c r="D872" i="5"/>
  <c r="C872" i="5"/>
  <c r="Y872" i="5" s="1"/>
  <c r="AR871" i="5"/>
  <c r="AQ871" i="5"/>
  <c r="AN871" i="5"/>
  <c r="AG871" i="5"/>
  <c r="X871" i="5"/>
  <c r="V871" i="5"/>
  <c r="U871" i="5"/>
  <c r="Q871" i="5"/>
  <c r="P871" i="5"/>
  <c r="N871" i="5"/>
  <c r="M871" i="5"/>
  <c r="AI871" i="5" s="1"/>
  <c r="L871" i="5"/>
  <c r="K871" i="5"/>
  <c r="J871" i="5"/>
  <c r="AF871" i="5" s="1"/>
  <c r="I871" i="5"/>
  <c r="H871" i="5"/>
  <c r="G871" i="5"/>
  <c r="F871" i="5"/>
  <c r="AB871" i="5" s="1"/>
  <c r="E871" i="5"/>
  <c r="AA871" i="5" s="1"/>
  <c r="D871" i="5"/>
  <c r="C871" i="5"/>
  <c r="AT870" i="5"/>
  <c r="AP870" i="5"/>
  <c r="AJ870" i="5"/>
  <c r="AD870" i="5"/>
  <c r="AB870" i="5"/>
  <c r="Y870" i="5"/>
  <c r="Q870" i="5"/>
  <c r="N870" i="5"/>
  <c r="M870" i="5"/>
  <c r="X870" i="5" s="1"/>
  <c r="L870" i="5"/>
  <c r="AS870" i="5" s="1"/>
  <c r="K870" i="5"/>
  <c r="J870" i="5"/>
  <c r="AF870" i="5" s="1"/>
  <c r="I870" i="5"/>
  <c r="T870" i="5" s="1"/>
  <c r="H870" i="5"/>
  <c r="G870" i="5"/>
  <c r="AC870" i="5" s="1"/>
  <c r="F870" i="5"/>
  <c r="AM870" i="5" s="1"/>
  <c r="E870" i="5"/>
  <c r="P870" i="5" s="1"/>
  <c r="D870" i="5"/>
  <c r="C870" i="5"/>
  <c r="AO869" i="5"/>
  <c r="AN869" i="5"/>
  <c r="AH869" i="5"/>
  <c r="AC869" i="5"/>
  <c r="W869" i="5"/>
  <c r="S869" i="5"/>
  <c r="P869" i="5"/>
  <c r="M869" i="5"/>
  <c r="L869" i="5"/>
  <c r="AS869" i="5" s="1"/>
  <c r="K869" i="5"/>
  <c r="J869" i="5"/>
  <c r="AQ869" i="5" s="1"/>
  <c r="I869" i="5"/>
  <c r="H869" i="5"/>
  <c r="AD869" i="5" s="1"/>
  <c r="G869" i="5"/>
  <c r="R869" i="5" s="1"/>
  <c r="F869" i="5"/>
  <c r="E869" i="5"/>
  <c r="AL869" i="5" s="1"/>
  <c r="D869" i="5"/>
  <c r="O869" i="5" s="1"/>
  <c r="C869" i="5"/>
  <c r="AS868" i="5"/>
  <c r="AO868" i="5"/>
  <c r="AK868" i="5"/>
  <c r="AJ868" i="5"/>
  <c r="AH868" i="5"/>
  <c r="Y868" i="5"/>
  <c r="V868" i="5"/>
  <c r="S868" i="5"/>
  <c r="N868" i="5"/>
  <c r="M868" i="5"/>
  <c r="L868" i="5"/>
  <c r="W868" i="5" s="1"/>
  <c r="K868" i="5"/>
  <c r="J868" i="5"/>
  <c r="I868" i="5"/>
  <c r="H868" i="5"/>
  <c r="AD868" i="5" s="1"/>
  <c r="G868" i="5"/>
  <c r="F868" i="5"/>
  <c r="AB868" i="5" s="1"/>
  <c r="E868" i="5"/>
  <c r="D868" i="5"/>
  <c r="C868" i="5"/>
  <c r="AP867" i="5"/>
  <c r="AO867" i="5"/>
  <c r="AK867" i="5"/>
  <c r="W867" i="5"/>
  <c r="V867" i="5"/>
  <c r="T867" i="5"/>
  <c r="S867" i="5"/>
  <c r="O867" i="5"/>
  <c r="M867" i="5"/>
  <c r="L867" i="5"/>
  <c r="AS867" i="5" s="1"/>
  <c r="K867" i="5"/>
  <c r="J867" i="5"/>
  <c r="I867" i="5"/>
  <c r="AE867" i="5" s="1"/>
  <c r="H867" i="5"/>
  <c r="AD867" i="5" s="1"/>
  <c r="G867" i="5"/>
  <c r="AN867" i="5" s="1"/>
  <c r="F867" i="5"/>
  <c r="Q867" i="5" s="1"/>
  <c r="E867" i="5"/>
  <c r="P867" i="5" s="1"/>
  <c r="D867" i="5"/>
  <c r="Z867" i="5" s="1"/>
  <c r="C867" i="5"/>
  <c r="AJ867" i="5" s="1"/>
  <c r="AT866" i="5"/>
  <c r="AS866" i="5"/>
  <c r="AK866" i="5"/>
  <c r="AE866" i="5"/>
  <c r="AD866" i="5"/>
  <c r="AC866" i="5"/>
  <c r="Y866" i="5"/>
  <c r="U866" i="5"/>
  <c r="N866" i="5"/>
  <c r="M866" i="5"/>
  <c r="X866" i="5" s="1"/>
  <c r="L866" i="5"/>
  <c r="AH866" i="5" s="1"/>
  <c r="K866" i="5"/>
  <c r="AG866" i="5" s="1"/>
  <c r="J866" i="5"/>
  <c r="I866" i="5"/>
  <c r="T866" i="5" s="1"/>
  <c r="H866" i="5"/>
  <c r="G866" i="5"/>
  <c r="F866" i="5"/>
  <c r="E866" i="5"/>
  <c r="P866" i="5" s="1"/>
  <c r="D866" i="5"/>
  <c r="C866" i="5"/>
  <c r="AJ866" i="5" s="1"/>
  <c r="AQ865" i="5"/>
  <c r="AN865" i="5"/>
  <c r="AM865" i="5"/>
  <c r="AC865" i="5"/>
  <c r="AB865" i="5"/>
  <c r="AA865" i="5"/>
  <c r="Q865" i="5"/>
  <c r="M865" i="5"/>
  <c r="L865" i="5"/>
  <c r="K865" i="5"/>
  <c r="J865" i="5"/>
  <c r="I865" i="5"/>
  <c r="H865" i="5"/>
  <c r="G865" i="5"/>
  <c r="R865" i="5" s="1"/>
  <c r="F865" i="5"/>
  <c r="E865" i="5"/>
  <c r="AL865" i="5" s="1"/>
  <c r="D865" i="5"/>
  <c r="C865" i="5"/>
  <c r="AJ864" i="5"/>
  <c r="Y864" i="5"/>
  <c r="W864" i="5"/>
  <c r="N864" i="5"/>
  <c r="M864" i="5"/>
  <c r="L864" i="5"/>
  <c r="AS864" i="5" s="1"/>
  <c r="K864" i="5"/>
  <c r="J864" i="5"/>
  <c r="I864" i="5"/>
  <c r="H864" i="5"/>
  <c r="G864" i="5"/>
  <c r="AC864" i="5" s="1"/>
  <c r="F864" i="5"/>
  <c r="E864" i="5"/>
  <c r="D864" i="5"/>
  <c r="AK864" i="5" s="1"/>
  <c r="C864" i="5"/>
  <c r="AI863" i="5"/>
  <c r="AH863" i="5"/>
  <c r="AB863" i="5"/>
  <c r="X863" i="5"/>
  <c r="V863" i="5"/>
  <c r="M863" i="5"/>
  <c r="AT863" i="5" s="1"/>
  <c r="L863" i="5"/>
  <c r="AS863" i="5" s="1"/>
  <c r="K863" i="5"/>
  <c r="J863" i="5"/>
  <c r="I863" i="5"/>
  <c r="H863" i="5"/>
  <c r="S863" i="5" s="1"/>
  <c r="G863" i="5"/>
  <c r="AN863" i="5" s="1"/>
  <c r="F863" i="5"/>
  <c r="AM863" i="5" s="1"/>
  <c r="E863" i="5"/>
  <c r="P863" i="5" s="1"/>
  <c r="D863" i="5"/>
  <c r="C863" i="5"/>
  <c r="AJ863" i="5" s="1"/>
  <c r="AN862" i="5"/>
  <c r="AL862" i="5"/>
  <c r="AK862" i="5"/>
  <c r="AJ862" i="5"/>
  <c r="AH862" i="5"/>
  <c r="AC862" i="5"/>
  <c r="AB862" i="5"/>
  <c r="P862" i="5"/>
  <c r="N862" i="5"/>
  <c r="M862" i="5"/>
  <c r="L862" i="5"/>
  <c r="K862" i="5"/>
  <c r="J862" i="5"/>
  <c r="I862" i="5"/>
  <c r="H862" i="5"/>
  <c r="G862" i="5"/>
  <c r="R862" i="5" s="1"/>
  <c r="F862" i="5"/>
  <c r="AM862" i="5" s="1"/>
  <c r="E862" i="5"/>
  <c r="AA862" i="5" s="1"/>
  <c r="D862" i="5"/>
  <c r="O862" i="5" s="1"/>
  <c r="C862" i="5"/>
  <c r="Y862" i="5" s="1"/>
  <c r="AR861" i="5"/>
  <c r="AM861" i="5"/>
  <c r="AF861" i="5"/>
  <c r="AE861" i="5"/>
  <c r="V861" i="5"/>
  <c r="S861" i="5"/>
  <c r="Q861" i="5"/>
  <c r="O861" i="5"/>
  <c r="M861" i="5"/>
  <c r="L861" i="5"/>
  <c r="K861" i="5"/>
  <c r="AG861" i="5" s="1"/>
  <c r="J861" i="5"/>
  <c r="U861" i="5" s="1"/>
  <c r="I861" i="5"/>
  <c r="T861" i="5" s="1"/>
  <c r="H861" i="5"/>
  <c r="G861" i="5"/>
  <c r="AC861" i="5" s="1"/>
  <c r="F861" i="5"/>
  <c r="AB861" i="5" s="1"/>
  <c r="E861" i="5"/>
  <c r="D861" i="5"/>
  <c r="Z861" i="5" s="1"/>
  <c r="C861" i="5"/>
  <c r="AJ861" i="5" s="1"/>
  <c r="AT860" i="5"/>
  <c r="AO860" i="5"/>
  <c r="AG860" i="5"/>
  <c r="AE860" i="5"/>
  <c r="S860" i="5"/>
  <c r="R860" i="5"/>
  <c r="Q860" i="5"/>
  <c r="M860" i="5"/>
  <c r="L860" i="5"/>
  <c r="K860" i="5"/>
  <c r="J860" i="5"/>
  <c r="I860" i="5"/>
  <c r="T860" i="5" s="1"/>
  <c r="H860" i="5"/>
  <c r="AD860" i="5" s="1"/>
  <c r="G860" i="5"/>
  <c r="AC860" i="5" s="1"/>
  <c r="F860" i="5"/>
  <c r="AM860" i="5" s="1"/>
  <c r="E860" i="5"/>
  <c r="D860" i="5"/>
  <c r="C860" i="5"/>
  <c r="Y860" i="5" s="1"/>
  <c r="AP859" i="5"/>
  <c r="AO859" i="5"/>
  <c r="Y859" i="5"/>
  <c r="T859" i="5"/>
  <c r="O859" i="5"/>
  <c r="M859" i="5"/>
  <c r="AT859" i="5" s="1"/>
  <c r="L859" i="5"/>
  <c r="K859" i="5"/>
  <c r="J859" i="5"/>
  <c r="I859" i="5"/>
  <c r="AE859" i="5" s="1"/>
  <c r="H859" i="5"/>
  <c r="AD859" i="5" s="1"/>
  <c r="G859" i="5"/>
  <c r="AN859" i="5" s="1"/>
  <c r="F859" i="5"/>
  <c r="E859" i="5"/>
  <c r="D859" i="5"/>
  <c r="C859" i="5"/>
  <c r="AS858" i="5"/>
  <c r="AR858" i="5"/>
  <c r="AK858" i="5"/>
  <c r="AJ858" i="5"/>
  <c r="Z858" i="5"/>
  <c r="Y858" i="5"/>
  <c r="V858" i="5"/>
  <c r="N858" i="5"/>
  <c r="M858" i="5"/>
  <c r="AT858" i="5" s="1"/>
  <c r="L858" i="5"/>
  <c r="AH858" i="5" s="1"/>
  <c r="K858" i="5"/>
  <c r="AG858" i="5" s="1"/>
  <c r="J858" i="5"/>
  <c r="I858" i="5"/>
  <c r="T858" i="5" s="1"/>
  <c r="H858" i="5"/>
  <c r="S858" i="5" s="1"/>
  <c r="G858" i="5"/>
  <c r="AN858" i="5" s="1"/>
  <c r="F858" i="5"/>
  <c r="E858" i="5"/>
  <c r="AL858" i="5" s="1"/>
  <c r="D858" i="5"/>
  <c r="O858" i="5" s="1"/>
  <c r="C858" i="5"/>
  <c r="AH857" i="5"/>
  <c r="AF857" i="5"/>
  <c r="X857" i="5"/>
  <c r="W857" i="5"/>
  <c r="Q857" i="5"/>
  <c r="P857" i="5"/>
  <c r="O857" i="5"/>
  <c r="M857" i="5"/>
  <c r="L857" i="5"/>
  <c r="AS857" i="5" s="1"/>
  <c r="K857" i="5"/>
  <c r="AG857" i="5" s="1"/>
  <c r="J857" i="5"/>
  <c r="U857" i="5" s="1"/>
  <c r="I857" i="5"/>
  <c r="H857" i="5"/>
  <c r="G857" i="5"/>
  <c r="AN857" i="5" s="1"/>
  <c r="F857" i="5"/>
  <c r="E857" i="5"/>
  <c r="D857" i="5"/>
  <c r="C857" i="5"/>
  <c r="AT856" i="5"/>
  <c r="AR856" i="5"/>
  <c r="AQ856" i="5"/>
  <c r="AJ856" i="5"/>
  <c r="AG856" i="5"/>
  <c r="AB856" i="5"/>
  <c r="Y856" i="5"/>
  <c r="U856" i="5"/>
  <c r="P856" i="5"/>
  <c r="M856" i="5"/>
  <c r="L856" i="5"/>
  <c r="K856" i="5"/>
  <c r="V856" i="5" s="1"/>
  <c r="J856" i="5"/>
  <c r="AF856" i="5" s="1"/>
  <c r="I856" i="5"/>
  <c r="AE856" i="5" s="1"/>
  <c r="H856" i="5"/>
  <c r="G856" i="5"/>
  <c r="R856" i="5" s="1"/>
  <c r="F856" i="5"/>
  <c r="E856" i="5"/>
  <c r="D856" i="5"/>
  <c r="Z856" i="5" s="1"/>
  <c r="C856" i="5"/>
  <c r="N856" i="5" s="1"/>
  <c r="AB855" i="5"/>
  <c r="Q855" i="5"/>
  <c r="P855" i="5"/>
  <c r="M855" i="5"/>
  <c r="L855" i="5"/>
  <c r="K855" i="5"/>
  <c r="AR855" i="5" s="1"/>
  <c r="J855" i="5"/>
  <c r="AQ855" i="5" s="1"/>
  <c r="I855" i="5"/>
  <c r="AP855" i="5" s="1"/>
  <c r="H855" i="5"/>
  <c r="S855" i="5" s="1"/>
  <c r="G855" i="5"/>
  <c r="F855" i="5"/>
  <c r="AM855" i="5" s="1"/>
  <c r="E855" i="5"/>
  <c r="D855" i="5"/>
  <c r="C855" i="5"/>
  <c r="AT854" i="5"/>
  <c r="AK854" i="5"/>
  <c r="AB854" i="5"/>
  <c r="Z854" i="5"/>
  <c r="P854" i="5"/>
  <c r="N854" i="5"/>
  <c r="M854" i="5"/>
  <c r="L854" i="5"/>
  <c r="K854" i="5"/>
  <c r="J854" i="5"/>
  <c r="I854" i="5"/>
  <c r="AP854" i="5" s="1"/>
  <c r="H854" i="5"/>
  <c r="G854" i="5"/>
  <c r="F854" i="5"/>
  <c r="E854" i="5"/>
  <c r="AA854" i="5" s="1"/>
  <c r="D854" i="5"/>
  <c r="O854" i="5" s="1"/>
  <c r="C854" i="5"/>
  <c r="AT853" i="5"/>
  <c r="AB853" i="5"/>
  <c r="AA853" i="5"/>
  <c r="T853" i="5"/>
  <c r="R853" i="5"/>
  <c r="M853" i="5"/>
  <c r="L853" i="5"/>
  <c r="K853" i="5"/>
  <c r="V853" i="5" s="1"/>
  <c r="J853" i="5"/>
  <c r="I853" i="5"/>
  <c r="AP853" i="5" s="1"/>
  <c r="H853" i="5"/>
  <c r="G853" i="5"/>
  <c r="F853" i="5"/>
  <c r="AM853" i="5" s="1"/>
  <c r="E853" i="5"/>
  <c r="AL853" i="5" s="1"/>
  <c r="D853" i="5"/>
  <c r="C853" i="5"/>
  <c r="Y853" i="5" s="1"/>
  <c r="AQ852" i="5"/>
  <c r="AJ852" i="5"/>
  <c r="Y852" i="5"/>
  <c r="U852" i="5"/>
  <c r="N852" i="5"/>
  <c r="M852" i="5"/>
  <c r="L852" i="5"/>
  <c r="K852" i="5"/>
  <c r="AR852" i="5" s="1"/>
  <c r="J852" i="5"/>
  <c r="AF852" i="5" s="1"/>
  <c r="I852" i="5"/>
  <c r="H852" i="5"/>
  <c r="G852" i="5"/>
  <c r="F852" i="5"/>
  <c r="E852" i="5"/>
  <c r="D852" i="5"/>
  <c r="C852" i="5"/>
  <c r="AN851" i="5"/>
  <c r="AM851" i="5"/>
  <c r="AI851" i="5"/>
  <c r="R851" i="5"/>
  <c r="P851" i="5"/>
  <c r="M851" i="5"/>
  <c r="L851" i="5"/>
  <c r="K851" i="5"/>
  <c r="J851" i="5"/>
  <c r="I851" i="5"/>
  <c r="T851" i="5" s="1"/>
  <c r="H851" i="5"/>
  <c r="G851" i="5"/>
  <c r="AC851" i="5" s="1"/>
  <c r="F851" i="5"/>
  <c r="AB851" i="5" s="1"/>
  <c r="E851" i="5"/>
  <c r="AA851" i="5" s="1"/>
  <c r="D851" i="5"/>
  <c r="O851" i="5" s="1"/>
  <c r="C851" i="5"/>
  <c r="N851" i="5" s="1"/>
  <c r="AT850" i="5"/>
  <c r="AP850" i="5"/>
  <c r="AI850" i="5"/>
  <c r="X850" i="5"/>
  <c r="U850" i="5"/>
  <c r="T850" i="5"/>
  <c r="S850" i="5"/>
  <c r="M850" i="5"/>
  <c r="L850" i="5"/>
  <c r="K850" i="5"/>
  <c r="J850" i="5"/>
  <c r="AQ850" i="5" s="1"/>
  <c r="I850" i="5"/>
  <c r="AE850" i="5" s="1"/>
  <c r="H850" i="5"/>
  <c r="AD850" i="5" s="1"/>
  <c r="G850" i="5"/>
  <c r="AN850" i="5" s="1"/>
  <c r="F850" i="5"/>
  <c r="AB850" i="5" s="1"/>
  <c r="E850" i="5"/>
  <c r="AA850" i="5" s="1"/>
  <c r="D850" i="5"/>
  <c r="Z850" i="5" s="1"/>
  <c r="C850" i="5"/>
  <c r="AN849" i="5"/>
  <c r="AE849" i="5"/>
  <c r="AA849" i="5"/>
  <c r="Z849" i="5"/>
  <c r="Y849" i="5"/>
  <c r="T849" i="5"/>
  <c r="P849" i="5"/>
  <c r="N849" i="5"/>
  <c r="M849" i="5"/>
  <c r="X849" i="5" s="1"/>
  <c r="L849" i="5"/>
  <c r="K849" i="5"/>
  <c r="J849" i="5"/>
  <c r="I849" i="5"/>
  <c r="AP849" i="5" s="1"/>
  <c r="H849" i="5"/>
  <c r="G849" i="5"/>
  <c r="F849" i="5"/>
  <c r="E849" i="5"/>
  <c r="AL849" i="5" s="1"/>
  <c r="D849" i="5"/>
  <c r="O849" i="5" s="1"/>
  <c r="C849" i="5"/>
  <c r="AJ849" i="5" s="1"/>
  <c r="AN848" i="5"/>
  <c r="AJ848" i="5"/>
  <c r="AD848" i="5"/>
  <c r="AC848" i="5"/>
  <c r="R848" i="5"/>
  <c r="N848" i="5"/>
  <c r="M848" i="5"/>
  <c r="L848" i="5"/>
  <c r="K848" i="5"/>
  <c r="J848" i="5"/>
  <c r="U848" i="5" s="1"/>
  <c r="I848" i="5"/>
  <c r="H848" i="5"/>
  <c r="G848" i="5"/>
  <c r="F848" i="5"/>
  <c r="Q848" i="5" s="1"/>
  <c r="E848" i="5"/>
  <c r="AL848" i="5" s="1"/>
  <c r="D848" i="5"/>
  <c r="C848" i="5"/>
  <c r="Y848" i="5" s="1"/>
  <c r="AT847" i="5"/>
  <c r="AP847" i="5"/>
  <c r="AN847" i="5"/>
  <c r="AE847" i="5"/>
  <c r="AD847" i="5"/>
  <c r="T847" i="5"/>
  <c r="R847" i="5"/>
  <c r="P847" i="5"/>
  <c r="M847" i="5"/>
  <c r="L847" i="5"/>
  <c r="K847" i="5"/>
  <c r="J847" i="5"/>
  <c r="AF847" i="5" s="1"/>
  <c r="I847" i="5"/>
  <c r="H847" i="5"/>
  <c r="S847" i="5" s="1"/>
  <c r="G847" i="5"/>
  <c r="AC847" i="5" s="1"/>
  <c r="F847" i="5"/>
  <c r="AM847" i="5" s="1"/>
  <c r="E847" i="5"/>
  <c r="AL847" i="5" s="1"/>
  <c r="D847" i="5"/>
  <c r="AK847" i="5" s="1"/>
  <c r="C847" i="5"/>
  <c r="N847" i="5" s="1"/>
  <c r="AT846" i="5"/>
  <c r="AS846" i="5"/>
  <c r="AQ846" i="5"/>
  <c r="AP846" i="5"/>
  <c r="X846" i="5"/>
  <c r="W846" i="5"/>
  <c r="U846" i="5"/>
  <c r="T846" i="5"/>
  <c r="M846" i="5"/>
  <c r="AI846" i="5" s="1"/>
  <c r="L846" i="5"/>
  <c r="AH846" i="5" s="1"/>
  <c r="K846" i="5"/>
  <c r="AG846" i="5" s="1"/>
  <c r="J846" i="5"/>
  <c r="AF846" i="5" s="1"/>
  <c r="I846" i="5"/>
  <c r="AE846" i="5" s="1"/>
  <c r="H846" i="5"/>
  <c r="G846" i="5"/>
  <c r="F846" i="5"/>
  <c r="E846" i="5"/>
  <c r="D846" i="5"/>
  <c r="C846" i="5"/>
  <c r="AJ845" i="5"/>
  <c r="AI845" i="5"/>
  <c r="AE845" i="5"/>
  <c r="AD845" i="5"/>
  <c r="Y845" i="5"/>
  <c r="X845" i="5"/>
  <c r="P845" i="5"/>
  <c r="M845" i="5"/>
  <c r="AT845" i="5" s="1"/>
  <c r="L845" i="5"/>
  <c r="K845" i="5"/>
  <c r="J845" i="5"/>
  <c r="I845" i="5"/>
  <c r="T845" i="5" s="1"/>
  <c r="H845" i="5"/>
  <c r="G845" i="5"/>
  <c r="F845" i="5"/>
  <c r="E845" i="5"/>
  <c r="D845" i="5"/>
  <c r="O845" i="5" s="1"/>
  <c r="C845" i="5"/>
  <c r="N845" i="5" s="1"/>
  <c r="AL844" i="5"/>
  <c r="AJ844" i="5"/>
  <c r="AI844" i="5"/>
  <c r="Z844" i="5"/>
  <c r="Y844" i="5"/>
  <c r="U844" i="5"/>
  <c r="N844" i="5"/>
  <c r="M844" i="5"/>
  <c r="L844" i="5"/>
  <c r="K844" i="5"/>
  <c r="J844" i="5"/>
  <c r="AQ844" i="5" s="1"/>
  <c r="I844" i="5"/>
  <c r="H844" i="5"/>
  <c r="S844" i="5" s="1"/>
  <c r="G844" i="5"/>
  <c r="F844" i="5"/>
  <c r="AB844" i="5" s="1"/>
  <c r="E844" i="5"/>
  <c r="AA844" i="5" s="1"/>
  <c r="D844" i="5"/>
  <c r="C844" i="5"/>
  <c r="AP843" i="5"/>
  <c r="AN843" i="5"/>
  <c r="AM843" i="5"/>
  <c r="AE843" i="5"/>
  <c r="AC843" i="5"/>
  <c r="T843" i="5"/>
  <c r="R843" i="5"/>
  <c r="Q843" i="5"/>
  <c r="P843" i="5"/>
  <c r="M843" i="5"/>
  <c r="L843" i="5"/>
  <c r="K843" i="5"/>
  <c r="J843" i="5"/>
  <c r="I843" i="5"/>
  <c r="H843" i="5"/>
  <c r="AO843" i="5" s="1"/>
  <c r="G843" i="5"/>
  <c r="F843" i="5"/>
  <c r="AB843" i="5" s="1"/>
  <c r="E843" i="5"/>
  <c r="AA843" i="5" s="1"/>
  <c r="D843" i="5"/>
  <c r="C843" i="5"/>
  <c r="AQ842" i="5"/>
  <c r="AP842" i="5"/>
  <c r="AL842" i="5"/>
  <c r="AE842" i="5"/>
  <c r="Z842" i="5"/>
  <c r="X842" i="5"/>
  <c r="P842" i="5"/>
  <c r="N842" i="5"/>
  <c r="M842" i="5"/>
  <c r="AI842" i="5" s="1"/>
  <c r="L842" i="5"/>
  <c r="W842" i="5" s="1"/>
  <c r="K842" i="5"/>
  <c r="AR842" i="5" s="1"/>
  <c r="J842" i="5"/>
  <c r="U842" i="5" s="1"/>
  <c r="I842" i="5"/>
  <c r="T842" i="5" s="1"/>
  <c r="H842" i="5"/>
  <c r="G842" i="5"/>
  <c r="F842" i="5"/>
  <c r="E842" i="5"/>
  <c r="AA842" i="5" s="1"/>
  <c r="D842" i="5"/>
  <c r="C842" i="5"/>
  <c r="AJ842" i="5" s="1"/>
  <c r="AR841" i="5"/>
  <c r="AP841" i="5"/>
  <c r="AN841" i="5"/>
  <c r="AC841" i="5"/>
  <c r="V841" i="5"/>
  <c r="R841" i="5"/>
  <c r="Q841" i="5"/>
  <c r="M841" i="5"/>
  <c r="L841" i="5"/>
  <c r="K841" i="5"/>
  <c r="AG841" i="5" s="1"/>
  <c r="J841" i="5"/>
  <c r="AF841" i="5" s="1"/>
  <c r="I841" i="5"/>
  <c r="H841" i="5"/>
  <c r="G841" i="5"/>
  <c r="F841" i="5"/>
  <c r="AM841" i="5" s="1"/>
  <c r="E841" i="5"/>
  <c r="AA841" i="5" s="1"/>
  <c r="D841" i="5"/>
  <c r="C841" i="5"/>
  <c r="N841" i="5" s="1"/>
  <c r="AT840" i="5"/>
  <c r="AS840" i="5"/>
  <c r="AJ840" i="5"/>
  <c r="AI840" i="5"/>
  <c r="Y840" i="5"/>
  <c r="X840" i="5"/>
  <c r="W840" i="5"/>
  <c r="P840" i="5"/>
  <c r="M840" i="5"/>
  <c r="L840" i="5"/>
  <c r="AH840" i="5" s="1"/>
  <c r="K840" i="5"/>
  <c r="AG840" i="5" s="1"/>
  <c r="J840" i="5"/>
  <c r="AF840" i="5" s="1"/>
  <c r="I840" i="5"/>
  <c r="T840" i="5" s="1"/>
  <c r="H840" i="5"/>
  <c r="G840" i="5"/>
  <c r="R840" i="5" s="1"/>
  <c r="F840" i="5"/>
  <c r="E840" i="5"/>
  <c r="D840" i="5"/>
  <c r="C840" i="5"/>
  <c r="N840" i="5" s="1"/>
  <c r="AK839" i="5"/>
  <c r="AJ839" i="5"/>
  <c r="AI839" i="5"/>
  <c r="AE839" i="5"/>
  <c r="Z839" i="5"/>
  <c r="W839" i="5"/>
  <c r="S839" i="5"/>
  <c r="N839" i="5"/>
  <c r="M839" i="5"/>
  <c r="X839" i="5" s="1"/>
  <c r="L839" i="5"/>
  <c r="K839" i="5"/>
  <c r="J839" i="5"/>
  <c r="AF839" i="5" s="1"/>
  <c r="I839" i="5"/>
  <c r="T839" i="5" s="1"/>
  <c r="H839" i="5"/>
  <c r="AO839" i="5" s="1"/>
  <c r="G839" i="5"/>
  <c r="F839" i="5"/>
  <c r="E839" i="5"/>
  <c r="D839" i="5"/>
  <c r="O839" i="5" s="1"/>
  <c r="C839" i="5"/>
  <c r="Y839" i="5" s="1"/>
  <c r="AT838" i="5"/>
  <c r="AS838" i="5"/>
  <c r="AR838" i="5"/>
  <c r="AQ838" i="5"/>
  <c r="AI838" i="5"/>
  <c r="AG838" i="5"/>
  <c r="AF838" i="5"/>
  <c r="X838" i="5"/>
  <c r="W838" i="5"/>
  <c r="V838" i="5"/>
  <c r="U838" i="5"/>
  <c r="P838" i="5"/>
  <c r="M838" i="5"/>
  <c r="L838" i="5"/>
  <c r="AH838" i="5" s="1"/>
  <c r="K838" i="5"/>
  <c r="J838" i="5"/>
  <c r="I838" i="5"/>
  <c r="AP838" i="5" s="1"/>
  <c r="H838" i="5"/>
  <c r="G838" i="5"/>
  <c r="F838" i="5"/>
  <c r="AB838" i="5" s="1"/>
  <c r="E838" i="5"/>
  <c r="D838" i="5"/>
  <c r="C838" i="5"/>
  <c r="AT837" i="5"/>
  <c r="AC837" i="5"/>
  <c r="AB837" i="5"/>
  <c r="AA837" i="5"/>
  <c r="V837" i="5"/>
  <c r="M837" i="5"/>
  <c r="L837" i="5"/>
  <c r="AS837" i="5" s="1"/>
  <c r="K837" i="5"/>
  <c r="AG837" i="5" s="1"/>
  <c r="J837" i="5"/>
  <c r="I837" i="5"/>
  <c r="AP837" i="5" s="1"/>
  <c r="H837" i="5"/>
  <c r="G837" i="5"/>
  <c r="AN837" i="5" s="1"/>
  <c r="F837" i="5"/>
  <c r="AM837" i="5" s="1"/>
  <c r="E837" i="5"/>
  <c r="P837" i="5" s="1"/>
  <c r="D837" i="5"/>
  <c r="C837" i="5"/>
  <c r="AJ837" i="5" s="1"/>
  <c r="AM836" i="5"/>
  <c r="AL836" i="5"/>
  <c r="AK836" i="5"/>
  <c r="AH836" i="5"/>
  <c r="AB836" i="5"/>
  <c r="Z836" i="5"/>
  <c r="Y836" i="5"/>
  <c r="P836" i="5"/>
  <c r="O836" i="5"/>
  <c r="N836" i="5"/>
  <c r="M836" i="5"/>
  <c r="X836" i="5" s="1"/>
  <c r="L836" i="5"/>
  <c r="K836" i="5"/>
  <c r="AR836" i="5" s="1"/>
  <c r="J836" i="5"/>
  <c r="I836" i="5"/>
  <c r="H836" i="5"/>
  <c r="S836" i="5" s="1"/>
  <c r="G836" i="5"/>
  <c r="F836" i="5"/>
  <c r="Q836" i="5" s="1"/>
  <c r="E836" i="5"/>
  <c r="AA836" i="5" s="1"/>
  <c r="D836" i="5"/>
  <c r="C836" i="5"/>
  <c r="AJ836" i="5" s="1"/>
  <c r="AS835" i="5"/>
  <c r="AR835" i="5"/>
  <c r="AQ835" i="5"/>
  <c r="AH835" i="5"/>
  <c r="AG835" i="5"/>
  <c r="AA835" i="5"/>
  <c r="V835" i="5"/>
  <c r="U835" i="5"/>
  <c r="S835" i="5"/>
  <c r="N835" i="5"/>
  <c r="M835" i="5"/>
  <c r="L835" i="5"/>
  <c r="W835" i="5" s="1"/>
  <c r="K835" i="5"/>
  <c r="J835" i="5"/>
  <c r="AF835" i="5" s="1"/>
  <c r="I835" i="5"/>
  <c r="H835" i="5"/>
  <c r="G835" i="5"/>
  <c r="F835" i="5"/>
  <c r="AB835" i="5" s="1"/>
  <c r="E835" i="5"/>
  <c r="D835" i="5"/>
  <c r="O835" i="5" s="1"/>
  <c r="C835" i="5"/>
  <c r="AT834" i="5"/>
  <c r="AK834" i="5"/>
  <c r="AH834" i="5"/>
  <c r="AG834" i="5"/>
  <c r="AB834" i="5"/>
  <c r="AA834" i="5"/>
  <c r="P834" i="5"/>
  <c r="O834" i="5"/>
  <c r="M834" i="5"/>
  <c r="L834" i="5"/>
  <c r="AS834" i="5" s="1"/>
  <c r="K834" i="5"/>
  <c r="AR834" i="5" s="1"/>
  <c r="J834" i="5"/>
  <c r="I834" i="5"/>
  <c r="H834" i="5"/>
  <c r="S834" i="5" s="1"/>
  <c r="G834" i="5"/>
  <c r="F834" i="5"/>
  <c r="E834" i="5"/>
  <c r="AL834" i="5" s="1"/>
  <c r="D834" i="5"/>
  <c r="Z834" i="5" s="1"/>
  <c r="C834" i="5"/>
  <c r="N834" i="5" s="1"/>
  <c r="AS833" i="5"/>
  <c r="AR833" i="5"/>
  <c r="AP833" i="5"/>
  <c r="AM833" i="5"/>
  <c r="AL833" i="5"/>
  <c r="T833" i="5"/>
  <c r="Q833" i="5"/>
  <c r="P833" i="5"/>
  <c r="O833" i="5"/>
  <c r="M833" i="5"/>
  <c r="L833" i="5"/>
  <c r="W833" i="5" s="1"/>
  <c r="K833" i="5"/>
  <c r="V833" i="5" s="1"/>
  <c r="J833" i="5"/>
  <c r="I833" i="5"/>
  <c r="AE833" i="5" s="1"/>
  <c r="H833" i="5"/>
  <c r="S833" i="5" s="1"/>
  <c r="G833" i="5"/>
  <c r="F833" i="5"/>
  <c r="AB833" i="5" s="1"/>
  <c r="E833" i="5"/>
  <c r="AA833" i="5" s="1"/>
  <c r="D833" i="5"/>
  <c r="C833" i="5"/>
  <c r="AR832" i="5"/>
  <c r="AQ832" i="5"/>
  <c r="AL832" i="5"/>
  <c r="AK832" i="5"/>
  <c r="AE832" i="5"/>
  <c r="AB832" i="5"/>
  <c r="X832" i="5"/>
  <c r="T832" i="5"/>
  <c r="M832" i="5"/>
  <c r="AT832" i="5" s="1"/>
  <c r="L832" i="5"/>
  <c r="K832" i="5"/>
  <c r="J832" i="5"/>
  <c r="AF832" i="5" s="1"/>
  <c r="I832" i="5"/>
  <c r="AP832" i="5" s="1"/>
  <c r="H832" i="5"/>
  <c r="G832" i="5"/>
  <c r="F832" i="5"/>
  <c r="Q832" i="5" s="1"/>
  <c r="E832" i="5"/>
  <c r="P832" i="5" s="1"/>
  <c r="D832" i="5"/>
  <c r="O832" i="5" s="1"/>
  <c r="C832" i="5"/>
  <c r="AQ831" i="5"/>
  <c r="AP831" i="5"/>
  <c r="AM831" i="5"/>
  <c r="AK831" i="5"/>
  <c r="Z831" i="5"/>
  <c r="T831" i="5"/>
  <c r="P831" i="5"/>
  <c r="M831" i="5"/>
  <c r="L831" i="5"/>
  <c r="K831" i="5"/>
  <c r="J831" i="5"/>
  <c r="I831" i="5"/>
  <c r="AE831" i="5" s="1"/>
  <c r="H831" i="5"/>
  <c r="S831" i="5" s="1"/>
  <c r="G831" i="5"/>
  <c r="F831" i="5"/>
  <c r="E831" i="5"/>
  <c r="D831" i="5"/>
  <c r="O831" i="5" s="1"/>
  <c r="C831" i="5"/>
  <c r="AJ831" i="5" s="1"/>
  <c r="AL830" i="5"/>
  <c r="AK830" i="5"/>
  <c r="AJ830" i="5"/>
  <c r="AF830" i="5"/>
  <c r="AA830" i="5"/>
  <c r="Z830" i="5"/>
  <c r="O830" i="5"/>
  <c r="N830" i="5"/>
  <c r="M830" i="5"/>
  <c r="L830" i="5"/>
  <c r="K830" i="5"/>
  <c r="J830" i="5"/>
  <c r="I830" i="5"/>
  <c r="H830" i="5"/>
  <c r="S830" i="5" s="1"/>
  <c r="G830" i="5"/>
  <c r="F830" i="5"/>
  <c r="E830" i="5"/>
  <c r="P830" i="5" s="1"/>
  <c r="D830" i="5"/>
  <c r="C830" i="5"/>
  <c r="Y830" i="5" s="1"/>
  <c r="AS829" i="5"/>
  <c r="AK829" i="5"/>
  <c r="AF829" i="5"/>
  <c r="S829" i="5"/>
  <c r="M829" i="5"/>
  <c r="L829" i="5"/>
  <c r="K829" i="5"/>
  <c r="J829" i="5"/>
  <c r="U829" i="5" s="1"/>
  <c r="I829" i="5"/>
  <c r="H829" i="5"/>
  <c r="AD829" i="5" s="1"/>
  <c r="G829" i="5"/>
  <c r="AC829" i="5" s="1"/>
  <c r="F829" i="5"/>
  <c r="E829" i="5"/>
  <c r="D829" i="5"/>
  <c r="O829" i="5" s="1"/>
  <c r="C829" i="5"/>
  <c r="AL828" i="5"/>
  <c r="AK828" i="5"/>
  <c r="AA828" i="5"/>
  <c r="O828" i="5"/>
  <c r="M828" i="5"/>
  <c r="L828" i="5"/>
  <c r="K828" i="5"/>
  <c r="AR828" i="5" s="1"/>
  <c r="J828" i="5"/>
  <c r="I828" i="5"/>
  <c r="H828" i="5"/>
  <c r="S828" i="5" s="1"/>
  <c r="G828" i="5"/>
  <c r="F828" i="5"/>
  <c r="E828" i="5"/>
  <c r="P828" i="5" s="1"/>
  <c r="D828" i="5"/>
  <c r="Z828" i="5" s="1"/>
  <c r="C828" i="5"/>
  <c r="N828" i="5" s="1"/>
  <c r="AR827" i="5"/>
  <c r="AQ827" i="5"/>
  <c r="AP827" i="5"/>
  <c r="AN827" i="5"/>
  <c r="AF827" i="5"/>
  <c r="AE827" i="5"/>
  <c r="Y827" i="5"/>
  <c r="V827" i="5"/>
  <c r="U827" i="5"/>
  <c r="Q827" i="5"/>
  <c r="M827" i="5"/>
  <c r="L827" i="5"/>
  <c r="K827" i="5"/>
  <c r="AG827" i="5" s="1"/>
  <c r="J827" i="5"/>
  <c r="I827" i="5"/>
  <c r="T827" i="5" s="1"/>
  <c r="H827" i="5"/>
  <c r="G827" i="5"/>
  <c r="F827" i="5"/>
  <c r="E827" i="5"/>
  <c r="AA827" i="5" s="1"/>
  <c r="D827" i="5"/>
  <c r="C827" i="5"/>
  <c r="AL826" i="5"/>
  <c r="AB826" i="5"/>
  <c r="AA826" i="5"/>
  <c r="P826" i="5"/>
  <c r="O826" i="5"/>
  <c r="M826" i="5"/>
  <c r="L826" i="5"/>
  <c r="K826" i="5"/>
  <c r="V826" i="5" s="1"/>
  <c r="J826" i="5"/>
  <c r="AQ826" i="5" s="1"/>
  <c r="I826" i="5"/>
  <c r="AP826" i="5" s="1"/>
  <c r="H826" i="5"/>
  <c r="S826" i="5" s="1"/>
  <c r="G826" i="5"/>
  <c r="F826" i="5"/>
  <c r="E826" i="5"/>
  <c r="D826" i="5"/>
  <c r="AK826" i="5" s="1"/>
  <c r="C826" i="5"/>
  <c r="N826" i="5" s="1"/>
  <c r="AR825" i="5"/>
  <c r="AE825" i="5"/>
  <c r="AB825" i="5"/>
  <c r="Z825" i="5"/>
  <c r="U825" i="5"/>
  <c r="T825" i="5"/>
  <c r="Q825" i="5"/>
  <c r="O825" i="5"/>
  <c r="N825" i="5"/>
  <c r="M825" i="5"/>
  <c r="L825" i="5"/>
  <c r="K825" i="5"/>
  <c r="V825" i="5" s="1"/>
  <c r="J825" i="5"/>
  <c r="AQ825" i="5" s="1"/>
  <c r="I825" i="5"/>
  <c r="AP825" i="5" s="1"/>
  <c r="H825" i="5"/>
  <c r="G825" i="5"/>
  <c r="F825" i="5"/>
  <c r="AM825" i="5" s="1"/>
  <c r="E825" i="5"/>
  <c r="D825" i="5"/>
  <c r="AK825" i="5" s="1"/>
  <c r="C825" i="5"/>
  <c r="AT824" i="5"/>
  <c r="AL824" i="5"/>
  <c r="AI824" i="5"/>
  <c r="AH824" i="5"/>
  <c r="AA824" i="5"/>
  <c r="Z824" i="5"/>
  <c r="P824" i="5"/>
  <c r="O824" i="5"/>
  <c r="M824" i="5"/>
  <c r="X824" i="5" s="1"/>
  <c r="L824" i="5"/>
  <c r="W824" i="5" s="1"/>
  <c r="K824" i="5"/>
  <c r="J824" i="5"/>
  <c r="I824" i="5"/>
  <c r="H824" i="5"/>
  <c r="S824" i="5" s="1"/>
  <c r="G824" i="5"/>
  <c r="F824" i="5"/>
  <c r="E824" i="5"/>
  <c r="D824" i="5"/>
  <c r="AK824" i="5" s="1"/>
  <c r="C824" i="5"/>
  <c r="N824" i="5" s="1"/>
  <c r="AQ823" i="5"/>
  <c r="AN823" i="5"/>
  <c r="AM823" i="5"/>
  <c r="AL823" i="5"/>
  <c r="AK823" i="5"/>
  <c r="AF823" i="5"/>
  <c r="AD823" i="5"/>
  <c r="Z823" i="5"/>
  <c r="U823" i="5"/>
  <c r="P823" i="5"/>
  <c r="N823" i="5"/>
  <c r="M823" i="5"/>
  <c r="L823" i="5"/>
  <c r="K823" i="5"/>
  <c r="J823" i="5"/>
  <c r="I823" i="5"/>
  <c r="AP823" i="5" s="1"/>
  <c r="H823" i="5"/>
  <c r="G823" i="5"/>
  <c r="R823" i="5" s="1"/>
  <c r="F823" i="5"/>
  <c r="E823" i="5"/>
  <c r="AA823" i="5" s="1"/>
  <c r="D823" i="5"/>
  <c r="O823" i="5" s="1"/>
  <c r="C823" i="5"/>
  <c r="AJ823" i="5" s="1"/>
  <c r="AR822" i="5"/>
  <c r="AQ822" i="5"/>
  <c r="AH822" i="5"/>
  <c r="AG822" i="5"/>
  <c r="AF822" i="5"/>
  <c r="AB822" i="5"/>
  <c r="U822" i="5"/>
  <c r="T822" i="5"/>
  <c r="S822" i="5"/>
  <c r="M822" i="5"/>
  <c r="L822" i="5"/>
  <c r="K822" i="5"/>
  <c r="V822" i="5" s="1"/>
  <c r="J822" i="5"/>
  <c r="I822" i="5"/>
  <c r="AP822" i="5" s="1"/>
  <c r="H822" i="5"/>
  <c r="G822" i="5"/>
  <c r="F822" i="5"/>
  <c r="Q822" i="5" s="1"/>
  <c r="E822" i="5"/>
  <c r="D822" i="5"/>
  <c r="C822" i="5"/>
  <c r="N822" i="5" s="1"/>
  <c r="AR821" i="5"/>
  <c r="AG821" i="5"/>
  <c r="AF821" i="5"/>
  <c r="V821" i="5"/>
  <c r="T821" i="5"/>
  <c r="R821" i="5"/>
  <c r="Q821" i="5"/>
  <c r="P821" i="5"/>
  <c r="M821" i="5"/>
  <c r="AT821" i="5" s="1"/>
  <c r="L821" i="5"/>
  <c r="AS821" i="5" s="1"/>
  <c r="K821" i="5"/>
  <c r="J821" i="5"/>
  <c r="U821" i="5" s="1"/>
  <c r="I821" i="5"/>
  <c r="H821" i="5"/>
  <c r="G821" i="5"/>
  <c r="AN821" i="5" s="1"/>
  <c r="F821" i="5"/>
  <c r="E821" i="5"/>
  <c r="D821" i="5"/>
  <c r="O821" i="5" s="1"/>
  <c r="C821" i="5"/>
  <c r="AT820" i="5"/>
  <c r="AR820" i="5"/>
  <c r="AL820" i="5"/>
  <c r="AI820" i="5"/>
  <c r="AA820" i="5"/>
  <c r="X820" i="5"/>
  <c r="V820" i="5"/>
  <c r="T820" i="5"/>
  <c r="P820" i="5"/>
  <c r="M820" i="5"/>
  <c r="L820" i="5"/>
  <c r="K820" i="5"/>
  <c r="AG820" i="5" s="1"/>
  <c r="J820" i="5"/>
  <c r="I820" i="5"/>
  <c r="AP820" i="5" s="1"/>
  <c r="H820" i="5"/>
  <c r="G820" i="5"/>
  <c r="F820" i="5"/>
  <c r="E820" i="5"/>
  <c r="D820" i="5"/>
  <c r="O820" i="5" s="1"/>
  <c r="C820" i="5"/>
  <c r="AN819" i="5"/>
  <c r="AK819" i="5"/>
  <c r="Z819" i="5"/>
  <c r="S819" i="5"/>
  <c r="O819" i="5"/>
  <c r="M819" i="5"/>
  <c r="AT819" i="5" s="1"/>
  <c r="L819" i="5"/>
  <c r="K819" i="5"/>
  <c r="V819" i="5" s="1"/>
  <c r="J819" i="5"/>
  <c r="I819" i="5"/>
  <c r="H819" i="5"/>
  <c r="G819" i="5"/>
  <c r="AC819" i="5" s="1"/>
  <c r="F819" i="5"/>
  <c r="Q819" i="5" s="1"/>
  <c r="E819" i="5"/>
  <c r="AL819" i="5" s="1"/>
  <c r="D819" i="5"/>
  <c r="C819" i="5"/>
  <c r="AJ819" i="5" s="1"/>
  <c r="AT818" i="5"/>
  <c r="AR818" i="5"/>
  <c r="AQ818" i="5"/>
  <c r="AP818" i="5"/>
  <c r="AL818" i="5"/>
  <c r="AI818" i="5"/>
  <c r="AE818" i="5"/>
  <c r="V818" i="5"/>
  <c r="U818" i="5"/>
  <c r="T818" i="5"/>
  <c r="S818" i="5"/>
  <c r="N818" i="5"/>
  <c r="M818" i="5"/>
  <c r="X818" i="5" s="1"/>
  <c r="L818" i="5"/>
  <c r="K818" i="5"/>
  <c r="AG818" i="5" s="1"/>
  <c r="J818" i="5"/>
  <c r="AF818" i="5" s="1"/>
  <c r="I818" i="5"/>
  <c r="H818" i="5"/>
  <c r="AO818" i="5" s="1"/>
  <c r="G818" i="5"/>
  <c r="F818" i="5"/>
  <c r="AB818" i="5" s="1"/>
  <c r="E818" i="5"/>
  <c r="AA818" i="5" s="1"/>
  <c r="D818" i="5"/>
  <c r="O818" i="5" s="1"/>
  <c r="C818" i="5"/>
  <c r="AO817" i="5"/>
  <c r="AM817" i="5"/>
  <c r="S817" i="5"/>
  <c r="R817" i="5"/>
  <c r="M817" i="5"/>
  <c r="L817" i="5"/>
  <c r="K817" i="5"/>
  <c r="AG817" i="5" s="1"/>
  <c r="J817" i="5"/>
  <c r="U817" i="5" s="1"/>
  <c r="I817" i="5"/>
  <c r="H817" i="5"/>
  <c r="AD817" i="5" s="1"/>
  <c r="G817" i="5"/>
  <c r="F817" i="5"/>
  <c r="AB817" i="5" s="1"/>
  <c r="E817" i="5"/>
  <c r="D817" i="5"/>
  <c r="AK817" i="5" s="1"/>
  <c r="C817" i="5"/>
  <c r="AQ816" i="5"/>
  <c r="AL816" i="5"/>
  <c r="AB816" i="5"/>
  <c r="AA816" i="5"/>
  <c r="P816" i="5"/>
  <c r="M816" i="5"/>
  <c r="L816" i="5"/>
  <c r="AS816" i="5" s="1"/>
  <c r="K816" i="5"/>
  <c r="AR816" i="5" s="1"/>
  <c r="J816" i="5"/>
  <c r="I816" i="5"/>
  <c r="H816" i="5"/>
  <c r="G816" i="5"/>
  <c r="F816" i="5"/>
  <c r="E816" i="5"/>
  <c r="D816" i="5"/>
  <c r="C816" i="5"/>
  <c r="AR815" i="5"/>
  <c r="AQ815" i="5"/>
  <c r="AG815" i="5"/>
  <c r="AE815" i="5"/>
  <c r="V815" i="5"/>
  <c r="T815" i="5"/>
  <c r="R815" i="5"/>
  <c r="M815" i="5"/>
  <c r="L815" i="5"/>
  <c r="K815" i="5"/>
  <c r="J815" i="5"/>
  <c r="I815" i="5"/>
  <c r="AP815" i="5" s="1"/>
  <c r="H815" i="5"/>
  <c r="AO815" i="5" s="1"/>
  <c r="G815" i="5"/>
  <c r="AC815" i="5" s="1"/>
  <c r="F815" i="5"/>
  <c r="E815" i="5"/>
  <c r="D815" i="5"/>
  <c r="C815" i="5"/>
  <c r="AT814" i="5"/>
  <c r="AS814" i="5"/>
  <c r="AR814" i="5"/>
  <c r="AL814" i="5"/>
  <c r="AI814" i="5"/>
  <c r="AH814" i="5"/>
  <c r="AA814" i="5"/>
  <c r="X814" i="5"/>
  <c r="W814" i="5"/>
  <c r="V814" i="5"/>
  <c r="T814" i="5"/>
  <c r="P814" i="5"/>
  <c r="N814" i="5"/>
  <c r="M814" i="5"/>
  <c r="L814" i="5"/>
  <c r="K814" i="5"/>
  <c r="AG814" i="5" s="1"/>
  <c r="J814" i="5"/>
  <c r="I814" i="5"/>
  <c r="H814" i="5"/>
  <c r="AD814" i="5" s="1"/>
  <c r="G814" i="5"/>
  <c r="F814" i="5"/>
  <c r="E814" i="5"/>
  <c r="D814" i="5"/>
  <c r="Z814" i="5" s="1"/>
  <c r="C814" i="5"/>
  <c r="AT813" i="5"/>
  <c r="AL813" i="5"/>
  <c r="AF813" i="5"/>
  <c r="AB813" i="5"/>
  <c r="AA813" i="5"/>
  <c r="Q813" i="5"/>
  <c r="P813" i="5"/>
  <c r="M813" i="5"/>
  <c r="L813" i="5"/>
  <c r="K813" i="5"/>
  <c r="J813" i="5"/>
  <c r="U813" i="5" s="1"/>
  <c r="I813" i="5"/>
  <c r="AP813" i="5" s="1"/>
  <c r="H813" i="5"/>
  <c r="AD813" i="5" s="1"/>
  <c r="G813" i="5"/>
  <c r="F813" i="5"/>
  <c r="AM813" i="5" s="1"/>
  <c r="E813" i="5"/>
  <c r="D813" i="5"/>
  <c r="C813" i="5"/>
  <c r="N813" i="5" s="1"/>
  <c r="AN812" i="5"/>
  <c r="AM812" i="5"/>
  <c r="AL812" i="5"/>
  <c r="AJ812" i="5"/>
  <c r="AI812" i="5"/>
  <c r="AD812" i="5"/>
  <c r="V812" i="5"/>
  <c r="S812" i="5"/>
  <c r="R812" i="5"/>
  <c r="N812" i="5"/>
  <c r="M812" i="5"/>
  <c r="L812" i="5"/>
  <c r="K812" i="5"/>
  <c r="AG812" i="5" s="1"/>
  <c r="J812" i="5"/>
  <c r="I812" i="5"/>
  <c r="H812" i="5"/>
  <c r="AO812" i="5" s="1"/>
  <c r="G812" i="5"/>
  <c r="AC812" i="5" s="1"/>
  <c r="F812" i="5"/>
  <c r="E812" i="5"/>
  <c r="D812" i="5"/>
  <c r="C812" i="5"/>
  <c r="Y812" i="5" s="1"/>
  <c r="AS811" i="5"/>
  <c r="AR811" i="5"/>
  <c r="AA811" i="5"/>
  <c r="V811" i="5"/>
  <c r="P811" i="5"/>
  <c r="M811" i="5"/>
  <c r="AI811" i="5" s="1"/>
  <c r="L811" i="5"/>
  <c r="W811" i="5" s="1"/>
  <c r="K811" i="5"/>
  <c r="AG811" i="5" s="1"/>
  <c r="J811" i="5"/>
  <c r="AQ811" i="5" s="1"/>
  <c r="I811" i="5"/>
  <c r="H811" i="5"/>
  <c r="G811" i="5"/>
  <c r="F811" i="5"/>
  <c r="Q811" i="5" s="1"/>
  <c r="E811" i="5"/>
  <c r="AL811" i="5" s="1"/>
  <c r="D811" i="5"/>
  <c r="O811" i="5" s="1"/>
  <c r="C811" i="5"/>
  <c r="N811" i="5" s="1"/>
  <c r="AQ810" i="5"/>
  <c r="Z810" i="5"/>
  <c r="Y810" i="5"/>
  <c r="W810" i="5"/>
  <c r="P810" i="5"/>
  <c r="M810" i="5"/>
  <c r="AI810" i="5" s="1"/>
  <c r="L810" i="5"/>
  <c r="AH810" i="5" s="1"/>
  <c r="K810" i="5"/>
  <c r="J810" i="5"/>
  <c r="U810" i="5" s="1"/>
  <c r="I810" i="5"/>
  <c r="H810" i="5"/>
  <c r="G810" i="5"/>
  <c r="R810" i="5" s="1"/>
  <c r="F810" i="5"/>
  <c r="AM810" i="5" s="1"/>
  <c r="E810" i="5"/>
  <c r="D810" i="5"/>
  <c r="O810" i="5" s="1"/>
  <c r="C810" i="5"/>
  <c r="N810" i="5" s="1"/>
  <c r="AT809" i="5"/>
  <c r="AS809" i="5"/>
  <c r="AG809" i="5"/>
  <c r="AE809" i="5"/>
  <c r="AD809" i="5"/>
  <c r="X809" i="5"/>
  <c r="S809" i="5"/>
  <c r="R809" i="5"/>
  <c r="M809" i="5"/>
  <c r="AI809" i="5" s="1"/>
  <c r="L809" i="5"/>
  <c r="W809" i="5" s="1"/>
  <c r="K809" i="5"/>
  <c r="AR809" i="5" s="1"/>
  <c r="J809" i="5"/>
  <c r="AF809" i="5" s="1"/>
  <c r="I809" i="5"/>
  <c r="H809" i="5"/>
  <c r="AO809" i="5" s="1"/>
  <c r="G809" i="5"/>
  <c r="AC809" i="5" s="1"/>
  <c r="F809" i="5"/>
  <c r="E809" i="5"/>
  <c r="P809" i="5" s="1"/>
  <c r="D809" i="5"/>
  <c r="C809" i="5"/>
  <c r="N809" i="5" s="1"/>
  <c r="AM808" i="5"/>
  <c r="AL808" i="5"/>
  <c r="AK808" i="5"/>
  <c r="AB808" i="5"/>
  <c r="AA808" i="5"/>
  <c r="P808" i="5"/>
  <c r="O808" i="5"/>
  <c r="M808" i="5"/>
  <c r="L808" i="5"/>
  <c r="K808" i="5"/>
  <c r="AR808" i="5" s="1"/>
  <c r="J808" i="5"/>
  <c r="U808" i="5" s="1"/>
  <c r="I808" i="5"/>
  <c r="H808" i="5"/>
  <c r="G808" i="5"/>
  <c r="F808" i="5"/>
  <c r="Q808" i="5" s="1"/>
  <c r="E808" i="5"/>
  <c r="D808" i="5"/>
  <c r="Z808" i="5" s="1"/>
  <c r="C808" i="5"/>
  <c r="Y808" i="5" s="1"/>
  <c r="AP807" i="5"/>
  <c r="AO807" i="5"/>
  <c r="AN807" i="5"/>
  <c r="AM807" i="5"/>
  <c r="AK807" i="5"/>
  <c r="AH807" i="5"/>
  <c r="AD807" i="5"/>
  <c r="AC807" i="5"/>
  <c r="R807" i="5"/>
  <c r="Q807" i="5"/>
  <c r="O807" i="5"/>
  <c r="M807" i="5"/>
  <c r="X807" i="5" s="1"/>
  <c r="L807" i="5"/>
  <c r="K807" i="5"/>
  <c r="J807" i="5"/>
  <c r="I807" i="5"/>
  <c r="T807" i="5" s="1"/>
  <c r="H807" i="5"/>
  <c r="S807" i="5" s="1"/>
  <c r="G807" i="5"/>
  <c r="F807" i="5"/>
  <c r="AB807" i="5" s="1"/>
  <c r="E807" i="5"/>
  <c r="P807" i="5" s="1"/>
  <c r="D807" i="5"/>
  <c r="Z807" i="5" s="1"/>
  <c r="C807" i="5"/>
  <c r="N807" i="5" s="1"/>
  <c r="AT806" i="5"/>
  <c r="AK806" i="5"/>
  <c r="AE806" i="5"/>
  <c r="Z806" i="5"/>
  <c r="Y806" i="5"/>
  <c r="U806" i="5"/>
  <c r="O806" i="5"/>
  <c r="M806" i="5"/>
  <c r="X806" i="5" s="1"/>
  <c r="L806" i="5"/>
  <c r="W806" i="5" s="1"/>
  <c r="K806" i="5"/>
  <c r="J806" i="5"/>
  <c r="I806" i="5"/>
  <c r="AP806" i="5" s="1"/>
  <c r="H806" i="5"/>
  <c r="S806" i="5" s="1"/>
  <c r="G806" i="5"/>
  <c r="F806" i="5"/>
  <c r="E806" i="5"/>
  <c r="D806" i="5"/>
  <c r="C806" i="5"/>
  <c r="N806" i="5" s="1"/>
  <c r="AK805" i="5"/>
  <c r="AJ805" i="5"/>
  <c r="AD805" i="5"/>
  <c r="Z805" i="5"/>
  <c r="Y805" i="5"/>
  <c r="N805" i="5"/>
  <c r="M805" i="5"/>
  <c r="L805" i="5"/>
  <c r="K805" i="5"/>
  <c r="J805" i="5"/>
  <c r="I805" i="5"/>
  <c r="H805" i="5"/>
  <c r="S805" i="5" s="1"/>
  <c r="G805" i="5"/>
  <c r="AN805" i="5" s="1"/>
  <c r="F805" i="5"/>
  <c r="E805" i="5"/>
  <c r="D805" i="5"/>
  <c r="O805" i="5" s="1"/>
  <c r="C805" i="5"/>
  <c r="AQ804" i="5"/>
  <c r="AN804" i="5"/>
  <c r="AL804" i="5"/>
  <c r="AK804" i="5"/>
  <c r="AG804" i="5"/>
  <c r="AF804" i="5"/>
  <c r="U804" i="5"/>
  <c r="S804" i="5"/>
  <c r="O804" i="5"/>
  <c r="M804" i="5"/>
  <c r="AT804" i="5" s="1"/>
  <c r="L804" i="5"/>
  <c r="K804" i="5"/>
  <c r="J804" i="5"/>
  <c r="I804" i="5"/>
  <c r="H804" i="5"/>
  <c r="G804" i="5"/>
  <c r="F804" i="5"/>
  <c r="E804" i="5"/>
  <c r="D804" i="5"/>
  <c r="Z804" i="5" s="1"/>
  <c r="C804" i="5"/>
  <c r="AT803" i="5"/>
  <c r="AP803" i="5"/>
  <c r="AO803" i="5"/>
  <c r="AA803" i="5"/>
  <c r="X803" i="5"/>
  <c r="W803" i="5"/>
  <c r="V803" i="5"/>
  <c r="P803" i="5"/>
  <c r="M803" i="5"/>
  <c r="AI803" i="5" s="1"/>
  <c r="L803" i="5"/>
  <c r="AS803" i="5" s="1"/>
  <c r="K803" i="5"/>
  <c r="J803" i="5"/>
  <c r="I803" i="5"/>
  <c r="T803" i="5" s="1"/>
  <c r="H803" i="5"/>
  <c r="G803" i="5"/>
  <c r="F803" i="5"/>
  <c r="E803" i="5"/>
  <c r="AL803" i="5" s="1"/>
  <c r="D803" i="5"/>
  <c r="C803" i="5"/>
  <c r="AJ803" i="5" s="1"/>
  <c r="AT802" i="5"/>
  <c r="AJ802" i="5"/>
  <c r="AI802" i="5"/>
  <c r="AE802" i="5"/>
  <c r="AD802" i="5"/>
  <c r="AB802" i="5"/>
  <c r="X802" i="5"/>
  <c r="V802" i="5"/>
  <c r="T802" i="5"/>
  <c r="S802" i="5"/>
  <c r="M802" i="5"/>
  <c r="L802" i="5"/>
  <c r="W802" i="5" s="1"/>
  <c r="K802" i="5"/>
  <c r="AR802" i="5" s="1"/>
  <c r="J802" i="5"/>
  <c r="I802" i="5"/>
  <c r="AP802" i="5" s="1"/>
  <c r="H802" i="5"/>
  <c r="AO802" i="5" s="1"/>
  <c r="G802" i="5"/>
  <c r="AC802" i="5" s="1"/>
  <c r="F802" i="5"/>
  <c r="AM802" i="5" s="1"/>
  <c r="E802" i="5"/>
  <c r="P802" i="5" s="1"/>
  <c r="D802" i="5"/>
  <c r="C802" i="5"/>
  <c r="N802" i="5" s="1"/>
  <c r="AM801" i="5"/>
  <c r="AL801" i="5"/>
  <c r="AD801" i="5"/>
  <c r="AA801" i="5"/>
  <c r="Y801" i="5"/>
  <c r="P801" i="5"/>
  <c r="N801" i="5"/>
  <c r="M801" i="5"/>
  <c r="AT801" i="5" s="1"/>
  <c r="L801" i="5"/>
  <c r="AS801" i="5" s="1"/>
  <c r="K801" i="5"/>
  <c r="J801" i="5"/>
  <c r="I801" i="5"/>
  <c r="T801" i="5" s="1"/>
  <c r="H801" i="5"/>
  <c r="S801" i="5" s="1"/>
  <c r="G801" i="5"/>
  <c r="F801" i="5"/>
  <c r="E801" i="5"/>
  <c r="D801" i="5"/>
  <c r="C801" i="5"/>
  <c r="AJ801" i="5" s="1"/>
  <c r="AR800" i="5"/>
  <c r="AJ800" i="5"/>
  <c r="AG800" i="5"/>
  <c r="V800" i="5"/>
  <c r="M800" i="5"/>
  <c r="L800" i="5"/>
  <c r="K800" i="5"/>
  <c r="J800" i="5"/>
  <c r="AF800" i="5" s="1"/>
  <c r="I800" i="5"/>
  <c r="H800" i="5"/>
  <c r="AD800" i="5" s="1"/>
  <c r="G800" i="5"/>
  <c r="AC800" i="5" s="1"/>
  <c r="F800" i="5"/>
  <c r="E800" i="5"/>
  <c r="D800" i="5"/>
  <c r="C800" i="5"/>
  <c r="N800" i="5" s="1"/>
  <c r="AP799" i="5"/>
  <c r="AO799" i="5"/>
  <c r="AK799" i="5"/>
  <c r="AD799" i="5"/>
  <c r="AC799" i="5"/>
  <c r="AA799" i="5"/>
  <c r="Z799" i="5"/>
  <c r="X799" i="5"/>
  <c r="P799" i="5"/>
  <c r="O799" i="5"/>
  <c r="M799" i="5"/>
  <c r="AT799" i="5" s="1"/>
  <c r="L799" i="5"/>
  <c r="K799" i="5"/>
  <c r="V799" i="5" s="1"/>
  <c r="J799" i="5"/>
  <c r="I799" i="5"/>
  <c r="T799" i="5" s="1"/>
  <c r="H799" i="5"/>
  <c r="S799" i="5" s="1"/>
  <c r="G799" i="5"/>
  <c r="F799" i="5"/>
  <c r="AM799" i="5" s="1"/>
  <c r="E799" i="5"/>
  <c r="AL799" i="5" s="1"/>
  <c r="D799" i="5"/>
  <c r="C799" i="5"/>
  <c r="N799" i="5" s="1"/>
  <c r="AR798" i="5"/>
  <c r="AJ798" i="5"/>
  <c r="AI798" i="5"/>
  <c r="AF798" i="5"/>
  <c r="X798" i="5"/>
  <c r="Q798" i="5"/>
  <c r="P798" i="5"/>
  <c r="M798" i="5"/>
  <c r="AT798" i="5" s="1"/>
  <c r="L798" i="5"/>
  <c r="K798" i="5"/>
  <c r="J798" i="5"/>
  <c r="AQ798" i="5" s="1"/>
  <c r="I798" i="5"/>
  <c r="AE798" i="5" s="1"/>
  <c r="H798" i="5"/>
  <c r="G798" i="5"/>
  <c r="F798" i="5"/>
  <c r="E798" i="5"/>
  <c r="D798" i="5"/>
  <c r="C798" i="5"/>
  <c r="N798" i="5" s="1"/>
  <c r="AP797" i="5"/>
  <c r="AO797" i="5"/>
  <c r="AN797" i="5"/>
  <c r="AI797" i="5"/>
  <c r="AD797" i="5"/>
  <c r="S797" i="5"/>
  <c r="R797" i="5"/>
  <c r="P797" i="5"/>
  <c r="M797" i="5"/>
  <c r="X797" i="5" s="1"/>
  <c r="L797" i="5"/>
  <c r="K797" i="5"/>
  <c r="V797" i="5" s="1"/>
  <c r="J797" i="5"/>
  <c r="I797" i="5"/>
  <c r="T797" i="5" s="1"/>
  <c r="H797" i="5"/>
  <c r="G797" i="5"/>
  <c r="AC797" i="5" s="1"/>
  <c r="F797" i="5"/>
  <c r="AB797" i="5" s="1"/>
  <c r="E797" i="5"/>
  <c r="AA797" i="5" s="1"/>
  <c r="D797" i="5"/>
  <c r="O797" i="5" s="1"/>
  <c r="C797" i="5"/>
  <c r="AT796" i="5"/>
  <c r="AR796" i="5"/>
  <c r="AQ796" i="5"/>
  <c r="AJ796" i="5"/>
  <c r="V796" i="5"/>
  <c r="U796" i="5"/>
  <c r="P796" i="5"/>
  <c r="M796" i="5"/>
  <c r="AI796" i="5" s="1"/>
  <c r="L796" i="5"/>
  <c r="AS796" i="5" s="1"/>
  <c r="K796" i="5"/>
  <c r="AG796" i="5" s="1"/>
  <c r="J796" i="5"/>
  <c r="AF796" i="5" s="1"/>
  <c r="I796" i="5"/>
  <c r="T796" i="5" s="1"/>
  <c r="H796" i="5"/>
  <c r="AO796" i="5" s="1"/>
  <c r="G796" i="5"/>
  <c r="F796" i="5"/>
  <c r="E796" i="5"/>
  <c r="D796" i="5"/>
  <c r="C796" i="5"/>
  <c r="N796" i="5" s="1"/>
  <c r="AT795" i="5"/>
  <c r="AK795" i="5"/>
  <c r="AJ795" i="5"/>
  <c r="AI795" i="5"/>
  <c r="AC795" i="5"/>
  <c r="AB795" i="5"/>
  <c r="AA795" i="5"/>
  <c r="Z795" i="5"/>
  <c r="P795" i="5"/>
  <c r="M795" i="5"/>
  <c r="X795" i="5" s="1"/>
  <c r="L795" i="5"/>
  <c r="K795" i="5"/>
  <c r="J795" i="5"/>
  <c r="I795" i="5"/>
  <c r="H795" i="5"/>
  <c r="AD795" i="5" s="1"/>
  <c r="G795" i="5"/>
  <c r="F795" i="5"/>
  <c r="Q795" i="5" s="1"/>
  <c r="E795" i="5"/>
  <c r="AL795" i="5" s="1"/>
  <c r="D795" i="5"/>
  <c r="O795" i="5" s="1"/>
  <c r="C795" i="5"/>
  <c r="Y795" i="5" s="1"/>
  <c r="AT794" i="5"/>
  <c r="AP794" i="5"/>
  <c r="AJ794" i="5"/>
  <c r="AI794" i="5"/>
  <c r="AH794" i="5"/>
  <c r="AG794" i="5"/>
  <c r="P794" i="5"/>
  <c r="M794" i="5"/>
  <c r="X794" i="5" s="1"/>
  <c r="L794" i="5"/>
  <c r="W794" i="5" s="1"/>
  <c r="K794" i="5"/>
  <c r="V794" i="5" s="1"/>
  <c r="J794" i="5"/>
  <c r="AQ794" i="5" s="1"/>
  <c r="I794" i="5"/>
  <c r="H794" i="5"/>
  <c r="G794" i="5"/>
  <c r="F794" i="5"/>
  <c r="AB794" i="5" s="1"/>
  <c r="E794" i="5"/>
  <c r="D794" i="5"/>
  <c r="C794" i="5"/>
  <c r="N794" i="5" s="1"/>
  <c r="AP793" i="5"/>
  <c r="AO793" i="5"/>
  <c r="AN793" i="5"/>
  <c r="AK793" i="5"/>
  <c r="AJ793" i="5"/>
  <c r="AI793" i="5"/>
  <c r="AD793" i="5"/>
  <c r="AC793" i="5"/>
  <c r="S793" i="5"/>
  <c r="R793" i="5"/>
  <c r="O793" i="5"/>
  <c r="M793" i="5"/>
  <c r="AT793" i="5" s="1"/>
  <c r="L793" i="5"/>
  <c r="K793" i="5"/>
  <c r="V793" i="5" s="1"/>
  <c r="J793" i="5"/>
  <c r="I793" i="5"/>
  <c r="T793" i="5" s="1"/>
  <c r="H793" i="5"/>
  <c r="G793" i="5"/>
  <c r="F793" i="5"/>
  <c r="E793" i="5"/>
  <c r="D793" i="5"/>
  <c r="Z793" i="5" s="1"/>
  <c r="C793" i="5"/>
  <c r="Y793" i="5" s="1"/>
  <c r="AT792" i="5"/>
  <c r="AR792" i="5"/>
  <c r="AP792" i="5"/>
  <c r="AO792" i="5"/>
  <c r="AA792" i="5"/>
  <c r="X792" i="5"/>
  <c r="V792" i="5"/>
  <c r="T792" i="5"/>
  <c r="P792" i="5"/>
  <c r="M792" i="5"/>
  <c r="AI792" i="5" s="1"/>
  <c r="L792" i="5"/>
  <c r="AH792" i="5" s="1"/>
  <c r="K792" i="5"/>
  <c r="AG792" i="5" s="1"/>
  <c r="J792" i="5"/>
  <c r="I792" i="5"/>
  <c r="AE792" i="5" s="1"/>
  <c r="H792" i="5"/>
  <c r="AD792" i="5" s="1"/>
  <c r="G792" i="5"/>
  <c r="F792" i="5"/>
  <c r="E792" i="5"/>
  <c r="AL792" i="5" s="1"/>
  <c r="D792" i="5"/>
  <c r="C792" i="5"/>
  <c r="AJ792" i="5" s="1"/>
  <c r="AO791" i="5"/>
  <c r="X791" i="5"/>
  <c r="U791" i="5"/>
  <c r="S791" i="5"/>
  <c r="R791" i="5"/>
  <c r="Q791" i="5"/>
  <c r="M791" i="5"/>
  <c r="AT791" i="5" s="1"/>
  <c r="L791" i="5"/>
  <c r="K791" i="5"/>
  <c r="J791" i="5"/>
  <c r="I791" i="5"/>
  <c r="H791" i="5"/>
  <c r="AD791" i="5" s="1"/>
  <c r="G791" i="5"/>
  <c r="AC791" i="5" s="1"/>
  <c r="F791" i="5"/>
  <c r="E791" i="5"/>
  <c r="AL791" i="5" s="1"/>
  <c r="D791" i="5"/>
  <c r="C791" i="5"/>
  <c r="N791" i="5" s="1"/>
  <c r="AT790" i="5"/>
  <c r="AI790" i="5"/>
  <c r="AA790" i="5"/>
  <c r="X790" i="5"/>
  <c r="W790" i="5"/>
  <c r="S790" i="5"/>
  <c r="R790" i="5"/>
  <c r="O790" i="5"/>
  <c r="M790" i="5"/>
  <c r="L790" i="5"/>
  <c r="K790" i="5"/>
  <c r="AR790" i="5" s="1"/>
  <c r="J790" i="5"/>
  <c r="I790" i="5"/>
  <c r="H790" i="5"/>
  <c r="AD790" i="5" s="1"/>
  <c r="G790" i="5"/>
  <c r="AN790" i="5" s="1"/>
  <c r="F790" i="5"/>
  <c r="E790" i="5"/>
  <c r="AL790" i="5" s="1"/>
  <c r="D790" i="5"/>
  <c r="C790" i="5"/>
  <c r="AJ790" i="5" s="1"/>
  <c r="AP789" i="5"/>
  <c r="AL789" i="5"/>
  <c r="AK789" i="5"/>
  <c r="AC789" i="5"/>
  <c r="AB789" i="5"/>
  <c r="AA789" i="5"/>
  <c r="R789" i="5"/>
  <c r="P789" i="5"/>
  <c r="M789" i="5"/>
  <c r="L789" i="5"/>
  <c r="K789" i="5"/>
  <c r="J789" i="5"/>
  <c r="I789" i="5"/>
  <c r="H789" i="5"/>
  <c r="G789" i="5"/>
  <c r="AN789" i="5" s="1"/>
  <c r="F789" i="5"/>
  <c r="Q789" i="5" s="1"/>
  <c r="E789" i="5"/>
  <c r="D789" i="5"/>
  <c r="Z789" i="5" s="1"/>
  <c r="C789" i="5"/>
  <c r="AT788" i="5"/>
  <c r="AS788" i="5"/>
  <c r="AQ788" i="5"/>
  <c r="AC788" i="5"/>
  <c r="X788" i="5"/>
  <c r="W788" i="5"/>
  <c r="T788" i="5"/>
  <c r="Q788" i="5"/>
  <c r="P788" i="5"/>
  <c r="M788" i="5"/>
  <c r="AI788" i="5" s="1"/>
  <c r="L788" i="5"/>
  <c r="AH788" i="5" s="1"/>
  <c r="K788" i="5"/>
  <c r="J788" i="5"/>
  <c r="I788" i="5"/>
  <c r="AE788" i="5" s="1"/>
  <c r="H788" i="5"/>
  <c r="G788" i="5"/>
  <c r="R788" i="5" s="1"/>
  <c r="F788" i="5"/>
  <c r="E788" i="5"/>
  <c r="D788" i="5"/>
  <c r="C788" i="5"/>
  <c r="AN787" i="5"/>
  <c r="AH787" i="5"/>
  <c r="AA787" i="5"/>
  <c r="W787" i="5"/>
  <c r="R787" i="5"/>
  <c r="M787" i="5"/>
  <c r="L787" i="5"/>
  <c r="AS787" i="5" s="1"/>
  <c r="K787" i="5"/>
  <c r="AR787" i="5" s="1"/>
  <c r="J787" i="5"/>
  <c r="I787" i="5"/>
  <c r="H787" i="5"/>
  <c r="G787" i="5"/>
  <c r="AC787" i="5" s="1"/>
  <c r="F787" i="5"/>
  <c r="AM787" i="5" s="1"/>
  <c r="E787" i="5"/>
  <c r="D787" i="5"/>
  <c r="C787" i="5"/>
  <c r="AO786" i="5"/>
  <c r="AN786" i="5"/>
  <c r="AM786" i="5"/>
  <c r="AE786" i="5"/>
  <c r="AD786" i="5"/>
  <c r="AC786" i="5"/>
  <c r="S786" i="5"/>
  <c r="Q786" i="5"/>
  <c r="P786" i="5"/>
  <c r="M786" i="5"/>
  <c r="L786" i="5"/>
  <c r="K786" i="5"/>
  <c r="AG786" i="5" s="1"/>
  <c r="J786" i="5"/>
  <c r="AF786" i="5" s="1"/>
  <c r="I786" i="5"/>
  <c r="H786" i="5"/>
  <c r="G786" i="5"/>
  <c r="R786" i="5" s="1"/>
  <c r="F786" i="5"/>
  <c r="AB786" i="5" s="1"/>
  <c r="E786" i="5"/>
  <c r="D786" i="5"/>
  <c r="C786" i="5"/>
  <c r="Y786" i="5" s="1"/>
  <c r="AT785" i="5"/>
  <c r="AR785" i="5"/>
  <c r="AG785" i="5"/>
  <c r="X785" i="5"/>
  <c r="W785" i="5"/>
  <c r="V785" i="5"/>
  <c r="U785" i="5"/>
  <c r="R785" i="5"/>
  <c r="O785" i="5"/>
  <c r="M785" i="5"/>
  <c r="AI785" i="5" s="1"/>
  <c r="L785" i="5"/>
  <c r="AS785" i="5" s="1"/>
  <c r="K785" i="5"/>
  <c r="J785" i="5"/>
  <c r="I785" i="5"/>
  <c r="H785" i="5"/>
  <c r="G785" i="5"/>
  <c r="F785" i="5"/>
  <c r="E785" i="5"/>
  <c r="D785" i="5"/>
  <c r="C785" i="5"/>
  <c r="AR784" i="5"/>
  <c r="AI784" i="5"/>
  <c r="AG784" i="5"/>
  <c r="X784" i="5"/>
  <c r="U784" i="5"/>
  <c r="Q784" i="5"/>
  <c r="M784" i="5"/>
  <c r="AT784" i="5" s="1"/>
  <c r="L784" i="5"/>
  <c r="K784" i="5"/>
  <c r="V784" i="5" s="1"/>
  <c r="J784" i="5"/>
  <c r="AQ784" i="5" s="1"/>
  <c r="I784" i="5"/>
  <c r="H784" i="5"/>
  <c r="G784" i="5"/>
  <c r="AN784" i="5" s="1"/>
  <c r="F784" i="5"/>
  <c r="AM784" i="5" s="1"/>
  <c r="E784" i="5"/>
  <c r="AL784" i="5" s="1"/>
  <c r="D784" i="5"/>
  <c r="C784" i="5"/>
  <c r="AT783" i="5"/>
  <c r="AJ783" i="5"/>
  <c r="AG783" i="5"/>
  <c r="AF783" i="5"/>
  <c r="Z783" i="5"/>
  <c r="M783" i="5"/>
  <c r="L783" i="5"/>
  <c r="K783" i="5"/>
  <c r="J783" i="5"/>
  <c r="I783" i="5"/>
  <c r="H783" i="5"/>
  <c r="AD783" i="5" s="1"/>
  <c r="G783" i="5"/>
  <c r="AC783" i="5" s="1"/>
  <c r="F783" i="5"/>
  <c r="E783" i="5"/>
  <c r="D783" i="5"/>
  <c r="O783" i="5" s="1"/>
  <c r="C783" i="5"/>
  <c r="Y783" i="5" s="1"/>
  <c r="AN782" i="5"/>
  <c r="AM782" i="5"/>
  <c r="AL782" i="5"/>
  <c r="AI782" i="5"/>
  <c r="AG782" i="5"/>
  <c r="AC782" i="5"/>
  <c r="AB782" i="5"/>
  <c r="Q782" i="5"/>
  <c r="P782" i="5"/>
  <c r="M782" i="5"/>
  <c r="L782" i="5"/>
  <c r="W782" i="5" s="1"/>
  <c r="K782" i="5"/>
  <c r="J782" i="5"/>
  <c r="AF782" i="5" s="1"/>
  <c r="I782" i="5"/>
  <c r="H782" i="5"/>
  <c r="G782" i="5"/>
  <c r="R782" i="5" s="1"/>
  <c r="F782" i="5"/>
  <c r="E782" i="5"/>
  <c r="AA782" i="5" s="1"/>
  <c r="D782" i="5"/>
  <c r="C782" i="5"/>
  <c r="Y782" i="5" s="1"/>
  <c r="AS781" i="5"/>
  <c r="AR781" i="5"/>
  <c r="AO781" i="5"/>
  <c r="AM781" i="5"/>
  <c r="AK781" i="5"/>
  <c r="Z781" i="5"/>
  <c r="W781" i="5"/>
  <c r="V781" i="5"/>
  <c r="R781" i="5"/>
  <c r="Q781" i="5"/>
  <c r="N781" i="5"/>
  <c r="M781" i="5"/>
  <c r="L781" i="5"/>
  <c r="AH781" i="5" s="1"/>
  <c r="K781" i="5"/>
  <c r="AG781" i="5" s="1"/>
  <c r="J781" i="5"/>
  <c r="I781" i="5"/>
  <c r="H781" i="5"/>
  <c r="G781" i="5"/>
  <c r="F781" i="5"/>
  <c r="AB781" i="5" s="1"/>
  <c r="E781" i="5"/>
  <c r="D781" i="5"/>
  <c r="O781" i="5" s="1"/>
  <c r="C781" i="5"/>
  <c r="Y781" i="5" s="1"/>
  <c r="AI780" i="5"/>
  <c r="AG780" i="5"/>
  <c r="AF780" i="5"/>
  <c r="AD780" i="5"/>
  <c r="X780" i="5"/>
  <c r="W780" i="5"/>
  <c r="M780" i="5"/>
  <c r="AT780" i="5" s="1"/>
  <c r="L780" i="5"/>
  <c r="AH780" i="5" s="1"/>
  <c r="K780" i="5"/>
  <c r="J780" i="5"/>
  <c r="I780" i="5"/>
  <c r="T780" i="5" s="1"/>
  <c r="H780" i="5"/>
  <c r="G780" i="5"/>
  <c r="F780" i="5"/>
  <c r="AB780" i="5" s="1"/>
  <c r="E780" i="5"/>
  <c r="D780" i="5"/>
  <c r="C780" i="5"/>
  <c r="AK779" i="5"/>
  <c r="AG779" i="5"/>
  <c r="AC779" i="5"/>
  <c r="Z779" i="5"/>
  <c r="R779" i="5"/>
  <c r="Q779" i="5"/>
  <c r="O779" i="5"/>
  <c r="M779" i="5"/>
  <c r="AT779" i="5" s="1"/>
  <c r="L779" i="5"/>
  <c r="AH779" i="5" s="1"/>
  <c r="K779" i="5"/>
  <c r="J779" i="5"/>
  <c r="I779" i="5"/>
  <c r="T779" i="5" s="1"/>
  <c r="H779" i="5"/>
  <c r="AD779" i="5" s="1"/>
  <c r="G779" i="5"/>
  <c r="AN779" i="5" s="1"/>
  <c r="F779" i="5"/>
  <c r="E779" i="5"/>
  <c r="D779" i="5"/>
  <c r="C779" i="5"/>
  <c r="AN778" i="5"/>
  <c r="AM778" i="5"/>
  <c r="AL778" i="5"/>
  <c r="AK778" i="5"/>
  <c r="AF778" i="5"/>
  <c r="AB778" i="5"/>
  <c r="X778" i="5"/>
  <c r="U778" i="5"/>
  <c r="P778" i="5"/>
  <c r="M778" i="5"/>
  <c r="AT778" i="5" s="1"/>
  <c r="L778" i="5"/>
  <c r="K778" i="5"/>
  <c r="J778" i="5"/>
  <c r="AQ778" i="5" s="1"/>
  <c r="I778" i="5"/>
  <c r="H778" i="5"/>
  <c r="G778" i="5"/>
  <c r="F778" i="5"/>
  <c r="Q778" i="5" s="1"/>
  <c r="E778" i="5"/>
  <c r="AA778" i="5" s="1"/>
  <c r="D778" i="5"/>
  <c r="C778" i="5"/>
  <c r="AI777" i="5"/>
  <c r="AH777" i="5"/>
  <c r="AG777" i="5"/>
  <c r="AF777" i="5"/>
  <c r="W777" i="5"/>
  <c r="V777" i="5"/>
  <c r="U777" i="5"/>
  <c r="T777" i="5"/>
  <c r="O777" i="5"/>
  <c r="M777" i="5"/>
  <c r="X777" i="5" s="1"/>
  <c r="L777" i="5"/>
  <c r="AS777" i="5" s="1"/>
  <c r="K777" i="5"/>
  <c r="AR777" i="5" s="1"/>
  <c r="J777" i="5"/>
  <c r="AQ777" i="5" s="1"/>
  <c r="I777" i="5"/>
  <c r="H777" i="5"/>
  <c r="G777" i="5"/>
  <c r="F777" i="5"/>
  <c r="E777" i="5"/>
  <c r="D777" i="5"/>
  <c r="C777" i="5"/>
  <c r="AS776" i="5"/>
  <c r="AE776" i="5"/>
  <c r="Z776" i="5"/>
  <c r="W776" i="5"/>
  <c r="S776" i="5"/>
  <c r="M776" i="5"/>
  <c r="L776" i="5"/>
  <c r="AH776" i="5" s="1"/>
  <c r="K776" i="5"/>
  <c r="J776" i="5"/>
  <c r="I776" i="5"/>
  <c r="T776" i="5" s="1"/>
  <c r="H776" i="5"/>
  <c r="AO776" i="5" s="1"/>
  <c r="G776" i="5"/>
  <c r="F776" i="5"/>
  <c r="E776" i="5"/>
  <c r="D776" i="5"/>
  <c r="AK776" i="5" s="1"/>
  <c r="C776" i="5"/>
  <c r="N776" i="5" s="1"/>
  <c r="AM775" i="5"/>
  <c r="AL775" i="5"/>
  <c r="AE775" i="5"/>
  <c r="AC775" i="5"/>
  <c r="AA775" i="5"/>
  <c r="Q775" i="5"/>
  <c r="M775" i="5"/>
  <c r="L775" i="5"/>
  <c r="W775" i="5" s="1"/>
  <c r="K775" i="5"/>
  <c r="J775" i="5"/>
  <c r="I775" i="5"/>
  <c r="H775" i="5"/>
  <c r="S775" i="5" s="1"/>
  <c r="G775" i="5"/>
  <c r="AN775" i="5" s="1"/>
  <c r="F775" i="5"/>
  <c r="AB775" i="5" s="1"/>
  <c r="E775" i="5"/>
  <c r="P775" i="5" s="1"/>
  <c r="D775" i="5"/>
  <c r="C775" i="5"/>
  <c r="Y775" i="5" s="1"/>
  <c r="AQ774" i="5"/>
  <c r="AF774" i="5"/>
  <c r="X774" i="5"/>
  <c r="W774" i="5"/>
  <c r="U774" i="5"/>
  <c r="Q774" i="5"/>
  <c r="M774" i="5"/>
  <c r="L774" i="5"/>
  <c r="K774" i="5"/>
  <c r="J774" i="5"/>
  <c r="I774" i="5"/>
  <c r="H774" i="5"/>
  <c r="G774" i="5"/>
  <c r="F774" i="5"/>
  <c r="E774" i="5"/>
  <c r="D774" i="5"/>
  <c r="C774" i="5"/>
  <c r="AH773" i="5"/>
  <c r="AG773" i="5"/>
  <c r="Z773" i="5"/>
  <c r="Y773" i="5"/>
  <c r="X773" i="5"/>
  <c r="W773" i="5"/>
  <c r="V773" i="5"/>
  <c r="T773" i="5"/>
  <c r="M773" i="5"/>
  <c r="AI773" i="5" s="1"/>
  <c r="L773" i="5"/>
  <c r="AS773" i="5" s="1"/>
  <c r="K773" i="5"/>
  <c r="AR773" i="5" s="1"/>
  <c r="J773" i="5"/>
  <c r="I773" i="5"/>
  <c r="H773" i="5"/>
  <c r="S773" i="5" s="1"/>
  <c r="G773" i="5"/>
  <c r="R773" i="5" s="1"/>
  <c r="F773" i="5"/>
  <c r="E773" i="5"/>
  <c r="D773" i="5"/>
  <c r="AK773" i="5" s="1"/>
  <c r="C773" i="5"/>
  <c r="AJ773" i="5" s="1"/>
  <c r="AR772" i="5"/>
  <c r="AG772" i="5"/>
  <c r="AF772" i="5"/>
  <c r="AD772" i="5"/>
  <c r="AC772" i="5"/>
  <c r="R772" i="5"/>
  <c r="Q772" i="5"/>
  <c r="O772" i="5"/>
  <c r="M772" i="5"/>
  <c r="AI772" i="5" s="1"/>
  <c r="L772" i="5"/>
  <c r="K772" i="5"/>
  <c r="V772" i="5" s="1"/>
  <c r="J772" i="5"/>
  <c r="U772" i="5" s="1"/>
  <c r="I772" i="5"/>
  <c r="H772" i="5"/>
  <c r="G772" i="5"/>
  <c r="AN772" i="5" s="1"/>
  <c r="F772" i="5"/>
  <c r="AM772" i="5" s="1"/>
  <c r="E772" i="5"/>
  <c r="P772" i="5" s="1"/>
  <c r="D772" i="5"/>
  <c r="C772" i="5"/>
  <c r="AR771" i="5"/>
  <c r="V771" i="5"/>
  <c r="U771" i="5"/>
  <c r="M771" i="5"/>
  <c r="L771" i="5"/>
  <c r="K771" i="5"/>
  <c r="AG771" i="5" s="1"/>
  <c r="J771" i="5"/>
  <c r="AF771" i="5" s="1"/>
  <c r="I771" i="5"/>
  <c r="H771" i="5"/>
  <c r="G771" i="5"/>
  <c r="F771" i="5"/>
  <c r="E771" i="5"/>
  <c r="D771" i="5"/>
  <c r="C771" i="5"/>
  <c r="AM770" i="5"/>
  <c r="AL770" i="5"/>
  <c r="AK770" i="5"/>
  <c r="AC770" i="5"/>
  <c r="AB770" i="5"/>
  <c r="AA770" i="5"/>
  <c r="P770" i="5"/>
  <c r="M770" i="5"/>
  <c r="L770" i="5"/>
  <c r="K770" i="5"/>
  <c r="J770" i="5"/>
  <c r="U770" i="5" s="1"/>
  <c r="I770" i="5"/>
  <c r="H770" i="5"/>
  <c r="AD770" i="5" s="1"/>
  <c r="G770" i="5"/>
  <c r="R770" i="5" s="1"/>
  <c r="F770" i="5"/>
  <c r="Q770" i="5" s="1"/>
  <c r="E770" i="5"/>
  <c r="D770" i="5"/>
  <c r="C770" i="5"/>
  <c r="Y770" i="5" s="1"/>
  <c r="AK769" i="5"/>
  <c r="AJ769" i="5"/>
  <c r="AI769" i="5"/>
  <c r="AH769" i="5"/>
  <c r="X769" i="5"/>
  <c r="W769" i="5"/>
  <c r="V769" i="5"/>
  <c r="U769" i="5"/>
  <c r="M769" i="5"/>
  <c r="AT769" i="5" s="1"/>
  <c r="L769" i="5"/>
  <c r="AS769" i="5" s="1"/>
  <c r="K769" i="5"/>
  <c r="AR769" i="5" s="1"/>
  <c r="J769" i="5"/>
  <c r="I769" i="5"/>
  <c r="H769" i="5"/>
  <c r="G769" i="5"/>
  <c r="F769" i="5"/>
  <c r="E769" i="5"/>
  <c r="D769" i="5"/>
  <c r="C769" i="5"/>
  <c r="AS768" i="5"/>
  <c r="AK768" i="5"/>
  <c r="Z768" i="5"/>
  <c r="Y768" i="5"/>
  <c r="X768" i="5"/>
  <c r="W768" i="5"/>
  <c r="M768" i="5"/>
  <c r="AT768" i="5" s="1"/>
  <c r="L768" i="5"/>
  <c r="AH768" i="5" s="1"/>
  <c r="K768" i="5"/>
  <c r="J768" i="5"/>
  <c r="I768" i="5"/>
  <c r="H768" i="5"/>
  <c r="G768" i="5"/>
  <c r="F768" i="5"/>
  <c r="E768" i="5"/>
  <c r="D768" i="5"/>
  <c r="O768" i="5" s="1"/>
  <c r="C768" i="5"/>
  <c r="AK767" i="5"/>
  <c r="AJ767" i="5"/>
  <c r="AH767" i="5"/>
  <c r="AG767" i="5"/>
  <c r="AF767" i="5"/>
  <c r="Y767" i="5"/>
  <c r="W767" i="5"/>
  <c r="V767" i="5"/>
  <c r="T767" i="5"/>
  <c r="P767" i="5"/>
  <c r="N767" i="5"/>
  <c r="M767" i="5"/>
  <c r="AI767" i="5" s="1"/>
  <c r="L767" i="5"/>
  <c r="AS767" i="5" s="1"/>
  <c r="K767" i="5"/>
  <c r="AR767" i="5" s="1"/>
  <c r="J767" i="5"/>
  <c r="I767" i="5"/>
  <c r="H767" i="5"/>
  <c r="G767" i="5"/>
  <c r="F767" i="5"/>
  <c r="AB767" i="5" s="1"/>
  <c r="E767" i="5"/>
  <c r="AA767" i="5" s="1"/>
  <c r="D767" i="5"/>
  <c r="C767" i="5"/>
  <c r="AT766" i="5"/>
  <c r="AL766" i="5"/>
  <c r="AH766" i="5"/>
  <c r="AG766" i="5"/>
  <c r="AB766" i="5"/>
  <c r="S766" i="5"/>
  <c r="P766" i="5"/>
  <c r="M766" i="5"/>
  <c r="L766" i="5"/>
  <c r="W766" i="5" s="1"/>
  <c r="K766" i="5"/>
  <c r="V766" i="5" s="1"/>
  <c r="J766" i="5"/>
  <c r="I766" i="5"/>
  <c r="H766" i="5"/>
  <c r="AO766" i="5" s="1"/>
  <c r="G766" i="5"/>
  <c r="F766" i="5"/>
  <c r="E766" i="5"/>
  <c r="AA766" i="5" s="1"/>
  <c r="D766" i="5"/>
  <c r="AK766" i="5" s="1"/>
  <c r="C766" i="5"/>
  <c r="N766" i="5" s="1"/>
  <c r="AS765" i="5"/>
  <c r="AR765" i="5"/>
  <c r="AL765" i="5"/>
  <c r="AK765" i="5"/>
  <c r="AJ765" i="5"/>
  <c r="AA765" i="5"/>
  <c r="Z765" i="5"/>
  <c r="Y765" i="5"/>
  <c r="W765" i="5"/>
  <c r="V765" i="5"/>
  <c r="U765" i="5"/>
  <c r="T765" i="5"/>
  <c r="N765" i="5"/>
  <c r="M765" i="5"/>
  <c r="AI765" i="5" s="1"/>
  <c r="L765" i="5"/>
  <c r="AH765" i="5" s="1"/>
  <c r="K765" i="5"/>
  <c r="AG765" i="5" s="1"/>
  <c r="J765" i="5"/>
  <c r="AQ765" i="5" s="1"/>
  <c r="I765" i="5"/>
  <c r="H765" i="5"/>
  <c r="G765" i="5"/>
  <c r="F765" i="5"/>
  <c r="E765" i="5"/>
  <c r="P765" i="5" s="1"/>
  <c r="D765" i="5"/>
  <c r="O765" i="5" s="1"/>
  <c r="C765" i="5"/>
  <c r="AN764" i="5"/>
  <c r="AM764" i="5"/>
  <c r="AL764" i="5"/>
  <c r="AD764" i="5"/>
  <c r="AB764" i="5"/>
  <c r="Z764" i="5"/>
  <c r="N764" i="5"/>
  <c r="M764" i="5"/>
  <c r="L764" i="5"/>
  <c r="AS764" i="5" s="1"/>
  <c r="K764" i="5"/>
  <c r="J764" i="5"/>
  <c r="I764" i="5"/>
  <c r="H764" i="5"/>
  <c r="G764" i="5"/>
  <c r="R764" i="5" s="1"/>
  <c r="F764" i="5"/>
  <c r="Q764" i="5" s="1"/>
  <c r="E764" i="5"/>
  <c r="D764" i="5"/>
  <c r="AK764" i="5" s="1"/>
  <c r="C764" i="5"/>
  <c r="AN763" i="5"/>
  <c r="AM763" i="5"/>
  <c r="AL763" i="5"/>
  <c r="AJ763" i="5"/>
  <c r="AC763" i="5"/>
  <c r="AB763" i="5"/>
  <c r="AA763" i="5"/>
  <c r="Q763" i="5"/>
  <c r="P763" i="5"/>
  <c r="M763" i="5"/>
  <c r="L763" i="5"/>
  <c r="K763" i="5"/>
  <c r="J763" i="5"/>
  <c r="I763" i="5"/>
  <c r="H763" i="5"/>
  <c r="G763" i="5"/>
  <c r="R763" i="5" s="1"/>
  <c r="F763" i="5"/>
  <c r="E763" i="5"/>
  <c r="D763" i="5"/>
  <c r="C763" i="5"/>
  <c r="Y763" i="5" s="1"/>
  <c r="AT762" i="5"/>
  <c r="AR762" i="5"/>
  <c r="AP762" i="5"/>
  <c r="AO762" i="5"/>
  <c r="AN762" i="5"/>
  <c r="AF762" i="5"/>
  <c r="AE762" i="5"/>
  <c r="AD762" i="5"/>
  <c r="AC762" i="5"/>
  <c r="AB762" i="5"/>
  <c r="AA762" i="5"/>
  <c r="W762" i="5"/>
  <c r="S762" i="5"/>
  <c r="R762" i="5"/>
  <c r="Q762" i="5"/>
  <c r="P762" i="5"/>
  <c r="M762" i="5"/>
  <c r="L762" i="5"/>
  <c r="AH762" i="5" s="1"/>
  <c r="K762" i="5"/>
  <c r="J762" i="5"/>
  <c r="U762" i="5" s="1"/>
  <c r="I762" i="5"/>
  <c r="T762" i="5" s="1"/>
  <c r="H762" i="5"/>
  <c r="G762" i="5"/>
  <c r="F762" i="5"/>
  <c r="AM762" i="5" s="1"/>
  <c r="E762" i="5"/>
  <c r="AL762" i="5" s="1"/>
  <c r="D762" i="5"/>
  <c r="C762" i="5"/>
  <c r="N762" i="5" s="1"/>
  <c r="AS761" i="5"/>
  <c r="AM761" i="5"/>
  <c r="AL761" i="5"/>
  <c r="AA761" i="5"/>
  <c r="U761" i="5"/>
  <c r="Q761" i="5"/>
  <c r="P761" i="5"/>
  <c r="N761" i="5"/>
  <c r="M761" i="5"/>
  <c r="L761" i="5"/>
  <c r="K761" i="5"/>
  <c r="J761" i="5"/>
  <c r="AQ761" i="5" s="1"/>
  <c r="I761" i="5"/>
  <c r="T761" i="5" s="1"/>
  <c r="H761" i="5"/>
  <c r="G761" i="5"/>
  <c r="F761" i="5"/>
  <c r="AB761" i="5" s="1"/>
  <c r="E761" i="5"/>
  <c r="D761" i="5"/>
  <c r="C761" i="5"/>
  <c r="AJ761" i="5" s="1"/>
  <c r="AT760" i="5"/>
  <c r="AP760" i="5"/>
  <c r="AO760" i="5"/>
  <c r="AE760" i="5"/>
  <c r="AD760" i="5"/>
  <c r="AC760" i="5"/>
  <c r="T760" i="5"/>
  <c r="S760" i="5"/>
  <c r="R760" i="5"/>
  <c r="Q760" i="5"/>
  <c r="M760" i="5"/>
  <c r="X760" i="5" s="1"/>
  <c r="L760" i="5"/>
  <c r="K760" i="5"/>
  <c r="J760" i="5"/>
  <c r="I760" i="5"/>
  <c r="H760" i="5"/>
  <c r="G760" i="5"/>
  <c r="AN760" i="5" s="1"/>
  <c r="F760" i="5"/>
  <c r="AB760" i="5" s="1"/>
  <c r="E760" i="5"/>
  <c r="P760" i="5" s="1"/>
  <c r="D760" i="5"/>
  <c r="C760" i="5"/>
  <c r="AT759" i="5"/>
  <c r="AR759" i="5"/>
  <c r="AN759" i="5"/>
  <c r="AM759" i="5"/>
  <c r="AC759" i="5"/>
  <c r="AB759" i="5"/>
  <c r="AA759" i="5"/>
  <c r="Z759" i="5"/>
  <c r="X759" i="5"/>
  <c r="P759" i="5"/>
  <c r="O759" i="5"/>
  <c r="M759" i="5"/>
  <c r="AI759" i="5" s="1"/>
  <c r="L759" i="5"/>
  <c r="K759" i="5"/>
  <c r="V759" i="5" s="1"/>
  <c r="J759" i="5"/>
  <c r="I759" i="5"/>
  <c r="T759" i="5" s="1"/>
  <c r="H759" i="5"/>
  <c r="G759" i="5"/>
  <c r="R759" i="5" s="1"/>
  <c r="F759" i="5"/>
  <c r="Q759" i="5" s="1"/>
  <c r="E759" i="5"/>
  <c r="AL759" i="5" s="1"/>
  <c r="D759" i="5"/>
  <c r="AK759" i="5" s="1"/>
  <c r="C759" i="5"/>
  <c r="AJ759" i="5" s="1"/>
  <c r="AT758" i="5"/>
  <c r="AS758" i="5"/>
  <c r="AR758" i="5"/>
  <c r="AO758" i="5"/>
  <c r="AL758" i="5"/>
  <c r="W758" i="5"/>
  <c r="S758" i="5"/>
  <c r="M758" i="5"/>
  <c r="X758" i="5" s="1"/>
  <c r="L758" i="5"/>
  <c r="AH758" i="5" s="1"/>
  <c r="K758" i="5"/>
  <c r="J758" i="5"/>
  <c r="I758" i="5"/>
  <c r="H758" i="5"/>
  <c r="AD758" i="5" s="1"/>
  <c r="G758" i="5"/>
  <c r="R758" i="5" s="1"/>
  <c r="F758" i="5"/>
  <c r="AB758" i="5" s="1"/>
  <c r="E758" i="5"/>
  <c r="D758" i="5"/>
  <c r="AK758" i="5" s="1"/>
  <c r="C758" i="5"/>
  <c r="N758" i="5" s="1"/>
  <c r="AM757" i="5"/>
  <c r="AK757" i="5"/>
  <c r="AJ757" i="5"/>
  <c r="AI757" i="5"/>
  <c r="AH757" i="5"/>
  <c r="AG757" i="5"/>
  <c r="W757" i="5"/>
  <c r="V757" i="5"/>
  <c r="U757" i="5"/>
  <c r="Q757" i="5"/>
  <c r="O757" i="5"/>
  <c r="N757" i="5"/>
  <c r="M757" i="5"/>
  <c r="L757" i="5"/>
  <c r="AS757" i="5" s="1"/>
  <c r="K757" i="5"/>
  <c r="AR757" i="5" s="1"/>
  <c r="J757" i="5"/>
  <c r="AQ757" i="5" s="1"/>
  <c r="I757" i="5"/>
  <c r="T757" i="5" s="1"/>
  <c r="H757" i="5"/>
  <c r="G757" i="5"/>
  <c r="F757" i="5"/>
  <c r="AB757" i="5" s="1"/>
  <c r="E757" i="5"/>
  <c r="D757" i="5"/>
  <c r="Z757" i="5" s="1"/>
  <c r="C757" i="5"/>
  <c r="Y757" i="5" s="1"/>
  <c r="AT756" i="5"/>
  <c r="AO756" i="5"/>
  <c r="AN756" i="5"/>
  <c r="AI756" i="5"/>
  <c r="AH756" i="5"/>
  <c r="AG756" i="5"/>
  <c r="AF756" i="5"/>
  <c r="W756" i="5"/>
  <c r="V756" i="5"/>
  <c r="U756" i="5"/>
  <c r="S756" i="5"/>
  <c r="N756" i="5"/>
  <c r="M756" i="5"/>
  <c r="X756" i="5" s="1"/>
  <c r="L756" i="5"/>
  <c r="AS756" i="5" s="1"/>
  <c r="K756" i="5"/>
  <c r="AR756" i="5" s="1"/>
  <c r="J756" i="5"/>
  <c r="AQ756" i="5" s="1"/>
  <c r="I756" i="5"/>
  <c r="H756" i="5"/>
  <c r="AD756" i="5" s="1"/>
  <c r="G756" i="5"/>
  <c r="R756" i="5" s="1"/>
  <c r="F756" i="5"/>
  <c r="E756" i="5"/>
  <c r="AL756" i="5" s="1"/>
  <c r="D756" i="5"/>
  <c r="C756" i="5"/>
  <c r="AN755" i="5"/>
  <c r="AJ755" i="5"/>
  <c r="AC755" i="5"/>
  <c r="AA755" i="5"/>
  <c r="Z755" i="5"/>
  <c r="Y755" i="5"/>
  <c r="X755" i="5"/>
  <c r="W755" i="5"/>
  <c r="Q755" i="5"/>
  <c r="M755" i="5"/>
  <c r="AI755" i="5" s="1"/>
  <c r="L755" i="5"/>
  <c r="AH755" i="5" s="1"/>
  <c r="K755" i="5"/>
  <c r="J755" i="5"/>
  <c r="I755" i="5"/>
  <c r="H755" i="5"/>
  <c r="G755" i="5"/>
  <c r="R755" i="5" s="1"/>
  <c r="F755" i="5"/>
  <c r="E755" i="5"/>
  <c r="D755" i="5"/>
  <c r="O755" i="5" s="1"/>
  <c r="C755" i="5"/>
  <c r="N755" i="5" s="1"/>
  <c r="AR754" i="5"/>
  <c r="AQ754" i="5"/>
  <c r="AP754" i="5"/>
  <c r="AH754" i="5"/>
  <c r="AB754" i="5"/>
  <c r="AA754" i="5"/>
  <c r="Z754" i="5"/>
  <c r="W754" i="5"/>
  <c r="V754" i="5"/>
  <c r="U754" i="5"/>
  <c r="T754" i="5"/>
  <c r="O754" i="5"/>
  <c r="N754" i="5"/>
  <c r="M754" i="5"/>
  <c r="L754" i="5"/>
  <c r="AS754" i="5" s="1"/>
  <c r="K754" i="5"/>
  <c r="AG754" i="5" s="1"/>
  <c r="J754" i="5"/>
  <c r="AF754" i="5" s="1"/>
  <c r="I754" i="5"/>
  <c r="AE754" i="5" s="1"/>
  <c r="H754" i="5"/>
  <c r="G754" i="5"/>
  <c r="F754" i="5"/>
  <c r="AM754" i="5" s="1"/>
  <c r="E754" i="5"/>
  <c r="AL754" i="5" s="1"/>
  <c r="D754" i="5"/>
  <c r="AK754" i="5" s="1"/>
  <c r="C754" i="5"/>
  <c r="AN753" i="5"/>
  <c r="AM753" i="5"/>
  <c r="AK753" i="5"/>
  <c r="AC753" i="5"/>
  <c r="AB753" i="5"/>
  <c r="Q753" i="5"/>
  <c r="O753" i="5"/>
  <c r="N753" i="5"/>
  <c r="M753" i="5"/>
  <c r="L753" i="5"/>
  <c r="K753" i="5"/>
  <c r="J753" i="5"/>
  <c r="I753" i="5"/>
  <c r="T753" i="5" s="1"/>
  <c r="H753" i="5"/>
  <c r="G753" i="5"/>
  <c r="R753" i="5" s="1"/>
  <c r="F753" i="5"/>
  <c r="E753" i="5"/>
  <c r="D753" i="5"/>
  <c r="Z753" i="5" s="1"/>
  <c r="C753" i="5"/>
  <c r="Y753" i="5" s="1"/>
  <c r="AT752" i="5"/>
  <c r="AR752" i="5"/>
  <c r="AP752" i="5"/>
  <c r="AE752" i="5"/>
  <c r="AD752" i="5"/>
  <c r="AC752" i="5"/>
  <c r="W752" i="5"/>
  <c r="T752" i="5"/>
  <c r="M752" i="5"/>
  <c r="X752" i="5" s="1"/>
  <c r="L752" i="5"/>
  <c r="AH752" i="5" s="1"/>
  <c r="K752" i="5"/>
  <c r="AG752" i="5" s="1"/>
  <c r="J752" i="5"/>
  <c r="I752" i="5"/>
  <c r="H752" i="5"/>
  <c r="G752" i="5"/>
  <c r="F752" i="5"/>
  <c r="E752" i="5"/>
  <c r="D752" i="5"/>
  <c r="C752" i="5"/>
  <c r="AS751" i="5"/>
  <c r="AR751" i="5"/>
  <c r="AN751" i="5"/>
  <c r="AL751" i="5"/>
  <c r="AI751" i="5"/>
  <c r="AH751" i="5"/>
  <c r="Z751" i="5"/>
  <c r="X751" i="5"/>
  <c r="V751" i="5"/>
  <c r="O751" i="5"/>
  <c r="M751" i="5"/>
  <c r="AT751" i="5" s="1"/>
  <c r="L751" i="5"/>
  <c r="W751" i="5" s="1"/>
  <c r="K751" i="5"/>
  <c r="AG751" i="5" s="1"/>
  <c r="J751" i="5"/>
  <c r="I751" i="5"/>
  <c r="T751" i="5" s="1"/>
  <c r="H751" i="5"/>
  <c r="G751" i="5"/>
  <c r="F751" i="5"/>
  <c r="E751" i="5"/>
  <c r="AA751" i="5" s="1"/>
  <c r="D751" i="5"/>
  <c r="AK751" i="5" s="1"/>
  <c r="C751" i="5"/>
  <c r="N751" i="5" s="1"/>
  <c r="AQ750" i="5"/>
  <c r="AP750" i="5"/>
  <c r="AO750" i="5"/>
  <c r="AI750" i="5"/>
  <c r="AG750" i="5"/>
  <c r="AF750" i="5"/>
  <c r="AE750" i="5"/>
  <c r="V750" i="5"/>
  <c r="U750" i="5"/>
  <c r="T750" i="5"/>
  <c r="S750" i="5"/>
  <c r="N750" i="5"/>
  <c r="M750" i="5"/>
  <c r="L750" i="5"/>
  <c r="AH750" i="5" s="1"/>
  <c r="K750" i="5"/>
  <c r="AR750" i="5" s="1"/>
  <c r="J750" i="5"/>
  <c r="I750" i="5"/>
  <c r="H750" i="5"/>
  <c r="AD750" i="5" s="1"/>
  <c r="G750" i="5"/>
  <c r="R750" i="5" s="1"/>
  <c r="F750" i="5"/>
  <c r="AB750" i="5" s="1"/>
  <c r="E750" i="5"/>
  <c r="D750" i="5"/>
  <c r="AK750" i="5" s="1"/>
  <c r="C750" i="5"/>
  <c r="AR749" i="5"/>
  <c r="AN749" i="5"/>
  <c r="AM749" i="5"/>
  <c r="AC749" i="5"/>
  <c r="AB749" i="5"/>
  <c r="AA749" i="5"/>
  <c r="Y749" i="5"/>
  <c r="Q749" i="5"/>
  <c r="P749" i="5"/>
  <c r="N749" i="5"/>
  <c r="M749" i="5"/>
  <c r="AI749" i="5" s="1"/>
  <c r="L749" i="5"/>
  <c r="AS749" i="5" s="1"/>
  <c r="K749" i="5"/>
  <c r="J749" i="5"/>
  <c r="I749" i="5"/>
  <c r="T749" i="5" s="1"/>
  <c r="H749" i="5"/>
  <c r="G749" i="5"/>
  <c r="R749" i="5" s="1"/>
  <c r="F749" i="5"/>
  <c r="E749" i="5"/>
  <c r="AL749" i="5" s="1"/>
  <c r="D749" i="5"/>
  <c r="C749" i="5"/>
  <c r="AJ749" i="5" s="1"/>
  <c r="AT748" i="5"/>
  <c r="AR748" i="5"/>
  <c r="AQ748" i="5"/>
  <c r="AO748" i="5"/>
  <c r="AG748" i="5"/>
  <c r="AD748" i="5"/>
  <c r="AB748" i="5"/>
  <c r="S748" i="5"/>
  <c r="Q748" i="5"/>
  <c r="N748" i="5"/>
  <c r="M748" i="5"/>
  <c r="L748" i="5"/>
  <c r="K748" i="5"/>
  <c r="V748" i="5" s="1"/>
  <c r="J748" i="5"/>
  <c r="U748" i="5" s="1"/>
  <c r="I748" i="5"/>
  <c r="H748" i="5"/>
  <c r="G748" i="5"/>
  <c r="R748" i="5" s="1"/>
  <c r="F748" i="5"/>
  <c r="AM748" i="5" s="1"/>
  <c r="E748" i="5"/>
  <c r="AL748" i="5" s="1"/>
  <c r="D748" i="5"/>
  <c r="C748" i="5"/>
  <c r="AL747" i="5"/>
  <c r="X747" i="5"/>
  <c r="W747" i="5"/>
  <c r="P747" i="5"/>
  <c r="O747" i="5"/>
  <c r="M747" i="5"/>
  <c r="AI747" i="5" s="1"/>
  <c r="L747" i="5"/>
  <c r="AH747" i="5" s="1"/>
  <c r="K747" i="5"/>
  <c r="J747" i="5"/>
  <c r="I747" i="5"/>
  <c r="H747" i="5"/>
  <c r="G747" i="5"/>
  <c r="F747" i="5"/>
  <c r="E747" i="5"/>
  <c r="AA747" i="5" s="1"/>
  <c r="D747" i="5"/>
  <c r="Z747" i="5" s="1"/>
  <c r="C747" i="5"/>
  <c r="AS746" i="5"/>
  <c r="AR746" i="5"/>
  <c r="AH746" i="5"/>
  <c r="AG746" i="5"/>
  <c r="AF746" i="5"/>
  <c r="AE746" i="5"/>
  <c r="AD746" i="5"/>
  <c r="AB746" i="5"/>
  <c r="V746" i="5"/>
  <c r="U746" i="5"/>
  <c r="T746" i="5"/>
  <c r="R746" i="5"/>
  <c r="O746" i="5"/>
  <c r="M746" i="5"/>
  <c r="L746" i="5"/>
  <c r="W746" i="5" s="1"/>
  <c r="K746" i="5"/>
  <c r="J746" i="5"/>
  <c r="AQ746" i="5" s="1"/>
  <c r="I746" i="5"/>
  <c r="AP746" i="5" s="1"/>
  <c r="H746" i="5"/>
  <c r="AO746" i="5" s="1"/>
  <c r="G746" i="5"/>
  <c r="AN746" i="5" s="1"/>
  <c r="F746" i="5"/>
  <c r="AM746" i="5" s="1"/>
  <c r="E746" i="5"/>
  <c r="D746" i="5"/>
  <c r="C746" i="5"/>
  <c r="N746" i="5" s="1"/>
  <c r="AN745" i="5"/>
  <c r="AC745" i="5"/>
  <c r="Z745" i="5"/>
  <c r="Y745" i="5"/>
  <c r="P745" i="5"/>
  <c r="M745" i="5"/>
  <c r="L745" i="5"/>
  <c r="K745" i="5"/>
  <c r="J745" i="5"/>
  <c r="I745" i="5"/>
  <c r="T745" i="5" s="1"/>
  <c r="H745" i="5"/>
  <c r="G745" i="5"/>
  <c r="R745" i="5" s="1"/>
  <c r="F745" i="5"/>
  <c r="E745" i="5"/>
  <c r="AL745" i="5" s="1"/>
  <c r="D745" i="5"/>
  <c r="C745" i="5"/>
  <c r="N745" i="5" s="1"/>
  <c r="AR744" i="5"/>
  <c r="AQ744" i="5"/>
  <c r="AP744" i="5"/>
  <c r="AO744" i="5"/>
  <c r="AM744" i="5"/>
  <c r="AI744" i="5"/>
  <c r="AG744" i="5"/>
  <c r="AF744" i="5"/>
  <c r="V744" i="5"/>
  <c r="U744" i="5"/>
  <c r="T744" i="5"/>
  <c r="S744" i="5"/>
  <c r="M744" i="5"/>
  <c r="L744" i="5"/>
  <c r="K744" i="5"/>
  <c r="J744" i="5"/>
  <c r="I744" i="5"/>
  <c r="AE744" i="5" s="1"/>
  <c r="H744" i="5"/>
  <c r="AD744" i="5" s="1"/>
  <c r="G744" i="5"/>
  <c r="F744" i="5"/>
  <c r="E744" i="5"/>
  <c r="D744" i="5"/>
  <c r="O744" i="5" s="1"/>
  <c r="C744" i="5"/>
  <c r="AS743" i="5"/>
  <c r="AR743" i="5"/>
  <c r="AJ743" i="5"/>
  <c r="AF743" i="5"/>
  <c r="AC743" i="5"/>
  <c r="AB743" i="5"/>
  <c r="AA743" i="5"/>
  <c r="T743" i="5"/>
  <c r="Q743" i="5"/>
  <c r="P743" i="5"/>
  <c r="O743" i="5"/>
  <c r="N743" i="5"/>
  <c r="M743" i="5"/>
  <c r="X743" i="5" s="1"/>
  <c r="L743" i="5"/>
  <c r="W743" i="5" s="1"/>
  <c r="K743" i="5"/>
  <c r="V743" i="5" s="1"/>
  <c r="J743" i="5"/>
  <c r="I743" i="5"/>
  <c r="H743" i="5"/>
  <c r="G743" i="5"/>
  <c r="R743" i="5" s="1"/>
  <c r="F743" i="5"/>
  <c r="AM743" i="5" s="1"/>
  <c r="E743" i="5"/>
  <c r="AL743" i="5" s="1"/>
  <c r="D743" i="5"/>
  <c r="C743" i="5"/>
  <c r="Y743" i="5" s="1"/>
  <c r="AT742" i="5"/>
  <c r="AQ742" i="5"/>
  <c r="AE742" i="5"/>
  <c r="V742" i="5"/>
  <c r="U742" i="5"/>
  <c r="N742" i="5"/>
  <c r="M742" i="5"/>
  <c r="L742" i="5"/>
  <c r="W742" i="5" s="1"/>
  <c r="K742" i="5"/>
  <c r="J742" i="5"/>
  <c r="AF742" i="5" s="1"/>
  <c r="I742" i="5"/>
  <c r="H742" i="5"/>
  <c r="G742" i="5"/>
  <c r="F742" i="5"/>
  <c r="E742" i="5"/>
  <c r="AA742" i="5" s="1"/>
  <c r="D742" i="5"/>
  <c r="AK742" i="5" s="1"/>
  <c r="C742" i="5"/>
  <c r="AN741" i="5"/>
  <c r="AK741" i="5"/>
  <c r="AI741" i="5"/>
  <c r="AH741" i="5"/>
  <c r="AG741" i="5"/>
  <c r="W741" i="5"/>
  <c r="V741" i="5"/>
  <c r="T741" i="5"/>
  <c r="O741" i="5"/>
  <c r="M741" i="5"/>
  <c r="L741" i="5"/>
  <c r="AS741" i="5" s="1"/>
  <c r="K741" i="5"/>
  <c r="AR741" i="5" s="1"/>
  <c r="J741" i="5"/>
  <c r="I741" i="5"/>
  <c r="H741" i="5"/>
  <c r="G741" i="5"/>
  <c r="F741" i="5"/>
  <c r="E741" i="5"/>
  <c r="D741" i="5"/>
  <c r="Z741" i="5" s="1"/>
  <c r="C741" i="5"/>
  <c r="N741" i="5" s="1"/>
  <c r="AN740" i="5"/>
  <c r="AL740" i="5"/>
  <c r="AI740" i="5"/>
  <c r="AH740" i="5"/>
  <c r="AG740" i="5"/>
  <c r="AB740" i="5"/>
  <c r="AA740" i="5"/>
  <c r="W740" i="5"/>
  <c r="V740" i="5"/>
  <c r="R740" i="5"/>
  <c r="M740" i="5"/>
  <c r="X740" i="5" s="1"/>
  <c r="L740" i="5"/>
  <c r="AS740" i="5" s="1"/>
  <c r="K740" i="5"/>
  <c r="AR740" i="5" s="1"/>
  <c r="J740" i="5"/>
  <c r="I740" i="5"/>
  <c r="AP740" i="5" s="1"/>
  <c r="H740" i="5"/>
  <c r="G740" i="5"/>
  <c r="AC740" i="5" s="1"/>
  <c r="F740" i="5"/>
  <c r="Q740" i="5" s="1"/>
  <c r="E740" i="5"/>
  <c r="P740" i="5" s="1"/>
  <c r="D740" i="5"/>
  <c r="C740" i="5"/>
  <c r="N740" i="5" s="1"/>
  <c r="AM739" i="5"/>
  <c r="AL739" i="5"/>
  <c r="AK739" i="5"/>
  <c r="AF739" i="5"/>
  <c r="AB739" i="5"/>
  <c r="AA739" i="5"/>
  <c r="Z739" i="5"/>
  <c r="P739" i="5"/>
  <c r="O739" i="5"/>
  <c r="M739" i="5"/>
  <c r="L739" i="5"/>
  <c r="K739" i="5"/>
  <c r="J739" i="5"/>
  <c r="AQ739" i="5" s="1"/>
  <c r="I739" i="5"/>
  <c r="T739" i="5" s="1"/>
  <c r="H739" i="5"/>
  <c r="G739" i="5"/>
  <c r="F739" i="5"/>
  <c r="Q739" i="5" s="1"/>
  <c r="E739" i="5"/>
  <c r="D739" i="5"/>
  <c r="C739" i="5"/>
  <c r="AT738" i="5"/>
  <c r="AS738" i="5"/>
  <c r="AR738" i="5"/>
  <c r="AI738" i="5"/>
  <c r="AH738" i="5"/>
  <c r="AC738" i="5"/>
  <c r="W738" i="5"/>
  <c r="V738" i="5"/>
  <c r="S738" i="5"/>
  <c r="R738" i="5"/>
  <c r="M738" i="5"/>
  <c r="X738" i="5" s="1"/>
  <c r="L738" i="5"/>
  <c r="K738" i="5"/>
  <c r="AG738" i="5" s="1"/>
  <c r="J738" i="5"/>
  <c r="AQ738" i="5" s="1"/>
  <c r="I738" i="5"/>
  <c r="H738" i="5"/>
  <c r="G738" i="5"/>
  <c r="AN738" i="5" s="1"/>
  <c r="F738" i="5"/>
  <c r="E738" i="5"/>
  <c r="D738" i="5"/>
  <c r="O738" i="5" s="1"/>
  <c r="C738" i="5"/>
  <c r="N738" i="5" s="1"/>
  <c r="AM737" i="5"/>
  <c r="AL737" i="5"/>
  <c r="AG737" i="5"/>
  <c r="AF737" i="5"/>
  <c r="AC737" i="5"/>
  <c r="AB737" i="5"/>
  <c r="Q737" i="5"/>
  <c r="P737" i="5"/>
  <c r="M737" i="5"/>
  <c r="AT737" i="5" s="1"/>
  <c r="L737" i="5"/>
  <c r="K737" i="5"/>
  <c r="J737" i="5"/>
  <c r="I737" i="5"/>
  <c r="H737" i="5"/>
  <c r="G737" i="5"/>
  <c r="R737" i="5" s="1"/>
  <c r="F737" i="5"/>
  <c r="E737" i="5"/>
  <c r="AA737" i="5" s="1"/>
  <c r="D737" i="5"/>
  <c r="C737" i="5"/>
  <c r="AR736" i="5"/>
  <c r="AQ736" i="5"/>
  <c r="AH736" i="5"/>
  <c r="V736" i="5"/>
  <c r="U736" i="5"/>
  <c r="T736" i="5"/>
  <c r="P736" i="5"/>
  <c r="M736" i="5"/>
  <c r="X736" i="5" s="1"/>
  <c r="L736" i="5"/>
  <c r="W736" i="5" s="1"/>
  <c r="K736" i="5"/>
  <c r="AG736" i="5" s="1"/>
  <c r="J736" i="5"/>
  <c r="AF736" i="5" s="1"/>
  <c r="I736" i="5"/>
  <c r="AP736" i="5" s="1"/>
  <c r="H736" i="5"/>
  <c r="G736" i="5"/>
  <c r="F736" i="5"/>
  <c r="Q736" i="5" s="1"/>
  <c r="E736" i="5"/>
  <c r="D736" i="5"/>
  <c r="C736" i="5"/>
  <c r="N736" i="5" s="1"/>
  <c r="AM735" i="5"/>
  <c r="AG735" i="5"/>
  <c r="AB735" i="5"/>
  <c r="AA735" i="5"/>
  <c r="Z735" i="5"/>
  <c r="Y735" i="5"/>
  <c r="O735" i="5"/>
  <c r="M735" i="5"/>
  <c r="L735" i="5"/>
  <c r="K735" i="5"/>
  <c r="J735" i="5"/>
  <c r="I735" i="5"/>
  <c r="T735" i="5" s="1"/>
  <c r="H735" i="5"/>
  <c r="G735" i="5"/>
  <c r="F735" i="5"/>
  <c r="Q735" i="5" s="1"/>
  <c r="E735" i="5"/>
  <c r="AL735" i="5" s="1"/>
  <c r="D735" i="5"/>
  <c r="AK735" i="5" s="1"/>
  <c r="C735" i="5"/>
  <c r="AT734" i="5"/>
  <c r="AS734" i="5"/>
  <c r="AL734" i="5"/>
  <c r="AF734" i="5"/>
  <c r="W734" i="5"/>
  <c r="U734" i="5"/>
  <c r="P734" i="5"/>
  <c r="M734" i="5"/>
  <c r="X734" i="5" s="1"/>
  <c r="L734" i="5"/>
  <c r="AH734" i="5" s="1"/>
  <c r="K734" i="5"/>
  <c r="J734" i="5"/>
  <c r="AQ734" i="5" s="1"/>
  <c r="I734" i="5"/>
  <c r="H734" i="5"/>
  <c r="G734" i="5"/>
  <c r="F734" i="5"/>
  <c r="E734" i="5"/>
  <c r="AA734" i="5" s="1"/>
  <c r="D734" i="5"/>
  <c r="AK734" i="5" s="1"/>
  <c r="C734" i="5"/>
  <c r="N734" i="5" s="1"/>
  <c r="AR733" i="5"/>
  <c r="AM733" i="5"/>
  <c r="AJ733" i="5"/>
  <c r="AH733" i="5"/>
  <c r="AG733" i="5"/>
  <c r="AB733" i="5"/>
  <c r="V733" i="5"/>
  <c r="Q733" i="5"/>
  <c r="O733" i="5"/>
  <c r="M733" i="5"/>
  <c r="L733" i="5"/>
  <c r="K733" i="5"/>
  <c r="J733" i="5"/>
  <c r="AQ733" i="5" s="1"/>
  <c r="I733" i="5"/>
  <c r="T733" i="5" s="1"/>
  <c r="H733" i="5"/>
  <c r="G733" i="5"/>
  <c r="R733" i="5" s="1"/>
  <c r="F733" i="5"/>
  <c r="E733" i="5"/>
  <c r="D733" i="5"/>
  <c r="Z733" i="5" s="1"/>
  <c r="C733" i="5"/>
  <c r="N733" i="5" s="1"/>
  <c r="AT732" i="5"/>
  <c r="AS732" i="5"/>
  <c r="AI732" i="5"/>
  <c r="AH732" i="5"/>
  <c r="AD732" i="5"/>
  <c r="W732" i="5"/>
  <c r="V732" i="5"/>
  <c r="U732" i="5"/>
  <c r="Q732" i="5"/>
  <c r="M732" i="5"/>
  <c r="X732" i="5" s="1"/>
  <c r="L732" i="5"/>
  <c r="K732" i="5"/>
  <c r="AG732" i="5" s="1"/>
  <c r="J732" i="5"/>
  <c r="AQ732" i="5" s="1"/>
  <c r="I732" i="5"/>
  <c r="H732" i="5"/>
  <c r="G732" i="5"/>
  <c r="F732" i="5"/>
  <c r="E732" i="5"/>
  <c r="D732" i="5"/>
  <c r="C732" i="5"/>
  <c r="N732" i="5" s="1"/>
  <c r="AL731" i="5"/>
  <c r="AC731" i="5"/>
  <c r="Y731" i="5"/>
  <c r="V731" i="5"/>
  <c r="T731" i="5"/>
  <c r="Q731" i="5"/>
  <c r="N731" i="5"/>
  <c r="M731" i="5"/>
  <c r="L731" i="5"/>
  <c r="K731" i="5"/>
  <c r="AG731" i="5" s="1"/>
  <c r="J731" i="5"/>
  <c r="I731" i="5"/>
  <c r="H731" i="5"/>
  <c r="G731" i="5"/>
  <c r="R731" i="5" s="1"/>
  <c r="F731" i="5"/>
  <c r="AB731" i="5" s="1"/>
  <c r="E731" i="5"/>
  <c r="D731" i="5"/>
  <c r="O731" i="5" s="1"/>
  <c r="C731" i="5"/>
  <c r="AJ731" i="5" s="1"/>
  <c r="AT730" i="5"/>
  <c r="AR730" i="5"/>
  <c r="AP730" i="5"/>
  <c r="AI730" i="5"/>
  <c r="AG730" i="5"/>
  <c r="V730" i="5"/>
  <c r="T730" i="5"/>
  <c r="M730" i="5"/>
  <c r="X730" i="5" s="1"/>
  <c r="L730" i="5"/>
  <c r="AS730" i="5" s="1"/>
  <c r="K730" i="5"/>
  <c r="J730" i="5"/>
  <c r="AQ730" i="5" s="1"/>
  <c r="I730" i="5"/>
  <c r="AE730" i="5" s="1"/>
  <c r="H730" i="5"/>
  <c r="G730" i="5"/>
  <c r="AN730" i="5" s="1"/>
  <c r="F730" i="5"/>
  <c r="E730" i="5"/>
  <c r="P730" i="5" s="1"/>
  <c r="D730" i="5"/>
  <c r="O730" i="5" s="1"/>
  <c r="C730" i="5"/>
  <c r="AL729" i="5"/>
  <c r="AK729" i="5"/>
  <c r="AC729" i="5"/>
  <c r="Z729" i="5"/>
  <c r="X729" i="5"/>
  <c r="W729" i="5"/>
  <c r="P729" i="5"/>
  <c r="M729" i="5"/>
  <c r="AT729" i="5" s="1"/>
  <c r="L729" i="5"/>
  <c r="AH729" i="5" s="1"/>
  <c r="K729" i="5"/>
  <c r="J729" i="5"/>
  <c r="U729" i="5" s="1"/>
  <c r="I729" i="5"/>
  <c r="H729" i="5"/>
  <c r="G729" i="5"/>
  <c r="F729" i="5"/>
  <c r="E729" i="5"/>
  <c r="AA729" i="5" s="1"/>
  <c r="D729" i="5"/>
  <c r="O729" i="5" s="1"/>
  <c r="C729" i="5"/>
  <c r="N729" i="5" s="1"/>
  <c r="AT728" i="5"/>
  <c r="AL728" i="5"/>
  <c r="AI728" i="5"/>
  <c r="AG728" i="5"/>
  <c r="R728" i="5"/>
  <c r="N728" i="5"/>
  <c r="M728" i="5"/>
  <c r="X728" i="5" s="1"/>
  <c r="L728" i="5"/>
  <c r="K728" i="5"/>
  <c r="AR728" i="5" s="1"/>
  <c r="J728" i="5"/>
  <c r="I728" i="5"/>
  <c r="AP728" i="5" s="1"/>
  <c r="H728" i="5"/>
  <c r="S728" i="5" s="1"/>
  <c r="G728" i="5"/>
  <c r="F728" i="5"/>
  <c r="E728" i="5"/>
  <c r="AA728" i="5" s="1"/>
  <c r="D728" i="5"/>
  <c r="AK728" i="5" s="1"/>
  <c r="C728" i="5"/>
  <c r="AT727" i="5"/>
  <c r="AN727" i="5"/>
  <c r="AK727" i="5"/>
  <c r="AJ727" i="5"/>
  <c r="AI727" i="5"/>
  <c r="AB727" i="5"/>
  <c r="Y727" i="5"/>
  <c r="X727" i="5"/>
  <c r="Q727" i="5"/>
  <c r="P727" i="5"/>
  <c r="N727" i="5"/>
  <c r="M727" i="5"/>
  <c r="L727" i="5"/>
  <c r="K727" i="5"/>
  <c r="J727" i="5"/>
  <c r="U727" i="5" s="1"/>
  <c r="I727" i="5"/>
  <c r="H727" i="5"/>
  <c r="G727" i="5"/>
  <c r="F727" i="5"/>
  <c r="AM727" i="5" s="1"/>
  <c r="E727" i="5"/>
  <c r="AA727" i="5" s="1"/>
  <c r="D727" i="5"/>
  <c r="C727" i="5"/>
  <c r="AR726" i="5"/>
  <c r="AM726" i="5"/>
  <c r="AL726" i="5"/>
  <c r="AH726" i="5"/>
  <c r="AD726" i="5"/>
  <c r="Z726" i="5"/>
  <c r="T726" i="5"/>
  <c r="N726" i="5"/>
  <c r="M726" i="5"/>
  <c r="L726" i="5"/>
  <c r="AS726" i="5" s="1"/>
  <c r="K726" i="5"/>
  <c r="J726" i="5"/>
  <c r="U726" i="5" s="1"/>
  <c r="I726" i="5"/>
  <c r="H726" i="5"/>
  <c r="G726" i="5"/>
  <c r="F726" i="5"/>
  <c r="Q726" i="5" s="1"/>
  <c r="E726" i="5"/>
  <c r="AA726" i="5" s="1"/>
  <c r="D726" i="5"/>
  <c r="C726" i="5"/>
  <c r="AT725" i="5"/>
  <c r="AM725" i="5"/>
  <c r="AJ725" i="5"/>
  <c r="AF725" i="5"/>
  <c r="AB725" i="5"/>
  <c r="AA725" i="5"/>
  <c r="Z725" i="5"/>
  <c r="X725" i="5"/>
  <c r="Q725" i="5"/>
  <c r="M725" i="5"/>
  <c r="AI725" i="5" s="1"/>
  <c r="L725" i="5"/>
  <c r="K725" i="5"/>
  <c r="J725" i="5"/>
  <c r="I725" i="5"/>
  <c r="H725" i="5"/>
  <c r="G725" i="5"/>
  <c r="F725" i="5"/>
  <c r="E725" i="5"/>
  <c r="AL725" i="5" s="1"/>
  <c r="D725" i="5"/>
  <c r="O725" i="5" s="1"/>
  <c r="C725" i="5"/>
  <c r="Y725" i="5" s="1"/>
  <c r="AI724" i="5"/>
  <c r="AH724" i="5"/>
  <c r="Z724" i="5"/>
  <c r="W724" i="5"/>
  <c r="V724" i="5"/>
  <c r="N724" i="5"/>
  <c r="M724" i="5"/>
  <c r="X724" i="5" s="1"/>
  <c r="L724" i="5"/>
  <c r="AS724" i="5" s="1"/>
  <c r="K724" i="5"/>
  <c r="J724" i="5"/>
  <c r="I724" i="5"/>
  <c r="H724" i="5"/>
  <c r="G724" i="5"/>
  <c r="F724" i="5"/>
  <c r="E724" i="5"/>
  <c r="D724" i="5"/>
  <c r="AK724" i="5" s="1"/>
  <c r="C724" i="5"/>
  <c r="AR723" i="5"/>
  <c r="AN723" i="5"/>
  <c r="AM723" i="5"/>
  <c r="AH723" i="5"/>
  <c r="AC723" i="5"/>
  <c r="AB723" i="5"/>
  <c r="Z723" i="5"/>
  <c r="Q723" i="5"/>
  <c r="M723" i="5"/>
  <c r="L723" i="5"/>
  <c r="K723" i="5"/>
  <c r="J723" i="5"/>
  <c r="I723" i="5"/>
  <c r="T723" i="5" s="1"/>
  <c r="H723" i="5"/>
  <c r="AO723" i="5" s="1"/>
  <c r="G723" i="5"/>
  <c r="R723" i="5" s="1"/>
  <c r="F723" i="5"/>
  <c r="E723" i="5"/>
  <c r="D723" i="5"/>
  <c r="C723" i="5"/>
  <c r="AT722" i="5"/>
  <c r="AS722" i="5"/>
  <c r="AR722" i="5"/>
  <c r="AP722" i="5"/>
  <c r="AI722" i="5"/>
  <c r="AE722" i="5"/>
  <c r="AC722" i="5"/>
  <c r="Z722" i="5"/>
  <c r="W722" i="5"/>
  <c r="V722" i="5"/>
  <c r="T722" i="5"/>
  <c r="M722" i="5"/>
  <c r="X722" i="5" s="1"/>
  <c r="L722" i="5"/>
  <c r="AH722" i="5" s="1"/>
  <c r="K722" i="5"/>
  <c r="AG722" i="5" s="1"/>
  <c r="J722" i="5"/>
  <c r="I722" i="5"/>
  <c r="H722" i="5"/>
  <c r="AO722" i="5" s="1"/>
  <c r="G722" i="5"/>
  <c r="F722" i="5"/>
  <c r="E722" i="5"/>
  <c r="D722" i="5"/>
  <c r="AK722" i="5" s="1"/>
  <c r="C722" i="5"/>
  <c r="N722" i="5" s="1"/>
  <c r="AR721" i="5"/>
  <c r="AN721" i="5"/>
  <c r="AM721" i="5"/>
  <c r="AC721" i="5"/>
  <c r="AB721" i="5"/>
  <c r="AA721" i="5"/>
  <c r="V721" i="5"/>
  <c r="P721" i="5"/>
  <c r="M721" i="5"/>
  <c r="AT721" i="5" s="1"/>
  <c r="L721" i="5"/>
  <c r="AS721" i="5" s="1"/>
  <c r="K721" i="5"/>
  <c r="AG721" i="5" s="1"/>
  <c r="J721" i="5"/>
  <c r="AQ721" i="5" s="1"/>
  <c r="I721" i="5"/>
  <c r="T721" i="5" s="1"/>
  <c r="H721" i="5"/>
  <c r="G721" i="5"/>
  <c r="R721" i="5" s="1"/>
  <c r="F721" i="5"/>
  <c r="Q721" i="5" s="1"/>
  <c r="E721" i="5"/>
  <c r="AL721" i="5" s="1"/>
  <c r="D721" i="5"/>
  <c r="Z721" i="5" s="1"/>
  <c r="C721" i="5"/>
  <c r="Y721" i="5" s="1"/>
  <c r="AT720" i="5"/>
  <c r="AS720" i="5"/>
  <c r="AL720" i="5"/>
  <c r="AH720" i="5"/>
  <c r="W720" i="5"/>
  <c r="T720" i="5"/>
  <c r="S720" i="5"/>
  <c r="M720" i="5"/>
  <c r="X720" i="5" s="1"/>
  <c r="L720" i="5"/>
  <c r="K720" i="5"/>
  <c r="AR720" i="5" s="1"/>
  <c r="J720" i="5"/>
  <c r="I720" i="5"/>
  <c r="H720" i="5"/>
  <c r="AO720" i="5" s="1"/>
  <c r="G720" i="5"/>
  <c r="F720" i="5"/>
  <c r="E720" i="5"/>
  <c r="AA720" i="5" s="1"/>
  <c r="D720" i="5"/>
  <c r="O720" i="5" s="1"/>
  <c r="C720" i="5"/>
  <c r="N720" i="5" s="1"/>
  <c r="AT719" i="5"/>
  <c r="AN719" i="5"/>
  <c r="AM719" i="5"/>
  <c r="AI719" i="5"/>
  <c r="AC719" i="5"/>
  <c r="N719" i="5"/>
  <c r="M719" i="5"/>
  <c r="X719" i="5" s="1"/>
  <c r="L719" i="5"/>
  <c r="K719" i="5"/>
  <c r="J719" i="5"/>
  <c r="I719" i="5"/>
  <c r="T719" i="5" s="1"/>
  <c r="H719" i="5"/>
  <c r="G719" i="5"/>
  <c r="R719" i="5" s="1"/>
  <c r="F719" i="5"/>
  <c r="AB719" i="5" s="1"/>
  <c r="E719" i="5"/>
  <c r="AA719" i="5" s="1"/>
  <c r="D719" i="5"/>
  <c r="O719" i="5" s="1"/>
  <c r="C719" i="5"/>
  <c r="AT718" i="5"/>
  <c r="AS718" i="5"/>
  <c r="AR718" i="5"/>
  <c r="AH718" i="5"/>
  <c r="W718" i="5"/>
  <c r="V718" i="5"/>
  <c r="U718" i="5"/>
  <c r="P718" i="5"/>
  <c r="M718" i="5"/>
  <c r="L718" i="5"/>
  <c r="K718" i="5"/>
  <c r="AG718" i="5" s="1"/>
  <c r="J718" i="5"/>
  <c r="AQ718" i="5" s="1"/>
  <c r="I718" i="5"/>
  <c r="AP718" i="5" s="1"/>
  <c r="H718" i="5"/>
  <c r="G718" i="5"/>
  <c r="F718" i="5"/>
  <c r="Q718" i="5" s="1"/>
  <c r="E718" i="5"/>
  <c r="D718" i="5"/>
  <c r="C718" i="5"/>
  <c r="N718" i="5" s="1"/>
  <c r="AF717" i="5"/>
  <c r="Z717" i="5"/>
  <c r="X717" i="5"/>
  <c r="U717" i="5"/>
  <c r="P717" i="5"/>
  <c r="M717" i="5"/>
  <c r="AI717" i="5" s="1"/>
  <c r="L717" i="5"/>
  <c r="W717" i="5" s="1"/>
  <c r="K717" i="5"/>
  <c r="V717" i="5" s="1"/>
  <c r="J717" i="5"/>
  <c r="AQ717" i="5" s="1"/>
  <c r="I717" i="5"/>
  <c r="H717" i="5"/>
  <c r="G717" i="5"/>
  <c r="F717" i="5"/>
  <c r="E717" i="5"/>
  <c r="D717" i="5"/>
  <c r="O717" i="5" s="1"/>
  <c r="C717" i="5"/>
  <c r="Y717" i="5" s="1"/>
  <c r="AL716" i="5"/>
  <c r="AH716" i="5"/>
  <c r="AG716" i="5"/>
  <c r="AF716" i="5"/>
  <c r="W716" i="5"/>
  <c r="N716" i="5"/>
  <c r="M716" i="5"/>
  <c r="L716" i="5"/>
  <c r="AS716" i="5" s="1"/>
  <c r="K716" i="5"/>
  <c r="J716" i="5"/>
  <c r="AQ716" i="5" s="1"/>
  <c r="I716" i="5"/>
  <c r="H716" i="5"/>
  <c r="S716" i="5" s="1"/>
  <c r="G716" i="5"/>
  <c r="R716" i="5" s="1"/>
  <c r="F716" i="5"/>
  <c r="Q716" i="5" s="1"/>
  <c r="E716" i="5"/>
  <c r="D716" i="5"/>
  <c r="AK716" i="5" s="1"/>
  <c r="C716" i="5"/>
  <c r="AT715" i="5"/>
  <c r="AK715" i="5"/>
  <c r="AH715" i="5"/>
  <c r="X715" i="5"/>
  <c r="W715" i="5"/>
  <c r="V715" i="5"/>
  <c r="P715" i="5"/>
  <c r="M715" i="5"/>
  <c r="AI715" i="5" s="1"/>
  <c r="L715" i="5"/>
  <c r="AS715" i="5" s="1"/>
  <c r="K715" i="5"/>
  <c r="AG715" i="5" s="1"/>
  <c r="J715" i="5"/>
  <c r="I715" i="5"/>
  <c r="H715" i="5"/>
  <c r="G715" i="5"/>
  <c r="F715" i="5"/>
  <c r="E715" i="5"/>
  <c r="D715" i="5"/>
  <c r="O715" i="5" s="1"/>
  <c r="C715" i="5"/>
  <c r="N715" i="5" s="1"/>
  <c r="AT714" i="5"/>
  <c r="AS714" i="5"/>
  <c r="AA714" i="5"/>
  <c r="W714" i="5"/>
  <c r="V714" i="5"/>
  <c r="U714" i="5"/>
  <c r="R714" i="5"/>
  <c r="P714" i="5"/>
  <c r="M714" i="5"/>
  <c r="X714" i="5" s="1"/>
  <c r="L714" i="5"/>
  <c r="AH714" i="5" s="1"/>
  <c r="K714" i="5"/>
  <c r="AG714" i="5" s="1"/>
  <c r="J714" i="5"/>
  <c r="I714" i="5"/>
  <c r="T714" i="5" s="1"/>
  <c r="H714" i="5"/>
  <c r="G714" i="5"/>
  <c r="AC714" i="5" s="1"/>
  <c r="F714" i="5"/>
  <c r="E714" i="5"/>
  <c r="AL714" i="5" s="1"/>
  <c r="D714" i="5"/>
  <c r="C714" i="5"/>
  <c r="N714" i="5" s="1"/>
  <c r="AN713" i="5"/>
  <c r="AM713" i="5"/>
  <c r="AL713" i="5"/>
  <c r="AC713" i="5"/>
  <c r="AA713" i="5"/>
  <c r="W713" i="5"/>
  <c r="P713" i="5"/>
  <c r="M713" i="5"/>
  <c r="L713" i="5"/>
  <c r="K713" i="5"/>
  <c r="V713" i="5" s="1"/>
  <c r="J713" i="5"/>
  <c r="I713" i="5"/>
  <c r="H713" i="5"/>
  <c r="G713" i="5"/>
  <c r="R713" i="5" s="1"/>
  <c r="F713" i="5"/>
  <c r="Q713" i="5" s="1"/>
  <c r="E713" i="5"/>
  <c r="D713" i="5"/>
  <c r="C713" i="5"/>
  <c r="AS712" i="5"/>
  <c r="AO712" i="5"/>
  <c r="AN712" i="5"/>
  <c r="AF712" i="5"/>
  <c r="W712" i="5"/>
  <c r="T712" i="5"/>
  <c r="R712" i="5"/>
  <c r="M712" i="5"/>
  <c r="L712" i="5"/>
  <c r="AH712" i="5" s="1"/>
  <c r="K712" i="5"/>
  <c r="V712" i="5" s="1"/>
  <c r="J712" i="5"/>
  <c r="U712" i="5" s="1"/>
  <c r="I712" i="5"/>
  <c r="H712" i="5"/>
  <c r="S712" i="5" s="1"/>
  <c r="G712" i="5"/>
  <c r="AC712" i="5" s="1"/>
  <c r="F712" i="5"/>
  <c r="Q712" i="5" s="1"/>
  <c r="E712" i="5"/>
  <c r="D712" i="5"/>
  <c r="O712" i="5" s="1"/>
  <c r="C712" i="5"/>
  <c r="N712" i="5" s="1"/>
  <c r="AM711" i="5"/>
  <c r="AL711" i="5"/>
  <c r="AA711" i="5"/>
  <c r="Q711" i="5"/>
  <c r="P711" i="5"/>
  <c r="M711" i="5"/>
  <c r="X711" i="5" s="1"/>
  <c r="L711" i="5"/>
  <c r="K711" i="5"/>
  <c r="AR711" i="5" s="1"/>
  <c r="J711" i="5"/>
  <c r="I711" i="5"/>
  <c r="T711" i="5" s="1"/>
  <c r="H711" i="5"/>
  <c r="AO711" i="5" s="1"/>
  <c r="G711" i="5"/>
  <c r="F711" i="5"/>
  <c r="AB711" i="5" s="1"/>
  <c r="E711" i="5"/>
  <c r="D711" i="5"/>
  <c r="C711" i="5"/>
  <c r="AS710" i="5"/>
  <c r="AQ710" i="5"/>
  <c r="AN710" i="5"/>
  <c r="AI710" i="5"/>
  <c r="AH710" i="5"/>
  <c r="AE710" i="5"/>
  <c r="W710" i="5"/>
  <c r="T710" i="5"/>
  <c r="Q710" i="5"/>
  <c r="P710" i="5"/>
  <c r="M710" i="5"/>
  <c r="L710" i="5"/>
  <c r="K710" i="5"/>
  <c r="J710" i="5"/>
  <c r="U710" i="5" s="1"/>
  <c r="I710" i="5"/>
  <c r="AP710" i="5" s="1"/>
  <c r="H710" i="5"/>
  <c r="S710" i="5" s="1"/>
  <c r="G710" i="5"/>
  <c r="F710" i="5"/>
  <c r="E710" i="5"/>
  <c r="AL710" i="5" s="1"/>
  <c r="D710" i="5"/>
  <c r="C710" i="5"/>
  <c r="N710" i="5" s="1"/>
  <c r="AT709" i="5"/>
  <c r="AS709" i="5"/>
  <c r="AO709" i="5"/>
  <c r="AN709" i="5"/>
  <c r="AF709" i="5"/>
  <c r="AC709" i="5"/>
  <c r="Q709" i="5"/>
  <c r="P709" i="5"/>
  <c r="M709" i="5"/>
  <c r="L709" i="5"/>
  <c r="K709" i="5"/>
  <c r="J709" i="5"/>
  <c r="AQ709" i="5" s="1"/>
  <c r="I709" i="5"/>
  <c r="T709" i="5" s="1"/>
  <c r="H709" i="5"/>
  <c r="G709" i="5"/>
  <c r="R709" i="5" s="1"/>
  <c r="F709" i="5"/>
  <c r="AM709" i="5" s="1"/>
  <c r="E709" i="5"/>
  <c r="D709" i="5"/>
  <c r="O709" i="5" s="1"/>
  <c r="C709" i="5"/>
  <c r="AT708" i="5"/>
  <c r="AR708" i="5"/>
  <c r="AP708" i="5"/>
  <c r="AI708" i="5"/>
  <c r="AG708" i="5"/>
  <c r="Z708" i="5"/>
  <c r="T708" i="5"/>
  <c r="N708" i="5"/>
  <c r="M708" i="5"/>
  <c r="X708" i="5" s="1"/>
  <c r="L708" i="5"/>
  <c r="K708" i="5"/>
  <c r="V708" i="5" s="1"/>
  <c r="J708" i="5"/>
  <c r="I708" i="5"/>
  <c r="AE708" i="5" s="1"/>
  <c r="H708" i="5"/>
  <c r="S708" i="5" s="1"/>
  <c r="G708" i="5"/>
  <c r="R708" i="5" s="1"/>
  <c r="F708" i="5"/>
  <c r="E708" i="5"/>
  <c r="D708" i="5"/>
  <c r="AK708" i="5" s="1"/>
  <c r="C708" i="5"/>
  <c r="AT707" i="5"/>
  <c r="AM707" i="5"/>
  <c r="AJ707" i="5"/>
  <c r="AG707" i="5"/>
  <c r="AB707" i="5"/>
  <c r="Z707" i="5"/>
  <c r="V707" i="5"/>
  <c r="N707" i="5"/>
  <c r="M707" i="5"/>
  <c r="L707" i="5"/>
  <c r="AS707" i="5" s="1"/>
  <c r="K707" i="5"/>
  <c r="AR707" i="5" s="1"/>
  <c r="J707" i="5"/>
  <c r="I707" i="5"/>
  <c r="T707" i="5" s="1"/>
  <c r="H707" i="5"/>
  <c r="G707" i="5"/>
  <c r="R707" i="5" s="1"/>
  <c r="F707" i="5"/>
  <c r="Q707" i="5" s="1"/>
  <c r="E707" i="5"/>
  <c r="AA707" i="5" s="1"/>
  <c r="D707" i="5"/>
  <c r="AK707" i="5" s="1"/>
  <c r="C707" i="5"/>
  <c r="Y707" i="5" s="1"/>
  <c r="AS706" i="5"/>
  <c r="AR706" i="5"/>
  <c r="AI706" i="5"/>
  <c r="AH706" i="5"/>
  <c r="W706" i="5"/>
  <c r="V706" i="5"/>
  <c r="N706" i="5"/>
  <c r="M706" i="5"/>
  <c r="X706" i="5" s="1"/>
  <c r="L706" i="5"/>
  <c r="K706" i="5"/>
  <c r="AG706" i="5" s="1"/>
  <c r="J706" i="5"/>
  <c r="AQ706" i="5" s="1"/>
  <c r="I706" i="5"/>
  <c r="H706" i="5"/>
  <c r="AO706" i="5" s="1"/>
  <c r="G706" i="5"/>
  <c r="R706" i="5" s="1"/>
  <c r="F706" i="5"/>
  <c r="E706" i="5"/>
  <c r="D706" i="5"/>
  <c r="C706" i="5"/>
  <c r="AO705" i="5"/>
  <c r="AG705" i="5"/>
  <c r="AB705" i="5"/>
  <c r="AA705" i="5"/>
  <c r="U705" i="5"/>
  <c r="T705" i="5"/>
  <c r="Q705" i="5"/>
  <c r="P705" i="5"/>
  <c r="M705" i="5"/>
  <c r="L705" i="5"/>
  <c r="AS705" i="5" s="1"/>
  <c r="K705" i="5"/>
  <c r="J705" i="5"/>
  <c r="I705" i="5"/>
  <c r="AP705" i="5" s="1"/>
  <c r="H705" i="5"/>
  <c r="AD705" i="5" s="1"/>
  <c r="G705" i="5"/>
  <c r="R705" i="5" s="1"/>
  <c r="F705" i="5"/>
  <c r="AM705" i="5" s="1"/>
  <c r="E705" i="5"/>
  <c r="AL705" i="5" s="1"/>
  <c r="D705" i="5"/>
  <c r="C705" i="5"/>
  <c r="Y705" i="5" s="1"/>
  <c r="AS704" i="5"/>
  <c r="AQ704" i="5"/>
  <c r="AH704" i="5"/>
  <c r="AF704" i="5"/>
  <c r="AE704" i="5"/>
  <c r="Z704" i="5"/>
  <c r="W704" i="5"/>
  <c r="U704" i="5"/>
  <c r="M704" i="5"/>
  <c r="AT704" i="5" s="1"/>
  <c r="L704" i="5"/>
  <c r="K704" i="5"/>
  <c r="J704" i="5"/>
  <c r="I704" i="5"/>
  <c r="H704" i="5"/>
  <c r="G704" i="5"/>
  <c r="F704" i="5"/>
  <c r="AB704" i="5" s="1"/>
  <c r="E704" i="5"/>
  <c r="D704" i="5"/>
  <c r="O704" i="5" s="1"/>
  <c r="C704" i="5"/>
  <c r="AS703" i="5"/>
  <c r="AQ703" i="5"/>
  <c r="AG703" i="5"/>
  <c r="AF703" i="5"/>
  <c r="AE703" i="5"/>
  <c r="X703" i="5"/>
  <c r="W703" i="5"/>
  <c r="U703" i="5"/>
  <c r="P703" i="5"/>
  <c r="M703" i="5"/>
  <c r="L703" i="5"/>
  <c r="AH703" i="5" s="1"/>
  <c r="K703" i="5"/>
  <c r="J703" i="5"/>
  <c r="I703" i="5"/>
  <c r="AP703" i="5" s="1"/>
  <c r="H703" i="5"/>
  <c r="G703" i="5"/>
  <c r="F703" i="5"/>
  <c r="E703" i="5"/>
  <c r="AA703" i="5" s="1"/>
  <c r="D703" i="5"/>
  <c r="O703" i="5" s="1"/>
  <c r="C703" i="5"/>
  <c r="AR702" i="5"/>
  <c r="AG702" i="5"/>
  <c r="AF702" i="5"/>
  <c r="AE702" i="5"/>
  <c r="W702" i="5"/>
  <c r="T702" i="5"/>
  <c r="R702" i="5"/>
  <c r="Q702" i="5"/>
  <c r="M702" i="5"/>
  <c r="L702" i="5"/>
  <c r="AS702" i="5" s="1"/>
  <c r="K702" i="5"/>
  <c r="V702" i="5" s="1"/>
  <c r="J702" i="5"/>
  <c r="AQ702" i="5" s="1"/>
  <c r="I702" i="5"/>
  <c r="AP702" i="5" s="1"/>
  <c r="H702" i="5"/>
  <c r="G702" i="5"/>
  <c r="F702" i="5"/>
  <c r="AB702" i="5" s="1"/>
  <c r="E702" i="5"/>
  <c r="D702" i="5"/>
  <c r="C702" i="5"/>
  <c r="AQ701" i="5"/>
  <c r="AM701" i="5"/>
  <c r="AI701" i="5"/>
  <c r="AF701" i="5"/>
  <c r="AE701" i="5"/>
  <c r="Y701" i="5"/>
  <c r="X701" i="5"/>
  <c r="W701" i="5"/>
  <c r="Q701" i="5"/>
  <c r="P701" i="5"/>
  <c r="M701" i="5"/>
  <c r="AT701" i="5" s="1"/>
  <c r="L701" i="5"/>
  <c r="K701" i="5"/>
  <c r="J701" i="5"/>
  <c r="U701" i="5" s="1"/>
  <c r="I701" i="5"/>
  <c r="AP701" i="5" s="1"/>
  <c r="H701" i="5"/>
  <c r="S701" i="5" s="1"/>
  <c r="G701" i="5"/>
  <c r="R701" i="5" s="1"/>
  <c r="F701" i="5"/>
  <c r="AB701" i="5" s="1"/>
  <c r="E701" i="5"/>
  <c r="D701" i="5"/>
  <c r="C701" i="5"/>
  <c r="AT700" i="5"/>
  <c r="AK700" i="5"/>
  <c r="AF700" i="5"/>
  <c r="Y700" i="5"/>
  <c r="W700" i="5"/>
  <c r="V700" i="5"/>
  <c r="T700" i="5"/>
  <c r="O700" i="5"/>
  <c r="M700" i="5"/>
  <c r="X700" i="5" s="1"/>
  <c r="L700" i="5"/>
  <c r="AS700" i="5" s="1"/>
  <c r="K700" i="5"/>
  <c r="AR700" i="5" s="1"/>
  <c r="J700" i="5"/>
  <c r="AQ700" i="5" s="1"/>
  <c r="I700" i="5"/>
  <c r="H700" i="5"/>
  <c r="G700" i="5"/>
  <c r="R700" i="5" s="1"/>
  <c r="F700" i="5"/>
  <c r="E700" i="5"/>
  <c r="D700" i="5"/>
  <c r="Z700" i="5" s="1"/>
  <c r="C700" i="5"/>
  <c r="AJ700" i="5" s="1"/>
  <c r="AQ699" i="5"/>
  <c r="AJ699" i="5"/>
  <c r="AF699" i="5"/>
  <c r="AB699" i="5"/>
  <c r="Y699" i="5"/>
  <c r="X699" i="5"/>
  <c r="T699" i="5"/>
  <c r="S699" i="5"/>
  <c r="Q699" i="5"/>
  <c r="N699" i="5"/>
  <c r="M699" i="5"/>
  <c r="L699" i="5"/>
  <c r="AH699" i="5" s="1"/>
  <c r="K699" i="5"/>
  <c r="V699" i="5" s="1"/>
  <c r="J699" i="5"/>
  <c r="U699" i="5" s="1"/>
  <c r="I699" i="5"/>
  <c r="AP699" i="5" s="1"/>
  <c r="H699" i="5"/>
  <c r="G699" i="5"/>
  <c r="F699" i="5"/>
  <c r="AM699" i="5" s="1"/>
  <c r="E699" i="5"/>
  <c r="D699" i="5"/>
  <c r="C699" i="5"/>
  <c r="AS698" i="5"/>
  <c r="AQ698" i="5"/>
  <c r="AL698" i="5"/>
  <c r="AH698" i="5"/>
  <c r="W698" i="5"/>
  <c r="T698" i="5"/>
  <c r="O698" i="5"/>
  <c r="N698" i="5"/>
  <c r="M698" i="5"/>
  <c r="X698" i="5" s="1"/>
  <c r="L698" i="5"/>
  <c r="K698" i="5"/>
  <c r="J698" i="5"/>
  <c r="I698" i="5"/>
  <c r="H698" i="5"/>
  <c r="G698" i="5"/>
  <c r="F698" i="5"/>
  <c r="E698" i="5"/>
  <c r="P698" i="5" s="1"/>
  <c r="D698" i="5"/>
  <c r="C698" i="5"/>
  <c r="AR697" i="5"/>
  <c r="AN697" i="5"/>
  <c r="AC697" i="5"/>
  <c r="AA697" i="5"/>
  <c r="X697" i="5"/>
  <c r="W697" i="5"/>
  <c r="M697" i="5"/>
  <c r="AT697" i="5" s="1"/>
  <c r="L697" i="5"/>
  <c r="K697" i="5"/>
  <c r="V697" i="5" s="1"/>
  <c r="J697" i="5"/>
  <c r="I697" i="5"/>
  <c r="H697" i="5"/>
  <c r="G697" i="5"/>
  <c r="R697" i="5" s="1"/>
  <c r="F697" i="5"/>
  <c r="E697" i="5"/>
  <c r="D697" i="5"/>
  <c r="C697" i="5"/>
  <c r="AS696" i="5"/>
  <c r="AR696" i="5"/>
  <c r="AO696" i="5"/>
  <c r="AG696" i="5"/>
  <c r="AD696" i="5"/>
  <c r="Z696" i="5"/>
  <c r="V696" i="5"/>
  <c r="U696" i="5"/>
  <c r="S696" i="5"/>
  <c r="O696" i="5"/>
  <c r="M696" i="5"/>
  <c r="L696" i="5"/>
  <c r="W696" i="5" s="1"/>
  <c r="K696" i="5"/>
  <c r="J696" i="5"/>
  <c r="AQ696" i="5" s="1"/>
  <c r="I696" i="5"/>
  <c r="H696" i="5"/>
  <c r="G696" i="5"/>
  <c r="F696" i="5"/>
  <c r="Q696" i="5" s="1"/>
  <c r="E696" i="5"/>
  <c r="D696" i="5"/>
  <c r="AK696" i="5" s="1"/>
  <c r="C696" i="5"/>
  <c r="AT695" i="5"/>
  <c r="AS695" i="5"/>
  <c r="AJ695" i="5"/>
  <c r="AI695" i="5"/>
  <c r="AG695" i="5"/>
  <c r="Z695" i="5"/>
  <c r="X695" i="5"/>
  <c r="V695" i="5"/>
  <c r="M695" i="5"/>
  <c r="L695" i="5"/>
  <c r="W695" i="5" s="1"/>
  <c r="K695" i="5"/>
  <c r="AR695" i="5" s="1"/>
  <c r="J695" i="5"/>
  <c r="I695" i="5"/>
  <c r="T695" i="5" s="1"/>
  <c r="H695" i="5"/>
  <c r="G695" i="5"/>
  <c r="F695" i="5"/>
  <c r="E695" i="5"/>
  <c r="D695" i="5"/>
  <c r="C695" i="5"/>
  <c r="N695" i="5" s="1"/>
  <c r="AQ694" i="5"/>
  <c r="AO694" i="5"/>
  <c r="AN694" i="5"/>
  <c r="AL694" i="5"/>
  <c r="AG694" i="5"/>
  <c r="AF694" i="5"/>
  <c r="AD694" i="5"/>
  <c r="AA694" i="5"/>
  <c r="Z694" i="5"/>
  <c r="U694" i="5"/>
  <c r="R694" i="5"/>
  <c r="P694" i="5"/>
  <c r="M694" i="5"/>
  <c r="L694" i="5"/>
  <c r="K694" i="5"/>
  <c r="J694" i="5"/>
  <c r="I694" i="5"/>
  <c r="H694" i="5"/>
  <c r="S694" i="5" s="1"/>
  <c r="G694" i="5"/>
  <c r="AC694" i="5" s="1"/>
  <c r="F694" i="5"/>
  <c r="Q694" i="5" s="1"/>
  <c r="E694" i="5"/>
  <c r="D694" i="5"/>
  <c r="AK694" i="5" s="1"/>
  <c r="C694" i="5"/>
  <c r="N694" i="5" s="1"/>
  <c r="AT693" i="5"/>
  <c r="AR693" i="5"/>
  <c r="AN693" i="5"/>
  <c r="AI693" i="5"/>
  <c r="AB693" i="5"/>
  <c r="AA693" i="5"/>
  <c r="X693" i="5"/>
  <c r="V693" i="5"/>
  <c r="R693" i="5"/>
  <c r="P693" i="5"/>
  <c r="O693" i="5"/>
  <c r="M693" i="5"/>
  <c r="L693" i="5"/>
  <c r="K693" i="5"/>
  <c r="AG693" i="5" s="1"/>
  <c r="J693" i="5"/>
  <c r="U693" i="5" s="1"/>
  <c r="I693" i="5"/>
  <c r="T693" i="5" s="1"/>
  <c r="H693" i="5"/>
  <c r="G693" i="5"/>
  <c r="AC693" i="5" s="1"/>
  <c r="F693" i="5"/>
  <c r="Q693" i="5" s="1"/>
  <c r="E693" i="5"/>
  <c r="AL693" i="5" s="1"/>
  <c r="D693" i="5"/>
  <c r="C693" i="5"/>
  <c r="AT692" i="5"/>
  <c r="AH692" i="5"/>
  <c r="AF692" i="5"/>
  <c r="AC692" i="5"/>
  <c r="AA692" i="5"/>
  <c r="X692" i="5"/>
  <c r="V692" i="5"/>
  <c r="M692" i="5"/>
  <c r="AI692" i="5" s="1"/>
  <c r="L692" i="5"/>
  <c r="K692" i="5"/>
  <c r="AG692" i="5" s="1"/>
  <c r="J692" i="5"/>
  <c r="U692" i="5" s="1"/>
  <c r="I692" i="5"/>
  <c r="H692" i="5"/>
  <c r="G692" i="5"/>
  <c r="F692" i="5"/>
  <c r="Q692" i="5" s="1"/>
  <c r="E692" i="5"/>
  <c r="AL692" i="5" s="1"/>
  <c r="D692" i="5"/>
  <c r="C692" i="5"/>
  <c r="AR691" i="5"/>
  <c r="AN691" i="5"/>
  <c r="AM691" i="5"/>
  <c r="AI691" i="5"/>
  <c r="AG691" i="5"/>
  <c r="AB691" i="5"/>
  <c r="V691" i="5"/>
  <c r="R691" i="5"/>
  <c r="M691" i="5"/>
  <c r="L691" i="5"/>
  <c r="K691" i="5"/>
  <c r="J691" i="5"/>
  <c r="I691" i="5"/>
  <c r="H691" i="5"/>
  <c r="G691" i="5"/>
  <c r="AC691" i="5" s="1"/>
  <c r="F691" i="5"/>
  <c r="Q691" i="5" s="1"/>
  <c r="E691" i="5"/>
  <c r="D691" i="5"/>
  <c r="C691" i="5"/>
  <c r="AQ690" i="5"/>
  <c r="AP690" i="5"/>
  <c r="AB690" i="5"/>
  <c r="AA690" i="5"/>
  <c r="Z690" i="5"/>
  <c r="U690" i="5"/>
  <c r="N690" i="5"/>
  <c r="M690" i="5"/>
  <c r="L690" i="5"/>
  <c r="K690" i="5"/>
  <c r="J690" i="5"/>
  <c r="AF690" i="5" s="1"/>
  <c r="I690" i="5"/>
  <c r="T690" i="5" s="1"/>
  <c r="H690" i="5"/>
  <c r="G690" i="5"/>
  <c r="R690" i="5" s="1"/>
  <c r="F690" i="5"/>
  <c r="Q690" i="5" s="1"/>
  <c r="E690" i="5"/>
  <c r="D690" i="5"/>
  <c r="AK690" i="5" s="1"/>
  <c r="C690" i="5"/>
  <c r="AT689" i="5"/>
  <c r="AR689" i="5"/>
  <c r="AN689" i="5"/>
  <c r="AM689" i="5"/>
  <c r="AJ689" i="5"/>
  <c r="AI689" i="5"/>
  <c r="AG689" i="5"/>
  <c r="AF689" i="5"/>
  <c r="X689" i="5"/>
  <c r="V689" i="5"/>
  <c r="U689" i="5"/>
  <c r="T689" i="5"/>
  <c r="R689" i="5"/>
  <c r="M689" i="5"/>
  <c r="L689" i="5"/>
  <c r="W689" i="5" s="1"/>
  <c r="K689" i="5"/>
  <c r="J689" i="5"/>
  <c r="AQ689" i="5" s="1"/>
  <c r="I689" i="5"/>
  <c r="H689" i="5"/>
  <c r="G689" i="5"/>
  <c r="AC689" i="5" s="1"/>
  <c r="F689" i="5"/>
  <c r="E689" i="5"/>
  <c r="D689" i="5"/>
  <c r="C689" i="5"/>
  <c r="N689" i="5" s="1"/>
  <c r="AR688" i="5"/>
  <c r="AO688" i="5"/>
  <c r="AN688" i="5"/>
  <c r="AL688" i="5"/>
  <c r="AG688" i="5"/>
  <c r="AF688" i="5"/>
  <c r="AD688" i="5"/>
  <c r="AC688" i="5"/>
  <c r="AA688" i="5"/>
  <c r="R688" i="5"/>
  <c r="P688" i="5"/>
  <c r="M688" i="5"/>
  <c r="L688" i="5"/>
  <c r="K688" i="5"/>
  <c r="V688" i="5" s="1"/>
  <c r="J688" i="5"/>
  <c r="I688" i="5"/>
  <c r="H688" i="5"/>
  <c r="S688" i="5" s="1"/>
  <c r="G688" i="5"/>
  <c r="F688" i="5"/>
  <c r="Q688" i="5" s="1"/>
  <c r="E688" i="5"/>
  <c r="D688" i="5"/>
  <c r="C688" i="5"/>
  <c r="AT687" i="5"/>
  <c r="AR687" i="5"/>
  <c r="AN687" i="5"/>
  <c r="AK687" i="5"/>
  <c r="AG687" i="5"/>
  <c r="Z687" i="5"/>
  <c r="X687" i="5"/>
  <c r="V687" i="5"/>
  <c r="P687" i="5"/>
  <c r="O687" i="5"/>
  <c r="M687" i="5"/>
  <c r="AI687" i="5" s="1"/>
  <c r="L687" i="5"/>
  <c r="K687" i="5"/>
  <c r="J687" i="5"/>
  <c r="I687" i="5"/>
  <c r="H687" i="5"/>
  <c r="G687" i="5"/>
  <c r="F687" i="5"/>
  <c r="E687" i="5"/>
  <c r="AA687" i="5" s="1"/>
  <c r="D687" i="5"/>
  <c r="C687" i="5"/>
  <c r="AT686" i="5"/>
  <c r="AS686" i="5"/>
  <c r="AL686" i="5"/>
  <c r="AF686" i="5"/>
  <c r="AD686" i="5"/>
  <c r="AC686" i="5"/>
  <c r="AB686" i="5"/>
  <c r="AA686" i="5"/>
  <c r="X686" i="5"/>
  <c r="R686" i="5"/>
  <c r="P686" i="5"/>
  <c r="M686" i="5"/>
  <c r="AI686" i="5" s="1"/>
  <c r="L686" i="5"/>
  <c r="W686" i="5" s="1"/>
  <c r="K686" i="5"/>
  <c r="AG686" i="5" s="1"/>
  <c r="J686" i="5"/>
  <c r="I686" i="5"/>
  <c r="H686" i="5"/>
  <c r="S686" i="5" s="1"/>
  <c r="G686" i="5"/>
  <c r="AN686" i="5" s="1"/>
  <c r="F686" i="5"/>
  <c r="Q686" i="5" s="1"/>
  <c r="E686" i="5"/>
  <c r="D686" i="5"/>
  <c r="C686" i="5"/>
  <c r="N686" i="5" s="1"/>
  <c r="AT685" i="5"/>
  <c r="AR685" i="5"/>
  <c r="AM685" i="5"/>
  <c r="AL685" i="5"/>
  <c r="AK685" i="5"/>
  <c r="AI685" i="5"/>
  <c r="AB685" i="5"/>
  <c r="AA685" i="5"/>
  <c r="Z685" i="5"/>
  <c r="X685" i="5"/>
  <c r="O685" i="5"/>
  <c r="M685" i="5"/>
  <c r="L685" i="5"/>
  <c r="W685" i="5" s="1"/>
  <c r="K685" i="5"/>
  <c r="AG685" i="5" s="1"/>
  <c r="J685" i="5"/>
  <c r="I685" i="5"/>
  <c r="T685" i="5" s="1"/>
  <c r="H685" i="5"/>
  <c r="G685" i="5"/>
  <c r="F685" i="5"/>
  <c r="Q685" i="5" s="1"/>
  <c r="E685" i="5"/>
  <c r="P685" i="5" s="1"/>
  <c r="D685" i="5"/>
  <c r="C685" i="5"/>
  <c r="N685" i="5" s="1"/>
  <c r="AT684" i="5"/>
  <c r="AP684" i="5"/>
  <c r="AN684" i="5"/>
  <c r="AL684" i="5"/>
  <c r="AH684" i="5"/>
  <c r="AG684" i="5"/>
  <c r="AC684" i="5"/>
  <c r="V684" i="5"/>
  <c r="R684" i="5"/>
  <c r="P684" i="5"/>
  <c r="M684" i="5"/>
  <c r="L684" i="5"/>
  <c r="K684" i="5"/>
  <c r="AR684" i="5" s="1"/>
  <c r="J684" i="5"/>
  <c r="I684" i="5"/>
  <c r="T684" i="5" s="1"/>
  <c r="H684" i="5"/>
  <c r="G684" i="5"/>
  <c r="F684" i="5"/>
  <c r="Q684" i="5" s="1"/>
  <c r="E684" i="5"/>
  <c r="AA684" i="5" s="1"/>
  <c r="D684" i="5"/>
  <c r="C684" i="5"/>
  <c r="AT683" i="5"/>
  <c r="AR683" i="5"/>
  <c r="AN683" i="5"/>
  <c r="AL683" i="5"/>
  <c r="AJ683" i="5"/>
  <c r="AB683" i="5"/>
  <c r="X683" i="5"/>
  <c r="V683" i="5"/>
  <c r="R683" i="5"/>
  <c r="P683" i="5"/>
  <c r="O683" i="5"/>
  <c r="M683" i="5"/>
  <c r="AI683" i="5" s="1"/>
  <c r="L683" i="5"/>
  <c r="K683" i="5"/>
  <c r="AG683" i="5" s="1"/>
  <c r="J683" i="5"/>
  <c r="I683" i="5"/>
  <c r="H683" i="5"/>
  <c r="G683" i="5"/>
  <c r="AC683" i="5" s="1"/>
  <c r="F683" i="5"/>
  <c r="Q683" i="5" s="1"/>
  <c r="E683" i="5"/>
  <c r="AA683" i="5" s="1"/>
  <c r="D683" i="5"/>
  <c r="C683" i="5"/>
  <c r="N683" i="5" s="1"/>
  <c r="AT682" i="5"/>
  <c r="AR682" i="5"/>
  <c r="AO682" i="5"/>
  <c r="AN682" i="5"/>
  <c r="AL682" i="5"/>
  <c r="AF682" i="5"/>
  <c r="AD682" i="5"/>
  <c r="AC682" i="5"/>
  <c r="AA682" i="5"/>
  <c r="V682" i="5"/>
  <c r="U682" i="5"/>
  <c r="R682" i="5"/>
  <c r="O682" i="5"/>
  <c r="M682" i="5"/>
  <c r="L682" i="5"/>
  <c r="K682" i="5"/>
  <c r="AG682" i="5" s="1"/>
  <c r="J682" i="5"/>
  <c r="AQ682" i="5" s="1"/>
  <c r="I682" i="5"/>
  <c r="H682" i="5"/>
  <c r="S682" i="5" s="1"/>
  <c r="G682" i="5"/>
  <c r="F682" i="5"/>
  <c r="E682" i="5"/>
  <c r="P682" i="5" s="1"/>
  <c r="D682" i="5"/>
  <c r="C682" i="5"/>
  <c r="N682" i="5" s="1"/>
  <c r="AT681" i="5"/>
  <c r="AR681" i="5"/>
  <c r="AN681" i="5"/>
  <c r="AK681" i="5"/>
  <c r="AG681" i="5"/>
  <c r="AA681" i="5"/>
  <c r="Z681" i="5"/>
  <c r="X681" i="5"/>
  <c r="V681" i="5"/>
  <c r="T681" i="5"/>
  <c r="P681" i="5"/>
  <c r="M681" i="5"/>
  <c r="AI681" i="5" s="1"/>
  <c r="L681" i="5"/>
  <c r="W681" i="5" s="1"/>
  <c r="K681" i="5"/>
  <c r="J681" i="5"/>
  <c r="AQ681" i="5" s="1"/>
  <c r="I681" i="5"/>
  <c r="H681" i="5"/>
  <c r="G681" i="5"/>
  <c r="F681" i="5"/>
  <c r="E681" i="5"/>
  <c r="AL681" i="5" s="1"/>
  <c r="D681" i="5"/>
  <c r="O681" i="5" s="1"/>
  <c r="C681" i="5"/>
  <c r="AR680" i="5"/>
  <c r="AQ680" i="5"/>
  <c r="AO680" i="5"/>
  <c r="AN680" i="5"/>
  <c r="AH680" i="5"/>
  <c r="AG680" i="5"/>
  <c r="AD680" i="5"/>
  <c r="X680" i="5"/>
  <c r="U680" i="5"/>
  <c r="R680" i="5"/>
  <c r="P680" i="5"/>
  <c r="M680" i="5"/>
  <c r="L680" i="5"/>
  <c r="K680" i="5"/>
  <c r="V680" i="5" s="1"/>
  <c r="J680" i="5"/>
  <c r="AF680" i="5" s="1"/>
  <c r="I680" i="5"/>
  <c r="H680" i="5"/>
  <c r="S680" i="5" s="1"/>
  <c r="G680" i="5"/>
  <c r="AC680" i="5" s="1"/>
  <c r="F680" i="5"/>
  <c r="Q680" i="5" s="1"/>
  <c r="E680" i="5"/>
  <c r="AA680" i="5" s="1"/>
  <c r="D680" i="5"/>
  <c r="C680" i="5"/>
  <c r="AT679" i="5"/>
  <c r="AM679" i="5"/>
  <c r="AG679" i="5"/>
  <c r="AB679" i="5"/>
  <c r="X679" i="5"/>
  <c r="V679" i="5"/>
  <c r="T679" i="5"/>
  <c r="R679" i="5"/>
  <c r="M679" i="5"/>
  <c r="AI679" i="5" s="1"/>
  <c r="L679" i="5"/>
  <c r="AS679" i="5" s="1"/>
  <c r="K679" i="5"/>
  <c r="AR679" i="5" s="1"/>
  <c r="J679" i="5"/>
  <c r="I679" i="5"/>
  <c r="H679" i="5"/>
  <c r="G679" i="5"/>
  <c r="AC679" i="5" s="1"/>
  <c r="F679" i="5"/>
  <c r="Q679" i="5" s="1"/>
  <c r="E679" i="5"/>
  <c r="D679" i="5"/>
  <c r="C679" i="5"/>
  <c r="AJ679" i="5" s="1"/>
  <c r="AO678" i="5"/>
  <c r="AN678" i="5"/>
  <c r="AH678" i="5"/>
  <c r="AB678" i="5"/>
  <c r="U678" i="5"/>
  <c r="R678" i="5"/>
  <c r="M678" i="5"/>
  <c r="L678" i="5"/>
  <c r="K678" i="5"/>
  <c r="J678" i="5"/>
  <c r="I678" i="5"/>
  <c r="H678" i="5"/>
  <c r="S678" i="5" s="1"/>
  <c r="G678" i="5"/>
  <c r="AC678" i="5" s="1"/>
  <c r="F678" i="5"/>
  <c r="Q678" i="5" s="1"/>
  <c r="E678" i="5"/>
  <c r="D678" i="5"/>
  <c r="C678" i="5"/>
  <c r="AT677" i="5"/>
  <c r="AM677" i="5"/>
  <c r="AL677" i="5"/>
  <c r="AI677" i="5"/>
  <c r="AA677" i="5"/>
  <c r="Z677" i="5"/>
  <c r="X677" i="5"/>
  <c r="O677" i="5"/>
  <c r="M677" i="5"/>
  <c r="L677" i="5"/>
  <c r="K677" i="5"/>
  <c r="J677" i="5"/>
  <c r="I677" i="5"/>
  <c r="T677" i="5" s="1"/>
  <c r="H677" i="5"/>
  <c r="G677" i="5"/>
  <c r="F677" i="5"/>
  <c r="E677" i="5"/>
  <c r="P677" i="5" s="1"/>
  <c r="D677" i="5"/>
  <c r="AK677" i="5" s="1"/>
  <c r="C677" i="5"/>
  <c r="AQ676" i="5"/>
  <c r="AN676" i="5"/>
  <c r="AF676" i="5"/>
  <c r="AC676" i="5"/>
  <c r="R676" i="5"/>
  <c r="Q676" i="5"/>
  <c r="O676" i="5"/>
  <c r="M676" i="5"/>
  <c r="L676" i="5"/>
  <c r="K676" i="5"/>
  <c r="AG676" i="5" s="1"/>
  <c r="J676" i="5"/>
  <c r="U676" i="5" s="1"/>
  <c r="I676" i="5"/>
  <c r="H676" i="5"/>
  <c r="S676" i="5" s="1"/>
  <c r="G676" i="5"/>
  <c r="F676" i="5"/>
  <c r="AM676" i="5" s="1"/>
  <c r="E676" i="5"/>
  <c r="D676" i="5"/>
  <c r="AK676" i="5" s="1"/>
  <c r="C676" i="5"/>
  <c r="N676" i="5" s="1"/>
  <c r="AT675" i="5"/>
  <c r="AS675" i="5"/>
  <c r="AN675" i="5"/>
  <c r="AB675" i="5"/>
  <c r="AA675" i="5"/>
  <c r="Z675" i="5"/>
  <c r="X675" i="5"/>
  <c r="W675" i="5"/>
  <c r="U675" i="5"/>
  <c r="T675" i="5"/>
  <c r="P675" i="5"/>
  <c r="M675" i="5"/>
  <c r="AI675" i="5" s="1"/>
  <c r="L675" i="5"/>
  <c r="AH675" i="5" s="1"/>
  <c r="K675" i="5"/>
  <c r="J675" i="5"/>
  <c r="I675" i="5"/>
  <c r="H675" i="5"/>
  <c r="G675" i="5"/>
  <c r="F675" i="5"/>
  <c r="Q675" i="5" s="1"/>
  <c r="E675" i="5"/>
  <c r="AL675" i="5" s="1"/>
  <c r="D675" i="5"/>
  <c r="AK675" i="5" s="1"/>
  <c r="C675" i="5"/>
  <c r="AJ675" i="5" s="1"/>
  <c r="AR674" i="5"/>
  <c r="AN674" i="5"/>
  <c r="AH674" i="5"/>
  <c r="AG674" i="5"/>
  <c r="AF674" i="5"/>
  <c r="AC674" i="5"/>
  <c r="V674" i="5"/>
  <c r="R674" i="5"/>
  <c r="Q674" i="5"/>
  <c r="P674" i="5"/>
  <c r="M674" i="5"/>
  <c r="L674" i="5"/>
  <c r="K674" i="5"/>
  <c r="J674" i="5"/>
  <c r="I674" i="5"/>
  <c r="H674" i="5"/>
  <c r="S674" i="5" s="1"/>
  <c r="G674" i="5"/>
  <c r="F674" i="5"/>
  <c r="AM674" i="5" s="1"/>
  <c r="E674" i="5"/>
  <c r="D674" i="5"/>
  <c r="O674" i="5" s="1"/>
  <c r="C674" i="5"/>
  <c r="AM673" i="5"/>
  <c r="AL673" i="5"/>
  <c r="AK673" i="5"/>
  <c r="AB673" i="5"/>
  <c r="AA673" i="5"/>
  <c r="P673" i="5"/>
  <c r="O673" i="5"/>
  <c r="M673" i="5"/>
  <c r="L673" i="5"/>
  <c r="K673" i="5"/>
  <c r="J673" i="5"/>
  <c r="I673" i="5"/>
  <c r="T673" i="5" s="1"/>
  <c r="H673" i="5"/>
  <c r="G673" i="5"/>
  <c r="F673" i="5"/>
  <c r="Q673" i="5" s="1"/>
  <c r="E673" i="5"/>
  <c r="D673" i="5"/>
  <c r="Z673" i="5" s="1"/>
  <c r="C673" i="5"/>
  <c r="N673" i="5" s="1"/>
  <c r="AT672" i="5"/>
  <c r="AS672" i="5"/>
  <c r="AQ672" i="5"/>
  <c r="AN672" i="5"/>
  <c r="AC672" i="5"/>
  <c r="AB672" i="5"/>
  <c r="Z672" i="5"/>
  <c r="X672" i="5"/>
  <c r="U672" i="5"/>
  <c r="O672" i="5"/>
  <c r="M672" i="5"/>
  <c r="AI672" i="5" s="1"/>
  <c r="L672" i="5"/>
  <c r="K672" i="5"/>
  <c r="AG672" i="5" s="1"/>
  <c r="J672" i="5"/>
  <c r="AF672" i="5" s="1"/>
  <c r="I672" i="5"/>
  <c r="H672" i="5"/>
  <c r="AO672" i="5" s="1"/>
  <c r="G672" i="5"/>
  <c r="R672" i="5" s="1"/>
  <c r="F672" i="5"/>
  <c r="Q672" i="5" s="1"/>
  <c r="E672" i="5"/>
  <c r="P672" i="5" s="1"/>
  <c r="D672" i="5"/>
  <c r="AK672" i="5" s="1"/>
  <c r="C672" i="5"/>
  <c r="N672" i="5" s="1"/>
  <c r="AM671" i="5"/>
  <c r="AL671" i="5"/>
  <c r="AK671" i="5"/>
  <c r="AI671" i="5"/>
  <c r="AB671" i="5"/>
  <c r="AA671" i="5"/>
  <c r="Z671" i="5"/>
  <c r="Y671" i="5"/>
  <c r="O671" i="5"/>
  <c r="M671" i="5"/>
  <c r="L671" i="5"/>
  <c r="K671" i="5"/>
  <c r="J671" i="5"/>
  <c r="I671" i="5"/>
  <c r="T671" i="5" s="1"/>
  <c r="H671" i="5"/>
  <c r="G671" i="5"/>
  <c r="F671" i="5"/>
  <c r="Q671" i="5" s="1"/>
  <c r="E671" i="5"/>
  <c r="P671" i="5" s="1"/>
  <c r="D671" i="5"/>
  <c r="C671" i="5"/>
  <c r="N671" i="5" s="1"/>
  <c r="AS670" i="5"/>
  <c r="AR670" i="5"/>
  <c r="AQ670" i="5"/>
  <c r="AP670" i="5"/>
  <c r="AN670" i="5"/>
  <c r="AH670" i="5"/>
  <c r="AG670" i="5"/>
  <c r="V670" i="5"/>
  <c r="U670" i="5"/>
  <c r="T670" i="5"/>
  <c r="R670" i="5"/>
  <c r="M670" i="5"/>
  <c r="L670" i="5"/>
  <c r="W670" i="5" s="1"/>
  <c r="K670" i="5"/>
  <c r="J670" i="5"/>
  <c r="AF670" i="5" s="1"/>
  <c r="I670" i="5"/>
  <c r="AE670" i="5" s="1"/>
  <c r="H670" i="5"/>
  <c r="AO670" i="5" s="1"/>
  <c r="G670" i="5"/>
  <c r="AC670" i="5" s="1"/>
  <c r="F670" i="5"/>
  <c r="E670" i="5"/>
  <c r="D670" i="5"/>
  <c r="C670" i="5"/>
  <c r="N670" i="5" s="1"/>
  <c r="AN669" i="5"/>
  <c r="AL669" i="5"/>
  <c r="AI669" i="5"/>
  <c r="AA669" i="5"/>
  <c r="R669" i="5"/>
  <c r="M669" i="5"/>
  <c r="AT669" i="5" s="1"/>
  <c r="L669" i="5"/>
  <c r="K669" i="5"/>
  <c r="J669" i="5"/>
  <c r="I669" i="5"/>
  <c r="T669" i="5" s="1"/>
  <c r="H669" i="5"/>
  <c r="G669" i="5"/>
  <c r="AC669" i="5" s="1"/>
  <c r="F669" i="5"/>
  <c r="E669" i="5"/>
  <c r="P669" i="5" s="1"/>
  <c r="D669" i="5"/>
  <c r="C669" i="5"/>
  <c r="AR668" i="5"/>
  <c r="AP668" i="5"/>
  <c r="AO668" i="5"/>
  <c r="AM668" i="5"/>
  <c r="AH668" i="5"/>
  <c r="AG668" i="5"/>
  <c r="AE668" i="5"/>
  <c r="V668" i="5"/>
  <c r="T668" i="5"/>
  <c r="S668" i="5"/>
  <c r="M668" i="5"/>
  <c r="L668" i="5"/>
  <c r="W668" i="5" s="1"/>
  <c r="K668" i="5"/>
  <c r="J668" i="5"/>
  <c r="I668" i="5"/>
  <c r="H668" i="5"/>
  <c r="AD668" i="5" s="1"/>
  <c r="G668" i="5"/>
  <c r="F668" i="5"/>
  <c r="E668" i="5"/>
  <c r="D668" i="5"/>
  <c r="C668" i="5"/>
  <c r="N668" i="5" s="1"/>
  <c r="AT667" i="5"/>
  <c r="AN667" i="5"/>
  <c r="AM667" i="5"/>
  <c r="AI667" i="5"/>
  <c r="U667" i="5"/>
  <c r="T667" i="5"/>
  <c r="R667" i="5"/>
  <c r="P667" i="5"/>
  <c r="M667" i="5"/>
  <c r="X667" i="5" s="1"/>
  <c r="L667" i="5"/>
  <c r="K667" i="5"/>
  <c r="J667" i="5"/>
  <c r="AQ667" i="5" s="1"/>
  <c r="I667" i="5"/>
  <c r="H667" i="5"/>
  <c r="G667" i="5"/>
  <c r="AC667" i="5" s="1"/>
  <c r="F667" i="5"/>
  <c r="Q667" i="5" s="1"/>
  <c r="E667" i="5"/>
  <c r="D667" i="5"/>
  <c r="O667" i="5" s="1"/>
  <c r="C667" i="5"/>
  <c r="AJ667" i="5" s="1"/>
  <c r="AL666" i="5"/>
  <c r="AC666" i="5"/>
  <c r="AA666" i="5"/>
  <c r="Z666" i="5"/>
  <c r="R666" i="5"/>
  <c r="P666" i="5"/>
  <c r="M666" i="5"/>
  <c r="L666" i="5"/>
  <c r="K666" i="5"/>
  <c r="J666" i="5"/>
  <c r="I666" i="5"/>
  <c r="H666" i="5"/>
  <c r="G666" i="5"/>
  <c r="AN666" i="5" s="1"/>
  <c r="F666" i="5"/>
  <c r="E666" i="5"/>
  <c r="D666" i="5"/>
  <c r="AK666" i="5" s="1"/>
  <c r="C666" i="5"/>
  <c r="N666" i="5" s="1"/>
  <c r="AN665" i="5"/>
  <c r="AM665" i="5"/>
  <c r="AL665" i="5"/>
  <c r="AH665" i="5"/>
  <c r="AA665" i="5"/>
  <c r="T665" i="5"/>
  <c r="R665" i="5"/>
  <c r="P665" i="5"/>
  <c r="M665" i="5"/>
  <c r="L665" i="5"/>
  <c r="W665" i="5" s="1"/>
  <c r="K665" i="5"/>
  <c r="J665" i="5"/>
  <c r="AF665" i="5" s="1"/>
  <c r="I665" i="5"/>
  <c r="H665" i="5"/>
  <c r="G665" i="5"/>
  <c r="AC665" i="5" s="1"/>
  <c r="F665" i="5"/>
  <c r="Q665" i="5" s="1"/>
  <c r="E665" i="5"/>
  <c r="D665" i="5"/>
  <c r="AK665" i="5" s="1"/>
  <c r="C665" i="5"/>
  <c r="AT664" i="5"/>
  <c r="AS664" i="5"/>
  <c r="AN664" i="5"/>
  <c r="AM664" i="5"/>
  <c r="AH664" i="5"/>
  <c r="X664" i="5"/>
  <c r="R664" i="5"/>
  <c r="Q664" i="5"/>
  <c r="M664" i="5"/>
  <c r="AI664" i="5" s="1"/>
  <c r="L664" i="5"/>
  <c r="W664" i="5" s="1"/>
  <c r="K664" i="5"/>
  <c r="J664" i="5"/>
  <c r="I664" i="5"/>
  <c r="H664" i="5"/>
  <c r="G664" i="5"/>
  <c r="AC664" i="5" s="1"/>
  <c r="F664" i="5"/>
  <c r="AB664" i="5" s="1"/>
  <c r="E664" i="5"/>
  <c r="AL664" i="5" s="1"/>
  <c r="D664" i="5"/>
  <c r="C664" i="5"/>
  <c r="N664" i="5" s="1"/>
  <c r="AT663" i="5"/>
  <c r="AF663" i="5"/>
  <c r="AA663" i="5"/>
  <c r="U663" i="5"/>
  <c r="P663" i="5"/>
  <c r="O663" i="5"/>
  <c r="M663" i="5"/>
  <c r="L663" i="5"/>
  <c r="K663" i="5"/>
  <c r="J663" i="5"/>
  <c r="AQ663" i="5" s="1"/>
  <c r="I663" i="5"/>
  <c r="H663" i="5"/>
  <c r="G663" i="5"/>
  <c r="F663" i="5"/>
  <c r="E663" i="5"/>
  <c r="AL663" i="5" s="1"/>
  <c r="D663" i="5"/>
  <c r="C663" i="5"/>
  <c r="AQ662" i="5"/>
  <c r="AL662" i="5"/>
  <c r="AB662" i="5"/>
  <c r="AA662" i="5"/>
  <c r="N662" i="5"/>
  <c r="M662" i="5"/>
  <c r="L662" i="5"/>
  <c r="AS662" i="5" s="1"/>
  <c r="K662" i="5"/>
  <c r="J662" i="5"/>
  <c r="AF662" i="5" s="1"/>
  <c r="I662" i="5"/>
  <c r="T662" i="5" s="1"/>
  <c r="H662" i="5"/>
  <c r="AD662" i="5" s="1"/>
  <c r="G662" i="5"/>
  <c r="AN662" i="5" s="1"/>
  <c r="F662" i="5"/>
  <c r="Q662" i="5" s="1"/>
  <c r="E662" i="5"/>
  <c r="P662" i="5" s="1"/>
  <c r="D662" i="5"/>
  <c r="C662" i="5"/>
  <c r="AN661" i="5"/>
  <c r="AL661" i="5"/>
  <c r="AA661" i="5"/>
  <c r="V661" i="5"/>
  <c r="P661" i="5"/>
  <c r="M661" i="5"/>
  <c r="X661" i="5" s="1"/>
  <c r="L661" i="5"/>
  <c r="AS661" i="5" s="1"/>
  <c r="K661" i="5"/>
  <c r="AG661" i="5" s="1"/>
  <c r="J661" i="5"/>
  <c r="I661" i="5"/>
  <c r="T661" i="5" s="1"/>
  <c r="H661" i="5"/>
  <c r="G661" i="5"/>
  <c r="AC661" i="5" s="1"/>
  <c r="F661" i="5"/>
  <c r="Q661" i="5" s="1"/>
  <c r="E661" i="5"/>
  <c r="D661" i="5"/>
  <c r="Z661" i="5" s="1"/>
  <c r="C661" i="5"/>
  <c r="N661" i="5" s="1"/>
  <c r="AT660" i="5"/>
  <c r="AR660" i="5"/>
  <c r="AM660" i="5"/>
  <c r="AL660" i="5"/>
  <c r="AH660" i="5"/>
  <c r="AG660" i="5"/>
  <c r="Z660" i="5"/>
  <c r="X660" i="5"/>
  <c r="V660" i="5"/>
  <c r="P660" i="5"/>
  <c r="O660" i="5"/>
  <c r="M660" i="5"/>
  <c r="AI660" i="5" s="1"/>
  <c r="L660" i="5"/>
  <c r="K660" i="5"/>
  <c r="J660" i="5"/>
  <c r="AQ660" i="5" s="1"/>
  <c r="I660" i="5"/>
  <c r="H660" i="5"/>
  <c r="G660" i="5"/>
  <c r="F660" i="5"/>
  <c r="E660" i="5"/>
  <c r="AA660" i="5" s="1"/>
  <c r="D660" i="5"/>
  <c r="AK660" i="5" s="1"/>
  <c r="C660" i="5"/>
  <c r="AS659" i="5"/>
  <c r="AN659" i="5"/>
  <c r="AK659" i="5"/>
  <c r="AJ659" i="5"/>
  <c r="AB659" i="5"/>
  <c r="AA659" i="5"/>
  <c r="Z659" i="5"/>
  <c r="Y659" i="5"/>
  <c r="M659" i="5"/>
  <c r="AI659" i="5" s="1"/>
  <c r="L659" i="5"/>
  <c r="K659" i="5"/>
  <c r="J659" i="5"/>
  <c r="U659" i="5" s="1"/>
  <c r="I659" i="5"/>
  <c r="H659" i="5"/>
  <c r="G659" i="5"/>
  <c r="F659" i="5"/>
  <c r="E659" i="5"/>
  <c r="P659" i="5" s="1"/>
  <c r="D659" i="5"/>
  <c r="O659" i="5" s="1"/>
  <c r="C659" i="5"/>
  <c r="N659" i="5" s="1"/>
  <c r="AQ658" i="5"/>
  <c r="AP658" i="5"/>
  <c r="AN658" i="5"/>
  <c r="AF658" i="5"/>
  <c r="AA658" i="5"/>
  <c r="R658" i="5"/>
  <c r="M658" i="5"/>
  <c r="L658" i="5"/>
  <c r="K658" i="5"/>
  <c r="J658" i="5"/>
  <c r="U658" i="5" s="1"/>
  <c r="I658" i="5"/>
  <c r="AE658" i="5" s="1"/>
  <c r="H658" i="5"/>
  <c r="G658" i="5"/>
  <c r="AC658" i="5" s="1"/>
  <c r="F658" i="5"/>
  <c r="E658" i="5"/>
  <c r="D658" i="5"/>
  <c r="C658" i="5"/>
  <c r="N658" i="5" s="1"/>
  <c r="AT657" i="5"/>
  <c r="AR657" i="5"/>
  <c r="AN657" i="5"/>
  <c r="AM657" i="5"/>
  <c r="AI657" i="5"/>
  <c r="AA657" i="5"/>
  <c r="X657" i="5"/>
  <c r="W657" i="5"/>
  <c r="V657" i="5"/>
  <c r="P657" i="5"/>
  <c r="M657" i="5"/>
  <c r="L657" i="5"/>
  <c r="K657" i="5"/>
  <c r="AG657" i="5" s="1"/>
  <c r="J657" i="5"/>
  <c r="I657" i="5"/>
  <c r="H657" i="5"/>
  <c r="G657" i="5"/>
  <c r="F657" i="5"/>
  <c r="E657" i="5"/>
  <c r="AL657" i="5" s="1"/>
  <c r="D657" i="5"/>
  <c r="C657" i="5"/>
  <c r="AJ657" i="5" s="1"/>
  <c r="AT656" i="5"/>
  <c r="AG656" i="5"/>
  <c r="X656" i="5"/>
  <c r="V656" i="5"/>
  <c r="U656" i="5"/>
  <c r="M656" i="5"/>
  <c r="AI656" i="5" s="1"/>
  <c r="L656" i="5"/>
  <c r="AS656" i="5" s="1"/>
  <c r="K656" i="5"/>
  <c r="AR656" i="5" s="1"/>
  <c r="J656" i="5"/>
  <c r="AQ656" i="5" s="1"/>
  <c r="I656" i="5"/>
  <c r="T656" i="5" s="1"/>
  <c r="H656" i="5"/>
  <c r="S656" i="5" s="1"/>
  <c r="G656" i="5"/>
  <c r="F656" i="5"/>
  <c r="E656" i="5"/>
  <c r="D656" i="5"/>
  <c r="C656" i="5"/>
  <c r="AF655" i="5"/>
  <c r="AA655" i="5"/>
  <c r="Z655" i="5"/>
  <c r="P655" i="5"/>
  <c r="M655" i="5"/>
  <c r="L655" i="5"/>
  <c r="K655" i="5"/>
  <c r="J655" i="5"/>
  <c r="AQ655" i="5" s="1"/>
  <c r="I655" i="5"/>
  <c r="H655" i="5"/>
  <c r="AD655" i="5" s="1"/>
  <c r="G655" i="5"/>
  <c r="F655" i="5"/>
  <c r="E655" i="5"/>
  <c r="AL655" i="5" s="1"/>
  <c r="D655" i="5"/>
  <c r="C655" i="5"/>
  <c r="AT654" i="5"/>
  <c r="AS654" i="5"/>
  <c r="AP654" i="5"/>
  <c r="AO654" i="5"/>
  <c r="AF654" i="5"/>
  <c r="Z654" i="5"/>
  <c r="X654" i="5"/>
  <c r="V654" i="5"/>
  <c r="O654" i="5"/>
  <c r="M654" i="5"/>
  <c r="AI654" i="5" s="1"/>
  <c r="L654" i="5"/>
  <c r="W654" i="5" s="1"/>
  <c r="K654" i="5"/>
  <c r="AR654" i="5" s="1"/>
  <c r="J654" i="5"/>
  <c r="I654" i="5"/>
  <c r="H654" i="5"/>
  <c r="AD654" i="5" s="1"/>
  <c r="G654" i="5"/>
  <c r="F654" i="5"/>
  <c r="AB654" i="5" s="1"/>
  <c r="E654" i="5"/>
  <c r="D654" i="5"/>
  <c r="AK654" i="5" s="1"/>
  <c r="C654" i="5"/>
  <c r="Y654" i="5" s="1"/>
  <c r="AT653" i="5"/>
  <c r="AS653" i="5"/>
  <c r="AO653" i="5"/>
  <c r="AM653" i="5"/>
  <c r="AG653" i="5"/>
  <c r="AD653" i="5"/>
  <c r="AA653" i="5"/>
  <c r="S653" i="5"/>
  <c r="Q653" i="5"/>
  <c r="N653" i="5"/>
  <c r="M653" i="5"/>
  <c r="X653" i="5" s="1"/>
  <c r="L653" i="5"/>
  <c r="W653" i="5" s="1"/>
  <c r="K653" i="5"/>
  <c r="J653" i="5"/>
  <c r="U653" i="5" s="1"/>
  <c r="I653" i="5"/>
  <c r="H653" i="5"/>
  <c r="G653" i="5"/>
  <c r="F653" i="5"/>
  <c r="AB653" i="5" s="1"/>
  <c r="E653" i="5"/>
  <c r="P653" i="5" s="1"/>
  <c r="D653" i="5"/>
  <c r="C653" i="5"/>
  <c r="AS652" i="5"/>
  <c r="AR652" i="5"/>
  <c r="AQ652" i="5"/>
  <c r="AM652" i="5"/>
  <c r="Y652" i="5"/>
  <c r="W652" i="5"/>
  <c r="U652" i="5"/>
  <c r="O652" i="5"/>
  <c r="M652" i="5"/>
  <c r="AI652" i="5" s="1"/>
  <c r="L652" i="5"/>
  <c r="AH652" i="5" s="1"/>
  <c r="K652" i="5"/>
  <c r="V652" i="5" s="1"/>
  <c r="J652" i="5"/>
  <c r="AF652" i="5" s="1"/>
  <c r="I652" i="5"/>
  <c r="T652" i="5" s="1"/>
  <c r="H652" i="5"/>
  <c r="G652" i="5"/>
  <c r="F652" i="5"/>
  <c r="E652" i="5"/>
  <c r="AL652" i="5" s="1"/>
  <c r="D652" i="5"/>
  <c r="Z652" i="5" s="1"/>
  <c r="C652" i="5"/>
  <c r="AS651" i="5"/>
  <c r="AQ651" i="5"/>
  <c r="AL651" i="5"/>
  <c r="AI651" i="5"/>
  <c r="AG651" i="5"/>
  <c r="AC651" i="5"/>
  <c r="Z651" i="5"/>
  <c r="Q651" i="5"/>
  <c r="N651" i="5"/>
  <c r="M651" i="5"/>
  <c r="X651" i="5" s="1"/>
  <c r="L651" i="5"/>
  <c r="W651" i="5" s="1"/>
  <c r="K651" i="5"/>
  <c r="AR651" i="5" s="1"/>
  <c r="J651" i="5"/>
  <c r="AF651" i="5" s="1"/>
  <c r="I651" i="5"/>
  <c r="AE651" i="5" s="1"/>
  <c r="H651" i="5"/>
  <c r="G651" i="5"/>
  <c r="F651" i="5"/>
  <c r="AB651" i="5" s="1"/>
  <c r="E651" i="5"/>
  <c r="P651" i="5" s="1"/>
  <c r="D651" i="5"/>
  <c r="AK651" i="5" s="1"/>
  <c r="C651" i="5"/>
  <c r="AS650" i="5"/>
  <c r="AQ650" i="5"/>
  <c r="AG650" i="5"/>
  <c r="AF650" i="5"/>
  <c r="U650" i="5"/>
  <c r="Q650" i="5"/>
  <c r="M650" i="5"/>
  <c r="L650" i="5"/>
  <c r="K650" i="5"/>
  <c r="V650" i="5" s="1"/>
  <c r="J650" i="5"/>
  <c r="I650" i="5"/>
  <c r="H650" i="5"/>
  <c r="G650" i="5"/>
  <c r="R650" i="5" s="1"/>
  <c r="F650" i="5"/>
  <c r="AB650" i="5" s="1"/>
  <c r="E650" i="5"/>
  <c r="D650" i="5"/>
  <c r="C650" i="5"/>
  <c r="AS649" i="5"/>
  <c r="AP649" i="5"/>
  <c r="AK649" i="5"/>
  <c r="AE649" i="5"/>
  <c r="AA649" i="5"/>
  <c r="Z649" i="5"/>
  <c r="W649" i="5"/>
  <c r="R649" i="5"/>
  <c r="O649" i="5"/>
  <c r="M649" i="5"/>
  <c r="L649" i="5"/>
  <c r="AH649" i="5" s="1"/>
  <c r="K649" i="5"/>
  <c r="J649" i="5"/>
  <c r="I649" i="5"/>
  <c r="T649" i="5" s="1"/>
  <c r="H649" i="5"/>
  <c r="G649" i="5"/>
  <c r="AN649" i="5" s="1"/>
  <c r="F649" i="5"/>
  <c r="E649" i="5"/>
  <c r="D649" i="5"/>
  <c r="C649" i="5"/>
  <c r="N649" i="5" s="1"/>
  <c r="AS648" i="5"/>
  <c r="AC648" i="5"/>
  <c r="AB648" i="5"/>
  <c r="Q648" i="5"/>
  <c r="P648" i="5"/>
  <c r="M648" i="5"/>
  <c r="L648" i="5"/>
  <c r="AH648" i="5" s="1"/>
  <c r="K648" i="5"/>
  <c r="V648" i="5" s="1"/>
  <c r="J648" i="5"/>
  <c r="I648" i="5"/>
  <c r="H648" i="5"/>
  <c r="G648" i="5"/>
  <c r="R648" i="5" s="1"/>
  <c r="F648" i="5"/>
  <c r="AM648" i="5" s="1"/>
  <c r="E648" i="5"/>
  <c r="D648" i="5"/>
  <c r="C648" i="5"/>
  <c r="AP647" i="5"/>
  <c r="AK647" i="5"/>
  <c r="AI647" i="5"/>
  <c r="AA647" i="5"/>
  <c r="Z647" i="5"/>
  <c r="O647" i="5"/>
  <c r="M647" i="5"/>
  <c r="L647" i="5"/>
  <c r="K647" i="5"/>
  <c r="AG647" i="5" s="1"/>
  <c r="J647" i="5"/>
  <c r="I647" i="5"/>
  <c r="T647" i="5" s="1"/>
  <c r="H647" i="5"/>
  <c r="G647" i="5"/>
  <c r="F647" i="5"/>
  <c r="E647" i="5"/>
  <c r="D647" i="5"/>
  <c r="C647" i="5"/>
  <c r="AQ646" i="5"/>
  <c r="AC646" i="5"/>
  <c r="AB646" i="5"/>
  <c r="Y646" i="5"/>
  <c r="P646" i="5"/>
  <c r="M646" i="5"/>
  <c r="L646" i="5"/>
  <c r="K646" i="5"/>
  <c r="J646" i="5"/>
  <c r="U646" i="5" s="1"/>
  <c r="I646" i="5"/>
  <c r="T646" i="5" s="1"/>
  <c r="H646" i="5"/>
  <c r="G646" i="5"/>
  <c r="R646" i="5" s="1"/>
  <c r="F646" i="5"/>
  <c r="Q646" i="5" s="1"/>
  <c r="E646" i="5"/>
  <c r="AL646" i="5" s="1"/>
  <c r="D646" i="5"/>
  <c r="Z646" i="5" s="1"/>
  <c r="C646" i="5"/>
  <c r="N646" i="5" s="1"/>
  <c r="AS645" i="5"/>
  <c r="AP645" i="5"/>
  <c r="AO645" i="5"/>
  <c r="AI645" i="5"/>
  <c r="AH645" i="5"/>
  <c r="V645" i="5"/>
  <c r="S645" i="5"/>
  <c r="R645" i="5"/>
  <c r="M645" i="5"/>
  <c r="L645" i="5"/>
  <c r="W645" i="5" s="1"/>
  <c r="K645" i="5"/>
  <c r="AR645" i="5" s="1"/>
  <c r="J645" i="5"/>
  <c r="I645" i="5"/>
  <c r="H645" i="5"/>
  <c r="AD645" i="5" s="1"/>
  <c r="G645" i="5"/>
  <c r="AN645" i="5" s="1"/>
  <c r="F645" i="5"/>
  <c r="E645" i="5"/>
  <c r="P645" i="5" s="1"/>
  <c r="D645" i="5"/>
  <c r="C645" i="5"/>
  <c r="AQ644" i="5"/>
  <c r="U644" i="5"/>
  <c r="M644" i="5"/>
  <c r="L644" i="5"/>
  <c r="K644" i="5"/>
  <c r="J644" i="5"/>
  <c r="AF644" i="5" s="1"/>
  <c r="I644" i="5"/>
  <c r="H644" i="5"/>
  <c r="G644" i="5"/>
  <c r="AN644" i="5" s="1"/>
  <c r="F644" i="5"/>
  <c r="AB644" i="5" s="1"/>
  <c r="E644" i="5"/>
  <c r="D644" i="5"/>
  <c r="C644" i="5"/>
  <c r="AQ643" i="5"/>
  <c r="AP643" i="5"/>
  <c r="AO643" i="5"/>
  <c r="AA643" i="5"/>
  <c r="Z643" i="5"/>
  <c r="W643" i="5"/>
  <c r="U643" i="5"/>
  <c r="O643" i="5"/>
  <c r="M643" i="5"/>
  <c r="AI643" i="5" s="1"/>
  <c r="L643" i="5"/>
  <c r="K643" i="5"/>
  <c r="J643" i="5"/>
  <c r="AF643" i="5" s="1"/>
  <c r="I643" i="5"/>
  <c r="T643" i="5" s="1"/>
  <c r="H643" i="5"/>
  <c r="AD643" i="5" s="1"/>
  <c r="G643" i="5"/>
  <c r="F643" i="5"/>
  <c r="E643" i="5"/>
  <c r="D643" i="5"/>
  <c r="AK643" i="5" s="1"/>
  <c r="C643" i="5"/>
  <c r="AJ643" i="5" s="1"/>
  <c r="AQ642" i="5"/>
  <c r="AO642" i="5"/>
  <c r="AF642" i="5"/>
  <c r="Y642" i="5"/>
  <c r="W642" i="5"/>
  <c r="U642" i="5"/>
  <c r="Q642" i="5"/>
  <c r="M642" i="5"/>
  <c r="L642" i="5"/>
  <c r="AH642" i="5" s="1"/>
  <c r="K642" i="5"/>
  <c r="J642" i="5"/>
  <c r="I642" i="5"/>
  <c r="AP642" i="5" s="1"/>
  <c r="H642" i="5"/>
  <c r="AD642" i="5" s="1"/>
  <c r="G642" i="5"/>
  <c r="F642" i="5"/>
  <c r="AM642" i="5" s="1"/>
  <c r="E642" i="5"/>
  <c r="D642" i="5"/>
  <c r="C642" i="5"/>
  <c r="AS641" i="5"/>
  <c r="AO641" i="5"/>
  <c r="AK641" i="5"/>
  <c r="AE641" i="5"/>
  <c r="AD641" i="5"/>
  <c r="Z641" i="5"/>
  <c r="V641" i="5"/>
  <c r="U641" i="5"/>
  <c r="S641" i="5"/>
  <c r="N641" i="5"/>
  <c r="M641" i="5"/>
  <c r="L641" i="5"/>
  <c r="K641" i="5"/>
  <c r="AR641" i="5" s="1"/>
  <c r="J641" i="5"/>
  <c r="AF641" i="5" s="1"/>
  <c r="I641" i="5"/>
  <c r="H641" i="5"/>
  <c r="G641" i="5"/>
  <c r="AC641" i="5" s="1"/>
  <c r="F641" i="5"/>
  <c r="E641" i="5"/>
  <c r="D641" i="5"/>
  <c r="O641" i="5" s="1"/>
  <c r="C641" i="5"/>
  <c r="AQ640" i="5"/>
  <c r="AK640" i="5"/>
  <c r="AF640" i="5"/>
  <c r="M640" i="5"/>
  <c r="AI640" i="5" s="1"/>
  <c r="L640" i="5"/>
  <c r="AS640" i="5" s="1"/>
  <c r="K640" i="5"/>
  <c r="AR640" i="5" s="1"/>
  <c r="J640" i="5"/>
  <c r="U640" i="5" s="1"/>
  <c r="I640" i="5"/>
  <c r="AP640" i="5" s="1"/>
  <c r="H640" i="5"/>
  <c r="G640" i="5"/>
  <c r="AC640" i="5" s="1"/>
  <c r="F640" i="5"/>
  <c r="E640" i="5"/>
  <c r="D640" i="5"/>
  <c r="Z640" i="5" s="1"/>
  <c r="C640" i="5"/>
  <c r="N640" i="5" s="1"/>
  <c r="AS639" i="5"/>
  <c r="AP639" i="5"/>
  <c r="AM639" i="5"/>
  <c r="AE639" i="5"/>
  <c r="AC639" i="5"/>
  <c r="R639" i="5"/>
  <c r="Q639" i="5"/>
  <c r="O639" i="5"/>
  <c r="M639" i="5"/>
  <c r="X639" i="5" s="1"/>
  <c r="L639" i="5"/>
  <c r="W639" i="5" s="1"/>
  <c r="K639" i="5"/>
  <c r="J639" i="5"/>
  <c r="I639" i="5"/>
  <c r="T639" i="5" s="1"/>
  <c r="H639" i="5"/>
  <c r="S639" i="5" s="1"/>
  <c r="G639" i="5"/>
  <c r="AN639" i="5" s="1"/>
  <c r="F639" i="5"/>
  <c r="AB639" i="5" s="1"/>
  <c r="E639" i="5"/>
  <c r="D639" i="5"/>
  <c r="Z639" i="5" s="1"/>
  <c r="C639" i="5"/>
  <c r="AR638" i="5"/>
  <c r="AF638" i="5"/>
  <c r="AA638" i="5"/>
  <c r="V638" i="5"/>
  <c r="N638" i="5"/>
  <c r="M638" i="5"/>
  <c r="L638" i="5"/>
  <c r="K638" i="5"/>
  <c r="AG638" i="5" s="1"/>
  <c r="J638" i="5"/>
  <c r="U638" i="5" s="1"/>
  <c r="I638" i="5"/>
  <c r="H638" i="5"/>
  <c r="G638" i="5"/>
  <c r="F638" i="5"/>
  <c r="E638" i="5"/>
  <c r="AL638" i="5" s="1"/>
  <c r="D638" i="5"/>
  <c r="Z638" i="5" s="1"/>
  <c r="C638" i="5"/>
  <c r="Y638" i="5" s="1"/>
  <c r="AQ637" i="5"/>
  <c r="AP637" i="5"/>
  <c r="AJ637" i="5"/>
  <c r="AF637" i="5"/>
  <c r="AE637" i="5"/>
  <c r="Y637" i="5"/>
  <c r="T637" i="5"/>
  <c r="S637" i="5"/>
  <c r="R637" i="5"/>
  <c r="M637" i="5"/>
  <c r="L637" i="5"/>
  <c r="K637" i="5"/>
  <c r="V637" i="5" s="1"/>
  <c r="J637" i="5"/>
  <c r="U637" i="5" s="1"/>
  <c r="I637" i="5"/>
  <c r="H637" i="5"/>
  <c r="AO637" i="5" s="1"/>
  <c r="G637" i="5"/>
  <c r="F637" i="5"/>
  <c r="E637" i="5"/>
  <c r="D637" i="5"/>
  <c r="C637" i="5"/>
  <c r="N637" i="5" s="1"/>
  <c r="AR636" i="5"/>
  <c r="AQ636" i="5"/>
  <c r="AP636" i="5"/>
  <c r="AL636" i="5"/>
  <c r="AG636" i="5"/>
  <c r="AE636" i="5"/>
  <c r="Z636" i="5"/>
  <c r="Y636" i="5"/>
  <c r="V636" i="5"/>
  <c r="T636" i="5"/>
  <c r="N636" i="5"/>
  <c r="M636" i="5"/>
  <c r="X636" i="5" s="1"/>
  <c r="L636" i="5"/>
  <c r="K636" i="5"/>
  <c r="J636" i="5"/>
  <c r="U636" i="5" s="1"/>
  <c r="I636" i="5"/>
  <c r="H636" i="5"/>
  <c r="G636" i="5"/>
  <c r="F636" i="5"/>
  <c r="E636" i="5"/>
  <c r="P636" i="5" s="1"/>
  <c r="D636" i="5"/>
  <c r="O636" i="5" s="1"/>
  <c r="C636" i="5"/>
  <c r="AJ636" i="5" s="1"/>
  <c r="AR635" i="5"/>
  <c r="AQ635" i="5"/>
  <c r="AF635" i="5"/>
  <c r="AE635" i="5"/>
  <c r="X635" i="5"/>
  <c r="T635" i="5"/>
  <c r="M635" i="5"/>
  <c r="L635" i="5"/>
  <c r="K635" i="5"/>
  <c r="V635" i="5" s="1"/>
  <c r="J635" i="5"/>
  <c r="U635" i="5" s="1"/>
  <c r="I635" i="5"/>
  <c r="AP635" i="5" s="1"/>
  <c r="H635" i="5"/>
  <c r="S635" i="5" s="1"/>
  <c r="G635" i="5"/>
  <c r="AC635" i="5" s="1"/>
  <c r="F635" i="5"/>
  <c r="E635" i="5"/>
  <c r="AL635" i="5" s="1"/>
  <c r="D635" i="5"/>
  <c r="C635" i="5"/>
  <c r="AQ634" i="5"/>
  <c r="AP634" i="5"/>
  <c r="AL634" i="5"/>
  <c r="AK634" i="5"/>
  <c r="AJ634" i="5"/>
  <c r="AE634" i="5"/>
  <c r="Z634" i="5"/>
  <c r="Y634" i="5"/>
  <c r="T634" i="5"/>
  <c r="M634" i="5"/>
  <c r="L634" i="5"/>
  <c r="AH634" i="5" s="1"/>
  <c r="K634" i="5"/>
  <c r="J634" i="5"/>
  <c r="U634" i="5" s="1"/>
  <c r="I634" i="5"/>
  <c r="H634" i="5"/>
  <c r="G634" i="5"/>
  <c r="F634" i="5"/>
  <c r="E634" i="5"/>
  <c r="P634" i="5" s="1"/>
  <c r="D634" i="5"/>
  <c r="O634" i="5" s="1"/>
  <c r="C634" i="5"/>
  <c r="N634" i="5" s="1"/>
  <c r="AR633" i="5"/>
  <c r="AP633" i="5"/>
  <c r="AL633" i="5"/>
  <c r="AE633" i="5"/>
  <c r="AA633" i="5"/>
  <c r="P633" i="5"/>
  <c r="M633" i="5"/>
  <c r="X633" i="5" s="1"/>
  <c r="L633" i="5"/>
  <c r="K633" i="5"/>
  <c r="V633" i="5" s="1"/>
  <c r="J633" i="5"/>
  <c r="U633" i="5" s="1"/>
  <c r="I633" i="5"/>
  <c r="T633" i="5" s="1"/>
  <c r="H633" i="5"/>
  <c r="S633" i="5" s="1"/>
  <c r="G633" i="5"/>
  <c r="F633" i="5"/>
  <c r="E633" i="5"/>
  <c r="D633" i="5"/>
  <c r="O633" i="5" s="1"/>
  <c r="C633" i="5"/>
  <c r="AT632" i="5"/>
  <c r="AP632" i="5"/>
  <c r="X632" i="5"/>
  <c r="V632" i="5"/>
  <c r="T632" i="5"/>
  <c r="M632" i="5"/>
  <c r="AI632" i="5" s="1"/>
  <c r="L632" i="5"/>
  <c r="AH632" i="5" s="1"/>
  <c r="K632" i="5"/>
  <c r="J632" i="5"/>
  <c r="I632" i="5"/>
  <c r="AE632" i="5" s="1"/>
  <c r="H632" i="5"/>
  <c r="G632" i="5"/>
  <c r="F632" i="5"/>
  <c r="E632" i="5"/>
  <c r="D632" i="5"/>
  <c r="C632" i="5"/>
  <c r="AN631" i="5"/>
  <c r="AL631" i="5"/>
  <c r="AF631" i="5"/>
  <c r="AA631" i="5"/>
  <c r="X631" i="5"/>
  <c r="R631" i="5"/>
  <c r="P631" i="5"/>
  <c r="M631" i="5"/>
  <c r="L631" i="5"/>
  <c r="K631" i="5"/>
  <c r="V631" i="5" s="1"/>
  <c r="J631" i="5"/>
  <c r="U631" i="5" s="1"/>
  <c r="I631" i="5"/>
  <c r="H631" i="5"/>
  <c r="S631" i="5" s="1"/>
  <c r="G631" i="5"/>
  <c r="AC631" i="5" s="1"/>
  <c r="F631" i="5"/>
  <c r="E631" i="5"/>
  <c r="D631" i="5"/>
  <c r="AK631" i="5" s="1"/>
  <c r="C631" i="5"/>
  <c r="AJ631" i="5" s="1"/>
  <c r="AT630" i="5"/>
  <c r="AK630" i="5"/>
  <c r="AJ630" i="5"/>
  <c r="AG630" i="5"/>
  <c r="Z630" i="5"/>
  <c r="Y630" i="5"/>
  <c r="X630" i="5"/>
  <c r="N630" i="5"/>
  <c r="M630" i="5"/>
  <c r="AI630" i="5" s="1"/>
  <c r="L630" i="5"/>
  <c r="AH630" i="5" s="1"/>
  <c r="K630" i="5"/>
  <c r="J630" i="5"/>
  <c r="I630" i="5"/>
  <c r="AP630" i="5" s="1"/>
  <c r="H630" i="5"/>
  <c r="AO630" i="5" s="1"/>
  <c r="G630" i="5"/>
  <c r="F630" i="5"/>
  <c r="E630" i="5"/>
  <c r="D630" i="5"/>
  <c r="O630" i="5" s="1"/>
  <c r="C630" i="5"/>
  <c r="AQ629" i="5"/>
  <c r="AP629" i="5"/>
  <c r="AL629" i="5"/>
  <c r="AJ629" i="5"/>
  <c r="AA629" i="5"/>
  <c r="Z629" i="5"/>
  <c r="Y629" i="5"/>
  <c r="P629" i="5"/>
  <c r="M629" i="5"/>
  <c r="X629" i="5" s="1"/>
  <c r="L629" i="5"/>
  <c r="K629" i="5"/>
  <c r="J629" i="5"/>
  <c r="U629" i="5" s="1"/>
  <c r="I629" i="5"/>
  <c r="T629" i="5" s="1"/>
  <c r="H629" i="5"/>
  <c r="G629" i="5"/>
  <c r="F629" i="5"/>
  <c r="E629" i="5"/>
  <c r="D629" i="5"/>
  <c r="O629" i="5" s="1"/>
  <c r="C629" i="5"/>
  <c r="N629" i="5" s="1"/>
  <c r="AR628" i="5"/>
  <c r="AQ628" i="5"/>
  <c r="AP628" i="5"/>
  <c r="AJ628" i="5"/>
  <c r="AG628" i="5"/>
  <c r="V628" i="5"/>
  <c r="N628" i="5"/>
  <c r="M628" i="5"/>
  <c r="L628" i="5"/>
  <c r="K628" i="5"/>
  <c r="J628" i="5"/>
  <c r="U628" i="5" s="1"/>
  <c r="I628" i="5"/>
  <c r="H628" i="5"/>
  <c r="G628" i="5"/>
  <c r="F628" i="5"/>
  <c r="E628" i="5"/>
  <c r="P628" i="5" s="1"/>
  <c r="D628" i="5"/>
  <c r="O628" i="5" s="1"/>
  <c r="C628" i="5"/>
  <c r="Y628" i="5" s="1"/>
  <c r="AR627" i="5"/>
  <c r="AQ627" i="5"/>
  <c r="AP627" i="5"/>
  <c r="AJ627" i="5"/>
  <c r="AF627" i="5"/>
  <c r="AE627" i="5"/>
  <c r="Y627" i="5"/>
  <c r="X627" i="5"/>
  <c r="T627" i="5"/>
  <c r="M627" i="5"/>
  <c r="L627" i="5"/>
  <c r="K627" i="5"/>
  <c r="V627" i="5" s="1"/>
  <c r="J627" i="5"/>
  <c r="U627" i="5" s="1"/>
  <c r="I627" i="5"/>
  <c r="H627" i="5"/>
  <c r="AD627" i="5" s="1"/>
  <c r="G627" i="5"/>
  <c r="AN627" i="5" s="1"/>
  <c r="F627" i="5"/>
  <c r="AB627" i="5" s="1"/>
  <c r="E627" i="5"/>
  <c r="D627" i="5"/>
  <c r="C627" i="5"/>
  <c r="N627" i="5" s="1"/>
  <c r="AR626" i="5"/>
  <c r="AQ626" i="5"/>
  <c r="AP626" i="5"/>
  <c r="AG626" i="5"/>
  <c r="AE626" i="5"/>
  <c r="Z626" i="5"/>
  <c r="Y626" i="5"/>
  <c r="V626" i="5"/>
  <c r="T626" i="5"/>
  <c r="N626" i="5"/>
  <c r="M626" i="5"/>
  <c r="L626" i="5"/>
  <c r="K626" i="5"/>
  <c r="J626" i="5"/>
  <c r="U626" i="5" s="1"/>
  <c r="I626" i="5"/>
  <c r="H626" i="5"/>
  <c r="G626" i="5"/>
  <c r="F626" i="5"/>
  <c r="E626" i="5"/>
  <c r="P626" i="5" s="1"/>
  <c r="D626" i="5"/>
  <c r="O626" i="5" s="1"/>
  <c r="C626" i="5"/>
  <c r="AJ626" i="5" s="1"/>
  <c r="AR625" i="5"/>
  <c r="AQ625" i="5"/>
  <c r="AB625" i="5"/>
  <c r="AA625" i="5"/>
  <c r="P625" i="5"/>
  <c r="N625" i="5"/>
  <c r="M625" i="5"/>
  <c r="L625" i="5"/>
  <c r="K625" i="5"/>
  <c r="V625" i="5" s="1"/>
  <c r="J625" i="5"/>
  <c r="U625" i="5" s="1"/>
  <c r="I625" i="5"/>
  <c r="AE625" i="5" s="1"/>
  <c r="H625" i="5"/>
  <c r="G625" i="5"/>
  <c r="F625" i="5"/>
  <c r="E625" i="5"/>
  <c r="AL625" i="5" s="1"/>
  <c r="D625" i="5"/>
  <c r="C625" i="5"/>
  <c r="AR624" i="5"/>
  <c r="AH624" i="5"/>
  <c r="AG624" i="5"/>
  <c r="AE624" i="5"/>
  <c r="V624" i="5"/>
  <c r="T624" i="5"/>
  <c r="M624" i="5"/>
  <c r="L624" i="5"/>
  <c r="K624" i="5"/>
  <c r="J624" i="5"/>
  <c r="U624" i="5" s="1"/>
  <c r="I624" i="5"/>
  <c r="AP624" i="5" s="1"/>
  <c r="H624" i="5"/>
  <c r="G624" i="5"/>
  <c r="F624" i="5"/>
  <c r="E624" i="5"/>
  <c r="P624" i="5" s="1"/>
  <c r="D624" i="5"/>
  <c r="C624" i="5"/>
  <c r="AR623" i="5"/>
  <c r="AJ623" i="5"/>
  <c r="AD623" i="5"/>
  <c r="Y623" i="5"/>
  <c r="M623" i="5"/>
  <c r="L623" i="5"/>
  <c r="K623" i="5"/>
  <c r="V623" i="5" s="1"/>
  <c r="J623" i="5"/>
  <c r="I623" i="5"/>
  <c r="H623" i="5"/>
  <c r="G623" i="5"/>
  <c r="AC623" i="5" s="1"/>
  <c r="F623" i="5"/>
  <c r="AB623" i="5" s="1"/>
  <c r="E623" i="5"/>
  <c r="D623" i="5"/>
  <c r="O623" i="5" s="1"/>
  <c r="C623" i="5"/>
  <c r="N623" i="5" s="1"/>
  <c r="AP622" i="5"/>
  <c r="AK622" i="5"/>
  <c r="AJ622" i="5"/>
  <c r="AE622" i="5"/>
  <c r="Z622" i="5"/>
  <c r="Y622" i="5"/>
  <c r="N622" i="5"/>
  <c r="M622" i="5"/>
  <c r="AT622" i="5" s="1"/>
  <c r="L622" i="5"/>
  <c r="K622" i="5"/>
  <c r="J622" i="5"/>
  <c r="I622" i="5"/>
  <c r="T622" i="5" s="1"/>
  <c r="H622" i="5"/>
  <c r="G622" i="5"/>
  <c r="R622" i="5" s="1"/>
  <c r="F622" i="5"/>
  <c r="E622" i="5"/>
  <c r="D622" i="5"/>
  <c r="O622" i="5" s="1"/>
  <c r="C622" i="5"/>
  <c r="AR621" i="5"/>
  <c r="AL621" i="5"/>
  <c r="AK621" i="5"/>
  <c r="AE621" i="5"/>
  <c r="AB621" i="5"/>
  <c r="R621" i="5"/>
  <c r="P621" i="5"/>
  <c r="N621" i="5"/>
  <c r="M621" i="5"/>
  <c r="L621" i="5"/>
  <c r="K621" i="5"/>
  <c r="V621" i="5" s="1"/>
  <c r="J621" i="5"/>
  <c r="I621" i="5"/>
  <c r="T621" i="5" s="1"/>
  <c r="H621" i="5"/>
  <c r="AO621" i="5" s="1"/>
  <c r="G621" i="5"/>
  <c r="AC621" i="5" s="1"/>
  <c r="F621" i="5"/>
  <c r="E621" i="5"/>
  <c r="AA621" i="5" s="1"/>
  <c r="D621" i="5"/>
  <c r="C621" i="5"/>
  <c r="AR620" i="5"/>
  <c r="AP620" i="5"/>
  <c r="AK620" i="5"/>
  <c r="AJ620" i="5"/>
  <c r="AG620" i="5"/>
  <c r="AD620" i="5"/>
  <c r="Z620" i="5"/>
  <c r="Y620" i="5"/>
  <c r="V620" i="5"/>
  <c r="T620" i="5"/>
  <c r="N620" i="5"/>
  <c r="M620" i="5"/>
  <c r="AT620" i="5" s="1"/>
  <c r="L620" i="5"/>
  <c r="AH620" i="5" s="1"/>
  <c r="K620" i="5"/>
  <c r="J620" i="5"/>
  <c r="AF620" i="5" s="1"/>
  <c r="I620" i="5"/>
  <c r="AE620" i="5" s="1"/>
  <c r="H620" i="5"/>
  <c r="AO620" i="5" s="1"/>
  <c r="G620" i="5"/>
  <c r="R620" i="5" s="1"/>
  <c r="F620" i="5"/>
  <c r="E620" i="5"/>
  <c r="D620" i="5"/>
  <c r="O620" i="5" s="1"/>
  <c r="C620" i="5"/>
  <c r="AP619" i="5"/>
  <c r="AJ619" i="5"/>
  <c r="AE619" i="5"/>
  <c r="AD619" i="5"/>
  <c r="Y619" i="5"/>
  <c r="T619" i="5"/>
  <c r="S619" i="5"/>
  <c r="R619" i="5"/>
  <c r="M619" i="5"/>
  <c r="L619" i="5"/>
  <c r="K619" i="5"/>
  <c r="J619" i="5"/>
  <c r="I619" i="5"/>
  <c r="H619" i="5"/>
  <c r="AO619" i="5" s="1"/>
  <c r="G619" i="5"/>
  <c r="AC619" i="5" s="1"/>
  <c r="F619" i="5"/>
  <c r="AB619" i="5" s="1"/>
  <c r="E619" i="5"/>
  <c r="D619" i="5"/>
  <c r="AK619" i="5" s="1"/>
  <c r="C619" i="5"/>
  <c r="N619" i="5" s="1"/>
  <c r="AP618" i="5"/>
  <c r="AK618" i="5"/>
  <c r="AJ618" i="5"/>
  <c r="AE618" i="5"/>
  <c r="Z618" i="5"/>
  <c r="Y618" i="5"/>
  <c r="N618" i="5"/>
  <c r="M618" i="5"/>
  <c r="L618" i="5"/>
  <c r="K618" i="5"/>
  <c r="J618" i="5"/>
  <c r="I618" i="5"/>
  <c r="T618" i="5" s="1"/>
  <c r="H618" i="5"/>
  <c r="S618" i="5" s="1"/>
  <c r="G618" i="5"/>
  <c r="F618" i="5"/>
  <c r="Q618" i="5" s="1"/>
  <c r="E618" i="5"/>
  <c r="AL618" i="5" s="1"/>
  <c r="D618" i="5"/>
  <c r="O618" i="5" s="1"/>
  <c r="C618" i="5"/>
  <c r="AQ617" i="5"/>
  <c r="AP617" i="5"/>
  <c r="AN617" i="5"/>
  <c r="AJ617" i="5"/>
  <c r="AI617" i="5"/>
  <c r="AF617" i="5"/>
  <c r="AE617" i="5"/>
  <c r="T617" i="5"/>
  <c r="S617" i="5"/>
  <c r="R617" i="5"/>
  <c r="N617" i="5"/>
  <c r="M617" i="5"/>
  <c r="L617" i="5"/>
  <c r="W617" i="5" s="1"/>
  <c r="K617" i="5"/>
  <c r="AR617" i="5" s="1"/>
  <c r="J617" i="5"/>
  <c r="U617" i="5" s="1"/>
  <c r="I617" i="5"/>
  <c r="H617" i="5"/>
  <c r="G617" i="5"/>
  <c r="AC617" i="5" s="1"/>
  <c r="F617" i="5"/>
  <c r="E617" i="5"/>
  <c r="D617" i="5"/>
  <c r="AK617" i="5" s="1"/>
  <c r="C617" i="5"/>
  <c r="Y617" i="5" s="1"/>
  <c r="AP616" i="5"/>
  <c r="AO616" i="5"/>
  <c r="AF616" i="5"/>
  <c r="Z616" i="5"/>
  <c r="Y616" i="5"/>
  <c r="T616" i="5"/>
  <c r="S616" i="5"/>
  <c r="M616" i="5"/>
  <c r="X616" i="5" s="1"/>
  <c r="L616" i="5"/>
  <c r="AH616" i="5" s="1"/>
  <c r="K616" i="5"/>
  <c r="V616" i="5" s="1"/>
  <c r="J616" i="5"/>
  <c r="U616" i="5" s="1"/>
  <c r="I616" i="5"/>
  <c r="AE616" i="5" s="1"/>
  <c r="H616" i="5"/>
  <c r="AD616" i="5" s="1"/>
  <c r="G616" i="5"/>
  <c r="R616" i="5" s="1"/>
  <c r="F616" i="5"/>
  <c r="E616" i="5"/>
  <c r="AL616" i="5" s="1"/>
  <c r="D616" i="5"/>
  <c r="C616" i="5"/>
  <c r="AJ616" i="5" s="1"/>
  <c r="AP615" i="5"/>
  <c r="AL615" i="5"/>
  <c r="AK615" i="5"/>
  <c r="AJ615" i="5"/>
  <c r="Z615" i="5"/>
  <c r="Y615" i="5"/>
  <c r="N615" i="5"/>
  <c r="M615" i="5"/>
  <c r="AT615" i="5" s="1"/>
  <c r="L615" i="5"/>
  <c r="K615" i="5"/>
  <c r="AR615" i="5" s="1"/>
  <c r="J615" i="5"/>
  <c r="I615" i="5"/>
  <c r="T615" i="5" s="1"/>
  <c r="H615" i="5"/>
  <c r="G615" i="5"/>
  <c r="AN615" i="5" s="1"/>
  <c r="F615" i="5"/>
  <c r="AB615" i="5" s="1"/>
  <c r="E615" i="5"/>
  <c r="P615" i="5" s="1"/>
  <c r="D615" i="5"/>
  <c r="O615" i="5" s="1"/>
  <c r="C615" i="5"/>
  <c r="AP614" i="5"/>
  <c r="AO614" i="5"/>
  <c r="AJ614" i="5"/>
  <c r="AE614" i="5"/>
  <c r="AD614" i="5"/>
  <c r="T614" i="5"/>
  <c r="S614" i="5"/>
  <c r="R614" i="5"/>
  <c r="Q614" i="5"/>
  <c r="M614" i="5"/>
  <c r="AT614" i="5" s="1"/>
  <c r="L614" i="5"/>
  <c r="AH614" i="5" s="1"/>
  <c r="K614" i="5"/>
  <c r="J614" i="5"/>
  <c r="AF614" i="5" s="1"/>
  <c r="I614" i="5"/>
  <c r="H614" i="5"/>
  <c r="G614" i="5"/>
  <c r="AN614" i="5" s="1"/>
  <c r="F614" i="5"/>
  <c r="E614" i="5"/>
  <c r="D614" i="5"/>
  <c r="C614" i="5"/>
  <c r="AK613" i="5"/>
  <c r="AJ613" i="5"/>
  <c r="Z613" i="5"/>
  <c r="Y613" i="5"/>
  <c r="T613" i="5"/>
  <c r="N613" i="5"/>
  <c r="M613" i="5"/>
  <c r="L613" i="5"/>
  <c r="K613" i="5"/>
  <c r="J613" i="5"/>
  <c r="I613" i="5"/>
  <c r="AE613" i="5" s="1"/>
  <c r="H613" i="5"/>
  <c r="S613" i="5" s="1"/>
  <c r="G613" i="5"/>
  <c r="AN613" i="5" s="1"/>
  <c r="F613" i="5"/>
  <c r="E613" i="5"/>
  <c r="D613" i="5"/>
  <c r="O613" i="5" s="1"/>
  <c r="C613" i="5"/>
  <c r="AR612" i="5"/>
  <c r="AQ612" i="5"/>
  <c r="AP612" i="5"/>
  <c r="AG612" i="5"/>
  <c r="AF612" i="5"/>
  <c r="AE612" i="5"/>
  <c r="Z612" i="5"/>
  <c r="Y612" i="5"/>
  <c r="V612" i="5"/>
  <c r="P612" i="5"/>
  <c r="N612" i="5"/>
  <c r="M612" i="5"/>
  <c r="L612" i="5"/>
  <c r="AH612" i="5" s="1"/>
  <c r="K612" i="5"/>
  <c r="J612" i="5"/>
  <c r="U612" i="5" s="1"/>
  <c r="I612" i="5"/>
  <c r="T612" i="5" s="1"/>
  <c r="H612" i="5"/>
  <c r="G612" i="5"/>
  <c r="F612" i="5"/>
  <c r="E612" i="5"/>
  <c r="D612" i="5"/>
  <c r="C612" i="5"/>
  <c r="AJ612" i="5" s="1"/>
  <c r="AL611" i="5"/>
  <c r="AI611" i="5"/>
  <c r="AB611" i="5"/>
  <c r="AA611" i="5"/>
  <c r="W611" i="5"/>
  <c r="P611" i="5"/>
  <c r="N611" i="5"/>
  <c r="M611" i="5"/>
  <c r="AT611" i="5" s="1"/>
  <c r="L611" i="5"/>
  <c r="AS611" i="5" s="1"/>
  <c r="K611" i="5"/>
  <c r="J611" i="5"/>
  <c r="I611" i="5"/>
  <c r="AP611" i="5" s="1"/>
  <c r="H611" i="5"/>
  <c r="G611" i="5"/>
  <c r="F611" i="5"/>
  <c r="E611" i="5"/>
  <c r="D611" i="5"/>
  <c r="O611" i="5" s="1"/>
  <c r="C611" i="5"/>
  <c r="AP610" i="5"/>
  <c r="AE610" i="5"/>
  <c r="Q610" i="5"/>
  <c r="P610" i="5"/>
  <c r="M610" i="5"/>
  <c r="X610" i="5" s="1"/>
  <c r="L610" i="5"/>
  <c r="K610" i="5"/>
  <c r="AR610" i="5" s="1"/>
  <c r="J610" i="5"/>
  <c r="I610" i="5"/>
  <c r="T610" i="5" s="1"/>
  <c r="H610" i="5"/>
  <c r="S610" i="5" s="1"/>
  <c r="G610" i="5"/>
  <c r="R610" i="5" s="1"/>
  <c r="F610" i="5"/>
  <c r="AB610" i="5" s="1"/>
  <c r="E610" i="5"/>
  <c r="AA610" i="5" s="1"/>
  <c r="D610" i="5"/>
  <c r="C610" i="5"/>
  <c r="AJ610" i="5" s="1"/>
  <c r="AL609" i="5"/>
  <c r="AK609" i="5"/>
  <c r="AJ609" i="5"/>
  <c r="Z609" i="5"/>
  <c r="Y609" i="5"/>
  <c r="V609" i="5"/>
  <c r="N609" i="5"/>
  <c r="M609" i="5"/>
  <c r="L609" i="5"/>
  <c r="K609" i="5"/>
  <c r="AR609" i="5" s="1"/>
  <c r="J609" i="5"/>
  <c r="I609" i="5"/>
  <c r="T609" i="5" s="1"/>
  <c r="H609" i="5"/>
  <c r="G609" i="5"/>
  <c r="F609" i="5"/>
  <c r="E609" i="5"/>
  <c r="D609" i="5"/>
  <c r="O609" i="5" s="1"/>
  <c r="C609" i="5"/>
  <c r="AS608" i="5"/>
  <c r="AR608" i="5"/>
  <c r="AJ608" i="5"/>
  <c r="AG608" i="5"/>
  <c r="AF608" i="5"/>
  <c r="Y608" i="5"/>
  <c r="V608" i="5"/>
  <c r="U608" i="5"/>
  <c r="T608" i="5"/>
  <c r="M608" i="5"/>
  <c r="AI608" i="5" s="1"/>
  <c r="L608" i="5"/>
  <c r="K608" i="5"/>
  <c r="J608" i="5"/>
  <c r="AQ608" i="5" s="1"/>
  <c r="I608" i="5"/>
  <c r="AP608" i="5" s="1"/>
  <c r="H608" i="5"/>
  <c r="G608" i="5"/>
  <c r="F608" i="5"/>
  <c r="E608" i="5"/>
  <c r="D608" i="5"/>
  <c r="O608" i="5" s="1"/>
  <c r="C608" i="5"/>
  <c r="N608" i="5" s="1"/>
  <c r="AT607" i="5"/>
  <c r="AS607" i="5"/>
  <c r="AG607" i="5"/>
  <c r="AF607" i="5"/>
  <c r="AD607" i="5"/>
  <c r="V607" i="5"/>
  <c r="U607" i="5"/>
  <c r="S607" i="5"/>
  <c r="N607" i="5"/>
  <c r="M607" i="5"/>
  <c r="X607" i="5" s="1"/>
  <c r="L607" i="5"/>
  <c r="K607" i="5"/>
  <c r="AR607" i="5" s="1"/>
  <c r="J607" i="5"/>
  <c r="AQ607" i="5" s="1"/>
  <c r="I607" i="5"/>
  <c r="H607" i="5"/>
  <c r="AO607" i="5" s="1"/>
  <c r="G607" i="5"/>
  <c r="F607" i="5"/>
  <c r="AB607" i="5" s="1"/>
  <c r="E607" i="5"/>
  <c r="D607" i="5"/>
  <c r="C607" i="5"/>
  <c r="AR606" i="5"/>
  <c r="AQ606" i="5"/>
  <c r="AP606" i="5"/>
  <c r="AO606" i="5"/>
  <c r="AG606" i="5"/>
  <c r="AF606" i="5"/>
  <c r="AE606" i="5"/>
  <c r="AD606" i="5"/>
  <c r="V606" i="5"/>
  <c r="S606" i="5"/>
  <c r="Q606" i="5"/>
  <c r="N606" i="5"/>
  <c r="M606" i="5"/>
  <c r="L606" i="5"/>
  <c r="AS606" i="5" s="1"/>
  <c r="K606" i="5"/>
  <c r="J606" i="5"/>
  <c r="U606" i="5" s="1"/>
  <c r="I606" i="5"/>
  <c r="T606" i="5" s="1"/>
  <c r="H606" i="5"/>
  <c r="G606" i="5"/>
  <c r="R606" i="5" s="1"/>
  <c r="F606" i="5"/>
  <c r="AB606" i="5" s="1"/>
  <c r="E606" i="5"/>
  <c r="P606" i="5" s="1"/>
  <c r="D606" i="5"/>
  <c r="O606" i="5" s="1"/>
  <c r="C606" i="5"/>
  <c r="AJ606" i="5" s="1"/>
  <c r="AQ605" i="5"/>
  <c r="AP605" i="5"/>
  <c r="Y605" i="5"/>
  <c r="X605" i="5"/>
  <c r="V605" i="5"/>
  <c r="P605" i="5"/>
  <c r="M605" i="5"/>
  <c r="AT605" i="5" s="1"/>
  <c r="L605" i="5"/>
  <c r="K605" i="5"/>
  <c r="J605" i="5"/>
  <c r="I605" i="5"/>
  <c r="H605" i="5"/>
  <c r="AO605" i="5" s="1"/>
  <c r="G605" i="5"/>
  <c r="F605" i="5"/>
  <c r="E605" i="5"/>
  <c r="AL605" i="5" s="1"/>
  <c r="D605" i="5"/>
  <c r="AK605" i="5" s="1"/>
  <c r="C605" i="5"/>
  <c r="AJ605" i="5" s="1"/>
  <c r="AT604" i="5"/>
  <c r="AS604" i="5"/>
  <c r="AR604" i="5"/>
  <c r="AG604" i="5"/>
  <c r="AA604" i="5"/>
  <c r="X604" i="5"/>
  <c r="V604" i="5"/>
  <c r="O604" i="5"/>
  <c r="N604" i="5"/>
  <c r="M604" i="5"/>
  <c r="AI604" i="5" s="1"/>
  <c r="L604" i="5"/>
  <c r="W604" i="5" s="1"/>
  <c r="K604" i="5"/>
  <c r="J604" i="5"/>
  <c r="I604" i="5"/>
  <c r="H604" i="5"/>
  <c r="G604" i="5"/>
  <c r="F604" i="5"/>
  <c r="Q604" i="5" s="1"/>
  <c r="E604" i="5"/>
  <c r="P604" i="5" s="1"/>
  <c r="D604" i="5"/>
  <c r="AK604" i="5" s="1"/>
  <c r="C604" i="5"/>
  <c r="AT603" i="5"/>
  <c r="AJ603" i="5"/>
  <c r="AI603" i="5"/>
  <c r="AH603" i="5"/>
  <c r="X603" i="5"/>
  <c r="W603" i="5"/>
  <c r="M603" i="5"/>
  <c r="L603" i="5"/>
  <c r="AS603" i="5" s="1"/>
  <c r="K603" i="5"/>
  <c r="J603" i="5"/>
  <c r="I603" i="5"/>
  <c r="H603" i="5"/>
  <c r="S603" i="5" s="1"/>
  <c r="G603" i="5"/>
  <c r="R603" i="5" s="1"/>
  <c r="F603" i="5"/>
  <c r="E603" i="5"/>
  <c r="D603" i="5"/>
  <c r="C603" i="5"/>
  <c r="N603" i="5" s="1"/>
  <c r="AR602" i="5"/>
  <c r="AO602" i="5"/>
  <c r="AC602" i="5"/>
  <c r="T602" i="5"/>
  <c r="S602" i="5"/>
  <c r="R602" i="5"/>
  <c r="Q602" i="5"/>
  <c r="M602" i="5"/>
  <c r="AI602" i="5" s="1"/>
  <c r="L602" i="5"/>
  <c r="K602" i="5"/>
  <c r="J602" i="5"/>
  <c r="I602" i="5"/>
  <c r="AE602" i="5" s="1"/>
  <c r="H602" i="5"/>
  <c r="AD602" i="5" s="1"/>
  <c r="G602" i="5"/>
  <c r="AN602" i="5" s="1"/>
  <c r="F602" i="5"/>
  <c r="AM602" i="5" s="1"/>
  <c r="E602" i="5"/>
  <c r="D602" i="5"/>
  <c r="O602" i="5" s="1"/>
  <c r="C602" i="5"/>
  <c r="N602" i="5" s="1"/>
  <c r="AQ601" i="5"/>
  <c r="AN601" i="5"/>
  <c r="AD601" i="5"/>
  <c r="AB601" i="5"/>
  <c r="Z601" i="5"/>
  <c r="S601" i="5"/>
  <c r="R601" i="5"/>
  <c r="P601" i="5"/>
  <c r="M601" i="5"/>
  <c r="X601" i="5" s="1"/>
  <c r="L601" i="5"/>
  <c r="AS601" i="5" s="1"/>
  <c r="K601" i="5"/>
  <c r="AR601" i="5" s="1"/>
  <c r="J601" i="5"/>
  <c r="I601" i="5"/>
  <c r="H601" i="5"/>
  <c r="AO601" i="5" s="1"/>
  <c r="G601" i="5"/>
  <c r="AC601" i="5" s="1"/>
  <c r="F601" i="5"/>
  <c r="Q601" i="5" s="1"/>
  <c r="E601" i="5"/>
  <c r="AL601" i="5" s="1"/>
  <c r="D601" i="5"/>
  <c r="C601" i="5"/>
  <c r="N601" i="5" s="1"/>
  <c r="AM600" i="5"/>
  <c r="X600" i="5"/>
  <c r="V600" i="5"/>
  <c r="O600" i="5"/>
  <c r="M600" i="5"/>
  <c r="L600" i="5"/>
  <c r="K600" i="5"/>
  <c r="AR600" i="5" s="1"/>
  <c r="J600" i="5"/>
  <c r="U600" i="5" s="1"/>
  <c r="I600" i="5"/>
  <c r="H600" i="5"/>
  <c r="S600" i="5" s="1"/>
  <c r="G600" i="5"/>
  <c r="F600" i="5"/>
  <c r="E600" i="5"/>
  <c r="D600" i="5"/>
  <c r="Z600" i="5" s="1"/>
  <c r="C600" i="5"/>
  <c r="AL599" i="5"/>
  <c r="AK599" i="5"/>
  <c r="AJ599" i="5"/>
  <c r="AF599" i="5"/>
  <c r="AA599" i="5"/>
  <c r="Z599" i="5"/>
  <c r="Y599" i="5"/>
  <c r="V599" i="5"/>
  <c r="U599" i="5"/>
  <c r="P599" i="5"/>
  <c r="N599" i="5"/>
  <c r="M599" i="5"/>
  <c r="L599" i="5"/>
  <c r="K599" i="5"/>
  <c r="J599" i="5"/>
  <c r="AQ599" i="5" s="1"/>
  <c r="I599" i="5"/>
  <c r="T599" i="5" s="1"/>
  <c r="H599" i="5"/>
  <c r="S599" i="5" s="1"/>
  <c r="G599" i="5"/>
  <c r="F599" i="5"/>
  <c r="E599" i="5"/>
  <c r="D599" i="5"/>
  <c r="O599" i="5" s="1"/>
  <c r="C599" i="5"/>
  <c r="AS598" i="5"/>
  <c r="AR598" i="5"/>
  <c r="AQ598" i="5"/>
  <c r="AJ598" i="5"/>
  <c r="AG598" i="5"/>
  <c r="X598" i="5"/>
  <c r="M598" i="5"/>
  <c r="AI598" i="5" s="1"/>
  <c r="L598" i="5"/>
  <c r="K598" i="5"/>
  <c r="V598" i="5" s="1"/>
  <c r="J598" i="5"/>
  <c r="I598" i="5"/>
  <c r="H598" i="5"/>
  <c r="G598" i="5"/>
  <c r="F598" i="5"/>
  <c r="Q598" i="5" s="1"/>
  <c r="E598" i="5"/>
  <c r="P598" i="5" s="1"/>
  <c r="D598" i="5"/>
  <c r="C598" i="5"/>
  <c r="N598" i="5" s="1"/>
  <c r="AS597" i="5"/>
  <c r="AR597" i="5"/>
  <c r="AL597" i="5"/>
  <c r="AH597" i="5"/>
  <c r="AG597" i="5"/>
  <c r="AA597" i="5"/>
  <c r="V597" i="5"/>
  <c r="S597" i="5"/>
  <c r="P597" i="5"/>
  <c r="N597" i="5"/>
  <c r="M597" i="5"/>
  <c r="AT597" i="5" s="1"/>
  <c r="L597" i="5"/>
  <c r="W597" i="5" s="1"/>
  <c r="K597" i="5"/>
  <c r="J597" i="5"/>
  <c r="I597" i="5"/>
  <c r="H597" i="5"/>
  <c r="G597" i="5"/>
  <c r="F597" i="5"/>
  <c r="E597" i="5"/>
  <c r="D597" i="5"/>
  <c r="AK597" i="5" s="1"/>
  <c r="C597" i="5"/>
  <c r="AQ596" i="5"/>
  <c r="AK596" i="5"/>
  <c r="AG596" i="5"/>
  <c r="AE596" i="5"/>
  <c r="AC596" i="5"/>
  <c r="AA596" i="5"/>
  <c r="R596" i="5"/>
  <c r="Q596" i="5"/>
  <c r="M596" i="5"/>
  <c r="L596" i="5"/>
  <c r="K596" i="5"/>
  <c r="J596" i="5"/>
  <c r="U596" i="5" s="1"/>
  <c r="I596" i="5"/>
  <c r="H596" i="5"/>
  <c r="G596" i="5"/>
  <c r="AN596" i="5" s="1"/>
  <c r="F596" i="5"/>
  <c r="E596" i="5"/>
  <c r="P596" i="5" s="1"/>
  <c r="D596" i="5"/>
  <c r="O596" i="5" s="1"/>
  <c r="C596" i="5"/>
  <c r="AM595" i="5"/>
  <c r="AL595" i="5"/>
  <c r="AK595" i="5"/>
  <c r="AB595" i="5"/>
  <c r="AA595" i="5"/>
  <c r="P595" i="5"/>
  <c r="N595" i="5"/>
  <c r="M595" i="5"/>
  <c r="L595" i="5"/>
  <c r="K595" i="5"/>
  <c r="J595" i="5"/>
  <c r="I595" i="5"/>
  <c r="H595" i="5"/>
  <c r="G595" i="5"/>
  <c r="AC595" i="5" s="1"/>
  <c r="F595" i="5"/>
  <c r="Q595" i="5" s="1"/>
  <c r="E595" i="5"/>
  <c r="D595" i="5"/>
  <c r="Z595" i="5" s="1"/>
  <c r="C595" i="5"/>
  <c r="Y595" i="5" s="1"/>
  <c r="AM594" i="5"/>
  <c r="AL594" i="5"/>
  <c r="AK594" i="5"/>
  <c r="AJ594" i="5"/>
  <c r="AG594" i="5"/>
  <c r="Z594" i="5"/>
  <c r="N594" i="5"/>
  <c r="M594" i="5"/>
  <c r="L594" i="5"/>
  <c r="K594" i="5"/>
  <c r="J594" i="5"/>
  <c r="I594" i="5"/>
  <c r="H594" i="5"/>
  <c r="S594" i="5" s="1"/>
  <c r="G594" i="5"/>
  <c r="R594" i="5" s="1"/>
  <c r="F594" i="5"/>
  <c r="E594" i="5"/>
  <c r="P594" i="5" s="1"/>
  <c r="D594" i="5"/>
  <c r="O594" i="5" s="1"/>
  <c r="C594" i="5"/>
  <c r="Y594" i="5" s="1"/>
  <c r="AS593" i="5"/>
  <c r="AL593" i="5"/>
  <c r="AH593" i="5"/>
  <c r="AG593" i="5"/>
  <c r="U593" i="5"/>
  <c r="T593" i="5"/>
  <c r="S593" i="5"/>
  <c r="P593" i="5"/>
  <c r="M593" i="5"/>
  <c r="L593" i="5"/>
  <c r="W593" i="5" s="1"/>
  <c r="K593" i="5"/>
  <c r="J593" i="5"/>
  <c r="AF593" i="5" s="1"/>
  <c r="I593" i="5"/>
  <c r="AE593" i="5" s="1"/>
  <c r="H593" i="5"/>
  <c r="AO593" i="5" s="1"/>
  <c r="G593" i="5"/>
  <c r="R593" i="5" s="1"/>
  <c r="F593" i="5"/>
  <c r="E593" i="5"/>
  <c r="AA593" i="5" s="1"/>
  <c r="D593" i="5"/>
  <c r="C593" i="5"/>
  <c r="AJ593" i="5" s="1"/>
  <c r="AP592" i="5"/>
  <c r="AF592" i="5"/>
  <c r="Z592" i="5"/>
  <c r="T592" i="5"/>
  <c r="M592" i="5"/>
  <c r="L592" i="5"/>
  <c r="K592" i="5"/>
  <c r="J592" i="5"/>
  <c r="I592" i="5"/>
  <c r="AE592" i="5" s="1"/>
  <c r="H592" i="5"/>
  <c r="AD592" i="5" s="1"/>
  <c r="G592" i="5"/>
  <c r="F592" i="5"/>
  <c r="E592" i="5"/>
  <c r="D592" i="5"/>
  <c r="AK592" i="5" s="1"/>
  <c r="C592" i="5"/>
  <c r="AN591" i="5"/>
  <c r="AL591" i="5"/>
  <c r="AD591" i="5"/>
  <c r="AA591" i="5"/>
  <c r="Z591" i="5"/>
  <c r="R591" i="5"/>
  <c r="N591" i="5"/>
  <c r="M591" i="5"/>
  <c r="L591" i="5"/>
  <c r="K591" i="5"/>
  <c r="J591" i="5"/>
  <c r="I591" i="5"/>
  <c r="AE591" i="5" s="1"/>
  <c r="H591" i="5"/>
  <c r="G591" i="5"/>
  <c r="AC591" i="5" s="1"/>
  <c r="F591" i="5"/>
  <c r="Q591" i="5" s="1"/>
  <c r="E591" i="5"/>
  <c r="P591" i="5" s="1"/>
  <c r="D591" i="5"/>
  <c r="AK591" i="5" s="1"/>
  <c r="C591" i="5"/>
  <c r="Y591" i="5" s="1"/>
  <c r="AN590" i="5"/>
  <c r="AL590" i="5"/>
  <c r="AK590" i="5"/>
  <c r="AJ590" i="5"/>
  <c r="U590" i="5"/>
  <c r="P590" i="5"/>
  <c r="O590" i="5"/>
  <c r="M590" i="5"/>
  <c r="L590" i="5"/>
  <c r="AH590" i="5" s="1"/>
  <c r="K590" i="5"/>
  <c r="J590" i="5"/>
  <c r="I590" i="5"/>
  <c r="H590" i="5"/>
  <c r="G590" i="5"/>
  <c r="R590" i="5" s="1"/>
  <c r="F590" i="5"/>
  <c r="Q590" i="5" s="1"/>
  <c r="E590" i="5"/>
  <c r="AA590" i="5" s="1"/>
  <c r="D590" i="5"/>
  <c r="Z590" i="5" s="1"/>
  <c r="C590" i="5"/>
  <c r="AR589" i="5"/>
  <c r="AL589" i="5"/>
  <c r="V589" i="5"/>
  <c r="P589" i="5"/>
  <c r="M589" i="5"/>
  <c r="L589" i="5"/>
  <c r="AS589" i="5" s="1"/>
  <c r="K589" i="5"/>
  <c r="AG589" i="5" s="1"/>
  <c r="J589" i="5"/>
  <c r="I589" i="5"/>
  <c r="H589" i="5"/>
  <c r="G589" i="5"/>
  <c r="F589" i="5"/>
  <c r="E589" i="5"/>
  <c r="AA589" i="5" s="1"/>
  <c r="D589" i="5"/>
  <c r="O589" i="5" s="1"/>
  <c r="C589" i="5"/>
  <c r="AS588" i="5"/>
  <c r="AR588" i="5"/>
  <c r="AC588" i="5"/>
  <c r="V588" i="5"/>
  <c r="P588" i="5"/>
  <c r="O588" i="5"/>
  <c r="M588" i="5"/>
  <c r="L588" i="5"/>
  <c r="W588" i="5" s="1"/>
  <c r="K588" i="5"/>
  <c r="AG588" i="5" s="1"/>
  <c r="J588" i="5"/>
  <c r="AQ588" i="5" s="1"/>
  <c r="I588" i="5"/>
  <c r="H588" i="5"/>
  <c r="G588" i="5"/>
  <c r="F588" i="5"/>
  <c r="AB588" i="5" s="1"/>
  <c r="E588" i="5"/>
  <c r="D588" i="5"/>
  <c r="C588" i="5"/>
  <c r="AJ588" i="5" s="1"/>
  <c r="AR587" i="5"/>
  <c r="AQ587" i="5"/>
  <c r="AL587" i="5"/>
  <c r="AD587" i="5"/>
  <c r="AA587" i="5"/>
  <c r="T587" i="5"/>
  <c r="S587" i="5"/>
  <c r="R587" i="5"/>
  <c r="P587" i="5"/>
  <c r="M587" i="5"/>
  <c r="L587" i="5"/>
  <c r="AS587" i="5" s="1"/>
  <c r="K587" i="5"/>
  <c r="V587" i="5" s="1"/>
  <c r="J587" i="5"/>
  <c r="U587" i="5" s="1"/>
  <c r="I587" i="5"/>
  <c r="AP587" i="5" s="1"/>
  <c r="H587" i="5"/>
  <c r="AO587" i="5" s="1"/>
  <c r="G587" i="5"/>
  <c r="AC587" i="5" s="1"/>
  <c r="F587" i="5"/>
  <c r="Q587" i="5" s="1"/>
  <c r="E587" i="5"/>
  <c r="D587" i="5"/>
  <c r="C587" i="5"/>
  <c r="AR586" i="5"/>
  <c r="AN586" i="5"/>
  <c r="AC586" i="5"/>
  <c r="V586" i="5"/>
  <c r="R586" i="5"/>
  <c r="N586" i="5"/>
  <c r="M586" i="5"/>
  <c r="L586" i="5"/>
  <c r="K586" i="5"/>
  <c r="AG586" i="5" s="1"/>
  <c r="J586" i="5"/>
  <c r="I586" i="5"/>
  <c r="T586" i="5" s="1"/>
  <c r="H586" i="5"/>
  <c r="G586" i="5"/>
  <c r="F586" i="5"/>
  <c r="Q586" i="5" s="1"/>
  <c r="E586" i="5"/>
  <c r="D586" i="5"/>
  <c r="C586" i="5"/>
  <c r="AJ586" i="5" s="1"/>
  <c r="Z585" i="5"/>
  <c r="P585" i="5"/>
  <c r="O585" i="5"/>
  <c r="M585" i="5"/>
  <c r="L585" i="5"/>
  <c r="K585" i="5"/>
  <c r="J585" i="5"/>
  <c r="I585" i="5"/>
  <c r="H585" i="5"/>
  <c r="G585" i="5"/>
  <c r="F585" i="5"/>
  <c r="Q585" i="5" s="1"/>
  <c r="E585" i="5"/>
  <c r="AL585" i="5" s="1"/>
  <c r="D585" i="5"/>
  <c r="AK585" i="5" s="1"/>
  <c r="C585" i="5"/>
  <c r="AS584" i="5"/>
  <c r="AR584" i="5"/>
  <c r="AK584" i="5"/>
  <c r="AF584" i="5"/>
  <c r="V584" i="5"/>
  <c r="S584" i="5"/>
  <c r="R584" i="5"/>
  <c r="Q584" i="5"/>
  <c r="M584" i="5"/>
  <c r="L584" i="5"/>
  <c r="K584" i="5"/>
  <c r="AG584" i="5" s="1"/>
  <c r="J584" i="5"/>
  <c r="I584" i="5"/>
  <c r="H584" i="5"/>
  <c r="G584" i="5"/>
  <c r="F584" i="5"/>
  <c r="E584" i="5"/>
  <c r="D584" i="5"/>
  <c r="O584" i="5" s="1"/>
  <c r="C584" i="5"/>
  <c r="AT583" i="5"/>
  <c r="AL583" i="5"/>
  <c r="AI583" i="5"/>
  <c r="AF583" i="5"/>
  <c r="AA583" i="5"/>
  <c r="U583" i="5"/>
  <c r="M583" i="5"/>
  <c r="X583" i="5" s="1"/>
  <c r="L583" i="5"/>
  <c r="AS583" i="5" s="1"/>
  <c r="K583" i="5"/>
  <c r="AR583" i="5" s="1"/>
  <c r="J583" i="5"/>
  <c r="AQ583" i="5" s="1"/>
  <c r="I583" i="5"/>
  <c r="H583" i="5"/>
  <c r="G583" i="5"/>
  <c r="AN583" i="5" s="1"/>
  <c r="F583" i="5"/>
  <c r="E583" i="5"/>
  <c r="P583" i="5" s="1"/>
  <c r="D583" i="5"/>
  <c r="O583" i="5" s="1"/>
  <c r="C583" i="5"/>
  <c r="N583" i="5" s="1"/>
  <c r="AL582" i="5"/>
  <c r="AK582" i="5"/>
  <c r="AI582" i="5"/>
  <c r="AB582" i="5"/>
  <c r="Z582" i="5"/>
  <c r="Y582" i="5"/>
  <c r="O582" i="5"/>
  <c r="M582" i="5"/>
  <c r="L582" i="5"/>
  <c r="K582" i="5"/>
  <c r="AR582" i="5" s="1"/>
  <c r="J582" i="5"/>
  <c r="U582" i="5" s="1"/>
  <c r="I582" i="5"/>
  <c r="H582" i="5"/>
  <c r="G582" i="5"/>
  <c r="R582" i="5" s="1"/>
  <c r="F582" i="5"/>
  <c r="Q582" i="5" s="1"/>
  <c r="E582" i="5"/>
  <c r="P582" i="5" s="1"/>
  <c r="D582" i="5"/>
  <c r="C582" i="5"/>
  <c r="AJ582" i="5" s="1"/>
  <c r="AR581" i="5"/>
  <c r="AO581" i="5"/>
  <c r="AN581" i="5"/>
  <c r="AD581" i="5"/>
  <c r="U581" i="5"/>
  <c r="S581" i="5"/>
  <c r="P581" i="5"/>
  <c r="N581" i="5"/>
  <c r="M581" i="5"/>
  <c r="X581" i="5" s="1"/>
  <c r="L581" i="5"/>
  <c r="K581" i="5"/>
  <c r="V581" i="5" s="1"/>
  <c r="J581" i="5"/>
  <c r="AF581" i="5" s="1"/>
  <c r="I581" i="5"/>
  <c r="H581" i="5"/>
  <c r="G581" i="5"/>
  <c r="AC581" i="5" s="1"/>
  <c r="F581" i="5"/>
  <c r="AB581" i="5" s="1"/>
  <c r="E581" i="5"/>
  <c r="D581" i="5"/>
  <c r="C581" i="5"/>
  <c r="AM580" i="5"/>
  <c r="AL580" i="5"/>
  <c r="AK580" i="5"/>
  <c r="AI580" i="5"/>
  <c r="T580" i="5"/>
  <c r="O580" i="5"/>
  <c r="N580" i="5"/>
  <c r="M580" i="5"/>
  <c r="L580" i="5"/>
  <c r="K580" i="5"/>
  <c r="J580" i="5"/>
  <c r="I580" i="5"/>
  <c r="H580" i="5"/>
  <c r="G580" i="5"/>
  <c r="R580" i="5" s="1"/>
  <c r="F580" i="5"/>
  <c r="E580" i="5"/>
  <c r="AA580" i="5" s="1"/>
  <c r="D580" i="5"/>
  <c r="Z580" i="5" s="1"/>
  <c r="C580" i="5"/>
  <c r="AJ580" i="5" s="1"/>
  <c r="AS579" i="5"/>
  <c r="AR579" i="5"/>
  <c r="AQ579" i="5"/>
  <c r="AP579" i="5"/>
  <c r="AO579" i="5"/>
  <c r="V579" i="5"/>
  <c r="S579" i="5"/>
  <c r="R579" i="5"/>
  <c r="N579" i="5"/>
  <c r="M579" i="5"/>
  <c r="X579" i="5" s="1"/>
  <c r="L579" i="5"/>
  <c r="W579" i="5" s="1"/>
  <c r="K579" i="5"/>
  <c r="AG579" i="5" s="1"/>
  <c r="J579" i="5"/>
  <c r="AF579" i="5" s="1"/>
  <c r="I579" i="5"/>
  <c r="T579" i="5" s="1"/>
  <c r="H579" i="5"/>
  <c r="AD579" i="5" s="1"/>
  <c r="G579" i="5"/>
  <c r="F579" i="5"/>
  <c r="E579" i="5"/>
  <c r="D579" i="5"/>
  <c r="C579" i="5"/>
  <c r="AL578" i="5"/>
  <c r="AK578" i="5"/>
  <c r="AJ578" i="5"/>
  <c r="Z578" i="5"/>
  <c r="O578" i="5"/>
  <c r="M578" i="5"/>
  <c r="X578" i="5" s="1"/>
  <c r="L578" i="5"/>
  <c r="AS578" i="5" s="1"/>
  <c r="K578" i="5"/>
  <c r="J578" i="5"/>
  <c r="I578" i="5"/>
  <c r="H578" i="5"/>
  <c r="G578" i="5"/>
  <c r="R578" i="5" s="1"/>
  <c r="F578" i="5"/>
  <c r="E578" i="5"/>
  <c r="P578" i="5" s="1"/>
  <c r="D578" i="5"/>
  <c r="C578" i="5"/>
  <c r="AS577" i="5"/>
  <c r="AR577" i="5"/>
  <c r="AQ577" i="5"/>
  <c r="AN577" i="5"/>
  <c r="AH577" i="5"/>
  <c r="AF577" i="5"/>
  <c r="AD577" i="5"/>
  <c r="U577" i="5"/>
  <c r="S577" i="5"/>
  <c r="O577" i="5"/>
  <c r="N577" i="5"/>
  <c r="M577" i="5"/>
  <c r="X577" i="5" s="1"/>
  <c r="L577" i="5"/>
  <c r="W577" i="5" s="1"/>
  <c r="K577" i="5"/>
  <c r="AG577" i="5" s="1"/>
  <c r="J577" i="5"/>
  <c r="I577" i="5"/>
  <c r="H577" i="5"/>
  <c r="AO577" i="5" s="1"/>
  <c r="G577" i="5"/>
  <c r="F577" i="5"/>
  <c r="E577" i="5"/>
  <c r="D577" i="5"/>
  <c r="C577" i="5"/>
  <c r="AS576" i="5"/>
  <c r="AR576" i="5"/>
  <c r="AB576" i="5"/>
  <c r="Z576" i="5"/>
  <c r="X576" i="5"/>
  <c r="P576" i="5"/>
  <c r="O576" i="5"/>
  <c r="M576" i="5"/>
  <c r="L576" i="5"/>
  <c r="W576" i="5" s="1"/>
  <c r="K576" i="5"/>
  <c r="V576" i="5" s="1"/>
  <c r="J576" i="5"/>
  <c r="AQ576" i="5" s="1"/>
  <c r="I576" i="5"/>
  <c r="H576" i="5"/>
  <c r="G576" i="5"/>
  <c r="R576" i="5" s="1"/>
  <c r="F576" i="5"/>
  <c r="Q576" i="5" s="1"/>
  <c r="E576" i="5"/>
  <c r="D576" i="5"/>
  <c r="AK576" i="5" s="1"/>
  <c r="C576" i="5"/>
  <c r="AH575" i="5"/>
  <c r="AF575" i="5"/>
  <c r="AE575" i="5"/>
  <c r="AC575" i="5"/>
  <c r="V575" i="5"/>
  <c r="U575" i="5"/>
  <c r="P575" i="5"/>
  <c r="M575" i="5"/>
  <c r="X575" i="5" s="1"/>
  <c r="L575" i="5"/>
  <c r="W575" i="5" s="1"/>
  <c r="K575" i="5"/>
  <c r="AR575" i="5" s="1"/>
  <c r="J575" i="5"/>
  <c r="AQ575" i="5" s="1"/>
  <c r="I575" i="5"/>
  <c r="H575" i="5"/>
  <c r="G575" i="5"/>
  <c r="R575" i="5" s="1"/>
  <c r="F575" i="5"/>
  <c r="E575" i="5"/>
  <c r="D575" i="5"/>
  <c r="C575" i="5"/>
  <c r="N575" i="5" s="1"/>
  <c r="AM574" i="5"/>
  <c r="AK574" i="5"/>
  <c r="AJ574" i="5"/>
  <c r="Z574" i="5"/>
  <c r="Y574" i="5"/>
  <c r="T574" i="5"/>
  <c r="N574" i="5"/>
  <c r="M574" i="5"/>
  <c r="X574" i="5" s="1"/>
  <c r="L574" i="5"/>
  <c r="K574" i="5"/>
  <c r="J574" i="5"/>
  <c r="I574" i="5"/>
  <c r="H574" i="5"/>
  <c r="G574" i="5"/>
  <c r="R574" i="5" s="1"/>
  <c r="F574" i="5"/>
  <c r="Q574" i="5" s="1"/>
  <c r="E574" i="5"/>
  <c r="D574" i="5"/>
  <c r="O574" i="5" s="1"/>
  <c r="C574" i="5"/>
  <c r="AS573" i="5"/>
  <c r="AR573" i="5"/>
  <c r="AP573" i="5"/>
  <c r="AO573" i="5"/>
  <c r="AE573" i="5"/>
  <c r="AD573" i="5"/>
  <c r="S573" i="5"/>
  <c r="R573" i="5"/>
  <c r="Q573" i="5"/>
  <c r="N573" i="5"/>
  <c r="M573" i="5"/>
  <c r="X573" i="5" s="1"/>
  <c r="L573" i="5"/>
  <c r="W573" i="5" s="1"/>
  <c r="K573" i="5"/>
  <c r="V573" i="5" s="1"/>
  <c r="J573" i="5"/>
  <c r="AQ573" i="5" s="1"/>
  <c r="I573" i="5"/>
  <c r="T573" i="5" s="1"/>
  <c r="H573" i="5"/>
  <c r="G573" i="5"/>
  <c r="F573" i="5"/>
  <c r="AM573" i="5" s="1"/>
  <c r="E573" i="5"/>
  <c r="D573" i="5"/>
  <c r="C573" i="5"/>
  <c r="AS572" i="5"/>
  <c r="AL572" i="5"/>
  <c r="AA572" i="5"/>
  <c r="Z572" i="5"/>
  <c r="X572" i="5"/>
  <c r="W572" i="5"/>
  <c r="V572" i="5"/>
  <c r="P572" i="5"/>
  <c r="N572" i="5"/>
  <c r="M572" i="5"/>
  <c r="L572" i="5"/>
  <c r="AH572" i="5" s="1"/>
  <c r="K572" i="5"/>
  <c r="AG572" i="5" s="1"/>
  <c r="J572" i="5"/>
  <c r="U572" i="5" s="1"/>
  <c r="I572" i="5"/>
  <c r="H572" i="5"/>
  <c r="G572" i="5"/>
  <c r="R572" i="5" s="1"/>
  <c r="F572" i="5"/>
  <c r="E572" i="5"/>
  <c r="D572" i="5"/>
  <c r="O572" i="5" s="1"/>
  <c r="C572" i="5"/>
  <c r="AJ572" i="5" s="1"/>
  <c r="AG571" i="5"/>
  <c r="AF571" i="5"/>
  <c r="AB571" i="5"/>
  <c r="Z571" i="5"/>
  <c r="V571" i="5"/>
  <c r="N571" i="5"/>
  <c r="M571" i="5"/>
  <c r="X571" i="5" s="1"/>
  <c r="L571" i="5"/>
  <c r="W571" i="5" s="1"/>
  <c r="K571" i="5"/>
  <c r="AR571" i="5" s="1"/>
  <c r="J571" i="5"/>
  <c r="I571" i="5"/>
  <c r="H571" i="5"/>
  <c r="AD571" i="5" s="1"/>
  <c r="G571" i="5"/>
  <c r="AN571" i="5" s="1"/>
  <c r="F571" i="5"/>
  <c r="Q571" i="5" s="1"/>
  <c r="E571" i="5"/>
  <c r="D571" i="5"/>
  <c r="AK571" i="5" s="1"/>
  <c r="C571" i="5"/>
  <c r="AM570" i="5"/>
  <c r="AL570" i="5"/>
  <c r="AH570" i="5"/>
  <c r="AB570" i="5"/>
  <c r="AA570" i="5"/>
  <c r="Z570" i="5"/>
  <c r="T570" i="5"/>
  <c r="P570" i="5"/>
  <c r="M570" i="5"/>
  <c r="AI570" i="5" s="1"/>
  <c r="L570" i="5"/>
  <c r="W570" i="5" s="1"/>
  <c r="K570" i="5"/>
  <c r="J570" i="5"/>
  <c r="I570" i="5"/>
  <c r="H570" i="5"/>
  <c r="G570" i="5"/>
  <c r="R570" i="5" s="1"/>
  <c r="F570" i="5"/>
  <c r="Q570" i="5" s="1"/>
  <c r="E570" i="5"/>
  <c r="D570" i="5"/>
  <c r="O570" i="5" s="1"/>
  <c r="C570" i="5"/>
  <c r="AJ570" i="5" s="1"/>
  <c r="AQ569" i="5"/>
  <c r="AN569" i="5"/>
  <c r="AG569" i="5"/>
  <c r="V569" i="5"/>
  <c r="U569" i="5"/>
  <c r="O569" i="5"/>
  <c r="M569" i="5"/>
  <c r="X569" i="5" s="1"/>
  <c r="L569" i="5"/>
  <c r="W569" i="5" s="1"/>
  <c r="K569" i="5"/>
  <c r="AR569" i="5" s="1"/>
  <c r="J569" i="5"/>
  <c r="AF569" i="5" s="1"/>
  <c r="I569" i="5"/>
  <c r="H569" i="5"/>
  <c r="G569" i="5"/>
  <c r="F569" i="5"/>
  <c r="E569" i="5"/>
  <c r="P569" i="5" s="1"/>
  <c r="D569" i="5"/>
  <c r="C569" i="5"/>
  <c r="N569" i="5" s="1"/>
  <c r="AT568" i="5"/>
  <c r="AR568" i="5"/>
  <c r="AM568" i="5"/>
  <c r="AB568" i="5"/>
  <c r="AA568" i="5"/>
  <c r="Z568" i="5"/>
  <c r="V568" i="5"/>
  <c r="P568" i="5"/>
  <c r="O568" i="5"/>
  <c r="M568" i="5"/>
  <c r="X568" i="5" s="1"/>
  <c r="L568" i="5"/>
  <c r="AS568" i="5" s="1"/>
  <c r="K568" i="5"/>
  <c r="AG568" i="5" s="1"/>
  <c r="J568" i="5"/>
  <c r="I568" i="5"/>
  <c r="T568" i="5" s="1"/>
  <c r="H568" i="5"/>
  <c r="G568" i="5"/>
  <c r="R568" i="5" s="1"/>
  <c r="F568" i="5"/>
  <c r="Q568" i="5" s="1"/>
  <c r="E568" i="5"/>
  <c r="AL568" i="5" s="1"/>
  <c r="D568" i="5"/>
  <c r="AK568" i="5" s="1"/>
  <c r="C568" i="5"/>
  <c r="N568" i="5" s="1"/>
  <c r="AP567" i="5"/>
  <c r="AO567" i="5"/>
  <c r="AG567" i="5"/>
  <c r="AE567" i="5"/>
  <c r="AD567" i="5"/>
  <c r="AB567" i="5"/>
  <c r="S567" i="5"/>
  <c r="Q567" i="5"/>
  <c r="O567" i="5"/>
  <c r="N567" i="5"/>
  <c r="M567" i="5"/>
  <c r="X567" i="5" s="1"/>
  <c r="L567" i="5"/>
  <c r="K567" i="5"/>
  <c r="J567" i="5"/>
  <c r="I567" i="5"/>
  <c r="T567" i="5" s="1"/>
  <c r="H567" i="5"/>
  <c r="G567" i="5"/>
  <c r="F567" i="5"/>
  <c r="AM567" i="5" s="1"/>
  <c r="E567" i="5"/>
  <c r="AA567" i="5" s="1"/>
  <c r="D567" i="5"/>
  <c r="C567" i="5"/>
  <c r="AR566" i="5"/>
  <c r="AM566" i="5"/>
  <c r="AL566" i="5"/>
  <c r="AK566" i="5"/>
  <c r="V566" i="5"/>
  <c r="P566" i="5"/>
  <c r="M566" i="5"/>
  <c r="L566" i="5"/>
  <c r="K566" i="5"/>
  <c r="AG566" i="5" s="1"/>
  <c r="J566" i="5"/>
  <c r="AF566" i="5" s="1"/>
  <c r="I566" i="5"/>
  <c r="H566" i="5"/>
  <c r="G566" i="5"/>
  <c r="R566" i="5" s="1"/>
  <c r="F566" i="5"/>
  <c r="Q566" i="5" s="1"/>
  <c r="E566" i="5"/>
  <c r="AA566" i="5" s="1"/>
  <c r="D566" i="5"/>
  <c r="Z566" i="5" s="1"/>
  <c r="C566" i="5"/>
  <c r="AR565" i="5"/>
  <c r="AQ565" i="5"/>
  <c r="AG565" i="5"/>
  <c r="AD565" i="5"/>
  <c r="Z565" i="5"/>
  <c r="V565" i="5"/>
  <c r="T565" i="5"/>
  <c r="N565" i="5"/>
  <c r="M565" i="5"/>
  <c r="X565" i="5" s="1"/>
  <c r="L565" i="5"/>
  <c r="K565" i="5"/>
  <c r="J565" i="5"/>
  <c r="AF565" i="5" s="1"/>
  <c r="I565" i="5"/>
  <c r="H565" i="5"/>
  <c r="AO565" i="5" s="1"/>
  <c r="G565" i="5"/>
  <c r="F565" i="5"/>
  <c r="AM565" i="5" s="1"/>
  <c r="E565" i="5"/>
  <c r="D565" i="5"/>
  <c r="AK565" i="5" s="1"/>
  <c r="C565" i="5"/>
  <c r="AS564" i="5"/>
  <c r="AR564" i="5"/>
  <c r="AM564" i="5"/>
  <c r="AH564" i="5"/>
  <c r="AB564" i="5"/>
  <c r="Y564" i="5"/>
  <c r="W564" i="5"/>
  <c r="T564" i="5"/>
  <c r="M564" i="5"/>
  <c r="AT564" i="5" s="1"/>
  <c r="L564" i="5"/>
  <c r="K564" i="5"/>
  <c r="V564" i="5" s="1"/>
  <c r="J564" i="5"/>
  <c r="AQ564" i="5" s="1"/>
  <c r="I564" i="5"/>
  <c r="H564" i="5"/>
  <c r="G564" i="5"/>
  <c r="R564" i="5" s="1"/>
  <c r="F564" i="5"/>
  <c r="Q564" i="5" s="1"/>
  <c r="E564" i="5"/>
  <c r="D564" i="5"/>
  <c r="C564" i="5"/>
  <c r="AR563" i="5"/>
  <c r="AK563" i="5"/>
  <c r="Z563" i="5"/>
  <c r="V563" i="5"/>
  <c r="U563" i="5"/>
  <c r="S563" i="5"/>
  <c r="O563" i="5"/>
  <c r="M563" i="5"/>
  <c r="L563" i="5"/>
  <c r="W563" i="5" s="1"/>
  <c r="K563" i="5"/>
  <c r="AG563" i="5" s="1"/>
  <c r="J563" i="5"/>
  <c r="AF563" i="5" s="1"/>
  <c r="I563" i="5"/>
  <c r="AP563" i="5" s="1"/>
  <c r="H563" i="5"/>
  <c r="AD563" i="5" s="1"/>
  <c r="G563" i="5"/>
  <c r="F563" i="5"/>
  <c r="E563" i="5"/>
  <c r="AA563" i="5" s="1"/>
  <c r="D563" i="5"/>
  <c r="C563" i="5"/>
  <c r="Y563" i="5" s="1"/>
  <c r="AM562" i="5"/>
  <c r="AL562" i="5"/>
  <c r="AK562" i="5"/>
  <c r="AH562" i="5"/>
  <c r="AE562" i="5"/>
  <c r="AB562" i="5"/>
  <c r="AA562" i="5"/>
  <c r="Z562" i="5"/>
  <c r="Y562" i="5"/>
  <c r="P562" i="5"/>
  <c r="N562" i="5"/>
  <c r="M562" i="5"/>
  <c r="AI562" i="5" s="1"/>
  <c r="L562" i="5"/>
  <c r="K562" i="5"/>
  <c r="J562" i="5"/>
  <c r="I562" i="5"/>
  <c r="H562" i="5"/>
  <c r="S562" i="5" s="1"/>
  <c r="G562" i="5"/>
  <c r="F562" i="5"/>
  <c r="Q562" i="5" s="1"/>
  <c r="E562" i="5"/>
  <c r="D562" i="5"/>
  <c r="O562" i="5" s="1"/>
  <c r="C562" i="5"/>
  <c r="AJ562" i="5" s="1"/>
  <c r="AR561" i="5"/>
  <c r="AQ561" i="5"/>
  <c r="AK561" i="5"/>
  <c r="AF561" i="5"/>
  <c r="AA561" i="5"/>
  <c r="V561" i="5"/>
  <c r="U561" i="5"/>
  <c r="M561" i="5"/>
  <c r="L561" i="5"/>
  <c r="K561" i="5"/>
  <c r="AG561" i="5" s="1"/>
  <c r="J561" i="5"/>
  <c r="I561" i="5"/>
  <c r="H561" i="5"/>
  <c r="G561" i="5"/>
  <c r="F561" i="5"/>
  <c r="E561" i="5"/>
  <c r="P561" i="5" s="1"/>
  <c r="D561" i="5"/>
  <c r="Z561" i="5" s="1"/>
  <c r="C561" i="5"/>
  <c r="AS560" i="5"/>
  <c r="AK560" i="5"/>
  <c r="AH560" i="5"/>
  <c r="AE560" i="5"/>
  <c r="AA560" i="5"/>
  <c r="Z560" i="5"/>
  <c r="Y560" i="5"/>
  <c r="N560" i="5"/>
  <c r="M560" i="5"/>
  <c r="L560" i="5"/>
  <c r="W560" i="5" s="1"/>
  <c r="K560" i="5"/>
  <c r="J560" i="5"/>
  <c r="U560" i="5" s="1"/>
  <c r="I560" i="5"/>
  <c r="H560" i="5"/>
  <c r="G560" i="5"/>
  <c r="F560" i="5"/>
  <c r="E560" i="5"/>
  <c r="D560" i="5"/>
  <c r="O560" i="5" s="1"/>
  <c r="C560" i="5"/>
  <c r="AJ560" i="5" s="1"/>
  <c r="AR559" i="5"/>
  <c r="AM559" i="5"/>
  <c r="AL559" i="5"/>
  <c r="AC559" i="5"/>
  <c r="AB559" i="5"/>
  <c r="T559" i="5"/>
  <c r="P559" i="5"/>
  <c r="M559" i="5"/>
  <c r="L559" i="5"/>
  <c r="K559" i="5"/>
  <c r="J559" i="5"/>
  <c r="I559" i="5"/>
  <c r="H559" i="5"/>
  <c r="S559" i="5" s="1"/>
  <c r="G559" i="5"/>
  <c r="F559" i="5"/>
  <c r="Q559" i="5" s="1"/>
  <c r="E559" i="5"/>
  <c r="AA559" i="5" s="1"/>
  <c r="D559" i="5"/>
  <c r="AK559" i="5" s="1"/>
  <c r="C559" i="5"/>
  <c r="AT558" i="5"/>
  <c r="AQ558" i="5"/>
  <c r="AM558" i="5"/>
  <c r="AL558" i="5"/>
  <c r="AI558" i="5"/>
  <c r="AE558" i="5"/>
  <c r="P558" i="5"/>
  <c r="M558" i="5"/>
  <c r="X558" i="5" s="1"/>
  <c r="L558" i="5"/>
  <c r="K558" i="5"/>
  <c r="J558" i="5"/>
  <c r="I558" i="5"/>
  <c r="H558" i="5"/>
  <c r="G558" i="5"/>
  <c r="F558" i="5"/>
  <c r="Q558" i="5" s="1"/>
  <c r="E558" i="5"/>
  <c r="AA558" i="5" s="1"/>
  <c r="D558" i="5"/>
  <c r="C558" i="5"/>
  <c r="AJ558" i="5" s="1"/>
  <c r="AT557" i="5"/>
  <c r="AM557" i="5"/>
  <c r="AL557" i="5"/>
  <c r="AF557" i="5"/>
  <c r="AE557" i="5"/>
  <c r="AD557" i="5"/>
  <c r="U557" i="5"/>
  <c r="S557" i="5"/>
  <c r="P557" i="5"/>
  <c r="M557" i="5"/>
  <c r="L557" i="5"/>
  <c r="K557" i="5"/>
  <c r="J557" i="5"/>
  <c r="AQ557" i="5" s="1"/>
  <c r="I557" i="5"/>
  <c r="T557" i="5" s="1"/>
  <c r="H557" i="5"/>
  <c r="AO557" i="5" s="1"/>
  <c r="G557" i="5"/>
  <c r="F557" i="5"/>
  <c r="E557" i="5"/>
  <c r="AA557" i="5" s="1"/>
  <c r="D557" i="5"/>
  <c r="C557" i="5"/>
  <c r="AT556" i="5"/>
  <c r="AL556" i="5"/>
  <c r="AE556" i="5"/>
  <c r="Y556" i="5"/>
  <c r="X556" i="5"/>
  <c r="T556" i="5"/>
  <c r="S556" i="5"/>
  <c r="M556" i="5"/>
  <c r="AI556" i="5" s="1"/>
  <c r="L556" i="5"/>
  <c r="K556" i="5"/>
  <c r="J556" i="5"/>
  <c r="U556" i="5" s="1"/>
  <c r="I556" i="5"/>
  <c r="AP556" i="5" s="1"/>
  <c r="H556" i="5"/>
  <c r="G556" i="5"/>
  <c r="F556" i="5"/>
  <c r="Q556" i="5" s="1"/>
  <c r="E556" i="5"/>
  <c r="P556" i="5" s="1"/>
  <c r="D556" i="5"/>
  <c r="C556" i="5"/>
  <c r="AJ556" i="5" s="1"/>
  <c r="AS555" i="5"/>
  <c r="AR555" i="5"/>
  <c r="AH555" i="5"/>
  <c r="AG555" i="5"/>
  <c r="AF555" i="5"/>
  <c r="Y555" i="5"/>
  <c r="V555" i="5"/>
  <c r="S555" i="5"/>
  <c r="R555" i="5"/>
  <c r="P555" i="5"/>
  <c r="M555" i="5"/>
  <c r="AT555" i="5" s="1"/>
  <c r="L555" i="5"/>
  <c r="W555" i="5" s="1"/>
  <c r="K555" i="5"/>
  <c r="J555" i="5"/>
  <c r="AQ555" i="5" s="1"/>
  <c r="I555" i="5"/>
  <c r="AP555" i="5" s="1"/>
  <c r="H555" i="5"/>
  <c r="AO555" i="5" s="1"/>
  <c r="G555" i="5"/>
  <c r="AC555" i="5" s="1"/>
  <c r="F555" i="5"/>
  <c r="AB555" i="5" s="1"/>
  <c r="E555" i="5"/>
  <c r="AL555" i="5" s="1"/>
  <c r="D555" i="5"/>
  <c r="Z555" i="5" s="1"/>
  <c r="C555" i="5"/>
  <c r="AJ555" i="5" s="1"/>
  <c r="AQ554" i="5"/>
  <c r="AM554" i="5"/>
  <c r="AH554" i="5"/>
  <c r="W554" i="5"/>
  <c r="V554" i="5"/>
  <c r="U554" i="5"/>
  <c r="T554" i="5"/>
  <c r="M554" i="5"/>
  <c r="X554" i="5" s="1"/>
  <c r="L554" i="5"/>
  <c r="AS554" i="5" s="1"/>
  <c r="K554" i="5"/>
  <c r="AR554" i="5" s="1"/>
  <c r="J554" i="5"/>
  <c r="AF554" i="5" s="1"/>
  <c r="I554" i="5"/>
  <c r="H554" i="5"/>
  <c r="G554" i="5"/>
  <c r="AN554" i="5" s="1"/>
  <c r="F554" i="5"/>
  <c r="E554" i="5"/>
  <c r="D554" i="5"/>
  <c r="C554" i="5"/>
  <c r="AK553" i="5"/>
  <c r="AG553" i="5"/>
  <c r="AF553" i="5"/>
  <c r="Y553" i="5"/>
  <c r="O553" i="5"/>
  <c r="M553" i="5"/>
  <c r="AT553" i="5" s="1"/>
  <c r="L553" i="5"/>
  <c r="W553" i="5" s="1"/>
  <c r="K553" i="5"/>
  <c r="V553" i="5" s="1"/>
  <c r="J553" i="5"/>
  <c r="U553" i="5" s="1"/>
  <c r="I553" i="5"/>
  <c r="H553" i="5"/>
  <c r="G553" i="5"/>
  <c r="F553" i="5"/>
  <c r="Q553" i="5" s="1"/>
  <c r="E553" i="5"/>
  <c r="AA553" i="5" s="1"/>
  <c r="D553" i="5"/>
  <c r="Z553" i="5" s="1"/>
  <c r="C553" i="5"/>
  <c r="AJ553" i="5" s="1"/>
  <c r="AM552" i="5"/>
  <c r="AJ552" i="5"/>
  <c r="AH552" i="5"/>
  <c r="AB552" i="5"/>
  <c r="AA552" i="5"/>
  <c r="P552" i="5"/>
  <c r="N552" i="5"/>
  <c r="M552" i="5"/>
  <c r="L552" i="5"/>
  <c r="K552" i="5"/>
  <c r="J552" i="5"/>
  <c r="I552" i="5"/>
  <c r="AE552" i="5" s="1"/>
  <c r="H552" i="5"/>
  <c r="G552" i="5"/>
  <c r="F552" i="5"/>
  <c r="Q552" i="5" s="1"/>
  <c r="E552" i="5"/>
  <c r="AL552" i="5" s="1"/>
  <c r="D552" i="5"/>
  <c r="C552" i="5"/>
  <c r="Y552" i="5" s="1"/>
  <c r="AS551" i="5"/>
  <c r="AR551" i="5"/>
  <c r="AQ551" i="5"/>
  <c r="AN551" i="5"/>
  <c r="AM551" i="5"/>
  <c r="AL551" i="5"/>
  <c r="AC551" i="5"/>
  <c r="V551" i="5"/>
  <c r="U551" i="5"/>
  <c r="T551" i="5"/>
  <c r="Q551" i="5"/>
  <c r="O551" i="5"/>
  <c r="M551" i="5"/>
  <c r="L551" i="5"/>
  <c r="W551" i="5" s="1"/>
  <c r="K551" i="5"/>
  <c r="AG551" i="5" s="1"/>
  <c r="J551" i="5"/>
  <c r="AF551" i="5" s="1"/>
  <c r="I551" i="5"/>
  <c r="H551" i="5"/>
  <c r="G551" i="5"/>
  <c r="R551" i="5" s="1"/>
  <c r="F551" i="5"/>
  <c r="AB551" i="5" s="1"/>
  <c r="E551" i="5"/>
  <c r="D551" i="5"/>
  <c r="AK551" i="5" s="1"/>
  <c r="C551" i="5"/>
  <c r="Y551" i="5" s="1"/>
  <c r="AT550" i="5"/>
  <c r="AQ550" i="5"/>
  <c r="AB550" i="5"/>
  <c r="V550" i="5"/>
  <c r="P550" i="5"/>
  <c r="M550" i="5"/>
  <c r="L550" i="5"/>
  <c r="K550" i="5"/>
  <c r="AR550" i="5" s="1"/>
  <c r="J550" i="5"/>
  <c r="U550" i="5" s="1"/>
  <c r="I550" i="5"/>
  <c r="H550" i="5"/>
  <c r="G550" i="5"/>
  <c r="AN550" i="5" s="1"/>
  <c r="F550" i="5"/>
  <c r="Q550" i="5" s="1"/>
  <c r="E550" i="5"/>
  <c r="D550" i="5"/>
  <c r="C550" i="5"/>
  <c r="AT549" i="5"/>
  <c r="AS549" i="5"/>
  <c r="AH549" i="5"/>
  <c r="Z549" i="5"/>
  <c r="V549" i="5"/>
  <c r="O549" i="5"/>
  <c r="M549" i="5"/>
  <c r="L549" i="5"/>
  <c r="W549" i="5" s="1"/>
  <c r="K549" i="5"/>
  <c r="AR549" i="5" s="1"/>
  <c r="J549" i="5"/>
  <c r="U549" i="5" s="1"/>
  <c r="I549" i="5"/>
  <c r="H549" i="5"/>
  <c r="G549" i="5"/>
  <c r="F549" i="5"/>
  <c r="E549" i="5"/>
  <c r="D549" i="5"/>
  <c r="AK549" i="5" s="1"/>
  <c r="C549" i="5"/>
  <c r="Y549" i="5" s="1"/>
  <c r="AL548" i="5"/>
  <c r="U548" i="5"/>
  <c r="T548" i="5"/>
  <c r="P548" i="5"/>
  <c r="M548" i="5"/>
  <c r="X548" i="5" s="1"/>
  <c r="L548" i="5"/>
  <c r="K548" i="5"/>
  <c r="J548" i="5"/>
  <c r="I548" i="5"/>
  <c r="AP548" i="5" s="1"/>
  <c r="H548" i="5"/>
  <c r="G548" i="5"/>
  <c r="F548" i="5"/>
  <c r="E548" i="5"/>
  <c r="AA548" i="5" s="1"/>
  <c r="D548" i="5"/>
  <c r="AK548" i="5" s="1"/>
  <c r="C548" i="5"/>
  <c r="Y548" i="5" s="1"/>
  <c r="AL547" i="5"/>
  <c r="AB547" i="5"/>
  <c r="AA547" i="5"/>
  <c r="Z547" i="5"/>
  <c r="W547" i="5"/>
  <c r="O547" i="5"/>
  <c r="N547" i="5"/>
  <c r="M547" i="5"/>
  <c r="X547" i="5" s="1"/>
  <c r="L547" i="5"/>
  <c r="AH547" i="5" s="1"/>
  <c r="K547" i="5"/>
  <c r="J547" i="5"/>
  <c r="I547" i="5"/>
  <c r="H547" i="5"/>
  <c r="G547" i="5"/>
  <c r="AN547" i="5" s="1"/>
  <c r="F547" i="5"/>
  <c r="Q547" i="5" s="1"/>
  <c r="E547" i="5"/>
  <c r="P547" i="5" s="1"/>
  <c r="D547" i="5"/>
  <c r="AK547" i="5" s="1"/>
  <c r="C547" i="5"/>
  <c r="AO546" i="5"/>
  <c r="AK546" i="5"/>
  <c r="AG546" i="5"/>
  <c r="AF546" i="5"/>
  <c r="V546" i="5"/>
  <c r="O546" i="5"/>
  <c r="M546" i="5"/>
  <c r="L546" i="5"/>
  <c r="K546" i="5"/>
  <c r="AR546" i="5" s="1"/>
  <c r="J546" i="5"/>
  <c r="I546" i="5"/>
  <c r="T546" i="5" s="1"/>
  <c r="H546" i="5"/>
  <c r="G546" i="5"/>
  <c r="R546" i="5" s="1"/>
  <c r="F546" i="5"/>
  <c r="E546" i="5"/>
  <c r="D546" i="5"/>
  <c r="Z546" i="5" s="1"/>
  <c r="C546" i="5"/>
  <c r="AS545" i="5"/>
  <c r="AR545" i="5"/>
  <c r="AQ545" i="5"/>
  <c r="AI545" i="5"/>
  <c r="AF545" i="5"/>
  <c r="AA545" i="5"/>
  <c r="W545" i="5"/>
  <c r="U545" i="5"/>
  <c r="R545" i="5"/>
  <c r="P545" i="5"/>
  <c r="M545" i="5"/>
  <c r="X545" i="5" s="1"/>
  <c r="L545" i="5"/>
  <c r="AH545" i="5" s="1"/>
  <c r="K545" i="5"/>
  <c r="J545" i="5"/>
  <c r="I545" i="5"/>
  <c r="H545" i="5"/>
  <c r="G545" i="5"/>
  <c r="AC545" i="5" s="1"/>
  <c r="F545" i="5"/>
  <c r="E545" i="5"/>
  <c r="AL545" i="5" s="1"/>
  <c r="D545" i="5"/>
  <c r="O545" i="5" s="1"/>
  <c r="C545" i="5"/>
  <c r="N545" i="5" s="1"/>
  <c r="AT544" i="5"/>
  <c r="AL544" i="5"/>
  <c r="AK544" i="5"/>
  <c r="AH544" i="5"/>
  <c r="AG544" i="5"/>
  <c r="AA544" i="5"/>
  <c r="Z544" i="5"/>
  <c r="X544" i="5"/>
  <c r="M544" i="5"/>
  <c r="AI544" i="5" s="1"/>
  <c r="L544" i="5"/>
  <c r="W544" i="5" s="1"/>
  <c r="K544" i="5"/>
  <c r="V544" i="5" s="1"/>
  <c r="J544" i="5"/>
  <c r="U544" i="5" s="1"/>
  <c r="I544" i="5"/>
  <c r="H544" i="5"/>
  <c r="G544" i="5"/>
  <c r="F544" i="5"/>
  <c r="E544" i="5"/>
  <c r="P544" i="5" s="1"/>
  <c r="D544" i="5"/>
  <c r="O544" i="5" s="1"/>
  <c r="C544" i="5"/>
  <c r="N544" i="5" s="1"/>
  <c r="AS543" i="5"/>
  <c r="AL543" i="5"/>
  <c r="AG543" i="5"/>
  <c r="AB543" i="5"/>
  <c r="AA543" i="5"/>
  <c r="W543" i="5"/>
  <c r="P543" i="5"/>
  <c r="M543" i="5"/>
  <c r="L543" i="5"/>
  <c r="AH543" i="5" s="1"/>
  <c r="K543" i="5"/>
  <c r="V543" i="5" s="1"/>
  <c r="J543" i="5"/>
  <c r="I543" i="5"/>
  <c r="H543" i="5"/>
  <c r="G543" i="5"/>
  <c r="F543" i="5"/>
  <c r="Q543" i="5" s="1"/>
  <c r="E543" i="5"/>
  <c r="D543" i="5"/>
  <c r="O543" i="5" s="1"/>
  <c r="C543" i="5"/>
  <c r="AM542" i="5"/>
  <c r="AL542" i="5"/>
  <c r="AH542" i="5"/>
  <c r="AC542" i="5"/>
  <c r="Q542" i="5"/>
  <c r="N542" i="5"/>
  <c r="M542" i="5"/>
  <c r="L542" i="5"/>
  <c r="W542" i="5" s="1"/>
  <c r="K542" i="5"/>
  <c r="J542" i="5"/>
  <c r="I542" i="5"/>
  <c r="H542" i="5"/>
  <c r="G542" i="5"/>
  <c r="R542" i="5" s="1"/>
  <c r="F542" i="5"/>
  <c r="AB542" i="5" s="1"/>
  <c r="E542" i="5"/>
  <c r="P542" i="5" s="1"/>
  <c r="D542" i="5"/>
  <c r="C542" i="5"/>
  <c r="AQ541" i="5"/>
  <c r="AN541" i="5"/>
  <c r="AM541" i="5"/>
  <c r="AL541" i="5"/>
  <c r="AB541" i="5"/>
  <c r="T541" i="5"/>
  <c r="R541" i="5"/>
  <c r="P541" i="5"/>
  <c r="M541" i="5"/>
  <c r="L541" i="5"/>
  <c r="K541" i="5"/>
  <c r="J541" i="5"/>
  <c r="AF541" i="5" s="1"/>
  <c r="I541" i="5"/>
  <c r="AE541" i="5" s="1"/>
  <c r="H541" i="5"/>
  <c r="G541" i="5"/>
  <c r="AC541" i="5" s="1"/>
  <c r="F541" i="5"/>
  <c r="Q541" i="5" s="1"/>
  <c r="E541" i="5"/>
  <c r="AA541" i="5" s="1"/>
  <c r="D541" i="5"/>
  <c r="C541" i="5"/>
  <c r="N541" i="5" s="1"/>
  <c r="AT540" i="5"/>
  <c r="AM540" i="5"/>
  <c r="AK540" i="5"/>
  <c r="Z540" i="5"/>
  <c r="T540" i="5"/>
  <c r="Q540" i="5"/>
  <c r="O540" i="5"/>
  <c r="M540" i="5"/>
  <c r="L540" i="5"/>
  <c r="K540" i="5"/>
  <c r="J540" i="5"/>
  <c r="I540" i="5"/>
  <c r="H540" i="5"/>
  <c r="G540" i="5"/>
  <c r="R540" i="5" s="1"/>
  <c r="F540" i="5"/>
  <c r="AB540" i="5" s="1"/>
  <c r="E540" i="5"/>
  <c r="D540" i="5"/>
  <c r="C540" i="5"/>
  <c r="N540" i="5" s="1"/>
  <c r="AS539" i="5"/>
  <c r="AR539" i="5"/>
  <c r="AQ539" i="5"/>
  <c r="AP539" i="5"/>
  <c r="AI539" i="5"/>
  <c r="AG539" i="5"/>
  <c r="AF539" i="5"/>
  <c r="AA539" i="5"/>
  <c r="W539" i="5"/>
  <c r="U539" i="5"/>
  <c r="O539" i="5"/>
  <c r="M539" i="5"/>
  <c r="X539" i="5" s="1"/>
  <c r="L539" i="5"/>
  <c r="AH539" i="5" s="1"/>
  <c r="K539" i="5"/>
  <c r="V539" i="5" s="1"/>
  <c r="J539" i="5"/>
  <c r="I539" i="5"/>
  <c r="T539" i="5" s="1"/>
  <c r="H539" i="5"/>
  <c r="G539" i="5"/>
  <c r="F539" i="5"/>
  <c r="E539" i="5"/>
  <c r="AL539" i="5" s="1"/>
  <c r="D539" i="5"/>
  <c r="C539" i="5"/>
  <c r="AT538" i="5"/>
  <c r="AL538" i="5"/>
  <c r="AK538" i="5"/>
  <c r="AH538" i="5"/>
  <c r="AG538" i="5"/>
  <c r="AC538" i="5"/>
  <c r="AA538" i="5"/>
  <c r="Z538" i="5"/>
  <c r="Y538" i="5"/>
  <c r="M538" i="5"/>
  <c r="L538" i="5"/>
  <c r="W538" i="5" s="1"/>
  <c r="K538" i="5"/>
  <c r="J538" i="5"/>
  <c r="I538" i="5"/>
  <c r="H538" i="5"/>
  <c r="G538" i="5"/>
  <c r="R538" i="5" s="1"/>
  <c r="F538" i="5"/>
  <c r="E538" i="5"/>
  <c r="P538" i="5" s="1"/>
  <c r="D538" i="5"/>
  <c r="O538" i="5" s="1"/>
  <c r="C538" i="5"/>
  <c r="N538" i="5" s="1"/>
  <c r="AL537" i="5"/>
  <c r="AF537" i="5"/>
  <c r="AB537" i="5"/>
  <c r="AA537" i="5"/>
  <c r="Y537" i="5"/>
  <c r="N537" i="5"/>
  <c r="M537" i="5"/>
  <c r="L537" i="5"/>
  <c r="K537" i="5"/>
  <c r="V537" i="5" s="1"/>
  <c r="J537" i="5"/>
  <c r="I537" i="5"/>
  <c r="H537" i="5"/>
  <c r="G537" i="5"/>
  <c r="F537" i="5"/>
  <c r="Q537" i="5" s="1"/>
  <c r="E537" i="5"/>
  <c r="P537" i="5" s="1"/>
  <c r="D537" i="5"/>
  <c r="C537" i="5"/>
  <c r="AJ537" i="5" s="1"/>
  <c r="AS536" i="5"/>
  <c r="AR536" i="5"/>
  <c r="AO536" i="5"/>
  <c r="AM536" i="5"/>
  <c r="AG536" i="5"/>
  <c r="V536" i="5"/>
  <c r="S536" i="5"/>
  <c r="Q536" i="5"/>
  <c r="M536" i="5"/>
  <c r="X536" i="5" s="1"/>
  <c r="L536" i="5"/>
  <c r="K536" i="5"/>
  <c r="J536" i="5"/>
  <c r="AF536" i="5" s="1"/>
  <c r="I536" i="5"/>
  <c r="H536" i="5"/>
  <c r="AD536" i="5" s="1"/>
  <c r="G536" i="5"/>
  <c r="AC536" i="5" s="1"/>
  <c r="F536" i="5"/>
  <c r="AB536" i="5" s="1"/>
  <c r="E536" i="5"/>
  <c r="AA536" i="5" s="1"/>
  <c r="D536" i="5"/>
  <c r="C536" i="5"/>
  <c r="Y536" i="5" s="1"/>
  <c r="AQ535" i="5"/>
  <c r="AL535" i="5"/>
  <c r="AF535" i="5"/>
  <c r="AD535" i="5"/>
  <c r="Y535" i="5"/>
  <c r="U535" i="5"/>
  <c r="S535" i="5"/>
  <c r="P535" i="5"/>
  <c r="M535" i="5"/>
  <c r="AI535" i="5" s="1"/>
  <c r="L535" i="5"/>
  <c r="K535" i="5"/>
  <c r="J535" i="5"/>
  <c r="I535" i="5"/>
  <c r="AE535" i="5" s="1"/>
  <c r="H535" i="5"/>
  <c r="AO535" i="5" s="1"/>
  <c r="G535" i="5"/>
  <c r="F535" i="5"/>
  <c r="E535" i="5"/>
  <c r="AA535" i="5" s="1"/>
  <c r="D535" i="5"/>
  <c r="O535" i="5" s="1"/>
  <c r="C535" i="5"/>
  <c r="AT534" i="5"/>
  <c r="AS534" i="5"/>
  <c r="AO534" i="5"/>
  <c r="AM534" i="5"/>
  <c r="Z534" i="5"/>
  <c r="X534" i="5"/>
  <c r="W534" i="5"/>
  <c r="Q534" i="5"/>
  <c r="M534" i="5"/>
  <c r="AI534" i="5" s="1"/>
  <c r="L534" i="5"/>
  <c r="AH534" i="5" s="1"/>
  <c r="K534" i="5"/>
  <c r="J534" i="5"/>
  <c r="AQ534" i="5" s="1"/>
  <c r="I534" i="5"/>
  <c r="H534" i="5"/>
  <c r="AD534" i="5" s="1"/>
  <c r="G534" i="5"/>
  <c r="F534" i="5"/>
  <c r="AB534" i="5" s="1"/>
  <c r="E534" i="5"/>
  <c r="D534" i="5"/>
  <c r="C534" i="5"/>
  <c r="Y534" i="5" s="1"/>
  <c r="AR533" i="5"/>
  <c r="AM533" i="5"/>
  <c r="AE533" i="5"/>
  <c r="Y533" i="5"/>
  <c r="X533" i="5"/>
  <c r="W533" i="5"/>
  <c r="V533" i="5"/>
  <c r="T533" i="5"/>
  <c r="S533" i="5"/>
  <c r="M533" i="5"/>
  <c r="AI533" i="5" s="1"/>
  <c r="L533" i="5"/>
  <c r="AS533" i="5" s="1"/>
  <c r="K533" i="5"/>
  <c r="AG533" i="5" s="1"/>
  <c r="J533" i="5"/>
  <c r="I533" i="5"/>
  <c r="AP533" i="5" s="1"/>
  <c r="H533" i="5"/>
  <c r="AD533" i="5" s="1"/>
  <c r="G533" i="5"/>
  <c r="F533" i="5"/>
  <c r="E533" i="5"/>
  <c r="D533" i="5"/>
  <c r="C533" i="5"/>
  <c r="AS532" i="5"/>
  <c r="AN532" i="5"/>
  <c r="AK532" i="5"/>
  <c r="AD532" i="5"/>
  <c r="AC532" i="5"/>
  <c r="Z532" i="5"/>
  <c r="W532" i="5"/>
  <c r="R532" i="5"/>
  <c r="M532" i="5"/>
  <c r="L532" i="5"/>
  <c r="AH532" i="5" s="1"/>
  <c r="K532" i="5"/>
  <c r="V532" i="5" s="1"/>
  <c r="J532" i="5"/>
  <c r="I532" i="5"/>
  <c r="AE532" i="5" s="1"/>
  <c r="H532" i="5"/>
  <c r="G532" i="5"/>
  <c r="F532" i="5"/>
  <c r="E532" i="5"/>
  <c r="AA532" i="5" s="1"/>
  <c r="D532" i="5"/>
  <c r="O532" i="5" s="1"/>
  <c r="C532" i="5"/>
  <c r="AQ531" i="5"/>
  <c r="AM531" i="5"/>
  <c r="AJ531" i="5"/>
  <c r="AB531" i="5"/>
  <c r="T531" i="5"/>
  <c r="Q531" i="5"/>
  <c r="P531" i="5"/>
  <c r="M531" i="5"/>
  <c r="L531" i="5"/>
  <c r="AS531" i="5" s="1"/>
  <c r="K531" i="5"/>
  <c r="J531" i="5"/>
  <c r="U531" i="5" s="1"/>
  <c r="I531" i="5"/>
  <c r="AP531" i="5" s="1"/>
  <c r="H531" i="5"/>
  <c r="G531" i="5"/>
  <c r="F531" i="5"/>
  <c r="E531" i="5"/>
  <c r="D531" i="5"/>
  <c r="C531" i="5"/>
  <c r="AT530" i="5"/>
  <c r="AS530" i="5"/>
  <c r="AP530" i="5"/>
  <c r="AO530" i="5"/>
  <c r="AN530" i="5"/>
  <c r="AH530" i="5"/>
  <c r="AC530" i="5"/>
  <c r="W530" i="5"/>
  <c r="S530" i="5"/>
  <c r="Q530" i="5"/>
  <c r="M530" i="5"/>
  <c r="X530" i="5" s="1"/>
  <c r="L530" i="5"/>
  <c r="K530" i="5"/>
  <c r="J530" i="5"/>
  <c r="I530" i="5"/>
  <c r="T530" i="5" s="1"/>
  <c r="H530" i="5"/>
  <c r="AD530" i="5" s="1"/>
  <c r="G530" i="5"/>
  <c r="R530" i="5" s="1"/>
  <c r="F530" i="5"/>
  <c r="E530" i="5"/>
  <c r="D530" i="5"/>
  <c r="C530" i="5"/>
  <c r="Y530" i="5" s="1"/>
  <c r="AB529" i="5"/>
  <c r="Y529" i="5"/>
  <c r="V529" i="5"/>
  <c r="M529" i="5"/>
  <c r="L529" i="5"/>
  <c r="AS529" i="5" s="1"/>
  <c r="K529" i="5"/>
  <c r="AG529" i="5" s="1"/>
  <c r="J529" i="5"/>
  <c r="I529" i="5"/>
  <c r="H529" i="5"/>
  <c r="G529" i="5"/>
  <c r="AN529" i="5" s="1"/>
  <c r="F529" i="5"/>
  <c r="AM529" i="5" s="1"/>
  <c r="E529" i="5"/>
  <c r="P529" i="5" s="1"/>
  <c r="D529" i="5"/>
  <c r="C529" i="5"/>
  <c r="AP528" i="5"/>
  <c r="AO528" i="5"/>
  <c r="AI528" i="5"/>
  <c r="AE528" i="5"/>
  <c r="AD528" i="5"/>
  <c r="Y528" i="5"/>
  <c r="R528" i="5"/>
  <c r="Q528" i="5"/>
  <c r="M528" i="5"/>
  <c r="L528" i="5"/>
  <c r="K528" i="5"/>
  <c r="J528" i="5"/>
  <c r="AQ528" i="5" s="1"/>
  <c r="I528" i="5"/>
  <c r="T528" i="5" s="1"/>
  <c r="H528" i="5"/>
  <c r="S528" i="5" s="1"/>
  <c r="G528" i="5"/>
  <c r="AN528" i="5" s="1"/>
  <c r="F528" i="5"/>
  <c r="AM528" i="5" s="1"/>
  <c r="E528" i="5"/>
  <c r="D528" i="5"/>
  <c r="C528" i="5"/>
  <c r="AJ528" i="5" s="1"/>
  <c r="AO527" i="5"/>
  <c r="AN527" i="5"/>
  <c r="AK527" i="5"/>
  <c r="P527" i="5"/>
  <c r="M527" i="5"/>
  <c r="AI527" i="5" s="1"/>
  <c r="L527" i="5"/>
  <c r="K527" i="5"/>
  <c r="J527" i="5"/>
  <c r="U527" i="5" s="1"/>
  <c r="I527" i="5"/>
  <c r="AP527" i="5" s="1"/>
  <c r="H527" i="5"/>
  <c r="G527" i="5"/>
  <c r="F527" i="5"/>
  <c r="E527" i="5"/>
  <c r="D527" i="5"/>
  <c r="C527" i="5"/>
  <c r="AP526" i="5"/>
  <c r="AO526" i="5"/>
  <c r="AB526" i="5"/>
  <c r="S526" i="5"/>
  <c r="Q526" i="5"/>
  <c r="M526" i="5"/>
  <c r="L526" i="5"/>
  <c r="W526" i="5" s="1"/>
  <c r="K526" i="5"/>
  <c r="J526" i="5"/>
  <c r="AQ526" i="5" s="1"/>
  <c r="I526" i="5"/>
  <c r="T526" i="5" s="1"/>
  <c r="H526" i="5"/>
  <c r="AD526" i="5" s="1"/>
  <c r="G526" i="5"/>
  <c r="F526" i="5"/>
  <c r="AM526" i="5" s="1"/>
  <c r="E526" i="5"/>
  <c r="AA526" i="5" s="1"/>
  <c r="D526" i="5"/>
  <c r="C526" i="5"/>
  <c r="AJ526" i="5" s="1"/>
  <c r="AT525" i="5"/>
  <c r="AS525" i="5"/>
  <c r="AQ525" i="5"/>
  <c r="AJ525" i="5"/>
  <c r="AH525" i="5"/>
  <c r="Y525" i="5"/>
  <c r="X525" i="5"/>
  <c r="W525" i="5"/>
  <c r="U525" i="5"/>
  <c r="T525" i="5"/>
  <c r="M525" i="5"/>
  <c r="AI525" i="5" s="1"/>
  <c r="L525" i="5"/>
  <c r="K525" i="5"/>
  <c r="J525" i="5"/>
  <c r="AF525" i="5" s="1"/>
  <c r="I525" i="5"/>
  <c r="H525" i="5"/>
  <c r="G525" i="5"/>
  <c r="F525" i="5"/>
  <c r="E525" i="5"/>
  <c r="D525" i="5"/>
  <c r="C525" i="5"/>
  <c r="N525" i="5" s="1"/>
  <c r="AT524" i="5"/>
  <c r="AO524" i="5"/>
  <c r="AM524" i="5"/>
  <c r="AH524" i="5"/>
  <c r="AB524" i="5"/>
  <c r="W524" i="5"/>
  <c r="Q524" i="5"/>
  <c r="O524" i="5"/>
  <c r="M524" i="5"/>
  <c r="X524" i="5" s="1"/>
  <c r="L524" i="5"/>
  <c r="AS524" i="5" s="1"/>
  <c r="K524" i="5"/>
  <c r="J524" i="5"/>
  <c r="I524" i="5"/>
  <c r="H524" i="5"/>
  <c r="S524" i="5" s="1"/>
  <c r="G524" i="5"/>
  <c r="AC524" i="5" s="1"/>
  <c r="F524" i="5"/>
  <c r="E524" i="5"/>
  <c r="D524" i="5"/>
  <c r="AK524" i="5" s="1"/>
  <c r="C524" i="5"/>
  <c r="AT523" i="5"/>
  <c r="AR523" i="5"/>
  <c r="AM523" i="5"/>
  <c r="AK523" i="5"/>
  <c r="V523" i="5"/>
  <c r="U523" i="5"/>
  <c r="S523" i="5"/>
  <c r="Q523" i="5"/>
  <c r="P523" i="5"/>
  <c r="M523" i="5"/>
  <c r="AI523" i="5" s="1"/>
  <c r="L523" i="5"/>
  <c r="K523" i="5"/>
  <c r="AG523" i="5" s="1"/>
  <c r="J523" i="5"/>
  <c r="I523" i="5"/>
  <c r="H523" i="5"/>
  <c r="AD523" i="5" s="1"/>
  <c r="G523" i="5"/>
  <c r="F523" i="5"/>
  <c r="AB523" i="5" s="1"/>
  <c r="E523" i="5"/>
  <c r="D523" i="5"/>
  <c r="C523" i="5"/>
  <c r="AS522" i="5"/>
  <c r="AQ522" i="5"/>
  <c r="AM522" i="5"/>
  <c r="AH522" i="5"/>
  <c r="AB522" i="5"/>
  <c r="W522" i="5"/>
  <c r="M522" i="5"/>
  <c r="L522" i="5"/>
  <c r="K522" i="5"/>
  <c r="V522" i="5" s="1"/>
  <c r="J522" i="5"/>
  <c r="I522" i="5"/>
  <c r="H522" i="5"/>
  <c r="G522" i="5"/>
  <c r="F522" i="5"/>
  <c r="Q522" i="5" s="1"/>
  <c r="E522" i="5"/>
  <c r="D522" i="5"/>
  <c r="C522" i="5"/>
  <c r="AQ521" i="5"/>
  <c r="AK521" i="5"/>
  <c r="AJ521" i="5"/>
  <c r="AI521" i="5"/>
  <c r="AF521" i="5"/>
  <c r="AE521" i="5"/>
  <c r="Y521" i="5"/>
  <c r="M521" i="5"/>
  <c r="L521" i="5"/>
  <c r="K521" i="5"/>
  <c r="J521" i="5"/>
  <c r="U521" i="5" s="1"/>
  <c r="I521" i="5"/>
  <c r="AP521" i="5" s="1"/>
  <c r="H521" i="5"/>
  <c r="G521" i="5"/>
  <c r="F521" i="5"/>
  <c r="E521" i="5"/>
  <c r="D521" i="5"/>
  <c r="C521" i="5"/>
  <c r="N521" i="5" s="1"/>
  <c r="AK520" i="5"/>
  <c r="AH520" i="5"/>
  <c r="AE520" i="5"/>
  <c r="Z520" i="5"/>
  <c r="W520" i="5"/>
  <c r="M520" i="5"/>
  <c r="L520" i="5"/>
  <c r="AS520" i="5" s="1"/>
  <c r="K520" i="5"/>
  <c r="J520" i="5"/>
  <c r="AQ520" i="5" s="1"/>
  <c r="I520" i="5"/>
  <c r="H520" i="5"/>
  <c r="G520" i="5"/>
  <c r="R520" i="5" s="1"/>
  <c r="F520" i="5"/>
  <c r="Q520" i="5" s="1"/>
  <c r="E520" i="5"/>
  <c r="D520" i="5"/>
  <c r="O520" i="5" s="1"/>
  <c r="C520" i="5"/>
  <c r="AJ520" i="5" s="1"/>
  <c r="AM519" i="5"/>
  <c r="AJ519" i="5"/>
  <c r="AG519" i="5"/>
  <c r="AB519" i="5"/>
  <c r="X519" i="5"/>
  <c r="M519" i="5"/>
  <c r="AT519" i="5" s="1"/>
  <c r="L519" i="5"/>
  <c r="W519" i="5" s="1"/>
  <c r="K519" i="5"/>
  <c r="J519" i="5"/>
  <c r="AQ519" i="5" s="1"/>
  <c r="I519" i="5"/>
  <c r="T519" i="5" s="1"/>
  <c r="H519" i="5"/>
  <c r="AD519" i="5" s="1"/>
  <c r="G519" i="5"/>
  <c r="F519" i="5"/>
  <c r="Q519" i="5" s="1"/>
  <c r="E519" i="5"/>
  <c r="D519" i="5"/>
  <c r="C519" i="5"/>
  <c r="N519" i="5" s="1"/>
  <c r="AS518" i="5"/>
  <c r="AM518" i="5"/>
  <c r="AI518" i="5"/>
  <c r="Q518" i="5"/>
  <c r="O518" i="5"/>
  <c r="M518" i="5"/>
  <c r="X518" i="5" s="1"/>
  <c r="L518" i="5"/>
  <c r="W518" i="5" s="1"/>
  <c r="K518" i="5"/>
  <c r="J518" i="5"/>
  <c r="I518" i="5"/>
  <c r="H518" i="5"/>
  <c r="G518" i="5"/>
  <c r="AC518" i="5" s="1"/>
  <c r="F518" i="5"/>
  <c r="AB518" i="5" s="1"/>
  <c r="E518" i="5"/>
  <c r="P518" i="5" s="1"/>
  <c r="D518" i="5"/>
  <c r="C518" i="5"/>
  <c r="AS517" i="5"/>
  <c r="AM517" i="5"/>
  <c r="AK517" i="5"/>
  <c r="AJ517" i="5"/>
  <c r="AG517" i="5"/>
  <c r="AB517" i="5"/>
  <c r="W517" i="5"/>
  <c r="Q517" i="5"/>
  <c r="M517" i="5"/>
  <c r="L517" i="5"/>
  <c r="AH517" i="5" s="1"/>
  <c r="K517" i="5"/>
  <c r="J517" i="5"/>
  <c r="I517" i="5"/>
  <c r="H517" i="5"/>
  <c r="G517" i="5"/>
  <c r="AN517" i="5" s="1"/>
  <c r="F517" i="5"/>
  <c r="E517" i="5"/>
  <c r="P517" i="5" s="1"/>
  <c r="D517" i="5"/>
  <c r="C517" i="5"/>
  <c r="N517" i="5" s="1"/>
  <c r="AP516" i="5"/>
  <c r="AO516" i="5"/>
  <c r="AK516" i="5"/>
  <c r="AE516" i="5"/>
  <c r="AC516" i="5"/>
  <c r="V516" i="5"/>
  <c r="M516" i="5"/>
  <c r="L516" i="5"/>
  <c r="K516" i="5"/>
  <c r="J516" i="5"/>
  <c r="AQ516" i="5" s="1"/>
  <c r="I516" i="5"/>
  <c r="T516" i="5" s="1"/>
  <c r="H516" i="5"/>
  <c r="AD516" i="5" s="1"/>
  <c r="G516" i="5"/>
  <c r="F516" i="5"/>
  <c r="E516" i="5"/>
  <c r="AA516" i="5" s="1"/>
  <c r="D516" i="5"/>
  <c r="Z516" i="5" s="1"/>
  <c r="C516" i="5"/>
  <c r="AK515" i="5"/>
  <c r="AH515" i="5"/>
  <c r="Y515" i="5"/>
  <c r="W515" i="5"/>
  <c r="V515" i="5"/>
  <c r="M515" i="5"/>
  <c r="AI515" i="5" s="1"/>
  <c r="L515" i="5"/>
  <c r="AS515" i="5" s="1"/>
  <c r="K515" i="5"/>
  <c r="J515" i="5"/>
  <c r="I515" i="5"/>
  <c r="AP515" i="5" s="1"/>
  <c r="H515" i="5"/>
  <c r="AD515" i="5" s="1"/>
  <c r="G515" i="5"/>
  <c r="F515" i="5"/>
  <c r="E515" i="5"/>
  <c r="D515" i="5"/>
  <c r="C515" i="5"/>
  <c r="AS514" i="5"/>
  <c r="AK514" i="5"/>
  <c r="AH514" i="5"/>
  <c r="AD514" i="5"/>
  <c r="AB514" i="5"/>
  <c r="Z514" i="5"/>
  <c r="W514" i="5"/>
  <c r="M514" i="5"/>
  <c r="L514" i="5"/>
  <c r="K514" i="5"/>
  <c r="J514" i="5"/>
  <c r="AQ514" i="5" s="1"/>
  <c r="I514" i="5"/>
  <c r="T514" i="5" s="1"/>
  <c r="H514" i="5"/>
  <c r="G514" i="5"/>
  <c r="F514" i="5"/>
  <c r="E514" i="5"/>
  <c r="D514" i="5"/>
  <c r="O514" i="5" s="1"/>
  <c r="C514" i="5"/>
  <c r="AJ514" i="5" s="1"/>
  <c r="AM513" i="5"/>
  <c r="AG513" i="5"/>
  <c r="AF513" i="5"/>
  <c r="M513" i="5"/>
  <c r="L513" i="5"/>
  <c r="W513" i="5" s="1"/>
  <c r="K513" i="5"/>
  <c r="J513" i="5"/>
  <c r="I513" i="5"/>
  <c r="H513" i="5"/>
  <c r="AD513" i="5" s="1"/>
  <c r="G513" i="5"/>
  <c r="R513" i="5" s="1"/>
  <c r="F513" i="5"/>
  <c r="Q513" i="5" s="1"/>
  <c r="E513" i="5"/>
  <c r="D513" i="5"/>
  <c r="C513" i="5"/>
  <c r="AP512" i="5"/>
  <c r="AO512" i="5"/>
  <c r="AN512" i="5"/>
  <c r="AM512" i="5"/>
  <c r="AC512" i="5"/>
  <c r="W512" i="5"/>
  <c r="Q512" i="5"/>
  <c r="O512" i="5"/>
  <c r="M512" i="5"/>
  <c r="X512" i="5" s="1"/>
  <c r="L512" i="5"/>
  <c r="K512" i="5"/>
  <c r="J512" i="5"/>
  <c r="I512" i="5"/>
  <c r="T512" i="5" s="1"/>
  <c r="H512" i="5"/>
  <c r="S512" i="5" s="1"/>
  <c r="G512" i="5"/>
  <c r="R512" i="5" s="1"/>
  <c r="F512" i="5"/>
  <c r="AB512" i="5" s="1"/>
  <c r="E512" i="5"/>
  <c r="D512" i="5"/>
  <c r="AK512" i="5" s="1"/>
  <c r="C512" i="5"/>
  <c r="AS511" i="5"/>
  <c r="AR511" i="5"/>
  <c r="AQ511" i="5"/>
  <c r="AK511" i="5"/>
  <c r="Y511" i="5"/>
  <c r="V511" i="5"/>
  <c r="U511" i="5"/>
  <c r="M511" i="5"/>
  <c r="X511" i="5" s="1"/>
  <c r="L511" i="5"/>
  <c r="W511" i="5" s="1"/>
  <c r="K511" i="5"/>
  <c r="AG511" i="5" s="1"/>
  <c r="J511" i="5"/>
  <c r="AF511" i="5" s="1"/>
  <c r="I511" i="5"/>
  <c r="H511" i="5"/>
  <c r="G511" i="5"/>
  <c r="F511" i="5"/>
  <c r="AB511" i="5" s="1"/>
  <c r="E511" i="5"/>
  <c r="P511" i="5" s="1"/>
  <c r="D511" i="5"/>
  <c r="C511" i="5"/>
  <c r="AT510" i="5"/>
  <c r="AS510" i="5"/>
  <c r="AQ510" i="5"/>
  <c r="AK510" i="5"/>
  <c r="AE510" i="5"/>
  <c r="AD510" i="5"/>
  <c r="Z510" i="5"/>
  <c r="W510" i="5"/>
  <c r="O510" i="5"/>
  <c r="M510" i="5"/>
  <c r="L510" i="5"/>
  <c r="AH510" i="5" s="1"/>
  <c r="K510" i="5"/>
  <c r="V510" i="5" s="1"/>
  <c r="J510" i="5"/>
  <c r="I510" i="5"/>
  <c r="H510" i="5"/>
  <c r="G510" i="5"/>
  <c r="F510" i="5"/>
  <c r="E510" i="5"/>
  <c r="D510" i="5"/>
  <c r="C510" i="5"/>
  <c r="AO509" i="5"/>
  <c r="AK509" i="5"/>
  <c r="AJ509" i="5"/>
  <c r="AI509" i="5"/>
  <c r="AF509" i="5"/>
  <c r="Y509" i="5"/>
  <c r="S509" i="5"/>
  <c r="Q509" i="5"/>
  <c r="M509" i="5"/>
  <c r="L509" i="5"/>
  <c r="AS509" i="5" s="1"/>
  <c r="K509" i="5"/>
  <c r="J509" i="5"/>
  <c r="U509" i="5" s="1"/>
  <c r="I509" i="5"/>
  <c r="H509" i="5"/>
  <c r="AD509" i="5" s="1"/>
  <c r="G509" i="5"/>
  <c r="F509" i="5"/>
  <c r="AB509" i="5" s="1"/>
  <c r="E509" i="5"/>
  <c r="D509" i="5"/>
  <c r="C509" i="5"/>
  <c r="N509" i="5" s="1"/>
  <c r="AS508" i="5"/>
  <c r="AP508" i="5"/>
  <c r="AK508" i="5"/>
  <c r="AI508" i="5"/>
  <c r="AE508" i="5"/>
  <c r="Z508" i="5"/>
  <c r="Y508" i="5"/>
  <c r="Q508" i="5"/>
  <c r="M508" i="5"/>
  <c r="L508" i="5"/>
  <c r="K508" i="5"/>
  <c r="J508" i="5"/>
  <c r="AQ508" i="5" s="1"/>
  <c r="I508" i="5"/>
  <c r="T508" i="5" s="1"/>
  <c r="H508" i="5"/>
  <c r="S508" i="5" s="1"/>
  <c r="G508" i="5"/>
  <c r="F508" i="5"/>
  <c r="AM508" i="5" s="1"/>
  <c r="E508" i="5"/>
  <c r="D508" i="5"/>
  <c r="O508" i="5" s="1"/>
  <c r="C508" i="5"/>
  <c r="AJ508" i="5" s="1"/>
  <c r="AO507" i="5"/>
  <c r="AN507" i="5"/>
  <c r="AM507" i="5"/>
  <c r="AJ507" i="5"/>
  <c r="AB507" i="5"/>
  <c r="Y507" i="5"/>
  <c r="X507" i="5"/>
  <c r="S507" i="5"/>
  <c r="M507" i="5"/>
  <c r="L507" i="5"/>
  <c r="K507" i="5"/>
  <c r="J507" i="5"/>
  <c r="I507" i="5"/>
  <c r="H507" i="5"/>
  <c r="AD507" i="5" s="1"/>
  <c r="G507" i="5"/>
  <c r="R507" i="5" s="1"/>
  <c r="F507" i="5"/>
  <c r="Q507" i="5" s="1"/>
  <c r="E507" i="5"/>
  <c r="D507" i="5"/>
  <c r="C507" i="5"/>
  <c r="N507" i="5" s="1"/>
  <c r="AP506" i="5"/>
  <c r="AI506" i="5"/>
  <c r="AE506" i="5"/>
  <c r="AD506" i="5"/>
  <c r="Z506" i="5"/>
  <c r="W506" i="5"/>
  <c r="M506" i="5"/>
  <c r="X506" i="5" s="1"/>
  <c r="L506" i="5"/>
  <c r="K506" i="5"/>
  <c r="J506" i="5"/>
  <c r="I506" i="5"/>
  <c r="T506" i="5" s="1"/>
  <c r="H506" i="5"/>
  <c r="AO506" i="5" s="1"/>
  <c r="G506" i="5"/>
  <c r="AC506" i="5" s="1"/>
  <c r="F506" i="5"/>
  <c r="E506" i="5"/>
  <c r="P506" i="5" s="1"/>
  <c r="D506" i="5"/>
  <c r="AK506" i="5" s="1"/>
  <c r="C506" i="5"/>
  <c r="AQ505" i="5"/>
  <c r="AJ505" i="5"/>
  <c r="AF505" i="5"/>
  <c r="Y505" i="5"/>
  <c r="X505" i="5"/>
  <c r="V505" i="5"/>
  <c r="M505" i="5"/>
  <c r="L505" i="5"/>
  <c r="K505" i="5"/>
  <c r="J505" i="5"/>
  <c r="U505" i="5" s="1"/>
  <c r="I505" i="5"/>
  <c r="H505" i="5"/>
  <c r="G505" i="5"/>
  <c r="F505" i="5"/>
  <c r="E505" i="5"/>
  <c r="P505" i="5" s="1"/>
  <c r="D505" i="5"/>
  <c r="AK505" i="5" s="1"/>
  <c r="C505" i="5"/>
  <c r="N505" i="5" s="1"/>
  <c r="AK504" i="5"/>
  <c r="AD504" i="5"/>
  <c r="AC504" i="5"/>
  <c r="AB504" i="5"/>
  <c r="O504" i="5"/>
  <c r="M504" i="5"/>
  <c r="L504" i="5"/>
  <c r="AH504" i="5" s="1"/>
  <c r="K504" i="5"/>
  <c r="V504" i="5" s="1"/>
  <c r="J504" i="5"/>
  <c r="AQ504" i="5" s="1"/>
  <c r="I504" i="5"/>
  <c r="AP504" i="5" s="1"/>
  <c r="H504" i="5"/>
  <c r="G504" i="5"/>
  <c r="F504" i="5"/>
  <c r="AM504" i="5" s="1"/>
  <c r="E504" i="5"/>
  <c r="D504" i="5"/>
  <c r="Z504" i="5" s="1"/>
  <c r="C504" i="5"/>
  <c r="N504" i="5" s="1"/>
  <c r="AJ503" i="5"/>
  <c r="AB503" i="5"/>
  <c r="Y503" i="5"/>
  <c r="V503" i="5"/>
  <c r="M503" i="5"/>
  <c r="L503" i="5"/>
  <c r="K503" i="5"/>
  <c r="J503" i="5"/>
  <c r="I503" i="5"/>
  <c r="AP503" i="5" s="1"/>
  <c r="H503" i="5"/>
  <c r="AD503" i="5" s="1"/>
  <c r="G503" i="5"/>
  <c r="AN503" i="5" s="1"/>
  <c r="F503" i="5"/>
  <c r="Q503" i="5" s="1"/>
  <c r="E503" i="5"/>
  <c r="D503" i="5"/>
  <c r="AK503" i="5" s="1"/>
  <c r="C503" i="5"/>
  <c r="N503" i="5" s="1"/>
  <c r="AO502" i="5"/>
  <c r="AH502" i="5"/>
  <c r="AA502" i="5"/>
  <c r="Z502" i="5"/>
  <c r="M502" i="5"/>
  <c r="L502" i="5"/>
  <c r="K502" i="5"/>
  <c r="J502" i="5"/>
  <c r="AQ502" i="5" s="1"/>
  <c r="I502" i="5"/>
  <c r="H502" i="5"/>
  <c r="AD502" i="5" s="1"/>
  <c r="G502" i="5"/>
  <c r="F502" i="5"/>
  <c r="E502" i="5"/>
  <c r="D502" i="5"/>
  <c r="AK502" i="5" s="1"/>
  <c r="C502" i="5"/>
  <c r="AN501" i="5"/>
  <c r="AE501" i="5"/>
  <c r="AB501" i="5"/>
  <c r="AA501" i="5"/>
  <c r="Y501" i="5"/>
  <c r="M501" i="5"/>
  <c r="L501" i="5"/>
  <c r="K501" i="5"/>
  <c r="J501" i="5"/>
  <c r="AF501" i="5" s="1"/>
  <c r="I501" i="5"/>
  <c r="H501" i="5"/>
  <c r="G501" i="5"/>
  <c r="F501" i="5"/>
  <c r="E501" i="5"/>
  <c r="D501" i="5"/>
  <c r="O501" i="5" s="1"/>
  <c r="C501" i="5"/>
  <c r="N501" i="5" s="1"/>
  <c r="AO500" i="5"/>
  <c r="AN500" i="5"/>
  <c r="AH500" i="5"/>
  <c r="AG500" i="5"/>
  <c r="AE500" i="5"/>
  <c r="Z500" i="5"/>
  <c r="S500" i="5"/>
  <c r="Q500" i="5"/>
  <c r="M500" i="5"/>
  <c r="L500" i="5"/>
  <c r="K500" i="5"/>
  <c r="J500" i="5"/>
  <c r="AF500" i="5" s="1"/>
  <c r="I500" i="5"/>
  <c r="H500" i="5"/>
  <c r="AD500" i="5" s="1"/>
  <c r="G500" i="5"/>
  <c r="AC500" i="5" s="1"/>
  <c r="F500" i="5"/>
  <c r="AB500" i="5" s="1"/>
  <c r="E500" i="5"/>
  <c r="D500" i="5"/>
  <c r="AK500" i="5" s="1"/>
  <c r="C500" i="5"/>
  <c r="AN499" i="5"/>
  <c r="AG499" i="5"/>
  <c r="AE499" i="5"/>
  <c r="T499" i="5"/>
  <c r="Q499" i="5"/>
  <c r="M499" i="5"/>
  <c r="AI499" i="5" s="1"/>
  <c r="L499" i="5"/>
  <c r="K499" i="5"/>
  <c r="J499" i="5"/>
  <c r="I499" i="5"/>
  <c r="AP499" i="5" s="1"/>
  <c r="H499" i="5"/>
  <c r="G499" i="5"/>
  <c r="F499" i="5"/>
  <c r="AM499" i="5" s="1"/>
  <c r="E499" i="5"/>
  <c r="P499" i="5" s="1"/>
  <c r="D499" i="5"/>
  <c r="C499" i="5"/>
  <c r="AQ498" i="5"/>
  <c r="AO498" i="5"/>
  <c r="AE498" i="5"/>
  <c r="AD498" i="5"/>
  <c r="AA498" i="5"/>
  <c r="S498" i="5"/>
  <c r="Q498" i="5"/>
  <c r="P498" i="5"/>
  <c r="M498" i="5"/>
  <c r="L498" i="5"/>
  <c r="AH498" i="5" s="1"/>
  <c r="K498" i="5"/>
  <c r="J498" i="5"/>
  <c r="AF498" i="5" s="1"/>
  <c r="I498" i="5"/>
  <c r="T498" i="5" s="1"/>
  <c r="H498" i="5"/>
  <c r="G498" i="5"/>
  <c r="F498" i="5"/>
  <c r="E498" i="5"/>
  <c r="AL498" i="5" s="1"/>
  <c r="D498" i="5"/>
  <c r="Z498" i="5" s="1"/>
  <c r="C498" i="5"/>
  <c r="AO497" i="5"/>
  <c r="AM497" i="5"/>
  <c r="AF497" i="5"/>
  <c r="AE497" i="5"/>
  <c r="T497" i="5"/>
  <c r="Q497" i="5"/>
  <c r="P497" i="5"/>
  <c r="M497" i="5"/>
  <c r="X497" i="5" s="1"/>
  <c r="L497" i="5"/>
  <c r="K497" i="5"/>
  <c r="J497" i="5"/>
  <c r="I497" i="5"/>
  <c r="AP497" i="5" s="1"/>
  <c r="H497" i="5"/>
  <c r="G497" i="5"/>
  <c r="AC497" i="5" s="1"/>
  <c r="F497" i="5"/>
  <c r="AB497" i="5" s="1"/>
  <c r="E497" i="5"/>
  <c r="AL497" i="5" s="1"/>
  <c r="D497" i="5"/>
  <c r="O497" i="5" s="1"/>
  <c r="C497" i="5"/>
  <c r="AQ496" i="5"/>
  <c r="AP496" i="5"/>
  <c r="AO496" i="5"/>
  <c r="AG496" i="5"/>
  <c r="AD496" i="5"/>
  <c r="V496" i="5"/>
  <c r="U496" i="5"/>
  <c r="S496" i="5"/>
  <c r="M496" i="5"/>
  <c r="L496" i="5"/>
  <c r="AH496" i="5" s="1"/>
  <c r="K496" i="5"/>
  <c r="AR496" i="5" s="1"/>
  <c r="J496" i="5"/>
  <c r="AF496" i="5" s="1"/>
  <c r="I496" i="5"/>
  <c r="H496" i="5"/>
  <c r="G496" i="5"/>
  <c r="F496" i="5"/>
  <c r="E496" i="5"/>
  <c r="D496" i="5"/>
  <c r="C496" i="5"/>
  <c r="N496" i="5" s="1"/>
  <c r="AR495" i="5"/>
  <c r="AQ495" i="5"/>
  <c r="AG495" i="5"/>
  <c r="W495" i="5"/>
  <c r="V495" i="5"/>
  <c r="U495" i="5"/>
  <c r="Q495" i="5"/>
  <c r="M495" i="5"/>
  <c r="X495" i="5" s="1"/>
  <c r="L495" i="5"/>
  <c r="AH495" i="5" s="1"/>
  <c r="K495" i="5"/>
  <c r="J495" i="5"/>
  <c r="AF495" i="5" s="1"/>
  <c r="I495" i="5"/>
  <c r="H495" i="5"/>
  <c r="G495" i="5"/>
  <c r="AC495" i="5" s="1"/>
  <c r="F495" i="5"/>
  <c r="AM495" i="5" s="1"/>
  <c r="E495" i="5"/>
  <c r="P495" i="5" s="1"/>
  <c r="D495" i="5"/>
  <c r="C495" i="5"/>
  <c r="AT494" i="5"/>
  <c r="AS494" i="5"/>
  <c r="W494" i="5"/>
  <c r="V494" i="5"/>
  <c r="U494" i="5"/>
  <c r="Q494" i="5"/>
  <c r="M494" i="5"/>
  <c r="X494" i="5" s="1"/>
  <c r="L494" i="5"/>
  <c r="AH494" i="5" s="1"/>
  <c r="K494" i="5"/>
  <c r="AR494" i="5" s="1"/>
  <c r="J494" i="5"/>
  <c r="AF494" i="5" s="1"/>
  <c r="I494" i="5"/>
  <c r="T494" i="5" s="1"/>
  <c r="H494" i="5"/>
  <c r="S494" i="5" s="1"/>
  <c r="G494" i="5"/>
  <c r="F494" i="5"/>
  <c r="E494" i="5"/>
  <c r="D494" i="5"/>
  <c r="C494" i="5"/>
  <c r="N494" i="5" s="1"/>
  <c r="AT493" i="5"/>
  <c r="AK493" i="5"/>
  <c r="AI493" i="5"/>
  <c r="AE493" i="5"/>
  <c r="X493" i="5"/>
  <c r="O493" i="5"/>
  <c r="M493" i="5"/>
  <c r="L493" i="5"/>
  <c r="AS493" i="5" s="1"/>
  <c r="K493" i="5"/>
  <c r="J493" i="5"/>
  <c r="U493" i="5" s="1"/>
  <c r="I493" i="5"/>
  <c r="H493" i="5"/>
  <c r="G493" i="5"/>
  <c r="F493" i="5"/>
  <c r="E493" i="5"/>
  <c r="D493" i="5"/>
  <c r="Z493" i="5" s="1"/>
  <c r="C493" i="5"/>
  <c r="AJ493" i="5" s="1"/>
  <c r="AT492" i="5"/>
  <c r="AK492" i="5"/>
  <c r="AI492" i="5"/>
  <c r="AC492" i="5"/>
  <c r="R492" i="5"/>
  <c r="M492" i="5"/>
  <c r="X492" i="5" s="1"/>
  <c r="L492" i="5"/>
  <c r="K492" i="5"/>
  <c r="J492" i="5"/>
  <c r="AQ492" i="5" s="1"/>
  <c r="I492" i="5"/>
  <c r="H492" i="5"/>
  <c r="G492" i="5"/>
  <c r="AN492" i="5" s="1"/>
  <c r="F492" i="5"/>
  <c r="AB492" i="5" s="1"/>
  <c r="E492" i="5"/>
  <c r="D492" i="5"/>
  <c r="Z492" i="5" s="1"/>
  <c r="C492" i="5"/>
  <c r="Y492" i="5" s="1"/>
  <c r="AT491" i="5"/>
  <c r="AN491" i="5"/>
  <c r="AI491" i="5"/>
  <c r="AH491" i="5"/>
  <c r="AF491" i="5"/>
  <c r="AE491" i="5"/>
  <c r="X491" i="5"/>
  <c r="U491" i="5"/>
  <c r="T491" i="5"/>
  <c r="P491" i="5"/>
  <c r="M491" i="5"/>
  <c r="L491" i="5"/>
  <c r="K491" i="5"/>
  <c r="J491" i="5"/>
  <c r="AQ491" i="5" s="1"/>
  <c r="I491" i="5"/>
  <c r="AP491" i="5" s="1"/>
  <c r="H491" i="5"/>
  <c r="S491" i="5" s="1"/>
  <c r="G491" i="5"/>
  <c r="F491" i="5"/>
  <c r="E491" i="5"/>
  <c r="D491" i="5"/>
  <c r="C491" i="5"/>
  <c r="AJ491" i="5" s="1"/>
  <c r="AN490" i="5"/>
  <c r="AL490" i="5"/>
  <c r="AH490" i="5"/>
  <c r="W490" i="5"/>
  <c r="V490" i="5"/>
  <c r="Q490" i="5"/>
  <c r="M490" i="5"/>
  <c r="L490" i="5"/>
  <c r="AS490" i="5" s="1"/>
  <c r="K490" i="5"/>
  <c r="AR490" i="5" s="1"/>
  <c r="J490" i="5"/>
  <c r="U490" i="5" s="1"/>
  <c r="I490" i="5"/>
  <c r="H490" i="5"/>
  <c r="AO490" i="5" s="1"/>
  <c r="G490" i="5"/>
  <c r="AC490" i="5" s="1"/>
  <c r="F490" i="5"/>
  <c r="AB490" i="5" s="1"/>
  <c r="E490" i="5"/>
  <c r="D490" i="5"/>
  <c r="C490" i="5"/>
  <c r="AT489" i="5"/>
  <c r="AO489" i="5"/>
  <c r="AJ489" i="5"/>
  <c r="AF489" i="5"/>
  <c r="AA489" i="5"/>
  <c r="X489" i="5"/>
  <c r="S489" i="5"/>
  <c r="Q489" i="5"/>
  <c r="M489" i="5"/>
  <c r="AI489" i="5" s="1"/>
  <c r="L489" i="5"/>
  <c r="K489" i="5"/>
  <c r="J489" i="5"/>
  <c r="I489" i="5"/>
  <c r="H489" i="5"/>
  <c r="AD489" i="5" s="1"/>
  <c r="G489" i="5"/>
  <c r="AN489" i="5" s="1"/>
  <c r="F489" i="5"/>
  <c r="AM489" i="5" s="1"/>
  <c r="E489" i="5"/>
  <c r="D489" i="5"/>
  <c r="C489" i="5"/>
  <c r="AS488" i="5"/>
  <c r="AG488" i="5"/>
  <c r="AE488" i="5"/>
  <c r="Z488" i="5"/>
  <c r="W488" i="5"/>
  <c r="V488" i="5"/>
  <c r="Q488" i="5"/>
  <c r="M488" i="5"/>
  <c r="L488" i="5"/>
  <c r="AH488" i="5" s="1"/>
  <c r="K488" i="5"/>
  <c r="AR488" i="5" s="1"/>
  <c r="J488" i="5"/>
  <c r="U488" i="5" s="1"/>
  <c r="I488" i="5"/>
  <c r="H488" i="5"/>
  <c r="G488" i="5"/>
  <c r="F488" i="5"/>
  <c r="AB488" i="5" s="1"/>
  <c r="E488" i="5"/>
  <c r="D488" i="5"/>
  <c r="C488" i="5"/>
  <c r="X487" i="5"/>
  <c r="W487" i="5"/>
  <c r="T487" i="5"/>
  <c r="M487" i="5"/>
  <c r="AT487" i="5" s="1"/>
  <c r="L487" i="5"/>
  <c r="AS487" i="5" s="1"/>
  <c r="K487" i="5"/>
  <c r="J487" i="5"/>
  <c r="U487" i="5" s="1"/>
  <c r="I487" i="5"/>
  <c r="H487" i="5"/>
  <c r="G487" i="5"/>
  <c r="AN487" i="5" s="1"/>
  <c r="F487" i="5"/>
  <c r="AB487" i="5" s="1"/>
  <c r="E487" i="5"/>
  <c r="D487" i="5"/>
  <c r="C487" i="5"/>
  <c r="AS486" i="5"/>
  <c r="AH486" i="5"/>
  <c r="AB486" i="5"/>
  <c r="Y486" i="5"/>
  <c r="W486" i="5"/>
  <c r="R486" i="5"/>
  <c r="M486" i="5"/>
  <c r="L486" i="5"/>
  <c r="K486" i="5"/>
  <c r="AG486" i="5" s="1"/>
  <c r="J486" i="5"/>
  <c r="I486" i="5"/>
  <c r="AP486" i="5" s="1"/>
  <c r="H486" i="5"/>
  <c r="G486" i="5"/>
  <c r="AC486" i="5" s="1"/>
  <c r="F486" i="5"/>
  <c r="Q486" i="5" s="1"/>
  <c r="E486" i="5"/>
  <c r="D486" i="5"/>
  <c r="O486" i="5" s="1"/>
  <c r="C486" i="5"/>
  <c r="AJ486" i="5" s="1"/>
  <c r="AQ485" i="5"/>
  <c r="AK485" i="5"/>
  <c r="AI485" i="5"/>
  <c r="AB485" i="5"/>
  <c r="AA485" i="5"/>
  <c r="Q485" i="5"/>
  <c r="O485" i="5"/>
  <c r="M485" i="5"/>
  <c r="L485" i="5"/>
  <c r="K485" i="5"/>
  <c r="J485" i="5"/>
  <c r="I485" i="5"/>
  <c r="H485" i="5"/>
  <c r="AO485" i="5" s="1"/>
  <c r="G485" i="5"/>
  <c r="F485" i="5"/>
  <c r="AM485" i="5" s="1"/>
  <c r="E485" i="5"/>
  <c r="AL485" i="5" s="1"/>
  <c r="D485" i="5"/>
  <c r="Z485" i="5" s="1"/>
  <c r="C485" i="5"/>
  <c r="AQ484" i="5"/>
  <c r="AN484" i="5"/>
  <c r="AM484" i="5"/>
  <c r="AH484" i="5"/>
  <c r="AC484" i="5"/>
  <c r="Q484" i="5"/>
  <c r="O484" i="5"/>
  <c r="N484" i="5"/>
  <c r="M484" i="5"/>
  <c r="L484" i="5"/>
  <c r="AS484" i="5" s="1"/>
  <c r="K484" i="5"/>
  <c r="J484" i="5"/>
  <c r="I484" i="5"/>
  <c r="H484" i="5"/>
  <c r="G484" i="5"/>
  <c r="R484" i="5" s="1"/>
  <c r="F484" i="5"/>
  <c r="AB484" i="5" s="1"/>
  <c r="E484" i="5"/>
  <c r="D484" i="5"/>
  <c r="AK484" i="5" s="1"/>
  <c r="C484" i="5"/>
  <c r="AR483" i="5"/>
  <c r="AQ483" i="5"/>
  <c r="AA483" i="5"/>
  <c r="V483" i="5"/>
  <c r="U483" i="5"/>
  <c r="P483" i="5"/>
  <c r="O483" i="5"/>
  <c r="M483" i="5"/>
  <c r="L483" i="5"/>
  <c r="K483" i="5"/>
  <c r="AG483" i="5" s="1"/>
  <c r="J483" i="5"/>
  <c r="AF483" i="5" s="1"/>
  <c r="I483" i="5"/>
  <c r="AE483" i="5" s="1"/>
  <c r="H483" i="5"/>
  <c r="G483" i="5"/>
  <c r="R483" i="5" s="1"/>
  <c r="F483" i="5"/>
  <c r="E483" i="5"/>
  <c r="AL483" i="5" s="1"/>
  <c r="D483" i="5"/>
  <c r="C483" i="5"/>
  <c r="AJ483" i="5" s="1"/>
  <c r="AP482" i="5"/>
  <c r="AN482" i="5"/>
  <c r="AL482" i="5"/>
  <c r="AA482" i="5"/>
  <c r="Z482" i="5"/>
  <c r="R482" i="5"/>
  <c r="P482" i="5"/>
  <c r="M482" i="5"/>
  <c r="L482" i="5"/>
  <c r="K482" i="5"/>
  <c r="J482" i="5"/>
  <c r="AF482" i="5" s="1"/>
  <c r="I482" i="5"/>
  <c r="H482" i="5"/>
  <c r="G482" i="5"/>
  <c r="AC482" i="5" s="1"/>
  <c r="F482" i="5"/>
  <c r="E482" i="5"/>
  <c r="D482" i="5"/>
  <c r="C482" i="5"/>
  <c r="AF481" i="5"/>
  <c r="AE481" i="5"/>
  <c r="P481" i="5"/>
  <c r="M481" i="5"/>
  <c r="AT481" i="5" s="1"/>
  <c r="L481" i="5"/>
  <c r="K481" i="5"/>
  <c r="J481" i="5"/>
  <c r="I481" i="5"/>
  <c r="H481" i="5"/>
  <c r="AO481" i="5" s="1"/>
  <c r="G481" i="5"/>
  <c r="F481" i="5"/>
  <c r="E481" i="5"/>
  <c r="D481" i="5"/>
  <c r="C481" i="5"/>
  <c r="AJ481" i="5" s="1"/>
  <c r="AS480" i="5"/>
  <c r="AO480" i="5"/>
  <c r="AM480" i="5"/>
  <c r="AD480" i="5"/>
  <c r="AB480" i="5"/>
  <c r="Z480" i="5"/>
  <c r="W480" i="5"/>
  <c r="V480" i="5"/>
  <c r="Q480" i="5"/>
  <c r="M480" i="5"/>
  <c r="L480" i="5"/>
  <c r="AH480" i="5" s="1"/>
  <c r="K480" i="5"/>
  <c r="J480" i="5"/>
  <c r="I480" i="5"/>
  <c r="H480" i="5"/>
  <c r="S480" i="5" s="1"/>
  <c r="G480" i="5"/>
  <c r="F480" i="5"/>
  <c r="E480" i="5"/>
  <c r="AA480" i="5" s="1"/>
  <c r="D480" i="5"/>
  <c r="O480" i="5" s="1"/>
  <c r="C480" i="5"/>
  <c r="AT479" i="5"/>
  <c r="AN479" i="5"/>
  <c r="AK479" i="5"/>
  <c r="AE479" i="5"/>
  <c r="X479" i="5"/>
  <c r="S479" i="5"/>
  <c r="M479" i="5"/>
  <c r="AI479" i="5" s="1"/>
  <c r="L479" i="5"/>
  <c r="K479" i="5"/>
  <c r="AR479" i="5" s="1"/>
  <c r="J479" i="5"/>
  <c r="U479" i="5" s="1"/>
  <c r="I479" i="5"/>
  <c r="H479" i="5"/>
  <c r="G479" i="5"/>
  <c r="F479" i="5"/>
  <c r="E479" i="5"/>
  <c r="D479" i="5"/>
  <c r="C479" i="5"/>
  <c r="AS478" i="5"/>
  <c r="AM478" i="5"/>
  <c r="AG478" i="5"/>
  <c r="AE478" i="5"/>
  <c r="Y478" i="5"/>
  <c r="W478" i="5"/>
  <c r="Q478" i="5"/>
  <c r="M478" i="5"/>
  <c r="L478" i="5"/>
  <c r="AH478" i="5" s="1"/>
  <c r="K478" i="5"/>
  <c r="J478" i="5"/>
  <c r="I478" i="5"/>
  <c r="T478" i="5" s="1"/>
  <c r="H478" i="5"/>
  <c r="AD478" i="5" s="1"/>
  <c r="G478" i="5"/>
  <c r="F478" i="5"/>
  <c r="AB478" i="5" s="1"/>
  <c r="E478" i="5"/>
  <c r="P478" i="5" s="1"/>
  <c r="D478" i="5"/>
  <c r="C478" i="5"/>
  <c r="AJ478" i="5" s="1"/>
  <c r="AO477" i="5"/>
  <c r="AM477" i="5"/>
  <c r="AE477" i="5"/>
  <c r="AB477" i="5"/>
  <c r="Y477" i="5"/>
  <c r="Q477" i="5"/>
  <c r="M477" i="5"/>
  <c r="L477" i="5"/>
  <c r="AS477" i="5" s="1"/>
  <c r="K477" i="5"/>
  <c r="J477" i="5"/>
  <c r="AQ477" i="5" s="1"/>
  <c r="I477" i="5"/>
  <c r="H477" i="5"/>
  <c r="G477" i="5"/>
  <c r="R477" i="5" s="1"/>
  <c r="F477" i="5"/>
  <c r="E477" i="5"/>
  <c r="AA477" i="5" s="1"/>
  <c r="D477" i="5"/>
  <c r="C477" i="5"/>
  <c r="AT476" i="5"/>
  <c r="AQ476" i="5"/>
  <c r="AP476" i="5"/>
  <c r="AO476" i="5"/>
  <c r="AE476" i="5"/>
  <c r="AD476" i="5"/>
  <c r="AC476" i="5"/>
  <c r="AB476" i="5"/>
  <c r="S476" i="5"/>
  <c r="R476" i="5"/>
  <c r="Q476" i="5"/>
  <c r="M476" i="5"/>
  <c r="L476" i="5"/>
  <c r="K476" i="5"/>
  <c r="J476" i="5"/>
  <c r="AF476" i="5" s="1"/>
  <c r="I476" i="5"/>
  <c r="T476" i="5" s="1"/>
  <c r="H476" i="5"/>
  <c r="G476" i="5"/>
  <c r="AN476" i="5" s="1"/>
  <c r="F476" i="5"/>
  <c r="AM476" i="5" s="1"/>
  <c r="E476" i="5"/>
  <c r="D476" i="5"/>
  <c r="C476" i="5"/>
  <c r="AR475" i="5"/>
  <c r="AQ475" i="5"/>
  <c r="AO475" i="5"/>
  <c r="AF475" i="5"/>
  <c r="AA475" i="5"/>
  <c r="U475" i="5"/>
  <c r="S475" i="5"/>
  <c r="M475" i="5"/>
  <c r="L475" i="5"/>
  <c r="K475" i="5"/>
  <c r="J475" i="5"/>
  <c r="I475" i="5"/>
  <c r="T475" i="5" s="1"/>
  <c r="H475" i="5"/>
  <c r="AD475" i="5" s="1"/>
  <c r="G475" i="5"/>
  <c r="AN475" i="5" s="1"/>
  <c r="F475" i="5"/>
  <c r="E475" i="5"/>
  <c r="D475" i="5"/>
  <c r="O475" i="5" s="1"/>
  <c r="C475" i="5"/>
  <c r="AT474" i="5"/>
  <c r="AQ474" i="5"/>
  <c r="AH474" i="5"/>
  <c r="Z474" i="5"/>
  <c r="W474" i="5"/>
  <c r="O474" i="5"/>
  <c r="M474" i="5"/>
  <c r="X474" i="5" s="1"/>
  <c r="L474" i="5"/>
  <c r="AS474" i="5" s="1"/>
  <c r="K474" i="5"/>
  <c r="AR474" i="5" s="1"/>
  <c r="J474" i="5"/>
  <c r="I474" i="5"/>
  <c r="H474" i="5"/>
  <c r="AO474" i="5" s="1"/>
  <c r="G474" i="5"/>
  <c r="F474" i="5"/>
  <c r="E474" i="5"/>
  <c r="D474" i="5"/>
  <c r="AK474" i="5" s="1"/>
  <c r="C474" i="5"/>
  <c r="N474" i="5" s="1"/>
  <c r="AK473" i="5"/>
  <c r="W473" i="5"/>
  <c r="U473" i="5"/>
  <c r="P473" i="5"/>
  <c r="M473" i="5"/>
  <c r="AI473" i="5" s="1"/>
  <c r="L473" i="5"/>
  <c r="K473" i="5"/>
  <c r="J473" i="5"/>
  <c r="I473" i="5"/>
  <c r="AP473" i="5" s="1"/>
  <c r="H473" i="5"/>
  <c r="AO473" i="5" s="1"/>
  <c r="G473" i="5"/>
  <c r="F473" i="5"/>
  <c r="AM473" i="5" s="1"/>
  <c r="E473" i="5"/>
  <c r="D473" i="5"/>
  <c r="C473" i="5"/>
  <c r="AI472" i="5"/>
  <c r="Z472" i="5"/>
  <c r="W472" i="5"/>
  <c r="U472" i="5"/>
  <c r="O472" i="5"/>
  <c r="M472" i="5"/>
  <c r="AT472" i="5" s="1"/>
  <c r="L472" i="5"/>
  <c r="K472" i="5"/>
  <c r="J472" i="5"/>
  <c r="AQ472" i="5" s="1"/>
  <c r="I472" i="5"/>
  <c r="H472" i="5"/>
  <c r="G472" i="5"/>
  <c r="F472" i="5"/>
  <c r="E472" i="5"/>
  <c r="D472" i="5"/>
  <c r="AK472" i="5" s="1"/>
  <c r="C472" i="5"/>
  <c r="AS471" i="5"/>
  <c r="AQ471" i="5"/>
  <c r="AM471" i="5"/>
  <c r="AF471" i="5"/>
  <c r="Y471" i="5"/>
  <c r="W471" i="5"/>
  <c r="N471" i="5"/>
  <c r="M471" i="5"/>
  <c r="L471" i="5"/>
  <c r="AH471" i="5" s="1"/>
  <c r="K471" i="5"/>
  <c r="J471" i="5"/>
  <c r="U471" i="5" s="1"/>
  <c r="I471" i="5"/>
  <c r="AP471" i="5" s="1"/>
  <c r="H471" i="5"/>
  <c r="G471" i="5"/>
  <c r="F471" i="5"/>
  <c r="AB471" i="5" s="1"/>
  <c r="E471" i="5"/>
  <c r="P471" i="5" s="1"/>
  <c r="D471" i="5"/>
  <c r="O471" i="5" s="1"/>
  <c r="C471" i="5"/>
  <c r="AJ471" i="5" s="1"/>
  <c r="AM470" i="5"/>
  <c r="AH470" i="5"/>
  <c r="AA470" i="5"/>
  <c r="Z470" i="5"/>
  <c r="Y470" i="5"/>
  <c r="Q470" i="5"/>
  <c r="N470" i="5"/>
  <c r="M470" i="5"/>
  <c r="L470" i="5"/>
  <c r="AS470" i="5" s="1"/>
  <c r="K470" i="5"/>
  <c r="J470" i="5"/>
  <c r="I470" i="5"/>
  <c r="H470" i="5"/>
  <c r="S470" i="5" s="1"/>
  <c r="G470" i="5"/>
  <c r="F470" i="5"/>
  <c r="AB470" i="5" s="1"/>
  <c r="E470" i="5"/>
  <c r="P470" i="5" s="1"/>
  <c r="D470" i="5"/>
  <c r="O470" i="5" s="1"/>
  <c r="C470" i="5"/>
  <c r="AJ470" i="5" s="1"/>
  <c r="AS469" i="5"/>
  <c r="AK469" i="5"/>
  <c r="AB469" i="5"/>
  <c r="T469" i="5"/>
  <c r="S469" i="5"/>
  <c r="O469" i="5"/>
  <c r="M469" i="5"/>
  <c r="L469" i="5"/>
  <c r="AH469" i="5" s="1"/>
  <c r="K469" i="5"/>
  <c r="J469" i="5"/>
  <c r="I469" i="5"/>
  <c r="H469" i="5"/>
  <c r="AD469" i="5" s="1"/>
  <c r="G469" i="5"/>
  <c r="F469" i="5"/>
  <c r="Q469" i="5" s="1"/>
  <c r="E469" i="5"/>
  <c r="D469" i="5"/>
  <c r="Z469" i="5" s="1"/>
  <c r="C469" i="5"/>
  <c r="AS468" i="5"/>
  <c r="AM468" i="5"/>
  <c r="AL468" i="5"/>
  <c r="AK468" i="5"/>
  <c r="AA468" i="5"/>
  <c r="X468" i="5"/>
  <c r="W468" i="5"/>
  <c r="Q468" i="5"/>
  <c r="O468" i="5"/>
  <c r="M468" i="5"/>
  <c r="AT468" i="5" s="1"/>
  <c r="L468" i="5"/>
  <c r="AH468" i="5" s="1"/>
  <c r="K468" i="5"/>
  <c r="J468" i="5"/>
  <c r="I468" i="5"/>
  <c r="H468" i="5"/>
  <c r="AO468" i="5" s="1"/>
  <c r="G468" i="5"/>
  <c r="F468" i="5"/>
  <c r="AB468" i="5" s="1"/>
  <c r="E468" i="5"/>
  <c r="P468" i="5" s="1"/>
  <c r="D468" i="5"/>
  <c r="Z468" i="5" s="1"/>
  <c r="C468" i="5"/>
  <c r="AS467" i="5"/>
  <c r="AO467" i="5"/>
  <c r="AN467" i="5"/>
  <c r="AK467" i="5"/>
  <c r="AF467" i="5"/>
  <c r="AC467" i="5"/>
  <c r="AA467" i="5"/>
  <c r="U467" i="5"/>
  <c r="S467" i="5"/>
  <c r="R467" i="5"/>
  <c r="O467" i="5"/>
  <c r="M467" i="5"/>
  <c r="L467" i="5"/>
  <c r="AH467" i="5" s="1"/>
  <c r="K467" i="5"/>
  <c r="J467" i="5"/>
  <c r="AQ467" i="5" s="1"/>
  <c r="I467" i="5"/>
  <c r="H467" i="5"/>
  <c r="AD467" i="5" s="1"/>
  <c r="G467" i="5"/>
  <c r="F467" i="5"/>
  <c r="E467" i="5"/>
  <c r="P467" i="5" s="1"/>
  <c r="D467" i="5"/>
  <c r="Z467" i="5" s="1"/>
  <c r="C467" i="5"/>
  <c r="AT466" i="5"/>
  <c r="AK466" i="5"/>
  <c r="AF466" i="5"/>
  <c r="AA466" i="5"/>
  <c r="Z466" i="5"/>
  <c r="W466" i="5"/>
  <c r="S466" i="5"/>
  <c r="N466" i="5"/>
  <c r="M466" i="5"/>
  <c r="AI466" i="5" s="1"/>
  <c r="L466" i="5"/>
  <c r="AH466" i="5" s="1"/>
  <c r="K466" i="5"/>
  <c r="J466" i="5"/>
  <c r="U466" i="5" s="1"/>
  <c r="I466" i="5"/>
  <c r="AE466" i="5" s="1"/>
  <c r="H466" i="5"/>
  <c r="AD466" i="5" s="1"/>
  <c r="G466" i="5"/>
  <c r="AC466" i="5" s="1"/>
  <c r="F466" i="5"/>
  <c r="E466" i="5"/>
  <c r="P466" i="5" s="1"/>
  <c r="D466" i="5"/>
  <c r="O466" i="5" s="1"/>
  <c r="C466" i="5"/>
  <c r="AJ466" i="5" s="1"/>
  <c r="AS465" i="5"/>
  <c r="AP465" i="5"/>
  <c r="AE465" i="5"/>
  <c r="AD465" i="5"/>
  <c r="AC465" i="5"/>
  <c r="AB465" i="5"/>
  <c r="W465" i="5"/>
  <c r="T465" i="5"/>
  <c r="O465" i="5"/>
  <c r="M465" i="5"/>
  <c r="L465" i="5"/>
  <c r="AH465" i="5" s="1"/>
  <c r="K465" i="5"/>
  <c r="J465" i="5"/>
  <c r="I465" i="5"/>
  <c r="H465" i="5"/>
  <c r="AO465" i="5" s="1"/>
  <c r="G465" i="5"/>
  <c r="AN465" i="5" s="1"/>
  <c r="F465" i="5"/>
  <c r="E465" i="5"/>
  <c r="D465" i="5"/>
  <c r="AK465" i="5" s="1"/>
  <c r="C465" i="5"/>
  <c r="AT464" i="5"/>
  <c r="AQ464" i="5"/>
  <c r="AM464" i="5"/>
  <c r="AF464" i="5"/>
  <c r="AE464" i="5"/>
  <c r="U464" i="5"/>
  <c r="T464" i="5"/>
  <c r="Q464" i="5"/>
  <c r="M464" i="5"/>
  <c r="L464" i="5"/>
  <c r="W464" i="5" s="1"/>
  <c r="K464" i="5"/>
  <c r="AG464" i="5" s="1"/>
  <c r="J464" i="5"/>
  <c r="I464" i="5"/>
  <c r="AP464" i="5" s="1"/>
  <c r="H464" i="5"/>
  <c r="S464" i="5" s="1"/>
  <c r="G464" i="5"/>
  <c r="AC464" i="5" s="1"/>
  <c r="F464" i="5"/>
  <c r="AB464" i="5" s="1"/>
  <c r="E464" i="5"/>
  <c r="AA464" i="5" s="1"/>
  <c r="D464" i="5"/>
  <c r="C464" i="5"/>
  <c r="N464" i="5" s="1"/>
  <c r="AQ463" i="5"/>
  <c r="AP463" i="5"/>
  <c r="AF463" i="5"/>
  <c r="U463" i="5"/>
  <c r="Q463" i="5"/>
  <c r="M463" i="5"/>
  <c r="L463" i="5"/>
  <c r="AH463" i="5" s="1"/>
  <c r="K463" i="5"/>
  <c r="J463" i="5"/>
  <c r="I463" i="5"/>
  <c r="AE463" i="5" s="1"/>
  <c r="H463" i="5"/>
  <c r="G463" i="5"/>
  <c r="F463" i="5"/>
  <c r="AM463" i="5" s="1"/>
  <c r="E463" i="5"/>
  <c r="P463" i="5" s="1"/>
  <c r="D463" i="5"/>
  <c r="C463" i="5"/>
  <c r="N463" i="5" s="1"/>
  <c r="AJ462" i="5"/>
  <c r="AF462" i="5"/>
  <c r="AC462" i="5"/>
  <c r="S462" i="5"/>
  <c r="N462" i="5"/>
  <c r="M462" i="5"/>
  <c r="X462" i="5" s="1"/>
  <c r="L462" i="5"/>
  <c r="W462" i="5" s="1"/>
  <c r="K462" i="5"/>
  <c r="J462" i="5"/>
  <c r="I462" i="5"/>
  <c r="H462" i="5"/>
  <c r="G462" i="5"/>
  <c r="F462" i="5"/>
  <c r="AB462" i="5" s="1"/>
  <c r="E462" i="5"/>
  <c r="D462" i="5"/>
  <c r="Z462" i="5" s="1"/>
  <c r="C462" i="5"/>
  <c r="Y462" i="5" s="1"/>
  <c r="AQ461" i="5"/>
  <c r="AL461" i="5"/>
  <c r="AI461" i="5"/>
  <c r="U461" i="5"/>
  <c r="O461" i="5"/>
  <c r="M461" i="5"/>
  <c r="L461" i="5"/>
  <c r="AS461" i="5" s="1"/>
  <c r="K461" i="5"/>
  <c r="J461" i="5"/>
  <c r="AF461" i="5" s="1"/>
  <c r="I461" i="5"/>
  <c r="H461" i="5"/>
  <c r="AO461" i="5" s="1"/>
  <c r="G461" i="5"/>
  <c r="AN461" i="5" s="1"/>
  <c r="F461" i="5"/>
  <c r="Q461" i="5" s="1"/>
  <c r="E461" i="5"/>
  <c r="D461" i="5"/>
  <c r="Z461" i="5" s="1"/>
  <c r="C461" i="5"/>
  <c r="Y461" i="5" s="1"/>
  <c r="AT460" i="5"/>
  <c r="AS460" i="5"/>
  <c r="AM460" i="5"/>
  <c r="AK460" i="5"/>
  <c r="AH460" i="5"/>
  <c r="Z460" i="5"/>
  <c r="X460" i="5"/>
  <c r="W460" i="5"/>
  <c r="S460" i="5"/>
  <c r="Q460" i="5"/>
  <c r="O460" i="5"/>
  <c r="M460" i="5"/>
  <c r="AI460" i="5" s="1"/>
  <c r="L460" i="5"/>
  <c r="K460" i="5"/>
  <c r="AR460" i="5" s="1"/>
  <c r="J460" i="5"/>
  <c r="AQ460" i="5" s="1"/>
  <c r="I460" i="5"/>
  <c r="H460" i="5"/>
  <c r="G460" i="5"/>
  <c r="F460" i="5"/>
  <c r="AB460" i="5" s="1"/>
  <c r="E460" i="5"/>
  <c r="D460" i="5"/>
  <c r="C460" i="5"/>
  <c r="AS459" i="5"/>
  <c r="AF459" i="5"/>
  <c r="Y459" i="5"/>
  <c r="U459" i="5"/>
  <c r="R459" i="5"/>
  <c r="M459" i="5"/>
  <c r="L459" i="5"/>
  <c r="AH459" i="5" s="1"/>
  <c r="K459" i="5"/>
  <c r="J459" i="5"/>
  <c r="AQ459" i="5" s="1"/>
  <c r="I459" i="5"/>
  <c r="AE459" i="5" s="1"/>
  <c r="H459" i="5"/>
  <c r="G459" i="5"/>
  <c r="AC459" i="5" s="1"/>
  <c r="F459" i="5"/>
  <c r="AB459" i="5" s="1"/>
  <c r="E459" i="5"/>
  <c r="D459" i="5"/>
  <c r="C459" i="5"/>
  <c r="AJ459" i="5" s="1"/>
  <c r="AM458" i="5"/>
  <c r="AK458" i="5"/>
  <c r="AI458" i="5"/>
  <c r="AA458" i="5"/>
  <c r="Z458" i="5"/>
  <c r="Y458" i="5"/>
  <c r="X458" i="5"/>
  <c r="Q458" i="5"/>
  <c r="O458" i="5"/>
  <c r="M458" i="5"/>
  <c r="AT458" i="5" s="1"/>
  <c r="L458" i="5"/>
  <c r="K458" i="5"/>
  <c r="J458" i="5"/>
  <c r="AF458" i="5" s="1"/>
  <c r="I458" i="5"/>
  <c r="H458" i="5"/>
  <c r="G458" i="5"/>
  <c r="F458" i="5"/>
  <c r="AB458" i="5" s="1"/>
  <c r="E458" i="5"/>
  <c r="D458" i="5"/>
  <c r="C458" i="5"/>
  <c r="N458" i="5" s="1"/>
  <c r="AS457" i="5"/>
  <c r="AN457" i="5"/>
  <c r="AK457" i="5"/>
  <c r="AI457" i="5"/>
  <c r="Z457" i="5"/>
  <c r="W457" i="5"/>
  <c r="O457" i="5"/>
  <c r="M457" i="5"/>
  <c r="L457" i="5"/>
  <c r="AH457" i="5" s="1"/>
  <c r="K457" i="5"/>
  <c r="AG457" i="5" s="1"/>
  <c r="J457" i="5"/>
  <c r="I457" i="5"/>
  <c r="AE457" i="5" s="1"/>
  <c r="H457" i="5"/>
  <c r="G457" i="5"/>
  <c r="F457" i="5"/>
  <c r="AB457" i="5" s="1"/>
  <c r="E457" i="5"/>
  <c r="D457" i="5"/>
  <c r="C457" i="5"/>
  <c r="AQ456" i="5"/>
  <c r="AM456" i="5"/>
  <c r="AL456" i="5"/>
  <c r="AK456" i="5"/>
  <c r="AJ456" i="5"/>
  <c r="AA456" i="5"/>
  <c r="Q456" i="5"/>
  <c r="N456" i="5"/>
  <c r="M456" i="5"/>
  <c r="L456" i="5"/>
  <c r="K456" i="5"/>
  <c r="J456" i="5"/>
  <c r="AF456" i="5" s="1"/>
  <c r="I456" i="5"/>
  <c r="AE456" i="5" s="1"/>
  <c r="H456" i="5"/>
  <c r="G456" i="5"/>
  <c r="AC456" i="5" s="1"/>
  <c r="F456" i="5"/>
  <c r="AB456" i="5" s="1"/>
  <c r="E456" i="5"/>
  <c r="P456" i="5" s="1"/>
  <c r="D456" i="5"/>
  <c r="O456" i="5" s="1"/>
  <c r="C456" i="5"/>
  <c r="Y456" i="5" s="1"/>
  <c r="AP455" i="5"/>
  <c r="AM455" i="5"/>
  <c r="AL455" i="5"/>
  <c r="AC455" i="5"/>
  <c r="AB455" i="5"/>
  <c r="AA455" i="5"/>
  <c r="Z455" i="5"/>
  <c r="R455" i="5"/>
  <c r="Q455" i="5"/>
  <c r="M455" i="5"/>
  <c r="L455" i="5"/>
  <c r="K455" i="5"/>
  <c r="J455" i="5"/>
  <c r="U455" i="5" s="1"/>
  <c r="I455" i="5"/>
  <c r="H455" i="5"/>
  <c r="G455" i="5"/>
  <c r="AN455" i="5" s="1"/>
  <c r="F455" i="5"/>
  <c r="E455" i="5"/>
  <c r="P455" i="5" s="1"/>
  <c r="D455" i="5"/>
  <c r="AK455" i="5" s="1"/>
  <c r="C455" i="5"/>
  <c r="Y455" i="5" s="1"/>
  <c r="AL454" i="5"/>
  <c r="AK454" i="5"/>
  <c r="AE454" i="5"/>
  <c r="Z454" i="5"/>
  <c r="W454" i="5"/>
  <c r="S454" i="5"/>
  <c r="N454" i="5"/>
  <c r="M454" i="5"/>
  <c r="L454" i="5"/>
  <c r="AH454" i="5" s="1"/>
  <c r="K454" i="5"/>
  <c r="AG454" i="5" s="1"/>
  <c r="J454" i="5"/>
  <c r="I454" i="5"/>
  <c r="H454" i="5"/>
  <c r="AD454" i="5" s="1"/>
  <c r="G454" i="5"/>
  <c r="AC454" i="5" s="1"/>
  <c r="F454" i="5"/>
  <c r="AM454" i="5" s="1"/>
  <c r="E454" i="5"/>
  <c r="D454" i="5"/>
  <c r="O454" i="5" s="1"/>
  <c r="C454" i="5"/>
  <c r="AQ453" i="5"/>
  <c r="AM453" i="5"/>
  <c r="AL453" i="5"/>
  <c r="AK453" i="5"/>
  <c r="Z453" i="5"/>
  <c r="Y453" i="5"/>
  <c r="U453" i="5"/>
  <c r="O453" i="5"/>
  <c r="M453" i="5"/>
  <c r="L453" i="5"/>
  <c r="K453" i="5"/>
  <c r="AG453" i="5" s="1"/>
  <c r="J453" i="5"/>
  <c r="AF453" i="5" s="1"/>
  <c r="I453" i="5"/>
  <c r="H453" i="5"/>
  <c r="G453" i="5"/>
  <c r="R453" i="5" s="1"/>
  <c r="F453" i="5"/>
  <c r="E453" i="5"/>
  <c r="D453" i="5"/>
  <c r="C453" i="5"/>
  <c r="N453" i="5" s="1"/>
  <c r="AS452" i="5"/>
  <c r="AR452" i="5"/>
  <c r="AQ452" i="5"/>
  <c r="AK452" i="5"/>
  <c r="AH452" i="5"/>
  <c r="AA452" i="5"/>
  <c r="Z452" i="5"/>
  <c r="W452" i="5"/>
  <c r="O452" i="5"/>
  <c r="M452" i="5"/>
  <c r="L452" i="5"/>
  <c r="K452" i="5"/>
  <c r="V452" i="5" s="1"/>
  <c r="J452" i="5"/>
  <c r="I452" i="5"/>
  <c r="H452" i="5"/>
  <c r="AO452" i="5" s="1"/>
  <c r="G452" i="5"/>
  <c r="F452" i="5"/>
  <c r="E452" i="5"/>
  <c r="D452" i="5"/>
  <c r="C452" i="5"/>
  <c r="N452" i="5" s="1"/>
  <c r="AN451" i="5"/>
  <c r="AG451" i="5"/>
  <c r="AE451" i="5"/>
  <c r="AD451" i="5"/>
  <c r="Y451" i="5"/>
  <c r="U451" i="5"/>
  <c r="T451" i="5"/>
  <c r="N451" i="5"/>
  <c r="M451" i="5"/>
  <c r="L451" i="5"/>
  <c r="K451" i="5"/>
  <c r="J451" i="5"/>
  <c r="AF451" i="5" s="1"/>
  <c r="I451" i="5"/>
  <c r="AP451" i="5" s="1"/>
  <c r="H451" i="5"/>
  <c r="S451" i="5" s="1"/>
  <c r="G451" i="5"/>
  <c r="F451" i="5"/>
  <c r="E451" i="5"/>
  <c r="D451" i="5"/>
  <c r="AK451" i="5" s="1"/>
  <c r="C451" i="5"/>
  <c r="AJ451" i="5" s="1"/>
  <c r="AR450" i="5"/>
  <c r="AM450" i="5"/>
  <c r="AL450" i="5"/>
  <c r="AC450" i="5"/>
  <c r="R450" i="5"/>
  <c r="Q450" i="5"/>
  <c r="M450" i="5"/>
  <c r="L450" i="5"/>
  <c r="K450" i="5"/>
  <c r="AG450" i="5" s="1"/>
  <c r="J450" i="5"/>
  <c r="I450" i="5"/>
  <c r="H450" i="5"/>
  <c r="G450" i="5"/>
  <c r="AN450" i="5" s="1"/>
  <c r="F450" i="5"/>
  <c r="AB450" i="5" s="1"/>
  <c r="E450" i="5"/>
  <c r="D450" i="5"/>
  <c r="O450" i="5" s="1"/>
  <c r="C450" i="5"/>
  <c r="AQ449" i="5"/>
  <c r="AK449" i="5"/>
  <c r="AG449" i="5"/>
  <c r="AA449" i="5"/>
  <c r="Z449" i="5"/>
  <c r="Y449" i="5"/>
  <c r="U449" i="5"/>
  <c r="N449" i="5"/>
  <c r="M449" i="5"/>
  <c r="L449" i="5"/>
  <c r="AH449" i="5" s="1"/>
  <c r="K449" i="5"/>
  <c r="J449" i="5"/>
  <c r="AF449" i="5" s="1"/>
  <c r="I449" i="5"/>
  <c r="H449" i="5"/>
  <c r="G449" i="5"/>
  <c r="AN449" i="5" s="1"/>
  <c r="F449" i="5"/>
  <c r="E449" i="5"/>
  <c r="P449" i="5" s="1"/>
  <c r="D449" i="5"/>
  <c r="O449" i="5" s="1"/>
  <c r="C449" i="5"/>
  <c r="AJ449" i="5" s="1"/>
  <c r="AS448" i="5"/>
  <c r="AR448" i="5"/>
  <c r="AJ448" i="5"/>
  <c r="Y448" i="5"/>
  <c r="X448" i="5"/>
  <c r="N448" i="5"/>
  <c r="M448" i="5"/>
  <c r="AT448" i="5" s="1"/>
  <c r="L448" i="5"/>
  <c r="W448" i="5" s="1"/>
  <c r="K448" i="5"/>
  <c r="AG448" i="5" s="1"/>
  <c r="J448" i="5"/>
  <c r="I448" i="5"/>
  <c r="H448" i="5"/>
  <c r="G448" i="5"/>
  <c r="F448" i="5"/>
  <c r="Q448" i="5" s="1"/>
  <c r="E448" i="5"/>
  <c r="AL448" i="5" s="1"/>
  <c r="D448" i="5"/>
  <c r="AK448" i="5" s="1"/>
  <c r="C448" i="5"/>
  <c r="AT447" i="5"/>
  <c r="AP447" i="5"/>
  <c r="AO447" i="5"/>
  <c r="AE447" i="5"/>
  <c r="W447" i="5"/>
  <c r="T447" i="5"/>
  <c r="Q447" i="5"/>
  <c r="O447" i="5"/>
  <c r="M447" i="5"/>
  <c r="X447" i="5" s="1"/>
  <c r="L447" i="5"/>
  <c r="AS447" i="5" s="1"/>
  <c r="K447" i="5"/>
  <c r="J447" i="5"/>
  <c r="I447" i="5"/>
  <c r="H447" i="5"/>
  <c r="S447" i="5" s="1"/>
  <c r="G447" i="5"/>
  <c r="F447" i="5"/>
  <c r="E447" i="5"/>
  <c r="P447" i="5" s="1"/>
  <c r="D447" i="5"/>
  <c r="Z447" i="5" s="1"/>
  <c r="C447" i="5"/>
  <c r="N447" i="5" s="1"/>
  <c r="AQ446" i="5"/>
  <c r="AN446" i="5"/>
  <c r="AB446" i="5"/>
  <c r="R446" i="5"/>
  <c r="Q446" i="5"/>
  <c r="N446" i="5"/>
  <c r="M446" i="5"/>
  <c r="L446" i="5"/>
  <c r="K446" i="5"/>
  <c r="J446" i="5"/>
  <c r="AF446" i="5" s="1"/>
  <c r="I446" i="5"/>
  <c r="T446" i="5" s="1"/>
  <c r="H446" i="5"/>
  <c r="G446" i="5"/>
  <c r="AC446" i="5" s="1"/>
  <c r="F446" i="5"/>
  <c r="AM446" i="5" s="1"/>
  <c r="E446" i="5"/>
  <c r="D446" i="5"/>
  <c r="C446" i="5"/>
  <c r="Y446" i="5" s="1"/>
  <c r="AP445" i="5"/>
  <c r="AO445" i="5"/>
  <c r="AL445" i="5"/>
  <c r="Y445" i="5"/>
  <c r="M445" i="5"/>
  <c r="X445" i="5" s="1"/>
  <c r="L445" i="5"/>
  <c r="AH445" i="5" s="1"/>
  <c r="K445" i="5"/>
  <c r="J445" i="5"/>
  <c r="I445" i="5"/>
  <c r="AE445" i="5" s="1"/>
  <c r="H445" i="5"/>
  <c r="G445" i="5"/>
  <c r="F445" i="5"/>
  <c r="E445" i="5"/>
  <c r="D445" i="5"/>
  <c r="O445" i="5" s="1"/>
  <c r="C445" i="5"/>
  <c r="AP444" i="5"/>
  <c r="AJ444" i="5"/>
  <c r="AI444" i="5"/>
  <c r="AD444" i="5"/>
  <c r="AC444" i="5"/>
  <c r="S444" i="5"/>
  <c r="R444" i="5"/>
  <c r="M444" i="5"/>
  <c r="X444" i="5" s="1"/>
  <c r="L444" i="5"/>
  <c r="W444" i="5" s="1"/>
  <c r="K444" i="5"/>
  <c r="J444" i="5"/>
  <c r="I444" i="5"/>
  <c r="H444" i="5"/>
  <c r="AO444" i="5" s="1"/>
  <c r="G444" i="5"/>
  <c r="AN444" i="5" s="1"/>
  <c r="F444" i="5"/>
  <c r="E444" i="5"/>
  <c r="D444" i="5"/>
  <c r="C444" i="5"/>
  <c r="Y444" i="5" s="1"/>
  <c r="AM443" i="5"/>
  <c r="AJ443" i="5"/>
  <c r="Y443" i="5"/>
  <c r="V443" i="5"/>
  <c r="Q443" i="5"/>
  <c r="P443" i="5"/>
  <c r="M443" i="5"/>
  <c r="L443" i="5"/>
  <c r="K443" i="5"/>
  <c r="J443" i="5"/>
  <c r="I443" i="5"/>
  <c r="H443" i="5"/>
  <c r="G443" i="5"/>
  <c r="F443" i="5"/>
  <c r="AB443" i="5" s="1"/>
  <c r="E443" i="5"/>
  <c r="D443" i="5"/>
  <c r="C443" i="5"/>
  <c r="N443" i="5" s="1"/>
  <c r="AT442" i="5"/>
  <c r="AP442" i="5"/>
  <c r="AI442" i="5"/>
  <c r="AH442" i="5"/>
  <c r="AE442" i="5"/>
  <c r="AD442" i="5"/>
  <c r="X442" i="5"/>
  <c r="W442" i="5"/>
  <c r="T442" i="5"/>
  <c r="S442" i="5"/>
  <c r="M442" i="5"/>
  <c r="L442" i="5"/>
  <c r="AS442" i="5" s="1"/>
  <c r="K442" i="5"/>
  <c r="J442" i="5"/>
  <c r="AQ442" i="5" s="1"/>
  <c r="I442" i="5"/>
  <c r="H442" i="5"/>
  <c r="AO442" i="5" s="1"/>
  <c r="G442" i="5"/>
  <c r="F442" i="5"/>
  <c r="E442" i="5"/>
  <c r="P442" i="5" s="1"/>
  <c r="D442" i="5"/>
  <c r="C442" i="5"/>
  <c r="AN441" i="5"/>
  <c r="AK441" i="5"/>
  <c r="AC441" i="5"/>
  <c r="Z441" i="5"/>
  <c r="W441" i="5"/>
  <c r="V441" i="5"/>
  <c r="R441" i="5"/>
  <c r="M441" i="5"/>
  <c r="L441" i="5"/>
  <c r="AS441" i="5" s="1"/>
  <c r="K441" i="5"/>
  <c r="J441" i="5"/>
  <c r="I441" i="5"/>
  <c r="H441" i="5"/>
  <c r="G441" i="5"/>
  <c r="F441" i="5"/>
  <c r="E441" i="5"/>
  <c r="D441" i="5"/>
  <c r="O441" i="5" s="1"/>
  <c r="C441" i="5"/>
  <c r="AS440" i="5"/>
  <c r="AP440" i="5"/>
  <c r="AI440" i="5"/>
  <c r="AF440" i="5"/>
  <c r="X440" i="5"/>
  <c r="U440" i="5"/>
  <c r="T440" i="5"/>
  <c r="P440" i="5"/>
  <c r="M440" i="5"/>
  <c r="AT440" i="5" s="1"/>
  <c r="L440" i="5"/>
  <c r="W440" i="5" s="1"/>
  <c r="K440" i="5"/>
  <c r="AR440" i="5" s="1"/>
  <c r="J440" i="5"/>
  <c r="AQ440" i="5" s="1"/>
  <c r="I440" i="5"/>
  <c r="AE440" i="5" s="1"/>
  <c r="H440" i="5"/>
  <c r="G440" i="5"/>
  <c r="F440" i="5"/>
  <c r="E440" i="5"/>
  <c r="D440" i="5"/>
  <c r="C440" i="5"/>
  <c r="AP439" i="5"/>
  <c r="AO439" i="5"/>
  <c r="AH439" i="5"/>
  <c r="Z439" i="5"/>
  <c r="X439" i="5"/>
  <c r="W439" i="5"/>
  <c r="T439" i="5"/>
  <c r="O439" i="5"/>
  <c r="M439" i="5"/>
  <c r="AI439" i="5" s="1"/>
  <c r="L439" i="5"/>
  <c r="AS439" i="5" s="1"/>
  <c r="K439" i="5"/>
  <c r="J439" i="5"/>
  <c r="I439" i="5"/>
  <c r="AE439" i="5" s="1"/>
  <c r="H439" i="5"/>
  <c r="S439" i="5" s="1"/>
  <c r="G439" i="5"/>
  <c r="AN439" i="5" s="1"/>
  <c r="F439" i="5"/>
  <c r="AB439" i="5" s="1"/>
  <c r="E439" i="5"/>
  <c r="D439" i="5"/>
  <c r="AK439" i="5" s="1"/>
  <c r="C439" i="5"/>
  <c r="Y439" i="5" s="1"/>
  <c r="AT438" i="5"/>
  <c r="AF438" i="5"/>
  <c r="AB438" i="5"/>
  <c r="U438" i="5"/>
  <c r="R438" i="5"/>
  <c r="Q438" i="5"/>
  <c r="M438" i="5"/>
  <c r="X438" i="5" s="1"/>
  <c r="L438" i="5"/>
  <c r="K438" i="5"/>
  <c r="V438" i="5" s="1"/>
  <c r="J438" i="5"/>
  <c r="AQ438" i="5" s="1"/>
  <c r="I438" i="5"/>
  <c r="H438" i="5"/>
  <c r="AD438" i="5" s="1"/>
  <c r="G438" i="5"/>
  <c r="AC438" i="5" s="1"/>
  <c r="F438" i="5"/>
  <c r="AM438" i="5" s="1"/>
  <c r="E438" i="5"/>
  <c r="P438" i="5" s="1"/>
  <c r="D438" i="5"/>
  <c r="C438" i="5"/>
  <c r="AT437" i="5"/>
  <c r="AO437" i="5"/>
  <c r="AM437" i="5"/>
  <c r="AD437" i="5"/>
  <c r="AB437" i="5"/>
  <c r="X437" i="5"/>
  <c r="T437" i="5"/>
  <c r="S437" i="5"/>
  <c r="R437" i="5"/>
  <c r="P437" i="5"/>
  <c r="M437" i="5"/>
  <c r="AI437" i="5" s="1"/>
  <c r="L437" i="5"/>
  <c r="K437" i="5"/>
  <c r="J437" i="5"/>
  <c r="I437" i="5"/>
  <c r="AE437" i="5" s="1"/>
  <c r="H437" i="5"/>
  <c r="G437" i="5"/>
  <c r="AC437" i="5" s="1"/>
  <c r="F437" i="5"/>
  <c r="Q437" i="5" s="1"/>
  <c r="E437" i="5"/>
  <c r="AA437" i="5" s="1"/>
  <c r="D437" i="5"/>
  <c r="C437" i="5"/>
  <c r="Y437" i="5" s="1"/>
  <c r="AR436" i="5"/>
  <c r="AN436" i="5"/>
  <c r="AC436" i="5"/>
  <c r="X436" i="5"/>
  <c r="S436" i="5"/>
  <c r="R436" i="5"/>
  <c r="Q436" i="5"/>
  <c r="M436" i="5"/>
  <c r="AT436" i="5" s="1"/>
  <c r="L436" i="5"/>
  <c r="K436" i="5"/>
  <c r="V436" i="5" s="1"/>
  <c r="J436" i="5"/>
  <c r="U436" i="5" s="1"/>
  <c r="I436" i="5"/>
  <c r="H436" i="5"/>
  <c r="AD436" i="5" s="1"/>
  <c r="G436" i="5"/>
  <c r="F436" i="5"/>
  <c r="AM436" i="5" s="1"/>
  <c r="E436" i="5"/>
  <c r="D436" i="5"/>
  <c r="C436" i="5"/>
  <c r="AT435" i="5"/>
  <c r="AO435" i="5"/>
  <c r="AN435" i="5"/>
  <c r="AL435" i="5"/>
  <c r="AB435" i="5"/>
  <c r="T435" i="5"/>
  <c r="S435" i="5"/>
  <c r="R435" i="5"/>
  <c r="Q435" i="5"/>
  <c r="P435" i="5"/>
  <c r="M435" i="5"/>
  <c r="AI435" i="5" s="1"/>
  <c r="L435" i="5"/>
  <c r="K435" i="5"/>
  <c r="J435" i="5"/>
  <c r="I435" i="5"/>
  <c r="AE435" i="5" s="1"/>
  <c r="H435" i="5"/>
  <c r="AD435" i="5" s="1"/>
  <c r="G435" i="5"/>
  <c r="AC435" i="5" s="1"/>
  <c r="F435" i="5"/>
  <c r="AM435" i="5" s="1"/>
  <c r="E435" i="5"/>
  <c r="AA435" i="5" s="1"/>
  <c r="D435" i="5"/>
  <c r="Z435" i="5" s="1"/>
  <c r="C435" i="5"/>
  <c r="AO434" i="5"/>
  <c r="AJ434" i="5"/>
  <c r="AI434" i="5"/>
  <c r="X434" i="5"/>
  <c r="U434" i="5"/>
  <c r="T434" i="5"/>
  <c r="N434" i="5"/>
  <c r="M434" i="5"/>
  <c r="AT434" i="5" s="1"/>
  <c r="L434" i="5"/>
  <c r="W434" i="5" s="1"/>
  <c r="K434" i="5"/>
  <c r="J434" i="5"/>
  <c r="AQ434" i="5" s="1"/>
  <c r="I434" i="5"/>
  <c r="AE434" i="5" s="1"/>
  <c r="H434" i="5"/>
  <c r="AD434" i="5" s="1"/>
  <c r="G434" i="5"/>
  <c r="F434" i="5"/>
  <c r="E434" i="5"/>
  <c r="P434" i="5" s="1"/>
  <c r="D434" i="5"/>
  <c r="C434" i="5"/>
  <c r="Y434" i="5" s="1"/>
  <c r="AO433" i="5"/>
  <c r="AN433" i="5"/>
  <c r="AJ433" i="5"/>
  <c r="AD433" i="5"/>
  <c r="AC433" i="5"/>
  <c r="AA433" i="5"/>
  <c r="S433" i="5"/>
  <c r="R433" i="5"/>
  <c r="M433" i="5"/>
  <c r="L433" i="5"/>
  <c r="W433" i="5" s="1"/>
  <c r="K433" i="5"/>
  <c r="V433" i="5" s="1"/>
  <c r="J433" i="5"/>
  <c r="I433" i="5"/>
  <c r="H433" i="5"/>
  <c r="G433" i="5"/>
  <c r="F433" i="5"/>
  <c r="E433" i="5"/>
  <c r="D433" i="5"/>
  <c r="C433" i="5"/>
  <c r="N433" i="5" s="1"/>
  <c r="AO432" i="5"/>
  <c r="AJ432" i="5"/>
  <c r="AI432" i="5"/>
  <c r="Y432" i="5"/>
  <c r="X432" i="5"/>
  <c r="Q432" i="5"/>
  <c r="N432" i="5"/>
  <c r="M432" i="5"/>
  <c r="AT432" i="5" s="1"/>
  <c r="L432" i="5"/>
  <c r="K432" i="5"/>
  <c r="J432" i="5"/>
  <c r="I432" i="5"/>
  <c r="H432" i="5"/>
  <c r="AD432" i="5" s="1"/>
  <c r="G432" i="5"/>
  <c r="F432" i="5"/>
  <c r="E432" i="5"/>
  <c r="P432" i="5" s="1"/>
  <c r="D432" i="5"/>
  <c r="C432" i="5"/>
  <c r="AP431" i="5"/>
  <c r="AN431" i="5"/>
  <c r="AL431" i="5"/>
  <c r="AK431" i="5"/>
  <c r="AH431" i="5"/>
  <c r="AE431" i="5"/>
  <c r="AA431" i="5"/>
  <c r="T431" i="5"/>
  <c r="R431" i="5"/>
  <c r="P431" i="5"/>
  <c r="M431" i="5"/>
  <c r="L431" i="5"/>
  <c r="AS431" i="5" s="1"/>
  <c r="K431" i="5"/>
  <c r="J431" i="5"/>
  <c r="I431" i="5"/>
  <c r="H431" i="5"/>
  <c r="G431" i="5"/>
  <c r="AC431" i="5" s="1"/>
  <c r="F431" i="5"/>
  <c r="AB431" i="5" s="1"/>
  <c r="E431" i="5"/>
  <c r="D431" i="5"/>
  <c r="O431" i="5" s="1"/>
  <c r="C431" i="5"/>
  <c r="N431" i="5" s="1"/>
  <c r="AT430" i="5"/>
  <c r="AP430" i="5"/>
  <c r="AF430" i="5"/>
  <c r="X430" i="5"/>
  <c r="W430" i="5"/>
  <c r="V430" i="5"/>
  <c r="U430" i="5"/>
  <c r="R430" i="5"/>
  <c r="M430" i="5"/>
  <c r="AI430" i="5" s="1"/>
  <c r="L430" i="5"/>
  <c r="AS430" i="5" s="1"/>
  <c r="K430" i="5"/>
  <c r="AG430" i="5" s="1"/>
  <c r="J430" i="5"/>
  <c r="AQ430" i="5" s="1"/>
  <c r="I430" i="5"/>
  <c r="AE430" i="5" s="1"/>
  <c r="H430" i="5"/>
  <c r="G430" i="5"/>
  <c r="AC430" i="5" s="1"/>
  <c r="F430" i="5"/>
  <c r="E430" i="5"/>
  <c r="D430" i="5"/>
  <c r="C430" i="5"/>
  <c r="Y430" i="5" s="1"/>
  <c r="AN429" i="5"/>
  <c r="AE429" i="5"/>
  <c r="AD429" i="5"/>
  <c r="AC429" i="5"/>
  <c r="AB429" i="5"/>
  <c r="S429" i="5"/>
  <c r="Q429" i="5"/>
  <c r="M429" i="5"/>
  <c r="L429" i="5"/>
  <c r="K429" i="5"/>
  <c r="J429" i="5"/>
  <c r="I429" i="5"/>
  <c r="T429" i="5" s="1"/>
  <c r="H429" i="5"/>
  <c r="AO429" i="5" s="1"/>
  <c r="G429" i="5"/>
  <c r="R429" i="5" s="1"/>
  <c r="F429" i="5"/>
  <c r="AM429" i="5" s="1"/>
  <c r="E429" i="5"/>
  <c r="D429" i="5"/>
  <c r="O429" i="5" s="1"/>
  <c r="C429" i="5"/>
  <c r="AJ429" i="5" s="1"/>
  <c r="AO428" i="5"/>
  <c r="AN428" i="5"/>
  <c r="AJ428" i="5"/>
  <c r="AC428" i="5"/>
  <c r="U428" i="5"/>
  <c r="R428" i="5"/>
  <c r="M428" i="5"/>
  <c r="L428" i="5"/>
  <c r="K428" i="5"/>
  <c r="J428" i="5"/>
  <c r="AF428" i="5" s="1"/>
  <c r="I428" i="5"/>
  <c r="H428" i="5"/>
  <c r="AD428" i="5" s="1"/>
  <c r="G428" i="5"/>
  <c r="F428" i="5"/>
  <c r="E428" i="5"/>
  <c r="D428" i="5"/>
  <c r="C428" i="5"/>
  <c r="N428" i="5" s="1"/>
  <c r="AP427" i="5"/>
  <c r="AO427" i="5"/>
  <c r="AI427" i="5"/>
  <c r="AE427" i="5"/>
  <c r="AB427" i="5"/>
  <c r="T427" i="5"/>
  <c r="Q427" i="5"/>
  <c r="M427" i="5"/>
  <c r="L427" i="5"/>
  <c r="AH427" i="5" s="1"/>
  <c r="K427" i="5"/>
  <c r="V427" i="5" s="1"/>
  <c r="J427" i="5"/>
  <c r="I427" i="5"/>
  <c r="H427" i="5"/>
  <c r="S427" i="5" s="1"/>
  <c r="G427" i="5"/>
  <c r="F427" i="5"/>
  <c r="AM427" i="5" s="1"/>
  <c r="E427" i="5"/>
  <c r="D427" i="5"/>
  <c r="O427" i="5" s="1"/>
  <c r="C427" i="5"/>
  <c r="AT426" i="5"/>
  <c r="AS426" i="5"/>
  <c r="AR426" i="5"/>
  <c r="AH426" i="5"/>
  <c r="Y426" i="5"/>
  <c r="X426" i="5"/>
  <c r="W426" i="5"/>
  <c r="V426" i="5"/>
  <c r="M426" i="5"/>
  <c r="AI426" i="5" s="1"/>
  <c r="L426" i="5"/>
  <c r="K426" i="5"/>
  <c r="AG426" i="5" s="1"/>
  <c r="J426" i="5"/>
  <c r="I426" i="5"/>
  <c r="AE426" i="5" s="1"/>
  <c r="H426" i="5"/>
  <c r="G426" i="5"/>
  <c r="F426" i="5"/>
  <c r="AB426" i="5" s="1"/>
  <c r="E426" i="5"/>
  <c r="P426" i="5" s="1"/>
  <c r="D426" i="5"/>
  <c r="C426" i="5"/>
  <c r="AJ426" i="5" s="1"/>
  <c r="AO425" i="5"/>
  <c r="AE425" i="5"/>
  <c r="AD425" i="5"/>
  <c r="AC425" i="5"/>
  <c r="R425" i="5"/>
  <c r="M425" i="5"/>
  <c r="L425" i="5"/>
  <c r="K425" i="5"/>
  <c r="V425" i="5" s="1"/>
  <c r="J425" i="5"/>
  <c r="I425" i="5"/>
  <c r="AP425" i="5" s="1"/>
  <c r="H425" i="5"/>
  <c r="S425" i="5" s="1"/>
  <c r="G425" i="5"/>
  <c r="AN425" i="5" s="1"/>
  <c r="F425" i="5"/>
  <c r="Q425" i="5" s="1"/>
  <c r="E425" i="5"/>
  <c r="P425" i="5" s="1"/>
  <c r="D425" i="5"/>
  <c r="C425" i="5"/>
  <c r="Y425" i="5" s="1"/>
  <c r="AS424" i="5"/>
  <c r="AR424" i="5"/>
  <c r="AP424" i="5"/>
  <c r="AO424" i="5"/>
  <c r="AE424" i="5"/>
  <c r="W424" i="5"/>
  <c r="U424" i="5"/>
  <c r="T424" i="5"/>
  <c r="M424" i="5"/>
  <c r="AT424" i="5" s="1"/>
  <c r="L424" i="5"/>
  <c r="AH424" i="5" s="1"/>
  <c r="K424" i="5"/>
  <c r="J424" i="5"/>
  <c r="I424" i="5"/>
  <c r="H424" i="5"/>
  <c r="S424" i="5" s="1"/>
  <c r="G424" i="5"/>
  <c r="F424" i="5"/>
  <c r="E424" i="5"/>
  <c r="P424" i="5" s="1"/>
  <c r="D424" i="5"/>
  <c r="C424" i="5"/>
  <c r="Y424" i="5" s="1"/>
  <c r="AN423" i="5"/>
  <c r="AE423" i="5"/>
  <c r="AD423" i="5"/>
  <c r="AC423" i="5"/>
  <c r="S423" i="5"/>
  <c r="Q423" i="5"/>
  <c r="O423" i="5"/>
  <c r="M423" i="5"/>
  <c r="L423" i="5"/>
  <c r="K423" i="5"/>
  <c r="V423" i="5" s="1"/>
  <c r="J423" i="5"/>
  <c r="I423" i="5"/>
  <c r="T423" i="5" s="1"/>
  <c r="H423" i="5"/>
  <c r="AO423" i="5" s="1"/>
  <c r="G423" i="5"/>
  <c r="R423" i="5" s="1"/>
  <c r="F423" i="5"/>
  <c r="E423" i="5"/>
  <c r="D423" i="5"/>
  <c r="Z423" i="5" s="1"/>
  <c r="C423" i="5"/>
  <c r="Y423" i="5" s="1"/>
  <c r="AQ422" i="5"/>
  <c r="AO422" i="5"/>
  <c r="AN422" i="5"/>
  <c r="AB422" i="5"/>
  <c r="X422" i="5"/>
  <c r="R422" i="5"/>
  <c r="Q422" i="5"/>
  <c r="M422" i="5"/>
  <c r="AT422" i="5" s="1"/>
  <c r="L422" i="5"/>
  <c r="K422" i="5"/>
  <c r="AG422" i="5" s="1"/>
  <c r="J422" i="5"/>
  <c r="U422" i="5" s="1"/>
  <c r="I422" i="5"/>
  <c r="H422" i="5"/>
  <c r="G422" i="5"/>
  <c r="AC422" i="5" s="1"/>
  <c r="F422" i="5"/>
  <c r="AM422" i="5" s="1"/>
  <c r="E422" i="5"/>
  <c r="P422" i="5" s="1"/>
  <c r="D422" i="5"/>
  <c r="C422" i="5"/>
  <c r="N422" i="5" s="1"/>
  <c r="AT421" i="5"/>
  <c r="AI421" i="5"/>
  <c r="AD421" i="5"/>
  <c r="AC421" i="5"/>
  <c r="Y421" i="5"/>
  <c r="X421" i="5"/>
  <c r="R421" i="5"/>
  <c r="M421" i="5"/>
  <c r="L421" i="5"/>
  <c r="K421" i="5"/>
  <c r="V421" i="5" s="1"/>
  <c r="J421" i="5"/>
  <c r="I421" i="5"/>
  <c r="H421" i="5"/>
  <c r="S421" i="5" s="1"/>
  <c r="G421" i="5"/>
  <c r="AN421" i="5" s="1"/>
  <c r="F421" i="5"/>
  <c r="E421" i="5"/>
  <c r="AA421" i="5" s="1"/>
  <c r="D421" i="5"/>
  <c r="C421" i="5"/>
  <c r="N421" i="5" s="1"/>
  <c r="AK420" i="5"/>
  <c r="AJ420" i="5"/>
  <c r="AI420" i="5"/>
  <c r="AD420" i="5"/>
  <c r="S420" i="5"/>
  <c r="N420" i="5"/>
  <c r="M420" i="5"/>
  <c r="L420" i="5"/>
  <c r="K420" i="5"/>
  <c r="J420" i="5"/>
  <c r="I420" i="5"/>
  <c r="T420" i="5" s="1"/>
  <c r="H420" i="5"/>
  <c r="AO420" i="5" s="1"/>
  <c r="G420" i="5"/>
  <c r="F420" i="5"/>
  <c r="E420" i="5"/>
  <c r="P420" i="5" s="1"/>
  <c r="D420" i="5"/>
  <c r="C420" i="5"/>
  <c r="Y420" i="5" s="1"/>
  <c r="AT419" i="5"/>
  <c r="AP419" i="5"/>
  <c r="AE419" i="5"/>
  <c r="Z419" i="5"/>
  <c r="V419" i="5"/>
  <c r="T419" i="5"/>
  <c r="M419" i="5"/>
  <c r="AI419" i="5" s="1"/>
  <c r="L419" i="5"/>
  <c r="K419" i="5"/>
  <c r="J419" i="5"/>
  <c r="I419" i="5"/>
  <c r="H419" i="5"/>
  <c r="G419" i="5"/>
  <c r="AN419" i="5" s="1"/>
  <c r="F419" i="5"/>
  <c r="E419" i="5"/>
  <c r="D419" i="5"/>
  <c r="AK419" i="5" s="1"/>
  <c r="C419" i="5"/>
  <c r="N419" i="5" s="1"/>
  <c r="AQ418" i="5"/>
  <c r="AK418" i="5"/>
  <c r="AB418" i="5"/>
  <c r="Y418" i="5"/>
  <c r="W418" i="5"/>
  <c r="M418" i="5"/>
  <c r="X418" i="5" s="1"/>
  <c r="L418" i="5"/>
  <c r="K418" i="5"/>
  <c r="V418" i="5" s="1"/>
  <c r="J418" i="5"/>
  <c r="I418" i="5"/>
  <c r="H418" i="5"/>
  <c r="AD418" i="5" s="1"/>
  <c r="G418" i="5"/>
  <c r="F418" i="5"/>
  <c r="E418" i="5"/>
  <c r="P418" i="5" s="1"/>
  <c r="D418" i="5"/>
  <c r="C418" i="5"/>
  <c r="N418" i="5" s="1"/>
  <c r="AQ417" i="5"/>
  <c r="AO417" i="5"/>
  <c r="AM417" i="5"/>
  <c r="AL417" i="5"/>
  <c r="AE417" i="5"/>
  <c r="AD417" i="5"/>
  <c r="AC417" i="5"/>
  <c r="T417" i="5"/>
  <c r="R417" i="5"/>
  <c r="P417" i="5"/>
  <c r="M417" i="5"/>
  <c r="L417" i="5"/>
  <c r="K417" i="5"/>
  <c r="V417" i="5" s="1"/>
  <c r="J417" i="5"/>
  <c r="I417" i="5"/>
  <c r="AP417" i="5" s="1"/>
  <c r="H417" i="5"/>
  <c r="S417" i="5" s="1"/>
  <c r="G417" i="5"/>
  <c r="AN417" i="5" s="1"/>
  <c r="F417" i="5"/>
  <c r="E417" i="5"/>
  <c r="AA417" i="5" s="1"/>
  <c r="D417" i="5"/>
  <c r="C417" i="5"/>
  <c r="AS416" i="5"/>
  <c r="AR416" i="5"/>
  <c r="AP416" i="5"/>
  <c r="AO416" i="5"/>
  <c r="AE416" i="5"/>
  <c r="Y416" i="5"/>
  <c r="V416" i="5"/>
  <c r="M416" i="5"/>
  <c r="L416" i="5"/>
  <c r="AH416" i="5" s="1"/>
  <c r="K416" i="5"/>
  <c r="AG416" i="5" s="1"/>
  <c r="J416" i="5"/>
  <c r="I416" i="5"/>
  <c r="T416" i="5" s="1"/>
  <c r="H416" i="5"/>
  <c r="G416" i="5"/>
  <c r="F416" i="5"/>
  <c r="E416" i="5"/>
  <c r="D416" i="5"/>
  <c r="AK416" i="5" s="1"/>
  <c r="C416" i="5"/>
  <c r="AJ416" i="5" s="1"/>
  <c r="AJ415" i="5"/>
  <c r="AE415" i="5"/>
  <c r="Y415" i="5"/>
  <c r="W415" i="5"/>
  <c r="V415" i="5"/>
  <c r="T415" i="5"/>
  <c r="M415" i="5"/>
  <c r="AT415" i="5" s="1"/>
  <c r="L415" i="5"/>
  <c r="AS415" i="5" s="1"/>
  <c r="K415" i="5"/>
  <c r="J415" i="5"/>
  <c r="I415" i="5"/>
  <c r="AP415" i="5" s="1"/>
  <c r="H415" i="5"/>
  <c r="G415" i="5"/>
  <c r="F415" i="5"/>
  <c r="E415" i="5"/>
  <c r="AL415" i="5" s="1"/>
  <c r="D415" i="5"/>
  <c r="O415" i="5" s="1"/>
  <c r="C415" i="5"/>
  <c r="N415" i="5" s="1"/>
  <c r="AL414" i="5"/>
  <c r="AJ414" i="5"/>
  <c r="AH414" i="5"/>
  <c r="AF414" i="5"/>
  <c r="AC414" i="5"/>
  <c r="Z414" i="5"/>
  <c r="Y414" i="5"/>
  <c r="U414" i="5"/>
  <c r="R414" i="5"/>
  <c r="N414" i="5"/>
  <c r="M414" i="5"/>
  <c r="L414" i="5"/>
  <c r="K414" i="5"/>
  <c r="V414" i="5" s="1"/>
  <c r="J414" i="5"/>
  <c r="AQ414" i="5" s="1"/>
  <c r="I414" i="5"/>
  <c r="AE414" i="5" s="1"/>
  <c r="H414" i="5"/>
  <c r="G414" i="5"/>
  <c r="AN414" i="5" s="1"/>
  <c r="F414" i="5"/>
  <c r="E414" i="5"/>
  <c r="D414" i="5"/>
  <c r="AK414" i="5" s="1"/>
  <c r="C414" i="5"/>
  <c r="AQ413" i="5"/>
  <c r="AP413" i="5"/>
  <c r="AO413" i="5"/>
  <c r="AI413" i="5"/>
  <c r="AD413" i="5"/>
  <c r="X413" i="5"/>
  <c r="W413" i="5"/>
  <c r="U413" i="5"/>
  <c r="T413" i="5"/>
  <c r="M413" i="5"/>
  <c r="AT413" i="5" s="1"/>
  <c r="L413" i="5"/>
  <c r="K413" i="5"/>
  <c r="AR413" i="5" s="1"/>
  <c r="J413" i="5"/>
  <c r="AF413" i="5" s="1"/>
  <c r="I413" i="5"/>
  <c r="AE413" i="5" s="1"/>
  <c r="H413" i="5"/>
  <c r="S413" i="5" s="1"/>
  <c r="G413" i="5"/>
  <c r="F413" i="5"/>
  <c r="E413" i="5"/>
  <c r="D413" i="5"/>
  <c r="O413" i="5" s="1"/>
  <c r="C413" i="5"/>
  <c r="AJ412" i="5"/>
  <c r="AD412" i="5"/>
  <c r="AC412" i="5"/>
  <c r="Z412" i="5"/>
  <c r="Y412" i="5"/>
  <c r="T412" i="5"/>
  <c r="O412" i="5"/>
  <c r="M412" i="5"/>
  <c r="L412" i="5"/>
  <c r="K412" i="5"/>
  <c r="J412" i="5"/>
  <c r="U412" i="5" s="1"/>
  <c r="I412" i="5"/>
  <c r="AE412" i="5" s="1"/>
  <c r="H412" i="5"/>
  <c r="G412" i="5"/>
  <c r="AN412" i="5" s="1"/>
  <c r="F412" i="5"/>
  <c r="E412" i="5"/>
  <c r="D412" i="5"/>
  <c r="AK412" i="5" s="1"/>
  <c r="C412" i="5"/>
  <c r="N412" i="5" s="1"/>
  <c r="AQ411" i="5"/>
  <c r="AO411" i="5"/>
  <c r="AF411" i="5"/>
  <c r="AB411" i="5"/>
  <c r="U411" i="5"/>
  <c r="Q411" i="5"/>
  <c r="O411" i="5"/>
  <c r="M411" i="5"/>
  <c r="AT411" i="5" s="1"/>
  <c r="L411" i="5"/>
  <c r="K411" i="5"/>
  <c r="AR411" i="5" s="1"/>
  <c r="J411" i="5"/>
  <c r="I411" i="5"/>
  <c r="AP411" i="5" s="1"/>
  <c r="H411" i="5"/>
  <c r="S411" i="5" s="1"/>
  <c r="G411" i="5"/>
  <c r="AN411" i="5" s="1"/>
  <c r="F411" i="5"/>
  <c r="AM411" i="5" s="1"/>
  <c r="E411" i="5"/>
  <c r="D411" i="5"/>
  <c r="C411" i="5"/>
  <c r="AQ410" i="5"/>
  <c r="AI410" i="5"/>
  <c r="Y410" i="5"/>
  <c r="U410" i="5"/>
  <c r="T410" i="5"/>
  <c r="Q410" i="5"/>
  <c r="M410" i="5"/>
  <c r="L410" i="5"/>
  <c r="K410" i="5"/>
  <c r="J410" i="5"/>
  <c r="AF410" i="5" s="1"/>
  <c r="I410" i="5"/>
  <c r="AE410" i="5" s="1"/>
  <c r="H410" i="5"/>
  <c r="G410" i="5"/>
  <c r="F410" i="5"/>
  <c r="E410" i="5"/>
  <c r="AL410" i="5" s="1"/>
  <c r="D410" i="5"/>
  <c r="C410" i="5"/>
  <c r="AJ410" i="5" s="1"/>
  <c r="AR409" i="5"/>
  <c r="AB409" i="5"/>
  <c r="X409" i="5"/>
  <c r="W409" i="5"/>
  <c r="N409" i="5"/>
  <c r="M409" i="5"/>
  <c r="AT409" i="5" s="1"/>
  <c r="L409" i="5"/>
  <c r="K409" i="5"/>
  <c r="J409" i="5"/>
  <c r="I409" i="5"/>
  <c r="H409" i="5"/>
  <c r="G409" i="5"/>
  <c r="F409" i="5"/>
  <c r="AM409" i="5" s="1"/>
  <c r="E409" i="5"/>
  <c r="AL409" i="5" s="1"/>
  <c r="D409" i="5"/>
  <c r="C409" i="5"/>
  <c r="AK408" i="5"/>
  <c r="AJ408" i="5"/>
  <c r="AI408" i="5"/>
  <c r="AG408" i="5"/>
  <c r="AE408" i="5"/>
  <c r="X408" i="5"/>
  <c r="T408" i="5"/>
  <c r="O408" i="5"/>
  <c r="N408" i="5"/>
  <c r="M408" i="5"/>
  <c r="AT408" i="5" s="1"/>
  <c r="L408" i="5"/>
  <c r="AS408" i="5" s="1"/>
  <c r="K408" i="5"/>
  <c r="V408" i="5" s="1"/>
  <c r="J408" i="5"/>
  <c r="U408" i="5" s="1"/>
  <c r="I408" i="5"/>
  <c r="AP408" i="5" s="1"/>
  <c r="H408" i="5"/>
  <c r="G408" i="5"/>
  <c r="F408" i="5"/>
  <c r="E408" i="5"/>
  <c r="D408" i="5"/>
  <c r="Z408" i="5" s="1"/>
  <c r="C408" i="5"/>
  <c r="Y408" i="5" s="1"/>
  <c r="AQ407" i="5"/>
  <c r="AI407" i="5"/>
  <c r="X407" i="5"/>
  <c r="U407" i="5"/>
  <c r="T407" i="5"/>
  <c r="S407" i="5"/>
  <c r="M407" i="5"/>
  <c r="AT407" i="5" s="1"/>
  <c r="L407" i="5"/>
  <c r="W407" i="5" s="1"/>
  <c r="K407" i="5"/>
  <c r="J407" i="5"/>
  <c r="AF407" i="5" s="1"/>
  <c r="I407" i="5"/>
  <c r="AE407" i="5" s="1"/>
  <c r="H407" i="5"/>
  <c r="G407" i="5"/>
  <c r="F407" i="5"/>
  <c r="E407" i="5"/>
  <c r="D407" i="5"/>
  <c r="C407" i="5"/>
  <c r="AS406" i="5"/>
  <c r="AK406" i="5"/>
  <c r="W406" i="5"/>
  <c r="V406" i="5"/>
  <c r="T406" i="5"/>
  <c r="O406" i="5"/>
  <c r="N406" i="5"/>
  <c r="M406" i="5"/>
  <c r="AT406" i="5" s="1"/>
  <c r="L406" i="5"/>
  <c r="AH406" i="5" s="1"/>
  <c r="K406" i="5"/>
  <c r="AG406" i="5" s="1"/>
  <c r="J406" i="5"/>
  <c r="U406" i="5" s="1"/>
  <c r="I406" i="5"/>
  <c r="AP406" i="5" s="1"/>
  <c r="H406" i="5"/>
  <c r="G406" i="5"/>
  <c r="F406" i="5"/>
  <c r="Q406" i="5" s="1"/>
  <c r="E406" i="5"/>
  <c r="AL406" i="5" s="1"/>
  <c r="D406" i="5"/>
  <c r="Z406" i="5" s="1"/>
  <c r="C406" i="5"/>
  <c r="AQ405" i="5"/>
  <c r="AN405" i="5"/>
  <c r="AL405" i="5"/>
  <c r="AF405" i="5"/>
  <c r="AE405" i="5"/>
  <c r="AB405" i="5"/>
  <c r="AA405" i="5"/>
  <c r="Z405" i="5"/>
  <c r="T405" i="5"/>
  <c r="M405" i="5"/>
  <c r="L405" i="5"/>
  <c r="K405" i="5"/>
  <c r="J405" i="5"/>
  <c r="U405" i="5" s="1"/>
  <c r="I405" i="5"/>
  <c r="AP405" i="5" s="1"/>
  <c r="H405" i="5"/>
  <c r="G405" i="5"/>
  <c r="F405" i="5"/>
  <c r="Q405" i="5" s="1"/>
  <c r="E405" i="5"/>
  <c r="P405" i="5" s="1"/>
  <c r="D405" i="5"/>
  <c r="C405" i="5"/>
  <c r="Y405" i="5" s="1"/>
  <c r="AP404" i="5"/>
  <c r="AO404" i="5"/>
  <c r="AL404" i="5"/>
  <c r="AE404" i="5"/>
  <c r="U404" i="5"/>
  <c r="O404" i="5"/>
  <c r="M404" i="5"/>
  <c r="L404" i="5"/>
  <c r="AS404" i="5" s="1"/>
  <c r="K404" i="5"/>
  <c r="J404" i="5"/>
  <c r="AF404" i="5" s="1"/>
  <c r="I404" i="5"/>
  <c r="T404" i="5" s="1"/>
  <c r="H404" i="5"/>
  <c r="G404" i="5"/>
  <c r="AN404" i="5" s="1"/>
  <c r="F404" i="5"/>
  <c r="Q404" i="5" s="1"/>
  <c r="E404" i="5"/>
  <c r="D404" i="5"/>
  <c r="Z404" i="5" s="1"/>
  <c r="C404" i="5"/>
  <c r="N404" i="5" s="1"/>
  <c r="AR403" i="5"/>
  <c r="AP403" i="5"/>
  <c r="AO403" i="5"/>
  <c r="AI403" i="5"/>
  <c r="AE403" i="5"/>
  <c r="X403" i="5"/>
  <c r="T403" i="5"/>
  <c r="S403" i="5"/>
  <c r="Q403" i="5"/>
  <c r="M403" i="5"/>
  <c r="AT403" i="5" s="1"/>
  <c r="L403" i="5"/>
  <c r="W403" i="5" s="1"/>
  <c r="K403" i="5"/>
  <c r="J403" i="5"/>
  <c r="I403" i="5"/>
  <c r="H403" i="5"/>
  <c r="AD403" i="5" s="1"/>
  <c r="G403" i="5"/>
  <c r="AC403" i="5" s="1"/>
  <c r="F403" i="5"/>
  <c r="E403" i="5"/>
  <c r="D403" i="5"/>
  <c r="C403" i="5"/>
  <c r="AR402" i="5"/>
  <c r="AI402" i="5"/>
  <c r="AF402" i="5"/>
  <c r="AE402" i="5"/>
  <c r="AD402" i="5"/>
  <c r="T402" i="5"/>
  <c r="R402" i="5"/>
  <c r="O402" i="5"/>
  <c r="M402" i="5"/>
  <c r="AT402" i="5" s="1"/>
  <c r="L402" i="5"/>
  <c r="AS402" i="5" s="1"/>
  <c r="K402" i="5"/>
  <c r="V402" i="5" s="1"/>
  <c r="J402" i="5"/>
  <c r="AQ402" i="5" s="1"/>
  <c r="I402" i="5"/>
  <c r="AP402" i="5" s="1"/>
  <c r="H402" i="5"/>
  <c r="S402" i="5" s="1"/>
  <c r="G402" i="5"/>
  <c r="AN402" i="5" s="1"/>
  <c r="F402" i="5"/>
  <c r="E402" i="5"/>
  <c r="D402" i="5"/>
  <c r="C402" i="5"/>
  <c r="Y402" i="5" s="1"/>
  <c r="AP401" i="5"/>
  <c r="AL401" i="5"/>
  <c r="AK401" i="5"/>
  <c r="AE401" i="5"/>
  <c r="W401" i="5"/>
  <c r="T401" i="5"/>
  <c r="M401" i="5"/>
  <c r="L401" i="5"/>
  <c r="K401" i="5"/>
  <c r="J401" i="5"/>
  <c r="AF401" i="5" s="1"/>
  <c r="I401" i="5"/>
  <c r="H401" i="5"/>
  <c r="S401" i="5" s="1"/>
  <c r="G401" i="5"/>
  <c r="F401" i="5"/>
  <c r="AB401" i="5" s="1"/>
  <c r="E401" i="5"/>
  <c r="D401" i="5"/>
  <c r="Z401" i="5" s="1"/>
  <c r="C401" i="5"/>
  <c r="AS400" i="5"/>
  <c r="AO400" i="5"/>
  <c r="AJ400" i="5"/>
  <c r="AH400" i="5"/>
  <c r="Y400" i="5"/>
  <c r="X400" i="5"/>
  <c r="W400" i="5"/>
  <c r="Q400" i="5"/>
  <c r="M400" i="5"/>
  <c r="L400" i="5"/>
  <c r="K400" i="5"/>
  <c r="AG400" i="5" s="1"/>
  <c r="J400" i="5"/>
  <c r="U400" i="5" s="1"/>
  <c r="I400" i="5"/>
  <c r="T400" i="5" s="1"/>
  <c r="H400" i="5"/>
  <c r="G400" i="5"/>
  <c r="F400" i="5"/>
  <c r="E400" i="5"/>
  <c r="AL400" i="5" s="1"/>
  <c r="D400" i="5"/>
  <c r="C400" i="5"/>
  <c r="N400" i="5" s="1"/>
  <c r="AP399" i="5"/>
  <c r="AM399" i="5"/>
  <c r="AK399" i="5"/>
  <c r="AE399" i="5"/>
  <c r="AD399" i="5"/>
  <c r="AB399" i="5"/>
  <c r="X399" i="5"/>
  <c r="T399" i="5"/>
  <c r="S399" i="5"/>
  <c r="P399" i="5"/>
  <c r="O399" i="5"/>
  <c r="M399" i="5"/>
  <c r="L399" i="5"/>
  <c r="K399" i="5"/>
  <c r="J399" i="5"/>
  <c r="I399" i="5"/>
  <c r="H399" i="5"/>
  <c r="AO399" i="5" s="1"/>
  <c r="G399" i="5"/>
  <c r="AN399" i="5" s="1"/>
  <c r="F399" i="5"/>
  <c r="Q399" i="5" s="1"/>
  <c r="E399" i="5"/>
  <c r="AA399" i="5" s="1"/>
  <c r="D399" i="5"/>
  <c r="Z399" i="5" s="1"/>
  <c r="C399" i="5"/>
  <c r="AT398" i="5"/>
  <c r="AP398" i="5"/>
  <c r="Z398" i="5"/>
  <c r="X398" i="5"/>
  <c r="T398" i="5"/>
  <c r="S398" i="5"/>
  <c r="M398" i="5"/>
  <c r="AI398" i="5" s="1"/>
  <c r="L398" i="5"/>
  <c r="AH398" i="5" s="1"/>
  <c r="K398" i="5"/>
  <c r="J398" i="5"/>
  <c r="I398" i="5"/>
  <c r="AE398" i="5" s="1"/>
  <c r="H398" i="5"/>
  <c r="G398" i="5"/>
  <c r="F398" i="5"/>
  <c r="E398" i="5"/>
  <c r="AA398" i="5" s="1"/>
  <c r="D398" i="5"/>
  <c r="C398" i="5"/>
  <c r="AF397" i="5"/>
  <c r="AD397" i="5"/>
  <c r="Z397" i="5"/>
  <c r="U397" i="5"/>
  <c r="O397" i="5"/>
  <c r="M397" i="5"/>
  <c r="L397" i="5"/>
  <c r="K397" i="5"/>
  <c r="J397" i="5"/>
  <c r="AQ397" i="5" s="1"/>
  <c r="I397" i="5"/>
  <c r="H397" i="5"/>
  <c r="S397" i="5" s="1"/>
  <c r="G397" i="5"/>
  <c r="F397" i="5"/>
  <c r="E397" i="5"/>
  <c r="D397" i="5"/>
  <c r="AK397" i="5" s="1"/>
  <c r="C397" i="5"/>
  <c r="AL396" i="5"/>
  <c r="AI396" i="5"/>
  <c r="AC396" i="5"/>
  <c r="Z396" i="5"/>
  <c r="S396" i="5"/>
  <c r="O396" i="5"/>
  <c r="M396" i="5"/>
  <c r="L396" i="5"/>
  <c r="K396" i="5"/>
  <c r="J396" i="5"/>
  <c r="AF396" i="5" s="1"/>
  <c r="I396" i="5"/>
  <c r="H396" i="5"/>
  <c r="G396" i="5"/>
  <c r="AN396" i="5" s="1"/>
  <c r="F396" i="5"/>
  <c r="E396" i="5"/>
  <c r="P396" i="5" s="1"/>
  <c r="D396" i="5"/>
  <c r="AK396" i="5" s="1"/>
  <c r="C396" i="5"/>
  <c r="AM395" i="5"/>
  <c r="AJ395" i="5"/>
  <c r="AI395" i="5"/>
  <c r="AF395" i="5"/>
  <c r="X395" i="5"/>
  <c r="T395" i="5"/>
  <c r="M395" i="5"/>
  <c r="AT395" i="5" s="1"/>
  <c r="L395" i="5"/>
  <c r="K395" i="5"/>
  <c r="V395" i="5" s="1"/>
  <c r="J395" i="5"/>
  <c r="I395" i="5"/>
  <c r="AE395" i="5" s="1"/>
  <c r="H395" i="5"/>
  <c r="S395" i="5" s="1"/>
  <c r="G395" i="5"/>
  <c r="AC395" i="5" s="1"/>
  <c r="F395" i="5"/>
  <c r="Q395" i="5" s="1"/>
  <c r="E395" i="5"/>
  <c r="AA395" i="5" s="1"/>
  <c r="D395" i="5"/>
  <c r="C395" i="5"/>
  <c r="AS394" i="5"/>
  <c r="AR394" i="5"/>
  <c r="AO394" i="5"/>
  <c r="AH394" i="5"/>
  <c r="AA394" i="5"/>
  <c r="Y394" i="5"/>
  <c r="V394" i="5"/>
  <c r="M394" i="5"/>
  <c r="L394" i="5"/>
  <c r="W394" i="5" s="1"/>
  <c r="K394" i="5"/>
  <c r="AG394" i="5" s="1"/>
  <c r="J394" i="5"/>
  <c r="I394" i="5"/>
  <c r="H394" i="5"/>
  <c r="S394" i="5" s="1"/>
  <c r="G394" i="5"/>
  <c r="AC394" i="5" s="1"/>
  <c r="F394" i="5"/>
  <c r="Q394" i="5" s="1"/>
  <c r="E394" i="5"/>
  <c r="D394" i="5"/>
  <c r="C394" i="5"/>
  <c r="AR393" i="5"/>
  <c r="AL393" i="5"/>
  <c r="AJ393" i="5"/>
  <c r="AI393" i="5"/>
  <c r="AB393" i="5"/>
  <c r="P393" i="5"/>
  <c r="M393" i="5"/>
  <c r="L393" i="5"/>
  <c r="W393" i="5" s="1"/>
  <c r="K393" i="5"/>
  <c r="J393" i="5"/>
  <c r="I393" i="5"/>
  <c r="H393" i="5"/>
  <c r="G393" i="5"/>
  <c r="AN393" i="5" s="1"/>
  <c r="F393" i="5"/>
  <c r="E393" i="5"/>
  <c r="AA393" i="5" s="1"/>
  <c r="D393" i="5"/>
  <c r="C393" i="5"/>
  <c r="N393" i="5" s="1"/>
  <c r="AS392" i="5"/>
  <c r="AP392" i="5"/>
  <c r="AO392" i="5"/>
  <c r="AN392" i="5"/>
  <c r="AG392" i="5"/>
  <c r="AA392" i="5"/>
  <c r="V392" i="5"/>
  <c r="R392" i="5"/>
  <c r="M392" i="5"/>
  <c r="AT392" i="5" s="1"/>
  <c r="L392" i="5"/>
  <c r="W392" i="5" s="1"/>
  <c r="K392" i="5"/>
  <c r="AR392" i="5" s="1"/>
  <c r="J392" i="5"/>
  <c r="I392" i="5"/>
  <c r="T392" i="5" s="1"/>
  <c r="H392" i="5"/>
  <c r="AD392" i="5" s="1"/>
  <c r="G392" i="5"/>
  <c r="AC392" i="5" s="1"/>
  <c r="F392" i="5"/>
  <c r="E392" i="5"/>
  <c r="D392" i="5"/>
  <c r="C392" i="5"/>
  <c r="AT391" i="5"/>
  <c r="AS391" i="5"/>
  <c r="AM391" i="5"/>
  <c r="AI391" i="5"/>
  <c r="AH391" i="5"/>
  <c r="AG391" i="5"/>
  <c r="X391" i="5"/>
  <c r="V391" i="5"/>
  <c r="S391" i="5"/>
  <c r="M391" i="5"/>
  <c r="L391" i="5"/>
  <c r="W391" i="5" s="1"/>
  <c r="K391" i="5"/>
  <c r="AR391" i="5" s="1"/>
  <c r="J391" i="5"/>
  <c r="I391" i="5"/>
  <c r="H391" i="5"/>
  <c r="G391" i="5"/>
  <c r="AN391" i="5" s="1"/>
  <c r="F391" i="5"/>
  <c r="E391" i="5"/>
  <c r="D391" i="5"/>
  <c r="C391" i="5"/>
  <c r="N391" i="5" s="1"/>
  <c r="AN390" i="5"/>
  <c r="AH390" i="5"/>
  <c r="AG390" i="5"/>
  <c r="AC390" i="5"/>
  <c r="Z390" i="5"/>
  <c r="R390" i="5"/>
  <c r="P390" i="5"/>
  <c r="O390" i="5"/>
  <c r="M390" i="5"/>
  <c r="AT390" i="5" s="1"/>
  <c r="L390" i="5"/>
  <c r="K390" i="5"/>
  <c r="J390" i="5"/>
  <c r="I390" i="5"/>
  <c r="T390" i="5" s="1"/>
  <c r="H390" i="5"/>
  <c r="G390" i="5"/>
  <c r="F390" i="5"/>
  <c r="E390" i="5"/>
  <c r="AA390" i="5" s="1"/>
  <c r="D390" i="5"/>
  <c r="AK390" i="5" s="1"/>
  <c r="C390" i="5"/>
  <c r="AR389" i="5"/>
  <c r="AQ389" i="5"/>
  <c r="AL389" i="5"/>
  <c r="AA389" i="5"/>
  <c r="X389" i="5"/>
  <c r="U389" i="5"/>
  <c r="T389" i="5"/>
  <c r="P389" i="5"/>
  <c r="M389" i="5"/>
  <c r="AI389" i="5" s="1"/>
  <c r="L389" i="5"/>
  <c r="K389" i="5"/>
  <c r="J389" i="5"/>
  <c r="AF389" i="5" s="1"/>
  <c r="I389" i="5"/>
  <c r="H389" i="5"/>
  <c r="G389" i="5"/>
  <c r="AN389" i="5" s="1"/>
  <c r="F389" i="5"/>
  <c r="E389" i="5"/>
  <c r="D389" i="5"/>
  <c r="C389" i="5"/>
  <c r="N389" i="5" s="1"/>
  <c r="AR388" i="5"/>
  <c r="AH388" i="5"/>
  <c r="AG388" i="5"/>
  <c r="AC388" i="5"/>
  <c r="Z388" i="5"/>
  <c r="V388" i="5"/>
  <c r="R388" i="5"/>
  <c r="N388" i="5"/>
  <c r="M388" i="5"/>
  <c r="L388" i="5"/>
  <c r="W388" i="5" s="1"/>
  <c r="K388" i="5"/>
  <c r="J388" i="5"/>
  <c r="I388" i="5"/>
  <c r="H388" i="5"/>
  <c r="G388" i="5"/>
  <c r="AN388" i="5" s="1"/>
  <c r="F388" i="5"/>
  <c r="Q388" i="5" s="1"/>
  <c r="E388" i="5"/>
  <c r="D388" i="5"/>
  <c r="AK388" i="5" s="1"/>
  <c r="C388" i="5"/>
  <c r="AJ388" i="5" s="1"/>
  <c r="AQ387" i="5"/>
  <c r="AL387" i="5"/>
  <c r="AI387" i="5"/>
  <c r="AB387" i="5"/>
  <c r="U387" i="5"/>
  <c r="T387" i="5"/>
  <c r="M387" i="5"/>
  <c r="L387" i="5"/>
  <c r="K387" i="5"/>
  <c r="J387" i="5"/>
  <c r="AF387" i="5" s="1"/>
  <c r="I387" i="5"/>
  <c r="AP387" i="5" s="1"/>
  <c r="H387" i="5"/>
  <c r="G387" i="5"/>
  <c r="F387" i="5"/>
  <c r="Q387" i="5" s="1"/>
  <c r="E387" i="5"/>
  <c r="AA387" i="5" s="1"/>
  <c r="D387" i="5"/>
  <c r="C387" i="5"/>
  <c r="AS386" i="5"/>
  <c r="AR386" i="5"/>
  <c r="AO386" i="5"/>
  <c r="AL386" i="5"/>
  <c r="AD386" i="5"/>
  <c r="AA386" i="5"/>
  <c r="Y386" i="5"/>
  <c r="V386" i="5"/>
  <c r="S386" i="5"/>
  <c r="N386" i="5"/>
  <c r="M386" i="5"/>
  <c r="AT386" i="5" s="1"/>
  <c r="L386" i="5"/>
  <c r="W386" i="5" s="1"/>
  <c r="K386" i="5"/>
  <c r="AG386" i="5" s="1"/>
  <c r="J386" i="5"/>
  <c r="I386" i="5"/>
  <c r="H386" i="5"/>
  <c r="G386" i="5"/>
  <c r="F386" i="5"/>
  <c r="Q386" i="5" s="1"/>
  <c r="E386" i="5"/>
  <c r="P386" i="5" s="1"/>
  <c r="D386" i="5"/>
  <c r="O386" i="5" s="1"/>
  <c r="C386" i="5"/>
  <c r="AJ386" i="5" s="1"/>
  <c r="AT385" i="5"/>
  <c r="AL385" i="5"/>
  <c r="AI385" i="5"/>
  <c r="AA385" i="5"/>
  <c r="P385" i="5"/>
  <c r="M385" i="5"/>
  <c r="X385" i="5" s="1"/>
  <c r="L385" i="5"/>
  <c r="W385" i="5" s="1"/>
  <c r="K385" i="5"/>
  <c r="J385" i="5"/>
  <c r="I385" i="5"/>
  <c r="H385" i="5"/>
  <c r="S385" i="5" s="1"/>
  <c r="G385" i="5"/>
  <c r="AN385" i="5" s="1"/>
  <c r="F385" i="5"/>
  <c r="E385" i="5"/>
  <c r="D385" i="5"/>
  <c r="C385" i="5"/>
  <c r="N385" i="5" s="1"/>
  <c r="AT384" i="5"/>
  <c r="AP384" i="5"/>
  <c r="AO384" i="5"/>
  <c r="AN384" i="5"/>
  <c r="AH384" i="5"/>
  <c r="AB384" i="5"/>
  <c r="R384" i="5"/>
  <c r="P384" i="5"/>
  <c r="M384" i="5"/>
  <c r="L384" i="5"/>
  <c r="W384" i="5" s="1"/>
  <c r="K384" i="5"/>
  <c r="AG384" i="5" s="1"/>
  <c r="J384" i="5"/>
  <c r="I384" i="5"/>
  <c r="T384" i="5" s="1"/>
  <c r="H384" i="5"/>
  <c r="G384" i="5"/>
  <c r="AC384" i="5" s="1"/>
  <c r="F384" i="5"/>
  <c r="Q384" i="5" s="1"/>
  <c r="E384" i="5"/>
  <c r="AL384" i="5" s="1"/>
  <c r="D384" i="5"/>
  <c r="C384" i="5"/>
  <c r="AR383" i="5"/>
  <c r="AJ383" i="5"/>
  <c r="AI383" i="5"/>
  <c r="AB383" i="5"/>
  <c r="AA383" i="5"/>
  <c r="U383" i="5"/>
  <c r="M383" i="5"/>
  <c r="AT383" i="5" s="1"/>
  <c r="L383" i="5"/>
  <c r="K383" i="5"/>
  <c r="V383" i="5" s="1"/>
  <c r="J383" i="5"/>
  <c r="AQ383" i="5" s="1"/>
  <c r="I383" i="5"/>
  <c r="H383" i="5"/>
  <c r="S383" i="5" s="1"/>
  <c r="G383" i="5"/>
  <c r="AN383" i="5" s="1"/>
  <c r="F383" i="5"/>
  <c r="Q383" i="5" s="1"/>
  <c r="E383" i="5"/>
  <c r="P383" i="5" s="1"/>
  <c r="D383" i="5"/>
  <c r="C383" i="5"/>
  <c r="N383" i="5" s="1"/>
  <c r="AP382" i="5"/>
  <c r="AL382" i="5"/>
  <c r="AH382" i="5"/>
  <c r="S382" i="5"/>
  <c r="P382" i="5"/>
  <c r="M382" i="5"/>
  <c r="AT382" i="5" s="1"/>
  <c r="L382" i="5"/>
  <c r="W382" i="5" s="1"/>
  <c r="K382" i="5"/>
  <c r="J382" i="5"/>
  <c r="I382" i="5"/>
  <c r="T382" i="5" s="1"/>
  <c r="H382" i="5"/>
  <c r="AD382" i="5" s="1"/>
  <c r="G382" i="5"/>
  <c r="AC382" i="5" s="1"/>
  <c r="F382" i="5"/>
  <c r="E382" i="5"/>
  <c r="AA382" i="5" s="1"/>
  <c r="D382" i="5"/>
  <c r="O382" i="5" s="1"/>
  <c r="C382" i="5"/>
  <c r="N382" i="5" s="1"/>
  <c r="AT381" i="5"/>
  <c r="AQ381" i="5"/>
  <c r="AI381" i="5"/>
  <c r="AB381" i="5"/>
  <c r="AA381" i="5"/>
  <c r="X381" i="5"/>
  <c r="U381" i="5"/>
  <c r="M381" i="5"/>
  <c r="L381" i="5"/>
  <c r="W381" i="5" s="1"/>
  <c r="K381" i="5"/>
  <c r="J381" i="5"/>
  <c r="AF381" i="5" s="1"/>
  <c r="I381" i="5"/>
  <c r="H381" i="5"/>
  <c r="G381" i="5"/>
  <c r="AN381" i="5" s="1"/>
  <c r="F381" i="5"/>
  <c r="E381" i="5"/>
  <c r="P381" i="5" s="1"/>
  <c r="D381" i="5"/>
  <c r="C381" i="5"/>
  <c r="N381" i="5" s="1"/>
  <c r="AP380" i="5"/>
  <c r="AO380" i="5"/>
  <c r="AN380" i="5"/>
  <c r="AH380" i="5"/>
  <c r="AG380" i="5"/>
  <c r="AD380" i="5"/>
  <c r="AB380" i="5"/>
  <c r="V380" i="5"/>
  <c r="U380" i="5"/>
  <c r="S380" i="5"/>
  <c r="P380" i="5"/>
  <c r="O380" i="5"/>
  <c r="M380" i="5"/>
  <c r="L380" i="5"/>
  <c r="W380" i="5" s="1"/>
  <c r="K380" i="5"/>
  <c r="AR380" i="5" s="1"/>
  <c r="J380" i="5"/>
  <c r="I380" i="5"/>
  <c r="H380" i="5"/>
  <c r="G380" i="5"/>
  <c r="AC380" i="5" s="1"/>
  <c r="F380" i="5"/>
  <c r="E380" i="5"/>
  <c r="AA380" i="5" s="1"/>
  <c r="D380" i="5"/>
  <c r="AK380" i="5" s="1"/>
  <c r="C380" i="5"/>
  <c r="AT379" i="5"/>
  <c r="AI379" i="5"/>
  <c r="AF379" i="5"/>
  <c r="AB379" i="5"/>
  <c r="AA379" i="5"/>
  <c r="X379" i="5"/>
  <c r="T379" i="5"/>
  <c r="M379" i="5"/>
  <c r="L379" i="5"/>
  <c r="K379" i="5"/>
  <c r="J379" i="5"/>
  <c r="I379" i="5"/>
  <c r="AP379" i="5" s="1"/>
  <c r="H379" i="5"/>
  <c r="G379" i="5"/>
  <c r="AN379" i="5" s="1"/>
  <c r="F379" i="5"/>
  <c r="E379" i="5"/>
  <c r="AL379" i="5" s="1"/>
  <c r="D379" i="5"/>
  <c r="C379" i="5"/>
  <c r="AJ379" i="5" s="1"/>
  <c r="AO378" i="5"/>
  <c r="AL378" i="5"/>
  <c r="AA378" i="5"/>
  <c r="P378" i="5"/>
  <c r="M378" i="5"/>
  <c r="L378" i="5"/>
  <c r="K378" i="5"/>
  <c r="J378" i="5"/>
  <c r="U378" i="5" s="1"/>
  <c r="I378" i="5"/>
  <c r="AP378" i="5" s="1"/>
  <c r="H378" i="5"/>
  <c r="AD378" i="5" s="1"/>
  <c r="G378" i="5"/>
  <c r="F378" i="5"/>
  <c r="AM378" i="5" s="1"/>
  <c r="E378" i="5"/>
  <c r="D378" i="5"/>
  <c r="C378" i="5"/>
  <c r="N378" i="5" s="1"/>
  <c r="AT377" i="5"/>
  <c r="AQ377" i="5"/>
  <c r="AN377" i="5"/>
  <c r="AM377" i="5"/>
  <c r="AL377" i="5"/>
  <c r="AI377" i="5"/>
  <c r="AE377" i="5"/>
  <c r="AB377" i="5"/>
  <c r="AA377" i="5"/>
  <c r="T377" i="5"/>
  <c r="P377" i="5"/>
  <c r="M377" i="5"/>
  <c r="X377" i="5" s="1"/>
  <c r="L377" i="5"/>
  <c r="K377" i="5"/>
  <c r="J377" i="5"/>
  <c r="U377" i="5" s="1"/>
  <c r="I377" i="5"/>
  <c r="AP377" i="5" s="1"/>
  <c r="H377" i="5"/>
  <c r="G377" i="5"/>
  <c r="F377" i="5"/>
  <c r="Q377" i="5" s="1"/>
  <c r="E377" i="5"/>
  <c r="D377" i="5"/>
  <c r="C377" i="5"/>
  <c r="AJ377" i="5" s="1"/>
  <c r="AG376" i="5"/>
  <c r="AD376" i="5"/>
  <c r="AA376" i="5"/>
  <c r="P376" i="5"/>
  <c r="M376" i="5"/>
  <c r="L376" i="5"/>
  <c r="K376" i="5"/>
  <c r="AR376" i="5" s="1"/>
  <c r="J376" i="5"/>
  <c r="I376" i="5"/>
  <c r="AP376" i="5" s="1"/>
  <c r="H376" i="5"/>
  <c r="S376" i="5" s="1"/>
  <c r="G376" i="5"/>
  <c r="F376" i="5"/>
  <c r="E376" i="5"/>
  <c r="AL376" i="5" s="1"/>
  <c r="D376" i="5"/>
  <c r="C376" i="5"/>
  <c r="N376" i="5" s="1"/>
  <c r="AQ375" i="5"/>
  <c r="AN375" i="5"/>
  <c r="AL375" i="5"/>
  <c r="AA375" i="5"/>
  <c r="P375" i="5"/>
  <c r="M375" i="5"/>
  <c r="L375" i="5"/>
  <c r="K375" i="5"/>
  <c r="J375" i="5"/>
  <c r="I375" i="5"/>
  <c r="H375" i="5"/>
  <c r="S375" i="5" s="1"/>
  <c r="G375" i="5"/>
  <c r="F375" i="5"/>
  <c r="E375" i="5"/>
  <c r="D375" i="5"/>
  <c r="C375" i="5"/>
  <c r="AS374" i="5"/>
  <c r="AN374" i="5"/>
  <c r="AM374" i="5"/>
  <c r="AL374" i="5"/>
  <c r="AD374" i="5"/>
  <c r="AA374" i="5"/>
  <c r="Z374" i="5"/>
  <c r="P374" i="5"/>
  <c r="M374" i="5"/>
  <c r="L374" i="5"/>
  <c r="W374" i="5" s="1"/>
  <c r="K374" i="5"/>
  <c r="J374" i="5"/>
  <c r="I374" i="5"/>
  <c r="H374" i="5"/>
  <c r="S374" i="5" s="1"/>
  <c r="G374" i="5"/>
  <c r="F374" i="5"/>
  <c r="E374" i="5"/>
  <c r="D374" i="5"/>
  <c r="AK374" i="5" s="1"/>
  <c r="C374" i="5"/>
  <c r="AJ374" i="5" s="1"/>
  <c r="AT373" i="5"/>
  <c r="AQ373" i="5"/>
  <c r="AH373" i="5"/>
  <c r="AG373" i="5"/>
  <c r="AA373" i="5"/>
  <c r="X373" i="5"/>
  <c r="U373" i="5"/>
  <c r="T373" i="5"/>
  <c r="M373" i="5"/>
  <c r="AI373" i="5" s="1"/>
  <c r="L373" i="5"/>
  <c r="AS373" i="5" s="1"/>
  <c r="K373" i="5"/>
  <c r="J373" i="5"/>
  <c r="AF373" i="5" s="1"/>
  <c r="I373" i="5"/>
  <c r="H373" i="5"/>
  <c r="S373" i="5" s="1"/>
  <c r="G373" i="5"/>
  <c r="F373" i="5"/>
  <c r="Q373" i="5" s="1"/>
  <c r="E373" i="5"/>
  <c r="P373" i="5" s="1"/>
  <c r="D373" i="5"/>
  <c r="O373" i="5" s="1"/>
  <c r="C373" i="5"/>
  <c r="AP372" i="5"/>
  <c r="AO372" i="5"/>
  <c r="AL372" i="5"/>
  <c r="AH372" i="5"/>
  <c r="AA372" i="5"/>
  <c r="P372" i="5"/>
  <c r="N372" i="5"/>
  <c r="M372" i="5"/>
  <c r="L372" i="5"/>
  <c r="W372" i="5" s="1"/>
  <c r="K372" i="5"/>
  <c r="AG372" i="5" s="1"/>
  <c r="J372" i="5"/>
  <c r="I372" i="5"/>
  <c r="H372" i="5"/>
  <c r="S372" i="5" s="1"/>
  <c r="G372" i="5"/>
  <c r="AC372" i="5" s="1"/>
  <c r="F372" i="5"/>
  <c r="Q372" i="5" s="1"/>
  <c r="E372" i="5"/>
  <c r="D372" i="5"/>
  <c r="C372" i="5"/>
  <c r="AT371" i="5"/>
  <c r="AS371" i="5"/>
  <c r="AM371" i="5"/>
  <c r="AL371" i="5"/>
  <c r="AI371" i="5"/>
  <c r="AB371" i="5"/>
  <c r="AA371" i="5"/>
  <c r="U371" i="5"/>
  <c r="P371" i="5"/>
  <c r="M371" i="5"/>
  <c r="X371" i="5" s="1"/>
  <c r="L371" i="5"/>
  <c r="K371" i="5"/>
  <c r="J371" i="5"/>
  <c r="I371" i="5"/>
  <c r="AP371" i="5" s="1"/>
  <c r="H371" i="5"/>
  <c r="G371" i="5"/>
  <c r="AN371" i="5" s="1"/>
  <c r="F371" i="5"/>
  <c r="Q371" i="5" s="1"/>
  <c r="E371" i="5"/>
  <c r="D371" i="5"/>
  <c r="O371" i="5" s="1"/>
  <c r="C371" i="5"/>
  <c r="AO370" i="5"/>
  <c r="AH370" i="5"/>
  <c r="V370" i="5"/>
  <c r="P370" i="5"/>
  <c r="M370" i="5"/>
  <c r="L370" i="5"/>
  <c r="W370" i="5" s="1"/>
  <c r="K370" i="5"/>
  <c r="AG370" i="5" s="1"/>
  <c r="J370" i="5"/>
  <c r="U370" i="5" s="1"/>
  <c r="I370" i="5"/>
  <c r="H370" i="5"/>
  <c r="S370" i="5" s="1"/>
  <c r="G370" i="5"/>
  <c r="F370" i="5"/>
  <c r="E370" i="5"/>
  <c r="AL370" i="5" s="1"/>
  <c r="D370" i="5"/>
  <c r="C370" i="5"/>
  <c r="AT369" i="5"/>
  <c r="AS369" i="5"/>
  <c r="AM369" i="5"/>
  <c r="AB369" i="5"/>
  <c r="X369" i="5"/>
  <c r="W369" i="5"/>
  <c r="S369" i="5"/>
  <c r="P369" i="5"/>
  <c r="M369" i="5"/>
  <c r="AI369" i="5" s="1"/>
  <c r="L369" i="5"/>
  <c r="AH369" i="5" s="1"/>
  <c r="K369" i="5"/>
  <c r="J369" i="5"/>
  <c r="I369" i="5"/>
  <c r="H369" i="5"/>
  <c r="G369" i="5"/>
  <c r="F369" i="5"/>
  <c r="Q369" i="5" s="1"/>
  <c r="E369" i="5"/>
  <c r="D369" i="5"/>
  <c r="C369" i="5"/>
  <c r="AT368" i="5"/>
  <c r="AO368" i="5"/>
  <c r="AN368" i="5"/>
  <c r="AD368" i="5"/>
  <c r="AC368" i="5"/>
  <c r="P368" i="5"/>
  <c r="N368" i="5"/>
  <c r="M368" i="5"/>
  <c r="L368" i="5"/>
  <c r="W368" i="5" s="1"/>
  <c r="K368" i="5"/>
  <c r="J368" i="5"/>
  <c r="I368" i="5"/>
  <c r="AP368" i="5" s="1"/>
  <c r="H368" i="5"/>
  <c r="S368" i="5" s="1"/>
  <c r="G368" i="5"/>
  <c r="R368" i="5" s="1"/>
  <c r="F368" i="5"/>
  <c r="E368" i="5"/>
  <c r="D368" i="5"/>
  <c r="C368" i="5"/>
  <c r="AJ368" i="5" s="1"/>
  <c r="AR367" i="5"/>
  <c r="AN367" i="5"/>
  <c r="AM367" i="5"/>
  <c r="AL367" i="5"/>
  <c r="W367" i="5"/>
  <c r="U367" i="5"/>
  <c r="S367" i="5"/>
  <c r="P367" i="5"/>
  <c r="M367" i="5"/>
  <c r="AT367" i="5" s="1"/>
  <c r="L367" i="5"/>
  <c r="K367" i="5"/>
  <c r="AG367" i="5" s="1"/>
  <c r="J367" i="5"/>
  <c r="AQ367" i="5" s="1"/>
  <c r="I367" i="5"/>
  <c r="AP367" i="5" s="1"/>
  <c r="H367" i="5"/>
  <c r="G367" i="5"/>
  <c r="F367" i="5"/>
  <c r="E367" i="5"/>
  <c r="AA367" i="5" s="1"/>
  <c r="D367" i="5"/>
  <c r="C367" i="5"/>
  <c r="AJ367" i="5" s="1"/>
  <c r="AT366" i="5"/>
  <c r="AS366" i="5"/>
  <c r="AP366" i="5"/>
  <c r="AH366" i="5"/>
  <c r="AG366" i="5"/>
  <c r="AC366" i="5"/>
  <c r="Z366" i="5"/>
  <c r="O366" i="5"/>
  <c r="M366" i="5"/>
  <c r="L366" i="5"/>
  <c r="W366" i="5" s="1"/>
  <c r="K366" i="5"/>
  <c r="J366" i="5"/>
  <c r="I366" i="5"/>
  <c r="H366" i="5"/>
  <c r="G366" i="5"/>
  <c r="F366" i="5"/>
  <c r="E366" i="5"/>
  <c r="AL366" i="5" s="1"/>
  <c r="D366" i="5"/>
  <c r="AK366" i="5" s="1"/>
  <c r="C366" i="5"/>
  <c r="AI365" i="5"/>
  <c r="X365" i="5"/>
  <c r="S365" i="5"/>
  <c r="O365" i="5"/>
  <c r="M365" i="5"/>
  <c r="AT365" i="5" s="1"/>
  <c r="L365" i="5"/>
  <c r="W365" i="5" s="1"/>
  <c r="K365" i="5"/>
  <c r="J365" i="5"/>
  <c r="U365" i="5" s="1"/>
  <c r="I365" i="5"/>
  <c r="H365" i="5"/>
  <c r="G365" i="5"/>
  <c r="AN365" i="5" s="1"/>
  <c r="F365" i="5"/>
  <c r="E365" i="5"/>
  <c r="D365" i="5"/>
  <c r="C365" i="5"/>
  <c r="AL364" i="5"/>
  <c r="AG364" i="5"/>
  <c r="AD364" i="5"/>
  <c r="AB364" i="5"/>
  <c r="AA364" i="5"/>
  <c r="Z364" i="5"/>
  <c r="P364" i="5"/>
  <c r="O364" i="5"/>
  <c r="M364" i="5"/>
  <c r="L364" i="5"/>
  <c r="K364" i="5"/>
  <c r="J364" i="5"/>
  <c r="I364" i="5"/>
  <c r="AP364" i="5" s="1"/>
  <c r="H364" i="5"/>
  <c r="S364" i="5" s="1"/>
  <c r="G364" i="5"/>
  <c r="R364" i="5" s="1"/>
  <c r="F364" i="5"/>
  <c r="Q364" i="5" s="1"/>
  <c r="E364" i="5"/>
  <c r="D364" i="5"/>
  <c r="AK364" i="5" s="1"/>
  <c r="C364" i="5"/>
  <c r="N364" i="5" s="1"/>
  <c r="AT363" i="5"/>
  <c r="AM363" i="5"/>
  <c r="AL363" i="5"/>
  <c r="AI363" i="5"/>
  <c r="AB363" i="5"/>
  <c r="P363" i="5"/>
  <c r="O363" i="5"/>
  <c r="M363" i="5"/>
  <c r="X363" i="5" s="1"/>
  <c r="L363" i="5"/>
  <c r="K363" i="5"/>
  <c r="J363" i="5"/>
  <c r="I363" i="5"/>
  <c r="AP363" i="5" s="1"/>
  <c r="H363" i="5"/>
  <c r="S363" i="5" s="1"/>
  <c r="G363" i="5"/>
  <c r="AN363" i="5" s="1"/>
  <c r="F363" i="5"/>
  <c r="Q363" i="5" s="1"/>
  <c r="E363" i="5"/>
  <c r="AA363" i="5" s="1"/>
  <c r="D363" i="5"/>
  <c r="C363" i="5"/>
  <c r="AS362" i="5"/>
  <c r="AO362" i="5"/>
  <c r="AN362" i="5"/>
  <c r="AM362" i="5"/>
  <c r="AK362" i="5"/>
  <c r="AH362" i="5"/>
  <c r="V362" i="5"/>
  <c r="P362" i="5"/>
  <c r="O362" i="5"/>
  <c r="M362" i="5"/>
  <c r="AT362" i="5" s="1"/>
  <c r="L362" i="5"/>
  <c r="W362" i="5" s="1"/>
  <c r="K362" i="5"/>
  <c r="AG362" i="5" s="1"/>
  <c r="J362" i="5"/>
  <c r="U362" i="5" s="1"/>
  <c r="I362" i="5"/>
  <c r="AP362" i="5" s="1"/>
  <c r="H362" i="5"/>
  <c r="S362" i="5" s="1"/>
  <c r="G362" i="5"/>
  <c r="AC362" i="5" s="1"/>
  <c r="F362" i="5"/>
  <c r="AB362" i="5" s="1"/>
  <c r="E362" i="5"/>
  <c r="D362" i="5"/>
  <c r="Z362" i="5" s="1"/>
  <c r="C362" i="5"/>
  <c r="AT361" i="5"/>
  <c r="AS361" i="5"/>
  <c r="AQ361" i="5"/>
  <c r="AL361" i="5"/>
  <c r="AE361" i="5"/>
  <c r="AA361" i="5"/>
  <c r="W361" i="5"/>
  <c r="P361" i="5"/>
  <c r="M361" i="5"/>
  <c r="AI361" i="5" s="1"/>
  <c r="L361" i="5"/>
  <c r="AH361" i="5" s="1"/>
  <c r="K361" i="5"/>
  <c r="AR361" i="5" s="1"/>
  <c r="J361" i="5"/>
  <c r="U361" i="5" s="1"/>
  <c r="I361" i="5"/>
  <c r="H361" i="5"/>
  <c r="G361" i="5"/>
  <c r="F361" i="5"/>
  <c r="AB361" i="5" s="1"/>
  <c r="E361" i="5"/>
  <c r="D361" i="5"/>
  <c r="O361" i="5" s="1"/>
  <c r="C361" i="5"/>
  <c r="AR360" i="5"/>
  <c r="AG360" i="5"/>
  <c r="V360" i="5"/>
  <c r="Q360" i="5"/>
  <c r="M360" i="5"/>
  <c r="L360" i="5"/>
  <c r="K360" i="5"/>
  <c r="J360" i="5"/>
  <c r="I360" i="5"/>
  <c r="AP360" i="5" s="1"/>
  <c r="H360" i="5"/>
  <c r="G360" i="5"/>
  <c r="F360" i="5"/>
  <c r="AM360" i="5" s="1"/>
  <c r="E360" i="5"/>
  <c r="D360" i="5"/>
  <c r="C360" i="5"/>
  <c r="AT359" i="5"/>
  <c r="AI359" i="5"/>
  <c r="AG359" i="5"/>
  <c r="AA359" i="5"/>
  <c r="X359" i="5"/>
  <c r="W359" i="5"/>
  <c r="M359" i="5"/>
  <c r="L359" i="5"/>
  <c r="K359" i="5"/>
  <c r="J359" i="5"/>
  <c r="AQ359" i="5" s="1"/>
  <c r="I359" i="5"/>
  <c r="H359" i="5"/>
  <c r="G359" i="5"/>
  <c r="F359" i="5"/>
  <c r="E359" i="5"/>
  <c r="P359" i="5" s="1"/>
  <c r="D359" i="5"/>
  <c r="O359" i="5" s="1"/>
  <c r="C359" i="5"/>
  <c r="AJ359" i="5" s="1"/>
  <c r="AP358" i="5"/>
  <c r="AO358" i="5"/>
  <c r="AL358" i="5"/>
  <c r="AK358" i="5"/>
  <c r="AH358" i="5"/>
  <c r="AC358" i="5"/>
  <c r="P358" i="5"/>
  <c r="O358" i="5"/>
  <c r="M358" i="5"/>
  <c r="AT358" i="5" s="1"/>
  <c r="L358" i="5"/>
  <c r="K358" i="5"/>
  <c r="J358" i="5"/>
  <c r="I358" i="5"/>
  <c r="H358" i="5"/>
  <c r="S358" i="5" s="1"/>
  <c r="G358" i="5"/>
  <c r="F358" i="5"/>
  <c r="E358" i="5"/>
  <c r="AA358" i="5" s="1"/>
  <c r="D358" i="5"/>
  <c r="Z358" i="5" s="1"/>
  <c r="C358" i="5"/>
  <c r="N358" i="5" s="1"/>
  <c r="AT357" i="5"/>
  <c r="AM357" i="5"/>
  <c r="AI357" i="5"/>
  <c r="AB357" i="5"/>
  <c r="V357" i="5"/>
  <c r="M357" i="5"/>
  <c r="X357" i="5" s="1"/>
  <c r="L357" i="5"/>
  <c r="K357" i="5"/>
  <c r="AR357" i="5" s="1"/>
  <c r="J357" i="5"/>
  <c r="I357" i="5"/>
  <c r="AP357" i="5" s="1"/>
  <c r="H357" i="5"/>
  <c r="S357" i="5" s="1"/>
  <c r="G357" i="5"/>
  <c r="F357" i="5"/>
  <c r="Q357" i="5" s="1"/>
  <c r="E357" i="5"/>
  <c r="D357" i="5"/>
  <c r="C357" i="5"/>
  <c r="Y357" i="5" s="1"/>
  <c r="AS356" i="5"/>
  <c r="AN356" i="5"/>
  <c r="AK356" i="5"/>
  <c r="AB356" i="5"/>
  <c r="AA356" i="5"/>
  <c r="W356" i="5"/>
  <c r="U356" i="5"/>
  <c r="P356" i="5"/>
  <c r="M356" i="5"/>
  <c r="L356" i="5"/>
  <c r="AH356" i="5" s="1"/>
  <c r="K356" i="5"/>
  <c r="AG356" i="5" s="1"/>
  <c r="J356" i="5"/>
  <c r="AQ356" i="5" s="1"/>
  <c r="I356" i="5"/>
  <c r="H356" i="5"/>
  <c r="S356" i="5" s="1"/>
  <c r="G356" i="5"/>
  <c r="F356" i="5"/>
  <c r="E356" i="5"/>
  <c r="AL356" i="5" s="1"/>
  <c r="D356" i="5"/>
  <c r="O356" i="5" s="1"/>
  <c r="C356" i="5"/>
  <c r="AQ355" i="5"/>
  <c r="AI355" i="5"/>
  <c r="AG355" i="5"/>
  <c r="AA355" i="5"/>
  <c r="T355" i="5"/>
  <c r="M355" i="5"/>
  <c r="L355" i="5"/>
  <c r="W355" i="5" s="1"/>
  <c r="K355" i="5"/>
  <c r="AR355" i="5" s="1"/>
  <c r="J355" i="5"/>
  <c r="AF355" i="5" s="1"/>
  <c r="I355" i="5"/>
  <c r="H355" i="5"/>
  <c r="G355" i="5"/>
  <c r="F355" i="5"/>
  <c r="E355" i="5"/>
  <c r="D355" i="5"/>
  <c r="Z355" i="5" s="1"/>
  <c r="C355" i="5"/>
  <c r="Y355" i="5" s="1"/>
  <c r="AT354" i="5"/>
  <c r="AG354" i="5"/>
  <c r="AF354" i="5"/>
  <c r="P354" i="5"/>
  <c r="M354" i="5"/>
  <c r="X354" i="5" s="1"/>
  <c r="L354" i="5"/>
  <c r="K354" i="5"/>
  <c r="AR354" i="5" s="1"/>
  <c r="J354" i="5"/>
  <c r="I354" i="5"/>
  <c r="H354" i="5"/>
  <c r="G354" i="5"/>
  <c r="F354" i="5"/>
  <c r="E354" i="5"/>
  <c r="AA354" i="5" s="1"/>
  <c r="D354" i="5"/>
  <c r="O354" i="5" s="1"/>
  <c r="C354" i="5"/>
  <c r="N354" i="5" s="1"/>
  <c r="AO353" i="5"/>
  <c r="AN353" i="5"/>
  <c r="AJ353" i="5"/>
  <c r="AF353" i="5"/>
  <c r="AE353" i="5"/>
  <c r="R353" i="5"/>
  <c r="Q353" i="5"/>
  <c r="O353" i="5"/>
  <c r="M353" i="5"/>
  <c r="L353" i="5"/>
  <c r="W353" i="5" s="1"/>
  <c r="K353" i="5"/>
  <c r="J353" i="5"/>
  <c r="U353" i="5" s="1"/>
  <c r="I353" i="5"/>
  <c r="AP353" i="5" s="1"/>
  <c r="H353" i="5"/>
  <c r="G353" i="5"/>
  <c r="AC353" i="5" s="1"/>
  <c r="F353" i="5"/>
  <c r="AB353" i="5" s="1"/>
  <c r="E353" i="5"/>
  <c r="D353" i="5"/>
  <c r="C353" i="5"/>
  <c r="AO352" i="5"/>
  <c r="AK352" i="5"/>
  <c r="AE352" i="5"/>
  <c r="AD352" i="5"/>
  <c r="X352" i="5"/>
  <c r="T352" i="5"/>
  <c r="O352" i="5"/>
  <c r="M352" i="5"/>
  <c r="AI352" i="5" s="1"/>
  <c r="L352" i="5"/>
  <c r="W352" i="5" s="1"/>
  <c r="K352" i="5"/>
  <c r="J352" i="5"/>
  <c r="I352" i="5"/>
  <c r="AP352" i="5" s="1"/>
  <c r="H352" i="5"/>
  <c r="S352" i="5" s="1"/>
  <c r="G352" i="5"/>
  <c r="AN352" i="5" s="1"/>
  <c r="F352" i="5"/>
  <c r="E352" i="5"/>
  <c r="AL352" i="5" s="1"/>
  <c r="D352" i="5"/>
  <c r="Z352" i="5" s="1"/>
  <c r="C352" i="5"/>
  <c r="N352" i="5" s="1"/>
  <c r="AR351" i="5"/>
  <c r="AQ351" i="5"/>
  <c r="AF351" i="5"/>
  <c r="AB351" i="5"/>
  <c r="Z351" i="5"/>
  <c r="Q351" i="5"/>
  <c r="M351" i="5"/>
  <c r="L351" i="5"/>
  <c r="W351" i="5" s="1"/>
  <c r="K351" i="5"/>
  <c r="J351" i="5"/>
  <c r="U351" i="5" s="1"/>
  <c r="I351" i="5"/>
  <c r="H351" i="5"/>
  <c r="G351" i="5"/>
  <c r="F351" i="5"/>
  <c r="AM351" i="5" s="1"/>
  <c r="E351" i="5"/>
  <c r="D351" i="5"/>
  <c r="C351" i="5"/>
  <c r="AJ351" i="5" s="1"/>
  <c r="AL350" i="5"/>
  <c r="AC350" i="5"/>
  <c r="AA350" i="5"/>
  <c r="M350" i="5"/>
  <c r="L350" i="5"/>
  <c r="K350" i="5"/>
  <c r="J350" i="5"/>
  <c r="I350" i="5"/>
  <c r="T350" i="5" s="1"/>
  <c r="H350" i="5"/>
  <c r="S350" i="5" s="1"/>
  <c r="G350" i="5"/>
  <c r="AN350" i="5" s="1"/>
  <c r="F350" i="5"/>
  <c r="E350" i="5"/>
  <c r="P350" i="5" s="1"/>
  <c r="D350" i="5"/>
  <c r="C350" i="5"/>
  <c r="N350" i="5" s="1"/>
  <c r="AJ349" i="5"/>
  <c r="AG349" i="5"/>
  <c r="AF349" i="5"/>
  <c r="Y349" i="5"/>
  <c r="X349" i="5"/>
  <c r="U349" i="5"/>
  <c r="T349" i="5"/>
  <c r="M349" i="5"/>
  <c r="AI349" i="5" s="1"/>
  <c r="L349" i="5"/>
  <c r="K349" i="5"/>
  <c r="J349" i="5"/>
  <c r="AQ349" i="5" s="1"/>
  <c r="I349" i="5"/>
  <c r="H349" i="5"/>
  <c r="G349" i="5"/>
  <c r="F349" i="5"/>
  <c r="AM349" i="5" s="1"/>
  <c r="E349" i="5"/>
  <c r="D349" i="5"/>
  <c r="C349" i="5"/>
  <c r="N349" i="5" s="1"/>
  <c r="AO348" i="5"/>
  <c r="AD348" i="5"/>
  <c r="Z348" i="5"/>
  <c r="S348" i="5"/>
  <c r="R348" i="5"/>
  <c r="N348" i="5"/>
  <c r="M348" i="5"/>
  <c r="L348" i="5"/>
  <c r="K348" i="5"/>
  <c r="J348" i="5"/>
  <c r="I348" i="5"/>
  <c r="AE348" i="5" s="1"/>
  <c r="H348" i="5"/>
  <c r="G348" i="5"/>
  <c r="AC348" i="5" s="1"/>
  <c r="F348" i="5"/>
  <c r="E348" i="5"/>
  <c r="D348" i="5"/>
  <c r="C348" i="5"/>
  <c r="Y348" i="5" s="1"/>
  <c r="AR347" i="5"/>
  <c r="AP347" i="5"/>
  <c r="AO347" i="5"/>
  <c r="AG347" i="5"/>
  <c r="AB347" i="5"/>
  <c r="X347" i="5"/>
  <c r="V347" i="5"/>
  <c r="U347" i="5"/>
  <c r="T347" i="5"/>
  <c r="Q347" i="5"/>
  <c r="M347" i="5"/>
  <c r="AI347" i="5" s="1"/>
  <c r="L347" i="5"/>
  <c r="K347" i="5"/>
  <c r="J347" i="5"/>
  <c r="AQ347" i="5" s="1"/>
  <c r="I347" i="5"/>
  <c r="AE347" i="5" s="1"/>
  <c r="H347" i="5"/>
  <c r="S347" i="5" s="1"/>
  <c r="G347" i="5"/>
  <c r="F347" i="5"/>
  <c r="AM347" i="5" s="1"/>
  <c r="E347" i="5"/>
  <c r="D347" i="5"/>
  <c r="C347" i="5"/>
  <c r="Y347" i="5" s="1"/>
  <c r="Z346" i="5"/>
  <c r="X346" i="5"/>
  <c r="V346" i="5"/>
  <c r="R346" i="5"/>
  <c r="N346" i="5"/>
  <c r="M346" i="5"/>
  <c r="L346" i="5"/>
  <c r="K346" i="5"/>
  <c r="J346" i="5"/>
  <c r="I346" i="5"/>
  <c r="H346" i="5"/>
  <c r="AD346" i="5" s="1"/>
  <c r="G346" i="5"/>
  <c r="AC346" i="5" s="1"/>
  <c r="F346" i="5"/>
  <c r="E346" i="5"/>
  <c r="D346" i="5"/>
  <c r="AK346" i="5" s="1"/>
  <c r="C346" i="5"/>
  <c r="Y346" i="5" s="1"/>
  <c r="AP345" i="5"/>
  <c r="AN345" i="5"/>
  <c r="AG345" i="5"/>
  <c r="AC345" i="5"/>
  <c r="V345" i="5"/>
  <c r="R345" i="5"/>
  <c r="Q345" i="5"/>
  <c r="M345" i="5"/>
  <c r="L345" i="5"/>
  <c r="K345" i="5"/>
  <c r="AR345" i="5" s="1"/>
  <c r="J345" i="5"/>
  <c r="I345" i="5"/>
  <c r="H345" i="5"/>
  <c r="G345" i="5"/>
  <c r="F345" i="5"/>
  <c r="AM345" i="5" s="1"/>
  <c r="E345" i="5"/>
  <c r="D345" i="5"/>
  <c r="C345" i="5"/>
  <c r="N345" i="5" s="1"/>
  <c r="AP344" i="5"/>
  <c r="AE344" i="5"/>
  <c r="AD344" i="5"/>
  <c r="AA344" i="5"/>
  <c r="V344" i="5"/>
  <c r="S344" i="5"/>
  <c r="R344" i="5"/>
  <c r="O344" i="5"/>
  <c r="M344" i="5"/>
  <c r="L344" i="5"/>
  <c r="K344" i="5"/>
  <c r="J344" i="5"/>
  <c r="I344" i="5"/>
  <c r="T344" i="5" s="1"/>
  <c r="H344" i="5"/>
  <c r="AO344" i="5" s="1"/>
  <c r="G344" i="5"/>
  <c r="AC344" i="5" s="1"/>
  <c r="F344" i="5"/>
  <c r="E344" i="5"/>
  <c r="P344" i="5" s="1"/>
  <c r="D344" i="5"/>
  <c r="AK344" i="5" s="1"/>
  <c r="C344" i="5"/>
  <c r="AR343" i="5"/>
  <c r="AP343" i="5"/>
  <c r="V343" i="5"/>
  <c r="U343" i="5"/>
  <c r="T343" i="5"/>
  <c r="M343" i="5"/>
  <c r="AI343" i="5" s="1"/>
  <c r="L343" i="5"/>
  <c r="K343" i="5"/>
  <c r="AG343" i="5" s="1"/>
  <c r="J343" i="5"/>
  <c r="AQ343" i="5" s="1"/>
  <c r="I343" i="5"/>
  <c r="AE343" i="5" s="1"/>
  <c r="H343" i="5"/>
  <c r="G343" i="5"/>
  <c r="AC343" i="5" s="1"/>
  <c r="F343" i="5"/>
  <c r="E343" i="5"/>
  <c r="D343" i="5"/>
  <c r="C343" i="5"/>
  <c r="AO342" i="5"/>
  <c r="Z342" i="5"/>
  <c r="X342" i="5"/>
  <c r="R342" i="5"/>
  <c r="N342" i="5"/>
  <c r="M342" i="5"/>
  <c r="L342" i="5"/>
  <c r="K342" i="5"/>
  <c r="J342" i="5"/>
  <c r="I342" i="5"/>
  <c r="H342" i="5"/>
  <c r="G342" i="5"/>
  <c r="AC342" i="5" s="1"/>
  <c r="F342" i="5"/>
  <c r="E342" i="5"/>
  <c r="D342" i="5"/>
  <c r="AK342" i="5" s="1"/>
  <c r="C342" i="5"/>
  <c r="Y342" i="5" s="1"/>
  <c r="AR341" i="5"/>
  <c r="AP341" i="5"/>
  <c r="AO341" i="5"/>
  <c r="AJ341" i="5"/>
  <c r="AG341" i="5"/>
  <c r="AF341" i="5"/>
  <c r="AD341" i="5"/>
  <c r="AB341" i="5"/>
  <c r="V341" i="5"/>
  <c r="U341" i="5"/>
  <c r="T341" i="5"/>
  <c r="Q341" i="5"/>
  <c r="M341" i="5"/>
  <c r="L341" i="5"/>
  <c r="K341" i="5"/>
  <c r="J341" i="5"/>
  <c r="AQ341" i="5" s="1"/>
  <c r="I341" i="5"/>
  <c r="AE341" i="5" s="1"/>
  <c r="H341" i="5"/>
  <c r="S341" i="5" s="1"/>
  <c r="G341" i="5"/>
  <c r="AC341" i="5" s="1"/>
  <c r="F341" i="5"/>
  <c r="AM341" i="5" s="1"/>
  <c r="E341" i="5"/>
  <c r="P341" i="5" s="1"/>
  <c r="D341" i="5"/>
  <c r="C341" i="5"/>
  <c r="AT340" i="5"/>
  <c r="AJ340" i="5"/>
  <c r="AA340" i="5"/>
  <c r="S340" i="5"/>
  <c r="R340" i="5"/>
  <c r="M340" i="5"/>
  <c r="L340" i="5"/>
  <c r="K340" i="5"/>
  <c r="J340" i="5"/>
  <c r="I340" i="5"/>
  <c r="AP340" i="5" s="1"/>
  <c r="H340" i="5"/>
  <c r="G340" i="5"/>
  <c r="AC340" i="5" s="1"/>
  <c r="F340" i="5"/>
  <c r="E340" i="5"/>
  <c r="D340" i="5"/>
  <c r="C340" i="5"/>
  <c r="Y340" i="5" s="1"/>
  <c r="AR339" i="5"/>
  <c r="AJ339" i="5"/>
  <c r="AG339" i="5"/>
  <c r="AC339" i="5"/>
  <c r="AB339" i="5"/>
  <c r="Y339" i="5"/>
  <c r="V339" i="5"/>
  <c r="Q339" i="5"/>
  <c r="M339" i="5"/>
  <c r="L339" i="5"/>
  <c r="K339" i="5"/>
  <c r="J339" i="5"/>
  <c r="I339" i="5"/>
  <c r="H339" i="5"/>
  <c r="G339" i="5"/>
  <c r="AN339" i="5" s="1"/>
  <c r="F339" i="5"/>
  <c r="AM339" i="5" s="1"/>
  <c r="E339" i="5"/>
  <c r="D339" i="5"/>
  <c r="C339" i="5"/>
  <c r="N339" i="5" s="1"/>
  <c r="AP338" i="5"/>
  <c r="AJ338" i="5"/>
  <c r="AI338" i="5"/>
  <c r="AE338" i="5"/>
  <c r="R338" i="5"/>
  <c r="P338" i="5"/>
  <c r="M338" i="5"/>
  <c r="L338" i="5"/>
  <c r="K338" i="5"/>
  <c r="J338" i="5"/>
  <c r="I338" i="5"/>
  <c r="T338" i="5" s="1"/>
  <c r="H338" i="5"/>
  <c r="G338" i="5"/>
  <c r="AC338" i="5" s="1"/>
  <c r="F338" i="5"/>
  <c r="E338" i="5"/>
  <c r="AA338" i="5" s="1"/>
  <c r="D338" i="5"/>
  <c r="C338" i="5"/>
  <c r="AP337" i="5"/>
  <c r="AN337" i="5"/>
  <c r="AG337" i="5"/>
  <c r="AF337" i="5"/>
  <c r="AB337" i="5"/>
  <c r="X337" i="5"/>
  <c r="U337" i="5"/>
  <c r="T337" i="5"/>
  <c r="R337" i="5"/>
  <c r="Q337" i="5"/>
  <c r="M337" i="5"/>
  <c r="AI337" i="5" s="1"/>
  <c r="L337" i="5"/>
  <c r="K337" i="5"/>
  <c r="AR337" i="5" s="1"/>
  <c r="J337" i="5"/>
  <c r="AQ337" i="5" s="1"/>
  <c r="I337" i="5"/>
  <c r="AE337" i="5" s="1"/>
  <c r="H337" i="5"/>
  <c r="AO337" i="5" s="1"/>
  <c r="G337" i="5"/>
  <c r="AC337" i="5" s="1"/>
  <c r="F337" i="5"/>
  <c r="AM337" i="5" s="1"/>
  <c r="E337" i="5"/>
  <c r="D337" i="5"/>
  <c r="C337" i="5"/>
  <c r="AO336" i="5"/>
  <c r="AA336" i="5"/>
  <c r="Z336" i="5"/>
  <c r="X336" i="5"/>
  <c r="R336" i="5"/>
  <c r="N336" i="5"/>
  <c r="M336" i="5"/>
  <c r="L336" i="5"/>
  <c r="K336" i="5"/>
  <c r="J336" i="5"/>
  <c r="I336" i="5"/>
  <c r="AE336" i="5" s="1"/>
  <c r="H336" i="5"/>
  <c r="G336" i="5"/>
  <c r="AC336" i="5" s="1"/>
  <c r="F336" i="5"/>
  <c r="E336" i="5"/>
  <c r="D336" i="5"/>
  <c r="AK336" i="5" s="1"/>
  <c r="C336" i="5"/>
  <c r="Y336" i="5" s="1"/>
  <c r="AP335" i="5"/>
  <c r="AG335" i="5"/>
  <c r="AF335" i="5"/>
  <c r="AB335" i="5"/>
  <c r="X335" i="5"/>
  <c r="T335" i="5"/>
  <c r="R335" i="5"/>
  <c r="Q335" i="5"/>
  <c r="M335" i="5"/>
  <c r="AI335" i="5" s="1"/>
  <c r="L335" i="5"/>
  <c r="K335" i="5"/>
  <c r="J335" i="5"/>
  <c r="I335" i="5"/>
  <c r="AE335" i="5" s="1"/>
  <c r="H335" i="5"/>
  <c r="G335" i="5"/>
  <c r="AN335" i="5" s="1"/>
  <c r="F335" i="5"/>
  <c r="AM335" i="5" s="1"/>
  <c r="E335" i="5"/>
  <c r="D335" i="5"/>
  <c r="C335" i="5"/>
  <c r="AT334" i="5"/>
  <c r="AO334" i="5"/>
  <c r="AJ334" i="5"/>
  <c r="X334" i="5"/>
  <c r="W334" i="5"/>
  <c r="V334" i="5"/>
  <c r="M334" i="5"/>
  <c r="AI334" i="5" s="1"/>
  <c r="L334" i="5"/>
  <c r="AS334" i="5" s="1"/>
  <c r="K334" i="5"/>
  <c r="J334" i="5"/>
  <c r="I334" i="5"/>
  <c r="T334" i="5" s="1"/>
  <c r="H334" i="5"/>
  <c r="S334" i="5" s="1"/>
  <c r="G334" i="5"/>
  <c r="F334" i="5"/>
  <c r="E334" i="5"/>
  <c r="D334" i="5"/>
  <c r="O334" i="5" s="1"/>
  <c r="C334" i="5"/>
  <c r="AR333" i="5"/>
  <c r="AG333" i="5"/>
  <c r="AF333" i="5"/>
  <c r="AC333" i="5"/>
  <c r="V333" i="5"/>
  <c r="U333" i="5"/>
  <c r="R333" i="5"/>
  <c r="M333" i="5"/>
  <c r="L333" i="5"/>
  <c r="K333" i="5"/>
  <c r="J333" i="5"/>
  <c r="AQ333" i="5" s="1"/>
  <c r="I333" i="5"/>
  <c r="H333" i="5"/>
  <c r="AO333" i="5" s="1"/>
  <c r="G333" i="5"/>
  <c r="AN333" i="5" s="1"/>
  <c r="F333" i="5"/>
  <c r="E333" i="5"/>
  <c r="D333" i="5"/>
  <c r="C333" i="5"/>
  <c r="N333" i="5" s="1"/>
  <c r="AP332" i="5"/>
  <c r="AJ332" i="5"/>
  <c r="AI332" i="5"/>
  <c r="Z332" i="5"/>
  <c r="X332" i="5"/>
  <c r="V332" i="5"/>
  <c r="R332" i="5"/>
  <c r="N332" i="5"/>
  <c r="M332" i="5"/>
  <c r="AT332" i="5" s="1"/>
  <c r="L332" i="5"/>
  <c r="K332" i="5"/>
  <c r="J332" i="5"/>
  <c r="I332" i="5"/>
  <c r="T332" i="5" s="1"/>
  <c r="H332" i="5"/>
  <c r="G332" i="5"/>
  <c r="AC332" i="5" s="1"/>
  <c r="F332" i="5"/>
  <c r="E332" i="5"/>
  <c r="D332" i="5"/>
  <c r="AK332" i="5" s="1"/>
  <c r="C332" i="5"/>
  <c r="Y332" i="5" s="1"/>
  <c r="AN331" i="5"/>
  <c r="AG331" i="5"/>
  <c r="AF331" i="5"/>
  <c r="AC331" i="5"/>
  <c r="R331" i="5"/>
  <c r="M331" i="5"/>
  <c r="L331" i="5"/>
  <c r="K331" i="5"/>
  <c r="J331" i="5"/>
  <c r="I331" i="5"/>
  <c r="H331" i="5"/>
  <c r="G331" i="5"/>
  <c r="F331" i="5"/>
  <c r="E331" i="5"/>
  <c r="D331" i="5"/>
  <c r="C331" i="5"/>
  <c r="N331" i="5" s="1"/>
  <c r="AP330" i="5"/>
  <c r="AL330" i="5"/>
  <c r="AI330" i="5"/>
  <c r="AE330" i="5"/>
  <c r="AD330" i="5"/>
  <c r="V330" i="5"/>
  <c r="S330" i="5"/>
  <c r="O330" i="5"/>
  <c r="M330" i="5"/>
  <c r="X330" i="5" s="1"/>
  <c r="L330" i="5"/>
  <c r="AS330" i="5" s="1"/>
  <c r="K330" i="5"/>
  <c r="J330" i="5"/>
  <c r="I330" i="5"/>
  <c r="T330" i="5" s="1"/>
  <c r="H330" i="5"/>
  <c r="AO330" i="5" s="1"/>
  <c r="G330" i="5"/>
  <c r="F330" i="5"/>
  <c r="E330" i="5"/>
  <c r="D330" i="5"/>
  <c r="AK330" i="5" s="1"/>
  <c r="C330" i="5"/>
  <c r="AR329" i="5"/>
  <c r="AP329" i="5"/>
  <c r="AG329" i="5"/>
  <c r="AB329" i="5"/>
  <c r="Y329" i="5"/>
  <c r="X329" i="5"/>
  <c r="U329" i="5"/>
  <c r="T329" i="5"/>
  <c r="Q329" i="5"/>
  <c r="M329" i="5"/>
  <c r="L329" i="5"/>
  <c r="K329" i="5"/>
  <c r="V329" i="5" s="1"/>
  <c r="J329" i="5"/>
  <c r="AQ329" i="5" s="1"/>
  <c r="I329" i="5"/>
  <c r="AE329" i="5" s="1"/>
  <c r="H329" i="5"/>
  <c r="G329" i="5"/>
  <c r="F329" i="5"/>
  <c r="AM329" i="5" s="1"/>
  <c r="E329" i="5"/>
  <c r="D329" i="5"/>
  <c r="C329" i="5"/>
  <c r="AE328" i="5"/>
  <c r="AA328" i="5"/>
  <c r="X328" i="5"/>
  <c r="P328" i="5"/>
  <c r="M328" i="5"/>
  <c r="AT328" i="5" s="1"/>
  <c r="L328" i="5"/>
  <c r="K328" i="5"/>
  <c r="V328" i="5" s="1"/>
  <c r="J328" i="5"/>
  <c r="I328" i="5"/>
  <c r="H328" i="5"/>
  <c r="AO328" i="5" s="1"/>
  <c r="G328" i="5"/>
  <c r="F328" i="5"/>
  <c r="E328" i="5"/>
  <c r="AL328" i="5" s="1"/>
  <c r="D328" i="5"/>
  <c r="C328" i="5"/>
  <c r="Y328" i="5" s="1"/>
  <c r="AN327" i="5"/>
  <c r="AJ327" i="5"/>
  <c r="AF327" i="5"/>
  <c r="AC327" i="5"/>
  <c r="AB327" i="5"/>
  <c r="V327" i="5"/>
  <c r="R327" i="5"/>
  <c r="Q327" i="5"/>
  <c r="M327" i="5"/>
  <c r="X327" i="5" s="1"/>
  <c r="L327" i="5"/>
  <c r="K327" i="5"/>
  <c r="J327" i="5"/>
  <c r="I327" i="5"/>
  <c r="H327" i="5"/>
  <c r="G327" i="5"/>
  <c r="F327" i="5"/>
  <c r="AM327" i="5" s="1"/>
  <c r="E327" i="5"/>
  <c r="D327" i="5"/>
  <c r="C327" i="5"/>
  <c r="N327" i="5" s="1"/>
  <c r="AT326" i="5"/>
  <c r="AP326" i="5"/>
  <c r="AL326" i="5"/>
  <c r="AA326" i="5"/>
  <c r="P326" i="5"/>
  <c r="M326" i="5"/>
  <c r="X326" i="5" s="1"/>
  <c r="L326" i="5"/>
  <c r="AS326" i="5" s="1"/>
  <c r="K326" i="5"/>
  <c r="V326" i="5" s="1"/>
  <c r="J326" i="5"/>
  <c r="I326" i="5"/>
  <c r="T326" i="5" s="1"/>
  <c r="H326" i="5"/>
  <c r="S326" i="5" s="1"/>
  <c r="G326" i="5"/>
  <c r="F326" i="5"/>
  <c r="E326" i="5"/>
  <c r="D326" i="5"/>
  <c r="C326" i="5"/>
  <c r="Y326" i="5" s="1"/>
  <c r="AR325" i="5"/>
  <c r="AP325" i="5"/>
  <c r="AN325" i="5"/>
  <c r="AF325" i="5"/>
  <c r="Y325" i="5"/>
  <c r="R325" i="5"/>
  <c r="P325" i="5"/>
  <c r="M325" i="5"/>
  <c r="L325" i="5"/>
  <c r="AS325" i="5" s="1"/>
  <c r="K325" i="5"/>
  <c r="J325" i="5"/>
  <c r="AQ325" i="5" s="1"/>
  <c r="I325" i="5"/>
  <c r="H325" i="5"/>
  <c r="S325" i="5" s="1"/>
  <c r="G325" i="5"/>
  <c r="AC325" i="5" s="1"/>
  <c r="F325" i="5"/>
  <c r="E325" i="5"/>
  <c r="D325" i="5"/>
  <c r="C325" i="5"/>
  <c r="AT324" i="5"/>
  <c r="AO324" i="5"/>
  <c r="AL324" i="5"/>
  <c r="AD324" i="5"/>
  <c r="AA324" i="5"/>
  <c r="X324" i="5"/>
  <c r="W324" i="5"/>
  <c r="S324" i="5"/>
  <c r="O324" i="5"/>
  <c r="M324" i="5"/>
  <c r="AI324" i="5" s="1"/>
  <c r="L324" i="5"/>
  <c r="AS324" i="5" s="1"/>
  <c r="K324" i="5"/>
  <c r="J324" i="5"/>
  <c r="I324" i="5"/>
  <c r="H324" i="5"/>
  <c r="G324" i="5"/>
  <c r="R324" i="5" s="1"/>
  <c r="F324" i="5"/>
  <c r="E324" i="5"/>
  <c r="P324" i="5" s="1"/>
  <c r="D324" i="5"/>
  <c r="AK324" i="5" s="1"/>
  <c r="C324" i="5"/>
  <c r="Y324" i="5" s="1"/>
  <c r="AR323" i="5"/>
  <c r="AF323" i="5"/>
  <c r="X323" i="5"/>
  <c r="T323" i="5"/>
  <c r="R323" i="5"/>
  <c r="M323" i="5"/>
  <c r="L323" i="5"/>
  <c r="K323" i="5"/>
  <c r="AG323" i="5" s="1"/>
  <c r="J323" i="5"/>
  <c r="I323" i="5"/>
  <c r="AE323" i="5" s="1"/>
  <c r="H323" i="5"/>
  <c r="G323" i="5"/>
  <c r="AN323" i="5" s="1"/>
  <c r="F323" i="5"/>
  <c r="E323" i="5"/>
  <c r="D323" i="5"/>
  <c r="C323" i="5"/>
  <c r="AO322" i="5"/>
  <c r="AL322" i="5"/>
  <c r="Z322" i="5"/>
  <c r="O322" i="5"/>
  <c r="M322" i="5"/>
  <c r="L322" i="5"/>
  <c r="AS322" i="5" s="1"/>
  <c r="K322" i="5"/>
  <c r="J322" i="5"/>
  <c r="AQ322" i="5" s="1"/>
  <c r="I322" i="5"/>
  <c r="H322" i="5"/>
  <c r="AD322" i="5" s="1"/>
  <c r="G322" i="5"/>
  <c r="R322" i="5" s="1"/>
  <c r="F322" i="5"/>
  <c r="E322" i="5"/>
  <c r="P322" i="5" s="1"/>
  <c r="D322" i="5"/>
  <c r="AK322" i="5" s="1"/>
  <c r="C322" i="5"/>
  <c r="AJ322" i="5" s="1"/>
  <c r="AS321" i="5"/>
  <c r="AO321" i="5"/>
  <c r="AJ321" i="5"/>
  <c r="Y321" i="5"/>
  <c r="R321" i="5"/>
  <c r="M321" i="5"/>
  <c r="L321" i="5"/>
  <c r="K321" i="5"/>
  <c r="J321" i="5"/>
  <c r="AF321" i="5" s="1"/>
  <c r="I321" i="5"/>
  <c r="T321" i="5" s="1"/>
  <c r="H321" i="5"/>
  <c r="S321" i="5" s="1"/>
  <c r="G321" i="5"/>
  <c r="AC321" i="5" s="1"/>
  <c r="F321" i="5"/>
  <c r="E321" i="5"/>
  <c r="D321" i="5"/>
  <c r="C321" i="5"/>
  <c r="N321" i="5" s="1"/>
  <c r="AT320" i="5"/>
  <c r="AQ320" i="5"/>
  <c r="AL320" i="5"/>
  <c r="AK320" i="5"/>
  <c r="AA320" i="5"/>
  <c r="R320" i="5"/>
  <c r="P320" i="5"/>
  <c r="M320" i="5"/>
  <c r="L320" i="5"/>
  <c r="K320" i="5"/>
  <c r="J320" i="5"/>
  <c r="I320" i="5"/>
  <c r="T320" i="5" s="1"/>
  <c r="H320" i="5"/>
  <c r="AO320" i="5" s="1"/>
  <c r="G320" i="5"/>
  <c r="F320" i="5"/>
  <c r="E320" i="5"/>
  <c r="D320" i="5"/>
  <c r="C320" i="5"/>
  <c r="Y320" i="5" s="1"/>
  <c r="AQ319" i="5"/>
  <c r="AF319" i="5"/>
  <c r="U319" i="5"/>
  <c r="M319" i="5"/>
  <c r="X319" i="5" s="1"/>
  <c r="L319" i="5"/>
  <c r="AS319" i="5" s="1"/>
  <c r="K319" i="5"/>
  <c r="J319" i="5"/>
  <c r="I319" i="5"/>
  <c r="AE319" i="5" s="1"/>
  <c r="H319" i="5"/>
  <c r="G319" i="5"/>
  <c r="F319" i="5"/>
  <c r="E319" i="5"/>
  <c r="P319" i="5" s="1"/>
  <c r="D319" i="5"/>
  <c r="AK319" i="5" s="1"/>
  <c r="C319" i="5"/>
  <c r="AQ318" i="5"/>
  <c r="AP318" i="5"/>
  <c r="AI318" i="5"/>
  <c r="Z318" i="5"/>
  <c r="S318" i="5"/>
  <c r="M318" i="5"/>
  <c r="AT318" i="5" s="1"/>
  <c r="L318" i="5"/>
  <c r="K318" i="5"/>
  <c r="J318" i="5"/>
  <c r="I318" i="5"/>
  <c r="T318" i="5" s="1"/>
  <c r="H318" i="5"/>
  <c r="AD318" i="5" s="1"/>
  <c r="G318" i="5"/>
  <c r="R318" i="5" s="1"/>
  <c r="F318" i="5"/>
  <c r="E318" i="5"/>
  <c r="AA318" i="5" s="1"/>
  <c r="D318" i="5"/>
  <c r="C318" i="5"/>
  <c r="AS317" i="5"/>
  <c r="AQ317" i="5"/>
  <c r="AF317" i="5"/>
  <c r="AE317" i="5"/>
  <c r="Y317" i="5"/>
  <c r="V317" i="5"/>
  <c r="U317" i="5"/>
  <c r="P317" i="5"/>
  <c r="M317" i="5"/>
  <c r="L317" i="5"/>
  <c r="K317" i="5"/>
  <c r="AR317" i="5" s="1"/>
  <c r="J317" i="5"/>
  <c r="I317" i="5"/>
  <c r="H317" i="5"/>
  <c r="G317" i="5"/>
  <c r="F317" i="5"/>
  <c r="E317" i="5"/>
  <c r="D317" i="5"/>
  <c r="AK317" i="5" s="1"/>
  <c r="C317" i="5"/>
  <c r="N317" i="5" s="1"/>
  <c r="AT316" i="5"/>
  <c r="AL316" i="5"/>
  <c r="AK316" i="5"/>
  <c r="AH316" i="5"/>
  <c r="AA316" i="5"/>
  <c r="Z316" i="5"/>
  <c r="R316" i="5"/>
  <c r="M316" i="5"/>
  <c r="AI316" i="5" s="1"/>
  <c r="L316" i="5"/>
  <c r="K316" i="5"/>
  <c r="J316" i="5"/>
  <c r="I316" i="5"/>
  <c r="H316" i="5"/>
  <c r="G316" i="5"/>
  <c r="F316" i="5"/>
  <c r="E316" i="5"/>
  <c r="P316" i="5" s="1"/>
  <c r="D316" i="5"/>
  <c r="O316" i="5" s="1"/>
  <c r="C316" i="5"/>
  <c r="N316" i="5" s="1"/>
  <c r="AP315" i="5"/>
  <c r="AO315" i="5"/>
  <c r="AK315" i="5"/>
  <c r="AJ315" i="5"/>
  <c r="AG315" i="5"/>
  <c r="X315" i="5"/>
  <c r="P315" i="5"/>
  <c r="M315" i="5"/>
  <c r="L315" i="5"/>
  <c r="K315" i="5"/>
  <c r="J315" i="5"/>
  <c r="I315" i="5"/>
  <c r="H315" i="5"/>
  <c r="G315" i="5"/>
  <c r="R315" i="5" s="1"/>
  <c r="F315" i="5"/>
  <c r="E315" i="5"/>
  <c r="D315" i="5"/>
  <c r="C315" i="5"/>
  <c r="N315" i="5" s="1"/>
  <c r="AT314" i="5"/>
  <c r="AQ314" i="5"/>
  <c r="AO314" i="5"/>
  <c r="AK314" i="5"/>
  <c r="AE314" i="5"/>
  <c r="Z314" i="5"/>
  <c r="X314" i="5"/>
  <c r="S314" i="5"/>
  <c r="O314" i="5"/>
  <c r="M314" i="5"/>
  <c r="AI314" i="5" s="1"/>
  <c r="L314" i="5"/>
  <c r="AS314" i="5" s="1"/>
  <c r="K314" i="5"/>
  <c r="J314" i="5"/>
  <c r="I314" i="5"/>
  <c r="T314" i="5" s="1"/>
  <c r="H314" i="5"/>
  <c r="AD314" i="5" s="1"/>
  <c r="G314" i="5"/>
  <c r="R314" i="5" s="1"/>
  <c r="F314" i="5"/>
  <c r="E314" i="5"/>
  <c r="D314" i="5"/>
  <c r="C314" i="5"/>
  <c r="AJ314" i="5" s="1"/>
  <c r="AR313" i="5"/>
  <c r="AO313" i="5"/>
  <c r="AJ313" i="5"/>
  <c r="AD313" i="5"/>
  <c r="V313" i="5"/>
  <c r="T313" i="5"/>
  <c r="P313" i="5"/>
  <c r="M313" i="5"/>
  <c r="L313" i="5"/>
  <c r="K313" i="5"/>
  <c r="AG313" i="5" s="1"/>
  <c r="J313" i="5"/>
  <c r="I313" i="5"/>
  <c r="H313" i="5"/>
  <c r="S313" i="5" s="1"/>
  <c r="G313" i="5"/>
  <c r="AC313" i="5" s="1"/>
  <c r="F313" i="5"/>
  <c r="Q313" i="5" s="1"/>
  <c r="E313" i="5"/>
  <c r="D313" i="5"/>
  <c r="AK313" i="5" s="1"/>
  <c r="C313" i="5"/>
  <c r="N313" i="5" s="1"/>
  <c r="AT312" i="5"/>
  <c r="AL312" i="5"/>
  <c r="AA312" i="5"/>
  <c r="R312" i="5"/>
  <c r="M312" i="5"/>
  <c r="AI312" i="5" s="1"/>
  <c r="L312" i="5"/>
  <c r="K312" i="5"/>
  <c r="J312" i="5"/>
  <c r="AQ312" i="5" s="1"/>
  <c r="I312" i="5"/>
  <c r="H312" i="5"/>
  <c r="G312" i="5"/>
  <c r="F312" i="5"/>
  <c r="E312" i="5"/>
  <c r="P312" i="5" s="1"/>
  <c r="D312" i="5"/>
  <c r="C312" i="5"/>
  <c r="AQ311" i="5"/>
  <c r="AK311" i="5"/>
  <c r="Y311" i="5"/>
  <c r="X311" i="5"/>
  <c r="M311" i="5"/>
  <c r="L311" i="5"/>
  <c r="AS311" i="5" s="1"/>
  <c r="K311" i="5"/>
  <c r="AG311" i="5" s="1"/>
  <c r="J311" i="5"/>
  <c r="AF311" i="5" s="1"/>
  <c r="I311" i="5"/>
  <c r="AE311" i="5" s="1"/>
  <c r="H311" i="5"/>
  <c r="G311" i="5"/>
  <c r="F311" i="5"/>
  <c r="E311" i="5"/>
  <c r="P311" i="5" s="1"/>
  <c r="D311" i="5"/>
  <c r="C311" i="5"/>
  <c r="AP310" i="5"/>
  <c r="AL310" i="5"/>
  <c r="AI310" i="5"/>
  <c r="AA310" i="5"/>
  <c r="R310" i="5"/>
  <c r="P310" i="5"/>
  <c r="M310" i="5"/>
  <c r="L310" i="5"/>
  <c r="K310" i="5"/>
  <c r="J310" i="5"/>
  <c r="AQ310" i="5" s="1"/>
  <c r="I310" i="5"/>
  <c r="T310" i="5" s="1"/>
  <c r="H310" i="5"/>
  <c r="G310" i="5"/>
  <c r="F310" i="5"/>
  <c r="E310" i="5"/>
  <c r="D310" i="5"/>
  <c r="C310" i="5"/>
  <c r="AJ310" i="5" s="1"/>
  <c r="AQ309" i="5"/>
  <c r="AO309" i="5"/>
  <c r="AG309" i="5"/>
  <c r="Y309" i="5"/>
  <c r="T309" i="5"/>
  <c r="P309" i="5"/>
  <c r="M309" i="5"/>
  <c r="L309" i="5"/>
  <c r="AS309" i="5" s="1"/>
  <c r="K309" i="5"/>
  <c r="V309" i="5" s="1"/>
  <c r="J309" i="5"/>
  <c r="AF309" i="5" s="1"/>
  <c r="I309" i="5"/>
  <c r="AP309" i="5" s="1"/>
  <c r="H309" i="5"/>
  <c r="S309" i="5" s="1"/>
  <c r="G309" i="5"/>
  <c r="F309" i="5"/>
  <c r="E309" i="5"/>
  <c r="D309" i="5"/>
  <c r="AK309" i="5" s="1"/>
  <c r="C309" i="5"/>
  <c r="AT308" i="5"/>
  <c r="AP308" i="5"/>
  <c r="AE308" i="5"/>
  <c r="Z308" i="5"/>
  <c r="Y308" i="5"/>
  <c r="X308" i="5"/>
  <c r="P308" i="5"/>
  <c r="M308" i="5"/>
  <c r="AI308" i="5" s="1"/>
  <c r="L308" i="5"/>
  <c r="K308" i="5"/>
  <c r="J308" i="5"/>
  <c r="AQ308" i="5" s="1"/>
  <c r="I308" i="5"/>
  <c r="T308" i="5" s="1"/>
  <c r="H308" i="5"/>
  <c r="G308" i="5"/>
  <c r="R308" i="5" s="1"/>
  <c r="F308" i="5"/>
  <c r="E308" i="5"/>
  <c r="AL308" i="5" s="1"/>
  <c r="D308" i="5"/>
  <c r="O308" i="5" s="1"/>
  <c r="C308" i="5"/>
  <c r="AK307" i="5"/>
  <c r="AJ307" i="5"/>
  <c r="AF307" i="5"/>
  <c r="AC307" i="5"/>
  <c r="Y307" i="5"/>
  <c r="V307" i="5"/>
  <c r="M307" i="5"/>
  <c r="X307" i="5" s="1"/>
  <c r="L307" i="5"/>
  <c r="K307" i="5"/>
  <c r="J307" i="5"/>
  <c r="AQ307" i="5" s="1"/>
  <c r="I307" i="5"/>
  <c r="H307" i="5"/>
  <c r="AO307" i="5" s="1"/>
  <c r="G307" i="5"/>
  <c r="F307" i="5"/>
  <c r="E307" i="5"/>
  <c r="P307" i="5" s="1"/>
  <c r="D307" i="5"/>
  <c r="C307" i="5"/>
  <c r="N307" i="5" s="1"/>
  <c r="AP306" i="5"/>
  <c r="AO306" i="5"/>
  <c r="AE306" i="5"/>
  <c r="AD306" i="5"/>
  <c r="AA306" i="5"/>
  <c r="S306" i="5"/>
  <c r="R306" i="5"/>
  <c r="P306" i="5"/>
  <c r="N306" i="5"/>
  <c r="M306" i="5"/>
  <c r="L306" i="5"/>
  <c r="K306" i="5"/>
  <c r="V306" i="5" s="1"/>
  <c r="J306" i="5"/>
  <c r="AQ306" i="5" s="1"/>
  <c r="I306" i="5"/>
  <c r="T306" i="5" s="1"/>
  <c r="H306" i="5"/>
  <c r="G306" i="5"/>
  <c r="F306" i="5"/>
  <c r="Q306" i="5" s="1"/>
  <c r="E306" i="5"/>
  <c r="AL306" i="5" s="1"/>
  <c r="D306" i="5"/>
  <c r="AK306" i="5" s="1"/>
  <c r="C306" i="5"/>
  <c r="AJ306" i="5" s="1"/>
  <c r="AR305" i="5"/>
  <c r="AQ305" i="5"/>
  <c r="AG305" i="5"/>
  <c r="AF305" i="5"/>
  <c r="AB305" i="5"/>
  <c r="Y305" i="5"/>
  <c r="V305" i="5"/>
  <c r="U305" i="5"/>
  <c r="M305" i="5"/>
  <c r="L305" i="5"/>
  <c r="AH305" i="5" s="1"/>
  <c r="K305" i="5"/>
  <c r="J305" i="5"/>
  <c r="I305" i="5"/>
  <c r="H305" i="5"/>
  <c r="G305" i="5"/>
  <c r="F305" i="5"/>
  <c r="E305" i="5"/>
  <c r="AA305" i="5" s="1"/>
  <c r="D305" i="5"/>
  <c r="C305" i="5"/>
  <c r="N305" i="5" s="1"/>
  <c r="AK304" i="5"/>
  <c r="AH304" i="5"/>
  <c r="AA304" i="5"/>
  <c r="Z304" i="5"/>
  <c r="V304" i="5"/>
  <c r="S304" i="5"/>
  <c r="O304" i="5"/>
  <c r="M304" i="5"/>
  <c r="L304" i="5"/>
  <c r="K304" i="5"/>
  <c r="AR304" i="5" s="1"/>
  <c r="J304" i="5"/>
  <c r="I304" i="5"/>
  <c r="T304" i="5" s="1"/>
  <c r="H304" i="5"/>
  <c r="AO304" i="5" s="1"/>
  <c r="G304" i="5"/>
  <c r="F304" i="5"/>
  <c r="E304" i="5"/>
  <c r="D304" i="5"/>
  <c r="C304" i="5"/>
  <c r="Y304" i="5" s="1"/>
  <c r="AS303" i="5"/>
  <c r="AP303" i="5"/>
  <c r="AO303" i="5"/>
  <c r="AM303" i="5"/>
  <c r="P303" i="5"/>
  <c r="M303" i="5"/>
  <c r="L303" i="5"/>
  <c r="W303" i="5" s="1"/>
  <c r="K303" i="5"/>
  <c r="J303" i="5"/>
  <c r="I303" i="5"/>
  <c r="AE303" i="5" s="1"/>
  <c r="H303" i="5"/>
  <c r="S303" i="5" s="1"/>
  <c r="G303" i="5"/>
  <c r="F303" i="5"/>
  <c r="E303" i="5"/>
  <c r="AL303" i="5" s="1"/>
  <c r="D303" i="5"/>
  <c r="O303" i="5" s="1"/>
  <c r="C303" i="5"/>
  <c r="AP302" i="5"/>
  <c r="AN302" i="5"/>
  <c r="AL302" i="5"/>
  <c r="AG302" i="5"/>
  <c r="AE302" i="5"/>
  <c r="AB302" i="5"/>
  <c r="AA302" i="5"/>
  <c r="R302" i="5"/>
  <c r="P302" i="5"/>
  <c r="M302" i="5"/>
  <c r="L302" i="5"/>
  <c r="K302" i="5"/>
  <c r="J302" i="5"/>
  <c r="AQ302" i="5" s="1"/>
  <c r="I302" i="5"/>
  <c r="T302" i="5" s="1"/>
  <c r="H302" i="5"/>
  <c r="G302" i="5"/>
  <c r="AC302" i="5" s="1"/>
  <c r="F302" i="5"/>
  <c r="Q302" i="5" s="1"/>
  <c r="E302" i="5"/>
  <c r="D302" i="5"/>
  <c r="O302" i="5" s="1"/>
  <c r="C302" i="5"/>
  <c r="AR301" i="5"/>
  <c r="AQ301" i="5"/>
  <c r="AO301" i="5"/>
  <c r="AN301" i="5"/>
  <c r="AK301" i="5"/>
  <c r="AD301" i="5"/>
  <c r="V301" i="5"/>
  <c r="S301" i="5"/>
  <c r="Q301" i="5"/>
  <c r="M301" i="5"/>
  <c r="L301" i="5"/>
  <c r="K301" i="5"/>
  <c r="AG301" i="5" s="1"/>
  <c r="J301" i="5"/>
  <c r="U301" i="5" s="1"/>
  <c r="I301" i="5"/>
  <c r="H301" i="5"/>
  <c r="G301" i="5"/>
  <c r="AC301" i="5" s="1"/>
  <c r="F301" i="5"/>
  <c r="E301" i="5"/>
  <c r="D301" i="5"/>
  <c r="C301" i="5"/>
  <c r="AP300" i="5"/>
  <c r="AN300" i="5"/>
  <c r="AA300" i="5"/>
  <c r="V300" i="5"/>
  <c r="R300" i="5"/>
  <c r="M300" i="5"/>
  <c r="X300" i="5" s="1"/>
  <c r="L300" i="5"/>
  <c r="K300" i="5"/>
  <c r="AR300" i="5" s="1"/>
  <c r="J300" i="5"/>
  <c r="I300" i="5"/>
  <c r="H300" i="5"/>
  <c r="G300" i="5"/>
  <c r="AC300" i="5" s="1"/>
  <c r="F300" i="5"/>
  <c r="E300" i="5"/>
  <c r="D300" i="5"/>
  <c r="Z300" i="5" s="1"/>
  <c r="C300" i="5"/>
  <c r="Y300" i="5" s="1"/>
  <c r="AS299" i="5"/>
  <c r="AN299" i="5"/>
  <c r="AJ299" i="5"/>
  <c r="AF299" i="5"/>
  <c r="AB299" i="5"/>
  <c r="Y299" i="5"/>
  <c r="U299" i="5"/>
  <c r="M299" i="5"/>
  <c r="AT299" i="5" s="1"/>
  <c r="L299" i="5"/>
  <c r="K299" i="5"/>
  <c r="J299" i="5"/>
  <c r="AQ299" i="5" s="1"/>
  <c r="I299" i="5"/>
  <c r="H299" i="5"/>
  <c r="G299" i="5"/>
  <c r="F299" i="5"/>
  <c r="E299" i="5"/>
  <c r="D299" i="5"/>
  <c r="C299" i="5"/>
  <c r="N299" i="5" s="1"/>
  <c r="AQ298" i="5"/>
  <c r="AP298" i="5"/>
  <c r="AO298" i="5"/>
  <c r="AI298" i="5"/>
  <c r="AD298" i="5"/>
  <c r="U298" i="5"/>
  <c r="P298" i="5"/>
  <c r="N298" i="5"/>
  <c r="M298" i="5"/>
  <c r="AT298" i="5" s="1"/>
  <c r="L298" i="5"/>
  <c r="AH298" i="5" s="1"/>
  <c r="K298" i="5"/>
  <c r="V298" i="5" s="1"/>
  <c r="J298" i="5"/>
  <c r="AF298" i="5" s="1"/>
  <c r="I298" i="5"/>
  <c r="H298" i="5"/>
  <c r="S298" i="5" s="1"/>
  <c r="G298" i="5"/>
  <c r="F298" i="5"/>
  <c r="E298" i="5"/>
  <c r="AA298" i="5" s="1"/>
  <c r="D298" i="5"/>
  <c r="C298" i="5"/>
  <c r="AS297" i="5"/>
  <c r="AM297" i="5"/>
  <c r="AK297" i="5"/>
  <c r="AB297" i="5"/>
  <c r="V297" i="5"/>
  <c r="Q297" i="5"/>
  <c r="M297" i="5"/>
  <c r="L297" i="5"/>
  <c r="K297" i="5"/>
  <c r="J297" i="5"/>
  <c r="I297" i="5"/>
  <c r="AP297" i="5" s="1"/>
  <c r="H297" i="5"/>
  <c r="AD297" i="5" s="1"/>
  <c r="G297" i="5"/>
  <c r="F297" i="5"/>
  <c r="E297" i="5"/>
  <c r="AL297" i="5" s="1"/>
  <c r="D297" i="5"/>
  <c r="Z297" i="5" s="1"/>
  <c r="C297" i="5"/>
  <c r="AS296" i="5"/>
  <c r="AO296" i="5"/>
  <c r="AE296" i="5"/>
  <c r="AD296" i="5"/>
  <c r="Y296" i="5"/>
  <c r="X296" i="5"/>
  <c r="W296" i="5"/>
  <c r="P296" i="5"/>
  <c r="M296" i="5"/>
  <c r="AI296" i="5" s="1"/>
  <c r="L296" i="5"/>
  <c r="AH296" i="5" s="1"/>
  <c r="K296" i="5"/>
  <c r="J296" i="5"/>
  <c r="I296" i="5"/>
  <c r="T296" i="5" s="1"/>
  <c r="H296" i="5"/>
  <c r="S296" i="5" s="1"/>
  <c r="G296" i="5"/>
  <c r="F296" i="5"/>
  <c r="E296" i="5"/>
  <c r="AL296" i="5" s="1"/>
  <c r="D296" i="5"/>
  <c r="AK296" i="5" s="1"/>
  <c r="C296" i="5"/>
  <c r="N296" i="5" s="1"/>
  <c r="AM295" i="5"/>
  <c r="AG295" i="5"/>
  <c r="AD295" i="5"/>
  <c r="AA295" i="5"/>
  <c r="Y295" i="5"/>
  <c r="M295" i="5"/>
  <c r="AI295" i="5" s="1"/>
  <c r="L295" i="5"/>
  <c r="K295" i="5"/>
  <c r="J295" i="5"/>
  <c r="I295" i="5"/>
  <c r="H295" i="5"/>
  <c r="G295" i="5"/>
  <c r="F295" i="5"/>
  <c r="Q295" i="5" s="1"/>
  <c r="E295" i="5"/>
  <c r="AL295" i="5" s="1"/>
  <c r="D295" i="5"/>
  <c r="C295" i="5"/>
  <c r="AN294" i="5"/>
  <c r="AM294" i="5"/>
  <c r="AH294" i="5"/>
  <c r="AD294" i="5"/>
  <c r="AA294" i="5"/>
  <c r="P294" i="5"/>
  <c r="M294" i="5"/>
  <c r="X294" i="5" s="1"/>
  <c r="L294" i="5"/>
  <c r="W294" i="5" s="1"/>
  <c r="K294" i="5"/>
  <c r="J294" i="5"/>
  <c r="I294" i="5"/>
  <c r="H294" i="5"/>
  <c r="S294" i="5" s="1"/>
  <c r="G294" i="5"/>
  <c r="AC294" i="5" s="1"/>
  <c r="F294" i="5"/>
  <c r="E294" i="5"/>
  <c r="AL294" i="5" s="1"/>
  <c r="D294" i="5"/>
  <c r="C294" i="5"/>
  <c r="AP293" i="5"/>
  <c r="AO293" i="5"/>
  <c r="AJ293" i="5"/>
  <c r="Y293" i="5"/>
  <c r="V293" i="5"/>
  <c r="U293" i="5"/>
  <c r="T293" i="5"/>
  <c r="M293" i="5"/>
  <c r="AT293" i="5" s="1"/>
  <c r="L293" i="5"/>
  <c r="K293" i="5"/>
  <c r="J293" i="5"/>
  <c r="AF293" i="5" s="1"/>
  <c r="I293" i="5"/>
  <c r="AE293" i="5" s="1"/>
  <c r="H293" i="5"/>
  <c r="S293" i="5" s="1"/>
  <c r="G293" i="5"/>
  <c r="F293" i="5"/>
  <c r="Q293" i="5" s="1"/>
  <c r="E293" i="5"/>
  <c r="D293" i="5"/>
  <c r="Z293" i="5" s="1"/>
  <c r="C293" i="5"/>
  <c r="N293" i="5" s="1"/>
  <c r="AQ292" i="5"/>
  <c r="AP292" i="5"/>
  <c r="AO292" i="5"/>
  <c r="AN292" i="5"/>
  <c r="V292" i="5"/>
  <c r="S292" i="5"/>
  <c r="M292" i="5"/>
  <c r="L292" i="5"/>
  <c r="W292" i="5" s="1"/>
  <c r="K292" i="5"/>
  <c r="AR292" i="5" s="1"/>
  <c r="J292" i="5"/>
  <c r="AF292" i="5" s="1"/>
  <c r="I292" i="5"/>
  <c r="H292" i="5"/>
  <c r="AD292" i="5" s="1"/>
  <c r="G292" i="5"/>
  <c r="F292" i="5"/>
  <c r="E292" i="5"/>
  <c r="D292" i="5"/>
  <c r="O292" i="5" s="1"/>
  <c r="C292" i="5"/>
  <c r="AQ291" i="5"/>
  <c r="AN291" i="5"/>
  <c r="AM291" i="5"/>
  <c r="AD291" i="5"/>
  <c r="W291" i="5"/>
  <c r="S291" i="5"/>
  <c r="Q291" i="5"/>
  <c r="M291" i="5"/>
  <c r="L291" i="5"/>
  <c r="AH291" i="5" s="1"/>
  <c r="K291" i="5"/>
  <c r="J291" i="5"/>
  <c r="U291" i="5" s="1"/>
  <c r="I291" i="5"/>
  <c r="H291" i="5"/>
  <c r="AO291" i="5" s="1"/>
  <c r="G291" i="5"/>
  <c r="R291" i="5" s="1"/>
  <c r="F291" i="5"/>
  <c r="AB291" i="5" s="1"/>
  <c r="E291" i="5"/>
  <c r="D291" i="5"/>
  <c r="AK291" i="5" s="1"/>
  <c r="C291" i="5"/>
  <c r="AT290" i="5"/>
  <c r="AH290" i="5"/>
  <c r="AG290" i="5"/>
  <c r="AD290" i="5"/>
  <c r="W290" i="5"/>
  <c r="S290" i="5"/>
  <c r="Q290" i="5"/>
  <c r="M290" i="5"/>
  <c r="X290" i="5" s="1"/>
  <c r="L290" i="5"/>
  <c r="AS290" i="5" s="1"/>
  <c r="K290" i="5"/>
  <c r="AR290" i="5" s="1"/>
  <c r="J290" i="5"/>
  <c r="I290" i="5"/>
  <c r="H290" i="5"/>
  <c r="AO290" i="5" s="1"/>
  <c r="G290" i="5"/>
  <c r="F290" i="5"/>
  <c r="AM290" i="5" s="1"/>
  <c r="E290" i="5"/>
  <c r="D290" i="5"/>
  <c r="Z290" i="5" s="1"/>
  <c r="C290" i="5"/>
  <c r="AR289" i="5"/>
  <c r="AG289" i="5"/>
  <c r="AE289" i="5"/>
  <c r="Y289" i="5"/>
  <c r="T289" i="5"/>
  <c r="M289" i="5"/>
  <c r="L289" i="5"/>
  <c r="K289" i="5"/>
  <c r="V289" i="5" s="1"/>
  <c r="J289" i="5"/>
  <c r="I289" i="5"/>
  <c r="AP289" i="5" s="1"/>
  <c r="H289" i="5"/>
  <c r="G289" i="5"/>
  <c r="F289" i="5"/>
  <c r="E289" i="5"/>
  <c r="D289" i="5"/>
  <c r="C289" i="5"/>
  <c r="AT288" i="5"/>
  <c r="AP288" i="5"/>
  <c r="AO288" i="5"/>
  <c r="AM288" i="5"/>
  <c r="AG288" i="5"/>
  <c r="AD288" i="5"/>
  <c r="AB288" i="5"/>
  <c r="S288" i="5"/>
  <c r="Q288" i="5"/>
  <c r="M288" i="5"/>
  <c r="X288" i="5" s="1"/>
  <c r="L288" i="5"/>
  <c r="K288" i="5"/>
  <c r="J288" i="5"/>
  <c r="AF288" i="5" s="1"/>
  <c r="I288" i="5"/>
  <c r="H288" i="5"/>
  <c r="G288" i="5"/>
  <c r="R288" i="5" s="1"/>
  <c r="F288" i="5"/>
  <c r="E288" i="5"/>
  <c r="D288" i="5"/>
  <c r="C288" i="5"/>
  <c r="N288" i="5" s="1"/>
  <c r="AN287" i="5"/>
  <c r="AJ287" i="5"/>
  <c r="AF287" i="5"/>
  <c r="X287" i="5"/>
  <c r="W287" i="5"/>
  <c r="T287" i="5"/>
  <c r="S287" i="5"/>
  <c r="P287" i="5"/>
  <c r="M287" i="5"/>
  <c r="L287" i="5"/>
  <c r="AH287" i="5" s="1"/>
  <c r="K287" i="5"/>
  <c r="J287" i="5"/>
  <c r="I287" i="5"/>
  <c r="AE287" i="5" s="1"/>
  <c r="H287" i="5"/>
  <c r="AO287" i="5" s="1"/>
  <c r="G287" i="5"/>
  <c r="R287" i="5" s="1"/>
  <c r="F287" i="5"/>
  <c r="E287" i="5"/>
  <c r="D287" i="5"/>
  <c r="C287" i="5"/>
  <c r="AQ286" i="5"/>
  <c r="AJ286" i="5"/>
  <c r="AC286" i="5"/>
  <c r="Y286" i="5"/>
  <c r="T286" i="5"/>
  <c r="S286" i="5"/>
  <c r="Q286" i="5"/>
  <c r="M286" i="5"/>
  <c r="L286" i="5"/>
  <c r="K286" i="5"/>
  <c r="J286" i="5"/>
  <c r="I286" i="5"/>
  <c r="H286" i="5"/>
  <c r="G286" i="5"/>
  <c r="F286" i="5"/>
  <c r="AM286" i="5" s="1"/>
  <c r="E286" i="5"/>
  <c r="D286" i="5"/>
  <c r="C286" i="5"/>
  <c r="N286" i="5" s="1"/>
  <c r="AK285" i="5"/>
  <c r="AI285" i="5"/>
  <c r="AE285" i="5"/>
  <c r="Y285" i="5"/>
  <c r="W285" i="5"/>
  <c r="T285" i="5"/>
  <c r="M285" i="5"/>
  <c r="L285" i="5"/>
  <c r="AS285" i="5" s="1"/>
  <c r="K285" i="5"/>
  <c r="J285" i="5"/>
  <c r="I285" i="5"/>
  <c r="AP285" i="5" s="1"/>
  <c r="H285" i="5"/>
  <c r="AO285" i="5" s="1"/>
  <c r="G285" i="5"/>
  <c r="F285" i="5"/>
  <c r="Q285" i="5" s="1"/>
  <c r="E285" i="5"/>
  <c r="D285" i="5"/>
  <c r="C285" i="5"/>
  <c r="AJ285" i="5" s="1"/>
  <c r="AM284" i="5"/>
  <c r="AF284" i="5"/>
  <c r="AB284" i="5"/>
  <c r="Z284" i="5"/>
  <c r="X284" i="5"/>
  <c r="Q284" i="5"/>
  <c r="O284" i="5"/>
  <c r="M284" i="5"/>
  <c r="AT284" i="5" s="1"/>
  <c r="L284" i="5"/>
  <c r="W284" i="5" s="1"/>
  <c r="K284" i="5"/>
  <c r="J284" i="5"/>
  <c r="I284" i="5"/>
  <c r="H284" i="5"/>
  <c r="S284" i="5" s="1"/>
  <c r="G284" i="5"/>
  <c r="F284" i="5"/>
  <c r="E284" i="5"/>
  <c r="AL284" i="5" s="1"/>
  <c r="D284" i="5"/>
  <c r="AK284" i="5" s="1"/>
  <c r="C284" i="5"/>
  <c r="AS283" i="5"/>
  <c r="AO283" i="5"/>
  <c r="AH283" i="5"/>
  <c r="W283" i="5"/>
  <c r="O283" i="5"/>
  <c r="M283" i="5"/>
  <c r="AI283" i="5" s="1"/>
  <c r="L283" i="5"/>
  <c r="K283" i="5"/>
  <c r="J283" i="5"/>
  <c r="I283" i="5"/>
  <c r="AE283" i="5" s="1"/>
  <c r="H283" i="5"/>
  <c r="G283" i="5"/>
  <c r="F283" i="5"/>
  <c r="Q283" i="5" s="1"/>
  <c r="E283" i="5"/>
  <c r="D283" i="5"/>
  <c r="C283" i="5"/>
  <c r="AO282" i="5"/>
  <c r="AM282" i="5"/>
  <c r="AK282" i="5"/>
  <c r="AF282" i="5"/>
  <c r="Z282" i="5"/>
  <c r="Y282" i="5"/>
  <c r="U282" i="5"/>
  <c r="S282" i="5"/>
  <c r="Q282" i="5"/>
  <c r="O282" i="5"/>
  <c r="N282" i="5"/>
  <c r="M282" i="5"/>
  <c r="AI282" i="5" s="1"/>
  <c r="L282" i="5"/>
  <c r="K282" i="5"/>
  <c r="J282" i="5"/>
  <c r="AQ282" i="5" s="1"/>
  <c r="I282" i="5"/>
  <c r="H282" i="5"/>
  <c r="AD282" i="5" s="1"/>
  <c r="G282" i="5"/>
  <c r="AC282" i="5" s="1"/>
  <c r="F282" i="5"/>
  <c r="AB282" i="5" s="1"/>
  <c r="E282" i="5"/>
  <c r="D282" i="5"/>
  <c r="C282" i="5"/>
  <c r="AJ282" i="5" s="1"/>
  <c r="AS281" i="5"/>
  <c r="AQ281" i="5"/>
  <c r="AG281" i="5"/>
  <c r="AF281" i="5"/>
  <c r="Z281" i="5"/>
  <c r="Y281" i="5"/>
  <c r="W281" i="5"/>
  <c r="U281" i="5"/>
  <c r="R281" i="5"/>
  <c r="M281" i="5"/>
  <c r="L281" i="5"/>
  <c r="AH281" i="5" s="1"/>
  <c r="K281" i="5"/>
  <c r="V281" i="5" s="1"/>
  <c r="J281" i="5"/>
  <c r="I281" i="5"/>
  <c r="H281" i="5"/>
  <c r="S281" i="5" s="1"/>
  <c r="G281" i="5"/>
  <c r="F281" i="5"/>
  <c r="Q281" i="5" s="1"/>
  <c r="E281" i="5"/>
  <c r="D281" i="5"/>
  <c r="AK281" i="5" s="1"/>
  <c r="C281" i="5"/>
  <c r="AJ281" i="5" s="1"/>
  <c r="AO280" i="5"/>
  <c r="AM280" i="5"/>
  <c r="AK280" i="5"/>
  <c r="AE280" i="5"/>
  <c r="AB280" i="5"/>
  <c r="Z280" i="5"/>
  <c r="S280" i="5"/>
  <c r="Q280" i="5"/>
  <c r="M280" i="5"/>
  <c r="L280" i="5"/>
  <c r="W280" i="5" s="1"/>
  <c r="K280" i="5"/>
  <c r="J280" i="5"/>
  <c r="I280" i="5"/>
  <c r="AP280" i="5" s="1"/>
  <c r="H280" i="5"/>
  <c r="AD280" i="5" s="1"/>
  <c r="G280" i="5"/>
  <c r="F280" i="5"/>
  <c r="E280" i="5"/>
  <c r="D280" i="5"/>
  <c r="O280" i="5" s="1"/>
  <c r="C280" i="5"/>
  <c r="AQ279" i="5"/>
  <c r="AO279" i="5"/>
  <c r="AK279" i="5"/>
  <c r="W279" i="5"/>
  <c r="U279" i="5"/>
  <c r="O279" i="5"/>
  <c r="M279" i="5"/>
  <c r="AI279" i="5" s="1"/>
  <c r="L279" i="5"/>
  <c r="K279" i="5"/>
  <c r="AR279" i="5" s="1"/>
  <c r="J279" i="5"/>
  <c r="AF279" i="5" s="1"/>
  <c r="I279" i="5"/>
  <c r="AP279" i="5" s="1"/>
  <c r="H279" i="5"/>
  <c r="G279" i="5"/>
  <c r="F279" i="5"/>
  <c r="Q279" i="5" s="1"/>
  <c r="E279" i="5"/>
  <c r="D279" i="5"/>
  <c r="Z279" i="5" s="1"/>
  <c r="C279" i="5"/>
  <c r="AO278" i="5"/>
  <c r="AM278" i="5"/>
  <c r="AI278" i="5"/>
  <c r="AC278" i="5"/>
  <c r="AB278" i="5"/>
  <c r="Y278" i="5"/>
  <c r="T278" i="5"/>
  <c r="S278" i="5"/>
  <c r="Q278" i="5"/>
  <c r="M278" i="5"/>
  <c r="L278" i="5"/>
  <c r="K278" i="5"/>
  <c r="J278" i="5"/>
  <c r="I278" i="5"/>
  <c r="AP278" i="5" s="1"/>
  <c r="H278" i="5"/>
  <c r="AD278" i="5" s="1"/>
  <c r="G278" i="5"/>
  <c r="F278" i="5"/>
  <c r="E278" i="5"/>
  <c r="AA278" i="5" s="1"/>
  <c r="D278" i="5"/>
  <c r="AK278" i="5" s="1"/>
  <c r="C278" i="5"/>
  <c r="AJ278" i="5" s="1"/>
  <c r="AH277" i="5"/>
  <c r="AG277" i="5"/>
  <c r="AE277" i="5"/>
  <c r="AC277" i="5"/>
  <c r="Z277" i="5"/>
  <c r="Y277" i="5"/>
  <c r="Q277" i="5"/>
  <c r="N277" i="5"/>
  <c r="M277" i="5"/>
  <c r="L277" i="5"/>
  <c r="K277" i="5"/>
  <c r="V277" i="5" s="1"/>
  <c r="J277" i="5"/>
  <c r="I277" i="5"/>
  <c r="AP277" i="5" s="1"/>
  <c r="H277" i="5"/>
  <c r="G277" i="5"/>
  <c r="AN277" i="5" s="1"/>
  <c r="F277" i="5"/>
  <c r="E277" i="5"/>
  <c r="D277" i="5"/>
  <c r="C277" i="5"/>
  <c r="AJ277" i="5" s="1"/>
  <c r="AQ276" i="5"/>
  <c r="AJ276" i="5"/>
  <c r="AI276" i="5"/>
  <c r="AF276" i="5"/>
  <c r="AE276" i="5"/>
  <c r="X276" i="5"/>
  <c r="U276" i="5"/>
  <c r="O276" i="5"/>
  <c r="M276" i="5"/>
  <c r="AT276" i="5" s="1"/>
  <c r="L276" i="5"/>
  <c r="W276" i="5" s="1"/>
  <c r="K276" i="5"/>
  <c r="J276" i="5"/>
  <c r="I276" i="5"/>
  <c r="AP276" i="5" s="1"/>
  <c r="H276" i="5"/>
  <c r="G276" i="5"/>
  <c r="F276" i="5"/>
  <c r="E276" i="5"/>
  <c r="D276" i="5"/>
  <c r="C276" i="5"/>
  <c r="N276" i="5" s="1"/>
  <c r="AS275" i="5"/>
  <c r="AQ275" i="5"/>
  <c r="AO275" i="5"/>
  <c r="AF275" i="5"/>
  <c r="Z275" i="5"/>
  <c r="U275" i="5"/>
  <c r="O275" i="5"/>
  <c r="M275" i="5"/>
  <c r="AI275" i="5" s="1"/>
  <c r="L275" i="5"/>
  <c r="W275" i="5" s="1"/>
  <c r="K275" i="5"/>
  <c r="J275" i="5"/>
  <c r="I275" i="5"/>
  <c r="H275" i="5"/>
  <c r="G275" i="5"/>
  <c r="F275" i="5"/>
  <c r="Q275" i="5" s="1"/>
  <c r="E275" i="5"/>
  <c r="D275" i="5"/>
  <c r="AK275" i="5" s="1"/>
  <c r="C275" i="5"/>
  <c r="AO274" i="5"/>
  <c r="AE274" i="5"/>
  <c r="AC274" i="5"/>
  <c r="T274" i="5"/>
  <c r="S274" i="5"/>
  <c r="Q274" i="5"/>
  <c r="M274" i="5"/>
  <c r="AI274" i="5" s="1"/>
  <c r="L274" i="5"/>
  <c r="K274" i="5"/>
  <c r="J274" i="5"/>
  <c r="I274" i="5"/>
  <c r="AP274" i="5" s="1"/>
  <c r="H274" i="5"/>
  <c r="AD274" i="5" s="1"/>
  <c r="G274" i="5"/>
  <c r="F274" i="5"/>
  <c r="AB274" i="5" s="1"/>
  <c r="E274" i="5"/>
  <c r="D274" i="5"/>
  <c r="C274" i="5"/>
  <c r="AK273" i="5"/>
  <c r="AH273" i="5"/>
  <c r="AG273" i="5"/>
  <c r="AC273" i="5"/>
  <c r="Y273" i="5"/>
  <c r="Q273" i="5"/>
  <c r="O273" i="5"/>
  <c r="M273" i="5"/>
  <c r="L273" i="5"/>
  <c r="K273" i="5"/>
  <c r="V273" i="5" s="1"/>
  <c r="J273" i="5"/>
  <c r="I273" i="5"/>
  <c r="H273" i="5"/>
  <c r="G273" i="5"/>
  <c r="AN273" i="5" s="1"/>
  <c r="F273" i="5"/>
  <c r="E273" i="5"/>
  <c r="D273" i="5"/>
  <c r="Z273" i="5" s="1"/>
  <c r="C273" i="5"/>
  <c r="AQ272" i="5"/>
  <c r="AJ272" i="5"/>
  <c r="AF272" i="5"/>
  <c r="AE272" i="5"/>
  <c r="X272" i="5"/>
  <c r="W272" i="5"/>
  <c r="U272" i="5"/>
  <c r="S272" i="5"/>
  <c r="O272" i="5"/>
  <c r="M272" i="5"/>
  <c r="L272" i="5"/>
  <c r="K272" i="5"/>
  <c r="J272" i="5"/>
  <c r="I272" i="5"/>
  <c r="AP272" i="5" s="1"/>
  <c r="H272" i="5"/>
  <c r="G272" i="5"/>
  <c r="F272" i="5"/>
  <c r="E272" i="5"/>
  <c r="D272" i="5"/>
  <c r="C272" i="5"/>
  <c r="N272" i="5" s="1"/>
  <c r="AS271" i="5"/>
  <c r="AR271" i="5"/>
  <c r="AQ271" i="5"/>
  <c r="AF271" i="5"/>
  <c r="Z271" i="5"/>
  <c r="W271" i="5"/>
  <c r="U271" i="5"/>
  <c r="O271" i="5"/>
  <c r="N271" i="5"/>
  <c r="M271" i="5"/>
  <c r="AI271" i="5" s="1"/>
  <c r="L271" i="5"/>
  <c r="AH271" i="5" s="1"/>
  <c r="K271" i="5"/>
  <c r="J271" i="5"/>
  <c r="I271" i="5"/>
  <c r="H271" i="5"/>
  <c r="G271" i="5"/>
  <c r="AC271" i="5" s="1"/>
  <c r="F271" i="5"/>
  <c r="Q271" i="5" s="1"/>
  <c r="E271" i="5"/>
  <c r="D271" i="5"/>
  <c r="AK271" i="5" s="1"/>
  <c r="C271" i="5"/>
  <c r="AQ270" i="5"/>
  <c r="AO270" i="5"/>
  <c r="AE270" i="5"/>
  <c r="AB270" i="5"/>
  <c r="T270" i="5"/>
  <c r="S270" i="5"/>
  <c r="Q270" i="5"/>
  <c r="M270" i="5"/>
  <c r="L270" i="5"/>
  <c r="K270" i="5"/>
  <c r="J270" i="5"/>
  <c r="I270" i="5"/>
  <c r="AP270" i="5" s="1"/>
  <c r="H270" i="5"/>
  <c r="AD270" i="5" s="1"/>
  <c r="G270" i="5"/>
  <c r="AC270" i="5" s="1"/>
  <c r="F270" i="5"/>
  <c r="AM270" i="5" s="1"/>
  <c r="E270" i="5"/>
  <c r="AA270" i="5" s="1"/>
  <c r="D270" i="5"/>
  <c r="C270" i="5"/>
  <c r="N270" i="5" s="1"/>
  <c r="AK269" i="5"/>
  <c r="AH269" i="5"/>
  <c r="AG269" i="5"/>
  <c r="AC269" i="5"/>
  <c r="R269" i="5"/>
  <c r="O269" i="5"/>
  <c r="M269" i="5"/>
  <c r="L269" i="5"/>
  <c r="K269" i="5"/>
  <c r="V269" i="5" s="1"/>
  <c r="J269" i="5"/>
  <c r="I269" i="5"/>
  <c r="AP269" i="5" s="1"/>
  <c r="H269" i="5"/>
  <c r="G269" i="5"/>
  <c r="AN269" i="5" s="1"/>
  <c r="F269" i="5"/>
  <c r="E269" i="5"/>
  <c r="D269" i="5"/>
  <c r="Z269" i="5" s="1"/>
  <c r="C269" i="5"/>
  <c r="AQ268" i="5"/>
  <c r="AM268" i="5"/>
  <c r="AJ268" i="5"/>
  <c r="AF268" i="5"/>
  <c r="AE268" i="5"/>
  <c r="W268" i="5"/>
  <c r="U268" i="5"/>
  <c r="S268" i="5"/>
  <c r="O268" i="5"/>
  <c r="M268" i="5"/>
  <c r="L268" i="5"/>
  <c r="K268" i="5"/>
  <c r="J268" i="5"/>
  <c r="I268" i="5"/>
  <c r="AP268" i="5" s="1"/>
  <c r="H268" i="5"/>
  <c r="G268" i="5"/>
  <c r="F268" i="5"/>
  <c r="E268" i="5"/>
  <c r="D268" i="5"/>
  <c r="C268" i="5"/>
  <c r="N268" i="5" s="1"/>
  <c r="AS267" i="5"/>
  <c r="AR267" i="5"/>
  <c r="AH267" i="5"/>
  <c r="W267" i="5"/>
  <c r="U267" i="5"/>
  <c r="T267" i="5"/>
  <c r="M267" i="5"/>
  <c r="AI267" i="5" s="1"/>
  <c r="L267" i="5"/>
  <c r="K267" i="5"/>
  <c r="J267" i="5"/>
  <c r="AQ267" i="5" s="1"/>
  <c r="I267" i="5"/>
  <c r="H267" i="5"/>
  <c r="G267" i="5"/>
  <c r="F267" i="5"/>
  <c r="Q267" i="5" s="1"/>
  <c r="E267" i="5"/>
  <c r="D267" i="5"/>
  <c r="C267" i="5"/>
  <c r="AM266" i="5"/>
  <c r="AL266" i="5"/>
  <c r="AI266" i="5"/>
  <c r="AB266" i="5"/>
  <c r="T266" i="5"/>
  <c r="Q266" i="5"/>
  <c r="M266" i="5"/>
  <c r="L266" i="5"/>
  <c r="W266" i="5" s="1"/>
  <c r="K266" i="5"/>
  <c r="AR266" i="5" s="1"/>
  <c r="J266" i="5"/>
  <c r="I266" i="5"/>
  <c r="AP266" i="5" s="1"/>
  <c r="H266" i="5"/>
  <c r="AO266" i="5" s="1"/>
  <c r="G266" i="5"/>
  <c r="F266" i="5"/>
  <c r="E266" i="5"/>
  <c r="D266" i="5"/>
  <c r="O266" i="5" s="1"/>
  <c r="C266" i="5"/>
  <c r="AQ265" i="5"/>
  <c r="AK265" i="5"/>
  <c r="AI265" i="5"/>
  <c r="AH265" i="5"/>
  <c r="AG265" i="5"/>
  <c r="Z265" i="5"/>
  <c r="Y265" i="5"/>
  <c r="W265" i="5"/>
  <c r="T265" i="5"/>
  <c r="O265" i="5"/>
  <c r="N265" i="5"/>
  <c r="M265" i="5"/>
  <c r="L265" i="5"/>
  <c r="AS265" i="5" s="1"/>
  <c r="K265" i="5"/>
  <c r="V265" i="5" s="1"/>
  <c r="J265" i="5"/>
  <c r="U265" i="5" s="1"/>
  <c r="I265" i="5"/>
  <c r="H265" i="5"/>
  <c r="S265" i="5" s="1"/>
  <c r="G265" i="5"/>
  <c r="R265" i="5" s="1"/>
  <c r="F265" i="5"/>
  <c r="Q265" i="5" s="1"/>
  <c r="E265" i="5"/>
  <c r="D265" i="5"/>
  <c r="C265" i="5"/>
  <c r="AJ265" i="5" s="1"/>
  <c r="AR264" i="5"/>
  <c r="AQ264" i="5"/>
  <c r="AF264" i="5"/>
  <c r="AE264" i="5"/>
  <c r="AC264" i="5"/>
  <c r="U264" i="5"/>
  <c r="T264" i="5"/>
  <c r="M264" i="5"/>
  <c r="AI264" i="5" s="1"/>
  <c r="L264" i="5"/>
  <c r="W264" i="5" s="1"/>
  <c r="K264" i="5"/>
  <c r="J264" i="5"/>
  <c r="I264" i="5"/>
  <c r="AP264" i="5" s="1"/>
  <c r="H264" i="5"/>
  <c r="S264" i="5" s="1"/>
  <c r="G264" i="5"/>
  <c r="F264" i="5"/>
  <c r="E264" i="5"/>
  <c r="D264" i="5"/>
  <c r="C264" i="5"/>
  <c r="Y264" i="5" s="1"/>
  <c r="AQ263" i="5"/>
  <c r="AP263" i="5"/>
  <c r="AO263" i="5"/>
  <c r="AF263" i="5"/>
  <c r="AE263" i="5"/>
  <c r="AD263" i="5"/>
  <c r="AC263" i="5"/>
  <c r="W263" i="5"/>
  <c r="S263" i="5"/>
  <c r="N263" i="5"/>
  <c r="M263" i="5"/>
  <c r="L263" i="5"/>
  <c r="AS263" i="5" s="1"/>
  <c r="K263" i="5"/>
  <c r="J263" i="5"/>
  <c r="U263" i="5" s="1"/>
  <c r="I263" i="5"/>
  <c r="T263" i="5" s="1"/>
  <c r="H263" i="5"/>
  <c r="G263" i="5"/>
  <c r="AN263" i="5" s="1"/>
  <c r="F263" i="5"/>
  <c r="Q263" i="5" s="1"/>
  <c r="E263" i="5"/>
  <c r="D263" i="5"/>
  <c r="C263" i="5"/>
  <c r="AJ263" i="5" s="1"/>
  <c r="AQ262" i="5"/>
  <c r="AL262" i="5"/>
  <c r="AF262" i="5"/>
  <c r="AA262" i="5"/>
  <c r="U262" i="5"/>
  <c r="Q262" i="5"/>
  <c r="O262" i="5"/>
  <c r="M262" i="5"/>
  <c r="X262" i="5" s="1"/>
  <c r="L262" i="5"/>
  <c r="K262" i="5"/>
  <c r="AR262" i="5" s="1"/>
  <c r="J262" i="5"/>
  <c r="I262" i="5"/>
  <c r="H262" i="5"/>
  <c r="G262" i="5"/>
  <c r="AC262" i="5" s="1"/>
  <c r="F262" i="5"/>
  <c r="E262" i="5"/>
  <c r="P262" i="5" s="1"/>
  <c r="D262" i="5"/>
  <c r="C262" i="5"/>
  <c r="AR261" i="5"/>
  <c r="AL261" i="5"/>
  <c r="AK261" i="5"/>
  <c r="Z261" i="5"/>
  <c r="Y261" i="5"/>
  <c r="N261" i="5"/>
  <c r="M261" i="5"/>
  <c r="AI261" i="5" s="1"/>
  <c r="L261" i="5"/>
  <c r="K261" i="5"/>
  <c r="J261" i="5"/>
  <c r="I261" i="5"/>
  <c r="AE261" i="5" s="1"/>
  <c r="H261" i="5"/>
  <c r="G261" i="5"/>
  <c r="AC261" i="5" s="1"/>
  <c r="F261" i="5"/>
  <c r="E261" i="5"/>
  <c r="D261" i="5"/>
  <c r="O261" i="5" s="1"/>
  <c r="C261" i="5"/>
  <c r="AJ261" i="5" s="1"/>
  <c r="AR260" i="5"/>
  <c r="AQ260" i="5"/>
  <c r="AO260" i="5"/>
  <c r="AL260" i="5"/>
  <c r="AJ260" i="5"/>
  <c r="AF260" i="5"/>
  <c r="AE260" i="5"/>
  <c r="Y260" i="5"/>
  <c r="T260" i="5"/>
  <c r="O260" i="5"/>
  <c r="M260" i="5"/>
  <c r="L260" i="5"/>
  <c r="W260" i="5" s="1"/>
  <c r="K260" i="5"/>
  <c r="J260" i="5"/>
  <c r="U260" i="5" s="1"/>
  <c r="I260" i="5"/>
  <c r="AP260" i="5" s="1"/>
  <c r="H260" i="5"/>
  <c r="G260" i="5"/>
  <c r="F260" i="5"/>
  <c r="E260" i="5"/>
  <c r="P260" i="5" s="1"/>
  <c r="D260" i="5"/>
  <c r="C260" i="5"/>
  <c r="N260" i="5" s="1"/>
  <c r="AS259" i="5"/>
  <c r="AQ259" i="5"/>
  <c r="AG259" i="5"/>
  <c r="AF259" i="5"/>
  <c r="Z259" i="5"/>
  <c r="Y259" i="5"/>
  <c r="W259" i="5"/>
  <c r="U259" i="5"/>
  <c r="N259" i="5"/>
  <c r="M259" i="5"/>
  <c r="AI259" i="5" s="1"/>
  <c r="L259" i="5"/>
  <c r="AH259" i="5" s="1"/>
  <c r="K259" i="5"/>
  <c r="V259" i="5" s="1"/>
  <c r="J259" i="5"/>
  <c r="I259" i="5"/>
  <c r="H259" i="5"/>
  <c r="S259" i="5" s="1"/>
  <c r="G259" i="5"/>
  <c r="R259" i="5" s="1"/>
  <c r="F259" i="5"/>
  <c r="E259" i="5"/>
  <c r="AL259" i="5" s="1"/>
  <c r="D259" i="5"/>
  <c r="AK259" i="5" s="1"/>
  <c r="C259" i="5"/>
  <c r="AJ259" i="5" s="1"/>
  <c r="AM258" i="5"/>
  <c r="AL258" i="5"/>
  <c r="AI258" i="5"/>
  <c r="AE258" i="5"/>
  <c r="AC258" i="5"/>
  <c r="T258" i="5"/>
  <c r="S258" i="5"/>
  <c r="Q258" i="5"/>
  <c r="N258" i="5"/>
  <c r="M258" i="5"/>
  <c r="L258" i="5"/>
  <c r="W258" i="5" s="1"/>
  <c r="K258" i="5"/>
  <c r="AR258" i="5" s="1"/>
  <c r="J258" i="5"/>
  <c r="I258" i="5"/>
  <c r="AP258" i="5" s="1"/>
  <c r="H258" i="5"/>
  <c r="G258" i="5"/>
  <c r="F258" i="5"/>
  <c r="AB258" i="5" s="1"/>
  <c r="E258" i="5"/>
  <c r="D258" i="5"/>
  <c r="C258" i="5"/>
  <c r="Y258" i="5" s="1"/>
  <c r="AQ257" i="5"/>
  <c r="AO257" i="5"/>
  <c r="AF257" i="5"/>
  <c r="AD257" i="5"/>
  <c r="Z257" i="5"/>
  <c r="Y257" i="5"/>
  <c r="W257" i="5"/>
  <c r="U257" i="5"/>
  <c r="N257" i="5"/>
  <c r="M257" i="5"/>
  <c r="L257" i="5"/>
  <c r="AH257" i="5" s="1"/>
  <c r="K257" i="5"/>
  <c r="J257" i="5"/>
  <c r="I257" i="5"/>
  <c r="AP257" i="5" s="1"/>
  <c r="H257" i="5"/>
  <c r="S257" i="5" s="1"/>
  <c r="G257" i="5"/>
  <c r="F257" i="5"/>
  <c r="E257" i="5"/>
  <c r="D257" i="5"/>
  <c r="AK257" i="5" s="1"/>
  <c r="C257" i="5"/>
  <c r="AJ257" i="5" s="1"/>
  <c r="AM256" i="5"/>
  <c r="AL256" i="5"/>
  <c r="AK256" i="5"/>
  <c r="AC256" i="5"/>
  <c r="AB256" i="5"/>
  <c r="AA256" i="5"/>
  <c r="Z256" i="5"/>
  <c r="Q256" i="5"/>
  <c r="O256" i="5"/>
  <c r="M256" i="5"/>
  <c r="L256" i="5"/>
  <c r="K256" i="5"/>
  <c r="J256" i="5"/>
  <c r="I256" i="5"/>
  <c r="H256" i="5"/>
  <c r="G256" i="5"/>
  <c r="F256" i="5"/>
  <c r="E256" i="5"/>
  <c r="P256" i="5" s="1"/>
  <c r="D256" i="5"/>
  <c r="C256" i="5"/>
  <c r="AS255" i="5"/>
  <c r="AK255" i="5"/>
  <c r="AH255" i="5"/>
  <c r="AE255" i="5"/>
  <c r="AC255" i="5"/>
  <c r="Z255" i="5"/>
  <c r="W255" i="5"/>
  <c r="O255" i="5"/>
  <c r="N255" i="5"/>
  <c r="M255" i="5"/>
  <c r="AI255" i="5" s="1"/>
  <c r="L255" i="5"/>
  <c r="K255" i="5"/>
  <c r="J255" i="5"/>
  <c r="I255" i="5"/>
  <c r="AP255" i="5" s="1"/>
  <c r="H255" i="5"/>
  <c r="AD255" i="5" s="1"/>
  <c r="G255" i="5"/>
  <c r="F255" i="5"/>
  <c r="E255" i="5"/>
  <c r="AL255" i="5" s="1"/>
  <c r="D255" i="5"/>
  <c r="C255" i="5"/>
  <c r="AR254" i="5"/>
  <c r="AF254" i="5"/>
  <c r="AB254" i="5"/>
  <c r="AA254" i="5"/>
  <c r="Z254" i="5"/>
  <c r="Q254" i="5"/>
  <c r="N254" i="5"/>
  <c r="M254" i="5"/>
  <c r="L254" i="5"/>
  <c r="K254" i="5"/>
  <c r="J254" i="5"/>
  <c r="U254" i="5" s="1"/>
  <c r="I254" i="5"/>
  <c r="H254" i="5"/>
  <c r="G254" i="5"/>
  <c r="R254" i="5" s="1"/>
  <c r="F254" i="5"/>
  <c r="AM254" i="5" s="1"/>
  <c r="E254" i="5"/>
  <c r="D254" i="5"/>
  <c r="AK254" i="5" s="1"/>
  <c r="C254" i="5"/>
  <c r="AS253" i="5"/>
  <c r="AR253" i="5"/>
  <c r="AK253" i="5"/>
  <c r="AH253" i="5"/>
  <c r="AF253" i="5"/>
  <c r="Z253" i="5"/>
  <c r="O253" i="5"/>
  <c r="M253" i="5"/>
  <c r="AT253" i="5" s="1"/>
  <c r="L253" i="5"/>
  <c r="W253" i="5" s="1"/>
  <c r="K253" i="5"/>
  <c r="J253" i="5"/>
  <c r="I253" i="5"/>
  <c r="AE253" i="5" s="1"/>
  <c r="H253" i="5"/>
  <c r="G253" i="5"/>
  <c r="AN253" i="5" s="1"/>
  <c r="F253" i="5"/>
  <c r="Q253" i="5" s="1"/>
  <c r="E253" i="5"/>
  <c r="D253" i="5"/>
  <c r="C253" i="5"/>
  <c r="N253" i="5" s="1"/>
  <c r="AM252" i="5"/>
  <c r="AL252" i="5"/>
  <c r="AI252" i="5"/>
  <c r="T252" i="5"/>
  <c r="Q252" i="5"/>
  <c r="M252" i="5"/>
  <c r="L252" i="5"/>
  <c r="AH252" i="5" s="1"/>
  <c r="K252" i="5"/>
  <c r="V252" i="5" s="1"/>
  <c r="J252" i="5"/>
  <c r="I252" i="5"/>
  <c r="AP252" i="5" s="1"/>
  <c r="H252" i="5"/>
  <c r="S252" i="5" s="1"/>
  <c r="G252" i="5"/>
  <c r="F252" i="5"/>
  <c r="AB252" i="5" s="1"/>
  <c r="E252" i="5"/>
  <c r="AA252" i="5" s="1"/>
  <c r="D252" i="5"/>
  <c r="C252" i="5"/>
  <c r="AJ252" i="5" s="1"/>
  <c r="AS251" i="5"/>
  <c r="AN251" i="5"/>
  <c r="AD251" i="5"/>
  <c r="AA251" i="5"/>
  <c r="Z251" i="5"/>
  <c r="Y251" i="5"/>
  <c r="M251" i="5"/>
  <c r="AI251" i="5" s="1"/>
  <c r="L251" i="5"/>
  <c r="AH251" i="5" s="1"/>
  <c r="K251" i="5"/>
  <c r="AR251" i="5" s="1"/>
  <c r="J251" i="5"/>
  <c r="I251" i="5"/>
  <c r="H251" i="5"/>
  <c r="G251" i="5"/>
  <c r="R251" i="5" s="1"/>
  <c r="F251" i="5"/>
  <c r="E251" i="5"/>
  <c r="D251" i="5"/>
  <c r="AK251" i="5" s="1"/>
  <c r="C251" i="5"/>
  <c r="AH250" i="5"/>
  <c r="Q250" i="5"/>
  <c r="M250" i="5"/>
  <c r="L250" i="5"/>
  <c r="K250" i="5"/>
  <c r="J250" i="5"/>
  <c r="U250" i="5" s="1"/>
  <c r="I250" i="5"/>
  <c r="T250" i="5" s="1"/>
  <c r="H250" i="5"/>
  <c r="G250" i="5"/>
  <c r="F250" i="5"/>
  <c r="AM250" i="5" s="1"/>
  <c r="E250" i="5"/>
  <c r="P250" i="5" s="1"/>
  <c r="D250" i="5"/>
  <c r="Z250" i="5" s="1"/>
  <c r="C250" i="5"/>
  <c r="AT249" i="5"/>
  <c r="AM249" i="5"/>
  <c r="AI249" i="5"/>
  <c r="AE249" i="5"/>
  <c r="R249" i="5"/>
  <c r="N249" i="5"/>
  <c r="M249" i="5"/>
  <c r="X249" i="5" s="1"/>
  <c r="L249" i="5"/>
  <c r="K249" i="5"/>
  <c r="AG249" i="5" s="1"/>
  <c r="J249" i="5"/>
  <c r="I249" i="5"/>
  <c r="H249" i="5"/>
  <c r="S249" i="5" s="1"/>
  <c r="G249" i="5"/>
  <c r="F249" i="5"/>
  <c r="AB249" i="5" s="1"/>
  <c r="E249" i="5"/>
  <c r="D249" i="5"/>
  <c r="C249" i="5"/>
  <c r="AT248" i="5"/>
  <c r="AQ248" i="5"/>
  <c r="AO248" i="5"/>
  <c r="AN248" i="5"/>
  <c r="AE248" i="5"/>
  <c r="X248" i="5"/>
  <c r="W248" i="5"/>
  <c r="T248" i="5"/>
  <c r="M248" i="5"/>
  <c r="AI248" i="5" s="1"/>
  <c r="L248" i="5"/>
  <c r="K248" i="5"/>
  <c r="AG248" i="5" s="1"/>
  <c r="J248" i="5"/>
  <c r="I248" i="5"/>
  <c r="AP248" i="5" s="1"/>
  <c r="H248" i="5"/>
  <c r="AD248" i="5" s="1"/>
  <c r="G248" i="5"/>
  <c r="R248" i="5" s="1"/>
  <c r="F248" i="5"/>
  <c r="AB248" i="5" s="1"/>
  <c r="E248" i="5"/>
  <c r="D248" i="5"/>
  <c r="C248" i="5"/>
  <c r="Y248" i="5" s="1"/>
  <c r="AQ247" i="5"/>
  <c r="AM247" i="5"/>
  <c r="AH247" i="5"/>
  <c r="AG247" i="5"/>
  <c r="U247" i="5"/>
  <c r="R247" i="5"/>
  <c r="M247" i="5"/>
  <c r="AT247" i="5" s="1"/>
  <c r="L247" i="5"/>
  <c r="K247" i="5"/>
  <c r="J247" i="5"/>
  <c r="AF247" i="5" s="1"/>
  <c r="I247" i="5"/>
  <c r="H247" i="5"/>
  <c r="G247" i="5"/>
  <c r="AN247" i="5" s="1"/>
  <c r="F247" i="5"/>
  <c r="AB247" i="5" s="1"/>
  <c r="E247" i="5"/>
  <c r="D247" i="5"/>
  <c r="Z247" i="5" s="1"/>
  <c r="C247" i="5"/>
  <c r="AJ247" i="5" s="1"/>
  <c r="AR246" i="5"/>
  <c r="AN246" i="5"/>
  <c r="AL246" i="5"/>
  <c r="AE246" i="5"/>
  <c r="AA246" i="5"/>
  <c r="S246" i="5"/>
  <c r="Q246" i="5"/>
  <c r="O246" i="5"/>
  <c r="M246" i="5"/>
  <c r="AI246" i="5" s="1"/>
  <c r="L246" i="5"/>
  <c r="W246" i="5" s="1"/>
  <c r="K246" i="5"/>
  <c r="J246" i="5"/>
  <c r="I246" i="5"/>
  <c r="H246" i="5"/>
  <c r="G246" i="5"/>
  <c r="F246" i="5"/>
  <c r="AB246" i="5" s="1"/>
  <c r="E246" i="5"/>
  <c r="P246" i="5" s="1"/>
  <c r="D246" i="5"/>
  <c r="AK246" i="5" s="1"/>
  <c r="C246" i="5"/>
  <c r="Y246" i="5" s="1"/>
  <c r="AS245" i="5"/>
  <c r="AM245" i="5"/>
  <c r="AF245" i="5"/>
  <c r="AB245" i="5"/>
  <c r="W245" i="5"/>
  <c r="V245" i="5"/>
  <c r="U245" i="5"/>
  <c r="S245" i="5"/>
  <c r="M245" i="5"/>
  <c r="AI245" i="5" s="1"/>
  <c r="L245" i="5"/>
  <c r="AH245" i="5" s="1"/>
  <c r="K245" i="5"/>
  <c r="AR245" i="5" s="1"/>
  <c r="J245" i="5"/>
  <c r="AQ245" i="5" s="1"/>
  <c r="I245" i="5"/>
  <c r="T245" i="5" s="1"/>
  <c r="H245" i="5"/>
  <c r="AD245" i="5" s="1"/>
  <c r="G245" i="5"/>
  <c r="F245" i="5"/>
  <c r="Q245" i="5" s="1"/>
  <c r="E245" i="5"/>
  <c r="D245" i="5"/>
  <c r="C245" i="5"/>
  <c r="AT244" i="5"/>
  <c r="AQ244" i="5"/>
  <c r="AM244" i="5"/>
  <c r="AJ244" i="5"/>
  <c r="AG244" i="5"/>
  <c r="AB244" i="5"/>
  <c r="Y244" i="5"/>
  <c r="U244" i="5"/>
  <c r="Q244" i="5"/>
  <c r="M244" i="5"/>
  <c r="X244" i="5" s="1"/>
  <c r="L244" i="5"/>
  <c r="K244" i="5"/>
  <c r="J244" i="5"/>
  <c r="AF244" i="5" s="1"/>
  <c r="I244" i="5"/>
  <c r="H244" i="5"/>
  <c r="S244" i="5" s="1"/>
  <c r="G244" i="5"/>
  <c r="AC244" i="5" s="1"/>
  <c r="F244" i="5"/>
  <c r="E244" i="5"/>
  <c r="AL244" i="5" s="1"/>
  <c r="D244" i="5"/>
  <c r="C244" i="5"/>
  <c r="N244" i="5" s="1"/>
  <c r="AR243" i="5"/>
  <c r="AH243" i="5"/>
  <c r="AG243" i="5"/>
  <c r="AB243" i="5"/>
  <c r="W243" i="5"/>
  <c r="V243" i="5"/>
  <c r="Q243" i="5"/>
  <c r="P243" i="5"/>
  <c r="O243" i="5"/>
  <c r="M243" i="5"/>
  <c r="L243" i="5"/>
  <c r="AS243" i="5" s="1"/>
  <c r="K243" i="5"/>
  <c r="J243" i="5"/>
  <c r="U243" i="5" s="1"/>
  <c r="I243" i="5"/>
  <c r="H243" i="5"/>
  <c r="AO243" i="5" s="1"/>
  <c r="G243" i="5"/>
  <c r="F243" i="5"/>
  <c r="AM243" i="5" s="1"/>
  <c r="E243" i="5"/>
  <c r="AL243" i="5" s="1"/>
  <c r="D243" i="5"/>
  <c r="C243" i="5"/>
  <c r="AQ242" i="5"/>
  <c r="AO242" i="5"/>
  <c r="AM242" i="5"/>
  <c r="AB242" i="5"/>
  <c r="U242" i="5"/>
  <c r="T242" i="5"/>
  <c r="Q242" i="5"/>
  <c r="O242" i="5"/>
  <c r="M242" i="5"/>
  <c r="L242" i="5"/>
  <c r="K242" i="5"/>
  <c r="J242" i="5"/>
  <c r="AF242" i="5" s="1"/>
  <c r="I242" i="5"/>
  <c r="H242" i="5"/>
  <c r="AD242" i="5" s="1"/>
  <c r="G242" i="5"/>
  <c r="F242" i="5"/>
  <c r="E242" i="5"/>
  <c r="D242" i="5"/>
  <c r="C242" i="5"/>
  <c r="N242" i="5" s="1"/>
  <c r="AO241" i="5"/>
  <c r="AN241" i="5"/>
  <c r="AI241" i="5"/>
  <c r="Y241" i="5"/>
  <c r="U241" i="5"/>
  <c r="M241" i="5"/>
  <c r="L241" i="5"/>
  <c r="K241" i="5"/>
  <c r="J241" i="5"/>
  <c r="AF241" i="5" s="1"/>
  <c r="I241" i="5"/>
  <c r="H241" i="5"/>
  <c r="S241" i="5" s="1"/>
  <c r="G241" i="5"/>
  <c r="AC241" i="5" s="1"/>
  <c r="F241" i="5"/>
  <c r="E241" i="5"/>
  <c r="P241" i="5" s="1"/>
  <c r="D241" i="5"/>
  <c r="C241" i="5"/>
  <c r="AJ241" i="5" s="1"/>
  <c r="AM240" i="5"/>
  <c r="AK240" i="5"/>
  <c r="AI240" i="5"/>
  <c r="AF240" i="5"/>
  <c r="AB240" i="5"/>
  <c r="Z240" i="5"/>
  <c r="Q240" i="5"/>
  <c r="M240" i="5"/>
  <c r="L240" i="5"/>
  <c r="AS240" i="5" s="1"/>
  <c r="K240" i="5"/>
  <c r="J240" i="5"/>
  <c r="I240" i="5"/>
  <c r="T240" i="5" s="1"/>
  <c r="H240" i="5"/>
  <c r="S240" i="5" s="1"/>
  <c r="G240" i="5"/>
  <c r="F240" i="5"/>
  <c r="E240" i="5"/>
  <c r="D240" i="5"/>
  <c r="O240" i="5" s="1"/>
  <c r="C240" i="5"/>
  <c r="AP239" i="5"/>
  <c r="AI239" i="5"/>
  <c r="AH239" i="5"/>
  <c r="AG239" i="5"/>
  <c r="W239" i="5"/>
  <c r="T239" i="5"/>
  <c r="P239" i="5"/>
  <c r="M239" i="5"/>
  <c r="L239" i="5"/>
  <c r="AS239" i="5" s="1"/>
  <c r="K239" i="5"/>
  <c r="V239" i="5" s="1"/>
  <c r="J239" i="5"/>
  <c r="I239" i="5"/>
  <c r="AE239" i="5" s="1"/>
  <c r="H239" i="5"/>
  <c r="G239" i="5"/>
  <c r="AN239" i="5" s="1"/>
  <c r="F239" i="5"/>
  <c r="Q239" i="5" s="1"/>
  <c r="E239" i="5"/>
  <c r="AA239" i="5" s="1"/>
  <c r="D239" i="5"/>
  <c r="C239" i="5"/>
  <c r="AJ239" i="5" s="1"/>
  <c r="AS238" i="5"/>
  <c r="AO238" i="5"/>
  <c r="AH238" i="5"/>
  <c r="AA238" i="5"/>
  <c r="W238" i="5"/>
  <c r="S238" i="5"/>
  <c r="Q238" i="5"/>
  <c r="M238" i="5"/>
  <c r="X238" i="5" s="1"/>
  <c r="L238" i="5"/>
  <c r="K238" i="5"/>
  <c r="J238" i="5"/>
  <c r="I238" i="5"/>
  <c r="T238" i="5" s="1"/>
  <c r="H238" i="5"/>
  <c r="AD238" i="5" s="1"/>
  <c r="G238" i="5"/>
  <c r="AN238" i="5" s="1"/>
  <c r="F238" i="5"/>
  <c r="E238" i="5"/>
  <c r="D238" i="5"/>
  <c r="C238" i="5"/>
  <c r="AM237" i="5"/>
  <c r="AH237" i="5"/>
  <c r="AD237" i="5"/>
  <c r="AB237" i="5"/>
  <c r="W237" i="5"/>
  <c r="M237" i="5"/>
  <c r="L237" i="5"/>
  <c r="AS237" i="5" s="1"/>
  <c r="K237" i="5"/>
  <c r="J237" i="5"/>
  <c r="I237" i="5"/>
  <c r="AP237" i="5" s="1"/>
  <c r="H237" i="5"/>
  <c r="G237" i="5"/>
  <c r="F237" i="5"/>
  <c r="Q237" i="5" s="1"/>
  <c r="E237" i="5"/>
  <c r="D237" i="5"/>
  <c r="C237" i="5"/>
  <c r="AM236" i="5"/>
  <c r="AL236" i="5"/>
  <c r="AI236" i="5"/>
  <c r="AB236" i="5"/>
  <c r="AA236" i="5"/>
  <c r="Z236" i="5"/>
  <c r="Q236" i="5"/>
  <c r="P236" i="5"/>
  <c r="N236" i="5"/>
  <c r="M236" i="5"/>
  <c r="AT236" i="5" s="1"/>
  <c r="L236" i="5"/>
  <c r="W236" i="5" s="1"/>
  <c r="K236" i="5"/>
  <c r="J236" i="5"/>
  <c r="I236" i="5"/>
  <c r="H236" i="5"/>
  <c r="G236" i="5"/>
  <c r="F236" i="5"/>
  <c r="E236" i="5"/>
  <c r="D236" i="5"/>
  <c r="O236" i="5" s="1"/>
  <c r="C236" i="5"/>
  <c r="AJ236" i="5" s="1"/>
  <c r="AT235" i="5"/>
  <c r="AR235" i="5"/>
  <c r="AN235" i="5"/>
  <c r="AI235" i="5"/>
  <c r="AH235" i="5"/>
  <c r="Z235" i="5"/>
  <c r="Y235" i="5"/>
  <c r="V235" i="5"/>
  <c r="U235" i="5"/>
  <c r="S235" i="5"/>
  <c r="N235" i="5"/>
  <c r="M235" i="5"/>
  <c r="X235" i="5" s="1"/>
  <c r="L235" i="5"/>
  <c r="AS235" i="5" s="1"/>
  <c r="K235" i="5"/>
  <c r="AG235" i="5" s="1"/>
  <c r="J235" i="5"/>
  <c r="I235" i="5"/>
  <c r="H235" i="5"/>
  <c r="G235" i="5"/>
  <c r="F235" i="5"/>
  <c r="E235" i="5"/>
  <c r="AL235" i="5" s="1"/>
  <c r="D235" i="5"/>
  <c r="C235" i="5"/>
  <c r="AJ235" i="5" s="1"/>
  <c r="AT234" i="5"/>
  <c r="AH234" i="5"/>
  <c r="AG234" i="5"/>
  <c r="AF234" i="5"/>
  <c r="AB234" i="5"/>
  <c r="X234" i="5"/>
  <c r="U234" i="5"/>
  <c r="Q234" i="5"/>
  <c r="M234" i="5"/>
  <c r="AI234" i="5" s="1"/>
  <c r="L234" i="5"/>
  <c r="W234" i="5" s="1"/>
  <c r="K234" i="5"/>
  <c r="AR234" i="5" s="1"/>
  <c r="J234" i="5"/>
  <c r="AQ234" i="5" s="1"/>
  <c r="I234" i="5"/>
  <c r="H234" i="5"/>
  <c r="G234" i="5"/>
  <c r="AC234" i="5" s="1"/>
  <c r="F234" i="5"/>
  <c r="AM234" i="5" s="1"/>
  <c r="E234" i="5"/>
  <c r="P234" i="5" s="1"/>
  <c r="D234" i="5"/>
  <c r="C234" i="5"/>
  <c r="AO233" i="5"/>
  <c r="AH233" i="5"/>
  <c r="AF233" i="5"/>
  <c r="W233" i="5"/>
  <c r="M233" i="5"/>
  <c r="L233" i="5"/>
  <c r="AS233" i="5" s="1"/>
  <c r="K233" i="5"/>
  <c r="J233" i="5"/>
  <c r="AQ233" i="5" s="1"/>
  <c r="I233" i="5"/>
  <c r="H233" i="5"/>
  <c r="S233" i="5" s="1"/>
  <c r="G233" i="5"/>
  <c r="F233" i="5"/>
  <c r="AB233" i="5" s="1"/>
  <c r="E233" i="5"/>
  <c r="D233" i="5"/>
  <c r="C233" i="5"/>
  <c r="N233" i="5" s="1"/>
  <c r="AM232" i="5"/>
  <c r="AJ232" i="5"/>
  <c r="AB232" i="5"/>
  <c r="S232" i="5"/>
  <c r="M232" i="5"/>
  <c r="L232" i="5"/>
  <c r="AS232" i="5" s="1"/>
  <c r="K232" i="5"/>
  <c r="J232" i="5"/>
  <c r="I232" i="5"/>
  <c r="H232" i="5"/>
  <c r="G232" i="5"/>
  <c r="F232" i="5"/>
  <c r="Q232" i="5" s="1"/>
  <c r="E232" i="5"/>
  <c r="D232" i="5"/>
  <c r="C232" i="5"/>
  <c r="AQ231" i="5"/>
  <c r="AO231" i="5"/>
  <c r="AK231" i="5"/>
  <c r="AH231" i="5"/>
  <c r="U231" i="5"/>
  <c r="R231" i="5"/>
  <c r="O231" i="5"/>
  <c r="M231" i="5"/>
  <c r="L231" i="5"/>
  <c r="K231" i="5"/>
  <c r="J231" i="5"/>
  <c r="AF231" i="5" s="1"/>
  <c r="I231" i="5"/>
  <c r="H231" i="5"/>
  <c r="S231" i="5" s="1"/>
  <c r="G231" i="5"/>
  <c r="AC231" i="5" s="1"/>
  <c r="F231" i="5"/>
  <c r="E231" i="5"/>
  <c r="D231" i="5"/>
  <c r="Z231" i="5" s="1"/>
  <c r="C231" i="5"/>
  <c r="AS230" i="5"/>
  <c r="AR230" i="5"/>
  <c r="AM230" i="5"/>
  <c r="AL230" i="5"/>
  <c r="AA230" i="5"/>
  <c r="W230" i="5"/>
  <c r="S230" i="5"/>
  <c r="P230" i="5"/>
  <c r="O230" i="5"/>
  <c r="M230" i="5"/>
  <c r="AT230" i="5" s="1"/>
  <c r="L230" i="5"/>
  <c r="AH230" i="5" s="1"/>
  <c r="K230" i="5"/>
  <c r="AG230" i="5" s="1"/>
  <c r="J230" i="5"/>
  <c r="AF230" i="5" s="1"/>
  <c r="I230" i="5"/>
  <c r="AP230" i="5" s="1"/>
  <c r="H230" i="5"/>
  <c r="G230" i="5"/>
  <c r="F230" i="5"/>
  <c r="Q230" i="5" s="1"/>
  <c r="E230" i="5"/>
  <c r="D230" i="5"/>
  <c r="C230" i="5"/>
  <c r="AR229" i="5"/>
  <c r="AL229" i="5"/>
  <c r="AG229" i="5"/>
  <c r="AD229" i="5"/>
  <c r="S229" i="5"/>
  <c r="R229" i="5"/>
  <c r="P229" i="5"/>
  <c r="M229" i="5"/>
  <c r="L229" i="5"/>
  <c r="K229" i="5"/>
  <c r="V229" i="5" s="1"/>
  <c r="J229" i="5"/>
  <c r="I229" i="5"/>
  <c r="H229" i="5"/>
  <c r="AO229" i="5" s="1"/>
  <c r="G229" i="5"/>
  <c r="AC229" i="5" s="1"/>
  <c r="F229" i="5"/>
  <c r="E229" i="5"/>
  <c r="AA229" i="5" s="1"/>
  <c r="D229" i="5"/>
  <c r="C229" i="5"/>
  <c r="AQ228" i="5"/>
  <c r="AM228" i="5"/>
  <c r="AL228" i="5"/>
  <c r="AK228" i="5"/>
  <c r="AA228" i="5"/>
  <c r="S228" i="5"/>
  <c r="P228" i="5"/>
  <c r="O228" i="5"/>
  <c r="M228" i="5"/>
  <c r="L228" i="5"/>
  <c r="K228" i="5"/>
  <c r="AR228" i="5" s="1"/>
  <c r="J228" i="5"/>
  <c r="I228" i="5"/>
  <c r="H228" i="5"/>
  <c r="G228" i="5"/>
  <c r="F228" i="5"/>
  <c r="E228" i="5"/>
  <c r="D228" i="5"/>
  <c r="Z228" i="5" s="1"/>
  <c r="C228" i="5"/>
  <c r="Y228" i="5" s="1"/>
  <c r="AS227" i="5"/>
  <c r="AH227" i="5"/>
  <c r="AG227" i="5"/>
  <c r="AD227" i="5"/>
  <c r="Z227" i="5"/>
  <c r="U227" i="5"/>
  <c r="S227" i="5"/>
  <c r="Q227" i="5"/>
  <c r="M227" i="5"/>
  <c r="L227" i="5"/>
  <c r="W227" i="5" s="1"/>
  <c r="K227" i="5"/>
  <c r="V227" i="5" s="1"/>
  <c r="J227" i="5"/>
  <c r="AF227" i="5" s="1"/>
  <c r="I227" i="5"/>
  <c r="AP227" i="5" s="1"/>
  <c r="H227" i="5"/>
  <c r="AO227" i="5" s="1"/>
  <c r="G227" i="5"/>
  <c r="F227" i="5"/>
  <c r="E227" i="5"/>
  <c r="P227" i="5" s="1"/>
  <c r="D227" i="5"/>
  <c r="O227" i="5" s="1"/>
  <c r="C227" i="5"/>
  <c r="Y227" i="5" s="1"/>
  <c r="AT226" i="5"/>
  <c r="AK226" i="5"/>
  <c r="AJ226" i="5"/>
  <c r="AI226" i="5"/>
  <c r="AG226" i="5"/>
  <c r="AB226" i="5"/>
  <c r="Y226" i="5"/>
  <c r="O226" i="5"/>
  <c r="M226" i="5"/>
  <c r="X226" i="5" s="1"/>
  <c r="L226" i="5"/>
  <c r="K226" i="5"/>
  <c r="AR226" i="5" s="1"/>
  <c r="J226" i="5"/>
  <c r="I226" i="5"/>
  <c r="H226" i="5"/>
  <c r="G226" i="5"/>
  <c r="F226" i="5"/>
  <c r="E226" i="5"/>
  <c r="D226" i="5"/>
  <c r="Z226" i="5" s="1"/>
  <c r="C226" i="5"/>
  <c r="N226" i="5" s="1"/>
  <c r="AR225" i="5"/>
  <c r="AN225" i="5"/>
  <c r="AK225" i="5"/>
  <c r="AG225" i="5"/>
  <c r="AD225" i="5"/>
  <c r="Y225" i="5"/>
  <c r="P225" i="5"/>
  <c r="N225" i="5"/>
  <c r="M225" i="5"/>
  <c r="L225" i="5"/>
  <c r="K225" i="5"/>
  <c r="V225" i="5" s="1"/>
  <c r="J225" i="5"/>
  <c r="I225" i="5"/>
  <c r="T225" i="5" s="1"/>
  <c r="H225" i="5"/>
  <c r="AO225" i="5" s="1"/>
  <c r="G225" i="5"/>
  <c r="F225" i="5"/>
  <c r="E225" i="5"/>
  <c r="AL225" i="5" s="1"/>
  <c r="D225" i="5"/>
  <c r="C225" i="5"/>
  <c r="AJ225" i="5" s="1"/>
  <c r="AQ224" i="5"/>
  <c r="AM224" i="5"/>
  <c r="AL224" i="5"/>
  <c r="AE224" i="5"/>
  <c r="AA224" i="5"/>
  <c r="X224" i="5"/>
  <c r="P224" i="5"/>
  <c r="M224" i="5"/>
  <c r="AI224" i="5" s="1"/>
  <c r="L224" i="5"/>
  <c r="AS224" i="5" s="1"/>
  <c r="K224" i="5"/>
  <c r="J224" i="5"/>
  <c r="I224" i="5"/>
  <c r="AP224" i="5" s="1"/>
  <c r="H224" i="5"/>
  <c r="S224" i="5" s="1"/>
  <c r="G224" i="5"/>
  <c r="F224" i="5"/>
  <c r="Q224" i="5" s="1"/>
  <c r="E224" i="5"/>
  <c r="D224" i="5"/>
  <c r="O224" i="5" s="1"/>
  <c r="C224" i="5"/>
  <c r="AQ223" i="5"/>
  <c r="AN223" i="5"/>
  <c r="AG223" i="5"/>
  <c r="Y223" i="5"/>
  <c r="V223" i="5"/>
  <c r="U223" i="5"/>
  <c r="R223" i="5"/>
  <c r="P223" i="5"/>
  <c r="N223" i="5"/>
  <c r="M223" i="5"/>
  <c r="L223" i="5"/>
  <c r="K223" i="5"/>
  <c r="AR223" i="5" s="1"/>
  <c r="J223" i="5"/>
  <c r="AF223" i="5" s="1"/>
  <c r="I223" i="5"/>
  <c r="H223" i="5"/>
  <c r="G223" i="5"/>
  <c r="AC223" i="5" s="1"/>
  <c r="F223" i="5"/>
  <c r="E223" i="5"/>
  <c r="D223" i="5"/>
  <c r="AK223" i="5" s="1"/>
  <c r="C223" i="5"/>
  <c r="AJ223" i="5" s="1"/>
  <c r="AT222" i="5"/>
  <c r="AM222" i="5"/>
  <c r="AF222" i="5"/>
  <c r="AE222" i="5"/>
  <c r="AA222" i="5"/>
  <c r="P222" i="5"/>
  <c r="O222" i="5"/>
  <c r="M222" i="5"/>
  <c r="L222" i="5"/>
  <c r="W222" i="5" s="1"/>
  <c r="K222" i="5"/>
  <c r="J222" i="5"/>
  <c r="U222" i="5" s="1"/>
  <c r="I222" i="5"/>
  <c r="AP222" i="5" s="1"/>
  <c r="H222" i="5"/>
  <c r="G222" i="5"/>
  <c r="F222" i="5"/>
  <c r="Q222" i="5" s="1"/>
  <c r="E222" i="5"/>
  <c r="AL222" i="5" s="1"/>
  <c r="D222" i="5"/>
  <c r="C222" i="5"/>
  <c r="N222" i="5" s="1"/>
  <c r="AS221" i="5"/>
  <c r="AQ221" i="5"/>
  <c r="AO221" i="5"/>
  <c r="AL221" i="5"/>
  <c r="AH221" i="5"/>
  <c r="AD221" i="5"/>
  <c r="AB221" i="5"/>
  <c r="S221" i="5"/>
  <c r="P221" i="5"/>
  <c r="M221" i="5"/>
  <c r="L221" i="5"/>
  <c r="W221" i="5" s="1"/>
  <c r="K221" i="5"/>
  <c r="J221" i="5"/>
  <c r="AF221" i="5" s="1"/>
  <c r="I221" i="5"/>
  <c r="H221" i="5"/>
  <c r="G221" i="5"/>
  <c r="F221" i="5"/>
  <c r="E221" i="5"/>
  <c r="AA221" i="5" s="1"/>
  <c r="D221" i="5"/>
  <c r="AK221" i="5" s="1"/>
  <c r="C221" i="5"/>
  <c r="AJ221" i="5" s="1"/>
  <c r="AQ220" i="5"/>
  <c r="AL220" i="5"/>
  <c r="AE220" i="5"/>
  <c r="AA220" i="5"/>
  <c r="W220" i="5"/>
  <c r="P220" i="5"/>
  <c r="O220" i="5"/>
  <c r="M220" i="5"/>
  <c r="AT220" i="5" s="1"/>
  <c r="L220" i="5"/>
  <c r="K220" i="5"/>
  <c r="J220" i="5"/>
  <c r="I220" i="5"/>
  <c r="H220" i="5"/>
  <c r="G220" i="5"/>
  <c r="F220" i="5"/>
  <c r="Q220" i="5" s="1"/>
  <c r="E220" i="5"/>
  <c r="D220" i="5"/>
  <c r="Z220" i="5" s="1"/>
  <c r="C220" i="5"/>
  <c r="Y220" i="5" s="1"/>
  <c r="AS219" i="5"/>
  <c r="AR219" i="5"/>
  <c r="AE219" i="5"/>
  <c r="Y219" i="5"/>
  <c r="V219" i="5"/>
  <c r="U219" i="5"/>
  <c r="Q219" i="5"/>
  <c r="P219" i="5"/>
  <c r="M219" i="5"/>
  <c r="L219" i="5"/>
  <c r="W219" i="5" s="1"/>
  <c r="K219" i="5"/>
  <c r="AG219" i="5" s="1"/>
  <c r="J219" i="5"/>
  <c r="AF219" i="5" s="1"/>
  <c r="I219" i="5"/>
  <c r="T219" i="5" s="1"/>
  <c r="H219" i="5"/>
  <c r="G219" i="5"/>
  <c r="F219" i="5"/>
  <c r="E219" i="5"/>
  <c r="AL219" i="5" s="1"/>
  <c r="D219" i="5"/>
  <c r="O219" i="5" s="1"/>
  <c r="C219" i="5"/>
  <c r="AM218" i="5"/>
  <c r="AK218" i="5"/>
  <c r="AE218" i="5"/>
  <c r="AB218" i="5"/>
  <c r="V218" i="5"/>
  <c r="M218" i="5"/>
  <c r="L218" i="5"/>
  <c r="AH218" i="5" s="1"/>
  <c r="K218" i="5"/>
  <c r="AR218" i="5" s="1"/>
  <c r="J218" i="5"/>
  <c r="AQ218" i="5" s="1"/>
  <c r="I218" i="5"/>
  <c r="AP218" i="5" s="1"/>
  <c r="H218" i="5"/>
  <c r="G218" i="5"/>
  <c r="F218" i="5"/>
  <c r="Q218" i="5" s="1"/>
  <c r="E218" i="5"/>
  <c r="AL218" i="5" s="1"/>
  <c r="D218" i="5"/>
  <c r="Z218" i="5" s="1"/>
  <c r="C218" i="5"/>
  <c r="AR217" i="5"/>
  <c r="AP217" i="5"/>
  <c r="AO217" i="5"/>
  <c r="AN217" i="5"/>
  <c r="AL217" i="5"/>
  <c r="AE217" i="5"/>
  <c r="AC217" i="5"/>
  <c r="AA217" i="5"/>
  <c r="V217" i="5"/>
  <c r="S217" i="5"/>
  <c r="R217" i="5"/>
  <c r="N217" i="5"/>
  <c r="M217" i="5"/>
  <c r="L217" i="5"/>
  <c r="K217" i="5"/>
  <c r="AG217" i="5" s="1"/>
  <c r="J217" i="5"/>
  <c r="I217" i="5"/>
  <c r="T217" i="5" s="1"/>
  <c r="H217" i="5"/>
  <c r="AD217" i="5" s="1"/>
  <c r="G217" i="5"/>
  <c r="F217" i="5"/>
  <c r="Q217" i="5" s="1"/>
  <c r="E217" i="5"/>
  <c r="P217" i="5" s="1"/>
  <c r="D217" i="5"/>
  <c r="C217" i="5"/>
  <c r="AJ217" i="5" s="1"/>
  <c r="AL216" i="5"/>
  <c r="AI216" i="5"/>
  <c r="AA216" i="5"/>
  <c r="T216" i="5"/>
  <c r="P216" i="5"/>
  <c r="O216" i="5"/>
  <c r="M216" i="5"/>
  <c r="X216" i="5" s="1"/>
  <c r="L216" i="5"/>
  <c r="AS216" i="5" s="1"/>
  <c r="K216" i="5"/>
  <c r="AG216" i="5" s="1"/>
  <c r="J216" i="5"/>
  <c r="AQ216" i="5" s="1"/>
  <c r="I216" i="5"/>
  <c r="AP216" i="5" s="1"/>
  <c r="H216" i="5"/>
  <c r="S216" i="5" s="1"/>
  <c r="G216" i="5"/>
  <c r="F216" i="5"/>
  <c r="E216" i="5"/>
  <c r="D216" i="5"/>
  <c r="Z216" i="5" s="1"/>
  <c r="C216" i="5"/>
  <c r="AR215" i="5"/>
  <c r="AG215" i="5"/>
  <c r="AE215" i="5"/>
  <c r="U215" i="5"/>
  <c r="M215" i="5"/>
  <c r="L215" i="5"/>
  <c r="K215" i="5"/>
  <c r="V215" i="5" s="1"/>
  <c r="J215" i="5"/>
  <c r="AF215" i="5" s="1"/>
  <c r="I215" i="5"/>
  <c r="H215" i="5"/>
  <c r="S215" i="5" s="1"/>
  <c r="G215" i="5"/>
  <c r="AN215" i="5" s="1"/>
  <c r="F215" i="5"/>
  <c r="Q215" i="5" s="1"/>
  <c r="E215" i="5"/>
  <c r="P215" i="5" s="1"/>
  <c r="D215" i="5"/>
  <c r="O215" i="5" s="1"/>
  <c r="C215" i="5"/>
  <c r="AS214" i="5"/>
  <c r="AL214" i="5"/>
  <c r="AH214" i="5"/>
  <c r="AG214" i="5"/>
  <c r="AB214" i="5"/>
  <c r="W214" i="5"/>
  <c r="M214" i="5"/>
  <c r="L214" i="5"/>
  <c r="K214" i="5"/>
  <c r="AR214" i="5" s="1"/>
  <c r="J214" i="5"/>
  <c r="I214" i="5"/>
  <c r="H214" i="5"/>
  <c r="S214" i="5" s="1"/>
  <c r="G214" i="5"/>
  <c r="F214" i="5"/>
  <c r="Q214" i="5" s="1"/>
  <c r="E214" i="5"/>
  <c r="AA214" i="5" s="1"/>
  <c r="D214" i="5"/>
  <c r="Z214" i="5" s="1"/>
  <c r="C214" i="5"/>
  <c r="AJ214" i="5" s="1"/>
  <c r="AO213" i="5"/>
  <c r="AG213" i="5"/>
  <c r="AD213" i="5"/>
  <c r="AB213" i="5"/>
  <c r="U213" i="5"/>
  <c r="M213" i="5"/>
  <c r="L213" i="5"/>
  <c r="AH213" i="5" s="1"/>
  <c r="K213" i="5"/>
  <c r="V213" i="5" s="1"/>
  <c r="J213" i="5"/>
  <c r="AF213" i="5" s="1"/>
  <c r="I213" i="5"/>
  <c r="H213" i="5"/>
  <c r="S213" i="5" s="1"/>
  <c r="G213" i="5"/>
  <c r="F213" i="5"/>
  <c r="E213" i="5"/>
  <c r="D213" i="5"/>
  <c r="C213" i="5"/>
  <c r="AS212" i="5"/>
  <c r="AL212" i="5"/>
  <c r="AI212" i="5"/>
  <c r="AG212" i="5"/>
  <c r="AA212" i="5"/>
  <c r="P212" i="5"/>
  <c r="O212" i="5"/>
  <c r="M212" i="5"/>
  <c r="L212" i="5"/>
  <c r="K212" i="5"/>
  <c r="AR212" i="5" s="1"/>
  <c r="J212" i="5"/>
  <c r="I212" i="5"/>
  <c r="AP212" i="5" s="1"/>
  <c r="H212" i="5"/>
  <c r="S212" i="5" s="1"/>
  <c r="G212" i="5"/>
  <c r="F212" i="5"/>
  <c r="E212" i="5"/>
  <c r="D212" i="5"/>
  <c r="Z212" i="5" s="1"/>
  <c r="C212" i="5"/>
  <c r="AS211" i="5"/>
  <c r="AQ211" i="5"/>
  <c r="AD211" i="5"/>
  <c r="U211" i="5"/>
  <c r="S211" i="5"/>
  <c r="M211" i="5"/>
  <c r="L211" i="5"/>
  <c r="K211" i="5"/>
  <c r="J211" i="5"/>
  <c r="AF211" i="5" s="1"/>
  <c r="I211" i="5"/>
  <c r="T211" i="5" s="1"/>
  <c r="H211" i="5"/>
  <c r="AO211" i="5" s="1"/>
  <c r="G211" i="5"/>
  <c r="F211" i="5"/>
  <c r="AM211" i="5" s="1"/>
  <c r="E211" i="5"/>
  <c r="D211" i="5"/>
  <c r="C211" i="5"/>
  <c r="AL210" i="5"/>
  <c r="AJ210" i="5"/>
  <c r="AH210" i="5"/>
  <c r="AF210" i="5"/>
  <c r="AA210" i="5"/>
  <c r="S210" i="5"/>
  <c r="P210" i="5"/>
  <c r="M210" i="5"/>
  <c r="L210" i="5"/>
  <c r="K210" i="5"/>
  <c r="J210" i="5"/>
  <c r="U210" i="5" s="1"/>
  <c r="I210" i="5"/>
  <c r="AP210" i="5" s="1"/>
  <c r="H210" i="5"/>
  <c r="G210" i="5"/>
  <c r="F210" i="5"/>
  <c r="Q210" i="5" s="1"/>
  <c r="E210" i="5"/>
  <c r="D210" i="5"/>
  <c r="Z210" i="5" s="1"/>
  <c r="C210" i="5"/>
  <c r="AR209" i="5"/>
  <c r="AQ209" i="5"/>
  <c r="AL209" i="5"/>
  <c r="AH209" i="5"/>
  <c r="AG209" i="5"/>
  <c r="AE209" i="5"/>
  <c r="M209" i="5"/>
  <c r="L209" i="5"/>
  <c r="K209" i="5"/>
  <c r="V209" i="5" s="1"/>
  <c r="J209" i="5"/>
  <c r="I209" i="5"/>
  <c r="T209" i="5" s="1"/>
  <c r="H209" i="5"/>
  <c r="AD209" i="5" s="1"/>
  <c r="G209" i="5"/>
  <c r="R209" i="5" s="1"/>
  <c r="F209" i="5"/>
  <c r="AM209" i="5" s="1"/>
  <c r="E209" i="5"/>
  <c r="D209" i="5"/>
  <c r="AK209" i="5" s="1"/>
  <c r="C209" i="5"/>
  <c r="AL208" i="5"/>
  <c r="AJ208" i="5"/>
  <c r="AG208" i="5"/>
  <c r="Y208" i="5"/>
  <c r="V208" i="5"/>
  <c r="T208" i="5"/>
  <c r="S208" i="5"/>
  <c r="M208" i="5"/>
  <c r="AT208" i="5" s="1"/>
  <c r="L208" i="5"/>
  <c r="AS208" i="5" s="1"/>
  <c r="K208" i="5"/>
  <c r="AR208" i="5" s="1"/>
  <c r="J208" i="5"/>
  <c r="I208" i="5"/>
  <c r="AP208" i="5" s="1"/>
  <c r="H208" i="5"/>
  <c r="G208" i="5"/>
  <c r="F208" i="5"/>
  <c r="E208" i="5"/>
  <c r="D208" i="5"/>
  <c r="C208" i="5"/>
  <c r="N208" i="5" s="1"/>
  <c r="AS207" i="5"/>
  <c r="AN207" i="5"/>
  <c r="AH207" i="5"/>
  <c r="AD207" i="5"/>
  <c r="S207" i="5"/>
  <c r="M207" i="5"/>
  <c r="L207" i="5"/>
  <c r="W207" i="5" s="1"/>
  <c r="K207" i="5"/>
  <c r="V207" i="5" s="1"/>
  <c r="J207" i="5"/>
  <c r="I207" i="5"/>
  <c r="AE207" i="5" s="1"/>
  <c r="H207" i="5"/>
  <c r="AO207" i="5" s="1"/>
  <c r="G207" i="5"/>
  <c r="AC207" i="5" s="1"/>
  <c r="F207" i="5"/>
  <c r="AM207" i="5" s="1"/>
  <c r="E207" i="5"/>
  <c r="P207" i="5" s="1"/>
  <c r="D207" i="5"/>
  <c r="C207" i="5"/>
  <c r="AQ206" i="5"/>
  <c r="AL206" i="5"/>
  <c r="AG206" i="5"/>
  <c r="AF206" i="5"/>
  <c r="AE206" i="5"/>
  <c r="AA206" i="5"/>
  <c r="Y206" i="5"/>
  <c r="V206" i="5"/>
  <c r="M206" i="5"/>
  <c r="L206" i="5"/>
  <c r="AS206" i="5" s="1"/>
  <c r="K206" i="5"/>
  <c r="AR206" i="5" s="1"/>
  <c r="J206" i="5"/>
  <c r="U206" i="5" s="1"/>
  <c r="I206" i="5"/>
  <c r="AP206" i="5" s="1"/>
  <c r="H206" i="5"/>
  <c r="S206" i="5" s="1"/>
  <c r="G206" i="5"/>
  <c r="F206" i="5"/>
  <c r="E206" i="5"/>
  <c r="P206" i="5" s="1"/>
  <c r="D206" i="5"/>
  <c r="Z206" i="5" s="1"/>
  <c r="C206" i="5"/>
  <c r="N206" i="5" s="1"/>
  <c r="AS205" i="5"/>
  <c r="AR205" i="5"/>
  <c r="AQ205" i="5"/>
  <c r="AO205" i="5"/>
  <c r="AH205" i="5"/>
  <c r="AG205" i="5"/>
  <c r="AD205" i="5"/>
  <c r="Z205" i="5"/>
  <c r="V205" i="5"/>
  <c r="U205" i="5"/>
  <c r="S205" i="5"/>
  <c r="P205" i="5"/>
  <c r="M205" i="5"/>
  <c r="L205" i="5"/>
  <c r="W205" i="5" s="1"/>
  <c r="K205" i="5"/>
  <c r="J205" i="5"/>
  <c r="AF205" i="5" s="1"/>
  <c r="I205" i="5"/>
  <c r="H205" i="5"/>
  <c r="G205" i="5"/>
  <c r="AN205" i="5" s="1"/>
  <c r="F205" i="5"/>
  <c r="E205" i="5"/>
  <c r="D205" i="5"/>
  <c r="O205" i="5" s="1"/>
  <c r="C205" i="5"/>
  <c r="AQ204" i="5"/>
  <c r="AM204" i="5"/>
  <c r="AL204" i="5"/>
  <c r="AA204" i="5"/>
  <c r="Y204" i="5"/>
  <c r="T204" i="5"/>
  <c r="P204" i="5"/>
  <c r="O204" i="5"/>
  <c r="M204" i="5"/>
  <c r="L204" i="5"/>
  <c r="AS204" i="5" s="1"/>
  <c r="K204" i="5"/>
  <c r="J204" i="5"/>
  <c r="I204" i="5"/>
  <c r="H204" i="5"/>
  <c r="S204" i="5" s="1"/>
  <c r="G204" i="5"/>
  <c r="F204" i="5"/>
  <c r="Q204" i="5" s="1"/>
  <c r="E204" i="5"/>
  <c r="D204" i="5"/>
  <c r="Z204" i="5" s="1"/>
  <c r="C204" i="5"/>
  <c r="AS203" i="5"/>
  <c r="AM203" i="5"/>
  <c r="AH203" i="5"/>
  <c r="AE203" i="5"/>
  <c r="U203" i="5"/>
  <c r="M203" i="5"/>
  <c r="L203" i="5"/>
  <c r="W203" i="5" s="1"/>
  <c r="K203" i="5"/>
  <c r="J203" i="5"/>
  <c r="AQ203" i="5" s="1"/>
  <c r="I203" i="5"/>
  <c r="AP203" i="5" s="1"/>
  <c r="H203" i="5"/>
  <c r="G203" i="5"/>
  <c r="R203" i="5" s="1"/>
  <c r="F203" i="5"/>
  <c r="E203" i="5"/>
  <c r="AL203" i="5" s="1"/>
  <c r="D203" i="5"/>
  <c r="AK203" i="5" s="1"/>
  <c r="C203" i="5"/>
  <c r="Y203" i="5" s="1"/>
  <c r="AM202" i="5"/>
  <c r="AK202" i="5"/>
  <c r="AJ202" i="5"/>
  <c r="Z202" i="5"/>
  <c r="Y202" i="5"/>
  <c r="S202" i="5"/>
  <c r="O202" i="5"/>
  <c r="N202" i="5"/>
  <c r="M202" i="5"/>
  <c r="L202" i="5"/>
  <c r="K202" i="5"/>
  <c r="AR202" i="5" s="1"/>
  <c r="J202" i="5"/>
  <c r="U202" i="5" s="1"/>
  <c r="I202" i="5"/>
  <c r="T202" i="5" s="1"/>
  <c r="H202" i="5"/>
  <c r="G202" i="5"/>
  <c r="F202" i="5"/>
  <c r="Q202" i="5" s="1"/>
  <c r="E202" i="5"/>
  <c r="D202" i="5"/>
  <c r="C202" i="5"/>
  <c r="AN201" i="5"/>
  <c r="AG201" i="5"/>
  <c r="T201" i="5"/>
  <c r="N201" i="5"/>
  <c r="M201" i="5"/>
  <c r="L201" i="5"/>
  <c r="W201" i="5" s="1"/>
  <c r="K201" i="5"/>
  <c r="V201" i="5" s="1"/>
  <c r="J201" i="5"/>
  <c r="AF201" i="5" s="1"/>
  <c r="I201" i="5"/>
  <c r="AE201" i="5" s="1"/>
  <c r="H201" i="5"/>
  <c r="G201" i="5"/>
  <c r="AC201" i="5" s="1"/>
  <c r="F201" i="5"/>
  <c r="E201" i="5"/>
  <c r="D201" i="5"/>
  <c r="O201" i="5" s="1"/>
  <c r="C201" i="5"/>
  <c r="AJ201" i="5" s="1"/>
  <c r="AQ200" i="5"/>
  <c r="AK200" i="5"/>
  <c r="AH200" i="5"/>
  <c r="AB200" i="5"/>
  <c r="Z200" i="5"/>
  <c r="U200" i="5"/>
  <c r="O200" i="5"/>
  <c r="M200" i="5"/>
  <c r="L200" i="5"/>
  <c r="AS200" i="5" s="1"/>
  <c r="K200" i="5"/>
  <c r="V200" i="5" s="1"/>
  <c r="J200" i="5"/>
  <c r="AF200" i="5" s="1"/>
  <c r="I200" i="5"/>
  <c r="T200" i="5" s="1"/>
  <c r="H200" i="5"/>
  <c r="S200" i="5" s="1"/>
  <c r="G200" i="5"/>
  <c r="F200" i="5"/>
  <c r="E200" i="5"/>
  <c r="D200" i="5"/>
  <c r="C200" i="5"/>
  <c r="AH199" i="5"/>
  <c r="AF199" i="5"/>
  <c r="Y199" i="5"/>
  <c r="V199" i="5"/>
  <c r="U199" i="5"/>
  <c r="Q199" i="5"/>
  <c r="N199" i="5"/>
  <c r="M199" i="5"/>
  <c r="L199" i="5"/>
  <c r="W199" i="5" s="1"/>
  <c r="K199" i="5"/>
  <c r="AG199" i="5" s="1"/>
  <c r="J199" i="5"/>
  <c r="AQ199" i="5" s="1"/>
  <c r="I199" i="5"/>
  <c r="H199" i="5"/>
  <c r="G199" i="5"/>
  <c r="F199" i="5"/>
  <c r="E199" i="5"/>
  <c r="P199" i="5" s="1"/>
  <c r="D199" i="5"/>
  <c r="C199" i="5"/>
  <c r="AJ199" i="5" s="1"/>
  <c r="AR198" i="5"/>
  <c r="AK198" i="5"/>
  <c r="AH198" i="5"/>
  <c r="AF198" i="5"/>
  <c r="AE198" i="5"/>
  <c r="Y198" i="5"/>
  <c r="V198" i="5"/>
  <c r="U198" i="5"/>
  <c r="T198" i="5"/>
  <c r="N198" i="5"/>
  <c r="M198" i="5"/>
  <c r="AT198" i="5" s="1"/>
  <c r="L198" i="5"/>
  <c r="W198" i="5" s="1"/>
  <c r="K198" i="5"/>
  <c r="AG198" i="5" s="1"/>
  <c r="J198" i="5"/>
  <c r="AQ198" i="5" s="1"/>
  <c r="I198" i="5"/>
  <c r="AP198" i="5" s="1"/>
  <c r="H198" i="5"/>
  <c r="G198" i="5"/>
  <c r="F198" i="5"/>
  <c r="E198" i="5"/>
  <c r="AA198" i="5" s="1"/>
  <c r="D198" i="5"/>
  <c r="C198" i="5"/>
  <c r="AJ198" i="5" s="1"/>
  <c r="AS197" i="5"/>
  <c r="AM197" i="5"/>
  <c r="P197" i="5"/>
  <c r="O197" i="5"/>
  <c r="M197" i="5"/>
  <c r="L197" i="5"/>
  <c r="W197" i="5" s="1"/>
  <c r="K197" i="5"/>
  <c r="V197" i="5" s="1"/>
  <c r="J197" i="5"/>
  <c r="AF197" i="5" s="1"/>
  <c r="I197" i="5"/>
  <c r="H197" i="5"/>
  <c r="G197" i="5"/>
  <c r="AC197" i="5" s="1"/>
  <c r="F197" i="5"/>
  <c r="E197" i="5"/>
  <c r="AL197" i="5" s="1"/>
  <c r="D197" i="5"/>
  <c r="AK197" i="5" s="1"/>
  <c r="C197" i="5"/>
  <c r="Y197" i="5" s="1"/>
  <c r="AQ196" i="5"/>
  <c r="AE196" i="5"/>
  <c r="AA196" i="5"/>
  <c r="Z196" i="5"/>
  <c r="M196" i="5"/>
  <c r="L196" i="5"/>
  <c r="K196" i="5"/>
  <c r="J196" i="5"/>
  <c r="I196" i="5"/>
  <c r="H196" i="5"/>
  <c r="G196" i="5"/>
  <c r="F196" i="5"/>
  <c r="E196" i="5"/>
  <c r="D196" i="5"/>
  <c r="C196" i="5"/>
  <c r="N196" i="5" s="1"/>
  <c r="AR195" i="5"/>
  <c r="AQ195" i="5"/>
  <c r="AO195" i="5"/>
  <c r="AK195" i="5"/>
  <c r="AH195" i="5"/>
  <c r="AG195" i="5"/>
  <c r="AF195" i="5"/>
  <c r="AB195" i="5"/>
  <c r="AA195" i="5"/>
  <c r="Z195" i="5"/>
  <c r="U195" i="5"/>
  <c r="Q195" i="5"/>
  <c r="O195" i="5"/>
  <c r="M195" i="5"/>
  <c r="L195" i="5"/>
  <c r="W195" i="5" s="1"/>
  <c r="K195" i="5"/>
  <c r="V195" i="5" s="1"/>
  <c r="J195" i="5"/>
  <c r="I195" i="5"/>
  <c r="H195" i="5"/>
  <c r="G195" i="5"/>
  <c r="F195" i="5"/>
  <c r="AM195" i="5" s="1"/>
  <c r="E195" i="5"/>
  <c r="P195" i="5" s="1"/>
  <c r="D195" i="5"/>
  <c r="C195" i="5"/>
  <c r="AJ195" i="5" s="1"/>
  <c r="AM194" i="5"/>
  <c r="AL194" i="5"/>
  <c r="AK194" i="5"/>
  <c r="AE194" i="5"/>
  <c r="Z194" i="5"/>
  <c r="O194" i="5"/>
  <c r="M194" i="5"/>
  <c r="AT194" i="5" s="1"/>
  <c r="L194" i="5"/>
  <c r="K194" i="5"/>
  <c r="J194" i="5"/>
  <c r="AF194" i="5" s="1"/>
  <c r="I194" i="5"/>
  <c r="H194" i="5"/>
  <c r="S194" i="5" s="1"/>
  <c r="G194" i="5"/>
  <c r="F194" i="5"/>
  <c r="Q194" i="5" s="1"/>
  <c r="E194" i="5"/>
  <c r="P194" i="5" s="1"/>
  <c r="D194" i="5"/>
  <c r="C194" i="5"/>
  <c r="AQ193" i="5"/>
  <c r="AP193" i="5"/>
  <c r="V193" i="5"/>
  <c r="U193" i="5"/>
  <c r="T193" i="5"/>
  <c r="Q193" i="5"/>
  <c r="M193" i="5"/>
  <c r="L193" i="5"/>
  <c r="K193" i="5"/>
  <c r="AR193" i="5" s="1"/>
  <c r="J193" i="5"/>
  <c r="AF193" i="5" s="1"/>
  <c r="I193" i="5"/>
  <c r="AE193" i="5" s="1"/>
  <c r="H193" i="5"/>
  <c r="G193" i="5"/>
  <c r="R193" i="5" s="1"/>
  <c r="F193" i="5"/>
  <c r="E193" i="5"/>
  <c r="AL193" i="5" s="1"/>
  <c r="D193" i="5"/>
  <c r="C193" i="5"/>
  <c r="AJ193" i="5" s="1"/>
  <c r="AQ192" i="5"/>
  <c r="AF192" i="5"/>
  <c r="AB192" i="5"/>
  <c r="Z192" i="5"/>
  <c r="U192" i="5"/>
  <c r="N192" i="5"/>
  <c r="M192" i="5"/>
  <c r="X192" i="5" s="1"/>
  <c r="L192" i="5"/>
  <c r="K192" i="5"/>
  <c r="AG192" i="5" s="1"/>
  <c r="J192" i="5"/>
  <c r="I192" i="5"/>
  <c r="AE192" i="5" s="1"/>
  <c r="H192" i="5"/>
  <c r="G192" i="5"/>
  <c r="F192" i="5"/>
  <c r="Q192" i="5" s="1"/>
  <c r="E192" i="5"/>
  <c r="AA192" i="5" s="1"/>
  <c r="D192" i="5"/>
  <c r="C192" i="5"/>
  <c r="AJ192" i="5" s="1"/>
  <c r="AS191" i="5"/>
  <c r="AQ191" i="5"/>
  <c r="AO191" i="5"/>
  <c r="AK191" i="5"/>
  <c r="AH191" i="5"/>
  <c r="AG191" i="5"/>
  <c r="AD191" i="5"/>
  <c r="AB191" i="5"/>
  <c r="S191" i="5"/>
  <c r="Q191" i="5"/>
  <c r="M191" i="5"/>
  <c r="L191" i="5"/>
  <c r="W191" i="5" s="1"/>
  <c r="K191" i="5"/>
  <c r="V191" i="5" s="1"/>
  <c r="J191" i="5"/>
  <c r="U191" i="5" s="1"/>
  <c r="I191" i="5"/>
  <c r="H191" i="5"/>
  <c r="G191" i="5"/>
  <c r="F191" i="5"/>
  <c r="AM191" i="5" s="1"/>
  <c r="E191" i="5"/>
  <c r="D191" i="5"/>
  <c r="C191" i="5"/>
  <c r="AJ191" i="5" s="1"/>
  <c r="AM190" i="5"/>
  <c r="AK190" i="5"/>
  <c r="AI190" i="5"/>
  <c r="AH190" i="5"/>
  <c r="X190" i="5"/>
  <c r="W190" i="5"/>
  <c r="S190" i="5"/>
  <c r="O190" i="5"/>
  <c r="M190" i="5"/>
  <c r="AT190" i="5" s="1"/>
  <c r="L190" i="5"/>
  <c r="AS190" i="5" s="1"/>
  <c r="K190" i="5"/>
  <c r="J190" i="5"/>
  <c r="I190" i="5"/>
  <c r="T190" i="5" s="1"/>
  <c r="H190" i="5"/>
  <c r="G190" i="5"/>
  <c r="F190" i="5"/>
  <c r="E190" i="5"/>
  <c r="AL190" i="5" s="1"/>
  <c r="D190" i="5"/>
  <c r="Z190" i="5" s="1"/>
  <c r="C190" i="5"/>
  <c r="AK189" i="5"/>
  <c r="AG189" i="5"/>
  <c r="AC189" i="5"/>
  <c r="S189" i="5"/>
  <c r="O189" i="5"/>
  <c r="M189" i="5"/>
  <c r="L189" i="5"/>
  <c r="K189" i="5"/>
  <c r="V189" i="5" s="1"/>
  <c r="J189" i="5"/>
  <c r="I189" i="5"/>
  <c r="H189" i="5"/>
  <c r="AD189" i="5" s="1"/>
  <c r="G189" i="5"/>
  <c r="AN189" i="5" s="1"/>
  <c r="F189" i="5"/>
  <c r="E189" i="5"/>
  <c r="AL189" i="5" s="1"/>
  <c r="D189" i="5"/>
  <c r="Z189" i="5" s="1"/>
  <c r="C189" i="5"/>
  <c r="Y189" i="5" s="1"/>
  <c r="AD188" i="5"/>
  <c r="Z188" i="5"/>
  <c r="Y188" i="5"/>
  <c r="R188" i="5"/>
  <c r="N188" i="5"/>
  <c r="M188" i="5"/>
  <c r="AT188" i="5" s="1"/>
  <c r="L188" i="5"/>
  <c r="K188" i="5"/>
  <c r="J188" i="5"/>
  <c r="I188" i="5"/>
  <c r="H188" i="5"/>
  <c r="AO188" i="5" s="1"/>
  <c r="G188" i="5"/>
  <c r="AN188" i="5" s="1"/>
  <c r="F188" i="5"/>
  <c r="E188" i="5"/>
  <c r="D188" i="5"/>
  <c r="C188" i="5"/>
  <c r="AJ188" i="5" s="1"/>
  <c r="AQ187" i="5"/>
  <c r="AN187" i="5"/>
  <c r="AE187" i="5"/>
  <c r="AA187" i="5"/>
  <c r="Y187" i="5"/>
  <c r="S187" i="5"/>
  <c r="P187" i="5"/>
  <c r="O187" i="5"/>
  <c r="M187" i="5"/>
  <c r="AI187" i="5" s="1"/>
  <c r="L187" i="5"/>
  <c r="K187" i="5"/>
  <c r="J187" i="5"/>
  <c r="AF187" i="5" s="1"/>
  <c r="I187" i="5"/>
  <c r="H187" i="5"/>
  <c r="G187" i="5"/>
  <c r="F187" i="5"/>
  <c r="Q187" i="5" s="1"/>
  <c r="E187" i="5"/>
  <c r="AL187" i="5" s="1"/>
  <c r="D187" i="5"/>
  <c r="Z187" i="5" s="1"/>
  <c r="C187" i="5"/>
  <c r="N187" i="5" s="1"/>
  <c r="AP186" i="5"/>
  <c r="AM186" i="5"/>
  <c r="AK186" i="5"/>
  <c r="AJ186" i="5"/>
  <c r="AD186" i="5"/>
  <c r="Z186" i="5"/>
  <c r="Y186" i="5"/>
  <c r="U186" i="5"/>
  <c r="N186" i="5"/>
  <c r="M186" i="5"/>
  <c r="AT186" i="5" s="1"/>
  <c r="L186" i="5"/>
  <c r="K186" i="5"/>
  <c r="J186" i="5"/>
  <c r="I186" i="5"/>
  <c r="T186" i="5" s="1"/>
  <c r="H186" i="5"/>
  <c r="G186" i="5"/>
  <c r="F186" i="5"/>
  <c r="AB186" i="5" s="1"/>
  <c r="E186" i="5"/>
  <c r="D186" i="5"/>
  <c r="O186" i="5" s="1"/>
  <c r="C186" i="5"/>
  <c r="AP185" i="5"/>
  <c r="AO185" i="5"/>
  <c r="AK185" i="5"/>
  <c r="AA185" i="5"/>
  <c r="Y185" i="5"/>
  <c r="P185" i="5"/>
  <c r="O185" i="5"/>
  <c r="M185" i="5"/>
  <c r="L185" i="5"/>
  <c r="K185" i="5"/>
  <c r="J185" i="5"/>
  <c r="AF185" i="5" s="1"/>
  <c r="I185" i="5"/>
  <c r="H185" i="5"/>
  <c r="G185" i="5"/>
  <c r="F185" i="5"/>
  <c r="E185" i="5"/>
  <c r="AL185" i="5" s="1"/>
  <c r="D185" i="5"/>
  <c r="Z185" i="5" s="1"/>
  <c r="C185" i="5"/>
  <c r="AJ184" i="5"/>
  <c r="AA184" i="5"/>
  <c r="U184" i="5"/>
  <c r="Q184" i="5"/>
  <c r="M184" i="5"/>
  <c r="L184" i="5"/>
  <c r="K184" i="5"/>
  <c r="V184" i="5" s="1"/>
  <c r="J184" i="5"/>
  <c r="I184" i="5"/>
  <c r="H184" i="5"/>
  <c r="AD184" i="5" s="1"/>
  <c r="G184" i="5"/>
  <c r="AN184" i="5" s="1"/>
  <c r="F184" i="5"/>
  <c r="AB184" i="5" s="1"/>
  <c r="E184" i="5"/>
  <c r="P184" i="5" s="1"/>
  <c r="D184" i="5"/>
  <c r="C184" i="5"/>
  <c r="AQ183" i="5"/>
  <c r="AM183" i="5"/>
  <c r="AK183" i="5"/>
  <c r="AJ183" i="5"/>
  <c r="AB183" i="5"/>
  <c r="P183" i="5"/>
  <c r="O183" i="5"/>
  <c r="M183" i="5"/>
  <c r="L183" i="5"/>
  <c r="W183" i="5" s="1"/>
  <c r="K183" i="5"/>
  <c r="J183" i="5"/>
  <c r="U183" i="5" s="1"/>
  <c r="I183" i="5"/>
  <c r="AP183" i="5" s="1"/>
  <c r="H183" i="5"/>
  <c r="S183" i="5" s="1"/>
  <c r="G183" i="5"/>
  <c r="AC183" i="5" s="1"/>
  <c r="F183" i="5"/>
  <c r="Q183" i="5" s="1"/>
  <c r="E183" i="5"/>
  <c r="AL183" i="5" s="1"/>
  <c r="D183" i="5"/>
  <c r="Z183" i="5" s="1"/>
  <c r="C183" i="5"/>
  <c r="N183" i="5" s="1"/>
  <c r="AQ182" i="5"/>
  <c r="AP182" i="5"/>
  <c r="AK182" i="5"/>
  <c r="AD182" i="5"/>
  <c r="AC182" i="5"/>
  <c r="Z182" i="5"/>
  <c r="S182" i="5"/>
  <c r="R182" i="5"/>
  <c r="O182" i="5"/>
  <c r="M182" i="5"/>
  <c r="L182" i="5"/>
  <c r="W182" i="5" s="1"/>
  <c r="K182" i="5"/>
  <c r="J182" i="5"/>
  <c r="AF182" i="5" s="1"/>
  <c r="I182" i="5"/>
  <c r="H182" i="5"/>
  <c r="AO182" i="5" s="1"/>
  <c r="G182" i="5"/>
  <c r="AN182" i="5" s="1"/>
  <c r="F182" i="5"/>
  <c r="E182" i="5"/>
  <c r="D182" i="5"/>
  <c r="C182" i="5"/>
  <c r="N182" i="5" s="1"/>
  <c r="AS181" i="5"/>
  <c r="AQ181" i="5"/>
  <c r="AN181" i="5"/>
  <c r="AK181" i="5"/>
  <c r="AF181" i="5"/>
  <c r="AD181" i="5"/>
  <c r="AC181" i="5"/>
  <c r="AB181" i="5"/>
  <c r="S181" i="5"/>
  <c r="R181" i="5"/>
  <c r="P181" i="5"/>
  <c r="O181" i="5"/>
  <c r="M181" i="5"/>
  <c r="X181" i="5" s="1"/>
  <c r="L181" i="5"/>
  <c r="K181" i="5"/>
  <c r="J181" i="5"/>
  <c r="U181" i="5" s="1"/>
  <c r="I181" i="5"/>
  <c r="H181" i="5"/>
  <c r="AO181" i="5" s="1"/>
  <c r="G181" i="5"/>
  <c r="F181" i="5"/>
  <c r="E181" i="5"/>
  <c r="AL181" i="5" s="1"/>
  <c r="D181" i="5"/>
  <c r="Z181" i="5" s="1"/>
  <c r="C181" i="5"/>
  <c r="AP180" i="5"/>
  <c r="AO180" i="5"/>
  <c r="AG180" i="5"/>
  <c r="AD180" i="5"/>
  <c r="AC180" i="5"/>
  <c r="S180" i="5"/>
  <c r="R180" i="5"/>
  <c r="O180" i="5"/>
  <c r="M180" i="5"/>
  <c r="X180" i="5" s="1"/>
  <c r="L180" i="5"/>
  <c r="K180" i="5"/>
  <c r="AR180" i="5" s="1"/>
  <c r="J180" i="5"/>
  <c r="AQ180" i="5" s="1"/>
  <c r="I180" i="5"/>
  <c r="T180" i="5" s="1"/>
  <c r="H180" i="5"/>
  <c r="G180" i="5"/>
  <c r="AN180" i="5" s="1"/>
  <c r="F180" i="5"/>
  <c r="E180" i="5"/>
  <c r="AL180" i="5" s="1"/>
  <c r="D180" i="5"/>
  <c r="C180" i="5"/>
  <c r="N180" i="5" s="1"/>
  <c r="AO179" i="5"/>
  <c r="AN179" i="5"/>
  <c r="AD179" i="5"/>
  <c r="AC179" i="5"/>
  <c r="X179" i="5"/>
  <c r="R179" i="5"/>
  <c r="P179" i="5"/>
  <c r="M179" i="5"/>
  <c r="AT179" i="5" s="1"/>
  <c r="L179" i="5"/>
  <c r="AH179" i="5" s="1"/>
  <c r="K179" i="5"/>
  <c r="AR179" i="5" s="1"/>
  <c r="J179" i="5"/>
  <c r="AQ179" i="5" s="1"/>
  <c r="I179" i="5"/>
  <c r="H179" i="5"/>
  <c r="S179" i="5" s="1"/>
  <c r="G179" i="5"/>
  <c r="F179" i="5"/>
  <c r="E179" i="5"/>
  <c r="AL179" i="5" s="1"/>
  <c r="D179" i="5"/>
  <c r="O179" i="5" s="1"/>
  <c r="C179" i="5"/>
  <c r="Y179" i="5" s="1"/>
  <c r="AT178" i="5"/>
  <c r="AQ178" i="5"/>
  <c r="AM178" i="5"/>
  <c r="AL178" i="5"/>
  <c r="AK178" i="5"/>
  <c r="AI178" i="5"/>
  <c r="AH178" i="5"/>
  <c r="AD178" i="5"/>
  <c r="AC178" i="5"/>
  <c r="Z178" i="5"/>
  <c r="X178" i="5"/>
  <c r="Q178" i="5"/>
  <c r="N178" i="5"/>
  <c r="M178" i="5"/>
  <c r="L178" i="5"/>
  <c r="W178" i="5" s="1"/>
  <c r="K178" i="5"/>
  <c r="J178" i="5"/>
  <c r="AF178" i="5" s="1"/>
  <c r="I178" i="5"/>
  <c r="H178" i="5"/>
  <c r="AO178" i="5" s="1"/>
  <c r="G178" i="5"/>
  <c r="F178" i="5"/>
  <c r="AB178" i="5" s="1"/>
  <c r="E178" i="5"/>
  <c r="P178" i="5" s="1"/>
  <c r="D178" i="5"/>
  <c r="O178" i="5" s="1"/>
  <c r="C178" i="5"/>
  <c r="AR177" i="5"/>
  <c r="AQ177" i="5"/>
  <c r="AO177" i="5"/>
  <c r="AN177" i="5"/>
  <c r="AA177" i="5"/>
  <c r="U177" i="5"/>
  <c r="T177" i="5"/>
  <c r="S177" i="5"/>
  <c r="R177" i="5"/>
  <c r="M177" i="5"/>
  <c r="AT177" i="5" s="1"/>
  <c r="L177" i="5"/>
  <c r="K177" i="5"/>
  <c r="V177" i="5" s="1"/>
  <c r="J177" i="5"/>
  <c r="AF177" i="5" s="1"/>
  <c r="I177" i="5"/>
  <c r="H177" i="5"/>
  <c r="AD177" i="5" s="1"/>
  <c r="G177" i="5"/>
  <c r="AC177" i="5" s="1"/>
  <c r="F177" i="5"/>
  <c r="E177" i="5"/>
  <c r="AL177" i="5" s="1"/>
  <c r="D177" i="5"/>
  <c r="C177" i="5"/>
  <c r="AS176" i="5"/>
  <c r="AO176" i="5"/>
  <c r="AG176" i="5"/>
  <c r="AE176" i="5"/>
  <c r="U176" i="5"/>
  <c r="R176" i="5"/>
  <c r="Q176" i="5"/>
  <c r="M176" i="5"/>
  <c r="X176" i="5" s="1"/>
  <c r="L176" i="5"/>
  <c r="K176" i="5"/>
  <c r="AR176" i="5" s="1"/>
  <c r="J176" i="5"/>
  <c r="AF176" i="5" s="1"/>
  <c r="I176" i="5"/>
  <c r="H176" i="5"/>
  <c r="G176" i="5"/>
  <c r="AN176" i="5" s="1"/>
  <c r="F176" i="5"/>
  <c r="E176" i="5"/>
  <c r="D176" i="5"/>
  <c r="C176" i="5"/>
  <c r="AS175" i="5"/>
  <c r="AP175" i="5"/>
  <c r="AG175" i="5"/>
  <c r="AE175" i="5"/>
  <c r="Y175" i="5"/>
  <c r="Q175" i="5"/>
  <c r="M175" i="5"/>
  <c r="L175" i="5"/>
  <c r="AH175" i="5" s="1"/>
  <c r="K175" i="5"/>
  <c r="V175" i="5" s="1"/>
  <c r="J175" i="5"/>
  <c r="AF175" i="5" s="1"/>
  <c r="I175" i="5"/>
  <c r="T175" i="5" s="1"/>
  <c r="H175" i="5"/>
  <c r="S175" i="5" s="1"/>
  <c r="G175" i="5"/>
  <c r="AN175" i="5" s="1"/>
  <c r="F175" i="5"/>
  <c r="AM175" i="5" s="1"/>
  <c r="E175" i="5"/>
  <c r="D175" i="5"/>
  <c r="C175" i="5"/>
  <c r="AP174" i="5"/>
  <c r="AK174" i="5"/>
  <c r="AH174" i="5"/>
  <c r="AG174" i="5"/>
  <c r="AE174" i="5"/>
  <c r="Z174" i="5"/>
  <c r="V174" i="5"/>
  <c r="O174" i="5"/>
  <c r="M174" i="5"/>
  <c r="AT174" i="5" s="1"/>
  <c r="L174" i="5"/>
  <c r="W174" i="5" s="1"/>
  <c r="K174" i="5"/>
  <c r="AR174" i="5" s="1"/>
  <c r="J174" i="5"/>
  <c r="I174" i="5"/>
  <c r="T174" i="5" s="1"/>
  <c r="H174" i="5"/>
  <c r="S174" i="5" s="1"/>
  <c r="G174" i="5"/>
  <c r="AN174" i="5" s="1"/>
  <c r="F174" i="5"/>
  <c r="Q174" i="5" s="1"/>
  <c r="E174" i="5"/>
  <c r="D174" i="5"/>
  <c r="C174" i="5"/>
  <c r="AJ174" i="5" s="1"/>
  <c r="AR173" i="5"/>
  <c r="AQ173" i="5"/>
  <c r="AJ173" i="5"/>
  <c r="W173" i="5"/>
  <c r="S173" i="5"/>
  <c r="M173" i="5"/>
  <c r="L173" i="5"/>
  <c r="AH173" i="5" s="1"/>
  <c r="K173" i="5"/>
  <c r="V173" i="5" s="1"/>
  <c r="J173" i="5"/>
  <c r="I173" i="5"/>
  <c r="H173" i="5"/>
  <c r="AO173" i="5" s="1"/>
  <c r="G173" i="5"/>
  <c r="F173" i="5"/>
  <c r="E173" i="5"/>
  <c r="D173" i="5"/>
  <c r="C173" i="5"/>
  <c r="N173" i="5" s="1"/>
  <c r="AS172" i="5"/>
  <c r="AQ172" i="5"/>
  <c r="AO172" i="5"/>
  <c r="AK172" i="5"/>
  <c r="AH172" i="5"/>
  <c r="Z172" i="5"/>
  <c r="W172" i="5"/>
  <c r="U172" i="5"/>
  <c r="O172" i="5"/>
  <c r="M172" i="5"/>
  <c r="L172" i="5"/>
  <c r="K172" i="5"/>
  <c r="V172" i="5" s="1"/>
  <c r="J172" i="5"/>
  <c r="AF172" i="5" s="1"/>
  <c r="I172" i="5"/>
  <c r="H172" i="5"/>
  <c r="S172" i="5" s="1"/>
  <c r="G172" i="5"/>
  <c r="AN172" i="5" s="1"/>
  <c r="F172" i="5"/>
  <c r="E172" i="5"/>
  <c r="D172" i="5"/>
  <c r="C172" i="5"/>
  <c r="Y172" i="5" s="1"/>
  <c r="AS171" i="5"/>
  <c r="AR171" i="5"/>
  <c r="AK171" i="5"/>
  <c r="AG171" i="5"/>
  <c r="AA171" i="5"/>
  <c r="X171" i="5"/>
  <c r="W171" i="5"/>
  <c r="S171" i="5"/>
  <c r="P171" i="5"/>
  <c r="M171" i="5"/>
  <c r="L171" i="5"/>
  <c r="AH171" i="5" s="1"/>
  <c r="K171" i="5"/>
  <c r="V171" i="5" s="1"/>
  <c r="J171" i="5"/>
  <c r="I171" i="5"/>
  <c r="H171" i="5"/>
  <c r="AO171" i="5" s="1"/>
  <c r="G171" i="5"/>
  <c r="F171" i="5"/>
  <c r="E171" i="5"/>
  <c r="AL171" i="5" s="1"/>
  <c r="D171" i="5"/>
  <c r="C171" i="5"/>
  <c r="AS170" i="5"/>
  <c r="AK170" i="5"/>
  <c r="AH170" i="5"/>
  <c r="Z170" i="5"/>
  <c r="V170" i="5"/>
  <c r="O170" i="5"/>
  <c r="M170" i="5"/>
  <c r="AI170" i="5" s="1"/>
  <c r="L170" i="5"/>
  <c r="W170" i="5" s="1"/>
  <c r="K170" i="5"/>
  <c r="AR170" i="5" s="1"/>
  <c r="J170" i="5"/>
  <c r="AF170" i="5" s="1"/>
  <c r="I170" i="5"/>
  <c r="T170" i="5" s="1"/>
  <c r="H170" i="5"/>
  <c r="G170" i="5"/>
  <c r="F170" i="5"/>
  <c r="E170" i="5"/>
  <c r="P170" i="5" s="1"/>
  <c r="D170" i="5"/>
  <c r="C170" i="5"/>
  <c r="AS169" i="5"/>
  <c r="AR169" i="5"/>
  <c r="AQ169" i="5"/>
  <c r="AM169" i="5"/>
  <c r="AI169" i="5"/>
  <c r="AF169" i="5"/>
  <c r="U169" i="5"/>
  <c r="Q169" i="5"/>
  <c r="M169" i="5"/>
  <c r="L169" i="5"/>
  <c r="AH169" i="5" s="1"/>
  <c r="K169" i="5"/>
  <c r="V169" i="5" s="1"/>
  <c r="J169" i="5"/>
  <c r="I169" i="5"/>
  <c r="H169" i="5"/>
  <c r="G169" i="5"/>
  <c r="F169" i="5"/>
  <c r="AB169" i="5" s="1"/>
  <c r="E169" i="5"/>
  <c r="D169" i="5"/>
  <c r="AK169" i="5" s="1"/>
  <c r="C169" i="5"/>
  <c r="N169" i="5" s="1"/>
  <c r="AT168" i="5"/>
  <c r="AS168" i="5"/>
  <c r="AM168" i="5"/>
  <c r="AL168" i="5"/>
  <c r="AI168" i="5"/>
  <c r="X168" i="5"/>
  <c r="W168" i="5"/>
  <c r="V168" i="5"/>
  <c r="S168" i="5"/>
  <c r="M168" i="5"/>
  <c r="L168" i="5"/>
  <c r="AH168" i="5" s="1"/>
  <c r="K168" i="5"/>
  <c r="AR168" i="5" s="1"/>
  <c r="J168" i="5"/>
  <c r="I168" i="5"/>
  <c r="AE168" i="5" s="1"/>
  <c r="H168" i="5"/>
  <c r="AO168" i="5" s="1"/>
  <c r="G168" i="5"/>
  <c r="F168" i="5"/>
  <c r="E168" i="5"/>
  <c r="P168" i="5" s="1"/>
  <c r="D168" i="5"/>
  <c r="AK168" i="5" s="1"/>
  <c r="C168" i="5"/>
  <c r="AS167" i="5"/>
  <c r="AN167" i="5"/>
  <c r="AK167" i="5"/>
  <c r="AC167" i="5"/>
  <c r="W167" i="5"/>
  <c r="M167" i="5"/>
  <c r="L167" i="5"/>
  <c r="AH167" i="5" s="1"/>
  <c r="K167" i="5"/>
  <c r="V167" i="5" s="1"/>
  <c r="J167" i="5"/>
  <c r="AQ167" i="5" s="1"/>
  <c r="I167" i="5"/>
  <c r="H167" i="5"/>
  <c r="G167" i="5"/>
  <c r="R167" i="5" s="1"/>
  <c r="F167" i="5"/>
  <c r="AB167" i="5" s="1"/>
  <c r="E167" i="5"/>
  <c r="D167" i="5"/>
  <c r="Z167" i="5" s="1"/>
  <c r="C167" i="5"/>
  <c r="AP166" i="5"/>
  <c r="AK166" i="5"/>
  <c r="AI166" i="5"/>
  <c r="AH166" i="5"/>
  <c r="AE166" i="5"/>
  <c r="Z166" i="5"/>
  <c r="T166" i="5"/>
  <c r="O166" i="5"/>
  <c r="M166" i="5"/>
  <c r="AT166" i="5" s="1"/>
  <c r="L166" i="5"/>
  <c r="AS166" i="5" s="1"/>
  <c r="K166" i="5"/>
  <c r="V166" i="5" s="1"/>
  <c r="J166" i="5"/>
  <c r="AQ166" i="5" s="1"/>
  <c r="I166" i="5"/>
  <c r="H166" i="5"/>
  <c r="S166" i="5" s="1"/>
  <c r="G166" i="5"/>
  <c r="F166" i="5"/>
  <c r="Q166" i="5" s="1"/>
  <c r="E166" i="5"/>
  <c r="D166" i="5"/>
  <c r="C166" i="5"/>
  <c r="AR165" i="5"/>
  <c r="AD165" i="5"/>
  <c r="AC165" i="5"/>
  <c r="V165" i="5"/>
  <c r="R165" i="5"/>
  <c r="Q165" i="5"/>
  <c r="M165" i="5"/>
  <c r="L165" i="5"/>
  <c r="W165" i="5" s="1"/>
  <c r="K165" i="5"/>
  <c r="AG165" i="5" s="1"/>
  <c r="J165" i="5"/>
  <c r="I165" i="5"/>
  <c r="T165" i="5" s="1"/>
  <c r="H165" i="5"/>
  <c r="S165" i="5" s="1"/>
  <c r="G165" i="5"/>
  <c r="AN165" i="5" s="1"/>
  <c r="F165" i="5"/>
  <c r="AM165" i="5" s="1"/>
  <c r="E165" i="5"/>
  <c r="P165" i="5" s="1"/>
  <c r="D165" i="5"/>
  <c r="C165" i="5"/>
  <c r="AL164" i="5"/>
  <c r="AK164" i="5"/>
  <c r="AI164" i="5"/>
  <c r="AE164" i="5"/>
  <c r="AA164" i="5"/>
  <c r="Z164" i="5"/>
  <c r="W164" i="5"/>
  <c r="T164" i="5"/>
  <c r="S164" i="5"/>
  <c r="O164" i="5"/>
  <c r="M164" i="5"/>
  <c r="AT164" i="5" s="1"/>
  <c r="L164" i="5"/>
  <c r="AS164" i="5" s="1"/>
  <c r="K164" i="5"/>
  <c r="V164" i="5" s="1"/>
  <c r="J164" i="5"/>
  <c r="AQ164" i="5" s="1"/>
  <c r="I164" i="5"/>
  <c r="AP164" i="5" s="1"/>
  <c r="H164" i="5"/>
  <c r="G164" i="5"/>
  <c r="F164" i="5"/>
  <c r="Q164" i="5" s="1"/>
  <c r="E164" i="5"/>
  <c r="P164" i="5" s="1"/>
  <c r="D164" i="5"/>
  <c r="C164" i="5"/>
  <c r="N164" i="5" s="1"/>
  <c r="AR163" i="5"/>
  <c r="AN163" i="5"/>
  <c r="AJ163" i="5"/>
  <c r="AC163" i="5"/>
  <c r="V163" i="5"/>
  <c r="P163" i="5"/>
  <c r="N163" i="5"/>
  <c r="M163" i="5"/>
  <c r="L163" i="5"/>
  <c r="W163" i="5" s="1"/>
  <c r="K163" i="5"/>
  <c r="AG163" i="5" s="1"/>
  <c r="J163" i="5"/>
  <c r="AF163" i="5" s="1"/>
  <c r="I163" i="5"/>
  <c r="AP163" i="5" s="1"/>
  <c r="H163" i="5"/>
  <c r="S163" i="5" s="1"/>
  <c r="G163" i="5"/>
  <c r="R163" i="5" s="1"/>
  <c r="F163" i="5"/>
  <c r="AM163" i="5" s="1"/>
  <c r="E163" i="5"/>
  <c r="D163" i="5"/>
  <c r="AK163" i="5" s="1"/>
  <c r="C163" i="5"/>
  <c r="Y163" i="5" s="1"/>
  <c r="AH162" i="5"/>
  <c r="AE162" i="5"/>
  <c r="V162" i="5"/>
  <c r="M162" i="5"/>
  <c r="X162" i="5" s="1"/>
  <c r="L162" i="5"/>
  <c r="AS162" i="5" s="1"/>
  <c r="K162" i="5"/>
  <c r="J162" i="5"/>
  <c r="AQ162" i="5" s="1"/>
  <c r="I162" i="5"/>
  <c r="AP162" i="5" s="1"/>
  <c r="H162" i="5"/>
  <c r="G162" i="5"/>
  <c r="F162" i="5"/>
  <c r="E162" i="5"/>
  <c r="AL162" i="5" s="1"/>
  <c r="D162" i="5"/>
  <c r="AK162" i="5" s="1"/>
  <c r="C162" i="5"/>
  <c r="AS161" i="5"/>
  <c r="AQ161" i="5"/>
  <c r="AO161" i="5"/>
  <c r="AK161" i="5"/>
  <c r="AD161" i="5"/>
  <c r="U161" i="5"/>
  <c r="R161" i="5"/>
  <c r="P161" i="5"/>
  <c r="M161" i="5"/>
  <c r="L161" i="5"/>
  <c r="W161" i="5" s="1"/>
  <c r="K161" i="5"/>
  <c r="AG161" i="5" s="1"/>
  <c r="J161" i="5"/>
  <c r="AF161" i="5" s="1"/>
  <c r="I161" i="5"/>
  <c r="AP161" i="5" s="1"/>
  <c r="H161" i="5"/>
  <c r="S161" i="5" s="1"/>
  <c r="G161" i="5"/>
  <c r="F161" i="5"/>
  <c r="AM161" i="5" s="1"/>
  <c r="E161" i="5"/>
  <c r="D161" i="5"/>
  <c r="C161" i="5"/>
  <c r="AM160" i="5"/>
  <c r="AI160" i="5"/>
  <c r="P160" i="5"/>
  <c r="M160" i="5"/>
  <c r="L160" i="5"/>
  <c r="AS160" i="5" s="1"/>
  <c r="K160" i="5"/>
  <c r="V160" i="5" s="1"/>
  <c r="J160" i="5"/>
  <c r="AQ160" i="5" s="1"/>
  <c r="I160" i="5"/>
  <c r="AP160" i="5" s="1"/>
  <c r="H160" i="5"/>
  <c r="AD160" i="5" s="1"/>
  <c r="G160" i="5"/>
  <c r="F160" i="5"/>
  <c r="Q160" i="5" s="1"/>
  <c r="E160" i="5"/>
  <c r="AA160" i="5" s="1"/>
  <c r="D160" i="5"/>
  <c r="C160" i="5"/>
  <c r="AR159" i="5"/>
  <c r="AP159" i="5"/>
  <c r="AN159" i="5"/>
  <c r="AJ159" i="5"/>
  <c r="AF159" i="5"/>
  <c r="AC159" i="5"/>
  <c r="V159" i="5"/>
  <c r="R159" i="5"/>
  <c r="P159" i="5"/>
  <c r="N159" i="5"/>
  <c r="M159" i="5"/>
  <c r="L159" i="5"/>
  <c r="K159" i="5"/>
  <c r="AG159" i="5" s="1"/>
  <c r="J159" i="5"/>
  <c r="I159" i="5"/>
  <c r="H159" i="5"/>
  <c r="G159" i="5"/>
  <c r="F159" i="5"/>
  <c r="AM159" i="5" s="1"/>
  <c r="E159" i="5"/>
  <c r="D159" i="5"/>
  <c r="AK159" i="5" s="1"/>
  <c r="C159" i="5"/>
  <c r="Y159" i="5" s="1"/>
  <c r="AP158" i="5"/>
  <c r="AH158" i="5"/>
  <c r="AD158" i="5"/>
  <c r="V158" i="5"/>
  <c r="T158" i="5"/>
  <c r="O158" i="5"/>
  <c r="M158" i="5"/>
  <c r="AI158" i="5" s="1"/>
  <c r="L158" i="5"/>
  <c r="AS158" i="5" s="1"/>
  <c r="K158" i="5"/>
  <c r="J158" i="5"/>
  <c r="AQ158" i="5" s="1"/>
  <c r="I158" i="5"/>
  <c r="AE158" i="5" s="1"/>
  <c r="H158" i="5"/>
  <c r="G158" i="5"/>
  <c r="F158" i="5"/>
  <c r="E158" i="5"/>
  <c r="D158" i="5"/>
  <c r="C158" i="5"/>
  <c r="AS157" i="5"/>
  <c r="AR157" i="5"/>
  <c r="AO157" i="5"/>
  <c r="AK157" i="5"/>
  <c r="AJ157" i="5"/>
  <c r="AG157" i="5"/>
  <c r="AD157" i="5"/>
  <c r="Y157" i="5"/>
  <c r="V157" i="5"/>
  <c r="P157" i="5"/>
  <c r="M157" i="5"/>
  <c r="L157" i="5"/>
  <c r="W157" i="5" s="1"/>
  <c r="K157" i="5"/>
  <c r="J157" i="5"/>
  <c r="I157" i="5"/>
  <c r="AP157" i="5" s="1"/>
  <c r="H157" i="5"/>
  <c r="S157" i="5" s="1"/>
  <c r="G157" i="5"/>
  <c r="F157" i="5"/>
  <c r="AM157" i="5" s="1"/>
  <c r="E157" i="5"/>
  <c r="D157" i="5"/>
  <c r="C157" i="5"/>
  <c r="N157" i="5" s="1"/>
  <c r="AM156" i="5"/>
  <c r="AI156" i="5"/>
  <c r="AE156" i="5"/>
  <c r="AD156" i="5"/>
  <c r="S156" i="5"/>
  <c r="O156" i="5"/>
  <c r="M156" i="5"/>
  <c r="AT156" i="5" s="1"/>
  <c r="L156" i="5"/>
  <c r="AS156" i="5" s="1"/>
  <c r="K156" i="5"/>
  <c r="V156" i="5" s="1"/>
  <c r="J156" i="5"/>
  <c r="AQ156" i="5" s="1"/>
  <c r="I156" i="5"/>
  <c r="T156" i="5" s="1"/>
  <c r="H156" i="5"/>
  <c r="AO156" i="5" s="1"/>
  <c r="G156" i="5"/>
  <c r="F156" i="5"/>
  <c r="Q156" i="5" s="1"/>
  <c r="E156" i="5"/>
  <c r="AA156" i="5" s="1"/>
  <c r="D156" i="5"/>
  <c r="C156" i="5"/>
  <c r="AS155" i="5"/>
  <c r="AR155" i="5"/>
  <c r="AO155" i="5"/>
  <c r="AC155" i="5"/>
  <c r="V155" i="5"/>
  <c r="P155" i="5"/>
  <c r="M155" i="5"/>
  <c r="L155" i="5"/>
  <c r="W155" i="5" s="1"/>
  <c r="K155" i="5"/>
  <c r="AG155" i="5" s="1"/>
  <c r="J155" i="5"/>
  <c r="I155" i="5"/>
  <c r="AP155" i="5" s="1"/>
  <c r="H155" i="5"/>
  <c r="S155" i="5" s="1"/>
  <c r="G155" i="5"/>
  <c r="R155" i="5" s="1"/>
  <c r="F155" i="5"/>
  <c r="AM155" i="5" s="1"/>
  <c r="E155" i="5"/>
  <c r="D155" i="5"/>
  <c r="AK155" i="5" s="1"/>
  <c r="C155" i="5"/>
  <c r="Y155" i="5" s="1"/>
  <c r="AT154" i="5"/>
  <c r="AH154" i="5"/>
  <c r="AE154" i="5"/>
  <c r="V154" i="5"/>
  <c r="M154" i="5"/>
  <c r="X154" i="5" s="1"/>
  <c r="L154" i="5"/>
  <c r="AS154" i="5" s="1"/>
  <c r="K154" i="5"/>
  <c r="J154" i="5"/>
  <c r="AQ154" i="5" s="1"/>
  <c r="I154" i="5"/>
  <c r="AP154" i="5" s="1"/>
  <c r="H154" i="5"/>
  <c r="G154" i="5"/>
  <c r="F154" i="5"/>
  <c r="E154" i="5"/>
  <c r="AL154" i="5" s="1"/>
  <c r="D154" i="5"/>
  <c r="AK154" i="5" s="1"/>
  <c r="C154" i="5"/>
  <c r="AS153" i="5"/>
  <c r="AQ153" i="5"/>
  <c r="AO153" i="5"/>
  <c r="AK153" i="5"/>
  <c r="AJ153" i="5"/>
  <c r="AD153" i="5"/>
  <c r="U153" i="5"/>
  <c r="P153" i="5"/>
  <c r="M153" i="5"/>
  <c r="L153" i="5"/>
  <c r="W153" i="5" s="1"/>
  <c r="K153" i="5"/>
  <c r="AG153" i="5" s="1"/>
  <c r="J153" i="5"/>
  <c r="AF153" i="5" s="1"/>
  <c r="I153" i="5"/>
  <c r="AP153" i="5" s="1"/>
  <c r="H153" i="5"/>
  <c r="S153" i="5" s="1"/>
  <c r="G153" i="5"/>
  <c r="R153" i="5" s="1"/>
  <c r="F153" i="5"/>
  <c r="AM153" i="5" s="1"/>
  <c r="E153" i="5"/>
  <c r="D153" i="5"/>
  <c r="C153" i="5"/>
  <c r="AP152" i="5"/>
  <c r="AL152" i="5"/>
  <c r="AI152" i="5"/>
  <c r="AA152" i="5"/>
  <c r="Z152" i="5"/>
  <c r="X152" i="5"/>
  <c r="S152" i="5"/>
  <c r="P152" i="5"/>
  <c r="M152" i="5"/>
  <c r="AT152" i="5" s="1"/>
  <c r="L152" i="5"/>
  <c r="K152" i="5"/>
  <c r="V152" i="5" s="1"/>
  <c r="J152" i="5"/>
  <c r="AQ152" i="5" s="1"/>
  <c r="I152" i="5"/>
  <c r="T152" i="5" s="1"/>
  <c r="H152" i="5"/>
  <c r="AO152" i="5" s="1"/>
  <c r="G152" i="5"/>
  <c r="F152" i="5"/>
  <c r="E152" i="5"/>
  <c r="D152" i="5"/>
  <c r="AK152" i="5" s="1"/>
  <c r="C152" i="5"/>
  <c r="AS151" i="5"/>
  <c r="AQ151" i="5"/>
  <c r="AN151" i="5"/>
  <c r="AK151" i="5"/>
  <c r="AJ151" i="5"/>
  <c r="AG151" i="5"/>
  <c r="AC151" i="5"/>
  <c r="U151" i="5"/>
  <c r="N151" i="5"/>
  <c r="M151" i="5"/>
  <c r="L151" i="5"/>
  <c r="W151" i="5" s="1"/>
  <c r="K151" i="5"/>
  <c r="J151" i="5"/>
  <c r="AF151" i="5" s="1"/>
  <c r="I151" i="5"/>
  <c r="AP151" i="5" s="1"/>
  <c r="H151" i="5"/>
  <c r="G151" i="5"/>
  <c r="R151" i="5" s="1"/>
  <c r="F151" i="5"/>
  <c r="AM151" i="5" s="1"/>
  <c r="E151" i="5"/>
  <c r="P151" i="5" s="1"/>
  <c r="D151" i="5"/>
  <c r="C151" i="5"/>
  <c r="Y151" i="5" s="1"/>
  <c r="AT150" i="5"/>
  <c r="AP150" i="5"/>
  <c r="AI150" i="5"/>
  <c r="AH150" i="5"/>
  <c r="AE150" i="5"/>
  <c r="X150" i="5"/>
  <c r="T150" i="5"/>
  <c r="M150" i="5"/>
  <c r="L150" i="5"/>
  <c r="AS150" i="5" s="1"/>
  <c r="K150" i="5"/>
  <c r="V150" i="5" s="1"/>
  <c r="J150" i="5"/>
  <c r="AQ150" i="5" s="1"/>
  <c r="I150" i="5"/>
  <c r="H150" i="5"/>
  <c r="G150" i="5"/>
  <c r="F150" i="5"/>
  <c r="E150" i="5"/>
  <c r="AA150" i="5" s="1"/>
  <c r="D150" i="5"/>
  <c r="C150" i="5"/>
  <c r="AS149" i="5"/>
  <c r="AQ149" i="5"/>
  <c r="AG149" i="5"/>
  <c r="AF149" i="5"/>
  <c r="AC149" i="5"/>
  <c r="U149" i="5"/>
  <c r="R149" i="5"/>
  <c r="P149" i="5"/>
  <c r="M149" i="5"/>
  <c r="L149" i="5"/>
  <c r="W149" i="5" s="1"/>
  <c r="K149" i="5"/>
  <c r="J149" i="5"/>
  <c r="I149" i="5"/>
  <c r="AP149" i="5" s="1"/>
  <c r="H149" i="5"/>
  <c r="G149" i="5"/>
  <c r="AN149" i="5" s="1"/>
  <c r="F149" i="5"/>
  <c r="AM149" i="5" s="1"/>
  <c r="E149" i="5"/>
  <c r="D149" i="5"/>
  <c r="AK149" i="5" s="1"/>
  <c r="C149" i="5"/>
  <c r="AP148" i="5"/>
  <c r="AL148" i="5"/>
  <c r="AE148" i="5"/>
  <c r="AA148" i="5"/>
  <c r="X148" i="5"/>
  <c r="M148" i="5"/>
  <c r="AT148" i="5" s="1"/>
  <c r="L148" i="5"/>
  <c r="AS148" i="5" s="1"/>
  <c r="K148" i="5"/>
  <c r="V148" i="5" s="1"/>
  <c r="J148" i="5"/>
  <c r="AQ148" i="5" s="1"/>
  <c r="I148" i="5"/>
  <c r="T148" i="5" s="1"/>
  <c r="H148" i="5"/>
  <c r="G148" i="5"/>
  <c r="F148" i="5"/>
  <c r="E148" i="5"/>
  <c r="P148" i="5" s="1"/>
  <c r="D148" i="5"/>
  <c r="O148" i="5" s="1"/>
  <c r="C148" i="5"/>
  <c r="AR147" i="5"/>
  <c r="AQ147" i="5"/>
  <c r="AO147" i="5"/>
  <c r="AJ147" i="5"/>
  <c r="AG147" i="5"/>
  <c r="AD147" i="5"/>
  <c r="V147" i="5"/>
  <c r="U147" i="5"/>
  <c r="R147" i="5"/>
  <c r="M147" i="5"/>
  <c r="L147" i="5"/>
  <c r="W147" i="5" s="1"/>
  <c r="K147" i="5"/>
  <c r="J147" i="5"/>
  <c r="AF147" i="5" s="1"/>
  <c r="I147" i="5"/>
  <c r="AP147" i="5" s="1"/>
  <c r="H147" i="5"/>
  <c r="S147" i="5" s="1"/>
  <c r="G147" i="5"/>
  <c r="F147" i="5"/>
  <c r="AM147" i="5" s="1"/>
  <c r="E147" i="5"/>
  <c r="P147" i="5" s="1"/>
  <c r="D147" i="5"/>
  <c r="AK147" i="5" s="1"/>
  <c r="C147" i="5"/>
  <c r="AP146" i="5"/>
  <c r="AL146" i="5"/>
  <c r="AI146" i="5"/>
  <c r="AA146" i="5"/>
  <c r="Z146" i="5"/>
  <c r="X146" i="5"/>
  <c r="P146" i="5"/>
  <c r="O146" i="5"/>
  <c r="M146" i="5"/>
  <c r="AT146" i="5" s="1"/>
  <c r="L146" i="5"/>
  <c r="K146" i="5"/>
  <c r="V146" i="5" s="1"/>
  <c r="J146" i="5"/>
  <c r="AQ146" i="5" s="1"/>
  <c r="I146" i="5"/>
  <c r="T146" i="5" s="1"/>
  <c r="H146" i="5"/>
  <c r="AO146" i="5" s="1"/>
  <c r="G146" i="5"/>
  <c r="F146" i="5"/>
  <c r="Q146" i="5" s="1"/>
  <c r="E146" i="5"/>
  <c r="D146" i="5"/>
  <c r="AK146" i="5" s="1"/>
  <c r="C146" i="5"/>
  <c r="AQ145" i="5"/>
  <c r="AO145" i="5"/>
  <c r="AK145" i="5"/>
  <c r="AG145" i="5"/>
  <c r="AD145" i="5"/>
  <c r="AC145" i="5"/>
  <c r="U145" i="5"/>
  <c r="P145" i="5"/>
  <c r="N145" i="5"/>
  <c r="M145" i="5"/>
  <c r="L145" i="5"/>
  <c r="W145" i="5" s="1"/>
  <c r="K145" i="5"/>
  <c r="J145" i="5"/>
  <c r="AF145" i="5" s="1"/>
  <c r="I145" i="5"/>
  <c r="AP145" i="5" s="1"/>
  <c r="H145" i="5"/>
  <c r="S145" i="5" s="1"/>
  <c r="G145" i="5"/>
  <c r="R145" i="5" s="1"/>
  <c r="F145" i="5"/>
  <c r="AM145" i="5" s="1"/>
  <c r="E145" i="5"/>
  <c r="D145" i="5"/>
  <c r="C145" i="5"/>
  <c r="Y145" i="5" s="1"/>
  <c r="AM144" i="5"/>
  <c r="AL144" i="5"/>
  <c r="AA144" i="5"/>
  <c r="O144" i="5"/>
  <c r="M144" i="5"/>
  <c r="AI144" i="5" s="1"/>
  <c r="L144" i="5"/>
  <c r="AS144" i="5" s="1"/>
  <c r="K144" i="5"/>
  <c r="V144" i="5" s="1"/>
  <c r="J144" i="5"/>
  <c r="AQ144" i="5" s="1"/>
  <c r="I144" i="5"/>
  <c r="H144" i="5"/>
  <c r="AO144" i="5" s="1"/>
  <c r="G144" i="5"/>
  <c r="F144" i="5"/>
  <c r="Q144" i="5" s="1"/>
  <c r="E144" i="5"/>
  <c r="P144" i="5" s="1"/>
  <c r="D144" i="5"/>
  <c r="C144" i="5"/>
  <c r="AS143" i="5"/>
  <c r="AO143" i="5"/>
  <c r="AK143" i="5"/>
  <c r="AD143" i="5"/>
  <c r="P143" i="5"/>
  <c r="M143" i="5"/>
  <c r="L143" i="5"/>
  <c r="W143" i="5" s="1"/>
  <c r="K143" i="5"/>
  <c r="V143" i="5" s="1"/>
  <c r="J143" i="5"/>
  <c r="AF143" i="5" s="1"/>
  <c r="I143" i="5"/>
  <c r="AP143" i="5" s="1"/>
  <c r="H143" i="5"/>
  <c r="S143" i="5" s="1"/>
  <c r="G143" i="5"/>
  <c r="F143" i="5"/>
  <c r="AM143" i="5" s="1"/>
  <c r="E143" i="5"/>
  <c r="D143" i="5"/>
  <c r="C143" i="5"/>
  <c r="AJ143" i="5" s="1"/>
  <c r="AT142" i="5"/>
  <c r="AL142" i="5"/>
  <c r="AI142" i="5"/>
  <c r="AD142" i="5"/>
  <c r="X142" i="5"/>
  <c r="S142" i="5"/>
  <c r="M142" i="5"/>
  <c r="L142" i="5"/>
  <c r="K142" i="5"/>
  <c r="V142" i="5" s="1"/>
  <c r="J142" i="5"/>
  <c r="AQ142" i="5" s="1"/>
  <c r="I142" i="5"/>
  <c r="AP142" i="5" s="1"/>
  <c r="H142" i="5"/>
  <c r="AO142" i="5" s="1"/>
  <c r="G142" i="5"/>
  <c r="F142" i="5"/>
  <c r="E142" i="5"/>
  <c r="D142" i="5"/>
  <c r="C142" i="5"/>
  <c r="AS141" i="5"/>
  <c r="AO141" i="5"/>
  <c r="AG141" i="5"/>
  <c r="AF141" i="5"/>
  <c r="AD141" i="5"/>
  <c r="Y141" i="5"/>
  <c r="N141" i="5"/>
  <c r="M141" i="5"/>
  <c r="L141" i="5"/>
  <c r="W141" i="5" s="1"/>
  <c r="K141" i="5"/>
  <c r="J141" i="5"/>
  <c r="AQ141" i="5" s="1"/>
  <c r="I141" i="5"/>
  <c r="AP141" i="5" s="1"/>
  <c r="H141" i="5"/>
  <c r="S141" i="5" s="1"/>
  <c r="G141" i="5"/>
  <c r="F141" i="5"/>
  <c r="AM141" i="5" s="1"/>
  <c r="E141" i="5"/>
  <c r="P141" i="5" s="1"/>
  <c r="D141" i="5"/>
  <c r="AK141" i="5" s="1"/>
  <c r="C141" i="5"/>
  <c r="AJ141" i="5" s="1"/>
  <c r="AT140" i="5"/>
  <c r="AL140" i="5"/>
  <c r="AK140" i="5"/>
  <c r="AE140" i="5"/>
  <c r="Z140" i="5"/>
  <c r="X140" i="5"/>
  <c r="T140" i="5"/>
  <c r="O140" i="5"/>
  <c r="M140" i="5"/>
  <c r="AI140" i="5" s="1"/>
  <c r="L140" i="5"/>
  <c r="K140" i="5"/>
  <c r="V140" i="5" s="1"/>
  <c r="J140" i="5"/>
  <c r="AQ140" i="5" s="1"/>
  <c r="I140" i="5"/>
  <c r="AP140" i="5" s="1"/>
  <c r="H140" i="5"/>
  <c r="G140" i="5"/>
  <c r="F140" i="5"/>
  <c r="E140" i="5"/>
  <c r="P140" i="5" s="1"/>
  <c r="D140" i="5"/>
  <c r="C140" i="5"/>
  <c r="AS139" i="5"/>
  <c r="AQ139" i="5"/>
  <c r="AO139" i="5"/>
  <c r="AJ139" i="5"/>
  <c r="AF139" i="5"/>
  <c r="U139" i="5"/>
  <c r="T139" i="5"/>
  <c r="Q139" i="5"/>
  <c r="P139" i="5"/>
  <c r="N139" i="5"/>
  <c r="M139" i="5"/>
  <c r="L139" i="5"/>
  <c r="W139" i="5" s="1"/>
  <c r="K139" i="5"/>
  <c r="AG139" i="5" s="1"/>
  <c r="J139" i="5"/>
  <c r="I139" i="5"/>
  <c r="AE139" i="5" s="1"/>
  <c r="H139" i="5"/>
  <c r="S139" i="5" s="1"/>
  <c r="G139" i="5"/>
  <c r="F139" i="5"/>
  <c r="AM139" i="5" s="1"/>
  <c r="E139" i="5"/>
  <c r="D139" i="5"/>
  <c r="C139" i="5"/>
  <c r="Y139" i="5" s="1"/>
  <c r="AP138" i="5"/>
  <c r="AH138" i="5"/>
  <c r="AE138" i="5"/>
  <c r="AA138" i="5"/>
  <c r="Z138" i="5"/>
  <c r="T138" i="5"/>
  <c r="S138" i="5"/>
  <c r="N138" i="5"/>
  <c r="M138" i="5"/>
  <c r="X138" i="5" s="1"/>
  <c r="L138" i="5"/>
  <c r="K138" i="5"/>
  <c r="J138" i="5"/>
  <c r="AQ138" i="5" s="1"/>
  <c r="I138" i="5"/>
  <c r="H138" i="5"/>
  <c r="G138" i="5"/>
  <c r="F138" i="5"/>
  <c r="Q138" i="5" s="1"/>
  <c r="E138" i="5"/>
  <c r="D138" i="5"/>
  <c r="AK138" i="5" s="1"/>
  <c r="C138" i="5"/>
  <c r="Y138" i="5" s="1"/>
  <c r="AS137" i="5"/>
  <c r="AQ137" i="5"/>
  <c r="AF137" i="5"/>
  <c r="Y137" i="5"/>
  <c r="R137" i="5"/>
  <c r="N137" i="5"/>
  <c r="M137" i="5"/>
  <c r="L137" i="5"/>
  <c r="W137" i="5" s="1"/>
  <c r="K137" i="5"/>
  <c r="AG137" i="5" s="1"/>
  <c r="J137" i="5"/>
  <c r="U137" i="5" s="1"/>
  <c r="I137" i="5"/>
  <c r="H137" i="5"/>
  <c r="S137" i="5" s="1"/>
  <c r="G137" i="5"/>
  <c r="F137" i="5"/>
  <c r="AM137" i="5" s="1"/>
  <c r="E137" i="5"/>
  <c r="D137" i="5"/>
  <c r="C137" i="5"/>
  <c r="AJ137" i="5" s="1"/>
  <c r="AT136" i="5"/>
  <c r="AM136" i="5"/>
  <c r="AK136" i="5"/>
  <c r="AE136" i="5"/>
  <c r="AD136" i="5"/>
  <c r="W136" i="5"/>
  <c r="T136" i="5"/>
  <c r="P136" i="5"/>
  <c r="O136" i="5"/>
  <c r="M136" i="5"/>
  <c r="AI136" i="5" s="1"/>
  <c r="L136" i="5"/>
  <c r="AS136" i="5" s="1"/>
  <c r="K136" i="5"/>
  <c r="J136" i="5"/>
  <c r="AQ136" i="5" s="1"/>
  <c r="I136" i="5"/>
  <c r="AP136" i="5" s="1"/>
  <c r="H136" i="5"/>
  <c r="AO136" i="5" s="1"/>
  <c r="G136" i="5"/>
  <c r="F136" i="5"/>
  <c r="Q136" i="5" s="1"/>
  <c r="E136" i="5"/>
  <c r="D136" i="5"/>
  <c r="Z136" i="5" s="1"/>
  <c r="C136" i="5"/>
  <c r="Y136" i="5" s="1"/>
  <c r="AS135" i="5"/>
  <c r="AP135" i="5"/>
  <c r="AF135" i="5"/>
  <c r="AB135" i="5"/>
  <c r="V135" i="5"/>
  <c r="T135" i="5"/>
  <c r="N135" i="5"/>
  <c r="M135" i="5"/>
  <c r="L135" i="5"/>
  <c r="W135" i="5" s="1"/>
  <c r="K135" i="5"/>
  <c r="AG135" i="5" s="1"/>
  <c r="J135" i="5"/>
  <c r="I135" i="5"/>
  <c r="AE135" i="5" s="1"/>
  <c r="H135" i="5"/>
  <c r="S135" i="5" s="1"/>
  <c r="G135" i="5"/>
  <c r="R135" i="5" s="1"/>
  <c r="F135" i="5"/>
  <c r="AM135" i="5" s="1"/>
  <c r="E135" i="5"/>
  <c r="P135" i="5" s="1"/>
  <c r="D135" i="5"/>
  <c r="C135" i="5"/>
  <c r="AT134" i="5"/>
  <c r="AL134" i="5"/>
  <c r="AK134" i="5"/>
  <c r="AI134" i="5"/>
  <c r="AE134" i="5"/>
  <c r="Z134" i="5"/>
  <c r="X134" i="5"/>
  <c r="T134" i="5"/>
  <c r="O134" i="5"/>
  <c r="M134" i="5"/>
  <c r="L134" i="5"/>
  <c r="K134" i="5"/>
  <c r="V134" i="5" s="1"/>
  <c r="J134" i="5"/>
  <c r="AQ134" i="5" s="1"/>
  <c r="I134" i="5"/>
  <c r="AP134" i="5" s="1"/>
  <c r="H134" i="5"/>
  <c r="G134" i="5"/>
  <c r="F134" i="5"/>
  <c r="E134" i="5"/>
  <c r="P134" i="5" s="1"/>
  <c r="D134" i="5"/>
  <c r="C134" i="5"/>
  <c r="Y134" i="5" s="1"/>
  <c r="AS133" i="5"/>
  <c r="AQ133" i="5"/>
  <c r="AJ133" i="5"/>
  <c r="AF133" i="5"/>
  <c r="AC133" i="5"/>
  <c r="AB133" i="5"/>
  <c r="U133" i="5"/>
  <c r="R133" i="5"/>
  <c r="M133" i="5"/>
  <c r="L133" i="5"/>
  <c r="W133" i="5" s="1"/>
  <c r="K133" i="5"/>
  <c r="AR133" i="5" s="1"/>
  <c r="J133" i="5"/>
  <c r="I133" i="5"/>
  <c r="AE133" i="5" s="1"/>
  <c r="H133" i="5"/>
  <c r="G133" i="5"/>
  <c r="AN133" i="5" s="1"/>
  <c r="F133" i="5"/>
  <c r="AM133" i="5" s="1"/>
  <c r="E133" i="5"/>
  <c r="P133" i="5" s="1"/>
  <c r="D133" i="5"/>
  <c r="C133" i="5"/>
  <c r="AQ132" i="5"/>
  <c r="AM132" i="5"/>
  <c r="AK132" i="5"/>
  <c r="AI132" i="5"/>
  <c r="AA132" i="5"/>
  <c r="Z132" i="5"/>
  <c r="X132" i="5"/>
  <c r="M132" i="5"/>
  <c r="AT132" i="5" s="1"/>
  <c r="L132" i="5"/>
  <c r="AS132" i="5" s="1"/>
  <c r="K132" i="5"/>
  <c r="V132" i="5" s="1"/>
  <c r="J132" i="5"/>
  <c r="I132" i="5"/>
  <c r="T132" i="5" s="1"/>
  <c r="H132" i="5"/>
  <c r="G132" i="5"/>
  <c r="F132" i="5"/>
  <c r="Q132" i="5" s="1"/>
  <c r="E132" i="5"/>
  <c r="AL132" i="5" s="1"/>
  <c r="D132" i="5"/>
  <c r="O132" i="5" s="1"/>
  <c r="C132" i="5"/>
  <c r="Y132" i="5" s="1"/>
  <c r="AO131" i="5"/>
  <c r="AJ131" i="5"/>
  <c r="AF131" i="5"/>
  <c r="AC131" i="5"/>
  <c r="Y131" i="5"/>
  <c r="U131" i="5"/>
  <c r="T131" i="5"/>
  <c r="N131" i="5"/>
  <c r="M131" i="5"/>
  <c r="AI131" i="5" s="1"/>
  <c r="L131" i="5"/>
  <c r="K131" i="5"/>
  <c r="V131" i="5" s="1"/>
  <c r="J131" i="5"/>
  <c r="AQ131" i="5" s="1"/>
  <c r="I131" i="5"/>
  <c r="AE131" i="5" s="1"/>
  <c r="H131" i="5"/>
  <c r="G131" i="5"/>
  <c r="AN131" i="5" s="1"/>
  <c r="F131" i="5"/>
  <c r="E131" i="5"/>
  <c r="P131" i="5" s="1"/>
  <c r="D131" i="5"/>
  <c r="AK131" i="5" s="1"/>
  <c r="C131" i="5"/>
  <c r="AT130" i="5"/>
  <c r="AP130" i="5"/>
  <c r="AO130" i="5"/>
  <c r="AH130" i="5"/>
  <c r="AD130" i="5"/>
  <c r="AC130" i="5"/>
  <c r="W130" i="5"/>
  <c r="T130" i="5"/>
  <c r="S130" i="5"/>
  <c r="M130" i="5"/>
  <c r="AI130" i="5" s="1"/>
  <c r="L130" i="5"/>
  <c r="AS130" i="5" s="1"/>
  <c r="K130" i="5"/>
  <c r="V130" i="5" s="1"/>
  <c r="J130" i="5"/>
  <c r="I130" i="5"/>
  <c r="AE130" i="5" s="1"/>
  <c r="H130" i="5"/>
  <c r="G130" i="5"/>
  <c r="F130" i="5"/>
  <c r="E130" i="5"/>
  <c r="P130" i="5" s="1"/>
  <c r="D130" i="5"/>
  <c r="Z130" i="5" s="1"/>
  <c r="C130" i="5"/>
  <c r="Y130" i="5" s="1"/>
  <c r="AK129" i="5"/>
  <c r="AD129" i="5"/>
  <c r="Y129" i="5"/>
  <c r="W129" i="5"/>
  <c r="M129" i="5"/>
  <c r="AT129" i="5" s="1"/>
  <c r="L129" i="5"/>
  <c r="AH129" i="5" s="1"/>
  <c r="K129" i="5"/>
  <c r="V129" i="5" s="1"/>
  <c r="J129" i="5"/>
  <c r="U129" i="5" s="1"/>
  <c r="I129" i="5"/>
  <c r="AE129" i="5" s="1"/>
  <c r="H129" i="5"/>
  <c r="S129" i="5" s="1"/>
  <c r="G129" i="5"/>
  <c r="F129" i="5"/>
  <c r="E129" i="5"/>
  <c r="P129" i="5" s="1"/>
  <c r="D129" i="5"/>
  <c r="C129" i="5"/>
  <c r="AT128" i="5"/>
  <c r="AO128" i="5"/>
  <c r="AN128" i="5"/>
  <c r="AM128" i="5"/>
  <c r="AD128" i="5"/>
  <c r="AA128" i="5"/>
  <c r="X128" i="5"/>
  <c r="W128" i="5"/>
  <c r="S128" i="5"/>
  <c r="Q128" i="5"/>
  <c r="O128" i="5"/>
  <c r="M128" i="5"/>
  <c r="AI128" i="5" s="1"/>
  <c r="L128" i="5"/>
  <c r="AS128" i="5" s="1"/>
  <c r="K128" i="5"/>
  <c r="J128" i="5"/>
  <c r="AQ128" i="5" s="1"/>
  <c r="I128" i="5"/>
  <c r="AE128" i="5" s="1"/>
  <c r="H128" i="5"/>
  <c r="G128" i="5"/>
  <c r="R128" i="5" s="1"/>
  <c r="F128" i="5"/>
  <c r="AB128" i="5" s="1"/>
  <c r="E128" i="5"/>
  <c r="AL128" i="5" s="1"/>
  <c r="D128" i="5"/>
  <c r="AK128" i="5" s="1"/>
  <c r="C128" i="5"/>
  <c r="Y128" i="5" s="1"/>
  <c r="AJ127" i="5"/>
  <c r="AI127" i="5"/>
  <c r="AG127" i="5"/>
  <c r="AD127" i="5"/>
  <c r="W127" i="5"/>
  <c r="R127" i="5"/>
  <c r="M127" i="5"/>
  <c r="X127" i="5" s="1"/>
  <c r="L127" i="5"/>
  <c r="AH127" i="5" s="1"/>
  <c r="K127" i="5"/>
  <c r="J127" i="5"/>
  <c r="AQ127" i="5" s="1"/>
  <c r="I127" i="5"/>
  <c r="AE127" i="5" s="1"/>
  <c r="H127" i="5"/>
  <c r="S127" i="5" s="1"/>
  <c r="G127" i="5"/>
  <c r="AC127" i="5" s="1"/>
  <c r="F127" i="5"/>
  <c r="AM127" i="5" s="1"/>
  <c r="E127" i="5"/>
  <c r="P127" i="5" s="1"/>
  <c r="D127" i="5"/>
  <c r="C127" i="5"/>
  <c r="N127" i="5" s="1"/>
  <c r="AN126" i="5"/>
  <c r="AD126" i="5"/>
  <c r="AC126" i="5"/>
  <c r="X126" i="5"/>
  <c r="T126" i="5"/>
  <c r="M126" i="5"/>
  <c r="AT126" i="5" s="1"/>
  <c r="L126" i="5"/>
  <c r="AS126" i="5" s="1"/>
  <c r="K126" i="5"/>
  <c r="V126" i="5" s="1"/>
  <c r="J126" i="5"/>
  <c r="I126" i="5"/>
  <c r="AE126" i="5" s="1"/>
  <c r="H126" i="5"/>
  <c r="AO126" i="5" s="1"/>
  <c r="G126" i="5"/>
  <c r="R126" i="5" s="1"/>
  <c r="F126" i="5"/>
  <c r="Q126" i="5" s="1"/>
  <c r="E126" i="5"/>
  <c r="D126" i="5"/>
  <c r="C126" i="5"/>
  <c r="Y126" i="5" s="1"/>
  <c r="AR125" i="5"/>
  <c r="AO125" i="5"/>
  <c r="AH125" i="5"/>
  <c r="AD125" i="5"/>
  <c r="AB125" i="5"/>
  <c r="R125" i="5"/>
  <c r="P125" i="5"/>
  <c r="M125" i="5"/>
  <c r="X125" i="5" s="1"/>
  <c r="L125" i="5"/>
  <c r="W125" i="5" s="1"/>
  <c r="K125" i="5"/>
  <c r="J125" i="5"/>
  <c r="I125" i="5"/>
  <c r="H125" i="5"/>
  <c r="S125" i="5" s="1"/>
  <c r="G125" i="5"/>
  <c r="AN125" i="5" s="1"/>
  <c r="F125" i="5"/>
  <c r="AM125" i="5" s="1"/>
  <c r="E125" i="5"/>
  <c r="D125" i="5"/>
  <c r="C125" i="5"/>
  <c r="Y125" i="5" s="1"/>
  <c r="AT124" i="5"/>
  <c r="AN124" i="5"/>
  <c r="AL124" i="5"/>
  <c r="AJ124" i="5"/>
  <c r="AD124" i="5"/>
  <c r="V124" i="5"/>
  <c r="M124" i="5"/>
  <c r="AI124" i="5" s="1"/>
  <c r="L124" i="5"/>
  <c r="AS124" i="5" s="1"/>
  <c r="K124" i="5"/>
  <c r="J124" i="5"/>
  <c r="I124" i="5"/>
  <c r="AE124" i="5" s="1"/>
  <c r="H124" i="5"/>
  <c r="AO124" i="5" s="1"/>
  <c r="G124" i="5"/>
  <c r="R124" i="5" s="1"/>
  <c r="F124" i="5"/>
  <c r="Q124" i="5" s="1"/>
  <c r="E124" i="5"/>
  <c r="D124" i="5"/>
  <c r="AK124" i="5" s="1"/>
  <c r="C124" i="5"/>
  <c r="Y124" i="5" s="1"/>
  <c r="AO123" i="5"/>
  <c r="AK123" i="5"/>
  <c r="AJ123" i="5"/>
  <c r="AD123" i="5"/>
  <c r="AC123" i="5"/>
  <c r="W123" i="5"/>
  <c r="R123" i="5"/>
  <c r="N123" i="5"/>
  <c r="M123" i="5"/>
  <c r="X123" i="5" s="1"/>
  <c r="L123" i="5"/>
  <c r="AS123" i="5" s="1"/>
  <c r="K123" i="5"/>
  <c r="V123" i="5" s="1"/>
  <c r="J123" i="5"/>
  <c r="I123" i="5"/>
  <c r="AE123" i="5" s="1"/>
  <c r="H123" i="5"/>
  <c r="S123" i="5" s="1"/>
  <c r="G123" i="5"/>
  <c r="AN123" i="5" s="1"/>
  <c r="F123" i="5"/>
  <c r="E123" i="5"/>
  <c r="P123" i="5" s="1"/>
  <c r="D123" i="5"/>
  <c r="C123" i="5"/>
  <c r="Y123" i="5" s="1"/>
  <c r="AT122" i="5"/>
  <c r="AL122" i="5"/>
  <c r="AJ122" i="5"/>
  <c r="W122" i="5"/>
  <c r="V122" i="5"/>
  <c r="M122" i="5"/>
  <c r="L122" i="5"/>
  <c r="AS122" i="5" s="1"/>
  <c r="K122" i="5"/>
  <c r="J122" i="5"/>
  <c r="AQ122" i="5" s="1"/>
  <c r="I122" i="5"/>
  <c r="AP122" i="5" s="1"/>
  <c r="H122" i="5"/>
  <c r="AD122" i="5" s="1"/>
  <c r="G122" i="5"/>
  <c r="AC122" i="5" s="1"/>
  <c r="F122" i="5"/>
  <c r="AM122" i="5" s="1"/>
  <c r="E122" i="5"/>
  <c r="P122" i="5" s="1"/>
  <c r="D122" i="5"/>
  <c r="AK122" i="5" s="1"/>
  <c r="C122" i="5"/>
  <c r="Y122" i="5" s="1"/>
  <c r="AQ121" i="5"/>
  <c r="AJ121" i="5"/>
  <c r="AH121" i="5"/>
  <c r="AG121" i="5"/>
  <c r="AD121" i="5"/>
  <c r="Y121" i="5"/>
  <c r="U121" i="5"/>
  <c r="S121" i="5"/>
  <c r="M121" i="5"/>
  <c r="X121" i="5" s="1"/>
  <c r="L121" i="5"/>
  <c r="W121" i="5" s="1"/>
  <c r="K121" i="5"/>
  <c r="AR121" i="5" s="1"/>
  <c r="J121" i="5"/>
  <c r="AF121" i="5" s="1"/>
  <c r="I121" i="5"/>
  <c r="AP121" i="5" s="1"/>
  <c r="H121" i="5"/>
  <c r="AO121" i="5" s="1"/>
  <c r="G121" i="5"/>
  <c r="F121" i="5"/>
  <c r="AM121" i="5" s="1"/>
  <c r="E121" i="5"/>
  <c r="P121" i="5" s="1"/>
  <c r="D121" i="5"/>
  <c r="C121" i="5"/>
  <c r="N121" i="5" s="1"/>
  <c r="AQ120" i="5"/>
  <c r="AP120" i="5"/>
  <c r="AI120" i="5"/>
  <c r="AE120" i="5"/>
  <c r="AB120" i="5"/>
  <c r="X120" i="5"/>
  <c r="T120" i="5"/>
  <c r="S120" i="5"/>
  <c r="Q120" i="5"/>
  <c r="M120" i="5"/>
  <c r="AT120" i="5" s="1"/>
  <c r="L120" i="5"/>
  <c r="K120" i="5"/>
  <c r="V120" i="5" s="1"/>
  <c r="J120" i="5"/>
  <c r="I120" i="5"/>
  <c r="H120" i="5"/>
  <c r="AD120" i="5" s="1"/>
  <c r="G120" i="5"/>
  <c r="AC120" i="5" s="1"/>
  <c r="F120" i="5"/>
  <c r="AM120" i="5" s="1"/>
  <c r="E120" i="5"/>
  <c r="P120" i="5" s="1"/>
  <c r="D120" i="5"/>
  <c r="O120" i="5" s="1"/>
  <c r="C120" i="5"/>
  <c r="U119" i="5"/>
  <c r="M119" i="5"/>
  <c r="X119" i="5" s="1"/>
  <c r="L119" i="5"/>
  <c r="AS119" i="5" s="1"/>
  <c r="K119" i="5"/>
  <c r="AR119" i="5" s="1"/>
  <c r="J119" i="5"/>
  <c r="AF119" i="5" s="1"/>
  <c r="I119" i="5"/>
  <c r="AE119" i="5" s="1"/>
  <c r="H119" i="5"/>
  <c r="AD119" i="5" s="1"/>
  <c r="G119" i="5"/>
  <c r="R119" i="5" s="1"/>
  <c r="F119" i="5"/>
  <c r="AM119" i="5" s="1"/>
  <c r="E119" i="5"/>
  <c r="P119" i="5" s="1"/>
  <c r="D119" i="5"/>
  <c r="AK119" i="5" s="1"/>
  <c r="C119" i="5"/>
  <c r="AP118" i="5"/>
  <c r="AK118" i="5"/>
  <c r="AJ118" i="5"/>
  <c r="AI118" i="5"/>
  <c r="AD118" i="5"/>
  <c r="AA118" i="5"/>
  <c r="Z118" i="5"/>
  <c r="X118" i="5"/>
  <c r="T118" i="5"/>
  <c r="S118" i="5"/>
  <c r="M118" i="5"/>
  <c r="AT118" i="5" s="1"/>
  <c r="L118" i="5"/>
  <c r="K118" i="5"/>
  <c r="V118" i="5" s="1"/>
  <c r="J118" i="5"/>
  <c r="I118" i="5"/>
  <c r="AE118" i="5" s="1"/>
  <c r="H118" i="5"/>
  <c r="AO118" i="5" s="1"/>
  <c r="G118" i="5"/>
  <c r="R118" i="5" s="1"/>
  <c r="F118" i="5"/>
  <c r="Q118" i="5" s="1"/>
  <c r="E118" i="5"/>
  <c r="P118" i="5" s="1"/>
  <c r="D118" i="5"/>
  <c r="O118" i="5" s="1"/>
  <c r="C118" i="5"/>
  <c r="AJ117" i="5"/>
  <c r="AD117" i="5"/>
  <c r="Y117" i="5"/>
  <c r="W117" i="5"/>
  <c r="N117" i="5"/>
  <c r="M117" i="5"/>
  <c r="L117" i="5"/>
  <c r="AH117" i="5" s="1"/>
  <c r="K117" i="5"/>
  <c r="AG117" i="5" s="1"/>
  <c r="J117" i="5"/>
  <c r="U117" i="5" s="1"/>
  <c r="I117" i="5"/>
  <c r="H117" i="5"/>
  <c r="S117" i="5" s="1"/>
  <c r="G117" i="5"/>
  <c r="R117" i="5" s="1"/>
  <c r="F117" i="5"/>
  <c r="E117" i="5"/>
  <c r="P117" i="5" s="1"/>
  <c r="D117" i="5"/>
  <c r="AK117" i="5" s="1"/>
  <c r="C117" i="5"/>
  <c r="AO116" i="5"/>
  <c r="AK116" i="5"/>
  <c r="AC116" i="5"/>
  <c r="Z116" i="5"/>
  <c r="Y116" i="5"/>
  <c r="T116" i="5"/>
  <c r="S116" i="5"/>
  <c r="M116" i="5"/>
  <c r="AI116" i="5" s="1"/>
  <c r="L116" i="5"/>
  <c r="AS116" i="5" s="1"/>
  <c r="K116" i="5"/>
  <c r="J116" i="5"/>
  <c r="AQ116" i="5" s="1"/>
  <c r="I116" i="5"/>
  <c r="AE116" i="5" s="1"/>
  <c r="H116" i="5"/>
  <c r="AD116" i="5" s="1"/>
  <c r="G116" i="5"/>
  <c r="F116" i="5"/>
  <c r="AB116" i="5" s="1"/>
  <c r="E116" i="5"/>
  <c r="P116" i="5" s="1"/>
  <c r="D116" i="5"/>
  <c r="O116" i="5" s="1"/>
  <c r="C116" i="5"/>
  <c r="AJ116" i="5" s="1"/>
  <c r="AQ115" i="5"/>
  <c r="AP115" i="5"/>
  <c r="AO115" i="5"/>
  <c r="AC115" i="5"/>
  <c r="AB115" i="5"/>
  <c r="R115" i="5"/>
  <c r="Q115" i="5"/>
  <c r="M115" i="5"/>
  <c r="X115" i="5" s="1"/>
  <c r="L115" i="5"/>
  <c r="W115" i="5" s="1"/>
  <c r="K115" i="5"/>
  <c r="J115" i="5"/>
  <c r="U115" i="5" s="1"/>
  <c r="I115" i="5"/>
  <c r="T115" i="5" s="1"/>
  <c r="H115" i="5"/>
  <c r="G115" i="5"/>
  <c r="AN115" i="5" s="1"/>
  <c r="F115" i="5"/>
  <c r="AM115" i="5" s="1"/>
  <c r="E115" i="5"/>
  <c r="P115" i="5" s="1"/>
  <c r="D115" i="5"/>
  <c r="C115" i="5"/>
  <c r="AJ115" i="5" s="1"/>
  <c r="AP114" i="5"/>
  <c r="AO114" i="5"/>
  <c r="AN114" i="5"/>
  <c r="AE114" i="5"/>
  <c r="AD114" i="5"/>
  <c r="T114" i="5"/>
  <c r="S114" i="5"/>
  <c r="M114" i="5"/>
  <c r="X114" i="5" s="1"/>
  <c r="L114" i="5"/>
  <c r="AS114" i="5" s="1"/>
  <c r="K114" i="5"/>
  <c r="V114" i="5" s="1"/>
  <c r="J114" i="5"/>
  <c r="AQ114" i="5" s="1"/>
  <c r="I114" i="5"/>
  <c r="H114" i="5"/>
  <c r="G114" i="5"/>
  <c r="R114" i="5" s="1"/>
  <c r="F114" i="5"/>
  <c r="E114" i="5"/>
  <c r="AL114" i="5" s="1"/>
  <c r="D114" i="5"/>
  <c r="Z114" i="5" s="1"/>
  <c r="C114" i="5"/>
  <c r="Y114" i="5" s="1"/>
  <c r="AT113" i="5"/>
  <c r="AR113" i="5"/>
  <c r="AF113" i="5"/>
  <c r="AE113" i="5"/>
  <c r="AD113" i="5"/>
  <c r="V113" i="5"/>
  <c r="T113" i="5"/>
  <c r="R113" i="5"/>
  <c r="M113" i="5"/>
  <c r="X113" i="5" s="1"/>
  <c r="L113" i="5"/>
  <c r="K113" i="5"/>
  <c r="AG113" i="5" s="1"/>
  <c r="J113" i="5"/>
  <c r="I113" i="5"/>
  <c r="AP113" i="5" s="1"/>
  <c r="H113" i="5"/>
  <c r="S113" i="5" s="1"/>
  <c r="G113" i="5"/>
  <c r="AC113" i="5" s="1"/>
  <c r="F113" i="5"/>
  <c r="AM113" i="5" s="1"/>
  <c r="E113" i="5"/>
  <c r="P113" i="5" s="1"/>
  <c r="D113" i="5"/>
  <c r="C113" i="5"/>
  <c r="AP112" i="5"/>
  <c r="AJ112" i="5"/>
  <c r="V112" i="5"/>
  <c r="M112" i="5"/>
  <c r="L112" i="5"/>
  <c r="AS112" i="5" s="1"/>
  <c r="K112" i="5"/>
  <c r="J112" i="5"/>
  <c r="AQ112" i="5" s="1"/>
  <c r="I112" i="5"/>
  <c r="AE112" i="5" s="1"/>
  <c r="H112" i="5"/>
  <c r="S112" i="5" s="1"/>
  <c r="G112" i="5"/>
  <c r="AC112" i="5" s="1"/>
  <c r="F112" i="5"/>
  <c r="AB112" i="5" s="1"/>
  <c r="E112" i="5"/>
  <c r="P112" i="5" s="1"/>
  <c r="D112" i="5"/>
  <c r="O112" i="5" s="1"/>
  <c r="C112" i="5"/>
  <c r="N112" i="5" s="1"/>
  <c r="AT111" i="5"/>
  <c r="AR111" i="5"/>
  <c r="AK111" i="5"/>
  <c r="AI111" i="5"/>
  <c r="AG111" i="5"/>
  <c r="X111" i="5"/>
  <c r="W111" i="5"/>
  <c r="T111" i="5"/>
  <c r="S111" i="5"/>
  <c r="M111" i="5"/>
  <c r="L111" i="5"/>
  <c r="K111" i="5"/>
  <c r="V111" i="5" s="1"/>
  <c r="J111" i="5"/>
  <c r="I111" i="5"/>
  <c r="AE111" i="5" s="1"/>
  <c r="H111" i="5"/>
  <c r="AD111" i="5" s="1"/>
  <c r="G111" i="5"/>
  <c r="R111" i="5" s="1"/>
  <c r="F111" i="5"/>
  <c r="AM111" i="5" s="1"/>
  <c r="E111" i="5"/>
  <c r="P111" i="5" s="1"/>
  <c r="D111" i="5"/>
  <c r="C111" i="5"/>
  <c r="AT110" i="5"/>
  <c r="AO110" i="5"/>
  <c r="AL110" i="5"/>
  <c r="AI110" i="5"/>
  <c r="AD110" i="5"/>
  <c r="AA110" i="5"/>
  <c r="Z110" i="5"/>
  <c r="Y110" i="5"/>
  <c r="W110" i="5"/>
  <c r="S110" i="5"/>
  <c r="O110" i="5"/>
  <c r="N110" i="5"/>
  <c r="M110" i="5"/>
  <c r="X110" i="5" s="1"/>
  <c r="L110" i="5"/>
  <c r="AS110" i="5" s="1"/>
  <c r="K110" i="5"/>
  <c r="V110" i="5" s="1"/>
  <c r="J110" i="5"/>
  <c r="I110" i="5"/>
  <c r="T110" i="5" s="1"/>
  <c r="H110" i="5"/>
  <c r="G110" i="5"/>
  <c r="R110" i="5" s="1"/>
  <c r="F110" i="5"/>
  <c r="Q110" i="5" s="1"/>
  <c r="E110" i="5"/>
  <c r="P110" i="5" s="1"/>
  <c r="D110" i="5"/>
  <c r="AK110" i="5" s="1"/>
  <c r="C110" i="5"/>
  <c r="AJ110" i="5" s="1"/>
  <c r="AD109" i="5"/>
  <c r="AB109" i="5"/>
  <c r="W109" i="5"/>
  <c r="V109" i="5"/>
  <c r="P109" i="5"/>
  <c r="M109" i="5"/>
  <c r="L109" i="5"/>
  <c r="AH109" i="5" s="1"/>
  <c r="K109" i="5"/>
  <c r="AG109" i="5" s="1"/>
  <c r="J109" i="5"/>
  <c r="U109" i="5" s="1"/>
  <c r="I109" i="5"/>
  <c r="T109" i="5" s="1"/>
  <c r="H109" i="5"/>
  <c r="S109" i="5" s="1"/>
  <c r="G109" i="5"/>
  <c r="R109" i="5" s="1"/>
  <c r="F109" i="5"/>
  <c r="AM109" i="5" s="1"/>
  <c r="E109" i="5"/>
  <c r="D109" i="5"/>
  <c r="AK109" i="5" s="1"/>
  <c r="C109" i="5"/>
  <c r="AN108" i="5"/>
  <c r="AK108" i="5"/>
  <c r="AE108" i="5"/>
  <c r="Z108" i="5"/>
  <c r="Y108" i="5"/>
  <c r="T108" i="5"/>
  <c r="O108" i="5"/>
  <c r="M108" i="5"/>
  <c r="L108" i="5"/>
  <c r="AS108" i="5" s="1"/>
  <c r="K108" i="5"/>
  <c r="J108" i="5"/>
  <c r="AQ108" i="5" s="1"/>
  <c r="I108" i="5"/>
  <c r="AP108" i="5" s="1"/>
  <c r="H108" i="5"/>
  <c r="S108" i="5" s="1"/>
  <c r="G108" i="5"/>
  <c r="AC108" i="5" s="1"/>
  <c r="F108" i="5"/>
  <c r="E108" i="5"/>
  <c r="D108" i="5"/>
  <c r="C108" i="5"/>
  <c r="AJ108" i="5" s="1"/>
  <c r="AQ107" i="5"/>
  <c r="AP107" i="5"/>
  <c r="AO107" i="5"/>
  <c r="AJ107" i="5"/>
  <c r="AE107" i="5"/>
  <c r="AC107" i="5"/>
  <c r="AB107" i="5"/>
  <c r="R107" i="5"/>
  <c r="Q107" i="5"/>
  <c r="M107" i="5"/>
  <c r="X107" i="5" s="1"/>
  <c r="L107" i="5"/>
  <c r="W107" i="5" s="1"/>
  <c r="K107" i="5"/>
  <c r="J107" i="5"/>
  <c r="U107" i="5" s="1"/>
  <c r="I107" i="5"/>
  <c r="T107" i="5" s="1"/>
  <c r="H107" i="5"/>
  <c r="G107" i="5"/>
  <c r="AN107" i="5" s="1"/>
  <c r="F107" i="5"/>
  <c r="AM107" i="5" s="1"/>
  <c r="E107" i="5"/>
  <c r="P107" i="5" s="1"/>
  <c r="D107" i="5"/>
  <c r="C107" i="5"/>
  <c r="AP106" i="5"/>
  <c r="AO106" i="5"/>
  <c r="AE106" i="5"/>
  <c r="AD106" i="5"/>
  <c r="T106" i="5"/>
  <c r="S106" i="5"/>
  <c r="M106" i="5"/>
  <c r="L106" i="5"/>
  <c r="AS106" i="5" s="1"/>
  <c r="K106" i="5"/>
  <c r="V106" i="5" s="1"/>
  <c r="J106" i="5"/>
  <c r="AQ106" i="5" s="1"/>
  <c r="I106" i="5"/>
  <c r="H106" i="5"/>
  <c r="G106" i="5"/>
  <c r="F106" i="5"/>
  <c r="E106" i="5"/>
  <c r="AL106" i="5" s="1"/>
  <c r="D106" i="5"/>
  <c r="Z106" i="5" s="1"/>
  <c r="C106" i="5"/>
  <c r="AT105" i="5"/>
  <c r="AS105" i="5"/>
  <c r="AE105" i="5"/>
  <c r="V105" i="5"/>
  <c r="T105" i="5"/>
  <c r="S105" i="5"/>
  <c r="Q105" i="5"/>
  <c r="M105" i="5"/>
  <c r="X105" i="5" s="1"/>
  <c r="L105" i="5"/>
  <c r="K105" i="5"/>
  <c r="J105" i="5"/>
  <c r="AQ105" i="5" s="1"/>
  <c r="I105" i="5"/>
  <c r="AP105" i="5" s="1"/>
  <c r="H105" i="5"/>
  <c r="AO105" i="5" s="1"/>
  <c r="G105" i="5"/>
  <c r="AC105" i="5" s="1"/>
  <c r="F105" i="5"/>
  <c r="AM105" i="5" s="1"/>
  <c r="E105" i="5"/>
  <c r="P105" i="5" s="1"/>
  <c r="D105" i="5"/>
  <c r="C105" i="5"/>
  <c r="AP104" i="5"/>
  <c r="AO104" i="5"/>
  <c r="AJ104" i="5"/>
  <c r="AE104" i="5"/>
  <c r="Y104" i="5"/>
  <c r="X104" i="5"/>
  <c r="V104" i="5"/>
  <c r="Q104" i="5"/>
  <c r="M104" i="5"/>
  <c r="L104" i="5"/>
  <c r="AS104" i="5" s="1"/>
  <c r="K104" i="5"/>
  <c r="J104" i="5"/>
  <c r="AQ104" i="5" s="1"/>
  <c r="I104" i="5"/>
  <c r="T104" i="5" s="1"/>
  <c r="H104" i="5"/>
  <c r="S104" i="5" s="1"/>
  <c r="G104" i="5"/>
  <c r="AC104" i="5" s="1"/>
  <c r="F104" i="5"/>
  <c r="AB104" i="5" s="1"/>
  <c r="E104" i="5"/>
  <c r="P104" i="5" s="1"/>
  <c r="D104" i="5"/>
  <c r="O104" i="5" s="1"/>
  <c r="C104" i="5"/>
  <c r="N104" i="5" s="1"/>
  <c r="AR103" i="5"/>
  <c r="AK103" i="5"/>
  <c r="AH103" i="5"/>
  <c r="W103" i="5"/>
  <c r="N103" i="5"/>
  <c r="M103" i="5"/>
  <c r="AT103" i="5" s="1"/>
  <c r="L103" i="5"/>
  <c r="AS103" i="5" s="1"/>
  <c r="K103" i="5"/>
  <c r="AG103" i="5" s="1"/>
  <c r="J103" i="5"/>
  <c r="I103" i="5"/>
  <c r="H103" i="5"/>
  <c r="AD103" i="5" s="1"/>
  <c r="G103" i="5"/>
  <c r="R103" i="5" s="1"/>
  <c r="F103" i="5"/>
  <c r="AM103" i="5" s="1"/>
  <c r="E103" i="5"/>
  <c r="P103" i="5" s="1"/>
  <c r="D103" i="5"/>
  <c r="C103" i="5"/>
  <c r="AJ103" i="5" s="1"/>
  <c r="AT102" i="5"/>
  <c r="AP102" i="5"/>
  <c r="AK102" i="5"/>
  <c r="AJ102" i="5"/>
  <c r="AI102" i="5"/>
  <c r="W102" i="5"/>
  <c r="V102" i="5"/>
  <c r="T102" i="5"/>
  <c r="S102" i="5"/>
  <c r="N102" i="5"/>
  <c r="M102" i="5"/>
  <c r="X102" i="5" s="1"/>
  <c r="L102" i="5"/>
  <c r="AS102" i="5" s="1"/>
  <c r="K102" i="5"/>
  <c r="J102" i="5"/>
  <c r="I102" i="5"/>
  <c r="AE102" i="5" s="1"/>
  <c r="H102" i="5"/>
  <c r="AO102" i="5" s="1"/>
  <c r="G102" i="5"/>
  <c r="R102" i="5" s="1"/>
  <c r="F102" i="5"/>
  <c r="AM102" i="5" s="1"/>
  <c r="E102" i="5"/>
  <c r="P102" i="5" s="1"/>
  <c r="D102" i="5"/>
  <c r="Z102" i="5" s="1"/>
  <c r="C102" i="5"/>
  <c r="Y102" i="5" s="1"/>
  <c r="AS101" i="5"/>
  <c r="AD101" i="5"/>
  <c r="X101" i="5"/>
  <c r="W101" i="5"/>
  <c r="Q101" i="5"/>
  <c r="P101" i="5"/>
  <c r="M101" i="5"/>
  <c r="AI101" i="5" s="1"/>
  <c r="L101" i="5"/>
  <c r="AH101" i="5" s="1"/>
  <c r="K101" i="5"/>
  <c r="AG101" i="5" s="1"/>
  <c r="J101" i="5"/>
  <c r="U101" i="5" s="1"/>
  <c r="I101" i="5"/>
  <c r="T101" i="5" s="1"/>
  <c r="H101" i="5"/>
  <c r="S101" i="5" s="1"/>
  <c r="G101" i="5"/>
  <c r="F101" i="5"/>
  <c r="AM101" i="5" s="1"/>
  <c r="E101" i="5"/>
  <c r="D101" i="5"/>
  <c r="AK101" i="5" s="1"/>
  <c r="C101" i="5"/>
  <c r="Y101" i="5" s="1"/>
  <c r="AM100" i="5"/>
  <c r="AL100" i="5"/>
  <c r="AK100" i="5"/>
  <c r="AD100" i="5"/>
  <c r="AC100" i="5"/>
  <c r="AB100" i="5"/>
  <c r="X100" i="5"/>
  <c r="R100" i="5"/>
  <c r="Q100" i="5"/>
  <c r="O100" i="5"/>
  <c r="M100" i="5"/>
  <c r="AI100" i="5" s="1"/>
  <c r="L100" i="5"/>
  <c r="AS100" i="5" s="1"/>
  <c r="K100" i="5"/>
  <c r="J100" i="5"/>
  <c r="AQ100" i="5" s="1"/>
  <c r="I100" i="5"/>
  <c r="H100" i="5"/>
  <c r="G100" i="5"/>
  <c r="AN100" i="5" s="1"/>
  <c r="F100" i="5"/>
  <c r="E100" i="5"/>
  <c r="P100" i="5" s="1"/>
  <c r="D100" i="5"/>
  <c r="Z100" i="5" s="1"/>
  <c r="C100" i="5"/>
  <c r="AJ100" i="5" s="1"/>
  <c r="AP99" i="5"/>
  <c r="AO99" i="5"/>
  <c r="AJ99" i="5"/>
  <c r="AG99" i="5"/>
  <c r="AE99" i="5"/>
  <c r="AD99" i="5"/>
  <c r="T99" i="5"/>
  <c r="S99" i="5"/>
  <c r="P99" i="5"/>
  <c r="N99" i="5"/>
  <c r="M99" i="5"/>
  <c r="X99" i="5" s="1"/>
  <c r="L99" i="5"/>
  <c r="W99" i="5" s="1"/>
  <c r="K99" i="5"/>
  <c r="V99" i="5" s="1"/>
  <c r="J99" i="5"/>
  <c r="I99" i="5"/>
  <c r="H99" i="5"/>
  <c r="G99" i="5"/>
  <c r="F99" i="5"/>
  <c r="E99" i="5"/>
  <c r="D99" i="5"/>
  <c r="C99" i="5"/>
  <c r="Y99" i="5" s="1"/>
  <c r="AQ98" i="5"/>
  <c r="AP98" i="5"/>
  <c r="AN98" i="5"/>
  <c r="AI98" i="5"/>
  <c r="AC98" i="5"/>
  <c r="AB98" i="5"/>
  <c r="R98" i="5"/>
  <c r="P98" i="5"/>
  <c r="N98" i="5"/>
  <c r="M98" i="5"/>
  <c r="X98" i="5" s="1"/>
  <c r="L98" i="5"/>
  <c r="AS98" i="5" s="1"/>
  <c r="K98" i="5"/>
  <c r="V98" i="5" s="1"/>
  <c r="J98" i="5"/>
  <c r="I98" i="5"/>
  <c r="AE98" i="5" s="1"/>
  <c r="H98" i="5"/>
  <c r="AD98" i="5" s="1"/>
  <c r="G98" i="5"/>
  <c r="F98" i="5"/>
  <c r="AM98" i="5" s="1"/>
  <c r="E98" i="5"/>
  <c r="AL98" i="5" s="1"/>
  <c r="D98" i="5"/>
  <c r="Z98" i="5" s="1"/>
  <c r="C98" i="5"/>
  <c r="Y98" i="5" s="1"/>
  <c r="AT97" i="5"/>
  <c r="AS97" i="5"/>
  <c r="AD97" i="5"/>
  <c r="Q97" i="5"/>
  <c r="P97" i="5"/>
  <c r="M97" i="5"/>
  <c r="X97" i="5" s="1"/>
  <c r="L97" i="5"/>
  <c r="W97" i="5" s="1"/>
  <c r="K97" i="5"/>
  <c r="AR97" i="5" s="1"/>
  <c r="J97" i="5"/>
  <c r="I97" i="5"/>
  <c r="AP97" i="5" s="1"/>
  <c r="H97" i="5"/>
  <c r="G97" i="5"/>
  <c r="F97" i="5"/>
  <c r="AM97" i="5" s="1"/>
  <c r="E97" i="5"/>
  <c r="D97" i="5"/>
  <c r="C97" i="5"/>
  <c r="Y97" i="5" s="1"/>
  <c r="AL96" i="5"/>
  <c r="AH96" i="5"/>
  <c r="AG96" i="5"/>
  <c r="AE96" i="5"/>
  <c r="AD96" i="5"/>
  <c r="V96" i="5"/>
  <c r="R96" i="5"/>
  <c r="O96" i="5"/>
  <c r="M96" i="5"/>
  <c r="X96" i="5" s="1"/>
  <c r="L96" i="5"/>
  <c r="AS96" i="5" s="1"/>
  <c r="K96" i="5"/>
  <c r="AR96" i="5" s="1"/>
  <c r="J96" i="5"/>
  <c r="AF96" i="5" s="1"/>
  <c r="I96" i="5"/>
  <c r="T96" i="5" s="1"/>
  <c r="H96" i="5"/>
  <c r="AO96" i="5" s="1"/>
  <c r="G96" i="5"/>
  <c r="AC96" i="5" s="1"/>
  <c r="F96" i="5"/>
  <c r="Q96" i="5" s="1"/>
  <c r="E96" i="5"/>
  <c r="P96" i="5" s="1"/>
  <c r="D96" i="5"/>
  <c r="AK96" i="5" s="1"/>
  <c r="C96" i="5"/>
  <c r="AJ96" i="5" s="1"/>
  <c r="AT95" i="5"/>
  <c r="AS95" i="5"/>
  <c r="AQ95" i="5"/>
  <c r="W95" i="5"/>
  <c r="S95" i="5"/>
  <c r="R95" i="5"/>
  <c r="M95" i="5"/>
  <c r="L95" i="5"/>
  <c r="AH95" i="5" s="1"/>
  <c r="K95" i="5"/>
  <c r="V95" i="5" s="1"/>
  <c r="J95" i="5"/>
  <c r="U95" i="5" s="1"/>
  <c r="I95" i="5"/>
  <c r="T95" i="5" s="1"/>
  <c r="H95" i="5"/>
  <c r="AO95" i="5" s="1"/>
  <c r="G95" i="5"/>
  <c r="F95" i="5"/>
  <c r="E95" i="5"/>
  <c r="D95" i="5"/>
  <c r="Z95" i="5" s="1"/>
  <c r="C95" i="5"/>
  <c r="N95" i="5" s="1"/>
  <c r="AN94" i="5"/>
  <c r="AM94" i="5"/>
  <c r="AG94" i="5"/>
  <c r="AA94" i="5"/>
  <c r="Z94" i="5"/>
  <c r="P94" i="5"/>
  <c r="N94" i="5"/>
  <c r="M94" i="5"/>
  <c r="X94" i="5" s="1"/>
  <c r="L94" i="5"/>
  <c r="W94" i="5" s="1"/>
  <c r="K94" i="5"/>
  <c r="AR94" i="5" s="1"/>
  <c r="J94" i="5"/>
  <c r="AF94" i="5" s="1"/>
  <c r="I94" i="5"/>
  <c r="H94" i="5"/>
  <c r="S94" i="5" s="1"/>
  <c r="G94" i="5"/>
  <c r="AC94" i="5" s="1"/>
  <c r="F94" i="5"/>
  <c r="Q94" i="5" s="1"/>
  <c r="E94" i="5"/>
  <c r="AL94" i="5" s="1"/>
  <c r="D94" i="5"/>
  <c r="AK94" i="5" s="1"/>
  <c r="C94" i="5"/>
  <c r="AN93" i="5"/>
  <c r="AM93" i="5"/>
  <c r="AK93" i="5"/>
  <c r="AI93" i="5"/>
  <c r="AD93" i="5"/>
  <c r="AC93" i="5"/>
  <c r="Q93" i="5"/>
  <c r="M93" i="5"/>
  <c r="L93" i="5"/>
  <c r="AS93" i="5" s="1"/>
  <c r="K93" i="5"/>
  <c r="AG93" i="5" s="1"/>
  <c r="J93" i="5"/>
  <c r="U93" i="5" s="1"/>
  <c r="I93" i="5"/>
  <c r="T93" i="5" s="1"/>
  <c r="H93" i="5"/>
  <c r="S93" i="5" s="1"/>
  <c r="G93" i="5"/>
  <c r="R93" i="5" s="1"/>
  <c r="F93" i="5"/>
  <c r="AB93" i="5" s="1"/>
  <c r="E93" i="5"/>
  <c r="D93" i="5"/>
  <c r="Z93" i="5" s="1"/>
  <c r="C93" i="5"/>
  <c r="N93" i="5" s="1"/>
  <c r="AL92" i="5"/>
  <c r="AJ92" i="5"/>
  <c r="AG92" i="5"/>
  <c r="Z92" i="5"/>
  <c r="U92" i="5"/>
  <c r="R92" i="5"/>
  <c r="M92" i="5"/>
  <c r="L92" i="5"/>
  <c r="AS92" i="5" s="1"/>
  <c r="K92" i="5"/>
  <c r="AR92" i="5" s="1"/>
  <c r="J92" i="5"/>
  <c r="AF92" i="5" s="1"/>
  <c r="I92" i="5"/>
  <c r="H92" i="5"/>
  <c r="AD92" i="5" s="1"/>
  <c r="G92" i="5"/>
  <c r="AC92" i="5" s="1"/>
  <c r="F92" i="5"/>
  <c r="Q92" i="5" s="1"/>
  <c r="E92" i="5"/>
  <c r="P92" i="5" s="1"/>
  <c r="D92" i="5"/>
  <c r="AK92" i="5" s="1"/>
  <c r="C92" i="5"/>
  <c r="N92" i="5" s="1"/>
  <c r="AS91" i="5"/>
  <c r="AR91" i="5"/>
  <c r="AO91" i="5"/>
  <c r="AD91" i="5"/>
  <c r="AB91" i="5"/>
  <c r="W91" i="5"/>
  <c r="P91" i="5"/>
  <c r="M91" i="5"/>
  <c r="X91" i="5" s="1"/>
  <c r="L91" i="5"/>
  <c r="AH91" i="5" s="1"/>
  <c r="K91" i="5"/>
  <c r="V91" i="5" s="1"/>
  <c r="J91" i="5"/>
  <c r="I91" i="5"/>
  <c r="H91" i="5"/>
  <c r="S91" i="5" s="1"/>
  <c r="G91" i="5"/>
  <c r="AC91" i="5" s="1"/>
  <c r="F91" i="5"/>
  <c r="AM91" i="5" s="1"/>
  <c r="E91" i="5"/>
  <c r="AL91" i="5" s="1"/>
  <c r="D91" i="5"/>
  <c r="Z91" i="5" s="1"/>
  <c r="C91" i="5"/>
  <c r="N91" i="5" s="1"/>
  <c r="AP90" i="5"/>
  <c r="AO90" i="5"/>
  <c r="AL90" i="5"/>
  <c r="AE90" i="5"/>
  <c r="AD90" i="5"/>
  <c r="AC90" i="5"/>
  <c r="Y90" i="5"/>
  <c r="S90" i="5"/>
  <c r="R90" i="5"/>
  <c r="N90" i="5"/>
  <c r="M90" i="5"/>
  <c r="X90" i="5" s="1"/>
  <c r="L90" i="5"/>
  <c r="W90" i="5" s="1"/>
  <c r="K90" i="5"/>
  <c r="AR90" i="5" s="1"/>
  <c r="J90" i="5"/>
  <c r="AF90" i="5" s="1"/>
  <c r="I90" i="5"/>
  <c r="T90" i="5" s="1"/>
  <c r="H90" i="5"/>
  <c r="G90" i="5"/>
  <c r="AN90" i="5" s="1"/>
  <c r="F90" i="5"/>
  <c r="Q90" i="5" s="1"/>
  <c r="E90" i="5"/>
  <c r="D90" i="5"/>
  <c r="C90" i="5"/>
  <c r="AJ90" i="5" s="1"/>
  <c r="AK89" i="5"/>
  <c r="AJ89" i="5"/>
  <c r="AI89" i="5"/>
  <c r="AH89" i="5"/>
  <c r="AA89" i="5"/>
  <c r="W89" i="5"/>
  <c r="M89" i="5"/>
  <c r="AT89" i="5" s="1"/>
  <c r="L89" i="5"/>
  <c r="AS89" i="5" s="1"/>
  <c r="K89" i="5"/>
  <c r="J89" i="5"/>
  <c r="U89" i="5" s="1"/>
  <c r="I89" i="5"/>
  <c r="T89" i="5" s="1"/>
  <c r="H89" i="5"/>
  <c r="S89" i="5" s="1"/>
  <c r="G89" i="5"/>
  <c r="F89" i="5"/>
  <c r="AB89" i="5" s="1"/>
  <c r="E89" i="5"/>
  <c r="AL89" i="5" s="1"/>
  <c r="D89" i="5"/>
  <c r="Z89" i="5" s="1"/>
  <c r="C89" i="5"/>
  <c r="N89" i="5" s="1"/>
  <c r="AT88" i="5"/>
  <c r="AS88" i="5"/>
  <c r="AO88" i="5"/>
  <c r="AJ88" i="5"/>
  <c r="AE88" i="5"/>
  <c r="AD88" i="5"/>
  <c r="Z88" i="5"/>
  <c r="W88" i="5"/>
  <c r="U88" i="5"/>
  <c r="S88" i="5"/>
  <c r="O88" i="5"/>
  <c r="M88" i="5"/>
  <c r="X88" i="5" s="1"/>
  <c r="L88" i="5"/>
  <c r="AH88" i="5" s="1"/>
  <c r="K88" i="5"/>
  <c r="V88" i="5" s="1"/>
  <c r="J88" i="5"/>
  <c r="AF88" i="5" s="1"/>
  <c r="I88" i="5"/>
  <c r="T88" i="5" s="1"/>
  <c r="H88" i="5"/>
  <c r="G88" i="5"/>
  <c r="AC88" i="5" s="1"/>
  <c r="F88" i="5"/>
  <c r="Q88" i="5" s="1"/>
  <c r="E88" i="5"/>
  <c r="P88" i="5" s="1"/>
  <c r="D88" i="5"/>
  <c r="AK88" i="5" s="1"/>
  <c r="C88" i="5"/>
  <c r="AT87" i="5"/>
  <c r="AO87" i="5"/>
  <c r="AC87" i="5"/>
  <c r="AB87" i="5"/>
  <c r="W87" i="5"/>
  <c r="R87" i="5"/>
  <c r="Q87" i="5"/>
  <c r="M87" i="5"/>
  <c r="L87" i="5"/>
  <c r="K87" i="5"/>
  <c r="J87" i="5"/>
  <c r="U87" i="5" s="1"/>
  <c r="I87" i="5"/>
  <c r="T87" i="5" s="1"/>
  <c r="H87" i="5"/>
  <c r="S87" i="5" s="1"/>
  <c r="G87" i="5"/>
  <c r="AN87" i="5" s="1"/>
  <c r="F87" i="5"/>
  <c r="AM87" i="5" s="1"/>
  <c r="E87" i="5"/>
  <c r="D87" i="5"/>
  <c r="Z87" i="5" s="1"/>
  <c r="C87" i="5"/>
  <c r="N87" i="5" s="1"/>
  <c r="AL86" i="5"/>
  <c r="AG86" i="5"/>
  <c r="AE86" i="5"/>
  <c r="AA86" i="5"/>
  <c r="Y86" i="5"/>
  <c r="R86" i="5"/>
  <c r="P86" i="5"/>
  <c r="N86" i="5"/>
  <c r="M86" i="5"/>
  <c r="X86" i="5" s="1"/>
  <c r="L86" i="5"/>
  <c r="W86" i="5" s="1"/>
  <c r="K86" i="5"/>
  <c r="AR86" i="5" s="1"/>
  <c r="J86" i="5"/>
  <c r="AF86" i="5" s="1"/>
  <c r="I86" i="5"/>
  <c r="T86" i="5" s="1"/>
  <c r="H86" i="5"/>
  <c r="G86" i="5"/>
  <c r="AC86" i="5" s="1"/>
  <c r="F86" i="5"/>
  <c r="Q86" i="5" s="1"/>
  <c r="E86" i="5"/>
  <c r="D86" i="5"/>
  <c r="AK86" i="5" s="1"/>
  <c r="C86" i="5"/>
  <c r="AJ86" i="5" s="1"/>
  <c r="AM85" i="5"/>
  <c r="AJ85" i="5"/>
  <c r="AA85" i="5"/>
  <c r="V85" i="5"/>
  <c r="Q85" i="5"/>
  <c r="P85" i="5"/>
  <c r="M85" i="5"/>
  <c r="L85" i="5"/>
  <c r="W85" i="5" s="1"/>
  <c r="K85" i="5"/>
  <c r="AG85" i="5" s="1"/>
  <c r="J85" i="5"/>
  <c r="U85" i="5" s="1"/>
  <c r="I85" i="5"/>
  <c r="T85" i="5" s="1"/>
  <c r="H85" i="5"/>
  <c r="S85" i="5" s="1"/>
  <c r="G85" i="5"/>
  <c r="R85" i="5" s="1"/>
  <c r="F85" i="5"/>
  <c r="AB85" i="5" s="1"/>
  <c r="E85" i="5"/>
  <c r="AL85" i="5" s="1"/>
  <c r="D85" i="5"/>
  <c r="Z85" i="5" s="1"/>
  <c r="C85" i="5"/>
  <c r="N85" i="5" s="1"/>
  <c r="AH84" i="5"/>
  <c r="AE84" i="5"/>
  <c r="Z84" i="5"/>
  <c r="Y84" i="5"/>
  <c r="W84" i="5"/>
  <c r="V84" i="5"/>
  <c r="U84" i="5"/>
  <c r="M84" i="5"/>
  <c r="X84" i="5" s="1"/>
  <c r="L84" i="5"/>
  <c r="AS84" i="5" s="1"/>
  <c r="K84" i="5"/>
  <c r="AR84" i="5" s="1"/>
  <c r="J84" i="5"/>
  <c r="AF84" i="5" s="1"/>
  <c r="I84" i="5"/>
  <c r="T84" i="5" s="1"/>
  <c r="H84" i="5"/>
  <c r="AD84" i="5" s="1"/>
  <c r="G84" i="5"/>
  <c r="F84" i="5"/>
  <c r="Q84" i="5" s="1"/>
  <c r="E84" i="5"/>
  <c r="D84" i="5"/>
  <c r="C84" i="5"/>
  <c r="N84" i="5" s="1"/>
  <c r="AS83" i="5"/>
  <c r="AR83" i="5"/>
  <c r="AQ83" i="5"/>
  <c r="AO83" i="5"/>
  <c r="AI83" i="5"/>
  <c r="AE83" i="5"/>
  <c r="AD83" i="5"/>
  <c r="V83" i="5"/>
  <c r="T83" i="5"/>
  <c r="S83" i="5"/>
  <c r="P83" i="5"/>
  <c r="M83" i="5"/>
  <c r="L83" i="5"/>
  <c r="K83" i="5"/>
  <c r="AG83" i="5" s="1"/>
  <c r="J83" i="5"/>
  <c r="U83" i="5" s="1"/>
  <c r="I83" i="5"/>
  <c r="AP83" i="5" s="1"/>
  <c r="H83" i="5"/>
  <c r="G83" i="5"/>
  <c r="F83" i="5"/>
  <c r="Q83" i="5" s="1"/>
  <c r="E83" i="5"/>
  <c r="AL83" i="5" s="1"/>
  <c r="D83" i="5"/>
  <c r="Z83" i="5" s="1"/>
  <c r="C83" i="5"/>
  <c r="N83" i="5" s="1"/>
  <c r="AP82" i="5"/>
  <c r="AN82" i="5"/>
  <c r="AC82" i="5"/>
  <c r="AA82" i="5"/>
  <c r="Y82" i="5"/>
  <c r="R82" i="5"/>
  <c r="P82" i="5"/>
  <c r="N82" i="5"/>
  <c r="M82" i="5"/>
  <c r="X82" i="5" s="1"/>
  <c r="L82" i="5"/>
  <c r="W82" i="5" s="1"/>
  <c r="K82" i="5"/>
  <c r="AR82" i="5" s="1"/>
  <c r="J82" i="5"/>
  <c r="AF82" i="5" s="1"/>
  <c r="I82" i="5"/>
  <c r="H82" i="5"/>
  <c r="AO82" i="5" s="1"/>
  <c r="G82" i="5"/>
  <c r="F82" i="5"/>
  <c r="Q82" i="5" s="1"/>
  <c r="E82" i="5"/>
  <c r="AL82" i="5" s="1"/>
  <c r="D82" i="5"/>
  <c r="C82" i="5"/>
  <c r="AJ82" i="5" s="1"/>
  <c r="AT81" i="5"/>
  <c r="AS81" i="5"/>
  <c r="AF81" i="5"/>
  <c r="AE81" i="5"/>
  <c r="W81" i="5"/>
  <c r="P81" i="5"/>
  <c r="M81" i="5"/>
  <c r="X81" i="5" s="1"/>
  <c r="L81" i="5"/>
  <c r="AH81" i="5" s="1"/>
  <c r="K81" i="5"/>
  <c r="J81" i="5"/>
  <c r="U81" i="5" s="1"/>
  <c r="I81" i="5"/>
  <c r="H81" i="5"/>
  <c r="S81" i="5" s="1"/>
  <c r="G81" i="5"/>
  <c r="AN81" i="5" s="1"/>
  <c r="F81" i="5"/>
  <c r="AM81" i="5" s="1"/>
  <c r="E81" i="5"/>
  <c r="AA81" i="5" s="1"/>
  <c r="D81" i="5"/>
  <c r="O81" i="5" s="1"/>
  <c r="C81" i="5"/>
  <c r="N81" i="5" s="1"/>
  <c r="AT80" i="5"/>
  <c r="AO80" i="5"/>
  <c r="AL80" i="5"/>
  <c r="AI80" i="5"/>
  <c r="AH80" i="5"/>
  <c r="Y80" i="5"/>
  <c r="X80" i="5"/>
  <c r="V80" i="5"/>
  <c r="P80" i="5"/>
  <c r="N80" i="5"/>
  <c r="M80" i="5"/>
  <c r="L80" i="5"/>
  <c r="AS80" i="5" s="1"/>
  <c r="K80" i="5"/>
  <c r="AG80" i="5" s="1"/>
  <c r="J80" i="5"/>
  <c r="U80" i="5" s="1"/>
  <c r="I80" i="5"/>
  <c r="T80" i="5" s="1"/>
  <c r="H80" i="5"/>
  <c r="S80" i="5" s="1"/>
  <c r="G80" i="5"/>
  <c r="F80" i="5"/>
  <c r="E80" i="5"/>
  <c r="AA80" i="5" s="1"/>
  <c r="D80" i="5"/>
  <c r="O80" i="5" s="1"/>
  <c r="C80" i="5"/>
  <c r="AJ80" i="5" s="1"/>
  <c r="AT79" i="5"/>
  <c r="AR79" i="5"/>
  <c r="AP79" i="5"/>
  <c r="AH79" i="5"/>
  <c r="AF79" i="5"/>
  <c r="AE79" i="5"/>
  <c r="W79" i="5"/>
  <c r="V79" i="5"/>
  <c r="T79" i="5"/>
  <c r="M79" i="5"/>
  <c r="X79" i="5" s="1"/>
  <c r="L79" i="5"/>
  <c r="AS79" i="5" s="1"/>
  <c r="K79" i="5"/>
  <c r="AG79" i="5" s="1"/>
  <c r="J79" i="5"/>
  <c r="U79" i="5" s="1"/>
  <c r="I79" i="5"/>
  <c r="H79" i="5"/>
  <c r="G79" i="5"/>
  <c r="AN79" i="5" s="1"/>
  <c r="F79" i="5"/>
  <c r="AM79" i="5" s="1"/>
  <c r="E79" i="5"/>
  <c r="D79" i="5"/>
  <c r="O79" i="5" s="1"/>
  <c r="C79" i="5"/>
  <c r="N79" i="5" s="1"/>
  <c r="AM78" i="5"/>
  <c r="AI78" i="5"/>
  <c r="AH78" i="5"/>
  <c r="AC78" i="5"/>
  <c r="AB78" i="5"/>
  <c r="Z78" i="5"/>
  <c r="V78" i="5"/>
  <c r="Q78" i="5"/>
  <c r="P78" i="5"/>
  <c r="M78" i="5"/>
  <c r="AT78" i="5" s="1"/>
  <c r="L78" i="5"/>
  <c r="AS78" i="5" s="1"/>
  <c r="K78" i="5"/>
  <c r="AG78" i="5" s="1"/>
  <c r="J78" i="5"/>
  <c r="U78" i="5" s="1"/>
  <c r="I78" i="5"/>
  <c r="T78" i="5" s="1"/>
  <c r="H78" i="5"/>
  <c r="G78" i="5"/>
  <c r="R78" i="5" s="1"/>
  <c r="F78" i="5"/>
  <c r="E78" i="5"/>
  <c r="AA78" i="5" s="1"/>
  <c r="D78" i="5"/>
  <c r="O78" i="5" s="1"/>
  <c r="C78" i="5"/>
  <c r="AJ78" i="5" s="1"/>
  <c r="AF77" i="5"/>
  <c r="AD77" i="5"/>
  <c r="AB77" i="5"/>
  <c r="P77" i="5"/>
  <c r="M77" i="5"/>
  <c r="X77" i="5" s="1"/>
  <c r="L77" i="5"/>
  <c r="AS77" i="5" s="1"/>
  <c r="K77" i="5"/>
  <c r="AG77" i="5" s="1"/>
  <c r="J77" i="5"/>
  <c r="U77" i="5" s="1"/>
  <c r="I77" i="5"/>
  <c r="AP77" i="5" s="1"/>
  <c r="H77" i="5"/>
  <c r="S77" i="5" s="1"/>
  <c r="G77" i="5"/>
  <c r="R77" i="5" s="1"/>
  <c r="F77" i="5"/>
  <c r="AM77" i="5" s="1"/>
  <c r="E77" i="5"/>
  <c r="AA77" i="5" s="1"/>
  <c r="D77" i="5"/>
  <c r="O77" i="5" s="1"/>
  <c r="C77" i="5"/>
  <c r="N77" i="5" s="1"/>
  <c r="AO76" i="5"/>
  <c r="AN76" i="5"/>
  <c r="AM76" i="5"/>
  <c r="AJ76" i="5"/>
  <c r="AH76" i="5"/>
  <c r="AC76" i="5"/>
  <c r="V76" i="5"/>
  <c r="Q76" i="5"/>
  <c r="M76" i="5"/>
  <c r="AT76" i="5" s="1"/>
  <c r="L76" i="5"/>
  <c r="AS76" i="5" s="1"/>
  <c r="K76" i="5"/>
  <c r="AG76" i="5" s="1"/>
  <c r="J76" i="5"/>
  <c r="U76" i="5" s="1"/>
  <c r="I76" i="5"/>
  <c r="T76" i="5" s="1"/>
  <c r="H76" i="5"/>
  <c r="S76" i="5" s="1"/>
  <c r="G76" i="5"/>
  <c r="R76" i="5" s="1"/>
  <c r="F76" i="5"/>
  <c r="AB76" i="5" s="1"/>
  <c r="E76" i="5"/>
  <c r="AA76" i="5" s="1"/>
  <c r="D76" i="5"/>
  <c r="O76" i="5" s="1"/>
  <c r="C76" i="5"/>
  <c r="Y76" i="5" s="1"/>
  <c r="AS75" i="5"/>
  <c r="AP75" i="5"/>
  <c r="AE75" i="5"/>
  <c r="AD75" i="5"/>
  <c r="AC75" i="5"/>
  <c r="W75" i="5"/>
  <c r="T75" i="5"/>
  <c r="M75" i="5"/>
  <c r="X75" i="5" s="1"/>
  <c r="L75" i="5"/>
  <c r="AH75" i="5" s="1"/>
  <c r="K75" i="5"/>
  <c r="AG75" i="5" s="1"/>
  <c r="J75" i="5"/>
  <c r="U75" i="5" s="1"/>
  <c r="I75" i="5"/>
  <c r="H75" i="5"/>
  <c r="S75" i="5" s="1"/>
  <c r="G75" i="5"/>
  <c r="R75" i="5" s="1"/>
  <c r="F75" i="5"/>
  <c r="AM75" i="5" s="1"/>
  <c r="E75" i="5"/>
  <c r="AA75" i="5" s="1"/>
  <c r="D75" i="5"/>
  <c r="O75" i="5" s="1"/>
  <c r="C75" i="5"/>
  <c r="N75" i="5" s="1"/>
  <c r="AM74" i="5"/>
  <c r="AL74" i="5"/>
  <c r="AJ74" i="5"/>
  <c r="AC74" i="5"/>
  <c r="AB74" i="5"/>
  <c r="Z74" i="5"/>
  <c r="V74" i="5"/>
  <c r="P74" i="5"/>
  <c r="N74" i="5"/>
  <c r="M74" i="5"/>
  <c r="AT74" i="5" s="1"/>
  <c r="L74" i="5"/>
  <c r="AS74" i="5" s="1"/>
  <c r="K74" i="5"/>
  <c r="AG74" i="5" s="1"/>
  <c r="J74" i="5"/>
  <c r="U74" i="5" s="1"/>
  <c r="I74" i="5"/>
  <c r="T74" i="5" s="1"/>
  <c r="H74" i="5"/>
  <c r="S74" i="5" s="1"/>
  <c r="G74" i="5"/>
  <c r="R74" i="5" s="1"/>
  <c r="F74" i="5"/>
  <c r="Q74" i="5" s="1"/>
  <c r="E74" i="5"/>
  <c r="AA74" i="5" s="1"/>
  <c r="D74" i="5"/>
  <c r="O74" i="5" s="1"/>
  <c r="C74" i="5"/>
  <c r="Y74" i="5" s="1"/>
  <c r="AT73" i="5"/>
  <c r="AS73" i="5"/>
  <c r="AR73" i="5"/>
  <c r="AP73" i="5"/>
  <c r="AO73" i="5"/>
  <c r="AE73" i="5"/>
  <c r="AB73" i="5"/>
  <c r="W73" i="5"/>
  <c r="V73" i="5"/>
  <c r="T73" i="5"/>
  <c r="M73" i="5"/>
  <c r="X73" i="5" s="1"/>
  <c r="L73" i="5"/>
  <c r="AH73" i="5" s="1"/>
  <c r="K73" i="5"/>
  <c r="AG73" i="5" s="1"/>
  <c r="J73" i="5"/>
  <c r="U73" i="5" s="1"/>
  <c r="I73" i="5"/>
  <c r="H73" i="5"/>
  <c r="S73" i="5" s="1"/>
  <c r="G73" i="5"/>
  <c r="AC73" i="5" s="1"/>
  <c r="F73" i="5"/>
  <c r="AM73" i="5" s="1"/>
  <c r="E73" i="5"/>
  <c r="AA73" i="5" s="1"/>
  <c r="D73" i="5"/>
  <c r="O73" i="5" s="1"/>
  <c r="C73" i="5"/>
  <c r="N73" i="5" s="1"/>
  <c r="AO72" i="5"/>
  <c r="AH72" i="5"/>
  <c r="AB72" i="5"/>
  <c r="Z72" i="5"/>
  <c r="Y72" i="5"/>
  <c r="N72" i="5"/>
  <c r="M72" i="5"/>
  <c r="AI72" i="5" s="1"/>
  <c r="L72" i="5"/>
  <c r="AS72" i="5" s="1"/>
  <c r="K72" i="5"/>
  <c r="AG72" i="5" s="1"/>
  <c r="J72" i="5"/>
  <c r="U72" i="5" s="1"/>
  <c r="I72" i="5"/>
  <c r="T72" i="5" s="1"/>
  <c r="H72" i="5"/>
  <c r="S72" i="5" s="1"/>
  <c r="G72" i="5"/>
  <c r="R72" i="5" s="1"/>
  <c r="F72" i="5"/>
  <c r="Q72" i="5" s="1"/>
  <c r="E72" i="5"/>
  <c r="AA72" i="5" s="1"/>
  <c r="D72" i="5"/>
  <c r="O72" i="5" s="1"/>
  <c r="C72" i="5"/>
  <c r="AJ72" i="5" s="1"/>
  <c r="AT71" i="5"/>
  <c r="AR71" i="5"/>
  <c r="AP71" i="5"/>
  <c r="AO71" i="5"/>
  <c r="AN71" i="5"/>
  <c r="AE71" i="5"/>
  <c r="X71" i="5"/>
  <c r="V71" i="5"/>
  <c r="T71" i="5"/>
  <c r="R71" i="5"/>
  <c r="P71" i="5"/>
  <c r="M71" i="5"/>
  <c r="AI71" i="5" s="1"/>
  <c r="L71" i="5"/>
  <c r="W71" i="5" s="1"/>
  <c r="K71" i="5"/>
  <c r="AG71" i="5" s="1"/>
  <c r="J71" i="5"/>
  <c r="U71" i="5" s="1"/>
  <c r="I71" i="5"/>
  <c r="H71" i="5"/>
  <c r="S71" i="5" s="1"/>
  <c r="G71" i="5"/>
  <c r="AC71" i="5" s="1"/>
  <c r="F71" i="5"/>
  <c r="AM71" i="5" s="1"/>
  <c r="E71" i="5"/>
  <c r="AA71" i="5" s="1"/>
  <c r="D71" i="5"/>
  <c r="O71" i="5" s="1"/>
  <c r="C71" i="5"/>
  <c r="N71" i="5" s="1"/>
  <c r="AT70" i="5"/>
  <c r="AO70" i="5"/>
  <c r="AL70" i="5"/>
  <c r="AB70" i="5"/>
  <c r="Z70" i="5"/>
  <c r="V70" i="5"/>
  <c r="P70" i="5"/>
  <c r="M70" i="5"/>
  <c r="AI70" i="5" s="1"/>
  <c r="L70" i="5"/>
  <c r="AS70" i="5" s="1"/>
  <c r="K70" i="5"/>
  <c r="AG70" i="5" s="1"/>
  <c r="J70" i="5"/>
  <c r="U70" i="5" s="1"/>
  <c r="I70" i="5"/>
  <c r="T70" i="5" s="1"/>
  <c r="H70" i="5"/>
  <c r="S70" i="5" s="1"/>
  <c r="G70" i="5"/>
  <c r="AC70" i="5" s="1"/>
  <c r="F70" i="5"/>
  <c r="Q70" i="5" s="1"/>
  <c r="E70" i="5"/>
  <c r="AA70" i="5" s="1"/>
  <c r="D70" i="5"/>
  <c r="O70" i="5" s="1"/>
  <c r="C70" i="5"/>
  <c r="AJ70" i="5" s="1"/>
  <c r="AP69" i="5"/>
  <c r="AN69" i="5"/>
  <c r="AJ69" i="5"/>
  <c r="AE69" i="5"/>
  <c r="AC69" i="5"/>
  <c r="V69" i="5"/>
  <c r="T69" i="5"/>
  <c r="R69" i="5"/>
  <c r="P69" i="5"/>
  <c r="M69" i="5"/>
  <c r="AT69" i="5" s="1"/>
  <c r="L69" i="5"/>
  <c r="W69" i="5" s="1"/>
  <c r="K69" i="5"/>
  <c r="AG69" i="5" s="1"/>
  <c r="J69" i="5"/>
  <c r="U69" i="5" s="1"/>
  <c r="I69" i="5"/>
  <c r="H69" i="5"/>
  <c r="S69" i="5" s="1"/>
  <c r="G69" i="5"/>
  <c r="F69" i="5"/>
  <c r="AM69" i="5" s="1"/>
  <c r="E69" i="5"/>
  <c r="AA69" i="5" s="1"/>
  <c r="D69" i="5"/>
  <c r="O69" i="5" s="1"/>
  <c r="C69" i="5"/>
  <c r="N69" i="5" s="1"/>
  <c r="AT68" i="5"/>
  <c r="AP68" i="5"/>
  <c r="AO68" i="5"/>
  <c r="AL68" i="5"/>
  <c r="Z68" i="5"/>
  <c r="Y68" i="5"/>
  <c r="V68" i="5"/>
  <c r="P68" i="5"/>
  <c r="M68" i="5"/>
  <c r="X68" i="5" s="1"/>
  <c r="L68" i="5"/>
  <c r="AS68" i="5" s="1"/>
  <c r="K68" i="5"/>
  <c r="AG68" i="5" s="1"/>
  <c r="J68" i="5"/>
  <c r="U68" i="5" s="1"/>
  <c r="I68" i="5"/>
  <c r="T68" i="5" s="1"/>
  <c r="H68" i="5"/>
  <c r="S68" i="5" s="1"/>
  <c r="G68" i="5"/>
  <c r="AC68" i="5" s="1"/>
  <c r="F68" i="5"/>
  <c r="Q68" i="5" s="1"/>
  <c r="E68" i="5"/>
  <c r="AA68" i="5" s="1"/>
  <c r="D68" i="5"/>
  <c r="O68" i="5" s="1"/>
  <c r="C68" i="5"/>
  <c r="AJ68" i="5" s="1"/>
  <c r="AR67" i="5"/>
  <c r="AN67" i="5"/>
  <c r="AJ67" i="5"/>
  <c r="AF67" i="5"/>
  <c r="AE67" i="5"/>
  <c r="AC67" i="5"/>
  <c r="X67" i="5"/>
  <c r="R67" i="5"/>
  <c r="P67" i="5"/>
  <c r="M67" i="5"/>
  <c r="AI67" i="5" s="1"/>
  <c r="L67" i="5"/>
  <c r="W67" i="5" s="1"/>
  <c r="K67" i="5"/>
  <c r="AG67" i="5" s="1"/>
  <c r="J67" i="5"/>
  <c r="U67" i="5" s="1"/>
  <c r="I67" i="5"/>
  <c r="AP67" i="5" s="1"/>
  <c r="H67" i="5"/>
  <c r="S67" i="5" s="1"/>
  <c r="G67" i="5"/>
  <c r="F67" i="5"/>
  <c r="AM67" i="5" s="1"/>
  <c r="E67" i="5"/>
  <c r="AA67" i="5" s="1"/>
  <c r="D67" i="5"/>
  <c r="O67" i="5" s="1"/>
  <c r="C67" i="5"/>
  <c r="N67" i="5" s="1"/>
  <c r="AP66" i="5"/>
  <c r="AO66" i="5"/>
  <c r="AN66" i="5"/>
  <c r="AD66" i="5"/>
  <c r="V66" i="5"/>
  <c r="R66" i="5"/>
  <c r="M66" i="5"/>
  <c r="AT66" i="5" s="1"/>
  <c r="L66" i="5"/>
  <c r="AS66" i="5" s="1"/>
  <c r="K66" i="5"/>
  <c r="AG66" i="5" s="1"/>
  <c r="J66" i="5"/>
  <c r="U66" i="5" s="1"/>
  <c r="I66" i="5"/>
  <c r="T66" i="5" s="1"/>
  <c r="H66" i="5"/>
  <c r="S66" i="5" s="1"/>
  <c r="G66" i="5"/>
  <c r="AC66" i="5" s="1"/>
  <c r="F66" i="5"/>
  <c r="Q66" i="5" s="1"/>
  <c r="E66" i="5"/>
  <c r="AA66" i="5" s="1"/>
  <c r="D66" i="5"/>
  <c r="O66" i="5" s="1"/>
  <c r="C66" i="5"/>
  <c r="Y66" i="5" s="1"/>
  <c r="AR65" i="5"/>
  <c r="AO65" i="5"/>
  <c r="AJ65" i="5"/>
  <c r="AE65" i="5"/>
  <c r="AD65" i="5"/>
  <c r="AC65" i="5"/>
  <c r="X65" i="5"/>
  <c r="T65" i="5"/>
  <c r="M65" i="5"/>
  <c r="AI65" i="5" s="1"/>
  <c r="L65" i="5"/>
  <c r="W65" i="5" s="1"/>
  <c r="K65" i="5"/>
  <c r="AG65" i="5" s="1"/>
  <c r="J65" i="5"/>
  <c r="U65" i="5" s="1"/>
  <c r="I65" i="5"/>
  <c r="AP65" i="5" s="1"/>
  <c r="H65" i="5"/>
  <c r="S65" i="5" s="1"/>
  <c r="G65" i="5"/>
  <c r="AN65" i="5" s="1"/>
  <c r="F65" i="5"/>
  <c r="AM65" i="5" s="1"/>
  <c r="E65" i="5"/>
  <c r="AA65" i="5" s="1"/>
  <c r="D65" i="5"/>
  <c r="O65" i="5" s="1"/>
  <c r="C65" i="5"/>
  <c r="N65" i="5" s="1"/>
  <c r="AO64" i="5"/>
  <c r="AN64" i="5"/>
  <c r="AL64" i="5"/>
  <c r="AD64" i="5"/>
  <c r="AB64" i="5"/>
  <c r="R64" i="5"/>
  <c r="P64" i="5"/>
  <c r="M64" i="5"/>
  <c r="AT64" i="5" s="1"/>
  <c r="L64" i="5"/>
  <c r="AS64" i="5" s="1"/>
  <c r="K64" i="5"/>
  <c r="AG64" i="5" s="1"/>
  <c r="J64" i="5"/>
  <c r="U64" i="5" s="1"/>
  <c r="I64" i="5"/>
  <c r="T64" i="5" s="1"/>
  <c r="H64" i="5"/>
  <c r="S64" i="5" s="1"/>
  <c r="G64" i="5"/>
  <c r="AC64" i="5" s="1"/>
  <c r="F64" i="5"/>
  <c r="Q64" i="5" s="1"/>
  <c r="E64" i="5"/>
  <c r="AA64" i="5" s="1"/>
  <c r="D64" i="5"/>
  <c r="O64" i="5" s="1"/>
  <c r="C64" i="5"/>
  <c r="Y64" i="5" s="1"/>
  <c r="AT63" i="5"/>
  <c r="AR63" i="5"/>
  <c r="AJ63" i="5"/>
  <c r="AE63" i="5"/>
  <c r="AC63" i="5"/>
  <c r="AB63" i="5"/>
  <c r="X63" i="5"/>
  <c r="T63" i="5"/>
  <c r="P63" i="5"/>
  <c r="M63" i="5"/>
  <c r="AI63" i="5" s="1"/>
  <c r="L63" i="5"/>
  <c r="W63" i="5" s="1"/>
  <c r="K63" i="5"/>
  <c r="AG63" i="5" s="1"/>
  <c r="J63" i="5"/>
  <c r="U63" i="5" s="1"/>
  <c r="I63" i="5"/>
  <c r="AP63" i="5" s="1"/>
  <c r="H63" i="5"/>
  <c r="S63" i="5" s="1"/>
  <c r="G63" i="5"/>
  <c r="AN63" i="5" s="1"/>
  <c r="F63" i="5"/>
  <c r="AM63" i="5" s="1"/>
  <c r="E63" i="5"/>
  <c r="AA63" i="5" s="1"/>
  <c r="D63" i="5"/>
  <c r="O63" i="5" s="1"/>
  <c r="C63" i="5"/>
  <c r="N63" i="5" s="1"/>
  <c r="AL62" i="5"/>
  <c r="AD62" i="5"/>
  <c r="AB62" i="5"/>
  <c r="Y62" i="5"/>
  <c r="P62" i="5"/>
  <c r="M62" i="5"/>
  <c r="X62" i="5" s="1"/>
  <c r="L62" i="5"/>
  <c r="AS62" i="5" s="1"/>
  <c r="K62" i="5"/>
  <c r="AG62" i="5" s="1"/>
  <c r="J62" i="5"/>
  <c r="U62" i="5" s="1"/>
  <c r="I62" i="5"/>
  <c r="T62" i="5" s="1"/>
  <c r="H62" i="5"/>
  <c r="S62" i="5" s="1"/>
  <c r="G62" i="5"/>
  <c r="AN62" i="5" s="1"/>
  <c r="F62" i="5"/>
  <c r="Q62" i="5" s="1"/>
  <c r="E62" i="5"/>
  <c r="AA62" i="5" s="1"/>
  <c r="D62" i="5"/>
  <c r="O62" i="5" s="1"/>
  <c r="C62" i="5"/>
  <c r="AJ62" i="5" s="1"/>
  <c r="AT61" i="5"/>
  <c r="AR61" i="5"/>
  <c r="AP61" i="5"/>
  <c r="AO61" i="5"/>
  <c r="AJ61" i="5"/>
  <c r="AC61" i="5"/>
  <c r="X61" i="5"/>
  <c r="V61" i="5"/>
  <c r="T61" i="5"/>
  <c r="P61" i="5"/>
  <c r="M61" i="5"/>
  <c r="AI61" i="5" s="1"/>
  <c r="L61" i="5"/>
  <c r="W61" i="5" s="1"/>
  <c r="K61" i="5"/>
  <c r="AG61" i="5" s="1"/>
  <c r="J61" i="5"/>
  <c r="U61" i="5" s="1"/>
  <c r="I61" i="5"/>
  <c r="AE61" i="5" s="1"/>
  <c r="H61" i="5"/>
  <c r="S61" i="5" s="1"/>
  <c r="G61" i="5"/>
  <c r="AN61" i="5" s="1"/>
  <c r="F61" i="5"/>
  <c r="AM61" i="5" s="1"/>
  <c r="E61" i="5"/>
  <c r="AA61" i="5" s="1"/>
  <c r="D61" i="5"/>
  <c r="O61" i="5" s="1"/>
  <c r="C61" i="5"/>
  <c r="N61" i="5" s="1"/>
  <c r="AT60" i="5"/>
  <c r="AO60" i="5"/>
  <c r="AJ60" i="5"/>
  <c r="AD60" i="5"/>
  <c r="AB60" i="5"/>
  <c r="Z60" i="5"/>
  <c r="Y60" i="5"/>
  <c r="N60" i="5"/>
  <c r="M60" i="5"/>
  <c r="AI60" i="5" s="1"/>
  <c r="L60" i="5"/>
  <c r="AS60" i="5" s="1"/>
  <c r="K60" i="5"/>
  <c r="AG60" i="5" s="1"/>
  <c r="J60" i="5"/>
  <c r="U60" i="5" s="1"/>
  <c r="I60" i="5"/>
  <c r="T60" i="5" s="1"/>
  <c r="H60" i="5"/>
  <c r="S60" i="5" s="1"/>
  <c r="G60" i="5"/>
  <c r="AN60" i="5" s="1"/>
  <c r="F60" i="5"/>
  <c r="Q60" i="5" s="1"/>
  <c r="E60" i="5"/>
  <c r="AA60" i="5" s="1"/>
  <c r="D60" i="5"/>
  <c r="O60" i="5" s="1"/>
  <c r="C60" i="5"/>
  <c r="AT59" i="5"/>
  <c r="AR59" i="5"/>
  <c r="AP59" i="5"/>
  <c r="AO59" i="5"/>
  <c r="AN59" i="5"/>
  <c r="AE59" i="5"/>
  <c r="X59" i="5"/>
  <c r="V59" i="5"/>
  <c r="T59" i="5"/>
  <c r="R59" i="5"/>
  <c r="P59" i="5"/>
  <c r="M59" i="5"/>
  <c r="AI59" i="5" s="1"/>
  <c r="L59" i="5"/>
  <c r="W59" i="5" s="1"/>
  <c r="K59" i="5"/>
  <c r="AG59" i="5" s="1"/>
  <c r="J59" i="5"/>
  <c r="U59" i="5" s="1"/>
  <c r="I59" i="5"/>
  <c r="H59" i="5"/>
  <c r="S59" i="5" s="1"/>
  <c r="G59" i="5"/>
  <c r="AC59" i="5" s="1"/>
  <c r="F59" i="5"/>
  <c r="AM59" i="5" s="1"/>
  <c r="E59" i="5"/>
  <c r="AA59" i="5" s="1"/>
  <c r="D59" i="5"/>
  <c r="O59" i="5" s="1"/>
  <c r="C59" i="5"/>
  <c r="N59" i="5" s="1"/>
  <c r="AT58" i="5"/>
  <c r="AO58" i="5"/>
  <c r="AL58" i="5"/>
  <c r="AB58" i="5"/>
  <c r="Z58" i="5"/>
  <c r="V58" i="5"/>
  <c r="P58" i="5"/>
  <c r="M58" i="5"/>
  <c r="AI58" i="5" s="1"/>
  <c r="L58" i="5"/>
  <c r="AS58" i="5" s="1"/>
  <c r="K58" i="5"/>
  <c r="AG58" i="5" s="1"/>
  <c r="J58" i="5"/>
  <c r="U58" i="5" s="1"/>
  <c r="I58" i="5"/>
  <c r="T58" i="5" s="1"/>
  <c r="H58" i="5"/>
  <c r="S58" i="5" s="1"/>
  <c r="G58" i="5"/>
  <c r="AC58" i="5" s="1"/>
  <c r="F58" i="5"/>
  <c r="Q58" i="5" s="1"/>
  <c r="E58" i="5"/>
  <c r="AA58" i="5" s="1"/>
  <c r="D58" i="5"/>
  <c r="O58" i="5" s="1"/>
  <c r="C58" i="5"/>
  <c r="AJ58" i="5" s="1"/>
  <c r="AP57" i="5"/>
  <c r="AN57" i="5"/>
  <c r="AJ57" i="5"/>
  <c r="AE57" i="5"/>
  <c r="AC57" i="5"/>
  <c r="V57" i="5"/>
  <c r="T57" i="5"/>
  <c r="R57" i="5"/>
  <c r="P57" i="5"/>
  <c r="M57" i="5"/>
  <c r="AT57" i="5" s="1"/>
  <c r="L57" i="5"/>
  <c r="W57" i="5" s="1"/>
  <c r="K57" i="5"/>
  <c r="AG57" i="5" s="1"/>
  <c r="J57" i="5"/>
  <c r="U57" i="5" s="1"/>
  <c r="I57" i="5"/>
  <c r="H57" i="5"/>
  <c r="S57" i="5" s="1"/>
  <c r="G57" i="5"/>
  <c r="F57" i="5"/>
  <c r="AM57" i="5" s="1"/>
  <c r="E57" i="5"/>
  <c r="AA57" i="5" s="1"/>
  <c r="D57" i="5"/>
  <c r="O57" i="5" s="1"/>
  <c r="C57" i="5"/>
  <c r="N57" i="5" s="1"/>
  <c r="AT56" i="5"/>
  <c r="AP56" i="5"/>
  <c r="AO56" i="5"/>
  <c r="AL56" i="5"/>
  <c r="Z56" i="5"/>
  <c r="Y56" i="5"/>
  <c r="V56" i="5"/>
  <c r="P56" i="5"/>
  <c r="M56" i="5"/>
  <c r="X56" i="5" s="1"/>
  <c r="L56" i="5"/>
  <c r="AS56" i="5" s="1"/>
  <c r="K56" i="5"/>
  <c r="AG56" i="5" s="1"/>
  <c r="J56" i="5"/>
  <c r="U56" i="5" s="1"/>
  <c r="I56" i="5"/>
  <c r="T56" i="5" s="1"/>
  <c r="H56" i="5"/>
  <c r="S56" i="5" s="1"/>
  <c r="G56" i="5"/>
  <c r="AC56" i="5" s="1"/>
  <c r="F56" i="5"/>
  <c r="Q56" i="5" s="1"/>
  <c r="E56" i="5"/>
  <c r="AA56" i="5" s="1"/>
  <c r="D56" i="5"/>
  <c r="O56" i="5" s="1"/>
  <c r="C56" i="5"/>
  <c r="AJ56" i="5" s="1"/>
  <c r="AR55" i="5"/>
  <c r="AN55" i="5"/>
  <c r="AJ55" i="5"/>
  <c r="AF55" i="5"/>
  <c r="AE55" i="5"/>
  <c r="AC55" i="5"/>
  <c r="X55" i="5"/>
  <c r="R55" i="5"/>
  <c r="P55" i="5"/>
  <c r="M55" i="5"/>
  <c r="AI55" i="5" s="1"/>
  <c r="L55" i="5"/>
  <c r="W55" i="5" s="1"/>
  <c r="K55" i="5"/>
  <c r="AG55" i="5" s="1"/>
  <c r="J55" i="5"/>
  <c r="U55" i="5" s="1"/>
  <c r="I55" i="5"/>
  <c r="AP55" i="5" s="1"/>
  <c r="H55" i="5"/>
  <c r="S55" i="5" s="1"/>
  <c r="G55" i="5"/>
  <c r="F55" i="5"/>
  <c r="AM55" i="5" s="1"/>
  <c r="E55" i="5"/>
  <c r="AA55" i="5" s="1"/>
  <c r="D55" i="5"/>
  <c r="O55" i="5" s="1"/>
  <c r="C55" i="5"/>
  <c r="N55" i="5" s="1"/>
  <c r="AT54" i="5"/>
  <c r="AP54" i="5"/>
  <c r="AO54" i="5"/>
  <c r="AN54" i="5"/>
  <c r="AJ54" i="5"/>
  <c r="X54" i="5"/>
  <c r="V54" i="5"/>
  <c r="R54" i="5"/>
  <c r="N54" i="5"/>
  <c r="M54" i="5"/>
  <c r="AI54" i="5" s="1"/>
  <c r="L54" i="5"/>
  <c r="AS54" i="5" s="1"/>
  <c r="K54" i="5"/>
  <c r="AG54" i="5" s="1"/>
  <c r="J54" i="5"/>
  <c r="U54" i="5" s="1"/>
  <c r="I54" i="5"/>
  <c r="T54" i="5" s="1"/>
  <c r="H54" i="5"/>
  <c r="S54" i="5" s="1"/>
  <c r="G54" i="5"/>
  <c r="AC54" i="5" s="1"/>
  <c r="F54" i="5"/>
  <c r="Q54" i="5" s="1"/>
  <c r="E54" i="5"/>
  <c r="AA54" i="5" s="1"/>
  <c r="D54" i="5"/>
  <c r="O54" i="5" s="1"/>
  <c r="C54" i="5"/>
  <c r="Y54" i="5" s="1"/>
  <c r="AT53" i="5"/>
  <c r="AR53" i="5"/>
  <c r="AN53" i="5"/>
  <c r="AJ53" i="5"/>
  <c r="AC53" i="5"/>
  <c r="X53" i="5"/>
  <c r="R53" i="5"/>
  <c r="P53" i="5"/>
  <c r="M53" i="5"/>
  <c r="AI53" i="5" s="1"/>
  <c r="L53" i="5"/>
  <c r="W53" i="5" s="1"/>
  <c r="K53" i="5"/>
  <c r="V53" i="5" s="1"/>
  <c r="J53" i="5"/>
  <c r="U53" i="5" s="1"/>
  <c r="I53" i="5"/>
  <c r="AE53" i="5" s="1"/>
  <c r="H53" i="5"/>
  <c r="S53" i="5" s="1"/>
  <c r="G53" i="5"/>
  <c r="F53" i="5"/>
  <c r="AM53" i="5" s="1"/>
  <c r="E53" i="5"/>
  <c r="AA53" i="5" s="1"/>
  <c r="D53" i="5"/>
  <c r="O53" i="5" s="1"/>
  <c r="C53" i="5"/>
  <c r="N53" i="5" s="1"/>
  <c r="AT52" i="5"/>
  <c r="AP52" i="5"/>
  <c r="AO52" i="5"/>
  <c r="AN52" i="5"/>
  <c r="AJ52" i="5"/>
  <c r="X52" i="5"/>
  <c r="V52" i="5"/>
  <c r="R52" i="5"/>
  <c r="N52" i="5"/>
  <c r="M52" i="5"/>
  <c r="AI52" i="5" s="1"/>
  <c r="L52" i="5"/>
  <c r="AS52" i="5" s="1"/>
  <c r="K52" i="5"/>
  <c r="AG52" i="5" s="1"/>
  <c r="J52" i="5"/>
  <c r="U52" i="5" s="1"/>
  <c r="I52" i="5"/>
  <c r="T52" i="5" s="1"/>
  <c r="H52" i="5"/>
  <c r="S52" i="5" s="1"/>
  <c r="G52" i="5"/>
  <c r="AC52" i="5" s="1"/>
  <c r="F52" i="5"/>
  <c r="Q52" i="5" s="1"/>
  <c r="E52" i="5"/>
  <c r="AA52" i="5" s="1"/>
  <c r="D52" i="5"/>
  <c r="O52" i="5" s="1"/>
  <c r="C52" i="5"/>
  <c r="Y52" i="5" s="1"/>
  <c r="AT51" i="5"/>
  <c r="AR51" i="5"/>
  <c r="AN51" i="5"/>
  <c r="AJ51" i="5"/>
  <c r="AC51" i="5"/>
  <c r="X51" i="5"/>
  <c r="R51" i="5"/>
  <c r="P51" i="5"/>
  <c r="M51" i="5"/>
  <c r="AI51" i="5" s="1"/>
  <c r="L51" i="5"/>
  <c r="W51" i="5" s="1"/>
  <c r="K51" i="5"/>
  <c r="V51" i="5" s="1"/>
  <c r="J51" i="5"/>
  <c r="U51" i="5" s="1"/>
  <c r="I51" i="5"/>
  <c r="AE51" i="5" s="1"/>
  <c r="H51" i="5"/>
  <c r="S51" i="5" s="1"/>
  <c r="G51" i="5"/>
  <c r="F51" i="5"/>
  <c r="AM51" i="5" s="1"/>
  <c r="E51" i="5"/>
  <c r="AA51" i="5" s="1"/>
  <c r="D51" i="5"/>
  <c r="O51" i="5" s="1"/>
  <c r="C51" i="5"/>
  <c r="N51" i="5" s="1"/>
  <c r="AT50" i="5"/>
  <c r="AP50" i="5"/>
  <c r="AO50" i="5"/>
  <c r="AN50" i="5"/>
  <c r="AJ50" i="5"/>
  <c r="X50" i="5"/>
  <c r="V50" i="5"/>
  <c r="R50" i="5"/>
  <c r="N50" i="5"/>
  <c r="M50" i="5"/>
  <c r="AI50" i="5" s="1"/>
  <c r="L50" i="5"/>
  <c r="AS50" i="5" s="1"/>
  <c r="K50" i="5"/>
  <c r="AG50" i="5" s="1"/>
  <c r="J50" i="5"/>
  <c r="U50" i="5" s="1"/>
  <c r="I50" i="5"/>
  <c r="T50" i="5" s="1"/>
  <c r="H50" i="5"/>
  <c r="S50" i="5" s="1"/>
  <c r="G50" i="5"/>
  <c r="AC50" i="5" s="1"/>
  <c r="F50" i="5"/>
  <c r="Q50" i="5" s="1"/>
  <c r="E50" i="5"/>
  <c r="AA50" i="5" s="1"/>
  <c r="D50" i="5"/>
  <c r="O50" i="5" s="1"/>
  <c r="C50" i="5"/>
  <c r="Y50" i="5" s="1"/>
  <c r="AT49" i="5"/>
  <c r="AR49" i="5"/>
  <c r="AN49" i="5"/>
  <c r="AJ49" i="5"/>
  <c r="AC49" i="5"/>
  <c r="X49" i="5"/>
  <c r="R49" i="5"/>
  <c r="P49" i="5"/>
  <c r="M49" i="5"/>
  <c r="AI49" i="5" s="1"/>
  <c r="L49" i="5"/>
  <c r="W49" i="5" s="1"/>
  <c r="K49" i="5"/>
  <c r="V49" i="5" s="1"/>
  <c r="J49" i="5"/>
  <c r="U49" i="5" s="1"/>
  <c r="I49" i="5"/>
  <c r="AE49" i="5" s="1"/>
  <c r="H49" i="5"/>
  <c r="S49" i="5" s="1"/>
  <c r="G49" i="5"/>
  <c r="F49" i="5"/>
  <c r="AM49" i="5" s="1"/>
  <c r="E49" i="5"/>
  <c r="AA49" i="5" s="1"/>
  <c r="D49" i="5"/>
  <c r="O49" i="5" s="1"/>
  <c r="C49" i="5"/>
  <c r="N49" i="5" s="1"/>
  <c r="AT48" i="5"/>
  <c r="AP48" i="5"/>
  <c r="AO48" i="5"/>
  <c r="AN48" i="5"/>
  <c r="AJ48" i="5"/>
  <c r="X48" i="5"/>
  <c r="V48" i="5"/>
  <c r="R48" i="5"/>
  <c r="N48" i="5"/>
  <c r="M48" i="5"/>
  <c r="AI48" i="5" s="1"/>
  <c r="L48" i="5"/>
  <c r="AS48" i="5" s="1"/>
  <c r="K48" i="5"/>
  <c r="AG48" i="5" s="1"/>
  <c r="J48" i="5"/>
  <c r="U48" i="5" s="1"/>
  <c r="I48" i="5"/>
  <c r="T48" i="5" s="1"/>
  <c r="H48" i="5"/>
  <c r="S48" i="5" s="1"/>
  <c r="G48" i="5"/>
  <c r="AC48" i="5" s="1"/>
  <c r="F48" i="5"/>
  <c r="Q48" i="5" s="1"/>
  <c r="E48" i="5"/>
  <c r="AA48" i="5" s="1"/>
  <c r="D48" i="5"/>
  <c r="O48" i="5" s="1"/>
  <c r="C48" i="5"/>
  <c r="Y48" i="5" s="1"/>
  <c r="AT47" i="5"/>
  <c r="AR47" i="5"/>
  <c r="AN47" i="5"/>
  <c r="AJ47" i="5"/>
  <c r="AC47" i="5"/>
  <c r="X47" i="5"/>
  <c r="R47" i="5"/>
  <c r="P47" i="5"/>
  <c r="M47" i="5"/>
  <c r="AI47" i="5" s="1"/>
  <c r="L47" i="5"/>
  <c r="W47" i="5" s="1"/>
  <c r="K47" i="5"/>
  <c r="V47" i="5" s="1"/>
  <c r="J47" i="5"/>
  <c r="U47" i="5" s="1"/>
  <c r="I47" i="5"/>
  <c r="AE47" i="5" s="1"/>
  <c r="H47" i="5"/>
  <c r="S47" i="5" s="1"/>
  <c r="G47" i="5"/>
  <c r="F47" i="5"/>
  <c r="AM47" i="5" s="1"/>
  <c r="E47" i="5"/>
  <c r="AA47" i="5" s="1"/>
  <c r="D47" i="5"/>
  <c r="C47" i="5"/>
  <c r="N47" i="5" s="1"/>
  <c r="AT46" i="5"/>
  <c r="AP46" i="5"/>
  <c r="AO46" i="5"/>
  <c r="AN46" i="5"/>
  <c r="AJ46" i="5"/>
  <c r="X46" i="5"/>
  <c r="V46" i="5"/>
  <c r="R46" i="5"/>
  <c r="N46" i="5"/>
  <c r="M46" i="5"/>
  <c r="AI46" i="5" s="1"/>
  <c r="L46" i="5"/>
  <c r="AS46" i="5" s="1"/>
  <c r="K46" i="5"/>
  <c r="AG46" i="5" s="1"/>
  <c r="J46" i="5"/>
  <c r="I46" i="5"/>
  <c r="T46" i="5" s="1"/>
  <c r="H46" i="5"/>
  <c r="S46" i="5" s="1"/>
  <c r="G46" i="5"/>
  <c r="AC46" i="5" s="1"/>
  <c r="F46" i="5"/>
  <c r="Q46" i="5" s="1"/>
  <c r="E46" i="5"/>
  <c r="AA46" i="5" s="1"/>
  <c r="D46" i="5"/>
  <c r="O46" i="5" s="1"/>
  <c r="C46" i="5"/>
  <c r="Y46" i="5" s="1"/>
  <c r="AT45" i="5"/>
  <c r="AR45" i="5"/>
  <c r="AN45" i="5"/>
  <c r="AJ45" i="5"/>
  <c r="AC45" i="5"/>
  <c r="X45" i="5"/>
  <c r="R45" i="5"/>
  <c r="P45" i="5"/>
  <c r="M45" i="5"/>
  <c r="AI45" i="5" s="1"/>
  <c r="L45" i="5"/>
  <c r="W45" i="5" s="1"/>
  <c r="K45" i="5"/>
  <c r="V45" i="5" s="1"/>
  <c r="J45" i="5"/>
  <c r="U45" i="5" s="1"/>
  <c r="I45" i="5"/>
  <c r="AE45" i="5" s="1"/>
  <c r="H45" i="5"/>
  <c r="S45" i="5" s="1"/>
  <c r="G45" i="5"/>
  <c r="F45" i="5"/>
  <c r="AM45" i="5" s="1"/>
  <c r="E45" i="5"/>
  <c r="AA45" i="5" s="1"/>
  <c r="D45" i="5"/>
  <c r="C45" i="5"/>
  <c r="N45" i="5" s="1"/>
  <c r="AT44" i="5"/>
  <c r="AP44" i="5"/>
  <c r="AO44" i="5"/>
  <c r="AN44" i="5"/>
  <c r="AJ44" i="5"/>
  <c r="X44" i="5"/>
  <c r="V44" i="5"/>
  <c r="R44" i="5"/>
  <c r="N44" i="5"/>
  <c r="M44" i="5"/>
  <c r="AI44" i="5" s="1"/>
  <c r="L44" i="5"/>
  <c r="AS44" i="5" s="1"/>
  <c r="K44" i="5"/>
  <c r="AG44" i="5" s="1"/>
  <c r="J44" i="5"/>
  <c r="I44" i="5"/>
  <c r="T44" i="5" s="1"/>
  <c r="H44" i="5"/>
  <c r="S44" i="5" s="1"/>
  <c r="G44" i="5"/>
  <c r="AC44" i="5" s="1"/>
  <c r="F44" i="5"/>
  <c r="Q44" i="5" s="1"/>
  <c r="E44" i="5"/>
  <c r="AA44" i="5" s="1"/>
  <c r="D44" i="5"/>
  <c r="O44" i="5" s="1"/>
  <c r="C44" i="5"/>
  <c r="Y44" i="5" s="1"/>
  <c r="AT43" i="5"/>
  <c r="AR43" i="5"/>
  <c r="AN43" i="5"/>
  <c r="AJ43" i="5"/>
  <c r="AC43" i="5"/>
  <c r="X43" i="5"/>
  <c r="R43" i="5"/>
  <c r="P43" i="5"/>
  <c r="M43" i="5"/>
  <c r="AI43" i="5" s="1"/>
  <c r="L43" i="5"/>
  <c r="W43" i="5" s="1"/>
  <c r="K43" i="5"/>
  <c r="V43" i="5" s="1"/>
  <c r="J43" i="5"/>
  <c r="U43" i="5" s="1"/>
  <c r="I43" i="5"/>
  <c r="AE43" i="5" s="1"/>
  <c r="H43" i="5"/>
  <c r="S43" i="5" s="1"/>
  <c r="G43" i="5"/>
  <c r="F43" i="5"/>
  <c r="AM43" i="5" s="1"/>
  <c r="E43" i="5"/>
  <c r="AA43" i="5" s="1"/>
  <c r="D43" i="5"/>
  <c r="C43" i="5"/>
  <c r="N43" i="5" s="1"/>
  <c r="AT42" i="5"/>
  <c r="AP42" i="5"/>
  <c r="AO42" i="5"/>
  <c r="AN42" i="5"/>
  <c r="AJ42" i="5"/>
  <c r="X42" i="5"/>
  <c r="V42" i="5"/>
  <c r="R42" i="5"/>
  <c r="N42" i="5"/>
  <c r="M42" i="5"/>
  <c r="AI42" i="5" s="1"/>
  <c r="L42" i="5"/>
  <c r="AS42" i="5" s="1"/>
  <c r="K42" i="5"/>
  <c r="AG42" i="5" s="1"/>
  <c r="J42" i="5"/>
  <c r="I42" i="5"/>
  <c r="T42" i="5" s="1"/>
  <c r="H42" i="5"/>
  <c r="S42" i="5" s="1"/>
  <c r="G42" i="5"/>
  <c r="AC42" i="5" s="1"/>
  <c r="F42" i="5"/>
  <c r="Q42" i="5" s="1"/>
  <c r="E42" i="5"/>
  <c r="AA42" i="5" s="1"/>
  <c r="D42" i="5"/>
  <c r="O42" i="5" s="1"/>
  <c r="C42" i="5"/>
  <c r="Y42" i="5" s="1"/>
  <c r="AT41" i="5"/>
  <c r="AR41" i="5"/>
  <c r="AN41" i="5"/>
  <c r="AJ41" i="5"/>
  <c r="AC41" i="5"/>
  <c r="X41" i="5"/>
  <c r="R41" i="5"/>
  <c r="P41" i="5"/>
  <c r="M41" i="5"/>
  <c r="AI41" i="5" s="1"/>
  <c r="L41" i="5"/>
  <c r="W41" i="5" s="1"/>
  <c r="K41" i="5"/>
  <c r="V41" i="5" s="1"/>
  <c r="J41" i="5"/>
  <c r="U41" i="5" s="1"/>
  <c r="I41" i="5"/>
  <c r="AE41" i="5" s="1"/>
  <c r="H41" i="5"/>
  <c r="S41" i="5" s="1"/>
  <c r="G41" i="5"/>
  <c r="F41" i="5"/>
  <c r="AM41" i="5" s="1"/>
  <c r="E41" i="5"/>
  <c r="AA41" i="5" s="1"/>
  <c r="D41" i="5"/>
  <c r="C41" i="5"/>
  <c r="N41" i="5" s="1"/>
  <c r="AT40" i="5"/>
  <c r="AP40" i="5"/>
  <c r="AO40" i="5"/>
  <c r="AN40" i="5"/>
  <c r="AJ40" i="5"/>
  <c r="X40" i="5"/>
  <c r="V40" i="5"/>
  <c r="R40" i="5"/>
  <c r="N40" i="5"/>
  <c r="M40" i="5"/>
  <c r="AI40" i="5" s="1"/>
  <c r="L40" i="5"/>
  <c r="AS40" i="5" s="1"/>
  <c r="K40" i="5"/>
  <c r="AG40" i="5" s="1"/>
  <c r="J40" i="5"/>
  <c r="I40" i="5"/>
  <c r="T40" i="5" s="1"/>
  <c r="H40" i="5"/>
  <c r="S40" i="5" s="1"/>
  <c r="G40" i="5"/>
  <c r="AC40" i="5" s="1"/>
  <c r="F40" i="5"/>
  <c r="Q40" i="5" s="1"/>
  <c r="E40" i="5"/>
  <c r="AA40" i="5" s="1"/>
  <c r="D40" i="5"/>
  <c r="O40" i="5" s="1"/>
  <c r="C40" i="5"/>
  <c r="Y40" i="5" s="1"/>
  <c r="AT39" i="5"/>
  <c r="AR39" i="5"/>
  <c r="AN39" i="5"/>
  <c r="AJ39" i="5"/>
  <c r="AC39" i="5"/>
  <c r="X39" i="5"/>
  <c r="R39" i="5"/>
  <c r="P39" i="5"/>
  <c r="M39" i="5"/>
  <c r="AI39" i="5" s="1"/>
  <c r="L39" i="5"/>
  <c r="W39" i="5" s="1"/>
  <c r="K39" i="5"/>
  <c r="V39" i="5" s="1"/>
  <c r="J39" i="5"/>
  <c r="U39" i="5" s="1"/>
  <c r="I39" i="5"/>
  <c r="AE39" i="5" s="1"/>
  <c r="H39" i="5"/>
  <c r="S39" i="5" s="1"/>
  <c r="G39" i="5"/>
  <c r="F39" i="5"/>
  <c r="AM39" i="5" s="1"/>
  <c r="E39" i="5"/>
  <c r="AA39" i="5" s="1"/>
  <c r="D39" i="5"/>
  <c r="C39" i="5"/>
  <c r="N39" i="5" s="1"/>
  <c r="AT38" i="5"/>
  <c r="AP38" i="5"/>
  <c r="AO38" i="5"/>
  <c r="AN38" i="5"/>
  <c r="AJ38" i="5"/>
  <c r="X38" i="5"/>
  <c r="V38" i="5"/>
  <c r="R38" i="5"/>
  <c r="N38" i="5"/>
  <c r="M38" i="5"/>
  <c r="AI38" i="5" s="1"/>
  <c r="L38" i="5"/>
  <c r="AS38" i="5" s="1"/>
  <c r="K38" i="5"/>
  <c r="AG38" i="5" s="1"/>
  <c r="J38" i="5"/>
  <c r="I38" i="5"/>
  <c r="T38" i="5" s="1"/>
  <c r="H38" i="5"/>
  <c r="S38" i="5" s="1"/>
  <c r="G38" i="5"/>
  <c r="AC38" i="5" s="1"/>
  <c r="F38" i="5"/>
  <c r="Q38" i="5" s="1"/>
  <c r="E38" i="5"/>
  <c r="AA38" i="5" s="1"/>
  <c r="D38" i="5"/>
  <c r="O38" i="5" s="1"/>
  <c r="C38" i="5"/>
  <c r="Y38" i="5" s="1"/>
  <c r="AT37" i="5"/>
  <c r="AR37" i="5"/>
  <c r="AN37" i="5"/>
  <c r="AJ37" i="5"/>
  <c r="AH37" i="5"/>
  <c r="AC37" i="5"/>
  <c r="X37" i="5"/>
  <c r="R37" i="5"/>
  <c r="P37" i="5"/>
  <c r="M37" i="5"/>
  <c r="AI37" i="5" s="1"/>
  <c r="L37" i="5"/>
  <c r="W37" i="5" s="1"/>
  <c r="K37" i="5"/>
  <c r="V37" i="5" s="1"/>
  <c r="J37" i="5"/>
  <c r="U37" i="5" s="1"/>
  <c r="I37" i="5"/>
  <c r="AE37" i="5" s="1"/>
  <c r="H37" i="5"/>
  <c r="S37" i="5" s="1"/>
  <c r="G37" i="5"/>
  <c r="F37" i="5"/>
  <c r="AM37" i="5" s="1"/>
  <c r="E37" i="5"/>
  <c r="AA37" i="5" s="1"/>
  <c r="D37" i="5"/>
  <c r="C37" i="5"/>
  <c r="N37" i="5" s="1"/>
  <c r="AP36" i="5"/>
  <c r="AO36" i="5"/>
  <c r="AL36" i="5"/>
  <c r="Z36" i="5"/>
  <c r="V36" i="5"/>
  <c r="P36" i="5"/>
  <c r="M36" i="5"/>
  <c r="AT36" i="5" s="1"/>
  <c r="L36" i="5"/>
  <c r="AS36" i="5" s="1"/>
  <c r="K36" i="5"/>
  <c r="AG36" i="5" s="1"/>
  <c r="J36" i="5"/>
  <c r="I36" i="5"/>
  <c r="T36" i="5" s="1"/>
  <c r="H36" i="5"/>
  <c r="S36" i="5" s="1"/>
  <c r="G36" i="5"/>
  <c r="AC36" i="5" s="1"/>
  <c r="F36" i="5"/>
  <c r="Q36" i="5" s="1"/>
  <c r="E36" i="5"/>
  <c r="AA36" i="5" s="1"/>
  <c r="D36" i="5"/>
  <c r="O36" i="5" s="1"/>
  <c r="C36" i="5"/>
  <c r="Y36" i="5" s="1"/>
  <c r="AS35" i="5"/>
  <c r="AO35" i="5"/>
  <c r="AD35" i="5"/>
  <c r="AB35" i="5"/>
  <c r="P35" i="5"/>
  <c r="M35" i="5"/>
  <c r="X35" i="5" s="1"/>
  <c r="L35" i="5"/>
  <c r="W35" i="5" s="1"/>
  <c r="K35" i="5"/>
  <c r="AR35" i="5" s="1"/>
  <c r="J35" i="5"/>
  <c r="U35" i="5" s="1"/>
  <c r="I35" i="5"/>
  <c r="AE35" i="5" s="1"/>
  <c r="H35" i="5"/>
  <c r="S35" i="5" s="1"/>
  <c r="G35" i="5"/>
  <c r="AN35" i="5" s="1"/>
  <c r="F35" i="5"/>
  <c r="AM35" i="5" s="1"/>
  <c r="E35" i="5"/>
  <c r="AA35" i="5" s="1"/>
  <c r="D35" i="5"/>
  <c r="C35" i="5"/>
  <c r="N35" i="5" s="1"/>
  <c r="AT34" i="5"/>
  <c r="AP34" i="5"/>
  <c r="AM34" i="5"/>
  <c r="AJ34" i="5"/>
  <c r="AA34" i="5"/>
  <c r="X34" i="5"/>
  <c r="R34" i="5"/>
  <c r="N34" i="5"/>
  <c r="M34" i="5"/>
  <c r="AI34" i="5" s="1"/>
  <c r="L34" i="5"/>
  <c r="AS34" i="5" s="1"/>
  <c r="K34" i="5"/>
  <c r="AG34" i="5" s="1"/>
  <c r="J34" i="5"/>
  <c r="I34" i="5"/>
  <c r="T34" i="5" s="1"/>
  <c r="H34" i="5"/>
  <c r="S34" i="5" s="1"/>
  <c r="G34" i="5"/>
  <c r="AC34" i="5" s="1"/>
  <c r="F34" i="5"/>
  <c r="Q34" i="5" s="1"/>
  <c r="E34" i="5"/>
  <c r="AL34" i="5" s="1"/>
  <c r="D34" i="5"/>
  <c r="O34" i="5" s="1"/>
  <c r="C34" i="5"/>
  <c r="Y34" i="5" s="1"/>
  <c r="AT33" i="5"/>
  <c r="AP33" i="5"/>
  <c r="AN33" i="5"/>
  <c r="AJ33" i="5"/>
  <c r="AC33" i="5"/>
  <c r="V33" i="5"/>
  <c r="T33" i="5"/>
  <c r="R33" i="5"/>
  <c r="P33" i="5"/>
  <c r="M33" i="5"/>
  <c r="X33" i="5" s="1"/>
  <c r="L33" i="5"/>
  <c r="W33" i="5" s="1"/>
  <c r="K33" i="5"/>
  <c r="AR33" i="5" s="1"/>
  <c r="J33" i="5"/>
  <c r="U33" i="5" s="1"/>
  <c r="I33" i="5"/>
  <c r="AE33" i="5" s="1"/>
  <c r="H33" i="5"/>
  <c r="S33" i="5" s="1"/>
  <c r="G33" i="5"/>
  <c r="F33" i="5"/>
  <c r="AM33" i="5" s="1"/>
  <c r="E33" i="5"/>
  <c r="AA33" i="5" s="1"/>
  <c r="D33" i="5"/>
  <c r="C33" i="5"/>
  <c r="N33" i="5" s="1"/>
  <c r="AT32" i="5"/>
  <c r="AP32" i="5"/>
  <c r="AM32" i="5"/>
  <c r="AJ32" i="5"/>
  <c r="AA32" i="5"/>
  <c r="X32" i="5"/>
  <c r="R32" i="5"/>
  <c r="N32" i="5"/>
  <c r="M32" i="5"/>
  <c r="AI32" i="5" s="1"/>
  <c r="L32" i="5"/>
  <c r="AS32" i="5" s="1"/>
  <c r="K32" i="5"/>
  <c r="AG32" i="5" s="1"/>
  <c r="J32" i="5"/>
  <c r="I32" i="5"/>
  <c r="T32" i="5" s="1"/>
  <c r="H32" i="5"/>
  <c r="S32" i="5" s="1"/>
  <c r="G32" i="5"/>
  <c r="AC32" i="5" s="1"/>
  <c r="F32" i="5"/>
  <c r="Q32" i="5" s="1"/>
  <c r="E32" i="5"/>
  <c r="AL32" i="5" s="1"/>
  <c r="D32" i="5"/>
  <c r="O32" i="5" s="1"/>
  <c r="C32" i="5"/>
  <c r="Y32" i="5" s="1"/>
  <c r="AT31" i="5"/>
  <c r="AP31" i="5"/>
  <c r="AN31" i="5"/>
  <c r="AJ31" i="5"/>
  <c r="AC31" i="5"/>
  <c r="V31" i="5"/>
  <c r="T31" i="5"/>
  <c r="R31" i="5"/>
  <c r="P31" i="5"/>
  <c r="M31" i="5"/>
  <c r="X31" i="5" s="1"/>
  <c r="L31" i="5"/>
  <c r="W31" i="5" s="1"/>
  <c r="K31" i="5"/>
  <c r="AR31" i="5" s="1"/>
  <c r="J31" i="5"/>
  <c r="U31" i="5" s="1"/>
  <c r="I31" i="5"/>
  <c r="AE31" i="5" s="1"/>
  <c r="H31" i="5"/>
  <c r="S31" i="5" s="1"/>
  <c r="G31" i="5"/>
  <c r="F31" i="5"/>
  <c r="AM31" i="5" s="1"/>
  <c r="E31" i="5"/>
  <c r="AA31" i="5" s="1"/>
  <c r="D31" i="5"/>
  <c r="C31" i="5"/>
  <c r="N31" i="5" s="1"/>
  <c r="AT30" i="5"/>
  <c r="AP30" i="5"/>
  <c r="AM30" i="5"/>
  <c r="AJ30" i="5"/>
  <c r="AA30" i="5"/>
  <c r="X30" i="5"/>
  <c r="R30" i="5"/>
  <c r="N30" i="5"/>
  <c r="M30" i="5"/>
  <c r="AI30" i="5" s="1"/>
  <c r="L30" i="5"/>
  <c r="AS30" i="5" s="1"/>
  <c r="K30" i="5"/>
  <c r="AG30" i="5" s="1"/>
  <c r="J30" i="5"/>
  <c r="I30" i="5"/>
  <c r="T30" i="5" s="1"/>
  <c r="H30" i="5"/>
  <c r="S30" i="5" s="1"/>
  <c r="G30" i="5"/>
  <c r="AC30" i="5" s="1"/>
  <c r="F30" i="5"/>
  <c r="Q30" i="5" s="1"/>
  <c r="E30" i="5"/>
  <c r="AL30" i="5" s="1"/>
  <c r="D30" i="5"/>
  <c r="O30" i="5" s="1"/>
  <c r="C30" i="5"/>
  <c r="Y30" i="5" s="1"/>
  <c r="AT29" i="5"/>
  <c r="AP29" i="5"/>
  <c r="AN29" i="5"/>
  <c r="AJ29" i="5"/>
  <c r="AC29" i="5"/>
  <c r="V29" i="5"/>
  <c r="T29" i="5"/>
  <c r="R29" i="5"/>
  <c r="P29" i="5"/>
  <c r="M29" i="5"/>
  <c r="X29" i="5" s="1"/>
  <c r="L29" i="5"/>
  <c r="W29" i="5" s="1"/>
  <c r="K29" i="5"/>
  <c r="AR29" i="5" s="1"/>
  <c r="J29" i="5"/>
  <c r="U29" i="5" s="1"/>
  <c r="I29" i="5"/>
  <c r="AE29" i="5" s="1"/>
  <c r="H29" i="5"/>
  <c r="S29" i="5" s="1"/>
  <c r="G29" i="5"/>
  <c r="F29" i="5"/>
  <c r="AM29" i="5" s="1"/>
  <c r="E29" i="5"/>
  <c r="AA29" i="5" s="1"/>
  <c r="D29" i="5"/>
  <c r="C29" i="5"/>
  <c r="N29" i="5" s="1"/>
  <c r="BF28" i="5"/>
  <c r="AT28" i="5"/>
  <c r="AN28" i="5"/>
  <c r="AL28" i="5"/>
  <c r="AB28" i="5"/>
  <c r="Z28" i="5"/>
  <c r="V28" i="5"/>
  <c r="P28" i="5"/>
  <c r="M28" i="5"/>
  <c r="AI28" i="5" s="1"/>
  <c r="L28" i="5"/>
  <c r="AS28" i="5" s="1"/>
  <c r="K28" i="5"/>
  <c r="AG28" i="5" s="1"/>
  <c r="J28" i="5"/>
  <c r="I28" i="5"/>
  <c r="T28" i="5" s="1"/>
  <c r="H28" i="5"/>
  <c r="S28" i="5" s="1"/>
  <c r="G28" i="5"/>
  <c r="AC28" i="5" s="1"/>
  <c r="F28" i="5"/>
  <c r="Q28" i="5" s="1"/>
  <c r="E28" i="5"/>
  <c r="AA28" i="5" s="1"/>
  <c r="D28" i="5"/>
  <c r="O28" i="5" s="1"/>
  <c r="C28" i="5"/>
  <c r="Y28" i="5" s="1"/>
  <c r="AO27" i="5"/>
  <c r="AN27" i="5"/>
  <c r="AD27" i="5"/>
  <c r="R27" i="5"/>
  <c r="P27" i="5"/>
  <c r="M27" i="5"/>
  <c r="AT27" i="5" s="1"/>
  <c r="L27" i="5"/>
  <c r="W27" i="5" s="1"/>
  <c r="K27" i="5"/>
  <c r="V27" i="5" s="1"/>
  <c r="J27" i="5"/>
  <c r="U27" i="5" s="1"/>
  <c r="I27" i="5"/>
  <c r="AE27" i="5" s="1"/>
  <c r="H27" i="5"/>
  <c r="S27" i="5" s="1"/>
  <c r="G27" i="5"/>
  <c r="AC27" i="5" s="1"/>
  <c r="F27" i="5"/>
  <c r="AM27" i="5" s="1"/>
  <c r="E27" i="5"/>
  <c r="AA27" i="5" s="1"/>
  <c r="D27" i="5"/>
  <c r="C27" i="5"/>
  <c r="N27" i="5" s="1"/>
  <c r="AT26" i="5"/>
  <c r="AN26" i="5"/>
  <c r="AL26" i="5"/>
  <c r="AC26" i="5"/>
  <c r="AB26" i="5"/>
  <c r="AA26" i="5"/>
  <c r="V26" i="5"/>
  <c r="R26" i="5"/>
  <c r="N26" i="5"/>
  <c r="M26" i="5"/>
  <c r="AI26" i="5" s="1"/>
  <c r="L26" i="5"/>
  <c r="AS26" i="5" s="1"/>
  <c r="K26" i="5"/>
  <c r="AG26" i="5" s="1"/>
  <c r="J26" i="5"/>
  <c r="I26" i="5"/>
  <c r="T26" i="5" s="1"/>
  <c r="H26" i="5"/>
  <c r="AD26" i="5" s="1"/>
  <c r="G26" i="5"/>
  <c r="F26" i="5"/>
  <c r="Q26" i="5" s="1"/>
  <c r="E26" i="5"/>
  <c r="P26" i="5" s="1"/>
  <c r="D26" i="5"/>
  <c r="O26" i="5" s="1"/>
  <c r="C26" i="5"/>
  <c r="Y26" i="5" s="1"/>
  <c r="AR25" i="5"/>
  <c r="AP25" i="5"/>
  <c r="AO25" i="5"/>
  <c r="AN25" i="5"/>
  <c r="X25" i="5"/>
  <c r="V25" i="5"/>
  <c r="T25" i="5"/>
  <c r="R25" i="5"/>
  <c r="P25" i="5"/>
  <c r="M25" i="5"/>
  <c r="AT25" i="5" s="1"/>
  <c r="L25" i="5"/>
  <c r="W25" i="5" s="1"/>
  <c r="K25" i="5"/>
  <c r="AG25" i="5" s="1"/>
  <c r="J25" i="5"/>
  <c r="U25" i="5" s="1"/>
  <c r="I25" i="5"/>
  <c r="AE25" i="5" s="1"/>
  <c r="H25" i="5"/>
  <c r="S25" i="5" s="1"/>
  <c r="G25" i="5"/>
  <c r="AC25" i="5" s="1"/>
  <c r="F25" i="5"/>
  <c r="AM25" i="5" s="1"/>
  <c r="E25" i="5"/>
  <c r="AA25" i="5" s="1"/>
  <c r="D25" i="5"/>
  <c r="C25" i="5"/>
  <c r="N25" i="5" s="1"/>
  <c r="AT24" i="5"/>
  <c r="AO24" i="5"/>
  <c r="AM24" i="5"/>
  <c r="AH24" i="5"/>
  <c r="AD24" i="5"/>
  <c r="AC24" i="5"/>
  <c r="AB24" i="5"/>
  <c r="Z24" i="5"/>
  <c r="X24" i="5"/>
  <c r="S24" i="5"/>
  <c r="N24" i="5"/>
  <c r="M24" i="5"/>
  <c r="AI24" i="5" s="1"/>
  <c r="L24" i="5"/>
  <c r="AS24" i="5" s="1"/>
  <c r="K24" i="5"/>
  <c r="AG24" i="5" s="1"/>
  <c r="J24" i="5"/>
  <c r="I24" i="5"/>
  <c r="T24" i="5" s="1"/>
  <c r="H24" i="5"/>
  <c r="G24" i="5"/>
  <c r="R24" i="5" s="1"/>
  <c r="F24" i="5"/>
  <c r="Q24" i="5" s="1"/>
  <c r="E24" i="5"/>
  <c r="AL24" i="5" s="1"/>
  <c r="D24" i="5"/>
  <c r="O24" i="5" s="1"/>
  <c r="C24" i="5"/>
  <c r="Y24" i="5" s="1"/>
  <c r="AS23" i="5"/>
  <c r="AP23" i="5"/>
  <c r="AO23" i="5"/>
  <c r="AN23" i="5"/>
  <c r="AB23" i="5"/>
  <c r="V23" i="5"/>
  <c r="T23" i="5"/>
  <c r="R23" i="5"/>
  <c r="M23" i="5"/>
  <c r="AT23" i="5" s="1"/>
  <c r="L23" i="5"/>
  <c r="W23" i="5" s="1"/>
  <c r="K23" i="5"/>
  <c r="AR23" i="5" s="1"/>
  <c r="J23" i="5"/>
  <c r="U23" i="5" s="1"/>
  <c r="I23" i="5"/>
  <c r="AE23" i="5" s="1"/>
  <c r="H23" i="5"/>
  <c r="S23" i="5" s="1"/>
  <c r="G23" i="5"/>
  <c r="AC23" i="5" s="1"/>
  <c r="F23" i="5"/>
  <c r="AM23" i="5" s="1"/>
  <c r="E23" i="5"/>
  <c r="AA23" i="5" s="1"/>
  <c r="D23" i="5"/>
  <c r="C23" i="5"/>
  <c r="N23" i="5" s="1"/>
  <c r="AP22" i="5"/>
  <c r="AN22" i="5"/>
  <c r="AL22" i="5"/>
  <c r="AI22" i="5"/>
  <c r="AD22" i="5"/>
  <c r="AC22" i="5"/>
  <c r="AA22" i="5"/>
  <c r="Z22" i="5"/>
  <c r="V22" i="5"/>
  <c r="R22" i="5"/>
  <c r="P22" i="5"/>
  <c r="N22" i="5"/>
  <c r="M22" i="5"/>
  <c r="AT22" i="5" s="1"/>
  <c r="L22" i="5"/>
  <c r="AS22" i="5" s="1"/>
  <c r="K22" i="5"/>
  <c r="AG22" i="5" s="1"/>
  <c r="J22" i="5"/>
  <c r="I22" i="5"/>
  <c r="T22" i="5" s="1"/>
  <c r="H22" i="5"/>
  <c r="S22" i="5" s="1"/>
  <c r="G22" i="5"/>
  <c r="F22" i="5"/>
  <c r="Q22" i="5" s="1"/>
  <c r="E22" i="5"/>
  <c r="D22" i="5"/>
  <c r="O22" i="5" s="1"/>
  <c r="C22" i="5"/>
  <c r="Y22" i="5" s="1"/>
  <c r="AT21" i="5"/>
  <c r="AR21" i="5"/>
  <c r="AP21" i="5"/>
  <c r="AO21" i="5"/>
  <c r="AJ21" i="5"/>
  <c r="AC21" i="5"/>
  <c r="X21" i="5"/>
  <c r="V21" i="5"/>
  <c r="T21" i="5"/>
  <c r="P21" i="5"/>
  <c r="M21" i="5"/>
  <c r="AI21" i="5" s="1"/>
  <c r="L21" i="5"/>
  <c r="W21" i="5" s="1"/>
  <c r="K21" i="5"/>
  <c r="AG21" i="5" s="1"/>
  <c r="J21" i="5"/>
  <c r="U21" i="5" s="1"/>
  <c r="I21" i="5"/>
  <c r="AE21" i="5" s="1"/>
  <c r="H21" i="5"/>
  <c r="S21" i="5" s="1"/>
  <c r="G21" i="5"/>
  <c r="AN21" i="5" s="1"/>
  <c r="F21" i="5"/>
  <c r="AM21" i="5" s="1"/>
  <c r="E21" i="5"/>
  <c r="AA21" i="5" s="1"/>
  <c r="D21" i="5"/>
  <c r="C21" i="5"/>
  <c r="N21" i="5" s="1"/>
  <c r="AO20" i="5"/>
  <c r="AM20" i="5"/>
  <c r="AL20" i="5"/>
  <c r="AH20" i="5"/>
  <c r="AD20" i="5"/>
  <c r="AB20" i="5"/>
  <c r="AA20" i="5"/>
  <c r="S20" i="5"/>
  <c r="P20" i="5"/>
  <c r="M20" i="5"/>
  <c r="AI20" i="5" s="1"/>
  <c r="L20" i="5"/>
  <c r="AS20" i="5" s="1"/>
  <c r="K20" i="5"/>
  <c r="AG20" i="5" s="1"/>
  <c r="J20" i="5"/>
  <c r="I20" i="5"/>
  <c r="T20" i="5" s="1"/>
  <c r="H20" i="5"/>
  <c r="G20" i="5"/>
  <c r="AN20" i="5" s="1"/>
  <c r="F20" i="5"/>
  <c r="Q20" i="5" s="1"/>
  <c r="E20" i="5"/>
  <c r="D20" i="5"/>
  <c r="O20" i="5" s="1"/>
  <c r="C20" i="5"/>
  <c r="Y20" i="5" s="1"/>
  <c r="AS19" i="5"/>
  <c r="AR19" i="5"/>
  <c r="AP19" i="5"/>
  <c r="AD19" i="5"/>
  <c r="AB19" i="5"/>
  <c r="V19" i="5"/>
  <c r="M19" i="5"/>
  <c r="AT19" i="5" s="1"/>
  <c r="L19" i="5"/>
  <c r="W19" i="5" s="1"/>
  <c r="K19" i="5"/>
  <c r="AG19" i="5" s="1"/>
  <c r="J19" i="5"/>
  <c r="U19" i="5" s="1"/>
  <c r="I19" i="5"/>
  <c r="AE19" i="5" s="1"/>
  <c r="H19" i="5"/>
  <c r="S19" i="5" s="1"/>
  <c r="G19" i="5"/>
  <c r="AC19" i="5" s="1"/>
  <c r="F19" i="5"/>
  <c r="AM19" i="5" s="1"/>
  <c r="E19" i="5"/>
  <c r="AA19" i="5" s="1"/>
  <c r="D19" i="5"/>
  <c r="C19" i="5"/>
  <c r="N19" i="5" s="1"/>
  <c r="AP18" i="5"/>
  <c r="AN18" i="5"/>
  <c r="AM18" i="5"/>
  <c r="AL18" i="5"/>
  <c r="AI18" i="5"/>
  <c r="AH18" i="5"/>
  <c r="AC18" i="5"/>
  <c r="AB18" i="5"/>
  <c r="Z18" i="5"/>
  <c r="V18" i="5"/>
  <c r="R18" i="5"/>
  <c r="P18" i="5"/>
  <c r="N18" i="5"/>
  <c r="M18" i="5"/>
  <c r="X18" i="5" s="1"/>
  <c r="L18" i="5"/>
  <c r="AS18" i="5" s="1"/>
  <c r="K18" i="5"/>
  <c r="AG18" i="5" s="1"/>
  <c r="J18" i="5"/>
  <c r="I18" i="5"/>
  <c r="T18" i="5" s="1"/>
  <c r="H18" i="5"/>
  <c r="AO18" i="5" s="1"/>
  <c r="G18" i="5"/>
  <c r="F18" i="5"/>
  <c r="Q18" i="5" s="1"/>
  <c r="E18" i="5"/>
  <c r="AA18" i="5" s="1"/>
  <c r="D18" i="5"/>
  <c r="O18" i="5" s="1"/>
  <c r="C18" i="5"/>
  <c r="Y18" i="5" s="1"/>
  <c r="AT17" i="5"/>
  <c r="AS17" i="5"/>
  <c r="AR17" i="5"/>
  <c r="AJ17" i="5"/>
  <c r="AC17" i="5"/>
  <c r="AB17" i="5"/>
  <c r="X17" i="5"/>
  <c r="T17" i="5"/>
  <c r="P17" i="5"/>
  <c r="M17" i="5"/>
  <c r="AI17" i="5" s="1"/>
  <c r="L17" i="5"/>
  <c r="W17" i="5" s="1"/>
  <c r="K17" i="5"/>
  <c r="AG17" i="5" s="1"/>
  <c r="J17" i="5"/>
  <c r="U17" i="5" s="1"/>
  <c r="I17" i="5"/>
  <c r="AE17" i="5" s="1"/>
  <c r="H17" i="5"/>
  <c r="S17" i="5" s="1"/>
  <c r="G17" i="5"/>
  <c r="AN17" i="5" s="1"/>
  <c r="F17" i="5"/>
  <c r="AM17" i="5" s="1"/>
  <c r="E17" i="5"/>
  <c r="AA17" i="5" s="1"/>
  <c r="D17" i="5"/>
  <c r="C17" i="5"/>
  <c r="N17" i="5" s="1"/>
  <c r="AT16" i="5"/>
  <c r="AN16" i="5"/>
  <c r="AM16" i="5"/>
  <c r="AL16" i="5"/>
  <c r="AJ16" i="5"/>
  <c r="AC16" i="5"/>
  <c r="AA16" i="5"/>
  <c r="V16" i="5"/>
  <c r="R16" i="5"/>
  <c r="P16" i="5"/>
  <c r="N16" i="5"/>
  <c r="M16" i="5"/>
  <c r="X16" i="5" s="1"/>
  <c r="L16" i="5"/>
  <c r="AS16" i="5" s="1"/>
  <c r="K16" i="5"/>
  <c r="AG16" i="5" s="1"/>
  <c r="J16" i="5"/>
  <c r="I16" i="5"/>
  <c r="T16" i="5" s="1"/>
  <c r="H16" i="5"/>
  <c r="S16" i="5" s="1"/>
  <c r="G16" i="5"/>
  <c r="F16" i="5"/>
  <c r="Q16" i="5" s="1"/>
  <c r="E16" i="5"/>
  <c r="D16" i="5"/>
  <c r="O16" i="5" s="1"/>
  <c r="C16" i="5"/>
  <c r="Y16" i="5" s="1"/>
  <c r="AT15" i="5"/>
  <c r="AS15" i="5"/>
  <c r="AR15" i="5"/>
  <c r="AJ15" i="5"/>
  <c r="AC15" i="5"/>
  <c r="AB15" i="5"/>
  <c r="X15" i="5"/>
  <c r="T15" i="5"/>
  <c r="P15" i="5"/>
  <c r="M15" i="5"/>
  <c r="AI15" i="5" s="1"/>
  <c r="L15" i="5"/>
  <c r="W15" i="5" s="1"/>
  <c r="K15" i="5"/>
  <c r="AG15" i="5" s="1"/>
  <c r="J15" i="5"/>
  <c r="U15" i="5" s="1"/>
  <c r="I15" i="5"/>
  <c r="AE15" i="5" s="1"/>
  <c r="H15" i="5"/>
  <c r="S15" i="5" s="1"/>
  <c r="G15" i="5"/>
  <c r="AN15" i="5" s="1"/>
  <c r="F15" i="5"/>
  <c r="AM15" i="5" s="1"/>
  <c r="E15" i="5"/>
  <c r="AA15" i="5" s="1"/>
  <c r="D15" i="5"/>
  <c r="C15" i="5"/>
  <c r="N15" i="5" s="1"/>
  <c r="AT14" i="5"/>
  <c r="AN14" i="5"/>
  <c r="AM14" i="5"/>
  <c r="AL14" i="5"/>
  <c r="AJ14" i="5"/>
  <c r="AC14" i="5"/>
  <c r="AA14" i="5"/>
  <c r="V14" i="5"/>
  <c r="R14" i="5"/>
  <c r="P14" i="5"/>
  <c r="N14" i="5"/>
  <c r="M14" i="5"/>
  <c r="X14" i="5" s="1"/>
  <c r="L14" i="5"/>
  <c r="AS14" i="5" s="1"/>
  <c r="K14" i="5"/>
  <c r="AG14" i="5" s="1"/>
  <c r="J14" i="5"/>
  <c r="I14" i="5"/>
  <c r="T14" i="5" s="1"/>
  <c r="H14" i="5"/>
  <c r="S14" i="5" s="1"/>
  <c r="G14" i="5"/>
  <c r="F14" i="5"/>
  <c r="Q14" i="5" s="1"/>
  <c r="E14" i="5"/>
  <c r="D14" i="5"/>
  <c r="O14" i="5" s="1"/>
  <c r="C14" i="5"/>
  <c r="Y14" i="5" s="1"/>
  <c r="B10" i="5"/>
  <c r="BQ198" i="5" s="1"/>
  <c r="B9" i="5"/>
  <c r="BF42" i="5" s="1"/>
  <c r="M7" i="5"/>
  <c r="L7" i="5"/>
  <c r="K7" i="5"/>
  <c r="J7" i="5"/>
  <c r="I7" i="5"/>
  <c r="H7" i="5"/>
  <c r="G7" i="5"/>
  <c r="F7" i="5"/>
  <c r="E7" i="5"/>
  <c r="D7" i="5"/>
  <c r="C7" i="5"/>
  <c r="M6" i="5"/>
  <c r="L6" i="5"/>
  <c r="K6" i="5"/>
  <c r="J6" i="5"/>
  <c r="I6" i="5"/>
  <c r="H6" i="5"/>
  <c r="G6" i="5"/>
  <c r="F6" i="5"/>
  <c r="E6" i="5"/>
  <c r="D6" i="5"/>
  <c r="C6" i="5"/>
  <c r="M5" i="5"/>
  <c r="L5" i="5"/>
  <c r="K5" i="5"/>
  <c r="J5" i="5"/>
  <c r="I5" i="5"/>
  <c r="H5" i="5"/>
  <c r="G5" i="5"/>
  <c r="F5" i="5"/>
  <c r="E5" i="5"/>
  <c r="D5" i="5"/>
  <c r="C5" i="5"/>
  <c r="B24" i="4"/>
  <c r="C20" i="4"/>
  <c r="B21" i="4" s="1"/>
  <c r="B20" i="4"/>
  <c r="C19" i="4"/>
  <c r="B19" i="4"/>
  <c r="C18" i="4"/>
  <c r="B18" i="4"/>
  <c r="B12" i="4"/>
  <c r="B11" i="4"/>
  <c r="B86" i="3"/>
  <c r="B85" i="3"/>
  <c r="B84" i="3"/>
  <c r="F69" i="3"/>
  <c r="D69" i="3"/>
  <c r="M64" i="3"/>
  <c r="L64" i="3"/>
  <c r="K64" i="3"/>
  <c r="J64" i="3"/>
  <c r="I64" i="3"/>
  <c r="H64" i="3"/>
  <c r="G64" i="3"/>
  <c r="F64" i="3"/>
  <c r="E64" i="3"/>
  <c r="D64" i="3"/>
  <c r="C64" i="3"/>
  <c r="F62" i="3"/>
  <c r="C63" i="3" s="1"/>
  <c r="M46" i="3"/>
  <c r="L46" i="3"/>
  <c r="K46" i="3"/>
  <c r="J46" i="3"/>
  <c r="I46" i="3"/>
  <c r="H46" i="3"/>
  <c r="G46" i="3"/>
  <c r="F46" i="3"/>
  <c r="E46" i="3"/>
  <c r="D46" i="3"/>
  <c r="C46" i="3"/>
  <c r="F44" i="3"/>
  <c r="C45" i="3" s="1"/>
  <c r="J33" i="3"/>
  <c r="F33" i="3"/>
  <c r="E33" i="3"/>
  <c r="D33" i="3"/>
  <c r="M28" i="3"/>
  <c r="L28" i="3"/>
  <c r="K28" i="3"/>
  <c r="J28" i="3"/>
  <c r="I28" i="3"/>
  <c r="H28" i="3"/>
  <c r="G28" i="3"/>
  <c r="F28" i="3"/>
  <c r="E28" i="3"/>
  <c r="D28" i="3"/>
  <c r="C28" i="3"/>
  <c r="F26" i="3"/>
  <c r="C27" i="3" s="1"/>
  <c r="F15" i="3"/>
  <c r="D15" i="3"/>
  <c r="M10" i="3"/>
  <c r="L10" i="3"/>
  <c r="K10" i="3"/>
  <c r="J10" i="3"/>
  <c r="I10" i="3"/>
  <c r="H10" i="3"/>
  <c r="G10" i="3"/>
  <c r="F10" i="3"/>
  <c r="E10" i="3"/>
  <c r="D10" i="3"/>
  <c r="C10" i="3"/>
  <c r="F8" i="3"/>
  <c r="C9" i="3" s="1"/>
  <c r="M6" i="3"/>
  <c r="M33" i="3" s="1"/>
  <c r="L6" i="3"/>
  <c r="L15" i="3" s="1"/>
  <c r="K6" i="3"/>
  <c r="K51" i="3" s="1"/>
  <c r="J6" i="3"/>
  <c r="J15" i="3" s="1"/>
  <c r="I6" i="3"/>
  <c r="I15" i="3" s="1"/>
  <c r="H6" i="3"/>
  <c r="H15" i="3" s="1"/>
  <c r="G6" i="3"/>
  <c r="F6" i="3"/>
  <c r="F51" i="3" s="1"/>
  <c r="E6" i="3"/>
  <c r="E69" i="3" s="1"/>
  <c r="D6" i="3"/>
  <c r="D51" i="3" s="1"/>
  <c r="C6" i="3"/>
  <c r="C69" i="3" s="1"/>
  <c r="M5" i="3"/>
  <c r="L5" i="3"/>
  <c r="K5" i="3"/>
  <c r="J5" i="3"/>
  <c r="I5" i="3"/>
  <c r="H5" i="3"/>
  <c r="G5" i="3"/>
  <c r="F5" i="3"/>
  <c r="E5" i="3"/>
  <c r="D5" i="3"/>
  <c r="C5" i="3"/>
  <c r="D45" i="3" l="1"/>
  <c r="C49" i="3"/>
  <c r="C47" i="3"/>
  <c r="C48" i="3" s="1"/>
  <c r="C50" i="3" s="1"/>
  <c r="AG119" i="5"/>
  <c r="T122" i="5"/>
  <c r="AE125" i="5"/>
  <c r="AP125" i="5"/>
  <c r="T125" i="5"/>
  <c r="AH131" i="5"/>
  <c r="AS131" i="5"/>
  <c r="W131" i="5"/>
  <c r="AS145" i="5"/>
  <c r="Q148" i="5"/>
  <c r="AM148" i="5"/>
  <c r="AH148" i="5"/>
  <c r="Z150" i="5"/>
  <c r="AK150" i="5"/>
  <c r="S151" i="5"/>
  <c r="AD151" i="5"/>
  <c r="AO151" i="5"/>
  <c r="Z154" i="5"/>
  <c r="AQ155" i="5"/>
  <c r="U155" i="5"/>
  <c r="T160" i="5"/>
  <c r="AJ166" i="5"/>
  <c r="N166" i="5"/>
  <c r="AF168" i="5"/>
  <c r="U168" i="5"/>
  <c r="AP171" i="5"/>
  <c r="T171" i="5"/>
  <c r="X172" i="5"/>
  <c r="AI172" i="5"/>
  <c r="Z173" i="5"/>
  <c r="AK173" i="5"/>
  <c r="O173" i="5"/>
  <c r="U179" i="5"/>
  <c r="AR182" i="5"/>
  <c r="V182" i="5"/>
  <c r="AG182" i="5"/>
  <c r="AJ194" i="5"/>
  <c r="Y194" i="5"/>
  <c r="N194" i="5"/>
  <c r="T195" i="5"/>
  <c r="AP195" i="5"/>
  <c r="AG197" i="5"/>
  <c r="AR199" i="5"/>
  <c r="AM201" i="5"/>
  <c r="AB201" i="5"/>
  <c r="N218" i="5"/>
  <c r="AJ218" i="5"/>
  <c r="Y218" i="5"/>
  <c r="AM223" i="5"/>
  <c r="AB223" i="5"/>
  <c r="N230" i="5"/>
  <c r="Y230" i="5"/>
  <c r="U238" i="5"/>
  <c r="AQ238" i="5"/>
  <c r="AF238" i="5"/>
  <c r="U274" i="5"/>
  <c r="AQ274" i="5"/>
  <c r="AF274" i="5"/>
  <c r="AE291" i="5"/>
  <c r="T291" i="5"/>
  <c r="Z298" i="5"/>
  <c r="AK298" i="5"/>
  <c r="E15" i="3"/>
  <c r="AB14" i="5"/>
  <c r="R15" i="5"/>
  <c r="AB16" i="5"/>
  <c r="R17" i="5"/>
  <c r="AT18" i="5"/>
  <c r="P19" i="5"/>
  <c r="AJ19" i="5"/>
  <c r="Z20" i="5"/>
  <c r="AP20" i="5"/>
  <c r="X22" i="5"/>
  <c r="AO22" i="5"/>
  <c r="AH23" i="5"/>
  <c r="V24" i="5"/>
  <c r="AN24" i="5"/>
  <c r="S26" i="5"/>
  <c r="AM26" i="5"/>
  <c r="AF27" i="5"/>
  <c r="R28" i="5"/>
  <c r="AM28" i="5"/>
  <c r="AD29" i="5"/>
  <c r="P30" i="5"/>
  <c r="AD31" i="5"/>
  <c r="P32" i="5"/>
  <c r="AD33" i="5"/>
  <c r="P34" i="5"/>
  <c r="AC35" i="5"/>
  <c r="AT35" i="5"/>
  <c r="N36" i="5"/>
  <c r="AJ36" i="5"/>
  <c r="AB37" i="5"/>
  <c r="AS37" i="5"/>
  <c r="AB39" i="5"/>
  <c r="AS39" i="5"/>
  <c r="AB41" i="5"/>
  <c r="AS41" i="5"/>
  <c r="AB43" i="5"/>
  <c r="AS43" i="5"/>
  <c r="AB45" i="5"/>
  <c r="AS45" i="5"/>
  <c r="AB47" i="5"/>
  <c r="AS47" i="5"/>
  <c r="AB49" i="5"/>
  <c r="AS49" i="5"/>
  <c r="AB51" i="5"/>
  <c r="AS51" i="5"/>
  <c r="AB53" i="5"/>
  <c r="AS53" i="5"/>
  <c r="AB55" i="5"/>
  <c r="AT55" i="5"/>
  <c r="N56" i="5"/>
  <c r="AD57" i="5"/>
  <c r="R58" i="5"/>
  <c r="AN58" i="5"/>
  <c r="AF59" i="5"/>
  <c r="X60" i="5"/>
  <c r="AP60" i="5"/>
  <c r="Z62" i="5"/>
  <c r="R63" i="5"/>
  <c r="V65" i="5"/>
  <c r="AH66" i="5"/>
  <c r="AB67" i="5"/>
  <c r="AT67" i="5"/>
  <c r="N68" i="5"/>
  <c r="AD69" i="5"/>
  <c r="R70" i="5"/>
  <c r="AN70" i="5"/>
  <c r="AF71" i="5"/>
  <c r="X72" i="5"/>
  <c r="AT72" i="5"/>
  <c r="P73" i="5"/>
  <c r="AN73" i="5"/>
  <c r="V75" i="5"/>
  <c r="AR75" i="5"/>
  <c r="AI76" i="5"/>
  <c r="AC77" i="5"/>
  <c r="R81" i="5"/>
  <c r="S84" i="5"/>
  <c r="X89" i="5"/>
  <c r="Y92" i="5"/>
  <c r="AH93" i="5"/>
  <c r="T94" i="5"/>
  <c r="AP94" i="5"/>
  <c r="AE94" i="5"/>
  <c r="AG95" i="5"/>
  <c r="AQ97" i="5"/>
  <c r="AF97" i="5"/>
  <c r="AE97" i="5"/>
  <c r="AJ101" i="5"/>
  <c r="AE103" i="5"/>
  <c r="T103" i="5"/>
  <c r="AI103" i="5"/>
  <c r="P106" i="5"/>
  <c r="W113" i="5"/>
  <c r="AS113" i="5"/>
  <c r="AH113" i="5"/>
  <c r="P114" i="5"/>
  <c r="AL116" i="5"/>
  <c r="AI119" i="5"/>
  <c r="AS120" i="5"/>
  <c r="AH120" i="5"/>
  <c r="W120" i="5"/>
  <c r="T121" i="5"/>
  <c r="AM123" i="5"/>
  <c r="AB123" i="5"/>
  <c r="AH124" i="5"/>
  <c r="AQ125" i="5"/>
  <c r="AF125" i="5"/>
  <c r="AJ125" i="5"/>
  <c r="AM129" i="5"/>
  <c r="AB129" i="5"/>
  <c r="S133" i="5"/>
  <c r="AD133" i="5"/>
  <c r="AI138" i="5"/>
  <c r="AK142" i="5"/>
  <c r="Z142" i="5"/>
  <c r="T142" i="5"/>
  <c r="AC143" i="5"/>
  <c r="R143" i="5"/>
  <c r="AG143" i="5"/>
  <c r="T144" i="5"/>
  <c r="AP144" i="5"/>
  <c r="N153" i="5"/>
  <c r="Y153" i="5"/>
  <c r="AT158" i="5"/>
  <c r="AK160" i="5"/>
  <c r="O160" i="5"/>
  <c r="Z160" i="5"/>
  <c r="AF167" i="5"/>
  <c r="AQ171" i="5"/>
  <c r="U171" i="5"/>
  <c r="AF171" i="5"/>
  <c r="AG173" i="5"/>
  <c r="S176" i="5"/>
  <c r="AD176" i="5"/>
  <c r="AB179" i="5"/>
  <c r="Q179" i="5"/>
  <c r="AM179" i="5"/>
  <c r="V181" i="5"/>
  <c r="AG181" i="5"/>
  <c r="AR181" i="5"/>
  <c r="AO184" i="5"/>
  <c r="Z191" i="5"/>
  <c r="O191" i="5"/>
  <c r="AL198" i="5"/>
  <c r="AJ200" i="5"/>
  <c r="N200" i="5"/>
  <c r="Y200" i="5"/>
  <c r="AH201" i="5"/>
  <c r="Z203" i="5"/>
  <c r="AH208" i="5"/>
  <c r="W209" i="5"/>
  <c r="AS209" i="5"/>
  <c r="T210" i="5"/>
  <c r="T221" i="5"/>
  <c r="AP221" i="5"/>
  <c r="AE221" i="5"/>
  <c r="AF229" i="5"/>
  <c r="AQ229" i="5"/>
  <c r="U229" i="5"/>
  <c r="AT232" i="5"/>
  <c r="AI232" i="5"/>
  <c r="AA237" i="5"/>
  <c r="P237" i="5"/>
  <c r="AR238" i="5"/>
  <c r="AG238" i="5"/>
  <c r="V238" i="5"/>
  <c r="AP247" i="5"/>
  <c r="AE247" i="5"/>
  <c r="T247" i="5"/>
  <c r="AQ285" i="5"/>
  <c r="AF285" i="5"/>
  <c r="U285" i="5"/>
  <c r="AD289" i="5"/>
  <c r="AO289" i="5"/>
  <c r="S289" i="5"/>
  <c r="Y353" i="5"/>
  <c r="N353" i="5"/>
  <c r="S354" i="5"/>
  <c r="AD354" i="5"/>
  <c r="AO354" i="5"/>
  <c r="AH39" i="5"/>
  <c r="AH41" i="5"/>
  <c r="AH49" i="5"/>
  <c r="AH55" i="5"/>
  <c r="AH67" i="5"/>
  <c r="AR88" i="5"/>
  <c r="AG88" i="5"/>
  <c r="X20" i="5"/>
  <c r="AI36" i="5"/>
  <c r="AH42" i="5"/>
  <c r="AH48" i="5"/>
  <c r="AH50" i="5"/>
  <c r="V60" i="5"/>
  <c r="AH61" i="5"/>
  <c r="AT62" i="5"/>
  <c r="AI68" i="5"/>
  <c r="AI73" i="5"/>
  <c r="AT84" i="5"/>
  <c r="AL87" i="5"/>
  <c r="P87" i="5"/>
  <c r="AF31" i="5"/>
  <c r="AO112" i="5"/>
  <c r="AE115" i="5"/>
  <c r="AI117" i="5"/>
  <c r="X117" i="5"/>
  <c r="V125" i="5"/>
  <c r="AG125" i="5"/>
  <c r="Y127" i="5"/>
  <c r="R129" i="5"/>
  <c r="AN129" i="5"/>
  <c r="AC129" i="5"/>
  <c r="AF129" i="5"/>
  <c r="AS134" i="5"/>
  <c r="AH134" i="5"/>
  <c r="Y135" i="5"/>
  <c r="AJ135" i="5"/>
  <c r="AL136" i="5"/>
  <c r="AA136" i="5"/>
  <c r="AN137" i="5"/>
  <c r="AC137" i="5"/>
  <c r="AM138" i="5"/>
  <c r="AS140" i="5"/>
  <c r="AH140" i="5"/>
  <c r="P142" i="5"/>
  <c r="AA142" i="5"/>
  <c r="AT144" i="5"/>
  <c r="S146" i="5"/>
  <c r="AO148" i="5"/>
  <c r="AD148" i="5"/>
  <c r="S148" i="5"/>
  <c r="Q150" i="5"/>
  <c r="AM150" i="5"/>
  <c r="O152" i="5"/>
  <c r="Q154" i="5"/>
  <c r="AM154" i="5"/>
  <c r="AL166" i="5"/>
  <c r="P166" i="5"/>
  <c r="AA166" i="5"/>
  <c r="W166" i="5"/>
  <c r="AT169" i="5"/>
  <c r="X169" i="5"/>
  <c r="N175" i="5"/>
  <c r="AJ175" i="5"/>
  <c r="R175" i="5"/>
  <c r="T176" i="5"/>
  <c r="AP176" i="5"/>
  <c r="AN178" i="5"/>
  <c r="R178" i="5"/>
  <c r="N185" i="5"/>
  <c r="AJ185" i="5"/>
  <c r="AR189" i="5"/>
  <c r="AA191" i="5"/>
  <c r="P191" i="5"/>
  <c r="AL191" i="5"/>
  <c r="W193" i="5"/>
  <c r="AH193" i="5"/>
  <c r="AS193" i="5"/>
  <c r="S197" i="5"/>
  <c r="AO197" i="5"/>
  <c r="AD197" i="5"/>
  <c r="AR197" i="5"/>
  <c r="AC203" i="5"/>
  <c r="AE237" i="5"/>
  <c r="AK241" i="5"/>
  <c r="O241" i="5"/>
  <c r="Z241" i="5"/>
  <c r="AP256" i="5"/>
  <c r="T256" i="5"/>
  <c r="AE256" i="5"/>
  <c r="O270" i="5"/>
  <c r="AK270" i="5"/>
  <c r="Z270" i="5"/>
  <c r="AJ279" i="5"/>
  <c r="N279" i="5"/>
  <c r="Y279" i="5"/>
  <c r="AL288" i="5"/>
  <c r="AA288" i="5"/>
  <c r="P288" i="5"/>
  <c r="AC334" i="5"/>
  <c r="R334" i="5"/>
  <c r="M15" i="3"/>
  <c r="J51" i="3"/>
  <c r="AD14" i="5"/>
  <c r="V15" i="5"/>
  <c r="AP15" i="5"/>
  <c r="AD16" i="5"/>
  <c r="V17" i="5"/>
  <c r="AP17" i="5"/>
  <c r="T19" i="5"/>
  <c r="AO19" i="5"/>
  <c r="R21" i="5"/>
  <c r="P23" i="5"/>
  <c r="AJ23" i="5"/>
  <c r="AP24" i="5"/>
  <c r="AI25" i="5"/>
  <c r="X26" i="5"/>
  <c r="AO26" i="5"/>
  <c r="AH27" i="5"/>
  <c r="X28" i="5"/>
  <c r="AO28" i="5"/>
  <c r="AG29" i="5"/>
  <c r="V30" i="5"/>
  <c r="AN30" i="5"/>
  <c r="AG31" i="5"/>
  <c r="V32" i="5"/>
  <c r="AN32" i="5"/>
  <c r="AG33" i="5"/>
  <c r="V34" i="5"/>
  <c r="AN34" i="5"/>
  <c r="AF35" i="5"/>
  <c r="R36" i="5"/>
  <c r="AM36" i="5"/>
  <c r="AD37" i="5"/>
  <c r="P38" i="5"/>
  <c r="AL38" i="5"/>
  <c r="AD39" i="5"/>
  <c r="P40" i="5"/>
  <c r="AL40" i="5"/>
  <c r="AD41" i="5"/>
  <c r="P42" i="5"/>
  <c r="AL42" i="5"/>
  <c r="AD43" i="5"/>
  <c r="P44" i="5"/>
  <c r="AL44" i="5"/>
  <c r="AD45" i="5"/>
  <c r="BF46" i="5"/>
  <c r="P46" i="5"/>
  <c r="AL46" i="5"/>
  <c r="AD47" i="5"/>
  <c r="P48" i="5"/>
  <c r="AL48" i="5"/>
  <c r="AD49" i="5"/>
  <c r="P50" i="5"/>
  <c r="AL50" i="5"/>
  <c r="AD51" i="5"/>
  <c r="P52" i="5"/>
  <c r="AL52" i="5"/>
  <c r="AD53" i="5"/>
  <c r="P54" i="5"/>
  <c r="AL54" i="5"/>
  <c r="AD55" i="5"/>
  <c r="R56" i="5"/>
  <c r="AN56" i="5"/>
  <c r="AF57" i="5"/>
  <c r="X58" i="5"/>
  <c r="AP58" i="5"/>
  <c r="R61" i="5"/>
  <c r="AC62" i="5"/>
  <c r="V63" i="5"/>
  <c r="AH64" i="5"/>
  <c r="AB65" i="5"/>
  <c r="AT65" i="5"/>
  <c r="N66" i="5"/>
  <c r="AJ66" i="5"/>
  <c r="AD67" i="5"/>
  <c r="R68" i="5"/>
  <c r="AN68" i="5"/>
  <c r="AF69" i="5"/>
  <c r="X70" i="5"/>
  <c r="AP70" i="5"/>
  <c r="AH74" i="5"/>
  <c r="AB75" i="5"/>
  <c r="AT75" i="5"/>
  <c r="N76" i="5"/>
  <c r="AL76" i="5"/>
  <c r="AE77" i="5"/>
  <c r="Y78" i="5"/>
  <c r="AB79" i="5"/>
  <c r="AB81" i="5"/>
  <c r="S82" i="5"/>
  <c r="AK84" i="5"/>
  <c r="O84" i="5"/>
  <c r="AD87" i="5"/>
  <c r="R89" i="5"/>
  <c r="AC89" i="5"/>
  <c r="AG90" i="5"/>
  <c r="U91" i="5"/>
  <c r="AQ91" i="5"/>
  <c r="AG91" i="5"/>
  <c r="T92" i="5"/>
  <c r="AE92" i="5"/>
  <c r="AJ93" i="5"/>
  <c r="AH97" i="5"/>
  <c r="O102" i="5"/>
  <c r="AL102" i="5"/>
  <c r="AP103" i="5"/>
  <c r="AI104" i="5"/>
  <c r="AT104" i="5"/>
  <c r="R105" i="5"/>
  <c r="AD107" i="5"/>
  <c r="S107" i="5"/>
  <c r="AI109" i="5"/>
  <c r="X109" i="5"/>
  <c r="Q113" i="5"/>
  <c r="AD115" i="5"/>
  <c r="S115" i="5"/>
  <c r="AP116" i="5"/>
  <c r="AT119" i="5"/>
  <c r="V121" i="5"/>
  <c r="AB122" i="5"/>
  <c r="AH123" i="5"/>
  <c r="S126" i="5"/>
  <c r="AC128" i="5"/>
  <c r="X136" i="5"/>
  <c r="AS138" i="5"/>
  <c r="W138" i="5"/>
  <c r="AR139" i="5"/>
  <c r="U141" i="5"/>
  <c r="Q142" i="5"/>
  <c r="AM142" i="5"/>
  <c r="AN143" i="5"/>
  <c r="AC147" i="5"/>
  <c r="AN147" i="5"/>
  <c r="V153" i="5"/>
  <c r="AI154" i="5"/>
  <c r="Z156" i="5"/>
  <c r="AK156" i="5"/>
  <c r="X156" i="5"/>
  <c r="AE160" i="5"/>
  <c r="AR161" i="5"/>
  <c r="Y166" i="5"/>
  <c r="AN173" i="5"/>
  <c r="R173" i="5"/>
  <c r="AF184" i="5"/>
  <c r="AQ184" i="5"/>
  <c r="U185" i="5"/>
  <c r="S186" i="5"/>
  <c r="AO186" i="5"/>
  <c r="O188" i="5"/>
  <c r="AK188" i="5"/>
  <c r="S188" i="5"/>
  <c r="U189" i="5"/>
  <c r="AQ189" i="5"/>
  <c r="AJ190" i="5"/>
  <c r="Y190" i="5"/>
  <c r="N190" i="5"/>
  <c r="P190" i="5"/>
  <c r="AL192" i="5"/>
  <c r="AH196" i="5"/>
  <c r="W196" i="5"/>
  <c r="AA200" i="5"/>
  <c r="P200" i="5"/>
  <c r="AL200" i="5"/>
  <c r="AQ201" i="5"/>
  <c r="AB203" i="5"/>
  <c r="Q203" i="5"/>
  <c r="AR204" i="5"/>
  <c r="V204" i="5"/>
  <c r="AG204" i="5"/>
  <c r="AF208" i="5"/>
  <c r="U208" i="5"/>
  <c r="AQ208" i="5"/>
  <c r="S209" i="5"/>
  <c r="AG211" i="5"/>
  <c r="V211" i="5"/>
  <c r="AR221" i="5"/>
  <c r="V221" i="5"/>
  <c r="AG221" i="5"/>
  <c r="Q225" i="5"/>
  <c r="AB225" i="5"/>
  <c r="AM225" i="5"/>
  <c r="W229" i="5"/>
  <c r="AH229" i="5"/>
  <c r="AS229" i="5"/>
  <c r="N232" i="5"/>
  <c r="Y232" i="5"/>
  <c r="X232" i="5"/>
  <c r="AG233" i="5"/>
  <c r="AR233" i="5"/>
  <c r="V233" i="5"/>
  <c r="AP244" i="5"/>
  <c r="AE244" i="5"/>
  <c r="T244" i="5"/>
  <c r="AQ252" i="5"/>
  <c r="AF252" i="5"/>
  <c r="U252" i="5"/>
  <c r="AQ283" i="5"/>
  <c r="AF283" i="5"/>
  <c r="U283" i="5"/>
  <c r="U289" i="5"/>
  <c r="AF289" i="5"/>
  <c r="AQ289" i="5"/>
  <c r="AI35" i="5"/>
  <c r="AI62" i="5"/>
  <c r="V87" i="5"/>
  <c r="AR87" i="5"/>
  <c r="C51" i="3"/>
  <c r="AI19" i="5"/>
  <c r="AG23" i="5"/>
  <c r="AF25" i="5"/>
  <c r="AH38" i="5"/>
  <c r="AH40" i="5"/>
  <c r="AH54" i="5"/>
  <c r="W92" i="5"/>
  <c r="AD94" i="5"/>
  <c r="AE95" i="5"/>
  <c r="AH112" i="5"/>
  <c r="AO15" i="5"/>
  <c r="R19" i="5"/>
  <c r="AN19" i="5"/>
  <c r="AT20" i="5"/>
  <c r="AF29" i="5"/>
  <c r="AF33" i="5"/>
  <c r="AH59" i="5"/>
  <c r="AO63" i="5"/>
  <c r="AI66" i="5"/>
  <c r="AH71" i="5"/>
  <c r="R73" i="5"/>
  <c r="AA79" i="5"/>
  <c r="P79" i="5"/>
  <c r="AK82" i="5"/>
  <c r="Z82" i="5"/>
  <c r="Z86" i="5"/>
  <c r="AE91" i="5"/>
  <c r="AP91" i="5"/>
  <c r="AP95" i="5"/>
  <c r="AG97" i="5"/>
  <c r="U99" i="5"/>
  <c r="AQ99" i="5"/>
  <c r="AF103" i="5"/>
  <c r="U103" i="5"/>
  <c r="Y105" i="5"/>
  <c r="N105" i="5"/>
  <c r="Y106" i="5"/>
  <c r="N106" i="5"/>
  <c r="C33" i="3"/>
  <c r="AH14" i="5"/>
  <c r="AH16" i="5"/>
  <c r="AD18" i="5"/>
  <c r="AC20" i="5"/>
  <c r="AB22" i="5"/>
  <c r="AA24" i="5"/>
  <c r="AJ25" i="5"/>
  <c r="Z26" i="5"/>
  <c r="AP26" i="5"/>
  <c r="AI27" i="5"/>
  <c r="AP28" i="5"/>
  <c r="AH29" i="5"/>
  <c r="AO30" i="5"/>
  <c r="AH31" i="5"/>
  <c r="AO32" i="5"/>
  <c r="AH33" i="5"/>
  <c r="AO34" i="5"/>
  <c r="AG35" i="5"/>
  <c r="AN36" i="5"/>
  <c r="AF37" i="5"/>
  <c r="AM38" i="5"/>
  <c r="AF39" i="5"/>
  <c r="AM40" i="5"/>
  <c r="AF41" i="5"/>
  <c r="AM42" i="5"/>
  <c r="AF43" i="5"/>
  <c r="AM44" i="5"/>
  <c r="AF45" i="5"/>
  <c r="AM46" i="5"/>
  <c r="AF47" i="5"/>
  <c r="AM48" i="5"/>
  <c r="AF49" i="5"/>
  <c r="AM50" i="5"/>
  <c r="AF51" i="5"/>
  <c r="AM52" i="5"/>
  <c r="AF53" i="5"/>
  <c r="AM54" i="5"/>
  <c r="AH57" i="5"/>
  <c r="Y58" i="5"/>
  <c r="AJ59" i="5"/>
  <c r="AI64" i="5"/>
  <c r="P66" i="5"/>
  <c r="AL66" i="5"/>
  <c r="AH69" i="5"/>
  <c r="Y70" i="5"/>
  <c r="AJ71" i="5"/>
  <c r="AI74" i="5"/>
  <c r="P76" i="5"/>
  <c r="AC79" i="5"/>
  <c r="Q80" i="5"/>
  <c r="AB80" i="5"/>
  <c r="AC81" i="5"/>
  <c r="AM83" i="5"/>
  <c r="AB83" i="5"/>
  <c r="P84" i="5"/>
  <c r="AL84" i="5"/>
  <c r="S86" i="5"/>
  <c r="AD86" i="5"/>
  <c r="AE87" i="5"/>
  <c r="AI91" i="5"/>
  <c r="AH92" i="5"/>
  <c r="X95" i="5"/>
  <c r="AI95" i="5"/>
  <c r="AR95" i="5"/>
  <c r="AJ97" i="5"/>
  <c r="AO98" i="5"/>
  <c r="AA106" i="5"/>
  <c r="AO108" i="5"/>
  <c r="Y113" i="5"/>
  <c r="N113" i="5"/>
  <c r="AA114" i="5"/>
  <c r="N120" i="5"/>
  <c r="AJ120" i="5"/>
  <c r="AQ129" i="5"/>
  <c r="O130" i="5"/>
  <c r="AG133" i="5"/>
  <c r="V133" i="5"/>
  <c r="AE137" i="5"/>
  <c r="T137" i="5"/>
  <c r="AR137" i="5"/>
  <c r="AT138" i="5"/>
  <c r="AE142" i="5"/>
  <c r="AO150" i="5"/>
  <c r="AD150" i="5"/>
  <c r="AO154" i="5"/>
  <c r="AD154" i="5"/>
  <c r="S154" i="5"/>
  <c r="N155" i="5"/>
  <c r="AF157" i="5"/>
  <c r="U157" i="5"/>
  <c r="AQ157" i="5"/>
  <c r="O162" i="5"/>
  <c r="AJ165" i="5"/>
  <c r="N165" i="5"/>
  <c r="Y165" i="5"/>
  <c r="O168" i="5"/>
  <c r="N174" i="5"/>
  <c r="AP179" i="5"/>
  <c r="AE179" i="5"/>
  <c r="AF179" i="5"/>
  <c r="Y182" i="5"/>
  <c r="AJ182" i="5"/>
  <c r="AN191" i="5"/>
  <c r="AC191" i="5"/>
  <c r="AI196" i="5"/>
  <c r="AT196" i="5"/>
  <c r="P198" i="5"/>
  <c r="AS201" i="5"/>
  <c r="AJ209" i="5"/>
  <c r="Y209" i="5"/>
  <c r="N209" i="5"/>
  <c r="W211" i="5"/>
  <c r="AH211" i="5"/>
  <c r="Q212" i="5"/>
  <c r="AB212" i="5"/>
  <c r="AM212" i="5"/>
  <c r="AS226" i="5"/>
  <c r="AH226" i="5"/>
  <c r="W226" i="5"/>
  <c r="AE230" i="5"/>
  <c r="Z232" i="5"/>
  <c r="O232" i="5"/>
  <c r="AK232" i="5"/>
  <c r="AF359" i="5"/>
  <c r="U359" i="5"/>
  <c r="AQ369" i="5"/>
  <c r="AF369" i="5"/>
  <c r="V379" i="5"/>
  <c r="AR379" i="5"/>
  <c r="AG379" i="5"/>
  <c r="AH51" i="5"/>
  <c r="AH21" i="5"/>
  <c r="AH44" i="5"/>
  <c r="AH46" i="5"/>
  <c r="AH52" i="5"/>
  <c r="AI56" i="5"/>
  <c r="V72" i="5"/>
  <c r="AN91" i="5"/>
  <c r="R91" i="5"/>
  <c r="AE100" i="5"/>
  <c r="T100" i="5"/>
  <c r="X106" i="5"/>
  <c r="AI106" i="5"/>
  <c r="AD108" i="5"/>
  <c r="AJ111" i="5"/>
  <c r="Y111" i="5"/>
  <c r="E51" i="3"/>
  <c r="AO17" i="5"/>
  <c r="AI23" i="5"/>
  <c r="AH25" i="5"/>
  <c r="AG27" i="5"/>
  <c r="AI14" i="5"/>
  <c r="AI16" i="5"/>
  <c r="X19" i="5"/>
  <c r="AJ27" i="5"/>
  <c r="AI29" i="5"/>
  <c r="Z30" i="5"/>
  <c r="AI31" i="5"/>
  <c r="Z32" i="5"/>
  <c r="AI33" i="5"/>
  <c r="Z34" i="5"/>
  <c r="AH35" i="5"/>
  <c r="X36" i="5"/>
  <c r="AG37" i="5"/>
  <c r="AG39" i="5"/>
  <c r="AG41" i="5"/>
  <c r="AG43" i="5"/>
  <c r="AG45" i="5"/>
  <c r="AG47" i="5"/>
  <c r="AG49" i="5"/>
  <c r="AG51" i="5"/>
  <c r="AG53" i="5"/>
  <c r="AI57" i="5"/>
  <c r="AC60" i="5"/>
  <c r="AH62" i="5"/>
  <c r="N64" i="5"/>
  <c r="AJ64" i="5"/>
  <c r="AI69" i="5"/>
  <c r="AC72" i="5"/>
  <c r="AH77" i="5"/>
  <c r="S78" i="5"/>
  <c r="AO78" i="5"/>
  <c r="S79" i="5"/>
  <c r="AD79" i="5"/>
  <c r="R80" i="5"/>
  <c r="AN80" i="5"/>
  <c r="AC80" i="5"/>
  <c r="AD81" i="5"/>
  <c r="AN83" i="5"/>
  <c r="R83" i="5"/>
  <c r="AC83" i="5"/>
  <c r="AC85" i="5"/>
  <c r="AG87" i="5"/>
  <c r="AM90" i="5"/>
  <c r="AO94" i="5"/>
  <c r="AT96" i="5"/>
  <c r="N97" i="5"/>
  <c r="BQ99" i="5"/>
  <c r="CX99" i="5" s="1"/>
  <c r="AP100" i="5"/>
  <c r="N101" i="5"/>
  <c r="AM106" i="5"/>
  <c r="AB106" i="5"/>
  <c r="AI108" i="5"/>
  <c r="X108" i="5"/>
  <c r="N109" i="5"/>
  <c r="AJ109" i="5"/>
  <c r="AP110" i="5"/>
  <c r="AE110" i="5"/>
  <c r="AM114" i="5"/>
  <c r="AB114" i="5"/>
  <c r="AC121" i="5"/>
  <c r="R121" i="5"/>
  <c r="AO122" i="5"/>
  <c r="S122" i="5"/>
  <c r="AE122" i="5"/>
  <c r="AQ123" i="5"/>
  <c r="AF123" i="5"/>
  <c r="N125" i="5"/>
  <c r="AK126" i="5"/>
  <c r="O126" i="5"/>
  <c r="Z126" i="5"/>
  <c r="AO132" i="5"/>
  <c r="S132" i="5"/>
  <c r="AD132" i="5"/>
  <c r="AR143" i="5"/>
  <c r="AC153" i="5"/>
  <c r="AN153" i="5"/>
  <c r="AO160" i="5"/>
  <c r="S160" i="5"/>
  <c r="AO166" i="5"/>
  <c r="AD166" i="5"/>
  <c r="AD170" i="5"/>
  <c r="S170" i="5"/>
  <c r="AO170" i="5"/>
  <c r="AE173" i="5"/>
  <c r="AP173" i="5"/>
  <c r="AM177" i="5"/>
  <c r="Q177" i="5"/>
  <c r="AS180" i="5"/>
  <c r="AH180" i="5"/>
  <c r="AN183" i="5"/>
  <c r="R183" i="5"/>
  <c r="AM185" i="5"/>
  <c r="Q185" i="5"/>
  <c r="AB185" i="5"/>
  <c r="Z199" i="5"/>
  <c r="O199" i="5"/>
  <c r="AP214" i="5"/>
  <c r="AE214" i="5"/>
  <c r="AK219" i="5"/>
  <c r="Z219" i="5"/>
  <c r="N224" i="5"/>
  <c r="Y224" i="5"/>
  <c r="V231" i="5"/>
  <c r="AR231" i="5"/>
  <c r="AG231" i="5"/>
  <c r="AL232" i="5"/>
  <c r="AA232" i="5"/>
  <c r="P232" i="5"/>
  <c r="AJ240" i="5"/>
  <c r="N240" i="5"/>
  <c r="Y240" i="5"/>
  <c r="R243" i="5"/>
  <c r="AC243" i="5"/>
  <c r="AN243" i="5"/>
  <c r="AR244" i="5"/>
  <c r="V244" i="5"/>
  <c r="Q251" i="5"/>
  <c r="AB251" i="5"/>
  <c r="AM251" i="5"/>
  <c r="AO253" i="5"/>
  <c r="AD253" i="5"/>
  <c r="S253" i="5"/>
  <c r="AP273" i="5"/>
  <c r="AE273" i="5"/>
  <c r="V303" i="5"/>
  <c r="AR303" i="5"/>
  <c r="AG303" i="5"/>
  <c r="AL342" i="5"/>
  <c r="P342" i="5"/>
  <c r="AA342" i="5"/>
  <c r="AH354" i="5"/>
  <c r="W354" i="5"/>
  <c r="AS354" i="5"/>
  <c r="V363" i="5"/>
  <c r="AR363" i="5"/>
  <c r="AH43" i="5"/>
  <c r="AH45" i="5"/>
  <c r="AH47" i="5"/>
  <c r="AI77" i="5"/>
  <c r="AD85" i="5"/>
  <c r="Q102" i="5"/>
  <c r="AB102" i="5"/>
  <c r="R106" i="5"/>
  <c r="AC106" i="5"/>
  <c r="V107" i="5"/>
  <c r="AG107" i="5"/>
  <c r="V115" i="5"/>
  <c r="AG115" i="5"/>
  <c r="AS118" i="5"/>
  <c r="W118" i="5"/>
  <c r="P126" i="5"/>
  <c r="AL126" i="5"/>
  <c r="AA126" i="5"/>
  <c r="AM131" i="5"/>
  <c r="AB131" i="5"/>
  <c r="AP132" i="5"/>
  <c r="AE132" i="5"/>
  <c r="AC135" i="5"/>
  <c r="AC141" i="5"/>
  <c r="R141" i="5"/>
  <c r="AD146" i="5"/>
  <c r="Q152" i="5"/>
  <c r="AM152" i="5"/>
  <c r="Z162" i="5"/>
  <c r="AQ163" i="5"/>
  <c r="U163" i="5"/>
  <c r="Y164" i="5"/>
  <c r="AJ164" i="5"/>
  <c r="AL169" i="5"/>
  <c r="P169" i="5"/>
  <c r="R185" i="5"/>
  <c r="AN185" i="5"/>
  <c r="T191" i="5"/>
  <c r="AP191" i="5"/>
  <c r="AE191" i="5"/>
  <c r="Z193" i="5"/>
  <c r="O193" i="5"/>
  <c r="AF207" i="5"/>
  <c r="U207" i="5"/>
  <c r="AQ207" i="5"/>
  <c r="W223" i="5"/>
  <c r="AH223" i="5"/>
  <c r="AS223" i="5"/>
  <c r="V228" i="5"/>
  <c r="AG228" i="5"/>
  <c r="AJ229" i="5"/>
  <c r="Y229" i="5"/>
  <c r="AJ267" i="5"/>
  <c r="N267" i="5"/>
  <c r="Y267" i="5"/>
  <c r="Q272" i="5"/>
  <c r="AB272" i="5"/>
  <c r="AM272" i="5"/>
  <c r="O274" i="5"/>
  <c r="AK274" i="5"/>
  <c r="Z274" i="5"/>
  <c r="V321" i="5"/>
  <c r="AR321" i="5"/>
  <c r="AG321" i="5"/>
  <c r="J69" i="3"/>
  <c r="BF14" i="5"/>
  <c r="AD15" i="5"/>
  <c r="AD17" i="5"/>
  <c r="AJ18" i="5"/>
  <c r="N20" i="5"/>
  <c r="AB21" i="5"/>
  <c r="AS21" i="5"/>
  <c r="AH22" i="5"/>
  <c r="X23" i="5"/>
  <c r="T27" i="5"/>
  <c r="AB30" i="5"/>
  <c r="AB32" i="5"/>
  <c r="AB34" i="5"/>
  <c r="BF34" i="5"/>
  <c r="AJ35" i="5"/>
  <c r="Z38" i="5"/>
  <c r="Z40" i="5"/>
  <c r="Z42" i="5"/>
  <c r="Z44" i="5"/>
  <c r="Z46" i="5"/>
  <c r="Z48" i="5"/>
  <c r="Z50" i="5"/>
  <c r="Z52" i="5"/>
  <c r="Z54" i="5"/>
  <c r="AH60" i="5"/>
  <c r="AB61" i="5"/>
  <c r="N62" i="5"/>
  <c r="AD63" i="5"/>
  <c r="AF65" i="5"/>
  <c r="X66" i="5"/>
  <c r="AF75" i="5"/>
  <c r="X76" i="5"/>
  <c r="AN77" i="5"/>
  <c r="AP81" i="5"/>
  <c r="T81" i="5"/>
  <c r="T82" i="5"/>
  <c r="AE82" i="5"/>
  <c r="AD82" i="5"/>
  <c r="AM86" i="5"/>
  <c r="AH87" i="5"/>
  <c r="AS87" i="5"/>
  <c r="AP87" i="5"/>
  <c r="AL88" i="5"/>
  <c r="AG89" i="5"/>
  <c r="V89" i="5"/>
  <c r="AM89" i="5"/>
  <c r="X92" i="5"/>
  <c r="AT92" i="5"/>
  <c r="AO92" i="5"/>
  <c r="AT93" i="5"/>
  <c r="X93" i="5"/>
  <c r="AJ94" i="5"/>
  <c r="Y94" i="5"/>
  <c r="N96" i="5"/>
  <c r="Y96" i="5"/>
  <c r="S103" i="5"/>
  <c r="AD105" i="5"/>
  <c r="AN106" i="5"/>
  <c r="Y109" i="5"/>
  <c r="AF111" i="5"/>
  <c r="U111" i="5"/>
  <c r="AI112" i="5"/>
  <c r="X112" i="5"/>
  <c r="AT112" i="5"/>
  <c r="AM117" i="5"/>
  <c r="AB117" i="5"/>
  <c r="AM118" i="5"/>
  <c r="AP123" i="5"/>
  <c r="AN127" i="5"/>
  <c r="S144" i="5"/>
  <c r="Z158" i="5"/>
  <c r="AK158" i="5"/>
  <c r="S159" i="5"/>
  <c r="AD159" i="5"/>
  <c r="AO159" i="5"/>
  <c r="N161" i="5"/>
  <c r="Y161" i="5"/>
  <c r="AJ169" i="5"/>
  <c r="Y174" i="5"/>
  <c r="AS179" i="5"/>
  <c r="AB182" i="5"/>
  <c r="Q182" i="5"/>
  <c r="AA190" i="5"/>
  <c r="AK196" i="5"/>
  <c r="O196" i="5"/>
  <c r="Q198" i="5"/>
  <c r="AB198" i="5"/>
  <c r="AM198" i="5"/>
  <c r="AP200" i="5"/>
  <c r="AE200" i="5"/>
  <c r="P202" i="5"/>
  <c r="AL202" i="5"/>
  <c r="AA202" i="5"/>
  <c r="AG207" i="5"/>
  <c r="AR207" i="5"/>
  <c r="AM215" i="5"/>
  <c r="AB215" i="5"/>
  <c r="AM219" i="5"/>
  <c r="AB219" i="5"/>
  <c r="AF225" i="5"/>
  <c r="U225" i="5"/>
  <c r="AQ225" i="5"/>
  <c r="O229" i="5"/>
  <c r="AK229" i="5"/>
  <c r="Z229" i="5"/>
  <c r="P240" i="5"/>
  <c r="AL240" i="5"/>
  <c r="AA240" i="5"/>
  <c r="AL242" i="5"/>
  <c r="P242" i="5"/>
  <c r="AE243" i="5"/>
  <c r="T243" i="5"/>
  <c r="AP243" i="5"/>
  <c r="AO251" i="5"/>
  <c r="S251" i="5"/>
  <c r="AF258" i="5"/>
  <c r="U258" i="5"/>
  <c r="AQ258" i="5"/>
  <c r="AK262" i="5"/>
  <c r="Z262" i="5"/>
  <c r="AJ269" i="5"/>
  <c r="N269" i="5"/>
  <c r="AJ271" i="5"/>
  <c r="Y271" i="5"/>
  <c r="AS328" i="5"/>
  <c r="AH328" i="5"/>
  <c r="AO351" i="5"/>
  <c r="AD351" i="5"/>
  <c r="S351" i="5"/>
  <c r="AH53" i="5"/>
  <c r="AC84" i="5"/>
  <c r="R84" i="5"/>
  <c r="AD73" i="5"/>
  <c r="AN74" i="5"/>
  <c r="AO77" i="5"/>
  <c r="AO79" i="5"/>
  <c r="AI81" i="5"/>
  <c r="AG84" i="5"/>
  <c r="AK85" i="5"/>
  <c r="AN86" i="5"/>
  <c r="X87" i="5"/>
  <c r="AI87" i="5"/>
  <c r="AQ87" i="5"/>
  <c r="AN89" i="5"/>
  <c r="Q91" i="5"/>
  <c r="AT91" i="5"/>
  <c r="O92" i="5"/>
  <c r="R94" i="5"/>
  <c r="AL95" i="5"/>
  <c r="P95" i="5"/>
  <c r="U96" i="5"/>
  <c r="T97" i="5"/>
  <c r="V101" i="5"/>
  <c r="V103" i="5"/>
  <c r="AD104" i="5"/>
  <c r="Q112" i="5"/>
  <c r="T119" i="5"/>
  <c r="S124" i="5"/>
  <c r="U125" i="5"/>
  <c r="AI126" i="5"/>
  <c r="V127" i="5"/>
  <c r="AR127" i="5"/>
  <c r="AT127" i="5"/>
  <c r="AP128" i="5"/>
  <c r="AB130" i="5"/>
  <c r="AM130" i="5"/>
  <c r="Q130" i="5"/>
  <c r="S131" i="5"/>
  <c r="AD131" i="5"/>
  <c r="N133" i="5"/>
  <c r="Y133" i="5"/>
  <c r="T133" i="5"/>
  <c r="Q134" i="5"/>
  <c r="AM134" i="5"/>
  <c r="AA134" i="5"/>
  <c r="AN135" i="5"/>
  <c r="AL138" i="5"/>
  <c r="P138" i="5"/>
  <c r="Q140" i="5"/>
  <c r="AM140" i="5"/>
  <c r="AA140" i="5"/>
  <c r="AN141" i="5"/>
  <c r="N143" i="5"/>
  <c r="AK144" i="5"/>
  <c r="Z144" i="5"/>
  <c r="X144" i="5"/>
  <c r="AS147" i="5"/>
  <c r="S149" i="5"/>
  <c r="AD149" i="5"/>
  <c r="AO149" i="5"/>
  <c r="AD152" i="5"/>
  <c r="AF155" i="5"/>
  <c r="AP156" i="5"/>
  <c r="X158" i="5"/>
  <c r="Q162" i="5"/>
  <c r="AM162" i="5"/>
  <c r="AE165" i="5"/>
  <c r="AT167" i="5"/>
  <c r="X167" i="5"/>
  <c r="AB168" i="5"/>
  <c r="Q168" i="5"/>
  <c r="T172" i="5"/>
  <c r="AP172" i="5"/>
  <c r="AP177" i="5"/>
  <c r="AE177" i="5"/>
  <c r="N184" i="5"/>
  <c r="Y184" i="5"/>
  <c r="S184" i="5"/>
  <c r="AR191" i="5"/>
  <c r="AB193" i="5"/>
  <c r="AM193" i="5"/>
  <c r="AG193" i="5"/>
  <c r="P196" i="5"/>
  <c r="AL196" i="5"/>
  <c r="V203" i="5"/>
  <c r="AR203" i="5"/>
  <c r="AG203" i="5"/>
  <c r="AR210" i="5"/>
  <c r="AG210" i="5"/>
  <c r="V210" i="5"/>
  <c r="AH224" i="5"/>
  <c r="AA242" i="5"/>
  <c r="O249" i="5"/>
  <c r="AK249" i="5"/>
  <c r="Z249" i="5"/>
  <c r="T251" i="5"/>
  <c r="AP251" i="5"/>
  <c r="AE251" i="5"/>
  <c r="U261" i="5"/>
  <c r="AQ261" i="5"/>
  <c r="AF261" i="5"/>
  <c r="AF266" i="5"/>
  <c r="AQ266" i="5"/>
  <c r="U266" i="5"/>
  <c r="Y269" i="5"/>
  <c r="U270" i="5"/>
  <c r="AF270" i="5"/>
  <c r="AF313" i="5"/>
  <c r="AQ313" i="5"/>
  <c r="U313" i="5"/>
  <c r="S18" i="5"/>
  <c r="AF19" i="5"/>
  <c r="R20" i="5"/>
  <c r="AD21" i="5"/>
  <c r="AJ22" i="5"/>
  <c r="AB25" i="5"/>
  <c r="AS25" i="5"/>
  <c r="AH26" i="5"/>
  <c r="X27" i="5"/>
  <c r="AR27" i="5"/>
  <c r="AH28" i="5"/>
  <c r="AD30" i="5"/>
  <c r="AD32" i="5"/>
  <c r="AD34" i="5"/>
  <c r="T35" i="5"/>
  <c r="AB38" i="5"/>
  <c r="AB40" i="5"/>
  <c r="AB42" i="5"/>
  <c r="AB44" i="5"/>
  <c r="AB46" i="5"/>
  <c r="AB48" i="5"/>
  <c r="AB50" i="5"/>
  <c r="AB52" i="5"/>
  <c r="AB54" i="5"/>
  <c r="AH58" i="5"/>
  <c r="AB59" i="5"/>
  <c r="AD61" i="5"/>
  <c r="R62" i="5"/>
  <c r="AF63" i="5"/>
  <c r="X64" i="5"/>
  <c r="AP64" i="5"/>
  <c r="Z66" i="5"/>
  <c r="AH70" i="5"/>
  <c r="AB71" i="5"/>
  <c r="AL72" i="5"/>
  <c r="AO74" i="5"/>
  <c r="AI75" i="5"/>
  <c r="Z76" i="5"/>
  <c r="T77" i="5"/>
  <c r="AL78" i="5"/>
  <c r="AG81" i="5"/>
  <c r="AR81" i="5"/>
  <c r="V81" i="5"/>
  <c r="AM82" i="5"/>
  <c r="AO86" i="5"/>
  <c r="T91" i="5"/>
  <c r="V93" i="5"/>
  <c r="AM95" i="5"/>
  <c r="Q95" i="5"/>
  <c r="V97" i="5"/>
  <c r="S98" i="5"/>
  <c r="Y100" i="5"/>
  <c r="AF105" i="5"/>
  <c r="P108" i="5"/>
  <c r="AL108" i="5"/>
  <c r="AS111" i="5"/>
  <c r="AH111" i="5"/>
  <c r="Y118" i="5"/>
  <c r="N118" i="5"/>
  <c r="N119" i="5"/>
  <c r="AJ119" i="5"/>
  <c r="U135" i="5"/>
  <c r="AQ135" i="5"/>
  <c r="R139" i="5"/>
  <c r="AN139" i="5"/>
  <c r="AC139" i="5"/>
  <c r="V139" i="5"/>
  <c r="AS142" i="5"/>
  <c r="AH142" i="5"/>
  <c r="AN145" i="5"/>
  <c r="AM146" i="5"/>
  <c r="AE152" i="5"/>
  <c r="AR153" i="5"/>
  <c r="AJ155" i="5"/>
  <c r="Q158" i="5"/>
  <c r="AM158" i="5"/>
  <c r="AQ159" i="5"/>
  <c r="U159" i="5"/>
  <c r="V161" i="5"/>
  <c r="AI162" i="5"/>
  <c r="AO165" i="5"/>
  <c r="U167" i="5"/>
  <c r="Z168" i="5"/>
  <c r="AT173" i="5"/>
  <c r="AI173" i="5"/>
  <c r="O176" i="5"/>
  <c r="AK176" i="5"/>
  <c r="Z176" i="5"/>
  <c r="AK180" i="5"/>
  <c r="Z180" i="5"/>
  <c r="V183" i="5"/>
  <c r="AR183" i="5"/>
  <c r="AG183" i="5"/>
  <c r="O184" i="5"/>
  <c r="AK184" i="5"/>
  <c r="Z184" i="5"/>
  <c r="AQ185" i="5"/>
  <c r="AK193" i="5"/>
  <c r="AD199" i="5"/>
  <c r="AO199" i="5"/>
  <c r="Q201" i="5"/>
  <c r="T205" i="5"/>
  <c r="AE205" i="5"/>
  <c r="AP205" i="5"/>
  <c r="Z208" i="5"/>
  <c r="AK208" i="5"/>
  <c r="O208" i="5"/>
  <c r="AO209" i="5"/>
  <c r="W210" i="5"/>
  <c r="AS210" i="5"/>
  <c r="AA213" i="5"/>
  <c r="P213" i="5"/>
  <c r="AL213" i="5"/>
  <c r="W225" i="5"/>
  <c r="AH225" i="5"/>
  <c r="AS225" i="5"/>
  <c r="AJ231" i="5"/>
  <c r="Y231" i="5"/>
  <c r="AT268" i="5"/>
  <c r="AI268" i="5"/>
  <c r="X268" i="5"/>
  <c r="AD276" i="5"/>
  <c r="AO276" i="5"/>
  <c r="S276" i="5"/>
  <c r="AH288" i="5"/>
  <c r="W288" i="5"/>
  <c r="AS292" i="5"/>
  <c r="AH292" i="5"/>
  <c r="AB293" i="5"/>
  <c r="AE327" i="5"/>
  <c r="T327" i="5"/>
  <c r="AP327" i="5"/>
  <c r="AO14" i="5"/>
  <c r="AH15" i="5"/>
  <c r="AO16" i="5"/>
  <c r="AH17" i="5"/>
  <c r="AF21" i="5"/>
  <c r="AD23" i="5"/>
  <c r="P24" i="5"/>
  <c r="AJ24" i="5"/>
  <c r="AB27" i="5"/>
  <c r="AS27" i="5"/>
  <c r="AH30" i="5"/>
  <c r="AH32" i="5"/>
  <c r="AH34" i="5"/>
  <c r="V35" i="5"/>
  <c r="AP35" i="5"/>
  <c r="AD36" i="5"/>
  <c r="T37" i="5"/>
  <c r="AO37" i="5"/>
  <c r="T39" i="5"/>
  <c r="AO39" i="5"/>
  <c r="T41" i="5"/>
  <c r="AO41" i="5"/>
  <c r="T43" i="5"/>
  <c r="AO43" i="5"/>
  <c r="T45" i="5"/>
  <c r="AO45" i="5"/>
  <c r="T47" i="5"/>
  <c r="AO47" i="5"/>
  <c r="T49" i="5"/>
  <c r="AO49" i="5"/>
  <c r="T51" i="5"/>
  <c r="AO51" i="5"/>
  <c r="T53" i="5"/>
  <c r="AO53" i="5"/>
  <c r="T55" i="5"/>
  <c r="AO55" i="5"/>
  <c r="AD56" i="5"/>
  <c r="X57" i="5"/>
  <c r="AR57" i="5"/>
  <c r="P60" i="5"/>
  <c r="AL60" i="5"/>
  <c r="V62" i="5"/>
  <c r="AO62" i="5"/>
  <c r="AH63" i="5"/>
  <c r="P65" i="5"/>
  <c r="AB66" i="5"/>
  <c r="T67" i="5"/>
  <c r="AO67" i="5"/>
  <c r="AD68" i="5"/>
  <c r="X69" i="5"/>
  <c r="AR69" i="5"/>
  <c r="P72" i="5"/>
  <c r="AM72" i="5"/>
  <c r="AF73" i="5"/>
  <c r="X74" i="5"/>
  <c r="P75" i="5"/>
  <c r="AN75" i="5"/>
  <c r="V77" i="5"/>
  <c r="AR77" i="5"/>
  <c r="AM80" i="5"/>
  <c r="AO81" i="5"/>
  <c r="AH83" i="5"/>
  <c r="W83" i="5"/>
  <c r="AO84" i="5"/>
  <c r="AS85" i="5"/>
  <c r="AH85" i="5"/>
  <c r="AN85" i="5"/>
  <c r="N88" i="5"/>
  <c r="Y88" i="5"/>
  <c r="R88" i="5"/>
  <c r="P89" i="5"/>
  <c r="AK90" i="5"/>
  <c r="Z90" i="5"/>
  <c r="S92" i="5"/>
  <c r="W93" i="5"/>
  <c r="AN95" i="5"/>
  <c r="AC95" i="5"/>
  <c r="AB95" i="5"/>
  <c r="W96" i="5"/>
  <c r="AC97" i="5"/>
  <c r="R97" i="5"/>
  <c r="T98" i="5"/>
  <c r="AM99" i="5"/>
  <c r="Q99" i="5"/>
  <c r="AB99" i="5"/>
  <c r="R101" i="5"/>
  <c r="AN101" i="5"/>
  <c r="AA102" i="5"/>
  <c r="Y103" i="5"/>
  <c r="AH104" i="5"/>
  <c r="AR105" i="5"/>
  <c r="AG105" i="5"/>
  <c r="AJ105" i="5"/>
  <c r="N107" i="5"/>
  <c r="Y107" i="5"/>
  <c r="AM108" i="5"/>
  <c r="Q108" i="5"/>
  <c r="AN109" i="5"/>
  <c r="W112" i="5"/>
  <c r="AJ113" i="5"/>
  <c r="N115" i="5"/>
  <c r="Y115" i="5"/>
  <c r="T117" i="5"/>
  <c r="AP117" i="5"/>
  <c r="V119" i="5"/>
  <c r="AO120" i="5"/>
  <c r="X122" i="5"/>
  <c r="AI122" i="5"/>
  <c r="Q123" i="5"/>
  <c r="W124" i="5"/>
  <c r="AC125" i="5"/>
  <c r="AP126" i="5"/>
  <c r="N129" i="5"/>
  <c r="AJ129" i="5"/>
  <c r="AO134" i="5"/>
  <c r="AD134" i="5"/>
  <c r="S134" i="5"/>
  <c r="AR135" i="5"/>
  <c r="AD139" i="5"/>
  <c r="AO140" i="5"/>
  <c r="AD140" i="5"/>
  <c r="S140" i="5"/>
  <c r="AR141" i="5"/>
  <c r="V141" i="5"/>
  <c r="AD144" i="5"/>
  <c r="AS146" i="5"/>
  <c r="AH146" i="5"/>
  <c r="Z148" i="5"/>
  <c r="AK148" i="5"/>
  <c r="O150" i="5"/>
  <c r="O154" i="5"/>
  <c r="AN155" i="5"/>
  <c r="AT160" i="5"/>
  <c r="X160" i="5"/>
  <c r="AO162" i="5"/>
  <c r="AD162" i="5"/>
  <c r="S162" i="5"/>
  <c r="AT162" i="5"/>
  <c r="AP165" i="5"/>
  <c r="N167" i="5"/>
  <c r="AJ167" i="5"/>
  <c r="AD168" i="5"/>
  <c r="AP169" i="5"/>
  <c r="T169" i="5"/>
  <c r="AT170" i="5"/>
  <c r="X170" i="5"/>
  <c r="AR172" i="5"/>
  <c r="AG172" i="5"/>
  <c r="P180" i="5"/>
  <c r="AA180" i="5"/>
  <c r="W180" i="5"/>
  <c r="P192" i="5"/>
  <c r="R195" i="5"/>
  <c r="AC195" i="5"/>
  <c r="AK205" i="5"/>
  <c r="AI210" i="5"/>
  <c r="AT210" i="5"/>
  <c r="X210" i="5"/>
  <c r="AB211" i="5"/>
  <c r="Q211" i="5"/>
  <c r="W217" i="5"/>
  <c r="AS217" i="5"/>
  <c r="AH217" i="5"/>
  <c r="AH219" i="5"/>
  <c r="T237" i="5"/>
  <c r="AS241" i="5"/>
  <c r="AH241" i="5"/>
  <c r="W241" i="5"/>
  <c r="AH261" i="5"/>
  <c r="W261" i="5"/>
  <c r="AS261" i="5"/>
  <c r="AK264" i="5"/>
  <c r="O264" i="5"/>
  <c r="Z264" i="5"/>
  <c r="AJ275" i="5"/>
  <c r="Y275" i="5"/>
  <c r="N275" i="5"/>
  <c r="U369" i="5"/>
  <c r="S388" i="5"/>
  <c r="AD388" i="5"/>
  <c r="AO388" i="5"/>
  <c r="AF15" i="5"/>
  <c r="AF17" i="5"/>
  <c r="AJ20" i="5"/>
  <c r="AP27" i="5"/>
  <c r="AD28" i="5"/>
  <c r="AO29" i="5"/>
  <c r="AO31" i="5"/>
  <c r="AO33" i="5"/>
  <c r="R35" i="5"/>
  <c r="AB36" i="5"/>
  <c r="BF36" i="5"/>
  <c r="AB56" i="5"/>
  <c r="AO57" i="5"/>
  <c r="AD58" i="5"/>
  <c r="V64" i="5"/>
  <c r="AH65" i="5"/>
  <c r="AB68" i="5"/>
  <c r="AO69" i="5"/>
  <c r="AD70" i="5"/>
  <c r="C15" i="3"/>
  <c r="Z14" i="5"/>
  <c r="AP14" i="5"/>
  <c r="Z16" i="5"/>
  <c r="AP16" i="5"/>
  <c r="AH19" i="5"/>
  <c r="V20" i="5"/>
  <c r="AM22" i="5"/>
  <c r="AF23" i="5"/>
  <c r="AD25" i="5"/>
  <c r="AJ26" i="5"/>
  <c r="N28" i="5"/>
  <c r="AJ28" i="5"/>
  <c r="AB29" i="5"/>
  <c r="AS29" i="5"/>
  <c r="AB31" i="5"/>
  <c r="AS31" i="5"/>
  <c r="AB33" i="5"/>
  <c r="AS33" i="5"/>
  <c r="AH36" i="5"/>
  <c r="AP37" i="5"/>
  <c r="AD38" i="5"/>
  <c r="AP39" i="5"/>
  <c r="AD40" i="5"/>
  <c r="AP41" i="5"/>
  <c r="AD42" i="5"/>
  <c r="AP43" i="5"/>
  <c r="AD44" i="5"/>
  <c r="AP45" i="5"/>
  <c r="AD46" i="5"/>
  <c r="AP47" i="5"/>
  <c r="AD48" i="5"/>
  <c r="AP49" i="5"/>
  <c r="AD50" i="5"/>
  <c r="AP51" i="5"/>
  <c r="AD52" i="5"/>
  <c r="AP53" i="5"/>
  <c r="AD54" i="5"/>
  <c r="V55" i="5"/>
  <c r="AH56" i="5"/>
  <c r="AB57" i="5"/>
  <c r="N58" i="5"/>
  <c r="AD59" i="5"/>
  <c r="R60" i="5"/>
  <c r="AF61" i="5"/>
  <c r="AP62" i="5"/>
  <c r="Z64" i="5"/>
  <c r="R65" i="5"/>
  <c r="V67" i="5"/>
  <c r="AH68" i="5"/>
  <c r="AB69" i="5"/>
  <c r="N70" i="5"/>
  <c r="AD71" i="5"/>
  <c r="AN72" i="5"/>
  <c r="AO75" i="5"/>
  <c r="W77" i="5"/>
  <c r="AT77" i="5"/>
  <c r="N78" i="5"/>
  <c r="AN78" i="5"/>
  <c r="R79" i="5"/>
  <c r="X83" i="5"/>
  <c r="AT83" i="5"/>
  <c r="AT85" i="5"/>
  <c r="X85" i="5"/>
  <c r="AI85" i="5"/>
  <c r="Q89" i="5"/>
  <c r="P90" i="5"/>
  <c r="AA90" i="5"/>
  <c r="AL93" i="5"/>
  <c r="P93" i="5"/>
  <c r="AA93" i="5"/>
  <c r="AD95" i="5"/>
  <c r="S97" i="5"/>
  <c r="AO97" i="5"/>
  <c r="AA98" i="5"/>
  <c r="AN99" i="5"/>
  <c r="AC99" i="5"/>
  <c r="AO100" i="5"/>
  <c r="S100" i="5"/>
  <c r="AB101" i="5"/>
  <c r="W105" i="5"/>
  <c r="AH105" i="5"/>
  <c r="AB108" i="5"/>
  <c r="N111" i="5"/>
  <c r="AD112" i="5"/>
  <c r="U113" i="5"/>
  <c r="AQ113" i="5"/>
  <c r="AO113" i="5"/>
  <c r="R116" i="5"/>
  <c r="AN116" i="5"/>
  <c r="Y119" i="5"/>
  <c r="AT121" i="5"/>
  <c r="Q122" i="5"/>
  <c r="P124" i="5"/>
  <c r="AA124" i="5"/>
  <c r="X124" i="5"/>
  <c r="T128" i="5"/>
  <c r="AK130" i="5"/>
  <c r="P132" i="5"/>
  <c r="V137" i="5"/>
  <c r="AO138" i="5"/>
  <c r="AD138" i="5"/>
  <c r="O142" i="5"/>
  <c r="Y143" i="5"/>
  <c r="AE144" i="5"/>
  <c r="AR145" i="5"/>
  <c r="V145" i="5"/>
  <c r="N147" i="5"/>
  <c r="Y147" i="5"/>
  <c r="S150" i="5"/>
  <c r="AO158" i="5"/>
  <c r="S158" i="5"/>
  <c r="AC161" i="5"/>
  <c r="AN161" i="5"/>
  <c r="AJ161" i="5"/>
  <c r="Y167" i="5"/>
  <c r="T173" i="5"/>
  <c r="T179" i="5"/>
  <c r="AB180" i="5"/>
  <c r="Q180" i="5"/>
  <c r="T181" i="5"/>
  <c r="AP181" i="5"/>
  <c r="AD187" i="5"/>
  <c r="AO187" i="5"/>
  <c r="AM187" i="5"/>
  <c r="AS188" i="5"/>
  <c r="W188" i="5"/>
  <c r="AH188" i="5"/>
  <c r="AF189" i="5"/>
  <c r="AK199" i="5"/>
  <c r="AL201" i="5"/>
  <c r="P201" i="5"/>
  <c r="AA201" i="5"/>
  <c r="U201" i="5"/>
  <c r="O203" i="5"/>
  <c r="AB204" i="5"/>
  <c r="R207" i="5"/>
  <c r="Q208" i="5"/>
  <c r="AM208" i="5"/>
  <c r="AB208" i="5"/>
  <c r="AF209" i="5"/>
  <c r="U209" i="5"/>
  <c r="AR211" i="5"/>
  <c r="X212" i="5"/>
  <c r="AT212" i="5"/>
  <c r="AN213" i="5"/>
  <c r="R213" i="5"/>
  <c r="Q216" i="5"/>
  <c r="AM216" i="5"/>
  <c r="AB216" i="5"/>
  <c r="R221" i="5"/>
  <c r="AC221" i="5"/>
  <c r="AN221" i="5"/>
  <c r="V232" i="5"/>
  <c r="AR232" i="5"/>
  <c r="AG232" i="5"/>
  <c r="AN233" i="5"/>
  <c r="R233" i="5"/>
  <c r="AC233" i="5"/>
  <c r="AP242" i="5"/>
  <c r="AE242" i="5"/>
  <c r="AM293" i="5"/>
  <c r="AC295" i="5"/>
  <c r="R295" i="5"/>
  <c r="AN295" i="5"/>
  <c r="Y298" i="5"/>
  <c r="AJ298" i="5"/>
  <c r="O298" i="5"/>
  <c r="AS310" i="5"/>
  <c r="AH310" i="5"/>
  <c r="AA314" i="5"/>
  <c r="P314" i="5"/>
  <c r="AL314" i="5"/>
  <c r="AE315" i="5"/>
  <c r="T315" i="5"/>
  <c r="AS336" i="5"/>
  <c r="W336" i="5"/>
  <c r="AH336" i="5"/>
  <c r="AP369" i="5"/>
  <c r="T369" i="5"/>
  <c r="AE369" i="5"/>
  <c r="AG382" i="5"/>
  <c r="AR382" i="5"/>
  <c r="V382" i="5"/>
  <c r="Q392" i="5"/>
  <c r="AB392" i="5"/>
  <c r="S409" i="5"/>
  <c r="AO409" i="5"/>
  <c r="AD409" i="5"/>
  <c r="Z410" i="5"/>
  <c r="O410" i="5"/>
  <c r="AK410" i="5"/>
  <c r="AI79" i="5"/>
  <c r="Z80" i="5"/>
  <c r="AJ84" i="5"/>
  <c r="AS115" i="5"/>
  <c r="AM116" i="5"/>
  <c r="AN117" i="5"/>
  <c r="W119" i="5"/>
  <c r="AH122" i="5"/>
  <c r="T124" i="5"/>
  <c r="U127" i="5"/>
  <c r="X130" i="5"/>
  <c r="O138" i="5"/>
  <c r="AH144" i="5"/>
  <c r="AJ145" i="5"/>
  <c r="AE146" i="5"/>
  <c r="AI148" i="5"/>
  <c r="AR149" i="5"/>
  <c r="V149" i="5"/>
  <c r="AL150" i="5"/>
  <c r="AR151" i="5"/>
  <c r="V151" i="5"/>
  <c r="AL160" i="5"/>
  <c r="AO163" i="5"/>
  <c r="AF165" i="5"/>
  <c r="AQ165" i="5"/>
  <c r="U165" i="5"/>
  <c r="AL170" i="5"/>
  <c r="N172" i="5"/>
  <c r="AB176" i="5"/>
  <c r="AM176" i="5"/>
  <c r="T178" i="5"/>
  <c r="AE178" i="5"/>
  <c r="AM181" i="5"/>
  <c r="Q181" i="5"/>
  <c r="AI186" i="5"/>
  <c r="AP187" i="5"/>
  <c r="T187" i="5"/>
  <c r="W189" i="5"/>
  <c r="AH189" i="5"/>
  <c r="AS189" i="5"/>
  <c r="AO189" i="5"/>
  <c r="AM192" i="5"/>
  <c r="AS195" i="5"/>
  <c r="AB197" i="5"/>
  <c r="Q197" i="5"/>
  <c r="AM199" i="5"/>
  <c r="AB199" i="5"/>
  <c r="Q200" i="5"/>
  <c r="AM200" i="5"/>
  <c r="AF203" i="5"/>
  <c r="AP204" i="5"/>
  <c r="AE204" i="5"/>
  <c r="AK206" i="5"/>
  <c r="AM210" i="5"/>
  <c r="AT216" i="5"/>
  <c r="AP220" i="5"/>
  <c r="T220" i="5"/>
  <c r="N221" i="5"/>
  <c r="AF224" i="5"/>
  <c r="U224" i="5"/>
  <c r="AL226" i="5"/>
  <c r="P226" i="5"/>
  <c r="AA226" i="5"/>
  <c r="AR227" i="5"/>
  <c r="AT228" i="5"/>
  <c r="AI228" i="5"/>
  <c r="X228" i="5"/>
  <c r="Q233" i="5"/>
  <c r="AD234" i="5"/>
  <c r="S234" i="5"/>
  <c r="R237" i="5"/>
  <c r="AC237" i="5"/>
  <c r="AQ240" i="5"/>
  <c r="U240" i="5"/>
  <c r="AS244" i="5"/>
  <c r="W244" i="5"/>
  <c r="AH244" i="5"/>
  <c r="R246" i="5"/>
  <c r="AC246" i="5"/>
  <c r="V247" i="5"/>
  <c r="AR247" i="5"/>
  <c r="AL248" i="5"/>
  <c r="P248" i="5"/>
  <c r="AA248" i="5"/>
  <c r="T257" i="5"/>
  <c r="P258" i="5"/>
  <c r="AA258" i="5"/>
  <c r="AE259" i="5"/>
  <c r="T259" i="5"/>
  <c r="AP259" i="5"/>
  <c r="AP262" i="5"/>
  <c r="T262" i="5"/>
  <c r="AE262" i="5"/>
  <c r="AB264" i="5"/>
  <c r="AM264" i="5"/>
  <c r="Q264" i="5"/>
  <c r="AT266" i="5"/>
  <c r="X266" i="5"/>
  <c r="AE269" i="5"/>
  <c r="S277" i="5"/>
  <c r="AD277" i="5"/>
  <c r="AP282" i="5"/>
  <c r="T282" i="5"/>
  <c r="AE282" i="5"/>
  <c r="AA290" i="5"/>
  <c r="P290" i="5"/>
  <c r="AL292" i="5"/>
  <c r="AA292" i="5"/>
  <c r="P292" i="5"/>
  <c r="AG293" i="5"/>
  <c r="AR293" i="5"/>
  <c r="N294" i="5"/>
  <c r="AJ294" i="5"/>
  <c r="Y294" i="5"/>
  <c r="Q303" i="5"/>
  <c r="AB303" i="5"/>
  <c r="X306" i="5"/>
  <c r="AT306" i="5"/>
  <c r="O312" i="5"/>
  <c r="AK312" i="5"/>
  <c r="Z312" i="5"/>
  <c r="Y330" i="5"/>
  <c r="N330" i="5"/>
  <c r="AJ330" i="5"/>
  <c r="AE333" i="5"/>
  <c r="T333" i="5"/>
  <c r="AP333" i="5"/>
  <c r="AH363" i="5"/>
  <c r="W363" i="5"/>
  <c r="AS363" i="5"/>
  <c r="Q389" i="5"/>
  <c r="AM389" i="5"/>
  <c r="AB389" i="5"/>
  <c r="AN443" i="5"/>
  <c r="R443" i="5"/>
  <c r="AC443" i="5"/>
  <c r="X78" i="5"/>
  <c r="AG82" i="5"/>
  <c r="AD89" i="5"/>
  <c r="Z96" i="5"/>
  <c r="AD102" i="5"/>
  <c r="R108" i="5"/>
  <c r="T112" i="5"/>
  <c r="AC114" i="5"/>
  <c r="Q116" i="5"/>
  <c r="AP124" i="5"/>
  <c r="AS127" i="5"/>
  <c r="R131" i="5"/>
  <c r="U143" i="5"/>
  <c r="AQ143" i="5"/>
  <c r="AS152" i="5"/>
  <c r="AH152" i="5"/>
  <c r="AL156" i="5"/>
  <c r="W159" i="5"/>
  <c r="AS159" i="5"/>
  <c r="AT171" i="5"/>
  <c r="AI171" i="5"/>
  <c r="AI177" i="5"/>
  <c r="P182" i="5"/>
  <c r="AA182" i="5"/>
  <c r="AA183" i="5"/>
  <c r="AE185" i="5"/>
  <c r="T185" i="5"/>
  <c r="AJ187" i="5"/>
  <c r="P193" i="5"/>
  <c r="R197" i="5"/>
  <c r="AN197" i="5"/>
  <c r="AN199" i="5"/>
  <c r="R199" i="5"/>
  <c r="AC199" i="5"/>
  <c r="AG202" i="5"/>
  <c r="N210" i="5"/>
  <c r="Y210" i="5"/>
  <c r="T213" i="5"/>
  <c r="AP213" i="5"/>
  <c r="AE213" i="5"/>
  <c r="AD215" i="5"/>
  <c r="P218" i="5"/>
  <c r="AD219" i="5"/>
  <c r="S219" i="5"/>
  <c r="Z222" i="5"/>
  <c r="AK222" i="5"/>
  <c r="AO223" i="5"/>
  <c r="AD223" i="5"/>
  <c r="S223" i="5"/>
  <c r="S237" i="5"/>
  <c r="AO237" i="5"/>
  <c r="AF249" i="5"/>
  <c r="U249" i="5"/>
  <c r="AQ249" i="5"/>
  <c r="O250" i="5"/>
  <c r="AK250" i="5"/>
  <c r="AA250" i="5"/>
  <c r="U253" i="5"/>
  <c r="AQ253" i="5"/>
  <c r="AT260" i="5"/>
  <c r="AI260" i="5"/>
  <c r="X260" i="5"/>
  <c r="AP267" i="5"/>
  <c r="AE267" i="5"/>
  <c r="AK276" i="5"/>
  <c r="Z276" i="5"/>
  <c r="AT280" i="5"/>
  <c r="X280" i="5"/>
  <c r="AI280" i="5"/>
  <c r="AM292" i="5"/>
  <c r="AB292" i="5"/>
  <c r="Q292" i="5"/>
  <c r="AE305" i="5"/>
  <c r="T305" i="5"/>
  <c r="AP305" i="5"/>
  <c r="AN309" i="5"/>
  <c r="AC309" i="5"/>
  <c r="R309" i="5"/>
  <c r="P332" i="5"/>
  <c r="AL332" i="5"/>
  <c r="AA332" i="5"/>
  <c r="T342" i="5"/>
  <c r="AP342" i="5"/>
  <c r="AE342" i="5"/>
  <c r="X344" i="5"/>
  <c r="AI344" i="5"/>
  <c r="AT344" i="5"/>
  <c r="AS346" i="5"/>
  <c r="W346" i="5"/>
  <c r="AC360" i="5"/>
  <c r="R360" i="5"/>
  <c r="AN360" i="5"/>
  <c r="AL391" i="5"/>
  <c r="P391" i="5"/>
  <c r="AA391" i="5"/>
  <c r="T394" i="5"/>
  <c r="AP394" i="5"/>
  <c r="P245" i="5"/>
  <c r="AL245" i="5"/>
  <c r="V253" i="5"/>
  <c r="AG253" i="5"/>
  <c r="AD269" i="5"/>
  <c r="AO269" i="5"/>
  <c r="S269" i="5"/>
  <c r="AF277" i="5"/>
  <c r="U277" i="5"/>
  <c r="AQ277" i="5"/>
  <c r="W301" i="5"/>
  <c r="AS301" i="5"/>
  <c r="AK326" i="5"/>
  <c r="Z326" i="5"/>
  <c r="O326" i="5"/>
  <c r="AA330" i="5"/>
  <c r="P330" i="5"/>
  <c r="AS348" i="5"/>
  <c r="W348" i="5"/>
  <c r="AH348" i="5"/>
  <c r="S360" i="5"/>
  <c r="AO360" i="5"/>
  <c r="AD360" i="5"/>
  <c r="U385" i="5"/>
  <c r="AQ385" i="5"/>
  <c r="Q397" i="5"/>
  <c r="AM397" i="5"/>
  <c r="AB397" i="5"/>
  <c r="Z211" i="5"/>
  <c r="AK211" i="5"/>
  <c r="AR213" i="5"/>
  <c r="P214" i="5"/>
  <c r="AA218" i="5"/>
  <c r="AO219" i="5"/>
  <c r="Y221" i="5"/>
  <c r="AB222" i="5"/>
  <c r="O235" i="5"/>
  <c r="AK235" i="5"/>
  <c r="X243" i="5"/>
  <c r="AT243" i="5"/>
  <c r="AI243" i="5"/>
  <c r="AA245" i="5"/>
  <c r="AH249" i="5"/>
  <c r="AS249" i="5"/>
  <c r="W249" i="5"/>
  <c r="AL250" i="5"/>
  <c r="AJ256" i="5"/>
  <c r="Y256" i="5"/>
  <c r="N256" i="5"/>
  <c r="Q268" i="5"/>
  <c r="AB268" i="5"/>
  <c r="AJ273" i="5"/>
  <c r="N273" i="5"/>
  <c r="Q276" i="5"/>
  <c r="AB276" i="5"/>
  <c r="AM276" i="5"/>
  <c r="N280" i="5"/>
  <c r="AJ280" i="5"/>
  <c r="O285" i="5"/>
  <c r="Z285" i="5"/>
  <c r="P304" i="5"/>
  <c r="AL304" i="5"/>
  <c r="N308" i="5"/>
  <c r="AJ308" i="5"/>
  <c r="Z310" i="5"/>
  <c r="AK310" i="5"/>
  <c r="O310" i="5"/>
  <c r="S316" i="5"/>
  <c r="AO316" i="5"/>
  <c r="AD316" i="5"/>
  <c r="AG325" i="5"/>
  <c r="V325" i="5"/>
  <c r="Y344" i="5"/>
  <c r="AJ344" i="5"/>
  <c r="N344" i="5"/>
  <c r="S349" i="5"/>
  <c r="AO349" i="5"/>
  <c r="AD349" i="5"/>
  <c r="U355" i="5"/>
  <c r="AG358" i="5"/>
  <c r="V358" i="5"/>
  <c r="AR358" i="5"/>
  <c r="AM370" i="5"/>
  <c r="Q370" i="5"/>
  <c r="AB370" i="5"/>
  <c r="AR385" i="5"/>
  <c r="V385" i="5"/>
  <c r="AG385" i="5"/>
  <c r="AI114" i="5"/>
  <c r="AL118" i="5"/>
  <c r="AH119" i="5"/>
  <c r="Q125" i="5"/>
  <c r="N149" i="5"/>
  <c r="AJ149" i="5"/>
  <c r="P150" i="5"/>
  <c r="P156" i="5"/>
  <c r="N168" i="5"/>
  <c r="AJ168" i="5"/>
  <c r="Z171" i="5"/>
  <c r="O171" i="5"/>
  <c r="AO174" i="5"/>
  <c r="AD174" i="5"/>
  <c r="AD175" i="5"/>
  <c r="AO175" i="5"/>
  <c r="T184" i="5"/>
  <c r="AP184" i="5"/>
  <c r="AT187" i="5"/>
  <c r="X187" i="5"/>
  <c r="AD195" i="5"/>
  <c r="S195" i="5"/>
  <c r="Q196" i="5"/>
  <c r="AM196" i="5"/>
  <c r="AB196" i="5"/>
  <c r="O206" i="5"/>
  <c r="Z207" i="5"/>
  <c r="O207" i="5"/>
  <c r="AK207" i="5"/>
  <c r="AA208" i="5"/>
  <c r="P208" i="5"/>
  <c r="AL211" i="5"/>
  <c r="AA211" i="5"/>
  <c r="P211" i="5"/>
  <c r="W213" i="5"/>
  <c r="AS213" i="5"/>
  <c r="AO215" i="5"/>
  <c r="AM217" i="5"/>
  <c r="AB217" i="5"/>
  <c r="AI220" i="5"/>
  <c r="X220" i="5"/>
  <c r="R236" i="5"/>
  <c r="AN236" i="5"/>
  <c r="AC236" i="5"/>
  <c r="AL238" i="5"/>
  <c r="P238" i="5"/>
  <c r="AM241" i="5"/>
  <c r="Q241" i="5"/>
  <c r="AB241" i="5"/>
  <c r="AD241" i="5"/>
  <c r="AC254" i="5"/>
  <c r="AN257" i="5"/>
  <c r="AC257" i="5"/>
  <c r="AT272" i="5"/>
  <c r="AI272" i="5"/>
  <c r="AP281" i="5"/>
  <c r="AE281" i="5"/>
  <c r="AR288" i="5"/>
  <c r="V288" i="5"/>
  <c r="N289" i="5"/>
  <c r="AJ289" i="5"/>
  <c r="T307" i="5"/>
  <c r="AP307" i="5"/>
  <c r="AE307" i="5"/>
  <c r="AK338" i="5"/>
  <c r="O338" i="5"/>
  <c r="Z338" i="5"/>
  <c r="AQ339" i="5"/>
  <c r="AF339" i="5"/>
  <c r="U339" i="5"/>
  <c r="AE349" i="5"/>
  <c r="AP349" i="5"/>
  <c r="R354" i="5"/>
  <c r="AN354" i="5"/>
  <c r="AC354" i="5"/>
  <c r="AC378" i="5"/>
  <c r="R378" i="5"/>
  <c r="AN378" i="5"/>
  <c r="AM110" i="5"/>
  <c r="AF127" i="5"/>
  <c r="Y149" i="5"/>
  <c r="AA158" i="5"/>
  <c r="AL158" i="5"/>
  <c r="P158" i="5"/>
  <c r="AD172" i="5"/>
  <c r="AF174" i="5"/>
  <c r="AQ174" i="5"/>
  <c r="U174" i="5"/>
  <c r="AQ175" i="5"/>
  <c r="U175" i="5"/>
  <c r="AJ178" i="5"/>
  <c r="Y178" i="5"/>
  <c r="AH181" i="5"/>
  <c r="W181" i="5"/>
  <c r="Q190" i="5"/>
  <c r="AB190" i="5"/>
  <c r="AK192" i="5"/>
  <c r="O192" i="5"/>
  <c r="AA193" i="5"/>
  <c r="AA194" i="5"/>
  <c r="AR201" i="5"/>
  <c r="AA205" i="5"/>
  <c r="AL205" i="5"/>
  <c r="AB210" i="5"/>
  <c r="Z224" i="5"/>
  <c r="AK224" i="5"/>
  <c r="AQ239" i="5"/>
  <c r="AF239" i="5"/>
  <c r="AT246" i="5"/>
  <c r="X246" i="5"/>
  <c r="V248" i="5"/>
  <c r="AR248" i="5"/>
  <c r="AJ249" i="5"/>
  <c r="Y249" i="5"/>
  <c r="AP254" i="5"/>
  <c r="T254" i="5"/>
  <c r="AE254" i="5"/>
  <c r="AE257" i="5"/>
  <c r="AM260" i="5"/>
  <c r="Q260" i="5"/>
  <c r="AB260" i="5"/>
  <c r="AJ262" i="5"/>
  <c r="Y262" i="5"/>
  <c r="N262" i="5"/>
  <c r="AL291" i="5"/>
  <c r="AA291" i="5"/>
  <c r="P291" i="5"/>
  <c r="AD300" i="5"/>
  <c r="AO300" i="5"/>
  <c r="S300" i="5"/>
  <c r="AD302" i="5"/>
  <c r="S302" i="5"/>
  <c r="AO302" i="5"/>
  <c r="U311" i="5"/>
  <c r="Z320" i="5"/>
  <c r="O320" i="5"/>
  <c r="AQ321" i="5"/>
  <c r="U321" i="5"/>
  <c r="N337" i="5"/>
  <c r="AJ337" i="5"/>
  <c r="Y337" i="5"/>
  <c r="AL340" i="5"/>
  <c r="P340" i="5"/>
  <c r="P365" i="5"/>
  <c r="AL365" i="5"/>
  <c r="AA365" i="5"/>
  <c r="Q379" i="5"/>
  <c r="AM379" i="5"/>
  <c r="R382" i="5"/>
  <c r="AN382" i="5"/>
  <c r="AQ391" i="5"/>
  <c r="U391" i="5"/>
  <c r="P407" i="5"/>
  <c r="AL407" i="5"/>
  <c r="AA407" i="5"/>
  <c r="AM449" i="5"/>
  <c r="AB449" i="5"/>
  <c r="Q449" i="5"/>
  <c r="AP86" i="5"/>
  <c r="V92" i="5"/>
  <c r="S96" i="5"/>
  <c r="AS125" i="5"/>
  <c r="Z128" i="5"/>
  <c r="S136" i="5"/>
  <c r="AP139" i="5"/>
  <c r="AD155" i="5"/>
  <c r="R157" i="5"/>
  <c r="AN157" i="5"/>
  <c r="AC157" i="5"/>
  <c r="AD163" i="5"/>
  <c r="AO164" i="5"/>
  <c r="AD164" i="5"/>
  <c r="AA170" i="5"/>
  <c r="AJ172" i="5"/>
  <c r="AF173" i="5"/>
  <c r="U173" i="5"/>
  <c r="AO183" i="5"/>
  <c r="P186" i="5"/>
  <c r="AA186" i="5"/>
  <c r="AL186" i="5"/>
  <c r="X186" i="5"/>
  <c r="U187" i="5"/>
  <c r="P188" i="5"/>
  <c r="AL188" i="5"/>
  <c r="AF191" i="5"/>
  <c r="AP194" i="5"/>
  <c r="T194" i="5"/>
  <c r="AL195" i="5"/>
  <c r="Z198" i="5"/>
  <c r="O198" i="5"/>
  <c r="AS199" i="5"/>
  <c r="Q206" i="5"/>
  <c r="AM206" i="5"/>
  <c r="AB206" i="5"/>
  <c r="AH212" i="5"/>
  <c r="W212" i="5"/>
  <c r="W215" i="5"/>
  <c r="AS215" i="5"/>
  <c r="AH215" i="5"/>
  <c r="AF217" i="5"/>
  <c r="AQ217" i="5"/>
  <c r="U217" i="5"/>
  <c r="AR250" i="5"/>
  <c r="AG250" i="5"/>
  <c r="V257" i="5"/>
  <c r="AR257" i="5"/>
  <c r="AG257" i="5"/>
  <c r="V263" i="5"/>
  <c r="AG263" i="5"/>
  <c r="AR263" i="5"/>
  <c r="Z267" i="5"/>
  <c r="AK267" i="5"/>
  <c r="O267" i="5"/>
  <c r="S273" i="5"/>
  <c r="AD273" i="5"/>
  <c r="AO273" i="5"/>
  <c r="O277" i="5"/>
  <c r="AK277" i="5"/>
  <c r="N284" i="5"/>
  <c r="AJ284" i="5"/>
  <c r="Z299" i="5"/>
  <c r="O299" i="5"/>
  <c r="S308" i="5"/>
  <c r="AD308" i="5"/>
  <c r="AO308" i="5"/>
  <c r="AN329" i="5"/>
  <c r="AC329" i="5"/>
  <c r="R329" i="5"/>
  <c r="N341" i="5"/>
  <c r="Y341" i="5"/>
  <c r="AG374" i="5"/>
  <c r="V374" i="5"/>
  <c r="AR374" i="5"/>
  <c r="W376" i="5"/>
  <c r="AH376" i="5"/>
  <c r="AS376" i="5"/>
  <c r="V378" i="5"/>
  <c r="AR378" i="5"/>
  <c r="AG378" i="5"/>
  <c r="AF385" i="5"/>
  <c r="AP393" i="5"/>
  <c r="AE393" i="5"/>
  <c r="AO398" i="5"/>
  <c r="AD398" i="5"/>
  <c r="N387" i="5"/>
  <c r="AJ387" i="5"/>
  <c r="AA154" i="5"/>
  <c r="AH156" i="5"/>
  <c r="AA162" i="5"/>
  <c r="AT176" i="5"/>
  <c r="AF183" i="5"/>
  <c r="X188" i="5"/>
  <c r="AR192" i="5"/>
  <c r="AB194" i="5"/>
  <c r="AB202" i="5"/>
  <c r="AA203" i="5"/>
  <c r="AK212" i="5"/>
  <c r="AQ219" i="5"/>
  <c r="AM220" i="5"/>
  <c r="Y222" i="5"/>
  <c r="AQ227" i="5"/>
  <c r="AH228" i="5"/>
  <c r="AS228" i="5"/>
  <c r="W228" i="5"/>
  <c r="AQ230" i="5"/>
  <c r="W231" i="5"/>
  <c r="AS231" i="5"/>
  <c r="U233" i="5"/>
  <c r="W235" i="5"/>
  <c r="Y236" i="5"/>
  <c r="Y239" i="5"/>
  <c r="AM246" i="5"/>
  <c r="AS247" i="5"/>
  <c r="W247" i="5"/>
  <c r="Q248" i="5"/>
  <c r="AC251" i="5"/>
  <c r="AG252" i="5"/>
  <c r="AJ255" i="5"/>
  <c r="Y255" i="5"/>
  <c r="AK263" i="5"/>
  <c r="O263" i="5"/>
  <c r="Z263" i="5"/>
  <c r="AP265" i="5"/>
  <c r="AE265" i="5"/>
  <c r="AK268" i="5"/>
  <c r="Z268" i="5"/>
  <c r="AK272" i="5"/>
  <c r="Z272" i="5"/>
  <c r="AQ278" i="5"/>
  <c r="U278" i="5"/>
  <c r="AF278" i="5"/>
  <c r="AS279" i="5"/>
  <c r="AH279" i="5"/>
  <c r="T280" i="5"/>
  <c r="AN281" i="5"/>
  <c r="AC281" i="5"/>
  <c r="AH285" i="5"/>
  <c r="T300" i="5"/>
  <c r="AE300" i="5"/>
  <c r="AN317" i="5"/>
  <c r="R317" i="5"/>
  <c r="AC317" i="5"/>
  <c r="AS318" i="5"/>
  <c r="AH318" i="5"/>
  <c r="S322" i="5"/>
  <c r="AM331" i="5"/>
  <c r="AB331" i="5"/>
  <c r="Q331" i="5"/>
  <c r="AC335" i="5"/>
  <c r="AE345" i="5"/>
  <c r="T345" i="5"/>
  <c r="X348" i="5"/>
  <c r="AT348" i="5"/>
  <c r="AI348" i="5"/>
  <c r="R349" i="5"/>
  <c r="AN349" i="5"/>
  <c r="AC349" i="5"/>
  <c r="AI350" i="5"/>
  <c r="X350" i="5"/>
  <c r="R356" i="5"/>
  <c r="AC356" i="5"/>
  <c r="AH357" i="5"/>
  <c r="W357" i="5"/>
  <c r="AS357" i="5"/>
  <c r="X375" i="5"/>
  <c r="AT375" i="5"/>
  <c r="AI375" i="5"/>
  <c r="AP385" i="5"/>
  <c r="AE385" i="5"/>
  <c r="AT401" i="5"/>
  <c r="X401" i="5"/>
  <c r="AI401" i="5"/>
  <c r="AP409" i="5"/>
  <c r="AE409" i="5"/>
  <c r="T409" i="5"/>
  <c r="AO486" i="5"/>
  <c r="AD486" i="5"/>
  <c r="S486" i="5"/>
  <c r="N487" i="5"/>
  <c r="AJ487" i="5"/>
  <c r="Y487" i="5"/>
  <c r="AF218" i="5"/>
  <c r="Z230" i="5"/>
  <c r="AK230" i="5"/>
  <c r="AD233" i="5"/>
  <c r="U237" i="5"/>
  <c r="AF237" i="5"/>
  <c r="AQ237" i="5"/>
  <c r="AB250" i="5"/>
  <c r="AR252" i="5"/>
  <c r="AF256" i="5"/>
  <c r="U256" i="5"/>
  <c r="AQ256" i="5"/>
  <c r="AM262" i="5"/>
  <c r="AB262" i="5"/>
  <c r="N266" i="5"/>
  <c r="AJ266" i="5"/>
  <c r="Y266" i="5"/>
  <c r="AD268" i="5"/>
  <c r="AO268" i="5"/>
  <c r="AF269" i="5"/>
  <c r="AQ269" i="5"/>
  <c r="U269" i="5"/>
  <c r="AD272" i="5"/>
  <c r="AO272" i="5"/>
  <c r="AF273" i="5"/>
  <c r="AQ273" i="5"/>
  <c r="U273" i="5"/>
  <c r="AJ283" i="5"/>
  <c r="N283" i="5"/>
  <c r="Y283" i="5"/>
  <c r="AD284" i="5"/>
  <c r="AO284" i="5"/>
  <c r="Z286" i="5"/>
  <c r="O286" i="5"/>
  <c r="AK286" i="5"/>
  <c r="Q296" i="5"/>
  <c r="AM296" i="5"/>
  <c r="AB296" i="5"/>
  <c r="AG319" i="5"/>
  <c r="AR319" i="5"/>
  <c r="N323" i="5"/>
  <c r="AJ323" i="5"/>
  <c r="Y323" i="5"/>
  <c r="AI345" i="5"/>
  <c r="X345" i="5"/>
  <c r="AA348" i="5"/>
  <c r="P348" i="5"/>
  <c r="Z353" i="5"/>
  <c r="AK353" i="5"/>
  <c r="AL355" i="5"/>
  <c r="P355" i="5"/>
  <c r="AK357" i="5"/>
  <c r="O357" i="5"/>
  <c r="AG371" i="5"/>
  <c r="V371" i="5"/>
  <c r="AR371" i="5"/>
  <c r="W378" i="5"/>
  <c r="AS378" i="5"/>
  <c r="AD384" i="5"/>
  <c r="S384" i="5"/>
  <c r="AN397" i="5"/>
  <c r="R397" i="5"/>
  <c r="AC397" i="5"/>
  <c r="AE216" i="5"/>
  <c r="AG218" i="5"/>
  <c r="U221" i="5"/>
  <c r="U230" i="5"/>
  <c r="AH232" i="5"/>
  <c r="AR239" i="5"/>
  <c r="X240" i="5"/>
  <c r="AT240" i="5"/>
  <c r="R241" i="5"/>
  <c r="AC248" i="5"/>
  <c r="AS252" i="5"/>
  <c r="AK260" i="5"/>
  <c r="Z260" i="5"/>
  <c r="W277" i="5"/>
  <c r="AS277" i="5"/>
  <c r="AK283" i="5"/>
  <c r="Z283" i="5"/>
  <c r="AP284" i="5"/>
  <c r="AE284" i="5"/>
  <c r="T284" i="5"/>
  <c r="U287" i="5"/>
  <c r="AQ287" i="5"/>
  <c r="N291" i="5"/>
  <c r="AJ291" i="5"/>
  <c r="Y291" i="5"/>
  <c r="AR295" i="5"/>
  <c r="V295" i="5"/>
  <c r="AC296" i="5"/>
  <c r="R296" i="5"/>
  <c r="S312" i="5"/>
  <c r="AO312" i="5"/>
  <c r="AD312" i="5"/>
  <c r="AL318" i="5"/>
  <c r="P318" i="5"/>
  <c r="AD326" i="5"/>
  <c r="AO326" i="5"/>
  <c r="S328" i="5"/>
  <c r="AD328" i="5"/>
  <c r="AR331" i="5"/>
  <c r="V331" i="5"/>
  <c r="AA334" i="5"/>
  <c r="AL334" i="5"/>
  <c r="P334" i="5"/>
  <c r="S339" i="5"/>
  <c r="AO339" i="5"/>
  <c r="AD339" i="5"/>
  <c r="N343" i="5"/>
  <c r="AJ343" i="5"/>
  <c r="Y343" i="5"/>
  <c r="S346" i="5"/>
  <c r="AO346" i="5"/>
  <c r="AB355" i="5"/>
  <c r="Q355" i="5"/>
  <c r="AA357" i="5"/>
  <c r="P357" i="5"/>
  <c r="AL357" i="5"/>
  <c r="Q361" i="5"/>
  <c r="AM361" i="5"/>
  <c r="AM368" i="5"/>
  <c r="AB368" i="5"/>
  <c r="Q368" i="5"/>
  <c r="Q375" i="5"/>
  <c r="AB375" i="5"/>
  <c r="AM375" i="5"/>
  <c r="AG377" i="5"/>
  <c r="AR377" i="5"/>
  <c r="V377" i="5"/>
  <c r="AG387" i="5"/>
  <c r="V387" i="5"/>
  <c r="AR387" i="5"/>
  <c r="AJ390" i="5"/>
  <c r="N390" i="5"/>
  <c r="AM416" i="5"/>
  <c r="AB416" i="5"/>
  <c r="Q416" i="5"/>
  <c r="P154" i="5"/>
  <c r="AH160" i="5"/>
  <c r="P162" i="5"/>
  <c r="AM167" i="5"/>
  <c r="W169" i="5"/>
  <c r="U170" i="5"/>
  <c r="AQ170" i="5"/>
  <c r="R174" i="5"/>
  <c r="AI176" i="5"/>
  <c r="S178" i="5"/>
  <c r="AM184" i="5"/>
  <c r="AH197" i="5"/>
  <c r="P203" i="5"/>
  <c r="O210" i="5"/>
  <c r="AQ213" i="5"/>
  <c r="AK214" i="5"/>
  <c r="AH216" i="5"/>
  <c r="Y217" i="5"/>
  <c r="AB227" i="5"/>
  <c r="AM227" i="5"/>
  <c r="Q228" i="5"/>
  <c r="AB228" i="5"/>
  <c r="AS234" i="5"/>
  <c r="X239" i="5"/>
  <c r="AT239" i="5"/>
  <c r="Z245" i="5"/>
  <c r="AK245" i="5"/>
  <c r="O245" i="5"/>
  <c r="Z246" i="5"/>
  <c r="AT252" i="5"/>
  <c r="X252" i="5"/>
  <c r="AS257" i="5"/>
  <c r="AH263" i="5"/>
  <c r="Z266" i="5"/>
  <c r="AF267" i="5"/>
  <c r="AS269" i="5"/>
  <c r="W269" i="5"/>
  <c r="AS273" i="5"/>
  <c r="W273" i="5"/>
  <c r="Z278" i="5"/>
  <c r="O278" i="5"/>
  <c r="AF280" i="5"/>
  <c r="AQ280" i="5"/>
  <c r="U280" i="5"/>
  <c r="AQ284" i="5"/>
  <c r="U284" i="5"/>
  <c r="AB286" i="5"/>
  <c r="AK288" i="5"/>
  <c r="Z288" i="5"/>
  <c r="AE299" i="5"/>
  <c r="T299" i="5"/>
  <c r="AP299" i="5"/>
  <c r="AF304" i="5"/>
  <c r="AQ304" i="5"/>
  <c r="Z305" i="5"/>
  <c r="O305" i="5"/>
  <c r="AK305" i="5"/>
  <c r="T312" i="5"/>
  <c r="AP312" i="5"/>
  <c r="AE312" i="5"/>
  <c r="T322" i="5"/>
  <c r="AP322" i="5"/>
  <c r="AE322" i="5"/>
  <c r="AC323" i="5"/>
  <c r="AI333" i="5"/>
  <c r="X333" i="5"/>
  <c r="AL336" i="5"/>
  <c r="P336" i="5"/>
  <c r="AE339" i="5"/>
  <c r="T339" i="5"/>
  <c r="AP339" i="5"/>
  <c r="AL348" i="5"/>
  <c r="AM355" i="5"/>
  <c r="W360" i="5"/>
  <c r="AH360" i="5"/>
  <c r="AS360" i="5"/>
  <c r="T386" i="5"/>
  <c r="AP386" i="5"/>
  <c r="AG389" i="5"/>
  <c r="V389" i="5"/>
  <c r="Z407" i="5"/>
  <c r="O407" i="5"/>
  <c r="AK407" i="5"/>
  <c r="AP472" i="5"/>
  <c r="T472" i="5"/>
  <c r="AE472" i="5"/>
  <c r="AM479" i="5"/>
  <c r="Q479" i="5"/>
  <c r="AB479" i="5"/>
  <c r="T154" i="5"/>
  <c r="T162" i="5"/>
  <c r="X164" i="5"/>
  <c r="X166" i="5"/>
  <c r="Q167" i="5"/>
  <c r="AS178" i="5"/>
  <c r="AI179" i="5"/>
  <c r="AE186" i="5"/>
  <c r="R189" i="5"/>
  <c r="T203" i="5"/>
  <c r="AK204" i="5"/>
  <c r="AK210" i="5"/>
  <c r="O214" i="5"/>
  <c r="AM214" i="5"/>
  <c r="AQ215" i="5"/>
  <c r="AK216" i="5"/>
  <c r="O218" i="5"/>
  <c r="AB220" i="5"/>
  <c r="AQ222" i="5"/>
  <c r="AB224" i="5"/>
  <c r="R225" i="5"/>
  <c r="AC225" i="5"/>
  <c r="Q226" i="5"/>
  <c r="AM226" i="5"/>
  <c r="T229" i="5"/>
  <c r="AP229" i="5"/>
  <c r="AE229" i="5"/>
  <c r="AB230" i="5"/>
  <c r="R239" i="5"/>
  <c r="AA243" i="5"/>
  <c r="AD246" i="5"/>
  <c r="AO246" i="5"/>
  <c r="AM248" i="5"/>
  <c r="AP249" i="5"/>
  <c r="T249" i="5"/>
  <c r="W251" i="5"/>
  <c r="AK258" i="5"/>
  <c r="O258" i="5"/>
  <c r="Z258" i="5"/>
  <c r="AE266" i="5"/>
  <c r="AP275" i="5"/>
  <c r="T275" i="5"/>
  <c r="AD286" i="5"/>
  <c r="AO286" i="5"/>
  <c r="T294" i="5"/>
  <c r="AE294" i="5"/>
  <c r="V299" i="5"/>
  <c r="AR299" i="5"/>
  <c r="AG299" i="5"/>
  <c r="N311" i="5"/>
  <c r="AJ311" i="5"/>
  <c r="T316" i="5"/>
  <c r="AP316" i="5"/>
  <c r="AE316" i="5"/>
  <c r="N319" i="5"/>
  <c r="AJ319" i="5"/>
  <c r="Y319" i="5"/>
  <c r="V319" i="5"/>
  <c r="AM325" i="5"/>
  <c r="AB325" i="5"/>
  <c r="Q325" i="5"/>
  <c r="N335" i="5"/>
  <c r="Y335" i="5"/>
  <c r="AJ335" i="5"/>
  <c r="AN351" i="5"/>
  <c r="AC351" i="5"/>
  <c r="R351" i="5"/>
  <c r="S353" i="5"/>
  <c r="AD353" i="5"/>
  <c r="AJ356" i="5"/>
  <c r="N356" i="5"/>
  <c r="Y356" i="5"/>
  <c r="AR364" i="5"/>
  <c r="V364" i="5"/>
  <c r="AR366" i="5"/>
  <c r="V366" i="5"/>
  <c r="AC370" i="5"/>
  <c r="R370" i="5"/>
  <c r="AN370" i="5"/>
  <c r="Q374" i="5"/>
  <c r="AB374" i="5"/>
  <c r="AH378" i="5"/>
  <c r="AJ381" i="5"/>
  <c r="T388" i="5"/>
  <c r="AP388" i="5"/>
  <c r="Z421" i="5"/>
  <c r="O421" i="5"/>
  <c r="AK421" i="5"/>
  <c r="P429" i="5"/>
  <c r="AL429" i="5"/>
  <c r="AA429" i="5"/>
  <c r="U218" i="5"/>
  <c r="AK220" i="5"/>
  <c r="Z234" i="5"/>
  <c r="O234" i="5"/>
  <c r="P235" i="5"/>
  <c r="AA235" i="5"/>
  <c r="AB238" i="5"/>
  <c r="AM238" i="5"/>
  <c r="AS248" i="5"/>
  <c r="AH248" i="5"/>
  <c r="AR249" i="5"/>
  <c r="V249" i="5"/>
  <c r="AL251" i="5"/>
  <c r="P251" i="5"/>
  <c r="W252" i="5"/>
  <c r="AQ254" i="5"/>
  <c r="AK266" i="5"/>
  <c r="AF286" i="5"/>
  <c r="U286" i="5"/>
  <c r="N287" i="5"/>
  <c r="Y287" i="5"/>
  <c r="AK290" i="5"/>
  <c r="O290" i="5"/>
  <c r="V290" i="5"/>
  <c r="AN293" i="5"/>
  <c r="AC293" i="5"/>
  <c r="AI301" i="5"/>
  <c r="AT301" i="5"/>
  <c r="AP313" i="5"/>
  <c r="AE313" i="5"/>
  <c r="AK340" i="5"/>
  <c r="O340" i="5"/>
  <c r="Z340" i="5"/>
  <c r="S343" i="5"/>
  <c r="AO343" i="5"/>
  <c r="AD343" i="5"/>
  <c r="AT346" i="5"/>
  <c r="AI346" i="5"/>
  <c r="Q365" i="5"/>
  <c r="AM365" i="5"/>
  <c r="AB365" i="5"/>
  <c r="AR368" i="5"/>
  <c r="AG368" i="5"/>
  <c r="V368" i="5"/>
  <c r="V375" i="5"/>
  <c r="AR375" i="5"/>
  <c r="AG375" i="5"/>
  <c r="R376" i="5"/>
  <c r="AN376" i="5"/>
  <c r="AC376" i="5"/>
  <c r="S390" i="5"/>
  <c r="AO390" i="5"/>
  <c r="AD390" i="5"/>
  <c r="AL392" i="5"/>
  <c r="P392" i="5"/>
  <c r="U393" i="5"/>
  <c r="AQ393" i="5"/>
  <c r="AI414" i="5"/>
  <c r="X414" i="5"/>
  <c r="AT414" i="5"/>
  <c r="V420" i="5"/>
  <c r="AG420" i="5"/>
  <c r="AR420" i="5"/>
  <c r="AI238" i="5"/>
  <c r="O251" i="5"/>
  <c r="AP261" i="5"/>
  <c r="Y263" i="5"/>
  <c r="R273" i="5"/>
  <c r="AH275" i="5"/>
  <c r="R277" i="5"/>
  <c r="AE278" i="5"/>
  <c r="N281" i="5"/>
  <c r="AN288" i="5"/>
  <c r="O293" i="5"/>
  <c r="AQ293" i="5"/>
  <c r="AO294" i="5"/>
  <c r="AT300" i="5"/>
  <c r="Q305" i="5"/>
  <c r="AM305" i="5"/>
  <c r="AR307" i="5"/>
  <c r="AG307" i="5"/>
  <c r="AT310" i="5"/>
  <c r="X310" i="5"/>
  <c r="AF315" i="5"/>
  <c r="U315" i="5"/>
  <c r="AQ315" i="5"/>
  <c r="AP317" i="5"/>
  <c r="T317" i="5"/>
  <c r="AI320" i="5"/>
  <c r="X320" i="5"/>
  <c r="V323" i="5"/>
  <c r="T324" i="5"/>
  <c r="AP324" i="5"/>
  <c r="AE324" i="5"/>
  <c r="AH326" i="5"/>
  <c r="AQ327" i="5"/>
  <c r="U327" i="5"/>
  <c r="AT330" i="5"/>
  <c r="X338" i="5"/>
  <c r="AT338" i="5"/>
  <c r="AS342" i="5"/>
  <c r="W342" i="5"/>
  <c r="AQ345" i="5"/>
  <c r="U345" i="5"/>
  <c r="AN347" i="5"/>
  <c r="AC347" i="5"/>
  <c r="AE354" i="5"/>
  <c r="T354" i="5"/>
  <c r="AP354" i="5"/>
  <c r="AT355" i="5"/>
  <c r="X355" i="5"/>
  <c r="V356" i="5"/>
  <c r="W358" i="5"/>
  <c r="AS358" i="5"/>
  <c r="W364" i="5"/>
  <c r="AH364" i="5"/>
  <c r="AN364" i="5"/>
  <c r="R366" i="5"/>
  <c r="AN366" i="5"/>
  <c r="AL369" i="5"/>
  <c r="AA369" i="5"/>
  <c r="AH371" i="5"/>
  <c r="W371" i="5"/>
  <c r="AO376" i="5"/>
  <c r="Q391" i="5"/>
  <c r="AB391" i="5"/>
  <c r="AG393" i="5"/>
  <c r="V393" i="5"/>
  <c r="AL394" i="5"/>
  <c r="P394" i="5"/>
  <c r="AD394" i="5"/>
  <c r="N396" i="5"/>
  <c r="Y396" i="5"/>
  <c r="AJ396" i="5"/>
  <c r="U401" i="5"/>
  <c r="AF403" i="5"/>
  <c r="U403" i="5"/>
  <c r="AQ403" i="5"/>
  <c r="AO405" i="5"/>
  <c r="S405" i="5"/>
  <c r="AD405" i="5"/>
  <c r="AH412" i="5"/>
  <c r="W412" i="5"/>
  <c r="AS412" i="5"/>
  <c r="Q413" i="5"/>
  <c r="AB413" i="5"/>
  <c r="AM413" i="5"/>
  <c r="AC416" i="5"/>
  <c r="AN416" i="5"/>
  <c r="R416" i="5"/>
  <c r="AS423" i="5"/>
  <c r="W423" i="5"/>
  <c r="AH423" i="5"/>
  <c r="R426" i="5"/>
  <c r="AN426" i="5"/>
  <c r="N485" i="5"/>
  <c r="AJ485" i="5"/>
  <c r="Y485" i="5"/>
  <c r="AD501" i="5"/>
  <c r="S501" i="5"/>
  <c r="AO501" i="5"/>
  <c r="AM515" i="5"/>
  <c r="Q515" i="5"/>
  <c r="AB515" i="5"/>
  <c r="V226" i="5"/>
  <c r="AD231" i="5"/>
  <c r="X236" i="5"/>
  <c r="N248" i="5"/>
  <c r="O257" i="5"/>
  <c r="O259" i="5"/>
  <c r="T261" i="5"/>
  <c r="AF265" i="5"/>
  <c r="N278" i="5"/>
  <c r="O281" i="5"/>
  <c r="N285" i="5"/>
  <c r="AS287" i="5"/>
  <c r="AH289" i="5"/>
  <c r="W289" i="5"/>
  <c r="AS289" i="5"/>
  <c r="AS291" i="5"/>
  <c r="AJ296" i="5"/>
  <c r="AR297" i="5"/>
  <c r="AG297" i="5"/>
  <c r="AR309" i="5"/>
  <c r="V315" i="5"/>
  <c r="AR315" i="5"/>
  <c r="AI326" i="5"/>
  <c r="AR327" i="5"/>
  <c r="AG327" i="5"/>
  <c r="AK328" i="5"/>
  <c r="O328" i="5"/>
  <c r="Z328" i="5"/>
  <c r="S332" i="5"/>
  <c r="AO332" i="5"/>
  <c r="AD332" i="5"/>
  <c r="AE332" i="5"/>
  <c r="Y334" i="5"/>
  <c r="N334" i="5"/>
  <c r="S336" i="5"/>
  <c r="AD336" i="5"/>
  <c r="AO340" i="5"/>
  <c r="AD340" i="5"/>
  <c r="AI341" i="5"/>
  <c r="X341" i="5"/>
  <c r="AT342" i="5"/>
  <c r="AI342" i="5"/>
  <c r="T348" i="5"/>
  <c r="AP348" i="5"/>
  <c r="V349" i="5"/>
  <c r="AR349" i="5"/>
  <c r="N355" i="5"/>
  <c r="Q359" i="5"/>
  <c r="AM359" i="5"/>
  <c r="AB359" i="5"/>
  <c r="AA362" i="5"/>
  <c r="AL362" i="5"/>
  <c r="AS364" i="5"/>
  <c r="S366" i="5"/>
  <c r="AD366" i="5"/>
  <c r="AO366" i="5"/>
  <c r="N374" i="5"/>
  <c r="AL380" i="5"/>
  <c r="AR381" i="5"/>
  <c r="V381" i="5"/>
  <c r="AJ382" i="5"/>
  <c r="Y382" i="5"/>
  <c r="AG383" i="5"/>
  <c r="AS384" i="5"/>
  <c r="AS388" i="5"/>
  <c r="AQ399" i="5"/>
  <c r="U399" i="5"/>
  <c r="AF399" i="5"/>
  <c r="AG402" i="5"/>
  <c r="AJ404" i="5"/>
  <c r="Y404" i="5"/>
  <c r="AI412" i="5"/>
  <c r="X412" i="5"/>
  <c r="AT412" i="5"/>
  <c r="AN413" i="5"/>
  <c r="AC413" i="5"/>
  <c r="R413" i="5"/>
  <c r="AD416" i="5"/>
  <c r="S416" i="5"/>
  <c r="R424" i="5"/>
  <c r="AN424" i="5"/>
  <c r="AS425" i="5"/>
  <c r="W425" i="5"/>
  <c r="AH425" i="5"/>
  <c r="V462" i="5"/>
  <c r="AR462" i="5"/>
  <c r="AG462" i="5"/>
  <c r="AC247" i="5"/>
  <c r="AJ248" i="5"/>
  <c r="BQ248" i="5" s="1"/>
  <c r="AE252" i="5"/>
  <c r="AM274" i="5"/>
  <c r="AO281" i="5"/>
  <c r="X289" i="5"/>
  <c r="AT289" i="5"/>
  <c r="Z295" i="5"/>
  <c r="AK295" i="5"/>
  <c r="W297" i="5"/>
  <c r="AH297" i="5"/>
  <c r="U303" i="5"/>
  <c r="AQ303" i="5"/>
  <c r="S305" i="5"/>
  <c r="AO305" i="5"/>
  <c r="AN313" i="5"/>
  <c r="R313" i="5"/>
  <c r="O318" i="5"/>
  <c r="AK318" i="5"/>
  <c r="X322" i="5"/>
  <c r="AT322" i="5"/>
  <c r="AI322" i="5"/>
  <c r="AM323" i="5"/>
  <c r="Q323" i="5"/>
  <c r="AB323" i="5"/>
  <c r="N325" i="5"/>
  <c r="AJ325" i="5"/>
  <c r="AK334" i="5"/>
  <c r="Z334" i="5"/>
  <c r="T336" i="5"/>
  <c r="AP336" i="5"/>
  <c r="Y338" i="5"/>
  <c r="N338" i="5"/>
  <c r="T340" i="5"/>
  <c r="AE340" i="5"/>
  <c r="R343" i="5"/>
  <c r="AN343" i="5"/>
  <c r="AL344" i="5"/>
  <c r="AL346" i="5"/>
  <c r="P346" i="5"/>
  <c r="AA346" i="5"/>
  <c r="Z350" i="5"/>
  <c r="O350" i="5"/>
  <c r="AK350" i="5"/>
  <c r="AJ352" i="5"/>
  <c r="Y352" i="5"/>
  <c r="AM356" i="5"/>
  <c r="Q356" i="5"/>
  <c r="AR370" i="5"/>
  <c r="V373" i="5"/>
  <c r="AR373" i="5"/>
  <c r="O374" i="5"/>
  <c r="AK382" i="5"/>
  <c r="Z382" i="5"/>
  <c r="R386" i="5"/>
  <c r="AN386" i="5"/>
  <c r="AC386" i="5"/>
  <c r="X393" i="5"/>
  <c r="AT393" i="5"/>
  <c r="V397" i="5"/>
  <c r="AG397" i="5"/>
  <c r="AR397" i="5"/>
  <c r="AB398" i="5"/>
  <c r="Q398" i="5"/>
  <c r="P401" i="5"/>
  <c r="AA401" i="5"/>
  <c r="AE411" i="5"/>
  <c r="T411" i="5"/>
  <c r="W436" i="5"/>
  <c r="AS436" i="5"/>
  <c r="AH436" i="5"/>
  <c r="V540" i="5"/>
  <c r="AG540" i="5"/>
  <c r="AR540" i="5"/>
  <c r="N576" i="5"/>
  <c r="AJ576" i="5"/>
  <c r="Y576" i="5"/>
  <c r="AR578" i="5"/>
  <c r="AG578" i="5"/>
  <c r="V578" i="5"/>
  <c r="AT595" i="5"/>
  <c r="X595" i="5"/>
  <c r="AI595" i="5"/>
  <c r="AI367" i="5"/>
  <c r="X367" i="5"/>
  <c r="AQ379" i="5"/>
  <c r="U379" i="5"/>
  <c r="AJ402" i="5"/>
  <c r="AJ406" i="5"/>
  <c r="Y406" i="5"/>
  <c r="T422" i="5"/>
  <c r="AP422" i="5"/>
  <c r="AP448" i="5"/>
  <c r="AE448" i="5"/>
  <c r="T450" i="5"/>
  <c r="AP450" i="5"/>
  <c r="AE450" i="5"/>
  <c r="AH455" i="5"/>
  <c r="W455" i="5"/>
  <c r="AS455" i="5"/>
  <c r="N460" i="5"/>
  <c r="AJ460" i="5"/>
  <c r="Y460" i="5"/>
  <c r="AB467" i="5"/>
  <c r="AM467" i="5"/>
  <c r="Q467" i="5"/>
  <c r="AR491" i="5"/>
  <c r="AG491" i="5"/>
  <c r="V491" i="5"/>
  <c r="Q549" i="5"/>
  <c r="AM549" i="5"/>
  <c r="AB549" i="5"/>
  <c r="AQ568" i="5"/>
  <c r="U568" i="5"/>
  <c r="AT644" i="5"/>
  <c r="AI644" i="5"/>
  <c r="X644" i="5"/>
  <c r="AC655" i="5"/>
  <c r="AN655" i="5"/>
  <c r="R655" i="5"/>
  <c r="AL287" i="5"/>
  <c r="AA287" i="5"/>
  <c r="S295" i="5"/>
  <c r="AO295" i="5"/>
  <c r="AR298" i="5"/>
  <c r="AG298" i="5"/>
  <c r="W299" i="5"/>
  <c r="AH299" i="5"/>
  <c r="P300" i="5"/>
  <c r="AL300" i="5"/>
  <c r="AR302" i="5"/>
  <c r="V302" i="5"/>
  <c r="AC304" i="5"/>
  <c r="AN304" i="5"/>
  <c r="N309" i="5"/>
  <c r="AJ309" i="5"/>
  <c r="V311" i="5"/>
  <c r="AR311" i="5"/>
  <c r="AO318" i="5"/>
  <c r="AA322" i="5"/>
  <c r="AQ323" i="5"/>
  <c r="U323" i="5"/>
  <c r="T328" i="5"/>
  <c r="AP328" i="5"/>
  <c r="N329" i="5"/>
  <c r="AJ329" i="5"/>
  <c r="AD334" i="5"/>
  <c r="AQ335" i="5"/>
  <c r="U335" i="5"/>
  <c r="AT336" i="5"/>
  <c r="AI336" i="5"/>
  <c r="AI340" i="5"/>
  <c r="X340" i="5"/>
  <c r="T346" i="5"/>
  <c r="AP346" i="5"/>
  <c r="AE346" i="5"/>
  <c r="AO350" i="5"/>
  <c r="AD350" i="5"/>
  <c r="V354" i="5"/>
  <c r="AR356" i="5"/>
  <c r="AR359" i="5"/>
  <c r="V359" i="5"/>
  <c r="AJ360" i="5"/>
  <c r="N360" i="5"/>
  <c r="Y360" i="5"/>
  <c r="AC374" i="5"/>
  <c r="R374" i="5"/>
  <c r="Z384" i="5"/>
  <c r="O384" i="5"/>
  <c r="AK384" i="5"/>
  <c r="Q385" i="5"/>
  <c r="AB385" i="5"/>
  <c r="P388" i="5"/>
  <c r="AL388" i="5"/>
  <c r="AJ389" i="5"/>
  <c r="AJ397" i="5"/>
  <c r="N397" i="5"/>
  <c r="U398" i="5"/>
  <c r="AQ398" i="5"/>
  <c r="AF398" i="5"/>
  <c r="AQ401" i="5"/>
  <c r="N402" i="5"/>
  <c r="AF409" i="5"/>
  <c r="U409" i="5"/>
  <c r="AQ409" i="5"/>
  <c r="AB419" i="5"/>
  <c r="AM419" i="5"/>
  <c r="Q419" i="5"/>
  <c r="AD464" i="5"/>
  <c r="AO464" i="5"/>
  <c r="W302" i="5"/>
  <c r="AS302" i="5"/>
  <c r="Z306" i="5"/>
  <c r="O306" i="5"/>
  <c r="AD310" i="5"/>
  <c r="S310" i="5"/>
  <c r="AD320" i="5"/>
  <c r="S320" i="5"/>
  <c r="AE331" i="5"/>
  <c r="T331" i="5"/>
  <c r="AP331" i="5"/>
  <c r="V335" i="5"/>
  <c r="AR335" i="5"/>
  <c r="AD338" i="5"/>
  <c r="S338" i="5"/>
  <c r="AE350" i="5"/>
  <c r="AP350" i="5"/>
  <c r="AK351" i="5"/>
  <c r="O351" i="5"/>
  <c r="AH353" i="5"/>
  <c r="AS353" i="5"/>
  <c r="R358" i="5"/>
  <c r="AN358" i="5"/>
  <c r="V372" i="5"/>
  <c r="AR372" i="5"/>
  <c r="W373" i="5"/>
  <c r="V376" i="5"/>
  <c r="AA384" i="5"/>
  <c r="X387" i="5"/>
  <c r="AT387" i="5"/>
  <c r="AA388" i="5"/>
  <c r="V390" i="5"/>
  <c r="AR390" i="5"/>
  <c r="Q393" i="5"/>
  <c r="AM393" i="5"/>
  <c r="AN408" i="5"/>
  <c r="R408" i="5"/>
  <c r="AN410" i="5"/>
  <c r="AC410" i="5"/>
  <c r="AC419" i="5"/>
  <c r="R419" i="5"/>
  <c r="X420" i="5"/>
  <c r="AT420" i="5"/>
  <c r="AC427" i="5"/>
  <c r="R427" i="5"/>
  <c r="AN427" i="5"/>
  <c r="AH428" i="5"/>
  <c r="W428" i="5"/>
  <c r="AE432" i="5"/>
  <c r="AP432" i="5"/>
  <c r="T432" i="5"/>
  <c r="Q510" i="5"/>
  <c r="AB510" i="5"/>
  <c r="AM510" i="5"/>
  <c r="S225" i="5"/>
  <c r="AI244" i="5"/>
  <c r="T268" i="5"/>
  <c r="T272" i="5"/>
  <c r="T276" i="5"/>
  <c r="T279" i="5"/>
  <c r="AI284" i="5"/>
  <c r="AP286" i="5"/>
  <c r="AE286" i="5"/>
  <c r="AC288" i="5"/>
  <c r="AB290" i="5"/>
  <c r="AK293" i="5"/>
  <c r="AI300" i="5"/>
  <c r="AI302" i="5"/>
  <c r="AT302" i="5"/>
  <c r="X302" i="5"/>
  <c r="AD303" i="5"/>
  <c r="AP304" i="5"/>
  <c r="R307" i="5"/>
  <c r="AN307" i="5"/>
  <c r="AO310" i="5"/>
  <c r="AQ331" i="5"/>
  <c r="U331" i="5"/>
  <c r="S337" i="5"/>
  <c r="AD337" i="5"/>
  <c r="AO338" i="5"/>
  <c r="AI339" i="5"/>
  <c r="X339" i="5"/>
  <c r="S342" i="5"/>
  <c r="AD342" i="5"/>
  <c r="AH342" i="5"/>
  <c r="AF345" i="5"/>
  <c r="N347" i="5"/>
  <c r="AJ347" i="5"/>
  <c r="R347" i="5"/>
  <c r="AK348" i="5"/>
  <c r="O348" i="5"/>
  <c r="AJ355" i="5"/>
  <c r="T357" i="5"/>
  <c r="AA360" i="5"/>
  <c r="AL360" i="5"/>
  <c r="AC364" i="5"/>
  <c r="AJ366" i="5"/>
  <c r="N366" i="5"/>
  <c r="Y366" i="5"/>
  <c r="BF366" i="5" s="1"/>
  <c r="Q367" i="5"/>
  <c r="AB367" i="5"/>
  <c r="AF367" i="5"/>
  <c r="Z370" i="5"/>
  <c r="AK370" i="5"/>
  <c r="U375" i="5"/>
  <c r="AF375" i="5"/>
  <c r="AK376" i="5"/>
  <c r="O376" i="5"/>
  <c r="Z376" i="5"/>
  <c r="Q380" i="5"/>
  <c r="AM380" i="5"/>
  <c r="Q381" i="5"/>
  <c r="AM381" i="5"/>
  <c r="AG381" i="5"/>
  <c r="W383" i="5"/>
  <c r="AS383" i="5"/>
  <c r="AH383" i="5"/>
  <c r="AM385" i="5"/>
  <c r="W390" i="5"/>
  <c r="AS390" i="5"/>
  <c r="AG395" i="5"/>
  <c r="AK405" i="5"/>
  <c r="O405" i="5"/>
  <c r="AD419" i="5"/>
  <c r="S419" i="5"/>
  <c r="AO419" i="5"/>
  <c r="AT428" i="5"/>
  <c r="X428" i="5"/>
  <c r="AI428" i="5"/>
  <c r="AA445" i="5"/>
  <c r="P445" i="5"/>
  <c r="Q482" i="5"/>
  <c r="AM482" i="5"/>
  <c r="AB482" i="5"/>
  <c r="AO431" i="5"/>
  <c r="S431" i="5"/>
  <c r="AD431" i="5"/>
  <c r="AA296" i="5"/>
  <c r="AT296" i="5"/>
  <c r="P297" i="5"/>
  <c r="AL298" i="5"/>
  <c r="R301" i="5"/>
  <c r="AM302" i="5"/>
  <c r="AH303" i="5"/>
  <c r="AD304" i="5"/>
  <c r="AM306" i="5"/>
  <c r="AA308" i="5"/>
  <c r="U309" i="5"/>
  <c r="Y313" i="5"/>
  <c r="AP314" i="5"/>
  <c r="AN315" i="5"/>
  <c r="X318" i="5"/>
  <c r="AP320" i="5"/>
  <c r="AN321" i="5"/>
  <c r="Z324" i="5"/>
  <c r="U325" i="5"/>
  <c r="AJ331" i="5"/>
  <c r="Y333" i="5"/>
  <c r="BF333" i="5" s="1"/>
  <c r="AP334" i="5"/>
  <c r="V337" i="5"/>
  <c r="AL338" i="5"/>
  <c r="R341" i="5"/>
  <c r="AN341" i="5"/>
  <c r="X343" i="5"/>
  <c r="AJ345" i="5"/>
  <c r="AJ348" i="5"/>
  <c r="Y350" i="5"/>
  <c r="X361" i="5"/>
  <c r="R362" i="5"/>
  <c r="AR362" i="5"/>
  <c r="AH365" i="5"/>
  <c r="T367" i="5"/>
  <c r="AH368" i="5"/>
  <c r="AS370" i="5"/>
  <c r="AN372" i="5"/>
  <c r="AB373" i="5"/>
  <c r="AO374" i="5"/>
  <c r="AE379" i="5"/>
  <c r="R380" i="5"/>
  <c r="AH381" i="5"/>
  <c r="AO382" i="5"/>
  <c r="V384" i="5"/>
  <c r="AR384" i="5"/>
  <c r="AJ385" i="5"/>
  <c r="Z386" i="5"/>
  <c r="P387" i="5"/>
  <c r="AM387" i="5"/>
  <c r="AT389" i="5"/>
  <c r="AL390" i="5"/>
  <c r="S392" i="5"/>
  <c r="AN394" i="5"/>
  <c r="AQ395" i="5"/>
  <c r="U395" i="5"/>
  <c r="AL395" i="5"/>
  <c r="AT396" i="5"/>
  <c r="X396" i="5"/>
  <c r="AO402" i="5"/>
  <c r="AT404" i="5"/>
  <c r="X404" i="5"/>
  <c r="AS414" i="5"/>
  <c r="W414" i="5"/>
  <c r="AT417" i="5"/>
  <c r="X417" i="5"/>
  <c r="AH420" i="5"/>
  <c r="AS420" i="5"/>
  <c r="AI423" i="5"/>
  <c r="X423" i="5"/>
  <c r="AT423" i="5"/>
  <c r="AM424" i="5"/>
  <c r="AB424" i="5"/>
  <c r="AF432" i="5"/>
  <c r="U432" i="5"/>
  <c r="O433" i="5"/>
  <c r="AK433" i="5"/>
  <c r="Z433" i="5"/>
  <c r="N435" i="5"/>
  <c r="Y435" i="5"/>
  <c r="AJ435" i="5"/>
  <c r="AJ438" i="5"/>
  <c r="N438" i="5"/>
  <c r="Y438" i="5"/>
  <c r="AJ440" i="5"/>
  <c r="Y440" i="5"/>
  <c r="N440" i="5"/>
  <c r="AR444" i="5"/>
  <c r="AG444" i="5"/>
  <c r="AI446" i="5"/>
  <c r="X446" i="5"/>
  <c r="AF457" i="5"/>
  <c r="AQ457" i="5"/>
  <c r="U457" i="5"/>
  <c r="AD459" i="5"/>
  <c r="AO459" i="5"/>
  <c r="S459" i="5"/>
  <c r="AQ465" i="5"/>
  <c r="U465" i="5"/>
  <c r="AF465" i="5"/>
  <c r="AH482" i="5"/>
  <c r="W482" i="5"/>
  <c r="AS482" i="5"/>
  <c r="AB483" i="5"/>
  <c r="AM483" i="5"/>
  <c r="Q483" i="5"/>
  <c r="Z494" i="5"/>
  <c r="O494" i="5"/>
  <c r="AB546" i="5"/>
  <c r="Q546" i="5"/>
  <c r="AM546" i="5"/>
  <c r="X593" i="5"/>
  <c r="AT593" i="5"/>
  <c r="AI593" i="5"/>
  <c r="X298" i="5"/>
  <c r="AG317" i="5"/>
  <c r="AI328" i="5"/>
  <c r="AQ353" i="5"/>
  <c r="V355" i="5"/>
  <c r="AO364" i="5"/>
  <c r="AL381" i="5"/>
  <c r="AS382" i="5"/>
  <c r="AL383" i="5"/>
  <c r="AP390" i="5"/>
  <c r="AL399" i="5"/>
  <c r="O401" i="5"/>
  <c r="AK402" i="5"/>
  <c r="Z402" i="5"/>
  <c r="AB415" i="5"/>
  <c r="AM415" i="5"/>
  <c r="Q415" i="5"/>
  <c r="X425" i="5"/>
  <c r="AI425" i="5"/>
  <c r="AT425" i="5"/>
  <c r="AD426" i="5"/>
  <c r="AO426" i="5"/>
  <c r="S426" i="5"/>
  <c r="X427" i="5"/>
  <c r="AT427" i="5"/>
  <c r="AD443" i="5"/>
  <c r="S443" i="5"/>
  <c r="AO443" i="5"/>
  <c r="X452" i="5"/>
  <c r="AT452" i="5"/>
  <c r="AI452" i="5"/>
  <c r="AK476" i="5"/>
  <c r="Z476" i="5"/>
  <c r="O476" i="5"/>
  <c r="W528" i="5"/>
  <c r="AS528" i="5"/>
  <c r="AH528" i="5"/>
  <c r="AI290" i="5"/>
  <c r="AS294" i="5"/>
  <c r="AF301" i="5"/>
  <c r="AK308" i="5"/>
  <c r="AE309" i="5"/>
  <c r="AJ317" i="5"/>
  <c r="AE318" i="5"/>
  <c r="AH324" i="5"/>
  <c r="N328" i="5"/>
  <c r="AJ328" i="5"/>
  <c r="Z330" i="5"/>
  <c r="O332" i="5"/>
  <c r="AJ333" i="5"/>
  <c r="O336" i="5"/>
  <c r="AJ336" i="5"/>
  <c r="R339" i="5"/>
  <c r="O342" i="5"/>
  <c r="AJ342" i="5"/>
  <c r="AF343" i="5"/>
  <c r="O346" i="5"/>
  <c r="AJ346" i="5"/>
  <c r="Q349" i="5"/>
  <c r="AJ350" i="5"/>
  <c r="T353" i="5"/>
  <c r="AI354" i="5"/>
  <c r="AS355" i="5"/>
  <c r="AL359" i="5"/>
  <c r="AF361" i="5"/>
  <c r="AD362" i="5"/>
  <c r="AS365" i="5"/>
  <c r="AD370" i="5"/>
  <c r="R372" i="5"/>
  <c r="AS372" i="5"/>
  <c r="AL373" i="5"/>
  <c r="AF377" i="5"/>
  <c r="S378" i="5"/>
  <c r="Z380" i="5"/>
  <c r="AM383" i="5"/>
  <c r="O388" i="5"/>
  <c r="AM388" i="5"/>
  <c r="AJ391" i="5"/>
  <c r="AJ394" i="5"/>
  <c r="N394" i="5"/>
  <c r="R394" i="5"/>
  <c r="P395" i="5"/>
  <c r="AA396" i="5"/>
  <c r="AS398" i="5"/>
  <c r="AA403" i="5"/>
  <c r="P403" i="5"/>
  <c r="AK411" i="5"/>
  <c r="Z411" i="5"/>
  <c r="W420" i="5"/>
  <c r="AE421" i="5"/>
  <c r="AP421" i="5"/>
  <c r="T421" i="5"/>
  <c r="AM430" i="5"/>
  <c r="AB430" i="5"/>
  <c r="Q430" i="5"/>
  <c r="Z437" i="5"/>
  <c r="O437" i="5"/>
  <c r="AK437" i="5"/>
  <c r="AE443" i="5"/>
  <c r="T443" i="5"/>
  <c r="AP443" i="5"/>
  <c r="AQ451" i="5"/>
  <c r="AB466" i="5"/>
  <c r="Q466" i="5"/>
  <c r="AM466" i="5"/>
  <c r="P469" i="5"/>
  <c r="AL469" i="5"/>
  <c r="AA469" i="5"/>
  <c r="AR470" i="5"/>
  <c r="AG470" i="5"/>
  <c r="T502" i="5"/>
  <c r="AP502" i="5"/>
  <c r="AE502" i="5"/>
  <c r="AB506" i="5"/>
  <c r="Q506" i="5"/>
  <c r="AM506" i="5"/>
  <c r="AD287" i="5"/>
  <c r="AT295" i="5"/>
  <c r="AG300" i="5"/>
  <c r="AJ305" i="5"/>
  <c r="U307" i="5"/>
  <c r="AD325" i="5"/>
  <c r="AF329" i="5"/>
  <c r="Z344" i="5"/>
  <c r="AF347" i="5"/>
  <c r="AC352" i="5"/>
  <c r="AS368" i="5"/>
  <c r="AM373" i="5"/>
  <c r="P379" i="5"/>
  <c r="AS380" i="5"/>
  <c r="AH386" i="5"/>
  <c r="O394" i="5"/>
  <c r="AK394" i="5"/>
  <c r="N395" i="5"/>
  <c r="Y395" i="5"/>
  <c r="AO397" i="5"/>
  <c r="AT400" i="5"/>
  <c r="AI400" i="5"/>
  <c r="X402" i="5"/>
  <c r="AM403" i="5"/>
  <c r="AB403" i="5"/>
  <c r="AE406" i="5"/>
  <c r="AP407" i="5"/>
  <c r="P411" i="5"/>
  <c r="AA411" i="5"/>
  <c r="Q417" i="5"/>
  <c r="AB417" i="5"/>
  <c r="AO418" i="5"/>
  <c r="S418" i="5"/>
  <c r="Y422" i="5"/>
  <c r="AJ422" i="5"/>
  <c r="AI429" i="5"/>
  <c r="AT429" i="5"/>
  <c r="X429" i="5"/>
  <c r="AP433" i="5"/>
  <c r="AE433" i="5"/>
  <c r="T433" i="5"/>
  <c r="V444" i="5"/>
  <c r="V451" i="5"/>
  <c r="AR451" i="5"/>
  <c r="V461" i="5"/>
  <c r="AG461" i="5"/>
  <c r="AR461" i="5"/>
  <c r="AQ500" i="5"/>
  <c r="X295" i="5"/>
  <c r="N300" i="5"/>
  <c r="AB306" i="5"/>
  <c r="AH314" i="5"/>
  <c r="Y315" i="5"/>
  <c r="Y331" i="5"/>
  <c r="AE334" i="5"/>
  <c r="N340" i="5"/>
  <c r="AG357" i="5"/>
  <c r="AD358" i="5"/>
  <c r="Y368" i="5"/>
  <c r="AH392" i="5"/>
  <c r="AD396" i="5"/>
  <c r="AO396" i="5"/>
  <c r="AK398" i="5"/>
  <c r="O398" i="5"/>
  <c r="W416" i="5"/>
  <c r="AI417" i="5"/>
  <c r="AS421" i="5"/>
  <c r="W421" i="5"/>
  <c r="P439" i="5"/>
  <c r="AL439" i="5"/>
  <c r="AA439" i="5"/>
  <c r="AJ441" i="5"/>
  <c r="Y441" i="5"/>
  <c r="N441" i="5"/>
  <c r="AT446" i="5"/>
  <c r="P457" i="5"/>
  <c r="AA457" i="5"/>
  <c r="AL457" i="5"/>
  <c r="AR458" i="5"/>
  <c r="V458" i="5"/>
  <c r="AG458" i="5"/>
  <c r="AL465" i="5"/>
  <c r="AA465" i="5"/>
  <c r="P465" i="5"/>
  <c r="S492" i="5"/>
  <c r="AD492" i="5"/>
  <c r="AO492" i="5"/>
  <c r="V592" i="5"/>
  <c r="AR592" i="5"/>
  <c r="AG592" i="5"/>
  <c r="V619" i="5"/>
  <c r="AR619" i="5"/>
  <c r="AE310" i="5"/>
  <c r="X312" i="5"/>
  <c r="X316" i="5"/>
  <c r="AE320" i="5"/>
  <c r="AD321" i="5"/>
  <c r="AE326" i="5"/>
  <c r="Y327" i="5"/>
  <c r="AH330" i="5"/>
  <c r="Y345" i="5"/>
  <c r="AE371" i="5"/>
  <c r="AD372" i="5"/>
  <c r="AH374" i="5"/>
  <c r="AS381" i="5"/>
  <c r="X383" i="5"/>
  <c r="Z394" i="5"/>
  <c r="W398" i="5"/>
  <c r="AK400" i="5"/>
  <c r="Z400" i="5"/>
  <c r="O400" i="5"/>
  <c r="V400" i="5"/>
  <c r="AK404" i="5"/>
  <c r="AL411" i="5"/>
  <c r="AR412" i="5"/>
  <c r="AG412" i="5"/>
  <c r="V412" i="5"/>
  <c r="AL413" i="5"/>
  <c r="AA413" i="5"/>
  <c r="P413" i="5"/>
  <c r="X419" i="5"/>
  <c r="Q424" i="5"/>
  <c r="AO450" i="5"/>
  <c r="AD450" i="5"/>
  <c r="S450" i="5"/>
  <c r="AT456" i="5"/>
  <c r="AI456" i="5"/>
  <c r="X456" i="5"/>
  <c r="U462" i="5"/>
  <c r="AQ462" i="5"/>
  <c r="V477" i="5"/>
  <c r="AR477" i="5"/>
  <c r="AB491" i="5"/>
  <c r="AM491" i="5"/>
  <c r="Q491" i="5"/>
  <c r="AC404" i="5"/>
  <c r="N416" i="5"/>
  <c r="O419" i="5"/>
  <c r="AJ419" i="5"/>
  <c r="AF422" i="5"/>
  <c r="AP423" i="5"/>
  <c r="AI424" i="5"/>
  <c r="T425" i="5"/>
  <c r="N426" i="5"/>
  <c r="AD427" i="5"/>
  <c r="AP429" i="5"/>
  <c r="Y433" i="5"/>
  <c r="AL437" i="5"/>
  <c r="N442" i="5"/>
  <c r="AJ442" i="5"/>
  <c r="Y442" i="5"/>
  <c r="BF442" i="5" s="1"/>
  <c r="AN445" i="5"/>
  <c r="R445" i="5"/>
  <c r="AC445" i="5"/>
  <c r="AJ446" i="5"/>
  <c r="AI447" i="5"/>
  <c r="P450" i="5"/>
  <c r="AA450" i="5"/>
  <c r="AM451" i="5"/>
  <c r="AB451" i="5"/>
  <c r="AD452" i="5"/>
  <c r="AJ453" i="5"/>
  <c r="U454" i="5"/>
  <c r="AQ454" i="5"/>
  <c r="O459" i="5"/>
  <c r="AK459" i="5"/>
  <c r="Z459" i="5"/>
  <c r="AB472" i="5"/>
  <c r="Q472" i="5"/>
  <c r="AM472" i="5"/>
  <c r="AF474" i="5"/>
  <c r="U474" i="5"/>
  <c r="R478" i="5"/>
  <c r="AN478" i="5"/>
  <c r="AC478" i="5"/>
  <c r="AD484" i="5"/>
  <c r="AO484" i="5"/>
  <c r="AS485" i="5"/>
  <c r="W485" i="5"/>
  <c r="AH485" i="5"/>
  <c r="P486" i="5"/>
  <c r="AL486" i="5"/>
  <c r="AA486" i="5"/>
  <c r="S488" i="5"/>
  <c r="AO488" i="5"/>
  <c r="AD488" i="5"/>
  <c r="AM490" i="5"/>
  <c r="AR493" i="5"/>
  <c r="AG493" i="5"/>
  <c r="V493" i="5"/>
  <c r="AR497" i="5"/>
  <c r="AG497" i="5"/>
  <c r="V497" i="5"/>
  <c r="AF499" i="5"/>
  <c r="AQ499" i="5"/>
  <c r="U499" i="5"/>
  <c r="AM502" i="5"/>
  <c r="Q502" i="5"/>
  <c r="AB502" i="5"/>
  <c r="T522" i="5"/>
  <c r="AE522" i="5"/>
  <c r="AP522" i="5"/>
  <c r="O526" i="5"/>
  <c r="AK526" i="5"/>
  <c r="Z526" i="5"/>
  <c r="AC537" i="5"/>
  <c r="R537" i="5"/>
  <c r="AN537" i="5"/>
  <c r="X541" i="5"/>
  <c r="AI541" i="5"/>
  <c r="R544" i="5"/>
  <c r="AC544" i="5"/>
  <c r="Y546" i="5"/>
  <c r="AJ546" i="5"/>
  <c r="N546" i="5"/>
  <c r="N410" i="5"/>
  <c r="AO421" i="5"/>
  <c r="AI422" i="5"/>
  <c r="N424" i="5"/>
  <c r="AJ424" i="5"/>
  <c r="Y428" i="5"/>
  <c r="Y429" i="5"/>
  <c r="N430" i="5"/>
  <c r="AJ430" i="5"/>
  <c r="AR438" i="5"/>
  <c r="S445" i="5"/>
  <c r="AD445" i="5"/>
  <c r="AC451" i="5"/>
  <c r="R451" i="5"/>
  <c r="AP452" i="5"/>
  <c r="T452" i="5"/>
  <c r="AE452" i="5"/>
  <c r="Z456" i="5"/>
  <c r="P459" i="5"/>
  <c r="AL459" i="5"/>
  <c r="T467" i="5"/>
  <c r="AE467" i="5"/>
  <c r="AP467" i="5"/>
  <c r="AM475" i="5"/>
  <c r="AB475" i="5"/>
  <c r="Q475" i="5"/>
  <c r="W476" i="5"/>
  <c r="AH476" i="5"/>
  <c r="AS476" i="5"/>
  <c r="AN494" i="5"/>
  <c r="R494" i="5"/>
  <c r="AP509" i="5"/>
  <c r="T509" i="5"/>
  <c r="AE509" i="5"/>
  <c r="AS512" i="5"/>
  <c r="AH512" i="5"/>
  <c r="T524" i="5"/>
  <c r="AP524" i="5"/>
  <c r="AE524" i="5"/>
  <c r="AC539" i="5"/>
  <c r="R539" i="5"/>
  <c r="AN539" i="5"/>
  <c r="Z650" i="5"/>
  <c r="O650" i="5"/>
  <c r="AK650" i="5"/>
  <c r="AR658" i="5"/>
  <c r="AG658" i="5"/>
  <c r="V658" i="5"/>
  <c r="AQ666" i="5"/>
  <c r="U666" i="5"/>
  <c r="AF666" i="5"/>
  <c r="AF408" i="5"/>
  <c r="AP410" i="5"/>
  <c r="AI411" i="5"/>
  <c r="AN430" i="5"/>
  <c r="AQ436" i="5"/>
  <c r="AN437" i="5"/>
  <c r="AI445" i="5"/>
  <c r="Q487" i="5"/>
  <c r="W507" i="5"/>
  <c r="AS507" i="5"/>
  <c r="Z536" i="5"/>
  <c r="O536" i="5"/>
  <c r="AK536" i="5"/>
  <c r="AC673" i="5"/>
  <c r="R673" i="5"/>
  <c r="AN673" i="5"/>
  <c r="AI674" i="5"/>
  <c r="X674" i="5"/>
  <c r="AT674" i="5"/>
  <c r="AK686" i="5"/>
  <c r="Z686" i="5"/>
  <c r="Q687" i="5"/>
  <c r="AB687" i="5"/>
  <c r="AM687" i="5"/>
  <c r="V690" i="5"/>
  <c r="AR690" i="5"/>
  <c r="AG690" i="5"/>
  <c r="AL691" i="5"/>
  <c r="AA691" i="5"/>
  <c r="P691" i="5"/>
  <c r="W432" i="5"/>
  <c r="AH432" i="5"/>
  <c r="AS434" i="5"/>
  <c r="AH434" i="5"/>
  <c r="AJ436" i="5"/>
  <c r="N436" i="5"/>
  <c r="AM440" i="5"/>
  <c r="Q440" i="5"/>
  <c r="AT445" i="5"/>
  <c r="AO455" i="5"/>
  <c r="S455" i="5"/>
  <c r="AD455" i="5"/>
  <c r="AD463" i="5"/>
  <c r="AO463" i="5"/>
  <c r="AK464" i="5"/>
  <c r="O464" i="5"/>
  <c r="AS472" i="5"/>
  <c r="AH472" i="5"/>
  <c r="AN473" i="5"/>
  <c r="R473" i="5"/>
  <c r="AC473" i="5"/>
  <c r="AM487" i="5"/>
  <c r="AR498" i="5"/>
  <c r="AG498" i="5"/>
  <c r="AQ513" i="5"/>
  <c r="U513" i="5"/>
  <c r="Q545" i="5"/>
  <c r="AM545" i="5"/>
  <c r="AB545" i="5"/>
  <c r="AQ570" i="5"/>
  <c r="U570" i="5"/>
  <c r="AF570" i="5"/>
  <c r="AQ404" i="5"/>
  <c r="X406" i="5"/>
  <c r="AQ408" i="5"/>
  <c r="X411" i="5"/>
  <c r="O414" i="5"/>
  <c r="AI415" i="5"/>
  <c r="AJ418" i="5"/>
  <c r="Y419" i="5"/>
  <c r="X424" i="5"/>
  <c r="N425" i="5"/>
  <c r="N429" i="5"/>
  <c r="R439" i="5"/>
  <c r="AC439" i="5"/>
  <c r="AT444" i="5"/>
  <c r="AM447" i="5"/>
  <c r="AB447" i="5"/>
  <c r="AI448" i="5"/>
  <c r="AL449" i="5"/>
  <c r="S452" i="5"/>
  <c r="P454" i="5"/>
  <c r="AA454" i="5"/>
  <c r="T455" i="5"/>
  <c r="AE455" i="5"/>
  <c r="AF455" i="5"/>
  <c r="AD458" i="5"/>
  <c r="AO458" i="5"/>
  <c r="S458" i="5"/>
  <c r="AL474" i="5"/>
  <c r="AA474" i="5"/>
  <c r="W475" i="5"/>
  <c r="AH475" i="5"/>
  <c r="AS475" i="5"/>
  <c r="AF503" i="5"/>
  <c r="U503" i="5"/>
  <c r="AQ503" i="5"/>
  <c r="AK522" i="5"/>
  <c r="Z522" i="5"/>
  <c r="O522" i="5"/>
  <c r="AB527" i="5"/>
  <c r="AM527" i="5"/>
  <c r="Q527" i="5"/>
  <c r="AR408" i="5"/>
  <c r="AJ423" i="5"/>
  <c r="AJ425" i="5"/>
  <c r="W431" i="5"/>
  <c r="AS432" i="5"/>
  <c r="AD439" i="5"/>
  <c r="S440" i="5"/>
  <c r="AD440" i="5"/>
  <c r="AO441" i="5"/>
  <c r="S441" i="5"/>
  <c r="AD441" i="5"/>
  <c r="T445" i="5"/>
  <c r="AN447" i="5"/>
  <c r="R447" i="5"/>
  <c r="AC447" i="5"/>
  <c r="AT450" i="5"/>
  <c r="AI450" i="5"/>
  <c r="AB454" i="5"/>
  <c r="Q454" i="5"/>
  <c r="Z464" i="5"/>
  <c r="AD471" i="5"/>
  <c r="S471" i="5"/>
  <c r="AM481" i="5"/>
  <c r="AB481" i="5"/>
  <c r="Q481" i="5"/>
  <c r="AJ490" i="5"/>
  <c r="Y490" i="5"/>
  <c r="N490" i="5"/>
  <c r="AS516" i="5"/>
  <c r="AH516" i="5"/>
  <c r="AH526" i="5"/>
  <c r="AS526" i="5"/>
  <c r="AJ532" i="5"/>
  <c r="Y532" i="5"/>
  <c r="N532" i="5"/>
  <c r="AN553" i="5"/>
  <c r="AC553" i="5"/>
  <c r="W556" i="5"/>
  <c r="AS556" i="5"/>
  <c r="AH556" i="5"/>
  <c r="R396" i="5"/>
  <c r="U402" i="5"/>
  <c r="AM405" i="5"/>
  <c r="R412" i="5"/>
  <c r="T414" i="5"/>
  <c r="AK415" i="5"/>
  <c r="P421" i="5"/>
  <c r="AJ421" i="5"/>
  <c r="AK423" i="5"/>
  <c r="S428" i="5"/>
  <c r="Z431" i="5"/>
  <c r="S434" i="5"/>
  <c r="Y436" i="5"/>
  <c r="AH440" i="5"/>
  <c r="AP441" i="5"/>
  <c r="T441" i="5"/>
  <c r="AE441" i="5"/>
  <c r="X443" i="5"/>
  <c r="AT443" i="5"/>
  <c r="AD447" i="5"/>
  <c r="AS449" i="5"/>
  <c r="V463" i="5"/>
  <c r="AR463" i="5"/>
  <c r="AG463" i="5"/>
  <c r="U469" i="5"/>
  <c r="AQ469" i="5"/>
  <c r="AF469" i="5"/>
  <c r="AQ473" i="5"/>
  <c r="AF473" i="5"/>
  <c r="R481" i="5"/>
  <c r="AC481" i="5"/>
  <c r="AN481" i="5"/>
  <c r="P484" i="5"/>
  <c r="AA484" i="5"/>
  <c r="AL484" i="5"/>
  <c r="S484" i="5"/>
  <c r="AS492" i="5"/>
  <c r="AH492" i="5"/>
  <c r="W492" i="5"/>
  <c r="R501" i="5"/>
  <c r="AC501" i="5"/>
  <c r="AH508" i="5"/>
  <c r="W508" i="5"/>
  <c r="AB395" i="5"/>
  <c r="AI406" i="5"/>
  <c r="Q409" i="5"/>
  <c r="AC411" i="5"/>
  <c r="AP414" i="5"/>
  <c r="AR418" i="5"/>
  <c r="AL421" i="5"/>
  <c r="AH430" i="5"/>
  <c r="S432" i="5"/>
  <c r="AG436" i="5"/>
  <c r="AG438" i="5"/>
  <c r="Q445" i="5"/>
  <c r="AM445" i="5"/>
  <c r="AB445" i="5"/>
  <c r="AH447" i="5"/>
  <c r="AK450" i="5"/>
  <c r="Z450" i="5"/>
  <c r="AB453" i="5"/>
  <c r="Q453" i="5"/>
  <c r="AQ455" i="5"/>
  <c r="AH461" i="5"/>
  <c r="W461" i="5"/>
  <c r="V465" i="5"/>
  <c r="AG465" i="5"/>
  <c r="AG485" i="5"/>
  <c r="AR485" i="5"/>
  <c r="V485" i="5"/>
  <c r="AC488" i="5"/>
  <c r="R488" i="5"/>
  <c r="AN488" i="5"/>
  <c r="W491" i="5"/>
  <c r="AS491" i="5"/>
  <c r="N513" i="5"/>
  <c r="Y513" i="5"/>
  <c r="AJ513" i="5"/>
  <c r="BQ513" i="5" s="1"/>
  <c r="W516" i="5"/>
  <c r="N523" i="5"/>
  <c r="Y523" i="5"/>
  <c r="AJ523" i="5"/>
  <c r="T547" i="5"/>
  <c r="AP547" i="5"/>
  <c r="AE547" i="5"/>
  <c r="AK587" i="5"/>
  <c r="Z587" i="5"/>
  <c r="O587" i="5"/>
  <c r="W463" i="5"/>
  <c r="X466" i="5"/>
  <c r="Z471" i="5"/>
  <c r="X472" i="5"/>
  <c r="Z479" i="5"/>
  <c r="O479" i="5"/>
  <c r="R480" i="5"/>
  <c r="AN480" i="5"/>
  <c r="AJ484" i="5"/>
  <c r="Y484" i="5"/>
  <c r="Z487" i="5"/>
  <c r="AK487" i="5"/>
  <c r="X490" i="5"/>
  <c r="AI490" i="5"/>
  <c r="AM496" i="5"/>
  <c r="AB496" i="5"/>
  <c r="S510" i="5"/>
  <c r="AO510" i="5"/>
  <c r="AH513" i="5"/>
  <c r="AO518" i="5"/>
  <c r="AD518" i="5"/>
  <c r="S518" i="5"/>
  <c r="AH529" i="5"/>
  <c r="AH535" i="5"/>
  <c r="W535" i="5"/>
  <c r="AS535" i="5"/>
  <c r="V547" i="5"/>
  <c r="AR547" i="5"/>
  <c r="P574" i="5"/>
  <c r="AL574" i="5"/>
  <c r="AA574" i="5"/>
  <c r="AL576" i="5"/>
  <c r="AA576" i="5"/>
  <c r="W666" i="5"/>
  <c r="AS666" i="5"/>
  <c r="AH666" i="5"/>
  <c r="AM457" i="5"/>
  <c r="W459" i="5"/>
  <c r="V460" i="5"/>
  <c r="AH462" i="5"/>
  <c r="AB463" i="5"/>
  <c r="AS464" i="5"/>
  <c r="AE471" i="5"/>
  <c r="AJ476" i="5"/>
  <c r="Y476" i="5"/>
  <c r="AI477" i="5"/>
  <c r="AT477" i="5"/>
  <c r="AL479" i="5"/>
  <c r="P479" i="5"/>
  <c r="AA479" i="5"/>
  <c r="AC480" i="5"/>
  <c r="AT490" i="5"/>
  <c r="W496" i="5"/>
  <c r="AH503" i="5"/>
  <c r="AS503" i="5"/>
  <c r="AH505" i="5"/>
  <c r="AS505" i="5"/>
  <c r="T510" i="5"/>
  <c r="AP510" i="5"/>
  <c r="T518" i="5"/>
  <c r="AP518" i="5"/>
  <c r="AE518" i="5"/>
  <c r="AM521" i="5"/>
  <c r="AB521" i="5"/>
  <c r="Q521" i="5"/>
  <c r="AQ540" i="5"/>
  <c r="U540" i="5"/>
  <c r="Z552" i="5"/>
  <c r="O552" i="5"/>
  <c r="AK552" i="5"/>
  <c r="AL554" i="5"/>
  <c r="P554" i="5"/>
  <c r="AA554" i="5"/>
  <c r="AA564" i="5"/>
  <c r="AL564" i="5"/>
  <c r="P564" i="5"/>
  <c r="U567" i="5"/>
  <c r="AQ567" i="5"/>
  <c r="AF567" i="5"/>
  <c r="P571" i="5"/>
  <c r="AL571" i="5"/>
  <c r="AA571" i="5"/>
  <c r="V629" i="5"/>
  <c r="AR629" i="5"/>
  <c r="AE631" i="5"/>
  <c r="T631" i="5"/>
  <c r="AP631" i="5"/>
  <c r="Y632" i="5"/>
  <c r="BF632" i="5" s="1"/>
  <c r="N632" i="5"/>
  <c r="AJ632" i="5"/>
  <c r="AH644" i="5"/>
  <c r="W644" i="5"/>
  <c r="X435" i="5"/>
  <c r="AP435" i="5"/>
  <c r="AI436" i="5"/>
  <c r="AP437" i="5"/>
  <c r="AI438" i="5"/>
  <c r="N444" i="5"/>
  <c r="U446" i="5"/>
  <c r="AK447" i="5"/>
  <c r="O451" i="5"/>
  <c r="AO451" i="5"/>
  <c r="AO454" i="5"/>
  <c r="U456" i="5"/>
  <c r="Q457" i="5"/>
  <c r="AP457" i="5"/>
  <c r="R461" i="5"/>
  <c r="O462" i="5"/>
  <c r="AK462" i="5"/>
  <c r="W467" i="5"/>
  <c r="AM469" i="5"/>
  <c r="AK471" i="5"/>
  <c r="AF472" i="5"/>
  <c r="S474" i="5"/>
  <c r="X477" i="5"/>
  <c r="R479" i="5"/>
  <c r="AC479" i="5"/>
  <c r="AK480" i="5"/>
  <c r="AK482" i="5"/>
  <c r="O482" i="5"/>
  <c r="U482" i="5"/>
  <c r="Z483" i="5"/>
  <c r="AK483" i="5"/>
  <c r="W484" i="5"/>
  <c r="Z486" i="5"/>
  <c r="R490" i="5"/>
  <c r="AS498" i="5"/>
  <c r="AO504" i="5"/>
  <c r="S504" i="5"/>
  <c r="AS513" i="5"/>
  <c r="AD521" i="5"/>
  <c r="S521" i="5"/>
  <c r="AO521" i="5"/>
  <c r="AA528" i="5"/>
  <c r="AL528" i="5"/>
  <c r="P528" i="5"/>
  <c r="AP529" i="5"/>
  <c r="AE529" i="5"/>
  <c r="T529" i="5"/>
  <c r="O530" i="5"/>
  <c r="AK530" i="5"/>
  <c r="Z530" i="5"/>
  <c r="X532" i="5"/>
  <c r="AT532" i="5"/>
  <c r="Q533" i="5"/>
  <c r="AB533" i="5"/>
  <c r="AH537" i="5"/>
  <c r="W537" i="5"/>
  <c r="AS537" i="5"/>
  <c r="W567" i="5"/>
  <c r="AS567" i="5"/>
  <c r="AH567" i="5"/>
  <c r="R569" i="5"/>
  <c r="AC569" i="5"/>
  <c r="AI638" i="5"/>
  <c r="X638" i="5"/>
  <c r="AT638" i="5"/>
  <c r="AG452" i="5"/>
  <c r="AJ458" i="5"/>
  <c r="S461" i="5"/>
  <c r="Q462" i="5"/>
  <c r="AM462" i="5"/>
  <c r="S465" i="5"/>
  <c r="AK470" i="5"/>
  <c r="AL471" i="5"/>
  <c r="AH473" i="5"/>
  <c r="AS473" i="5"/>
  <c r="AD479" i="5"/>
  <c r="AO479" i="5"/>
  <c r="AF479" i="5"/>
  <c r="Z484" i="5"/>
  <c r="Q492" i="5"/>
  <c r="W493" i="5"/>
  <c r="AB495" i="5"/>
  <c r="U497" i="5"/>
  <c r="AQ497" i="5"/>
  <c r="X498" i="5"/>
  <c r="AT498" i="5"/>
  <c r="T500" i="5"/>
  <c r="AP500" i="5"/>
  <c r="AI501" i="5"/>
  <c r="X501" i="5"/>
  <c r="AT501" i="5"/>
  <c r="T504" i="5"/>
  <c r="AE504" i="5"/>
  <c r="W505" i="5"/>
  <c r="AD508" i="5"/>
  <c r="N511" i="5"/>
  <c r="AJ511" i="5"/>
  <c r="Q511" i="5"/>
  <c r="AO515" i="5"/>
  <c r="Y520" i="5"/>
  <c r="U529" i="5"/>
  <c r="AQ529" i="5"/>
  <c r="AF529" i="5"/>
  <c r="R533" i="5"/>
  <c r="AN533" i="5"/>
  <c r="AI540" i="5"/>
  <c r="X540" i="5"/>
  <c r="V542" i="5"/>
  <c r="AR542" i="5"/>
  <c r="AG542" i="5"/>
  <c r="Z551" i="5"/>
  <c r="AI589" i="5"/>
  <c r="X589" i="5"/>
  <c r="AT589" i="5"/>
  <c r="AI626" i="5"/>
  <c r="X626" i="5"/>
  <c r="AT626" i="5"/>
  <c r="O627" i="5"/>
  <c r="Z627" i="5"/>
  <c r="AF460" i="5"/>
  <c r="AC477" i="5"/>
  <c r="AO478" i="5"/>
  <c r="S478" i="5"/>
  <c r="R485" i="5"/>
  <c r="AN485" i="5"/>
  <c r="AF487" i="5"/>
  <c r="AQ487" i="5"/>
  <c r="AJ488" i="5"/>
  <c r="Y488" i="5"/>
  <c r="N489" i="5"/>
  <c r="Y489" i="5"/>
  <c r="AM493" i="5"/>
  <c r="Q493" i="5"/>
  <c r="AB493" i="5"/>
  <c r="AD494" i="5"/>
  <c r="AO494" i="5"/>
  <c r="AJ498" i="5"/>
  <c r="N498" i="5"/>
  <c r="AF515" i="5"/>
  <c r="U515" i="5"/>
  <c r="AQ515" i="5"/>
  <c r="AQ523" i="5"/>
  <c r="AF523" i="5"/>
  <c r="Q525" i="5"/>
  <c r="AB525" i="5"/>
  <c r="AI542" i="5"/>
  <c r="X542" i="5"/>
  <c r="AT542" i="5"/>
  <c r="AP552" i="5"/>
  <c r="T552" i="5"/>
  <c r="AG557" i="5"/>
  <c r="V557" i="5"/>
  <c r="AR557" i="5"/>
  <c r="AD561" i="5"/>
  <c r="S561" i="5"/>
  <c r="AO561" i="5"/>
  <c r="AP625" i="5"/>
  <c r="T625" i="5"/>
  <c r="AR634" i="5"/>
  <c r="V634" i="5"/>
  <c r="AG634" i="5"/>
  <c r="N635" i="5"/>
  <c r="AJ635" i="5"/>
  <c r="Y635" i="5"/>
  <c r="AC677" i="5"/>
  <c r="R677" i="5"/>
  <c r="AN677" i="5"/>
  <c r="W694" i="5"/>
  <c r="AS694" i="5"/>
  <c r="AH694" i="5"/>
  <c r="AS462" i="5"/>
  <c r="AO482" i="5"/>
  <c r="S482" i="5"/>
  <c r="AD482" i="5"/>
  <c r="AC483" i="5"/>
  <c r="AK488" i="5"/>
  <c r="O488" i="5"/>
  <c r="S490" i="5"/>
  <c r="AD490" i="5"/>
  <c r="X496" i="5"/>
  <c r="AI496" i="5"/>
  <c r="AS496" i="5"/>
  <c r="W500" i="5"/>
  <c r="AS500" i="5"/>
  <c r="AM503" i="5"/>
  <c r="W504" i="5"/>
  <c r="AS504" i="5"/>
  <c r="AB505" i="5"/>
  <c r="Q505" i="5"/>
  <c r="AG509" i="5"/>
  <c r="V509" i="5"/>
  <c r="AR509" i="5"/>
  <c r="AM514" i="5"/>
  <c r="Q514" i="5"/>
  <c r="N527" i="5"/>
  <c r="AJ527" i="5"/>
  <c r="Y527" i="5"/>
  <c r="AG531" i="5"/>
  <c r="AR531" i="5"/>
  <c r="O537" i="5"/>
  <c r="Z537" i="5"/>
  <c r="AD549" i="5"/>
  <c r="S549" i="5"/>
  <c r="AO549" i="5"/>
  <c r="AF559" i="5"/>
  <c r="U559" i="5"/>
  <c r="AQ559" i="5"/>
  <c r="AE561" i="5"/>
  <c r="T561" i="5"/>
  <c r="AP561" i="5"/>
  <c r="U602" i="5"/>
  <c r="AF602" i="5"/>
  <c r="AQ602" i="5"/>
  <c r="AF611" i="5"/>
  <c r="U611" i="5"/>
  <c r="AQ611" i="5"/>
  <c r="AJ624" i="5"/>
  <c r="Y624" i="5"/>
  <c r="N624" i="5"/>
  <c r="AQ669" i="5"/>
  <c r="AF669" i="5"/>
  <c r="U669" i="5"/>
  <c r="Q670" i="5"/>
  <c r="AB670" i="5"/>
  <c r="AJ439" i="5"/>
  <c r="AA447" i="5"/>
  <c r="U458" i="5"/>
  <c r="AQ458" i="5"/>
  <c r="AT462" i="5"/>
  <c r="AS463" i="5"/>
  <c r="AH464" i="5"/>
  <c r="Z465" i="5"/>
  <c r="AO466" i="5"/>
  <c r="W469" i="5"/>
  <c r="T471" i="5"/>
  <c r="Z473" i="5"/>
  <c r="O473" i="5"/>
  <c r="S473" i="5"/>
  <c r="AD474" i="5"/>
  <c r="AP475" i="5"/>
  <c r="AE475" i="5"/>
  <c r="AD477" i="5"/>
  <c r="S477" i="5"/>
  <c r="AJ480" i="5"/>
  <c r="Y480" i="5"/>
  <c r="AK486" i="5"/>
  <c r="AG494" i="5"/>
  <c r="AS495" i="5"/>
  <c r="AT496" i="5"/>
  <c r="W498" i="5"/>
  <c r="W502" i="5"/>
  <c r="AS502" i="5"/>
  <c r="AH506" i="5"/>
  <c r="AS506" i="5"/>
  <c r="AC507" i="5"/>
  <c r="AO508" i="5"/>
  <c r="AI513" i="5"/>
  <c r="X513" i="5"/>
  <c r="AT513" i="5"/>
  <c r="AB516" i="5"/>
  <c r="AM516" i="5"/>
  <c r="Q516" i="5"/>
  <c r="AR517" i="5"/>
  <c r="V517" i="5"/>
  <c r="AH518" i="5"/>
  <c r="W523" i="5"/>
  <c r="AS523" i="5"/>
  <c r="AH523" i="5"/>
  <c r="T527" i="5"/>
  <c r="U543" i="5"/>
  <c r="AQ543" i="5"/>
  <c r="AF543" i="5"/>
  <c r="AP549" i="5"/>
  <c r="AE549" i="5"/>
  <c r="T549" i="5"/>
  <c r="N550" i="5"/>
  <c r="Y550" i="5"/>
  <c r="AM563" i="5"/>
  <c r="Q563" i="5"/>
  <c r="AB563" i="5"/>
  <c r="Q572" i="5"/>
  <c r="AB572" i="5"/>
  <c r="AM572" i="5"/>
  <c r="P603" i="5"/>
  <c r="AL603" i="5"/>
  <c r="AA603" i="5"/>
  <c r="Q657" i="5"/>
  <c r="AB657" i="5"/>
  <c r="V448" i="5"/>
  <c r="Q459" i="5"/>
  <c r="AQ466" i="5"/>
  <c r="W470" i="5"/>
  <c r="T473" i="5"/>
  <c r="T474" i="5"/>
  <c r="AP474" i="5"/>
  <c r="AE474" i="5"/>
  <c r="AP477" i="5"/>
  <c r="T477" i="5"/>
  <c r="AN477" i="5"/>
  <c r="AP478" i="5"/>
  <c r="AL481" i="5"/>
  <c r="AA481" i="5"/>
  <c r="AN483" i="5"/>
  <c r="AF485" i="5"/>
  <c r="U485" i="5"/>
  <c r="AB489" i="5"/>
  <c r="AP493" i="5"/>
  <c r="T493" i="5"/>
  <c r="AH493" i="5"/>
  <c r="AP494" i="5"/>
  <c r="Q496" i="5"/>
  <c r="AM498" i="5"/>
  <c r="AB498" i="5"/>
  <c r="AD499" i="5"/>
  <c r="S499" i="5"/>
  <c r="AO499" i="5"/>
  <c r="AM501" i="5"/>
  <c r="Q501" i="5"/>
  <c r="AM505" i="5"/>
  <c r="P510" i="5"/>
  <c r="AL510" i="5"/>
  <c r="AA510" i="5"/>
  <c r="AD511" i="5"/>
  <c r="S511" i="5"/>
  <c r="AM511" i="5"/>
  <c r="S513" i="5"/>
  <c r="AO514" i="5"/>
  <c r="S514" i="5"/>
  <c r="S520" i="5"/>
  <c r="AD520" i="5"/>
  <c r="AO520" i="5"/>
  <c r="AM525" i="5"/>
  <c r="AE527" i="5"/>
  <c r="W529" i="5"/>
  <c r="X531" i="5"/>
  <c r="AT531" i="5"/>
  <c r="AI531" i="5"/>
  <c r="AK534" i="5"/>
  <c r="O534" i="5"/>
  <c r="Z542" i="5"/>
  <c r="O542" i="5"/>
  <c r="AK542" i="5"/>
  <c r="AI546" i="5"/>
  <c r="X546" i="5"/>
  <c r="AT546" i="5"/>
  <c r="W559" i="5"/>
  <c r="AS559" i="5"/>
  <c r="AH559" i="5"/>
  <c r="U597" i="5"/>
  <c r="AQ597" i="5"/>
  <c r="AF597" i="5"/>
  <c r="W602" i="5"/>
  <c r="AS602" i="5"/>
  <c r="AH602" i="5"/>
  <c r="N691" i="5"/>
  <c r="AJ691" i="5"/>
  <c r="BQ691" i="5" s="1"/>
  <c r="AI474" i="5"/>
  <c r="N486" i="5"/>
  <c r="AI494" i="5"/>
  <c r="AD497" i="5"/>
  <c r="S497" i="5"/>
  <c r="R500" i="5"/>
  <c r="Q504" i="5"/>
  <c r="AT507" i="5"/>
  <c r="AI507" i="5"/>
  <c r="AQ509" i="5"/>
  <c r="Z512" i="5"/>
  <c r="AI519" i="5"/>
  <c r="P522" i="5"/>
  <c r="AL522" i="5"/>
  <c r="R525" i="5"/>
  <c r="AN525" i="5"/>
  <c r="X528" i="5"/>
  <c r="AT528" i="5"/>
  <c r="W531" i="5"/>
  <c r="AO533" i="5"/>
  <c r="AG537" i="5"/>
  <c r="AR538" i="5"/>
  <c r="V538" i="5"/>
  <c r="P539" i="5"/>
  <c r="U541" i="5"/>
  <c r="AK550" i="5"/>
  <c r="Z550" i="5"/>
  <c r="AF552" i="5"/>
  <c r="U552" i="5"/>
  <c r="AF558" i="5"/>
  <c r="U558" i="5"/>
  <c r="AP560" i="5"/>
  <c r="T560" i="5"/>
  <c r="W561" i="5"/>
  <c r="AH561" i="5"/>
  <c r="AS561" i="5"/>
  <c r="AC563" i="5"/>
  <c r="R563" i="5"/>
  <c r="AT582" i="5"/>
  <c r="X582" i="5"/>
  <c r="W584" i="5"/>
  <c r="AH584" i="5"/>
  <c r="AI590" i="5"/>
  <c r="AT590" i="5"/>
  <c r="W592" i="5"/>
  <c r="AS592" i="5"/>
  <c r="V594" i="5"/>
  <c r="AR594" i="5"/>
  <c r="V596" i="5"/>
  <c r="AR596" i="5"/>
  <c r="AT599" i="5"/>
  <c r="AI599" i="5"/>
  <c r="Q640" i="5"/>
  <c r="AB640" i="5"/>
  <c r="AB642" i="5"/>
  <c r="AQ648" i="5"/>
  <c r="AF648" i="5"/>
  <c r="U648" i="5"/>
  <c r="AK664" i="5"/>
  <c r="Z664" i="5"/>
  <c r="AC687" i="5"/>
  <c r="R687" i="5"/>
  <c r="W690" i="5"/>
  <c r="AH690" i="5"/>
  <c r="AS690" i="5"/>
  <c r="AA757" i="5"/>
  <c r="AL757" i="5"/>
  <c r="P757" i="5"/>
  <c r="W759" i="5"/>
  <c r="AH759" i="5"/>
  <c r="AS759" i="5"/>
  <c r="N789" i="5"/>
  <c r="Y789" i="5"/>
  <c r="AJ789" i="5"/>
  <c r="AH878" i="5"/>
  <c r="W878" i="5"/>
  <c r="AS878" i="5"/>
  <c r="P879" i="5"/>
  <c r="AL879" i="5"/>
  <c r="AA879" i="5"/>
  <c r="V475" i="5"/>
  <c r="AG475" i="5"/>
  <c r="O502" i="5"/>
  <c r="O506" i="5"/>
  <c r="AT506" i="5"/>
  <c r="N515" i="5"/>
  <c r="AJ515" i="5"/>
  <c r="T515" i="5"/>
  <c r="O516" i="5"/>
  <c r="R519" i="5"/>
  <c r="AN519" i="5"/>
  <c r="T521" i="5"/>
  <c r="AA522" i="5"/>
  <c r="X523" i="5"/>
  <c r="AD525" i="5"/>
  <c r="S525" i="5"/>
  <c r="AG527" i="5"/>
  <c r="V527" i="5"/>
  <c r="AT527" i="5"/>
  <c r="N528" i="5"/>
  <c r="Q529" i="5"/>
  <c r="AM530" i="5"/>
  <c r="AB530" i="5"/>
  <c r="AO532" i="5"/>
  <c r="S532" i="5"/>
  <c r="Q548" i="5"/>
  <c r="AM548" i="5"/>
  <c r="AB548" i="5"/>
  <c r="AL550" i="5"/>
  <c r="AA550" i="5"/>
  <c r="AG552" i="5"/>
  <c r="V552" i="5"/>
  <c r="AR552" i="5"/>
  <c r="AG558" i="5"/>
  <c r="V558" i="5"/>
  <c r="AR558" i="5"/>
  <c r="AQ560" i="5"/>
  <c r="AI584" i="5"/>
  <c r="X584" i="5"/>
  <c r="AT584" i="5"/>
  <c r="AK586" i="5"/>
  <c r="O586" i="5"/>
  <c r="Z586" i="5"/>
  <c r="AO591" i="5"/>
  <c r="S591" i="5"/>
  <c r="AS609" i="5"/>
  <c r="AH609" i="5"/>
  <c r="W609" i="5"/>
  <c r="P654" i="5"/>
  <c r="AA654" i="5"/>
  <c r="AL654" i="5"/>
  <c r="AI684" i="5"/>
  <c r="X684" i="5"/>
  <c r="AS744" i="5"/>
  <c r="W744" i="5"/>
  <c r="AH744" i="5"/>
  <c r="AO771" i="5"/>
  <c r="AD771" i="5"/>
  <c r="S771" i="5"/>
  <c r="O774" i="5"/>
  <c r="AK774" i="5"/>
  <c r="Z774" i="5"/>
  <c r="AQ779" i="5"/>
  <c r="U779" i="5"/>
  <c r="AF779" i="5"/>
  <c r="AK787" i="5"/>
  <c r="Z787" i="5"/>
  <c r="O787" i="5"/>
  <c r="Y814" i="5"/>
  <c r="AJ814" i="5"/>
  <c r="Y815" i="5"/>
  <c r="N815" i="5"/>
  <c r="AJ815" i="5"/>
  <c r="AE816" i="5"/>
  <c r="T816" i="5"/>
  <c r="U828" i="5"/>
  <c r="AQ828" i="5"/>
  <c r="S502" i="5"/>
  <c r="AH511" i="5"/>
  <c r="AD512" i="5"/>
  <c r="R524" i="5"/>
  <c r="AN524" i="5"/>
  <c r="AD524" i="5"/>
  <c r="N529" i="5"/>
  <c r="AJ529" i="5"/>
  <c r="AF531" i="5"/>
  <c r="T532" i="5"/>
  <c r="AP532" i="5"/>
  <c r="AT533" i="5"/>
  <c r="U537" i="5"/>
  <c r="AQ537" i="5"/>
  <c r="AI538" i="5"/>
  <c r="X538" i="5"/>
  <c r="X543" i="5"/>
  <c r="AI543" i="5"/>
  <c r="T545" i="5"/>
  <c r="AE545" i="5"/>
  <c r="AP545" i="5"/>
  <c r="W552" i="5"/>
  <c r="AS552" i="5"/>
  <c r="P553" i="5"/>
  <c r="AL553" i="5"/>
  <c r="AB553" i="5"/>
  <c r="AG560" i="5"/>
  <c r="AR560" i="5"/>
  <c r="N564" i="5"/>
  <c r="AJ564" i="5"/>
  <c r="AH566" i="5"/>
  <c r="W566" i="5"/>
  <c r="P577" i="5"/>
  <c r="AL577" i="5"/>
  <c r="P586" i="5"/>
  <c r="AL586" i="5"/>
  <c r="AI588" i="5"/>
  <c r="X588" i="5"/>
  <c r="AT588" i="5"/>
  <c r="Y590" i="5"/>
  <c r="N590" i="5"/>
  <c r="T591" i="5"/>
  <c r="AP591" i="5"/>
  <c r="P600" i="5"/>
  <c r="AL600" i="5"/>
  <c r="AA600" i="5"/>
  <c r="AL607" i="5"/>
  <c r="P607" i="5"/>
  <c r="AA607" i="5"/>
  <c r="AP623" i="5"/>
  <c r="AE623" i="5"/>
  <c r="T623" i="5"/>
  <c r="AG632" i="5"/>
  <c r="AR632" i="5"/>
  <c r="AD640" i="5"/>
  <c r="S640" i="5"/>
  <c r="P641" i="5"/>
  <c r="AL641" i="5"/>
  <c r="AB647" i="5"/>
  <c r="Q647" i="5"/>
  <c r="AH651" i="5"/>
  <c r="W682" i="5"/>
  <c r="AS682" i="5"/>
  <c r="AH682" i="5"/>
  <c r="W688" i="5"/>
  <c r="AS688" i="5"/>
  <c r="AH688" i="5"/>
  <c r="R739" i="5"/>
  <c r="AN739" i="5"/>
  <c r="AC739" i="5"/>
  <c r="AF740" i="5"/>
  <c r="AQ740" i="5"/>
  <c r="U740" i="5"/>
  <c r="AB756" i="5"/>
  <c r="AM756" i="5"/>
  <c r="Q756" i="5"/>
  <c r="AB499" i="5"/>
  <c r="S506" i="5"/>
  <c r="AE512" i="5"/>
  <c r="AB513" i="5"/>
  <c r="S516" i="5"/>
  <c r="AO519" i="5"/>
  <c r="AO522" i="5"/>
  <c r="S522" i="5"/>
  <c r="AD522" i="5"/>
  <c r="AR537" i="5"/>
  <c r="Q539" i="5"/>
  <c r="AM539" i="5"/>
  <c r="AB539" i="5"/>
  <c r="AS542" i="5"/>
  <c r="AB544" i="5"/>
  <c r="AM544" i="5"/>
  <c r="Q544" i="5"/>
  <c r="Z564" i="5"/>
  <c r="O564" i="5"/>
  <c r="AK564" i="5"/>
  <c r="AB575" i="5"/>
  <c r="Q575" i="5"/>
  <c r="AM575" i="5"/>
  <c r="W581" i="5"/>
  <c r="AS581" i="5"/>
  <c r="AJ584" i="5"/>
  <c r="Y584" i="5"/>
  <c r="N584" i="5"/>
  <c r="AM586" i="5"/>
  <c r="AB586" i="5"/>
  <c r="AA586" i="5"/>
  <c r="U623" i="5"/>
  <c r="AQ623" i="5"/>
  <c r="AF623" i="5"/>
  <c r="AB645" i="5"/>
  <c r="AM645" i="5"/>
  <c r="Q645" i="5"/>
  <c r="AM647" i="5"/>
  <c r="AO651" i="5"/>
  <c r="S651" i="5"/>
  <c r="AD651" i="5"/>
  <c r="Z653" i="5"/>
  <c r="AK653" i="5"/>
  <c r="O653" i="5"/>
  <c r="AE672" i="5"/>
  <c r="AP672" i="5"/>
  <c r="T672" i="5"/>
  <c r="O679" i="5"/>
  <c r="AK679" i="5"/>
  <c r="Z679" i="5"/>
  <c r="T680" i="5"/>
  <c r="AP680" i="5"/>
  <c r="AI682" i="5"/>
  <c r="X682" i="5"/>
  <c r="AM697" i="5"/>
  <c r="AB697" i="5"/>
  <c r="Q697" i="5"/>
  <c r="S714" i="5"/>
  <c r="AO714" i="5"/>
  <c r="AD714" i="5"/>
  <c r="AG583" i="5"/>
  <c r="V583" i="5"/>
  <c r="V593" i="5"/>
  <c r="AR593" i="5"/>
  <c r="AJ596" i="5"/>
  <c r="Y596" i="5"/>
  <c r="BF596" i="5" s="1"/>
  <c r="N596" i="5"/>
  <c r="AF598" i="5"/>
  <c r="U598" i="5"/>
  <c r="AC606" i="5"/>
  <c r="AN606" i="5"/>
  <c r="AC607" i="5"/>
  <c r="R607" i="5"/>
  <c r="AT613" i="5"/>
  <c r="AI613" i="5"/>
  <c r="P622" i="5"/>
  <c r="AL622" i="5"/>
  <c r="AP638" i="5"/>
  <c r="T638" i="5"/>
  <c r="AE638" i="5"/>
  <c r="AH646" i="5"/>
  <c r="W646" i="5"/>
  <c r="AS646" i="5"/>
  <c r="S647" i="5"/>
  <c r="AO647" i="5"/>
  <c r="AD647" i="5"/>
  <c r="AN660" i="5"/>
  <c r="AC660" i="5"/>
  <c r="R660" i="5"/>
  <c r="AK670" i="5"/>
  <c r="Z670" i="5"/>
  <c r="O670" i="5"/>
  <c r="AL679" i="5"/>
  <c r="P679" i="5"/>
  <c r="AA679" i="5"/>
  <c r="AS708" i="5"/>
  <c r="W708" i="5"/>
  <c r="AH708" i="5"/>
  <c r="AJ713" i="5"/>
  <c r="N713" i="5"/>
  <c r="Y713" i="5"/>
  <c r="BF713" i="5" s="1"/>
  <c r="AP766" i="5"/>
  <c r="T766" i="5"/>
  <c r="AE766" i="5"/>
  <c r="N533" i="5"/>
  <c r="AJ533" i="5"/>
  <c r="P534" i="5"/>
  <c r="AL534" i="5"/>
  <c r="AF548" i="5"/>
  <c r="AQ548" i="5"/>
  <c r="N566" i="5"/>
  <c r="AJ566" i="5"/>
  <c r="Y566" i="5"/>
  <c r="BF566" i="5" s="1"/>
  <c r="S575" i="5"/>
  <c r="AO575" i="5"/>
  <c r="AD575" i="5"/>
  <c r="AK579" i="5"/>
  <c r="Z579" i="5"/>
  <c r="O579" i="5"/>
  <c r="AH583" i="5"/>
  <c r="W583" i="5"/>
  <c r="S586" i="5"/>
  <c r="AD586" i="5"/>
  <c r="AO586" i="5"/>
  <c r="AE597" i="5"/>
  <c r="T597" i="5"/>
  <c r="AP597" i="5"/>
  <c r="AO660" i="5"/>
  <c r="S660" i="5"/>
  <c r="AD660" i="5"/>
  <c r="AQ661" i="5"/>
  <c r="AF661" i="5"/>
  <c r="AC671" i="5"/>
  <c r="AN671" i="5"/>
  <c r="R671" i="5"/>
  <c r="V672" i="5"/>
  <c r="AR672" i="5"/>
  <c r="AR678" i="5"/>
  <c r="AG678" i="5"/>
  <c r="V678" i="5"/>
  <c r="AL696" i="5"/>
  <c r="P696" i="5"/>
  <c r="AA696" i="5"/>
  <c r="AJ698" i="5"/>
  <c r="Y698" i="5"/>
  <c r="P724" i="5"/>
  <c r="AL724" i="5"/>
  <c r="AA724" i="5"/>
  <c r="AP498" i="5"/>
  <c r="AM500" i="5"/>
  <c r="AP501" i="5"/>
  <c r="T501" i="5"/>
  <c r="AE514" i="5"/>
  <c r="AE515" i="5"/>
  <c r="X527" i="5"/>
  <c r="AD529" i="5"/>
  <c r="S529" i="5"/>
  <c r="AB538" i="5"/>
  <c r="AM538" i="5"/>
  <c r="Q538" i="5"/>
  <c r="AH541" i="5"/>
  <c r="W541" i="5"/>
  <c r="AS541" i="5"/>
  <c r="N554" i="5"/>
  <c r="AJ554" i="5"/>
  <c r="V559" i="5"/>
  <c r="AG559" i="5"/>
  <c r="W565" i="5"/>
  <c r="AH565" i="5"/>
  <c r="AS565" i="5"/>
  <c r="AR567" i="5"/>
  <c r="V567" i="5"/>
  <c r="AH578" i="5"/>
  <c r="W578" i="5"/>
  <c r="AK581" i="5"/>
  <c r="Z581" i="5"/>
  <c r="O581" i="5"/>
  <c r="AH589" i="5"/>
  <c r="W589" i="5"/>
  <c r="V602" i="5"/>
  <c r="AG602" i="5"/>
  <c r="X613" i="5"/>
  <c r="U619" i="5"/>
  <c r="AF619" i="5"/>
  <c r="AQ619" i="5"/>
  <c r="Y621" i="5"/>
  <c r="BF621" i="5" s="1"/>
  <c r="AJ621" i="5"/>
  <c r="P630" i="5"/>
  <c r="AL630" i="5"/>
  <c r="V644" i="5"/>
  <c r="AR644" i="5"/>
  <c r="AL650" i="5"/>
  <c r="AA650" i="5"/>
  <c r="P650" i="5"/>
  <c r="N655" i="5"/>
  <c r="AJ655" i="5"/>
  <c r="Y655" i="5"/>
  <c r="BF655" i="5" s="1"/>
  <c r="AR669" i="5"/>
  <c r="AG669" i="5"/>
  <c r="V669" i="5"/>
  <c r="AG474" i="5"/>
  <c r="O492" i="5"/>
  <c r="U498" i="5"/>
  <c r="O500" i="5"/>
  <c r="AO503" i="5"/>
  <c r="AR505" i="5"/>
  <c r="AG505" i="5"/>
  <c r="AM509" i="5"/>
  <c r="AT512" i="5"/>
  <c r="AN513" i="5"/>
  <c r="AP514" i="5"/>
  <c r="U517" i="5"/>
  <c r="AQ517" i="5"/>
  <c r="AC519" i="5"/>
  <c r="T520" i="5"/>
  <c r="AP520" i="5"/>
  <c r="AJ530" i="5"/>
  <c r="N530" i="5"/>
  <c r="N531" i="5"/>
  <c r="Y531" i="5"/>
  <c r="AP543" i="5"/>
  <c r="T543" i="5"/>
  <c r="U547" i="5"/>
  <c r="AQ547" i="5"/>
  <c r="AF547" i="5"/>
  <c r="AJ548" i="5"/>
  <c r="N548" i="5"/>
  <c r="O550" i="5"/>
  <c r="S551" i="5"/>
  <c r="AD551" i="5"/>
  <c r="Q554" i="5"/>
  <c r="AB554" i="5"/>
  <c r="Y554" i="5"/>
  <c r="BF554" i="5" s="1"/>
  <c r="AF560" i="5"/>
  <c r="AS566" i="5"/>
  <c r="AD569" i="5"/>
  <c r="S569" i="5"/>
  <c r="AO569" i="5"/>
  <c r="AC571" i="5"/>
  <c r="AK573" i="5"/>
  <c r="Z573" i="5"/>
  <c r="O573" i="5"/>
  <c r="AH581" i="5"/>
  <c r="AJ585" i="5"/>
  <c r="Y585" i="5"/>
  <c r="N585" i="5"/>
  <c r="AJ589" i="5"/>
  <c r="BQ589" i="5" s="1"/>
  <c r="Y589" i="5"/>
  <c r="N589" i="5"/>
  <c r="AG590" i="5"/>
  <c r="V590" i="5"/>
  <c r="AR590" i="5"/>
  <c r="U592" i="5"/>
  <c r="AQ592" i="5"/>
  <c r="AP594" i="5"/>
  <c r="AE594" i="5"/>
  <c r="T594" i="5"/>
  <c r="AE601" i="5"/>
  <c r="T601" i="5"/>
  <c r="AP601" i="5"/>
  <c r="AA617" i="5"/>
  <c r="P617" i="5"/>
  <c r="AL617" i="5"/>
  <c r="AA627" i="5"/>
  <c r="P627" i="5"/>
  <c r="AL627" i="5"/>
  <c r="AE628" i="5"/>
  <c r="T628" i="5"/>
  <c r="Y633" i="5"/>
  <c r="AJ633" i="5"/>
  <c r="BQ633" i="5" s="1"/>
  <c r="N633" i="5"/>
  <c r="AM640" i="5"/>
  <c r="O664" i="5"/>
  <c r="AR666" i="5"/>
  <c r="AG666" i="5"/>
  <c r="V666" i="5"/>
  <c r="AG677" i="5"/>
  <c r="AR677" i="5"/>
  <c r="V677" i="5"/>
  <c r="AO692" i="5"/>
  <c r="S692" i="5"/>
  <c r="AD692" i="5"/>
  <c r="Q555" i="5"/>
  <c r="AM556" i="5"/>
  <c r="W557" i="5"/>
  <c r="AH557" i="5"/>
  <c r="AS557" i="5"/>
  <c r="AL561" i="5"/>
  <c r="AP562" i="5"/>
  <c r="T562" i="5"/>
  <c r="X564" i="5"/>
  <c r="S565" i="5"/>
  <c r="O566" i="5"/>
  <c r="AJ568" i="5"/>
  <c r="AH569" i="5"/>
  <c r="Y572" i="5"/>
  <c r="U573" i="5"/>
  <c r="AK577" i="5"/>
  <c r="Z577" i="5"/>
  <c r="AQ581" i="5"/>
  <c r="W582" i="5"/>
  <c r="AS582" i="5"/>
  <c r="AM582" i="5"/>
  <c r="U588" i="5"/>
  <c r="AM590" i="5"/>
  <c r="AM591" i="5"/>
  <c r="AS595" i="5"/>
  <c r="W595" i="5"/>
  <c r="AN595" i="5"/>
  <c r="U601" i="5"/>
  <c r="AF601" i="5"/>
  <c r="Z610" i="5"/>
  <c r="O610" i="5"/>
  <c r="V610" i="5"/>
  <c r="O616" i="5"/>
  <c r="AK616" i="5"/>
  <c r="O624" i="5"/>
  <c r="AK624" i="5"/>
  <c r="Z624" i="5"/>
  <c r="AF633" i="5"/>
  <c r="P635" i="5"/>
  <c r="AD639" i="5"/>
  <c r="Q644" i="5"/>
  <c r="AN647" i="5"/>
  <c r="R647" i="5"/>
  <c r="Q655" i="5"/>
  <c r="AM655" i="5"/>
  <c r="AC657" i="5"/>
  <c r="R657" i="5"/>
  <c r="AE660" i="5"/>
  <c r="T660" i="5"/>
  <c r="V663" i="5"/>
  <c r="AG663" i="5"/>
  <c r="AR663" i="5"/>
  <c r="AL667" i="5"/>
  <c r="AA667" i="5"/>
  <c r="P670" i="5"/>
  <c r="AA670" i="5"/>
  <c r="AD676" i="5"/>
  <c r="AI690" i="5"/>
  <c r="AT690" i="5"/>
  <c r="X690" i="5"/>
  <c r="Z691" i="5"/>
  <c r="O691" i="5"/>
  <c r="AK691" i="5"/>
  <c r="AN692" i="5"/>
  <c r="R692" i="5"/>
  <c r="AI694" i="5"/>
  <c r="AT694" i="5"/>
  <c r="X694" i="5"/>
  <c r="AK698" i="5"/>
  <c r="Z698" i="5"/>
  <c r="AS737" i="5"/>
  <c r="W737" i="5"/>
  <c r="AH737" i="5"/>
  <c r="Q803" i="5"/>
  <c r="AB803" i="5"/>
  <c r="AS852" i="5"/>
  <c r="W852" i="5"/>
  <c r="AH852" i="5"/>
  <c r="AF549" i="5"/>
  <c r="AJ559" i="5"/>
  <c r="Y559" i="5"/>
  <c r="V562" i="5"/>
  <c r="AR562" i="5"/>
  <c r="P565" i="5"/>
  <c r="AL565" i="5"/>
  <c r="U565" i="5"/>
  <c r="U571" i="5"/>
  <c r="AQ571" i="5"/>
  <c r="Q577" i="5"/>
  <c r="AB577" i="5"/>
  <c r="V577" i="5"/>
  <c r="R581" i="5"/>
  <c r="Q600" i="5"/>
  <c r="AB600" i="5"/>
  <c r="AG600" i="5"/>
  <c r="AT609" i="5"/>
  <c r="AI609" i="5"/>
  <c r="AG610" i="5"/>
  <c r="AA613" i="5"/>
  <c r="P613" i="5"/>
  <c r="U614" i="5"/>
  <c r="AQ614" i="5"/>
  <c r="U618" i="5"/>
  <c r="AQ618" i="5"/>
  <c r="AF618" i="5"/>
  <c r="P620" i="5"/>
  <c r="AL620" i="5"/>
  <c r="AD621" i="5"/>
  <c r="O632" i="5"/>
  <c r="Z632" i="5"/>
  <c r="O635" i="5"/>
  <c r="AK635" i="5"/>
  <c r="Z635" i="5"/>
  <c r="AR637" i="5"/>
  <c r="AB641" i="5"/>
  <c r="AM641" i="5"/>
  <c r="Q641" i="5"/>
  <c r="R642" i="5"/>
  <c r="AC642" i="5"/>
  <c r="Z644" i="5"/>
  <c r="O644" i="5"/>
  <c r="AC649" i="5"/>
  <c r="AR650" i="5"/>
  <c r="AT651" i="5"/>
  <c r="W658" i="5"/>
  <c r="AS658" i="5"/>
  <c r="AH658" i="5"/>
  <c r="Q659" i="5"/>
  <c r="AM659" i="5"/>
  <c r="AR665" i="5"/>
  <c r="V665" i="5"/>
  <c r="AG665" i="5"/>
  <c r="AS668" i="5"/>
  <c r="AH673" i="5"/>
  <c r="W673" i="5"/>
  <c r="AC685" i="5"/>
  <c r="AN685" i="5"/>
  <c r="R685" i="5"/>
  <c r="T686" i="5"/>
  <c r="AP686" i="5"/>
  <c r="AI688" i="5"/>
  <c r="X688" i="5"/>
  <c r="AT688" i="5"/>
  <c r="T692" i="5"/>
  <c r="AP692" i="5"/>
  <c r="X710" i="5"/>
  <c r="AT710" i="5"/>
  <c r="AE756" i="5"/>
  <c r="AP756" i="5"/>
  <c r="T756" i="5"/>
  <c r="AH763" i="5"/>
  <c r="W763" i="5"/>
  <c r="AQ766" i="5"/>
  <c r="U766" i="5"/>
  <c r="AF766" i="5"/>
  <c r="AL532" i="5"/>
  <c r="AJ538" i="5"/>
  <c r="AJ544" i="5"/>
  <c r="AI547" i="5"/>
  <c r="AE548" i="5"/>
  <c r="AG549" i="5"/>
  <c r="AH553" i="5"/>
  <c r="U555" i="5"/>
  <c r="Z556" i="5"/>
  <c r="AK556" i="5"/>
  <c r="O556" i="5"/>
  <c r="O561" i="5"/>
  <c r="W562" i="5"/>
  <c r="AS562" i="5"/>
  <c r="AG564" i="5"/>
  <c r="AK567" i="5"/>
  <c r="Z567" i="5"/>
  <c r="AK570" i="5"/>
  <c r="AH571" i="5"/>
  <c r="AK572" i="5"/>
  <c r="AF573" i="5"/>
  <c r="AB574" i="5"/>
  <c r="AG575" i="5"/>
  <c r="U579" i="5"/>
  <c r="P580" i="5"/>
  <c r="O595" i="5"/>
  <c r="O597" i="5"/>
  <c r="W598" i="5"/>
  <c r="AH598" i="5"/>
  <c r="R600" i="5"/>
  <c r="AN600" i="5"/>
  <c r="AC600" i="5"/>
  <c r="AT608" i="5"/>
  <c r="AM610" i="5"/>
  <c r="AR614" i="5"/>
  <c r="V614" i="5"/>
  <c r="AG614" i="5"/>
  <c r="V618" i="5"/>
  <c r="AR618" i="5"/>
  <c r="AG618" i="5"/>
  <c r="AI628" i="5"/>
  <c r="X628" i="5"/>
  <c r="AT628" i="5"/>
  <c r="N631" i="5"/>
  <c r="P632" i="5"/>
  <c r="AL632" i="5"/>
  <c r="AQ633" i="5"/>
  <c r="AI634" i="5"/>
  <c r="AT634" i="5"/>
  <c r="X634" i="5"/>
  <c r="AA635" i="5"/>
  <c r="AO639" i="5"/>
  <c r="AH643" i="5"/>
  <c r="AS643" i="5"/>
  <c r="AL644" i="5"/>
  <c r="P644" i="5"/>
  <c r="AK644" i="5"/>
  <c r="N648" i="5"/>
  <c r="AJ648" i="5"/>
  <c r="AD649" i="5"/>
  <c r="S649" i="5"/>
  <c r="AG654" i="5"/>
  <c r="AI658" i="5"/>
  <c r="AT658" i="5"/>
  <c r="X658" i="5"/>
  <c r="AC659" i="5"/>
  <c r="R659" i="5"/>
  <c r="W660" i="5"/>
  <c r="AS660" i="5"/>
  <c r="AO662" i="5"/>
  <c r="S662" i="5"/>
  <c r="AI668" i="5"/>
  <c r="AT668" i="5"/>
  <c r="X668" i="5"/>
  <c r="AT673" i="5"/>
  <c r="X673" i="5"/>
  <c r="AO676" i="5"/>
  <c r="AA678" i="5"/>
  <c r="P678" i="5"/>
  <c r="N681" i="5"/>
  <c r="AJ681" i="5"/>
  <c r="AK683" i="5"/>
  <c r="Z683" i="5"/>
  <c r="AQ686" i="5"/>
  <c r="U686" i="5"/>
  <c r="Z689" i="5"/>
  <c r="AK689" i="5"/>
  <c r="O689" i="5"/>
  <c r="P695" i="5"/>
  <c r="AL695" i="5"/>
  <c r="AA695" i="5"/>
  <c r="T696" i="5"/>
  <c r="AP696" i="5"/>
  <c r="AN704" i="5"/>
  <c r="R704" i="5"/>
  <c r="AC704" i="5"/>
  <c r="AK762" i="5"/>
  <c r="Z762" i="5"/>
  <c r="O762" i="5"/>
  <c r="AT562" i="5"/>
  <c r="X562" i="5"/>
  <c r="AH563" i="5"/>
  <c r="AN565" i="5"/>
  <c r="R565" i="5"/>
  <c r="AT570" i="5"/>
  <c r="X570" i="5"/>
  <c r="AG573" i="5"/>
  <c r="AF576" i="5"/>
  <c r="Q578" i="5"/>
  <c r="AM578" i="5"/>
  <c r="AC579" i="5"/>
  <c r="AN579" i="5"/>
  <c r="AE587" i="5"/>
  <c r="AD588" i="5"/>
  <c r="AO588" i="5"/>
  <c r="S588" i="5"/>
  <c r="AL592" i="5"/>
  <c r="P592" i="5"/>
  <c r="AL619" i="5"/>
  <c r="P619" i="5"/>
  <c r="AA619" i="5"/>
  <c r="AR622" i="5"/>
  <c r="AG622" i="5"/>
  <c r="AR630" i="5"/>
  <c r="V630" i="5"/>
  <c r="AM644" i="5"/>
  <c r="X645" i="5"/>
  <c r="AT645" i="5"/>
  <c r="Z648" i="5"/>
  <c r="O648" i="5"/>
  <c r="AE656" i="5"/>
  <c r="AK669" i="5"/>
  <c r="O669" i="5"/>
  <c r="Q682" i="5"/>
  <c r="AB682" i="5"/>
  <c r="V686" i="5"/>
  <c r="AR686" i="5"/>
  <c r="AA689" i="5"/>
  <c r="AL689" i="5"/>
  <c r="P689" i="5"/>
  <c r="N693" i="5"/>
  <c r="AJ693" i="5"/>
  <c r="Q695" i="5"/>
  <c r="AB695" i="5"/>
  <c r="AM695" i="5"/>
  <c r="AB717" i="5"/>
  <c r="Q717" i="5"/>
  <c r="AM717" i="5"/>
  <c r="S724" i="5"/>
  <c r="AO724" i="5"/>
  <c r="AC726" i="5"/>
  <c r="R726" i="5"/>
  <c r="Z737" i="5"/>
  <c r="AK737" i="5"/>
  <c r="O737" i="5"/>
  <c r="Y747" i="5"/>
  <c r="BF747" i="5" s="1"/>
  <c r="AJ747" i="5"/>
  <c r="N747" i="5"/>
  <c r="AT518" i="5"/>
  <c r="AG550" i="5"/>
  <c r="AB558" i="5"/>
  <c r="P560" i="5"/>
  <c r="AL560" i="5"/>
  <c r="AI564" i="5"/>
  <c r="AA565" i="5"/>
  <c r="AS569" i="5"/>
  <c r="AS571" i="5"/>
  <c r="AH573" i="5"/>
  <c r="AA578" i="5"/>
  <c r="Q580" i="5"/>
  <c r="AB580" i="5"/>
  <c r="Y580" i="5"/>
  <c r="AA585" i="5"/>
  <c r="AF587" i="5"/>
  <c r="AP588" i="5"/>
  <c r="T588" i="5"/>
  <c r="AE588" i="5"/>
  <c r="Q592" i="5"/>
  <c r="AM592" i="5"/>
  <c r="AA592" i="5"/>
  <c r="Z596" i="5"/>
  <c r="AJ604" i="5"/>
  <c r="Y604" i="5"/>
  <c r="Q605" i="5"/>
  <c r="AM605" i="5"/>
  <c r="AB605" i="5"/>
  <c r="AA605" i="5"/>
  <c r="Z623" i="5"/>
  <c r="AJ625" i="5"/>
  <c r="Y625" i="5"/>
  <c r="AK632" i="5"/>
  <c r="AS642" i="5"/>
  <c r="AM646" i="5"/>
  <c r="AS647" i="5"/>
  <c r="AH647" i="5"/>
  <c r="AL648" i="5"/>
  <c r="AA648" i="5"/>
  <c r="AO649" i="5"/>
  <c r="AH650" i="5"/>
  <c r="W650" i="5"/>
  <c r="AS657" i="5"/>
  <c r="AH657" i="5"/>
  <c r="O665" i="5"/>
  <c r="AQ675" i="5"/>
  <c r="AF675" i="5"/>
  <c r="S684" i="5"/>
  <c r="AD684" i="5"/>
  <c r="AO684" i="5"/>
  <c r="Q689" i="5"/>
  <c r="AB689" i="5"/>
  <c r="Z693" i="5"/>
  <c r="AK693" i="5"/>
  <c r="AC695" i="5"/>
  <c r="AN695" i="5"/>
  <c r="R695" i="5"/>
  <c r="R717" i="5"/>
  <c r="AN717" i="5"/>
  <c r="AC717" i="5"/>
  <c r="AK723" i="5"/>
  <c r="O723" i="5"/>
  <c r="AS727" i="5"/>
  <c r="AH727" i="5"/>
  <c r="W727" i="5"/>
  <c r="V734" i="5"/>
  <c r="AR734" i="5"/>
  <c r="AG734" i="5"/>
  <c r="AS519" i="5"/>
  <c r="AE526" i="5"/>
  <c r="AE530" i="5"/>
  <c r="N553" i="5"/>
  <c r="AR553" i="5"/>
  <c r="AI554" i="5"/>
  <c r="Q560" i="5"/>
  <c r="AM560" i="5"/>
  <c r="AQ563" i="5"/>
  <c r="AC565" i="5"/>
  <c r="AS570" i="5"/>
  <c r="AR572" i="5"/>
  <c r="AN575" i="5"/>
  <c r="AB578" i="5"/>
  <c r="AA582" i="5"/>
  <c r="AG587" i="5"/>
  <c r="AF588" i="5"/>
  <c r="AB590" i="5"/>
  <c r="R592" i="5"/>
  <c r="AN592" i="5"/>
  <c r="AB592" i="5"/>
  <c r="AO596" i="5"/>
  <c r="S596" i="5"/>
  <c r="Q597" i="5"/>
  <c r="AB597" i="5"/>
  <c r="AM597" i="5"/>
  <c r="AK601" i="5"/>
  <c r="O601" i="5"/>
  <c r="U603" i="5"/>
  <c r="AQ603" i="5"/>
  <c r="AF603" i="5"/>
  <c r="AC605" i="5"/>
  <c r="R605" i="5"/>
  <c r="AN605" i="5"/>
  <c r="W607" i="5"/>
  <c r="AH607" i="5"/>
  <c r="AA609" i="5"/>
  <c r="P609" i="5"/>
  <c r="Y611" i="5"/>
  <c r="AJ611" i="5"/>
  <c r="AN612" i="5"/>
  <c r="R612" i="5"/>
  <c r="AC612" i="5"/>
  <c r="AL613" i="5"/>
  <c r="AA615" i="5"/>
  <c r="AT617" i="5"/>
  <c r="X617" i="5"/>
  <c r="U621" i="5"/>
  <c r="AQ621" i="5"/>
  <c r="AF621" i="5"/>
  <c r="AP621" i="5"/>
  <c r="P623" i="5"/>
  <c r="AL623" i="5"/>
  <c r="AA623" i="5"/>
  <c r="O625" i="5"/>
  <c r="Z625" i="5"/>
  <c r="AN646" i="5"/>
  <c r="X647" i="5"/>
  <c r="AT647" i="5"/>
  <c r="AB652" i="5"/>
  <c r="Q652" i="5"/>
  <c r="U654" i="5"/>
  <c r="AQ654" i="5"/>
  <c r="AO656" i="5"/>
  <c r="AD656" i="5"/>
  <c r="AP656" i="5"/>
  <c r="AB661" i="5"/>
  <c r="AR662" i="5"/>
  <c r="V662" i="5"/>
  <c r="AG662" i="5"/>
  <c r="AG664" i="5"/>
  <c r="V664" i="5"/>
  <c r="AR664" i="5"/>
  <c r="AK668" i="5"/>
  <c r="Z668" i="5"/>
  <c r="AH671" i="5"/>
  <c r="W671" i="5"/>
  <c r="AR675" i="5"/>
  <c r="V675" i="5"/>
  <c r="W676" i="5"/>
  <c r="AS676" i="5"/>
  <c r="AH676" i="5"/>
  <c r="AL678" i="5"/>
  <c r="Q681" i="5"/>
  <c r="AM681" i="5"/>
  <c r="AB681" i="5"/>
  <c r="AC690" i="5"/>
  <c r="Q703" i="5"/>
  <c r="AM703" i="5"/>
  <c r="AB703" i="5"/>
  <c r="AA723" i="5"/>
  <c r="AL723" i="5"/>
  <c r="P723" i="5"/>
  <c r="AN726" i="5"/>
  <c r="AR544" i="5"/>
  <c r="AM550" i="5"/>
  <c r="AS553" i="5"/>
  <c r="AA555" i="5"/>
  <c r="AA556" i="5"/>
  <c r="AJ563" i="5"/>
  <c r="N563" i="5"/>
  <c r="AB566" i="5"/>
  <c r="AT576" i="5"/>
  <c r="AI576" i="5"/>
  <c r="AM585" i="5"/>
  <c r="AP596" i="5"/>
  <c r="T596" i="5"/>
  <c r="V603" i="5"/>
  <c r="AR603" i="5"/>
  <c r="AG603" i="5"/>
  <c r="Q609" i="5"/>
  <c r="AM609" i="5"/>
  <c r="AO612" i="5"/>
  <c r="S612" i="5"/>
  <c r="AD612" i="5"/>
  <c r="Y614" i="5"/>
  <c r="N614" i="5"/>
  <c r="AG616" i="5"/>
  <c r="AR616" i="5"/>
  <c r="Y631" i="5"/>
  <c r="O637" i="5"/>
  <c r="Z637" i="5"/>
  <c r="AK637" i="5"/>
  <c r="Z645" i="5"/>
  <c r="AK645" i="5"/>
  <c r="O645" i="5"/>
  <c r="R652" i="5"/>
  <c r="AC652" i="5"/>
  <c r="X655" i="5"/>
  <c r="AT655" i="5"/>
  <c r="AI655" i="5"/>
  <c r="AG659" i="5"/>
  <c r="AR659" i="5"/>
  <c r="V659" i="5"/>
  <c r="W662" i="5"/>
  <c r="AH662" i="5"/>
  <c r="Q663" i="5"/>
  <c r="AM663" i="5"/>
  <c r="AB663" i="5"/>
  <c r="AS667" i="5"/>
  <c r="AH667" i="5"/>
  <c r="W667" i="5"/>
  <c r="P668" i="5"/>
  <c r="AA668" i="5"/>
  <c r="AT671" i="5"/>
  <c r="X671" i="5"/>
  <c r="AI676" i="5"/>
  <c r="X676" i="5"/>
  <c r="AT676" i="5"/>
  <c r="AC681" i="5"/>
  <c r="R681" i="5"/>
  <c r="AF684" i="5"/>
  <c r="U684" i="5"/>
  <c r="N687" i="5"/>
  <c r="AJ687" i="5"/>
  <c r="S690" i="5"/>
  <c r="AO690" i="5"/>
  <c r="AD690" i="5"/>
  <c r="AR704" i="5"/>
  <c r="V704" i="5"/>
  <c r="AG704" i="5"/>
  <c r="AE706" i="5"/>
  <c r="T706" i="5"/>
  <c r="AL712" i="5"/>
  <c r="AA712" i="5"/>
  <c r="P712" i="5"/>
  <c r="Y517" i="5"/>
  <c r="Y519" i="5"/>
  <c r="Z524" i="5"/>
  <c r="AC528" i="5"/>
  <c r="AE531" i="5"/>
  <c r="AS538" i="5"/>
  <c r="AC540" i="5"/>
  <c r="AA542" i="5"/>
  <c r="AS544" i="5"/>
  <c r="AN545" i="5"/>
  <c r="AC546" i="5"/>
  <c r="AS547" i="5"/>
  <c r="AH551" i="5"/>
  <c r="AD555" i="5"/>
  <c r="AB556" i="5"/>
  <c r="AB560" i="5"/>
  <c r="AS563" i="5"/>
  <c r="Y568" i="5"/>
  <c r="AS575" i="5"/>
  <c r="AM576" i="5"/>
  <c r="AM577" i="5"/>
  <c r="AQ578" i="5"/>
  <c r="U578" i="5"/>
  <c r="AG581" i="5"/>
  <c r="AH582" i="5"/>
  <c r="AP586" i="5"/>
  <c r="AH588" i="5"/>
  <c r="AK589" i="5"/>
  <c r="AB591" i="5"/>
  <c r="AD596" i="5"/>
  <c r="AO597" i="5"/>
  <c r="AD597" i="5"/>
  <c r="AA601" i="5"/>
  <c r="Z604" i="5"/>
  <c r="X608" i="5"/>
  <c r="V622" i="5"/>
  <c r="AA637" i="5"/>
  <c r="AL637" i="5"/>
  <c r="P637" i="5"/>
  <c r="AH641" i="5"/>
  <c r="W641" i="5"/>
  <c r="AQ641" i="5"/>
  <c r="AT642" i="5"/>
  <c r="AI642" i="5"/>
  <c r="P643" i="5"/>
  <c r="AL643" i="5"/>
  <c r="AG645" i="5"/>
  <c r="W647" i="5"/>
  <c r="X649" i="5"/>
  <c r="AI649" i="5"/>
  <c r="AT649" i="5"/>
  <c r="AN652" i="5"/>
  <c r="AR653" i="5"/>
  <c r="V653" i="5"/>
  <c r="AM658" i="5"/>
  <c r="Q658" i="5"/>
  <c r="W659" i="5"/>
  <c r="AH659" i="5"/>
  <c r="AM661" i="5"/>
  <c r="AI662" i="5"/>
  <c r="X662" i="5"/>
  <c r="AT662" i="5"/>
  <c r="AC663" i="5"/>
  <c r="AN663" i="5"/>
  <c r="R663" i="5"/>
  <c r="AB668" i="5"/>
  <c r="Q668" i="5"/>
  <c r="AI670" i="5"/>
  <c r="X670" i="5"/>
  <c r="AT670" i="5"/>
  <c r="AI673" i="5"/>
  <c r="U674" i="5"/>
  <c r="AQ674" i="5"/>
  <c r="Q677" i="5"/>
  <c r="AB677" i="5"/>
  <c r="AQ678" i="5"/>
  <c r="AF678" i="5"/>
  <c r="AQ684" i="5"/>
  <c r="AN690" i="5"/>
  <c r="AL697" i="5"/>
  <c r="P697" i="5"/>
  <c r="P699" i="5"/>
  <c r="AL699" i="5"/>
  <c r="AA699" i="5"/>
  <c r="AD700" i="5"/>
  <c r="S700" i="5"/>
  <c r="AO700" i="5"/>
  <c r="AD703" i="5"/>
  <c r="S703" i="5"/>
  <c r="N610" i="5"/>
  <c r="AN610" i="5"/>
  <c r="AK628" i="5"/>
  <c r="AE629" i="5"/>
  <c r="AD630" i="5"/>
  <c r="AQ631" i="5"/>
  <c r="AH639" i="5"/>
  <c r="S642" i="5"/>
  <c r="S643" i="5"/>
  <c r="AF646" i="5"/>
  <c r="W648" i="5"/>
  <c r="AM650" i="5"/>
  <c r="AH653" i="5"/>
  <c r="U655" i="5"/>
  <c r="AB656" i="5"/>
  <c r="AM656" i="5"/>
  <c r="AI666" i="5"/>
  <c r="X666" i="5"/>
  <c r="W672" i="5"/>
  <c r="AH672" i="5"/>
  <c r="AD678" i="5"/>
  <c r="U681" i="5"/>
  <c r="AM683" i="5"/>
  <c r="AQ685" i="5"/>
  <c r="AF685" i="5"/>
  <c r="R696" i="5"/>
  <c r="AC696" i="5"/>
  <c r="AN696" i="5"/>
  <c r="AA706" i="5"/>
  <c r="AL706" i="5"/>
  <c r="AF706" i="5"/>
  <c r="AN707" i="5"/>
  <c r="AB729" i="5"/>
  <c r="Q729" i="5"/>
  <c r="AM729" i="5"/>
  <c r="AM738" i="5"/>
  <c r="AB738" i="5"/>
  <c r="AQ753" i="5"/>
  <c r="U753" i="5"/>
  <c r="AF753" i="5"/>
  <c r="AT786" i="5"/>
  <c r="X786" i="5"/>
  <c r="AI786" i="5"/>
  <c r="O815" i="5"/>
  <c r="Z815" i="5"/>
  <c r="AK815" i="5"/>
  <c r="AD825" i="5"/>
  <c r="S825" i="5"/>
  <c r="AD827" i="5"/>
  <c r="S827" i="5"/>
  <c r="AO827" i="5"/>
  <c r="AO610" i="5"/>
  <c r="AK611" i="5"/>
  <c r="AP613" i="5"/>
  <c r="AE615" i="5"/>
  <c r="S620" i="5"/>
  <c r="AL628" i="5"/>
  <c r="AF629" i="5"/>
  <c r="AE630" i="5"/>
  <c r="AR631" i="5"/>
  <c r="AK633" i="5"/>
  <c r="AJ638" i="5"/>
  <c r="AK639" i="5"/>
  <c r="AJ640" i="5"/>
  <c r="AJ646" i="5"/>
  <c r="AN650" i="5"/>
  <c r="AI653" i="5"/>
  <c r="AI661" i="5"/>
  <c r="AI665" i="5"/>
  <c r="X665" i="5"/>
  <c r="AS665" i="5"/>
  <c r="AT666" i="5"/>
  <c r="W674" i="5"/>
  <c r="AS674" i="5"/>
  <c r="AM675" i="5"/>
  <c r="AR676" i="5"/>
  <c r="V676" i="5"/>
  <c r="AQ677" i="5"/>
  <c r="AF677" i="5"/>
  <c r="AK682" i="5"/>
  <c r="Z682" i="5"/>
  <c r="W684" i="5"/>
  <c r="AS684" i="5"/>
  <c r="AB692" i="5"/>
  <c r="O699" i="5"/>
  <c r="Z699" i="5"/>
  <c r="AK699" i="5"/>
  <c r="T704" i="5"/>
  <c r="AP704" i="5"/>
  <c r="AM706" i="5"/>
  <c r="Q706" i="5"/>
  <c r="AG710" i="5"/>
  <c r="V710" i="5"/>
  <c r="AR710" i="5"/>
  <c r="AI713" i="5"/>
  <c r="AT713" i="5"/>
  <c r="X713" i="5"/>
  <c r="Q714" i="5"/>
  <c r="AM714" i="5"/>
  <c r="AJ723" i="5"/>
  <c r="Y723" i="5"/>
  <c r="N723" i="5"/>
  <c r="AL733" i="5"/>
  <c r="P733" i="5"/>
  <c r="AA733" i="5"/>
  <c r="AB752" i="5"/>
  <c r="Q752" i="5"/>
  <c r="AP758" i="5"/>
  <c r="T758" i="5"/>
  <c r="AE758" i="5"/>
  <c r="X781" i="5"/>
  <c r="AT781" i="5"/>
  <c r="AI781" i="5"/>
  <c r="AT598" i="5"/>
  <c r="AF625" i="5"/>
  <c r="AF636" i="5"/>
  <c r="AG648" i="5"/>
  <c r="O651" i="5"/>
  <c r="AE655" i="5"/>
  <c r="AP655" i="5"/>
  <c r="N657" i="5"/>
  <c r="X669" i="5"/>
  <c r="W678" i="5"/>
  <c r="AS678" i="5"/>
  <c r="AL680" i="5"/>
  <c r="AH686" i="5"/>
  <c r="AQ693" i="5"/>
  <c r="AF693" i="5"/>
  <c r="O702" i="5"/>
  <c r="AK702" i="5"/>
  <c r="Z702" i="5"/>
  <c r="AC718" i="5"/>
  <c r="AN718" i="5"/>
  <c r="W719" i="5"/>
  <c r="AH719" i="5"/>
  <c r="AS719" i="5"/>
  <c r="AL722" i="5"/>
  <c r="P722" i="5"/>
  <c r="AA722" i="5"/>
  <c r="AS748" i="5"/>
  <c r="W748" i="5"/>
  <c r="AH748" i="5"/>
  <c r="AO600" i="5"/>
  <c r="AT602" i="5"/>
  <c r="AD605" i="5"/>
  <c r="AI607" i="5"/>
  <c r="Q669" i="5"/>
  <c r="AM669" i="5"/>
  <c r="AI678" i="5"/>
  <c r="X678" i="5"/>
  <c r="T682" i="5"/>
  <c r="AP682" i="5"/>
  <c r="T688" i="5"/>
  <c r="AP688" i="5"/>
  <c r="T694" i="5"/>
  <c r="AP694" i="5"/>
  <c r="AB698" i="5"/>
  <c r="AM698" i="5"/>
  <c r="N701" i="5"/>
  <c r="AJ701" i="5"/>
  <c r="AR709" i="5"/>
  <c r="AG709" i="5"/>
  <c r="V709" i="5"/>
  <c r="X712" i="5"/>
  <c r="AI712" i="5"/>
  <c r="AT712" i="5"/>
  <c r="Y715" i="5"/>
  <c r="AJ715" i="5"/>
  <c r="AO718" i="5"/>
  <c r="S718" i="5"/>
  <c r="AM722" i="5"/>
  <c r="Q722" i="5"/>
  <c r="AB722" i="5"/>
  <c r="R725" i="5"/>
  <c r="AC725" i="5"/>
  <c r="AN725" i="5"/>
  <c r="AS731" i="5"/>
  <c r="W731" i="5"/>
  <c r="AH731" i="5"/>
  <c r="AM732" i="5"/>
  <c r="AB732" i="5"/>
  <c r="AL746" i="5"/>
  <c r="AA746" i="5"/>
  <c r="P746" i="5"/>
  <c r="AK749" i="5"/>
  <c r="Z749" i="5"/>
  <c r="O749" i="5"/>
  <c r="X766" i="5"/>
  <c r="AI766" i="5"/>
  <c r="O565" i="5"/>
  <c r="O571" i="5"/>
  <c r="AH576" i="5"/>
  <c r="AH579" i="5"/>
  <c r="O591" i="5"/>
  <c r="AL604" i="5"/>
  <c r="Y606" i="5"/>
  <c r="BF606" i="5" s="1"/>
  <c r="AK608" i="5"/>
  <c r="AC610" i="5"/>
  <c r="N616" i="5"/>
  <c r="AL624" i="5"/>
  <c r="AK626" i="5"/>
  <c r="T630" i="5"/>
  <c r="T640" i="5"/>
  <c r="AC645" i="5"/>
  <c r="AM651" i="5"/>
  <c r="S654" i="5"/>
  <c r="AK658" i="5"/>
  <c r="Z658" i="5"/>
  <c r="AO666" i="5"/>
  <c r="S666" i="5"/>
  <c r="AD666" i="5"/>
  <c r="AB669" i="5"/>
  <c r="AB674" i="5"/>
  <c r="AC675" i="5"/>
  <c r="R675" i="5"/>
  <c r="AN679" i="5"/>
  <c r="W680" i="5"/>
  <c r="AS680" i="5"/>
  <c r="U685" i="5"/>
  <c r="AL687" i="5"/>
  <c r="AQ688" i="5"/>
  <c r="U688" i="5"/>
  <c r="AT691" i="5"/>
  <c r="X691" i="5"/>
  <c r="W692" i="5"/>
  <c r="AS692" i="5"/>
  <c r="AQ692" i="5"/>
  <c r="AE705" i="5"/>
  <c r="AQ745" i="5"/>
  <c r="AF745" i="5"/>
  <c r="U745" i="5"/>
  <c r="AB602" i="5"/>
  <c r="AM604" i="5"/>
  <c r="AD610" i="5"/>
  <c r="Z611" i="5"/>
  <c r="AC614" i="5"/>
  <c r="AL626" i="5"/>
  <c r="Z628" i="5"/>
  <c r="Z633" i="5"/>
  <c r="AK636" i="5"/>
  <c r="AD637" i="5"/>
  <c r="AN648" i="5"/>
  <c r="AC650" i="5"/>
  <c r="U651" i="5"/>
  <c r="AG652" i="5"/>
  <c r="Q656" i="5"/>
  <c r="T658" i="5"/>
  <c r="AJ661" i="5"/>
  <c r="Y661" i="5"/>
  <c r="BF661" i="5" s="1"/>
  <c r="AB667" i="5"/>
  <c r="AA672" i="5"/>
  <c r="Y673" i="5"/>
  <c r="Z676" i="5"/>
  <c r="U677" i="5"/>
  <c r="AT678" i="5"/>
  <c r="AI680" i="5"/>
  <c r="AT680" i="5"/>
  <c r="V685" i="5"/>
  <c r="AL690" i="5"/>
  <c r="P690" i="5"/>
  <c r="AR692" i="5"/>
  <c r="AM693" i="5"/>
  <c r="V694" i="5"/>
  <c r="AR694" i="5"/>
  <c r="N697" i="5"/>
  <c r="AJ697" i="5"/>
  <c r="AC707" i="5"/>
  <c r="AO730" i="5"/>
  <c r="AD730" i="5"/>
  <c r="S730" i="5"/>
  <c r="AQ741" i="5"/>
  <c r="U741" i="5"/>
  <c r="R747" i="5"/>
  <c r="AN747" i="5"/>
  <c r="AC747" i="5"/>
  <c r="Z697" i="5"/>
  <c r="O697" i="5"/>
  <c r="AK697" i="5"/>
  <c r="AO702" i="5"/>
  <c r="AD702" i="5"/>
  <c r="AF705" i="5"/>
  <c r="AQ705" i="5"/>
  <c r="AK712" i="5"/>
  <c r="Z712" i="5"/>
  <c r="Q715" i="5"/>
  <c r="AM715" i="5"/>
  <c r="AB715" i="5"/>
  <c r="V720" i="5"/>
  <c r="AG720" i="5"/>
  <c r="T740" i="5"/>
  <c r="AE740" i="5"/>
  <c r="AK761" i="5"/>
  <c r="Z761" i="5"/>
  <c r="O761" i="5"/>
  <c r="R703" i="5"/>
  <c r="AC703" i="5"/>
  <c r="AO704" i="5"/>
  <c r="AD704" i="5"/>
  <c r="W711" i="5"/>
  <c r="AS711" i="5"/>
  <c r="AA715" i="5"/>
  <c r="AL715" i="5"/>
  <c r="AA716" i="5"/>
  <c r="P716" i="5"/>
  <c r="AR719" i="5"/>
  <c r="AG719" i="5"/>
  <c r="AN722" i="5"/>
  <c r="R722" i="5"/>
  <c r="AN724" i="5"/>
  <c r="AC724" i="5"/>
  <c r="AG727" i="5"/>
  <c r="V727" i="5"/>
  <c r="AR727" i="5"/>
  <c r="AH728" i="5"/>
  <c r="AS728" i="5"/>
  <c r="AT731" i="5"/>
  <c r="X731" i="5"/>
  <c r="AG743" i="5"/>
  <c r="AB747" i="5"/>
  <c r="Q747" i="5"/>
  <c r="AM747" i="5"/>
  <c r="AA750" i="5"/>
  <c r="P750" i="5"/>
  <c r="AN752" i="5"/>
  <c r="R752" i="5"/>
  <c r="R774" i="5"/>
  <c r="AC774" i="5"/>
  <c r="AN774" i="5"/>
  <c r="AC780" i="5"/>
  <c r="AN780" i="5"/>
  <c r="R780" i="5"/>
  <c r="O791" i="5"/>
  <c r="AK791" i="5"/>
  <c r="Z791" i="5"/>
  <c r="R715" i="5"/>
  <c r="AC715" i="5"/>
  <c r="AG717" i="5"/>
  <c r="AE724" i="5"/>
  <c r="T724" i="5"/>
  <c r="R729" i="5"/>
  <c r="AN729" i="5"/>
  <c r="W730" i="5"/>
  <c r="AH730" i="5"/>
  <c r="AN732" i="5"/>
  <c r="AC732" i="5"/>
  <c r="R732" i="5"/>
  <c r="AE738" i="5"/>
  <c r="AP738" i="5"/>
  <c r="T738" i="5"/>
  <c r="V739" i="5"/>
  <c r="AR739" i="5"/>
  <c r="AG739" i="5"/>
  <c r="X744" i="5"/>
  <c r="AT744" i="5"/>
  <c r="AB751" i="5"/>
  <c r="Q751" i="5"/>
  <c r="AM751" i="5"/>
  <c r="R754" i="5"/>
  <c r="AC754" i="5"/>
  <c r="AM755" i="5"/>
  <c r="AB755" i="5"/>
  <c r="AF758" i="5"/>
  <c r="AQ758" i="5"/>
  <c r="U758" i="5"/>
  <c r="Z763" i="5"/>
  <c r="AK763" i="5"/>
  <c r="O763" i="5"/>
  <c r="S764" i="5"/>
  <c r="AO764" i="5"/>
  <c r="AP768" i="5"/>
  <c r="T768" i="5"/>
  <c r="AE768" i="5"/>
  <c r="AO770" i="5"/>
  <c r="S770" i="5"/>
  <c r="AK775" i="5"/>
  <c r="Z775" i="5"/>
  <c r="O775" i="5"/>
  <c r="AA793" i="5"/>
  <c r="P793" i="5"/>
  <c r="AL793" i="5"/>
  <c r="AT800" i="5"/>
  <c r="X800" i="5"/>
  <c r="AI800" i="5"/>
  <c r="AC803" i="5"/>
  <c r="AN803" i="5"/>
  <c r="R803" i="5"/>
  <c r="U722" i="5"/>
  <c r="AF722" i="5"/>
  <c r="X726" i="5"/>
  <c r="AI726" i="5"/>
  <c r="AT726" i="5"/>
  <c r="S732" i="5"/>
  <c r="AO732" i="5"/>
  <c r="AF738" i="5"/>
  <c r="U738" i="5"/>
  <c r="AK748" i="5"/>
  <c r="O748" i="5"/>
  <c r="AF752" i="5"/>
  <c r="U752" i="5"/>
  <c r="AQ752" i="5"/>
  <c r="AD754" i="5"/>
  <c r="AO754" i="5"/>
  <c r="S754" i="5"/>
  <c r="AG758" i="5"/>
  <c r="V758" i="5"/>
  <c r="AP764" i="5"/>
  <c r="T764" i="5"/>
  <c r="AE764" i="5"/>
  <c r="AQ768" i="5"/>
  <c r="AF768" i="5"/>
  <c r="U780" i="5"/>
  <c r="AQ780" i="5"/>
  <c r="AL659" i="5"/>
  <c r="R661" i="5"/>
  <c r="AM662" i="5"/>
  <c r="AF667" i="5"/>
  <c r="P692" i="5"/>
  <c r="AF696" i="5"/>
  <c r="AI698" i="5"/>
  <c r="AG700" i="5"/>
  <c r="AH702" i="5"/>
  <c r="V703" i="5"/>
  <c r="AR703" i="5"/>
  <c r="AK704" i="5"/>
  <c r="AJ705" i="5"/>
  <c r="AI707" i="5"/>
  <c r="X707" i="5"/>
  <c r="AM710" i="5"/>
  <c r="AB710" i="5"/>
  <c r="AK711" i="5"/>
  <c r="O711" i="5"/>
  <c r="AE716" i="5"/>
  <c r="T716" i="5"/>
  <c r="AP716" i="5"/>
  <c r="AR717" i="5"/>
  <c r="X718" i="5"/>
  <c r="AI718" i="5"/>
  <c r="Q719" i="5"/>
  <c r="AD720" i="5"/>
  <c r="AF721" i="5"/>
  <c r="AP724" i="5"/>
  <c r="W728" i="5"/>
  <c r="P731" i="5"/>
  <c r="AA731" i="5"/>
  <c r="AR732" i="5"/>
  <c r="AS733" i="5"/>
  <c r="W733" i="5"/>
  <c r="R735" i="5"/>
  <c r="AC735" i="5"/>
  <c r="AN735" i="5"/>
  <c r="AA741" i="5"/>
  <c r="AL741" i="5"/>
  <c r="P741" i="5"/>
  <c r="Z748" i="5"/>
  <c r="R761" i="5"/>
  <c r="AC761" i="5"/>
  <c r="AN761" i="5"/>
  <c r="Y761" i="5"/>
  <c r="AQ764" i="5"/>
  <c r="U764" i="5"/>
  <c r="AF764" i="5"/>
  <c r="V768" i="5"/>
  <c r="AG768" i="5"/>
  <c r="AR768" i="5"/>
  <c r="AM788" i="5"/>
  <c r="AB788" i="5"/>
  <c r="AJ846" i="5"/>
  <c r="N846" i="5"/>
  <c r="Y846" i="5"/>
  <c r="O675" i="5"/>
  <c r="AO686" i="5"/>
  <c r="AF698" i="5"/>
  <c r="U698" i="5"/>
  <c r="AG699" i="5"/>
  <c r="AH700" i="5"/>
  <c r="V701" i="5"/>
  <c r="AG701" i="5"/>
  <c r="AT706" i="5"/>
  <c r="AC710" i="5"/>
  <c r="R710" i="5"/>
  <c r="Z711" i="5"/>
  <c r="AB713" i="5"/>
  <c r="AI714" i="5"/>
  <c r="AT717" i="5"/>
  <c r="AQ722" i="5"/>
  <c r="AT724" i="5"/>
  <c r="N725" i="5"/>
  <c r="P726" i="5"/>
  <c r="O727" i="5"/>
  <c r="Z727" i="5"/>
  <c r="Z728" i="5"/>
  <c r="AB741" i="5"/>
  <c r="AM741" i="5"/>
  <c r="Q741" i="5"/>
  <c r="Z743" i="5"/>
  <c r="AK743" i="5"/>
  <c r="AA753" i="5"/>
  <c r="P753" i="5"/>
  <c r="AL753" i="5"/>
  <c r="V762" i="5"/>
  <c r="AG762" i="5"/>
  <c r="AB769" i="5"/>
  <c r="Q769" i="5"/>
  <c r="AM769" i="5"/>
  <c r="O771" i="5"/>
  <c r="AK771" i="5"/>
  <c r="Z771" i="5"/>
  <c r="AJ785" i="5"/>
  <c r="Y785" i="5"/>
  <c r="N785" i="5"/>
  <c r="AP824" i="5"/>
  <c r="T824" i="5"/>
  <c r="AE824" i="5"/>
  <c r="AH696" i="5"/>
  <c r="AH701" i="5"/>
  <c r="AS701" i="5"/>
  <c r="AT703" i="5"/>
  <c r="AI703" i="5"/>
  <c r="AA708" i="5"/>
  <c r="AL708" i="5"/>
  <c r="AD710" i="5"/>
  <c r="AE712" i="5"/>
  <c r="AP712" i="5"/>
  <c r="AN714" i="5"/>
  <c r="V719" i="5"/>
  <c r="P725" i="5"/>
  <c r="R741" i="5"/>
  <c r="AC741" i="5"/>
  <c r="AB745" i="5"/>
  <c r="Q745" i="5"/>
  <c r="AM745" i="5"/>
  <c r="X746" i="5"/>
  <c r="AT746" i="5"/>
  <c r="AI746" i="5"/>
  <c r="AS789" i="5"/>
  <c r="W789" i="5"/>
  <c r="AH789" i="5"/>
  <c r="Y797" i="5"/>
  <c r="BF797" i="5" s="1"/>
  <c r="AJ797" i="5"/>
  <c r="N797" i="5"/>
  <c r="Y838" i="5"/>
  <c r="N838" i="5"/>
  <c r="AJ838" i="5"/>
  <c r="AO842" i="5"/>
  <c r="S842" i="5"/>
  <c r="AD842" i="5"/>
  <c r="AF660" i="5"/>
  <c r="AB665" i="5"/>
  <c r="AB676" i="5"/>
  <c r="AJ685" i="5"/>
  <c r="AI696" i="5"/>
  <c r="X696" i="5"/>
  <c r="AT696" i="5"/>
  <c r="AT699" i="5"/>
  <c r="AI699" i="5"/>
  <c r="X702" i="5"/>
  <c r="AT702" i="5"/>
  <c r="AI702" i="5"/>
  <c r="N705" i="5"/>
  <c r="R711" i="5"/>
  <c r="AN711" i="5"/>
  <c r="AC711" i="5"/>
  <c r="AR714" i="5"/>
  <c r="AI720" i="5"/>
  <c r="W726" i="5"/>
  <c r="AQ735" i="5"/>
  <c r="U735" i="5"/>
  <c r="AF735" i="5"/>
  <c r="AR742" i="5"/>
  <c r="AG742" i="5"/>
  <c r="AS750" i="5"/>
  <c r="W750" i="5"/>
  <c r="AL750" i="5"/>
  <c r="AN754" i="5"/>
  <c r="X764" i="5"/>
  <c r="AI764" i="5"/>
  <c r="AT764" i="5"/>
  <c r="R765" i="5"/>
  <c r="AC765" i="5"/>
  <c r="AN765" i="5"/>
  <c r="U768" i="5"/>
  <c r="AP773" i="5"/>
  <c r="AE773" i="5"/>
  <c r="T775" i="5"/>
  <c r="AP775" i="5"/>
  <c r="AS832" i="5"/>
  <c r="AH832" i="5"/>
  <c r="W832" i="5"/>
  <c r="AP834" i="5"/>
  <c r="T834" i="5"/>
  <c r="AE834" i="5"/>
  <c r="AK695" i="5"/>
  <c r="O695" i="5"/>
  <c r="AH711" i="5"/>
  <c r="AN715" i="5"/>
  <c r="X716" i="5"/>
  <c r="AT716" i="5"/>
  <c r="AI716" i="5"/>
  <c r="AP720" i="5"/>
  <c r="AE720" i="5"/>
  <c r="R724" i="5"/>
  <c r="R727" i="5"/>
  <c r="AC727" i="5"/>
  <c r="AI731" i="5"/>
  <c r="AD740" i="5"/>
  <c r="AO740" i="5"/>
  <c r="S740" i="5"/>
  <c r="T748" i="5"/>
  <c r="AE748" i="5"/>
  <c r="AP748" i="5"/>
  <c r="V749" i="5"/>
  <c r="AG749" i="5"/>
  <c r="X750" i="5"/>
  <c r="AT750" i="5"/>
  <c r="AK756" i="5"/>
  <c r="Z756" i="5"/>
  <c r="O756" i="5"/>
  <c r="AI760" i="5"/>
  <c r="N774" i="5"/>
  <c r="Y774" i="5"/>
  <c r="AJ774" i="5"/>
  <c r="BQ774" i="5" s="1"/>
  <c r="AF805" i="5"/>
  <c r="AQ805" i="5"/>
  <c r="U805" i="5"/>
  <c r="P806" i="5"/>
  <c r="AL806" i="5"/>
  <c r="AA806" i="5"/>
  <c r="AI729" i="5"/>
  <c r="AM731" i="5"/>
  <c r="AF732" i="5"/>
  <c r="U733" i="5"/>
  <c r="AN733" i="5"/>
  <c r="AS736" i="5"/>
  <c r="AH739" i="5"/>
  <c r="AS739" i="5"/>
  <c r="W739" i="5"/>
  <c r="AM740" i="5"/>
  <c r="AO742" i="5"/>
  <c r="S742" i="5"/>
  <c r="S746" i="5"/>
  <c r="X748" i="5"/>
  <c r="AI748" i="5"/>
  <c r="P751" i="5"/>
  <c r="AQ760" i="5"/>
  <c r="U760" i="5"/>
  <c r="AF760" i="5"/>
  <c r="AS762" i="5"/>
  <c r="AI763" i="5"/>
  <c r="X763" i="5"/>
  <c r="AJ778" i="5"/>
  <c r="Y778" i="5"/>
  <c r="V780" i="5"/>
  <c r="AR780" i="5"/>
  <c r="N786" i="5"/>
  <c r="T808" i="5"/>
  <c r="AP808" i="5"/>
  <c r="AE808" i="5"/>
  <c r="Q824" i="5"/>
  <c r="AM824" i="5"/>
  <c r="AB824" i="5"/>
  <c r="AL943" i="5"/>
  <c r="P943" i="5"/>
  <c r="AA943" i="5"/>
  <c r="V984" i="5"/>
  <c r="AR984" i="5"/>
  <c r="AG984" i="5"/>
  <c r="AH993" i="5"/>
  <c r="W993" i="5"/>
  <c r="AS993" i="5"/>
  <c r="AJ1013" i="5"/>
  <c r="N1013" i="5"/>
  <c r="AN731" i="5"/>
  <c r="AS735" i="5"/>
  <c r="AH735" i="5"/>
  <c r="AT736" i="5"/>
  <c r="AP742" i="5"/>
  <c r="T742" i="5"/>
  <c r="O745" i="5"/>
  <c r="AK745" i="5"/>
  <c r="X754" i="5"/>
  <c r="AT754" i="5"/>
  <c r="R757" i="5"/>
  <c r="AN757" i="5"/>
  <c r="N759" i="5"/>
  <c r="AR760" i="5"/>
  <c r="V760" i="5"/>
  <c r="AG760" i="5"/>
  <c r="N763" i="5"/>
  <c r="AB771" i="5"/>
  <c r="Q771" i="5"/>
  <c r="AM771" i="5"/>
  <c r="N775" i="5"/>
  <c r="AM776" i="5"/>
  <c r="Q776" i="5"/>
  <c r="AB776" i="5"/>
  <c r="O778" i="5"/>
  <c r="Z778" i="5"/>
  <c r="S779" i="5"/>
  <c r="AO779" i="5"/>
  <c r="AQ783" i="5"/>
  <c r="U783" i="5"/>
  <c r="S795" i="5"/>
  <c r="AO795" i="5"/>
  <c r="X822" i="5"/>
  <c r="AI822" i="5"/>
  <c r="AT822" i="5"/>
  <c r="AP863" i="5"/>
  <c r="AE863" i="5"/>
  <c r="T863" i="5"/>
  <c r="T869" i="5"/>
  <c r="AP869" i="5"/>
  <c r="AE869" i="5"/>
  <c r="AQ923" i="5"/>
  <c r="AF923" i="5"/>
  <c r="U923" i="5"/>
  <c r="O924" i="5"/>
  <c r="AK924" i="5"/>
  <c r="Z924" i="5"/>
  <c r="P728" i="5"/>
  <c r="X735" i="5"/>
  <c r="AI735" i="5"/>
  <c r="AT735" i="5"/>
  <c r="AA738" i="5"/>
  <c r="P738" i="5"/>
  <c r="AJ741" i="5"/>
  <c r="AH742" i="5"/>
  <c r="AN744" i="5"/>
  <c r="AC744" i="5"/>
  <c r="AQ749" i="5"/>
  <c r="U749" i="5"/>
  <c r="AS752" i="5"/>
  <c r="AI754" i="5"/>
  <c r="AA758" i="5"/>
  <c r="P758" i="5"/>
  <c r="AS760" i="5"/>
  <c r="W760" i="5"/>
  <c r="AH760" i="5"/>
  <c r="Q765" i="5"/>
  <c r="AB765" i="5"/>
  <c r="AN771" i="5"/>
  <c r="AC771" i="5"/>
  <c r="AN776" i="5"/>
  <c r="R776" i="5"/>
  <c r="AC776" i="5"/>
  <c r="AR783" i="5"/>
  <c r="V783" i="5"/>
  <c r="AJ791" i="5"/>
  <c r="BQ791" i="5" s="1"/>
  <c r="Y791" i="5"/>
  <c r="T795" i="5"/>
  <c r="AP795" i="5"/>
  <c r="Q820" i="5"/>
  <c r="AM820" i="5"/>
  <c r="AB820" i="5"/>
  <c r="AT867" i="5"/>
  <c r="X867" i="5"/>
  <c r="AI867" i="5"/>
  <c r="AE871" i="5"/>
  <c r="T871" i="5"/>
  <c r="AP871" i="5"/>
  <c r="W735" i="5"/>
  <c r="AH743" i="5"/>
  <c r="AA745" i="5"/>
  <c r="R751" i="5"/>
  <c r="AC751" i="5"/>
  <c r="AC757" i="5"/>
  <c r="R767" i="5"/>
  <c r="AN767" i="5"/>
  <c r="Z770" i="5"/>
  <c r="O770" i="5"/>
  <c r="N777" i="5"/>
  <c r="Y777" i="5"/>
  <c r="AJ777" i="5"/>
  <c r="U782" i="5"/>
  <c r="AQ782" i="5"/>
  <c r="AK785" i="5"/>
  <c r="Z785" i="5"/>
  <c r="Q801" i="5"/>
  <c r="AB801" i="5"/>
  <c r="W821" i="5"/>
  <c r="AH821" i="5"/>
  <c r="Z822" i="5"/>
  <c r="AK822" i="5"/>
  <c r="O822" i="5"/>
  <c r="Q849" i="5"/>
  <c r="AB849" i="5"/>
  <c r="AM849" i="5"/>
  <c r="AT852" i="5"/>
  <c r="X852" i="5"/>
  <c r="AI852" i="5"/>
  <c r="AB709" i="5"/>
  <c r="V728" i="5"/>
  <c r="R730" i="5"/>
  <c r="AC733" i="5"/>
  <c r="AO738" i="5"/>
  <c r="AD738" i="5"/>
  <c r="X742" i="5"/>
  <c r="AI742" i="5"/>
  <c r="AS742" i="5"/>
  <c r="AI743" i="5"/>
  <c r="AC746" i="5"/>
  <c r="AH749" i="5"/>
  <c r="Y751" i="5"/>
  <c r="V752" i="5"/>
  <c r="Y759" i="5"/>
  <c r="X762" i="5"/>
  <c r="AI762" i="5"/>
  <c r="AC767" i="5"/>
  <c r="AO768" i="5"/>
  <c r="S768" i="5"/>
  <c r="AF776" i="5"/>
  <c r="AQ776" i="5"/>
  <c r="Z777" i="5"/>
  <c r="AK777" i="5"/>
  <c r="V782" i="5"/>
  <c r="AR782" i="5"/>
  <c r="P785" i="5"/>
  <c r="AA785" i="5"/>
  <c r="AL788" i="5"/>
  <c r="AA788" i="5"/>
  <c r="AB791" i="5"/>
  <c r="AM791" i="5"/>
  <c r="R801" i="5"/>
  <c r="AN801" i="5"/>
  <c r="AC801" i="5"/>
  <c r="N817" i="5"/>
  <c r="AJ817" i="5"/>
  <c r="Y817" i="5"/>
  <c r="BF817" i="5" s="1"/>
  <c r="AS850" i="5"/>
  <c r="W850" i="5"/>
  <c r="AH850" i="5"/>
  <c r="AA698" i="5"/>
  <c r="AI700" i="5"/>
  <c r="S705" i="5"/>
  <c r="N717" i="5"/>
  <c r="AF718" i="5"/>
  <c r="O724" i="5"/>
  <c r="AL727" i="5"/>
  <c r="AK733" i="5"/>
  <c r="AI736" i="5"/>
  <c r="AQ737" i="5"/>
  <c r="U737" i="5"/>
  <c r="AL738" i="5"/>
  <c r="AT743" i="5"/>
  <c r="AJ751" i="5"/>
  <c r="AO752" i="5"/>
  <c r="S752" i="5"/>
  <c r="AG764" i="5"/>
  <c r="AR764" i="5"/>
  <c r="V764" i="5"/>
  <c r="AM765" i="5"/>
  <c r="AR766" i="5"/>
  <c r="Z769" i="5"/>
  <c r="O769" i="5"/>
  <c r="R771" i="5"/>
  <c r="P774" i="5"/>
  <c r="AA774" i="5"/>
  <c r="AL774" i="5"/>
  <c r="AO780" i="5"/>
  <c r="S780" i="5"/>
  <c r="AR813" i="5"/>
  <c r="AG813" i="5"/>
  <c r="V813" i="5"/>
  <c r="AF834" i="5"/>
  <c r="U834" i="5"/>
  <c r="AQ834" i="5"/>
  <c r="AJ717" i="5"/>
  <c r="BQ717" i="5" s="1"/>
  <c r="AC730" i="5"/>
  <c r="AK731" i="5"/>
  <c r="AI734" i="5"/>
  <c r="V737" i="5"/>
  <c r="AR737" i="5"/>
  <c r="Y741" i="5"/>
  <c r="AD742" i="5"/>
  <c r="R744" i="5"/>
  <c r="AK746" i="5"/>
  <c r="Z746" i="5"/>
  <c r="Q746" i="5"/>
  <c r="AK747" i="5"/>
  <c r="AF748" i="5"/>
  <c r="W749" i="5"/>
  <c r="AJ753" i="5"/>
  <c r="P755" i="5"/>
  <c r="AL755" i="5"/>
  <c r="AG759" i="5"/>
  <c r="AQ762" i="5"/>
  <c r="AG763" i="5"/>
  <c r="V763" i="5"/>
  <c r="AH764" i="5"/>
  <c r="W764" i="5"/>
  <c r="AS766" i="5"/>
  <c r="X767" i="5"/>
  <c r="AT767" i="5"/>
  <c r="P769" i="5"/>
  <c r="AA769" i="5"/>
  <c r="AL769" i="5"/>
  <c r="T772" i="5"/>
  <c r="AP772" i="5"/>
  <c r="AE772" i="5"/>
  <c r="AB774" i="5"/>
  <c r="AM774" i="5"/>
  <c r="U776" i="5"/>
  <c r="Y784" i="5"/>
  <c r="AJ784" i="5"/>
  <c r="BQ784" i="5" s="1"/>
  <c r="AL785" i="5"/>
  <c r="N787" i="5"/>
  <c r="AJ787" i="5"/>
  <c r="Y787" i="5"/>
  <c r="O789" i="5"/>
  <c r="AS799" i="5"/>
  <c r="W799" i="5"/>
  <c r="W813" i="5"/>
  <c r="AS813" i="5"/>
  <c r="AN825" i="5"/>
  <c r="R825" i="5"/>
  <c r="AC825" i="5"/>
  <c r="AC827" i="5"/>
  <c r="R827" i="5"/>
  <c r="AG807" i="5"/>
  <c r="V807" i="5"/>
  <c r="AB811" i="5"/>
  <c r="P815" i="5"/>
  <c r="AA815" i="5"/>
  <c r="AF816" i="5"/>
  <c r="U816" i="5"/>
  <c r="AL822" i="5"/>
  <c r="AA822" i="5"/>
  <c r="P822" i="5"/>
  <c r="AO823" i="5"/>
  <c r="S823" i="5"/>
  <c r="AF824" i="5"/>
  <c r="AQ824" i="5"/>
  <c r="U831" i="5"/>
  <c r="AF831" i="5"/>
  <c r="T770" i="5"/>
  <c r="AP770" i="5"/>
  <c r="AE770" i="5"/>
  <c r="T771" i="5"/>
  <c r="AE771" i="5"/>
  <c r="V779" i="5"/>
  <c r="AR779" i="5"/>
  <c r="AN785" i="5"/>
  <c r="AC785" i="5"/>
  <c r="P787" i="5"/>
  <c r="AL787" i="5"/>
  <c r="AE794" i="5"/>
  <c r="T794" i="5"/>
  <c r="AR794" i="5"/>
  <c r="AD803" i="5"/>
  <c r="S803" i="5"/>
  <c r="V804" i="5"/>
  <c r="AR804" i="5"/>
  <c r="AI808" i="5"/>
  <c r="AT808" i="5"/>
  <c r="R811" i="5"/>
  <c r="AC811" i="5"/>
  <c r="AM811" i="5"/>
  <c r="AH812" i="5"/>
  <c r="AS812" i="5"/>
  <c r="W812" i="5"/>
  <c r="P818" i="5"/>
  <c r="AR824" i="5"/>
  <c r="AG824" i="5"/>
  <c r="W827" i="5"/>
  <c r="AS827" i="5"/>
  <c r="AH827" i="5"/>
  <c r="Q830" i="5"/>
  <c r="AB830" i="5"/>
  <c r="AM830" i="5"/>
  <c r="V831" i="5"/>
  <c r="AR831" i="5"/>
  <c r="AI834" i="5"/>
  <c r="X834" i="5"/>
  <c r="Y843" i="5"/>
  <c r="BF843" i="5" s="1"/>
  <c r="N843" i="5"/>
  <c r="AJ843" i="5"/>
  <c r="BQ843" i="5" s="1"/>
  <c r="AG847" i="5"/>
  <c r="V847" i="5"/>
  <c r="AR847" i="5"/>
  <c r="AG849" i="5"/>
  <c r="AR849" i="5"/>
  <c r="AQ858" i="5"/>
  <c r="AF858" i="5"/>
  <c r="T862" i="5"/>
  <c r="AE862" i="5"/>
  <c r="S864" i="5"/>
  <c r="AO864" i="5"/>
  <c r="AD864" i="5"/>
  <c r="AH888" i="5"/>
  <c r="AS888" i="5"/>
  <c r="W888" i="5"/>
  <c r="AT894" i="5"/>
  <c r="X894" i="5"/>
  <c r="AI894" i="5"/>
  <c r="V905" i="5"/>
  <c r="AR905" i="5"/>
  <c r="AF770" i="5"/>
  <c r="AD775" i="5"/>
  <c r="AD776" i="5"/>
  <c r="AS779" i="5"/>
  <c r="W779" i="5"/>
  <c r="AI779" i="5"/>
  <c r="AT782" i="5"/>
  <c r="X782" i="5"/>
  <c r="AA784" i="5"/>
  <c r="S788" i="5"/>
  <c r="AD788" i="5"/>
  <c r="Q790" i="5"/>
  <c r="AM790" i="5"/>
  <c r="N795" i="5"/>
  <c r="AH804" i="5"/>
  <c r="AS804" i="5"/>
  <c r="W804" i="5"/>
  <c r="AQ806" i="5"/>
  <c r="AF806" i="5"/>
  <c r="AR807" i="5"/>
  <c r="AD811" i="5"/>
  <c r="S811" i="5"/>
  <c r="AT812" i="5"/>
  <c r="X812" i="5"/>
  <c r="AH820" i="5"/>
  <c r="AS820" i="5"/>
  <c r="V829" i="5"/>
  <c r="AR829" i="5"/>
  <c r="W831" i="5"/>
  <c r="AS831" i="5"/>
  <c r="AH831" i="5"/>
  <c r="AF833" i="5"/>
  <c r="U833" i="5"/>
  <c r="AQ833" i="5"/>
  <c r="O843" i="5"/>
  <c r="Z843" i="5"/>
  <c r="Q919" i="5"/>
  <c r="AM919" i="5"/>
  <c r="AB919" i="5"/>
  <c r="AJ927" i="5"/>
  <c r="Y927" i="5"/>
  <c r="AB784" i="5"/>
  <c r="AS793" i="5"/>
  <c r="W793" i="5"/>
  <c r="P805" i="5"/>
  <c r="AL805" i="5"/>
  <c r="AA805" i="5"/>
  <c r="AG806" i="5"/>
  <c r="AR806" i="5"/>
  <c r="V806" i="5"/>
  <c r="AP809" i="5"/>
  <c r="T809" i="5"/>
  <c r="AT816" i="5"/>
  <c r="AI816" i="5"/>
  <c r="X816" i="5"/>
  <c r="Q826" i="5"/>
  <c r="AM826" i="5"/>
  <c r="W829" i="5"/>
  <c r="AH829" i="5"/>
  <c r="AI882" i="5"/>
  <c r="X882" i="5"/>
  <c r="AH909" i="5"/>
  <c r="AS909" i="5"/>
  <c r="W909" i="5"/>
  <c r="AK927" i="5"/>
  <c r="Z927" i="5"/>
  <c r="O927" i="5"/>
  <c r="AD930" i="5"/>
  <c r="AO930" i="5"/>
  <c r="S930" i="5"/>
  <c r="Z991" i="5"/>
  <c r="AK991" i="5"/>
  <c r="O991" i="5"/>
  <c r="P735" i="5"/>
  <c r="AN737" i="5"/>
  <c r="V776" i="5"/>
  <c r="AG776" i="5"/>
  <c r="Y780" i="5"/>
  <c r="N780" i="5"/>
  <c r="AJ780" i="5"/>
  <c r="AC784" i="5"/>
  <c r="AQ785" i="5"/>
  <c r="AF785" i="5"/>
  <c r="AO789" i="5"/>
  <c r="S789" i="5"/>
  <c r="AB790" i="5"/>
  <c r="V798" i="5"/>
  <c r="AG798" i="5"/>
  <c r="AM800" i="5"/>
  <c r="AB800" i="5"/>
  <c r="AB805" i="5"/>
  <c r="Q805" i="5"/>
  <c r="AM805" i="5"/>
  <c r="T817" i="5"/>
  <c r="AP817" i="5"/>
  <c r="AE817" i="5"/>
  <c r="W823" i="5"/>
  <c r="AS823" i="5"/>
  <c r="AH823" i="5"/>
  <c r="AI860" i="5"/>
  <c r="X860" i="5"/>
  <c r="V881" i="5"/>
  <c r="AR881" i="5"/>
  <c r="AG881" i="5"/>
  <c r="AF912" i="5"/>
  <c r="AQ912" i="5"/>
  <c r="U912" i="5"/>
  <c r="AE926" i="5"/>
  <c r="AP926" i="5"/>
  <c r="T926" i="5"/>
  <c r="O969" i="5"/>
  <c r="Z969" i="5"/>
  <c r="AK969" i="5"/>
  <c r="Q982" i="5"/>
  <c r="AM982" i="5"/>
  <c r="AB982" i="5"/>
  <c r="U997" i="5"/>
  <c r="AQ997" i="5"/>
  <c r="AP999" i="5"/>
  <c r="T999" i="5"/>
  <c r="AE999" i="5"/>
  <c r="AE736" i="5"/>
  <c r="P742" i="5"/>
  <c r="AL742" i="5"/>
  <c r="AJ745" i="5"/>
  <c r="P754" i="5"/>
  <c r="AK755" i="5"/>
  <c r="O767" i="5"/>
  <c r="Z767" i="5"/>
  <c r="Q767" i="5"/>
  <c r="AL767" i="5"/>
  <c r="AP776" i="5"/>
  <c r="AK782" i="5"/>
  <c r="Z782" i="5"/>
  <c r="P783" i="5"/>
  <c r="AL783" i="5"/>
  <c r="AA783" i="5"/>
  <c r="AF784" i="5"/>
  <c r="AP786" i="5"/>
  <c r="T786" i="5"/>
  <c r="AG787" i="5"/>
  <c r="AN788" i="5"/>
  <c r="AD789" i="5"/>
  <c r="AC790" i="5"/>
  <c r="N793" i="5"/>
  <c r="W798" i="5"/>
  <c r="AS798" i="5"/>
  <c r="AH798" i="5"/>
  <c r="Y804" i="5"/>
  <c r="BF804" i="5" s="1"/>
  <c r="AJ804" i="5"/>
  <c r="N804" i="5"/>
  <c r="X810" i="5"/>
  <c r="O812" i="5"/>
  <c r="Z812" i="5"/>
  <c r="AK812" i="5"/>
  <c r="AN813" i="5"/>
  <c r="AC813" i="5"/>
  <c r="N816" i="5"/>
  <c r="Y816" i="5"/>
  <c r="AJ816" i="5"/>
  <c r="Q828" i="5"/>
  <c r="AB828" i="5"/>
  <c r="AM828" i="5"/>
  <c r="AK837" i="5"/>
  <c r="O837" i="5"/>
  <c r="Z837" i="5"/>
  <c r="T841" i="5"/>
  <c r="AE841" i="5"/>
  <c r="S857" i="5"/>
  <c r="AO857" i="5"/>
  <c r="AD857" i="5"/>
  <c r="Q859" i="5"/>
  <c r="AM859" i="5"/>
  <c r="AB859" i="5"/>
  <c r="AA896" i="5"/>
  <c r="AH899" i="5"/>
  <c r="W899" i="5"/>
  <c r="AS899" i="5"/>
  <c r="R907" i="5"/>
  <c r="AN907" i="5"/>
  <c r="AI752" i="5"/>
  <c r="Q754" i="5"/>
  <c r="AF761" i="5"/>
  <c r="AD766" i="5"/>
  <c r="AM767" i="5"/>
  <c r="N770" i="5"/>
  <c r="AQ770" i="5"/>
  <c r="AP771" i="5"/>
  <c r="AH772" i="5"/>
  <c r="AS772" i="5"/>
  <c r="AN781" i="5"/>
  <c r="AC781" i="5"/>
  <c r="AQ786" i="5"/>
  <c r="U786" i="5"/>
  <c r="AO788" i="5"/>
  <c r="X796" i="5"/>
  <c r="AN799" i="5"/>
  <c r="R799" i="5"/>
  <c r="AL810" i="5"/>
  <c r="AA810" i="5"/>
  <c r="AA812" i="5"/>
  <c r="P812" i="5"/>
  <c r="S813" i="5"/>
  <c r="AO813" i="5"/>
  <c r="U824" i="5"/>
  <c r="X851" i="5"/>
  <c r="AT851" i="5"/>
  <c r="AK853" i="5"/>
  <c r="Z853" i="5"/>
  <c r="AN855" i="5"/>
  <c r="R855" i="5"/>
  <c r="AC855" i="5"/>
  <c r="T857" i="5"/>
  <c r="AP857" i="5"/>
  <c r="AE857" i="5"/>
  <c r="U858" i="5"/>
  <c r="X868" i="5"/>
  <c r="AT868" i="5"/>
  <c r="V873" i="5"/>
  <c r="AR873" i="5"/>
  <c r="AG873" i="5"/>
  <c r="Z874" i="5"/>
  <c r="O874" i="5"/>
  <c r="AK874" i="5"/>
  <c r="AP898" i="5"/>
  <c r="AE898" i="5"/>
  <c r="T898" i="5"/>
  <c r="AT740" i="5"/>
  <c r="AN743" i="5"/>
  <c r="AN748" i="5"/>
  <c r="AI758" i="5"/>
  <c r="AJ768" i="5"/>
  <c r="BQ768" i="5" s="1"/>
  <c r="N768" i="5"/>
  <c r="N769" i="5"/>
  <c r="Y769" i="5"/>
  <c r="AQ771" i="5"/>
  <c r="AT772" i="5"/>
  <c r="X772" i="5"/>
  <c r="AQ772" i="5"/>
  <c r="AT773" i="5"/>
  <c r="AO775" i="5"/>
  <c r="AR776" i="5"/>
  <c r="AT777" i="5"/>
  <c r="X779" i="5"/>
  <c r="S781" i="5"/>
  <c r="AD781" i="5"/>
  <c r="AN783" i="5"/>
  <c r="R783" i="5"/>
  <c r="V786" i="5"/>
  <c r="AR786" i="5"/>
  <c r="AP788" i="5"/>
  <c r="AO790" i="5"/>
  <c r="AN791" i="5"/>
  <c r="AN795" i="5"/>
  <c r="R795" i="5"/>
  <c r="AM796" i="5"/>
  <c r="AB796" i="5"/>
  <c r="Q796" i="5"/>
  <c r="P804" i="5"/>
  <c r="AA804" i="5"/>
  <c r="T806" i="5"/>
  <c r="AP819" i="5"/>
  <c r="AE819" i="5"/>
  <c r="T819" i="5"/>
  <c r="W820" i="5"/>
  <c r="AS822" i="5"/>
  <c r="W822" i="5"/>
  <c r="V824" i="5"/>
  <c r="AG829" i="5"/>
  <c r="AG831" i="5"/>
  <c r="V849" i="5"/>
  <c r="W873" i="5"/>
  <c r="AS873" i="5"/>
  <c r="AI804" i="5"/>
  <c r="AG816" i="5"/>
  <c r="AR817" i="5"/>
  <c r="AR819" i="5"/>
  <c r="AG839" i="5"/>
  <c r="AR839" i="5"/>
  <c r="AH848" i="5"/>
  <c r="W848" i="5"/>
  <c r="R849" i="5"/>
  <c r="AC849" i="5"/>
  <c r="AP852" i="5"/>
  <c r="T852" i="5"/>
  <c r="AT865" i="5"/>
  <c r="X865" i="5"/>
  <c r="Q886" i="5"/>
  <c r="AB886" i="5"/>
  <c r="AH905" i="5"/>
  <c r="W905" i="5"/>
  <c r="AS905" i="5"/>
  <c r="AH915" i="5"/>
  <c r="AS915" i="5"/>
  <c r="W915" i="5"/>
  <c r="AF937" i="5"/>
  <c r="U937" i="5"/>
  <c r="AC955" i="5"/>
  <c r="AN955" i="5"/>
  <c r="R955" i="5"/>
  <c r="AS969" i="5"/>
  <c r="AH969" i="5"/>
  <c r="AB977" i="5"/>
  <c r="Q977" i="5"/>
  <c r="AM977" i="5"/>
  <c r="X993" i="5"/>
  <c r="AT993" i="5"/>
  <c r="AI993" i="5"/>
  <c r="AL797" i="5"/>
  <c r="AS806" i="5"/>
  <c r="AF808" i="5"/>
  <c r="V809" i="5"/>
  <c r="U811" i="5"/>
  <c r="AN815" i="5"/>
  <c r="W819" i="5"/>
  <c r="AS819" i="5"/>
  <c r="AR823" i="5"/>
  <c r="AG823" i="5"/>
  <c r="Z826" i="5"/>
  <c r="AP828" i="5"/>
  <c r="AE828" i="5"/>
  <c r="R829" i="5"/>
  <c r="AG832" i="5"/>
  <c r="V832" i="5"/>
  <c r="X848" i="5"/>
  <c r="AT848" i="5"/>
  <c r="AI848" i="5"/>
  <c r="AE851" i="5"/>
  <c r="AO862" i="5"/>
  <c r="S862" i="5"/>
  <c r="AD862" i="5"/>
  <c r="AC874" i="5"/>
  <c r="AN874" i="5"/>
  <c r="AC886" i="5"/>
  <c r="R886" i="5"/>
  <c r="Y900" i="5"/>
  <c r="BF900" i="5" s="1"/>
  <c r="AJ900" i="5"/>
  <c r="BQ900" i="5" s="1"/>
  <c r="Q901" i="5"/>
  <c r="AM901" i="5"/>
  <c r="AB901" i="5"/>
  <c r="AM903" i="5"/>
  <c r="AB903" i="5"/>
  <c r="Q903" i="5"/>
  <c r="AQ963" i="5"/>
  <c r="U963" i="5"/>
  <c r="AF963" i="5"/>
  <c r="AT797" i="5"/>
  <c r="AI799" i="5"/>
  <c r="AG802" i="5"/>
  <c r="V817" i="5"/>
  <c r="U832" i="5"/>
  <c r="AL835" i="5"/>
  <c r="P835" i="5"/>
  <c r="AQ837" i="5"/>
  <c r="AF837" i="5"/>
  <c r="V839" i="5"/>
  <c r="AN840" i="5"/>
  <c r="AC840" i="5"/>
  <c r="AE844" i="5"/>
  <c r="T844" i="5"/>
  <c r="AP844" i="5"/>
  <c r="Y850" i="5"/>
  <c r="BF850" i="5" s="1"/>
  <c r="N850" i="5"/>
  <c r="AJ850" i="5"/>
  <c r="BQ850" i="5" s="1"/>
  <c r="AP851" i="5"/>
  <c r="AN853" i="5"/>
  <c r="AC853" i="5"/>
  <c r="AJ854" i="5"/>
  <c r="Y854" i="5"/>
  <c r="AN856" i="5"/>
  <c r="AC856" i="5"/>
  <c r="AP861" i="5"/>
  <c r="AS862" i="5"/>
  <c r="W862" i="5"/>
  <c r="Z863" i="5"/>
  <c r="AK863" i="5"/>
  <c r="O875" i="5"/>
  <c r="Z875" i="5"/>
  <c r="Z884" i="5"/>
  <c r="O884" i="5"/>
  <c r="AB893" i="5"/>
  <c r="AM893" i="5"/>
  <c r="Q893" i="5"/>
  <c r="AD894" i="5"/>
  <c r="S894" i="5"/>
  <c r="AO894" i="5"/>
  <c r="AJ899" i="5"/>
  <c r="Y899" i="5"/>
  <c r="N899" i="5"/>
  <c r="AQ901" i="5"/>
  <c r="U901" i="5"/>
  <c r="AF901" i="5"/>
  <c r="AO907" i="5"/>
  <c r="S907" i="5"/>
  <c r="AN940" i="5"/>
  <c r="AC940" i="5"/>
  <c r="T968" i="5"/>
  <c r="AE968" i="5"/>
  <c r="AP968" i="5"/>
  <c r="AD796" i="5"/>
  <c r="AO801" i="5"/>
  <c r="X804" i="5"/>
  <c r="AQ808" i="5"/>
  <c r="AJ810" i="5"/>
  <c r="AF811" i="5"/>
  <c r="V816" i="5"/>
  <c r="AJ827" i="5"/>
  <c r="N827" i="5"/>
  <c r="AN829" i="5"/>
  <c r="AP836" i="5"/>
  <c r="T836" i="5"/>
  <c r="AO840" i="5"/>
  <c r="AD840" i="5"/>
  <c r="S853" i="5"/>
  <c r="AO853" i="5"/>
  <c r="AD853" i="5"/>
  <c r="AD856" i="5"/>
  <c r="AO856" i="5"/>
  <c r="S856" i="5"/>
  <c r="AQ861" i="5"/>
  <c r="AA875" i="5"/>
  <c r="P875" i="5"/>
  <c r="AL875" i="5"/>
  <c r="W877" i="5"/>
  <c r="AS877" i="5"/>
  <c r="AH877" i="5"/>
  <c r="R893" i="5"/>
  <c r="AC893" i="5"/>
  <c r="AN893" i="5"/>
  <c r="Z899" i="5"/>
  <c r="O899" i="5"/>
  <c r="V911" i="5"/>
  <c r="AR911" i="5"/>
  <c r="AF928" i="5"/>
  <c r="AQ928" i="5"/>
  <c r="U928" i="5"/>
  <c r="O764" i="5"/>
  <c r="AN770" i="5"/>
  <c r="N773" i="5"/>
  <c r="N783" i="5"/>
  <c r="AK783" i="5"/>
  <c r="AM789" i="5"/>
  <c r="T798" i="5"/>
  <c r="AP801" i="5"/>
  <c r="AH806" i="5"/>
  <c r="AH809" i="5"/>
  <c r="AK810" i="5"/>
  <c r="AQ813" i="5"/>
  <c r="Q816" i="5"/>
  <c r="AM816" i="5"/>
  <c r="W816" i="5"/>
  <c r="Z817" i="5"/>
  <c r="AD818" i="5"/>
  <c r="AE820" i="5"/>
  <c r="AF825" i="5"/>
  <c r="AO829" i="5"/>
  <c r="Q834" i="5"/>
  <c r="AM834" i="5"/>
  <c r="AN835" i="5"/>
  <c r="AC835" i="5"/>
  <c r="R835" i="5"/>
  <c r="AN838" i="5"/>
  <c r="AC838" i="5"/>
  <c r="R838" i="5"/>
  <c r="AB839" i="5"/>
  <c r="AM839" i="5"/>
  <c r="Q839" i="5"/>
  <c r="X841" i="5"/>
  <c r="AT841" i="5"/>
  <c r="AI841" i="5"/>
  <c r="AA860" i="5"/>
  <c r="P860" i="5"/>
  <c r="AD865" i="5"/>
  <c r="S865" i="5"/>
  <c r="AO865" i="5"/>
  <c r="T885" i="5"/>
  <c r="AP885" i="5"/>
  <c r="AE885" i="5"/>
  <c r="N904" i="5"/>
  <c r="Y904" i="5"/>
  <c r="BF904" i="5" s="1"/>
  <c r="AJ904" i="5"/>
  <c r="BQ904" i="5" s="1"/>
  <c r="AN905" i="5"/>
  <c r="R905" i="5"/>
  <c r="AC905" i="5"/>
  <c r="AS908" i="5"/>
  <c r="AH908" i="5"/>
  <c r="W908" i="5"/>
  <c r="AP910" i="5"/>
  <c r="T910" i="5"/>
  <c r="AH911" i="5"/>
  <c r="AS911" i="5"/>
  <c r="W911" i="5"/>
  <c r="AR928" i="5"/>
  <c r="V928" i="5"/>
  <c r="U938" i="5"/>
  <c r="AF938" i="5"/>
  <c r="AQ938" i="5"/>
  <c r="AI768" i="5"/>
  <c r="O773" i="5"/>
  <c r="O776" i="5"/>
  <c r="AM795" i="5"/>
  <c r="U798" i="5"/>
  <c r="Q802" i="5"/>
  <c r="AH803" i="5"/>
  <c r="AI806" i="5"/>
  <c r="AE807" i="5"/>
  <c r="AN809" i="5"/>
  <c r="AH811" i="5"/>
  <c r="AD815" i="5"/>
  <c r="AG819" i="5"/>
  <c r="AQ820" i="5"/>
  <c r="U820" i="5"/>
  <c r="AF820" i="5"/>
  <c r="AP821" i="5"/>
  <c r="AE821" i="5"/>
  <c r="AE822" i="5"/>
  <c r="Q823" i="5"/>
  <c r="AB823" i="5"/>
  <c r="V823" i="5"/>
  <c r="W825" i="5"/>
  <c r="AH825" i="5"/>
  <c r="AS825" i="5"/>
  <c r="AG825" i="5"/>
  <c r="AQ829" i="5"/>
  <c r="Z832" i="5"/>
  <c r="AD835" i="5"/>
  <c r="AO835" i="5"/>
  <c r="AO838" i="5"/>
  <c r="AD838" i="5"/>
  <c r="S838" i="5"/>
  <c r="AS844" i="5"/>
  <c r="W844" i="5"/>
  <c r="AH844" i="5"/>
  <c r="AB845" i="5"/>
  <c r="Q845" i="5"/>
  <c r="AM845" i="5"/>
  <c r="S848" i="5"/>
  <c r="AO848" i="5"/>
  <c r="AE852" i="5"/>
  <c r="AM854" i="5"/>
  <c r="Q854" i="5"/>
  <c r="AT857" i="5"/>
  <c r="AI857" i="5"/>
  <c r="T865" i="5"/>
  <c r="AP865" i="5"/>
  <c r="AE865" i="5"/>
  <c r="R874" i="5"/>
  <c r="AK884" i="5"/>
  <c r="AF885" i="5"/>
  <c r="U885" i="5"/>
  <c r="AQ896" i="5"/>
  <c r="U896" i="5"/>
  <c r="V907" i="5"/>
  <c r="AG907" i="5"/>
  <c r="AR907" i="5"/>
  <c r="AI908" i="5"/>
  <c r="X908" i="5"/>
  <c r="AT908" i="5"/>
  <c r="AI926" i="5"/>
  <c r="X926" i="5"/>
  <c r="AT926" i="5"/>
  <c r="R802" i="5"/>
  <c r="AS802" i="5"/>
  <c r="AJ806" i="5"/>
  <c r="BQ806" i="5" s="1"/>
  <c r="AK814" i="5"/>
  <c r="AH819" i="5"/>
  <c r="AQ821" i="5"/>
  <c r="Y823" i="5"/>
  <c r="AS824" i="5"/>
  <c r="AM827" i="5"/>
  <c r="AB827" i="5"/>
  <c r="Y831" i="5"/>
  <c r="AA832" i="5"/>
  <c r="AG833" i="5"/>
  <c r="AS836" i="5"/>
  <c r="W836" i="5"/>
  <c r="U837" i="5"/>
  <c r="AN842" i="5"/>
  <c r="R842" i="5"/>
  <c r="AC842" i="5"/>
  <c r="X844" i="5"/>
  <c r="AT844" i="5"/>
  <c r="R845" i="5"/>
  <c r="AN845" i="5"/>
  <c r="AC845" i="5"/>
  <c r="T848" i="5"/>
  <c r="AP848" i="5"/>
  <c r="AE848" i="5"/>
  <c r="R854" i="5"/>
  <c r="AN854" i="5"/>
  <c r="AC854" i="5"/>
  <c r="W866" i="5"/>
  <c r="W894" i="5"/>
  <c r="AS894" i="5"/>
  <c r="AH894" i="5"/>
  <c r="AH907" i="5"/>
  <c r="AS907" i="5"/>
  <c r="W907" i="5"/>
  <c r="V944" i="5"/>
  <c r="AG944" i="5"/>
  <c r="AR944" i="5"/>
  <c r="AR826" i="5"/>
  <c r="AM832" i="5"/>
  <c r="AH833" i="5"/>
  <c r="Y837" i="5"/>
  <c r="U840" i="5"/>
  <c r="AQ840" i="5"/>
  <c r="Y842" i="5"/>
  <c r="Z845" i="5"/>
  <c r="V846" i="5"/>
  <c r="AR846" i="5"/>
  <c r="AJ851" i="5"/>
  <c r="BQ851" i="5" s="1"/>
  <c r="W858" i="5"/>
  <c r="R859" i="5"/>
  <c r="N860" i="5"/>
  <c r="AJ860" i="5"/>
  <c r="BQ860" i="5" s="1"/>
  <c r="W863" i="5"/>
  <c r="AB869" i="5"/>
  <c r="AM869" i="5"/>
  <c r="S870" i="5"/>
  <c r="AO870" i="5"/>
  <c r="AE870" i="5"/>
  <c r="AB875" i="5"/>
  <c r="AL880" i="5"/>
  <c r="AA880" i="5"/>
  <c r="P880" i="5"/>
  <c r="AO886" i="5"/>
  <c r="AD886" i="5"/>
  <c r="S886" i="5"/>
  <c r="AI887" i="5"/>
  <c r="AT887" i="5"/>
  <c r="X887" i="5"/>
  <c r="AN889" i="5"/>
  <c r="AC889" i="5"/>
  <c r="R889" i="5"/>
  <c r="O891" i="5"/>
  <c r="O892" i="5"/>
  <c r="AK892" i="5"/>
  <c r="AF898" i="5"/>
  <c r="U898" i="5"/>
  <c r="R901" i="5"/>
  <c r="AN901" i="5"/>
  <c r="AB913" i="5"/>
  <c r="Q913" i="5"/>
  <c r="AB917" i="5"/>
  <c r="Q917" i="5"/>
  <c r="AO923" i="5"/>
  <c r="AD923" i="5"/>
  <c r="AR931" i="5"/>
  <c r="V931" i="5"/>
  <c r="AH936" i="5"/>
  <c r="W936" i="5"/>
  <c r="AS936" i="5"/>
  <c r="Q946" i="5"/>
  <c r="AM946" i="5"/>
  <c r="AB946" i="5"/>
  <c r="AC953" i="5"/>
  <c r="AN953" i="5"/>
  <c r="R977" i="5"/>
  <c r="AN977" i="5"/>
  <c r="AC977" i="5"/>
  <c r="AP990" i="5"/>
  <c r="AE990" i="5"/>
  <c r="T990" i="5"/>
  <c r="AP1007" i="5"/>
  <c r="T1007" i="5"/>
  <c r="AF1010" i="5"/>
  <c r="U1010" i="5"/>
  <c r="AQ1010" i="5"/>
  <c r="V840" i="5"/>
  <c r="AR840" i="5"/>
  <c r="AT842" i="5"/>
  <c r="AL843" i="5"/>
  <c r="AL850" i="5"/>
  <c r="AG852" i="5"/>
  <c r="T855" i="5"/>
  <c r="T856" i="5"/>
  <c r="AP856" i="5"/>
  <c r="S859" i="5"/>
  <c r="AN860" i="5"/>
  <c r="AH864" i="5"/>
  <c r="AH870" i="5"/>
  <c r="W872" i="5"/>
  <c r="AH872" i="5"/>
  <c r="AD889" i="5"/>
  <c r="S889" i="5"/>
  <c r="V894" i="5"/>
  <c r="AG894" i="5"/>
  <c r="V898" i="5"/>
  <c r="AG898" i="5"/>
  <c r="AR898" i="5"/>
  <c r="AG901" i="5"/>
  <c r="AH912" i="5"/>
  <c r="AS912" i="5"/>
  <c r="AG914" i="5"/>
  <c r="V914" i="5"/>
  <c r="AR914" i="5"/>
  <c r="T923" i="5"/>
  <c r="AE923" i="5"/>
  <c r="AP923" i="5"/>
  <c r="AS931" i="5"/>
  <c r="W931" i="5"/>
  <c r="AD949" i="5"/>
  <c r="S949" i="5"/>
  <c r="AO949" i="5"/>
  <c r="AS957" i="5"/>
  <c r="AH957" i="5"/>
  <c r="W957" i="5"/>
  <c r="AL980" i="5"/>
  <c r="AA980" i="5"/>
  <c r="P980" i="5"/>
  <c r="AP992" i="5"/>
  <c r="AE992" i="5"/>
  <c r="O1004" i="5"/>
  <c r="AK1004" i="5"/>
  <c r="Z1004" i="5"/>
  <c r="AG1010" i="5"/>
  <c r="V1010" i="5"/>
  <c r="AR1010" i="5"/>
  <c r="AD855" i="5"/>
  <c r="AI877" i="5"/>
  <c r="X877" i="5"/>
  <c r="X878" i="5"/>
  <c r="AT878" i="5"/>
  <c r="AI878" i="5"/>
  <c r="Y902" i="5"/>
  <c r="AJ902" i="5"/>
  <c r="BQ902" i="5" s="1"/>
  <c r="AN903" i="5"/>
  <c r="AC903" i="5"/>
  <c r="X906" i="5"/>
  <c r="AI906" i="5"/>
  <c r="AC919" i="5"/>
  <c r="AN919" i="5"/>
  <c r="R919" i="5"/>
  <c r="N926" i="5"/>
  <c r="AJ926" i="5"/>
  <c r="BQ926" i="5" s="1"/>
  <c r="Y926" i="5"/>
  <c r="O929" i="5"/>
  <c r="Z929" i="5"/>
  <c r="AM943" i="5"/>
  <c r="Q943" i="5"/>
  <c r="AB943" i="5"/>
  <c r="AH944" i="5"/>
  <c r="W944" i="5"/>
  <c r="AK947" i="5"/>
  <c r="O947" i="5"/>
  <c r="Z947" i="5"/>
  <c r="Q961" i="5"/>
  <c r="AM961" i="5"/>
  <c r="AA969" i="5"/>
  <c r="AL969" i="5"/>
  <c r="AQ999" i="5"/>
  <c r="U999" i="5"/>
  <c r="AF999" i="5"/>
  <c r="AQ1005" i="5"/>
  <c r="AF1005" i="5"/>
  <c r="U1005" i="5"/>
  <c r="AE855" i="5"/>
  <c r="AC859" i="5"/>
  <c r="AJ871" i="5"/>
  <c r="BQ871" i="5" s="1"/>
  <c r="Y871" i="5"/>
  <c r="AK872" i="5"/>
  <c r="Z872" i="5"/>
  <c r="AR875" i="5"/>
  <c r="V875" i="5"/>
  <c r="AG875" i="5"/>
  <c r="AT877" i="5"/>
  <c r="U884" i="5"/>
  <c r="AQ884" i="5"/>
  <c r="AF884" i="5"/>
  <c r="AM887" i="5"/>
  <c r="AB887" i="5"/>
  <c r="Q887" i="5"/>
  <c r="Z890" i="5"/>
  <c r="O890" i="5"/>
  <c r="AP892" i="5"/>
  <c r="T892" i="5"/>
  <c r="AQ904" i="5"/>
  <c r="U904" i="5"/>
  <c r="AF904" i="5"/>
  <c r="V913" i="5"/>
  <c r="AR913" i="5"/>
  <c r="N916" i="5"/>
  <c r="AJ916" i="5"/>
  <c r="BQ916" i="5" s="1"/>
  <c r="Y916" i="5"/>
  <c r="Y954" i="5"/>
  <c r="N954" i="5"/>
  <c r="AQ960" i="5"/>
  <c r="U960" i="5"/>
  <c r="AF960" i="5"/>
  <c r="W966" i="5"/>
  <c r="AS966" i="5"/>
  <c r="T995" i="5"/>
  <c r="AP995" i="5"/>
  <c r="AE995" i="5"/>
  <c r="U1002" i="5"/>
  <c r="AQ1002" i="5"/>
  <c r="AF1002" i="5"/>
  <c r="AR1005" i="5"/>
  <c r="V1005" i="5"/>
  <c r="AG1005" i="5"/>
  <c r="AH837" i="5"/>
  <c r="Z847" i="5"/>
  <c r="AE853" i="5"/>
  <c r="AB867" i="5"/>
  <c r="P890" i="5"/>
  <c r="AA890" i="5"/>
  <c r="AF892" i="5"/>
  <c r="U892" i="5"/>
  <c r="T895" i="5"/>
  <c r="AP895" i="5"/>
  <c r="AF900" i="5"/>
  <c r="U900" i="5"/>
  <c r="AQ900" i="5"/>
  <c r="Z908" i="5"/>
  <c r="AK908" i="5"/>
  <c r="O908" i="5"/>
  <c r="AS910" i="5"/>
  <c r="AH910" i="5"/>
  <c r="W910" i="5"/>
  <c r="AH913" i="5"/>
  <c r="AS913" i="5"/>
  <c r="AK916" i="5"/>
  <c r="Z916" i="5"/>
  <c r="O916" i="5"/>
  <c r="AB929" i="5"/>
  <c r="Q929" i="5"/>
  <c r="AH931" i="5"/>
  <c r="AP948" i="5"/>
  <c r="T948" i="5"/>
  <c r="AE948" i="5"/>
  <c r="AK954" i="5"/>
  <c r="O954" i="5"/>
  <c r="AR956" i="5"/>
  <c r="V956" i="5"/>
  <c r="AG956" i="5"/>
  <c r="AG960" i="5"/>
  <c r="AR960" i="5"/>
  <c r="V960" i="5"/>
  <c r="AR1002" i="5"/>
  <c r="V1002" i="5"/>
  <c r="AG1002" i="5"/>
  <c r="AE826" i="5"/>
  <c r="AA847" i="5"/>
  <c r="Y851" i="5"/>
  <c r="V852" i="5"/>
  <c r="AL854" i="5"/>
  <c r="AO855" i="5"/>
  <c r="AB860" i="5"/>
  <c r="S866" i="5"/>
  <c r="AO866" i="5"/>
  <c r="S873" i="5"/>
  <c r="AO873" i="5"/>
  <c r="AD873" i="5"/>
  <c r="W880" i="5"/>
  <c r="AS880" i="5"/>
  <c r="AM883" i="5"/>
  <c r="AB883" i="5"/>
  <c r="Q883" i="5"/>
  <c r="AK890" i="5"/>
  <c r="AQ891" i="5"/>
  <c r="U891" i="5"/>
  <c r="AF891" i="5"/>
  <c r="AB902" i="5"/>
  <c r="AM902" i="5"/>
  <c r="Q902" i="5"/>
  <c r="P908" i="5"/>
  <c r="AA908" i="5"/>
  <c r="AL908" i="5"/>
  <c r="AP909" i="5"/>
  <c r="T909" i="5"/>
  <c r="AE909" i="5"/>
  <c r="AB912" i="5"/>
  <c r="Q912" i="5"/>
  <c r="S915" i="5"/>
  <c r="AD915" i="5"/>
  <c r="AO915" i="5"/>
  <c r="P916" i="5"/>
  <c r="AL916" i="5"/>
  <c r="AA921" i="5"/>
  <c r="AL921" i="5"/>
  <c r="P921" i="5"/>
  <c r="S922" i="5"/>
  <c r="AO922" i="5"/>
  <c r="N928" i="5"/>
  <c r="Y928" i="5"/>
  <c r="BF928" i="5" s="1"/>
  <c r="Z940" i="5"/>
  <c r="O940" i="5"/>
  <c r="T943" i="5"/>
  <c r="AE943" i="5"/>
  <c r="AP943" i="5"/>
  <c r="AQ948" i="5"/>
  <c r="U948" i="5"/>
  <c r="AF948" i="5"/>
  <c r="W956" i="5"/>
  <c r="AS956" i="5"/>
  <c r="AH956" i="5"/>
  <c r="AL1003" i="5"/>
  <c r="AA1003" i="5"/>
  <c r="P1003" i="5"/>
  <c r="AF826" i="5"/>
  <c r="AP839" i="5"/>
  <c r="AP845" i="5"/>
  <c r="AB847" i="5"/>
  <c r="AK849" i="5"/>
  <c r="Z851" i="5"/>
  <c r="Q863" i="5"/>
  <c r="W870" i="5"/>
  <c r="T873" i="5"/>
  <c r="AP873" i="5"/>
  <c r="AL876" i="5"/>
  <c r="P876" i="5"/>
  <c r="AL877" i="5"/>
  <c r="AA877" i="5"/>
  <c r="P877" i="5"/>
  <c r="AP879" i="5"/>
  <c r="AC882" i="5"/>
  <c r="AN882" i="5"/>
  <c r="R882" i="5"/>
  <c r="R883" i="5"/>
  <c r="AC883" i="5"/>
  <c r="AN883" i="5"/>
  <c r="AL890" i="5"/>
  <c r="AB898" i="5"/>
  <c r="Q898" i="5"/>
  <c r="AT904" i="5"/>
  <c r="X904" i="5"/>
  <c r="AB908" i="5"/>
  <c r="Q908" i="5"/>
  <c r="AM912" i="5"/>
  <c r="T915" i="5"/>
  <c r="AP915" i="5"/>
  <c r="AE915" i="5"/>
  <c r="N917" i="5"/>
  <c r="AK918" i="5"/>
  <c r="O918" i="5"/>
  <c r="AM921" i="5"/>
  <c r="Q921" i="5"/>
  <c r="R931" i="5"/>
  <c r="AN931" i="5"/>
  <c r="AC931" i="5"/>
  <c r="R933" i="5"/>
  <c r="AN933" i="5"/>
  <c r="AJ937" i="5"/>
  <c r="Y937" i="5"/>
  <c r="O937" i="5"/>
  <c r="AF943" i="5"/>
  <c r="AQ943" i="5"/>
  <c r="AF945" i="5"/>
  <c r="U945" i="5"/>
  <c r="AD947" i="5"/>
  <c r="S947" i="5"/>
  <c r="T952" i="5"/>
  <c r="AP952" i="5"/>
  <c r="AE952" i="5"/>
  <c r="AJ953" i="5"/>
  <c r="N953" i="5"/>
  <c r="R953" i="5"/>
  <c r="R819" i="5"/>
  <c r="AM822" i="5"/>
  <c r="Z829" i="5"/>
  <c r="AI832" i="5"/>
  <c r="R837" i="5"/>
  <c r="AR837" i="5"/>
  <c r="AB841" i="5"/>
  <c r="P853" i="5"/>
  <c r="V857" i="5"/>
  <c r="Z862" i="5"/>
  <c r="AF866" i="5"/>
  <c r="AQ866" i="5"/>
  <c r="AM867" i="5"/>
  <c r="Q869" i="5"/>
  <c r="AC871" i="5"/>
  <c r="R871" i="5"/>
  <c r="AG872" i="5"/>
  <c r="P874" i="5"/>
  <c r="Y875" i="5"/>
  <c r="AJ875" i="5"/>
  <c r="N875" i="5"/>
  <c r="AG879" i="5"/>
  <c r="V879" i="5"/>
  <c r="AR879" i="5"/>
  <c r="AO882" i="5"/>
  <c r="S882" i="5"/>
  <c r="AG882" i="5"/>
  <c r="V885" i="5"/>
  <c r="AN887" i="5"/>
  <c r="AR888" i="5"/>
  <c r="V888" i="5"/>
  <c r="AL893" i="5"/>
  <c r="AA893" i="5"/>
  <c r="O896" i="5"/>
  <c r="AK896" i="5"/>
  <c r="Z896" i="5"/>
  <c r="W901" i="5"/>
  <c r="AB906" i="5"/>
  <c r="AM906" i="5"/>
  <c r="Q906" i="5"/>
  <c r="P918" i="5"/>
  <c r="AL918" i="5"/>
  <c r="S923" i="5"/>
  <c r="AO931" i="5"/>
  <c r="S933" i="5"/>
  <c r="AO933" i="5"/>
  <c r="Y941" i="5"/>
  <c r="AJ941" i="5"/>
  <c r="N941" i="5"/>
  <c r="V945" i="5"/>
  <c r="AG945" i="5"/>
  <c r="AQ984" i="5"/>
  <c r="U984" i="5"/>
  <c r="AF984" i="5"/>
  <c r="AS879" i="5"/>
  <c r="AL881" i="5"/>
  <c r="AO883" i="5"/>
  <c r="AD888" i="5"/>
  <c r="AE894" i="5"/>
  <c r="W895" i="5"/>
  <c r="W897" i="5"/>
  <c r="Z907" i="5"/>
  <c r="T922" i="5"/>
  <c r="AM923" i="5"/>
  <c r="Q923" i="5"/>
  <c r="AT927" i="5"/>
  <c r="X927" i="5"/>
  <c r="AN937" i="5"/>
  <c r="W938" i="5"/>
  <c r="AS938" i="5"/>
  <c r="AT941" i="5"/>
  <c r="X941" i="5"/>
  <c r="U946" i="5"/>
  <c r="T949" i="5"/>
  <c r="AE949" i="5"/>
  <c r="AP949" i="5"/>
  <c r="U950" i="5"/>
  <c r="AQ950" i="5"/>
  <c r="AF952" i="5"/>
  <c r="U952" i="5"/>
  <c r="AQ952" i="5"/>
  <c r="P954" i="5"/>
  <c r="AA954" i="5"/>
  <c r="AM964" i="5"/>
  <c r="Q964" i="5"/>
  <c r="R968" i="5"/>
  <c r="AN968" i="5"/>
  <c r="AC968" i="5"/>
  <c r="AC983" i="5"/>
  <c r="R983" i="5"/>
  <c r="AN983" i="5"/>
  <c r="AS991" i="5"/>
  <c r="W991" i="5"/>
  <c r="AJ878" i="5"/>
  <c r="R880" i="5"/>
  <c r="S883" i="5"/>
  <c r="AQ883" i="5"/>
  <c r="AH884" i="5"/>
  <c r="T886" i="5"/>
  <c r="AJ887" i="5"/>
  <c r="BQ887" i="5" s="1"/>
  <c r="AR889" i="5"/>
  <c r="AA897" i="5"/>
  <c r="W898" i="5"/>
  <c r="AS898" i="5"/>
  <c r="AQ903" i="5"/>
  <c r="V909" i="5"/>
  <c r="AR909" i="5"/>
  <c r="AF909" i="5"/>
  <c r="AJ910" i="5"/>
  <c r="V915" i="5"/>
  <c r="AR915" i="5"/>
  <c r="P917" i="5"/>
  <c r="AA917" i="5"/>
  <c r="Y919" i="5"/>
  <c r="AN924" i="5"/>
  <c r="AC924" i="5"/>
  <c r="AO927" i="5"/>
  <c r="AA933" i="5"/>
  <c r="AL933" i="5"/>
  <c r="V934" i="5"/>
  <c r="Q935" i="5"/>
  <c r="AB935" i="5"/>
  <c r="AF949" i="5"/>
  <c r="U949" i="5"/>
  <c r="P953" i="5"/>
  <c r="AA953" i="5"/>
  <c r="AK955" i="5"/>
  <c r="O955" i="5"/>
  <c r="AA976" i="5"/>
  <c r="AL976" i="5"/>
  <c r="S983" i="5"/>
  <c r="AD983" i="5"/>
  <c r="AO983" i="5"/>
  <c r="X984" i="5"/>
  <c r="AT984" i="5"/>
  <c r="AI984" i="5"/>
  <c r="R985" i="5"/>
  <c r="AN985" i="5"/>
  <c r="AC985" i="5"/>
  <c r="AD990" i="5"/>
  <c r="S990" i="5"/>
  <c r="X991" i="5"/>
  <c r="AT991" i="5"/>
  <c r="AI991" i="5"/>
  <c r="T1002" i="5"/>
  <c r="AP1002" i="5"/>
  <c r="AE1002" i="5"/>
  <c r="Q1004" i="5"/>
  <c r="AB1004" i="5"/>
  <c r="W1007" i="5"/>
  <c r="AS1007" i="5"/>
  <c r="AH1007" i="5"/>
  <c r="Q1008" i="5"/>
  <c r="AM1008" i="5"/>
  <c r="AB1008" i="5"/>
  <c r="AG892" i="5"/>
  <c r="AJ915" i="5"/>
  <c r="N915" i="5"/>
  <c r="AB916" i="5"/>
  <c r="AM916" i="5"/>
  <c r="AN918" i="5"/>
  <c r="AC918" i="5"/>
  <c r="AJ919" i="5"/>
  <c r="AT925" i="5"/>
  <c r="AI925" i="5"/>
  <c r="AF935" i="5"/>
  <c r="U935" i="5"/>
  <c r="AI936" i="5"/>
  <c r="X936" i="5"/>
  <c r="AL937" i="5"/>
  <c r="AA937" i="5"/>
  <c r="R937" i="5"/>
  <c r="R939" i="5"/>
  <c r="AN939" i="5"/>
  <c r="V948" i="5"/>
  <c r="AR948" i="5"/>
  <c r="S951" i="5"/>
  <c r="AO951" i="5"/>
  <c r="S955" i="5"/>
  <c r="AD955" i="5"/>
  <c r="AO955" i="5"/>
  <c r="AH979" i="5"/>
  <c r="AS979" i="5"/>
  <c r="X981" i="5"/>
  <c r="AI981" i="5"/>
  <c r="AL986" i="5"/>
  <c r="AA986" i="5"/>
  <c r="P986" i="5"/>
  <c r="S987" i="5"/>
  <c r="AD987" i="5"/>
  <c r="AA991" i="5"/>
  <c r="AL991" i="5"/>
  <c r="P865" i="5"/>
  <c r="AJ876" i="5"/>
  <c r="BQ876" i="5" s="1"/>
  <c r="AH879" i="5"/>
  <c r="S891" i="5"/>
  <c r="AM896" i="5"/>
  <c r="AR897" i="5"/>
  <c r="AS900" i="5"/>
  <c r="N901" i="5"/>
  <c r="AK909" i="5"/>
  <c r="Z909" i="5"/>
  <c r="O911" i="5"/>
  <c r="AQ911" i="5"/>
  <c r="O913" i="5"/>
  <c r="AI914" i="5"/>
  <c r="X914" i="5"/>
  <c r="AK919" i="5"/>
  <c r="O925" i="5"/>
  <c r="AC929" i="5"/>
  <c r="O936" i="5"/>
  <c r="AN941" i="5"/>
  <c r="R941" i="5"/>
  <c r="AF946" i="5"/>
  <c r="AE955" i="5"/>
  <c r="AP955" i="5"/>
  <c r="P965" i="5"/>
  <c r="AA965" i="5"/>
  <c r="AS972" i="5"/>
  <c r="W972" i="5"/>
  <c r="AH972" i="5"/>
  <c r="AT974" i="5"/>
  <c r="X974" i="5"/>
  <c r="X979" i="5"/>
  <c r="AT979" i="5"/>
  <c r="AB986" i="5"/>
  <c r="Q986" i="5"/>
  <c r="T989" i="5"/>
  <c r="AE989" i="5"/>
  <c r="AH991" i="5"/>
  <c r="P999" i="5"/>
  <c r="AL999" i="5"/>
  <c r="W884" i="5"/>
  <c r="S888" i="5"/>
  <c r="AS897" i="5"/>
  <c r="U910" i="5"/>
  <c r="N912" i="5"/>
  <c r="AJ912" i="5"/>
  <c r="Y915" i="5"/>
  <c r="AR920" i="5"/>
  <c r="AP922" i="5"/>
  <c r="AR934" i="5"/>
  <c r="AH938" i="5"/>
  <c r="T939" i="5"/>
  <c r="AP939" i="5"/>
  <c r="U942" i="5"/>
  <c r="AQ942" i="5"/>
  <c r="AF950" i="5"/>
  <c r="AQ951" i="5"/>
  <c r="U951" i="5"/>
  <c r="AF951" i="5"/>
  <c r="AS954" i="5"/>
  <c r="W954" i="5"/>
  <c r="AH954" i="5"/>
  <c r="AP967" i="5"/>
  <c r="T967" i="5"/>
  <c r="AE967" i="5"/>
  <c r="Y970" i="5"/>
  <c r="BF970" i="5" s="1"/>
  <c r="AJ970" i="5"/>
  <c r="N970" i="5"/>
  <c r="R986" i="5"/>
  <c r="AC986" i="5"/>
  <c r="W994" i="5"/>
  <c r="AS994" i="5"/>
  <c r="AH994" i="5"/>
  <c r="W996" i="5"/>
  <c r="AS996" i="5"/>
  <c r="Q999" i="5"/>
  <c r="AM999" i="5"/>
  <c r="AB999" i="5"/>
  <c r="AB1009" i="5"/>
  <c r="AM1009" i="5"/>
  <c r="Q1009" i="5"/>
  <c r="W1011" i="5"/>
  <c r="AS1011" i="5"/>
  <c r="AH1011" i="5"/>
  <c r="AK1012" i="5"/>
  <c r="O1012" i="5"/>
  <c r="Z1012" i="5"/>
  <c r="AA869" i="5"/>
  <c r="AQ870" i="5"/>
  <c r="AJ880" i="5"/>
  <c r="AC881" i="5"/>
  <c r="AP882" i="5"/>
  <c r="X884" i="5"/>
  <c r="R885" i="5"/>
  <c r="AG889" i="5"/>
  <c r="W891" i="5"/>
  <c r="AS895" i="5"/>
  <c r="W900" i="5"/>
  <c r="T905" i="5"/>
  <c r="AK912" i="5"/>
  <c r="Z912" i="5"/>
  <c r="AD928" i="5"/>
  <c r="S928" i="5"/>
  <c r="AI938" i="5"/>
  <c r="AF939" i="5"/>
  <c r="U939" i="5"/>
  <c r="AR942" i="5"/>
  <c r="V942" i="5"/>
  <c r="R943" i="5"/>
  <c r="AA944" i="5"/>
  <c r="P944" i="5"/>
  <c r="V951" i="5"/>
  <c r="AR951" i="5"/>
  <c r="AT954" i="5"/>
  <c r="AI954" i="5"/>
  <c r="V959" i="5"/>
  <c r="AR959" i="5"/>
  <c r="Z966" i="5"/>
  <c r="O966" i="5"/>
  <c r="AQ967" i="5"/>
  <c r="U967" i="5"/>
  <c r="AF967" i="5"/>
  <c r="AK970" i="5"/>
  <c r="Z970" i="5"/>
  <c r="R971" i="5"/>
  <c r="AC971" i="5"/>
  <c r="AN971" i="5"/>
  <c r="AQ973" i="5"/>
  <c r="U973" i="5"/>
  <c r="AH976" i="5"/>
  <c r="W976" i="5"/>
  <c r="AS976" i="5"/>
  <c r="AT994" i="5"/>
  <c r="X994" i="5"/>
  <c r="AI994" i="5"/>
  <c r="AO997" i="5"/>
  <c r="S997" i="5"/>
  <c r="AD997" i="5"/>
  <c r="O1000" i="5"/>
  <c r="AK1000" i="5"/>
  <c r="Z1000" i="5"/>
  <c r="X1006" i="5"/>
  <c r="AT1006" i="5"/>
  <c r="R1009" i="5"/>
  <c r="AC1009" i="5"/>
  <c r="AA1012" i="5"/>
  <c r="AL1012" i="5"/>
  <c r="P1012" i="5"/>
  <c r="AH867" i="5"/>
  <c r="U870" i="5"/>
  <c r="AB872" i="5"/>
  <c r="AM874" i="5"/>
  <c r="S876" i="5"/>
  <c r="Y878" i="5"/>
  <c r="X891" i="5"/>
  <c r="AM892" i="5"/>
  <c r="R895" i="5"/>
  <c r="Q896" i="5"/>
  <c r="AS896" i="5"/>
  <c r="P897" i="5"/>
  <c r="S901" i="5"/>
  <c r="U905" i="5"/>
  <c r="AE906" i="5"/>
  <c r="AB909" i="5"/>
  <c r="S913" i="5"/>
  <c r="AL917" i="5"/>
  <c r="S921" i="5"/>
  <c r="AO921" i="5"/>
  <c r="N924" i="5"/>
  <c r="AJ924" i="5"/>
  <c r="BQ924" i="5" s="1"/>
  <c r="X925" i="5"/>
  <c r="AI927" i="5"/>
  <c r="T928" i="5"/>
  <c r="AP928" i="5"/>
  <c r="AO929" i="5"/>
  <c r="AB931" i="5"/>
  <c r="Q931" i="5"/>
  <c r="AT934" i="5"/>
  <c r="AO939" i="5"/>
  <c r="AF941" i="5"/>
  <c r="U941" i="5"/>
  <c r="S943" i="5"/>
  <c r="AL944" i="5"/>
  <c r="Q947" i="5"/>
  <c r="Z949" i="5"/>
  <c r="AN952" i="5"/>
  <c r="R952" i="5"/>
  <c r="AR957" i="5"/>
  <c r="AG957" i="5"/>
  <c r="W959" i="5"/>
  <c r="AS959" i="5"/>
  <c r="AH959" i="5"/>
  <c r="AP963" i="5"/>
  <c r="T963" i="5"/>
  <c r="AE963" i="5"/>
  <c r="AA966" i="5"/>
  <c r="AL966" i="5"/>
  <c r="X976" i="5"/>
  <c r="AT976" i="5"/>
  <c r="AI976" i="5"/>
  <c r="AK979" i="5"/>
  <c r="Z979" i="5"/>
  <c r="O979" i="5"/>
  <c r="W979" i="5"/>
  <c r="AH987" i="5"/>
  <c r="W987" i="5"/>
  <c r="AJ988" i="5"/>
  <c r="BQ988" i="5" s="1"/>
  <c r="P1000" i="5"/>
  <c r="AL1000" i="5"/>
  <c r="AA1000" i="5"/>
  <c r="AO1007" i="5"/>
  <c r="S1007" i="5"/>
  <c r="AG950" i="5"/>
  <c r="AQ959" i="5"/>
  <c r="AF959" i="5"/>
  <c r="AK961" i="5"/>
  <c r="Z961" i="5"/>
  <c r="O961" i="5"/>
  <c r="AK964" i="5"/>
  <c r="O964" i="5"/>
  <c r="X972" i="5"/>
  <c r="AT972" i="5"/>
  <c r="AI972" i="5"/>
  <c r="AC973" i="5"/>
  <c r="Y976" i="5"/>
  <c r="AJ976" i="5"/>
  <c r="N976" i="5"/>
  <c r="W981" i="5"/>
  <c r="AS981" i="5"/>
  <c r="AH981" i="5"/>
  <c r="AO989" i="5"/>
  <c r="S989" i="5"/>
  <c r="AD989" i="5"/>
  <c r="AJ991" i="5"/>
  <c r="BQ991" i="5" s="1"/>
  <c r="Y991" i="5"/>
  <c r="AM992" i="5"/>
  <c r="Q992" i="5"/>
  <c r="AP997" i="5"/>
  <c r="T997" i="5"/>
  <c r="AQ1007" i="5"/>
  <c r="U1007" i="5"/>
  <c r="AR1011" i="5"/>
  <c r="V1011" i="5"/>
  <c r="AS945" i="5"/>
  <c r="AJ946" i="5"/>
  <c r="AM954" i="5"/>
  <c r="Q954" i="5"/>
  <c r="AB954" i="5"/>
  <c r="X956" i="5"/>
  <c r="AT956" i="5"/>
  <c r="P962" i="5"/>
  <c r="AR967" i="5"/>
  <c r="V967" i="5"/>
  <c r="O974" i="5"/>
  <c r="Y978" i="5"/>
  <c r="BF978" i="5" s="1"/>
  <c r="AJ978" i="5"/>
  <c r="S985" i="5"/>
  <c r="AO985" i="5"/>
  <c r="AD985" i="5"/>
  <c r="W989" i="5"/>
  <c r="AS989" i="5"/>
  <c r="AQ992" i="5"/>
  <c r="AF992" i="5"/>
  <c r="AB1000" i="5"/>
  <c r="AM1000" i="5"/>
  <c r="AN1003" i="5"/>
  <c r="AC1003" i="5"/>
  <c r="AJ1011" i="5"/>
  <c r="BQ1011" i="5" s="1"/>
  <c r="Y1011" i="5"/>
  <c r="N1011" i="5"/>
  <c r="Q1012" i="5"/>
  <c r="AB1012" i="5"/>
  <c r="AF1013" i="5"/>
  <c r="U1013" i="5"/>
  <c r="AQ1013" i="5"/>
  <c r="O928" i="5"/>
  <c r="AH929" i="5"/>
  <c r="AO941" i="5"/>
  <c r="O946" i="5"/>
  <c r="AK946" i="5"/>
  <c r="AM948" i="5"/>
  <c r="O951" i="5"/>
  <c r="AN954" i="5"/>
  <c r="R954" i="5"/>
  <c r="AC954" i="5"/>
  <c r="AB957" i="5"/>
  <c r="AL960" i="5"/>
  <c r="P960" i="5"/>
  <c r="AA960" i="5"/>
  <c r="W963" i="5"/>
  <c r="AI965" i="5"/>
  <c r="AT965" i="5"/>
  <c r="X971" i="5"/>
  <c r="AT971" i="5"/>
  <c r="X980" i="5"/>
  <c r="AT980" i="5"/>
  <c r="AI980" i="5"/>
  <c r="X989" i="5"/>
  <c r="AT989" i="5"/>
  <c r="Z990" i="5"/>
  <c r="O990" i="5"/>
  <c r="AG992" i="5"/>
  <c r="V992" i="5"/>
  <c r="AO994" i="5"/>
  <c r="S994" i="5"/>
  <c r="AD998" i="5"/>
  <c r="N1009" i="5"/>
  <c r="V1013" i="5"/>
  <c r="AG1013" i="5"/>
  <c r="T951" i="5"/>
  <c r="S954" i="5"/>
  <c r="AO954" i="5"/>
  <c r="AD954" i="5"/>
  <c r="AC957" i="5"/>
  <c r="AK959" i="5"/>
  <c r="Z959" i="5"/>
  <c r="Q960" i="5"/>
  <c r="AM960" i="5"/>
  <c r="AB960" i="5"/>
  <c r="AF964" i="5"/>
  <c r="U964" i="5"/>
  <c r="AS970" i="5"/>
  <c r="W970" i="5"/>
  <c r="AM975" i="5"/>
  <c r="Q975" i="5"/>
  <c r="AB975" i="5"/>
  <c r="AG977" i="5"/>
  <c r="AR977" i="5"/>
  <c r="AR982" i="5"/>
  <c r="AG982" i="5"/>
  <c r="AL990" i="5"/>
  <c r="AA990" i="5"/>
  <c r="Z993" i="5"/>
  <c r="O993" i="5"/>
  <c r="AO996" i="5"/>
  <c r="S996" i="5"/>
  <c r="N1001" i="5"/>
  <c r="Y1001" i="5"/>
  <c r="BF1001" i="5" s="1"/>
  <c r="N933" i="5"/>
  <c r="AA945" i="5"/>
  <c r="W948" i="5"/>
  <c r="Y950" i="5"/>
  <c r="BF950" i="5" s="1"/>
  <c r="AH953" i="5"/>
  <c r="AK956" i="5"/>
  <c r="Z956" i="5"/>
  <c r="AM957" i="5"/>
  <c r="AH958" i="5"/>
  <c r="AS958" i="5"/>
  <c r="AB962" i="5"/>
  <c r="AM962" i="5"/>
  <c r="Q962" i="5"/>
  <c r="AJ965" i="5"/>
  <c r="Y965" i="5"/>
  <c r="N965" i="5"/>
  <c r="W965" i="5"/>
  <c r="N967" i="5"/>
  <c r="P968" i="5"/>
  <c r="AL968" i="5"/>
  <c r="AA968" i="5"/>
  <c r="AN975" i="5"/>
  <c r="R975" i="5"/>
  <c r="AC975" i="5"/>
  <c r="Z978" i="5"/>
  <c r="O1001" i="5"/>
  <c r="Z1001" i="5"/>
  <c r="N1004" i="5"/>
  <c r="AF1007" i="5"/>
  <c r="AQ1008" i="5"/>
  <c r="U1008" i="5"/>
  <c r="AK1009" i="5"/>
  <c r="Z1009" i="5"/>
  <c r="AP1012" i="5"/>
  <c r="AE1012" i="5"/>
  <c r="AI910" i="5"/>
  <c r="AT920" i="5"/>
  <c r="AH949" i="5"/>
  <c r="AL956" i="5"/>
  <c r="AA956" i="5"/>
  <c r="AN957" i="5"/>
  <c r="AK965" i="5"/>
  <c r="Z965" i="5"/>
  <c r="X965" i="5"/>
  <c r="Q968" i="5"/>
  <c r="AM968" i="5"/>
  <c r="T972" i="5"/>
  <c r="AP972" i="5"/>
  <c r="AR976" i="5"/>
  <c r="V976" i="5"/>
  <c r="AB978" i="5"/>
  <c r="S981" i="5"/>
  <c r="AO981" i="5"/>
  <c r="Y983" i="5"/>
  <c r="AL993" i="5"/>
  <c r="AA1001" i="5"/>
  <c r="AL1001" i="5"/>
  <c r="AI1005" i="5"/>
  <c r="AR1008" i="5"/>
  <c r="V1008" i="5"/>
  <c r="AG1011" i="5"/>
  <c r="U955" i="5"/>
  <c r="Y957" i="5"/>
  <c r="T958" i="5"/>
  <c r="Z960" i="5"/>
  <c r="AS964" i="5"/>
  <c r="AQ966" i="5"/>
  <c r="R969" i="5"/>
  <c r="AP969" i="5"/>
  <c r="AJ971" i="5"/>
  <c r="BQ971" i="5" s="1"/>
  <c r="X973" i="5"/>
  <c r="AT973" i="5"/>
  <c r="AT975" i="5"/>
  <c r="AD977" i="5"/>
  <c r="R979" i="5"/>
  <c r="X982" i="5"/>
  <c r="AL987" i="5"/>
  <c r="AK988" i="5"/>
  <c r="AT990" i="5"/>
  <c r="AN993" i="5"/>
  <c r="AJ995" i="5"/>
  <c r="AI996" i="5"/>
  <c r="X998" i="5"/>
  <c r="U1001" i="5"/>
  <c r="AO1004" i="5"/>
  <c r="AJ1005" i="5"/>
  <c r="AJ1006" i="5"/>
  <c r="U1009" i="5"/>
  <c r="Z1010" i="5"/>
  <c r="AS1010" i="5"/>
  <c r="U1012" i="5"/>
  <c r="AR1012" i="5"/>
  <c r="AH1008" i="5"/>
  <c r="AJ963" i="5"/>
  <c r="BQ963" i="5" s="1"/>
  <c r="N957" i="5"/>
  <c r="AC958" i="5"/>
  <c r="AE961" i="5"/>
  <c r="AM967" i="5"/>
  <c r="AL985" i="5"/>
  <c r="R987" i="5"/>
  <c r="Q989" i="5"/>
  <c r="AN989" i="5"/>
  <c r="AB990" i="5"/>
  <c r="R994" i="5"/>
  <c r="AS998" i="5"/>
  <c r="W1005" i="5"/>
  <c r="W1006" i="5"/>
  <c r="AJ1008" i="5"/>
  <c r="BQ1008" i="5" s="1"/>
  <c r="AA1013" i="5"/>
  <c r="AE958" i="5"/>
  <c r="O960" i="5"/>
  <c r="AG961" i="5"/>
  <c r="AL963" i="5"/>
  <c r="AG964" i="5"/>
  <c r="AD966" i="5"/>
  <c r="N968" i="5"/>
  <c r="P973" i="5"/>
  <c r="P975" i="5"/>
  <c r="AO977" i="5"/>
  <c r="AD979" i="5"/>
  <c r="O985" i="5"/>
  <c r="O992" i="5"/>
  <c r="AH992" i="5"/>
  <c r="AB993" i="5"/>
  <c r="AB1001" i="5"/>
  <c r="P1010" i="5"/>
  <c r="AB1013" i="5"/>
  <c r="AF955" i="5"/>
  <c r="AD962" i="5"/>
  <c r="AM963" i="5"/>
  <c r="AE966" i="5"/>
  <c r="AA970" i="5"/>
  <c r="AL975" i="5"/>
  <c r="AL978" i="5"/>
  <c r="AI983" i="5"/>
  <c r="AK992" i="5"/>
  <c r="X996" i="5"/>
  <c r="N1000" i="5"/>
  <c r="AD1004" i="5"/>
  <c r="AB1005" i="5"/>
  <c r="Y1006" i="5"/>
  <c r="AD1009" i="5"/>
  <c r="N1012" i="5"/>
  <c r="AK957" i="5"/>
  <c r="AL973" i="5"/>
  <c r="AD974" i="5"/>
  <c r="AC980" i="5"/>
  <c r="Z995" i="5"/>
  <c r="AS1000" i="5"/>
  <c r="AG1001" i="5"/>
  <c r="AS1002" i="5"/>
  <c r="AR1003" i="5"/>
  <c r="T1010" i="5"/>
  <c r="AB1011" i="5"/>
  <c r="CM46" i="5"/>
  <c r="BG46" i="5"/>
  <c r="CM42" i="5"/>
  <c r="BG42" i="5"/>
  <c r="CM14" i="5"/>
  <c r="BG14" i="5"/>
  <c r="U16" i="5"/>
  <c r="AF16" i="5"/>
  <c r="AQ16" i="5"/>
  <c r="O37" i="5"/>
  <c r="Z37" i="5"/>
  <c r="AK37" i="5"/>
  <c r="O33" i="5"/>
  <c r="Z33" i="5"/>
  <c r="AK33" i="5"/>
  <c r="BF44" i="5"/>
  <c r="U46" i="5"/>
  <c r="AF46" i="5"/>
  <c r="AQ46" i="5"/>
  <c r="O31" i="5"/>
  <c r="Z31" i="5"/>
  <c r="AK31" i="5"/>
  <c r="U44" i="5"/>
  <c r="AF44" i="5"/>
  <c r="AQ44" i="5"/>
  <c r="G15" i="3"/>
  <c r="G33" i="3"/>
  <c r="G51" i="3"/>
  <c r="G69" i="3"/>
  <c r="U14" i="5"/>
  <c r="AF14" i="5"/>
  <c r="AQ14" i="5"/>
  <c r="O35" i="5"/>
  <c r="Z35" i="5"/>
  <c r="AK35" i="5"/>
  <c r="BF1011" i="5"/>
  <c r="BF1009" i="5"/>
  <c r="BF1008" i="5"/>
  <c r="BF1006" i="5"/>
  <c r="BF1012" i="5"/>
  <c r="BF1007" i="5"/>
  <c r="BF997" i="5"/>
  <c r="BF995" i="5"/>
  <c r="BF996" i="5"/>
  <c r="BF998" i="5"/>
  <c r="BF976" i="5"/>
  <c r="BF994" i="5"/>
  <c r="BF991" i="5"/>
  <c r="BF981" i="5"/>
  <c r="BF972" i="5"/>
  <c r="BF973" i="5"/>
  <c r="BF971" i="5"/>
  <c r="BF1000" i="5"/>
  <c r="BF983" i="5"/>
  <c r="BF975" i="5"/>
  <c r="BF969" i="5"/>
  <c r="BF963" i="5"/>
  <c r="BF957" i="5"/>
  <c r="BF954" i="5"/>
  <c r="BF968" i="5"/>
  <c r="BF967" i="5"/>
  <c r="BF965" i="5"/>
  <c r="BF961" i="5"/>
  <c r="BF952" i="5"/>
  <c r="BF946" i="5"/>
  <c r="BF955" i="5"/>
  <c r="BF953" i="5"/>
  <c r="BF941" i="5"/>
  <c r="BF937" i="5"/>
  <c r="BF943" i="5"/>
  <c r="BF927" i="5"/>
  <c r="BF925" i="5"/>
  <c r="BF921" i="5"/>
  <c r="BF919" i="5"/>
  <c r="BF917" i="5"/>
  <c r="BF929" i="5"/>
  <c r="BF920" i="5"/>
  <c r="BF924" i="5"/>
  <c r="BF915" i="5"/>
  <c r="BF907" i="5"/>
  <c r="BF899" i="5"/>
  <c r="BF893" i="5"/>
  <c r="BF889" i="5"/>
  <c r="BF933" i="5"/>
  <c r="BF916" i="5"/>
  <c r="BF910" i="5"/>
  <c r="BF892" i="5"/>
  <c r="BF902" i="5"/>
  <c r="BF922" i="5"/>
  <c r="BF912" i="5"/>
  <c r="BF890" i="5"/>
  <c r="BF876" i="5"/>
  <c r="BF926" i="5"/>
  <c r="BF914" i="5"/>
  <c r="BF871" i="5"/>
  <c r="BF887" i="5"/>
  <c r="BF880" i="5"/>
  <c r="BF872" i="5"/>
  <c r="BF906" i="5"/>
  <c r="BF879" i="5"/>
  <c r="BF854" i="5"/>
  <c r="BF908" i="5"/>
  <c r="BF875" i="5"/>
  <c r="BF870" i="5"/>
  <c r="BF866" i="5"/>
  <c r="BF898" i="5"/>
  <c r="BF877" i="5"/>
  <c r="BF851" i="5"/>
  <c r="BF845" i="5"/>
  <c r="BF839" i="5"/>
  <c r="BF844" i="5"/>
  <c r="BF864" i="5"/>
  <c r="BF831" i="5"/>
  <c r="BF827" i="5"/>
  <c r="BF823" i="5"/>
  <c r="BF885" i="5"/>
  <c r="BF862" i="5"/>
  <c r="BF878" i="5"/>
  <c r="BF856" i="5"/>
  <c r="BF836" i="5"/>
  <c r="BF860" i="5"/>
  <c r="BF853" i="5"/>
  <c r="BF852" i="5"/>
  <c r="BF846" i="5"/>
  <c r="BF883" i="5"/>
  <c r="BF858" i="5"/>
  <c r="BF849" i="5"/>
  <c r="BF837" i="5"/>
  <c r="BF830" i="5"/>
  <c r="BF816" i="5"/>
  <c r="BF859" i="5"/>
  <c r="BF840" i="5"/>
  <c r="BF806" i="5"/>
  <c r="BF838" i="5"/>
  <c r="BF805" i="5"/>
  <c r="BF814" i="5"/>
  <c r="BF812" i="5"/>
  <c r="BF808" i="5"/>
  <c r="BF801" i="5"/>
  <c r="BF787" i="5"/>
  <c r="BF791" i="5"/>
  <c r="BF786" i="5"/>
  <c r="BF784" i="5"/>
  <c r="BF782" i="5"/>
  <c r="BF780" i="5"/>
  <c r="BF778" i="5"/>
  <c r="BF774" i="5"/>
  <c r="BF770" i="5"/>
  <c r="BF768" i="5"/>
  <c r="BF793" i="5"/>
  <c r="BF789" i="5"/>
  <c r="BF783" i="5"/>
  <c r="BF815" i="5"/>
  <c r="BF842" i="5"/>
  <c r="BF810" i="5"/>
  <c r="BF769" i="5"/>
  <c r="BF781" i="5"/>
  <c r="BF777" i="5"/>
  <c r="BF785" i="5"/>
  <c r="BF775" i="5"/>
  <c r="BF701" i="5"/>
  <c r="BF699" i="5"/>
  <c r="BF761" i="5"/>
  <c r="BF753" i="5"/>
  <c r="BF745" i="5"/>
  <c r="BF717" i="5"/>
  <c r="BF759" i="5"/>
  <c r="BF751" i="5"/>
  <c r="BF743" i="5"/>
  <c r="BF767" i="5"/>
  <c r="BF731" i="5"/>
  <c r="BF725" i="5"/>
  <c r="BF773" i="5"/>
  <c r="BF765" i="5"/>
  <c r="BF757" i="5"/>
  <c r="BF749" i="5"/>
  <c r="BF795" i="5"/>
  <c r="BF868" i="5"/>
  <c r="BF848" i="5"/>
  <c r="BF741" i="5"/>
  <c r="BF715" i="5"/>
  <c r="BF705" i="5"/>
  <c r="BF763" i="5"/>
  <c r="BF723" i="5"/>
  <c r="BF700" i="5"/>
  <c r="BF721" i="5"/>
  <c r="BF707" i="5"/>
  <c r="BF698" i="5"/>
  <c r="BF755" i="5"/>
  <c r="BF654" i="5"/>
  <c r="BF727" i="5"/>
  <c r="BF735" i="5"/>
  <c r="BF673" i="5"/>
  <c r="BF652" i="5"/>
  <c r="BF646" i="5"/>
  <c r="BF642" i="5"/>
  <c r="BF638" i="5"/>
  <c r="BF636" i="5"/>
  <c r="BF659" i="5"/>
  <c r="BF637" i="5"/>
  <c r="BF635" i="5"/>
  <c r="BF633" i="5"/>
  <c r="BF631" i="5"/>
  <c r="BF629" i="5"/>
  <c r="BF627" i="5"/>
  <c r="BF625" i="5"/>
  <c r="BF623" i="5"/>
  <c r="BF619" i="5"/>
  <c r="BF617" i="5"/>
  <c r="BF628" i="5"/>
  <c r="BF609" i="5"/>
  <c r="BF590" i="5"/>
  <c r="BF585" i="5"/>
  <c r="BF626" i="5"/>
  <c r="BF595" i="5"/>
  <c r="BF624" i="5"/>
  <c r="BF605" i="5"/>
  <c r="BF622" i="5"/>
  <c r="BF591" i="5"/>
  <c r="BF563" i="5"/>
  <c r="BF559" i="5"/>
  <c r="BF614" i="5"/>
  <c r="BF612" i="5"/>
  <c r="BF608" i="5"/>
  <c r="BF589" i="5"/>
  <c r="BF580" i="5"/>
  <c r="BF574" i="5"/>
  <c r="BF568" i="5"/>
  <c r="BF553" i="5"/>
  <c r="BF671" i="5"/>
  <c r="BF604" i="5"/>
  <c r="BF615" i="5"/>
  <c r="BF613" i="5"/>
  <c r="BF594" i="5"/>
  <c r="BF582" i="5"/>
  <c r="BF576" i="5"/>
  <c r="BF564" i="5"/>
  <c r="BF550" i="5"/>
  <c r="BF549" i="5"/>
  <c r="BF634" i="5"/>
  <c r="BF611" i="5"/>
  <c r="BF630" i="5"/>
  <c r="BF548" i="5"/>
  <c r="BF572" i="5"/>
  <c r="BF560" i="5"/>
  <c r="BF555" i="5"/>
  <c r="BF537" i="5"/>
  <c r="BF535" i="5"/>
  <c r="BF620" i="5"/>
  <c r="BF616" i="5"/>
  <c r="BF584" i="5"/>
  <c r="BF551" i="5"/>
  <c r="BF534" i="5"/>
  <c r="BF599" i="5"/>
  <c r="BF556" i="5"/>
  <c r="BF562" i="5"/>
  <c r="BF536" i="5"/>
  <c r="BF490" i="5"/>
  <c r="BF531" i="5"/>
  <c r="BF528" i="5"/>
  <c r="BF523" i="5"/>
  <c r="BF511" i="5"/>
  <c r="BF489" i="5"/>
  <c r="BF488" i="5"/>
  <c r="BF530" i="5"/>
  <c r="BF487" i="5"/>
  <c r="BF486" i="5"/>
  <c r="BF471" i="5"/>
  <c r="BF461" i="5"/>
  <c r="BF459" i="5"/>
  <c r="BF455" i="5"/>
  <c r="BF453" i="5"/>
  <c r="BF451" i="5"/>
  <c r="BF449" i="5"/>
  <c r="BF520" i="5"/>
  <c r="BF508" i="5"/>
  <c r="BF517" i="5"/>
  <c r="BF505" i="5"/>
  <c r="BF618" i="5"/>
  <c r="BF538" i="5"/>
  <c r="BF529" i="5"/>
  <c r="BF460" i="5"/>
  <c r="BF552" i="5"/>
  <c r="BF532" i="5"/>
  <c r="BF527" i="5"/>
  <c r="BF525" i="5"/>
  <c r="BF521" i="5"/>
  <c r="BF476" i="5"/>
  <c r="BF503" i="5"/>
  <c r="BF492" i="5"/>
  <c r="BF470" i="5"/>
  <c r="BF458" i="5"/>
  <c r="BF515" i="5"/>
  <c r="BF478" i="5"/>
  <c r="BF513" i="5"/>
  <c r="BF509" i="5"/>
  <c r="BF501" i="5"/>
  <c r="BF440" i="5"/>
  <c r="BF429" i="5"/>
  <c r="BF415" i="5"/>
  <c r="BF434" i="5"/>
  <c r="BF423" i="5"/>
  <c r="BF405" i="5"/>
  <c r="BF395" i="5"/>
  <c r="BF519" i="5"/>
  <c r="BF477" i="5"/>
  <c r="BF462" i="5"/>
  <c r="BF445" i="5"/>
  <c r="BF432" i="5"/>
  <c r="BF421" i="5"/>
  <c r="BF419" i="5"/>
  <c r="BF507" i="5"/>
  <c r="BF484" i="5"/>
  <c r="BF480" i="5"/>
  <c r="BF456" i="5"/>
  <c r="BF439" i="5"/>
  <c r="BF437" i="5"/>
  <c r="BF546" i="5"/>
  <c r="BF533" i="5"/>
  <c r="BF485" i="5"/>
  <c r="BF435" i="5"/>
  <c r="BF418" i="5"/>
  <c r="BF416" i="5"/>
  <c r="BF441" i="5"/>
  <c r="BF420" i="5"/>
  <c r="BF406" i="5"/>
  <c r="BF400" i="5"/>
  <c r="BF433" i="5"/>
  <c r="BF448" i="5"/>
  <c r="BF446" i="5"/>
  <c r="BF444" i="5"/>
  <c r="BF412" i="5"/>
  <c r="BF424" i="5"/>
  <c r="BF410" i="5"/>
  <c r="BF404" i="5"/>
  <c r="BF443" i="5"/>
  <c r="BF430" i="5"/>
  <c r="BF425" i="5"/>
  <c r="BF402" i="5"/>
  <c r="BF357" i="5"/>
  <c r="BF394" i="5"/>
  <c r="BF386" i="5"/>
  <c r="BF438" i="5"/>
  <c r="BF408" i="5"/>
  <c r="BF422" i="5"/>
  <c r="BF368" i="5"/>
  <c r="BF382" i="5"/>
  <c r="BF428" i="5"/>
  <c r="BF353" i="5"/>
  <c r="BF349" i="5"/>
  <c r="BF347" i="5"/>
  <c r="BF345" i="5"/>
  <c r="BF343" i="5"/>
  <c r="BF341" i="5"/>
  <c r="BF339" i="5"/>
  <c r="BF337" i="5"/>
  <c r="BF335" i="5"/>
  <c r="BF331" i="5"/>
  <c r="BF329" i="5"/>
  <c r="BF327" i="5"/>
  <c r="BF325" i="5"/>
  <c r="BF323" i="5"/>
  <c r="BF321" i="5"/>
  <c r="BF319" i="5"/>
  <c r="BF317" i="5"/>
  <c r="BF315" i="5"/>
  <c r="BF313" i="5"/>
  <c r="BF311" i="5"/>
  <c r="BF309" i="5"/>
  <c r="BF307" i="5"/>
  <c r="BF426" i="5"/>
  <c r="BF352" i="5"/>
  <c r="BF414" i="5"/>
  <c r="BF360" i="5"/>
  <c r="BF346" i="5"/>
  <c r="BF334" i="5"/>
  <c r="BF296" i="5"/>
  <c r="BF348" i="5"/>
  <c r="BF336" i="5"/>
  <c r="BF294" i="5"/>
  <c r="BF285" i="5"/>
  <c r="BF283" i="5"/>
  <c r="BF281" i="5"/>
  <c r="BF279" i="5"/>
  <c r="BF277" i="5"/>
  <c r="BF275" i="5"/>
  <c r="BF273" i="5"/>
  <c r="BF271" i="5"/>
  <c r="BF269" i="5"/>
  <c r="BF267" i="5"/>
  <c r="BF265" i="5"/>
  <c r="BF263" i="5"/>
  <c r="BF261" i="5"/>
  <c r="BF259" i="5"/>
  <c r="BF257" i="5"/>
  <c r="BF255" i="5"/>
  <c r="BF305" i="5"/>
  <c r="BF293" i="5"/>
  <c r="BF355" i="5"/>
  <c r="BF350" i="5"/>
  <c r="BF342" i="5"/>
  <c r="BF320" i="5"/>
  <c r="BF308" i="5"/>
  <c r="BF300" i="5"/>
  <c r="BF286" i="5"/>
  <c r="BF282" i="5"/>
  <c r="BF278" i="5"/>
  <c r="BF266" i="5"/>
  <c r="BF264" i="5"/>
  <c r="BF262" i="5"/>
  <c r="BF260" i="5"/>
  <c r="BF258" i="5"/>
  <c r="BF256" i="5"/>
  <c r="BF396" i="5"/>
  <c r="BF299" i="5"/>
  <c r="BF344" i="5"/>
  <c r="BF332" i="5"/>
  <c r="BF298" i="5"/>
  <c r="BF338" i="5"/>
  <c r="BF328" i="5"/>
  <c r="BF291" i="5"/>
  <c r="BF289" i="5"/>
  <c r="BF241" i="5"/>
  <c r="BF236" i="5"/>
  <c r="BF304" i="5"/>
  <c r="BF251" i="5"/>
  <c r="BF246" i="5"/>
  <c r="BF231" i="5"/>
  <c r="BF229" i="5"/>
  <c r="BF227" i="5"/>
  <c r="BF225" i="5"/>
  <c r="BF223" i="5"/>
  <c r="BF221" i="5"/>
  <c r="BF219" i="5"/>
  <c r="BF217" i="5"/>
  <c r="BF209" i="5"/>
  <c r="BF203" i="5"/>
  <c r="BF199" i="5"/>
  <c r="BF197" i="5"/>
  <c r="BF356" i="5"/>
  <c r="BF324" i="5"/>
  <c r="BF436" i="5"/>
  <c r="BF326" i="5"/>
  <c r="BF295" i="5"/>
  <c r="BF235" i="5"/>
  <c r="BF230" i="5"/>
  <c r="BF222" i="5"/>
  <c r="BF206" i="5"/>
  <c r="BF240" i="5"/>
  <c r="BF187" i="5"/>
  <c r="BF185" i="5"/>
  <c r="BF181" i="5"/>
  <c r="BF179" i="5"/>
  <c r="BF175" i="5"/>
  <c r="BF167" i="5"/>
  <c r="BF248" i="5"/>
  <c r="BF224" i="5"/>
  <c r="BF220" i="5"/>
  <c r="BF165" i="5"/>
  <c r="BF163" i="5"/>
  <c r="BF161" i="5"/>
  <c r="BF159" i="5"/>
  <c r="BF157" i="5"/>
  <c r="BF155" i="5"/>
  <c r="BF153" i="5"/>
  <c r="BF151" i="5"/>
  <c r="BF149" i="5"/>
  <c r="BF147" i="5"/>
  <c r="BF145" i="5"/>
  <c r="BF143" i="5"/>
  <c r="BF141" i="5"/>
  <c r="BF139" i="5"/>
  <c r="BF137" i="5"/>
  <c r="BF135" i="5"/>
  <c r="BF133" i="5"/>
  <c r="BF131" i="5"/>
  <c r="BF129" i="5"/>
  <c r="BF210" i="5"/>
  <c r="BF188" i="5"/>
  <c r="BF249" i="5"/>
  <c r="BF202" i="5"/>
  <c r="BF186" i="5"/>
  <c r="BF239" i="5"/>
  <c r="BF200" i="5"/>
  <c r="BF184" i="5"/>
  <c r="BF226" i="5"/>
  <c r="BF194" i="5"/>
  <c r="BF192" i="5"/>
  <c r="BF190" i="5"/>
  <c r="BF176" i="5"/>
  <c r="BF340" i="5"/>
  <c r="BF232" i="5"/>
  <c r="BF174" i="5"/>
  <c r="BF330" i="5"/>
  <c r="BF287" i="5"/>
  <c r="BF218" i="5"/>
  <c r="BF170" i="5"/>
  <c r="BF72" i="5"/>
  <c r="BF66" i="5"/>
  <c r="BF62" i="5"/>
  <c r="BF60" i="5"/>
  <c r="BF56" i="5"/>
  <c r="BF48" i="5"/>
  <c r="BF166" i="5"/>
  <c r="BF125" i="5"/>
  <c r="BF104" i="5"/>
  <c r="BF96" i="5"/>
  <c r="BF70" i="5"/>
  <c r="BF68" i="5"/>
  <c r="BF64" i="5"/>
  <c r="BF52" i="5"/>
  <c r="BF50" i="5"/>
  <c r="BF182" i="5"/>
  <c r="BF172" i="5"/>
  <c r="BF119" i="5"/>
  <c r="BF111" i="5"/>
  <c r="BF103" i="5"/>
  <c r="BF78" i="5"/>
  <c r="BF76" i="5"/>
  <c r="BF74" i="5"/>
  <c r="BF204" i="5"/>
  <c r="BF127" i="5"/>
  <c r="BF108" i="5"/>
  <c r="BF228" i="5"/>
  <c r="BF198" i="5"/>
  <c r="BF164" i="5"/>
  <c r="BF138" i="5"/>
  <c r="BF122" i="5"/>
  <c r="BF118" i="5"/>
  <c r="BF110" i="5"/>
  <c r="BF102" i="5"/>
  <c r="BF117" i="5"/>
  <c r="BF109" i="5"/>
  <c r="BF101" i="5"/>
  <c r="BF94" i="5"/>
  <c r="BF90" i="5"/>
  <c r="BF86" i="5"/>
  <c r="BF82" i="5"/>
  <c r="BF79" i="5"/>
  <c r="BF33" i="5"/>
  <c r="BF136" i="5"/>
  <c r="BF124" i="5"/>
  <c r="BF208" i="5"/>
  <c r="BF116" i="5"/>
  <c r="BF100" i="5"/>
  <c r="BF189" i="5"/>
  <c r="BF178" i="5"/>
  <c r="BF134" i="5"/>
  <c r="BF130" i="5"/>
  <c r="BF126" i="5"/>
  <c r="BF115" i="5"/>
  <c r="BF107" i="5"/>
  <c r="BF99" i="5"/>
  <c r="BF95" i="5"/>
  <c r="BF244" i="5"/>
  <c r="BF132" i="5"/>
  <c r="BF128" i="5"/>
  <c r="BF114" i="5"/>
  <c r="BF106" i="5"/>
  <c r="BF98" i="5"/>
  <c r="BF123" i="5"/>
  <c r="BF121" i="5"/>
  <c r="BF113" i="5"/>
  <c r="BF105" i="5"/>
  <c r="BF97" i="5"/>
  <c r="BF92" i="5"/>
  <c r="BF88" i="5"/>
  <c r="BF84" i="5"/>
  <c r="BF80" i="5"/>
  <c r="BF58" i="5"/>
  <c r="BF54" i="5"/>
  <c r="O29" i="5"/>
  <c r="Z29" i="5"/>
  <c r="AK29" i="5"/>
  <c r="BF40" i="5"/>
  <c r="U42" i="5"/>
  <c r="AF42" i="5"/>
  <c r="AQ42" i="5"/>
  <c r="CX198" i="5"/>
  <c r="BR198" i="5"/>
  <c r="O17" i="5"/>
  <c r="Z17" i="5"/>
  <c r="AK17" i="5"/>
  <c r="O19" i="5"/>
  <c r="Z19" i="5"/>
  <c r="AK19" i="5"/>
  <c r="O21" i="5"/>
  <c r="Z21" i="5"/>
  <c r="AK21" i="5"/>
  <c r="O23" i="5"/>
  <c r="Z23" i="5"/>
  <c r="AK23" i="5"/>
  <c r="O25" i="5"/>
  <c r="Z25" i="5"/>
  <c r="AK25" i="5"/>
  <c r="O27" i="5"/>
  <c r="Z27" i="5"/>
  <c r="AK27" i="5"/>
  <c r="BF38" i="5"/>
  <c r="U40" i="5"/>
  <c r="AF40" i="5"/>
  <c r="AQ40" i="5"/>
  <c r="CM36" i="5"/>
  <c r="BG36" i="5"/>
  <c r="U38" i="5"/>
  <c r="AF38" i="5"/>
  <c r="AQ38" i="5"/>
  <c r="U30" i="5"/>
  <c r="AF30" i="5"/>
  <c r="AQ30" i="5"/>
  <c r="CM28" i="5"/>
  <c r="BG28" i="5"/>
  <c r="O41" i="5"/>
  <c r="Z41" i="5"/>
  <c r="AK41" i="5"/>
  <c r="D27" i="3"/>
  <c r="C29" i="3"/>
  <c r="C31" i="3"/>
  <c r="O15" i="5"/>
  <c r="Z15" i="5"/>
  <c r="AK15" i="5"/>
  <c r="D9" i="3"/>
  <c r="C11" i="3"/>
  <c r="C13" i="3"/>
  <c r="E45" i="3"/>
  <c r="D47" i="3"/>
  <c r="D49" i="3"/>
  <c r="D63" i="3"/>
  <c r="C65" i="3"/>
  <c r="C67" i="3"/>
  <c r="CM34" i="5"/>
  <c r="BG34" i="5"/>
  <c r="U36" i="5"/>
  <c r="AF36" i="5"/>
  <c r="AQ36" i="5"/>
  <c r="O47" i="5"/>
  <c r="Z47" i="5"/>
  <c r="AK47" i="5"/>
  <c r="C52" i="3"/>
  <c r="BF32" i="5"/>
  <c r="U34" i="5"/>
  <c r="AF34" i="5"/>
  <c r="AQ34" i="5"/>
  <c r="O45" i="5"/>
  <c r="Z45" i="5"/>
  <c r="AK45" i="5"/>
  <c r="BF30" i="5"/>
  <c r="U32" i="5"/>
  <c r="AF32" i="5"/>
  <c r="AQ32" i="5"/>
  <c r="O43" i="5"/>
  <c r="Z43" i="5"/>
  <c r="AK43" i="5"/>
  <c r="BF16" i="5"/>
  <c r="U18" i="5"/>
  <c r="AF18" i="5"/>
  <c r="AQ18" i="5"/>
  <c r="BF18" i="5"/>
  <c r="U20" i="5"/>
  <c r="AF20" i="5"/>
  <c r="AQ20" i="5"/>
  <c r="BF20" i="5"/>
  <c r="U22" i="5"/>
  <c r="AF22" i="5"/>
  <c r="AQ22" i="5"/>
  <c r="BF22" i="5"/>
  <c r="U24" i="5"/>
  <c r="AF24" i="5"/>
  <c r="AQ24" i="5"/>
  <c r="BF24" i="5"/>
  <c r="U26" i="5"/>
  <c r="AF26" i="5"/>
  <c r="AQ26" i="5"/>
  <c r="BF26" i="5"/>
  <c r="U28" i="5"/>
  <c r="AF28" i="5"/>
  <c r="AQ28" i="5"/>
  <c r="O39" i="5"/>
  <c r="Z39" i="5"/>
  <c r="AK39" i="5"/>
  <c r="AG100" i="5"/>
  <c r="AR100" i="5"/>
  <c r="BQ107" i="5"/>
  <c r="AG108" i="5"/>
  <c r="AR108" i="5"/>
  <c r="N114" i="5"/>
  <c r="BQ115" i="5"/>
  <c r="AG116" i="5"/>
  <c r="AR116" i="5"/>
  <c r="X116" i="5"/>
  <c r="V117" i="5"/>
  <c r="S119" i="5"/>
  <c r="AG128" i="5"/>
  <c r="AR128" i="5"/>
  <c r="X129" i="5"/>
  <c r="AP129" i="5"/>
  <c r="AT131" i="5"/>
  <c r="X131" i="5"/>
  <c r="BQ131" i="5"/>
  <c r="AO135" i="5"/>
  <c r="AG136" i="5"/>
  <c r="AR136" i="5"/>
  <c r="O137" i="5"/>
  <c r="Z137" i="5"/>
  <c r="Q137" i="5"/>
  <c r="AK137" i="5"/>
  <c r="AI141" i="5"/>
  <c r="AT141" i="5"/>
  <c r="X141" i="5"/>
  <c r="AI143" i="5"/>
  <c r="AT143" i="5"/>
  <c r="X143" i="5"/>
  <c r="AI145" i="5"/>
  <c r="AT145" i="5"/>
  <c r="X145" i="5"/>
  <c r="AI147" i="5"/>
  <c r="AT147" i="5"/>
  <c r="X147" i="5"/>
  <c r="AI149" i="5"/>
  <c r="AT149" i="5"/>
  <c r="X149" i="5"/>
  <c r="AI151" i="5"/>
  <c r="AT151" i="5"/>
  <c r="X151" i="5"/>
  <c r="AI153" i="5"/>
  <c r="AT153" i="5"/>
  <c r="X153" i="5"/>
  <c r="AI155" i="5"/>
  <c r="AT155" i="5"/>
  <c r="X155" i="5"/>
  <c r="AI157" i="5"/>
  <c r="AT157" i="5"/>
  <c r="X157" i="5"/>
  <c r="AI159" i="5"/>
  <c r="AT159" i="5"/>
  <c r="X159" i="5"/>
  <c r="AI161" i="5"/>
  <c r="AT161" i="5"/>
  <c r="X161" i="5"/>
  <c r="AI163" i="5"/>
  <c r="AT163" i="5"/>
  <c r="X163" i="5"/>
  <c r="AC164" i="5"/>
  <c r="AN164" i="5"/>
  <c r="R164" i="5"/>
  <c r="Y170" i="5"/>
  <c r="N170" i="5"/>
  <c r="N171" i="5"/>
  <c r="Y171" i="5"/>
  <c r="BF171" i="5" s="1"/>
  <c r="AT175" i="5"/>
  <c r="X175" i="5"/>
  <c r="AI175" i="5"/>
  <c r="AI182" i="5"/>
  <c r="AT182" i="5"/>
  <c r="X182" i="5"/>
  <c r="AT183" i="5"/>
  <c r="AI183" i="5"/>
  <c r="X183" i="5"/>
  <c r="BQ183" i="5"/>
  <c r="AH184" i="5"/>
  <c r="AS184" i="5"/>
  <c r="W184" i="5"/>
  <c r="AF190" i="5"/>
  <c r="U190" i="5"/>
  <c r="X191" i="5"/>
  <c r="AI191" i="5"/>
  <c r="AT191" i="5"/>
  <c r="AH192" i="5"/>
  <c r="W192" i="5"/>
  <c r="X195" i="5"/>
  <c r="AI195" i="5"/>
  <c r="AT195" i="5"/>
  <c r="X206" i="5"/>
  <c r="AI206" i="5"/>
  <c r="AT206" i="5"/>
  <c r="Z213" i="5"/>
  <c r="AK213" i="5"/>
  <c r="N216" i="5"/>
  <c r="Y216" i="5"/>
  <c r="BF216" i="5" s="1"/>
  <c r="AJ216" i="5"/>
  <c r="X223" i="5"/>
  <c r="AI223" i="5"/>
  <c r="AT223" i="5"/>
  <c r="AP226" i="5"/>
  <c r="AE226" i="5"/>
  <c r="AJ237" i="5"/>
  <c r="BQ237" i="5" s="1"/>
  <c r="Y237" i="5"/>
  <c r="BF237" i="5" s="1"/>
  <c r="N237" i="5"/>
  <c r="AG241" i="5"/>
  <c r="AR241" i="5"/>
  <c r="V241" i="5"/>
  <c r="V256" i="5"/>
  <c r="AG256" i="5"/>
  <c r="AR256" i="5"/>
  <c r="P276" i="5"/>
  <c r="AA276" i="5"/>
  <c r="AL276" i="5"/>
  <c r="BQ291" i="5"/>
  <c r="O360" i="5"/>
  <c r="AK360" i="5"/>
  <c r="Z360" i="5"/>
  <c r="W14" i="5"/>
  <c r="Q15" i="5"/>
  <c r="W16" i="5"/>
  <c r="Q17" i="5"/>
  <c r="W18" i="5"/>
  <c r="Q19" i="5"/>
  <c r="W20" i="5"/>
  <c r="Q21" i="5"/>
  <c r="W22" i="5"/>
  <c r="Q23" i="5"/>
  <c r="W24" i="5"/>
  <c r="Q25" i="5"/>
  <c r="W26" i="5"/>
  <c r="Q27" i="5"/>
  <c r="W28" i="5"/>
  <c r="Q29" i="5"/>
  <c r="W30" i="5"/>
  <c r="Q31" i="5"/>
  <c r="W32" i="5"/>
  <c r="Q33" i="5"/>
  <c r="W34" i="5"/>
  <c r="Q35" i="5"/>
  <c r="W36" i="5"/>
  <c r="Q37" i="5"/>
  <c r="W38" i="5"/>
  <c r="Q39" i="5"/>
  <c r="W40" i="5"/>
  <c r="Q41" i="5"/>
  <c r="W42" i="5"/>
  <c r="Q43" i="5"/>
  <c r="W44" i="5"/>
  <c r="Q45" i="5"/>
  <c r="W46" i="5"/>
  <c r="Q47" i="5"/>
  <c r="W48" i="5"/>
  <c r="Q49" i="5"/>
  <c r="W50" i="5"/>
  <c r="Q51" i="5"/>
  <c r="W52" i="5"/>
  <c r="Q53" i="5"/>
  <c r="W54" i="5"/>
  <c r="Q55" i="5"/>
  <c r="W56" i="5"/>
  <c r="Q57" i="5"/>
  <c r="W58" i="5"/>
  <c r="Q59" i="5"/>
  <c r="W60" i="5"/>
  <c r="Q61" i="5"/>
  <c r="W62" i="5"/>
  <c r="Q63" i="5"/>
  <c r="W64" i="5"/>
  <c r="Q65" i="5"/>
  <c r="W66" i="5"/>
  <c r="Q67" i="5"/>
  <c r="W68" i="5"/>
  <c r="Q69" i="5"/>
  <c r="W70" i="5"/>
  <c r="Q71" i="5"/>
  <c r="W72" i="5"/>
  <c r="Q73" i="5"/>
  <c r="W74" i="5"/>
  <c r="Q75" i="5"/>
  <c r="W76" i="5"/>
  <c r="Q77" i="5"/>
  <c r="W78" i="5"/>
  <c r="Q79" i="5"/>
  <c r="W80" i="5"/>
  <c r="Q81" i="5"/>
  <c r="BQ91" i="5"/>
  <c r="O97" i="5"/>
  <c r="Z97" i="5"/>
  <c r="O98" i="5"/>
  <c r="R104" i="5"/>
  <c r="O105" i="5"/>
  <c r="Z105" i="5"/>
  <c r="O106" i="5"/>
  <c r="R112" i="5"/>
  <c r="O113" i="5"/>
  <c r="Z113" i="5"/>
  <c r="O114" i="5"/>
  <c r="R120" i="5"/>
  <c r="O121" i="5"/>
  <c r="Z121" i="5"/>
  <c r="Q121" i="5"/>
  <c r="AE121" i="5"/>
  <c r="AS121" i="5"/>
  <c r="R122" i="5"/>
  <c r="AR123" i="5"/>
  <c r="AT125" i="5"/>
  <c r="U126" i="5"/>
  <c r="AF126" i="5"/>
  <c r="W126" i="5"/>
  <c r="AM126" i="5"/>
  <c r="O127" i="5"/>
  <c r="Z127" i="5"/>
  <c r="Q127" i="5"/>
  <c r="AJ130" i="5"/>
  <c r="BQ130" i="5" s="1"/>
  <c r="AG131" i="5"/>
  <c r="AJ132" i="5"/>
  <c r="BQ132" i="5" s="1"/>
  <c r="N134" i="5"/>
  <c r="AA137" i="5"/>
  <c r="AL137" i="5"/>
  <c r="U138" i="5"/>
  <c r="AF138" i="5"/>
  <c r="AI165" i="5"/>
  <c r="AT165" i="5"/>
  <c r="X165" i="5"/>
  <c r="R172" i="5"/>
  <c r="P176" i="5"/>
  <c r="AL176" i="5"/>
  <c r="AA176" i="5"/>
  <c r="AT184" i="5"/>
  <c r="X184" i="5"/>
  <c r="AI184" i="5"/>
  <c r="V190" i="5"/>
  <c r="AG190" i="5"/>
  <c r="AQ214" i="5"/>
  <c r="U214" i="5"/>
  <c r="AF214" i="5"/>
  <c r="AI218" i="5"/>
  <c r="X218" i="5"/>
  <c r="AF226" i="5"/>
  <c r="U226" i="5"/>
  <c r="AP232" i="5"/>
  <c r="AE232" i="5"/>
  <c r="AL233" i="5"/>
  <c r="P233" i="5"/>
  <c r="Z237" i="5"/>
  <c r="AK237" i="5"/>
  <c r="AH256" i="5"/>
  <c r="AS256" i="5"/>
  <c r="W256" i="5"/>
  <c r="X257" i="5"/>
  <c r="AT257" i="5"/>
  <c r="AI257" i="5"/>
  <c r="P266" i="5"/>
  <c r="AA266" i="5"/>
  <c r="AJ274" i="5"/>
  <c r="Y274" i="5"/>
  <c r="BF274" i="5" s="1"/>
  <c r="N274" i="5"/>
  <c r="AN279" i="5"/>
  <c r="R279" i="5"/>
  <c r="AC279" i="5"/>
  <c r="V284" i="5"/>
  <c r="AG284" i="5"/>
  <c r="AR284" i="5"/>
  <c r="BQ298" i="5"/>
  <c r="N312" i="5"/>
  <c r="Y312" i="5"/>
  <c r="BF312" i="5" s="1"/>
  <c r="AJ312" i="5"/>
  <c r="AA97" i="5"/>
  <c r="AL97" i="5"/>
  <c r="U102" i="5"/>
  <c r="AF102" i="5"/>
  <c r="AA105" i="5"/>
  <c r="AL105" i="5"/>
  <c r="U110" i="5"/>
  <c r="AF110" i="5"/>
  <c r="AA113" i="5"/>
  <c r="AL113" i="5"/>
  <c r="U118" i="5"/>
  <c r="AF118" i="5"/>
  <c r="AA121" i="5"/>
  <c r="AL121" i="5"/>
  <c r="AG126" i="5"/>
  <c r="AR126" i="5"/>
  <c r="AA127" i="5"/>
  <c r="AL127" i="5"/>
  <c r="AR129" i="5"/>
  <c r="BQ133" i="5"/>
  <c r="AO137" i="5"/>
  <c r="AG138" i="5"/>
  <c r="AR138" i="5"/>
  <c r="O139" i="5"/>
  <c r="Z139" i="5"/>
  <c r="AK139" i="5"/>
  <c r="N140" i="5"/>
  <c r="Y140" i="5"/>
  <c r="BF140" i="5" s="1"/>
  <c r="AJ140" i="5"/>
  <c r="BQ140" i="5" s="1"/>
  <c r="N142" i="5"/>
  <c r="Y142" i="5"/>
  <c r="BF142" i="5" s="1"/>
  <c r="AJ142" i="5"/>
  <c r="N144" i="5"/>
  <c r="Y144" i="5"/>
  <c r="BF144" i="5" s="1"/>
  <c r="AJ144" i="5"/>
  <c r="N146" i="5"/>
  <c r="Y146" i="5"/>
  <c r="BF146" i="5" s="1"/>
  <c r="AJ146" i="5"/>
  <c r="N148" i="5"/>
  <c r="Y148" i="5"/>
  <c r="BF148" i="5" s="1"/>
  <c r="AJ148" i="5"/>
  <c r="N150" i="5"/>
  <c r="Y150" i="5"/>
  <c r="BF150" i="5" s="1"/>
  <c r="AJ150" i="5"/>
  <c r="N152" i="5"/>
  <c r="Y152" i="5"/>
  <c r="BF152" i="5" s="1"/>
  <c r="AJ152" i="5"/>
  <c r="N154" i="5"/>
  <c r="Y154" i="5"/>
  <c r="BF154" i="5" s="1"/>
  <c r="AJ154" i="5"/>
  <c r="BQ154" i="5" s="1"/>
  <c r="N156" i="5"/>
  <c r="Y156" i="5"/>
  <c r="BF156" i="5" s="1"/>
  <c r="AJ156" i="5"/>
  <c r="BQ156" i="5" s="1"/>
  <c r="N158" i="5"/>
  <c r="Y158" i="5"/>
  <c r="BF158" i="5" s="1"/>
  <c r="AJ158" i="5"/>
  <c r="N160" i="5"/>
  <c r="Y160" i="5"/>
  <c r="BF160" i="5" s="1"/>
  <c r="AJ160" i="5"/>
  <c r="N162" i="5"/>
  <c r="Y162" i="5"/>
  <c r="BF162" i="5" s="1"/>
  <c r="AJ162" i="5"/>
  <c r="BQ162" i="5" s="1"/>
  <c r="P172" i="5"/>
  <c r="AL172" i="5"/>
  <c r="AA172" i="5"/>
  <c r="AB188" i="5"/>
  <c r="Q188" i="5"/>
  <c r="AP189" i="5"/>
  <c r="AE189" i="5"/>
  <c r="T189" i="5"/>
  <c r="V194" i="5"/>
  <c r="AG194" i="5"/>
  <c r="R198" i="5"/>
  <c r="AC198" i="5"/>
  <c r="AN198" i="5"/>
  <c r="T199" i="5"/>
  <c r="AP199" i="5"/>
  <c r="X200" i="5"/>
  <c r="AT200" i="5"/>
  <c r="W202" i="5"/>
  <c r="AS202" i="5"/>
  <c r="AH202" i="5"/>
  <c r="R208" i="5"/>
  <c r="AC208" i="5"/>
  <c r="AN208" i="5"/>
  <c r="X221" i="5"/>
  <c r="AI221" i="5"/>
  <c r="AT221" i="5"/>
  <c r="AF232" i="5"/>
  <c r="U232" i="5"/>
  <c r="N234" i="5"/>
  <c r="Y234" i="5"/>
  <c r="BF234" i="5" s="1"/>
  <c r="AJ234" i="5"/>
  <c r="AL247" i="5"/>
  <c r="P247" i="5"/>
  <c r="AT256" i="5"/>
  <c r="AI256" i="5"/>
  <c r="X256" i="5"/>
  <c r="X273" i="5"/>
  <c r="AT273" i="5"/>
  <c r="AI273" i="5"/>
  <c r="BQ287" i="5"/>
  <c r="P174" i="5"/>
  <c r="AL174" i="5"/>
  <c r="AK14" i="5"/>
  <c r="AQ15" i="5"/>
  <c r="AK16" i="5"/>
  <c r="AQ17" i="5"/>
  <c r="AK18" i="5"/>
  <c r="AQ19" i="5"/>
  <c r="AK20" i="5"/>
  <c r="AQ21" i="5"/>
  <c r="AK22" i="5"/>
  <c r="AQ23" i="5"/>
  <c r="AK24" i="5"/>
  <c r="AQ25" i="5"/>
  <c r="AK26" i="5"/>
  <c r="AQ27" i="5"/>
  <c r="AK28" i="5"/>
  <c r="AQ29" i="5"/>
  <c r="AK30" i="5"/>
  <c r="AQ31" i="5"/>
  <c r="AK32" i="5"/>
  <c r="AQ33" i="5"/>
  <c r="AK34" i="5"/>
  <c r="AQ35" i="5"/>
  <c r="AK36" i="5"/>
  <c r="AQ37" i="5"/>
  <c r="AK38" i="5"/>
  <c r="AQ39" i="5"/>
  <c r="AK40" i="5"/>
  <c r="AQ41" i="5"/>
  <c r="AK42" i="5"/>
  <c r="AQ43" i="5"/>
  <c r="AK44" i="5"/>
  <c r="AQ45" i="5"/>
  <c r="AK46" i="5"/>
  <c r="AQ47" i="5"/>
  <c r="AK48" i="5"/>
  <c r="AQ49" i="5"/>
  <c r="AK50" i="5"/>
  <c r="AQ51" i="5"/>
  <c r="AK52" i="5"/>
  <c r="AQ53" i="5"/>
  <c r="AK54" i="5"/>
  <c r="AQ55" i="5"/>
  <c r="AK56" i="5"/>
  <c r="AQ57" i="5"/>
  <c r="AK58" i="5"/>
  <c r="AQ59" i="5"/>
  <c r="AK60" i="5"/>
  <c r="AQ61" i="5"/>
  <c r="AK62" i="5"/>
  <c r="AQ63" i="5"/>
  <c r="AK64" i="5"/>
  <c r="AQ65" i="5"/>
  <c r="AK66" i="5"/>
  <c r="AQ67" i="5"/>
  <c r="AK68" i="5"/>
  <c r="AQ69" i="5"/>
  <c r="AK70" i="5"/>
  <c r="AQ71" i="5"/>
  <c r="AK72" i="5"/>
  <c r="AQ73" i="5"/>
  <c r="AK74" i="5"/>
  <c r="AQ75" i="5"/>
  <c r="AK76" i="5"/>
  <c r="AQ77" i="5"/>
  <c r="AK78" i="5"/>
  <c r="AQ79" i="5"/>
  <c r="AK80" i="5"/>
  <c r="AQ81" i="5"/>
  <c r="O82" i="5"/>
  <c r="AB82" i="5"/>
  <c r="AF83" i="5"/>
  <c r="AI84" i="5"/>
  <c r="Y85" i="5"/>
  <c r="BF85" i="5" s="1"/>
  <c r="O86" i="5"/>
  <c r="AB86" i="5"/>
  <c r="AF87" i="5"/>
  <c r="AI88" i="5"/>
  <c r="Y89" i="5"/>
  <c r="BF89" i="5" s="1"/>
  <c r="O90" i="5"/>
  <c r="AB90" i="5"/>
  <c r="AF91" i="5"/>
  <c r="AI92" i="5"/>
  <c r="Y93" i="5"/>
  <c r="BF93" i="5" s="1"/>
  <c r="O94" i="5"/>
  <c r="AB94" i="5"/>
  <c r="AF95" i="5"/>
  <c r="AI96" i="5"/>
  <c r="Q98" i="5"/>
  <c r="AT98" i="5"/>
  <c r="AR99" i="5"/>
  <c r="N100" i="5"/>
  <c r="AA100" i="5"/>
  <c r="AO101" i="5"/>
  <c r="BQ101" i="5"/>
  <c r="AG102" i="5"/>
  <c r="AR102" i="5"/>
  <c r="Q106" i="5"/>
  <c r="AT106" i="5"/>
  <c r="AR107" i="5"/>
  <c r="N108" i="5"/>
  <c r="AA108" i="5"/>
  <c r="AO109" i="5"/>
  <c r="BQ109" i="5"/>
  <c r="AG110" i="5"/>
  <c r="AR110" i="5"/>
  <c r="Q114" i="5"/>
  <c r="AT114" i="5"/>
  <c r="AR115" i="5"/>
  <c r="N116" i="5"/>
  <c r="AA116" i="5"/>
  <c r="AO117" i="5"/>
  <c r="BQ117" i="5"/>
  <c r="AG118" i="5"/>
  <c r="AR118" i="5"/>
  <c r="AT123" i="5"/>
  <c r="U124" i="5"/>
  <c r="AF124" i="5"/>
  <c r="AM124" i="5"/>
  <c r="O125" i="5"/>
  <c r="Z125" i="5"/>
  <c r="T127" i="5"/>
  <c r="N128" i="5"/>
  <c r="AS129" i="5"/>
  <c r="AN130" i="5"/>
  <c r="R130" i="5"/>
  <c r="AL130" i="5"/>
  <c r="O131" i="5"/>
  <c r="Z131" i="5"/>
  <c r="Q131" i="5"/>
  <c r="AJ134" i="5"/>
  <c r="N136" i="5"/>
  <c r="AH136" i="5"/>
  <c r="AP137" i="5"/>
  <c r="AA139" i="5"/>
  <c r="AL139" i="5"/>
  <c r="O141" i="5"/>
  <c r="Z141" i="5"/>
  <c r="Q141" i="5"/>
  <c r="O143" i="5"/>
  <c r="Z143" i="5"/>
  <c r="Q143" i="5"/>
  <c r="O145" i="5"/>
  <c r="Z145" i="5"/>
  <c r="Q145" i="5"/>
  <c r="O147" i="5"/>
  <c r="Z147" i="5"/>
  <c r="Q147" i="5"/>
  <c r="O149" i="5"/>
  <c r="Z149" i="5"/>
  <c r="Q149" i="5"/>
  <c r="O151" i="5"/>
  <c r="Z151" i="5"/>
  <c r="Q151" i="5"/>
  <c r="O153" i="5"/>
  <c r="Z153" i="5"/>
  <c r="Q153" i="5"/>
  <c r="O155" i="5"/>
  <c r="Z155" i="5"/>
  <c r="Q155" i="5"/>
  <c r="O157" i="5"/>
  <c r="Z157" i="5"/>
  <c r="Q157" i="5"/>
  <c r="O159" i="5"/>
  <c r="Z159" i="5"/>
  <c r="Q159" i="5"/>
  <c r="O161" i="5"/>
  <c r="Z161" i="5"/>
  <c r="Q161" i="5"/>
  <c r="O163" i="5"/>
  <c r="Z163" i="5"/>
  <c r="Q163" i="5"/>
  <c r="U164" i="5"/>
  <c r="AF164" i="5"/>
  <c r="AC166" i="5"/>
  <c r="AN166" i="5"/>
  <c r="R166" i="5"/>
  <c r="Z169" i="5"/>
  <c r="O169" i="5"/>
  <c r="AB170" i="5"/>
  <c r="AM170" i="5"/>
  <c r="Q170" i="5"/>
  <c r="AB171" i="5"/>
  <c r="AM171" i="5"/>
  <c r="Q171" i="5"/>
  <c r="AB172" i="5"/>
  <c r="AM172" i="5"/>
  <c r="Q172" i="5"/>
  <c r="AB174" i="5"/>
  <c r="AM174" i="5"/>
  <c r="Z175" i="5"/>
  <c r="AK175" i="5"/>
  <c r="O175" i="5"/>
  <c r="AR178" i="5"/>
  <c r="V178" i="5"/>
  <c r="AG178" i="5"/>
  <c r="AN186" i="5"/>
  <c r="R186" i="5"/>
  <c r="AC186" i="5"/>
  <c r="R187" i="5"/>
  <c r="AC187" i="5"/>
  <c r="S193" i="5"/>
  <c r="AD193" i="5"/>
  <c r="AO193" i="5"/>
  <c r="AH194" i="5"/>
  <c r="W194" i="5"/>
  <c r="X197" i="5"/>
  <c r="AI197" i="5"/>
  <c r="AT197" i="5"/>
  <c r="AI200" i="5"/>
  <c r="AT204" i="5"/>
  <c r="X204" i="5"/>
  <c r="AI204" i="5"/>
  <c r="O211" i="5"/>
  <c r="BQ221" i="5"/>
  <c r="V242" i="5"/>
  <c r="AR242" i="5"/>
  <c r="AG242" i="5"/>
  <c r="R245" i="5"/>
  <c r="AC245" i="5"/>
  <c r="AN245" i="5"/>
  <c r="P252" i="5"/>
  <c r="AL254" i="5"/>
  <c r="P254" i="5"/>
  <c r="AT258" i="5"/>
  <c r="X258" i="5"/>
  <c r="AB269" i="5"/>
  <c r="AM269" i="5"/>
  <c r="Q269" i="5"/>
  <c r="X277" i="5"/>
  <c r="AT277" i="5"/>
  <c r="AI277" i="5"/>
  <c r="W313" i="5"/>
  <c r="AH313" i="5"/>
  <c r="AS313" i="5"/>
  <c r="H69" i="3"/>
  <c r="BQ94" i="5"/>
  <c r="AS99" i="5"/>
  <c r="AP101" i="5"/>
  <c r="O107" i="5"/>
  <c r="Z107" i="5"/>
  <c r="AP109" i="5"/>
  <c r="AG124" i="5"/>
  <c r="AR124" i="5"/>
  <c r="AA125" i="5"/>
  <c r="AL125" i="5"/>
  <c r="BQ127" i="5"/>
  <c r="AA131" i="5"/>
  <c r="AL131" i="5"/>
  <c r="AC132" i="5"/>
  <c r="AN132" i="5"/>
  <c r="R132" i="5"/>
  <c r="BQ135" i="5"/>
  <c r="AA141" i="5"/>
  <c r="AL141" i="5"/>
  <c r="AA143" i="5"/>
  <c r="AL143" i="5"/>
  <c r="AA145" i="5"/>
  <c r="AL145" i="5"/>
  <c r="AA147" i="5"/>
  <c r="AL147" i="5"/>
  <c r="AA149" i="5"/>
  <c r="AL149" i="5"/>
  <c r="AA151" i="5"/>
  <c r="AL151" i="5"/>
  <c r="AA153" i="5"/>
  <c r="AL153" i="5"/>
  <c r="AA155" i="5"/>
  <c r="AL155" i="5"/>
  <c r="AA157" i="5"/>
  <c r="AL157" i="5"/>
  <c r="AA159" i="5"/>
  <c r="AL159" i="5"/>
  <c r="AA161" i="5"/>
  <c r="AL161" i="5"/>
  <c r="AA163" i="5"/>
  <c r="AL163" i="5"/>
  <c r="AG164" i="5"/>
  <c r="AR164" i="5"/>
  <c r="O165" i="5"/>
  <c r="Z165" i="5"/>
  <c r="AN170" i="5"/>
  <c r="R170" i="5"/>
  <c r="AC170" i="5"/>
  <c r="AN171" i="5"/>
  <c r="R171" i="5"/>
  <c r="AC171" i="5"/>
  <c r="AL173" i="5"/>
  <c r="AA173" i="5"/>
  <c r="P173" i="5"/>
  <c r="AL175" i="5"/>
  <c r="P175" i="5"/>
  <c r="AA175" i="5"/>
  <c r="V179" i="5"/>
  <c r="AG179" i="5"/>
  <c r="AE199" i="5"/>
  <c r="S203" i="5"/>
  <c r="AD203" i="5"/>
  <c r="AO203" i="5"/>
  <c r="AJ211" i="5"/>
  <c r="N211" i="5"/>
  <c r="Y211" i="5"/>
  <c r="BF211" i="5" s="1"/>
  <c r="X214" i="5"/>
  <c r="AI214" i="5"/>
  <c r="O217" i="5"/>
  <c r="Z217" i="5"/>
  <c r="AK217" i="5"/>
  <c r="R222" i="5"/>
  <c r="AC222" i="5"/>
  <c r="AN222" i="5"/>
  <c r="AG224" i="5"/>
  <c r="AR224" i="5"/>
  <c r="V224" i="5"/>
  <c r="AA227" i="5"/>
  <c r="W242" i="5"/>
  <c r="AH242" i="5"/>
  <c r="AS242" i="5"/>
  <c r="AA247" i="5"/>
  <c r="Y252" i="5"/>
  <c r="BF252" i="5" s="1"/>
  <c r="N252" i="5"/>
  <c r="AF255" i="5"/>
  <c r="AQ255" i="5"/>
  <c r="U255" i="5"/>
  <c r="AA321" i="5"/>
  <c r="AL321" i="5"/>
  <c r="P321" i="5"/>
  <c r="BQ90" i="5"/>
  <c r="O115" i="5"/>
  <c r="Z115" i="5"/>
  <c r="H51" i="3"/>
  <c r="I69" i="3"/>
  <c r="B13" i="4"/>
  <c r="B14" i="4" s="1"/>
  <c r="BQ15" i="5"/>
  <c r="BQ17" i="5"/>
  <c r="BQ19" i="5"/>
  <c r="BQ21" i="5"/>
  <c r="BQ23" i="5"/>
  <c r="BQ25" i="5"/>
  <c r="BQ27" i="5"/>
  <c r="BQ29" i="5"/>
  <c r="BQ31" i="5"/>
  <c r="BQ33" i="5"/>
  <c r="BQ35" i="5"/>
  <c r="BQ37" i="5"/>
  <c r="BQ39" i="5"/>
  <c r="BQ41" i="5"/>
  <c r="BQ43" i="5"/>
  <c r="BQ45" i="5"/>
  <c r="BQ47" i="5"/>
  <c r="BQ49" i="5"/>
  <c r="BQ51" i="5"/>
  <c r="BQ53" i="5"/>
  <c r="AS55" i="5"/>
  <c r="BQ55" i="5"/>
  <c r="AM56" i="5"/>
  <c r="AS57" i="5"/>
  <c r="BQ57" i="5"/>
  <c r="AM58" i="5"/>
  <c r="AS59" i="5"/>
  <c r="BQ59" i="5"/>
  <c r="AM60" i="5"/>
  <c r="AS61" i="5"/>
  <c r="BQ61" i="5"/>
  <c r="AM62" i="5"/>
  <c r="AS63" i="5"/>
  <c r="BQ63" i="5"/>
  <c r="AM64" i="5"/>
  <c r="AS65" i="5"/>
  <c r="BQ65" i="5"/>
  <c r="AM66" i="5"/>
  <c r="AS67" i="5"/>
  <c r="BQ67" i="5"/>
  <c r="AM68" i="5"/>
  <c r="AS69" i="5"/>
  <c r="BQ69" i="5"/>
  <c r="AM70" i="5"/>
  <c r="AS71" i="5"/>
  <c r="BQ71" i="5"/>
  <c r="AQ82" i="5"/>
  <c r="O85" i="5"/>
  <c r="AO85" i="5"/>
  <c r="AQ86" i="5"/>
  <c r="O89" i="5"/>
  <c r="AO89" i="5"/>
  <c r="AQ90" i="5"/>
  <c r="O93" i="5"/>
  <c r="AO93" i="5"/>
  <c r="AQ94" i="5"/>
  <c r="U97" i="5"/>
  <c r="AI97" i="5"/>
  <c r="AH98" i="5"/>
  <c r="AA99" i="5"/>
  <c r="AL99" i="5"/>
  <c r="R99" i="5"/>
  <c r="AF99" i="5"/>
  <c r="AT99" i="5"/>
  <c r="AC101" i="5"/>
  <c r="AQ101" i="5"/>
  <c r="AN102" i="5"/>
  <c r="X103" i="5"/>
  <c r="AN103" i="5"/>
  <c r="U104" i="5"/>
  <c r="AF104" i="5"/>
  <c r="W104" i="5"/>
  <c r="AK104" i="5"/>
  <c r="U105" i="5"/>
  <c r="AI105" i="5"/>
  <c r="AH106" i="5"/>
  <c r="AA107" i="5"/>
  <c r="AL107" i="5"/>
  <c r="AF107" i="5"/>
  <c r="AT107" i="5"/>
  <c r="AC109" i="5"/>
  <c r="AQ109" i="5"/>
  <c r="AN110" i="5"/>
  <c r="AN111" i="5"/>
  <c r="U112" i="5"/>
  <c r="AF112" i="5"/>
  <c r="AK112" i="5"/>
  <c r="AI113" i="5"/>
  <c r="AH114" i="5"/>
  <c r="AA115" i="5"/>
  <c r="AL115" i="5"/>
  <c r="AF115" i="5"/>
  <c r="AT115" i="5"/>
  <c r="AC117" i="5"/>
  <c r="AQ117" i="5"/>
  <c r="AN118" i="5"/>
  <c r="AN119" i="5"/>
  <c r="U120" i="5"/>
  <c r="AF120" i="5"/>
  <c r="AK120" i="5"/>
  <c r="AI121" i="5"/>
  <c r="U122" i="5"/>
  <c r="AF122" i="5"/>
  <c r="O123" i="5"/>
  <c r="Z123" i="5"/>
  <c r="AG123" i="5"/>
  <c r="Z124" i="5"/>
  <c r="AI125" i="5"/>
  <c r="N126" i="5"/>
  <c r="AB126" i="5"/>
  <c r="AQ126" i="5"/>
  <c r="AK127" i="5"/>
  <c r="P128" i="5"/>
  <c r="W132" i="5"/>
  <c r="AI133" i="5"/>
  <c r="AT133" i="5"/>
  <c r="X133" i="5"/>
  <c r="AJ136" i="5"/>
  <c r="BQ136" i="5" s="1"/>
  <c r="AA165" i="5"/>
  <c r="AL165" i="5"/>
  <c r="AK165" i="5"/>
  <c r="AM173" i="5"/>
  <c r="Q173" i="5"/>
  <c r="AB173" i="5"/>
  <c r="AH177" i="5"/>
  <c r="W177" i="5"/>
  <c r="AF180" i="5"/>
  <c r="U180" i="5"/>
  <c r="T188" i="5"/>
  <c r="AE188" i="5"/>
  <c r="AP188" i="5"/>
  <c r="AS192" i="5"/>
  <c r="R196" i="5"/>
  <c r="AC196" i="5"/>
  <c r="AN196" i="5"/>
  <c r="S201" i="5"/>
  <c r="AO201" i="5"/>
  <c r="AJ207" i="5"/>
  <c r="Y207" i="5"/>
  <c r="BF207" i="5" s="1"/>
  <c r="N207" i="5"/>
  <c r="AA209" i="5"/>
  <c r="P209" i="5"/>
  <c r="U212" i="5"/>
  <c r="AF212" i="5"/>
  <c r="AQ212" i="5"/>
  <c r="BQ217" i="5"/>
  <c r="AS218" i="5"/>
  <c r="T227" i="5"/>
  <c r="AE227" i="5"/>
  <c r="T233" i="5"/>
  <c r="AP233" i="5"/>
  <c r="AE233" i="5"/>
  <c r="AA233" i="5"/>
  <c r="AF236" i="5"/>
  <c r="AQ236" i="5"/>
  <c r="U236" i="5"/>
  <c r="AI242" i="5"/>
  <c r="X242" i="5"/>
  <c r="AT242" i="5"/>
  <c r="S247" i="5"/>
  <c r="AD247" i="5"/>
  <c r="AO247" i="5"/>
  <c r="AT250" i="5"/>
  <c r="X250" i="5"/>
  <c r="AI250" i="5"/>
  <c r="Z252" i="5"/>
  <c r="AK252" i="5"/>
  <c r="O252" i="5"/>
  <c r="AD261" i="5"/>
  <c r="AO261" i="5"/>
  <c r="S261" i="5"/>
  <c r="X263" i="5"/>
  <c r="AT263" i="5"/>
  <c r="BQ269" i="5"/>
  <c r="AB287" i="5"/>
  <c r="Q287" i="5"/>
  <c r="AM287" i="5"/>
  <c r="N290" i="5"/>
  <c r="Y290" i="5"/>
  <c r="BF290" i="5" s="1"/>
  <c r="AJ290" i="5"/>
  <c r="BQ290" i="5" s="1"/>
  <c r="AS306" i="5"/>
  <c r="AH306" i="5"/>
  <c r="W306" i="5"/>
  <c r="AM321" i="5"/>
  <c r="AB321" i="5"/>
  <c r="Q321" i="5"/>
  <c r="AS82" i="5"/>
  <c r="AP85" i="5"/>
  <c r="AS86" i="5"/>
  <c r="AP89" i="5"/>
  <c r="AS90" i="5"/>
  <c r="AP93" i="5"/>
  <c r="AS94" i="5"/>
  <c r="AT100" i="5"/>
  <c r="AR101" i="5"/>
  <c r="AO103" i="5"/>
  <c r="BQ103" i="5"/>
  <c r="AG104" i="5"/>
  <c r="AR104" i="5"/>
  <c r="AL104" i="5"/>
  <c r="AT108" i="5"/>
  <c r="AR109" i="5"/>
  <c r="AO111" i="5"/>
  <c r="BQ111" i="5"/>
  <c r="AG112" i="5"/>
  <c r="AR112" i="5"/>
  <c r="AL112" i="5"/>
  <c r="AT116" i="5"/>
  <c r="AR117" i="5"/>
  <c r="AO119" i="5"/>
  <c r="BQ119" i="5"/>
  <c r="AG120" i="5"/>
  <c r="AR120" i="5"/>
  <c r="AL120" i="5"/>
  <c r="AG122" i="5"/>
  <c r="AR122" i="5"/>
  <c r="AN122" i="5"/>
  <c r="AA123" i="5"/>
  <c r="AL123" i="5"/>
  <c r="BQ125" i="5"/>
  <c r="AG129" i="5"/>
  <c r="U130" i="5"/>
  <c r="AF130" i="5"/>
  <c r="AC134" i="5"/>
  <c r="AN134" i="5"/>
  <c r="R134" i="5"/>
  <c r="AD135" i="5"/>
  <c r="AB137" i="5"/>
  <c r="BQ137" i="5"/>
  <c r="BQ139" i="5"/>
  <c r="AC140" i="5"/>
  <c r="AN140" i="5"/>
  <c r="R140" i="5"/>
  <c r="W140" i="5"/>
  <c r="BQ141" i="5"/>
  <c r="AC142" i="5"/>
  <c r="AN142" i="5"/>
  <c r="R142" i="5"/>
  <c r="W142" i="5"/>
  <c r="BQ143" i="5"/>
  <c r="AC144" i="5"/>
  <c r="AN144" i="5"/>
  <c r="R144" i="5"/>
  <c r="W144" i="5"/>
  <c r="BQ145" i="5"/>
  <c r="AC146" i="5"/>
  <c r="AN146" i="5"/>
  <c r="R146" i="5"/>
  <c r="W146" i="5"/>
  <c r="BQ147" i="5"/>
  <c r="AC148" i="5"/>
  <c r="AN148" i="5"/>
  <c r="R148" i="5"/>
  <c r="W148" i="5"/>
  <c r="BQ149" i="5"/>
  <c r="AC150" i="5"/>
  <c r="AN150" i="5"/>
  <c r="R150" i="5"/>
  <c r="W150" i="5"/>
  <c r="BQ151" i="5"/>
  <c r="AC152" i="5"/>
  <c r="AN152" i="5"/>
  <c r="R152" i="5"/>
  <c r="W152" i="5"/>
  <c r="BQ153" i="5"/>
  <c r="AC154" i="5"/>
  <c r="AN154" i="5"/>
  <c r="R154" i="5"/>
  <c r="W154" i="5"/>
  <c r="BQ155" i="5"/>
  <c r="AC156" i="5"/>
  <c r="AN156" i="5"/>
  <c r="R156" i="5"/>
  <c r="W156" i="5"/>
  <c r="BQ157" i="5"/>
  <c r="AC158" i="5"/>
  <c r="AN158" i="5"/>
  <c r="R158" i="5"/>
  <c r="W158" i="5"/>
  <c r="BQ159" i="5"/>
  <c r="AC160" i="5"/>
  <c r="AN160" i="5"/>
  <c r="R160" i="5"/>
  <c r="W160" i="5"/>
  <c r="BQ161" i="5"/>
  <c r="AC162" i="5"/>
  <c r="AN162" i="5"/>
  <c r="R162" i="5"/>
  <c r="W162" i="5"/>
  <c r="U166" i="5"/>
  <c r="AF166" i="5"/>
  <c r="AN168" i="5"/>
  <c r="AC168" i="5"/>
  <c r="R168" i="5"/>
  <c r="AC169" i="5"/>
  <c r="AN169" i="5"/>
  <c r="R169" i="5"/>
  <c r="BQ178" i="5"/>
  <c r="S185" i="5"/>
  <c r="AD185" i="5"/>
  <c r="AF186" i="5"/>
  <c r="AQ186" i="5"/>
  <c r="AF188" i="5"/>
  <c r="AQ188" i="5"/>
  <c r="U188" i="5"/>
  <c r="V192" i="5"/>
  <c r="X199" i="5"/>
  <c r="AI199" i="5"/>
  <c r="AT199" i="5"/>
  <c r="AB209" i="5"/>
  <c r="Q209" i="5"/>
  <c r="N214" i="5"/>
  <c r="Y214" i="5"/>
  <c r="BF214" i="5" s="1"/>
  <c r="W218" i="5"/>
  <c r="AT218" i="5"/>
  <c r="X219" i="5"/>
  <c r="AI219" i="5"/>
  <c r="AT219" i="5"/>
  <c r="R220" i="5"/>
  <c r="AC220" i="5"/>
  <c r="AN220" i="5"/>
  <c r="R230" i="5"/>
  <c r="AC230" i="5"/>
  <c r="AN230" i="5"/>
  <c r="AG236" i="5"/>
  <c r="AR236" i="5"/>
  <c r="V236" i="5"/>
  <c r="AK238" i="5"/>
  <c r="Z238" i="5"/>
  <c r="O238" i="5"/>
  <c r="AJ243" i="5"/>
  <c r="Y243" i="5"/>
  <c r="BF243" i="5" s="1"/>
  <c r="N243" i="5"/>
  <c r="AD254" i="5"/>
  <c r="AO254" i="5"/>
  <c r="S254" i="5"/>
  <c r="P268" i="5"/>
  <c r="AA268" i="5"/>
  <c r="AL268" i="5"/>
  <c r="R280" i="5"/>
  <c r="AN280" i="5"/>
  <c r="AC280" i="5"/>
  <c r="Z303" i="5"/>
  <c r="AK303" i="5"/>
  <c r="AM343" i="5"/>
  <c r="AB343" i="5"/>
  <c r="Q343" i="5"/>
  <c r="AP375" i="5"/>
  <c r="T375" i="5"/>
  <c r="AE375" i="5"/>
  <c r="AT82" i="5"/>
  <c r="AJ83" i="5"/>
  <c r="BQ83" i="5" s="1"/>
  <c r="AM84" i="5"/>
  <c r="AQ85" i="5"/>
  <c r="BQ85" i="5"/>
  <c r="AT86" i="5"/>
  <c r="AJ87" i="5"/>
  <c r="BQ87" i="5" s="1"/>
  <c r="AM88" i="5"/>
  <c r="AQ89" i="5"/>
  <c r="BQ89" i="5"/>
  <c r="AT90" i="5"/>
  <c r="AJ91" i="5"/>
  <c r="AM92" i="5"/>
  <c r="AQ93" i="5"/>
  <c r="BQ93" i="5"/>
  <c r="AT94" i="5"/>
  <c r="AJ95" i="5"/>
  <c r="BQ95" i="5" s="1"/>
  <c r="AM96" i="5"/>
  <c r="AK97" i="5"/>
  <c r="AJ98" i="5"/>
  <c r="BQ98" i="5" s="1"/>
  <c r="AH99" i="5"/>
  <c r="O101" i="5"/>
  <c r="Z101" i="5"/>
  <c r="AE101" i="5"/>
  <c r="AB103" i="5"/>
  <c r="AM104" i="5"/>
  <c r="AK105" i="5"/>
  <c r="AJ106" i="5"/>
  <c r="AH107" i="5"/>
  <c r="O109" i="5"/>
  <c r="Z109" i="5"/>
  <c r="Q109" i="5"/>
  <c r="AE109" i="5"/>
  <c r="AS109" i="5"/>
  <c r="AB110" i="5"/>
  <c r="AB111" i="5"/>
  <c r="AP111" i="5"/>
  <c r="Y112" i="5"/>
  <c r="BF112" i="5" s="1"/>
  <c r="AM112" i="5"/>
  <c r="AK113" i="5"/>
  <c r="AJ114" i="5"/>
  <c r="BQ114" i="5" s="1"/>
  <c r="AH115" i="5"/>
  <c r="O117" i="5"/>
  <c r="Z117" i="5"/>
  <c r="Q117" i="5"/>
  <c r="AE117" i="5"/>
  <c r="AS117" i="5"/>
  <c r="AB118" i="5"/>
  <c r="AB119" i="5"/>
  <c r="AP119" i="5"/>
  <c r="Y120" i="5"/>
  <c r="BF120" i="5" s="1"/>
  <c r="AK121" i="5"/>
  <c r="Z122" i="5"/>
  <c r="T123" i="5"/>
  <c r="AI123" i="5"/>
  <c r="N124" i="5"/>
  <c r="AB124" i="5"/>
  <c r="AQ124" i="5"/>
  <c r="AK125" i="5"/>
  <c r="AO127" i="5"/>
  <c r="AH128" i="5"/>
  <c r="O129" i="5"/>
  <c r="Z129" i="5"/>
  <c r="Q129" i="5"/>
  <c r="AI129" i="5"/>
  <c r="BQ129" i="5"/>
  <c r="AG130" i="5"/>
  <c r="AR130" i="5"/>
  <c r="AA130" i="5"/>
  <c r="AQ130" i="5"/>
  <c r="AP131" i="5"/>
  <c r="U132" i="5"/>
  <c r="AF132" i="5"/>
  <c r="W134" i="5"/>
  <c r="AI135" i="5"/>
  <c r="AT135" i="5"/>
  <c r="X135" i="5"/>
  <c r="AJ138" i="5"/>
  <c r="BQ138" i="5" s="1"/>
  <c r="AG166" i="5"/>
  <c r="AR166" i="5"/>
  <c r="AL167" i="5"/>
  <c r="P167" i="5"/>
  <c r="AA167" i="5"/>
  <c r="AO169" i="5"/>
  <c r="S169" i="5"/>
  <c r="AD169" i="5"/>
  <c r="AD171" i="5"/>
  <c r="AC172" i="5"/>
  <c r="AC173" i="5"/>
  <c r="AB175" i="5"/>
  <c r="P177" i="5"/>
  <c r="AR186" i="5"/>
  <c r="AG186" i="5"/>
  <c r="V186" i="5"/>
  <c r="V187" i="5"/>
  <c r="AR187" i="5"/>
  <c r="AG187" i="5"/>
  <c r="AR188" i="5"/>
  <c r="V188" i="5"/>
  <c r="AG188" i="5"/>
  <c r="BQ188" i="5"/>
  <c r="AQ190" i="5"/>
  <c r="R192" i="5"/>
  <c r="AC192" i="5"/>
  <c r="AN192" i="5"/>
  <c r="AQ194" i="5"/>
  <c r="AD201" i="5"/>
  <c r="AJ205" i="5"/>
  <c r="BQ205" i="5" s="1"/>
  <c r="Y205" i="5"/>
  <c r="BF205" i="5" s="1"/>
  <c r="N205" i="5"/>
  <c r="AC209" i="5"/>
  <c r="AN209" i="5"/>
  <c r="AT214" i="5"/>
  <c r="T226" i="5"/>
  <c r="AD230" i="5"/>
  <c r="AO230" i="5"/>
  <c r="AS236" i="5"/>
  <c r="AH236" i="5"/>
  <c r="AR240" i="5"/>
  <c r="V240" i="5"/>
  <c r="Z243" i="5"/>
  <c r="AK243" i="5"/>
  <c r="BQ247" i="5"/>
  <c r="P249" i="5"/>
  <c r="AA249" i="5"/>
  <c r="AL249" i="5"/>
  <c r="N250" i="5"/>
  <c r="Y250" i="5"/>
  <c r="BF250" i="5" s="1"/>
  <c r="AJ250" i="5"/>
  <c r="BQ250" i="5" s="1"/>
  <c r="AH262" i="5"/>
  <c r="AS262" i="5"/>
  <c r="W262" i="5"/>
  <c r="BQ82" i="5"/>
  <c r="BQ86" i="5"/>
  <c r="O99" i="5"/>
  <c r="Z99" i="5"/>
  <c r="AS107" i="5"/>
  <c r="H33" i="3"/>
  <c r="I51" i="3"/>
  <c r="AD72" i="5"/>
  <c r="AP72" i="5"/>
  <c r="AJ73" i="5"/>
  <c r="BQ73" i="5" s="1"/>
  <c r="AD74" i="5"/>
  <c r="AP74" i="5"/>
  <c r="AJ75" i="5"/>
  <c r="BQ75" i="5" s="1"/>
  <c r="AD76" i="5"/>
  <c r="AP76" i="5"/>
  <c r="AJ77" i="5"/>
  <c r="BQ77" i="5" s="1"/>
  <c r="AD78" i="5"/>
  <c r="AP78" i="5"/>
  <c r="AJ79" i="5"/>
  <c r="BQ79" i="5" s="1"/>
  <c r="AD80" i="5"/>
  <c r="AP80" i="5"/>
  <c r="AJ81" i="5"/>
  <c r="BQ81" i="5" s="1"/>
  <c r="U82" i="5"/>
  <c r="AH82" i="5"/>
  <c r="AK83" i="5"/>
  <c r="AA84" i="5"/>
  <c r="AN84" i="5"/>
  <c r="AE85" i="5"/>
  <c r="AR85" i="5"/>
  <c r="U86" i="5"/>
  <c r="AH86" i="5"/>
  <c r="AK87" i="5"/>
  <c r="AA88" i="5"/>
  <c r="AN88" i="5"/>
  <c r="AE89" i="5"/>
  <c r="AR89" i="5"/>
  <c r="U90" i="5"/>
  <c r="AH90" i="5"/>
  <c r="AK91" i="5"/>
  <c r="AA92" i="5"/>
  <c r="AN92" i="5"/>
  <c r="AE93" i="5"/>
  <c r="AR93" i="5"/>
  <c r="U94" i="5"/>
  <c r="AH94" i="5"/>
  <c r="AK95" i="5"/>
  <c r="AA96" i="5"/>
  <c r="AN96" i="5"/>
  <c r="AN97" i="5"/>
  <c r="U98" i="5"/>
  <c r="AF98" i="5"/>
  <c r="W98" i="5"/>
  <c r="AK98" i="5"/>
  <c r="AI99" i="5"/>
  <c r="AH100" i="5"/>
  <c r="AA101" i="5"/>
  <c r="AL101" i="5"/>
  <c r="AF101" i="5"/>
  <c r="AT101" i="5"/>
  <c r="AC102" i="5"/>
  <c r="AQ102" i="5"/>
  <c r="AC103" i="5"/>
  <c r="AQ103" i="5"/>
  <c r="Z104" i="5"/>
  <c r="AN104" i="5"/>
  <c r="AN105" i="5"/>
  <c r="U106" i="5"/>
  <c r="AF106" i="5"/>
  <c r="W106" i="5"/>
  <c r="AK106" i="5"/>
  <c r="AI107" i="5"/>
  <c r="AH108" i="5"/>
  <c r="AA109" i="5"/>
  <c r="AL109" i="5"/>
  <c r="AF109" i="5"/>
  <c r="AT109" i="5"/>
  <c r="AC110" i="5"/>
  <c r="AQ110" i="5"/>
  <c r="AC111" i="5"/>
  <c r="AQ111" i="5"/>
  <c r="Z112" i="5"/>
  <c r="AN112" i="5"/>
  <c r="AN113" i="5"/>
  <c r="U114" i="5"/>
  <c r="AF114" i="5"/>
  <c r="W114" i="5"/>
  <c r="AK114" i="5"/>
  <c r="AI115" i="5"/>
  <c r="AH116" i="5"/>
  <c r="AA117" i="5"/>
  <c r="AL117" i="5"/>
  <c r="AF117" i="5"/>
  <c r="AT117" i="5"/>
  <c r="AC118" i="5"/>
  <c r="AQ118" i="5"/>
  <c r="AC119" i="5"/>
  <c r="AQ119" i="5"/>
  <c r="Z120" i="5"/>
  <c r="AN120" i="5"/>
  <c r="AN121" i="5"/>
  <c r="AA122" i="5"/>
  <c r="U123" i="5"/>
  <c r="BQ123" i="5"/>
  <c r="O124" i="5"/>
  <c r="AC124" i="5"/>
  <c r="AP127" i="5"/>
  <c r="AA129" i="5"/>
  <c r="AL129" i="5"/>
  <c r="AG132" i="5"/>
  <c r="AR132" i="5"/>
  <c r="O133" i="5"/>
  <c r="Z133" i="5"/>
  <c r="Q133" i="5"/>
  <c r="AK133" i="5"/>
  <c r="AC136" i="5"/>
  <c r="AN136" i="5"/>
  <c r="R136" i="5"/>
  <c r="V136" i="5"/>
  <c r="AD137" i="5"/>
  <c r="AB139" i="5"/>
  <c r="T141" i="5"/>
  <c r="AE141" i="5"/>
  <c r="AB141" i="5"/>
  <c r="T143" i="5"/>
  <c r="AE143" i="5"/>
  <c r="AB143" i="5"/>
  <c r="T145" i="5"/>
  <c r="AE145" i="5"/>
  <c r="AB145" i="5"/>
  <c r="T147" i="5"/>
  <c r="AE147" i="5"/>
  <c r="AB147" i="5"/>
  <c r="T149" i="5"/>
  <c r="AE149" i="5"/>
  <c r="AB149" i="5"/>
  <c r="T151" i="5"/>
  <c r="AE151" i="5"/>
  <c r="AB151" i="5"/>
  <c r="T153" i="5"/>
  <c r="AE153" i="5"/>
  <c r="AB153" i="5"/>
  <c r="T155" i="5"/>
  <c r="AE155" i="5"/>
  <c r="AB155" i="5"/>
  <c r="T157" i="5"/>
  <c r="AE157" i="5"/>
  <c r="AB157" i="5"/>
  <c r="T159" i="5"/>
  <c r="AE159" i="5"/>
  <c r="AB159" i="5"/>
  <c r="T161" i="5"/>
  <c r="AE161" i="5"/>
  <c r="AB161" i="5"/>
  <c r="T163" i="5"/>
  <c r="AE163" i="5"/>
  <c r="AB163" i="5"/>
  <c r="AH164" i="5"/>
  <c r="T168" i="5"/>
  <c r="AP168" i="5"/>
  <c r="AE169" i="5"/>
  <c r="AA174" i="5"/>
  <c r="W176" i="5"/>
  <c r="AH176" i="5"/>
  <c r="N177" i="5"/>
  <c r="AJ177" i="5"/>
  <c r="BQ177" i="5" s="1"/>
  <c r="Y177" i="5"/>
  <c r="BF177" i="5" s="1"/>
  <c r="N179" i="5"/>
  <c r="AJ179" i="5"/>
  <c r="AI180" i="5"/>
  <c r="AT180" i="5"/>
  <c r="T182" i="5"/>
  <c r="AE182" i="5"/>
  <c r="T183" i="5"/>
  <c r="AE183" i="5"/>
  <c r="AS186" i="5"/>
  <c r="W186" i="5"/>
  <c r="AH186" i="5"/>
  <c r="AH187" i="5"/>
  <c r="AS187" i="5"/>
  <c r="W187" i="5"/>
  <c r="AR190" i="5"/>
  <c r="X193" i="5"/>
  <c r="AI193" i="5"/>
  <c r="AT193" i="5"/>
  <c r="AR194" i="5"/>
  <c r="U196" i="5"/>
  <c r="AF196" i="5"/>
  <c r="AB207" i="5"/>
  <c r="Q207" i="5"/>
  <c r="AJ215" i="5"/>
  <c r="Y215" i="5"/>
  <c r="BF215" i="5" s="1"/>
  <c r="N215" i="5"/>
  <c r="V216" i="5"/>
  <c r="AR216" i="5"/>
  <c r="AD218" i="5"/>
  <c r="AO218" i="5"/>
  <c r="S218" i="5"/>
  <c r="AG222" i="5"/>
  <c r="AR222" i="5"/>
  <c r="V222" i="5"/>
  <c r="T223" i="5"/>
  <c r="AP223" i="5"/>
  <c r="AE223" i="5"/>
  <c r="R228" i="5"/>
  <c r="AC228" i="5"/>
  <c r="AN228" i="5"/>
  <c r="AB231" i="5"/>
  <c r="AM231" i="5"/>
  <c r="Q231" i="5"/>
  <c r="W240" i="5"/>
  <c r="AH240" i="5"/>
  <c r="AI263" i="5"/>
  <c r="V283" i="5"/>
  <c r="AG283" i="5"/>
  <c r="AR283" i="5"/>
  <c r="AA339" i="5"/>
  <c r="AL339" i="5"/>
  <c r="P339" i="5"/>
  <c r="BQ1004" i="5"/>
  <c r="BQ1007" i="5"/>
  <c r="BQ1013" i="5"/>
  <c r="BQ1009" i="5"/>
  <c r="BQ1005" i="5"/>
  <c r="BQ1001" i="5"/>
  <c r="BQ995" i="5"/>
  <c r="BQ1000" i="5"/>
  <c r="BQ1006" i="5"/>
  <c r="BQ996" i="5"/>
  <c r="BQ994" i="5"/>
  <c r="BQ972" i="5"/>
  <c r="BQ970" i="5"/>
  <c r="BQ976" i="5"/>
  <c r="BQ975" i="5"/>
  <c r="BQ998" i="5"/>
  <c r="BQ978" i="5"/>
  <c r="BQ983" i="5"/>
  <c r="BQ973" i="5"/>
  <c r="BQ967" i="5"/>
  <c r="BQ989" i="5"/>
  <c r="BQ953" i="5"/>
  <c r="BQ969" i="5"/>
  <c r="BQ965" i="5"/>
  <c r="BQ957" i="5"/>
  <c r="BQ946" i="5"/>
  <c r="BQ950" i="5"/>
  <c r="BQ941" i="5"/>
  <c r="BQ939" i="5"/>
  <c r="BQ937" i="5"/>
  <c r="BQ952" i="5"/>
  <c r="BQ943" i="5"/>
  <c r="BQ936" i="5"/>
  <c r="BQ942" i="5"/>
  <c r="BQ927" i="5"/>
  <c r="BQ925" i="5"/>
  <c r="BQ933" i="5"/>
  <c r="BQ932" i="5"/>
  <c r="BQ940" i="5"/>
  <c r="BQ928" i="5"/>
  <c r="BQ930" i="5"/>
  <c r="BQ917" i="5"/>
  <c r="BQ938" i="5"/>
  <c r="BQ929" i="5"/>
  <c r="BQ920" i="5"/>
  <c r="BQ915" i="5"/>
  <c r="BQ907" i="5"/>
  <c r="BQ934" i="5"/>
  <c r="BQ910" i="5"/>
  <c r="BQ919" i="5"/>
  <c r="BQ918" i="5"/>
  <c r="BQ912" i="5"/>
  <c r="BQ914" i="5"/>
  <c r="BQ888" i="5"/>
  <c r="BQ906" i="5"/>
  <c r="BQ901" i="5"/>
  <c r="BQ898" i="5"/>
  <c r="BQ867" i="5"/>
  <c r="BQ863" i="5"/>
  <c r="BQ861" i="5"/>
  <c r="BQ893" i="5"/>
  <c r="BQ892" i="5"/>
  <c r="BQ878" i="5"/>
  <c r="BQ921" i="5"/>
  <c r="BQ885" i="5"/>
  <c r="BQ874" i="5"/>
  <c r="BQ908" i="5"/>
  <c r="BQ868" i="5"/>
  <c r="BQ864" i="5"/>
  <c r="BQ858" i="5"/>
  <c r="BQ849" i="5"/>
  <c r="BQ845" i="5"/>
  <c r="BQ839" i="5"/>
  <c r="BQ837" i="5"/>
  <c r="BQ854" i="5"/>
  <c r="BQ880" i="5"/>
  <c r="BQ852" i="5"/>
  <c r="BQ846" i="5"/>
  <c r="BQ840" i="5"/>
  <c r="BQ899" i="5"/>
  <c r="BQ883" i="5"/>
  <c r="BQ879" i="5"/>
  <c r="BQ889" i="5"/>
  <c r="BQ875" i="5"/>
  <c r="BQ862" i="5"/>
  <c r="BQ844" i="5"/>
  <c r="BQ838" i="5"/>
  <c r="BQ831" i="5"/>
  <c r="BQ856" i="5"/>
  <c r="BQ827" i="5"/>
  <c r="BQ819" i="5"/>
  <c r="BQ842" i="5"/>
  <c r="BQ848" i="5"/>
  <c r="BQ877" i="5"/>
  <c r="BQ804" i="5"/>
  <c r="BQ803" i="5"/>
  <c r="BQ801" i="5"/>
  <c r="BQ797" i="5"/>
  <c r="BQ795" i="5"/>
  <c r="BQ793" i="5"/>
  <c r="BQ866" i="5"/>
  <c r="BQ815" i="5"/>
  <c r="BQ823" i="5"/>
  <c r="BQ870" i="5"/>
  <c r="BQ830" i="5"/>
  <c r="BQ816" i="5"/>
  <c r="BQ800" i="5"/>
  <c r="BQ787" i="5"/>
  <c r="BQ836" i="5"/>
  <c r="BQ796" i="5"/>
  <c r="BQ794" i="5"/>
  <c r="BQ814" i="5"/>
  <c r="BQ792" i="5"/>
  <c r="BQ780" i="5"/>
  <c r="BQ805" i="5"/>
  <c r="BQ817" i="5"/>
  <c r="BQ778" i="5"/>
  <c r="BQ812" i="5"/>
  <c r="BQ785" i="5"/>
  <c r="BQ810" i="5"/>
  <c r="BQ789" i="5"/>
  <c r="BQ783" i="5"/>
  <c r="BQ773" i="5"/>
  <c r="BQ769" i="5"/>
  <c r="BQ777" i="5"/>
  <c r="BQ802" i="5"/>
  <c r="BQ798" i="5"/>
  <c r="BQ767" i="5"/>
  <c r="BQ790" i="5"/>
  <c r="BQ765" i="5"/>
  <c r="BQ757" i="5"/>
  <c r="BQ749" i="5"/>
  <c r="BQ741" i="5"/>
  <c r="BQ707" i="5"/>
  <c r="BQ705" i="5"/>
  <c r="BQ763" i="5"/>
  <c r="BQ755" i="5"/>
  <c r="BQ747" i="5"/>
  <c r="BQ727" i="5"/>
  <c r="BQ761" i="5"/>
  <c r="BQ753" i="5"/>
  <c r="BQ743" i="5"/>
  <c r="BQ759" i="5"/>
  <c r="BQ733" i="5"/>
  <c r="BQ731" i="5"/>
  <c r="BQ751" i="5"/>
  <c r="BQ701" i="5"/>
  <c r="BQ725" i="5"/>
  <c r="BQ700" i="5"/>
  <c r="BQ699" i="5"/>
  <c r="BQ715" i="5"/>
  <c r="BQ698" i="5"/>
  <c r="BQ745" i="5"/>
  <c r="BQ713" i="5"/>
  <c r="BQ687" i="5"/>
  <c r="BQ683" i="5"/>
  <c r="BQ679" i="5"/>
  <c r="BQ661" i="5"/>
  <c r="BQ675" i="5"/>
  <c r="BQ667" i="5"/>
  <c r="BQ669" i="5"/>
  <c r="BQ693" i="5"/>
  <c r="BQ695" i="5"/>
  <c r="BQ657" i="5"/>
  <c r="BQ697" i="5"/>
  <c r="BQ659" i="5"/>
  <c r="BQ723" i="5"/>
  <c r="BQ689" i="5"/>
  <c r="BQ685" i="5"/>
  <c r="BQ681" i="5"/>
  <c r="BQ648" i="5"/>
  <c r="BQ636" i="5"/>
  <c r="BQ634" i="5"/>
  <c r="BQ632" i="5"/>
  <c r="BQ630" i="5"/>
  <c r="BQ628" i="5"/>
  <c r="BQ626" i="5"/>
  <c r="BQ624" i="5"/>
  <c r="BQ622" i="5"/>
  <c r="BQ620" i="5"/>
  <c r="BQ618" i="5"/>
  <c r="BQ616" i="5"/>
  <c r="BQ614" i="5"/>
  <c r="BQ612" i="5"/>
  <c r="BQ610" i="5"/>
  <c r="BQ646" i="5"/>
  <c r="BQ655" i="5"/>
  <c r="BQ637" i="5"/>
  <c r="BQ635" i="5"/>
  <c r="BQ631" i="5"/>
  <c r="BQ629" i="5"/>
  <c r="BQ627" i="5"/>
  <c r="BQ625" i="5"/>
  <c r="BQ623" i="5"/>
  <c r="BQ621" i="5"/>
  <c r="BQ619" i="5"/>
  <c r="BQ617" i="5"/>
  <c r="BQ615" i="5"/>
  <c r="BQ613" i="5"/>
  <c r="BQ611" i="5"/>
  <c r="BQ638" i="5"/>
  <c r="BQ594" i="5"/>
  <c r="BQ643" i="5"/>
  <c r="BQ640" i="5"/>
  <c r="BQ604" i="5"/>
  <c r="BQ599" i="5"/>
  <c r="BQ609" i="5"/>
  <c r="BQ590" i="5"/>
  <c r="BQ585" i="5"/>
  <c r="BQ603" i="5"/>
  <c r="BQ593" i="5"/>
  <c r="BQ586" i="5"/>
  <c r="BQ584" i="5"/>
  <c r="BQ562" i="5"/>
  <c r="BQ605" i="5"/>
  <c r="BQ608" i="5"/>
  <c r="BQ580" i="5"/>
  <c r="BQ574" i="5"/>
  <c r="BQ568" i="5"/>
  <c r="BQ563" i="5"/>
  <c r="BQ598" i="5"/>
  <c r="BQ558" i="5"/>
  <c r="BQ554" i="5"/>
  <c r="BQ566" i="5"/>
  <c r="BQ570" i="5"/>
  <c r="BQ606" i="5"/>
  <c r="BQ596" i="5"/>
  <c r="BQ556" i="5"/>
  <c r="BQ559" i="5"/>
  <c r="BQ553" i="5"/>
  <c r="BQ582" i="5"/>
  <c r="BQ555" i="5"/>
  <c r="BQ544" i="5"/>
  <c r="BQ538" i="5"/>
  <c r="BQ532" i="5"/>
  <c r="BQ530" i="5"/>
  <c r="BQ528" i="5"/>
  <c r="BQ526" i="5"/>
  <c r="BQ520" i="5"/>
  <c r="BQ514" i="5"/>
  <c r="BQ510" i="5"/>
  <c r="BQ508" i="5"/>
  <c r="BQ576" i="5"/>
  <c r="BQ564" i="5"/>
  <c r="BQ552" i="5"/>
  <c r="BQ533" i="5"/>
  <c r="BQ531" i="5"/>
  <c r="BQ529" i="5"/>
  <c r="BQ527" i="5"/>
  <c r="BQ588" i="5"/>
  <c r="BQ572" i="5"/>
  <c r="BQ560" i="5"/>
  <c r="BQ519" i="5"/>
  <c r="BQ507" i="5"/>
  <c r="BQ495" i="5"/>
  <c r="BQ493" i="5"/>
  <c r="BQ548" i="5"/>
  <c r="BQ546" i="5"/>
  <c r="BQ525" i="5"/>
  <c r="BQ578" i="5"/>
  <c r="BQ515" i="5"/>
  <c r="BQ490" i="5"/>
  <c r="BQ485" i="5"/>
  <c r="BQ443" i="5"/>
  <c r="BQ441" i="5"/>
  <c r="BQ439" i="5"/>
  <c r="BQ435" i="5"/>
  <c r="BQ433" i="5"/>
  <c r="BQ429" i="5"/>
  <c r="BQ425" i="5"/>
  <c r="BQ423" i="5"/>
  <c r="BQ421" i="5"/>
  <c r="BQ419" i="5"/>
  <c r="BQ415" i="5"/>
  <c r="BQ509" i="5"/>
  <c r="BQ480" i="5"/>
  <c r="BQ462" i="5"/>
  <c r="BQ449" i="5"/>
  <c r="BQ523" i="5"/>
  <c r="BQ487" i="5"/>
  <c r="BQ484" i="5"/>
  <c r="BQ505" i="5"/>
  <c r="BQ489" i="5"/>
  <c r="BQ486" i="5"/>
  <c r="BQ537" i="5"/>
  <c r="BQ478" i="5"/>
  <c r="BQ424" i="5"/>
  <c r="BQ442" i="5"/>
  <c r="BQ460" i="5"/>
  <c r="BQ440" i="5"/>
  <c r="BQ517" i="5"/>
  <c r="BQ459" i="5"/>
  <c r="BQ434" i="5"/>
  <c r="BQ481" i="5"/>
  <c r="BQ511" i="5"/>
  <c r="BQ491" i="5"/>
  <c r="BQ503" i="5"/>
  <c r="BQ521" i="5"/>
  <c r="BQ471" i="5"/>
  <c r="BQ488" i="5"/>
  <c r="BQ466" i="5"/>
  <c r="BQ448" i="5"/>
  <c r="BQ446" i="5"/>
  <c r="BQ444" i="5"/>
  <c r="BQ438" i="5"/>
  <c r="BQ426" i="5"/>
  <c r="BQ395" i="5"/>
  <c r="BQ498" i="5"/>
  <c r="BQ483" i="5"/>
  <c r="BQ451" i="5"/>
  <c r="BQ422" i="5"/>
  <c r="BQ394" i="5"/>
  <c r="BQ390" i="5"/>
  <c r="BQ388" i="5"/>
  <c r="BQ386" i="5"/>
  <c r="BQ382" i="5"/>
  <c r="BQ458" i="5"/>
  <c r="BQ456" i="5"/>
  <c r="BQ430" i="5"/>
  <c r="BQ396" i="5"/>
  <c r="BQ453" i="5"/>
  <c r="BQ436" i="5"/>
  <c r="BQ432" i="5"/>
  <c r="BQ428" i="5"/>
  <c r="BQ420" i="5"/>
  <c r="BQ470" i="5"/>
  <c r="BQ418" i="5"/>
  <c r="BQ414" i="5"/>
  <c r="BQ351" i="5"/>
  <c r="BQ416" i="5"/>
  <c r="BQ412" i="5"/>
  <c r="BQ387" i="5"/>
  <c r="BQ406" i="5"/>
  <c r="BQ402" i="5"/>
  <c r="BQ393" i="5"/>
  <c r="BQ385" i="5"/>
  <c r="BQ366" i="5"/>
  <c r="BQ359" i="5"/>
  <c r="BQ367" i="5"/>
  <c r="BQ379" i="5"/>
  <c r="BQ377" i="5"/>
  <c r="BQ348" i="5"/>
  <c r="BQ346" i="5"/>
  <c r="BQ344" i="5"/>
  <c r="BQ342" i="5"/>
  <c r="BQ340" i="5"/>
  <c r="BQ338" i="5"/>
  <c r="BQ336" i="5"/>
  <c r="BQ334" i="5"/>
  <c r="BQ332" i="5"/>
  <c r="BQ330" i="5"/>
  <c r="BQ328" i="5"/>
  <c r="BQ322" i="5"/>
  <c r="BQ318" i="5"/>
  <c r="BQ314" i="5"/>
  <c r="BQ312" i="5"/>
  <c r="BQ310" i="5"/>
  <c r="BQ308" i="5"/>
  <c r="BQ306" i="5"/>
  <c r="BQ391" i="5"/>
  <c r="BQ374" i="5"/>
  <c r="BQ356" i="5"/>
  <c r="BQ476" i="5"/>
  <c r="BQ355" i="5"/>
  <c r="BQ410" i="5"/>
  <c r="BQ350" i="5"/>
  <c r="BQ349" i="5"/>
  <c r="BQ347" i="5"/>
  <c r="BQ345" i="5"/>
  <c r="BQ343" i="5"/>
  <c r="BQ341" i="5"/>
  <c r="BQ339" i="5"/>
  <c r="BQ337" i="5"/>
  <c r="BQ335" i="5"/>
  <c r="BQ333" i="5"/>
  <c r="BQ331" i="5"/>
  <c r="BQ329" i="5"/>
  <c r="BQ327" i="5"/>
  <c r="BQ404" i="5"/>
  <c r="BQ397" i="5"/>
  <c r="BQ389" i="5"/>
  <c r="BQ383" i="5"/>
  <c r="BQ368" i="5"/>
  <c r="BQ299" i="5"/>
  <c r="BQ400" i="5"/>
  <c r="BQ317" i="5"/>
  <c r="BQ313" i="5"/>
  <c r="BQ309" i="5"/>
  <c r="BQ296" i="5"/>
  <c r="BQ285" i="5"/>
  <c r="BQ325" i="5"/>
  <c r="BQ319" i="5"/>
  <c r="BQ315" i="5"/>
  <c r="BQ311" i="5"/>
  <c r="BQ307" i="5"/>
  <c r="BQ284" i="5"/>
  <c r="BQ282" i="5"/>
  <c r="BQ280" i="5"/>
  <c r="BQ278" i="5"/>
  <c r="BQ276" i="5"/>
  <c r="BQ274" i="5"/>
  <c r="BQ272" i="5"/>
  <c r="BQ268" i="5"/>
  <c r="BQ266" i="5"/>
  <c r="BQ262" i="5"/>
  <c r="BQ260" i="5"/>
  <c r="BQ256" i="5"/>
  <c r="BQ381" i="5"/>
  <c r="BQ323" i="5"/>
  <c r="BQ286" i="5"/>
  <c r="BQ321" i="5"/>
  <c r="BQ261" i="5"/>
  <c r="BQ255" i="5"/>
  <c r="BQ235" i="5"/>
  <c r="BQ408" i="5"/>
  <c r="BQ252" i="5"/>
  <c r="BQ240" i="5"/>
  <c r="BQ263" i="5"/>
  <c r="BQ257" i="5"/>
  <c r="BQ251" i="5"/>
  <c r="BQ353" i="5"/>
  <c r="BQ352" i="5"/>
  <c r="BQ360" i="5"/>
  <c r="BQ293" i="5"/>
  <c r="BQ283" i="5"/>
  <c r="BQ277" i="5"/>
  <c r="BQ281" i="5"/>
  <c r="BQ259" i="5"/>
  <c r="BQ241" i="5"/>
  <c r="BQ267" i="5"/>
  <c r="BQ236" i="5"/>
  <c r="BQ200" i="5"/>
  <c r="BQ279" i="5"/>
  <c r="BQ271" i="5"/>
  <c r="BQ249" i="5"/>
  <c r="BQ244" i="5"/>
  <c r="BQ239" i="5"/>
  <c r="BQ305" i="5"/>
  <c r="BQ273" i="5"/>
  <c r="BQ294" i="5"/>
  <c r="BQ201" i="5"/>
  <c r="BQ289" i="5"/>
  <c r="BQ208" i="5"/>
  <c r="BQ206" i="5"/>
  <c r="BQ193" i="5"/>
  <c r="BQ191" i="5"/>
  <c r="BQ190" i="5"/>
  <c r="BQ174" i="5"/>
  <c r="BQ173" i="5"/>
  <c r="BQ194" i="5"/>
  <c r="BQ192" i="5"/>
  <c r="BQ172" i="5"/>
  <c r="BQ243" i="5"/>
  <c r="BQ231" i="5"/>
  <c r="BQ229" i="5"/>
  <c r="BQ199" i="5"/>
  <c r="BQ169" i="5"/>
  <c r="BQ165" i="5"/>
  <c r="BQ163" i="5"/>
  <c r="BQ275" i="5"/>
  <c r="BQ232" i="5"/>
  <c r="BQ226" i="5"/>
  <c r="BQ225" i="5"/>
  <c r="BQ168" i="5"/>
  <c r="BQ167" i="5"/>
  <c r="BQ228" i="5"/>
  <c r="BQ215" i="5"/>
  <c r="BQ211" i="5"/>
  <c r="BQ182" i="5"/>
  <c r="BQ166" i="5"/>
  <c r="BQ164" i="5"/>
  <c r="BQ160" i="5"/>
  <c r="BQ158" i="5"/>
  <c r="BQ152" i="5"/>
  <c r="BQ150" i="5"/>
  <c r="BQ148" i="5"/>
  <c r="BQ146" i="5"/>
  <c r="BQ144" i="5"/>
  <c r="BQ142" i="5"/>
  <c r="BQ134" i="5"/>
  <c r="BQ124" i="5"/>
  <c r="BQ122" i="5"/>
  <c r="BQ120" i="5"/>
  <c r="BQ118" i="5"/>
  <c r="BQ116" i="5"/>
  <c r="BQ112" i="5"/>
  <c r="BQ110" i="5"/>
  <c r="BQ108" i="5"/>
  <c r="BQ106" i="5"/>
  <c r="BQ104" i="5"/>
  <c r="BQ102" i="5"/>
  <c r="BQ100" i="5"/>
  <c r="BQ96" i="5"/>
  <c r="BQ216" i="5"/>
  <c r="BQ214" i="5"/>
  <c r="BQ210" i="5"/>
  <c r="BQ209" i="5"/>
  <c r="BQ202" i="5"/>
  <c r="BQ179" i="5"/>
  <c r="BQ234" i="5"/>
  <c r="BQ207" i="5"/>
  <c r="BQ195" i="5"/>
  <c r="BQ175" i="5"/>
  <c r="AE14" i="5"/>
  <c r="Y15" i="5"/>
  <c r="BF15" i="5" s="1"/>
  <c r="AE16" i="5"/>
  <c r="Y17" i="5"/>
  <c r="BF17" i="5" s="1"/>
  <c r="AE18" i="5"/>
  <c r="Y19" i="5"/>
  <c r="BF19" i="5" s="1"/>
  <c r="AE20" i="5"/>
  <c r="Y21" i="5"/>
  <c r="BF21" i="5" s="1"/>
  <c r="AE22" i="5"/>
  <c r="Y23" i="5"/>
  <c r="BF23" i="5" s="1"/>
  <c r="AE24" i="5"/>
  <c r="Y25" i="5"/>
  <c r="BF25" i="5" s="1"/>
  <c r="AE26" i="5"/>
  <c r="Y27" i="5"/>
  <c r="BF27" i="5" s="1"/>
  <c r="AE28" i="5"/>
  <c r="Y29" i="5"/>
  <c r="BF29" i="5" s="1"/>
  <c r="AE30" i="5"/>
  <c r="Y31" i="5"/>
  <c r="BF31" i="5" s="1"/>
  <c r="AE32" i="5"/>
  <c r="Y33" i="5"/>
  <c r="AE34" i="5"/>
  <c r="Y35" i="5"/>
  <c r="BF35" i="5" s="1"/>
  <c r="AE36" i="5"/>
  <c r="Y37" i="5"/>
  <c r="BF37" i="5" s="1"/>
  <c r="AE38" i="5"/>
  <c r="Y39" i="5"/>
  <c r="BF39" i="5" s="1"/>
  <c r="AE40" i="5"/>
  <c r="Y41" i="5"/>
  <c r="BF41" i="5" s="1"/>
  <c r="AE42" i="5"/>
  <c r="Y43" i="5"/>
  <c r="BF43" i="5" s="1"/>
  <c r="AE44" i="5"/>
  <c r="Y45" i="5"/>
  <c r="BF45" i="5" s="1"/>
  <c r="AE46" i="5"/>
  <c r="Y47" i="5"/>
  <c r="BF47" i="5" s="1"/>
  <c r="AE48" i="5"/>
  <c r="AQ48" i="5"/>
  <c r="Y49" i="5"/>
  <c r="BF49" i="5" s="1"/>
  <c r="AK49" i="5"/>
  <c r="AE50" i="5"/>
  <c r="AQ50" i="5"/>
  <c r="Y51" i="5"/>
  <c r="BF51" i="5" s="1"/>
  <c r="AK51" i="5"/>
  <c r="AE52" i="5"/>
  <c r="AQ52" i="5"/>
  <c r="Y53" i="5"/>
  <c r="BF53" i="5" s="1"/>
  <c r="AK53" i="5"/>
  <c r="AE54" i="5"/>
  <c r="AQ54" i="5"/>
  <c r="Y55" i="5"/>
  <c r="BF55" i="5" s="1"/>
  <c r="AK55" i="5"/>
  <c r="AE56" i="5"/>
  <c r="AQ56" i="5"/>
  <c r="Y57" i="5"/>
  <c r="BF57" i="5" s="1"/>
  <c r="AK57" i="5"/>
  <c r="AE58" i="5"/>
  <c r="AQ58" i="5"/>
  <c r="Y59" i="5"/>
  <c r="BF59" i="5" s="1"/>
  <c r="AK59" i="5"/>
  <c r="AE60" i="5"/>
  <c r="AQ60" i="5"/>
  <c r="Y61" i="5"/>
  <c r="BF61" i="5" s="1"/>
  <c r="AK61" i="5"/>
  <c r="AE62" i="5"/>
  <c r="AQ62" i="5"/>
  <c r="Y63" i="5"/>
  <c r="BF63" i="5" s="1"/>
  <c r="AK63" i="5"/>
  <c r="AE64" i="5"/>
  <c r="AQ64" i="5"/>
  <c r="Y65" i="5"/>
  <c r="BF65" i="5" s="1"/>
  <c r="AK65" i="5"/>
  <c r="AE66" i="5"/>
  <c r="AQ66" i="5"/>
  <c r="Y67" i="5"/>
  <c r="BF67" i="5" s="1"/>
  <c r="AK67" i="5"/>
  <c r="AE68" i="5"/>
  <c r="AQ68" i="5"/>
  <c r="Y69" i="5"/>
  <c r="BF69" i="5" s="1"/>
  <c r="AK69" i="5"/>
  <c r="AE70" i="5"/>
  <c r="AQ70" i="5"/>
  <c r="Y71" i="5"/>
  <c r="BF71" i="5" s="1"/>
  <c r="AK71" i="5"/>
  <c r="AE72" i="5"/>
  <c r="AQ72" i="5"/>
  <c r="Y73" i="5"/>
  <c r="BF73" i="5" s="1"/>
  <c r="AK73" i="5"/>
  <c r="AE74" i="5"/>
  <c r="AQ74" i="5"/>
  <c r="Y75" i="5"/>
  <c r="BF75" i="5" s="1"/>
  <c r="AK75" i="5"/>
  <c r="AE76" i="5"/>
  <c r="AQ76" i="5"/>
  <c r="Y77" i="5"/>
  <c r="BF77" i="5" s="1"/>
  <c r="AK77" i="5"/>
  <c r="AE78" i="5"/>
  <c r="AQ78" i="5"/>
  <c r="Y79" i="5"/>
  <c r="AK79" i="5"/>
  <c r="AE80" i="5"/>
  <c r="AQ80" i="5"/>
  <c r="Y81" i="5"/>
  <c r="BF81" i="5" s="1"/>
  <c r="AK81" i="5"/>
  <c r="V82" i="5"/>
  <c r="AI82" i="5"/>
  <c r="Y83" i="5"/>
  <c r="BF83" i="5" s="1"/>
  <c r="AB84" i="5"/>
  <c r="AF85" i="5"/>
  <c r="V86" i="5"/>
  <c r="AI86" i="5"/>
  <c r="Y87" i="5"/>
  <c r="BF87" i="5" s="1"/>
  <c r="AB88" i="5"/>
  <c r="AF89" i="5"/>
  <c r="V90" i="5"/>
  <c r="AI90" i="5"/>
  <c r="Y91" i="5"/>
  <c r="BF91" i="5" s="1"/>
  <c r="AB92" i="5"/>
  <c r="AF93" i="5"/>
  <c r="V94" i="5"/>
  <c r="AI94" i="5"/>
  <c r="Y95" i="5"/>
  <c r="AB96" i="5"/>
  <c r="BQ97" i="5"/>
  <c r="AG98" i="5"/>
  <c r="AR98" i="5"/>
  <c r="AA104" i="5"/>
  <c r="BQ105" i="5"/>
  <c r="AG106" i="5"/>
  <c r="AR106" i="5"/>
  <c r="AA112" i="5"/>
  <c r="BQ113" i="5"/>
  <c r="AG114" i="5"/>
  <c r="AR114" i="5"/>
  <c r="AA120" i="5"/>
  <c r="BQ121" i="5"/>
  <c r="N122" i="5"/>
  <c r="AH126" i="5"/>
  <c r="AB127" i="5"/>
  <c r="AJ128" i="5"/>
  <c r="BQ128" i="5" s="1"/>
  <c r="T129" i="5"/>
  <c r="AR131" i="5"/>
  <c r="AA133" i="5"/>
  <c r="AL133" i="5"/>
  <c r="U134" i="5"/>
  <c r="AF134" i="5"/>
  <c r="AI137" i="5"/>
  <c r="AT137" i="5"/>
  <c r="X137" i="5"/>
  <c r="U140" i="5"/>
  <c r="AF140" i="5"/>
  <c r="U142" i="5"/>
  <c r="AF142" i="5"/>
  <c r="U144" i="5"/>
  <c r="AF144" i="5"/>
  <c r="U146" i="5"/>
  <c r="AF146" i="5"/>
  <c r="U148" i="5"/>
  <c r="AF148" i="5"/>
  <c r="U150" i="5"/>
  <c r="AF150" i="5"/>
  <c r="U152" i="5"/>
  <c r="AF152" i="5"/>
  <c r="U154" i="5"/>
  <c r="AF154" i="5"/>
  <c r="U156" i="5"/>
  <c r="AF156" i="5"/>
  <c r="U158" i="5"/>
  <c r="AF158" i="5"/>
  <c r="U160" i="5"/>
  <c r="AF160" i="5"/>
  <c r="U162" i="5"/>
  <c r="AF162" i="5"/>
  <c r="Z177" i="5"/>
  <c r="AK177" i="5"/>
  <c r="O177" i="5"/>
  <c r="Z179" i="5"/>
  <c r="AK179" i="5"/>
  <c r="AT181" i="5"/>
  <c r="AI181" i="5"/>
  <c r="V185" i="5"/>
  <c r="AG185" i="5"/>
  <c r="AR185" i="5"/>
  <c r="BQ185" i="5"/>
  <c r="BQ186" i="5"/>
  <c r="AS194" i="5"/>
  <c r="AR196" i="5"/>
  <c r="AG196" i="5"/>
  <c r="V196" i="5"/>
  <c r="X203" i="5"/>
  <c r="AI203" i="5"/>
  <c r="AT203" i="5"/>
  <c r="AK215" i="5"/>
  <c r="Z215" i="5"/>
  <c r="U220" i="5"/>
  <c r="AF220" i="5"/>
  <c r="AH222" i="5"/>
  <c r="AS222" i="5"/>
  <c r="AQ226" i="5"/>
  <c r="AL227" i="5"/>
  <c r="AD228" i="5"/>
  <c r="AO228" i="5"/>
  <c r="T232" i="5"/>
  <c r="AQ232" i="5"/>
  <c r="AC235" i="5"/>
  <c r="R235" i="5"/>
  <c r="R238" i="5"/>
  <c r="AC238" i="5"/>
  <c r="AG240" i="5"/>
  <c r="O244" i="5"/>
  <c r="Z244" i="5"/>
  <c r="AK244" i="5"/>
  <c r="U251" i="5"/>
  <c r="AF251" i="5"/>
  <c r="AQ251" i="5"/>
  <c r="AD256" i="5"/>
  <c r="S256" i="5"/>
  <c r="AO256" i="5"/>
  <c r="BQ265" i="5"/>
  <c r="AO297" i="5"/>
  <c r="S297" i="5"/>
  <c r="K33" i="3"/>
  <c r="L51" i="3"/>
  <c r="M69" i="3"/>
  <c r="K15" i="3"/>
  <c r="L33" i="3"/>
  <c r="M51" i="3"/>
  <c r="B8" i="5"/>
  <c r="AR14" i="5"/>
  <c r="AL15" i="5"/>
  <c r="AR16" i="5"/>
  <c r="AL17" i="5"/>
  <c r="AR18" i="5"/>
  <c r="AL19" i="5"/>
  <c r="AR20" i="5"/>
  <c r="AL21" i="5"/>
  <c r="AR22" i="5"/>
  <c r="AL23" i="5"/>
  <c r="AR24" i="5"/>
  <c r="AL25" i="5"/>
  <c r="AR26" i="5"/>
  <c r="AL27" i="5"/>
  <c r="AR28" i="5"/>
  <c r="AL29" i="5"/>
  <c r="AR30" i="5"/>
  <c r="AL31" i="5"/>
  <c r="AR32" i="5"/>
  <c r="AL33" i="5"/>
  <c r="AR34" i="5"/>
  <c r="AL35" i="5"/>
  <c r="AR36" i="5"/>
  <c r="AL37" i="5"/>
  <c r="AR38" i="5"/>
  <c r="AL39" i="5"/>
  <c r="AR40" i="5"/>
  <c r="AL41" i="5"/>
  <c r="AR42" i="5"/>
  <c r="AL43" i="5"/>
  <c r="AR44" i="5"/>
  <c r="AL45" i="5"/>
  <c r="AR46" i="5"/>
  <c r="AL47" i="5"/>
  <c r="AF48" i="5"/>
  <c r="AR48" i="5"/>
  <c r="Z49" i="5"/>
  <c r="AL49" i="5"/>
  <c r="AF50" i="5"/>
  <c r="AR50" i="5"/>
  <c r="Z51" i="5"/>
  <c r="AL51" i="5"/>
  <c r="AF52" i="5"/>
  <c r="AR52" i="5"/>
  <c r="Z53" i="5"/>
  <c r="AL53" i="5"/>
  <c r="AF54" i="5"/>
  <c r="AR54" i="5"/>
  <c r="Z55" i="5"/>
  <c r="AL55" i="5"/>
  <c r="AF56" i="5"/>
  <c r="AR56" i="5"/>
  <c r="Z57" i="5"/>
  <c r="AL57" i="5"/>
  <c r="AF58" i="5"/>
  <c r="AR58" i="5"/>
  <c r="Z59" i="5"/>
  <c r="AL59" i="5"/>
  <c r="AF60" i="5"/>
  <c r="AR60" i="5"/>
  <c r="Z61" i="5"/>
  <c r="AL61" i="5"/>
  <c r="AF62" i="5"/>
  <c r="AR62" i="5"/>
  <c r="Z63" i="5"/>
  <c r="AL63" i="5"/>
  <c r="AF64" i="5"/>
  <c r="AR64" i="5"/>
  <c r="Z65" i="5"/>
  <c r="AL65" i="5"/>
  <c r="AF66" i="5"/>
  <c r="AR66" i="5"/>
  <c r="Z67" i="5"/>
  <c r="AL67" i="5"/>
  <c r="AF68" i="5"/>
  <c r="AR68" i="5"/>
  <c r="Z69" i="5"/>
  <c r="AL69" i="5"/>
  <c r="AF70" i="5"/>
  <c r="AR70" i="5"/>
  <c r="Z71" i="5"/>
  <c r="AL71" i="5"/>
  <c r="AF72" i="5"/>
  <c r="AR72" i="5"/>
  <c r="Z73" i="5"/>
  <c r="AL73" i="5"/>
  <c r="AF74" i="5"/>
  <c r="AR74" i="5"/>
  <c r="Z75" i="5"/>
  <c r="AL75" i="5"/>
  <c r="AF76" i="5"/>
  <c r="AR76" i="5"/>
  <c r="Z77" i="5"/>
  <c r="AL77" i="5"/>
  <c r="AF78" i="5"/>
  <c r="AR78" i="5"/>
  <c r="Z79" i="5"/>
  <c r="AL79" i="5"/>
  <c r="AF80" i="5"/>
  <c r="AR80" i="5"/>
  <c r="Z81" i="5"/>
  <c r="AL81" i="5"/>
  <c r="AA83" i="5"/>
  <c r="AP84" i="5"/>
  <c r="BQ84" i="5"/>
  <c r="AA87" i="5"/>
  <c r="AP88" i="5"/>
  <c r="BQ88" i="5"/>
  <c r="AA91" i="5"/>
  <c r="AP92" i="5"/>
  <c r="BQ92" i="5"/>
  <c r="AA95" i="5"/>
  <c r="AP96" i="5"/>
  <c r="AB97" i="5"/>
  <c r="AK99" i="5"/>
  <c r="BR99" i="5" s="1"/>
  <c r="V100" i="5"/>
  <c r="O103" i="5"/>
  <c r="Z103" i="5"/>
  <c r="Q103" i="5"/>
  <c r="AB105" i="5"/>
  <c r="AK107" i="5"/>
  <c r="V108" i="5"/>
  <c r="O111" i="5"/>
  <c r="Z111" i="5"/>
  <c r="Q111" i="5"/>
  <c r="AB113" i="5"/>
  <c r="AK115" i="5"/>
  <c r="V116" i="5"/>
  <c r="O119" i="5"/>
  <c r="Z119" i="5"/>
  <c r="Q119" i="5"/>
  <c r="AB121" i="5"/>
  <c r="O122" i="5"/>
  <c r="V128" i="5"/>
  <c r="N130" i="5"/>
  <c r="AO133" i="5"/>
  <c r="AG134" i="5"/>
  <c r="AR134" i="5"/>
  <c r="O135" i="5"/>
  <c r="Z135" i="5"/>
  <c r="Q135" i="5"/>
  <c r="AK135" i="5"/>
  <c r="AC138" i="5"/>
  <c r="AN138" i="5"/>
  <c r="R138" i="5"/>
  <c r="V138" i="5"/>
  <c r="AG140" i="5"/>
  <c r="AR140" i="5"/>
  <c r="AG142" i="5"/>
  <c r="AR142" i="5"/>
  <c r="AG144" i="5"/>
  <c r="AR144" i="5"/>
  <c r="AG146" i="5"/>
  <c r="AR146" i="5"/>
  <c r="AG148" i="5"/>
  <c r="AR148" i="5"/>
  <c r="AG150" i="5"/>
  <c r="AR150" i="5"/>
  <c r="AG152" i="5"/>
  <c r="AR152" i="5"/>
  <c r="AG154" i="5"/>
  <c r="AR154" i="5"/>
  <c r="AG156" i="5"/>
  <c r="AR156" i="5"/>
  <c r="AG158" i="5"/>
  <c r="AR158" i="5"/>
  <c r="AG160" i="5"/>
  <c r="AR160" i="5"/>
  <c r="AG162" i="5"/>
  <c r="AR162" i="5"/>
  <c r="AB165" i="5"/>
  <c r="AD167" i="5"/>
  <c r="AO167" i="5"/>
  <c r="S167" i="5"/>
  <c r="AJ170" i="5"/>
  <c r="BQ170" i="5" s="1"/>
  <c r="X174" i="5"/>
  <c r="AI174" i="5"/>
  <c r="AJ180" i="5"/>
  <c r="BQ180" i="5" s="1"/>
  <c r="Y180" i="5"/>
  <c r="BF180" i="5" s="1"/>
  <c r="BQ184" i="5"/>
  <c r="AH185" i="5"/>
  <c r="AS185" i="5"/>
  <c r="W185" i="5"/>
  <c r="BQ187" i="5"/>
  <c r="AM188" i="5"/>
  <c r="R194" i="5"/>
  <c r="AC194" i="5"/>
  <c r="AN194" i="5"/>
  <c r="U194" i="5"/>
  <c r="X201" i="5"/>
  <c r="AI201" i="5"/>
  <c r="AT201" i="5"/>
  <c r="AM205" i="5"/>
  <c r="Q205" i="5"/>
  <c r="AB205" i="5"/>
  <c r="N212" i="5"/>
  <c r="AJ212" i="5"/>
  <c r="BQ212" i="5" s="1"/>
  <c r="Y212" i="5"/>
  <c r="BF212" i="5" s="1"/>
  <c r="O213" i="5"/>
  <c r="AA215" i="5"/>
  <c r="AL215" i="5"/>
  <c r="BQ218" i="5"/>
  <c r="AG220" i="5"/>
  <c r="AR220" i="5"/>
  <c r="V220" i="5"/>
  <c r="AT224" i="5"/>
  <c r="AP228" i="5"/>
  <c r="AE228" i="5"/>
  <c r="T228" i="5"/>
  <c r="AM229" i="5"/>
  <c r="Q229" i="5"/>
  <c r="AB229" i="5"/>
  <c r="AA244" i="5"/>
  <c r="P244" i="5"/>
  <c r="AO249" i="5"/>
  <c r="AD249" i="5"/>
  <c r="AG251" i="5"/>
  <c r="V251" i="5"/>
  <c r="AB263" i="5"/>
  <c r="AM263" i="5"/>
  <c r="X269" i="5"/>
  <c r="AT269" i="5"/>
  <c r="AI269" i="5"/>
  <c r="P272" i="5"/>
  <c r="AA272" i="5"/>
  <c r="AL272" i="5"/>
  <c r="AH278" i="5"/>
  <c r="AS278" i="5"/>
  <c r="W278" i="5"/>
  <c r="Y302" i="5"/>
  <c r="BF302" i="5" s="1"/>
  <c r="AJ302" i="5"/>
  <c r="BQ302" i="5" s="1"/>
  <c r="N302" i="5"/>
  <c r="I33" i="3"/>
  <c r="K69" i="3"/>
  <c r="L69" i="3"/>
  <c r="BQ14" i="5"/>
  <c r="BQ16" i="5"/>
  <c r="BQ18" i="5"/>
  <c r="BQ20" i="5"/>
  <c r="BQ22" i="5"/>
  <c r="BQ24" i="5"/>
  <c r="BQ26" i="5"/>
  <c r="BQ28" i="5"/>
  <c r="BQ30" i="5"/>
  <c r="BQ32" i="5"/>
  <c r="BQ34" i="5"/>
  <c r="BQ36" i="5"/>
  <c r="BQ38" i="5"/>
  <c r="BQ40" i="5"/>
  <c r="BQ42" i="5"/>
  <c r="BQ44" i="5"/>
  <c r="BQ46" i="5"/>
  <c r="BQ48" i="5"/>
  <c r="BQ50" i="5"/>
  <c r="BQ52" i="5"/>
  <c r="BQ54" i="5"/>
  <c r="BQ56" i="5"/>
  <c r="BQ58" i="5"/>
  <c r="BQ60" i="5"/>
  <c r="BQ62" i="5"/>
  <c r="BQ64" i="5"/>
  <c r="BQ66" i="5"/>
  <c r="BQ68" i="5"/>
  <c r="BQ70" i="5"/>
  <c r="BQ72" i="5"/>
  <c r="BQ74" i="5"/>
  <c r="BQ76" i="5"/>
  <c r="BQ78" i="5"/>
  <c r="BQ80" i="5"/>
  <c r="O83" i="5"/>
  <c r="AQ84" i="5"/>
  <c r="O87" i="5"/>
  <c r="AQ88" i="5"/>
  <c r="O91" i="5"/>
  <c r="AQ92" i="5"/>
  <c r="O95" i="5"/>
  <c r="AQ96" i="5"/>
  <c r="U100" i="5"/>
  <c r="AF100" i="5"/>
  <c r="W100" i="5"/>
  <c r="AH102" i="5"/>
  <c r="AA103" i="5"/>
  <c r="AL103" i="5"/>
  <c r="U108" i="5"/>
  <c r="AF108" i="5"/>
  <c r="W108" i="5"/>
  <c r="AH110" i="5"/>
  <c r="AA111" i="5"/>
  <c r="AL111" i="5"/>
  <c r="U116" i="5"/>
  <c r="AF116" i="5"/>
  <c r="W116" i="5"/>
  <c r="AH118" i="5"/>
  <c r="AA119" i="5"/>
  <c r="AL119" i="5"/>
  <c r="AJ126" i="5"/>
  <c r="BQ126" i="5" s="1"/>
  <c r="U128" i="5"/>
  <c r="AF128" i="5"/>
  <c r="AO129" i="5"/>
  <c r="N132" i="5"/>
  <c r="AH132" i="5"/>
  <c r="AP133" i="5"/>
  <c r="AA135" i="5"/>
  <c r="AL135" i="5"/>
  <c r="U136" i="5"/>
  <c r="AF136" i="5"/>
  <c r="P137" i="5"/>
  <c r="AI139" i="5"/>
  <c r="AT139" i="5"/>
  <c r="X139" i="5"/>
  <c r="AP167" i="5"/>
  <c r="T167" i="5"/>
  <c r="AE167" i="5"/>
  <c r="AJ171" i="5"/>
  <c r="BQ171" i="5" s="1"/>
  <c r="AJ176" i="5"/>
  <c r="BQ176" i="5" s="1"/>
  <c r="N176" i="5"/>
  <c r="Y176" i="5"/>
  <c r="AS177" i="5"/>
  <c r="N181" i="5"/>
  <c r="AJ181" i="5"/>
  <c r="BQ181" i="5" s="1"/>
  <c r="Y181" i="5"/>
  <c r="AH182" i="5"/>
  <c r="AS182" i="5"/>
  <c r="AH183" i="5"/>
  <c r="AS183" i="5"/>
  <c r="AR184" i="5"/>
  <c r="AG184" i="5"/>
  <c r="AT185" i="5"/>
  <c r="X185" i="5"/>
  <c r="AI185" i="5"/>
  <c r="AB189" i="5"/>
  <c r="Q189" i="5"/>
  <c r="AM189" i="5"/>
  <c r="AP190" i="5"/>
  <c r="AE190" i="5"/>
  <c r="AS196" i="5"/>
  <c r="AP197" i="5"/>
  <c r="T197" i="5"/>
  <c r="AE197" i="5"/>
  <c r="AC205" i="5"/>
  <c r="R205" i="5"/>
  <c r="AJ213" i="5"/>
  <c r="BQ213" i="5" s="1"/>
  <c r="Y213" i="5"/>
  <c r="BF213" i="5" s="1"/>
  <c r="N213" i="5"/>
  <c r="AH220" i="5"/>
  <c r="AS220" i="5"/>
  <c r="BQ223" i="5"/>
  <c r="X225" i="5"/>
  <c r="AI225" i="5"/>
  <c r="AT225" i="5"/>
  <c r="AD226" i="5"/>
  <c r="AO226" i="5"/>
  <c r="S226" i="5"/>
  <c r="T231" i="5"/>
  <c r="AP231" i="5"/>
  <c r="AE231" i="5"/>
  <c r="O237" i="5"/>
  <c r="AL237" i="5"/>
  <c r="AP238" i="5"/>
  <c r="AE238" i="5"/>
  <c r="AJ246" i="5"/>
  <c r="BQ246" i="5" s="1"/>
  <c r="N246" i="5"/>
  <c r="P281" i="5"/>
  <c r="AA281" i="5"/>
  <c r="AL281" i="5"/>
  <c r="AA323" i="5"/>
  <c r="AL323" i="5"/>
  <c r="P323" i="5"/>
  <c r="P412" i="5"/>
  <c r="AA412" i="5"/>
  <c r="AL412" i="5"/>
  <c r="X209" i="5"/>
  <c r="AI209" i="5"/>
  <c r="AT209" i="5"/>
  <c r="AQ210" i="5"/>
  <c r="R218" i="5"/>
  <c r="AC218" i="5"/>
  <c r="AN218" i="5"/>
  <c r="R219" i="5"/>
  <c r="AC219" i="5"/>
  <c r="AN219" i="5"/>
  <c r="R224" i="5"/>
  <c r="AC224" i="5"/>
  <c r="AN224" i="5"/>
  <c r="AK227" i="5"/>
  <c r="N228" i="5"/>
  <c r="AJ228" i="5"/>
  <c r="AJ230" i="5"/>
  <c r="BQ230" i="5" s="1"/>
  <c r="AA231" i="5"/>
  <c r="AL231" i="5"/>
  <c r="AK233" i="5"/>
  <c r="O233" i="5"/>
  <c r="Z233" i="5"/>
  <c r="AP234" i="5"/>
  <c r="T234" i="5"/>
  <c r="V237" i="5"/>
  <c r="AG237" i="5"/>
  <c r="AR237" i="5"/>
  <c r="Y238" i="5"/>
  <c r="BF238" i="5" s="1"/>
  <c r="AJ238" i="5"/>
  <c r="BQ238" i="5" s="1"/>
  <c r="AO239" i="5"/>
  <c r="AD239" i="5"/>
  <c r="R240" i="5"/>
  <c r="AC240" i="5"/>
  <c r="AN240" i="5"/>
  <c r="R242" i="5"/>
  <c r="AN242" i="5"/>
  <c r="X245" i="5"/>
  <c r="AT245" i="5"/>
  <c r="AK247" i="5"/>
  <c r="O247" i="5"/>
  <c r="AH260" i="5"/>
  <c r="AS260" i="5"/>
  <c r="AJ264" i="5"/>
  <c r="BQ264" i="5" s="1"/>
  <c r="V275" i="5"/>
  <c r="AG275" i="5"/>
  <c r="AR275" i="5"/>
  <c r="AN305" i="5"/>
  <c r="R305" i="5"/>
  <c r="R311" i="5"/>
  <c r="AN311" i="5"/>
  <c r="AC311" i="5"/>
  <c r="AD319" i="5"/>
  <c r="S319" i="5"/>
  <c r="AO319" i="5"/>
  <c r="T351" i="5"/>
  <c r="AE351" i="5"/>
  <c r="AP351" i="5"/>
  <c r="AG167" i="5"/>
  <c r="AG168" i="5"/>
  <c r="AE170" i="5"/>
  <c r="AE171" i="5"/>
  <c r="AD173" i="5"/>
  <c r="AC174" i="5"/>
  <c r="AC175" i="5"/>
  <c r="AB177" i="5"/>
  <c r="AA179" i="5"/>
  <c r="AM180" i="5"/>
  <c r="AL182" i="5"/>
  <c r="AI188" i="5"/>
  <c r="R190" i="5"/>
  <c r="AC190" i="5"/>
  <c r="AN190" i="5"/>
  <c r="AD192" i="5"/>
  <c r="AO192" i="5"/>
  <c r="AN193" i="5"/>
  <c r="Y195" i="5"/>
  <c r="BF195" i="5" s="1"/>
  <c r="AN195" i="5"/>
  <c r="AD196" i="5"/>
  <c r="AO196" i="5"/>
  <c r="X196" i="5"/>
  <c r="Z197" i="5"/>
  <c r="AQ197" i="5"/>
  <c r="AI202" i="5"/>
  <c r="AT202" i="5"/>
  <c r="AN203" i="5"/>
  <c r="AH204" i="5"/>
  <c r="AH206" i="5"/>
  <c r="X213" i="5"/>
  <c r="AI213" i="5"/>
  <c r="AT213" i="5"/>
  <c r="AC213" i="5"/>
  <c r="X215" i="5"/>
  <c r="AI215" i="5"/>
  <c r="AT215" i="5"/>
  <c r="AC215" i="5"/>
  <c r="AP219" i="5"/>
  <c r="AD220" i="5"/>
  <c r="AO220" i="5"/>
  <c r="Z221" i="5"/>
  <c r="AD222" i="5"/>
  <c r="AO222" i="5"/>
  <c r="AM233" i="5"/>
  <c r="AE234" i="5"/>
  <c r="AD236" i="5"/>
  <c r="S236" i="5"/>
  <c r="AO236" i="5"/>
  <c r="X237" i="5"/>
  <c r="AI237" i="5"/>
  <c r="AT237" i="5"/>
  <c r="T241" i="5"/>
  <c r="AE241" i="5"/>
  <c r="AP241" i="5"/>
  <c r="AF243" i="5"/>
  <c r="AJ245" i="5"/>
  <c r="BQ245" i="5" s="1"/>
  <c r="N245" i="5"/>
  <c r="Y245" i="5"/>
  <c r="BF245" i="5" s="1"/>
  <c r="Z248" i="5"/>
  <c r="AK248" i="5"/>
  <c r="O248" i="5"/>
  <c r="AB255" i="5"/>
  <c r="AM255" i="5"/>
  <c r="Q255" i="5"/>
  <c r="AB261" i="5"/>
  <c r="AM261" i="5"/>
  <c r="Q261" i="5"/>
  <c r="AD262" i="5"/>
  <c r="S262" i="5"/>
  <c r="AO262" i="5"/>
  <c r="P264" i="5"/>
  <c r="AA264" i="5"/>
  <c r="AL264" i="5"/>
  <c r="AN267" i="5"/>
  <c r="R267" i="5"/>
  <c r="AC267" i="5"/>
  <c r="AH282" i="5"/>
  <c r="AS282" i="5"/>
  <c r="W282" i="5"/>
  <c r="AC305" i="5"/>
  <c r="X394" i="5"/>
  <c r="AI394" i="5"/>
  <c r="AT394" i="5"/>
  <c r="AI167" i="5"/>
  <c r="AG169" i="5"/>
  <c r="AG170" i="5"/>
  <c r="AE172" i="5"/>
  <c r="AT172" i="5"/>
  <c r="AS173" i="5"/>
  <c r="AS174" i="5"/>
  <c r="AR175" i="5"/>
  <c r="AC176" i="5"/>
  <c r="AQ176" i="5"/>
  <c r="AA178" i="5"/>
  <c r="AP178" i="5"/>
  <c r="AA181" i="5"/>
  <c r="AM182" i="5"/>
  <c r="Y183" i="5"/>
  <c r="BF183" i="5" s="1"/>
  <c r="AL184" i="5"/>
  <c r="AK187" i="5"/>
  <c r="Y191" i="5"/>
  <c r="BF191" i="5" s="1"/>
  <c r="AP192" i="5"/>
  <c r="T192" i="5"/>
  <c r="Y192" i="5"/>
  <c r="Y193" i="5"/>
  <c r="BF193" i="5" s="1"/>
  <c r="X194" i="5"/>
  <c r="AP196" i="5"/>
  <c r="T196" i="5"/>
  <c r="Y196" i="5"/>
  <c r="BF196" i="5" s="1"/>
  <c r="AA197" i="5"/>
  <c r="AI198" i="5"/>
  <c r="AA199" i="5"/>
  <c r="AG200" i="5"/>
  <c r="Z201" i="5"/>
  <c r="AP201" i="5"/>
  <c r="AF202" i="5"/>
  <c r="N204" i="5"/>
  <c r="AJ204" i="5"/>
  <c r="BQ204" i="5" s="1"/>
  <c r="AJ206" i="5"/>
  <c r="AA207" i="5"/>
  <c r="AL207" i="5"/>
  <c r="AI208" i="5"/>
  <c r="O209" i="5"/>
  <c r="Z209" i="5"/>
  <c r="AE210" i="5"/>
  <c r="X211" i="5"/>
  <c r="AI211" i="5"/>
  <c r="AT211" i="5"/>
  <c r="AE211" i="5"/>
  <c r="AE212" i="5"/>
  <c r="AF216" i="5"/>
  <c r="X217" i="5"/>
  <c r="AI217" i="5"/>
  <c r="AT217" i="5"/>
  <c r="AA219" i="5"/>
  <c r="Z223" i="5"/>
  <c r="AA225" i="5"/>
  <c r="AP225" i="5"/>
  <c r="R226" i="5"/>
  <c r="AC226" i="5"/>
  <c r="AN226" i="5"/>
  <c r="R227" i="5"/>
  <c r="AC227" i="5"/>
  <c r="AN227" i="5"/>
  <c r="AN229" i="5"/>
  <c r="V230" i="5"/>
  <c r="AN231" i="5"/>
  <c r="R232" i="5"/>
  <c r="AC232" i="5"/>
  <c r="AN232" i="5"/>
  <c r="AC239" i="5"/>
  <c r="AA241" i="5"/>
  <c r="AC242" i="5"/>
  <c r="AC249" i="5"/>
  <c r="AN249" i="5"/>
  <c r="AS250" i="5"/>
  <c r="W250" i="5"/>
  <c r="AC253" i="5"/>
  <c r="S267" i="5"/>
  <c r="AD267" i="5"/>
  <c r="AO267" i="5"/>
  <c r="R268" i="5"/>
  <c r="AN268" i="5"/>
  <c r="AC268" i="5"/>
  <c r="P274" i="5"/>
  <c r="AL274" i="5"/>
  <c r="P280" i="5"/>
  <c r="AA280" i="5"/>
  <c r="AL280" i="5"/>
  <c r="AT282" i="5"/>
  <c r="X282" i="5"/>
  <c r="T283" i="5"/>
  <c r="AP283" i="5"/>
  <c r="AN285" i="5"/>
  <c r="R285" i="5"/>
  <c r="AC285" i="5"/>
  <c r="S345" i="5"/>
  <c r="AD345" i="5"/>
  <c r="AO345" i="5"/>
  <c r="AG177" i="5"/>
  <c r="AE180" i="5"/>
  <c r="AE181" i="5"/>
  <c r="AD183" i="5"/>
  <c r="AC184" i="5"/>
  <c r="AC185" i="5"/>
  <c r="AB187" i="5"/>
  <c r="AA189" i="5"/>
  <c r="N191" i="5"/>
  <c r="AT192" i="5"/>
  <c r="N193" i="5"/>
  <c r="AC193" i="5"/>
  <c r="N195" i="5"/>
  <c r="AE195" i="5"/>
  <c r="AJ197" i="5"/>
  <c r="BQ197" i="5" s="1"/>
  <c r="N197" i="5"/>
  <c r="AD198" i="5"/>
  <c r="AO198" i="5"/>
  <c r="S198" i="5"/>
  <c r="X198" i="5"/>
  <c r="R200" i="5"/>
  <c r="AC200" i="5"/>
  <c r="AN200" i="5"/>
  <c r="R204" i="5"/>
  <c r="AC204" i="5"/>
  <c r="AN204" i="5"/>
  <c r="W204" i="5"/>
  <c r="R206" i="5"/>
  <c r="AC206" i="5"/>
  <c r="AN206" i="5"/>
  <c r="W206" i="5"/>
  <c r="T207" i="5"/>
  <c r="AP207" i="5"/>
  <c r="X208" i="5"/>
  <c r="AM213" i="5"/>
  <c r="Q213" i="5"/>
  <c r="R215" i="5"/>
  <c r="O221" i="5"/>
  <c r="X222" i="5"/>
  <c r="AI222" i="5"/>
  <c r="O223" i="5"/>
  <c r="AE225" i="5"/>
  <c r="U228" i="5"/>
  <c r="AF228" i="5"/>
  <c r="AK234" i="5"/>
  <c r="AD235" i="5"/>
  <c r="AO235" i="5"/>
  <c r="R244" i="5"/>
  <c r="AN244" i="5"/>
  <c r="AP246" i="5"/>
  <c r="T246" i="5"/>
  <c r="V255" i="5"/>
  <c r="AG255" i="5"/>
  <c r="AR255" i="5"/>
  <c r="AJ258" i="5"/>
  <c r="BQ258" i="5" s="1"/>
  <c r="R260" i="5"/>
  <c r="AN260" i="5"/>
  <c r="AC260" i="5"/>
  <c r="V261" i="5"/>
  <c r="AG261" i="5"/>
  <c r="AT262" i="5"/>
  <c r="AI262" i="5"/>
  <c r="R266" i="5"/>
  <c r="AN266" i="5"/>
  <c r="AC266" i="5"/>
  <c r="AN271" i="5"/>
  <c r="R271" i="5"/>
  <c r="AA274" i="5"/>
  <c r="AE279" i="5"/>
  <c r="P282" i="5"/>
  <c r="AL282" i="5"/>
  <c r="AA282" i="5"/>
  <c r="V285" i="5"/>
  <c r="AG285" i="5"/>
  <c r="AR285" i="5"/>
  <c r="O294" i="5"/>
  <c r="AK294" i="5"/>
  <c r="Z294" i="5"/>
  <c r="AR296" i="5"/>
  <c r="AG296" i="5"/>
  <c r="V296" i="5"/>
  <c r="AI313" i="5"/>
  <c r="AT313" i="5"/>
  <c r="X313" i="5"/>
  <c r="AG316" i="5"/>
  <c r="AR316" i="5"/>
  <c r="V316" i="5"/>
  <c r="O341" i="5"/>
  <c r="Z341" i="5"/>
  <c r="AK341" i="5"/>
  <c r="N365" i="5"/>
  <c r="Y365" i="5"/>
  <c r="BF365" i="5" s="1"/>
  <c r="AJ365" i="5"/>
  <c r="BQ365" i="5" s="1"/>
  <c r="Y168" i="5"/>
  <c r="BF168" i="5" s="1"/>
  <c r="Y169" i="5"/>
  <c r="BF169" i="5" s="1"/>
  <c r="AA188" i="5"/>
  <c r="X189" i="5"/>
  <c r="AI189" i="5"/>
  <c r="W200" i="5"/>
  <c r="V202" i="5"/>
  <c r="AJ203" i="5"/>
  <c r="BQ203" i="5" s="1"/>
  <c r="N203" i="5"/>
  <c r="AD204" i="5"/>
  <c r="AO204" i="5"/>
  <c r="AD206" i="5"/>
  <c r="AO206" i="5"/>
  <c r="T212" i="5"/>
  <c r="U216" i="5"/>
  <c r="AJ219" i="5"/>
  <c r="BQ219" i="5" s="1"/>
  <c r="N219" i="5"/>
  <c r="X229" i="5"/>
  <c r="AI229" i="5"/>
  <c r="AT229" i="5"/>
  <c r="X231" i="5"/>
  <c r="AI231" i="5"/>
  <c r="AT231" i="5"/>
  <c r="AA234" i="5"/>
  <c r="AL234" i="5"/>
  <c r="AP235" i="5"/>
  <c r="T235" i="5"/>
  <c r="AN237" i="5"/>
  <c r="O239" i="5"/>
  <c r="Z239" i="5"/>
  <c r="AK239" i="5"/>
  <c r="AJ242" i="5"/>
  <c r="BQ242" i="5" s="1"/>
  <c r="Y242" i="5"/>
  <c r="BF242" i="5" s="1"/>
  <c r="AD244" i="5"/>
  <c r="AO244" i="5"/>
  <c r="U246" i="5"/>
  <c r="AF246" i="5"/>
  <c r="AQ246" i="5"/>
  <c r="U248" i="5"/>
  <c r="AF248" i="5"/>
  <c r="V250" i="5"/>
  <c r="R252" i="5"/>
  <c r="AN252" i="5"/>
  <c r="AC252" i="5"/>
  <c r="AB259" i="5"/>
  <c r="AM259" i="5"/>
  <c r="Q259" i="5"/>
  <c r="AD260" i="5"/>
  <c r="S260" i="5"/>
  <c r="AD266" i="5"/>
  <c r="S266" i="5"/>
  <c r="AT270" i="5"/>
  <c r="X270" i="5"/>
  <c r="S271" i="5"/>
  <c r="AD271" i="5"/>
  <c r="AO271" i="5"/>
  <c r="AN275" i="5"/>
  <c r="R275" i="5"/>
  <c r="AC275" i="5"/>
  <c r="AN290" i="5"/>
  <c r="R290" i="5"/>
  <c r="AC290" i="5"/>
  <c r="AQ297" i="5"/>
  <c r="AF297" i="5"/>
  <c r="U297" i="5"/>
  <c r="AM317" i="5"/>
  <c r="AB317" i="5"/>
  <c r="Q317" i="5"/>
  <c r="S323" i="5"/>
  <c r="AO323" i="5"/>
  <c r="AD323" i="5"/>
  <c r="AS338" i="5"/>
  <c r="AH338" i="5"/>
  <c r="W338" i="5"/>
  <c r="U348" i="5"/>
  <c r="AF348" i="5"/>
  <c r="AQ348" i="5"/>
  <c r="AS163" i="5"/>
  <c r="AM164" i="5"/>
  <c r="AS165" i="5"/>
  <c r="AM166" i="5"/>
  <c r="AA169" i="5"/>
  <c r="X173" i="5"/>
  <c r="W175" i="5"/>
  <c r="V176" i="5"/>
  <c r="U178" i="5"/>
  <c r="AE184" i="5"/>
  <c r="AC188" i="5"/>
  <c r="AT189" i="5"/>
  <c r="AD202" i="5"/>
  <c r="AO202" i="5"/>
  <c r="AP209" i="5"/>
  <c r="R210" i="5"/>
  <c r="AC210" i="5"/>
  <c r="AN210" i="5"/>
  <c r="R211" i="5"/>
  <c r="AC211" i="5"/>
  <c r="AN211" i="5"/>
  <c r="V212" i="5"/>
  <c r="V214" i="5"/>
  <c r="R216" i="5"/>
  <c r="AC216" i="5"/>
  <c r="AN216" i="5"/>
  <c r="N220" i="5"/>
  <c r="AJ220" i="5"/>
  <c r="BQ220" i="5" s="1"/>
  <c r="AJ222" i="5"/>
  <c r="BQ222" i="5" s="1"/>
  <c r="AA223" i="5"/>
  <c r="AL223" i="5"/>
  <c r="Q223" i="5"/>
  <c r="O225" i="5"/>
  <c r="Z225" i="5"/>
  <c r="X227" i="5"/>
  <c r="AI227" i="5"/>
  <c r="AT227" i="5"/>
  <c r="N229" i="5"/>
  <c r="N231" i="5"/>
  <c r="X233" i="5"/>
  <c r="AI233" i="5"/>
  <c r="AT233" i="5"/>
  <c r="AO234" i="5"/>
  <c r="AQ235" i="5"/>
  <c r="AF235" i="5"/>
  <c r="S239" i="5"/>
  <c r="AL239" i="5"/>
  <c r="Z242" i="5"/>
  <c r="AK242" i="5"/>
  <c r="AQ243" i="5"/>
  <c r="AG246" i="5"/>
  <c r="V246" i="5"/>
  <c r="AJ251" i="5"/>
  <c r="N251" i="5"/>
  <c r="AD252" i="5"/>
  <c r="AO252" i="5"/>
  <c r="R253" i="5"/>
  <c r="AP253" i="5"/>
  <c r="AT254" i="5"/>
  <c r="X254" i="5"/>
  <c r="AI254" i="5"/>
  <c r="P265" i="5"/>
  <c r="AA265" i="5"/>
  <c r="AI270" i="5"/>
  <c r="AE271" i="5"/>
  <c r="AP271" i="5"/>
  <c r="T271" i="5"/>
  <c r="AT286" i="5"/>
  <c r="X286" i="5"/>
  <c r="AI286" i="5"/>
  <c r="AB289" i="5"/>
  <c r="AM289" i="5"/>
  <c r="Q289" i="5"/>
  <c r="AL293" i="5"/>
  <c r="P293" i="5"/>
  <c r="AA293" i="5"/>
  <c r="U308" i="5"/>
  <c r="AF308" i="5"/>
  <c r="Q334" i="5"/>
  <c r="AB334" i="5"/>
  <c r="AM334" i="5"/>
  <c r="AB132" i="5"/>
  <c r="AH133" i="5"/>
  <c r="AB134" i="5"/>
  <c r="AH135" i="5"/>
  <c r="AB136" i="5"/>
  <c r="AH137" i="5"/>
  <c r="AB138" i="5"/>
  <c r="AH139" i="5"/>
  <c r="AB140" i="5"/>
  <c r="AH141" i="5"/>
  <c r="AB142" i="5"/>
  <c r="AH143" i="5"/>
  <c r="AB144" i="5"/>
  <c r="AH145" i="5"/>
  <c r="AB146" i="5"/>
  <c r="AH147" i="5"/>
  <c r="AB148" i="5"/>
  <c r="AH149" i="5"/>
  <c r="AB150" i="5"/>
  <c r="AH151" i="5"/>
  <c r="AB152" i="5"/>
  <c r="AH153" i="5"/>
  <c r="AB154" i="5"/>
  <c r="AH155" i="5"/>
  <c r="AB156" i="5"/>
  <c r="AH157" i="5"/>
  <c r="AB158" i="5"/>
  <c r="AH159" i="5"/>
  <c r="AB160" i="5"/>
  <c r="AH161" i="5"/>
  <c r="AB162" i="5"/>
  <c r="AH163" i="5"/>
  <c r="AB164" i="5"/>
  <c r="AH165" i="5"/>
  <c r="AB166" i="5"/>
  <c r="O167" i="5"/>
  <c r="AA168" i="5"/>
  <c r="Y173" i="5"/>
  <c r="BF173" i="5" s="1"/>
  <c r="R184" i="5"/>
  <c r="Q186" i="5"/>
  <c r="AJ189" i="5"/>
  <c r="BQ189" i="5" s="1"/>
  <c r="N189" i="5"/>
  <c r="P189" i="5"/>
  <c r="AI192" i="5"/>
  <c r="S196" i="5"/>
  <c r="AS198" i="5"/>
  <c r="S199" i="5"/>
  <c r="AR200" i="5"/>
  <c r="R201" i="5"/>
  <c r="AP202" i="5"/>
  <c r="AE202" i="5"/>
  <c r="X202" i="5"/>
  <c r="AQ202" i="5"/>
  <c r="U204" i="5"/>
  <c r="AF204" i="5"/>
  <c r="AD210" i="5"/>
  <c r="AO210" i="5"/>
  <c r="R212" i="5"/>
  <c r="AC212" i="5"/>
  <c r="AN212" i="5"/>
  <c r="R214" i="5"/>
  <c r="AC214" i="5"/>
  <c r="AN214" i="5"/>
  <c r="T215" i="5"/>
  <c r="AP215" i="5"/>
  <c r="T218" i="5"/>
  <c r="S220" i="5"/>
  <c r="AM221" i="5"/>
  <c r="Q221" i="5"/>
  <c r="S222" i="5"/>
  <c r="T224" i="5"/>
  <c r="AJ224" i="5"/>
  <c r="BQ224" i="5" s="1"/>
  <c r="X230" i="5"/>
  <c r="AI230" i="5"/>
  <c r="R234" i="5"/>
  <c r="AN234" i="5"/>
  <c r="V234" i="5"/>
  <c r="AB239" i="5"/>
  <c r="AM239" i="5"/>
  <c r="AL241" i="5"/>
  <c r="S243" i="5"/>
  <c r="AD243" i="5"/>
  <c r="AH246" i="5"/>
  <c r="AS246" i="5"/>
  <c r="R250" i="5"/>
  <c r="AC250" i="5"/>
  <c r="AN250" i="5"/>
  <c r="P253" i="5"/>
  <c r="AL253" i="5"/>
  <c r="AA253" i="5"/>
  <c r="AB265" i="5"/>
  <c r="AM265" i="5"/>
  <c r="AL265" i="5"/>
  <c r="AJ270" i="5"/>
  <c r="BQ270" i="5" s="1"/>
  <c r="Y270" i="5"/>
  <c r="BF270" i="5" s="1"/>
  <c r="V272" i="5"/>
  <c r="AG272" i="5"/>
  <c r="AR272" i="5"/>
  <c r="AC289" i="5"/>
  <c r="AN289" i="5"/>
  <c r="R289" i="5"/>
  <c r="Y292" i="5"/>
  <c r="BF292" i="5" s="1"/>
  <c r="AJ292" i="5"/>
  <c r="BQ292" i="5" s="1"/>
  <c r="N292" i="5"/>
  <c r="AQ295" i="5"/>
  <c r="U295" i="5"/>
  <c r="AF295" i="5"/>
  <c r="Q298" i="5"/>
  <c r="AM298" i="5"/>
  <c r="AB298" i="5"/>
  <c r="S317" i="5"/>
  <c r="AD317" i="5"/>
  <c r="AO317" i="5"/>
  <c r="Y318" i="5"/>
  <c r="BF318" i="5" s="1"/>
  <c r="N318" i="5"/>
  <c r="AJ318" i="5"/>
  <c r="N320" i="5"/>
  <c r="AJ320" i="5"/>
  <c r="BQ320" i="5" s="1"/>
  <c r="U342" i="5"/>
  <c r="AF342" i="5"/>
  <c r="AQ342" i="5"/>
  <c r="U350" i="5"/>
  <c r="AQ350" i="5"/>
  <c r="AF350" i="5"/>
  <c r="AR167" i="5"/>
  <c r="AQ168" i="5"/>
  <c r="AP170" i="5"/>
  <c r="X177" i="5"/>
  <c r="W179" i="5"/>
  <c r="V180" i="5"/>
  <c r="U182" i="5"/>
  <c r="R191" i="5"/>
  <c r="S192" i="5"/>
  <c r="AI194" i="5"/>
  <c r="AJ196" i="5"/>
  <c r="BQ196" i="5" s="1"/>
  <c r="U197" i="5"/>
  <c r="AL199" i="5"/>
  <c r="AK201" i="5"/>
  <c r="X205" i="5"/>
  <c r="AI205" i="5"/>
  <c r="AT205" i="5"/>
  <c r="X207" i="5"/>
  <c r="AI207" i="5"/>
  <c r="AT207" i="5"/>
  <c r="AE208" i="5"/>
  <c r="AP211" i="5"/>
  <c r="AD212" i="5"/>
  <c r="AO212" i="5"/>
  <c r="AD214" i="5"/>
  <c r="AO214" i="5"/>
  <c r="AJ227" i="5"/>
  <c r="BQ227" i="5" s="1"/>
  <c r="N227" i="5"/>
  <c r="P231" i="5"/>
  <c r="AE235" i="5"/>
  <c r="AK236" i="5"/>
  <c r="N238" i="5"/>
  <c r="U239" i="5"/>
  <c r="AG245" i="5"/>
  <c r="Q247" i="5"/>
  <c r="Q249" i="5"/>
  <c r="AB253" i="5"/>
  <c r="AM253" i="5"/>
  <c r="T253" i="5"/>
  <c r="AB257" i="5"/>
  <c r="AM257" i="5"/>
  <c r="Q257" i="5"/>
  <c r="N264" i="5"/>
  <c r="AN265" i="5"/>
  <c r="AC265" i="5"/>
  <c r="V271" i="5"/>
  <c r="AG271" i="5"/>
  <c r="Z287" i="5"/>
  <c r="O287" i="5"/>
  <c r="AK287" i="5"/>
  <c r="AF290" i="5"/>
  <c r="AQ290" i="5"/>
  <c r="U290" i="5"/>
  <c r="AK292" i="5"/>
  <c r="Z292" i="5"/>
  <c r="AC326" i="5"/>
  <c r="AN326" i="5"/>
  <c r="R326" i="5"/>
  <c r="AC330" i="5"/>
  <c r="AN330" i="5"/>
  <c r="R330" i="5"/>
  <c r="Z369" i="5"/>
  <c r="AK369" i="5"/>
  <c r="O369" i="5"/>
  <c r="AK372" i="5"/>
  <c r="Z372" i="5"/>
  <c r="O372" i="5"/>
  <c r="AD190" i="5"/>
  <c r="AO190" i="5"/>
  <c r="Y201" i="5"/>
  <c r="BF201" i="5" s="1"/>
  <c r="T206" i="5"/>
  <c r="AD208" i="5"/>
  <c r="AO208" i="5"/>
  <c r="W208" i="5"/>
  <c r="T214" i="5"/>
  <c r="AD216" i="5"/>
  <c r="AO216" i="5"/>
  <c r="W216" i="5"/>
  <c r="T222" i="5"/>
  <c r="AD224" i="5"/>
  <c r="AO224" i="5"/>
  <c r="W224" i="5"/>
  <c r="T230" i="5"/>
  <c r="AD232" i="5"/>
  <c r="AO232" i="5"/>
  <c r="W232" i="5"/>
  <c r="AP236" i="5"/>
  <c r="T236" i="5"/>
  <c r="AE236" i="5"/>
  <c r="AT238" i="5"/>
  <c r="AQ241" i="5"/>
  <c r="Y247" i="5"/>
  <c r="BF247" i="5" s="1"/>
  <c r="X251" i="5"/>
  <c r="AT251" i="5"/>
  <c r="S255" i="5"/>
  <c r="AO255" i="5"/>
  <c r="AD264" i="5"/>
  <c r="AO264" i="5"/>
  <c r="V267" i="5"/>
  <c r="AG267" i="5"/>
  <c r="P273" i="5"/>
  <c r="AA273" i="5"/>
  <c r="AL273" i="5"/>
  <c r="P277" i="5"/>
  <c r="AA277" i="5"/>
  <c r="AL277" i="5"/>
  <c r="AO277" i="5"/>
  <c r="AT278" i="5"/>
  <c r="X278" i="5"/>
  <c r="V280" i="5"/>
  <c r="AG280" i="5"/>
  <c r="AR280" i="5"/>
  <c r="T292" i="5"/>
  <c r="AE292" i="5"/>
  <c r="R293" i="5"/>
  <c r="AC299" i="5"/>
  <c r="R299" i="5"/>
  <c r="W300" i="5"/>
  <c r="AS300" i="5"/>
  <c r="AH300" i="5"/>
  <c r="T303" i="5"/>
  <c r="AD311" i="5"/>
  <c r="S311" i="5"/>
  <c r="AO311" i="5"/>
  <c r="AS340" i="5"/>
  <c r="W340" i="5"/>
  <c r="AH340" i="5"/>
  <c r="AH254" i="5"/>
  <c r="AS254" i="5"/>
  <c r="W254" i="5"/>
  <c r="T255" i="5"/>
  <c r="AD258" i="5"/>
  <c r="AO258" i="5"/>
  <c r="P259" i="5"/>
  <c r="AA259" i="5"/>
  <c r="AH266" i="5"/>
  <c r="AS266" i="5"/>
  <c r="P269" i="5"/>
  <c r="AA269" i="5"/>
  <c r="AL269" i="5"/>
  <c r="AB273" i="5"/>
  <c r="AM273" i="5"/>
  <c r="R276" i="5"/>
  <c r="AN276" i="5"/>
  <c r="AC276" i="5"/>
  <c r="V279" i="5"/>
  <c r="AG279" i="5"/>
  <c r="AD281" i="5"/>
  <c r="P284" i="5"/>
  <c r="AA284" i="5"/>
  <c r="AR287" i="5"/>
  <c r="V287" i="5"/>
  <c r="AG287" i="5"/>
  <c r="AI291" i="5"/>
  <c r="AT291" i="5"/>
  <c r="X291" i="5"/>
  <c r="AF296" i="5"/>
  <c r="AQ296" i="5"/>
  <c r="U296" i="5"/>
  <c r="AO299" i="5"/>
  <c r="AD299" i="5"/>
  <c r="S299" i="5"/>
  <c r="AL301" i="5"/>
  <c r="AA301" i="5"/>
  <c r="AM309" i="5"/>
  <c r="AB309" i="5"/>
  <c r="AP311" i="5"/>
  <c r="T311" i="5"/>
  <c r="U316" i="5"/>
  <c r="AF316" i="5"/>
  <c r="AQ316" i="5"/>
  <c r="R319" i="5"/>
  <c r="AN319" i="5"/>
  <c r="AC319" i="5"/>
  <c r="AS344" i="5"/>
  <c r="W344" i="5"/>
  <c r="AH344" i="5"/>
  <c r="AA349" i="5"/>
  <c r="AL349" i="5"/>
  <c r="P349" i="5"/>
  <c r="Y398" i="5"/>
  <c r="BF398" i="5" s="1"/>
  <c r="AJ398" i="5"/>
  <c r="BQ398" i="5" s="1"/>
  <c r="N398" i="5"/>
  <c r="U444" i="5"/>
  <c r="AQ444" i="5"/>
  <c r="AF444" i="5"/>
  <c r="AP513" i="5"/>
  <c r="AE513" i="5"/>
  <c r="T513" i="5"/>
  <c r="AD240" i="5"/>
  <c r="AO240" i="5"/>
  <c r="X241" i="5"/>
  <c r="AT241" i="5"/>
  <c r="AO245" i="5"/>
  <c r="X247" i="5"/>
  <c r="AI247" i="5"/>
  <c r="S248" i="5"/>
  <c r="AD250" i="5"/>
  <c r="S250" i="5"/>
  <c r="X253" i="5"/>
  <c r="AI253" i="5"/>
  <c r="AN255" i="5"/>
  <c r="R255" i="5"/>
  <c r="AN259" i="5"/>
  <c r="AC259" i="5"/>
  <c r="V268" i="5"/>
  <c r="AG268" i="5"/>
  <c r="AR268" i="5"/>
  <c r="V274" i="5"/>
  <c r="AG274" i="5"/>
  <c r="AR274" i="5"/>
  <c r="S275" i="5"/>
  <c r="AD275" i="5"/>
  <c r="X281" i="5"/>
  <c r="AT281" i="5"/>
  <c r="AI281" i="5"/>
  <c r="R284" i="5"/>
  <c r="AN284" i="5"/>
  <c r="AC284" i="5"/>
  <c r="S285" i="5"/>
  <c r="AD285" i="5"/>
  <c r="T288" i="5"/>
  <c r="AE288" i="5"/>
  <c r="AK302" i="5"/>
  <c r="Z302" i="5"/>
  <c r="AI305" i="5"/>
  <c r="X305" i="5"/>
  <c r="W307" i="5"/>
  <c r="AH307" i="5"/>
  <c r="AS307" i="5"/>
  <c r="W315" i="5"/>
  <c r="AH315" i="5"/>
  <c r="AS315" i="5"/>
  <c r="AS316" i="5"/>
  <c r="W316" i="5"/>
  <c r="AP319" i="5"/>
  <c r="T319" i="5"/>
  <c r="Q322" i="5"/>
  <c r="AB322" i="5"/>
  <c r="AM322" i="5"/>
  <c r="Q332" i="5"/>
  <c r="AB332" i="5"/>
  <c r="AM332" i="5"/>
  <c r="AH405" i="5"/>
  <c r="AS405" i="5"/>
  <c r="W405" i="5"/>
  <c r="AD194" i="5"/>
  <c r="AO194" i="5"/>
  <c r="AD200" i="5"/>
  <c r="AO200" i="5"/>
  <c r="R202" i="5"/>
  <c r="AC202" i="5"/>
  <c r="AN202" i="5"/>
  <c r="AJ233" i="5"/>
  <c r="BQ233" i="5" s="1"/>
  <c r="Y233" i="5"/>
  <c r="BF233" i="5" s="1"/>
  <c r="Q235" i="5"/>
  <c r="AB235" i="5"/>
  <c r="AM235" i="5"/>
  <c r="AP240" i="5"/>
  <c r="AE240" i="5"/>
  <c r="N241" i="5"/>
  <c r="AE245" i="5"/>
  <c r="AP245" i="5"/>
  <c r="N247" i="5"/>
  <c r="AP250" i="5"/>
  <c r="AE250" i="5"/>
  <c r="AO250" i="5"/>
  <c r="Y254" i="5"/>
  <c r="BF254" i="5" s="1"/>
  <c r="AJ254" i="5"/>
  <c r="BQ254" i="5" s="1"/>
  <c r="O254" i="5"/>
  <c r="AD259" i="5"/>
  <c r="AO259" i="5"/>
  <c r="V270" i="5"/>
  <c r="AG270" i="5"/>
  <c r="AR270" i="5"/>
  <c r="AH274" i="5"/>
  <c r="AS274" i="5"/>
  <c r="W274" i="5"/>
  <c r="AE275" i="5"/>
  <c r="P278" i="5"/>
  <c r="AL278" i="5"/>
  <c r="AN283" i="5"/>
  <c r="R283" i="5"/>
  <c r="AC283" i="5"/>
  <c r="V286" i="5"/>
  <c r="AG286" i="5"/>
  <c r="AR286" i="5"/>
  <c r="Z289" i="5"/>
  <c r="AK289" i="5"/>
  <c r="O289" i="5"/>
  <c r="Z291" i="5"/>
  <c r="O291" i="5"/>
  <c r="N297" i="5"/>
  <c r="Y297" i="5"/>
  <c r="BF297" i="5" s="1"/>
  <c r="AK300" i="5"/>
  <c r="O300" i="5"/>
  <c r="Q304" i="5"/>
  <c r="AM304" i="5"/>
  <c r="AB304" i="5"/>
  <c r="AC306" i="5"/>
  <c r="AN306" i="5"/>
  <c r="W311" i="5"/>
  <c r="AH311" i="5"/>
  <c r="S327" i="5"/>
  <c r="AD327" i="5"/>
  <c r="AO327" i="5"/>
  <c r="AI331" i="5"/>
  <c r="AT331" i="5"/>
  <c r="X331" i="5"/>
  <c r="AH350" i="5"/>
  <c r="AS350" i="5"/>
  <c r="W350" i="5"/>
  <c r="AD381" i="5"/>
  <c r="AO381" i="5"/>
  <c r="S381" i="5"/>
  <c r="AH396" i="5"/>
  <c r="AS396" i="5"/>
  <c r="W396" i="5"/>
  <c r="Z481" i="5"/>
  <c r="O481" i="5"/>
  <c r="AK481" i="5"/>
  <c r="AN496" i="5"/>
  <c r="AC496" i="5"/>
  <c r="R496" i="5"/>
  <c r="AF250" i="5"/>
  <c r="AQ250" i="5"/>
  <c r="AJ253" i="5"/>
  <c r="BQ253" i="5" s="1"/>
  <c r="Y253" i="5"/>
  <c r="BF253" i="5" s="1"/>
  <c r="AH258" i="5"/>
  <c r="AS258" i="5"/>
  <c r="V262" i="5"/>
  <c r="AG262" i="5"/>
  <c r="AT264" i="5"/>
  <c r="X264" i="5"/>
  <c r="AH270" i="5"/>
  <c r="AS270" i="5"/>
  <c r="W270" i="5"/>
  <c r="AT274" i="5"/>
  <c r="X274" i="5"/>
  <c r="V276" i="5"/>
  <c r="AG276" i="5"/>
  <c r="AR276" i="5"/>
  <c r="V282" i="5"/>
  <c r="AG282" i="5"/>
  <c r="AR282" i="5"/>
  <c r="S283" i="5"/>
  <c r="AD283" i="5"/>
  <c r="AH286" i="5"/>
  <c r="AS286" i="5"/>
  <c r="W286" i="5"/>
  <c r="AL289" i="5"/>
  <c r="P289" i="5"/>
  <c r="AA289" i="5"/>
  <c r="AE295" i="5"/>
  <c r="AP295" i="5"/>
  <c r="T295" i="5"/>
  <c r="AS298" i="5"/>
  <c r="W298" i="5"/>
  <c r="Q314" i="5"/>
  <c r="AB314" i="5"/>
  <c r="AM314" i="5"/>
  <c r="O321" i="5"/>
  <c r="Z321" i="5"/>
  <c r="AK321" i="5"/>
  <c r="O325" i="5"/>
  <c r="Z325" i="5"/>
  <c r="AK325" i="5"/>
  <c r="AG338" i="5"/>
  <c r="AR338" i="5"/>
  <c r="V338" i="5"/>
  <c r="P353" i="5"/>
  <c r="AA353" i="5"/>
  <c r="AL353" i="5"/>
  <c r="AD377" i="5"/>
  <c r="AO377" i="5"/>
  <c r="S377" i="5"/>
  <c r="AA260" i="5"/>
  <c r="AN261" i="5"/>
  <c r="R261" i="5"/>
  <c r="AD265" i="5"/>
  <c r="AO265" i="5"/>
  <c r="P270" i="5"/>
  <c r="AL270" i="5"/>
  <c r="R272" i="5"/>
  <c r="AN272" i="5"/>
  <c r="AC272" i="5"/>
  <c r="V278" i="5"/>
  <c r="AG278" i="5"/>
  <c r="AR278" i="5"/>
  <c r="S279" i="5"/>
  <c r="AD279" i="5"/>
  <c r="P286" i="5"/>
  <c r="AA286" i="5"/>
  <c r="AL286" i="5"/>
  <c r="Q294" i="5"/>
  <c r="AB294" i="5"/>
  <c r="AE297" i="5"/>
  <c r="T297" i="5"/>
  <c r="AJ297" i="5"/>
  <c r="BQ297" i="5" s="1"/>
  <c r="AF300" i="5"/>
  <c r="AQ300" i="5"/>
  <c r="U300" i="5"/>
  <c r="P301" i="5"/>
  <c r="N303" i="5"/>
  <c r="AJ303" i="5"/>
  <c r="BQ303" i="5" s="1"/>
  <c r="Y303" i="5"/>
  <c r="BF303" i="5" s="1"/>
  <c r="AT305" i="5"/>
  <c r="Q309" i="5"/>
  <c r="AG310" i="5"/>
  <c r="AR310" i="5"/>
  <c r="V310" i="5"/>
  <c r="AM311" i="5"/>
  <c r="AB311" i="5"/>
  <c r="Q311" i="5"/>
  <c r="O323" i="5"/>
  <c r="Z323" i="5"/>
  <c r="AK323" i="5"/>
  <c r="AA343" i="5"/>
  <c r="AL343" i="5"/>
  <c r="P343" i="5"/>
  <c r="Q346" i="5"/>
  <c r="AB346" i="5"/>
  <c r="AM346" i="5"/>
  <c r="N369" i="5"/>
  <c r="Y369" i="5"/>
  <c r="BF369" i="5" s="1"/>
  <c r="AJ369" i="5"/>
  <c r="BQ369" i="5" s="1"/>
  <c r="AB277" i="5"/>
  <c r="AM277" i="5"/>
  <c r="AB281" i="5"/>
  <c r="AM281" i="5"/>
  <c r="AC292" i="5"/>
  <c r="R292" i="5"/>
  <c r="AI297" i="5"/>
  <c r="AT297" i="5"/>
  <c r="N301" i="5"/>
  <c r="AJ301" i="5"/>
  <c r="BQ301" i="5" s="1"/>
  <c r="R303" i="5"/>
  <c r="AN303" i="5"/>
  <c r="AG308" i="5"/>
  <c r="AR308" i="5"/>
  <c r="V308" i="5"/>
  <c r="Y310" i="5"/>
  <c r="BF310" i="5" s="1"/>
  <c r="N310" i="5"/>
  <c r="AJ316" i="5"/>
  <c r="BQ316" i="5" s="1"/>
  <c r="W319" i="5"/>
  <c r="AH319" i="5"/>
  <c r="U324" i="5"/>
  <c r="AF324" i="5"/>
  <c r="AQ324" i="5"/>
  <c r="AE325" i="5"/>
  <c r="T325" i="5"/>
  <c r="W337" i="5"/>
  <c r="AH337" i="5"/>
  <c r="AS337" i="5"/>
  <c r="AG348" i="5"/>
  <c r="AR348" i="5"/>
  <c r="V348" i="5"/>
  <c r="Q382" i="5"/>
  <c r="AB382" i="5"/>
  <c r="AM382" i="5"/>
  <c r="Q390" i="5"/>
  <c r="AM390" i="5"/>
  <c r="AB390" i="5"/>
  <c r="S242" i="5"/>
  <c r="X255" i="5"/>
  <c r="AT255" i="5"/>
  <c r="P257" i="5"/>
  <c r="AA257" i="5"/>
  <c r="R257" i="5"/>
  <c r="R258" i="5"/>
  <c r="AN258" i="5"/>
  <c r="V260" i="5"/>
  <c r="AG260" i="5"/>
  <c r="X261" i="5"/>
  <c r="AT261" i="5"/>
  <c r="P263" i="5"/>
  <c r="AA263" i="5"/>
  <c r="R263" i="5"/>
  <c r="R264" i="5"/>
  <c r="AN264" i="5"/>
  <c r="V266" i="5"/>
  <c r="AG266" i="5"/>
  <c r="X267" i="5"/>
  <c r="AT267" i="5"/>
  <c r="Y268" i="5"/>
  <c r="BF268" i="5" s="1"/>
  <c r="T269" i="5"/>
  <c r="X271" i="5"/>
  <c r="AT271" i="5"/>
  <c r="Y272" i="5"/>
  <c r="BF272" i="5" s="1"/>
  <c r="T273" i="5"/>
  <c r="X275" i="5"/>
  <c r="AT275" i="5"/>
  <c r="Y276" i="5"/>
  <c r="BF276" i="5" s="1"/>
  <c r="T277" i="5"/>
  <c r="X279" i="5"/>
  <c r="AT279" i="5"/>
  <c r="Y280" i="5"/>
  <c r="BF280" i="5" s="1"/>
  <c r="T281" i="5"/>
  <c r="X283" i="5"/>
  <c r="AT283" i="5"/>
  <c r="Y284" i="5"/>
  <c r="BF284" i="5" s="1"/>
  <c r="X285" i="5"/>
  <c r="AT285" i="5"/>
  <c r="T290" i="5"/>
  <c r="AE290" i="5"/>
  <c r="AP290" i="5"/>
  <c r="W295" i="5"/>
  <c r="AS295" i="5"/>
  <c r="AH295" i="5"/>
  <c r="O296" i="5"/>
  <c r="Z296" i="5"/>
  <c r="AI299" i="5"/>
  <c r="X299" i="5"/>
  <c r="Z301" i="5"/>
  <c r="O301" i="5"/>
  <c r="AC303" i="5"/>
  <c r="W305" i="5"/>
  <c r="AS305" i="5"/>
  <c r="AG306" i="5"/>
  <c r="AR306" i="5"/>
  <c r="AS308" i="5"/>
  <c r="W308" i="5"/>
  <c r="AH308" i="5"/>
  <c r="AG314" i="5"/>
  <c r="AR314" i="5"/>
  <c r="V314" i="5"/>
  <c r="AM315" i="5"/>
  <c r="AB315" i="5"/>
  <c r="Q315" i="5"/>
  <c r="Q318" i="5"/>
  <c r="AB318" i="5"/>
  <c r="AM318" i="5"/>
  <c r="AI327" i="5"/>
  <c r="AT327" i="5"/>
  <c r="S329" i="5"/>
  <c r="AD329" i="5"/>
  <c r="AO329" i="5"/>
  <c r="U352" i="5"/>
  <c r="AF352" i="5"/>
  <c r="AQ352" i="5"/>
  <c r="AP365" i="5"/>
  <c r="AE365" i="5"/>
  <c r="T365" i="5"/>
  <c r="AF372" i="5"/>
  <c r="AQ372" i="5"/>
  <c r="U372" i="5"/>
  <c r="Q376" i="5"/>
  <c r="AB376" i="5"/>
  <c r="AM376" i="5"/>
  <c r="U320" i="5"/>
  <c r="AF320" i="5"/>
  <c r="AE321" i="5"/>
  <c r="AP321" i="5"/>
  <c r="AG322" i="5"/>
  <c r="AR322" i="5"/>
  <c r="V322" i="5"/>
  <c r="U332" i="5"/>
  <c r="AF332" i="5"/>
  <c r="AQ332" i="5"/>
  <c r="U336" i="5"/>
  <c r="AF336" i="5"/>
  <c r="AQ336" i="5"/>
  <c r="Q338" i="5"/>
  <c r="AB338" i="5"/>
  <c r="AM338" i="5"/>
  <c r="Q344" i="5"/>
  <c r="AB344" i="5"/>
  <c r="AM344" i="5"/>
  <c r="V352" i="5"/>
  <c r="AR352" i="5"/>
  <c r="AG352" i="5"/>
  <c r="AB366" i="5"/>
  <c r="AM366" i="5"/>
  <c r="Q366" i="5"/>
  <c r="R369" i="5"/>
  <c r="AC369" i="5"/>
  <c r="AN369" i="5"/>
  <c r="T374" i="5"/>
  <c r="AE374" i="5"/>
  <c r="AP374" i="5"/>
  <c r="AK378" i="5"/>
  <c r="Z378" i="5"/>
  <c r="O378" i="5"/>
  <c r="O387" i="5"/>
  <c r="Z387" i="5"/>
  <c r="AK387" i="5"/>
  <c r="AG428" i="5"/>
  <c r="V428" i="5"/>
  <c r="AR428" i="5"/>
  <c r="AH268" i="5"/>
  <c r="AS268" i="5"/>
  <c r="AH272" i="5"/>
  <c r="AS272" i="5"/>
  <c r="AH276" i="5"/>
  <c r="AS276" i="5"/>
  <c r="AH280" i="5"/>
  <c r="AS280" i="5"/>
  <c r="AH284" i="5"/>
  <c r="AS284" i="5"/>
  <c r="AF294" i="5"/>
  <c r="AQ294" i="5"/>
  <c r="U294" i="5"/>
  <c r="P295" i="5"/>
  <c r="AC298" i="5"/>
  <c r="R298" i="5"/>
  <c r="AM301" i="5"/>
  <c r="AB301" i="5"/>
  <c r="AF302" i="5"/>
  <c r="U302" i="5"/>
  <c r="AS304" i="5"/>
  <c r="W304" i="5"/>
  <c r="AJ304" i="5"/>
  <c r="BQ304" i="5" s="1"/>
  <c r="AI306" i="5"/>
  <c r="AD309" i="5"/>
  <c r="Q310" i="5"/>
  <c r="AB310" i="5"/>
  <c r="AM310" i="5"/>
  <c r="AD315" i="5"/>
  <c r="S315" i="5"/>
  <c r="AC315" i="5"/>
  <c r="W317" i="5"/>
  <c r="AH317" i="5"/>
  <c r="AG320" i="5"/>
  <c r="AR320" i="5"/>
  <c r="V320" i="5"/>
  <c r="AC328" i="5"/>
  <c r="AN328" i="5"/>
  <c r="R328" i="5"/>
  <c r="AA333" i="5"/>
  <c r="AL333" i="5"/>
  <c r="P333" i="5"/>
  <c r="AG336" i="5"/>
  <c r="AR336" i="5"/>
  <c r="V336" i="5"/>
  <c r="W339" i="5"/>
  <c r="AH339" i="5"/>
  <c r="AS339" i="5"/>
  <c r="Y351" i="5"/>
  <c r="BF351" i="5" s="1"/>
  <c r="N351" i="5"/>
  <c r="V401" i="5"/>
  <c r="AG401" i="5"/>
  <c r="AR401" i="5"/>
  <c r="U416" i="5"/>
  <c r="AF416" i="5"/>
  <c r="AQ416" i="5"/>
  <c r="N239" i="5"/>
  <c r="AL257" i="5"/>
  <c r="AR259" i="5"/>
  <c r="AL263" i="5"/>
  <c r="AR265" i="5"/>
  <c r="R270" i="5"/>
  <c r="AN270" i="5"/>
  <c r="R274" i="5"/>
  <c r="AN274" i="5"/>
  <c r="R278" i="5"/>
  <c r="AN278" i="5"/>
  <c r="R282" i="5"/>
  <c r="AN282" i="5"/>
  <c r="R286" i="5"/>
  <c r="AN286" i="5"/>
  <c r="AI287" i="5"/>
  <c r="AT287" i="5"/>
  <c r="W293" i="5"/>
  <c r="AS293" i="5"/>
  <c r="AR294" i="5"/>
  <c r="AG294" i="5"/>
  <c r="V294" i="5"/>
  <c r="N295" i="5"/>
  <c r="AJ295" i="5"/>
  <c r="BQ295" i="5" s="1"/>
  <c r="AN298" i="5"/>
  <c r="Q300" i="5"/>
  <c r="AM300" i="5"/>
  <c r="AB300" i="5"/>
  <c r="Y301" i="5"/>
  <c r="BF301" i="5" s="1"/>
  <c r="AI304" i="5"/>
  <c r="AT304" i="5"/>
  <c r="X304" i="5"/>
  <c r="AM307" i="5"/>
  <c r="AB307" i="5"/>
  <c r="Q307" i="5"/>
  <c r="U312" i="5"/>
  <c r="AF312" i="5"/>
  <c r="AM313" i="5"/>
  <c r="AB313" i="5"/>
  <c r="AI317" i="5"/>
  <c r="AT317" i="5"/>
  <c r="X317" i="5"/>
  <c r="AS320" i="5"/>
  <c r="W320" i="5"/>
  <c r="AH320" i="5"/>
  <c r="N324" i="5"/>
  <c r="AI325" i="5"/>
  <c r="AT325" i="5"/>
  <c r="X325" i="5"/>
  <c r="AS332" i="5"/>
  <c r="W332" i="5"/>
  <c r="AH332" i="5"/>
  <c r="AM333" i="5"/>
  <c r="AB333" i="5"/>
  <c r="Q333" i="5"/>
  <c r="AH334" i="5"/>
  <c r="AB350" i="5"/>
  <c r="Q350" i="5"/>
  <c r="AM350" i="5"/>
  <c r="V398" i="5"/>
  <c r="AG398" i="5"/>
  <c r="AR398" i="5"/>
  <c r="AE418" i="5"/>
  <c r="T418" i="5"/>
  <c r="AP418" i="5"/>
  <c r="V254" i="5"/>
  <c r="AG254" i="5"/>
  <c r="AN254" i="5"/>
  <c r="P255" i="5"/>
  <c r="AA255" i="5"/>
  <c r="R256" i="5"/>
  <c r="AN256" i="5"/>
  <c r="V258" i="5"/>
  <c r="AG258" i="5"/>
  <c r="X259" i="5"/>
  <c r="AT259" i="5"/>
  <c r="P261" i="5"/>
  <c r="AA261" i="5"/>
  <c r="R262" i="5"/>
  <c r="AN262" i="5"/>
  <c r="V264" i="5"/>
  <c r="AG264" i="5"/>
  <c r="X265" i="5"/>
  <c r="AT265" i="5"/>
  <c r="P267" i="5"/>
  <c r="AA267" i="5"/>
  <c r="AL267" i="5"/>
  <c r="AR269" i="5"/>
  <c r="P271" i="5"/>
  <c r="AA271" i="5"/>
  <c r="AL271" i="5"/>
  <c r="AR273" i="5"/>
  <c r="P275" i="5"/>
  <c r="AA275" i="5"/>
  <c r="AL275" i="5"/>
  <c r="AR277" i="5"/>
  <c r="P279" i="5"/>
  <c r="AA279" i="5"/>
  <c r="AL279" i="5"/>
  <c r="AR281" i="5"/>
  <c r="P283" i="5"/>
  <c r="AA283" i="5"/>
  <c r="AL283" i="5"/>
  <c r="P285" i="5"/>
  <c r="AA285" i="5"/>
  <c r="AL285" i="5"/>
  <c r="Y288" i="5"/>
  <c r="BF288" i="5" s="1"/>
  <c r="AJ288" i="5"/>
  <c r="BQ288" i="5" s="1"/>
  <c r="O288" i="5"/>
  <c r="AI288" i="5"/>
  <c r="AR291" i="5"/>
  <c r="V291" i="5"/>
  <c r="AG291" i="5"/>
  <c r="AF291" i="5"/>
  <c r="AI293" i="5"/>
  <c r="X293" i="5"/>
  <c r="AH293" i="5"/>
  <c r="T298" i="5"/>
  <c r="AE298" i="5"/>
  <c r="AL299" i="5"/>
  <c r="AA299" i="5"/>
  <c r="P299" i="5"/>
  <c r="N304" i="5"/>
  <c r="W309" i="5"/>
  <c r="AH309" i="5"/>
  <c r="AG312" i="5"/>
  <c r="AR312" i="5"/>
  <c r="V312" i="5"/>
  <c r="Y314" i="5"/>
  <c r="BF314" i="5" s="1"/>
  <c r="N314" i="5"/>
  <c r="AJ324" i="5"/>
  <c r="BQ324" i="5" s="1"/>
  <c r="N326" i="5"/>
  <c r="AJ326" i="5"/>
  <c r="BQ326" i="5" s="1"/>
  <c r="AA337" i="5"/>
  <c r="AL337" i="5"/>
  <c r="P337" i="5"/>
  <c r="Q340" i="5"/>
  <c r="AB340" i="5"/>
  <c r="AM340" i="5"/>
  <c r="AA345" i="5"/>
  <c r="AL345" i="5"/>
  <c r="P345" i="5"/>
  <c r="AH346" i="5"/>
  <c r="AL351" i="5"/>
  <c r="P351" i="5"/>
  <c r="AA351" i="5"/>
  <c r="X356" i="5"/>
  <c r="AI356" i="5"/>
  <c r="AT356" i="5"/>
  <c r="N357" i="5"/>
  <c r="AJ357" i="5"/>
  <c r="BQ357" i="5" s="1"/>
  <c r="AF364" i="5"/>
  <c r="AQ364" i="5"/>
  <c r="U364" i="5"/>
  <c r="AJ370" i="5"/>
  <c r="BQ370" i="5" s="1"/>
  <c r="N370" i="5"/>
  <c r="Y370" i="5"/>
  <c r="BF370" i="5" s="1"/>
  <c r="AH264" i="5"/>
  <c r="AS264" i="5"/>
  <c r="AB267" i="5"/>
  <c r="AM267" i="5"/>
  <c r="AB271" i="5"/>
  <c r="AM271" i="5"/>
  <c r="AB275" i="5"/>
  <c r="AM275" i="5"/>
  <c r="AB279" i="5"/>
  <c r="AM279" i="5"/>
  <c r="AB283" i="5"/>
  <c r="AM283" i="5"/>
  <c r="AB285" i="5"/>
  <c r="AM285" i="5"/>
  <c r="AI292" i="5"/>
  <c r="AT292" i="5"/>
  <c r="X292" i="5"/>
  <c r="AT294" i="5"/>
  <c r="AI294" i="5"/>
  <c r="AP296" i="5"/>
  <c r="AC297" i="5"/>
  <c r="AN297" i="5"/>
  <c r="R297" i="5"/>
  <c r="X297" i="5"/>
  <c r="AM299" i="5"/>
  <c r="Q299" i="5"/>
  <c r="T301" i="5"/>
  <c r="AP301" i="5"/>
  <c r="AE301" i="5"/>
  <c r="AI303" i="5"/>
  <c r="AT303" i="5"/>
  <c r="X303" i="5"/>
  <c r="AL305" i="5"/>
  <c r="P305" i="5"/>
  <c r="AD307" i="5"/>
  <c r="S307" i="5"/>
  <c r="AI309" i="5"/>
  <c r="AT309" i="5"/>
  <c r="X309" i="5"/>
  <c r="AS312" i="5"/>
  <c r="W312" i="5"/>
  <c r="AH312" i="5"/>
  <c r="Y316" i="5"/>
  <c r="BF316" i="5" s="1"/>
  <c r="AG318" i="5"/>
  <c r="AR318" i="5"/>
  <c r="V318" i="5"/>
  <c r="AM319" i="5"/>
  <c r="AB319" i="5"/>
  <c r="Q319" i="5"/>
  <c r="Y322" i="5"/>
  <c r="BF322" i="5" s="1"/>
  <c r="N322" i="5"/>
  <c r="AI329" i="5"/>
  <c r="AT329" i="5"/>
  <c r="S331" i="5"/>
  <c r="AD331" i="5"/>
  <c r="AO331" i="5"/>
  <c r="S333" i="5"/>
  <c r="AD333" i="5"/>
  <c r="S335" i="5"/>
  <c r="AD335" i="5"/>
  <c r="AO335" i="5"/>
  <c r="U338" i="5"/>
  <c r="AF338" i="5"/>
  <c r="AQ338" i="5"/>
  <c r="U344" i="5"/>
  <c r="AF344" i="5"/>
  <c r="AQ344" i="5"/>
  <c r="W349" i="5"/>
  <c r="AH349" i="5"/>
  <c r="AS349" i="5"/>
  <c r="AM358" i="5"/>
  <c r="AB358" i="5"/>
  <c r="Q358" i="5"/>
  <c r="AG396" i="5"/>
  <c r="AR396" i="5"/>
  <c r="V396" i="5"/>
  <c r="AB402" i="5"/>
  <c r="AM402" i="5"/>
  <c r="Q402" i="5"/>
  <c r="S414" i="5"/>
  <c r="AD414" i="5"/>
  <c r="AO414" i="5"/>
  <c r="AF420" i="5"/>
  <c r="AQ420" i="5"/>
  <c r="U420" i="5"/>
  <c r="AN434" i="5"/>
  <c r="R434" i="5"/>
  <c r="AC434" i="5"/>
  <c r="AT449" i="5"/>
  <c r="X449" i="5"/>
  <c r="AI449" i="5"/>
  <c r="AP462" i="5"/>
  <c r="T462" i="5"/>
  <c r="AE462" i="5"/>
  <c r="AS489" i="5"/>
  <c r="AH489" i="5"/>
  <c r="W489" i="5"/>
  <c r="AA509" i="5"/>
  <c r="AL509" i="5"/>
  <c r="P509" i="5"/>
  <c r="Q308" i="5"/>
  <c r="AB308" i="5"/>
  <c r="Q312" i="5"/>
  <c r="AB312" i="5"/>
  <c r="Q316" i="5"/>
  <c r="AB316" i="5"/>
  <c r="Q320" i="5"/>
  <c r="AB320" i="5"/>
  <c r="W321" i="5"/>
  <c r="AH321" i="5"/>
  <c r="AG324" i="5"/>
  <c r="AR324" i="5"/>
  <c r="U326" i="5"/>
  <c r="AF326" i="5"/>
  <c r="O327" i="5"/>
  <c r="Z327" i="5"/>
  <c r="AK327" i="5"/>
  <c r="U328" i="5"/>
  <c r="AF328" i="5"/>
  <c r="O329" i="5"/>
  <c r="Z329" i="5"/>
  <c r="AK329" i="5"/>
  <c r="U330" i="5"/>
  <c r="AF330" i="5"/>
  <c r="O331" i="5"/>
  <c r="Z331" i="5"/>
  <c r="AK331" i="5"/>
  <c r="O335" i="5"/>
  <c r="Z335" i="5"/>
  <c r="AK335" i="5"/>
  <c r="AG342" i="5"/>
  <c r="AR342" i="5"/>
  <c r="W343" i="5"/>
  <c r="AH343" i="5"/>
  <c r="AS343" i="5"/>
  <c r="O347" i="5"/>
  <c r="Z347" i="5"/>
  <c r="AK347" i="5"/>
  <c r="AG353" i="5"/>
  <c r="V353" i="5"/>
  <c r="AR353" i="5"/>
  <c r="R355" i="5"/>
  <c r="AC355" i="5"/>
  <c r="AN355" i="5"/>
  <c r="AJ362" i="5"/>
  <c r="BQ362" i="5" s="1"/>
  <c r="Y362" i="5"/>
  <c r="BF362" i="5" s="1"/>
  <c r="N362" i="5"/>
  <c r="Z367" i="5"/>
  <c r="AK367" i="5"/>
  <c r="O367" i="5"/>
  <c r="AO415" i="5"/>
  <c r="AD415" i="5"/>
  <c r="O422" i="5"/>
  <c r="Z422" i="5"/>
  <c r="AK422" i="5"/>
  <c r="O307" i="5"/>
  <c r="Z307" i="5"/>
  <c r="AC308" i="5"/>
  <c r="AN308" i="5"/>
  <c r="O311" i="5"/>
  <c r="Z311" i="5"/>
  <c r="AC312" i="5"/>
  <c r="AN312" i="5"/>
  <c r="O315" i="5"/>
  <c r="Z315" i="5"/>
  <c r="AC316" i="5"/>
  <c r="AN316" i="5"/>
  <c r="O319" i="5"/>
  <c r="Z319" i="5"/>
  <c r="AC320" i="5"/>
  <c r="AN320" i="5"/>
  <c r="AI321" i="5"/>
  <c r="AT321" i="5"/>
  <c r="W323" i="5"/>
  <c r="AH323" i="5"/>
  <c r="AG326" i="5"/>
  <c r="AR326" i="5"/>
  <c r="AA327" i="5"/>
  <c r="AL327" i="5"/>
  <c r="AG328" i="5"/>
  <c r="AR328" i="5"/>
  <c r="AA329" i="5"/>
  <c r="AL329" i="5"/>
  <c r="AG330" i="5"/>
  <c r="AR330" i="5"/>
  <c r="AA331" i="5"/>
  <c r="AL331" i="5"/>
  <c r="AA335" i="5"/>
  <c r="AL335" i="5"/>
  <c r="Q336" i="5"/>
  <c r="AB336" i="5"/>
  <c r="AM336" i="5"/>
  <c r="U340" i="5"/>
  <c r="AF340" i="5"/>
  <c r="AQ340" i="5"/>
  <c r="AA347" i="5"/>
  <c r="AL347" i="5"/>
  <c r="Q348" i="5"/>
  <c r="AB348" i="5"/>
  <c r="AM348" i="5"/>
  <c r="AT351" i="5"/>
  <c r="X351" i="5"/>
  <c r="AI351" i="5"/>
  <c r="AM352" i="5"/>
  <c r="AB352" i="5"/>
  <c r="Q352" i="5"/>
  <c r="AD355" i="5"/>
  <c r="AO355" i="5"/>
  <c r="S355" i="5"/>
  <c r="AE356" i="5"/>
  <c r="AP356" i="5"/>
  <c r="AQ357" i="5"/>
  <c r="U357" i="5"/>
  <c r="Q362" i="5"/>
  <c r="AG363" i="5"/>
  <c r="V365" i="5"/>
  <c r="AR365" i="5"/>
  <c r="AF366" i="5"/>
  <c r="AQ366" i="5"/>
  <c r="AG369" i="5"/>
  <c r="AR369" i="5"/>
  <c r="V369" i="5"/>
  <c r="AJ380" i="5"/>
  <c r="BQ380" i="5" s="1"/>
  <c r="Y380" i="5"/>
  <c r="BF380" i="5" s="1"/>
  <c r="N380" i="5"/>
  <c r="U390" i="5"/>
  <c r="AF390" i="5"/>
  <c r="AQ390" i="5"/>
  <c r="AN398" i="5"/>
  <c r="AC398" i="5"/>
  <c r="R398" i="5"/>
  <c r="N417" i="5"/>
  <c r="Y417" i="5"/>
  <c r="BF417" i="5" s="1"/>
  <c r="AJ417" i="5"/>
  <c r="BQ417" i="5" s="1"/>
  <c r="AD487" i="5"/>
  <c r="AO487" i="5"/>
  <c r="S487" i="5"/>
  <c r="AT503" i="5"/>
  <c r="AI503" i="5"/>
  <c r="X503" i="5"/>
  <c r="AA303" i="5"/>
  <c r="U306" i="5"/>
  <c r="AF306" i="5"/>
  <c r="Y306" i="5"/>
  <c r="BF306" i="5" s="1"/>
  <c r="AA307" i="5"/>
  <c r="AL307" i="5"/>
  <c r="AM308" i="5"/>
  <c r="AA311" i="5"/>
  <c r="AL311" i="5"/>
  <c r="AM312" i="5"/>
  <c r="AA315" i="5"/>
  <c r="AL315" i="5"/>
  <c r="AM316" i="5"/>
  <c r="AA319" i="5"/>
  <c r="AL319" i="5"/>
  <c r="AM320" i="5"/>
  <c r="AH322" i="5"/>
  <c r="AI323" i="5"/>
  <c r="AT323" i="5"/>
  <c r="W325" i="5"/>
  <c r="AH325" i="5"/>
  <c r="O333" i="5"/>
  <c r="Z333" i="5"/>
  <c r="AK333" i="5"/>
  <c r="AG340" i="5"/>
  <c r="AR340" i="5"/>
  <c r="W341" i="5"/>
  <c r="AH341" i="5"/>
  <c r="AS341" i="5"/>
  <c r="O345" i="5"/>
  <c r="Z345" i="5"/>
  <c r="AK345" i="5"/>
  <c r="AT353" i="5"/>
  <c r="AI353" i="5"/>
  <c r="AQ354" i="5"/>
  <c r="U354" i="5"/>
  <c r="AF357" i="5"/>
  <c r="R359" i="5"/>
  <c r="AC359" i="5"/>
  <c r="R361" i="5"/>
  <c r="AC361" i="5"/>
  <c r="AN361" i="5"/>
  <c r="AQ363" i="5"/>
  <c r="AF363" i="5"/>
  <c r="N371" i="5"/>
  <c r="Y371" i="5"/>
  <c r="BF371" i="5" s="1"/>
  <c r="AJ371" i="5"/>
  <c r="BQ371" i="5" s="1"/>
  <c r="R379" i="5"/>
  <c r="AC379" i="5"/>
  <c r="W387" i="5"/>
  <c r="AH387" i="5"/>
  <c r="AS387" i="5"/>
  <c r="AD393" i="5"/>
  <c r="AO393" i="5"/>
  <c r="S393" i="5"/>
  <c r="AC401" i="5"/>
  <c r="AN401" i="5"/>
  <c r="AK417" i="5"/>
  <c r="O417" i="5"/>
  <c r="Z417" i="5"/>
  <c r="U450" i="5"/>
  <c r="AF450" i="5"/>
  <c r="AQ450" i="5"/>
  <c r="AJ473" i="5"/>
  <c r="BQ473" i="5" s="1"/>
  <c r="N473" i="5"/>
  <c r="Y473" i="5"/>
  <c r="BF473" i="5" s="1"/>
  <c r="AJ358" i="5"/>
  <c r="BQ358" i="5" s="1"/>
  <c r="Y358" i="5"/>
  <c r="BF358" i="5" s="1"/>
  <c r="AD359" i="5"/>
  <c r="AO359" i="5"/>
  <c r="S359" i="5"/>
  <c r="X360" i="5"/>
  <c r="AI360" i="5"/>
  <c r="AT360" i="5"/>
  <c r="AD361" i="5"/>
  <c r="AO361" i="5"/>
  <c r="S361" i="5"/>
  <c r="O368" i="5"/>
  <c r="AK368" i="5"/>
  <c r="Z368" i="5"/>
  <c r="N375" i="5"/>
  <c r="Y375" i="5"/>
  <c r="BF375" i="5" s="1"/>
  <c r="AJ375" i="5"/>
  <c r="BQ375" i="5" s="1"/>
  <c r="W377" i="5"/>
  <c r="AS377" i="5"/>
  <c r="AH377" i="5"/>
  <c r="W389" i="5"/>
  <c r="AH389" i="5"/>
  <c r="AS389" i="5"/>
  <c r="AK427" i="5"/>
  <c r="Z427" i="5"/>
  <c r="O490" i="5"/>
  <c r="Z490" i="5"/>
  <c r="AK490" i="5"/>
  <c r="O343" i="5"/>
  <c r="Z343" i="5"/>
  <c r="AK343" i="5"/>
  <c r="AB349" i="5"/>
  <c r="V350" i="5"/>
  <c r="AG350" i="5"/>
  <c r="AR350" i="5"/>
  <c r="AP359" i="5"/>
  <c r="T359" i="5"/>
  <c r="AE359" i="5"/>
  <c r="AL368" i="5"/>
  <c r="AA368" i="5"/>
  <c r="AJ372" i="5"/>
  <c r="BQ372" i="5" s="1"/>
  <c r="Y372" i="5"/>
  <c r="BF372" i="5" s="1"/>
  <c r="AM372" i="5"/>
  <c r="AA409" i="5"/>
  <c r="P409" i="5"/>
  <c r="S410" i="5"/>
  <c r="AD410" i="5"/>
  <c r="AO410" i="5"/>
  <c r="S422" i="5"/>
  <c r="AD422" i="5"/>
  <c r="R469" i="5"/>
  <c r="AN469" i="5"/>
  <c r="AC469" i="5"/>
  <c r="X522" i="5"/>
  <c r="AI522" i="5"/>
  <c r="AT522" i="5"/>
  <c r="AQ288" i="5"/>
  <c r="AD293" i="5"/>
  <c r="AP294" i="5"/>
  <c r="AB295" i="5"/>
  <c r="AN296" i="5"/>
  <c r="AK299" i="5"/>
  <c r="AJ300" i="5"/>
  <c r="BQ300" i="5" s="1"/>
  <c r="AH301" i="5"/>
  <c r="AH302" i="5"/>
  <c r="AF303" i="5"/>
  <c r="AE304" i="5"/>
  <c r="AD305" i="5"/>
  <c r="O309" i="5"/>
  <c r="Z309" i="5"/>
  <c r="AC310" i="5"/>
  <c r="AN310" i="5"/>
  <c r="O313" i="5"/>
  <c r="Z313" i="5"/>
  <c r="AC314" i="5"/>
  <c r="AN314" i="5"/>
  <c r="O317" i="5"/>
  <c r="Z317" i="5"/>
  <c r="AC318" i="5"/>
  <c r="AN318" i="5"/>
  <c r="AC322" i="5"/>
  <c r="AN322" i="5"/>
  <c r="Q324" i="5"/>
  <c r="AB324" i="5"/>
  <c r="AM324" i="5"/>
  <c r="AA325" i="5"/>
  <c r="AL325" i="5"/>
  <c r="U334" i="5"/>
  <c r="AF334" i="5"/>
  <c r="AQ334" i="5"/>
  <c r="AA341" i="5"/>
  <c r="AL341" i="5"/>
  <c r="Q342" i="5"/>
  <c r="AB342" i="5"/>
  <c r="AM342" i="5"/>
  <c r="U346" i="5"/>
  <c r="AF346" i="5"/>
  <c r="AQ346" i="5"/>
  <c r="AH352" i="5"/>
  <c r="AS352" i="5"/>
  <c r="AJ354" i="5"/>
  <c r="BQ354" i="5" s="1"/>
  <c r="Y354" i="5"/>
  <c r="BF354" i="5" s="1"/>
  <c r="Z377" i="5"/>
  <c r="AK377" i="5"/>
  <c r="O377" i="5"/>
  <c r="R385" i="5"/>
  <c r="AC385" i="5"/>
  <c r="AJ392" i="5"/>
  <c r="BQ392" i="5" s="1"/>
  <c r="N392" i="5"/>
  <c r="AT405" i="5"/>
  <c r="AI405" i="5"/>
  <c r="X405" i="5"/>
  <c r="AD408" i="5"/>
  <c r="AO408" i="5"/>
  <c r="S408" i="5"/>
  <c r="AM420" i="5"/>
  <c r="AB420" i="5"/>
  <c r="Q420" i="5"/>
  <c r="AQ448" i="5"/>
  <c r="AF448" i="5"/>
  <c r="U448" i="5"/>
  <c r="AE449" i="5"/>
  <c r="AP449" i="5"/>
  <c r="T449" i="5"/>
  <c r="AC287" i="5"/>
  <c r="AP287" i="5"/>
  <c r="AS288" i="5"/>
  <c r="AI289" i="5"/>
  <c r="AL290" i="5"/>
  <c r="AC291" i="5"/>
  <c r="AP291" i="5"/>
  <c r="AG292" i="5"/>
  <c r="O295" i="5"/>
  <c r="AA297" i="5"/>
  <c r="R304" i="5"/>
  <c r="AG304" i="5"/>
  <c r="AA309" i="5"/>
  <c r="AL309" i="5"/>
  <c r="W310" i="5"/>
  <c r="AA313" i="5"/>
  <c r="AL313" i="5"/>
  <c r="W314" i="5"/>
  <c r="AA317" i="5"/>
  <c r="AL317" i="5"/>
  <c r="W318" i="5"/>
  <c r="X321" i="5"/>
  <c r="W322" i="5"/>
  <c r="AP323" i="5"/>
  <c r="AC324" i="5"/>
  <c r="AN324" i="5"/>
  <c r="V324" i="5"/>
  <c r="AO325" i="5"/>
  <c r="Q326" i="5"/>
  <c r="AB326" i="5"/>
  <c r="AM326" i="5"/>
  <c r="W327" i="5"/>
  <c r="AH327" i="5"/>
  <c r="AS327" i="5"/>
  <c r="Q328" i="5"/>
  <c r="AB328" i="5"/>
  <c r="AM328" i="5"/>
  <c r="W329" i="5"/>
  <c r="AH329" i="5"/>
  <c r="AS329" i="5"/>
  <c r="Q330" i="5"/>
  <c r="AB330" i="5"/>
  <c r="AM330" i="5"/>
  <c r="W331" i="5"/>
  <c r="AH331" i="5"/>
  <c r="AS331" i="5"/>
  <c r="AG334" i="5"/>
  <c r="AR334" i="5"/>
  <c r="W335" i="5"/>
  <c r="AH335" i="5"/>
  <c r="AS335" i="5"/>
  <c r="O339" i="5"/>
  <c r="Z339" i="5"/>
  <c r="AK339" i="5"/>
  <c r="V342" i="5"/>
  <c r="AB345" i="5"/>
  <c r="AG346" i="5"/>
  <c r="AR346" i="5"/>
  <c r="W347" i="5"/>
  <c r="AH347" i="5"/>
  <c r="AS347" i="5"/>
  <c r="AD347" i="5"/>
  <c r="Z354" i="5"/>
  <c r="AK354" i="5"/>
  <c r="U363" i="5"/>
  <c r="U366" i="5"/>
  <c r="O370" i="5"/>
  <c r="AD385" i="5"/>
  <c r="AO385" i="5"/>
  <c r="Z392" i="5"/>
  <c r="AK392" i="5"/>
  <c r="O392" i="5"/>
  <c r="AH399" i="5"/>
  <c r="AS399" i="5"/>
  <c r="W399" i="5"/>
  <c r="AC407" i="5"/>
  <c r="AN407" i="5"/>
  <c r="R407" i="5"/>
  <c r="W410" i="5"/>
  <c r="AH410" i="5"/>
  <c r="AS410" i="5"/>
  <c r="S415" i="5"/>
  <c r="W422" i="5"/>
  <c r="AH422" i="5"/>
  <c r="AS422" i="5"/>
  <c r="O424" i="5"/>
  <c r="Z424" i="5"/>
  <c r="AK424" i="5"/>
  <c r="AG435" i="5"/>
  <c r="AR435" i="5"/>
  <c r="V435" i="5"/>
  <c r="V469" i="5"/>
  <c r="AR469" i="5"/>
  <c r="AG469" i="5"/>
  <c r="X516" i="5"/>
  <c r="AI516" i="5"/>
  <c r="AT516" i="5"/>
  <c r="U288" i="5"/>
  <c r="U292" i="5"/>
  <c r="R294" i="5"/>
  <c r="O297" i="5"/>
  <c r="X301" i="5"/>
  <c r="U304" i="5"/>
  <c r="AI307" i="5"/>
  <c r="AT307" i="5"/>
  <c r="U310" i="5"/>
  <c r="AF310" i="5"/>
  <c r="AI311" i="5"/>
  <c r="AT311" i="5"/>
  <c r="U314" i="5"/>
  <c r="AF314" i="5"/>
  <c r="AI315" i="5"/>
  <c r="AT315" i="5"/>
  <c r="U318" i="5"/>
  <c r="AF318" i="5"/>
  <c r="AI319" i="5"/>
  <c r="AT319" i="5"/>
  <c r="U322" i="5"/>
  <c r="AF322" i="5"/>
  <c r="AS323" i="5"/>
  <c r="W326" i="5"/>
  <c r="AQ326" i="5"/>
  <c r="P327" i="5"/>
  <c r="W328" i="5"/>
  <c r="AQ328" i="5"/>
  <c r="P329" i="5"/>
  <c r="W330" i="5"/>
  <c r="AQ330" i="5"/>
  <c r="P331" i="5"/>
  <c r="AG332" i="5"/>
  <c r="AR332" i="5"/>
  <c r="W333" i="5"/>
  <c r="AH333" i="5"/>
  <c r="AS333" i="5"/>
  <c r="P335" i="5"/>
  <c r="O337" i="5"/>
  <c r="Z337" i="5"/>
  <c r="AK337" i="5"/>
  <c r="V340" i="5"/>
  <c r="AG344" i="5"/>
  <c r="AR344" i="5"/>
  <c r="W345" i="5"/>
  <c r="AH345" i="5"/>
  <c r="AS345" i="5"/>
  <c r="P347" i="5"/>
  <c r="O349" i="5"/>
  <c r="Z349" i="5"/>
  <c r="AK349" i="5"/>
  <c r="X353" i="5"/>
  <c r="AM354" i="5"/>
  <c r="AB354" i="5"/>
  <c r="Q354" i="5"/>
  <c r="T356" i="5"/>
  <c r="AF358" i="5"/>
  <c r="AQ358" i="5"/>
  <c r="U358" i="5"/>
  <c r="AN359" i="5"/>
  <c r="AG365" i="5"/>
  <c r="AB372" i="5"/>
  <c r="AF376" i="5"/>
  <c r="AQ376" i="5"/>
  <c r="U376" i="5"/>
  <c r="AD387" i="5"/>
  <c r="AO387" i="5"/>
  <c r="S387" i="5"/>
  <c r="Y392" i="5"/>
  <c r="BF392" i="5" s="1"/>
  <c r="N401" i="5"/>
  <c r="Y401" i="5"/>
  <c r="BF401" i="5" s="1"/>
  <c r="AJ401" i="5"/>
  <c r="BQ401" i="5" s="1"/>
  <c r="R401" i="5"/>
  <c r="AM353" i="5"/>
  <c r="AP355" i="5"/>
  <c r="AE355" i="5"/>
  <c r="P360" i="5"/>
  <c r="AP361" i="5"/>
  <c r="T361" i="5"/>
  <c r="AF365" i="5"/>
  <c r="T366" i="5"/>
  <c r="AE366" i="5"/>
  <c r="AF374" i="5"/>
  <c r="AQ374" i="5"/>
  <c r="Z375" i="5"/>
  <c r="AK375" i="5"/>
  <c r="O375" i="5"/>
  <c r="R377" i="5"/>
  <c r="AC377" i="5"/>
  <c r="AJ378" i="5"/>
  <c r="BQ378" i="5" s="1"/>
  <c r="Y378" i="5"/>
  <c r="BF378" i="5" s="1"/>
  <c r="AD379" i="5"/>
  <c r="AO379" i="5"/>
  <c r="AP381" i="5"/>
  <c r="AE381" i="5"/>
  <c r="R387" i="5"/>
  <c r="AC387" i="5"/>
  <c r="AN387" i="5"/>
  <c r="AH395" i="5"/>
  <c r="W395" i="5"/>
  <c r="AT397" i="5"/>
  <c r="X397" i="5"/>
  <c r="AI397" i="5"/>
  <c r="AJ399" i="5"/>
  <c r="BQ399" i="5" s="1"/>
  <c r="N399" i="5"/>
  <c r="Y399" i="5"/>
  <c r="BF399" i="5" s="1"/>
  <c r="V404" i="5"/>
  <c r="AG404" i="5"/>
  <c r="AR404" i="5"/>
  <c r="AH411" i="5"/>
  <c r="AS411" i="5"/>
  <c r="W411" i="5"/>
  <c r="AG414" i="5"/>
  <c r="AR414" i="5"/>
  <c r="U418" i="5"/>
  <c r="AF418" i="5"/>
  <c r="U421" i="5"/>
  <c r="AF421" i="5"/>
  <c r="AQ421" i="5"/>
  <c r="U433" i="5"/>
  <c r="AF433" i="5"/>
  <c r="AQ433" i="5"/>
  <c r="R357" i="5"/>
  <c r="AC357" i="5"/>
  <c r="AH359" i="5"/>
  <c r="AS359" i="5"/>
  <c r="AD367" i="5"/>
  <c r="AO367" i="5"/>
  <c r="AD369" i="5"/>
  <c r="AO369" i="5"/>
  <c r="AP373" i="5"/>
  <c r="AE373" i="5"/>
  <c r="AJ376" i="5"/>
  <c r="BQ376" i="5" s="1"/>
  <c r="Y376" i="5"/>
  <c r="BF376" i="5" s="1"/>
  <c r="U382" i="5"/>
  <c r="AF382" i="5"/>
  <c r="AQ382" i="5"/>
  <c r="AJ384" i="5"/>
  <c r="BQ384" i="5" s="1"/>
  <c r="N384" i="5"/>
  <c r="O389" i="5"/>
  <c r="Z389" i="5"/>
  <c r="AK389" i="5"/>
  <c r="AP391" i="5"/>
  <c r="T391" i="5"/>
  <c r="AE391" i="5"/>
  <c r="AD401" i="5"/>
  <c r="AO401" i="5"/>
  <c r="AN406" i="5"/>
  <c r="R406" i="5"/>
  <c r="AC406" i="5"/>
  <c r="AS419" i="5"/>
  <c r="AH419" i="5"/>
  <c r="W419" i="5"/>
  <c r="AA427" i="5"/>
  <c r="AL427" i="5"/>
  <c r="P427" i="5"/>
  <c r="P441" i="5"/>
  <c r="AL441" i="5"/>
  <c r="AA441" i="5"/>
  <c r="AA503" i="5"/>
  <c r="AL503" i="5"/>
  <c r="P503" i="5"/>
  <c r="AG508" i="5"/>
  <c r="AR508" i="5"/>
  <c r="V508" i="5"/>
  <c r="AN332" i="5"/>
  <c r="AT333" i="5"/>
  <c r="AN334" i="5"/>
  <c r="AT335" i="5"/>
  <c r="AN336" i="5"/>
  <c r="AT337" i="5"/>
  <c r="AN338" i="5"/>
  <c r="AT339" i="5"/>
  <c r="AN340" i="5"/>
  <c r="AT341" i="5"/>
  <c r="AN342" i="5"/>
  <c r="AT343" i="5"/>
  <c r="AN344" i="5"/>
  <c r="AT345" i="5"/>
  <c r="AN346" i="5"/>
  <c r="AT347" i="5"/>
  <c r="AN348" i="5"/>
  <c r="AT349" i="5"/>
  <c r="AL354" i="5"/>
  <c r="AO356" i="5"/>
  <c r="AD357" i="5"/>
  <c r="AO357" i="5"/>
  <c r="AG361" i="5"/>
  <c r="N363" i="5"/>
  <c r="Y363" i="5"/>
  <c r="BF363" i="5" s="1"/>
  <c r="AJ363" i="5"/>
  <c r="BQ363" i="5" s="1"/>
  <c r="AJ364" i="5"/>
  <c r="BQ364" i="5" s="1"/>
  <c r="Y364" i="5"/>
  <c r="BF364" i="5" s="1"/>
  <c r="T368" i="5"/>
  <c r="AE368" i="5"/>
  <c r="R371" i="5"/>
  <c r="AC371" i="5"/>
  <c r="X374" i="5"/>
  <c r="AI374" i="5"/>
  <c r="AT374" i="5"/>
  <c r="R375" i="5"/>
  <c r="AC375" i="5"/>
  <c r="Q378" i="5"/>
  <c r="AB378" i="5"/>
  <c r="X386" i="5"/>
  <c r="AI386" i="5"/>
  <c r="AF391" i="5"/>
  <c r="S406" i="5"/>
  <c r="AD406" i="5"/>
  <c r="AO406" i="5"/>
  <c r="AB408" i="5"/>
  <c r="AM408" i="5"/>
  <c r="Q408" i="5"/>
  <c r="AN409" i="5"/>
  <c r="R409" i="5"/>
  <c r="Y411" i="5"/>
  <c r="BF411" i="5" s="1"/>
  <c r="AJ411" i="5"/>
  <c r="BQ411" i="5" s="1"/>
  <c r="N411" i="5"/>
  <c r="O425" i="5"/>
  <c r="Z425" i="5"/>
  <c r="AK425" i="5"/>
  <c r="AS443" i="5"/>
  <c r="W443" i="5"/>
  <c r="AH443" i="5"/>
  <c r="S446" i="5"/>
  <c r="AD446" i="5"/>
  <c r="AO446" i="5"/>
  <c r="T480" i="5"/>
  <c r="AE480" i="5"/>
  <c r="AP480" i="5"/>
  <c r="AS527" i="5"/>
  <c r="W527" i="5"/>
  <c r="AH527" i="5"/>
  <c r="R350" i="5"/>
  <c r="AA352" i="5"/>
  <c r="P352" i="5"/>
  <c r="R352" i="5"/>
  <c r="AT352" i="5"/>
  <c r="Z356" i="5"/>
  <c r="AN357" i="5"/>
  <c r="T358" i="5"/>
  <c r="AE358" i="5"/>
  <c r="Z363" i="5"/>
  <c r="AK363" i="5"/>
  <c r="AM364" i="5"/>
  <c r="X366" i="5"/>
  <c r="AI366" i="5"/>
  <c r="AE367" i="5"/>
  <c r="AF368" i="5"/>
  <c r="AQ368" i="5"/>
  <c r="U368" i="5"/>
  <c r="T370" i="5"/>
  <c r="AE370" i="5"/>
  <c r="AP370" i="5"/>
  <c r="AA370" i="5"/>
  <c r="AD371" i="5"/>
  <c r="AO371" i="5"/>
  <c r="S371" i="5"/>
  <c r="AD375" i="5"/>
  <c r="AO375" i="5"/>
  <c r="W379" i="5"/>
  <c r="AH379" i="5"/>
  <c r="AS379" i="5"/>
  <c r="AK386" i="5"/>
  <c r="U388" i="5"/>
  <c r="AF388" i="5"/>
  <c r="AQ388" i="5"/>
  <c r="AB388" i="5"/>
  <c r="R393" i="5"/>
  <c r="AC393" i="5"/>
  <c r="O395" i="5"/>
  <c r="Z395" i="5"/>
  <c r="AK395" i="5"/>
  <c r="P397" i="5"/>
  <c r="AL397" i="5"/>
  <c r="R399" i="5"/>
  <c r="AC399" i="5"/>
  <c r="S412" i="5"/>
  <c r="AO412" i="5"/>
  <c r="R415" i="5"/>
  <c r="AN415" i="5"/>
  <c r="AC415" i="5"/>
  <c r="AL425" i="5"/>
  <c r="AA425" i="5"/>
  <c r="AJ465" i="5"/>
  <c r="BQ465" i="5" s="1"/>
  <c r="Y465" i="5"/>
  <c r="BF465" i="5" s="1"/>
  <c r="N465" i="5"/>
  <c r="AM474" i="5"/>
  <c r="Q474" i="5"/>
  <c r="AB474" i="5"/>
  <c r="AA530" i="5"/>
  <c r="AL530" i="5"/>
  <c r="P530" i="5"/>
  <c r="AT350" i="5"/>
  <c r="AH355" i="5"/>
  <c r="Z359" i="5"/>
  <c r="AK359" i="5"/>
  <c r="T360" i="5"/>
  <c r="AE360" i="5"/>
  <c r="N361" i="5"/>
  <c r="Y361" i="5"/>
  <c r="BF361" i="5" s="1"/>
  <c r="AJ361" i="5"/>
  <c r="BQ361" i="5" s="1"/>
  <c r="AS367" i="5"/>
  <c r="AH367" i="5"/>
  <c r="AF371" i="5"/>
  <c r="AQ371" i="5"/>
  <c r="T381" i="5"/>
  <c r="Y384" i="5"/>
  <c r="BF384" i="5" s="1"/>
  <c r="AD389" i="5"/>
  <c r="AO389" i="5"/>
  <c r="S389" i="5"/>
  <c r="AF393" i="5"/>
  <c r="AS395" i="5"/>
  <c r="AL403" i="5"/>
  <c r="AC409" i="5"/>
  <c r="AT410" i="5"/>
  <c r="X410" i="5"/>
  <c r="AI431" i="5"/>
  <c r="AT431" i="5"/>
  <c r="X431" i="5"/>
  <c r="AM444" i="5"/>
  <c r="Q444" i="5"/>
  <c r="AB444" i="5"/>
  <c r="AG351" i="5"/>
  <c r="V351" i="5"/>
  <c r="AK355" i="5"/>
  <c r="O355" i="5"/>
  <c r="AF360" i="5"/>
  <c r="AQ360" i="5"/>
  <c r="U360" i="5"/>
  <c r="AB360" i="5"/>
  <c r="Z361" i="5"/>
  <c r="AK361" i="5"/>
  <c r="R363" i="5"/>
  <c r="AC363" i="5"/>
  <c r="AQ365" i="5"/>
  <c r="X368" i="5"/>
  <c r="AI368" i="5"/>
  <c r="AF378" i="5"/>
  <c r="AQ378" i="5"/>
  <c r="N379" i="5"/>
  <c r="Y379" i="5"/>
  <c r="BF379" i="5" s="1"/>
  <c r="S379" i="5"/>
  <c r="O381" i="5"/>
  <c r="Z381" i="5"/>
  <c r="AK381" i="5"/>
  <c r="AP383" i="5"/>
  <c r="T383" i="5"/>
  <c r="AE383" i="5"/>
  <c r="X388" i="5"/>
  <c r="AI388" i="5"/>
  <c r="AT388" i="5"/>
  <c r="AP389" i="5"/>
  <c r="AE389" i="5"/>
  <c r="Y390" i="5"/>
  <c r="BF390" i="5" s="1"/>
  <c r="R395" i="5"/>
  <c r="AN395" i="5"/>
  <c r="AA397" i="5"/>
  <c r="AP400" i="5"/>
  <c r="AE400" i="5"/>
  <c r="Z403" i="5"/>
  <c r="AK403" i="5"/>
  <c r="O403" i="5"/>
  <c r="Y413" i="5"/>
  <c r="BF413" i="5" s="1"/>
  <c r="AJ413" i="5"/>
  <c r="BQ413" i="5" s="1"/>
  <c r="N413" i="5"/>
  <c r="AB414" i="5"/>
  <c r="AM414" i="5"/>
  <c r="Q414" i="5"/>
  <c r="AS417" i="5"/>
  <c r="W417" i="5"/>
  <c r="AH417" i="5"/>
  <c r="P419" i="5"/>
  <c r="AA419" i="5"/>
  <c r="AL419" i="5"/>
  <c r="O443" i="5"/>
  <c r="AK443" i="5"/>
  <c r="Z443" i="5"/>
  <c r="W446" i="5"/>
  <c r="AH446" i="5"/>
  <c r="AS446" i="5"/>
  <c r="AI454" i="5"/>
  <c r="AT454" i="5"/>
  <c r="X454" i="5"/>
  <c r="V473" i="5"/>
  <c r="AR473" i="5"/>
  <c r="AG473" i="5"/>
  <c r="W499" i="5"/>
  <c r="AS499" i="5"/>
  <c r="AH499" i="5"/>
  <c r="AA519" i="5"/>
  <c r="AL519" i="5"/>
  <c r="P519" i="5"/>
  <c r="Z558" i="5"/>
  <c r="AK558" i="5"/>
  <c r="O558" i="5"/>
  <c r="AS351" i="5"/>
  <c r="AH351" i="5"/>
  <c r="AD356" i="5"/>
  <c r="AE357" i="5"/>
  <c r="X358" i="5"/>
  <c r="AI358" i="5"/>
  <c r="V361" i="5"/>
  <c r="X362" i="5"/>
  <c r="AI362" i="5"/>
  <c r="AD363" i="5"/>
  <c r="AO363" i="5"/>
  <c r="AA366" i="5"/>
  <c r="P366" i="5"/>
  <c r="N373" i="5"/>
  <c r="Y373" i="5"/>
  <c r="BF373" i="5" s="1"/>
  <c r="AJ373" i="5"/>
  <c r="BQ373" i="5" s="1"/>
  <c r="U374" i="5"/>
  <c r="W375" i="5"/>
  <c r="AH375" i="5"/>
  <c r="AS375" i="5"/>
  <c r="N377" i="5"/>
  <c r="Y377" i="5"/>
  <c r="BF377" i="5" s="1"/>
  <c r="Z379" i="5"/>
  <c r="AK379" i="5"/>
  <c r="O379" i="5"/>
  <c r="AF380" i="5"/>
  <c r="AQ380" i="5"/>
  <c r="AF383" i="5"/>
  <c r="AD395" i="5"/>
  <c r="AO395" i="5"/>
  <c r="T397" i="5"/>
  <c r="AE397" i="5"/>
  <c r="AP397" i="5"/>
  <c r="V399" i="5"/>
  <c r="AG399" i="5"/>
  <c r="AR399" i="5"/>
  <c r="AF400" i="5"/>
  <c r="AQ400" i="5"/>
  <c r="P402" i="5"/>
  <c r="AA402" i="5"/>
  <c r="AL402" i="5"/>
  <c r="Q407" i="5"/>
  <c r="AM407" i="5"/>
  <c r="AB407" i="5"/>
  <c r="AK413" i="5"/>
  <c r="Z413" i="5"/>
  <c r="AP420" i="5"/>
  <c r="AE420" i="5"/>
  <c r="Q421" i="5"/>
  <c r="AB421" i="5"/>
  <c r="AM421" i="5"/>
  <c r="AM433" i="5"/>
  <c r="Q433" i="5"/>
  <c r="AB433" i="5"/>
  <c r="AF362" i="5"/>
  <c r="AQ362" i="5"/>
  <c r="AD365" i="5"/>
  <c r="AO365" i="5"/>
  <c r="N367" i="5"/>
  <c r="Y367" i="5"/>
  <c r="BF367" i="5" s="1"/>
  <c r="T371" i="5"/>
  <c r="T372" i="5"/>
  <c r="AE372" i="5"/>
  <c r="Y374" i="5"/>
  <c r="BF374" i="5" s="1"/>
  <c r="X378" i="5"/>
  <c r="AI378" i="5"/>
  <c r="AT378" i="5"/>
  <c r="T380" i="5"/>
  <c r="AE380" i="5"/>
  <c r="AD383" i="5"/>
  <c r="AO383" i="5"/>
  <c r="AB386" i="5"/>
  <c r="Y388" i="5"/>
  <c r="BF388" i="5" s="1"/>
  <c r="AD391" i="5"/>
  <c r="AO391" i="5"/>
  <c r="AB394" i="5"/>
  <c r="U396" i="5"/>
  <c r="AQ396" i="5"/>
  <c r="P398" i="5"/>
  <c r="AL398" i="5"/>
  <c r="Y403" i="5"/>
  <c r="BF403" i="5" s="1"/>
  <c r="AJ403" i="5"/>
  <c r="BQ403" i="5" s="1"/>
  <c r="AJ405" i="5"/>
  <c r="BQ405" i="5" s="1"/>
  <c r="N405" i="5"/>
  <c r="P408" i="5"/>
  <c r="AA408" i="5"/>
  <c r="AL408" i="5"/>
  <c r="Z409" i="5"/>
  <c r="AK409" i="5"/>
  <c r="U415" i="5"/>
  <c r="AF415" i="5"/>
  <c r="AQ415" i="5"/>
  <c r="AS418" i="5"/>
  <c r="AH418" i="5"/>
  <c r="AM423" i="5"/>
  <c r="AB423" i="5"/>
  <c r="AR432" i="5"/>
  <c r="AG432" i="5"/>
  <c r="V432" i="5"/>
  <c r="T444" i="5"/>
  <c r="AE444" i="5"/>
  <c r="AH453" i="5"/>
  <c r="AS453" i="5"/>
  <c r="W453" i="5"/>
  <c r="R457" i="5"/>
  <c r="AC457" i="5"/>
  <c r="AP458" i="5"/>
  <c r="AE458" i="5"/>
  <c r="T458" i="5"/>
  <c r="AF470" i="5"/>
  <c r="U470" i="5"/>
  <c r="AQ470" i="5"/>
  <c r="X486" i="5"/>
  <c r="AT486" i="5"/>
  <c r="AI486" i="5"/>
  <c r="P488" i="5"/>
  <c r="AA488" i="5"/>
  <c r="AL488" i="5"/>
  <c r="AG512" i="5"/>
  <c r="AR512" i="5"/>
  <c r="V512" i="5"/>
  <c r="N359" i="5"/>
  <c r="Y359" i="5"/>
  <c r="BF359" i="5" s="1"/>
  <c r="T363" i="5"/>
  <c r="T364" i="5"/>
  <c r="AE364" i="5"/>
  <c r="R367" i="5"/>
  <c r="AC367" i="5"/>
  <c r="V367" i="5"/>
  <c r="X372" i="5"/>
  <c r="AI372" i="5"/>
  <c r="AT372" i="5"/>
  <c r="Z373" i="5"/>
  <c r="AK373" i="5"/>
  <c r="T376" i="5"/>
  <c r="AE376" i="5"/>
  <c r="X380" i="5"/>
  <c r="AI380" i="5"/>
  <c r="AT380" i="5"/>
  <c r="AM384" i="5"/>
  <c r="AS385" i="5"/>
  <c r="AM392" i="5"/>
  <c r="AS393" i="5"/>
  <c r="AP395" i="5"/>
  <c r="AH397" i="5"/>
  <c r="W397" i="5"/>
  <c r="AS397" i="5"/>
  <c r="Q401" i="5"/>
  <c r="AM401" i="5"/>
  <c r="AN403" i="5"/>
  <c r="R403" i="5"/>
  <c r="R405" i="5"/>
  <c r="AC405" i="5"/>
  <c r="AD407" i="5"/>
  <c r="AO407" i="5"/>
  <c r="X416" i="5"/>
  <c r="AI416" i="5"/>
  <c r="AT416" i="5"/>
  <c r="N427" i="5"/>
  <c r="Y427" i="5"/>
  <c r="BF427" i="5" s="1"/>
  <c r="AJ427" i="5"/>
  <c r="BQ427" i="5" s="1"/>
  <c r="AD456" i="5"/>
  <c r="S456" i="5"/>
  <c r="AO456" i="5"/>
  <c r="U507" i="5"/>
  <c r="AF507" i="5"/>
  <c r="AQ507" i="5"/>
  <c r="R373" i="5"/>
  <c r="AC373" i="5"/>
  <c r="AM386" i="5"/>
  <c r="AM394" i="5"/>
  <c r="AN400" i="5"/>
  <c r="R400" i="5"/>
  <c r="AC400" i="5"/>
  <c r="S404" i="5"/>
  <c r="AD404" i="5"/>
  <c r="V407" i="5"/>
  <c r="AG407" i="5"/>
  <c r="AR407" i="5"/>
  <c r="W408" i="5"/>
  <c r="AH408" i="5"/>
  <c r="V409" i="5"/>
  <c r="AG409" i="5"/>
  <c r="AB412" i="5"/>
  <c r="AM412" i="5"/>
  <c r="Q412" i="5"/>
  <c r="AA415" i="5"/>
  <c r="P415" i="5"/>
  <c r="R418" i="5"/>
  <c r="AN418" i="5"/>
  <c r="AC418" i="5"/>
  <c r="AF424" i="5"/>
  <c r="AQ424" i="5"/>
  <c r="AM426" i="5"/>
  <c r="Q426" i="5"/>
  <c r="V434" i="5"/>
  <c r="AR434" i="5"/>
  <c r="AG434" i="5"/>
  <c r="R442" i="5"/>
  <c r="AC442" i="5"/>
  <c r="AN442" i="5"/>
  <c r="AP460" i="5"/>
  <c r="T460" i="5"/>
  <c r="AE460" i="5"/>
  <c r="AJ467" i="5"/>
  <c r="BQ467" i="5" s="1"/>
  <c r="Y467" i="5"/>
  <c r="BF467" i="5" s="1"/>
  <c r="N467" i="5"/>
  <c r="AH479" i="5"/>
  <c r="W479" i="5"/>
  <c r="AS479" i="5"/>
  <c r="X364" i="5"/>
  <c r="AI364" i="5"/>
  <c r="AT364" i="5"/>
  <c r="Z365" i="5"/>
  <c r="AK365" i="5"/>
  <c r="AF370" i="5"/>
  <c r="AQ370" i="5"/>
  <c r="AD373" i="5"/>
  <c r="AO373" i="5"/>
  <c r="AN373" i="5"/>
  <c r="X376" i="5"/>
  <c r="AI376" i="5"/>
  <c r="AT376" i="5"/>
  <c r="T378" i="5"/>
  <c r="AE378" i="5"/>
  <c r="R381" i="5"/>
  <c r="AC381" i="5"/>
  <c r="X382" i="5"/>
  <c r="AI382" i="5"/>
  <c r="O383" i="5"/>
  <c r="Z383" i="5"/>
  <c r="AK383" i="5"/>
  <c r="U384" i="5"/>
  <c r="AF384" i="5"/>
  <c r="AQ384" i="5"/>
  <c r="AH385" i="5"/>
  <c r="AE387" i="5"/>
  <c r="R389" i="5"/>
  <c r="AC389" i="5"/>
  <c r="X390" i="5"/>
  <c r="AI390" i="5"/>
  <c r="O391" i="5"/>
  <c r="Z391" i="5"/>
  <c r="AK391" i="5"/>
  <c r="U392" i="5"/>
  <c r="AF392" i="5"/>
  <c r="AQ392" i="5"/>
  <c r="AH393" i="5"/>
  <c r="AB396" i="5"/>
  <c r="Q396" i="5"/>
  <c r="AM396" i="5"/>
  <c r="S400" i="5"/>
  <c r="AD400" i="5"/>
  <c r="W402" i="5"/>
  <c r="AH402" i="5"/>
  <c r="V403" i="5"/>
  <c r="AG403" i="5"/>
  <c r="V405" i="5"/>
  <c r="AG405" i="5"/>
  <c r="AR405" i="5"/>
  <c r="AF406" i="5"/>
  <c r="AQ406" i="5"/>
  <c r="V410" i="5"/>
  <c r="AG410" i="5"/>
  <c r="AR410" i="5"/>
  <c r="AA416" i="5"/>
  <c r="AL416" i="5"/>
  <c r="P416" i="5"/>
  <c r="R432" i="5"/>
  <c r="AC432" i="5"/>
  <c r="AN432" i="5"/>
  <c r="AS437" i="5"/>
  <c r="W437" i="5"/>
  <c r="AH437" i="5"/>
  <c r="AD449" i="5"/>
  <c r="S449" i="5"/>
  <c r="AO449" i="5"/>
  <c r="AJ457" i="5"/>
  <c r="BQ457" i="5" s="1"/>
  <c r="Y457" i="5"/>
  <c r="BF457" i="5" s="1"/>
  <c r="N457" i="5"/>
  <c r="Z463" i="5"/>
  <c r="O463" i="5"/>
  <c r="AK463" i="5"/>
  <c r="X471" i="5"/>
  <c r="AT471" i="5"/>
  <c r="AI471" i="5"/>
  <c r="AF356" i="5"/>
  <c r="Z357" i="5"/>
  <c r="T362" i="5"/>
  <c r="AE362" i="5"/>
  <c r="AE363" i="5"/>
  <c r="R365" i="5"/>
  <c r="AC365" i="5"/>
  <c r="X370" i="5"/>
  <c r="AI370" i="5"/>
  <c r="AT370" i="5"/>
  <c r="Z371" i="5"/>
  <c r="AK371" i="5"/>
  <c r="R383" i="5"/>
  <c r="AC383" i="5"/>
  <c r="X384" i="5"/>
  <c r="AI384" i="5"/>
  <c r="O385" i="5"/>
  <c r="Z385" i="5"/>
  <c r="AK385" i="5"/>
  <c r="T385" i="5"/>
  <c r="U386" i="5"/>
  <c r="AF386" i="5"/>
  <c r="AQ386" i="5"/>
  <c r="R391" i="5"/>
  <c r="AC391" i="5"/>
  <c r="X392" i="5"/>
  <c r="AI392" i="5"/>
  <c r="O393" i="5"/>
  <c r="Z393" i="5"/>
  <c r="AK393" i="5"/>
  <c r="T393" i="5"/>
  <c r="U394" i="5"/>
  <c r="AF394" i="5"/>
  <c r="AQ394" i="5"/>
  <c r="T396" i="5"/>
  <c r="AE396" i="5"/>
  <c r="AP396" i="5"/>
  <c r="Y397" i="5"/>
  <c r="BF397" i="5" s="1"/>
  <c r="AT399" i="5"/>
  <c r="AI399" i="5"/>
  <c r="N403" i="5"/>
  <c r="W404" i="5"/>
  <c r="AH404" i="5"/>
  <c r="AI404" i="5"/>
  <c r="N407" i="5"/>
  <c r="Y407" i="5"/>
  <c r="BF407" i="5" s="1"/>
  <c r="AJ407" i="5"/>
  <c r="BQ407" i="5" s="1"/>
  <c r="Y409" i="5"/>
  <c r="BF409" i="5" s="1"/>
  <c r="AJ409" i="5"/>
  <c r="BQ409" i="5" s="1"/>
  <c r="O409" i="5"/>
  <c r="AQ412" i="5"/>
  <c r="AF412" i="5"/>
  <c r="AA422" i="5"/>
  <c r="AL422" i="5"/>
  <c r="P423" i="5"/>
  <c r="AA423" i="5"/>
  <c r="AL423" i="5"/>
  <c r="U426" i="5"/>
  <c r="AF426" i="5"/>
  <c r="AQ426" i="5"/>
  <c r="T438" i="5"/>
  <c r="AP438" i="5"/>
  <c r="AE438" i="5"/>
  <c r="AT441" i="5"/>
  <c r="X441" i="5"/>
  <c r="AI441" i="5"/>
  <c r="V442" i="5"/>
  <c r="AG442" i="5"/>
  <c r="AR442" i="5"/>
  <c r="V453" i="5"/>
  <c r="AR453" i="5"/>
  <c r="AP470" i="5"/>
  <c r="AE470" i="5"/>
  <c r="T470" i="5"/>
  <c r="AJ482" i="5"/>
  <c r="BQ482" i="5" s="1"/>
  <c r="N482" i="5"/>
  <c r="Y482" i="5"/>
  <c r="BF482" i="5" s="1"/>
  <c r="AN502" i="5"/>
  <c r="R502" i="5"/>
  <c r="AC502" i="5"/>
  <c r="AG429" i="5"/>
  <c r="AR429" i="5"/>
  <c r="V429" i="5"/>
  <c r="U431" i="5"/>
  <c r="AF431" i="5"/>
  <c r="AQ431" i="5"/>
  <c r="O432" i="5"/>
  <c r="Z432" i="5"/>
  <c r="AK432" i="5"/>
  <c r="O436" i="5"/>
  <c r="Z436" i="5"/>
  <c r="AK436" i="5"/>
  <c r="U439" i="5"/>
  <c r="AF439" i="5"/>
  <c r="AQ439" i="5"/>
  <c r="AN440" i="5"/>
  <c r="R440" i="5"/>
  <c r="AB441" i="5"/>
  <c r="AM441" i="5"/>
  <c r="U447" i="5"/>
  <c r="AF447" i="5"/>
  <c r="AQ447" i="5"/>
  <c r="AN448" i="5"/>
  <c r="AC448" i="5"/>
  <c r="AH451" i="5"/>
  <c r="W451" i="5"/>
  <c r="AT453" i="5"/>
  <c r="X453" i="5"/>
  <c r="AI453" i="5"/>
  <c r="AJ454" i="5"/>
  <c r="BQ454" i="5" s="1"/>
  <c r="Y454" i="5"/>
  <c r="BF454" i="5" s="1"/>
  <c r="X463" i="5"/>
  <c r="AT463" i="5"/>
  <c r="AI463" i="5"/>
  <c r="R464" i="5"/>
  <c r="AN464" i="5"/>
  <c r="AC474" i="5"/>
  <c r="AN474" i="5"/>
  <c r="R474" i="5"/>
  <c r="AR476" i="5"/>
  <c r="V476" i="5"/>
  <c r="AG476" i="5"/>
  <c r="AK478" i="5"/>
  <c r="Z478" i="5"/>
  <c r="O478" i="5"/>
  <c r="AF486" i="5"/>
  <c r="AQ486" i="5"/>
  <c r="U486" i="5"/>
  <c r="Z491" i="5"/>
  <c r="O491" i="5"/>
  <c r="AK491" i="5"/>
  <c r="Z496" i="5"/>
  <c r="O496" i="5"/>
  <c r="AK496" i="5"/>
  <c r="AL500" i="5"/>
  <c r="AA500" i="5"/>
  <c r="P500" i="5"/>
  <c r="V507" i="5"/>
  <c r="AR507" i="5"/>
  <c r="AG507" i="5"/>
  <c r="AA428" i="5"/>
  <c r="AL428" i="5"/>
  <c r="P428" i="5"/>
  <c r="AS429" i="5"/>
  <c r="W429" i="5"/>
  <c r="O430" i="5"/>
  <c r="Z430" i="5"/>
  <c r="AK430" i="5"/>
  <c r="AG431" i="5"/>
  <c r="AR431" i="5"/>
  <c r="V431" i="5"/>
  <c r="AS433" i="5"/>
  <c r="AH433" i="5"/>
  <c r="AA434" i="5"/>
  <c r="AL434" i="5"/>
  <c r="AA436" i="5"/>
  <c r="AL436" i="5"/>
  <c r="P436" i="5"/>
  <c r="AJ437" i="5"/>
  <c r="BQ437" i="5" s="1"/>
  <c r="N437" i="5"/>
  <c r="W438" i="5"/>
  <c r="AH438" i="5"/>
  <c r="AG439" i="5"/>
  <c r="AR439" i="5"/>
  <c r="AI443" i="5"/>
  <c r="AH444" i="5"/>
  <c r="AS444" i="5"/>
  <c r="AG445" i="5"/>
  <c r="AR445" i="5"/>
  <c r="V445" i="5"/>
  <c r="AG447" i="5"/>
  <c r="AR447" i="5"/>
  <c r="V447" i="5"/>
  <c r="AO448" i="5"/>
  <c r="S448" i="5"/>
  <c r="V449" i="5"/>
  <c r="AR449" i="5"/>
  <c r="AH450" i="5"/>
  <c r="AS450" i="5"/>
  <c r="AT451" i="5"/>
  <c r="X451" i="5"/>
  <c r="AI451" i="5"/>
  <c r="Y452" i="5"/>
  <c r="BF452" i="5" s="1"/>
  <c r="AJ452" i="5"/>
  <c r="BQ452" i="5" s="1"/>
  <c r="AG456" i="5"/>
  <c r="AR456" i="5"/>
  <c r="V456" i="5"/>
  <c r="AS458" i="5"/>
  <c r="AH458" i="5"/>
  <c r="AA461" i="5"/>
  <c r="P461" i="5"/>
  <c r="N468" i="5"/>
  <c r="Y468" i="5"/>
  <c r="BF468" i="5" s="1"/>
  <c r="AJ468" i="5"/>
  <c r="BQ468" i="5" s="1"/>
  <c r="AD472" i="5"/>
  <c r="AO472" i="5"/>
  <c r="S472" i="5"/>
  <c r="AA478" i="5"/>
  <c r="AL478" i="5"/>
  <c r="N479" i="5"/>
  <c r="AJ479" i="5"/>
  <c r="BQ479" i="5" s="1"/>
  <c r="AT483" i="5"/>
  <c r="AI483" i="5"/>
  <c r="X483" i="5"/>
  <c r="AR487" i="5"/>
  <c r="AG487" i="5"/>
  <c r="V487" i="5"/>
  <c r="AL496" i="5"/>
  <c r="AA496" i="5"/>
  <c r="P496" i="5"/>
  <c r="AA515" i="5"/>
  <c r="AL515" i="5"/>
  <c r="P515" i="5"/>
  <c r="O525" i="5"/>
  <c r="Z525" i="5"/>
  <c r="AK525" i="5"/>
  <c r="AD411" i="5"/>
  <c r="X415" i="5"/>
  <c r="V422" i="5"/>
  <c r="AB425" i="5"/>
  <c r="AM425" i="5"/>
  <c r="T426" i="5"/>
  <c r="AM428" i="5"/>
  <c r="Q428" i="5"/>
  <c r="AQ428" i="5"/>
  <c r="AA430" i="5"/>
  <c r="AL430" i="5"/>
  <c r="P430" i="5"/>
  <c r="T430" i="5"/>
  <c r="AM432" i="5"/>
  <c r="AB432" i="5"/>
  <c r="X433" i="5"/>
  <c r="AI433" i="5"/>
  <c r="AT433" i="5"/>
  <c r="AM434" i="5"/>
  <c r="Q434" i="5"/>
  <c r="AB434" i="5"/>
  <c r="AC440" i="5"/>
  <c r="AM442" i="5"/>
  <c r="Q442" i="5"/>
  <c r="AS445" i="5"/>
  <c r="W445" i="5"/>
  <c r="AG446" i="5"/>
  <c r="AR446" i="5"/>
  <c r="AE446" i="5"/>
  <c r="AD448" i="5"/>
  <c r="V455" i="5"/>
  <c r="AG455" i="5"/>
  <c r="AR455" i="5"/>
  <c r="AH456" i="5"/>
  <c r="AS456" i="5"/>
  <c r="AB461" i="5"/>
  <c r="AM461" i="5"/>
  <c r="AT470" i="5"/>
  <c r="AI470" i="5"/>
  <c r="AL475" i="5"/>
  <c r="P475" i="5"/>
  <c r="AG502" i="5"/>
  <c r="AR502" i="5"/>
  <c r="V502" i="5"/>
  <c r="AJ512" i="5"/>
  <c r="BQ512" i="5" s="1"/>
  <c r="N512" i="5"/>
  <c r="Y512" i="5"/>
  <c r="BF512" i="5" s="1"/>
  <c r="Y539" i="5"/>
  <c r="BF539" i="5" s="1"/>
  <c r="AJ539" i="5"/>
  <c r="BQ539" i="5" s="1"/>
  <c r="N539" i="5"/>
  <c r="Y381" i="5"/>
  <c r="BF381" i="5" s="1"/>
  <c r="AE382" i="5"/>
  <c r="Y383" i="5"/>
  <c r="BF383" i="5" s="1"/>
  <c r="AE384" i="5"/>
  <c r="Y385" i="5"/>
  <c r="BF385" i="5" s="1"/>
  <c r="AE386" i="5"/>
  <c r="Y387" i="5"/>
  <c r="BF387" i="5" s="1"/>
  <c r="AE388" i="5"/>
  <c r="Y389" i="5"/>
  <c r="BF389" i="5" s="1"/>
  <c r="AE390" i="5"/>
  <c r="Y391" i="5"/>
  <c r="BF391" i="5" s="1"/>
  <c r="AE392" i="5"/>
  <c r="Y393" i="5"/>
  <c r="BF393" i="5" s="1"/>
  <c r="AE394" i="5"/>
  <c r="AH401" i="5"/>
  <c r="AS401" i="5"/>
  <c r="P404" i="5"/>
  <c r="AA404" i="5"/>
  <c r="R404" i="5"/>
  <c r="AH407" i="5"/>
  <c r="AS407" i="5"/>
  <c r="AI409" i="5"/>
  <c r="P410" i="5"/>
  <c r="AA410" i="5"/>
  <c r="R410" i="5"/>
  <c r="R411" i="5"/>
  <c r="AP412" i="5"/>
  <c r="AG415" i="5"/>
  <c r="AR415" i="5"/>
  <c r="Z415" i="5"/>
  <c r="AI418" i="5"/>
  <c r="AT418" i="5"/>
  <c r="AG418" i="5"/>
  <c r="AG421" i="5"/>
  <c r="AR421" i="5"/>
  <c r="AR422" i="5"/>
  <c r="U423" i="5"/>
  <c r="AF423" i="5"/>
  <c r="AQ423" i="5"/>
  <c r="AP426" i="5"/>
  <c r="AS435" i="5"/>
  <c r="W435" i="5"/>
  <c r="AH435" i="5"/>
  <c r="N439" i="5"/>
  <c r="V440" i="5"/>
  <c r="AG440" i="5"/>
  <c r="U441" i="5"/>
  <c r="AF441" i="5"/>
  <c r="AQ441" i="5"/>
  <c r="AA443" i="5"/>
  <c r="AL443" i="5"/>
  <c r="AJ450" i="5"/>
  <c r="BQ450" i="5" s="1"/>
  <c r="N450" i="5"/>
  <c r="Q451" i="5"/>
  <c r="AB452" i="5"/>
  <c r="AM452" i="5"/>
  <c r="Q452" i="5"/>
  <c r="P453" i="5"/>
  <c r="AA453" i="5"/>
  <c r="AD457" i="5"/>
  <c r="AO457" i="5"/>
  <c r="S457" i="5"/>
  <c r="AL463" i="5"/>
  <c r="AA463" i="5"/>
  <c r="S463" i="5"/>
  <c r="V464" i="5"/>
  <c r="AR464" i="5"/>
  <c r="AR472" i="5"/>
  <c r="V472" i="5"/>
  <c r="AG472" i="5"/>
  <c r="U477" i="5"/>
  <c r="AF477" i="5"/>
  <c r="P480" i="5"/>
  <c r="AL480" i="5"/>
  <c r="AA492" i="5"/>
  <c r="AL492" i="5"/>
  <c r="P492" i="5"/>
  <c r="AA494" i="5"/>
  <c r="AL494" i="5"/>
  <c r="P494" i="5"/>
  <c r="V501" i="5"/>
  <c r="AR501" i="5"/>
  <c r="AG501" i="5"/>
  <c r="AG526" i="5"/>
  <c r="AR526" i="5"/>
  <c r="V526" i="5"/>
  <c r="AB404" i="5"/>
  <c r="AM404" i="5"/>
  <c r="AB410" i="5"/>
  <c r="AM410" i="5"/>
  <c r="U419" i="5"/>
  <c r="AF419" i="5"/>
  <c r="AQ419" i="5"/>
  <c r="O420" i="5"/>
  <c r="Z420" i="5"/>
  <c r="AG423" i="5"/>
  <c r="AR423" i="5"/>
  <c r="T428" i="5"/>
  <c r="AE428" i="5"/>
  <c r="AP428" i="5"/>
  <c r="Z429" i="5"/>
  <c r="AK429" i="5"/>
  <c r="AH429" i="5"/>
  <c r="S430" i="5"/>
  <c r="AD430" i="5"/>
  <c r="AO430" i="5"/>
  <c r="Y431" i="5"/>
  <c r="BF431" i="5" s="1"/>
  <c r="AJ431" i="5"/>
  <c r="BQ431" i="5" s="1"/>
  <c r="AP436" i="5"/>
  <c r="T436" i="5"/>
  <c r="O438" i="5"/>
  <c r="Z438" i="5"/>
  <c r="AK438" i="5"/>
  <c r="AB442" i="5"/>
  <c r="N445" i="5"/>
  <c r="AJ445" i="5"/>
  <c r="BQ445" i="5" s="1"/>
  <c r="Y447" i="5"/>
  <c r="BF447" i="5" s="1"/>
  <c r="AJ447" i="5"/>
  <c r="BQ447" i="5" s="1"/>
  <c r="AH448" i="5"/>
  <c r="AL451" i="5"/>
  <c r="P451" i="5"/>
  <c r="AN452" i="5"/>
  <c r="R452" i="5"/>
  <c r="O455" i="5"/>
  <c r="AP459" i="5"/>
  <c r="T459" i="5"/>
  <c r="AP461" i="5"/>
  <c r="T461" i="5"/>
  <c r="AE461" i="5"/>
  <c r="AI462" i="5"/>
  <c r="T463" i="5"/>
  <c r="R465" i="5"/>
  <c r="R468" i="5"/>
  <c r="AN468" i="5"/>
  <c r="AC468" i="5"/>
  <c r="X469" i="5"/>
  <c r="AT469" i="5"/>
  <c r="AI469" i="5"/>
  <c r="AC471" i="5"/>
  <c r="AN471" i="5"/>
  <c r="R471" i="5"/>
  <c r="AA473" i="5"/>
  <c r="AL473" i="5"/>
  <c r="Y479" i="5"/>
  <c r="BF479" i="5" s="1"/>
  <c r="U481" i="5"/>
  <c r="AQ481" i="5"/>
  <c r="AM494" i="5"/>
  <c r="AB494" i="5"/>
  <c r="R509" i="5"/>
  <c r="AN509" i="5"/>
  <c r="AC509" i="5"/>
  <c r="AJ516" i="5"/>
  <c r="BQ516" i="5" s="1"/>
  <c r="Y516" i="5"/>
  <c r="BF516" i="5" s="1"/>
  <c r="N516" i="5"/>
  <c r="AJ524" i="5"/>
  <c r="BQ524" i="5" s="1"/>
  <c r="N524" i="5"/>
  <c r="AR400" i="5"/>
  <c r="AR406" i="5"/>
  <c r="O416" i="5"/>
  <c r="Z416" i="5"/>
  <c r="AG417" i="5"/>
  <c r="AR417" i="5"/>
  <c r="AG419" i="5"/>
  <c r="AR419" i="5"/>
  <c r="U425" i="5"/>
  <c r="AF425" i="5"/>
  <c r="AQ425" i="5"/>
  <c r="AB428" i="5"/>
  <c r="AL433" i="5"/>
  <c r="P433" i="5"/>
  <c r="AB436" i="5"/>
  <c r="AA438" i="5"/>
  <c r="AL438" i="5"/>
  <c r="U442" i="5"/>
  <c r="AF442" i="5"/>
  <c r="AA444" i="5"/>
  <c r="AL444" i="5"/>
  <c r="P444" i="5"/>
  <c r="Z445" i="5"/>
  <c r="AK445" i="5"/>
  <c r="AJ455" i="5"/>
  <c r="BQ455" i="5" s="1"/>
  <c r="N455" i="5"/>
  <c r="P458" i="5"/>
  <c r="AL458" i="5"/>
  <c r="AA459" i="5"/>
  <c r="P460" i="5"/>
  <c r="AA460" i="5"/>
  <c r="AL460" i="5"/>
  <c r="P462" i="5"/>
  <c r="AL462" i="5"/>
  <c r="AA462" i="5"/>
  <c r="AN463" i="5"/>
  <c r="R463" i="5"/>
  <c r="X464" i="5"/>
  <c r="AI464" i="5"/>
  <c r="AM465" i="5"/>
  <c r="Q465" i="5"/>
  <c r="V466" i="5"/>
  <c r="AR466" i="5"/>
  <c r="AB473" i="5"/>
  <c r="Q473" i="5"/>
  <c r="AL476" i="5"/>
  <c r="P476" i="5"/>
  <c r="AA476" i="5"/>
  <c r="AG481" i="5"/>
  <c r="AR481" i="5"/>
  <c r="V481" i="5"/>
  <c r="AR482" i="5"/>
  <c r="AG482" i="5"/>
  <c r="V482" i="5"/>
  <c r="AD493" i="5"/>
  <c r="AO493" i="5"/>
  <c r="S493" i="5"/>
  <c r="AD495" i="5"/>
  <c r="AO495" i="5"/>
  <c r="S495" i="5"/>
  <c r="X526" i="5"/>
  <c r="AI526" i="5"/>
  <c r="AT526" i="5"/>
  <c r="AJ587" i="5"/>
  <c r="BQ587" i="5" s="1"/>
  <c r="Y587" i="5"/>
  <c r="BF587" i="5" s="1"/>
  <c r="N587" i="5"/>
  <c r="O446" i="5"/>
  <c r="Z446" i="5"/>
  <c r="AK446" i="5"/>
  <c r="V450" i="5"/>
  <c r="AO453" i="5"/>
  <c r="S453" i="5"/>
  <c r="V457" i="5"/>
  <c r="AR457" i="5"/>
  <c r="V459" i="5"/>
  <c r="AR459" i="5"/>
  <c r="AG459" i="5"/>
  <c r="V467" i="5"/>
  <c r="AG467" i="5"/>
  <c r="AR467" i="5"/>
  <c r="AP468" i="5"/>
  <c r="T468" i="5"/>
  <c r="AE468" i="5"/>
  <c r="T484" i="5"/>
  <c r="AE484" i="5"/>
  <c r="AP484" i="5"/>
  <c r="AL487" i="5"/>
  <c r="P487" i="5"/>
  <c r="AA487" i="5"/>
  <c r="AP495" i="5"/>
  <c r="T495" i="5"/>
  <c r="AE495" i="5"/>
  <c r="AL514" i="5"/>
  <c r="P514" i="5"/>
  <c r="AO547" i="5"/>
  <c r="S547" i="5"/>
  <c r="AD547" i="5"/>
  <c r="P400" i="5"/>
  <c r="AA400" i="5"/>
  <c r="AH403" i="5"/>
  <c r="AS403" i="5"/>
  <c r="P406" i="5"/>
  <c r="AA406" i="5"/>
  <c r="AH409" i="5"/>
  <c r="AS409" i="5"/>
  <c r="V413" i="5"/>
  <c r="AG413" i="5"/>
  <c r="R420" i="5"/>
  <c r="AC420" i="5"/>
  <c r="AN420" i="5"/>
  <c r="AH421" i="5"/>
  <c r="AE422" i="5"/>
  <c r="N423" i="5"/>
  <c r="V424" i="5"/>
  <c r="AG424" i="5"/>
  <c r="AC424" i="5"/>
  <c r="AC426" i="5"/>
  <c r="AS427" i="5"/>
  <c r="W427" i="5"/>
  <c r="AM431" i="5"/>
  <c r="Q431" i="5"/>
  <c r="AK435" i="5"/>
  <c r="O435" i="5"/>
  <c r="AE436" i="5"/>
  <c r="U437" i="5"/>
  <c r="AF437" i="5"/>
  <c r="AQ437" i="5"/>
  <c r="Q439" i="5"/>
  <c r="AM439" i="5"/>
  <c r="AA446" i="5"/>
  <c r="AL446" i="5"/>
  <c r="P446" i="5"/>
  <c r="AP446" i="5"/>
  <c r="AL447" i="5"/>
  <c r="W450" i="5"/>
  <c r="U452" i="5"/>
  <c r="AF452" i="5"/>
  <c r="AP453" i="5"/>
  <c r="T453" i="5"/>
  <c r="AE453" i="5"/>
  <c r="V454" i="5"/>
  <c r="AR454" i="5"/>
  <c r="W456" i="5"/>
  <c r="R460" i="5"/>
  <c r="AN460" i="5"/>
  <c r="AC460" i="5"/>
  <c r="AJ464" i="5"/>
  <c r="BQ464" i="5" s="1"/>
  <c r="Y464" i="5"/>
  <c r="BF464" i="5" s="1"/>
  <c r="AG466" i="5"/>
  <c r="AF468" i="5"/>
  <c r="U468" i="5"/>
  <c r="N472" i="5"/>
  <c r="Y472" i="5"/>
  <c r="BF472" i="5" s="1"/>
  <c r="AJ472" i="5"/>
  <c r="BQ472" i="5" s="1"/>
  <c r="AP489" i="5"/>
  <c r="AE489" i="5"/>
  <c r="T489" i="5"/>
  <c r="W497" i="5"/>
  <c r="AS497" i="5"/>
  <c r="AH497" i="5"/>
  <c r="AD505" i="5"/>
  <c r="S505" i="5"/>
  <c r="AO505" i="5"/>
  <c r="AJ510" i="5"/>
  <c r="N510" i="5"/>
  <c r="Y510" i="5"/>
  <c r="BF510" i="5" s="1"/>
  <c r="Y524" i="5"/>
  <c r="BF524" i="5" s="1"/>
  <c r="AR395" i="5"/>
  <c r="AM398" i="5"/>
  <c r="AB400" i="5"/>
  <c r="AM400" i="5"/>
  <c r="AC402" i="5"/>
  <c r="AB406" i="5"/>
  <c r="AM406" i="5"/>
  <c r="AC408" i="5"/>
  <c r="V411" i="5"/>
  <c r="AG411" i="5"/>
  <c r="AH413" i="5"/>
  <c r="AS413" i="5"/>
  <c r="P414" i="5"/>
  <c r="AA414" i="5"/>
  <c r="AH415" i="5"/>
  <c r="AM418" i="5"/>
  <c r="Q418" i="5"/>
  <c r="AD424" i="5"/>
  <c r="AF434" i="5"/>
  <c r="AF436" i="5"/>
  <c r="AG437" i="5"/>
  <c r="AR437" i="5"/>
  <c r="V437" i="5"/>
  <c r="AO438" i="5"/>
  <c r="S438" i="5"/>
  <c r="AS438" i="5"/>
  <c r="V439" i="5"/>
  <c r="O440" i="5"/>
  <c r="Z440" i="5"/>
  <c r="AK440" i="5"/>
  <c r="AO440" i="5"/>
  <c r="Q441" i="5"/>
  <c r="V446" i="5"/>
  <c r="O448" i="5"/>
  <c r="Z448" i="5"/>
  <c r="R448" i="5"/>
  <c r="W449" i="5"/>
  <c r="Y450" i="5"/>
  <c r="BF450" i="5" s="1"/>
  <c r="AA451" i="5"/>
  <c r="AS451" i="5"/>
  <c r="AC452" i="5"/>
  <c r="AD453" i="5"/>
  <c r="AF454" i="5"/>
  <c r="R456" i="5"/>
  <c r="AN456" i="5"/>
  <c r="W458" i="5"/>
  <c r="X459" i="5"/>
  <c r="AT459" i="5"/>
  <c r="AI459" i="5"/>
  <c r="AD460" i="5"/>
  <c r="AO460" i="5"/>
  <c r="AK461" i="5"/>
  <c r="AC463" i="5"/>
  <c r="AQ468" i="5"/>
  <c r="X470" i="5"/>
  <c r="V471" i="5"/>
  <c r="AR471" i="5"/>
  <c r="AG471" i="5"/>
  <c r="X478" i="5"/>
  <c r="AI478" i="5"/>
  <c r="AT478" i="5"/>
  <c r="AP485" i="5"/>
  <c r="AE485" i="5"/>
  <c r="T485" i="5"/>
  <c r="AQ489" i="5"/>
  <c r="U489" i="5"/>
  <c r="R511" i="5"/>
  <c r="AC511" i="5"/>
  <c r="AN511" i="5"/>
  <c r="AN514" i="5"/>
  <c r="R514" i="5"/>
  <c r="AC514" i="5"/>
  <c r="AA514" i="5"/>
  <c r="AF484" i="5"/>
  <c r="U484" i="5"/>
  <c r="AT485" i="5"/>
  <c r="X485" i="5"/>
  <c r="AL491" i="5"/>
  <c r="AA491" i="5"/>
  <c r="X499" i="5"/>
  <c r="AT499" i="5"/>
  <c r="W501" i="5"/>
  <c r="AS501" i="5"/>
  <c r="AH501" i="5"/>
  <c r="AP505" i="5"/>
  <c r="T505" i="5"/>
  <c r="AE505" i="5"/>
  <c r="AO583" i="5"/>
  <c r="AD583" i="5"/>
  <c r="S583" i="5"/>
  <c r="AE590" i="5"/>
  <c r="AP590" i="5"/>
  <c r="T590" i="5"/>
  <c r="AG468" i="5"/>
  <c r="AR468" i="5"/>
  <c r="AJ469" i="5"/>
  <c r="BQ469" i="5" s="1"/>
  <c r="N469" i="5"/>
  <c r="X475" i="5"/>
  <c r="AT475" i="5"/>
  <c r="X476" i="5"/>
  <c r="AI476" i="5"/>
  <c r="AF480" i="5"/>
  <c r="U480" i="5"/>
  <c r="AQ480" i="5"/>
  <c r="AH481" i="5"/>
  <c r="AS481" i="5"/>
  <c r="AR484" i="5"/>
  <c r="AG484" i="5"/>
  <c r="V484" i="5"/>
  <c r="T492" i="5"/>
  <c r="AP492" i="5"/>
  <c r="AI495" i="5"/>
  <c r="T496" i="5"/>
  <c r="AE496" i="5"/>
  <c r="X500" i="5"/>
  <c r="AI500" i="5"/>
  <c r="AT500" i="5"/>
  <c r="AE503" i="5"/>
  <c r="R515" i="5"/>
  <c r="AC515" i="5"/>
  <c r="AN515" i="5"/>
  <c r="AI517" i="5"/>
  <c r="AT517" i="5"/>
  <c r="X517" i="5"/>
  <c r="AG524" i="5"/>
  <c r="AR524" i="5"/>
  <c r="V524" i="5"/>
  <c r="AB616" i="5"/>
  <c r="AM616" i="5"/>
  <c r="Q616" i="5"/>
  <c r="AA440" i="5"/>
  <c r="AL440" i="5"/>
  <c r="AG441" i="5"/>
  <c r="AR441" i="5"/>
  <c r="O442" i="5"/>
  <c r="Z442" i="5"/>
  <c r="AK442" i="5"/>
  <c r="U443" i="5"/>
  <c r="AF443" i="5"/>
  <c r="AQ443" i="5"/>
  <c r="X455" i="5"/>
  <c r="AT455" i="5"/>
  <c r="AI455" i="5"/>
  <c r="X457" i="5"/>
  <c r="AT457" i="5"/>
  <c r="AL466" i="5"/>
  <c r="X467" i="5"/>
  <c r="AT467" i="5"/>
  <c r="AI467" i="5"/>
  <c r="AI468" i="5"/>
  <c r="Q471" i="5"/>
  <c r="P472" i="5"/>
  <c r="AA472" i="5"/>
  <c r="AL472" i="5"/>
  <c r="AI475" i="5"/>
  <c r="N476" i="5"/>
  <c r="Z477" i="5"/>
  <c r="AK477" i="5"/>
  <c r="O477" i="5"/>
  <c r="AP479" i="5"/>
  <c r="T479" i="5"/>
  <c r="AI481" i="5"/>
  <c r="X481" i="5"/>
  <c r="AF492" i="5"/>
  <c r="U492" i="5"/>
  <c r="AE492" i="5"/>
  <c r="AL493" i="5"/>
  <c r="AA493" i="5"/>
  <c r="P493" i="5"/>
  <c r="N497" i="5"/>
  <c r="Y497" i="5"/>
  <c r="BF497" i="5" s="1"/>
  <c r="AJ497" i="5"/>
  <c r="BQ497" i="5" s="1"/>
  <c r="AI497" i="5"/>
  <c r="AC498" i="5"/>
  <c r="AN498" i="5"/>
  <c r="R498" i="5"/>
  <c r="AI511" i="5"/>
  <c r="AT511" i="5"/>
  <c r="AJ518" i="5"/>
  <c r="BQ518" i="5" s="1"/>
  <c r="N518" i="5"/>
  <c r="Y518" i="5"/>
  <c r="BF518" i="5" s="1"/>
  <c r="X520" i="5"/>
  <c r="AT520" i="5"/>
  <c r="AI520" i="5"/>
  <c r="AG521" i="5"/>
  <c r="AR521" i="5"/>
  <c r="V521" i="5"/>
  <c r="V541" i="5"/>
  <c r="AR541" i="5"/>
  <c r="AG541" i="5"/>
  <c r="AA442" i="5"/>
  <c r="AL442" i="5"/>
  <c r="AG443" i="5"/>
  <c r="AR443" i="5"/>
  <c r="O444" i="5"/>
  <c r="Z444" i="5"/>
  <c r="AK444" i="5"/>
  <c r="U445" i="5"/>
  <c r="AF445" i="5"/>
  <c r="AQ445" i="5"/>
  <c r="P452" i="5"/>
  <c r="AL452" i="5"/>
  <c r="R458" i="5"/>
  <c r="AN458" i="5"/>
  <c r="AC458" i="5"/>
  <c r="P464" i="5"/>
  <c r="AL464" i="5"/>
  <c r="X465" i="5"/>
  <c r="AT465" i="5"/>
  <c r="AI465" i="5"/>
  <c r="AR465" i="5"/>
  <c r="N475" i="5"/>
  <c r="AJ475" i="5"/>
  <c r="BQ475" i="5" s="1"/>
  <c r="Y475" i="5"/>
  <c r="BF475" i="5" s="1"/>
  <c r="AL477" i="5"/>
  <c r="P477" i="5"/>
  <c r="AD483" i="5"/>
  <c r="S483" i="5"/>
  <c r="AO483" i="5"/>
  <c r="X484" i="5"/>
  <c r="AT484" i="5"/>
  <c r="AD491" i="5"/>
  <c r="AO491" i="5"/>
  <c r="AR492" i="5"/>
  <c r="V492" i="5"/>
  <c r="AG492" i="5"/>
  <c r="AE494" i="5"/>
  <c r="Z497" i="5"/>
  <c r="AK497" i="5"/>
  <c r="AJ500" i="5"/>
  <c r="BQ500" i="5" s="1"/>
  <c r="N500" i="5"/>
  <c r="Y500" i="5"/>
  <c r="BF500" i="5" s="1"/>
  <c r="R510" i="5"/>
  <c r="AC510" i="5"/>
  <c r="AN510" i="5"/>
  <c r="AK518" i="5"/>
  <c r="Z518" i="5"/>
  <c r="W521" i="5"/>
  <c r="AH521" i="5"/>
  <c r="AS521" i="5"/>
  <c r="R531" i="5"/>
  <c r="AN531" i="5"/>
  <c r="AC531" i="5"/>
  <c r="R472" i="5"/>
  <c r="AN472" i="5"/>
  <c r="AC472" i="5"/>
  <c r="Z475" i="5"/>
  <c r="AK475" i="5"/>
  <c r="V479" i="5"/>
  <c r="AG479" i="5"/>
  <c r="N481" i="5"/>
  <c r="Y481" i="5"/>
  <c r="BF481" i="5" s="1"/>
  <c r="AI484" i="5"/>
  <c r="T486" i="5"/>
  <c r="AE486" i="5"/>
  <c r="X488" i="5"/>
  <c r="AT488" i="5"/>
  <c r="R493" i="5"/>
  <c r="AN493" i="5"/>
  <c r="AC493" i="5"/>
  <c r="Z495" i="5"/>
  <c r="AK495" i="5"/>
  <c r="O495" i="5"/>
  <c r="AL499" i="5"/>
  <c r="AA499" i="5"/>
  <c r="W509" i="5"/>
  <c r="AH509" i="5"/>
  <c r="U512" i="5"/>
  <c r="AF512" i="5"/>
  <c r="AQ512" i="5"/>
  <c r="AA518" i="5"/>
  <c r="AL518" i="5"/>
  <c r="X521" i="5"/>
  <c r="AT521" i="5"/>
  <c r="R523" i="5"/>
  <c r="AC523" i="5"/>
  <c r="AN523" i="5"/>
  <c r="O528" i="5"/>
  <c r="AK528" i="5"/>
  <c r="Z528" i="5"/>
  <c r="AD531" i="5"/>
  <c r="S531" i="5"/>
  <c r="AO531" i="5"/>
  <c r="AO608" i="5"/>
  <c r="S608" i="5"/>
  <c r="AD608" i="5"/>
  <c r="O418" i="5"/>
  <c r="Z418" i="5"/>
  <c r="AA424" i="5"/>
  <c r="AL424" i="5"/>
  <c r="AG425" i="5"/>
  <c r="AR425" i="5"/>
  <c r="O426" i="5"/>
  <c r="Z426" i="5"/>
  <c r="AK426" i="5"/>
  <c r="U427" i="5"/>
  <c r="AF427" i="5"/>
  <c r="AQ427" i="5"/>
  <c r="AS428" i="5"/>
  <c r="AR430" i="5"/>
  <c r="AQ432" i="5"/>
  <c r="AP434" i="5"/>
  <c r="AO436" i="5"/>
  <c r="AN438" i="5"/>
  <c r="AT439" i="5"/>
  <c r="P448" i="5"/>
  <c r="AA448" i="5"/>
  <c r="AP456" i="5"/>
  <c r="T456" i="5"/>
  <c r="AM459" i="5"/>
  <c r="AG460" i="5"/>
  <c r="AC461" i="5"/>
  <c r="R462" i="5"/>
  <c r="AN462" i="5"/>
  <c r="Y466" i="5"/>
  <c r="BF466" i="5" s="1"/>
  <c r="R470" i="5"/>
  <c r="AN470" i="5"/>
  <c r="AC470" i="5"/>
  <c r="AL470" i="5"/>
  <c r="AO471" i="5"/>
  <c r="AD473" i="5"/>
  <c r="N478" i="5"/>
  <c r="W481" i="5"/>
  <c r="T482" i="5"/>
  <c r="AE482" i="5"/>
  <c r="AQ482" i="5"/>
  <c r="AR486" i="5"/>
  <c r="V486" i="5"/>
  <c r="AI488" i="5"/>
  <c r="R489" i="5"/>
  <c r="AC489" i="5"/>
  <c r="AA490" i="5"/>
  <c r="P490" i="5"/>
  <c r="AJ494" i="5"/>
  <c r="BQ494" i="5" s="1"/>
  <c r="Y494" i="5"/>
  <c r="BF494" i="5" s="1"/>
  <c r="AT495" i="5"/>
  <c r="R497" i="5"/>
  <c r="AN497" i="5"/>
  <c r="AG506" i="5"/>
  <c r="AR506" i="5"/>
  <c r="V506" i="5"/>
  <c r="P520" i="5"/>
  <c r="AA520" i="5"/>
  <c r="AL520" i="5"/>
  <c r="AP523" i="5"/>
  <c r="T523" i="5"/>
  <c r="R527" i="5"/>
  <c r="AC527" i="5"/>
  <c r="AT529" i="5"/>
  <c r="X529" i="5"/>
  <c r="AI529" i="5"/>
  <c r="AA418" i="5"/>
  <c r="AL418" i="5"/>
  <c r="AA426" i="5"/>
  <c r="AL426" i="5"/>
  <c r="AG427" i="5"/>
  <c r="AR427" i="5"/>
  <c r="O428" i="5"/>
  <c r="Z428" i="5"/>
  <c r="AK428" i="5"/>
  <c r="U429" i="5"/>
  <c r="AF429" i="5"/>
  <c r="AQ429" i="5"/>
  <c r="AB448" i="5"/>
  <c r="AM448" i="5"/>
  <c r="T448" i="5"/>
  <c r="R449" i="5"/>
  <c r="AC449" i="5"/>
  <c r="AC453" i="5"/>
  <c r="AN453" i="5"/>
  <c r="AP454" i="5"/>
  <c r="T454" i="5"/>
  <c r="AS454" i="5"/>
  <c r="T457" i="5"/>
  <c r="AN459" i="5"/>
  <c r="AD461" i="5"/>
  <c r="AD462" i="5"/>
  <c r="AO462" i="5"/>
  <c r="AJ463" i="5"/>
  <c r="BQ463" i="5" s="1"/>
  <c r="Y463" i="5"/>
  <c r="BF463" i="5" s="1"/>
  <c r="AP466" i="5"/>
  <c r="T466" i="5"/>
  <c r="AS466" i="5"/>
  <c r="AL467" i="5"/>
  <c r="V468" i="5"/>
  <c r="AE469" i="5"/>
  <c r="AP469" i="5"/>
  <c r="Y469" i="5"/>
  <c r="BF469" i="5" s="1"/>
  <c r="AO469" i="5"/>
  <c r="AD470" i="5"/>
  <c r="AO470" i="5"/>
  <c r="V470" i="5"/>
  <c r="AE473" i="5"/>
  <c r="R475" i="5"/>
  <c r="AC475" i="5"/>
  <c r="AH483" i="5"/>
  <c r="AS483" i="5"/>
  <c r="W483" i="5"/>
  <c r="R487" i="5"/>
  <c r="AC487" i="5"/>
  <c r="AQ493" i="5"/>
  <c r="AF493" i="5"/>
  <c r="AK494" i="5"/>
  <c r="AT497" i="5"/>
  <c r="T503" i="5"/>
  <c r="AP507" i="5"/>
  <c r="AE507" i="5"/>
  <c r="T507" i="5"/>
  <c r="AC508" i="5"/>
  <c r="AN508" i="5"/>
  <c r="R508" i="5"/>
  <c r="AB508" i="5"/>
  <c r="R517" i="5"/>
  <c r="AC517" i="5"/>
  <c r="AM520" i="5"/>
  <c r="AB520" i="5"/>
  <c r="AJ522" i="5"/>
  <c r="BQ522" i="5" s="1"/>
  <c r="N522" i="5"/>
  <c r="Y522" i="5"/>
  <c r="BF522" i="5" s="1"/>
  <c r="AE523" i="5"/>
  <c r="AL524" i="5"/>
  <c r="P524" i="5"/>
  <c r="AA524" i="5"/>
  <c r="AQ594" i="5"/>
  <c r="U594" i="5"/>
  <c r="AF594" i="5"/>
  <c r="U417" i="5"/>
  <c r="AF417" i="5"/>
  <c r="AA420" i="5"/>
  <c r="AL420" i="5"/>
  <c r="AA432" i="5"/>
  <c r="AL432" i="5"/>
  <c r="AG433" i="5"/>
  <c r="AR433" i="5"/>
  <c r="O434" i="5"/>
  <c r="Z434" i="5"/>
  <c r="AK434" i="5"/>
  <c r="U435" i="5"/>
  <c r="AF435" i="5"/>
  <c r="AQ435" i="5"/>
  <c r="AB440" i="5"/>
  <c r="AH441" i="5"/>
  <c r="X450" i="5"/>
  <c r="Z451" i="5"/>
  <c r="U460" i="5"/>
  <c r="AJ461" i="5"/>
  <c r="BQ461" i="5" s="1"/>
  <c r="N461" i="5"/>
  <c r="AD468" i="5"/>
  <c r="S468" i="5"/>
  <c r="AA471" i="5"/>
  <c r="W477" i="5"/>
  <c r="AH477" i="5"/>
  <c r="AQ479" i="5"/>
  <c r="X482" i="5"/>
  <c r="AT482" i="5"/>
  <c r="AI482" i="5"/>
  <c r="N483" i="5"/>
  <c r="Y483" i="5"/>
  <c r="BF483" i="5" s="1"/>
  <c r="AR489" i="5"/>
  <c r="V489" i="5"/>
  <c r="AG489" i="5"/>
  <c r="T490" i="5"/>
  <c r="AP490" i="5"/>
  <c r="AE490" i="5"/>
  <c r="N491" i="5"/>
  <c r="Y491" i="5"/>
  <c r="BF491" i="5" s="1"/>
  <c r="V499" i="5"/>
  <c r="AR499" i="5"/>
  <c r="U501" i="5"/>
  <c r="AQ501" i="5"/>
  <c r="X504" i="5"/>
  <c r="AI504" i="5"/>
  <c r="AT504" i="5"/>
  <c r="R505" i="5"/>
  <c r="AC505" i="5"/>
  <c r="AN505" i="5"/>
  <c r="AR513" i="5"/>
  <c r="V513" i="5"/>
  <c r="R521" i="5"/>
  <c r="AN521" i="5"/>
  <c r="AC521" i="5"/>
  <c r="AA525" i="5"/>
  <c r="AL525" i="5"/>
  <c r="P525" i="5"/>
  <c r="AA533" i="5"/>
  <c r="AL533" i="5"/>
  <c r="P533" i="5"/>
  <c r="P546" i="5"/>
  <c r="AA546" i="5"/>
  <c r="AL546" i="5"/>
  <c r="AK575" i="5"/>
  <c r="O575" i="5"/>
  <c r="AB535" i="5"/>
  <c r="Q535" i="5"/>
  <c r="AM535" i="5"/>
  <c r="S542" i="5"/>
  <c r="AD542" i="5"/>
  <c r="AC543" i="5"/>
  <c r="R543" i="5"/>
  <c r="AN543" i="5"/>
  <c r="V548" i="5"/>
  <c r="AG548" i="5"/>
  <c r="AR548" i="5"/>
  <c r="Z557" i="5"/>
  <c r="AK557" i="5"/>
  <c r="O557" i="5"/>
  <c r="AH558" i="5"/>
  <c r="AS558" i="5"/>
  <c r="W558" i="5"/>
  <c r="X560" i="5"/>
  <c r="AI560" i="5"/>
  <c r="AT560" i="5"/>
  <c r="V570" i="5"/>
  <c r="AR570" i="5"/>
  <c r="AG570" i="5"/>
  <c r="U533" i="5"/>
  <c r="AF533" i="5"/>
  <c r="AQ533" i="5"/>
  <c r="R534" i="5"/>
  <c r="AN534" i="5"/>
  <c r="AC534" i="5"/>
  <c r="AC535" i="5"/>
  <c r="AN535" i="5"/>
  <c r="R535" i="5"/>
  <c r="AO537" i="5"/>
  <c r="AD537" i="5"/>
  <c r="S537" i="5"/>
  <c r="P540" i="5"/>
  <c r="AL540" i="5"/>
  <c r="AO543" i="5"/>
  <c r="S543" i="5"/>
  <c r="AD543" i="5"/>
  <c r="AQ580" i="5"/>
  <c r="U580" i="5"/>
  <c r="AF580" i="5"/>
  <c r="P584" i="5"/>
  <c r="AA584" i="5"/>
  <c r="AL584" i="5"/>
  <c r="Y600" i="5"/>
  <c r="BF600" i="5" s="1"/>
  <c r="AJ600" i="5"/>
  <c r="BQ600" i="5" s="1"/>
  <c r="N600" i="5"/>
  <c r="AP487" i="5"/>
  <c r="AE487" i="5"/>
  <c r="AF490" i="5"/>
  <c r="AQ490" i="5"/>
  <c r="AJ492" i="5"/>
  <c r="BQ492" i="5" s="1"/>
  <c r="N492" i="5"/>
  <c r="N499" i="5"/>
  <c r="AJ499" i="5"/>
  <c r="BQ499" i="5" s="1"/>
  <c r="R503" i="5"/>
  <c r="AC503" i="5"/>
  <c r="AN516" i="5"/>
  <c r="R516" i="5"/>
  <c r="AC520" i="5"/>
  <c r="AN520" i="5"/>
  <c r="AA521" i="5"/>
  <c r="AL521" i="5"/>
  <c r="P521" i="5"/>
  <c r="AE537" i="5"/>
  <c r="T537" i="5"/>
  <c r="AP537" i="5"/>
  <c r="AE538" i="5"/>
  <c r="AP538" i="5"/>
  <c r="T538" i="5"/>
  <c r="AR480" i="5"/>
  <c r="AG480" i="5"/>
  <c r="AD485" i="5"/>
  <c r="S485" i="5"/>
  <c r="AM488" i="5"/>
  <c r="R491" i="5"/>
  <c r="AC491" i="5"/>
  <c r="N495" i="5"/>
  <c r="Y495" i="5"/>
  <c r="BF495" i="5" s="1"/>
  <c r="Z499" i="5"/>
  <c r="AK499" i="5"/>
  <c r="O499" i="5"/>
  <c r="X502" i="5"/>
  <c r="AI502" i="5"/>
  <c r="AJ504" i="5"/>
  <c r="BQ504" i="5" s="1"/>
  <c r="Y504" i="5"/>
  <c r="BF504" i="5" s="1"/>
  <c r="AI505" i="5"/>
  <c r="AT505" i="5"/>
  <c r="X508" i="5"/>
  <c r="AT508" i="5"/>
  <c r="U524" i="5"/>
  <c r="AF524" i="5"/>
  <c r="AQ524" i="5"/>
  <c r="AP525" i="5"/>
  <c r="AE525" i="5"/>
  <c r="AL526" i="5"/>
  <c r="P526" i="5"/>
  <c r="AM532" i="5"/>
  <c r="Q532" i="5"/>
  <c r="AB532" i="5"/>
  <c r="AP534" i="5"/>
  <c r="T534" i="5"/>
  <c r="AE534" i="5"/>
  <c r="W536" i="5"/>
  <c r="AH536" i="5"/>
  <c r="AQ538" i="5"/>
  <c r="AF538" i="5"/>
  <c r="U538" i="5"/>
  <c r="V545" i="5"/>
  <c r="AG545" i="5"/>
  <c r="W546" i="5"/>
  <c r="AH546" i="5"/>
  <c r="AS546" i="5"/>
  <c r="O554" i="5"/>
  <c r="Z554" i="5"/>
  <c r="AK554" i="5"/>
  <c r="Z575" i="5"/>
  <c r="N459" i="5"/>
  <c r="AJ474" i="5"/>
  <c r="BQ474" i="5" s="1"/>
  <c r="Y474" i="5"/>
  <c r="BF474" i="5" s="1"/>
  <c r="AF478" i="5"/>
  <c r="U478" i="5"/>
  <c r="X480" i="5"/>
  <c r="AI480" i="5"/>
  <c r="AT480" i="5"/>
  <c r="AP483" i="5"/>
  <c r="T483" i="5"/>
  <c r="T488" i="5"/>
  <c r="AP488" i="5"/>
  <c r="Z489" i="5"/>
  <c r="O489" i="5"/>
  <c r="AQ494" i="5"/>
  <c r="AL495" i="5"/>
  <c r="AA495" i="5"/>
  <c r="AJ495" i="5"/>
  <c r="AK498" i="5"/>
  <c r="O498" i="5"/>
  <c r="AI498" i="5"/>
  <c r="Z501" i="5"/>
  <c r="AK501" i="5"/>
  <c r="AJ502" i="5"/>
  <c r="BQ502" i="5" s="1"/>
  <c r="Y502" i="5"/>
  <c r="BF502" i="5" s="1"/>
  <c r="N502" i="5"/>
  <c r="AA504" i="5"/>
  <c r="AL504" i="5"/>
  <c r="P504" i="5"/>
  <c r="AJ506" i="5"/>
  <c r="BQ506" i="5" s="1"/>
  <c r="N506" i="5"/>
  <c r="Y506" i="5"/>
  <c r="BF506" i="5" s="1"/>
  <c r="X509" i="5"/>
  <c r="AT509" i="5"/>
  <c r="AG514" i="5"/>
  <c r="AR514" i="5"/>
  <c r="V514" i="5"/>
  <c r="AG515" i="5"/>
  <c r="AR515" i="5"/>
  <c r="AD517" i="5"/>
  <c r="S517" i="5"/>
  <c r="AO517" i="5"/>
  <c r="AP519" i="5"/>
  <c r="AE519" i="5"/>
  <c r="R522" i="5"/>
  <c r="AC522" i="5"/>
  <c r="AN522" i="5"/>
  <c r="AR525" i="5"/>
  <c r="V525" i="5"/>
  <c r="AG525" i="5"/>
  <c r="AN526" i="5"/>
  <c r="R526" i="5"/>
  <c r="AC526" i="5"/>
  <c r="AD527" i="5"/>
  <c r="S527" i="5"/>
  <c r="R529" i="5"/>
  <c r="AC529" i="5"/>
  <c r="U530" i="5"/>
  <c r="AF530" i="5"/>
  <c r="AQ530" i="5"/>
  <c r="V535" i="5"/>
  <c r="AR535" i="5"/>
  <c r="AG535" i="5"/>
  <c r="AA540" i="5"/>
  <c r="AE571" i="5"/>
  <c r="AP571" i="5"/>
  <c r="T571" i="5"/>
  <c r="AE577" i="5"/>
  <c r="AP577" i="5"/>
  <c r="T577" i="5"/>
  <c r="U591" i="5"/>
  <c r="AF591" i="5"/>
  <c r="AQ591" i="5"/>
  <c r="R454" i="5"/>
  <c r="AN454" i="5"/>
  <c r="X461" i="5"/>
  <c r="AT461" i="5"/>
  <c r="R466" i="5"/>
  <c r="AN466" i="5"/>
  <c r="X473" i="5"/>
  <c r="AT473" i="5"/>
  <c r="P474" i="5"/>
  <c r="AG477" i="5"/>
  <c r="AR478" i="5"/>
  <c r="V478" i="5"/>
  <c r="AQ478" i="5"/>
  <c r="N480" i="5"/>
  <c r="AD481" i="5"/>
  <c r="S481" i="5"/>
  <c r="AM486" i="5"/>
  <c r="AH487" i="5"/>
  <c r="AF488" i="5"/>
  <c r="AQ488" i="5"/>
  <c r="AL489" i="5"/>
  <c r="P489" i="5"/>
  <c r="AK489" i="5"/>
  <c r="AG490" i="5"/>
  <c r="AM492" i="5"/>
  <c r="N493" i="5"/>
  <c r="Y493" i="5"/>
  <c r="BF493" i="5" s="1"/>
  <c r="AA497" i="5"/>
  <c r="R499" i="5"/>
  <c r="AC499" i="5"/>
  <c r="Y499" i="5"/>
  <c r="BF499" i="5" s="1"/>
  <c r="AR500" i="5"/>
  <c r="V500" i="5"/>
  <c r="AL501" i="5"/>
  <c r="P501" i="5"/>
  <c r="AG503" i="5"/>
  <c r="AR503" i="5"/>
  <c r="AP511" i="5"/>
  <c r="T511" i="5"/>
  <c r="AL512" i="5"/>
  <c r="P512" i="5"/>
  <c r="AA512" i="5"/>
  <c r="O513" i="5"/>
  <c r="Z513" i="5"/>
  <c r="AK513" i="5"/>
  <c r="AP517" i="5"/>
  <c r="T517" i="5"/>
  <c r="AE517" i="5"/>
  <c r="U519" i="5"/>
  <c r="AF519" i="5"/>
  <c r="AG520" i="5"/>
  <c r="AR520" i="5"/>
  <c r="V520" i="5"/>
  <c r="U528" i="5"/>
  <c r="AF528" i="5"/>
  <c r="AB528" i="5"/>
  <c r="AG530" i="5"/>
  <c r="AR530" i="5"/>
  <c r="V530" i="5"/>
  <c r="X537" i="5"/>
  <c r="AT537" i="5"/>
  <c r="AI537" i="5"/>
  <c r="N477" i="5"/>
  <c r="AJ477" i="5"/>
  <c r="BQ477" i="5" s="1"/>
  <c r="AP481" i="5"/>
  <c r="T481" i="5"/>
  <c r="AC485" i="5"/>
  <c r="AN486" i="5"/>
  <c r="AI487" i="5"/>
  <c r="AC494" i="5"/>
  <c r="R495" i="5"/>
  <c r="AN495" i="5"/>
  <c r="AJ496" i="5"/>
  <c r="BQ496" i="5" s="1"/>
  <c r="Y496" i="5"/>
  <c r="BF496" i="5" s="1"/>
  <c r="AL502" i="5"/>
  <c r="P502" i="5"/>
  <c r="AT502" i="5"/>
  <c r="AN504" i="5"/>
  <c r="R504" i="5"/>
  <c r="AA506" i="5"/>
  <c r="AL506" i="5"/>
  <c r="AA507" i="5"/>
  <c r="AL507" i="5"/>
  <c r="P507" i="5"/>
  <c r="P508" i="5"/>
  <c r="AA508" i="5"/>
  <c r="AL508" i="5"/>
  <c r="X510" i="5"/>
  <c r="AI510" i="5"/>
  <c r="AE511" i="5"/>
  <c r="AA513" i="5"/>
  <c r="AL513" i="5"/>
  <c r="P513" i="5"/>
  <c r="X514" i="5"/>
  <c r="AI514" i="5"/>
  <c r="AT514" i="5"/>
  <c r="AT515" i="5"/>
  <c r="X515" i="5"/>
  <c r="AG518" i="5"/>
  <c r="AR518" i="5"/>
  <c r="V518" i="5"/>
  <c r="V519" i="5"/>
  <c r="AR519" i="5"/>
  <c r="AG528" i="5"/>
  <c r="AR528" i="5"/>
  <c r="V528" i="5"/>
  <c r="O533" i="5"/>
  <c r="Z533" i="5"/>
  <c r="AK533" i="5"/>
  <c r="AJ542" i="5"/>
  <c r="BQ542" i="5" s="1"/>
  <c r="Y542" i="5"/>
  <c r="BF542" i="5" s="1"/>
  <c r="AO542" i="5"/>
  <c r="AH591" i="5"/>
  <c r="AS591" i="5"/>
  <c r="W591" i="5"/>
  <c r="T595" i="5"/>
  <c r="AE595" i="5"/>
  <c r="AP595" i="5"/>
  <c r="W503" i="5"/>
  <c r="R506" i="5"/>
  <c r="U510" i="5"/>
  <c r="AF510" i="5"/>
  <c r="O511" i="5"/>
  <c r="Z511" i="5"/>
  <c r="N514" i="5"/>
  <c r="P516" i="5"/>
  <c r="R518" i="5"/>
  <c r="U522" i="5"/>
  <c r="AF522" i="5"/>
  <c r="O523" i="5"/>
  <c r="Z523" i="5"/>
  <c r="N526" i="5"/>
  <c r="AQ527" i="5"/>
  <c r="O529" i="5"/>
  <c r="Z529" i="5"/>
  <c r="AP536" i="5"/>
  <c r="T536" i="5"/>
  <c r="AE536" i="5"/>
  <c r="AK539" i="5"/>
  <c r="Z539" i="5"/>
  <c r="AO545" i="5"/>
  <c r="S545" i="5"/>
  <c r="AD545" i="5"/>
  <c r="R554" i="5"/>
  <c r="AC554" i="5"/>
  <c r="AG574" i="5"/>
  <c r="V574" i="5"/>
  <c r="AR574" i="5"/>
  <c r="S578" i="5"/>
  <c r="AD578" i="5"/>
  <c r="AO578" i="5"/>
  <c r="AG580" i="5"/>
  <c r="V580" i="5"/>
  <c r="AR580" i="5"/>
  <c r="AI596" i="5"/>
  <c r="AT596" i="5"/>
  <c r="X596" i="5"/>
  <c r="AD604" i="5"/>
  <c r="AO604" i="5"/>
  <c r="S604" i="5"/>
  <c r="U615" i="5"/>
  <c r="AF615" i="5"/>
  <c r="AQ615" i="5"/>
  <c r="AG510" i="5"/>
  <c r="AR510" i="5"/>
  <c r="AA511" i="5"/>
  <c r="AL511" i="5"/>
  <c r="AG522" i="5"/>
  <c r="AR522" i="5"/>
  <c r="AA523" i="5"/>
  <c r="AL523" i="5"/>
  <c r="AR527" i="5"/>
  <c r="AA529" i="5"/>
  <c r="AL529" i="5"/>
  <c r="AK529" i="5"/>
  <c r="U532" i="5"/>
  <c r="AF532" i="5"/>
  <c r="AQ532" i="5"/>
  <c r="AR534" i="5"/>
  <c r="V534" i="5"/>
  <c r="AG534" i="5"/>
  <c r="AF534" i="5"/>
  <c r="AP535" i="5"/>
  <c r="T535" i="5"/>
  <c r="U536" i="5"/>
  <c r="AQ536" i="5"/>
  <c r="AH550" i="5"/>
  <c r="W550" i="5"/>
  <c r="AS550" i="5"/>
  <c r="AD553" i="5"/>
  <c r="AO553" i="5"/>
  <c r="S553" i="5"/>
  <c r="AD554" i="5"/>
  <c r="AO554" i="5"/>
  <c r="S554" i="5"/>
  <c r="AJ561" i="5"/>
  <c r="BQ561" i="5" s="1"/>
  <c r="Y561" i="5"/>
  <c r="BF561" i="5" s="1"/>
  <c r="N561" i="5"/>
  <c r="W574" i="5"/>
  <c r="AH574" i="5"/>
  <c r="AS574" i="5"/>
  <c r="AP589" i="5"/>
  <c r="T589" i="5"/>
  <c r="AE589" i="5"/>
  <c r="AP607" i="5"/>
  <c r="T607" i="5"/>
  <c r="AE607" i="5"/>
  <c r="U508" i="5"/>
  <c r="AF508" i="5"/>
  <c r="O509" i="5"/>
  <c r="Z509" i="5"/>
  <c r="U520" i="5"/>
  <c r="AF520" i="5"/>
  <c r="O521" i="5"/>
  <c r="Z521" i="5"/>
  <c r="AG532" i="5"/>
  <c r="AR532" i="5"/>
  <c r="AT552" i="5"/>
  <c r="X552" i="5"/>
  <c r="AI552" i="5"/>
  <c r="AE553" i="5"/>
  <c r="T553" i="5"/>
  <c r="AP553" i="5"/>
  <c r="AJ557" i="5"/>
  <c r="BQ557" i="5" s="1"/>
  <c r="Y557" i="5"/>
  <c r="BF557" i="5" s="1"/>
  <c r="N557" i="5"/>
  <c r="Y558" i="5"/>
  <c r="BF558" i="5" s="1"/>
  <c r="N558" i="5"/>
  <c r="X580" i="5"/>
  <c r="AT580" i="5"/>
  <c r="AJ601" i="5"/>
  <c r="BQ601" i="5" s="1"/>
  <c r="Y601" i="5"/>
  <c r="BF601" i="5" s="1"/>
  <c r="AQ604" i="5"/>
  <c r="U604" i="5"/>
  <c r="AF604" i="5"/>
  <c r="AI619" i="5"/>
  <c r="AT619" i="5"/>
  <c r="X619" i="5"/>
  <c r="Q626" i="5"/>
  <c r="AB626" i="5"/>
  <c r="AM626" i="5"/>
  <c r="Q631" i="5"/>
  <c r="AM631" i="5"/>
  <c r="AB631" i="5"/>
  <c r="AF639" i="5"/>
  <c r="AQ639" i="5"/>
  <c r="U639" i="5"/>
  <c r="U506" i="5"/>
  <c r="AF506" i="5"/>
  <c r="AN506" i="5"/>
  <c r="O507" i="5"/>
  <c r="Z507" i="5"/>
  <c r="AH507" i="5"/>
  <c r="AO513" i="5"/>
  <c r="AL516" i="5"/>
  <c r="AF517" i="5"/>
  <c r="U518" i="5"/>
  <c r="AF518" i="5"/>
  <c r="AN518" i="5"/>
  <c r="O519" i="5"/>
  <c r="Z519" i="5"/>
  <c r="S519" i="5"/>
  <c r="AH519" i="5"/>
  <c r="AO525" i="5"/>
  <c r="AF527" i="5"/>
  <c r="AO529" i="5"/>
  <c r="AI530" i="5"/>
  <c r="AH531" i="5"/>
  <c r="AC533" i="5"/>
  <c r="AI536" i="5"/>
  <c r="AT536" i="5"/>
  <c r="AO539" i="5"/>
  <c r="S539" i="5"/>
  <c r="AD539" i="5"/>
  <c r="AK541" i="5"/>
  <c r="O541" i="5"/>
  <c r="Y544" i="5"/>
  <c r="BF544" i="5" s="1"/>
  <c r="Y547" i="5"/>
  <c r="BF547" i="5" s="1"/>
  <c r="AJ547" i="5"/>
  <c r="BQ547" i="5" s="1"/>
  <c r="AC549" i="5"/>
  <c r="AN549" i="5"/>
  <c r="R549" i="5"/>
  <c r="P551" i="5"/>
  <c r="AA551" i="5"/>
  <c r="R556" i="5"/>
  <c r="AC556" i="5"/>
  <c r="AN556" i="5"/>
  <c r="Q561" i="5"/>
  <c r="AM561" i="5"/>
  <c r="AB561" i="5"/>
  <c r="AL573" i="5"/>
  <c r="P573" i="5"/>
  <c r="AA573" i="5"/>
  <c r="AQ582" i="5"/>
  <c r="AF582" i="5"/>
  <c r="AP603" i="5"/>
  <c r="AE603" i="5"/>
  <c r="T603" i="5"/>
  <c r="N534" i="5"/>
  <c r="AJ534" i="5"/>
  <c r="BQ534" i="5" s="1"/>
  <c r="W540" i="5"/>
  <c r="AS540" i="5"/>
  <c r="AQ542" i="5"/>
  <c r="U542" i="5"/>
  <c r="AF542" i="5"/>
  <c r="Y543" i="5"/>
  <c r="BF543" i="5" s="1"/>
  <c r="AJ543" i="5"/>
  <c r="BQ543" i="5" s="1"/>
  <c r="N543" i="5"/>
  <c r="AM543" i="5"/>
  <c r="AB557" i="5"/>
  <c r="Q557" i="5"/>
  <c r="AN561" i="5"/>
  <c r="AC561" i="5"/>
  <c r="R561" i="5"/>
  <c r="AI566" i="5"/>
  <c r="AT566" i="5"/>
  <c r="X566" i="5"/>
  <c r="Y569" i="5"/>
  <c r="BF569" i="5" s="1"/>
  <c r="AJ569" i="5"/>
  <c r="BQ569" i="5" s="1"/>
  <c r="AE576" i="5"/>
  <c r="AP576" i="5"/>
  <c r="T576" i="5"/>
  <c r="AF609" i="5"/>
  <c r="AQ609" i="5"/>
  <c r="U609" i="5"/>
  <c r="X650" i="5"/>
  <c r="AT650" i="5"/>
  <c r="AI650" i="5"/>
  <c r="V474" i="5"/>
  <c r="U476" i="5"/>
  <c r="P485" i="5"/>
  <c r="O487" i="5"/>
  <c r="N488" i="5"/>
  <c r="V498" i="5"/>
  <c r="U500" i="5"/>
  <c r="U504" i="5"/>
  <c r="AF504" i="5"/>
  <c r="O505" i="5"/>
  <c r="Z505" i="5"/>
  <c r="N508" i="5"/>
  <c r="AO511" i="5"/>
  <c r="AI512" i="5"/>
  <c r="AC513" i="5"/>
  <c r="U516" i="5"/>
  <c r="AF516" i="5"/>
  <c r="O517" i="5"/>
  <c r="Z517" i="5"/>
  <c r="N520" i="5"/>
  <c r="AO523" i="5"/>
  <c r="AI524" i="5"/>
  <c r="AC525" i="5"/>
  <c r="AR529" i="5"/>
  <c r="O531" i="5"/>
  <c r="Z531" i="5"/>
  <c r="AK531" i="5"/>
  <c r="P532" i="5"/>
  <c r="AJ536" i="5"/>
  <c r="BQ536" i="5" s="1"/>
  <c r="N536" i="5"/>
  <c r="AM537" i="5"/>
  <c r="AE539" i="5"/>
  <c r="AH540" i="5"/>
  <c r="AK543" i="5"/>
  <c r="Z543" i="5"/>
  <c r="AE544" i="5"/>
  <c r="AP544" i="5"/>
  <c r="T544" i="5"/>
  <c r="S546" i="5"/>
  <c r="AD546" i="5"/>
  <c r="R548" i="5"/>
  <c r="AC548" i="5"/>
  <c r="AN548" i="5"/>
  <c r="AN557" i="5"/>
  <c r="AC557" i="5"/>
  <c r="R557" i="5"/>
  <c r="AD560" i="5"/>
  <c r="AO560" i="5"/>
  <c r="S560" i="5"/>
  <c r="AL579" i="5"/>
  <c r="P579" i="5"/>
  <c r="AA579" i="5"/>
  <c r="AO584" i="5"/>
  <c r="AD584" i="5"/>
  <c r="P608" i="5"/>
  <c r="AA608" i="5"/>
  <c r="AL608" i="5"/>
  <c r="O621" i="5"/>
  <c r="Z621" i="5"/>
  <c r="AJ501" i="5"/>
  <c r="BQ501" i="5" s="1"/>
  <c r="AG504" i="5"/>
  <c r="AR504" i="5"/>
  <c r="AA505" i="5"/>
  <c r="AL505" i="5"/>
  <c r="AQ506" i="5"/>
  <c r="AK507" i="5"/>
  <c r="AG516" i="5"/>
  <c r="AR516" i="5"/>
  <c r="AA517" i="5"/>
  <c r="AL517" i="5"/>
  <c r="AQ518" i="5"/>
  <c r="AK519" i="5"/>
  <c r="O527" i="5"/>
  <c r="Z527" i="5"/>
  <c r="AA531" i="5"/>
  <c r="AL531" i="5"/>
  <c r="AI532" i="5"/>
  <c r="AH533" i="5"/>
  <c r="U534" i="5"/>
  <c r="AJ535" i="5"/>
  <c r="BQ535" i="5" s="1"/>
  <c r="N535" i="5"/>
  <c r="Z541" i="5"/>
  <c r="AQ544" i="5"/>
  <c r="AF544" i="5"/>
  <c r="Y545" i="5"/>
  <c r="BF545" i="5" s="1"/>
  <c r="AJ545" i="5"/>
  <c r="BQ545" i="5" s="1"/>
  <c r="AD548" i="5"/>
  <c r="AO548" i="5"/>
  <c r="S548" i="5"/>
  <c r="AM579" i="5"/>
  <c r="AB579" i="5"/>
  <c r="Q579" i="5"/>
  <c r="AB608" i="5"/>
  <c r="AM608" i="5"/>
  <c r="Q608" i="5"/>
  <c r="O657" i="5"/>
  <c r="AK657" i="5"/>
  <c r="Z657" i="5"/>
  <c r="Y498" i="5"/>
  <c r="BF498" i="5" s="1"/>
  <c r="U502" i="5"/>
  <c r="AF502" i="5"/>
  <c r="O503" i="5"/>
  <c r="Z503" i="5"/>
  <c r="S503" i="5"/>
  <c r="U514" i="5"/>
  <c r="AF514" i="5"/>
  <c r="Y514" i="5"/>
  <c r="BF514" i="5" s="1"/>
  <c r="O515" i="5"/>
  <c r="Z515" i="5"/>
  <c r="S515" i="5"/>
  <c r="U526" i="5"/>
  <c r="AF526" i="5"/>
  <c r="Y526" i="5"/>
  <c r="BF526" i="5" s="1"/>
  <c r="AA527" i="5"/>
  <c r="AL527" i="5"/>
  <c r="V531" i="5"/>
  <c r="Z535" i="5"/>
  <c r="AK535" i="5"/>
  <c r="P536" i="5"/>
  <c r="AL536" i="5"/>
  <c r="Y540" i="5"/>
  <c r="BF540" i="5" s="1"/>
  <c r="AJ540" i="5"/>
  <c r="BQ540" i="5" s="1"/>
  <c r="AO541" i="5"/>
  <c r="AD541" i="5"/>
  <c r="S541" i="5"/>
  <c r="AK545" i="5"/>
  <c r="Z545" i="5"/>
  <c r="AQ546" i="5"/>
  <c r="U546" i="5"/>
  <c r="AC547" i="5"/>
  <c r="R547" i="5"/>
  <c r="AF562" i="5"/>
  <c r="U562" i="5"/>
  <c r="AQ562" i="5"/>
  <c r="T563" i="5"/>
  <c r="AE563" i="5"/>
  <c r="Q565" i="5"/>
  <c r="AB565" i="5"/>
  <c r="AB569" i="5"/>
  <c r="AM569" i="5"/>
  <c r="Q569" i="5"/>
  <c r="AI585" i="5"/>
  <c r="X585" i="5"/>
  <c r="AT585" i="5"/>
  <c r="S534" i="5"/>
  <c r="AK537" i="5"/>
  <c r="AF540" i="5"/>
  <c r="AE542" i="5"/>
  <c r="AP542" i="5"/>
  <c r="AE543" i="5"/>
  <c r="AI550" i="5"/>
  <c r="X550" i="5"/>
  <c r="O555" i="5"/>
  <c r="AK555" i="5"/>
  <c r="AE564" i="5"/>
  <c r="AP564" i="5"/>
  <c r="AO571" i="5"/>
  <c r="S571" i="5"/>
  <c r="AC573" i="5"/>
  <c r="AN573" i="5"/>
  <c r="AQ574" i="5"/>
  <c r="U574" i="5"/>
  <c r="AF574" i="5"/>
  <c r="V582" i="5"/>
  <c r="AG582" i="5"/>
  <c r="AE583" i="5"/>
  <c r="AP583" i="5"/>
  <c r="X587" i="5"/>
  <c r="AI587" i="5"/>
  <c r="AT587" i="5"/>
  <c r="AC589" i="5"/>
  <c r="AN589" i="5"/>
  <c r="R589" i="5"/>
  <c r="V591" i="5"/>
  <c r="AG591" i="5"/>
  <c r="AR591" i="5"/>
  <c r="AF595" i="5"/>
  <c r="AQ595" i="5"/>
  <c r="U595" i="5"/>
  <c r="W596" i="5"/>
  <c r="AH596" i="5"/>
  <c r="AS596" i="5"/>
  <c r="AE604" i="5"/>
  <c r="AP604" i="5"/>
  <c r="T604" i="5"/>
  <c r="AG615" i="5"/>
  <c r="V615" i="5"/>
  <c r="P616" i="5"/>
  <c r="AA616" i="5"/>
  <c r="AC626" i="5"/>
  <c r="AN626" i="5"/>
  <c r="R626" i="5"/>
  <c r="S538" i="5"/>
  <c r="AD538" i="5"/>
  <c r="AO538" i="5"/>
  <c r="AP541" i="5"/>
  <c r="S544" i="5"/>
  <c r="AD544" i="5"/>
  <c r="AO544" i="5"/>
  <c r="AE546" i="5"/>
  <c r="AP546" i="5"/>
  <c r="Z559" i="5"/>
  <c r="O559" i="5"/>
  <c r="AN567" i="5"/>
  <c r="R567" i="5"/>
  <c r="AK569" i="5"/>
  <c r="Z569" i="5"/>
  <c r="AP581" i="5"/>
  <c r="T581" i="5"/>
  <c r="AQ589" i="5"/>
  <c r="AF589" i="5"/>
  <c r="W594" i="5"/>
  <c r="AS594" i="5"/>
  <c r="AH594" i="5"/>
  <c r="AH605" i="5"/>
  <c r="AS605" i="5"/>
  <c r="W605" i="5"/>
  <c r="AM612" i="5"/>
  <c r="Q612" i="5"/>
  <c r="AB612" i="5"/>
  <c r="AB643" i="5"/>
  <c r="AM643" i="5"/>
  <c r="Q643" i="5"/>
  <c r="W548" i="5"/>
  <c r="AH548" i="5"/>
  <c r="AS548" i="5"/>
  <c r="X553" i="5"/>
  <c r="AI553" i="5"/>
  <c r="X563" i="5"/>
  <c r="AI563" i="5"/>
  <c r="AT563" i="5"/>
  <c r="AG576" i="5"/>
  <c r="AE581" i="5"/>
  <c r="AE585" i="5"/>
  <c r="AP585" i="5"/>
  <c r="T585" i="5"/>
  <c r="Y696" i="5"/>
  <c r="BF696" i="5" s="1"/>
  <c r="AJ696" i="5"/>
  <c r="BQ696" i="5" s="1"/>
  <c r="N696" i="5"/>
  <c r="S540" i="5"/>
  <c r="AD540" i="5"/>
  <c r="AO540" i="5"/>
  <c r="AT548" i="5"/>
  <c r="AI548" i="5"/>
  <c r="AJ549" i="5"/>
  <c r="BQ549" i="5" s="1"/>
  <c r="N549" i="5"/>
  <c r="AD550" i="5"/>
  <c r="AO550" i="5"/>
  <c r="S550" i="5"/>
  <c r="AQ556" i="5"/>
  <c r="AF556" i="5"/>
  <c r="AO559" i="5"/>
  <c r="AD559" i="5"/>
  <c r="AE566" i="5"/>
  <c r="AP566" i="5"/>
  <c r="T566" i="5"/>
  <c r="AC567" i="5"/>
  <c r="AE572" i="5"/>
  <c r="AP572" i="5"/>
  <c r="T572" i="5"/>
  <c r="AF585" i="5"/>
  <c r="AQ585" i="5"/>
  <c r="U585" i="5"/>
  <c r="AM588" i="5"/>
  <c r="Q588" i="5"/>
  <c r="AC599" i="5"/>
  <c r="R599" i="5"/>
  <c r="AN599" i="5"/>
  <c r="U630" i="5"/>
  <c r="AF630" i="5"/>
  <c r="AQ630" i="5"/>
  <c r="AA534" i="5"/>
  <c r="X535" i="5"/>
  <c r="AT535" i="5"/>
  <c r="R536" i="5"/>
  <c r="AN536" i="5"/>
  <c r="AE540" i="5"/>
  <c r="AP540" i="5"/>
  <c r="T542" i="5"/>
  <c r="AP550" i="5"/>
  <c r="T550" i="5"/>
  <c r="AE550" i="5"/>
  <c r="AP551" i="5"/>
  <c r="AE551" i="5"/>
  <c r="AQ553" i="5"/>
  <c r="V556" i="5"/>
  <c r="AG556" i="5"/>
  <c r="AR556" i="5"/>
  <c r="AE559" i="5"/>
  <c r="AP559" i="5"/>
  <c r="X561" i="5"/>
  <c r="AI561" i="5"/>
  <c r="AT561" i="5"/>
  <c r="AQ566" i="5"/>
  <c r="U566" i="5"/>
  <c r="AQ572" i="5"/>
  <c r="AF572" i="5"/>
  <c r="R577" i="5"/>
  <c r="AC577" i="5"/>
  <c r="N578" i="5"/>
  <c r="Y578" i="5"/>
  <c r="BF578" i="5" s="1"/>
  <c r="T583" i="5"/>
  <c r="AI586" i="5"/>
  <c r="AT586" i="5"/>
  <c r="X586" i="5"/>
  <c r="S592" i="5"/>
  <c r="AO592" i="5"/>
  <c r="Q593" i="5"/>
  <c r="AM593" i="5"/>
  <c r="AB593" i="5"/>
  <c r="AC611" i="5"/>
  <c r="R611" i="5"/>
  <c r="AN611" i="5"/>
  <c r="W618" i="5"/>
  <c r="AS618" i="5"/>
  <c r="AH618" i="5"/>
  <c r="AC632" i="5"/>
  <c r="AN632" i="5"/>
  <c r="R632" i="5"/>
  <c r="Q634" i="5"/>
  <c r="AB634" i="5"/>
  <c r="AM634" i="5"/>
  <c r="AI637" i="5"/>
  <c r="AT637" i="5"/>
  <c r="X637" i="5"/>
  <c r="AD644" i="5"/>
  <c r="S644" i="5"/>
  <c r="AO644" i="5"/>
  <c r="AD648" i="5"/>
  <c r="S648" i="5"/>
  <c r="AO648" i="5"/>
  <c r="Y541" i="5"/>
  <c r="BF541" i="5" s="1"/>
  <c r="AJ541" i="5"/>
  <c r="BQ541" i="5" s="1"/>
  <c r="AR543" i="5"/>
  <c r="AM547" i="5"/>
  <c r="P549" i="5"/>
  <c r="AA549" i="5"/>
  <c r="AL549" i="5"/>
  <c r="AF550" i="5"/>
  <c r="Y570" i="5"/>
  <c r="BF570" i="5" s="1"/>
  <c r="N570" i="5"/>
  <c r="Y575" i="5"/>
  <c r="BF575" i="5" s="1"/>
  <c r="AJ575" i="5"/>
  <c r="BQ575" i="5" s="1"/>
  <c r="Q583" i="5"/>
  <c r="AM583" i="5"/>
  <c r="AB583" i="5"/>
  <c r="AS585" i="5"/>
  <c r="W585" i="5"/>
  <c r="AH585" i="5"/>
  <c r="U589" i="5"/>
  <c r="AC597" i="5"/>
  <c r="AN597" i="5"/>
  <c r="R597" i="5"/>
  <c r="U613" i="5"/>
  <c r="AF613" i="5"/>
  <c r="AQ613" i="5"/>
  <c r="AI618" i="5"/>
  <c r="AT618" i="5"/>
  <c r="X618" i="5"/>
  <c r="AO632" i="5"/>
  <c r="S632" i="5"/>
  <c r="AD632" i="5"/>
  <c r="AP644" i="5"/>
  <c r="T644" i="5"/>
  <c r="AE644" i="5"/>
  <c r="Z548" i="5"/>
  <c r="AO551" i="5"/>
  <c r="X555" i="5"/>
  <c r="AI555" i="5"/>
  <c r="AE555" i="5"/>
  <c r="R559" i="5"/>
  <c r="AN559" i="5"/>
  <c r="R562" i="5"/>
  <c r="AC562" i="5"/>
  <c r="AN562" i="5"/>
  <c r="U564" i="5"/>
  <c r="Y565" i="5"/>
  <c r="BF565" i="5" s="1"/>
  <c r="AJ565" i="5"/>
  <c r="BQ565" i="5" s="1"/>
  <c r="AA569" i="5"/>
  <c r="AL569" i="5"/>
  <c r="S572" i="5"/>
  <c r="AD572" i="5"/>
  <c r="AO572" i="5"/>
  <c r="AI574" i="5"/>
  <c r="W580" i="5"/>
  <c r="AH580" i="5"/>
  <c r="AE582" i="5"/>
  <c r="AP582" i="5"/>
  <c r="AC583" i="5"/>
  <c r="R583" i="5"/>
  <c r="AR585" i="5"/>
  <c r="V585" i="5"/>
  <c r="AG585" i="5"/>
  <c r="AN588" i="5"/>
  <c r="R588" i="5"/>
  <c r="AO589" i="5"/>
  <c r="AD589" i="5"/>
  <c r="S589" i="5"/>
  <c r="AF590" i="5"/>
  <c r="AQ590" i="5"/>
  <c r="AI591" i="5"/>
  <c r="AT591" i="5"/>
  <c r="X591" i="5"/>
  <c r="Z593" i="5"/>
  <c r="AK593" i="5"/>
  <c r="O593" i="5"/>
  <c r="AI594" i="5"/>
  <c r="AT594" i="5"/>
  <c r="X594" i="5"/>
  <c r="AJ595" i="5"/>
  <c r="BQ595" i="5" s="1"/>
  <c r="Q599" i="5"/>
  <c r="AB599" i="5"/>
  <c r="AM599" i="5"/>
  <c r="AG605" i="5"/>
  <c r="AR605" i="5"/>
  <c r="AC608" i="5"/>
  <c r="AN608" i="5"/>
  <c r="R608" i="5"/>
  <c r="AE609" i="5"/>
  <c r="AP609" i="5"/>
  <c r="Y610" i="5"/>
  <c r="BF610" i="5" s="1"/>
  <c r="X611" i="5"/>
  <c r="W614" i="5"/>
  <c r="AS614" i="5"/>
  <c r="AN616" i="5"/>
  <c r="AC616" i="5"/>
  <c r="W619" i="5"/>
  <c r="AH619" i="5"/>
  <c r="AS619" i="5"/>
  <c r="AO625" i="5"/>
  <c r="S625" i="5"/>
  <c r="AD625" i="5"/>
  <c r="AO626" i="5"/>
  <c r="S626" i="5"/>
  <c r="AD626" i="5"/>
  <c r="S661" i="5"/>
  <c r="AD661" i="5"/>
  <c r="AO661" i="5"/>
  <c r="AE578" i="5"/>
  <c r="AP578" i="5"/>
  <c r="T578" i="5"/>
  <c r="Y581" i="5"/>
  <c r="BF581" i="5" s="1"/>
  <c r="AJ581" i="5"/>
  <c r="BQ581" i="5" s="1"/>
  <c r="AP584" i="5"/>
  <c r="AE584" i="5"/>
  <c r="T584" i="5"/>
  <c r="AC593" i="5"/>
  <c r="AN593" i="5"/>
  <c r="AG613" i="5"/>
  <c r="AR613" i="5"/>
  <c r="V613" i="5"/>
  <c r="AC633" i="5"/>
  <c r="AN633" i="5"/>
  <c r="R633" i="5"/>
  <c r="AC634" i="5"/>
  <c r="AN634" i="5"/>
  <c r="R634" i="5"/>
  <c r="AN654" i="5"/>
  <c r="R654" i="5"/>
  <c r="AC654" i="5"/>
  <c r="AQ695" i="5"/>
  <c r="AF695" i="5"/>
  <c r="U695" i="5"/>
  <c r="AG547" i="5"/>
  <c r="AJ550" i="5"/>
  <c r="BQ550" i="5" s="1"/>
  <c r="R552" i="5"/>
  <c r="AC552" i="5"/>
  <c r="AN552" i="5"/>
  <c r="AP554" i="5"/>
  <c r="AE554" i="5"/>
  <c r="AP557" i="5"/>
  <c r="AP569" i="5"/>
  <c r="T569" i="5"/>
  <c r="Y571" i="5"/>
  <c r="BF571" i="5" s="1"/>
  <c r="AJ571" i="5"/>
  <c r="BQ571" i="5" s="1"/>
  <c r="AA575" i="5"/>
  <c r="AL575" i="5"/>
  <c r="AQ584" i="5"/>
  <c r="U584" i="5"/>
  <c r="O592" i="5"/>
  <c r="AL602" i="5"/>
  <c r="P602" i="5"/>
  <c r="AA602" i="5"/>
  <c r="O603" i="5"/>
  <c r="Z603" i="5"/>
  <c r="AK603" i="5"/>
  <c r="AK606" i="5"/>
  <c r="Z606" i="5"/>
  <c r="W610" i="5"/>
  <c r="AS610" i="5"/>
  <c r="AH610" i="5"/>
  <c r="AI612" i="5"/>
  <c r="X612" i="5"/>
  <c r="AT612" i="5"/>
  <c r="AS613" i="5"/>
  <c r="W613" i="5"/>
  <c r="AH613" i="5"/>
  <c r="O614" i="5"/>
  <c r="Z614" i="5"/>
  <c r="AK614" i="5"/>
  <c r="W624" i="5"/>
  <c r="AS624" i="5"/>
  <c r="W626" i="5"/>
  <c r="AS626" i="5"/>
  <c r="AH626" i="5"/>
  <c r="U632" i="5"/>
  <c r="AF632" i="5"/>
  <c r="AQ632" i="5"/>
  <c r="AO634" i="5"/>
  <c r="AD634" i="5"/>
  <c r="S634" i="5"/>
  <c r="Q635" i="5"/>
  <c r="AM635" i="5"/>
  <c r="AB635" i="5"/>
  <c r="Q636" i="5"/>
  <c r="AB636" i="5"/>
  <c r="AM636" i="5"/>
  <c r="N644" i="5"/>
  <c r="AJ644" i="5"/>
  <c r="BQ644" i="5" s="1"/>
  <c r="Y644" i="5"/>
  <c r="BF644" i="5" s="1"/>
  <c r="AN538" i="5"/>
  <c r="AT539" i="5"/>
  <c r="AN540" i="5"/>
  <c r="AT541" i="5"/>
  <c r="AN542" i="5"/>
  <c r="AT543" i="5"/>
  <c r="AN544" i="5"/>
  <c r="AT545" i="5"/>
  <c r="AN546" i="5"/>
  <c r="AT547" i="5"/>
  <c r="O548" i="5"/>
  <c r="AQ549" i="5"/>
  <c r="X551" i="5"/>
  <c r="AI551" i="5"/>
  <c r="AT551" i="5"/>
  <c r="AD552" i="5"/>
  <c r="AO552" i="5"/>
  <c r="S552" i="5"/>
  <c r="AQ552" i="5"/>
  <c r="R553" i="5"/>
  <c r="AT554" i="5"/>
  <c r="T555" i="5"/>
  <c r="AM555" i="5"/>
  <c r="N556" i="5"/>
  <c r="P563" i="5"/>
  <c r="AL563" i="5"/>
  <c r="R571" i="5"/>
  <c r="AI572" i="5"/>
  <c r="AT572" i="5"/>
  <c r="AB573" i="5"/>
  <c r="AA581" i="5"/>
  <c r="AL581" i="5"/>
  <c r="Q581" i="5"/>
  <c r="AM581" i="5"/>
  <c r="N582" i="5"/>
  <c r="Y586" i="5"/>
  <c r="BF586" i="5" s="1"/>
  <c r="Y592" i="5"/>
  <c r="BF592" i="5" s="1"/>
  <c r="AJ592" i="5"/>
  <c r="BQ592" i="5" s="1"/>
  <c r="N592" i="5"/>
  <c r="Q594" i="5"/>
  <c r="AB594" i="5"/>
  <c r="AL596" i="5"/>
  <c r="AN598" i="5"/>
  <c r="R598" i="5"/>
  <c r="AC598" i="5"/>
  <c r="AR599" i="5"/>
  <c r="AG599" i="5"/>
  <c r="O605" i="5"/>
  <c r="Z605" i="5"/>
  <c r="AA606" i="5"/>
  <c r="AL606" i="5"/>
  <c r="W608" i="5"/>
  <c r="AH608" i="5"/>
  <c r="AI610" i="5"/>
  <c r="AT610" i="5"/>
  <c r="AG611" i="5"/>
  <c r="AR611" i="5"/>
  <c r="V611" i="5"/>
  <c r="AH611" i="5"/>
  <c r="AA614" i="5"/>
  <c r="AL614" i="5"/>
  <c r="P614" i="5"/>
  <c r="O617" i="5"/>
  <c r="Z617" i="5"/>
  <c r="W620" i="5"/>
  <c r="AS620" i="5"/>
  <c r="AI624" i="5"/>
  <c r="AT624" i="5"/>
  <c r="X624" i="5"/>
  <c r="AI625" i="5"/>
  <c r="AT625" i="5"/>
  <c r="X625" i="5"/>
  <c r="AC636" i="5"/>
  <c r="AN636" i="5"/>
  <c r="R636" i="5"/>
  <c r="AF647" i="5"/>
  <c r="U647" i="5"/>
  <c r="AQ647" i="5"/>
  <c r="AN555" i="5"/>
  <c r="R558" i="5"/>
  <c r="AC558" i="5"/>
  <c r="AN558" i="5"/>
  <c r="AE565" i="5"/>
  <c r="AP565" i="5"/>
  <c r="AO598" i="5"/>
  <c r="S598" i="5"/>
  <c r="AD598" i="5"/>
  <c r="AH599" i="5"/>
  <c r="AS599" i="5"/>
  <c r="W599" i="5"/>
  <c r="W600" i="5"/>
  <c r="AS600" i="5"/>
  <c r="AH600" i="5"/>
  <c r="AM614" i="5"/>
  <c r="AB614" i="5"/>
  <c r="AI620" i="5"/>
  <c r="X620" i="5"/>
  <c r="AO628" i="5"/>
  <c r="S628" i="5"/>
  <c r="AD628" i="5"/>
  <c r="Q629" i="5"/>
  <c r="AM629" i="5"/>
  <c r="AB629" i="5"/>
  <c r="AO636" i="5"/>
  <c r="S636" i="5"/>
  <c r="AD636" i="5"/>
  <c r="AJ639" i="5"/>
  <c r="BQ639" i="5" s="1"/>
  <c r="N639" i="5"/>
  <c r="Y639" i="5"/>
  <c r="BF639" i="5" s="1"/>
  <c r="X641" i="5"/>
  <c r="AI641" i="5"/>
  <c r="AT641" i="5"/>
  <c r="Z642" i="5"/>
  <c r="O642" i="5"/>
  <c r="AK642" i="5"/>
  <c r="AR647" i="5"/>
  <c r="V647" i="5"/>
  <c r="AT648" i="5"/>
  <c r="AI648" i="5"/>
  <c r="X648" i="5"/>
  <c r="AE657" i="5"/>
  <c r="AP657" i="5"/>
  <c r="T657" i="5"/>
  <c r="AK688" i="5"/>
  <c r="Z688" i="5"/>
  <c r="O688" i="5"/>
  <c r="X549" i="5"/>
  <c r="AI549" i="5"/>
  <c r="AJ551" i="5"/>
  <c r="BQ551" i="5" s="1"/>
  <c r="N551" i="5"/>
  <c r="AM553" i="5"/>
  <c r="AD558" i="5"/>
  <c r="AO558" i="5"/>
  <c r="S558" i="5"/>
  <c r="N559" i="5"/>
  <c r="AG562" i="5"/>
  <c r="AN563" i="5"/>
  <c r="AF564" i="5"/>
  <c r="AL567" i="5"/>
  <c r="P567" i="5"/>
  <c r="W568" i="5"/>
  <c r="AH568" i="5"/>
  <c r="AF568" i="5"/>
  <c r="AE570" i="5"/>
  <c r="AP570" i="5"/>
  <c r="AM571" i="5"/>
  <c r="AT574" i="5"/>
  <c r="Y577" i="5"/>
  <c r="BF577" i="5" s="1"/>
  <c r="AJ577" i="5"/>
  <c r="BQ577" i="5" s="1"/>
  <c r="AI578" i="5"/>
  <c r="AT578" i="5"/>
  <c r="AF578" i="5"/>
  <c r="AS580" i="5"/>
  <c r="U586" i="5"/>
  <c r="AF586" i="5"/>
  <c r="AQ586" i="5"/>
  <c r="AB596" i="5"/>
  <c r="AM596" i="5"/>
  <c r="X597" i="5"/>
  <c r="AI597" i="5"/>
  <c r="AP598" i="5"/>
  <c r="T598" i="5"/>
  <c r="AE598" i="5"/>
  <c r="AI600" i="5"/>
  <c r="AT600" i="5"/>
  <c r="AO615" i="5"/>
  <c r="S615" i="5"/>
  <c r="AD615" i="5"/>
  <c r="W627" i="5"/>
  <c r="AH627" i="5"/>
  <c r="AS627" i="5"/>
  <c r="AC629" i="5"/>
  <c r="R629" i="5"/>
  <c r="AN629" i="5"/>
  <c r="O631" i="5"/>
  <c r="Z631" i="5"/>
  <c r="AL642" i="5"/>
  <c r="P642" i="5"/>
  <c r="AA642" i="5"/>
  <c r="AQ687" i="5"/>
  <c r="U687" i="5"/>
  <c r="AF687" i="5"/>
  <c r="AG554" i="5"/>
  <c r="AP558" i="5"/>
  <c r="T558" i="5"/>
  <c r="R560" i="5"/>
  <c r="AC560" i="5"/>
  <c r="AN560" i="5"/>
  <c r="V560" i="5"/>
  <c r="AO563" i="5"/>
  <c r="S566" i="5"/>
  <c r="AD566" i="5"/>
  <c r="AO566" i="5"/>
  <c r="AI568" i="5"/>
  <c r="AE569" i="5"/>
  <c r="AP575" i="5"/>
  <c r="T575" i="5"/>
  <c r="U576" i="5"/>
  <c r="T582" i="5"/>
  <c r="Y583" i="5"/>
  <c r="BF583" i="5" s="1"/>
  <c r="AJ583" i="5"/>
  <c r="BQ583" i="5" s="1"/>
  <c r="N588" i="5"/>
  <c r="Y588" i="5"/>
  <c r="BF588" i="5" s="1"/>
  <c r="AO595" i="5"/>
  <c r="S595" i="5"/>
  <c r="AD595" i="5"/>
  <c r="AO603" i="5"/>
  <c r="AD603" i="5"/>
  <c r="Z607" i="5"/>
  <c r="AK607" i="5"/>
  <c r="O607" i="5"/>
  <c r="AO623" i="5"/>
  <c r="S623" i="5"/>
  <c r="AO629" i="5"/>
  <c r="S629" i="5"/>
  <c r="AD629" i="5"/>
  <c r="P639" i="5"/>
  <c r="AA639" i="5"/>
  <c r="AL639" i="5"/>
  <c r="AG595" i="5"/>
  <c r="AR595" i="5"/>
  <c r="Y597" i="5"/>
  <c r="BF597" i="5" s="1"/>
  <c r="AJ597" i="5"/>
  <c r="BQ597" i="5" s="1"/>
  <c r="AO599" i="5"/>
  <c r="AD599" i="5"/>
  <c r="V601" i="5"/>
  <c r="AG601" i="5"/>
  <c r="AP602" i="5"/>
  <c r="AK610" i="5"/>
  <c r="AS615" i="5"/>
  <c r="AH615" i="5"/>
  <c r="Q617" i="5"/>
  <c r="AM617" i="5"/>
  <c r="AB617" i="5"/>
  <c r="AO622" i="5"/>
  <c r="S622" i="5"/>
  <c r="AD622" i="5"/>
  <c r="AI627" i="5"/>
  <c r="AT627" i="5"/>
  <c r="T645" i="5"/>
  <c r="AE645" i="5"/>
  <c r="AF649" i="5"/>
  <c r="U649" i="5"/>
  <c r="AQ649" i="5"/>
  <c r="AD664" i="5"/>
  <c r="AO664" i="5"/>
  <c r="S664" i="5"/>
  <c r="Y567" i="5"/>
  <c r="BF567" i="5" s="1"/>
  <c r="AJ567" i="5"/>
  <c r="BQ567" i="5" s="1"/>
  <c r="Y573" i="5"/>
  <c r="BF573" i="5" s="1"/>
  <c r="AJ573" i="5"/>
  <c r="BQ573" i="5" s="1"/>
  <c r="Y579" i="5"/>
  <c r="BF579" i="5" s="1"/>
  <c r="AJ579" i="5"/>
  <c r="BQ579" i="5" s="1"/>
  <c r="AB584" i="5"/>
  <c r="AM584" i="5"/>
  <c r="AM587" i="5"/>
  <c r="Z588" i="5"/>
  <c r="AK588" i="5"/>
  <c r="AJ591" i="5"/>
  <c r="BQ591" i="5" s="1"/>
  <c r="AI592" i="5"/>
  <c r="X592" i="5"/>
  <c r="AP593" i="5"/>
  <c r="AE599" i="5"/>
  <c r="AP599" i="5"/>
  <c r="X599" i="5"/>
  <c r="AK600" i="5"/>
  <c r="W601" i="5"/>
  <c r="AH601" i="5"/>
  <c r="Q603" i="5"/>
  <c r="AB603" i="5"/>
  <c r="AM603" i="5"/>
  <c r="T605" i="5"/>
  <c r="AE605" i="5"/>
  <c r="AC609" i="5"/>
  <c r="R609" i="5"/>
  <c r="AN609" i="5"/>
  <c r="AL610" i="5"/>
  <c r="AI615" i="5"/>
  <c r="AO618" i="5"/>
  <c r="W623" i="5"/>
  <c r="AH623" i="5"/>
  <c r="AS623" i="5"/>
  <c r="AF626" i="5"/>
  <c r="Q628" i="5"/>
  <c r="AB628" i="5"/>
  <c r="AM628" i="5"/>
  <c r="S630" i="5"/>
  <c r="AO631" i="5"/>
  <c r="AD631" i="5"/>
  <c r="R635" i="5"/>
  <c r="AN635" i="5"/>
  <c r="AF645" i="5"/>
  <c r="U645" i="5"/>
  <c r="AQ645" i="5"/>
  <c r="AR649" i="5"/>
  <c r="V649" i="5"/>
  <c r="AG649" i="5"/>
  <c r="AP664" i="5"/>
  <c r="AE664" i="5"/>
  <c r="T664" i="5"/>
  <c r="Q742" i="5"/>
  <c r="AM742" i="5"/>
  <c r="AB742" i="5"/>
  <c r="AD556" i="5"/>
  <c r="AO556" i="5"/>
  <c r="X559" i="5"/>
  <c r="AI559" i="5"/>
  <c r="AT559" i="5"/>
  <c r="S564" i="5"/>
  <c r="AD564" i="5"/>
  <c r="AO564" i="5"/>
  <c r="S570" i="5"/>
  <c r="AD570" i="5"/>
  <c r="AO570" i="5"/>
  <c r="S576" i="5"/>
  <c r="AD576" i="5"/>
  <c r="AO576" i="5"/>
  <c r="AA577" i="5"/>
  <c r="AE579" i="5"/>
  <c r="S582" i="5"/>
  <c r="AD582" i="5"/>
  <c r="AO582" i="5"/>
  <c r="AC584" i="5"/>
  <c r="AN584" i="5"/>
  <c r="W586" i="5"/>
  <c r="AH586" i="5"/>
  <c r="AS586" i="5"/>
  <c r="AN587" i="5"/>
  <c r="AA588" i="5"/>
  <c r="AL588" i="5"/>
  <c r="S590" i="5"/>
  <c r="AD590" i="5"/>
  <c r="X590" i="5"/>
  <c r="AO590" i="5"/>
  <c r="AC592" i="5"/>
  <c r="AT592" i="5"/>
  <c r="AQ593" i="5"/>
  <c r="AH595" i="5"/>
  <c r="AI601" i="5"/>
  <c r="AT601" i="5"/>
  <c r="AC603" i="5"/>
  <c r="AN603" i="5"/>
  <c r="AH604" i="5"/>
  <c r="U605" i="5"/>
  <c r="AF605" i="5"/>
  <c r="AM606" i="5"/>
  <c r="Y607" i="5"/>
  <c r="BF607" i="5" s="1"/>
  <c r="AJ607" i="5"/>
  <c r="BQ607" i="5" s="1"/>
  <c r="AE608" i="5"/>
  <c r="AO609" i="5"/>
  <c r="S609" i="5"/>
  <c r="AD609" i="5"/>
  <c r="X609" i="5"/>
  <c r="W612" i="5"/>
  <c r="AS612" i="5"/>
  <c r="AO617" i="5"/>
  <c r="AD617" i="5"/>
  <c r="O619" i="5"/>
  <c r="Z619" i="5"/>
  <c r="U622" i="5"/>
  <c r="AQ622" i="5"/>
  <c r="AF622" i="5"/>
  <c r="AI623" i="5"/>
  <c r="AT623" i="5"/>
  <c r="X623" i="5"/>
  <c r="AQ624" i="5"/>
  <c r="AC625" i="5"/>
  <c r="AN625" i="5"/>
  <c r="R625" i="5"/>
  <c r="AC628" i="5"/>
  <c r="AN628" i="5"/>
  <c r="R628" i="5"/>
  <c r="W629" i="5"/>
  <c r="AH629" i="5"/>
  <c r="AS629" i="5"/>
  <c r="Q633" i="5"/>
  <c r="AM633" i="5"/>
  <c r="AB633" i="5"/>
  <c r="AJ647" i="5"/>
  <c r="BQ647" i="5" s="1"/>
  <c r="Y647" i="5"/>
  <c r="BF647" i="5" s="1"/>
  <c r="N647" i="5"/>
  <c r="AK678" i="5"/>
  <c r="Z678" i="5"/>
  <c r="O678" i="5"/>
  <c r="AK680" i="5"/>
  <c r="Z680" i="5"/>
  <c r="O680" i="5"/>
  <c r="AC742" i="5"/>
  <c r="AN742" i="5"/>
  <c r="R742" i="5"/>
  <c r="AQ763" i="5"/>
  <c r="U763" i="5"/>
  <c r="AF763" i="5"/>
  <c r="AG673" i="5"/>
  <c r="AR673" i="5"/>
  <c r="V673" i="5"/>
  <c r="T676" i="5"/>
  <c r="AE676" i="5"/>
  <c r="AP676" i="5"/>
  <c r="AQ679" i="5"/>
  <c r="U679" i="5"/>
  <c r="AF679" i="5"/>
  <c r="AK684" i="5"/>
  <c r="Z684" i="5"/>
  <c r="O684" i="5"/>
  <c r="AN618" i="5"/>
  <c r="R618" i="5"/>
  <c r="W622" i="5"/>
  <c r="AS622" i="5"/>
  <c r="AH622" i="5"/>
  <c r="AC624" i="5"/>
  <c r="AN624" i="5"/>
  <c r="R624" i="5"/>
  <c r="Q630" i="5"/>
  <c r="AB630" i="5"/>
  <c r="AM630" i="5"/>
  <c r="AO633" i="5"/>
  <c r="AD633" i="5"/>
  <c r="AR639" i="5"/>
  <c r="V639" i="5"/>
  <c r="AG639" i="5"/>
  <c r="V642" i="5"/>
  <c r="AR642" i="5"/>
  <c r="AG642" i="5"/>
  <c r="AN643" i="5"/>
  <c r="R643" i="5"/>
  <c r="AD650" i="5"/>
  <c r="S650" i="5"/>
  <c r="AO650" i="5"/>
  <c r="AJ651" i="5"/>
  <c r="BQ651" i="5" s="1"/>
  <c r="Y651" i="5"/>
  <c r="BF651" i="5" s="1"/>
  <c r="AK656" i="5"/>
  <c r="O656" i="5"/>
  <c r="Z656" i="5"/>
  <c r="AD593" i="5"/>
  <c r="AC594" i="5"/>
  <c r="AN594" i="5"/>
  <c r="O598" i="5"/>
  <c r="Z598" i="5"/>
  <c r="T600" i="5"/>
  <c r="AE600" i="5"/>
  <c r="Q607" i="5"/>
  <c r="AM607" i="5"/>
  <c r="AO611" i="5"/>
  <c r="S611" i="5"/>
  <c r="AD611" i="5"/>
  <c r="Q613" i="5"/>
  <c r="AM613" i="5"/>
  <c r="AB613" i="5"/>
  <c r="AI614" i="5"/>
  <c r="X614" i="5"/>
  <c r="AI616" i="5"/>
  <c r="AT616" i="5"/>
  <c r="V617" i="5"/>
  <c r="AG617" i="5"/>
  <c r="AC618" i="5"/>
  <c r="AI622" i="5"/>
  <c r="X622" i="5"/>
  <c r="AO624" i="5"/>
  <c r="S624" i="5"/>
  <c r="AD624" i="5"/>
  <c r="Q627" i="5"/>
  <c r="AM627" i="5"/>
  <c r="AF628" i="5"/>
  <c r="AC630" i="5"/>
  <c r="AN630" i="5"/>
  <c r="R630" i="5"/>
  <c r="AO635" i="5"/>
  <c r="AD635" i="5"/>
  <c r="Q638" i="5"/>
  <c r="AB638" i="5"/>
  <c r="AM638" i="5"/>
  <c r="AL640" i="5"/>
  <c r="P640" i="5"/>
  <c r="AC643" i="5"/>
  <c r="AP650" i="5"/>
  <c r="AE650" i="5"/>
  <c r="T650" i="5"/>
  <c r="AL656" i="5"/>
  <c r="P656" i="5"/>
  <c r="AA656" i="5"/>
  <c r="N555" i="5"/>
  <c r="AD562" i="5"/>
  <c r="AO562" i="5"/>
  <c r="S568" i="5"/>
  <c r="AD568" i="5"/>
  <c r="AO568" i="5"/>
  <c r="S574" i="5"/>
  <c r="AD574" i="5"/>
  <c r="AO574" i="5"/>
  <c r="S580" i="5"/>
  <c r="AD580" i="5"/>
  <c r="AO580" i="5"/>
  <c r="Z583" i="5"/>
  <c r="AK583" i="5"/>
  <c r="AC585" i="5"/>
  <c r="R585" i="5"/>
  <c r="W590" i="5"/>
  <c r="AS590" i="5"/>
  <c r="AD594" i="5"/>
  <c r="AO594" i="5"/>
  <c r="AA598" i="5"/>
  <c r="AL598" i="5"/>
  <c r="AK598" i="5"/>
  <c r="AF600" i="5"/>
  <c r="AQ600" i="5"/>
  <c r="AP600" i="5"/>
  <c r="Y602" i="5"/>
  <c r="BF602" i="5" s="1"/>
  <c r="AJ602" i="5"/>
  <c r="BQ602" i="5" s="1"/>
  <c r="N605" i="5"/>
  <c r="AI605" i="5"/>
  <c r="W606" i="5"/>
  <c r="AH606" i="5"/>
  <c r="AN607" i="5"/>
  <c r="AG609" i="5"/>
  <c r="U610" i="5"/>
  <c r="AF610" i="5"/>
  <c r="AQ610" i="5"/>
  <c r="T611" i="5"/>
  <c r="AE611" i="5"/>
  <c r="O612" i="5"/>
  <c r="AK612" i="5"/>
  <c r="AC613" i="5"/>
  <c r="R613" i="5"/>
  <c r="Q615" i="5"/>
  <c r="AM615" i="5"/>
  <c r="W615" i="5"/>
  <c r="AD618" i="5"/>
  <c r="U620" i="5"/>
  <c r="AQ620" i="5"/>
  <c r="W621" i="5"/>
  <c r="AH621" i="5"/>
  <c r="AS621" i="5"/>
  <c r="AC627" i="5"/>
  <c r="R627" i="5"/>
  <c r="AC638" i="5"/>
  <c r="AN638" i="5"/>
  <c r="R638" i="5"/>
  <c r="AA640" i="5"/>
  <c r="AK718" i="5"/>
  <c r="O718" i="5"/>
  <c r="Z718" i="5"/>
  <c r="R550" i="5"/>
  <c r="AC550" i="5"/>
  <c r="X557" i="5"/>
  <c r="AI557" i="5"/>
  <c r="AE568" i="5"/>
  <c r="AP568" i="5"/>
  <c r="AE574" i="5"/>
  <c r="AP574" i="5"/>
  <c r="AE580" i="5"/>
  <c r="AP580" i="5"/>
  <c r="AO585" i="5"/>
  <c r="S585" i="5"/>
  <c r="AD585" i="5"/>
  <c r="AN585" i="5"/>
  <c r="W587" i="5"/>
  <c r="AH587" i="5"/>
  <c r="AB587" i="5"/>
  <c r="Q589" i="5"/>
  <c r="AB589" i="5"/>
  <c r="AM589" i="5"/>
  <c r="N593" i="5"/>
  <c r="Y593" i="5"/>
  <c r="BF593" i="5" s="1"/>
  <c r="V595" i="5"/>
  <c r="Z597" i="5"/>
  <c r="AB598" i="5"/>
  <c r="AM598" i="5"/>
  <c r="AM601" i="5"/>
  <c r="Z602" i="5"/>
  <c r="AK602" i="5"/>
  <c r="R604" i="5"/>
  <c r="AC604" i="5"/>
  <c r="AN604" i="5"/>
  <c r="AI606" i="5"/>
  <c r="X606" i="5"/>
  <c r="AT606" i="5"/>
  <c r="AA612" i="5"/>
  <c r="AL612" i="5"/>
  <c r="AO613" i="5"/>
  <c r="AD613" i="5"/>
  <c r="AC615" i="5"/>
  <c r="R615" i="5"/>
  <c r="X615" i="5"/>
  <c r="AI621" i="5"/>
  <c r="AT621" i="5"/>
  <c r="X621" i="5"/>
  <c r="AF624" i="5"/>
  <c r="W625" i="5"/>
  <c r="AH625" i="5"/>
  <c r="AS625" i="5"/>
  <c r="AO627" i="5"/>
  <c r="S627" i="5"/>
  <c r="W628" i="5"/>
  <c r="AS628" i="5"/>
  <c r="AH628" i="5"/>
  <c r="Q632" i="5"/>
  <c r="AB632" i="5"/>
  <c r="AM632" i="5"/>
  <c r="W637" i="5"/>
  <c r="AH637" i="5"/>
  <c r="AS637" i="5"/>
  <c r="AD638" i="5"/>
  <c r="S638" i="5"/>
  <c r="R640" i="5"/>
  <c r="AN640" i="5"/>
  <c r="R644" i="5"/>
  <c r="AC644" i="5"/>
  <c r="R653" i="5"/>
  <c r="AN653" i="5"/>
  <c r="AC653" i="5"/>
  <c r="W638" i="5"/>
  <c r="AS638" i="5"/>
  <c r="AH638" i="5"/>
  <c r="AO638" i="5"/>
  <c r="AJ641" i="5"/>
  <c r="BQ641" i="5" s="1"/>
  <c r="Y641" i="5"/>
  <c r="BF641" i="5" s="1"/>
  <c r="N650" i="5"/>
  <c r="AJ650" i="5"/>
  <c r="BQ650" i="5" s="1"/>
  <c r="Y650" i="5"/>
  <c r="BF650" i="5" s="1"/>
  <c r="X652" i="5"/>
  <c r="AT652" i="5"/>
  <c r="AN564" i="5"/>
  <c r="AT565" i="5"/>
  <c r="AN566" i="5"/>
  <c r="AT567" i="5"/>
  <c r="AN568" i="5"/>
  <c r="AT569" i="5"/>
  <c r="AN570" i="5"/>
  <c r="AT571" i="5"/>
  <c r="AN572" i="5"/>
  <c r="AT573" i="5"/>
  <c r="AN574" i="5"/>
  <c r="AT575" i="5"/>
  <c r="AN576" i="5"/>
  <c r="AT577" i="5"/>
  <c r="AN578" i="5"/>
  <c r="AT579" i="5"/>
  <c r="AN580" i="5"/>
  <c r="AT581" i="5"/>
  <c r="AN582" i="5"/>
  <c r="Z584" i="5"/>
  <c r="AB585" i="5"/>
  <c r="AE586" i="5"/>
  <c r="Z589" i="5"/>
  <c r="AC590" i="5"/>
  <c r="AH592" i="5"/>
  <c r="AA594" i="5"/>
  <c r="AF596" i="5"/>
  <c r="Y598" i="5"/>
  <c r="BF598" i="5" s="1"/>
  <c r="AD600" i="5"/>
  <c r="Y603" i="5"/>
  <c r="BF603" i="5" s="1"/>
  <c r="AB604" i="5"/>
  <c r="Z608" i="5"/>
  <c r="AB609" i="5"/>
  <c r="AH617" i="5"/>
  <c r="AS617" i="5"/>
  <c r="Q619" i="5"/>
  <c r="AM619" i="5"/>
  <c r="AN619" i="5"/>
  <c r="S621" i="5"/>
  <c r="R623" i="5"/>
  <c r="AK623" i="5"/>
  <c r="AI629" i="5"/>
  <c r="AT629" i="5"/>
  <c r="W630" i="5"/>
  <c r="AS630" i="5"/>
  <c r="W631" i="5"/>
  <c r="AH631" i="5"/>
  <c r="AS631" i="5"/>
  <c r="Q637" i="5"/>
  <c r="AB637" i="5"/>
  <c r="AM637" i="5"/>
  <c r="V640" i="5"/>
  <c r="AG640" i="5"/>
  <c r="AN641" i="5"/>
  <c r="R641" i="5"/>
  <c r="V646" i="5"/>
  <c r="AR646" i="5"/>
  <c r="AG646" i="5"/>
  <c r="AQ657" i="5"/>
  <c r="U657" i="5"/>
  <c r="AF657" i="5"/>
  <c r="AC564" i="5"/>
  <c r="AI565" i="5"/>
  <c r="AC566" i="5"/>
  <c r="AI567" i="5"/>
  <c r="AC568" i="5"/>
  <c r="AI569" i="5"/>
  <c r="AC570" i="5"/>
  <c r="AI571" i="5"/>
  <c r="AC572" i="5"/>
  <c r="AI573" i="5"/>
  <c r="AC574" i="5"/>
  <c r="AI575" i="5"/>
  <c r="AC576" i="5"/>
  <c r="AI577" i="5"/>
  <c r="AC578" i="5"/>
  <c r="AI579" i="5"/>
  <c r="AC580" i="5"/>
  <c r="AI581" i="5"/>
  <c r="AC582" i="5"/>
  <c r="R595" i="5"/>
  <c r="X602" i="5"/>
  <c r="S605" i="5"/>
  <c r="AQ616" i="5"/>
  <c r="Q620" i="5"/>
  <c r="AB620" i="5"/>
  <c r="AM620" i="5"/>
  <c r="Q621" i="5"/>
  <c r="AM621" i="5"/>
  <c r="AN621" i="5"/>
  <c r="AK625" i="5"/>
  <c r="AI631" i="5"/>
  <c r="AT631" i="5"/>
  <c r="W632" i="5"/>
  <c r="AS632" i="5"/>
  <c r="W633" i="5"/>
  <c r="AH633" i="5"/>
  <c r="AS633" i="5"/>
  <c r="W636" i="5"/>
  <c r="AH636" i="5"/>
  <c r="AS636" i="5"/>
  <c r="AC637" i="5"/>
  <c r="AN637" i="5"/>
  <c r="AH640" i="5"/>
  <c r="W640" i="5"/>
  <c r="AR643" i="5"/>
  <c r="V643" i="5"/>
  <c r="AG643" i="5"/>
  <c r="P647" i="5"/>
  <c r="AL647" i="5"/>
  <c r="P618" i="5"/>
  <c r="AA618" i="5"/>
  <c r="AC620" i="5"/>
  <c r="AN620" i="5"/>
  <c r="Q622" i="5"/>
  <c r="AB622" i="5"/>
  <c r="AM622" i="5"/>
  <c r="Q623" i="5"/>
  <c r="AM623" i="5"/>
  <c r="AN623" i="5"/>
  <c r="AK627" i="5"/>
  <c r="AI633" i="5"/>
  <c r="AT633" i="5"/>
  <c r="W634" i="5"/>
  <c r="AS634" i="5"/>
  <c r="AF634" i="5"/>
  <c r="W635" i="5"/>
  <c r="AH635" i="5"/>
  <c r="AS635" i="5"/>
  <c r="AI636" i="5"/>
  <c r="AT636" i="5"/>
  <c r="AT640" i="5"/>
  <c r="X640" i="5"/>
  <c r="T641" i="5"/>
  <c r="AP641" i="5"/>
  <c r="AT646" i="5"/>
  <c r="X646" i="5"/>
  <c r="AI646" i="5"/>
  <c r="P649" i="5"/>
  <c r="AL649" i="5"/>
  <c r="AR655" i="5"/>
  <c r="V655" i="5"/>
  <c r="AG655" i="5"/>
  <c r="AQ691" i="5"/>
  <c r="U691" i="5"/>
  <c r="AF691" i="5"/>
  <c r="Q611" i="5"/>
  <c r="AM611" i="5"/>
  <c r="W616" i="5"/>
  <c r="AS616" i="5"/>
  <c r="AB618" i="5"/>
  <c r="AM618" i="5"/>
  <c r="AC622" i="5"/>
  <c r="AN622" i="5"/>
  <c r="Q624" i="5"/>
  <c r="AB624" i="5"/>
  <c r="AM624" i="5"/>
  <c r="Q625" i="5"/>
  <c r="AM625" i="5"/>
  <c r="AK629" i="5"/>
  <c r="AI635" i="5"/>
  <c r="AT635" i="5"/>
  <c r="N642" i="5"/>
  <c r="AJ642" i="5"/>
  <c r="BQ642" i="5" s="1"/>
  <c r="X643" i="5"/>
  <c r="AT643" i="5"/>
  <c r="AJ645" i="5"/>
  <c r="BQ645" i="5" s="1"/>
  <c r="Y645" i="5"/>
  <c r="BF645" i="5" s="1"/>
  <c r="N645" i="5"/>
  <c r="AB649" i="5"/>
  <c r="AM649" i="5"/>
  <c r="Q649" i="5"/>
  <c r="T651" i="5"/>
  <c r="AP651" i="5"/>
  <c r="AD652" i="5"/>
  <c r="S652" i="5"/>
  <c r="AO652" i="5"/>
  <c r="AM654" i="5"/>
  <c r="Q654" i="5"/>
  <c r="W655" i="5"/>
  <c r="AH655" i="5"/>
  <c r="AS655" i="5"/>
  <c r="S658" i="5"/>
  <c r="AD658" i="5"/>
  <c r="AO658" i="5"/>
  <c r="AG619" i="5"/>
  <c r="AA620" i="5"/>
  <c r="AG621" i="5"/>
  <c r="AA622" i="5"/>
  <c r="AG623" i="5"/>
  <c r="AA624" i="5"/>
  <c r="AG625" i="5"/>
  <c r="AA626" i="5"/>
  <c r="AG627" i="5"/>
  <c r="AA628" i="5"/>
  <c r="AG629" i="5"/>
  <c r="AA630" i="5"/>
  <c r="AG631" i="5"/>
  <c r="AA632" i="5"/>
  <c r="AG633" i="5"/>
  <c r="AA634" i="5"/>
  <c r="AG635" i="5"/>
  <c r="AA636" i="5"/>
  <c r="AG637" i="5"/>
  <c r="O638" i="5"/>
  <c r="AQ638" i="5"/>
  <c r="AI639" i="5"/>
  <c r="O640" i="5"/>
  <c r="AE640" i="5"/>
  <c r="T642" i="5"/>
  <c r="N643" i="5"/>
  <c r="AA645" i="5"/>
  <c r="O646" i="5"/>
  <c r="AP648" i="5"/>
  <c r="AE648" i="5"/>
  <c r="Y648" i="5"/>
  <c r="BF648" i="5" s="1"/>
  <c r="N652" i="5"/>
  <c r="AJ652" i="5"/>
  <c r="BQ652" i="5" s="1"/>
  <c r="P652" i="5"/>
  <c r="AK652" i="5"/>
  <c r="AJ653" i="5"/>
  <c r="BQ653" i="5" s="1"/>
  <c r="Y653" i="5"/>
  <c r="BF653" i="5" s="1"/>
  <c r="N654" i="5"/>
  <c r="P638" i="5"/>
  <c r="AE643" i="5"/>
  <c r="AA644" i="5"/>
  <c r="AR648" i="5"/>
  <c r="AJ654" i="5"/>
  <c r="BQ654" i="5" s="1"/>
  <c r="R656" i="5"/>
  <c r="AC656" i="5"/>
  <c r="AL658" i="5"/>
  <c r="P658" i="5"/>
  <c r="R668" i="5"/>
  <c r="AC668" i="5"/>
  <c r="AN668" i="5"/>
  <c r="W693" i="5"/>
  <c r="AS693" i="5"/>
  <c r="AH693" i="5"/>
  <c r="O713" i="5"/>
  <c r="AK713" i="5"/>
  <c r="Z713" i="5"/>
  <c r="AM730" i="5"/>
  <c r="AB730" i="5"/>
  <c r="Q730" i="5"/>
  <c r="AQ751" i="5"/>
  <c r="U751" i="5"/>
  <c r="AF751" i="5"/>
  <c r="AA641" i="5"/>
  <c r="AJ649" i="5"/>
  <c r="BQ649" i="5" s="1"/>
  <c r="Y649" i="5"/>
  <c r="BF649" i="5" s="1"/>
  <c r="AL653" i="5"/>
  <c r="AQ659" i="5"/>
  <c r="AF659" i="5"/>
  <c r="AJ665" i="5"/>
  <c r="BQ665" i="5" s="1"/>
  <c r="Y665" i="5"/>
  <c r="BF665" i="5" s="1"/>
  <c r="N665" i="5"/>
  <c r="Q666" i="5"/>
  <c r="AB666" i="5"/>
  <c r="AM666" i="5"/>
  <c r="S670" i="5"/>
  <c r="AD670" i="5"/>
  <c r="AQ719" i="5"/>
  <c r="U719" i="5"/>
  <c r="AF719" i="5"/>
  <c r="T732" i="5"/>
  <c r="AE732" i="5"/>
  <c r="AP732" i="5"/>
  <c r="X642" i="5"/>
  <c r="AN642" i="5"/>
  <c r="AS644" i="5"/>
  <c r="AK646" i="5"/>
  <c r="R651" i="5"/>
  <c r="AN651" i="5"/>
  <c r="V651" i="5"/>
  <c r="AK655" i="5"/>
  <c r="O655" i="5"/>
  <c r="W661" i="5"/>
  <c r="AH661" i="5"/>
  <c r="AH663" i="5"/>
  <c r="W663" i="5"/>
  <c r="AS663" i="5"/>
  <c r="Y680" i="5"/>
  <c r="BF680" i="5" s="1"/>
  <c r="AJ680" i="5"/>
  <c r="BQ680" i="5" s="1"/>
  <c r="N680" i="5"/>
  <c r="AQ683" i="5"/>
  <c r="U683" i="5"/>
  <c r="AF683" i="5"/>
  <c r="S717" i="5"/>
  <c r="AD717" i="5"/>
  <c r="AO717" i="5"/>
  <c r="AG641" i="5"/>
  <c r="AG644" i="5"/>
  <c r="AD646" i="5"/>
  <c r="S646" i="5"/>
  <c r="AO646" i="5"/>
  <c r="AC647" i="5"/>
  <c r="AA651" i="5"/>
  <c r="AP652" i="5"/>
  <c r="AE652" i="5"/>
  <c r="AA652" i="5"/>
  <c r="T653" i="5"/>
  <c r="AE653" i="5"/>
  <c r="AP653" i="5"/>
  <c r="W656" i="5"/>
  <c r="AH656" i="5"/>
  <c r="AB658" i="5"/>
  <c r="AR661" i="5"/>
  <c r="Y663" i="5"/>
  <c r="BF663" i="5" s="1"/>
  <c r="AJ663" i="5"/>
  <c r="BQ663" i="5" s="1"/>
  <c r="N663" i="5"/>
  <c r="P664" i="5"/>
  <c r="AA664" i="5"/>
  <c r="AK692" i="5"/>
  <c r="Z692" i="5"/>
  <c r="O692" i="5"/>
  <c r="AF697" i="5"/>
  <c r="AQ697" i="5"/>
  <c r="U697" i="5"/>
  <c r="P702" i="5"/>
  <c r="AA702" i="5"/>
  <c r="AL702" i="5"/>
  <c r="AP646" i="5"/>
  <c r="AE646" i="5"/>
  <c r="AF653" i="5"/>
  <c r="AQ653" i="5"/>
  <c r="T654" i="5"/>
  <c r="AE654" i="5"/>
  <c r="AK663" i="5"/>
  <c r="Z663" i="5"/>
  <c r="W669" i="5"/>
  <c r="AS669" i="5"/>
  <c r="AH669" i="5"/>
  <c r="AQ671" i="5"/>
  <c r="AF671" i="5"/>
  <c r="U671" i="5"/>
  <c r="AK638" i="5"/>
  <c r="AT639" i="5"/>
  <c r="Y640" i="5"/>
  <c r="BF640" i="5" s="1"/>
  <c r="AO640" i="5"/>
  <c r="AE642" i="5"/>
  <c r="Y643" i="5"/>
  <c r="BF643" i="5" s="1"/>
  <c r="AL645" i="5"/>
  <c r="AA646" i="5"/>
  <c r="AE647" i="5"/>
  <c r="T648" i="5"/>
  <c r="AK648" i="5"/>
  <c r="AN656" i="5"/>
  <c r="AB660" i="5"/>
  <c r="Q660" i="5"/>
  <c r="V667" i="5"/>
  <c r="AR667" i="5"/>
  <c r="AG667" i="5"/>
  <c r="AG671" i="5"/>
  <c r="AR671" i="5"/>
  <c r="V671" i="5"/>
  <c r="AQ673" i="5"/>
  <c r="AF673" i="5"/>
  <c r="U673" i="5"/>
  <c r="AE695" i="5"/>
  <c r="AP695" i="5"/>
  <c r="U720" i="5"/>
  <c r="AF720" i="5"/>
  <c r="AQ720" i="5"/>
  <c r="Y656" i="5"/>
  <c r="BF656" i="5" s="1"/>
  <c r="AJ656" i="5"/>
  <c r="BQ656" i="5" s="1"/>
  <c r="S657" i="5"/>
  <c r="AD657" i="5"/>
  <c r="AO657" i="5"/>
  <c r="AE659" i="5"/>
  <c r="AP659" i="5"/>
  <c r="T659" i="5"/>
  <c r="X659" i="5"/>
  <c r="AK662" i="5"/>
  <c r="O662" i="5"/>
  <c r="Z662" i="5"/>
  <c r="Y667" i="5"/>
  <c r="BF667" i="5" s="1"/>
  <c r="AF668" i="5"/>
  <c r="AQ668" i="5"/>
  <c r="U668" i="5"/>
  <c r="AE671" i="5"/>
  <c r="AP671" i="5"/>
  <c r="Y678" i="5"/>
  <c r="BF678" i="5" s="1"/>
  <c r="AJ678" i="5"/>
  <c r="BQ678" i="5" s="1"/>
  <c r="S695" i="5"/>
  <c r="AD695" i="5"/>
  <c r="AO695" i="5"/>
  <c r="S721" i="5"/>
  <c r="AD721" i="5"/>
  <c r="AO721" i="5"/>
  <c r="AH654" i="5"/>
  <c r="T655" i="5"/>
  <c r="AF656" i="5"/>
  <c r="Y657" i="5"/>
  <c r="BF657" i="5" s="1"/>
  <c r="AT659" i="5"/>
  <c r="U660" i="5"/>
  <c r="AC662" i="5"/>
  <c r="R662" i="5"/>
  <c r="U662" i="5"/>
  <c r="AQ664" i="5"/>
  <c r="AF664" i="5"/>
  <c r="AQ665" i="5"/>
  <c r="U665" i="5"/>
  <c r="AM682" i="5"/>
  <c r="AM686" i="5"/>
  <c r="AM690" i="5"/>
  <c r="O701" i="5"/>
  <c r="Z701" i="5"/>
  <c r="AK701" i="5"/>
  <c r="AK705" i="5"/>
  <c r="O705" i="5"/>
  <c r="Z705" i="5"/>
  <c r="Y674" i="5"/>
  <c r="BF674" i="5" s="1"/>
  <c r="AJ674" i="5"/>
  <c r="BQ674" i="5" s="1"/>
  <c r="N674" i="5"/>
  <c r="W677" i="5"/>
  <c r="AS677" i="5"/>
  <c r="AH677" i="5"/>
  <c r="W679" i="5"/>
  <c r="AH679" i="5"/>
  <c r="W683" i="5"/>
  <c r="AH683" i="5"/>
  <c r="W687" i="5"/>
  <c r="AH687" i="5"/>
  <c r="W691" i="5"/>
  <c r="AH691" i="5"/>
  <c r="AA701" i="5"/>
  <c r="AL701" i="5"/>
  <c r="AJ704" i="5"/>
  <c r="BQ704" i="5" s="1"/>
  <c r="Y704" i="5"/>
  <c r="BF704" i="5" s="1"/>
  <c r="N704" i="5"/>
  <c r="AQ731" i="5"/>
  <c r="AF731" i="5"/>
  <c r="U731" i="5"/>
  <c r="S655" i="5"/>
  <c r="AO655" i="5"/>
  <c r="AP660" i="5"/>
  <c r="O661" i="5"/>
  <c r="AK661" i="5"/>
  <c r="AP662" i="5"/>
  <c r="AE662" i="5"/>
  <c r="N667" i="5"/>
  <c r="Y669" i="5"/>
  <c r="BF669" i="5" s="1"/>
  <c r="AJ669" i="5"/>
  <c r="N669" i="5"/>
  <c r="S672" i="5"/>
  <c r="AD672" i="5"/>
  <c r="AK674" i="5"/>
  <c r="Z674" i="5"/>
  <c r="P676" i="5"/>
  <c r="AA676" i="5"/>
  <c r="AL676" i="5"/>
  <c r="S713" i="5"/>
  <c r="AD713" i="5"/>
  <c r="AO713" i="5"/>
  <c r="AM720" i="5"/>
  <c r="Q720" i="5"/>
  <c r="AB720" i="5"/>
  <c r="AA674" i="5"/>
  <c r="AL674" i="5"/>
  <c r="AG698" i="5"/>
  <c r="AR698" i="5"/>
  <c r="V698" i="5"/>
  <c r="AL732" i="5"/>
  <c r="AA732" i="5"/>
  <c r="P732" i="5"/>
  <c r="W753" i="5"/>
  <c r="AH753" i="5"/>
  <c r="AS753" i="5"/>
  <c r="AE663" i="5"/>
  <c r="AP663" i="5"/>
  <c r="T663" i="5"/>
  <c r="AK667" i="5"/>
  <c r="Z667" i="5"/>
  <c r="AE673" i="5"/>
  <c r="AP673" i="5"/>
  <c r="N677" i="5"/>
  <c r="Y677" i="5"/>
  <c r="BF677" i="5" s="1"/>
  <c r="AJ677" i="5"/>
  <c r="BQ677" i="5" s="1"/>
  <c r="Y684" i="5"/>
  <c r="BF684" i="5" s="1"/>
  <c r="AJ684" i="5"/>
  <c r="BQ684" i="5" s="1"/>
  <c r="N684" i="5"/>
  <c r="Y688" i="5"/>
  <c r="BF688" i="5" s="1"/>
  <c r="AJ688" i="5"/>
  <c r="BQ688" i="5" s="1"/>
  <c r="N688" i="5"/>
  <c r="Y692" i="5"/>
  <c r="BF692" i="5" s="1"/>
  <c r="AJ692" i="5"/>
  <c r="BQ692" i="5" s="1"/>
  <c r="N692" i="5"/>
  <c r="Y703" i="5"/>
  <c r="BF703" i="5" s="1"/>
  <c r="AJ703" i="5"/>
  <c r="BQ703" i="5" s="1"/>
  <c r="N703" i="5"/>
  <c r="AJ711" i="5"/>
  <c r="BQ711" i="5" s="1"/>
  <c r="N711" i="5"/>
  <c r="Y711" i="5"/>
  <c r="BF711" i="5" s="1"/>
  <c r="AB655" i="5"/>
  <c r="N656" i="5"/>
  <c r="Y658" i="5"/>
  <c r="BF658" i="5" s="1"/>
  <c r="AJ658" i="5"/>
  <c r="BQ658" i="5" s="1"/>
  <c r="O658" i="5"/>
  <c r="S659" i="5"/>
  <c r="AD659" i="5"/>
  <c r="AO659" i="5"/>
  <c r="Y660" i="5"/>
  <c r="BF660" i="5" s="1"/>
  <c r="AJ660" i="5"/>
  <c r="BQ660" i="5" s="1"/>
  <c r="N660" i="5"/>
  <c r="AE661" i="5"/>
  <c r="AP661" i="5"/>
  <c r="AT661" i="5"/>
  <c r="AI663" i="5"/>
  <c r="X663" i="5"/>
  <c r="U664" i="5"/>
  <c r="AT665" i="5"/>
  <c r="AE666" i="5"/>
  <c r="AP666" i="5"/>
  <c r="T666" i="5"/>
  <c r="Z669" i="5"/>
  <c r="N678" i="5"/>
  <c r="AS683" i="5"/>
  <c r="AS687" i="5"/>
  <c r="AS691" i="5"/>
  <c r="AH705" i="5"/>
  <c r="W705" i="5"/>
  <c r="AL670" i="5"/>
  <c r="AJ671" i="5"/>
  <c r="BQ671" i="5" s="1"/>
  <c r="AL672" i="5"/>
  <c r="AJ673" i="5"/>
  <c r="BQ673" i="5" s="1"/>
  <c r="AG675" i="5"/>
  <c r="S679" i="5"/>
  <c r="AD679" i="5"/>
  <c r="AO679" i="5"/>
  <c r="AH681" i="5"/>
  <c r="S683" i="5"/>
  <c r="AD683" i="5"/>
  <c r="AO683" i="5"/>
  <c r="AH685" i="5"/>
  <c r="S687" i="5"/>
  <c r="AD687" i="5"/>
  <c r="AO687" i="5"/>
  <c r="AH689" i="5"/>
  <c r="S691" i="5"/>
  <c r="AD691" i="5"/>
  <c r="AO691" i="5"/>
  <c r="Z703" i="5"/>
  <c r="AK703" i="5"/>
  <c r="AT705" i="5"/>
  <c r="X705" i="5"/>
  <c r="AI705" i="5"/>
  <c r="U708" i="5"/>
  <c r="AF708" i="5"/>
  <c r="AQ708" i="5"/>
  <c r="AK714" i="5"/>
  <c r="O714" i="5"/>
  <c r="Z714" i="5"/>
  <c r="AQ715" i="5"/>
  <c r="AF715" i="5"/>
  <c r="AN720" i="5"/>
  <c r="AC720" i="5"/>
  <c r="AE734" i="5"/>
  <c r="AP734" i="5"/>
  <c r="T734" i="5"/>
  <c r="Z665" i="5"/>
  <c r="AL668" i="5"/>
  <c r="AM670" i="5"/>
  <c r="S671" i="5"/>
  <c r="AD671" i="5"/>
  <c r="AO671" i="5"/>
  <c r="AM672" i="5"/>
  <c r="S673" i="5"/>
  <c r="AD673" i="5"/>
  <c r="AO673" i="5"/>
  <c r="AD674" i="5"/>
  <c r="N675" i="5"/>
  <c r="Y675" i="5"/>
  <c r="BF675" i="5" s="1"/>
  <c r="AE679" i="5"/>
  <c r="AP679" i="5"/>
  <c r="AE683" i="5"/>
  <c r="AP683" i="5"/>
  <c r="AE687" i="5"/>
  <c r="AP687" i="5"/>
  <c r="AE691" i="5"/>
  <c r="AP691" i="5"/>
  <c r="AM694" i="5"/>
  <c r="AB696" i="5"/>
  <c r="AH697" i="5"/>
  <c r="AS697" i="5"/>
  <c r="AJ702" i="5"/>
  <c r="BQ702" i="5" s="1"/>
  <c r="N702" i="5"/>
  <c r="Y702" i="5"/>
  <c r="BF702" i="5" s="1"/>
  <c r="P704" i="5"/>
  <c r="AL704" i="5"/>
  <c r="Q724" i="5"/>
  <c r="AB724" i="5"/>
  <c r="AM724" i="5"/>
  <c r="S733" i="5"/>
  <c r="AD733" i="5"/>
  <c r="AO733" i="5"/>
  <c r="AM680" i="5"/>
  <c r="AM684" i="5"/>
  <c r="AM688" i="5"/>
  <c r="AN702" i="5"/>
  <c r="AC702" i="5"/>
  <c r="AE717" i="5"/>
  <c r="AP717" i="5"/>
  <c r="T717" i="5"/>
  <c r="AB718" i="5"/>
  <c r="AM718" i="5"/>
  <c r="U724" i="5"/>
  <c r="AQ724" i="5"/>
  <c r="AF724" i="5"/>
  <c r="AK736" i="5"/>
  <c r="O736" i="5"/>
  <c r="Z736" i="5"/>
  <c r="AE737" i="5"/>
  <c r="AP737" i="5"/>
  <c r="T737" i="5"/>
  <c r="AI775" i="5"/>
  <c r="AT775" i="5"/>
  <c r="X775" i="5"/>
  <c r="AE778" i="5"/>
  <c r="T778" i="5"/>
  <c r="AP778" i="5"/>
  <c r="Y670" i="5"/>
  <c r="BF670" i="5" s="1"/>
  <c r="AJ670" i="5"/>
  <c r="BQ670" i="5" s="1"/>
  <c r="AS671" i="5"/>
  <c r="Y672" i="5"/>
  <c r="BF672" i="5" s="1"/>
  <c r="AJ672" i="5"/>
  <c r="BQ672" i="5" s="1"/>
  <c r="AS673" i="5"/>
  <c r="S675" i="5"/>
  <c r="AD675" i="5"/>
  <c r="AO675" i="5"/>
  <c r="AM678" i="5"/>
  <c r="S681" i="5"/>
  <c r="AD681" i="5"/>
  <c r="AO681" i="5"/>
  <c r="S685" i="5"/>
  <c r="AD685" i="5"/>
  <c r="AO685" i="5"/>
  <c r="S689" i="5"/>
  <c r="AD689" i="5"/>
  <c r="AO689" i="5"/>
  <c r="AM692" i="5"/>
  <c r="AB694" i="5"/>
  <c r="R699" i="5"/>
  <c r="AC699" i="5"/>
  <c r="AN699" i="5"/>
  <c r="P700" i="5"/>
  <c r="AA700" i="5"/>
  <c r="AL700" i="5"/>
  <c r="AA704" i="5"/>
  <c r="P706" i="5"/>
  <c r="AR716" i="5"/>
  <c r="V716" i="5"/>
  <c r="AE725" i="5"/>
  <c r="AP725" i="5"/>
  <c r="T725" i="5"/>
  <c r="AQ728" i="5"/>
  <c r="AF728" i="5"/>
  <c r="U728" i="5"/>
  <c r="S755" i="5"/>
  <c r="AD755" i="5"/>
  <c r="AO755" i="5"/>
  <c r="P771" i="5"/>
  <c r="AL771" i="5"/>
  <c r="AA771" i="5"/>
  <c r="Y668" i="5"/>
  <c r="BF668" i="5" s="1"/>
  <c r="AJ668" i="5"/>
  <c r="BQ668" i="5" s="1"/>
  <c r="O668" i="5"/>
  <c r="S669" i="5"/>
  <c r="AD669" i="5"/>
  <c r="AO669" i="5"/>
  <c r="AE675" i="5"/>
  <c r="AP675" i="5"/>
  <c r="S677" i="5"/>
  <c r="AD677" i="5"/>
  <c r="AO677" i="5"/>
  <c r="N679" i="5"/>
  <c r="Y679" i="5"/>
  <c r="BF679" i="5" s="1"/>
  <c r="AE681" i="5"/>
  <c r="AP681" i="5"/>
  <c r="AE685" i="5"/>
  <c r="AP685" i="5"/>
  <c r="AE689" i="5"/>
  <c r="AP689" i="5"/>
  <c r="S693" i="5"/>
  <c r="AD693" i="5"/>
  <c r="AO693" i="5"/>
  <c r="AN698" i="5"/>
  <c r="R698" i="5"/>
  <c r="AC698" i="5"/>
  <c r="AD699" i="5"/>
  <c r="AO699" i="5"/>
  <c r="AB700" i="5"/>
  <c r="Q700" i="5"/>
  <c r="AM700" i="5"/>
  <c r="AD701" i="5"/>
  <c r="AO701" i="5"/>
  <c r="AK706" i="5"/>
  <c r="O706" i="5"/>
  <c r="Z706" i="5"/>
  <c r="AQ707" i="5"/>
  <c r="U707" i="5"/>
  <c r="AF707" i="5"/>
  <c r="U715" i="5"/>
  <c r="R720" i="5"/>
  <c r="AK721" i="5"/>
  <c r="O721" i="5"/>
  <c r="Y666" i="5"/>
  <c r="BF666" i="5" s="1"/>
  <c r="AJ666" i="5"/>
  <c r="BQ666" i="5" s="1"/>
  <c r="O666" i="5"/>
  <c r="S667" i="5"/>
  <c r="AD667" i="5"/>
  <c r="AO667" i="5"/>
  <c r="AE669" i="5"/>
  <c r="AP669" i="5"/>
  <c r="T674" i="5"/>
  <c r="AE674" i="5"/>
  <c r="AO674" i="5"/>
  <c r="AE677" i="5"/>
  <c r="AP677" i="5"/>
  <c r="AS681" i="5"/>
  <c r="Y682" i="5"/>
  <c r="BF682" i="5" s="1"/>
  <c r="AJ682" i="5"/>
  <c r="BQ682" i="5" s="1"/>
  <c r="AS685" i="5"/>
  <c r="Y686" i="5"/>
  <c r="BF686" i="5" s="1"/>
  <c r="AJ686" i="5"/>
  <c r="BQ686" i="5" s="1"/>
  <c r="O686" i="5"/>
  <c r="AS689" i="5"/>
  <c r="Y690" i="5"/>
  <c r="BF690" i="5" s="1"/>
  <c r="AJ690" i="5"/>
  <c r="BQ690" i="5" s="1"/>
  <c r="O690" i="5"/>
  <c r="AE693" i="5"/>
  <c r="AP693" i="5"/>
  <c r="AH695" i="5"/>
  <c r="AM696" i="5"/>
  <c r="S698" i="5"/>
  <c r="AD698" i="5"/>
  <c r="AO698" i="5"/>
  <c r="AN700" i="5"/>
  <c r="AC700" i="5"/>
  <c r="AM708" i="5"/>
  <c r="Q708" i="5"/>
  <c r="AB708" i="5"/>
  <c r="Y709" i="5"/>
  <c r="BF709" i="5" s="1"/>
  <c r="AJ709" i="5"/>
  <c r="BQ709" i="5" s="1"/>
  <c r="N709" i="5"/>
  <c r="AS717" i="5"/>
  <c r="AH717" i="5"/>
  <c r="AG725" i="5"/>
  <c r="AR725" i="5"/>
  <c r="V725" i="5"/>
  <c r="U730" i="5"/>
  <c r="AF730" i="5"/>
  <c r="AK740" i="5"/>
  <c r="O740" i="5"/>
  <c r="Z740" i="5"/>
  <c r="AK752" i="5"/>
  <c r="Z752" i="5"/>
  <c r="O752" i="5"/>
  <c r="Y664" i="5"/>
  <c r="BF664" i="5" s="1"/>
  <c r="AJ664" i="5"/>
  <c r="BQ664" i="5" s="1"/>
  <c r="S665" i="5"/>
  <c r="AD665" i="5"/>
  <c r="AO665" i="5"/>
  <c r="AE667" i="5"/>
  <c r="AP667" i="5"/>
  <c r="AP674" i="5"/>
  <c r="Y676" i="5"/>
  <c r="BF676" i="5" s="1"/>
  <c r="AJ676" i="5"/>
  <c r="BQ676" i="5" s="1"/>
  <c r="T678" i="5"/>
  <c r="AE678" i="5"/>
  <c r="AP678" i="5"/>
  <c r="T683" i="5"/>
  <c r="T687" i="5"/>
  <c r="T691" i="5"/>
  <c r="Y694" i="5"/>
  <c r="BF694" i="5" s="1"/>
  <c r="AJ694" i="5"/>
  <c r="BQ694" i="5" s="1"/>
  <c r="O694" i="5"/>
  <c r="AD697" i="5"/>
  <c r="S697" i="5"/>
  <c r="AO697" i="5"/>
  <c r="AE698" i="5"/>
  <c r="AP698" i="5"/>
  <c r="X704" i="5"/>
  <c r="AI704" i="5"/>
  <c r="W707" i="5"/>
  <c r="AH707" i="5"/>
  <c r="AC708" i="5"/>
  <c r="AN708" i="5"/>
  <c r="AK709" i="5"/>
  <c r="Z709" i="5"/>
  <c r="AI723" i="5"/>
  <c r="AT723" i="5"/>
  <c r="X723" i="5"/>
  <c r="Q734" i="5"/>
  <c r="AM734" i="5"/>
  <c r="AB734" i="5"/>
  <c r="AG747" i="5"/>
  <c r="AR747" i="5"/>
  <c r="V747" i="5"/>
  <c r="U661" i="5"/>
  <c r="Y662" i="5"/>
  <c r="BF662" i="5" s="1"/>
  <c r="AJ662" i="5"/>
  <c r="BQ662" i="5" s="1"/>
  <c r="S663" i="5"/>
  <c r="AD663" i="5"/>
  <c r="AO663" i="5"/>
  <c r="AE665" i="5"/>
  <c r="AP665" i="5"/>
  <c r="AB680" i="5"/>
  <c r="AF681" i="5"/>
  <c r="AB684" i="5"/>
  <c r="AB688" i="5"/>
  <c r="AP697" i="5"/>
  <c r="T697" i="5"/>
  <c r="AE697" i="5"/>
  <c r="AE700" i="5"/>
  <c r="AP700" i="5"/>
  <c r="AC706" i="5"/>
  <c r="AN706" i="5"/>
  <c r="AO708" i="5"/>
  <c r="AD708" i="5"/>
  <c r="AL709" i="5"/>
  <c r="AA709" i="5"/>
  <c r="AK710" i="5"/>
  <c r="Z710" i="5"/>
  <c r="O710" i="5"/>
  <c r="S715" i="5"/>
  <c r="AD715" i="5"/>
  <c r="AO715" i="5"/>
  <c r="S722" i="5"/>
  <c r="AD722" i="5"/>
  <c r="AC734" i="5"/>
  <c r="AN734" i="5"/>
  <c r="R734" i="5"/>
  <c r="V745" i="5"/>
  <c r="AG745" i="5"/>
  <c r="AR745" i="5"/>
  <c r="Y754" i="5"/>
  <c r="BF754" i="5" s="1"/>
  <c r="AJ754" i="5"/>
  <c r="BQ754" i="5" s="1"/>
  <c r="AQ773" i="5"/>
  <c r="U773" i="5"/>
  <c r="AF773" i="5"/>
  <c r="Z803" i="5"/>
  <c r="O803" i="5"/>
  <c r="AK803" i="5"/>
  <c r="Y697" i="5"/>
  <c r="BF697" i="5" s="1"/>
  <c r="W699" i="5"/>
  <c r="U700" i="5"/>
  <c r="T701" i="5"/>
  <c r="S702" i="5"/>
  <c r="Q704" i="5"/>
  <c r="AC705" i="5"/>
  <c r="S706" i="5"/>
  <c r="Y710" i="5"/>
  <c r="BF710" i="5" s="1"/>
  <c r="AJ710" i="5"/>
  <c r="BQ710" i="5" s="1"/>
  <c r="Y712" i="5"/>
  <c r="BF712" i="5" s="1"/>
  <c r="AJ712" i="5"/>
  <c r="BQ712" i="5" s="1"/>
  <c r="AE715" i="5"/>
  <c r="AP715" i="5"/>
  <c r="AR715" i="5"/>
  <c r="AA718" i="5"/>
  <c r="AL718" i="5"/>
  <c r="R718" i="5"/>
  <c r="AH725" i="5"/>
  <c r="AS725" i="5"/>
  <c r="AA752" i="5"/>
  <c r="AL752" i="5"/>
  <c r="P752" i="5"/>
  <c r="AL776" i="5"/>
  <c r="P776" i="5"/>
  <c r="AA776" i="5"/>
  <c r="AD778" i="5"/>
  <c r="S778" i="5"/>
  <c r="AO778" i="5"/>
  <c r="AE680" i="5"/>
  <c r="Y681" i="5"/>
  <c r="BF681" i="5" s="1"/>
  <c r="AE682" i="5"/>
  <c r="Y683" i="5"/>
  <c r="BF683" i="5" s="1"/>
  <c r="AE684" i="5"/>
  <c r="Y685" i="5"/>
  <c r="BF685" i="5" s="1"/>
  <c r="AE686" i="5"/>
  <c r="Y687" i="5"/>
  <c r="BF687" i="5" s="1"/>
  <c r="AE688" i="5"/>
  <c r="Y689" i="5"/>
  <c r="BF689" i="5" s="1"/>
  <c r="AE690" i="5"/>
  <c r="Y691" i="5"/>
  <c r="BF691" i="5" s="1"/>
  <c r="AE692" i="5"/>
  <c r="Y693" i="5"/>
  <c r="BF693" i="5" s="1"/>
  <c r="AE694" i="5"/>
  <c r="Y695" i="5"/>
  <c r="BF695" i="5" s="1"/>
  <c r="AE696" i="5"/>
  <c r="U702" i="5"/>
  <c r="T703" i="5"/>
  <c r="S704" i="5"/>
  <c r="U706" i="5"/>
  <c r="O707" i="5"/>
  <c r="S709" i="5"/>
  <c r="AD709" i="5"/>
  <c r="AE713" i="5"/>
  <c r="AP713" i="5"/>
  <c r="T713" i="5"/>
  <c r="AM716" i="5"/>
  <c r="T718" i="5"/>
  <c r="Y719" i="5"/>
  <c r="BF719" i="5" s="1"/>
  <c r="AJ719" i="5"/>
  <c r="BQ719" i="5" s="1"/>
  <c r="S726" i="5"/>
  <c r="AO726" i="5"/>
  <c r="AE733" i="5"/>
  <c r="AP733" i="5"/>
  <c r="X739" i="5"/>
  <c r="AI739" i="5"/>
  <c r="AA744" i="5"/>
  <c r="AL744" i="5"/>
  <c r="P744" i="5"/>
  <c r="W745" i="5"/>
  <c r="AH745" i="5"/>
  <c r="AS745" i="5"/>
  <c r="AE755" i="5"/>
  <c r="AP755" i="5"/>
  <c r="T755" i="5"/>
  <c r="AB777" i="5"/>
  <c r="Q777" i="5"/>
  <c r="AM777" i="5"/>
  <c r="P779" i="5"/>
  <c r="AA779" i="5"/>
  <c r="AL779" i="5"/>
  <c r="S784" i="5"/>
  <c r="AD784" i="5"/>
  <c r="AO784" i="5"/>
  <c r="AP706" i="5"/>
  <c r="P707" i="5"/>
  <c r="AM712" i="5"/>
  <c r="AQ713" i="5"/>
  <c r="U713" i="5"/>
  <c r="Z719" i="5"/>
  <c r="AK719" i="5"/>
  <c r="P719" i="5"/>
  <c r="AL719" i="5"/>
  <c r="AK725" i="5"/>
  <c r="AE726" i="5"/>
  <c r="AP726" i="5"/>
  <c r="Y738" i="5"/>
  <c r="BF738" i="5" s="1"/>
  <c r="AJ738" i="5"/>
  <c r="BQ738" i="5" s="1"/>
  <c r="S741" i="5"/>
  <c r="AD741" i="5"/>
  <c r="AO741" i="5"/>
  <c r="AB744" i="5"/>
  <c r="Q744" i="5"/>
  <c r="X745" i="5"/>
  <c r="AT745" i="5"/>
  <c r="AI745" i="5"/>
  <c r="AQ755" i="5"/>
  <c r="U755" i="5"/>
  <c r="V761" i="5"/>
  <c r="AG761" i="5"/>
  <c r="AR761" i="5"/>
  <c r="P764" i="5"/>
  <c r="AA764" i="5"/>
  <c r="AC766" i="5"/>
  <c r="AN766" i="5"/>
  <c r="R766" i="5"/>
  <c r="AN777" i="5"/>
  <c r="AC777" i="5"/>
  <c r="R777" i="5"/>
  <c r="AP784" i="5"/>
  <c r="AE784" i="5"/>
  <c r="T784" i="5"/>
  <c r="AD794" i="5"/>
  <c r="AO794" i="5"/>
  <c r="S794" i="5"/>
  <c r="AQ711" i="5"/>
  <c r="U711" i="5"/>
  <c r="AF711" i="5"/>
  <c r="AG713" i="5"/>
  <c r="AR713" i="5"/>
  <c r="AF726" i="5"/>
  <c r="AQ726" i="5"/>
  <c r="S729" i="5"/>
  <c r="AD729" i="5"/>
  <c r="AO729" i="5"/>
  <c r="AC736" i="5"/>
  <c r="AN736" i="5"/>
  <c r="R736" i="5"/>
  <c r="AK738" i="5"/>
  <c r="Z738" i="5"/>
  <c r="AE741" i="5"/>
  <c r="AP741" i="5"/>
  <c r="Y746" i="5"/>
  <c r="BF746" i="5" s="1"/>
  <c r="AJ746" i="5"/>
  <c r="BQ746" i="5" s="1"/>
  <c r="AG755" i="5"/>
  <c r="AR755" i="5"/>
  <c r="V755" i="5"/>
  <c r="Y760" i="5"/>
  <c r="BF760" i="5" s="1"/>
  <c r="AJ760" i="5"/>
  <c r="BQ760" i="5" s="1"/>
  <c r="N760" i="5"/>
  <c r="AK786" i="5"/>
  <c r="O786" i="5"/>
  <c r="Z786" i="5"/>
  <c r="AM792" i="5"/>
  <c r="Q792" i="5"/>
  <c r="AN701" i="5"/>
  <c r="AM702" i="5"/>
  <c r="AL703" i="5"/>
  <c r="AL707" i="5"/>
  <c r="AO710" i="5"/>
  <c r="V711" i="5"/>
  <c r="AG711" i="5"/>
  <c r="AH713" i="5"/>
  <c r="AS713" i="5"/>
  <c r="AC716" i="5"/>
  <c r="AN716" i="5"/>
  <c r="U716" i="5"/>
  <c r="W721" i="5"/>
  <c r="AH721" i="5"/>
  <c r="AG726" i="5"/>
  <c r="V726" i="5"/>
  <c r="AE727" i="5"/>
  <c r="AP727" i="5"/>
  <c r="T727" i="5"/>
  <c r="AO736" i="5"/>
  <c r="S736" i="5"/>
  <c r="AD736" i="5"/>
  <c r="X737" i="5"/>
  <c r="AI737" i="5"/>
  <c r="AK760" i="5"/>
  <c r="Z760" i="5"/>
  <c r="O760" i="5"/>
  <c r="P768" i="5"/>
  <c r="AA768" i="5"/>
  <c r="AL768" i="5"/>
  <c r="R792" i="5"/>
  <c r="AC792" i="5"/>
  <c r="AN792" i="5"/>
  <c r="AB792" i="5"/>
  <c r="Q698" i="5"/>
  <c r="AR699" i="5"/>
  <c r="N700" i="5"/>
  <c r="AB706" i="5"/>
  <c r="Y708" i="5"/>
  <c r="BF708" i="5" s="1"/>
  <c r="AJ708" i="5"/>
  <c r="BQ708" i="5" s="1"/>
  <c r="O708" i="5"/>
  <c r="W709" i="5"/>
  <c r="AH709" i="5"/>
  <c r="AF713" i="5"/>
  <c r="AE714" i="5"/>
  <c r="AP714" i="5"/>
  <c r="AD716" i="5"/>
  <c r="AO716" i="5"/>
  <c r="AA717" i="5"/>
  <c r="AL717" i="5"/>
  <c r="Y720" i="5"/>
  <c r="BF720" i="5" s="1"/>
  <c r="AJ720" i="5"/>
  <c r="BQ720" i="5" s="1"/>
  <c r="X721" i="5"/>
  <c r="AI721" i="5"/>
  <c r="Y722" i="5"/>
  <c r="BF722" i="5" s="1"/>
  <c r="AJ722" i="5"/>
  <c r="BQ722" i="5" s="1"/>
  <c r="O722" i="5"/>
  <c r="AQ723" i="5"/>
  <c r="U723" i="5"/>
  <c r="AF723" i="5"/>
  <c r="W725" i="5"/>
  <c r="AQ727" i="5"/>
  <c r="AF727" i="5"/>
  <c r="AC728" i="5"/>
  <c r="AN728" i="5"/>
  <c r="AQ729" i="5"/>
  <c r="AF729" i="5"/>
  <c r="Y730" i="5"/>
  <c r="BF730" i="5" s="1"/>
  <c r="AJ730" i="5"/>
  <c r="BQ730" i="5" s="1"/>
  <c r="N730" i="5"/>
  <c r="AT733" i="5"/>
  <c r="X733" i="5"/>
  <c r="AT749" i="5"/>
  <c r="X749" i="5"/>
  <c r="AF755" i="5"/>
  <c r="V770" i="5"/>
  <c r="AG770" i="5"/>
  <c r="AR770" i="5"/>
  <c r="AG697" i="5"/>
  <c r="AT698" i="5"/>
  <c r="AE699" i="5"/>
  <c r="AS699" i="5"/>
  <c r="AN703" i="5"/>
  <c r="AM704" i="5"/>
  <c r="AD706" i="5"/>
  <c r="S707" i="5"/>
  <c r="AD707" i="5"/>
  <c r="AO707" i="5"/>
  <c r="P708" i="5"/>
  <c r="X709" i="5"/>
  <c r="AI709" i="5"/>
  <c r="AI711" i="5"/>
  <c r="AT711" i="5"/>
  <c r="AQ712" i="5"/>
  <c r="AF714" i="5"/>
  <c r="AQ714" i="5"/>
  <c r="AK717" i="5"/>
  <c r="AD718" i="5"/>
  <c r="AK720" i="5"/>
  <c r="Z720" i="5"/>
  <c r="P720" i="5"/>
  <c r="N721" i="5"/>
  <c r="AJ721" i="5"/>
  <c r="BQ721" i="5" s="1"/>
  <c r="V723" i="5"/>
  <c r="AG723" i="5"/>
  <c r="AD728" i="5"/>
  <c r="AO728" i="5"/>
  <c r="AG729" i="5"/>
  <c r="AR729" i="5"/>
  <c r="V729" i="5"/>
  <c r="AK730" i="5"/>
  <c r="Z730" i="5"/>
  <c r="AI733" i="5"/>
  <c r="Y737" i="5"/>
  <c r="BF737" i="5" s="1"/>
  <c r="AJ737" i="5"/>
  <c r="BQ737" i="5" s="1"/>
  <c r="N737" i="5"/>
  <c r="AE747" i="5"/>
  <c r="AP747" i="5"/>
  <c r="T747" i="5"/>
  <c r="AQ759" i="5"/>
  <c r="U759" i="5"/>
  <c r="AF759" i="5"/>
  <c r="Y762" i="5"/>
  <c r="BF762" i="5" s="1"/>
  <c r="AJ762" i="5"/>
  <c r="BQ762" i="5" s="1"/>
  <c r="AI697" i="5"/>
  <c r="AC701" i="5"/>
  <c r="AR701" i="5"/>
  <c r="AO703" i="5"/>
  <c r="V705" i="5"/>
  <c r="AR705" i="5"/>
  <c r="AN705" i="5"/>
  <c r="AA710" i="5"/>
  <c r="AG712" i="5"/>
  <c r="AR712" i="5"/>
  <c r="AB712" i="5"/>
  <c r="T715" i="5"/>
  <c r="AB716" i="5"/>
  <c r="AE718" i="5"/>
  <c r="W723" i="5"/>
  <c r="AS723" i="5"/>
  <c r="S725" i="5"/>
  <c r="AD725" i="5"/>
  <c r="AO725" i="5"/>
  <c r="AE728" i="5"/>
  <c r="T728" i="5"/>
  <c r="AA730" i="5"/>
  <c r="AL730" i="5"/>
  <c r="AK732" i="5"/>
  <c r="Z732" i="5"/>
  <c r="O732" i="5"/>
  <c r="AT739" i="5"/>
  <c r="AQ747" i="5"/>
  <c r="U747" i="5"/>
  <c r="AF747" i="5"/>
  <c r="V753" i="5"/>
  <c r="AG753" i="5"/>
  <c r="AR753" i="5"/>
  <c r="AQ767" i="5"/>
  <c r="U767" i="5"/>
  <c r="AK726" i="5"/>
  <c r="O726" i="5"/>
  <c r="Y732" i="5"/>
  <c r="BF732" i="5" s="1"/>
  <c r="AJ732" i="5"/>
  <c r="BQ732" i="5" s="1"/>
  <c r="AD734" i="5"/>
  <c r="AO734" i="5"/>
  <c r="N735" i="5"/>
  <c r="AJ735" i="5"/>
  <c r="BQ735" i="5" s="1"/>
  <c r="AQ743" i="5"/>
  <c r="U743" i="5"/>
  <c r="Q750" i="5"/>
  <c r="AM750" i="5"/>
  <c r="AM752" i="5"/>
  <c r="AA760" i="5"/>
  <c r="AL760" i="5"/>
  <c r="AT765" i="5"/>
  <c r="X765" i="5"/>
  <c r="S772" i="5"/>
  <c r="AO772" i="5"/>
  <c r="AT774" i="5"/>
  <c r="AI774" i="5"/>
  <c r="AA780" i="5"/>
  <c r="AL780" i="5"/>
  <c r="P780" i="5"/>
  <c r="T800" i="5"/>
  <c r="AP800" i="5"/>
  <c r="AE800" i="5"/>
  <c r="AO816" i="5"/>
  <c r="S816" i="5"/>
  <c r="AD816" i="5"/>
  <c r="AC750" i="5"/>
  <c r="AN750" i="5"/>
  <c r="Q758" i="5"/>
  <c r="AM758" i="5"/>
  <c r="AM760" i="5"/>
  <c r="AB773" i="5"/>
  <c r="Q773" i="5"/>
  <c r="AM773" i="5"/>
  <c r="AC808" i="5"/>
  <c r="R808" i="5"/>
  <c r="AN808" i="5"/>
  <c r="V924" i="5"/>
  <c r="AR924" i="5"/>
  <c r="AG924" i="5"/>
  <c r="S749" i="5"/>
  <c r="AD749" i="5"/>
  <c r="AO749" i="5"/>
  <c r="AC758" i="5"/>
  <c r="AN758" i="5"/>
  <c r="S763" i="5"/>
  <c r="AD763" i="5"/>
  <c r="AO763" i="5"/>
  <c r="AE769" i="5"/>
  <c r="AP769" i="5"/>
  <c r="T769" i="5"/>
  <c r="AJ771" i="5"/>
  <c r="BQ771" i="5" s="1"/>
  <c r="N771" i="5"/>
  <c r="Y771" i="5"/>
  <c r="BF771" i="5" s="1"/>
  <c r="V775" i="5"/>
  <c r="AG775" i="5"/>
  <c r="AR775" i="5"/>
  <c r="T782" i="5"/>
  <c r="AE782" i="5"/>
  <c r="AP782" i="5"/>
  <c r="AF790" i="5"/>
  <c r="U790" i="5"/>
  <c r="AQ790" i="5"/>
  <c r="S727" i="5"/>
  <c r="AD727" i="5"/>
  <c r="AO727" i="5"/>
  <c r="Q728" i="5"/>
  <c r="AM728" i="5"/>
  <c r="AE729" i="5"/>
  <c r="AP729" i="5"/>
  <c r="T729" i="5"/>
  <c r="Y729" i="5"/>
  <c r="BF729" i="5" s="1"/>
  <c r="N739" i="5"/>
  <c r="Y739" i="5"/>
  <c r="BF739" i="5" s="1"/>
  <c r="AJ739" i="5"/>
  <c r="BQ739" i="5" s="1"/>
  <c r="S747" i="5"/>
  <c r="AD747" i="5"/>
  <c r="AO747" i="5"/>
  <c r="S757" i="5"/>
  <c r="AD757" i="5"/>
  <c r="AO757" i="5"/>
  <c r="AE763" i="5"/>
  <c r="AP763" i="5"/>
  <c r="T763" i="5"/>
  <c r="Q766" i="5"/>
  <c r="AM766" i="5"/>
  <c r="AH775" i="5"/>
  <c r="AS775" i="5"/>
  <c r="P777" i="5"/>
  <c r="AA777" i="5"/>
  <c r="AL777" i="5"/>
  <c r="AF787" i="5"/>
  <c r="AQ787" i="5"/>
  <c r="U787" i="5"/>
  <c r="AI815" i="5"/>
  <c r="X815" i="5"/>
  <c r="AT815" i="5"/>
  <c r="AG724" i="5"/>
  <c r="AR724" i="5"/>
  <c r="AQ725" i="5"/>
  <c r="U725" i="5"/>
  <c r="AB728" i="5"/>
  <c r="S731" i="5"/>
  <c r="AD731" i="5"/>
  <c r="AO731" i="5"/>
  <c r="AR735" i="5"/>
  <c r="V735" i="5"/>
  <c r="AA736" i="5"/>
  <c r="AL736" i="5"/>
  <c r="Q738" i="5"/>
  <c r="S739" i="5"/>
  <c r="AD739" i="5"/>
  <c r="AO739" i="5"/>
  <c r="Y744" i="5"/>
  <c r="BF744" i="5" s="1"/>
  <c r="AJ744" i="5"/>
  <c r="BQ744" i="5" s="1"/>
  <c r="N744" i="5"/>
  <c r="P748" i="5"/>
  <c r="AA748" i="5"/>
  <c r="X753" i="5"/>
  <c r="AT753" i="5"/>
  <c r="AI753" i="5"/>
  <c r="AT757" i="5"/>
  <c r="X757" i="5"/>
  <c r="W761" i="5"/>
  <c r="AH761" i="5"/>
  <c r="AB768" i="5"/>
  <c r="AM768" i="5"/>
  <c r="Q768" i="5"/>
  <c r="AH770" i="5"/>
  <c r="AS770" i="5"/>
  <c r="W770" i="5"/>
  <c r="AJ729" i="5"/>
  <c r="BQ729" i="5" s="1"/>
  <c r="AE731" i="5"/>
  <c r="AP731" i="5"/>
  <c r="S734" i="5"/>
  <c r="AB736" i="5"/>
  <c r="AM736" i="5"/>
  <c r="AT741" i="5"/>
  <c r="X741" i="5"/>
  <c r="AK744" i="5"/>
  <c r="Z744" i="5"/>
  <c r="Y752" i="5"/>
  <c r="BF752" i="5" s="1"/>
  <c r="AJ752" i="5"/>
  <c r="BQ752" i="5" s="1"/>
  <c r="N752" i="5"/>
  <c r="P756" i="5"/>
  <c r="AA756" i="5"/>
  <c r="X761" i="5"/>
  <c r="AT761" i="5"/>
  <c r="AI761" i="5"/>
  <c r="AC768" i="5"/>
  <c r="AN768" i="5"/>
  <c r="R768" i="5"/>
  <c r="AJ779" i="5"/>
  <c r="BQ779" i="5" s="1"/>
  <c r="Y779" i="5"/>
  <c r="BF779" i="5" s="1"/>
  <c r="N779" i="5"/>
  <c r="AI817" i="5"/>
  <c r="X817" i="5"/>
  <c r="AT817" i="5"/>
  <c r="S765" i="5"/>
  <c r="AD765" i="5"/>
  <c r="AO765" i="5"/>
  <c r="AT770" i="5"/>
  <c r="AI770" i="5"/>
  <c r="N772" i="5"/>
  <c r="Y772" i="5"/>
  <c r="BF772" i="5" s="1"/>
  <c r="AJ772" i="5"/>
  <c r="BQ772" i="5" s="1"/>
  <c r="S774" i="5"/>
  <c r="AD774" i="5"/>
  <c r="AO774" i="5"/>
  <c r="AO777" i="5"/>
  <c r="AD777" i="5"/>
  <c r="V778" i="5"/>
  <c r="AG778" i="5"/>
  <c r="AR778" i="5"/>
  <c r="AB779" i="5"/>
  <c r="AM779" i="5"/>
  <c r="AA786" i="5"/>
  <c r="AL786" i="5"/>
  <c r="AG795" i="5"/>
  <c r="AR795" i="5"/>
  <c r="V795" i="5"/>
  <c r="AE749" i="5"/>
  <c r="AP749" i="5"/>
  <c r="AE757" i="5"/>
  <c r="AP757" i="5"/>
  <c r="AE765" i="5"/>
  <c r="AP765" i="5"/>
  <c r="Z772" i="5"/>
  <c r="AK772" i="5"/>
  <c r="AE774" i="5"/>
  <c r="AP774" i="5"/>
  <c r="AJ775" i="5"/>
  <c r="BQ775" i="5" s="1"/>
  <c r="AT776" i="5"/>
  <c r="X776" i="5"/>
  <c r="AI776" i="5"/>
  <c r="AE777" i="5"/>
  <c r="AP777" i="5"/>
  <c r="AH778" i="5"/>
  <c r="W778" i="5"/>
  <c r="AS778" i="5"/>
  <c r="AT787" i="5"/>
  <c r="AI787" i="5"/>
  <c r="X787" i="5"/>
  <c r="N788" i="5"/>
  <c r="Y788" i="5"/>
  <c r="BF788" i="5" s="1"/>
  <c r="AJ788" i="5"/>
  <c r="BQ788" i="5" s="1"/>
  <c r="P791" i="5"/>
  <c r="AA791" i="5"/>
  <c r="AS795" i="5"/>
  <c r="AH795" i="5"/>
  <c r="W795" i="5"/>
  <c r="Z809" i="5"/>
  <c r="AK809" i="5"/>
  <c r="O809" i="5"/>
  <c r="Y724" i="5"/>
  <c r="BF724" i="5" s="1"/>
  <c r="AJ724" i="5"/>
  <c r="BQ724" i="5" s="1"/>
  <c r="S735" i="5"/>
  <c r="AD735" i="5"/>
  <c r="AO735" i="5"/>
  <c r="AR763" i="5"/>
  <c r="AA772" i="5"/>
  <c r="AL772" i="5"/>
  <c r="S785" i="5"/>
  <c r="AO785" i="5"/>
  <c r="AD785" i="5"/>
  <c r="Z788" i="5"/>
  <c r="AK788" i="5"/>
  <c r="O788" i="5"/>
  <c r="O802" i="5"/>
  <c r="Z802" i="5"/>
  <c r="AK802" i="5"/>
  <c r="AF710" i="5"/>
  <c r="AD712" i="5"/>
  <c r="AB714" i="5"/>
  <c r="Z715" i="5"/>
  <c r="Z716" i="5"/>
  <c r="S719" i="5"/>
  <c r="AD719" i="5"/>
  <c r="AD724" i="5"/>
  <c r="AB726" i="5"/>
  <c r="Z731" i="5"/>
  <c r="Y733" i="5"/>
  <c r="BF733" i="5" s="1"/>
  <c r="Z734" i="5"/>
  <c r="AE735" i="5"/>
  <c r="AP735" i="5"/>
  <c r="U739" i="5"/>
  <c r="Z742" i="5"/>
  <c r="S743" i="5"/>
  <c r="AD743" i="5"/>
  <c r="AO743" i="5"/>
  <c r="AS747" i="5"/>
  <c r="Y748" i="5"/>
  <c r="BF748" i="5" s="1"/>
  <c r="AJ748" i="5"/>
  <c r="BQ748" i="5" s="1"/>
  <c r="AC748" i="5"/>
  <c r="Z750" i="5"/>
  <c r="S751" i="5"/>
  <c r="AD751" i="5"/>
  <c r="AO751" i="5"/>
  <c r="AS755" i="5"/>
  <c r="Y756" i="5"/>
  <c r="BF756" i="5" s="1"/>
  <c r="AJ756" i="5"/>
  <c r="BQ756" i="5" s="1"/>
  <c r="AC756" i="5"/>
  <c r="Z758" i="5"/>
  <c r="S759" i="5"/>
  <c r="AD759" i="5"/>
  <c r="AO759" i="5"/>
  <c r="AS763" i="5"/>
  <c r="Y764" i="5"/>
  <c r="BF764" i="5" s="1"/>
  <c r="AJ764" i="5"/>
  <c r="BQ764" i="5" s="1"/>
  <c r="AC764" i="5"/>
  <c r="Z766" i="5"/>
  <c r="S767" i="5"/>
  <c r="AD767" i="5"/>
  <c r="AO767" i="5"/>
  <c r="AN769" i="5"/>
  <c r="R769" i="5"/>
  <c r="AC769" i="5"/>
  <c r="V774" i="5"/>
  <c r="AR774" i="5"/>
  <c r="Y776" i="5"/>
  <c r="BF776" i="5" s="1"/>
  <c r="AJ776" i="5"/>
  <c r="BQ776" i="5" s="1"/>
  <c r="AE781" i="5"/>
  <c r="AP781" i="5"/>
  <c r="T781" i="5"/>
  <c r="AE783" i="5"/>
  <c r="T783" i="5"/>
  <c r="AP783" i="5"/>
  <c r="AM809" i="5"/>
  <c r="AB809" i="5"/>
  <c r="Q809" i="5"/>
  <c r="AE707" i="5"/>
  <c r="AP707" i="5"/>
  <c r="U709" i="5"/>
  <c r="Y714" i="5"/>
  <c r="BF714" i="5" s="1"/>
  <c r="AJ714" i="5"/>
  <c r="BQ714" i="5" s="1"/>
  <c r="AE719" i="5"/>
  <c r="AP719" i="5"/>
  <c r="U721" i="5"/>
  <c r="Y726" i="5"/>
  <c r="BF726" i="5" s="1"/>
  <c r="AJ726" i="5"/>
  <c r="BQ726" i="5" s="1"/>
  <c r="AS729" i="5"/>
  <c r="AR731" i="5"/>
  <c r="S737" i="5"/>
  <c r="AD737" i="5"/>
  <c r="AO737" i="5"/>
  <c r="Y740" i="5"/>
  <c r="BF740" i="5" s="1"/>
  <c r="AJ740" i="5"/>
  <c r="BQ740" i="5" s="1"/>
  <c r="AE743" i="5"/>
  <c r="AP743" i="5"/>
  <c r="AT747" i="5"/>
  <c r="AE751" i="5"/>
  <c r="AP751" i="5"/>
  <c r="AT755" i="5"/>
  <c r="AE759" i="5"/>
  <c r="AP759" i="5"/>
  <c r="AT763" i="5"/>
  <c r="AE767" i="5"/>
  <c r="AP767" i="5"/>
  <c r="AD768" i="5"/>
  <c r="S769" i="5"/>
  <c r="AD769" i="5"/>
  <c r="AO769" i="5"/>
  <c r="AJ770" i="5"/>
  <c r="BQ770" i="5" s="1"/>
  <c r="P773" i="5"/>
  <c r="AA773" i="5"/>
  <c r="AL773" i="5"/>
  <c r="AH774" i="5"/>
  <c r="AS774" i="5"/>
  <c r="AK780" i="5"/>
  <c r="O780" i="5"/>
  <c r="Z780" i="5"/>
  <c r="Q780" i="5"/>
  <c r="AM780" i="5"/>
  <c r="AQ781" i="5"/>
  <c r="U781" i="5"/>
  <c r="AO782" i="5"/>
  <c r="S782" i="5"/>
  <c r="AD782" i="5"/>
  <c r="P784" i="5"/>
  <c r="AC794" i="5"/>
  <c r="AN794" i="5"/>
  <c r="R794" i="5"/>
  <c r="AE709" i="5"/>
  <c r="AP709" i="5"/>
  <c r="Y716" i="5"/>
  <c r="BF716" i="5" s="1"/>
  <c r="AJ716" i="5"/>
  <c r="BQ716" i="5" s="1"/>
  <c r="O716" i="5"/>
  <c r="AE721" i="5"/>
  <c r="AP721" i="5"/>
  <c r="Y728" i="5"/>
  <c r="BF728" i="5" s="1"/>
  <c r="AJ728" i="5"/>
  <c r="BQ728" i="5" s="1"/>
  <c r="O728" i="5"/>
  <c r="Y734" i="5"/>
  <c r="BF734" i="5" s="1"/>
  <c r="AJ734" i="5"/>
  <c r="BQ734" i="5" s="1"/>
  <c r="O734" i="5"/>
  <c r="AE739" i="5"/>
  <c r="AP739" i="5"/>
  <c r="Y742" i="5"/>
  <c r="BF742" i="5" s="1"/>
  <c r="AJ742" i="5"/>
  <c r="BQ742" i="5" s="1"/>
  <c r="O742" i="5"/>
  <c r="S745" i="5"/>
  <c r="AD745" i="5"/>
  <c r="AO745" i="5"/>
  <c r="Y750" i="5"/>
  <c r="BF750" i="5" s="1"/>
  <c r="AJ750" i="5"/>
  <c r="BQ750" i="5" s="1"/>
  <c r="O750" i="5"/>
  <c r="S753" i="5"/>
  <c r="AD753" i="5"/>
  <c r="AO753" i="5"/>
  <c r="Y758" i="5"/>
  <c r="BF758" i="5" s="1"/>
  <c r="AJ758" i="5"/>
  <c r="BQ758" i="5" s="1"/>
  <c r="O758" i="5"/>
  <c r="S761" i="5"/>
  <c r="AD761" i="5"/>
  <c r="AO761" i="5"/>
  <c r="Y766" i="5"/>
  <c r="BF766" i="5" s="1"/>
  <c r="AJ766" i="5"/>
  <c r="BQ766" i="5" s="1"/>
  <c r="O766" i="5"/>
  <c r="AF769" i="5"/>
  <c r="AQ769" i="5"/>
  <c r="W771" i="5"/>
  <c r="AH771" i="5"/>
  <c r="AS771" i="5"/>
  <c r="AN773" i="5"/>
  <c r="AC773" i="5"/>
  <c r="AG774" i="5"/>
  <c r="AF781" i="5"/>
  <c r="AH783" i="5"/>
  <c r="AS783" i="5"/>
  <c r="W783" i="5"/>
  <c r="AK784" i="5"/>
  <c r="Z784" i="5"/>
  <c r="O784" i="5"/>
  <c r="S711" i="5"/>
  <c r="AD711" i="5"/>
  <c r="S723" i="5"/>
  <c r="AD723" i="5"/>
  <c r="AE745" i="5"/>
  <c r="AP745" i="5"/>
  <c r="AE753" i="5"/>
  <c r="AP753" i="5"/>
  <c r="AE761" i="5"/>
  <c r="AP761" i="5"/>
  <c r="X770" i="5"/>
  <c r="X771" i="5"/>
  <c r="AI771" i="5"/>
  <c r="AT771" i="5"/>
  <c r="AB772" i="5"/>
  <c r="AD773" i="5"/>
  <c r="AO773" i="5"/>
  <c r="X783" i="5"/>
  <c r="AI783" i="5"/>
  <c r="AF789" i="5"/>
  <c r="AQ789" i="5"/>
  <c r="U789" i="5"/>
  <c r="Y706" i="5"/>
  <c r="BF706" i="5" s="1"/>
  <c r="AJ706" i="5"/>
  <c r="BQ706" i="5" s="1"/>
  <c r="AE711" i="5"/>
  <c r="AP711" i="5"/>
  <c r="Y718" i="5"/>
  <c r="BF718" i="5" s="1"/>
  <c r="AJ718" i="5"/>
  <c r="BQ718" i="5" s="1"/>
  <c r="AO719" i="5"/>
  <c r="AE723" i="5"/>
  <c r="AP723" i="5"/>
  <c r="AF733" i="5"/>
  <c r="Y736" i="5"/>
  <c r="BF736" i="5" s="1"/>
  <c r="AJ736" i="5"/>
  <c r="BQ736" i="5" s="1"/>
  <c r="AF741" i="5"/>
  <c r="AF749" i="5"/>
  <c r="AF757" i="5"/>
  <c r="AF765" i="5"/>
  <c r="AG769" i="5"/>
  <c r="T774" i="5"/>
  <c r="U775" i="5"/>
  <c r="AF775" i="5"/>
  <c r="AQ775" i="5"/>
  <c r="S777" i="5"/>
  <c r="R778" i="5"/>
  <c r="AC778" i="5"/>
  <c r="AH782" i="5"/>
  <c r="AS782" i="5"/>
  <c r="T790" i="5"/>
  <c r="AE790" i="5"/>
  <c r="AP790" i="5"/>
  <c r="R800" i="5"/>
  <c r="AN800" i="5"/>
  <c r="N803" i="5"/>
  <c r="Y803" i="5"/>
  <c r="BF803" i="5" s="1"/>
  <c r="AQ792" i="5"/>
  <c r="AF792" i="5"/>
  <c r="Q793" i="5"/>
  <c r="AB793" i="5"/>
  <c r="AM793" i="5"/>
  <c r="U801" i="5"/>
  <c r="AF801" i="5"/>
  <c r="AQ801" i="5"/>
  <c r="AC806" i="5"/>
  <c r="AN806" i="5"/>
  <c r="R806" i="5"/>
  <c r="AE785" i="5"/>
  <c r="AP785" i="5"/>
  <c r="T785" i="5"/>
  <c r="AR789" i="5"/>
  <c r="AG789" i="5"/>
  <c r="V789" i="5"/>
  <c r="AC798" i="5"/>
  <c r="AN798" i="5"/>
  <c r="R798" i="5"/>
  <c r="AG801" i="5"/>
  <c r="AR801" i="5"/>
  <c r="V801" i="5"/>
  <c r="AG810" i="5"/>
  <c r="AR810" i="5"/>
  <c r="W772" i="5"/>
  <c r="R775" i="5"/>
  <c r="N778" i="5"/>
  <c r="AP780" i="5"/>
  <c r="N782" i="5"/>
  <c r="W792" i="5"/>
  <c r="AS792" i="5"/>
  <c r="AD798" i="5"/>
  <c r="AO798" i="5"/>
  <c r="S798" i="5"/>
  <c r="Q799" i="5"/>
  <c r="AB799" i="5"/>
  <c r="AQ800" i="5"/>
  <c r="U802" i="5"/>
  <c r="AQ802" i="5"/>
  <c r="AF802" i="5"/>
  <c r="AQ836" i="5"/>
  <c r="U836" i="5"/>
  <c r="AF836" i="5"/>
  <c r="P839" i="5"/>
  <c r="AA839" i="5"/>
  <c r="AL839" i="5"/>
  <c r="AN846" i="5"/>
  <c r="AC846" i="5"/>
  <c r="R846" i="5"/>
  <c r="S851" i="5"/>
  <c r="AO851" i="5"/>
  <c r="AD851" i="5"/>
  <c r="W856" i="5"/>
  <c r="AH856" i="5"/>
  <c r="AS856" i="5"/>
  <c r="AE779" i="5"/>
  <c r="AP779" i="5"/>
  <c r="AJ781" i="5"/>
  <c r="BQ781" i="5" s="1"/>
  <c r="O782" i="5"/>
  <c r="W784" i="5"/>
  <c r="AH784" i="5"/>
  <c r="AS784" i="5"/>
  <c r="T791" i="5"/>
  <c r="AE791" i="5"/>
  <c r="AP791" i="5"/>
  <c r="Y807" i="5"/>
  <c r="BF807" i="5" s="1"/>
  <c r="AJ807" i="5"/>
  <c r="BQ807" i="5" s="1"/>
  <c r="P781" i="5"/>
  <c r="AA781" i="5"/>
  <c r="Q783" i="5"/>
  <c r="AB783" i="5"/>
  <c r="AM783" i="5"/>
  <c r="AF788" i="5"/>
  <c r="U788" i="5"/>
  <c r="R796" i="5"/>
  <c r="AN796" i="5"/>
  <c r="U800" i="5"/>
  <c r="AJ808" i="5"/>
  <c r="BQ808" i="5" s="1"/>
  <c r="N808" i="5"/>
  <c r="T812" i="5"/>
  <c r="AE812" i="5"/>
  <c r="AP812" i="5"/>
  <c r="AE814" i="5"/>
  <c r="AP814" i="5"/>
  <c r="U815" i="5"/>
  <c r="AF815" i="5"/>
  <c r="R822" i="5"/>
  <c r="AC822" i="5"/>
  <c r="AN822" i="5"/>
  <c r="AJ828" i="5"/>
  <c r="BQ828" i="5" s="1"/>
  <c r="Y828" i="5"/>
  <c r="BF828" i="5" s="1"/>
  <c r="AC839" i="5"/>
  <c r="AN839" i="5"/>
  <c r="R839" i="5"/>
  <c r="AE780" i="5"/>
  <c r="AS780" i="5"/>
  <c r="AL781" i="5"/>
  <c r="N784" i="5"/>
  <c r="AR791" i="5"/>
  <c r="AG791" i="5"/>
  <c r="V791" i="5"/>
  <c r="AA794" i="5"/>
  <c r="AL794" i="5"/>
  <c r="AC796" i="5"/>
  <c r="Q804" i="5"/>
  <c r="AB804" i="5"/>
  <c r="AM804" i="5"/>
  <c r="AS805" i="5"/>
  <c r="W805" i="5"/>
  <c r="AH805" i="5"/>
  <c r="AF814" i="5"/>
  <c r="AQ814" i="5"/>
  <c r="U814" i="5"/>
  <c r="AI778" i="5"/>
  <c r="AJ782" i="5"/>
  <c r="BQ782" i="5" s="1"/>
  <c r="S783" i="5"/>
  <c r="AO783" i="5"/>
  <c r="AE787" i="5"/>
  <c r="AP787" i="5"/>
  <c r="T787" i="5"/>
  <c r="AS791" i="5"/>
  <c r="W791" i="5"/>
  <c r="AH791" i="5"/>
  <c r="U792" i="5"/>
  <c r="U799" i="5"/>
  <c r="AF799" i="5"/>
  <c r="AQ799" i="5"/>
  <c r="AK801" i="5"/>
  <c r="Z801" i="5"/>
  <c r="O801" i="5"/>
  <c r="AC804" i="5"/>
  <c r="R804" i="5"/>
  <c r="AT805" i="5"/>
  <c r="X805" i="5"/>
  <c r="AI805" i="5"/>
  <c r="V810" i="5"/>
  <c r="V788" i="5"/>
  <c r="AG788" i="5"/>
  <c r="AD804" i="5"/>
  <c r="AO804" i="5"/>
  <c r="P817" i="5"/>
  <c r="AA817" i="5"/>
  <c r="AG843" i="5"/>
  <c r="V843" i="5"/>
  <c r="AR843" i="5"/>
  <c r="AO846" i="5"/>
  <c r="AD846" i="5"/>
  <c r="S846" i="5"/>
  <c r="AM852" i="5"/>
  <c r="AB852" i="5"/>
  <c r="Q852" i="5"/>
  <c r="Q787" i="5"/>
  <c r="AB787" i="5"/>
  <c r="AI789" i="5"/>
  <c r="AT789" i="5"/>
  <c r="AH790" i="5"/>
  <c r="AS790" i="5"/>
  <c r="AG790" i="5"/>
  <c r="AF794" i="5"/>
  <c r="AP796" i="5"/>
  <c r="Z797" i="5"/>
  <c r="AK797" i="5"/>
  <c r="O798" i="5"/>
  <c r="Z798" i="5"/>
  <c r="AK798" i="5"/>
  <c r="AJ799" i="5"/>
  <c r="BQ799" i="5" s="1"/>
  <c r="W800" i="5"/>
  <c r="AH800" i="5"/>
  <c r="X801" i="5"/>
  <c r="AI801" i="5"/>
  <c r="AP804" i="5"/>
  <c r="AE804" i="5"/>
  <c r="T805" i="5"/>
  <c r="AE805" i="5"/>
  <c r="AP805" i="5"/>
  <c r="AA807" i="5"/>
  <c r="AL807" i="5"/>
  <c r="AK813" i="5"/>
  <c r="Z813" i="5"/>
  <c r="O813" i="5"/>
  <c r="S841" i="5"/>
  <c r="AD841" i="5"/>
  <c r="AO841" i="5"/>
  <c r="R784" i="5"/>
  <c r="AH785" i="5"/>
  <c r="AJ786" i="5"/>
  <c r="BQ786" i="5" s="1"/>
  <c r="V787" i="5"/>
  <c r="AI791" i="5"/>
  <c r="Z792" i="5"/>
  <c r="AK792" i="5"/>
  <c r="O792" i="5"/>
  <c r="S792" i="5"/>
  <c r="AH793" i="5"/>
  <c r="AA798" i="5"/>
  <c r="AL798" i="5"/>
  <c r="AH801" i="5"/>
  <c r="AQ809" i="5"/>
  <c r="U809" i="5"/>
  <c r="AC814" i="5"/>
  <c r="R814" i="5"/>
  <c r="AN814" i="5"/>
  <c r="AN817" i="5"/>
  <c r="AC817" i="5"/>
  <c r="N820" i="5"/>
  <c r="Y820" i="5"/>
  <c r="BF820" i="5" s="1"/>
  <c r="AJ820" i="5"/>
  <c r="BQ820" i="5" s="1"/>
  <c r="W828" i="5"/>
  <c r="AH828" i="5"/>
  <c r="AS828" i="5"/>
  <c r="AP829" i="5"/>
  <c r="AE829" i="5"/>
  <c r="T829" i="5"/>
  <c r="X853" i="5"/>
  <c r="AI853" i="5"/>
  <c r="AF864" i="5"/>
  <c r="AQ864" i="5"/>
  <c r="U864" i="5"/>
  <c r="Q785" i="5"/>
  <c r="AB785" i="5"/>
  <c r="AM785" i="5"/>
  <c r="S787" i="5"/>
  <c r="AO787" i="5"/>
  <c r="U795" i="5"/>
  <c r="AF795" i="5"/>
  <c r="AQ795" i="5"/>
  <c r="Q797" i="5"/>
  <c r="AM797" i="5"/>
  <c r="AM798" i="5"/>
  <c r="AB798" i="5"/>
  <c r="S800" i="5"/>
  <c r="AO800" i="5"/>
  <c r="AH802" i="5"/>
  <c r="AG805" i="5"/>
  <c r="AR805" i="5"/>
  <c r="V805" i="5"/>
  <c r="Q806" i="5"/>
  <c r="AB806" i="5"/>
  <c r="AM806" i="5"/>
  <c r="AP810" i="5"/>
  <c r="T810" i="5"/>
  <c r="AE810" i="5"/>
  <c r="AO814" i="5"/>
  <c r="S814" i="5"/>
  <c r="AC818" i="5"/>
  <c r="AN818" i="5"/>
  <c r="R818" i="5"/>
  <c r="AI828" i="5"/>
  <c r="X828" i="5"/>
  <c r="AT828" i="5"/>
  <c r="W786" i="5"/>
  <c r="AH786" i="5"/>
  <c r="AS786" i="5"/>
  <c r="AA800" i="5"/>
  <c r="AL800" i="5"/>
  <c r="P800" i="5"/>
  <c r="AA802" i="5"/>
  <c r="AL802" i="5"/>
  <c r="AF807" i="5"/>
  <c r="AQ807" i="5"/>
  <c r="U807" i="5"/>
  <c r="AT811" i="5"/>
  <c r="T813" i="5"/>
  <c r="AE813" i="5"/>
  <c r="O816" i="5"/>
  <c r="Z816" i="5"/>
  <c r="AK816" i="5"/>
  <c r="S849" i="5"/>
  <c r="AD849" i="5"/>
  <c r="AO849" i="5"/>
  <c r="V790" i="5"/>
  <c r="O794" i="5"/>
  <c r="Z794" i="5"/>
  <c r="AK794" i="5"/>
  <c r="AE796" i="5"/>
  <c r="U797" i="5"/>
  <c r="AF797" i="5"/>
  <c r="AQ797" i="5"/>
  <c r="Y799" i="5"/>
  <c r="BF799" i="5" s="1"/>
  <c r="AS800" i="5"/>
  <c r="W801" i="5"/>
  <c r="AM803" i="5"/>
  <c r="X808" i="5"/>
  <c r="Y809" i="5"/>
  <c r="BF809" i="5" s="1"/>
  <c r="AJ809" i="5"/>
  <c r="BQ809" i="5" s="1"/>
  <c r="X811" i="5"/>
  <c r="W815" i="5"/>
  <c r="AH815" i="5"/>
  <c r="AS815" i="5"/>
  <c r="AL817" i="5"/>
  <c r="AD787" i="5"/>
  <c r="AR788" i="5"/>
  <c r="T789" i="5"/>
  <c r="AE789" i="5"/>
  <c r="X789" i="5"/>
  <c r="AF791" i="5"/>
  <c r="AQ791" i="5"/>
  <c r="AM794" i="5"/>
  <c r="Q794" i="5"/>
  <c r="U794" i="5"/>
  <c r="W796" i="5"/>
  <c r="AH796" i="5"/>
  <c r="AS797" i="5"/>
  <c r="W797" i="5"/>
  <c r="AH797" i="5"/>
  <c r="AG799" i="5"/>
  <c r="AR799" i="5"/>
  <c r="T804" i="5"/>
  <c r="AO808" i="5"/>
  <c r="S808" i="5"/>
  <c r="AD808" i="5"/>
  <c r="AL809" i="5"/>
  <c r="AA809" i="5"/>
  <c r="AE811" i="5"/>
  <c r="AP811" i="5"/>
  <c r="T811" i="5"/>
  <c r="AC816" i="5"/>
  <c r="R816" i="5"/>
  <c r="AN816" i="5"/>
  <c r="Q817" i="5"/>
  <c r="AQ819" i="5"/>
  <c r="AF819" i="5"/>
  <c r="U819" i="5"/>
  <c r="AO821" i="5"/>
  <c r="AD821" i="5"/>
  <c r="S821" i="5"/>
  <c r="AR850" i="5"/>
  <c r="V850" i="5"/>
  <c r="AG850" i="5"/>
  <c r="V830" i="5"/>
  <c r="AG830" i="5"/>
  <c r="AR830" i="5"/>
  <c r="AS843" i="5"/>
  <c r="AH843" i="5"/>
  <c r="W843" i="5"/>
  <c r="N790" i="5"/>
  <c r="Y790" i="5"/>
  <c r="BF790" i="5" s="1"/>
  <c r="P790" i="5"/>
  <c r="X793" i="5"/>
  <c r="O796" i="5"/>
  <c r="Z796" i="5"/>
  <c r="AK796" i="5"/>
  <c r="AP798" i="5"/>
  <c r="AN802" i="5"/>
  <c r="U803" i="5"/>
  <c r="AF803" i="5"/>
  <c r="AQ803" i="5"/>
  <c r="AO806" i="5"/>
  <c r="AD806" i="5"/>
  <c r="Q812" i="5"/>
  <c r="AB812" i="5"/>
  <c r="AD820" i="5"/>
  <c r="AO820" i="5"/>
  <c r="S820" i="5"/>
  <c r="AH830" i="5"/>
  <c r="W830" i="5"/>
  <c r="AS830" i="5"/>
  <c r="AT843" i="5"/>
  <c r="AI843" i="5"/>
  <c r="X843" i="5"/>
  <c r="U845" i="5"/>
  <c r="AQ845" i="5"/>
  <c r="U851" i="5"/>
  <c r="AQ851" i="5"/>
  <c r="Z790" i="5"/>
  <c r="AK790" i="5"/>
  <c r="U793" i="5"/>
  <c r="AF793" i="5"/>
  <c r="AQ793" i="5"/>
  <c r="AS794" i="5"/>
  <c r="AA796" i="5"/>
  <c r="AL796" i="5"/>
  <c r="S796" i="5"/>
  <c r="Q800" i="5"/>
  <c r="AG803" i="5"/>
  <c r="AR803" i="5"/>
  <c r="AO805" i="5"/>
  <c r="V808" i="5"/>
  <c r="AG808" i="5"/>
  <c r="AC810" i="5"/>
  <c r="AN810" i="5"/>
  <c r="Y811" i="5"/>
  <c r="BF811" i="5" s="1"/>
  <c r="AJ811" i="5"/>
  <c r="BQ811" i="5" s="1"/>
  <c r="AH816" i="5"/>
  <c r="W826" i="5"/>
  <c r="AH826" i="5"/>
  <c r="AS826" i="5"/>
  <c r="AT830" i="5"/>
  <c r="X830" i="5"/>
  <c r="AI830" i="5"/>
  <c r="AG845" i="5"/>
  <c r="V845" i="5"/>
  <c r="AR845" i="5"/>
  <c r="AG851" i="5"/>
  <c r="V851" i="5"/>
  <c r="AR851" i="5"/>
  <c r="AF851" i="5"/>
  <c r="N792" i="5"/>
  <c r="Y792" i="5"/>
  <c r="BF792" i="5" s="1"/>
  <c r="AG793" i="5"/>
  <c r="AR793" i="5"/>
  <c r="O800" i="5"/>
  <c r="Z800" i="5"/>
  <c r="AK800" i="5"/>
  <c r="W808" i="5"/>
  <c r="AH808" i="5"/>
  <c r="AS808" i="5"/>
  <c r="AO810" i="5"/>
  <c r="S810" i="5"/>
  <c r="AD810" i="5"/>
  <c r="Z811" i="5"/>
  <c r="AK811" i="5"/>
  <c r="AI813" i="5"/>
  <c r="X813" i="5"/>
  <c r="AB815" i="5"/>
  <c r="AM815" i="5"/>
  <c r="Q815" i="5"/>
  <c r="W818" i="5"/>
  <c r="AH818" i="5"/>
  <c r="AS818" i="5"/>
  <c r="AJ821" i="5"/>
  <c r="BQ821" i="5" s="1"/>
  <c r="N821" i="5"/>
  <c r="Y821" i="5"/>
  <c r="BF821" i="5" s="1"/>
  <c r="X826" i="5"/>
  <c r="AI826" i="5"/>
  <c r="AT826" i="5"/>
  <c r="AS845" i="5"/>
  <c r="W845" i="5"/>
  <c r="AH845" i="5"/>
  <c r="AF845" i="5"/>
  <c r="AF862" i="5"/>
  <c r="AQ862" i="5"/>
  <c r="U862" i="5"/>
  <c r="AG797" i="5"/>
  <c r="AR797" i="5"/>
  <c r="AH799" i="5"/>
  <c r="AF810" i="5"/>
  <c r="U812" i="5"/>
  <c r="AF812" i="5"/>
  <c r="AQ812" i="5"/>
  <c r="AJ813" i="5"/>
  <c r="BQ813" i="5" s="1"/>
  <c r="Y813" i="5"/>
  <c r="BF813" i="5" s="1"/>
  <c r="Q814" i="5"/>
  <c r="AM814" i="5"/>
  <c r="AB814" i="5"/>
  <c r="P819" i="5"/>
  <c r="AA819" i="5"/>
  <c r="AJ826" i="5"/>
  <c r="BQ826" i="5" s="1"/>
  <c r="Y826" i="5"/>
  <c r="BF826" i="5" s="1"/>
  <c r="AL827" i="5"/>
  <c r="P827" i="5"/>
  <c r="AC831" i="5"/>
  <c r="AN831" i="5"/>
  <c r="R831" i="5"/>
  <c r="R832" i="5"/>
  <c r="AC832" i="5"/>
  <c r="AN832" i="5"/>
  <c r="AM846" i="5"/>
  <c r="AB846" i="5"/>
  <c r="Q846" i="5"/>
  <c r="AN852" i="5"/>
  <c r="R852" i="5"/>
  <c r="AC852" i="5"/>
  <c r="AR864" i="5"/>
  <c r="AG864" i="5"/>
  <c r="V864" i="5"/>
  <c r="AO852" i="5"/>
  <c r="AD852" i="5"/>
  <c r="S852" i="5"/>
  <c r="AR862" i="5"/>
  <c r="AG862" i="5"/>
  <c r="V862" i="5"/>
  <c r="X864" i="5"/>
  <c r="AT864" i="5"/>
  <c r="X869" i="5"/>
  <c r="AT869" i="5"/>
  <c r="AI869" i="5"/>
  <c r="Y818" i="5"/>
  <c r="BF818" i="5" s="1"/>
  <c r="AJ818" i="5"/>
  <c r="BQ818" i="5" s="1"/>
  <c r="AB819" i="5"/>
  <c r="AM819" i="5"/>
  <c r="Z820" i="5"/>
  <c r="AK820" i="5"/>
  <c r="Z821" i="5"/>
  <c r="AK821" i="5"/>
  <c r="X827" i="5"/>
  <c r="AI827" i="5"/>
  <c r="AT827" i="5"/>
  <c r="P829" i="5"/>
  <c r="AA829" i="5"/>
  <c r="N832" i="5"/>
  <c r="Y832" i="5"/>
  <c r="BF832" i="5" s="1"/>
  <c r="R844" i="5"/>
  <c r="AC844" i="5"/>
  <c r="AN844" i="5"/>
  <c r="AS851" i="5"/>
  <c r="W851" i="5"/>
  <c r="AH851" i="5"/>
  <c r="V918" i="5"/>
  <c r="AG918" i="5"/>
  <c r="AR918" i="5"/>
  <c r="R813" i="5"/>
  <c r="Z818" i="5"/>
  <c r="AK818" i="5"/>
  <c r="AA821" i="5"/>
  <c r="AL821" i="5"/>
  <c r="X825" i="5"/>
  <c r="AI825" i="5"/>
  <c r="AT825" i="5"/>
  <c r="AB829" i="5"/>
  <c r="AM829" i="5"/>
  <c r="Q829" i="5"/>
  <c r="AJ832" i="5"/>
  <c r="BQ832" i="5" s="1"/>
  <c r="AJ833" i="5"/>
  <c r="BQ833" i="5" s="1"/>
  <c r="N833" i="5"/>
  <c r="Y833" i="5"/>
  <c r="BF833" i="5" s="1"/>
  <c r="AM842" i="5"/>
  <c r="Q842" i="5"/>
  <c r="AB842" i="5"/>
  <c r="AD844" i="5"/>
  <c r="AO844" i="5"/>
  <c r="O863" i="5"/>
  <c r="AS810" i="5"/>
  <c r="AD819" i="5"/>
  <c r="AO819" i="5"/>
  <c r="AB821" i="5"/>
  <c r="AM821" i="5"/>
  <c r="T823" i="5"/>
  <c r="AE823" i="5"/>
  <c r="Z833" i="5"/>
  <c r="AK833" i="5"/>
  <c r="Y834" i="5"/>
  <c r="BF834" i="5" s="1"/>
  <c r="AJ834" i="5"/>
  <c r="BQ834" i="5" s="1"/>
  <c r="S837" i="5"/>
  <c r="AD837" i="5"/>
  <c r="N863" i="5"/>
  <c r="Y863" i="5"/>
  <c r="BF863" i="5" s="1"/>
  <c r="AO878" i="5"/>
  <c r="S878" i="5"/>
  <c r="AD878" i="5"/>
  <c r="P901" i="5"/>
  <c r="AA901" i="5"/>
  <c r="AL901" i="5"/>
  <c r="AC805" i="5"/>
  <c r="AT810" i="5"/>
  <c r="AR812" i="5"/>
  <c r="AH813" i="5"/>
  <c r="S815" i="5"/>
  <c r="AP816" i="5"/>
  <c r="W817" i="5"/>
  <c r="AH817" i="5"/>
  <c r="AQ817" i="5"/>
  <c r="Q818" i="5"/>
  <c r="AM818" i="5"/>
  <c r="R820" i="5"/>
  <c r="AC820" i="5"/>
  <c r="AN820" i="5"/>
  <c r="AJ825" i="5"/>
  <c r="BQ825" i="5" s="1"/>
  <c r="Y825" i="5"/>
  <c r="BF825" i="5" s="1"/>
  <c r="O827" i="5"/>
  <c r="Z827" i="5"/>
  <c r="AK827" i="5"/>
  <c r="Q831" i="5"/>
  <c r="AB831" i="5"/>
  <c r="X835" i="5"/>
  <c r="AI835" i="5"/>
  <c r="AT835" i="5"/>
  <c r="T837" i="5"/>
  <c r="AE837" i="5"/>
  <c r="N855" i="5"/>
  <c r="Y855" i="5"/>
  <c r="BF855" i="5" s="1"/>
  <c r="AJ855" i="5"/>
  <c r="BQ855" i="5" s="1"/>
  <c r="AR870" i="5"/>
  <c r="V870" i="5"/>
  <c r="AG870" i="5"/>
  <c r="AI879" i="5"/>
  <c r="AT879" i="5"/>
  <c r="X879" i="5"/>
  <c r="AK855" i="5"/>
  <c r="Z855" i="5"/>
  <c r="O855" i="5"/>
  <c r="AL863" i="5"/>
  <c r="AA863" i="5"/>
  <c r="O871" i="5"/>
  <c r="Z871" i="5"/>
  <c r="AK871" i="5"/>
  <c r="AE793" i="5"/>
  <c r="Y794" i="5"/>
  <c r="BF794" i="5" s="1"/>
  <c r="AE795" i="5"/>
  <c r="Y796" i="5"/>
  <c r="BF796" i="5" s="1"/>
  <c r="AE797" i="5"/>
  <c r="Y798" i="5"/>
  <c r="BF798" i="5" s="1"/>
  <c r="AE799" i="5"/>
  <c r="Y800" i="5"/>
  <c r="BF800" i="5" s="1"/>
  <c r="AE801" i="5"/>
  <c r="Y802" i="5"/>
  <c r="BF802" i="5" s="1"/>
  <c r="AE803" i="5"/>
  <c r="R805" i="5"/>
  <c r="AN811" i="5"/>
  <c r="O814" i="5"/>
  <c r="AS817" i="5"/>
  <c r="AC821" i="5"/>
  <c r="P825" i="5"/>
  <c r="AA825" i="5"/>
  <c r="AL825" i="5"/>
  <c r="AO831" i="5"/>
  <c r="AD831" i="5"/>
  <c r="AN833" i="5"/>
  <c r="R833" i="5"/>
  <c r="AC833" i="5"/>
  <c r="AJ835" i="5"/>
  <c r="BQ835" i="5" s="1"/>
  <c r="Y835" i="5"/>
  <c r="BF835" i="5" s="1"/>
  <c r="V836" i="5"/>
  <c r="AG836" i="5"/>
  <c r="S843" i="5"/>
  <c r="AD843" i="5"/>
  <c r="AR854" i="5"/>
  <c r="V854" i="5"/>
  <c r="AG854" i="5"/>
  <c r="AL855" i="5"/>
  <c r="AA855" i="5"/>
  <c r="W807" i="5"/>
  <c r="AS807" i="5"/>
  <c r="AO811" i="5"/>
  <c r="AL815" i="5"/>
  <c r="O817" i="5"/>
  <c r="Y822" i="5"/>
  <c r="BF822" i="5" s="1"/>
  <c r="AJ822" i="5"/>
  <c r="BQ822" i="5" s="1"/>
  <c r="X823" i="5"/>
  <c r="AI823" i="5"/>
  <c r="AT823" i="5"/>
  <c r="AF828" i="5"/>
  <c r="AD833" i="5"/>
  <c r="AO833" i="5"/>
  <c r="Z835" i="5"/>
  <c r="AK835" i="5"/>
  <c r="AL841" i="5"/>
  <c r="P841" i="5"/>
  <c r="O846" i="5"/>
  <c r="AK846" i="5"/>
  <c r="Z846" i="5"/>
  <c r="AS854" i="5"/>
  <c r="W854" i="5"/>
  <c r="AH854" i="5"/>
  <c r="AS859" i="5"/>
  <c r="W859" i="5"/>
  <c r="AH859" i="5"/>
  <c r="AI864" i="5"/>
  <c r="AI807" i="5"/>
  <c r="AT807" i="5"/>
  <c r="Q810" i="5"/>
  <c r="AB810" i="5"/>
  <c r="AF817" i="5"/>
  <c r="Y824" i="5"/>
  <c r="BF824" i="5" s="1"/>
  <c r="AJ824" i="5"/>
  <c r="BQ824" i="5" s="1"/>
  <c r="AG826" i="5"/>
  <c r="V828" i="5"/>
  <c r="AG828" i="5"/>
  <c r="AL829" i="5"/>
  <c r="AQ830" i="5"/>
  <c r="U830" i="5"/>
  <c r="AT836" i="5"/>
  <c r="AI836" i="5"/>
  <c r="AO837" i="5"/>
  <c r="U843" i="5"/>
  <c r="AQ843" i="5"/>
  <c r="AF843" i="5"/>
  <c r="AA846" i="5"/>
  <c r="AL846" i="5"/>
  <c r="P846" i="5"/>
  <c r="AS853" i="5"/>
  <c r="W853" i="5"/>
  <c r="AH853" i="5"/>
  <c r="AI854" i="5"/>
  <c r="X854" i="5"/>
  <c r="AI859" i="5"/>
  <c r="X859" i="5"/>
  <c r="T864" i="5"/>
  <c r="AE864" i="5"/>
  <c r="AP864" i="5"/>
  <c r="AF873" i="5"/>
  <c r="U873" i="5"/>
  <c r="AQ873" i="5"/>
  <c r="AI874" i="5"/>
  <c r="AT874" i="5"/>
  <c r="X874" i="5"/>
  <c r="T883" i="5"/>
  <c r="AE883" i="5"/>
  <c r="AP883" i="5"/>
  <c r="N874" i="5"/>
  <c r="Y874" i="5"/>
  <c r="BF874" i="5" s="1"/>
  <c r="Y819" i="5"/>
  <c r="BF819" i="5" s="1"/>
  <c r="AD822" i="5"/>
  <c r="AO822" i="5"/>
  <c r="AC823" i="5"/>
  <c r="R824" i="5"/>
  <c r="AC824" i="5"/>
  <c r="AN824" i="5"/>
  <c r="AD832" i="5"/>
  <c r="AO832" i="5"/>
  <c r="S832" i="5"/>
  <c r="R834" i="5"/>
  <c r="AC834" i="5"/>
  <c r="AN834" i="5"/>
  <c r="X837" i="5"/>
  <c r="AI837" i="5"/>
  <c r="AA838" i="5"/>
  <c r="AL838" i="5"/>
  <c r="AS847" i="5"/>
  <c r="W847" i="5"/>
  <c r="AH847" i="5"/>
  <c r="AH860" i="5"/>
  <c r="AS860" i="5"/>
  <c r="W860" i="5"/>
  <c r="AL861" i="5"/>
  <c r="AA861" i="5"/>
  <c r="P861" i="5"/>
  <c r="AD824" i="5"/>
  <c r="AO824" i="5"/>
  <c r="T826" i="5"/>
  <c r="AD834" i="5"/>
  <c r="AO834" i="5"/>
  <c r="V834" i="5"/>
  <c r="AM835" i="5"/>
  <c r="Q835" i="5"/>
  <c r="N837" i="5"/>
  <c r="AM838" i="5"/>
  <c r="Q838" i="5"/>
  <c r="AT839" i="5"/>
  <c r="AA840" i="5"/>
  <c r="AL840" i="5"/>
  <c r="S840" i="5"/>
  <c r="AS841" i="5"/>
  <c r="W841" i="5"/>
  <c r="X847" i="5"/>
  <c r="AI847" i="5"/>
  <c r="U849" i="5"/>
  <c r="AQ849" i="5"/>
  <c r="AF849" i="5"/>
  <c r="N857" i="5"/>
  <c r="Y857" i="5"/>
  <c r="BF857" i="5" s="1"/>
  <c r="AJ857" i="5"/>
  <c r="BQ857" i="5" s="1"/>
  <c r="AA858" i="5"/>
  <c r="P858" i="5"/>
  <c r="X862" i="5"/>
  <c r="AI862" i="5"/>
  <c r="AT862" i="5"/>
  <c r="Z865" i="5"/>
  <c r="AK865" i="5"/>
  <c r="O865" i="5"/>
  <c r="AN868" i="5"/>
  <c r="R868" i="5"/>
  <c r="Z893" i="5"/>
  <c r="O893" i="5"/>
  <c r="AK893" i="5"/>
  <c r="X819" i="5"/>
  <c r="AI819" i="5"/>
  <c r="R826" i="5"/>
  <c r="AC826" i="5"/>
  <c r="AN826" i="5"/>
  <c r="U826" i="5"/>
  <c r="T828" i="5"/>
  <c r="X829" i="5"/>
  <c r="AI829" i="5"/>
  <c r="AT829" i="5"/>
  <c r="N831" i="5"/>
  <c r="W834" i="5"/>
  <c r="U839" i="5"/>
  <c r="AQ839" i="5"/>
  <c r="AM840" i="5"/>
  <c r="Q840" i="5"/>
  <c r="AB840" i="5"/>
  <c r="AR844" i="5"/>
  <c r="V844" i="5"/>
  <c r="AG844" i="5"/>
  <c r="AA845" i="5"/>
  <c r="AL845" i="5"/>
  <c r="Z857" i="5"/>
  <c r="AK857" i="5"/>
  <c r="AM858" i="5"/>
  <c r="Q858" i="5"/>
  <c r="AB858" i="5"/>
  <c r="AC868" i="5"/>
  <c r="N819" i="5"/>
  <c r="R830" i="5"/>
  <c r="AC830" i="5"/>
  <c r="AN830" i="5"/>
  <c r="Q837" i="5"/>
  <c r="AD839" i="5"/>
  <c r="AH841" i="5"/>
  <c r="V842" i="5"/>
  <c r="AG842" i="5"/>
  <c r="AK843" i="5"/>
  <c r="O848" i="5"/>
  <c r="AK848" i="5"/>
  <c r="Z848" i="5"/>
  <c r="AS849" i="5"/>
  <c r="AH849" i="5"/>
  <c r="W849" i="5"/>
  <c r="S854" i="5"/>
  <c r="AD854" i="5"/>
  <c r="AO854" i="5"/>
  <c r="AC858" i="5"/>
  <c r="R858" i="5"/>
  <c r="T868" i="5"/>
  <c r="AE868" i="5"/>
  <c r="AP868" i="5"/>
  <c r="X821" i="5"/>
  <c r="AI821" i="5"/>
  <c r="AO825" i="5"/>
  <c r="AD828" i="5"/>
  <c r="AO828" i="5"/>
  <c r="AJ829" i="5"/>
  <c r="BQ829" i="5" s="1"/>
  <c r="N829" i="5"/>
  <c r="Y829" i="5"/>
  <c r="BF829" i="5" s="1"/>
  <c r="AD830" i="5"/>
  <c r="AO830" i="5"/>
  <c r="X833" i="5"/>
  <c r="AI833" i="5"/>
  <c r="AT833" i="5"/>
  <c r="T835" i="5"/>
  <c r="AE835" i="5"/>
  <c r="AP835" i="5"/>
  <c r="R836" i="5"/>
  <c r="AC836" i="5"/>
  <c r="AN836" i="5"/>
  <c r="AL837" i="5"/>
  <c r="T838" i="5"/>
  <c r="AE838" i="5"/>
  <c r="AS839" i="5"/>
  <c r="AH839" i="5"/>
  <c r="AH842" i="5"/>
  <c r="AS842" i="5"/>
  <c r="AA848" i="5"/>
  <c r="P848" i="5"/>
  <c r="AT849" i="5"/>
  <c r="AI849" i="5"/>
  <c r="O852" i="5"/>
  <c r="AK852" i="5"/>
  <c r="Z852" i="5"/>
  <c r="AI855" i="5"/>
  <c r="AT855" i="5"/>
  <c r="X855" i="5"/>
  <c r="AM856" i="5"/>
  <c r="Q856" i="5"/>
  <c r="AD858" i="5"/>
  <c r="AO858" i="5"/>
  <c r="U859" i="5"/>
  <c r="AF859" i="5"/>
  <c r="AQ859" i="5"/>
  <c r="AM866" i="5"/>
  <c r="Q866" i="5"/>
  <c r="AB866" i="5"/>
  <c r="N867" i="5"/>
  <c r="Y867" i="5"/>
  <c r="BF867" i="5" s="1"/>
  <c r="AF868" i="5"/>
  <c r="U868" i="5"/>
  <c r="AQ868" i="5"/>
  <c r="AP830" i="5"/>
  <c r="T830" i="5"/>
  <c r="AE830" i="5"/>
  <c r="AA831" i="5"/>
  <c r="AL831" i="5"/>
  <c r="AD836" i="5"/>
  <c r="AO836" i="5"/>
  <c r="AE840" i="5"/>
  <c r="AP840" i="5"/>
  <c r="AK841" i="5"/>
  <c r="Z841" i="5"/>
  <c r="O841" i="5"/>
  <c r="S845" i="5"/>
  <c r="AO845" i="5"/>
  <c r="AM848" i="5"/>
  <c r="AB848" i="5"/>
  <c r="AA852" i="5"/>
  <c r="AL852" i="5"/>
  <c r="P852" i="5"/>
  <c r="AF854" i="5"/>
  <c r="AQ854" i="5"/>
  <c r="U854" i="5"/>
  <c r="AG859" i="5"/>
  <c r="V859" i="5"/>
  <c r="AR859" i="5"/>
  <c r="AN864" i="5"/>
  <c r="R864" i="5"/>
  <c r="O838" i="5"/>
  <c r="Z838" i="5"/>
  <c r="AK838" i="5"/>
  <c r="Y841" i="5"/>
  <c r="BF841" i="5" s="1"/>
  <c r="AJ841" i="5"/>
  <c r="BQ841" i="5" s="1"/>
  <c r="AM844" i="5"/>
  <c r="Q844" i="5"/>
  <c r="AM850" i="5"/>
  <c r="Q850" i="5"/>
  <c r="Q851" i="5"/>
  <c r="N853" i="5"/>
  <c r="X856" i="5"/>
  <c r="AI856" i="5"/>
  <c r="AA857" i="5"/>
  <c r="AL857" i="5"/>
  <c r="R857" i="5"/>
  <c r="AP858" i="5"/>
  <c r="AE858" i="5"/>
  <c r="X858" i="5"/>
  <c r="AS861" i="5"/>
  <c r="W861" i="5"/>
  <c r="AH861" i="5"/>
  <c r="AN866" i="5"/>
  <c r="R866" i="5"/>
  <c r="AA885" i="5"/>
  <c r="AL885" i="5"/>
  <c r="P885" i="5"/>
  <c r="AJ909" i="5"/>
  <c r="BQ909" i="5" s="1"/>
  <c r="Y909" i="5"/>
  <c r="BF909" i="5" s="1"/>
  <c r="N909" i="5"/>
  <c r="Y847" i="5"/>
  <c r="BF847" i="5" s="1"/>
  <c r="AJ847" i="5"/>
  <c r="BQ847" i="5" s="1"/>
  <c r="O847" i="5"/>
  <c r="AQ848" i="5"/>
  <c r="R850" i="5"/>
  <c r="AC850" i="5"/>
  <c r="AO850" i="5"/>
  <c r="O853" i="5"/>
  <c r="AM857" i="5"/>
  <c r="AB857" i="5"/>
  <c r="X861" i="5"/>
  <c r="AT861" i="5"/>
  <c r="AI861" i="5"/>
  <c r="AD863" i="5"/>
  <c r="AO863" i="5"/>
  <c r="AS865" i="5"/>
  <c r="W865" i="5"/>
  <c r="AH865" i="5"/>
  <c r="AL867" i="5"/>
  <c r="AA867" i="5"/>
  <c r="N869" i="5"/>
  <c r="AJ869" i="5"/>
  <c r="BQ869" i="5" s="1"/>
  <c r="Q880" i="5"/>
  <c r="AM880" i="5"/>
  <c r="AB880" i="5"/>
  <c r="AB895" i="5"/>
  <c r="Q895" i="5"/>
  <c r="AM895" i="5"/>
  <c r="V848" i="5"/>
  <c r="AG848" i="5"/>
  <c r="AR848" i="5"/>
  <c r="U855" i="5"/>
  <c r="AF855" i="5"/>
  <c r="AI865" i="5"/>
  <c r="Z869" i="5"/>
  <c r="AK869" i="5"/>
  <c r="O877" i="5"/>
  <c r="Z877" i="5"/>
  <c r="X896" i="5"/>
  <c r="AT896" i="5"/>
  <c r="AI896" i="5"/>
  <c r="AK845" i="5"/>
  <c r="Q847" i="5"/>
  <c r="AS848" i="5"/>
  <c r="AK851" i="5"/>
  <c r="Q853" i="5"/>
  <c r="AJ853" i="5"/>
  <c r="BQ853" i="5" s="1"/>
  <c r="AG855" i="5"/>
  <c r="V855" i="5"/>
  <c r="O856" i="5"/>
  <c r="AK856" i="5"/>
  <c r="AL859" i="5"/>
  <c r="P859" i="5"/>
  <c r="O860" i="5"/>
  <c r="Z860" i="5"/>
  <c r="AK860" i="5"/>
  <c r="N861" i="5"/>
  <c r="Y861" i="5"/>
  <c r="BF861" i="5" s="1"/>
  <c r="AK861" i="5"/>
  <c r="AA864" i="5"/>
  <c r="AL864" i="5"/>
  <c r="P864" i="5"/>
  <c r="R875" i="5"/>
  <c r="AC875" i="5"/>
  <c r="W881" i="5"/>
  <c r="AS881" i="5"/>
  <c r="AH881" i="5"/>
  <c r="AL851" i="5"/>
  <c r="AS855" i="5"/>
  <c r="AH855" i="5"/>
  <c r="W855" i="5"/>
  <c r="AA856" i="5"/>
  <c r="AL856" i="5"/>
  <c r="AL860" i="5"/>
  <c r="AM864" i="5"/>
  <c r="Q864" i="5"/>
  <c r="N865" i="5"/>
  <c r="AJ865" i="5"/>
  <c r="BQ865" i="5" s="1"/>
  <c r="Y865" i="5"/>
  <c r="BF865" i="5" s="1"/>
  <c r="AR866" i="5"/>
  <c r="V866" i="5"/>
  <c r="AN870" i="5"/>
  <c r="R870" i="5"/>
  <c r="U872" i="5"/>
  <c r="AQ872" i="5"/>
  <c r="AF872" i="5"/>
  <c r="N896" i="5"/>
  <c r="Y896" i="5"/>
  <c r="BF896" i="5" s="1"/>
  <c r="AJ896" i="5"/>
  <c r="BQ896" i="5" s="1"/>
  <c r="AD826" i="5"/>
  <c r="AO826" i="5"/>
  <c r="R828" i="5"/>
  <c r="AC828" i="5"/>
  <c r="AN828" i="5"/>
  <c r="X831" i="5"/>
  <c r="AI831" i="5"/>
  <c r="AT831" i="5"/>
  <c r="AE836" i="5"/>
  <c r="O840" i="5"/>
  <c r="AK840" i="5"/>
  <c r="Z840" i="5"/>
  <c r="O842" i="5"/>
  <c r="AK842" i="5"/>
  <c r="AF842" i="5"/>
  <c r="AF844" i="5"/>
  <c r="AO847" i="5"/>
  <c r="AF848" i="5"/>
  <c r="AF850" i="5"/>
  <c r="AE854" i="5"/>
  <c r="T854" i="5"/>
  <c r="AC857" i="5"/>
  <c r="AI858" i="5"/>
  <c r="AA859" i="5"/>
  <c r="AB864" i="5"/>
  <c r="AM868" i="5"/>
  <c r="Q868" i="5"/>
  <c r="Y869" i="5"/>
  <c r="BF869" i="5" s="1"/>
  <c r="AP878" i="5"/>
  <c r="T878" i="5"/>
  <c r="AE878" i="5"/>
  <c r="AH916" i="5"/>
  <c r="W916" i="5"/>
  <c r="T921" i="5"/>
  <c r="AE921" i="5"/>
  <c r="AP921" i="5"/>
  <c r="R910" i="5"/>
  <c r="AC910" i="5"/>
  <c r="AN910" i="5"/>
  <c r="AO880" i="5"/>
  <c r="AD880" i="5"/>
  <c r="AJ881" i="5"/>
  <c r="BQ881" i="5" s="1"/>
  <c r="N881" i="5"/>
  <c r="Y881" i="5"/>
  <c r="BF881" i="5" s="1"/>
  <c r="AM885" i="5"/>
  <c r="AB885" i="5"/>
  <c r="Q885" i="5"/>
  <c r="AN888" i="5"/>
  <c r="R888" i="5"/>
  <c r="AC888" i="5"/>
  <c r="AH889" i="5"/>
  <c r="AS889" i="5"/>
  <c r="W889" i="5"/>
  <c r="AS892" i="5"/>
  <c r="W892" i="5"/>
  <c r="AH892" i="5"/>
  <c r="AR868" i="5"/>
  <c r="AG868" i="5"/>
  <c r="AL871" i="5"/>
  <c r="T875" i="5"/>
  <c r="AE875" i="5"/>
  <c r="AS876" i="5"/>
  <c r="W876" i="5"/>
  <c r="AK881" i="5"/>
  <c r="Z881" i="5"/>
  <c r="W883" i="5"/>
  <c r="AH883" i="5"/>
  <c r="AS883" i="5"/>
  <c r="V891" i="5"/>
  <c r="AG891" i="5"/>
  <c r="AI892" i="5"/>
  <c r="AT892" i="5"/>
  <c r="X897" i="5"/>
  <c r="AT897" i="5"/>
  <c r="P899" i="5"/>
  <c r="AL899" i="5"/>
  <c r="AS916" i="5"/>
  <c r="AM871" i="5"/>
  <c r="X872" i="5"/>
  <c r="AI872" i="5"/>
  <c r="AI873" i="5"/>
  <c r="AT873" i="5"/>
  <c r="X873" i="5"/>
  <c r="U882" i="5"/>
  <c r="AF882" i="5"/>
  <c r="AI883" i="5"/>
  <c r="AT883" i="5"/>
  <c r="X883" i="5"/>
  <c r="AG884" i="5"/>
  <c r="AR884" i="5"/>
  <c r="U886" i="5"/>
  <c r="AF886" i="5"/>
  <c r="AE888" i="5"/>
  <c r="T888" i="5"/>
  <c r="AN890" i="5"/>
  <c r="R890" i="5"/>
  <c r="AT898" i="5"/>
  <c r="AI898" i="5"/>
  <c r="Q899" i="5"/>
  <c r="AB899" i="5"/>
  <c r="AM899" i="5"/>
  <c r="AO903" i="5"/>
  <c r="S903" i="5"/>
  <c r="AD903" i="5"/>
  <c r="AJ913" i="5"/>
  <c r="BQ913" i="5" s="1"/>
  <c r="Y913" i="5"/>
  <c r="BF913" i="5" s="1"/>
  <c r="N913" i="5"/>
  <c r="R863" i="5"/>
  <c r="AC863" i="5"/>
  <c r="R867" i="5"/>
  <c r="AC867" i="5"/>
  <c r="AI868" i="5"/>
  <c r="N872" i="5"/>
  <c r="AH873" i="5"/>
  <c r="AD882" i="5"/>
  <c r="AD890" i="5"/>
  <c r="AO890" i="5"/>
  <c r="S890" i="5"/>
  <c r="AJ897" i="5"/>
  <c r="BQ897" i="5" s="1"/>
  <c r="N897" i="5"/>
  <c r="Y897" i="5"/>
  <c r="BF897" i="5" s="1"/>
  <c r="X911" i="5"/>
  <c r="AI911" i="5"/>
  <c r="AT911" i="5"/>
  <c r="AE920" i="5"/>
  <c r="AP920" i="5"/>
  <c r="T920" i="5"/>
  <c r="S871" i="5"/>
  <c r="AO871" i="5"/>
  <c r="AJ873" i="5"/>
  <c r="BQ873" i="5" s="1"/>
  <c r="N873" i="5"/>
  <c r="Y873" i="5"/>
  <c r="BF873" i="5" s="1"/>
  <c r="W875" i="5"/>
  <c r="AS875" i="5"/>
  <c r="T877" i="5"/>
  <c r="AP877" i="5"/>
  <c r="AE882" i="5"/>
  <c r="AC890" i="5"/>
  <c r="S919" i="5"/>
  <c r="AD919" i="5"/>
  <c r="AO919" i="5"/>
  <c r="P844" i="5"/>
  <c r="P850" i="5"/>
  <c r="AP860" i="5"/>
  <c r="R861" i="5"/>
  <c r="AN861" i="5"/>
  <c r="U869" i="5"/>
  <c r="AF869" i="5"/>
  <c r="O870" i="5"/>
  <c r="Z870" i="5"/>
  <c r="AI870" i="5"/>
  <c r="AJ872" i="5"/>
  <c r="BQ872" i="5" s="1"/>
  <c r="AO874" i="5"/>
  <c r="AD874" i="5"/>
  <c r="AI875" i="5"/>
  <c r="AT875" i="5"/>
  <c r="X875" i="5"/>
  <c r="AF877" i="5"/>
  <c r="AQ877" i="5"/>
  <c r="U877" i="5"/>
  <c r="Z878" i="5"/>
  <c r="O878" i="5"/>
  <c r="O883" i="5"/>
  <c r="Z883" i="5"/>
  <c r="Y891" i="5"/>
  <c r="BF891" i="5" s="1"/>
  <c r="AJ891" i="5"/>
  <c r="BQ891" i="5" s="1"/>
  <c r="AP896" i="5"/>
  <c r="T896" i="5"/>
  <c r="AE896" i="5"/>
  <c r="AP902" i="5"/>
  <c r="AE902" i="5"/>
  <c r="T902" i="5"/>
  <c r="AJ905" i="5"/>
  <c r="BQ905" i="5" s="1"/>
  <c r="N905" i="5"/>
  <c r="Y905" i="5"/>
  <c r="BF905" i="5" s="1"/>
  <c r="N931" i="5"/>
  <c r="AJ931" i="5"/>
  <c r="BQ931" i="5" s="1"/>
  <c r="Y931" i="5"/>
  <c r="BF931" i="5" s="1"/>
  <c r="W837" i="5"/>
  <c r="U841" i="5"/>
  <c r="AQ841" i="5"/>
  <c r="O844" i="5"/>
  <c r="AK844" i="5"/>
  <c r="U847" i="5"/>
  <c r="AQ847" i="5"/>
  <c r="O850" i="5"/>
  <c r="AK850" i="5"/>
  <c r="U853" i="5"/>
  <c r="AF853" i="5"/>
  <c r="AQ853" i="5"/>
  <c r="AQ857" i="5"/>
  <c r="N859" i="5"/>
  <c r="AJ859" i="5"/>
  <c r="BQ859" i="5" s="1"/>
  <c r="AF860" i="5"/>
  <c r="U860" i="5"/>
  <c r="AQ860" i="5"/>
  <c r="AD861" i="5"/>
  <c r="AO861" i="5"/>
  <c r="AP862" i="5"/>
  <c r="U863" i="5"/>
  <c r="AF863" i="5"/>
  <c r="AQ863" i="5"/>
  <c r="U865" i="5"/>
  <c r="AF865" i="5"/>
  <c r="O866" i="5"/>
  <c r="Z866" i="5"/>
  <c r="AI866" i="5"/>
  <c r="U867" i="5"/>
  <c r="AF867" i="5"/>
  <c r="AQ867" i="5"/>
  <c r="AG869" i="5"/>
  <c r="AR869" i="5"/>
  <c r="V869" i="5"/>
  <c r="AA870" i="5"/>
  <c r="AL870" i="5"/>
  <c r="T874" i="5"/>
  <c r="AE874" i="5"/>
  <c r="AH875" i="5"/>
  <c r="V878" i="5"/>
  <c r="AF879" i="5"/>
  <c r="AQ879" i="5"/>
  <c r="U879" i="5"/>
  <c r="N884" i="5"/>
  <c r="Y884" i="5"/>
  <c r="BF884" i="5" s="1"/>
  <c r="AJ884" i="5"/>
  <c r="BQ884" i="5" s="1"/>
  <c r="W885" i="5"/>
  <c r="AH885" i="5"/>
  <c r="T887" i="5"/>
  <c r="AE887" i="5"/>
  <c r="AB889" i="5"/>
  <c r="Q889" i="5"/>
  <c r="AM889" i="5"/>
  <c r="V890" i="5"/>
  <c r="AR890" i="5"/>
  <c r="AG890" i="5"/>
  <c r="AJ894" i="5"/>
  <c r="BQ894" i="5" s="1"/>
  <c r="N894" i="5"/>
  <c r="Y894" i="5"/>
  <c r="BF894" i="5" s="1"/>
  <c r="P898" i="5"/>
  <c r="AA898" i="5"/>
  <c r="AL898" i="5"/>
  <c r="AA899" i="5"/>
  <c r="AG904" i="5"/>
  <c r="V904" i="5"/>
  <c r="AR904" i="5"/>
  <c r="AN913" i="5"/>
  <c r="R913" i="5"/>
  <c r="AC913" i="5"/>
  <c r="AC925" i="5"/>
  <c r="AN925" i="5"/>
  <c r="R925" i="5"/>
  <c r="AG853" i="5"/>
  <c r="AR853" i="5"/>
  <c r="AR857" i="5"/>
  <c r="Z859" i="5"/>
  <c r="AK859" i="5"/>
  <c r="AR860" i="5"/>
  <c r="V860" i="5"/>
  <c r="AG865" i="5"/>
  <c r="AR865" i="5"/>
  <c r="V865" i="5"/>
  <c r="AA866" i="5"/>
  <c r="AL866" i="5"/>
  <c r="AA868" i="5"/>
  <c r="AL868" i="5"/>
  <c r="P868" i="5"/>
  <c r="AK870" i="5"/>
  <c r="Q876" i="5"/>
  <c r="AB876" i="5"/>
  <c r="AE877" i="5"/>
  <c r="AR878" i="5"/>
  <c r="AF881" i="5"/>
  <c r="U881" i="5"/>
  <c r="AQ881" i="5"/>
  <c r="AI885" i="5"/>
  <c r="AT885" i="5"/>
  <c r="N886" i="5"/>
  <c r="Y886" i="5"/>
  <c r="BF886" i="5" s="1"/>
  <c r="AJ886" i="5"/>
  <c r="BQ886" i="5" s="1"/>
  <c r="AQ886" i="5"/>
  <c r="W890" i="5"/>
  <c r="AH890" i="5"/>
  <c r="AS890" i="5"/>
  <c r="AR894" i="5"/>
  <c r="R897" i="5"/>
  <c r="AN897" i="5"/>
  <c r="AC897" i="5"/>
  <c r="V899" i="5"/>
  <c r="AR899" i="5"/>
  <c r="AG899" i="5"/>
  <c r="AT900" i="5"/>
  <c r="AB926" i="5"/>
  <c r="AM926" i="5"/>
  <c r="Q926" i="5"/>
  <c r="AD871" i="5"/>
  <c r="Z873" i="5"/>
  <c r="AC876" i="5"/>
  <c r="R876" i="5"/>
  <c r="AC878" i="5"/>
  <c r="AN878" i="5"/>
  <c r="Z880" i="5"/>
  <c r="AK880" i="5"/>
  <c r="O880" i="5"/>
  <c r="S880" i="5"/>
  <c r="AN885" i="5"/>
  <c r="Z886" i="5"/>
  <c r="AK886" i="5"/>
  <c r="O886" i="5"/>
  <c r="S892" i="5"/>
  <c r="AO892" i="5"/>
  <c r="AD892" i="5"/>
  <c r="X892" i="5"/>
  <c r="AJ895" i="5"/>
  <c r="BQ895" i="5" s="1"/>
  <c r="Y895" i="5"/>
  <c r="BF895" i="5" s="1"/>
  <c r="R898" i="5"/>
  <c r="AN898" i="5"/>
  <c r="U916" i="5"/>
  <c r="AF916" i="5"/>
  <c r="AF918" i="5"/>
  <c r="U918" i="5"/>
  <c r="AQ918" i="5"/>
  <c r="Q862" i="5"/>
  <c r="AG863" i="5"/>
  <c r="AR863" i="5"/>
  <c r="AG867" i="5"/>
  <c r="AR867" i="5"/>
  <c r="U874" i="5"/>
  <c r="AF874" i="5"/>
  <c r="AK875" i="5"/>
  <c r="AM879" i="5"/>
  <c r="Q879" i="5"/>
  <c r="AC884" i="5"/>
  <c r="AN884" i="5"/>
  <c r="AS886" i="5"/>
  <c r="AH886" i="5"/>
  <c r="AJ890" i="5"/>
  <c r="BQ890" i="5" s="1"/>
  <c r="N890" i="5"/>
  <c r="AO897" i="5"/>
  <c r="S897" i="5"/>
  <c r="AD897" i="5"/>
  <c r="AD910" i="5"/>
  <c r="AO910" i="5"/>
  <c r="S910" i="5"/>
  <c r="W871" i="5"/>
  <c r="AH871" i="5"/>
  <c r="AS871" i="5"/>
  <c r="AC872" i="5"/>
  <c r="R872" i="5"/>
  <c r="AM872" i="5"/>
  <c r="AN873" i="5"/>
  <c r="AM877" i="5"/>
  <c r="AG880" i="5"/>
  <c r="AO884" i="5"/>
  <c r="AD884" i="5"/>
  <c r="S884" i="5"/>
  <c r="AM891" i="5"/>
  <c r="AB891" i="5"/>
  <c r="P892" i="5"/>
  <c r="AA892" i="5"/>
  <c r="X899" i="5"/>
  <c r="AT899" i="5"/>
  <c r="AI899" i="5"/>
  <c r="P900" i="5"/>
  <c r="AA900" i="5"/>
  <c r="AL900" i="5"/>
  <c r="AS902" i="5"/>
  <c r="AH902" i="5"/>
  <c r="R912" i="5"/>
  <c r="AC912" i="5"/>
  <c r="AN912" i="5"/>
  <c r="AF914" i="5"/>
  <c r="U914" i="5"/>
  <c r="O864" i="5"/>
  <c r="Z864" i="5"/>
  <c r="AP866" i="5"/>
  <c r="O868" i="5"/>
  <c r="Z868" i="5"/>
  <c r="AT871" i="5"/>
  <c r="AN872" i="5"/>
  <c r="AR876" i="5"/>
  <c r="V876" i="5"/>
  <c r="AG876" i="5"/>
  <c r="X880" i="5"/>
  <c r="AI880" i="5"/>
  <c r="AH880" i="5"/>
  <c r="N882" i="5"/>
  <c r="Y882" i="5"/>
  <c r="BF882" i="5" s="1"/>
  <c r="AJ882" i="5"/>
  <c r="BQ882" i="5" s="1"/>
  <c r="O887" i="5"/>
  <c r="Z887" i="5"/>
  <c r="AK887" i="5"/>
  <c r="Y888" i="5"/>
  <c r="BF888" i="5" s="1"/>
  <c r="N888" i="5"/>
  <c r="AD893" i="5"/>
  <c r="S893" i="5"/>
  <c r="AL907" i="5"/>
  <c r="P907" i="5"/>
  <c r="AA907" i="5"/>
  <c r="AA915" i="5"/>
  <c r="AL915" i="5"/>
  <c r="P915" i="5"/>
  <c r="AM886" i="5"/>
  <c r="AA887" i="5"/>
  <c r="AL887" i="5"/>
  <c r="AP897" i="5"/>
  <c r="AE897" i="5"/>
  <c r="Z897" i="5"/>
  <c r="AN899" i="5"/>
  <c r="AC899" i="5"/>
  <c r="X901" i="5"/>
  <c r="AT901" i="5"/>
  <c r="AI901" i="5"/>
  <c r="AF902" i="5"/>
  <c r="U902" i="5"/>
  <c r="AL903" i="5"/>
  <c r="P903" i="5"/>
  <c r="AA903" i="5"/>
  <c r="AI904" i="5"/>
  <c r="X905" i="5"/>
  <c r="AI905" i="5"/>
  <c r="AT905" i="5"/>
  <c r="N907" i="5"/>
  <c r="AE908" i="5"/>
  <c r="X909" i="5"/>
  <c r="AI909" i="5"/>
  <c r="AT909" i="5"/>
  <c r="AH914" i="5"/>
  <c r="W914" i="5"/>
  <c r="AR872" i="5"/>
  <c r="AE879" i="5"/>
  <c r="O885" i="5"/>
  <c r="Z885" i="5"/>
  <c r="AN886" i="5"/>
  <c r="AB888" i="5"/>
  <c r="Q888" i="5"/>
  <c r="AM888" i="5"/>
  <c r="AP889" i="5"/>
  <c r="AF894" i="5"/>
  <c r="AQ894" i="5"/>
  <c r="U894" i="5"/>
  <c r="P895" i="5"/>
  <c r="AA895" i="5"/>
  <c r="AL895" i="5"/>
  <c r="AT923" i="5"/>
  <c r="X923" i="5"/>
  <c r="AI923" i="5"/>
  <c r="AB925" i="5"/>
  <c r="AM925" i="5"/>
  <c r="Q925" i="5"/>
  <c r="O941" i="5"/>
  <c r="Z941" i="5"/>
  <c r="AK941" i="5"/>
  <c r="AS874" i="5"/>
  <c r="AQ875" i="5"/>
  <c r="AP876" i="5"/>
  <c r="AN877" i="5"/>
  <c r="AK879" i="5"/>
  <c r="AT881" i="5"/>
  <c r="P883" i="5"/>
  <c r="AG886" i="5"/>
  <c r="AR886" i="5"/>
  <c r="AF887" i="5"/>
  <c r="AQ887" i="5"/>
  <c r="AS887" i="5"/>
  <c r="U888" i="5"/>
  <c r="AQ888" i="5"/>
  <c r="AT889" i="5"/>
  <c r="X889" i="5"/>
  <c r="AE889" i="5"/>
  <c r="P891" i="5"/>
  <c r="AL891" i="5"/>
  <c r="AN892" i="5"/>
  <c r="AC892" i="5"/>
  <c r="V893" i="5"/>
  <c r="AR893" i="5"/>
  <c r="O897" i="5"/>
  <c r="R900" i="5"/>
  <c r="AN900" i="5"/>
  <c r="AO901" i="5"/>
  <c r="AJ911" i="5"/>
  <c r="BQ911" i="5" s="1"/>
  <c r="Y911" i="5"/>
  <c r="BF911" i="5" s="1"/>
  <c r="AK913" i="5"/>
  <c r="V916" i="5"/>
  <c r="AG916" i="5"/>
  <c r="AR916" i="5"/>
  <c r="Z931" i="5"/>
  <c r="O931" i="5"/>
  <c r="AK931" i="5"/>
  <c r="AQ885" i="5"/>
  <c r="V895" i="5"/>
  <c r="AR895" i="5"/>
  <c r="AG895" i="5"/>
  <c r="P902" i="5"/>
  <c r="AL902" i="5"/>
  <c r="R904" i="5"/>
  <c r="AC904" i="5"/>
  <c r="AN904" i="5"/>
  <c r="S905" i="5"/>
  <c r="AD905" i="5"/>
  <c r="AD906" i="5"/>
  <c r="AO906" i="5"/>
  <c r="AB915" i="5"/>
  <c r="AM915" i="5"/>
  <c r="Q915" i="5"/>
  <c r="V917" i="5"/>
  <c r="AR917" i="5"/>
  <c r="AG917" i="5"/>
  <c r="AB878" i="5"/>
  <c r="AK889" i="5"/>
  <c r="O889" i="5"/>
  <c r="AI889" i="5"/>
  <c r="N893" i="5"/>
  <c r="P894" i="5"/>
  <c r="AA894" i="5"/>
  <c r="AL894" i="5"/>
  <c r="R896" i="5"/>
  <c r="AN896" i="5"/>
  <c r="AC896" i="5"/>
  <c r="T901" i="5"/>
  <c r="AE901" i="5"/>
  <c r="X903" i="5"/>
  <c r="AI903" i="5"/>
  <c r="AT903" i="5"/>
  <c r="AD904" i="5"/>
  <c r="AO904" i="5"/>
  <c r="S904" i="5"/>
  <c r="AT906" i="5"/>
  <c r="AC915" i="5"/>
  <c r="AN915" i="5"/>
  <c r="AB942" i="5"/>
  <c r="AM942" i="5"/>
  <c r="Q942" i="5"/>
  <c r="AB890" i="5"/>
  <c r="AM890" i="5"/>
  <c r="Q890" i="5"/>
  <c r="AP891" i="5"/>
  <c r="T891" i="5"/>
  <c r="T894" i="5"/>
  <c r="AE895" i="5"/>
  <c r="AD896" i="5"/>
  <c r="S896" i="5"/>
  <c r="T897" i="5"/>
  <c r="AR900" i="5"/>
  <c r="AG900" i="5"/>
  <c r="AC900" i="5"/>
  <c r="AN911" i="5"/>
  <c r="R911" i="5"/>
  <c r="AP914" i="5"/>
  <c r="T914" i="5"/>
  <c r="AE914" i="5"/>
  <c r="T918" i="5"/>
  <c r="AE918" i="5"/>
  <c r="AP918" i="5"/>
  <c r="AD920" i="5"/>
  <c r="AO920" i="5"/>
  <c r="S920" i="5"/>
  <c r="AN942" i="5"/>
  <c r="AC942" i="5"/>
  <c r="R942" i="5"/>
  <c r="AS891" i="5"/>
  <c r="R894" i="5"/>
  <c r="AN894" i="5"/>
  <c r="Y901" i="5"/>
  <c r="BF901" i="5" s="1"/>
  <c r="AP904" i="5"/>
  <c r="AE904" i="5"/>
  <c r="AD917" i="5"/>
  <c r="AO917" i="5"/>
  <c r="S917" i="5"/>
  <c r="AN926" i="5"/>
  <c r="AC926" i="5"/>
  <c r="R926" i="5"/>
  <c r="AP930" i="5"/>
  <c r="AE930" i="5"/>
  <c r="T930" i="5"/>
  <c r="V935" i="5"/>
  <c r="AR935" i="5"/>
  <c r="AG935" i="5"/>
  <c r="AF936" i="5"/>
  <c r="U936" i="5"/>
  <c r="AQ936" i="5"/>
  <c r="V939" i="5"/>
  <c r="AG939" i="5"/>
  <c r="AR939" i="5"/>
  <c r="R906" i="5"/>
  <c r="AC906" i="5"/>
  <c r="AN906" i="5"/>
  <c r="O915" i="5"/>
  <c r="Z915" i="5"/>
  <c r="AP916" i="5"/>
  <c r="T916" i="5"/>
  <c r="AE917" i="5"/>
  <c r="AP917" i="5"/>
  <c r="T917" i="5"/>
  <c r="R921" i="5"/>
  <c r="AC921" i="5"/>
  <c r="AN921" i="5"/>
  <c r="P925" i="5"/>
  <c r="AA925" i="5"/>
  <c r="AL925" i="5"/>
  <c r="AD926" i="5"/>
  <c r="S926" i="5"/>
  <c r="AO926" i="5"/>
  <c r="AA929" i="5"/>
  <c r="AL929" i="5"/>
  <c r="P929" i="5"/>
  <c r="AQ930" i="5"/>
  <c r="U930" i="5"/>
  <c r="AF930" i="5"/>
  <c r="AO932" i="5"/>
  <c r="S932" i="5"/>
  <c r="AH935" i="5"/>
  <c r="AS935" i="5"/>
  <c r="W935" i="5"/>
  <c r="AE942" i="5"/>
  <c r="T942" i="5"/>
  <c r="AP942" i="5"/>
  <c r="AQ934" i="5"/>
  <c r="U934" i="5"/>
  <c r="AJ935" i="5"/>
  <c r="BQ935" i="5" s="1"/>
  <c r="Y935" i="5"/>
  <c r="BF935" i="5" s="1"/>
  <c r="N935" i="5"/>
  <c r="S956" i="5"/>
  <c r="AD956" i="5"/>
  <c r="AO956" i="5"/>
  <c r="AL896" i="5"/>
  <c r="AR901" i="5"/>
  <c r="R902" i="5"/>
  <c r="AC902" i="5"/>
  <c r="AN902" i="5"/>
  <c r="AJ903" i="5"/>
  <c r="BQ903" i="5" s="1"/>
  <c r="Y903" i="5"/>
  <c r="BF903" i="5" s="1"/>
  <c r="AD912" i="5"/>
  <c r="AO912" i="5"/>
  <c r="AA913" i="5"/>
  <c r="AL913" i="5"/>
  <c r="R914" i="5"/>
  <c r="AC914" i="5"/>
  <c r="AN914" i="5"/>
  <c r="AT917" i="5"/>
  <c r="AI917" i="5"/>
  <c r="AS918" i="5"/>
  <c r="AH918" i="5"/>
  <c r="W918" i="5"/>
  <c r="AE956" i="5"/>
  <c r="AP956" i="5"/>
  <c r="T956" i="5"/>
  <c r="X895" i="5"/>
  <c r="AT895" i="5"/>
  <c r="AO895" i="5"/>
  <c r="AM897" i="5"/>
  <c r="AK899" i="5"/>
  <c r="AP900" i="5"/>
  <c r="T900" i="5"/>
  <c r="AD902" i="5"/>
  <c r="AO902" i="5"/>
  <c r="X907" i="5"/>
  <c r="AI907" i="5"/>
  <c r="AT907" i="5"/>
  <c r="AL909" i="5"/>
  <c r="P909" i="5"/>
  <c r="AP912" i="5"/>
  <c r="AE912" i="5"/>
  <c r="W912" i="5"/>
  <c r="AD914" i="5"/>
  <c r="AO914" i="5"/>
  <c r="S914" i="5"/>
  <c r="AI918" i="5"/>
  <c r="AT918" i="5"/>
  <c r="X918" i="5"/>
  <c r="AJ923" i="5"/>
  <c r="BQ923" i="5" s="1"/>
  <c r="Y923" i="5"/>
  <c r="BF923" i="5" s="1"/>
  <c r="U924" i="5"/>
  <c r="AQ924" i="5"/>
  <c r="AI893" i="5"/>
  <c r="AO898" i="5"/>
  <c r="R908" i="5"/>
  <c r="AC908" i="5"/>
  <c r="AN908" i="5"/>
  <c r="AQ920" i="5"/>
  <c r="U920" i="5"/>
  <c r="AN936" i="5"/>
  <c r="R936" i="5"/>
  <c r="AC936" i="5"/>
  <c r="AD908" i="5"/>
  <c r="AO908" i="5"/>
  <c r="AR912" i="5"/>
  <c r="AT914" i="5"/>
  <c r="N918" i="5"/>
  <c r="V919" i="5"/>
  <c r="AR919" i="5"/>
  <c r="V921" i="5"/>
  <c r="AR921" i="5"/>
  <c r="W924" i="5"/>
  <c r="AS924" i="5"/>
  <c r="AH924" i="5"/>
  <c r="AH930" i="5"/>
  <c r="AS930" i="5"/>
  <c r="W930" i="5"/>
  <c r="AQ932" i="5"/>
  <c r="AF932" i="5"/>
  <c r="U932" i="5"/>
  <c r="AG936" i="5"/>
  <c r="AR936" i="5"/>
  <c r="V936" i="5"/>
  <c r="AH919" i="5"/>
  <c r="AS919" i="5"/>
  <c r="V922" i="5"/>
  <c r="AG922" i="5"/>
  <c r="X924" i="5"/>
  <c r="AI924" i="5"/>
  <c r="AM933" i="5"/>
  <c r="Q933" i="5"/>
  <c r="AT919" i="5"/>
  <c r="AI919" i="5"/>
  <c r="AS922" i="5"/>
  <c r="W922" i="5"/>
  <c r="AH922" i="5"/>
  <c r="P928" i="5"/>
  <c r="AA928" i="5"/>
  <c r="AL928" i="5"/>
  <c r="AB934" i="5"/>
  <c r="Q934" i="5"/>
  <c r="AM934" i="5"/>
  <c r="T940" i="5"/>
  <c r="AP940" i="5"/>
  <c r="AE940" i="5"/>
  <c r="X915" i="5"/>
  <c r="AI915" i="5"/>
  <c r="AT915" i="5"/>
  <c r="P920" i="5"/>
  <c r="AA920" i="5"/>
  <c r="AL920" i="5"/>
  <c r="X922" i="5"/>
  <c r="AI922" i="5"/>
  <c r="P927" i="5"/>
  <c r="AA927" i="5"/>
  <c r="AB928" i="5"/>
  <c r="AM928" i="5"/>
  <c r="Q928" i="5"/>
  <c r="AB933" i="5"/>
  <c r="AN934" i="5"/>
  <c r="R934" i="5"/>
  <c r="U940" i="5"/>
  <c r="AQ940" i="5"/>
  <c r="AH941" i="5"/>
  <c r="AS941" i="5"/>
  <c r="W941" i="5"/>
  <c r="AE910" i="5"/>
  <c r="R916" i="5"/>
  <c r="AC916" i="5"/>
  <c r="AN916" i="5"/>
  <c r="AB920" i="5"/>
  <c r="Q920" i="5"/>
  <c r="AM920" i="5"/>
  <c r="AG921" i="5"/>
  <c r="V923" i="5"/>
  <c r="AG923" i="5"/>
  <c r="AR923" i="5"/>
  <c r="AN928" i="5"/>
  <c r="AC928" i="5"/>
  <c r="AC934" i="5"/>
  <c r="X913" i="5"/>
  <c r="AI913" i="5"/>
  <c r="AT913" i="5"/>
  <c r="AD916" i="5"/>
  <c r="AO916" i="5"/>
  <c r="R917" i="5"/>
  <c r="AC917" i="5"/>
  <c r="AN917" i="5"/>
  <c r="Y918" i="5"/>
  <c r="BF918" i="5" s="1"/>
  <c r="AG919" i="5"/>
  <c r="AN920" i="5"/>
  <c r="AC920" i="5"/>
  <c r="N922" i="5"/>
  <c r="AJ922" i="5"/>
  <c r="BQ922" i="5" s="1"/>
  <c r="AQ922" i="5"/>
  <c r="AH923" i="5"/>
  <c r="AS923" i="5"/>
  <c r="W923" i="5"/>
  <c r="P926" i="5"/>
  <c r="AA926" i="5"/>
  <c r="AL926" i="5"/>
  <c r="V937" i="5"/>
  <c r="AG937" i="5"/>
  <c r="AR937" i="5"/>
  <c r="AH940" i="5"/>
  <c r="AS940" i="5"/>
  <c r="AF929" i="5"/>
  <c r="AQ929" i="5"/>
  <c r="U929" i="5"/>
  <c r="AF933" i="5"/>
  <c r="AQ933" i="5"/>
  <c r="AK935" i="5"/>
  <c r="Z935" i="5"/>
  <c r="AH937" i="5"/>
  <c r="AS937" i="5"/>
  <c r="AR943" i="5"/>
  <c r="V943" i="5"/>
  <c r="AG943" i="5"/>
  <c r="N948" i="5"/>
  <c r="Y948" i="5"/>
  <c r="BF948" i="5" s="1"/>
  <c r="AJ948" i="5"/>
  <c r="BQ948" i="5" s="1"/>
  <c r="AK952" i="5"/>
  <c r="O952" i="5"/>
  <c r="Z952" i="5"/>
  <c r="P922" i="5"/>
  <c r="AL922" i="5"/>
  <c r="P924" i="5"/>
  <c r="AA924" i="5"/>
  <c r="AL924" i="5"/>
  <c r="V925" i="5"/>
  <c r="AG925" i="5"/>
  <c r="AR925" i="5"/>
  <c r="V927" i="5"/>
  <c r="AG927" i="5"/>
  <c r="AR927" i="5"/>
  <c r="AR929" i="5"/>
  <c r="V929" i="5"/>
  <c r="AG929" i="5"/>
  <c r="AF931" i="5"/>
  <c r="AQ931" i="5"/>
  <c r="U931" i="5"/>
  <c r="N932" i="5"/>
  <c r="Y932" i="5"/>
  <c r="BF932" i="5" s="1"/>
  <c r="AN938" i="5"/>
  <c r="R938" i="5"/>
  <c r="AC938" i="5"/>
  <c r="W943" i="5"/>
  <c r="AH943" i="5"/>
  <c r="AS943" i="5"/>
  <c r="AG905" i="5"/>
  <c r="AA906" i="5"/>
  <c r="AG909" i="5"/>
  <c r="AA910" i="5"/>
  <c r="AG911" i="5"/>
  <c r="AA912" i="5"/>
  <c r="AG913" i="5"/>
  <c r="AA914" i="5"/>
  <c r="AG915" i="5"/>
  <c r="AA916" i="5"/>
  <c r="R918" i="5"/>
  <c r="AB924" i="5"/>
  <c r="AM924" i="5"/>
  <c r="AH925" i="5"/>
  <c r="AS925" i="5"/>
  <c r="W925" i="5"/>
  <c r="W926" i="5"/>
  <c r="AS926" i="5"/>
  <c r="AH927" i="5"/>
  <c r="AS927" i="5"/>
  <c r="W927" i="5"/>
  <c r="W928" i="5"/>
  <c r="AS928" i="5"/>
  <c r="W940" i="5"/>
  <c r="AN922" i="5"/>
  <c r="R922" i="5"/>
  <c r="AB939" i="5"/>
  <c r="AM939" i="5"/>
  <c r="Q939" i="5"/>
  <c r="V946" i="5"/>
  <c r="AR946" i="5"/>
  <c r="AG946" i="5"/>
  <c r="AS921" i="5"/>
  <c r="AO924" i="5"/>
  <c r="N925" i="5"/>
  <c r="AG926" i="5"/>
  <c r="N927" i="5"/>
  <c r="AG928" i="5"/>
  <c r="AL930" i="5"/>
  <c r="P930" i="5"/>
  <c r="AO945" i="5"/>
  <c r="AD945" i="5"/>
  <c r="S945" i="5"/>
  <c r="AM922" i="5"/>
  <c r="AH926" i="5"/>
  <c r="AH928" i="5"/>
  <c r="AB930" i="5"/>
  <c r="Q930" i="5"/>
  <c r="AC932" i="5"/>
  <c r="AN932" i="5"/>
  <c r="AB936" i="5"/>
  <c r="AM936" i="5"/>
  <c r="Q936" i="5"/>
  <c r="AR938" i="5"/>
  <c r="V938" i="5"/>
  <c r="AG938" i="5"/>
  <c r="AB940" i="5"/>
  <c r="AM940" i="5"/>
  <c r="Q940" i="5"/>
  <c r="N944" i="5"/>
  <c r="AJ944" i="5"/>
  <c r="BQ944" i="5" s="1"/>
  <c r="Y944" i="5"/>
  <c r="BF944" i="5" s="1"/>
  <c r="AP945" i="5"/>
  <c r="AE945" i="5"/>
  <c r="V930" i="5"/>
  <c r="AL932" i="5"/>
  <c r="AA932" i="5"/>
  <c r="AD934" i="5"/>
  <c r="AO934" i="5"/>
  <c r="AT935" i="5"/>
  <c r="X935" i="5"/>
  <c r="AI935" i="5"/>
  <c r="Z937" i="5"/>
  <c r="Y939" i="5"/>
  <c r="BF939" i="5" s="1"/>
  <c r="AL931" i="5"/>
  <c r="Q932" i="5"/>
  <c r="AB932" i="5"/>
  <c r="AR932" i="5"/>
  <c r="T933" i="5"/>
  <c r="AE933" i="5"/>
  <c r="AP933" i="5"/>
  <c r="AO940" i="5"/>
  <c r="S940" i="5"/>
  <c r="AD940" i="5"/>
  <c r="P942" i="5"/>
  <c r="AA942" i="5"/>
  <c r="AL942" i="5"/>
  <c r="S942" i="5"/>
  <c r="AO942" i="5"/>
  <c r="T931" i="5"/>
  <c r="AE931" i="5"/>
  <c r="AP931" i="5"/>
  <c r="AE932" i="5"/>
  <c r="AP932" i="5"/>
  <c r="AT937" i="5"/>
  <c r="X937" i="5"/>
  <c r="AI943" i="5"/>
  <c r="AT943" i="5"/>
  <c r="AK929" i="5"/>
  <c r="AG930" i="5"/>
  <c r="O944" i="5"/>
  <c r="Z944" i="5"/>
  <c r="P933" i="5"/>
  <c r="W929" i="5"/>
  <c r="AM929" i="5"/>
  <c r="R930" i="5"/>
  <c r="AG931" i="5"/>
  <c r="O933" i="5"/>
  <c r="Z933" i="5"/>
  <c r="Z934" i="5"/>
  <c r="AK934" i="5"/>
  <c r="P938" i="5"/>
  <c r="AA938" i="5"/>
  <c r="AL938" i="5"/>
  <c r="AR940" i="5"/>
  <c r="AB945" i="5"/>
  <c r="Q945" i="5"/>
  <c r="AC951" i="5"/>
  <c r="R951" i="5"/>
  <c r="AN951" i="5"/>
  <c r="T929" i="5"/>
  <c r="AE929" i="5"/>
  <c r="AP929" i="5"/>
  <c r="Z930" i="5"/>
  <c r="AK930" i="5"/>
  <c r="O930" i="5"/>
  <c r="AL934" i="5"/>
  <c r="P934" i="5"/>
  <c r="AA934" i="5"/>
  <c r="AB938" i="5"/>
  <c r="AM938" i="5"/>
  <c r="P939" i="5"/>
  <c r="AA939" i="5"/>
  <c r="V940" i="5"/>
  <c r="V941" i="5"/>
  <c r="AG941" i="5"/>
  <c r="AR941" i="5"/>
  <c r="AN945" i="5"/>
  <c r="AC945" i="5"/>
  <c r="R945" i="5"/>
  <c r="AH939" i="5"/>
  <c r="AS939" i="5"/>
  <c r="N943" i="5"/>
  <c r="AP950" i="5"/>
  <c r="T950" i="5"/>
  <c r="AE950" i="5"/>
  <c r="AA952" i="5"/>
  <c r="AL952" i="5"/>
  <c r="P952" i="5"/>
  <c r="R940" i="5"/>
  <c r="AB952" i="5"/>
  <c r="AM952" i="5"/>
  <c r="Q952" i="5"/>
  <c r="AK958" i="5"/>
  <c r="O958" i="5"/>
  <c r="Z958" i="5"/>
  <c r="AM969" i="5"/>
  <c r="Q969" i="5"/>
  <c r="AB969" i="5"/>
  <c r="N930" i="5"/>
  <c r="Y930" i="5"/>
  <c r="BF930" i="5" s="1"/>
  <c r="P940" i="5"/>
  <c r="AA940" i="5"/>
  <c r="AL940" i="5"/>
  <c r="R944" i="5"/>
  <c r="AC944" i="5"/>
  <c r="X947" i="5"/>
  <c r="AI947" i="5"/>
  <c r="AT947" i="5"/>
  <c r="AQ953" i="5"/>
  <c r="AF953" i="5"/>
  <c r="U953" i="5"/>
  <c r="AA958" i="5"/>
  <c r="AL958" i="5"/>
  <c r="P958" i="5"/>
  <c r="AG954" i="5"/>
  <c r="AR954" i="5"/>
  <c r="V954" i="5"/>
  <c r="Z932" i="5"/>
  <c r="AK932" i="5"/>
  <c r="N934" i="5"/>
  <c r="Y934" i="5"/>
  <c r="BF934" i="5" s="1"/>
  <c r="T935" i="5"/>
  <c r="AE935" i="5"/>
  <c r="P936" i="5"/>
  <c r="AA936" i="5"/>
  <c r="AL936" i="5"/>
  <c r="AJ947" i="5"/>
  <c r="BQ947" i="5" s="1"/>
  <c r="N947" i="5"/>
  <c r="Y947" i="5"/>
  <c r="BF947" i="5" s="1"/>
  <c r="AJ962" i="5"/>
  <c r="BQ962" i="5" s="1"/>
  <c r="Y962" i="5"/>
  <c r="BF962" i="5" s="1"/>
  <c r="N962" i="5"/>
  <c r="AB958" i="5"/>
  <c r="AM958" i="5"/>
  <c r="Q958" i="5"/>
  <c r="AT963" i="5"/>
  <c r="X963" i="5"/>
  <c r="AQ971" i="5"/>
  <c r="U971" i="5"/>
  <c r="AF971" i="5"/>
  <c r="AD944" i="5"/>
  <c r="AO944" i="5"/>
  <c r="S944" i="5"/>
  <c r="P947" i="5"/>
  <c r="AA947" i="5"/>
  <c r="X949" i="5"/>
  <c r="AI949" i="5"/>
  <c r="AT949" i="5"/>
  <c r="W961" i="5"/>
  <c r="AS961" i="5"/>
  <c r="AH961" i="5"/>
  <c r="AP944" i="5"/>
  <c r="AE944" i="5"/>
  <c r="X951" i="5"/>
  <c r="AI951" i="5"/>
  <c r="AT951" i="5"/>
  <c r="AO958" i="5"/>
  <c r="S958" i="5"/>
  <c r="AD958" i="5"/>
  <c r="X961" i="5"/>
  <c r="AT961" i="5"/>
  <c r="AI961" i="5"/>
  <c r="AI963" i="5"/>
  <c r="R965" i="5"/>
  <c r="AC965" i="5"/>
  <c r="AN965" i="5"/>
  <c r="Q970" i="5"/>
  <c r="AM970" i="5"/>
  <c r="AB970" i="5"/>
  <c r="AN947" i="5"/>
  <c r="AC947" i="5"/>
  <c r="AJ949" i="5"/>
  <c r="BQ949" i="5" s="1"/>
  <c r="Y949" i="5"/>
  <c r="BF949" i="5" s="1"/>
  <c r="AT950" i="5"/>
  <c r="X950" i="5"/>
  <c r="P957" i="5"/>
  <c r="AA957" i="5"/>
  <c r="R962" i="5"/>
  <c r="AN962" i="5"/>
  <c r="AC962" i="5"/>
  <c r="AC970" i="5"/>
  <c r="R970" i="5"/>
  <c r="P1002" i="5"/>
  <c r="AA1002" i="5"/>
  <c r="AL1002" i="5"/>
  <c r="AQ935" i="5"/>
  <c r="Y936" i="5"/>
  <c r="BF936" i="5" s="1"/>
  <c r="AK936" i="5"/>
  <c r="AE937" i="5"/>
  <c r="AQ937" i="5"/>
  <c r="Y938" i="5"/>
  <c r="BF938" i="5" s="1"/>
  <c r="AK938" i="5"/>
  <c r="AE939" i="5"/>
  <c r="AQ939" i="5"/>
  <c r="Y940" i="5"/>
  <c r="BF940" i="5" s="1"/>
  <c r="AK940" i="5"/>
  <c r="AE941" i="5"/>
  <c r="AQ941" i="5"/>
  <c r="Y942" i="5"/>
  <c r="BF942" i="5" s="1"/>
  <c r="AK942" i="5"/>
  <c r="R946" i="5"/>
  <c r="AC946" i="5"/>
  <c r="AN946" i="5"/>
  <c r="R948" i="5"/>
  <c r="AC948" i="5"/>
  <c r="AN948" i="5"/>
  <c r="AI950" i="5"/>
  <c r="Q953" i="5"/>
  <c r="AB953" i="5"/>
  <c r="AM953" i="5"/>
  <c r="AL957" i="5"/>
  <c r="X964" i="5"/>
  <c r="AI964" i="5"/>
  <c r="AT964" i="5"/>
  <c r="R967" i="5"/>
  <c r="AC967" i="5"/>
  <c r="AN967" i="5"/>
  <c r="P977" i="5"/>
  <c r="AA977" i="5"/>
  <c r="AL977" i="5"/>
  <c r="U943" i="5"/>
  <c r="AJ945" i="5"/>
  <c r="BQ945" i="5" s="1"/>
  <c r="Y945" i="5"/>
  <c r="BF945" i="5" s="1"/>
  <c r="AD946" i="5"/>
  <c r="AO946" i="5"/>
  <c r="T947" i="5"/>
  <c r="AE947" i="5"/>
  <c r="AR991" i="5"/>
  <c r="AG991" i="5"/>
  <c r="V991" i="5"/>
  <c r="AT944" i="5"/>
  <c r="AI944" i="5"/>
  <c r="AP946" i="5"/>
  <c r="AE946" i="5"/>
  <c r="AL951" i="5"/>
  <c r="P951" i="5"/>
  <c r="AA951" i="5"/>
  <c r="AJ964" i="5"/>
  <c r="BQ964" i="5" s="1"/>
  <c r="Y964" i="5"/>
  <c r="BF964" i="5" s="1"/>
  <c r="V965" i="5"/>
  <c r="AR965" i="5"/>
  <c r="AG965" i="5"/>
  <c r="AB951" i="5"/>
  <c r="Q951" i="5"/>
  <c r="AF954" i="5"/>
  <c r="AQ954" i="5"/>
  <c r="AG970" i="5"/>
  <c r="AR970" i="5"/>
  <c r="V970" i="5"/>
  <c r="X945" i="5"/>
  <c r="AI945" i="5"/>
  <c r="AI946" i="5"/>
  <c r="AS948" i="5"/>
  <c r="AR950" i="5"/>
  <c r="AR953" i="5"/>
  <c r="V953" i="5"/>
  <c r="AJ955" i="5"/>
  <c r="BQ955" i="5" s="1"/>
  <c r="N955" i="5"/>
  <c r="P955" i="5"/>
  <c r="Y959" i="5"/>
  <c r="BF959" i="5" s="1"/>
  <c r="AJ959" i="5"/>
  <c r="BQ959" i="5" s="1"/>
  <c r="R960" i="5"/>
  <c r="AC960" i="5"/>
  <c r="AN960" i="5"/>
  <c r="AA979" i="5"/>
  <c r="P979" i="5"/>
  <c r="AL979" i="5"/>
  <c r="AS950" i="5"/>
  <c r="Y951" i="5"/>
  <c r="BF951" i="5" s="1"/>
  <c r="AJ951" i="5"/>
  <c r="BQ951" i="5" s="1"/>
  <c r="AL955" i="5"/>
  <c r="AD960" i="5"/>
  <c r="AO960" i="5"/>
  <c r="X962" i="5"/>
  <c r="AI962" i="5"/>
  <c r="AT962" i="5"/>
  <c r="AP965" i="5"/>
  <c r="T965" i="5"/>
  <c r="AE965" i="5"/>
  <c r="AS971" i="5"/>
  <c r="W971" i="5"/>
  <c r="AH971" i="5"/>
  <c r="AA949" i="5"/>
  <c r="T954" i="5"/>
  <c r="AE954" i="5"/>
  <c r="AP954" i="5"/>
  <c r="AL959" i="5"/>
  <c r="P959" i="5"/>
  <c r="AE960" i="5"/>
  <c r="AP960" i="5"/>
  <c r="U965" i="5"/>
  <c r="AF965" i="5"/>
  <c r="AQ965" i="5"/>
  <c r="AK968" i="5"/>
  <c r="Z968" i="5"/>
  <c r="O968" i="5"/>
  <c r="N990" i="5"/>
  <c r="AJ990" i="5"/>
  <c r="BQ990" i="5" s="1"/>
  <c r="Y990" i="5"/>
  <c r="BF990" i="5" s="1"/>
  <c r="AO952" i="5"/>
  <c r="S952" i="5"/>
  <c r="V955" i="5"/>
  <c r="AG955" i="5"/>
  <c r="AF956" i="5"/>
  <c r="AQ956" i="5"/>
  <c r="AE957" i="5"/>
  <c r="AP957" i="5"/>
  <c r="P961" i="5"/>
  <c r="AL961" i="5"/>
  <c r="AA961" i="5"/>
  <c r="X966" i="5"/>
  <c r="AI966" i="5"/>
  <c r="AT966" i="5"/>
  <c r="S969" i="5"/>
  <c r="AD969" i="5"/>
  <c r="AO969" i="5"/>
  <c r="Y999" i="5"/>
  <c r="BF999" i="5" s="1"/>
  <c r="AJ999" i="5"/>
  <c r="BQ999" i="5" s="1"/>
  <c r="N999" i="5"/>
  <c r="AD948" i="5"/>
  <c r="AO948" i="5"/>
  <c r="X948" i="5"/>
  <c r="R950" i="5"/>
  <c r="AC950" i="5"/>
  <c r="AN950" i="5"/>
  <c r="W950" i="5"/>
  <c r="S953" i="5"/>
  <c r="AD953" i="5"/>
  <c r="AO953" i="5"/>
  <c r="W955" i="5"/>
  <c r="AH955" i="5"/>
  <c r="AS955" i="5"/>
  <c r="AQ957" i="5"/>
  <c r="U957" i="5"/>
  <c r="S960" i="5"/>
  <c r="AL964" i="5"/>
  <c r="AA964" i="5"/>
  <c r="P964" i="5"/>
  <c r="R978" i="5"/>
  <c r="AN978" i="5"/>
  <c r="AC978" i="5"/>
  <c r="AL949" i="5"/>
  <c r="AD950" i="5"/>
  <c r="AO950" i="5"/>
  <c r="AD952" i="5"/>
  <c r="AJ954" i="5"/>
  <c r="BQ954" i="5" s="1"/>
  <c r="AI955" i="5"/>
  <c r="AT955" i="5"/>
  <c r="X959" i="5"/>
  <c r="AI959" i="5"/>
  <c r="AT959" i="5"/>
  <c r="T960" i="5"/>
  <c r="AJ966" i="5"/>
  <c r="BQ966" i="5" s="1"/>
  <c r="N966" i="5"/>
  <c r="Y966" i="5"/>
  <c r="BF966" i="5" s="1"/>
  <c r="AD978" i="5"/>
  <c r="AO978" i="5"/>
  <c r="S978" i="5"/>
  <c r="AP951" i="5"/>
  <c r="AS952" i="5"/>
  <c r="AL954" i="5"/>
  <c r="S957" i="5"/>
  <c r="AD957" i="5"/>
  <c r="AJ961" i="5"/>
  <c r="BQ961" i="5" s="1"/>
  <c r="AD965" i="5"/>
  <c r="AO965" i="5"/>
  <c r="S965" i="5"/>
  <c r="AM966" i="5"/>
  <c r="AR971" i="5"/>
  <c r="V971" i="5"/>
  <c r="N980" i="5"/>
  <c r="Y980" i="5"/>
  <c r="BF980" i="5" s="1"/>
  <c r="AJ980" i="5"/>
  <c r="BQ980" i="5" s="1"/>
  <c r="AB981" i="5"/>
  <c r="AM981" i="5"/>
  <c r="Q981" i="5"/>
  <c r="AJ985" i="5"/>
  <c r="BQ985" i="5" s="1"/>
  <c r="Y985" i="5"/>
  <c r="BF985" i="5" s="1"/>
  <c r="Y956" i="5"/>
  <c r="BF956" i="5" s="1"/>
  <c r="AJ956" i="5"/>
  <c r="BQ956" i="5" s="1"/>
  <c r="O956" i="5"/>
  <c r="S959" i="5"/>
  <c r="AD959" i="5"/>
  <c r="AO959" i="5"/>
  <c r="U959" i="5"/>
  <c r="R963" i="5"/>
  <c r="AC963" i="5"/>
  <c r="AN963" i="5"/>
  <c r="W967" i="5"/>
  <c r="AH967" i="5"/>
  <c r="AS967" i="5"/>
  <c r="AG968" i="5"/>
  <c r="AR968" i="5"/>
  <c r="AM973" i="5"/>
  <c r="AB973" i="5"/>
  <c r="Q973" i="5"/>
  <c r="AF987" i="5"/>
  <c r="U987" i="5"/>
  <c r="AQ987" i="5"/>
  <c r="AE959" i="5"/>
  <c r="AP959" i="5"/>
  <c r="Y960" i="5"/>
  <c r="BF960" i="5" s="1"/>
  <c r="AJ960" i="5"/>
  <c r="BQ960" i="5" s="1"/>
  <c r="AD963" i="5"/>
  <c r="AO963" i="5"/>
  <c r="AC966" i="5"/>
  <c r="R966" i="5"/>
  <c r="AI967" i="5"/>
  <c r="AT967" i="5"/>
  <c r="O971" i="5"/>
  <c r="Z971" i="5"/>
  <c r="AK971" i="5"/>
  <c r="AO957" i="5"/>
  <c r="AP962" i="5"/>
  <c r="AB966" i="5"/>
  <c r="AT969" i="5"/>
  <c r="AI969" i="5"/>
  <c r="U972" i="5"/>
  <c r="AQ972" i="5"/>
  <c r="AF972" i="5"/>
  <c r="S973" i="5"/>
  <c r="AO973" i="5"/>
  <c r="AD973" i="5"/>
  <c r="AG975" i="5"/>
  <c r="V975" i="5"/>
  <c r="AR975" i="5"/>
  <c r="N952" i="5"/>
  <c r="AP953" i="5"/>
  <c r="Z964" i="5"/>
  <c r="AG972" i="5"/>
  <c r="AR972" i="5"/>
  <c r="AE977" i="5"/>
  <c r="AP977" i="5"/>
  <c r="T977" i="5"/>
  <c r="Y958" i="5"/>
  <c r="BF958" i="5" s="1"/>
  <c r="AJ958" i="5"/>
  <c r="BQ958" i="5" s="1"/>
  <c r="Y974" i="5"/>
  <c r="BF974" i="5" s="1"/>
  <c r="AJ974" i="5"/>
  <c r="BQ974" i="5" s="1"/>
  <c r="AM979" i="5"/>
  <c r="AB979" i="5"/>
  <c r="Q979" i="5"/>
  <c r="AJ981" i="5"/>
  <c r="BQ981" i="5" s="1"/>
  <c r="N981" i="5"/>
  <c r="AK966" i="5"/>
  <c r="AQ969" i="5"/>
  <c r="AF969" i="5"/>
  <c r="U969" i="5"/>
  <c r="U968" i="5"/>
  <c r="AF968" i="5"/>
  <c r="AA974" i="5"/>
  <c r="P974" i="5"/>
  <c r="P981" i="5"/>
  <c r="AL981" i="5"/>
  <c r="AJ993" i="5"/>
  <c r="BQ993" i="5" s="1"/>
  <c r="Y993" i="5"/>
  <c r="BF993" i="5" s="1"/>
  <c r="N993" i="5"/>
  <c r="R961" i="5"/>
  <c r="AC961" i="5"/>
  <c r="AN961" i="5"/>
  <c r="AO970" i="5"/>
  <c r="AM971" i="5"/>
  <c r="AB971" i="5"/>
  <c r="AB972" i="5"/>
  <c r="Q972" i="5"/>
  <c r="AD961" i="5"/>
  <c r="AO961" i="5"/>
  <c r="AC972" i="5"/>
  <c r="R972" i="5"/>
  <c r="O973" i="5"/>
  <c r="AK973" i="5"/>
  <c r="Z973" i="5"/>
  <c r="S975" i="5"/>
  <c r="AD975" i="5"/>
  <c r="T981" i="5"/>
  <c r="AE981" i="5"/>
  <c r="AA981" i="5"/>
  <c r="AL982" i="5"/>
  <c r="AA982" i="5"/>
  <c r="P982" i="5"/>
  <c r="W984" i="5"/>
  <c r="AH984" i="5"/>
  <c r="AS984" i="5"/>
  <c r="P989" i="5"/>
  <c r="AL989" i="5"/>
  <c r="AA989" i="5"/>
  <c r="AJ968" i="5"/>
  <c r="BQ968" i="5" s="1"/>
  <c r="T969" i="5"/>
  <c r="AO972" i="5"/>
  <c r="S972" i="5"/>
  <c r="AD972" i="5"/>
  <c r="AE975" i="5"/>
  <c r="T975" i="5"/>
  <c r="AP976" i="5"/>
  <c r="T976" i="5"/>
  <c r="AE976" i="5"/>
  <c r="T987" i="5"/>
  <c r="AE987" i="5"/>
  <c r="AP987" i="5"/>
  <c r="AE1000" i="5"/>
  <c r="AP1000" i="5"/>
  <c r="T1000" i="5"/>
  <c r="S1003" i="5"/>
  <c r="AO1003" i="5"/>
  <c r="AD1003" i="5"/>
  <c r="AQ975" i="5"/>
  <c r="U975" i="5"/>
  <c r="Z977" i="5"/>
  <c r="O977" i="5"/>
  <c r="AP978" i="5"/>
  <c r="AE978" i="5"/>
  <c r="AJ979" i="5"/>
  <c r="BQ979" i="5" s="1"/>
  <c r="Y979" i="5"/>
  <c r="BF979" i="5" s="1"/>
  <c r="N979" i="5"/>
  <c r="Z980" i="5"/>
  <c r="AK980" i="5"/>
  <c r="N982" i="5"/>
  <c r="Y982" i="5"/>
  <c r="BF982" i="5" s="1"/>
  <c r="AJ982" i="5"/>
  <c r="BQ982" i="5" s="1"/>
  <c r="O983" i="5"/>
  <c r="Z983" i="5"/>
  <c r="AD967" i="5"/>
  <c r="AO967" i="5"/>
  <c r="U970" i="5"/>
  <c r="AQ970" i="5"/>
  <c r="AA971" i="5"/>
  <c r="P971" i="5"/>
  <c r="AE973" i="5"/>
  <c r="AP973" i="5"/>
  <c r="U974" i="5"/>
  <c r="AQ974" i="5"/>
  <c r="Z974" i="5"/>
  <c r="O975" i="5"/>
  <c r="AK975" i="5"/>
  <c r="AK976" i="5"/>
  <c r="O976" i="5"/>
  <c r="Z976" i="5"/>
  <c r="AQ977" i="5"/>
  <c r="AF977" i="5"/>
  <c r="AQ980" i="5"/>
  <c r="U980" i="5"/>
  <c r="AP984" i="5"/>
  <c r="T984" i="5"/>
  <c r="AF985" i="5"/>
  <c r="AQ985" i="5"/>
  <c r="U985" i="5"/>
  <c r="Q987" i="5"/>
  <c r="AM987" i="5"/>
  <c r="N992" i="5"/>
  <c r="Y992" i="5"/>
  <c r="BF992" i="5" s="1"/>
  <c r="AJ992" i="5"/>
  <c r="BQ992" i="5" s="1"/>
  <c r="AF998" i="5"/>
  <c r="AQ998" i="5"/>
  <c r="U998" i="5"/>
  <c r="AS968" i="5"/>
  <c r="AH968" i="5"/>
  <c r="S971" i="5"/>
  <c r="AD971" i="5"/>
  <c r="AK972" i="5"/>
  <c r="O972" i="5"/>
  <c r="AG974" i="5"/>
  <c r="V974" i="5"/>
  <c r="AR974" i="5"/>
  <c r="V980" i="5"/>
  <c r="AR980" i="5"/>
  <c r="AR983" i="5"/>
  <c r="AG983" i="5"/>
  <c r="V983" i="5"/>
  <c r="AE984" i="5"/>
  <c r="AR985" i="5"/>
  <c r="V985" i="5"/>
  <c r="AL988" i="5"/>
  <c r="P988" i="5"/>
  <c r="AA988" i="5"/>
  <c r="AG998" i="5"/>
  <c r="V998" i="5"/>
  <c r="AE971" i="5"/>
  <c r="AP971" i="5"/>
  <c r="AL972" i="5"/>
  <c r="AS974" i="5"/>
  <c r="AH974" i="5"/>
  <c r="T978" i="5"/>
  <c r="AF980" i="5"/>
  <c r="N986" i="5"/>
  <c r="Y986" i="5"/>
  <c r="BF986" i="5" s="1"/>
  <c r="AJ986" i="5"/>
  <c r="BQ986" i="5" s="1"/>
  <c r="AB987" i="5"/>
  <c r="W990" i="5"/>
  <c r="AH990" i="5"/>
  <c r="AS990" i="5"/>
  <c r="AL992" i="5"/>
  <c r="AA992" i="5"/>
  <c r="AK993" i="5"/>
  <c r="AR998" i="5"/>
  <c r="AD976" i="5"/>
  <c r="AO976" i="5"/>
  <c r="AS978" i="5"/>
  <c r="AF981" i="5"/>
  <c r="AQ981" i="5"/>
  <c r="Q983" i="5"/>
  <c r="AB983" i="5"/>
  <c r="AD986" i="5"/>
  <c r="S986" i="5"/>
  <c r="AR987" i="5"/>
  <c r="AG987" i="5"/>
  <c r="AR979" i="5"/>
  <c r="AG979" i="5"/>
  <c r="AR981" i="5"/>
  <c r="AG981" i="5"/>
  <c r="V981" i="5"/>
  <c r="R982" i="5"/>
  <c r="AC982" i="5"/>
  <c r="AL984" i="5"/>
  <c r="P984" i="5"/>
  <c r="AA984" i="5"/>
  <c r="U988" i="5"/>
  <c r="AF988" i="5"/>
  <c r="AF989" i="5"/>
  <c r="AQ989" i="5"/>
  <c r="U989" i="5"/>
  <c r="R990" i="5"/>
  <c r="AN990" i="5"/>
  <c r="AC990" i="5"/>
  <c r="AC991" i="5"/>
  <c r="R991" i="5"/>
  <c r="AB961" i="5"/>
  <c r="AH962" i="5"/>
  <c r="AB963" i="5"/>
  <c r="AH964" i="5"/>
  <c r="AB965" i="5"/>
  <c r="AH966" i="5"/>
  <c r="AB967" i="5"/>
  <c r="P969" i="5"/>
  <c r="O970" i="5"/>
  <c r="N978" i="5"/>
  <c r="AN980" i="5"/>
  <c r="AD982" i="5"/>
  <c r="AO982" i="5"/>
  <c r="AJ997" i="5"/>
  <c r="BQ997" i="5" s="1"/>
  <c r="N997" i="5"/>
  <c r="X1010" i="5"/>
  <c r="AI1010" i="5"/>
  <c r="AT1010" i="5"/>
  <c r="N972" i="5"/>
  <c r="O978" i="5"/>
  <c r="T983" i="5"/>
  <c r="AE983" i="5"/>
  <c r="AH988" i="5"/>
  <c r="AS988" i="5"/>
  <c r="AJ977" i="5"/>
  <c r="BQ977" i="5" s="1"/>
  <c r="N977" i="5"/>
  <c r="Y977" i="5"/>
  <c r="BF977" i="5" s="1"/>
  <c r="AH978" i="5"/>
  <c r="AI979" i="5"/>
  <c r="AP980" i="5"/>
  <c r="T980" i="5"/>
  <c r="AF983" i="5"/>
  <c r="AQ983" i="5"/>
  <c r="W986" i="5"/>
  <c r="AH986" i="5"/>
  <c r="AS986" i="5"/>
  <c r="AE986" i="5"/>
  <c r="AJ987" i="5"/>
  <c r="BQ987" i="5" s="1"/>
  <c r="N987" i="5"/>
  <c r="Y987" i="5"/>
  <c r="BF987" i="5" s="1"/>
  <c r="AI988" i="5"/>
  <c r="AT988" i="5"/>
  <c r="S1000" i="5"/>
  <c r="AD1000" i="5"/>
  <c r="AO1000" i="5"/>
  <c r="Z982" i="5"/>
  <c r="AK982" i="5"/>
  <c r="AH982" i="5"/>
  <c r="AO988" i="5"/>
  <c r="AF991" i="5"/>
  <c r="AQ991" i="5"/>
  <c r="AI992" i="5"/>
  <c r="X992" i="5"/>
  <c r="O994" i="5"/>
  <c r="Z994" i="5"/>
  <c r="AK994" i="5"/>
  <c r="T979" i="5"/>
  <c r="AE979" i="5"/>
  <c r="N984" i="5"/>
  <c r="Y984" i="5"/>
  <c r="BF984" i="5" s="1"/>
  <c r="Q985" i="5"/>
  <c r="AB985" i="5"/>
  <c r="Z986" i="5"/>
  <c r="AK986" i="5"/>
  <c r="X987" i="5"/>
  <c r="AI987" i="5"/>
  <c r="AT987" i="5"/>
  <c r="AP996" i="5"/>
  <c r="T996" i="5"/>
  <c r="AE996" i="5"/>
  <c r="AR1006" i="5"/>
  <c r="V1006" i="5"/>
  <c r="AG1006" i="5"/>
  <c r="AF979" i="5"/>
  <c r="AQ979" i="5"/>
  <c r="AT981" i="5"/>
  <c r="AT983" i="5"/>
  <c r="Z984" i="5"/>
  <c r="AK984" i="5"/>
  <c r="AM985" i="5"/>
  <c r="AP988" i="5"/>
  <c r="T988" i="5"/>
  <c r="AE988" i="5"/>
  <c r="R992" i="5"/>
  <c r="AN992" i="5"/>
  <c r="AR993" i="5"/>
  <c r="V993" i="5"/>
  <c r="AG993" i="5"/>
  <c r="AQ994" i="5"/>
  <c r="U994" i="5"/>
  <c r="AF994" i="5"/>
  <c r="W995" i="5"/>
  <c r="AH995" i="5"/>
  <c r="AS995" i="5"/>
  <c r="AQ996" i="5"/>
  <c r="U996" i="5"/>
  <c r="AF996" i="5"/>
  <c r="AE1011" i="5"/>
  <c r="AP1011" i="5"/>
  <c r="T1011" i="5"/>
  <c r="X1013" i="5"/>
  <c r="AI1013" i="5"/>
  <c r="AT1013" i="5"/>
  <c r="AG994" i="5"/>
  <c r="AR994" i="5"/>
  <c r="V994" i="5"/>
  <c r="AI995" i="5"/>
  <c r="AT995" i="5"/>
  <c r="V996" i="5"/>
  <c r="AR996" i="5"/>
  <c r="AC976" i="5"/>
  <c r="AP979" i="5"/>
  <c r="AS982" i="5"/>
  <c r="AJ984" i="5"/>
  <c r="BQ984" i="5" s="1"/>
  <c r="T985" i="5"/>
  <c r="AE985" i="5"/>
  <c r="AN986" i="5"/>
  <c r="AP989" i="5"/>
  <c r="AK990" i="5"/>
  <c r="Q991" i="5"/>
  <c r="AB991" i="5"/>
  <c r="AM991" i="5"/>
  <c r="T1009" i="5"/>
  <c r="AE1009" i="5"/>
  <c r="AP1009" i="5"/>
  <c r="Y988" i="5"/>
  <c r="BF988" i="5" s="1"/>
  <c r="AN988" i="5"/>
  <c r="Y989" i="5"/>
  <c r="BF989" i="5" s="1"/>
  <c r="AN995" i="5"/>
  <c r="AP998" i="5"/>
  <c r="AK999" i="5"/>
  <c r="Z999" i="5"/>
  <c r="AJ1002" i="5"/>
  <c r="BQ1002" i="5" s="1"/>
  <c r="Y1002" i="5"/>
  <c r="BF1002" i="5" s="1"/>
  <c r="N1002" i="5"/>
  <c r="AA994" i="5"/>
  <c r="P994" i="5"/>
  <c r="AL994" i="5"/>
  <c r="AF1000" i="5"/>
  <c r="AQ1000" i="5"/>
  <c r="U1000" i="5"/>
  <c r="AF1003" i="5"/>
  <c r="AQ1003" i="5"/>
  <c r="U1003" i="5"/>
  <c r="O1005" i="5"/>
  <c r="Z1005" i="5"/>
  <c r="AK1005" i="5"/>
  <c r="N991" i="5"/>
  <c r="AM994" i="5"/>
  <c r="AB994" i="5"/>
  <c r="AD995" i="5"/>
  <c r="AO995" i="5"/>
  <c r="Q998" i="5"/>
  <c r="AB998" i="5"/>
  <c r="AM998" i="5"/>
  <c r="AA1005" i="5"/>
  <c r="AL1005" i="5"/>
  <c r="P1005" i="5"/>
  <c r="W997" i="5"/>
  <c r="AH997" i="5"/>
  <c r="AS997" i="5"/>
  <c r="AH1003" i="5"/>
  <c r="AS1003" i="5"/>
  <c r="AG989" i="5"/>
  <c r="T993" i="5"/>
  <c r="AE993" i="5"/>
  <c r="AP993" i="5"/>
  <c r="AC995" i="5"/>
  <c r="AI997" i="5"/>
  <c r="AT997" i="5"/>
  <c r="V999" i="5"/>
  <c r="AR999" i="5"/>
  <c r="AG999" i="5"/>
  <c r="X1000" i="5"/>
  <c r="AI1000" i="5"/>
  <c r="AT1000" i="5"/>
  <c r="AC1005" i="5"/>
  <c r="AN1005" i="5"/>
  <c r="R1005" i="5"/>
  <c r="AF993" i="5"/>
  <c r="AQ993" i="5"/>
  <c r="AP994" i="5"/>
  <c r="T994" i="5"/>
  <c r="AH999" i="5"/>
  <c r="W999" i="5"/>
  <c r="AS999" i="5"/>
  <c r="AQ1006" i="5"/>
  <c r="U1006" i="5"/>
  <c r="AF1006" i="5"/>
  <c r="AC998" i="5"/>
  <c r="AN998" i="5"/>
  <c r="AT999" i="5"/>
  <c r="X999" i="5"/>
  <c r="AB1002" i="5"/>
  <c r="AM1002" i="5"/>
  <c r="T1003" i="5"/>
  <c r="AE1003" i="5"/>
  <c r="AP1003" i="5"/>
  <c r="S1005" i="5"/>
  <c r="AC993" i="5"/>
  <c r="O995" i="5"/>
  <c r="P997" i="5"/>
  <c r="X1009" i="5"/>
  <c r="AI1009" i="5"/>
  <c r="AT1009" i="5"/>
  <c r="Q996" i="5"/>
  <c r="AB996" i="5"/>
  <c r="AM996" i="5"/>
  <c r="AE1005" i="5"/>
  <c r="T1005" i="5"/>
  <c r="AC996" i="5"/>
  <c r="AN996" i="5"/>
  <c r="R1001" i="5"/>
  <c r="AC1001" i="5"/>
  <c r="AN1001" i="5"/>
  <c r="X1002" i="5"/>
  <c r="AI1002" i="5"/>
  <c r="AT1002" i="5"/>
  <c r="O1006" i="5"/>
  <c r="Z1006" i="5"/>
  <c r="AK1006" i="5"/>
  <c r="AP1008" i="5"/>
  <c r="AE1008" i="5"/>
  <c r="T1008" i="5"/>
  <c r="AN1000" i="5"/>
  <c r="R1000" i="5"/>
  <c r="AD1001" i="5"/>
  <c r="AO1001" i="5"/>
  <c r="AK998" i="5"/>
  <c r="N1003" i="5"/>
  <c r="Y1003" i="5"/>
  <c r="BF1003" i="5" s="1"/>
  <c r="AJ1003" i="5"/>
  <c r="BQ1003" i="5" s="1"/>
  <c r="T1004" i="5"/>
  <c r="AE1004" i="5"/>
  <c r="Z1008" i="5"/>
  <c r="O1008" i="5"/>
  <c r="AK1008" i="5"/>
  <c r="R1013" i="5"/>
  <c r="AC1013" i="5"/>
  <c r="AN1013" i="5"/>
  <c r="AF995" i="5"/>
  <c r="AR995" i="5"/>
  <c r="Z996" i="5"/>
  <c r="AL996" i="5"/>
  <c r="AF997" i="5"/>
  <c r="AR997" i="5"/>
  <c r="Z998" i="5"/>
  <c r="AL998" i="5"/>
  <c r="R999" i="5"/>
  <c r="AC999" i="5"/>
  <c r="AR1001" i="5"/>
  <c r="O1007" i="5"/>
  <c r="Z1007" i="5"/>
  <c r="AK1007" i="5"/>
  <c r="AD1013" i="5"/>
  <c r="S1013" i="5"/>
  <c r="AO1013" i="5"/>
  <c r="AG995" i="5"/>
  <c r="AA996" i="5"/>
  <c r="AG997" i="5"/>
  <c r="AA998" i="5"/>
  <c r="AD999" i="5"/>
  <c r="AO999" i="5"/>
  <c r="Q1000" i="5"/>
  <c r="AS1001" i="5"/>
  <c r="AG1004" i="5"/>
  <c r="AR1004" i="5"/>
  <c r="AS1004" i="5"/>
  <c r="AH1004" i="5"/>
  <c r="AB1007" i="5"/>
  <c r="Q1007" i="5"/>
  <c r="AE1001" i="5"/>
  <c r="AP1006" i="5"/>
  <c r="AE1006" i="5"/>
  <c r="AC1007" i="5"/>
  <c r="AN1007" i="5"/>
  <c r="AD1008" i="5"/>
  <c r="AO1008" i="5"/>
  <c r="R1010" i="5"/>
  <c r="AC1010" i="5"/>
  <c r="AN1010" i="5"/>
  <c r="U1004" i="5"/>
  <c r="AF1004" i="5"/>
  <c r="AQ1004" i="5"/>
  <c r="Y1004" i="5"/>
  <c r="BF1004" i="5" s="1"/>
  <c r="R1008" i="5"/>
  <c r="AC1008" i="5"/>
  <c r="AN1008" i="5"/>
  <c r="S1011" i="5"/>
  <c r="AD1011" i="5"/>
  <c r="AO1011" i="5"/>
  <c r="Z1003" i="5"/>
  <c r="AK1003" i="5"/>
  <c r="O1009" i="5"/>
  <c r="X1011" i="5"/>
  <c r="AI1011" i="5"/>
  <c r="AT1011" i="5"/>
  <c r="Y1010" i="5"/>
  <c r="BF1010" i="5" s="1"/>
  <c r="AJ1010" i="5"/>
  <c r="BQ1010" i="5" s="1"/>
  <c r="X1012" i="5"/>
  <c r="AI1012" i="5"/>
  <c r="AT1012" i="5"/>
  <c r="R1006" i="5"/>
  <c r="AC1006" i="5"/>
  <c r="AN1006" i="5"/>
  <c r="AD1007" i="5"/>
  <c r="N1008" i="5"/>
  <c r="AP1013" i="5"/>
  <c r="AD1006" i="5"/>
  <c r="AO1006" i="5"/>
  <c r="AE1007" i="5"/>
  <c r="AH1012" i="5"/>
  <c r="T1013" i="5"/>
  <c r="Y1013" i="5"/>
  <c r="BF1013" i="5" s="1"/>
  <c r="AD1010" i="5"/>
  <c r="AO1010" i="5"/>
  <c r="R1012" i="5"/>
  <c r="AC1012" i="5"/>
  <c r="AN1012" i="5"/>
  <c r="AD1012" i="5"/>
  <c r="AO1012" i="5"/>
  <c r="AJ1012" i="5"/>
  <c r="BQ1012" i="5" s="1"/>
  <c r="Y1005" i="5"/>
  <c r="BF1005" i="5" s="1"/>
  <c r="X1007" i="5"/>
  <c r="AI1007" i="5"/>
  <c r="N1007" i="5"/>
  <c r="AH1013" i="5"/>
  <c r="BG956" i="5" l="1"/>
  <c r="CM956" i="5"/>
  <c r="CX948" i="5"/>
  <c r="BR948" i="5"/>
  <c r="CX984" i="5"/>
  <c r="BR984" i="5"/>
  <c r="BG948" i="5"/>
  <c r="CM948" i="5"/>
  <c r="CM951" i="5"/>
  <c r="BG951" i="5"/>
  <c r="CX894" i="5"/>
  <c r="BR894" i="5"/>
  <c r="CX961" i="5"/>
  <c r="BR961" i="5"/>
  <c r="CM820" i="5"/>
  <c r="BG820" i="5"/>
  <c r="BG736" i="5"/>
  <c r="CM736" i="5"/>
  <c r="BR734" i="5"/>
  <c r="CX734" i="5"/>
  <c r="CM714" i="5"/>
  <c r="BG714" i="5"/>
  <c r="BG744" i="5"/>
  <c r="CM744" i="5"/>
  <c r="BG771" i="5"/>
  <c r="CM771" i="5"/>
  <c r="BR746" i="5"/>
  <c r="CX746" i="5"/>
  <c r="CX719" i="5"/>
  <c r="BR719" i="5"/>
  <c r="CX712" i="5"/>
  <c r="BR712" i="5"/>
  <c r="BR664" i="5"/>
  <c r="CX664" i="5"/>
  <c r="BG686" i="5"/>
  <c r="CM686" i="5"/>
  <c r="BR688" i="5"/>
  <c r="CX688" i="5"/>
  <c r="CM665" i="5"/>
  <c r="BG665" i="5"/>
  <c r="BR579" i="5"/>
  <c r="CX579" i="5"/>
  <c r="CM639" i="5"/>
  <c r="BG639" i="5"/>
  <c r="BG592" i="5"/>
  <c r="CM592" i="5"/>
  <c r="BG565" i="5"/>
  <c r="CM565" i="5"/>
  <c r="CX549" i="5"/>
  <c r="BR549" i="5"/>
  <c r="CM526" i="5"/>
  <c r="BG526" i="5"/>
  <c r="CX536" i="5"/>
  <c r="BR536" i="5"/>
  <c r="BG557" i="5"/>
  <c r="CM557" i="5"/>
  <c r="BG495" i="5"/>
  <c r="CM495" i="5"/>
  <c r="CX499" i="5"/>
  <c r="BR499" i="5"/>
  <c r="CX522" i="5"/>
  <c r="BR522" i="5"/>
  <c r="CX475" i="5"/>
  <c r="BR475" i="5"/>
  <c r="CX516" i="5"/>
  <c r="BR516" i="5"/>
  <c r="BR445" i="5"/>
  <c r="CX445" i="5"/>
  <c r="BG407" i="5"/>
  <c r="CM407" i="5"/>
  <c r="BG384" i="5"/>
  <c r="CM384" i="5"/>
  <c r="BR399" i="5"/>
  <c r="CX399" i="5"/>
  <c r="BR358" i="5"/>
  <c r="CX358" i="5"/>
  <c r="BR380" i="5"/>
  <c r="CX380" i="5"/>
  <c r="CM316" i="5"/>
  <c r="BG316" i="5"/>
  <c r="CM280" i="5"/>
  <c r="BG280" i="5"/>
  <c r="CM268" i="5"/>
  <c r="BG268" i="5"/>
  <c r="BG369" i="5"/>
  <c r="CM369" i="5"/>
  <c r="CM365" i="5"/>
  <c r="BG365" i="5"/>
  <c r="CX238" i="5"/>
  <c r="BR238" i="5"/>
  <c r="CX138" i="5"/>
  <c r="BR138" i="5"/>
  <c r="CM243" i="5"/>
  <c r="BG243" i="5"/>
  <c r="CM162" i="5"/>
  <c r="BG162" i="5"/>
  <c r="CM154" i="5"/>
  <c r="BG154" i="5"/>
  <c r="CM146" i="5"/>
  <c r="BG146" i="5"/>
  <c r="BG274" i="5"/>
  <c r="CM274" i="5"/>
  <c r="BG393" i="5"/>
  <c r="CM393" i="5"/>
  <c r="BR947" i="5"/>
  <c r="CX947" i="5"/>
  <c r="BR873" i="5"/>
  <c r="CX873" i="5"/>
  <c r="CX968" i="5"/>
  <c r="BR968" i="5"/>
  <c r="CX999" i="5"/>
  <c r="BR999" i="5"/>
  <c r="CX931" i="5"/>
  <c r="BR931" i="5"/>
  <c r="CM974" i="5"/>
  <c r="BG974" i="5"/>
  <c r="CX955" i="5"/>
  <c r="BR955" i="5"/>
  <c r="CM935" i="5"/>
  <c r="BG935" i="5"/>
  <c r="CX1003" i="5"/>
  <c r="BR1003" i="5"/>
  <c r="BR949" i="5"/>
  <c r="CX949" i="5"/>
  <c r="CM930" i="5"/>
  <c r="BG930" i="5"/>
  <c r="CM958" i="5"/>
  <c r="BG958" i="5"/>
  <c r="CM940" i="5"/>
  <c r="BG940" i="5"/>
  <c r="BR903" i="5"/>
  <c r="CX903" i="5"/>
  <c r="BR881" i="5"/>
  <c r="CX881" i="5"/>
  <c r="CX853" i="5"/>
  <c r="BR853" i="5"/>
  <c r="BG909" i="5"/>
  <c r="CM909" i="5"/>
  <c r="CX841" i="5"/>
  <c r="BR841" i="5"/>
  <c r="BG796" i="5"/>
  <c r="CM796" i="5"/>
  <c r="BG740" i="5"/>
  <c r="CM740" i="5"/>
  <c r="BG1013" i="5"/>
  <c r="CM1013" i="5"/>
  <c r="BG1002" i="5"/>
  <c r="CM1002" i="5"/>
  <c r="CX987" i="5"/>
  <c r="BR987" i="5"/>
  <c r="BR997" i="5"/>
  <c r="CX997" i="5"/>
  <c r="CX982" i="5"/>
  <c r="BR982" i="5"/>
  <c r="BR905" i="5"/>
  <c r="CX905" i="5"/>
  <c r="BG861" i="5"/>
  <c r="CM861" i="5"/>
  <c r="CX869" i="5"/>
  <c r="BR869" i="5"/>
  <c r="BR909" i="5"/>
  <c r="CX909" i="5"/>
  <c r="CM841" i="5"/>
  <c r="BG841" i="5"/>
  <c r="BR821" i="5"/>
  <c r="CX821" i="5"/>
  <c r="BG790" i="5"/>
  <c r="CM790" i="5"/>
  <c r="BR766" i="5"/>
  <c r="CX766" i="5"/>
  <c r="BR750" i="5"/>
  <c r="CX750" i="5"/>
  <c r="BG734" i="5"/>
  <c r="CM734" i="5"/>
  <c r="BR776" i="5"/>
  <c r="CX776" i="5"/>
  <c r="BR764" i="5"/>
  <c r="CX764" i="5"/>
  <c r="BG746" i="5"/>
  <c r="CM746" i="5"/>
  <c r="CM719" i="5"/>
  <c r="BG719" i="5"/>
  <c r="CM685" i="5"/>
  <c r="BG685" i="5"/>
  <c r="CM712" i="5"/>
  <c r="BG712" i="5"/>
  <c r="BG664" i="5"/>
  <c r="CM664" i="5"/>
  <c r="BG688" i="5"/>
  <c r="CM688" i="5"/>
  <c r="CM640" i="5"/>
  <c r="BG640" i="5"/>
  <c r="CX665" i="5"/>
  <c r="BR665" i="5"/>
  <c r="CX652" i="5"/>
  <c r="BR652" i="5"/>
  <c r="CM593" i="5"/>
  <c r="BG593" i="5"/>
  <c r="CX607" i="5"/>
  <c r="BR607" i="5"/>
  <c r="BG579" i="5"/>
  <c r="CM579" i="5"/>
  <c r="BG586" i="5"/>
  <c r="CM586" i="5"/>
  <c r="CM644" i="5"/>
  <c r="BG644" i="5"/>
  <c r="CM570" i="5"/>
  <c r="BG570" i="5"/>
  <c r="CX557" i="5"/>
  <c r="BR557" i="5"/>
  <c r="BG463" i="5"/>
  <c r="CM463" i="5"/>
  <c r="BG387" i="5"/>
  <c r="CM387" i="5"/>
  <c r="BR512" i="5"/>
  <c r="CX512" i="5"/>
  <c r="CX479" i="5"/>
  <c r="BR479" i="5"/>
  <c r="BG390" i="5"/>
  <c r="CM390" i="5"/>
  <c r="BG378" i="5"/>
  <c r="CM378" i="5"/>
  <c r="CX392" i="5"/>
  <c r="BR392" i="5"/>
  <c r="BG473" i="5"/>
  <c r="CM473" i="5"/>
  <c r="CX417" i="5"/>
  <c r="BR417" i="5"/>
  <c r="CX357" i="5"/>
  <c r="BR357" i="5"/>
  <c r="BR301" i="5"/>
  <c r="CX301" i="5"/>
  <c r="CM253" i="5"/>
  <c r="BG253" i="5"/>
  <c r="BG254" i="5"/>
  <c r="CM254" i="5"/>
  <c r="CX222" i="5"/>
  <c r="BR222" i="5"/>
  <c r="CX258" i="5"/>
  <c r="BR258" i="5"/>
  <c r="BG195" i="5"/>
  <c r="CM195" i="5"/>
  <c r="CM238" i="5"/>
  <c r="BG238" i="5"/>
  <c r="BR176" i="5"/>
  <c r="CX176" i="5"/>
  <c r="BR302" i="5"/>
  <c r="CX302" i="5"/>
  <c r="BG39" i="5"/>
  <c r="CM39" i="5"/>
  <c r="BG27" i="5"/>
  <c r="CM27" i="5"/>
  <c r="BG15" i="5"/>
  <c r="CM15" i="5"/>
  <c r="BR114" i="5"/>
  <c r="CX114" i="5"/>
  <c r="CX95" i="5"/>
  <c r="BR95" i="5"/>
  <c r="BG207" i="5"/>
  <c r="CM207" i="5"/>
  <c r="CM936" i="5"/>
  <c r="BG936" i="5"/>
  <c r="BG894" i="5"/>
  <c r="CM894" i="5"/>
  <c r="CM985" i="5"/>
  <c r="BG985" i="5"/>
  <c r="CX945" i="5"/>
  <c r="BR945" i="5"/>
  <c r="BR913" i="5"/>
  <c r="CX913" i="5"/>
  <c r="BG949" i="5"/>
  <c r="CM949" i="5"/>
  <c r="CX872" i="5"/>
  <c r="BR872" i="5"/>
  <c r="BR958" i="5"/>
  <c r="CX958" i="5"/>
  <c r="CM803" i="5"/>
  <c r="BG803" i="5"/>
  <c r="BG750" i="5"/>
  <c r="CM750" i="5"/>
  <c r="BG764" i="5"/>
  <c r="CM764" i="5"/>
  <c r="CX771" i="5"/>
  <c r="BR771" i="5"/>
  <c r="CX735" i="5"/>
  <c r="BR735" i="5"/>
  <c r="BR710" i="5"/>
  <c r="CX710" i="5"/>
  <c r="BR682" i="5"/>
  <c r="CX682" i="5"/>
  <c r="BR672" i="5"/>
  <c r="CX672" i="5"/>
  <c r="CM711" i="5"/>
  <c r="BG711" i="5"/>
  <c r="BG651" i="5"/>
  <c r="CM651" i="5"/>
  <c r="CM607" i="5"/>
  <c r="BG607" i="5"/>
  <c r="BR573" i="5"/>
  <c r="CX573" i="5"/>
  <c r="BG588" i="5"/>
  <c r="CM588" i="5"/>
  <c r="CX639" i="5"/>
  <c r="BR639" i="5"/>
  <c r="CX644" i="5"/>
  <c r="BR644" i="5"/>
  <c r="BG498" i="5"/>
  <c r="CM498" i="5"/>
  <c r="BR569" i="5"/>
  <c r="CX569" i="5"/>
  <c r="BR543" i="5"/>
  <c r="CX543" i="5"/>
  <c r="BG499" i="5"/>
  <c r="CM499" i="5"/>
  <c r="CM506" i="5"/>
  <c r="BG506" i="5"/>
  <c r="BR463" i="5"/>
  <c r="CX463" i="5"/>
  <c r="BG379" i="5"/>
  <c r="CM379" i="5"/>
  <c r="BR384" i="5"/>
  <c r="CX384" i="5"/>
  <c r="BR378" i="5"/>
  <c r="CX378" i="5"/>
  <c r="BG417" i="5"/>
  <c r="CM417" i="5"/>
  <c r="CX297" i="5"/>
  <c r="BR297" i="5"/>
  <c r="BR253" i="5"/>
  <c r="CX253" i="5"/>
  <c r="BG233" i="5"/>
  <c r="CM233" i="5"/>
  <c r="BR227" i="5"/>
  <c r="CX227" i="5"/>
  <c r="CX292" i="5"/>
  <c r="BR292" i="5"/>
  <c r="CX220" i="5"/>
  <c r="BR220" i="5"/>
  <c r="BG242" i="5"/>
  <c r="CM242" i="5"/>
  <c r="BG191" i="5"/>
  <c r="CM191" i="5"/>
  <c r="BR171" i="5"/>
  <c r="CX171" i="5"/>
  <c r="CM302" i="5"/>
  <c r="BG302" i="5"/>
  <c r="BG73" i="5"/>
  <c r="CM73" i="5"/>
  <c r="BG67" i="5"/>
  <c r="CM67" i="5"/>
  <c r="BG49" i="5"/>
  <c r="CM49" i="5"/>
  <c r="BR77" i="5"/>
  <c r="CX77" i="5"/>
  <c r="CX979" i="5"/>
  <c r="BR979" i="5"/>
  <c r="BG942" i="5"/>
  <c r="CM942" i="5"/>
  <c r="BR891" i="5"/>
  <c r="CX891" i="5"/>
  <c r="CM891" i="5"/>
  <c r="BG891" i="5"/>
  <c r="BG999" i="5"/>
  <c r="CM999" i="5"/>
  <c r="BG932" i="5"/>
  <c r="CM932" i="5"/>
  <c r="CX980" i="5"/>
  <c r="BR980" i="5"/>
  <c r="BG984" i="5"/>
  <c r="CM984" i="5"/>
  <c r="BG980" i="5"/>
  <c r="CM980" i="5"/>
  <c r="CX944" i="5"/>
  <c r="BR944" i="5"/>
  <c r="CM882" i="5"/>
  <c r="BG882" i="5"/>
  <c r="CX886" i="5"/>
  <c r="BR886" i="5"/>
  <c r="BG829" i="5"/>
  <c r="CM829" i="5"/>
  <c r="BR835" i="5"/>
  <c r="CX835" i="5"/>
  <c r="CX818" i="5"/>
  <c r="BR818" i="5"/>
  <c r="BR811" i="5"/>
  <c r="CX811" i="5"/>
  <c r="CX799" i="5"/>
  <c r="BR799" i="5"/>
  <c r="BR781" i="5"/>
  <c r="CX781" i="5"/>
  <c r="CX728" i="5"/>
  <c r="BR728" i="5"/>
  <c r="CX739" i="5"/>
  <c r="BR739" i="5"/>
  <c r="CM695" i="5"/>
  <c r="BG695" i="5"/>
  <c r="CM683" i="5"/>
  <c r="BG683" i="5"/>
  <c r="CM710" i="5"/>
  <c r="BG710" i="5"/>
  <c r="BG682" i="5"/>
  <c r="CM682" i="5"/>
  <c r="BG672" i="5"/>
  <c r="CM672" i="5"/>
  <c r="BR684" i="5"/>
  <c r="CX684" i="5"/>
  <c r="CX654" i="5"/>
  <c r="BR654" i="5"/>
  <c r="CM648" i="5"/>
  <c r="BG648" i="5"/>
  <c r="CM645" i="5"/>
  <c r="BG645" i="5"/>
  <c r="CX651" i="5"/>
  <c r="BR651" i="5"/>
  <c r="BG573" i="5"/>
  <c r="CM573" i="5"/>
  <c r="BR595" i="5"/>
  <c r="CX595" i="5"/>
  <c r="CX540" i="5"/>
  <c r="BR540" i="5"/>
  <c r="BR545" i="5"/>
  <c r="CX545" i="5"/>
  <c r="BG569" i="5"/>
  <c r="CM569" i="5"/>
  <c r="BG543" i="5"/>
  <c r="CM543" i="5"/>
  <c r="BR492" i="5"/>
  <c r="CX492" i="5"/>
  <c r="CM587" i="5"/>
  <c r="BG587" i="5"/>
  <c r="BG385" i="5"/>
  <c r="CM385" i="5"/>
  <c r="BR427" i="5"/>
  <c r="CX427" i="5"/>
  <c r="BR413" i="5"/>
  <c r="CX413" i="5"/>
  <c r="CX473" i="5"/>
  <c r="BR473" i="5"/>
  <c r="CM306" i="5"/>
  <c r="BG306" i="5"/>
  <c r="BG301" i="5"/>
  <c r="CM301" i="5"/>
  <c r="CM351" i="5"/>
  <c r="BG351" i="5"/>
  <c r="CX233" i="5"/>
  <c r="BR233" i="5"/>
  <c r="CM318" i="5"/>
  <c r="BG318" i="5"/>
  <c r="CM292" i="5"/>
  <c r="BG292" i="5"/>
  <c r="CX242" i="5"/>
  <c r="BR242" i="5"/>
  <c r="BR203" i="5"/>
  <c r="CX203" i="5"/>
  <c r="CX246" i="5"/>
  <c r="BR246" i="5"/>
  <c r="BG25" i="5"/>
  <c r="CM25" i="5"/>
  <c r="BG120" i="5"/>
  <c r="CM120" i="5"/>
  <c r="CM160" i="5"/>
  <c r="BG160" i="5"/>
  <c r="CM152" i="5"/>
  <c r="BG152" i="5"/>
  <c r="CM144" i="5"/>
  <c r="BG144" i="5"/>
  <c r="BR960" i="5"/>
  <c r="CX960" i="5"/>
  <c r="BR923" i="5"/>
  <c r="CX923" i="5"/>
  <c r="CM931" i="5"/>
  <c r="BG931" i="5"/>
  <c r="BG988" i="5"/>
  <c r="CM988" i="5"/>
  <c r="BG960" i="5"/>
  <c r="CM960" i="5"/>
  <c r="CX884" i="5"/>
  <c r="BR884" i="5"/>
  <c r="BR966" i="5"/>
  <c r="CX966" i="5"/>
  <c r="CM888" i="5"/>
  <c r="BG888" i="5"/>
  <c r="CM987" i="5"/>
  <c r="BG987" i="5"/>
  <c r="BR922" i="5"/>
  <c r="CX922" i="5"/>
  <c r="CM977" i="5"/>
  <c r="BG977" i="5"/>
  <c r="BG982" i="5"/>
  <c r="CM982" i="5"/>
  <c r="CM939" i="5"/>
  <c r="BG939" i="5"/>
  <c r="CM869" i="5"/>
  <c r="BG869" i="5"/>
  <c r="BG794" i="5"/>
  <c r="CM794" i="5"/>
  <c r="BG833" i="5"/>
  <c r="CM833" i="5"/>
  <c r="CM832" i="5"/>
  <c r="BG832" i="5"/>
  <c r="BG766" i="5"/>
  <c r="CM766" i="5"/>
  <c r="BG776" i="5"/>
  <c r="CM776" i="5"/>
  <c r="BG1005" i="5"/>
  <c r="CM1005" i="5"/>
  <c r="CX1010" i="5"/>
  <c r="BR1010" i="5"/>
  <c r="CM993" i="5"/>
  <c r="BG993" i="5"/>
  <c r="BG990" i="5"/>
  <c r="CM990" i="5"/>
  <c r="BG964" i="5"/>
  <c r="CM964" i="5"/>
  <c r="BG938" i="5"/>
  <c r="CM938" i="5"/>
  <c r="BG962" i="5"/>
  <c r="CM962" i="5"/>
  <c r="CM918" i="5"/>
  <c r="BG918" i="5"/>
  <c r="BG895" i="5"/>
  <c r="CM895" i="5"/>
  <c r="CM886" i="5"/>
  <c r="BG886" i="5"/>
  <c r="CM865" i="5"/>
  <c r="BG865" i="5"/>
  <c r="CX857" i="5"/>
  <c r="BR857" i="5"/>
  <c r="BR833" i="5"/>
  <c r="CX833" i="5"/>
  <c r="CM818" i="5"/>
  <c r="BG818" i="5"/>
  <c r="BG813" i="5"/>
  <c r="CM813" i="5"/>
  <c r="BG811" i="5"/>
  <c r="CM811" i="5"/>
  <c r="BG728" i="5"/>
  <c r="CM728" i="5"/>
  <c r="CM733" i="5"/>
  <c r="BG733" i="5"/>
  <c r="CX788" i="5"/>
  <c r="BR788" i="5"/>
  <c r="CM739" i="5"/>
  <c r="BG739" i="5"/>
  <c r="BR730" i="5"/>
  <c r="CX730" i="5"/>
  <c r="CX709" i="5"/>
  <c r="BR709" i="5"/>
  <c r="BR666" i="5"/>
  <c r="CX666" i="5"/>
  <c r="CM702" i="5"/>
  <c r="BG702" i="5"/>
  <c r="CX660" i="5"/>
  <c r="BR660" i="5"/>
  <c r="CX711" i="5"/>
  <c r="BR711" i="5"/>
  <c r="BG684" i="5"/>
  <c r="CM684" i="5"/>
  <c r="BR678" i="5"/>
  <c r="CX678" i="5"/>
  <c r="BR645" i="5"/>
  <c r="CX645" i="5"/>
  <c r="BR567" i="5"/>
  <c r="CX567" i="5"/>
  <c r="CX583" i="5"/>
  <c r="BR583" i="5"/>
  <c r="BR551" i="5"/>
  <c r="CX551" i="5"/>
  <c r="BG610" i="5"/>
  <c r="CM610" i="5"/>
  <c r="CM578" i="5"/>
  <c r="BG578" i="5"/>
  <c r="CM540" i="5"/>
  <c r="BG540" i="5"/>
  <c r="CM545" i="5"/>
  <c r="BG545" i="5"/>
  <c r="BG561" i="5"/>
  <c r="CM561" i="5"/>
  <c r="CX506" i="5"/>
  <c r="BR506" i="5"/>
  <c r="CM464" i="5"/>
  <c r="BG464" i="5"/>
  <c r="CX587" i="5"/>
  <c r="BR587" i="5"/>
  <c r="BR450" i="5"/>
  <c r="CX450" i="5"/>
  <c r="CM427" i="5"/>
  <c r="BG427" i="5"/>
  <c r="BG374" i="5"/>
  <c r="CM374" i="5"/>
  <c r="CX373" i="5"/>
  <c r="BR373" i="5"/>
  <c r="BG413" i="5"/>
  <c r="CM413" i="5"/>
  <c r="CM276" i="5"/>
  <c r="BG276" i="5"/>
  <c r="CM398" i="5"/>
  <c r="BG398" i="5"/>
  <c r="BR189" i="5"/>
  <c r="CX189" i="5"/>
  <c r="BG112" i="5"/>
  <c r="CM112" i="5"/>
  <c r="CX83" i="5"/>
  <c r="BR83" i="5"/>
  <c r="BG211" i="5"/>
  <c r="CM211" i="5"/>
  <c r="BG85" i="5"/>
  <c r="CM85" i="5"/>
  <c r="CX132" i="5"/>
  <c r="BR132" i="5"/>
  <c r="BR935" i="5"/>
  <c r="CX935" i="5"/>
  <c r="BG905" i="5"/>
  <c r="CM905" i="5"/>
  <c r="BR1002" i="5"/>
  <c r="CX1002" i="5"/>
  <c r="CM944" i="5"/>
  <c r="BG944" i="5"/>
  <c r="BG835" i="5"/>
  <c r="CM835" i="5"/>
  <c r="CX1012" i="5"/>
  <c r="BR1012" i="5"/>
  <c r="CM1010" i="5"/>
  <c r="BG1010" i="5"/>
  <c r="CX992" i="5"/>
  <c r="BR992" i="5"/>
  <c r="CX993" i="5"/>
  <c r="BR993" i="5"/>
  <c r="BR981" i="5"/>
  <c r="CX981" i="5"/>
  <c r="BR954" i="5"/>
  <c r="CX954" i="5"/>
  <c r="CX990" i="5"/>
  <c r="BR990" i="5"/>
  <c r="BR964" i="5"/>
  <c r="CX964" i="5"/>
  <c r="BR962" i="5"/>
  <c r="CX962" i="5"/>
  <c r="BG911" i="5"/>
  <c r="CM911" i="5"/>
  <c r="BR895" i="5"/>
  <c r="CX895" i="5"/>
  <c r="BR859" i="5"/>
  <c r="CX859" i="5"/>
  <c r="BG897" i="5"/>
  <c r="CM897" i="5"/>
  <c r="CX865" i="5"/>
  <c r="BR865" i="5"/>
  <c r="BR829" i="5"/>
  <c r="CX829" i="5"/>
  <c r="CM857" i="5"/>
  <c r="BG857" i="5"/>
  <c r="CM863" i="5"/>
  <c r="BG863" i="5"/>
  <c r="CX832" i="5"/>
  <c r="BR832" i="5"/>
  <c r="CX813" i="5"/>
  <c r="BR813" i="5"/>
  <c r="CX809" i="5"/>
  <c r="BR809" i="5"/>
  <c r="BR718" i="5"/>
  <c r="CX718" i="5"/>
  <c r="BR748" i="5"/>
  <c r="CX748" i="5"/>
  <c r="CM788" i="5"/>
  <c r="BG788" i="5"/>
  <c r="BG730" i="5"/>
  <c r="CM730" i="5"/>
  <c r="CX722" i="5"/>
  <c r="BR722" i="5"/>
  <c r="CM693" i="5"/>
  <c r="BG693" i="5"/>
  <c r="CM681" i="5"/>
  <c r="BG681" i="5"/>
  <c r="BG676" i="5"/>
  <c r="CM676" i="5"/>
  <c r="CM709" i="5"/>
  <c r="BG709" i="5"/>
  <c r="BG666" i="5"/>
  <c r="CM666" i="5"/>
  <c r="BR670" i="5"/>
  <c r="CX670" i="5"/>
  <c r="BG660" i="5"/>
  <c r="CM660" i="5"/>
  <c r="CX677" i="5"/>
  <c r="BR677" i="5"/>
  <c r="CM669" i="5"/>
  <c r="BG669" i="5"/>
  <c r="BG678" i="5"/>
  <c r="CM678" i="5"/>
  <c r="CM649" i="5"/>
  <c r="BG649" i="5"/>
  <c r="CM650" i="5"/>
  <c r="BG650" i="5"/>
  <c r="CM647" i="5"/>
  <c r="BG647" i="5"/>
  <c r="BG567" i="5"/>
  <c r="CM567" i="5"/>
  <c r="CM583" i="5"/>
  <c r="BG583" i="5"/>
  <c r="CX501" i="5"/>
  <c r="BR501" i="5"/>
  <c r="BG601" i="5"/>
  <c r="CM601" i="5"/>
  <c r="BR561" i="5"/>
  <c r="CX561" i="5"/>
  <c r="CX477" i="5"/>
  <c r="BR477" i="5"/>
  <c r="BG504" i="5"/>
  <c r="CM504" i="5"/>
  <c r="BG469" i="5"/>
  <c r="CM469" i="5"/>
  <c r="BG500" i="5"/>
  <c r="CM500" i="5"/>
  <c r="CX497" i="5"/>
  <c r="BR497" i="5"/>
  <c r="CX464" i="5"/>
  <c r="BR464" i="5"/>
  <c r="BG383" i="5"/>
  <c r="CM383" i="5"/>
  <c r="CM482" i="5"/>
  <c r="BG482" i="5"/>
  <c r="BG457" i="5"/>
  <c r="CM457" i="5"/>
  <c r="BG359" i="5"/>
  <c r="CM359" i="5"/>
  <c r="BG373" i="5"/>
  <c r="CM373" i="5"/>
  <c r="BG362" i="5"/>
  <c r="CM362" i="5"/>
  <c r="CM322" i="5"/>
  <c r="BG322" i="5"/>
  <c r="CX304" i="5"/>
  <c r="BR304" i="5"/>
  <c r="BR316" i="5"/>
  <c r="CX316" i="5"/>
  <c r="BR197" i="5"/>
  <c r="CX197" i="5"/>
  <c r="CM183" i="5"/>
  <c r="BG183" i="5"/>
  <c r="CM180" i="5"/>
  <c r="BG180" i="5"/>
  <c r="BG47" i="5"/>
  <c r="CM47" i="5"/>
  <c r="BG35" i="5"/>
  <c r="CM35" i="5"/>
  <c r="BG23" i="5"/>
  <c r="CM23" i="5"/>
  <c r="BR75" i="5"/>
  <c r="CX75" i="5"/>
  <c r="BG205" i="5"/>
  <c r="CM205" i="5"/>
  <c r="CM234" i="5"/>
  <c r="BG234" i="5"/>
  <c r="BG216" i="5"/>
  <c r="CM216" i="5"/>
  <c r="BG966" i="5"/>
  <c r="CM966" i="5"/>
  <c r="BG945" i="5"/>
  <c r="CM945" i="5"/>
  <c r="BG913" i="5"/>
  <c r="CM913" i="5"/>
  <c r="CX974" i="5"/>
  <c r="BR974" i="5"/>
  <c r="CX951" i="5"/>
  <c r="BR951" i="5"/>
  <c r="CX985" i="5"/>
  <c r="BR985" i="5"/>
  <c r="CM884" i="5"/>
  <c r="BG884" i="5"/>
  <c r="BG881" i="5"/>
  <c r="CM881" i="5"/>
  <c r="BG903" i="5"/>
  <c r="CM903" i="5"/>
  <c r="CM1003" i="5"/>
  <c r="BG1003" i="5"/>
  <c r="CX977" i="5"/>
  <c r="BR977" i="5"/>
  <c r="CM934" i="5"/>
  <c r="BG934" i="5"/>
  <c r="CX882" i="5"/>
  <c r="BR882" i="5"/>
  <c r="BR676" i="5"/>
  <c r="CX676" i="5"/>
  <c r="CM1004" i="5"/>
  <c r="BG1004" i="5"/>
  <c r="BR986" i="5"/>
  <c r="CX986" i="5"/>
  <c r="BG992" i="5"/>
  <c r="CM992" i="5"/>
  <c r="CX959" i="5"/>
  <c r="BR959" i="5"/>
  <c r="BG947" i="5"/>
  <c r="CM947" i="5"/>
  <c r="BR911" i="5"/>
  <c r="CX911" i="5"/>
  <c r="CX890" i="5"/>
  <c r="BR890" i="5"/>
  <c r="BG873" i="5"/>
  <c r="CM873" i="5"/>
  <c r="CX896" i="5"/>
  <c r="BR896" i="5"/>
  <c r="BG819" i="5"/>
  <c r="CM819" i="5"/>
  <c r="BG802" i="5"/>
  <c r="CM802" i="5"/>
  <c r="BR855" i="5"/>
  <c r="CX855" i="5"/>
  <c r="BG809" i="5"/>
  <c r="CM809" i="5"/>
  <c r="BR782" i="5"/>
  <c r="CX782" i="5"/>
  <c r="BG828" i="5"/>
  <c r="CM828" i="5"/>
  <c r="BR807" i="5"/>
  <c r="CX807" i="5"/>
  <c r="CM718" i="5"/>
  <c r="BG718" i="5"/>
  <c r="BR726" i="5"/>
  <c r="CX726" i="5"/>
  <c r="BG748" i="5"/>
  <c r="CM748" i="5"/>
  <c r="CX724" i="5"/>
  <c r="BR724" i="5"/>
  <c r="BR775" i="5"/>
  <c r="CX775" i="5"/>
  <c r="CX729" i="5"/>
  <c r="BR729" i="5"/>
  <c r="CM729" i="5"/>
  <c r="BG729" i="5"/>
  <c r="BR732" i="5"/>
  <c r="CX732" i="5"/>
  <c r="CX737" i="5"/>
  <c r="BR737" i="5"/>
  <c r="CX721" i="5"/>
  <c r="BR721" i="5"/>
  <c r="CM722" i="5"/>
  <c r="BG722" i="5"/>
  <c r="BR754" i="5"/>
  <c r="CX754" i="5"/>
  <c r="CX662" i="5"/>
  <c r="BR662" i="5"/>
  <c r="BG670" i="5"/>
  <c r="CM670" i="5"/>
  <c r="BR702" i="5"/>
  <c r="CX702" i="5"/>
  <c r="CX673" i="5"/>
  <c r="BR673" i="5"/>
  <c r="BR703" i="5"/>
  <c r="CX703" i="5"/>
  <c r="CM677" i="5"/>
  <c r="BG677" i="5"/>
  <c r="CM704" i="5"/>
  <c r="BG704" i="5"/>
  <c r="CM657" i="5"/>
  <c r="BG657" i="5"/>
  <c r="CX663" i="5"/>
  <c r="BR663" i="5"/>
  <c r="CX649" i="5"/>
  <c r="BR649" i="5"/>
  <c r="CX650" i="5"/>
  <c r="BR650" i="5"/>
  <c r="CX647" i="5"/>
  <c r="BR647" i="5"/>
  <c r="CX591" i="5"/>
  <c r="BR591" i="5"/>
  <c r="CX597" i="5"/>
  <c r="BR597" i="5"/>
  <c r="BR581" i="5"/>
  <c r="CX581" i="5"/>
  <c r="CM514" i="5"/>
  <c r="BG514" i="5"/>
  <c r="CX547" i="5"/>
  <c r="BR547" i="5"/>
  <c r="CX601" i="5"/>
  <c r="BR601" i="5"/>
  <c r="CM542" i="5"/>
  <c r="BG542" i="5"/>
  <c r="CM493" i="5"/>
  <c r="BG493" i="5"/>
  <c r="CX504" i="5"/>
  <c r="BR504" i="5"/>
  <c r="BG466" i="5"/>
  <c r="CM466" i="5"/>
  <c r="CM497" i="5"/>
  <c r="BG497" i="5"/>
  <c r="BR452" i="5"/>
  <c r="CX452" i="5"/>
  <c r="BR457" i="5"/>
  <c r="CX457" i="5"/>
  <c r="CM467" i="5"/>
  <c r="BG467" i="5"/>
  <c r="CX361" i="5"/>
  <c r="BR361" i="5"/>
  <c r="BG376" i="5"/>
  <c r="CM376" i="5"/>
  <c r="CX362" i="5"/>
  <c r="BR362" i="5"/>
  <c r="CX196" i="5"/>
  <c r="BR196" i="5"/>
  <c r="BG196" i="5"/>
  <c r="CM196" i="5"/>
  <c r="BR180" i="5"/>
  <c r="CX180" i="5"/>
  <c r="CM83" i="5"/>
  <c r="BG83" i="5"/>
  <c r="BG77" i="5"/>
  <c r="CM77" i="5"/>
  <c r="BG71" i="5"/>
  <c r="CM71" i="5"/>
  <c r="BG65" i="5"/>
  <c r="CM65" i="5"/>
  <c r="BG59" i="5"/>
  <c r="CM59" i="5"/>
  <c r="BG53" i="5"/>
  <c r="CM53" i="5"/>
  <c r="BG93" i="5"/>
  <c r="CM93" i="5"/>
  <c r="CM158" i="5"/>
  <c r="BG158" i="5"/>
  <c r="CX956" i="5"/>
  <c r="BR956" i="5"/>
  <c r="CM901" i="5"/>
  <c r="BG901" i="5"/>
  <c r="CM896" i="5"/>
  <c r="BG896" i="5"/>
  <c r="CM874" i="5"/>
  <c r="BG874" i="5"/>
  <c r="CX824" i="5"/>
  <c r="BR824" i="5"/>
  <c r="BG855" i="5"/>
  <c r="CM855" i="5"/>
  <c r="BG825" i="5"/>
  <c r="CM825" i="5"/>
  <c r="BR786" i="5"/>
  <c r="CX786" i="5"/>
  <c r="CX828" i="5"/>
  <c r="BR828" i="5"/>
  <c r="CX808" i="5"/>
  <c r="BR808" i="5"/>
  <c r="BG807" i="5"/>
  <c r="CM807" i="5"/>
  <c r="BR758" i="5"/>
  <c r="CX758" i="5"/>
  <c r="BR742" i="5"/>
  <c r="CX742" i="5"/>
  <c r="BR770" i="5"/>
  <c r="CX770" i="5"/>
  <c r="CM726" i="5"/>
  <c r="BG726" i="5"/>
  <c r="CM724" i="5"/>
  <c r="BG724" i="5"/>
  <c r="BR752" i="5"/>
  <c r="CX752" i="5"/>
  <c r="BG732" i="5"/>
  <c r="CM732" i="5"/>
  <c r="CM737" i="5"/>
  <c r="BG737" i="5"/>
  <c r="BR760" i="5"/>
  <c r="CX760" i="5"/>
  <c r="CM691" i="5"/>
  <c r="BG691" i="5"/>
  <c r="BG754" i="5"/>
  <c r="CM754" i="5"/>
  <c r="BG662" i="5"/>
  <c r="CM662" i="5"/>
  <c r="BR690" i="5"/>
  <c r="CX690" i="5"/>
  <c r="CM675" i="5"/>
  <c r="BG675" i="5"/>
  <c r="BG703" i="5"/>
  <c r="CM703" i="5"/>
  <c r="CX704" i="5"/>
  <c r="BR704" i="5"/>
  <c r="CM663" i="5"/>
  <c r="BG663" i="5"/>
  <c r="CX642" i="5"/>
  <c r="BR642" i="5"/>
  <c r="CM597" i="5"/>
  <c r="BG597" i="5"/>
  <c r="BG581" i="5"/>
  <c r="CM581" i="5"/>
  <c r="BR696" i="5"/>
  <c r="CX696" i="5"/>
  <c r="BG547" i="5"/>
  <c r="CM547" i="5"/>
  <c r="CM496" i="5"/>
  <c r="BG496" i="5"/>
  <c r="CM474" i="5"/>
  <c r="BG474" i="5"/>
  <c r="CM483" i="5"/>
  <c r="BG483" i="5"/>
  <c r="BR461" i="5"/>
  <c r="CX461" i="5"/>
  <c r="CX500" i="5"/>
  <c r="BR500" i="5"/>
  <c r="BG450" i="5"/>
  <c r="CM450" i="5"/>
  <c r="BR455" i="5"/>
  <c r="CX455" i="5"/>
  <c r="BG381" i="5"/>
  <c r="CM381" i="5"/>
  <c r="CM452" i="5"/>
  <c r="BG452" i="5"/>
  <c r="CM454" i="5"/>
  <c r="BG454" i="5"/>
  <c r="BR482" i="5"/>
  <c r="CX482" i="5"/>
  <c r="BR467" i="5"/>
  <c r="CX467" i="5"/>
  <c r="BG388" i="5"/>
  <c r="CM388" i="5"/>
  <c r="CM361" i="5"/>
  <c r="BG361" i="5"/>
  <c r="BR411" i="5"/>
  <c r="CX411" i="5"/>
  <c r="BG364" i="5"/>
  <c r="CM364" i="5"/>
  <c r="CM354" i="5"/>
  <c r="BG354" i="5"/>
  <c r="BG372" i="5"/>
  <c r="CM372" i="5"/>
  <c r="BG370" i="5"/>
  <c r="CM370" i="5"/>
  <c r="BR326" i="5"/>
  <c r="CX326" i="5"/>
  <c r="CM310" i="5"/>
  <c r="BG310" i="5"/>
  <c r="BG303" i="5"/>
  <c r="CM303" i="5"/>
  <c r="BG173" i="5"/>
  <c r="CM173" i="5"/>
  <c r="BR219" i="5"/>
  <c r="CX219" i="5"/>
  <c r="BG45" i="5"/>
  <c r="CM45" i="5"/>
  <c r="BG21" i="5"/>
  <c r="CM21" i="5"/>
  <c r="BG215" i="5"/>
  <c r="CM215" i="5"/>
  <c r="BG824" i="5"/>
  <c r="CM824" i="5"/>
  <c r="BG800" i="5"/>
  <c r="CM800" i="5"/>
  <c r="BR825" i="5"/>
  <c r="CX825" i="5"/>
  <c r="BG758" i="5"/>
  <c r="CM758" i="5"/>
  <c r="BG742" i="5"/>
  <c r="CM742" i="5"/>
  <c r="CX716" i="5"/>
  <c r="BR716" i="5"/>
  <c r="BR772" i="5"/>
  <c r="CX772" i="5"/>
  <c r="CM779" i="5"/>
  <c r="BG779" i="5"/>
  <c r="BG752" i="5"/>
  <c r="CM752" i="5"/>
  <c r="BG760" i="5"/>
  <c r="CM760" i="5"/>
  <c r="BR694" i="5"/>
  <c r="CX694" i="5"/>
  <c r="BG690" i="5"/>
  <c r="CM690" i="5"/>
  <c r="CX671" i="5"/>
  <c r="BR671" i="5"/>
  <c r="BR680" i="5"/>
  <c r="CX680" i="5"/>
  <c r="CM641" i="5"/>
  <c r="BG641" i="5"/>
  <c r="CX602" i="5"/>
  <c r="BR602" i="5"/>
  <c r="BR577" i="5"/>
  <c r="CX577" i="5"/>
  <c r="CX550" i="5"/>
  <c r="BR550" i="5"/>
  <c r="BR541" i="5"/>
  <c r="CX541" i="5"/>
  <c r="BG696" i="5"/>
  <c r="CM696" i="5"/>
  <c r="CM544" i="5"/>
  <c r="BG544" i="5"/>
  <c r="BR496" i="5"/>
  <c r="CX496" i="5"/>
  <c r="CX474" i="5"/>
  <c r="BR474" i="5"/>
  <c r="CM518" i="5"/>
  <c r="BG518" i="5"/>
  <c r="BG479" i="5"/>
  <c r="CM479" i="5"/>
  <c r="CX431" i="5"/>
  <c r="BR431" i="5"/>
  <c r="CX468" i="5"/>
  <c r="BR468" i="5"/>
  <c r="CX454" i="5"/>
  <c r="BR454" i="5"/>
  <c r="BG397" i="5"/>
  <c r="CM397" i="5"/>
  <c r="CM367" i="5"/>
  <c r="BG367" i="5"/>
  <c r="CM411" i="5"/>
  <c r="BG411" i="5"/>
  <c r="BR364" i="5"/>
  <c r="CX364" i="5"/>
  <c r="BR401" i="5"/>
  <c r="CX401" i="5"/>
  <c r="CX354" i="5"/>
  <c r="BR354" i="5"/>
  <c r="BR372" i="5"/>
  <c r="CX372" i="5"/>
  <c r="CX375" i="5"/>
  <c r="BR375" i="5"/>
  <c r="CX371" i="5"/>
  <c r="BR371" i="5"/>
  <c r="BR288" i="5"/>
  <c r="CX288" i="5"/>
  <c r="BR295" i="5"/>
  <c r="CX295" i="5"/>
  <c r="CM284" i="5"/>
  <c r="BG284" i="5"/>
  <c r="CM272" i="5"/>
  <c r="BG272" i="5"/>
  <c r="CX126" i="5"/>
  <c r="BR126" i="5"/>
  <c r="CM91" i="5"/>
  <c r="BG91" i="5"/>
  <c r="BR73" i="5"/>
  <c r="CX73" i="5"/>
  <c r="BG986" i="5"/>
  <c r="CM986" i="5"/>
  <c r="BR847" i="5"/>
  <c r="CX847" i="5"/>
  <c r="CX834" i="5"/>
  <c r="BR834" i="5"/>
  <c r="BG826" i="5"/>
  <c r="CM826" i="5"/>
  <c r="CX706" i="5"/>
  <c r="BR706" i="5"/>
  <c r="BG716" i="5"/>
  <c r="CM716" i="5"/>
  <c r="BR756" i="5"/>
  <c r="CX756" i="5"/>
  <c r="CM772" i="5"/>
  <c r="BG772" i="5"/>
  <c r="BR779" i="5"/>
  <c r="CX779" i="5"/>
  <c r="BR762" i="5"/>
  <c r="CX762" i="5"/>
  <c r="CX720" i="5"/>
  <c r="BR720" i="5"/>
  <c r="BR708" i="5"/>
  <c r="CX708" i="5"/>
  <c r="CM689" i="5"/>
  <c r="BG689" i="5"/>
  <c r="BG694" i="5"/>
  <c r="CM694" i="5"/>
  <c r="BR692" i="5"/>
  <c r="CX692" i="5"/>
  <c r="BG680" i="5"/>
  <c r="CM680" i="5"/>
  <c r="CM653" i="5"/>
  <c r="BG653" i="5"/>
  <c r="CM603" i="5"/>
  <c r="BG603" i="5"/>
  <c r="CX641" i="5"/>
  <c r="BR641" i="5"/>
  <c r="BG602" i="5"/>
  <c r="CM602" i="5"/>
  <c r="BG577" i="5"/>
  <c r="CM577" i="5"/>
  <c r="BG541" i="5"/>
  <c r="CM541" i="5"/>
  <c r="BR535" i="5"/>
  <c r="CX535" i="5"/>
  <c r="CX534" i="5"/>
  <c r="BR534" i="5"/>
  <c r="CM502" i="5"/>
  <c r="BG502" i="5"/>
  <c r="CM481" i="5"/>
  <c r="BG481" i="5"/>
  <c r="CM524" i="5"/>
  <c r="BG524" i="5"/>
  <c r="BR524" i="5"/>
  <c r="CX524" i="5"/>
  <c r="CM431" i="5"/>
  <c r="BG431" i="5"/>
  <c r="BG391" i="5"/>
  <c r="CM391" i="5"/>
  <c r="BR539" i="5"/>
  <c r="CX539" i="5"/>
  <c r="CM468" i="5"/>
  <c r="BG468" i="5"/>
  <c r="BR409" i="5"/>
  <c r="CX409" i="5"/>
  <c r="BR405" i="5"/>
  <c r="CX405" i="5"/>
  <c r="CX363" i="5"/>
  <c r="BR363" i="5"/>
  <c r="BG401" i="5"/>
  <c r="CM401" i="5"/>
  <c r="BG375" i="5"/>
  <c r="CM375" i="5"/>
  <c r="BG371" i="5"/>
  <c r="CM371" i="5"/>
  <c r="CX324" i="5"/>
  <c r="BR324" i="5"/>
  <c r="CM288" i="5"/>
  <c r="BG288" i="5"/>
  <c r="BG247" i="5"/>
  <c r="CM247" i="5"/>
  <c r="CX224" i="5"/>
  <c r="BR224" i="5"/>
  <c r="CM169" i="5"/>
  <c r="BG169" i="5"/>
  <c r="CX204" i="5"/>
  <c r="BR204" i="5"/>
  <c r="CM245" i="5"/>
  <c r="BG245" i="5"/>
  <c r="BG213" i="5"/>
  <c r="CM213" i="5"/>
  <c r="BR170" i="5"/>
  <c r="CX170" i="5"/>
  <c r="CY99" i="5"/>
  <c r="BS99" i="5"/>
  <c r="BR128" i="5"/>
  <c r="CX128" i="5"/>
  <c r="BG43" i="5"/>
  <c r="CM43" i="5"/>
  <c r="BG31" i="5"/>
  <c r="CM31" i="5"/>
  <c r="BG19" i="5"/>
  <c r="CM19" i="5"/>
  <c r="BR177" i="5"/>
  <c r="CX177" i="5"/>
  <c r="BG290" i="5"/>
  <c r="CM290" i="5"/>
  <c r="CM156" i="5"/>
  <c r="BG156" i="5"/>
  <c r="BG237" i="5"/>
  <c r="CM237" i="5"/>
  <c r="CM989" i="5"/>
  <c r="BG989" i="5"/>
  <c r="CM979" i="5"/>
  <c r="BG979" i="5"/>
  <c r="CM959" i="5"/>
  <c r="BG959" i="5"/>
  <c r="CM923" i="5"/>
  <c r="BG923" i="5"/>
  <c r="BR897" i="5"/>
  <c r="CX897" i="5"/>
  <c r="CM847" i="5"/>
  <c r="BG847" i="5"/>
  <c r="CX822" i="5"/>
  <c r="BR822" i="5"/>
  <c r="BG798" i="5"/>
  <c r="CM798" i="5"/>
  <c r="BG834" i="5"/>
  <c r="CM834" i="5"/>
  <c r="CX826" i="5"/>
  <c r="BR826" i="5"/>
  <c r="BG706" i="5"/>
  <c r="CM706" i="5"/>
  <c r="BG756" i="5"/>
  <c r="CM756" i="5"/>
  <c r="BG762" i="5"/>
  <c r="CM762" i="5"/>
  <c r="CM720" i="5"/>
  <c r="BG720" i="5"/>
  <c r="CM708" i="5"/>
  <c r="BG708" i="5"/>
  <c r="BR738" i="5"/>
  <c r="CX738" i="5"/>
  <c r="BR668" i="5"/>
  <c r="CX668" i="5"/>
  <c r="BR658" i="5"/>
  <c r="CX658" i="5"/>
  <c r="BG692" i="5"/>
  <c r="CM692" i="5"/>
  <c r="BR674" i="5"/>
  <c r="CX674" i="5"/>
  <c r="CX656" i="5"/>
  <c r="BR656" i="5"/>
  <c r="CM643" i="5"/>
  <c r="BG643" i="5"/>
  <c r="BR653" i="5"/>
  <c r="CX653" i="5"/>
  <c r="BR571" i="5"/>
  <c r="CX571" i="5"/>
  <c r="BR575" i="5"/>
  <c r="CX575" i="5"/>
  <c r="CM558" i="5"/>
  <c r="BG558" i="5"/>
  <c r="CX502" i="5"/>
  <c r="BR502" i="5"/>
  <c r="BG600" i="5"/>
  <c r="CM600" i="5"/>
  <c r="CM522" i="5"/>
  <c r="BG522" i="5"/>
  <c r="BG494" i="5"/>
  <c r="CM494" i="5"/>
  <c r="CX518" i="5"/>
  <c r="BR518" i="5"/>
  <c r="CM510" i="5"/>
  <c r="BG510" i="5"/>
  <c r="CX472" i="5"/>
  <c r="BR472" i="5"/>
  <c r="CX447" i="5"/>
  <c r="BR447" i="5"/>
  <c r="CM539" i="5"/>
  <c r="BG539" i="5"/>
  <c r="CM409" i="5"/>
  <c r="BG409" i="5"/>
  <c r="BG377" i="5"/>
  <c r="CM377" i="5"/>
  <c r="CM465" i="5"/>
  <c r="BG465" i="5"/>
  <c r="BG363" i="5"/>
  <c r="CM363" i="5"/>
  <c r="CM399" i="5"/>
  <c r="BG399" i="5"/>
  <c r="BR300" i="5"/>
  <c r="CX300" i="5"/>
  <c r="BG270" i="5"/>
  <c r="CM270" i="5"/>
  <c r="CM168" i="5"/>
  <c r="BG168" i="5"/>
  <c r="CX264" i="5"/>
  <c r="BR264" i="5"/>
  <c r="BR213" i="5"/>
  <c r="CX213" i="5"/>
  <c r="CM212" i="5"/>
  <c r="BG212" i="5"/>
  <c r="BG75" i="5"/>
  <c r="CM75" i="5"/>
  <c r="BG69" i="5"/>
  <c r="CM69" i="5"/>
  <c r="BG63" i="5"/>
  <c r="CM63" i="5"/>
  <c r="BG51" i="5"/>
  <c r="CM51" i="5"/>
  <c r="BG250" i="5"/>
  <c r="CM250" i="5"/>
  <c r="CX136" i="5"/>
  <c r="BR136" i="5"/>
  <c r="CM867" i="5"/>
  <c r="BG867" i="5"/>
  <c r="BG822" i="5"/>
  <c r="CM822" i="5"/>
  <c r="BG821" i="5"/>
  <c r="CM821" i="5"/>
  <c r="BG792" i="5"/>
  <c r="CM792" i="5"/>
  <c r="CM799" i="5"/>
  <c r="BG799" i="5"/>
  <c r="CX820" i="5"/>
  <c r="BR820" i="5"/>
  <c r="BR736" i="5"/>
  <c r="CX736" i="5"/>
  <c r="BR740" i="5"/>
  <c r="CX740" i="5"/>
  <c r="BR714" i="5"/>
  <c r="CX714" i="5"/>
  <c r="BR744" i="5"/>
  <c r="CX744" i="5"/>
  <c r="BG738" i="5"/>
  <c r="CM738" i="5"/>
  <c r="CM687" i="5"/>
  <c r="BG687" i="5"/>
  <c r="CM697" i="5"/>
  <c r="BG697" i="5"/>
  <c r="BR686" i="5"/>
  <c r="CX686" i="5"/>
  <c r="CM679" i="5"/>
  <c r="BG679" i="5"/>
  <c r="BG668" i="5"/>
  <c r="CM668" i="5"/>
  <c r="BG658" i="5"/>
  <c r="CM658" i="5"/>
  <c r="BG674" i="5"/>
  <c r="CM674" i="5"/>
  <c r="CM667" i="5"/>
  <c r="BG667" i="5"/>
  <c r="BG656" i="5"/>
  <c r="CM656" i="5"/>
  <c r="BG598" i="5"/>
  <c r="CM598" i="5"/>
  <c r="CX592" i="5"/>
  <c r="BR592" i="5"/>
  <c r="BG571" i="5"/>
  <c r="CM571" i="5"/>
  <c r="BR565" i="5"/>
  <c r="CX565" i="5"/>
  <c r="BG575" i="5"/>
  <c r="CM575" i="5"/>
  <c r="BG491" i="5"/>
  <c r="CM491" i="5"/>
  <c r="BR494" i="5"/>
  <c r="CX494" i="5"/>
  <c r="CM475" i="5"/>
  <c r="BG475" i="5"/>
  <c r="CM472" i="5"/>
  <c r="BG472" i="5"/>
  <c r="BG516" i="5"/>
  <c r="CM516" i="5"/>
  <c r="CM447" i="5"/>
  <c r="BG447" i="5"/>
  <c r="BG389" i="5"/>
  <c r="CM389" i="5"/>
  <c r="CM512" i="5"/>
  <c r="BG512" i="5"/>
  <c r="BR407" i="5"/>
  <c r="CX407" i="5"/>
  <c r="CM403" i="5"/>
  <c r="BG403" i="5"/>
  <c r="BR465" i="5"/>
  <c r="CX465" i="5"/>
  <c r="BG392" i="5"/>
  <c r="CM392" i="5"/>
  <c r="BG358" i="5"/>
  <c r="CM358" i="5"/>
  <c r="BG380" i="5"/>
  <c r="CM380" i="5"/>
  <c r="CM314" i="5"/>
  <c r="BG314" i="5"/>
  <c r="CX369" i="5"/>
  <c r="BR369" i="5"/>
  <c r="BG297" i="5"/>
  <c r="CM297" i="5"/>
  <c r="BR320" i="5"/>
  <c r="CX320" i="5"/>
  <c r="CX270" i="5"/>
  <c r="BR270" i="5"/>
  <c r="CX365" i="5"/>
  <c r="BR365" i="5"/>
  <c r="BR245" i="5"/>
  <c r="CX245" i="5"/>
  <c r="CX212" i="5"/>
  <c r="BR212" i="5"/>
  <c r="BG41" i="5"/>
  <c r="CM41" i="5"/>
  <c r="BG17" i="5"/>
  <c r="CM17" i="5"/>
  <c r="CX87" i="5"/>
  <c r="BR87" i="5"/>
  <c r="CX162" i="5"/>
  <c r="BR162" i="5"/>
  <c r="BG171" i="5"/>
  <c r="CM171" i="5"/>
  <c r="BR76" i="5"/>
  <c r="CX76" i="5"/>
  <c r="BR52" i="5"/>
  <c r="CX52" i="5"/>
  <c r="CX28" i="5"/>
  <c r="BR28" i="5"/>
  <c r="BR96" i="5"/>
  <c r="CX96" i="5"/>
  <c r="BR120" i="5"/>
  <c r="CX120" i="5"/>
  <c r="CX144" i="5"/>
  <c r="BR144" i="5"/>
  <c r="BR181" i="5"/>
  <c r="CX181" i="5"/>
  <c r="CX230" i="5"/>
  <c r="BR230" i="5"/>
  <c r="CX243" i="5"/>
  <c r="BR243" i="5"/>
  <c r="CX193" i="5"/>
  <c r="BR193" i="5"/>
  <c r="BR271" i="5"/>
  <c r="CX271" i="5"/>
  <c r="CX293" i="5"/>
  <c r="BR293" i="5"/>
  <c r="BR319" i="5"/>
  <c r="CX319" i="5"/>
  <c r="CX400" i="5"/>
  <c r="BR400" i="5"/>
  <c r="BR327" i="5"/>
  <c r="CX327" i="5"/>
  <c r="BR308" i="5"/>
  <c r="CX308" i="5"/>
  <c r="CX332" i="5"/>
  <c r="BR332" i="5"/>
  <c r="CX367" i="5"/>
  <c r="BR367" i="5"/>
  <c r="BR351" i="5"/>
  <c r="CX351" i="5"/>
  <c r="BR448" i="5"/>
  <c r="CX448" i="5"/>
  <c r="BR459" i="5"/>
  <c r="CX459" i="5"/>
  <c r="BR449" i="5"/>
  <c r="CX449" i="5"/>
  <c r="CX485" i="5"/>
  <c r="BR485" i="5"/>
  <c r="CX572" i="5"/>
  <c r="BR572" i="5"/>
  <c r="CX566" i="5"/>
  <c r="BR566" i="5"/>
  <c r="CX574" i="5"/>
  <c r="BR574" i="5"/>
  <c r="BR593" i="5"/>
  <c r="CX593" i="5"/>
  <c r="CX643" i="5"/>
  <c r="BR643" i="5"/>
  <c r="BR625" i="5"/>
  <c r="CX625" i="5"/>
  <c r="BR632" i="5"/>
  <c r="CX632" i="5"/>
  <c r="CX661" i="5"/>
  <c r="BR661" i="5"/>
  <c r="BR699" i="5"/>
  <c r="CX699" i="5"/>
  <c r="BR773" i="5"/>
  <c r="CX773" i="5"/>
  <c r="CX805" i="5"/>
  <c r="BR805" i="5"/>
  <c r="CX800" i="5"/>
  <c r="BR800" i="5"/>
  <c r="CX850" i="5"/>
  <c r="BR850" i="5"/>
  <c r="BR838" i="5"/>
  <c r="CX838" i="5"/>
  <c r="BR871" i="5"/>
  <c r="CX871" i="5"/>
  <c r="BR839" i="5"/>
  <c r="CX839" i="5"/>
  <c r="CX908" i="5"/>
  <c r="BR908" i="5"/>
  <c r="BR893" i="5"/>
  <c r="CX893" i="5"/>
  <c r="CX906" i="5"/>
  <c r="BR906" i="5"/>
  <c r="CX910" i="5"/>
  <c r="BR910" i="5"/>
  <c r="CX938" i="5"/>
  <c r="BR938" i="5"/>
  <c r="CX965" i="5"/>
  <c r="BR965" i="5"/>
  <c r="CX1006" i="5"/>
  <c r="BR1006" i="5"/>
  <c r="BR178" i="5"/>
  <c r="CX178" i="5"/>
  <c r="BR147" i="5"/>
  <c r="CX147" i="5"/>
  <c r="BR69" i="5"/>
  <c r="CX69" i="5"/>
  <c r="BR61" i="5"/>
  <c r="CX61" i="5"/>
  <c r="BR51" i="5"/>
  <c r="CX51" i="5"/>
  <c r="CX27" i="5"/>
  <c r="BR27" i="5"/>
  <c r="CX90" i="5"/>
  <c r="BR90" i="5"/>
  <c r="CX117" i="5"/>
  <c r="BR117" i="5"/>
  <c r="D11" i="3"/>
  <c r="E9" i="3"/>
  <c r="D13" i="3"/>
  <c r="CN28" i="5"/>
  <c r="BH28" i="5"/>
  <c r="CM97" i="5"/>
  <c r="BG97" i="5"/>
  <c r="CM140" i="5"/>
  <c r="BG140" i="5"/>
  <c r="CM244" i="5"/>
  <c r="BG244" i="5"/>
  <c r="BG189" i="5"/>
  <c r="CM189" i="5"/>
  <c r="BG29" i="5"/>
  <c r="CM29" i="5"/>
  <c r="BG102" i="5"/>
  <c r="CM102" i="5"/>
  <c r="CM74" i="5"/>
  <c r="BG74" i="5"/>
  <c r="CM52" i="5"/>
  <c r="BG52" i="5"/>
  <c r="CM60" i="5"/>
  <c r="BG60" i="5"/>
  <c r="CM239" i="5"/>
  <c r="BG239" i="5"/>
  <c r="BG139" i="5"/>
  <c r="CM139" i="5"/>
  <c r="BG163" i="5"/>
  <c r="CM163" i="5"/>
  <c r="CM177" i="5"/>
  <c r="BG177" i="5"/>
  <c r="CM206" i="5"/>
  <c r="BG206" i="5"/>
  <c r="BG324" i="5"/>
  <c r="CM324" i="5"/>
  <c r="BG217" i="5"/>
  <c r="CM217" i="5"/>
  <c r="BG241" i="5"/>
  <c r="CM241" i="5"/>
  <c r="CM344" i="5"/>
  <c r="BG344" i="5"/>
  <c r="CM266" i="5"/>
  <c r="BG266" i="5"/>
  <c r="CM300" i="5"/>
  <c r="BG300" i="5"/>
  <c r="BG305" i="5"/>
  <c r="CM305" i="5"/>
  <c r="CM277" i="5"/>
  <c r="BG277" i="5"/>
  <c r="CM296" i="5"/>
  <c r="BG296" i="5"/>
  <c r="BG309" i="5"/>
  <c r="CM309" i="5"/>
  <c r="BG333" i="5"/>
  <c r="CM333" i="5"/>
  <c r="CM437" i="5"/>
  <c r="BG437" i="5"/>
  <c r="CM421" i="5"/>
  <c r="BG421" i="5"/>
  <c r="CM405" i="5"/>
  <c r="BG405" i="5"/>
  <c r="CM532" i="5"/>
  <c r="BG532" i="5"/>
  <c r="BG517" i="5"/>
  <c r="CM517" i="5"/>
  <c r="BG555" i="5"/>
  <c r="CM555" i="5"/>
  <c r="BG634" i="5"/>
  <c r="CM634" i="5"/>
  <c r="CM615" i="5"/>
  <c r="BG615" i="5"/>
  <c r="BG621" i="5"/>
  <c r="CM621" i="5"/>
  <c r="CM763" i="5"/>
  <c r="BG763" i="5"/>
  <c r="CM717" i="5"/>
  <c r="BG717" i="5"/>
  <c r="CM842" i="5"/>
  <c r="BG842" i="5"/>
  <c r="CM793" i="5"/>
  <c r="BG793" i="5"/>
  <c r="CM791" i="5"/>
  <c r="BG791" i="5"/>
  <c r="CM836" i="5"/>
  <c r="BG836" i="5"/>
  <c r="BG877" i="5"/>
  <c r="CM877" i="5"/>
  <c r="BG872" i="5"/>
  <c r="CM872" i="5"/>
  <c r="CM892" i="5"/>
  <c r="BG892" i="5"/>
  <c r="CM920" i="5"/>
  <c r="BG920" i="5"/>
  <c r="CM968" i="5"/>
  <c r="BG968" i="5"/>
  <c r="CM981" i="5"/>
  <c r="BG981" i="5"/>
  <c r="BG996" i="5"/>
  <c r="CM996" i="5"/>
  <c r="BG1008" i="5"/>
  <c r="CM1008" i="5"/>
  <c r="BR74" i="5"/>
  <c r="CX74" i="5"/>
  <c r="CX50" i="5"/>
  <c r="BR50" i="5"/>
  <c r="CX26" i="5"/>
  <c r="BR26" i="5"/>
  <c r="BR187" i="5"/>
  <c r="CX187" i="5"/>
  <c r="BR113" i="5"/>
  <c r="CX113" i="5"/>
  <c r="CX195" i="5"/>
  <c r="BR195" i="5"/>
  <c r="BR98" i="5"/>
  <c r="CX98" i="5"/>
  <c r="CX122" i="5"/>
  <c r="BR122" i="5"/>
  <c r="CX146" i="5"/>
  <c r="BR146" i="5"/>
  <c r="CX182" i="5"/>
  <c r="BR182" i="5"/>
  <c r="CX232" i="5"/>
  <c r="BR232" i="5"/>
  <c r="CX206" i="5"/>
  <c r="BR206" i="5"/>
  <c r="BR279" i="5"/>
  <c r="CX279" i="5"/>
  <c r="CX360" i="5"/>
  <c r="BR360" i="5"/>
  <c r="BR408" i="5"/>
  <c r="CX408" i="5"/>
  <c r="BR323" i="5"/>
  <c r="CX323" i="5"/>
  <c r="CX272" i="5"/>
  <c r="BR272" i="5"/>
  <c r="BR325" i="5"/>
  <c r="CX325" i="5"/>
  <c r="BR329" i="5"/>
  <c r="CX329" i="5"/>
  <c r="BR350" i="5"/>
  <c r="CX350" i="5"/>
  <c r="CX310" i="5"/>
  <c r="BR310" i="5"/>
  <c r="BR334" i="5"/>
  <c r="CX334" i="5"/>
  <c r="CX359" i="5"/>
  <c r="BR359" i="5"/>
  <c r="BR396" i="5"/>
  <c r="CX396" i="5"/>
  <c r="CX394" i="5"/>
  <c r="BR394" i="5"/>
  <c r="CX466" i="5"/>
  <c r="BR466" i="5"/>
  <c r="CX460" i="5"/>
  <c r="BR460" i="5"/>
  <c r="BR429" i="5"/>
  <c r="CX429" i="5"/>
  <c r="BR490" i="5"/>
  <c r="CX490" i="5"/>
  <c r="CX493" i="5"/>
  <c r="BR493" i="5"/>
  <c r="CX526" i="5"/>
  <c r="BR526" i="5"/>
  <c r="BR627" i="5"/>
  <c r="CX627" i="5"/>
  <c r="BR610" i="5"/>
  <c r="CX610" i="5"/>
  <c r="BR634" i="5"/>
  <c r="CX634" i="5"/>
  <c r="CX659" i="5"/>
  <c r="BR659" i="5"/>
  <c r="BR701" i="5"/>
  <c r="CX701" i="5"/>
  <c r="CX747" i="5"/>
  <c r="BR747" i="5"/>
  <c r="CX767" i="5"/>
  <c r="BR767" i="5"/>
  <c r="CX783" i="5"/>
  <c r="BR783" i="5"/>
  <c r="BR780" i="5"/>
  <c r="CX780" i="5"/>
  <c r="BR816" i="5"/>
  <c r="CX816" i="5"/>
  <c r="BR793" i="5"/>
  <c r="CX793" i="5"/>
  <c r="BR842" i="5"/>
  <c r="CX842" i="5"/>
  <c r="CX844" i="5"/>
  <c r="BR844" i="5"/>
  <c r="CX876" i="5"/>
  <c r="BR876" i="5"/>
  <c r="CX934" i="5"/>
  <c r="BR934" i="5"/>
  <c r="BR917" i="5"/>
  <c r="CX917" i="5"/>
  <c r="BR936" i="5"/>
  <c r="CX936" i="5"/>
  <c r="CX950" i="5"/>
  <c r="BR950" i="5"/>
  <c r="CX969" i="5"/>
  <c r="BR969" i="5"/>
  <c r="CX973" i="5"/>
  <c r="BR973" i="5"/>
  <c r="CX1000" i="5"/>
  <c r="BR1000" i="5"/>
  <c r="BR129" i="5"/>
  <c r="CX129" i="5"/>
  <c r="BR161" i="5"/>
  <c r="CX161" i="5"/>
  <c r="BR49" i="5"/>
  <c r="CX49" i="5"/>
  <c r="CX25" i="5"/>
  <c r="BR25" i="5"/>
  <c r="CX91" i="5"/>
  <c r="BR91" i="5"/>
  <c r="CM105" i="5"/>
  <c r="BG105" i="5"/>
  <c r="CM142" i="5"/>
  <c r="BG142" i="5"/>
  <c r="BG193" i="5"/>
  <c r="CM193" i="5"/>
  <c r="BG55" i="5"/>
  <c r="CM55" i="5"/>
  <c r="BG79" i="5"/>
  <c r="CM79" i="5"/>
  <c r="BG110" i="5"/>
  <c r="CM110" i="5"/>
  <c r="CM76" i="5"/>
  <c r="BG76" i="5"/>
  <c r="CM64" i="5"/>
  <c r="BG64" i="5"/>
  <c r="CM62" i="5"/>
  <c r="BG62" i="5"/>
  <c r="CM340" i="5"/>
  <c r="BG340" i="5"/>
  <c r="BG186" i="5"/>
  <c r="CM186" i="5"/>
  <c r="BG141" i="5"/>
  <c r="CM141" i="5"/>
  <c r="BG165" i="5"/>
  <c r="CM165" i="5"/>
  <c r="CM179" i="5"/>
  <c r="BG179" i="5"/>
  <c r="BG214" i="5"/>
  <c r="CM214" i="5"/>
  <c r="BG356" i="5"/>
  <c r="CM356" i="5"/>
  <c r="BG219" i="5"/>
  <c r="CM219" i="5"/>
  <c r="BG289" i="5"/>
  <c r="CM289" i="5"/>
  <c r="CM308" i="5"/>
  <c r="BG308" i="5"/>
  <c r="CM255" i="5"/>
  <c r="BG255" i="5"/>
  <c r="CM279" i="5"/>
  <c r="BG279" i="5"/>
  <c r="CM334" i="5"/>
  <c r="BG334" i="5"/>
  <c r="BG311" i="5"/>
  <c r="CM311" i="5"/>
  <c r="BG335" i="5"/>
  <c r="CM335" i="5"/>
  <c r="BG382" i="5"/>
  <c r="CM382" i="5"/>
  <c r="CM404" i="5"/>
  <c r="BG404" i="5"/>
  <c r="CM400" i="5"/>
  <c r="BG400" i="5"/>
  <c r="BG432" i="5"/>
  <c r="CM432" i="5"/>
  <c r="BG458" i="5"/>
  <c r="CM458" i="5"/>
  <c r="CM552" i="5"/>
  <c r="BG552" i="5"/>
  <c r="BG459" i="5"/>
  <c r="CM459" i="5"/>
  <c r="CM530" i="5"/>
  <c r="BG530" i="5"/>
  <c r="BG584" i="5"/>
  <c r="CM584" i="5"/>
  <c r="BG560" i="5"/>
  <c r="CM560" i="5"/>
  <c r="CM589" i="5"/>
  <c r="BG589" i="5"/>
  <c r="BG626" i="5"/>
  <c r="CM626" i="5"/>
  <c r="BG623" i="5"/>
  <c r="CM623" i="5"/>
  <c r="CM652" i="5"/>
  <c r="BG652" i="5"/>
  <c r="CM698" i="5"/>
  <c r="BG698" i="5"/>
  <c r="CM705" i="5"/>
  <c r="BG705" i="5"/>
  <c r="CM713" i="5"/>
  <c r="BG713" i="5"/>
  <c r="CM797" i="5"/>
  <c r="BG797" i="5"/>
  <c r="CM804" i="5"/>
  <c r="BG804" i="5"/>
  <c r="BG831" i="5"/>
  <c r="CM831" i="5"/>
  <c r="CM880" i="5"/>
  <c r="BG880" i="5"/>
  <c r="BG899" i="5"/>
  <c r="CM899" i="5"/>
  <c r="CX72" i="5"/>
  <c r="BR72" i="5"/>
  <c r="BR48" i="5"/>
  <c r="CX48" i="5"/>
  <c r="CX24" i="5"/>
  <c r="BR24" i="5"/>
  <c r="BR92" i="5"/>
  <c r="CX92" i="5"/>
  <c r="BR205" i="5"/>
  <c r="CX205" i="5"/>
  <c r="CX100" i="5"/>
  <c r="BR100" i="5"/>
  <c r="CX124" i="5"/>
  <c r="BR124" i="5"/>
  <c r="CX148" i="5"/>
  <c r="BR148" i="5"/>
  <c r="BR211" i="5"/>
  <c r="CX211" i="5"/>
  <c r="BR275" i="5"/>
  <c r="CX275" i="5"/>
  <c r="BR172" i="5"/>
  <c r="CX172" i="5"/>
  <c r="CX208" i="5"/>
  <c r="BR208" i="5"/>
  <c r="CX200" i="5"/>
  <c r="BR200" i="5"/>
  <c r="CX352" i="5"/>
  <c r="BR352" i="5"/>
  <c r="BR235" i="5"/>
  <c r="CX235" i="5"/>
  <c r="CX274" i="5"/>
  <c r="BR274" i="5"/>
  <c r="BR331" i="5"/>
  <c r="CX331" i="5"/>
  <c r="BR312" i="5"/>
  <c r="CX312" i="5"/>
  <c r="BR336" i="5"/>
  <c r="CX336" i="5"/>
  <c r="CX366" i="5"/>
  <c r="BR366" i="5"/>
  <c r="CX414" i="5"/>
  <c r="BR414" i="5"/>
  <c r="CX430" i="5"/>
  <c r="BR430" i="5"/>
  <c r="BR422" i="5"/>
  <c r="CX422" i="5"/>
  <c r="CX488" i="5"/>
  <c r="BR488" i="5"/>
  <c r="CX517" i="5"/>
  <c r="BR517" i="5"/>
  <c r="CX486" i="5"/>
  <c r="BR486" i="5"/>
  <c r="CX462" i="5"/>
  <c r="BR462" i="5"/>
  <c r="CX588" i="5"/>
  <c r="BR588" i="5"/>
  <c r="CX528" i="5"/>
  <c r="BR528" i="5"/>
  <c r="CX553" i="5"/>
  <c r="BR553" i="5"/>
  <c r="CX580" i="5"/>
  <c r="BR580" i="5"/>
  <c r="BR589" i="5"/>
  <c r="CX589" i="5"/>
  <c r="BR629" i="5"/>
  <c r="CX629" i="5"/>
  <c r="CX612" i="5"/>
  <c r="BR612" i="5"/>
  <c r="BR636" i="5"/>
  <c r="CX636" i="5"/>
  <c r="CX695" i="5"/>
  <c r="BR695" i="5"/>
  <c r="CX759" i="5"/>
  <c r="BR759" i="5"/>
  <c r="CX755" i="5"/>
  <c r="BR755" i="5"/>
  <c r="CX830" i="5"/>
  <c r="BR830" i="5"/>
  <c r="CX795" i="5"/>
  <c r="BR795" i="5"/>
  <c r="BR806" i="5"/>
  <c r="CX806" i="5"/>
  <c r="CX862" i="5"/>
  <c r="BR862" i="5"/>
  <c r="CX843" i="5"/>
  <c r="BR843" i="5"/>
  <c r="CX930" i="5"/>
  <c r="BR930" i="5"/>
  <c r="BR943" i="5"/>
  <c r="CX943" i="5"/>
  <c r="BR953" i="5"/>
  <c r="CX953" i="5"/>
  <c r="CX983" i="5"/>
  <c r="BR983" i="5"/>
  <c r="CX970" i="5"/>
  <c r="BR970" i="5"/>
  <c r="BR1007" i="5"/>
  <c r="CX1007" i="5"/>
  <c r="CX188" i="5"/>
  <c r="BR188" i="5"/>
  <c r="BR85" i="5"/>
  <c r="CX85" i="5"/>
  <c r="BR151" i="5"/>
  <c r="CX151" i="5"/>
  <c r="BR47" i="5"/>
  <c r="CX47" i="5"/>
  <c r="CX23" i="5"/>
  <c r="BR23" i="5"/>
  <c r="CN34" i="5"/>
  <c r="BH34" i="5"/>
  <c r="CM38" i="5"/>
  <c r="BG38" i="5"/>
  <c r="CM40" i="5"/>
  <c r="BG40" i="5"/>
  <c r="CM113" i="5"/>
  <c r="BG113" i="5"/>
  <c r="CM87" i="5"/>
  <c r="BG87" i="5"/>
  <c r="CM100" i="5"/>
  <c r="BG100" i="5"/>
  <c r="BG33" i="5"/>
  <c r="CM33" i="5"/>
  <c r="BG57" i="5"/>
  <c r="CM57" i="5"/>
  <c r="BG81" i="5"/>
  <c r="CM81" i="5"/>
  <c r="BG118" i="5"/>
  <c r="CM118" i="5"/>
  <c r="CM78" i="5"/>
  <c r="BG78" i="5"/>
  <c r="CM68" i="5"/>
  <c r="BG68" i="5"/>
  <c r="CM66" i="5"/>
  <c r="BG66" i="5"/>
  <c r="CM176" i="5"/>
  <c r="BG176" i="5"/>
  <c r="BG202" i="5"/>
  <c r="CM202" i="5"/>
  <c r="BG143" i="5"/>
  <c r="CM143" i="5"/>
  <c r="CM220" i="5"/>
  <c r="BG220" i="5"/>
  <c r="CM181" i="5"/>
  <c r="BG181" i="5"/>
  <c r="BG222" i="5"/>
  <c r="CM222" i="5"/>
  <c r="BG197" i="5"/>
  <c r="CM197" i="5"/>
  <c r="BG221" i="5"/>
  <c r="CM221" i="5"/>
  <c r="CM312" i="5"/>
  <c r="BG312" i="5"/>
  <c r="CM257" i="5"/>
  <c r="BG257" i="5"/>
  <c r="BG281" i="5"/>
  <c r="CM281" i="5"/>
  <c r="CM346" i="5"/>
  <c r="BG346" i="5"/>
  <c r="BG313" i="5"/>
  <c r="CM313" i="5"/>
  <c r="BG337" i="5"/>
  <c r="CM337" i="5"/>
  <c r="CM357" i="5"/>
  <c r="BG357" i="5"/>
  <c r="CM410" i="5"/>
  <c r="BG410" i="5"/>
  <c r="CM406" i="5"/>
  <c r="BG406" i="5"/>
  <c r="CM445" i="5"/>
  <c r="BG445" i="5"/>
  <c r="BG470" i="5"/>
  <c r="CM470" i="5"/>
  <c r="BG460" i="5"/>
  <c r="CM460" i="5"/>
  <c r="CM461" i="5"/>
  <c r="BG461" i="5"/>
  <c r="CM572" i="5"/>
  <c r="BG572" i="5"/>
  <c r="BG549" i="5"/>
  <c r="CM549" i="5"/>
  <c r="BG608" i="5"/>
  <c r="CM608" i="5"/>
  <c r="CM585" i="5"/>
  <c r="BG585" i="5"/>
  <c r="BG625" i="5"/>
  <c r="CM625" i="5"/>
  <c r="CM707" i="5"/>
  <c r="BG707" i="5"/>
  <c r="CM715" i="5"/>
  <c r="BG715" i="5"/>
  <c r="BG815" i="5"/>
  <c r="CM815" i="5"/>
  <c r="CM768" i="5"/>
  <c r="BG768" i="5"/>
  <c r="BG805" i="5"/>
  <c r="CM805" i="5"/>
  <c r="CM858" i="5"/>
  <c r="BG858" i="5"/>
  <c r="BG898" i="5"/>
  <c r="CM898" i="5"/>
  <c r="BG887" i="5"/>
  <c r="CM887" i="5"/>
  <c r="CM910" i="5"/>
  <c r="BG910" i="5"/>
  <c r="CM991" i="5"/>
  <c r="BG991" i="5"/>
  <c r="BG995" i="5"/>
  <c r="CM995" i="5"/>
  <c r="BG1009" i="5"/>
  <c r="CM1009" i="5"/>
  <c r="BR70" i="5"/>
  <c r="CX70" i="5"/>
  <c r="CX46" i="5"/>
  <c r="BR46" i="5"/>
  <c r="CX22" i="5"/>
  <c r="BR22" i="5"/>
  <c r="BR207" i="5"/>
  <c r="CX207" i="5"/>
  <c r="CX102" i="5"/>
  <c r="BR102" i="5"/>
  <c r="CX150" i="5"/>
  <c r="BR150" i="5"/>
  <c r="BR163" i="5"/>
  <c r="CX163" i="5"/>
  <c r="CX192" i="5"/>
  <c r="BR192" i="5"/>
  <c r="CX289" i="5"/>
  <c r="BR289" i="5"/>
  <c r="CX236" i="5"/>
  <c r="BR236" i="5"/>
  <c r="CX353" i="5"/>
  <c r="BR353" i="5"/>
  <c r="CX381" i="5"/>
  <c r="BR381" i="5"/>
  <c r="CX276" i="5"/>
  <c r="BR276" i="5"/>
  <c r="BR333" i="5"/>
  <c r="CX333" i="5"/>
  <c r="CX410" i="5"/>
  <c r="BR410" i="5"/>
  <c r="CX314" i="5"/>
  <c r="BR314" i="5"/>
  <c r="CX338" i="5"/>
  <c r="BR338" i="5"/>
  <c r="CX385" i="5"/>
  <c r="BR385" i="5"/>
  <c r="BR418" i="5"/>
  <c r="CX418" i="5"/>
  <c r="CX456" i="5"/>
  <c r="BR456" i="5"/>
  <c r="BR451" i="5"/>
  <c r="CX451" i="5"/>
  <c r="BR471" i="5"/>
  <c r="CX471" i="5"/>
  <c r="CX489" i="5"/>
  <c r="BR489" i="5"/>
  <c r="CX433" i="5"/>
  <c r="BR433" i="5"/>
  <c r="CX527" i="5"/>
  <c r="BR527" i="5"/>
  <c r="BR530" i="5"/>
  <c r="CX530" i="5"/>
  <c r="BR559" i="5"/>
  <c r="CX559" i="5"/>
  <c r="CX554" i="5"/>
  <c r="BR554" i="5"/>
  <c r="CX603" i="5"/>
  <c r="BR603" i="5"/>
  <c r="CX594" i="5"/>
  <c r="BR594" i="5"/>
  <c r="BR631" i="5"/>
  <c r="CX631" i="5"/>
  <c r="CX614" i="5"/>
  <c r="BR614" i="5"/>
  <c r="CX648" i="5"/>
  <c r="BR648" i="5"/>
  <c r="BR697" i="5"/>
  <c r="CX697" i="5"/>
  <c r="CX679" i="5"/>
  <c r="BR679" i="5"/>
  <c r="CX751" i="5"/>
  <c r="BR751" i="5"/>
  <c r="BR768" i="5"/>
  <c r="CX768" i="5"/>
  <c r="CX763" i="5"/>
  <c r="BR763" i="5"/>
  <c r="CX741" i="5"/>
  <c r="BR741" i="5"/>
  <c r="CX798" i="5"/>
  <c r="BR798" i="5"/>
  <c r="BR791" i="5"/>
  <c r="CX791" i="5"/>
  <c r="CX797" i="5"/>
  <c r="BR797" i="5"/>
  <c r="BR899" i="5"/>
  <c r="CX899" i="5"/>
  <c r="BR845" i="5"/>
  <c r="CX845" i="5"/>
  <c r="BR888" i="5"/>
  <c r="CX888" i="5"/>
  <c r="BR907" i="5"/>
  <c r="CX907" i="5"/>
  <c r="CX928" i="5"/>
  <c r="BR928" i="5"/>
  <c r="CX978" i="5"/>
  <c r="BR978" i="5"/>
  <c r="BR972" i="5"/>
  <c r="CX972" i="5"/>
  <c r="BR995" i="5"/>
  <c r="CX995" i="5"/>
  <c r="BR1004" i="5"/>
  <c r="CX1004" i="5"/>
  <c r="BR141" i="5"/>
  <c r="CX141" i="5"/>
  <c r="CX119" i="5"/>
  <c r="BR119" i="5"/>
  <c r="BR67" i="5"/>
  <c r="CX67" i="5"/>
  <c r="BR59" i="5"/>
  <c r="CX59" i="5"/>
  <c r="BR45" i="5"/>
  <c r="CX45" i="5"/>
  <c r="CX21" i="5"/>
  <c r="BR21" i="5"/>
  <c r="BR135" i="5"/>
  <c r="CX135" i="5"/>
  <c r="BR291" i="5"/>
  <c r="CX291" i="5"/>
  <c r="CM22" i="5"/>
  <c r="BG22" i="5"/>
  <c r="CM16" i="5"/>
  <c r="BG16" i="5"/>
  <c r="CM121" i="5"/>
  <c r="BG121" i="5"/>
  <c r="CM116" i="5"/>
  <c r="BG116" i="5"/>
  <c r="BG82" i="5"/>
  <c r="CM82" i="5"/>
  <c r="CM122" i="5"/>
  <c r="BG122" i="5"/>
  <c r="CM70" i="5"/>
  <c r="BG70" i="5"/>
  <c r="CM72" i="5"/>
  <c r="BG72" i="5"/>
  <c r="CM190" i="5"/>
  <c r="BG190" i="5"/>
  <c r="BG145" i="5"/>
  <c r="CM145" i="5"/>
  <c r="CM230" i="5"/>
  <c r="BG230" i="5"/>
  <c r="BG199" i="5"/>
  <c r="CM199" i="5"/>
  <c r="BG223" i="5"/>
  <c r="CM223" i="5"/>
  <c r="BG299" i="5"/>
  <c r="CM299" i="5"/>
  <c r="CM259" i="5"/>
  <c r="BG259" i="5"/>
  <c r="CM283" i="5"/>
  <c r="BG283" i="5"/>
  <c r="BG315" i="5"/>
  <c r="CM315" i="5"/>
  <c r="BG339" i="5"/>
  <c r="CM339" i="5"/>
  <c r="BG366" i="5"/>
  <c r="CM366" i="5"/>
  <c r="CM424" i="5"/>
  <c r="BG424" i="5"/>
  <c r="CM439" i="5"/>
  <c r="BG439" i="5"/>
  <c r="BG462" i="5"/>
  <c r="CM462" i="5"/>
  <c r="BG501" i="5"/>
  <c r="CM501" i="5"/>
  <c r="BG492" i="5"/>
  <c r="CM492" i="5"/>
  <c r="CM508" i="5"/>
  <c r="BG508" i="5"/>
  <c r="BG488" i="5"/>
  <c r="CM488" i="5"/>
  <c r="BG536" i="5"/>
  <c r="CM536" i="5"/>
  <c r="BG616" i="5"/>
  <c r="CM616" i="5"/>
  <c r="BG550" i="5"/>
  <c r="CM550" i="5"/>
  <c r="BG612" i="5"/>
  <c r="CM612" i="5"/>
  <c r="BG590" i="5"/>
  <c r="CM590" i="5"/>
  <c r="BG627" i="5"/>
  <c r="CM627" i="5"/>
  <c r="CM661" i="5"/>
  <c r="BG661" i="5"/>
  <c r="CM721" i="5"/>
  <c r="BG721" i="5"/>
  <c r="CM741" i="5"/>
  <c r="BG741" i="5"/>
  <c r="CM725" i="5"/>
  <c r="BG725" i="5"/>
  <c r="CM745" i="5"/>
  <c r="BG745" i="5"/>
  <c r="CM783" i="5"/>
  <c r="BG783" i="5"/>
  <c r="BG770" i="5"/>
  <c r="CM770" i="5"/>
  <c r="CM838" i="5"/>
  <c r="BG838" i="5"/>
  <c r="CM843" i="5"/>
  <c r="BG843" i="5"/>
  <c r="BG883" i="5"/>
  <c r="CM883" i="5"/>
  <c r="CM856" i="5"/>
  <c r="BG856" i="5"/>
  <c r="BG866" i="5"/>
  <c r="CM866" i="5"/>
  <c r="BG871" i="5"/>
  <c r="CM871" i="5"/>
  <c r="CM916" i="5"/>
  <c r="BG916" i="5"/>
  <c r="CM978" i="5"/>
  <c r="BG978" i="5"/>
  <c r="CM994" i="5"/>
  <c r="BG994" i="5"/>
  <c r="BG997" i="5"/>
  <c r="CM997" i="5"/>
  <c r="BG1011" i="5"/>
  <c r="CM1011" i="5"/>
  <c r="BR223" i="5"/>
  <c r="CX223" i="5"/>
  <c r="CX68" i="5"/>
  <c r="BR68" i="5"/>
  <c r="CX44" i="5"/>
  <c r="BR44" i="5"/>
  <c r="CX20" i="5"/>
  <c r="BR20" i="5"/>
  <c r="CX234" i="5"/>
  <c r="BR234" i="5"/>
  <c r="BR104" i="5"/>
  <c r="CX104" i="5"/>
  <c r="CX152" i="5"/>
  <c r="BR152" i="5"/>
  <c r="BR215" i="5"/>
  <c r="CX215" i="5"/>
  <c r="BR165" i="5"/>
  <c r="CX165" i="5"/>
  <c r="CX194" i="5"/>
  <c r="BR194" i="5"/>
  <c r="BR201" i="5"/>
  <c r="CX201" i="5"/>
  <c r="BR267" i="5"/>
  <c r="CX267" i="5"/>
  <c r="BR255" i="5"/>
  <c r="CX255" i="5"/>
  <c r="CX254" i="5"/>
  <c r="BR254" i="5"/>
  <c r="CX278" i="5"/>
  <c r="BR278" i="5"/>
  <c r="BR303" i="5"/>
  <c r="CX303" i="5"/>
  <c r="CX299" i="5"/>
  <c r="BR299" i="5"/>
  <c r="BR335" i="5"/>
  <c r="CX335" i="5"/>
  <c r="CX355" i="5"/>
  <c r="BR355" i="5"/>
  <c r="CX340" i="5"/>
  <c r="BR340" i="5"/>
  <c r="CX393" i="5"/>
  <c r="BR393" i="5"/>
  <c r="CX458" i="5"/>
  <c r="BR458" i="5"/>
  <c r="CX521" i="5"/>
  <c r="BR521" i="5"/>
  <c r="CX442" i="5"/>
  <c r="BR442" i="5"/>
  <c r="CX505" i="5"/>
  <c r="BR505" i="5"/>
  <c r="BR480" i="5"/>
  <c r="CX480" i="5"/>
  <c r="BR435" i="5"/>
  <c r="CX435" i="5"/>
  <c r="CX515" i="5"/>
  <c r="BR515" i="5"/>
  <c r="CX529" i="5"/>
  <c r="BR529" i="5"/>
  <c r="CX508" i="5"/>
  <c r="BR508" i="5"/>
  <c r="BR532" i="5"/>
  <c r="CX532" i="5"/>
  <c r="CX558" i="5"/>
  <c r="BR558" i="5"/>
  <c r="BR608" i="5"/>
  <c r="CX608" i="5"/>
  <c r="CX638" i="5"/>
  <c r="BR638" i="5"/>
  <c r="BR633" i="5"/>
  <c r="CX633" i="5"/>
  <c r="CX616" i="5"/>
  <c r="BR616" i="5"/>
  <c r="CX681" i="5"/>
  <c r="BR681" i="5"/>
  <c r="CX693" i="5"/>
  <c r="BR693" i="5"/>
  <c r="CX683" i="5"/>
  <c r="BR683" i="5"/>
  <c r="CX705" i="5"/>
  <c r="BR705" i="5"/>
  <c r="CX749" i="5"/>
  <c r="BR749" i="5"/>
  <c r="CX802" i="5"/>
  <c r="BR802" i="5"/>
  <c r="CX789" i="5"/>
  <c r="BR789" i="5"/>
  <c r="CX792" i="5"/>
  <c r="BR792" i="5"/>
  <c r="CX870" i="5"/>
  <c r="BR870" i="5"/>
  <c r="CX819" i="5"/>
  <c r="BR819" i="5"/>
  <c r="BR840" i="5"/>
  <c r="CX840" i="5"/>
  <c r="CX861" i="5"/>
  <c r="BR861" i="5"/>
  <c r="CX940" i="5"/>
  <c r="BR940" i="5"/>
  <c r="CX952" i="5"/>
  <c r="BR952" i="5"/>
  <c r="CX946" i="5"/>
  <c r="BR946" i="5"/>
  <c r="CX989" i="5"/>
  <c r="BR989" i="5"/>
  <c r="CX998" i="5"/>
  <c r="BR998" i="5"/>
  <c r="CX247" i="5"/>
  <c r="BR247" i="5"/>
  <c r="BR93" i="5"/>
  <c r="CX93" i="5"/>
  <c r="BR155" i="5"/>
  <c r="CX155" i="5"/>
  <c r="BR269" i="5"/>
  <c r="CX269" i="5"/>
  <c r="BR81" i="5"/>
  <c r="CX81" i="5"/>
  <c r="BR43" i="5"/>
  <c r="CX43" i="5"/>
  <c r="CX19" i="5"/>
  <c r="BR19" i="5"/>
  <c r="CM123" i="5"/>
  <c r="BG123" i="5"/>
  <c r="CM148" i="5"/>
  <c r="BG148" i="5"/>
  <c r="CM95" i="5"/>
  <c r="BG95" i="5"/>
  <c r="CM208" i="5"/>
  <c r="BG208" i="5"/>
  <c r="BG37" i="5"/>
  <c r="CM37" i="5"/>
  <c r="BG61" i="5"/>
  <c r="CM61" i="5"/>
  <c r="BG86" i="5"/>
  <c r="CM86" i="5"/>
  <c r="BG138" i="5"/>
  <c r="CM138" i="5"/>
  <c r="BG89" i="5"/>
  <c r="CM89" i="5"/>
  <c r="BG96" i="5"/>
  <c r="CM96" i="5"/>
  <c r="BG170" i="5"/>
  <c r="CM170" i="5"/>
  <c r="CM192" i="5"/>
  <c r="BG192" i="5"/>
  <c r="BG249" i="5"/>
  <c r="CM249" i="5"/>
  <c r="BG147" i="5"/>
  <c r="CM147" i="5"/>
  <c r="CM185" i="5"/>
  <c r="BG185" i="5"/>
  <c r="CM235" i="5"/>
  <c r="BG235" i="5"/>
  <c r="BG201" i="5"/>
  <c r="CM201" i="5"/>
  <c r="BG225" i="5"/>
  <c r="CM225" i="5"/>
  <c r="BG291" i="5"/>
  <c r="CM291" i="5"/>
  <c r="BG396" i="5"/>
  <c r="CM396" i="5"/>
  <c r="CM320" i="5"/>
  <c r="BG320" i="5"/>
  <c r="CM261" i="5"/>
  <c r="BG261" i="5"/>
  <c r="BG285" i="5"/>
  <c r="CM285" i="5"/>
  <c r="BG317" i="5"/>
  <c r="CM317" i="5"/>
  <c r="BG341" i="5"/>
  <c r="CM341" i="5"/>
  <c r="BG368" i="5"/>
  <c r="CM368" i="5"/>
  <c r="CM412" i="5"/>
  <c r="BG412" i="5"/>
  <c r="BG420" i="5"/>
  <c r="CM420" i="5"/>
  <c r="CM477" i="5"/>
  <c r="BG477" i="5"/>
  <c r="BG509" i="5"/>
  <c r="CM509" i="5"/>
  <c r="BG503" i="5"/>
  <c r="CM503" i="5"/>
  <c r="BG529" i="5"/>
  <c r="CM529" i="5"/>
  <c r="CM520" i="5"/>
  <c r="BG520" i="5"/>
  <c r="BG489" i="5"/>
  <c r="CM489" i="5"/>
  <c r="BG620" i="5"/>
  <c r="CM620" i="5"/>
  <c r="CM548" i="5"/>
  <c r="BG548" i="5"/>
  <c r="CM564" i="5"/>
  <c r="BG564" i="5"/>
  <c r="BG604" i="5"/>
  <c r="CM604" i="5"/>
  <c r="BG614" i="5"/>
  <c r="CM614" i="5"/>
  <c r="CM609" i="5"/>
  <c r="BG609" i="5"/>
  <c r="BG629" i="5"/>
  <c r="CM629" i="5"/>
  <c r="BG636" i="5"/>
  <c r="CM636" i="5"/>
  <c r="CM848" i="5"/>
  <c r="BG848" i="5"/>
  <c r="CM731" i="5"/>
  <c r="BG731" i="5"/>
  <c r="CM753" i="5"/>
  <c r="BG753" i="5"/>
  <c r="BG787" i="5"/>
  <c r="CM787" i="5"/>
  <c r="BG816" i="5"/>
  <c r="CM816" i="5"/>
  <c r="CM878" i="5"/>
  <c r="BG878" i="5"/>
  <c r="BG864" i="5"/>
  <c r="CM864" i="5"/>
  <c r="BG870" i="5"/>
  <c r="CM870" i="5"/>
  <c r="CM914" i="5"/>
  <c r="BG914" i="5"/>
  <c r="BG928" i="5"/>
  <c r="CM928" i="5"/>
  <c r="BG1007" i="5"/>
  <c r="CM1007" i="5"/>
  <c r="BR66" i="5"/>
  <c r="CX66" i="5"/>
  <c r="CX42" i="5"/>
  <c r="BR42" i="5"/>
  <c r="CX18" i="5"/>
  <c r="BR18" i="5"/>
  <c r="CX184" i="5"/>
  <c r="BR184" i="5"/>
  <c r="BR88" i="5"/>
  <c r="CX88" i="5"/>
  <c r="AU1013" i="5"/>
  <c r="AU1011" i="5"/>
  <c r="AU1009" i="5"/>
  <c r="AU1007" i="5"/>
  <c r="AU1010" i="5"/>
  <c r="AU1003" i="5"/>
  <c r="AU1002" i="5"/>
  <c r="AU1000" i="5"/>
  <c r="AU1008" i="5"/>
  <c r="AU1012" i="5"/>
  <c r="AU997" i="5"/>
  <c r="AU995" i="5"/>
  <c r="AU1001" i="5"/>
  <c r="AU1006" i="5"/>
  <c r="AU999" i="5"/>
  <c r="AU992" i="5"/>
  <c r="AU990" i="5"/>
  <c r="AU996" i="5"/>
  <c r="AU991" i="5"/>
  <c r="AU989" i="5"/>
  <c r="AU1004" i="5"/>
  <c r="AU986" i="5"/>
  <c r="AU984" i="5"/>
  <c r="AU982" i="5"/>
  <c r="AU998" i="5"/>
  <c r="AU1005" i="5"/>
  <c r="AU994" i="5"/>
  <c r="AU985" i="5"/>
  <c r="AU977" i="5"/>
  <c r="AU969" i="5"/>
  <c r="AU983" i="5"/>
  <c r="AU968" i="5"/>
  <c r="AU966" i="5"/>
  <c r="AU964" i="5"/>
  <c r="AU962" i="5"/>
  <c r="AU978" i="5"/>
  <c r="AU976" i="5"/>
  <c r="AU993" i="5"/>
  <c r="AU974" i="5"/>
  <c r="AU973" i="5"/>
  <c r="AU988" i="5"/>
  <c r="AU981" i="5"/>
  <c r="AU980" i="5"/>
  <c r="AU971" i="5"/>
  <c r="AU960" i="5"/>
  <c r="AU965" i="5"/>
  <c r="AU987" i="5"/>
  <c r="AU979" i="5"/>
  <c r="AU963" i="5"/>
  <c r="AU961" i="5"/>
  <c r="AU949" i="5"/>
  <c r="AU947" i="5"/>
  <c r="AU945" i="5"/>
  <c r="AU955" i="5"/>
  <c r="AU975" i="5"/>
  <c r="AU951" i="5"/>
  <c r="AU972" i="5"/>
  <c r="AU970" i="5"/>
  <c r="AU967" i="5"/>
  <c r="AU957" i="5"/>
  <c r="AU944" i="5"/>
  <c r="AU956" i="5"/>
  <c r="AU952" i="5"/>
  <c r="AU950" i="5"/>
  <c r="AU948" i="5"/>
  <c r="AU959" i="5"/>
  <c r="AU953" i="5"/>
  <c r="AU946" i="5"/>
  <c r="AU954" i="5"/>
  <c r="AU943" i="5"/>
  <c r="AU942" i="5"/>
  <c r="AU958" i="5"/>
  <c r="AU939" i="5"/>
  <c r="AU936" i="5"/>
  <c r="AU941" i="5"/>
  <c r="AU935" i="5"/>
  <c r="AU927" i="5"/>
  <c r="AU925" i="5"/>
  <c r="AU931" i="5"/>
  <c r="AU933" i="5"/>
  <c r="AU932" i="5"/>
  <c r="AU921" i="5"/>
  <c r="AU938" i="5"/>
  <c r="AU929" i="5"/>
  <c r="AU919" i="5"/>
  <c r="AU915" i="5"/>
  <c r="AU913" i="5"/>
  <c r="AU911" i="5"/>
  <c r="AU909" i="5"/>
  <c r="AU907" i="5"/>
  <c r="AU905" i="5"/>
  <c r="AU903" i="5"/>
  <c r="AU918" i="5"/>
  <c r="AU930" i="5"/>
  <c r="AU928" i="5"/>
  <c r="AU926" i="5"/>
  <c r="AU910" i="5"/>
  <c r="AU901" i="5"/>
  <c r="AU902" i="5"/>
  <c r="AU912" i="5"/>
  <c r="AU940" i="5"/>
  <c r="AU934" i="5"/>
  <c r="AU923" i="5"/>
  <c r="AU937" i="5"/>
  <c r="AU888" i="5"/>
  <c r="AU887" i="5"/>
  <c r="AU885" i="5"/>
  <c r="AU883" i="5"/>
  <c r="AU881" i="5"/>
  <c r="AU879" i="5"/>
  <c r="AU877" i="5"/>
  <c r="AU875" i="5"/>
  <c r="AU873" i="5"/>
  <c r="AU871" i="5"/>
  <c r="AU922" i="5"/>
  <c r="AU889" i="5"/>
  <c r="AU914" i="5"/>
  <c r="AU897" i="5"/>
  <c r="AU891" i="5"/>
  <c r="AU924" i="5"/>
  <c r="AU916" i="5"/>
  <c r="AU904" i="5"/>
  <c r="AU900" i="5"/>
  <c r="AU896" i="5"/>
  <c r="AU906" i="5"/>
  <c r="AU898" i="5"/>
  <c r="AU892" i="5"/>
  <c r="AU893" i="5"/>
  <c r="AU882" i="5"/>
  <c r="AU874" i="5"/>
  <c r="AU886" i="5"/>
  <c r="AU894" i="5"/>
  <c r="AU878" i="5"/>
  <c r="AU867" i="5"/>
  <c r="AU863" i="5"/>
  <c r="AU884" i="5"/>
  <c r="AU855" i="5"/>
  <c r="AU908" i="5"/>
  <c r="AU876" i="5"/>
  <c r="AU868" i="5"/>
  <c r="AU864" i="5"/>
  <c r="AU862" i="5"/>
  <c r="AU858" i="5"/>
  <c r="AU865" i="5"/>
  <c r="AU849" i="5"/>
  <c r="AU843" i="5"/>
  <c r="AU835" i="5"/>
  <c r="AU833" i="5"/>
  <c r="AU831" i="5"/>
  <c r="AU829" i="5"/>
  <c r="AU827" i="5"/>
  <c r="AU825" i="5"/>
  <c r="AU823" i="5"/>
  <c r="AU821" i="5"/>
  <c r="AU819" i="5"/>
  <c r="AU817" i="5"/>
  <c r="AU815" i="5"/>
  <c r="AU813" i="5"/>
  <c r="AU811" i="5"/>
  <c r="AU809" i="5"/>
  <c r="AU807" i="5"/>
  <c r="AU805" i="5"/>
  <c r="AU869" i="5"/>
  <c r="AU848" i="5"/>
  <c r="AU842" i="5"/>
  <c r="AU899" i="5"/>
  <c r="AU890" i="5"/>
  <c r="AU870" i="5"/>
  <c r="AU880" i="5"/>
  <c r="AU920" i="5"/>
  <c r="AU859" i="5"/>
  <c r="AU854" i="5"/>
  <c r="AU852" i="5"/>
  <c r="AU846" i="5"/>
  <c r="AU834" i="5"/>
  <c r="AU850" i="5"/>
  <c r="AU844" i="5"/>
  <c r="AU828" i="5"/>
  <c r="AU917" i="5"/>
  <c r="AU866" i="5"/>
  <c r="AU872" i="5"/>
  <c r="AU856" i="5"/>
  <c r="AU838" i="5"/>
  <c r="AU837" i="5"/>
  <c r="AU847" i="5"/>
  <c r="AU845" i="5"/>
  <c r="AU816" i="5"/>
  <c r="AU857" i="5"/>
  <c r="AU832" i="5"/>
  <c r="AU812" i="5"/>
  <c r="AU839" i="5"/>
  <c r="AU895" i="5"/>
  <c r="AU853" i="5"/>
  <c r="AU818" i="5"/>
  <c r="AU841" i="5"/>
  <c r="AU820" i="5"/>
  <c r="AU814" i="5"/>
  <c r="AU851" i="5"/>
  <c r="AU808" i="5"/>
  <c r="AU824" i="5"/>
  <c r="AU802" i="5"/>
  <c r="AU800" i="5"/>
  <c r="AU798" i="5"/>
  <c r="AU796" i="5"/>
  <c r="AU794" i="5"/>
  <c r="AU792" i="5"/>
  <c r="AU830" i="5"/>
  <c r="AU826" i="5"/>
  <c r="AU836" i="5"/>
  <c r="AU861" i="5"/>
  <c r="AU803" i="5"/>
  <c r="AU791" i="5"/>
  <c r="AU799" i="5"/>
  <c r="AU789" i="5"/>
  <c r="AU786" i="5"/>
  <c r="AU784" i="5"/>
  <c r="AU782" i="5"/>
  <c r="AU860" i="5"/>
  <c r="AU788" i="5"/>
  <c r="AU804" i="5"/>
  <c r="AU795" i="5"/>
  <c r="AU822" i="5"/>
  <c r="AU810" i="5"/>
  <c r="AU801" i="5"/>
  <c r="AU783" i="5"/>
  <c r="AU840" i="5"/>
  <c r="AU780" i="5"/>
  <c r="AU775" i="5"/>
  <c r="AU770" i="5"/>
  <c r="AU790" i="5"/>
  <c r="AU778" i="5"/>
  <c r="AU766" i="5"/>
  <c r="AU764" i="5"/>
  <c r="AU762" i="5"/>
  <c r="AU760" i="5"/>
  <c r="AU758" i="5"/>
  <c r="AU756" i="5"/>
  <c r="AU754" i="5"/>
  <c r="AU752" i="5"/>
  <c r="AU750" i="5"/>
  <c r="AU748" i="5"/>
  <c r="AU746" i="5"/>
  <c r="AU744" i="5"/>
  <c r="AU742" i="5"/>
  <c r="AU740" i="5"/>
  <c r="AU738" i="5"/>
  <c r="AU736" i="5"/>
  <c r="AU734" i="5"/>
  <c r="AU732" i="5"/>
  <c r="AU730" i="5"/>
  <c r="AU806" i="5"/>
  <c r="AU787" i="5"/>
  <c r="AU771" i="5"/>
  <c r="AU776" i="5"/>
  <c r="AU793" i="5"/>
  <c r="AU785" i="5"/>
  <c r="AU765" i="5"/>
  <c r="AU757" i="5"/>
  <c r="AU749" i="5"/>
  <c r="AU741" i="5"/>
  <c r="AU733" i="5"/>
  <c r="AU727" i="5"/>
  <c r="AU726" i="5"/>
  <c r="AU715" i="5"/>
  <c r="AU714" i="5"/>
  <c r="AU772" i="5"/>
  <c r="AU731" i="5"/>
  <c r="AU729" i="5"/>
  <c r="AU725" i="5"/>
  <c r="AU724" i="5"/>
  <c r="AU713" i="5"/>
  <c r="AU712" i="5"/>
  <c r="AU797" i="5"/>
  <c r="AU769" i="5"/>
  <c r="AU723" i="5"/>
  <c r="AU722" i="5"/>
  <c r="AU711" i="5"/>
  <c r="AU710" i="5"/>
  <c r="AU781" i="5"/>
  <c r="AU779" i="5"/>
  <c r="AU774" i="5"/>
  <c r="AU768" i="5"/>
  <c r="AU761" i="5"/>
  <c r="AU753" i="5"/>
  <c r="AU745" i="5"/>
  <c r="AU721" i="5"/>
  <c r="AU720" i="5"/>
  <c r="AU759" i="5"/>
  <c r="AU751" i="5"/>
  <c r="AU739" i="5"/>
  <c r="AU737" i="5"/>
  <c r="AU777" i="5"/>
  <c r="AU773" i="5"/>
  <c r="AU747" i="5"/>
  <c r="AU763" i="5"/>
  <c r="AU699" i="5"/>
  <c r="AU698" i="5"/>
  <c r="AU706" i="5"/>
  <c r="AU716" i="5"/>
  <c r="AU708" i="5"/>
  <c r="AU697" i="5"/>
  <c r="AU696" i="5"/>
  <c r="AU694" i="5"/>
  <c r="AU692" i="5"/>
  <c r="AU690" i="5"/>
  <c r="AU688" i="5"/>
  <c r="AU686" i="5"/>
  <c r="AU684" i="5"/>
  <c r="AU682" i="5"/>
  <c r="AU680" i="5"/>
  <c r="AU678" i="5"/>
  <c r="AU676" i="5"/>
  <c r="AU674" i="5"/>
  <c r="AU672" i="5"/>
  <c r="AU670" i="5"/>
  <c r="AU668" i="5"/>
  <c r="AU666" i="5"/>
  <c r="AU664" i="5"/>
  <c r="AU662" i="5"/>
  <c r="AU660" i="5"/>
  <c r="AU658" i="5"/>
  <c r="AU656" i="5"/>
  <c r="AU654" i="5"/>
  <c r="AU718" i="5"/>
  <c r="AU728" i="5"/>
  <c r="AU709" i="5"/>
  <c r="AU704" i="5"/>
  <c r="AU755" i="5"/>
  <c r="AU743" i="5"/>
  <c r="AU717" i="5"/>
  <c r="AU705" i="5"/>
  <c r="AU703" i="5"/>
  <c r="AU702" i="5"/>
  <c r="AU695" i="5"/>
  <c r="AU693" i="5"/>
  <c r="AU691" i="5"/>
  <c r="AU689" i="5"/>
  <c r="AU687" i="5"/>
  <c r="AU685" i="5"/>
  <c r="AU683" i="5"/>
  <c r="AU681" i="5"/>
  <c r="AU679" i="5"/>
  <c r="AU677" i="5"/>
  <c r="AU735" i="5"/>
  <c r="AU767" i="5"/>
  <c r="AU719" i="5"/>
  <c r="AU673" i="5"/>
  <c r="AU671" i="5"/>
  <c r="AU700" i="5"/>
  <c r="AU701" i="5"/>
  <c r="AU667" i="5"/>
  <c r="AU657" i="5"/>
  <c r="AU663" i="5"/>
  <c r="AU707" i="5"/>
  <c r="AU659" i="5"/>
  <c r="AU675" i="5"/>
  <c r="AU665" i="5"/>
  <c r="AU661" i="5"/>
  <c r="AU651" i="5"/>
  <c r="AU647" i="5"/>
  <c r="AU642" i="5"/>
  <c r="AU636" i="5"/>
  <c r="AU634" i="5"/>
  <c r="AU632" i="5"/>
  <c r="AU630" i="5"/>
  <c r="AU628" i="5"/>
  <c r="AU626" i="5"/>
  <c r="AU624" i="5"/>
  <c r="AU622" i="5"/>
  <c r="AU620" i="5"/>
  <c r="AU618" i="5"/>
  <c r="AU616" i="5"/>
  <c r="AU614" i="5"/>
  <c r="AU612" i="5"/>
  <c r="AU610" i="5"/>
  <c r="AU608" i="5"/>
  <c r="AU606" i="5"/>
  <c r="AU604" i="5"/>
  <c r="AU602" i="5"/>
  <c r="AU600" i="5"/>
  <c r="AU598" i="5"/>
  <c r="AU596" i="5"/>
  <c r="AU594" i="5"/>
  <c r="AU592" i="5"/>
  <c r="AU590" i="5"/>
  <c r="AU588" i="5"/>
  <c r="AU586" i="5"/>
  <c r="AU584" i="5"/>
  <c r="AU653" i="5"/>
  <c r="AU652" i="5"/>
  <c r="AU650" i="5"/>
  <c r="AU648" i="5"/>
  <c r="AU645" i="5"/>
  <c r="AU637" i="5"/>
  <c r="AU635" i="5"/>
  <c r="AU633" i="5"/>
  <c r="AU631" i="5"/>
  <c r="AU629" i="5"/>
  <c r="AU627" i="5"/>
  <c r="AU625" i="5"/>
  <c r="AU623" i="5"/>
  <c r="AU621" i="5"/>
  <c r="AU619" i="5"/>
  <c r="AU669" i="5"/>
  <c r="AU649" i="5"/>
  <c r="AU643" i="5"/>
  <c r="AU640" i="5"/>
  <c r="AU611" i="5"/>
  <c r="AU605" i="5"/>
  <c r="AU641" i="5"/>
  <c r="AU613" i="5"/>
  <c r="AU591" i="5"/>
  <c r="AU639" i="5"/>
  <c r="AU615" i="5"/>
  <c r="AU601" i="5"/>
  <c r="AU581" i="5"/>
  <c r="AU579" i="5"/>
  <c r="AU577" i="5"/>
  <c r="AU575" i="5"/>
  <c r="AU573" i="5"/>
  <c r="AU571" i="5"/>
  <c r="AU569" i="5"/>
  <c r="AU567" i="5"/>
  <c r="AU565" i="5"/>
  <c r="AU563" i="5"/>
  <c r="AU561" i="5"/>
  <c r="AU559" i="5"/>
  <c r="AU557" i="5"/>
  <c r="AU555" i="5"/>
  <c r="AU553" i="5"/>
  <c r="AU551" i="5"/>
  <c r="AU549" i="5"/>
  <c r="AU547" i="5"/>
  <c r="AU617" i="5"/>
  <c r="AU587" i="5"/>
  <c r="AU646" i="5"/>
  <c r="AU655" i="5"/>
  <c r="AU603" i="5"/>
  <c r="AU582" i="5"/>
  <c r="AU576" i="5"/>
  <c r="AU570" i="5"/>
  <c r="AU564" i="5"/>
  <c r="AU552" i="5"/>
  <c r="AU593" i="5"/>
  <c r="AU644" i="5"/>
  <c r="AU638" i="5"/>
  <c r="AU562" i="5"/>
  <c r="AU589" i="5"/>
  <c r="AU560" i="5"/>
  <c r="AU607" i="5"/>
  <c r="AU609" i="5"/>
  <c r="AU574" i="5"/>
  <c r="AU595" i="5"/>
  <c r="AU585" i="5"/>
  <c r="AU554" i="5"/>
  <c r="AU597" i="5"/>
  <c r="AU583" i="5"/>
  <c r="AU568" i="5"/>
  <c r="AU578" i="5"/>
  <c r="AU550" i="5"/>
  <c r="AU546" i="5"/>
  <c r="AU544" i="5"/>
  <c r="AU542" i="5"/>
  <c r="AU540" i="5"/>
  <c r="AU538" i="5"/>
  <c r="AU536" i="5"/>
  <c r="AU558" i="5"/>
  <c r="AU537" i="5"/>
  <c r="AU541" i="5"/>
  <c r="AU580" i="5"/>
  <c r="AU545" i="5"/>
  <c r="AU539" i="5"/>
  <c r="AU534" i="5"/>
  <c r="AU529" i="5"/>
  <c r="AU520" i="5"/>
  <c r="AU508" i="5"/>
  <c r="AU485" i="5"/>
  <c r="AU484" i="5"/>
  <c r="AU572" i="5"/>
  <c r="AU515" i="5"/>
  <c r="AU503" i="5"/>
  <c r="AU483" i="5"/>
  <c r="AU482" i="5"/>
  <c r="AU522" i="5"/>
  <c r="AU510" i="5"/>
  <c r="AU481" i="5"/>
  <c r="AU480" i="5"/>
  <c r="AU599" i="5"/>
  <c r="AU556" i="5"/>
  <c r="AU533" i="5"/>
  <c r="AU524" i="5"/>
  <c r="AU512" i="5"/>
  <c r="AU526" i="5"/>
  <c r="AU514" i="5"/>
  <c r="AU502" i="5"/>
  <c r="AU531" i="5"/>
  <c r="AU521" i="5"/>
  <c r="AU509" i="5"/>
  <c r="AU548" i="5"/>
  <c r="AU530" i="5"/>
  <c r="AU528" i="5"/>
  <c r="AU516" i="5"/>
  <c r="AU504" i="5"/>
  <c r="AU511" i="5"/>
  <c r="AU507" i="5"/>
  <c r="AU506" i="5"/>
  <c r="AU491" i="5"/>
  <c r="AU475" i="5"/>
  <c r="AU469" i="5"/>
  <c r="AU457" i="5"/>
  <c r="AU450" i="5"/>
  <c r="AU500" i="5"/>
  <c r="AU468" i="5"/>
  <c r="AU456" i="5"/>
  <c r="AU566" i="5"/>
  <c r="AU532" i="5"/>
  <c r="AU496" i="5"/>
  <c r="AU467" i="5"/>
  <c r="AU455" i="5"/>
  <c r="AU527" i="5"/>
  <c r="AU493" i="5"/>
  <c r="AU477" i="5"/>
  <c r="AU474" i="5"/>
  <c r="AU525" i="5"/>
  <c r="AU517" i="5"/>
  <c r="AU487" i="5"/>
  <c r="AU464" i="5"/>
  <c r="AU445" i="5"/>
  <c r="AU432" i="5"/>
  <c r="AU421" i="5"/>
  <c r="AU495" i="5"/>
  <c r="AU472" i="5"/>
  <c r="AU439" i="5"/>
  <c r="AU426" i="5"/>
  <c r="AU523" i="5"/>
  <c r="AU513" i="5"/>
  <c r="AU461" i="5"/>
  <c r="AU458" i="5"/>
  <c r="AU437" i="5"/>
  <c r="AU424" i="5"/>
  <c r="AU417" i="5"/>
  <c r="AU519" i="5"/>
  <c r="AU499" i="5"/>
  <c r="AU473" i="5"/>
  <c r="AU543" i="5"/>
  <c r="AU518" i="5"/>
  <c r="AU498" i="5"/>
  <c r="AU489" i="5"/>
  <c r="AU460" i="5"/>
  <c r="AU452" i="5"/>
  <c r="AU442" i="5"/>
  <c r="AU431" i="5"/>
  <c r="AU486" i="5"/>
  <c r="AU479" i="5"/>
  <c r="AU478" i="5"/>
  <c r="AU451" i="5"/>
  <c r="AU449" i="5"/>
  <c r="AU448" i="5"/>
  <c r="AU440" i="5"/>
  <c r="AU494" i="5"/>
  <c r="AU406" i="5"/>
  <c r="AU400" i="5"/>
  <c r="AU396" i="5"/>
  <c r="AU476" i="5"/>
  <c r="AU453" i="5"/>
  <c r="AU443" i="5"/>
  <c r="AU419" i="5"/>
  <c r="AU412" i="5"/>
  <c r="AU394" i="5"/>
  <c r="AU392" i="5"/>
  <c r="AU390" i="5"/>
  <c r="AU388" i="5"/>
  <c r="AU386" i="5"/>
  <c r="AU384" i="5"/>
  <c r="AU382" i="5"/>
  <c r="AU380" i="5"/>
  <c r="AU378" i="5"/>
  <c r="AU376" i="5"/>
  <c r="AU374" i="5"/>
  <c r="AU372" i="5"/>
  <c r="AU370" i="5"/>
  <c r="AU368" i="5"/>
  <c r="AU366" i="5"/>
  <c r="AU364" i="5"/>
  <c r="AU362" i="5"/>
  <c r="AU360" i="5"/>
  <c r="AU358" i="5"/>
  <c r="AU356" i="5"/>
  <c r="AU470" i="5"/>
  <c r="AU463" i="5"/>
  <c r="AU430" i="5"/>
  <c r="AU415" i="5"/>
  <c r="AU405" i="5"/>
  <c r="AU399" i="5"/>
  <c r="AU397" i="5"/>
  <c r="AU488" i="5"/>
  <c r="AU454" i="5"/>
  <c r="AU428" i="5"/>
  <c r="AU410" i="5"/>
  <c r="AU404" i="5"/>
  <c r="AU505" i="5"/>
  <c r="AU492" i="5"/>
  <c r="AU435" i="5"/>
  <c r="AU398" i="5"/>
  <c r="AU497" i="5"/>
  <c r="AU490" i="5"/>
  <c r="AU466" i="5"/>
  <c r="AU459" i="5"/>
  <c r="AU411" i="5"/>
  <c r="AU409" i="5"/>
  <c r="AU403" i="5"/>
  <c r="AU393" i="5"/>
  <c r="AU391" i="5"/>
  <c r="AU389" i="5"/>
  <c r="AU387" i="5"/>
  <c r="AU385" i="5"/>
  <c r="AU383" i="5"/>
  <c r="AU381" i="5"/>
  <c r="AU379" i="5"/>
  <c r="AU377" i="5"/>
  <c r="AU375" i="5"/>
  <c r="AU462" i="5"/>
  <c r="AU447" i="5"/>
  <c r="AU429" i="5"/>
  <c r="AU433" i="5"/>
  <c r="AU444" i="5"/>
  <c r="AU438" i="5"/>
  <c r="AU413" i="5"/>
  <c r="AU402" i="5"/>
  <c r="AU371" i="5"/>
  <c r="AU425" i="5"/>
  <c r="AU408" i="5"/>
  <c r="AU395" i="5"/>
  <c r="AU501" i="5"/>
  <c r="AU441" i="5"/>
  <c r="AU418" i="5"/>
  <c r="AU414" i="5"/>
  <c r="AU407" i="5"/>
  <c r="AU471" i="5"/>
  <c r="AU436" i="5"/>
  <c r="AU363" i="5"/>
  <c r="AU353" i="5"/>
  <c r="AU535" i="5"/>
  <c r="AU434" i="5"/>
  <c r="AU357" i="5"/>
  <c r="AU350" i="5"/>
  <c r="AU420" i="5"/>
  <c r="AU369" i="5"/>
  <c r="AU349" i="5"/>
  <c r="AU347" i="5"/>
  <c r="AU345" i="5"/>
  <c r="AU343" i="5"/>
  <c r="AU341" i="5"/>
  <c r="AU339" i="5"/>
  <c r="AU337" i="5"/>
  <c r="AU335" i="5"/>
  <c r="AU333" i="5"/>
  <c r="AU331" i="5"/>
  <c r="AU329" i="5"/>
  <c r="AU327" i="5"/>
  <c r="AU325" i="5"/>
  <c r="AU323" i="5"/>
  <c r="AU321" i="5"/>
  <c r="AU319" i="5"/>
  <c r="AU317" i="5"/>
  <c r="AU315" i="5"/>
  <c r="AU313" i="5"/>
  <c r="AU311" i="5"/>
  <c r="AU309" i="5"/>
  <c r="AU307" i="5"/>
  <c r="AU305" i="5"/>
  <c r="AU303" i="5"/>
  <c r="AU301" i="5"/>
  <c r="AU299" i="5"/>
  <c r="AU297" i="5"/>
  <c r="AU295" i="5"/>
  <c r="AU293" i="5"/>
  <c r="AU427" i="5"/>
  <c r="AU373" i="5"/>
  <c r="AU355" i="5"/>
  <c r="AU367" i="5"/>
  <c r="AU351" i="5"/>
  <c r="AU401" i="5"/>
  <c r="AU361" i="5"/>
  <c r="AU342" i="5"/>
  <c r="AU288" i="5"/>
  <c r="AU416" i="5"/>
  <c r="AU344" i="5"/>
  <c r="AU332" i="5"/>
  <c r="AU320" i="5"/>
  <c r="AU316" i="5"/>
  <c r="AU312" i="5"/>
  <c r="AU308" i="5"/>
  <c r="AU306" i="5"/>
  <c r="AU302" i="5"/>
  <c r="AU289" i="5"/>
  <c r="AU348" i="5"/>
  <c r="AU422" i="5"/>
  <c r="AU423" i="5"/>
  <c r="AU359" i="5"/>
  <c r="AU338" i="5"/>
  <c r="AU446" i="5"/>
  <c r="AU354" i="5"/>
  <c r="AU318" i="5"/>
  <c r="AU314" i="5"/>
  <c r="AU310" i="5"/>
  <c r="AU296" i="5"/>
  <c r="AU291" i="5"/>
  <c r="AU287" i="5"/>
  <c r="AU465" i="5"/>
  <c r="AU340" i="5"/>
  <c r="AU330" i="5"/>
  <c r="AU328" i="5"/>
  <c r="AU326" i="5"/>
  <c r="AU324" i="5"/>
  <c r="AU365" i="5"/>
  <c r="AU265" i="5"/>
  <c r="AU251" i="5"/>
  <c r="AU246" i="5"/>
  <c r="AU237" i="5"/>
  <c r="AU231" i="5"/>
  <c r="AU229" i="5"/>
  <c r="AU227" i="5"/>
  <c r="AU225" i="5"/>
  <c r="AU223" i="5"/>
  <c r="AU221" i="5"/>
  <c r="AU219" i="5"/>
  <c r="AU217" i="5"/>
  <c r="AU215" i="5"/>
  <c r="AU213" i="5"/>
  <c r="AU211" i="5"/>
  <c r="AU209" i="5"/>
  <c r="AU207" i="5"/>
  <c r="AU205" i="5"/>
  <c r="AU203" i="5"/>
  <c r="AU201" i="5"/>
  <c r="AU199" i="5"/>
  <c r="AU197" i="5"/>
  <c r="AU195" i="5"/>
  <c r="AU193" i="5"/>
  <c r="AU191" i="5"/>
  <c r="AU189" i="5"/>
  <c r="AU284" i="5"/>
  <c r="AU280" i="5"/>
  <c r="AU276" i="5"/>
  <c r="AU272" i="5"/>
  <c r="AU268" i="5"/>
  <c r="AU266" i="5"/>
  <c r="AU260" i="5"/>
  <c r="AU247" i="5"/>
  <c r="AU242" i="5"/>
  <c r="AU292" i="5"/>
  <c r="AU283" i="5"/>
  <c r="AU279" i="5"/>
  <c r="AU275" i="5"/>
  <c r="AU271" i="5"/>
  <c r="AU267" i="5"/>
  <c r="AU243" i="5"/>
  <c r="AU238" i="5"/>
  <c r="AU346" i="5"/>
  <c r="AU336" i="5"/>
  <c r="AU290" i="5"/>
  <c r="AU285" i="5"/>
  <c r="AU281" i="5"/>
  <c r="AU273" i="5"/>
  <c r="AU255" i="5"/>
  <c r="AU298" i="5"/>
  <c r="AU263" i="5"/>
  <c r="AU262" i="5"/>
  <c r="AU233" i="5"/>
  <c r="AU277" i="5"/>
  <c r="AU258" i="5"/>
  <c r="AU249" i="5"/>
  <c r="AU244" i="5"/>
  <c r="AU239" i="5"/>
  <c r="AU270" i="5"/>
  <c r="AU264" i="5"/>
  <c r="AU261" i="5"/>
  <c r="AU257" i="5"/>
  <c r="AU286" i="5"/>
  <c r="AU274" i="5"/>
  <c r="AU248" i="5"/>
  <c r="AU228" i="5"/>
  <c r="AU220" i="5"/>
  <c r="AU212" i="5"/>
  <c r="AU204" i="5"/>
  <c r="AU200" i="5"/>
  <c r="AU334" i="5"/>
  <c r="AU322" i="5"/>
  <c r="AU208" i="5"/>
  <c r="AU206" i="5"/>
  <c r="AU187" i="5"/>
  <c r="AU186" i="5"/>
  <c r="AU165" i="5"/>
  <c r="AU163" i="5"/>
  <c r="AU161" i="5"/>
  <c r="AU159" i="5"/>
  <c r="AU157" i="5"/>
  <c r="AU155" i="5"/>
  <c r="AU153" i="5"/>
  <c r="AU151" i="5"/>
  <c r="AU149" i="5"/>
  <c r="AU147" i="5"/>
  <c r="AU145" i="5"/>
  <c r="AU143" i="5"/>
  <c r="AU141" i="5"/>
  <c r="AU139" i="5"/>
  <c r="AU137" i="5"/>
  <c r="AU135" i="5"/>
  <c r="AU133" i="5"/>
  <c r="AU259" i="5"/>
  <c r="AU252" i="5"/>
  <c r="AU185" i="5"/>
  <c r="AU184" i="5"/>
  <c r="AU282" i="5"/>
  <c r="AU235" i="5"/>
  <c r="AU226" i="5"/>
  <c r="AU183" i="5"/>
  <c r="AU182" i="5"/>
  <c r="AU294" i="5"/>
  <c r="AU269" i="5"/>
  <c r="AU232" i="5"/>
  <c r="AU230" i="5"/>
  <c r="AU192" i="5"/>
  <c r="AU190" i="5"/>
  <c r="AU181" i="5"/>
  <c r="AU180" i="5"/>
  <c r="AU196" i="5"/>
  <c r="AU194" i="5"/>
  <c r="AU179" i="5"/>
  <c r="AU178" i="5"/>
  <c r="AU241" i="5"/>
  <c r="AU240" i="5"/>
  <c r="AU236" i="5"/>
  <c r="AU210" i="5"/>
  <c r="AU171" i="5"/>
  <c r="AU170" i="5"/>
  <c r="AU278" i="5"/>
  <c r="AU234" i="5"/>
  <c r="AU216" i="5"/>
  <c r="AU214" i="5"/>
  <c r="AU169" i="5"/>
  <c r="AU168" i="5"/>
  <c r="AU198" i="5"/>
  <c r="AU188" i="5"/>
  <c r="AU224" i="5"/>
  <c r="AU131" i="5"/>
  <c r="AU122" i="5"/>
  <c r="AU93" i="5"/>
  <c r="AU89" i="5"/>
  <c r="AU85" i="5"/>
  <c r="AU134" i="5"/>
  <c r="AU118" i="5"/>
  <c r="AU110" i="5"/>
  <c r="AU102" i="5"/>
  <c r="AU162" i="5"/>
  <c r="AU160" i="5"/>
  <c r="AU158" i="5"/>
  <c r="AU156" i="5"/>
  <c r="AU154" i="5"/>
  <c r="AU152" i="5"/>
  <c r="AU150" i="5"/>
  <c r="AU148" i="5"/>
  <c r="AU146" i="5"/>
  <c r="AU144" i="5"/>
  <c r="AU142" i="5"/>
  <c r="AU140" i="5"/>
  <c r="AU130" i="5"/>
  <c r="AU124" i="5"/>
  <c r="AU117" i="5"/>
  <c r="AU109" i="5"/>
  <c r="AU101" i="5"/>
  <c r="AU304" i="5"/>
  <c r="AU132" i="5"/>
  <c r="AU94" i="5"/>
  <c r="AU90" i="5"/>
  <c r="AU86" i="5"/>
  <c r="AU82" i="5"/>
  <c r="AU256" i="5"/>
  <c r="AU218" i="5"/>
  <c r="AU202" i="5"/>
  <c r="AU174" i="5"/>
  <c r="AU166" i="5"/>
  <c r="AU126" i="5"/>
  <c r="AU116" i="5"/>
  <c r="AU108" i="5"/>
  <c r="AU100" i="5"/>
  <c r="AU81" i="5"/>
  <c r="AU79" i="5"/>
  <c r="AU77" i="5"/>
  <c r="AU75" i="5"/>
  <c r="AU73" i="5"/>
  <c r="AU71" i="5"/>
  <c r="AU69" i="5"/>
  <c r="AU67" i="5"/>
  <c r="AU65" i="5"/>
  <c r="AU63" i="5"/>
  <c r="AU61" i="5"/>
  <c r="AU59" i="5"/>
  <c r="AU57" i="5"/>
  <c r="AU55" i="5"/>
  <c r="AU53" i="5"/>
  <c r="AU51" i="5"/>
  <c r="AU49" i="5"/>
  <c r="AU47" i="5"/>
  <c r="AU45" i="5"/>
  <c r="AU43" i="5"/>
  <c r="AU41" i="5"/>
  <c r="AU39" i="5"/>
  <c r="AU37" i="5"/>
  <c r="AU35" i="5"/>
  <c r="AU33" i="5"/>
  <c r="AU31" i="5"/>
  <c r="AU29" i="5"/>
  <c r="AU27" i="5"/>
  <c r="AU25" i="5"/>
  <c r="AU23" i="5"/>
  <c r="AU21" i="5"/>
  <c r="AU19" i="5"/>
  <c r="AU17" i="5"/>
  <c r="AU15" i="5"/>
  <c r="AU172" i="5"/>
  <c r="AU167" i="5"/>
  <c r="AU115" i="5"/>
  <c r="AU107" i="5"/>
  <c r="AU99" i="5"/>
  <c r="AU253" i="5"/>
  <c r="AU250" i="5"/>
  <c r="AU128" i="5"/>
  <c r="AU95" i="5"/>
  <c r="AU91" i="5"/>
  <c r="AU87" i="5"/>
  <c r="AU83" i="5"/>
  <c r="AU106" i="5"/>
  <c r="AU98" i="5"/>
  <c r="AU175" i="5"/>
  <c r="AU173" i="5"/>
  <c r="AU164" i="5"/>
  <c r="AU129" i="5"/>
  <c r="AU123" i="5"/>
  <c r="AU114" i="5"/>
  <c r="AU300" i="5"/>
  <c r="AU121" i="5"/>
  <c r="AU113" i="5"/>
  <c r="AU105" i="5"/>
  <c r="AU97" i="5"/>
  <c r="AU245" i="5"/>
  <c r="AU176" i="5"/>
  <c r="AU138" i="5"/>
  <c r="AU125" i="5"/>
  <c r="AU92" i="5"/>
  <c r="AU88" i="5"/>
  <c r="AU84" i="5"/>
  <c r="AU352" i="5"/>
  <c r="AU254" i="5"/>
  <c r="AU120" i="5"/>
  <c r="AU112" i="5"/>
  <c r="AU104" i="5"/>
  <c r="AU96" i="5"/>
  <c r="AU80" i="5"/>
  <c r="AU78" i="5"/>
  <c r="AU76" i="5"/>
  <c r="AU74" i="5"/>
  <c r="AU72" i="5"/>
  <c r="AU70" i="5"/>
  <c r="AU68" i="5"/>
  <c r="AU66" i="5"/>
  <c r="AU64" i="5"/>
  <c r="AU62" i="5"/>
  <c r="AU60" i="5"/>
  <c r="AU58" i="5"/>
  <c r="AU56" i="5"/>
  <c r="AU54" i="5"/>
  <c r="AU52" i="5"/>
  <c r="AU50" i="5"/>
  <c r="AU48" i="5"/>
  <c r="AU46" i="5"/>
  <c r="AU44" i="5"/>
  <c r="AU42" i="5"/>
  <c r="AU40" i="5"/>
  <c r="AU38" i="5"/>
  <c r="AU36" i="5"/>
  <c r="AU34" i="5"/>
  <c r="AU32" i="5"/>
  <c r="AU30" i="5"/>
  <c r="AU28" i="5"/>
  <c r="AU26" i="5"/>
  <c r="AU24" i="5"/>
  <c r="AU22" i="5"/>
  <c r="AU20" i="5"/>
  <c r="AU18" i="5"/>
  <c r="AU16" i="5"/>
  <c r="AU14" i="5"/>
  <c r="AU222" i="5"/>
  <c r="AU177" i="5"/>
  <c r="AU136" i="5"/>
  <c r="AU127" i="5"/>
  <c r="AU119" i="5"/>
  <c r="AU111" i="5"/>
  <c r="AU103" i="5"/>
  <c r="BR105" i="5"/>
  <c r="CX105" i="5"/>
  <c r="BR179" i="5"/>
  <c r="CX179" i="5"/>
  <c r="BR106" i="5"/>
  <c r="CX106" i="5"/>
  <c r="CX130" i="5"/>
  <c r="BR130" i="5"/>
  <c r="CX154" i="5"/>
  <c r="BR154" i="5"/>
  <c r="CX228" i="5"/>
  <c r="BR228" i="5"/>
  <c r="BR169" i="5"/>
  <c r="CX169" i="5"/>
  <c r="CX248" i="5"/>
  <c r="BR248" i="5"/>
  <c r="CX370" i="5"/>
  <c r="BR370" i="5"/>
  <c r="BR251" i="5"/>
  <c r="CX251" i="5"/>
  <c r="BR261" i="5"/>
  <c r="CX261" i="5"/>
  <c r="CX256" i="5"/>
  <c r="BR256" i="5"/>
  <c r="CX280" i="5"/>
  <c r="BR280" i="5"/>
  <c r="CX368" i="5"/>
  <c r="BR368" i="5"/>
  <c r="BR337" i="5"/>
  <c r="CX337" i="5"/>
  <c r="CX376" i="5"/>
  <c r="BR376" i="5"/>
  <c r="CX318" i="5"/>
  <c r="BR318" i="5"/>
  <c r="BR342" i="5"/>
  <c r="CX342" i="5"/>
  <c r="CX398" i="5"/>
  <c r="BR398" i="5"/>
  <c r="CX470" i="5"/>
  <c r="BR470" i="5"/>
  <c r="BR469" i="5"/>
  <c r="CX469" i="5"/>
  <c r="CX483" i="5"/>
  <c r="BR483" i="5"/>
  <c r="CX503" i="5"/>
  <c r="BR503" i="5"/>
  <c r="BR403" i="5"/>
  <c r="CX403" i="5"/>
  <c r="CX424" i="5"/>
  <c r="BR424" i="5"/>
  <c r="CX542" i="5"/>
  <c r="BR542" i="5"/>
  <c r="CX509" i="5"/>
  <c r="BR509" i="5"/>
  <c r="CX437" i="5"/>
  <c r="BR437" i="5"/>
  <c r="CX578" i="5"/>
  <c r="BR578" i="5"/>
  <c r="CX495" i="5"/>
  <c r="BR495" i="5"/>
  <c r="CX531" i="5"/>
  <c r="BR531" i="5"/>
  <c r="CX510" i="5"/>
  <c r="BR510" i="5"/>
  <c r="CX538" i="5"/>
  <c r="BR538" i="5"/>
  <c r="CX556" i="5"/>
  <c r="BR556" i="5"/>
  <c r="BR598" i="5"/>
  <c r="CX598" i="5"/>
  <c r="BR600" i="5"/>
  <c r="CX600" i="5"/>
  <c r="BR611" i="5"/>
  <c r="CX611" i="5"/>
  <c r="BR635" i="5"/>
  <c r="CX635" i="5"/>
  <c r="BR618" i="5"/>
  <c r="CX618" i="5"/>
  <c r="CX669" i="5"/>
  <c r="BR669" i="5"/>
  <c r="CX687" i="5"/>
  <c r="BR687" i="5"/>
  <c r="CX743" i="5"/>
  <c r="BR743" i="5"/>
  <c r="CX757" i="5"/>
  <c r="BR757" i="5"/>
  <c r="CX814" i="5"/>
  <c r="BR814" i="5"/>
  <c r="BR823" i="5"/>
  <c r="CX823" i="5"/>
  <c r="BR801" i="5"/>
  <c r="CX801" i="5"/>
  <c r="CX846" i="5"/>
  <c r="BR846" i="5"/>
  <c r="CX849" i="5"/>
  <c r="BR849" i="5"/>
  <c r="BR874" i="5"/>
  <c r="CX874" i="5"/>
  <c r="CX863" i="5"/>
  <c r="BR863" i="5"/>
  <c r="CX991" i="5"/>
  <c r="BR991" i="5"/>
  <c r="CX1001" i="5"/>
  <c r="BR1001" i="5"/>
  <c r="CX86" i="5"/>
  <c r="BR86" i="5"/>
  <c r="BR145" i="5"/>
  <c r="CX145" i="5"/>
  <c r="CX103" i="5"/>
  <c r="BR103" i="5"/>
  <c r="BR79" i="5"/>
  <c r="CX79" i="5"/>
  <c r="BR41" i="5"/>
  <c r="CX41" i="5"/>
  <c r="CX17" i="5"/>
  <c r="BR17" i="5"/>
  <c r="BR298" i="5"/>
  <c r="CX298" i="5"/>
  <c r="C66" i="3"/>
  <c r="C68" i="3" s="1"/>
  <c r="C70" i="3" s="1"/>
  <c r="CM150" i="5"/>
  <c r="BG150" i="5"/>
  <c r="CM99" i="5"/>
  <c r="BG99" i="5"/>
  <c r="CM124" i="5"/>
  <c r="BG124" i="5"/>
  <c r="BG90" i="5"/>
  <c r="CM90" i="5"/>
  <c r="BG164" i="5"/>
  <c r="CM164" i="5"/>
  <c r="BG104" i="5"/>
  <c r="CM104" i="5"/>
  <c r="BG218" i="5"/>
  <c r="CM218" i="5"/>
  <c r="BG194" i="5"/>
  <c r="CM194" i="5"/>
  <c r="BG188" i="5"/>
  <c r="CM188" i="5"/>
  <c r="BG149" i="5"/>
  <c r="CM149" i="5"/>
  <c r="BG224" i="5"/>
  <c r="CM224" i="5"/>
  <c r="BG187" i="5"/>
  <c r="CM187" i="5"/>
  <c r="BG295" i="5"/>
  <c r="CM295" i="5"/>
  <c r="BG203" i="5"/>
  <c r="CM203" i="5"/>
  <c r="BG227" i="5"/>
  <c r="CM227" i="5"/>
  <c r="CM252" i="5"/>
  <c r="BG252" i="5"/>
  <c r="CM342" i="5"/>
  <c r="BG342" i="5"/>
  <c r="BG263" i="5"/>
  <c r="CM263" i="5"/>
  <c r="BG360" i="5"/>
  <c r="CM360" i="5"/>
  <c r="BG319" i="5"/>
  <c r="CM319" i="5"/>
  <c r="BG343" i="5"/>
  <c r="CM343" i="5"/>
  <c r="CM441" i="5"/>
  <c r="BG441" i="5"/>
  <c r="CM456" i="5"/>
  <c r="BG456" i="5"/>
  <c r="CM423" i="5"/>
  <c r="BG423" i="5"/>
  <c r="BG513" i="5"/>
  <c r="CM513" i="5"/>
  <c r="BG606" i="5"/>
  <c r="CM606" i="5"/>
  <c r="BG511" i="5"/>
  <c r="CM511" i="5"/>
  <c r="CM562" i="5"/>
  <c r="BG562" i="5"/>
  <c r="CM671" i="5"/>
  <c r="BG671" i="5"/>
  <c r="BG559" i="5"/>
  <c r="CM559" i="5"/>
  <c r="BG591" i="5"/>
  <c r="CM591" i="5"/>
  <c r="BG628" i="5"/>
  <c r="CM628" i="5"/>
  <c r="BG631" i="5"/>
  <c r="CM631" i="5"/>
  <c r="CM673" i="5"/>
  <c r="BG673" i="5"/>
  <c r="BG868" i="5"/>
  <c r="CM868" i="5"/>
  <c r="CM761" i="5"/>
  <c r="BG761" i="5"/>
  <c r="BG775" i="5"/>
  <c r="CM775" i="5"/>
  <c r="BG774" i="5"/>
  <c r="CM774" i="5"/>
  <c r="CM801" i="5"/>
  <c r="BG801" i="5"/>
  <c r="BG806" i="5"/>
  <c r="CM806" i="5"/>
  <c r="BG875" i="5"/>
  <c r="CM875" i="5"/>
  <c r="BG926" i="5"/>
  <c r="CM926" i="5"/>
  <c r="BG907" i="5"/>
  <c r="CM907" i="5"/>
  <c r="CM929" i="5"/>
  <c r="BG929" i="5"/>
  <c r="BG943" i="5"/>
  <c r="CM943" i="5"/>
  <c r="CM946" i="5"/>
  <c r="BG946" i="5"/>
  <c r="BG954" i="5"/>
  <c r="CM954" i="5"/>
  <c r="BR64" i="5"/>
  <c r="CX64" i="5"/>
  <c r="CX40" i="5"/>
  <c r="BR40" i="5"/>
  <c r="CX16" i="5"/>
  <c r="BR16" i="5"/>
  <c r="CX108" i="5"/>
  <c r="BR108" i="5"/>
  <c r="CX156" i="5"/>
  <c r="BR156" i="5"/>
  <c r="BR294" i="5"/>
  <c r="CX294" i="5"/>
  <c r="BR241" i="5"/>
  <c r="CX241" i="5"/>
  <c r="BR257" i="5"/>
  <c r="CX257" i="5"/>
  <c r="CX282" i="5"/>
  <c r="BR282" i="5"/>
  <c r="BR285" i="5"/>
  <c r="CX285" i="5"/>
  <c r="BR339" i="5"/>
  <c r="CX339" i="5"/>
  <c r="CX476" i="5"/>
  <c r="BR476" i="5"/>
  <c r="CX344" i="5"/>
  <c r="BR344" i="5"/>
  <c r="BR402" i="5"/>
  <c r="CX402" i="5"/>
  <c r="CX498" i="5"/>
  <c r="BR498" i="5"/>
  <c r="CX491" i="5"/>
  <c r="BR491" i="5"/>
  <c r="CX415" i="5"/>
  <c r="BR415" i="5"/>
  <c r="CX439" i="5"/>
  <c r="BR439" i="5"/>
  <c r="CX513" i="5"/>
  <c r="BR513" i="5"/>
  <c r="CX507" i="5"/>
  <c r="BR507" i="5"/>
  <c r="CX533" i="5"/>
  <c r="BR533" i="5"/>
  <c r="CX544" i="5"/>
  <c r="BR544" i="5"/>
  <c r="BR585" i="5"/>
  <c r="CX585" i="5"/>
  <c r="BR613" i="5"/>
  <c r="CX613" i="5"/>
  <c r="BR637" i="5"/>
  <c r="CX637" i="5"/>
  <c r="CX620" i="5"/>
  <c r="BR620" i="5"/>
  <c r="CX685" i="5"/>
  <c r="BR685" i="5"/>
  <c r="CX691" i="5"/>
  <c r="BR691" i="5"/>
  <c r="CX753" i="5"/>
  <c r="BR753" i="5"/>
  <c r="CX717" i="5"/>
  <c r="BR717" i="5"/>
  <c r="CX765" i="5"/>
  <c r="BR765" i="5"/>
  <c r="BR810" i="5"/>
  <c r="CX810" i="5"/>
  <c r="CX794" i="5"/>
  <c r="BR794" i="5"/>
  <c r="CX860" i="5"/>
  <c r="BR860" i="5"/>
  <c r="CX803" i="5"/>
  <c r="BR803" i="5"/>
  <c r="BR827" i="5"/>
  <c r="CX827" i="5"/>
  <c r="CX875" i="5"/>
  <c r="BR875" i="5"/>
  <c r="CX852" i="5"/>
  <c r="BR852" i="5"/>
  <c r="BR851" i="5"/>
  <c r="CX851" i="5"/>
  <c r="CX914" i="5"/>
  <c r="BR914" i="5"/>
  <c r="BR932" i="5"/>
  <c r="CX932" i="5"/>
  <c r="CX963" i="5"/>
  <c r="BR963" i="5"/>
  <c r="CX975" i="5"/>
  <c r="BR975" i="5"/>
  <c r="CX1005" i="5"/>
  <c r="BR1005" i="5"/>
  <c r="CX82" i="5"/>
  <c r="BR82" i="5"/>
  <c r="BR159" i="5"/>
  <c r="CX159" i="5"/>
  <c r="CX125" i="5"/>
  <c r="BR125" i="5"/>
  <c r="BR65" i="5"/>
  <c r="CX65" i="5"/>
  <c r="BR57" i="5"/>
  <c r="CX57" i="5"/>
  <c r="BR39" i="5"/>
  <c r="CX39" i="5"/>
  <c r="BR15" i="5"/>
  <c r="CX15" i="5"/>
  <c r="BR221" i="5"/>
  <c r="CX221" i="5"/>
  <c r="BR101" i="5"/>
  <c r="CX101" i="5"/>
  <c r="BR133" i="5"/>
  <c r="CX133" i="5"/>
  <c r="BR183" i="5"/>
  <c r="CX183" i="5"/>
  <c r="BR131" i="5"/>
  <c r="CX131" i="5"/>
  <c r="CX115" i="5"/>
  <c r="BR115" i="5"/>
  <c r="CM32" i="5"/>
  <c r="BG32" i="5"/>
  <c r="E63" i="3"/>
  <c r="D67" i="3"/>
  <c r="D65" i="3"/>
  <c r="C30" i="3"/>
  <c r="C32" i="3" s="1"/>
  <c r="C34" i="3" s="1"/>
  <c r="CM54" i="5"/>
  <c r="BG54" i="5"/>
  <c r="CM107" i="5"/>
  <c r="BG107" i="5"/>
  <c r="CM136" i="5"/>
  <c r="BG136" i="5"/>
  <c r="BG94" i="5"/>
  <c r="CM94" i="5"/>
  <c r="BG198" i="5"/>
  <c r="CM198" i="5"/>
  <c r="BG103" i="5"/>
  <c r="CM103" i="5"/>
  <c r="BG287" i="5"/>
  <c r="CM287" i="5"/>
  <c r="CM226" i="5"/>
  <c r="BG226" i="5"/>
  <c r="BG210" i="5"/>
  <c r="CM210" i="5"/>
  <c r="BG151" i="5"/>
  <c r="CM151" i="5"/>
  <c r="CM248" i="5"/>
  <c r="BG248" i="5"/>
  <c r="CM326" i="5"/>
  <c r="BG326" i="5"/>
  <c r="BG229" i="5"/>
  <c r="CM229" i="5"/>
  <c r="CM328" i="5"/>
  <c r="BG328" i="5"/>
  <c r="BG278" i="5"/>
  <c r="CM278" i="5"/>
  <c r="CM265" i="5"/>
  <c r="BG265" i="5"/>
  <c r="CM294" i="5"/>
  <c r="BG294" i="5"/>
  <c r="BG321" i="5"/>
  <c r="CM321" i="5"/>
  <c r="BG345" i="5"/>
  <c r="CM345" i="5"/>
  <c r="CM422" i="5"/>
  <c r="BG422" i="5"/>
  <c r="CM444" i="5"/>
  <c r="BG444" i="5"/>
  <c r="CM416" i="5"/>
  <c r="BG416" i="5"/>
  <c r="BG519" i="5"/>
  <c r="CM519" i="5"/>
  <c r="CM434" i="5"/>
  <c r="BG434" i="5"/>
  <c r="BG476" i="5"/>
  <c r="CM476" i="5"/>
  <c r="BG523" i="5"/>
  <c r="CM523" i="5"/>
  <c r="CM556" i="5"/>
  <c r="BG556" i="5"/>
  <c r="CM535" i="5"/>
  <c r="BG535" i="5"/>
  <c r="CM576" i="5"/>
  <c r="BG576" i="5"/>
  <c r="BG553" i="5"/>
  <c r="CM553" i="5"/>
  <c r="BG596" i="5"/>
  <c r="CM596" i="5"/>
  <c r="BG633" i="5"/>
  <c r="CM633" i="5"/>
  <c r="CM638" i="5"/>
  <c r="BG638" i="5"/>
  <c r="CM747" i="5"/>
  <c r="BG747" i="5"/>
  <c r="CM795" i="5"/>
  <c r="BG795" i="5"/>
  <c r="CM767" i="5"/>
  <c r="BG767" i="5"/>
  <c r="CM785" i="5"/>
  <c r="BG785" i="5"/>
  <c r="BG808" i="5"/>
  <c r="CM808" i="5"/>
  <c r="BG830" i="5"/>
  <c r="CM830" i="5"/>
  <c r="BG846" i="5"/>
  <c r="CM846" i="5"/>
  <c r="BG844" i="5"/>
  <c r="CM844" i="5"/>
  <c r="BG908" i="5"/>
  <c r="CM908" i="5"/>
  <c r="BG876" i="5"/>
  <c r="CM876" i="5"/>
  <c r="CM933" i="5"/>
  <c r="BG933" i="5"/>
  <c r="BG917" i="5"/>
  <c r="CM917" i="5"/>
  <c r="CM957" i="5"/>
  <c r="BG957" i="5"/>
  <c r="BG970" i="5"/>
  <c r="CM970" i="5"/>
  <c r="CM976" i="5"/>
  <c r="BG976" i="5"/>
  <c r="CM1001" i="5"/>
  <c r="BG1001" i="5"/>
  <c r="CM44" i="5"/>
  <c r="BG44" i="5"/>
  <c r="CN14" i="5"/>
  <c r="BH14" i="5"/>
  <c r="CX62" i="5"/>
  <c r="BR62" i="5"/>
  <c r="CX38" i="5"/>
  <c r="BR38" i="5"/>
  <c r="CX14" i="5"/>
  <c r="BR14" i="5"/>
  <c r="CX218" i="5"/>
  <c r="BR218" i="5"/>
  <c r="CX202" i="5"/>
  <c r="BR202" i="5"/>
  <c r="CX110" i="5"/>
  <c r="BR110" i="5"/>
  <c r="CX134" i="5"/>
  <c r="BR134" i="5"/>
  <c r="CX158" i="5"/>
  <c r="BR158" i="5"/>
  <c r="BR167" i="5"/>
  <c r="CX167" i="5"/>
  <c r="BR199" i="5"/>
  <c r="CX199" i="5"/>
  <c r="BR273" i="5"/>
  <c r="CX273" i="5"/>
  <c r="BR259" i="5"/>
  <c r="CX259" i="5"/>
  <c r="BR263" i="5"/>
  <c r="CX263" i="5"/>
  <c r="BR321" i="5"/>
  <c r="CX321" i="5"/>
  <c r="CX260" i="5"/>
  <c r="BR260" i="5"/>
  <c r="CX284" i="5"/>
  <c r="BR284" i="5"/>
  <c r="BR296" i="5"/>
  <c r="CX296" i="5"/>
  <c r="CX383" i="5"/>
  <c r="BR383" i="5"/>
  <c r="BR341" i="5"/>
  <c r="CX341" i="5"/>
  <c r="CX356" i="5"/>
  <c r="BR356" i="5"/>
  <c r="CX322" i="5"/>
  <c r="BR322" i="5"/>
  <c r="BR346" i="5"/>
  <c r="CX346" i="5"/>
  <c r="CX406" i="5"/>
  <c r="BR406" i="5"/>
  <c r="BR420" i="5"/>
  <c r="CX420" i="5"/>
  <c r="BR382" i="5"/>
  <c r="CX382" i="5"/>
  <c r="BR395" i="5"/>
  <c r="CX395" i="5"/>
  <c r="CX441" i="5"/>
  <c r="BR441" i="5"/>
  <c r="CX525" i="5"/>
  <c r="BR525" i="5"/>
  <c r="CX519" i="5"/>
  <c r="BR519" i="5"/>
  <c r="CX552" i="5"/>
  <c r="BR552" i="5"/>
  <c r="CX514" i="5"/>
  <c r="BR514" i="5"/>
  <c r="BR590" i="5"/>
  <c r="CX590" i="5"/>
  <c r="BR615" i="5"/>
  <c r="CX615" i="5"/>
  <c r="CX655" i="5"/>
  <c r="BR655" i="5"/>
  <c r="CX622" i="5"/>
  <c r="BR622" i="5"/>
  <c r="CX667" i="5"/>
  <c r="BR667" i="5"/>
  <c r="CX713" i="5"/>
  <c r="BR713" i="5"/>
  <c r="CX761" i="5"/>
  <c r="BR761" i="5"/>
  <c r="CX790" i="5"/>
  <c r="BR790" i="5"/>
  <c r="BR785" i="5"/>
  <c r="CX785" i="5"/>
  <c r="BR784" i="5"/>
  <c r="CX784" i="5"/>
  <c r="BR804" i="5"/>
  <c r="CX804" i="5"/>
  <c r="CX856" i="5"/>
  <c r="BR856" i="5"/>
  <c r="BR889" i="5"/>
  <c r="CX889" i="5"/>
  <c r="BR885" i="5"/>
  <c r="CX885" i="5"/>
  <c r="CX867" i="5"/>
  <c r="BR867" i="5"/>
  <c r="CX912" i="5"/>
  <c r="BR912" i="5"/>
  <c r="BR915" i="5"/>
  <c r="CX915" i="5"/>
  <c r="BR933" i="5"/>
  <c r="CX933" i="5"/>
  <c r="CX957" i="5"/>
  <c r="BR957" i="5"/>
  <c r="BR1009" i="5"/>
  <c r="CX1009" i="5"/>
  <c r="BR149" i="5"/>
  <c r="CX149" i="5"/>
  <c r="BR37" i="5"/>
  <c r="CX37" i="5"/>
  <c r="CX94" i="5"/>
  <c r="BR94" i="5"/>
  <c r="BR287" i="5"/>
  <c r="CX287" i="5"/>
  <c r="CM26" i="5"/>
  <c r="BG26" i="5"/>
  <c r="CM20" i="5"/>
  <c r="BG20" i="5"/>
  <c r="E27" i="3"/>
  <c r="D29" i="3"/>
  <c r="D31" i="3"/>
  <c r="CM58" i="5"/>
  <c r="BG58" i="5"/>
  <c r="CM98" i="5"/>
  <c r="BG98" i="5"/>
  <c r="CM115" i="5"/>
  <c r="BG115" i="5"/>
  <c r="CM101" i="5"/>
  <c r="BG101" i="5"/>
  <c r="CM228" i="5"/>
  <c r="BG228" i="5"/>
  <c r="BG111" i="5"/>
  <c r="CM111" i="5"/>
  <c r="CM129" i="5"/>
  <c r="BG129" i="5"/>
  <c r="BG153" i="5"/>
  <c r="CM153" i="5"/>
  <c r="BG167" i="5"/>
  <c r="CM167" i="5"/>
  <c r="CM436" i="5"/>
  <c r="BG436" i="5"/>
  <c r="BG231" i="5"/>
  <c r="CM231" i="5"/>
  <c r="CM338" i="5"/>
  <c r="BG338" i="5"/>
  <c r="CM256" i="5"/>
  <c r="BG256" i="5"/>
  <c r="CM267" i="5"/>
  <c r="BG267" i="5"/>
  <c r="CM414" i="5"/>
  <c r="BG414" i="5"/>
  <c r="BG323" i="5"/>
  <c r="CM323" i="5"/>
  <c r="BG347" i="5"/>
  <c r="CM347" i="5"/>
  <c r="BG402" i="5"/>
  <c r="CM402" i="5"/>
  <c r="BG446" i="5"/>
  <c r="CM446" i="5"/>
  <c r="BG418" i="5"/>
  <c r="CM418" i="5"/>
  <c r="CM480" i="5"/>
  <c r="BG480" i="5"/>
  <c r="CM395" i="5"/>
  <c r="BG395" i="5"/>
  <c r="BG471" i="5"/>
  <c r="CM471" i="5"/>
  <c r="BG528" i="5"/>
  <c r="CM528" i="5"/>
  <c r="CM599" i="5"/>
  <c r="BG599" i="5"/>
  <c r="CM537" i="5"/>
  <c r="BG537" i="5"/>
  <c r="BG630" i="5"/>
  <c r="CM630" i="5"/>
  <c r="CM582" i="5"/>
  <c r="BG582" i="5"/>
  <c r="BG554" i="5"/>
  <c r="CM554" i="5"/>
  <c r="BG563" i="5"/>
  <c r="CM563" i="5"/>
  <c r="BG622" i="5"/>
  <c r="CM622" i="5"/>
  <c r="BG635" i="5"/>
  <c r="CM635" i="5"/>
  <c r="CM735" i="5"/>
  <c r="BG735" i="5"/>
  <c r="BG700" i="5"/>
  <c r="CM700" i="5"/>
  <c r="CM749" i="5"/>
  <c r="BG749" i="5"/>
  <c r="CM743" i="5"/>
  <c r="BG743" i="5"/>
  <c r="BG699" i="5"/>
  <c r="CM699" i="5"/>
  <c r="BG777" i="5"/>
  <c r="CM777" i="5"/>
  <c r="CM778" i="5"/>
  <c r="BG778" i="5"/>
  <c r="BG817" i="5"/>
  <c r="CM817" i="5"/>
  <c r="BG837" i="5"/>
  <c r="CM837" i="5"/>
  <c r="BG852" i="5"/>
  <c r="CM852" i="5"/>
  <c r="BG862" i="5"/>
  <c r="CM862" i="5"/>
  <c r="BG850" i="5"/>
  <c r="CM850" i="5"/>
  <c r="CM854" i="5"/>
  <c r="BG854" i="5"/>
  <c r="BG890" i="5"/>
  <c r="CM890" i="5"/>
  <c r="BG919" i="5"/>
  <c r="CM919" i="5"/>
  <c r="CM937" i="5"/>
  <c r="BG937" i="5"/>
  <c r="BG950" i="5"/>
  <c r="CM950" i="5"/>
  <c r="BG963" i="5"/>
  <c r="CM963" i="5"/>
  <c r="BG1000" i="5"/>
  <c r="CM1000" i="5"/>
  <c r="BR60" i="5"/>
  <c r="CX60" i="5"/>
  <c r="CX36" i="5"/>
  <c r="BR36" i="5"/>
  <c r="BR84" i="5"/>
  <c r="CX84" i="5"/>
  <c r="CX186" i="5"/>
  <c r="BR186" i="5"/>
  <c r="BR209" i="5"/>
  <c r="CX209" i="5"/>
  <c r="BR112" i="5"/>
  <c r="CX112" i="5"/>
  <c r="CX160" i="5"/>
  <c r="BR160" i="5"/>
  <c r="BR168" i="5"/>
  <c r="CX168" i="5"/>
  <c r="BR173" i="5"/>
  <c r="CX173" i="5"/>
  <c r="CX305" i="5"/>
  <c r="BR305" i="5"/>
  <c r="BR281" i="5"/>
  <c r="CX281" i="5"/>
  <c r="CX250" i="5"/>
  <c r="BR250" i="5"/>
  <c r="CX262" i="5"/>
  <c r="BR262" i="5"/>
  <c r="BR309" i="5"/>
  <c r="CX309" i="5"/>
  <c r="CX389" i="5"/>
  <c r="BR389" i="5"/>
  <c r="BR343" i="5"/>
  <c r="CX343" i="5"/>
  <c r="BR348" i="5"/>
  <c r="CX348" i="5"/>
  <c r="CX428" i="5"/>
  <c r="BR428" i="5"/>
  <c r="BR426" i="5"/>
  <c r="CX426" i="5"/>
  <c r="CX511" i="5"/>
  <c r="BR511" i="5"/>
  <c r="CX478" i="5"/>
  <c r="BR478" i="5"/>
  <c r="BR419" i="5"/>
  <c r="CX419" i="5"/>
  <c r="BR443" i="5"/>
  <c r="CX443" i="5"/>
  <c r="CX546" i="5"/>
  <c r="BR546" i="5"/>
  <c r="CX560" i="5"/>
  <c r="BR560" i="5"/>
  <c r="CX564" i="5"/>
  <c r="BR564" i="5"/>
  <c r="BR555" i="5"/>
  <c r="CX555" i="5"/>
  <c r="CX596" i="5"/>
  <c r="BR596" i="5"/>
  <c r="BR605" i="5"/>
  <c r="CX605" i="5"/>
  <c r="BR609" i="5"/>
  <c r="CX609" i="5"/>
  <c r="BR617" i="5"/>
  <c r="CX617" i="5"/>
  <c r="CX624" i="5"/>
  <c r="BR624" i="5"/>
  <c r="CX657" i="5"/>
  <c r="BR657" i="5"/>
  <c r="CX731" i="5"/>
  <c r="BR731" i="5"/>
  <c r="CX777" i="5"/>
  <c r="BR777" i="5"/>
  <c r="CX812" i="5"/>
  <c r="BR812" i="5"/>
  <c r="CX900" i="5"/>
  <c r="BR900" i="5"/>
  <c r="CX880" i="5"/>
  <c r="BR880" i="5"/>
  <c r="BR858" i="5"/>
  <c r="CX858" i="5"/>
  <c r="BR921" i="5"/>
  <c r="CX921" i="5"/>
  <c r="BR918" i="5"/>
  <c r="CX918" i="5"/>
  <c r="CX920" i="5"/>
  <c r="BR920" i="5"/>
  <c r="BR937" i="5"/>
  <c r="CX937" i="5"/>
  <c r="BR967" i="5"/>
  <c r="CX967" i="5"/>
  <c r="CX988" i="5"/>
  <c r="BR988" i="5"/>
  <c r="BR139" i="5"/>
  <c r="CX139" i="5"/>
  <c r="BR35" i="5"/>
  <c r="CX35" i="5"/>
  <c r="D48" i="3"/>
  <c r="D50" i="3" s="1"/>
  <c r="D52" i="3" s="1"/>
  <c r="CM80" i="5"/>
  <c r="BG80" i="5"/>
  <c r="CM106" i="5"/>
  <c r="BG106" i="5"/>
  <c r="CM126" i="5"/>
  <c r="BG126" i="5"/>
  <c r="CM109" i="5"/>
  <c r="BG109" i="5"/>
  <c r="CM108" i="5"/>
  <c r="BG108" i="5"/>
  <c r="BG119" i="5"/>
  <c r="CM119" i="5"/>
  <c r="CM125" i="5"/>
  <c r="BG125" i="5"/>
  <c r="CM330" i="5"/>
  <c r="BG330" i="5"/>
  <c r="CM184" i="5"/>
  <c r="BG184" i="5"/>
  <c r="CM131" i="5"/>
  <c r="BG131" i="5"/>
  <c r="BG155" i="5"/>
  <c r="CM155" i="5"/>
  <c r="BG209" i="5"/>
  <c r="CM209" i="5"/>
  <c r="BG246" i="5"/>
  <c r="CM246" i="5"/>
  <c r="BG258" i="5"/>
  <c r="CM258" i="5"/>
  <c r="BG282" i="5"/>
  <c r="CM282" i="5"/>
  <c r="BG350" i="5"/>
  <c r="CM350" i="5"/>
  <c r="BG269" i="5"/>
  <c r="CM269" i="5"/>
  <c r="BG352" i="5"/>
  <c r="CM352" i="5"/>
  <c r="BG325" i="5"/>
  <c r="CM325" i="5"/>
  <c r="BG349" i="5"/>
  <c r="CM349" i="5"/>
  <c r="BG408" i="5"/>
  <c r="CM408" i="5"/>
  <c r="BG386" i="5"/>
  <c r="CM386" i="5"/>
  <c r="CM425" i="5"/>
  <c r="BG425" i="5"/>
  <c r="BG448" i="5"/>
  <c r="CM448" i="5"/>
  <c r="CM435" i="5"/>
  <c r="BG435" i="5"/>
  <c r="BG484" i="5"/>
  <c r="CM484" i="5"/>
  <c r="CM415" i="5"/>
  <c r="BG415" i="5"/>
  <c r="CM478" i="5"/>
  <c r="BG478" i="5"/>
  <c r="CM449" i="5"/>
  <c r="BG449" i="5"/>
  <c r="BG531" i="5"/>
  <c r="CM531" i="5"/>
  <c r="CM568" i="5"/>
  <c r="BG568" i="5"/>
  <c r="BG637" i="5"/>
  <c r="CM637" i="5"/>
  <c r="CM642" i="5"/>
  <c r="BG642" i="5"/>
  <c r="CM727" i="5"/>
  <c r="BG727" i="5"/>
  <c r="CM757" i="5"/>
  <c r="BG757" i="5"/>
  <c r="CM751" i="5"/>
  <c r="BG751" i="5"/>
  <c r="BG701" i="5"/>
  <c r="CM701" i="5"/>
  <c r="CM781" i="5"/>
  <c r="BG781" i="5"/>
  <c r="CM789" i="5"/>
  <c r="BG789" i="5"/>
  <c r="BG780" i="5"/>
  <c r="CM780" i="5"/>
  <c r="BG812" i="5"/>
  <c r="CM812" i="5"/>
  <c r="BG840" i="5"/>
  <c r="CM840" i="5"/>
  <c r="CM849" i="5"/>
  <c r="BG849" i="5"/>
  <c r="BG885" i="5"/>
  <c r="CM885" i="5"/>
  <c r="CM839" i="5"/>
  <c r="BG839" i="5"/>
  <c r="CM912" i="5"/>
  <c r="BG912" i="5"/>
  <c r="BG889" i="5"/>
  <c r="CM889" i="5"/>
  <c r="CM921" i="5"/>
  <c r="BG921" i="5"/>
  <c r="CM952" i="5"/>
  <c r="BG952" i="5"/>
  <c r="CM969" i="5"/>
  <c r="BG969" i="5"/>
  <c r="CM971" i="5"/>
  <c r="BG971" i="5"/>
  <c r="CN42" i="5"/>
  <c r="BH42" i="5"/>
  <c r="CX58" i="5"/>
  <c r="BR58" i="5"/>
  <c r="CX34" i="5"/>
  <c r="BR34" i="5"/>
  <c r="BR265" i="5"/>
  <c r="CX265" i="5"/>
  <c r="BR185" i="5"/>
  <c r="CX185" i="5"/>
  <c r="CX121" i="5"/>
  <c r="BR121" i="5"/>
  <c r="BR97" i="5"/>
  <c r="CX97" i="5"/>
  <c r="CX210" i="5"/>
  <c r="BR210" i="5"/>
  <c r="CX174" i="5"/>
  <c r="BR174" i="5"/>
  <c r="CX239" i="5"/>
  <c r="BR239" i="5"/>
  <c r="CX240" i="5"/>
  <c r="BR240" i="5"/>
  <c r="BR307" i="5"/>
  <c r="CX307" i="5"/>
  <c r="BR313" i="5"/>
  <c r="CX313" i="5"/>
  <c r="BR397" i="5"/>
  <c r="CX397" i="5"/>
  <c r="BR345" i="5"/>
  <c r="CX345" i="5"/>
  <c r="BR374" i="5"/>
  <c r="CX374" i="5"/>
  <c r="CX377" i="5"/>
  <c r="BR377" i="5"/>
  <c r="CX387" i="5"/>
  <c r="BR387" i="5"/>
  <c r="BR432" i="5"/>
  <c r="CX432" i="5"/>
  <c r="BR386" i="5"/>
  <c r="CX386" i="5"/>
  <c r="BR438" i="5"/>
  <c r="CX438" i="5"/>
  <c r="CX484" i="5"/>
  <c r="BR484" i="5"/>
  <c r="BR421" i="5"/>
  <c r="CX421" i="5"/>
  <c r="CX582" i="5"/>
  <c r="BR582" i="5"/>
  <c r="CX606" i="5"/>
  <c r="BR606" i="5"/>
  <c r="BR563" i="5"/>
  <c r="CX563" i="5"/>
  <c r="CX562" i="5"/>
  <c r="BR562" i="5"/>
  <c r="BR599" i="5"/>
  <c r="CX599" i="5"/>
  <c r="BR619" i="5"/>
  <c r="CX619" i="5"/>
  <c r="CX626" i="5"/>
  <c r="BR626" i="5"/>
  <c r="CX745" i="5"/>
  <c r="BR745" i="5"/>
  <c r="CX733" i="5"/>
  <c r="BR733" i="5"/>
  <c r="BR769" i="5"/>
  <c r="CX769" i="5"/>
  <c r="BR778" i="5"/>
  <c r="CX778" i="5"/>
  <c r="BR796" i="5"/>
  <c r="CX796" i="5"/>
  <c r="BR877" i="5"/>
  <c r="CX877" i="5"/>
  <c r="CX879" i="5"/>
  <c r="BR879" i="5"/>
  <c r="BR854" i="5"/>
  <c r="CX854" i="5"/>
  <c r="CX864" i="5"/>
  <c r="BR864" i="5"/>
  <c r="BR878" i="5"/>
  <c r="CX878" i="5"/>
  <c r="CX898" i="5"/>
  <c r="BR898" i="5"/>
  <c r="BR919" i="5"/>
  <c r="CX919" i="5"/>
  <c r="BR925" i="5"/>
  <c r="CX925" i="5"/>
  <c r="BR939" i="5"/>
  <c r="CX939" i="5"/>
  <c r="CX971" i="5"/>
  <c r="BR971" i="5"/>
  <c r="CX976" i="5"/>
  <c r="BR976" i="5"/>
  <c r="CX1008" i="5"/>
  <c r="BR1008" i="5"/>
  <c r="BR89" i="5"/>
  <c r="CX89" i="5"/>
  <c r="BR153" i="5"/>
  <c r="CX153" i="5"/>
  <c r="BR137" i="5"/>
  <c r="CX137" i="5"/>
  <c r="BR71" i="5"/>
  <c r="CX71" i="5"/>
  <c r="BR63" i="5"/>
  <c r="CX63" i="5"/>
  <c r="BR55" i="5"/>
  <c r="CX55" i="5"/>
  <c r="CX33" i="5"/>
  <c r="BR33" i="5"/>
  <c r="CX127" i="5"/>
  <c r="BR127" i="5"/>
  <c r="CX109" i="5"/>
  <c r="BR109" i="5"/>
  <c r="F45" i="3"/>
  <c r="E47" i="3"/>
  <c r="E49" i="3"/>
  <c r="CN36" i="5"/>
  <c r="BH36" i="5"/>
  <c r="CY198" i="5"/>
  <c r="BS198" i="5"/>
  <c r="CM84" i="5"/>
  <c r="BG84" i="5"/>
  <c r="CM114" i="5"/>
  <c r="BG114" i="5"/>
  <c r="CM130" i="5"/>
  <c r="BG130" i="5"/>
  <c r="CM117" i="5"/>
  <c r="BG117" i="5"/>
  <c r="BG172" i="5"/>
  <c r="CM172" i="5"/>
  <c r="BG166" i="5"/>
  <c r="CM166" i="5"/>
  <c r="BG174" i="5"/>
  <c r="CM174" i="5"/>
  <c r="BG200" i="5"/>
  <c r="CM200" i="5"/>
  <c r="BG133" i="5"/>
  <c r="CM133" i="5"/>
  <c r="BG157" i="5"/>
  <c r="CM157" i="5"/>
  <c r="BG251" i="5"/>
  <c r="CM251" i="5"/>
  <c r="CM260" i="5"/>
  <c r="BG260" i="5"/>
  <c r="CM271" i="5"/>
  <c r="BG271" i="5"/>
  <c r="BG327" i="5"/>
  <c r="CM327" i="5"/>
  <c r="BG353" i="5"/>
  <c r="CM353" i="5"/>
  <c r="BG438" i="5"/>
  <c r="CM438" i="5"/>
  <c r="BG394" i="5"/>
  <c r="CM394" i="5"/>
  <c r="BG430" i="5"/>
  <c r="CM430" i="5"/>
  <c r="CM485" i="5"/>
  <c r="BG485" i="5"/>
  <c r="CM429" i="5"/>
  <c r="BG429" i="5"/>
  <c r="BG521" i="5"/>
  <c r="CM521" i="5"/>
  <c r="CM538" i="5"/>
  <c r="BG538" i="5"/>
  <c r="BG451" i="5"/>
  <c r="CM451" i="5"/>
  <c r="BG486" i="5"/>
  <c r="CM486" i="5"/>
  <c r="BG490" i="5"/>
  <c r="CM490" i="5"/>
  <c r="CM534" i="5"/>
  <c r="BG534" i="5"/>
  <c r="CM611" i="5"/>
  <c r="BG611" i="5"/>
  <c r="BG594" i="5"/>
  <c r="CM594" i="5"/>
  <c r="CM574" i="5"/>
  <c r="BG574" i="5"/>
  <c r="BG605" i="5"/>
  <c r="CM605" i="5"/>
  <c r="BG654" i="5"/>
  <c r="CM654" i="5"/>
  <c r="CM755" i="5"/>
  <c r="BG755" i="5"/>
  <c r="CM765" i="5"/>
  <c r="BG765" i="5"/>
  <c r="CM759" i="5"/>
  <c r="BG759" i="5"/>
  <c r="CM769" i="5"/>
  <c r="BG769" i="5"/>
  <c r="BG782" i="5"/>
  <c r="CM782" i="5"/>
  <c r="CM859" i="5"/>
  <c r="BG859" i="5"/>
  <c r="BG853" i="5"/>
  <c r="CM853" i="5"/>
  <c r="BG823" i="5"/>
  <c r="CM823" i="5"/>
  <c r="CM845" i="5"/>
  <c r="BG845" i="5"/>
  <c r="CM922" i="5"/>
  <c r="BG922" i="5"/>
  <c r="BG915" i="5"/>
  <c r="CM915" i="5"/>
  <c r="CM941" i="5"/>
  <c r="BG941" i="5"/>
  <c r="CM961" i="5"/>
  <c r="BG961" i="5"/>
  <c r="CM975" i="5"/>
  <c r="BG975" i="5"/>
  <c r="CM973" i="5"/>
  <c r="BG973" i="5"/>
  <c r="CX80" i="5"/>
  <c r="BR80" i="5"/>
  <c r="BR56" i="5"/>
  <c r="CX56" i="5"/>
  <c r="CX32" i="5"/>
  <c r="BR32" i="5"/>
  <c r="BR237" i="5"/>
  <c r="CX237" i="5"/>
  <c r="CX214" i="5"/>
  <c r="BR214" i="5"/>
  <c r="CX116" i="5"/>
  <c r="BR116" i="5"/>
  <c r="CX140" i="5"/>
  <c r="BR140" i="5"/>
  <c r="CX164" i="5"/>
  <c r="BR164" i="5"/>
  <c r="BR225" i="5"/>
  <c r="CX225" i="5"/>
  <c r="BR229" i="5"/>
  <c r="CX229" i="5"/>
  <c r="CX190" i="5"/>
  <c r="BR190" i="5"/>
  <c r="CX244" i="5"/>
  <c r="BR244" i="5"/>
  <c r="BR277" i="5"/>
  <c r="CX277" i="5"/>
  <c r="CX286" i="5"/>
  <c r="BR286" i="5"/>
  <c r="CX266" i="5"/>
  <c r="BR266" i="5"/>
  <c r="BR311" i="5"/>
  <c r="CX311" i="5"/>
  <c r="BR317" i="5"/>
  <c r="CX317" i="5"/>
  <c r="CX404" i="5"/>
  <c r="BR404" i="5"/>
  <c r="BR347" i="5"/>
  <c r="CX347" i="5"/>
  <c r="CX391" i="5"/>
  <c r="BR391" i="5"/>
  <c r="CX328" i="5"/>
  <c r="BR328" i="5"/>
  <c r="CX379" i="5"/>
  <c r="BR379" i="5"/>
  <c r="CX412" i="5"/>
  <c r="BR412" i="5"/>
  <c r="CX436" i="5"/>
  <c r="BR436" i="5"/>
  <c r="BR388" i="5"/>
  <c r="CX388" i="5"/>
  <c r="BR444" i="5"/>
  <c r="CX444" i="5"/>
  <c r="CX481" i="5"/>
  <c r="BR481" i="5"/>
  <c r="CX487" i="5"/>
  <c r="BR487" i="5"/>
  <c r="CX423" i="5"/>
  <c r="BR423" i="5"/>
  <c r="CX576" i="5"/>
  <c r="BR576" i="5"/>
  <c r="CX520" i="5"/>
  <c r="BR520" i="5"/>
  <c r="CX568" i="5"/>
  <c r="BR568" i="5"/>
  <c r="BR584" i="5"/>
  <c r="CX584" i="5"/>
  <c r="BR604" i="5"/>
  <c r="CX604" i="5"/>
  <c r="BR621" i="5"/>
  <c r="CX621" i="5"/>
  <c r="CX646" i="5"/>
  <c r="BR646" i="5"/>
  <c r="BR628" i="5"/>
  <c r="CX628" i="5"/>
  <c r="CX689" i="5"/>
  <c r="BR689" i="5"/>
  <c r="CX698" i="5"/>
  <c r="BR698" i="5"/>
  <c r="CX700" i="5"/>
  <c r="BR700" i="5"/>
  <c r="CX727" i="5"/>
  <c r="BR727" i="5"/>
  <c r="BR774" i="5"/>
  <c r="CX774" i="5"/>
  <c r="CX817" i="5"/>
  <c r="BR817" i="5"/>
  <c r="CX836" i="5"/>
  <c r="BR836" i="5"/>
  <c r="CX815" i="5"/>
  <c r="BR815" i="5"/>
  <c r="BR831" i="5"/>
  <c r="CX831" i="5"/>
  <c r="CX883" i="5"/>
  <c r="BR883" i="5"/>
  <c r="CX916" i="5"/>
  <c r="BR916" i="5"/>
  <c r="CX868" i="5"/>
  <c r="BR868" i="5"/>
  <c r="BR887" i="5"/>
  <c r="CX887" i="5"/>
  <c r="BR924" i="5"/>
  <c r="CX924" i="5"/>
  <c r="BR926" i="5"/>
  <c r="CX926" i="5"/>
  <c r="BR927" i="5"/>
  <c r="CX927" i="5"/>
  <c r="BR941" i="5"/>
  <c r="CX941" i="5"/>
  <c r="BR994" i="5"/>
  <c r="CX994" i="5"/>
  <c r="BR1013" i="5"/>
  <c r="CX1013" i="5"/>
  <c r="BR143" i="5"/>
  <c r="CX143" i="5"/>
  <c r="CX111" i="5"/>
  <c r="BR111" i="5"/>
  <c r="BR217" i="5"/>
  <c r="CX217" i="5"/>
  <c r="BR31" i="5"/>
  <c r="CX31" i="5"/>
  <c r="CX107" i="5"/>
  <c r="BR107" i="5"/>
  <c r="CM88" i="5"/>
  <c r="BG88" i="5"/>
  <c r="BG128" i="5"/>
  <c r="CM128" i="5"/>
  <c r="CM134" i="5"/>
  <c r="BG134" i="5"/>
  <c r="CM127" i="5"/>
  <c r="BG127" i="5"/>
  <c r="CM182" i="5"/>
  <c r="BG182" i="5"/>
  <c r="CM48" i="5"/>
  <c r="BG48" i="5"/>
  <c r="CM232" i="5"/>
  <c r="BG232" i="5"/>
  <c r="BG135" i="5"/>
  <c r="CM135" i="5"/>
  <c r="BG159" i="5"/>
  <c r="CM159" i="5"/>
  <c r="CM304" i="5"/>
  <c r="BG304" i="5"/>
  <c r="BG298" i="5"/>
  <c r="CM298" i="5"/>
  <c r="CM262" i="5"/>
  <c r="BG262" i="5"/>
  <c r="CM286" i="5"/>
  <c r="BG286" i="5"/>
  <c r="CM355" i="5"/>
  <c r="BG355" i="5"/>
  <c r="CM273" i="5"/>
  <c r="BG273" i="5"/>
  <c r="CM336" i="5"/>
  <c r="BG336" i="5"/>
  <c r="CM426" i="5"/>
  <c r="BG426" i="5"/>
  <c r="BG329" i="5"/>
  <c r="CM329" i="5"/>
  <c r="CM442" i="5"/>
  <c r="BG442" i="5"/>
  <c r="CM433" i="5"/>
  <c r="BG433" i="5"/>
  <c r="CM533" i="5"/>
  <c r="BG533" i="5"/>
  <c r="BG507" i="5"/>
  <c r="CM507" i="5"/>
  <c r="CM440" i="5"/>
  <c r="BG440" i="5"/>
  <c r="BG525" i="5"/>
  <c r="CM525" i="5"/>
  <c r="BG618" i="5"/>
  <c r="CM618" i="5"/>
  <c r="CM453" i="5"/>
  <c r="BG453" i="5"/>
  <c r="BG487" i="5"/>
  <c r="CM487" i="5"/>
  <c r="BG551" i="5"/>
  <c r="CM551" i="5"/>
  <c r="BG632" i="5"/>
  <c r="CM632" i="5"/>
  <c r="CM580" i="5"/>
  <c r="BG580" i="5"/>
  <c r="BG624" i="5"/>
  <c r="CM624" i="5"/>
  <c r="CM617" i="5"/>
  <c r="BG617" i="5"/>
  <c r="CM659" i="5"/>
  <c r="BG659" i="5"/>
  <c r="CM646" i="5"/>
  <c r="BG646" i="5"/>
  <c r="CM655" i="5"/>
  <c r="BG655" i="5"/>
  <c r="CM810" i="5"/>
  <c r="BG810" i="5"/>
  <c r="BG784" i="5"/>
  <c r="CM784" i="5"/>
  <c r="CM814" i="5"/>
  <c r="BG814" i="5"/>
  <c r="BG860" i="5"/>
  <c r="CM860" i="5"/>
  <c r="CM851" i="5"/>
  <c r="BG851" i="5"/>
  <c r="BG879" i="5"/>
  <c r="CM879" i="5"/>
  <c r="BG902" i="5"/>
  <c r="CM902" i="5"/>
  <c r="CM893" i="5"/>
  <c r="BG893" i="5"/>
  <c r="CM925" i="5"/>
  <c r="BG925" i="5"/>
  <c r="CM953" i="5"/>
  <c r="BG953" i="5"/>
  <c r="CM965" i="5"/>
  <c r="BG965" i="5"/>
  <c r="CM972" i="5"/>
  <c r="BG972" i="5"/>
  <c r="CM998" i="5"/>
  <c r="BG998" i="5"/>
  <c r="BG1012" i="5"/>
  <c r="CM1012" i="5"/>
  <c r="CN46" i="5"/>
  <c r="BH46" i="5"/>
  <c r="CX78" i="5"/>
  <c r="BR78" i="5"/>
  <c r="BR54" i="5"/>
  <c r="CX54" i="5"/>
  <c r="CX30" i="5"/>
  <c r="BR30" i="5"/>
  <c r="BR175" i="5"/>
  <c r="CX175" i="5"/>
  <c r="CX216" i="5"/>
  <c r="BR216" i="5"/>
  <c r="CX118" i="5"/>
  <c r="BR118" i="5"/>
  <c r="CX142" i="5"/>
  <c r="BR142" i="5"/>
  <c r="CX166" i="5"/>
  <c r="BR166" i="5"/>
  <c r="CX226" i="5"/>
  <c r="BR226" i="5"/>
  <c r="BR231" i="5"/>
  <c r="CX231" i="5"/>
  <c r="CX191" i="5"/>
  <c r="BR191" i="5"/>
  <c r="BR249" i="5"/>
  <c r="CX249" i="5"/>
  <c r="BR283" i="5"/>
  <c r="CX283" i="5"/>
  <c r="CX252" i="5"/>
  <c r="BR252" i="5"/>
  <c r="CX290" i="5"/>
  <c r="BR290" i="5"/>
  <c r="CX268" i="5"/>
  <c r="BR268" i="5"/>
  <c r="BR315" i="5"/>
  <c r="CX315" i="5"/>
  <c r="BR349" i="5"/>
  <c r="CX349" i="5"/>
  <c r="CX306" i="5"/>
  <c r="BR306" i="5"/>
  <c r="BR330" i="5"/>
  <c r="CX330" i="5"/>
  <c r="BR416" i="5"/>
  <c r="CX416" i="5"/>
  <c r="BR453" i="5"/>
  <c r="CX453" i="5"/>
  <c r="BR390" i="5"/>
  <c r="CX390" i="5"/>
  <c r="BR446" i="5"/>
  <c r="CX446" i="5"/>
  <c r="CX434" i="5"/>
  <c r="BR434" i="5"/>
  <c r="BR440" i="5"/>
  <c r="CX440" i="5"/>
  <c r="BR537" i="5"/>
  <c r="CX537" i="5"/>
  <c r="CX523" i="5"/>
  <c r="BR523" i="5"/>
  <c r="CX425" i="5"/>
  <c r="BR425" i="5"/>
  <c r="CX548" i="5"/>
  <c r="BR548" i="5"/>
  <c r="CX570" i="5"/>
  <c r="BR570" i="5"/>
  <c r="BR586" i="5"/>
  <c r="CX586" i="5"/>
  <c r="CX640" i="5"/>
  <c r="BR640" i="5"/>
  <c r="BR623" i="5"/>
  <c r="CX623" i="5"/>
  <c r="CX630" i="5"/>
  <c r="BR630" i="5"/>
  <c r="CX723" i="5"/>
  <c r="BR723" i="5"/>
  <c r="CX675" i="5"/>
  <c r="BR675" i="5"/>
  <c r="CX715" i="5"/>
  <c r="BR715" i="5"/>
  <c r="CX725" i="5"/>
  <c r="BR725" i="5"/>
  <c r="CX707" i="5"/>
  <c r="BR707" i="5"/>
  <c r="CX787" i="5"/>
  <c r="BR787" i="5"/>
  <c r="CX866" i="5"/>
  <c r="BR866" i="5"/>
  <c r="BR848" i="5"/>
  <c r="CX848" i="5"/>
  <c r="CX902" i="5"/>
  <c r="BR902" i="5"/>
  <c r="CX837" i="5"/>
  <c r="BR837" i="5"/>
  <c r="CX892" i="5"/>
  <c r="BR892" i="5"/>
  <c r="BR901" i="5"/>
  <c r="CX901" i="5"/>
  <c r="CX904" i="5"/>
  <c r="BR904" i="5"/>
  <c r="BR929" i="5"/>
  <c r="CX929" i="5"/>
  <c r="CX942" i="5"/>
  <c r="BR942" i="5"/>
  <c r="CX996" i="5"/>
  <c r="BR996" i="5"/>
  <c r="BR1011" i="5"/>
  <c r="CX1011" i="5"/>
  <c r="CX123" i="5"/>
  <c r="BR123" i="5"/>
  <c r="BR157" i="5"/>
  <c r="CX157" i="5"/>
  <c r="BR53" i="5"/>
  <c r="CX53" i="5"/>
  <c r="BR29" i="5"/>
  <c r="CX29" i="5"/>
  <c r="CM24" i="5"/>
  <c r="BG24" i="5"/>
  <c r="CM18" i="5"/>
  <c r="BG18" i="5"/>
  <c r="CM30" i="5"/>
  <c r="BG30" i="5"/>
  <c r="C12" i="3"/>
  <c r="C14" i="3" s="1"/>
  <c r="CM92" i="5"/>
  <c r="BG92" i="5"/>
  <c r="CM132" i="5"/>
  <c r="BG132" i="5"/>
  <c r="CM178" i="5"/>
  <c r="BG178" i="5"/>
  <c r="CM204" i="5"/>
  <c r="BG204" i="5"/>
  <c r="CM50" i="5"/>
  <c r="BG50" i="5"/>
  <c r="CM56" i="5"/>
  <c r="BG56" i="5"/>
  <c r="BG137" i="5"/>
  <c r="CM137" i="5"/>
  <c r="BG161" i="5"/>
  <c r="CM161" i="5"/>
  <c r="BG175" i="5"/>
  <c r="CM175" i="5"/>
  <c r="BG240" i="5"/>
  <c r="CM240" i="5"/>
  <c r="BG236" i="5"/>
  <c r="CM236" i="5"/>
  <c r="CM332" i="5"/>
  <c r="BG332" i="5"/>
  <c r="BG264" i="5"/>
  <c r="CM264" i="5"/>
  <c r="BG293" i="5"/>
  <c r="CM293" i="5"/>
  <c r="BG275" i="5"/>
  <c r="CM275" i="5"/>
  <c r="CM348" i="5"/>
  <c r="BG348" i="5"/>
  <c r="BG307" i="5"/>
  <c r="CM307" i="5"/>
  <c r="BG331" i="5"/>
  <c r="CM331" i="5"/>
  <c r="BG428" i="5"/>
  <c r="CM428" i="5"/>
  <c r="CM443" i="5"/>
  <c r="BG443" i="5"/>
  <c r="CM546" i="5"/>
  <c r="BG546" i="5"/>
  <c r="BG419" i="5"/>
  <c r="CM419" i="5"/>
  <c r="BG515" i="5"/>
  <c r="CM515" i="5"/>
  <c r="CM527" i="5"/>
  <c r="BG527" i="5"/>
  <c r="BG505" i="5"/>
  <c r="CM505" i="5"/>
  <c r="CM455" i="5"/>
  <c r="BG455" i="5"/>
  <c r="CM566" i="5"/>
  <c r="BG566" i="5"/>
  <c r="CM613" i="5"/>
  <c r="BG613" i="5"/>
  <c r="BG595" i="5"/>
  <c r="CM595" i="5"/>
  <c r="BG619" i="5"/>
  <c r="CM619" i="5"/>
  <c r="CM723" i="5"/>
  <c r="BG723" i="5"/>
  <c r="CM773" i="5"/>
  <c r="BG773" i="5"/>
  <c r="BG786" i="5"/>
  <c r="CM786" i="5"/>
  <c r="CM900" i="5"/>
  <c r="BG900" i="5"/>
  <c r="BG827" i="5"/>
  <c r="CM827" i="5"/>
  <c r="BG906" i="5"/>
  <c r="CM906" i="5"/>
  <c r="BG904" i="5"/>
  <c r="CM904" i="5"/>
  <c r="BG924" i="5"/>
  <c r="CM924" i="5"/>
  <c r="CM927" i="5"/>
  <c r="BG927" i="5"/>
  <c r="CM955" i="5"/>
  <c r="BG955" i="5"/>
  <c r="CM967" i="5"/>
  <c r="BG967" i="5"/>
  <c r="CM983" i="5"/>
  <c r="BG983" i="5"/>
  <c r="BG1006" i="5"/>
  <c r="CM1006" i="5"/>
  <c r="C16" i="3" l="1"/>
  <c r="BH442" i="5"/>
  <c r="CN442" i="5"/>
  <c r="CN286" i="5"/>
  <c r="BH286" i="5"/>
  <c r="CN232" i="5"/>
  <c r="BH232" i="5"/>
  <c r="CN88" i="5"/>
  <c r="BH88" i="5"/>
  <c r="CY836" i="5"/>
  <c r="BS836" i="5"/>
  <c r="CY689" i="5"/>
  <c r="BS689" i="5"/>
  <c r="CY568" i="5"/>
  <c r="BS568" i="5"/>
  <c r="BS391" i="5"/>
  <c r="CY391" i="5"/>
  <c r="CY286" i="5"/>
  <c r="BS286" i="5"/>
  <c r="CY164" i="5"/>
  <c r="BS164" i="5"/>
  <c r="BH260" i="5"/>
  <c r="CN260" i="5"/>
  <c r="CZ198" i="5"/>
  <c r="BT198" i="5"/>
  <c r="BS89" i="5"/>
  <c r="CY89" i="5"/>
  <c r="CY919" i="5"/>
  <c r="BS919" i="5"/>
  <c r="BS877" i="5"/>
  <c r="CY877" i="5"/>
  <c r="BS307" i="5"/>
  <c r="CY307" i="5"/>
  <c r="CN408" i="5"/>
  <c r="BH408" i="5"/>
  <c r="CN282" i="5"/>
  <c r="BH282" i="5"/>
  <c r="CY858" i="5"/>
  <c r="BS858" i="5"/>
  <c r="BS555" i="5"/>
  <c r="CY555" i="5"/>
  <c r="CY173" i="5"/>
  <c r="BS173" i="5"/>
  <c r="CY84" i="5"/>
  <c r="BS84" i="5"/>
  <c r="BH852" i="5"/>
  <c r="CN852" i="5"/>
  <c r="BH563" i="5"/>
  <c r="CN563" i="5"/>
  <c r="CN528" i="5"/>
  <c r="BH528" i="5"/>
  <c r="CN402" i="5"/>
  <c r="BH402" i="5"/>
  <c r="BH111" i="5"/>
  <c r="CN111" i="5"/>
  <c r="D30" i="3"/>
  <c r="D32" i="3" s="1"/>
  <c r="D34" i="3" s="1"/>
  <c r="BS867" i="5"/>
  <c r="CY867" i="5"/>
  <c r="CY655" i="5"/>
  <c r="BS655" i="5"/>
  <c r="CY525" i="5"/>
  <c r="BS525" i="5"/>
  <c r="BS284" i="5"/>
  <c r="CY284" i="5"/>
  <c r="BS218" i="5"/>
  <c r="CY218" i="5"/>
  <c r="CN1001" i="5"/>
  <c r="BH1001" i="5"/>
  <c r="BH785" i="5"/>
  <c r="CN785" i="5"/>
  <c r="CN54" i="5"/>
  <c r="BH54" i="5"/>
  <c r="BS131" i="5"/>
  <c r="CY131" i="5"/>
  <c r="BS39" i="5"/>
  <c r="CY39" i="5"/>
  <c r="BS810" i="5"/>
  <c r="CY810" i="5"/>
  <c r="BS402" i="5"/>
  <c r="CY402" i="5"/>
  <c r="BS257" i="5"/>
  <c r="CY257" i="5"/>
  <c r="BH907" i="5"/>
  <c r="CN907" i="5"/>
  <c r="BH775" i="5"/>
  <c r="CN775" i="5"/>
  <c r="BH591" i="5"/>
  <c r="CN591" i="5"/>
  <c r="BH513" i="5"/>
  <c r="CN513" i="5"/>
  <c r="BH360" i="5"/>
  <c r="CN360" i="5"/>
  <c r="BH295" i="5"/>
  <c r="CN295" i="5"/>
  <c r="BH218" i="5"/>
  <c r="CN218" i="5"/>
  <c r="CY874" i="5"/>
  <c r="BS874" i="5"/>
  <c r="BS611" i="5"/>
  <c r="CY611" i="5"/>
  <c r="BS169" i="5"/>
  <c r="CY169" i="5"/>
  <c r="BS105" i="5"/>
  <c r="CY105" i="5"/>
  <c r="CB22" i="5"/>
  <c r="AV22" i="5"/>
  <c r="CB46" i="5"/>
  <c r="AV46" i="5"/>
  <c r="CB70" i="5"/>
  <c r="AV70" i="5"/>
  <c r="CB84" i="5"/>
  <c r="AV84" i="5"/>
  <c r="CB114" i="5"/>
  <c r="AV114" i="5"/>
  <c r="CB128" i="5"/>
  <c r="AV128" i="5"/>
  <c r="AV23" i="5"/>
  <c r="CB23" i="5"/>
  <c r="AV47" i="5"/>
  <c r="CB47" i="5"/>
  <c r="AV71" i="5"/>
  <c r="CB71" i="5"/>
  <c r="CB202" i="5"/>
  <c r="AV202" i="5"/>
  <c r="CB124" i="5"/>
  <c r="AV124" i="5"/>
  <c r="CB160" i="5"/>
  <c r="AV160" i="5"/>
  <c r="CB188" i="5"/>
  <c r="AV188" i="5"/>
  <c r="CB240" i="5"/>
  <c r="AV240" i="5"/>
  <c r="AV269" i="5"/>
  <c r="CB269" i="5"/>
  <c r="AV135" i="5"/>
  <c r="CB135" i="5"/>
  <c r="CB159" i="5"/>
  <c r="AV159" i="5"/>
  <c r="CB212" i="5"/>
  <c r="AV212" i="5"/>
  <c r="AV249" i="5"/>
  <c r="CB249" i="5"/>
  <c r="CB336" i="5"/>
  <c r="AV336" i="5"/>
  <c r="AV260" i="5"/>
  <c r="CB260" i="5"/>
  <c r="AV199" i="5"/>
  <c r="CB199" i="5"/>
  <c r="AV223" i="5"/>
  <c r="CB223" i="5"/>
  <c r="CB328" i="5"/>
  <c r="AV328" i="5"/>
  <c r="CB338" i="5"/>
  <c r="AV338" i="5"/>
  <c r="CB332" i="5"/>
  <c r="AV332" i="5"/>
  <c r="AV293" i="5"/>
  <c r="CB293" i="5"/>
  <c r="CB317" i="5"/>
  <c r="AV317" i="5"/>
  <c r="AV341" i="5"/>
  <c r="CB341" i="5"/>
  <c r="AV363" i="5"/>
  <c r="CB363" i="5"/>
  <c r="CB402" i="5"/>
  <c r="AV402" i="5"/>
  <c r="AV383" i="5"/>
  <c r="CB383" i="5"/>
  <c r="CB497" i="5"/>
  <c r="AV497" i="5"/>
  <c r="AV405" i="5"/>
  <c r="CB405" i="5"/>
  <c r="AV370" i="5"/>
  <c r="CB370" i="5"/>
  <c r="AV394" i="5"/>
  <c r="CB394" i="5"/>
  <c r="CB449" i="5"/>
  <c r="AV449" i="5"/>
  <c r="AV543" i="5"/>
  <c r="CB543" i="5"/>
  <c r="CB439" i="5"/>
  <c r="AV439" i="5"/>
  <c r="CB493" i="5"/>
  <c r="AV493" i="5"/>
  <c r="AV469" i="5"/>
  <c r="CB469" i="5"/>
  <c r="AV521" i="5"/>
  <c r="CB521" i="5"/>
  <c r="CB510" i="5"/>
  <c r="AV510" i="5"/>
  <c r="CB534" i="5"/>
  <c r="AV534" i="5"/>
  <c r="AV546" i="5"/>
  <c r="CB546" i="5"/>
  <c r="AV560" i="5"/>
  <c r="CB560" i="5"/>
  <c r="CB655" i="5"/>
  <c r="AV655" i="5"/>
  <c r="AV563" i="5"/>
  <c r="CB563" i="5"/>
  <c r="AV639" i="5"/>
  <c r="CB639" i="5"/>
  <c r="CB623" i="5"/>
  <c r="AV623" i="5"/>
  <c r="AV653" i="5"/>
  <c r="CB653" i="5"/>
  <c r="AV606" i="5"/>
  <c r="CB606" i="5"/>
  <c r="AV630" i="5"/>
  <c r="CB630" i="5"/>
  <c r="CB663" i="5"/>
  <c r="AV663" i="5"/>
  <c r="AV681" i="5"/>
  <c r="CB681" i="5"/>
  <c r="CB743" i="5"/>
  <c r="AV743" i="5"/>
  <c r="AV666" i="5"/>
  <c r="CB666" i="5"/>
  <c r="AV690" i="5"/>
  <c r="CB690" i="5"/>
  <c r="CB773" i="5"/>
  <c r="AV773" i="5"/>
  <c r="CB774" i="5"/>
  <c r="AV774" i="5"/>
  <c r="AV725" i="5"/>
  <c r="CB725" i="5"/>
  <c r="AV765" i="5"/>
  <c r="CB765" i="5"/>
  <c r="AV740" i="5"/>
  <c r="CB740" i="5"/>
  <c r="AV764" i="5"/>
  <c r="CB764" i="5"/>
  <c r="CB795" i="5"/>
  <c r="AV795" i="5"/>
  <c r="CB836" i="5"/>
  <c r="AV836" i="5"/>
  <c r="CB814" i="5"/>
  <c r="AV814" i="5"/>
  <c r="CB847" i="5"/>
  <c r="AV847" i="5"/>
  <c r="CB852" i="5"/>
  <c r="AV852" i="5"/>
  <c r="AV807" i="5"/>
  <c r="CB807" i="5"/>
  <c r="AV831" i="5"/>
  <c r="CB831" i="5"/>
  <c r="AV855" i="5"/>
  <c r="CB855" i="5"/>
  <c r="CB906" i="5"/>
  <c r="AV906" i="5"/>
  <c r="CB873" i="5"/>
  <c r="AV873" i="5"/>
  <c r="AV940" i="5"/>
  <c r="CB940" i="5"/>
  <c r="AV909" i="5"/>
  <c r="CB909" i="5"/>
  <c r="CB927" i="5"/>
  <c r="AV927" i="5"/>
  <c r="CB948" i="5"/>
  <c r="AV948" i="5"/>
  <c r="AV945" i="5"/>
  <c r="CB945" i="5"/>
  <c r="AV988" i="5"/>
  <c r="CB988" i="5"/>
  <c r="AV977" i="5"/>
  <c r="CB977" i="5"/>
  <c r="AV990" i="5"/>
  <c r="CB990" i="5"/>
  <c r="CB1010" i="5"/>
  <c r="AV1010" i="5"/>
  <c r="BH864" i="5"/>
  <c r="CN864" i="5"/>
  <c r="CN503" i="5"/>
  <c r="BH503" i="5"/>
  <c r="BH341" i="5"/>
  <c r="CN341" i="5"/>
  <c r="BH291" i="5"/>
  <c r="CN291" i="5"/>
  <c r="BH249" i="5"/>
  <c r="CN249" i="5"/>
  <c r="CN86" i="5"/>
  <c r="BH86" i="5"/>
  <c r="BS93" i="5"/>
  <c r="CY93" i="5"/>
  <c r="CY532" i="5"/>
  <c r="BS532" i="5"/>
  <c r="CY255" i="5"/>
  <c r="BS255" i="5"/>
  <c r="BS223" i="5"/>
  <c r="CY223" i="5"/>
  <c r="CN871" i="5"/>
  <c r="BH871" i="5"/>
  <c r="BH770" i="5"/>
  <c r="CN770" i="5"/>
  <c r="CN536" i="5"/>
  <c r="BH536" i="5"/>
  <c r="BS45" i="5"/>
  <c r="CY45" i="5"/>
  <c r="BS995" i="5"/>
  <c r="CY995" i="5"/>
  <c r="CY845" i="5"/>
  <c r="BS845" i="5"/>
  <c r="CY530" i="5"/>
  <c r="BS530" i="5"/>
  <c r="BS333" i="5"/>
  <c r="CY333" i="5"/>
  <c r="CN887" i="5"/>
  <c r="BH887" i="5"/>
  <c r="BS47" i="5"/>
  <c r="CY47" i="5"/>
  <c r="BS806" i="5"/>
  <c r="CY806" i="5"/>
  <c r="BS636" i="5"/>
  <c r="CY636" i="5"/>
  <c r="CY422" i="5"/>
  <c r="BS422" i="5"/>
  <c r="BS331" i="5"/>
  <c r="CY331" i="5"/>
  <c r="CY172" i="5"/>
  <c r="BS172" i="5"/>
  <c r="BS205" i="5"/>
  <c r="CY205" i="5"/>
  <c r="CN584" i="5"/>
  <c r="BH584" i="5"/>
  <c r="BH214" i="5"/>
  <c r="CN214" i="5"/>
  <c r="BH193" i="5"/>
  <c r="CN193" i="5"/>
  <c r="BS161" i="5"/>
  <c r="CY161" i="5"/>
  <c r="BS936" i="5"/>
  <c r="CY936" i="5"/>
  <c r="CY793" i="5"/>
  <c r="BS793" i="5"/>
  <c r="BS701" i="5"/>
  <c r="CY701" i="5"/>
  <c r="CY396" i="5"/>
  <c r="BS396" i="5"/>
  <c r="BS325" i="5"/>
  <c r="CY325" i="5"/>
  <c r="CN1008" i="5"/>
  <c r="BH1008" i="5"/>
  <c r="CN872" i="5"/>
  <c r="BH872" i="5"/>
  <c r="CN517" i="5"/>
  <c r="BH517" i="5"/>
  <c r="CN309" i="5"/>
  <c r="BH309" i="5"/>
  <c r="CN163" i="5"/>
  <c r="BH163" i="5"/>
  <c r="CN102" i="5"/>
  <c r="BH102" i="5"/>
  <c r="CY938" i="5"/>
  <c r="BS938" i="5"/>
  <c r="CY574" i="5"/>
  <c r="BS574" i="5"/>
  <c r="BS400" i="5"/>
  <c r="CY400" i="5"/>
  <c r="BS230" i="5"/>
  <c r="CY230" i="5"/>
  <c r="BH687" i="5"/>
  <c r="CN687" i="5"/>
  <c r="BS820" i="5"/>
  <c r="CY820" i="5"/>
  <c r="CY136" i="5"/>
  <c r="BS136" i="5"/>
  <c r="BH212" i="5"/>
  <c r="CN212" i="5"/>
  <c r="CN399" i="5"/>
  <c r="BH399" i="5"/>
  <c r="CY447" i="5"/>
  <c r="BS447" i="5"/>
  <c r="BH643" i="5"/>
  <c r="CN643" i="5"/>
  <c r="BS826" i="5"/>
  <c r="CY826" i="5"/>
  <c r="CN923" i="5"/>
  <c r="BH923" i="5"/>
  <c r="CZ99" i="5"/>
  <c r="BT99" i="5"/>
  <c r="CY224" i="5"/>
  <c r="BS224" i="5"/>
  <c r="BS534" i="5"/>
  <c r="CY534" i="5"/>
  <c r="CN603" i="5"/>
  <c r="BH603" i="5"/>
  <c r="CY431" i="5"/>
  <c r="BS431" i="5"/>
  <c r="BH779" i="5"/>
  <c r="CN779" i="5"/>
  <c r="BH354" i="5"/>
  <c r="CN354" i="5"/>
  <c r="BS500" i="5"/>
  <c r="CY500" i="5"/>
  <c r="BH901" i="5"/>
  <c r="CN901" i="5"/>
  <c r="CY196" i="5"/>
  <c r="BS196" i="5"/>
  <c r="BS601" i="5"/>
  <c r="CY601" i="5"/>
  <c r="BS647" i="5"/>
  <c r="CY647" i="5"/>
  <c r="BH677" i="5"/>
  <c r="CN677" i="5"/>
  <c r="CY729" i="5"/>
  <c r="BS729" i="5"/>
  <c r="CY959" i="5"/>
  <c r="BS959" i="5"/>
  <c r="BH934" i="5"/>
  <c r="CN934" i="5"/>
  <c r="CY985" i="5"/>
  <c r="BS985" i="5"/>
  <c r="CN322" i="5"/>
  <c r="BH322" i="5"/>
  <c r="BS477" i="5"/>
  <c r="CY477" i="5"/>
  <c r="BH647" i="5"/>
  <c r="CN647" i="5"/>
  <c r="CN693" i="5"/>
  <c r="BH693" i="5"/>
  <c r="BS809" i="5"/>
  <c r="CY809" i="5"/>
  <c r="BS865" i="5"/>
  <c r="CY865" i="5"/>
  <c r="BH1010" i="5"/>
  <c r="CN1010" i="5"/>
  <c r="CN427" i="5"/>
  <c r="BH427" i="5"/>
  <c r="BH545" i="5"/>
  <c r="CN545" i="5"/>
  <c r="BH702" i="5"/>
  <c r="CN702" i="5"/>
  <c r="BH733" i="5"/>
  <c r="CN733" i="5"/>
  <c r="CY857" i="5"/>
  <c r="BS857" i="5"/>
  <c r="CN939" i="5"/>
  <c r="BH939" i="5"/>
  <c r="BS246" i="5"/>
  <c r="CY246" i="5"/>
  <c r="BH351" i="5"/>
  <c r="CN351" i="5"/>
  <c r="CY540" i="5"/>
  <c r="BS540" i="5"/>
  <c r="BS654" i="5"/>
  <c r="CY654" i="5"/>
  <c r="BH695" i="5"/>
  <c r="CN695" i="5"/>
  <c r="CY818" i="5"/>
  <c r="BS818" i="5"/>
  <c r="CY292" i="5"/>
  <c r="BS292" i="5"/>
  <c r="CY258" i="5"/>
  <c r="BS258" i="5"/>
  <c r="CY417" i="5"/>
  <c r="BS417" i="5"/>
  <c r="CN640" i="5"/>
  <c r="BH640" i="5"/>
  <c r="CN935" i="5"/>
  <c r="BH935" i="5"/>
  <c r="CN162" i="5"/>
  <c r="BH162" i="5"/>
  <c r="CN268" i="5"/>
  <c r="BH268" i="5"/>
  <c r="CY499" i="5"/>
  <c r="BS499" i="5"/>
  <c r="BS894" i="5"/>
  <c r="CY894" i="5"/>
  <c r="CY296" i="5"/>
  <c r="BS296" i="5"/>
  <c r="BS787" i="5"/>
  <c r="CY787" i="5"/>
  <c r="BS191" i="5"/>
  <c r="CY191" i="5"/>
  <c r="BH236" i="5"/>
  <c r="CN236" i="5"/>
  <c r="BS901" i="5"/>
  <c r="CY901" i="5"/>
  <c r="BS390" i="5"/>
  <c r="CY390" i="5"/>
  <c r="BS1013" i="5"/>
  <c r="CY1013" i="5"/>
  <c r="BS444" i="5"/>
  <c r="CY444" i="5"/>
  <c r="CY56" i="5"/>
  <c r="BS56" i="5"/>
  <c r="BH915" i="5"/>
  <c r="CN915" i="5"/>
  <c r="BH782" i="5"/>
  <c r="CN782" i="5"/>
  <c r="BH605" i="5"/>
  <c r="CN605" i="5"/>
  <c r="CN486" i="5"/>
  <c r="BH486" i="5"/>
  <c r="BH430" i="5"/>
  <c r="CN430" i="5"/>
  <c r="CN166" i="5"/>
  <c r="BH166" i="5"/>
  <c r="BS1008" i="5"/>
  <c r="CY1008" i="5"/>
  <c r="CY898" i="5"/>
  <c r="BS898" i="5"/>
  <c r="BS377" i="5"/>
  <c r="CY377" i="5"/>
  <c r="CY240" i="5"/>
  <c r="BS240" i="5"/>
  <c r="BH969" i="5"/>
  <c r="CN969" i="5"/>
  <c r="CN781" i="5"/>
  <c r="BH781" i="5"/>
  <c r="CN330" i="5"/>
  <c r="BH330" i="5"/>
  <c r="CN106" i="5"/>
  <c r="BH106" i="5"/>
  <c r="BS880" i="5"/>
  <c r="CY880" i="5"/>
  <c r="BS624" i="5"/>
  <c r="CY624" i="5"/>
  <c r="CY564" i="5"/>
  <c r="BS564" i="5"/>
  <c r="CY511" i="5"/>
  <c r="BS511" i="5"/>
  <c r="CY36" i="5"/>
  <c r="BS36" i="5"/>
  <c r="BH749" i="5"/>
  <c r="CN749" i="5"/>
  <c r="CN228" i="5"/>
  <c r="BH228" i="5"/>
  <c r="F27" i="3"/>
  <c r="E29" i="3"/>
  <c r="E31" i="3"/>
  <c r="BS149" i="5"/>
  <c r="CY149" i="5"/>
  <c r="CY785" i="5"/>
  <c r="BS785" i="5"/>
  <c r="CY346" i="5"/>
  <c r="BS346" i="5"/>
  <c r="BS199" i="5"/>
  <c r="CY199" i="5"/>
  <c r="CN876" i="5"/>
  <c r="BH876" i="5"/>
  <c r="BH596" i="5"/>
  <c r="CN596" i="5"/>
  <c r="CN476" i="5"/>
  <c r="BH476" i="5"/>
  <c r="CN345" i="5"/>
  <c r="BH345" i="5"/>
  <c r="BH229" i="5"/>
  <c r="CN229" i="5"/>
  <c r="BH287" i="5"/>
  <c r="CN287" i="5"/>
  <c r="CY975" i="5"/>
  <c r="BS975" i="5"/>
  <c r="BS875" i="5"/>
  <c r="CY875" i="5"/>
  <c r="CY765" i="5"/>
  <c r="BS765" i="5"/>
  <c r="CY513" i="5"/>
  <c r="BS513" i="5"/>
  <c r="CY344" i="5"/>
  <c r="BS344" i="5"/>
  <c r="CN761" i="5"/>
  <c r="BH761" i="5"/>
  <c r="CN423" i="5"/>
  <c r="BH423" i="5"/>
  <c r="CY849" i="5"/>
  <c r="BS849" i="5"/>
  <c r="CY743" i="5"/>
  <c r="BS743" i="5"/>
  <c r="BS495" i="5"/>
  <c r="CY495" i="5"/>
  <c r="BS256" i="5"/>
  <c r="CY256" i="5"/>
  <c r="BS228" i="5"/>
  <c r="CY228" i="5"/>
  <c r="CB103" i="5"/>
  <c r="AV103" i="5"/>
  <c r="CB24" i="5"/>
  <c r="AV24" i="5"/>
  <c r="CB48" i="5"/>
  <c r="AV48" i="5"/>
  <c r="CB72" i="5"/>
  <c r="AV72" i="5"/>
  <c r="CB88" i="5"/>
  <c r="AV88" i="5"/>
  <c r="AV123" i="5"/>
  <c r="CB123" i="5"/>
  <c r="CB250" i="5"/>
  <c r="AV250" i="5"/>
  <c r="AV25" i="5"/>
  <c r="CB25" i="5"/>
  <c r="AV49" i="5"/>
  <c r="CB49" i="5"/>
  <c r="AV73" i="5"/>
  <c r="CB73" i="5"/>
  <c r="AV218" i="5"/>
  <c r="CB218" i="5"/>
  <c r="CB130" i="5"/>
  <c r="AV130" i="5"/>
  <c r="CB162" i="5"/>
  <c r="AV162" i="5"/>
  <c r="AV198" i="5"/>
  <c r="CB198" i="5"/>
  <c r="AV241" i="5"/>
  <c r="CB241" i="5"/>
  <c r="CB294" i="5"/>
  <c r="AV294" i="5"/>
  <c r="AV137" i="5"/>
  <c r="CB137" i="5"/>
  <c r="CB161" i="5"/>
  <c r="AV161" i="5"/>
  <c r="CB220" i="5"/>
  <c r="AV220" i="5"/>
  <c r="AV258" i="5"/>
  <c r="CB258" i="5"/>
  <c r="CB346" i="5"/>
  <c r="AV346" i="5"/>
  <c r="AV266" i="5"/>
  <c r="CB266" i="5"/>
  <c r="AV201" i="5"/>
  <c r="CB201" i="5"/>
  <c r="AV225" i="5"/>
  <c r="CB225" i="5"/>
  <c r="CB330" i="5"/>
  <c r="AV330" i="5"/>
  <c r="CB359" i="5"/>
  <c r="AV359" i="5"/>
  <c r="CB344" i="5"/>
  <c r="AV344" i="5"/>
  <c r="AV295" i="5"/>
  <c r="CB295" i="5"/>
  <c r="AV319" i="5"/>
  <c r="CB319" i="5"/>
  <c r="CB343" i="5"/>
  <c r="AV343" i="5"/>
  <c r="CB436" i="5"/>
  <c r="AV436" i="5"/>
  <c r="AV413" i="5"/>
  <c r="CB413" i="5"/>
  <c r="AV385" i="5"/>
  <c r="CB385" i="5"/>
  <c r="CB398" i="5"/>
  <c r="AV398" i="5"/>
  <c r="CB415" i="5"/>
  <c r="AV415" i="5"/>
  <c r="AV372" i="5"/>
  <c r="CB372" i="5"/>
  <c r="AV412" i="5"/>
  <c r="CB412" i="5"/>
  <c r="AV451" i="5"/>
  <c r="CB451" i="5"/>
  <c r="AV473" i="5"/>
  <c r="CB473" i="5"/>
  <c r="CB472" i="5"/>
  <c r="AV472" i="5"/>
  <c r="AV527" i="5"/>
  <c r="CB527" i="5"/>
  <c r="CB475" i="5"/>
  <c r="AV475" i="5"/>
  <c r="CB531" i="5"/>
  <c r="AV531" i="5"/>
  <c r="CB522" i="5"/>
  <c r="AV522" i="5"/>
  <c r="AV539" i="5"/>
  <c r="CB539" i="5"/>
  <c r="AV550" i="5"/>
  <c r="CB550" i="5"/>
  <c r="CB589" i="5"/>
  <c r="AV589" i="5"/>
  <c r="CB646" i="5"/>
  <c r="AV646" i="5"/>
  <c r="AV565" i="5"/>
  <c r="CB565" i="5"/>
  <c r="AV591" i="5"/>
  <c r="CB591" i="5"/>
  <c r="CB625" i="5"/>
  <c r="AV625" i="5"/>
  <c r="CB584" i="5"/>
  <c r="AV584" i="5"/>
  <c r="CB608" i="5"/>
  <c r="AV608" i="5"/>
  <c r="CB632" i="5"/>
  <c r="AV632" i="5"/>
  <c r="CB657" i="5"/>
  <c r="AV657" i="5"/>
  <c r="CB683" i="5"/>
  <c r="AV683" i="5"/>
  <c r="CB755" i="5"/>
  <c r="AV755" i="5"/>
  <c r="AV668" i="5"/>
  <c r="CB668" i="5"/>
  <c r="AV692" i="5"/>
  <c r="CB692" i="5"/>
  <c r="CB777" i="5"/>
  <c r="AV777" i="5"/>
  <c r="CB779" i="5"/>
  <c r="AV779" i="5"/>
  <c r="AV729" i="5"/>
  <c r="CB729" i="5"/>
  <c r="AV785" i="5"/>
  <c r="CB785" i="5"/>
  <c r="AV742" i="5"/>
  <c r="CB742" i="5"/>
  <c r="AV766" i="5"/>
  <c r="CB766" i="5"/>
  <c r="CB804" i="5"/>
  <c r="AV804" i="5"/>
  <c r="AV826" i="5"/>
  <c r="CB826" i="5"/>
  <c r="AV820" i="5"/>
  <c r="CB820" i="5"/>
  <c r="AV837" i="5"/>
  <c r="CB837" i="5"/>
  <c r="CB854" i="5"/>
  <c r="AV854" i="5"/>
  <c r="CB809" i="5"/>
  <c r="AV809" i="5"/>
  <c r="AV833" i="5"/>
  <c r="CB833" i="5"/>
  <c r="AV884" i="5"/>
  <c r="CB884" i="5"/>
  <c r="AV896" i="5"/>
  <c r="CB896" i="5"/>
  <c r="CB875" i="5"/>
  <c r="AV875" i="5"/>
  <c r="AV912" i="5"/>
  <c r="CB912" i="5"/>
  <c r="AV911" i="5"/>
  <c r="CB911" i="5"/>
  <c r="CB935" i="5"/>
  <c r="AV935" i="5"/>
  <c r="CB950" i="5"/>
  <c r="AV950" i="5"/>
  <c r="AV947" i="5"/>
  <c r="CB947" i="5"/>
  <c r="AV973" i="5"/>
  <c r="CB973" i="5"/>
  <c r="CB985" i="5"/>
  <c r="AV985" i="5"/>
  <c r="AV992" i="5"/>
  <c r="CB992" i="5"/>
  <c r="AV1007" i="5"/>
  <c r="CB1007" i="5"/>
  <c r="BH878" i="5"/>
  <c r="CN878" i="5"/>
  <c r="BH548" i="5"/>
  <c r="CN548" i="5"/>
  <c r="CN192" i="5"/>
  <c r="BH192" i="5"/>
  <c r="BS19" i="5"/>
  <c r="CY19" i="5"/>
  <c r="BS247" i="5"/>
  <c r="CY247" i="5"/>
  <c r="CY861" i="5"/>
  <c r="BS861" i="5"/>
  <c r="BS802" i="5"/>
  <c r="CY802" i="5"/>
  <c r="BS616" i="5"/>
  <c r="CY616" i="5"/>
  <c r="BS508" i="5"/>
  <c r="CY508" i="5"/>
  <c r="BS442" i="5"/>
  <c r="CY442" i="5"/>
  <c r="CN783" i="5"/>
  <c r="BH783" i="5"/>
  <c r="CN424" i="5"/>
  <c r="BH424" i="5"/>
  <c r="CN72" i="5"/>
  <c r="BH72" i="5"/>
  <c r="CN16" i="5"/>
  <c r="BH16" i="5"/>
  <c r="BS527" i="5"/>
  <c r="CY527" i="5"/>
  <c r="BS276" i="5"/>
  <c r="CY276" i="5"/>
  <c r="BH707" i="5"/>
  <c r="CN707" i="5"/>
  <c r="BH461" i="5"/>
  <c r="CN461" i="5"/>
  <c r="CN357" i="5"/>
  <c r="BH357" i="5"/>
  <c r="CN312" i="5"/>
  <c r="BH312" i="5"/>
  <c r="CN113" i="5"/>
  <c r="BH113" i="5"/>
  <c r="CY795" i="5"/>
  <c r="BS795" i="5"/>
  <c r="BS612" i="5"/>
  <c r="CY612" i="5"/>
  <c r="BS588" i="5"/>
  <c r="CY588" i="5"/>
  <c r="BS430" i="5"/>
  <c r="CY430" i="5"/>
  <c r="CY274" i="5"/>
  <c r="BS274" i="5"/>
  <c r="BH652" i="5"/>
  <c r="CN652" i="5"/>
  <c r="CN530" i="5"/>
  <c r="BH530" i="5"/>
  <c r="CN404" i="5"/>
  <c r="BH404" i="5"/>
  <c r="BH255" i="5"/>
  <c r="CN255" i="5"/>
  <c r="CN179" i="5"/>
  <c r="BH179" i="5"/>
  <c r="CN64" i="5"/>
  <c r="BH64" i="5"/>
  <c r="CN142" i="5"/>
  <c r="BH142" i="5"/>
  <c r="CY659" i="5"/>
  <c r="BS659" i="5"/>
  <c r="CY359" i="5"/>
  <c r="BS359" i="5"/>
  <c r="BS272" i="5"/>
  <c r="CY272" i="5"/>
  <c r="BS232" i="5"/>
  <c r="CY232" i="5"/>
  <c r="CN763" i="5"/>
  <c r="BH763" i="5"/>
  <c r="CN532" i="5"/>
  <c r="BH532" i="5"/>
  <c r="CN296" i="5"/>
  <c r="BH296" i="5"/>
  <c r="BS61" i="5"/>
  <c r="CY61" i="5"/>
  <c r="BS871" i="5"/>
  <c r="CY871" i="5"/>
  <c r="CY699" i="5"/>
  <c r="BS699" i="5"/>
  <c r="BS448" i="5"/>
  <c r="CY448" i="5"/>
  <c r="CY52" i="5"/>
  <c r="BS52" i="5"/>
  <c r="CN41" i="5"/>
  <c r="BH41" i="5"/>
  <c r="BH297" i="5"/>
  <c r="CN297" i="5"/>
  <c r="BS465" i="5"/>
  <c r="CY465" i="5"/>
  <c r="CN516" i="5"/>
  <c r="BH516" i="5"/>
  <c r="BS565" i="5"/>
  <c r="CY565" i="5"/>
  <c r="BH674" i="5"/>
  <c r="CN674" i="5"/>
  <c r="BH600" i="5"/>
  <c r="CN600" i="5"/>
  <c r="BS738" i="5"/>
  <c r="CY738" i="5"/>
  <c r="CN290" i="5"/>
  <c r="BH290" i="5"/>
  <c r="BH401" i="5"/>
  <c r="CN401" i="5"/>
  <c r="CN391" i="5"/>
  <c r="BH391" i="5"/>
  <c r="BS708" i="5"/>
  <c r="CY708" i="5"/>
  <c r="BH716" i="5"/>
  <c r="CN716" i="5"/>
  <c r="BS73" i="5"/>
  <c r="CY73" i="5"/>
  <c r="BS288" i="5"/>
  <c r="CY288" i="5"/>
  <c r="BS364" i="5"/>
  <c r="CY364" i="5"/>
  <c r="BH696" i="5"/>
  <c r="CN696" i="5"/>
  <c r="BS680" i="5"/>
  <c r="CY680" i="5"/>
  <c r="CN800" i="5"/>
  <c r="BH800" i="5"/>
  <c r="BH173" i="5"/>
  <c r="CN173" i="5"/>
  <c r="CY482" i="5"/>
  <c r="BS482" i="5"/>
  <c r="BS696" i="5"/>
  <c r="CY696" i="5"/>
  <c r="CN703" i="5"/>
  <c r="BH703" i="5"/>
  <c r="BS760" i="5"/>
  <c r="CY760" i="5"/>
  <c r="BS770" i="5"/>
  <c r="CY770" i="5"/>
  <c r="BS786" i="5"/>
  <c r="CY786" i="5"/>
  <c r="BH65" i="5"/>
  <c r="CN65" i="5"/>
  <c r="CY452" i="5"/>
  <c r="BS452" i="5"/>
  <c r="BS754" i="5"/>
  <c r="CY754" i="5"/>
  <c r="BS807" i="5"/>
  <c r="CY807" i="5"/>
  <c r="BH819" i="5"/>
  <c r="CN819" i="5"/>
  <c r="BH216" i="5"/>
  <c r="CN216" i="5"/>
  <c r="BH47" i="5"/>
  <c r="CN47" i="5"/>
  <c r="CN383" i="5"/>
  <c r="BH383" i="5"/>
  <c r="BH660" i="5"/>
  <c r="CN660" i="5"/>
  <c r="BS964" i="5"/>
  <c r="CY964" i="5"/>
  <c r="CY935" i="5"/>
  <c r="BS935" i="5"/>
  <c r="BS189" i="5"/>
  <c r="CY189" i="5"/>
  <c r="BS567" i="5"/>
  <c r="CY567" i="5"/>
  <c r="BH938" i="5"/>
  <c r="CN938" i="5"/>
  <c r="BH776" i="5"/>
  <c r="CN776" i="5"/>
  <c r="BS966" i="5"/>
  <c r="CY966" i="5"/>
  <c r="BS960" i="5"/>
  <c r="CY960" i="5"/>
  <c r="BH385" i="5"/>
  <c r="CN385" i="5"/>
  <c r="CN980" i="5"/>
  <c r="BH980" i="5"/>
  <c r="CY891" i="5"/>
  <c r="BS891" i="5"/>
  <c r="BH73" i="5"/>
  <c r="CN73" i="5"/>
  <c r="BS378" i="5"/>
  <c r="CY378" i="5"/>
  <c r="BS543" i="5"/>
  <c r="CY543" i="5"/>
  <c r="BS573" i="5"/>
  <c r="CY573" i="5"/>
  <c r="CY710" i="5"/>
  <c r="BS710" i="5"/>
  <c r="BS958" i="5"/>
  <c r="CY958" i="5"/>
  <c r="BH894" i="5"/>
  <c r="CN894" i="5"/>
  <c r="BH27" i="5"/>
  <c r="CN27" i="5"/>
  <c r="BS512" i="5"/>
  <c r="CY512" i="5"/>
  <c r="BH586" i="5"/>
  <c r="CN586" i="5"/>
  <c r="BH746" i="5"/>
  <c r="CN746" i="5"/>
  <c r="CN790" i="5"/>
  <c r="BH790" i="5"/>
  <c r="BS905" i="5"/>
  <c r="CY905" i="5"/>
  <c r="BH740" i="5"/>
  <c r="CN740" i="5"/>
  <c r="BS903" i="5"/>
  <c r="CY903" i="5"/>
  <c r="BS873" i="5"/>
  <c r="CY873" i="5"/>
  <c r="BH384" i="5"/>
  <c r="CN384" i="5"/>
  <c r="BH565" i="5"/>
  <c r="CN565" i="5"/>
  <c r="BH686" i="5"/>
  <c r="CN686" i="5"/>
  <c r="BH744" i="5"/>
  <c r="CN744" i="5"/>
  <c r="CN50" i="5"/>
  <c r="BH50" i="5"/>
  <c r="BS630" i="5"/>
  <c r="CY630" i="5"/>
  <c r="BH595" i="5"/>
  <c r="CN595" i="5"/>
  <c r="CN784" i="5"/>
  <c r="BH784" i="5"/>
  <c r="BS887" i="5"/>
  <c r="CY887" i="5"/>
  <c r="CN900" i="5"/>
  <c r="BH900" i="5"/>
  <c r="CN348" i="5"/>
  <c r="BH348" i="5"/>
  <c r="CN18" i="5"/>
  <c r="BH18" i="5"/>
  <c r="CY707" i="5"/>
  <c r="BS707" i="5"/>
  <c r="CN810" i="5"/>
  <c r="BH810" i="5"/>
  <c r="CN262" i="5"/>
  <c r="BH262" i="5"/>
  <c r="CN48" i="5"/>
  <c r="BH48" i="5"/>
  <c r="CY868" i="5"/>
  <c r="BS868" i="5"/>
  <c r="BS817" i="5"/>
  <c r="CY817" i="5"/>
  <c r="BS520" i="5"/>
  <c r="CY520" i="5"/>
  <c r="CY140" i="5"/>
  <c r="BS140" i="5"/>
  <c r="BH922" i="5"/>
  <c r="CN922" i="5"/>
  <c r="CO36" i="5"/>
  <c r="BI36" i="5"/>
  <c r="BS619" i="5"/>
  <c r="CY619" i="5"/>
  <c r="BH349" i="5"/>
  <c r="CN349" i="5"/>
  <c r="CY967" i="5"/>
  <c r="BS967" i="5"/>
  <c r="BS309" i="5"/>
  <c r="CY309" i="5"/>
  <c r="BH919" i="5"/>
  <c r="CN919" i="5"/>
  <c r="CN837" i="5"/>
  <c r="BH837" i="5"/>
  <c r="CN554" i="5"/>
  <c r="BH554" i="5"/>
  <c r="BH471" i="5"/>
  <c r="CN471" i="5"/>
  <c r="BH347" i="5"/>
  <c r="CN347" i="5"/>
  <c r="BH231" i="5"/>
  <c r="CN231" i="5"/>
  <c r="CN20" i="5"/>
  <c r="BH20" i="5"/>
  <c r="CY790" i="5"/>
  <c r="BS790" i="5"/>
  <c r="CY441" i="5"/>
  <c r="BS441" i="5"/>
  <c r="CY322" i="5"/>
  <c r="BS322" i="5"/>
  <c r="CY260" i="5"/>
  <c r="BS260" i="5"/>
  <c r="CY14" i="5"/>
  <c r="BS14" i="5"/>
  <c r="CN976" i="5"/>
  <c r="BH976" i="5"/>
  <c r="CN767" i="5"/>
  <c r="BH767" i="5"/>
  <c r="CN434" i="5"/>
  <c r="BH434" i="5"/>
  <c r="CN326" i="5"/>
  <c r="BH326" i="5"/>
  <c r="CY183" i="5"/>
  <c r="BS183" i="5"/>
  <c r="BS57" i="5"/>
  <c r="CY57" i="5"/>
  <c r="BS637" i="5"/>
  <c r="CY637" i="5"/>
  <c r="BS241" i="5"/>
  <c r="CY241" i="5"/>
  <c r="CY64" i="5"/>
  <c r="BS64" i="5"/>
  <c r="BH926" i="5"/>
  <c r="CN926" i="5"/>
  <c r="BH559" i="5"/>
  <c r="CN559" i="5"/>
  <c r="BH263" i="5"/>
  <c r="CN263" i="5"/>
  <c r="BH187" i="5"/>
  <c r="CN187" i="5"/>
  <c r="CN104" i="5"/>
  <c r="BH104" i="5"/>
  <c r="BS145" i="5"/>
  <c r="CY145" i="5"/>
  <c r="BS600" i="5"/>
  <c r="CY600" i="5"/>
  <c r="CY403" i="5"/>
  <c r="BS403" i="5"/>
  <c r="CY342" i="5"/>
  <c r="BS342" i="5"/>
  <c r="CB111" i="5"/>
  <c r="AV111" i="5"/>
  <c r="CB26" i="5"/>
  <c r="AV26" i="5"/>
  <c r="CB50" i="5"/>
  <c r="AV50" i="5"/>
  <c r="CB74" i="5"/>
  <c r="AV74" i="5"/>
  <c r="CB92" i="5"/>
  <c r="AV92" i="5"/>
  <c r="AV129" i="5"/>
  <c r="CB129" i="5"/>
  <c r="AV253" i="5"/>
  <c r="CB253" i="5"/>
  <c r="CB27" i="5"/>
  <c r="AV27" i="5"/>
  <c r="AV51" i="5"/>
  <c r="CB51" i="5"/>
  <c r="AV75" i="5"/>
  <c r="CB75" i="5"/>
  <c r="CB256" i="5"/>
  <c r="AV256" i="5"/>
  <c r="CB140" i="5"/>
  <c r="AV140" i="5"/>
  <c r="CB102" i="5"/>
  <c r="AV102" i="5"/>
  <c r="CB168" i="5"/>
  <c r="AV168" i="5"/>
  <c r="CB178" i="5"/>
  <c r="AV178" i="5"/>
  <c r="CB182" i="5"/>
  <c r="AV182" i="5"/>
  <c r="CB139" i="5"/>
  <c r="AV139" i="5"/>
  <c r="CB163" i="5"/>
  <c r="AV163" i="5"/>
  <c r="AV228" i="5"/>
  <c r="CB228" i="5"/>
  <c r="AV277" i="5"/>
  <c r="CB277" i="5"/>
  <c r="AV238" i="5"/>
  <c r="CB238" i="5"/>
  <c r="CB268" i="5"/>
  <c r="AV268" i="5"/>
  <c r="AV203" i="5"/>
  <c r="CB203" i="5"/>
  <c r="AV227" i="5"/>
  <c r="CB227" i="5"/>
  <c r="CB340" i="5"/>
  <c r="AV340" i="5"/>
  <c r="CB423" i="5"/>
  <c r="AV423" i="5"/>
  <c r="AV416" i="5"/>
  <c r="CB416" i="5"/>
  <c r="AV297" i="5"/>
  <c r="CB297" i="5"/>
  <c r="AV321" i="5"/>
  <c r="CB321" i="5"/>
  <c r="CB345" i="5"/>
  <c r="AV345" i="5"/>
  <c r="AV471" i="5"/>
  <c r="CB471" i="5"/>
  <c r="AV438" i="5"/>
  <c r="CB438" i="5"/>
  <c r="CB387" i="5"/>
  <c r="AV387" i="5"/>
  <c r="CB435" i="5"/>
  <c r="AV435" i="5"/>
  <c r="AV430" i="5"/>
  <c r="CB430" i="5"/>
  <c r="AV374" i="5"/>
  <c r="CB374" i="5"/>
  <c r="CB419" i="5"/>
  <c r="AV419" i="5"/>
  <c r="CB478" i="5"/>
  <c r="AV478" i="5"/>
  <c r="CB499" i="5"/>
  <c r="AV499" i="5"/>
  <c r="CB495" i="5"/>
  <c r="AV495" i="5"/>
  <c r="AV455" i="5"/>
  <c r="CB455" i="5"/>
  <c r="AV491" i="5"/>
  <c r="CB491" i="5"/>
  <c r="CB502" i="5"/>
  <c r="AV502" i="5"/>
  <c r="CB482" i="5"/>
  <c r="AV482" i="5"/>
  <c r="AV545" i="5"/>
  <c r="CB545" i="5"/>
  <c r="CB578" i="5"/>
  <c r="AV578" i="5"/>
  <c r="CB562" i="5"/>
  <c r="AV562" i="5"/>
  <c r="AV587" i="5"/>
  <c r="CB587" i="5"/>
  <c r="AV567" i="5"/>
  <c r="CB567" i="5"/>
  <c r="CB613" i="5"/>
  <c r="AV613" i="5"/>
  <c r="CB627" i="5"/>
  <c r="AV627" i="5"/>
  <c r="AV586" i="5"/>
  <c r="CB586" i="5"/>
  <c r="AV610" i="5"/>
  <c r="CB610" i="5"/>
  <c r="AV634" i="5"/>
  <c r="CB634" i="5"/>
  <c r="CB667" i="5"/>
  <c r="AV667" i="5"/>
  <c r="AV685" i="5"/>
  <c r="CB685" i="5"/>
  <c r="AV704" i="5"/>
  <c r="CB704" i="5"/>
  <c r="AV670" i="5"/>
  <c r="CB670" i="5"/>
  <c r="AV694" i="5"/>
  <c r="CB694" i="5"/>
  <c r="AV737" i="5"/>
  <c r="CB737" i="5"/>
  <c r="AV781" i="5"/>
  <c r="CB781" i="5"/>
  <c r="AV731" i="5"/>
  <c r="CB731" i="5"/>
  <c r="CB793" i="5"/>
  <c r="AV793" i="5"/>
  <c r="AV744" i="5"/>
  <c r="CB744" i="5"/>
  <c r="CB778" i="5"/>
  <c r="AV778" i="5"/>
  <c r="CB788" i="5"/>
  <c r="AV788" i="5"/>
  <c r="CB830" i="5"/>
  <c r="AV830" i="5"/>
  <c r="CB841" i="5"/>
  <c r="AV841" i="5"/>
  <c r="AV838" i="5"/>
  <c r="CB838" i="5"/>
  <c r="CB859" i="5"/>
  <c r="AV859" i="5"/>
  <c r="CB811" i="5"/>
  <c r="AV811" i="5"/>
  <c r="AV835" i="5"/>
  <c r="CB835" i="5"/>
  <c r="CB863" i="5"/>
  <c r="AV863" i="5"/>
  <c r="AV900" i="5"/>
  <c r="CB900" i="5"/>
  <c r="CB877" i="5"/>
  <c r="AV877" i="5"/>
  <c r="AV902" i="5"/>
  <c r="CB902" i="5"/>
  <c r="AV913" i="5"/>
  <c r="CB913" i="5"/>
  <c r="CB941" i="5"/>
  <c r="AV941" i="5"/>
  <c r="CB952" i="5"/>
  <c r="AV952" i="5"/>
  <c r="AV949" i="5"/>
  <c r="CB949" i="5"/>
  <c r="CB974" i="5"/>
  <c r="AV974" i="5"/>
  <c r="CB994" i="5"/>
  <c r="AV994" i="5"/>
  <c r="AV999" i="5"/>
  <c r="CB999" i="5"/>
  <c r="AV1009" i="5"/>
  <c r="CB1009" i="5"/>
  <c r="CY66" i="5"/>
  <c r="BS66" i="5"/>
  <c r="BH636" i="5"/>
  <c r="CN636" i="5"/>
  <c r="BH509" i="5"/>
  <c r="CN509" i="5"/>
  <c r="CN317" i="5"/>
  <c r="BH317" i="5"/>
  <c r="BH225" i="5"/>
  <c r="CN225" i="5"/>
  <c r="BH61" i="5"/>
  <c r="CN61" i="5"/>
  <c r="BS335" i="5"/>
  <c r="CY335" i="5"/>
  <c r="BS267" i="5"/>
  <c r="CY267" i="5"/>
  <c r="BS104" i="5"/>
  <c r="CY104" i="5"/>
  <c r="BH1011" i="5"/>
  <c r="CN1011" i="5"/>
  <c r="BH866" i="5"/>
  <c r="CN866" i="5"/>
  <c r="BH627" i="5"/>
  <c r="CN627" i="5"/>
  <c r="CN488" i="5"/>
  <c r="BH488" i="5"/>
  <c r="BH299" i="5"/>
  <c r="CN299" i="5"/>
  <c r="BS59" i="5"/>
  <c r="CY59" i="5"/>
  <c r="BS972" i="5"/>
  <c r="CY972" i="5"/>
  <c r="CY899" i="5"/>
  <c r="BS899" i="5"/>
  <c r="CY768" i="5"/>
  <c r="BS768" i="5"/>
  <c r="BS631" i="5"/>
  <c r="CY631" i="5"/>
  <c r="CY418" i="5"/>
  <c r="BS418" i="5"/>
  <c r="BS163" i="5"/>
  <c r="CY163" i="5"/>
  <c r="CY70" i="5"/>
  <c r="BS70" i="5"/>
  <c r="BH898" i="5"/>
  <c r="CN898" i="5"/>
  <c r="CN143" i="5"/>
  <c r="BH143" i="5"/>
  <c r="CN118" i="5"/>
  <c r="BH118" i="5"/>
  <c r="BS151" i="5"/>
  <c r="CY151" i="5"/>
  <c r="CY953" i="5"/>
  <c r="BS953" i="5"/>
  <c r="BS275" i="5"/>
  <c r="CY275" i="5"/>
  <c r="CY92" i="5"/>
  <c r="BS92" i="5"/>
  <c r="BH831" i="5"/>
  <c r="CN831" i="5"/>
  <c r="CY129" i="5"/>
  <c r="BS129" i="5"/>
  <c r="BS917" i="5"/>
  <c r="CY917" i="5"/>
  <c r="BS816" i="5"/>
  <c r="CY816" i="5"/>
  <c r="BS490" i="5"/>
  <c r="CY490" i="5"/>
  <c r="BS113" i="5"/>
  <c r="CY113" i="5"/>
  <c r="BH996" i="5"/>
  <c r="CN996" i="5"/>
  <c r="CN877" i="5"/>
  <c r="BH877" i="5"/>
  <c r="BH241" i="5"/>
  <c r="CN241" i="5"/>
  <c r="CN139" i="5"/>
  <c r="BH139" i="5"/>
  <c r="BH29" i="5"/>
  <c r="CN29" i="5"/>
  <c r="F9" i="3"/>
  <c r="E11" i="3"/>
  <c r="E13" i="3"/>
  <c r="CY910" i="5"/>
  <c r="BS910" i="5"/>
  <c r="CY661" i="5"/>
  <c r="BS661" i="5"/>
  <c r="CY566" i="5"/>
  <c r="BS566" i="5"/>
  <c r="BS212" i="5"/>
  <c r="CY212" i="5"/>
  <c r="CY369" i="5"/>
  <c r="BS369" i="5"/>
  <c r="CN403" i="5"/>
  <c r="BH403" i="5"/>
  <c r="BH472" i="5"/>
  <c r="CN472" i="5"/>
  <c r="CN799" i="5"/>
  <c r="BH799" i="5"/>
  <c r="BS472" i="5"/>
  <c r="CY472" i="5"/>
  <c r="BS502" i="5"/>
  <c r="CY502" i="5"/>
  <c r="BS656" i="5"/>
  <c r="CY656" i="5"/>
  <c r="BH708" i="5"/>
  <c r="CN708" i="5"/>
  <c r="BH959" i="5"/>
  <c r="CN959" i="5"/>
  <c r="BS363" i="5"/>
  <c r="CY363" i="5"/>
  <c r="CN431" i="5"/>
  <c r="BH431" i="5"/>
  <c r="BH653" i="5"/>
  <c r="CN653" i="5"/>
  <c r="CY720" i="5"/>
  <c r="BS720" i="5"/>
  <c r="BS706" i="5"/>
  <c r="CY706" i="5"/>
  <c r="CN91" i="5"/>
  <c r="BH91" i="5"/>
  <c r="CY371" i="5"/>
  <c r="BS371" i="5"/>
  <c r="CN411" i="5"/>
  <c r="BH411" i="5"/>
  <c r="CY671" i="5"/>
  <c r="BS671" i="5"/>
  <c r="CN454" i="5"/>
  <c r="BH454" i="5"/>
  <c r="CN675" i="5"/>
  <c r="BH675" i="5"/>
  <c r="BH737" i="5"/>
  <c r="CN737" i="5"/>
  <c r="CY956" i="5"/>
  <c r="BS956" i="5"/>
  <c r="BS362" i="5"/>
  <c r="CY362" i="5"/>
  <c r="BH497" i="5"/>
  <c r="CN497" i="5"/>
  <c r="BS547" i="5"/>
  <c r="CY547" i="5"/>
  <c r="CY650" i="5"/>
  <c r="BS650" i="5"/>
  <c r="BH722" i="5"/>
  <c r="CN722" i="5"/>
  <c r="BS896" i="5"/>
  <c r="CY896" i="5"/>
  <c r="CY977" i="5"/>
  <c r="BS977" i="5"/>
  <c r="CY951" i="5"/>
  <c r="BS951" i="5"/>
  <c r="CN234" i="5"/>
  <c r="BH234" i="5"/>
  <c r="CN180" i="5"/>
  <c r="BH180" i="5"/>
  <c r="CY464" i="5"/>
  <c r="BS464" i="5"/>
  <c r="BH650" i="5"/>
  <c r="CN650" i="5"/>
  <c r="CY722" i="5"/>
  <c r="BS722" i="5"/>
  <c r="BS813" i="5"/>
  <c r="CY813" i="5"/>
  <c r="BS990" i="5"/>
  <c r="CY990" i="5"/>
  <c r="BS1012" i="5"/>
  <c r="CY1012" i="5"/>
  <c r="BS132" i="5"/>
  <c r="CY132" i="5"/>
  <c r="CN398" i="5"/>
  <c r="BH398" i="5"/>
  <c r="BH540" i="5"/>
  <c r="CN540" i="5"/>
  <c r="CN865" i="5"/>
  <c r="BH865" i="5"/>
  <c r="CY884" i="5"/>
  <c r="BS884" i="5"/>
  <c r="CN144" i="5"/>
  <c r="BH144" i="5"/>
  <c r="BH587" i="5"/>
  <c r="CN587" i="5"/>
  <c r="CY739" i="5"/>
  <c r="BS739" i="5"/>
  <c r="CN302" i="5"/>
  <c r="BH302" i="5"/>
  <c r="CN607" i="5"/>
  <c r="BH607" i="5"/>
  <c r="CY735" i="5"/>
  <c r="BS735" i="5"/>
  <c r="CY872" i="5"/>
  <c r="BS872" i="5"/>
  <c r="BH936" i="5"/>
  <c r="CN936" i="5"/>
  <c r="CY222" i="5"/>
  <c r="BS222" i="5"/>
  <c r="BS982" i="5"/>
  <c r="CY982" i="5"/>
  <c r="BH940" i="5"/>
  <c r="CN940" i="5"/>
  <c r="CY955" i="5"/>
  <c r="BS955" i="5"/>
  <c r="BH243" i="5"/>
  <c r="CN243" i="5"/>
  <c r="CN280" i="5"/>
  <c r="BH280" i="5"/>
  <c r="BH714" i="5"/>
  <c r="CN714" i="5"/>
  <c r="BH951" i="5"/>
  <c r="CN951" i="5"/>
  <c r="CN419" i="5"/>
  <c r="BH419" i="5"/>
  <c r="CN240" i="5"/>
  <c r="BH240" i="5"/>
  <c r="BS1011" i="5"/>
  <c r="CY1011" i="5"/>
  <c r="BS623" i="5"/>
  <c r="CY623" i="5"/>
  <c r="CY453" i="5"/>
  <c r="BS453" i="5"/>
  <c r="BS231" i="5"/>
  <c r="CY231" i="5"/>
  <c r="BS175" i="5"/>
  <c r="CY175" i="5"/>
  <c r="BH902" i="5"/>
  <c r="CN902" i="5"/>
  <c r="BH525" i="5"/>
  <c r="CN525" i="5"/>
  <c r="BH329" i="5"/>
  <c r="CN329" i="5"/>
  <c r="CY994" i="5"/>
  <c r="BS994" i="5"/>
  <c r="BS628" i="5"/>
  <c r="CY628" i="5"/>
  <c r="BS388" i="5"/>
  <c r="CY388" i="5"/>
  <c r="BS347" i="5"/>
  <c r="CY347" i="5"/>
  <c r="CY277" i="5"/>
  <c r="BS277" i="5"/>
  <c r="CN451" i="5"/>
  <c r="BH451" i="5"/>
  <c r="BH394" i="5"/>
  <c r="CN394" i="5"/>
  <c r="BH251" i="5"/>
  <c r="CN251" i="5"/>
  <c r="CN172" i="5"/>
  <c r="BH172" i="5"/>
  <c r="BS976" i="5"/>
  <c r="CY976" i="5"/>
  <c r="CY484" i="5"/>
  <c r="BS484" i="5"/>
  <c r="BS239" i="5"/>
  <c r="CY239" i="5"/>
  <c r="CN952" i="5"/>
  <c r="BH952" i="5"/>
  <c r="BH849" i="5"/>
  <c r="CN849" i="5"/>
  <c r="CN568" i="5"/>
  <c r="BH568" i="5"/>
  <c r="CN435" i="5"/>
  <c r="BH435" i="5"/>
  <c r="CN125" i="5"/>
  <c r="BH125" i="5"/>
  <c r="CN80" i="5"/>
  <c r="BH80" i="5"/>
  <c r="CY900" i="5"/>
  <c r="BS900" i="5"/>
  <c r="BS560" i="5"/>
  <c r="CY560" i="5"/>
  <c r="BS262" i="5"/>
  <c r="CY262" i="5"/>
  <c r="CY160" i="5"/>
  <c r="BS160" i="5"/>
  <c r="BH582" i="5"/>
  <c r="CN582" i="5"/>
  <c r="CN395" i="5"/>
  <c r="BH395" i="5"/>
  <c r="BH436" i="5"/>
  <c r="CN436" i="5"/>
  <c r="CN101" i="5"/>
  <c r="BH101" i="5"/>
  <c r="BS1009" i="5"/>
  <c r="CY1009" i="5"/>
  <c r="BS885" i="5"/>
  <c r="CY885" i="5"/>
  <c r="CY615" i="5"/>
  <c r="BS615" i="5"/>
  <c r="BS167" i="5"/>
  <c r="CY167" i="5"/>
  <c r="BH908" i="5"/>
  <c r="CN908" i="5"/>
  <c r="BH553" i="5"/>
  <c r="CN553" i="5"/>
  <c r="CN321" i="5"/>
  <c r="BH321" i="5"/>
  <c r="BH103" i="5"/>
  <c r="CN103" i="5"/>
  <c r="CY963" i="5"/>
  <c r="BS963" i="5"/>
  <c r="CY717" i="5"/>
  <c r="BS717" i="5"/>
  <c r="CY439" i="5"/>
  <c r="BS439" i="5"/>
  <c r="BS476" i="5"/>
  <c r="CY476" i="5"/>
  <c r="BH671" i="5"/>
  <c r="CN671" i="5"/>
  <c r="CN456" i="5"/>
  <c r="BH456" i="5"/>
  <c r="CN342" i="5"/>
  <c r="BH342" i="5"/>
  <c r="BS86" i="5"/>
  <c r="CY86" i="5"/>
  <c r="CY846" i="5"/>
  <c r="BS846" i="5"/>
  <c r="CY687" i="5"/>
  <c r="BS687" i="5"/>
  <c r="CY578" i="5"/>
  <c r="BS578" i="5"/>
  <c r="CY503" i="5"/>
  <c r="BS503" i="5"/>
  <c r="BS318" i="5"/>
  <c r="CY318" i="5"/>
  <c r="CY154" i="5"/>
  <c r="BS154" i="5"/>
  <c r="CB119" i="5"/>
  <c r="AV119" i="5"/>
  <c r="CB28" i="5"/>
  <c r="AV28" i="5"/>
  <c r="CB52" i="5"/>
  <c r="AV52" i="5"/>
  <c r="CB76" i="5"/>
  <c r="AV76" i="5"/>
  <c r="AV125" i="5"/>
  <c r="CB125" i="5"/>
  <c r="CB164" i="5"/>
  <c r="AV164" i="5"/>
  <c r="CB99" i="5"/>
  <c r="AV99" i="5"/>
  <c r="CB29" i="5"/>
  <c r="AV29" i="5"/>
  <c r="AV53" i="5"/>
  <c r="CB53" i="5"/>
  <c r="AV77" i="5"/>
  <c r="CB77" i="5"/>
  <c r="CB82" i="5"/>
  <c r="AV82" i="5"/>
  <c r="CB142" i="5"/>
  <c r="AV142" i="5"/>
  <c r="CB110" i="5"/>
  <c r="AV110" i="5"/>
  <c r="AV169" i="5"/>
  <c r="CB169" i="5"/>
  <c r="CB179" i="5"/>
  <c r="AV179" i="5"/>
  <c r="AV183" i="5"/>
  <c r="CB183" i="5"/>
  <c r="CB141" i="5"/>
  <c r="AV141" i="5"/>
  <c r="CB165" i="5"/>
  <c r="AV165" i="5"/>
  <c r="AV248" i="5"/>
  <c r="CB248" i="5"/>
  <c r="AV233" i="5"/>
  <c r="CB233" i="5"/>
  <c r="AV243" i="5"/>
  <c r="CB243" i="5"/>
  <c r="CB272" i="5"/>
  <c r="AV272" i="5"/>
  <c r="AV205" i="5"/>
  <c r="CB205" i="5"/>
  <c r="AV229" i="5"/>
  <c r="CB229" i="5"/>
  <c r="AV465" i="5"/>
  <c r="CB465" i="5"/>
  <c r="AV422" i="5"/>
  <c r="CB422" i="5"/>
  <c r="CB288" i="5"/>
  <c r="AV288" i="5"/>
  <c r="CB299" i="5"/>
  <c r="AV299" i="5"/>
  <c r="AV323" i="5"/>
  <c r="CB323" i="5"/>
  <c r="AV347" i="5"/>
  <c r="CB347" i="5"/>
  <c r="CB407" i="5"/>
  <c r="AV407" i="5"/>
  <c r="CB444" i="5"/>
  <c r="AV444" i="5"/>
  <c r="AV389" i="5"/>
  <c r="CB389" i="5"/>
  <c r="CB492" i="5"/>
  <c r="AV492" i="5"/>
  <c r="AV463" i="5"/>
  <c r="CB463" i="5"/>
  <c r="AV376" i="5"/>
  <c r="CB376" i="5"/>
  <c r="CB443" i="5"/>
  <c r="AV443" i="5"/>
  <c r="CB479" i="5"/>
  <c r="AV479" i="5"/>
  <c r="AV519" i="5"/>
  <c r="CB519" i="5"/>
  <c r="CB421" i="5"/>
  <c r="AV421" i="5"/>
  <c r="AV467" i="5"/>
  <c r="CB467" i="5"/>
  <c r="CB506" i="5"/>
  <c r="AV506" i="5"/>
  <c r="CB514" i="5"/>
  <c r="AV514" i="5"/>
  <c r="AV483" i="5"/>
  <c r="CB483" i="5"/>
  <c r="AV580" i="5"/>
  <c r="CB580" i="5"/>
  <c r="CB568" i="5"/>
  <c r="AV568" i="5"/>
  <c r="CB638" i="5"/>
  <c r="AV638" i="5"/>
  <c r="AV617" i="5"/>
  <c r="CB617" i="5"/>
  <c r="AV569" i="5"/>
  <c r="CB569" i="5"/>
  <c r="AV641" i="5"/>
  <c r="CB641" i="5"/>
  <c r="AV629" i="5"/>
  <c r="CB629" i="5"/>
  <c r="CB588" i="5"/>
  <c r="AV588" i="5"/>
  <c r="CB612" i="5"/>
  <c r="AV612" i="5"/>
  <c r="CB636" i="5"/>
  <c r="AV636" i="5"/>
  <c r="CB701" i="5"/>
  <c r="AV701" i="5"/>
  <c r="CB687" i="5"/>
  <c r="AV687" i="5"/>
  <c r="AV709" i="5"/>
  <c r="CB709" i="5"/>
  <c r="AV672" i="5"/>
  <c r="CB672" i="5"/>
  <c r="AV696" i="5"/>
  <c r="CB696" i="5"/>
  <c r="CB739" i="5"/>
  <c r="AV739" i="5"/>
  <c r="AV710" i="5"/>
  <c r="CB710" i="5"/>
  <c r="AV772" i="5"/>
  <c r="CB772" i="5"/>
  <c r="AV776" i="5"/>
  <c r="CB776" i="5"/>
  <c r="AV746" i="5"/>
  <c r="CB746" i="5"/>
  <c r="AV790" i="5"/>
  <c r="CB790" i="5"/>
  <c r="CB860" i="5"/>
  <c r="AV860" i="5"/>
  <c r="CB792" i="5"/>
  <c r="AV792" i="5"/>
  <c r="CB818" i="5"/>
  <c r="AV818" i="5"/>
  <c r="AV856" i="5"/>
  <c r="CB856" i="5"/>
  <c r="AV920" i="5"/>
  <c r="CB920" i="5"/>
  <c r="CB813" i="5"/>
  <c r="AV813" i="5"/>
  <c r="AV843" i="5"/>
  <c r="CB843" i="5"/>
  <c r="CB867" i="5"/>
  <c r="AV867" i="5"/>
  <c r="AV904" i="5"/>
  <c r="CB904" i="5"/>
  <c r="CB879" i="5"/>
  <c r="AV879" i="5"/>
  <c r="AV901" i="5"/>
  <c r="CB901" i="5"/>
  <c r="AV915" i="5"/>
  <c r="CB915" i="5"/>
  <c r="AV936" i="5"/>
  <c r="CB936" i="5"/>
  <c r="AV956" i="5"/>
  <c r="CB956" i="5"/>
  <c r="AV961" i="5"/>
  <c r="CB961" i="5"/>
  <c r="CB993" i="5"/>
  <c r="AV993" i="5"/>
  <c r="CB1005" i="5"/>
  <c r="AV1005" i="5"/>
  <c r="CB1006" i="5"/>
  <c r="AV1006" i="5"/>
  <c r="AV1011" i="5"/>
  <c r="CB1011" i="5"/>
  <c r="CN477" i="5"/>
  <c r="BH477" i="5"/>
  <c r="CY998" i="5"/>
  <c r="BS998" i="5"/>
  <c r="CY749" i="5"/>
  <c r="BS749" i="5"/>
  <c r="CY529" i="5"/>
  <c r="BS529" i="5"/>
  <c r="BS521" i="5"/>
  <c r="CY521" i="5"/>
  <c r="BS299" i="5"/>
  <c r="CY299" i="5"/>
  <c r="CY234" i="5"/>
  <c r="BS234" i="5"/>
  <c r="CN856" i="5"/>
  <c r="BH856" i="5"/>
  <c r="CN745" i="5"/>
  <c r="BH745" i="5"/>
  <c r="CN508" i="5"/>
  <c r="BH508" i="5"/>
  <c r="CN70" i="5"/>
  <c r="BH70" i="5"/>
  <c r="CN22" i="5"/>
  <c r="BH22" i="5"/>
  <c r="BS978" i="5"/>
  <c r="CY978" i="5"/>
  <c r="CY797" i="5"/>
  <c r="BS797" i="5"/>
  <c r="CY751" i="5"/>
  <c r="BS751" i="5"/>
  <c r="BS594" i="5"/>
  <c r="CY594" i="5"/>
  <c r="CY433" i="5"/>
  <c r="BS433" i="5"/>
  <c r="BS385" i="5"/>
  <c r="CY385" i="5"/>
  <c r="BS381" i="5"/>
  <c r="CY381" i="5"/>
  <c r="CY150" i="5"/>
  <c r="BS150" i="5"/>
  <c r="CN858" i="5"/>
  <c r="BH858" i="5"/>
  <c r="CN40" i="5"/>
  <c r="BH40" i="5"/>
  <c r="CY830" i="5"/>
  <c r="BS830" i="5"/>
  <c r="CY462" i="5"/>
  <c r="BS462" i="5"/>
  <c r="CY414" i="5"/>
  <c r="BS414" i="5"/>
  <c r="CY24" i="5"/>
  <c r="BS24" i="5"/>
  <c r="CN804" i="5"/>
  <c r="BH804" i="5"/>
  <c r="CN308" i="5"/>
  <c r="BH308" i="5"/>
  <c r="CN76" i="5"/>
  <c r="BH76" i="5"/>
  <c r="CN105" i="5"/>
  <c r="BH105" i="5"/>
  <c r="BS1000" i="5"/>
  <c r="CY1000" i="5"/>
  <c r="BS934" i="5"/>
  <c r="CY934" i="5"/>
  <c r="CY182" i="5"/>
  <c r="BS182" i="5"/>
  <c r="CN981" i="5"/>
  <c r="BH981" i="5"/>
  <c r="BH836" i="5"/>
  <c r="CN836" i="5"/>
  <c r="CN405" i="5"/>
  <c r="BH405" i="5"/>
  <c r="BH277" i="5"/>
  <c r="CN277" i="5"/>
  <c r="BH239" i="5"/>
  <c r="CN239" i="5"/>
  <c r="D12" i="3"/>
  <c r="D14" i="3" s="1"/>
  <c r="BS69" i="5"/>
  <c r="CY69" i="5"/>
  <c r="CY838" i="5"/>
  <c r="BS838" i="5"/>
  <c r="CY351" i="5"/>
  <c r="BS351" i="5"/>
  <c r="BS319" i="5"/>
  <c r="CY319" i="5"/>
  <c r="CY181" i="5"/>
  <c r="BS181" i="5"/>
  <c r="CY76" i="5"/>
  <c r="BS76" i="5"/>
  <c r="BH571" i="5"/>
  <c r="CN571" i="5"/>
  <c r="BH658" i="5"/>
  <c r="CN658" i="5"/>
  <c r="BH738" i="5"/>
  <c r="CN738" i="5"/>
  <c r="BH250" i="5"/>
  <c r="CN250" i="5"/>
  <c r="BS213" i="5"/>
  <c r="CY213" i="5"/>
  <c r="CN363" i="5"/>
  <c r="BH363" i="5"/>
  <c r="CN834" i="5"/>
  <c r="BH834" i="5"/>
  <c r="BS177" i="5"/>
  <c r="CY177" i="5"/>
  <c r="BS170" i="5"/>
  <c r="CY170" i="5"/>
  <c r="BH247" i="5"/>
  <c r="CN247" i="5"/>
  <c r="CY535" i="5"/>
  <c r="BS535" i="5"/>
  <c r="CN479" i="5"/>
  <c r="BH479" i="5"/>
  <c r="CY541" i="5"/>
  <c r="BS541" i="5"/>
  <c r="CY772" i="5"/>
  <c r="BS772" i="5"/>
  <c r="BH824" i="5"/>
  <c r="CN824" i="5"/>
  <c r="BH303" i="5"/>
  <c r="CN303" i="5"/>
  <c r="BH364" i="5"/>
  <c r="CN364" i="5"/>
  <c r="BS461" i="5"/>
  <c r="CY461" i="5"/>
  <c r="BH581" i="5"/>
  <c r="CN581" i="5"/>
  <c r="BS742" i="5"/>
  <c r="CY742" i="5"/>
  <c r="BH825" i="5"/>
  <c r="CN825" i="5"/>
  <c r="BH71" i="5"/>
  <c r="CN71" i="5"/>
  <c r="BS703" i="5"/>
  <c r="CY703" i="5"/>
  <c r="BS775" i="5"/>
  <c r="CY775" i="5"/>
  <c r="CN828" i="5"/>
  <c r="BH828" i="5"/>
  <c r="CN992" i="5"/>
  <c r="BH992" i="5"/>
  <c r="BH362" i="5"/>
  <c r="CN362" i="5"/>
  <c r="BS561" i="5"/>
  <c r="CY561" i="5"/>
  <c r="BS670" i="5"/>
  <c r="CY670" i="5"/>
  <c r="BH897" i="5"/>
  <c r="CN897" i="5"/>
  <c r="BS450" i="5"/>
  <c r="CY450" i="5"/>
  <c r="BS645" i="5"/>
  <c r="CY645" i="5"/>
  <c r="BS666" i="5"/>
  <c r="CY666" i="5"/>
  <c r="BH728" i="5"/>
  <c r="CN728" i="5"/>
  <c r="BH964" i="5"/>
  <c r="CN964" i="5"/>
  <c r="BH766" i="5"/>
  <c r="CN766" i="5"/>
  <c r="BH982" i="5"/>
  <c r="CN982" i="5"/>
  <c r="BS203" i="5"/>
  <c r="CY203" i="5"/>
  <c r="CN301" i="5"/>
  <c r="BH301" i="5"/>
  <c r="BS595" i="5"/>
  <c r="CY595" i="5"/>
  <c r="BS684" i="5"/>
  <c r="CY684" i="5"/>
  <c r="BS835" i="5"/>
  <c r="CY835" i="5"/>
  <c r="BH984" i="5"/>
  <c r="CN984" i="5"/>
  <c r="BH942" i="5"/>
  <c r="CN942" i="5"/>
  <c r="BS227" i="5"/>
  <c r="CY227" i="5"/>
  <c r="BS384" i="5"/>
  <c r="CY384" i="5"/>
  <c r="BS569" i="5"/>
  <c r="CY569" i="5"/>
  <c r="CN39" i="5"/>
  <c r="BH39" i="5"/>
  <c r="BH473" i="5"/>
  <c r="CN473" i="5"/>
  <c r="BH387" i="5"/>
  <c r="CN387" i="5"/>
  <c r="BH579" i="5"/>
  <c r="CN579" i="5"/>
  <c r="BH688" i="5"/>
  <c r="CN688" i="5"/>
  <c r="BS764" i="5"/>
  <c r="CY764" i="5"/>
  <c r="BS821" i="5"/>
  <c r="CY821" i="5"/>
  <c r="CN796" i="5"/>
  <c r="BH796" i="5"/>
  <c r="BS947" i="5"/>
  <c r="CY947" i="5"/>
  <c r="BH407" i="5"/>
  <c r="CN407" i="5"/>
  <c r="BH495" i="5"/>
  <c r="CN495" i="5"/>
  <c r="BH592" i="5"/>
  <c r="CN592" i="5"/>
  <c r="BS664" i="5"/>
  <c r="CY664" i="5"/>
  <c r="CY646" i="5"/>
  <c r="BS646" i="5"/>
  <c r="BS436" i="5"/>
  <c r="CY436" i="5"/>
  <c r="CY244" i="5"/>
  <c r="BS244" i="5"/>
  <c r="CN973" i="5"/>
  <c r="BH973" i="5"/>
  <c r="CN759" i="5"/>
  <c r="BH759" i="5"/>
  <c r="BH538" i="5"/>
  <c r="CN538" i="5"/>
  <c r="CN117" i="5"/>
  <c r="BH117" i="5"/>
  <c r="BS63" i="5"/>
  <c r="CY63" i="5"/>
  <c r="CY878" i="5"/>
  <c r="BS878" i="5"/>
  <c r="BS599" i="5"/>
  <c r="CY599" i="5"/>
  <c r="BS374" i="5"/>
  <c r="CY374" i="5"/>
  <c r="BS265" i="5"/>
  <c r="CY265" i="5"/>
  <c r="BH325" i="5"/>
  <c r="CN325" i="5"/>
  <c r="CY937" i="5"/>
  <c r="BS937" i="5"/>
  <c r="CN890" i="5"/>
  <c r="BH890" i="5"/>
  <c r="CY761" i="5"/>
  <c r="BS761" i="5"/>
  <c r="D66" i="3"/>
  <c r="D68" i="3" s="1"/>
  <c r="D70" i="3" s="1"/>
  <c r="BS65" i="5"/>
  <c r="CY65" i="5"/>
  <c r="BS827" i="5"/>
  <c r="CY827" i="5"/>
  <c r="CY613" i="5"/>
  <c r="BS613" i="5"/>
  <c r="CY294" i="5"/>
  <c r="BS294" i="5"/>
  <c r="BH954" i="5"/>
  <c r="CN954" i="5"/>
  <c r="BH868" i="5"/>
  <c r="CN868" i="5"/>
  <c r="CN224" i="5"/>
  <c r="BH224" i="5"/>
  <c r="CN164" i="5"/>
  <c r="BH164" i="5"/>
  <c r="CY298" i="5"/>
  <c r="BS298" i="5"/>
  <c r="BS598" i="5"/>
  <c r="CY598" i="5"/>
  <c r="CY261" i="5"/>
  <c r="BS261" i="5"/>
  <c r="AV127" i="5"/>
  <c r="CB127" i="5"/>
  <c r="CB30" i="5"/>
  <c r="AV30" i="5"/>
  <c r="CB54" i="5"/>
  <c r="AV54" i="5"/>
  <c r="CB78" i="5"/>
  <c r="AV78" i="5"/>
  <c r="CB138" i="5"/>
  <c r="AV138" i="5"/>
  <c r="CB173" i="5"/>
  <c r="AV173" i="5"/>
  <c r="CB107" i="5"/>
  <c r="AV107" i="5"/>
  <c r="AV31" i="5"/>
  <c r="CB31" i="5"/>
  <c r="AV55" i="5"/>
  <c r="CB55" i="5"/>
  <c r="AV79" i="5"/>
  <c r="CB79" i="5"/>
  <c r="CB86" i="5"/>
  <c r="AV86" i="5"/>
  <c r="CB144" i="5"/>
  <c r="AV144" i="5"/>
  <c r="CB118" i="5"/>
  <c r="AV118" i="5"/>
  <c r="CB214" i="5"/>
  <c r="AV214" i="5"/>
  <c r="CB194" i="5"/>
  <c r="AV194" i="5"/>
  <c r="AV226" i="5"/>
  <c r="CB226" i="5"/>
  <c r="CB143" i="5"/>
  <c r="AV143" i="5"/>
  <c r="CB186" i="5"/>
  <c r="AV186" i="5"/>
  <c r="CB274" i="5"/>
  <c r="AV274" i="5"/>
  <c r="CB262" i="5"/>
  <c r="AV262" i="5"/>
  <c r="AV267" i="5"/>
  <c r="CB267" i="5"/>
  <c r="CB276" i="5"/>
  <c r="AV276" i="5"/>
  <c r="AV207" i="5"/>
  <c r="CB207" i="5"/>
  <c r="AV231" i="5"/>
  <c r="CB231" i="5"/>
  <c r="CB287" i="5"/>
  <c r="AV287" i="5"/>
  <c r="CB348" i="5"/>
  <c r="AV348" i="5"/>
  <c r="CB342" i="5"/>
  <c r="AV342" i="5"/>
  <c r="CB301" i="5"/>
  <c r="AV301" i="5"/>
  <c r="CB325" i="5"/>
  <c r="AV325" i="5"/>
  <c r="CB349" i="5"/>
  <c r="AV349" i="5"/>
  <c r="AV414" i="5"/>
  <c r="CB414" i="5"/>
  <c r="CB433" i="5"/>
  <c r="AV433" i="5"/>
  <c r="AV391" i="5"/>
  <c r="CB391" i="5"/>
  <c r="AV505" i="5"/>
  <c r="CB505" i="5"/>
  <c r="AV470" i="5"/>
  <c r="CB470" i="5"/>
  <c r="AV378" i="5"/>
  <c r="CB378" i="5"/>
  <c r="CB453" i="5"/>
  <c r="AV453" i="5"/>
  <c r="CB486" i="5"/>
  <c r="AV486" i="5"/>
  <c r="CB417" i="5"/>
  <c r="AV417" i="5"/>
  <c r="CB432" i="5"/>
  <c r="AV432" i="5"/>
  <c r="CB496" i="5"/>
  <c r="AV496" i="5"/>
  <c r="AV507" i="5"/>
  <c r="CB507" i="5"/>
  <c r="CB526" i="5"/>
  <c r="AV526" i="5"/>
  <c r="AV503" i="5"/>
  <c r="CB503" i="5"/>
  <c r="AV541" i="5"/>
  <c r="CB541" i="5"/>
  <c r="AV583" i="5"/>
  <c r="CB583" i="5"/>
  <c r="CB644" i="5"/>
  <c r="AV644" i="5"/>
  <c r="AV547" i="5"/>
  <c r="CB547" i="5"/>
  <c r="AV571" i="5"/>
  <c r="CB571" i="5"/>
  <c r="AV605" i="5"/>
  <c r="CB605" i="5"/>
  <c r="CB631" i="5"/>
  <c r="AV631" i="5"/>
  <c r="CB590" i="5"/>
  <c r="AV590" i="5"/>
  <c r="AV614" i="5"/>
  <c r="CB614" i="5"/>
  <c r="CB642" i="5"/>
  <c r="AV642" i="5"/>
  <c r="AV700" i="5"/>
  <c r="CB700" i="5"/>
  <c r="AV689" i="5"/>
  <c r="CB689" i="5"/>
  <c r="AV728" i="5"/>
  <c r="CB728" i="5"/>
  <c r="AV674" i="5"/>
  <c r="CB674" i="5"/>
  <c r="AV697" i="5"/>
  <c r="CB697" i="5"/>
  <c r="CB751" i="5"/>
  <c r="AV751" i="5"/>
  <c r="CB711" i="5"/>
  <c r="AV711" i="5"/>
  <c r="AV714" i="5"/>
  <c r="CB714" i="5"/>
  <c r="AV771" i="5"/>
  <c r="CB771" i="5"/>
  <c r="AV748" i="5"/>
  <c r="CB748" i="5"/>
  <c r="AV770" i="5"/>
  <c r="CB770" i="5"/>
  <c r="CB782" i="5"/>
  <c r="AV782" i="5"/>
  <c r="CB794" i="5"/>
  <c r="AV794" i="5"/>
  <c r="CB853" i="5"/>
  <c r="AV853" i="5"/>
  <c r="CB872" i="5"/>
  <c r="AV872" i="5"/>
  <c r="CB880" i="5"/>
  <c r="AV880" i="5"/>
  <c r="CB815" i="5"/>
  <c r="AV815" i="5"/>
  <c r="AV849" i="5"/>
  <c r="CB849" i="5"/>
  <c r="CB878" i="5"/>
  <c r="AV878" i="5"/>
  <c r="CB916" i="5"/>
  <c r="AV916" i="5"/>
  <c r="CB881" i="5"/>
  <c r="AV881" i="5"/>
  <c r="AV910" i="5"/>
  <c r="CB910" i="5"/>
  <c r="AV919" i="5"/>
  <c r="CB919" i="5"/>
  <c r="CB939" i="5"/>
  <c r="AV939" i="5"/>
  <c r="CB944" i="5"/>
  <c r="AV944" i="5"/>
  <c r="AV963" i="5"/>
  <c r="CB963" i="5"/>
  <c r="AV976" i="5"/>
  <c r="CB976" i="5"/>
  <c r="CB998" i="5"/>
  <c r="AV998" i="5"/>
  <c r="AV1001" i="5"/>
  <c r="CB1001" i="5"/>
  <c r="AV1013" i="5"/>
  <c r="CB1013" i="5"/>
  <c r="BH1007" i="5"/>
  <c r="CN1007" i="5"/>
  <c r="BH816" i="5"/>
  <c r="CN816" i="5"/>
  <c r="CN629" i="5"/>
  <c r="BH629" i="5"/>
  <c r="BH620" i="5"/>
  <c r="CN620" i="5"/>
  <c r="BH285" i="5"/>
  <c r="CN285" i="5"/>
  <c r="BH201" i="5"/>
  <c r="CN201" i="5"/>
  <c r="CN170" i="5"/>
  <c r="BH170" i="5"/>
  <c r="BH37" i="5"/>
  <c r="CN37" i="5"/>
  <c r="BS43" i="5"/>
  <c r="CY43" i="5"/>
  <c r="CY840" i="5"/>
  <c r="BS840" i="5"/>
  <c r="BS633" i="5"/>
  <c r="CY633" i="5"/>
  <c r="BS201" i="5"/>
  <c r="CY201" i="5"/>
  <c r="CN997" i="5"/>
  <c r="BH997" i="5"/>
  <c r="CN590" i="5"/>
  <c r="BH590" i="5"/>
  <c r="BH366" i="5"/>
  <c r="CN366" i="5"/>
  <c r="BH223" i="5"/>
  <c r="CN223" i="5"/>
  <c r="BS67" i="5"/>
  <c r="CY67" i="5"/>
  <c r="BH1009" i="5"/>
  <c r="CN1009" i="5"/>
  <c r="BH625" i="5"/>
  <c r="CN625" i="5"/>
  <c r="CN460" i="5"/>
  <c r="BH460" i="5"/>
  <c r="BH337" i="5"/>
  <c r="CN337" i="5"/>
  <c r="BH221" i="5"/>
  <c r="CN221" i="5"/>
  <c r="BH202" i="5"/>
  <c r="CN202" i="5"/>
  <c r="BH81" i="5"/>
  <c r="CN81" i="5"/>
  <c r="BS85" i="5"/>
  <c r="CY85" i="5"/>
  <c r="BS943" i="5"/>
  <c r="CY943" i="5"/>
  <c r="BS629" i="5"/>
  <c r="CY629" i="5"/>
  <c r="BS235" i="5"/>
  <c r="CY235" i="5"/>
  <c r="BS211" i="5"/>
  <c r="CY211" i="5"/>
  <c r="BH623" i="5"/>
  <c r="CN623" i="5"/>
  <c r="BH459" i="5"/>
  <c r="CN459" i="5"/>
  <c r="BH382" i="5"/>
  <c r="CN382" i="5"/>
  <c r="CN165" i="5"/>
  <c r="BH165" i="5"/>
  <c r="CY780" i="5"/>
  <c r="BS780" i="5"/>
  <c r="BS634" i="5"/>
  <c r="CY634" i="5"/>
  <c r="CY429" i="5"/>
  <c r="BS429" i="5"/>
  <c r="CY334" i="5"/>
  <c r="BS334" i="5"/>
  <c r="BS323" i="5"/>
  <c r="CY323" i="5"/>
  <c r="CY187" i="5"/>
  <c r="BS187" i="5"/>
  <c r="BH621" i="5"/>
  <c r="CN621" i="5"/>
  <c r="BH217" i="5"/>
  <c r="CN217" i="5"/>
  <c r="BH189" i="5"/>
  <c r="CN189" i="5"/>
  <c r="CY117" i="5"/>
  <c r="BS117" i="5"/>
  <c r="CY906" i="5"/>
  <c r="BS906" i="5"/>
  <c r="CY850" i="5"/>
  <c r="BS850" i="5"/>
  <c r="CY572" i="5"/>
  <c r="BS572" i="5"/>
  <c r="CY367" i="5"/>
  <c r="BS367" i="5"/>
  <c r="BS293" i="5"/>
  <c r="CY293" i="5"/>
  <c r="CY144" i="5"/>
  <c r="BS144" i="5"/>
  <c r="CN314" i="5"/>
  <c r="BH314" i="5"/>
  <c r="BH475" i="5"/>
  <c r="CN475" i="5"/>
  <c r="BS592" i="5"/>
  <c r="CY592" i="5"/>
  <c r="CY264" i="5"/>
  <c r="BS264" i="5"/>
  <c r="BH465" i="5"/>
  <c r="CN465" i="5"/>
  <c r="CN510" i="5"/>
  <c r="BH510" i="5"/>
  <c r="CN558" i="5"/>
  <c r="BH558" i="5"/>
  <c r="BH720" i="5"/>
  <c r="CN720" i="5"/>
  <c r="CN979" i="5"/>
  <c r="BH979" i="5"/>
  <c r="CN288" i="5"/>
  <c r="BH288" i="5"/>
  <c r="CY126" i="5"/>
  <c r="BS126" i="5"/>
  <c r="BS375" i="5"/>
  <c r="CY375" i="5"/>
  <c r="BH367" i="5"/>
  <c r="CN367" i="5"/>
  <c r="CN518" i="5"/>
  <c r="BH518" i="5"/>
  <c r="CY550" i="5"/>
  <c r="BS550" i="5"/>
  <c r="CY716" i="5"/>
  <c r="BS716" i="5"/>
  <c r="CN310" i="5"/>
  <c r="BH310" i="5"/>
  <c r="CN452" i="5"/>
  <c r="BH452" i="5"/>
  <c r="CN483" i="5"/>
  <c r="BH483" i="5"/>
  <c r="BH597" i="5"/>
  <c r="CN597" i="5"/>
  <c r="CN158" i="5"/>
  <c r="BH158" i="5"/>
  <c r="CN514" i="5"/>
  <c r="BH514" i="5"/>
  <c r="CY649" i="5"/>
  <c r="BS649" i="5"/>
  <c r="CY673" i="5"/>
  <c r="BS673" i="5"/>
  <c r="CY721" i="5"/>
  <c r="BS721" i="5"/>
  <c r="CY724" i="5"/>
  <c r="BS724" i="5"/>
  <c r="CN1003" i="5"/>
  <c r="BH1003" i="5"/>
  <c r="CY974" i="5"/>
  <c r="BS974" i="5"/>
  <c r="CN183" i="5"/>
  <c r="BH183" i="5"/>
  <c r="CY497" i="5"/>
  <c r="BS497" i="5"/>
  <c r="BH649" i="5"/>
  <c r="CN649" i="5"/>
  <c r="BS832" i="5"/>
  <c r="CY832" i="5"/>
  <c r="CN276" i="5"/>
  <c r="BH276" i="5"/>
  <c r="CY587" i="5"/>
  <c r="BS587" i="5"/>
  <c r="BH578" i="5"/>
  <c r="CN578" i="5"/>
  <c r="CY709" i="5"/>
  <c r="BS709" i="5"/>
  <c r="CN886" i="5"/>
  <c r="BH886" i="5"/>
  <c r="BH832" i="5"/>
  <c r="CN832" i="5"/>
  <c r="BH977" i="5"/>
  <c r="CN977" i="5"/>
  <c r="CN152" i="5"/>
  <c r="BH152" i="5"/>
  <c r="BS242" i="5"/>
  <c r="CY242" i="5"/>
  <c r="CN306" i="5"/>
  <c r="BH306" i="5"/>
  <c r="CY728" i="5"/>
  <c r="BS728" i="5"/>
  <c r="CY980" i="5"/>
  <c r="BS980" i="5"/>
  <c r="CY979" i="5"/>
  <c r="BS979" i="5"/>
  <c r="CY771" i="5"/>
  <c r="BS771" i="5"/>
  <c r="BS392" i="5"/>
  <c r="CY392" i="5"/>
  <c r="CY607" i="5"/>
  <c r="BS607" i="5"/>
  <c r="BH841" i="5"/>
  <c r="CN841" i="5"/>
  <c r="CY841" i="5"/>
  <c r="BS841" i="5"/>
  <c r="BH958" i="5"/>
  <c r="CN958" i="5"/>
  <c r="CN974" i="5"/>
  <c r="BH974" i="5"/>
  <c r="CY138" i="5"/>
  <c r="BS138" i="5"/>
  <c r="CN316" i="5"/>
  <c r="BH316" i="5"/>
  <c r="BH639" i="5"/>
  <c r="CN639" i="5"/>
  <c r="CY712" i="5"/>
  <c r="BS712" i="5"/>
  <c r="BH817" i="5"/>
  <c r="CN817" i="5"/>
  <c r="CY957" i="5"/>
  <c r="BS957" i="5"/>
  <c r="BS356" i="5"/>
  <c r="CY356" i="5"/>
  <c r="CY158" i="5"/>
  <c r="BS158" i="5"/>
  <c r="CY38" i="5"/>
  <c r="BS38" i="5"/>
  <c r="CN795" i="5"/>
  <c r="BH795" i="5"/>
  <c r="CN576" i="5"/>
  <c r="BH576" i="5"/>
  <c r="CN294" i="5"/>
  <c r="BH294" i="5"/>
  <c r="CN248" i="5"/>
  <c r="BH248" i="5"/>
  <c r="BS133" i="5"/>
  <c r="CY133" i="5"/>
  <c r="CN875" i="5"/>
  <c r="BH875" i="5"/>
  <c r="CN298" i="5"/>
  <c r="BH298" i="5"/>
  <c r="BH854" i="5"/>
  <c r="CN854" i="5"/>
  <c r="BS889" i="5"/>
  <c r="CY889" i="5"/>
  <c r="BS395" i="5"/>
  <c r="CY395" i="5"/>
  <c r="BS321" i="5"/>
  <c r="CY321" i="5"/>
  <c r="BH519" i="5"/>
  <c r="CN519" i="5"/>
  <c r="CY125" i="5"/>
  <c r="BS125" i="5"/>
  <c r="CY803" i="5"/>
  <c r="BS803" i="5"/>
  <c r="BS415" i="5"/>
  <c r="CY415" i="5"/>
  <c r="CY156" i="5"/>
  <c r="BS156" i="5"/>
  <c r="CN946" i="5"/>
  <c r="BH946" i="5"/>
  <c r="BH673" i="5"/>
  <c r="CN673" i="5"/>
  <c r="BH562" i="5"/>
  <c r="CN562" i="5"/>
  <c r="CN441" i="5"/>
  <c r="BH441" i="5"/>
  <c r="CN252" i="5"/>
  <c r="BH252" i="5"/>
  <c r="BS17" i="5"/>
  <c r="CY17" i="5"/>
  <c r="CY1001" i="5"/>
  <c r="BS1001" i="5"/>
  <c r="CY669" i="5"/>
  <c r="BS669" i="5"/>
  <c r="BS556" i="5"/>
  <c r="CY556" i="5"/>
  <c r="CY437" i="5"/>
  <c r="BS437" i="5"/>
  <c r="CY483" i="5"/>
  <c r="BS483" i="5"/>
  <c r="BS376" i="5"/>
  <c r="CY376" i="5"/>
  <c r="BS130" i="5"/>
  <c r="CY130" i="5"/>
  <c r="CB136" i="5"/>
  <c r="AV136" i="5"/>
  <c r="CB32" i="5"/>
  <c r="AV32" i="5"/>
  <c r="CB56" i="5"/>
  <c r="AV56" i="5"/>
  <c r="CB80" i="5"/>
  <c r="AV80" i="5"/>
  <c r="CB176" i="5"/>
  <c r="AV176" i="5"/>
  <c r="CB175" i="5"/>
  <c r="AV175" i="5"/>
  <c r="CB115" i="5"/>
  <c r="AV115" i="5"/>
  <c r="AV57" i="5"/>
  <c r="CB57" i="5"/>
  <c r="AV81" i="5"/>
  <c r="CB81" i="5"/>
  <c r="CB90" i="5"/>
  <c r="AV90" i="5"/>
  <c r="CB146" i="5"/>
  <c r="AV146" i="5"/>
  <c r="CB134" i="5"/>
  <c r="AV134" i="5"/>
  <c r="CB216" i="5"/>
  <c r="AV216" i="5"/>
  <c r="AV196" i="5"/>
  <c r="CB196" i="5"/>
  <c r="AV235" i="5"/>
  <c r="CB235" i="5"/>
  <c r="CB145" i="5"/>
  <c r="AV145" i="5"/>
  <c r="CB187" i="5"/>
  <c r="AV187" i="5"/>
  <c r="CB286" i="5"/>
  <c r="AV286" i="5"/>
  <c r="AV263" i="5"/>
  <c r="CB263" i="5"/>
  <c r="AV271" i="5"/>
  <c r="CB271" i="5"/>
  <c r="CB280" i="5"/>
  <c r="AV280" i="5"/>
  <c r="AV209" i="5"/>
  <c r="CB209" i="5"/>
  <c r="AV237" i="5"/>
  <c r="CB237" i="5"/>
  <c r="CB291" i="5"/>
  <c r="AV291" i="5"/>
  <c r="AV289" i="5"/>
  <c r="CB289" i="5"/>
  <c r="CB361" i="5"/>
  <c r="AV361" i="5"/>
  <c r="AV303" i="5"/>
  <c r="CB303" i="5"/>
  <c r="CB327" i="5"/>
  <c r="AV327" i="5"/>
  <c r="AV369" i="5"/>
  <c r="CB369" i="5"/>
  <c r="CB418" i="5"/>
  <c r="AV418" i="5"/>
  <c r="CB429" i="5"/>
  <c r="AV429" i="5"/>
  <c r="AV393" i="5"/>
  <c r="CB393" i="5"/>
  <c r="CB404" i="5"/>
  <c r="AV404" i="5"/>
  <c r="AV356" i="5"/>
  <c r="CB356" i="5"/>
  <c r="AV380" i="5"/>
  <c r="CB380" i="5"/>
  <c r="CB431" i="5"/>
  <c r="AV431" i="5"/>
  <c r="AV424" i="5"/>
  <c r="CB424" i="5"/>
  <c r="CB445" i="5"/>
  <c r="AV445" i="5"/>
  <c r="CB532" i="5"/>
  <c r="AV532" i="5"/>
  <c r="AV511" i="5"/>
  <c r="CB511" i="5"/>
  <c r="CB512" i="5"/>
  <c r="AV512" i="5"/>
  <c r="AV515" i="5"/>
  <c r="CB515" i="5"/>
  <c r="AV537" i="5"/>
  <c r="CB537" i="5"/>
  <c r="AV597" i="5"/>
  <c r="CB597" i="5"/>
  <c r="CB593" i="5"/>
  <c r="AV593" i="5"/>
  <c r="AV549" i="5"/>
  <c r="CB549" i="5"/>
  <c r="AV573" i="5"/>
  <c r="CB573" i="5"/>
  <c r="AV611" i="5"/>
  <c r="CB611" i="5"/>
  <c r="CB633" i="5"/>
  <c r="AV633" i="5"/>
  <c r="AV592" i="5"/>
  <c r="CB592" i="5"/>
  <c r="CB616" i="5"/>
  <c r="AV616" i="5"/>
  <c r="AV647" i="5"/>
  <c r="CB647" i="5"/>
  <c r="AV671" i="5"/>
  <c r="CB671" i="5"/>
  <c r="CB691" i="5"/>
  <c r="AV691" i="5"/>
  <c r="AV718" i="5"/>
  <c r="CB718" i="5"/>
  <c r="AV676" i="5"/>
  <c r="CB676" i="5"/>
  <c r="AV708" i="5"/>
  <c r="CB708" i="5"/>
  <c r="CB759" i="5"/>
  <c r="AV759" i="5"/>
  <c r="AV722" i="5"/>
  <c r="CB722" i="5"/>
  <c r="CB715" i="5"/>
  <c r="AV715" i="5"/>
  <c r="CB787" i="5"/>
  <c r="AV787" i="5"/>
  <c r="AV750" i="5"/>
  <c r="CB750" i="5"/>
  <c r="AV775" i="5"/>
  <c r="CB775" i="5"/>
  <c r="CB784" i="5"/>
  <c r="AV784" i="5"/>
  <c r="CB796" i="5"/>
  <c r="AV796" i="5"/>
  <c r="AV895" i="5"/>
  <c r="CB895" i="5"/>
  <c r="AV866" i="5"/>
  <c r="CB866" i="5"/>
  <c r="AV870" i="5"/>
  <c r="CB870" i="5"/>
  <c r="AV817" i="5"/>
  <c r="CB817" i="5"/>
  <c r="CB865" i="5"/>
  <c r="AV865" i="5"/>
  <c r="CB894" i="5"/>
  <c r="AV894" i="5"/>
  <c r="CB924" i="5"/>
  <c r="AV924" i="5"/>
  <c r="CB883" i="5"/>
  <c r="AV883" i="5"/>
  <c r="AV926" i="5"/>
  <c r="CB926" i="5"/>
  <c r="CB929" i="5"/>
  <c r="AV929" i="5"/>
  <c r="AV958" i="5"/>
  <c r="CB958" i="5"/>
  <c r="AV957" i="5"/>
  <c r="CB957" i="5"/>
  <c r="CB979" i="5"/>
  <c r="AV979" i="5"/>
  <c r="AV978" i="5"/>
  <c r="CB978" i="5"/>
  <c r="CB982" i="5"/>
  <c r="AV982" i="5"/>
  <c r="CB995" i="5"/>
  <c r="AV995" i="5"/>
  <c r="CN609" i="5"/>
  <c r="BH609" i="5"/>
  <c r="BH261" i="5"/>
  <c r="CN261" i="5"/>
  <c r="BH235" i="5"/>
  <c r="CN235" i="5"/>
  <c r="BH208" i="5"/>
  <c r="CN208" i="5"/>
  <c r="CY989" i="5"/>
  <c r="BS989" i="5"/>
  <c r="BS819" i="5"/>
  <c r="CY819" i="5"/>
  <c r="CY705" i="5"/>
  <c r="BS705" i="5"/>
  <c r="BS638" i="5"/>
  <c r="CY638" i="5"/>
  <c r="BS515" i="5"/>
  <c r="CY515" i="5"/>
  <c r="CY458" i="5"/>
  <c r="BS458" i="5"/>
  <c r="CY194" i="5"/>
  <c r="BS194" i="5"/>
  <c r="CY20" i="5"/>
  <c r="BS20" i="5"/>
  <c r="CN994" i="5"/>
  <c r="BH994" i="5"/>
  <c r="CN725" i="5"/>
  <c r="BH725" i="5"/>
  <c r="CN122" i="5"/>
  <c r="BH122" i="5"/>
  <c r="CY119" i="5"/>
  <c r="BS119" i="5"/>
  <c r="CY928" i="5"/>
  <c r="BS928" i="5"/>
  <c r="CY679" i="5"/>
  <c r="BS679" i="5"/>
  <c r="CY603" i="5"/>
  <c r="BS603" i="5"/>
  <c r="CY489" i="5"/>
  <c r="BS489" i="5"/>
  <c r="CY338" i="5"/>
  <c r="BS338" i="5"/>
  <c r="CY353" i="5"/>
  <c r="BS353" i="5"/>
  <c r="CY102" i="5"/>
  <c r="BS102" i="5"/>
  <c r="CN585" i="5"/>
  <c r="BH585" i="5"/>
  <c r="CN176" i="5"/>
  <c r="BH176" i="5"/>
  <c r="CN38" i="5"/>
  <c r="BH38" i="5"/>
  <c r="CY188" i="5"/>
  <c r="BS188" i="5"/>
  <c r="BS930" i="5"/>
  <c r="CY930" i="5"/>
  <c r="CY755" i="5"/>
  <c r="BS755" i="5"/>
  <c r="CY486" i="5"/>
  <c r="BS486" i="5"/>
  <c r="BS366" i="5"/>
  <c r="CY366" i="5"/>
  <c r="CY352" i="5"/>
  <c r="BS352" i="5"/>
  <c r="CY148" i="5"/>
  <c r="BS148" i="5"/>
  <c r="CN797" i="5"/>
  <c r="BH797" i="5"/>
  <c r="BH552" i="5"/>
  <c r="CN552" i="5"/>
  <c r="CY91" i="5"/>
  <c r="BS91" i="5"/>
  <c r="CY973" i="5"/>
  <c r="BS973" i="5"/>
  <c r="CY876" i="5"/>
  <c r="BS876" i="5"/>
  <c r="CY783" i="5"/>
  <c r="BS783" i="5"/>
  <c r="BS460" i="5"/>
  <c r="CY460" i="5"/>
  <c r="BS310" i="5"/>
  <c r="CY310" i="5"/>
  <c r="CY146" i="5"/>
  <c r="BS146" i="5"/>
  <c r="CY26" i="5"/>
  <c r="BS26" i="5"/>
  <c r="BH968" i="5"/>
  <c r="CN968" i="5"/>
  <c r="CN791" i="5"/>
  <c r="BH791" i="5"/>
  <c r="BH615" i="5"/>
  <c r="CN615" i="5"/>
  <c r="CN421" i="5"/>
  <c r="BH421" i="5"/>
  <c r="CN60" i="5"/>
  <c r="BH60" i="5"/>
  <c r="CN244" i="5"/>
  <c r="BH244" i="5"/>
  <c r="BS147" i="5"/>
  <c r="CY147" i="5"/>
  <c r="BS632" i="5"/>
  <c r="CY632" i="5"/>
  <c r="BH171" i="5"/>
  <c r="CN171" i="5"/>
  <c r="CY245" i="5"/>
  <c r="BS245" i="5"/>
  <c r="BS407" i="5"/>
  <c r="CY407" i="5"/>
  <c r="BH668" i="5"/>
  <c r="CN668" i="5"/>
  <c r="BS744" i="5"/>
  <c r="CY744" i="5"/>
  <c r="CN792" i="5"/>
  <c r="BH792" i="5"/>
  <c r="BH51" i="5"/>
  <c r="CN51" i="5"/>
  <c r="BS674" i="5"/>
  <c r="CY674" i="5"/>
  <c r="BH798" i="5"/>
  <c r="CN798" i="5"/>
  <c r="BH19" i="5"/>
  <c r="CN19" i="5"/>
  <c r="BH213" i="5"/>
  <c r="CN213" i="5"/>
  <c r="CY405" i="5"/>
  <c r="BS405" i="5"/>
  <c r="BS524" i="5"/>
  <c r="CY524" i="5"/>
  <c r="BH541" i="5"/>
  <c r="CN541" i="5"/>
  <c r="BH680" i="5"/>
  <c r="CN680" i="5"/>
  <c r="BS762" i="5"/>
  <c r="CY762" i="5"/>
  <c r="CN826" i="5"/>
  <c r="BH826" i="5"/>
  <c r="BH690" i="5"/>
  <c r="CN690" i="5"/>
  <c r="BH215" i="5"/>
  <c r="CN215" i="5"/>
  <c r="CY411" i="5"/>
  <c r="BS411" i="5"/>
  <c r="BS690" i="5"/>
  <c r="CY690" i="5"/>
  <c r="BH732" i="5"/>
  <c r="CN732" i="5"/>
  <c r="BS758" i="5"/>
  <c r="CY758" i="5"/>
  <c r="BH855" i="5"/>
  <c r="CN855" i="5"/>
  <c r="BH77" i="5"/>
  <c r="CN77" i="5"/>
  <c r="BH376" i="5"/>
  <c r="CN376" i="5"/>
  <c r="CN466" i="5"/>
  <c r="BH466" i="5"/>
  <c r="BS782" i="5"/>
  <c r="CY782" i="5"/>
  <c r="CN873" i="5"/>
  <c r="BH873" i="5"/>
  <c r="BS986" i="5"/>
  <c r="CY986" i="5"/>
  <c r="BH205" i="5"/>
  <c r="CN205" i="5"/>
  <c r="CN373" i="5"/>
  <c r="BH373" i="5"/>
  <c r="BH601" i="5"/>
  <c r="CN601" i="5"/>
  <c r="BH666" i="5"/>
  <c r="CN666" i="5"/>
  <c r="BH730" i="5"/>
  <c r="CN730" i="5"/>
  <c r="BS859" i="5"/>
  <c r="CY859" i="5"/>
  <c r="BS954" i="5"/>
  <c r="CY954" i="5"/>
  <c r="BH835" i="5"/>
  <c r="CN835" i="5"/>
  <c r="BH85" i="5"/>
  <c r="CN85" i="5"/>
  <c r="BS678" i="5"/>
  <c r="CY678" i="5"/>
  <c r="BH811" i="5"/>
  <c r="CN811" i="5"/>
  <c r="CN990" i="5"/>
  <c r="BH990" i="5"/>
  <c r="BH960" i="5"/>
  <c r="CN960" i="5"/>
  <c r="BS492" i="5"/>
  <c r="CY492" i="5"/>
  <c r="BH573" i="5"/>
  <c r="CN573" i="5"/>
  <c r="BH672" i="5"/>
  <c r="CN672" i="5"/>
  <c r="BH829" i="5"/>
  <c r="CN829" i="5"/>
  <c r="BS171" i="5"/>
  <c r="CY171" i="5"/>
  <c r="BH233" i="5"/>
  <c r="CN233" i="5"/>
  <c r="CN379" i="5"/>
  <c r="BH379" i="5"/>
  <c r="CN498" i="5"/>
  <c r="BH498" i="5"/>
  <c r="BH651" i="5"/>
  <c r="CN651" i="5"/>
  <c r="BH949" i="5"/>
  <c r="CN949" i="5"/>
  <c r="BH207" i="5"/>
  <c r="CN207" i="5"/>
  <c r="CY302" i="5"/>
  <c r="BS302" i="5"/>
  <c r="BH254" i="5"/>
  <c r="CN254" i="5"/>
  <c r="BH463" i="5"/>
  <c r="CN463" i="5"/>
  <c r="BH664" i="5"/>
  <c r="CN664" i="5"/>
  <c r="CY776" i="5"/>
  <c r="BS776" i="5"/>
  <c r="BS997" i="5"/>
  <c r="CY997" i="5"/>
  <c r="BH393" i="5"/>
  <c r="CN393" i="5"/>
  <c r="CY445" i="5"/>
  <c r="BS445" i="5"/>
  <c r="BH557" i="5"/>
  <c r="CN557" i="5"/>
  <c r="BS734" i="5"/>
  <c r="CY734" i="5"/>
  <c r="BH948" i="5"/>
  <c r="CN948" i="5"/>
  <c r="BH906" i="5"/>
  <c r="CN906" i="5"/>
  <c r="CN128" i="5"/>
  <c r="BH128" i="5"/>
  <c r="BS584" i="5"/>
  <c r="CY584" i="5"/>
  <c r="CN490" i="5"/>
  <c r="BH490" i="5"/>
  <c r="BS33" i="5"/>
  <c r="CY33" i="5"/>
  <c r="CY582" i="5"/>
  <c r="BS582" i="5"/>
  <c r="BH971" i="5"/>
  <c r="CN971" i="5"/>
  <c r="BS784" i="5"/>
  <c r="CY784" i="5"/>
  <c r="CN30" i="5"/>
  <c r="BH30" i="5"/>
  <c r="CY425" i="5"/>
  <c r="BS425" i="5"/>
  <c r="BH893" i="5"/>
  <c r="CN893" i="5"/>
  <c r="CN515" i="5"/>
  <c r="BH515" i="5"/>
  <c r="BH624" i="5"/>
  <c r="CN624" i="5"/>
  <c r="CY523" i="5"/>
  <c r="BS523" i="5"/>
  <c r="CN998" i="5"/>
  <c r="BH998" i="5"/>
  <c r="CY107" i="5"/>
  <c r="BS107" i="5"/>
  <c r="CY80" i="5"/>
  <c r="BS80" i="5"/>
  <c r="CN769" i="5"/>
  <c r="BH769" i="5"/>
  <c r="BH574" i="5"/>
  <c r="CN574" i="5"/>
  <c r="BS55" i="5"/>
  <c r="CY55" i="5"/>
  <c r="BS796" i="5"/>
  <c r="CY796" i="5"/>
  <c r="CY421" i="5"/>
  <c r="BS421" i="5"/>
  <c r="CY185" i="5"/>
  <c r="BS185" i="5"/>
  <c r="CN885" i="5"/>
  <c r="BH885" i="5"/>
  <c r="CN637" i="5"/>
  <c r="BH637" i="5"/>
  <c r="CN484" i="5"/>
  <c r="BH484" i="5"/>
  <c r="BH258" i="5"/>
  <c r="CN258" i="5"/>
  <c r="BS168" i="5"/>
  <c r="CY168" i="5"/>
  <c r="CN927" i="5"/>
  <c r="BH927" i="5"/>
  <c r="CN566" i="5"/>
  <c r="BH566" i="5"/>
  <c r="BH546" i="5"/>
  <c r="CN546" i="5"/>
  <c r="CN178" i="5"/>
  <c r="BH178" i="5"/>
  <c r="CN24" i="5"/>
  <c r="BH24" i="5"/>
  <c r="CY996" i="5"/>
  <c r="BS996" i="5"/>
  <c r="CY837" i="5"/>
  <c r="BS837" i="5"/>
  <c r="CY725" i="5"/>
  <c r="BS725" i="5"/>
  <c r="CY640" i="5"/>
  <c r="BS640" i="5"/>
  <c r="CY290" i="5"/>
  <c r="BS290" i="5"/>
  <c r="BS226" i="5"/>
  <c r="CY226" i="5"/>
  <c r="CY30" i="5"/>
  <c r="BS30" i="5"/>
  <c r="CN972" i="5"/>
  <c r="BH972" i="5"/>
  <c r="CN655" i="5"/>
  <c r="BH655" i="5"/>
  <c r="CN440" i="5"/>
  <c r="BH440" i="5"/>
  <c r="BH426" i="5"/>
  <c r="CN426" i="5"/>
  <c r="CN182" i="5"/>
  <c r="BH182" i="5"/>
  <c r="CY916" i="5"/>
  <c r="BS916" i="5"/>
  <c r="CY576" i="5"/>
  <c r="BS576" i="5"/>
  <c r="BS404" i="5"/>
  <c r="CY404" i="5"/>
  <c r="CY116" i="5"/>
  <c r="BS116" i="5"/>
  <c r="BH845" i="5"/>
  <c r="CN845" i="5"/>
  <c r="BS778" i="5"/>
  <c r="CY778" i="5"/>
  <c r="CN701" i="5"/>
  <c r="BH701" i="5"/>
  <c r="BH246" i="5"/>
  <c r="CN246" i="5"/>
  <c r="CY617" i="5"/>
  <c r="BS617" i="5"/>
  <c r="BS426" i="5"/>
  <c r="CY426" i="5"/>
  <c r="CY60" i="5"/>
  <c r="BS60" i="5"/>
  <c r="BH700" i="5"/>
  <c r="CN700" i="5"/>
  <c r="CN323" i="5"/>
  <c r="BH323" i="5"/>
  <c r="CN26" i="5"/>
  <c r="BH26" i="5"/>
  <c r="BH786" i="5"/>
  <c r="CN786" i="5"/>
  <c r="BH275" i="5"/>
  <c r="CN275" i="5"/>
  <c r="CN175" i="5"/>
  <c r="BH175" i="5"/>
  <c r="CY537" i="5"/>
  <c r="BS537" i="5"/>
  <c r="BS416" i="5"/>
  <c r="CY416" i="5"/>
  <c r="CN879" i="5"/>
  <c r="BH879" i="5"/>
  <c r="CN632" i="5"/>
  <c r="BH632" i="5"/>
  <c r="BS31" i="5"/>
  <c r="CY31" i="5"/>
  <c r="CY941" i="5"/>
  <c r="BS941" i="5"/>
  <c r="BS774" i="5"/>
  <c r="CY774" i="5"/>
  <c r="CN594" i="5"/>
  <c r="BH594" i="5"/>
  <c r="CN438" i="5"/>
  <c r="BH438" i="5"/>
  <c r="CN157" i="5"/>
  <c r="BH157" i="5"/>
  <c r="E48" i="3"/>
  <c r="E50" i="3" s="1"/>
  <c r="E52" i="3" s="1"/>
  <c r="CY971" i="5"/>
  <c r="BS971" i="5"/>
  <c r="CY864" i="5"/>
  <c r="BS864" i="5"/>
  <c r="CY562" i="5"/>
  <c r="BS562" i="5"/>
  <c r="CY174" i="5"/>
  <c r="BS174" i="5"/>
  <c r="CY34" i="5"/>
  <c r="BS34" i="5"/>
  <c r="CN921" i="5"/>
  <c r="BH921" i="5"/>
  <c r="CN751" i="5"/>
  <c r="BH751" i="5"/>
  <c r="CY920" i="5"/>
  <c r="BS920" i="5"/>
  <c r="BS812" i="5"/>
  <c r="CY812" i="5"/>
  <c r="CY546" i="5"/>
  <c r="BS546" i="5"/>
  <c r="CY428" i="5"/>
  <c r="BS428" i="5"/>
  <c r="BS250" i="5"/>
  <c r="CY250" i="5"/>
  <c r="CN778" i="5"/>
  <c r="BH778" i="5"/>
  <c r="BH735" i="5"/>
  <c r="CN735" i="5"/>
  <c r="CN480" i="5"/>
  <c r="BH480" i="5"/>
  <c r="BH414" i="5"/>
  <c r="CN414" i="5"/>
  <c r="CN115" i="5"/>
  <c r="BH115" i="5"/>
  <c r="BS590" i="5"/>
  <c r="CY590" i="5"/>
  <c r="BH970" i="5"/>
  <c r="CN970" i="5"/>
  <c r="BH844" i="5"/>
  <c r="CN844" i="5"/>
  <c r="BH198" i="5"/>
  <c r="CN198" i="5"/>
  <c r="CY753" i="5"/>
  <c r="BS753" i="5"/>
  <c r="CN149" i="5"/>
  <c r="BH149" i="5"/>
  <c r="CN90" i="5"/>
  <c r="BH90" i="5"/>
  <c r="CY801" i="5"/>
  <c r="BS801" i="5"/>
  <c r="BS251" i="5"/>
  <c r="CY251" i="5"/>
  <c r="CB177" i="5"/>
  <c r="AV177" i="5"/>
  <c r="CB34" i="5"/>
  <c r="AV34" i="5"/>
  <c r="CB58" i="5"/>
  <c r="AV58" i="5"/>
  <c r="CB96" i="5"/>
  <c r="AV96" i="5"/>
  <c r="AV245" i="5"/>
  <c r="CB245" i="5"/>
  <c r="CB98" i="5"/>
  <c r="AV98" i="5"/>
  <c r="AV167" i="5"/>
  <c r="CB167" i="5"/>
  <c r="CB35" i="5"/>
  <c r="AV35" i="5"/>
  <c r="AV59" i="5"/>
  <c r="CB59" i="5"/>
  <c r="CB100" i="5"/>
  <c r="AV100" i="5"/>
  <c r="CB94" i="5"/>
  <c r="AV94" i="5"/>
  <c r="CB148" i="5"/>
  <c r="AV148" i="5"/>
  <c r="CB85" i="5"/>
  <c r="AV85" i="5"/>
  <c r="CB234" i="5"/>
  <c r="AV234" i="5"/>
  <c r="CB180" i="5"/>
  <c r="AV180" i="5"/>
  <c r="CB282" i="5"/>
  <c r="AV282" i="5"/>
  <c r="CB147" i="5"/>
  <c r="AV147" i="5"/>
  <c r="AV206" i="5"/>
  <c r="CB206" i="5"/>
  <c r="AV257" i="5"/>
  <c r="CB257" i="5"/>
  <c r="CB298" i="5"/>
  <c r="AV298" i="5"/>
  <c r="AV275" i="5"/>
  <c r="CB275" i="5"/>
  <c r="CB284" i="5"/>
  <c r="AV284" i="5"/>
  <c r="AV211" i="5"/>
  <c r="CB211" i="5"/>
  <c r="CB246" i="5"/>
  <c r="AV246" i="5"/>
  <c r="CB296" i="5"/>
  <c r="AV296" i="5"/>
  <c r="CB302" i="5"/>
  <c r="AV302" i="5"/>
  <c r="CB401" i="5"/>
  <c r="AV401" i="5"/>
  <c r="AV305" i="5"/>
  <c r="CB305" i="5"/>
  <c r="CB329" i="5"/>
  <c r="AV329" i="5"/>
  <c r="AV420" i="5"/>
  <c r="CB420" i="5"/>
  <c r="CB441" i="5"/>
  <c r="AV441" i="5"/>
  <c r="CB447" i="5"/>
  <c r="AV447" i="5"/>
  <c r="AV403" i="5"/>
  <c r="CB403" i="5"/>
  <c r="CB410" i="5"/>
  <c r="AV410" i="5"/>
  <c r="AV358" i="5"/>
  <c r="CB358" i="5"/>
  <c r="AV382" i="5"/>
  <c r="CB382" i="5"/>
  <c r="AV396" i="5"/>
  <c r="CB396" i="5"/>
  <c r="CB442" i="5"/>
  <c r="AV442" i="5"/>
  <c r="CB437" i="5"/>
  <c r="AV437" i="5"/>
  <c r="CB464" i="5"/>
  <c r="AV464" i="5"/>
  <c r="CB566" i="5"/>
  <c r="AV566" i="5"/>
  <c r="CB504" i="5"/>
  <c r="AV504" i="5"/>
  <c r="CB524" i="5"/>
  <c r="AV524" i="5"/>
  <c r="CB572" i="5"/>
  <c r="AV572" i="5"/>
  <c r="AV558" i="5"/>
  <c r="CB558" i="5"/>
  <c r="AV554" i="5"/>
  <c r="CB554" i="5"/>
  <c r="AV552" i="5"/>
  <c r="CB552" i="5"/>
  <c r="AV551" i="5"/>
  <c r="CB551" i="5"/>
  <c r="AV575" i="5"/>
  <c r="CB575" i="5"/>
  <c r="CB640" i="5"/>
  <c r="AV640" i="5"/>
  <c r="AV635" i="5"/>
  <c r="CB635" i="5"/>
  <c r="CB594" i="5"/>
  <c r="AV594" i="5"/>
  <c r="AV618" i="5"/>
  <c r="CB618" i="5"/>
  <c r="AV651" i="5"/>
  <c r="CB651" i="5"/>
  <c r="AV673" i="5"/>
  <c r="CB673" i="5"/>
  <c r="CB693" i="5"/>
  <c r="AV693" i="5"/>
  <c r="CB654" i="5"/>
  <c r="AV654" i="5"/>
  <c r="AV678" i="5"/>
  <c r="CB678" i="5"/>
  <c r="AV716" i="5"/>
  <c r="CB716" i="5"/>
  <c r="AV720" i="5"/>
  <c r="CB720" i="5"/>
  <c r="CB723" i="5"/>
  <c r="AV723" i="5"/>
  <c r="AV726" i="5"/>
  <c r="CB726" i="5"/>
  <c r="CB806" i="5"/>
  <c r="AV806" i="5"/>
  <c r="AV752" i="5"/>
  <c r="CB752" i="5"/>
  <c r="CB780" i="5"/>
  <c r="AV780" i="5"/>
  <c r="CB786" i="5"/>
  <c r="AV786" i="5"/>
  <c r="CB798" i="5"/>
  <c r="AV798" i="5"/>
  <c r="AV839" i="5"/>
  <c r="CB839" i="5"/>
  <c r="CB917" i="5"/>
  <c r="AV917" i="5"/>
  <c r="AV890" i="5"/>
  <c r="CB890" i="5"/>
  <c r="AV819" i="5"/>
  <c r="CB819" i="5"/>
  <c r="CB858" i="5"/>
  <c r="AV858" i="5"/>
  <c r="CB886" i="5"/>
  <c r="AV886" i="5"/>
  <c r="CB891" i="5"/>
  <c r="AV891" i="5"/>
  <c r="CB885" i="5"/>
  <c r="AV885" i="5"/>
  <c r="CB928" i="5"/>
  <c r="AV928" i="5"/>
  <c r="CB938" i="5"/>
  <c r="AV938" i="5"/>
  <c r="AV942" i="5"/>
  <c r="CB942" i="5"/>
  <c r="CB967" i="5"/>
  <c r="AV967" i="5"/>
  <c r="CB987" i="5"/>
  <c r="AV987" i="5"/>
  <c r="AV962" i="5"/>
  <c r="CB962" i="5"/>
  <c r="AV984" i="5"/>
  <c r="CB984" i="5"/>
  <c r="CB997" i="5"/>
  <c r="AV997" i="5"/>
  <c r="CY88" i="5"/>
  <c r="BS88" i="5"/>
  <c r="BH928" i="5"/>
  <c r="CN928" i="5"/>
  <c r="CN787" i="5"/>
  <c r="BH787" i="5"/>
  <c r="BH489" i="5"/>
  <c r="CN489" i="5"/>
  <c r="BH420" i="5"/>
  <c r="CN420" i="5"/>
  <c r="CN96" i="5"/>
  <c r="BH96" i="5"/>
  <c r="BS81" i="5"/>
  <c r="CY81" i="5"/>
  <c r="BS303" i="5"/>
  <c r="CY303" i="5"/>
  <c r="CN883" i="5"/>
  <c r="BH883" i="5"/>
  <c r="CN612" i="5"/>
  <c r="BH612" i="5"/>
  <c r="CN492" i="5"/>
  <c r="BH492" i="5"/>
  <c r="CN339" i="5"/>
  <c r="BH339" i="5"/>
  <c r="BH199" i="5"/>
  <c r="CN199" i="5"/>
  <c r="CY291" i="5"/>
  <c r="BS291" i="5"/>
  <c r="CY791" i="5"/>
  <c r="BS791" i="5"/>
  <c r="CN995" i="5"/>
  <c r="BH995" i="5"/>
  <c r="CN805" i="5"/>
  <c r="BH805" i="5"/>
  <c r="BH470" i="5"/>
  <c r="CN470" i="5"/>
  <c r="CN313" i="5"/>
  <c r="BH313" i="5"/>
  <c r="BH197" i="5"/>
  <c r="CN197" i="5"/>
  <c r="BH57" i="5"/>
  <c r="CN57" i="5"/>
  <c r="CY589" i="5"/>
  <c r="BS589" i="5"/>
  <c r="CY48" i="5"/>
  <c r="BS48" i="5"/>
  <c r="BH626" i="5"/>
  <c r="CN626" i="5"/>
  <c r="BH335" i="5"/>
  <c r="CN335" i="5"/>
  <c r="BH289" i="5"/>
  <c r="CN289" i="5"/>
  <c r="CN141" i="5"/>
  <c r="BH141" i="5"/>
  <c r="CN110" i="5"/>
  <c r="BH110" i="5"/>
  <c r="BS610" i="5"/>
  <c r="CY610" i="5"/>
  <c r="BS408" i="5"/>
  <c r="CY408" i="5"/>
  <c r="BH305" i="5"/>
  <c r="CN305" i="5"/>
  <c r="CN324" i="5"/>
  <c r="BH324" i="5"/>
  <c r="BS90" i="5"/>
  <c r="CY90" i="5"/>
  <c r="BS800" i="5"/>
  <c r="CY800" i="5"/>
  <c r="CY485" i="5"/>
  <c r="BS485" i="5"/>
  <c r="CY332" i="5"/>
  <c r="BS332" i="5"/>
  <c r="CY162" i="5"/>
  <c r="BS162" i="5"/>
  <c r="CY365" i="5"/>
  <c r="BS365" i="5"/>
  <c r="CN512" i="5"/>
  <c r="BH512" i="5"/>
  <c r="BH679" i="5"/>
  <c r="CN679" i="5"/>
  <c r="CN168" i="5"/>
  <c r="BH168" i="5"/>
  <c r="BS518" i="5"/>
  <c r="CY518" i="5"/>
  <c r="BS822" i="5"/>
  <c r="CY822" i="5"/>
  <c r="CN989" i="5"/>
  <c r="BH989" i="5"/>
  <c r="BH245" i="5"/>
  <c r="CN245" i="5"/>
  <c r="BS324" i="5"/>
  <c r="CY324" i="5"/>
  <c r="CN524" i="5"/>
  <c r="BH524" i="5"/>
  <c r="BS834" i="5"/>
  <c r="CY834" i="5"/>
  <c r="CN272" i="5"/>
  <c r="BH272" i="5"/>
  <c r="BS474" i="5"/>
  <c r="CY474" i="5"/>
  <c r="BH361" i="5"/>
  <c r="CN361" i="5"/>
  <c r="CN474" i="5"/>
  <c r="BH474" i="5"/>
  <c r="CY642" i="5"/>
  <c r="BS642" i="5"/>
  <c r="CY824" i="5"/>
  <c r="BS824" i="5"/>
  <c r="CN83" i="5"/>
  <c r="BH83" i="5"/>
  <c r="BS361" i="5"/>
  <c r="CY361" i="5"/>
  <c r="CY504" i="5"/>
  <c r="BS504" i="5"/>
  <c r="CY663" i="5"/>
  <c r="BS663" i="5"/>
  <c r="CY737" i="5"/>
  <c r="BS737" i="5"/>
  <c r="CY890" i="5"/>
  <c r="BS890" i="5"/>
  <c r="CN1004" i="5"/>
  <c r="BH1004" i="5"/>
  <c r="CY501" i="5"/>
  <c r="BS501" i="5"/>
  <c r="CN709" i="5"/>
  <c r="BH709" i="5"/>
  <c r="CN788" i="5"/>
  <c r="BH788" i="5"/>
  <c r="CN863" i="5"/>
  <c r="BH863" i="5"/>
  <c r="CN944" i="5"/>
  <c r="BH944" i="5"/>
  <c r="BH464" i="5"/>
  <c r="CN464" i="5"/>
  <c r="CN993" i="5"/>
  <c r="BH993" i="5"/>
  <c r="CN160" i="5"/>
  <c r="BH160" i="5"/>
  <c r="CN292" i="5"/>
  <c r="BH292" i="5"/>
  <c r="CY473" i="5"/>
  <c r="BS473" i="5"/>
  <c r="BS651" i="5"/>
  <c r="CY651" i="5"/>
  <c r="BS886" i="5"/>
  <c r="CY886" i="5"/>
  <c r="CY644" i="5"/>
  <c r="BS644" i="5"/>
  <c r="BH711" i="5"/>
  <c r="CN711" i="5"/>
  <c r="CY95" i="5"/>
  <c r="BS95" i="5"/>
  <c r="BH253" i="5"/>
  <c r="CN253" i="5"/>
  <c r="BS557" i="5"/>
  <c r="CY557" i="5"/>
  <c r="CN593" i="5"/>
  <c r="BH593" i="5"/>
  <c r="BH712" i="5"/>
  <c r="CN712" i="5"/>
  <c r="CY987" i="5"/>
  <c r="BS987" i="5"/>
  <c r="CN930" i="5"/>
  <c r="BH930" i="5"/>
  <c r="CY931" i="5"/>
  <c r="BS931" i="5"/>
  <c r="CY238" i="5"/>
  <c r="BS238" i="5"/>
  <c r="CY516" i="5"/>
  <c r="BS516" i="5"/>
  <c r="BS536" i="5"/>
  <c r="CY536" i="5"/>
  <c r="CY719" i="5"/>
  <c r="BS719" i="5"/>
  <c r="BS984" i="5"/>
  <c r="CY984" i="5"/>
  <c r="CN619" i="5"/>
  <c r="BH619" i="5"/>
  <c r="CN654" i="5"/>
  <c r="BH654" i="5"/>
  <c r="CY478" i="5"/>
  <c r="BS478" i="5"/>
  <c r="CY54" i="5"/>
  <c r="BS54" i="5"/>
  <c r="BH551" i="5"/>
  <c r="CN551" i="5"/>
  <c r="BH507" i="5"/>
  <c r="CN507" i="5"/>
  <c r="BS217" i="5"/>
  <c r="CY217" i="5"/>
  <c r="BS927" i="5"/>
  <c r="CY927" i="5"/>
  <c r="BS621" i="5"/>
  <c r="CY621" i="5"/>
  <c r="BS317" i="5"/>
  <c r="CY317" i="5"/>
  <c r="BH823" i="5"/>
  <c r="CN823" i="5"/>
  <c r="CN521" i="5"/>
  <c r="BH521" i="5"/>
  <c r="BH353" i="5"/>
  <c r="CN353" i="5"/>
  <c r="BH133" i="5"/>
  <c r="CN133" i="5"/>
  <c r="CY109" i="5"/>
  <c r="BS109" i="5"/>
  <c r="CY733" i="5"/>
  <c r="BS733" i="5"/>
  <c r="CY210" i="5"/>
  <c r="BS210" i="5"/>
  <c r="CY58" i="5"/>
  <c r="BS58" i="5"/>
  <c r="BH757" i="5"/>
  <c r="CN757" i="5"/>
  <c r="CN449" i="5"/>
  <c r="BH449" i="5"/>
  <c r="CN425" i="5"/>
  <c r="BH425" i="5"/>
  <c r="CN108" i="5"/>
  <c r="BH108" i="5"/>
  <c r="CY777" i="5"/>
  <c r="BS777" i="5"/>
  <c r="BH537" i="5"/>
  <c r="CN537" i="5"/>
  <c r="BH267" i="5"/>
  <c r="CN267" i="5"/>
  <c r="CN98" i="5"/>
  <c r="BH98" i="5"/>
  <c r="BS287" i="5"/>
  <c r="CY287" i="5"/>
  <c r="CY933" i="5"/>
  <c r="BS933" i="5"/>
  <c r="BS382" i="5"/>
  <c r="CY382" i="5"/>
  <c r="BS341" i="5"/>
  <c r="CY341" i="5"/>
  <c r="CY263" i="5"/>
  <c r="BS263" i="5"/>
  <c r="BH846" i="5"/>
  <c r="CN846" i="5"/>
  <c r="CN151" i="5"/>
  <c r="BH151" i="5"/>
  <c r="CN94" i="5"/>
  <c r="BH94" i="5"/>
  <c r="CN32" i="5"/>
  <c r="BH32" i="5"/>
  <c r="BS914" i="5"/>
  <c r="CY914" i="5"/>
  <c r="CY860" i="5"/>
  <c r="BS860" i="5"/>
  <c r="CY691" i="5"/>
  <c r="BS691" i="5"/>
  <c r="CY544" i="5"/>
  <c r="BS544" i="5"/>
  <c r="BS491" i="5"/>
  <c r="CY491" i="5"/>
  <c r="CY108" i="5"/>
  <c r="BS108" i="5"/>
  <c r="CN801" i="5"/>
  <c r="BH801" i="5"/>
  <c r="CN124" i="5"/>
  <c r="BH124" i="5"/>
  <c r="CY991" i="5"/>
  <c r="BS991" i="5"/>
  <c r="CY538" i="5"/>
  <c r="BS538" i="5"/>
  <c r="BS509" i="5"/>
  <c r="CY509" i="5"/>
  <c r="BS370" i="5"/>
  <c r="CY370" i="5"/>
  <c r="CB222" i="5"/>
  <c r="AV222" i="5"/>
  <c r="CB36" i="5"/>
  <c r="AV36" i="5"/>
  <c r="CB60" i="5"/>
  <c r="AV60" i="5"/>
  <c r="CB104" i="5"/>
  <c r="AV104" i="5"/>
  <c r="CB97" i="5"/>
  <c r="AV97" i="5"/>
  <c r="CB106" i="5"/>
  <c r="AV106" i="5"/>
  <c r="CB172" i="5"/>
  <c r="AV172" i="5"/>
  <c r="CB37" i="5"/>
  <c r="AV37" i="5"/>
  <c r="AV61" i="5"/>
  <c r="CB61" i="5"/>
  <c r="CB108" i="5"/>
  <c r="AV108" i="5"/>
  <c r="CB132" i="5"/>
  <c r="AV132" i="5"/>
  <c r="CB150" i="5"/>
  <c r="AV150" i="5"/>
  <c r="CB89" i="5"/>
  <c r="AV89" i="5"/>
  <c r="CB278" i="5"/>
  <c r="AV278" i="5"/>
  <c r="AV181" i="5"/>
  <c r="CB181" i="5"/>
  <c r="CB184" i="5"/>
  <c r="AV184" i="5"/>
  <c r="CB149" i="5"/>
  <c r="AV149" i="5"/>
  <c r="AV208" i="5"/>
  <c r="CB208" i="5"/>
  <c r="AV261" i="5"/>
  <c r="CB261" i="5"/>
  <c r="AV255" i="5"/>
  <c r="CB255" i="5"/>
  <c r="AV279" i="5"/>
  <c r="CB279" i="5"/>
  <c r="AV189" i="5"/>
  <c r="CB189" i="5"/>
  <c r="AV213" i="5"/>
  <c r="CB213" i="5"/>
  <c r="AV251" i="5"/>
  <c r="CB251" i="5"/>
  <c r="CB310" i="5"/>
  <c r="AV310" i="5"/>
  <c r="CB306" i="5"/>
  <c r="AV306" i="5"/>
  <c r="CB351" i="5"/>
  <c r="AV351" i="5"/>
  <c r="AV307" i="5"/>
  <c r="CB307" i="5"/>
  <c r="CB331" i="5"/>
  <c r="AV331" i="5"/>
  <c r="AV350" i="5"/>
  <c r="CB350" i="5"/>
  <c r="CB501" i="5"/>
  <c r="AV501" i="5"/>
  <c r="AV462" i="5"/>
  <c r="CB462" i="5"/>
  <c r="CB409" i="5"/>
  <c r="AV409" i="5"/>
  <c r="CB428" i="5"/>
  <c r="AV428" i="5"/>
  <c r="AV360" i="5"/>
  <c r="CB360" i="5"/>
  <c r="AV384" i="5"/>
  <c r="CB384" i="5"/>
  <c r="AV400" i="5"/>
  <c r="CB400" i="5"/>
  <c r="AV452" i="5"/>
  <c r="CB452" i="5"/>
  <c r="AV458" i="5"/>
  <c r="CB458" i="5"/>
  <c r="AV487" i="5"/>
  <c r="CB487" i="5"/>
  <c r="AV456" i="5"/>
  <c r="CB456" i="5"/>
  <c r="CB516" i="5"/>
  <c r="AV516" i="5"/>
  <c r="AV533" i="5"/>
  <c r="CB533" i="5"/>
  <c r="CB484" i="5"/>
  <c r="AV484" i="5"/>
  <c r="CB536" i="5"/>
  <c r="AV536" i="5"/>
  <c r="CB585" i="5"/>
  <c r="AV585" i="5"/>
  <c r="CB564" i="5"/>
  <c r="AV564" i="5"/>
  <c r="AV553" i="5"/>
  <c r="CB553" i="5"/>
  <c r="AV577" i="5"/>
  <c r="CB577" i="5"/>
  <c r="AV643" i="5"/>
  <c r="CB643" i="5"/>
  <c r="AV637" i="5"/>
  <c r="CB637" i="5"/>
  <c r="AV596" i="5"/>
  <c r="CB596" i="5"/>
  <c r="CB620" i="5"/>
  <c r="AV620" i="5"/>
  <c r="AV661" i="5"/>
  <c r="CB661" i="5"/>
  <c r="CB719" i="5"/>
  <c r="AV719" i="5"/>
  <c r="AV695" i="5"/>
  <c r="CB695" i="5"/>
  <c r="AV656" i="5"/>
  <c r="CB656" i="5"/>
  <c r="AV680" i="5"/>
  <c r="CB680" i="5"/>
  <c r="AV706" i="5"/>
  <c r="CB706" i="5"/>
  <c r="AV721" i="5"/>
  <c r="CB721" i="5"/>
  <c r="CB769" i="5"/>
  <c r="AV769" i="5"/>
  <c r="CB727" i="5"/>
  <c r="AV727" i="5"/>
  <c r="AV730" i="5"/>
  <c r="CB730" i="5"/>
  <c r="AV754" i="5"/>
  <c r="CB754" i="5"/>
  <c r="AV840" i="5"/>
  <c r="CB840" i="5"/>
  <c r="CB789" i="5"/>
  <c r="AV789" i="5"/>
  <c r="AV800" i="5"/>
  <c r="CB800" i="5"/>
  <c r="CB812" i="5"/>
  <c r="AV812" i="5"/>
  <c r="CB828" i="5"/>
  <c r="AV828" i="5"/>
  <c r="AV899" i="5"/>
  <c r="CB899" i="5"/>
  <c r="AV821" i="5"/>
  <c r="CB821" i="5"/>
  <c r="AV862" i="5"/>
  <c r="CB862" i="5"/>
  <c r="AV874" i="5"/>
  <c r="CB874" i="5"/>
  <c r="AV897" i="5"/>
  <c r="CB897" i="5"/>
  <c r="CB887" i="5"/>
  <c r="AV887" i="5"/>
  <c r="AV930" i="5"/>
  <c r="CB930" i="5"/>
  <c r="CB921" i="5"/>
  <c r="AV921" i="5"/>
  <c r="CB943" i="5"/>
  <c r="AV943" i="5"/>
  <c r="AV970" i="5"/>
  <c r="CB970" i="5"/>
  <c r="AV965" i="5"/>
  <c r="CB965" i="5"/>
  <c r="AV964" i="5"/>
  <c r="CB964" i="5"/>
  <c r="CB986" i="5"/>
  <c r="AV986" i="5"/>
  <c r="AV1012" i="5"/>
  <c r="CB1012" i="5"/>
  <c r="CY184" i="5"/>
  <c r="BS184" i="5"/>
  <c r="CN914" i="5"/>
  <c r="BH914" i="5"/>
  <c r="CN753" i="5"/>
  <c r="BH753" i="5"/>
  <c r="CN520" i="5"/>
  <c r="BH520" i="5"/>
  <c r="BH412" i="5"/>
  <c r="CN412" i="5"/>
  <c r="CN320" i="5"/>
  <c r="BH320" i="5"/>
  <c r="BH185" i="5"/>
  <c r="CN185" i="5"/>
  <c r="CN95" i="5"/>
  <c r="BH95" i="5"/>
  <c r="BS946" i="5"/>
  <c r="CY946" i="5"/>
  <c r="CY870" i="5"/>
  <c r="BS870" i="5"/>
  <c r="CY683" i="5"/>
  <c r="BS683" i="5"/>
  <c r="BS393" i="5"/>
  <c r="CY393" i="5"/>
  <c r="BS278" i="5"/>
  <c r="CY278" i="5"/>
  <c r="CY44" i="5"/>
  <c r="BS44" i="5"/>
  <c r="BH978" i="5"/>
  <c r="CN978" i="5"/>
  <c r="BH843" i="5"/>
  <c r="CN843" i="5"/>
  <c r="BH741" i="5"/>
  <c r="CN741" i="5"/>
  <c r="CN230" i="5"/>
  <c r="BH230" i="5"/>
  <c r="BS798" i="5"/>
  <c r="CY798" i="5"/>
  <c r="CY554" i="5"/>
  <c r="BS554" i="5"/>
  <c r="BS314" i="5"/>
  <c r="CY314" i="5"/>
  <c r="BS236" i="5"/>
  <c r="CY236" i="5"/>
  <c r="CN991" i="5"/>
  <c r="BH991" i="5"/>
  <c r="CN768" i="5"/>
  <c r="BH768" i="5"/>
  <c r="CN445" i="5"/>
  <c r="BH445" i="5"/>
  <c r="CN346" i="5"/>
  <c r="BH346" i="5"/>
  <c r="CN66" i="5"/>
  <c r="BH66" i="5"/>
  <c r="CO34" i="5"/>
  <c r="BI34" i="5"/>
  <c r="CY843" i="5"/>
  <c r="BS843" i="5"/>
  <c r="CY759" i="5"/>
  <c r="BS759" i="5"/>
  <c r="CY580" i="5"/>
  <c r="BS580" i="5"/>
  <c r="CY517" i="5"/>
  <c r="BS517" i="5"/>
  <c r="CY200" i="5"/>
  <c r="BS200" i="5"/>
  <c r="CY124" i="5"/>
  <c r="BS124" i="5"/>
  <c r="CY72" i="5"/>
  <c r="BS72" i="5"/>
  <c r="CN713" i="5"/>
  <c r="BH713" i="5"/>
  <c r="CN589" i="5"/>
  <c r="BH589" i="5"/>
  <c r="BS25" i="5"/>
  <c r="CY25" i="5"/>
  <c r="CY969" i="5"/>
  <c r="BS969" i="5"/>
  <c r="CY844" i="5"/>
  <c r="BS844" i="5"/>
  <c r="CY767" i="5"/>
  <c r="BS767" i="5"/>
  <c r="CY466" i="5"/>
  <c r="BS466" i="5"/>
  <c r="BS360" i="5"/>
  <c r="CY360" i="5"/>
  <c r="CY122" i="5"/>
  <c r="BS122" i="5"/>
  <c r="CY50" i="5"/>
  <c r="BS50" i="5"/>
  <c r="CN920" i="5"/>
  <c r="BH920" i="5"/>
  <c r="CN793" i="5"/>
  <c r="BH793" i="5"/>
  <c r="CN437" i="5"/>
  <c r="BH437" i="5"/>
  <c r="CN300" i="5"/>
  <c r="BH300" i="5"/>
  <c r="CN206" i="5"/>
  <c r="BH206" i="5"/>
  <c r="CN52" i="5"/>
  <c r="BH52" i="5"/>
  <c r="CN140" i="5"/>
  <c r="BH140" i="5"/>
  <c r="BS178" i="5"/>
  <c r="CY178" i="5"/>
  <c r="BS893" i="5"/>
  <c r="CY893" i="5"/>
  <c r="BS625" i="5"/>
  <c r="CY625" i="5"/>
  <c r="BS271" i="5"/>
  <c r="CY271" i="5"/>
  <c r="BS120" i="5"/>
  <c r="CY120" i="5"/>
  <c r="BH380" i="5"/>
  <c r="CN380" i="5"/>
  <c r="CY494" i="5"/>
  <c r="BS494" i="5"/>
  <c r="CN598" i="5"/>
  <c r="BH598" i="5"/>
  <c r="CY714" i="5"/>
  <c r="BS714" i="5"/>
  <c r="BH821" i="5"/>
  <c r="CN821" i="5"/>
  <c r="BH63" i="5"/>
  <c r="CN63" i="5"/>
  <c r="CN377" i="5"/>
  <c r="BH377" i="5"/>
  <c r="BS575" i="5"/>
  <c r="CY575" i="5"/>
  <c r="BH692" i="5"/>
  <c r="CN692" i="5"/>
  <c r="BH762" i="5"/>
  <c r="CN762" i="5"/>
  <c r="CN31" i="5"/>
  <c r="BH31" i="5"/>
  <c r="CY409" i="5"/>
  <c r="BS409" i="5"/>
  <c r="BH577" i="5"/>
  <c r="CN577" i="5"/>
  <c r="BS692" i="5"/>
  <c r="CY692" i="5"/>
  <c r="CY779" i="5"/>
  <c r="BS779" i="5"/>
  <c r="BS372" i="5"/>
  <c r="CY372" i="5"/>
  <c r="BH397" i="5"/>
  <c r="CN397" i="5"/>
  <c r="BS577" i="5"/>
  <c r="CY577" i="5"/>
  <c r="BS694" i="5"/>
  <c r="CY694" i="5"/>
  <c r="BH742" i="5"/>
  <c r="CN742" i="5"/>
  <c r="BH21" i="5"/>
  <c r="CN21" i="5"/>
  <c r="BS326" i="5"/>
  <c r="CY326" i="5"/>
  <c r="BH381" i="5"/>
  <c r="CN381" i="5"/>
  <c r="BH662" i="5"/>
  <c r="CN662" i="5"/>
  <c r="BS752" i="5"/>
  <c r="CY752" i="5"/>
  <c r="BH807" i="5"/>
  <c r="CN807" i="5"/>
  <c r="BH93" i="5"/>
  <c r="CN93" i="5"/>
  <c r="BS581" i="5"/>
  <c r="CY581" i="5"/>
  <c r="BS702" i="5"/>
  <c r="CY702" i="5"/>
  <c r="BH748" i="5"/>
  <c r="CN748" i="5"/>
  <c r="BH809" i="5"/>
  <c r="CN809" i="5"/>
  <c r="BH903" i="5"/>
  <c r="CN903" i="5"/>
  <c r="BH913" i="5"/>
  <c r="CN913" i="5"/>
  <c r="BS75" i="5"/>
  <c r="CY75" i="5"/>
  <c r="BS197" i="5"/>
  <c r="CY197" i="5"/>
  <c r="BH359" i="5"/>
  <c r="CN359" i="5"/>
  <c r="CN500" i="5"/>
  <c r="BH500" i="5"/>
  <c r="BH678" i="5"/>
  <c r="CN678" i="5"/>
  <c r="CY895" i="5"/>
  <c r="BS895" i="5"/>
  <c r="CY981" i="5"/>
  <c r="BS981" i="5"/>
  <c r="BH211" i="5"/>
  <c r="CN211" i="5"/>
  <c r="BH413" i="5"/>
  <c r="CN413" i="5"/>
  <c r="CN610" i="5"/>
  <c r="BH610" i="5"/>
  <c r="BH684" i="5"/>
  <c r="CN684" i="5"/>
  <c r="BS730" i="5"/>
  <c r="CY730" i="5"/>
  <c r="BH813" i="5"/>
  <c r="CN813" i="5"/>
  <c r="BH895" i="5"/>
  <c r="CN895" i="5"/>
  <c r="BH833" i="5"/>
  <c r="CN833" i="5"/>
  <c r="BS922" i="5"/>
  <c r="CY922" i="5"/>
  <c r="CN988" i="5"/>
  <c r="BH988" i="5"/>
  <c r="BH543" i="5"/>
  <c r="CN543" i="5"/>
  <c r="BH682" i="5"/>
  <c r="CN682" i="5"/>
  <c r="CY781" i="5"/>
  <c r="BS781" i="5"/>
  <c r="BH932" i="5"/>
  <c r="CN932" i="5"/>
  <c r="BS77" i="5"/>
  <c r="CY77" i="5"/>
  <c r="BH191" i="5"/>
  <c r="CN191" i="5"/>
  <c r="BS253" i="5"/>
  <c r="CY253" i="5"/>
  <c r="BS463" i="5"/>
  <c r="CY463" i="5"/>
  <c r="BH764" i="5"/>
  <c r="CN764" i="5"/>
  <c r="BS913" i="5"/>
  <c r="CY913" i="5"/>
  <c r="BS176" i="5"/>
  <c r="CY176" i="5"/>
  <c r="BH378" i="5"/>
  <c r="CN378" i="5"/>
  <c r="BH734" i="5"/>
  <c r="CN734" i="5"/>
  <c r="BS909" i="5"/>
  <c r="CY909" i="5"/>
  <c r="BH909" i="5"/>
  <c r="CN909" i="5"/>
  <c r="CN274" i="5"/>
  <c r="BH274" i="5"/>
  <c r="BS380" i="5"/>
  <c r="CY380" i="5"/>
  <c r="BS579" i="5"/>
  <c r="CY579" i="5"/>
  <c r="BH736" i="5"/>
  <c r="CN736" i="5"/>
  <c r="CB33" i="5"/>
  <c r="AV33" i="5"/>
  <c r="CB476" i="5"/>
  <c r="AV476" i="5"/>
  <c r="CN773" i="5"/>
  <c r="BH773" i="5"/>
  <c r="BH455" i="5"/>
  <c r="CN455" i="5"/>
  <c r="CN443" i="5"/>
  <c r="BH443" i="5"/>
  <c r="CN132" i="5"/>
  <c r="BH132" i="5"/>
  <c r="BS942" i="5"/>
  <c r="CY942" i="5"/>
  <c r="BS902" i="5"/>
  <c r="CY902" i="5"/>
  <c r="CY715" i="5"/>
  <c r="BS715" i="5"/>
  <c r="BS252" i="5"/>
  <c r="CY252" i="5"/>
  <c r="CY166" i="5"/>
  <c r="BS166" i="5"/>
  <c r="CN965" i="5"/>
  <c r="BH965" i="5"/>
  <c r="BH851" i="5"/>
  <c r="CN851" i="5"/>
  <c r="BH646" i="5"/>
  <c r="CN646" i="5"/>
  <c r="CN336" i="5"/>
  <c r="BH336" i="5"/>
  <c r="CN304" i="5"/>
  <c r="BH304" i="5"/>
  <c r="BH127" i="5"/>
  <c r="CN127" i="5"/>
  <c r="BS883" i="5"/>
  <c r="CY883" i="5"/>
  <c r="CY727" i="5"/>
  <c r="BS727" i="5"/>
  <c r="CY423" i="5"/>
  <c r="BS423" i="5"/>
  <c r="CY412" i="5"/>
  <c r="BS412" i="5"/>
  <c r="CY190" i="5"/>
  <c r="BS190" i="5"/>
  <c r="CY214" i="5"/>
  <c r="BS214" i="5"/>
  <c r="BH975" i="5"/>
  <c r="CN975" i="5"/>
  <c r="BH765" i="5"/>
  <c r="CN765" i="5"/>
  <c r="CN611" i="5"/>
  <c r="BH611" i="5"/>
  <c r="CN130" i="5"/>
  <c r="BH130" i="5"/>
  <c r="F47" i="3"/>
  <c r="G45" i="3"/>
  <c r="F49" i="3"/>
  <c r="BS71" i="5"/>
  <c r="CY71" i="5"/>
  <c r="BS769" i="5"/>
  <c r="CY769" i="5"/>
  <c r="BS438" i="5"/>
  <c r="CY438" i="5"/>
  <c r="BS345" i="5"/>
  <c r="CY345" i="5"/>
  <c r="CN840" i="5"/>
  <c r="BH840" i="5"/>
  <c r="CN531" i="5"/>
  <c r="BH531" i="5"/>
  <c r="CN448" i="5"/>
  <c r="BH448" i="5"/>
  <c r="CN352" i="5"/>
  <c r="BH352" i="5"/>
  <c r="BH209" i="5"/>
  <c r="CN209" i="5"/>
  <c r="BH119" i="5"/>
  <c r="CN119" i="5"/>
  <c r="BS609" i="5"/>
  <c r="CY609" i="5"/>
  <c r="BS112" i="5"/>
  <c r="CY112" i="5"/>
  <c r="BH1000" i="5"/>
  <c r="CN1000" i="5"/>
  <c r="CN630" i="5"/>
  <c r="BH630" i="5"/>
  <c r="CN167" i="5"/>
  <c r="BH167" i="5"/>
  <c r="CY856" i="5"/>
  <c r="BS856" i="5"/>
  <c r="CY713" i="5"/>
  <c r="BS713" i="5"/>
  <c r="BS514" i="5"/>
  <c r="CY514" i="5"/>
  <c r="BS134" i="5"/>
  <c r="CY134" i="5"/>
  <c r="CY62" i="5"/>
  <c r="BS62" i="5"/>
  <c r="BH957" i="5"/>
  <c r="CN957" i="5"/>
  <c r="CN747" i="5"/>
  <c r="BH747" i="5"/>
  <c r="BH535" i="5"/>
  <c r="CN535" i="5"/>
  <c r="CN416" i="5"/>
  <c r="BH416" i="5"/>
  <c r="BH265" i="5"/>
  <c r="CN265" i="5"/>
  <c r="F63" i="3"/>
  <c r="E65" i="3"/>
  <c r="E67" i="3"/>
  <c r="CY101" i="5"/>
  <c r="BS101" i="5"/>
  <c r="CY932" i="5"/>
  <c r="BS932" i="5"/>
  <c r="BS585" i="5"/>
  <c r="CY585" i="5"/>
  <c r="BS339" i="5"/>
  <c r="CY339" i="5"/>
  <c r="BH806" i="5"/>
  <c r="CN806" i="5"/>
  <c r="BH924" i="5"/>
  <c r="CN924" i="5"/>
  <c r="BH293" i="5"/>
  <c r="CN293" i="5"/>
  <c r="CN161" i="5"/>
  <c r="BH161" i="5"/>
  <c r="BS29" i="5"/>
  <c r="CY29" i="5"/>
  <c r="BS586" i="5"/>
  <c r="CY586" i="5"/>
  <c r="CY440" i="5"/>
  <c r="BS440" i="5"/>
  <c r="BS330" i="5"/>
  <c r="CY330" i="5"/>
  <c r="BH723" i="5"/>
  <c r="CN723" i="5"/>
  <c r="CN92" i="5"/>
  <c r="BH92" i="5"/>
  <c r="CY675" i="5"/>
  <c r="BS675" i="5"/>
  <c r="CY570" i="5"/>
  <c r="BS570" i="5"/>
  <c r="BS434" i="5"/>
  <c r="CY434" i="5"/>
  <c r="CY306" i="5"/>
  <c r="BS306" i="5"/>
  <c r="CY142" i="5"/>
  <c r="BS142" i="5"/>
  <c r="CY78" i="5"/>
  <c r="BS78" i="5"/>
  <c r="CN953" i="5"/>
  <c r="BH953" i="5"/>
  <c r="CN659" i="5"/>
  <c r="BH659" i="5"/>
  <c r="CN533" i="5"/>
  <c r="BH533" i="5"/>
  <c r="BH273" i="5"/>
  <c r="CN273" i="5"/>
  <c r="CN134" i="5"/>
  <c r="BH134" i="5"/>
  <c r="CY111" i="5"/>
  <c r="BS111" i="5"/>
  <c r="CY700" i="5"/>
  <c r="BS700" i="5"/>
  <c r="CY487" i="5"/>
  <c r="BS487" i="5"/>
  <c r="BS379" i="5"/>
  <c r="CY379" i="5"/>
  <c r="CN961" i="5"/>
  <c r="BH961" i="5"/>
  <c r="CN755" i="5"/>
  <c r="BH755" i="5"/>
  <c r="CN534" i="5"/>
  <c r="BH534" i="5"/>
  <c r="CN429" i="5"/>
  <c r="BH429" i="5"/>
  <c r="CN114" i="5"/>
  <c r="BH114" i="5"/>
  <c r="BS137" i="5"/>
  <c r="CY137" i="5"/>
  <c r="CY939" i="5"/>
  <c r="BS939" i="5"/>
  <c r="BS854" i="5"/>
  <c r="CY854" i="5"/>
  <c r="BS563" i="5"/>
  <c r="CY563" i="5"/>
  <c r="BS386" i="5"/>
  <c r="CY386" i="5"/>
  <c r="BS397" i="5"/>
  <c r="CY397" i="5"/>
  <c r="BH889" i="5"/>
  <c r="CN889" i="5"/>
  <c r="BH812" i="5"/>
  <c r="CN812" i="5"/>
  <c r="BH269" i="5"/>
  <c r="CN269" i="5"/>
  <c r="CN155" i="5"/>
  <c r="BH155" i="5"/>
  <c r="BS35" i="5"/>
  <c r="CY35" i="5"/>
  <c r="BS918" i="5"/>
  <c r="CY918" i="5"/>
  <c r="BS605" i="5"/>
  <c r="CY605" i="5"/>
  <c r="CY443" i="5"/>
  <c r="BS443" i="5"/>
  <c r="CY348" i="5"/>
  <c r="BS348" i="5"/>
  <c r="CY281" i="5"/>
  <c r="BS281" i="5"/>
  <c r="BS209" i="5"/>
  <c r="CY209" i="5"/>
  <c r="BH963" i="5"/>
  <c r="CN963" i="5"/>
  <c r="BH850" i="5"/>
  <c r="CN850" i="5"/>
  <c r="BH777" i="5"/>
  <c r="CN777" i="5"/>
  <c r="CN635" i="5"/>
  <c r="BH635" i="5"/>
  <c r="BH418" i="5"/>
  <c r="CN418" i="5"/>
  <c r="CN153" i="5"/>
  <c r="BH153" i="5"/>
  <c r="CY94" i="5"/>
  <c r="BS94" i="5"/>
  <c r="CY667" i="5"/>
  <c r="BS667" i="5"/>
  <c r="CY552" i="5"/>
  <c r="BS552" i="5"/>
  <c r="BS383" i="5"/>
  <c r="CY383" i="5"/>
  <c r="CY110" i="5"/>
  <c r="BS110" i="5"/>
  <c r="CO14" i="5"/>
  <c r="BI14" i="5"/>
  <c r="CN638" i="5"/>
  <c r="BH638" i="5"/>
  <c r="CN556" i="5"/>
  <c r="BH556" i="5"/>
  <c r="BH444" i="5"/>
  <c r="CN444" i="5"/>
  <c r="CN136" i="5"/>
  <c r="BH136" i="5"/>
  <c r="BS221" i="5"/>
  <c r="CY221" i="5"/>
  <c r="BS159" i="5"/>
  <c r="CY159" i="5"/>
  <c r="CY285" i="5"/>
  <c r="BS285" i="5"/>
  <c r="CN943" i="5"/>
  <c r="BH943" i="5"/>
  <c r="CN631" i="5"/>
  <c r="BH631" i="5"/>
  <c r="CN511" i="5"/>
  <c r="BH511" i="5"/>
  <c r="BH343" i="5"/>
  <c r="CN343" i="5"/>
  <c r="BH227" i="5"/>
  <c r="CN227" i="5"/>
  <c r="CN188" i="5"/>
  <c r="BH188" i="5"/>
  <c r="BS41" i="5"/>
  <c r="CY41" i="5"/>
  <c r="BS823" i="5"/>
  <c r="CY823" i="5"/>
  <c r="BS618" i="5"/>
  <c r="CY618" i="5"/>
  <c r="CY469" i="5"/>
  <c r="BS469" i="5"/>
  <c r="BS337" i="5"/>
  <c r="CY337" i="5"/>
  <c r="CY106" i="5"/>
  <c r="BS106" i="5"/>
  <c r="CB14" i="5"/>
  <c r="AV14" i="5"/>
  <c r="CB38" i="5"/>
  <c r="AV38" i="5"/>
  <c r="CB62" i="5"/>
  <c r="AV62" i="5"/>
  <c r="CB112" i="5"/>
  <c r="AV112" i="5"/>
  <c r="CB105" i="5"/>
  <c r="AV105" i="5"/>
  <c r="CB83" i="5"/>
  <c r="AV83" i="5"/>
  <c r="AV15" i="5"/>
  <c r="CB15" i="5"/>
  <c r="AV39" i="5"/>
  <c r="CB39" i="5"/>
  <c r="AV63" i="5"/>
  <c r="CB63" i="5"/>
  <c r="CB116" i="5"/>
  <c r="AV116" i="5"/>
  <c r="CB304" i="5"/>
  <c r="AV304" i="5"/>
  <c r="CB152" i="5"/>
  <c r="AV152" i="5"/>
  <c r="CB93" i="5"/>
  <c r="AV93" i="5"/>
  <c r="CB170" i="5"/>
  <c r="AV170" i="5"/>
  <c r="CB190" i="5"/>
  <c r="AV190" i="5"/>
  <c r="AV185" i="5"/>
  <c r="CB185" i="5"/>
  <c r="CB151" i="5"/>
  <c r="AV151" i="5"/>
  <c r="CB322" i="5"/>
  <c r="AV322" i="5"/>
  <c r="CB264" i="5"/>
  <c r="AV264" i="5"/>
  <c r="AV273" i="5"/>
  <c r="CB273" i="5"/>
  <c r="AV283" i="5"/>
  <c r="CB283" i="5"/>
  <c r="AV191" i="5"/>
  <c r="CB191" i="5"/>
  <c r="AV215" i="5"/>
  <c r="CB215" i="5"/>
  <c r="AV265" i="5"/>
  <c r="CB265" i="5"/>
  <c r="CB314" i="5"/>
  <c r="AV314" i="5"/>
  <c r="CB308" i="5"/>
  <c r="AV308" i="5"/>
  <c r="AV367" i="5"/>
  <c r="CB367" i="5"/>
  <c r="CB309" i="5"/>
  <c r="AV309" i="5"/>
  <c r="CB333" i="5"/>
  <c r="AV333" i="5"/>
  <c r="AV357" i="5"/>
  <c r="CB357" i="5"/>
  <c r="CB395" i="5"/>
  <c r="AV395" i="5"/>
  <c r="CB375" i="5"/>
  <c r="AV375" i="5"/>
  <c r="CB411" i="5"/>
  <c r="AV411" i="5"/>
  <c r="CB454" i="5"/>
  <c r="AV454" i="5"/>
  <c r="AV362" i="5"/>
  <c r="CB362" i="5"/>
  <c r="AV386" i="5"/>
  <c r="CB386" i="5"/>
  <c r="CB406" i="5"/>
  <c r="AV406" i="5"/>
  <c r="CB460" i="5"/>
  <c r="AV460" i="5"/>
  <c r="AV461" i="5"/>
  <c r="CB461" i="5"/>
  <c r="AV517" i="5"/>
  <c r="CB517" i="5"/>
  <c r="AV468" i="5"/>
  <c r="CB468" i="5"/>
  <c r="CB528" i="5"/>
  <c r="AV528" i="5"/>
  <c r="CB556" i="5"/>
  <c r="AV556" i="5"/>
  <c r="AV485" i="5"/>
  <c r="CB485" i="5"/>
  <c r="AV538" i="5"/>
  <c r="CB538" i="5"/>
  <c r="AV595" i="5"/>
  <c r="CB595" i="5"/>
  <c r="CB570" i="5"/>
  <c r="AV570" i="5"/>
  <c r="AV555" i="5"/>
  <c r="CB555" i="5"/>
  <c r="AV579" i="5"/>
  <c r="CB579" i="5"/>
  <c r="AV649" i="5"/>
  <c r="CB649" i="5"/>
  <c r="AV645" i="5"/>
  <c r="CB645" i="5"/>
  <c r="CB598" i="5"/>
  <c r="AV598" i="5"/>
  <c r="CB622" i="5"/>
  <c r="AV622" i="5"/>
  <c r="AV665" i="5"/>
  <c r="CB665" i="5"/>
  <c r="CB767" i="5"/>
  <c r="AV767" i="5"/>
  <c r="AV702" i="5"/>
  <c r="CB702" i="5"/>
  <c r="AV658" i="5"/>
  <c r="CB658" i="5"/>
  <c r="AV682" i="5"/>
  <c r="CB682" i="5"/>
  <c r="AV698" i="5"/>
  <c r="CB698" i="5"/>
  <c r="AV745" i="5"/>
  <c r="CB745" i="5"/>
  <c r="CB797" i="5"/>
  <c r="AV797" i="5"/>
  <c r="AV733" i="5"/>
  <c r="CB733" i="5"/>
  <c r="AV732" i="5"/>
  <c r="CB732" i="5"/>
  <c r="AV756" i="5"/>
  <c r="CB756" i="5"/>
  <c r="CB783" i="5"/>
  <c r="AV783" i="5"/>
  <c r="CB799" i="5"/>
  <c r="AV799" i="5"/>
  <c r="CB802" i="5"/>
  <c r="AV802" i="5"/>
  <c r="AV832" i="5"/>
  <c r="CB832" i="5"/>
  <c r="CB844" i="5"/>
  <c r="AV844" i="5"/>
  <c r="AV842" i="5"/>
  <c r="CB842" i="5"/>
  <c r="AV823" i="5"/>
  <c r="CB823" i="5"/>
  <c r="AV864" i="5"/>
  <c r="CB864" i="5"/>
  <c r="AV882" i="5"/>
  <c r="CB882" i="5"/>
  <c r="AV914" i="5"/>
  <c r="CB914" i="5"/>
  <c r="CB888" i="5"/>
  <c r="AV888" i="5"/>
  <c r="AV918" i="5"/>
  <c r="CB918" i="5"/>
  <c r="AV932" i="5"/>
  <c r="CB932" i="5"/>
  <c r="CB954" i="5"/>
  <c r="AV954" i="5"/>
  <c r="CB972" i="5"/>
  <c r="AV972" i="5"/>
  <c r="AV960" i="5"/>
  <c r="CB960" i="5"/>
  <c r="AV966" i="5"/>
  <c r="CB966" i="5"/>
  <c r="CB1004" i="5"/>
  <c r="AV1004" i="5"/>
  <c r="AV1008" i="5"/>
  <c r="CB1008" i="5"/>
  <c r="CN614" i="5"/>
  <c r="BH614" i="5"/>
  <c r="BH89" i="5"/>
  <c r="CN89" i="5"/>
  <c r="CY269" i="5"/>
  <c r="BS269" i="5"/>
  <c r="BS608" i="5"/>
  <c r="CY608" i="5"/>
  <c r="CY435" i="5"/>
  <c r="BS435" i="5"/>
  <c r="BS165" i="5"/>
  <c r="CY165" i="5"/>
  <c r="CN550" i="5"/>
  <c r="BH550" i="5"/>
  <c r="CN501" i="5"/>
  <c r="BH501" i="5"/>
  <c r="CN315" i="5"/>
  <c r="BH315" i="5"/>
  <c r="CN82" i="5"/>
  <c r="BH82" i="5"/>
  <c r="BS135" i="5"/>
  <c r="CY135" i="5"/>
  <c r="BS141" i="5"/>
  <c r="CY141" i="5"/>
  <c r="BS907" i="5"/>
  <c r="CY907" i="5"/>
  <c r="CY697" i="5"/>
  <c r="BS697" i="5"/>
  <c r="BS471" i="5"/>
  <c r="CY471" i="5"/>
  <c r="BS207" i="5"/>
  <c r="CY207" i="5"/>
  <c r="CN608" i="5"/>
  <c r="BH608" i="5"/>
  <c r="BH222" i="5"/>
  <c r="CN222" i="5"/>
  <c r="BH33" i="5"/>
  <c r="CN33" i="5"/>
  <c r="BS1007" i="5"/>
  <c r="CY1007" i="5"/>
  <c r="CY336" i="5"/>
  <c r="BS336" i="5"/>
  <c r="BH458" i="5"/>
  <c r="CN458" i="5"/>
  <c r="CN311" i="5"/>
  <c r="BH311" i="5"/>
  <c r="BH219" i="5"/>
  <c r="CN219" i="5"/>
  <c r="CN186" i="5"/>
  <c r="BH186" i="5"/>
  <c r="BH79" i="5"/>
  <c r="CN79" i="5"/>
  <c r="BS627" i="5"/>
  <c r="CY627" i="5"/>
  <c r="CY350" i="5"/>
  <c r="BS350" i="5"/>
  <c r="CN634" i="5"/>
  <c r="BH634" i="5"/>
  <c r="BS27" i="5"/>
  <c r="CY27" i="5"/>
  <c r="CY1006" i="5"/>
  <c r="BS1006" i="5"/>
  <c r="CY908" i="5"/>
  <c r="BS908" i="5"/>
  <c r="BS805" i="5"/>
  <c r="CY805" i="5"/>
  <c r="CY643" i="5"/>
  <c r="BS643" i="5"/>
  <c r="BS193" i="5"/>
  <c r="CY193" i="5"/>
  <c r="CY87" i="5"/>
  <c r="BS87" i="5"/>
  <c r="BS270" i="5"/>
  <c r="CY270" i="5"/>
  <c r="CN409" i="5"/>
  <c r="BH409" i="5"/>
  <c r="BH847" i="5"/>
  <c r="CN847" i="5"/>
  <c r="BS204" i="5"/>
  <c r="CY204" i="5"/>
  <c r="CN468" i="5"/>
  <c r="BH468" i="5"/>
  <c r="CN481" i="5"/>
  <c r="BH481" i="5"/>
  <c r="CN772" i="5"/>
  <c r="BH772" i="5"/>
  <c r="CN284" i="5"/>
  <c r="BH284" i="5"/>
  <c r="CY354" i="5"/>
  <c r="BS354" i="5"/>
  <c r="CY454" i="5"/>
  <c r="BS454" i="5"/>
  <c r="BS602" i="5"/>
  <c r="CY602" i="5"/>
  <c r="CN496" i="5"/>
  <c r="BH496" i="5"/>
  <c r="BH663" i="5"/>
  <c r="CN663" i="5"/>
  <c r="BH724" i="5"/>
  <c r="CN724" i="5"/>
  <c r="CY808" i="5"/>
  <c r="BS808" i="5"/>
  <c r="CN874" i="5"/>
  <c r="BH874" i="5"/>
  <c r="BH467" i="5"/>
  <c r="CN467" i="5"/>
  <c r="CN493" i="5"/>
  <c r="BH493" i="5"/>
  <c r="CY597" i="5"/>
  <c r="BS597" i="5"/>
  <c r="BH657" i="5"/>
  <c r="CN657" i="5"/>
  <c r="CN583" i="5"/>
  <c r="BH583" i="5"/>
  <c r="BH669" i="5"/>
  <c r="CN669" i="5"/>
  <c r="CN857" i="5"/>
  <c r="BH857" i="5"/>
  <c r="CY993" i="5"/>
  <c r="BS993" i="5"/>
  <c r="CY83" i="5"/>
  <c r="BS83" i="5"/>
  <c r="BS373" i="5"/>
  <c r="CY373" i="5"/>
  <c r="BS506" i="5"/>
  <c r="CY506" i="5"/>
  <c r="CY711" i="5"/>
  <c r="BS711" i="5"/>
  <c r="BH739" i="5"/>
  <c r="CN739" i="5"/>
  <c r="CN818" i="5"/>
  <c r="BH818" i="5"/>
  <c r="CN918" i="5"/>
  <c r="BH918" i="5"/>
  <c r="BS1010" i="5"/>
  <c r="CY1010" i="5"/>
  <c r="CN987" i="5"/>
  <c r="BH987" i="5"/>
  <c r="CN931" i="5"/>
  <c r="BH931" i="5"/>
  <c r="CN318" i="5"/>
  <c r="BH318" i="5"/>
  <c r="BH645" i="5"/>
  <c r="CN645" i="5"/>
  <c r="BH710" i="5"/>
  <c r="CN710" i="5"/>
  <c r="CY799" i="5"/>
  <c r="BS799" i="5"/>
  <c r="CN882" i="5"/>
  <c r="BH882" i="5"/>
  <c r="BS297" i="5"/>
  <c r="CY297" i="5"/>
  <c r="CN506" i="5"/>
  <c r="BH506" i="5"/>
  <c r="BS639" i="5"/>
  <c r="CY639" i="5"/>
  <c r="BS945" i="5"/>
  <c r="CY945" i="5"/>
  <c r="BH238" i="5"/>
  <c r="CN238" i="5"/>
  <c r="CN570" i="5"/>
  <c r="BH570" i="5"/>
  <c r="CY652" i="5"/>
  <c r="BS652" i="5"/>
  <c r="BH685" i="5"/>
  <c r="CN685" i="5"/>
  <c r="BS869" i="5"/>
  <c r="CY869" i="5"/>
  <c r="CY853" i="5"/>
  <c r="BS853" i="5"/>
  <c r="CY999" i="5"/>
  <c r="BS999" i="5"/>
  <c r="CN146" i="5"/>
  <c r="BH146" i="5"/>
  <c r="CN365" i="5"/>
  <c r="BH365" i="5"/>
  <c r="CY475" i="5"/>
  <c r="BS475" i="5"/>
  <c r="CN526" i="5"/>
  <c r="BH526" i="5"/>
  <c r="CN665" i="5"/>
  <c r="BH665" i="5"/>
  <c r="CN820" i="5"/>
  <c r="BH820" i="5"/>
  <c r="CY948" i="5"/>
  <c r="BS948" i="5"/>
  <c r="BS157" i="5"/>
  <c r="CY157" i="5"/>
  <c r="CY446" i="5"/>
  <c r="BS446" i="5"/>
  <c r="CY924" i="5"/>
  <c r="BS924" i="5"/>
  <c r="CN174" i="5"/>
  <c r="BH174" i="5"/>
  <c r="CN839" i="5"/>
  <c r="BH839" i="5"/>
  <c r="CN642" i="5"/>
  <c r="BH642" i="5"/>
  <c r="CN184" i="5"/>
  <c r="BH184" i="5"/>
  <c r="CY988" i="5"/>
  <c r="BS988" i="5"/>
  <c r="BS389" i="5"/>
  <c r="CY389" i="5"/>
  <c r="CN743" i="5"/>
  <c r="BH743" i="5"/>
  <c r="CN338" i="5"/>
  <c r="BH338" i="5"/>
  <c r="BS37" i="5"/>
  <c r="CY37" i="5"/>
  <c r="CN967" i="5"/>
  <c r="BH967" i="5"/>
  <c r="CY123" i="5"/>
  <c r="BS123" i="5"/>
  <c r="CY216" i="5"/>
  <c r="BS216" i="5"/>
  <c r="BH827" i="5"/>
  <c r="CN827" i="5"/>
  <c r="CN307" i="5"/>
  <c r="BH307" i="5"/>
  <c r="BS315" i="5"/>
  <c r="CY315" i="5"/>
  <c r="BH1012" i="5"/>
  <c r="CN1012" i="5"/>
  <c r="CN618" i="5"/>
  <c r="BH618" i="5"/>
  <c r="CN955" i="5"/>
  <c r="BH955" i="5"/>
  <c r="CN613" i="5"/>
  <c r="BH613" i="5"/>
  <c r="CN204" i="5"/>
  <c r="BH204" i="5"/>
  <c r="BS892" i="5"/>
  <c r="CY892" i="5"/>
  <c r="BS268" i="5"/>
  <c r="CY268" i="5"/>
  <c r="CN580" i="5"/>
  <c r="BH580" i="5"/>
  <c r="CN1006" i="5"/>
  <c r="BH1006" i="5"/>
  <c r="CN904" i="5"/>
  <c r="BH904" i="5"/>
  <c r="CN505" i="5"/>
  <c r="BH505" i="5"/>
  <c r="BH428" i="5"/>
  <c r="CN428" i="5"/>
  <c r="BH264" i="5"/>
  <c r="CN264" i="5"/>
  <c r="BH137" i="5"/>
  <c r="CN137" i="5"/>
  <c r="BS53" i="5"/>
  <c r="CY53" i="5"/>
  <c r="CY929" i="5"/>
  <c r="BS929" i="5"/>
  <c r="CY848" i="5"/>
  <c r="BS848" i="5"/>
  <c r="BS283" i="5"/>
  <c r="CY283" i="5"/>
  <c r="CN860" i="5"/>
  <c r="BH860" i="5"/>
  <c r="BH487" i="5"/>
  <c r="CN487" i="5"/>
  <c r="CN159" i="5"/>
  <c r="BH159" i="5"/>
  <c r="CY926" i="5"/>
  <c r="BS926" i="5"/>
  <c r="BS831" i="5"/>
  <c r="CY831" i="5"/>
  <c r="BS604" i="5"/>
  <c r="CY604" i="5"/>
  <c r="BS311" i="5"/>
  <c r="CY311" i="5"/>
  <c r="BS229" i="5"/>
  <c r="CY229" i="5"/>
  <c r="BS237" i="5"/>
  <c r="CY237" i="5"/>
  <c r="CN853" i="5"/>
  <c r="BH853" i="5"/>
  <c r="CN327" i="5"/>
  <c r="BH327" i="5"/>
  <c r="BH200" i="5"/>
  <c r="CN200" i="5"/>
  <c r="CY127" i="5"/>
  <c r="BS127" i="5"/>
  <c r="BS879" i="5"/>
  <c r="CY879" i="5"/>
  <c r="CY745" i="5"/>
  <c r="BS745" i="5"/>
  <c r="BS606" i="5"/>
  <c r="CY606" i="5"/>
  <c r="CO42" i="5"/>
  <c r="BI42" i="5"/>
  <c r="CN912" i="5"/>
  <c r="BH912" i="5"/>
  <c r="BH727" i="5"/>
  <c r="CN727" i="5"/>
  <c r="CN478" i="5"/>
  <c r="BH478" i="5"/>
  <c r="BH131" i="5"/>
  <c r="CN131" i="5"/>
  <c r="CN109" i="5"/>
  <c r="BH109" i="5"/>
  <c r="CY731" i="5"/>
  <c r="BS731" i="5"/>
  <c r="BS596" i="5"/>
  <c r="CY596" i="5"/>
  <c r="BS305" i="5"/>
  <c r="CY305" i="5"/>
  <c r="CY186" i="5"/>
  <c r="BS186" i="5"/>
  <c r="BH599" i="5"/>
  <c r="CN599" i="5"/>
  <c r="CN256" i="5"/>
  <c r="BH256" i="5"/>
  <c r="CN129" i="5"/>
  <c r="BH129" i="5"/>
  <c r="CN58" i="5"/>
  <c r="BH58" i="5"/>
  <c r="BS915" i="5"/>
  <c r="CY915" i="5"/>
  <c r="BS804" i="5"/>
  <c r="CY804" i="5"/>
  <c r="BS420" i="5"/>
  <c r="CY420" i="5"/>
  <c r="CY259" i="5"/>
  <c r="BS259" i="5"/>
  <c r="CN917" i="5"/>
  <c r="BH917" i="5"/>
  <c r="BH830" i="5"/>
  <c r="CN830" i="5"/>
  <c r="CN278" i="5"/>
  <c r="BH278" i="5"/>
  <c r="BH210" i="5"/>
  <c r="CN210" i="5"/>
  <c r="CY115" i="5"/>
  <c r="BS115" i="5"/>
  <c r="CY82" i="5"/>
  <c r="BS82" i="5"/>
  <c r="BS794" i="5"/>
  <c r="CY794" i="5"/>
  <c r="CY685" i="5"/>
  <c r="BS685" i="5"/>
  <c r="BS533" i="5"/>
  <c r="CY533" i="5"/>
  <c r="CY498" i="5"/>
  <c r="BS498" i="5"/>
  <c r="BS282" i="5"/>
  <c r="CY282" i="5"/>
  <c r="CY16" i="5"/>
  <c r="BS16" i="5"/>
  <c r="CN929" i="5"/>
  <c r="BH929" i="5"/>
  <c r="CN99" i="5"/>
  <c r="BH99" i="5"/>
  <c r="BS863" i="5"/>
  <c r="CY863" i="5"/>
  <c r="CY814" i="5"/>
  <c r="BS814" i="5"/>
  <c r="CY510" i="5"/>
  <c r="BS510" i="5"/>
  <c r="CY542" i="5"/>
  <c r="BS542" i="5"/>
  <c r="CY470" i="5"/>
  <c r="BS470" i="5"/>
  <c r="BS368" i="5"/>
  <c r="CY368" i="5"/>
  <c r="CY248" i="5"/>
  <c r="BS248" i="5"/>
  <c r="CB16" i="5"/>
  <c r="AV16" i="5"/>
  <c r="CB40" i="5"/>
  <c r="AV40" i="5"/>
  <c r="CB64" i="5"/>
  <c r="AV64" i="5"/>
  <c r="CB120" i="5"/>
  <c r="AV120" i="5"/>
  <c r="CB113" i="5"/>
  <c r="AV113" i="5"/>
  <c r="CB87" i="5"/>
  <c r="AV87" i="5"/>
  <c r="AV17" i="5"/>
  <c r="CB17" i="5"/>
  <c r="AV41" i="5"/>
  <c r="CB41" i="5"/>
  <c r="AV65" i="5"/>
  <c r="CB65" i="5"/>
  <c r="CB126" i="5"/>
  <c r="AV126" i="5"/>
  <c r="AV101" i="5"/>
  <c r="CB101" i="5"/>
  <c r="CB154" i="5"/>
  <c r="AV154" i="5"/>
  <c r="CB122" i="5"/>
  <c r="AV122" i="5"/>
  <c r="CB171" i="5"/>
  <c r="AV171" i="5"/>
  <c r="AV192" i="5"/>
  <c r="CB192" i="5"/>
  <c r="CB252" i="5"/>
  <c r="AV252" i="5"/>
  <c r="CB153" i="5"/>
  <c r="AV153" i="5"/>
  <c r="CB334" i="5"/>
  <c r="AV334" i="5"/>
  <c r="CB270" i="5"/>
  <c r="AV270" i="5"/>
  <c r="AV281" i="5"/>
  <c r="CB281" i="5"/>
  <c r="CB292" i="5"/>
  <c r="AV292" i="5"/>
  <c r="AV193" i="5"/>
  <c r="CB193" i="5"/>
  <c r="AV217" i="5"/>
  <c r="CB217" i="5"/>
  <c r="AV365" i="5"/>
  <c r="CB365" i="5"/>
  <c r="CB318" i="5"/>
  <c r="AV318" i="5"/>
  <c r="CB312" i="5"/>
  <c r="AV312" i="5"/>
  <c r="AV355" i="5"/>
  <c r="CB355" i="5"/>
  <c r="AV311" i="5"/>
  <c r="CB311" i="5"/>
  <c r="AV335" i="5"/>
  <c r="CB335" i="5"/>
  <c r="AV434" i="5"/>
  <c r="CB434" i="5"/>
  <c r="CB408" i="5"/>
  <c r="AV408" i="5"/>
  <c r="CB377" i="5"/>
  <c r="AV377" i="5"/>
  <c r="AV459" i="5"/>
  <c r="CB459" i="5"/>
  <c r="CB488" i="5"/>
  <c r="AV488" i="5"/>
  <c r="AV364" i="5"/>
  <c r="CB364" i="5"/>
  <c r="AV388" i="5"/>
  <c r="CB388" i="5"/>
  <c r="CB494" i="5"/>
  <c r="AV494" i="5"/>
  <c r="AV489" i="5"/>
  <c r="CB489" i="5"/>
  <c r="AV513" i="5"/>
  <c r="CB513" i="5"/>
  <c r="AV525" i="5"/>
  <c r="CB525" i="5"/>
  <c r="CB500" i="5"/>
  <c r="AV500" i="5"/>
  <c r="CB530" i="5"/>
  <c r="AV530" i="5"/>
  <c r="CB599" i="5"/>
  <c r="AV599" i="5"/>
  <c r="CB508" i="5"/>
  <c r="AV508" i="5"/>
  <c r="CB540" i="5"/>
  <c r="AV540" i="5"/>
  <c r="CB574" i="5"/>
  <c r="AV574" i="5"/>
  <c r="AV576" i="5"/>
  <c r="CB576" i="5"/>
  <c r="AV557" i="5"/>
  <c r="CB557" i="5"/>
  <c r="AV581" i="5"/>
  <c r="CB581" i="5"/>
  <c r="AV669" i="5"/>
  <c r="CB669" i="5"/>
  <c r="CB648" i="5"/>
  <c r="AV648" i="5"/>
  <c r="CB600" i="5"/>
  <c r="AV600" i="5"/>
  <c r="CB624" i="5"/>
  <c r="AV624" i="5"/>
  <c r="AV675" i="5"/>
  <c r="CB675" i="5"/>
  <c r="CB735" i="5"/>
  <c r="AV735" i="5"/>
  <c r="CB703" i="5"/>
  <c r="AV703" i="5"/>
  <c r="AV660" i="5"/>
  <c r="CB660" i="5"/>
  <c r="AV684" i="5"/>
  <c r="CB684" i="5"/>
  <c r="CB699" i="5"/>
  <c r="AV699" i="5"/>
  <c r="AV753" i="5"/>
  <c r="CB753" i="5"/>
  <c r="AV712" i="5"/>
  <c r="CB712" i="5"/>
  <c r="AV741" i="5"/>
  <c r="CB741" i="5"/>
  <c r="AV734" i="5"/>
  <c r="CB734" i="5"/>
  <c r="AV758" i="5"/>
  <c r="CB758" i="5"/>
  <c r="CB801" i="5"/>
  <c r="AV801" i="5"/>
  <c r="CB791" i="5"/>
  <c r="AV791" i="5"/>
  <c r="CB824" i="5"/>
  <c r="AV824" i="5"/>
  <c r="CB857" i="5"/>
  <c r="AV857" i="5"/>
  <c r="CB850" i="5"/>
  <c r="AV850" i="5"/>
  <c r="AV848" i="5"/>
  <c r="CB848" i="5"/>
  <c r="AV825" i="5"/>
  <c r="CB825" i="5"/>
  <c r="AV868" i="5"/>
  <c r="CB868" i="5"/>
  <c r="AV893" i="5"/>
  <c r="CB893" i="5"/>
  <c r="CB889" i="5"/>
  <c r="AV889" i="5"/>
  <c r="CB937" i="5"/>
  <c r="AV937" i="5"/>
  <c r="AV903" i="5"/>
  <c r="CB903" i="5"/>
  <c r="CB933" i="5"/>
  <c r="AV933" i="5"/>
  <c r="AV946" i="5"/>
  <c r="CB946" i="5"/>
  <c r="AV951" i="5"/>
  <c r="CB951" i="5"/>
  <c r="CB971" i="5"/>
  <c r="AV971" i="5"/>
  <c r="AV968" i="5"/>
  <c r="CB968" i="5"/>
  <c r="CB989" i="5"/>
  <c r="AV989" i="5"/>
  <c r="AV1000" i="5"/>
  <c r="CB1000" i="5"/>
  <c r="CY18" i="5"/>
  <c r="BS18" i="5"/>
  <c r="CN731" i="5"/>
  <c r="BH731" i="5"/>
  <c r="CN148" i="5"/>
  <c r="BH148" i="5"/>
  <c r="CY952" i="5"/>
  <c r="BS952" i="5"/>
  <c r="BS792" i="5"/>
  <c r="CY792" i="5"/>
  <c r="CY693" i="5"/>
  <c r="BS693" i="5"/>
  <c r="BS558" i="5"/>
  <c r="CY558" i="5"/>
  <c r="CY340" i="5"/>
  <c r="BS340" i="5"/>
  <c r="CY254" i="5"/>
  <c r="BS254" i="5"/>
  <c r="CY68" i="5"/>
  <c r="BS68" i="5"/>
  <c r="CN916" i="5"/>
  <c r="BH916" i="5"/>
  <c r="CN838" i="5"/>
  <c r="BH838" i="5"/>
  <c r="CN721" i="5"/>
  <c r="BH721" i="5"/>
  <c r="BH283" i="5"/>
  <c r="CN283" i="5"/>
  <c r="CN116" i="5"/>
  <c r="BH116" i="5"/>
  <c r="BS21" i="5"/>
  <c r="CY21" i="5"/>
  <c r="CY741" i="5"/>
  <c r="BS741" i="5"/>
  <c r="CY648" i="5"/>
  <c r="BS648" i="5"/>
  <c r="CY410" i="5"/>
  <c r="BS410" i="5"/>
  <c r="CY289" i="5"/>
  <c r="BS289" i="5"/>
  <c r="CY22" i="5"/>
  <c r="BS22" i="5"/>
  <c r="CN910" i="5"/>
  <c r="BH910" i="5"/>
  <c r="BH406" i="5"/>
  <c r="CN406" i="5"/>
  <c r="CN181" i="5"/>
  <c r="BH181" i="5"/>
  <c r="CN68" i="5"/>
  <c r="BH68" i="5"/>
  <c r="CN100" i="5"/>
  <c r="BH100" i="5"/>
  <c r="BS23" i="5"/>
  <c r="CY23" i="5"/>
  <c r="CY970" i="5"/>
  <c r="BS970" i="5"/>
  <c r="CY862" i="5"/>
  <c r="BS862" i="5"/>
  <c r="CY695" i="5"/>
  <c r="BS695" i="5"/>
  <c r="BS553" i="5"/>
  <c r="CY553" i="5"/>
  <c r="BS488" i="5"/>
  <c r="CY488" i="5"/>
  <c r="BS208" i="5"/>
  <c r="CY208" i="5"/>
  <c r="CY100" i="5"/>
  <c r="BS100" i="5"/>
  <c r="CN705" i="5"/>
  <c r="BH705" i="5"/>
  <c r="CN334" i="5"/>
  <c r="BH334" i="5"/>
  <c r="CN340" i="5"/>
  <c r="BH340" i="5"/>
  <c r="BS950" i="5"/>
  <c r="CY950" i="5"/>
  <c r="CY747" i="5"/>
  <c r="BS747" i="5"/>
  <c r="BS526" i="5"/>
  <c r="CY526" i="5"/>
  <c r="BS394" i="5"/>
  <c r="CY394" i="5"/>
  <c r="CN892" i="5"/>
  <c r="BH892" i="5"/>
  <c r="CN842" i="5"/>
  <c r="BH842" i="5"/>
  <c r="CN266" i="5"/>
  <c r="BH266" i="5"/>
  <c r="CN177" i="5"/>
  <c r="BH177" i="5"/>
  <c r="CN74" i="5"/>
  <c r="BH74" i="5"/>
  <c r="CN97" i="5"/>
  <c r="BH97" i="5"/>
  <c r="BS449" i="5"/>
  <c r="CY449" i="5"/>
  <c r="BS308" i="5"/>
  <c r="CY308" i="5"/>
  <c r="BS96" i="5"/>
  <c r="CY96" i="5"/>
  <c r="BH358" i="5"/>
  <c r="CN358" i="5"/>
  <c r="CN389" i="5"/>
  <c r="BH389" i="5"/>
  <c r="BH491" i="5"/>
  <c r="CN491" i="5"/>
  <c r="BH656" i="5"/>
  <c r="CN656" i="5"/>
  <c r="BS686" i="5"/>
  <c r="CY686" i="5"/>
  <c r="BS740" i="5"/>
  <c r="CY740" i="5"/>
  <c r="CN822" i="5"/>
  <c r="BH822" i="5"/>
  <c r="BH69" i="5"/>
  <c r="CN69" i="5"/>
  <c r="CN270" i="5"/>
  <c r="BH270" i="5"/>
  <c r="CN494" i="5"/>
  <c r="BH494" i="5"/>
  <c r="BS571" i="5"/>
  <c r="CY571" i="5"/>
  <c r="BS658" i="5"/>
  <c r="CY658" i="5"/>
  <c r="BH756" i="5"/>
  <c r="CN756" i="5"/>
  <c r="BH237" i="5"/>
  <c r="CN237" i="5"/>
  <c r="BH43" i="5"/>
  <c r="CN43" i="5"/>
  <c r="CN371" i="5"/>
  <c r="BH371" i="5"/>
  <c r="CN602" i="5"/>
  <c r="BH602" i="5"/>
  <c r="BH694" i="5"/>
  <c r="CN694" i="5"/>
  <c r="CY847" i="5"/>
  <c r="BS847" i="5"/>
  <c r="BS496" i="5"/>
  <c r="CY496" i="5"/>
  <c r="BH760" i="5"/>
  <c r="CN760" i="5"/>
  <c r="BH758" i="5"/>
  <c r="CN758" i="5"/>
  <c r="CN45" i="5"/>
  <c r="BH45" i="5"/>
  <c r="BH370" i="5"/>
  <c r="CN370" i="5"/>
  <c r="BH388" i="5"/>
  <c r="CN388" i="5"/>
  <c r="BS455" i="5"/>
  <c r="CY455" i="5"/>
  <c r="BH754" i="5"/>
  <c r="CN754" i="5"/>
  <c r="BH53" i="5"/>
  <c r="CN53" i="5"/>
  <c r="CY180" i="5"/>
  <c r="BS180" i="5"/>
  <c r="BH670" i="5"/>
  <c r="CN670" i="5"/>
  <c r="BS732" i="5"/>
  <c r="CY732" i="5"/>
  <c r="CY726" i="5"/>
  <c r="BS726" i="5"/>
  <c r="BS855" i="5"/>
  <c r="CY855" i="5"/>
  <c r="BS911" i="5"/>
  <c r="CY911" i="5"/>
  <c r="BS676" i="5"/>
  <c r="CY676" i="5"/>
  <c r="CN881" i="5"/>
  <c r="BH881" i="5"/>
  <c r="BH945" i="5"/>
  <c r="CN945" i="5"/>
  <c r="CN23" i="5"/>
  <c r="BH23" i="5"/>
  <c r="BS316" i="5"/>
  <c r="CY316" i="5"/>
  <c r="BH457" i="5"/>
  <c r="CN457" i="5"/>
  <c r="BH469" i="5"/>
  <c r="CN469" i="5"/>
  <c r="BH676" i="5"/>
  <c r="CN676" i="5"/>
  <c r="BS748" i="5"/>
  <c r="CY748" i="5"/>
  <c r="BH911" i="5"/>
  <c r="CN911" i="5"/>
  <c r="BS1002" i="5"/>
  <c r="CY1002" i="5"/>
  <c r="BS551" i="5"/>
  <c r="CY551" i="5"/>
  <c r="BH794" i="5"/>
  <c r="CN794" i="5"/>
  <c r="CN120" i="5"/>
  <c r="BH120" i="5"/>
  <c r="CY413" i="5"/>
  <c r="BS413" i="5"/>
  <c r="BH569" i="5"/>
  <c r="CN569" i="5"/>
  <c r="BH999" i="5"/>
  <c r="CN999" i="5"/>
  <c r="BH49" i="5"/>
  <c r="CN49" i="5"/>
  <c r="BH242" i="5"/>
  <c r="CN242" i="5"/>
  <c r="BS672" i="5"/>
  <c r="CY672" i="5"/>
  <c r="BH750" i="5"/>
  <c r="CN750" i="5"/>
  <c r="CY114" i="5"/>
  <c r="BS114" i="5"/>
  <c r="BS301" i="5"/>
  <c r="CY301" i="5"/>
  <c r="BH390" i="5"/>
  <c r="CN390" i="5"/>
  <c r="BS750" i="5"/>
  <c r="CY750" i="5"/>
  <c r="BH1002" i="5"/>
  <c r="CN1002" i="5"/>
  <c r="BS949" i="5"/>
  <c r="CY949" i="5"/>
  <c r="BS358" i="5"/>
  <c r="CY358" i="5"/>
  <c r="BS746" i="5"/>
  <c r="CY746" i="5"/>
  <c r="BH331" i="5"/>
  <c r="CN331" i="5"/>
  <c r="BS349" i="5"/>
  <c r="CY349" i="5"/>
  <c r="BH135" i="5"/>
  <c r="CN135" i="5"/>
  <c r="BS225" i="5"/>
  <c r="CY225" i="5"/>
  <c r="BS387" i="5"/>
  <c r="CY387" i="5"/>
  <c r="CN789" i="5"/>
  <c r="BH789" i="5"/>
  <c r="CY657" i="5"/>
  <c r="BS657" i="5"/>
  <c r="CN983" i="5"/>
  <c r="BH983" i="5"/>
  <c r="BH527" i="5"/>
  <c r="CN527" i="5"/>
  <c r="CN332" i="5"/>
  <c r="BH332" i="5"/>
  <c r="CN56" i="5"/>
  <c r="BH56" i="5"/>
  <c r="CY904" i="5"/>
  <c r="BS904" i="5"/>
  <c r="CY866" i="5"/>
  <c r="BS866" i="5"/>
  <c r="CY723" i="5"/>
  <c r="BS723" i="5"/>
  <c r="BS548" i="5"/>
  <c r="CY548" i="5"/>
  <c r="CY118" i="5"/>
  <c r="BS118" i="5"/>
  <c r="CO46" i="5"/>
  <c r="BI46" i="5"/>
  <c r="CN925" i="5"/>
  <c r="BH925" i="5"/>
  <c r="CN814" i="5"/>
  <c r="BH814" i="5"/>
  <c r="CN617" i="5"/>
  <c r="BH617" i="5"/>
  <c r="CN453" i="5"/>
  <c r="BH453" i="5"/>
  <c r="CN433" i="5"/>
  <c r="BH433" i="5"/>
  <c r="CN355" i="5"/>
  <c r="BH355" i="5"/>
  <c r="BS815" i="5"/>
  <c r="CY815" i="5"/>
  <c r="CY698" i="5"/>
  <c r="BS698" i="5"/>
  <c r="CY481" i="5"/>
  <c r="BS481" i="5"/>
  <c r="BS328" i="5"/>
  <c r="CY328" i="5"/>
  <c r="CY266" i="5"/>
  <c r="BS266" i="5"/>
  <c r="CY32" i="5"/>
  <c r="BS32" i="5"/>
  <c r="CN941" i="5"/>
  <c r="BH941" i="5"/>
  <c r="CN859" i="5"/>
  <c r="BH859" i="5"/>
  <c r="BH485" i="5"/>
  <c r="CN485" i="5"/>
  <c r="BH271" i="5"/>
  <c r="CN271" i="5"/>
  <c r="CN84" i="5"/>
  <c r="BH84" i="5"/>
  <c r="BS153" i="5"/>
  <c r="CY153" i="5"/>
  <c r="BS925" i="5"/>
  <c r="CY925" i="5"/>
  <c r="CY432" i="5"/>
  <c r="BS432" i="5"/>
  <c r="BS313" i="5"/>
  <c r="CY313" i="5"/>
  <c r="BS97" i="5"/>
  <c r="CY97" i="5"/>
  <c r="CN780" i="5"/>
  <c r="BH780" i="5"/>
  <c r="BH386" i="5"/>
  <c r="CN386" i="5"/>
  <c r="BH350" i="5"/>
  <c r="CN350" i="5"/>
  <c r="BS139" i="5"/>
  <c r="CY139" i="5"/>
  <c r="CY921" i="5"/>
  <c r="BS921" i="5"/>
  <c r="CY419" i="5"/>
  <c r="BS419" i="5"/>
  <c r="BS343" i="5"/>
  <c r="CY343" i="5"/>
  <c r="BH950" i="5"/>
  <c r="CN950" i="5"/>
  <c r="BH862" i="5"/>
  <c r="CN862" i="5"/>
  <c r="BH699" i="5"/>
  <c r="CN699" i="5"/>
  <c r="BH622" i="5"/>
  <c r="CN622" i="5"/>
  <c r="BH446" i="5"/>
  <c r="CN446" i="5"/>
  <c r="BS912" i="5"/>
  <c r="CY912" i="5"/>
  <c r="BS622" i="5"/>
  <c r="CY622" i="5"/>
  <c r="CY519" i="5"/>
  <c r="BS519" i="5"/>
  <c r="BS406" i="5"/>
  <c r="CY406" i="5"/>
  <c r="CY202" i="5"/>
  <c r="BS202" i="5"/>
  <c r="CN44" i="5"/>
  <c r="BH44" i="5"/>
  <c r="CN933" i="5"/>
  <c r="BH933" i="5"/>
  <c r="BH422" i="5"/>
  <c r="CN422" i="5"/>
  <c r="CN328" i="5"/>
  <c r="BH328" i="5"/>
  <c r="BH226" i="5"/>
  <c r="CN226" i="5"/>
  <c r="CN107" i="5"/>
  <c r="BH107" i="5"/>
  <c r="BS15" i="5"/>
  <c r="CY15" i="5"/>
  <c r="CY851" i="5"/>
  <c r="BS851" i="5"/>
  <c r="CN774" i="5"/>
  <c r="BH774" i="5"/>
  <c r="BH628" i="5"/>
  <c r="CN628" i="5"/>
  <c r="BH606" i="5"/>
  <c r="CN606" i="5"/>
  <c r="BH319" i="5"/>
  <c r="CN319" i="5"/>
  <c r="BH203" i="5"/>
  <c r="CN203" i="5"/>
  <c r="BH194" i="5"/>
  <c r="CN194" i="5"/>
  <c r="BS79" i="5"/>
  <c r="CY79" i="5"/>
  <c r="BS635" i="5"/>
  <c r="CY635" i="5"/>
  <c r="BS179" i="5"/>
  <c r="CY179" i="5"/>
  <c r="CB18" i="5"/>
  <c r="AV18" i="5"/>
  <c r="CB42" i="5"/>
  <c r="AV42" i="5"/>
  <c r="CB66" i="5"/>
  <c r="AV66" i="5"/>
  <c r="CB254" i="5"/>
  <c r="AV254" i="5"/>
  <c r="CB121" i="5"/>
  <c r="AV121" i="5"/>
  <c r="CB91" i="5"/>
  <c r="AV91" i="5"/>
  <c r="AV19" i="5"/>
  <c r="CB19" i="5"/>
  <c r="CB43" i="5"/>
  <c r="AV43" i="5"/>
  <c r="AV67" i="5"/>
  <c r="CB67" i="5"/>
  <c r="CB166" i="5"/>
  <c r="AV166" i="5"/>
  <c r="AV109" i="5"/>
  <c r="CB109" i="5"/>
  <c r="CB156" i="5"/>
  <c r="AV156" i="5"/>
  <c r="AV131" i="5"/>
  <c r="CB131" i="5"/>
  <c r="AV210" i="5"/>
  <c r="CB210" i="5"/>
  <c r="AV230" i="5"/>
  <c r="CB230" i="5"/>
  <c r="AV259" i="5"/>
  <c r="CB259" i="5"/>
  <c r="CB155" i="5"/>
  <c r="AV155" i="5"/>
  <c r="CB200" i="5"/>
  <c r="AV200" i="5"/>
  <c r="AV239" i="5"/>
  <c r="CB239" i="5"/>
  <c r="AV285" i="5"/>
  <c r="CB285" i="5"/>
  <c r="AV242" i="5"/>
  <c r="CB242" i="5"/>
  <c r="AV195" i="5"/>
  <c r="CB195" i="5"/>
  <c r="AV219" i="5"/>
  <c r="CB219" i="5"/>
  <c r="CB324" i="5"/>
  <c r="AV324" i="5"/>
  <c r="AV354" i="5"/>
  <c r="CB354" i="5"/>
  <c r="CB316" i="5"/>
  <c r="AV316" i="5"/>
  <c r="AV373" i="5"/>
  <c r="CB373" i="5"/>
  <c r="CB313" i="5"/>
  <c r="AV313" i="5"/>
  <c r="AV337" i="5"/>
  <c r="CB337" i="5"/>
  <c r="AV535" i="5"/>
  <c r="CB535" i="5"/>
  <c r="CB425" i="5"/>
  <c r="AV425" i="5"/>
  <c r="CB379" i="5"/>
  <c r="AV379" i="5"/>
  <c r="CB466" i="5"/>
  <c r="AV466" i="5"/>
  <c r="AV397" i="5"/>
  <c r="CB397" i="5"/>
  <c r="AV366" i="5"/>
  <c r="CB366" i="5"/>
  <c r="AV390" i="5"/>
  <c r="CB390" i="5"/>
  <c r="AV440" i="5"/>
  <c r="CB440" i="5"/>
  <c r="CB498" i="5"/>
  <c r="AV498" i="5"/>
  <c r="AV523" i="5"/>
  <c r="CB523" i="5"/>
  <c r="CB474" i="5"/>
  <c r="AV474" i="5"/>
  <c r="AV450" i="5"/>
  <c r="CB450" i="5"/>
  <c r="CB548" i="5"/>
  <c r="AV548" i="5"/>
  <c r="CB480" i="5"/>
  <c r="AV480" i="5"/>
  <c r="CB520" i="5"/>
  <c r="AV520" i="5"/>
  <c r="AV542" i="5"/>
  <c r="CB542" i="5"/>
  <c r="CB609" i="5"/>
  <c r="AV609" i="5"/>
  <c r="CB582" i="5"/>
  <c r="AV582" i="5"/>
  <c r="AV559" i="5"/>
  <c r="CB559" i="5"/>
  <c r="AV601" i="5"/>
  <c r="CB601" i="5"/>
  <c r="CB619" i="5"/>
  <c r="AV619" i="5"/>
  <c r="AV650" i="5"/>
  <c r="CB650" i="5"/>
  <c r="AV602" i="5"/>
  <c r="CB602" i="5"/>
  <c r="CB626" i="5"/>
  <c r="AV626" i="5"/>
  <c r="AV659" i="5"/>
  <c r="CB659" i="5"/>
  <c r="CB677" i="5"/>
  <c r="AV677" i="5"/>
  <c r="AV705" i="5"/>
  <c r="CB705" i="5"/>
  <c r="AV662" i="5"/>
  <c r="CB662" i="5"/>
  <c r="AV686" i="5"/>
  <c r="CB686" i="5"/>
  <c r="CB763" i="5"/>
  <c r="AV763" i="5"/>
  <c r="AV761" i="5"/>
  <c r="CB761" i="5"/>
  <c r="AV713" i="5"/>
  <c r="CB713" i="5"/>
  <c r="CB749" i="5"/>
  <c r="AV749" i="5"/>
  <c r="AV736" i="5"/>
  <c r="CB736" i="5"/>
  <c r="AV760" i="5"/>
  <c r="CB760" i="5"/>
  <c r="CB810" i="5"/>
  <c r="AV810" i="5"/>
  <c r="CB803" i="5"/>
  <c r="AV803" i="5"/>
  <c r="AV808" i="5"/>
  <c r="CB808" i="5"/>
  <c r="AV816" i="5"/>
  <c r="CB816" i="5"/>
  <c r="CB834" i="5"/>
  <c r="AV834" i="5"/>
  <c r="CB869" i="5"/>
  <c r="AV869" i="5"/>
  <c r="AV827" i="5"/>
  <c r="CB827" i="5"/>
  <c r="CB876" i="5"/>
  <c r="AV876" i="5"/>
  <c r="CB892" i="5"/>
  <c r="AV892" i="5"/>
  <c r="AV922" i="5"/>
  <c r="CB922" i="5"/>
  <c r="CB923" i="5"/>
  <c r="AV923" i="5"/>
  <c r="AV905" i="5"/>
  <c r="CB905" i="5"/>
  <c r="CB931" i="5"/>
  <c r="AV931" i="5"/>
  <c r="CB953" i="5"/>
  <c r="AV953" i="5"/>
  <c r="AV975" i="5"/>
  <c r="CB975" i="5"/>
  <c r="AV980" i="5"/>
  <c r="CB980" i="5"/>
  <c r="CB983" i="5"/>
  <c r="AV983" i="5"/>
  <c r="CB991" i="5"/>
  <c r="AV991" i="5"/>
  <c r="AV1002" i="5"/>
  <c r="CB1002" i="5"/>
  <c r="BH870" i="5"/>
  <c r="CN870" i="5"/>
  <c r="BH604" i="5"/>
  <c r="CN604" i="5"/>
  <c r="CN529" i="5"/>
  <c r="BH529" i="5"/>
  <c r="BH368" i="5"/>
  <c r="CN368" i="5"/>
  <c r="BH396" i="5"/>
  <c r="CN396" i="5"/>
  <c r="CN147" i="5"/>
  <c r="BH147" i="5"/>
  <c r="CN138" i="5"/>
  <c r="BH138" i="5"/>
  <c r="BS155" i="5"/>
  <c r="CY155" i="5"/>
  <c r="CY480" i="5"/>
  <c r="BS480" i="5"/>
  <c r="BS215" i="5"/>
  <c r="CY215" i="5"/>
  <c r="BH616" i="5"/>
  <c r="CN616" i="5"/>
  <c r="CN462" i="5"/>
  <c r="BH462" i="5"/>
  <c r="CN145" i="5"/>
  <c r="BH145" i="5"/>
  <c r="CY1004" i="5"/>
  <c r="BS1004" i="5"/>
  <c r="CY888" i="5"/>
  <c r="BS888" i="5"/>
  <c r="BS559" i="5"/>
  <c r="CY559" i="5"/>
  <c r="BS451" i="5"/>
  <c r="CY451" i="5"/>
  <c r="BH815" i="5"/>
  <c r="CN815" i="5"/>
  <c r="BH549" i="5"/>
  <c r="CN549" i="5"/>
  <c r="BH281" i="5"/>
  <c r="CN281" i="5"/>
  <c r="BS312" i="5"/>
  <c r="CY312" i="5"/>
  <c r="BH899" i="5"/>
  <c r="CN899" i="5"/>
  <c r="BH560" i="5"/>
  <c r="CN560" i="5"/>
  <c r="CN432" i="5"/>
  <c r="BH432" i="5"/>
  <c r="BH356" i="5"/>
  <c r="CN356" i="5"/>
  <c r="BH55" i="5"/>
  <c r="CN55" i="5"/>
  <c r="BS49" i="5"/>
  <c r="CY49" i="5"/>
  <c r="CY842" i="5"/>
  <c r="BS842" i="5"/>
  <c r="BS329" i="5"/>
  <c r="CY329" i="5"/>
  <c r="BS279" i="5"/>
  <c r="CY279" i="5"/>
  <c r="CY98" i="5"/>
  <c r="BS98" i="5"/>
  <c r="CY74" i="5"/>
  <c r="BS74" i="5"/>
  <c r="BH555" i="5"/>
  <c r="CN555" i="5"/>
  <c r="CN333" i="5"/>
  <c r="BH333" i="5"/>
  <c r="BS965" i="5"/>
  <c r="CY965" i="5"/>
  <c r="CY243" i="5"/>
  <c r="BS243" i="5"/>
  <c r="CY28" i="5"/>
  <c r="BS28" i="5"/>
  <c r="CN447" i="5"/>
  <c r="BH447" i="5"/>
  <c r="BH667" i="5"/>
  <c r="CN667" i="5"/>
  <c r="CN697" i="5"/>
  <c r="BH697" i="5"/>
  <c r="CN867" i="5"/>
  <c r="BH867" i="5"/>
  <c r="BH539" i="5"/>
  <c r="CN539" i="5"/>
  <c r="CN522" i="5"/>
  <c r="BH522" i="5"/>
  <c r="CN156" i="5"/>
  <c r="BH156" i="5"/>
  <c r="BH169" i="5"/>
  <c r="CN169" i="5"/>
  <c r="CN502" i="5"/>
  <c r="BH502" i="5"/>
  <c r="BS641" i="5"/>
  <c r="CY641" i="5"/>
  <c r="BH689" i="5"/>
  <c r="CN689" i="5"/>
  <c r="BS468" i="5"/>
  <c r="CY468" i="5"/>
  <c r="BH544" i="5"/>
  <c r="CN544" i="5"/>
  <c r="BH641" i="5"/>
  <c r="CN641" i="5"/>
  <c r="CY704" i="5"/>
  <c r="BS704" i="5"/>
  <c r="BH691" i="5"/>
  <c r="CN691" i="5"/>
  <c r="BH726" i="5"/>
  <c r="CN726" i="5"/>
  <c r="BS828" i="5"/>
  <c r="CY828" i="5"/>
  <c r="CN896" i="5"/>
  <c r="BH896" i="5"/>
  <c r="CN542" i="5"/>
  <c r="BH542" i="5"/>
  <c r="BS591" i="5"/>
  <c r="CY591" i="5"/>
  <c r="BH704" i="5"/>
  <c r="CN704" i="5"/>
  <c r="BS662" i="5"/>
  <c r="CY662" i="5"/>
  <c r="BH729" i="5"/>
  <c r="CN729" i="5"/>
  <c r="BH718" i="5"/>
  <c r="CN718" i="5"/>
  <c r="CY882" i="5"/>
  <c r="BS882" i="5"/>
  <c r="CN884" i="5"/>
  <c r="BH884" i="5"/>
  <c r="CY304" i="5"/>
  <c r="BS304" i="5"/>
  <c r="CN482" i="5"/>
  <c r="BH482" i="5"/>
  <c r="CY677" i="5"/>
  <c r="BS677" i="5"/>
  <c r="BH681" i="5"/>
  <c r="CN681" i="5"/>
  <c r="BS992" i="5"/>
  <c r="CY992" i="5"/>
  <c r="CY583" i="5"/>
  <c r="BS583" i="5"/>
  <c r="BS660" i="5"/>
  <c r="CY660" i="5"/>
  <c r="CY788" i="5"/>
  <c r="BS788" i="5"/>
  <c r="CN869" i="5"/>
  <c r="BH869" i="5"/>
  <c r="BH888" i="5"/>
  <c r="CN888" i="5"/>
  <c r="CY233" i="5"/>
  <c r="BS233" i="5"/>
  <c r="BH648" i="5"/>
  <c r="CN648" i="5"/>
  <c r="BH683" i="5"/>
  <c r="CN683" i="5"/>
  <c r="BS944" i="5"/>
  <c r="CY944" i="5"/>
  <c r="BH891" i="5"/>
  <c r="CN891" i="5"/>
  <c r="BS220" i="5"/>
  <c r="CY220" i="5"/>
  <c r="CN803" i="5"/>
  <c r="BH803" i="5"/>
  <c r="CN985" i="5"/>
  <c r="BH985" i="5"/>
  <c r="CY357" i="5"/>
  <c r="BS357" i="5"/>
  <c r="CY479" i="5"/>
  <c r="BS479" i="5"/>
  <c r="BH644" i="5"/>
  <c r="CN644" i="5"/>
  <c r="CY665" i="5"/>
  <c r="BS665" i="5"/>
  <c r="CN719" i="5"/>
  <c r="BH719" i="5"/>
  <c r="CY1003" i="5"/>
  <c r="BS1003" i="5"/>
  <c r="CY968" i="5"/>
  <c r="BS968" i="5"/>
  <c r="CN154" i="5"/>
  <c r="BH154" i="5"/>
  <c r="CY522" i="5"/>
  <c r="BS522" i="5"/>
  <c r="BS549" i="5"/>
  <c r="CY549" i="5"/>
  <c r="BS961" i="5"/>
  <c r="CY961" i="5"/>
  <c r="CY249" i="5"/>
  <c r="BS249" i="5"/>
  <c r="BS143" i="5"/>
  <c r="CY143" i="5"/>
  <c r="BS626" i="5"/>
  <c r="CY626" i="5"/>
  <c r="CY121" i="5"/>
  <c r="BS121" i="5"/>
  <c r="CN415" i="5"/>
  <c r="BH415" i="5"/>
  <c r="CN126" i="5"/>
  <c r="BH126" i="5"/>
  <c r="CN937" i="5"/>
  <c r="BH937" i="5"/>
  <c r="CY273" i="5"/>
  <c r="BS273" i="5"/>
  <c r="BH808" i="5"/>
  <c r="CN808" i="5"/>
  <c r="CN633" i="5"/>
  <c r="BH633" i="5"/>
  <c r="CN523" i="5"/>
  <c r="BH523" i="5"/>
  <c r="CY1005" i="5"/>
  <c r="BS1005" i="5"/>
  <c r="CY852" i="5"/>
  <c r="BS852" i="5"/>
  <c r="BS620" i="5"/>
  <c r="CY620" i="5"/>
  <c r="CY507" i="5"/>
  <c r="BS507" i="5"/>
  <c r="CY40" i="5"/>
  <c r="BS40" i="5"/>
  <c r="CN150" i="5"/>
  <c r="BH150" i="5"/>
  <c r="CY103" i="5"/>
  <c r="BS103" i="5"/>
  <c r="CY757" i="5"/>
  <c r="BS757" i="5"/>
  <c r="BS531" i="5"/>
  <c r="CY531" i="5"/>
  <c r="BS424" i="5"/>
  <c r="CY424" i="5"/>
  <c r="CY398" i="5"/>
  <c r="BS398" i="5"/>
  <c r="BS280" i="5"/>
  <c r="CY280" i="5"/>
  <c r="CB20" i="5"/>
  <c r="AV20" i="5"/>
  <c r="CB44" i="5"/>
  <c r="AV44" i="5"/>
  <c r="CB68" i="5"/>
  <c r="AV68" i="5"/>
  <c r="CB352" i="5"/>
  <c r="AV352" i="5"/>
  <c r="CB300" i="5"/>
  <c r="AV300" i="5"/>
  <c r="CB95" i="5"/>
  <c r="AV95" i="5"/>
  <c r="CB21" i="5"/>
  <c r="AV21" i="5"/>
  <c r="AV45" i="5"/>
  <c r="CB45" i="5"/>
  <c r="AV69" i="5"/>
  <c r="CB69" i="5"/>
  <c r="CB174" i="5"/>
  <c r="AV174" i="5"/>
  <c r="AV117" i="5"/>
  <c r="CB117" i="5"/>
  <c r="CB158" i="5"/>
  <c r="AV158" i="5"/>
  <c r="CB224" i="5"/>
  <c r="AV224" i="5"/>
  <c r="CB236" i="5"/>
  <c r="AV236" i="5"/>
  <c r="AV232" i="5"/>
  <c r="CB232" i="5"/>
  <c r="AV133" i="5"/>
  <c r="CB133" i="5"/>
  <c r="CB157" i="5"/>
  <c r="AV157" i="5"/>
  <c r="AV204" i="5"/>
  <c r="CB204" i="5"/>
  <c r="CB244" i="5"/>
  <c r="AV244" i="5"/>
  <c r="CB290" i="5"/>
  <c r="AV290" i="5"/>
  <c r="AV247" i="5"/>
  <c r="CB247" i="5"/>
  <c r="AV197" i="5"/>
  <c r="CB197" i="5"/>
  <c r="AV221" i="5"/>
  <c r="CB221" i="5"/>
  <c r="CB326" i="5"/>
  <c r="AV326" i="5"/>
  <c r="AV446" i="5"/>
  <c r="CB446" i="5"/>
  <c r="CB320" i="5"/>
  <c r="AV320" i="5"/>
  <c r="CB427" i="5"/>
  <c r="AV427" i="5"/>
  <c r="AV315" i="5"/>
  <c r="CB315" i="5"/>
  <c r="CB339" i="5"/>
  <c r="AV339" i="5"/>
  <c r="CB353" i="5"/>
  <c r="AV353" i="5"/>
  <c r="AV371" i="5"/>
  <c r="CB371" i="5"/>
  <c r="AV381" i="5"/>
  <c r="CB381" i="5"/>
  <c r="CB490" i="5"/>
  <c r="AV490" i="5"/>
  <c r="CB399" i="5"/>
  <c r="AV399" i="5"/>
  <c r="AV368" i="5"/>
  <c r="CB368" i="5"/>
  <c r="AV392" i="5"/>
  <c r="CB392" i="5"/>
  <c r="CB448" i="5"/>
  <c r="AV448" i="5"/>
  <c r="CB518" i="5"/>
  <c r="AV518" i="5"/>
  <c r="CB426" i="5"/>
  <c r="AV426" i="5"/>
  <c r="CB477" i="5"/>
  <c r="AV477" i="5"/>
  <c r="AV457" i="5"/>
  <c r="CB457" i="5"/>
  <c r="AV509" i="5"/>
  <c r="CB509" i="5"/>
  <c r="AV481" i="5"/>
  <c r="CB481" i="5"/>
  <c r="CB529" i="5"/>
  <c r="AV529" i="5"/>
  <c r="AV544" i="5"/>
  <c r="CB544" i="5"/>
  <c r="CB607" i="5"/>
  <c r="AV607" i="5"/>
  <c r="CB603" i="5"/>
  <c r="AV603" i="5"/>
  <c r="AV561" i="5"/>
  <c r="CB561" i="5"/>
  <c r="CB615" i="5"/>
  <c r="AV615" i="5"/>
  <c r="CB621" i="5"/>
  <c r="AV621" i="5"/>
  <c r="AV652" i="5"/>
  <c r="CB652" i="5"/>
  <c r="CB604" i="5"/>
  <c r="AV604" i="5"/>
  <c r="AV628" i="5"/>
  <c r="CB628" i="5"/>
  <c r="CB707" i="5"/>
  <c r="AV707" i="5"/>
  <c r="CB679" i="5"/>
  <c r="AV679" i="5"/>
  <c r="CB717" i="5"/>
  <c r="AV717" i="5"/>
  <c r="AV664" i="5"/>
  <c r="CB664" i="5"/>
  <c r="AV688" i="5"/>
  <c r="CB688" i="5"/>
  <c r="CB747" i="5"/>
  <c r="AV747" i="5"/>
  <c r="CB768" i="5"/>
  <c r="AV768" i="5"/>
  <c r="AV724" i="5"/>
  <c r="CB724" i="5"/>
  <c r="CB757" i="5"/>
  <c r="AV757" i="5"/>
  <c r="AV738" i="5"/>
  <c r="CB738" i="5"/>
  <c r="AV762" i="5"/>
  <c r="CB762" i="5"/>
  <c r="AV822" i="5"/>
  <c r="CB822" i="5"/>
  <c r="CB861" i="5"/>
  <c r="AV861" i="5"/>
  <c r="CB851" i="5"/>
  <c r="AV851" i="5"/>
  <c r="CB845" i="5"/>
  <c r="AV845" i="5"/>
  <c r="CB846" i="5"/>
  <c r="AV846" i="5"/>
  <c r="AV805" i="5"/>
  <c r="CB805" i="5"/>
  <c r="AV829" i="5"/>
  <c r="CB829" i="5"/>
  <c r="AV908" i="5"/>
  <c r="CB908" i="5"/>
  <c r="CB898" i="5"/>
  <c r="AV898" i="5"/>
  <c r="AV871" i="5"/>
  <c r="CB871" i="5"/>
  <c r="CB934" i="5"/>
  <c r="AV934" i="5"/>
  <c r="AV907" i="5"/>
  <c r="CB907" i="5"/>
  <c r="CB925" i="5"/>
  <c r="AV925" i="5"/>
  <c r="AV959" i="5"/>
  <c r="CB959" i="5"/>
  <c r="AV955" i="5"/>
  <c r="CB955" i="5"/>
  <c r="CB981" i="5"/>
  <c r="AV981" i="5"/>
  <c r="CB969" i="5"/>
  <c r="AV969" i="5"/>
  <c r="CB996" i="5"/>
  <c r="AV996" i="5"/>
  <c r="AV1003" i="5"/>
  <c r="CB1003" i="5"/>
  <c r="CY42" i="5"/>
  <c r="BS42" i="5"/>
  <c r="CN848" i="5"/>
  <c r="BH848" i="5"/>
  <c r="CN564" i="5"/>
  <c r="BH564" i="5"/>
  <c r="BH123" i="5"/>
  <c r="CN123" i="5"/>
  <c r="BS940" i="5"/>
  <c r="CY940" i="5"/>
  <c r="CY789" i="5"/>
  <c r="BS789" i="5"/>
  <c r="CY681" i="5"/>
  <c r="BS681" i="5"/>
  <c r="BS505" i="5"/>
  <c r="CY505" i="5"/>
  <c r="BS355" i="5"/>
  <c r="CY355" i="5"/>
  <c r="CY152" i="5"/>
  <c r="BS152" i="5"/>
  <c r="BH661" i="5"/>
  <c r="CN661" i="5"/>
  <c r="CN439" i="5"/>
  <c r="BH439" i="5"/>
  <c r="BH259" i="5"/>
  <c r="CN259" i="5"/>
  <c r="CN190" i="5"/>
  <c r="BH190" i="5"/>
  <c r="CN121" i="5"/>
  <c r="BH121" i="5"/>
  <c r="CY763" i="5"/>
  <c r="BS763" i="5"/>
  <c r="BS614" i="5"/>
  <c r="CY614" i="5"/>
  <c r="CY456" i="5"/>
  <c r="BS456" i="5"/>
  <c r="CY192" i="5"/>
  <c r="BS192" i="5"/>
  <c r="CY46" i="5"/>
  <c r="BS46" i="5"/>
  <c r="BH715" i="5"/>
  <c r="CN715" i="5"/>
  <c r="CN572" i="5"/>
  <c r="BH572" i="5"/>
  <c r="CN410" i="5"/>
  <c r="BH410" i="5"/>
  <c r="BH257" i="5"/>
  <c r="CN257" i="5"/>
  <c r="BH220" i="5"/>
  <c r="CN220" i="5"/>
  <c r="CN78" i="5"/>
  <c r="BH78" i="5"/>
  <c r="CN87" i="5"/>
  <c r="BH87" i="5"/>
  <c r="CY983" i="5"/>
  <c r="BS983" i="5"/>
  <c r="BS528" i="5"/>
  <c r="CY528" i="5"/>
  <c r="CN880" i="5"/>
  <c r="BH880" i="5"/>
  <c r="BH698" i="5"/>
  <c r="CN698" i="5"/>
  <c r="BH400" i="5"/>
  <c r="CN400" i="5"/>
  <c r="BH279" i="5"/>
  <c r="CN279" i="5"/>
  <c r="CN62" i="5"/>
  <c r="BH62" i="5"/>
  <c r="BS493" i="5"/>
  <c r="CY493" i="5"/>
  <c r="BS206" i="5"/>
  <c r="CY206" i="5"/>
  <c r="BS195" i="5"/>
  <c r="CY195" i="5"/>
  <c r="BH717" i="5"/>
  <c r="CN717" i="5"/>
  <c r="CN344" i="5"/>
  <c r="BH344" i="5"/>
  <c r="CO28" i="5"/>
  <c r="BI28" i="5"/>
  <c r="BS51" i="5"/>
  <c r="CY51" i="5"/>
  <c r="CY839" i="5"/>
  <c r="BS839" i="5"/>
  <c r="CY773" i="5"/>
  <c r="BS773" i="5"/>
  <c r="CY593" i="5"/>
  <c r="BS593" i="5"/>
  <c r="BS459" i="5"/>
  <c r="CY459" i="5"/>
  <c r="BS327" i="5"/>
  <c r="CY327" i="5"/>
  <c r="BH17" i="5"/>
  <c r="CN17" i="5"/>
  <c r="CY320" i="5"/>
  <c r="BS320" i="5"/>
  <c r="BH392" i="5"/>
  <c r="CN392" i="5"/>
  <c r="BH575" i="5"/>
  <c r="CN575" i="5"/>
  <c r="BS736" i="5"/>
  <c r="CY736" i="5"/>
  <c r="BH75" i="5"/>
  <c r="CN75" i="5"/>
  <c r="BS300" i="5"/>
  <c r="CY300" i="5"/>
  <c r="CY653" i="5"/>
  <c r="BS653" i="5"/>
  <c r="BS668" i="5"/>
  <c r="CY668" i="5"/>
  <c r="BH706" i="5"/>
  <c r="CN706" i="5"/>
  <c r="BS897" i="5"/>
  <c r="CY897" i="5"/>
  <c r="BS128" i="5"/>
  <c r="CY128" i="5"/>
  <c r="CN375" i="5"/>
  <c r="BH375" i="5"/>
  <c r="BS539" i="5"/>
  <c r="CY539" i="5"/>
  <c r="BS756" i="5"/>
  <c r="CY756" i="5"/>
  <c r="BH986" i="5"/>
  <c r="CN986" i="5"/>
  <c r="BS295" i="5"/>
  <c r="CY295" i="5"/>
  <c r="BS401" i="5"/>
  <c r="CY401" i="5"/>
  <c r="BH752" i="5"/>
  <c r="CN752" i="5"/>
  <c r="BS825" i="5"/>
  <c r="CY825" i="5"/>
  <c r="BS219" i="5"/>
  <c r="CY219" i="5"/>
  <c r="BH372" i="5"/>
  <c r="CN372" i="5"/>
  <c r="BS467" i="5"/>
  <c r="CY467" i="5"/>
  <c r="BH450" i="5"/>
  <c r="CN450" i="5"/>
  <c r="BH547" i="5"/>
  <c r="CN547" i="5"/>
  <c r="BH59" i="5"/>
  <c r="CN59" i="5"/>
  <c r="CN196" i="5"/>
  <c r="BH196" i="5"/>
  <c r="CY457" i="5"/>
  <c r="BS457" i="5"/>
  <c r="CN802" i="5"/>
  <c r="BH802" i="5"/>
  <c r="BH947" i="5"/>
  <c r="CN947" i="5"/>
  <c r="BH966" i="5"/>
  <c r="CN966" i="5"/>
  <c r="BH35" i="5"/>
  <c r="CN35" i="5"/>
  <c r="CN504" i="5"/>
  <c r="BH504" i="5"/>
  <c r="BH567" i="5"/>
  <c r="CN567" i="5"/>
  <c r="BS718" i="5"/>
  <c r="CY718" i="5"/>
  <c r="BS829" i="5"/>
  <c r="CY829" i="5"/>
  <c r="BS962" i="5"/>
  <c r="CY962" i="5"/>
  <c r="BH905" i="5"/>
  <c r="CN905" i="5"/>
  <c r="CN112" i="5"/>
  <c r="BH112" i="5"/>
  <c r="BH374" i="5"/>
  <c r="CN374" i="5"/>
  <c r="BH561" i="5"/>
  <c r="CN561" i="5"/>
  <c r="BS833" i="5"/>
  <c r="CY833" i="5"/>
  <c r="BH962" i="5"/>
  <c r="CN962" i="5"/>
  <c r="BH1005" i="5"/>
  <c r="CN1005" i="5"/>
  <c r="CY923" i="5"/>
  <c r="BS923" i="5"/>
  <c r="BH25" i="5"/>
  <c r="CN25" i="5"/>
  <c r="CY427" i="5"/>
  <c r="BS427" i="5"/>
  <c r="CY545" i="5"/>
  <c r="BS545" i="5"/>
  <c r="BS811" i="5"/>
  <c r="CY811" i="5"/>
  <c r="BH67" i="5"/>
  <c r="CN67" i="5"/>
  <c r="CN417" i="5"/>
  <c r="BH417" i="5"/>
  <c r="BH499" i="5"/>
  <c r="CN499" i="5"/>
  <c r="CN588" i="5"/>
  <c r="BH588" i="5"/>
  <c r="BS682" i="5"/>
  <c r="CY682" i="5"/>
  <c r="BH15" i="5"/>
  <c r="CN15" i="5"/>
  <c r="BH195" i="5"/>
  <c r="CN195" i="5"/>
  <c r="BS766" i="5"/>
  <c r="CY766" i="5"/>
  <c r="BH861" i="5"/>
  <c r="CN861" i="5"/>
  <c r="BH1013" i="5"/>
  <c r="CN1013" i="5"/>
  <c r="BS881" i="5"/>
  <c r="CY881" i="5"/>
  <c r="CN369" i="5"/>
  <c r="BH369" i="5"/>
  <c r="CY399" i="5"/>
  <c r="BS399" i="5"/>
  <c r="BS688" i="5"/>
  <c r="CY688" i="5"/>
  <c r="BH771" i="5"/>
  <c r="CN771" i="5"/>
  <c r="BH956" i="5"/>
  <c r="CN956" i="5"/>
  <c r="D16" i="3" l="1"/>
  <c r="BI154" i="5"/>
  <c r="CO154" i="5"/>
  <c r="CC810" i="5"/>
  <c r="AW810" i="5"/>
  <c r="CO917" i="5"/>
  <c r="BI917" i="5"/>
  <c r="BT394" i="5"/>
  <c r="CZ394" i="5"/>
  <c r="CO889" i="5"/>
  <c r="BI889" i="5"/>
  <c r="AW817" i="5"/>
  <c r="CC817" i="5"/>
  <c r="BI956" i="5"/>
  <c r="CO956" i="5"/>
  <c r="CO1013" i="5"/>
  <c r="BI1013" i="5"/>
  <c r="CO561" i="5"/>
  <c r="BI561" i="5"/>
  <c r="BT718" i="5"/>
  <c r="CZ718" i="5"/>
  <c r="BT467" i="5"/>
  <c r="CZ467" i="5"/>
  <c r="BT295" i="5"/>
  <c r="CZ295" i="5"/>
  <c r="BT897" i="5"/>
  <c r="CZ897" i="5"/>
  <c r="BT736" i="5"/>
  <c r="CZ736" i="5"/>
  <c r="BT459" i="5"/>
  <c r="CZ459" i="5"/>
  <c r="CO279" i="5"/>
  <c r="BI279" i="5"/>
  <c r="BI715" i="5"/>
  <c r="CO715" i="5"/>
  <c r="BT457" i="5"/>
  <c r="CZ457" i="5"/>
  <c r="CZ593" i="5"/>
  <c r="BT593" i="5"/>
  <c r="CO78" i="5"/>
  <c r="BI78" i="5"/>
  <c r="CZ46" i="5"/>
  <c r="BT46" i="5"/>
  <c r="CO190" i="5"/>
  <c r="BI190" i="5"/>
  <c r="BI848" i="5"/>
  <c r="CO848" i="5"/>
  <c r="CC898" i="5"/>
  <c r="AW898" i="5"/>
  <c r="CC851" i="5"/>
  <c r="AW851" i="5"/>
  <c r="AW679" i="5"/>
  <c r="CC679" i="5"/>
  <c r="CC615" i="5"/>
  <c r="AW615" i="5"/>
  <c r="CC448" i="5"/>
  <c r="AW448" i="5"/>
  <c r="CC244" i="5"/>
  <c r="AW244" i="5"/>
  <c r="CC224" i="5"/>
  <c r="AW224" i="5"/>
  <c r="AW21" i="5"/>
  <c r="CC21" i="5"/>
  <c r="CC20" i="5"/>
  <c r="AW20" i="5"/>
  <c r="CZ103" i="5"/>
  <c r="BT103" i="5"/>
  <c r="BT1005" i="5"/>
  <c r="CZ1005" i="5"/>
  <c r="BI126" i="5"/>
  <c r="CO126" i="5"/>
  <c r="CO719" i="5"/>
  <c r="BI719" i="5"/>
  <c r="CO803" i="5"/>
  <c r="BI803" i="5"/>
  <c r="BT233" i="5"/>
  <c r="CZ233" i="5"/>
  <c r="CZ882" i="5"/>
  <c r="BT882" i="5"/>
  <c r="CO542" i="5"/>
  <c r="BI542" i="5"/>
  <c r="CZ888" i="5"/>
  <c r="BT888" i="5"/>
  <c r="CZ480" i="5"/>
  <c r="BT480" i="5"/>
  <c r="CO529" i="5"/>
  <c r="BI529" i="5"/>
  <c r="CC749" i="5"/>
  <c r="AW749" i="5"/>
  <c r="CC619" i="5"/>
  <c r="AW619" i="5"/>
  <c r="CC520" i="5"/>
  <c r="AW520" i="5"/>
  <c r="CC498" i="5"/>
  <c r="AW498" i="5"/>
  <c r="AW379" i="5"/>
  <c r="CC379" i="5"/>
  <c r="CC316" i="5"/>
  <c r="AW316" i="5"/>
  <c r="AW43" i="5"/>
  <c r="CC43" i="5"/>
  <c r="CC42" i="5"/>
  <c r="AW42" i="5"/>
  <c r="CO44" i="5"/>
  <c r="BI44" i="5"/>
  <c r="CZ419" i="5"/>
  <c r="BT419" i="5"/>
  <c r="CO453" i="5"/>
  <c r="BI453" i="5"/>
  <c r="CO120" i="5"/>
  <c r="BI120" i="5"/>
  <c r="CO881" i="5"/>
  <c r="BI881" i="5"/>
  <c r="CO266" i="5"/>
  <c r="BI266" i="5"/>
  <c r="CO100" i="5"/>
  <c r="BI100" i="5"/>
  <c r="CZ289" i="5"/>
  <c r="BT289" i="5"/>
  <c r="CZ340" i="5"/>
  <c r="BT340" i="5"/>
  <c r="BI731" i="5"/>
  <c r="CO731" i="5"/>
  <c r="AW824" i="5"/>
  <c r="CC824" i="5"/>
  <c r="CC735" i="5"/>
  <c r="AW735" i="5"/>
  <c r="CC599" i="5"/>
  <c r="AW599" i="5"/>
  <c r="CC494" i="5"/>
  <c r="AW494" i="5"/>
  <c r="CC408" i="5"/>
  <c r="AW408" i="5"/>
  <c r="CC318" i="5"/>
  <c r="AW318" i="5"/>
  <c r="CC270" i="5"/>
  <c r="AW270" i="5"/>
  <c r="AW122" i="5"/>
  <c r="CC122" i="5"/>
  <c r="CC16" i="5"/>
  <c r="AW16" i="5"/>
  <c r="CZ814" i="5"/>
  <c r="BT814" i="5"/>
  <c r="CZ498" i="5"/>
  <c r="BT498" i="5"/>
  <c r="CZ186" i="5"/>
  <c r="BT186" i="5"/>
  <c r="CO478" i="5"/>
  <c r="BI478" i="5"/>
  <c r="CO580" i="5"/>
  <c r="BI580" i="5"/>
  <c r="CO618" i="5"/>
  <c r="BI618" i="5"/>
  <c r="BT123" i="5"/>
  <c r="CZ123" i="5"/>
  <c r="CZ988" i="5"/>
  <c r="BT988" i="5"/>
  <c r="CZ446" i="5"/>
  <c r="BT446" i="5"/>
  <c r="CZ475" i="5"/>
  <c r="BT475" i="5"/>
  <c r="CO506" i="5"/>
  <c r="BI506" i="5"/>
  <c r="CO318" i="5"/>
  <c r="BI318" i="5"/>
  <c r="CO857" i="5"/>
  <c r="BI857" i="5"/>
  <c r="BI468" i="5"/>
  <c r="CO468" i="5"/>
  <c r="CO634" i="5"/>
  <c r="BI634" i="5"/>
  <c r="BI311" i="5"/>
  <c r="CO311" i="5"/>
  <c r="CO608" i="5"/>
  <c r="BI608" i="5"/>
  <c r="CZ435" i="5"/>
  <c r="BT435" i="5"/>
  <c r="CC1004" i="5"/>
  <c r="AW1004" i="5"/>
  <c r="CC598" i="5"/>
  <c r="AW598" i="5"/>
  <c r="AW454" i="5"/>
  <c r="CC454" i="5"/>
  <c r="CC309" i="5"/>
  <c r="AW309" i="5"/>
  <c r="CC116" i="5"/>
  <c r="AW116" i="5"/>
  <c r="CC112" i="5"/>
  <c r="AW112" i="5"/>
  <c r="BT469" i="5"/>
  <c r="CZ469" i="5"/>
  <c r="CZ110" i="5"/>
  <c r="BT110" i="5"/>
  <c r="BT281" i="5"/>
  <c r="CZ281" i="5"/>
  <c r="CO155" i="5"/>
  <c r="BI155" i="5"/>
  <c r="BI534" i="5"/>
  <c r="CO534" i="5"/>
  <c r="CZ111" i="5"/>
  <c r="BT111" i="5"/>
  <c r="CZ78" i="5"/>
  <c r="BT78" i="5"/>
  <c r="CO92" i="5"/>
  <c r="BI92" i="5"/>
  <c r="CO161" i="5"/>
  <c r="BI161" i="5"/>
  <c r="BT932" i="5"/>
  <c r="CZ932" i="5"/>
  <c r="BI535" i="5"/>
  <c r="CO535" i="5"/>
  <c r="BT609" i="5"/>
  <c r="CZ609" i="5"/>
  <c r="BI130" i="5"/>
  <c r="CO130" i="5"/>
  <c r="CZ412" i="5"/>
  <c r="BT412" i="5"/>
  <c r="CO336" i="5"/>
  <c r="BI336" i="5"/>
  <c r="CZ715" i="5"/>
  <c r="BT715" i="5"/>
  <c r="CO773" i="5"/>
  <c r="BI773" i="5"/>
  <c r="CO274" i="5"/>
  <c r="BI274" i="5"/>
  <c r="BT409" i="5"/>
  <c r="CZ409" i="5"/>
  <c r="CO52" i="5"/>
  <c r="BI52" i="5"/>
  <c r="CZ50" i="5"/>
  <c r="BT50" i="5"/>
  <c r="CZ969" i="5"/>
  <c r="BT969" i="5"/>
  <c r="CZ200" i="5"/>
  <c r="BT200" i="5"/>
  <c r="CO66" i="5"/>
  <c r="BI66" i="5"/>
  <c r="CO753" i="5"/>
  <c r="BI753" i="5"/>
  <c r="CC812" i="5"/>
  <c r="AW812" i="5"/>
  <c r="CC727" i="5"/>
  <c r="AW727" i="5"/>
  <c r="AW484" i="5"/>
  <c r="CC484" i="5"/>
  <c r="CC306" i="5"/>
  <c r="AW306" i="5"/>
  <c r="CC278" i="5"/>
  <c r="AW278" i="5"/>
  <c r="AW37" i="5"/>
  <c r="CC37" i="5"/>
  <c r="CC36" i="5"/>
  <c r="AW36" i="5"/>
  <c r="BI124" i="5"/>
  <c r="CO124" i="5"/>
  <c r="CZ860" i="5"/>
  <c r="BT860" i="5"/>
  <c r="BT263" i="5"/>
  <c r="CZ263" i="5"/>
  <c r="CO619" i="5"/>
  <c r="BI619" i="5"/>
  <c r="CZ931" i="5"/>
  <c r="BT931" i="5"/>
  <c r="BT473" i="5"/>
  <c r="CZ473" i="5"/>
  <c r="CO863" i="5"/>
  <c r="BI863" i="5"/>
  <c r="CZ737" i="5"/>
  <c r="BT737" i="5"/>
  <c r="CZ642" i="5"/>
  <c r="BT642" i="5"/>
  <c r="CO524" i="5"/>
  <c r="BI524" i="5"/>
  <c r="BI168" i="5"/>
  <c r="CO168" i="5"/>
  <c r="CZ485" i="5"/>
  <c r="BT485" i="5"/>
  <c r="CZ48" i="5"/>
  <c r="BT48" i="5"/>
  <c r="BI805" i="5"/>
  <c r="CO805" i="5"/>
  <c r="BI492" i="5"/>
  <c r="CO492" i="5"/>
  <c r="CC928" i="5"/>
  <c r="AW928" i="5"/>
  <c r="CC594" i="5"/>
  <c r="AW594" i="5"/>
  <c r="CC464" i="5"/>
  <c r="AW464" i="5"/>
  <c r="CC410" i="5"/>
  <c r="AW410" i="5"/>
  <c r="CC284" i="5"/>
  <c r="AW284" i="5"/>
  <c r="CC282" i="5"/>
  <c r="AW282" i="5"/>
  <c r="CC100" i="5"/>
  <c r="AW100" i="5"/>
  <c r="CC96" i="5"/>
  <c r="AW96" i="5"/>
  <c r="BI90" i="5"/>
  <c r="CO90" i="5"/>
  <c r="BI921" i="5"/>
  <c r="CO921" i="5"/>
  <c r="CZ116" i="5"/>
  <c r="BT116" i="5"/>
  <c r="BI440" i="5"/>
  <c r="CO440" i="5"/>
  <c r="CZ640" i="5"/>
  <c r="BT640" i="5"/>
  <c r="CO637" i="5"/>
  <c r="BI637" i="5"/>
  <c r="CO990" i="5"/>
  <c r="BI990" i="5"/>
  <c r="CZ405" i="5"/>
  <c r="BT405" i="5"/>
  <c r="BI792" i="5"/>
  <c r="CO792" i="5"/>
  <c r="BI791" i="5"/>
  <c r="CO791" i="5"/>
  <c r="BT783" i="5"/>
  <c r="CZ783" i="5"/>
  <c r="CZ148" i="5"/>
  <c r="BT148" i="5"/>
  <c r="CZ188" i="5"/>
  <c r="BT188" i="5"/>
  <c r="CZ338" i="5"/>
  <c r="BT338" i="5"/>
  <c r="BI122" i="5"/>
  <c r="CO122" i="5"/>
  <c r="CC979" i="5"/>
  <c r="AW979" i="5"/>
  <c r="CC924" i="5"/>
  <c r="AW924" i="5"/>
  <c r="CC715" i="5"/>
  <c r="AW715" i="5"/>
  <c r="AW691" i="5"/>
  <c r="CC691" i="5"/>
  <c r="CC431" i="5"/>
  <c r="AW431" i="5"/>
  <c r="AW418" i="5"/>
  <c r="CC418" i="5"/>
  <c r="CC291" i="5"/>
  <c r="AW291" i="5"/>
  <c r="CC286" i="5"/>
  <c r="AW286" i="5"/>
  <c r="AW134" i="5"/>
  <c r="CC134" i="5"/>
  <c r="CC175" i="5"/>
  <c r="AW175" i="5"/>
  <c r="CZ1001" i="5"/>
  <c r="BT1001" i="5"/>
  <c r="CO946" i="5"/>
  <c r="BI946" i="5"/>
  <c r="CZ158" i="5"/>
  <c r="BT158" i="5"/>
  <c r="CO316" i="5"/>
  <c r="BI316" i="5"/>
  <c r="CZ607" i="5"/>
  <c r="BT607" i="5"/>
  <c r="CO306" i="5"/>
  <c r="BI306" i="5"/>
  <c r="CZ709" i="5"/>
  <c r="BT709" i="5"/>
  <c r="BT497" i="5"/>
  <c r="CZ497" i="5"/>
  <c r="CZ673" i="5"/>
  <c r="BT673" i="5"/>
  <c r="BI452" i="5"/>
  <c r="CO452" i="5"/>
  <c r="CO510" i="5"/>
  <c r="BI510" i="5"/>
  <c r="CZ144" i="5"/>
  <c r="BT144" i="5"/>
  <c r="CZ117" i="5"/>
  <c r="BT117" i="5"/>
  <c r="CZ334" i="5"/>
  <c r="BT334" i="5"/>
  <c r="CO997" i="5"/>
  <c r="BI997" i="5"/>
  <c r="BI170" i="5"/>
  <c r="CO170" i="5"/>
  <c r="AW944" i="5"/>
  <c r="CC944" i="5"/>
  <c r="CC878" i="5"/>
  <c r="AW878" i="5"/>
  <c r="AW794" i="5"/>
  <c r="CC794" i="5"/>
  <c r="CC711" i="5"/>
  <c r="AW711" i="5"/>
  <c r="CC526" i="5"/>
  <c r="AW526" i="5"/>
  <c r="CC453" i="5"/>
  <c r="AW453" i="5"/>
  <c r="CC287" i="5"/>
  <c r="AW287" i="5"/>
  <c r="CC274" i="5"/>
  <c r="AW274" i="5"/>
  <c r="CC118" i="5"/>
  <c r="AW118" i="5"/>
  <c r="CC107" i="5"/>
  <c r="AW107" i="5"/>
  <c r="BI759" i="5"/>
  <c r="CO759" i="5"/>
  <c r="BT535" i="5"/>
  <c r="CZ535" i="5"/>
  <c r="CZ181" i="5"/>
  <c r="BT181" i="5"/>
  <c r="CZ24" i="5"/>
  <c r="BT24" i="5"/>
  <c r="CZ150" i="5"/>
  <c r="BT150" i="5"/>
  <c r="CZ797" i="5"/>
  <c r="BT797" i="5"/>
  <c r="BI856" i="5"/>
  <c r="CO856" i="5"/>
  <c r="BT998" i="5"/>
  <c r="CZ998" i="5"/>
  <c r="AW818" i="5"/>
  <c r="CC818" i="5"/>
  <c r="AW687" i="5"/>
  <c r="CC687" i="5"/>
  <c r="AW479" i="5"/>
  <c r="CC479" i="5"/>
  <c r="AW444" i="5"/>
  <c r="CC444" i="5"/>
  <c r="AW29" i="5"/>
  <c r="CC29" i="5"/>
  <c r="CC28" i="5"/>
  <c r="AW28" i="5"/>
  <c r="CZ687" i="5"/>
  <c r="BT687" i="5"/>
  <c r="CO101" i="5"/>
  <c r="BI101" i="5"/>
  <c r="BI302" i="5"/>
  <c r="CO302" i="5"/>
  <c r="BT722" i="5"/>
  <c r="CZ722" i="5"/>
  <c r="BT977" i="5"/>
  <c r="CZ977" i="5"/>
  <c r="BI411" i="5"/>
  <c r="CO411" i="5"/>
  <c r="CO431" i="5"/>
  <c r="BI431" i="5"/>
  <c r="BT566" i="5"/>
  <c r="CZ566" i="5"/>
  <c r="CZ816" i="5"/>
  <c r="BT816" i="5"/>
  <c r="CZ163" i="5"/>
  <c r="BT163" i="5"/>
  <c r="BT59" i="5"/>
  <c r="CZ59" i="5"/>
  <c r="CZ104" i="5"/>
  <c r="BT104" i="5"/>
  <c r="BI509" i="5"/>
  <c r="CO509" i="5"/>
  <c r="AW838" i="5"/>
  <c r="CC838" i="5"/>
  <c r="CC704" i="5"/>
  <c r="AW704" i="5"/>
  <c r="AW545" i="5"/>
  <c r="CC545" i="5"/>
  <c r="AW416" i="5"/>
  <c r="CC416" i="5"/>
  <c r="AW238" i="5"/>
  <c r="CC238" i="5"/>
  <c r="AW51" i="5"/>
  <c r="CC51" i="5"/>
  <c r="CZ145" i="5"/>
  <c r="BT145" i="5"/>
  <c r="CZ619" i="5"/>
  <c r="BT619" i="5"/>
  <c r="BT903" i="5"/>
  <c r="CZ903" i="5"/>
  <c r="CZ512" i="5"/>
  <c r="BT512" i="5"/>
  <c r="BT543" i="5"/>
  <c r="CZ543" i="5"/>
  <c r="BT960" i="5"/>
  <c r="CZ960" i="5"/>
  <c r="BI819" i="5"/>
  <c r="CO819" i="5"/>
  <c r="BT770" i="5"/>
  <c r="CZ770" i="5"/>
  <c r="BI716" i="5"/>
  <c r="CO716" i="5"/>
  <c r="CO600" i="5"/>
  <c r="BI600" i="5"/>
  <c r="CZ276" i="5"/>
  <c r="BT276" i="5"/>
  <c r="BT442" i="5"/>
  <c r="CZ442" i="5"/>
  <c r="BT19" i="5"/>
  <c r="CZ19" i="5"/>
  <c r="AW912" i="5"/>
  <c r="CC912" i="5"/>
  <c r="AW742" i="5"/>
  <c r="CC742" i="5"/>
  <c r="AW668" i="5"/>
  <c r="CC668" i="5"/>
  <c r="AW550" i="5"/>
  <c r="CC550" i="5"/>
  <c r="AW295" i="5"/>
  <c r="CC295" i="5"/>
  <c r="CC266" i="5"/>
  <c r="AW266" i="5"/>
  <c r="AW73" i="5"/>
  <c r="CC73" i="5"/>
  <c r="BT495" i="5"/>
  <c r="CZ495" i="5"/>
  <c r="BT511" i="5"/>
  <c r="CZ511" i="5"/>
  <c r="CO781" i="5"/>
  <c r="BI781" i="5"/>
  <c r="BI166" i="5"/>
  <c r="CO166" i="5"/>
  <c r="CZ56" i="5"/>
  <c r="BT56" i="5"/>
  <c r="BI162" i="5"/>
  <c r="CO162" i="5"/>
  <c r="CZ818" i="5"/>
  <c r="BT818" i="5"/>
  <c r="CO939" i="5"/>
  <c r="BI939" i="5"/>
  <c r="CO322" i="5"/>
  <c r="BI322" i="5"/>
  <c r="CO923" i="5"/>
  <c r="BI923" i="5"/>
  <c r="CZ136" i="5"/>
  <c r="BT136" i="5"/>
  <c r="CZ938" i="5"/>
  <c r="BT938" i="5"/>
  <c r="BI1008" i="5"/>
  <c r="CO1008" i="5"/>
  <c r="BI86" i="5"/>
  <c r="CO86" i="5"/>
  <c r="AW1010" i="5"/>
  <c r="CC1010" i="5"/>
  <c r="CC927" i="5"/>
  <c r="AW927" i="5"/>
  <c r="CC795" i="5"/>
  <c r="AW795" i="5"/>
  <c r="CC773" i="5"/>
  <c r="AW773" i="5"/>
  <c r="CC655" i="5"/>
  <c r="AW655" i="5"/>
  <c r="CC159" i="5"/>
  <c r="AW159" i="5"/>
  <c r="AW124" i="5"/>
  <c r="CC124" i="5"/>
  <c r="CC114" i="5"/>
  <c r="AW114" i="5"/>
  <c r="BT173" i="5"/>
  <c r="CZ173" i="5"/>
  <c r="CZ286" i="5"/>
  <c r="BT286" i="5"/>
  <c r="BI232" i="5"/>
  <c r="CO232" i="5"/>
  <c r="BT49" i="5"/>
  <c r="CZ49" i="5"/>
  <c r="CZ312" i="5"/>
  <c r="BT312" i="5"/>
  <c r="AW980" i="5"/>
  <c r="CC980" i="5"/>
  <c r="AW922" i="5"/>
  <c r="CC922" i="5"/>
  <c r="AW816" i="5"/>
  <c r="CC816" i="5"/>
  <c r="AW705" i="5"/>
  <c r="CC705" i="5"/>
  <c r="CC285" i="5"/>
  <c r="AW285" i="5"/>
  <c r="CC210" i="5"/>
  <c r="AW210" i="5"/>
  <c r="BI203" i="5"/>
  <c r="CO203" i="5"/>
  <c r="BT15" i="5"/>
  <c r="CZ15" i="5"/>
  <c r="BI446" i="5"/>
  <c r="CO446" i="5"/>
  <c r="CZ97" i="5"/>
  <c r="BT97" i="5"/>
  <c r="CO271" i="5"/>
  <c r="BI271" i="5"/>
  <c r="CZ328" i="5"/>
  <c r="BT328" i="5"/>
  <c r="CZ548" i="5"/>
  <c r="BT548" i="5"/>
  <c r="CO527" i="5"/>
  <c r="BI527" i="5"/>
  <c r="BI135" i="5"/>
  <c r="CO135" i="5"/>
  <c r="CO1002" i="5"/>
  <c r="BI1002" i="5"/>
  <c r="BT672" i="5"/>
  <c r="CZ672" i="5"/>
  <c r="BI676" i="5"/>
  <c r="CO676" i="5"/>
  <c r="BI670" i="5"/>
  <c r="CO670" i="5"/>
  <c r="BI370" i="5"/>
  <c r="CO370" i="5"/>
  <c r="BI694" i="5"/>
  <c r="CO694" i="5"/>
  <c r="BT658" i="5"/>
  <c r="CZ658" i="5"/>
  <c r="BT740" i="5"/>
  <c r="CZ740" i="5"/>
  <c r="CZ96" i="5"/>
  <c r="BT96" i="5"/>
  <c r="BT950" i="5"/>
  <c r="CZ950" i="5"/>
  <c r="CZ488" i="5"/>
  <c r="BT488" i="5"/>
  <c r="CO283" i="5"/>
  <c r="BI283" i="5"/>
  <c r="AW951" i="5"/>
  <c r="CC951" i="5"/>
  <c r="AW893" i="5"/>
  <c r="CC893" i="5"/>
  <c r="AW712" i="5"/>
  <c r="CC712" i="5"/>
  <c r="AW581" i="5"/>
  <c r="CC581" i="5"/>
  <c r="AW17" i="5"/>
  <c r="CC17" i="5"/>
  <c r="BI210" i="5"/>
  <c r="CO210" i="5"/>
  <c r="CZ804" i="5"/>
  <c r="BT804" i="5"/>
  <c r="CZ879" i="5"/>
  <c r="BT879" i="5"/>
  <c r="BT229" i="5"/>
  <c r="CZ229" i="5"/>
  <c r="CO487" i="5"/>
  <c r="BI487" i="5"/>
  <c r="CO137" i="5"/>
  <c r="BI137" i="5"/>
  <c r="BI685" i="5"/>
  <c r="CO685" i="5"/>
  <c r="CO739" i="5"/>
  <c r="BI739" i="5"/>
  <c r="CO467" i="5"/>
  <c r="BI467" i="5"/>
  <c r="CZ602" i="5"/>
  <c r="BT602" i="5"/>
  <c r="BT193" i="5"/>
  <c r="CZ193" i="5"/>
  <c r="BT135" i="5"/>
  <c r="CZ135" i="5"/>
  <c r="AW918" i="5"/>
  <c r="CC918" i="5"/>
  <c r="AW842" i="5"/>
  <c r="CC842" i="5"/>
  <c r="AW756" i="5"/>
  <c r="CC756" i="5"/>
  <c r="AW682" i="5"/>
  <c r="CC682" i="5"/>
  <c r="AW595" i="5"/>
  <c r="CC595" i="5"/>
  <c r="AW517" i="5"/>
  <c r="CC517" i="5"/>
  <c r="AW191" i="5"/>
  <c r="CC191" i="5"/>
  <c r="CC185" i="5"/>
  <c r="AW185" i="5"/>
  <c r="BI343" i="5"/>
  <c r="CO343" i="5"/>
  <c r="BT221" i="5"/>
  <c r="CZ221" i="5"/>
  <c r="CO418" i="5"/>
  <c r="BI418" i="5"/>
  <c r="BT563" i="5"/>
  <c r="CZ563" i="5"/>
  <c r="CO747" i="5"/>
  <c r="BI747" i="5"/>
  <c r="BT856" i="5"/>
  <c r="CZ856" i="5"/>
  <c r="BT913" i="5"/>
  <c r="CZ913" i="5"/>
  <c r="BI932" i="5"/>
  <c r="CO932" i="5"/>
  <c r="CO833" i="5"/>
  <c r="BI833" i="5"/>
  <c r="BI413" i="5"/>
  <c r="CO413" i="5"/>
  <c r="BI359" i="5"/>
  <c r="CO359" i="5"/>
  <c r="BI748" i="5"/>
  <c r="CO748" i="5"/>
  <c r="BI662" i="5"/>
  <c r="CO662" i="5"/>
  <c r="BT577" i="5"/>
  <c r="CZ577" i="5"/>
  <c r="BI63" i="5"/>
  <c r="CO63" i="5"/>
  <c r="CZ120" i="5"/>
  <c r="BT120" i="5"/>
  <c r="CZ314" i="5"/>
  <c r="BT314" i="5"/>
  <c r="BI978" i="5"/>
  <c r="CO978" i="5"/>
  <c r="CZ946" i="5"/>
  <c r="BT946" i="5"/>
  <c r="AW965" i="5"/>
  <c r="CC965" i="5"/>
  <c r="CC897" i="5"/>
  <c r="AW897" i="5"/>
  <c r="AW695" i="5"/>
  <c r="CC695" i="5"/>
  <c r="CC643" i="5"/>
  <c r="AW643" i="5"/>
  <c r="CC452" i="5"/>
  <c r="AW452" i="5"/>
  <c r="CC462" i="5"/>
  <c r="AW462" i="5"/>
  <c r="AW255" i="5"/>
  <c r="CC255" i="5"/>
  <c r="CO267" i="5"/>
  <c r="BI267" i="5"/>
  <c r="CO757" i="5"/>
  <c r="BI757" i="5"/>
  <c r="BI353" i="5"/>
  <c r="CO353" i="5"/>
  <c r="BT217" i="5"/>
  <c r="CZ217" i="5"/>
  <c r="CO253" i="5"/>
  <c r="BI253" i="5"/>
  <c r="CZ610" i="5"/>
  <c r="BT610" i="5"/>
  <c r="CO420" i="5"/>
  <c r="BI420" i="5"/>
  <c r="AW984" i="5"/>
  <c r="CC984" i="5"/>
  <c r="AW890" i="5"/>
  <c r="CC890" i="5"/>
  <c r="AW752" i="5"/>
  <c r="CC752" i="5"/>
  <c r="AW678" i="5"/>
  <c r="CC678" i="5"/>
  <c r="AW554" i="5"/>
  <c r="CC554" i="5"/>
  <c r="CC305" i="5"/>
  <c r="AW305" i="5"/>
  <c r="BT590" i="5"/>
  <c r="CZ590" i="5"/>
  <c r="CZ250" i="5"/>
  <c r="BT250" i="5"/>
  <c r="BT31" i="5"/>
  <c r="CZ31" i="5"/>
  <c r="CO275" i="5"/>
  <c r="BI275" i="5"/>
  <c r="CZ426" i="5"/>
  <c r="BT426" i="5"/>
  <c r="CO546" i="5"/>
  <c r="BI546" i="5"/>
  <c r="CO574" i="5"/>
  <c r="BI574" i="5"/>
  <c r="CO624" i="5"/>
  <c r="BI624" i="5"/>
  <c r="BI971" i="5"/>
  <c r="CO971" i="5"/>
  <c r="BI906" i="5"/>
  <c r="CO906" i="5"/>
  <c r="CZ997" i="5"/>
  <c r="BT997" i="5"/>
  <c r="BI207" i="5"/>
  <c r="CO207" i="5"/>
  <c r="CZ171" i="5"/>
  <c r="BT171" i="5"/>
  <c r="BT859" i="5"/>
  <c r="CZ859" i="5"/>
  <c r="BT986" i="5"/>
  <c r="CZ986" i="5"/>
  <c r="CO855" i="5"/>
  <c r="BI855" i="5"/>
  <c r="BI690" i="5"/>
  <c r="CO690" i="5"/>
  <c r="BT632" i="5"/>
  <c r="CZ632" i="5"/>
  <c r="BT515" i="5"/>
  <c r="CZ515" i="5"/>
  <c r="CO235" i="5"/>
  <c r="BI235" i="5"/>
  <c r="AW895" i="5"/>
  <c r="CC895" i="5"/>
  <c r="CC611" i="5"/>
  <c r="AW611" i="5"/>
  <c r="CC515" i="5"/>
  <c r="AW515" i="5"/>
  <c r="CZ130" i="5"/>
  <c r="BT130" i="5"/>
  <c r="CZ321" i="5"/>
  <c r="BT321" i="5"/>
  <c r="BT133" i="5"/>
  <c r="CZ133" i="5"/>
  <c r="BT375" i="5"/>
  <c r="CZ375" i="5"/>
  <c r="BI459" i="5"/>
  <c r="CO459" i="5"/>
  <c r="BT85" i="5"/>
  <c r="CZ85" i="5"/>
  <c r="CO625" i="5"/>
  <c r="BI625" i="5"/>
  <c r="CO1007" i="5"/>
  <c r="BI1007" i="5"/>
  <c r="CC700" i="5"/>
  <c r="AW700" i="5"/>
  <c r="AW571" i="5"/>
  <c r="CC571" i="5"/>
  <c r="CC414" i="5"/>
  <c r="AW414" i="5"/>
  <c r="AW127" i="5"/>
  <c r="CC127" i="5"/>
  <c r="BI868" i="5"/>
  <c r="CO868" i="5"/>
  <c r="BT374" i="5"/>
  <c r="CZ374" i="5"/>
  <c r="BI592" i="5"/>
  <c r="CO592" i="5"/>
  <c r="BT764" i="5"/>
  <c r="CZ764" i="5"/>
  <c r="BT569" i="5"/>
  <c r="CZ569" i="5"/>
  <c r="BT684" i="5"/>
  <c r="CZ684" i="5"/>
  <c r="CO964" i="5"/>
  <c r="BI964" i="5"/>
  <c r="BT670" i="5"/>
  <c r="CZ670" i="5"/>
  <c r="CZ703" i="5"/>
  <c r="BT703" i="5"/>
  <c r="CO364" i="5"/>
  <c r="BI364" i="5"/>
  <c r="BT213" i="5"/>
  <c r="CZ213" i="5"/>
  <c r="CO239" i="5"/>
  <c r="BI239" i="5"/>
  <c r="BT934" i="5"/>
  <c r="CZ934" i="5"/>
  <c r="CC961" i="5"/>
  <c r="AW961" i="5"/>
  <c r="AW904" i="5"/>
  <c r="CC904" i="5"/>
  <c r="AW772" i="5"/>
  <c r="CC772" i="5"/>
  <c r="CC641" i="5"/>
  <c r="AW641" i="5"/>
  <c r="AW483" i="5"/>
  <c r="CC483" i="5"/>
  <c r="AW422" i="5"/>
  <c r="CC422" i="5"/>
  <c r="AW233" i="5"/>
  <c r="CC233" i="5"/>
  <c r="CC169" i="5"/>
  <c r="AW169" i="5"/>
  <c r="CZ476" i="5"/>
  <c r="BT476" i="5"/>
  <c r="BI553" i="5"/>
  <c r="CO553" i="5"/>
  <c r="CZ560" i="5"/>
  <c r="BT560" i="5"/>
  <c r="CO849" i="5"/>
  <c r="BI849" i="5"/>
  <c r="BI251" i="5"/>
  <c r="CO251" i="5"/>
  <c r="BT628" i="5"/>
  <c r="CZ628" i="5"/>
  <c r="BT231" i="5"/>
  <c r="CZ231" i="5"/>
  <c r="BI951" i="5"/>
  <c r="CO951" i="5"/>
  <c r="CZ982" i="5"/>
  <c r="BT982" i="5"/>
  <c r="BI540" i="5"/>
  <c r="CO540" i="5"/>
  <c r="BT362" i="5"/>
  <c r="CZ362" i="5"/>
  <c r="BT472" i="5"/>
  <c r="CZ472" i="5"/>
  <c r="CZ418" i="5"/>
  <c r="BT418" i="5"/>
  <c r="CC841" i="5"/>
  <c r="AW841" i="5"/>
  <c r="CC613" i="5"/>
  <c r="AW613" i="5"/>
  <c r="AW482" i="5"/>
  <c r="CC482" i="5"/>
  <c r="AW478" i="5"/>
  <c r="CC478" i="5"/>
  <c r="CC423" i="5"/>
  <c r="AW423" i="5"/>
  <c r="AW168" i="5"/>
  <c r="CC168" i="5"/>
  <c r="AW27" i="5"/>
  <c r="CC27" i="5"/>
  <c r="CC26" i="5"/>
  <c r="AW26" i="5"/>
  <c r="CO104" i="5"/>
  <c r="BI104" i="5"/>
  <c r="CO767" i="5"/>
  <c r="BI767" i="5"/>
  <c r="CZ790" i="5"/>
  <c r="BT790" i="5"/>
  <c r="CO837" i="5"/>
  <c r="BI837" i="5"/>
  <c r="BJ36" i="5"/>
  <c r="CP36" i="5"/>
  <c r="CO48" i="5"/>
  <c r="BI48" i="5"/>
  <c r="BI900" i="5"/>
  <c r="CO900" i="5"/>
  <c r="CZ52" i="5"/>
  <c r="BT52" i="5"/>
  <c r="CO532" i="5"/>
  <c r="BI532" i="5"/>
  <c r="BI142" i="5"/>
  <c r="CO142" i="5"/>
  <c r="CO113" i="5"/>
  <c r="BI113" i="5"/>
  <c r="CO192" i="5"/>
  <c r="BI192" i="5"/>
  <c r="CC875" i="5"/>
  <c r="AW875" i="5"/>
  <c r="AW755" i="5"/>
  <c r="CC755" i="5"/>
  <c r="CC625" i="5"/>
  <c r="AW625" i="5"/>
  <c r="CC344" i="5"/>
  <c r="AW344" i="5"/>
  <c r="CC346" i="5"/>
  <c r="AW346" i="5"/>
  <c r="CC48" i="5"/>
  <c r="AW48" i="5"/>
  <c r="CZ743" i="5"/>
  <c r="BT743" i="5"/>
  <c r="BT765" i="5"/>
  <c r="CZ765" i="5"/>
  <c r="CO476" i="5"/>
  <c r="BI476" i="5"/>
  <c r="BT191" i="5"/>
  <c r="CZ191" i="5"/>
  <c r="CO1010" i="5"/>
  <c r="BI1010" i="5"/>
  <c r="BT647" i="5"/>
  <c r="CZ647" i="5"/>
  <c r="BI779" i="5"/>
  <c r="CO779" i="5"/>
  <c r="CZ161" i="5"/>
  <c r="BT161" i="5"/>
  <c r="CZ331" i="5"/>
  <c r="BT331" i="5"/>
  <c r="BT333" i="5"/>
  <c r="CZ333" i="5"/>
  <c r="BI770" i="5"/>
  <c r="CO770" i="5"/>
  <c r="AW831" i="5"/>
  <c r="CC831" i="5"/>
  <c r="CC630" i="5"/>
  <c r="AW630" i="5"/>
  <c r="AW469" i="5"/>
  <c r="CC469" i="5"/>
  <c r="AW370" i="5"/>
  <c r="CC370" i="5"/>
  <c r="AW341" i="5"/>
  <c r="CC341" i="5"/>
  <c r="CC223" i="5"/>
  <c r="AW223" i="5"/>
  <c r="BT169" i="5"/>
  <c r="CZ169" i="5"/>
  <c r="BI513" i="5"/>
  <c r="CO513" i="5"/>
  <c r="BT810" i="5"/>
  <c r="CZ810" i="5"/>
  <c r="CZ218" i="5"/>
  <c r="BT218" i="5"/>
  <c r="CO111" i="5"/>
  <c r="BI111" i="5"/>
  <c r="CZ877" i="5"/>
  <c r="BT877" i="5"/>
  <c r="AW607" i="5"/>
  <c r="CC607" i="5"/>
  <c r="AW352" i="5"/>
  <c r="CC352" i="5"/>
  <c r="CZ788" i="5"/>
  <c r="BT788" i="5"/>
  <c r="CO462" i="5"/>
  <c r="BI462" i="5"/>
  <c r="AW931" i="5"/>
  <c r="CC931" i="5"/>
  <c r="CC626" i="5"/>
  <c r="AW626" i="5"/>
  <c r="CZ519" i="5"/>
  <c r="BT519" i="5"/>
  <c r="CO941" i="5"/>
  <c r="BI941" i="5"/>
  <c r="CZ904" i="5"/>
  <c r="BT904" i="5"/>
  <c r="CO97" i="5"/>
  <c r="BI97" i="5"/>
  <c r="CZ741" i="5"/>
  <c r="BT741" i="5"/>
  <c r="AW574" i="5"/>
  <c r="CC574" i="5"/>
  <c r="BT731" i="5"/>
  <c r="CZ731" i="5"/>
  <c r="CZ848" i="5"/>
  <c r="BT848" i="5"/>
  <c r="CO839" i="5"/>
  <c r="BI839" i="5"/>
  <c r="CZ799" i="5"/>
  <c r="BT799" i="5"/>
  <c r="CZ811" i="5"/>
  <c r="BT811" i="5"/>
  <c r="BI966" i="5"/>
  <c r="CO966" i="5"/>
  <c r="CZ300" i="5"/>
  <c r="BT300" i="5"/>
  <c r="BT493" i="5"/>
  <c r="CZ493" i="5"/>
  <c r="CZ614" i="5"/>
  <c r="BT614" i="5"/>
  <c r="BT940" i="5"/>
  <c r="CZ940" i="5"/>
  <c r="AW805" i="5"/>
  <c r="CC805" i="5"/>
  <c r="AW315" i="5"/>
  <c r="CC315" i="5"/>
  <c r="BT424" i="5"/>
  <c r="CZ424" i="5"/>
  <c r="CZ626" i="5"/>
  <c r="BT626" i="5"/>
  <c r="BT944" i="5"/>
  <c r="CZ944" i="5"/>
  <c r="BT662" i="5"/>
  <c r="CZ662" i="5"/>
  <c r="BI539" i="5"/>
  <c r="CO539" i="5"/>
  <c r="CC827" i="5"/>
  <c r="AW827" i="5"/>
  <c r="CC366" i="5"/>
  <c r="AW366" i="5"/>
  <c r="BT635" i="5"/>
  <c r="CZ635" i="5"/>
  <c r="CZ925" i="5"/>
  <c r="BT925" i="5"/>
  <c r="CZ316" i="5"/>
  <c r="BT316" i="5"/>
  <c r="BT792" i="5"/>
  <c r="CZ792" i="5"/>
  <c r="AW848" i="5"/>
  <c r="CC848" i="5"/>
  <c r="AW684" i="5"/>
  <c r="CC684" i="5"/>
  <c r="CC525" i="5"/>
  <c r="AW525" i="5"/>
  <c r="BI657" i="5"/>
  <c r="CO657" i="5"/>
  <c r="BI79" i="5"/>
  <c r="CO79" i="5"/>
  <c r="AW579" i="5"/>
  <c r="CC579" i="5"/>
  <c r="CZ41" i="5"/>
  <c r="BT41" i="5"/>
  <c r="BI850" i="5"/>
  <c r="CO850" i="5"/>
  <c r="BT379" i="5"/>
  <c r="CZ379" i="5"/>
  <c r="CZ883" i="5"/>
  <c r="BT883" i="5"/>
  <c r="BI736" i="5"/>
  <c r="CO736" i="5"/>
  <c r="BT253" i="5"/>
  <c r="CZ253" i="5"/>
  <c r="BT730" i="5"/>
  <c r="CZ730" i="5"/>
  <c r="CO913" i="5"/>
  <c r="BI913" i="5"/>
  <c r="BI21" i="5"/>
  <c r="CO21" i="5"/>
  <c r="BI692" i="5"/>
  <c r="CO692" i="5"/>
  <c r="BT893" i="5"/>
  <c r="CZ893" i="5"/>
  <c r="CC821" i="5"/>
  <c r="AW821" i="5"/>
  <c r="AW706" i="5"/>
  <c r="CC706" i="5"/>
  <c r="AW360" i="5"/>
  <c r="CC360" i="5"/>
  <c r="CC213" i="5"/>
  <c r="AW213" i="5"/>
  <c r="BT509" i="5"/>
  <c r="CZ509" i="5"/>
  <c r="BI771" i="5"/>
  <c r="CO771" i="5"/>
  <c r="CO861" i="5"/>
  <c r="BI861" i="5"/>
  <c r="BI499" i="5"/>
  <c r="CO499" i="5"/>
  <c r="BI25" i="5"/>
  <c r="CO25" i="5"/>
  <c r="CO374" i="5"/>
  <c r="BI374" i="5"/>
  <c r="BI567" i="5"/>
  <c r="CO567" i="5"/>
  <c r="CO372" i="5"/>
  <c r="BI372" i="5"/>
  <c r="BI986" i="5"/>
  <c r="CO986" i="5"/>
  <c r="BI706" i="5"/>
  <c r="CO706" i="5"/>
  <c r="BI575" i="5"/>
  <c r="CO575" i="5"/>
  <c r="BI717" i="5"/>
  <c r="CO717" i="5"/>
  <c r="BI400" i="5"/>
  <c r="CO400" i="5"/>
  <c r="BT505" i="5"/>
  <c r="CZ505" i="5"/>
  <c r="AW955" i="5"/>
  <c r="CC955" i="5"/>
  <c r="AW724" i="5"/>
  <c r="CC724" i="5"/>
  <c r="AW481" i="5"/>
  <c r="CC481" i="5"/>
  <c r="AW371" i="5"/>
  <c r="CC371" i="5"/>
  <c r="AW446" i="5"/>
  <c r="CC446" i="5"/>
  <c r="BT961" i="5"/>
  <c r="CZ961" i="5"/>
  <c r="CZ992" i="5"/>
  <c r="BT992" i="5"/>
  <c r="BI641" i="5"/>
  <c r="CO641" i="5"/>
  <c r="BI169" i="5"/>
  <c r="CO169" i="5"/>
  <c r="CO667" i="5"/>
  <c r="BI667" i="5"/>
  <c r="BI555" i="5"/>
  <c r="CO555" i="5"/>
  <c r="CO417" i="5"/>
  <c r="BI417" i="5"/>
  <c r="CZ923" i="5"/>
  <c r="BT923" i="5"/>
  <c r="CO112" i="5"/>
  <c r="BI112" i="5"/>
  <c r="CO504" i="5"/>
  <c r="BI504" i="5"/>
  <c r="CO196" i="5"/>
  <c r="BI196" i="5"/>
  <c r="CZ773" i="5"/>
  <c r="BT773" i="5"/>
  <c r="CZ192" i="5"/>
  <c r="BT192" i="5"/>
  <c r="BT681" i="5"/>
  <c r="CZ681" i="5"/>
  <c r="CZ42" i="5"/>
  <c r="BT42" i="5"/>
  <c r="CC861" i="5"/>
  <c r="AW861" i="5"/>
  <c r="CC768" i="5"/>
  <c r="AW768" i="5"/>
  <c r="CC707" i="5"/>
  <c r="AW707" i="5"/>
  <c r="CC353" i="5"/>
  <c r="AW353" i="5"/>
  <c r="CC326" i="5"/>
  <c r="AW326" i="5"/>
  <c r="AW158" i="5"/>
  <c r="CC158" i="5"/>
  <c r="AW95" i="5"/>
  <c r="CC95" i="5"/>
  <c r="BI150" i="5"/>
  <c r="CO150" i="5"/>
  <c r="BI523" i="5"/>
  <c r="CO523" i="5"/>
  <c r="CO415" i="5"/>
  <c r="BI415" i="5"/>
  <c r="CZ665" i="5"/>
  <c r="BT665" i="5"/>
  <c r="BI896" i="5"/>
  <c r="CO896" i="5"/>
  <c r="BI156" i="5"/>
  <c r="CO156" i="5"/>
  <c r="CO447" i="5"/>
  <c r="BI447" i="5"/>
  <c r="CZ74" i="5"/>
  <c r="BT74" i="5"/>
  <c r="CZ1004" i="5"/>
  <c r="BT1004" i="5"/>
  <c r="CC892" i="5"/>
  <c r="AW892" i="5"/>
  <c r="AW677" i="5"/>
  <c r="CC677" i="5"/>
  <c r="AW480" i="5"/>
  <c r="CC480" i="5"/>
  <c r="CC425" i="5"/>
  <c r="AW425" i="5"/>
  <c r="CC18" i="5"/>
  <c r="AW18" i="5"/>
  <c r="CO107" i="5"/>
  <c r="BI107" i="5"/>
  <c r="CZ202" i="5"/>
  <c r="BT202" i="5"/>
  <c r="CZ921" i="5"/>
  <c r="BT921" i="5"/>
  <c r="CZ481" i="5"/>
  <c r="BT481" i="5"/>
  <c r="CO617" i="5"/>
  <c r="BI617" i="5"/>
  <c r="CZ723" i="5"/>
  <c r="BT723" i="5"/>
  <c r="CO983" i="5"/>
  <c r="BI983" i="5"/>
  <c r="CZ180" i="5"/>
  <c r="BT180" i="5"/>
  <c r="BI45" i="5"/>
  <c r="CO45" i="5"/>
  <c r="CO602" i="5"/>
  <c r="BI602" i="5"/>
  <c r="BI842" i="5"/>
  <c r="CO842" i="5"/>
  <c r="CO340" i="5"/>
  <c r="BI340" i="5"/>
  <c r="CO68" i="5"/>
  <c r="BI68" i="5"/>
  <c r="BT410" i="5"/>
  <c r="CZ410" i="5"/>
  <c r="CO721" i="5"/>
  <c r="BI721" i="5"/>
  <c r="CZ18" i="5"/>
  <c r="BT18" i="5"/>
  <c r="AW791" i="5"/>
  <c r="CC791" i="5"/>
  <c r="CC530" i="5"/>
  <c r="AW530" i="5"/>
  <c r="CC334" i="5"/>
  <c r="AW334" i="5"/>
  <c r="AW154" i="5"/>
  <c r="CC154" i="5"/>
  <c r="AW87" i="5"/>
  <c r="CC87" i="5"/>
  <c r="CZ248" i="5"/>
  <c r="BT248" i="5"/>
  <c r="CO278" i="5"/>
  <c r="BI278" i="5"/>
  <c r="BT127" i="5"/>
  <c r="CZ127" i="5"/>
  <c r="CO860" i="5"/>
  <c r="BI860" i="5"/>
  <c r="CO967" i="5"/>
  <c r="BI967" i="5"/>
  <c r="BI184" i="5"/>
  <c r="CO184" i="5"/>
  <c r="BI365" i="5"/>
  <c r="CO365" i="5"/>
  <c r="BT652" i="5"/>
  <c r="CZ652" i="5"/>
  <c r="CO931" i="5"/>
  <c r="BI931" i="5"/>
  <c r="CZ711" i="5"/>
  <c r="BT711" i="5"/>
  <c r="BI874" i="5"/>
  <c r="CO874" i="5"/>
  <c r="BT454" i="5"/>
  <c r="CZ454" i="5"/>
  <c r="BT643" i="5"/>
  <c r="CZ643" i="5"/>
  <c r="BT350" i="5"/>
  <c r="CZ350" i="5"/>
  <c r="BI82" i="5"/>
  <c r="CO82" i="5"/>
  <c r="AW888" i="5"/>
  <c r="CC888" i="5"/>
  <c r="AW844" i="5"/>
  <c r="CC844" i="5"/>
  <c r="AW411" i="5"/>
  <c r="CC411" i="5"/>
  <c r="AW190" i="5"/>
  <c r="CC190" i="5"/>
  <c r="CC62" i="5"/>
  <c r="AW62" i="5"/>
  <c r="CO511" i="5"/>
  <c r="BI511" i="5"/>
  <c r="BI136" i="5"/>
  <c r="CO136" i="5"/>
  <c r="CO635" i="5"/>
  <c r="BI635" i="5"/>
  <c r="CZ348" i="5"/>
  <c r="BT348" i="5"/>
  <c r="CO755" i="5"/>
  <c r="BI755" i="5"/>
  <c r="BI134" i="5"/>
  <c r="CO134" i="5"/>
  <c r="CZ142" i="5"/>
  <c r="BT142" i="5"/>
  <c r="CZ101" i="5"/>
  <c r="BT101" i="5"/>
  <c r="CO119" i="5"/>
  <c r="BI119" i="5"/>
  <c r="BT345" i="5"/>
  <c r="CZ345" i="5"/>
  <c r="CO611" i="5"/>
  <c r="BI611" i="5"/>
  <c r="CZ423" i="5"/>
  <c r="BT423" i="5"/>
  <c r="CC476" i="5"/>
  <c r="AW476" i="5"/>
  <c r="BT781" i="5"/>
  <c r="CZ781" i="5"/>
  <c r="BI31" i="5"/>
  <c r="CO31" i="5"/>
  <c r="BI206" i="5"/>
  <c r="CO206" i="5"/>
  <c r="CZ122" i="5"/>
  <c r="BT122" i="5"/>
  <c r="BT517" i="5"/>
  <c r="CZ517" i="5"/>
  <c r="CO346" i="5"/>
  <c r="BI346" i="5"/>
  <c r="BT554" i="5"/>
  <c r="CZ554" i="5"/>
  <c r="CZ44" i="5"/>
  <c r="BT44" i="5"/>
  <c r="CO95" i="5"/>
  <c r="BI95" i="5"/>
  <c r="CO914" i="5"/>
  <c r="BI914" i="5"/>
  <c r="CC769" i="5"/>
  <c r="AW769" i="5"/>
  <c r="CC719" i="5"/>
  <c r="AW719" i="5"/>
  <c r="CC501" i="5"/>
  <c r="AW501" i="5"/>
  <c r="CC310" i="5"/>
  <c r="AW310" i="5"/>
  <c r="CC89" i="5"/>
  <c r="AW89" i="5"/>
  <c r="CC172" i="5"/>
  <c r="AW172" i="5"/>
  <c r="CC222" i="5"/>
  <c r="AW222" i="5"/>
  <c r="CO801" i="5"/>
  <c r="BI801" i="5"/>
  <c r="CZ58" i="5"/>
  <c r="BT58" i="5"/>
  <c r="BI521" i="5"/>
  <c r="CO521" i="5"/>
  <c r="BI930" i="5"/>
  <c r="CO930" i="5"/>
  <c r="CZ95" i="5"/>
  <c r="BT95" i="5"/>
  <c r="BI292" i="5"/>
  <c r="CO292" i="5"/>
  <c r="BI788" i="5"/>
  <c r="CO788" i="5"/>
  <c r="BT663" i="5"/>
  <c r="CZ663" i="5"/>
  <c r="BI474" i="5"/>
  <c r="CO474" i="5"/>
  <c r="CO110" i="5"/>
  <c r="BI110" i="5"/>
  <c r="CZ589" i="5"/>
  <c r="BT589" i="5"/>
  <c r="CO995" i="5"/>
  <c r="BI995" i="5"/>
  <c r="CO612" i="5"/>
  <c r="BI612" i="5"/>
  <c r="AW885" i="5"/>
  <c r="CC885" i="5"/>
  <c r="CC917" i="5"/>
  <c r="AW917" i="5"/>
  <c r="CC806" i="5"/>
  <c r="AW806" i="5"/>
  <c r="AW654" i="5"/>
  <c r="CC654" i="5"/>
  <c r="CC437" i="5"/>
  <c r="AW437" i="5"/>
  <c r="CC401" i="5"/>
  <c r="AW401" i="5"/>
  <c r="AW180" i="5"/>
  <c r="CC180" i="5"/>
  <c r="CC58" i="5"/>
  <c r="AW58" i="5"/>
  <c r="CO149" i="5"/>
  <c r="BI149" i="5"/>
  <c r="CO115" i="5"/>
  <c r="BI115" i="5"/>
  <c r="BT428" i="5"/>
  <c r="CZ428" i="5"/>
  <c r="CZ34" i="5"/>
  <c r="BT34" i="5"/>
  <c r="CO157" i="5"/>
  <c r="BI157" i="5"/>
  <c r="CO632" i="5"/>
  <c r="BI632" i="5"/>
  <c r="CZ617" i="5"/>
  <c r="BT617" i="5"/>
  <c r="CO655" i="5"/>
  <c r="BI655" i="5"/>
  <c r="BT725" i="5"/>
  <c r="CZ725" i="5"/>
  <c r="BI566" i="5"/>
  <c r="CO566" i="5"/>
  <c r="BI885" i="5"/>
  <c r="CO885" i="5"/>
  <c r="CO769" i="5"/>
  <c r="BI769" i="5"/>
  <c r="BI515" i="5"/>
  <c r="CO515" i="5"/>
  <c r="BT582" i="5"/>
  <c r="CZ582" i="5"/>
  <c r="BT776" i="5"/>
  <c r="CZ776" i="5"/>
  <c r="CO873" i="5"/>
  <c r="BI873" i="5"/>
  <c r="CO826" i="5"/>
  <c r="BI826" i="5"/>
  <c r="BT876" i="5"/>
  <c r="CZ876" i="5"/>
  <c r="CZ352" i="5"/>
  <c r="BT352" i="5"/>
  <c r="CO38" i="5"/>
  <c r="BI38" i="5"/>
  <c r="BT489" i="5"/>
  <c r="CZ489" i="5"/>
  <c r="CO725" i="5"/>
  <c r="BI725" i="5"/>
  <c r="AW894" i="5"/>
  <c r="CC894" i="5"/>
  <c r="AW796" i="5"/>
  <c r="CC796" i="5"/>
  <c r="CC512" i="5"/>
  <c r="AW512" i="5"/>
  <c r="AW187" i="5"/>
  <c r="CC187" i="5"/>
  <c r="AW146" i="5"/>
  <c r="CC146" i="5"/>
  <c r="CC176" i="5"/>
  <c r="AW176" i="5"/>
  <c r="CZ156" i="5"/>
  <c r="BT156" i="5"/>
  <c r="BI248" i="5"/>
  <c r="CO248" i="5"/>
  <c r="CZ138" i="5"/>
  <c r="BT138" i="5"/>
  <c r="BI183" i="5"/>
  <c r="CO183" i="5"/>
  <c r="BT649" i="5"/>
  <c r="CZ649" i="5"/>
  <c r="CO310" i="5"/>
  <c r="BI310" i="5"/>
  <c r="CZ126" i="5"/>
  <c r="BT126" i="5"/>
  <c r="CZ429" i="5"/>
  <c r="BT429" i="5"/>
  <c r="CC939" i="5"/>
  <c r="AW939" i="5"/>
  <c r="AW782" i="5"/>
  <c r="CC782" i="5"/>
  <c r="CC751" i="5"/>
  <c r="AW751" i="5"/>
  <c r="CC642" i="5"/>
  <c r="AW642" i="5"/>
  <c r="AW349" i="5"/>
  <c r="CC349" i="5"/>
  <c r="CC186" i="5"/>
  <c r="AW186" i="5"/>
  <c r="AW144" i="5"/>
  <c r="CC144" i="5"/>
  <c r="CC173" i="5"/>
  <c r="AW173" i="5"/>
  <c r="BT261" i="5"/>
  <c r="CZ261" i="5"/>
  <c r="BT761" i="5"/>
  <c r="CZ761" i="5"/>
  <c r="BI973" i="5"/>
  <c r="CO973" i="5"/>
  <c r="CZ414" i="5"/>
  <c r="BT414" i="5"/>
  <c r="CZ234" i="5"/>
  <c r="BT234" i="5"/>
  <c r="CO477" i="5"/>
  <c r="BI477" i="5"/>
  <c r="CC867" i="5"/>
  <c r="AW867" i="5"/>
  <c r="AW792" i="5"/>
  <c r="CC792" i="5"/>
  <c r="CC701" i="5"/>
  <c r="AW701" i="5"/>
  <c r="CC514" i="5"/>
  <c r="AW514" i="5"/>
  <c r="CC443" i="5"/>
  <c r="AW443" i="5"/>
  <c r="CC407" i="5"/>
  <c r="AW407" i="5"/>
  <c r="CC110" i="5"/>
  <c r="AW110" i="5"/>
  <c r="CC99" i="5"/>
  <c r="AW99" i="5"/>
  <c r="CC119" i="5"/>
  <c r="AW119" i="5"/>
  <c r="BT846" i="5"/>
  <c r="CZ846" i="5"/>
  <c r="CZ439" i="5"/>
  <c r="BT439" i="5"/>
  <c r="CZ900" i="5"/>
  <c r="BT900" i="5"/>
  <c r="BI952" i="5"/>
  <c r="CO952" i="5"/>
  <c r="CZ994" i="5"/>
  <c r="BT994" i="5"/>
  <c r="BT453" i="5"/>
  <c r="CZ453" i="5"/>
  <c r="BT222" i="5"/>
  <c r="CZ222" i="5"/>
  <c r="CZ739" i="5"/>
  <c r="BT739" i="5"/>
  <c r="BI398" i="5"/>
  <c r="CO398" i="5"/>
  <c r="BT956" i="5"/>
  <c r="CZ956" i="5"/>
  <c r="CZ371" i="5"/>
  <c r="BT371" i="5"/>
  <c r="CO799" i="5"/>
  <c r="BI799" i="5"/>
  <c r="BT661" i="5"/>
  <c r="CZ661" i="5"/>
  <c r="CO241" i="5"/>
  <c r="BI241" i="5"/>
  <c r="BT917" i="5"/>
  <c r="CZ917" i="5"/>
  <c r="CZ151" i="5"/>
  <c r="BT151" i="5"/>
  <c r="CO299" i="5"/>
  <c r="BI299" i="5"/>
  <c r="BT267" i="5"/>
  <c r="CZ267" i="5"/>
  <c r="CO636" i="5"/>
  <c r="BI636" i="5"/>
  <c r="CC949" i="5"/>
  <c r="AW949" i="5"/>
  <c r="CC900" i="5"/>
  <c r="AW900" i="5"/>
  <c r="CC731" i="5"/>
  <c r="AW731" i="5"/>
  <c r="AW685" i="5"/>
  <c r="CC685" i="5"/>
  <c r="AW438" i="5"/>
  <c r="CC438" i="5"/>
  <c r="CC277" i="5"/>
  <c r="AW277" i="5"/>
  <c r="BT241" i="5"/>
  <c r="CZ241" i="5"/>
  <c r="BI744" i="5"/>
  <c r="CO744" i="5"/>
  <c r="BI740" i="5"/>
  <c r="CO740" i="5"/>
  <c r="BI27" i="5"/>
  <c r="CO27" i="5"/>
  <c r="BT378" i="5"/>
  <c r="CZ378" i="5"/>
  <c r="BT966" i="5"/>
  <c r="CZ966" i="5"/>
  <c r="BT964" i="5"/>
  <c r="CZ964" i="5"/>
  <c r="BT807" i="5"/>
  <c r="CZ807" i="5"/>
  <c r="BT760" i="5"/>
  <c r="CZ760" i="5"/>
  <c r="BT680" i="5"/>
  <c r="CZ680" i="5"/>
  <c r="BT708" i="5"/>
  <c r="CZ708" i="5"/>
  <c r="BI674" i="5"/>
  <c r="CO674" i="5"/>
  <c r="BI652" i="5"/>
  <c r="CO652" i="5"/>
  <c r="BT527" i="5"/>
  <c r="CZ527" i="5"/>
  <c r="CZ508" i="5"/>
  <c r="BT508" i="5"/>
  <c r="AW973" i="5"/>
  <c r="CC973" i="5"/>
  <c r="CC837" i="5"/>
  <c r="AW837" i="5"/>
  <c r="CC785" i="5"/>
  <c r="AW785" i="5"/>
  <c r="AW539" i="5"/>
  <c r="CC539" i="5"/>
  <c r="AW473" i="5"/>
  <c r="CC473" i="5"/>
  <c r="AW385" i="5"/>
  <c r="CC385" i="5"/>
  <c r="CC241" i="5"/>
  <c r="AW241" i="5"/>
  <c r="AW49" i="5"/>
  <c r="CC49" i="5"/>
  <c r="CZ149" i="5"/>
  <c r="BT149" i="5"/>
  <c r="CZ564" i="5"/>
  <c r="BT564" i="5"/>
  <c r="CO935" i="5"/>
  <c r="BI935" i="5"/>
  <c r="CZ857" i="5"/>
  <c r="BT857" i="5"/>
  <c r="CZ985" i="5"/>
  <c r="BT985" i="5"/>
  <c r="CZ431" i="5"/>
  <c r="BT431" i="5"/>
  <c r="CO102" i="5"/>
  <c r="BI102" i="5"/>
  <c r="BT422" i="5"/>
  <c r="CZ422" i="5"/>
  <c r="CZ530" i="5"/>
  <c r="BT530" i="5"/>
  <c r="BI871" i="5"/>
  <c r="CO871" i="5"/>
  <c r="AW493" i="5"/>
  <c r="CC493" i="5"/>
  <c r="AW317" i="5"/>
  <c r="CC317" i="5"/>
  <c r="CC202" i="5"/>
  <c r="AW202" i="5"/>
  <c r="CC84" i="5"/>
  <c r="AW84" i="5"/>
  <c r="CO402" i="5"/>
  <c r="BI402" i="5"/>
  <c r="CZ919" i="5"/>
  <c r="BT919" i="5"/>
  <c r="CO286" i="5"/>
  <c r="BI286" i="5"/>
  <c r="CO916" i="5"/>
  <c r="BI916" i="5"/>
  <c r="AW252" i="5"/>
  <c r="CC252" i="5"/>
  <c r="BI929" i="5"/>
  <c r="CO929" i="5"/>
  <c r="BJ42" i="5"/>
  <c r="CP42" i="5"/>
  <c r="CO204" i="5"/>
  <c r="BI204" i="5"/>
  <c r="BI962" i="5"/>
  <c r="CO962" i="5"/>
  <c r="BI547" i="5"/>
  <c r="CO547" i="5"/>
  <c r="BI17" i="5"/>
  <c r="CO17" i="5"/>
  <c r="AW762" i="5"/>
  <c r="CC762" i="5"/>
  <c r="CC197" i="5"/>
  <c r="AW197" i="5"/>
  <c r="BI808" i="5"/>
  <c r="CO808" i="5"/>
  <c r="BI689" i="5"/>
  <c r="CO689" i="5"/>
  <c r="BT279" i="5"/>
  <c r="CZ279" i="5"/>
  <c r="AW450" i="5"/>
  <c r="CC450" i="5"/>
  <c r="CC219" i="5"/>
  <c r="AW219" i="5"/>
  <c r="BI350" i="5"/>
  <c r="CO350" i="5"/>
  <c r="BT815" i="5"/>
  <c r="CZ815" i="5"/>
  <c r="BT301" i="5"/>
  <c r="CZ301" i="5"/>
  <c r="BT1002" i="5"/>
  <c r="CZ1002" i="5"/>
  <c r="BI754" i="5"/>
  <c r="CO754" i="5"/>
  <c r="BI406" i="5"/>
  <c r="CO406" i="5"/>
  <c r="AW758" i="5"/>
  <c r="CC758" i="5"/>
  <c r="CC311" i="5"/>
  <c r="AW311" i="5"/>
  <c r="BT831" i="5"/>
  <c r="CZ831" i="5"/>
  <c r="CO238" i="5"/>
  <c r="BI238" i="5"/>
  <c r="CZ373" i="5"/>
  <c r="BT373" i="5"/>
  <c r="CO93" i="5"/>
  <c r="BI93" i="5"/>
  <c r="BT688" i="5"/>
  <c r="CZ688" i="5"/>
  <c r="BT766" i="5"/>
  <c r="CZ766" i="5"/>
  <c r="BT219" i="5"/>
  <c r="CZ219" i="5"/>
  <c r="BT756" i="5"/>
  <c r="CZ756" i="5"/>
  <c r="BT668" i="5"/>
  <c r="CZ668" i="5"/>
  <c r="CO392" i="5"/>
  <c r="BI392" i="5"/>
  <c r="BI698" i="5"/>
  <c r="CO698" i="5"/>
  <c r="CC908" i="5"/>
  <c r="AW908" i="5"/>
  <c r="AW561" i="5"/>
  <c r="CC561" i="5"/>
  <c r="CC509" i="5"/>
  <c r="AW509" i="5"/>
  <c r="AW204" i="5"/>
  <c r="CC204" i="5"/>
  <c r="BT549" i="5"/>
  <c r="CZ549" i="5"/>
  <c r="CZ220" i="5"/>
  <c r="BT220" i="5"/>
  <c r="BI888" i="5"/>
  <c r="CO888" i="5"/>
  <c r="BI681" i="5"/>
  <c r="CO681" i="5"/>
  <c r="CO544" i="5"/>
  <c r="BI544" i="5"/>
  <c r="BI55" i="5"/>
  <c r="CO55" i="5"/>
  <c r="BI281" i="5"/>
  <c r="CO281" i="5"/>
  <c r="CO604" i="5"/>
  <c r="BI604" i="5"/>
  <c r="AW239" i="5"/>
  <c r="CC239" i="5"/>
  <c r="CO622" i="5"/>
  <c r="BI622" i="5"/>
  <c r="BT313" i="5"/>
  <c r="CZ313" i="5"/>
  <c r="CZ349" i="5"/>
  <c r="BT349" i="5"/>
  <c r="BI794" i="5"/>
  <c r="CO794" i="5"/>
  <c r="BT676" i="5"/>
  <c r="CZ676" i="5"/>
  <c r="BT571" i="5"/>
  <c r="CZ571" i="5"/>
  <c r="BT553" i="5"/>
  <c r="CZ553" i="5"/>
  <c r="AW868" i="5"/>
  <c r="CC868" i="5"/>
  <c r="CC753" i="5"/>
  <c r="AW753" i="5"/>
  <c r="CC557" i="5"/>
  <c r="AW557" i="5"/>
  <c r="AW434" i="5"/>
  <c r="CC434" i="5"/>
  <c r="BT533" i="5"/>
  <c r="CZ533" i="5"/>
  <c r="BT915" i="5"/>
  <c r="CZ915" i="5"/>
  <c r="BI727" i="5"/>
  <c r="CO727" i="5"/>
  <c r="CZ268" i="5"/>
  <c r="BT268" i="5"/>
  <c r="BI669" i="5"/>
  <c r="CO669" i="5"/>
  <c r="AW732" i="5"/>
  <c r="CC732" i="5"/>
  <c r="AW645" i="5"/>
  <c r="CC645" i="5"/>
  <c r="AW283" i="5"/>
  <c r="CC283" i="5"/>
  <c r="BT854" i="5"/>
  <c r="CZ854" i="5"/>
  <c r="CO723" i="5"/>
  <c r="BI723" i="5"/>
  <c r="CZ902" i="5"/>
  <c r="BT902" i="5"/>
  <c r="BI764" i="5"/>
  <c r="CO764" i="5"/>
  <c r="BI895" i="5"/>
  <c r="CO895" i="5"/>
  <c r="BT197" i="5"/>
  <c r="CZ197" i="5"/>
  <c r="BI397" i="5"/>
  <c r="CO397" i="5"/>
  <c r="CO821" i="5"/>
  <c r="BI821" i="5"/>
  <c r="CC970" i="5"/>
  <c r="AW970" i="5"/>
  <c r="AW533" i="5"/>
  <c r="CC533" i="5"/>
  <c r="AW261" i="5"/>
  <c r="CC261" i="5"/>
  <c r="CO537" i="5"/>
  <c r="BI537" i="5"/>
  <c r="BI489" i="5"/>
  <c r="CO489" i="5"/>
  <c r="CC962" i="5"/>
  <c r="AW962" i="5"/>
  <c r="AW558" i="5"/>
  <c r="CC558" i="5"/>
  <c r="CC403" i="5"/>
  <c r="AW403" i="5"/>
  <c r="CC275" i="5"/>
  <c r="AW275" i="5"/>
  <c r="BI786" i="5"/>
  <c r="CO786" i="5"/>
  <c r="BI948" i="5"/>
  <c r="CO948" i="5"/>
  <c r="CO949" i="5"/>
  <c r="BI949" i="5"/>
  <c r="BI730" i="5"/>
  <c r="CO730" i="5"/>
  <c r="BT758" i="5"/>
  <c r="CZ758" i="5"/>
  <c r="BI213" i="5"/>
  <c r="CO213" i="5"/>
  <c r="CZ147" i="5"/>
  <c r="BT147" i="5"/>
  <c r="CZ638" i="5"/>
  <c r="BT638" i="5"/>
  <c r="BI261" i="5"/>
  <c r="CO261" i="5"/>
  <c r="AW957" i="5"/>
  <c r="CC957" i="5"/>
  <c r="AW722" i="5"/>
  <c r="CC722" i="5"/>
  <c r="AW573" i="5"/>
  <c r="CC573" i="5"/>
  <c r="CC380" i="5"/>
  <c r="AW380" i="5"/>
  <c r="AW369" i="5"/>
  <c r="CC369" i="5"/>
  <c r="AW237" i="5"/>
  <c r="CC237" i="5"/>
  <c r="BT376" i="5"/>
  <c r="CZ376" i="5"/>
  <c r="BT17" i="5"/>
  <c r="CZ17" i="5"/>
  <c r="CZ395" i="5"/>
  <c r="BT395" i="5"/>
  <c r="BT356" i="5"/>
  <c r="CZ356" i="5"/>
  <c r="BT392" i="5"/>
  <c r="CZ392" i="5"/>
  <c r="CZ242" i="5"/>
  <c r="BT242" i="5"/>
  <c r="BI578" i="5"/>
  <c r="CO578" i="5"/>
  <c r="CO465" i="5"/>
  <c r="BI465" i="5"/>
  <c r="BT293" i="5"/>
  <c r="CZ293" i="5"/>
  <c r="BI189" i="5"/>
  <c r="CO189" i="5"/>
  <c r="CO623" i="5"/>
  <c r="BI623" i="5"/>
  <c r="BI81" i="5"/>
  <c r="CO81" i="5"/>
  <c r="CO1009" i="5"/>
  <c r="BI1009" i="5"/>
  <c r="BT201" i="5"/>
  <c r="CZ201" i="5"/>
  <c r="BI201" i="5"/>
  <c r="CO201" i="5"/>
  <c r="CC1013" i="5"/>
  <c r="AW1013" i="5"/>
  <c r="CC849" i="5"/>
  <c r="AW849" i="5"/>
  <c r="AW547" i="5"/>
  <c r="CC547" i="5"/>
  <c r="CC507" i="5"/>
  <c r="AW507" i="5"/>
  <c r="CC378" i="5"/>
  <c r="AW378" i="5"/>
  <c r="AW231" i="5"/>
  <c r="CC231" i="5"/>
  <c r="BI954" i="5"/>
  <c r="CO954" i="5"/>
  <c r="BT599" i="5"/>
  <c r="CZ599" i="5"/>
  <c r="CO495" i="5"/>
  <c r="BI495" i="5"/>
  <c r="BI688" i="5"/>
  <c r="CO688" i="5"/>
  <c r="BT384" i="5"/>
  <c r="CZ384" i="5"/>
  <c r="BT595" i="5"/>
  <c r="CZ595" i="5"/>
  <c r="BI728" i="5"/>
  <c r="CO728" i="5"/>
  <c r="BT561" i="5"/>
  <c r="CZ561" i="5"/>
  <c r="BI71" i="5"/>
  <c r="CO71" i="5"/>
  <c r="CO303" i="5"/>
  <c r="BI303" i="5"/>
  <c r="BI247" i="5"/>
  <c r="CO247" i="5"/>
  <c r="CO250" i="5"/>
  <c r="BI250" i="5"/>
  <c r="BT319" i="5"/>
  <c r="CZ319" i="5"/>
  <c r="BI277" i="5"/>
  <c r="CO277" i="5"/>
  <c r="BT1000" i="5"/>
  <c r="CZ1000" i="5"/>
  <c r="BT381" i="5"/>
  <c r="CZ381" i="5"/>
  <c r="CZ978" i="5"/>
  <c r="BT978" i="5"/>
  <c r="AW956" i="5"/>
  <c r="CC956" i="5"/>
  <c r="AW710" i="5"/>
  <c r="CC710" i="5"/>
  <c r="AW569" i="5"/>
  <c r="CC569" i="5"/>
  <c r="AW465" i="5"/>
  <c r="CC465" i="5"/>
  <c r="BI908" i="5"/>
  <c r="CO908" i="5"/>
  <c r="BI436" i="5"/>
  <c r="CO436" i="5"/>
  <c r="CO394" i="5"/>
  <c r="BI394" i="5"/>
  <c r="BI714" i="5"/>
  <c r="CO714" i="5"/>
  <c r="BI650" i="5"/>
  <c r="CO650" i="5"/>
  <c r="BT896" i="5"/>
  <c r="CZ896" i="5"/>
  <c r="CZ363" i="5"/>
  <c r="BT363" i="5"/>
  <c r="BI877" i="5"/>
  <c r="CO877" i="5"/>
  <c r="BT129" i="5"/>
  <c r="CZ129" i="5"/>
  <c r="CO118" i="5"/>
  <c r="BI118" i="5"/>
  <c r="CO488" i="5"/>
  <c r="BI488" i="5"/>
  <c r="CZ66" i="5"/>
  <c r="BT66" i="5"/>
  <c r="AW952" i="5"/>
  <c r="CC952" i="5"/>
  <c r="CC863" i="5"/>
  <c r="AW863" i="5"/>
  <c r="AW830" i="5"/>
  <c r="CC830" i="5"/>
  <c r="AW667" i="5"/>
  <c r="CC667" i="5"/>
  <c r="CC502" i="5"/>
  <c r="AW502" i="5"/>
  <c r="CC419" i="5"/>
  <c r="AW419" i="5"/>
  <c r="CC340" i="5"/>
  <c r="AW340" i="5"/>
  <c r="CC102" i="5"/>
  <c r="AW102" i="5"/>
  <c r="CC111" i="5"/>
  <c r="AW111" i="5"/>
  <c r="BI976" i="5"/>
  <c r="CO976" i="5"/>
  <c r="CO20" i="5"/>
  <c r="BI20" i="5"/>
  <c r="CO262" i="5"/>
  <c r="BI262" i="5"/>
  <c r="CO703" i="5"/>
  <c r="BI703" i="5"/>
  <c r="BI391" i="5"/>
  <c r="CO391" i="5"/>
  <c r="CO763" i="5"/>
  <c r="BI763" i="5"/>
  <c r="CO64" i="5"/>
  <c r="BI64" i="5"/>
  <c r="CZ274" i="5"/>
  <c r="BT274" i="5"/>
  <c r="CO312" i="5"/>
  <c r="BI312" i="5"/>
  <c r="CO16" i="5"/>
  <c r="BI16" i="5"/>
  <c r="AW683" i="5"/>
  <c r="CC683" i="5"/>
  <c r="CC522" i="5"/>
  <c r="AW522" i="5"/>
  <c r="AW359" i="5"/>
  <c r="CC359" i="5"/>
  <c r="CC24" i="5"/>
  <c r="AW24" i="5"/>
  <c r="CZ849" i="5"/>
  <c r="BT849" i="5"/>
  <c r="BI969" i="5"/>
  <c r="CO969" i="5"/>
  <c r="BI430" i="5"/>
  <c r="CO430" i="5"/>
  <c r="CZ444" i="5"/>
  <c r="BT444" i="5"/>
  <c r="CZ787" i="5"/>
  <c r="BT787" i="5"/>
  <c r="BI695" i="5"/>
  <c r="CO695" i="5"/>
  <c r="CZ865" i="5"/>
  <c r="BT865" i="5"/>
  <c r="BT601" i="5"/>
  <c r="CZ601" i="5"/>
  <c r="BT826" i="5"/>
  <c r="CZ826" i="5"/>
  <c r="BT820" i="5"/>
  <c r="CZ820" i="5"/>
  <c r="BT325" i="5"/>
  <c r="CZ325" i="5"/>
  <c r="CO193" i="5"/>
  <c r="BI193" i="5"/>
  <c r="CO249" i="5"/>
  <c r="BI249" i="5"/>
  <c r="AW990" i="5"/>
  <c r="CC990" i="5"/>
  <c r="CC909" i="5"/>
  <c r="AW909" i="5"/>
  <c r="CC807" i="5"/>
  <c r="AW807" i="5"/>
  <c r="AW764" i="5"/>
  <c r="CC764" i="5"/>
  <c r="AW690" i="5"/>
  <c r="CC690" i="5"/>
  <c r="AW606" i="5"/>
  <c r="CC606" i="5"/>
  <c r="CC560" i="5"/>
  <c r="AW560" i="5"/>
  <c r="CC405" i="5"/>
  <c r="AW405" i="5"/>
  <c r="CC199" i="5"/>
  <c r="AW199" i="5"/>
  <c r="CC135" i="5"/>
  <c r="AW135" i="5"/>
  <c r="BT611" i="5"/>
  <c r="CZ611" i="5"/>
  <c r="BI591" i="5"/>
  <c r="CO591" i="5"/>
  <c r="BT39" i="5"/>
  <c r="CZ39" i="5"/>
  <c r="CZ284" i="5"/>
  <c r="BT284" i="5"/>
  <c r="BT555" i="5"/>
  <c r="CZ555" i="5"/>
  <c r="CZ391" i="5"/>
  <c r="BT391" i="5"/>
  <c r="BI369" i="5"/>
  <c r="CO369" i="5"/>
  <c r="CC604" i="5"/>
  <c r="AW604" i="5"/>
  <c r="BT479" i="5"/>
  <c r="CZ479" i="5"/>
  <c r="BI482" i="5"/>
  <c r="CO482" i="5"/>
  <c r="BI307" i="5"/>
  <c r="CO307" i="5"/>
  <c r="BT137" i="5"/>
  <c r="CZ137" i="5"/>
  <c r="BT195" i="5"/>
  <c r="CZ195" i="5"/>
  <c r="CO220" i="5"/>
  <c r="BI220" i="5"/>
  <c r="BI259" i="5"/>
  <c r="CO259" i="5"/>
  <c r="CC959" i="5"/>
  <c r="AW959" i="5"/>
  <c r="CC392" i="5"/>
  <c r="AW392" i="5"/>
  <c r="CZ280" i="5"/>
  <c r="BT280" i="5"/>
  <c r="BI718" i="5"/>
  <c r="CO718" i="5"/>
  <c r="CZ155" i="5"/>
  <c r="BT155" i="5"/>
  <c r="AW975" i="5"/>
  <c r="CC975" i="5"/>
  <c r="AW808" i="5"/>
  <c r="CC808" i="5"/>
  <c r="AW713" i="5"/>
  <c r="CC713" i="5"/>
  <c r="AW601" i="5"/>
  <c r="CC601" i="5"/>
  <c r="AW440" i="5"/>
  <c r="CC440" i="5"/>
  <c r="CC354" i="5"/>
  <c r="AW354" i="5"/>
  <c r="CC131" i="5"/>
  <c r="AW131" i="5"/>
  <c r="AW19" i="5"/>
  <c r="CC19" i="5"/>
  <c r="BI319" i="5"/>
  <c r="CO319" i="5"/>
  <c r="BI485" i="5"/>
  <c r="CO485" i="5"/>
  <c r="BT750" i="5"/>
  <c r="CZ750" i="5"/>
  <c r="BI242" i="5"/>
  <c r="CO242" i="5"/>
  <c r="BI469" i="5"/>
  <c r="CO469" i="5"/>
  <c r="BT686" i="5"/>
  <c r="CZ686" i="5"/>
  <c r="CZ308" i="5"/>
  <c r="BT308" i="5"/>
  <c r="BT558" i="5"/>
  <c r="CZ558" i="5"/>
  <c r="AW946" i="5"/>
  <c r="CC946" i="5"/>
  <c r="AW675" i="5"/>
  <c r="CC675" i="5"/>
  <c r="CC388" i="5"/>
  <c r="AW388" i="5"/>
  <c r="AW365" i="5"/>
  <c r="CC365" i="5"/>
  <c r="CZ863" i="5"/>
  <c r="BT863" i="5"/>
  <c r="CZ305" i="5"/>
  <c r="BT305" i="5"/>
  <c r="BT311" i="5"/>
  <c r="CZ311" i="5"/>
  <c r="CO264" i="5"/>
  <c r="BI264" i="5"/>
  <c r="BI1012" i="5"/>
  <c r="CO1012" i="5"/>
  <c r="CZ157" i="5"/>
  <c r="BT157" i="5"/>
  <c r="BT297" i="5"/>
  <c r="CZ297" i="5"/>
  <c r="BT204" i="5"/>
  <c r="CZ204" i="5"/>
  <c r="BI458" i="5"/>
  <c r="CO458" i="5"/>
  <c r="BT207" i="5"/>
  <c r="CZ207" i="5"/>
  <c r="CZ608" i="5"/>
  <c r="BT608" i="5"/>
  <c r="CC966" i="5"/>
  <c r="AW966" i="5"/>
  <c r="AW658" i="5"/>
  <c r="CC658" i="5"/>
  <c r="AW538" i="5"/>
  <c r="CC538" i="5"/>
  <c r="AW461" i="5"/>
  <c r="CC461" i="5"/>
  <c r="AW367" i="5"/>
  <c r="CC367" i="5"/>
  <c r="AW63" i="5"/>
  <c r="CC63" i="5"/>
  <c r="BT618" i="5"/>
  <c r="CZ618" i="5"/>
  <c r="BT383" i="5"/>
  <c r="CZ383" i="5"/>
  <c r="BI269" i="5"/>
  <c r="CO269" i="5"/>
  <c r="CO293" i="5"/>
  <c r="BI293" i="5"/>
  <c r="BI167" i="5"/>
  <c r="CO167" i="5"/>
  <c r="BI646" i="5"/>
  <c r="CO646" i="5"/>
  <c r="CO909" i="5"/>
  <c r="BI909" i="5"/>
  <c r="BI211" i="5"/>
  <c r="CO211" i="5"/>
  <c r="BT702" i="5"/>
  <c r="CZ702" i="5"/>
  <c r="BI381" i="5"/>
  <c r="CO381" i="5"/>
  <c r="BT271" i="5"/>
  <c r="CZ271" i="5"/>
  <c r="BT25" i="5"/>
  <c r="CZ25" i="5"/>
  <c r="AW874" i="5"/>
  <c r="CC874" i="5"/>
  <c r="AW800" i="5"/>
  <c r="CC800" i="5"/>
  <c r="AW577" i="5"/>
  <c r="CC577" i="5"/>
  <c r="CC400" i="5"/>
  <c r="AW400" i="5"/>
  <c r="BT914" i="5"/>
  <c r="CZ914" i="5"/>
  <c r="CZ341" i="5"/>
  <c r="BT341" i="5"/>
  <c r="BI507" i="5"/>
  <c r="CO507" i="5"/>
  <c r="BT984" i="5"/>
  <c r="CZ984" i="5"/>
  <c r="CZ324" i="5"/>
  <c r="BT324" i="5"/>
  <c r="BI679" i="5"/>
  <c r="CO679" i="5"/>
  <c r="BT800" i="5"/>
  <c r="CZ800" i="5"/>
  <c r="CC635" i="5"/>
  <c r="AW635" i="5"/>
  <c r="AW59" i="5"/>
  <c r="CC59" i="5"/>
  <c r="CZ404" i="5"/>
  <c r="BT404" i="5"/>
  <c r="CO829" i="5"/>
  <c r="BI829" i="5"/>
  <c r="CO811" i="5"/>
  <c r="BI811" i="5"/>
  <c r="BT744" i="5"/>
  <c r="CZ744" i="5"/>
  <c r="CO968" i="5"/>
  <c r="BI968" i="5"/>
  <c r="AW671" i="5"/>
  <c r="CC671" i="5"/>
  <c r="AW248" i="5"/>
  <c r="CC248" i="5"/>
  <c r="BT399" i="5"/>
  <c r="CZ399" i="5"/>
  <c r="CZ653" i="5"/>
  <c r="BT653" i="5"/>
  <c r="CZ320" i="5"/>
  <c r="BT320" i="5"/>
  <c r="BT839" i="5"/>
  <c r="CZ839" i="5"/>
  <c r="CO880" i="5"/>
  <c r="BI880" i="5"/>
  <c r="CZ456" i="5"/>
  <c r="BT456" i="5"/>
  <c r="CO439" i="5"/>
  <c r="BI439" i="5"/>
  <c r="CZ789" i="5"/>
  <c r="BT789" i="5"/>
  <c r="CC925" i="5"/>
  <c r="AW925" i="5"/>
  <c r="AW747" i="5"/>
  <c r="CC747" i="5"/>
  <c r="CC603" i="5"/>
  <c r="AW603" i="5"/>
  <c r="AW339" i="5"/>
  <c r="CC339" i="5"/>
  <c r="CC157" i="5"/>
  <c r="AW157" i="5"/>
  <c r="AW300" i="5"/>
  <c r="CC300" i="5"/>
  <c r="CZ398" i="5"/>
  <c r="BT398" i="5"/>
  <c r="CZ40" i="5"/>
  <c r="BT40" i="5"/>
  <c r="CO633" i="5"/>
  <c r="BI633" i="5"/>
  <c r="CZ121" i="5"/>
  <c r="BT121" i="5"/>
  <c r="CZ522" i="5"/>
  <c r="BT522" i="5"/>
  <c r="CO869" i="5"/>
  <c r="BI869" i="5"/>
  <c r="CZ677" i="5"/>
  <c r="BT677" i="5"/>
  <c r="CO522" i="5"/>
  <c r="BI522" i="5"/>
  <c r="CO987" i="5"/>
  <c r="BI987" i="5"/>
  <c r="CO583" i="5"/>
  <c r="BI583" i="5"/>
  <c r="CZ808" i="5"/>
  <c r="BT808" i="5"/>
  <c r="BT354" i="5"/>
  <c r="CZ354" i="5"/>
  <c r="CZ336" i="5"/>
  <c r="BT336" i="5"/>
  <c r="BI315" i="5"/>
  <c r="CO315" i="5"/>
  <c r="BT269" i="5"/>
  <c r="CZ269" i="5"/>
  <c r="CC460" i="5"/>
  <c r="AW460" i="5"/>
  <c r="AW375" i="5"/>
  <c r="CC375" i="5"/>
  <c r="CC308" i="5"/>
  <c r="AW308" i="5"/>
  <c r="CC170" i="5"/>
  <c r="AW170" i="5"/>
  <c r="CC38" i="5"/>
  <c r="AW38" i="5"/>
  <c r="CO631" i="5"/>
  <c r="BI631" i="5"/>
  <c r="CZ552" i="5"/>
  <c r="BT552" i="5"/>
  <c r="CZ443" i="5"/>
  <c r="BT443" i="5"/>
  <c r="CZ939" i="5"/>
  <c r="BT939" i="5"/>
  <c r="CO961" i="5"/>
  <c r="BI961" i="5"/>
  <c r="CZ306" i="5"/>
  <c r="BT306" i="5"/>
  <c r="CO957" i="5"/>
  <c r="BI957" i="5"/>
  <c r="CO209" i="5"/>
  <c r="BI209" i="5"/>
  <c r="CZ438" i="5"/>
  <c r="BT438" i="5"/>
  <c r="CZ727" i="5"/>
  <c r="BT727" i="5"/>
  <c r="AW33" i="5"/>
  <c r="CC33" i="5"/>
  <c r="CZ981" i="5"/>
  <c r="BT981" i="5"/>
  <c r="BT714" i="5"/>
  <c r="CZ714" i="5"/>
  <c r="CO300" i="5"/>
  <c r="BI300" i="5"/>
  <c r="CO589" i="5"/>
  <c r="BI589" i="5"/>
  <c r="BT580" i="5"/>
  <c r="CZ580" i="5"/>
  <c r="CO445" i="5"/>
  <c r="BI445" i="5"/>
  <c r="CZ184" i="5"/>
  <c r="BT184" i="5"/>
  <c r="AW943" i="5"/>
  <c r="CC943" i="5"/>
  <c r="AW789" i="5"/>
  <c r="CC789" i="5"/>
  <c r="CC516" i="5"/>
  <c r="AW516" i="5"/>
  <c r="AW150" i="5"/>
  <c r="CC150" i="5"/>
  <c r="CC106" i="5"/>
  <c r="AW106" i="5"/>
  <c r="CZ108" i="5"/>
  <c r="BT108" i="5"/>
  <c r="CO32" i="5"/>
  <c r="BI32" i="5"/>
  <c r="BT777" i="5"/>
  <c r="CZ777" i="5"/>
  <c r="CZ210" i="5"/>
  <c r="BT210" i="5"/>
  <c r="BT719" i="5"/>
  <c r="CZ719" i="5"/>
  <c r="CZ987" i="5"/>
  <c r="BT987" i="5"/>
  <c r="BI160" i="5"/>
  <c r="CO160" i="5"/>
  <c r="CO709" i="5"/>
  <c r="BI709" i="5"/>
  <c r="CZ504" i="5"/>
  <c r="BT504" i="5"/>
  <c r="CO512" i="5"/>
  <c r="BI512" i="5"/>
  <c r="CO141" i="5"/>
  <c r="BI141" i="5"/>
  <c r="CZ791" i="5"/>
  <c r="BT791" i="5"/>
  <c r="BI883" i="5"/>
  <c r="CO883" i="5"/>
  <c r="CO787" i="5"/>
  <c r="BI787" i="5"/>
  <c r="AW987" i="5"/>
  <c r="CC987" i="5"/>
  <c r="CC891" i="5"/>
  <c r="AW891" i="5"/>
  <c r="AW693" i="5"/>
  <c r="CC693" i="5"/>
  <c r="CC640" i="5"/>
  <c r="AW640" i="5"/>
  <c r="CC572" i="5"/>
  <c r="AW572" i="5"/>
  <c r="AW442" i="5"/>
  <c r="CC442" i="5"/>
  <c r="CC447" i="5"/>
  <c r="AW447" i="5"/>
  <c r="CC302" i="5"/>
  <c r="AW302" i="5"/>
  <c r="CC298" i="5"/>
  <c r="AW298" i="5"/>
  <c r="AW234" i="5"/>
  <c r="CC234" i="5"/>
  <c r="AW35" i="5"/>
  <c r="CC35" i="5"/>
  <c r="CC34" i="5"/>
  <c r="AW34" i="5"/>
  <c r="BT753" i="5"/>
  <c r="CZ753" i="5"/>
  <c r="BT546" i="5"/>
  <c r="CZ546" i="5"/>
  <c r="CZ174" i="5"/>
  <c r="BT174" i="5"/>
  <c r="BI438" i="5"/>
  <c r="CO438" i="5"/>
  <c r="CO879" i="5"/>
  <c r="BI879" i="5"/>
  <c r="CO26" i="5"/>
  <c r="BI26" i="5"/>
  <c r="CZ576" i="5"/>
  <c r="BT576" i="5"/>
  <c r="CO972" i="5"/>
  <c r="BI972" i="5"/>
  <c r="CZ837" i="5"/>
  <c r="BT837" i="5"/>
  <c r="CO927" i="5"/>
  <c r="BI927" i="5"/>
  <c r="CZ185" i="5"/>
  <c r="BT185" i="5"/>
  <c r="CZ80" i="5"/>
  <c r="BT80" i="5"/>
  <c r="CO244" i="5"/>
  <c r="BI244" i="5"/>
  <c r="CZ26" i="5"/>
  <c r="BT26" i="5"/>
  <c r="BT973" i="5"/>
  <c r="CZ973" i="5"/>
  <c r="CO176" i="5"/>
  <c r="BI176" i="5"/>
  <c r="CZ603" i="5"/>
  <c r="BT603" i="5"/>
  <c r="CO994" i="5"/>
  <c r="BI994" i="5"/>
  <c r="BT705" i="5"/>
  <c r="CZ705" i="5"/>
  <c r="BI609" i="5"/>
  <c r="CO609" i="5"/>
  <c r="CC865" i="5"/>
  <c r="AW865" i="5"/>
  <c r="AW784" i="5"/>
  <c r="CC784" i="5"/>
  <c r="CC759" i="5"/>
  <c r="AW759" i="5"/>
  <c r="CC327" i="5"/>
  <c r="AW327" i="5"/>
  <c r="CC145" i="5"/>
  <c r="AW145" i="5"/>
  <c r="AW90" i="5"/>
  <c r="CC90" i="5"/>
  <c r="CC80" i="5"/>
  <c r="AW80" i="5"/>
  <c r="CZ483" i="5"/>
  <c r="BT483" i="5"/>
  <c r="CO252" i="5"/>
  <c r="BI252" i="5"/>
  <c r="CO294" i="5"/>
  <c r="BI294" i="5"/>
  <c r="BT957" i="5"/>
  <c r="CZ957" i="5"/>
  <c r="CO974" i="5"/>
  <c r="BI974" i="5"/>
  <c r="BT771" i="5"/>
  <c r="CZ771" i="5"/>
  <c r="BI152" i="5"/>
  <c r="CO152" i="5"/>
  <c r="BT587" i="5"/>
  <c r="CZ587" i="5"/>
  <c r="CZ974" i="5"/>
  <c r="BT974" i="5"/>
  <c r="CO514" i="5"/>
  <c r="BI514" i="5"/>
  <c r="BT716" i="5"/>
  <c r="CZ716" i="5"/>
  <c r="BI288" i="5"/>
  <c r="CO288" i="5"/>
  <c r="CZ264" i="5"/>
  <c r="BT264" i="5"/>
  <c r="CZ367" i="5"/>
  <c r="BT367" i="5"/>
  <c r="CC815" i="5"/>
  <c r="AW815" i="5"/>
  <c r="AW644" i="5"/>
  <c r="CC644" i="5"/>
  <c r="CC496" i="5"/>
  <c r="AW496" i="5"/>
  <c r="CC325" i="5"/>
  <c r="AW325" i="5"/>
  <c r="CC143" i="5"/>
  <c r="AW143" i="5"/>
  <c r="AW86" i="5"/>
  <c r="CC86" i="5"/>
  <c r="AW138" i="5"/>
  <c r="CC138" i="5"/>
  <c r="CZ294" i="5"/>
  <c r="BT294" i="5"/>
  <c r="BI890" i="5"/>
  <c r="CO890" i="5"/>
  <c r="CZ878" i="5"/>
  <c r="BT878" i="5"/>
  <c r="CZ244" i="5"/>
  <c r="BT244" i="5"/>
  <c r="CO301" i="5"/>
  <c r="BI301" i="5"/>
  <c r="CZ351" i="5"/>
  <c r="BT351" i="5"/>
  <c r="CO405" i="5"/>
  <c r="BI405" i="5"/>
  <c r="CO105" i="5"/>
  <c r="BI105" i="5"/>
  <c r="BT462" i="5"/>
  <c r="CZ462" i="5"/>
  <c r="CO22" i="5"/>
  <c r="BI22" i="5"/>
  <c r="AW860" i="5"/>
  <c r="CC860" i="5"/>
  <c r="CC739" i="5"/>
  <c r="AW739" i="5"/>
  <c r="CC636" i="5"/>
  <c r="AW636" i="5"/>
  <c r="CC506" i="5"/>
  <c r="AW506" i="5"/>
  <c r="CC165" i="5"/>
  <c r="AW165" i="5"/>
  <c r="AW142" i="5"/>
  <c r="CC142" i="5"/>
  <c r="AW164" i="5"/>
  <c r="CC164" i="5"/>
  <c r="CZ154" i="5"/>
  <c r="BT154" i="5"/>
  <c r="BT717" i="5"/>
  <c r="CZ717" i="5"/>
  <c r="CO395" i="5"/>
  <c r="BI395" i="5"/>
  <c r="CO80" i="5"/>
  <c r="BI80" i="5"/>
  <c r="BI451" i="5"/>
  <c r="CO451" i="5"/>
  <c r="CO280" i="5"/>
  <c r="BI280" i="5"/>
  <c r="CZ464" i="5"/>
  <c r="BT464" i="5"/>
  <c r="CO91" i="5"/>
  <c r="BI91" i="5"/>
  <c r="BT910" i="5"/>
  <c r="CZ910" i="5"/>
  <c r="BT631" i="5"/>
  <c r="CZ631" i="5"/>
  <c r="BT335" i="5"/>
  <c r="CZ335" i="5"/>
  <c r="AW781" i="5"/>
  <c r="CC781" i="5"/>
  <c r="AW567" i="5"/>
  <c r="CC567" i="5"/>
  <c r="AW471" i="5"/>
  <c r="CC471" i="5"/>
  <c r="AW228" i="5"/>
  <c r="CC228" i="5"/>
  <c r="CC253" i="5"/>
  <c r="AW253" i="5"/>
  <c r="BI187" i="5"/>
  <c r="CO187" i="5"/>
  <c r="BT637" i="5"/>
  <c r="CZ637" i="5"/>
  <c r="BI919" i="5"/>
  <c r="CO919" i="5"/>
  <c r="CO922" i="5"/>
  <c r="BI922" i="5"/>
  <c r="BT887" i="5"/>
  <c r="CZ887" i="5"/>
  <c r="BI686" i="5"/>
  <c r="CO686" i="5"/>
  <c r="BT905" i="5"/>
  <c r="CZ905" i="5"/>
  <c r="CO894" i="5"/>
  <c r="BI894" i="5"/>
  <c r="BI73" i="5"/>
  <c r="CO73" i="5"/>
  <c r="BI776" i="5"/>
  <c r="CO776" i="5"/>
  <c r="BI660" i="5"/>
  <c r="CO660" i="5"/>
  <c r="BT754" i="5"/>
  <c r="CZ754" i="5"/>
  <c r="BI696" i="5"/>
  <c r="CO696" i="5"/>
  <c r="BT565" i="5"/>
  <c r="CZ565" i="5"/>
  <c r="BT448" i="5"/>
  <c r="CZ448" i="5"/>
  <c r="BT616" i="5"/>
  <c r="CZ616" i="5"/>
  <c r="CO548" i="5"/>
  <c r="BI548" i="5"/>
  <c r="AW947" i="5"/>
  <c r="CC947" i="5"/>
  <c r="AW896" i="5"/>
  <c r="CC896" i="5"/>
  <c r="CC820" i="5"/>
  <c r="AW820" i="5"/>
  <c r="AW729" i="5"/>
  <c r="CC729" i="5"/>
  <c r="CC591" i="5"/>
  <c r="AW591" i="5"/>
  <c r="AW451" i="5"/>
  <c r="CC451" i="5"/>
  <c r="AW413" i="5"/>
  <c r="CC413" i="5"/>
  <c r="CC258" i="5"/>
  <c r="AW258" i="5"/>
  <c r="CC198" i="5"/>
  <c r="AW198" i="5"/>
  <c r="AW25" i="5"/>
  <c r="CC25" i="5"/>
  <c r="CZ875" i="5"/>
  <c r="BT875" i="5"/>
  <c r="BI596" i="5"/>
  <c r="CO596" i="5"/>
  <c r="E30" i="3"/>
  <c r="E32" i="3" s="1"/>
  <c r="E34" i="3" s="1"/>
  <c r="BT240" i="5"/>
  <c r="CZ240" i="5"/>
  <c r="BI486" i="5"/>
  <c r="CO486" i="5"/>
  <c r="CZ296" i="5"/>
  <c r="BT296" i="5"/>
  <c r="CO640" i="5"/>
  <c r="BI640" i="5"/>
  <c r="BT196" i="5"/>
  <c r="CZ196" i="5"/>
  <c r="CO603" i="5"/>
  <c r="BI603" i="5"/>
  <c r="CO163" i="5"/>
  <c r="BI163" i="5"/>
  <c r="BT396" i="5"/>
  <c r="CZ396" i="5"/>
  <c r="BT845" i="5"/>
  <c r="CZ845" i="5"/>
  <c r="AW852" i="5"/>
  <c r="CC852" i="5"/>
  <c r="CC439" i="5"/>
  <c r="AW439" i="5"/>
  <c r="CC497" i="5"/>
  <c r="AW497" i="5"/>
  <c r="CC70" i="5"/>
  <c r="AW70" i="5"/>
  <c r="BT874" i="5"/>
  <c r="CZ874" i="5"/>
  <c r="BT525" i="5"/>
  <c r="CZ525" i="5"/>
  <c r="CO528" i="5"/>
  <c r="BI528" i="5"/>
  <c r="CZ858" i="5"/>
  <c r="BT858" i="5"/>
  <c r="CZ568" i="5"/>
  <c r="BT568" i="5"/>
  <c r="BI375" i="5"/>
  <c r="CO375" i="5"/>
  <c r="BI410" i="5"/>
  <c r="CO410" i="5"/>
  <c r="CZ28" i="5"/>
  <c r="BT28" i="5"/>
  <c r="CZ98" i="5"/>
  <c r="BT98" i="5"/>
  <c r="CO145" i="5"/>
  <c r="BI145" i="5"/>
  <c r="BI138" i="5"/>
  <c r="CO138" i="5"/>
  <c r="CC953" i="5"/>
  <c r="AW953" i="5"/>
  <c r="AW876" i="5"/>
  <c r="CC876" i="5"/>
  <c r="CC803" i="5"/>
  <c r="AW803" i="5"/>
  <c r="CC548" i="5"/>
  <c r="AW548" i="5"/>
  <c r="CC324" i="5"/>
  <c r="AW324" i="5"/>
  <c r="CC200" i="5"/>
  <c r="AW200" i="5"/>
  <c r="AW156" i="5"/>
  <c r="CC156" i="5"/>
  <c r="AW91" i="5"/>
  <c r="CC91" i="5"/>
  <c r="CZ432" i="5"/>
  <c r="BT432" i="5"/>
  <c r="CO859" i="5"/>
  <c r="BI859" i="5"/>
  <c r="BT698" i="5"/>
  <c r="CZ698" i="5"/>
  <c r="BI814" i="5"/>
  <c r="CO814" i="5"/>
  <c r="BT866" i="5"/>
  <c r="CZ866" i="5"/>
  <c r="BT657" i="5"/>
  <c r="CZ657" i="5"/>
  <c r="BI371" i="5"/>
  <c r="CO371" i="5"/>
  <c r="CO494" i="5"/>
  <c r="BI494" i="5"/>
  <c r="CO892" i="5"/>
  <c r="BI892" i="5"/>
  <c r="CO334" i="5"/>
  <c r="BI334" i="5"/>
  <c r="CZ695" i="5"/>
  <c r="BT695" i="5"/>
  <c r="CO181" i="5"/>
  <c r="BI181" i="5"/>
  <c r="BT648" i="5"/>
  <c r="CZ648" i="5"/>
  <c r="CO838" i="5"/>
  <c r="BI838" i="5"/>
  <c r="BT693" i="5"/>
  <c r="CZ693" i="5"/>
  <c r="AW933" i="5"/>
  <c r="CC933" i="5"/>
  <c r="CC801" i="5"/>
  <c r="AW801" i="5"/>
  <c r="AW699" i="5"/>
  <c r="CC699" i="5"/>
  <c r="CC624" i="5"/>
  <c r="AW624" i="5"/>
  <c r="CC500" i="5"/>
  <c r="AW500" i="5"/>
  <c r="CC153" i="5"/>
  <c r="AW153" i="5"/>
  <c r="CC113" i="5"/>
  <c r="AW113" i="5"/>
  <c r="CO99" i="5"/>
  <c r="BI99" i="5"/>
  <c r="BT685" i="5"/>
  <c r="CZ685" i="5"/>
  <c r="CO58" i="5"/>
  <c r="BI58" i="5"/>
  <c r="CO912" i="5"/>
  <c r="BI912" i="5"/>
  <c r="CO642" i="5"/>
  <c r="BI642" i="5"/>
  <c r="CZ948" i="5"/>
  <c r="BT948" i="5"/>
  <c r="BI146" i="5"/>
  <c r="CO146" i="5"/>
  <c r="CO570" i="5"/>
  <c r="BI570" i="5"/>
  <c r="BI882" i="5"/>
  <c r="CO882" i="5"/>
  <c r="BI195" i="5"/>
  <c r="CO195" i="5"/>
  <c r="BI67" i="5"/>
  <c r="CO67" i="5"/>
  <c r="BI1005" i="5"/>
  <c r="CO1005" i="5"/>
  <c r="CO905" i="5"/>
  <c r="BI905" i="5"/>
  <c r="BI35" i="5"/>
  <c r="CO35" i="5"/>
  <c r="BI59" i="5"/>
  <c r="CO59" i="5"/>
  <c r="BT825" i="5"/>
  <c r="CZ825" i="5"/>
  <c r="BT539" i="5"/>
  <c r="CZ539" i="5"/>
  <c r="BT206" i="5"/>
  <c r="CZ206" i="5"/>
  <c r="CO257" i="5"/>
  <c r="BI257" i="5"/>
  <c r="AW1003" i="5"/>
  <c r="CC1003" i="5"/>
  <c r="AW829" i="5"/>
  <c r="CC829" i="5"/>
  <c r="AW822" i="5"/>
  <c r="CC822" i="5"/>
  <c r="CC628" i="5"/>
  <c r="AW628" i="5"/>
  <c r="AW457" i="5"/>
  <c r="CC457" i="5"/>
  <c r="AW368" i="5"/>
  <c r="CC368" i="5"/>
  <c r="AW221" i="5"/>
  <c r="CC221" i="5"/>
  <c r="AW117" i="5"/>
  <c r="CC117" i="5"/>
  <c r="BI644" i="5"/>
  <c r="CO644" i="5"/>
  <c r="CO891" i="5"/>
  <c r="BI891" i="5"/>
  <c r="CO729" i="5"/>
  <c r="BI729" i="5"/>
  <c r="BT828" i="5"/>
  <c r="CZ828" i="5"/>
  <c r="CZ468" i="5"/>
  <c r="BT468" i="5"/>
  <c r="BI356" i="5"/>
  <c r="CO356" i="5"/>
  <c r="CO549" i="5"/>
  <c r="BI549" i="5"/>
  <c r="CO870" i="5"/>
  <c r="BI870" i="5"/>
  <c r="CC761" i="5"/>
  <c r="AW761" i="5"/>
  <c r="AW659" i="5"/>
  <c r="CC659" i="5"/>
  <c r="AW559" i="5"/>
  <c r="CC559" i="5"/>
  <c r="CC390" i="5"/>
  <c r="AW390" i="5"/>
  <c r="AW535" i="5"/>
  <c r="CC535" i="5"/>
  <c r="CZ179" i="5"/>
  <c r="BT179" i="5"/>
  <c r="BI606" i="5"/>
  <c r="CO606" i="5"/>
  <c r="CO226" i="5"/>
  <c r="BI226" i="5"/>
  <c r="CZ406" i="5"/>
  <c r="BT406" i="5"/>
  <c r="BI699" i="5"/>
  <c r="CO699" i="5"/>
  <c r="CZ139" i="5"/>
  <c r="BT139" i="5"/>
  <c r="CO331" i="5"/>
  <c r="BI331" i="5"/>
  <c r="CO390" i="5"/>
  <c r="BI390" i="5"/>
  <c r="BI49" i="5"/>
  <c r="CO49" i="5"/>
  <c r="BT551" i="5"/>
  <c r="CZ551" i="5"/>
  <c r="BI457" i="5"/>
  <c r="CO457" i="5"/>
  <c r="BT911" i="5"/>
  <c r="CZ911" i="5"/>
  <c r="BI53" i="5"/>
  <c r="CO53" i="5"/>
  <c r="BI758" i="5"/>
  <c r="CO758" i="5"/>
  <c r="BI656" i="5"/>
  <c r="CO656" i="5"/>
  <c r="CZ449" i="5"/>
  <c r="BT449" i="5"/>
  <c r="CC1000" i="5"/>
  <c r="AW1000" i="5"/>
  <c r="AW825" i="5"/>
  <c r="CC825" i="5"/>
  <c r="CC576" i="5"/>
  <c r="AW576" i="5"/>
  <c r="AW364" i="5"/>
  <c r="CC364" i="5"/>
  <c r="AW335" i="5"/>
  <c r="CC335" i="5"/>
  <c r="CC217" i="5"/>
  <c r="AW217" i="5"/>
  <c r="AW101" i="5"/>
  <c r="CC101" i="5"/>
  <c r="BT368" i="5"/>
  <c r="CZ368" i="5"/>
  <c r="BI830" i="5"/>
  <c r="CO830" i="5"/>
  <c r="BT596" i="5"/>
  <c r="CZ596" i="5"/>
  <c r="BI200" i="5"/>
  <c r="CO200" i="5"/>
  <c r="BT604" i="5"/>
  <c r="CZ604" i="5"/>
  <c r="BT283" i="5"/>
  <c r="CZ283" i="5"/>
  <c r="BI428" i="5"/>
  <c r="CO428" i="5"/>
  <c r="BT892" i="5"/>
  <c r="CZ892" i="5"/>
  <c r="BT315" i="5"/>
  <c r="CZ315" i="5"/>
  <c r="CZ37" i="5"/>
  <c r="BT37" i="5"/>
  <c r="CZ506" i="5"/>
  <c r="BT506" i="5"/>
  <c r="CO847" i="5"/>
  <c r="BI847" i="5"/>
  <c r="BT805" i="5"/>
  <c r="CZ805" i="5"/>
  <c r="CZ627" i="5"/>
  <c r="BT627" i="5"/>
  <c r="BT471" i="5"/>
  <c r="CZ471" i="5"/>
  <c r="AW960" i="5"/>
  <c r="CC960" i="5"/>
  <c r="AW914" i="5"/>
  <c r="CC914" i="5"/>
  <c r="CC832" i="5"/>
  <c r="AW832" i="5"/>
  <c r="CC733" i="5"/>
  <c r="AW733" i="5"/>
  <c r="CC702" i="5"/>
  <c r="AW702" i="5"/>
  <c r="AW649" i="5"/>
  <c r="CC649" i="5"/>
  <c r="AW485" i="5"/>
  <c r="CC485" i="5"/>
  <c r="CC273" i="5"/>
  <c r="AW273" i="5"/>
  <c r="AW39" i="5"/>
  <c r="CC39" i="5"/>
  <c r="BT823" i="5"/>
  <c r="CZ823" i="5"/>
  <c r="BI444" i="5"/>
  <c r="CO444" i="5"/>
  <c r="CO777" i="5"/>
  <c r="BI777" i="5"/>
  <c r="BI812" i="5"/>
  <c r="CO812" i="5"/>
  <c r="BI273" i="5"/>
  <c r="CO273" i="5"/>
  <c r="CZ330" i="5"/>
  <c r="BT330" i="5"/>
  <c r="CO924" i="5"/>
  <c r="BI924" i="5"/>
  <c r="E66" i="3"/>
  <c r="E68" i="3" s="1"/>
  <c r="E70" i="3" s="1"/>
  <c r="CZ62" i="5"/>
  <c r="BT62" i="5"/>
  <c r="CO630" i="5"/>
  <c r="BI630" i="5"/>
  <c r="CO352" i="5"/>
  <c r="BI352" i="5"/>
  <c r="CO765" i="5"/>
  <c r="BI765" i="5"/>
  <c r="CO851" i="5"/>
  <c r="BI851" i="5"/>
  <c r="BT942" i="5"/>
  <c r="CZ942" i="5"/>
  <c r="BT909" i="5"/>
  <c r="CZ909" i="5"/>
  <c r="BT463" i="5"/>
  <c r="CZ463" i="5"/>
  <c r="BI682" i="5"/>
  <c r="CO682" i="5"/>
  <c r="CO813" i="5"/>
  <c r="BI813" i="5"/>
  <c r="BT75" i="5"/>
  <c r="CZ75" i="5"/>
  <c r="BT581" i="5"/>
  <c r="CZ581" i="5"/>
  <c r="CZ326" i="5"/>
  <c r="BT326" i="5"/>
  <c r="BT372" i="5"/>
  <c r="CZ372" i="5"/>
  <c r="BI762" i="5"/>
  <c r="CO762" i="5"/>
  <c r="CZ625" i="5"/>
  <c r="BT625" i="5"/>
  <c r="BT360" i="5"/>
  <c r="CZ360" i="5"/>
  <c r="CZ798" i="5"/>
  <c r="BT798" i="5"/>
  <c r="CZ278" i="5"/>
  <c r="BT278" i="5"/>
  <c r="BI185" i="5"/>
  <c r="CO185" i="5"/>
  <c r="CC862" i="5"/>
  <c r="AW862" i="5"/>
  <c r="CC721" i="5"/>
  <c r="AW721" i="5"/>
  <c r="CC661" i="5"/>
  <c r="AW661" i="5"/>
  <c r="CC553" i="5"/>
  <c r="AW553" i="5"/>
  <c r="CC384" i="5"/>
  <c r="AW384" i="5"/>
  <c r="CC350" i="5"/>
  <c r="AW350" i="5"/>
  <c r="AW251" i="5"/>
  <c r="CC251" i="5"/>
  <c r="CC208" i="5"/>
  <c r="AW208" i="5"/>
  <c r="BT370" i="5"/>
  <c r="CZ370" i="5"/>
  <c r="BT382" i="5"/>
  <c r="CZ382" i="5"/>
  <c r="CO823" i="5"/>
  <c r="BI823" i="5"/>
  <c r="CO551" i="5"/>
  <c r="BI551" i="5"/>
  <c r="CO711" i="5"/>
  <c r="BI711" i="5"/>
  <c r="BI361" i="5"/>
  <c r="CO361" i="5"/>
  <c r="CO245" i="5"/>
  <c r="BI245" i="5"/>
  <c r="CZ90" i="5"/>
  <c r="BT90" i="5"/>
  <c r="BI57" i="5"/>
  <c r="CO57" i="5"/>
  <c r="CC839" i="5"/>
  <c r="AW839" i="5"/>
  <c r="AW726" i="5"/>
  <c r="CC726" i="5"/>
  <c r="BI414" i="5"/>
  <c r="CO414" i="5"/>
  <c r="CO246" i="5"/>
  <c r="BI246" i="5"/>
  <c r="CO893" i="5"/>
  <c r="BI893" i="5"/>
  <c r="BT33" i="5"/>
  <c r="CZ33" i="5"/>
  <c r="BT734" i="5"/>
  <c r="CZ734" i="5"/>
  <c r="BI664" i="5"/>
  <c r="CO664" i="5"/>
  <c r="BI651" i="5"/>
  <c r="CO651" i="5"/>
  <c r="BI672" i="5"/>
  <c r="CO672" i="5"/>
  <c r="BT678" i="5"/>
  <c r="CZ678" i="5"/>
  <c r="BI666" i="5"/>
  <c r="CO666" i="5"/>
  <c r="CZ782" i="5"/>
  <c r="BT782" i="5"/>
  <c r="BI732" i="5"/>
  <c r="CO732" i="5"/>
  <c r="BT762" i="5"/>
  <c r="CZ762" i="5"/>
  <c r="BI19" i="5"/>
  <c r="CO19" i="5"/>
  <c r="BI668" i="5"/>
  <c r="CO668" i="5"/>
  <c r="BT366" i="5"/>
  <c r="CZ366" i="5"/>
  <c r="AW958" i="5"/>
  <c r="CC958" i="5"/>
  <c r="AW647" i="5"/>
  <c r="CC647" i="5"/>
  <c r="CC549" i="5"/>
  <c r="AW549" i="5"/>
  <c r="AW511" i="5"/>
  <c r="CC511" i="5"/>
  <c r="AW356" i="5"/>
  <c r="CC356" i="5"/>
  <c r="CC209" i="5"/>
  <c r="AW209" i="5"/>
  <c r="CZ415" i="5"/>
  <c r="BT415" i="5"/>
  <c r="BT889" i="5"/>
  <c r="CZ889" i="5"/>
  <c r="CO217" i="5"/>
  <c r="BI217" i="5"/>
  <c r="BT634" i="5"/>
  <c r="CZ634" i="5"/>
  <c r="BT211" i="5"/>
  <c r="CZ211" i="5"/>
  <c r="BI202" i="5"/>
  <c r="CO202" i="5"/>
  <c r="BT67" i="5"/>
  <c r="CZ67" i="5"/>
  <c r="BT633" i="5"/>
  <c r="CZ633" i="5"/>
  <c r="CO285" i="5"/>
  <c r="BI285" i="5"/>
  <c r="CC1001" i="5"/>
  <c r="AW1001" i="5"/>
  <c r="AW919" i="5"/>
  <c r="CC919" i="5"/>
  <c r="CC770" i="5"/>
  <c r="AW770" i="5"/>
  <c r="AW697" i="5"/>
  <c r="CC697" i="5"/>
  <c r="CC614" i="5"/>
  <c r="AW614" i="5"/>
  <c r="AW470" i="5"/>
  <c r="CC470" i="5"/>
  <c r="AW207" i="5"/>
  <c r="CC207" i="5"/>
  <c r="CZ598" i="5"/>
  <c r="BT598" i="5"/>
  <c r="CO407" i="5"/>
  <c r="BI407" i="5"/>
  <c r="BI579" i="5"/>
  <c r="CO579" i="5"/>
  <c r="BT227" i="5"/>
  <c r="CZ227" i="5"/>
  <c r="BT666" i="5"/>
  <c r="CZ666" i="5"/>
  <c r="BI362" i="5"/>
  <c r="CO362" i="5"/>
  <c r="CO825" i="5"/>
  <c r="BI825" i="5"/>
  <c r="CO824" i="5"/>
  <c r="BI824" i="5"/>
  <c r="CZ170" i="5"/>
  <c r="BT170" i="5"/>
  <c r="BI738" i="5"/>
  <c r="CO738" i="5"/>
  <c r="BT385" i="5"/>
  <c r="CZ385" i="5"/>
  <c r="BT299" i="5"/>
  <c r="CZ299" i="5"/>
  <c r="AW1011" i="5"/>
  <c r="CC1011" i="5"/>
  <c r="AW936" i="5"/>
  <c r="CC936" i="5"/>
  <c r="CC843" i="5"/>
  <c r="AW843" i="5"/>
  <c r="CC617" i="5"/>
  <c r="AW617" i="5"/>
  <c r="CC376" i="5"/>
  <c r="AW376" i="5"/>
  <c r="AW347" i="5"/>
  <c r="CC347" i="5"/>
  <c r="AW229" i="5"/>
  <c r="CC229" i="5"/>
  <c r="CZ86" i="5"/>
  <c r="BT86" i="5"/>
  <c r="BT167" i="5"/>
  <c r="CZ167" i="5"/>
  <c r="BT239" i="5"/>
  <c r="CZ239" i="5"/>
  <c r="CO329" i="5"/>
  <c r="BI329" i="5"/>
  <c r="CZ623" i="5"/>
  <c r="BT623" i="5"/>
  <c r="BI936" i="5"/>
  <c r="CO936" i="5"/>
  <c r="BI587" i="5"/>
  <c r="CO587" i="5"/>
  <c r="CZ132" i="5"/>
  <c r="BT132" i="5"/>
  <c r="BI722" i="5"/>
  <c r="CO722" i="5"/>
  <c r="CO737" i="5"/>
  <c r="BI737" i="5"/>
  <c r="BI959" i="5"/>
  <c r="CO959" i="5"/>
  <c r="BI472" i="5"/>
  <c r="CO472" i="5"/>
  <c r="CO143" i="5"/>
  <c r="BI143" i="5"/>
  <c r="CZ768" i="5"/>
  <c r="BT768" i="5"/>
  <c r="CC941" i="5"/>
  <c r="AW941" i="5"/>
  <c r="AW788" i="5"/>
  <c r="CC788" i="5"/>
  <c r="AW345" i="5"/>
  <c r="CC345" i="5"/>
  <c r="CC163" i="5"/>
  <c r="AW163" i="5"/>
  <c r="AW140" i="5"/>
  <c r="CC140" i="5"/>
  <c r="CZ342" i="5"/>
  <c r="BT342" i="5"/>
  <c r="CZ14" i="5"/>
  <c r="BT14" i="5"/>
  <c r="CZ140" i="5"/>
  <c r="BT140" i="5"/>
  <c r="CO810" i="5"/>
  <c r="BI810" i="5"/>
  <c r="BI784" i="5"/>
  <c r="CO784" i="5"/>
  <c r="BI790" i="5"/>
  <c r="CO790" i="5"/>
  <c r="CZ891" i="5"/>
  <c r="BT891" i="5"/>
  <c r="BI383" i="5"/>
  <c r="CO383" i="5"/>
  <c r="CZ452" i="5"/>
  <c r="BT452" i="5"/>
  <c r="CO516" i="5"/>
  <c r="BI516" i="5"/>
  <c r="CZ699" i="5"/>
  <c r="BT699" i="5"/>
  <c r="CO179" i="5"/>
  <c r="BI179" i="5"/>
  <c r="BI357" i="5"/>
  <c r="CO357" i="5"/>
  <c r="CO72" i="5"/>
  <c r="BI72" i="5"/>
  <c r="AW950" i="5"/>
  <c r="CC950" i="5"/>
  <c r="CC779" i="5"/>
  <c r="AW779" i="5"/>
  <c r="CC657" i="5"/>
  <c r="AW657" i="5"/>
  <c r="AW531" i="5"/>
  <c r="CC531" i="5"/>
  <c r="AW436" i="5"/>
  <c r="CC436" i="5"/>
  <c r="CC330" i="5"/>
  <c r="AW330" i="5"/>
  <c r="CC220" i="5"/>
  <c r="AW220" i="5"/>
  <c r="AW162" i="5"/>
  <c r="CC162" i="5"/>
  <c r="CC250" i="5"/>
  <c r="AW250" i="5"/>
  <c r="CC103" i="5"/>
  <c r="AW103" i="5"/>
  <c r="CO423" i="5"/>
  <c r="BI423" i="5"/>
  <c r="BT975" i="5"/>
  <c r="CZ975" i="5"/>
  <c r="CO876" i="5"/>
  <c r="BI876" i="5"/>
  <c r="G27" i="3"/>
  <c r="F29" i="3"/>
  <c r="F31" i="3"/>
  <c r="CZ624" i="5"/>
  <c r="BT624" i="5"/>
  <c r="BT1013" i="5"/>
  <c r="CZ1013" i="5"/>
  <c r="CZ654" i="5"/>
  <c r="BT654" i="5"/>
  <c r="BI733" i="5"/>
  <c r="CO733" i="5"/>
  <c r="CZ809" i="5"/>
  <c r="BT809" i="5"/>
  <c r="BI934" i="5"/>
  <c r="CO934" i="5"/>
  <c r="BI643" i="5"/>
  <c r="CO643" i="5"/>
  <c r="BI687" i="5"/>
  <c r="CO687" i="5"/>
  <c r="BI214" i="5"/>
  <c r="CO214" i="5"/>
  <c r="CZ636" i="5"/>
  <c r="BT636" i="5"/>
  <c r="BT223" i="5"/>
  <c r="CZ223" i="5"/>
  <c r="CO291" i="5"/>
  <c r="BI291" i="5"/>
  <c r="AW977" i="5"/>
  <c r="CC977" i="5"/>
  <c r="AW940" i="5"/>
  <c r="CC940" i="5"/>
  <c r="AW740" i="5"/>
  <c r="CC740" i="5"/>
  <c r="AW666" i="5"/>
  <c r="CC666" i="5"/>
  <c r="AW653" i="5"/>
  <c r="CC653" i="5"/>
  <c r="CC546" i="5"/>
  <c r="AW546" i="5"/>
  <c r="CC293" i="5"/>
  <c r="AW293" i="5"/>
  <c r="CC260" i="5"/>
  <c r="AW260" i="5"/>
  <c r="CC269" i="5"/>
  <c r="AW269" i="5"/>
  <c r="AW71" i="5"/>
  <c r="CC71" i="5"/>
  <c r="BI775" i="5"/>
  <c r="CO775" i="5"/>
  <c r="BT131" i="5"/>
  <c r="CZ131" i="5"/>
  <c r="BT89" i="5"/>
  <c r="CZ89" i="5"/>
  <c r="BI442" i="5"/>
  <c r="CO442" i="5"/>
  <c r="CC477" i="5"/>
  <c r="AW477" i="5"/>
  <c r="BT243" i="5"/>
  <c r="CZ243" i="5"/>
  <c r="CC582" i="5"/>
  <c r="AW582" i="5"/>
  <c r="CC155" i="5"/>
  <c r="AW155" i="5"/>
  <c r="CO328" i="5"/>
  <c r="BI328" i="5"/>
  <c r="CO925" i="5"/>
  <c r="BI925" i="5"/>
  <c r="CC488" i="5"/>
  <c r="AW488" i="5"/>
  <c r="CZ470" i="5"/>
  <c r="BT470" i="5"/>
  <c r="CO820" i="5"/>
  <c r="BI820" i="5"/>
  <c r="CO284" i="5"/>
  <c r="BI284" i="5"/>
  <c r="CZ908" i="5"/>
  <c r="BT908" i="5"/>
  <c r="CZ697" i="5"/>
  <c r="BT697" i="5"/>
  <c r="CC972" i="5"/>
  <c r="AW972" i="5"/>
  <c r="AW802" i="5"/>
  <c r="CC802" i="5"/>
  <c r="CC797" i="5"/>
  <c r="AW797" i="5"/>
  <c r="CC767" i="5"/>
  <c r="AW767" i="5"/>
  <c r="AW556" i="5"/>
  <c r="CC556" i="5"/>
  <c r="AW406" i="5"/>
  <c r="CC406" i="5"/>
  <c r="CC395" i="5"/>
  <c r="AW395" i="5"/>
  <c r="CC314" i="5"/>
  <c r="AW314" i="5"/>
  <c r="CC264" i="5"/>
  <c r="AW264" i="5"/>
  <c r="CC93" i="5"/>
  <c r="AW93" i="5"/>
  <c r="CC14" i="5"/>
  <c r="AW14" i="5"/>
  <c r="BI943" i="5"/>
  <c r="CO943" i="5"/>
  <c r="CO556" i="5"/>
  <c r="BI556" i="5"/>
  <c r="BI533" i="5"/>
  <c r="CO533" i="5"/>
  <c r="CZ440" i="5"/>
  <c r="BT440" i="5"/>
  <c r="G63" i="3"/>
  <c r="F65" i="3"/>
  <c r="F67" i="3"/>
  <c r="CZ769" i="5"/>
  <c r="BT769" i="5"/>
  <c r="BI965" i="5"/>
  <c r="CO965" i="5"/>
  <c r="BI132" i="5"/>
  <c r="CO132" i="5"/>
  <c r="BT895" i="5"/>
  <c r="CZ895" i="5"/>
  <c r="BT779" i="5"/>
  <c r="CZ779" i="5"/>
  <c r="CO598" i="5"/>
  <c r="BI598" i="5"/>
  <c r="CO437" i="5"/>
  <c r="BI437" i="5"/>
  <c r="CZ466" i="5"/>
  <c r="BT466" i="5"/>
  <c r="CO713" i="5"/>
  <c r="BI713" i="5"/>
  <c r="CZ759" i="5"/>
  <c r="BT759" i="5"/>
  <c r="CO768" i="5"/>
  <c r="BI768" i="5"/>
  <c r="CO230" i="5"/>
  <c r="BI230" i="5"/>
  <c r="CO320" i="5"/>
  <c r="BI320" i="5"/>
  <c r="CC921" i="5"/>
  <c r="AW921" i="5"/>
  <c r="CC620" i="5"/>
  <c r="AW620" i="5"/>
  <c r="CC564" i="5"/>
  <c r="AW564" i="5"/>
  <c r="CC331" i="5"/>
  <c r="AW331" i="5"/>
  <c r="CC149" i="5"/>
  <c r="AW149" i="5"/>
  <c r="AW132" i="5"/>
  <c r="CC132" i="5"/>
  <c r="CC97" i="5"/>
  <c r="AW97" i="5"/>
  <c r="BI94" i="5"/>
  <c r="CO94" i="5"/>
  <c r="CZ933" i="5"/>
  <c r="BT933" i="5"/>
  <c r="CO108" i="5"/>
  <c r="BI108" i="5"/>
  <c r="CZ733" i="5"/>
  <c r="BT733" i="5"/>
  <c r="CZ54" i="5"/>
  <c r="BT54" i="5"/>
  <c r="CZ644" i="5"/>
  <c r="BT644" i="5"/>
  <c r="BI993" i="5"/>
  <c r="CO993" i="5"/>
  <c r="CZ501" i="5"/>
  <c r="BT501" i="5"/>
  <c r="CO989" i="5"/>
  <c r="BI989" i="5"/>
  <c r="CZ365" i="5"/>
  <c r="BT365" i="5"/>
  <c r="CO324" i="5"/>
  <c r="BI324" i="5"/>
  <c r="BT291" i="5"/>
  <c r="CZ291" i="5"/>
  <c r="AW967" i="5"/>
  <c r="CC967" i="5"/>
  <c r="AW886" i="5"/>
  <c r="CC886" i="5"/>
  <c r="AW798" i="5"/>
  <c r="CC798" i="5"/>
  <c r="CC723" i="5"/>
  <c r="AW723" i="5"/>
  <c r="CC524" i="5"/>
  <c r="AW524" i="5"/>
  <c r="CC441" i="5"/>
  <c r="AW441" i="5"/>
  <c r="AW296" i="5"/>
  <c r="CC296" i="5"/>
  <c r="CC85" i="5"/>
  <c r="AW85" i="5"/>
  <c r="CC177" i="5"/>
  <c r="AW177" i="5"/>
  <c r="CO480" i="5"/>
  <c r="BI480" i="5"/>
  <c r="CZ562" i="5"/>
  <c r="BT562" i="5"/>
  <c r="CO594" i="5"/>
  <c r="BI594" i="5"/>
  <c r="BI323" i="5"/>
  <c r="CO323" i="5"/>
  <c r="BI701" i="5"/>
  <c r="CO701" i="5"/>
  <c r="CZ916" i="5"/>
  <c r="BT916" i="5"/>
  <c r="CZ30" i="5"/>
  <c r="BT30" i="5"/>
  <c r="CZ996" i="5"/>
  <c r="BT996" i="5"/>
  <c r="CZ421" i="5"/>
  <c r="BT421" i="5"/>
  <c r="CZ107" i="5"/>
  <c r="BT107" i="5"/>
  <c r="CZ425" i="5"/>
  <c r="BT425" i="5"/>
  <c r="BI490" i="5"/>
  <c r="CO490" i="5"/>
  <c r="BI498" i="5"/>
  <c r="CO498" i="5"/>
  <c r="CO466" i="5"/>
  <c r="BI466" i="5"/>
  <c r="CO60" i="5"/>
  <c r="BI60" i="5"/>
  <c r="CZ146" i="5"/>
  <c r="BT146" i="5"/>
  <c r="CZ91" i="5"/>
  <c r="BT91" i="5"/>
  <c r="CZ486" i="5"/>
  <c r="BT486" i="5"/>
  <c r="BI585" i="5"/>
  <c r="CO585" i="5"/>
  <c r="CZ679" i="5"/>
  <c r="BT679" i="5"/>
  <c r="CZ20" i="5"/>
  <c r="BT20" i="5"/>
  <c r="CC995" i="5"/>
  <c r="AW995" i="5"/>
  <c r="CC929" i="5"/>
  <c r="AW929" i="5"/>
  <c r="CC616" i="5"/>
  <c r="AW616" i="5"/>
  <c r="CC593" i="5"/>
  <c r="AW593" i="5"/>
  <c r="CC532" i="5"/>
  <c r="AW532" i="5"/>
  <c r="CC404" i="5"/>
  <c r="AW404" i="5"/>
  <c r="CC280" i="5"/>
  <c r="AW280" i="5"/>
  <c r="CC56" i="5"/>
  <c r="AW56" i="5"/>
  <c r="CZ437" i="5"/>
  <c r="BT437" i="5"/>
  <c r="CO441" i="5"/>
  <c r="BI441" i="5"/>
  <c r="CZ803" i="5"/>
  <c r="BT803" i="5"/>
  <c r="CO576" i="5"/>
  <c r="BI576" i="5"/>
  <c r="CZ979" i="5"/>
  <c r="BT979" i="5"/>
  <c r="CO276" i="5"/>
  <c r="BI276" i="5"/>
  <c r="BI1003" i="5"/>
  <c r="CO1003" i="5"/>
  <c r="BI158" i="5"/>
  <c r="CO158" i="5"/>
  <c r="BT550" i="5"/>
  <c r="CZ550" i="5"/>
  <c r="BI979" i="5"/>
  <c r="CO979" i="5"/>
  <c r="BT572" i="5"/>
  <c r="CZ572" i="5"/>
  <c r="BT780" i="5"/>
  <c r="CZ780" i="5"/>
  <c r="BT840" i="5"/>
  <c r="CZ840" i="5"/>
  <c r="AW998" i="5"/>
  <c r="CC998" i="5"/>
  <c r="CC880" i="5"/>
  <c r="AW880" i="5"/>
  <c r="CC590" i="5"/>
  <c r="AW590" i="5"/>
  <c r="AW432" i="5"/>
  <c r="CC432" i="5"/>
  <c r="CC301" i="5"/>
  <c r="AW301" i="5"/>
  <c r="CC276" i="5"/>
  <c r="AW276" i="5"/>
  <c r="CC78" i="5"/>
  <c r="AW78" i="5"/>
  <c r="CZ298" i="5"/>
  <c r="BT298" i="5"/>
  <c r="CZ613" i="5"/>
  <c r="BT613" i="5"/>
  <c r="CZ937" i="5"/>
  <c r="BT937" i="5"/>
  <c r="CO992" i="5"/>
  <c r="BI992" i="5"/>
  <c r="CZ772" i="5"/>
  <c r="BT772" i="5"/>
  <c r="CZ838" i="5"/>
  <c r="BT838" i="5"/>
  <c r="CO76" i="5"/>
  <c r="BI76" i="5"/>
  <c r="BT830" i="5"/>
  <c r="CZ830" i="5"/>
  <c r="CZ433" i="5"/>
  <c r="BT433" i="5"/>
  <c r="CO70" i="5"/>
  <c r="BI70" i="5"/>
  <c r="CC1006" i="5"/>
  <c r="AW1006" i="5"/>
  <c r="AW813" i="5"/>
  <c r="CC813" i="5"/>
  <c r="CC612" i="5"/>
  <c r="AW612" i="5"/>
  <c r="CC638" i="5"/>
  <c r="AW638" i="5"/>
  <c r="CC141" i="5"/>
  <c r="AW141" i="5"/>
  <c r="AW82" i="5"/>
  <c r="CC82" i="5"/>
  <c r="CO342" i="5"/>
  <c r="BI342" i="5"/>
  <c r="CZ963" i="5"/>
  <c r="BT963" i="5"/>
  <c r="CZ615" i="5"/>
  <c r="BT615" i="5"/>
  <c r="BI125" i="5"/>
  <c r="CO125" i="5"/>
  <c r="CZ484" i="5"/>
  <c r="BT484" i="5"/>
  <c r="BT277" i="5"/>
  <c r="CZ277" i="5"/>
  <c r="BT872" i="5"/>
  <c r="CZ872" i="5"/>
  <c r="BI144" i="5"/>
  <c r="CO144" i="5"/>
  <c r="CO180" i="5"/>
  <c r="BI180" i="5"/>
  <c r="BT650" i="5"/>
  <c r="CZ650" i="5"/>
  <c r="BI675" i="5"/>
  <c r="CO675" i="5"/>
  <c r="CO403" i="5"/>
  <c r="BI403" i="5"/>
  <c r="BI996" i="5"/>
  <c r="CO996" i="5"/>
  <c r="CO831" i="5"/>
  <c r="BI831" i="5"/>
  <c r="CO627" i="5"/>
  <c r="BI627" i="5"/>
  <c r="BI61" i="5"/>
  <c r="CO61" i="5"/>
  <c r="CC1009" i="5"/>
  <c r="AW1009" i="5"/>
  <c r="CC835" i="5"/>
  <c r="AW835" i="5"/>
  <c r="AW737" i="5"/>
  <c r="CC737" i="5"/>
  <c r="CC634" i="5"/>
  <c r="AW634" i="5"/>
  <c r="AW587" i="5"/>
  <c r="CC587" i="5"/>
  <c r="CC491" i="5"/>
  <c r="AW491" i="5"/>
  <c r="CC374" i="5"/>
  <c r="AW374" i="5"/>
  <c r="AW227" i="5"/>
  <c r="CC227" i="5"/>
  <c r="AW129" i="5"/>
  <c r="CC129" i="5"/>
  <c r="CO263" i="5"/>
  <c r="BI263" i="5"/>
  <c r="BT57" i="5"/>
  <c r="CZ57" i="5"/>
  <c r="BI231" i="5"/>
  <c r="CO231" i="5"/>
  <c r="BT309" i="5"/>
  <c r="CZ309" i="5"/>
  <c r="BI565" i="5"/>
  <c r="CO565" i="5"/>
  <c r="BT958" i="5"/>
  <c r="CZ958" i="5"/>
  <c r="BI938" i="5"/>
  <c r="CO938" i="5"/>
  <c r="BT696" i="5"/>
  <c r="CZ696" i="5"/>
  <c r="BT364" i="5"/>
  <c r="CZ364" i="5"/>
  <c r="CO401" i="5"/>
  <c r="BI401" i="5"/>
  <c r="BT232" i="5"/>
  <c r="CZ232" i="5"/>
  <c r="CZ430" i="5"/>
  <c r="BT430" i="5"/>
  <c r="BT802" i="5"/>
  <c r="CZ802" i="5"/>
  <c r="BI878" i="5"/>
  <c r="CO878" i="5"/>
  <c r="CC884" i="5"/>
  <c r="AW884" i="5"/>
  <c r="CC826" i="5"/>
  <c r="AW826" i="5"/>
  <c r="AW565" i="5"/>
  <c r="CC565" i="5"/>
  <c r="CC412" i="5"/>
  <c r="AW412" i="5"/>
  <c r="CO228" i="5"/>
  <c r="BI228" i="5"/>
  <c r="CZ417" i="5"/>
  <c r="BT417" i="5"/>
  <c r="BT540" i="5"/>
  <c r="CZ540" i="5"/>
  <c r="BI693" i="5"/>
  <c r="CO693" i="5"/>
  <c r="BT959" i="5"/>
  <c r="CZ959" i="5"/>
  <c r="CZ447" i="5"/>
  <c r="BT447" i="5"/>
  <c r="BI309" i="5"/>
  <c r="CO309" i="5"/>
  <c r="CO584" i="5"/>
  <c r="BI584" i="5"/>
  <c r="BT255" i="5"/>
  <c r="CZ255" i="5"/>
  <c r="AW873" i="5"/>
  <c r="CC873" i="5"/>
  <c r="CC847" i="5"/>
  <c r="AW847" i="5"/>
  <c r="CC743" i="5"/>
  <c r="AW743" i="5"/>
  <c r="CC623" i="5"/>
  <c r="AW623" i="5"/>
  <c r="CC534" i="5"/>
  <c r="AW534" i="5"/>
  <c r="CC332" i="5"/>
  <c r="AW332" i="5"/>
  <c r="CC336" i="5"/>
  <c r="AW336" i="5"/>
  <c r="CC240" i="5"/>
  <c r="AW240" i="5"/>
  <c r="CC46" i="5"/>
  <c r="AW46" i="5"/>
  <c r="CO54" i="5"/>
  <c r="BI54" i="5"/>
  <c r="BT655" i="5"/>
  <c r="CZ655" i="5"/>
  <c r="CO282" i="5"/>
  <c r="BI282" i="5"/>
  <c r="DA198" i="5"/>
  <c r="BU198" i="5"/>
  <c r="BT689" i="5"/>
  <c r="CZ689" i="5"/>
  <c r="AW763" i="5"/>
  <c r="CC763" i="5"/>
  <c r="CO789" i="5"/>
  <c r="BI789" i="5"/>
  <c r="CO270" i="5"/>
  <c r="BI270" i="5"/>
  <c r="CO705" i="5"/>
  <c r="BI705" i="5"/>
  <c r="CC120" i="5"/>
  <c r="AW120" i="5"/>
  <c r="CO129" i="5"/>
  <c r="BI129" i="5"/>
  <c r="CO327" i="5"/>
  <c r="BI327" i="5"/>
  <c r="BI505" i="5"/>
  <c r="CO505" i="5"/>
  <c r="CZ999" i="5"/>
  <c r="BT999" i="5"/>
  <c r="CO409" i="5"/>
  <c r="BI409" i="5"/>
  <c r="CO501" i="5"/>
  <c r="BI501" i="5"/>
  <c r="BT962" i="5"/>
  <c r="CZ962" i="5"/>
  <c r="BI752" i="5"/>
  <c r="CO752" i="5"/>
  <c r="BT51" i="5"/>
  <c r="CZ51" i="5"/>
  <c r="CZ528" i="5"/>
  <c r="BT528" i="5"/>
  <c r="BI661" i="5"/>
  <c r="CO661" i="5"/>
  <c r="CC907" i="5"/>
  <c r="AW907" i="5"/>
  <c r="AW688" i="5"/>
  <c r="CC688" i="5"/>
  <c r="CC133" i="5"/>
  <c r="AW133" i="5"/>
  <c r="BI726" i="5"/>
  <c r="CO726" i="5"/>
  <c r="CO815" i="5"/>
  <c r="BI815" i="5"/>
  <c r="CC1002" i="5"/>
  <c r="AW1002" i="5"/>
  <c r="AW337" i="5"/>
  <c r="CC337" i="5"/>
  <c r="AW109" i="5"/>
  <c r="CC109" i="5"/>
  <c r="CO628" i="5"/>
  <c r="BI628" i="5"/>
  <c r="BI862" i="5"/>
  <c r="CO862" i="5"/>
  <c r="BT746" i="5"/>
  <c r="CZ746" i="5"/>
  <c r="BI999" i="5"/>
  <c r="CO999" i="5"/>
  <c r="BT855" i="5"/>
  <c r="CZ855" i="5"/>
  <c r="BI760" i="5"/>
  <c r="CO760" i="5"/>
  <c r="BI43" i="5"/>
  <c r="CO43" i="5"/>
  <c r="CO491" i="5"/>
  <c r="BI491" i="5"/>
  <c r="CC903" i="5"/>
  <c r="AW903" i="5"/>
  <c r="AW193" i="5"/>
  <c r="CC193" i="5"/>
  <c r="CZ794" i="5"/>
  <c r="BT794" i="5"/>
  <c r="BT1010" i="5"/>
  <c r="CZ1010" i="5"/>
  <c r="BI724" i="5"/>
  <c r="CO724" i="5"/>
  <c r="BT1007" i="5"/>
  <c r="CZ1007" i="5"/>
  <c r="CO89" i="5"/>
  <c r="BI89" i="5"/>
  <c r="AW882" i="5"/>
  <c r="CC882" i="5"/>
  <c r="AW15" i="5"/>
  <c r="CC15" i="5"/>
  <c r="BT605" i="5"/>
  <c r="CZ605" i="5"/>
  <c r="BT434" i="5"/>
  <c r="CZ434" i="5"/>
  <c r="BI806" i="5"/>
  <c r="CO806" i="5"/>
  <c r="CO448" i="5"/>
  <c r="BI448" i="5"/>
  <c r="BI975" i="5"/>
  <c r="CO975" i="5"/>
  <c r="BI734" i="5"/>
  <c r="CO734" i="5"/>
  <c r="BI543" i="5"/>
  <c r="CO543" i="5"/>
  <c r="CZ393" i="5"/>
  <c r="BT393" i="5"/>
  <c r="AW1012" i="5"/>
  <c r="CC1012" i="5"/>
  <c r="AW840" i="5"/>
  <c r="CC840" i="5"/>
  <c r="CC456" i="5"/>
  <c r="AW456" i="5"/>
  <c r="BT491" i="5"/>
  <c r="CZ491" i="5"/>
  <c r="BT317" i="5"/>
  <c r="CZ317" i="5"/>
  <c r="BT536" i="5"/>
  <c r="CZ536" i="5"/>
  <c r="BI712" i="5"/>
  <c r="CO712" i="5"/>
  <c r="BT361" i="5"/>
  <c r="CZ361" i="5"/>
  <c r="CZ474" i="5"/>
  <c r="BT474" i="5"/>
  <c r="BI289" i="5"/>
  <c r="CO289" i="5"/>
  <c r="CO197" i="5"/>
  <c r="BI197" i="5"/>
  <c r="CZ303" i="5"/>
  <c r="BT303" i="5"/>
  <c r="CO928" i="5"/>
  <c r="BI928" i="5"/>
  <c r="AW673" i="5"/>
  <c r="CC673" i="5"/>
  <c r="AW575" i="5"/>
  <c r="CC575" i="5"/>
  <c r="CC396" i="5"/>
  <c r="AW396" i="5"/>
  <c r="CC257" i="5"/>
  <c r="AW257" i="5"/>
  <c r="AW167" i="5"/>
  <c r="CC167" i="5"/>
  <c r="BI198" i="5"/>
  <c r="CO198" i="5"/>
  <c r="BT812" i="5"/>
  <c r="CZ812" i="5"/>
  <c r="BT416" i="5"/>
  <c r="CZ416" i="5"/>
  <c r="CZ168" i="5"/>
  <c r="BT168" i="5"/>
  <c r="BI557" i="5"/>
  <c r="CO557" i="5"/>
  <c r="CO463" i="5"/>
  <c r="BI463" i="5"/>
  <c r="BI573" i="5"/>
  <c r="CO573" i="5"/>
  <c r="CO85" i="5"/>
  <c r="BI85" i="5"/>
  <c r="BI601" i="5"/>
  <c r="CO601" i="5"/>
  <c r="BT690" i="5"/>
  <c r="CZ690" i="5"/>
  <c r="BI680" i="5"/>
  <c r="CO680" i="5"/>
  <c r="BI798" i="5"/>
  <c r="CO798" i="5"/>
  <c r="CZ407" i="5"/>
  <c r="BT407" i="5"/>
  <c r="BT819" i="5"/>
  <c r="CZ819" i="5"/>
  <c r="AW775" i="5"/>
  <c r="CC775" i="5"/>
  <c r="AW708" i="5"/>
  <c r="CC708" i="5"/>
  <c r="CC303" i="5"/>
  <c r="AW303" i="5"/>
  <c r="CC235" i="5"/>
  <c r="AW235" i="5"/>
  <c r="AW81" i="5"/>
  <c r="CC81" i="5"/>
  <c r="CO854" i="5"/>
  <c r="BI854" i="5"/>
  <c r="BI817" i="5"/>
  <c r="CO817" i="5"/>
  <c r="BI958" i="5"/>
  <c r="CO958" i="5"/>
  <c r="CO977" i="5"/>
  <c r="BI977" i="5"/>
  <c r="BT592" i="5"/>
  <c r="CZ592" i="5"/>
  <c r="CO621" i="5"/>
  <c r="BI621" i="5"/>
  <c r="BT235" i="5"/>
  <c r="CZ235" i="5"/>
  <c r="CO221" i="5"/>
  <c r="BI221" i="5"/>
  <c r="BI223" i="5"/>
  <c r="CO223" i="5"/>
  <c r="CO620" i="5"/>
  <c r="BI620" i="5"/>
  <c r="CC910" i="5"/>
  <c r="AW910" i="5"/>
  <c r="AW748" i="5"/>
  <c r="CC748" i="5"/>
  <c r="AW674" i="5"/>
  <c r="CC674" i="5"/>
  <c r="AW583" i="5"/>
  <c r="CC583" i="5"/>
  <c r="AW505" i="5"/>
  <c r="CC505" i="5"/>
  <c r="AW226" i="5"/>
  <c r="CC226" i="5"/>
  <c r="AW79" i="5"/>
  <c r="CC79" i="5"/>
  <c r="BT63" i="5"/>
  <c r="CZ63" i="5"/>
  <c r="BT436" i="5"/>
  <c r="CZ436" i="5"/>
  <c r="BT947" i="5"/>
  <c r="CZ947" i="5"/>
  <c r="BI387" i="5"/>
  <c r="CO387" i="5"/>
  <c r="BI942" i="5"/>
  <c r="CO942" i="5"/>
  <c r="BT203" i="5"/>
  <c r="CZ203" i="5"/>
  <c r="BT645" i="5"/>
  <c r="CZ645" i="5"/>
  <c r="BT742" i="5"/>
  <c r="CZ742" i="5"/>
  <c r="BT177" i="5"/>
  <c r="CZ177" i="5"/>
  <c r="BI658" i="5"/>
  <c r="CO658" i="5"/>
  <c r="BI836" i="5"/>
  <c r="CO836" i="5"/>
  <c r="BT521" i="5"/>
  <c r="CZ521" i="5"/>
  <c r="CC915" i="5"/>
  <c r="AW915" i="5"/>
  <c r="AW790" i="5"/>
  <c r="CC790" i="5"/>
  <c r="AW696" i="5"/>
  <c r="CC696" i="5"/>
  <c r="AW467" i="5"/>
  <c r="CC467" i="5"/>
  <c r="CC463" i="5"/>
  <c r="AW463" i="5"/>
  <c r="CC323" i="5"/>
  <c r="AW323" i="5"/>
  <c r="CC205" i="5"/>
  <c r="AW205" i="5"/>
  <c r="AW125" i="5"/>
  <c r="CC125" i="5"/>
  <c r="CZ318" i="5"/>
  <c r="BT318" i="5"/>
  <c r="CO582" i="5"/>
  <c r="BI582" i="5"/>
  <c r="BI525" i="5"/>
  <c r="CO525" i="5"/>
  <c r="BT1011" i="5"/>
  <c r="CZ1011" i="5"/>
  <c r="BI243" i="5"/>
  <c r="CO243" i="5"/>
  <c r="BT1012" i="5"/>
  <c r="CZ1012" i="5"/>
  <c r="BT706" i="5"/>
  <c r="CZ706" i="5"/>
  <c r="BI708" i="5"/>
  <c r="CO708" i="5"/>
  <c r="E12" i="3"/>
  <c r="E14" i="3" s="1"/>
  <c r="CZ92" i="5"/>
  <c r="BT92" i="5"/>
  <c r="BT899" i="5"/>
  <c r="CZ899" i="5"/>
  <c r="CC811" i="5"/>
  <c r="AW811" i="5"/>
  <c r="AW778" i="5"/>
  <c r="CC778" i="5"/>
  <c r="CC562" i="5"/>
  <c r="AW562" i="5"/>
  <c r="CC139" i="5"/>
  <c r="AW139" i="5"/>
  <c r="CC256" i="5"/>
  <c r="AW256" i="5"/>
  <c r="CC92" i="5"/>
  <c r="AW92" i="5"/>
  <c r="CZ403" i="5"/>
  <c r="BT403" i="5"/>
  <c r="CZ183" i="5"/>
  <c r="BT183" i="5"/>
  <c r="CZ260" i="5"/>
  <c r="BT260" i="5"/>
  <c r="BT967" i="5"/>
  <c r="CZ967" i="5"/>
  <c r="BT707" i="5"/>
  <c r="CZ707" i="5"/>
  <c r="BT710" i="5"/>
  <c r="CZ710" i="5"/>
  <c r="BI980" i="5"/>
  <c r="CO980" i="5"/>
  <c r="CZ482" i="5"/>
  <c r="BT482" i="5"/>
  <c r="CO290" i="5"/>
  <c r="BI290" i="5"/>
  <c r="BT545" i="5"/>
  <c r="CZ545" i="5"/>
  <c r="CO62" i="5"/>
  <c r="BI62" i="5"/>
  <c r="CZ152" i="5"/>
  <c r="BT152" i="5"/>
  <c r="AW846" i="5"/>
  <c r="CC846" i="5"/>
  <c r="CC68" i="5"/>
  <c r="AW68" i="5"/>
  <c r="BT273" i="5"/>
  <c r="CZ273" i="5"/>
  <c r="CZ357" i="5"/>
  <c r="BT357" i="5"/>
  <c r="CC313" i="5"/>
  <c r="AW313" i="5"/>
  <c r="CC254" i="5"/>
  <c r="AW254" i="5"/>
  <c r="CZ32" i="5"/>
  <c r="BT32" i="5"/>
  <c r="BI389" i="5"/>
  <c r="CO389" i="5"/>
  <c r="BT970" i="5"/>
  <c r="CZ970" i="5"/>
  <c r="CZ952" i="5"/>
  <c r="BT952" i="5"/>
  <c r="AW850" i="5"/>
  <c r="CC850" i="5"/>
  <c r="CC540" i="5"/>
  <c r="AW540" i="5"/>
  <c r="CC292" i="5"/>
  <c r="AW292" i="5"/>
  <c r="BT542" i="5"/>
  <c r="CZ542" i="5"/>
  <c r="CO109" i="5"/>
  <c r="BI109" i="5"/>
  <c r="CO904" i="5"/>
  <c r="BI904" i="5"/>
  <c r="CO174" i="5"/>
  <c r="BI174" i="5"/>
  <c r="BI186" i="5"/>
  <c r="CO186" i="5"/>
  <c r="CO614" i="5"/>
  <c r="BI614" i="5"/>
  <c r="CC799" i="5"/>
  <c r="AW799" i="5"/>
  <c r="CC528" i="5"/>
  <c r="AW528" i="5"/>
  <c r="CC322" i="5"/>
  <c r="AW322" i="5"/>
  <c r="BT285" i="5"/>
  <c r="CZ285" i="5"/>
  <c r="BI659" i="5"/>
  <c r="CO659" i="5"/>
  <c r="BI265" i="5"/>
  <c r="CO265" i="5"/>
  <c r="BT71" i="5"/>
  <c r="CZ71" i="5"/>
  <c r="CZ166" i="5"/>
  <c r="BT166" i="5"/>
  <c r="CZ494" i="5"/>
  <c r="BT494" i="5"/>
  <c r="CO793" i="5"/>
  <c r="BI793" i="5"/>
  <c r="CZ72" i="5"/>
  <c r="BT72" i="5"/>
  <c r="CZ843" i="5"/>
  <c r="BT843" i="5"/>
  <c r="CZ683" i="5"/>
  <c r="BT683" i="5"/>
  <c r="AW986" i="5"/>
  <c r="CC986" i="5"/>
  <c r="CC585" i="5"/>
  <c r="AW585" i="5"/>
  <c r="AW428" i="5"/>
  <c r="CC428" i="5"/>
  <c r="CC184" i="5"/>
  <c r="AW184" i="5"/>
  <c r="CC108" i="5"/>
  <c r="AW108" i="5"/>
  <c r="CC104" i="5"/>
  <c r="AW104" i="5"/>
  <c r="CZ538" i="5"/>
  <c r="BT538" i="5"/>
  <c r="CZ544" i="5"/>
  <c r="BT544" i="5"/>
  <c r="CO151" i="5"/>
  <c r="BI151" i="5"/>
  <c r="CO425" i="5"/>
  <c r="BI425" i="5"/>
  <c r="CZ109" i="5"/>
  <c r="BT109" i="5"/>
  <c r="CZ478" i="5"/>
  <c r="BT478" i="5"/>
  <c r="CZ516" i="5"/>
  <c r="BT516" i="5"/>
  <c r="CO593" i="5"/>
  <c r="BI593" i="5"/>
  <c r="CO1004" i="5"/>
  <c r="BI1004" i="5"/>
  <c r="CO83" i="5"/>
  <c r="BI83" i="5"/>
  <c r="BI313" i="5"/>
  <c r="CO313" i="5"/>
  <c r="CZ88" i="5"/>
  <c r="BT88" i="5"/>
  <c r="CC858" i="5"/>
  <c r="AW858" i="5"/>
  <c r="AW786" i="5"/>
  <c r="CC786" i="5"/>
  <c r="CC504" i="5"/>
  <c r="AW504" i="5"/>
  <c r="CC246" i="5"/>
  <c r="AW246" i="5"/>
  <c r="AW148" i="5"/>
  <c r="CC148" i="5"/>
  <c r="CC98" i="5"/>
  <c r="AW98" i="5"/>
  <c r="CZ920" i="5"/>
  <c r="BT920" i="5"/>
  <c r="BT864" i="5"/>
  <c r="CZ864" i="5"/>
  <c r="BT537" i="5"/>
  <c r="CZ537" i="5"/>
  <c r="CO182" i="5"/>
  <c r="BI182" i="5"/>
  <c r="CO24" i="5"/>
  <c r="BI24" i="5"/>
  <c r="CO998" i="5"/>
  <c r="BI998" i="5"/>
  <c r="CO30" i="5"/>
  <c r="BI30" i="5"/>
  <c r="CZ445" i="5"/>
  <c r="BT445" i="5"/>
  <c r="BI379" i="5"/>
  <c r="CO379" i="5"/>
  <c r="BI373" i="5"/>
  <c r="CO373" i="5"/>
  <c r="BT411" i="5"/>
  <c r="CZ411" i="5"/>
  <c r="BT245" i="5"/>
  <c r="CZ245" i="5"/>
  <c r="CO421" i="5"/>
  <c r="BI421" i="5"/>
  <c r="CZ755" i="5"/>
  <c r="BT755" i="5"/>
  <c r="CZ102" i="5"/>
  <c r="BT102" i="5"/>
  <c r="CZ928" i="5"/>
  <c r="BT928" i="5"/>
  <c r="CZ194" i="5"/>
  <c r="BT194" i="5"/>
  <c r="CZ989" i="5"/>
  <c r="BT989" i="5"/>
  <c r="AW982" i="5"/>
  <c r="CC982" i="5"/>
  <c r="CC445" i="5"/>
  <c r="AW445" i="5"/>
  <c r="AW361" i="5"/>
  <c r="CC361" i="5"/>
  <c r="CC32" i="5"/>
  <c r="AW32" i="5"/>
  <c r="BT125" i="5"/>
  <c r="CZ125" i="5"/>
  <c r="CO298" i="5"/>
  <c r="BI298" i="5"/>
  <c r="CO795" i="5"/>
  <c r="BI795" i="5"/>
  <c r="BT712" i="5"/>
  <c r="CZ712" i="5"/>
  <c r="BT841" i="5"/>
  <c r="CZ841" i="5"/>
  <c r="BT980" i="5"/>
  <c r="CZ980" i="5"/>
  <c r="BT724" i="5"/>
  <c r="CZ724" i="5"/>
  <c r="CO518" i="5"/>
  <c r="BI518" i="5"/>
  <c r="BT850" i="5"/>
  <c r="CZ850" i="5"/>
  <c r="CZ187" i="5"/>
  <c r="BT187" i="5"/>
  <c r="CO165" i="5"/>
  <c r="BI165" i="5"/>
  <c r="CO629" i="5"/>
  <c r="BI629" i="5"/>
  <c r="AW881" i="5"/>
  <c r="CC881" i="5"/>
  <c r="CC872" i="5"/>
  <c r="AW872" i="5"/>
  <c r="CC631" i="5"/>
  <c r="AW631" i="5"/>
  <c r="CC417" i="5"/>
  <c r="AW417" i="5"/>
  <c r="CC342" i="5"/>
  <c r="AW342" i="5"/>
  <c r="AW194" i="5"/>
  <c r="CC194" i="5"/>
  <c r="CC54" i="5"/>
  <c r="AW54" i="5"/>
  <c r="BI164" i="5"/>
  <c r="CO164" i="5"/>
  <c r="CO117" i="5"/>
  <c r="BI117" i="5"/>
  <c r="BT646" i="5"/>
  <c r="CZ646" i="5"/>
  <c r="BI796" i="5"/>
  <c r="CO796" i="5"/>
  <c r="CO828" i="5"/>
  <c r="BI828" i="5"/>
  <c r="BT541" i="5"/>
  <c r="CZ541" i="5"/>
  <c r="BI834" i="5"/>
  <c r="CO834" i="5"/>
  <c r="CO981" i="5"/>
  <c r="BI981" i="5"/>
  <c r="CO308" i="5"/>
  <c r="BI308" i="5"/>
  <c r="CO40" i="5"/>
  <c r="BI40" i="5"/>
  <c r="CO508" i="5"/>
  <c r="BI508" i="5"/>
  <c r="CZ529" i="5"/>
  <c r="BT529" i="5"/>
  <c r="AW1005" i="5"/>
  <c r="CC1005" i="5"/>
  <c r="CC588" i="5"/>
  <c r="AW588" i="5"/>
  <c r="AW568" i="5"/>
  <c r="CC568" i="5"/>
  <c r="CC421" i="5"/>
  <c r="AW421" i="5"/>
  <c r="AW492" i="5"/>
  <c r="CC492" i="5"/>
  <c r="CC299" i="5"/>
  <c r="AW299" i="5"/>
  <c r="CC272" i="5"/>
  <c r="AW272" i="5"/>
  <c r="CC76" i="5"/>
  <c r="AW76" i="5"/>
  <c r="BT503" i="5"/>
  <c r="CZ503" i="5"/>
  <c r="BI456" i="5"/>
  <c r="CO456" i="5"/>
  <c r="CZ160" i="5"/>
  <c r="BT160" i="5"/>
  <c r="CO435" i="5"/>
  <c r="BI435" i="5"/>
  <c r="CO240" i="5"/>
  <c r="BI240" i="5"/>
  <c r="CZ955" i="5"/>
  <c r="BT955" i="5"/>
  <c r="BT735" i="5"/>
  <c r="CZ735" i="5"/>
  <c r="CZ884" i="5"/>
  <c r="BT884" i="5"/>
  <c r="CO234" i="5"/>
  <c r="BI234" i="5"/>
  <c r="CO454" i="5"/>
  <c r="BI454" i="5"/>
  <c r="BT720" i="5"/>
  <c r="CZ720" i="5"/>
  <c r="BT369" i="5"/>
  <c r="CZ369" i="5"/>
  <c r="F13" i="3"/>
  <c r="F11" i="3"/>
  <c r="G9" i="3"/>
  <c r="CZ113" i="5"/>
  <c r="BT113" i="5"/>
  <c r="CO898" i="5"/>
  <c r="BI898" i="5"/>
  <c r="CO866" i="5"/>
  <c r="BI866" i="5"/>
  <c r="CO225" i="5"/>
  <c r="BI225" i="5"/>
  <c r="CC999" i="5"/>
  <c r="AW999" i="5"/>
  <c r="CC913" i="5"/>
  <c r="AW913" i="5"/>
  <c r="AW694" i="5"/>
  <c r="CC694" i="5"/>
  <c r="CC610" i="5"/>
  <c r="AW610" i="5"/>
  <c r="AW455" i="5"/>
  <c r="CC455" i="5"/>
  <c r="AW430" i="5"/>
  <c r="CC430" i="5"/>
  <c r="CC321" i="5"/>
  <c r="AW321" i="5"/>
  <c r="AW203" i="5"/>
  <c r="CC203" i="5"/>
  <c r="CO559" i="5"/>
  <c r="BI559" i="5"/>
  <c r="BI347" i="5"/>
  <c r="CO347" i="5"/>
  <c r="CZ520" i="5"/>
  <c r="BT520" i="5"/>
  <c r="BI595" i="5"/>
  <c r="CO595" i="5"/>
  <c r="CO384" i="5"/>
  <c r="BI384" i="5"/>
  <c r="BI746" i="5"/>
  <c r="CO746" i="5"/>
  <c r="BT567" i="5"/>
  <c r="CZ567" i="5"/>
  <c r="BI47" i="5"/>
  <c r="CO47" i="5"/>
  <c r="BI65" i="5"/>
  <c r="CO65" i="5"/>
  <c r="CZ288" i="5"/>
  <c r="BT288" i="5"/>
  <c r="BT465" i="5"/>
  <c r="CZ465" i="5"/>
  <c r="BT871" i="5"/>
  <c r="CZ871" i="5"/>
  <c r="CZ272" i="5"/>
  <c r="BT272" i="5"/>
  <c r="CO255" i="5"/>
  <c r="BI255" i="5"/>
  <c r="CZ588" i="5"/>
  <c r="BT588" i="5"/>
  <c r="BI461" i="5"/>
  <c r="CO461" i="5"/>
  <c r="AW1007" i="5"/>
  <c r="CC1007" i="5"/>
  <c r="AW833" i="5"/>
  <c r="CC833" i="5"/>
  <c r="CC372" i="5"/>
  <c r="AW372" i="5"/>
  <c r="CC225" i="5"/>
  <c r="AW225" i="5"/>
  <c r="AW123" i="5"/>
  <c r="CC123" i="5"/>
  <c r="BT228" i="5"/>
  <c r="CZ228" i="5"/>
  <c r="CO287" i="5"/>
  <c r="BI287" i="5"/>
  <c r="BT199" i="5"/>
  <c r="CZ199" i="5"/>
  <c r="CO106" i="5"/>
  <c r="BI106" i="5"/>
  <c r="CZ898" i="5"/>
  <c r="BT898" i="5"/>
  <c r="BT499" i="5"/>
  <c r="CZ499" i="5"/>
  <c r="BT258" i="5"/>
  <c r="CZ258" i="5"/>
  <c r="CZ729" i="5"/>
  <c r="BT729" i="5"/>
  <c r="BT224" i="5"/>
  <c r="CZ224" i="5"/>
  <c r="CO399" i="5"/>
  <c r="BI399" i="5"/>
  <c r="BI517" i="5"/>
  <c r="CO517" i="5"/>
  <c r="CZ793" i="5"/>
  <c r="BT793" i="5"/>
  <c r="CZ532" i="5"/>
  <c r="BT532" i="5"/>
  <c r="BI503" i="5"/>
  <c r="CO503" i="5"/>
  <c r="CC906" i="5"/>
  <c r="AW906" i="5"/>
  <c r="CC814" i="5"/>
  <c r="AW814" i="5"/>
  <c r="CC510" i="5"/>
  <c r="AW510" i="5"/>
  <c r="CC449" i="5"/>
  <c r="AW449" i="5"/>
  <c r="CC402" i="5"/>
  <c r="AW402" i="5"/>
  <c r="CC338" i="5"/>
  <c r="AW338" i="5"/>
  <c r="AW188" i="5"/>
  <c r="CC188" i="5"/>
  <c r="CC22" i="5"/>
  <c r="AW22" i="5"/>
  <c r="BI408" i="5"/>
  <c r="CO408" i="5"/>
  <c r="BT836" i="5"/>
  <c r="CZ836" i="5"/>
  <c r="AW996" i="5"/>
  <c r="CC996" i="5"/>
  <c r="CC399" i="5"/>
  <c r="AW399" i="5"/>
  <c r="CC174" i="5"/>
  <c r="AW174" i="5"/>
  <c r="BT507" i="5"/>
  <c r="CZ507" i="5"/>
  <c r="BI432" i="5"/>
  <c r="CO432" i="5"/>
  <c r="CO147" i="5"/>
  <c r="BI147" i="5"/>
  <c r="CC121" i="5"/>
  <c r="AW121" i="5"/>
  <c r="BT862" i="5"/>
  <c r="CZ862" i="5"/>
  <c r="AW989" i="5"/>
  <c r="CC989" i="5"/>
  <c r="CC600" i="5"/>
  <c r="AW600" i="5"/>
  <c r="AW126" i="5"/>
  <c r="CC126" i="5"/>
  <c r="CO338" i="5"/>
  <c r="BI338" i="5"/>
  <c r="BT667" i="5"/>
  <c r="CZ667" i="5"/>
  <c r="BI15" i="5"/>
  <c r="CO15" i="5"/>
  <c r="CZ162" i="5"/>
  <c r="BT162" i="5"/>
  <c r="CZ881" i="5"/>
  <c r="BT881" i="5"/>
  <c r="BT682" i="5"/>
  <c r="CZ682" i="5"/>
  <c r="BT833" i="5"/>
  <c r="CZ833" i="5"/>
  <c r="BT829" i="5"/>
  <c r="CZ829" i="5"/>
  <c r="CO947" i="5"/>
  <c r="BI947" i="5"/>
  <c r="CO450" i="5"/>
  <c r="BI450" i="5"/>
  <c r="BT401" i="5"/>
  <c r="CZ401" i="5"/>
  <c r="CZ128" i="5"/>
  <c r="BT128" i="5"/>
  <c r="BI75" i="5"/>
  <c r="CO75" i="5"/>
  <c r="CZ327" i="5"/>
  <c r="BT327" i="5"/>
  <c r="BI123" i="5"/>
  <c r="CO123" i="5"/>
  <c r="AW738" i="5"/>
  <c r="CC738" i="5"/>
  <c r="AW664" i="5"/>
  <c r="CC664" i="5"/>
  <c r="AW652" i="5"/>
  <c r="CC652" i="5"/>
  <c r="AW544" i="5"/>
  <c r="CC544" i="5"/>
  <c r="AW247" i="5"/>
  <c r="CC247" i="5"/>
  <c r="CC232" i="5"/>
  <c r="AW232" i="5"/>
  <c r="AW69" i="5"/>
  <c r="CC69" i="5"/>
  <c r="BT531" i="5"/>
  <c r="CZ531" i="5"/>
  <c r="CZ620" i="5"/>
  <c r="BT620" i="5"/>
  <c r="CZ143" i="5"/>
  <c r="BT143" i="5"/>
  <c r="BI683" i="5"/>
  <c r="CO683" i="5"/>
  <c r="BT660" i="5"/>
  <c r="CZ660" i="5"/>
  <c r="CO704" i="5"/>
  <c r="BI704" i="5"/>
  <c r="BI691" i="5"/>
  <c r="CO691" i="5"/>
  <c r="BT641" i="5"/>
  <c r="CZ641" i="5"/>
  <c r="BT965" i="5"/>
  <c r="CZ965" i="5"/>
  <c r="CZ329" i="5"/>
  <c r="BT329" i="5"/>
  <c r="BI560" i="5"/>
  <c r="CO560" i="5"/>
  <c r="BT451" i="5"/>
  <c r="CZ451" i="5"/>
  <c r="CO616" i="5"/>
  <c r="BI616" i="5"/>
  <c r="CO396" i="5"/>
  <c r="BI396" i="5"/>
  <c r="CC905" i="5"/>
  <c r="AW905" i="5"/>
  <c r="AW760" i="5"/>
  <c r="CC760" i="5"/>
  <c r="AW686" i="5"/>
  <c r="CC686" i="5"/>
  <c r="AW602" i="5"/>
  <c r="CC602" i="5"/>
  <c r="AW397" i="5"/>
  <c r="CC397" i="5"/>
  <c r="AW195" i="5"/>
  <c r="CC195" i="5"/>
  <c r="CC259" i="5"/>
  <c r="AW259" i="5"/>
  <c r="BT79" i="5"/>
  <c r="CZ79" i="5"/>
  <c r="BI422" i="5"/>
  <c r="CO422" i="5"/>
  <c r="CZ622" i="5"/>
  <c r="BT622" i="5"/>
  <c r="BI950" i="5"/>
  <c r="CO950" i="5"/>
  <c r="CO386" i="5"/>
  <c r="BI386" i="5"/>
  <c r="CZ153" i="5"/>
  <c r="BT153" i="5"/>
  <c r="CZ387" i="5"/>
  <c r="BT387" i="5"/>
  <c r="BT358" i="5"/>
  <c r="CZ358" i="5"/>
  <c r="BI569" i="5"/>
  <c r="CO569" i="5"/>
  <c r="CO911" i="5"/>
  <c r="BI911" i="5"/>
  <c r="BT455" i="5"/>
  <c r="CZ455" i="5"/>
  <c r="CZ496" i="5"/>
  <c r="BT496" i="5"/>
  <c r="BI237" i="5"/>
  <c r="CO237" i="5"/>
  <c r="BI69" i="5"/>
  <c r="CO69" i="5"/>
  <c r="CZ526" i="5"/>
  <c r="BT526" i="5"/>
  <c r="BT21" i="5"/>
  <c r="CZ21" i="5"/>
  <c r="CC968" i="5"/>
  <c r="AW968" i="5"/>
  <c r="AW734" i="5"/>
  <c r="CC734" i="5"/>
  <c r="AW660" i="5"/>
  <c r="CC660" i="5"/>
  <c r="CC513" i="5"/>
  <c r="AW513" i="5"/>
  <c r="CC459" i="5"/>
  <c r="AW459" i="5"/>
  <c r="AW355" i="5"/>
  <c r="CC355" i="5"/>
  <c r="AW192" i="5"/>
  <c r="CC192" i="5"/>
  <c r="AW65" i="5"/>
  <c r="CC65" i="5"/>
  <c r="CZ606" i="5"/>
  <c r="BT606" i="5"/>
  <c r="BI827" i="5"/>
  <c r="CO827" i="5"/>
  <c r="BT945" i="5"/>
  <c r="CZ945" i="5"/>
  <c r="BI710" i="5"/>
  <c r="CO710" i="5"/>
  <c r="CO663" i="5"/>
  <c r="BI663" i="5"/>
  <c r="CZ270" i="5"/>
  <c r="BT270" i="5"/>
  <c r="BI33" i="5"/>
  <c r="CO33" i="5"/>
  <c r="BT907" i="5"/>
  <c r="CZ907" i="5"/>
  <c r="AW864" i="5"/>
  <c r="CC864" i="5"/>
  <c r="CC745" i="5"/>
  <c r="AW745" i="5"/>
  <c r="AW665" i="5"/>
  <c r="CC665" i="5"/>
  <c r="CC555" i="5"/>
  <c r="AW555" i="5"/>
  <c r="CC386" i="5"/>
  <c r="AW386" i="5"/>
  <c r="AW357" i="5"/>
  <c r="CC357" i="5"/>
  <c r="CC265" i="5"/>
  <c r="AW265" i="5"/>
  <c r="CO963" i="5"/>
  <c r="BI963" i="5"/>
  <c r="CZ918" i="5"/>
  <c r="BT918" i="5"/>
  <c r="BT397" i="5"/>
  <c r="CZ397" i="5"/>
  <c r="BT586" i="5"/>
  <c r="CZ586" i="5"/>
  <c r="BT339" i="5"/>
  <c r="CZ339" i="5"/>
  <c r="CO416" i="5"/>
  <c r="BI416" i="5"/>
  <c r="BI531" i="5"/>
  <c r="CO531" i="5"/>
  <c r="BI127" i="5"/>
  <c r="CO127" i="5"/>
  <c r="BT579" i="5"/>
  <c r="CZ579" i="5"/>
  <c r="BI378" i="5"/>
  <c r="CO378" i="5"/>
  <c r="CO191" i="5"/>
  <c r="BI191" i="5"/>
  <c r="BI684" i="5"/>
  <c r="CO684" i="5"/>
  <c r="BI678" i="5"/>
  <c r="CO678" i="5"/>
  <c r="CO903" i="5"/>
  <c r="BI903" i="5"/>
  <c r="CO807" i="5"/>
  <c r="BI807" i="5"/>
  <c r="BI742" i="5"/>
  <c r="CO742" i="5"/>
  <c r="BT692" i="5"/>
  <c r="CZ692" i="5"/>
  <c r="BT575" i="5"/>
  <c r="CZ575" i="5"/>
  <c r="CZ178" i="5"/>
  <c r="BT178" i="5"/>
  <c r="CO741" i="5"/>
  <c r="BI741" i="5"/>
  <c r="CO412" i="5"/>
  <c r="BI412" i="5"/>
  <c r="AW930" i="5"/>
  <c r="CC930" i="5"/>
  <c r="CC899" i="5"/>
  <c r="AW899" i="5"/>
  <c r="AW754" i="5"/>
  <c r="CC754" i="5"/>
  <c r="AW680" i="5"/>
  <c r="CC680" i="5"/>
  <c r="AW596" i="5"/>
  <c r="CC596" i="5"/>
  <c r="CC487" i="5"/>
  <c r="AW487" i="5"/>
  <c r="AW307" i="5"/>
  <c r="CC307" i="5"/>
  <c r="AW189" i="5"/>
  <c r="CC189" i="5"/>
  <c r="BT287" i="5"/>
  <c r="CZ287" i="5"/>
  <c r="CZ621" i="5"/>
  <c r="BT621" i="5"/>
  <c r="CZ886" i="5"/>
  <c r="BT886" i="5"/>
  <c r="BI464" i="5"/>
  <c r="CO464" i="5"/>
  <c r="BT822" i="5"/>
  <c r="CZ822" i="5"/>
  <c r="CO305" i="5"/>
  <c r="BI305" i="5"/>
  <c r="BI335" i="5"/>
  <c r="CO335" i="5"/>
  <c r="CO199" i="5"/>
  <c r="BI199" i="5"/>
  <c r="BT81" i="5"/>
  <c r="CZ81" i="5"/>
  <c r="AW942" i="5"/>
  <c r="CC942" i="5"/>
  <c r="AW720" i="5"/>
  <c r="CC720" i="5"/>
  <c r="AW651" i="5"/>
  <c r="CC651" i="5"/>
  <c r="AW551" i="5"/>
  <c r="CC551" i="5"/>
  <c r="CC382" i="5"/>
  <c r="AW382" i="5"/>
  <c r="CC420" i="5"/>
  <c r="AW420" i="5"/>
  <c r="CC206" i="5"/>
  <c r="AW206" i="5"/>
  <c r="BT251" i="5"/>
  <c r="CZ251" i="5"/>
  <c r="BI844" i="5"/>
  <c r="CO844" i="5"/>
  <c r="BI735" i="5"/>
  <c r="CO735" i="5"/>
  <c r="BT774" i="5"/>
  <c r="CZ774" i="5"/>
  <c r="CO700" i="5"/>
  <c r="BI700" i="5"/>
  <c r="CZ778" i="5"/>
  <c r="BT778" i="5"/>
  <c r="CZ226" i="5"/>
  <c r="BT226" i="5"/>
  <c r="CO258" i="5"/>
  <c r="BI258" i="5"/>
  <c r="BT796" i="5"/>
  <c r="CZ796" i="5"/>
  <c r="CZ584" i="5"/>
  <c r="BT584" i="5"/>
  <c r="CO254" i="5"/>
  <c r="BI254" i="5"/>
  <c r="CZ492" i="5"/>
  <c r="BT492" i="5"/>
  <c r="CO835" i="5"/>
  <c r="BI835" i="5"/>
  <c r="CO376" i="5"/>
  <c r="BI376" i="5"/>
  <c r="BI541" i="5"/>
  <c r="CO541" i="5"/>
  <c r="BT674" i="5"/>
  <c r="CZ674" i="5"/>
  <c r="CZ310" i="5"/>
  <c r="BT310" i="5"/>
  <c r="BI552" i="5"/>
  <c r="CO552" i="5"/>
  <c r="AW926" i="5"/>
  <c r="CC926" i="5"/>
  <c r="CC870" i="5"/>
  <c r="AW870" i="5"/>
  <c r="AW750" i="5"/>
  <c r="CC750" i="5"/>
  <c r="AW676" i="5"/>
  <c r="CC676" i="5"/>
  <c r="AW592" i="5"/>
  <c r="CC592" i="5"/>
  <c r="AW597" i="5"/>
  <c r="CC597" i="5"/>
  <c r="AW393" i="5"/>
  <c r="CC393" i="5"/>
  <c r="CC271" i="5"/>
  <c r="AW271" i="5"/>
  <c r="AW196" i="5"/>
  <c r="CC196" i="5"/>
  <c r="AW57" i="5"/>
  <c r="CC57" i="5"/>
  <c r="BT556" i="5"/>
  <c r="CZ556" i="5"/>
  <c r="BI562" i="5"/>
  <c r="CO562" i="5"/>
  <c r="CO832" i="5"/>
  <c r="BI832" i="5"/>
  <c r="BT832" i="5"/>
  <c r="CZ832" i="5"/>
  <c r="BI597" i="5"/>
  <c r="CO597" i="5"/>
  <c r="BI720" i="5"/>
  <c r="CO720" i="5"/>
  <c r="BI475" i="5"/>
  <c r="CO475" i="5"/>
  <c r="BT629" i="5"/>
  <c r="CZ629" i="5"/>
  <c r="BI337" i="5"/>
  <c r="CO337" i="5"/>
  <c r="CO366" i="5"/>
  <c r="BI366" i="5"/>
  <c r="BT43" i="5"/>
  <c r="CZ43" i="5"/>
  <c r="AW976" i="5"/>
  <c r="CC976" i="5"/>
  <c r="AW771" i="5"/>
  <c r="CC771" i="5"/>
  <c r="AW728" i="5"/>
  <c r="CC728" i="5"/>
  <c r="AW541" i="5"/>
  <c r="CC541" i="5"/>
  <c r="AW391" i="5"/>
  <c r="CC391" i="5"/>
  <c r="CC267" i="5"/>
  <c r="AW267" i="5"/>
  <c r="AW55" i="5"/>
  <c r="CC55" i="5"/>
  <c r="BT827" i="5"/>
  <c r="CZ827" i="5"/>
  <c r="BI325" i="5"/>
  <c r="CO325" i="5"/>
  <c r="CO473" i="5"/>
  <c r="BI473" i="5"/>
  <c r="BI984" i="5"/>
  <c r="CO984" i="5"/>
  <c r="BI982" i="5"/>
  <c r="CO982" i="5"/>
  <c r="BT450" i="5"/>
  <c r="CZ450" i="5"/>
  <c r="BI581" i="5"/>
  <c r="CO581" i="5"/>
  <c r="BI571" i="5"/>
  <c r="CO571" i="5"/>
  <c r="BT69" i="5"/>
  <c r="CZ69" i="5"/>
  <c r="BT594" i="5"/>
  <c r="CZ594" i="5"/>
  <c r="CC901" i="5"/>
  <c r="AW901" i="5"/>
  <c r="CC920" i="5"/>
  <c r="AW920" i="5"/>
  <c r="AW746" i="5"/>
  <c r="CC746" i="5"/>
  <c r="AW672" i="5"/>
  <c r="CC672" i="5"/>
  <c r="AW183" i="5"/>
  <c r="CC183" i="5"/>
  <c r="AW77" i="5"/>
  <c r="CC77" i="5"/>
  <c r="CO103" i="5"/>
  <c r="BI103" i="5"/>
  <c r="CZ885" i="5"/>
  <c r="BT885" i="5"/>
  <c r="BT976" i="5"/>
  <c r="CZ976" i="5"/>
  <c r="CZ347" i="5"/>
  <c r="BT347" i="5"/>
  <c r="CO902" i="5"/>
  <c r="BI902" i="5"/>
  <c r="CZ990" i="5"/>
  <c r="BT990" i="5"/>
  <c r="BT547" i="5"/>
  <c r="CZ547" i="5"/>
  <c r="BT656" i="5"/>
  <c r="CZ656" i="5"/>
  <c r="CZ70" i="5"/>
  <c r="BT70" i="5"/>
  <c r="BI317" i="5"/>
  <c r="CO317" i="5"/>
  <c r="CC994" i="5"/>
  <c r="AW994" i="5"/>
  <c r="CC859" i="5"/>
  <c r="AW859" i="5"/>
  <c r="CC578" i="5"/>
  <c r="AW578" i="5"/>
  <c r="AW495" i="5"/>
  <c r="CC495" i="5"/>
  <c r="CC435" i="5"/>
  <c r="AW435" i="5"/>
  <c r="CC268" i="5"/>
  <c r="AW268" i="5"/>
  <c r="AW182" i="5"/>
  <c r="CC182" i="5"/>
  <c r="CC74" i="5"/>
  <c r="AW74" i="5"/>
  <c r="CO326" i="5"/>
  <c r="BI326" i="5"/>
  <c r="CZ322" i="5"/>
  <c r="BT322" i="5"/>
  <c r="CO18" i="5"/>
  <c r="BI18" i="5"/>
  <c r="BT359" i="5"/>
  <c r="CZ359" i="5"/>
  <c r="BI404" i="5"/>
  <c r="CO404" i="5"/>
  <c r="CO783" i="5"/>
  <c r="BI783" i="5"/>
  <c r="CC809" i="5"/>
  <c r="AW809" i="5"/>
  <c r="CC608" i="5"/>
  <c r="AW608" i="5"/>
  <c r="CC589" i="5"/>
  <c r="AW589" i="5"/>
  <c r="CC415" i="5"/>
  <c r="AW415" i="5"/>
  <c r="CC88" i="5"/>
  <c r="AW88" i="5"/>
  <c r="CZ344" i="5"/>
  <c r="BT344" i="5"/>
  <c r="CZ346" i="5"/>
  <c r="BT346" i="5"/>
  <c r="CO749" i="5"/>
  <c r="BI749" i="5"/>
  <c r="BI782" i="5"/>
  <c r="CO782" i="5"/>
  <c r="BT901" i="5"/>
  <c r="CZ901" i="5"/>
  <c r="CO351" i="5"/>
  <c r="BI351" i="5"/>
  <c r="BI545" i="5"/>
  <c r="CO545" i="5"/>
  <c r="BI647" i="5"/>
  <c r="CO647" i="5"/>
  <c r="CZ500" i="5"/>
  <c r="BT500" i="5"/>
  <c r="CZ400" i="5"/>
  <c r="BT400" i="5"/>
  <c r="BT205" i="5"/>
  <c r="CZ205" i="5"/>
  <c r="BT47" i="5"/>
  <c r="CZ47" i="5"/>
  <c r="BT45" i="5"/>
  <c r="CZ45" i="5"/>
  <c r="AW945" i="5"/>
  <c r="CC945" i="5"/>
  <c r="AW725" i="5"/>
  <c r="CC725" i="5"/>
  <c r="AW681" i="5"/>
  <c r="CC681" i="5"/>
  <c r="CC639" i="5"/>
  <c r="AW639" i="5"/>
  <c r="CC249" i="5"/>
  <c r="AW249" i="5"/>
  <c r="AW23" i="5"/>
  <c r="CC23" i="5"/>
  <c r="CO295" i="5"/>
  <c r="BI295" i="5"/>
  <c r="BT257" i="5"/>
  <c r="CZ257" i="5"/>
  <c r="BI785" i="5"/>
  <c r="CO785" i="5"/>
  <c r="CZ867" i="5"/>
  <c r="BT867" i="5"/>
  <c r="BI852" i="5"/>
  <c r="CO852" i="5"/>
  <c r="CO260" i="5"/>
  <c r="BI260" i="5"/>
  <c r="BI424" i="5"/>
  <c r="CO424" i="5"/>
  <c r="CZ861" i="5"/>
  <c r="BT861" i="5"/>
  <c r="AW935" i="5"/>
  <c r="CC935" i="5"/>
  <c r="CC804" i="5"/>
  <c r="AW804" i="5"/>
  <c r="CC777" i="5"/>
  <c r="AW777" i="5"/>
  <c r="CC632" i="5"/>
  <c r="AW632" i="5"/>
  <c r="AW646" i="5"/>
  <c r="CC646" i="5"/>
  <c r="CC475" i="5"/>
  <c r="AW475" i="5"/>
  <c r="AW343" i="5"/>
  <c r="CC343" i="5"/>
  <c r="CC161" i="5"/>
  <c r="AW161" i="5"/>
  <c r="AW130" i="5"/>
  <c r="CC130" i="5"/>
  <c r="CO761" i="5"/>
  <c r="BI761" i="5"/>
  <c r="BT880" i="5"/>
  <c r="CZ880" i="5"/>
  <c r="BT377" i="5"/>
  <c r="CZ377" i="5"/>
  <c r="CO605" i="5"/>
  <c r="BI605" i="5"/>
  <c r="BT390" i="5"/>
  <c r="CZ390" i="5"/>
  <c r="CZ894" i="5"/>
  <c r="BT894" i="5"/>
  <c r="CO702" i="5"/>
  <c r="BI702" i="5"/>
  <c r="CO901" i="5"/>
  <c r="BI901" i="5"/>
  <c r="BT534" i="5"/>
  <c r="CZ534" i="5"/>
  <c r="BT230" i="5"/>
  <c r="CZ230" i="5"/>
  <c r="BT701" i="5"/>
  <c r="CZ701" i="5"/>
  <c r="BT806" i="5"/>
  <c r="CZ806" i="5"/>
  <c r="CZ995" i="5"/>
  <c r="BT995" i="5"/>
  <c r="BI341" i="5"/>
  <c r="CO341" i="5"/>
  <c r="AW988" i="5"/>
  <c r="CC988" i="5"/>
  <c r="CC765" i="5"/>
  <c r="AW765" i="5"/>
  <c r="AW543" i="5"/>
  <c r="CC543" i="5"/>
  <c r="AW383" i="5"/>
  <c r="CC383" i="5"/>
  <c r="AW47" i="5"/>
  <c r="CC47" i="5"/>
  <c r="CO218" i="5"/>
  <c r="BI218" i="5"/>
  <c r="CO907" i="5"/>
  <c r="BI907" i="5"/>
  <c r="BI563" i="5"/>
  <c r="CO563" i="5"/>
  <c r="BJ28" i="5"/>
  <c r="CP28" i="5"/>
  <c r="CZ983" i="5"/>
  <c r="BT983" i="5"/>
  <c r="BI572" i="5"/>
  <c r="CO572" i="5"/>
  <c r="CZ763" i="5"/>
  <c r="BT763" i="5"/>
  <c r="AW969" i="5"/>
  <c r="CC969" i="5"/>
  <c r="AW934" i="5"/>
  <c r="CC934" i="5"/>
  <c r="AW426" i="5"/>
  <c r="CC426" i="5"/>
  <c r="AW490" i="5"/>
  <c r="CC490" i="5"/>
  <c r="CC427" i="5"/>
  <c r="AW427" i="5"/>
  <c r="CZ968" i="5"/>
  <c r="BT968" i="5"/>
  <c r="CZ304" i="5"/>
  <c r="BT304" i="5"/>
  <c r="CO867" i="5"/>
  <c r="BI867" i="5"/>
  <c r="CC991" i="5"/>
  <c r="AW991" i="5"/>
  <c r="CC869" i="5"/>
  <c r="AW869" i="5"/>
  <c r="CC609" i="5"/>
  <c r="AW609" i="5"/>
  <c r="CC474" i="5"/>
  <c r="AW474" i="5"/>
  <c r="AW166" i="5"/>
  <c r="CC166" i="5"/>
  <c r="CO774" i="5"/>
  <c r="BI774" i="5"/>
  <c r="BI355" i="5"/>
  <c r="CO355" i="5"/>
  <c r="BJ46" i="5"/>
  <c r="CP46" i="5"/>
  <c r="CO56" i="5"/>
  <c r="BI56" i="5"/>
  <c r="CZ114" i="5"/>
  <c r="BT114" i="5"/>
  <c r="BI23" i="5"/>
  <c r="CO23" i="5"/>
  <c r="BT726" i="5"/>
  <c r="CZ726" i="5"/>
  <c r="CO74" i="5"/>
  <c r="BI74" i="5"/>
  <c r="CZ100" i="5"/>
  <c r="BT100" i="5"/>
  <c r="BI910" i="5"/>
  <c r="CO910" i="5"/>
  <c r="CZ68" i="5"/>
  <c r="BT68" i="5"/>
  <c r="CC937" i="5"/>
  <c r="AW937" i="5"/>
  <c r="CC648" i="5"/>
  <c r="AW648" i="5"/>
  <c r="CC64" i="5"/>
  <c r="AW64" i="5"/>
  <c r="CZ16" i="5"/>
  <c r="BT16" i="5"/>
  <c r="CZ82" i="5"/>
  <c r="BT82" i="5"/>
  <c r="BT259" i="5"/>
  <c r="CZ259" i="5"/>
  <c r="CO256" i="5"/>
  <c r="BI256" i="5"/>
  <c r="CO853" i="5"/>
  <c r="BI853" i="5"/>
  <c r="BT926" i="5"/>
  <c r="CZ926" i="5"/>
  <c r="CZ929" i="5"/>
  <c r="BT929" i="5"/>
  <c r="CO613" i="5"/>
  <c r="BI613" i="5"/>
  <c r="BI743" i="5"/>
  <c r="CO743" i="5"/>
  <c r="BI665" i="5"/>
  <c r="CO665" i="5"/>
  <c r="CZ853" i="5"/>
  <c r="BT853" i="5"/>
  <c r="CO918" i="5"/>
  <c r="BI918" i="5"/>
  <c r="CZ83" i="5"/>
  <c r="BT83" i="5"/>
  <c r="CZ597" i="5"/>
  <c r="BT597" i="5"/>
  <c r="BI772" i="5"/>
  <c r="CO772" i="5"/>
  <c r="BT1006" i="5"/>
  <c r="CZ1006" i="5"/>
  <c r="CO550" i="5"/>
  <c r="BI550" i="5"/>
  <c r="AW954" i="5"/>
  <c r="CC954" i="5"/>
  <c r="AW152" i="5"/>
  <c r="CC152" i="5"/>
  <c r="AW83" i="5"/>
  <c r="CC83" i="5"/>
  <c r="CZ106" i="5"/>
  <c r="BT106" i="5"/>
  <c r="CO188" i="5"/>
  <c r="BI188" i="5"/>
  <c r="CO638" i="5"/>
  <c r="BI638" i="5"/>
  <c r="CZ94" i="5"/>
  <c r="BT94" i="5"/>
  <c r="CO114" i="5"/>
  <c r="BI114" i="5"/>
  <c r="CZ487" i="5"/>
  <c r="BT487" i="5"/>
  <c r="BT570" i="5"/>
  <c r="CZ570" i="5"/>
  <c r="CZ134" i="5"/>
  <c r="BT134" i="5"/>
  <c r="CO1000" i="5"/>
  <c r="BI1000" i="5"/>
  <c r="CZ214" i="5"/>
  <c r="BT214" i="5"/>
  <c r="CO443" i="5"/>
  <c r="BI443" i="5"/>
  <c r="CO988" i="5"/>
  <c r="BI988" i="5"/>
  <c r="CZ767" i="5"/>
  <c r="BT767" i="5"/>
  <c r="CO991" i="5"/>
  <c r="BI991" i="5"/>
  <c r="CO272" i="5"/>
  <c r="BI272" i="5"/>
  <c r="BI588" i="5"/>
  <c r="CO588" i="5"/>
  <c r="CZ427" i="5"/>
  <c r="BT427" i="5"/>
  <c r="BI802" i="5"/>
  <c r="CO802" i="5"/>
  <c r="CO344" i="5"/>
  <c r="BI344" i="5"/>
  <c r="CO87" i="5"/>
  <c r="BI87" i="5"/>
  <c r="CO121" i="5"/>
  <c r="BI121" i="5"/>
  <c r="CO564" i="5"/>
  <c r="BI564" i="5"/>
  <c r="CC981" i="5"/>
  <c r="AW981" i="5"/>
  <c r="CC845" i="5"/>
  <c r="AW845" i="5"/>
  <c r="AW757" i="5"/>
  <c r="CC757" i="5"/>
  <c r="CC717" i="5"/>
  <c r="AW717" i="5"/>
  <c r="CC621" i="5"/>
  <c r="AW621" i="5"/>
  <c r="CC529" i="5"/>
  <c r="AW529" i="5"/>
  <c r="CC518" i="5"/>
  <c r="AW518" i="5"/>
  <c r="CC320" i="5"/>
  <c r="AW320" i="5"/>
  <c r="CC290" i="5"/>
  <c r="AW290" i="5"/>
  <c r="CC236" i="5"/>
  <c r="AW236" i="5"/>
  <c r="CC44" i="5"/>
  <c r="AW44" i="5"/>
  <c r="BT757" i="5"/>
  <c r="CZ757" i="5"/>
  <c r="CZ852" i="5"/>
  <c r="BT852" i="5"/>
  <c r="CO937" i="5"/>
  <c r="BI937" i="5"/>
  <c r="BT249" i="5"/>
  <c r="CZ249" i="5"/>
  <c r="CZ1003" i="5"/>
  <c r="BT1003" i="5"/>
  <c r="BI985" i="5"/>
  <c r="CO985" i="5"/>
  <c r="CZ583" i="5"/>
  <c r="BT583" i="5"/>
  <c r="CO884" i="5"/>
  <c r="BI884" i="5"/>
  <c r="BT704" i="5"/>
  <c r="CZ704" i="5"/>
  <c r="CO502" i="5"/>
  <c r="BI502" i="5"/>
  <c r="BI697" i="5"/>
  <c r="CO697" i="5"/>
  <c r="BI333" i="5"/>
  <c r="CO333" i="5"/>
  <c r="BT842" i="5"/>
  <c r="CZ842" i="5"/>
  <c r="AW983" i="5"/>
  <c r="CC983" i="5"/>
  <c r="CC923" i="5"/>
  <c r="AW923" i="5"/>
  <c r="CC834" i="5"/>
  <c r="AW834" i="5"/>
  <c r="AW466" i="5"/>
  <c r="CC466" i="5"/>
  <c r="CC66" i="5"/>
  <c r="AW66" i="5"/>
  <c r="BT851" i="5"/>
  <c r="CZ851" i="5"/>
  <c r="CO933" i="5"/>
  <c r="BI933" i="5"/>
  <c r="BI780" i="5"/>
  <c r="CO780" i="5"/>
  <c r="CO84" i="5"/>
  <c r="BI84" i="5"/>
  <c r="CZ266" i="5"/>
  <c r="BT266" i="5"/>
  <c r="CO433" i="5"/>
  <c r="BI433" i="5"/>
  <c r="CZ118" i="5"/>
  <c r="BT118" i="5"/>
  <c r="CO332" i="5"/>
  <c r="BI332" i="5"/>
  <c r="CZ413" i="5"/>
  <c r="BT413" i="5"/>
  <c r="BT847" i="5"/>
  <c r="CZ847" i="5"/>
  <c r="BI822" i="5"/>
  <c r="CO822" i="5"/>
  <c r="CO177" i="5"/>
  <c r="BI177" i="5"/>
  <c r="CZ747" i="5"/>
  <c r="BT747" i="5"/>
  <c r="CZ22" i="5"/>
  <c r="BT22" i="5"/>
  <c r="CO116" i="5"/>
  <c r="BI116" i="5"/>
  <c r="CZ254" i="5"/>
  <c r="BT254" i="5"/>
  <c r="BI148" i="5"/>
  <c r="CO148" i="5"/>
  <c r="CC971" i="5"/>
  <c r="AW971" i="5"/>
  <c r="AW889" i="5"/>
  <c r="CC889" i="5"/>
  <c r="CC857" i="5"/>
  <c r="AW857" i="5"/>
  <c r="CC703" i="5"/>
  <c r="AW703" i="5"/>
  <c r="CC508" i="5"/>
  <c r="AW508" i="5"/>
  <c r="AW377" i="5"/>
  <c r="CC377" i="5"/>
  <c r="CC312" i="5"/>
  <c r="AW312" i="5"/>
  <c r="CC171" i="5"/>
  <c r="AW171" i="5"/>
  <c r="CC40" i="5"/>
  <c r="AW40" i="5"/>
  <c r="CZ510" i="5"/>
  <c r="BT510" i="5"/>
  <c r="CZ115" i="5"/>
  <c r="BT115" i="5"/>
  <c r="BT745" i="5"/>
  <c r="CZ745" i="5"/>
  <c r="CO159" i="5"/>
  <c r="BI159" i="5"/>
  <c r="BI1006" i="5"/>
  <c r="CO1006" i="5"/>
  <c r="CO955" i="5"/>
  <c r="BI955" i="5"/>
  <c r="CZ216" i="5"/>
  <c r="BT216" i="5"/>
  <c r="BT924" i="5"/>
  <c r="CZ924" i="5"/>
  <c r="CO526" i="5"/>
  <c r="BI526" i="5"/>
  <c r="CO818" i="5"/>
  <c r="BI818" i="5"/>
  <c r="CZ993" i="5"/>
  <c r="BT993" i="5"/>
  <c r="BI493" i="5"/>
  <c r="CO493" i="5"/>
  <c r="BI496" i="5"/>
  <c r="CO496" i="5"/>
  <c r="CO481" i="5"/>
  <c r="BI481" i="5"/>
  <c r="CZ87" i="5"/>
  <c r="BT87" i="5"/>
  <c r="AW783" i="5"/>
  <c r="CC783" i="5"/>
  <c r="CC622" i="5"/>
  <c r="AW622" i="5"/>
  <c r="CC570" i="5"/>
  <c r="AW570" i="5"/>
  <c r="AW333" i="5"/>
  <c r="CC333" i="5"/>
  <c r="CC151" i="5"/>
  <c r="AW151" i="5"/>
  <c r="CC304" i="5"/>
  <c r="AW304" i="5"/>
  <c r="CC105" i="5"/>
  <c r="AW105" i="5"/>
  <c r="BJ14" i="5"/>
  <c r="CP14" i="5"/>
  <c r="CO153" i="5"/>
  <c r="BI153" i="5"/>
  <c r="CO429" i="5"/>
  <c r="BI429" i="5"/>
  <c r="BT700" i="5"/>
  <c r="CZ700" i="5"/>
  <c r="CO953" i="5"/>
  <c r="BI953" i="5"/>
  <c r="BT675" i="5"/>
  <c r="CZ675" i="5"/>
  <c r="CZ514" i="5"/>
  <c r="BT514" i="5"/>
  <c r="CZ112" i="5"/>
  <c r="BT112" i="5"/>
  <c r="H45" i="3"/>
  <c r="G47" i="3"/>
  <c r="G49" i="3"/>
  <c r="CZ190" i="5"/>
  <c r="BT190" i="5"/>
  <c r="CO304" i="5"/>
  <c r="BI304" i="5"/>
  <c r="CO610" i="5"/>
  <c r="BI610" i="5"/>
  <c r="CO500" i="5"/>
  <c r="BI500" i="5"/>
  <c r="BI377" i="5"/>
  <c r="CO377" i="5"/>
  <c r="BI140" i="5"/>
  <c r="CO140" i="5"/>
  <c r="CO920" i="5"/>
  <c r="BI920" i="5"/>
  <c r="BT844" i="5"/>
  <c r="CZ844" i="5"/>
  <c r="CZ124" i="5"/>
  <c r="BT124" i="5"/>
  <c r="BJ34" i="5"/>
  <c r="CP34" i="5"/>
  <c r="BT870" i="5"/>
  <c r="CZ870" i="5"/>
  <c r="CO520" i="5"/>
  <c r="BI520" i="5"/>
  <c r="AW887" i="5"/>
  <c r="CC887" i="5"/>
  <c r="AW828" i="5"/>
  <c r="CC828" i="5"/>
  <c r="CC536" i="5"/>
  <c r="AW536" i="5"/>
  <c r="CC409" i="5"/>
  <c r="AW409" i="5"/>
  <c r="CC351" i="5"/>
  <c r="AW351" i="5"/>
  <c r="CC60" i="5"/>
  <c r="AW60" i="5"/>
  <c r="CZ991" i="5"/>
  <c r="BT991" i="5"/>
  <c r="CZ691" i="5"/>
  <c r="BT691" i="5"/>
  <c r="CO98" i="5"/>
  <c r="BI98" i="5"/>
  <c r="CO449" i="5"/>
  <c r="BI449" i="5"/>
  <c r="BI654" i="5"/>
  <c r="CO654" i="5"/>
  <c r="CZ238" i="5"/>
  <c r="BT238" i="5"/>
  <c r="CO944" i="5"/>
  <c r="BI944" i="5"/>
  <c r="CZ890" i="5"/>
  <c r="BT890" i="5"/>
  <c r="BT824" i="5"/>
  <c r="CZ824" i="5"/>
  <c r="CZ332" i="5"/>
  <c r="BT332" i="5"/>
  <c r="BI339" i="5"/>
  <c r="CO339" i="5"/>
  <c r="CO96" i="5"/>
  <c r="BI96" i="5"/>
  <c r="CC997" i="5"/>
  <c r="AW997" i="5"/>
  <c r="AW938" i="5"/>
  <c r="CC938" i="5"/>
  <c r="AW780" i="5"/>
  <c r="CC780" i="5"/>
  <c r="CC566" i="5"/>
  <c r="AW566" i="5"/>
  <c r="CC329" i="5"/>
  <c r="AW329" i="5"/>
  <c r="CC147" i="5"/>
  <c r="AW147" i="5"/>
  <c r="AW94" i="5"/>
  <c r="CC94" i="5"/>
  <c r="CZ801" i="5"/>
  <c r="BT801" i="5"/>
  <c r="CO778" i="5"/>
  <c r="BI778" i="5"/>
  <c r="BI751" i="5"/>
  <c r="CO751" i="5"/>
  <c r="BT971" i="5"/>
  <c r="CZ971" i="5"/>
  <c r="CZ941" i="5"/>
  <c r="BT941" i="5"/>
  <c r="CO175" i="5"/>
  <c r="BI175" i="5"/>
  <c r="CZ60" i="5"/>
  <c r="BT60" i="5"/>
  <c r="CZ290" i="5"/>
  <c r="BT290" i="5"/>
  <c r="CO178" i="5"/>
  <c r="BI178" i="5"/>
  <c r="BI484" i="5"/>
  <c r="CO484" i="5"/>
  <c r="BT523" i="5"/>
  <c r="CZ523" i="5"/>
  <c r="BI128" i="5"/>
  <c r="CO128" i="5"/>
  <c r="CZ302" i="5"/>
  <c r="BT302" i="5"/>
  <c r="CO797" i="5"/>
  <c r="BI797" i="5"/>
  <c r="BT353" i="5"/>
  <c r="CZ353" i="5"/>
  <c r="CZ119" i="5"/>
  <c r="BT119" i="5"/>
  <c r="CZ458" i="5"/>
  <c r="BT458" i="5"/>
  <c r="CC883" i="5"/>
  <c r="AW883" i="5"/>
  <c r="CC787" i="5"/>
  <c r="AW787" i="5"/>
  <c r="CC633" i="5"/>
  <c r="AW633" i="5"/>
  <c r="CC429" i="5"/>
  <c r="AW429" i="5"/>
  <c r="CC216" i="5"/>
  <c r="AW216" i="5"/>
  <c r="CC115" i="5"/>
  <c r="AW115" i="5"/>
  <c r="AW136" i="5"/>
  <c r="CC136" i="5"/>
  <c r="BT669" i="5"/>
  <c r="CZ669" i="5"/>
  <c r="BI875" i="5"/>
  <c r="CO875" i="5"/>
  <c r="CZ38" i="5"/>
  <c r="BT38" i="5"/>
  <c r="BT728" i="5"/>
  <c r="CZ728" i="5"/>
  <c r="BI886" i="5"/>
  <c r="CO886" i="5"/>
  <c r="CZ721" i="5"/>
  <c r="BT721" i="5"/>
  <c r="BI483" i="5"/>
  <c r="CO483" i="5"/>
  <c r="CO558" i="5"/>
  <c r="BI558" i="5"/>
  <c r="CO314" i="5"/>
  <c r="BI314" i="5"/>
  <c r="CZ906" i="5"/>
  <c r="BT906" i="5"/>
  <c r="CO460" i="5"/>
  <c r="BI460" i="5"/>
  <c r="BI590" i="5"/>
  <c r="CO590" i="5"/>
  <c r="CC916" i="5"/>
  <c r="AW916" i="5"/>
  <c r="CC853" i="5"/>
  <c r="AW853" i="5"/>
  <c r="AW486" i="5"/>
  <c r="CC486" i="5"/>
  <c r="CC433" i="5"/>
  <c r="AW433" i="5"/>
  <c r="CC348" i="5"/>
  <c r="AW348" i="5"/>
  <c r="CC262" i="5"/>
  <c r="AW262" i="5"/>
  <c r="CC214" i="5"/>
  <c r="AW214" i="5"/>
  <c r="CC30" i="5"/>
  <c r="AW30" i="5"/>
  <c r="BI224" i="5"/>
  <c r="CO224" i="5"/>
  <c r="BI39" i="5"/>
  <c r="CO39" i="5"/>
  <c r="CO479" i="5"/>
  <c r="BI479" i="5"/>
  <c r="BI363" i="5"/>
  <c r="CO363" i="5"/>
  <c r="CZ76" i="5"/>
  <c r="BT76" i="5"/>
  <c r="CZ182" i="5"/>
  <c r="BT182" i="5"/>
  <c r="CO804" i="5"/>
  <c r="BI804" i="5"/>
  <c r="CO858" i="5"/>
  <c r="BI858" i="5"/>
  <c r="CZ751" i="5"/>
  <c r="BT751" i="5"/>
  <c r="CO745" i="5"/>
  <c r="BI745" i="5"/>
  <c r="BT749" i="5"/>
  <c r="CZ749" i="5"/>
  <c r="CC993" i="5"/>
  <c r="AW993" i="5"/>
  <c r="CC879" i="5"/>
  <c r="AW879" i="5"/>
  <c r="AW288" i="5"/>
  <c r="CC288" i="5"/>
  <c r="AW179" i="5"/>
  <c r="CC179" i="5"/>
  <c r="CC52" i="5"/>
  <c r="AW52" i="5"/>
  <c r="CZ578" i="5"/>
  <c r="BT578" i="5"/>
  <c r="CO321" i="5"/>
  <c r="BI321" i="5"/>
  <c r="CO568" i="5"/>
  <c r="BI568" i="5"/>
  <c r="BI172" i="5"/>
  <c r="CO172" i="5"/>
  <c r="CO419" i="5"/>
  <c r="BI419" i="5"/>
  <c r="CO607" i="5"/>
  <c r="BI607" i="5"/>
  <c r="CO865" i="5"/>
  <c r="BI865" i="5"/>
  <c r="CZ951" i="5"/>
  <c r="BT951" i="5"/>
  <c r="CZ671" i="5"/>
  <c r="BT671" i="5"/>
  <c r="BI29" i="5"/>
  <c r="CO29" i="5"/>
  <c r="CZ490" i="5"/>
  <c r="BT490" i="5"/>
  <c r="BT275" i="5"/>
  <c r="CZ275" i="5"/>
  <c r="BT972" i="5"/>
  <c r="CZ972" i="5"/>
  <c r="CO1011" i="5"/>
  <c r="BI1011" i="5"/>
  <c r="CC902" i="5"/>
  <c r="AW902" i="5"/>
  <c r="AW744" i="5"/>
  <c r="CC744" i="5"/>
  <c r="AW670" i="5"/>
  <c r="CC670" i="5"/>
  <c r="CC586" i="5"/>
  <c r="AW586" i="5"/>
  <c r="AW297" i="5"/>
  <c r="CC297" i="5"/>
  <c r="AW75" i="5"/>
  <c r="CC75" i="5"/>
  <c r="BT600" i="5"/>
  <c r="CZ600" i="5"/>
  <c r="CO926" i="5"/>
  <c r="BI926" i="5"/>
  <c r="BI471" i="5"/>
  <c r="CO471" i="5"/>
  <c r="BI349" i="5"/>
  <c r="CO349" i="5"/>
  <c r="BT817" i="5"/>
  <c r="CZ817" i="5"/>
  <c r="BT630" i="5"/>
  <c r="CZ630" i="5"/>
  <c r="CZ873" i="5"/>
  <c r="BT873" i="5"/>
  <c r="BI586" i="5"/>
  <c r="CO586" i="5"/>
  <c r="BT573" i="5"/>
  <c r="CZ573" i="5"/>
  <c r="BI385" i="5"/>
  <c r="CO385" i="5"/>
  <c r="BT189" i="5"/>
  <c r="CZ189" i="5"/>
  <c r="BI216" i="5"/>
  <c r="CO216" i="5"/>
  <c r="BT786" i="5"/>
  <c r="CZ786" i="5"/>
  <c r="CO173" i="5"/>
  <c r="BI173" i="5"/>
  <c r="BT73" i="5"/>
  <c r="CZ73" i="5"/>
  <c r="BT738" i="5"/>
  <c r="CZ738" i="5"/>
  <c r="BI297" i="5"/>
  <c r="CO297" i="5"/>
  <c r="BT61" i="5"/>
  <c r="CZ61" i="5"/>
  <c r="BT612" i="5"/>
  <c r="CZ612" i="5"/>
  <c r="BI707" i="5"/>
  <c r="CO707" i="5"/>
  <c r="BT247" i="5"/>
  <c r="CZ247" i="5"/>
  <c r="CC992" i="5"/>
  <c r="AW992" i="5"/>
  <c r="CC911" i="5"/>
  <c r="AW911" i="5"/>
  <c r="AW766" i="5"/>
  <c r="CC766" i="5"/>
  <c r="AW692" i="5"/>
  <c r="CC692" i="5"/>
  <c r="CC527" i="5"/>
  <c r="AW527" i="5"/>
  <c r="AW319" i="5"/>
  <c r="CC319" i="5"/>
  <c r="AW201" i="5"/>
  <c r="CC201" i="5"/>
  <c r="AW137" i="5"/>
  <c r="CC137" i="5"/>
  <c r="AW218" i="5"/>
  <c r="CC218" i="5"/>
  <c r="BT256" i="5"/>
  <c r="CZ256" i="5"/>
  <c r="CO229" i="5"/>
  <c r="BI229" i="5"/>
  <c r="CZ36" i="5"/>
  <c r="BT36" i="5"/>
  <c r="CO330" i="5"/>
  <c r="BI330" i="5"/>
  <c r="CO268" i="5"/>
  <c r="BI268" i="5"/>
  <c r="CZ292" i="5"/>
  <c r="BT292" i="5"/>
  <c r="CO427" i="5"/>
  <c r="BI427" i="5"/>
  <c r="BU99" i="5"/>
  <c r="DA99" i="5"/>
  <c r="BT574" i="5"/>
  <c r="CZ574" i="5"/>
  <c r="CO872" i="5"/>
  <c r="BI872" i="5"/>
  <c r="CZ172" i="5"/>
  <c r="BT172" i="5"/>
  <c r="CO887" i="5"/>
  <c r="BI887" i="5"/>
  <c r="CO536" i="5"/>
  <c r="BI536" i="5"/>
  <c r="CC948" i="5"/>
  <c r="AW948" i="5"/>
  <c r="CC836" i="5"/>
  <c r="AW836" i="5"/>
  <c r="CC774" i="5"/>
  <c r="AW774" i="5"/>
  <c r="AW663" i="5"/>
  <c r="CC663" i="5"/>
  <c r="CC328" i="5"/>
  <c r="AW328" i="5"/>
  <c r="CC212" i="5"/>
  <c r="AW212" i="5"/>
  <c r="AW160" i="5"/>
  <c r="CC160" i="5"/>
  <c r="AW128" i="5"/>
  <c r="CC128" i="5"/>
  <c r="BI1001" i="5"/>
  <c r="CO1001" i="5"/>
  <c r="CZ84" i="5"/>
  <c r="BT84" i="5"/>
  <c r="CZ164" i="5"/>
  <c r="BT164" i="5"/>
  <c r="CO88" i="5"/>
  <c r="BI88" i="5"/>
  <c r="CZ355" i="5"/>
  <c r="BT355" i="5"/>
  <c r="AW871" i="5"/>
  <c r="CC871" i="5"/>
  <c r="AW381" i="5"/>
  <c r="CC381" i="5"/>
  <c r="AW45" i="5"/>
  <c r="CC45" i="5"/>
  <c r="BI648" i="5"/>
  <c r="CO648" i="5"/>
  <c r="BT591" i="5"/>
  <c r="CZ591" i="5"/>
  <c r="CO899" i="5"/>
  <c r="BI899" i="5"/>
  <c r="BT559" i="5"/>
  <c r="CZ559" i="5"/>
  <c r="BT215" i="5"/>
  <c r="CZ215" i="5"/>
  <c r="BI368" i="5"/>
  <c r="CO368" i="5"/>
  <c r="AW736" i="5"/>
  <c r="CC736" i="5"/>
  <c r="AW662" i="5"/>
  <c r="CC662" i="5"/>
  <c r="AW650" i="5"/>
  <c r="CC650" i="5"/>
  <c r="CC542" i="5"/>
  <c r="AW542" i="5"/>
  <c r="AW523" i="5"/>
  <c r="CC523" i="5"/>
  <c r="AW373" i="5"/>
  <c r="CC373" i="5"/>
  <c r="AW242" i="5"/>
  <c r="CC242" i="5"/>
  <c r="AW230" i="5"/>
  <c r="CC230" i="5"/>
  <c r="AW67" i="5"/>
  <c r="CC67" i="5"/>
  <c r="CO194" i="5"/>
  <c r="BI194" i="5"/>
  <c r="CZ912" i="5"/>
  <c r="BT912" i="5"/>
  <c r="CZ343" i="5"/>
  <c r="BT343" i="5"/>
  <c r="BT225" i="5"/>
  <c r="CZ225" i="5"/>
  <c r="BT949" i="5"/>
  <c r="CZ949" i="5"/>
  <c r="BI750" i="5"/>
  <c r="CO750" i="5"/>
  <c r="BT748" i="5"/>
  <c r="CZ748" i="5"/>
  <c r="CO945" i="5"/>
  <c r="BI945" i="5"/>
  <c r="BT732" i="5"/>
  <c r="CZ732" i="5"/>
  <c r="CO388" i="5"/>
  <c r="BI388" i="5"/>
  <c r="BI756" i="5"/>
  <c r="CO756" i="5"/>
  <c r="CO358" i="5"/>
  <c r="BI358" i="5"/>
  <c r="BT208" i="5"/>
  <c r="CZ208" i="5"/>
  <c r="BT23" i="5"/>
  <c r="CZ23" i="5"/>
  <c r="AW741" i="5"/>
  <c r="CC741" i="5"/>
  <c r="CC669" i="5"/>
  <c r="AW669" i="5"/>
  <c r="CC489" i="5"/>
  <c r="AW489" i="5"/>
  <c r="CC281" i="5"/>
  <c r="AW281" i="5"/>
  <c r="AW41" i="5"/>
  <c r="CC41" i="5"/>
  <c r="CZ282" i="5"/>
  <c r="BT282" i="5"/>
  <c r="CZ420" i="5"/>
  <c r="BT420" i="5"/>
  <c r="CO599" i="5"/>
  <c r="BI599" i="5"/>
  <c r="BI131" i="5"/>
  <c r="CO131" i="5"/>
  <c r="BT237" i="5"/>
  <c r="CZ237" i="5"/>
  <c r="BT53" i="5"/>
  <c r="CZ53" i="5"/>
  <c r="BT389" i="5"/>
  <c r="CZ389" i="5"/>
  <c r="CZ869" i="5"/>
  <c r="BT869" i="5"/>
  <c r="BT639" i="5"/>
  <c r="CZ639" i="5"/>
  <c r="BI645" i="5"/>
  <c r="CO645" i="5"/>
  <c r="CZ27" i="5"/>
  <c r="BT27" i="5"/>
  <c r="CO219" i="5"/>
  <c r="BI219" i="5"/>
  <c r="CO222" i="5"/>
  <c r="BI222" i="5"/>
  <c r="CZ141" i="5"/>
  <c r="BT141" i="5"/>
  <c r="CZ165" i="5"/>
  <c r="BT165" i="5"/>
  <c r="AW1008" i="5"/>
  <c r="CC1008" i="5"/>
  <c r="AW932" i="5"/>
  <c r="CC932" i="5"/>
  <c r="CC823" i="5"/>
  <c r="AW823" i="5"/>
  <c r="CC698" i="5"/>
  <c r="AW698" i="5"/>
  <c r="AW468" i="5"/>
  <c r="CC468" i="5"/>
  <c r="AW362" i="5"/>
  <c r="CC362" i="5"/>
  <c r="CC215" i="5"/>
  <c r="AW215" i="5"/>
  <c r="CZ337" i="5"/>
  <c r="BT337" i="5"/>
  <c r="CO227" i="5"/>
  <c r="BI227" i="5"/>
  <c r="CZ159" i="5"/>
  <c r="BT159" i="5"/>
  <c r="BT209" i="5"/>
  <c r="CZ209" i="5"/>
  <c r="CZ35" i="5"/>
  <c r="BT35" i="5"/>
  <c r="BT386" i="5"/>
  <c r="CZ386" i="5"/>
  <c r="CZ29" i="5"/>
  <c r="BT29" i="5"/>
  <c r="CZ585" i="5"/>
  <c r="BT585" i="5"/>
  <c r="BT713" i="5"/>
  <c r="CZ713" i="5"/>
  <c r="BI840" i="5"/>
  <c r="CO840" i="5"/>
  <c r="F48" i="3"/>
  <c r="F50" i="3" s="1"/>
  <c r="F52" i="3" s="1"/>
  <c r="BT252" i="5"/>
  <c r="CZ252" i="5"/>
  <c r="CO455" i="5"/>
  <c r="BI455" i="5"/>
  <c r="BT380" i="5"/>
  <c r="CZ380" i="5"/>
  <c r="CZ176" i="5"/>
  <c r="BT176" i="5"/>
  <c r="BT77" i="5"/>
  <c r="CZ77" i="5"/>
  <c r="BT922" i="5"/>
  <c r="CZ922" i="5"/>
  <c r="BI809" i="5"/>
  <c r="CO809" i="5"/>
  <c r="BT752" i="5"/>
  <c r="CZ752" i="5"/>
  <c r="BT694" i="5"/>
  <c r="CZ694" i="5"/>
  <c r="BI577" i="5"/>
  <c r="CO577" i="5"/>
  <c r="CO380" i="5"/>
  <c r="BI380" i="5"/>
  <c r="BT236" i="5"/>
  <c r="CZ236" i="5"/>
  <c r="CO843" i="5"/>
  <c r="BI843" i="5"/>
  <c r="AW964" i="5"/>
  <c r="CC964" i="5"/>
  <c r="AW730" i="5"/>
  <c r="CC730" i="5"/>
  <c r="AW656" i="5"/>
  <c r="CC656" i="5"/>
  <c r="CC637" i="5"/>
  <c r="AW637" i="5"/>
  <c r="CC458" i="5"/>
  <c r="AW458" i="5"/>
  <c r="CC279" i="5"/>
  <c r="AW279" i="5"/>
  <c r="AW181" i="5"/>
  <c r="CC181" i="5"/>
  <c r="AW61" i="5"/>
  <c r="CC61" i="5"/>
  <c r="BI846" i="5"/>
  <c r="CO846" i="5"/>
  <c r="BI133" i="5"/>
  <c r="CO133" i="5"/>
  <c r="CZ927" i="5"/>
  <c r="BT927" i="5"/>
  <c r="BT557" i="5"/>
  <c r="CZ557" i="5"/>
  <c r="BT651" i="5"/>
  <c r="CZ651" i="5"/>
  <c r="CZ834" i="5"/>
  <c r="BT834" i="5"/>
  <c r="CZ518" i="5"/>
  <c r="BT518" i="5"/>
  <c r="BT408" i="5"/>
  <c r="CZ408" i="5"/>
  <c r="CO626" i="5"/>
  <c r="BI626" i="5"/>
  <c r="CO470" i="5"/>
  <c r="BI470" i="5"/>
  <c r="CC819" i="5"/>
  <c r="AW819" i="5"/>
  <c r="AW716" i="5"/>
  <c r="CC716" i="5"/>
  <c r="CC618" i="5"/>
  <c r="AW618" i="5"/>
  <c r="CC552" i="5"/>
  <c r="AW552" i="5"/>
  <c r="CC358" i="5"/>
  <c r="AW358" i="5"/>
  <c r="CC211" i="5"/>
  <c r="AW211" i="5"/>
  <c r="CC245" i="5"/>
  <c r="AW245" i="5"/>
  <c r="CO970" i="5"/>
  <c r="BI970" i="5"/>
  <c r="CO845" i="5"/>
  <c r="BI845" i="5"/>
  <c r="BI426" i="5"/>
  <c r="CO426" i="5"/>
  <c r="BT55" i="5"/>
  <c r="CZ55" i="5"/>
  <c r="CZ784" i="5"/>
  <c r="BT784" i="5"/>
  <c r="BI393" i="5"/>
  <c r="CO393" i="5"/>
  <c r="BI233" i="5"/>
  <c r="CO233" i="5"/>
  <c r="BI960" i="5"/>
  <c r="CO960" i="5"/>
  <c r="BT954" i="5"/>
  <c r="CZ954" i="5"/>
  <c r="CO205" i="5"/>
  <c r="BI205" i="5"/>
  <c r="BI77" i="5"/>
  <c r="CO77" i="5"/>
  <c r="BI215" i="5"/>
  <c r="CO215" i="5"/>
  <c r="CZ524" i="5"/>
  <c r="BT524" i="5"/>
  <c r="BI51" i="5"/>
  <c r="CO51" i="5"/>
  <c r="BI171" i="5"/>
  <c r="CO171" i="5"/>
  <c r="CO615" i="5"/>
  <c r="BI615" i="5"/>
  <c r="BT460" i="5"/>
  <c r="CZ460" i="5"/>
  <c r="BT930" i="5"/>
  <c r="CZ930" i="5"/>
  <c r="BI208" i="5"/>
  <c r="CO208" i="5"/>
  <c r="AW978" i="5"/>
  <c r="CC978" i="5"/>
  <c r="CC866" i="5"/>
  <c r="AW866" i="5"/>
  <c r="AW718" i="5"/>
  <c r="CC718" i="5"/>
  <c r="AW537" i="5"/>
  <c r="CC537" i="5"/>
  <c r="AW424" i="5"/>
  <c r="CC424" i="5"/>
  <c r="CC289" i="5"/>
  <c r="AW289" i="5"/>
  <c r="CC263" i="5"/>
  <c r="AW263" i="5"/>
  <c r="BI673" i="5"/>
  <c r="CO673" i="5"/>
  <c r="BI519" i="5"/>
  <c r="CO519" i="5"/>
  <c r="CO639" i="5"/>
  <c r="BI639" i="5"/>
  <c r="CO841" i="5"/>
  <c r="BI841" i="5"/>
  <c r="BI649" i="5"/>
  <c r="CO649" i="5"/>
  <c r="BI367" i="5"/>
  <c r="CO367" i="5"/>
  <c r="CZ323" i="5"/>
  <c r="BT323" i="5"/>
  <c r="CO382" i="5"/>
  <c r="BI382" i="5"/>
  <c r="CZ943" i="5"/>
  <c r="BT943" i="5"/>
  <c r="BI37" i="5"/>
  <c r="CO37" i="5"/>
  <c r="BI816" i="5"/>
  <c r="CO816" i="5"/>
  <c r="CC963" i="5"/>
  <c r="AW963" i="5"/>
  <c r="AW714" i="5"/>
  <c r="CC714" i="5"/>
  <c r="AW689" i="5"/>
  <c r="CC689" i="5"/>
  <c r="CC605" i="5"/>
  <c r="AW605" i="5"/>
  <c r="CC503" i="5"/>
  <c r="AW503" i="5"/>
  <c r="AW31" i="5"/>
  <c r="CC31" i="5"/>
  <c r="BT65" i="5"/>
  <c r="CZ65" i="5"/>
  <c r="BT265" i="5"/>
  <c r="CZ265" i="5"/>
  <c r="CO538" i="5"/>
  <c r="BI538" i="5"/>
  <c r="BT664" i="5"/>
  <c r="CZ664" i="5"/>
  <c r="BT821" i="5"/>
  <c r="CZ821" i="5"/>
  <c r="BT835" i="5"/>
  <c r="CZ835" i="5"/>
  <c r="BI766" i="5"/>
  <c r="CO766" i="5"/>
  <c r="BI897" i="5"/>
  <c r="CO897" i="5"/>
  <c r="BT775" i="5"/>
  <c r="CZ775" i="5"/>
  <c r="BT461" i="5"/>
  <c r="CZ461" i="5"/>
  <c r="AW856" i="5"/>
  <c r="CC856" i="5"/>
  <c r="AW776" i="5"/>
  <c r="CC776" i="5"/>
  <c r="CC709" i="5"/>
  <c r="AW709" i="5"/>
  <c r="CC629" i="5"/>
  <c r="AW629" i="5"/>
  <c r="AW580" i="5"/>
  <c r="CC580" i="5"/>
  <c r="CC519" i="5"/>
  <c r="AW519" i="5"/>
  <c r="AW389" i="5"/>
  <c r="CC389" i="5"/>
  <c r="AW243" i="5"/>
  <c r="CC243" i="5"/>
  <c r="AW53" i="5"/>
  <c r="CC53" i="5"/>
  <c r="BI671" i="5"/>
  <c r="CO671" i="5"/>
  <c r="BT1009" i="5"/>
  <c r="CZ1009" i="5"/>
  <c r="BT262" i="5"/>
  <c r="CZ262" i="5"/>
  <c r="BT388" i="5"/>
  <c r="CZ388" i="5"/>
  <c r="BT175" i="5"/>
  <c r="CZ175" i="5"/>
  <c r="BI940" i="5"/>
  <c r="CO940" i="5"/>
  <c r="CZ813" i="5"/>
  <c r="BT813" i="5"/>
  <c r="BI497" i="5"/>
  <c r="CO497" i="5"/>
  <c r="BI653" i="5"/>
  <c r="CO653" i="5"/>
  <c r="CZ502" i="5"/>
  <c r="BT502" i="5"/>
  <c r="CZ212" i="5"/>
  <c r="BT212" i="5"/>
  <c r="CO139" i="5"/>
  <c r="BI139" i="5"/>
  <c r="BT953" i="5"/>
  <c r="CZ953" i="5"/>
  <c r="CC974" i="5"/>
  <c r="AW974" i="5"/>
  <c r="AW877" i="5"/>
  <c r="CC877" i="5"/>
  <c r="CC793" i="5"/>
  <c r="AW793" i="5"/>
  <c r="CC627" i="5"/>
  <c r="AW627" i="5"/>
  <c r="CC499" i="5"/>
  <c r="AW499" i="5"/>
  <c r="AW387" i="5"/>
  <c r="CC387" i="5"/>
  <c r="CC178" i="5"/>
  <c r="AW178" i="5"/>
  <c r="CC50" i="5"/>
  <c r="AW50" i="5"/>
  <c r="CZ64" i="5"/>
  <c r="BT64" i="5"/>
  <c r="BI434" i="5"/>
  <c r="CO434" i="5"/>
  <c r="CZ441" i="5"/>
  <c r="BT441" i="5"/>
  <c r="BI554" i="5"/>
  <c r="CO554" i="5"/>
  <c r="BT868" i="5"/>
  <c r="CZ868" i="5"/>
  <c r="CO348" i="5"/>
  <c r="BI348" i="5"/>
  <c r="CO50" i="5"/>
  <c r="BI50" i="5"/>
  <c r="CZ935" i="5"/>
  <c r="BT935" i="5"/>
  <c r="BI800" i="5"/>
  <c r="CO800" i="5"/>
  <c r="BI41" i="5"/>
  <c r="CO41" i="5"/>
  <c r="BI296" i="5"/>
  <c r="CO296" i="5"/>
  <c r="CZ659" i="5"/>
  <c r="BT659" i="5"/>
  <c r="CO530" i="5"/>
  <c r="BI530" i="5"/>
  <c r="CZ795" i="5"/>
  <c r="BT795" i="5"/>
  <c r="CC985" i="5"/>
  <c r="AW985" i="5"/>
  <c r="CC854" i="5"/>
  <c r="AW854" i="5"/>
  <c r="CC584" i="5"/>
  <c r="AW584" i="5"/>
  <c r="CC472" i="5"/>
  <c r="AW472" i="5"/>
  <c r="CC398" i="5"/>
  <c r="AW398" i="5"/>
  <c r="AW294" i="5"/>
  <c r="CC294" i="5"/>
  <c r="CC72" i="5"/>
  <c r="AW72" i="5"/>
  <c r="BT513" i="5"/>
  <c r="CZ513" i="5"/>
  <c r="BI345" i="5"/>
  <c r="CO345" i="5"/>
  <c r="CZ785" i="5"/>
  <c r="BT785" i="5"/>
  <c r="BT1008" i="5"/>
  <c r="CZ1008" i="5"/>
  <c r="CO915" i="5"/>
  <c r="BI915" i="5"/>
  <c r="BI236" i="5"/>
  <c r="CO236" i="5"/>
  <c r="BT246" i="5"/>
  <c r="CZ246" i="5"/>
  <c r="BT477" i="5"/>
  <c r="CZ477" i="5"/>
  <c r="BI677" i="5"/>
  <c r="CO677" i="5"/>
  <c r="BI354" i="5"/>
  <c r="CO354" i="5"/>
  <c r="BI212" i="5"/>
  <c r="CO212" i="5"/>
  <c r="CZ936" i="5"/>
  <c r="BT936" i="5"/>
  <c r="BT93" i="5"/>
  <c r="CZ93" i="5"/>
  <c r="BI864" i="5"/>
  <c r="CO864" i="5"/>
  <c r="CC855" i="5"/>
  <c r="AW855" i="5"/>
  <c r="CC563" i="5"/>
  <c r="AW563" i="5"/>
  <c r="CC521" i="5"/>
  <c r="AW521" i="5"/>
  <c r="CC394" i="5"/>
  <c r="AW394" i="5"/>
  <c r="AW363" i="5"/>
  <c r="CC363" i="5"/>
  <c r="CZ105" i="5"/>
  <c r="BT105" i="5"/>
  <c r="BI360" i="5"/>
  <c r="CO360" i="5"/>
  <c r="CZ402" i="5"/>
  <c r="BT402" i="5"/>
  <c r="BT307" i="5"/>
  <c r="CZ307" i="5"/>
  <c r="E16" i="3" l="1"/>
  <c r="AX662" i="5"/>
  <c r="CD662" i="5"/>
  <c r="CP382" i="5"/>
  <c r="BJ382" i="5"/>
  <c r="AX358" i="5"/>
  <c r="CD358" i="5"/>
  <c r="CP599" i="5"/>
  <c r="BJ599" i="5"/>
  <c r="BU292" i="5"/>
  <c r="DA292" i="5"/>
  <c r="BJ321" i="5"/>
  <c r="CP321" i="5"/>
  <c r="BJ296" i="5"/>
  <c r="CP296" i="5"/>
  <c r="AX580" i="5"/>
  <c r="CD580" i="5"/>
  <c r="AX718" i="5"/>
  <c r="CD718" i="5"/>
  <c r="BJ648" i="5"/>
  <c r="CP648" i="5"/>
  <c r="CD766" i="5"/>
  <c r="AX766" i="5"/>
  <c r="AX105" i="5"/>
  <c r="CD105" i="5"/>
  <c r="CP433" i="5"/>
  <c r="BJ433" i="5"/>
  <c r="BJ121" i="5"/>
  <c r="CP121" i="5"/>
  <c r="CP853" i="5"/>
  <c r="BJ853" i="5"/>
  <c r="AX420" i="5"/>
  <c r="CD420" i="5"/>
  <c r="BU936" i="5"/>
  <c r="DA936" i="5"/>
  <c r="AX499" i="5"/>
  <c r="CD499" i="5"/>
  <c r="DA518" i="5"/>
  <c r="BU518" i="5"/>
  <c r="BU176" i="5"/>
  <c r="DA176" i="5"/>
  <c r="BJ745" i="5"/>
  <c r="CP745" i="5"/>
  <c r="DA721" i="5"/>
  <c r="BU721" i="5"/>
  <c r="AX377" i="5"/>
  <c r="CD377" i="5"/>
  <c r="AX466" i="5"/>
  <c r="CD466" i="5"/>
  <c r="BJ800" i="5"/>
  <c r="CP800" i="5"/>
  <c r="BJ940" i="5"/>
  <c r="CP940" i="5"/>
  <c r="BU65" i="5"/>
  <c r="DA65" i="5"/>
  <c r="CD978" i="5"/>
  <c r="AX978" i="5"/>
  <c r="BJ846" i="5"/>
  <c r="CP846" i="5"/>
  <c r="DA713" i="5"/>
  <c r="BU713" i="5"/>
  <c r="BU389" i="5"/>
  <c r="DA389" i="5"/>
  <c r="CP1001" i="5"/>
  <c r="BJ1001" i="5"/>
  <c r="CP590" i="5"/>
  <c r="BJ590" i="5"/>
  <c r="BJ128" i="5"/>
  <c r="CP128" i="5"/>
  <c r="CD887" i="5"/>
  <c r="AX887" i="5"/>
  <c r="DA307" i="5"/>
  <c r="BU307" i="5"/>
  <c r="BJ212" i="5"/>
  <c r="CP212" i="5"/>
  <c r="AX294" i="5"/>
  <c r="CD294" i="5"/>
  <c r="BJ434" i="5"/>
  <c r="CP434" i="5"/>
  <c r="BU175" i="5"/>
  <c r="DA175" i="5"/>
  <c r="CD776" i="5"/>
  <c r="AX776" i="5"/>
  <c r="DA835" i="5"/>
  <c r="BU835" i="5"/>
  <c r="AX31" i="5"/>
  <c r="CD31" i="5"/>
  <c r="CP649" i="5"/>
  <c r="BJ649" i="5"/>
  <c r="BJ233" i="5"/>
  <c r="CP233" i="5"/>
  <c r="CD716" i="5"/>
  <c r="AX716" i="5"/>
  <c r="CD730" i="5"/>
  <c r="AX730" i="5"/>
  <c r="BU694" i="5"/>
  <c r="DA694" i="5"/>
  <c r="BU53" i="5"/>
  <c r="DA53" i="5"/>
  <c r="AX41" i="5"/>
  <c r="CD41" i="5"/>
  <c r="BU748" i="5"/>
  <c r="DA748" i="5"/>
  <c r="BU559" i="5"/>
  <c r="DA559" i="5"/>
  <c r="CD871" i="5"/>
  <c r="AX871" i="5"/>
  <c r="DA574" i="5"/>
  <c r="BU574" i="5"/>
  <c r="DA247" i="5"/>
  <c r="BU247" i="5"/>
  <c r="BU73" i="5"/>
  <c r="DA73" i="5"/>
  <c r="BU573" i="5"/>
  <c r="DA573" i="5"/>
  <c r="CD670" i="5"/>
  <c r="AX670" i="5"/>
  <c r="AX179" i="5"/>
  <c r="CD179" i="5"/>
  <c r="BJ886" i="5"/>
  <c r="CP886" i="5"/>
  <c r="BU523" i="5"/>
  <c r="DA523" i="5"/>
  <c r="G48" i="3"/>
  <c r="G50" i="3" s="1"/>
  <c r="G52" i="3" s="1"/>
  <c r="BJ429" i="5"/>
  <c r="CP429" i="5"/>
  <c r="BU216" i="5"/>
  <c r="DA216" i="5"/>
  <c r="DA510" i="5"/>
  <c r="BU510" i="5"/>
  <c r="CD703" i="5"/>
  <c r="AX703" i="5"/>
  <c r="CP116" i="5"/>
  <c r="BJ116" i="5"/>
  <c r="BU413" i="5"/>
  <c r="DA413" i="5"/>
  <c r="CD923" i="5"/>
  <c r="AX923" i="5"/>
  <c r="CP937" i="5"/>
  <c r="BJ937" i="5"/>
  <c r="AX320" i="5"/>
  <c r="CD320" i="5"/>
  <c r="AX845" i="5"/>
  <c r="CD845" i="5"/>
  <c r="BU487" i="5"/>
  <c r="DA487" i="5"/>
  <c r="DA597" i="5"/>
  <c r="BU597" i="5"/>
  <c r="BJ613" i="5"/>
  <c r="CP613" i="5"/>
  <c r="BU82" i="5"/>
  <c r="DA82" i="5"/>
  <c r="BJ56" i="5"/>
  <c r="CP56" i="5"/>
  <c r="CD609" i="5"/>
  <c r="AX609" i="5"/>
  <c r="AX427" i="5"/>
  <c r="CD427" i="5"/>
  <c r="DA995" i="5"/>
  <c r="BU995" i="5"/>
  <c r="CP702" i="5"/>
  <c r="BJ702" i="5"/>
  <c r="BJ761" i="5"/>
  <c r="CP761" i="5"/>
  <c r="AX632" i="5"/>
  <c r="CD632" i="5"/>
  <c r="CP260" i="5"/>
  <c r="BJ260" i="5"/>
  <c r="DA344" i="5"/>
  <c r="BU344" i="5"/>
  <c r="BJ783" i="5"/>
  <c r="CP783" i="5"/>
  <c r="CD74" i="5"/>
  <c r="AX74" i="5"/>
  <c r="AX859" i="5"/>
  <c r="CD859" i="5"/>
  <c r="DA990" i="5"/>
  <c r="BU990" i="5"/>
  <c r="BJ366" i="5"/>
  <c r="CP366" i="5"/>
  <c r="CD271" i="5"/>
  <c r="AX271" i="5"/>
  <c r="AX870" i="5"/>
  <c r="CD870" i="5"/>
  <c r="CP376" i="5"/>
  <c r="BJ376" i="5"/>
  <c r="BJ305" i="5"/>
  <c r="CP305" i="5"/>
  <c r="CD899" i="5"/>
  <c r="AX899" i="5"/>
  <c r="CP191" i="5"/>
  <c r="BJ191" i="5"/>
  <c r="AX513" i="5"/>
  <c r="CD513" i="5"/>
  <c r="AX232" i="5"/>
  <c r="CD232" i="5"/>
  <c r="CP947" i="5"/>
  <c r="BJ947" i="5"/>
  <c r="CD399" i="5"/>
  <c r="AX399" i="5"/>
  <c r="AX338" i="5"/>
  <c r="CD338" i="5"/>
  <c r="BU729" i="5"/>
  <c r="DA729" i="5"/>
  <c r="BJ287" i="5"/>
  <c r="CP287" i="5"/>
  <c r="CP384" i="5"/>
  <c r="BJ384" i="5"/>
  <c r="AX321" i="5"/>
  <c r="CD321" i="5"/>
  <c r="CD999" i="5"/>
  <c r="AX999" i="5"/>
  <c r="BU735" i="5"/>
  <c r="DA735" i="5"/>
  <c r="DA503" i="5"/>
  <c r="BU503" i="5"/>
  <c r="AX568" i="5"/>
  <c r="CD568" i="5"/>
  <c r="DA646" i="5"/>
  <c r="BU646" i="5"/>
  <c r="BU712" i="5"/>
  <c r="DA712" i="5"/>
  <c r="DA864" i="5"/>
  <c r="BU864" i="5"/>
  <c r="CD786" i="5"/>
  <c r="AX786" i="5"/>
  <c r="BU545" i="5"/>
  <c r="DA545" i="5"/>
  <c r="DA967" i="5"/>
  <c r="BU967" i="5"/>
  <c r="BJ525" i="5"/>
  <c r="CP525" i="5"/>
  <c r="CP836" i="5"/>
  <c r="BJ836" i="5"/>
  <c r="BJ942" i="5"/>
  <c r="CP942" i="5"/>
  <c r="AX226" i="5"/>
  <c r="CD226" i="5"/>
  <c r="CP680" i="5"/>
  <c r="BJ680" i="5"/>
  <c r="BJ557" i="5"/>
  <c r="CP557" i="5"/>
  <c r="CP543" i="5"/>
  <c r="BJ543" i="5"/>
  <c r="BU605" i="5"/>
  <c r="DA605" i="5"/>
  <c r="BU1010" i="5"/>
  <c r="DA1010" i="5"/>
  <c r="AX109" i="5"/>
  <c r="CD109" i="5"/>
  <c r="CD688" i="5"/>
  <c r="AX688" i="5"/>
  <c r="BU689" i="5"/>
  <c r="DA689" i="5"/>
  <c r="DA959" i="5"/>
  <c r="BU959" i="5"/>
  <c r="BU232" i="5"/>
  <c r="DA232" i="5"/>
  <c r="CP565" i="5"/>
  <c r="BJ565" i="5"/>
  <c r="AX82" i="5"/>
  <c r="CD82" i="5"/>
  <c r="BU780" i="5"/>
  <c r="DA780" i="5"/>
  <c r="CP701" i="5"/>
  <c r="BJ701" i="5"/>
  <c r="AX886" i="5"/>
  <c r="CD886" i="5"/>
  <c r="CD314" i="5"/>
  <c r="AX314" i="5"/>
  <c r="BU470" i="5"/>
  <c r="DA470" i="5"/>
  <c r="DA636" i="5"/>
  <c r="BU636" i="5"/>
  <c r="AX950" i="5"/>
  <c r="CD950" i="5"/>
  <c r="AX788" i="5"/>
  <c r="CD788" i="5"/>
  <c r="BU666" i="5"/>
  <c r="DA666" i="5"/>
  <c r="CD470" i="5"/>
  <c r="AX470" i="5"/>
  <c r="BU762" i="5"/>
  <c r="DA762" i="5"/>
  <c r="CP651" i="5"/>
  <c r="BJ651" i="5"/>
  <c r="BJ361" i="5"/>
  <c r="CP361" i="5"/>
  <c r="AX39" i="5"/>
  <c r="CD39" i="5"/>
  <c r="BU283" i="5"/>
  <c r="DA283" i="5"/>
  <c r="AX101" i="5"/>
  <c r="CD101" i="5"/>
  <c r="CP457" i="5"/>
  <c r="BJ457" i="5"/>
  <c r="CP699" i="5"/>
  <c r="BJ699" i="5"/>
  <c r="BJ356" i="5"/>
  <c r="CP356" i="5"/>
  <c r="AX117" i="5"/>
  <c r="CD117" i="5"/>
  <c r="CD829" i="5"/>
  <c r="AX829" i="5"/>
  <c r="BJ59" i="5"/>
  <c r="CP59" i="5"/>
  <c r="BJ882" i="5"/>
  <c r="CP882" i="5"/>
  <c r="DA648" i="5"/>
  <c r="BU648" i="5"/>
  <c r="BJ371" i="5"/>
  <c r="CP371" i="5"/>
  <c r="DA525" i="5"/>
  <c r="BU525" i="5"/>
  <c r="AX25" i="5"/>
  <c r="CD25" i="5"/>
  <c r="CD729" i="5"/>
  <c r="AX729" i="5"/>
  <c r="DA448" i="5"/>
  <c r="BU448" i="5"/>
  <c r="BJ73" i="5"/>
  <c r="CP73" i="5"/>
  <c r="CP919" i="5"/>
  <c r="BJ919" i="5"/>
  <c r="CD567" i="5"/>
  <c r="AX567" i="5"/>
  <c r="CD138" i="5"/>
  <c r="AX138" i="5"/>
  <c r="AX442" i="5"/>
  <c r="CD442" i="5"/>
  <c r="DA402" i="5"/>
  <c r="BU402" i="5"/>
  <c r="CD563" i="5"/>
  <c r="AX563" i="5"/>
  <c r="AX398" i="5"/>
  <c r="CD398" i="5"/>
  <c r="BJ530" i="5"/>
  <c r="CP530" i="5"/>
  <c r="BJ50" i="5"/>
  <c r="CP50" i="5"/>
  <c r="DA64" i="5"/>
  <c r="BU64" i="5"/>
  <c r="CD793" i="5"/>
  <c r="AX793" i="5"/>
  <c r="DA502" i="5"/>
  <c r="BU502" i="5"/>
  <c r="AX503" i="5"/>
  <c r="CD503" i="5"/>
  <c r="CP841" i="5"/>
  <c r="BJ841" i="5"/>
  <c r="CD245" i="5"/>
  <c r="AX245" i="5"/>
  <c r="AX819" i="5"/>
  <c r="CD819" i="5"/>
  <c r="CP455" i="5"/>
  <c r="BJ455" i="5"/>
  <c r="BU29" i="5"/>
  <c r="DA29" i="5"/>
  <c r="BU337" i="5"/>
  <c r="DA337" i="5"/>
  <c r="BU27" i="5"/>
  <c r="DA27" i="5"/>
  <c r="CD281" i="5"/>
  <c r="AX281" i="5"/>
  <c r="CP358" i="5"/>
  <c r="BJ358" i="5"/>
  <c r="CP899" i="5"/>
  <c r="BJ899" i="5"/>
  <c r="BU355" i="5"/>
  <c r="DA355" i="5"/>
  <c r="AX948" i="5"/>
  <c r="CD948" i="5"/>
  <c r="CP229" i="5"/>
  <c r="BJ229" i="5"/>
  <c r="AX527" i="5"/>
  <c r="CD527" i="5"/>
  <c r="BJ173" i="5"/>
  <c r="CP173" i="5"/>
  <c r="BJ926" i="5"/>
  <c r="CP926" i="5"/>
  <c r="CP858" i="5"/>
  <c r="BJ858" i="5"/>
  <c r="AX433" i="5"/>
  <c r="CD433" i="5"/>
  <c r="DA906" i="5"/>
  <c r="BU906" i="5"/>
  <c r="AX216" i="5"/>
  <c r="CD216" i="5"/>
  <c r="BU119" i="5"/>
  <c r="DA119" i="5"/>
  <c r="AX329" i="5"/>
  <c r="CD329" i="5"/>
  <c r="CD351" i="5"/>
  <c r="AX351" i="5"/>
  <c r="H49" i="3"/>
  <c r="H47" i="3"/>
  <c r="I45" i="3"/>
  <c r="AX333" i="5"/>
  <c r="CD333" i="5"/>
  <c r="BJ496" i="5"/>
  <c r="CP496" i="5"/>
  <c r="CP780" i="5"/>
  <c r="BJ780" i="5"/>
  <c r="DA704" i="5"/>
  <c r="BU704" i="5"/>
  <c r="BJ802" i="5"/>
  <c r="CP802" i="5"/>
  <c r="AX83" i="5"/>
  <c r="CD83" i="5"/>
  <c r="BJ910" i="5"/>
  <c r="CP910" i="5"/>
  <c r="BJ572" i="5"/>
  <c r="CP572" i="5"/>
  <c r="AX47" i="5"/>
  <c r="CD47" i="5"/>
  <c r="AX23" i="5"/>
  <c r="CD23" i="5"/>
  <c r="BU45" i="5"/>
  <c r="DA45" i="5"/>
  <c r="CP545" i="5"/>
  <c r="BJ545" i="5"/>
  <c r="AX77" i="5"/>
  <c r="CD77" i="5"/>
  <c r="DA594" i="5"/>
  <c r="BU594" i="5"/>
  <c r="BJ984" i="5"/>
  <c r="CP984" i="5"/>
  <c r="AX391" i="5"/>
  <c r="CD391" i="5"/>
  <c r="DA832" i="5"/>
  <c r="BU832" i="5"/>
  <c r="BJ844" i="5"/>
  <c r="CP844" i="5"/>
  <c r="CD651" i="5"/>
  <c r="AX651" i="5"/>
  <c r="AX189" i="5"/>
  <c r="CD189" i="5"/>
  <c r="BU692" i="5"/>
  <c r="DA692" i="5"/>
  <c r="BU339" i="5"/>
  <c r="DA339" i="5"/>
  <c r="AX357" i="5"/>
  <c r="CD357" i="5"/>
  <c r="DA907" i="5"/>
  <c r="BU907" i="5"/>
  <c r="CP827" i="5"/>
  <c r="BJ827" i="5"/>
  <c r="BJ69" i="5"/>
  <c r="CP69" i="5"/>
  <c r="BU358" i="5"/>
  <c r="DA358" i="5"/>
  <c r="BJ422" i="5"/>
  <c r="CP422" i="5"/>
  <c r="CD686" i="5"/>
  <c r="AX686" i="5"/>
  <c r="BJ560" i="5"/>
  <c r="CP560" i="5"/>
  <c r="BU660" i="5"/>
  <c r="DA660" i="5"/>
  <c r="BJ123" i="5"/>
  <c r="CP123" i="5"/>
  <c r="BJ15" i="5"/>
  <c r="CP15" i="5"/>
  <c r="DA862" i="5"/>
  <c r="BU862" i="5"/>
  <c r="BJ503" i="5"/>
  <c r="CP503" i="5"/>
  <c r="CD1007" i="5"/>
  <c r="AX1007" i="5"/>
  <c r="DA465" i="5"/>
  <c r="BU465" i="5"/>
  <c r="DA955" i="5"/>
  <c r="BU955" i="5"/>
  <c r="CD76" i="5"/>
  <c r="AX76" i="5"/>
  <c r="AX588" i="5"/>
  <c r="CD588" i="5"/>
  <c r="CP981" i="5"/>
  <c r="BJ981" i="5"/>
  <c r="BJ117" i="5"/>
  <c r="CP117" i="5"/>
  <c r="CD631" i="5"/>
  <c r="AX631" i="5"/>
  <c r="CP795" i="5"/>
  <c r="BJ795" i="5"/>
  <c r="BJ421" i="5"/>
  <c r="CP421" i="5"/>
  <c r="BJ30" i="5"/>
  <c r="CP30" i="5"/>
  <c r="DA920" i="5"/>
  <c r="BU920" i="5"/>
  <c r="CD858" i="5"/>
  <c r="AX858" i="5"/>
  <c r="DA516" i="5"/>
  <c r="BU516" i="5"/>
  <c r="DA538" i="5"/>
  <c r="BU538" i="5"/>
  <c r="BU166" i="5"/>
  <c r="DA166" i="5"/>
  <c r="AX528" i="5"/>
  <c r="CD528" i="5"/>
  <c r="BJ109" i="5"/>
  <c r="CP109" i="5"/>
  <c r="CP290" i="5"/>
  <c r="BJ290" i="5"/>
  <c r="DA260" i="5"/>
  <c r="BU260" i="5"/>
  <c r="AX562" i="5"/>
  <c r="CD562" i="5"/>
  <c r="BJ582" i="5"/>
  <c r="CP582" i="5"/>
  <c r="DA168" i="5"/>
  <c r="BU168" i="5"/>
  <c r="CD396" i="5"/>
  <c r="AX396" i="5"/>
  <c r="BU794" i="5"/>
  <c r="DA794" i="5"/>
  <c r="CD907" i="5"/>
  <c r="AX907" i="5"/>
  <c r="BJ501" i="5"/>
  <c r="CP501" i="5"/>
  <c r="CD120" i="5"/>
  <c r="AX120" i="5"/>
  <c r="DB198" i="5"/>
  <c r="BV198" i="5"/>
  <c r="AX336" i="5"/>
  <c r="CD336" i="5"/>
  <c r="AX826" i="5"/>
  <c r="CD826" i="5"/>
  <c r="CP401" i="5"/>
  <c r="BJ401" i="5"/>
  <c r="CD374" i="5"/>
  <c r="AX374" i="5"/>
  <c r="CD1009" i="5"/>
  <c r="AX1009" i="5"/>
  <c r="DA484" i="5"/>
  <c r="BU484" i="5"/>
  <c r="CD141" i="5"/>
  <c r="AX141" i="5"/>
  <c r="DA433" i="5"/>
  <c r="BU433" i="5"/>
  <c r="DA937" i="5"/>
  <c r="BU937" i="5"/>
  <c r="DA979" i="5"/>
  <c r="BU979" i="5"/>
  <c r="CD280" i="5"/>
  <c r="AX280" i="5"/>
  <c r="CD995" i="5"/>
  <c r="AX995" i="5"/>
  <c r="BU146" i="5"/>
  <c r="DA146" i="5"/>
  <c r="DA107" i="5"/>
  <c r="BU107" i="5"/>
  <c r="CD620" i="5"/>
  <c r="AX620" i="5"/>
  <c r="BJ713" i="5"/>
  <c r="CP713" i="5"/>
  <c r="CP533" i="5"/>
  <c r="BJ533" i="5"/>
  <c r="AX802" i="5"/>
  <c r="CD802" i="5"/>
  <c r="BU243" i="5"/>
  <c r="DA243" i="5"/>
  <c r="AX71" i="5"/>
  <c r="CD71" i="5"/>
  <c r="CD666" i="5"/>
  <c r="AX666" i="5"/>
  <c r="BJ733" i="5"/>
  <c r="CP733" i="5"/>
  <c r="AX330" i="5"/>
  <c r="CD330" i="5"/>
  <c r="CP72" i="5"/>
  <c r="BJ72" i="5"/>
  <c r="DA14" i="5"/>
  <c r="BU14" i="5"/>
  <c r="CD941" i="5"/>
  <c r="AX941" i="5"/>
  <c r="CD617" i="5"/>
  <c r="AX617" i="5"/>
  <c r="AX614" i="5"/>
  <c r="CD614" i="5"/>
  <c r="CP711" i="5"/>
  <c r="BJ711" i="5"/>
  <c r="CD862" i="5"/>
  <c r="AX862" i="5"/>
  <c r="CP352" i="5"/>
  <c r="BJ352" i="5"/>
  <c r="CD273" i="5"/>
  <c r="AX273" i="5"/>
  <c r="DA506" i="5"/>
  <c r="BU506" i="5"/>
  <c r="CD217" i="5"/>
  <c r="AX217" i="5"/>
  <c r="BU449" i="5"/>
  <c r="DA449" i="5"/>
  <c r="DA406" i="5"/>
  <c r="BU406" i="5"/>
  <c r="DA468" i="5"/>
  <c r="BU468" i="5"/>
  <c r="BJ570" i="5"/>
  <c r="CP570" i="5"/>
  <c r="BJ181" i="5"/>
  <c r="CP181" i="5"/>
  <c r="CD198" i="5"/>
  <c r="AX198" i="5"/>
  <c r="CD820" i="5"/>
  <c r="AX820" i="5"/>
  <c r="CP894" i="5"/>
  <c r="BJ894" i="5"/>
  <c r="CP280" i="5"/>
  <c r="BJ280" i="5"/>
  <c r="BJ301" i="5"/>
  <c r="CP301" i="5"/>
  <c r="BU367" i="5"/>
  <c r="DA367" i="5"/>
  <c r="CP252" i="5"/>
  <c r="BJ252" i="5"/>
  <c r="AX759" i="5"/>
  <c r="CD759" i="5"/>
  <c r="DA603" i="5"/>
  <c r="BU603" i="5"/>
  <c r="DA185" i="5"/>
  <c r="BU185" i="5"/>
  <c r="BJ879" i="5"/>
  <c r="CP879" i="5"/>
  <c r="AX572" i="5"/>
  <c r="CD572" i="5"/>
  <c r="DA108" i="5"/>
  <c r="BU108" i="5"/>
  <c r="DA184" i="5"/>
  <c r="BU184" i="5"/>
  <c r="DA981" i="5"/>
  <c r="BU981" i="5"/>
  <c r="DA306" i="5"/>
  <c r="BU306" i="5"/>
  <c r="AX38" i="5"/>
  <c r="CD38" i="5"/>
  <c r="CP522" i="5"/>
  <c r="BJ522" i="5"/>
  <c r="DA40" i="5"/>
  <c r="BU40" i="5"/>
  <c r="BJ968" i="5"/>
  <c r="CP968" i="5"/>
  <c r="CD635" i="5"/>
  <c r="AX635" i="5"/>
  <c r="BU341" i="5"/>
  <c r="DA341" i="5"/>
  <c r="DA608" i="5"/>
  <c r="BU608" i="5"/>
  <c r="CD388" i="5"/>
  <c r="AX388" i="5"/>
  <c r="CD131" i="5"/>
  <c r="AX131" i="5"/>
  <c r="CD560" i="5"/>
  <c r="AX560" i="5"/>
  <c r="BJ16" i="5"/>
  <c r="CP16" i="5"/>
  <c r="CP703" i="5"/>
  <c r="BJ703" i="5"/>
  <c r="CD340" i="5"/>
  <c r="AX340" i="5"/>
  <c r="BU363" i="5"/>
  <c r="DA363" i="5"/>
  <c r="BJ303" i="5"/>
  <c r="CP303" i="5"/>
  <c r="AX507" i="5"/>
  <c r="CD507" i="5"/>
  <c r="CP1009" i="5"/>
  <c r="BJ1009" i="5"/>
  <c r="AX970" i="5"/>
  <c r="CD970" i="5"/>
  <c r="DA902" i="5"/>
  <c r="BU902" i="5"/>
  <c r="CD557" i="5"/>
  <c r="AX557" i="5"/>
  <c r="BJ392" i="5"/>
  <c r="CP392" i="5"/>
  <c r="BJ93" i="5"/>
  <c r="CP93" i="5"/>
  <c r="CD219" i="5"/>
  <c r="AX219" i="5"/>
  <c r="CD84" i="5"/>
  <c r="AX84" i="5"/>
  <c r="BU564" i="5"/>
  <c r="DA564" i="5"/>
  <c r="CD949" i="5"/>
  <c r="AX949" i="5"/>
  <c r="CP241" i="5"/>
  <c r="BJ241" i="5"/>
  <c r="BU739" i="5"/>
  <c r="DA739" i="5"/>
  <c r="DA439" i="5"/>
  <c r="BU439" i="5"/>
  <c r="AX443" i="5"/>
  <c r="CD443" i="5"/>
  <c r="DA234" i="5"/>
  <c r="BU234" i="5"/>
  <c r="CD939" i="5"/>
  <c r="AX939" i="5"/>
  <c r="BU138" i="5"/>
  <c r="DA138" i="5"/>
  <c r="CD512" i="5"/>
  <c r="AX512" i="5"/>
  <c r="BU352" i="5"/>
  <c r="DA352" i="5"/>
  <c r="DA617" i="5"/>
  <c r="BU617" i="5"/>
  <c r="CP149" i="5"/>
  <c r="BJ149" i="5"/>
  <c r="CD806" i="5"/>
  <c r="AX806" i="5"/>
  <c r="BJ110" i="5"/>
  <c r="CP110" i="5"/>
  <c r="AX89" i="5"/>
  <c r="CD89" i="5"/>
  <c r="BJ95" i="5"/>
  <c r="CP95" i="5"/>
  <c r="DA348" i="5"/>
  <c r="BU348" i="5"/>
  <c r="BJ721" i="5"/>
  <c r="CP721" i="5"/>
  <c r="DA921" i="5"/>
  <c r="BU921" i="5"/>
  <c r="DA42" i="5"/>
  <c r="BU42" i="5"/>
  <c r="CP112" i="5"/>
  <c r="BJ112" i="5"/>
  <c r="BU41" i="5"/>
  <c r="DA41" i="5"/>
  <c r="CD827" i="5"/>
  <c r="AX827" i="5"/>
  <c r="AX626" i="5"/>
  <c r="CD626" i="5"/>
  <c r="DA877" i="5"/>
  <c r="BU877" i="5"/>
  <c r="CD223" i="5"/>
  <c r="AX223" i="5"/>
  <c r="BJ1010" i="5"/>
  <c r="CP1010" i="5"/>
  <c r="CD346" i="5"/>
  <c r="AX346" i="5"/>
  <c r="BJ113" i="5"/>
  <c r="CP113" i="5"/>
  <c r="CD841" i="5"/>
  <c r="AX841" i="5"/>
  <c r="CD641" i="5"/>
  <c r="AX641" i="5"/>
  <c r="CD414" i="5"/>
  <c r="AX414" i="5"/>
  <c r="AX611" i="5"/>
  <c r="CD611" i="5"/>
  <c r="CP855" i="5"/>
  <c r="BJ855" i="5"/>
  <c r="CP275" i="5"/>
  <c r="BJ275" i="5"/>
  <c r="CP253" i="5"/>
  <c r="BJ253" i="5"/>
  <c r="CD462" i="5"/>
  <c r="AX462" i="5"/>
  <c r="BU946" i="5"/>
  <c r="DA946" i="5"/>
  <c r="CP467" i="5"/>
  <c r="BJ467" i="5"/>
  <c r="BU879" i="5"/>
  <c r="DA879" i="5"/>
  <c r="CP271" i="5"/>
  <c r="BJ271" i="5"/>
  <c r="CD285" i="5"/>
  <c r="AX285" i="5"/>
  <c r="CD159" i="5"/>
  <c r="AX159" i="5"/>
  <c r="CP939" i="5"/>
  <c r="BJ939" i="5"/>
  <c r="BJ600" i="5"/>
  <c r="CP600" i="5"/>
  <c r="DA512" i="5"/>
  <c r="BU512" i="5"/>
  <c r="CD526" i="5"/>
  <c r="AX526" i="5"/>
  <c r="CP997" i="5"/>
  <c r="BJ997" i="5"/>
  <c r="BU673" i="5"/>
  <c r="DA673" i="5"/>
  <c r="BU158" i="5"/>
  <c r="DA158" i="5"/>
  <c r="AX291" i="5"/>
  <c r="CD291" i="5"/>
  <c r="CD979" i="5"/>
  <c r="AX979" i="5"/>
  <c r="CD282" i="5"/>
  <c r="AX282" i="5"/>
  <c r="BU642" i="5"/>
  <c r="DA642" i="5"/>
  <c r="AX306" i="5"/>
  <c r="CD306" i="5"/>
  <c r="DA200" i="5"/>
  <c r="BU200" i="5"/>
  <c r="CP773" i="5"/>
  <c r="BJ773" i="5"/>
  <c r="AX116" i="5"/>
  <c r="CD116" i="5"/>
  <c r="CP608" i="5"/>
  <c r="BJ608" i="5"/>
  <c r="CP506" i="5"/>
  <c r="BJ506" i="5"/>
  <c r="CP580" i="5"/>
  <c r="BJ580" i="5"/>
  <c r="CD735" i="5"/>
  <c r="AX735" i="5"/>
  <c r="CP266" i="5"/>
  <c r="BJ266" i="5"/>
  <c r="AX42" i="5"/>
  <c r="CD42" i="5"/>
  <c r="CD619" i="5"/>
  <c r="AX619" i="5"/>
  <c r="DA882" i="5"/>
  <c r="BU882" i="5"/>
  <c r="BU103" i="5"/>
  <c r="DA103" i="5"/>
  <c r="CD615" i="5"/>
  <c r="AX615" i="5"/>
  <c r="DA46" i="5"/>
  <c r="BU46" i="5"/>
  <c r="CP561" i="5"/>
  <c r="BJ561" i="5"/>
  <c r="CP917" i="5"/>
  <c r="BJ917" i="5"/>
  <c r="DA388" i="5"/>
  <c r="BU388" i="5"/>
  <c r="CD964" i="5"/>
  <c r="AX964" i="5"/>
  <c r="AX932" i="5"/>
  <c r="CD932" i="5"/>
  <c r="BU237" i="5"/>
  <c r="DA237" i="5"/>
  <c r="AX67" i="5"/>
  <c r="CD67" i="5"/>
  <c r="AX160" i="5"/>
  <c r="CD160" i="5"/>
  <c r="CD744" i="5"/>
  <c r="AX744" i="5"/>
  <c r="BJ39" i="5"/>
  <c r="CP39" i="5"/>
  <c r="BU728" i="5"/>
  <c r="DA728" i="5"/>
  <c r="BU971" i="5"/>
  <c r="DA971" i="5"/>
  <c r="CP654" i="5"/>
  <c r="BJ654" i="5"/>
  <c r="BJ377" i="5"/>
  <c r="CP377" i="5"/>
  <c r="BJ955" i="5"/>
  <c r="CP955" i="5"/>
  <c r="BJ332" i="5"/>
  <c r="CP332" i="5"/>
  <c r="CD518" i="5"/>
  <c r="AX518" i="5"/>
  <c r="CP443" i="5"/>
  <c r="BJ443" i="5"/>
  <c r="BU929" i="5"/>
  <c r="DA929" i="5"/>
  <c r="CP835" i="5"/>
  <c r="BJ835" i="5"/>
  <c r="CD386" i="5"/>
  <c r="AX386" i="5"/>
  <c r="DA327" i="5"/>
  <c r="BU327" i="5"/>
  <c r="DA532" i="5"/>
  <c r="BU532" i="5"/>
  <c r="CD467" i="5"/>
  <c r="AX467" i="5"/>
  <c r="CP958" i="5"/>
  <c r="BJ958" i="5"/>
  <c r="DA491" i="5"/>
  <c r="BU491" i="5"/>
  <c r="BJ675" i="5"/>
  <c r="CP675" i="5"/>
  <c r="AX432" i="5"/>
  <c r="CD432" i="5"/>
  <c r="BJ94" i="5"/>
  <c r="CP94" i="5"/>
  <c r="CP556" i="5"/>
  <c r="BJ556" i="5"/>
  <c r="AX477" i="5"/>
  <c r="CD477" i="5"/>
  <c r="CP722" i="5"/>
  <c r="BJ722" i="5"/>
  <c r="CP738" i="5"/>
  <c r="BJ738" i="5"/>
  <c r="DA633" i="5"/>
  <c r="BU633" i="5"/>
  <c r="BU889" i="5"/>
  <c r="DA889" i="5"/>
  <c r="CD647" i="5"/>
  <c r="AX647" i="5"/>
  <c r="CP732" i="5"/>
  <c r="BJ732" i="5"/>
  <c r="CD251" i="5"/>
  <c r="AX251" i="5"/>
  <c r="CP762" i="5"/>
  <c r="BJ762" i="5"/>
  <c r="CP682" i="5"/>
  <c r="BJ682" i="5"/>
  <c r="CP273" i="5"/>
  <c r="BJ273" i="5"/>
  <c r="AX914" i="5"/>
  <c r="CD914" i="5"/>
  <c r="BU604" i="5"/>
  <c r="DA604" i="5"/>
  <c r="DA551" i="5"/>
  <c r="BU551" i="5"/>
  <c r="CD559" i="5"/>
  <c r="AX559" i="5"/>
  <c r="CD221" i="5"/>
  <c r="AX221" i="5"/>
  <c r="AX1003" i="5"/>
  <c r="CD1003" i="5"/>
  <c r="BJ35" i="5"/>
  <c r="CP35" i="5"/>
  <c r="BU685" i="5"/>
  <c r="DA685" i="5"/>
  <c r="CD699" i="5"/>
  <c r="AX699" i="5"/>
  <c r="BU657" i="5"/>
  <c r="DA657" i="5"/>
  <c r="AX91" i="5"/>
  <c r="CD91" i="5"/>
  <c r="AX876" i="5"/>
  <c r="CD876" i="5"/>
  <c r="CP410" i="5"/>
  <c r="BJ410" i="5"/>
  <c r="DA874" i="5"/>
  <c r="BU874" i="5"/>
  <c r="BU396" i="5"/>
  <c r="DA396" i="5"/>
  <c r="CP486" i="5"/>
  <c r="BJ486" i="5"/>
  <c r="BU565" i="5"/>
  <c r="DA565" i="5"/>
  <c r="DA637" i="5"/>
  <c r="BU637" i="5"/>
  <c r="AX781" i="5"/>
  <c r="CD781" i="5"/>
  <c r="AX164" i="5"/>
  <c r="CD164" i="5"/>
  <c r="AX860" i="5"/>
  <c r="CD860" i="5"/>
  <c r="AX35" i="5"/>
  <c r="CD35" i="5"/>
  <c r="CP883" i="5"/>
  <c r="BJ883" i="5"/>
  <c r="BJ160" i="5"/>
  <c r="CP160" i="5"/>
  <c r="BJ315" i="5"/>
  <c r="CP315" i="5"/>
  <c r="AX747" i="5"/>
  <c r="CD747" i="5"/>
  <c r="DA839" i="5"/>
  <c r="BU839" i="5"/>
  <c r="BU25" i="5"/>
  <c r="DA25" i="5"/>
  <c r="BJ646" i="5"/>
  <c r="CP646" i="5"/>
  <c r="AX63" i="5"/>
  <c r="CD63" i="5"/>
  <c r="CP1012" i="5"/>
  <c r="BJ1012" i="5"/>
  <c r="CP469" i="5"/>
  <c r="BJ469" i="5"/>
  <c r="AX975" i="5"/>
  <c r="CD975" i="5"/>
  <c r="CP259" i="5"/>
  <c r="BJ259" i="5"/>
  <c r="DA479" i="5"/>
  <c r="BU479" i="5"/>
  <c r="BU39" i="5"/>
  <c r="DA39" i="5"/>
  <c r="AX990" i="5"/>
  <c r="CD990" i="5"/>
  <c r="BU601" i="5"/>
  <c r="DA601" i="5"/>
  <c r="BJ969" i="5"/>
  <c r="CP969" i="5"/>
  <c r="AX952" i="5"/>
  <c r="CD952" i="5"/>
  <c r="BJ908" i="5"/>
  <c r="CP908" i="5"/>
  <c r="BU381" i="5"/>
  <c r="DA381" i="5"/>
  <c r="CP688" i="5"/>
  <c r="BJ688" i="5"/>
  <c r="BJ578" i="5"/>
  <c r="CP578" i="5"/>
  <c r="BU376" i="5"/>
  <c r="DA376" i="5"/>
  <c r="CD957" i="5"/>
  <c r="AX957" i="5"/>
  <c r="BJ730" i="5"/>
  <c r="CP730" i="5"/>
  <c r="CD558" i="5"/>
  <c r="AX558" i="5"/>
  <c r="CP669" i="5"/>
  <c r="BJ669" i="5"/>
  <c r="BJ794" i="5"/>
  <c r="CP794" i="5"/>
  <c r="CP281" i="5"/>
  <c r="BJ281" i="5"/>
  <c r="BU549" i="5"/>
  <c r="DA549" i="5"/>
  <c r="BJ406" i="5"/>
  <c r="CP406" i="5"/>
  <c r="CD762" i="5"/>
  <c r="AX762" i="5"/>
  <c r="CP929" i="5"/>
  <c r="BJ929" i="5"/>
  <c r="BU422" i="5"/>
  <c r="DA422" i="5"/>
  <c r="CD539" i="5"/>
  <c r="AX539" i="5"/>
  <c r="BJ652" i="5"/>
  <c r="CP652" i="5"/>
  <c r="DA964" i="5"/>
  <c r="BU964" i="5"/>
  <c r="BU241" i="5"/>
  <c r="DA241" i="5"/>
  <c r="AX144" i="5"/>
  <c r="CD144" i="5"/>
  <c r="BJ515" i="5"/>
  <c r="CP515" i="5"/>
  <c r="BJ930" i="5"/>
  <c r="CP930" i="5"/>
  <c r="BJ206" i="5"/>
  <c r="CP206" i="5"/>
  <c r="BU345" i="5"/>
  <c r="DA345" i="5"/>
  <c r="CD411" i="5"/>
  <c r="AX411" i="5"/>
  <c r="DA454" i="5"/>
  <c r="BU454" i="5"/>
  <c r="BJ184" i="5"/>
  <c r="CP184" i="5"/>
  <c r="AX87" i="5"/>
  <c r="CD87" i="5"/>
  <c r="BJ45" i="5"/>
  <c r="CP45" i="5"/>
  <c r="AX677" i="5"/>
  <c r="CD677" i="5"/>
  <c r="BJ896" i="5"/>
  <c r="CP896" i="5"/>
  <c r="AX158" i="5"/>
  <c r="CD158" i="5"/>
  <c r="BJ641" i="5"/>
  <c r="CP641" i="5"/>
  <c r="AX724" i="5"/>
  <c r="CD724" i="5"/>
  <c r="BJ706" i="5"/>
  <c r="CP706" i="5"/>
  <c r="BJ499" i="5"/>
  <c r="CP499" i="5"/>
  <c r="AX706" i="5"/>
  <c r="CD706" i="5"/>
  <c r="BU730" i="5"/>
  <c r="DA730" i="5"/>
  <c r="AX848" i="5"/>
  <c r="CD848" i="5"/>
  <c r="AX315" i="5"/>
  <c r="CD315" i="5"/>
  <c r="CP966" i="5"/>
  <c r="BJ966" i="5"/>
  <c r="AX574" i="5"/>
  <c r="CD574" i="5"/>
  <c r="CP770" i="5"/>
  <c r="BJ770" i="5"/>
  <c r="BK36" i="5"/>
  <c r="CQ36" i="5"/>
  <c r="AX27" i="5"/>
  <c r="CD27" i="5"/>
  <c r="BJ951" i="5"/>
  <c r="CP951" i="5"/>
  <c r="CP553" i="5"/>
  <c r="BJ553" i="5"/>
  <c r="DA213" i="5"/>
  <c r="BU213" i="5"/>
  <c r="BU569" i="5"/>
  <c r="DA569" i="5"/>
  <c r="CP459" i="5"/>
  <c r="BJ459" i="5"/>
  <c r="BJ906" i="5"/>
  <c r="CP906" i="5"/>
  <c r="CD678" i="5"/>
  <c r="AX678" i="5"/>
  <c r="BJ662" i="5"/>
  <c r="CP662" i="5"/>
  <c r="DA913" i="5"/>
  <c r="BU913" i="5"/>
  <c r="BJ343" i="5"/>
  <c r="CP343" i="5"/>
  <c r="CD756" i="5"/>
  <c r="AX756" i="5"/>
  <c r="CD893" i="5"/>
  <c r="AX893" i="5"/>
  <c r="BU740" i="5"/>
  <c r="DA740" i="5"/>
  <c r="BU672" i="5"/>
  <c r="DA672" i="5"/>
  <c r="BU49" i="5"/>
  <c r="DA49" i="5"/>
  <c r="BJ86" i="5"/>
  <c r="CP86" i="5"/>
  <c r="BU511" i="5"/>
  <c r="DA511" i="5"/>
  <c r="AX668" i="5"/>
  <c r="CD668" i="5"/>
  <c r="AX416" i="5"/>
  <c r="CD416" i="5"/>
  <c r="BU59" i="5"/>
  <c r="DA59" i="5"/>
  <c r="DA977" i="5"/>
  <c r="BU977" i="5"/>
  <c r="AX29" i="5"/>
  <c r="CD29" i="5"/>
  <c r="BJ856" i="5"/>
  <c r="CP856" i="5"/>
  <c r="BJ759" i="5"/>
  <c r="CP759" i="5"/>
  <c r="BJ791" i="5"/>
  <c r="CP791" i="5"/>
  <c r="BJ440" i="5"/>
  <c r="CP440" i="5"/>
  <c r="CP492" i="5"/>
  <c r="BJ492" i="5"/>
  <c r="BU263" i="5"/>
  <c r="DA263" i="5"/>
  <c r="CP535" i="5"/>
  <c r="BJ535" i="5"/>
  <c r="CP534" i="5"/>
  <c r="BJ534" i="5"/>
  <c r="CD122" i="5"/>
  <c r="AX122" i="5"/>
  <c r="BU459" i="5"/>
  <c r="DA459" i="5"/>
  <c r="BU784" i="5"/>
  <c r="DA784" i="5"/>
  <c r="CD211" i="5"/>
  <c r="AX211" i="5"/>
  <c r="BJ470" i="5"/>
  <c r="CP470" i="5"/>
  <c r="CD279" i="5"/>
  <c r="AX279" i="5"/>
  <c r="BJ843" i="5"/>
  <c r="CP843" i="5"/>
  <c r="CD215" i="5"/>
  <c r="AX215" i="5"/>
  <c r="AX489" i="5"/>
  <c r="CD489" i="5"/>
  <c r="CP88" i="5"/>
  <c r="BJ88" i="5"/>
  <c r="AX212" i="5"/>
  <c r="CD212" i="5"/>
  <c r="CP536" i="5"/>
  <c r="BJ536" i="5"/>
  <c r="CP427" i="5"/>
  <c r="BJ427" i="5"/>
  <c r="BU873" i="5"/>
  <c r="DA873" i="5"/>
  <c r="AX902" i="5"/>
  <c r="CD902" i="5"/>
  <c r="DA671" i="5"/>
  <c r="BU671" i="5"/>
  <c r="CP568" i="5"/>
  <c r="BJ568" i="5"/>
  <c r="CD879" i="5"/>
  <c r="AX879" i="5"/>
  <c r="CP804" i="5"/>
  <c r="BJ804" i="5"/>
  <c r="CP314" i="5"/>
  <c r="BJ314" i="5"/>
  <c r="DA38" i="5"/>
  <c r="BU38" i="5"/>
  <c r="CD429" i="5"/>
  <c r="AX429" i="5"/>
  <c r="CP178" i="5"/>
  <c r="BJ178" i="5"/>
  <c r="AX566" i="5"/>
  <c r="CD566" i="5"/>
  <c r="DA332" i="5"/>
  <c r="BU332" i="5"/>
  <c r="CP449" i="5"/>
  <c r="BJ449" i="5"/>
  <c r="CD409" i="5"/>
  <c r="AX409" i="5"/>
  <c r="CP500" i="5"/>
  <c r="BJ500" i="5"/>
  <c r="BJ493" i="5"/>
  <c r="CP493" i="5"/>
  <c r="CD983" i="5"/>
  <c r="AX983" i="5"/>
  <c r="AX152" i="5"/>
  <c r="CD152" i="5"/>
  <c r="BK46" i="5"/>
  <c r="CQ46" i="5"/>
  <c r="AX490" i="5"/>
  <c r="CD490" i="5"/>
  <c r="AX383" i="5"/>
  <c r="CD383" i="5"/>
  <c r="DA806" i="5"/>
  <c r="BU806" i="5"/>
  <c r="AX130" i="5"/>
  <c r="CD130" i="5"/>
  <c r="BJ852" i="5"/>
  <c r="CP852" i="5"/>
  <c r="BU47" i="5"/>
  <c r="DA47" i="5"/>
  <c r="CP404" i="5"/>
  <c r="BJ404" i="5"/>
  <c r="CD182" i="5"/>
  <c r="AX182" i="5"/>
  <c r="AX183" i="5"/>
  <c r="CD183" i="5"/>
  <c r="BU69" i="5"/>
  <c r="DA69" i="5"/>
  <c r="CD541" i="5"/>
  <c r="AX541" i="5"/>
  <c r="BJ337" i="5"/>
  <c r="CP337" i="5"/>
  <c r="AX393" i="5"/>
  <c r="CD393" i="5"/>
  <c r="AX926" i="5"/>
  <c r="CD926" i="5"/>
  <c r="BU251" i="5"/>
  <c r="DA251" i="5"/>
  <c r="CD720" i="5"/>
  <c r="AX720" i="5"/>
  <c r="BU822" i="5"/>
  <c r="DA822" i="5"/>
  <c r="AX307" i="5"/>
  <c r="CD307" i="5"/>
  <c r="AX930" i="5"/>
  <c r="CD930" i="5"/>
  <c r="CP742" i="5"/>
  <c r="BJ742" i="5"/>
  <c r="CP378" i="5"/>
  <c r="BJ378" i="5"/>
  <c r="BU586" i="5"/>
  <c r="DA586" i="5"/>
  <c r="BJ33" i="5"/>
  <c r="CP33" i="5"/>
  <c r="CD660" i="5"/>
  <c r="AX660" i="5"/>
  <c r="BJ237" i="5"/>
  <c r="CP237" i="5"/>
  <c r="BU79" i="5"/>
  <c r="DA79" i="5"/>
  <c r="CD760" i="5"/>
  <c r="AX760" i="5"/>
  <c r="BJ683" i="5"/>
  <c r="CP683" i="5"/>
  <c r="AX247" i="5"/>
  <c r="CD247" i="5"/>
  <c r="DA829" i="5"/>
  <c r="BU829" i="5"/>
  <c r="DA667" i="5"/>
  <c r="BU667" i="5"/>
  <c r="AX996" i="5"/>
  <c r="CD996" i="5"/>
  <c r="DA258" i="5"/>
  <c r="BU258" i="5"/>
  <c r="BU228" i="5"/>
  <c r="DA228" i="5"/>
  <c r="CP461" i="5"/>
  <c r="BJ461" i="5"/>
  <c r="CP595" i="5"/>
  <c r="BJ595" i="5"/>
  <c r="AX430" i="5"/>
  <c r="CD430" i="5"/>
  <c r="CP240" i="5"/>
  <c r="BJ240" i="5"/>
  <c r="CD272" i="5"/>
  <c r="AX272" i="5"/>
  <c r="AX872" i="5"/>
  <c r="CD872" i="5"/>
  <c r="BJ518" i="5"/>
  <c r="CP518" i="5"/>
  <c r="CP298" i="5"/>
  <c r="BJ298" i="5"/>
  <c r="DA989" i="5"/>
  <c r="BU989" i="5"/>
  <c r="CP998" i="5"/>
  <c r="BJ998" i="5"/>
  <c r="CD98" i="5"/>
  <c r="AX98" i="5"/>
  <c r="DA88" i="5"/>
  <c r="BU88" i="5"/>
  <c r="DA478" i="5"/>
  <c r="BU478" i="5"/>
  <c r="CD104" i="5"/>
  <c r="AX104" i="5"/>
  <c r="BU683" i="5"/>
  <c r="DA683" i="5"/>
  <c r="CD799" i="5"/>
  <c r="AX799" i="5"/>
  <c r="CD68" i="5"/>
  <c r="AX68" i="5"/>
  <c r="DA482" i="5"/>
  <c r="BU482" i="5"/>
  <c r="DA183" i="5"/>
  <c r="BU183" i="5"/>
  <c r="DA318" i="5"/>
  <c r="BU318" i="5"/>
  <c r="CP221" i="5"/>
  <c r="BJ221" i="5"/>
  <c r="BU474" i="5"/>
  <c r="DA474" i="5"/>
  <c r="CD456" i="5"/>
  <c r="AX456" i="5"/>
  <c r="CD1002" i="5"/>
  <c r="AX1002" i="5"/>
  <c r="CP409" i="5"/>
  <c r="BJ409" i="5"/>
  <c r="CP705" i="5"/>
  <c r="BJ705" i="5"/>
  <c r="CP282" i="5"/>
  <c r="BJ282" i="5"/>
  <c r="CD332" i="5"/>
  <c r="AX332" i="5"/>
  <c r="AX884" i="5"/>
  <c r="CD884" i="5"/>
  <c r="AX491" i="5"/>
  <c r="CD491" i="5"/>
  <c r="AX638" i="5"/>
  <c r="CD638" i="5"/>
  <c r="DA613" i="5"/>
  <c r="BU613" i="5"/>
  <c r="CD590" i="5"/>
  <c r="AX590" i="5"/>
  <c r="BJ576" i="5"/>
  <c r="CP576" i="5"/>
  <c r="AX404" i="5"/>
  <c r="CD404" i="5"/>
  <c r="DA20" i="5"/>
  <c r="BU20" i="5"/>
  <c r="BJ60" i="5"/>
  <c r="CP60" i="5"/>
  <c r="DA421" i="5"/>
  <c r="BU421" i="5"/>
  <c r="CP594" i="5"/>
  <c r="BJ594" i="5"/>
  <c r="CD441" i="5"/>
  <c r="AX441" i="5"/>
  <c r="DA644" i="5"/>
  <c r="BU644" i="5"/>
  <c r="AX97" i="5"/>
  <c r="CD97" i="5"/>
  <c r="CD921" i="5"/>
  <c r="AX921" i="5"/>
  <c r="BU466" i="5"/>
  <c r="DA466" i="5"/>
  <c r="CD740" i="5"/>
  <c r="AX740" i="5"/>
  <c r="BJ214" i="5"/>
  <c r="CP214" i="5"/>
  <c r="CP423" i="5"/>
  <c r="BJ423" i="5"/>
  <c r="BU891" i="5"/>
  <c r="DA891" i="5"/>
  <c r="DA342" i="5"/>
  <c r="BU342" i="5"/>
  <c r="DA768" i="5"/>
  <c r="BU768" i="5"/>
  <c r="BU132" i="5"/>
  <c r="DA132" i="5"/>
  <c r="CD843" i="5"/>
  <c r="AX843" i="5"/>
  <c r="DA170" i="5"/>
  <c r="BU170" i="5"/>
  <c r="DA415" i="5"/>
  <c r="BU415" i="5"/>
  <c r="BU782" i="5"/>
  <c r="DA782" i="5"/>
  <c r="AX839" i="5"/>
  <c r="CD839" i="5"/>
  <c r="BJ551" i="5"/>
  <c r="CP551" i="5"/>
  <c r="CD350" i="5"/>
  <c r="AX350" i="5"/>
  <c r="CP630" i="5"/>
  <c r="BJ630" i="5"/>
  <c r="BU37" i="5"/>
  <c r="DA37" i="5"/>
  <c r="BJ226" i="5"/>
  <c r="CP226" i="5"/>
  <c r="CP257" i="5"/>
  <c r="BJ257" i="5"/>
  <c r="CP905" i="5"/>
  <c r="BJ905" i="5"/>
  <c r="BJ99" i="5"/>
  <c r="CP99" i="5"/>
  <c r="AX801" i="5"/>
  <c r="CD801" i="5"/>
  <c r="BU695" i="5"/>
  <c r="DA695" i="5"/>
  <c r="CD953" i="5"/>
  <c r="AX953" i="5"/>
  <c r="AX70" i="5"/>
  <c r="CD70" i="5"/>
  <c r="CP163" i="5"/>
  <c r="BJ163" i="5"/>
  <c r="CD258" i="5"/>
  <c r="AX258" i="5"/>
  <c r="BJ22" i="5"/>
  <c r="CP22" i="5"/>
  <c r="DA244" i="5"/>
  <c r="BU244" i="5"/>
  <c r="CD143" i="5"/>
  <c r="AX143" i="5"/>
  <c r="DA264" i="5"/>
  <c r="BU264" i="5"/>
  <c r="DA483" i="5"/>
  <c r="BU483" i="5"/>
  <c r="CP176" i="5"/>
  <c r="BJ176" i="5"/>
  <c r="CP927" i="5"/>
  <c r="BJ927" i="5"/>
  <c r="AX640" i="5"/>
  <c r="CD640" i="5"/>
  <c r="DA791" i="5"/>
  <c r="BU791" i="5"/>
  <c r="DA987" i="5"/>
  <c r="BU987" i="5"/>
  <c r="CD106" i="5"/>
  <c r="AX106" i="5"/>
  <c r="BJ445" i="5"/>
  <c r="CP445" i="5"/>
  <c r="BJ961" i="5"/>
  <c r="CP961" i="5"/>
  <c r="CD170" i="5"/>
  <c r="AX170" i="5"/>
  <c r="DA336" i="5"/>
  <c r="BU336" i="5"/>
  <c r="BU677" i="5"/>
  <c r="DA677" i="5"/>
  <c r="DA398" i="5"/>
  <c r="BU398" i="5"/>
  <c r="CD925" i="5"/>
  <c r="AX925" i="5"/>
  <c r="DA320" i="5"/>
  <c r="BU320" i="5"/>
  <c r="CP264" i="5"/>
  <c r="BJ264" i="5"/>
  <c r="CD354" i="5"/>
  <c r="AX354" i="5"/>
  <c r="DA155" i="5"/>
  <c r="BU155" i="5"/>
  <c r="BJ220" i="5"/>
  <c r="CP220" i="5"/>
  <c r="CD604" i="5"/>
  <c r="AX604" i="5"/>
  <c r="CP249" i="5"/>
  <c r="BJ249" i="5"/>
  <c r="DA865" i="5"/>
  <c r="BU865" i="5"/>
  <c r="DA849" i="5"/>
  <c r="BU849" i="5"/>
  <c r="CP312" i="5"/>
  <c r="BJ312" i="5"/>
  <c r="CP262" i="5"/>
  <c r="BJ262" i="5"/>
  <c r="CD419" i="5"/>
  <c r="AX419" i="5"/>
  <c r="DA66" i="5"/>
  <c r="BU66" i="5"/>
  <c r="BJ495" i="5"/>
  <c r="CP495" i="5"/>
  <c r="BU242" i="5"/>
  <c r="DA242" i="5"/>
  <c r="CP949" i="5"/>
  <c r="BJ949" i="5"/>
  <c r="CD962" i="5"/>
  <c r="AX962" i="5"/>
  <c r="CP821" i="5"/>
  <c r="BJ821" i="5"/>
  <c r="CP723" i="5"/>
  <c r="BJ723" i="5"/>
  <c r="DA268" i="5"/>
  <c r="BU268" i="5"/>
  <c r="AX753" i="5"/>
  <c r="CD753" i="5"/>
  <c r="BU349" i="5"/>
  <c r="DA349" i="5"/>
  <c r="BU373" i="5"/>
  <c r="DA373" i="5"/>
  <c r="AX202" i="5"/>
  <c r="CD202" i="5"/>
  <c r="BJ102" i="5"/>
  <c r="CP102" i="5"/>
  <c r="DA149" i="5"/>
  <c r="BU149" i="5"/>
  <c r="AX785" i="5"/>
  <c r="CD785" i="5"/>
  <c r="CD277" i="5"/>
  <c r="AX277" i="5"/>
  <c r="CP636" i="5"/>
  <c r="BJ636" i="5"/>
  <c r="CD514" i="5"/>
  <c r="AX514" i="5"/>
  <c r="BU414" i="5"/>
  <c r="DA414" i="5"/>
  <c r="AX186" i="5"/>
  <c r="CD186" i="5"/>
  <c r="DA429" i="5"/>
  <c r="BU429" i="5"/>
  <c r="CP769" i="5"/>
  <c r="BJ769" i="5"/>
  <c r="CP632" i="5"/>
  <c r="BJ632" i="5"/>
  <c r="CD58" i="5"/>
  <c r="AX58" i="5"/>
  <c r="CD917" i="5"/>
  <c r="AX917" i="5"/>
  <c r="CD310" i="5"/>
  <c r="AX310" i="5"/>
  <c r="DA44" i="5"/>
  <c r="BU44" i="5"/>
  <c r="BJ119" i="5"/>
  <c r="CP119" i="5"/>
  <c r="CP635" i="5"/>
  <c r="BJ635" i="5"/>
  <c r="CP967" i="5"/>
  <c r="BJ967" i="5"/>
  <c r="DA180" i="5"/>
  <c r="BU180" i="5"/>
  <c r="DA202" i="5"/>
  <c r="BU202" i="5"/>
  <c r="AX892" i="5"/>
  <c r="CD892" i="5"/>
  <c r="BU665" i="5"/>
  <c r="DA665" i="5"/>
  <c r="AX326" i="5"/>
  <c r="CD326" i="5"/>
  <c r="DA923" i="5"/>
  <c r="BU923" i="5"/>
  <c r="DA992" i="5"/>
  <c r="BU992" i="5"/>
  <c r="BJ861" i="5"/>
  <c r="CP861" i="5"/>
  <c r="CD821" i="5"/>
  <c r="AX821" i="5"/>
  <c r="BU811" i="5"/>
  <c r="DA811" i="5"/>
  <c r="BU741" i="5"/>
  <c r="DA741" i="5"/>
  <c r="BJ111" i="5"/>
  <c r="CP111" i="5"/>
  <c r="CD344" i="5"/>
  <c r="AX344" i="5"/>
  <c r="BJ837" i="5"/>
  <c r="CP837" i="5"/>
  <c r="BU418" i="5"/>
  <c r="DA418" i="5"/>
  <c r="BU476" i="5"/>
  <c r="DA476" i="5"/>
  <c r="CP364" i="5"/>
  <c r="BJ364" i="5"/>
  <c r="AX452" i="5"/>
  <c r="CD452" i="5"/>
  <c r="AX185" i="5"/>
  <c r="CD185" i="5"/>
  <c r="BJ739" i="5"/>
  <c r="CP739" i="5"/>
  <c r="BU804" i="5"/>
  <c r="DA804" i="5"/>
  <c r="CP1002" i="5"/>
  <c r="BJ1002" i="5"/>
  <c r="DA97" i="5"/>
  <c r="BU97" i="5"/>
  <c r="CD655" i="5"/>
  <c r="AX655" i="5"/>
  <c r="DA818" i="5"/>
  <c r="BU818" i="5"/>
  <c r="DA163" i="5"/>
  <c r="BU163" i="5"/>
  <c r="DA797" i="5"/>
  <c r="BU797" i="5"/>
  <c r="AX107" i="5"/>
  <c r="CD107" i="5"/>
  <c r="AX711" i="5"/>
  <c r="CD711" i="5"/>
  <c r="DA334" i="5"/>
  <c r="BU334" i="5"/>
  <c r="BJ946" i="5"/>
  <c r="CP946" i="5"/>
  <c r="DA116" i="5"/>
  <c r="BU116" i="5"/>
  <c r="CD284" i="5"/>
  <c r="AX284" i="5"/>
  <c r="BU737" i="5"/>
  <c r="DA737" i="5"/>
  <c r="DA860" i="5"/>
  <c r="BU860" i="5"/>
  <c r="DA969" i="5"/>
  <c r="BU969" i="5"/>
  <c r="DA715" i="5"/>
  <c r="BU715" i="5"/>
  <c r="CP155" i="5"/>
  <c r="BJ155" i="5"/>
  <c r="AX309" i="5"/>
  <c r="CD309" i="5"/>
  <c r="DA475" i="5"/>
  <c r="BU475" i="5"/>
  <c r="CP478" i="5"/>
  <c r="BJ478" i="5"/>
  <c r="CD270" i="5"/>
  <c r="AX270" i="5"/>
  <c r="CP881" i="5"/>
  <c r="BJ881" i="5"/>
  <c r="AX749" i="5"/>
  <c r="CD749" i="5"/>
  <c r="AX20" i="5"/>
  <c r="CD20" i="5"/>
  <c r="BJ78" i="5"/>
  <c r="CP78" i="5"/>
  <c r="CP1013" i="5"/>
  <c r="BJ1013" i="5"/>
  <c r="AX810" i="5"/>
  <c r="CD810" i="5"/>
  <c r="BJ354" i="5"/>
  <c r="CP354" i="5"/>
  <c r="AX856" i="5"/>
  <c r="CD856" i="5"/>
  <c r="AX424" i="5"/>
  <c r="CD424" i="5"/>
  <c r="BV99" i="5"/>
  <c r="DB99" i="5"/>
  <c r="BJ586" i="5"/>
  <c r="CP586" i="5"/>
  <c r="AX288" i="5"/>
  <c r="CD288" i="5"/>
  <c r="CP153" i="5"/>
  <c r="BJ153" i="5"/>
  <c r="DA100" i="5"/>
  <c r="BU100" i="5"/>
  <c r="AX86" i="5"/>
  <c r="CD86" i="5"/>
  <c r="DA659" i="5"/>
  <c r="BU659" i="5"/>
  <c r="DA461" i="5"/>
  <c r="BU461" i="5"/>
  <c r="DA256" i="5"/>
  <c r="BU256" i="5"/>
  <c r="BJ224" i="5"/>
  <c r="CP224" i="5"/>
  <c r="AX486" i="5"/>
  <c r="CD486" i="5"/>
  <c r="BU353" i="5"/>
  <c r="DA353" i="5"/>
  <c r="BJ751" i="5"/>
  <c r="CP751" i="5"/>
  <c r="BK34" i="5"/>
  <c r="CQ34" i="5"/>
  <c r="DA514" i="5"/>
  <c r="BU514" i="5"/>
  <c r="CD622" i="5"/>
  <c r="AX622" i="5"/>
  <c r="DA993" i="5"/>
  <c r="BU993" i="5"/>
  <c r="AX171" i="5"/>
  <c r="CD171" i="5"/>
  <c r="BU747" i="5"/>
  <c r="DA747" i="5"/>
  <c r="DA118" i="5"/>
  <c r="BU118" i="5"/>
  <c r="DA583" i="5"/>
  <c r="BU583" i="5"/>
  <c r="AX529" i="5"/>
  <c r="CD529" i="5"/>
  <c r="BJ564" i="5"/>
  <c r="CP564" i="5"/>
  <c r="DA214" i="5"/>
  <c r="BU214" i="5"/>
  <c r="BU94" i="5"/>
  <c r="DA94" i="5"/>
  <c r="BJ918" i="5"/>
  <c r="CP918" i="5"/>
  <c r="AX64" i="5"/>
  <c r="CD64" i="5"/>
  <c r="CP74" i="5"/>
  <c r="BJ74" i="5"/>
  <c r="CD991" i="5"/>
  <c r="AX991" i="5"/>
  <c r="CD161" i="5"/>
  <c r="AX161" i="5"/>
  <c r="CD804" i="5"/>
  <c r="AX804" i="5"/>
  <c r="DA867" i="5"/>
  <c r="BU867" i="5"/>
  <c r="CD639" i="5"/>
  <c r="AX639" i="5"/>
  <c r="AX415" i="5"/>
  <c r="CD415" i="5"/>
  <c r="CD268" i="5"/>
  <c r="AX268" i="5"/>
  <c r="BU347" i="5"/>
  <c r="DA347" i="5"/>
  <c r="BU492" i="5"/>
  <c r="DA492" i="5"/>
  <c r="DA778" i="5"/>
  <c r="BU778" i="5"/>
  <c r="AX206" i="5"/>
  <c r="CD206" i="5"/>
  <c r="AX487" i="5"/>
  <c r="CD487" i="5"/>
  <c r="BJ412" i="5"/>
  <c r="CP412" i="5"/>
  <c r="CP807" i="5"/>
  <c r="BJ807" i="5"/>
  <c r="AX555" i="5"/>
  <c r="CD555" i="5"/>
  <c r="DA270" i="5"/>
  <c r="BU270" i="5"/>
  <c r="DA496" i="5"/>
  <c r="BU496" i="5"/>
  <c r="DA153" i="5"/>
  <c r="BU153" i="5"/>
  <c r="CD259" i="5"/>
  <c r="AX259" i="5"/>
  <c r="CD905" i="5"/>
  <c r="AX905" i="5"/>
  <c r="DA143" i="5"/>
  <c r="BU143" i="5"/>
  <c r="BJ338" i="5"/>
  <c r="CP338" i="5"/>
  <c r="CP147" i="5"/>
  <c r="BJ147" i="5"/>
  <c r="CD449" i="5"/>
  <c r="AX449" i="5"/>
  <c r="DA793" i="5"/>
  <c r="BU793" i="5"/>
  <c r="DA588" i="5"/>
  <c r="BU588" i="5"/>
  <c r="DA520" i="5"/>
  <c r="BU520" i="5"/>
  <c r="BJ866" i="5"/>
  <c r="CP866" i="5"/>
  <c r="BU720" i="5"/>
  <c r="DA720" i="5"/>
  <c r="AX1005" i="5"/>
  <c r="CD1005" i="5"/>
  <c r="BJ834" i="5"/>
  <c r="CP834" i="5"/>
  <c r="BJ164" i="5"/>
  <c r="CP164" i="5"/>
  <c r="DA245" i="5"/>
  <c r="BU245" i="5"/>
  <c r="BU71" i="5"/>
  <c r="DA71" i="5"/>
  <c r="BU542" i="5"/>
  <c r="DA542" i="5"/>
  <c r="BJ389" i="5"/>
  <c r="CP389" i="5"/>
  <c r="CD778" i="5"/>
  <c r="AX778" i="5"/>
  <c r="BU706" i="5"/>
  <c r="DA706" i="5"/>
  <c r="CD696" i="5"/>
  <c r="AX696" i="5"/>
  <c r="DA177" i="5"/>
  <c r="BU177" i="5"/>
  <c r="DA947" i="5"/>
  <c r="BU947" i="5"/>
  <c r="AX583" i="5"/>
  <c r="CD583" i="5"/>
  <c r="BJ817" i="5"/>
  <c r="CP817" i="5"/>
  <c r="CD775" i="5"/>
  <c r="AX775" i="5"/>
  <c r="BJ601" i="5"/>
  <c r="CP601" i="5"/>
  <c r="BU416" i="5"/>
  <c r="DA416" i="5"/>
  <c r="CD575" i="5"/>
  <c r="AX575" i="5"/>
  <c r="CP975" i="5"/>
  <c r="BJ975" i="5"/>
  <c r="AX882" i="5"/>
  <c r="CD882" i="5"/>
  <c r="AX193" i="5"/>
  <c r="CD193" i="5"/>
  <c r="CP999" i="5"/>
  <c r="BJ999" i="5"/>
  <c r="CP661" i="5"/>
  <c r="BJ661" i="5"/>
  <c r="DA255" i="5"/>
  <c r="BU255" i="5"/>
  <c r="DA540" i="5"/>
  <c r="BU540" i="5"/>
  <c r="DA364" i="5"/>
  <c r="BU364" i="5"/>
  <c r="CP231" i="5"/>
  <c r="BJ231" i="5"/>
  <c r="BJ61" i="5"/>
  <c r="CP61" i="5"/>
  <c r="DA650" i="5"/>
  <c r="BU650" i="5"/>
  <c r="BJ125" i="5"/>
  <c r="CP125" i="5"/>
  <c r="BU830" i="5"/>
  <c r="DA830" i="5"/>
  <c r="CP979" i="5"/>
  <c r="BJ979" i="5"/>
  <c r="BU291" i="5"/>
  <c r="DA291" i="5"/>
  <c r="BJ965" i="5"/>
  <c r="CP965" i="5"/>
  <c r="DA697" i="5"/>
  <c r="BU697" i="5"/>
  <c r="CP925" i="5"/>
  <c r="BJ925" i="5"/>
  <c r="CD260" i="5"/>
  <c r="AX260" i="5"/>
  <c r="AX436" i="5"/>
  <c r="CD436" i="5"/>
  <c r="BJ357" i="5"/>
  <c r="CP357" i="5"/>
  <c r="BU167" i="5"/>
  <c r="DA167" i="5"/>
  <c r="CP579" i="5"/>
  <c r="BJ579" i="5"/>
  <c r="CD697" i="5"/>
  <c r="AX697" i="5"/>
  <c r="BU67" i="5"/>
  <c r="DA67" i="5"/>
  <c r="CD958" i="5"/>
  <c r="AX958" i="5"/>
  <c r="BU734" i="5"/>
  <c r="DA734" i="5"/>
  <c r="BJ185" i="5"/>
  <c r="CP185" i="5"/>
  <c r="DA372" i="5"/>
  <c r="BU372" i="5"/>
  <c r="DA463" i="5"/>
  <c r="BU463" i="5"/>
  <c r="CP812" i="5"/>
  <c r="BJ812" i="5"/>
  <c r="AX485" i="5"/>
  <c r="CD485" i="5"/>
  <c r="CD960" i="5"/>
  <c r="AX960" i="5"/>
  <c r="BJ200" i="5"/>
  <c r="CP200" i="5"/>
  <c r="AX335" i="5"/>
  <c r="CD335" i="5"/>
  <c r="BJ656" i="5"/>
  <c r="CP656" i="5"/>
  <c r="BJ49" i="5"/>
  <c r="CP49" i="5"/>
  <c r="AX659" i="5"/>
  <c r="CD659" i="5"/>
  <c r="BU828" i="5"/>
  <c r="DA828" i="5"/>
  <c r="AX368" i="5"/>
  <c r="CD368" i="5"/>
  <c r="BJ146" i="5"/>
  <c r="CP146" i="5"/>
  <c r="DA866" i="5"/>
  <c r="BU866" i="5"/>
  <c r="AX156" i="5"/>
  <c r="CD156" i="5"/>
  <c r="BJ375" i="5"/>
  <c r="CP375" i="5"/>
  <c r="DA240" i="5"/>
  <c r="BU240" i="5"/>
  <c r="CD896" i="5"/>
  <c r="AX896" i="5"/>
  <c r="CP696" i="5"/>
  <c r="BJ696" i="5"/>
  <c r="DA905" i="5"/>
  <c r="BU905" i="5"/>
  <c r="BJ187" i="5"/>
  <c r="CP187" i="5"/>
  <c r="BU335" i="5"/>
  <c r="DA335" i="5"/>
  <c r="CP451" i="5"/>
  <c r="BJ451" i="5"/>
  <c r="AX142" i="5"/>
  <c r="CD142" i="5"/>
  <c r="BJ152" i="5"/>
  <c r="CP152" i="5"/>
  <c r="CD784" i="5"/>
  <c r="AX784" i="5"/>
  <c r="BJ438" i="5"/>
  <c r="CP438" i="5"/>
  <c r="CD234" i="5"/>
  <c r="AX234" i="5"/>
  <c r="AX33" i="5"/>
  <c r="CD33" i="5"/>
  <c r="BU744" i="5"/>
  <c r="DA744" i="5"/>
  <c r="BU800" i="5"/>
  <c r="DA800" i="5"/>
  <c r="BU914" i="5"/>
  <c r="DA914" i="5"/>
  <c r="BU271" i="5"/>
  <c r="DA271" i="5"/>
  <c r="BJ167" i="5"/>
  <c r="CP167" i="5"/>
  <c r="AX367" i="5"/>
  <c r="CD367" i="5"/>
  <c r="BU207" i="5"/>
  <c r="DA207" i="5"/>
  <c r="AX675" i="5"/>
  <c r="CD675" i="5"/>
  <c r="BJ242" i="5"/>
  <c r="CP242" i="5"/>
  <c r="BJ591" i="5"/>
  <c r="CP591" i="5"/>
  <c r="AX606" i="5"/>
  <c r="CD606" i="5"/>
  <c r="DA896" i="5"/>
  <c r="BU896" i="5"/>
  <c r="CD465" i="5"/>
  <c r="AX465" i="5"/>
  <c r="BU1000" i="5"/>
  <c r="DA1000" i="5"/>
  <c r="BJ71" i="5"/>
  <c r="CP71" i="5"/>
  <c r="AX547" i="5"/>
  <c r="CD547" i="5"/>
  <c r="BJ81" i="5"/>
  <c r="CP81" i="5"/>
  <c r="CD237" i="5"/>
  <c r="AX237" i="5"/>
  <c r="CP261" i="5"/>
  <c r="BJ261" i="5"/>
  <c r="BJ55" i="5"/>
  <c r="CP55" i="5"/>
  <c r="AX204" i="5"/>
  <c r="CD204" i="5"/>
  <c r="BU668" i="5"/>
  <c r="DA668" i="5"/>
  <c r="CP754" i="5"/>
  <c r="BJ754" i="5"/>
  <c r="CD450" i="5"/>
  <c r="AX450" i="5"/>
  <c r="BJ17" i="5"/>
  <c r="CP17" i="5"/>
  <c r="CD252" i="5"/>
  <c r="AX252" i="5"/>
  <c r="CP674" i="5"/>
  <c r="BJ674" i="5"/>
  <c r="BU966" i="5"/>
  <c r="DA966" i="5"/>
  <c r="DA661" i="5"/>
  <c r="BU661" i="5"/>
  <c r="BU222" i="5"/>
  <c r="DA222" i="5"/>
  <c r="BU846" i="5"/>
  <c r="DA846" i="5"/>
  <c r="CP248" i="5"/>
  <c r="BJ248" i="5"/>
  <c r="AX796" i="5"/>
  <c r="CD796" i="5"/>
  <c r="BU876" i="5"/>
  <c r="DA876" i="5"/>
  <c r="CP474" i="5"/>
  <c r="BJ474" i="5"/>
  <c r="BJ521" i="5"/>
  <c r="CP521" i="5"/>
  <c r="BJ31" i="5"/>
  <c r="CP31" i="5"/>
  <c r="AX844" i="5"/>
  <c r="CD844" i="5"/>
  <c r="BJ874" i="5"/>
  <c r="CP874" i="5"/>
  <c r="AX154" i="5"/>
  <c r="CD154" i="5"/>
  <c r="DA410" i="5"/>
  <c r="BU410" i="5"/>
  <c r="BU681" i="5"/>
  <c r="DA681" i="5"/>
  <c r="CD955" i="5"/>
  <c r="AX955" i="5"/>
  <c r="BJ986" i="5"/>
  <c r="CP986" i="5"/>
  <c r="BU253" i="5"/>
  <c r="DA253" i="5"/>
  <c r="CD579" i="5"/>
  <c r="AX579" i="5"/>
  <c r="BU792" i="5"/>
  <c r="DA792" i="5"/>
  <c r="CP539" i="5"/>
  <c r="BJ539" i="5"/>
  <c r="CD805" i="5"/>
  <c r="AX805" i="5"/>
  <c r="CD931" i="5"/>
  <c r="AX931" i="5"/>
  <c r="AX341" i="5"/>
  <c r="CD341" i="5"/>
  <c r="BU333" i="5"/>
  <c r="DA333" i="5"/>
  <c r="DA191" i="5"/>
  <c r="BU191" i="5"/>
  <c r="BJ142" i="5"/>
  <c r="CP142" i="5"/>
  <c r="CD168" i="5"/>
  <c r="AX168" i="5"/>
  <c r="BU231" i="5"/>
  <c r="DA231" i="5"/>
  <c r="CD772" i="5"/>
  <c r="AX772" i="5"/>
  <c r="BU764" i="5"/>
  <c r="DA764" i="5"/>
  <c r="CD571" i="5"/>
  <c r="AX571" i="5"/>
  <c r="BU375" i="5"/>
  <c r="DA375" i="5"/>
  <c r="CD895" i="5"/>
  <c r="AX895" i="5"/>
  <c r="BU986" i="5"/>
  <c r="DA986" i="5"/>
  <c r="BJ971" i="5"/>
  <c r="CP971" i="5"/>
  <c r="BU31" i="5"/>
  <c r="DA31" i="5"/>
  <c r="CD752" i="5"/>
  <c r="AX752" i="5"/>
  <c r="DA217" i="5"/>
  <c r="BU217" i="5"/>
  <c r="CP978" i="5"/>
  <c r="BJ978" i="5"/>
  <c r="CP748" i="5"/>
  <c r="BJ748" i="5"/>
  <c r="BU856" i="5"/>
  <c r="DA856" i="5"/>
  <c r="AX842" i="5"/>
  <c r="CD842" i="5"/>
  <c r="AX951" i="5"/>
  <c r="CD951" i="5"/>
  <c r="BU658" i="5"/>
  <c r="DA658" i="5"/>
  <c r="AX705" i="5"/>
  <c r="CD705" i="5"/>
  <c r="BJ232" i="5"/>
  <c r="CP232" i="5"/>
  <c r="BJ1008" i="5"/>
  <c r="CP1008" i="5"/>
  <c r="DA495" i="5"/>
  <c r="BU495" i="5"/>
  <c r="CD742" i="5"/>
  <c r="AX742" i="5"/>
  <c r="CP716" i="5"/>
  <c r="BJ716" i="5"/>
  <c r="BU903" i="5"/>
  <c r="DA903" i="5"/>
  <c r="CD545" i="5"/>
  <c r="AX545" i="5"/>
  <c r="BU722" i="5"/>
  <c r="DA722" i="5"/>
  <c r="AX444" i="5"/>
  <c r="CD444" i="5"/>
  <c r="BU497" i="5"/>
  <c r="DA497" i="5"/>
  <c r="AX418" i="5"/>
  <c r="CD418" i="5"/>
  <c r="CP122" i="5"/>
  <c r="BJ122" i="5"/>
  <c r="BJ792" i="5"/>
  <c r="CP792" i="5"/>
  <c r="CP805" i="5"/>
  <c r="BJ805" i="5"/>
  <c r="AX484" i="5"/>
  <c r="CD484" i="5"/>
  <c r="BU932" i="5"/>
  <c r="DA932" i="5"/>
  <c r="BJ311" i="5"/>
  <c r="CP311" i="5"/>
  <c r="AX824" i="5"/>
  <c r="CD824" i="5"/>
  <c r="AX43" i="5"/>
  <c r="CD43" i="5"/>
  <c r="BU233" i="5"/>
  <c r="DA233" i="5"/>
  <c r="AX679" i="5"/>
  <c r="CD679" i="5"/>
  <c r="BU736" i="5"/>
  <c r="DA736" i="5"/>
  <c r="CD633" i="5"/>
  <c r="AX633" i="5"/>
  <c r="CP797" i="5"/>
  <c r="BJ797" i="5"/>
  <c r="DA290" i="5"/>
  <c r="BU290" i="5"/>
  <c r="CP778" i="5"/>
  <c r="BJ778" i="5"/>
  <c r="CP98" i="5"/>
  <c r="BJ98" i="5"/>
  <c r="CD536" i="5"/>
  <c r="AX536" i="5"/>
  <c r="BU124" i="5"/>
  <c r="DA124" i="5"/>
  <c r="BJ610" i="5"/>
  <c r="CP610" i="5"/>
  <c r="BK14" i="5"/>
  <c r="CQ14" i="5"/>
  <c r="BJ1006" i="5"/>
  <c r="CP1006" i="5"/>
  <c r="CD889" i="5"/>
  <c r="AX889" i="5"/>
  <c r="DA851" i="5"/>
  <c r="BU851" i="5"/>
  <c r="BU842" i="5"/>
  <c r="DA842" i="5"/>
  <c r="DA757" i="5"/>
  <c r="BU757" i="5"/>
  <c r="BJ588" i="5"/>
  <c r="CP588" i="5"/>
  <c r="CD954" i="5"/>
  <c r="AX954" i="5"/>
  <c r="BU926" i="5"/>
  <c r="DA926" i="5"/>
  <c r="CP355" i="5"/>
  <c r="BJ355" i="5"/>
  <c r="AX426" i="5"/>
  <c r="CD426" i="5"/>
  <c r="BK28" i="5"/>
  <c r="CQ28" i="5"/>
  <c r="CD543" i="5"/>
  <c r="AX543" i="5"/>
  <c r="BU701" i="5"/>
  <c r="DA701" i="5"/>
  <c r="DA390" i="5"/>
  <c r="BU390" i="5"/>
  <c r="DA205" i="5"/>
  <c r="BU205" i="5"/>
  <c r="BU901" i="5"/>
  <c r="DA901" i="5"/>
  <c r="BU359" i="5"/>
  <c r="DA359" i="5"/>
  <c r="BJ317" i="5"/>
  <c r="CP317" i="5"/>
  <c r="CD672" i="5"/>
  <c r="AX672" i="5"/>
  <c r="CP571" i="5"/>
  <c r="BJ571" i="5"/>
  <c r="BJ325" i="5"/>
  <c r="CP325" i="5"/>
  <c r="CD728" i="5"/>
  <c r="AX728" i="5"/>
  <c r="DA629" i="5"/>
  <c r="BU629" i="5"/>
  <c r="BJ562" i="5"/>
  <c r="CP562" i="5"/>
  <c r="AX597" i="5"/>
  <c r="CD597" i="5"/>
  <c r="BJ552" i="5"/>
  <c r="CP552" i="5"/>
  <c r="AX942" i="5"/>
  <c r="CD942" i="5"/>
  <c r="CP464" i="5"/>
  <c r="BJ464" i="5"/>
  <c r="BU579" i="5"/>
  <c r="DA579" i="5"/>
  <c r="BU397" i="5"/>
  <c r="DA397" i="5"/>
  <c r="AX65" i="5"/>
  <c r="CD65" i="5"/>
  <c r="CD734" i="5"/>
  <c r="AX734" i="5"/>
  <c r="BU965" i="5"/>
  <c r="DA965" i="5"/>
  <c r="AX544" i="5"/>
  <c r="CD544" i="5"/>
  <c r="BJ75" i="5"/>
  <c r="CP75" i="5"/>
  <c r="BU833" i="5"/>
  <c r="DA833" i="5"/>
  <c r="BU836" i="5"/>
  <c r="DA836" i="5"/>
  <c r="BU499" i="5"/>
  <c r="DA499" i="5"/>
  <c r="AX123" i="5"/>
  <c r="CD123" i="5"/>
  <c r="BJ65" i="5"/>
  <c r="CP65" i="5"/>
  <c r="CD455" i="5"/>
  <c r="AX455" i="5"/>
  <c r="CP454" i="5"/>
  <c r="BJ454" i="5"/>
  <c r="CP435" i="5"/>
  <c r="BJ435" i="5"/>
  <c r="AX299" i="5"/>
  <c r="CD299" i="5"/>
  <c r="BU529" i="5"/>
  <c r="DA529" i="5"/>
  <c r="CD54" i="5"/>
  <c r="AX54" i="5"/>
  <c r="DA194" i="5"/>
  <c r="BU194" i="5"/>
  <c r="BJ24" i="5"/>
  <c r="CP24" i="5"/>
  <c r="DA109" i="5"/>
  <c r="BU109" i="5"/>
  <c r="AX108" i="5"/>
  <c r="CD108" i="5"/>
  <c r="DA843" i="5"/>
  <c r="BU843" i="5"/>
  <c r="CP614" i="5"/>
  <c r="BJ614" i="5"/>
  <c r="CD292" i="5"/>
  <c r="AX292" i="5"/>
  <c r="DA32" i="5"/>
  <c r="BU32" i="5"/>
  <c r="DA403" i="5"/>
  <c r="BU403" i="5"/>
  <c r="CD811" i="5"/>
  <c r="AX811" i="5"/>
  <c r="BJ854" i="5"/>
  <c r="CP854" i="5"/>
  <c r="BJ85" i="5"/>
  <c r="CP85" i="5"/>
  <c r="CP448" i="5"/>
  <c r="BJ448" i="5"/>
  <c r="BJ89" i="5"/>
  <c r="CP89" i="5"/>
  <c r="CD903" i="5"/>
  <c r="AX903" i="5"/>
  <c r="CP815" i="5"/>
  <c r="BJ815" i="5"/>
  <c r="DA528" i="5"/>
  <c r="BU528" i="5"/>
  <c r="DA999" i="5"/>
  <c r="BU999" i="5"/>
  <c r="CP270" i="5"/>
  <c r="BJ270" i="5"/>
  <c r="AX534" i="5"/>
  <c r="CD534" i="5"/>
  <c r="CP584" i="5"/>
  <c r="BJ584" i="5"/>
  <c r="DA417" i="5"/>
  <c r="BU417" i="5"/>
  <c r="CP627" i="5"/>
  <c r="BJ627" i="5"/>
  <c r="CP180" i="5"/>
  <c r="BJ180" i="5"/>
  <c r="DA615" i="5"/>
  <c r="BU615" i="5"/>
  <c r="AX612" i="5"/>
  <c r="CD612" i="5"/>
  <c r="CP76" i="5"/>
  <c r="BJ76" i="5"/>
  <c r="BU298" i="5"/>
  <c r="DA298" i="5"/>
  <c r="AX880" i="5"/>
  <c r="CD880" i="5"/>
  <c r="DA803" i="5"/>
  <c r="BU803" i="5"/>
  <c r="AX532" i="5"/>
  <c r="CD532" i="5"/>
  <c r="BU679" i="5"/>
  <c r="DA679" i="5"/>
  <c r="CP466" i="5"/>
  <c r="BJ466" i="5"/>
  <c r="BU996" i="5"/>
  <c r="DA996" i="5"/>
  <c r="DA562" i="5"/>
  <c r="BU562" i="5"/>
  <c r="CD524" i="5"/>
  <c r="AX524" i="5"/>
  <c r="BJ324" i="5"/>
  <c r="CP324" i="5"/>
  <c r="DA54" i="5"/>
  <c r="BU54" i="5"/>
  <c r="CP320" i="5"/>
  <c r="BJ320" i="5"/>
  <c r="BJ437" i="5"/>
  <c r="CP437" i="5"/>
  <c r="DA769" i="5"/>
  <c r="BU769" i="5"/>
  <c r="BJ943" i="5"/>
  <c r="CP943" i="5"/>
  <c r="CD406" i="5"/>
  <c r="AX406" i="5"/>
  <c r="BJ442" i="5"/>
  <c r="CP442" i="5"/>
  <c r="AX940" i="5"/>
  <c r="CD940" i="5"/>
  <c r="BJ687" i="5"/>
  <c r="CP687" i="5"/>
  <c r="BU1013" i="5"/>
  <c r="DA1013" i="5"/>
  <c r="AX103" i="5"/>
  <c r="CD103" i="5"/>
  <c r="BJ179" i="5"/>
  <c r="CP179" i="5"/>
  <c r="CP143" i="5"/>
  <c r="BJ143" i="5"/>
  <c r="BU86" i="5"/>
  <c r="DA86" i="5"/>
  <c r="CP824" i="5"/>
  <c r="BJ824" i="5"/>
  <c r="CP407" i="5"/>
  <c r="BJ407" i="5"/>
  <c r="CD770" i="5"/>
  <c r="AX770" i="5"/>
  <c r="CD209" i="5"/>
  <c r="AX209" i="5"/>
  <c r="CP823" i="5"/>
  <c r="BJ823" i="5"/>
  <c r="CD384" i="5"/>
  <c r="AX384" i="5"/>
  <c r="DA278" i="5"/>
  <c r="BU278" i="5"/>
  <c r="DA326" i="5"/>
  <c r="BU326" i="5"/>
  <c r="DA62" i="5"/>
  <c r="BU62" i="5"/>
  <c r="CP777" i="5"/>
  <c r="BJ777" i="5"/>
  <c r="CP390" i="5"/>
  <c r="BJ390" i="5"/>
  <c r="AX761" i="5"/>
  <c r="CD761" i="5"/>
  <c r="BJ729" i="5"/>
  <c r="CP729" i="5"/>
  <c r="BU948" i="5"/>
  <c r="DA948" i="5"/>
  <c r="AX113" i="5"/>
  <c r="CD113" i="5"/>
  <c r="CP334" i="5"/>
  <c r="BJ334" i="5"/>
  <c r="CD200" i="5"/>
  <c r="AX200" i="5"/>
  <c r="DA568" i="5"/>
  <c r="BU568" i="5"/>
  <c r="AX497" i="5"/>
  <c r="CD497" i="5"/>
  <c r="CP603" i="5"/>
  <c r="BJ603" i="5"/>
  <c r="CD253" i="5"/>
  <c r="AX253" i="5"/>
  <c r="BJ80" i="5"/>
  <c r="CP80" i="5"/>
  <c r="CD165" i="5"/>
  <c r="AX165" i="5"/>
  <c r="DA878" i="5"/>
  <c r="BU878" i="5"/>
  <c r="AX325" i="5"/>
  <c r="CD325" i="5"/>
  <c r="CD80" i="5"/>
  <c r="AX80" i="5"/>
  <c r="AX865" i="5"/>
  <c r="CD865" i="5"/>
  <c r="DA837" i="5"/>
  <c r="BU837" i="5"/>
  <c r="BU174" i="5"/>
  <c r="DA174" i="5"/>
  <c r="CD298" i="5"/>
  <c r="AX298" i="5"/>
  <c r="CP141" i="5"/>
  <c r="BJ141" i="5"/>
  <c r="DA727" i="5"/>
  <c r="BU727" i="5"/>
  <c r="DA939" i="5"/>
  <c r="BU939" i="5"/>
  <c r="AX308" i="5"/>
  <c r="CD308" i="5"/>
  <c r="BJ869" i="5"/>
  <c r="CP869" i="5"/>
  <c r="DA789" i="5"/>
  <c r="BU789" i="5"/>
  <c r="DA653" i="5"/>
  <c r="BU653" i="5"/>
  <c r="CP811" i="5"/>
  <c r="BJ811" i="5"/>
  <c r="CD400" i="5"/>
  <c r="AX400" i="5"/>
  <c r="BJ293" i="5"/>
  <c r="CP293" i="5"/>
  <c r="CP193" i="5"/>
  <c r="BJ193" i="5"/>
  <c r="AX24" i="5"/>
  <c r="CD24" i="5"/>
  <c r="DA274" i="5"/>
  <c r="BU274" i="5"/>
  <c r="BJ20" i="5"/>
  <c r="CP20" i="5"/>
  <c r="CD502" i="5"/>
  <c r="AX502" i="5"/>
  <c r="BJ488" i="5"/>
  <c r="CP488" i="5"/>
  <c r="AX849" i="5"/>
  <c r="CD849" i="5"/>
  <c r="CP623" i="5"/>
  <c r="BJ623" i="5"/>
  <c r="DA638" i="5"/>
  <c r="BU638" i="5"/>
  <c r="BJ544" i="5"/>
  <c r="CP544" i="5"/>
  <c r="AX509" i="5"/>
  <c r="CD509" i="5"/>
  <c r="BJ238" i="5"/>
  <c r="CP238" i="5"/>
  <c r="CP916" i="5"/>
  <c r="BJ916" i="5"/>
  <c r="DA431" i="5"/>
  <c r="BU431" i="5"/>
  <c r="AX837" i="5"/>
  <c r="CD837" i="5"/>
  <c r="BJ799" i="5"/>
  <c r="CP799" i="5"/>
  <c r="AX119" i="5"/>
  <c r="CD119" i="5"/>
  <c r="CD701" i="5"/>
  <c r="AX701" i="5"/>
  <c r="BU126" i="5"/>
  <c r="DA126" i="5"/>
  <c r="BU156" i="5"/>
  <c r="DA156" i="5"/>
  <c r="CP826" i="5"/>
  <c r="BJ826" i="5"/>
  <c r="CP157" i="5"/>
  <c r="BJ157" i="5"/>
  <c r="DA58" i="5"/>
  <c r="BU58" i="5"/>
  <c r="AX501" i="5"/>
  <c r="CD501" i="5"/>
  <c r="DA101" i="5"/>
  <c r="BU101" i="5"/>
  <c r="DA711" i="5"/>
  <c r="BU711" i="5"/>
  <c r="CP860" i="5"/>
  <c r="BJ860" i="5"/>
  <c r="CD334" i="5"/>
  <c r="AX334" i="5"/>
  <c r="CP68" i="5"/>
  <c r="BJ68" i="5"/>
  <c r="BJ983" i="5"/>
  <c r="CP983" i="5"/>
  <c r="BJ107" i="5"/>
  <c r="CP107" i="5"/>
  <c r="DA1004" i="5"/>
  <c r="BU1004" i="5"/>
  <c r="CP415" i="5"/>
  <c r="BJ415" i="5"/>
  <c r="AX353" i="5"/>
  <c r="CD353" i="5"/>
  <c r="BU192" i="5"/>
  <c r="DA192" i="5"/>
  <c r="BJ417" i="5"/>
  <c r="CP417" i="5"/>
  <c r="CP372" i="5"/>
  <c r="BJ372" i="5"/>
  <c r="DA316" i="5"/>
  <c r="BU316" i="5"/>
  <c r="DA799" i="5"/>
  <c r="BU799" i="5"/>
  <c r="BJ97" i="5"/>
  <c r="CP97" i="5"/>
  <c r="BJ462" i="5"/>
  <c r="CP462" i="5"/>
  <c r="BU218" i="5"/>
  <c r="DA218" i="5"/>
  <c r="DA331" i="5"/>
  <c r="BU331" i="5"/>
  <c r="CP476" i="5"/>
  <c r="BJ476" i="5"/>
  <c r="CD625" i="5"/>
  <c r="AX625" i="5"/>
  <c r="CP532" i="5"/>
  <c r="BJ532" i="5"/>
  <c r="BU790" i="5"/>
  <c r="DA790" i="5"/>
  <c r="AX423" i="5"/>
  <c r="CD423" i="5"/>
  <c r="AX169" i="5"/>
  <c r="CD169" i="5"/>
  <c r="BU703" i="5"/>
  <c r="DA703" i="5"/>
  <c r="CD700" i="5"/>
  <c r="AX700" i="5"/>
  <c r="CP235" i="5"/>
  <c r="BJ235" i="5"/>
  <c r="CP624" i="5"/>
  <c r="BJ624" i="5"/>
  <c r="DA250" i="5"/>
  <c r="BU250" i="5"/>
  <c r="CD643" i="5"/>
  <c r="AX643" i="5"/>
  <c r="DA314" i="5"/>
  <c r="BU314" i="5"/>
  <c r="BJ747" i="5"/>
  <c r="CP747" i="5"/>
  <c r="CP283" i="5"/>
  <c r="BJ283" i="5"/>
  <c r="DA286" i="5"/>
  <c r="BU286" i="5"/>
  <c r="CD773" i="5"/>
  <c r="AX773" i="5"/>
  <c r="BU938" i="5"/>
  <c r="DA938" i="5"/>
  <c r="DA619" i="5"/>
  <c r="BU619" i="5"/>
  <c r="CD704" i="5"/>
  <c r="AX704" i="5"/>
  <c r="BU816" i="5"/>
  <c r="DA816" i="5"/>
  <c r="BU150" i="5"/>
  <c r="DA150" i="5"/>
  <c r="CD118" i="5"/>
  <c r="AX118" i="5"/>
  <c r="DA117" i="5"/>
  <c r="BU117" i="5"/>
  <c r="DA709" i="5"/>
  <c r="BU709" i="5"/>
  <c r="DA1001" i="5"/>
  <c r="BU1001" i="5"/>
  <c r="AX431" i="5"/>
  <c r="CD431" i="5"/>
  <c r="DA338" i="5"/>
  <c r="BU338" i="5"/>
  <c r="DA405" i="5"/>
  <c r="BU405" i="5"/>
  <c r="AX410" i="5"/>
  <c r="CD410" i="5"/>
  <c r="DA48" i="5"/>
  <c r="BU48" i="5"/>
  <c r="BJ863" i="5"/>
  <c r="CP863" i="5"/>
  <c r="AX727" i="5"/>
  <c r="CD727" i="5"/>
  <c r="DA50" i="5"/>
  <c r="BU50" i="5"/>
  <c r="BJ336" i="5"/>
  <c r="CP336" i="5"/>
  <c r="CP161" i="5"/>
  <c r="BJ161" i="5"/>
  <c r="CP634" i="5"/>
  <c r="BJ634" i="5"/>
  <c r="BU446" i="5"/>
  <c r="DA446" i="5"/>
  <c r="DA186" i="5"/>
  <c r="BU186" i="5"/>
  <c r="CD318" i="5"/>
  <c r="AX318" i="5"/>
  <c r="CP120" i="5"/>
  <c r="BJ120" i="5"/>
  <c r="AX316" i="5"/>
  <c r="CD316" i="5"/>
  <c r="BJ529" i="5"/>
  <c r="CP529" i="5"/>
  <c r="BJ803" i="5"/>
  <c r="CP803" i="5"/>
  <c r="AX851" i="5"/>
  <c r="CD851" i="5"/>
  <c r="DA593" i="5"/>
  <c r="BU593" i="5"/>
  <c r="CD510" i="5"/>
  <c r="AX510" i="5"/>
  <c r="BU898" i="5"/>
  <c r="DA898" i="5"/>
  <c r="CD225" i="5"/>
  <c r="AX225" i="5"/>
  <c r="CP255" i="5"/>
  <c r="BJ255" i="5"/>
  <c r="AX610" i="5"/>
  <c r="CD610" i="5"/>
  <c r="CP898" i="5"/>
  <c r="BJ898" i="5"/>
  <c r="BU541" i="5"/>
  <c r="DA541" i="5"/>
  <c r="AX881" i="5"/>
  <c r="CD881" i="5"/>
  <c r="BU724" i="5"/>
  <c r="DA724" i="5"/>
  <c r="BU125" i="5"/>
  <c r="DA125" i="5"/>
  <c r="BU411" i="5"/>
  <c r="DA411" i="5"/>
  <c r="AX148" i="5"/>
  <c r="CD148" i="5"/>
  <c r="BJ313" i="5"/>
  <c r="CP313" i="5"/>
  <c r="CP265" i="5"/>
  <c r="BJ265" i="5"/>
  <c r="CD846" i="5"/>
  <c r="AX846" i="5"/>
  <c r="BJ980" i="5"/>
  <c r="CP980" i="5"/>
  <c r="DA1012" i="5"/>
  <c r="BU1012" i="5"/>
  <c r="AX125" i="5"/>
  <c r="CD125" i="5"/>
  <c r="AX790" i="5"/>
  <c r="CD790" i="5"/>
  <c r="BU742" i="5"/>
  <c r="DA742" i="5"/>
  <c r="BU436" i="5"/>
  <c r="DA436" i="5"/>
  <c r="CD674" i="5"/>
  <c r="AX674" i="5"/>
  <c r="BU235" i="5"/>
  <c r="DA235" i="5"/>
  <c r="BU819" i="5"/>
  <c r="DA819" i="5"/>
  <c r="BU812" i="5"/>
  <c r="DA812" i="5"/>
  <c r="CD673" i="5"/>
  <c r="AX673" i="5"/>
  <c r="BU361" i="5"/>
  <c r="DA361" i="5"/>
  <c r="CD840" i="5"/>
  <c r="AX840" i="5"/>
  <c r="BU746" i="5"/>
  <c r="DA746" i="5"/>
  <c r="BU655" i="5"/>
  <c r="DA655" i="5"/>
  <c r="BJ878" i="5"/>
  <c r="CP878" i="5"/>
  <c r="BU696" i="5"/>
  <c r="DA696" i="5"/>
  <c r="BU57" i="5"/>
  <c r="DA57" i="5"/>
  <c r="AX587" i="5"/>
  <c r="CD587" i="5"/>
  <c r="BU550" i="5"/>
  <c r="DA550" i="5"/>
  <c r="AX132" i="5"/>
  <c r="CD132" i="5"/>
  <c r="AX14" i="5"/>
  <c r="CD14" i="5"/>
  <c r="DA908" i="5"/>
  <c r="BU908" i="5"/>
  <c r="BJ328" i="5"/>
  <c r="CP328" i="5"/>
  <c r="AX293" i="5"/>
  <c r="CD293" i="5"/>
  <c r="DA624" i="5"/>
  <c r="BU624" i="5"/>
  <c r="AX531" i="5"/>
  <c r="CD531" i="5"/>
  <c r="BJ790" i="5"/>
  <c r="CP790" i="5"/>
  <c r="AX140" i="5"/>
  <c r="CD140" i="5"/>
  <c r="BJ587" i="5"/>
  <c r="CP587" i="5"/>
  <c r="AX936" i="5"/>
  <c r="CD936" i="5"/>
  <c r="CP202" i="5"/>
  <c r="BJ202" i="5"/>
  <c r="DA366" i="5"/>
  <c r="BU366" i="5"/>
  <c r="CP666" i="5"/>
  <c r="BJ666" i="5"/>
  <c r="BU33" i="5"/>
  <c r="DA33" i="5"/>
  <c r="BJ57" i="5"/>
  <c r="CP57" i="5"/>
  <c r="DA909" i="5"/>
  <c r="BU909" i="5"/>
  <c r="AX649" i="5"/>
  <c r="CD649" i="5"/>
  <c r="BU471" i="5"/>
  <c r="DA471" i="5"/>
  <c r="DA315" i="5"/>
  <c r="BU315" i="5"/>
  <c r="BU596" i="5"/>
  <c r="DA596" i="5"/>
  <c r="CD364" i="5"/>
  <c r="AX364" i="5"/>
  <c r="CP758" i="5"/>
  <c r="BJ758" i="5"/>
  <c r="BJ606" i="5"/>
  <c r="CP606" i="5"/>
  <c r="CD457" i="5"/>
  <c r="AX457" i="5"/>
  <c r="DA206" i="5"/>
  <c r="BU206" i="5"/>
  <c r="BJ1005" i="5"/>
  <c r="CP1005" i="5"/>
  <c r="AX933" i="5"/>
  <c r="CD933" i="5"/>
  <c r="BJ814" i="5"/>
  <c r="CP814" i="5"/>
  <c r="BJ138" i="5"/>
  <c r="CP138" i="5"/>
  <c r="CD413" i="5"/>
  <c r="AX413" i="5"/>
  <c r="CD947" i="5"/>
  <c r="AX947" i="5"/>
  <c r="BU754" i="5"/>
  <c r="DA754" i="5"/>
  <c r="CP686" i="5"/>
  <c r="BJ686" i="5"/>
  <c r="DA631" i="5"/>
  <c r="BU631" i="5"/>
  <c r="DA462" i="5"/>
  <c r="BU462" i="5"/>
  <c r="BJ288" i="5"/>
  <c r="CP288" i="5"/>
  <c r="BU771" i="5"/>
  <c r="DA771" i="5"/>
  <c r="BU973" i="5"/>
  <c r="DA973" i="5"/>
  <c r="AX693" i="5"/>
  <c r="CD693" i="5"/>
  <c r="DA719" i="5"/>
  <c r="BU719" i="5"/>
  <c r="AX150" i="5"/>
  <c r="CD150" i="5"/>
  <c r="DA580" i="5"/>
  <c r="BU580" i="5"/>
  <c r="BU354" i="5"/>
  <c r="DA354" i="5"/>
  <c r="CD300" i="5"/>
  <c r="AX300" i="5"/>
  <c r="BJ679" i="5"/>
  <c r="CP679" i="5"/>
  <c r="BJ381" i="5"/>
  <c r="CP381" i="5"/>
  <c r="CD461" i="5"/>
  <c r="AX461" i="5"/>
  <c r="CP458" i="5"/>
  <c r="BJ458" i="5"/>
  <c r="DA311" i="5"/>
  <c r="BU311" i="5"/>
  <c r="AX946" i="5"/>
  <c r="CD946" i="5"/>
  <c r="BU750" i="5"/>
  <c r="DA750" i="5"/>
  <c r="AX440" i="5"/>
  <c r="CD440" i="5"/>
  <c r="CP718" i="5"/>
  <c r="BJ718" i="5"/>
  <c r="BU195" i="5"/>
  <c r="DA195" i="5"/>
  <c r="BJ369" i="5"/>
  <c r="CP369" i="5"/>
  <c r="DA611" i="5"/>
  <c r="BU611" i="5"/>
  <c r="CD690" i="5"/>
  <c r="AX690" i="5"/>
  <c r="BJ695" i="5"/>
  <c r="CP695" i="5"/>
  <c r="BJ650" i="5"/>
  <c r="CP650" i="5"/>
  <c r="CD569" i="5"/>
  <c r="AX569" i="5"/>
  <c r="CP277" i="5"/>
  <c r="BJ277" i="5"/>
  <c r="BU561" i="5"/>
  <c r="DA561" i="5"/>
  <c r="BU599" i="5"/>
  <c r="DA599" i="5"/>
  <c r="DA392" i="5"/>
  <c r="BU392" i="5"/>
  <c r="AX369" i="5"/>
  <c r="CD369" i="5"/>
  <c r="BJ948" i="5"/>
  <c r="CP948" i="5"/>
  <c r="BJ489" i="5"/>
  <c r="CP489" i="5"/>
  <c r="CP397" i="5"/>
  <c r="BJ397" i="5"/>
  <c r="BU854" i="5"/>
  <c r="DA854" i="5"/>
  <c r="BJ727" i="5"/>
  <c r="CP727" i="5"/>
  <c r="AX868" i="5"/>
  <c r="CD868" i="5"/>
  <c r="DA313" i="5"/>
  <c r="BU313" i="5"/>
  <c r="BU756" i="5"/>
  <c r="DA756" i="5"/>
  <c r="DA1002" i="5"/>
  <c r="BU1002" i="5"/>
  <c r="BU279" i="5"/>
  <c r="DA279" i="5"/>
  <c r="BJ547" i="5"/>
  <c r="CP547" i="5"/>
  <c r="AX317" i="5"/>
  <c r="CD317" i="5"/>
  <c r="AX49" i="5"/>
  <c r="CD49" i="5"/>
  <c r="BU708" i="5"/>
  <c r="DA708" i="5"/>
  <c r="BU378" i="5"/>
  <c r="DA378" i="5"/>
  <c r="AX438" i="5"/>
  <c r="CD438" i="5"/>
  <c r="BU267" i="5"/>
  <c r="DA267" i="5"/>
  <c r="BU453" i="5"/>
  <c r="DA453" i="5"/>
  <c r="BJ973" i="5"/>
  <c r="CP973" i="5"/>
  <c r="AX349" i="5"/>
  <c r="CD349" i="5"/>
  <c r="AX894" i="5"/>
  <c r="CD894" i="5"/>
  <c r="BJ885" i="5"/>
  <c r="CP885" i="5"/>
  <c r="AX180" i="5"/>
  <c r="CD180" i="5"/>
  <c r="AX885" i="5"/>
  <c r="CD885" i="5"/>
  <c r="BU663" i="5"/>
  <c r="DA663" i="5"/>
  <c r="BU554" i="5"/>
  <c r="DA554" i="5"/>
  <c r="BU781" i="5"/>
  <c r="DA781" i="5"/>
  <c r="CP136" i="5"/>
  <c r="BJ136" i="5"/>
  <c r="CD888" i="5"/>
  <c r="AX888" i="5"/>
  <c r="DA961" i="5"/>
  <c r="BU961" i="5"/>
  <c r="BU505" i="5"/>
  <c r="DA505" i="5"/>
  <c r="BJ771" i="5"/>
  <c r="CP771" i="5"/>
  <c r="BU893" i="5"/>
  <c r="DA893" i="5"/>
  <c r="CP736" i="5"/>
  <c r="BJ736" i="5"/>
  <c r="BJ79" i="5"/>
  <c r="CP79" i="5"/>
  <c r="BU662" i="5"/>
  <c r="DA662" i="5"/>
  <c r="BU940" i="5"/>
  <c r="DA940" i="5"/>
  <c r="CD370" i="5"/>
  <c r="AX370" i="5"/>
  <c r="DA472" i="5"/>
  <c r="BU472" i="5"/>
  <c r="DA628" i="5"/>
  <c r="BU628" i="5"/>
  <c r="CD904" i="5"/>
  <c r="AX904" i="5"/>
  <c r="BJ592" i="5"/>
  <c r="CP592" i="5"/>
  <c r="DA133" i="5"/>
  <c r="BU133" i="5"/>
  <c r="DA859" i="5"/>
  <c r="BU859" i="5"/>
  <c r="CD890" i="5"/>
  <c r="AX890" i="5"/>
  <c r="CP353" i="5"/>
  <c r="BJ353" i="5"/>
  <c r="BJ359" i="5"/>
  <c r="CP359" i="5"/>
  <c r="CD191" i="5"/>
  <c r="AX191" i="5"/>
  <c r="AX918" i="5"/>
  <c r="CD918" i="5"/>
  <c r="BJ685" i="5"/>
  <c r="CP685" i="5"/>
  <c r="BJ210" i="5"/>
  <c r="CP210" i="5"/>
  <c r="CP694" i="5"/>
  <c r="BJ694" i="5"/>
  <c r="CP135" i="5"/>
  <c r="BJ135" i="5"/>
  <c r="BJ446" i="5"/>
  <c r="CP446" i="5"/>
  <c r="CD816" i="5"/>
  <c r="AX816" i="5"/>
  <c r="BJ162" i="5"/>
  <c r="CP162" i="5"/>
  <c r="AX73" i="5"/>
  <c r="CD73" i="5"/>
  <c r="AX912" i="5"/>
  <c r="CD912" i="5"/>
  <c r="BU770" i="5"/>
  <c r="DA770" i="5"/>
  <c r="CP302" i="5"/>
  <c r="BJ302" i="5"/>
  <c r="AX479" i="5"/>
  <c r="CD479" i="5"/>
  <c r="AX794" i="5"/>
  <c r="CD794" i="5"/>
  <c r="CP921" i="5"/>
  <c r="BJ921" i="5"/>
  <c r="CP124" i="5"/>
  <c r="BJ124" i="5"/>
  <c r="DA281" i="5"/>
  <c r="BU281" i="5"/>
  <c r="AX454" i="5"/>
  <c r="CD454" i="5"/>
  <c r="BJ731" i="5"/>
  <c r="CP731" i="5"/>
  <c r="AX21" i="5"/>
  <c r="CD21" i="5"/>
  <c r="DA897" i="5"/>
  <c r="BU897" i="5"/>
  <c r="BJ956" i="5"/>
  <c r="CP956" i="5"/>
  <c r="BJ154" i="5"/>
  <c r="CP154" i="5"/>
  <c r="BU1008" i="5"/>
  <c r="DA1008" i="5"/>
  <c r="AX389" i="5"/>
  <c r="CD389" i="5"/>
  <c r="BJ37" i="5"/>
  <c r="CP37" i="5"/>
  <c r="CP215" i="5"/>
  <c r="BJ215" i="5"/>
  <c r="AX181" i="5"/>
  <c r="CD181" i="5"/>
  <c r="AX650" i="5"/>
  <c r="CD650" i="5"/>
  <c r="CP707" i="5"/>
  <c r="BJ707" i="5"/>
  <c r="BJ29" i="5"/>
  <c r="CP29" i="5"/>
  <c r="DA870" i="5"/>
  <c r="BU870" i="5"/>
  <c r="CD857" i="5"/>
  <c r="AX857" i="5"/>
  <c r="CP933" i="5"/>
  <c r="BJ933" i="5"/>
  <c r="BU852" i="5"/>
  <c r="DA852" i="5"/>
  <c r="DA427" i="5"/>
  <c r="BU427" i="5"/>
  <c r="DA83" i="5"/>
  <c r="BU83" i="5"/>
  <c r="AX869" i="5"/>
  <c r="CD869" i="5"/>
  <c r="CP351" i="5"/>
  <c r="BJ351" i="5"/>
  <c r="BJ902" i="5"/>
  <c r="CP902" i="5"/>
  <c r="BU226" i="5"/>
  <c r="DA226" i="5"/>
  <c r="BU387" i="5"/>
  <c r="DA387" i="5"/>
  <c r="CD402" i="5"/>
  <c r="AX402" i="5"/>
  <c r="DA273" i="5"/>
  <c r="BU273" i="5"/>
  <c r="CP708" i="5"/>
  <c r="BJ708" i="5"/>
  <c r="BJ387" i="5"/>
  <c r="CP387" i="5"/>
  <c r="BU690" i="5"/>
  <c r="DA690" i="5"/>
  <c r="CP734" i="5"/>
  <c r="BJ734" i="5"/>
  <c r="DA855" i="5"/>
  <c r="BU855" i="5"/>
  <c r="CD296" i="5"/>
  <c r="AX296" i="5"/>
  <c r="CD395" i="5"/>
  <c r="AX395" i="5"/>
  <c r="DA239" i="5"/>
  <c r="BU239" i="5"/>
  <c r="BJ664" i="5"/>
  <c r="CP664" i="5"/>
  <c r="BU81" i="5"/>
  <c r="DA81" i="5"/>
  <c r="AX596" i="5"/>
  <c r="CD596" i="5"/>
  <c r="BJ127" i="5"/>
  <c r="CP127" i="5"/>
  <c r="AX665" i="5"/>
  <c r="CD665" i="5"/>
  <c r="CD192" i="5"/>
  <c r="AX192" i="5"/>
  <c r="DA455" i="5"/>
  <c r="BU455" i="5"/>
  <c r="AX195" i="5"/>
  <c r="CD195" i="5"/>
  <c r="DA641" i="5"/>
  <c r="BU641" i="5"/>
  <c r="AX652" i="5"/>
  <c r="CD652" i="5"/>
  <c r="BU682" i="5"/>
  <c r="DA682" i="5"/>
  <c r="CD126" i="5"/>
  <c r="AX126" i="5"/>
  <c r="BJ432" i="5"/>
  <c r="CP432" i="5"/>
  <c r="CP408" i="5"/>
  <c r="BJ408" i="5"/>
  <c r="BJ517" i="5"/>
  <c r="CP517" i="5"/>
  <c r="BJ47" i="5"/>
  <c r="CP47" i="5"/>
  <c r="BJ347" i="5"/>
  <c r="CP347" i="5"/>
  <c r="BJ234" i="5"/>
  <c r="CP234" i="5"/>
  <c r="BU160" i="5"/>
  <c r="DA160" i="5"/>
  <c r="CP508" i="5"/>
  <c r="BJ508" i="5"/>
  <c r="BJ828" i="5"/>
  <c r="CP828" i="5"/>
  <c r="CP629" i="5"/>
  <c r="BJ629" i="5"/>
  <c r="AX32" i="5"/>
  <c r="CD32" i="5"/>
  <c r="DA928" i="5"/>
  <c r="BU928" i="5"/>
  <c r="BJ182" i="5"/>
  <c r="CP182" i="5"/>
  <c r="CD246" i="5"/>
  <c r="AX246" i="5"/>
  <c r="BJ83" i="5"/>
  <c r="CP83" i="5"/>
  <c r="CP425" i="5"/>
  <c r="BJ425" i="5"/>
  <c r="CD184" i="5"/>
  <c r="AX184" i="5"/>
  <c r="DA72" i="5"/>
  <c r="BU72" i="5"/>
  <c r="CD540" i="5"/>
  <c r="AX540" i="5"/>
  <c r="CD254" i="5"/>
  <c r="AX254" i="5"/>
  <c r="BU152" i="5"/>
  <c r="DA152" i="5"/>
  <c r="CD92" i="5"/>
  <c r="AX92" i="5"/>
  <c r="CD205" i="5"/>
  <c r="AX205" i="5"/>
  <c r="CD915" i="5"/>
  <c r="AX915" i="5"/>
  <c r="CP621" i="5"/>
  <c r="BJ621" i="5"/>
  <c r="DA407" i="5"/>
  <c r="BU407" i="5"/>
  <c r="BJ928" i="5"/>
  <c r="CP928" i="5"/>
  <c r="BJ491" i="5"/>
  <c r="CP491" i="5"/>
  <c r="CP789" i="5"/>
  <c r="BJ789" i="5"/>
  <c r="CP54" i="5"/>
  <c r="BJ54" i="5"/>
  <c r="CD623" i="5"/>
  <c r="AX623" i="5"/>
  <c r="BJ228" i="5"/>
  <c r="CP228" i="5"/>
  <c r="CP263" i="5"/>
  <c r="BJ263" i="5"/>
  <c r="AX634" i="5"/>
  <c r="CD634" i="5"/>
  <c r="CP831" i="5"/>
  <c r="BJ831" i="5"/>
  <c r="BU963" i="5"/>
  <c r="DA963" i="5"/>
  <c r="DA838" i="5"/>
  <c r="BU838" i="5"/>
  <c r="AX78" i="5"/>
  <c r="CD78" i="5"/>
  <c r="CP441" i="5"/>
  <c r="BJ441" i="5"/>
  <c r="AX593" i="5"/>
  <c r="CD593" i="5"/>
  <c r="DA30" i="5"/>
  <c r="BU30" i="5"/>
  <c r="BJ480" i="5"/>
  <c r="CP480" i="5"/>
  <c r="AX723" i="5"/>
  <c r="CD723" i="5"/>
  <c r="BU365" i="5"/>
  <c r="DA365" i="5"/>
  <c r="BU733" i="5"/>
  <c r="DA733" i="5"/>
  <c r="CD149" i="5"/>
  <c r="AX149" i="5"/>
  <c r="BJ230" i="5"/>
  <c r="CP230" i="5"/>
  <c r="BJ598" i="5"/>
  <c r="CP598" i="5"/>
  <c r="AX556" i="5"/>
  <c r="CD556" i="5"/>
  <c r="BU89" i="5"/>
  <c r="DA89" i="5"/>
  <c r="CD977" i="5"/>
  <c r="AX977" i="5"/>
  <c r="CP643" i="5"/>
  <c r="BJ643" i="5"/>
  <c r="CD250" i="5"/>
  <c r="AX250" i="5"/>
  <c r="CD657" i="5"/>
  <c r="AX657" i="5"/>
  <c r="BU699" i="5"/>
  <c r="DA699" i="5"/>
  <c r="CD163" i="5"/>
  <c r="AX163" i="5"/>
  <c r="CP825" i="5"/>
  <c r="BJ825" i="5"/>
  <c r="DA598" i="5"/>
  <c r="BU598" i="5"/>
  <c r="CP893" i="5"/>
  <c r="BJ893" i="5"/>
  <c r="BU90" i="5"/>
  <c r="DA90" i="5"/>
  <c r="CD553" i="5"/>
  <c r="AX553" i="5"/>
  <c r="BU798" i="5"/>
  <c r="DA798" i="5"/>
  <c r="CD702" i="5"/>
  <c r="AX702" i="5"/>
  <c r="DA627" i="5"/>
  <c r="BU627" i="5"/>
  <c r="CD576" i="5"/>
  <c r="AX576" i="5"/>
  <c r="BJ331" i="5"/>
  <c r="CP331" i="5"/>
  <c r="DA179" i="5"/>
  <c r="BU179" i="5"/>
  <c r="BJ870" i="5"/>
  <c r="CP870" i="5"/>
  <c r="CP891" i="5"/>
  <c r="BJ891" i="5"/>
  <c r="AX628" i="5"/>
  <c r="CD628" i="5"/>
  <c r="BJ642" i="5"/>
  <c r="CP642" i="5"/>
  <c r="CD153" i="5"/>
  <c r="AX153" i="5"/>
  <c r="CP892" i="5"/>
  <c r="BJ892" i="5"/>
  <c r="CD324" i="5"/>
  <c r="AX324" i="5"/>
  <c r="CP145" i="5"/>
  <c r="BJ145" i="5"/>
  <c r="BU858" i="5"/>
  <c r="DA858" i="5"/>
  <c r="AX439" i="5"/>
  <c r="CD439" i="5"/>
  <c r="CP548" i="5"/>
  <c r="BJ548" i="5"/>
  <c r="CP395" i="5"/>
  <c r="BJ395" i="5"/>
  <c r="CD506" i="5"/>
  <c r="AX506" i="5"/>
  <c r="BJ105" i="5"/>
  <c r="CP105" i="5"/>
  <c r="CD496" i="5"/>
  <c r="AX496" i="5"/>
  <c r="BJ974" i="5"/>
  <c r="CP974" i="5"/>
  <c r="DA26" i="5"/>
  <c r="BU26" i="5"/>
  <c r="CP972" i="5"/>
  <c r="BJ972" i="5"/>
  <c r="AX302" i="5"/>
  <c r="CD302" i="5"/>
  <c r="CD891" i="5"/>
  <c r="AX891" i="5"/>
  <c r="BJ512" i="5"/>
  <c r="CP512" i="5"/>
  <c r="DA210" i="5"/>
  <c r="BU210" i="5"/>
  <c r="CD516" i="5"/>
  <c r="AX516" i="5"/>
  <c r="CP589" i="5"/>
  <c r="BJ589" i="5"/>
  <c r="BU438" i="5"/>
  <c r="DA438" i="5"/>
  <c r="DA443" i="5"/>
  <c r="BU443" i="5"/>
  <c r="BU808" i="5"/>
  <c r="DA808" i="5"/>
  <c r="DA522" i="5"/>
  <c r="BU522" i="5"/>
  <c r="CD157" i="5"/>
  <c r="AX157" i="5"/>
  <c r="BJ439" i="5"/>
  <c r="CP439" i="5"/>
  <c r="CP829" i="5"/>
  <c r="BJ829" i="5"/>
  <c r="DA324" i="5"/>
  <c r="BU324" i="5"/>
  <c r="DA305" i="5"/>
  <c r="BU305" i="5"/>
  <c r="DA280" i="5"/>
  <c r="BU280" i="5"/>
  <c r="BU391" i="5"/>
  <c r="DA391" i="5"/>
  <c r="CD135" i="5"/>
  <c r="AX135" i="5"/>
  <c r="DA787" i="5"/>
  <c r="BU787" i="5"/>
  <c r="CP64" i="5"/>
  <c r="BJ64" i="5"/>
  <c r="BJ118" i="5"/>
  <c r="CP118" i="5"/>
  <c r="CD1013" i="5"/>
  <c r="AX1013" i="5"/>
  <c r="CD380" i="5"/>
  <c r="AX380" i="5"/>
  <c r="DA147" i="5"/>
  <c r="BU147" i="5"/>
  <c r="CP537" i="5"/>
  <c r="BJ537" i="5"/>
  <c r="BJ622" i="5"/>
  <c r="CP622" i="5"/>
  <c r="BJ286" i="5"/>
  <c r="CP286" i="5"/>
  <c r="BU985" i="5"/>
  <c r="DA985" i="5"/>
  <c r="AX241" i="5"/>
  <c r="CD241" i="5"/>
  <c r="BJ299" i="5"/>
  <c r="CP299" i="5"/>
  <c r="BU371" i="5"/>
  <c r="DA371" i="5"/>
  <c r="DA994" i="5"/>
  <c r="BU994" i="5"/>
  <c r="AX99" i="5"/>
  <c r="CD99" i="5"/>
  <c r="AX642" i="5"/>
  <c r="CD642" i="5"/>
  <c r="CP310" i="5"/>
  <c r="BJ310" i="5"/>
  <c r="CD176" i="5"/>
  <c r="AX176" i="5"/>
  <c r="BJ725" i="5"/>
  <c r="CP725" i="5"/>
  <c r="BJ873" i="5"/>
  <c r="CP873" i="5"/>
  <c r="DA34" i="5"/>
  <c r="BU34" i="5"/>
  <c r="CD401" i="5"/>
  <c r="AX401" i="5"/>
  <c r="CP612" i="5"/>
  <c r="BJ612" i="5"/>
  <c r="CP801" i="5"/>
  <c r="BJ801" i="5"/>
  <c r="AX719" i="5"/>
  <c r="CD719" i="5"/>
  <c r="CP346" i="5"/>
  <c r="BJ346" i="5"/>
  <c r="AX476" i="5"/>
  <c r="CD476" i="5"/>
  <c r="BU142" i="5"/>
  <c r="DA142" i="5"/>
  <c r="BJ511" i="5"/>
  <c r="CP511" i="5"/>
  <c r="BJ931" i="5"/>
  <c r="CP931" i="5"/>
  <c r="CD530" i="5"/>
  <c r="AX530" i="5"/>
  <c r="CP340" i="5"/>
  <c r="BJ340" i="5"/>
  <c r="DA723" i="5"/>
  <c r="BU723" i="5"/>
  <c r="AX18" i="5"/>
  <c r="CD18" i="5"/>
  <c r="DA74" i="5"/>
  <c r="BU74" i="5"/>
  <c r="AX707" i="5"/>
  <c r="CD707" i="5"/>
  <c r="DA773" i="5"/>
  <c r="BU773" i="5"/>
  <c r="DA883" i="5"/>
  <c r="BU883" i="5"/>
  <c r="DA925" i="5"/>
  <c r="BU925" i="5"/>
  <c r="DA614" i="5"/>
  <c r="BU614" i="5"/>
  <c r="CP839" i="5"/>
  <c r="BJ839" i="5"/>
  <c r="DA904" i="5"/>
  <c r="BU904" i="5"/>
  <c r="BU788" i="5"/>
  <c r="DA788" i="5"/>
  <c r="DA161" i="5"/>
  <c r="BU161" i="5"/>
  <c r="DA52" i="5"/>
  <c r="BU52" i="5"/>
  <c r="BJ767" i="5"/>
  <c r="CP767" i="5"/>
  <c r="AX961" i="5"/>
  <c r="CD961" i="5"/>
  <c r="CP1007" i="5"/>
  <c r="BJ1007" i="5"/>
  <c r="DA321" i="5"/>
  <c r="BU321" i="5"/>
  <c r="BU171" i="5"/>
  <c r="DA171" i="5"/>
  <c r="CP574" i="5"/>
  <c r="BJ574" i="5"/>
  <c r="BJ757" i="5"/>
  <c r="CP757" i="5"/>
  <c r="DA120" i="5"/>
  <c r="BU120" i="5"/>
  <c r="CP137" i="5"/>
  <c r="BJ137" i="5"/>
  <c r="BU488" i="5"/>
  <c r="DA488" i="5"/>
  <c r="BJ527" i="5"/>
  <c r="CP527" i="5"/>
  <c r="CD795" i="5"/>
  <c r="AX795" i="5"/>
  <c r="BU136" i="5"/>
  <c r="DA136" i="5"/>
  <c r="DA56" i="5"/>
  <c r="BU56" i="5"/>
  <c r="CD266" i="5"/>
  <c r="AX266" i="5"/>
  <c r="DA145" i="5"/>
  <c r="BU145" i="5"/>
  <c r="BJ101" i="5"/>
  <c r="CP101" i="5"/>
  <c r="DA24" i="5"/>
  <c r="BU24" i="5"/>
  <c r="CD274" i="5"/>
  <c r="AX274" i="5"/>
  <c r="AX878" i="5"/>
  <c r="CD878" i="5"/>
  <c r="BU144" i="5"/>
  <c r="DA144" i="5"/>
  <c r="BJ306" i="5"/>
  <c r="CP306" i="5"/>
  <c r="AX175" i="5"/>
  <c r="CD175" i="5"/>
  <c r="BU188" i="5"/>
  <c r="DA188" i="5"/>
  <c r="BJ990" i="5"/>
  <c r="CP990" i="5"/>
  <c r="CD464" i="5"/>
  <c r="AX464" i="5"/>
  <c r="DA485" i="5"/>
  <c r="BU485" i="5"/>
  <c r="AX36" i="5"/>
  <c r="CD36" i="5"/>
  <c r="AX812" i="5"/>
  <c r="CD812" i="5"/>
  <c r="CP52" i="5"/>
  <c r="BJ52" i="5"/>
  <c r="BU412" i="5"/>
  <c r="DA412" i="5"/>
  <c r="CP92" i="5"/>
  <c r="BJ92" i="5"/>
  <c r="DA110" i="5"/>
  <c r="BU110" i="5"/>
  <c r="AX598" i="5"/>
  <c r="CD598" i="5"/>
  <c r="BU988" i="5"/>
  <c r="DA988" i="5"/>
  <c r="BU498" i="5"/>
  <c r="DA498" i="5"/>
  <c r="CD408" i="5"/>
  <c r="AX408" i="5"/>
  <c r="DA340" i="5"/>
  <c r="BU340" i="5"/>
  <c r="CP453" i="5"/>
  <c r="BJ453" i="5"/>
  <c r="DA480" i="5"/>
  <c r="BU480" i="5"/>
  <c r="CP719" i="5"/>
  <c r="BJ719" i="5"/>
  <c r="AX224" i="5"/>
  <c r="CD224" i="5"/>
  <c r="AX898" i="5"/>
  <c r="CD898" i="5"/>
  <c r="AX967" i="5"/>
  <c r="CD967" i="5"/>
  <c r="AX972" i="5"/>
  <c r="CD972" i="5"/>
  <c r="BJ383" i="5"/>
  <c r="CP383" i="5"/>
  <c r="CD726" i="5"/>
  <c r="AX726" i="5"/>
  <c r="DA785" i="5"/>
  <c r="BU785" i="5"/>
  <c r="CP360" i="5"/>
  <c r="BJ360" i="5"/>
  <c r="BU252" i="5"/>
  <c r="DA252" i="5"/>
  <c r="CP131" i="5"/>
  <c r="BJ131" i="5"/>
  <c r="BU600" i="5"/>
  <c r="DA600" i="5"/>
  <c r="DA105" i="5"/>
  <c r="BU105" i="5"/>
  <c r="CD584" i="5"/>
  <c r="AX584" i="5"/>
  <c r="AX974" i="5"/>
  <c r="CD974" i="5"/>
  <c r="CP538" i="5"/>
  <c r="BJ538" i="5"/>
  <c r="DA165" i="5"/>
  <c r="BU165" i="5"/>
  <c r="CP887" i="5"/>
  <c r="BJ887" i="5"/>
  <c r="DA182" i="5"/>
  <c r="BU182" i="5"/>
  <c r="BJ864" i="5"/>
  <c r="CP864" i="5"/>
  <c r="BU775" i="5"/>
  <c r="DA775" i="5"/>
  <c r="AX362" i="5"/>
  <c r="CD362" i="5"/>
  <c r="BU225" i="5"/>
  <c r="DA225" i="5"/>
  <c r="DA630" i="5"/>
  <c r="BU630" i="5"/>
  <c r="CP875" i="5"/>
  <c r="BJ875" i="5"/>
  <c r="BU824" i="5"/>
  <c r="DA824" i="5"/>
  <c r="BJ177" i="5"/>
  <c r="CP177" i="5"/>
  <c r="CD621" i="5"/>
  <c r="AX621" i="5"/>
  <c r="DA853" i="5"/>
  <c r="BU853" i="5"/>
  <c r="CD435" i="5"/>
  <c r="AX435" i="5"/>
  <c r="DA70" i="5"/>
  <c r="BU70" i="5"/>
  <c r="DA310" i="5"/>
  <c r="BU310" i="5"/>
  <c r="BJ741" i="5"/>
  <c r="CP741" i="5"/>
  <c r="CP903" i="5"/>
  <c r="BJ903" i="5"/>
  <c r="DA918" i="5"/>
  <c r="BU918" i="5"/>
  <c r="CP663" i="5"/>
  <c r="BJ663" i="5"/>
  <c r="CD968" i="5"/>
  <c r="AX968" i="5"/>
  <c r="BJ386" i="5"/>
  <c r="CP386" i="5"/>
  <c r="CP396" i="5"/>
  <c r="BJ396" i="5"/>
  <c r="DA620" i="5"/>
  <c r="BU620" i="5"/>
  <c r="BU128" i="5"/>
  <c r="DA128" i="5"/>
  <c r="CD854" i="5"/>
  <c r="AX854" i="5"/>
  <c r="BU813" i="5"/>
  <c r="DA813" i="5"/>
  <c r="CD629" i="5"/>
  <c r="AX629" i="5"/>
  <c r="BU323" i="5"/>
  <c r="DA323" i="5"/>
  <c r="AX866" i="5"/>
  <c r="CD866" i="5"/>
  <c r="CD552" i="5"/>
  <c r="AX552" i="5"/>
  <c r="CD637" i="5"/>
  <c r="AX637" i="5"/>
  <c r="CP380" i="5"/>
  <c r="BJ380" i="5"/>
  <c r="DA141" i="5"/>
  <c r="BU141" i="5"/>
  <c r="DA869" i="5"/>
  <c r="BU869" i="5"/>
  <c r="BU420" i="5"/>
  <c r="DA420" i="5"/>
  <c r="BU343" i="5"/>
  <c r="DA343" i="5"/>
  <c r="DA84" i="5"/>
  <c r="BU84" i="5"/>
  <c r="BU172" i="5"/>
  <c r="DA172" i="5"/>
  <c r="CP268" i="5"/>
  <c r="BJ268" i="5"/>
  <c r="CD911" i="5"/>
  <c r="AX911" i="5"/>
  <c r="BJ865" i="5"/>
  <c r="CP865" i="5"/>
  <c r="DA578" i="5"/>
  <c r="BU578" i="5"/>
  <c r="DA76" i="5"/>
  <c r="BU76" i="5"/>
  <c r="AX214" i="5"/>
  <c r="CD214" i="5"/>
  <c r="AX916" i="5"/>
  <c r="CD916" i="5"/>
  <c r="CD787" i="5"/>
  <c r="AX787" i="5"/>
  <c r="DA302" i="5"/>
  <c r="BU302" i="5"/>
  <c r="DA60" i="5"/>
  <c r="BU60" i="5"/>
  <c r="DA801" i="5"/>
  <c r="BU801" i="5"/>
  <c r="DA890" i="5"/>
  <c r="BU890" i="5"/>
  <c r="BU691" i="5"/>
  <c r="DA691" i="5"/>
  <c r="BJ304" i="5"/>
  <c r="CP304" i="5"/>
  <c r="BU675" i="5"/>
  <c r="DA675" i="5"/>
  <c r="CD783" i="5"/>
  <c r="AX783" i="5"/>
  <c r="BJ333" i="5"/>
  <c r="CP333" i="5"/>
  <c r="BJ985" i="5"/>
  <c r="CP985" i="5"/>
  <c r="BU726" i="5"/>
  <c r="DA726" i="5"/>
  <c r="AX934" i="5"/>
  <c r="CD934" i="5"/>
  <c r="CP563" i="5"/>
  <c r="BJ563" i="5"/>
  <c r="BU230" i="5"/>
  <c r="DA230" i="5"/>
  <c r="AX343" i="5"/>
  <c r="CD343" i="5"/>
  <c r="CD935" i="5"/>
  <c r="AX935" i="5"/>
  <c r="CP785" i="5"/>
  <c r="BJ785" i="5"/>
  <c r="AX681" i="5"/>
  <c r="CD681" i="5"/>
  <c r="CP782" i="5"/>
  <c r="BJ782" i="5"/>
  <c r="BU976" i="5"/>
  <c r="DA976" i="5"/>
  <c r="CD746" i="5"/>
  <c r="AX746" i="5"/>
  <c r="CP581" i="5"/>
  <c r="BJ581" i="5"/>
  <c r="DA827" i="5"/>
  <c r="BU827" i="5"/>
  <c r="AX771" i="5"/>
  <c r="CD771" i="5"/>
  <c r="BJ475" i="5"/>
  <c r="CP475" i="5"/>
  <c r="BU556" i="5"/>
  <c r="DA556" i="5"/>
  <c r="AX592" i="5"/>
  <c r="CD592" i="5"/>
  <c r="AX363" i="5"/>
  <c r="CD363" i="5"/>
  <c r="BU93" i="5"/>
  <c r="DA93" i="5"/>
  <c r="BU246" i="5"/>
  <c r="DA246" i="5"/>
  <c r="DA513" i="5"/>
  <c r="BU513" i="5"/>
  <c r="BJ41" i="5"/>
  <c r="CP41" i="5"/>
  <c r="BJ554" i="5"/>
  <c r="CP554" i="5"/>
  <c r="AX387" i="5"/>
  <c r="CD387" i="5"/>
  <c r="DA953" i="5"/>
  <c r="BU953" i="5"/>
  <c r="BJ671" i="5"/>
  <c r="CP671" i="5"/>
  <c r="CP897" i="5"/>
  <c r="BJ897" i="5"/>
  <c r="BU265" i="5"/>
  <c r="DA265" i="5"/>
  <c r="AX714" i="5"/>
  <c r="CD714" i="5"/>
  <c r="BJ673" i="5"/>
  <c r="CP673" i="5"/>
  <c r="BJ171" i="5"/>
  <c r="CP171" i="5"/>
  <c r="BU954" i="5"/>
  <c r="DA954" i="5"/>
  <c r="BJ426" i="5"/>
  <c r="CP426" i="5"/>
  <c r="DA408" i="5"/>
  <c r="BU408" i="5"/>
  <c r="CP133" i="5"/>
  <c r="BJ133" i="5"/>
  <c r="BU77" i="5"/>
  <c r="DA77" i="5"/>
  <c r="BJ840" i="5"/>
  <c r="CP840" i="5"/>
  <c r="DA209" i="5"/>
  <c r="BU209" i="5"/>
  <c r="CD468" i="5"/>
  <c r="AX468" i="5"/>
  <c r="AX741" i="5"/>
  <c r="CD741" i="5"/>
  <c r="BU732" i="5"/>
  <c r="DA732" i="5"/>
  <c r="AX373" i="5"/>
  <c r="CD373" i="5"/>
  <c r="BJ368" i="5"/>
  <c r="CP368" i="5"/>
  <c r="AX45" i="5"/>
  <c r="CD45" i="5"/>
  <c r="AX663" i="5"/>
  <c r="CD663" i="5"/>
  <c r="CD137" i="5"/>
  <c r="AX137" i="5"/>
  <c r="BJ297" i="5"/>
  <c r="CP297" i="5"/>
  <c r="DA189" i="5"/>
  <c r="BU189" i="5"/>
  <c r="BU817" i="5"/>
  <c r="DA817" i="5"/>
  <c r="AX297" i="5"/>
  <c r="CD297" i="5"/>
  <c r="DA972" i="5"/>
  <c r="BU972" i="5"/>
  <c r="BU749" i="5"/>
  <c r="DA749" i="5"/>
  <c r="BJ483" i="5"/>
  <c r="CP483" i="5"/>
  <c r="BU669" i="5"/>
  <c r="DA669" i="5"/>
  <c r="AX938" i="5"/>
  <c r="CD938" i="5"/>
  <c r="AX828" i="5"/>
  <c r="CD828" i="5"/>
  <c r="BU844" i="5"/>
  <c r="DA844" i="5"/>
  <c r="CP953" i="5"/>
  <c r="BJ953" i="5"/>
  <c r="CD304" i="5"/>
  <c r="AX304" i="5"/>
  <c r="DA87" i="5"/>
  <c r="BU87" i="5"/>
  <c r="CP526" i="5"/>
  <c r="BJ526" i="5"/>
  <c r="DA266" i="5"/>
  <c r="BU266" i="5"/>
  <c r="BU1003" i="5"/>
  <c r="DA1003" i="5"/>
  <c r="AX236" i="5"/>
  <c r="CD236" i="5"/>
  <c r="CD717" i="5"/>
  <c r="AX717" i="5"/>
  <c r="BJ87" i="5"/>
  <c r="CP87" i="5"/>
  <c r="CP991" i="5"/>
  <c r="BJ991" i="5"/>
  <c r="BU134" i="5"/>
  <c r="DA134" i="5"/>
  <c r="CP188" i="5"/>
  <c r="BJ188" i="5"/>
  <c r="CP256" i="5"/>
  <c r="BJ256" i="5"/>
  <c r="CD937" i="5"/>
  <c r="AX937" i="5"/>
  <c r="BU304" i="5"/>
  <c r="DA304" i="5"/>
  <c r="CP907" i="5"/>
  <c r="BJ907" i="5"/>
  <c r="AX475" i="5"/>
  <c r="CD475" i="5"/>
  <c r="DA861" i="5"/>
  <c r="BU861" i="5"/>
  <c r="BU500" i="5"/>
  <c r="DA500" i="5"/>
  <c r="BJ749" i="5"/>
  <c r="CP749" i="5"/>
  <c r="CD608" i="5"/>
  <c r="AX608" i="5"/>
  <c r="DA322" i="5"/>
  <c r="BU322" i="5"/>
  <c r="DA885" i="5"/>
  <c r="BU885" i="5"/>
  <c r="AX920" i="5"/>
  <c r="CD920" i="5"/>
  <c r="DA584" i="5"/>
  <c r="BU584" i="5"/>
  <c r="AX382" i="5"/>
  <c r="CD382" i="5"/>
  <c r="CP199" i="5"/>
  <c r="BJ199" i="5"/>
  <c r="DA621" i="5"/>
  <c r="BU621" i="5"/>
  <c r="DA178" i="5"/>
  <c r="BU178" i="5"/>
  <c r="BJ963" i="5"/>
  <c r="CP963" i="5"/>
  <c r="AX745" i="5"/>
  <c r="CD745" i="5"/>
  <c r="CP911" i="5"/>
  <c r="BJ911" i="5"/>
  <c r="BJ616" i="5"/>
  <c r="CP616" i="5"/>
  <c r="DA881" i="5"/>
  <c r="BU881" i="5"/>
  <c r="CD600" i="5"/>
  <c r="AX600" i="5"/>
  <c r="AX22" i="5"/>
  <c r="CD22" i="5"/>
  <c r="AX814" i="5"/>
  <c r="CD814" i="5"/>
  <c r="CP399" i="5"/>
  <c r="BJ399" i="5"/>
  <c r="CP106" i="5"/>
  <c r="BJ106" i="5"/>
  <c r="CD372" i="5"/>
  <c r="AX372" i="5"/>
  <c r="DA272" i="5"/>
  <c r="BU272" i="5"/>
  <c r="CP559" i="5"/>
  <c r="BJ559" i="5"/>
  <c r="DA113" i="5"/>
  <c r="BU113" i="5"/>
  <c r="AX492" i="5"/>
  <c r="CD492" i="5"/>
  <c r="AX194" i="5"/>
  <c r="CD194" i="5"/>
  <c r="BU980" i="5"/>
  <c r="DA980" i="5"/>
  <c r="BJ373" i="5"/>
  <c r="CP373" i="5"/>
  <c r="BJ659" i="5"/>
  <c r="CP659" i="5"/>
  <c r="CP186" i="5"/>
  <c r="BJ186" i="5"/>
  <c r="BU710" i="5"/>
  <c r="DA710" i="5"/>
  <c r="BU899" i="5"/>
  <c r="DA899" i="5"/>
  <c r="CP243" i="5"/>
  <c r="BJ243" i="5"/>
  <c r="BU645" i="5"/>
  <c r="DA645" i="5"/>
  <c r="BU63" i="5"/>
  <c r="DA63" i="5"/>
  <c r="CD748" i="5"/>
  <c r="AX748" i="5"/>
  <c r="AX81" i="5"/>
  <c r="CD81" i="5"/>
  <c r="CP573" i="5"/>
  <c r="BJ573" i="5"/>
  <c r="BJ198" i="5"/>
  <c r="CP198" i="5"/>
  <c r="CP712" i="5"/>
  <c r="BJ712" i="5"/>
  <c r="AX1012" i="5"/>
  <c r="CD1012" i="5"/>
  <c r="BJ806" i="5"/>
  <c r="CP806" i="5"/>
  <c r="BU1007" i="5"/>
  <c r="DA1007" i="5"/>
  <c r="BJ862" i="5"/>
  <c r="CP862" i="5"/>
  <c r="BJ726" i="5"/>
  <c r="CP726" i="5"/>
  <c r="BU51" i="5"/>
  <c r="DA51" i="5"/>
  <c r="BJ505" i="5"/>
  <c r="CP505" i="5"/>
  <c r="BJ309" i="5"/>
  <c r="CP309" i="5"/>
  <c r="BU802" i="5"/>
  <c r="DA802" i="5"/>
  <c r="BJ938" i="5"/>
  <c r="CP938" i="5"/>
  <c r="BJ144" i="5"/>
  <c r="CP144" i="5"/>
  <c r="AX813" i="5"/>
  <c r="CD813" i="5"/>
  <c r="AX998" i="5"/>
  <c r="CD998" i="5"/>
  <c r="BJ158" i="5"/>
  <c r="CP158" i="5"/>
  <c r="CP585" i="5"/>
  <c r="BJ585" i="5"/>
  <c r="CP498" i="5"/>
  <c r="BJ498" i="5"/>
  <c r="F66" i="3"/>
  <c r="F68" i="3" s="1"/>
  <c r="F70" i="3" s="1"/>
  <c r="AX93" i="5"/>
  <c r="CD93" i="5"/>
  <c r="AX767" i="5"/>
  <c r="CD767" i="5"/>
  <c r="CP284" i="5"/>
  <c r="BJ284" i="5"/>
  <c r="CD155" i="5"/>
  <c r="AX155" i="5"/>
  <c r="AX546" i="5"/>
  <c r="CD546" i="5"/>
  <c r="BJ291" i="5"/>
  <c r="CP291" i="5"/>
  <c r="CP784" i="5"/>
  <c r="BJ784" i="5"/>
  <c r="CP472" i="5"/>
  <c r="BJ472" i="5"/>
  <c r="BJ936" i="5"/>
  <c r="CP936" i="5"/>
  <c r="CD229" i="5"/>
  <c r="AX229" i="5"/>
  <c r="CD1011" i="5"/>
  <c r="AX1011" i="5"/>
  <c r="CD919" i="5"/>
  <c r="AX919" i="5"/>
  <c r="DA211" i="5"/>
  <c r="BU211" i="5"/>
  <c r="AX356" i="5"/>
  <c r="CD356" i="5"/>
  <c r="CP668" i="5"/>
  <c r="BJ668" i="5"/>
  <c r="BU678" i="5"/>
  <c r="DA678" i="5"/>
  <c r="DA382" i="5"/>
  <c r="BU382" i="5"/>
  <c r="BU581" i="5"/>
  <c r="DA581" i="5"/>
  <c r="BU942" i="5"/>
  <c r="DA942" i="5"/>
  <c r="BJ444" i="5"/>
  <c r="CP444" i="5"/>
  <c r="DA892" i="5"/>
  <c r="BU892" i="5"/>
  <c r="CP830" i="5"/>
  <c r="BJ830" i="5"/>
  <c r="BJ53" i="5"/>
  <c r="CP53" i="5"/>
  <c r="BU539" i="5"/>
  <c r="DA539" i="5"/>
  <c r="BJ67" i="5"/>
  <c r="CP67" i="5"/>
  <c r="BU693" i="5"/>
  <c r="DA693" i="5"/>
  <c r="DA698" i="5"/>
  <c r="BU698" i="5"/>
  <c r="DA196" i="5"/>
  <c r="BU196" i="5"/>
  <c r="BJ596" i="5"/>
  <c r="CP596" i="5"/>
  <c r="CD451" i="5"/>
  <c r="AX451" i="5"/>
  <c r="CP660" i="5"/>
  <c r="BJ660" i="5"/>
  <c r="DA887" i="5"/>
  <c r="BU887" i="5"/>
  <c r="AX228" i="5"/>
  <c r="CD228" i="5"/>
  <c r="DA910" i="5"/>
  <c r="BU910" i="5"/>
  <c r="BJ890" i="5"/>
  <c r="CP890" i="5"/>
  <c r="BU716" i="5"/>
  <c r="DA716" i="5"/>
  <c r="AX90" i="5"/>
  <c r="CD90" i="5"/>
  <c r="CP609" i="5"/>
  <c r="BJ609" i="5"/>
  <c r="BU546" i="5"/>
  <c r="DA546" i="5"/>
  <c r="AX375" i="5"/>
  <c r="CD375" i="5"/>
  <c r="DA399" i="5"/>
  <c r="BU399" i="5"/>
  <c r="CD577" i="5"/>
  <c r="AX577" i="5"/>
  <c r="DA702" i="5"/>
  <c r="BU702" i="5"/>
  <c r="CP269" i="5"/>
  <c r="BJ269" i="5"/>
  <c r="AX538" i="5"/>
  <c r="CD538" i="5"/>
  <c r="BU204" i="5"/>
  <c r="DA204" i="5"/>
  <c r="DA558" i="5"/>
  <c r="BU558" i="5"/>
  <c r="BJ485" i="5"/>
  <c r="CP485" i="5"/>
  <c r="AX601" i="5"/>
  <c r="CD601" i="5"/>
  <c r="BU137" i="5"/>
  <c r="DA137" i="5"/>
  <c r="CD764" i="5"/>
  <c r="AX764" i="5"/>
  <c r="DA325" i="5"/>
  <c r="BU325" i="5"/>
  <c r="AX359" i="5"/>
  <c r="CD359" i="5"/>
  <c r="CP976" i="5"/>
  <c r="BJ976" i="5"/>
  <c r="AX667" i="5"/>
  <c r="CD667" i="5"/>
  <c r="BJ714" i="5"/>
  <c r="CP714" i="5"/>
  <c r="CD710" i="5"/>
  <c r="AX710" i="5"/>
  <c r="DA319" i="5"/>
  <c r="BU319" i="5"/>
  <c r="BJ728" i="5"/>
  <c r="CP728" i="5"/>
  <c r="CP954" i="5"/>
  <c r="BJ954" i="5"/>
  <c r="CP189" i="5"/>
  <c r="BJ189" i="5"/>
  <c r="BU356" i="5"/>
  <c r="DA356" i="5"/>
  <c r="CP786" i="5"/>
  <c r="BJ786" i="5"/>
  <c r="BU197" i="5"/>
  <c r="DA197" i="5"/>
  <c r="CD283" i="5"/>
  <c r="AX283" i="5"/>
  <c r="DA915" i="5"/>
  <c r="BU915" i="5"/>
  <c r="BU553" i="5"/>
  <c r="DA553" i="5"/>
  <c r="BJ681" i="5"/>
  <c r="CP681" i="5"/>
  <c r="CD561" i="5"/>
  <c r="AX561" i="5"/>
  <c r="BU219" i="5"/>
  <c r="DA219" i="5"/>
  <c r="BU831" i="5"/>
  <c r="DA831" i="5"/>
  <c r="DA301" i="5"/>
  <c r="BU301" i="5"/>
  <c r="BJ689" i="5"/>
  <c r="CP689" i="5"/>
  <c r="CP962" i="5"/>
  <c r="BJ962" i="5"/>
  <c r="AX493" i="5"/>
  <c r="CD493" i="5"/>
  <c r="CD973" i="5"/>
  <c r="AX973" i="5"/>
  <c r="BU680" i="5"/>
  <c r="DA680" i="5"/>
  <c r="BJ27" i="5"/>
  <c r="CP27" i="5"/>
  <c r="AX685" i="5"/>
  <c r="CD685" i="5"/>
  <c r="AX792" i="5"/>
  <c r="CD792" i="5"/>
  <c r="DA761" i="5"/>
  <c r="BU761" i="5"/>
  <c r="BJ566" i="5"/>
  <c r="CP566" i="5"/>
  <c r="BJ788" i="5"/>
  <c r="CP788" i="5"/>
  <c r="BJ82" i="5"/>
  <c r="CP82" i="5"/>
  <c r="BU127" i="5"/>
  <c r="DA127" i="5"/>
  <c r="BJ523" i="5"/>
  <c r="CP523" i="5"/>
  <c r="CP555" i="5"/>
  <c r="BJ555" i="5"/>
  <c r="AX446" i="5"/>
  <c r="CD446" i="5"/>
  <c r="CP400" i="5"/>
  <c r="BJ400" i="5"/>
  <c r="CP567" i="5"/>
  <c r="BJ567" i="5"/>
  <c r="DA509" i="5"/>
  <c r="BU509" i="5"/>
  <c r="CP692" i="5"/>
  <c r="BJ692" i="5"/>
  <c r="BJ657" i="5"/>
  <c r="CP657" i="5"/>
  <c r="BU944" i="5"/>
  <c r="DA944" i="5"/>
  <c r="DA810" i="5"/>
  <c r="BU810" i="5"/>
  <c r="CD469" i="5"/>
  <c r="AX469" i="5"/>
  <c r="DA765" i="5"/>
  <c r="BU765" i="5"/>
  <c r="AX755" i="5"/>
  <c r="CD755" i="5"/>
  <c r="AX478" i="5"/>
  <c r="CD478" i="5"/>
  <c r="DA362" i="5"/>
  <c r="BU362" i="5"/>
  <c r="CP251" i="5"/>
  <c r="BJ251" i="5"/>
  <c r="AX233" i="5"/>
  <c r="CD233" i="5"/>
  <c r="BU670" i="5"/>
  <c r="DA670" i="5"/>
  <c r="BU374" i="5"/>
  <c r="DA374" i="5"/>
  <c r="DA515" i="5"/>
  <c r="BU515" i="5"/>
  <c r="DA590" i="5"/>
  <c r="BU590" i="5"/>
  <c r="AX984" i="5"/>
  <c r="CD984" i="5"/>
  <c r="AX695" i="5"/>
  <c r="CD695" i="5"/>
  <c r="CP413" i="5"/>
  <c r="BJ413" i="5"/>
  <c r="BU563" i="5"/>
  <c r="DA563" i="5"/>
  <c r="AX517" i="5"/>
  <c r="CD517" i="5"/>
  <c r="DA135" i="5"/>
  <c r="BU135" i="5"/>
  <c r="CD17" i="5"/>
  <c r="AX17" i="5"/>
  <c r="CP370" i="5"/>
  <c r="BJ370" i="5"/>
  <c r="BU15" i="5"/>
  <c r="DA15" i="5"/>
  <c r="AX922" i="5"/>
  <c r="CD922" i="5"/>
  <c r="BU173" i="5"/>
  <c r="DA173" i="5"/>
  <c r="BU19" i="5"/>
  <c r="DA19" i="5"/>
  <c r="CP819" i="5"/>
  <c r="BJ819" i="5"/>
  <c r="AX838" i="5"/>
  <c r="CD838" i="5"/>
  <c r="DA566" i="5"/>
  <c r="BU566" i="5"/>
  <c r="AX687" i="5"/>
  <c r="CD687" i="5"/>
  <c r="AX691" i="5"/>
  <c r="CD691" i="5"/>
  <c r="BJ90" i="5"/>
  <c r="CP90" i="5"/>
  <c r="DA473" i="5"/>
  <c r="BU473" i="5"/>
  <c r="BJ468" i="5"/>
  <c r="CP468" i="5"/>
  <c r="AX379" i="5"/>
  <c r="CD379" i="5"/>
  <c r="BU457" i="5"/>
  <c r="DA457" i="5"/>
  <c r="DA295" i="5"/>
  <c r="BU295" i="5"/>
  <c r="AX817" i="5"/>
  <c r="CD817" i="5"/>
  <c r="CP809" i="5"/>
  <c r="BJ809" i="5"/>
  <c r="BJ645" i="5"/>
  <c r="CP645" i="5"/>
  <c r="BU591" i="5"/>
  <c r="DA591" i="5"/>
  <c r="BJ615" i="5"/>
  <c r="CP615" i="5"/>
  <c r="AX669" i="5"/>
  <c r="CD669" i="5"/>
  <c r="BU164" i="5"/>
  <c r="DA164" i="5"/>
  <c r="BJ558" i="5"/>
  <c r="CP558" i="5"/>
  <c r="BU477" i="5"/>
  <c r="DA477" i="5"/>
  <c r="DA868" i="5"/>
  <c r="BU868" i="5"/>
  <c r="CD242" i="5"/>
  <c r="AX242" i="5"/>
  <c r="AX75" i="5"/>
  <c r="CD75" i="5"/>
  <c r="CD780" i="5"/>
  <c r="AX780" i="5"/>
  <c r="CD971" i="5"/>
  <c r="AX971" i="5"/>
  <c r="CP1000" i="5"/>
  <c r="BJ1000" i="5"/>
  <c r="AX648" i="5"/>
  <c r="CD648" i="5"/>
  <c r="DA400" i="5"/>
  <c r="BU400" i="5"/>
  <c r="CP254" i="5"/>
  <c r="BJ254" i="5"/>
  <c r="CD709" i="5"/>
  <c r="AX709" i="5"/>
  <c r="AX992" i="5"/>
  <c r="CD992" i="5"/>
  <c r="BJ175" i="5"/>
  <c r="CP175" i="5"/>
  <c r="CP920" i="5"/>
  <c r="BJ920" i="5"/>
  <c r="BU1006" i="5"/>
  <c r="DA1006" i="5"/>
  <c r="BJ23" i="5"/>
  <c r="CP23" i="5"/>
  <c r="AX166" i="5"/>
  <c r="CD166" i="5"/>
  <c r="CD969" i="5"/>
  <c r="AX969" i="5"/>
  <c r="DA534" i="5"/>
  <c r="BU534" i="5"/>
  <c r="BU257" i="5"/>
  <c r="DA257" i="5"/>
  <c r="CD725" i="5"/>
  <c r="AX725" i="5"/>
  <c r="AX495" i="5"/>
  <c r="CD495" i="5"/>
  <c r="BU656" i="5"/>
  <c r="DA656" i="5"/>
  <c r="BU450" i="5"/>
  <c r="DA450" i="5"/>
  <c r="AX55" i="5"/>
  <c r="CD55" i="5"/>
  <c r="AX976" i="5"/>
  <c r="CD976" i="5"/>
  <c r="BJ720" i="5"/>
  <c r="CP720" i="5"/>
  <c r="AX57" i="5"/>
  <c r="CD57" i="5"/>
  <c r="CD676" i="5"/>
  <c r="AX676" i="5"/>
  <c r="BU674" i="5"/>
  <c r="DA674" i="5"/>
  <c r="DA774" i="5"/>
  <c r="BU774" i="5"/>
  <c r="CD680" i="5"/>
  <c r="AX680" i="5"/>
  <c r="CP678" i="5"/>
  <c r="BJ678" i="5"/>
  <c r="BJ531" i="5"/>
  <c r="CP531" i="5"/>
  <c r="CP710" i="5"/>
  <c r="BJ710" i="5"/>
  <c r="AX355" i="5"/>
  <c r="CD355" i="5"/>
  <c r="BU21" i="5"/>
  <c r="DA21" i="5"/>
  <c r="BJ950" i="5"/>
  <c r="CP950" i="5"/>
  <c r="CD397" i="5"/>
  <c r="AX397" i="5"/>
  <c r="BJ691" i="5"/>
  <c r="CP691" i="5"/>
  <c r="BU531" i="5"/>
  <c r="DA531" i="5"/>
  <c r="AX664" i="5"/>
  <c r="CD664" i="5"/>
  <c r="DA401" i="5"/>
  <c r="BU401" i="5"/>
  <c r="BU507" i="5"/>
  <c r="DA507" i="5"/>
  <c r="BU567" i="5"/>
  <c r="DA567" i="5"/>
  <c r="CD694" i="5"/>
  <c r="AX694" i="5"/>
  <c r="DA884" i="5"/>
  <c r="BU884" i="5"/>
  <c r="AX421" i="5"/>
  <c r="CD421" i="5"/>
  <c r="BJ40" i="5"/>
  <c r="CP40" i="5"/>
  <c r="CD342" i="5"/>
  <c r="AX342" i="5"/>
  <c r="CP165" i="5"/>
  <c r="BJ165" i="5"/>
  <c r="DA102" i="5"/>
  <c r="BU102" i="5"/>
  <c r="CD504" i="5"/>
  <c r="AX504" i="5"/>
  <c r="CP1004" i="5"/>
  <c r="BJ1004" i="5"/>
  <c r="CP151" i="5"/>
  <c r="BJ151" i="5"/>
  <c r="BJ793" i="5"/>
  <c r="CP793" i="5"/>
  <c r="CP174" i="5"/>
  <c r="BJ174" i="5"/>
  <c r="AX313" i="5"/>
  <c r="CD313" i="5"/>
  <c r="CP62" i="5"/>
  <c r="BJ62" i="5"/>
  <c r="CD256" i="5"/>
  <c r="AX256" i="5"/>
  <c r="DA92" i="5"/>
  <c r="BU92" i="5"/>
  <c r="AX323" i="5"/>
  <c r="CD323" i="5"/>
  <c r="AX910" i="5"/>
  <c r="CD910" i="5"/>
  <c r="CD235" i="5"/>
  <c r="AX235" i="5"/>
  <c r="CP463" i="5"/>
  <c r="BJ463" i="5"/>
  <c r="DA303" i="5"/>
  <c r="BU303" i="5"/>
  <c r="BU393" i="5"/>
  <c r="DA393" i="5"/>
  <c r="CP628" i="5"/>
  <c r="BJ628" i="5"/>
  <c r="CD133" i="5"/>
  <c r="AX133" i="5"/>
  <c r="BJ327" i="5"/>
  <c r="CP327" i="5"/>
  <c r="AX46" i="5"/>
  <c r="CD46" i="5"/>
  <c r="AX743" i="5"/>
  <c r="CD743" i="5"/>
  <c r="DA447" i="5"/>
  <c r="BU447" i="5"/>
  <c r="CD412" i="5"/>
  <c r="AX412" i="5"/>
  <c r="BU430" i="5"/>
  <c r="DA430" i="5"/>
  <c r="CP342" i="5"/>
  <c r="BJ342" i="5"/>
  <c r="CD1006" i="5"/>
  <c r="AX1006" i="5"/>
  <c r="DA772" i="5"/>
  <c r="BU772" i="5"/>
  <c r="CD276" i="5"/>
  <c r="AX276" i="5"/>
  <c r="DA437" i="5"/>
  <c r="BU437" i="5"/>
  <c r="CD616" i="5"/>
  <c r="AX616" i="5"/>
  <c r="BU486" i="5"/>
  <c r="DA486" i="5"/>
  <c r="DA916" i="5"/>
  <c r="BU916" i="5"/>
  <c r="AX177" i="5"/>
  <c r="CD177" i="5"/>
  <c r="BJ989" i="5"/>
  <c r="CP989" i="5"/>
  <c r="CP108" i="5"/>
  <c r="BJ108" i="5"/>
  <c r="AX331" i="5"/>
  <c r="CD331" i="5"/>
  <c r="CP768" i="5"/>
  <c r="BJ768" i="5"/>
  <c r="H63" i="3"/>
  <c r="G65" i="3"/>
  <c r="G67" i="3"/>
  <c r="DA131" i="5"/>
  <c r="BU131" i="5"/>
  <c r="BJ934" i="5"/>
  <c r="CP934" i="5"/>
  <c r="F32" i="3"/>
  <c r="F34" i="3" s="1"/>
  <c r="F30" i="3"/>
  <c r="AX779" i="5"/>
  <c r="CD779" i="5"/>
  <c r="BJ516" i="5"/>
  <c r="CP516" i="5"/>
  <c r="CP810" i="5"/>
  <c r="BJ810" i="5"/>
  <c r="DA623" i="5"/>
  <c r="BU623" i="5"/>
  <c r="CD1001" i="5"/>
  <c r="AX1001" i="5"/>
  <c r="CP246" i="5"/>
  <c r="BJ246" i="5"/>
  <c r="CP245" i="5"/>
  <c r="BJ245" i="5"/>
  <c r="CD661" i="5"/>
  <c r="AX661" i="5"/>
  <c r="CP851" i="5"/>
  <c r="BJ851" i="5"/>
  <c r="BJ924" i="5"/>
  <c r="CP924" i="5"/>
  <c r="CD733" i="5"/>
  <c r="AX733" i="5"/>
  <c r="DA139" i="5"/>
  <c r="BU139" i="5"/>
  <c r="BJ549" i="5"/>
  <c r="CP549" i="5"/>
  <c r="BJ912" i="5"/>
  <c r="CP912" i="5"/>
  <c r="AX500" i="5"/>
  <c r="CD500" i="5"/>
  <c r="CP838" i="5"/>
  <c r="BJ838" i="5"/>
  <c r="BJ494" i="5"/>
  <c r="CP494" i="5"/>
  <c r="BJ859" i="5"/>
  <c r="CP859" i="5"/>
  <c r="AX548" i="5"/>
  <c r="CD548" i="5"/>
  <c r="DA98" i="5"/>
  <c r="BU98" i="5"/>
  <c r="CP528" i="5"/>
  <c r="BJ528" i="5"/>
  <c r="BJ640" i="5"/>
  <c r="CP640" i="5"/>
  <c r="DA875" i="5"/>
  <c r="BU875" i="5"/>
  <c r="CD591" i="5"/>
  <c r="AX591" i="5"/>
  <c r="BJ922" i="5"/>
  <c r="CP922" i="5"/>
  <c r="BJ91" i="5"/>
  <c r="CP91" i="5"/>
  <c r="CD636" i="5"/>
  <c r="AX636" i="5"/>
  <c r="CP405" i="5"/>
  <c r="BJ405" i="5"/>
  <c r="BU294" i="5"/>
  <c r="DA294" i="5"/>
  <c r="CP514" i="5"/>
  <c r="BJ514" i="5"/>
  <c r="CD145" i="5"/>
  <c r="AX145" i="5"/>
  <c r="CP244" i="5"/>
  <c r="BJ244" i="5"/>
  <c r="BU576" i="5"/>
  <c r="DA576" i="5"/>
  <c r="AX447" i="5"/>
  <c r="CD447" i="5"/>
  <c r="DA504" i="5"/>
  <c r="BU504" i="5"/>
  <c r="CP300" i="5"/>
  <c r="BJ300" i="5"/>
  <c r="CP209" i="5"/>
  <c r="BJ209" i="5"/>
  <c r="DA552" i="5"/>
  <c r="BU552" i="5"/>
  <c r="AX460" i="5"/>
  <c r="CD460" i="5"/>
  <c r="BJ583" i="5"/>
  <c r="CP583" i="5"/>
  <c r="DA121" i="5"/>
  <c r="BU121" i="5"/>
  <c r="DA456" i="5"/>
  <c r="BU456" i="5"/>
  <c r="DA404" i="5"/>
  <c r="BU404" i="5"/>
  <c r="DA863" i="5"/>
  <c r="BU863" i="5"/>
  <c r="DA308" i="5"/>
  <c r="BU308" i="5"/>
  <c r="CD392" i="5"/>
  <c r="AX392" i="5"/>
  <c r="CD199" i="5"/>
  <c r="AX199" i="5"/>
  <c r="CD807" i="5"/>
  <c r="AX807" i="5"/>
  <c r="BU444" i="5"/>
  <c r="DA444" i="5"/>
  <c r="CD522" i="5"/>
  <c r="AX522" i="5"/>
  <c r="BJ763" i="5"/>
  <c r="CP763" i="5"/>
  <c r="AX111" i="5"/>
  <c r="CD111" i="5"/>
  <c r="CP394" i="5"/>
  <c r="BJ394" i="5"/>
  <c r="BJ250" i="5"/>
  <c r="CP250" i="5"/>
  <c r="DA395" i="5"/>
  <c r="BU395" i="5"/>
  <c r="CD275" i="5"/>
  <c r="AX275" i="5"/>
  <c r="AX908" i="5"/>
  <c r="CD908" i="5"/>
  <c r="AX311" i="5"/>
  <c r="CD311" i="5"/>
  <c r="BJ204" i="5"/>
  <c r="CP204" i="5"/>
  <c r="BU919" i="5"/>
  <c r="DA919" i="5"/>
  <c r="DA857" i="5"/>
  <c r="BU857" i="5"/>
  <c r="DA508" i="5"/>
  <c r="BU508" i="5"/>
  <c r="AX731" i="5"/>
  <c r="CD731" i="5"/>
  <c r="DA151" i="5"/>
  <c r="BU151" i="5"/>
  <c r="CD110" i="5"/>
  <c r="AX110" i="5"/>
  <c r="AX867" i="5"/>
  <c r="CD867" i="5"/>
  <c r="AX751" i="5"/>
  <c r="CD751" i="5"/>
  <c r="CD437" i="5"/>
  <c r="AX437" i="5"/>
  <c r="CP995" i="5"/>
  <c r="BJ995" i="5"/>
  <c r="AX222" i="5"/>
  <c r="CD222" i="5"/>
  <c r="CD769" i="5"/>
  <c r="AX769" i="5"/>
  <c r="DA423" i="5"/>
  <c r="BU423" i="5"/>
  <c r="CD62" i="5"/>
  <c r="AX62" i="5"/>
  <c r="CP278" i="5"/>
  <c r="BJ278" i="5"/>
  <c r="CP617" i="5"/>
  <c r="BJ617" i="5"/>
  <c r="AX425" i="5"/>
  <c r="CD425" i="5"/>
  <c r="CP447" i="5"/>
  <c r="BJ447" i="5"/>
  <c r="CD768" i="5"/>
  <c r="AX768" i="5"/>
  <c r="BJ196" i="5"/>
  <c r="CP196" i="5"/>
  <c r="BJ667" i="5"/>
  <c r="CP667" i="5"/>
  <c r="CP374" i="5"/>
  <c r="BJ374" i="5"/>
  <c r="CD213" i="5"/>
  <c r="AX213" i="5"/>
  <c r="AX525" i="5"/>
  <c r="CD525" i="5"/>
  <c r="DA626" i="5"/>
  <c r="BU626" i="5"/>
  <c r="BU848" i="5"/>
  <c r="DA848" i="5"/>
  <c r="CP941" i="5"/>
  <c r="BJ941" i="5"/>
  <c r="AX630" i="5"/>
  <c r="CD630" i="5"/>
  <c r="DA743" i="5"/>
  <c r="BU743" i="5"/>
  <c r="CD875" i="5"/>
  <c r="AX875" i="5"/>
  <c r="CP104" i="5"/>
  <c r="BJ104" i="5"/>
  <c r="BJ849" i="5"/>
  <c r="CP849" i="5"/>
  <c r="CP964" i="5"/>
  <c r="BJ964" i="5"/>
  <c r="CP625" i="5"/>
  <c r="BJ625" i="5"/>
  <c r="BU130" i="5"/>
  <c r="DA130" i="5"/>
  <c r="CP546" i="5"/>
  <c r="BJ546" i="5"/>
  <c r="AX305" i="5"/>
  <c r="CD305" i="5"/>
  <c r="BJ420" i="5"/>
  <c r="CP420" i="5"/>
  <c r="CP267" i="5"/>
  <c r="BJ267" i="5"/>
  <c r="CD897" i="5"/>
  <c r="AX897" i="5"/>
  <c r="CP833" i="5"/>
  <c r="BJ833" i="5"/>
  <c r="BJ418" i="5"/>
  <c r="CP418" i="5"/>
  <c r="BJ487" i="5"/>
  <c r="CP487" i="5"/>
  <c r="BU548" i="5"/>
  <c r="DA548" i="5"/>
  <c r="CD114" i="5"/>
  <c r="AX114" i="5"/>
  <c r="CD927" i="5"/>
  <c r="AX927" i="5"/>
  <c r="CP923" i="5"/>
  <c r="BJ923" i="5"/>
  <c r="BJ431" i="5"/>
  <c r="CP431" i="5"/>
  <c r="BU687" i="5"/>
  <c r="DA687" i="5"/>
  <c r="DA181" i="5"/>
  <c r="BU181" i="5"/>
  <c r="AX287" i="5"/>
  <c r="CD287" i="5"/>
  <c r="BJ510" i="5"/>
  <c r="CP510" i="5"/>
  <c r="DA607" i="5"/>
  <c r="BU607" i="5"/>
  <c r="CD715" i="5"/>
  <c r="AX715" i="5"/>
  <c r="BU148" i="5"/>
  <c r="DA148" i="5"/>
  <c r="CP637" i="5"/>
  <c r="BJ637" i="5"/>
  <c r="CD96" i="5"/>
  <c r="AX96" i="5"/>
  <c r="CD594" i="5"/>
  <c r="AX594" i="5"/>
  <c r="BU931" i="5"/>
  <c r="DA931" i="5"/>
  <c r="BJ753" i="5"/>
  <c r="CP753" i="5"/>
  <c r="DA78" i="5"/>
  <c r="BU78" i="5"/>
  <c r="AX1004" i="5"/>
  <c r="CD1004" i="5"/>
  <c r="CP857" i="5"/>
  <c r="BJ857" i="5"/>
  <c r="DA814" i="5"/>
  <c r="BU814" i="5"/>
  <c r="CD494" i="5"/>
  <c r="AX494" i="5"/>
  <c r="BU289" i="5"/>
  <c r="DA289" i="5"/>
  <c r="DA419" i="5"/>
  <c r="BU419" i="5"/>
  <c r="CD498" i="5"/>
  <c r="AX498" i="5"/>
  <c r="BU888" i="5"/>
  <c r="DA888" i="5"/>
  <c r="AX244" i="5"/>
  <c r="CD244" i="5"/>
  <c r="CP889" i="5"/>
  <c r="BJ889" i="5"/>
  <c r="AX994" i="5"/>
  <c r="CD994" i="5"/>
  <c r="CP473" i="5"/>
  <c r="BJ473" i="5"/>
  <c r="DA329" i="5"/>
  <c r="BU329" i="5"/>
  <c r="BU369" i="5"/>
  <c r="DA369" i="5"/>
  <c r="AX982" i="5"/>
  <c r="CD982" i="5"/>
  <c r="AX505" i="5"/>
  <c r="CD505" i="5"/>
  <c r="AX15" i="5"/>
  <c r="CD15" i="5"/>
  <c r="AX337" i="5"/>
  <c r="CD337" i="5"/>
  <c r="BU654" i="5"/>
  <c r="DA654" i="5"/>
  <c r="CD472" i="5"/>
  <c r="AX472" i="5"/>
  <c r="AX519" i="5"/>
  <c r="CD519" i="5"/>
  <c r="CP639" i="5"/>
  <c r="BJ639" i="5"/>
  <c r="CD877" i="5"/>
  <c r="AX877" i="5"/>
  <c r="BU460" i="5"/>
  <c r="DA460" i="5"/>
  <c r="DA557" i="5"/>
  <c r="BU557" i="5"/>
  <c r="DA386" i="5"/>
  <c r="BU386" i="5"/>
  <c r="DA949" i="5"/>
  <c r="BU949" i="5"/>
  <c r="BU786" i="5"/>
  <c r="DA786" i="5"/>
  <c r="DA927" i="5"/>
  <c r="BU927" i="5"/>
  <c r="BU35" i="5"/>
  <c r="DA35" i="5"/>
  <c r="CP1011" i="5"/>
  <c r="BJ1011" i="5"/>
  <c r="AX30" i="5"/>
  <c r="CD30" i="5"/>
  <c r="BJ519" i="5"/>
  <c r="CP519" i="5"/>
  <c r="BJ216" i="5"/>
  <c r="CP216" i="5"/>
  <c r="AX312" i="5"/>
  <c r="CD312" i="5"/>
  <c r="AX44" i="5"/>
  <c r="CD44" i="5"/>
  <c r="BJ550" i="5"/>
  <c r="CP550" i="5"/>
  <c r="CP774" i="5"/>
  <c r="BJ774" i="5"/>
  <c r="BJ18" i="5"/>
  <c r="CP18" i="5"/>
  <c r="BU886" i="5"/>
  <c r="DA886" i="5"/>
  <c r="CD72" i="5"/>
  <c r="AX72" i="5"/>
  <c r="CP139" i="5"/>
  <c r="BJ139" i="5"/>
  <c r="CD263" i="5"/>
  <c r="AX263" i="5"/>
  <c r="AX618" i="5"/>
  <c r="CD618" i="5"/>
  <c r="DA159" i="5"/>
  <c r="BU159" i="5"/>
  <c r="DA282" i="5"/>
  <c r="BU282" i="5"/>
  <c r="CD774" i="5"/>
  <c r="AX774" i="5"/>
  <c r="CD586" i="5"/>
  <c r="AX586" i="5"/>
  <c r="AX52" i="5"/>
  <c r="CD52" i="5"/>
  <c r="CD262" i="5"/>
  <c r="AX262" i="5"/>
  <c r="CD883" i="5"/>
  <c r="AX883" i="5"/>
  <c r="CD997" i="5"/>
  <c r="AX997" i="5"/>
  <c r="BU991" i="5"/>
  <c r="DA991" i="5"/>
  <c r="DA745" i="5"/>
  <c r="BU745" i="5"/>
  <c r="BJ822" i="5"/>
  <c r="CP822" i="5"/>
  <c r="CP697" i="5"/>
  <c r="BJ697" i="5"/>
  <c r="CP665" i="5"/>
  <c r="BJ665" i="5"/>
  <c r="AX988" i="5"/>
  <c r="CD988" i="5"/>
  <c r="CP766" i="5"/>
  <c r="BJ766" i="5"/>
  <c r="CP960" i="5"/>
  <c r="BJ960" i="5"/>
  <c r="CD656" i="5"/>
  <c r="AX656" i="5"/>
  <c r="BU23" i="5"/>
  <c r="DA23" i="5"/>
  <c r="BU215" i="5"/>
  <c r="DA215" i="5"/>
  <c r="BU738" i="5"/>
  <c r="DA738" i="5"/>
  <c r="BU275" i="5"/>
  <c r="DA275" i="5"/>
  <c r="BJ363" i="5"/>
  <c r="CP363" i="5"/>
  <c r="AX94" i="5"/>
  <c r="CD94" i="5"/>
  <c r="BJ481" i="5"/>
  <c r="CP481" i="5"/>
  <c r="DA115" i="5"/>
  <c r="BU115" i="5"/>
  <c r="DA254" i="5"/>
  <c r="BU254" i="5"/>
  <c r="CP84" i="5"/>
  <c r="BJ84" i="5"/>
  <c r="CP502" i="5"/>
  <c r="BJ502" i="5"/>
  <c r="AX290" i="5"/>
  <c r="CD290" i="5"/>
  <c r="BJ344" i="5"/>
  <c r="CP344" i="5"/>
  <c r="DA106" i="5"/>
  <c r="BU106" i="5"/>
  <c r="DA114" i="5"/>
  <c r="BU114" i="5"/>
  <c r="DA968" i="5"/>
  <c r="BU968" i="5"/>
  <c r="BJ218" i="5"/>
  <c r="CP218" i="5"/>
  <c r="CP901" i="5"/>
  <c r="BJ901" i="5"/>
  <c r="BJ295" i="5"/>
  <c r="CP295" i="5"/>
  <c r="BJ326" i="5"/>
  <c r="CP326" i="5"/>
  <c r="CD901" i="5"/>
  <c r="AX901" i="5"/>
  <c r="CD267" i="5"/>
  <c r="AX267" i="5"/>
  <c r="CD265" i="5"/>
  <c r="AX265" i="5"/>
  <c r="DA526" i="5"/>
  <c r="BU526" i="5"/>
  <c r="CP704" i="5"/>
  <c r="BJ704" i="5"/>
  <c r="CD913" i="5"/>
  <c r="AX913" i="5"/>
  <c r="G13" i="3"/>
  <c r="G11" i="3"/>
  <c r="H9" i="3"/>
  <c r="BJ456" i="5"/>
  <c r="CP456" i="5"/>
  <c r="BJ796" i="5"/>
  <c r="CP796" i="5"/>
  <c r="DA841" i="5"/>
  <c r="BU841" i="5"/>
  <c r="AX361" i="5"/>
  <c r="CD361" i="5"/>
  <c r="BJ379" i="5"/>
  <c r="CP379" i="5"/>
  <c r="BU537" i="5"/>
  <c r="DA537" i="5"/>
  <c r="AX428" i="5"/>
  <c r="CD428" i="5"/>
  <c r="DA285" i="5"/>
  <c r="BU285" i="5"/>
  <c r="AX850" i="5"/>
  <c r="CD850" i="5"/>
  <c r="BU707" i="5"/>
  <c r="DA707" i="5"/>
  <c r="BU1011" i="5"/>
  <c r="DA1011" i="5"/>
  <c r="DA521" i="5"/>
  <c r="BU521" i="5"/>
  <c r="AX79" i="5"/>
  <c r="CD79" i="5"/>
  <c r="BU592" i="5"/>
  <c r="DA592" i="5"/>
  <c r="BJ798" i="5"/>
  <c r="CP798" i="5"/>
  <c r="AX167" i="5"/>
  <c r="CD167" i="5"/>
  <c r="DA536" i="5"/>
  <c r="BU536" i="5"/>
  <c r="BU434" i="5"/>
  <c r="DA434" i="5"/>
  <c r="CP724" i="5"/>
  <c r="BJ724" i="5"/>
  <c r="BJ43" i="5"/>
  <c r="CP43" i="5"/>
  <c r="CP752" i="5"/>
  <c r="BJ752" i="5"/>
  <c r="AX763" i="5"/>
  <c r="CD763" i="5"/>
  <c r="BU958" i="5"/>
  <c r="DA958" i="5"/>
  <c r="CD129" i="5"/>
  <c r="AX129" i="5"/>
  <c r="AX737" i="5"/>
  <c r="CD737" i="5"/>
  <c r="BJ996" i="5"/>
  <c r="CP996" i="5"/>
  <c r="BU872" i="5"/>
  <c r="DA872" i="5"/>
  <c r="BU840" i="5"/>
  <c r="DA840" i="5"/>
  <c r="BJ1003" i="5"/>
  <c r="CP1003" i="5"/>
  <c r="BJ490" i="5"/>
  <c r="CP490" i="5"/>
  <c r="AX798" i="5"/>
  <c r="CD798" i="5"/>
  <c r="BU779" i="5"/>
  <c r="DA779" i="5"/>
  <c r="BU440" i="5"/>
  <c r="DA440" i="5"/>
  <c r="CD264" i="5"/>
  <c r="AX264" i="5"/>
  <c r="CD797" i="5"/>
  <c r="AX797" i="5"/>
  <c r="BJ820" i="5"/>
  <c r="CP820" i="5"/>
  <c r="CD582" i="5"/>
  <c r="AX582" i="5"/>
  <c r="DA809" i="5"/>
  <c r="BU809" i="5"/>
  <c r="G31" i="3"/>
  <c r="G29" i="3"/>
  <c r="H27" i="3"/>
  <c r="AX162" i="5"/>
  <c r="CD162" i="5"/>
  <c r="AX345" i="5"/>
  <c r="CD345" i="5"/>
  <c r="CP959" i="5"/>
  <c r="BJ959" i="5"/>
  <c r="AX347" i="5"/>
  <c r="CD347" i="5"/>
  <c r="BU299" i="5"/>
  <c r="DA299" i="5"/>
  <c r="CP362" i="5"/>
  <c r="BJ362" i="5"/>
  <c r="CD207" i="5"/>
  <c r="AX207" i="5"/>
  <c r="DA634" i="5"/>
  <c r="BU634" i="5"/>
  <c r="AX511" i="5"/>
  <c r="CD511" i="5"/>
  <c r="BJ19" i="5"/>
  <c r="CP19" i="5"/>
  <c r="CP672" i="5"/>
  <c r="BJ672" i="5"/>
  <c r="BU370" i="5"/>
  <c r="DA370" i="5"/>
  <c r="BU360" i="5"/>
  <c r="DA360" i="5"/>
  <c r="BU75" i="5"/>
  <c r="DA75" i="5"/>
  <c r="BU823" i="5"/>
  <c r="DA823" i="5"/>
  <c r="DA805" i="5"/>
  <c r="BU805" i="5"/>
  <c r="BJ428" i="5"/>
  <c r="CP428" i="5"/>
  <c r="BU368" i="5"/>
  <c r="DA368" i="5"/>
  <c r="CD825" i="5"/>
  <c r="AX825" i="5"/>
  <c r="DA911" i="5"/>
  <c r="BU911" i="5"/>
  <c r="CD535" i="5"/>
  <c r="AX535" i="5"/>
  <c r="BJ644" i="5"/>
  <c r="CP644" i="5"/>
  <c r="AX822" i="5"/>
  <c r="CD822" i="5"/>
  <c r="DA825" i="5"/>
  <c r="BU825" i="5"/>
  <c r="CP195" i="5"/>
  <c r="BJ195" i="5"/>
  <c r="CD852" i="5"/>
  <c r="AX852" i="5"/>
  <c r="DA616" i="5"/>
  <c r="BU616" i="5"/>
  <c r="CP776" i="5"/>
  <c r="BJ776" i="5"/>
  <c r="CD471" i="5"/>
  <c r="AX471" i="5"/>
  <c r="BU717" i="5"/>
  <c r="DA717" i="5"/>
  <c r="AX644" i="5"/>
  <c r="CD644" i="5"/>
  <c r="BU957" i="5"/>
  <c r="DA957" i="5"/>
  <c r="BU705" i="5"/>
  <c r="DA705" i="5"/>
  <c r="DA753" i="5"/>
  <c r="BU753" i="5"/>
  <c r="AX987" i="5"/>
  <c r="CD987" i="5"/>
  <c r="DA777" i="5"/>
  <c r="BU777" i="5"/>
  <c r="CD789" i="5"/>
  <c r="AX789" i="5"/>
  <c r="AX339" i="5"/>
  <c r="CD339" i="5"/>
  <c r="AX248" i="5"/>
  <c r="CD248" i="5"/>
  <c r="BU984" i="5"/>
  <c r="DA984" i="5"/>
  <c r="AX800" i="5"/>
  <c r="CD800" i="5"/>
  <c r="CP211" i="5"/>
  <c r="BJ211" i="5"/>
  <c r="BU383" i="5"/>
  <c r="DA383" i="5"/>
  <c r="CD658" i="5"/>
  <c r="AX658" i="5"/>
  <c r="DA297" i="5"/>
  <c r="BU297" i="5"/>
  <c r="BJ319" i="5"/>
  <c r="CP319" i="5"/>
  <c r="CD713" i="5"/>
  <c r="AX713" i="5"/>
  <c r="BJ307" i="5"/>
  <c r="CP307" i="5"/>
  <c r="BU555" i="5"/>
  <c r="DA555" i="5"/>
  <c r="DA820" i="5"/>
  <c r="BU820" i="5"/>
  <c r="CD830" i="5"/>
  <c r="AX830" i="5"/>
  <c r="BU129" i="5"/>
  <c r="DA129" i="5"/>
  <c r="AX956" i="5"/>
  <c r="CD956" i="5"/>
  <c r="BU595" i="5"/>
  <c r="DA595" i="5"/>
  <c r="CD231" i="5"/>
  <c r="AX231" i="5"/>
  <c r="CP201" i="5"/>
  <c r="BJ201" i="5"/>
  <c r="DA293" i="5"/>
  <c r="BU293" i="5"/>
  <c r="CD573" i="5"/>
  <c r="AX573" i="5"/>
  <c r="CP213" i="5"/>
  <c r="BJ213" i="5"/>
  <c r="CD261" i="5"/>
  <c r="AX261" i="5"/>
  <c r="CP895" i="5"/>
  <c r="BJ895" i="5"/>
  <c r="CD645" i="5"/>
  <c r="AX645" i="5"/>
  <c r="BU533" i="5"/>
  <c r="DA533" i="5"/>
  <c r="BU571" i="5"/>
  <c r="DA571" i="5"/>
  <c r="AX239" i="5"/>
  <c r="CD239" i="5"/>
  <c r="CP888" i="5"/>
  <c r="BJ888" i="5"/>
  <c r="BU766" i="5"/>
  <c r="DA766" i="5"/>
  <c r="DA815" i="5"/>
  <c r="BU815" i="5"/>
  <c r="BJ808" i="5"/>
  <c r="CP808" i="5"/>
  <c r="BJ871" i="5"/>
  <c r="CP871" i="5"/>
  <c r="AX385" i="5"/>
  <c r="CD385" i="5"/>
  <c r="BU760" i="5"/>
  <c r="DA760" i="5"/>
  <c r="CP740" i="5"/>
  <c r="BJ740" i="5"/>
  <c r="BU956" i="5"/>
  <c r="DA956" i="5"/>
  <c r="CP952" i="5"/>
  <c r="BJ952" i="5"/>
  <c r="DA261" i="5"/>
  <c r="BU261" i="5"/>
  <c r="BU649" i="5"/>
  <c r="DA649" i="5"/>
  <c r="AX146" i="5"/>
  <c r="CD146" i="5"/>
  <c r="BU489" i="5"/>
  <c r="DA489" i="5"/>
  <c r="BU776" i="5"/>
  <c r="DA776" i="5"/>
  <c r="DA725" i="5"/>
  <c r="BU725" i="5"/>
  <c r="BU428" i="5"/>
  <c r="DA428" i="5"/>
  <c r="BJ292" i="5"/>
  <c r="CP292" i="5"/>
  <c r="BU517" i="5"/>
  <c r="DA517" i="5"/>
  <c r="CP134" i="5"/>
  <c r="BJ134" i="5"/>
  <c r="BU350" i="5"/>
  <c r="DA350" i="5"/>
  <c r="DA652" i="5"/>
  <c r="BU652" i="5"/>
  <c r="CD791" i="5"/>
  <c r="AX791" i="5"/>
  <c r="BJ842" i="5"/>
  <c r="CP842" i="5"/>
  <c r="BJ150" i="5"/>
  <c r="CP150" i="5"/>
  <c r="AX371" i="5"/>
  <c r="CD371" i="5"/>
  <c r="BJ717" i="5"/>
  <c r="CP717" i="5"/>
  <c r="BJ21" i="5"/>
  <c r="CP21" i="5"/>
  <c r="BU379" i="5"/>
  <c r="DA379" i="5"/>
  <c r="DA635" i="5"/>
  <c r="BU635" i="5"/>
  <c r="BU493" i="5"/>
  <c r="DA493" i="5"/>
  <c r="AX352" i="5"/>
  <c r="CD352" i="5"/>
  <c r="BJ513" i="5"/>
  <c r="CP513" i="5"/>
  <c r="CP779" i="5"/>
  <c r="BJ779" i="5"/>
  <c r="BJ900" i="5"/>
  <c r="CP900" i="5"/>
  <c r="AX482" i="5"/>
  <c r="CD482" i="5"/>
  <c r="BJ540" i="5"/>
  <c r="CP540" i="5"/>
  <c r="AX422" i="5"/>
  <c r="CD422" i="5"/>
  <c r="BU934" i="5"/>
  <c r="DA934" i="5"/>
  <c r="BJ868" i="5"/>
  <c r="CP868" i="5"/>
  <c r="DA632" i="5"/>
  <c r="BU632" i="5"/>
  <c r="CP207" i="5"/>
  <c r="BJ207" i="5"/>
  <c r="BJ63" i="5"/>
  <c r="CP63" i="5"/>
  <c r="CD595" i="5"/>
  <c r="AX595" i="5"/>
  <c r="DA193" i="5"/>
  <c r="BU193" i="5"/>
  <c r="CD581" i="5"/>
  <c r="AX581" i="5"/>
  <c r="BU950" i="5"/>
  <c r="DA950" i="5"/>
  <c r="CP670" i="5"/>
  <c r="BJ670" i="5"/>
  <c r="CP203" i="5"/>
  <c r="BJ203" i="5"/>
  <c r="AX980" i="5"/>
  <c r="CD980" i="5"/>
  <c r="BJ166" i="5"/>
  <c r="CP166" i="5"/>
  <c r="AX295" i="5"/>
  <c r="CD295" i="5"/>
  <c r="BU442" i="5"/>
  <c r="DA442" i="5"/>
  <c r="BU960" i="5"/>
  <c r="DA960" i="5"/>
  <c r="AX51" i="5"/>
  <c r="CD51" i="5"/>
  <c r="BJ509" i="5"/>
  <c r="CP509" i="5"/>
  <c r="AX818" i="5"/>
  <c r="CD818" i="5"/>
  <c r="CD944" i="5"/>
  <c r="AX944" i="5"/>
  <c r="CD134" i="5"/>
  <c r="AX134" i="5"/>
  <c r="BJ168" i="5"/>
  <c r="CP168" i="5"/>
  <c r="AX37" i="5"/>
  <c r="CD37" i="5"/>
  <c r="DA409" i="5"/>
  <c r="BU409" i="5"/>
  <c r="BJ130" i="5"/>
  <c r="CP130" i="5"/>
  <c r="DA469" i="5"/>
  <c r="BU469" i="5"/>
  <c r="DA123" i="5"/>
  <c r="BU123" i="5"/>
  <c r="CP126" i="5"/>
  <c r="BJ126" i="5"/>
  <c r="BJ848" i="5"/>
  <c r="CP848" i="5"/>
  <c r="CP715" i="5"/>
  <c r="BJ715" i="5"/>
  <c r="DA467" i="5"/>
  <c r="BU467" i="5"/>
  <c r="BU930" i="5"/>
  <c r="DA930" i="5"/>
  <c r="BU651" i="5"/>
  <c r="DA651" i="5"/>
  <c r="BU752" i="5"/>
  <c r="DA752" i="5"/>
  <c r="CP172" i="5"/>
  <c r="BJ172" i="5"/>
  <c r="BJ484" i="5"/>
  <c r="CP484" i="5"/>
  <c r="BJ339" i="5"/>
  <c r="CP339" i="5"/>
  <c r="DA112" i="5"/>
  <c r="BU112" i="5"/>
  <c r="AX40" i="5"/>
  <c r="CD40" i="5"/>
  <c r="CD981" i="5"/>
  <c r="AX981" i="5"/>
  <c r="BU983" i="5"/>
  <c r="DA983" i="5"/>
  <c r="DA894" i="5"/>
  <c r="BU894" i="5"/>
  <c r="AX249" i="5"/>
  <c r="CD249" i="5"/>
  <c r="CD88" i="5"/>
  <c r="AX88" i="5"/>
  <c r="CP832" i="5"/>
  <c r="BJ832" i="5"/>
  <c r="BU606" i="5"/>
  <c r="DA606" i="5"/>
  <c r="BU288" i="5"/>
  <c r="DA288" i="5"/>
  <c r="CP225" i="5"/>
  <c r="BJ225" i="5"/>
  <c r="BU850" i="5"/>
  <c r="DA850" i="5"/>
  <c r="AX986" i="5"/>
  <c r="CD986" i="5"/>
  <c r="DA970" i="5"/>
  <c r="BU970" i="5"/>
  <c r="CP223" i="5"/>
  <c r="BJ223" i="5"/>
  <c r="BJ693" i="5"/>
  <c r="CP693" i="5"/>
  <c r="DA309" i="5"/>
  <c r="BU309" i="5"/>
  <c r="DA572" i="5"/>
  <c r="BU572" i="5"/>
  <c r="BJ993" i="5"/>
  <c r="CP993" i="5"/>
  <c r="CP132" i="5"/>
  <c r="BJ132" i="5"/>
  <c r="CD488" i="5"/>
  <c r="AX488" i="5"/>
  <c r="CD269" i="5"/>
  <c r="AX269" i="5"/>
  <c r="BU975" i="5"/>
  <c r="DA975" i="5"/>
  <c r="BU227" i="5"/>
  <c r="DA227" i="5"/>
  <c r="BU587" i="5"/>
  <c r="DA587" i="5"/>
  <c r="CD50" i="5"/>
  <c r="AX50" i="5"/>
  <c r="CD605" i="5"/>
  <c r="AX605" i="5"/>
  <c r="DA262" i="5"/>
  <c r="BU262" i="5"/>
  <c r="BJ77" i="5"/>
  <c r="CP77" i="5"/>
  <c r="CP756" i="5"/>
  <c r="BJ756" i="5"/>
  <c r="DA612" i="5"/>
  <c r="BU612" i="5"/>
  <c r="AX178" i="5"/>
  <c r="CD178" i="5"/>
  <c r="CP205" i="5"/>
  <c r="BJ205" i="5"/>
  <c r="CD458" i="5"/>
  <c r="AX458" i="5"/>
  <c r="CD853" i="5"/>
  <c r="AX853" i="5"/>
  <c r="BU1009" i="5"/>
  <c r="DA1009" i="5"/>
  <c r="DA236" i="5"/>
  <c r="BU236" i="5"/>
  <c r="BU639" i="5"/>
  <c r="DA639" i="5"/>
  <c r="CD736" i="5"/>
  <c r="AX736" i="5"/>
  <c r="AX218" i="5"/>
  <c r="CD218" i="5"/>
  <c r="CP159" i="5"/>
  <c r="BJ159" i="5"/>
  <c r="AX66" i="5"/>
  <c r="CD66" i="5"/>
  <c r="CP272" i="5"/>
  <c r="BJ272" i="5"/>
  <c r="AX765" i="5"/>
  <c r="CD765" i="5"/>
  <c r="CP700" i="5"/>
  <c r="BJ700" i="5"/>
  <c r="DA441" i="5"/>
  <c r="BU441" i="5"/>
  <c r="CP845" i="5"/>
  <c r="BJ845" i="5"/>
  <c r="BJ222" i="5"/>
  <c r="CP222" i="5"/>
  <c r="CP945" i="5"/>
  <c r="BJ945" i="5"/>
  <c r="BJ872" i="5"/>
  <c r="CP872" i="5"/>
  <c r="BJ607" i="5"/>
  <c r="CP607" i="5"/>
  <c r="CP944" i="5"/>
  <c r="BJ944" i="5"/>
  <c r="BU190" i="5"/>
  <c r="DA190" i="5"/>
  <c r="BJ148" i="5"/>
  <c r="CP148" i="5"/>
  <c r="BU377" i="5"/>
  <c r="DA377" i="5"/>
  <c r="BJ367" i="5"/>
  <c r="CP367" i="5"/>
  <c r="AX381" i="5"/>
  <c r="CD381" i="5"/>
  <c r="BJ349" i="5"/>
  <c r="CP349" i="5"/>
  <c r="CD151" i="5"/>
  <c r="AX151" i="5"/>
  <c r="CD508" i="5"/>
  <c r="AX508" i="5"/>
  <c r="CD834" i="5"/>
  <c r="AX834" i="5"/>
  <c r="DA68" i="5"/>
  <c r="BU68" i="5"/>
  <c r="CD474" i="5"/>
  <c r="AX474" i="5"/>
  <c r="BU763" i="5"/>
  <c r="DA763" i="5"/>
  <c r="DA346" i="5"/>
  <c r="BU346" i="5"/>
  <c r="AX809" i="5"/>
  <c r="CD809" i="5"/>
  <c r="AX578" i="5"/>
  <c r="CD578" i="5"/>
  <c r="BJ103" i="5"/>
  <c r="CP103" i="5"/>
  <c r="BJ416" i="5"/>
  <c r="CP416" i="5"/>
  <c r="CD459" i="5"/>
  <c r="AX459" i="5"/>
  <c r="DA622" i="5"/>
  <c r="BU622" i="5"/>
  <c r="CP450" i="5"/>
  <c r="BJ450" i="5"/>
  <c r="BU162" i="5"/>
  <c r="DA162" i="5"/>
  <c r="CD174" i="5"/>
  <c r="AX174" i="5"/>
  <c r="AX906" i="5"/>
  <c r="CD906" i="5"/>
  <c r="DA203" i="5"/>
  <c r="BU203" i="5"/>
  <c r="AX521" i="5"/>
  <c r="CD521" i="5"/>
  <c r="CP915" i="5"/>
  <c r="BJ915" i="5"/>
  <c r="DA795" i="5"/>
  <c r="BU795" i="5"/>
  <c r="BU935" i="5"/>
  <c r="DA935" i="5"/>
  <c r="CD627" i="5"/>
  <c r="AX627" i="5"/>
  <c r="DA212" i="5"/>
  <c r="BU212" i="5"/>
  <c r="AX289" i="5"/>
  <c r="CD289" i="5"/>
  <c r="DA524" i="5"/>
  <c r="BU524" i="5"/>
  <c r="BJ970" i="5"/>
  <c r="CP970" i="5"/>
  <c r="DA834" i="5"/>
  <c r="BU834" i="5"/>
  <c r="BU585" i="5"/>
  <c r="DA585" i="5"/>
  <c r="CP227" i="5"/>
  <c r="BJ227" i="5"/>
  <c r="CD823" i="5"/>
  <c r="AX823" i="5"/>
  <c r="CP219" i="5"/>
  <c r="BJ219" i="5"/>
  <c r="CP194" i="5"/>
  <c r="BJ194" i="5"/>
  <c r="CD542" i="5"/>
  <c r="AX542" i="5"/>
  <c r="AX836" i="5"/>
  <c r="CD836" i="5"/>
  <c r="DA36" i="5"/>
  <c r="BU36" i="5"/>
  <c r="BU490" i="5"/>
  <c r="DA490" i="5"/>
  <c r="BJ419" i="5"/>
  <c r="CP419" i="5"/>
  <c r="DA751" i="5"/>
  <c r="BU751" i="5"/>
  <c r="BJ479" i="5"/>
  <c r="CP479" i="5"/>
  <c r="CD348" i="5"/>
  <c r="AX348" i="5"/>
  <c r="BJ460" i="5"/>
  <c r="CP460" i="5"/>
  <c r="AX115" i="5"/>
  <c r="CD115" i="5"/>
  <c r="BU458" i="5"/>
  <c r="DA458" i="5"/>
  <c r="DA941" i="5"/>
  <c r="BU941" i="5"/>
  <c r="CD147" i="5"/>
  <c r="AX147" i="5"/>
  <c r="CP96" i="5"/>
  <c r="BJ96" i="5"/>
  <c r="BU238" i="5"/>
  <c r="DA238" i="5"/>
  <c r="CD60" i="5"/>
  <c r="AX60" i="5"/>
  <c r="CP520" i="5"/>
  <c r="BJ520" i="5"/>
  <c r="BU700" i="5"/>
  <c r="DA700" i="5"/>
  <c r="BU924" i="5"/>
  <c r="DA924" i="5"/>
  <c r="DA847" i="5"/>
  <c r="BU847" i="5"/>
  <c r="DA249" i="5"/>
  <c r="BU249" i="5"/>
  <c r="AX757" i="5"/>
  <c r="CD757" i="5"/>
  <c r="BU570" i="5"/>
  <c r="DA570" i="5"/>
  <c r="CP772" i="5"/>
  <c r="BJ772" i="5"/>
  <c r="BJ743" i="5"/>
  <c r="CP743" i="5"/>
  <c r="BU259" i="5"/>
  <c r="DA259" i="5"/>
  <c r="BJ341" i="5"/>
  <c r="CP341" i="5"/>
  <c r="DA880" i="5"/>
  <c r="BU880" i="5"/>
  <c r="AX646" i="5"/>
  <c r="CD646" i="5"/>
  <c r="BJ424" i="5"/>
  <c r="CP424" i="5"/>
  <c r="CD945" i="5"/>
  <c r="AX945" i="5"/>
  <c r="CP647" i="5"/>
  <c r="BJ647" i="5"/>
  <c r="DA547" i="5"/>
  <c r="BU547" i="5"/>
  <c r="BJ982" i="5"/>
  <c r="CP982" i="5"/>
  <c r="BU43" i="5"/>
  <c r="DA43" i="5"/>
  <c r="BJ597" i="5"/>
  <c r="CP597" i="5"/>
  <c r="AX196" i="5"/>
  <c r="CD196" i="5"/>
  <c r="CD750" i="5"/>
  <c r="AX750" i="5"/>
  <c r="CP541" i="5"/>
  <c r="BJ541" i="5"/>
  <c r="BU796" i="5"/>
  <c r="DA796" i="5"/>
  <c r="BJ735" i="5"/>
  <c r="CP735" i="5"/>
  <c r="AX551" i="5"/>
  <c r="CD551" i="5"/>
  <c r="BJ335" i="5"/>
  <c r="CP335" i="5"/>
  <c r="BU287" i="5"/>
  <c r="DA287" i="5"/>
  <c r="CD754" i="5"/>
  <c r="AX754" i="5"/>
  <c r="BU575" i="5"/>
  <c r="DA575" i="5"/>
  <c r="CP684" i="5"/>
  <c r="BJ684" i="5"/>
  <c r="AX864" i="5"/>
  <c r="CD864" i="5"/>
  <c r="BU945" i="5"/>
  <c r="DA945" i="5"/>
  <c r="CP569" i="5"/>
  <c r="BJ569" i="5"/>
  <c r="AX602" i="5"/>
  <c r="CD602" i="5"/>
  <c r="DA451" i="5"/>
  <c r="BU451" i="5"/>
  <c r="AX69" i="5"/>
  <c r="CD69" i="5"/>
  <c r="CD738" i="5"/>
  <c r="AX738" i="5"/>
  <c r="CD989" i="5"/>
  <c r="AX989" i="5"/>
  <c r="AX188" i="5"/>
  <c r="CD188" i="5"/>
  <c r="BU224" i="5"/>
  <c r="DA224" i="5"/>
  <c r="BU199" i="5"/>
  <c r="DA199" i="5"/>
  <c r="CD833" i="5"/>
  <c r="AX833" i="5"/>
  <c r="DA871" i="5"/>
  <c r="BU871" i="5"/>
  <c r="CP746" i="5"/>
  <c r="BJ746" i="5"/>
  <c r="CD203" i="5"/>
  <c r="AX203" i="5"/>
  <c r="F12" i="3"/>
  <c r="F14" i="3" s="1"/>
  <c r="CP308" i="5"/>
  <c r="BJ308" i="5"/>
  <c r="CD417" i="5"/>
  <c r="AX417" i="5"/>
  <c r="BU187" i="5"/>
  <c r="DA187" i="5"/>
  <c r="CD445" i="5"/>
  <c r="AX445" i="5"/>
  <c r="BU755" i="5"/>
  <c r="DA755" i="5"/>
  <c r="DA445" i="5"/>
  <c r="BU445" i="5"/>
  <c r="CP593" i="5"/>
  <c r="BJ593" i="5"/>
  <c r="DA544" i="5"/>
  <c r="BU544" i="5"/>
  <c r="CD585" i="5"/>
  <c r="AX585" i="5"/>
  <c r="BU494" i="5"/>
  <c r="DA494" i="5"/>
  <c r="CD322" i="5"/>
  <c r="AX322" i="5"/>
  <c r="BJ904" i="5"/>
  <c r="CP904" i="5"/>
  <c r="BU952" i="5"/>
  <c r="DA952" i="5"/>
  <c r="BU357" i="5"/>
  <c r="DA357" i="5"/>
  <c r="CD139" i="5"/>
  <c r="AX139" i="5"/>
  <c r="CD463" i="5"/>
  <c r="AX463" i="5"/>
  <c r="BJ620" i="5"/>
  <c r="CP620" i="5"/>
  <c r="BJ977" i="5"/>
  <c r="CP977" i="5"/>
  <c r="AX303" i="5"/>
  <c r="CD303" i="5"/>
  <c r="CD257" i="5"/>
  <c r="AX257" i="5"/>
  <c r="CP197" i="5"/>
  <c r="BJ197" i="5"/>
  <c r="CP129" i="5"/>
  <c r="BJ129" i="5"/>
  <c r="CD240" i="5"/>
  <c r="AX240" i="5"/>
  <c r="CD847" i="5"/>
  <c r="AX847" i="5"/>
  <c r="CD835" i="5"/>
  <c r="AX835" i="5"/>
  <c r="CP403" i="5"/>
  <c r="BJ403" i="5"/>
  <c r="CP70" i="5"/>
  <c r="BJ70" i="5"/>
  <c r="BJ992" i="5"/>
  <c r="CP992" i="5"/>
  <c r="AX301" i="5"/>
  <c r="CD301" i="5"/>
  <c r="CP276" i="5"/>
  <c r="BJ276" i="5"/>
  <c r="CD56" i="5"/>
  <c r="AX56" i="5"/>
  <c r="CD929" i="5"/>
  <c r="AX929" i="5"/>
  <c r="DA91" i="5"/>
  <c r="BU91" i="5"/>
  <c r="DA425" i="5"/>
  <c r="BU425" i="5"/>
  <c r="AX85" i="5"/>
  <c r="CD85" i="5"/>
  <c r="DA501" i="5"/>
  <c r="BU501" i="5"/>
  <c r="BU933" i="5"/>
  <c r="DA933" i="5"/>
  <c r="CD564" i="5"/>
  <c r="AX564" i="5"/>
  <c r="DA759" i="5"/>
  <c r="BU759" i="5"/>
  <c r="CP775" i="5"/>
  <c r="BJ775" i="5"/>
  <c r="CD653" i="5"/>
  <c r="AX653" i="5"/>
  <c r="BU223" i="5"/>
  <c r="DA223" i="5"/>
  <c r="BJ876" i="5"/>
  <c r="CP876" i="5"/>
  <c r="AX220" i="5"/>
  <c r="CD220" i="5"/>
  <c r="DA452" i="5"/>
  <c r="BU452" i="5"/>
  <c r="BU140" i="5"/>
  <c r="DA140" i="5"/>
  <c r="CP737" i="5"/>
  <c r="BJ737" i="5"/>
  <c r="BJ329" i="5"/>
  <c r="CP329" i="5"/>
  <c r="CD376" i="5"/>
  <c r="AX376" i="5"/>
  <c r="CP285" i="5"/>
  <c r="BJ285" i="5"/>
  <c r="CP217" i="5"/>
  <c r="BJ217" i="5"/>
  <c r="AX549" i="5"/>
  <c r="CD549" i="5"/>
  <c r="AX208" i="5"/>
  <c r="CD208" i="5"/>
  <c r="CD721" i="5"/>
  <c r="AX721" i="5"/>
  <c r="DA625" i="5"/>
  <c r="BU625" i="5"/>
  <c r="BJ813" i="5"/>
  <c r="CP813" i="5"/>
  <c r="BJ765" i="5"/>
  <c r="CP765" i="5"/>
  <c r="DA330" i="5"/>
  <c r="BU330" i="5"/>
  <c r="AX832" i="5"/>
  <c r="CD832" i="5"/>
  <c r="CP847" i="5"/>
  <c r="BJ847" i="5"/>
  <c r="CD1000" i="5"/>
  <c r="AX1000" i="5"/>
  <c r="CD390" i="5"/>
  <c r="AX390" i="5"/>
  <c r="CP58" i="5"/>
  <c r="BJ58" i="5"/>
  <c r="CD624" i="5"/>
  <c r="AX624" i="5"/>
  <c r="BU432" i="5"/>
  <c r="DA432" i="5"/>
  <c r="CD803" i="5"/>
  <c r="AX803" i="5"/>
  <c r="DA28" i="5"/>
  <c r="BU28" i="5"/>
  <c r="DA296" i="5"/>
  <c r="BU296" i="5"/>
  <c r="DA464" i="5"/>
  <c r="BU464" i="5"/>
  <c r="BU154" i="5"/>
  <c r="DA154" i="5"/>
  <c r="AX739" i="5"/>
  <c r="CD739" i="5"/>
  <c r="DA351" i="5"/>
  <c r="BU351" i="5"/>
  <c r="CD815" i="5"/>
  <c r="AX815" i="5"/>
  <c r="DA974" i="5"/>
  <c r="BU974" i="5"/>
  <c r="CP294" i="5"/>
  <c r="BJ294" i="5"/>
  <c r="AX327" i="5"/>
  <c r="CD327" i="5"/>
  <c r="CP994" i="5"/>
  <c r="BJ994" i="5"/>
  <c r="DA80" i="5"/>
  <c r="BU80" i="5"/>
  <c r="BJ26" i="5"/>
  <c r="CP26" i="5"/>
  <c r="AX34" i="5"/>
  <c r="CD34" i="5"/>
  <c r="CP787" i="5"/>
  <c r="BJ787" i="5"/>
  <c r="BJ709" i="5"/>
  <c r="CP709" i="5"/>
  <c r="BJ32" i="5"/>
  <c r="CP32" i="5"/>
  <c r="CP957" i="5"/>
  <c r="BJ957" i="5"/>
  <c r="CP631" i="5"/>
  <c r="BJ631" i="5"/>
  <c r="BJ987" i="5"/>
  <c r="CP987" i="5"/>
  <c r="CP633" i="5"/>
  <c r="BJ633" i="5"/>
  <c r="AX603" i="5"/>
  <c r="CD603" i="5"/>
  <c r="BJ880" i="5"/>
  <c r="CP880" i="5"/>
  <c r="CP909" i="5"/>
  <c r="BJ909" i="5"/>
  <c r="CD966" i="5"/>
  <c r="AX966" i="5"/>
  <c r="DA157" i="5"/>
  <c r="BU157" i="5"/>
  <c r="AX959" i="5"/>
  <c r="CD959" i="5"/>
  <c r="DA284" i="5"/>
  <c r="BU284" i="5"/>
  <c r="CD405" i="5"/>
  <c r="AX405" i="5"/>
  <c r="CD909" i="5"/>
  <c r="AX909" i="5"/>
  <c r="CD102" i="5"/>
  <c r="AX102" i="5"/>
  <c r="AX863" i="5"/>
  <c r="CD863" i="5"/>
  <c r="BU978" i="5"/>
  <c r="DA978" i="5"/>
  <c r="AX378" i="5"/>
  <c r="CD378" i="5"/>
  <c r="CP465" i="5"/>
  <c r="BJ465" i="5"/>
  <c r="CD403" i="5"/>
  <c r="AX403" i="5"/>
  <c r="CP604" i="5"/>
  <c r="BJ604" i="5"/>
  <c r="BU220" i="5"/>
  <c r="DA220" i="5"/>
  <c r="CD197" i="5"/>
  <c r="AX197" i="5"/>
  <c r="CP402" i="5"/>
  <c r="BJ402" i="5"/>
  <c r="DA530" i="5"/>
  <c r="BU530" i="5"/>
  <c r="CP935" i="5"/>
  <c r="BJ935" i="5"/>
  <c r="CD900" i="5"/>
  <c r="AX900" i="5"/>
  <c r="DA900" i="5"/>
  <c r="BU900" i="5"/>
  <c r="CD407" i="5"/>
  <c r="AX407" i="5"/>
  <c r="BJ477" i="5"/>
  <c r="CP477" i="5"/>
  <c r="AX173" i="5"/>
  <c r="CD173" i="5"/>
  <c r="BJ38" i="5"/>
  <c r="CP38" i="5"/>
  <c r="CP655" i="5"/>
  <c r="BJ655" i="5"/>
  <c r="BJ115" i="5"/>
  <c r="CP115" i="5"/>
  <c r="DA589" i="5"/>
  <c r="BU589" i="5"/>
  <c r="DA95" i="5"/>
  <c r="BU95" i="5"/>
  <c r="CD172" i="5"/>
  <c r="AX172" i="5"/>
  <c r="BJ914" i="5"/>
  <c r="CP914" i="5"/>
  <c r="BU122" i="5"/>
  <c r="DA122" i="5"/>
  <c r="BJ611" i="5"/>
  <c r="CP611" i="5"/>
  <c r="BJ755" i="5"/>
  <c r="CP755" i="5"/>
  <c r="DA248" i="5"/>
  <c r="BU248" i="5"/>
  <c r="DA18" i="5"/>
  <c r="BU18" i="5"/>
  <c r="BJ602" i="5"/>
  <c r="CP602" i="5"/>
  <c r="DA481" i="5"/>
  <c r="BU481" i="5"/>
  <c r="AX861" i="5"/>
  <c r="CD861" i="5"/>
  <c r="CP504" i="5"/>
  <c r="BJ504" i="5"/>
  <c r="CP913" i="5"/>
  <c r="BJ913" i="5"/>
  <c r="AX366" i="5"/>
  <c r="CD366" i="5"/>
  <c r="BU300" i="5"/>
  <c r="DA300" i="5"/>
  <c r="DA519" i="5"/>
  <c r="BU519" i="5"/>
  <c r="CD48" i="5"/>
  <c r="AX48" i="5"/>
  <c r="BJ192" i="5"/>
  <c r="CP192" i="5"/>
  <c r="CP48" i="5"/>
  <c r="BJ48" i="5"/>
  <c r="AX26" i="5"/>
  <c r="CD26" i="5"/>
  <c r="CD613" i="5"/>
  <c r="AX613" i="5"/>
  <c r="BU982" i="5"/>
  <c r="DA982" i="5"/>
  <c r="DA560" i="5"/>
  <c r="BU560" i="5"/>
  <c r="BJ239" i="5"/>
  <c r="CP239" i="5"/>
  <c r="AX515" i="5"/>
  <c r="CD515" i="5"/>
  <c r="DA997" i="5"/>
  <c r="BU997" i="5"/>
  <c r="BU426" i="5"/>
  <c r="DA426" i="5"/>
  <c r="DA610" i="5"/>
  <c r="BU610" i="5"/>
  <c r="DA602" i="5"/>
  <c r="BU602" i="5"/>
  <c r="DA96" i="5"/>
  <c r="BU96" i="5"/>
  <c r="DA328" i="5"/>
  <c r="BU328" i="5"/>
  <c r="AX210" i="5"/>
  <c r="CD210" i="5"/>
  <c r="DA312" i="5"/>
  <c r="BU312" i="5"/>
  <c r="BJ322" i="5"/>
  <c r="CP322" i="5"/>
  <c r="BJ781" i="5"/>
  <c r="CP781" i="5"/>
  <c r="DA276" i="5"/>
  <c r="BU276" i="5"/>
  <c r="DA104" i="5"/>
  <c r="BU104" i="5"/>
  <c r="AX28" i="5"/>
  <c r="CD28" i="5"/>
  <c r="CD453" i="5"/>
  <c r="AX453" i="5"/>
  <c r="CP316" i="5"/>
  <c r="BJ316" i="5"/>
  <c r="CD286" i="5"/>
  <c r="AX286" i="5"/>
  <c r="AX924" i="5"/>
  <c r="CD924" i="5"/>
  <c r="DA640" i="5"/>
  <c r="BU640" i="5"/>
  <c r="AX100" i="5"/>
  <c r="CD100" i="5"/>
  <c r="AX928" i="5"/>
  <c r="CD928" i="5"/>
  <c r="CP524" i="5"/>
  <c r="BJ524" i="5"/>
  <c r="CP619" i="5"/>
  <c r="BJ619" i="5"/>
  <c r="CD278" i="5"/>
  <c r="AX278" i="5"/>
  <c r="CP66" i="5"/>
  <c r="BJ66" i="5"/>
  <c r="CP274" i="5"/>
  <c r="BJ274" i="5"/>
  <c r="BU111" i="5"/>
  <c r="DA111" i="5"/>
  <c r="CD112" i="5"/>
  <c r="AX112" i="5"/>
  <c r="DA435" i="5"/>
  <c r="BU435" i="5"/>
  <c r="CP318" i="5"/>
  <c r="BJ318" i="5"/>
  <c r="CP618" i="5"/>
  <c r="BJ618" i="5"/>
  <c r="AX16" i="5"/>
  <c r="CD16" i="5"/>
  <c r="CD599" i="5"/>
  <c r="AX599" i="5"/>
  <c r="CP100" i="5"/>
  <c r="BJ100" i="5"/>
  <c r="BJ44" i="5"/>
  <c r="CP44" i="5"/>
  <c r="AX520" i="5"/>
  <c r="CD520" i="5"/>
  <c r="CP542" i="5"/>
  <c r="BJ542" i="5"/>
  <c r="CD448" i="5"/>
  <c r="AX448" i="5"/>
  <c r="CP190" i="5"/>
  <c r="BJ190" i="5"/>
  <c r="CP279" i="5"/>
  <c r="BJ279" i="5"/>
  <c r="DA821" i="5"/>
  <c r="BU821" i="5"/>
  <c r="BJ393" i="5"/>
  <c r="CP393" i="5"/>
  <c r="CP750" i="5"/>
  <c r="BJ750" i="5"/>
  <c r="CD570" i="5"/>
  <c r="AX570" i="5"/>
  <c r="DA22" i="5"/>
  <c r="BU22" i="5"/>
  <c r="BJ884" i="5"/>
  <c r="CP884" i="5"/>
  <c r="CP114" i="5"/>
  <c r="BJ114" i="5"/>
  <c r="DA16" i="5"/>
  <c r="BU16" i="5"/>
  <c r="CD777" i="5"/>
  <c r="AX777" i="5"/>
  <c r="AX121" i="5"/>
  <c r="CD121" i="5"/>
  <c r="BJ658" i="5"/>
  <c r="CP658" i="5"/>
  <c r="AX708" i="5"/>
  <c r="CD708" i="5"/>
  <c r="BJ289" i="5"/>
  <c r="CP289" i="5"/>
  <c r="AX873" i="5"/>
  <c r="CD873" i="5"/>
  <c r="BJ323" i="5"/>
  <c r="CP323" i="5"/>
  <c r="AX855" i="5"/>
  <c r="CD855" i="5"/>
  <c r="CP348" i="5"/>
  <c r="BJ348" i="5"/>
  <c r="BU943" i="5"/>
  <c r="DA943" i="5"/>
  <c r="BJ677" i="5"/>
  <c r="CP677" i="5"/>
  <c r="CP653" i="5"/>
  <c r="BJ653" i="5"/>
  <c r="BU664" i="5"/>
  <c r="DA664" i="5"/>
  <c r="CD537" i="5"/>
  <c r="AX537" i="5"/>
  <c r="AX1008" i="5"/>
  <c r="CD1008" i="5"/>
  <c r="AX230" i="5"/>
  <c r="CD230" i="5"/>
  <c r="CD692" i="5"/>
  <c r="AX692" i="5"/>
  <c r="CP626" i="5"/>
  <c r="BJ626" i="5"/>
  <c r="CP388" i="5"/>
  <c r="BJ388" i="5"/>
  <c r="AX328" i="5"/>
  <c r="CD328" i="5"/>
  <c r="BU951" i="5"/>
  <c r="DA951" i="5"/>
  <c r="CD993" i="5"/>
  <c r="AX993" i="5"/>
  <c r="BJ345" i="5"/>
  <c r="CP345" i="5"/>
  <c r="BJ497" i="5"/>
  <c r="CP497" i="5"/>
  <c r="AX689" i="5"/>
  <c r="CD689" i="5"/>
  <c r="BU55" i="5"/>
  <c r="DA55" i="5"/>
  <c r="DA922" i="5"/>
  <c r="BU922" i="5"/>
  <c r="BU61" i="5"/>
  <c r="DA61" i="5"/>
  <c r="BJ818" i="5"/>
  <c r="CP818" i="5"/>
  <c r="BJ638" i="5"/>
  <c r="CP638" i="5"/>
  <c r="BJ867" i="5"/>
  <c r="CP867" i="5"/>
  <c r="CP605" i="5"/>
  <c r="BJ605" i="5"/>
  <c r="CD589" i="5"/>
  <c r="AX589" i="5"/>
  <c r="CD394" i="5"/>
  <c r="AX394" i="5"/>
  <c r="CD985" i="5"/>
  <c r="AX985" i="5"/>
  <c r="CD963" i="5"/>
  <c r="AX963" i="5"/>
  <c r="AX698" i="5"/>
  <c r="CD698" i="5"/>
  <c r="DA912" i="5"/>
  <c r="BU912" i="5"/>
  <c r="BJ330" i="5"/>
  <c r="CP330" i="5"/>
  <c r="CP236" i="5"/>
  <c r="BJ236" i="5"/>
  <c r="AX53" i="5"/>
  <c r="CD53" i="5"/>
  <c r="BJ51" i="5"/>
  <c r="CP51" i="5"/>
  <c r="CP577" i="5"/>
  <c r="BJ577" i="5"/>
  <c r="AX523" i="5"/>
  <c r="CD523" i="5"/>
  <c r="CD201" i="5"/>
  <c r="AX201" i="5"/>
  <c r="BJ385" i="5"/>
  <c r="CP385" i="5"/>
  <c r="CD136" i="5"/>
  <c r="AX136" i="5"/>
  <c r="DA767" i="5"/>
  <c r="BU767" i="5"/>
  <c r="AX243" i="5"/>
  <c r="CD243" i="5"/>
  <c r="CP816" i="5"/>
  <c r="BJ816" i="5"/>
  <c r="BJ208" i="5"/>
  <c r="CP208" i="5"/>
  <c r="AX61" i="5"/>
  <c r="CD61" i="5"/>
  <c r="DA380" i="5"/>
  <c r="BU380" i="5"/>
  <c r="BU208" i="5"/>
  <c r="DA208" i="5"/>
  <c r="AX128" i="5"/>
  <c r="CD128" i="5"/>
  <c r="AX319" i="5"/>
  <c r="CD319" i="5"/>
  <c r="CP471" i="5"/>
  <c r="BJ471" i="5"/>
  <c r="BJ140" i="5"/>
  <c r="CP140" i="5"/>
  <c r="BJ988" i="5"/>
  <c r="CP988" i="5"/>
  <c r="CP258" i="5"/>
  <c r="BJ258" i="5"/>
  <c r="DA317" i="5"/>
  <c r="BU317" i="5"/>
  <c r="CP760" i="5"/>
  <c r="BJ760" i="5"/>
  <c r="DA962" i="5"/>
  <c r="BU962" i="5"/>
  <c r="CD565" i="5"/>
  <c r="AX565" i="5"/>
  <c r="CD227" i="5"/>
  <c r="AX227" i="5"/>
  <c r="DA277" i="5"/>
  <c r="BU277" i="5"/>
  <c r="DA895" i="5"/>
  <c r="BU895" i="5"/>
  <c r="BU385" i="5"/>
  <c r="DA385" i="5"/>
  <c r="CP414" i="5"/>
  <c r="BJ414" i="5"/>
  <c r="DA845" i="5"/>
  <c r="BU845" i="5"/>
  <c r="CD943" i="5"/>
  <c r="AX943" i="5"/>
  <c r="BU714" i="5"/>
  <c r="DA714" i="5"/>
  <c r="DA269" i="5"/>
  <c r="BU269" i="5"/>
  <c r="CD671" i="5"/>
  <c r="AX671" i="5"/>
  <c r="AX59" i="5"/>
  <c r="CD59" i="5"/>
  <c r="BJ507" i="5"/>
  <c r="CP507" i="5"/>
  <c r="AX874" i="5"/>
  <c r="CD874" i="5"/>
  <c r="DA618" i="5"/>
  <c r="BU618" i="5"/>
  <c r="AX365" i="5"/>
  <c r="CD365" i="5"/>
  <c r="BU686" i="5"/>
  <c r="DA686" i="5"/>
  <c r="AX19" i="5"/>
  <c r="CD19" i="5"/>
  <c r="CD808" i="5"/>
  <c r="AX808" i="5"/>
  <c r="BJ482" i="5"/>
  <c r="CP482" i="5"/>
  <c r="BU826" i="5"/>
  <c r="DA826" i="5"/>
  <c r="BJ430" i="5"/>
  <c r="CP430" i="5"/>
  <c r="AX683" i="5"/>
  <c r="CD683" i="5"/>
  <c r="BJ391" i="5"/>
  <c r="CP391" i="5"/>
  <c r="BJ877" i="5"/>
  <c r="CP877" i="5"/>
  <c r="BJ436" i="5"/>
  <c r="CP436" i="5"/>
  <c r="BJ247" i="5"/>
  <c r="CP247" i="5"/>
  <c r="DA384" i="5"/>
  <c r="BU384" i="5"/>
  <c r="BU201" i="5"/>
  <c r="DA201" i="5"/>
  <c r="BU17" i="5"/>
  <c r="DA17" i="5"/>
  <c r="CD722" i="5"/>
  <c r="AX722" i="5"/>
  <c r="BU758" i="5"/>
  <c r="DA758" i="5"/>
  <c r="CD533" i="5"/>
  <c r="AX533" i="5"/>
  <c r="CP764" i="5"/>
  <c r="BJ764" i="5"/>
  <c r="AX732" i="5"/>
  <c r="CD732" i="5"/>
  <c r="AX434" i="5"/>
  <c r="CD434" i="5"/>
  <c r="BU676" i="5"/>
  <c r="DA676" i="5"/>
  <c r="BJ698" i="5"/>
  <c r="CP698" i="5"/>
  <c r="BU688" i="5"/>
  <c r="DA688" i="5"/>
  <c r="CD758" i="5"/>
  <c r="AX758" i="5"/>
  <c r="CP350" i="5"/>
  <c r="BJ350" i="5"/>
  <c r="BK42" i="5"/>
  <c r="CQ42" i="5"/>
  <c r="CD473" i="5"/>
  <c r="AX473" i="5"/>
  <c r="DA527" i="5"/>
  <c r="BU527" i="5"/>
  <c r="BU807" i="5"/>
  <c r="DA807" i="5"/>
  <c r="CP744" i="5"/>
  <c r="BJ744" i="5"/>
  <c r="DA917" i="5"/>
  <c r="BU917" i="5"/>
  <c r="CP398" i="5"/>
  <c r="BJ398" i="5"/>
  <c r="CD782" i="5"/>
  <c r="AX782" i="5"/>
  <c r="BJ183" i="5"/>
  <c r="CP183" i="5"/>
  <c r="AX187" i="5"/>
  <c r="CD187" i="5"/>
  <c r="BU582" i="5"/>
  <c r="DA582" i="5"/>
  <c r="CD654" i="5"/>
  <c r="AX654" i="5"/>
  <c r="AX190" i="5"/>
  <c r="CD190" i="5"/>
  <c r="DA643" i="5"/>
  <c r="BU643" i="5"/>
  <c r="BJ365" i="5"/>
  <c r="CP365" i="5"/>
  <c r="AX480" i="5"/>
  <c r="CD480" i="5"/>
  <c r="BJ156" i="5"/>
  <c r="CP156" i="5"/>
  <c r="AX95" i="5"/>
  <c r="CD95" i="5"/>
  <c r="BJ169" i="5"/>
  <c r="CP169" i="5"/>
  <c r="AX481" i="5"/>
  <c r="CD481" i="5"/>
  <c r="CP575" i="5"/>
  <c r="BJ575" i="5"/>
  <c r="BJ25" i="5"/>
  <c r="CP25" i="5"/>
  <c r="AX360" i="5"/>
  <c r="CD360" i="5"/>
  <c r="BJ850" i="5"/>
  <c r="CP850" i="5"/>
  <c r="CD684" i="5"/>
  <c r="AX684" i="5"/>
  <c r="BU424" i="5"/>
  <c r="DA424" i="5"/>
  <c r="BU731" i="5"/>
  <c r="DA731" i="5"/>
  <c r="AX607" i="5"/>
  <c r="CD607" i="5"/>
  <c r="DA169" i="5"/>
  <c r="BU169" i="5"/>
  <c r="CD831" i="5"/>
  <c r="AX831" i="5"/>
  <c r="BU647" i="5"/>
  <c r="DA647" i="5"/>
  <c r="AX483" i="5"/>
  <c r="CD483" i="5"/>
  <c r="BU684" i="5"/>
  <c r="DA684" i="5"/>
  <c r="AX127" i="5"/>
  <c r="CD127" i="5"/>
  <c r="BU85" i="5"/>
  <c r="DA85" i="5"/>
  <c r="CP690" i="5"/>
  <c r="BJ690" i="5"/>
  <c r="CD554" i="5"/>
  <c r="AX554" i="5"/>
  <c r="CD255" i="5"/>
  <c r="AX255" i="5"/>
  <c r="AX965" i="5"/>
  <c r="CD965" i="5"/>
  <c r="BU577" i="5"/>
  <c r="DA577" i="5"/>
  <c r="BJ932" i="5"/>
  <c r="CP932" i="5"/>
  <c r="BU221" i="5"/>
  <c r="DA221" i="5"/>
  <c r="CD682" i="5"/>
  <c r="AX682" i="5"/>
  <c r="BU229" i="5"/>
  <c r="DA229" i="5"/>
  <c r="AX712" i="5"/>
  <c r="CD712" i="5"/>
  <c r="CP676" i="5"/>
  <c r="BJ676" i="5"/>
  <c r="CD124" i="5"/>
  <c r="AX124" i="5"/>
  <c r="AX1010" i="5"/>
  <c r="CD1010" i="5"/>
  <c r="CD550" i="5"/>
  <c r="AX550" i="5"/>
  <c r="BU543" i="5"/>
  <c r="DA543" i="5"/>
  <c r="AX238" i="5"/>
  <c r="CD238" i="5"/>
  <c r="CP411" i="5"/>
  <c r="BJ411" i="5"/>
  <c r="DA998" i="5"/>
  <c r="BU998" i="5"/>
  <c r="DA535" i="5"/>
  <c r="BU535" i="5"/>
  <c r="BJ170" i="5"/>
  <c r="CP170" i="5"/>
  <c r="CP452" i="5"/>
  <c r="BJ452" i="5"/>
  <c r="BU783" i="5"/>
  <c r="DA783" i="5"/>
  <c r="BU609" i="5"/>
  <c r="DA609" i="5"/>
  <c r="BU1005" i="5"/>
  <c r="DA1005" i="5"/>
  <c r="BU718" i="5"/>
  <c r="DA718" i="5"/>
  <c r="DA394" i="5"/>
  <c r="BU394" i="5"/>
  <c r="F16" i="3" l="1"/>
  <c r="AY627" i="5"/>
  <c r="CE627" i="5"/>
  <c r="AY474" i="5"/>
  <c r="CE474" i="5"/>
  <c r="CQ700" i="5"/>
  <c r="BK700" i="5"/>
  <c r="CE736" i="5"/>
  <c r="AY736" i="5"/>
  <c r="CQ205" i="5"/>
  <c r="BK205" i="5"/>
  <c r="CE605" i="5"/>
  <c r="AY605" i="5"/>
  <c r="AY488" i="5"/>
  <c r="CE488" i="5"/>
  <c r="CQ223" i="5"/>
  <c r="BK223" i="5"/>
  <c r="CE981" i="5"/>
  <c r="AY981" i="5"/>
  <c r="CQ126" i="5"/>
  <c r="BK126" i="5"/>
  <c r="CQ670" i="5"/>
  <c r="BK670" i="5"/>
  <c r="CQ207" i="5"/>
  <c r="BK207" i="5"/>
  <c r="DB635" i="5"/>
  <c r="BV635" i="5"/>
  <c r="CQ213" i="5"/>
  <c r="BK213" i="5"/>
  <c r="CE713" i="5"/>
  <c r="AY713" i="5"/>
  <c r="CE471" i="5"/>
  <c r="AY471" i="5"/>
  <c r="CQ672" i="5"/>
  <c r="BK672" i="5"/>
  <c r="BV440" i="5"/>
  <c r="DB440" i="5"/>
  <c r="BV872" i="5"/>
  <c r="DB872" i="5"/>
  <c r="BK798" i="5"/>
  <c r="CQ798" i="5"/>
  <c r="AY850" i="5"/>
  <c r="CE850" i="5"/>
  <c r="DB526" i="5"/>
  <c r="BV526" i="5"/>
  <c r="BK901" i="5"/>
  <c r="CQ901" i="5"/>
  <c r="CE656" i="5"/>
  <c r="AY656" i="5"/>
  <c r="AY263" i="5"/>
  <c r="CE263" i="5"/>
  <c r="CQ1011" i="5"/>
  <c r="BK1011" i="5"/>
  <c r="DB557" i="5"/>
  <c r="BV557" i="5"/>
  <c r="BV329" i="5"/>
  <c r="DB329" i="5"/>
  <c r="AY498" i="5"/>
  <c r="CE498" i="5"/>
  <c r="BK637" i="5"/>
  <c r="CQ637" i="5"/>
  <c r="BV181" i="5"/>
  <c r="DB181" i="5"/>
  <c r="AY62" i="5"/>
  <c r="CE62" i="5"/>
  <c r="DB857" i="5"/>
  <c r="BV857" i="5"/>
  <c r="DB395" i="5"/>
  <c r="BV395" i="5"/>
  <c r="DB404" i="5"/>
  <c r="BV404" i="5"/>
  <c r="CQ209" i="5"/>
  <c r="BK209" i="5"/>
  <c r="CE145" i="5"/>
  <c r="AY145" i="5"/>
  <c r="CQ245" i="5"/>
  <c r="BK245" i="5"/>
  <c r="BV486" i="5"/>
  <c r="DB486" i="5"/>
  <c r="BK327" i="5"/>
  <c r="CQ327" i="5"/>
  <c r="AY313" i="5"/>
  <c r="CE313" i="5"/>
  <c r="BK691" i="5"/>
  <c r="CQ691" i="5"/>
  <c r="BK531" i="5"/>
  <c r="CQ531" i="5"/>
  <c r="AY57" i="5"/>
  <c r="CE57" i="5"/>
  <c r="CE495" i="5"/>
  <c r="AY495" i="5"/>
  <c r="BK23" i="5"/>
  <c r="CQ23" i="5"/>
  <c r="AY75" i="5"/>
  <c r="CE75" i="5"/>
  <c r="AY669" i="5"/>
  <c r="CE669" i="5"/>
  <c r="AY691" i="5"/>
  <c r="CE691" i="5"/>
  <c r="BV173" i="5"/>
  <c r="DB173" i="5"/>
  <c r="AY517" i="5"/>
  <c r="CE517" i="5"/>
  <c r="AY478" i="5"/>
  <c r="CE478" i="5"/>
  <c r="CQ657" i="5"/>
  <c r="BK657" i="5"/>
  <c r="CE493" i="5"/>
  <c r="AY493" i="5"/>
  <c r="CE538" i="5"/>
  <c r="AY538" i="5"/>
  <c r="BV546" i="5"/>
  <c r="DB546" i="5"/>
  <c r="CE228" i="5"/>
  <c r="AY228" i="5"/>
  <c r="BK936" i="5"/>
  <c r="CQ936" i="5"/>
  <c r="CQ158" i="5"/>
  <c r="BK158" i="5"/>
  <c r="BK309" i="5"/>
  <c r="CQ309" i="5"/>
  <c r="CQ806" i="5"/>
  <c r="BK806" i="5"/>
  <c r="AY814" i="5"/>
  <c r="CE814" i="5"/>
  <c r="AY745" i="5"/>
  <c r="CE745" i="5"/>
  <c r="BV500" i="5"/>
  <c r="DB500" i="5"/>
  <c r="CE236" i="5"/>
  <c r="AY236" i="5"/>
  <c r="BV749" i="5"/>
  <c r="DB749" i="5"/>
  <c r="AY741" i="5"/>
  <c r="CE741" i="5"/>
  <c r="DB265" i="5"/>
  <c r="BV265" i="5"/>
  <c r="BK41" i="5"/>
  <c r="CQ41" i="5"/>
  <c r="BV556" i="5"/>
  <c r="DB556" i="5"/>
  <c r="DB976" i="5"/>
  <c r="BV976" i="5"/>
  <c r="BV230" i="5"/>
  <c r="DB230" i="5"/>
  <c r="BV343" i="5"/>
  <c r="DB343" i="5"/>
  <c r="DB128" i="5"/>
  <c r="BV128" i="5"/>
  <c r="DB225" i="5"/>
  <c r="BV225" i="5"/>
  <c r="CE972" i="5"/>
  <c r="AY972" i="5"/>
  <c r="BV144" i="5"/>
  <c r="DB144" i="5"/>
  <c r="CE707" i="5"/>
  <c r="AY707" i="5"/>
  <c r="BK931" i="5"/>
  <c r="CQ931" i="5"/>
  <c r="CQ299" i="5"/>
  <c r="BK299" i="5"/>
  <c r="CQ439" i="5"/>
  <c r="BK439" i="5"/>
  <c r="DB699" i="5"/>
  <c r="BV699" i="5"/>
  <c r="AY556" i="5"/>
  <c r="CE556" i="5"/>
  <c r="AY723" i="5"/>
  <c r="CE723" i="5"/>
  <c r="BK182" i="5"/>
  <c r="CQ182" i="5"/>
  <c r="BV160" i="5"/>
  <c r="DB160" i="5"/>
  <c r="BK432" i="5"/>
  <c r="CQ432" i="5"/>
  <c r="CQ664" i="5"/>
  <c r="BK664" i="5"/>
  <c r="DB690" i="5"/>
  <c r="BV690" i="5"/>
  <c r="BV226" i="5"/>
  <c r="DB226" i="5"/>
  <c r="DB852" i="5"/>
  <c r="BV852" i="5"/>
  <c r="AY650" i="5"/>
  <c r="CE650" i="5"/>
  <c r="CQ154" i="5"/>
  <c r="BK154" i="5"/>
  <c r="DB770" i="5"/>
  <c r="BV770" i="5"/>
  <c r="BK359" i="5"/>
  <c r="CQ359" i="5"/>
  <c r="BK79" i="5"/>
  <c r="CQ79" i="5"/>
  <c r="CE180" i="5"/>
  <c r="AY180" i="5"/>
  <c r="DB267" i="5"/>
  <c r="BV267" i="5"/>
  <c r="CQ547" i="5"/>
  <c r="BK547" i="5"/>
  <c r="CQ727" i="5"/>
  <c r="BK727" i="5"/>
  <c r="BK695" i="5"/>
  <c r="CQ695" i="5"/>
  <c r="AY440" i="5"/>
  <c r="CE440" i="5"/>
  <c r="BK381" i="5"/>
  <c r="CQ381" i="5"/>
  <c r="CQ814" i="5"/>
  <c r="BK814" i="5"/>
  <c r="AY936" i="5"/>
  <c r="CE936" i="5"/>
  <c r="CE293" i="5"/>
  <c r="AY293" i="5"/>
  <c r="CE587" i="5"/>
  <c r="AY587" i="5"/>
  <c r="BK980" i="5"/>
  <c r="CQ980" i="5"/>
  <c r="BV125" i="5"/>
  <c r="DB125" i="5"/>
  <c r="BK803" i="5"/>
  <c r="CQ803" i="5"/>
  <c r="BV446" i="5"/>
  <c r="DB446" i="5"/>
  <c r="BK863" i="5"/>
  <c r="CQ863" i="5"/>
  <c r="BK747" i="5"/>
  <c r="CQ747" i="5"/>
  <c r="CE837" i="5"/>
  <c r="AY837" i="5"/>
  <c r="AY325" i="5"/>
  <c r="CE325" i="5"/>
  <c r="CE497" i="5"/>
  <c r="AY497" i="5"/>
  <c r="BK729" i="5"/>
  <c r="CQ729" i="5"/>
  <c r="BK687" i="5"/>
  <c r="CQ687" i="5"/>
  <c r="BK437" i="5"/>
  <c r="CQ437" i="5"/>
  <c r="BV996" i="5"/>
  <c r="DB996" i="5"/>
  <c r="BV298" i="5"/>
  <c r="DB298" i="5"/>
  <c r="AY108" i="5"/>
  <c r="CE108" i="5"/>
  <c r="CE299" i="5"/>
  <c r="AY299" i="5"/>
  <c r="BV499" i="5"/>
  <c r="DB499" i="5"/>
  <c r="BK552" i="5"/>
  <c r="CQ552" i="5"/>
  <c r="BV926" i="5"/>
  <c r="DB926" i="5"/>
  <c r="AY679" i="5"/>
  <c r="CE679" i="5"/>
  <c r="AY484" i="5"/>
  <c r="CE484" i="5"/>
  <c r="AY444" i="5"/>
  <c r="CE444" i="5"/>
  <c r="AY842" i="5"/>
  <c r="CE842" i="5"/>
  <c r="BV31" i="5"/>
  <c r="DB31" i="5"/>
  <c r="DB764" i="5"/>
  <c r="BV764" i="5"/>
  <c r="BV333" i="5"/>
  <c r="DB333" i="5"/>
  <c r="AY154" i="5"/>
  <c r="CE154" i="5"/>
  <c r="BV876" i="5"/>
  <c r="DB876" i="5"/>
  <c r="DB966" i="5"/>
  <c r="BV966" i="5"/>
  <c r="DB668" i="5"/>
  <c r="BV668" i="5"/>
  <c r="CE547" i="5"/>
  <c r="AY547" i="5"/>
  <c r="BK591" i="5"/>
  <c r="CQ591" i="5"/>
  <c r="DB271" i="5"/>
  <c r="BV271" i="5"/>
  <c r="BK438" i="5"/>
  <c r="CQ438" i="5"/>
  <c r="CQ187" i="5"/>
  <c r="BK187" i="5"/>
  <c r="AY156" i="5"/>
  <c r="CE156" i="5"/>
  <c r="BK49" i="5"/>
  <c r="CQ49" i="5"/>
  <c r="BV67" i="5"/>
  <c r="DB67" i="5"/>
  <c r="BV830" i="5"/>
  <c r="DB830" i="5"/>
  <c r="AY583" i="5"/>
  <c r="CE583" i="5"/>
  <c r="BK389" i="5"/>
  <c r="CQ389" i="5"/>
  <c r="CE1005" i="5"/>
  <c r="AY1005" i="5"/>
  <c r="AY487" i="5"/>
  <c r="CE487" i="5"/>
  <c r="AY415" i="5"/>
  <c r="CE415" i="5"/>
  <c r="AY529" i="5"/>
  <c r="CE529" i="5"/>
  <c r="CQ224" i="5"/>
  <c r="BK224" i="5"/>
  <c r="BK354" i="5"/>
  <c r="CQ354" i="5"/>
  <c r="CQ946" i="5"/>
  <c r="BK946" i="5"/>
  <c r="AY185" i="5"/>
  <c r="CE185" i="5"/>
  <c r="BV414" i="5"/>
  <c r="DB414" i="5"/>
  <c r="CQ102" i="5"/>
  <c r="BK102" i="5"/>
  <c r="BK961" i="5"/>
  <c r="CQ961" i="5"/>
  <c r="BK22" i="5"/>
  <c r="CQ22" i="5"/>
  <c r="AY801" i="5"/>
  <c r="CE801" i="5"/>
  <c r="AY404" i="5"/>
  <c r="CE404" i="5"/>
  <c r="CE884" i="5"/>
  <c r="AY884" i="5"/>
  <c r="BV251" i="5"/>
  <c r="DB251" i="5"/>
  <c r="CE183" i="5"/>
  <c r="AY183" i="5"/>
  <c r="BK493" i="5"/>
  <c r="CQ493" i="5"/>
  <c r="CE212" i="5"/>
  <c r="AY212" i="5"/>
  <c r="BK470" i="5"/>
  <c r="CQ470" i="5"/>
  <c r="BK856" i="5"/>
  <c r="CQ856" i="5"/>
  <c r="BV511" i="5"/>
  <c r="DB511" i="5"/>
  <c r="CR36" i="5"/>
  <c r="BL36" i="5"/>
  <c r="BV730" i="5"/>
  <c r="DB730" i="5"/>
  <c r="AY158" i="5"/>
  <c r="CE158" i="5"/>
  <c r="AY144" i="5"/>
  <c r="CE144" i="5"/>
  <c r="CE990" i="5"/>
  <c r="AY990" i="5"/>
  <c r="BK315" i="5"/>
  <c r="CQ315" i="5"/>
  <c r="CE781" i="5"/>
  <c r="AY781" i="5"/>
  <c r="BK35" i="5"/>
  <c r="CQ35" i="5"/>
  <c r="AY914" i="5"/>
  <c r="CE914" i="5"/>
  <c r="DB971" i="5"/>
  <c r="BV971" i="5"/>
  <c r="BV237" i="5"/>
  <c r="DB237" i="5"/>
  <c r="CE291" i="5"/>
  <c r="AY291" i="5"/>
  <c r="CQ600" i="5"/>
  <c r="BK600" i="5"/>
  <c r="AY611" i="5"/>
  <c r="CE611" i="5"/>
  <c r="CQ1010" i="5"/>
  <c r="BK1010" i="5"/>
  <c r="CE89" i="5"/>
  <c r="AY89" i="5"/>
  <c r="BV739" i="5"/>
  <c r="DB739" i="5"/>
  <c r="CQ93" i="5"/>
  <c r="BK93" i="5"/>
  <c r="AY507" i="5"/>
  <c r="CE507" i="5"/>
  <c r="BK968" i="5"/>
  <c r="CQ968" i="5"/>
  <c r="AY759" i="5"/>
  <c r="CE759" i="5"/>
  <c r="DB449" i="5"/>
  <c r="BV449" i="5"/>
  <c r="AY330" i="5"/>
  <c r="CE330" i="5"/>
  <c r="BK582" i="5"/>
  <c r="CQ582" i="5"/>
  <c r="BV166" i="5"/>
  <c r="DB166" i="5"/>
  <c r="CQ421" i="5"/>
  <c r="BK421" i="5"/>
  <c r="BK15" i="5"/>
  <c r="CQ15" i="5"/>
  <c r="BV358" i="5"/>
  <c r="DB358" i="5"/>
  <c r="DB692" i="5"/>
  <c r="BV692" i="5"/>
  <c r="CQ984" i="5"/>
  <c r="BK984" i="5"/>
  <c r="AY47" i="5"/>
  <c r="CE47" i="5"/>
  <c r="CQ358" i="5"/>
  <c r="BK358" i="5"/>
  <c r="BV64" i="5"/>
  <c r="DB64" i="5"/>
  <c r="CE729" i="5"/>
  <c r="AY729" i="5"/>
  <c r="CE470" i="5"/>
  <c r="AY470" i="5"/>
  <c r="CE314" i="5"/>
  <c r="AY314" i="5"/>
  <c r="CQ836" i="5"/>
  <c r="BK836" i="5"/>
  <c r="CQ947" i="5"/>
  <c r="BK947" i="5"/>
  <c r="CQ376" i="5"/>
  <c r="BK376" i="5"/>
  <c r="AY74" i="5"/>
  <c r="CE74" i="5"/>
  <c r="CQ702" i="5"/>
  <c r="BK702" i="5"/>
  <c r="AY923" i="5"/>
  <c r="CE923" i="5"/>
  <c r="CQ590" i="5"/>
  <c r="BK590" i="5"/>
  <c r="CQ853" i="5"/>
  <c r="BK853" i="5"/>
  <c r="CQ156" i="5"/>
  <c r="BK156" i="5"/>
  <c r="AY689" i="5"/>
  <c r="CE689" i="5"/>
  <c r="BK323" i="5"/>
  <c r="CQ323" i="5"/>
  <c r="CQ709" i="5"/>
  <c r="BK709" i="5"/>
  <c r="CQ676" i="5"/>
  <c r="BK676" i="5"/>
  <c r="DB277" i="5"/>
  <c r="BV277" i="5"/>
  <c r="BV767" i="5"/>
  <c r="DB767" i="5"/>
  <c r="BV16" i="5"/>
  <c r="DB16" i="5"/>
  <c r="CQ504" i="5"/>
  <c r="BK504" i="5"/>
  <c r="CE197" i="5"/>
  <c r="AY197" i="5"/>
  <c r="BK633" i="5"/>
  <c r="CQ633" i="5"/>
  <c r="BV464" i="5"/>
  <c r="DB464" i="5"/>
  <c r="CQ217" i="5"/>
  <c r="BK217" i="5"/>
  <c r="BV91" i="5"/>
  <c r="DB91" i="5"/>
  <c r="DB941" i="5"/>
  <c r="BV941" i="5"/>
  <c r="BK272" i="5"/>
  <c r="CQ272" i="5"/>
  <c r="BV527" i="5"/>
  <c r="DB527" i="5"/>
  <c r="CE227" i="5"/>
  <c r="AY227" i="5"/>
  <c r="BV435" i="5"/>
  <c r="DB435" i="5"/>
  <c r="AY286" i="5"/>
  <c r="CE286" i="5"/>
  <c r="DB560" i="5"/>
  <c r="BV560" i="5"/>
  <c r="DB296" i="5"/>
  <c r="BV296" i="5"/>
  <c r="BK285" i="5"/>
  <c r="CQ285" i="5"/>
  <c r="AY929" i="5"/>
  <c r="CE929" i="5"/>
  <c r="CE833" i="5"/>
  <c r="AY833" i="5"/>
  <c r="CQ915" i="5"/>
  <c r="BK915" i="5"/>
  <c r="AY508" i="5"/>
  <c r="CE508" i="5"/>
  <c r="BV193" i="5"/>
  <c r="DB193" i="5"/>
  <c r="CQ201" i="5"/>
  <c r="BK201" i="5"/>
  <c r="CE658" i="5"/>
  <c r="AY658" i="5"/>
  <c r="AY852" i="5"/>
  <c r="CE852" i="5"/>
  <c r="BV634" i="5"/>
  <c r="DB634" i="5"/>
  <c r="CQ820" i="5"/>
  <c r="BK820" i="5"/>
  <c r="AY901" i="5"/>
  <c r="CE901" i="5"/>
  <c r="BK639" i="5"/>
  <c r="CQ639" i="5"/>
  <c r="CE494" i="5"/>
  <c r="AY494" i="5"/>
  <c r="CQ923" i="5"/>
  <c r="BK923" i="5"/>
  <c r="BV743" i="5"/>
  <c r="DB743" i="5"/>
  <c r="BK838" i="5"/>
  <c r="CQ838" i="5"/>
  <c r="DB131" i="5"/>
  <c r="BV131" i="5"/>
  <c r="BV21" i="5"/>
  <c r="DB21" i="5"/>
  <c r="AY55" i="5"/>
  <c r="CE55" i="5"/>
  <c r="AY238" i="5"/>
  <c r="CE238" i="5"/>
  <c r="CE965" i="5"/>
  <c r="AY965" i="5"/>
  <c r="CQ365" i="5"/>
  <c r="BK365" i="5"/>
  <c r="DB758" i="5"/>
  <c r="BV758" i="5"/>
  <c r="DB229" i="5"/>
  <c r="BV229" i="5"/>
  <c r="BV424" i="5"/>
  <c r="DB424" i="5"/>
  <c r="BK507" i="5"/>
  <c r="CQ507" i="5"/>
  <c r="CQ140" i="5"/>
  <c r="BK140" i="5"/>
  <c r="CE708" i="5"/>
  <c r="AY708" i="5"/>
  <c r="BK322" i="5"/>
  <c r="CQ322" i="5"/>
  <c r="BV982" i="5"/>
  <c r="DB982" i="5"/>
  <c r="BK26" i="5"/>
  <c r="CQ26" i="5"/>
  <c r="CQ876" i="5"/>
  <c r="BK876" i="5"/>
  <c r="DB952" i="5"/>
  <c r="BV952" i="5"/>
  <c r="BV796" i="5"/>
  <c r="DB796" i="5"/>
  <c r="DB490" i="5"/>
  <c r="BV490" i="5"/>
  <c r="AY289" i="5"/>
  <c r="CE289" i="5"/>
  <c r="AY521" i="5"/>
  <c r="CE521" i="5"/>
  <c r="BV190" i="5"/>
  <c r="DB190" i="5"/>
  <c r="BK77" i="5"/>
  <c r="CQ77" i="5"/>
  <c r="BV975" i="5"/>
  <c r="DB975" i="5"/>
  <c r="CQ484" i="5"/>
  <c r="BK484" i="5"/>
  <c r="BK509" i="5"/>
  <c r="CQ509" i="5"/>
  <c r="AY422" i="5"/>
  <c r="CE422" i="5"/>
  <c r="CE371" i="5"/>
  <c r="AY371" i="5"/>
  <c r="BV489" i="5"/>
  <c r="DB489" i="5"/>
  <c r="DB766" i="5"/>
  <c r="BV766" i="5"/>
  <c r="DB555" i="5"/>
  <c r="BV555" i="5"/>
  <c r="BV383" i="5"/>
  <c r="DB383" i="5"/>
  <c r="AY644" i="5"/>
  <c r="CE644" i="5"/>
  <c r="AY162" i="5"/>
  <c r="CE162" i="5"/>
  <c r="BK326" i="5"/>
  <c r="CQ326" i="5"/>
  <c r="DB394" i="5"/>
  <c r="BV394" i="5"/>
  <c r="CE682" i="5"/>
  <c r="AY682" i="5"/>
  <c r="CE684" i="5"/>
  <c r="AY684" i="5"/>
  <c r="CQ690" i="5"/>
  <c r="BK690" i="5"/>
  <c r="CE654" i="5"/>
  <c r="AY654" i="5"/>
  <c r="CQ350" i="5"/>
  <c r="BK350" i="5"/>
  <c r="CE671" i="5"/>
  <c r="AY671" i="5"/>
  <c r="CQ760" i="5"/>
  <c r="BK760" i="5"/>
  <c r="BK816" i="5"/>
  <c r="CQ816" i="5"/>
  <c r="BV912" i="5"/>
  <c r="DB912" i="5"/>
  <c r="AY537" i="5"/>
  <c r="CE537" i="5"/>
  <c r="AY448" i="5"/>
  <c r="CE448" i="5"/>
  <c r="CQ274" i="5"/>
  <c r="BK274" i="5"/>
  <c r="DB997" i="5"/>
  <c r="BV997" i="5"/>
  <c r="CE172" i="5"/>
  <c r="AY172" i="5"/>
  <c r="BV530" i="5"/>
  <c r="DB530" i="5"/>
  <c r="AY405" i="5"/>
  <c r="CE405" i="5"/>
  <c r="CQ737" i="5"/>
  <c r="BK737" i="5"/>
  <c r="CE203" i="5"/>
  <c r="AY203" i="5"/>
  <c r="CQ569" i="5"/>
  <c r="BK569" i="5"/>
  <c r="CE750" i="5"/>
  <c r="AY750" i="5"/>
  <c r="CQ96" i="5"/>
  <c r="BK96" i="5"/>
  <c r="BV718" i="5"/>
  <c r="DB718" i="5"/>
  <c r="AY1010" i="5"/>
  <c r="CE1010" i="5"/>
  <c r="BK850" i="5"/>
  <c r="CQ850" i="5"/>
  <c r="DB201" i="5"/>
  <c r="BV201" i="5"/>
  <c r="DB686" i="5"/>
  <c r="BV686" i="5"/>
  <c r="BV385" i="5"/>
  <c r="DB385" i="5"/>
  <c r="AY319" i="5"/>
  <c r="CE319" i="5"/>
  <c r="AY523" i="5"/>
  <c r="CE523" i="5"/>
  <c r="AY328" i="5"/>
  <c r="CE328" i="5"/>
  <c r="AY855" i="5"/>
  <c r="CE855" i="5"/>
  <c r="AY16" i="5"/>
  <c r="CE16" i="5"/>
  <c r="AY100" i="5"/>
  <c r="CE100" i="5"/>
  <c r="CE210" i="5"/>
  <c r="AY210" i="5"/>
  <c r="AY26" i="5"/>
  <c r="CE26" i="5"/>
  <c r="CE173" i="5"/>
  <c r="AY173" i="5"/>
  <c r="CE301" i="5"/>
  <c r="AY301" i="5"/>
  <c r="CQ620" i="5"/>
  <c r="BK620" i="5"/>
  <c r="BV755" i="5"/>
  <c r="DB755" i="5"/>
  <c r="CE188" i="5"/>
  <c r="AY188" i="5"/>
  <c r="BV287" i="5"/>
  <c r="DB287" i="5"/>
  <c r="BV585" i="5"/>
  <c r="DB585" i="5"/>
  <c r="AY906" i="5"/>
  <c r="CE906" i="5"/>
  <c r="BV606" i="5"/>
  <c r="DB606" i="5"/>
  <c r="DB752" i="5"/>
  <c r="BV752" i="5"/>
  <c r="BK168" i="5"/>
  <c r="CQ168" i="5"/>
  <c r="CE482" i="5"/>
  <c r="AY482" i="5"/>
  <c r="BK842" i="5"/>
  <c r="CQ842" i="5"/>
  <c r="BV649" i="5"/>
  <c r="DB649" i="5"/>
  <c r="CE239" i="5"/>
  <c r="AY239" i="5"/>
  <c r="AY956" i="5"/>
  <c r="CE956" i="5"/>
  <c r="AY800" i="5"/>
  <c r="CE800" i="5"/>
  <c r="BK428" i="5"/>
  <c r="CQ428" i="5"/>
  <c r="BV299" i="5"/>
  <c r="DB299" i="5"/>
  <c r="DB285" i="5"/>
  <c r="BV285" i="5"/>
  <c r="AY290" i="5"/>
  <c r="CE290" i="5"/>
  <c r="AY52" i="5"/>
  <c r="CE52" i="5"/>
  <c r="BK550" i="5"/>
  <c r="CQ550" i="5"/>
  <c r="AY1004" i="5"/>
  <c r="CE1004" i="5"/>
  <c r="BK420" i="5"/>
  <c r="CQ420" i="5"/>
  <c r="DB848" i="5"/>
  <c r="BV848" i="5"/>
  <c r="BV444" i="5"/>
  <c r="DB444" i="5"/>
  <c r="BK922" i="5"/>
  <c r="CQ922" i="5"/>
  <c r="CQ549" i="5"/>
  <c r="BK549" i="5"/>
  <c r="AY779" i="5"/>
  <c r="CE779" i="5"/>
  <c r="CE616" i="5"/>
  <c r="AY616" i="5"/>
  <c r="CE133" i="5"/>
  <c r="AY133" i="5"/>
  <c r="CQ174" i="5"/>
  <c r="BK174" i="5"/>
  <c r="CQ678" i="5"/>
  <c r="BK678" i="5"/>
  <c r="CE242" i="5"/>
  <c r="AY242" i="5"/>
  <c r="CQ692" i="5"/>
  <c r="BK692" i="5"/>
  <c r="CQ962" i="5"/>
  <c r="BK962" i="5"/>
  <c r="CQ609" i="5"/>
  <c r="BK609" i="5"/>
  <c r="DB887" i="5"/>
  <c r="BV887" i="5"/>
  <c r="BK472" i="5"/>
  <c r="CQ472" i="5"/>
  <c r="CQ559" i="5"/>
  <c r="BK559" i="5"/>
  <c r="BV861" i="5"/>
  <c r="DB861" i="5"/>
  <c r="BK188" i="5"/>
  <c r="CQ188" i="5"/>
  <c r="BV972" i="5"/>
  <c r="DB972" i="5"/>
  <c r="CE468" i="5"/>
  <c r="AY468" i="5"/>
  <c r="CQ897" i="5"/>
  <c r="BK897" i="5"/>
  <c r="BV513" i="5"/>
  <c r="DB513" i="5"/>
  <c r="CQ782" i="5"/>
  <c r="BK782" i="5"/>
  <c r="CQ563" i="5"/>
  <c r="BK563" i="5"/>
  <c r="DB302" i="5"/>
  <c r="BV302" i="5"/>
  <c r="CQ903" i="5"/>
  <c r="BK903" i="5"/>
  <c r="AY621" i="5"/>
  <c r="CE621" i="5"/>
  <c r="CQ538" i="5"/>
  <c r="BK538" i="5"/>
  <c r="DB340" i="5"/>
  <c r="BV340" i="5"/>
  <c r="CQ92" i="5"/>
  <c r="BK92" i="5"/>
  <c r="AY464" i="5"/>
  <c r="CE464" i="5"/>
  <c r="DB56" i="5"/>
  <c r="BV56" i="5"/>
  <c r="DB120" i="5"/>
  <c r="BV120" i="5"/>
  <c r="CQ839" i="5"/>
  <c r="BK839" i="5"/>
  <c r="DB74" i="5"/>
  <c r="BV74" i="5"/>
  <c r="CQ612" i="5"/>
  <c r="BK612" i="5"/>
  <c r="BK310" i="5"/>
  <c r="CQ310" i="5"/>
  <c r="CE380" i="5"/>
  <c r="AY380" i="5"/>
  <c r="CE157" i="5"/>
  <c r="AY157" i="5"/>
  <c r="AY516" i="5"/>
  <c r="CE516" i="5"/>
  <c r="BV26" i="5"/>
  <c r="DB26" i="5"/>
  <c r="CQ548" i="5"/>
  <c r="BK548" i="5"/>
  <c r="CE153" i="5"/>
  <c r="AY153" i="5"/>
  <c r="AY657" i="5"/>
  <c r="CE657" i="5"/>
  <c r="BK54" i="5"/>
  <c r="CQ54" i="5"/>
  <c r="CE915" i="5"/>
  <c r="AY915" i="5"/>
  <c r="DB72" i="5"/>
  <c r="BV72" i="5"/>
  <c r="BV928" i="5"/>
  <c r="DB928" i="5"/>
  <c r="CE126" i="5"/>
  <c r="AY126" i="5"/>
  <c r="AY192" i="5"/>
  <c r="CE192" i="5"/>
  <c r="DB239" i="5"/>
  <c r="BV239" i="5"/>
  <c r="CQ933" i="5"/>
  <c r="BK933" i="5"/>
  <c r="CQ124" i="5"/>
  <c r="BK124" i="5"/>
  <c r="CQ694" i="5"/>
  <c r="BK694" i="5"/>
  <c r="CQ353" i="5"/>
  <c r="BK353" i="5"/>
  <c r="BV628" i="5"/>
  <c r="DB628" i="5"/>
  <c r="CQ736" i="5"/>
  <c r="BK736" i="5"/>
  <c r="BK136" i="5"/>
  <c r="CQ136" i="5"/>
  <c r="CE690" i="5"/>
  <c r="AY690" i="5"/>
  <c r="CQ686" i="5"/>
  <c r="BK686" i="5"/>
  <c r="CE364" i="5"/>
  <c r="AY364" i="5"/>
  <c r="AY846" i="5"/>
  <c r="CE846" i="5"/>
  <c r="CE225" i="5"/>
  <c r="AY225" i="5"/>
  <c r="CQ634" i="5"/>
  <c r="BK634" i="5"/>
  <c r="DB48" i="5"/>
  <c r="BV48" i="5"/>
  <c r="DB709" i="5"/>
  <c r="BV709" i="5"/>
  <c r="DB619" i="5"/>
  <c r="BV619" i="5"/>
  <c r="BV314" i="5"/>
  <c r="DB314" i="5"/>
  <c r="CQ476" i="5"/>
  <c r="BK476" i="5"/>
  <c r="DB316" i="5"/>
  <c r="BV316" i="5"/>
  <c r="DB1004" i="5"/>
  <c r="BV1004" i="5"/>
  <c r="BV711" i="5"/>
  <c r="DB711" i="5"/>
  <c r="DB431" i="5"/>
  <c r="BV431" i="5"/>
  <c r="BK623" i="5"/>
  <c r="CQ623" i="5"/>
  <c r="BV789" i="5"/>
  <c r="DB789" i="5"/>
  <c r="AY298" i="5"/>
  <c r="CE298" i="5"/>
  <c r="BV878" i="5"/>
  <c r="DB878" i="5"/>
  <c r="BV568" i="5"/>
  <c r="DB568" i="5"/>
  <c r="CE384" i="5"/>
  <c r="AY384" i="5"/>
  <c r="BK320" i="5"/>
  <c r="CQ320" i="5"/>
  <c r="BK466" i="5"/>
  <c r="CQ466" i="5"/>
  <c r="BK76" i="5"/>
  <c r="CQ76" i="5"/>
  <c r="CQ584" i="5"/>
  <c r="BK584" i="5"/>
  <c r="CE903" i="5"/>
  <c r="AY903" i="5"/>
  <c r="DB403" i="5"/>
  <c r="BV403" i="5"/>
  <c r="BV109" i="5"/>
  <c r="DB109" i="5"/>
  <c r="BK435" i="5"/>
  <c r="CQ435" i="5"/>
  <c r="CE672" i="5"/>
  <c r="AY672" i="5"/>
  <c r="CE954" i="5"/>
  <c r="AY954" i="5"/>
  <c r="CQ778" i="5"/>
  <c r="BK778" i="5"/>
  <c r="CQ805" i="5"/>
  <c r="BK805" i="5"/>
  <c r="AY772" i="5"/>
  <c r="CE772" i="5"/>
  <c r="CQ674" i="5"/>
  <c r="BK674" i="5"/>
  <c r="CE784" i="5"/>
  <c r="AY784" i="5"/>
  <c r="DB905" i="5"/>
  <c r="BV905" i="5"/>
  <c r="BV866" i="5"/>
  <c r="DB866" i="5"/>
  <c r="DB463" i="5"/>
  <c r="BV463" i="5"/>
  <c r="CE697" i="5"/>
  <c r="AY697" i="5"/>
  <c r="CQ925" i="5"/>
  <c r="BK925" i="5"/>
  <c r="DB255" i="5"/>
  <c r="BV255" i="5"/>
  <c r="CE575" i="5"/>
  <c r="AY575" i="5"/>
  <c r="DB947" i="5"/>
  <c r="BV947" i="5"/>
  <c r="CQ147" i="5"/>
  <c r="BK147" i="5"/>
  <c r="DB496" i="5"/>
  <c r="BV496" i="5"/>
  <c r="CE639" i="5"/>
  <c r="AY639" i="5"/>
  <c r="DB583" i="5"/>
  <c r="BV583" i="5"/>
  <c r="BV514" i="5"/>
  <c r="DB514" i="5"/>
  <c r="DB256" i="5"/>
  <c r="BV256" i="5"/>
  <c r="CE270" i="5"/>
  <c r="AY270" i="5"/>
  <c r="BV969" i="5"/>
  <c r="DB969" i="5"/>
  <c r="BV334" i="5"/>
  <c r="DB334" i="5"/>
  <c r="AY655" i="5"/>
  <c r="CE655" i="5"/>
  <c r="DB923" i="5"/>
  <c r="BV923" i="5"/>
  <c r="CQ967" i="5"/>
  <c r="BK967" i="5"/>
  <c r="AY58" i="5"/>
  <c r="CE58" i="5"/>
  <c r="AY514" i="5"/>
  <c r="CE514" i="5"/>
  <c r="CQ821" i="5"/>
  <c r="BK821" i="5"/>
  <c r="CE419" i="5"/>
  <c r="AY419" i="5"/>
  <c r="CE604" i="5"/>
  <c r="AY604" i="5"/>
  <c r="AY925" i="5"/>
  <c r="CE925" i="5"/>
  <c r="CQ176" i="5"/>
  <c r="BK176" i="5"/>
  <c r="CE258" i="5"/>
  <c r="AY258" i="5"/>
  <c r="CE350" i="5"/>
  <c r="AY350" i="5"/>
  <c r="CE843" i="5"/>
  <c r="AY843" i="5"/>
  <c r="AY441" i="5"/>
  <c r="CE441" i="5"/>
  <c r="AY332" i="5"/>
  <c r="CE332" i="5"/>
  <c r="CE799" i="5"/>
  <c r="AY799" i="5"/>
  <c r="CQ998" i="5"/>
  <c r="BK998" i="5"/>
  <c r="CQ240" i="5"/>
  <c r="BK240" i="5"/>
  <c r="CQ742" i="5"/>
  <c r="BK742" i="5"/>
  <c r="CE182" i="5"/>
  <c r="AY182" i="5"/>
  <c r="CQ500" i="5"/>
  <c r="BK500" i="5"/>
  <c r="AY429" i="5"/>
  <c r="CE429" i="5"/>
  <c r="DB671" i="5"/>
  <c r="BV671" i="5"/>
  <c r="CQ88" i="5"/>
  <c r="BK88" i="5"/>
  <c r="CE211" i="5"/>
  <c r="AY211" i="5"/>
  <c r="CQ770" i="5"/>
  <c r="BK770" i="5"/>
  <c r="CE411" i="5"/>
  <c r="AY411" i="5"/>
  <c r="CE762" i="5"/>
  <c r="AY762" i="5"/>
  <c r="AY558" i="5"/>
  <c r="CE558" i="5"/>
  <c r="DB637" i="5"/>
  <c r="BV637" i="5"/>
  <c r="BK273" i="5"/>
  <c r="CQ273" i="5"/>
  <c r="BV532" i="5"/>
  <c r="DB532" i="5"/>
  <c r="CE518" i="5"/>
  <c r="AY518" i="5"/>
  <c r="AY615" i="5"/>
  <c r="CE615" i="5"/>
  <c r="AY735" i="5"/>
  <c r="CE735" i="5"/>
  <c r="DB200" i="5"/>
  <c r="BV200" i="5"/>
  <c r="BK939" i="5"/>
  <c r="CQ939" i="5"/>
  <c r="AY414" i="5"/>
  <c r="CE414" i="5"/>
  <c r="CE223" i="5"/>
  <c r="AY223" i="5"/>
  <c r="BV42" i="5"/>
  <c r="DB42" i="5"/>
  <c r="BK241" i="5"/>
  <c r="CQ241" i="5"/>
  <c r="CE131" i="5"/>
  <c r="AY131" i="5"/>
  <c r="BV40" i="5"/>
  <c r="DB40" i="5"/>
  <c r="DB108" i="5"/>
  <c r="BV108" i="5"/>
  <c r="CQ252" i="5"/>
  <c r="BK252" i="5"/>
  <c r="CE198" i="5"/>
  <c r="AY198" i="5"/>
  <c r="CE217" i="5"/>
  <c r="AY217" i="5"/>
  <c r="DB979" i="5"/>
  <c r="BV979" i="5"/>
  <c r="CE374" i="5"/>
  <c r="AY374" i="5"/>
  <c r="DB538" i="5"/>
  <c r="BV538" i="5"/>
  <c r="BK795" i="5"/>
  <c r="CQ795" i="5"/>
  <c r="DB955" i="5"/>
  <c r="BV955" i="5"/>
  <c r="DB594" i="5"/>
  <c r="BV594" i="5"/>
  <c r="BV119" i="5"/>
  <c r="DB119" i="5"/>
  <c r="CQ173" i="5"/>
  <c r="BK173" i="5"/>
  <c r="CE819" i="5"/>
  <c r="AY819" i="5"/>
  <c r="AY442" i="5"/>
  <c r="CE442" i="5"/>
  <c r="BK59" i="5"/>
  <c r="CQ59" i="5"/>
  <c r="AY101" i="5"/>
  <c r="CE101" i="5"/>
  <c r="BV232" i="5"/>
  <c r="DB232" i="5"/>
  <c r="BV605" i="5"/>
  <c r="DB605" i="5"/>
  <c r="DB712" i="5"/>
  <c r="BV712" i="5"/>
  <c r="AY321" i="5"/>
  <c r="CE321" i="5"/>
  <c r="BK613" i="5"/>
  <c r="CQ613" i="5"/>
  <c r="BK429" i="5"/>
  <c r="CQ429" i="5"/>
  <c r="DB573" i="5"/>
  <c r="BV573" i="5"/>
  <c r="DB748" i="5"/>
  <c r="BV748" i="5"/>
  <c r="BK233" i="5"/>
  <c r="CQ233" i="5"/>
  <c r="BK434" i="5"/>
  <c r="CQ434" i="5"/>
  <c r="BV65" i="5"/>
  <c r="DB65" i="5"/>
  <c r="BK745" i="5"/>
  <c r="CQ745" i="5"/>
  <c r="CE718" i="5"/>
  <c r="AY718" i="5"/>
  <c r="CE358" i="5"/>
  <c r="AY358" i="5"/>
  <c r="AY550" i="5"/>
  <c r="CE550" i="5"/>
  <c r="DB535" i="5"/>
  <c r="BV535" i="5"/>
  <c r="CE831" i="5"/>
  <c r="AY831" i="5"/>
  <c r="DB917" i="5"/>
  <c r="BV917" i="5"/>
  <c r="BK605" i="5"/>
  <c r="CQ605" i="5"/>
  <c r="CE570" i="5"/>
  <c r="AY570" i="5"/>
  <c r="BV18" i="5"/>
  <c r="DB18" i="5"/>
  <c r="CQ465" i="5"/>
  <c r="BK465" i="5"/>
  <c r="BK994" i="5"/>
  <c r="CQ994" i="5"/>
  <c r="CE653" i="5"/>
  <c r="AY653" i="5"/>
  <c r="CE240" i="5"/>
  <c r="AY240" i="5"/>
  <c r="CE322" i="5"/>
  <c r="AY322" i="5"/>
  <c r="BK647" i="5"/>
  <c r="CQ647" i="5"/>
  <c r="BV847" i="5"/>
  <c r="DB847" i="5"/>
  <c r="AY348" i="5"/>
  <c r="CE348" i="5"/>
  <c r="DB221" i="5"/>
  <c r="BV221" i="5"/>
  <c r="AY95" i="5"/>
  <c r="CE95" i="5"/>
  <c r="CE732" i="5"/>
  <c r="AY732" i="5"/>
  <c r="AY683" i="5"/>
  <c r="CE683" i="5"/>
  <c r="BV55" i="5"/>
  <c r="DB55" i="5"/>
  <c r="AY121" i="5"/>
  <c r="CE121" i="5"/>
  <c r="AY28" i="5"/>
  <c r="CE28" i="5"/>
  <c r="CE366" i="5"/>
  <c r="AY366" i="5"/>
  <c r="CQ880" i="5"/>
  <c r="BK880" i="5"/>
  <c r="BK32" i="5"/>
  <c r="CQ32" i="5"/>
  <c r="AY739" i="5"/>
  <c r="CE739" i="5"/>
  <c r="BV432" i="5"/>
  <c r="DB432" i="5"/>
  <c r="AY832" i="5"/>
  <c r="CE832" i="5"/>
  <c r="CE208" i="5"/>
  <c r="AY208" i="5"/>
  <c r="CE85" i="5"/>
  <c r="AY85" i="5"/>
  <c r="DB259" i="5"/>
  <c r="BV259" i="5"/>
  <c r="AY836" i="5"/>
  <c r="CE836" i="5"/>
  <c r="BK416" i="5"/>
  <c r="CQ416" i="5"/>
  <c r="AY381" i="5"/>
  <c r="CE381" i="5"/>
  <c r="BK607" i="5"/>
  <c r="CQ607" i="5"/>
  <c r="DB960" i="5"/>
  <c r="BV960" i="5"/>
  <c r="CQ292" i="5"/>
  <c r="BK292" i="5"/>
  <c r="AY385" i="5"/>
  <c r="CE385" i="5"/>
  <c r="CE987" i="5"/>
  <c r="AY987" i="5"/>
  <c r="AY822" i="5"/>
  <c r="CE822" i="5"/>
  <c r="DB809" i="5"/>
  <c r="BV809" i="5"/>
  <c r="CE94" i="5"/>
  <c r="AY94" i="5"/>
  <c r="CQ822" i="5"/>
  <c r="BK822" i="5"/>
  <c r="BV654" i="5"/>
  <c r="DB654" i="5"/>
  <c r="BV548" i="5"/>
  <c r="DB548" i="5"/>
  <c r="BK849" i="5"/>
  <c r="CQ849" i="5"/>
  <c r="CQ196" i="5"/>
  <c r="BK196" i="5"/>
  <c r="AY751" i="5"/>
  <c r="CE751" i="5"/>
  <c r="AY548" i="5"/>
  <c r="CE548" i="5"/>
  <c r="CQ165" i="5"/>
  <c r="BK165" i="5"/>
  <c r="CE397" i="5"/>
  <c r="AY397" i="5"/>
  <c r="CE725" i="5"/>
  <c r="AY725" i="5"/>
  <c r="BV400" i="5"/>
  <c r="DB400" i="5"/>
  <c r="BK269" i="5"/>
  <c r="CQ269" i="5"/>
  <c r="DB620" i="5"/>
  <c r="BV620" i="5"/>
  <c r="DB998" i="5"/>
  <c r="BV998" i="5"/>
  <c r="CE124" i="5"/>
  <c r="AY124" i="5"/>
  <c r="BV169" i="5"/>
  <c r="DB169" i="5"/>
  <c r="CQ744" i="5"/>
  <c r="BK744" i="5"/>
  <c r="CE758" i="5"/>
  <c r="AY758" i="5"/>
  <c r="CQ764" i="5"/>
  <c r="BK764" i="5"/>
  <c r="DB384" i="5"/>
  <c r="BV384" i="5"/>
  <c r="DB269" i="5"/>
  <c r="BV269" i="5"/>
  <c r="DB895" i="5"/>
  <c r="BV895" i="5"/>
  <c r="BV317" i="5"/>
  <c r="DB317" i="5"/>
  <c r="CQ577" i="5"/>
  <c r="BK577" i="5"/>
  <c r="CQ388" i="5"/>
  <c r="BK388" i="5"/>
  <c r="CE777" i="5"/>
  <c r="AY777" i="5"/>
  <c r="CQ750" i="5"/>
  <c r="BK750" i="5"/>
  <c r="CQ542" i="5"/>
  <c r="BK542" i="5"/>
  <c r="CQ618" i="5"/>
  <c r="BK618" i="5"/>
  <c r="BK66" i="5"/>
  <c r="CQ66" i="5"/>
  <c r="BV640" i="5"/>
  <c r="DB640" i="5"/>
  <c r="DB104" i="5"/>
  <c r="BV104" i="5"/>
  <c r="BV328" i="5"/>
  <c r="DB328" i="5"/>
  <c r="BK48" i="5"/>
  <c r="CQ48" i="5"/>
  <c r="CQ913" i="5"/>
  <c r="BK913" i="5"/>
  <c r="BV248" i="5"/>
  <c r="DB248" i="5"/>
  <c r="BV95" i="5"/>
  <c r="DB95" i="5"/>
  <c r="BK402" i="5"/>
  <c r="CQ402" i="5"/>
  <c r="DB284" i="5"/>
  <c r="BV284" i="5"/>
  <c r="CE624" i="5"/>
  <c r="AY624" i="5"/>
  <c r="BV330" i="5"/>
  <c r="DB330" i="5"/>
  <c r="CQ775" i="5"/>
  <c r="BK775" i="5"/>
  <c r="DB425" i="5"/>
  <c r="BV425" i="5"/>
  <c r="BK129" i="5"/>
  <c r="CQ129" i="5"/>
  <c r="CE463" i="5"/>
  <c r="AY463" i="5"/>
  <c r="AY445" i="5"/>
  <c r="CE445" i="5"/>
  <c r="CQ746" i="5"/>
  <c r="BK746" i="5"/>
  <c r="AY989" i="5"/>
  <c r="CE989" i="5"/>
  <c r="CE945" i="5"/>
  <c r="AY945" i="5"/>
  <c r="CE147" i="5"/>
  <c r="AY147" i="5"/>
  <c r="CE542" i="5"/>
  <c r="AY542" i="5"/>
  <c r="BV834" i="5"/>
  <c r="DB834" i="5"/>
  <c r="CE174" i="5"/>
  <c r="AY174" i="5"/>
  <c r="DB68" i="5"/>
  <c r="BV68" i="5"/>
  <c r="AY50" i="5"/>
  <c r="CE50" i="5"/>
  <c r="CQ132" i="5"/>
  <c r="BK132" i="5"/>
  <c r="BV970" i="5"/>
  <c r="DB970" i="5"/>
  <c r="BK832" i="5"/>
  <c r="CQ832" i="5"/>
  <c r="BV123" i="5"/>
  <c r="DB123" i="5"/>
  <c r="CE134" i="5"/>
  <c r="AY134" i="5"/>
  <c r="BV632" i="5"/>
  <c r="DB632" i="5"/>
  <c r="CE791" i="5"/>
  <c r="AY791" i="5"/>
  <c r="DB261" i="5"/>
  <c r="BV261" i="5"/>
  <c r="CE573" i="5"/>
  <c r="AY573" i="5"/>
  <c r="BV753" i="5"/>
  <c r="DB753" i="5"/>
  <c r="BK776" i="5"/>
  <c r="CQ776" i="5"/>
  <c r="BV805" i="5"/>
  <c r="DB805" i="5"/>
  <c r="BV779" i="5"/>
  <c r="DB779" i="5"/>
  <c r="BK996" i="5"/>
  <c r="CQ996" i="5"/>
  <c r="BK43" i="5"/>
  <c r="CQ43" i="5"/>
  <c r="BV592" i="5"/>
  <c r="DB592" i="5"/>
  <c r="BK796" i="5"/>
  <c r="CQ796" i="5"/>
  <c r="AY265" i="5"/>
  <c r="CE265" i="5"/>
  <c r="CQ502" i="5"/>
  <c r="BK502" i="5"/>
  <c r="BK960" i="5"/>
  <c r="CQ960" i="5"/>
  <c r="BV745" i="5"/>
  <c r="DB745" i="5"/>
  <c r="CE586" i="5"/>
  <c r="AY586" i="5"/>
  <c r="CQ139" i="5"/>
  <c r="BK139" i="5"/>
  <c r="CQ473" i="5"/>
  <c r="BK473" i="5"/>
  <c r="DB419" i="5"/>
  <c r="BV419" i="5"/>
  <c r="BV78" i="5"/>
  <c r="DB78" i="5"/>
  <c r="CQ104" i="5"/>
  <c r="BK104" i="5"/>
  <c r="BV626" i="5"/>
  <c r="DB626" i="5"/>
  <c r="AY768" i="5"/>
  <c r="CE768" i="5"/>
  <c r="DB423" i="5"/>
  <c r="BV423" i="5"/>
  <c r="CE807" i="5"/>
  <c r="AY807" i="5"/>
  <c r="DB456" i="5"/>
  <c r="BV456" i="5"/>
  <c r="BK300" i="5"/>
  <c r="CQ300" i="5"/>
  <c r="CQ514" i="5"/>
  <c r="BK514" i="5"/>
  <c r="AY591" i="5"/>
  <c r="CE591" i="5"/>
  <c r="DB139" i="5"/>
  <c r="BV139" i="5"/>
  <c r="CQ246" i="5"/>
  <c r="BK246" i="5"/>
  <c r="AY331" i="5"/>
  <c r="CE331" i="5"/>
  <c r="BV430" i="5"/>
  <c r="DB430" i="5"/>
  <c r="AY910" i="5"/>
  <c r="CE910" i="5"/>
  <c r="DB567" i="5"/>
  <c r="BV567" i="5"/>
  <c r="CQ720" i="5"/>
  <c r="BK720" i="5"/>
  <c r="DB1006" i="5"/>
  <c r="BV1006" i="5"/>
  <c r="BK615" i="5"/>
  <c r="CQ615" i="5"/>
  <c r="DB457" i="5"/>
  <c r="BV457" i="5"/>
  <c r="AY687" i="5"/>
  <c r="CE687" i="5"/>
  <c r="AY922" i="5"/>
  <c r="CE922" i="5"/>
  <c r="DB563" i="5"/>
  <c r="BV563" i="5"/>
  <c r="BV374" i="5"/>
  <c r="DB374" i="5"/>
  <c r="AY755" i="5"/>
  <c r="CE755" i="5"/>
  <c r="BK523" i="5"/>
  <c r="CQ523" i="5"/>
  <c r="CE792" i="5"/>
  <c r="AY792" i="5"/>
  <c r="BK681" i="5"/>
  <c r="CQ681" i="5"/>
  <c r="DB356" i="5"/>
  <c r="BV356" i="5"/>
  <c r="BK714" i="5"/>
  <c r="CQ714" i="5"/>
  <c r="DB137" i="5"/>
  <c r="BV137" i="5"/>
  <c r="BV693" i="5"/>
  <c r="DB693" i="5"/>
  <c r="BK444" i="5"/>
  <c r="CQ444" i="5"/>
  <c r="CE356" i="5"/>
  <c r="AY356" i="5"/>
  <c r="AY767" i="5"/>
  <c r="CE767" i="5"/>
  <c r="CE998" i="5"/>
  <c r="AY998" i="5"/>
  <c r="BK505" i="5"/>
  <c r="CQ505" i="5"/>
  <c r="AY1012" i="5"/>
  <c r="CE1012" i="5"/>
  <c r="BV63" i="5"/>
  <c r="DB63" i="5"/>
  <c r="BK659" i="5"/>
  <c r="CQ659" i="5"/>
  <c r="AY22" i="5"/>
  <c r="CE22" i="5"/>
  <c r="BK963" i="5"/>
  <c r="CQ963" i="5"/>
  <c r="CE920" i="5"/>
  <c r="AY920" i="5"/>
  <c r="BV1003" i="5"/>
  <c r="DB1003" i="5"/>
  <c r="BV844" i="5"/>
  <c r="DB844" i="5"/>
  <c r="CE663" i="5"/>
  <c r="AY663" i="5"/>
  <c r="BK426" i="5"/>
  <c r="CQ426" i="5"/>
  <c r="CQ475" i="5"/>
  <c r="BK475" i="5"/>
  <c r="BV675" i="5"/>
  <c r="DB675" i="5"/>
  <c r="CQ865" i="5"/>
  <c r="BK865" i="5"/>
  <c r="BV420" i="5"/>
  <c r="DB420" i="5"/>
  <c r="AY866" i="5"/>
  <c r="CE866" i="5"/>
  <c r="CE362" i="5"/>
  <c r="AY362" i="5"/>
  <c r="DB252" i="5"/>
  <c r="BV252" i="5"/>
  <c r="AY967" i="5"/>
  <c r="CE967" i="5"/>
  <c r="CE878" i="5"/>
  <c r="AY878" i="5"/>
  <c r="CE961" i="5"/>
  <c r="AY961" i="5"/>
  <c r="BK511" i="5"/>
  <c r="CQ511" i="5"/>
  <c r="CE241" i="5"/>
  <c r="AY241" i="5"/>
  <c r="BV391" i="5"/>
  <c r="DB391" i="5"/>
  <c r="BK331" i="5"/>
  <c r="CQ331" i="5"/>
  <c r="BV90" i="5"/>
  <c r="DB90" i="5"/>
  <c r="CQ598" i="5"/>
  <c r="BK598" i="5"/>
  <c r="BK480" i="5"/>
  <c r="CQ480" i="5"/>
  <c r="BV963" i="5"/>
  <c r="DB963" i="5"/>
  <c r="BK234" i="5"/>
  <c r="CQ234" i="5"/>
  <c r="BK387" i="5"/>
  <c r="CQ387" i="5"/>
  <c r="BK902" i="5"/>
  <c r="CQ902" i="5"/>
  <c r="AY181" i="5"/>
  <c r="CE181" i="5"/>
  <c r="BK956" i="5"/>
  <c r="CQ956" i="5"/>
  <c r="AY912" i="5"/>
  <c r="CE912" i="5"/>
  <c r="CQ885" i="5"/>
  <c r="BK885" i="5"/>
  <c r="AY438" i="5"/>
  <c r="CE438" i="5"/>
  <c r="DB279" i="5"/>
  <c r="BV279" i="5"/>
  <c r="DB854" i="5"/>
  <c r="BV854" i="5"/>
  <c r="DB599" i="5"/>
  <c r="BV599" i="5"/>
  <c r="DB750" i="5"/>
  <c r="BV750" i="5"/>
  <c r="BK679" i="5"/>
  <c r="CQ679" i="5"/>
  <c r="AY693" i="5"/>
  <c r="CE693" i="5"/>
  <c r="CE933" i="5"/>
  <c r="AY933" i="5"/>
  <c r="BK57" i="5"/>
  <c r="CQ57" i="5"/>
  <c r="BK587" i="5"/>
  <c r="CQ587" i="5"/>
  <c r="BK328" i="5"/>
  <c r="CQ328" i="5"/>
  <c r="BV57" i="5"/>
  <c r="DB57" i="5"/>
  <c r="BV361" i="5"/>
  <c r="DB361" i="5"/>
  <c r="BV436" i="5"/>
  <c r="DB436" i="5"/>
  <c r="DB724" i="5"/>
  <c r="BV724" i="5"/>
  <c r="BK529" i="5"/>
  <c r="CQ529" i="5"/>
  <c r="DB703" i="5"/>
  <c r="BV703" i="5"/>
  <c r="BV156" i="5"/>
  <c r="DB156" i="5"/>
  <c r="AY24" i="5"/>
  <c r="CE24" i="5"/>
  <c r="AY761" i="5"/>
  <c r="CE761" i="5"/>
  <c r="BV86" i="5"/>
  <c r="DB86" i="5"/>
  <c r="AY940" i="5"/>
  <c r="CE940" i="5"/>
  <c r="DB836" i="5"/>
  <c r="BV836" i="5"/>
  <c r="AY65" i="5"/>
  <c r="CE65" i="5"/>
  <c r="AY597" i="5"/>
  <c r="CE597" i="5"/>
  <c r="DB701" i="5"/>
  <c r="BV701" i="5"/>
  <c r="BK1006" i="5"/>
  <c r="CQ1006" i="5"/>
  <c r="BV233" i="5"/>
  <c r="DB233" i="5"/>
  <c r="DB722" i="5"/>
  <c r="BV722" i="5"/>
  <c r="CQ1008" i="5"/>
  <c r="BK1008" i="5"/>
  <c r="BV856" i="5"/>
  <c r="DB856" i="5"/>
  <c r="BK971" i="5"/>
  <c r="CQ971" i="5"/>
  <c r="AY341" i="5"/>
  <c r="CE341" i="5"/>
  <c r="BV253" i="5"/>
  <c r="DB253" i="5"/>
  <c r="BK874" i="5"/>
  <c r="CQ874" i="5"/>
  <c r="AY796" i="5"/>
  <c r="CE796" i="5"/>
  <c r="CE204" i="5"/>
  <c r="AY204" i="5"/>
  <c r="BK71" i="5"/>
  <c r="CQ71" i="5"/>
  <c r="BK242" i="5"/>
  <c r="CQ242" i="5"/>
  <c r="BV914" i="5"/>
  <c r="DB914" i="5"/>
  <c r="CQ656" i="5"/>
  <c r="BK656" i="5"/>
  <c r="BK125" i="5"/>
  <c r="CQ125" i="5"/>
  <c r="BV542" i="5"/>
  <c r="DB542" i="5"/>
  <c r="DB720" i="5"/>
  <c r="BV720" i="5"/>
  <c r="AY206" i="5"/>
  <c r="CE206" i="5"/>
  <c r="AY64" i="5"/>
  <c r="CE64" i="5"/>
  <c r="CE288" i="5"/>
  <c r="AY288" i="5"/>
  <c r="CE810" i="5"/>
  <c r="AY810" i="5"/>
  <c r="AY452" i="5"/>
  <c r="CE452" i="5"/>
  <c r="BK111" i="5"/>
  <c r="CQ111" i="5"/>
  <c r="CE202" i="5"/>
  <c r="AY202" i="5"/>
  <c r="CQ445" i="5"/>
  <c r="BK445" i="5"/>
  <c r="BK99" i="5"/>
  <c r="CQ99" i="5"/>
  <c r="BK214" i="5"/>
  <c r="CQ214" i="5"/>
  <c r="BK576" i="5"/>
  <c r="CQ576" i="5"/>
  <c r="BV474" i="5"/>
  <c r="DB474" i="5"/>
  <c r="AY996" i="5"/>
  <c r="CE996" i="5"/>
  <c r="BV79" i="5"/>
  <c r="DB79" i="5"/>
  <c r="AY926" i="5"/>
  <c r="CE926" i="5"/>
  <c r="AY383" i="5"/>
  <c r="CE383" i="5"/>
  <c r="DB263" i="5"/>
  <c r="BV263" i="5"/>
  <c r="AY29" i="5"/>
  <c r="CE29" i="5"/>
  <c r="BK86" i="5"/>
  <c r="CQ86" i="5"/>
  <c r="BK343" i="5"/>
  <c r="CQ343" i="5"/>
  <c r="DB569" i="5"/>
  <c r="BV569" i="5"/>
  <c r="CE706" i="5"/>
  <c r="AY706" i="5"/>
  <c r="CQ896" i="5"/>
  <c r="BK896" i="5"/>
  <c r="DB241" i="5"/>
  <c r="BV241" i="5"/>
  <c r="BV381" i="5"/>
  <c r="DB381" i="5"/>
  <c r="BV39" i="5"/>
  <c r="DB39" i="5"/>
  <c r="AY63" i="5"/>
  <c r="CE63" i="5"/>
  <c r="CQ160" i="5"/>
  <c r="BK160" i="5"/>
  <c r="AY876" i="5"/>
  <c r="CE876" i="5"/>
  <c r="CE1003" i="5"/>
  <c r="AY1003" i="5"/>
  <c r="DB889" i="5"/>
  <c r="BV889" i="5"/>
  <c r="BK94" i="5"/>
  <c r="CQ94" i="5"/>
  <c r="BV728" i="5"/>
  <c r="DB728" i="5"/>
  <c r="CE932" i="5"/>
  <c r="AY932" i="5"/>
  <c r="BV158" i="5"/>
  <c r="DB158" i="5"/>
  <c r="BV946" i="5"/>
  <c r="DB946" i="5"/>
  <c r="CQ110" i="5"/>
  <c r="BK110" i="5"/>
  <c r="DB138" i="5"/>
  <c r="BV138" i="5"/>
  <c r="CQ392" i="5"/>
  <c r="BK392" i="5"/>
  <c r="CQ303" i="5"/>
  <c r="BK303" i="5"/>
  <c r="CE614" i="5"/>
  <c r="AY614" i="5"/>
  <c r="BK733" i="5"/>
  <c r="CQ733" i="5"/>
  <c r="BK713" i="5"/>
  <c r="CQ713" i="5"/>
  <c r="CQ501" i="5"/>
  <c r="BK501" i="5"/>
  <c r="AY562" i="5"/>
  <c r="CE562" i="5"/>
  <c r="BK123" i="5"/>
  <c r="CQ123" i="5"/>
  <c r="BK69" i="5"/>
  <c r="CQ69" i="5"/>
  <c r="CE189" i="5"/>
  <c r="AY189" i="5"/>
  <c r="BK572" i="5"/>
  <c r="CQ572" i="5"/>
  <c r="CQ496" i="5"/>
  <c r="BK496" i="5"/>
  <c r="AY281" i="5"/>
  <c r="CE281" i="5"/>
  <c r="CE245" i="5"/>
  <c r="AY245" i="5"/>
  <c r="CE138" i="5"/>
  <c r="AY138" i="5"/>
  <c r="CE829" i="5"/>
  <c r="AY829" i="5"/>
  <c r="DB959" i="5"/>
  <c r="BV959" i="5"/>
  <c r="BK543" i="5"/>
  <c r="CQ543" i="5"/>
  <c r="BV646" i="5"/>
  <c r="DB646" i="5"/>
  <c r="CQ384" i="5"/>
  <c r="BK384" i="5"/>
  <c r="DB995" i="5"/>
  <c r="BV995" i="5"/>
  <c r="BV597" i="5"/>
  <c r="DB597" i="5"/>
  <c r="CQ649" i="5"/>
  <c r="BK649" i="5"/>
  <c r="BK1001" i="5"/>
  <c r="CQ1001" i="5"/>
  <c r="CQ382" i="5"/>
  <c r="BK382" i="5"/>
  <c r="CE360" i="5"/>
  <c r="AY360" i="5"/>
  <c r="BK430" i="5"/>
  <c r="CQ430" i="5"/>
  <c r="AY515" i="5"/>
  <c r="CE515" i="5"/>
  <c r="CE549" i="5"/>
  <c r="AY549" i="5"/>
  <c r="DB935" i="5"/>
  <c r="BV935" i="5"/>
  <c r="BK103" i="5"/>
  <c r="CQ103" i="5"/>
  <c r="BK367" i="5"/>
  <c r="CQ367" i="5"/>
  <c r="CQ872" i="5"/>
  <c r="BK872" i="5"/>
  <c r="AY765" i="5"/>
  <c r="CE765" i="5"/>
  <c r="DB639" i="5"/>
  <c r="BV639" i="5"/>
  <c r="AY40" i="5"/>
  <c r="CE40" i="5"/>
  <c r="DB651" i="5"/>
  <c r="BV651" i="5"/>
  <c r="BV442" i="5"/>
  <c r="DB442" i="5"/>
  <c r="BV950" i="5"/>
  <c r="DB950" i="5"/>
  <c r="CQ900" i="5"/>
  <c r="BK900" i="5"/>
  <c r="BV379" i="5"/>
  <c r="DB379" i="5"/>
  <c r="BV428" i="5"/>
  <c r="DB428" i="5"/>
  <c r="CQ871" i="5"/>
  <c r="BK871" i="5"/>
  <c r="DB571" i="5"/>
  <c r="BV571" i="5"/>
  <c r="DB129" i="5"/>
  <c r="BV129" i="5"/>
  <c r="BK319" i="5"/>
  <c r="CQ319" i="5"/>
  <c r="BV984" i="5"/>
  <c r="DB984" i="5"/>
  <c r="CQ644" i="5"/>
  <c r="BK644" i="5"/>
  <c r="BK19" i="5"/>
  <c r="CQ19" i="5"/>
  <c r="AY347" i="5"/>
  <c r="CE347" i="5"/>
  <c r="CE582" i="5"/>
  <c r="AY582" i="5"/>
  <c r="BK724" i="5"/>
  <c r="CQ724" i="5"/>
  <c r="CQ218" i="5"/>
  <c r="BK218" i="5"/>
  <c r="CQ363" i="5"/>
  <c r="BK363" i="5"/>
  <c r="AY44" i="5"/>
  <c r="CE44" i="5"/>
  <c r="BV35" i="5"/>
  <c r="DB35" i="5"/>
  <c r="DB460" i="5"/>
  <c r="BV460" i="5"/>
  <c r="AY337" i="5"/>
  <c r="CE337" i="5"/>
  <c r="BV148" i="5"/>
  <c r="DB148" i="5"/>
  <c r="BV687" i="5"/>
  <c r="DB687" i="5"/>
  <c r="BK487" i="5"/>
  <c r="CQ487" i="5"/>
  <c r="CE305" i="5"/>
  <c r="AY305" i="5"/>
  <c r="CE867" i="5"/>
  <c r="AY867" i="5"/>
  <c r="DB919" i="5"/>
  <c r="BV919" i="5"/>
  <c r="CQ250" i="5"/>
  <c r="BK250" i="5"/>
  <c r="CQ859" i="5"/>
  <c r="BK859" i="5"/>
  <c r="CQ108" i="5"/>
  <c r="BK108" i="5"/>
  <c r="BV437" i="5"/>
  <c r="DB437" i="5"/>
  <c r="AY412" i="5"/>
  <c r="CE412" i="5"/>
  <c r="CQ628" i="5"/>
  <c r="BK628" i="5"/>
  <c r="AY342" i="5"/>
  <c r="CE342" i="5"/>
  <c r="CE680" i="5"/>
  <c r="AY680" i="5"/>
  <c r="BK920" i="5"/>
  <c r="CQ920" i="5"/>
  <c r="BV868" i="5"/>
  <c r="DB868" i="5"/>
  <c r="DB566" i="5"/>
  <c r="BV566" i="5"/>
  <c r="BK413" i="5"/>
  <c r="CQ413" i="5"/>
  <c r="BV765" i="5"/>
  <c r="DB765" i="5"/>
  <c r="BV509" i="5"/>
  <c r="DB509" i="5"/>
  <c r="CQ189" i="5"/>
  <c r="BK189" i="5"/>
  <c r="DB702" i="5"/>
  <c r="BV702" i="5"/>
  <c r="CQ660" i="5"/>
  <c r="BK660" i="5"/>
  <c r="DB211" i="5"/>
  <c r="BV211" i="5"/>
  <c r="CQ784" i="5"/>
  <c r="BK784" i="5"/>
  <c r="BK712" i="5"/>
  <c r="CQ712" i="5"/>
  <c r="DB272" i="5"/>
  <c r="BV272" i="5"/>
  <c r="CE600" i="5"/>
  <c r="AY600" i="5"/>
  <c r="DB178" i="5"/>
  <c r="BV178" i="5"/>
  <c r="BV885" i="5"/>
  <c r="DB885" i="5"/>
  <c r="DB266" i="5"/>
  <c r="BV266" i="5"/>
  <c r="DB209" i="5"/>
  <c r="BV209" i="5"/>
  <c r="CE787" i="5"/>
  <c r="AY787" i="5"/>
  <c r="CE911" i="5"/>
  <c r="AY911" i="5"/>
  <c r="BV869" i="5"/>
  <c r="DB869" i="5"/>
  <c r="CQ396" i="5"/>
  <c r="BK396" i="5"/>
  <c r="CQ360" i="5"/>
  <c r="BK360" i="5"/>
  <c r="AY408" i="5"/>
  <c r="CE408" i="5"/>
  <c r="CE274" i="5"/>
  <c r="AY274" i="5"/>
  <c r="DB614" i="5"/>
  <c r="BV614" i="5"/>
  <c r="CE401" i="5"/>
  <c r="AY401" i="5"/>
  <c r="CE1013" i="5"/>
  <c r="AY1013" i="5"/>
  <c r="DB280" i="5"/>
  <c r="BV280" i="5"/>
  <c r="DB522" i="5"/>
  <c r="BV522" i="5"/>
  <c r="BV210" i="5"/>
  <c r="DB210" i="5"/>
  <c r="CE576" i="5"/>
  <c r="AY576" i="5"/>
  <c r="CQ893" i="5"/>
  <c r="BK893" i="5"/>
  <c r="CE250" i="5"/>
  <c r="AY250" i="5"/>
  <c r="BV30" i="5"/>
  <c r="DB30" i="5"/>
  <c r="CQ831" i="5"/>
  <c r="BK831" i="5"/>
  <c r="BK789" i="5"/>
  <c r="CQ789" i="5"/>
  <c r="CE205" i="5"/>
  <c r="AY205" i="5"/>
  <c r="AY184" i="5"/>
  <c r="CE184" i="5"/>
  <c r="CE395" i="5"/>
  <c r="AY395" i="5"/>
  <c r="CQ708" i="5"/>
  <c r="BK708" i="5"/>
  <c r="CQ351" i="5"/>
  <c r="BK351" i="5"/>
  <c r="AY857" i="5"/>
  <c r="CE857" i="5"/>
  <c r="CQ215" i="5"/>
  <c r="BK215" i="5"/>
  <c r="DB897" i="5"/>
  <c r="BV897" i="5"/>
  <c r="CQ921" i="5"/>
  <c r="BK921" i="5"/>
  <c r="CE890" i="5"/>
  <c r="AY890" i="5"/>
  <c r="BV472" i="5"/>
  <c r="DB472" i="5"/>
  <c r="DB1002" i="5"/>
  <c r="BV1002" i="5"/>
  <c r="BK397" i="5"/>
  <c r="CQ397" i="5"/>
  <c r="BV611" i="5"/>
  <c r="DB611" i="5"/>
  <c r="CE300" i="5"/>
  <c r="AY300" i="5"/>
  <c r="BV908" i="5"/>
  <c r="DB908" i="5"/>
  <c r="CE673" i="5"/>
  <c r="AY673" i="5"/>
  <c r="BK265" i="5"/>
  <c r="CQ265" i="5"/>
  <c r="CQ161" i="5"/>
  <c r="BK161" i="5"/>
  <c r="BV117" i="5"/>
  <c r="DB117" i="5"/>
  <c r="AY643" i="5"/>
  <c r="CE643" i="5"/>
  <c r="BV331" i="5"/>
  <c r="DB331" i="5"/>
  <c r="CQ372" i="5"/>
  <c r="BK372" i="5"/>
  <c r="BV101" i="5"/>
  <c r="DB101" i="5"/>
  <c r="BK916" i="5"/>
  <c r="CQ916" i="5"/>
  <c r="CQ193" i="5"/>
  <c r="BK193" i="5"/>
  <c r="CE165" i="5"/>
  <c r="AY165" i="5"/>
  <c r="AY200" i="5"/>
  <c r="CE200" i="5"/>
  <c r="CQ390" i="5"/>
  <c r="BK390" i="5"/>
  <c r="CQ823" i="5"/>
  <c r="BK823" i="5"/>
  <c r="CQ143" i="5"/>
  <c r="BK143" i="5"/>
  <c r="DB54" i="5"/>
  <c r="BV54" i="5"/>
  <c r="BV32" i="5"/>
  <c r="DB32" i="5"/>
  <c r="BK454" i="5"/>
  <c r="CQ454" i="5"/>
  <c r="CE543" i="5"/>
  <c r="AY543" i="5"/>
  <c r="DB290" i="5"/>
  <c r="BV290" i="5"/>
  <c r="CE545" i="5"/>
  <c r="AY545" i="5"/>
  <c r="CQ748" i="5"/>
  <c r="BK748" i="5"/>
  <c r="CE931" i="5"/>
  <c r="AY931" i="5"/>
  <c r="BK248" i="5"/>
  <c r="CQ248" i="5"/>
  <c r="CE252" i="5"/>
  <c r="AY252" i="5"/>
  <c r="CQ696" i="5"/>
  <c r="BK696" i="5"/>
  <c r="DB372" i="5"/>
  <c r="BV372" i="5"/>
  <c r="CQ579" i="5"/>
  <c r="BK579" i="5"/>
  <c r="DB697" i="5"/>
  <c r="BV697" i="5"/>
  <c r="BV650" i="5"/>
  <c r="DB650" i="5"/>
  <c r="BK661" i="5"/>
  <c r="CQ661" i="5"/>
  <c r="BV177" i="5"/>
  <c r="DB177" i="5"/>
  <c r="DB270" i="5"/>
  <c r="BV270" i="5"/>
  <c r="DB778" i="5"/>
  <c r="BV778" i="5"/>
  <c r="BV867" i="5"/>
  <c r="DB867" i="5"/>
  <c r="DB118" i="5"/>
  <c r="BV118" i="5"/>
  <c r="DB461" i="5"/>
  <c r="BV461" i="5"/>
  <c r="CQ1013" i="5"/>
  <c r="BK1013" i="5"/>
  <c r="BK478" i="5"/>
  <c r="CQ478" i="5"/>
  <c r="BV860" i="5"/>
  <c r="DB860" i="5"/>
  <c r="BV97" i="5"/>
  <c r="DB97" i="5"/>
  <c r="CQ364" i="5"/>
  <c r="BK364" i="5"/>
  <c r="BK635" i="5"/>
  <c r="CQ635" i="5"/>
  <c r="CQ632" i="5"/>
  <c r="BK632" i="5"/>
  <c r="CQ636" i="5"/>
  <c r="BK636" i="5"/>
  <c r="CE962" i="5"/>
  <c r="AY962" i="5"/>
  <c r="CQ262" i="5"/>
  <c r="BK262" i="5"/>
  <c r="DB398" i="5"/>
  <c r="BV398" i="5"/>
  <c r="CE106" i="5"/>
  <c r="AY106" i="5"/>
  <c r="BV483" i="5"/>
  <c r="DB483" i="5"/>
  <c r="CQ163" i="5"/>
  <c r="BK163" i="5"/>
  <c r="CQ905" i="5"/>
  <c r="BK905" i="5"/>
  <c r="CE740" i="5"/>
  <c r="AY740" i="5"/>
  <c r="CQ594" i="5"/>
  <c r="BK594" i="5"/>
  <c r="CE590" i="5"/>
  <c r="AY590" i="5"/>
  <c r="CQ282" i="5"/>
  <c r="BK282" i="5"/>
  <c r="CQ221" i="5"/>
  <c r="BK221" i="5"/>
  <c r="BV989" i="5"/>
  <c r="DB989" i="5"/>
  <c r="BV667" i="5"/>
  <c r="DB667" i="5"/>
  <c r="BK404" i="5"/>
  <c r="CQ404" i="5"/>
  <c r="CE409" i="5"/>
  <c r="AY409" i="5"/>
  <c r="BV38" i="5"/>
  <c r="DB38" i="5"/>
  <c r="CQ492" i="5"/>
  <c r="BK492" i="5"/>
  <c r="BV977" i="5"/>
  <c r="DB977" i="5"/>
  <c r="DB913" i="5"/>
  <c r="BV913" i="5"/>
  <c r="DB213" i="5"/>
  <c r="BV213" i="5"/>
  <c r="DB964" i="5"/>
  <c r="BV964" i="5"/>
  <c r="BV479" i="5"/>
  <c r="DB479" i="5"/>
  <c r="CQ883" i="5"/>
  <c r="BK883" i="5"/>
  <c r="CE221" i="5"/>
  <c r="AY221" i="5"/>
  <c r="CQ682" i="5"/>
  <c r="BK682" i="5"/>
  <c r="DB633" i="5"/>
  <c r="BV633" i="5"/>
  <c r="BV327" i="5"/>
  <c r="DB327" i="5"/>
  <c r="CE964" i="5"/>
  <c r="AY964" i="5"/>
  <c r="CQ580" i="5"/>
  <c r="BK580" i="5"/>
  <c r="CE159" i="5"/>
  <c r="AY159" i="5"/>
  <c r="CE462" i="5"/>
  <c r="AY462" i="5"/>
  <c r="CE641" i="5"/>
  <c r="AY641" i="5"/>
  <c r="DB877" i="5"/>
  <c r="BV877" i="5"/>
  <c r="DB921" i="5"/>
  <c r="BV921" i="5"/>
  <c r="CE806" i="5"/>
  <c r="AY806" i="5"/>
  <c r="AY939" i="5"/>
  <c r="CE939" i="5"/>
  <c r="CE949" i="5"/>
  <c r="AY949" i="5"/>
  <c r="CE557" i="5"/>
  <c r="AY557" i="5"/>
  <c r="CE388" i="5"/>
  <c r="AY388" i="5"/>
  <c r="CQ522" i="5"/>
  <c r="BK522" i="5"/>
  <c r="DB506" i="5"/>
  <c r="BV506" i="5"/>
  <c r="AY617" i="5"/>
  <c r="CE617" i="5"/>
  <c r="CE666" i="5"/>
  <c r="AY666" i="5"/>
  <c r="CE620" i="5"/>
  <c r="AY620" i="5"/>
  <c r="DB937" i="5"/>
  <c r="BV937" i="5"/>
  <c r="CQ401" i="5"/>
  <c r="BK401" i="5"/>
  <c r="CE907" i="5"/>
  <c r="AY907" i="5"/>
  <c r="DB260" i="5"/>
  <c r="BV260" i="5"/>
  <c r="DB516" i="5"/>
  <c r="BV516" i="5"/>
  <c r="AY631" i="5"/>
  <c r="CE631" i="5"/>
  <c r="DB465" i="5"/>
  <c r="BV465" i="5"/>
  <c r="CQ827" i="5"/>
  <c r="BK827" i="5"/>
  <c r="CE651" i="5"/>
  <c r="AY651" i="5"/>
  <c r="CE216" i="5"/>
  <c r="AY216" i="5"/>
  <c r="AY527" i="5"/>
  <c r="CE527" i="5"/>
  <c r="BK50" i="5"/>
  <c r="CQ50" i="5"/>
  <c r="AY25" i="5"/>
  <c r="CE25" i="5"/>
  <c r="DB283" i="5"/>
  <c r="BV283" i="5"/>
  <c r="DB666" i="5"/>
  <c r="BV666" i="5"/>
  <c r="AY886" i="5"/>
  <c r="CE886" i="5"/>
  <c r="BK525" i="5"/>
  <c r="CQ525" i="5"/>
  <c r="AY232" i="5"/>
  <c r="CE232" i="5"/>
  <c r="AY870" i="5"/>
  <c r="CE870" i="5"/>
  <c r="CQ783" i="5"/>
  <c r="BK783" i="5"/>
  <c r="DB413" i="5"/>
  <c r="BV413" i="5"/>
  <c r="BV73" i="5"/>
  <c r="DB73" i="5"/>
  <c r="AY41" i="5"/>
  <c r="CE41" i="5"/>
  <c r="AY294" i="5"/>
  <c r="CE294" i="5"/>
  <c r="BK940" i="5"/>
  <c r="CQ940" i="5"/>
  <c r="DB176" i="5"/>
  <c r="BV176" i="5"/>
  <c r="BK121" i="5"/>
  <c r="CQ121" i="5"/>
  <c r="AY580" i="5"/>
  <c r="CE580" i="5"/>
  <c r="BV652" i="5"/>
  <c r="DB652" i="5"/>
  <c r="BK952" i="5"/>
  <c r="CQ952" i="5"/>
  <c r="AY830" i="5"/>
  <c r="CE830" i="5"/>
  <c r="BV616" i="5"/>
  <c r="DB616" i="5"/>
  <c r="AY737" i="5"/>
  <c r="CE737" i="5"/>
  <c r="AY79" i="5"/>
  <c r="CE79" i="5"/>
  <c r="AY267" i="5"/>
  <c r="CE267" i="5"/>
  <c r="CQ84" i="5"/>
  <c r="BK84" i="5"/>
  <c r="CQ766" i="5"/>
  <c r="BK766" i="5"/>
  <c r="AY72" i="5"/>
  <c r="CE72" i="5"/>
  <c r="CE877" i="5"/>
  <c r="AY877" i="5"/>
  <c r="AY715" i="5"/>
  <c r="CE715" i="5"/>
  <c r="BK546" i="5"/>
  <c r="CQ546" i="5"/>
  <c r="BK447" i="5"/>
  <c r="CQ447" i="5"/>
  <c r="BV121" i="5"/>
  <c r="DB121" i="5"/>
  <c r="BV875" i="5"/>
  <c r="DB875" i="5"/>
  <c r="AY1001" i="5"/>
  <c r="CE1001" i="5"/>
  <c r="AY323" i="5"/>
  <c r="CE323" i="5"/>
  <c r="BV507" i="5"/>
  <c r="DB507" i="5"/>
  <c r="CE976" i="5"/>
  <c r="AY976" i="5"/>
  <c r="AY648" i="5"/>
  <c r="CE648" i="5"/>
  <c r="CE379" i="5"/>
  <c r="AY379" i="5"/>
  <c r="DB670" i="5"/>
  <c r="BV670" i="5"/>
  <c r="BV127" i="5"/>
  <c r="DB127" i="5"/>
  <c r="BV553" i="5"/>
  <c r="DB553" i="5"/>
  <c r="BK67" i="5"/>
  <c r="CQ67" i="5"/>
  <c r="CE813" i="5"/>
  <c r="AY813" i="5"/>
  <c r="BV645" i="5"/>
  <c r="DB645" i="5"/>
  <c r="CQ373" i="5"/>
  <c r="BK373" i="5"/>
  <c r="AY475" i="5"/>
  <c r="CE475" i="5"/>
  <c r="DB134" i="5"/>
  <c r="BV134" i="5"/>
  <c r="CE828" i="5"/>
  <c r="AY828" i="5"/>
  <c r="CE297" i="5"/>
  <c r="AY297" i="5"/>
  <c r="DB954" i="5"/>
  <c r="BV954" i="5"/>
  <c r="BK671" i="5"/>
  <c r="CQ671" i="5"/>
  <c r="DB246" i="5"/>
  <c r="BV246" i="5"/>
  <c r="AY771" i="5"/>
  <c r="CE771" i="5"/>
  <c r="AY681" i="5"/>
  <c r="CE681" i="5"/>
  <c r="CE934" i="5"/>
  <c r="AY934" i="5"/>
  <c r="CQ304" i="5"/>
  <c r="BK304" i="5"/>
  <c r="BV323" i="5"/>
  <c r="DB323" i="5"/>
  <c r="BK741" i="5"/>
  <c r="CQ741" i="5"/>
  <c r="CQ177" i="5"/>
  <c r="BK177" i="5"/>
  <c r="BV775" i="5"/>
  <c r="DB775" i="5"/>
  <c r="AY974" i="5"/>
  <c r="CE974" i="5"/>
  <c r="AY898" i="5"/>
  <c r="CE898" i="5"/>
  <c r="BV412" i="5"/>
  <c r="DB412" i="5"/>
  <c r="CQ990" i="5"/>
  <c r="BK990" i="5"/>
  <c r="DB136" i="5"/>
  <c r="BV136" i="5"/>
  <c r="BK757" i="5"/>
  <c r="CQ757" i="5"/>
  <c r="BK767" i="5"/>
  <c r="CQ767" i="5"/>
  <c r="AY18" i="5"/>
  <c r="CE18" i="5"/>
  <c r="BV142" i="5"/>
  <c r="DB142" i="5"/>
  <c r="AY642" i="5"/>
  <c r="CE642" i="5"/>
  <c r="BV985" i="5"/>
  <c r="DB985" i="5"/>
  <c r="BK974" i="5"/>
  <c r="CQ974" i="5"/>
  <c r="CE439" i="5"/>
  <c r="AY439" i="5"/>
  <c r="CQ642" i="5"/>
  <c r="BK642" i="5"/>
  <c r="CQ230" i="5"/>
  <c r="BK230" i="5"/>
  <c r="AY32" i="5"/>
  <c r="CE32" i="5"/>
  <c r="BK347" i="5"/>
  <c r="CQ347" i="5"/>
  <c r="DB682" i="5"/>
  <c r="BV682" i="5"/>
  <c r="AY665" i="5"/>
  <c r="CE665" i="5"/>
  <c r="AY73" i="5"/>
  <c r="CE73" i="5"/>
  <c r="BK210" i="5"/>
  <c r="CQ210" i="5"/>
  <c r="DB893" i="5"/>
  <c r="BV893" i="5"/>
  <c r="DB781" i="5"/>
  <c r="BV781" i="5"/>
  <c r="CE894" i="5"/>
  <c r="AY894" i="5"/>
  <c r="DB378" i="5"/>
  <c r="BV378" i="5"/>
  <c r="DB561" i="5"/>
  <c r="BV561" i="5"/>
  <c r="AY946" i="5"/>
  <c r="CE946" i="5"/>
  <c r="DB973" i="5"/>
  <c r="BV973" i="5"/>
  <c r="DB754" i="5"/>
  <c r="BV754" i="5"/>
  <c r="CQ1005" i="5"/>
  <c r="BK1005" i="5"/>
  <c r="BV596" i="5"/>
  <c r="DB596" i="5"/>
  <c r="BV33" i="5"/>
  <c r="DB33" i="5"/>
  <c r="AY140" i="5"/>
  <c r="CE140" i="5"/>
  <c r="DB696" i="5"/>
  <c r="BV696" i="5"/>
  <c r="CE881" i="5"/>
  <c r="AY881" i="5"/>
  <c r="BV898" i="5"/>
  <c r="DB898" i="5"/>
  <c r="CE316" i="5"/>
  <c r="AY316" i="5"/>
  <c r="AY410" i="5"/>
  <c r="CE410" i="5"/>
  <c r="BV938" i="5"/>
  <c r="DB938" i="5"/>
  <c r="CE169" i="5"/>
  <c r="AY169" i="5"/>
  <c r="BK107" i="5"/>
  <c r="CQ107" i="5"/>
  <c r="DB126" i="5"/>
  <c r="BV126" i="5"/>
  <c r="AY849" i="5"/>
  <c r="CE849" i="5"/>
  <c r="BK869" i="5"/>
  <c r="CQ869" i="5"/>
  <c r="BV174" i="5"/>
  <c r="DB174" i="5"/>
  <c r="BK442" i="5"/>
  <c r="CQ442" i="5"/>
  <c r="BV679" i="5"/>
  <c r="DB679" i="5"/>
  <c r="CE612" i="5"/>
  <c r="AY612" i="5"/>
  <c r="CE534" i="5"/>
  <c r="AY534" i="5"/>
  <c r="CQ89" i="5"/>
  <c r="BK89" i="5"/>
  <c r="BK24" i="5"/>
  <c r="CQ24" i="5"/>
  <c r="DB833" i="5"/>
  <c r="BV833" i="5"/>
  <c r="DB397" i="5"/>
  <c r="BV397" i="5"/>
  <c r="CQ562" i="5"/>
  <c r="BK562" i="5"/>
  <c r="BK317" i="5"/>
  <c r="CQ317" i="5"/>
  <c r="CQ588" i="5"/>
  <c r="BK588" i="5"/>
  <c r="CR14" i="5"/>
  <c r="BL14" i="5"/>
  <c r="AY43" i="5"/>
  <c r="CE43" i="5"/>
  <c r="CQ792" i="5"/>
  <c r="BK792" i="5"/>
  <c r="CQ232" i="5"/>
  <c r="BK232" i="5"/>
  <c r="BV986" i="5"/>
  <c r="DB986" i="5"/>
  <c r="DB231" i="5"/>
  <c r="BV231" i="5"/>
  <c r="CQ986" i="5"/>
  <c r="BK986" i="5"/>
  <c r="AY844" i="5"/>
  <c r="CE844" i="5"/>
  <c r="BK55" i="5"/>
  <c r="CQ55" i="5"/>
  <c r="DB1000" i="5"/>
  <c r="BV1000" i="5"/>
  <c r="CE675" i="5"/>
  <c r="AY675" i="5"/>
  <c r="BV800" i="5"/>
  <c r="DB800" i="5"/>
  <c r="CQ152" i="5"/>
  <c r="BK152" i="5"/>
  <c r="CQ146" i="5"/>
  <c r="BK146" i="5"/>
  <c r="AY335" i="5"/>
  <c r="CE335" i="5"/>
  <c r="BV416" i="5"/>
  <c r="DB416" i="5"/>
  <c r="BV71" i="5"/>
  <c r="DB71" i="5"/>
  <c r="BK866" i="5"/>
  <c r="CQ866" i="5"/>
  <c r="BK338" i="5"/>
  <c r="CQ338" i="5"/>
  <c r="BK918" i="5"/>
  <c r="CQ918" i="5"/>
  <c r="BL34" i="5"/>
  <c r="CR34" i="5"/>
  <c r="CQ586" i="5"/>
  <c r="BK586" i="5"/>
  <c r="AY711" i="5"/>
  <c r="CE711" i="5"/>
  <c r="BV741" i="5"/>
  <c r="DB741" i="5"/>
  <c r="AY326" i="5"/>
  <c r="CE326" i="5"/>
  <c r="BV373" i="5"/>
  <c r="DB373" i="5"/>
  <c r="CQ220" i="5"/>
  <c r="BK220" i="5"/>
  <c r="CQ551" i="5"/>
  <c r="BK551" i="5"/>
  <c r="BV132" i="5"/>
  <c r="DB132" i="5"/>
  <c r="BV683" i="5"/>
  <c r="DB683" i="5"/>
  <c r="AY430" i="5"/>
  <c r="CE430" i="5"/>
  <c r="BK237" i="5"/>
  <c r="CQ237" i="5"/>
  <c r="AY930" i="5"/>
  <c r="CE930" i="5"/>
  <c r="AY393" i="5"/>
  <c r="CE393" i="5"/>
  <c r="AY490" i="5"/>
  <c r="CE490" i="5"/>
  <c r="AY902" i="5"/>
  <c r="CE902" i="5"/>
  <c r="AY489" i="5"/>
  <c r="CE489" i="5"/>
  <c r="DB784" i="5"/>
  <c r="BV784" i="5"/>
  <c r="BV49" i="5"/>
  <c r="DB49" i="5"/>
  <c r="CE574" i="5"/>
  <c r="AY574" i="5"/>
  <c r="CQ499" i="5"/>
  <c r="BK499" i="5"/>
  <c r="CE677" i="5"/>
  <c r="AY677" i="5"/>
  <c r="BV345" i="5"/>
  <c r="DB345" i="5"/>
  <c r="BK406" i="5"/>
  <c r="CQ406" i="5"/>
  <c r="CQ730" i="5"/>
  <c r="BK730" i="5"/>
  <c r="BK908" i="5"/>
  <c r="CQ908" i="5"/>
  <c r="CQ646" i="5"/>
  <c r="BK646" i="5"/>
  <c r="DB565" i="5"/>
  <c r="BV565" i="5"/>
  <c r="AY91" i="5"/>
  <c r="CE91" i="5"/>
  <c r="AY432" i="5"/>
  <c r="CE432" i="5"/>
  <c r="BK332" i="5"/>
  <c r="CQ332" i="5"/>
  <c r="BK39" i="5"/>
  <c r="CQ39" i="5"/>
  <c r="BV103" i="5"/>
  <c r="DB103" i="5"/>
  <c r="CE306" i="5"/>
  <c r="AY306" i="5"/>
  <c r="DB673" i="5"/>
  <c r="BV673" i="5"/>
  <c r="BV363" i="5"/>
  <c r="DB363" i="5"/>
  <c r="AY572" i="5"/>
  <c r="CE572" i="5"/>
  <c r="BV367" i="5"/>
  <c r="DB367" i="5"/>
  <c r="BK181" i="5"/>
  <c r="CQ181" i="5"/>
  <c r="DB660" i="5"/>
  <c r="BV660" i="5"/>
  <c r="AY77" i="5"/>
  <c r="CE77" i="5"/>
  <c r="BK910" i="5"/>
  <c r="CQ910" i="5"/>
  <c r="AY333" i="5"/>
  <c r="CE333" i="5"/>
  <c r="BV906" i="5"/>
  <c r="DB906" i="5"/>
  <c r="CQ229" i="5"/>
  <c r="BK229" i="5"/>
  <c r="CQ841" i="5"/>
  <c r="BK841" i="5"/>
  <c r="CE567" i="5"/>
  <c r="AY567" i="5"/>
  <c r="BV525" i="5"/>
  <c r="DB525" i="5"/>
  <c r="CQ701" i="5"/>
  <c r="BK701" i="5"/>
  <c r="DB967" i="5"/>
  <c r="BV967" i="5"/>
  <c r="AY271" i="5"/>
  <c r="CE271" i="5"/>
  <c r="DB344" i="5"/>
  <c r="BV344" i="5"/>
  <c r="CQ116" i="5"/>
  <c r="BK116" i="5"/>
  <c r="BV247" i="5"/>
  <c r="DB247" i="5"/>
  <c r="DB518" i="5"/>
  <c r="BV518" i="5"/>
  <c r="BK433" i="5"/>
  <c r="CQ433" i="5"/>
  <c r="DB469" i="5"/>
  <c r="BV469" i="5"/>
  <c r="CE944" i="5"/>
  <c r="AY944" i="5"/>
  <c r="CE581" i="5"/>
  <c r="AY581" i="5"/>
  <c r="CQ779" i="5"/>
  <c r="BK779" i="5"/>
  <c r="DB725" i="5"/>
  <c r="BV725" i="5"/>
  <c r="BV293" i="5"/>
  <c r="DB293" i="5"/>
  <c r="BV297" i="5"/>
  <c r="DB297" i="5"/>
  <c r="AY535" i="5"/>
  <c r="CE535" i="5"/>
  <c r="BK959" i="5"/>
  <c r="CQ959" i="5"/>
  <c r="AY798" i="5"/>
  <c r="CE798" i="5"/>
  <c r="AY428" i="5"/>
  <c r="CE428" i="5"/>
  <c r="BK456" i="5"/>
  <c r="CQ456" i="5"/>
  <c r="DB968" i="5"/>
  <c r="BV968" i="5"/>
  <c r="CE774" i="5"/>
  <c r="AY774" i="5"/>
  <c r="DB927" i="5"/>
  <c r="BV927" i="5"/>
  <c r="CE875" i="5"/>
  <c r="AY875" i="5"/>
  <c r="CE769" i="5"/>
  <c r="AY769" i="5"/>
  <c r="CE110" i="5"/>
  <c r="AY110" i="5"/>
  <c r="CQ394" i="5"/>
  <c r="BK394" i="5"/>
  <c r="CE199" i="5"/>
  <c r="AY199" i="5"/>
  <c r="DB504" i="5"/>
  <c r="BV504" i="5"/>
  <c r="CE733" i="5"/>
  <c r="AY733" i="5"/>
  <c r="CQ793" i="5"/>
  <c r="BK793" i="5"/>
  <c r="BK950" i="5"/>
  <c r="CQ950" i="5"/>
  <c r="DB257" i="5"/>
  <c r="BV257" i="5"/>
  <c r="BV591" i="5"/>
  <c r="DB591" i="5"/>
  <c r="BV15" i="5"/>
  <c r="DB15" i="5"/>
  <c r="AY685" i="5"/>
  <c r="CE685" i="5"/>
  <c r="BK689" i="5"/>
  <c r="CQ689" i="5"/>
  <c r="AY667" i="5"/>
  <c r="CE667" i="5"/>
  <c r="AY601" i="5"/>
  <c r="CE601" i="5"/>
  <c r="CE90" i="5"/>
  <c r="AY90" i="5"/>
  <c r="BV942" i="5"/>
  <c r="DB942" i="5"/>
  <c r="CE93" i="5"/>
  <c r="AY93" i="5"/>
  <c r="BV51" i="5"/>
  <c r="DB51" i="5"/>
  <c r="AY45" i="5"/>
  <c r="CE45" i="5"/>
  <c r="DB742" i="5"/>
  <c r="BV742" i="5"/>
  <c r="DB609" i="5"/>
  <c r="BV609" i="5"/>
  <c r="DB577" i="5"/>
  <c r="BV577" i="5"/>
  <c r="AY127" i="5"/>
  <c r="CE127" i="5"/>
  <c r="AY607" i="5"/>
  <c r="CE607" i="5"/>
  <c r="BK25" i="5"/>
  <c r="CQ25" i="5"/>
  <c r="AY480" i="5"/>
  <c r="CE480" i="5"/>
  <c r="AY187" i="5"/>
  <c r="CE187" i="5"/>
  <c r="BV807" i="5"/>
  <c r="DB807" i="5"/>
  <c r="DB688" i="5"/>
  <c r="BV688" i="5"/>
  <c r="BK247" i="5"/>
  <c r="CQ247" i="5"/>
  <c r="BV826" i="5"/>
  <c r="DB826" i="5"/>
  <c r="BV714" i="5"/>
  <c r="DB714" i="5"/>
  <c r="BV208" i="5"/>
  <c r="DB208" i="5"/>
  <c r="BK51" i="5"/>
  <c r="CQ51" i="5"/>
  <c r="CQ638" i="5"/>
  <c r="BK638" i="5"/>
  <c r="CQ497" i="5"/>
  <c r="BK497" i="5"/>
  <c r="CE873" i="5"/>
  <c r="AY873" i="5"/>
  <c r="BK393" i="5"/>
  <c r="CQ393" i="5"/>
  <c r="AY520" i="5"/>
  <c r="CE520" i="5"/>
  <c r="AY924" i="5"/>
  <c r="CE924" i="5"/>
  <c r="BK239" i="5"/>
  <c r="CQ239" i="5"/>
  <c r="BK192" i="5"/>
  <c r="CQ192" i="5"/>
  <c r="BK755" i="5"/>
  <c r="CQ755" i="5"/>
  <c r="BV978" i="5"/>
  <c r="DB978" i="5"/>
  <c r="AY959" i="5"/>
  <c r="CE959" i="5"/>
  <c r="BK765" i="5"/>
  <c r="CQ765" i="5"/>
  <c r="BV187" i="5"/>
  <c r="DB187" i="5"/>
  <c r="AY864" i="5"/>
  <c r="CE864" i="5"/>
  <c r="CE551" i="5"/>
  <c r="AY551" i="5"/>
  <c r="BK597" i="5"/>
  <c r="CQ597" i="5"/>
  <c r="BK424" i="5"/>
  <c r="CQ424" i="5"/>
  <c r="BV700" i="5"/>
  <c r="DB700" i="5"/>
  <c r="BK970" i="5"/>
  <c r="CQ970" i="5"/>
  <c r="BV162" i="5"/>
  <c r="DB162" i="5"/>
  <c r="AY578" i="5"/>
  <c r="CE578" i="5"/>
  <c r="BV377" i="5"/>
  <c r="DB377" i="5"/>
  <c r="BV587" i="5"/>
  <c r="DB587" i="5"/>
  <c r="BK993" i="5"/>
  <c r="CQ993" i="5"/>
  <c r="CE986" i="5"/>
  <c r="AY986" i="5"/>
  <c r="BV930" i="5"/>
  <c r="DB930" i="5"/>
  <c r="CE295" i="5"/>
  <c r="AY295" i="5"/>
  <c r="BK868" i="5"/>
  <c r="CQ868" i="5"/>
  <c r="BK21" i="5"/>
  <c r="CQ21" i="5"/>
  <c r="CQ808" i="5"/>
  <c r="BK808" i="5"/>
  <c r="DB533" i="5"/>
  <c r="BV533" i="5"/>
  <c r="AY248" i="5"/>
  <c r="CE248" i="5"/>
  <c r="BV705" i="5"/>
  <c r="DB705" i="5"/>
  <c r="DB823" i="5"/>
  <c r="BV823" i="5"/>
  <c r="AY511" i="5"/>
  <c r="CE511" i="5"/>
  <c r="AY129" i="5"/>
  <c r="CE129" i="5"/>
  <c r="BV521" i="5"/>
  <c r="DB521" i="5"/>
  <c r="H11" i="3"/>
  <c r="H13" i="3"/>
  <c r="I9" i="3"/>
  <c r="DB275" i="5"/>
  <c r="BV275" i="5"/>
  <c r="DB991" i="5"/>
  <c r="BV991" i="5"/>
  <c r="CE312" i="5"/>
  <c r="AY312" i="5"/>
  <c r="AY15" i="5"/>
  <c r="CE15" i="5"/>
  <c r="AY994" i="5"/>
  <c r="CE994" i="5"/>
  <c r="BV289" i="5"/>
  <c r="DB289" i="5"/>
  <c r="BK753" i="5"/>
  <c r="CQ753" i="5"/>
  <c r="CQ431" i="5"/>
  <c r="BK431" i="5"/>
  <c r="BK418" i="5"/>
  <c r="CQ418" i="5"/>
  <c r="AY525" i="5"/>
  <c r="CE525" i="5"/>
  <c r="BK204" i="5"/>
  <c r="CQ204" i="5"/>
  <c r="BV294" i="5"/>
  <c r="DB294" i="5"/>
  <c r="BK494" i="5"/>
  <c r="CQ494" i="5"/>
  <c r="BK934" i="5"/>
  <c r="CQ934" i="5"/>
  <c r="CE276" i="5"/>
  <c r="AY276" i="5"/>
  <c r="DB447" i="5"/>
  <c r="BV447" i="5"/>
  <c r="DB92" i="5"/>
  <c r="BV92" i="5"/>
  <c r="CQ151" i="5"/>
  <c r="BK151" i="5"/>
  <c r="DB401" i="5"/>
  <c r="BV401" i="5"/>
  <c r="DB774" i="5"/>
  <c r="BV774" i="5"/>
  <c r="DB534" i="5"/>
  <c r="BV534" i="5"/>
  <c r="CQ1000" i="5"/>
  <c r="BK1000" i="5"/>
  <c r="CQ370" i="5"/>
  <c r="BK370" i="5"/>
  <c r="CE469" i="5"/>
  <c r="AY469" i="5"/>
  <c r="CQ567" i="5"/>
  <c r="BK567" i="5"/>
  <c r="BV301" i="5"/>
  <c r="DB301" i="5"/>
  <c r="DB915" i="5"/>
  <c r="BV915" i="5"/>
  <c r="CQ954" i="5"/>
  <c r="BK954" i="5"/>
  <c r="BK976" i="5"/>
  <c r="CQ976" i="5"/>
  <c r="CE577" i="5"/>
  <c r="AY577" i="5"/>
  <c r="AY451" i="5"/>
  <c r="CE451" i="5"/>
  <c r="AY919" i="5"/>
  <c r="CE919" i="5"/>
  <c r="BK243" i="5"/>
  <c r="CQ243" i="5"/>
  <c r="CE372" i="5"/>
  <c r="AY372" i="5"/>
  <c r="DB881" i="5"/>
  <c r="BV881" i="5"/>
  <c r="DB621" i="5"/>
  <c r="BV621" i="5"/>
  <c r="BV322" i="5"/>
  <c r="DB322" i="5"/>
  <c r="CQ907" i="5"/>
  <c r="BK907" i="5"/>
  <c r="CQ991" i="5"/>
  <c r="BK991" i="5"/>
  <c r="CQ526" i="5"/>
  <c r="BK526" i="5"/>
  <c r="DB953" i="5"/>
  <c r="BV953" i="5"/>
  <c r="DB827" i="5"/>
  <c r="BV827" i="5"/>
  <c r="BK785" i="5"/>
  <c r="CQ785" i="5"/>
  <c r="CQ268" i="5"/>
  <c r="BK268" i="5"/>
  <c r="DB141" i="5"/>
  <c r="BV141" i="5"/>
  <c r="AY629" i="5"/>
  <c r="CE629" i="5"/>
  <c r="BV310" i="5"/>
  <c r="DB310" i="5"/>
  <c r="CE584" i="5"/>
  <c r="AY584" i="5"/>
  <c r="BV785" i="5"/>
  <c r="DB785" i="5"/>
  <c r="BK52" i="5"/>
  <c r="CQ52" i="5"/>
  <c r="BV24" i="5"/>
  <c r="DB24" i="5"/>
  <c r="AY795" i="5"/>
  <c r="CE795" i="5"/>
  <c r="CQ574" i="5"/>
  <c r="BK574" i="5"/>
  <c r="DB52" i="5"/>
  <c r="BV52" i="5"/>
  <c r="DB925" i="5"/>
  <c r="BV925" i="5"/>
  <c r="BV723" i="5"/>
  <c r="DB723" i="5"/>
  <c r="BV34" i="5"/>
  <c r="DB34" i="5"/>
  <c r="BV305" i="5"/>
  <c r="DB305" i="5"/>
  <c r="CE496" i="5"/>
  <c r="AY496" i="5"/>
  <c r="DB627" i="5"/>
  <c r="BV627" i="5"/>
  <c r="DB598" i="5"/>
  <c r="BV598" i="5"/>
  <c r="CQ643" i="5"/>
  <c r="BK643" i="5"/>
  <c r="CE149" i="5"/>
  <c r="AY149" i="5"/>
  <c r="CE92" i="5"/>
  <c r="AY92" i="5"/>
  <c r="BK425" i="5"/>
  <c r="CQ425" i="5"/>
  <c r="BK629" i="5"/>
  <c r="CQ629" i="5"/>
  <c r="CE296" i="5"/>
  <c r="AY296" i="5"/>
  <c r="DB273" i="5"/>
  <c r="BV273" i="5"/>
  <c r="BV870" i="5"/>
  <c r="DB870" i="5"/>
  <c r="BV859" i="5"/>
  <c r="DB859" i="5"/>
  <c r="CE370" i="5"/>
  <c r="AY370" i="5"/>
  <c r="BK277" i="5"/>
  <c r="CQ277" i="5"/>
  <c r="BV311" i="5"/>
  <c r="DB311" i="5"/>
  <c r="CE947" i="5"/>
  <c r="AY947" i="5"/>
  <c r="BV206" i="5"/>
  <c r="DB206" i="5"/>
  <c r="BV315" i="5"/>
  <c r="DB315" i="5"/>
  <c r="CQ666" i="5"/>
  <c r="BK666" i="5"/>
  <c r="AY510" i="5"/>
  <c r="CE510" i="5"/>
  <c r="CQ120" i="5"/>
  <c r="BK120" i="5"/>
  <c r="DB405" i="5"/>
  <c r="BV405" i="5"/>
  <c r="CE118" i="5"/>
  <c r="AY118" i="5"/>
  <c r="AY773" i="5"/>
  <c r="CE773" i="5"/>
  <c r="DB250" i="5"/>
  <c r="BV250" i="5"/>
  <c r="CE701" i="5"/>
  <c r="AY701" i="5"/>
  <c r="BV837" i="5"/>
  <c r="DB837" i="5"/>
  <c r="BK334" i="5"/>
  <c r="CQ334" i="5"/>
  <c r="CQ777" i="5"/>
  <c r="BK777" i="5"/>
  <c r="CE209" i="5"/>
  <c r="AY209" i="5"/>
  <c r="AY406" i="5"/>
  <c r="CE406" i="5"/>
  <c r="DB615" i="5"/>
  <c r="BV615" i="5"/>
  <c r="CQ270" i="5"/>
  <c r="BK270" i="5"/>
  <c r="CQ448" i="5"/>
  <c r="BK448" i="5"/>
  <c r="AY292" i="5"/>
  <c r="CE292" i="5"/>
  <c r="BV194" i="5"/>
  <c r="DB194" i="5"/>
  <c r="CE455" i="5"/>
  <c r="AY455" i="5"/>
  <c r="DB629" i="5"/>
  <c r="BV629" i="5"/>
  <c r="BV757" i="5"/>
  <c r="DB757" i="5"/>
  <c r="CQ797" i="5"/>
  <c r="BK797" i="5"/>
  <c r="CQ122" i="5"/>
  <c r="BK122" i="5"/>
  <c r="CQ978" i="5"/>
  <c r="BK978" i="5"/>
  <c r="CE895" i="5"/>
  <c r="AY895" i="5"/>
  <c r="CE168" i="5"/>
  <c r="AY168" i="5"/>
  <c r="CE805" i="5"/>
  <c r="AY805" i="5"/>
  <c r="CE955" i="5"/>
  <c r="AY955" i="5"/>
  <c r="BK261" i="5"/>
  <c r="CQ261" i="5"/>
  <c r="AY465" i="5"/>
  <c r="CE465" i="5"/>
  <c r="CE896" i="5"/>
  <c r="AY896" i="5"/>
  <c r="CQ999" i="5"/>
  <c r="BK999" i="5"/>
  <c r="CE696" i="5"/>
  <c r="AY696" i="5"/>
  <c r="DB245" i="5"/>
  <c r="BV245" i="5"/>
  <c r="DB520" i="5"/>
  <c r="BV520" i="5"/>
  <c r="DB143" i="5"/>
  <c r="BV143" i="5"/>
  <c r="CE804" i="5"/>
  <c r="AY804" i="5"/>
  <c r="DB659" i="5"/>
  <c r="BV659" i="5"/>
  <c r="BV475" i="5"/>
  <c r="DB475" i="5"/>
  <c r="CQ1002" i="5"/>
  <c r="BK1002" i="5"/>
  <c r="CQ769" i="5"/>
  <c r="BK769" i="5"/>
  <c r="AY277" i="5"/>
  <c r="CE277" i="5"/>
  <c r="CQ949" i="5"/>
  <c r="BK949" i="5"/>
  <c r="BK312" i="5"/>
  <c r="CQ312" i="5"/>
  <c r="DB155" i="5"/>
  <c r="BV155" i="5"/>
  <c r="DB987" i="5"/>
  <c r="BV987" i="5"/>
  <c r="DB264" i="5"/>
  <c r="BV264" i="5"/>
  <c r="BK257" i="5"/>
  <c r="CQ257" i="5"/>
  <c r="DB768" i="5"/>
  <c r="BV768" i="5"/>
  <c r="BV421" i="5"/>
  <c r="DB421" i="5"/>
  <c r="DB613" i="5"/>
  <c r="BV613" i="5"/>
  <c r="CQ705" i="5"/>
  <c r="BK705" i="5"/>
  <c r="BV318" i="5"/>
  <c r="DB318" i="5"/>
  <c r="CE104" i="5"/>
  <c r="AY104" i="5"/>
  <c r="CQ298" i="5"/>
  <c r="BK298" i="5"/>
  <c r="CQ595" i="5"/>
  <c r="BK595" i="5"/>
  <c r="DB829" i="5"/>
  <c r="BV829" i="5"/>
  <c r="CE660" i="5"/>
  <c r="AY660" i="5"/>
  <c r="CQ449" i="5"/>
  <c r="BK449" i="5"/>
  <c r="BK314" i="5"/>
  <c r="CQ314" i="5"/>
  <c r="CE215" i="5"/>
  <c r="AY215" i="5"/>
  <c r="CQ553" i="5"/>
  <c r="BK553" i="5"/>
  <c r="CQ966" i="5"/>
  <c r="BK966" i="5"/>
  <c r="CE957" i="5"/>
  <c r="AY957" i="5"/>
  <c r="BK259" i="5"/>
  <c r="CQ259" i="5"/>
  <c r="CQ486" i="5"/>
  <c r="BK486" i="5"/>
  <c r="CE559" i="5"/>
  <c r="AY559" i="5"/>
  <c r="CQ762" i="5"/>
  <c r="BK762" i="5"/>
  <c r="CQ738" i="5"/>
  <c r="BK738" i="5"/>
  <c r="CE386" i="5"/>
  <c r="AY386" i="5"/>
  <c r="CE744" i="5"/>
  <c r="AY744" i="5"/>
  <c r="BV388" i="5"/>
  <c r="DB388" i="5"/>
  <c r="BV882" i="5"/>
  <c r="DB882" i="5"/>
  <c r="BK506" i="5"/>
  <c r="CQ506" i="5"/>
  <c r="CQ997" i="5"/>
  <c r="BK997" i="5"/>
  <c r="AY285" i="5"/>
  <c r="CE285" i="5"/>
  <c r="CQ253" i="5"/>
  <c r="BK253" i="5"/>
  <c r="AY841" i="5"/>
  <c r="CE841" i="5"/>
  <c r="CQ149" i="5"/>
  <c r="BK149" i="5"/>
  <c r="DB234" i="5"/>
  <c r="BV234" i="5"/>
  <c r="BV902" i="5"/>
  <c r="DB902" i="5"/>
  <c r="AY340" i="5"/>
  <c r="CE340" i="5"/>
  <c r="DB608" i="5"/>
  <c r="BV608" i="5"/>
  <c r="AY273" i="5"/>
  <c r="CE273" i="5"/>
  <c r="AY941" i="5"/>
  <c r="CE941" i="5"/>
  <c r="BV107" i="5"/>
  <c r="DB107" i="5"/>
  <c r="DB433" i="5"/>
  <c r="BV433" i="5"/>
  <c r="BK290" i="5"/>
  <c r="CQ290" i="5"/>
  <c r="AY858" i="5"/>
  <c r="CE858" i="5"/>
  <c r="CE1007" i="5"/>
  <c r="AY1007" i="5"/>
  <c r="DB907" i="5"/>
  <c r="BV907" i="5"/>
  <c r="CQ545" i="5"/>
  <c r="BK545" i="5"/>
  <c r="I49" i="3"/>
  <c r="I47" i="3"/>
  <c r="J45" i="3"/>
  <c r="BV27" i="5"/>
  <c r="DB27" i="5"/>
  <c r="BK530" i="5"/>
  <c r="CQ530" i="5"/>
  <c r="AY117" i="5"/>
  <c r="CE117" i="5"/>
  <c r="AY39" i="5"/>
  <c r="CE39" i="5"/>
  <c r="CE788" i="5"/>
  <c r="AY788" i="5"/>
  <c r="BV689" i="5"/>
  <c r="DB689" i="5"/>
  <c r="CQ557" i="5"/>
  <c r="BK557" i="5"/>
  <c r="CE568" i="5"/>
  <c r="AY568" i="5"/>
  <c r="BK287" i="5"/>
  <c r="CQ287" i="5"/>
  <c r="AY513" i="5"/>
  <c r="CE513" i="5"/>
  <c r="CE427" i="5"/>
  <c r="AY427" i="5"/>
  <c r="BV487" i="5"/>
  <c r="DB487" i="5"/>
  <c r="BV523" i="5"/>
  <c r="DB523" i="5"/>
  <c r="BV53" i="5"/>
  <c r="DB53" i="5"/>
  <c r="AY31" i="5"/>
  <c r="CE31" i="5"/>
  <c r="BK212" i="5"/>
  <c r="CQ212" i="5"/>
  <c r="BV389" i="5"/>
  <c r="DB389" i="5"/>
  <c r="BK800" i="5"/>
  <c r="CQ800" i="5"/>
  <c r="CQ296" i="5"/>
  <c r="BK296" i="5"/>
  <c r="CE662" i="5"/>
  <c r="AY662" i="5"/>
  <c r="BV477" i="5"/>
  <c r="DB477" i="5"/>
  <c r="BK645" i="5"/>
  <c r="CQ645" i="5"/>
  <c r="BK468" i="5"/>
  <c r="CQ468" i="5"/>
  <c r="AY838" i="5"/>
  <c r="CE838" i="5"/>
  <c r="AY695" i="5"/>
  <c r="CE695" i="5"/>
  <c r="AY233" i="5"/>
  <c r="CE233" i="5"/>
  <c r="BK82" i="5"/>
  <c r="CQ82" i="5"/>
  <c r="BK27" i="5"/>
  <c r="CQ27" i="5"/>
  <c r="BK485" i="5"/>
  <c r="CQ485" i="5"/>
  <c r="BV716" i="5"/>
  <c r="DB716" i="5"/>
  <c r="DB539" i="5"/>
  <c r="BV539" i="5"/>
  <c r="DB581" i="5"/>
  <c r="BV581" i="5"/>
  <c r="BK291" i="5"/>
  <c r="CQ291" i="5"/>
  <c r="CQ144" i="5"/>
  <c r="BK144" i="5"/>
  <c r="BK726" i="5"/>
  <c r="CQ726" i="5"/>
  <c r="BK198" i="5"/>
  <c r="CQ198" i="5"/>
  <c r="BV980" i="5"/>
  <c r="DB980" i="5"/>
  <c r="AY938" i="5"/>
  <c r="CE938" i="5"/>
  <c r="BV817" i="5"/>
  <c r="DB817" i="5"/>
  <c r="CQ368" i="5"/>
  <c r="BK368" i="5"/>
  <c r="BK840" i="5"/>
  <c r="CQ840" i="5"/>
  <c r="CQ171" i="5"/>
  <c r="BK171" i="5"/>
  <c r="BV93" i="5"/>
  <c r="DB93" i="5"/>
  <c r="BV726" i="5"/>
  <c r="DB726" i="5"/>
  <c r="BV691" i="5"/>
  <c r="DB691" i="5"/>
  <c r="AY916" i="5"/>
  <c r="CE916" i="5"/>
  <c r="CQ386" i="5"/>
  <c r="BK386" i="5"/>
  <c r="BV824" i="5"/>
  <c r="DB824" i="5"/>
  <c r="BK864" i="5"/>
  <c r="CQ864" i="5"/>
  <c r="AY224" i="5"/>
  <c r="CE224" i="5"/>
  <c r="BV498" i="5"/>
  <c r="DB498" i="5"/>
  <c r="BV188" i="5"/>
  <c r="DB188" i="5"/>
  <c r="AY476" i="5"/>
  <c r="CE476" i="5"/>
  <c r="AY99" i="5"/>
  <c r="CE99" i="5"/>
  <c r="BK286" i="5"/>
  <c r="CQ286" i="5"/>
  <c r="CQ118" i="5"/>
  <c r="BK118" i="5"/>
  <c r="BV808" i="5"/>
  <c r="DB808" i="5"/>
  <c r="CQ512" i="5"/>
  <c r="BK512" i="5"/>
  <c r="BV858" i="5"/>
  <c r="DB858" i="5"/>
  <c r="CE628" i="5"/>
  <c r="AY628" i="5"/>
  <c r="AY593" i="5"/>
  <c r="CE593" i="5"/>
  <c r="CE634" i="5"/>
  <c r="AY634" i="5"/>
  <c r="BK491" i="5"/>
  <c r="CQ491" i="5"/>
  <c r="BK47" i="5"/>
  <c r="CQ47" i="5"/>
  <c r="AY652" i="5"/>
  <c r="CE652" i="5"/>
  <c r="BK127" i="5"/>
  <c r="CQ127" i="5"/>
  <c r="CE869" i="5"/>
  <c r="AY869" i="5"/>
  <c r="BK37" i="5"/>
  <c r="CQ37" i="5"/>
  <c r="AY21" i="5"/>
  <c r="CE21" i="5"/>
  <c r="AY794" i="5"/>
  <c r="CE794" i="5"/>
  <c r="CQ162" i="5"/>
  <c r="BK162" i="5"/>
  <c r="BK685" i="5"/>
  <c r="CQ685" i="5"/>
  <c r="BK771" i="5"/>
  <c r="CQ771" i="5"/>
  <c r="DB554" i="5"/>
  <c r="BV554" i="5"/>
  <c r="AY349" i="5"/>
  <c r="CE349" i="5"/>
  <c r="DB708" i="5"/>
  <c r="BV708" i="5"/>
  <c r="DB756" i="5"/>
  <c r="BV756" i="5"/>
  <c r="CQ489" i="5"/>
  <c r="BK489" i="5"/>
  <c r="CQ369" i="5"/>
  <c r="BK369" i="5"/>
  <c r="BV354" i="5"/>
  <c r="DB354" i="5"/>
  <c r="BV771" i="5"/>
  <c r="DB771" i="5"/>
  <c r="BK790" i="5"/>
  <c r="CQ790" i="5"/>
  <c r="AY14" i="5"/>
  <c r="CE14" i="5"/>
  <c r="CQ878" i="5"/>
  <c r="BK878" i="5"/>
  <c r="DB812" i="5"/>
  <c r="BV812" i="5"/>
  <c r="CE790" i="5"/>
  <c r="AY790" i="5"/>
  <c r="BK313" i="5"/>
  <c r="CQ313" i="5"/>
  <c r="DB541" i="5"/>
  <c r="BV541" i="5"/>
  <c r="BK336" i="5"/>
  <c r="CQ336" i="5"/>
  <c r="CE423" i="5"/>
  <c r="AY423" i="5"/>
  <c r="BV218" i="5"/>
  <c r="DB218" i="5"/>
  <c r="CQ417" i="5"/>
  <c r="BK417" i="5"/>
  <c r="BK983" i="5"/>
  <c r="CQ983" i="5"/>
  <c r="AY501" i="5"/>
  <c r="CE501" i="5"/>
  <c r="BK238" i="5"/>
  <c r="CQ238" i="5"/>
  <c r="BK488" i="5"/>
  <c r="CQ488" i="5"/>
  <c r="CQ293" i="5"/>
  <c r="BK293" i="5"/>
  <c r="CE308" i="5"/>
  <c r="AY308" i="5"/>
  <c r="BK80" i="5"/>
  <c r="CQ80" i="5"/>
  <c r="CQ179" i="5"/>
  <c r="BK179" i="5"/>
  <c r="BK324" i="5"/>
  <c r="CQ324" i="5"/>
  <c r="AY532" i="5"/>
  <c r="CE532" i="5"/>
  <c r="BK75" i="5"/>
  <c r="CQ75" i="5"/>
  <c r="DB579" i="5"/>
  <c r="BV579" i="5"/>
  <c r="BV359" i="5"/>
  <c r="DB359" i="5"/>
  <c r="CR28" i="5"/>
  <c r="BL28" i="5"/>
  <c r="CQ610" i="5"/>
  <c r="BK610" i="5"/>
  <c r="AY824" i="5"/>
  <c r="CE824" i="5"/>
  <c r="DB903" i="5"/>
  <c r="BV903" i="5"/>
  <c r="CE705" i="5"/>
  <c r="AY705" i="5"/>
  <c r="BK31" i="5"/>
  <c r="CQ31" i="5"/>
  <c r="BV846" i="5"/>
  <c r="DB846" i="5"/>
  <c r="BK17" i="5"/>
  <c r="CQ17" i="5"/>
  <c r="DB207" i="5"/>
  <c r="BV207" i="5"/>
  <c r="DB744" i="5"/>
  <c r="BV744" i="5"/>
  <c r="AY142" i="5"/>
  <c r="CE142" i="5"/>
  <c r="CE368" i="5"/>
  <c r="AY368" i="5"/>
  <c r="CQ200" i="5"/>
  <c r="BK200" i="5"/>
  <c r="BK185" i="5"/>
  <c r="CQ185" i="5"/>
  <c r="BV167" i="5"/>
  <c r="DB167" i="5"/>
  <c r="BK965" i="5"/>
  <c r="CQ965" i="5"/>
  <c r="BK61" i="5"/>
  <c r="CQ61" i="5"/>
  <c r="CQ601" i="5"/>
  <c r="BK601" i="5"/>
  <c r="CE555" i="5"/>
  <c r="AY555" i="5"/>
  <c r="BV492" i="5"/>
  <c r="DB492" i="5"/>
  <c r="BV94" i="5"/>
  <c r="DB94" i="5"/>
  <c r="BV747" i="5"/>
  <c r="DB747" i="5"/>
  <c r="BK751" i="5"/>
  <c r="CQ751" i="5"/>
  <c r="BW99" i="5"/>
  <c r="DC99" i="5"/>
  <c r="BK78" i="5"/>
  <c r="CQ78" i="5"/>
  <c r="BV737" i="5"/>
  <c r="DB737" i="5"/>
  <c r="AY107" i="5"/>
  <c r="CE107" i="5"/>
  <c r="DB476" i="5"/>
  <c r="BV476" i="5"/>
  <c r="BV811" i="5"/>
  <c r="DB811" i="5"/>
  <c r="BV665" i="5"/>
  <c r="DB665" i="5"/>
  <c r="BK119" i="5"/>
  <c r="CQ119" i="5"/>
  <c r="BV349" i="5"/>
  <c r="DB349" i="5"/>
  <c r="BV677" i="5"/>
  <c r="DB677" i="5"/>
  <c r="AY70" i="5"/>
  <c r="CE70" i="5"/>
  <c r="AY839" i="5"/>
  <c r="CE839" i="5"/>
  <c r="DB466" i="5"/>
  <c r="BV466" i="5"/>
  <c r="AY307" i="5"/>
  <c r="CE307" i="5"/>
  <c r="BK337" i="5"/>
  <c r="CQ337" i="5"/>
  <c r="BV47" i="5"/>
  <c r="DB47" i="5"/>
  <c r="BL46" i="5"/>
  <c r="CR46" i="5"/>
  <c r="DB873" i="5"/>
  <c r="BV873" i="5"/>
  <c r="DB459" i="5"/>
  <c r="BV459" i="5"/>
  <c r="BK440" i="5"/>
  <c r="CQ440" i="5"/>
  <c r="BV59" i="5"/>
  <c r="DB59" i="5"/>
  <c r="DB672" i="5"/>
  <c r="BV672" i="5"/>
  <c r="CQ662" i="5"/>
  <c r="BK662" i="5"/>
  <c r="CQ706" i="5"/>
  <c r="BK706" i="5"/>
  <c r="BK45" i="5"/>
  <c r="CQ45" i="5"/>
  <c r="BK206" i="5"/>
  <c r="CQ206" i="5"/>
  <c r="CQ652" i="5"/>
  <c r="BK652" i="5"/>
  <c r="DB549" i="5"/>
  <c r="BV549" i="5"/>
  <c r="AY952" i="5"/>
  <c r="CE952" i="5"/>
  <c r="BV25" i="5"/>
  <c r="DB25" i="5"/>
  <c r="AY35" i="5"/>
  <c r="CE35" i="5"/>
  <c r="DB657" i="5"/>
  <c r="BV657" i="5"/>
  <c r="BK675" i="5"/>
  <c r="CQ675" i="5"/>
  <c r="BK955" i="5"/>
  <c r="CQ955" i="5"/>
  <c r="BV642" i="5"/>
  <c r="DB642" i="5"/>
  <c r="CE626" i="5"/>
  <c r="AY626" i="5"/>
  <c r="CQ721" i="5"/>
  <c r="BK721" i="5"/>
  <c r="BV564" i="5"/>
  <c r="DB564" i="5"/>
  <c r="AY38" i="5"/>
  <c r="CE38" i="5"/>
  <c r="CQ879" i="5"/>
  <c r="BK879" i="5"/>
  <c r="CQ301" i="5"/>
  <c r="BK301" i="5"/>
  <c r="BK570" i="5"/>
  <c r="CQ570" i="5"/>
  <c r="AY71" i="5"/>
  <c r="CE71" i="5"/>
  <c r="AY826" i="5"/>
  <c r="CE826" i="5"/>
  <c r="BV794" i="5"/>
  <c r="DB794" i="5"/>
  <c r="BK117" i="5"/>
  <c r="CQ117" i="5"/>
  <c r="BK560" i="5"/>
  <c r="CQ560" i="5"/>
  <c r="BK844" i="5"/>
  <c r="CQ844" i="5"/>
  <c r="AY83" i="5"/>
  <c r="CE83" i="5"/>
  <c r="H48" i="3"/>
  <c r="H50" i="3" s="1"/>
  <c r="H52" i="3" s="1"/>
  <c r="CQ919" i="5"/>
  <c r="BK919" i="5"/>
  <c r="CE688" i="5"/>
  <c r="AY688" i="5"/>
  <c r="CQ680" i="5"/>
  <c r="BK680" i="5"/>
  <c r="BV503" i="5"/>
  <c r="DB503" i="5"/>
  <c r="CQ191" i="5"/>
  <c r="BK191" i="5"/>
  <c r="BK260" i="5"/>
  <c r="CQ260" i="5"/>
  <c r="CE609" i="5"/>
  <c r="AY609" i="5"/>
  <c r="CE703" i="5"/>
  <c r="AY703" i="5"/>
  <c r="BV574" i="5"/>
  <c r="DB574" i="5"/>
  <c r="DB835" i="5"/>
  <c r="BV835" i="5"/>
  <c r="BV307" i="5"/>
  <c r="DB307" i="5"/>
  <c r="DB713" i="5"/>
  <c r="BV713" i="5"/>
  <c r="DB227" i="5"/>
  <c r="BV227" i="5"/>
  <c r="BV850" i="5"/>
  <c r="DB850" i="5"/>
  <c r="AY249" i="5"/>
  <c r="CE249" i="5"/>
  <c r="BK339" i="5"/>
  <c r="CQ339" i="5"/>
  <c r="BK130" i="5"/>
  <c r="CQ130" i="5"/>
  <c r="AY818" i="5"/>
  <c r="CE818" i="5"/>
  <c r="BK166" i="5"/>
  <c r="CQ166" i="5"/>
  <c r="BV934" i="5"/>
  <c r="DB934" i="5"/>
  <c r="BK513" i="5"/>
  <c r="CQ513" i="5"/>
  <c r="BK717" i="5"/>
  <c r="CQ717" i="5"/>
  <c r="BV350" i="5"/>
  <c r="DB350" i="5"/>
  <c r="DB776" i="5"/>
  <c r="BV776" i="5"/>
  <c r="BV956" i="5"/>
  <c r="DB956" i="5"/>
  <c r="AY339" i="5"/>
  <c r="CE339" i="5"/>
  <c r="DB957" i="5"/>
  <c r="BV957" i="5"/>
  <c r="BV75" i="5"/>
  <c r="DB75" i="5"/>
  <c r="AY345" i="5"/>
  <c r="CE345" i="5"/>
  <c r="CE797" i="5"/>
  <c r="AY797" i="5"/>
  <c r="DB536" i="5"/>
  <c r="BV536" i="5"/>
  <c r="DB738" i="5"/>
  <c r="BV738" i="5"/>
  <c r="CE988" i="5"/>
  <c r="AY988" i="5"/>
  <c r="BV886" i="5"/>
  <c r="DB886" i="5"/>
  <c r="BK216" i="5"/>
  <c r="CQ216" i="5"/>
  <c r="DB786" i="5"/>
  <c r="BV786" i="5"/>
  <c r="AY505" i="5"/>
  <c r="CE505" i="5"/>
  <c r="BV931" i="5"/>
  <c r="DB931" i="5"/>
  <c r="DB130" i="5"/>
  <c r="BV130" i="5"/>
  <c r="CE425" i="5"/>
  <c r="AY425" i="5"/>
  <c r="AY222" i="5"/>
  <c r="CE222" i="5"/>
  <c r="AY311" i="5"/>
  <c r="CE311" i="5"/>
  <c r="AY111" i="5"/>
  <c r="CE111" i="5"/>
  <c r="BK583" i="5"/>
  <c r="CQ583" i="5"/>
  <c r="AY447" i="5"/>
  <c r="CE447" i="5"/>
  <c r="CQ640" i="5"/>
  <c r="BK640" i="5"/>
  <c r="BK924" i="5"/>
  <c r="CQ924" i="5"/>
  <c r="DB772" i="5"/>
  <c r="BV772" i="5"/>
  <c r="BV303" i="5"/>
  <c r="DB303" i="5"/>
  <c r="AY256" i="5"/>
  <c r="CE256" i="5"/>
  <c r="BK1004" i="5"/>
  <c r="CQ1004" i="5"/>
  <c r="AY969" i="5"/>
  <c r="CE969" i="5"/>
  <c r="AY971" i="5"/>
  <c r="CE971" i="5"/>
  <c r="CQ809" i="5"/>
  <c r="BK809" i="5"/>
  <c r="BV473" i="5"/>
  <c r="DB473" i="5"/>
  <c r="CQ819" i="5"/>
  <c r="BK819" i="5"/>
  <c r="AY17" i="5"/>
  <c r="CE17" i="5"/>
  <c r="CQ251" i="5"/>
  <c r="BK251" i="5"/>
  <c r="DB810" i="5"/>
  <c r="BV810" i="5"/>
  <c r="BK400" i="5"/>
  <c r="CQ400" i="5"/>
  <c r="AY283" i="5"/>
  <c r="CE283" i="5"/>
  <c r="DB558" i="5"/>
  <c r="BV558" i="5"/>
  <c r="DB399" i="5"/>
  <c r="BV399" i="5"/>
  <c r="DB382" i="5"/>
  <c r="BV382" i="5"/>
  <c r="CE1011" i="5"/>
  <c r="AY1011" i="5"/>
  <c r="CQ498" i="5"/>
  <c r="BK498" i="5"/>
  <c r="CQ573" i="5"/>
  <c r="BK573" i="5"/>
  <c r="CQ106" i="5"/>
  <c r="BK106" i="5"/>
  <c r="CQ199" i="5"/>
  <c r="BK199" i="5"/>
  <c r="CE608" i="5"/>
  <c r="AY608" i="5"/>
  <c r="BV87" i="5"/>
  <c r="DB87" i="5"/>
  <c r="DB189" i="5"/>
  <c r="BV189" i="5"/>
  <c r="CQ581" i="5"/>
  <c r="BK581" i="5"/>
  <c r="AY935" i="5"/>
  <c r="CE935" i="5"/>
  <c r="BV890" i="5"/>
  <c r="DB890" i="5"/>
  <c r="CQ380" i="5"/>
  <c r="BK380" i="5"/>
  <c r="AY968" i="5"/>
  <c r="CE968" i="5"/>
  <c r="DB70" i="5"/>
  <c r="BV70" i="5"/>
  <c r="CQ875" i="5"/>
  <c r="BK875" i="5"/>
  <c r="DB182" i="5"/>
  <c r="BV182" i="5"/>
  <c r="BV105" i="5"/>
  <c r="DB105" i="5"/>
  <c r="CE726" i="5"/>
  <c r="AY726" i="5"/>
  <c r="CQ719" i="5"/>
  <c r="BK719" i="5"/>
  <c r="DB161" i="5"/>
  <c r="BV161" i="5"/>
  <c r="BV883" i="5"/>
  <c r="DB883" i="5"/>
  <c r="BK340" i="5"/>
  <c r="CQ340" i="5"/>
  <c r="BK346" i="5"/>
  <c r="CQ346" i="5"/>
  <c r="DB994" i="5"/>
  <c r="BV994" i="5"/>
  <c r="BK64" i="5"/>
  <c r="CQ64" i="5"/>
  <c r="DB324" i="5"/>
  <c r="BV324" i="5"/>
  <c r="BV443" i="5"/>
  <c r="DB443" i="5"/>
  <c r="AY891" i="5"/>
  <c r="CE891" i="5"/>
  <c r="CQ145" i="5"/>
  <c r="BK145" i="5"/>
  <c r="CQ891" i="5"/>
  <c r="BK891" i="5"/>
  <c r="CE702" i="5"/>
  <c r="AY702" i="5"/>
  <c r="CQ825" i="5"/>
  <c r="BK825" i="5"/>
  <c r="CE977" i="5"/>
  <c r="AY977" i="5"/>
  <c r="CQ441" i="5"/>
  <c r="BK441" i="5"/>
  <c r="BK263" i="5"/>
  <c r="CQ263" i="5"/>
  <c r="DB641" i="5"/>
  <c r="BV641" i="5"/>
  <c r="BV855" i="5"/>
  <c r="DB855" i="5"/>
  <c r="AY402" i="5"/>
  <c r="CE402" i="5"/>
  <c r="BV83" i="5"/>
  <c r="DB83" i="5"/>
  <c r="CE816" i="5"/>
  <c r="AY816" i="5"/>
  <c r="DB133" i="5"/>
  <c r="BV133" i="5"/>
  <c r="BV313" i="5"/>
  <c r="DB313" i="5"/>
  <c r="CE569" i="5"/>
  <c r="AY569" i="5"/>
  <c r="BK458" i="5"/>
  <c r="CQ458" i="5"/>
  <c r="BV580" i="5"/>
  <c r="DB580" i="5"/>
  <c r="CE413" i="5"/>
  <c r="AY413" i="5"/>
  <c r="CE457" i="5"/>
  <c r="AY457" i="5"/>
  <c r="DB366" i="5"/>
  <c r="BV366" i="5"/>
  <c r="CQ898" i="5"/>
  <c r="BK898" i="5"/>
  <c r="DB593" i="5"/>
  <c r="BV593" i="5"/>
  <c r="CE318" i="5"/>
  <c r="AY318" i="5"/>
  <c r="DB50" i="5"/>
  <c r="BV50" i="5"/>
  <c r="DB338" i="5"/>
  <c r="BV338" i="5"/>
  <c r="DB286" i="5"/>
  <c r="BV286" i="5"/>
  <c r="CQ624" i="5"/>
  <c r="BK624" i="5"/>
  <c r="BK68" i="5"/>
  <c r="CQ68" i="5"/>
  <c r="BV58" i="5"/>
  <c r="DB58" i="5"/>
  <c r="AY502" i="5"/>
  <c r="CE502" i="5"/>
  <c r="AY400" i="5"/>
  <c r="CE400" i="5"/>
  <c r="DB939" i="5"/>
  <c r="BV939" i="5"/>
  <c r="CE253" i="5"/>
  <c r="AY253" i="5"/>
  <c r="DB62" i="5"/>
  <c r="BV62" i="5"/>
  <c r="CE770" i="5"/>
  <c r="AY770" i="5"/>
  <c r="CE524" i="5"/>
  <c r="AY524" i="5"/>
  <c r="DB803" i="5"/>
  <c r="BV803" i="5"/>
  <c r="BK180" i="5"/>
  <c r="CQ180" i="5"/>
  <c r="DB999" i="5"/>
  <c r="BV999" i="5"/>
  <c r="CQ614" i="5"/>
  <c r="BK614" i="5"/>
  <c r="AY54" i="5"/>
  <c r="CE54" i="5"/>
  <c r="CQ464" i="5"/>
  <c r="BK464" i="5"/>
  <c r="CE728" i="5"/>
  <c r="AY728" i="5"/>
  <c r="AY633" i="5"/>
  <c r="CE633" i="5"/>
  <c r="CQ716" i="5"/>
  <c r="BK716" i="5"/>
  <c r="DB217" i="5"/>
  <c r="BV217" i="5"/>
  <c r="CQ539" i="5"/>
  <c r="BK539" i="5"/>
  <c r="CE450" i="5"/>
  <c r="AY450" i="5"/>
  <c r="CE237" i="5"/>
  <c r="AY237" i="5"/>
  <c r="DB896" i="5"/>
  <c r="BV896" i="5"/>
  <c r="BK451" i="5"/>
  <c r="CQ451" i="5"/>
  <c r="BV240" i="5"/>
  <c r="DB240" i="5"/>
  <c r="CE960" i="5"/>
  <c r="AY960" i="5"/>
  <c r="CQ231" i="5"/>
  <c r="BK231" i="5"/>
  <c r="CE775" i="5"/>
  <c r="AY775" i="5"/>
  <c r="BV588" i="5"/>
  <c r="DB588" i="5"/>
  <c r="CE905" i="5"/>
  <c r="AY905" i="5"/>
  <c r="CQ807" i="5"/>
  <c r="BK807" i="5"/>
  <c r="CE161" i="5"/>
  <c r="AY161" i="5"/>
  <c r="BV214" i="5"/>
  <c r="DB214" i="5"/>
  <c r="AY284" i="5"/>
  <c r="CE284" i="5"/>
  <c r="BV797" i="5"/>
  <c r="DB797" i="5"/>
  <c r="CE821" i="5"/>
  <c r="AY821" i="5"/>
  <c r="BV44" i="5"/>
  <c r="DB44" i="5"/>
  <c r="DB429" i="5"/>
  <c r="BV429" i="5"/>
  <c r="DB849" i="5"/>
  <c r="BV849" i="5"/>
  <c r="CE354" i="5"/>
  <c r="AY354" i="5"/>
  <c r="BV336" i="5"/>
  <c r="DB336" i="5"/>
  <c r="DB791" i="5"/>
  <c r="BV791" i="5"/>
  <c r="CE143" i="5"/>
  <c r="AY143" i="5"/>
  <c r="CE953" i="5"/>
  <c r="AY953" i="5"/>
  <c r="DB342" i="5"/>
  <c r="BV342" i="5"/>
  <c r="CE921" i="5"/>
  <c r="AY921" i="5"/>
  <c r="CQ409" i="5"/>
  <c r="BK409" i="5"/>
  <c r="BV183" i="5"/>
  <c r="DB183" i="5"/>
  <c r="DB478" i="5"/>
  <c r="BV478" i="5"/>
  <c r="CQ461" i="5"/>
  <c r="BK461" i="5"/>
  <c r="AY541" i="5"/>
  <c r="CE541" i="5"/>
  <c r="DB332" i="5"/>
  <c r="BV332" i="5"/>
  <c r="CQ804" i="5"/>
  <c r="BK804" i="5"/>
  <c r="BK427" i="5"/>
  <c r="CQ427" i="5"/>
  <c r="CE122" i="5"/>
  <c r="AY122" i="5"/>
  <c r="CE678" i="5"/>
  <c r="AY678" i="5"/>
  <c r="CE539" i="5"/>
  <c r="AY539" i="5"/>
  <c r="BK281" i="5"/>
  <c r="CQ281" i="5"/>
  <c r="BV839" i="5"/>
  <c r="DB839" i="5"/>
  <c r="CE699" i="5"/>
  <c r="AY699" i="5"/>
  <c r="BV551" i="5"/>
  <c r="DB551" i="5"/>
  <c r="AY251" i="5"/>
  <c r="CE251" i="5"/>
  <c r="CQ722" i="5"/>
  <c r="BK722" i="5"/>
  <c r="BV491" i="5"/>
  <c r="DB491" i="5"/>
  <c r="CQ835" i="5"/>
  <c r="BK835" i="5"/>
  <c r="CQ917" i="5"/>
  <c r="BK917" i="5"/>
  <c r="AY619" i="5"/>
  <c r="CE619" i="5"/>
  <c r="CQ608" i="5"/>
  <c r="BK608" i="5"/>
  <c r="CE282" i="5"/>
  <c r="AY282" i="5"/>
  <c r="AY526" i="5"/>
  <c r="CE526" i="5"/>
  <c r="BK271" i="5"/>
  <c r="CQ271" i="5"/>
  <c r="BK275" i="5"/>
  <c r="CQ275" i="5"/>
  <c r="CE827" i="5"/>
  <c r="AY827" i="5"/>
  <c r="DB348" i="5"/>
  <c r="BV348" i="5"/>
  <c r="DB617" i="5"/>
  <c r="BV617" i="5"/>
  <c r="CE84" i="5"/>
  <c r="AY84" i="5"/>
  <c r="CQ703" i="5"/>
  <c r="BK703" i="5"/>
  <c r="DB306" i="5"/>
  <c r="BV306" i="5"/>
  <c r="BV185" i="5"/>
  <c r="DB185" i="5"/>
  <c r="CQ280" i="5"/>
  <c r="BK280" i="5"/>
  <c r="DB468" i="5"/>
  <c r="BV468" i="5"/>
  <c r="BK352" i="5"/>
  <c r="CQ352" i="5"/>
  <c r="BV14" i="5"/>
  <c r="DB14" i="5"/>
  <c r="CE141" i="5"/>
  <c r="AY141" i="5"/>
  <c r="CE396" i="5"/>
  <c r="AY396" i="5"/>
  <c r="BV920" i="5"/>
  <c r="DB920" i="5"/>
  <c r="BK981" i="5"/>
  <c r="CQ981" i="5"/>
  <c r="CE686" i="5"/>
  <c r="AY686" i="5"/>
  <c r="DB832" i="5"/>
  <c r="BV832" i="5"/>
  <c r="CE433" i="5"/>
  <c r="AY433" i="5"/>
  <c r="CE948" i="5"/>
  <c r="AY948" i="5"/>
  <c r="BV337" i="5"/>
  <c r="DB337" i="5"/>
  <c r="AY503" i="5"/>
  <c r="CE503" i="5"/>
  <c r="AY398" i="5"/>
  <c r="CE398" i="5"/>
  <c r="CQ371" i="5"/>
  <c r="BK371" i="5"/>
  <c r="CQ356" i="5"/>
  <c r="BK356" i="5"/>
  <c r="BK361" i="5"/>
  <c r="CQ361" i="5"/>
  <c r="AY950" i="5"/>
  <c r="CE950" i="5"/>
  <c r="DB780" i="5"/>
  <c r="BV780" i="5"/>
  <c r="DB545" i="5"/>
  <c r="BV545" i="5"/>
  <c r="BV729" i="5"/>
  <c r="DB729" i="5"/>
  <c r="CQ366" i="5"/>
  <c r="BK366" i="5"/>
  <c r="AY845" i="5"/>
  <c r="CE845" i="5"/>
  <c r="CQ886" i="5"/>
  <c r="BK886" i="5"/>
  <c r="DB694" i="5"/>
  <c r="BV694" i="5"/>
  <c r="AY466" i="5"/>
  <c r="CE466" i="5"/>
  <c r="AY499" i="5"/>
  <c r="CE499" i="5"/>
  <c r="AY105" i="5"/>
  <c r="CE105" i="5"/>
  <c r="BK321" i="5"/>
  <c r="CQ321" i="5"/>
  <c r="CQ932" i="5"/>
  <c r="BK932" i="5"/>
  <c r="CE365" i="5"/>
  <c r="AY365" i="5"/>
  <c r="CE698" i="5"/>
  <c r="AY698" i="5"/>
  <c r="DB664" i="5"/>
  <c r="BV664" i="5"/>
  <c r="AY603" i="5"/>
  <c r="CE603" i="5"/>
  <c r="BV140" i="5"/>
  <c r="DB140" i="5"/>
  <c r="CQ992" i="5"/>
  <c r="BK992" i="5"/>
  <c r="DB494" i="5"/>
  <c r="BV494" i="5"/>
  <c r="DB945" i="5"/>
  <c r="BV945" i="5"/>
  <c r="AY196" i="5"/>
  <c r="CE196" i="5"/>
  <c r="BK479" i="5"/>
  <c r="CQ479" i="5"/>
  <c r="AY178" i="5"/>
  <c r="CE178" i="5"/>
  <c r="AY533" i="5"/>
  <c r="CE533" i="5"/>
  <c r="DB618" i="5"/>
  <c r="BV618" i="5"/>
  <c r="CE963" i="5"/>
  <c r="AY963" i="5"/>
  <c r="BK653" i="5"/>
  <c r="CQ653" i="5"/>
  <c r="DB276" i="5"/>
  <c r="BV276" i="5"/>
  <c r="DB589" i="5"/>
  <c r="BV589" i="5"/>
  <c r="BK294" i="5"/>
  <c r="CQ294" i="5"/>
  <c r="BV452" i="5"/>
  <c r="DB452" i="5"/>
  <c r="BK70" i="5"/>
  <c r="CQ70" i="5"/>
  <c r="CE585" i="5"/>
  <c r="AY585" i="5"/>
  <c r="CE738" i="5"/>
  <c r="AY738" i="5"/>
  <c r="BK194" i="5"/>
  <c r="CQ194" i="5"/>
  <c r="CE834" i="5"/>
  <c r="AY834" i="5"/>
  <c r="CQ945" i="5"/>
  <c r="BK945" i="5"/>
  <c r="DB612" i="5"/>
  <c r="BV612" i="5"/>
  <c r="DB112" i="5"/>
  <c r="BV112" i="5"/>
  <c r="CE943" i="5"/>
  <c r="AY943" i="5"/>
  <c r="DB380" i="5"/>
  <c r="BV380" i="5"/>
  <c r="CE985" i="5"/>
  <c r="AY985" i="5"/>
  <c r="DB821" i="5"/>
  <c r="BV821" i="5"/>
  <c r="AY48" i="5"/>
  <c r="CE48" i="5"/>
  <c r="CE390" i="5"/>
  <c r="AY390" i="5"/>
  <c r="CQ403" i="5"/>
  <c r="BK403" i="5"/>
  <c r="DB544" i="5"/>
  <c r="BV544" i="5"/>
  <c r="DB524" i="5"/>
  <c r="BV524" i="5"/>
  <c r="CQ756" i="5"/>
  <c r="BK756" i="5"/>
  <c r="DB467" i="5"/>
  <c r="BV467" i="5"/>
  <c r="CE645" i="5"/>
  <c r="AY645" i="5"/>
  <c r="DB911" i="5"/>
  <c r="BV911" i="5"/>
  <c r="BK490" i="5"/>
  <c r="CQ490" i="5"/>
  <c r="BV434" i="5"/>
  <c r="DB434" i="5"/>
  <c r="DB537" i="5"/>
  <c r="BV537" i="5"/>
  <c r="DB114" i="5"/>
  <c r="BV114" i="5"/>
  <c r="DB282" i="5"/>
  <c r="BV282" i="5"/>
  <c r="BK889" i="5"/>
  <c r="CQ889" i="5"/>
  <c r="BV607" i="5"/>
  <c r="DB607" i="5"/>
  <c r="DB151" i="5"/>
  <c r="BV151" i="5"/>
  <c r="CE392" i="5"/>
  <c r="AY392" i="5"/>
  <c r="BK405" i="5"/>
  <c r="CQ405" i="5"/>
  <c r="BK989" i="5"/>
  <c r="CQ989" i="5"/>
  <c r="CQ175" i="5"/>
  <c r="BK175" i="5"/>
  <c r="DB684" i="5"/>
  <c r="BV684" i="5"/>
  <c r="BK183" i="5"/>
  <c r="CQ183" i="5"/>
  <c r="CQ698" i="5"/>
  <c r="BK698" i="5"/>
  <c r="BK482" i="5"/>
  <c r="CQ482" i="5"/>
  <c r="CE874" i="5"/>
  <c r="AY874" i="5"/>
  <c r="BK988" i="5"/>
  <c r="CQ988" i="5"/>
  <c r="AY53" i="5"/>
  <c r="CE53" i="5"/>
  <c r="BK818" i="5"/>
  <c r="CQ818" i="5"/>
  <c r="BK345" i="5"/>
  <c r="CQ345" i="5"/>
  <c r="CQ677" i="5"/>
  <c r="BK677" i="5"/>
  <c r="BK289" i="5"/>
  <c r="CQ289" i="5"/>
  <c r="BK44" i="5"/>
  <c r="CQ44" i="5"/>
  <c r="CQ781" i="5"/>
  <c r="BK781" i="5"/>
  <c r="CE861" i="5"/>
  <c r="AY861" i="5"/>
  <c r="BK611" i="5"/>
  <c r="CQ611" i="5"/>
  <c r="BK115" i="5"/>
  <c r="CQ115" i="5"/>
  <c r="BV220" i="5"/>
  <c r="DB220" i="5"/>
  <c r="CE863" i="5"/>
  <c r="AY863" i="5"/>
  <c r="BK987" i="5"/>
  <c r="CQ987" i="5"/>
  <c r="AY34" i="5"/>
  <c r="CE34" i="5"/>
  <c r="CQ813" i="5"/>
  <c r="BK813" i="5"/>
  <c r="CE220" i="5"/>
  <c r="AY220" i="5"/>
  <c r="DB357" i="5"/>
  <c r="BV357" i="5"/>
  <c r="AY69" i="5"/>
  <c r="CE69" i="5"/>
  <c r="CQ735" i="5"/>
  <c r="BK735" i="5"/>
  <c r="BV43" i="5"/>
  <c r="DB43" i="5"/>
  <c r="AY646" i="5"/>
  <c r="CE646" i="5"/>
  <c r="BV570" i="5"/>
  <c r="DB570" i="5"/>
  <c r="BV458" i="5"/>
  <c r="DB458" i="5"/>
  <c r="BK419" i="5"/>
  <c r="CQ419" i="5"/>
  <c r="CE809" i="5"/>
  <c r="AY809" i="5"/>
  <c r="CQ148" i="5"/>
  <c r="BK148" i="5"/>
  <c r="CQ222" i="5"/>
  <c r="BK222" i="5"/>
  <c r="AY66" i="5"/>
  <c r="CE66" i="5"/>
  <c r="DB1009" i="5"/>
  <c r="BV1009" i="5"/>
  <c r="BK452" i="5"/>
  <c r="CQ452" i="5"/>
  <c r="AY255" i="5"/>
  <c r="CE255" i="5"/>
  <c r="BV643" i="5"/>
  <c r="DB643" i="5"/>
  <c r="CE782" i="5"/>
  <c r="AY782" i="5"/>
  <c r="CE473" i="5"/>
  <c r="AY473" i="5"/>
  <c r="AY722" i="5"/>
  <c r="CE722" i="5"/>
  <c r="AY808" i="5"/>
  <c r="CE808" i="5"/>
  <c r="BV845" i="5"/>
  <c r="DB845" i="5"/>
  <c r="CE565" i="5"/>
  <c r="AY565" i="5"/>
  <c r="BK236" i="5"/>
  <c r="CQ236" i="5"/>
  <c r="CE394" i="5"/>
  <c r="AY394" i="5"/>
  <c r="CE993" i="5"/>
  <c r="AY993" i="5"/>
  <c r="BK279" i="5"/>
  <c r="CQ279" i="5"/>
  <c r="CQ100" i="5"/>
  <c r="BK100" i="5"/>
  <c r="CE112" i="5"/>
  <c r="AY112" i="5"/>
  <c r="CQ524" i="5"/>
  <c r="BK524" i="5"/>
  <c r="BK316" i="5"/>
  <c r="CQ316" i="5"/>
  <c r="DB610" i="5"/>
  <c r="BV610" i="5"/>
  <c r="BV519" i="5"/>
  <c r="DB519" i="5"/>
  <c r="BV481" i="5"/>
  <c r="DB481" i="5"/>
  <c r="CQ655" i="5"/>
  <c r="BK655" i="5"/>
  <c r="AY900" i="5"/>
  <c r="CE900" i="5"/>
  <c r="CQ604" i="5"/>
  <c r="BK604" i="5"/>
  <c r="CE102" i="5"/>
  <c r="AY102" i="5"/>
  <c r="CE966" i="5"/>
  <c r="AY966" i="5"/>
  <c r="BK631" i="5"/>
  <c r="CQ631" i="5"/>
  <c r="CE815" i="5"/>
  <c r="AY815" i="5"/>
  <c r="BV28" i="5"/>
  <c r="DB28" i="5"/>
  <c r="CE1000" i="5"/>
  <c r="AY1000" i="5"/>
  <c r="DB625" i="5"/>
  <c r="BV625" i="5"/>
  <c r="CE376" i="5"/>
  <c r="AY376" i="5"/>
  <c r="AY56" i="5"/>
  <c r="CE56" i="5"/>
  <c r="CE835" i="5"/>
  <c r="AY835" i="5"/>
  <c r="BK593" i="5"/>
  <c r="CQ593" i="5"/>
  <c r="BK308" i="5"/>
  <c r="CQ308" i="5"/>
  <c r="DB451" i="5"/>
  <c r="BV451" i="5"/>
  <c r="BV880" i="5"/>
  <c r="DB880" i="5"/>
  <c r="AY60" i="5"/>
  <c r="CE60" i="5"/>
  <c r="CE823" i="5"/>
  <c r="AY823" i="5"/>
  <c r="BV622" i="5"/>
  <c r="DB622" i="5"/>
  <c r="BV346" i="5"/>
  <c r="DB346" i="5"/>
  <c r="CE151" i="5"/>
  <c r="AY151" i="5"/>
  <c r="CQ845" i="5"/>
  <c r="BK845" i="5"/>
  <c r="CQ159" i="5"/>
  <c r="BK159" i="5"/>
  <c r="CE853" i="5"/>
  <c r="AY853" i="5"/>
  <c r="BV309" i="5"/>
  <c r="DB309" i="5"/>
  <c r="CQ225" i="5"/>
  <c r="BK225" i="5"/>
  <c r="BV894" i="5"/>
  <c r="DB894" i="5"/>
  <c r="CQ715" i="5"/>
  <c r="BK715" i="5"/>
  <c r="DB409" i="5"/>
  <c r="BV409" i="5"/>
  <c r="CE595" i="5"/>
  <c r="AY595" i="5"/>
  <c r="CQ134" i="5"/>
  <c r="BK134" i="5"/>
  <c r="CQ740" i="5"/>
  <c r="BK740" i="5"/>
  <c r="BK895" i="5"/>
  <c r="CQ895" i="5"/>
  <c r="CE231" i="5"/>
  <c r="AY231" i="5"/>
  <c r="AY789" i="5"/>
  <c r="CE789" i="5"/>
  <c r="CQ195" i="5"/>
  <c r="BK195" i="5"/>
  <c r="CE825" i="5"/>
  <c r="AY825" i="5"/>
  <c r="CE207" i="5"/>
  <c r="AY207" i="5"/>
  <c r="BK1003" i="5"/>
  <c r="CQ1003" i="5"/>
  <c r="DB958" i="5"/>
  <c r="BV958" i="5"/>
  <c r="DB1011" i="5"/>
  <c r="BV1011" i="5"/>
  <c r="CQ379" i="5"/>
  <c r="BK379" i="5"/>
  <c r="CE913" i="5"/>
  <c r="AY913" i="5"/>
  <c r="DB106" i="5"/>
  <c r="BV106" i="5"/>
  <c r="BV115" i="5"/>
  <c r="DB115" i="5"/>
  <c r="BK665" i="5"/>
  <c r="CQ665" i="5"/>
  <c r="CE883" i="5"/>
  <c r="AY883" i="5"/>
  <c r="DB159" i="5"/>
  <c r="BV159" i="5"/>
  <c r="DB949" i="5"/>
  <c r="BV949" i="5"/>
  <c r="DB814" i="5"/>
  <c r="BV814" i="5"/>
  <c r="CE594" i="5"/>
  <c r="AY594" i="5"/>
  <c r="AY927" i="5"/>
  <c r="CE927" i="5"/>
  <c r="CE897" i="5"/>
  <c r="AY897" i="5"/>
  <c r="BK625" i="5"/>
  <c r="CQ625" i="5"/>
  <c r="CQ374" i="5"/>
  <c r="BK374" i="5"/>
  <c r="BK617" i="5"/>
  <c r="CQ617" i="5"/>
  <c r="CQ995" i="5"/>
  <c r="BK995" i="5"/>
  <c r="DB308" i="5"/>
  <c r="BV308" i="5"/>
  <c r="CE636" i="5"/>
  <c r="AY636" i="5"/>
  <c r="BK528" i="5"/>
  <c r="CQ528" i="5"/>
  <c r="CQ851" i="5"/>
  <c r="BK851" i="5"/>
  <c r="BK810" i="5"/>
  <c r="CQ810" i="5"/>
  <c r="AY177" i="5"/>
  <c r="CE177" i="5"/>
  <c r="AY743" i="5"/>
  <c r="CE743" i="5"/>
  <c r="AY421" i="5"/>
  <c r="CE421" i="5"/>
  <c r="CE664" i="5"/>
  <c r="AY664" i="5"/>
  <c r="AY355" i="5"/>
  <c r="CE355" i="5"/>
  <c r="DB674" i="5"/>
  <c r="BV674" i="5"/>
  <c r="DB450" i="5"/>
  <c r="BV450" i="5"/>
  <c r="CE992" i="5"/>
  <c r="AY992" i="5"/>
  <c r="BK558" i="5"/>
  <c r="CQ558" i="5"/>
  <c r="CE984" i="5"/>
  <c r="AY984" i="5"/>
  <c r="BK788" i="5"/>
  <c r="CQ788" i="5"/>
  <c r="DB680" i="5"/>
  <c r="BV680" i="5"/>
  <c r="DB831" i="5"/>
  <c r="BV831" i="5"/>
  <c r="CQ728" i="5"/>
  <c r="BK728" i="5"/>
  <c r="AY359" i="5"/>
  <c r="CE359" i="5"/>
  <c r="CQ890" i="5"/>
  <c r="BK890" i="5"/>
  <c r="CQ596" i="5"/>
  <c r="BK596" i="5"/>
  <c r="BK53" i="5"/>
  <c r="CQ53" i="5"/>
  <c r="AY546" i="5"/>
  <c r="CE546" i="5"/>
  <c r="BK938" i="5"/>
  <c r="CQ938" i="5"/>
  <c r="BK862" i="5"/>
  <c r="CQ862" i="5"/>
  <c r="DB899" i="5"/>
  <c r="BV899" i="5"/>
  <c r="AY194" i="5"/>
  <c r="CE194" i="5"/>
  <c r="CQ616" i="5"/>
  <c r="BK616" i="5"/>
  <c r="DB304" i="5"/>
  <c r="BV304" i="5"/>
  <c r="BK87" i="5"/>
  <c r="CQ87" i="5"/>
  <c r="DB669" i="5"/>
  <c r="BV669" i="5"/>
  <c r="CE373" i="5"/>
  <c r="AY373" i="5"/>
  <c r="BV77" i="5"/>
  <c r="DB77" i="5"/>
  <c r="BK673" i="5"/>
  <c r="CQ673" i="5"/>
  <c r="AY387" i="5"/>
  <c r="CE387" i="5"/>
  <c r="CE363" i="5"/>
  <c r="AY363" i="5"/>
  <c r="BK985" i="5"/>
  <c r="CQ985" i="5"/>
  <c r="AY214" i="5"/>
  <c r="CE214" i="5"/>
  <c r="BV172" i="5"/>
  <c r="DB172" i="5"/>
  <c r="DB813" i="5"/>
  <c r="BV813" i="5"/>
  <c r="BV988" i="5"/>
  <c r="DB988" i="5"/>
  <c r="AY812" i="5"/>
  <c r="CE812" i="5"/>
  <c r="CE175" i="5"/>
  <c r="AY175" i="5"/>
  <c r="BK101" i="5"/>
  <c r="CQ101" i="5"/>
  <c r="BK527" i="5"/>
  <c r="CQ527" i="5"/>
  <c r="BV171" i="5"/>
  <c r="DB171" i="5"/>
  <c r="CQ873" i="5"/>
  <c r="BK873" i="5"/>
  <c r="CQ622" i="5"/>
  <c r="BK622" i="5"/>
  <c r="BK105" i="5"/>
  <c r="CQ105" i="5"/>
  <c r="BV733" i="5"/>
  <c r="DB733" i="5"/>
  <c r="BK928" i="5"/>
  <c r="CQ928" i="5"/>
  <c r="BV152" i="5"/>
  <c r="DB152" i="5"/>
  <c r="BK83" i="5"/>
  <c r="CQ83" i="5"/>
  <c r="CQ828" i="5"/>
  <c r="BK828" i="5"/>
  <c r="BK517" i="5"/>
  <c r="CQ517" i="5"/>
  <c r="CE596" i="5"/>
  <c r="AY596" i="5"/>
  <c r="BK29" i="5"/>
  <c r="CQ29" i="5"/>
  <c r="AY389" i="5"/>
  <c r="CE389" i="5"/>
  <c r="BK731" i="5"/>
  <c r="CQ731" i="5"/>
  <c r="AY479" i="5"/>
  <c r="CE479" i="5"/>
  <c r="AY918" i="5"/>
  <c r="CE918" i="5"/>
  <c r="BV940" i="5"/>
  <c r="DB940" i="5"/>
  <c r="BV505" i="5"/>
  <c r="DB505" i="5"/>
  <c r="DB663" i="5"/>
  <c r="BV663" i="5"/>
  <c r="BK973" i="5"/>
  <c r="CQ973" i="5"/>
  <c r="AY49" i="5"/>
  <c r="CE49" i="5"/>
  <c r="BK948" i="5"/>
  <c r="CQ948" i="5"/>
  <c r="DB195" i="5"/>
  <c r="BV195" i="5"/>
  <c r="BK288" i="5"/>
  <c r="CQ288" i="5"/>
  <c r="DB471" i="5"/>
  <c r="BV471" i="5"/>
  <c r="AY531" i="5"/>
  <c r="CE531" i="5"/>
  <c r="AY132" i="5"/>
  <c r="CE132" i="5"/>
  <c r="DB655" i="5"/>
  <c r="BV655" i="5"/>
  <c r="BV819" i="5"/>
  <c r="DB819" i="5"/>
  <c r="AY125" i="5"/>
  <c r="CE125" i="5"/>
  <c r="AY148" i="5"/>
  <c r="CE148" i="5"/>
  <c r="BV150" i="5"/>
  <c r="DB150" i="5"/>
  <c r="BV790" i="5"/>
  <c r="DB790" i="5"/>
  <c r="CQ462" i="5"/>
  <c r="BK462" i="5"/>
  <c r="DB192" i="5"/>
  <c r="BV192" i="5"/>
  <c r="AY119" i="5"/>
  <c r="CE119" i="5"/>
  <c r="AY509" i="5"/>
  <c r="CE509" i="5"/>
  <c r="AY865" i="5"/>
  <c r="CE865" i="5"/>
  <c r="AY113" i="5"/>
  <c r="CE113" i="5"/>
  <c r="AY103" i="5"/>
  <c r="CE103" i="5"/>
  <c r="CQ943" i="5"/>
  <c r="BK943" i="5"/>
  <c r="CQ85" i="5"/>
  <c r="BK85" i="5"/>
  <c r="BK65" i="5"/>
  <c r="CQ65" i="5"/>
  <c r="CE544" i="5"/>
  <c r="AY544" i="5"/>
  <c r="DB901" i="5"/>
  <c r="BV901" i="5"/>
  <c r="AY426" i="5"/>
  <c r="CE426" i="5"/>
  <c r="DB842" i="5"/>
  <c r="BV842" i="5"/>
  <c r="DB124" i="5"/>
  <c r="BV124" i="5"/>
  <c r="BK311" i="5"/>
  <c r="CQ311" i="5"/>
  <c r="AY418" i="5"/>
  <c r="CE418" i="5"/>
  <c r="BV658" i="5"/>
  <c r="DB658" i="5"/>
  <c r="BV375" i="5"/>
  <c r="DB375" i="5"/>
  <c r="CQ142" i="5"/>
  <c r="BK142" i="5"/>
  <c r="BV681" i="5"/>
  <c r="DB681" i="5"/>
  <c r="BK521" i="5"/>
  <c r="CQ521" i="5"/>
  <c r="BV222" i="5"/>
  <c r="DB222" i="5"/>
  <c r="AY367" i="5"/>
  <c r="CE367" i="5"/>
  <c r="AY33" i="5"/>
  <c r="CE33" i="5"/>
  <c r="BV828" i="5"/>
  <c r="DB828" i="5"/>
  <c r="DB734" i="5"/>
  <c r="BV734" i="5"/>
  <c r="BK357" i="5"/>
  <c r="CQ357" i="5"/>
  <c r="BV291" i="5"/>
  <c r="DB291" i="5"/>
  <c r="CE193" i="5"/>
  <c r="AY193" i="5"/>
  <c r="DB706" i="5"/>
  <c r="BV706" i="5"/>
  <c r="BK164" i="5"/>
  <c r="CQ164" i="5"/>
  <c r="BV347" i="5"/>
  <c r="DB347" i="5"/>
  <c r="CE171" i="5"/>
  <c r="AY171" i="5"/>
  <c r="DB353" i="5"/>
  <c r="BV353" i="5"/>
  <c r="CE86" i="5"/>
  <c r="AY86" i="5"/>
  <c r="AY424" i="5"/>
  <c r="CE424" i="5"/>
  <c r="AY20" i="5"/>
  <c r="CE20" i="5"/>
  <c r="AY309" i="5"/>
  <c r="CE309" i="5"/>
  <c r="DB804" i="5"/>
  <c r="BV804" i="5"/>
  <c r="BV418" i="5"/>
  <c r="DB418" i="5"/>
  <c r="CE892" i="5"/>
  <c r="AY892" i="5"/>
  <c r="AY785" i="5"/>
  <c r="CE785" i="5"/>
  <c r="AY753" i="5"/>
  <c r="CE753" i="5"/>
  <c r="BV242" i="5"/>
  <c r="DB242" i="5"/>
  <c r="CQ226" i="5"/>
  <c r="BK226" i="5"/>
  <c r="DB782" i="5"/>
  <c r="BV782" i="5"/>
  <c r="BK60" i="5"/>
  <c r="CQ60" i="5"/>
  <c r="CE638" i="5"/>
  <c r="AY638" i="5"/>
  <c r="BK518" i="5"/>
  <c r="CQ518" i="5"/>
  <c r="CE247" i="5"/>
  <c r="AY247" i="5"/>
  <c r="BK33" i="5"/>
  <c r="CQ33" i="5"/>
  <c r="BV822" i="5"/>
  <c r="DB822" i="5"/>
  <c r="BK852" i="5"/>
  <c r="CQ852" i="5"/>
  <c r="AY152" i="5"/>
  <c r="CE152" i="5"/>
  <c r="BK843" i="5"/>
  <c r="CQ843" i="5"/>
  <c r="BK791" i="5"/>
  <c r="CQ791" i="5"/>
  <c r="AY416" i="5"/>
  <c r="CE416" i="5"/>
  <c r="DB740" i="5"/>
  <c r="BV740" i="5"/>
  <c r="BK951" i="5"/>
  <c r="CQ951" i="5"/>
  <c r="AY315" i="5"/>
  <c r="CE315" i="5"/>
  <c r="AY724" i="5"/>
  <c r="CE724" i="5"/>
  <c r="AY87" i="5"/>
  <c r="CE87" i="5"/>
  <c r="BK930" i="5"/>
  <c r="CQ930" i="5"/>
  <c r="DB376" i="5"/>
  <c r="BV376" i="5"/>
  <c r="BK969" i="5"/>
  <c r="CQ969" i="5"/>
  <c r="AY975" i="5"/>
  <c r="CE975" i="5"/>
  <c r="AY860" i="5"/>
  <c r="CE860" i="5"/>
  <c r="DB396" i="5"/>
  <c r="BV396" i="5"/>
  <c r="CQ377" i="5"/>
  <c r="BK377" i="5"/>
  <c r="AY160" i="5"/>
  <c r="CE160" i="5"/>
  <c r="BK113" i="5"/>
  <c r="CQ113" i="5"/>
  <c r="CE443" i="5"/>
  <c r="AY443" i="5"/>
  <c r="AY970" i="5"/>
  <c r="CE970" i="5"/>
  <c r="BV341" i="5"/>
  <c r="DB341" i="5"/>
  <c r="BV243" i="5"/>
  <c r="DB243" i="5"/>
  <c r="BV146" i="5"/>
  <c r="DB146" i="5"/>
  <c r="AY336" i="5"/>
  <c r="CE336" i="5"/>
  <c r="BK109" i="5"/>
  <c r="CQ109" i="5"/>
  <c r="BK503" i="5"/>
  <c r="CQ503" i="5"/>
  <c r="CE357" i="5"/>
  <c r="AY357" i="5"/>
  <c r="BV45" i="5"/>
  <c r="DB45" i="5"/>
  <c r="BK802" i="5"/>
  <c r="CQ802" i="5"/>
  <c r="CE351" i="5"/>
  <c r="AY351" i="5"/>
  <c r="BK858" i="5"/>
  <c r="CQ858" i="5"/>
  <c r="DB502" i="5"/>
  <c r="BV502" i="5"/>
  <c r="CE563" i="5"/>
  <c r="AY563" i="5"/>
  <c r="BV648" i="5"/>
  <c r="DB648" i="5"/>
  <c r="CQ699" i="5"/>
  <c r="BK699" i="5"/>
  <c r="CQ651" i="5"/>
  <c r="BK651" i="5"/>
  <c r="DB636" i="5"/>
  <c r="BV636" i="5"/>
  <c r="CE786" i="5"/>
  <c r="AY786" i="5"/>
  <c r="CE899" i="5"/>
  <c r="AY899" i="5"/>
  <c r="BV990" i="5"/>
  <c r="DB990" i="5"/>
  <c r="DB510" i="5"/>
  <c r="BV510" i="5"/>
  <c r="CE871" i="5"/>
  <c r="AY871" i="5"/>
  <c r="CE730" i="5"/>
  <c r="AY730" i="5"/>
  <c r="AY776" i="5"/>
  <c r="CE776" i="5"/>
  <c r="AY887" i="5"/>
  <c r="CE887" i="5"/>
  <c r="CE766" i="5"/>
  <c r="AY766" i="5"/>
  <c r="BV582" i="5"/>
  <c r="DB582" i="5"/>
  <c r="BK867" i="5"/>
  <c r="CQ867" i="5"/>
  <c r="DB215" i="5"/>
  <c r="BV215" i="5"/>
  <c r="BK18" i="5"/>
  <c r="CQ18" i="5"/>
  <c r="BK519" i="5"/>
  <c r="CQ519" i="5"/>
  <c r="AY519" i="5"/>
  <c r="CE519" i="5"/>
  <c r="CE982" i="5"/>
  <c r="AY982" i="5"/>
  <c r="CE244" i="5"/>
  <c r="AY244" i="5"/>
  <c r="CQ510" i="5"/>
  <c r="BK510" i="5"/>
  <c r="CE630" i="5"/>
  <c r="AY630" i="5"/>
  <c r="AY731" i="5"/>
  <c r="CE731" i="5"/>
  <c r="AY908" i="5"/>
  <c r="CE908" i="5"/>
  <c r="BK763" i="5"/>
  <c r="CQ763" i="5"/>
  <c r="AY460" i="5"/>
  <c r="CE460" i="5"/>
  <c r="BV576" i="5"/>
  <c r="DB576" i="5"/>
  <c r="AY500" i="5"/>
  <c r="CE500" i="5"/>
  <c r="G66" i="3"/>
  <c r="G68" i="3" s="1"/>
  <c r="G70" i="3" s="1"/>
  <c r="DB916" i="5"/>
  <c r="BV916" i="5"/>
  <c r="CE1006" i="5"/>
  <c r="AY1006" i="5"/>
  <c r="CQ463" i="5"/>
  <c r="BK463" i="5"/>
  <c r="BK62" i="5"/>
  <c r="CQ62" i="5"/>
  <c r="CE504" i="5"/>
  <c r="AY504" i="5"/>
  <c r="BV884" i="5"/>
  <c r="DB884" i="5"/>
  <c r="CQ710" i="5"/>
  <c r="BK710" i="5"/>
  <c r="CE676" i="5"/>
  <c r="AY676" i="5"/>
  <c r="CE709" i="5"/>
  <c r="AY709" i="5"/>
  <c r="CE780" i="5"/>
  <c r="AY780" i="5"/>
  <c r="DB135" i="5"/>
  <c r="BV135" i="5"/>
  <c r="DB590" i="5"/>
  <c r="BV590" i="5"/>
  <c r="BV362" i="5"/>
  <c r="DB362" i="5"/>
  <c r="AY973" i="5"/>
  <c r="CE973" i="5"/>
  <c r="BV319" i="5"/>
  <c r="DB319" i="5"/>
  <c r="BV325" i="5"/>
  <c r="DB325" i="5"/>
  <c r="BV910" i="5"/>
  <c r="DB910" i="5"/>
  <c r="DB196" i="5"/>
  <c r="BV196" i="5"/>
  <c r="CQ830" i="5"/>
  <c r="BK830" i="5"/>
  <c r="CE229" i="5"/>
  <c r="AY229" i="5"/>
  <c r="CE155" i="5"/>
  <c r="AY155" i="5"/>
  <c r="CQ585" i="5"/>
  <c r="BK585" i="5"/>
  <c r="BK399" i="5"/>
  <c r="CQ399" i="5"/>
  <c r="CQ911" i="5"/>
  <c r="BK911" i="5"/>
  <c r="CE937" i="5"/>
  <c r="AY937" i="5"/>
  <c r="CE717" i="5"/>
  <c r="AY717" i="5"/>
  <c r="AY304" i="5"/>
  <c r="CE304" i="5"/>
  <c r="CQ133" i="5"/>
  <c r="BK133" i="5"/>
  <c r="CE746" i="5"/>
  <c r="AY746" i="5"/>
  <c r="BV801" i="5"/>
  <c r="DB801" i="5"/>
  <c r="DB76" i="5"/>
  <c r="BV76" i="5"/>
  <c r="DB84" i="5"/>
  <c r="BV84" i="5"/>
  <c r="AY637" i="5"/>
  <c r="CE637" i="5"/>
  <c r="AY854" i="5"/>
  <c r="CE854" i="5"/>
  <c r="BK663" i="5"/>
  <c r="CQ663" i="5"/>
  <c r="AY435" i="5"/>
  <c r="CE435" i="5"/>
  <c r="BV630" i="5"/>
  <c r="DB630" i="5"/>
  <c r="BK887" i="5"/>
  <c r="CQ887" i="5"/>
  <c r="DB480" i="5"/>
  <c r="BV480" i="5"/>
  <c r="DB145" i="5"/>
  <c r="BV145" i="5"/>
  <c r="BV321" i="5"/>
  <c r="DB321" i="5"/>
  <c r="DB773" i="5"/>
  <c r="BV773" i="5"/>
  <c r="AY530" i="5"/>
  <c r="CE530" i="5"/>
  <c r="BK537" i="5"/>
  <c r="CQ537" i="5"/>
  <c r="DB787" i="5"/>
  <c r="BV787" i="5"/>
  <c r="CQ829" i="5"/>
  <c r="BK829" i="5"/>
  <c r="CE506" i="5"/>
  <c r="AY506" i="5"/>
  <c r="CE324" i="5"/>
  <c r="AY324" i="5"/>
  <c r="CE163" i="5"/>
  <c r="AY163" i="5"/>
  <c r="DB407" i="5"/>
  <c r="BV407" i="5"/>
  <c r="AY254" i="5"/>
  <c r="CE254" i="5"/>
  <c r="CE246" i="5"/>
  <c r="AY246" i="5"/>
  <c r="CQ508" i="5"/>
  <c r="BK508" i="5"/>
  <c r="BK408" i="5"/>
  <c r="CQ408" i="5"/>
  <c r="CQ734" i="5"/>
  <c r="BK734" i="5"/>
  <c r="BV427" i="5"/>
  <c r="DB427" i="5"/>
  <c r="CQ707" i="5"/>
  <c r="BK707" i="5"/>
  <c r="BK302" i="5"/>
  <c r="CQ302" i="5"/>
  <c r="CE191" i="5"/>
  <c r="AY191" i="5"/>
  <c r="BV961" i="5"/>
  <c r="DB961" i="5"/>
  <c r="CQ718" i="5"/>
  <c r="BK718" i="5"/>
  <c r="CE461" i="5"/>
  <c r="AY461" i="5"/>
  <c r="BV462" i="5"/>
  <c r="DB462" i="5"/>
  <c r="CQ202" i="5"/>
  <c r="BK202" i="5"/>
  <c r="BV624" i="5"/>
  <c r="DB624" i="5"/>
  <c r="DB1012" i="5"/>
  <c r="BV1012" i="5"/>
  <c r="BV186" i="5"/>
  <c r="DB186" i="5"/>
  <c r="BK283" i="5"/>
  <c r="CQ283" i="5"/>
  <c r="CQ235" i="5"/>
  <c r="BK235" i="5"/>
  <c r="BK532" i="5"/>
  <c r="CQ532" i="5"/>
  <c r="AY334" i="5"/>
  <c r="CE334" i="5"/>
  <c r="CQ157" i="5"/>
  <c r="BK157" i="5"/>
  <c r="CQ811" i="5"/>
  <c r="BK811" i="5"/>
  <c r="BV727" i="5"/>
  <c r="DB727" i="5"/>
  <c r="AY80" i="5"/>
  <c r="CE80" i="5"/>
  <c r="BK603" i="5"/>
  <c r="CQ603" i="5"/>
  <c r="BV326" i="5"/>
  <c r="DB326" i="5"/>
  <c r="CQ407" i="5"/>
  <c r="BK407" i="5"/>
  <c r="DB769" i="5"/>
  <c r="BV769" i="5"/>
  <c r="BV562" i="5"/>
  <c r="DB562" i="5"/>
  <c r="BK627" i="5"/>
  <c r="CQ627" i="5"/>
  <c r="BV528" i="5"/>
  <c r="DB528" i="5"/>
  <c r="DB843" i="5"/>
  <c r="BV843" i="5"/>
  <c r="DB205" i="5"/>
  <c r="BV205" i="5"/>
  <c r="CQ355" i="5"/>
  <c r="BK355" i="5"/>
  <c r="BV851" i="5"/>
  <c r="DB851" i="5"/>
  <c r="CE536" i="5"/>
  <c r="AY536" i="5"/>
  <c r="CE742" i="5"/>
  <c r="AY742" i="5"/>
  <c r="CE752" i="5"/>
  <c r="AY752" i="5"/>
  <c r="CE571" i="5"/>
  <c r="AY571" i="5"/>
  <c r="DB191" i="5"/>
  <c r="BV191" i="5"/>
  <c r="DB410" i="5"/>
  <c r="BV410" i="5"/>
  <c r="CQ474" i="5"/>
  <c r="BK474" i="5"/>
  <c r="DB661" i="5"/>
  <c r="BV661" i="5"/>
  <c r="CQ754" i="5"/>
  <c r="BK754" i="5"/>
  <c r="AY234" i="5"/>
  <c r="CE234" i="5"/>
  <c r="CE958" i="5"/>
  <c r="AY958" i="5"/>
  <c r="BK979" i="5"/>
  <c r="CQ979" i="5"/>
  <c r="DB364" i="5"/>
  <c r="BV364" i="5"/>
  <c r="CE778" i="5"/>
  <c r="AY778" i="5"/>
  <c r="BV793" i="5"/>
  <c r="DB793" i="5"/>
  <c r="AY259" i="5"/>
  <c r="CE259" i="5"/>
  <c r="CE268" i="5"/>
  <c r="AY268" i="5"/>
  <c r="AY991" i="5"/>
  <c r="CE991" i="5"/>
  <c r="DB993" i="5"/>
  <c r="BV993" i="5"/>
  <c r="DB100" i="5"/>
  <c r="BV100" i="5"/>
  <c r="CQ155" i="5"/>
  <c r="BK155" i="5"/>
  <c r="DB116" i="5"/>
  <c r="BV116" i="5"/>
  <c r="DB163" i="5"/>
  <c r="BV163" i="5"/>
  <c r="BV202" i="5"/>
  <c r="DB202" i="5"/>
  <c r="CE310" i="5"/>
  <c r="AY310" i="5"/>
  <c r="DB149" i="5"/>
  <c r="BV149" i="5"/>
  <c r="DB268" i="5"/>
  <c r="BV268" i="5"/>
  <c r="BV865" i="5"/>
  <c r="DB865" i="5"/>
  <c r="CQ264" i="5"/>
  <c r="BK264" i="5"/>
  <c r="CE170" i="5"/>
  <c r="AY170" i="5"/>
  <c r="DB244" i="5"/>
  <c r="BV244" i="5"/>
  <c r="BV415" i="5"/>
  <c r="DB415" i="5"/>
  <c r="BV20" i="5"/>
  <c r="DB20" i="5"/>
  <c r="CE1002" i="5"/>
  <c r="AY1002" i="5"/>
  <c r="DB482" i="5"/>
  <c r="BV482" i="5"/>
  <c r="DB88" i="5"/>
  <c r="BV88" i="5"/>
  <c r="CE720" i="5"/>
  <c r="AY720" i="5"/>
  <c r="AY983" i="5"/>
  <c r="CE983" i="5"/>
  <c r="CE879" i="5"/>
  <c r="AY879" i="5"/>
  <c r="CQ536" i="5"/>
  <c r="BK536" i="5"/>
  <c r="AY279" i="5"/>
  <c r="CE279" i="5"/>
  <c r="BK534" i="5"/>
  <c r="CQ534" i="5"/>
  <c r="AY893" i="5"/>
  <c r="CE893" i="5"/>
  <c r="BK469" i="5"/>
  <c r="CQ469" i="5"/>
  <c r="BV874" i="5"/>
  <c r="DB874" i="5"/>
  <c r="CQ732" i="5"/>
  <c r="BK732" i="5"/>
  <c r="CQ958" i="5"/>
  <c r="BK958" i="5"/>
  <c r="CQ654" i="5"/>
  <c r="BK654" i="5"/>
  <c r="CQ561" i="5"/>
  <c r="BK561" i="5"/>
  <c r="AY979" i="5"/>
  <c r="CE979" i="5"/>
  <c r="DB512" i="5"/>
  <c r="BV512" i="5"/>
  <c r="CQ855" i="5"/>
  <c r="BK855" i="5"/>
  <c r="AY346" i="5"/>
  <c r="CE346" i="5"/>
  <c r="DB439" i="5"/>
  <c r="BV439" i="5"/>
  <c r="CE219" i="5"/>
  <c r="AY219" i="5"/>
  <c r="CQ1009" i="5"/>
  <c r="BK1009" i="5"/>
  <c r="AY635" i="5"/>
  <c r="CE635" i="5"/>
  <c r="DB981" i="5"/>
  <c r="BV981" i="5"/>
  <c r="DB603" i="5"/>
  <c r="BV603" i="5"/>
  <c r="BK894" i="5"/>
  <c r="CQ894" i="5"/>
  <c r="BV406" i="5"/>
  <c r="DB406" i="5"/>
  <c r="AY862" i="5"/>
  <c r="CE862" i="5"/>
  <c r="BK72" i="5"/>
  <c r="CQ72" i="5"/>
  <c r="CE995" i="5"/>
  <c r="AY995" i="5"/>
  <c r="BV484" i="5"/>
  <c r="DB484" i="5"/>
  <c r="BW198" i="5"/>
  <c r="DC198" i="5"/>
  <c r="DB168" i="5"/>
  <c r="BV168" i="5"/>
  <c r="DB862" i="5"/>
  <c r="BV862" i="5"/>
  <c r="DB704" i="5"/>
  <c r="BV704" i="5"/>
  <c r="BV355" i="5"/>
  <c r="DB355" i="5"/>
  <c r="BV29" i="5"/>
  <c r="DB29" i="5"/>
  <c r="BK73" i="5"/>
  <c r="CQ73" i="5"/>
  <c r="CE82" i="5"/>
  <c r="AY82" i="5"/>
  <c r="AY109" i="5"/>
  <c r="CE109" i="5"/>
  <c r="AY226" i="5"/>
  <c r="CE226" i="5"/>
  <c r="BV735" i="5"/>
  <c r="DB735" i="5"/>
  <c r="AY338" i="5"/>
  <c r="CE338" i="5"/>
  <c r="CE632" i="5"/>
  <c r="AY632" i="5"/>
  <c r="BK56" i="5"/>
  <c r="CQ56" i="5"/>
  <c r="CE320" i="5"/>
  <c r="AY320" i="5"/>
  <c r="AY179" i="5"/>
  <c r="CE179" i="5"/>
  <c r="BK846" i="5"/>
  <c r="CQ846" i="5"/>
  <c r="CE377" i="5"/>
  <c r="AY377" i="5"/>
  <c r="BV936" i="5"/>
  <c r="DB936" i="5"/>
  <c r="DB292" i="5"/>
  <c r="BV292" i="5"/>
  <c r="AY243" i="5"/>
  <c r="CE243" i="5"/>
  <c r="CQ477" i="5"/>
  <c r="BK477" i="5"/>
  <c r="AY327" i="5"/>
  <c r="CE327" i="5"/>
  <c r="BK743" i="5"/>
  <c r="CQ743" i="5"/>
  <c r="CQ626" i="5"/>
  <c r="BK626" i="5"/>
  <c r="BK318" i="5"/>
  <c r="CQ318" i="5"/>
  <c r="CE407" i="5"/>
  <c r="AY407" i="5"/>
  <c r="DB783" i="5"/>
  <c r="BV783" i="5"/>
  <c r="BK436" i="5"/>
  <c r="CQ436" i="5"/>
  <c r="DB543" i="5"/>
  <c r="BV543" i="5"/>
  <c r="CE481" i="5"/>
  <c r="AY481" i="5"/>
  <c r="BK385" i="5"/>
  <c r="CQ385" i="5"/>
  <c r="BV61" i="5"/>
  <c r="DB61" i="5"/>
  <c r="BV943" i="5"/>
  <c r="DB943" i="5"/>
  <c r="CQ935" i="5"/>
  <c r="BK935" i="5"/>
  <c r="BK944" i="5"/>
  <c r="CQ944" i="5"/>
  <c r="DB441" i="5"/>
  <c r="BV441" i="5"/>
  <c r="AY458" i="5"/>
  <c r="CE458" i="5"/>
  <c r="DB262" i="5"/>
  <c r="BV262" i="5"/>
  <c r="AY269" i="5"/>
  <c r="CE269" i="5"/>
  <c r="CQ172" i="5"/>
  <c r="BK172" i="5"/>
  <c r="CQ203" i="5"/>
  <c r="BK203" i="5"/>
  <c r="CQ888" i="5"/>
  <c r="BK888" i="5"/>
  <c r="AY261" i="5"/>
  <c r="CE261" i="5"/>
  <c r="CQ211" i="5"/>
  <c r="BK211" i="5"/>
  <c r="DB777" i="5"/>
  <c r="BV777" i="5"/>
  <c r="DB825" i="5"/>
  <c r="BV825" i="5"/>
  <c r="CQ362" i="5"/>
  <c r="BK362" i="5"/>
  <c r="H31" i="3"/>
  <c r="H29" i="3"/>
  <c r="I27" i="3"/>
  <c r="DB840" i="5"/>
  <c r="BV840" i="5"/>
  <c r="AY763" i="5"/>
  <c r="CE763" i="5"/>
  <c r="CE167" i="5"/>
  <c r="AY167" i="5"/>
  <c r="BV707" i="5"/>
  <c r="DB707" i="5"/>
  <c r="CE361" i="5"/>
  <c r="AY361" i="5"/>
  <c r="CQ704" i="5"/>
  <c r="BK704" i="5"/>
  <c r="BK697" i="5"/>
  <c r="CQ697" i="5"/>
  <c r="AY262" i="5"/>
  <c r="CE262" i="5"/>
  <c r="CQ774" i="5"/>
  <c r="BK774" i="5"/>
  <c r="DB386" i="5"/>
  <c r="BV386" i="5"/>
  <c r="CE472" i="5"/>
  <c r="AY472" i="5"/>
  <c r="CQ857" i="5"/>
  <c r="BK857" i="5"/>
  <c r="CE96" i="5"/>
  <c r="AY96" i="5"/>
  <c r="CE114" i="5"/>
  <c r="AY114" i="5"/>
  <c r="BK267" i="5"/>
  <c r="CQ267" i="5"/>
  <c r="CQ964" i="5"/>
  <c r="BK964" i="5"/>
  <c r="BK941" i="5"/>
  <c r="CQ941" i="5"/>
  <c r="CQ278" i="5"/>
  <c r="BK278" i="5"/>
  <c r="AY437" i="5"/>
  <c r="CE437" i="5"/>
  <c r="DB508" i="5"/>
  <c r="BV508" i="5"/>
  <c r="AY275" i="5"/>
  <c r="CE275" i="5"/>
  <c r="AY522" i="5"/>
  <c r="CE522" i="5"/>
  <c r="BV863" i="5"/>
  <c r="DB863" i="5"/>
  <c r="BV552" i="5"/>
  <c r="DB552" i="5"/>
  <c r="BK244" i="5"/>
  <c r="CQ244" i="5"/>
  <c r="DB98" i="5"/>
  <c r="BV98" i="5"/>
  <c r="AY661" i="5"/>
  <c r="CE661" i="5"/>
  <c r="I63" i="3"/>
  <c r="H65" i="3"/>
  <c r="H67" i="3"/>
  <c r="AY46" i="5"/>
  <c r="CE46" i="5"/>
  <c r="BV531" i="5"/>
  <c r="DB531" i="5"/>
  <c r="DB656" i="5"/>
  <c r="BV656" i="5"/>
  <c r="AY166" i="5"/>
  <c r="CE166" i="5"/>
  <c r="BV164" i="5"/>
  <c r="DB164" i="5"/>
  <c r="CE817" i="5"/>
  <c r="AY817" i="5"/>
  <c r="BK90" i="5"/>
  <c r="CQ90" i="5"/>
  <c r="BV19" i="5"/>
  <c r="DB19" i="5"/>
  <c r="DB944" i="5"/>
  <c r="BV944" i="5"/>
  <c r="AY446" i="5"/>
  <c r="CE446" i="5"/>
  <c r="CQ566" i="5"/>
  <c r="BK566" i="5"/>
  <c r="DB219" i="5"/>
  <c r="BV219" i="5"/>
  <c r="DB197" i="5"/>
  <c r="BV197" i="5"/>
  <c r="BV204" i="5"/>
  <c r="DB204" i="5"/>
  <c r="CE375" i="5"/>
  <c r="AY375" i="5"/>
  <c r="DB678" i="5"/>
  <c r="BV678" i="5"/>
  <c r="BV802" i="5"/>
  <c r="DB802" i="5"/>
  <c r="BV1007" i="5"/>
  <c r="DB1007" i="5"/>
  <c r="AY81" i="5"/>
  <c r="CE81" i="5"/>
  <c r="DB710" i="5"/>
  <c r="BV710" i="5"/>
  <c r="CE492" i="5"/>
  <c r="AY492" i="5"/>
  <c r="CE382" i="5"/>
  <c r="AY382" i="5"/>
  <c r="BK749" i="5"/>
  <c r="CQ749" i="5"/>
  <c r="BK483" i="5"/>
  <c r="CQ483" i="5"/>
  <c r="CQ297" i="5"/>
  <c r="BK297" i="5"/>
  <c r="DB732" i="5"/>
  <c r="BV732" i="5"/>
  <c r="AY714" i="5"/>
  <c r="CE714" i="5"/>
  <c r="BK554" i="5"/>
  <c r="CQ554" i="5"/>
  <c r="CE592" i="5"/>
  <c r="AY592" i="5"/>
  <c r="AY343" i="5"/>
  <c r="CE343" i="5"/>
  <c r="BK333" i="5"/>
  <c r="CQ333" i="5"/>
  <c r="BV600" i="5"/>
  <c r="DB600" i="5"/>
  <c r="BK383" i="5"/>
  <c r="CQ383" i="5"/>
  <c r="CE598" i="5"/>
  <c r="AY598" i="5"/>
  <c r="AY36" i="5"/>
  <c r="CE36" i="5"/>
  <c r="BK306" i="5"/>
  <c r="CQ306" i="5"/>
  <c r="BV488" i="5"/>
  <c r="DB488" i="5"/>
  <c r="BV788" i="5"/>
  <c r="DB788" i="5"/>
  <c r="CE719" i="5"/>
  <c r="AY719" i="5"/>
  <c r="BK725" i="5"/>
  <c r="CQ725" i="5"/>
  <c r="BV371" i="5"/>
  <c r="DB371" i="5"/>
  <c r="BV438" i="5"/>
  <c r="DB438" i="5"/>
  <c r="CE302" i="5"/>
  <c r="AY302" i="5"/>
  <c r="BK870" i="5"/>
  <c r="CQ870" i="5"/>
  <c r="BV798" i="5"/>
  <c r="DB798" i="5"/>
  <c r="BV89" i="5"/>
  <c r="DB89" i="5"/>
  <c r="BV365" i="5"/>
  <c r="DB365" i="5"/>
  <c r="AY78" i="5"/>
  <c r="CE78" i="5"/>
  <c r="CQ228" i="5"/>
  <c r="BK228" i="5"/>
  <c r="CE195" i="5"/>
  <c r="AY195" i="5"/>
  <c r="BV81" i="5"/>
  <c r="DB81" i="5"/>
  <c r="BV387" i="5"/>
  <c r="DB387" i="5"/>
  <c r="BV1008" i="5"/>
  <c r="DB1008" i="5"/>
  <c r="AY454" i="5"/>
  <c r="CE454" i="5"/>
  <c r="BK446" i="5"/>
  <c r="CQ446" i="5"/>
  <c r="CQ592" i="5"/>
  <c r="BK592" i="5"/>
  <c r="BV662" i="5"/>
  <c r="DB662" i="5"/>
  <c r="CE885" i="5"/>
  <c r="AY885" i="5"/>
  <c r="DB453" i="5"/>
  <c r="BV453" i="5"/>
  <c r="AY317" i="5"/>
  <c r="CE317" i="5"/>
  <c r="AY868" i="5"/>
  <c r="CE868" i="5"/>
  <c r="CE369" i="5"/>
  <c r="AY369" i="5"/>
  <c r="BK650" i="5"/>
  <c r="CQ650" i="5"/>
  <c r="AY150" i="5"/>
  <c r="CE150" i="5"/>
  <c r="BK138" i="5"/>
  <c r="CQ138" i="5"/>
  <c r="CQ606" i="5"/>
  <c r="BK606" i="5"/>
  <c r="AY649" i="5"/>
  <c r="CE649" i="5"/>
  <c r="DB550" i="5"/>
  <c r="BV550" i="5"/>
  <c r="DB746" i="5"/>
  <c r="BV746" i="5"/>
  <c r="DB235" i="5"/>
  <c r="BV235" i="5"/>
  <c r="DB411" i="5"/>
  <c r="BV411" i="5"/>
  <c r="CE610" i="5"/>
  <c r="AY610" i="5"/>
  <c r="AY851" i="5"/>
  <c r="CE851" i="5"/>
  <c r="CE727" i="5"/>
  <c r="AY727" i="5"/>
  <c r="AY431" i="5"/>
  <c r="CE431" i="5"/>
  <c r="BV816" i="5"/>
  <c r="DB816" i="5"/>
  <c r="BK97" i="5"/>
  <c r="CQ97" i="5"/>
  <c r="AY353" i="5"/>
  <c r="CE353" i="5"/>
  <c r="BK799" i="5"/>
  <c r="CQ799" i="5"/>
  <c r="CQ544" i="5"/>
  <c r="BK544" i="5"/>
  <c r="BK20" i="5"/>
  <c r="CQ20" i="5"/>
  <c r="BV948" i="5"/>
  <c r="DB948" i="5"/>
  <c r="DB1013" i="5"/>
  <c r="BV1013" i="5"/>
  <c r="AY880" i="5"/>
  <c r="CE880" i="5"/>
  <c r="BK854" i="5"/>
  <c r="CQ854" i="5"/>
  <c r="BV529" i="5"/>
  <c r="DB529" i="5"/>
  <c r="AY123" i="5"/>
  <c r="CE123" i="5"/>
  <c r="DB965" i="5"/>
  <c r="BV965" i="5"/>
  <c r="AY942" i="5"/>
  <c r="CE942" i="5"/>
  <c r="BK325" i="5"/>
  <c r="CQ325" i="5"/>
  <c r="DB736" i="5"/>
  <c r="BV736" i="5"/>
  <c r="BV932" i="5"/>
  <c r="DB932" i="5"/>
  <c r="BV497" i="5"/>
  <c r="DB497" i="5"/>
  <c r="AY951" i="5"/>
  <c r="CE951" i="5"/>
  <c r="BV792" i="5"/>
  <c r="DB792" i="5"/>
  <c r="BK81" i="5"/>
  <c r="CQ81" i="5"/>
  <c r="CE606" i="5"/>
  <c r="AY606" i="5"/>
  <c r="BK167" i="5"/>
  <c r="CQ167" i="5"/>
  <c r="BV335" i="5"/>
  <c r="DB335" i="5"/>
  <c r="CQ375" i="5"/>
  <c r="BK375" i="5"/>
  <c r="CE659" i="5"/>
  <c r="AY659" i="5"/>
  <c r="AY485" i="5"/>
  <c r="CE485" i="5"/>
  <c r="AY436" i="5"/>
  <c r="CE436" i="5"/>
  <c r="CE882" i="5"/>
  <c r="AY882" i="5"/>
  <c r="CQ817" i="5"/>
  <c r="BK817" i="5"/>
  <c r="CQ834" i="5"/>
  <c r="BK834" i="5"/>
  <c r="BK412" i="5"/>
  <c r="CQ412" i="5"/>
  <c r="BK564" i="5"/>
  <c r="CQ564" i="5"/>
  <c r="AY486" i="5"/>
  <c r="CE486" i="5"/>
  <c r="AY856" i="5"/>
  <c r="CE856" i="5"/>
  <c r="AY749" i="5"/>
  <c r="CE749" i="5"/>
  <c r="CQ739" i="5"/>
  <c r="BK739" i="5"/>
  <c r="BK837" i="5"/>
  <c r="CQ837" i="5"/>
  <c r="BK861" i="5"/>
  <c r="CQ861" i="5"/>
  <c r="AY186" i="5"/>
  <c r="CE186" i="5"/>
  <c r="CQ495" i="5"/>
  <c r="BK495" i="5"/>
  <c r="AY640" i="5"/>
  <c r="CE640" i="5"/>
  <c r="BV695" i="5"/>
  <c r="DB695" i="5"/>
  <c r="BV37" i="5"/>
  <c r="DB37" i="5"/>
  <c r="DB891" i="5"/>
  <c r="BV891" i="5"/>
  <c r="AY97" i="5"/>
  <c r="CE97" i="5"/>
  <c r="CE491" i="5"/>
  <c r="AY491" i="5"/>
  <c r="AY872" i="5"/>
  <c r="CE872" i="5"/>
  <c r="BV228" i="5"/>
  <c r="DB228" i="5"/>
  <c r="BK683" i="5"/>
  <c r="CQ683" i="5"/>
  <c r="BV586" i="5"/>
  <c r="DB586" i="5"/>
  <c r="BV69" i="5"/>
  <c r="DB69" i="5"/>
  <c r="CE130" i="5"/>
  <c r="AY130" i="5"/>
  <c r="AY566" i="5"/>
  <c r="CE566" i="5"/>
  <c r="BK759" i="5"/>
  <c r="CQ759" i="5"/>
  <c r="CE668" i="5"/>
  <c r="AY668" i="5"/>
  <c r="BK906" i="5"/>
  <c r="CQ906" i="5"/>
  <c r="AY27" i="5"/>
  <c r="CE27" i="5"/>
  <c r="AY848" i="5"/>
  <c r="CE848" i="5"/>
  <c r="CQ641" i="5"/>
  <c r="BK641" i="5"/>
  <c r="CQ184" i="5"/>
  <c r="BK184" i="5"/>
  <c r="BK515" i="5"/>
  <c r="CQ515" i="5"/>
  <c r="BV422" i="5"/>
  <c r="DB422" i="5"/>
  <c r="BK794" i="5"/>
  <c r="CQ794" i="5"/>
  <c r="CQ578" i="5"/>
  <c r="BK578" i="5"/>
  <c r="BV601" i="5"/>
  <c r="DB601" i="5"/>
  <c r="AY747" i="5"/>
  <c r="CE747" i="5"/>
  <c r="AY164" i="5"/>
  <c r="CE164" i="5"/>
  <c r="BV685" i="5"/>
  <c r="DB685" i="5"/>
  <c r="DB604" i="5"/>
  <c r="BV604" i="5"/>
  <c r="AY477" i="5"/>
  <c r="CE477" i="5"/>
  <c r="DB929" i="5"/>
  <c r="BV929" i="5"/>
  <c r="AY67" i="5"/>
  <c r="CE67" i="5"/>
  <c r="AY42" i="5"/>
  <c r="CE42" i="5"/>
  <c r="AY116" i="5"/>
  <c r="CE116" i="5"/>
  <c r="BV879" i="5"/>
  <c r="DB879" i="5"/>
  <c r="BV41" i="5"/>
  <c r="DB41" i="5"/>
  <c r="BK95" i="5"/>
  <c r="CQ95" i="5"/>
  <c r="DB352" i="5"/>
  <c r="BV352" i="5"/>
  <c r="BK16" i="5"/>
  <c r="CQ16" i="5"/>
  <c r="AY802" i="5"/>
  <c r="CE802" i="5"/>
  <c r="AY528" i="5"/>
  <c r="CE528" i="5"/>
  <c r="BK30" i="5"/>
  <c r="CQ30" i="5"/>
  <c r="CE588" i="5"/>
  <c r="AY588" i="5"/>
  <c r="BK422" i="5"/>
  <c r="CQ422" i="5"/>
  <c r="BV339" i="5"/>
  <c r="DB339" i="5"/>
  <c r="AY391" i="5"/>
  <c r="CE391" i="5"/>
  <c r="AY23" i="5"/>
  <c r="CE23" i="5"/>
  <c r="CQ899" i="5"/>
  <c r="BK899" i="5"/>
  <c r="BK455" i="5"/>
  <c r="CQ455" i="5"/>
  <c r="CE793" i="5"/>
  <c r="AY793" i="5"/>
  <c r="DB402" i="5"/>
  <c r="BV402" i="5"/>
  <c r="DB448" i="5"/>
  <c r="BV448" i="5"/>
  <c r="CQ457" i="5"/>
  <c r="BK457" i="5"/>
  <c r="CQ565" i="5"/>
  <c r="BK565" i="5"/>
  <c r="BV864" i="5"/>
  <c r="DB864" i="5"/>
  <c r="AY999" i="5"/>
  <c r="CE999" i="5"/>
  <c r="CE399" i="5"/>
  <c r="AY399" i="5"/>
  <c r="CQ937" i="5"/>
  <c r="BK937" i="5"/>
  <c r="CE670" i="5"/>
  <c r="AY670" i="5"/>
  <c r="CE716" i="5"/>
  <c r="AY716" i="5"/>
  <c r="AY978" i="5"/>
  <c r="CE978" i="5"/>
  <c r="DB721" i="5"/>
  <c r="BV721" i="5"/>
  <c r="CQ599" i="5"/>
  <c r="BK599" i="5"/>
  <c r="BV1005" i="5"/>
  <c r="DB1005" i="5"/>
  <c r="BV85" i="5"/>
  <c r="DB85" i="5"/>
  <c r="AY128" i="5"/>
  <c r="CE128" i="5"/>
  <c r="CE378" i="5"/>
  <c r="AY378" i="5"/>
  <c r="BV154" i="5"/>
  <c r="DB154" i="5"/>
  <c r="BK335" i="5"/>
  <c r="CQ335" i="5"/>
  <c r="BV924" i="5"/>
  <c r="DB924" i="5"/>
  <c r="CQ411" i="5"/>
  <c r="BK411" i="5"/>
  <c r="CQ258" i="5"/>
  <c r="BK258" i="5"/>
  <c r="CE278" i="5"/>
  <c r="AY278" i="5"/>
  <c r="DB96" i="5"/>
  <c r="BV96" i="5"/>
  <c r="CQ787" i="5"/>
  <c r="BK787" i="5"/>
  <c r="BK58" i="5"/>
  <c r="CQ58" i="5"/>
  <c r="BV759" i="5"/>
  <c r="DB759" i="5"/>
  <c r="CQ197" i="5"/>
  <c r="BK197" i="5"/>
  <c r="CE139" i="5"/>
  <c r="AY139" i="5"/>
  <c r="BV871" i="5"/>
  <c r="DB871" i="5"/>
  <c r="BK772" i="5"/>
  <c r="CQ772" i="5"/>
  <c r="BV751" i="5"/>
  <c r="DB751" i="5"/>
  <c r="BV795" i="5"/>
  <c r="DB795" i="5"/>
  <c r="DB236" i="5"/>
  <c r="BV236" i="5"/>
  <c r="CE88" i="5"/>
  <c r="AY88" i="5"/>
  <c r="CQ575" i="5"/>
  <c r="BK575" i="5"/>
  <c r="CE136" i="5"/>
  <c r="AY136" i="5"/>
  <c r="CE692" i="5"/>
  <c r="AY692" i="5"/>
  <c r="CQ114" i="5"/>
  <c r="BK114" i="5"/>
  <c r="BK619" i="5"/>
  <c r="CQ619" i="5"/>
  <c r="DB602" i="5"/>
  <c r="BV602" i="5"/>
  <c r="DB900" i="5"/>
  <c r="BV900" i="5"/>
  <c r="DB157" i="5"/>
  <c r="BV157" i="5"/>
  <c r="DB974" i="5"/>
  <c r="BV974" i="5"/>
  <c r="CE564" i="5"/>
  <c r="AY564" i="5"/>
  <c r="AY257" i="5"/>
  <c r="CE257" i="5"/>
  <c r="AY417" i="5"/>
  <c r="CE417" i="5"/>
  <c r="CQ684" i="5"/>
  <c r="BK684" i="5"/>
  <c r="CQ520" i="5"/>
  <c r="BK520" i="5"/>
  <c r="CQ219" i="5"/>
  <c r="BK219" i="5"/>
  <c r="CQ450" i="5"/>
  <c r="BK450" i="5"/>
  <c r="DB572" i="5"/>
  <c r="BV572" i="5"/>
  <c r="DB815" i="5"/>
  <c r="BV815" i="5"/>
  <c r="BV820" i="5"/>
  <c r="DB820" i="5"/>
  <c r="G12" i="3"/>
  <c r="G14" i="3" s="1"/>
  <c r="DB254" i="5"/>
  <c r="BV254" i="5"/>
  <c r="CE997" i="5"/>
  <c r="AY997" i="5"/>
  <c r="CQ833" i="5"/>
  <c r="BK833" i="5"/>
  <c r="CE213" i="5"/>
  <c r="AY213" i="5"/>
  <c r="DB623" i="5"/>
  <c r="BV623" i="5"/>
  <c r="BV393" i="5"/>
  <c r="DB393" i="5"/>
  <c r="BK40" i="5"/>
  <c r="CQ40" i="5"/>
  <c r="AY712" i="5"/>
  <c r="CE712" i="5"/>
  <c r="BV731" i="5"/>
  <c r="DB731" i="5"/>
  <c r="CE483" i="5"/>
  <c r="AY483" i="5"/>
  <c r="DB676" i="5"/>
  <c r="BV676" i="5"/>
  <c r="CQ877" i="5"/>
  <c r="BK877" i="5"/>
  <c r="AY61" i="5"/>
  <c r="CE61" i="5"/>
  <c r="AY230" i="5"/>
  <c r="CE230" i="5"/>
  <c r="BK884" i="5"/>
  <c r="CQ884" i="5"/>
  <c r="DB122" i="5"/>
  <c r="BV122" i="5"/>
  <c r="BV933" i="5"/>
  <c r="DB933" i="5"/>
  <c r="CE303" i="5"/>
  <c r="AY303" i="5"/>
  <c r="DB199" i="5"/>
  <c r="BV199" i="5"/>
  <c r="DB575" i="5"/>
  <c r="BV575" i="5"/>
  <c r="CQ982" i="5"/>
  <c r="BK982" i="5"/>
  <c r="AY757" i="5"/>
  <c r="CE757" i="5"/>
  <c r="AY115" i="5"/>
  <c r="CE115" i="5"/>
  <c r="CE980" i="5"/>
  <c r="AY980" i="5"/>
  <c r="AY352" i="5"/>
  <c r="CE352" i="5"/>
  <c r="BV360" i="5"/>
  <c r="DB360" i="5"/>
  <c r="AY264" i="5"/>
  <c r="CE264" i="5"/>
  <c r="CE554" i="5"/>
  <c r="AY554" i="5"/>
  <c r="BK398" i="5"/>
  <c r="CQ398" i="5"/>
  <c r="BK414" i="5"/>
  <c r="CQ414" i="5"/>
  <c r="DB962" i="5"/>
  <c r="BV962" i="5"/>
  <c r="BK471" i="5"/>
  <c r="CQ471" i="5"/>
  <c r="CE201" i="5"/>
  <c r="AY201" i="5"/>
  <c r="AY589" i="5"/>
  <c r="CE589" i="5"/>
  <c r="BV922" i="5"/>
  <c r="DB922" i="5"/>
  <c r="BK348" i="5"/>
  <c r="CQ348" i="5"/>
  <c r="BV22" i="5"/>
  <c r="DB22" i="5"/>
  <c r="BK190" i="5"/>
  <c r="CQ190" i="5"/>
  <c r="CE599" i="5"/>
  <c r="AY599" i="5"/>
  <c r="CE453" i="5"/>
  <c r="AY453" i="5"/>
  <c r="DB312" i="5"/>
  <c r="BV312" i="5"/>
  <c r="AY613" i="5"/>
  <c r="CE613" i="5"/>
  <c r="CE403" i="5"/>
  <c r="AY403" i="5"/>
  <c r="CE909" i="5"/>
  <c r="AY909" i="5"/>
  <c r="CQ909" i="5"/>
  <c r="BK909" i="5"/>
  <c r="BK957" i="5"/>
  <c r="CQ957" i="5"/>
  <c r="BV80" i="5"/>
  <c r="DB80" i="5"/>
  <c r="DB351" i="5"/>
  <c r="BV351" i="5"/>
  <c r="CE803" i="5"/>
  <c r="AY803" i="5"/>
  <c r="CQ847" i="5"/>
  <c r="BK847" i="5"/>
  <c r="CE721" i="5"/>
  <c r="AY721" i="5"/>
  <c r="BV501" i="5"/>
  <c r="DB501" i="5"/>
  <c r="BK276" i="5"/>
  <c r="CQ276" i="5"/>
  <c r="AY847" i="5"/>
  <c r="CE847" i="5"/>
  <c r="BV445" i="5"/>
  <c r="DB445" i="5"/>
  <c r="CE754" i="5"/>
  <c r="AY754" i="5"/>
  <c r="CQ541" i="5"/>
  <c r="BK541" i="5"/>
  <c r="BV547" i="5"/>
  <c r="DB547" i="5"/>
  <c r="DB249" i="5"/>
  <c r="BV249" i="5"/>
  <c r="BV36" i="5"/>
  <c r="DB36" i="5"/>
  <c r="CQ227" i="5"/>
  <c r="BK227" i="5"/>
  <c r="BV212" i="5"/>
  <c r="DB212" i="5"/>
  <c r="DB203" i="5"/>
  <c r="BV203" i="5"/>
  <c r="AY459" i="5"/>
  <c r="CE459" i="5"/>
  <c r="CQ170" i="5"/>
  <c r="BK170" i="5"/>
  <c r="BV647" i="5"/>
  <c r="DB647" i="5"/>
  <c r="BK169" i="5"/>
  <c r="CQ169" i="5"/>
  <c r="AY190" i="5"/>
  <c r="CE190" i="5"/>
  <c r="BL42" i="5"/>
  <c r="CR42" i="5"/>
  <c r="AY434" i="5"/>
  <c r="CE434" i="5"/>
  <c r="BV17" i="5"/>
  <c r="DB17" i="5"/>
  <c r="BK391" i="5"/>
  <c r="CQ391" i="5"/>
  <c r="AY19" i="5"/>
  <c r="CE19" i="5"/>
  <c r="AY59" i="5"/>
  <c r="CE59" i="5"/>
  <c r="BK208" i="5"/>
  <c r="CQ208" i="5"/>
  <c r="BK330" i="5"/>
  <c r="CQ330" i="5"/>
  <c r="BV951" i="5"/>
  <c r="DB951" i="5"/>
  <c r="CE1008" i="5"/>
  <c r="AY1008" i="5"/>
  <c r="CQ658" i="5"/>
  <c r="BK658" i="5"/>
  <c r="BV111" i="5"/>
  <c r="DB111" i="5"/>
  <c r="AY928" i="5"/>
  <c r="CE928" i="5"/>
  <c r="BV426" i="5"/>
  <c r="DB426" i="5"/>
  <c r="BV300" i="5"/>
  <c r="DB300" i="5"/>
  <c r="CQ602" i="5"/>
  <c r="BK602" i="5"/>
  <c r="BK914" i="5"/>
  <c r="CQ914" i="5"/>
  <c r="BK38" i="5"/>
  <c r="CQ38" i="5"/>
  <c r="BK329" i="5"/>
  <c r="CQ329" i="5"/>
  <c r="DB223" i="5"/>
  <c r="BV223" i="5"/>
  <c r="CQ977" i="5"/>
  <c r="BK977" i="5"/>
  <c r="BK904" i="5"/>
  <c r="CQ904" i="5"/>
  <c r="BV224" i="5"/>
  <c r="DB224" i="5"/>
  <c r="CE602" i="5"/>
  <c r="AY602" i="5"/>
  <c r="BK341" i="5"/>
  <c r="CQ341" i="5"/>
  <c r="BV238" i="5"/>
  <c r="DB238" i="5"/>
  <c r="CQ460" i="5"/>
  <c r="BK460" i="5"/>
  <c r="BV763" i="5"/>
  <c r="DB763" i="5"/>
  <c r="BK349" i="5"/>
  <c r="CQ349" i="5"/>
  <c r="AY218" i="5"/>
  <c r="CE218" i="5"/>
  <c r="BK693" i="5"/>
  <c r="CQ693" i="5"/>
  <c r="DB288" i="5"/>
  <c r="BV288" i="5"/>
  <c r="BV983" i="5"/>
  <c r="DB983" i="5"/>
  <c r="BK848" i="5"/>
  <c r="CQ848" i="5"/>
  <c r="AY37" i="5"/>
  <c r="CE37" i="5"/>
  <c r="AY51" i="5"/>
  <c r="CE51" i="5"/>
  <c r="BK63" i="5"/>
  <c r="CQ63" i="5"/>
  <c r="CQ540" i="5"/>
  <c r="BK540" i="5"/>
  <c r="BV493" i="5"/>
  <c r="DB493" i="5"/>
  <c r="CQ150" i="5"/>
  <c r="BK150" i="5"/>
  <c r="BV517" i="5"/>
  <c r="DB517" i="5"/>
  <c r="AY146" i="5"/>
  <c r="CE146" i="5"/>
  <c r="DB760" i="5"/>
  <c r="BV760" i="5"/>
  <c r="DB595" i="5"/>
  <c r="BV595" i="5"/>
  <c r="BK307" i="5"/>
  <c r="CQ307" i="5"/>
  <c r="DB717" i="5"/>
  <c r="BV717" i="5"/>
  <c r="BV368" i="5"/>
  <c r="DB368" i="5"/>
  <c r="DB370" i="5"/>
  <c r="BV370" i="5"/>
  <c r="G30" i="3"/>
  <c r="G32" i="3" s="1"/>
  <c r="G34" i="3" s="1"/>
  <c r="CQ752" i="5"/>
  <c r="BK752" i="5"/>
  <c r="DB841" i="5"/>
  <c r="BV841" i="5"/>
  <c r="CQ295" i="5"/>
  <c r="BK295" i="5"/>
  <c r="BK344" i="5"/>
  <c r="CQ344" i="5"/>
  <c r="BK481" i="5"/>
  <c r="CQ481" i="5"/>
  <c r="BV23" i="5"/>
  <c r="DB23" i="5"/>
  <c r="CE618" i="5"/>
  <c r="AY618" i="5"/>
  <c r="AY30" i="5"/>
  <c r="CE30" i="5"/>
  <c r="BV369" i="5"/>
  <c r="DB369" i="5"/>
  <c r="BV888" i="5"/>
  <c r="DB888" i="5"/>
  <c r="CE287" i="5"/>
  <c r="AY287" i="5"/>
  <c r="CQ667" i="5"/>
  <c r="BK667" i="5"/>
  <c r="BK91" i="5"/>
  <c r="CQ91" i="5"/>
  <c r="BK912" i="5"/>
  <c r="CQ912" i="5"/>
  <c r="CQ516" i="5"/>
  <c r="BK516" i="5"/>
  <c r="CQ768" i="5"/>
  <c r="BK768" i="5"/>
  <c r="BK342" i="5"/>
  <c r="CQ342" i="5"/>
  <c r="AY235" i="5"/>
  <c r="CE235" i="5"/>
  <c r="DB102" i="5"/>
  <c r="BV102" i="5"/>
  <c r="CE694" i="5"/>
  <c r="AY694" i="5"/>
  <c r="CQ254" i="5"/>
  <c r="BK254" i="5"/>
  <c r="BV295" i="5"/>
  <c r="DB295" i="5"/>
  <c r="BV515" i="5"/>
  <c r="DB515" i="5"/>
  <c r="CQ555" i="5"/>
  <c r="BK555" i="5"/>
  <c r="BV761" i="5"/>
  <c r="DB761" i="5"/>
  <c r="CE561" i="5"/>
  <c r="AY561" i="5"/>
  <c r="CQ786" i="5"/>
  <c r="BK786" i="5"/>
  <c r="AY710" i="5"/>
  <c r="CE710" i="5"/>
  <c r="CE764" i="5"/>
  <c r="AY764" i="5"/>
  <c r="BV698" i="5"/>
  <c r="DB698" i="5"/>
  <c r="DB892" i="5"/>
  <c r="BV892" i="5"/>
  <c r="CQ668" i="5"/>
  <c r="BK668" i="5"/>
  <c r="BK284" i="5"/>
  <c r="CQ284" i="5"/>
  <c r="CE748" i="5"/>
  <c r="AY748" i="5"/>
  <c r="CQ186" i="5"/>
  <c r="BK186" i="5"/>
  <c r="BV113" i="5"/>
  <c r="DB113" i="5"/>
  <c r="DB584" i="5"/>
  <c r="BV584" i="5"/>
  <c r="CQ256" i="5"/>
  <c r="BK256" i="5"/>
  <c r="CQ953" i="5"/>
  <c r="BK953" i="5"/>
  <c r="CE137" i="5"/>
  <c r="AY137" i="5"/>
  <c r="DB408" i="5"/>
  <c r="BV408" i="5"/>
  <c r="CE783" i="5"/>
  <c r="AY783" i="5"/>
  <c r="DB60" i="5"/>
  <c r="BV60" i="5"/>
  <c r="DB578" i="5"/>
  <c r="BV578" i="5"/>
  <c r="CE552" i="5"/>
  <c r="AY552" i="5"/>
  <c r="DB918" i="5"/>
  <c r="BV918" i="5"/>
  <c r="DB853" i="5"/>
  <c r="BV853" i="5"/>
  <c r="DB165" i="5"/>
  <c r="BV165" i="5"/>
  <c r="CQ131" i="5"/>
  <c r="BK131" i="5"/>
  <c r="CQ453" i="5"/>
  <c r="BK453" i="5"/>
  <c r="DB110" i="5"/>
  <c r="BV110" i="5"/>
  <c r="BV485" i="5"/>
  <c r="DB485" i="5"/>
  <c r="CE266" i="5"/>
  <c r="AY266" i="5"/>
  <c r="CQ137" i="5"/>
  <c r="BK137" i="5"/>
  <c r="CQ1007" i="5"/>
  <c r="BK1007" i="5"/>
  <c r="BV904" i="5"/>
  <c r="DB904" i="5"/>
  <c r="CQ801" i="5"/>
  <c r="BK801" i="5"/>
  <c r="AY176" i="5"/>
  <c r="CE176" i="5"/>
  <c r="DB147" i="5"/>
  <c r="BV147" i="5"/>
  <c r="CE135" i="5"/>
  <c r="AY135" i="5"/>
  <c r="CQ589" i="5"/>
  <c r="BK589" i="5"/>
  <c r="BK972" i="5"/>
  <c r="CQ972" i="5"/>
  <c r="BK395" i="5"/>
  <c r="CQ395" i="5"/>
  <c r="CQ892" i="5"/>
  <c r="BK892" i="5"/>
  <c r="BV179" i="5"/>
  <c r="DB179" i="5"/>
  <c r="CE553" i="5"/>
  <c r="AY553" i="5"/>
  <c r="DB838" i="5"/>
  <c r="BV838" i="5"/>
  <c r="AY623" i="5"/>
  <c r="CE623" i="5"/>
  <c r="BK621" i="5"/>
  <c r="CQ621" i="5"/>
  <c r="CE540" i="5"/>
  <c r="AY540" i="5"/>
  <c r="DB455" i="5"/>
  <c r="BV455" i="5"/>
  <c r="DB281" i="5"/>
  <c r="BV281" i="5"/>
  <c r="CQ135" i="5"/>
  <c r="BK135" i="5"/>
  <c r="AY904" i="5"/>
  <c r="CE904" i="5"/>
  <c r="CE888" i="5"/>
  <c r="AY888" i="5"/>
  <c r="DB392" i="5"/>
  <c r="BV392" i="5"/>
  <c r="DB719" i="5"/>
  <c r="BV719" i="5"/>
  <c r="DB631" i="5"/>
  <c r="BV631" i="5"/>
  <c r="CQ758" i="5"/>
  <c r="BK758" i="5"/>
  <c r="DB909" i="5"/>
  <c r="BV909" i="5"/>
  <c r="AY840" i="5"/>
  <c r="CE840" i="5"/>
  <c r="CE674" i="5"/>
  <c r="AY674" i="5"/>
  <c r="BK255" i="5"/>
  <c r="CQ255" i="5"/>
  <c r="DB1001" i="5"/>
  <c r="BV1001" i="5"/>
  <c r="CE704" i="5"/>
  <c r="AY704" i="5"/>
  <c r="CE700" i="5"/>
  <c r="AY700" i="5"/>
  <c r="AY625" i="5"/>
  <c r="CE625" i="5"/>
  <c r="DB799" i="5"/>
  <c r="BV799" i="5"/>
  <c r="CQ415" i="5"/>
  <c r="BK415" i="5"/>
  <c r="BK860" i="5"/>
  <c r="CQ860" i="5"/>
  <c r="CQ826" i="5"/>
  <c r="BK826" i="5"/>
  <c r="BV638" i="5"/>
  <c r="DB638" i="5"/>
  <c r="DB274" i="5"/>
  <c r="BV274" i="5"/>
  <c r="BV653" i="5"/>
  <c r="DB653" i="5"/>
  <c r="CQ141" i="5"/>
  <c r="BK141" i="5"/>
  <c r="DB278" i="5"/>
  <c r="BV278" i="5"/>
  <c r="CQ824" i="5"/>
  <c r="BK824" i="5"/>
  <c r="DB417" i="5"/>
  <c r="BV417" i="5"/>
  <c r="CQ815" i="5"/>
  <c r="BK815" i="5"/>
  <c r="CE811" i="5"/>
  <c r="AY811" i="5"/>
  <c r="CE734" i="5"/>
  <c r="AY734" i="5"/>
  <c r="CQ571" i="5"/>
  <c r="BK571" i="5"/>
  <c r="BV390" i="5"/>
  <c r="DB390" i="5"/>
  <c r="CE889" i="5"/>
  <c r="AY889" i="5"/>
  <c r="CQ98" i="5"/>
  <c r="BK98" i="5"/>
  <c r="BV495" i="5"/>
  <c r="DB495" i="5"/>
  <c r="CE579" i="5"/>
  <c r="AY579" i="5"/>
  <c r="CQ812" i="5"/>
  <c r="BK812" i="5"/>
  <c r="CE260" i="5"/>
  <c r="AY260" i="5"/>
  <c r="DB540" i="5"/>
  <c r="BV540" i="5"/>
  <c r="BK975" i="5"/>
  <c r="CQ975" i="5"/>
  <c r="CE449" i="5"/>
  <c r="AY449" i="5"/>
  <c r="DB153" i="5"/>
  <c r="BV153" i="5"/>
  <c r="BK74" i="5"/>
  <c r="CQ74" i="5"/>
  <c r="CE622" i="5"/>
  <c r="AY622" i="5"/>
  <c r="CQ153" i="5"/>
  <c r="BK153" i="5"/>
  <c r="CQ881" i="5"/>
  <c r="BK881" i="5"/>
  <c r="BV715" i="5"/>
  <c r="DB715" i="5"/>
  <c r="DB818" i="5"/>
  <c r="BV818" i="5"/>
  <c r="AY344" i="5"/>
  <c r="CE344" i="5"/>
  <c r="BV992" i="5"/>
  <c r="DB992" i="5"/>
  <c r="DB180" i="5"/>
  <c r="BV180" i="5"/>
  <c r="CE917" i="5"/>
  <c r="AY917" i="5"/>
  <c r="CQ723" i="5"/>
  <c r="BK723" i="5"/>
  <c r="DB66" i="5"/>
  <c r="BV66" i="5"/>
  <c r="BK249" i="5"/>
  <c r="CQ249" i="5"/>
  <c r="DB320" i="5"/>
  <c r="BV320" i="5"/>
  <c r="CQ927" i="5"/>
  <c r="BK927" i="5"/>
  <c r="CQ630" i="5"/>
  <c r="BK630" i="5"/>
  <c r="BV170" i="5"/>
  <c r="DB170" i="5"/>
  <c r="BK423" i="5"/>
  <c r="CQ423" i="5"/>
  <c r="BV644" i="5"/>
  <c r="DB644" i="5"/>
  <c r="AY456" i="5"/>
  <c r="CE456" i="5"/>
  <c r="AY68" i="5"/>
  <c r="CE68" i="5"/>
  <c r="CE98" i="5"/>
  <c r="AY98" i="5"/>
  <c r="AY272" i="5"/>
  <c r="CE272" i="5"/>
  <c r="DB258" i="5"/>
  <c r="BV258" i="5"/>
  <c r="CE760" i="5"/>
  <c r="AY760" i="5"/>
  <c r="CQ378" i="5"/>
  <c r="BK378" i="5"/>
  <c r="DB806" i="5"/>
  <c r="BV806" i="5"/>
  <c r="CQ178" i="5"/>
  <c r="BK178" i="5"/>
  <c r="CQ568" i="5"/>
  <c r="BK568" i="5"/>
  <c r="CQ535" i="5"/>
  <c r="BK535" i="5"/>
  <c r="CE756" i="5"/>
  <c r="AY756" i="5"/>
  <c r="CQ459" i="5"/>
  <c r="BK459" i="5"/>
  <c r="DB454" i="5"/>
  <c r="BV454" i="5"/>
  <c r="CQ929" i="5"/>
  <c r="BK929" i="5"/>
  <c r="BK669" i="5"/>
  <c r="CQ669" i="5"/>
  <c r="CQ688" i="5"/>
  <c r="BK688" i="5"/>
  <c r="CQ1012" i="5"/>
  <c r="BK1012" i="5"/>
  <c r="BK410" i="5"/>
  <c r="CQ410" i="5"/>
  <c r="CE647" i="5"/>
  <c r="AY647" i="5"/>
  <c r="CQ556" i="5"/>
  <c r="BK556" i="5"/>
  <c r="AY467" i="5"/>
  <c r="CE467" i="5"/>
  <c r="BK443" i="5"/>
  <c r="CQ443" i="5"/>
  <c r="BV46" i="5"/>
  <c r="DB46" i="5"/>
  <c r="BK266" i="5"/>
  <c r="CQ266" i="5"/>
  <c r="CQ773" i="5"/>
  <c r="BK773" i="5"/>
  <c r="BK467" i="5"/>
  <c r="CQ467" i="5"/>
  <c r="CQ112" i="5"/>
  <c r="BK112" i="5"/>
  <c r="CE512" i="5"/>
  <c r="AY512" i="5"/>
  <c r="CE560" i="5"/>
  <c r="AY560" i="5"/>
  <c r="DB184" i="5"/>
  <c r="BV184" i="5"/>
  <c r="CE820" i="5"/>
  <c r="AY820" i="5"/>
  <c r="CQ711" i="5"/>
  <c r="BK711" i="5"/>
  <c r="BK533" i="5"/>
  <c r="CQ533" i="5"/>
  <c r="CE280" i="5"/>
  <c r="AY280" i="5"/>
  <c r="CE1009" i="5"/>
  <c r="AY1009" i="5"/>
  <c r="CE120" i="5"/>
  <c r="AY120" i="5"/>
  <c r="AY76" i="5"/>
  <c r="CE76" i="5"/>
  <c r="BK780" i="5"/>
  <c r="CQ780" i="5"/>
  <c r="AY329" i="5"/>
  <c r="CE329" i="5"/>
  <c r="BK926" i="5"/>
  <c r="CQ926" i="5"/>
  <c r="BK882" i="5"/>
  <c r="CQ882" i="5"/>
  <c r="DB762" i="5"/>
  <c r="BV762" i="5"/>
  <c r="BV470" i="5"/>
  <c r="DB470" i="5"/>
  <c r="DB1010" i="5"/>
  <c r="BV1010" i="5"/>
  <c r="BK942" i="5"/>
  <c r="CQ942" i="5"/>
  <c r="CQ305" i="5"/>
  <c r="BK305" i="5"/>
  <c r="AY859" i="5"/>
  <c r="CE859" i="5"/>
  <c r="BK761" i="5"/>
  <c r="CQ761" i="5"/>
  <c r="BV82" i="5"/>
  <c r="DB82" i="5"/>
  <c r="BV216" i="5"/>
  <c r="DB216" i="5"/>
  <c r="DB559" i="5"/>
  <c r="BV559" i="5"/>
  <c r="BV175" i="5"/>
  <c r="DB175" i="5"/>
  <c r="BK128" i="5"/>
  <c r="CQ128" i="5"/>
  <c r="AY420" i="5"/>
  <c r="CE420" i="5"/>
  <c r="BK648" i="5"/>
  <c r="CQ648" i="5"/>
  <c r="G16" i="3" l="1"/>
  <c r="AZ218" i="5"/>
  <c r="CF218" i="5"/>
  <c r="CF712" i="5"/>
  <c r="AZ712" i="5"/>
  <c r="DC879" i="5"/>
  <c r="BW879" i="5"/>
  <c r="AZ436" i="5"/>
  <c r="CF436" i="5"/>
  <c r="CF361" i="5"/>
  <c r="AZ361" i="5"/>
  <c r="BL568" i="5"/>
  <c r="CR568" i="5"/>
  <c r="AZ540" i="5"/>
  <c r="CF540" i="5"/>
  <c r="CF137" i="5"/>
  <c r="AZ137" i="5"/>
  <c r="DC762" i="5"/>
  <c r="BW762" i="5"/>
  <c r="BW184" i="5"/>
  <c r="DC184" i="5"/>
  <c r="CR459" i="5"/>
  <c r="BL459" i="5"/>
  <c r="DC320" i="5"/>
  <c r="BW320" i="5"/>
  <c r="AZ704" i="5"/>
  <c r="CF704" i="5"/>
  <c r="BW838" i="5"/>
  <c r="DC838" i="5"/>
  <c r="CR131" i="5"/>
  <c r="BL131" i="5"/>
  <c r="DC892" i="5"/>
  <c r="BW892" i="5"/>
  <c r="BW102" i="5"/>
  <c r="DC102" i="5"/>
  <c r="CR752" i="5"/>
  <c r="BL752" i="5"/>
  <c r="BW288" i="5"/>
  <c r="DC288" i="5"/>
  <c r="DC223" i="5"/>
  <c r="BW223" i="5"/>
  <c r="AZ554" i="5"/>
  <c r="CF554" i="5"/>
  <c r="DC122" i="5"/>
  <c r="BW122" i="5"/>
  <c r="CF213" i="5"/>
  <c r="AZ213" i="5"/>
  <c r="AZ88" i="5"/>
  <c r="CF88" i="5"/>
  <c r="CF378" i="5"/>
  <c r="AZ378" i="5"/>
  <c r="AZ588" i="5"/>
  <c r="CF588" i="5"/>
  <c r="BL817" i="5"/>
  <c r="CR817" i="5"/>
  <c r="DC746" i="5"/>
  <c r="BW746" i="5"/>
  <c r="CF719" i="5"/>
  <c r="AZ719" i="5"/>
  <c r="AZ375" i="5"/>
  <c r="CF375" i="5"/>
  <c r="DC656" i="5"/>
  <c r="BW656" i="5"/>
  <c r="AZ262" i="5"/>
  <c r="CF262" i="5"/>
  <c r="CR211" i="5"/>
  <c r="BL211" i="5"/>
  <c r="CF407" i="5"/>
  <c r="AZ407" i="5"/>
  <c r="AZ320" i="5"/>
  <c r="CF320" i="5"/>
  <c r="DC149" i="5"/>
  <c r="BW149" i="5"/>
  <c r="CF778" i="5"/>
  <c r="AZ778" i="5"/>
  <c r="CF742" i="5"/>
  <c r="AZ742" i="5"/>
  <c r="BL202" i="5"/>
  <c r="CR202" i="5"/>
  <c r="CF246" i="5"/>
  <c r="AZ246" i="5"/>
  <c r="DC145" i="5"/>
  <c r="BW145" i="5"/>
  <c r="CR133" i="5"/>
  <c r="BL133" i="5"/>
  <c r="DC215" i="5"/>
  <c r="BW215" i="5"/>
  <c r="DC636" i="5"/>
  <c r="BW636" i="5"/>
  <c r="DC706" i="5"/>
  <c r="BW706" i="5"/>
  <c r="BW669" i="5"/>
  <c r="DC669" i="5"/>
  <c r="CF897" i="5"/>
  <c r="AZ897" i="5"/>
  <c r="DC684" i="5"/>
  <c r="BW684" i="5"/>
  <c r="DC544" i="5"/>
  <c r="BW544" i="5"/>
  <c r="DC589" i="5"/>
  <c r="BW589" i="5"/>
  <c r="AZ396" i="5"/>
  <c r="CF396" i="5"/>
  <c r="DC478" i="5"/>
  <c r="BW478" i="5"/>
  <c r="BL807" i="5"/>
  <c r="CR807" i="5"/>
  <c r="CR614" i="5"/>
  <c r="BL614" i="5"/>
  <c r="DC593" i="5"/>
  <c r="BW593" i="5"/>
  <c r="CR825" i="5"/>
  <c r="BL825" i="5"/>
  <c r="BW70" i="5"/>
  <c r="DC70" i="5"/>
  <c r="BW772" i="5"/>
  <c r="DC772" i="5"/>
  <c r="DC786" i="5"/>
  <c r="BW786" i="5"/>
  <c r="AZ797" i="5"/>
  <c r="CF797" i="5"/>
  <c r="BW657" i="5"/>
  <c r="DC657" i="5"/>
  <c r="CF555" i="5"/>
  <c r="AZ555" i="5"/>
  <c r="BL200" i="5"/>
  <c r="CR200" i="5"/>
  <c r="BM28" i="5"/>
  <c r="CS28" i="5"/>
  <c r="BL179" i="5"/>
  <c r="CR179" i="5"/>
  <c r="DC541" i="5"/>
  <c r="BW541" i="5"/>
  <c r="DC708" i="5"/>
  <c r="BW708" i="5"/>
  <c r="CR512" i="5"/>
  <c r="BL512" i="5"/>
  <c r="CR368" i="5"/>
  <c r="BL368" i="5"/>
  <c r="BL144" i="5"/>
  <c r="CR144" i="5"/>
  <c r="BW107" i="5"/>
  <c r="DC107" i="5"/>
  <c r="CR506" i="5"/>
  <c r="BL506" i="5"/>
  <c r="DC421" i="5"/>
  <c r="BW421" i="5"/>
  <c r="BL312" i="5"/>
  <c r="CR312" i="5"/>
  <c r="CF510" i="5"/>
  <c r="AZ510" i="5"/>
  <c r="CR277" i="5"/>
  <c r="BL277" i="5"/>
  <c r="CR629" i="5"/>
  <c r="BL629" i="5"/>
  <c r="DC294" i="5"/>
  <c r="BW294" i="5"/>
  <c r="BW289" i="5"/>
  <c r="DC289" i="5"/>
  <c r="CR497" i="5"/>
  <c r="BL497" i="5"/>
  <c r="CR793" i="5"/>
  <c r="BL793" i="5"/>
  <c r="AZ769" i="5"/>
  <c r="CF769" i="5"/>
  <c r="DC725" i="5"/>
  <c r="BW725" i="5"/>
  <c r="DC518" i="5"/>
  <c r="BW518" i="5"/>
  <c r="CR701" i="5"/>
  <c r="BL701" i="5"/>
  <c r="CR730" i="5"/>
  <c r="BL730" i="5"/>
  <c r="BL220" i="5"/>
  <c r="CR220" i="5"/>
  <c r="CR792" i="5"/>
  <c r="BL792" i="5"/>
  <c r="BW397" i="5"/>
  <c r="DC397" i="5"/>
  <c r="CF881" i="5"/>
  <c r="AZ881" i="5"/>
  <c r="DC754" i="5"/>
  <c r="BW754" i="5"/>
  <c r="DC781" i="5"/>
  <c r="BW781" i="5"/>
  <c r="DC136" i="5"/>
  <c r="BW136" i="5"/>
  <c r="CR177" i="5"/>
  <c r="BL177" i="5"/>
  <c r="DC134" i="5"/>
  <c r="BW134" i="5"/>
  <c r="BW516" i="5"/>
  <c r="DC516" i="5"/>
  <c r="CF666" i="5"/>
  <c r="AZ666" i="5"/>
  <c r="CF949" i="5"/>
  <c r="AZ949" i="5"/>
  <c r="AZ462" i="5"/>
  <c r="CF462" i="5"/>
  <c r="CR682" i="5"/>
  <c r="BL682" i="5"/>
  <c r="DC913" i="5"/>
  <c r="BW913" i="5"/>
  <c r="CF740" i="5"/>
  <c r="AZ740" i="5"/>
  <c r="BL262" i="5"/>
  <c r="CR262" i="5"/>
  <c r="DC697" i="5"/>
  <c r="BW697" i="5"/>
  <c r="CF931" i="5"/>
  <c r="AZ931" i="5"/>
  <c r="CF165" i="5"/>
  <c r="AZ165" i="5"/>
  <c r="AZ300" i="5"/>
  <c r="CF300" i="5"/>
  <c r="CR921" i="5"/>
  <c r="BL921" i="5"/>
  <c r="CF395" i="5"/>
  <c r="AZ395" i="5"/>
  <c r="CF250" i="5"/>
  <c r="AZ250" i="5"/>
  <c r="CF1013" i="5"/>
  <c r="AZ1013" i="5"/>
  <c r="BL396" i="5"/>
  <c r="CR396" i="5"/>
  <c r="DC211" i="5"/>
  <c r="BW211" i="5"/>
  <c r="BL628" i="5"/>
  <c r="CR628" i="5"/>
  <c r="BW919" i="5"/>
  <c r="DC919" i="5"/>
  <c r="BL900" i="5"/>
  <c r="CR900" i="5"/>
  <c r="CF829" i="5"/>
  <c r="AZ829" i="5"/>
  <c r="CF189" i="5"/>
  <c r="AZ189" i="5"/>
  <c r="CF1003" i="5"/>
  <c r="AZ1003" i="5"/>
  <c r="DC241" i="5"/>
  <c r="BW241" i="5"/>
  <c r="DC720" i="5"/>
  <c r="BW720" i="5"/>
  <c r="DC701" i="5"/>
  <c r="BW701" i="5"/>
  <c r="CF933" i="5"/>
  <c r="AZ933" i="5"/>
  <c r="BW279" i="5"/>
  <c r="DC279" i="5"/>
  <c r="CF878" i="5"/>
  <c r="AZ878" i="5"/>
  <c r="CR865" i="5"/>
  <c r="BL865" i="5"/>
  <c r="BW457" i="5"/>
  <c r="DC457" i="5"/>
  <c r="BL104" i="5"/>
  <c r="CR104" i="5"/>
  <c r="CF573" i="5"/>
  <c r="AZ573" i="5"/>
  <c r="AZ624" i="5"/>
  <c r="CF624" i="5"/>
  <c r="BL542" i="5"/>
  <c r="CR542" i="5"/>
  <c r="DC895" i="5"/>
  <c r="BW895" i="5"/>
  <c r="AZ725" i="5"/>
  <c r="CF725" i="5"/>
  <c r="DC221" i="5"/>
  <c r="BW221" i="5"/>
  <c r="CF653" i="5"/>
  <c r="AZ653" i="5"/>
  <c r="DC917" i="5"/>
  <c r="BW917" i="5"/>
  <c r="DC594" i="5"/>
  <c r="BW594" i="5"/>
  <c r="CF217" i="5"/>
  <c r="AZ217" i="5"/>
  <c r="DC671" i="5"/>
  <c r="BW671" i="5"/>
  <c r="CR998" i="5"/>
  <c r="BL998" i="5"/>
  <c r="AZ258" i="5"/>
  <c r="CF258" i="5"/>
  <c r="DC496" i="5"/>
  <c r="BW496" i="5"/>
  <c r="AZ697" i="5"/>
  <c r="CF697" i="5"/>
  <c r="CF380" i="5"/>
  <c r="AZ380" i="5"/>
  <c r="BW56" i="5"/>
  <c r="DC56" i="5"/>
  <c r="CR903" i="5"/>
  <c r="BL903" i="5"/>
  <c r="AZ468" i="5"/>
  <c r="CF468" i="5"/>
  <c r="DC887" i="5"/>
  <c r="BW887" i="5"/>
  <c r="BL174" i="5"/>
  <c r="CR174" i="5"/>
  <c r="CF239" i="5"/>
  <c r="AZ239" i="5"/>
  <c r="BL620" i="5"/>
  <c r="CR620" i="5"/>
  <c r="DC686" i="5"/>
  <c r="BW686" i="5"/>
  <c r="CF750" i="5"/>
  <c r="AZ750" i="5"/>
  <c r="AZ172" i="5"/>
  <c r="CF172" i="5"/>
  <c r="CF684" i="5"/>
  <c r="AZ684" i="5"/>
  <c r="DC229" i="5"/>
  <c r="BW229" i="5"/>
  <c r="CR201" i="5"/>
  <c r="BL201" i="5"/>
  <c r="CR676" i="5"/>
  <c r="BL676" i="5"/>
  <c r="CR590" i="5"/>
  <c r="BL590" i="5"/>
  <c r="BL836" i="5"/>
  <c r="CR836" i="5"/>
  <c r="CR600" i="5"/>
  <c r="BL600" i="5"/>
  <c r="AZ781" i="5"/>
  <c r="CF781" i="5"/>
  <c r="BM36" i="5"/>
  <c r="CS36" i="5"/>
  <c r="AZ183" i="5"/>
  <c r="CF183" i="5"/>
  <c r="BL224" i="5"/>
  <c r="CR224" i="5"/>
  <c r="CF299" i="5"/>
  <c r="AZ299" i="5"/>
  <c r="CR547" i="5"/>
  <c r="BL547" i="5"/>
  <c r="BL154" i="5"/>
  <c r="CR154" i="5"/>
  <c r="BL439" i="5"/>
  <c r="CR439" i="5"/>
  <c r="DC225" i="5"/>
  <c r="BW225" i="5"/>
  <c r="AZ228" i="5"/>
  <c r="CF228" i="5"/>
  <c r="CF495" i="5"/>
  <c r="AZ495" i="5"/>
  <c r="BW857" i="5"/>
  <c r="DC857" i="5"/>
  <c r="DC557" i="5"/>
  <c r="BW557" i="5"/>
  <c r="CF713" i="5"/>
  <c r="AZ713" i="5"/>
  <c r="CF981" i="5"/>
  <c r="AZ981" i="5"/>
  <c r="BL700" i="5"/>
  <c r="CR700" i="5"/>
  <c r="DC175" i="5"/>
  <c r="BW175" i="5"/>
  <c r="CF51" i="5"/>
  <c r="AZ51" i="5"/>
  <c r="CF190" i="5"/>
  <c r="AZ190" i="5"/>
  <c r="BL190" i="5"/>
  <c r="CR190" i="5"/>
  <c r="CF27" i="5"/>
  <c r="AZ27" i="5"/>
  <c r="CR854" i="5"/>
  <c r="BL854" i="5"/>
  <c r="CF811" i="5"/>
  <c r="AZ811" i="5"/>
  <c r="DC392" i="5"/>
  <c r="BW392" i="5"/>
  <c r="DC918" i="5"/>
  <c r="BW918" i="5"/>
  <c r="CF120" i="5"/>
  <c r="AZ120" i="5"/>
  <c r="CR378" i="5"/>
  <c r="BL378" i="5"/>
  <c r="AZ260" i="5"/>
  <c r="CF260" i="5"/>
  <c r="BL826" i="5"/>
  <c r="CR826" i="5"/>
  <c r="CR135" i="5"/>
  <c r="BL135" i="5"/>
  <c r="CR1007" i="5"/>
  <c r="BL1007" i="5"/>
  <c r="BW60" i="5"/>
  <c r="DC60" i="5"/>
  <c r="AZ618" i="5"/>
  <c r="CF618" i="5"/>
  <c r="DC595" i="5"/>
  <c r="BW595" i="5"/>
  <c r="AZ453" i="5"/>
  <c r="CF453" i="5"/>
  <c r="CF483" i="5"/>
  <c r="AZ483" i="5"/>
  <c r="DC815" i="5"/>
  <c r="BW815" i="5"/>
  <c r="DC602" i="5"/>
  <c r="BW602" i="5"/>
  <c r="CF139" i="5"/>
  <c r="AZ139" i="5"/>
  <c r="BW929" i="5"/>
  <c r="DC929" i="5"/>
  <c r="CR641" i="5"/>
  <c r="BL641" i="5"/>
  <c r="CF492" i="5"/>
  <c r="AZ492" i="5"/>
  <c r="BW944" i="5"/>
  <c r="DC944" i="5"/>
  <c r="AZ763" i="5"/>
  <c r="CF763" i="5"/>
  <c r="DC262" i="5"/>
  <c r="BW262" i="5"/>
  <c r="BW862" i="5"/>
  <c r="DC862" i="5"/>
  <c r="CR1009" i="5"/>
  <c r="BL1009" i="5"/>
  <c r="DC100" i="5"/>
  <c r="BW100" i="5"/>
  <c r="DC661" i="5"/>
  <c r="BW661" i="5"/>
  <c r="CR829" i="5"/>
  <c r="BL829" i="5"/>
  <c r="CR585" i="5"/>
  <c r="BL585" i="5"/>
  <c r="CF780" i="5"/>
  <c r="AZ780" i="5"/>
  <c r="CR510" i="5"/>
  <c r="BL510" i="5"/>
  <c r="CF730" i="5"/>
  <c r="AZ730" i="5"/>
  <c r="AZ443" i="5"/>
  <c r="CF443" i="5"/>
  <c r="CF638" i="5"/>
  <c r="AZ638" i="5"/>
  <c r="BL462" i="5"/>
  <c r="CR462" i="5"/>
  <c r="BW655" i="5"/>
  <c r="DC655" i="5"/>
  <c r="AZ636" i="5"/>
  <c r="CF636" i="5"/>
  <c r="DC1011" i="5"/>
  <c r="BW1011" i="5"/>
  <c r="CR159" i="5"/>
  <c r="BL159" i="5"/>
  <c r="BL100" i="5"/>
  <c r="CR100" i="5"/>
  <c r="AZ809" i="5"/>
  <c r="CF809" i="5"/>
  <c r="CF143" i="5"/>
  <c r="AZ143" i="5"/>
  <c r="BW62" i="5"/>
  <c r="DC62" i="5"/>
  <c r="BW324" i="5"/>
  <c r="DC324" i="5"/>
  <c r="DC161" i="5"/>
  <c r="BW161" i="5"/>
  <c r="CR498" i="5"/>
  <c r="BL498" i="5"/>
  <c r="BL809" i="5"/>
  <c r="CR809" i="5"/>
  <c r="BW776" i="5"/>
  <c r="DC776" i="5"/>
  <c r="BL410" i="5"/>
  <c r="CR410" i="5"/>
  <c r="DC992" i="5"/>
  <c r="BW992" i="5"/>
  <c r="DC390" i="5"/>
  <c r="BW390" i="5"/>
  <c r="BW761" i="5"/>
  <c r="DC761" i="5"/>
  <c r="BL91" i="5"/>
  <c r="CR91" i="5"/>
  <c r="BW238" i="5"/>
  <c r="DC238" i="5"/>
  <c r="BW426" i="5"/>
  <c r="DC426" i="5"/>
  <c r="BL330" i="5"/>
  <c r="CR330" i="5"/>
  <c r="CF434" i="5"/>
  <c r="AZ434" i="5"/>
  <c r="CF459" i="5"/>
  <c r="AZ459" i="5"/>
  <c r="DC547" i="5"/>
  <c r="BW547" i="5"/>
  <c r="DC501" i="5"/>
  <c r="BW501" i="5"/>
  <c r="CR957" i="5"/>
  <c r="BL957" i="5"/>
  <c r="AZ589" i="5"/>
  <c r="CF589" i="5"/>
  <c r="AZ757" i="5"/>
  <c r="CF757" i="5"/>
  <c r="CF417" i="5"/>
  <c r="AZ417" i="5"/>
  <c r="CF978" i="5"/>
  <c r="AZ978" i="5"/>
  <c r="BW864" i="5"/>
  <c r="DC864" i="5"/>
  <c r="CR455" i="5"/>
  <c r="BL455" i="5"/>
  <c r="BL95" i="5"/>
  <c r="CR95" i="5"/>
  <c r="BW601" i="5"/>
  <c r="DC601" i="5"/>
  <c r="AZ566" i="5"/>
  <c r="CF566" i="5"/>
  <c r="AZ872" i="5"/>
  <c r="CF872" i="5"/>
  <c r="AZ640" i="5"/>
  <c r="CF640" i="5"/>
  <c r="AZ749" i="5"/>
  <c r="CF749" i="5"/>
  <c r="BW335" i="5"/>
  <c r="DC335" i="5"/>
  <c r="BW497" i="5"/>
  <c r="DC497" i="5"/>
  <c r="CF123" i="5"/>
  <c r="AZ123" i="5"/>
  <c r="CR20" i="5"/>
  <c r="BL20" i="5"/>
  <c r="CF431" i="5"/>
  <c r="AZ431" i="5"/>
  <c r="CR650" i="5"/>
  <c r="BL650" i="5"/>
  <c r="DC662" i="5"/>
  <c r="BW662" i="5"/>
  <c r="BW81" i="5"/>
  <c r="DC81" i="5"/>
  <c r="BW798" i="5"/>
  <c r="DC798" i="5"/>
  <c r="CR383" i="5"/>
  <c r="BL383" i="5"/>
  <c r="CF714" i="5"/>
  <c r="AZ714" i="5"/>
  <c r="CF96" i="5"/>
  <c r="AZ96" i="5"/>
  <c r="BW840" i="5"/>
  <c r="DC840" i="5"/>
  <c r="BW61" i="5"/>
  <c r="DC61" i="5"/>
  <c r="CF243" i="5"/>
  <c r="AZ243" i="5"/>
  <c r="CF109" i="5"/>
  <c r="AZ109" i="5"/>
  <c r="CF862" i="5"/>
  <c r="AZ862" i="5"/>
  <c r="CF979" i="5"/>
  <c r="AZ979" i="5"/>
  <c r="CR469" i="5"/>
  <c r="BL469" i="5"/>
  <c r="CF983" i="5"/>
  <c r="AZ983" i="5"/>
  <c r="BW415" i="5"/>
  <c r="DC415" i="5"/>
  <c r="BW528" i="5"/>
  <c r="DC528" i="5"/>
  <c r="BL603" i="5"/>
  <c r="CR603" i="5"/>
  <c r="CR532" i="5"/>
  <c r="BL532" i="5"/>
  <c r="BL302" i="5"/>
  <c r="CR302" i="5"/>
  <c r="CF854" i="5"/>
  <c r="AZ854" i="5"/>
  <c r="BW325" i="5"/>
  <c r="DC325" i="5"/>
  <c r="BL62" i="5"/>
  <c r="CR62" i="5"/>
  <c r="DC576" i="5"/>
  <c r="BW576" i="5"/>
  <c r="BL858" i="5"/>
  <c r="CR858" i="5"/>
  <c r="BL109" i="5"/>
  <c r="CR109" i="5"/>
  <c r="CF975" i="5"/>
  <c r="AZ975" i="5"/>
  <c r="CF315" i="5"/>
  <c r="AZ315" i="5"/>
  <c r="AZ152" i="5"/>
  <c r="CF152" i="5"/>
  <c r="AZ785" i="5"/>
  <c r="CF785" i="5"/>
  <c r="CF424" i="5"/>
  <c r="AZ424" i="5"/>
  <c r="CF33" i="5"/>
  <c r="AZ33" i="5"/>
  <c r="DC375" i="5"/>
  <c r="BW375" i="5"/>
  <c r="CF426" i="5"/>
  <c r="AZ426" i="5"/>
  <c r="CF103" i="5"/>
  <c r="AZ103" i="5"/>
  <c r="BL948" i="5"/>
  <c r="CR948" i="5"/>
  <c r="AZ918" i="5"/>
  <c r="CF918" i="5"/>
  <c r="CR517" i="5"/>
  <c r="BL517" i="5"/>
  <c r="CR105" i="5"/>
  <c r="BL105" i="5"/>
  <c r="BL985" i="5"/>
  <c r="CR985" i="5"/>
  <c r="CR862" i="5"/>
  <c r="BL862" i="5"/>
  <c r="CF359" i="5"/>
  <c r="AZ359" i="5"/>
  <c r="BL558" i="5"/>
  <c r="CR558" i="5"/>
  <c r="CF421" i="5"/>
  <c r="AZ421" i="5"/>
  <c r="CF789" i="5"/>
  <c r="AZ789" i="5"/>
  <c r="AZ60" i="5"/>
  <c r="CF60" i="5"/>
  <c r="AZ56" i="5"/>
  <c r="CF56" i="5"/>
  <c r="CR631" i="5"/>
  <c r="BL631" i="5"/>
  <c r="DC481" i="5"/>
  <c r="BW481" i="5"/>
  <c r="BW845" i="5"/>
  <c r="DC845" i="5"/>
  <c r="CF255" i="5"/>
  <c r="AZ255" i="5"/>
  <c r="CR987" i="5"/>
  <c r="BL987" i="5"/>
  <c r="AZ53" i="5"/>
  <c r="CF53" i="5"/>
  <c r="BW607" i="5"/>
  <c r="DC607" i="5"/>
  <c r="CR490" i="5"/>
  <c r="BL490" i="5"/>
  <c r="BL194" i="5"/>
  <c r="CR194" i="5"/>
  <c r="AZ178" i="5"/>
  <c r="CF178" i="5"/>
  <c r="DC140" i="5"/>
  <c r="BW140" i="5"/>
  <c r="BL321" i="5"/>
  <c r="CR321" i="5"/>
  <c r="CF845" i="5"/>
  <c r="AZ845" i="5"/>
  <c r="CR361" i="5"/>
  <c r="BL361" i="5"/>
  <c r="BW185" i="5"/>
  <c r="DC185" i="5"/>
  <c r="CF619" i="5"/>
  <c r="AZ619" i="5"/>
  <c r="DC551" i="5"/>
  <c r="BW551" i="5"/>
  <c r="BW44" i="5"/>
  <c r="DC44" i="5"/>
  <c r="DC240" i="5"/>
  <c r="BW240" i="5"/>
  <c r="BL68" i="5"/>
  <c r="CR68" i="5"/>
  <c r="BL458" i="5"/>
  <c r="CR458" i="5"/>
  <c r="AZ402" i="5"/>
  <c r="CF402" i="5"/>
  <c r="BL400" i="5"/>
  <c r="CR400" i="5"/>
  <c r="CF311" i="5"/>
  <c r="AZ311" i="5"/>
  <c r="AZ818" i="5"/>
  <c r="CF818" i="5"/>
  <c r="BL260" i="5"/>
  <c r="CR260" i="5"/>
  <c r="AZ826" i="5"/>
  <c r="CF826" i="5"/>
  <c r="DC564" i="5"/>
  <c r="BW564" i="5"/>
  <c r="BL206" i="5"/>
  <c r="CR206" i="5"/>
  <c r="CR440" i="5"/>
  <c r="BL440" i="5"/>
  <c r="CF307" i="5"/>
  <c r="AZ307" i="5"/>
  <c r="CR119" i="5"/>
  <c r="BL119" i="5"/>
  <c r="BL78" i="5"/>
  <c r="CR78" i="5"/>
  <c r="BW846" i="5"/>
  <c r="DC846" i="5"/>
  <c r="AZ501" i="5"/>
  <c r="CF501" i="5"/>
  <c r="BL790" i="5"/>
  <c r="CR790" i="5"/>
  <c r="AZ794" i="5"/>
  <c r="CF794" i="5"/>
  <c r="BL47" i="5"/>
  <c r="CR47" i="5"/>
  <c r="DC188" i="5"/>
  <c r="BW188" i="5"/>
  <c r="AZ916" i="5"/>
  <c r="CF916" i="5"/>
  <c r="CR27" i="5"/>
  <c r="BL27" i="5"/>
  <c r="CR645" i="5"/>
  <c r="BL645" i="5"/>
  <c r="BL212" i="5"/>
  <c r="CR212" i="5"/>
  <c r="CF513" i="5"/>
  <c r="AZ513" i="5"/>
  <c r="CF39" i="5"/>
  <c r="AZ39" i="5"/>
  <c r="DC907" i="5"/>
  <c r="BW907" i="5"/>
  <c r="CR149" i="5"/>
  <c r="BL149" i="5"/>
  <c r="CF559" i="5"/>
  <c r="AZ559" i="5"/>
  <c r="CF215" i="5"/>
  <c r="AZ215" i="5"/>
  <c r="CR298" i="5"/>
  <c r="BL298" i="5"/>
  <c r="DC768" i="5"/>
  <c r="BW768" i="5"/>
  <c r="CR949" i="5"/>
  <c r="BL949" i="5"/>
  <c r="AZ804" i="5"/>
  <c r="CF804" i="5"/>
  <c r="AZ896" i="5"/>
  <c r="CF896" i="5"/>
  <c r="CF895" i="5"/>
  <c r="AZ895" i="5"/>
  <c r="CF455" i="5"/>
  <c r="AZ455" i="5"/>
  <c r="BW250" i="5"/>
  <c r="DC250" i="5"/>
  <c r="CR666" i="5"/>
  <c r="BL666" i="5"/>
  <c r="CF370" i="5"/>
  <c r="AZ370" i="5"/>
  <c r="CF496" i="5"/>
  <c r="AZ496" i="5"/>
  <c r="BL574" i="5"/>
  <c r="CR574" i="5"/>
  <c r="DC953" i="5"/>
  <c r="BW953" i="5"/>
  <c r="DC881" i="5"/>
  <c r="BW881" i="5"/>
  <c r="CR370" i="5"/>
  <c r="BL370" i="5"/>
  <c r="DC92" i="5"/>
  <c r="BW92" i="5"/>
  <c r="H12" i="3"/>
  <c r="H14" i="3" s="1"/>
  <c r="H16" i="3" s="1"/>
  <c r="AZ248" i="5"/>
  <c r="CF248" i="5"/>
  <c r="BW930" i="5"/>
  <c r="DC930" i="5"/>
  <c r="DC162" i="5"/>
  <c r="BW162" i="5"/>
  <c r="CF864" i="5"/>
  <c r="AZ864" i="5"/>
  <c r="CR192" i="5"/>
  <c r="BL192" i="5"/>
  <c r="CR247" i="5"/>
  <c r="BL247" i="5"/>
  <c r="AZ607" i="5"/>
  <c r="CF607" i="5"/>
  <c r="BW51" i="5"/>
  <c r="DC51" i="5"/>
  <c r="BL689" i="5"/>
  <c r="CR689" i="5"/>
  <c r="AZ428" i="5"/>
  <c r="CF428" i="5"/>
  <c r="AZ333" i="5"/>
  <c r="CF333" i="5"/>
  <c r="AZ572" i="5"/>
  <c r="CF572" i="5"/>
  <c r="BL332" i="5"/>
  <c r="CR332" i="5"/>
  <c r="BW49" i="5"/>
  <c r="DC49" i="5"/>
  <c r="CF930" i="5"/>
  <c r="AZ930" i="5"/>
  <c r="BM34" i="5"/>
  <c r="CS34" i="5"/>
  <c r="CF335" i="5"/>
  <c r="AZ335" i="5"/>
  <c r="BL55" i="5"/>
  <c r="CR55" i="5"/>
  <c r="CR107" i="5"/>
  <c r="BL107" i="5"/>
  <c r="BL347" i="5"/>
  <c r="CR347" i="5"/>
  <c r="BW985" i="5"/>
  <c r="DC985" i="5"/>
  <c r="AZ771" i="5"/>
  <c r="CF771" i="5"/>
  <c r="DC553" i="5"/>
  <c r="BW553" i="5"/>
  <c r="BW507" i="5"/>
  <c r="DC507" i="5"/>
  <c r="BL546" i="5"/>
  <c r="CR546" i="5"/>
  <c r="CF267" i="5"/>
  <c r="AZ267" i="5"/>
  <c r="DC652" i="5"/>
  <c r="BW652" i="5"/>
  <c r="CF41" i="5"/>
  <c r="AZ41" i="5"/>
  <c r="BL525" i="5"/>
  <c r="CR525" i="5"/>
  <c r="AZ527" i="5"/>
  <c r="CF527" i="5"/>
  <c r="BW667" i="5"/>
  <c r="DC667" i="5"/>
  <c r="BW97" i="5"/>
  <c r="DC97" i="5"/>
  <c r="BW867" i="5"/>
  <c r="DC867" i="5"/>
  <c r="BW32" i="5"/>
  <c r="DC32" i="5"/>
  <c r="CF643" i="5"/>
  <c r="AZ643" i="5"/>
  <c r="DC885" i="5"/>
  <c r="BW885" i="5"/>
  <c r="CR413" i="5"/>
  <c r="BL413" i="5"/>
  <c r="CF337" i="5"/>
  <c r="AZ337" i="5"/>
  <c r="CR724" i="5"/>
  <c r="BL724" i="5"/>
  <c r="BL319" i="5"/>
  <c r="CR319" i="5"/>
  <c r="AZ765" i="5"/>
  <c r="CF765" i="5"/>
  <c r="CF515" i="5"/>
  <c r="AZ515" i="5"/>
  <c r="BW597" i="5"/>
  <c r="DC597" i="5"/>
  <c r="BL733" i="5"/>
  <c r="CR733" i="5"/>
  <c r="BW946" i="5"/>
  <c r="DC946" i="5"/>
  <c r="CF29" i="5"/>
  <c r="AZ29" i="5"/>
  <c r="DC474" i="5"/>
  <c r="BW474" i="5"/>
  <c r="CR111" i="5"/>
  <c r="BL111" i="5"/>
  <c r="BL71" i="5"/>
  <c r="CR71" i="5"/>
  <c r="CR971" i="5"/>
  <c r="BL971" i="5"/>
  <c r="AZ761" i="5"/>
  <c r="CF761" i="5"/>
  <c r="BW436" i="5"/>
  <c r="DC436" i="5"/>
  <c r="BL902" i="5"/>
  <c r="CR902" i="5"/>
  <c r="BW90" i="5"/>
  <c r="DC90" i="5"/>
  <c r="BW1003" i="5"/>
  <c r="DC1003" i="5"/>
  <c r="AZ1012" i="5"/>
  <c r="CF1012" i="5"/>
  <c r="BW693" i="5"/>
  <c r="DC693" i="5"/>
  <c r="CR523" i="5"/>
  <c r="BL523" i="5"/>
  <c r="BW430" i="5"/>
  <c r="DC430" i="5"/>
  <c r="CR300" i="5"/>
  <c r="BL300" i="5"/>
  <c r="BW745" i="5"/>
  <c r="DC745" i="5"/>
  <c r="CR43" i="5"/>
  <c r="BL43" i="5"/>
  <c r="BL832" i="5"/>
  <c r="CR832" i="5"/>
  <c r="DC834" i="5"/>
  <c r="BW834" i="5"/>
  <c r="AZ445" i="5"/>
  <c r="CF445" i="5"/>
  <c r="BL48" i="5"/>
  <c r="CR48" i="5"/>
  <c r="DC169" i="5"/>
  <c r="BW169" i="5"/>
  <c r="CR849" i="5"/>
  <c r="BL849" i="5"/>
  <c r="AZ822" i="5"/>
  <c r="CF822" i="5"/>
  <c r="AZ381" i="5"/>
  <c r="CF381" i="5"/>
  <c r="AZ832" i="5"/>
  <c r="CF832" i="5"/>
  <c r="CF28" i="5"/>
  <c r="AZ28" i="5"/>
  <c r="BL745" i="5"/>
  <c r="CR745" i="5"/>
  <c r="CR429" i="5"/>
  <c r="BL429" i="5"/>
  <c r="CF101" i="5"/>
  <c r="AZ101" i="5"/>
  <c r="CR241" i="5"/>
  <c r="BL241" i="5"/>
  <c r="AZ735" i="5"/>
  <c r="CF735" i="5"/>
  <c r="AZ558" i="5"/>
  <c r="CF558" i="5"/>
  <c r="CF514" i="5"/>
  <c r="AZ514" i="5"/>
  <c r="BW969" i="5"/>
  <c r="DC969" i="5"/>
  <c r="AZ772" i="5"/>
  <c r="CF772" i="5"/>
  <c r="BW109" i="5"/>
  <c r="DC109" i="5"/>
  <c r="BL320" i="5"/>
  <c r="CR320" i="5"/>
  <c r="CR623" i="5"/>
  <c r="BL623" i="5"/>
  <c r="DC314" i="5"/>
  <c r="BW314" i="5"/>
  <c r="CF846" i="5"/>
  <c r="AZ846" i="5"/>
  <c r="DC628" i="5"/>
  <c r="BW628" i="5"/>
  <c r="AZ192" i="5"/>
  <c r="CF192" i="5"/>
  <c r="CF657" i="5"/>
  <c r="AZ657" i="5"/>
  <c r="BW444" i="5"/>
  <c r="DC444" i="5"/>
  <c r="CF290" i="5"/>
  <c r="AZ290" i="5"/>
  <c r="DC606" i="5"/>
  <c r="BW606" i="5"/>
  <c r="CF16" i="5"/>
  <c r="AZ16" i="5"/>
  <c r="CR816" i="5"/>
  <c r="BL816" i="5"/>
  <c r="BW383" i="5"/>
  <c r="DC383" i="5"/>
  <c r="CR509" i="5"/>
  <c r="BL509" i="5"/>
  <c r="CF289" i="5"/>
  <c r="AZ289" i="5"/>
  <c r="DC982" i="5"/>
  <c r="BW982" i="5"/>
  <c r="BW21" i="5"/>
  <c r="DC21" i="5"/>
  <c r="CR639" i="5"/>
  <c r="BL639" i="5"/>
  <c r="CR285" i="5"/>
  <c r="BL285" i="5"/>
  <c r="BW527" i="5"/>
  <c r="DC527" i="5"/>
  <c r="CR633" i="5"/>
  <c r="BL633" i="5"/>
  <c r="AZ47" i="5"/>
  <c r="CF47" i="5"/>
  <c r="BW166" i="5"/>
  <c r="DC166" i="5"/>
  <c r="CF507" i="5"/>
  <c r="AZ507" i="5"/>
  <c r="BL961" i="5"/>
  <c r="CR961" i="5"/>
  <c r="AZ583" i="5"/>
  <c r="CF583" i="5"/>
  <c r="CR438" i="5"/>
  <c r="BL438" i="5"/>
  <c r="DC876" i="5"/>
  <c r="BW876" i="5"/>
  <c r="AZ444" i="5"/>
  <c r="CF444" i="5"/>
  <c r="BL729" i="5"/>
  <c r="CR729" i="5"/>
  <c r="BW446" i="5"/>
  <c r="DC446" i="5"/>
  <c r="AZ936" i="5"/>
  <c r="CF936" i="5"/>
  <c r="CR432" i="5"/>
  <c r="BL432" i="5"/>
  <c r="CR41" i="5"/>
  <c r="BL41" i="5"/>
  <c r="AZ745" i="5"/>
  <c r="CF745" i="5"/>
  <c r="AZ517" i="5"/>
  <c r="CF517" i="5"/>
  <c r="BW486" i="5"/>
  <c r="DC486" i="5"/>
  <c r="AZ850" i="5"/>
  <c r="CF850" i="5"/>
  <c r="CF1009" i="5"/>
  <c r="AZ1009" i="5"/>
  <c r="BL1012" i="5"/>
  <c r="CR1012" i="5"/>
  <c r="CF760" i="5"/>
  <c r="AZ760" i="5"/>
  <c r="BW278" i="5"/>
  <c r="DC278" i="5"/>
  <c r="BW631" i="5"/>
  <c r="DC631" i="5"/>
  <c r="CF135" i="5"/>
  <c r="AZ135" i="5"/>
  <c r="AZ783" i="5"/>
  <c r="CF783" i="5"/>
  <c r="DC203" i="5"/>
  <c r="BW203" i="5"/>
  <c r="CR541" i="5"/>
  <c r="BL541" i="5"/>
  <c r="AZ721" i="5"/>
  <c r="CF721" i="5"/>
  <c r="CR909" i="5"/>
  <c r="BL909" i="5"/>
  <c r="CF599" i="5"/>
  <c r="AZ599" i="5"/>
  <c r="CF201" i="5"/>
  <c r="AZ201" i="5"/>
  <c r="BL982" i="5"/>
  <c r="CR982" i="5"/>
  <c r="CR833" i="5"/>
  <c r="BL833" i="5"/>
  <c r="DC572" i="5"/>
  <c r="BW572" i="5"/>
  <c r="DC236" i="5"/>
  <c r="BW236" i="5"/>
  <c r="CR197" i="5"/>
  <c r="BL197" i="5"/>
  <c r="BL258" i="5"/>
  <c r="CR258" i="5"/>
  <c r="CF716" i="5"/>
  <c r="AZ716" i="5"/>
  <c r="CR565" i="5"/>
  <c r="BL565" i="5"/>
  <c r="CR899" i="5"/>
  <c r="BL899" i="5"/>
  <c r="BL578" i="5"/>
  <c r="CR578" i="5"/>
  <c r="AZ130" i="5"/>
  <c r="CF130" i="5"/>
  <c r="CF491" i="5"/>
  <c r="AZ491" i="5"/>
  <c r="CR495" i="5"/>
  <c r="BL495" i="5"/>
  <c r="AZ882" i="5"/>
  <c r="CF882" i="5"/>
  <c r="BL544" i="5"/>
  <c r="CR544" i="5"/>
  <c r="CF727" i="5"/>
  <c r="AZ727" i="5"/>
  <c r="DC550" i="5"/>
  <c r="BW550" i="5"/>
  <c r="CF369" i="5"/>
  <c r="AZ369" i="5"/>
  <c r="BL592" i="5"/>
  <c r="CR592" i="5"/>
  <c r="CF195" i="5"/>
  <c r="AZ195" i="5"/>
  <c r="DC732" i="5"/>
  <c r="BW732" i="5"/>
  <c r="DC710" i="5"/>
  <c r="BW710" i="5"/>
  <c r="CR244" i="5"/>
  <c r="BL244" i="5"/>
  <c r="CF437" i="5"/>
  <c r="AZ437" i="5"/>
  <c r="CR697" i="5"/>
  <c r="BL697" i="5"/>
  <c r="BW292" i="5"/>
  <c r="DC292" i="5"/>
  <c r="CF82" i="5"/>
  <c r="AZ82" i="5"/>
  <c r="BW168" i="5"/>
  <c r="DC168" i="5"/>
  <c r="CF219" i="5"/>
  <c r="AZ219" i="5"/>
  <c r="CR561" i="5"/>
  <c r="BL561" i="5"/>
  <c r="CF720" i="5"/>
  <c r="AZ720" i="5"/>
  <c r="DC244" i="5"/>
  <c r="BW244" i="5"/>
  <c r="AZ310" i="5"/>
  <c r="CF310" i="5"/>
  <c r="DC993" i="5"/>
  <c r="BW993" i="5"/>
  <c r="DC364" i="5"/>
  <c r="BW364" i="5"/>
  <c r="CR474" i="5"/>
  <c r="BL474" i="5"/>
  <c r="AZ536" i="5"/>
  <c r="CF536" i="5"/>
  <c r="CR235" i="5"/>
  <c r="BL235" i="5"/>
  <c r="CR707" i="5"/>
  <c r="BL707" i="5"/>
  <c r="DC787" i="5"/>
  <c r="BW787" i="5"/>
  <c r="DC480" i="5"/>
  <c r="BW480" i="5"/>
  <c r="CF155" i="5"/>
  <c r="AZ155" i="5"/>
  <c r="AZ709" i="5"/>
  <c r="CF709" i="5"/>
  <c r="CR463" i="5"/>
  <c r="BL463" i="5"/>
  <c r="AZ244" i="5"/>
  <c r="CF244" i="5"/>
  <c r="CF871" i="5"/>
  <c r="AZ871" i="5"/>
  <c r="CR651" i="5"/>
  <c r="BL651" i="5"/>
  <c r="AZ351" i="5"/>
  <c r="CF351" i="5"/>
  <c r="AZ892" i="5"/>
  <c r="CF892" i="5"/>
  <c r="CF86" i="5"/>
  <c r="AZ86" i="5"/>
  <c r="CF193" i="5"/>
  <c r="AZ193" i="5"/>
  <c r="DC901" i="5"/>
  <c r="BW901" i="5"/>
  <c r="BL828" i="5"/>
  <c r="CR828" i="5"/>
  <c r="BL622" i="5"/>
  <c r="CR622" i="5"/>
  <c r="CF363" i="5"/>
  <c r="AZ363" i="5"/>
  <c r="CR728" i="5"/>
  <c r="BL728" i="5"/>
  <c r="CF992" i="5"/>
  <c r="AZ992" i="5"/>
  <c r="BW308" i="5"/>
  <c r="DC308" i="5"/>
  <c r="DC958" i="5"/>
  <c r="BW958" i="5"/>
  <c r="CF231" i="5"/>
  <c r="AZ231" i="5"/>
  <c r="CR715" i="5"/>
  <c r="BL715" i="5"/>
  <c r="CR845" i="5"/>
  <c r="BL845" i="5"/>
  <c r="CF376" i="5"/>
  <c r="AZ376" i="5"/>
  <c r="CF966" i="5"/>
  <c r="AZ966" i="5"/>
  <c r="AZ863" i="5"/>
  <c r="CF863" i="5"/>
  <c r="CR175" i="5"/>
  <c r="BL175" i="5"/>
  <c r="DC911" i="5"/>
  <c r="BW911" i="5"/>
  <c r="BL403" i="5"/>
  <c r="CR403" i="5"/>
  <c r="CF943" i="5"/>
  <c r="AZ943" i="5"/>
  <c r="CF738" i="5"/>
  <c r="AZ738" i="5"/>
  <c r="BW276" i="5"/>
  <c r="DC276" i="5"/>
  <c r="CR366" i="5"/>
  <c r="BL366" i="5"/>
  <c r="CR356" i="5"/>
  <c r="BL356" i="5"/>
  <c r="CF433" i="5"/>
  <c r="AZ433" i="5"/>
  <c r="CF141" i="5"/>
  <c r="AZ141" i="5"/>
  <c r="DC306" i="5"/>
  <c r="BW306" i="5"/>
  <c r="CR917" i="5"/>
  <c r="BL917" i="5"/>
  <c r="CF699" i="5"/>
  <c r="AZ699" i="5"/>
  <c r="BW791" i="5"/>
  <c r="DC791" i="5"/>
  <c r="CF821" i="5"/>
  <c r="AZ821" i="5"/>
  <c r="CF905" i="5"/>
  <c r="AZ905" i="5"/>
  <c r="CR716" i="5"/>
  <c r="BL716" i="5"/>
  <c r="BW999" i="5"/>
  <c r="DC999" i="5"/>
  <c r="CF253" i="5"/>
  <c r="AZ253" i="5"/>
  <c r="BL624" i="5"/>
  <c r="CR624" i="5"/>
  <c r="BL898" i="5"/>
  <c r="CR898" i="5"/>
  <c r="CF569" i="5"/>
  <c r="AZ569" i="5"/>
  <c r="AZ702" i="5"/>
  <c r="CF702" i="5"/>
  <c r="BL719" i="5"/>
  <c r="CR719" i="5"/>
  <c r="CF1011" i="5"/>
  <c r="AZ1011" i="5"/>
  <c r="DC810" i="5"/>
  <c r="BW810" i="5"/>
  <c r="CR191" i="5"/>
  <c r="BL191" i="5"/>
  <c r="CR721" i="5"/>
  <c r="BL721" i="5"/>
  <c r="DC459" i="5"/>
  <c r="BW459" i="5"/>
  <c r="DC466" i="5"/>
  <c r="BW466" i="5"/>
  <c r="CR601" i="5"/>
  <c r="BL601" i="5"/>
  <c r="CF368" i="5"/>
  <c r="AZ368" i="5"/>
  <c r="AZ941" i="5"/>
  <c r="CF941" i="5"/>
  <c r="BW882" i="5"/>
  <c r="DC882" i="5"/>
  <c r="AZ406" i="5"/>
  <c r="CF406" i="5"/>
  <c r="BL425" i="5"/>
  <c r="CR425" i="5"/>
  <c r="BW310" i="5"/>
  <c r="DC310" i="5"/>
  <c r="CR976" i="5"/>
  <c r="BL976" i="5"/>
  <c r="BL204" i="5"/>
  <c r="CR204" i="5"/>
  <c r="AZ994" i="5"/>
  <c r="CF994" i="5"/>
  <c r="BW533" i="5"/>
  <c r="DC533" i="5"/>
  <c r="CF986" i="5"/>
  <c r="AZ986" i="5"/>
  <c r="CR638" i="5"/>
  <c r="BL638" i="5"/>
  <c r="DC688" i="5"/>
  <c r="BW688" i="5"/>
  <c r="CF93" i="5"/>
  <c r="AZ93" i="5"/>
  <c r="AZ733" i="5"/>
  <c r="CF733" i="5"/>
  <c r="AZ875" i="5"/>
  <c r="CF875" i="5"/>
  <c r="BL779" i="5"/>
  <c r="CR779" i="5"/>
  <c r="DC784" i="5"/>
  <c r="BW784" i="5"/>
  <c r="BL146" i="5"/>
  <c r="CR146" i="5"/>
  <c r="DC833" i="5"/>
  <c r="BW833" i="5"/>
  <c r="CF169" i="5"/>
  <c r="AZ169" i="5"/>
  <c r="DC696" i="5"/>
  <c r="BW696" i="5"/>
  <c r="BW973" i="5"/>
  <c r="DC973" i="5"/>
  <c r="BW893" i="5"/>
  <c r="DC893" i="5"/>
  <c r="CR990" i="5"/>
  <c r="BL990" i="5"/>
  <c r="BW246" i="5"/>
  <c r="DC246" i="5"/>
  <c r="AZ216" i="5"/>
  <c r="CF216" i="5"/>
  <c r="DC260" i="5"/>
  <c r="BW260" i="5"/>
  <c r="CF159" i="5"/>
  <c r="AZ159" i="5"/>
  <c r="CF221" i="5"/>
  <c r="AZ221" i="5"/>
  <c r="CR905" i="5"/>
  <c r="BL905" i="5"/>
  <c r="CF962" i="5"/>
  <c r="AZ962" i="5"/>
  <c r="BW778" i="5"/>
  <c r="DC778" i="5"/>
  <c r="CR579" i="5"/>
  <c r="BL579" i="5"/>
  <c r="CR748" i="5"/>
  <c r="BL748" i="5"/>
  <c r="BW54" i="5"/>
  <c r="DC54" i="5"/>
  <c r="CR193" i="5"/>
  <c r="BL193" i="5"/>
  <c r="BW897" i="5"/>
  <c r="DC897" i="5"/>
  <c r="CR893" i="5"/>
  <c r="BL893" i="5"/>
  <c r="CF401" i="5"/>
  <c r="AZ401" i="5"/>
  <c r="DC178" i="5"/>
  <c r="BW178" i="5"/>
  <c r="CR660" i="5"/>
  <c r="BL660" i="5"/>
  <c r="DC566" i="5"/>
  <c r="BW566" i="5"/>
  <c r="AZ867" i="5"/>
  <c r="CF867" i="5"/>
  <c r="DC460" i="5"/>
  <c r="BW460" i="5"/>
  <c r="AZ582" i="5"/>
  <c r="CF582" i="5"/>
  <c r="BW129" i="5"/>
  <c r="DC129" i="5"/>
  <c r="CR872" i="5"/>
  <c r="BL872" i="5"/>
  <c r="DC995" i="5"/>
  <c r="BW995" i="5"/>
  <c r="AZ138" i="5"/>
  <c r="CF138" i="5"/>
  <c r="AZ614" i="5"/>
  <c r="CF614" i="5"/>
  <c r="BL896" i="5"/>
  <c r="CR896" i="5"/>
  <c r="BW263" i="5"/>
  <c r="DC263" i="5"/>
  <c r="AZ204" i="5"/>
  <c r="CF204" i="5"/>
  <c r="AZ920" i="5"/>
  <c r="CF920" i="5"/>
  <c r="DC137" i="5"/>
  <c r="BW137" i="5"/>
  <c r="BW456" i="5"/>
  <c r="DC456" i="5"/>
  <c r="BW261" i="5"/>
  <c r="DC261" i="5"/>
  <c r="AZ542" i="5"/>
  <c r="CF542" i="5"/>
  <c r="CF463" i="5"/>
  <c r="AZ463" i="5"/>
  <c r="BW284" i="5"/>
  <c r="DC284" i="5"/>
  <c r="CR750" i="5"/>
  <c r="BL750" i="5"/>
  <c r="BW269" i="5"/>
  <c r="DC269" i="5"/>
  <c r="CF124" i="5"/>
  <c r="AZ124" i="5"/>
  <c r="CF397" i="5"/>
  <c r="AZ397" i="5"/>
  <c r="CF987" i="5"/>
  <c r="AZ987" i="5"/>
  <c r="CF831" i="5"/>
  <c r="AZ831" i="5"/>
  <c r="DC955" i="5"/>
  <c r="BW955" i="5"/>
  <c r="AZ198" i="5"/>
  <c r="CF198" i="5"/>
  <c r="CF762" i="5"/>
  <c r="AZ762" i="5"/>
  <c r="CF799" i="5"/>
  <c r="AZ799" i="5"/>
  <c r="BL176" i="5"/>
  <c r="CR176" i="5"/>
  <c r="AZ270" i="5"/>
  <c r="CF270" i="5"/>
  <c r="CR147" i="5"/>
  <c r="BL147" i="5"/>
  <c r="BW463" i="5"/>
  <c r="DC463" i="5"/>
  <c r="BL805" i="5"/>
  <c r="CR805" i="5"/>
  <c r="DC403" i="5"/>
  <c r="BW403" i="5"/>
  <c r="CF384" i="5"/>
  <c r="AZ384" i="5"/>
  <c r="DC431" i="5"/>
  <c r="BW431" i="5"/>
  <c r="BW619" i="5"/>
  <c r="DC619" i="5"/>
  <c r="CF364" i="5"/>
  <c r="AZ364" i="5"/>
  <c r="CR353" i="5"/>
  <c r="BL353" i="5"/>
  <c r="CF126" i="5"/>
  <c r="AZ126" i="5"/>
  <c r="CF153" i="5"/>
  <c r="AZ153" i="5"/>
  <c r="BW302" i="5"/>
  <c r="DC302" i="5"/>
  <c r="CR609" i="5"/>
  <c r="BL609" i="5"/>
  <c r="CF133" i="5"/>
  <c r="AZ133" i="5"/>
  <c r="BW848" i="5"/>
  <c r="DC848" i="5"/>
  <c r="BW285" i="5"/>
  <c r="DC285" i="5"/>
  <c r="CF301" i="5"/>
  <c r="AZ301" i="5"/>
  <c r="DC201" i="5"/>
  <c r="BW201" i="5"/>
  <c r="CR569" i="5"/>
  <c r="BL569" i="5"/>
  <c r="DC997" i="5"/>
  <c r="BW997" i="5"/>
  <c r="CR760" i="5"/>
  <c r="BL760" i="5"/>
  <c r="CF682" i="5"/>
  <c r="AZ682" i="5"/>
  <c r="DC555" i="5"/>
  <c r="BW555" i="5"/>
  <c r="CR484" i="5"/>
  <c r="BL484" i="5"/>
  <c r="DC490" i="5"/>
  <c r="BW490" i="5"/>
  <c r="DC758" i="5"/>
  <c r="BW758" i="5"/>
  <c r="DC131" i="5"/>
  <c r="BW131" i="5"/>
  <c r="BW296" i="5"/>
  <c r="DC296" i="5"/>
  <c r="CF197" i="5"/>
  <c r="AZ197" i="5"/>
  <c r="CR709" i="5"/>
  <c r="BL709" i="5"/>
  <c r="AZ314" i="5"/>
  <c r="CF314" i="5"/>
  <c r="CR984" i="5"/>
  <c r="BL984" i="5"/>
  <c r="CR93" i="5"/>
  <c r="BL93" i="5"/>
  <c r="CF291" i="5"/>
  <c r="AZ291" i="5"/>
  <c r="CR102" i="5"/>
  <c r="BL102" i="5"/>
  <c r="BW271" i="5"/>
  <c r="DC271" i="5"/>
  <c r="AZ497" i="5"/>
  <c r="CF497" i="5"/>
  <c r="BL814" i="5"/>
  <c r="CR814" i="5"/>
  <c r="BW267" i="5"/>
  <c r="DC267" i="5"/>
  <c r="CR299" i="5"/>
  <c r="BL299" i="5"/>
  <c r="DC128" i="5"/>
  <c r="BW128" i="5"/>
  <c r="BW265" i="5"/>
  <c r="DC265" i="5"/>
  <c r="CR245" i="5"/>
  <c r="BL245" i="5"/>
  <c r="CR1011" i="5"/>
  <c r="BL1011" i="5"/>
  <c r="CR213" i="5"/>
  <c r="BL213" i="5"/>
  <c r="CR223" i="5"/>
  <c r="BL223" i="5"/>
  <c r="BW679" i="5"/>
  <c r="DC679" i="5"/>
  <c r="AZ560" i="5"/>
  <c r="CF560" i="5"/>
  <c r="CF756" i="5"/>
  <c r="AZ756" i="5"/>
  <c r="CR812" i="5"/>
  <c r="BL812" i="5"/>
  <c r="CR571" i="5"/>
  <c r="BL571" i="5"/>
  <c r="BW1001" i="5"/>
  <c r="DC1001" i="5"/>
  <c r="BW281" i="5"/>
  <c r="DC281" i="5"/>
  <c r="CF553" i="5"/>
  <c r="AZ553" i="5"/>
  <c r="CR137" i="5"/>
  <c r="BL137" i="5"/>
  <c r="DC165" i="5"/>
  <c r="BW165" i="5"/>
  <c r="CR555" i="5"/>
  <c r="BL555" i="5"/>
  <c r="BL667" i="5"/>
  <c r="CR667" i="5"/>
  <c r="DC760" i="5"/>
  <c r="BW760" i="5"/>
  <c r="BL128" i="5"/>
  <c r="CR128" i="5"/>
  <c r="AZ859" i="5"/>
  <c r="CF859" i="5"/>
  <c r="CR882" i="5"/>
  <c r="BL882" i="5"/>
  <c r="BW46" i="5"/>
  <c r="DC46" i="5"/>
  <c r="BW644" i="5"/>
  <c r="DC644" i="5"/>
  <c r="CR249" i="5"/>
  <c r="BL249" i="5"/>
  <c r="AZ344" i="5"/>
  <c r="CF344" i="5"/>
  <c r="BL74" i="5"/>
  <c r="CR74" i="5"/>
  <c r="CR860" i="5"/>
  <c r="BL860" i="5"/>
  <c r="BW113" i="5"/>
  <c r="DC113" i="5"/>
  <c r="BW698" i="5"/>
  <c r="DC698" i="5"/>
  <c r="CF235" i="5"/>
  <c r="AZ235" i="5"/>
  <c r="BW23" i="5"/>
  <c r="DC23" i="5"/>
  <c r="BL63" i="5"/>
  <c r="CR63" i="5"/>
  <c r="BL693" i="5"/>
  <c r="CR693" i="5"/>
  <c r="BL341" i="5"/>
  <c r="CR341" i="5"/>
  <c r="BL329" i="5"/>
  <c r="CR329" i="5"/>
  <c r="AZ928" i="5"/>
  <c r="CF928" i="5"/>
  <c r="BL208" i="5"/>
  <c r="CR208" i="5"/>
  <c r="BM42" i="5"/>
  <c r="CS42" i="5"/>
  <c r="AZ264" i="5"/>
  <c r="CF264" i="5"/>
  <c r="BL884" i="5"/>
  <c r="CR884" i="5"/>
  <c r="DC731" i="5"/>
  <c r="BW731" i="5"/>
  <c r="CF257" i="5"/>
  <c r="AZ257" i="5"/>
  <c r="BL619" i="5"/>
  <c r="CR619" i="5"/>
  <c r="AZ128" i="5"/>
  <c r="CF128" i="5"/>
  <c r="BL30" i="5"/>
  <c r="CR30" i="5"/>
  <c r="BW41" i="5"/>
  <c r="DC41" i="5"/>
  <c r="AZ477" i="5"/>
  <c r="CF477" i="5"/>
  <c r="CF848" i="5"/>
  <c r="AZ848" i="5"/>
  <c r="AZ856" i="5"/>
  <c r="CF856" i="5"/>
  <c r="BL167" i="5"/>
  <c r="CR167" i="5"/>
  <c r="BW932" i="5"/>
  <c r="DC932" i="5"/>
  <c r="BW529" i="5"/>
  <c r="DC529" i="5"/>
  <c r="CR870" i="5"/>
  <c r="BL870" i="5"/>
  <c r="BW788" i="5"/>
  <c r="DC788" i="5"/>
  <c r="DC600" i="5"/>
  <c r="BW600" i="5"/>
  <c r="DC204" i="5"/>
  <c r="BW204" i="5"/>
  <c r="BW19" i="5"/>
  <c r="DC19" i="5"/>
  <c r="BW531" i="5"/>
  <c r="DC531" i="5"/>
  <c r="BL278" i="5"/>
  <c r="CR278" i="5"/>
  <c r="BL857" i="5"/>
  <c r="CR857" i="5"/>
  <c r="BL704" i="5"/>
  <c r="CR704" i="5"/>
  <c r="I29" i="3"/>
  <c r="I31" i="3"/>
  <c r="J27" i="3"/>
  <c r="CF261" i="5"/>
  <c r="AZ261" i="5"/>
  <c r="AZ458" i="5"/>
  <c r="CF458" i="5"/>
  <c r="BL385" i="5"/>
  <c r="CR385" i="5"/>
  <c r="BL318" i="5"/>
  <c r="CR318" i="5"/>
  <c r="BL56" i="5"/>
  <c r="CR56" i="5"/>
  <c r="BW406" i="5"/>
  <c r="DC406" i="5"/>
  <c r="CF893" i="5"/>
  <c r="AZ893" i="5"/>
  <c r="CR627" i="5"/>
  <c r="BL627" i="5"/>
  <c r="AZ80" i="5"/>
  <c r="CF80" i="5"/>
  <c r="BW462" i="5"/>
  <c r="DC462" i="5"/>
  <c r="CF254" i="5"/>
  <c r="AZ254" i="5"/>
  <c r="AZ637" i="5"/>
  <c r="CF637" i="5"/>
  <c r="AZ304" i="5"/>
  <c r="CF304" i="5"/>
  <c r="BW319" i="5"/>
  <c r="DC319" i="5"/>
  <c r="AZ460" i="5"/>
  <c r="CF460" i="5"/>
  <c r="BL867" i="5"/>
  <c r="CR867" i="5"/>
  <c r="AZ336" i="5"/>
  <c r="CF336" i="5"/>
  <c r="CR113" i="5"/>
  <c r="BL113" i="5"/>
  <c r="CR969" i="5"/>
  <c r="BL969" i="5"/>
  <c r="BL951" i="5"/>
  <c r="CR951" i="5"/>
  <c r="CR852" i="5"/>
  <c r="BL852" i="5"/>
  <c r="BL60" i="5"/>
  <c r="CR60" i="5"/>
  <c r="CF367" i="5"/>
  <c r="AZ367" i="5"/>
  <c r="DC658" i="5"/>
  <c r="BW658" i="5"/>
  <c r="CF113" i="5"/>
  <c r="AZ113" i="5"/>
  <c r="BW790" i="5"/>
  <c r="DC790" i="5"/>
  <c r="AZ132" i="5"/>
  <c r="CF132" i="5"/>
  <c r="AZ49" i="5"/>
  <c r="CF49" i="5"/>
  <c r="CF479" i="5"/>
  <c r="AZ479" i="5"/>
  <c r="CF812" i="5"/>
  <c r="AZ812" i="5"/>
  <c r="BL87" i="5"/>
  <c r="CR87" i="5"/>
  <c r="BL938" i="5"/>
  <c r="CR938" i="5"/>
  <c r="AZ743" i="5"/>
  <c r="CF743" i="5"/>
  <c r="AZ927" i="5"/>
  <c r="CF927" i="5"/>
  <c r="BL665" i="5"/>
  <c r="CR665" i="5"/>
  <c r="BW880" i="5"/>
  <c r="DC880" i="5"/>
  <c r="BW519" i="5"/>
  <c r="DC519" i="5"/>
  <c r="CR279" i="5"/>
  <c r="BL279" i="5"/>
  <c r="CF808" i="5"/>
  <c r="AZ808" i="5"/>
  <c r="BL452" i="5"/>
  <c r="CR452" i="5"/>
  <c r="CR419" i="5"/>
  <c r="BL419" i="5"/>
  <c r="AZ69" i="5"/>
  <c r="CF69" i="5"/>
  <c r="BL44" i="5"/>
  <c r="CR44" i="5"/>
  <c r="BL988" i="5"/>
  <c r="CR988" i="5"/>
  <c r="BL889" i="5"/>
  <c r="CR889" i="5"/>
  <c r="BL479" i="5"/>
  <c r="CR479" i="5"/>
  <c r="AZ603" i="5"/>
  <c r="CF603" i="5"/>
  <c r="CF105" i="5"/>
  <c r="AZ105" i="5"/>
  <c r="CR275" i="5"/>
  <c r="BL275" i="5"/>
  <c r="BL427" i="5"/>
  <c r="CR427" i="5"/>
  <c r="DC183" i="5"/>
  <c r="BW183" i="5"/>
  <c r="CR451" i="5"/>
  <c r="BL451" i="5"/>
  <c r="BW855" i="5"/>
  <c r="DC855" i="5"/>
  <c r="BL64" i="5"/>
  <c r="CR64" i="5"/>
  <c r="CF968" i="5"/>
  <c r="AZ968" i="5"/>
  <c r="BW87" i="5"/>
  <c r="DC87" i="5"/>
  <c r="CF971" i="5"/>
  <c r="AZ971" i="5"/>
  <c r="BL924" i="5"/>
  <c r="CR924" i="5"/>
  <c r="AZ222" i="5"/>
  <c r="CF222" i="5"/>
  <c r="BL216" i="5"/>
  <c r="CR216" i="5"/>
  <c r="AZ345" i="5"/>
  <c r="CF345" i="5"/>
  <c r="DC350" i="5"/>
  <c r="BW350" i="5"/>
  <c r="BL130" i="5"/>
  <c r="CR130" i="5"/>
  <c r="BW307" i="5"/>
  <c r="DC307" i="5"/>
  <c r="AZ83" i="5"/>
  <c r="CF83" i="5"/>
  <c r="CF71" i="5"/>
  <c r="AZ71" i="5"/>
  <c r="CF35" i="5"/>
  <c r="AZ35" i="5"/>
  <c r="CR45" i="5"/>
  <c r="BL45" i="5"/>
  <c r="DC665" i="5"/>
  <c r="BW665" i="5"/>
  <c r="DD99" i="5"/>
  <c r="BX99" i="5"/>
  <c r="CR31" i="5"/>
  <c r="BL31" i="5"/>
  <c r="DC359" i="5"/>
  <c r="BW359" i="5"/>
  <c r="BL80" i="5"/>
  <c r="CR80" i="5"/>
  <c r="CR983" i="5"/>
  <c r="BL983" i="5"/>
  <c r="BL313" i="5"/>
  <c r="CR313" i="5"/>
  <c r="BW771" i="5"/>
  <c r="DC771" i="5"/>
  <c r="CF349" i="5"/>
  <c r="AZ349" i="5"/>
  <c r="CF21" i="5"/>
  <c r="AZ21" i="5"/>
  <c r="BL491" i="5"/>
  <c r="CR491" i="5"/>
  <c r="BW808" i="5"/>
  <c r="DC808" i="5"/>
  <c r="BW498" i="5"/>
  <c r="DC498" i="5"/>
  <c r="BW691" i="5"/>
  <c r="DC691" i="5"/>
  <c r="DC817" i="5"/>
  <c r="BW817" i="5"/>
  <c r="CR291" i="5"/>
  <c r="BL291" i="5"/>
  <c r="CR82" i="5"/>
  <c r="BL82" i="5"/>
  <c r="DC477" i="5"/>
  <c r="BW477" i="5"/>
  <c r="CF31" i="5"/>
  <c r="AZ31" i="5"/>
  <c r="CR287" i="5"/>
  <c r="BL287" i="5"/>
  <c r="CF117" i="5"/>
  <c r="AZ117" i="5"/>
  <c r="CF1007" i="5"/>
  <c r="AZ1007" i="5"/>
  <c r="CR486" i="5"/>
  <c r="BL486" i="5"/>
  <c r="CF104" i="5"/>
  <c r="AZ104" i="5"/>
  <c r="DC143" i="5"/>
  <c r="BW143" i="5"/>
  <c r="CR978" i="5"/>
  <c r="BL978" i="5"/>
  <c r="CF209" i="5"/>
  <c r="AZ209" i="5"/>
  <c r="AZ92" i="5"/>
  <c r="CF92" i="5"/>
  <c r="CR526" i="5"/>
  <c r="BL526" i="5"/>
  <c r="CF372" i="5"/>
  <c r="AZ372" i="5"/>
  <c r="CR954" i="5"/>
  <c r="BL954" i="5"/>
  <c r="CR1000" i="5"/>
  <c r="BL1000" i="5"/>
  <c r="BW447" i="5"/>
  <c r="DC447" i="5"/>
  <c r="BW521" i="5"/>
  <c r="DC521" i="5"/>
  <c r="BL970" i="5"/>
  <c r="CR970" i="5"/>
  <c r="BW187" i="5"/>
  <c r="DC187" i="5"/>
  <c r="CR239" i="5"/>
  <c r="BL239" i="5"/>
  <c r="CF127" i="5"/>
  <c r="AZ127" i="5"/>
  <c r="AZ685" i="5"/>
  <c r="CF685" i="5"/>
  <c r="AZ798" i="5"/>
  <c r="CF798" i="5"/>
  <c r="BW247" i="5"/>
  <c r="DC247" i="5"/>
  <c r="BW525" i="5"/>
  <c r="DC525" i="5"/>
  <c r="BL910" i="5"/>
  <c r="CR910" i="5"/>
  <c r="DC363" i="5"/>
  <c r="BW363" i="5"/>
  <c r="AZ432" i="5"/>
  <c r="CF432" i="5"/>
  <c r="BL406" i="5"/>
  <c r="CR406" i="5"/>
  <c r="CR237" i="5"/>
  <c r="BL237" i="5"/>
  <c r="DC373" i="5"/>
  <c r="BW373" i="5"/>
  <c r="BL918" i="5"/>
  <c r="CR918" i="5"/>
  <c r="CF844" i="5"/>
  <c r="AZ844" i="5"/>
  <c r="CF43" i="5"/>
  <c r="AZ43" i="5"/>
  <c r="BL442" i="5"/>
  <c r="CR442" i="5"/>
  <c r="CF32" i="5"/>
  <c r="AZ32" i="5"/>
  <c r="CF642" i="5"/>
  <c r="AZ642" i="5"/>
  <c r="BL741" i="5"/>
  <c r="CR741" i="5"/>
  <c r="AZ475" i="5"/>
  <c r="CF475" i="5"/>
  <c r="BW127" i="5"/>
  <c r="DC127" i="5"/>
  <c r="CF323" i="5"/>
  <c r="AZ323" i="5"/>
  <c r="CF715" i="5"/>
  <c r="AZ715" i="5"/>
  <c r="CF79" i="5"/>
  <c r="AZ79" i="5"/>
  <c r="AZ580" i="5"/>
  <c r="CF580" i="5"/>
  <c r="BW73" i="5"/>
  <c r="DC73" i="5"/>
  <c r="AZ886" i="5"/>
  <c r="CF886" i="5"/>
  <c r="CF617" i="5"/>
  <c r="AZ617" i="5"/>
  <c r="CF939" i="5"/>
  <c r="AZ939" i="5"/>
  <c r="BW977" i="5"/>
  <c r="DC977" i="5"/>
  <c r="DC989" i="5"/>
  <c r="BW989" i="5"/>
  <c r="BW860" i="5"/>
  <c r="DC860" i="5"/>
  <c r="BW117" i="5"/>
  <c r="DC117" i="5"/>
  <c r="BW611" i="5"/>
  <c r="DC611" i="5"/>
  <c r="AZ184" i="5"/>
  <c r="CF184" i="5"/>
  <c r="DC869" i="5"/>
  <c r="BW869" i="5"/>
  <c r="AZ412" i="5"/>
  <c r="CF412" i="5"/>
  <c r="BW950" i="5"/>
  <c r="DC950" i="5"/>
  <c r="CR430" i="5"/>
  <c r="BL430" i="5"/>
  <c r="BL69" i="5"/>
  <c r="CR69" i="5"/>
  <c r="DC158" i="5"/>
  <c r="BW158" i="5"/>
  <c r="CF876" i="5"/>
  <c r="AZ876" i="5"/>
  <c r="BL576" i="5"/>
  <c r="CR576" i="5"/>
  <c r="AZ452" i="5"/>
  <c r="CF452" i="5"/>
  <c r="DC542" i="5"/>
  <c r="BW542" i="5"/>
  <c r="BW856" i="5"/>
  <c r="DC856" i="5"/>
  <c r="AZ597" i="5"/>
  <c r="CF597" i="5"/>
  <c r="CF24" i="5"/>
  <c r="AZ24" i="5"/>
  <c r="DC361" i="5"/>
  <c r="BW361" i="5"/>
  <c r="AZ693" i="5"/>
  <c r="CF693" i="5"/>
  <c r="AZ438" i="5"/>
  <c r="CF438" i="5"/>
  <c r="BL387" i="5"/>
  <c r="CR387" i="5"/>
  <c r="BL331" i="5"/>
  <c r="CR331" i="5"/>
  <c r="AZ967" i="5"/>
  <c r="CF967" i="5"/>
  <c r="DC675" i="5"/>
  <c r="BW675" i="5"/>
  <c r="CR505" i="5"/>
  <c r="BL505" i="5"/>
  <c r="AZ755" i="5"/>
  <c r="CF755" i="5"/>
  <c r="CR615" i="5"/>
  <c r="BL615" i="5"/>
  <c r="AZ331" i="5"/>
  <c r="CF331" i="5"/>
  <c r="BW78" i="5"/>
  <c r="DC78" i="5"/>
  <c r="CR960" i="5"/>
  <c r="BL960" i="5"/>
  <c r="BL996" i="5"/>
  <c r="CR996" i="5"/>
  <c r="BW970" i="5"/>
  <c r="DC970" i="5"/>
  <c r="BW328" i="5"/>
  <c r="DC328" i="5"/>
  <c r="BW548" i="5"/>
  <c r="DC548" i="5"/>
  <c r="CR416" i="5"/>
  <c r="BL416" i="5"/>
  <c r="BW432" i="5"/>
  <c r="DC432" i="5"/>
  <c r="CF121" i="5"/>
  <c r="AZ121" i="5"/>
  <c r="AZ348" i="5"/>
  <c r="CF348" i="5"/>
  <c r="BL994" i="5"/>
  <c r="CR994" i="5"/>
  <c r="BW65" i="5"/>
  <c r="DC65" i="5"/>
  <c r="CR613" i="5"/>
  <c r="BL613" i="5"/>
  <c r="BL59" i="5"/>
  <c r="CR59" i="5"/>
  <c r="BW42" i="5"/>
  <c r="DC42" i="5"/>
  <c r="CF615" i="5"/>
  <c r="AZ615" i="5"/>
  <c r="AZ429" i="5"/>
  <c r="CF429" i="5"/>
  <c r="AZ58" i="5"/>
  <c r="CF58" i="5"/>
  <c r="BL310" i="5"/>
  <c r="CR310" i="5"/>
  <c r="AZ464" i="5"/>
  <c r="CF464" i="5"/>
  <c r="BW972" i="5"/>
  <c r="DC972" i="5"/>
  <c r="BW649" i="5"/>
  <c r="DC649" i="5"/>
  <c r="AZ906" i="5"/>
  <c r="CF906" i="5"/>
  <c r="CF855" i="5"/>
  <c r="AZ855" i="5"/>
  <c r="BL322" i="5"/>
  <c r="CR322" i="5"/>
  <c r="CF901" i="5"/>
  <c r="AZ901" i="5"/>
  <c r="DC193" i="5"/>
  <c r="BW193" i="5"/>
  <c r="BL272" i="5"/>
  <c r="CR272" i="5"/>
  <c r="AZ923" i="5"/>
  <c r="CF923" i="5"/>
  <c r="BL582" i="5"/>
  <c r="CR582" i="5"/>
  <c r="BL315" i="5"/>
  <c r="CR315" i="5"/>
  <c r="BW511" i="5"/>
  <c r="DC511" i="5"/>
  <c r="BW251" i="5"/>
  <c r="DC251" i="5"/>
  <c r="CF529" i="5"/>
  <c r="AZ529" i="5"/>
  <c r="BW830" i="5"/>
  <c r="DC830" i="5"/>
  <c r="AZ154" i="5"/>
  <c r="CF154" i="5"/>
  <c r="CF484" i="5"/>
  <c r="AZ484" i="5"/>
  <c r="CF108" i="5"/>
  <c r="AZ108" i="5"/>
  <c r="CR803" i="5"/>
  <c r="BL803" i="5"/>
  <c r="CF650" i="5"/>
  <c r="AZ650" i="5"/>
  <c r="DC160" i="5"/>
  <c r="BW160" i="5"/>
  <c r="AZ814" i="5"/>
  <c r="CF814" i="5"/>
  <c r="BW546" i="5"/>
  <c r="DC546" i="5"/>
  <c r="BW173" i="5"/>
  <c r="DC173" i="5"/>
  <c r="AZ57" i="5"/>
  <c r="CF57" i="5"/>
  <c r="AZ62" i="5"/>
  <c r="CF62" i="5"/>
  <c r="BL798" i="5"/>
  <c r="CR798" i="5"/>
  <c r="CF474" i="5"/>
  <c r="AZ474" i="5"/>
  <c r="CR38" i="5"/>
  <c r="BL38" i="5"/>
  <c r="DC85" i="5"/>
  <c r="BW85" i="5"/>
  <c r="CF528" i="5"/>
  <c r="AZ528" i="5"/>
  <c r="BW69" i="5"/>
  <c r="DC69" i="5"/>
  <c r="CF851" i="5"/>
  <c r="AZ851" i="5"/>
  <c r="CR446" i="5"/>
  <c r="BL446" i="5"/>
  <c r="DC559" i="5"/>
  <c r="BW559" i="5"/>
  <c r="CF449" i="5"/>
  <c r="AZ449" i="5"/>
  <c r="CF674" i="5"/>
  <c r="AZ674" i="5"/>
  <c r="BL892" i="5"/>
  <c r="CR892" i="5"/>
  <c r="CF748" i="5"/>
  <c r="AZ748" i="5"/>
  <c r="AZ622" i="5"/>
  <c r="CF622" i="5"/>
  <c r="BL824" i="5"/>
  <c r="CR824" i="5"/>
  <c r="CR758" i="5"/>
  <c r="BL758" i="5"/>
  <c r="CR589" i="5"/>
  <c r="BL589" i="5"/>
  <c r="DC584" i="5"/>
  <c r="BW584" i="5"/>
  <c r="BL540" i="5"/>
  <c r="CR540" i="5"/>
  <c r="AZ278" i="5"/>
  <c r="CF278" i="5"/>
  <c r="AZ175" i="5"/>
  <c r="CF175" i="5"/>
  <c r="AZ883" i="5"/>
  <c r="CF883" i="5"/>
  <c r="DC409" i="5"/>
  <c r="BW409" i="5"/>
  <c r="BL735" i="5"/>
  <c r="CR735" i="5"/>
  <c r="BL781" i="5"/>
  <c r="CR781" i="5"/>
  <c r="DC380" i="5"/>
  <c r="BW380" i="5"/>
  <c r="AZ948" i="5"/>
  <c r="CF948" i="5"/>
  <c r="CF827" i="5"/>
  <c r="AZ827" i="5"/>
  <c r="CF122" i="5"/>
  <c r="AZ122" i="5"/>
  <c r="DC217" i="5"/>
  <c r="BW217" i="5"/>
  <c r="DC189" i="5"/>
  <c r="BW189" i="5"/>
  <c r="DC713" i="5"/>
  <c r="BW713" i="5"/>
  <c r="CF420" i="5"/>
  <c r="AZ420" i="5"/>
  <c r="BL761" i="5"/>
  <c r="CR761" i="5"/>
  <c r="BL266" i="5"/>
  <c r="CR266" i="5"/>
  <c r="AZ456" i="5"/>
  <c r="CF456" i="5"/>
  <c r="CR305" i="5"/>
  <c r="BL305" i="5"/>
  <c r="AZ280" i="5"/>
  <c r="CF280" i="5"/>
  <c r="CF512" i="5"/>
  <c r="AZ512" i="5"/>
  <c r="CR688" i="5"/>
  <c r="BL688" i="5"/>
  <c r="CR535" i="5"/>
  <c r="BL535" i="5"/>
  <c r="BW258" i="5"/>
  <c r="DC258" i="5"/>
  <c r="BW66" i="5"/>
  <c r="DC66" i="5"/>
  <c r="BW818" i="5"/>
  <c r="DC818" i="5"/>
  <c r="DC153" i="5"/>
  <c r="BW153" i="5"/>
  <c r="CF579" i="5"/>
  <c r="AZ579" i="5"/>
  <c r="CF734" i="5"/>
  <c r="AZ734" i="5"/>
  <c r="CR141" i="5"/>
  <c r="BL141" i="5"/>
  <c r="CR415" i="5"/>
  <c r="BL415" i="5"/>
  <c r="DC719" i="5"/>
  <c r="BW719" i="5"/>
  <c r="DC455" i="5"/>
  <c r="BW455" i="5"/>
  <c r="DC147" i="5"/>
  <c r="BW147" i="5"/>
  <c r="AZ266" i="5"/>
  <c r="CF266" i="5"/>
  <c r="DC853" i="5"/>
  <c r="BW853" i="5"/>
  <c r="BW408" i="5"/>
  <c r="DC408" i="5"/>
  <c r="BL186" i="5"/>
  <c r="CR186" i="5"/>
  <c r="CF764" i="5"/>
  <c r="AZ764" i="5"/>
  <c r="AZ287" i="5"/>
  <c r="CF287" i="5"/>
  <c r="DC370" i="5"/>
  <c r="BW370" i="5"/>
  <c r="AZ602" i="5"/>
  <c r="CF602" i="5"/>
  <c r="CF754" i="5"/>
  <c r="AZ754" i="5"/>
  <c r="CR847" i="5"/>
  <c r="BL847" i="5"/>
  <c r="CF909" i="5"/>
  <c r="AZ909" i="5"/>
  <c r="DC575" i="5"/>
  <c r="BW575" i="5"/>
  <c r="AZ997" i="5"/>
  <c r="CF997" i="5"/>
  <c r="BL450" i="5"/>
  <c r="CR450" i="5"/>
  <c r="AZ564" i="5"/>
  <c r="CF564" i="5"/>
  <c r="CR114" i="5"/>
  <c r="BL114" i="5"/>
  <c r="CR411" i="5"/>
  <c r="BL411" i="5"/>
  <c r="CF670" i="5"/>
  <c r="AZ670" i="5"/>
  <c r="CR457" i="5"/>
  <c r="BL457" i="5"/>
  <c r="DC604" i="5"/>
  <c r="BW604" i="5"/>
  <c r="CF606" i="5"/>
  <c r="AZ606" i="5"/>
  <c r="DC736" i="5"/>
  <c r="BW736" i="5"/>
  <c r="BL228" i="5"/>
  <c r="CR228" i="5"/>
  <c r="CF302" i="5"/>
  <c r="AZ302" i="5"/>
  <c r="CR297" i="5"/>
  <c r="BL297" i="5"/>
  <c r="DC197" i="5"/>
  <c r="BW197" i="5"/>
  <c r="BW552" i="5"/>
  <c r="DC552" i="5"/>
  <c r="H32" i="3"/>
  <c r="H34" i="3" s="1"/>
  <c r="H30" i="3"/>
  <c r="BL888" i="5"/>
  <c r="CR888" i="5"/>
  <c r="BW441" i="5"/>
  <c r="DC441" i="5"/>
  <c r="CF481" i="5"/>
  <c r="AZ481" i="5"/>
  <c r="BL626" i="5"/>
  <c r="CR626" i="5"/>
  <c r="AZ632" i="5"/>
  <c r="CF632" i="5"/>
  <c r="BW439" i="5"/>
  <c r="DC439" i="5"/>
  <c r="CR654" i="5"/>
  <c r="BL654" i="5"/>
  <c r="DC88" i="5"/>
  <c r="BW88" i="5"/>
  <c r="AZ170" i="5"/>
  <c r="CF170" i="5"/>
  <c r="BW410" i="5"/>
  <c r="DC410" i="5"/>
  <c r="CF461" i="5"/>
  <c r="AZ461" i="5"/>
  <c r="BW407" i="5"/>
  <c r="DC407" i="5"/>
  <c r="DC84" i="5"/>
  <c r="BW84" i="5"/>
  <c r="AZ717" i="5"/>
  <c r="CF717" i="5"/>
  <c r="CF229" i="5"/>
  <c r="AZ229" i="5"/>
  <c r="CF676" i="5"/>
  <c r="AZ676" i="5"/>
  <c r="CF1006" i="5"/>
  <c r="AZ1006" i="5"/>
  <c r="AZ982" i="5"/>
  <c r="CF982" i="5"/>
  <c r="BW510" i="5"/>
  <c r="DC510" i="5"/>
  <c r="CR699" i="5"/>
  <c r="BL699" i="5"/>
  <c r="DC376" i="5"/>
  <c r="BW376" i="5"/>
  <c r="DC740" i="5"/>
  <c r="BW740" i="5"/>
  <c r="DC782" i="5"/>
  <c r="BW782" i="5"/>
  <c r="DC353" i="5"/>
  <c r="BW353" i="5"/>
  <c r="AZ544" i="5"/>
  <c r="CF544" i="5"/>
  <c r="BL873" i="5"/>
  <c r="CR873" i="5"/>
  <c r="DC304" i="5"/>
  <c r="BW304" i="5"/>
  <c r="DC831" i="5"/>
  <c r="BW831" i="5"/>
  <c r="BW450" i="5"/>
  <c r="DC450" i="5"/>
  <c r="CR995" i="5"/>
  <c r="BL995" i="5"/>
  <c r="CF594" i="5"/>
  <c r="AZ594" i="5"/>
  <c r="CF151" i="5"/>
  <c r="AZ151" i="5"/>
  <c r="BW451" i="5"/>
  <c r="DC451" i="5"/>
  <c r="BW625" i="5"/>
  <c r="DC625" i="5"/>
  <c r="CF102" i="5"/>
  <c r="AZ102" i="5"/>
  <c r="DC610" i="5"/>
  <c r="BW610" i="5"/>
  <c r="CF993" i="5"/>
  <c r="AZ993" i="5"/>
  <c r="DC1009" i="5"/>
  <c r="BW1009" i="5"/>
  <c r="DC357" i="5"/>
  <c r="BW357" i="5"/>
  <c r="CF874" i="5"/>
  <c r="AZ874" i="5"/>
  <c r="BW282" i="5"/>
  <c r="DC282" i="5"/>
  <c r="CF645" i="5"/>
  <c r="AZ645" i="5"/>
  <c r="CF390" i="5"/>
  <c r="AZ390" i="5"/>
  <c r="DC112" i="5"/>
  <c r="BW112" i="5"/>
  <c r="CF585" i="5"/>
  <c r="AZ585" i="5"/>
  <c r="DC664" i="5"/>
  <c r="BW664" i="5"/>
  <c r="BL371" i="5"/>
  <c r="CR371" i="5"/>
  <c r="BW832" i="5"/>
  <c r="DC832" i="5"/>
  <c r="CR703" i="5"/>
  <c r="BL703" i="5"/>
  <c r="CR835" i="5"/>
  <c r="BL835" i="5"/>
  <c r="CR804" i="5"/>
  <c r="BL804" i="5"/>
  <c r="BL409" i="5"/>
  <c r="CR409" i="5"/>
  <c r="BW896" i="5"/>
  <c r="DC896" i="5"/>
  <c r="DC939" i="5"/>
  <c r="BW939" i="5"/>
  <c r="DC286" i="5"/>
  <c r="BW286" i="5"/>
  <c r="DC366" i="5"/>
  <c r="BW366" i="5"/>
  <c r="DC641" i="5"/>
  <c r="BW641" i="5"/>
  <c r="BL891" i="5"/>
  <c r="CR891" i="5"/>
  <c r="BW994" i="5"/>
  <c r="DC994" i="5"/>
  <c r="CF726" i="5"/>
  <c r="AZ726" i="5"/>
  <c r="CR380" i="5"/>
  <c r="BL380" i="5"/>
  <c r="AZ608" i="5"/>
  <c r="CF608" i="5"/>
  <c r="DC382" i="5"/>
  <c r="BW382" i="5"/>
  <c r="CR251" i="5"/>
  <c r="BL251" i="5"/>
  <c r="CR640" i="5"/>
  <c r="BL640" i="5"/>
  <c r="CF425" i="5"/>
  <c r="AZ425" i="5"/>
  <c r="DC835" i="5"/>
  <c r="BW835" i="5"/>
  <c r="AZ626" i="5"/>
  <c r="CF626" i="5"/>
  <c r="CR706" i="5"/>
  <c r="BL706" i="5"/>
  <c r="DC873" i="5"/>
  <c r="BW873" i="5"/>
  <c r="AZ705" i="5"/>
  <c r="CF705" i="5"/>
  <c r="DC579" i="5"/>
  <c r="BW579" i="5"/>
  <c r="AZ308" i="5"/>
  <c r="CF308" i="5"/>
  <c r="BL417" i="5"/>
  <c r="CR417" i="5"/>
  <c r="AZ790" i="5"/>
  <c r="CF790" i="5"/>
  <c r="DC554" i="5"/>
  <c r="BW554" i="5"/>
  <c r="AZ634" i="5"/>
  <c r="CF634" i="5"/>
  <c r="CR118" i="5"/>
  <c r="BL118" i="5"/>
  <c r="DC581" i="5"/>
  <c r="BW581" i="5"/>
  <c r="CF662" i="5"/>
  <c r="AZ662" i="5"/>
  <c r="AZ568" i="5"/>
  <c r="CF568" i="5"/>
  <c r="CF273" i="5"/>
  <c r="AZ273" i="5"/>
  <c r="AZ841" i="5"/>
  <c r="CF841" i="5"/>
  <c r="DC388" i="5"/>
  <c r="BW388" i="5"/>
  <c r="BL314" i="5"/>
  <c r="CR314" i="5"/>
  <c r="CR257" i="5"/>
  <c r="BL257" i="5"/>
  <c r="CF277" i="5"/>
  <c r="AZ277" i="5"/>
  <c r="CF465" i="5"/>
  <c r="AZ465" i="5"/>
  <c r="BW194" i="5"/>
  <c r="DC194" i="5"/>
  <c r="AZ773" i="5"/>
  <c r="CF773" i="5"/>
  <c r="BW315" i="5"/>
  <c r="DC315" i="5"/>
  <c r="DC859" i="5"/>
  <c r="BW859" i="5"/>
  <c r="DC305" i="5"/>
  <c r="BW305" i="5"/>
  <c r="CF795" i="5"/>
  <c r="AZ795" i="5"/>
  <c r="AZ629" i="5"/>
  <c r="CF629" i="5"/>
  <c r="CF525" i="5"/>
  <c r="AZ525" i="5"/>
  <c r="CF15" i="5"/>
  <c r="AZ15" i="5"/>
  <c r="CR808" i="5"/>
  <c r="BL808" i="5"/>
  <c r="DC577" i="5"/>
  <c r="BW577" i="5"/>
  <c r="BW504" i="5"/>
  <c r="DC504" i="5"/>
  <c r="BW927" i="5"/>
  <c r="DC927" i="5"/>
  <c r="CF581" i="5"/>
  <c r="AZ581" i="5"/>
  <c r="BL116" i="5"/>
  <c r="CR116" i="5"/>
  <c r="CF567" i="5"/>
  <c r="AZ567" i="5"/>
  <c r="DC673" i="5"/>
  <c r="BW673" i="5"/>
  <c r="BL152" i="5"/>
  <c r="CR152" i="5"/>
  <c r="CR986" i="5"/>
  <c r="BL986" i="5"/>
  <c r="BM14" i="5"/>
  <c r="CS14" i="5"/>
  <c r="BL230" i="5"/>
  <c r="CR230" i="5"/>
  <c r="CR373" i="5"/>
  <c r="BL373" i="5"/>
  <c r="DC670" i="5"/>
  <c r="BW670" i="5"/>
  <c r="CF877" i="5"/>
  <c r="AZ877" i="5"/>
  <c r="BW413" i="5"/>
  <c r="DC413" i="5"/>
  <c r="DC666" i="5"/>
  <c r="BW666" i="5"/>
  <c r="CF651" i="5"/>
  <c r="AZ651" i="5"/>
  <c r="CF907" i="5"/>
  <c r="AZ907" i="5"/>
  <c r="DC506" i="5"/>
  <c r="BW506" i="5"/>
  <c r="CF806" i="5"/>
  <c r="AZ806" i="5"/>
  <c r="BL580" i="5"/>
  <c r="CR580" i="5"/>
  <c r="BL883" i="5"/>
  <c r="CR883" i="5"/>
  <c r="CR492" i="5"/>
  <c r="BL492" i="5"/>
  <c r="CR221" i="5"/>
  <c r="BL221" i="5"/>
  <c r="CR163" i="5"/>
  <c r="BL163" i="5"/>
  <c r="BL636" i="5"/>
  <c r="CR636" i="5"/>
  <c r="BW270" i="5"/>
  <c r="DC270" i="5"/>
  <c r="DC372" i="5"/>
  <c r="BW372" i="5"/>
  <c r="CF545" i="5"/>
  <c r="AZ545" i="5"/>
  <c r="CR143" i="5"/>
  <c r="BL143" i="5"/>
  <c r="CR161" i="5"/>
  <c r="BL161" i="5"/>
  <c r="CR215" i="5"/>
  <c r="BL215" i="5"/>
  <c r="CF205" i="5"/>
  <c r="AZ205" i="5"/>
  <c r="AZ576" i="5"/>
  <c r="CF576" i="5"/>
  <c r="DC614" i="5"/>
  <c r="BW614" i="5"/>
  <c r="CF911" i="5"/>
  <c r="AZ911" i="5"/>
  <c r="CF600" i="5"/>
  <c r="AZ600" i="5"/>
  <c r="DC702" i="5"/>
  <c r="BW702" i="5"/>
  <c r="AZ305" i="5"/>
  <c r="CF305" i="5"/>
  <c r="DC571" i="5"/>
  <c r="BW571" i="5"/>
  <c r="CF360" i="5"/>
  <c r="AZ360" i="5"/>
  <c r="CR384" i="5"/>
  <c r="BL384" i="5"/>
  <c r="CF245" i="5"/>
  <c r="AZ245" i="5"/>
  <c r="CR303" i="5"/>
  <c r="BL303" i="5"/>
  <c r="CF932" i="5"/>
  <c r="AZ932" i="5"/>
  <c r="BL160" i="5"/>
  <c r="CR160" i="5"/>
  <c r="CF706" i="5"/>
  <c r="AZ706" i="5"/>
  <c r="AZ810" i="5"/>
  <c r="CF810" i="5"/>
  <c r="BL1008" i="5"/>
  <c r="CR1008" i="5"/>
  <c r="CR885" i="5"/>
  <c r="BL885" i="5"/>
  <c r="DC252" i="5"/>
  <c r="BW252" i="5"/>
  <c r="CR475" i="5"/>
  <c r="BL475" i="5"/>
  <c r="CF998" i="5"/>
  <c r="AZ998" i="5"/>
  <c r="DC1006" i="5"/>
  <c r="BW1006" i="5"/>
  <c r="CR246" i="5"/>
  <c r="BL246" i="5"/>
  <c r="CF807" i="5"/>
  <c r="AZ807" i="5"/>
  <c r="DC419" i="5"/>
  <c r="BW419" i="5"/>
  <c r="CR502" i="5"/>
  <c r="BL502" i="5"/>
  <c r="AZ791" i="5"/>
  <c r="CF791" i="5"/>
  <c r="BL132" i="5"/>
  <c r="CR132" i="5"/>
  <c r="CF147" i="5"/>
  <c r="AZ147" i="5"/>
  <c r="DC104" i="5"/>
  <c r="BW104" i="5"/>
  <c r="AZ777" i="5"/>
  <c r="CF777" i="5"/>
  <c r="DC384" i="5"/>
  <c r="BW384" i="5"/>
  <c r="DC998" i="5"/>
  <c r="BW998" i="5"/>
  <c r="CR165" i="5"/>
  <c r="BL165" i="5"/>
  <c r="CR465" i="5"/>
  <c r="BL465" i="5"/>
  <c r="DC535" i="5"/>
  <c r="BW535" i="5"/>
  <c r="BL252" i="5"/>
  <c r="CR252" i="5"/>
  <c r="CF223" i="5"/>
  <c r="AZ223" i="5"/>
  <c r="CF518" i="5"/>
  <c r="AZ518" i="5"/>
  <c r="CF411" i="5"/>
  <c r="AZ411" i="5"/>
  <c r="CR500" i="5"/>
  <c r="BL500" i="5"/>
  <c r="BL967" i="5"/>
  <c r="CR967" i="5"/>
  <c r="DC256" i="5"/>
  <c r="BW256" i="5"/>
  <c r="DC947" i="5"/>
  <c r="BW947" i="5"/>
  <c r="CR778" i="5"/>
  <c r="BL778" i="5"/>
  <c r="CF903" i="5"/>
  <c r="AZ903" i="5"/>
  <c r="DC709" i="5"/>
  <c r="BW709" i="5"/>
  <c r="CR686" i="5"/>
  <c r="BL686" i="5"/>
  <c r="CR694" i="5"/>
  <c r="BL694" i="5"/>
  <c r="BL548" i="5"/>
  <c r="CR548" i="5"/>
  <c r="BL612" i="5"/>
  <c r="CR612" i="5"/>
  <c r="CR92" i="5"/>
  <c r="BL92" i="5"/>
  <c r="CR563" i="5"/>
  <c r="BL563" i="5"/>
  <c r="CR962" i="5"/>
  <c r="BL962" i="5"/>
  <c r="AZ616" i="5"/>
  <c r="CF616" i="5"/>
  <c r="CF173" i="5"/>
  <c r="AZ173" i="5"/>
  <c r="CF203" i="5"/>
  <c r="AZ203" i="5"/>
  <c r="BL274" i="5"/>
  <c r="CR274" i="5"/>
  <c r="AZ671" i="5"/>
  <c r="CF671" i="5"/>
  <c r="DC394" i="5"/>
  <c r="BW394" i="5"/>
  <c r="DC766" i="5"/>
  <c r="BW766" i="5"/>
  <c r="CF708" i="5"/>
  <c r="AZ708" i="5"/>
  <c r="BL365" i="5"/>
  <c r="CR365" i="5"/>
  <c r="CR820" i="5"/>
  <c r="BL820" i="5"/>
  <c r="DC560" i="5"/>
  <c r="BW560" i="5"/>
  <c r="DC941" i="5"/>
  <c r="BW941" i="5"/>
  <c r="CR504" i="5"/>
  <c r="BL504" i="5"/>
  <c r="BL702" i="5"/>
  <c r="CR702" i="5"/>
  <c r="AZ470" i="5"/>
  <c r="CF470" i="5"/>
  <c r="DC692" i="5"/>
  <c r="BW692" i="5"/>
  <c r="CF990" i="5"/>
  <c r="AZ990" i="5"/>
  <c r="AZ884" i="5"/>
  <c r="CF884" i="5"/>
  <c r="AZ180" i="5"/>
  <c r="CF180" i="5"/>
  <c r="BW852" i="5"/>
  <c r="DC852" i="5"/>
  <c r="CR806" i="5"/>
  <c r="BL806" i="5"/>
  <c r="AZ538" i="5"/>
  <c r="CF538" i="5"/>
  <c r="CF145" i="5"/>
  <c r="AZ145" i="5"/>
  <c r="BW635" i="5"/>
  <c r="DC635" i="5"/>
  <c r="BL342" i="5"/>
  <c r="CR342" i="5"/>
  <c r="BW111" i="5"/>
  <c r="DC111" i="5"/>
  <c r="DC360" i="5"/>
  <c r="BW360" i="5"/>
  <c r="BW759" i="5"/>
  <c r="DC759" i="5"/>
  <c r="BL794" i="5"/>
  <c r="CR794" i="5"/>
  <c r="CF868" i="5"/>
  <c r="AZ868" i="5"/>
  <c r="DC488" i="5"/>
  <c r="BW488" i="5"/>
  <c r="CR333" i="5"/>
  <c r="BL333" i="5"/>
  <c r="CF81" i="5"/>
  <c r="AZ81" i="5"/>
  <c r="AZ46" i="5"/>
  <c r="CF46" i="5"/>
  <c r="BW936" i="5"/>
  <c r="DC936" i="5"/>
  <c r="BL73" i="5"/>
  <c r="CR73" i="5"/>
  <c r="BX198" i="5"/>
  <c r="DD198" i="5"/>
  <c r="BL894" i="5"/>
  <c r="CR894" i="5"/>
  <c r="BL534" i="5"/>
  <c r="CR534" i="5"/>
  <c r="BW202" i="5"/>
  <c r="DC202" i="5"/>
  <c r="CF991" i="5"/>
  <c r="AZ991" i="5"/>
  <c r="CR979" i="5"/>
  <c r="BL979" i="5"/>
  <c r="BW851" i="5"/>
  <c r="DC851" i="5"/>
  <c r="BW562" i="5"/>
  <c r="DC562" i="5"/>
  <c r="BW727" i="5"/>
  <c r="DC727" i="5"/>
  <c r="CR283" i="5"/>
  <c r="BL283" i="5"/>
  <c r="DC427" i="5"/>
  <c r="BW427" i="5"/>
  <c r="CR537" i="5"/>
  <c r="BL537" i="5"/>
  <c r="BL887" i="5"/>
  <c r="CR887" i="5"/>
  <c r="CF973" i="5"/>
  <c r="AZ973" i="5"/>
  <c r="BL763" i="5"/>
  <c r="CR763" i="5"/>
  <c r="DC582" i="5"/>
  <c r="BW582" i="5"/>
  <c r="BL802" i="5"/>
  <c r="CR802" i="5"/>
  <c r="DC146" i="5"/>
  <c r="BW146" i="5"/>
  <c r="AZ160" i="5"/>
  <c r="CF160" i="5"/>
  <c r="DC822" i="5"/>
  <c r="BW822" i="5"/>
  <c r="BW418" i="5"/>
  <c r="DC418" i="5"/>
  <c r="DC291" i="5"/>
  <c r="BW291" i="5"/>
  <c r="BW222" i="5"/>
  <c r="DC222" i="5"/>
  <c r="CF418" i="5"/>
  <c r="AZ418" i="5"/>
  <c r="AZ865" i="5"/>
  <c r="CF865" i="5"/>
  <c r="DC150" i="5"/>
  <c r="BW150" i="5"/>
  <c r="CF531" i="5"/>
  <c r="AZ531" i="5"/>
  <c r="BL973" i="5"/>
  <c r="CR973" i="5"/>
  <c r="CR731" i="5"/>
  <c r="BL731" i="5"/>
  <c r="BL83" i="5"/>
  <c r="CR83" i="5"/>
  <c r="DC988" i="5"/>
  <c r="BW988" i="5"/>
  <c r="AZ387" i="5"/>
  <c r="CF387" i="5"/>
  <c r="AZ546" i="5"/>
  <c r="CF546" i="5"/>
  <c r="AZ177" i="5"/>
  <c r="CF177" i="5"/>
  <c r="BW115" i="5"/>
  <c r="DC115" i="5"/>
  <c r="BL1003" i="5"/>
  <c r="CR1003" i="5"/>
  <c r="CR895" i="5"/>
  <c r="BL895" i="5"/>
  <c r="DC894" i="5"/>
  <c r="BW894" i="5"/>
  <c r="CF722" i="5"/>
  <c r="AZ722" i="5"/>
  <c r="BW458" i="5"/>
  <c r="DC458" i="5"/>
  <c r="DC220" i="5"/>
  <c r="BW220" i="5"/>
  <c r="BL289" i="5"/>
  <c r="CR289" i="5"/>
  <c r="CR989" i="5"/>
  <c r="BL989" i="5"/>
  <c r="CR653" i="5"/>
  <c r="BL653" i="5"/>
  <c r="AZ196" i="5"/>
  <c r="CF196" i="5"/>
  <c r="AZ499" i="5"/>
  <c r="CF499" i="5"/>
  <c r="BW729" i="5"/>
  <c r="DC729" i="5"/>
  <c r="BW14" i="5"/>
  <c r="DC14" i="5"/>
  <c r="CR271" i="5"/>
  <c r="BL271" i="5"/>
  <c r="BW839" i="5"/>
  <c r="DC839" i="5"/>
  <c r="BW336" i="5"/>
  <c r="DC336" i="5"/>
  <c r="DC797" i="5"/>
  <c r="BW797" i="5"/>
  <c r="DC588" i="5"/>
  <c r="BW588" i="5"/>
  <c r="AZ633" i="5"/>
  <c r="CF633" i="5"/>
  <c r="BL180" i="5"/>
  <c r="CR180" i="5"/>
  <c r="BW313" i="5"/>
  <c r="DC313" i="5"/>
  <c r="CF969" i="5"/>
  <c r="AZ969" i="5"/>
  <c r="BW886" i="5"/>
  <c r="DC886" i="5"/>
  <c r="BW75" i="5"/>
  <c r="DC75" i="5"/>
  <c r="CR717" i="5"/>
  <c r="BL717" i="5"/>
  <c r="CR339" i="5"/>
  <c r="BL339" i="5"/>
  <c r="BW503" i="5"/>
  <c r="DC503" i="5"/>
  <c r="CR844" i="5"/>
  <c r="BL844" i="5"/>
  <c r="BL570" i="5"/>
  <c r="CR570" i="5"/>
  <c r="BW25" i="5"/>
  <c r="DC25" i="5"/>
  <c r="CF839" i="5"/>
  <c r="AZ839" i="5"/>
  <c r="DC811" i="5"/>
  <c r="BW811" i="5"/>
  <c r="BL751" i="5"/>
  <c r="CR751" i="5"/>
  <c r="CR61" i="5"/>
  <c r="BL61" i="5"/>
  <c r="AZ142" i="5"/>
  <c r="CF142" i="5"/>
  <c r="BW354" i="5"/>
  <c r="DC354" i="5"/>
  <c r="CR37" i="5"/>
  <c r="BL37" i="5"/>
  <c r="AZ224" i="5"/>
  <c r="CF224" i="5"/>
  <c r="BW726" i="5"/>
  <c r="DC726" i="5"/>
  <c r="AZ938" i="5"/>
  <c r="CF938" i="5"/>
  <c r="CF233" i="5"/>
  <c r="AZ233" i="5"/>
  <c r="BW53" i="5"/>
  <c r="DC53" i="5"/>
  <c r="CR530" i="5"/>
  <c r="BL530" i="5"/>
  <c r="DC608" i="5"/>
  <c r="BW608" i="5"/>
  <c r="CR253" i="5"/>
  <c r="BL253" i="5"/>
  <c r="CF744" i="5"/>
  <c r="AZ744" i="5"/>
  <c r="CR449" i="5"/>
  <c r="BL449" i="5"/>
  <c r="BW264" i="5"/>
  <c r="DC264" i="5"/>
  <c r="BL769" i="5"/>
  <c r="CR769" i="5"/>
  <c r="DC520" i="5"/>
  <c r="BW520" i="5"/>
  <c r="CR122" i="5"/>
  <c r="BL122" i="5"/>
  <c r="BL777" i="5"/>
  <c r="CR777" i="5"/>
  <c r="CF118" i="5"/>
  <c r="AZ118" i="5"/>
  <c r="CF149" i="5"/>
  <c r="AZ149" i="5"/>
  <c r="DC141" i="5"/>
  <c r="BW141" i="5"/>
  <c r="CR991" i="5"/>
  <c r="BL991" i="5"/>
  <c r="DC915" i="5"/>
  <c r="BW915" i="5"/>
  <c r="BW534" i="5"/>
  <c r="DC534" i="5"/>
  <c r="AZ276" i="5"/>
  <c r="CF276" i="5"/>
  <c r="AZ312" i="5"/>
  <c r="CF312" i="5"/>
  <c r="CF129" i="5"/>
  <c r="AZ129" i="5"/>
  <c r="CR993" i="5"/>
  <c r="BL993" i="5"/>
  <c r="DC700" i="5"/>
  <c r="BW700" i="5"/>
  <c r="BL765" i="5"/>
  <c r="CR765" i="5"/>
  <c r="AZ924" i="5"/>
  <c r="CF924" i="5"/>
  <c r="BL51" i="5"/>
  <c r="CR51" i="5"/>
  <c r="DC807" i="5"/>
  <c r="BW807" i="5"/>
  <c r="BW942" i="5"/>
  <c r="DC942" i="5"/>
  <c r="BW15" i="5"/>
  <c r="DC15" i="5"/>
  <c r="BL959" i="5"/>
  <c r="CR959" i="5"/>
  <c r="AZ77" i="5"/>
  <c r="CF77" i="5"/>
  <c r="AZ91" i="5"/>
  <c r="CF91" i="5"/>
  <c r="BW345" i="5"/>
  <c r="DC345" i="5"/>
  <c r="AZ489" i="5"/>
  <c r="CF489" i="5"/>
  <c r="CF430" i="5"/>
  <c r="AZ430" i="5"/>
  <c r="AZ326" i="5"/>
  <c r="CF326" i="5"/>
  <c r="BL338" i="5"/>
  <c r="CR338" i="5"/>
  <c r="CR24" i="5"/>
  <c r="BL24" i="5"/>
  <c r="DC174" i="5"/>
  <c r="BW174" i="5"/>
  <c r="BW938" i="5"/>
  <c r="DC938" i="5"/>
  <c r="AZ140" i="5"/>
  <c r="CF140" i="5"/>
  <c r="AZ946" i="5"/>
  <c r="CF946" i="5"/>
  <c r="BL210" i="5"/>
  <c r="CR210" i="5"/>
  <c r="DC142" i="5"/>
  <c r="BW142" i="5"/>
  <c r="BW412" i="5"/>
  <c r="DC412" i="5"/>
  <c r="BW323" i="5"/>
  <c r="DC323" i="5"/>
  <c r="BL671" i="5"/>
  <c r="CR671" i="5"/>
  <c r="AZ1001" i="5"/>
  <c r="CF1001" i="5"/>
  <c r="AZ737" i="5"/>
  <c r="CF737" i="5"/>
  <c r="CR121" i="5"/>
  <c r="BL121" i="5"/>
  <c r="CR478" i="5"/>
  <c r="BL478" i="5"/>
  <c r="BL916" i="5"/>
  <c r="CR916" i="5"/>
  <c r="CR397" i="5"/>
  <c r="BL397" i="5"/>
  <c r="BW868" i="5"/>
  <c r="DC868" i="5"/>
  <c r="DC437" i="5"/>
  <c r="BW437" i="5"/>
  <c r="BW35" i="5"/>
  <c r="DC35" i="5"/>
  <c r="CF347" i="5"/>
  <c r="AZ347" i="5"/>
  <c r="BW442" i="5"/>
  <c r="DC442" i="5"/>
  <c r="CR367" i="5"/>
  <c r="BL367" i="5"/>
  <c r="CR123" i="5"/>
  <c r="BL123" i="5"/>
  <c r="AZ383" i="5"/>
  <c r="CF383" i="5"/>
  <c r="BL214" i="5"/>
  <c r="CR214" i="5"/>
  <c r="CR125" i="5"/>
  <c r="BL125" i="5"/>
  <c r="AZ796" i="5"/>
  <c r="CF796" i="5"/>
  <c r="AZ65" i="5"/>
  <c r="CF65" i="5"/>
  <c r="DC156" i="5"/>
  <c r="BW156" i="5"/>
  <c r="BW57" i="5"/>
  <c r="DC57" i="5"/>
  <c r="BL679" i="5"/>
  <c r="CR679" i="5"/>
  <c r="BL234" i="5"/>
  <c r="CR234" i="5"/>
  <c r="BW391" i="5"/>
  <c r="DC391" i="5"/>
  <c r="BL963" i="5"/>
  <c r="CR963" i="5"/>
  <c r="CR714" i="5"/>
  <c r="BL714" i="5"/>
  <c r="DC374" i="5"/>
  <c r="BW374" i="5"/>
  <c r="BW779" i="5"/>
  <c r="DC779" i="5"/>
  <c r="CR129" i="5"/>
  <c r="BL129" i="5"/>
  <c r="BL402" i="5"/>
  <c r="CR402" i="5"/>
  <c r="DC654" i="5"/>
  <c r="BW654" i="5"/>
  <c r="AZ385" i="5"/>
  <c r="CF385" i="5"/>
  <c r="AZ836" i="5"/>
  <c r="CF836" i="5"/>
  <c r="AZ739" i="5"/>
  <c r="CF739" i="5"/>
  <c r="BW55" i="5"/>
  <c r="DC55" i="5"/>
  <c r="BW847" i="5"/>
  <c r="DC847" i="5"/>
  <c r="BL434" i="5"/>
  <c r="CR434" i="5"/>
  <c r="CF321" i="5"/>
  <c r="AZ321" i="5"/>
  <c r="CF442" i="5"/>
  <c r="AZ442" i="5"/>
  <c r="BL795" i="5"/>
  <c r="CR795" i="5"/>
  <c r="AZ332" i="5"/>
  <c r="CF332" i="5"/>
  <c r="AZ925" i="5"/>
  <c r="CF925" i="5"/>
  <c r="BW866" i="5"/>
  <c r="DC866" i="5"/>
  <c r="BW568" i="5"/>
  <c r="DC568" i="5"/>
  <c r="DC711" i="5"/>
  <c r="BW711" i="5"/>
  <c r="BW928" i="5"/>
  <c r="DC928" i="5"/>
  <c r="BL188" i="5"/>
  <c r="CR188" i="5"/>
  <c r="CR420" i="5"/>
  <c r="BL420" i="5"/>
  <c r="DC299" i="5"/>
  <c r="BW299" i="5"/>
  <c r="BL842" i="5"/>
  <c r="CR842" i="5"/>
  <c r="DC585" i="5"/>
  <c r="BW585" i="5"/>
  <c r="AZ328" i="5"/>
  <c r="CF328" i="5"/>
  <c r="BL850" i="5"/>
  <c r="CR850" i="5"/>
  <c r="DC975" i="5"/>
  <c r="BW975" i="5"/>
  <c r="BW796" i="5"/>
  <c r="DC796" i="5"/>
  <c r="BL838" i="5"/>
  <c r="CR838" i="5"/>
  <c r="CF508" i="5"/>
  <c r="AZ508" i="5"/>
  <c r="BL323" i="5"/>
  <c r="CR323" i="5"/>
  <c r="AZ330" i="5"/>
  <c r="CF330" i="5"/>
  <c r="DC739" i="5"/>
  <c r="BW739" i="5"/>
  <c r="BW237" i="5"/>
  <c r="DC237" i="5"/>
  <c r="BL856" i="5"/>
  <c r="CR856" i="5"/>
  <c r="BW414" i="5"/>
  <c r="DC414" i="5"/>
  <c r="CF415" i="5"/>
  <c r="AZ415" i="5"/>
  <c r="BW67" i="5"/>
  <c r="DC67" i="5"/>
  <c r="BL591" i="5"/>
  <c r="CR591" i="5"/>
  <c r="BW333" i="5"/>
  <c r="DC333" i="5"/>
  <c r="AZ679" i="5"/>
  <c r="CF679" i="5"/>
  <c r="BW298" i="5"/>
  <c r="DC298" i="5"/>
  <c r="AZ325" i="5"/>
  <c r="CF325" i="5"/>
  <c r="BW125" i="5"/>
  <c r="DC125" i="5"/>
  <c r="BL381" i="5"/>
  <c r="CR381" i="5"/>
  <c r="BL182" i="5"/>
  <c r="CR182" i="5"/>
  <c r="BL931" i="5"/>
  <c r="CR931" i="5"/>
  <c r="BW343" i="5"/>
  <c r="DC343" i="5"/>
  <c r="AZ741" i="5"/>
  <c r="CF741" i="5"/>
  <c r="AZ691" i="5"/>
  <c r="CF691" i="5"/>
  <c r="CR531" i="5"/>
  <c r="BL531" i="5"/>
  <c r="DC181" i="5"/>
  <c r="BW181" i="5"/>
  <c r="CF263" i="5"/>
  <c r="AZ263" i="5"/>
  <c r="BW872" i="5"/>
  <c r="DC872" i="5"/>
  <c r="CF488" i="5"/>
  <c r="AZ488" i="5"/>
  <c r="CF627" i="5"/>
  <c r="AZ627" i="5"/>
  <c r="DC179" i="5"/>
  <c r="BW179" i="5"/>
  <c r="BW515" i="5"/>
  <c r="DC515" i="5"/>
  <c r="DC212" i="5"/>
  <c r="BW212" i="5"/>
  <c r="AZ230" i="5"/>
  <c r="CF230" i="5"/>
  <c r="CF23" i="5"/>
  <c r="AZ23" i="5"/>
  <c r="CF97" i="5"/>
  <c r="AZ97" i="5"/>
  <c r="CR799" i="5"/>
  <c r="BL799" i="5"/>
  <c r="CR90" i="5"/>
  <c r="BL90" i="5"/>
  <c r="DC799" i="5"/>
  <c r="BW799" i="5"/>
  <c r="CF403" i="5"/>
  <c r="AZ403" i="5"/>
  <c r="DC962" i="5"/>
  <c r="BW962" i="5"/>
  <c r="DC254" i="5"/>
  <c r="BW254" i="5"/>
  <c r="BW974" i="5"/>
  <c r="DC974" i="5"/>
  <c r="DC448" i="5"/>
  <c r="BW448" i="5"/>
  <c r="BL606" i="5"/>
  <c r="CR606" i="5"/>
  <c r="DC219" i="5"/>
  <c r="BW219" i="5"/>
  <c r="CF817" i="5"/>
  <c r="AZ817" i="5"/>
  <c r="BW863" i="5"/>
  <c r="DC863" i="5"/>
  <c r="CR362" i="5"/>
  <c r="BL362" i="5"/>
  <c r="DC603" i="5"/>
  <c r="BW603" i="5"/>
  <c r="CR958" i="5"/>
  <c r="BL958" i="5"/>
  <c r="BW482" i="5"/>
  <c r="DC482" i="5"/>
  <c r="BL264" i="5"/>
  <c r="CR264" i="5"/>
  <c r="AZ268" i="5"/>
  <c r="CF268" i="5"/>
  <c r="CF958" i="5"/>
  <c r="AZ958" i="5"/>
  <c r="DC191" i="5"/>
  <c r="BW191" i="5"/>
  <c r="CR355" i="5"/>
  <c r="BL355" i="5"/>
  <c r="DC769" i="5"/>
  <c r="BW769" i="5"/>
  <c r="CR811" i="5"/>
  <c r="BL811" i="5"/>
  <c r="CR718" i="5"/>
  <c r="BL718" i="5"/>
  <c r="CR734" i="5"/>
  <c r="BL734" i="5"/>
  <c r="CF163" i="5"/>
  <c r="AZ163" i="5"/>
  <c r="BW76" i="5"/>
  <c r="DC76" i="5"/>
  <c r="AZ937" i="5"/>
  <c r="CF937" i="5"/>
  <c r="BL830" i="5"/>
  <c r="CR830" i="5"/>
  <c r="CR710" i="5"/>
  <c r="BL710" i="5"/>
  <c r="DC916" i="5"/>
  <c r="BW916" i="5"/>
  <c r="BL377" i="5"/>
  <c r="CR377" i="5"/>
  <c r="BL226" i="5"/>
  <c r="CR226" i="5"/>
  <c r="CF171" i="5"/>
  <c r="AZ171" i="5"/>
  <c r="BW663" i="5"/>
  <c r="DC663" i="5"/>
  <c r="DC813" i="5"/>
  <c r="BW813" i="5"/>
  <c r="DC674" i="5"/>
  <c r="BW674" i="5"/>
  <c r="DC106" i="5"/>
  <c r="BW106" i="5"/>
  <c r="CR740" i="5"/>
  <c r="BL740" i="5"/>
  <c r="CF394" i="5"/>
  <c r="AZ394" i="5"/>
  <c r="AZ220" i="5"/>
  <c r="CF220" i="5"/>
  <c r="BL677" i="5"/>
  <c r="CR677" i="5"/>
  <c r="AZ963" i="5"/>
  <c r="CF963" i="5"/>
  <c r="AZ698" i="5"/>
  <c r="CF698" i="5"/>
  <c r="BW545" i="5"/>
  <c r="DC545" i="5"/>
  <c r="CF686" i="5"/>
  <c r="AZ686" i="5"/>
  <c r="AZ84" i="5"/>
  <c r="CF84" i="5"/>
  <c r="CF354" i="5"/>
  <c r="AZ354" i="5"/>
  <c r="AZ775" i="5"/>
  <c r="CF775" i="5"/>
  <c r="DC133" i="5"/>
  <c r="BW133" i="5"/>
  <c r="CR145" i="5"/>
  <c r="BL145" i="5"/>
  <c r="CR199" i="5"/>
  <c r="BL199" i="5"/>
  <c r="DC130" i="5"/>
  <c r="BW130" i="5"/>
  <c r="DC957" i="5"/>
  <c r="BW957" i="5"/>
  <c r="CR680" i="5"/>
  <c r="BL680" i="5"/>
  <c r="CR662" i="5"/>
  <c r="BL662" i="5"/>
  <c r="DC476" i="5"/>
  <c r="BW476" i="5"/>
  <c r="DC903" i="5"/>
  <c r="BW903" i="5"/>
  <c r="CR296" i="5"/>
  <c r="BL296" i="5"/>
  <c r="CR557" i="5"/>
  <c r="BL557" i="5"/>
  <c r="AZ858" i="5"/>
  <c r="CF858" i="5"/>
  <c r="CR259" i="5"/>
  <c r="BL259" i="5"/>
  <c r="BW318" i="5"/>
  <c r="DC318" i="5"/>
  <c r="CR261" i="5"/>
  <c r="BL261" i="5"/>
  <c r="AZ292" i="5"/>
  <c r="CF292" i="5"/>
  <c r="BW206" i="5"/>
  <c r="DC206" i="5"/>
  <c r="BW870" i="5"/>
  <c r="DC870" i="5"/>
  <c r="BW34" i="5"/>
  <c r="DC34" i="5"/>
  <c r="BW24" i="5"/>
  <c r="DC24" i="5"/>
  <c r="CR243" i="5"/>
  <c r="BL243" i="5"/>
  <c r="CR418" i="5"/>
  <c r="BL418" i="5"/>
  <c r="DC609" i="5"/>
  <c r="BW609" i="5"/>
  <c r="CF90" i="5"/>
  <c r="AZ90" i="5"/>
  <c r="CF199" i="5"/>
  <c r="AZ199" i="5"/>
  <c r="CF774" i="5"/>
  <c r="AZ774" i="5"/>
  <c r="AZ944" i="5"/>
  <c r="CF944" i="5"/>
  <c r="CR841" i="5"/>
  <c r="BL841" i="5"/>
  <c r="DC660" i="5"/>
  <c r="BW660" i="5"/>
  <c r="AZ306" i="5"/>
  <c r="CF306" i="5"/>
  <c r="DC565" i="5"/>
  <c r="BW565" i="5"/>
  <c r="AZ677" i="5"/>
  <c r="CF677" i="5"/>
  <c r="DC231" i="5"/>
  <c r="BW231" i="5"/>
  <c r="BL588" i="5"/>
  <c r="CR588" i="5"/>
  <c r="CR89" i="5"/>
  <c r="BL89" i="5"/>
  <c r="DC561" i="5"/>
  <c r="BW561" i="5"/>
  <c r="BL642" i="5"/>
  <c r="CR642" i="5"/>
  <c r="CR304" i="5"/>
  <c r="BL304" i="5"/>
  <c r="DC954" i="5"/>
  <c r="BW954" i="5"/>
  <c r="CF379" i="5"/>
  <c r="AZ379" i="5"/>
  <c r="DC176" i="5"/>
  <c r="BW176" i="5"/>
  <c r="BL783" i="5"/>
  <c r="CR783" i="5"/>
  <c r="BW283" i="5"/>
  <c r="DC283" i="5"/>
  <c r="CR827" i="5"/>
  <c r="BL827" i="5"/>
  <c r="BL401" i="5"/>
  <c r="CR401" i="5"/>
  <c r="CR522" i="5"/>
  <c r="BL522" i="5"/>
  <c r="BW921" i="5"/>
  <c r="DC921" i="5"/>
  <c r="CF964" i="5"/>
  <c r="AZ964" i="5"/>
  <c r="BL282" i="5"/>
  <c r="CR282" i="5"/>
  <c r="BL632" i="5"/>
  <c r="CR632" i="5"/>
  <c r="CR1013" i="5"/>
  <c r="BL1013" i="5"/>
  <c r="CR696" i="5"/>
  <c r="BL696" i="5"/>
  <c r="DC290" i="5"/>
  <c r="BW290" i="5"/>
  <c r="CR823" i="5"/>
  <c r="BL823" i="5"/>
  <c r="DC1002" i="5"/>
  <c r="BW1002" i="5"/>
  <c r="AZ274" i="5"/>
  <c r="CF274" i="5"/>
  <c r="CF787" i="5"/>
  <c r="AZ787" i="5"/>
  <c r="BW272" i="5"/>
  <c r="DC272" i="5"/>
  <c r="CR189" i="5"/>
  <c r="BL189" i="5"/>
  <c r="BL108" i="5"/>
  <c r="CR108" i="5"/>
  <c r="BL871" i="5"/>
  <c r="CR871" i="5"/>
  <c r="DC651" i="5"/>
  <c r="BW651" i="5"/>
  <c r="CR382" i="5"/>
  <c r="BL382" i="5"/>
  <c r="CR392" i="5"/>
  <c r="BL392" i="5"/>
  <c r="DC569" i="5"/>
  <c r="BW569" i="5"/>
  <c r="CF288" i="5"/>
  <c r="AZ288" i="5"/>
  <c r="CR656" i="5"/>
  <c r="BL656" i="5"/>
  <c r="DC722" i="5"/>
  <c r="BW722" i="5"/>
  <c r="BW836" i="5"/>
  <c r="DC836" i="5"/>
  <c r="DC703" i="5"/>
  <c r="BW703" i="5"/>
  <c r="DC750" i="5"/>
  <c r="BW750" i="5"/>
  <c r="CF241" i="5"/>
  <c r="AZ241" i="5"/>
  <c r="CF362" i="5"/>
  <c r="AZ362" i="5"/>
  <c r="DC356" i="5"/>
  <c r="BW356" i="5"/>
  <c r="DC563" i="5"/>
  <c r="BW563" i="5"/>
  <c r="CR720" i="5"/>
  <c r="BL720" i="5"/>
  <c r="DC139" i="5"/>
  <c r="BW139" i="5"/>
  <c r="DC423" i="5"/>
  <c r="BW423" i="5"/>
  <c r="CR473" i="5"/>
  <c r="BL473" i="5"/>
  <c r="CF945" i="5"/>
  <c r="AZ945" i="5"/>
  <c r="BW425" i="5"/>
  <c r="DC425" i="5"/>
  <c r="CR388" i="5"/>
  <c r="BL388" i="5"/>
  <c r="CR764" i="5"/>
  <c r="BL764" i="5"/>
  <c r="DC620" i="5"/>
  <c r="BW620" i="5"/>
  <c r="BL822" i="5"/>
  <c r="CR822" i="5"/>
  <c r="CR292" i="5"/>
  <c r="BL292" i="5"/>
  <c r="BW259" i="5"/>
  <c r="DC259" i="5"/>
  <c r="DC712" i="5"/>
  <c r="BW712" i="5"/>
  <c r="CF819" i="5"/>
  <c r="AZ819" i="5"/>
  <c r="DC538" i="5"/>
  <c r="BW538" i="5"/>
  <c r="DC108" i="5"/>
  <c r="BW108" i="5"/>
  <c r="CR770" i="5"/>
  <c r="BL770" i="5"/>
  <c r="AZ182" i="5"/>
  <c r="CF182" i="5"/>
  <c r="CF604" i="5"/>
  <c r="AZ604" i="5"/>
  <c r="DC923" i="5"/>
  <c r="BW923" i="5"/>
  <c r="CF575" i="5"/>
  <c r="AZ575" i="5"/>
  <c r="DC905" i="5"/>
  <c r="BW905" i="5"/>
  <c r="CF954" i="5"/>
  <c r="AZ954" i="5"/>
  <c r="BL584" i="5"/>
  <c r="CR584" i="5"/>
  <c r="DC1004" i="5"/>
  <c r="BW1004" i="5"/>
  <c r="BW48" i="5"/>
  <c r="DC48" i="5"/>
  <c r="CF690" i="5"/>
  <c r="AZ690" i="5"/>
  <c r="CR124" i="5"/>
  <c r="BL124" i="5"/>
  <c r="BW72" i="5"/>
  <c r="DC72" i="5"/>
  <c r="BW74" i="5"/>
  <c r="DC74" i="5"/>
  <c r="BW340" i="5"/>
  <c r="DC340" i="5"/>
  <c r="CR782" i="5"/>
  <c r="BL782" i="5"/>
  <c r="CR692" i="5"/>
  <c r="BL692" i="5"/>
  <c r="CF482" i="5"/>
  <c r="AZ482" i="5"/>
  <c r="BL737" i="5"/>
  <c r="CR737" i="5"/>
  <c r="BL350" i="5"/>
  <c r="CR350" i="5"/>
  <c r="DC952" i="5"/>
  <c r="BW952" i="5"/>
  <c r="BL140" i="5"/>
  <c r="CR140" i="5"/>
  <c r="AZ965" i="5"/>
  <c r="CF965" i="5"/>
  <c r="CR915" i="5"/>
  <c r="BL915" i="5"/>
  <c r="AZ729" i="5"/>
  <c r="CF729" i="5"/>
  <c r="BW449" i="5"/>
  <c r="DC449" i="5"/>
  <c r="CF89" i="5"/>
  <c r="AZ89" i="5"/>
  <c r="BW971" i="5"/>
  <c r="DC971" i="5"/>
  <c r="CF547" i="5"/>
  <c r="AZ547" i="5"/>
  <c r="DC764" i="5"/>
  <c r="BW764" i="5"/>
  <c r="CF837" i="5"/>
  <c r="AZ837" i="5"/>
  <c r="AZ707" i="5"/>
  <c r="CF707" i="5"/>
  <c r="CF493" i="5"/>
  <c r="AZ493" i="5"/>
  <c r="CR209" i="5"/>
  <c r="BL209" i="5"/>
  <c r="CF656" i="5"/>
  <c r="AZ656" i="5"/>
  <c r="CR207" i="5"/>
  <c r="BL207" i="5"/>
  <c r="CF605" i="5"/>
  <c r="AZ605" i="5"/>
  <c r="DC362" i="5"/>
  <c r="BW362" i="5"/>
  <c r="AZ908" i="5"/>
  <c r="CF908" i="5"/>
  <c r="CF519" i="5"/>
  <c r="AZ519" i="5"/>
  <c r="DC990" i="5"/>
  <c r="BW990" i="5"/>
  <c r="DC648" i="5"/>
  <c r="BW648" i="5"/>
  <c r="BW45" i="5"/>
  <c r="DC45" i="5"/>
  <c r="BW243" i="5"/>
  <c r="DC243" i="5"/>
  <c r="BL930" i="5"/>
  <c r="CR930" i="5"/>
  <c r="AZ416" i="5"/>
  <c r="CF416" i="5"/>
  <c r="CR33" i="5"/>
  <c r="BL33" i="5"/>
  <c r="CR357" i="5"/>
  <c r="BL357" i="5"/>
  <c r="CR521" i="5"/>
  <c r="BL521" i="5"/>
  <c r="BL311" i="5"/>
  <c r="CR311" i="5"/>
  <c r="CR65" i="5"/>
  <c r="BL65" i="5"/>
  <c r="AZ509" i="5"/>
  <c r="CF509" i="5"/>
  <c r="AZ148" i="5"/>
  <c r="CF148" i="5"/>
  <c r="AZ389" i="5"/>
  <c r="CF389" i="5"/>
  <c r="DC152" i="5"/>
  <c r="BW152" i="5"/>
  <c r="BW171" i="5"/>
  <c r="DC171" i="5"/>
  <c r="BL673" i="5"/>
  <c r="CR673" i="5"/>
  <c r="CR53" i="5"/>
  <c r="BL53" i="5"/>
  <c r="BL810" i="5"/>
  <c r="CR810" i="5"/>
  <c r="BL617" i="5"/>
  <c r="CR617" i="5"/>
  <c r="BW346" i="5"/>
  <c r="DC346" i="5"/>
  <c r="BL308" i="5"/>
  <c r="CR308" i="5"/>
  <c r="BL316" i="5"/>
  <c r="CR316" i="5"/>
  <c r="AZ66" i="5"/>
  <c r="CF66" i="5"/>
  <c r="DC570" i="5"/>
  <c r="BW570" i="5"/>
  <c r="CR115" i="5"/>
  <c r="BL115" i="5"/>
  <c r="CR482" i="5"/>
  <c r="BL482" i="5"/>
  <c r="BL405" i="5"/>
  <c r="CR405" i="5"/>
  <c r="AZ48" i="5"/>
  <c r="CF48" i="5"/>
  <c r="BL70" i="5"/>
  <c r="CR70" i="5"/>
  <c r="AZ466" i="5"/>
  <c r="CF466" i="5"/>
  <c r="AZ398" i="5"/>
  <c r="CF398" i="5"/>
  <c r="BL352" i="5"/>
  <c r="CR352" i="5"/>
  <c r="CF526" i="5"/>
  <c r="AZ526" i="5"/>
  <c r="BW491" i="5"/>
  <c r="DC491" i="5"/>
  <c r="CR281" i="5"/>
  <c r="BL281" i="5"/>
  <c r="AZ284" i="5"/>
  <c r="CF284" i="5"/>
  <c r="AZ400" i="5"/>
  <c r="CF400" i="5"/>
  <c r="CR263" i="5"/>
  <c r="BL263" i="5"/>
  <c r="BL346" i="5"/>
  <c r="CR346" i="5"/>
  <c r="BW105" i="5"/>
  <c r="DC105" i="5"/>
  <c r="BW890" i="5"/>
  <c r="DC890" i="5"/>
  <c r="CF17" i="5"/>
  <c r="AZ17" i="5"/>
  <c r="BL1004" i="5"/>
  <c r="CR1004" i="5"/>
  <c r="CF447" i="5"/>
  <c r="AZ447" i="5"/>
  <c r="BL513" i="5"/>
  <c r="CR513" i="5"/>
  <c r="CF249" i="5"/>
  <c r="AZ249" i="5"/>
  <c r="BW574" i="5"/>
  <c r="DC574" i="5"/>
  <c r="BL560" i="5"/>
  <c r="CR560" i="5"/>
  <c r="BW642" i="5"/>
  <c r="DC642" i="5"/>
  <c r="AZ952" i="5"/>
  <c r="CF952" i="5"/>
  <c r="BM46" i="5"/>
  <c r="CS46" i="5"/>
  <c r="AZ70" i="5"/>
  <c r="CF70" i="5"/>
  <c r="BW747" i="5"/>
  <c r="DC747" i="5"/>
  <c r="BL965" i="5"/>
  <c r="CR965" i="5"/>
  <c r="BL75" i="5"/>
  <c r="CR75" i="5"/>
  <c r="BW218" i="5"/>
  <c r="DC218" i="5"/>
  <c r="BL771" i="5"/>
  <c r="CR771" i="5"/>
  <c r="AZ593" i="5"/>
  <c r="CF593" i="5"/>
  <c r="BL286" i="5"/>
  <c r="CR286" i="5"/>
  <c r="CR864" i="5"/>
  <c r="BL864" i="5"/>
  <c r="DC93" i="5"/>
  <c r="BW93" i="5"/>
  <c r="DC980" i="5"/>
  <c r="BW980" i="5"/>
  <c r="AZ695" i="5"/>
  <c r="CF695" i="5"/>
  <c r="BW523" i="5"/>
  <c r="DC523" i="5"/>
  <c r="BW27" i="5"/>
  <c r="DC27" i="5"/>
  <c r="CF386" i="5"/>
  <c r="AZ386" i="5"/>
  <c r="CF957" i="5"/>
  <c r="AZ957" i="5"/>
  <c r="CF660" i="5"/>
  <c r="AZ660" i="5"/>
  <c r="BL705" i="5"/>
  <c r="CR705" i="5"/>
  <c r="DC987" i="5"/>
  <c r="BW987" i="5"/>
  <c r="CR1002" i="5"/>
  <c r="BL1002" i="5"/>
  <c r="DC245" i="5"/>
  <c r="BW245" i="5"/>
  <c r="CF955" i="5"/>
  <c r="AZ955" i="5"/>
  <c r="CR797" i="5"/>
  <c r="BL797" i="5"/>
  <c r="BL448" i="5"/>
  <c r="CR448" i="5"/>
  <c r="DC405" i="5"/>
  <c r="BW405" i="5"/>
  <c r="CF947" i="5"/>
  <c r="AZ947" i="5"/>
  <c r="BW273" i="5"/>
  <c r="DC273" i="5"/>
  <c r="CR643" i="5"/>
  <c r="BL643" i="5"/>
  <c r="BL268" i="5"/>
  <c r="CR268" i="5"/>
  <c r="CR907" i="5"/>
  <c r="BL907" i="5"/>
  <c r="DC774" i="5"/>
  <c r="BW774" i="5"/>
  <c r="CR431" i="5"/>
  <c r="BL431" i="5"/>
  <c r="DC991" i="5"/>
  <c r="BW991" i="5"/>
  <c r="AZ511" i="5"/>
  <c r="CF511" i="5"/>
  <c r="CR21" i="5"/>
  <c r="BL21" i="5"/>
  <c r="BW587" i="5"/>
  <c r="DC587" i="5"/>
  <c r="CR424" i="5"/>
  <c r="BL424" i="5"/>
  <c r="AZ959" i="5"/>
  <c r="CF959" i="5"/>
  <c r="CF520" i="5"/>
  <c r="AZ520" i="5"/>
  <c r="DC208" i="5"/>
  <c r="BW208" i="5"/>
  <c r="AZ187" i="5"/>
  <c r="CF187" i="5"/>
  <c r="BW591" i="5"/>
  <c r="DC591" i="5"/>
  <c r="CF535" i="5"/>
  <c r="AZ535" i="5"/>
  <c r="AZ902" i="5"/>
  <c r="CF902" i="5"/>
  <c r="BW683" i="5"/>
  <c r="DC683" i="5"/>
  <c r="BW741" i="5"/>
  <c r="DC741" i="5"/>
  <c r="CR866" i="5"/>
  <c r="BL866" i="5"/>
  <c r="BW800" i="5"/>
  <c r="DC800" i="5"/>
  <c r="CR869" i="5"/>
  <c r="BL869" i="5"/>
  <c r="AZ410" i="5"/>
  <c r="CF410" i="5"/>
  <c r="BW33" i="5"/>
  <c r="DC33" i="5"/>
  <c r="AZ73" i="5"/>
  <c r="CF73" i="5"/>
  <c r="CF18" i="5"/>
  <c r="AZ18" i="5"/>
  <c r="AZ898" i="5"/>
  <c r="CF898" i="5"/>
  <c r="DC645" i="5"/>
  <c r="BW645" i="5"/>
  <c r="DC875" i="5"/>
  <c r="BW875" i="5"/>
  <c r="AZ72" i="5"/>
  <c r="CF72" i="5"/>
  <c r="DC616" i="5"/>
  <c r="BW616" i="5"/>
  <c r="DC479" i="5"/>
  <c r="BW479" i="5"/>
  <c r="BW38" i="5"/>
  <c r="DC38" i="5"/>
  <c r="BW483" i="5"/>
  <c r="DC483" i="5"/>
  <c r="DC177" i="5"/>
  <c r="BW177" i="5"/>
  <c r="BW101" i="5"/>
  <c r="DC101" i="5"/>
  <c r="CR265" i="5"/>
  <c r="BL265" i="5"/>
  <c r="AZ857" i="5"/>
  <c r="CF857" i="5"/>
  <c r="BL789" i="5"/>
  <c r="CR789" i="5"/>
  <c r="BW210" i="5"/>
  <c r="DC210" i="5"/>
  <c r="BL920" i="5"/>
  <c r="CR920" i="5"/>
  <c r="CR487" i="5"/>
  <c r="BL487" i="5"/>
  <c r="AZ44" i="5"/>
  <c r="CF44" i="5"/>
  <c r="CR19" i="5"/>
  <c r="BL19" i="5"/>
  <c r="CR103" i="5"/>
  <c r="BL103" i="5"/>
  <c r="DC646" i="5"/>
  <c r="BW646" i="5"/>
  <c r="CF281" i="5"/>
  <c r="AZ281" i="5"/>
  <c r="AZ562" i="5"/>
  <c r="CF562" i="5"/>
  <c r="DC728" i="5"/>
  <c r="BW728" i="5"/>
  <c r="CF63" i="5"/>
  <c r="AZ63" i="5"/>
  <c r="AZ926" i="5"/>
  <c r="CF926" i="5"/>
  <c r="CR99" i="5"/>
  <c r="BL99" i="5"/>
  <c r="CR874" i="5"/>
  <c r="BL874" i="5"/>
  <c r="BL328" i="5"/>
  <c r="CR328" i="5"/>
  <c r="AZ912" i="5"/>
  <c r="CF912" i="5"/>
  <c r="BW963" i="5"/>
  <c r="DC963" i="5"/>
  <c r="BL426" i="5"/>
  <c r="CR426" i="5"/>
  <c r="CF22" i="5"/>
  <c r="AZ22" i="5"/>
  <c r="AZ767" i="5"/>
  <c r="CF767" i="5"/>
  <c r="CF265" i="5"/>
  <c r="AZ265" i="5"/>
  <c r="DC805" i="5"/>
  <c r="BW805" i="5"/>
  <c r="DC632" i="5"/>
  <c r="BW632" i="5"/>
  <c r="AZ50" i="5"/>
  <c r="CF50" i="5"/>
  <c r="BW95" i="5"/>
  <c r="DC95" i="5"/>
  <c r="DC640" i="5"/>
  <c r="BW640" i="5"/>
  <c r="AZ548" i="5"/>
  <c r="CF548" i="5"/>
  <c r="BL32" i="5"/>
  <c r="CR32" i="5"/>
  <c r="AZ683" i="5"/>
  <c r="CF683" i="5"/>
  <c r="CR647" i="5"/>
  <c r="BL647" i="5"/>
  <c r="BW18" i="5"/>
  <c r="DC18" i="5"/>
  <c r="AZ550" i="5"/>
  <c r="CF550" i="5"/>
  <c r="CR233" i="5"/>
  <c r="BL233" i="5"/>
  <c r="AZ414" i="5"/>
  <c r="CF414" i="5"/>
  <c r="BW532" i="5"/>
  <c r="DC532" i="5"/>
  <c r="CF441" i="5"/>
  <c r="AZ441" i="5"/>
  <c r="DC514" i="5"/>
  <c r="BW514" i="5"/>
  <c r="BW878" i="5"/>
  <c r="DC878" i="5"/>
  <c r="BW26" i="5"/>
  <c r="DC26" i="5"/>
  <c r="DC861" i="5"/>
  <c r="BW861" i="5"/>
  <c r="AZ779" i="5"/>
  <c r="CF779" i="5"/>
  <c r="CF1004" i="5"/>
  <c r="AZ1004" i="5"/>
  <c r="BL428" i="5"/>
  <c r="CR428" i="5"/>
  <c r="DC287" i="5"/>
  <c r="BW287" i="5"/>
  <c r="CF26" i="5"/>
  <c r="AZ26" i="5"/>
  <c r="AZ523" i="5"/>
  <c r="CF523" i="5"/>
  <c r="AZ1010" i="5"/>
  <c r="CF1010" i="5"/>
  <c r="AZ448" i="5"/>
  <c r="CF448" i="5"/>
  <c r="BL326" i="5"/>
  <c r="CR326" i="5"/>
  <c r="DC489" i="5"/>
  <c r="BW489" i="5"/>
  <c r="BL77" i="5"/>
  <c r="CR77" i="5"/>
  <c r="BW743" i="5"/>
  <c r="DC743" i="5"/>
  <c r="DC634" i="5"/>
  <c r="BW634" i="5"/>
  <c r="AZ286" i="5"/>
  <c r="CF286" i="5"/>
  <c r="BW91" i="5"/>
  <c r="DC91" i="5"/>
  <c r="BW16" i="5"/>
  <c r="DC16" i="5"/>
  <c r="AZ689" i="5"/>
  <c r="CF689" i="5"/>
  <c r="AZ74" i="5"/>
  <c r="CF74" i="5"/>
  <c r="DC358" i="5"/>
  <c r="BW358" i="5"/>
  <c r="AZ144" i="5"/>
  <c r="CF144" i="5"/>
  <c r="BL470" i="5"/>
  <c r="CR470" i="5"/>
  <c r="AZ404" i="5"/>
  <c r="CF404" i="5"/>
  <c r="AZ185" i="5"/>
  <c r="CF185" i="5"/>
  <c r="AZ487" i="5"/>
  <c r="CF487" i="5"/>
  <c r="BL49" i="5"/>
  <c r="CR49" i="5"/>
  <c r="BW926" i="5"/>
  <c r="DC926" i="5"/>
  <c r="BW996" i="5"/>
  <c r="DC996" i="5"/>
  <c r="BL980" i="5"/>
  <c r="CR980" i="5"/>
  <c r="CF440" i="5"/>
  <c r="AZ440" i="5"/>
  <c r="CR79" i="5"/>
  <c r="BL79" i="5"/>
  <c r="DC226" i="5"/>
  <c r="BW226" i="5"/>
  <c r="CF723" i="5"/>
  <c r="AZ723" i="5"/>
  <c r="BW230" i="5"/>
  <c r="DC230" i="5"/>
  <c r="BW749" i="5"/>
  <c r="DC749" i="5"/>
  <c r="BL309" i="5"/>
  <c r="CR309" i="5"/>
  <c r="AZ669" i="5"/>
  <c r="CF669" i="5"/>
  <c r="BL691" i="5"/>
  <c r="CR691" i="5"/>
  <c r="BL637" i="5"/>
  <c r="CR637" i="5"/>
  <c r="BW440" i="5"/>
  <c r="DC440" i="5"/>
  <c r="BL926" i="5"/>
  <c r="CR926" i="5"/>
  <c r="CR443" i="5"/>
  <c r="BL443" i="5"/>
  <c r="BL423" i="5"/>
  <c r="CR423" i="5"/>
  <c r="CR255" i="5"/>
  <c r="BL255" i="5"/>
  <c r="BL481" i="5"/>
  <c r="CR481" i="5"/>
  <c r="AZ146" i="5"/>
  <c r="CF146" i="5"/>
  <c r="CF59" i="5"/>
  <c r="AZ59" i="5"/>
  <c r="CR471" i="5"/>
  <c r="BL471" i="5"/>
  <c r="DC795" i="5"/>
  <c r="BW795" i="5"/>
  <c r="AZ186" i="5"/>
  <c r="CF186" i="5"/>
  <c r="CF486" i="5"/>
  <c r="AZ486" i="5"/>
  <c r="CF649" i="5"/>
  <c r="AZ649" i="5"/>
  <c r="AZ472" i="5"/>
  <c r="CF472" i="5"/>
  <c r="CR112" i="5"/>
  <c r="BL112" i="5"/>
  <c r="BL723" i="5"/>
  <c r="CR723" i="5"/>
  <c r="BL768" i="5"/>
  <c r="CR768" i="5"/>
  <c r="CR658" i="5"/>
  <c r="BL658" i="5"/>
  <c r="CR227" i="5"/>
  <c r="BL227" i="5"/>
  <c r="AZ803" i="5"/>
  <c r="CF803" i="5"/>
  <c r="DC199" i="5"/>
  <c r="BW199" i="5"/>
  <c r="CR219" i="5"/>
  <c r="BL219" i="5"/>
  <c r="CF692" i="5"/>
  <c r="AZ692" i="5"/>
  <c r="CR937" i="5"/>
  <c r="BL937" i="5"/>
  <c r="DC891" i="5"/>
  <c r="BW891" i="5"/>
  <c r="AZ610" i="5"/>
  <c r="CF610" i="5"/>
  <c r="CR941" i="5"/>
  <c r="BL941" i="5"/>
  <c r="CR203" i="5"/>
  <c r="BL203" i="5"/>
  <c r="DC543" i="5"/>
  <c r="BW543" i="5"/>
  <c r="CF377" i="5"/>
  <c r="AZ377" i="5"/>
  <c r="DC163" i="5"/>
  <c r="BW163" i="5"/>
  <c r="CF766" i="5"/>
  <c r="AZ766" i="5"/>
  <c r="DC804" i="5"/>
  <c r="BW804" i="5"/>
  <c r="DC471" i="5"/>
  <c r="BW471" i="5"/>
  <c r="BL616" i="5"/>
  <c r="CR616" i="5"/>
  <c r="DC680" i="5"/>
  <c r="BW680" i="5"/>
  <c r="BW814" i="5"/>
  <c r="DC814" i="5"/>
  <c r="CF207" i="5"/>
  <c r="AZ207" i="5"/>
  <c r="CR225" i="5"/>
  <c r="BL225" i="5"/>
  <c r="CF1000" i="5"/>
  <c r="AZ1000" i="5"/>
  <c r="CR604" i="5"/>
  <c r="BL604" i="5"/>
  <c r="CF473" i="5"/>
  <c r="AZ473" i="5"/>
  <c r="DC114" i="5"/>
  <c r="BW114" i="5"/>
  <c r="DC467" i="5"/>
  <c r="BW467" i="5"/>
  <c r="DC612" i="5"/>
  <c r="BW612" i="5"/>
  <c r="DC945" i="5"/>
  <c r="BW945" i="5"/>
  <c r="BW332" i="5"/>
  <c r="DC332" i="5"/>
  <c r="CF921" i="5"/>
  <c r="AZ921" i="5"/>
  <c r="CF237" i="5"/>
  <c r="AZ237" i="5"/>
  <c r="CF728" i="5"/>
  <c r="AZ728" i="5"/>
  <c r="BW803" i="5"/>
  <c r="DC803" i="5"/>
  <c r="BW338" i="5"/>
  <c r="DC338" i="5"/>
  <c r="CF457" i="5"/>
  <c r="AZ457" i="5"/>
  <c r="DC399" i="5"/>
  <c r="BW399" i="5"/>
  <c r="AZ988" i="5"/>
  <c r="CF988" i="5"/>
  <c r="CR301" i="5"/>
  <c r="BL301" i="5"/>
  <c r="DC744" i="5"/>
  <c r="BW744" i="5"/>
  <c r="CR293" i="5"/>
  <c r="BL293" i="5"/>
  <c r="DC812" i="5"/>
  <c r="BW812" i="5"/>
  <c r="CR369" i="5"/>
  <c r="BL369" i="5"/>
  <c r="AZ869" i="5"/>
  <c r="CF869" i="5"/>
  <c r="BW539" i="5"/>
  <c r="DC539" i="5"/>
  <c r="BW344" i="5"/>
  <c r="DC344" i="5"/>
  <c r="BL942" i="5"/>
  <c r="CR942" i="5"/>
  <c r="AZ329" i="5"/>
  <c r="CF329" i="5"/>
  <c r="CR533" i="5"/>
  <c r="BL533" i="5"/>
  <c r="DC182" i="5"/>
  <c r="BW182" i="5"/>
  <c r="CR106" i="5"/>
  <c r="BL106" i="5"/>
  <c r="BW558" i="5"/>
  <c r="DC558" i="5"/>
  <c r="CR819" i="5"/>
  <c r="BL819" i="5"/>
  <c r="DC738" i="5"/>
  <c r="BW738" i="5"/>
  <c r="CF703" i="5"/>
  <c r="AZ703" i="5"/>
  <c r="CF688" i="5"/>
  <c r="AZ688" i="5"/>
  <c r="CR879" i="5"/>
  <c r="BL879" i="5"/>
  <c r="DC549" i="5"/>
  <c r="BW549" i="5"/>
  <c r="DC672" i="5"/>
  <c r="BW672" i="5"/>
  <c r="DC207" i="5"/>
  <c r="BW207" i="5"/>
  <c r="CF423" i="5"/>
  <c r="AZ423" i="5"/>
  <c r="CR878" i="5"/>
  <c r="BL878" i="5"/>
  <c r="CR489" i="5"/>
  <c r="BL489" i="5"/>
  <c r="AZ628" i="5"/>
  <c r="CF628" i="5"/>
  <c r="CR171" i="5"/>
  <c r="BL171" i="5"/>
  <c r="J47" i="3"/>
  <c r="J49" i="3"/>
  <c r="K45" i="3"/>
  <c r="BL290" i="5"/>
  <c r="CR290" i="5"/>
  <c r="AZ340" i="5"/>
  <c r="CF340" i="5"/>
  <c r="CF285" i="5"/>
  <c r="AZ285" i="5"/>
  <c r="BL334" i="5"/>
  <c r="CR334" i="5"/>
  <c r="DC723" i="5"/>
  <c r="BW723" i="5"/>
  <c r="BL52" i="5"/>
  <c r="CR52" i="5"/>
  <c r="AZ919" i="5"/>
  <c r="CF919" i="5"/>
  <c r="DC301" i="5"/>
  <c r="BW301" i="5"/>
  <c r="BL934" i="5"/>
  <c r="CR934" i="5"/>
  <c r="DC823" i="5"/>
  <c r="BW823" i="5"/>
  <c r="DC742" i="5"/>
  <c r="BW742" i="5"/>
  <c r="BW257" i="5"/>
  <c r="DC257" i="5"/>
  <c r="CR394" i="5"/>
  <c r="BL394" i="5"/>
  <c r="BW968" i="5"/>
  <c r="DC968" i="5"/>
  <c r="BW469" i="5"/>
  <c r="DC469" i="5"/>
  <c r="CR229" i="5"/>
  <c r="BL229" i="5"/>
  <c r="CR646" i="5"/>
  <c r="BL646" i="5"/>
  <c r="CR499" i="5"/>
  <c r="BL499" i="5"/>
  <c r="AZ675" i="5"/>
  <c r="CF675" i="5"/>
  <c r="AZ534" i="5"/>
  <c r="CF534" i="5"/>
  <c r="AZ316" i="5"/>
  <c r="CF316" i="5"/>
  <c r="DC378" i="5"/>
  <c r="BW378" i="5"/>
  <c r="CF439" i="5"/>
  <c r="AZ439" i="5"/>
  <c r="AZ934" i="5"/>
  <c r="CF934" i="5"/>
  <c r="CF297" i="5"/>
  <c r="AZ297" i="5"/>
  <c r="AZ813" i="5"/>
  <c r="CF813" i="5"/>
  <c r="CR766" i="5"/>
  <c r="BL766" i="5"/>
  <c r="DC465" i="5"/>
  <c r="BW465" i="5"/>
  <c r="BW937" i="5"/>
  <c r="DC937" i="5"/>
  <c r="CF388" i="5"/>
  <c r="AZ388" i="5"/>
  <c r="DC877" i="5"/>
  <c r="BW877" i="5"/>
  <c r="DC964" i="5"/>
  <c r="BW964" i="5"/>
  <c r="CF409" i="5"/>
  <c r="AZ409" i="5"/>
  <c r="CF590" i="5"/>
  <c r="AZ590" i="5"/>
  <c r="CF106" i="5"/>
  <c r="AZ106" i="5"/>
  <c r="BW461" i="5"/>
  <c r="DC461" i="5"/>
  <c r="CF252" i="5"/>
  <c r="AZ252" i="5"/>
  <c r="CF543" i="5"/>
  <c r="AZ543" i="5"/>
  <c r="CR390" i="5"/>
  <c r="BL390" i="5"/>
  <c r="CR372" i="5"/>
  <c r="BL372" i="5"/>
  <c r="AZ673" i="5"/>
  <c r="CF673" i="5"/>
  <c r="CR351" i="5"/>
  <c r="BL351" i="5"/>
  <c r="CR831" i="5"/>
  <c r="BL831" i="5"/>
  <c r="BW522" i="5"/>
  <c r="DC522" i="5"/>
  <c r="DC209" i="5"/>
  <c r="BW209" i="5"/>
  <c r="CF680" i="5"/>
  <c r="AZ680" i="5"/>
  <c r="BL859" i="5"/>
  <c r="CR859" i="5"/>
  <c r="BL363" i="5"/>
  <c r="CR363" i="5"/>
  <c r="CR644" i="5"/>
  <c r="BL644" i="5"/>
  <c r="DC935" i="5"/>
  <c r="BW935" i="5"/>
  <c r="CR496" i="5"/>
  <c r="BL496" i="5"/>
  <c r="BL501" i="5"/>
  <c r="CR501" i="5"/>
  <c r="DC138" i="5"/>
  <c r="BW138" i="5"/>
  <c r="CR445" i="5"/>
  <c r="BL445" i="5"/>
  <c r="DC599" i="5"/>
  <c r="BW599" i="5"/>
  <c r="AZ663" i="5"/>
  <c r="CF663" i="5"/>
  <c r="CF356" i="5"/>
  <c r="AZ356" i="5"/>
  <c r="DC567" i="5"/>
  <c r="BW567" i="5"/>
  <c r="CR139" i="5"/>
  <c r="BL139" i="5"/>
  <c r="AZ134" i="5"/>
  <c r="CF134" i="5"/>
  <c r="BW68" i="5"/>
  <c r="DC68" i="5"/>
  <c r="BL775" i="5"/>
  <c r="CR775" i="5"/>
  <c r="CR577" i="5"/>
  <c r="BL577" i="5"/>
  <c r="CF758" i="5"/>
  <c r="AZ758" i="5"/>
  <c r="CF94" i="5"/>
  <c r="AZ94" i="5"/>
  <c r="DC960" i="5"/>
  <c r="BW960" i="5"/>
  <c r="CF85" i="5"/>
  <c r="AZ85" i="5"/>
  <c r="CR880" i="5"/>
  <c r="BL880" i="5"/>
  <c r="CF732" i="5"/>
  <c r="AZ732" i="5"/>
  <c r="AZ322" i="5"/>
  <c r="CF322" i="5"/>
  <c r="AZ570" i="5"/>
  <c r="CF570" i="5"/>
  <c r="CF358" i="5"/>
  <c r="AZ358" i="5"/>
  <c r="DC748" i="5"/>
  <c r="BW748" i="5"/>
  <c r="CR173" i="5"/>
  <c r="BL173" i="5"/>
  <c r="CF374" i="5"/>
  <c r="AZ374" i="5"/>
  <c r="CF211" i="5"/>
  <c r="AZ211" i="5"/>
  <c r="CR742" i="5"/>
  <c r="BL742" i="5"/>
  <c r="AZ843" i="5"/>
  <c r="CF843" i="5"/>
  <c r="CF419" i="5"/>
  <c r="AZ419" i="5"/>
  <c r="BW583" i="5"/>
  <c r="DC583" i="5"/>
  <c r="BW255" i="5"/>
  <c r="DC255" i="5"/>
  <c r="AZ784" i="5"/>
  <c r="CF784" i="5"/>
  <c r="CF672" i="5"/>
  <c r="AZ672" i="5"/>
  <c r="BW316" i="5"/>
  <c r="DC316" i="5"/>
  <c r="BL634" i="5"/>
  <c r="CR634" i="5"/>
  <c r="CR933" i="5"/>
  <c r="BL933" i="5"/>
  <c r="CF915" i="5"/>
  <c r="AZ915" i="5"/>
  <c r="CR839" i="5"/>
  <c r="BL839" i="5"/>
  <c r="BL538" i="5"/>
  <c r="CR538" i="5"/>
  <c r="CR559" i="5"/>
  <c r="BL559" i="5"/>
  <c r="CF242" i="5"/>
  <c r="AZ242" i="5"/>
  <c r="CR549" i="5"/>
  <c r="BL549" i="5"/>
  <c r="AZ188" i="5"/>
  <c r="CF188" i="5"/>
  <c r="AZ210" i="5"/>
  <c r="CF210" i="5"/>
  <c r="AZ654" i="5"/>
  <c r="CF654" i="5"/>
  <c r="AZ371" i="5"/>
  <c r="CF371" i="5"/>
  <c r="BL876" i="5"/>
  <c r="CR876" i="5"/>
  <c r="CR923" i="5"/>
  <c r="BL923" i="5"/>
  <c r="CF833" i="5"/>
  <c r="AZ833" i="5"/>
  <c r="CR217" i="5"/>
  <c r="BL217" i="5"/>
  <c r="BL156" i="5"/>
  <c r="CR156" i="5"/>
  <c r="CR376" i="5"/>
  <c r="BL376" i="5"/>
  <c r="BL1010" i="5"/>
  <c r="CR1010" i="5"/>
  <c r="AZ212" i="5"/>
  <c r="CF212" i="5"/>
  <c r="BL946" i="5"/>
  <c r="CR946" i="5"/>
  <c r="CF1005" i="5"/>
  <c r="AZ1005" i="5"/>
  <c r="DC668" i="5"/>
  <c r="BW668" i="5"/>
  <c r="CF587" i="5"/>
  <c r="AZ587" i="5"/>
  <c r="DC690" i="5"/>
  <c r="BW690" i="5"/>
  <c r="BW976" i="5"/>
  <c r="DC976" i="5"/>
  <c r="CF236" i="5"/>
  <c r="AZ236" i="5"/>
  <c r="BL158" i="5"/>
  <c r="CR158" i="5"/>
  <c r="BL657" i="5"/>
  <c r="CR657" i="5"/>
  <c r="BW404" i="5"/>
  <c r="DC404" i="5"/>
  <c r="CR672" i="5"/>
  <c r="BL672" i="5"/>
  <c r="CR670" i="5"/>
  <c r="BL670" i="5"/>
  <c r="CR205" i="5"/>
  <c r="BL205" i="5"/>
  <c r="CR157" i="5"/>
  <c r="BL157" i="5"/>
  <c r="AZ324" i="5"/>
  <c r="CF324" i="5"/>
  <c r="DC773" i="5"/>
  <c r="BW773" i="5"/>
  <c r="BW196" i="5"/>
  <c r="DC196" i="5"/>
  <c r="DC590" i="5"/>
  <c r="BW590" i="5"/>
  <c r="CF563" i="5"/>
  <c r="AZ563" i="5"/>
  <c r="CF357" i="5"/>
  <c r="AZ357" i="5"/>
  <c r="DC396" i="5"/>
  <c r="BW396" i="5"/>
  <c r="CF247" i="5"/>
  <c r="AZ247" i="5"/>
  <c r="CR596" i="5"/>
  <c r="BL596" i="5"/>
  <c r="CR374" i="5"/>
  <c r="BL374" i="5"/>
  <c r="CF913" i="5"/>
  <c r="AZ913" i="5"/>
  <c r="BL134" i="5"/>
  <c r="CR134" i="5"/>
  <c r="BL222" i="5"/>
  <c r="CR222" i="5"/>
  <c r="CR813" i="5"/>
  <c r="BL813" i="5"/>
  <c r="CF392" i="5"/>
  <c r="AZ392" i="5"/>
  <c r="CR756" i="5"/>
  <c r="BL756" i="5"/>
  <c r="BW494" i="5"/>
  <c r="DC494" i="5"/>
  <c r="DC694" i="5"/>
  <c r="BW694" i="5"/>
  <c r="BW468" i="5"/>
  <c r="DC468" i="5"/>
  <c r="AZ282" i="5"/>
  <c r="CF282" i="5"/>
  <c r="BW849" i="5"/>
  <c r="DC849" i="5"/>
  <c r="CR231" i="5"/>
  <c r="BL231" i="5"/>
  <c r="BL464" i="5"/>
  <c r="CR464" i="5"/>
  <c r="CF524" i="5"/>
  <c r="AZ524" i="5"/>
  <c r="BW50" i="5"/>
  <c r="DC50" i="5"/>
  <c r="BL441" i="5"/>
  <c r="CR441" i="5"/>
  <c r="DC216" i="5"/>
  <c r="BW216" i="5"/>
  <c r="BL780" i="5"/>
  <c r="CR780" i="5"/>
  <c r="CR467" i="5"/>
  <c r="BL467" i="5"/>
  <c r="CR975" i="5"/>
  <c r="BL975" i="5"/>
  <c r="AZ625" i="5"/>
  <c r="CF625" i="5"/>
  <c r="CF840" i="5"/>
  <c r="AZ840" i="5"/>
  <c r="BL621" i="5"/>
  <c r="CR621" i="5"/>
  <c r="CR395" i="5"/>
  <c r="BL395" i="5"/>
  <c r="BL284" i="5"/>
  <c r="CR284" i="5"/>
  <c r="DC369" i="5"/>
  <c r="BW369" i="5"/>
  <c r="BL848" i="5"/>
  <c r="CR848" i="5"/>
  <c r="BW763" i="5"/>
  <c r="DC763" i="5"/>
  <c r="BL904" i="5"/>
  <c r="CR904" i="5"/>
  <c r="BL391" i="5"/>
  <c r="CR391" i="5"/>
  <c r="BW647" i="5"/>
  <c r="DC647" i="5"/>
  <c r="BW36" i="5"/>
  <c r="DC36" i="5"/>
  <c r="AZ847" i="5"/>
  <c r="CF847" i="5"/>
  <c r="CF613" i="5"/>
  <c r="AZ613" i="5"/>
  <c r="BL348" i="5"/>
  <c r="CR348" i="5"/>
  <c r="BL414" i="5"/>
  <c r="CR414" i="5"/>
  <c r="BW393" i="5"/>
  <c r="DC393" i="5"/>
  <c r="BL772" i="5"/>
  <c r="CR772" i="5"/>
  <c r="BL335" i="5"/>
  <c r="CR335" i="5"/>
  <c r="BW339" i="5"/>
  <c r="DC339" i="5"/>
  <c r="BL16" i="5"/>
  <c r="CR16" i="5"/>
  <c r="AZ42" i="5"/>
  <c r="CF42" i="5"/>
  <c r="AZ164" i="5"/>
  <c r="CF164" i="5"/>
  <c r="CR515" i="5"/>
  <c r="BL515" i="5"/>
  <c r="BL683" i="5"/>
  <c r="CR683" i="5"/>
  <c r="BW37" i="5"/>
  <c r="DC37" i="5"/>
  <c r="BL837" i="5"/>
  <c r="CR837" i="5"/>
  <c r="BL412" i="5"/>
  <c r="CR412" i="5"/>
  <c r="DC792" i="5"/>
  <c r="BW792" i="5"/>
  <c r="AZ942" i="5"/>
  <c r="CF942" i="5"/>
  <c r="CR97" i="5"/>
  <c r="BL97" i="5"/>
  <c r="BL138" i="5"/>
  <c r="CR138" i="5"/>
  <c r="DC1008" i="5"/>
  <c r="BW1008" i="5"/>
  <c r="BW365" i="5"/>
  <c r="DC365" i="5"/>
  <c r="DC371" i="5"/>
  <c r="BW371" i="5"/>
  <c r="AZ36" i="5"/>
  <c r="CF36" i="5"/>
  <c r="BL749" i="5"/>
  <c r="CR749" i="5"/>
  <c r="BW802" i="5"/>
  <c r="DC802" i="5"/>
  <c r="BW164" i="5"/>
  <c r="DC164" i="5"/>
  <c r="CR774" i="5"/>
  <c r="BL774" i="5"/>
  <c r="CF167" i="5"/>
  <c r="AZ167" i="5"/>
  <c r="CR436" i="5"/>
  <c r="BL436" i="5"/>
  <c r="AZ327" i="5"/>
  <c r="CF327" i="5"/>
  <c r="CR846" i="5"/>
  <c r="BL846" i="5"/>
  <c r="BW735" i="5"/>
  <c r="DC735" i="5"/>
  <c r="BW355" i="5"/>
  <c r="DC355" i="5"/>
  <c r="DC865" i="5"/>
  <c r="BW865" i="5"/>
  <c r="CF259" i="5"/>
  <c r="AZ259" i="5"/>
  <c r="AZ234" i="5"/>
  <c r="CF234" i="5"/>
  <c r="DC961" i="5"/>
  <c r="BW961" i="5"/>
  <c r="BL408" i="5"/>
  <c r="CR408" i="5"/>
  <c r="AZ435" i="5"/>
  <c r="CF435" i="5"/>
  <c r="DC801" i="5"/>
  <c r="BW801" i="5"/>
  <c r="BW884" i="5"/>
  <c r="DC884" i="5"/>
  <c r="CF731" i="5"/>
  <c r="AZ731" i="5"/>
  <c r="CR519" i="5"/>
  <c r="BL519" i="5"/>
  <c r="CF887" i="5"/>
  <c r="AZ887" i="5"/>
  <c r="BW341" i="5"/>
  <c r="DC341" i="5"/>
  <c r="AZ87" i="5"/>
  <c r="CF87" i="5"/>
  <c r="CR791" i="5"/>
  <c r="BL791" i="5"/>
  <c r="BW242" i="5"/>
  <c r="DC242" i="5"/>
  <c r="AZ309" i="5"/>
  <c r="CF309" i="5"/>
  <c r="BW347" i="5"/>
  <c r="DC347" i="5"/>
  <c r="BW681" i="5"/>
  <c r="DC681" i="5"/>
  <c r="CF119" i="5"/>
  <c r="AZ119" i="5"/>
  <c r="CF125" i="5"/>
  <c r="AZ125" i="5"/>
  <c r="CR288" i="5"/>
  <c r="BL288" i="5"/>
  <c r="BW505" i="5"/>
  <c r="DC505" i="5"/>
  <c r="CR29" i="5"/>
  <c r="BL29" i="5"/>
  <c r="BL928" i="5"/>
  <c r="CR928" i="5"/>
  <c r="BL527" i="5"/>
  <c r="CR527" i="5"/>
  <c r="BW172" i="5"/>
  <c r="DC172" i="5"/>
  <c r="BW77" i="5"/>
  <c r="DC77" i="5"/>
  <c r="AZ194" i="5"/>
  <c r="CF194" i="5"/>
  <c r="BL788" i="5"/>
  <c r="CR788" i="5"/>
  <c r="AZ355" i="5"/>
  <c r="CF355" i="5"/>
  <c r="BW309" i="5"/>
  <c r="DC309" i="5"/>
  <c r="DC622" i="5"/>
  <c r="BW622" i="5"/>
  <c r="BL593" i="5"/>
  <c r="CR593" i="5"/>
  <c r="BW28" i="5"/>
  <c r="DC28" i="5"/>
  <c r="AZ900" i="5"/>
  <c r="CF900" i="5"/>
  <c r="CR236" i="5"/>
  <c r="BL236" i="5"/>
  <c r="AZ646" i="5"/>
  <c r="CF646" i="5"/>
  <c r="CR611" i="5"/>
  <c r="BL611" i="5"/>
  <c r="CR345" i="5"/>
  <c r="BL345" i="5"/>
  <c r="DC452" i="5"/>
  <c r="BW452" i="5"/>
  <c r="CF503" i="5"/>
  <c r="AZ503" i="5"/>
  <c r="CR981" i="5"/>
  <c r="BL981" i="5"/>
  <c r="CF541" i="5"/>
  <c r="AZ541" i="5"/>
  <c r="BW214" i="5"/>
  <c r="DC214" i="5"/>
  <c r="CF502" i="5"/>
  <c r="AZ502" i="5"/>
  <c r="AZ891" i="5"/>
  <c r="CF891" i="5"/>
  <c r="BL340" i="5"/>
  <c r="CR340" i="5"/>
  <c r="AZ935" i="5"/>
  <c r="CF935" i="5"/>
  <c r="AZ256" i="5"/>
  <c r="CF256" i="5"/>
  <c r="BL583" i="5"/>
  <c r="CR583" i="5"/>
  <c r="BW931" i="5"/>
  <c r="DC931" i="5"/>
  <c r="AZ339" i="5"/>
  <c r="CF339" i="5"/>
  <c r="BW934" i="5"/>
  <c r="DC934" i="5"/>
  <c r="BW850" i="5"/>
  <c r="DC850" i="5"/>
  <c r="BL117" i="5"/>
  <c r="CR117" i="5"/>
  <c r="BL955" i="5"/>
  <c r="CR955" i="5"/>
  <c r="BW47" i="5"/>
  <c r="DC47" i="5"/>
  <c r="DC677" i="5"/>
  <c r="BW677" i="5"/>
  <c r="AZ107" i="5"/>
  <c r="CF107" i="5"/>
  <c r="BW94" i="5"/>
  <c r="DC94" i="5"/>
  <c r="DC167" i="5"/>
  <c r="BW167" i="5"/>
  <c r="AZ824" i="5"/>
  <c r="CF824" i="5"/>
  <c r="CF532" i="5"/>
  <c r="AZ532" i="5"/>
  <c r="CR488" i="5"/>
  <c r="BL488" i="5"/>
  <c r="BL685" i="5"/>
  <c r="CR685" i="5"/>
  <c r="CR127" i="5"/>
  <c r="BL127" i="5"/>
  <c r="AZ99" i="5"/>
  <c r="CF99" i="5"/>
  <c r="BW824" i="5"/>
  <c r="DC824" i="5"/>
  <c r="BL198" i="5"/>
  <c r="CR198" i="5"/>
  <c r="BW716" i="5"/>
  <c r="DC716" i="5"/>
  <c r="AZ838" i="5"/>
  <c r="CF838" i="5"/>
  <c r="BL800" i="5"/>
  <c r="CR800" i="5"/>
  <c r="BW487" i="5"/>
  <c r="DC487" i="5"/>
  <c r="BW689" i="5"/>
  <c r="DC689" i="5"/>
  <c r="I48" i="3"/>
  <c r="I50" i="3" s="1"/>
  <c r="I52" i="3" s="1"/>
  <c r="DC433" i="5"/>
  <c r="BW433" i="5"/>
  <c r="CR997" i="5"/>
  <c r="BL997" i="5"/>
  <c r="CR738" i="5"/>
  <c r="BL738" i="5"/>
  <c r="CR966" i="5"/>
  <c r="BL966" i="5"/>
  <c r="DC829" i="5"/>
  <c r="BW829" i="5"/>
  <c r="BW613" i="5"/>
  <c r="DC613" i="5"/>
  <c r="DC155" i="5"/>
  <c r="BW155" i="5"/>
  <c r="CF696" i="5"/>
  <c r="AZ696" i="5"/>
  <c r="CF805" i="5"/>
  <c r="AZ805" i="5"/>
  <c r="BL270" i="5"/>
  <c r="CR270" i="5"/>
  <c r="CR120" i="5"/>
  <c r="BL120" i="5"/>
  <c r="CF296" i="5"/>
  <c r="AZ296" i="5"/>
  <c r="DC598" i="5"/>
  <c r="BW598" i="5"/>
  <c r="BW925" i="5"/>
  <c r="DC925" i="5"/>
  <c r="CR567" i="5"/>
  <c r="BL567" i="5"/>
  <c r="DC401" i="5"/>
  <c r="BW401" i="5"/>
  <c r="BW275" i="5"/>
  <c r="DC275" i="5"/>
  <c r="CR868" i="5"/>
  <c r="BL868" i="5"/>
  <c r="DC377" i="5"/>
  <c r="BW377" i="5"/>
  <c r="BL597" i="5"/>
  <c r="CR597" i="5"/>
  <c r="BW978" i="5"/>
  <c r="DC978" i="5"/>
  <c r="BL393" i="5"/>
  <c r="CR393" i="5"/>
  <c r="BW714" i="5"/>
  <c r="DC714" i="5"/>
  <c r="CF480" i="5"/>
  <c r="AZ480" i="5"/>
  <c r="CF601" i="5"/>
  <c r="AZ601" i="5"/>
  <c r="DC297" i="5"/>
  <c r="BW297" i="5"/>
  <c r="CF271" i="5"/>
  <c r="AZ271" i="5"/>
  <c r="BL181" i="5"/>
  <c r="CR181" i="5"/>
  <c r="BW103" i="5"/>
  <c r="DC103" i="5"/>
  <c r="CF490" i="5"/>
  <c r="AZ490" i="5"/>
  <c r="BW132" i="5"/>
  <c r="DC132" i="5"/>
  <c r="CF711" i="5"/>
  <c r="AZ711" i="5"/>
  <c r="BW71" i="5"/>
  <c r="DC71" i="5"/>
  <c r="DC986" i="5"/>
  <c r="BW986" i="5"/>
  <c r="BL317" i="5"/>
  <c r="CR317" i="5"/>
  <c r="AZ849" i="5"/>
  <c r="CF849" i="5"/>
  <c r="DC596" i="5"/>
  <c r="BW596" i="5"/>
  <c r="AZ665" i="5"/>
  <c r="CF665" i="5"/>
  <c r="BL767" i="5"/>
  <c r="CR767" i="5"/>
  <c r="AZ974" i="5"/>
  <c r="CF974" i="5"/>
  <c r="AZ648" i="5"/>
  <c r="CF648" i="5"/>
  <c r="BW121" i="5"/>
  <c r="DC121" i="5"/>
  <c r="AZ830" i="5"/>
  <c r="CF830" i="5"/>
  <c r="BL940" i="5"/>
  <c r="CR940" i="5"/>
  <c r="CF870" i="5"/>
  <c r="AZ870" i="5"/>
  <c r="CF25" i="5"/>
  <c r="AZ25" i="5"/>
  <c r="BW327" i="5"/>
  <c r="DC327" i="5"/>
  <c r="BL635" i="5"/>
  <c r="CR635" i="5"/>
  <c r="CR661" i="5"/>
  <c r="BL661" i="5"/>
  <c r="BW472" i="5"/>
  <c r="DC472" i="5"/>
  <c r="AZ408" i="5"/>
  <c r="CF408" i="5"/>
  <c r="CR712" i="5"/>
  <c r="BL712" i="5"/>
  <c r="BW509" i="5"/>
  <c r="DC509" i="5"/>
  <c r="BW687" i="5"/>
  <c r="DC687" i="5"/>
  <c r="BW428" i="5"/>
  <c r="DC428" i="5"/>
  <c r="AZ40" i="5"/>
  <c r="CF40" i="5"/>
  <c r="BL1001" i="5"/>
  <c r="CR1001" i="5"/>
  <c r="CR543" i="5"/>
  <c r="BL543" i="5"/>
  <c r="CR94" i="5"/>
  <c r="BL94" i="5"/>
  <c r="BW39" i="5"/>
  <c r="DC39" i="5"/>
  <c r="CR343" i="5"/>
  <c r="BL343" i="5"/>
  <c r="BW79" i="5"/>
  <c r="DC79" i="5"/>
  <c r="AZ64" i="5"/>
  <c r="CF64" i="5"/>
  <c r="BW914" i="5"/>
  <c r="DC914" i="5"/>
  <c r="DC253" i="5"/>
  <c r="BW253" i="5"/>
  <c r="BW233" i="5"/>
  <c r="DC233" i="5"/>
  <c r="AZ940" i="5"/>
  <c r="CF940" i="5"/>
  <c r="BL529" i="5"/>
  <c r="CR529" i="5"/>
  <c r="CR587" i="5"/>
  <c r="BL587" i="5"/>
  <c r="CR956" i="5"/>
  <c r="BL956" i="5"/>
  <c r="CR480" i="5"/>
  <c r="BL480" i="5"/>
  <c r="CR511" i="5"/>
  <c r="BL511" i="5"/>
  <c r="CF866" i="5"/>
  <c r="AZ866" i="5"/>
  <c r="CR659" i="5"/>
  <c r="BL659" i="5"/>
  <c r="BL681" i="5"/>
  <c r="CR681" i="5"/>
  <c r="AZ922" i="5"/>
  <c r="CF922" i="5"/>
  <c r="CF591" i="5"/>
  <c r="AZ591" i="5"/>
  <c r="AZ768" i="5"/>
  <c r="CF768" i="5"/>
  <c r="CR796" i="5"/>
  <c r="BL796" i="5"/>
  <c r="BL776" i="5"/>
  <c r="CR776" i="5"/>
  <c r="CF989" i="5"/>
  <c r="AZ989" i="5"/>
  <c r="BW248" i="5"/>
  <c r="DC248" i="5"/>
  <c r="BL66" i="5"/>
  <c r="CR66" i="5"/>
  <c r="CR269" i="5"/>
  <c r="BL269" i="5"/>
  <c r="AZ751" i="5"/>
  <c r="CF751" i="5"/>
  <c r="BW605" i="5"/>
  <c r="DC605" i="5"/>
  <c r="BW40" i="5"/>
  <c r="DC40" i="5"/>
  <c r="BL939" i="5"/>
  <c r="CR939" i="5"/>
  <c r="CR273" i="5"/>
  <c r="BL273" i="5"/>
  <c r="AZ655" i="5"/>
  <c r="CF655" i="5"/>
  <c r="BL76" i="5"/>
  <c r="CR76" i="5"/>
  <c r="CF298" i="5"/>
  <c r="AZ298" i="5"/>
  <c r="BL136" i="5"/>
  <c r="CR136" i="5"/>
  <c r="CF516" i="5"/>
  <c r="AZ516" i="5"/>
  <c r="BW513" i="5"/>
  <c r="DC513" i="5"/>
  <c r="CR550" i="5"/>
  <c r="BL550" i="5"/>
  <c r="AZ800" i="5"/>
  <c r="CF800" i="5"/>
  <c r="BL168" i="5"/>
  <c r="CR168" i="5"/>
  <c r="CF319" i="5"/>
  <c r="AZ319" i="5"/>
  <c r="BW718" i="5"/>
  <c r="DC718" i="5"/>
  <c r="CF405" i="5"/>
  <c r="AZ405" i="5"/>
  <c r="CF537" i="5"/>
  <c r="AZ537" i="5"/>
  <c r="AZ162" i="5"/>
  <c r="CF162" i="5"/>
  <c r="DC190" i="5"/>
  <c r="BW190" i="5"/>
  <c r="CR507" i="5"/>
  <c r="BL507" i="5"/>
  <c r="AZ238" i="5"/>
  <c r="CF238" i="5"/>
  <c r="CF852" i="5"/>
  <c r="AZ852" i="5"/>
  <c r="BW435" i="5"/>
  <c r="DC435" i="5"/>
  <c r="BW767" i="5"/>
  <c r="DC767" i="5"/>
  <c r="BW64" i="5"/>
  <c r="DC64" i="5"/>
  <c r="CR15" i="5"/>
  <c r="BL15" i="5"/>
  <c r="AZ759" i="5"/>
  <c r="CF759" i="5"/>
  <c r="AZ914" i="5"/>
  <c r="CF914" i="5"/>
  <c r="AZ158" i="5"/>
  <c r="CF158" i="5"/>
  <c r="AZ801" i="5"/>
  <c r="CF801" i="5"/>
  <c r="AZ156" i="5"/>
  <c r="CF156" i="5"/>
  <c r="BW31" i="5"/>
  <c r="DC31" i="5"/>
  <c r="BL552" i="5"/>
  <c r="CR552" i="5"/>
  <c r="CR437" i="5"/>
  <c r="BL437" i="5"/>
  <c r="BL747" i="5"/>
  <c r="CR747" i="5"/>
  <c r="BL695" i="5"/>
  <c r="CR695" i="5"/>
  <c r="CR359" i="5"/>
  <c r="BL359" i="5"/>
  <c r="CF556" i="5"/>
  <c r="AZ556" i="5"/>
  <c r="DC144" i="5"/>
  <c r="BW144" i="5"/>
  <c r="AZ75" i="5"/>
  <c r="CF75" i="5"/>
  <c r="CF313" i="5"/>
  <c r="AZ313" i="5"/>
  <c r="CF498" i="5"/>
  <c r="AZ498" i="5"/>
  <c r="CR901" i="5"/>
  <c r="BL901" i="5"/>
  <c r="DC734" i="5"/>
  <c r="BW734" i="5"/>
  <c r="DC124" i="5"/>
  <c r="BW124" i="5"/>
  <c r="CR85" i="5"/>
  <c r="BL85" i="5"/>
  <c r="CR851" i="5"/>
  <c r="BL851" i="5"/>
  <c r="DC949" i="5"/>
  <c r="BW949" i="5"/>
  <c r="CF825" i="5"/>
  <c r="AZ825" i="5"/>
  <c r="AZ782" i="5"/>
  <c r="CF782" i="5"/>
  <c r="BL698" i="5"/>
  <c r="CR698" i="5"/>
  <c r="DC537" i="5"/>
  <c r="BW537" i="5"/>
  <c r="DC821" i="5"/>
  <c r="BW821" i="5"/>
  <c r="CR945" i="5"/>
  <c r="BL945" i="5"/>
  <c r="DC618" i="5"/>
  <c r="BW618" i="5"/>
  <c r="AZ365" i="5"/>
  <c r="CF365" i="5"/>
  <c r="DC780" i="5"/>
  <c r="BW780" i="5"/>
  <c r="BW617" i="5"/>
  <c r="DC617" i="5"/>
  <c r="CR722" i="5"/>
  <c r="BL722" i="5"/>
  <c r="CF539" i="5"/>
  <c r="AZ539" i="5"/>
  <c r="BW342" i="5"/>
  <c r="DC342" i="5"/>
  <c r="AZ450" i="5"/>
  <c r="CF450" i="5"/>
  <c r="CF413" i="5"/>
  <c r="AZ413" i="5"/>
  <c r="CF816" i="5"/>
  <c r="AZ816" i="5"/>
  <c r="CF820" i="5"/>
  <c r="AZ820" i="5"/>
  <c r="BL773" i="5"/>
  <c r="CR773" i="5"/>
  <c r="CF647" i="5"/>
  <c r="AZ647" i="5"/>
  <c r="DC454" i="5"/>
  <c r="BW454" i="5"/>
  <c r="DC806" i="5"/>
  <c r="BW806" i="5"/>
  <c r="CR927" i="5"/>
  <c r="BL927" i="5"/>
  <c r="DC180" i="5"/>
  <c r="BW180" i="5"/>
  <c r="CR153" i="5"/>
  <c r="BL153" i="5"/>
  <c r="DC540" i="5"/>
  <c r="BW540" i="5"/>
  <c r="AZ889" i="5"/>
  <c r="CF889" i="5"/>
  <c r="BW417" i="5"/>
  <c r="DC417" i="5"/>
  <c r="AZ700" i="5"/>
  <c r="CF700" i="5"/>
  <c r="DC909" i="5"/>
  <c r="BW909" i="5"/>
  <c r="CR453" i="5"/>
  <c r="BL453" i="5"/>
  <c r="DC578" i="5"/>
  <c r="BW578" i="5"/>
  <c r="BL256" i="5"/>
  <c r="CR256" i="5"/>
  <c r="CR668" i="5"/>
  <c r="BL668" i="5"/>
  <c r="CF561" i="5"/>
  <c r="AZ561" i="5"/>
  <c r="CF694" i="5"/>
  <c r="AZ694" i="5"/>
  <c r="BW841" i="5"/>
  <c r="DC841" i="5"/>
  <c r="BL460" i="5"/>
  <c r="CR460" i="5"/>
  <c r="CR977" i="5"/>
  <c r="BL977" i="5"/>
  <c r="BL170" i="5"/>
  <c r="CR170" i="5"/>
  <c r="DC249" i="5"/>
  <c r="BW249" i="5"/>
  <c r="DC312" i="5"/>
  <c r="BW312" i="5"/>
  <c r="DC676" i="5"/>
  <c r="BW676" i="5"/>
  <c r="BW623" i="5"/>
  <c r="DC623" i="5"/>
  <c r="CR684" i="5"/>
  <c r="BL684" i="5"/>
  <c r="DC900" i="5"/>
  <c r="BW900" i="5"/>
  <c r="CR575" i="5"/>
  <c r="BL575" i="5"/>
  <c r="DC96" i="5"/>
  <c r="BW96" i="5"/>
  <c r="DC721" i="5"/>
  <c r="BW721" i="5"/>
  <c r="CF793" i="5"/>
  <c r="AZ793" i="5"/>
  <c r="BW352" i="5"/>
  <c r="DC352" i="5"/>
  <c r="BL184" i="5"/>
  <c r="CR184" i="5"/>
  <c r="BL739" i="5"/>
  <c r="CR739" i="5"/>
  <c r="BL834" i="5"/>
  <c r="CR834" i="5"/>
  <c r="BL375" i="5"/>
  <c r="CR375" i="5"/>
  <c r="DC965" i="5"/>
  <c r="BW965" i="5"/>
  <c r="DC235" i="5"/>
  <c r="BW235" i="5"/>
  <c r="AZ885" i="5"/>
  <c r="CF885" i="5"/>
  <c r="AZ598" i="5"/>
  <c r="CF598" i="5"/>
  <c r="CF382" i="5"/>
  <c r="AZ382" i="5"/>
  <c r="DC678" i="5"/>
  <c r="BW678" i="5"/>
  <c r="CF661" i="5"/>
  <c r="AZ661" i="5"/>
  <c r="CF275" i="5"/>
  <c r="AZ275" i="5"/>
  <c r="CR267" i="5"/>
  <c r="BL267" i="5"/>
  <c r="DC777" i="5"/>
  <c r="BW777" i="5"/>
  <c r="DC783" i="5"/>
  <c r="BW783" i="5"/>
  <c r="BL477" i="5"/>
  <c r="CR477" i="5"/>
  <c r="DC704" i="5"/>
  <c r="BW704" i="5"/>
  <c r="DC512" i="5"/>
  <c r="BW512" i="5"/>
  <c r="AZ879" i="5"/>
  <c r="CF879" i="5"/>
  <c r="BW268" i="5"/>
  <c r="DC268" i="5"/>
  <c r="CR155" i="5"/>
  <c r="BL155" i="5"/>
  <c r="CR754" i="5"/>
  <c r="BL754" i="5"/>
  <c r="CF752" i="5"/>
  <c r="AZ752" i="5"/>
  <c r="BW843" i="5"/>
  <c r="DC843" i="5"/>
  <c r="CF191" i="5"/>
  <c r="AZ191" i="5"/>
  <c r="CR508" i="5"/>
  <c r="BL508" i="5"/>
  <c r="CF506" i="5"/>
  <c r="AZ506" i="5"/>
  <c r="CF746" i="5"/>
  <c r="AZ746" i="5"/>
  <c r="DC135" i="5"/>
  <c r="BW135" i="5"/>
  <c r="CF504" i="5"/>
  <c r="AZ504" i="5"/>
  <c r="AZ630" i="5"/>
  <c r="CF630" i="5"/>
  <c r="AZ786" i="5"/>
  <c r="CF786" i="5"/>
  <c r="DC502" i="5"/>
  <c r="BW502" i="5"/>
  <c r="BL142" i="5"/>
  <c r="CR142" i="5"/>
  <c r="BW842" i="5"/>
  <c r="DC842" i="5"/>
  <c r="CR943" i="5"/>
  <c r="BL943" i="5"/>
  <c r="BW192" i="5"/>
  <c r="DC192" i="5"/>
  <c r="DC195" i="5"/>
  <c r="BW195" i="5"/>
  <c r="CF596" i="5"/>
  <c r="AZ596" i="5"/>
  <c r="AZ373" i="5"/>
  <c r="CF373" i="5"/>
  <c r="DC899" i="5"/>
  <c r="BW899" i="5"/>
  <c r="BL890" i="5"/>
  <c r="CR890" i="5"/>
  <c r="AZ984" i="5"/>
  <c r="CF984" i="5"/>
  <c r="CF664" i="5"/>
  <c r="AZ664" i="5"/>
  <c r="DC159" i="5"/>
  <c r="BW159" i="5"/>
  <c r="BL379" i="5"/>
  <c r="CR379" i="5"/>
  <c r="CR195" i="5"/>
  <c r="BL195" i="5"/>
  <c r="CF595" i="5"/>
  <c r="AZ595" i="5"/>
  <c r="AZ853" i="5"/>
  <c r="CF853" i="5"/>
  <c r="CF823" i="5"/>
  <c r="AZ823" i="5"/>
  <c r="CF835" i="5"/>
  <c r="AZ835" i="5"/>
  <c r="AZ815" i="5"/>
  <c r="CF815" i="5"/>
  <c r="CR655" i="5"/>
  <c r="BL655" i="5"/>
  <c r="CF112" i="5"/>
  <c r="AZ112" i="5"/>
  <c r="CF565" i="5"/>
  <c r="AZ565" i="5"/>
  <c r="BL148" i="5"/>
  <c r="CR148" i="5"/>
  <c r="CF861" i="5"/>
  <c r="AZ861" i="5"/>
  <c r="DC151" i="5"/>
  <c r="BW151" i="5"/>
  <c r="DC524" i="5"/>
  <c r="BW524" i="5"/>
  <c r="AZ985" i="5"/>
  <c r="CF985" i="5"/>
  <c r="AZ834" i="5"/>
  <c r="CF834" i="5"/>
  <c r="CR992" i="5"/>
  <c r="BL992" i="5"/>
  <c r="CR932" i="5"/>
  <c r="BL932" i="5"/>
  <c r="CR886" i="5"/>
  <c r="BL886" i="5"/>
  <c r="BL280" i="5"/>
  <c r="CR280" i="5"/>
  <c r="BW348" i="5"/>
  <c r="DC348" i="5"/>
  <c r="CR608" i="5"/>
  <c r="BL608" i="5"/>
  <c r="CF678" i="5"/>
  <c r="AZ678" i="5"/>
  <c r="CR461" i="5"/>
  <c r="BL461" i="5"/>
  <c r="AZ953" i="5"/>
  <c r="CF953" i="5"/>
  <c r="DC429" i="5"/>
  <c r="BW429" i="5"/>
  <c r="CF161" i="5"/>
  <c r="AZ161" i="5"/>
  <c r="CF960" i="5"/>
  <c r="AZ960" i="5"/>
  <c r="CR539" i="5"/>
  <c r="BL539" i="5"/>
  <c r="CF770" i="5"/>
  <c r="AZ770" i="5"/>
  <c r="AZ318" i="5"/>
  <c r="CF318" i="5"/>
  <c r="CF977" i="5"/>
  <c r="AZ977" i="5"/>
  <c r="CR875" i="5"/>
  <c r="BL875" i="5"/>
  <c r="CR581" i="5"/>
  <c r="BL581" i="5"/>
  <c r="CR573" i="5"/>
  <c r="BL573" i="5"/>
  <c r="DC536" i="5"/>
  <c r="BW536" i="5"/>
  <c r="DC227" i="5"/>
  <c r="BW227" i="5"/>
  <c r="CF609" i="5"/>
  <c r="AZ609" i="5"/>
  <c r="CR919" i="5"/>
  <c r="BL919" i="5"/>
  <c r="CR652" i="5"/>
  <c r="BL652" i="5"/>
  <c r="BL610" i="5"/>
  <c r="CR610" i="5"/>
  <c r="DC756" i="5"/>
  <c r="BW756" i="5"/>
  <c r="BL162" i="5"/>
  <c r="CR162" i="5"/>
  <c r="CR386" i="5"/>
  <c r="BL386" i="5"/>
  <c r="AZ427" i="5"/>
  <c r="CF427" i="5"/>
  <c r="AZ788" i="5"/>
  <c r="CF788" i="5"/>
  <c r="BW902" i="5"/>
  <c r="DC902" i="5"/>
  <c r="DC475" i="5"/>
  <c r="BW475" i="5"/>
  <c r="BW757" i="5"/>
  <c r="DC757" i="5"/>
  <c r="BW837" i="5"/>
  <c r="DC837" i="5"/>
  <c r="BW311" i="5"/>
  <c r="DC311" i="5"/>
  <c r="BW785" i="5"/>
  <c r="DC785" i="5"/>
  <c r="BL785" i="5"/>
  <c r="CR785" i="5"/>
  <c r="DC322" i="5"/>
  <c r="BW322" i="5"/>
  <c r="CF451" i="5"/>
  <c r="AZ451" i="5"/>
  <c r="CR494" i="5"/>
  <c r="BL494" i="5"/>
  <c r="BL753" i="5"/>
  <c r="CR753" i="5"/>
  <c r="CF295" i="5"/>
  <c r="AZ295" i="5"/>
  <c r="CF551" i="5"/>
  <c r="AZ551" i="5"/>
  <c r="CF873" i="5"/>
  <c r="AZ873" i="5"/>
  <c r="CF110" i="5"/>
  <c r="AZ110" i="5"/>
  <c r="DC967" i="5"/>
  <c r="BW967" i="5"/>
  <c r="AZ574" i="5"/>
  <c r="CF574" i="5"/>
  <c r="CR551" i="5"/>
  <c r="BL551" i="5"/>
  <c r="BL586" i="5"/>
  <c r="CR586" i="5"/>
  <c r="DC1000" i="5"/>
  <c r="BW1000" i="5"/>
  <c r="BL232" i="5"/>
  <c r="CR232" i="5"/>
  <c r="BL562" i="5"/>
  <c r="CR562" i="5"/>
  <c r="CF612" i="5"/>
  <c r="AZ612" i="5"/>
  <c r="DC126" i="5"/>
  <c r="BW126" i="5"/>
  <c r="CR1005" i="5"/>
  <c r="BL1005" i="5"/>
  <c r="AZ894" i="5"/>
  <c r="CF894" i="5"/>
  <c r="DC682" i="5"/>
  <c r="BW682" i="5"/>
  <c r="AZ828" i="5"/>
  <c r="CF828" i="5"/>
  <c r="CF976" i="5"/>
  <c r="AZ976" i="5"/>
  <c r="CR84" i="5"/>
  <c r="BL84" i="5"/>
  <c r="AZ620" i="5"/>
  <c r="CF620" i="5"/>
  <c r="CF557" i="5"/>
  <c r="AZ557" i="5"/>
  <c r="CF641" i="5"/>
  <c r="AZ641" i="5"/>
  <c r="BW633" i="5"/>
  <c r="DC633" i="5"/>
  <c r="DC213" i="5"/>
  <c r="BW213" i="5"/>
  <c r="CR594" i="5"/>
  <c r="BL594" i="5"/>
  <c r="BW398" i="5"/>
  <c r="DC398" i="5"/>
  <c r="CR364" i="5"/>
  <c r="BL364" i="5"/>
  <c r="BW118" i="5"/>
  <c r="DC118" i="5"/>
  <c r="AZ890" i="5"/>
  <c r="CF890" i="5"/>
  <c r="CR708" i="5"/>
  <c r="BL708" i="5"/>
  <c r="BW280" i="5"/>
  <c r="DC280" i="5"/>
  <c r="CR360" i="5"/>
  <c r="BL360" i="5"/>
  <c r="DC266" i="5"/>
  <c r="BW266" i="5"/>
  <c r="CR784" i="5"/>
  <c r="BL784" i="5"/>
  <c r="CR250" i="5"/>
  <c r="BL250" i="5"/>
  <c r="BL218" i="5"/>
  <c r="CR218" i="5"/>
  <c r="DC639" i="5"/>
  <c r="BW639" i="5"/>
  <c r="CF549" i="5"/>
  <c r="AZ549" i="5"/>
  <c r="CR649" i="5"/>
  <c r="BL649" i="5"/>
  <c r="DC959" i="5"/>
  <c r="BW959" i="5"/>
  <c r="CR110" i="5"/>
  <c r="BL110" i="5"/>
  <c r="DC889" i="5"/>
  <c r="BW889" i="5"/>
  <c r="AZ202" i="5"/>
  <c r="CF202" i="5"/>
  <c r="DC724" i="5"/>
  <c r="BW724" i="5"/>
  <c r="BW854" i="5"/>
  <c r="DC854" i="5"/>
  <c r="BL598" i="5"/>
  <c r="CR598" i="5"/>
  <c r="AZ961" i="5"/>
  <c r="CF961" i="5"/>
  <c r="AZ792" i="5"/>
  <c r="CF792" i="5"/>
  <c r="CR514" i="5"/>
  <c r="BL514" i="5"/>
  <c r="CF586" i="5"/>
  <c r="AZ586" i="5"/>
  <c r="AZ174" i="5"/>
  <c r="CF174" i="5"/>
  <c r="CR746" i="5"/>
  <c r="BL746" i="5"/>
  <c r="CR913" i="5"/>
  <c r="BL913" i="5"/>
  <c r="BL618" i="5"/>
  <c r="CR618" i="5"/>
  <c r="CR744" i="5"/>
  <c r="BL744" i="5"/>
  <c r="BL196" i="5"/>
  <c r="CR196" i="5"/>
  <c r="DC809" i="5"/>
  <c r="BW809" i="5"/>
  <c r="AZ208" i="5"/>
  <c r="CF208" i="5"/>
  <c r="CF366" i="5"/>
  <c r="AZ366" i="5"/>
  <c r="AZ240" i="5"/>
  <c r="CF240" i="5"/>
  <c r="CF718" i="5"/>
  <c r="AZ718" i="5"/>
  <c r="DC573" i="5"/>
  <c r="BW573" i="5"/>
  <c r="DC979" i="5"/>
  <c r="BW979" i="5"/>
  <c r="CF131" i="5"/>
  <c r="AZ131" i="5"/>
  <c r="BW200" i="5"/>
  <c r="DC200" i="5"/>
  <c r="BW637" i="5"/>
  <c r="DC637" i="5"/>
  <c r="CR88" i="5"/>
  <c r="BL88" i="5"/>
  <c r="CR240" i="5"/>
  <c r="BL240" i="5"/>
  <c r="AZ350" i="5"/>
  <c r="CF350" i="5"/>
  <c r="CR821" i="5"/>
  <c r="BL821" i="5"/>
  <c r="CF639" i="5"/>
  <c r="AZ639" i="5"/>
  <c r="CR925" i="5"/>
  <c r="BL925" i="5"/>
  <c r="CR674" i="5"/>
  <c r="BL674" i="5"/>
  <c r="CR476" i="5"/>
  <c r="BL476" i="5"/>
  <c r="CF225" i="5"/>
  <c r="AZ225" i="5"/>
  <c r="CR736" i="5"/>
  <c r="BL736" i="5"/>
  <c r="DC239" i="5"/>
  <c r="BW239" i="5"/>
  <c r="CF157" i="5"/>
  <c r="AZ157" i="5"/>
  <c r="DC120" i="5"/>
  <c r="BW120" i="5"/>
  <c r="CR897" i="5"/>
  <c r="BL897" i="5"/>
  <c r="CR678" i="5"/>
  <c r="BL678" i="5"/>
  <c r="DC752" i="5"/>
  <c r="BW752" i="5"/>
  <c r="BL96" i="5"/>
  <c r="CR96" i="5"/>
  <c r="CR690" i="5"/>
  <c r="BL690" i="5"/>
  <c r="CF494" i="5"/>
  <c r="AZ494" i="5"/>
  <c r="CF658" i="5"/>
  <c r="AZ658" i="5"/>
  <c r="CF227" i="5"/>
  <c r="AZ227" i="5"/>
  <c r="BW277" i="5"/>
  <c r="DC277" i="5"/>
  <c r="BL853" i="5"/>
  <c r="CR853" i="5"/>
  <c r="CR947" i="5"/>
  <c r="BL947" i="5"/>
  <c r="CR358" i="5"/>
  <c r="BL358" i="5"/>
  <c r="CR421" i="5"/>
  <c r="BL421" i="5"/>
  <c r="BL187" i="5"/>
  <c r="CR187" i="5"/>
  <c r="DC966" i="5"/>
  <c r="BW966" i="5"/>
  <c r="AZ293" i="5"/>
  <c r="CF293" i="5"/>
  <c r="CR727" i="5"/>
  <c r="BL727" i="5"/>
  <c r="BW770" i="5"/>
  <c r="DC770" i="5"/>
  <c r="CR664" i="5"/>
  <c r="BL664" i="5"/>
  <c r="BW699" i="5"/>
  <c r="DC699" i="5"/>
  <c r="CF972" i="5"/>
  <c r="AZ972" i="5"/>
  <c r="DC395" i="5"/>
  <c r="BW395" i="5"/>
  <c r="BW526" i="5"/>
  <c r="DC526" i="5"/>
  <c r="CF471" i="5"/>
  <c r="AZ471" i="5"/>
  <c r="CR126" i="5"/>
  <c r="BL126" i="5"/>
  <c r="CF736" i="5"/>
  <c r="AZ736" i="5"/>
  <c r="CF467" i="5"/>
  <c r="AZ467" i="5"/>
  <c r="CR669" i="5"/>
  <c r="BL669" i="5"/>
  <c r="AZ272" i="5"/>
  <c r="CF272" i="5"/>
  <c r="BW170" i="5"/>
  <c r="DC170" i="5"/>
  <c r="BW715" i="5"/>
  <c r="DC715" i="5"/>
  <c r="BW495" i="5"/>
  <c r="DC495" i="5"/>
  <c r="BW653" i="5"/>
  <c r="DC653" i="5"/>
  <c r="AZ176" i="5"/>
  <c r="CF176" i="5"/>
  <c r="BW485" i="5"/>
  <c r="DC485" i="5"/>
  <c r="CF710" i="5"/>
  <c r="AZ710" i="5"/>
  <c r="DC295" i="5"/>
  <c r="BW295" i="5"/>
  <c r="BW888" i="5"/>
  <c r="DC888" i="5"/>
  <c r="BL344" i="5"/>
  <c r="CR344" i="5"/>
  <c r="DC368" i="5"/>
  <c r="BW368" i="5"/>
  <c r="BW517" i="5"/>
  <c r="DC517" i="5"/>
  <c r="CF37" i="5"/>
  <c r="AZ37" i="5"/>
  <c r="CR349" i="5"/>
  <c r="BL349" i="5"/>
  <c r="BW224" i="5"/>
  <c r="DC224" i="5"/>
  <c r="BL914" i="5"/>
  <c r="CR914" i="5"/>
  <c r="CF19" i="5"/>
  <c r="AZ19" i="5"/>
  <c r="CR169" i="5"/>
  <c r="BL169" i="5"/>
  <c r="DC445" i="5"/>
  <c r="BW445" i="5"/>
  <c r="BW22" i="5"/>
  <c r="DC22" i="5"/>
  <c r="AZ352" i="5"/>
  <c r="CF352" i="5"/>
  <c r="AZ61" i="5"/>
  <c r="CF61" i="5"/>
  <c r="BL40" i="5"/>
  <c r="CR40" i="5"/>
  <c r="BW751" i="5"/>
  <c r="DC751" i="5"/>
  <c r="BL58" i="5"/>
  <c r="CR58" i="5"/>
  <c r="BW924" i="5"/>
  <c r="DC924" i="5"/>
  <c r="DC1005" i="5"/>
  <c r="BW1005" i="5"/>
  <c r="AZ391" i="5"/>
  <c r="CF391" i="5"/>
  <c r="CF802" i="5"/>
  <c r="AZ802" i="5"/>
  <c r="CF116" i="5"/>
  <c r="AZ116" i="5"/>
  <c r="BW685" i="5"/>
  <c r="DC685" i="5"/>
  <c r="BW422" i="5"/>
  <c r="DC422" i="5"/>
  <c r="BL906" i="5"/>
  <c r="CR906" i="5"/>
  <c r="DC586" i="5"/>
  <c r="BW586" i="5"/>
  <c r="BL861" i="5"/>
  <c r="CR861" i="5"/>
  <c r="BL564" i="5"/>
  <c r="CR564" i="5"/>
  <c r="CF485" i="5"/>
  <c r="AZ485" i="5"/>
  <c r="CR81" i="5"/>
  <c r="BL81" i="5"/>
  <c r="BL325" i="5"/>
  <c r="CR325" i="5"/>
  <c r="AZ880" i="5"/>
  <c r="CF880" i="5"/>
  <c r="CF353" i="5"/>
  <c r="AZ353" i="5"/>
  <c r="AZ317" i="5"/>
  <c r="CF317" i="5"/>
  <c r="AZ454" i="5"/>
  <c r="CF454" i="5"/>
  <c r="AZ78" i="5"/>
  <c r="CF78" i="5"/>
  <c r="BW438" i="5"/>
  <c r="DC438" i="5"/>
  <c r="CR306" i="5"/>
  <c r="BL306" i="5"/>
  <c r="CF343" i="5"/>
  <c r="AZ343" i="5"/>
  <c r="BL483" i="5"/>
  <c r="CR483" i="5"/>
  <c r="DC1007" i="5"/>
  <c r="BW1007" i="5"/>
  <c r="H66" i="3"/>
  <c r="H68" i="3" s="1"/>
  <c r="H70" i="3" s="1"/>
  <c r="CR964" i="5"/>
  <c r="BL964" i="5"/>
  <c r="DC386" i="5"/>
  <c r="BW386" i="5"/>
  <c r="CR944" i="5"/>
  <c r="BL944" i="5"/>
  <c r="BL743" i="5"/>
  <c r="CR743" i="5"/>
  <c r="AZ338" i="5"/>
  <c r="CF338" i="5"/>
  <c r="BW29" i="5"/>
  <c r="DC29" i="5"/>
  <c r="BW484" i="5"/>
  <c r="DC484" i="5"/>
  <c r="AZ346" i="5"/>
  <c r="CF346" i="5"/>
  <c r="CF279" i="5"/>
  <c r="AZ279" i="5"/>
  <c r="BW186" i="5"/>
  <c r="DC186" i="5"/>
  <c r="CF530" i="5"/>
  <c r="AZ530" i="5"/>
  <c r="DC630" i="5"/>
  <c r="BW630" i="5"/>
  <c r="BW1010" i="5"/>
  <c r="DC1010" i="5"/>
  <c r="BL711" i="5"/>
  <c r="CR711" i="5"/>
  <c r="BL556" i="5"/>
  <c r="CR556" i="5"/>
  <c r="CR929" i="5"/>
  <c r="BL929" i="5"/>
  <c r="BL178" i="5"/>
  <c r="CR178" i="5"/>
  <c r="CF98" i="5"/>
  <c r="AZ98" i="5"/>
  <c r="BL630" i="5"/>
  <c r="CR630" i="5"/>
  <c r="CF917" i="5"/>
  <c r="AZ917" i="5"/>
  <c r="BL881" i="5"/>
  <c r="CR881" i="5"/>
  <c r="CR98" i="5"/>
  <c r="BL98" i="5"/>
  <c r="BL815" i="5"/>
  <c r="CR815" i="5"/>
  <c r="BW274" i="5"/>
  <c r="DC274" i="5"/>
  <c r="AZ888" i="5"/>
  <c r="CF888" i="5"/>
  <c r="CR801" i="5"/>
  <c r="BL801" i="5"/>
  <c r="BW110" i="5"/>
  <c r="DC110" i="5"/>
  <c r="CF552" i="5"/>
  <c r="AZ552" i="5"/>
  <c r="CR953" i="5"/>
  <c r="BL953" i="5"/>
  <c r="BL786" i="5"/>
  <c r="CR786" i="5"/>
  <c r="CR254" i="5"/>
  <c r="BL254" i="5"/>
  <c r="CR516" i="5"/>
  <c r="BL516" i="5"/>
  <c r="BL295" i="5"/>
  <c r="CR295" i="5"/>
  <c r="DC717" i="5"/>
  <c r="BW717" i="5"/>
  <c r="BL150" i="5"/>
  <c r="CR150" i="5"/>
  <c r="BL602" i="5"/>
  <c r="CR602" i="5"/>
  <c r="AZ1008" i="5"/>
  <c r="CF1008" i="5"/>
  <c r="DC351" i="5"/>
  <c r="BW351" i="5"/>
  <c r="AZ980" i="5"/>
  <c r="CF980" i="5"/>
  <c r="CF303" i="5"/>
  <c r="AZ303" i="5"/>
  <c r="BL877" i="5"/>
  <c r="CR877" i="5"/>
  <c r="CR520" i="5"/>
  <c r="BL520" i="5"/>
  <c r="DC157" i="5"/>
  <c r="BW157" i="5"/>
  <c r="AZ136" i="5"/>
  <c r="CF136" i="5"/>
  <c r="CR787" i="5"/>
  <c r="BL787" i="5"/>
  <c r="CR599" i="5"/>
  <c r="BL599" i="5"/>
  <c r="AZ399" i="5"/>
  <c r="CF399" i="5"/>
  <c r="BW402" i="5"/>
  <c r="DC402" i="5"/>
  <c r="CF668" i="5"/>
  <c r="AZ668" i="5"/>
  <c r="CF659" i="5"/>
  <c r="AZ659" i="5"/>
  <c r="DC1013" i="5"/>
  <c r="BW1013" i="5"/>
  <c r="DC411" i="5"/>
  <c r="BW411" i="5"/>
  <c r="DC453" i="5"/>
  <c r="BW453" i="5"/>
  <c r="AZ592" i="5"/>
  <c r="CF592" i="5"/>
  <c r="BL566" i="5"/>
  <c r="CR566" i="5"/>
  <c r="I65" i="3"/>
  <c r="I67" i="3"/>
  <c r="J63" i="3"/>
  <c r="CF522" i="5"/>
  <c r="AZ522" i="5"/>
  <c r="BW707" i="5"/>
  <c r="DC707" i="5"/>
  <c r="DC825" i="5"/>
  <c r="BW825" i="5"/>
  <c r="BL172" i="5"/>
  <c r="CR172" i="5"/>
  <c r="CR935" i="5"/>
  <c r="BL935" i="5"/>
  <c r="AZ995" i="5"/>
  <c r="CF995" i="5"/>
  <c r="BW981" i="5"/>
  <c r="DC981" i="5"/>
  <c r="CR855" i="5"/>
  <c r="BL855" i="5"/>
  <c r="CR732" i="5"/>
  <c r="BL732" i="5"/>
  <c r="BL536" i="5"/>
  <c r="CR536" i="5"/>
  <c r="CF1002" i="5"/>
  <c r="AZ1002" i="5"/>
  <c r="DC116" i="5"/>
  <c r="BW116" i="5"/>
  <c r="CF571" i="5"/>
  <c r="AZ571" i="5"/>
  <c r="DC205" i="5"/>
  <c r="BW205" i="5"/>
  <c r="CR407" i="5"/>
  <c r="BL407" i="5"/>
  <c r="DC1012" i="5"/>
  <c r="BW1012" i="5"/>
  <c r="CR911" i="5"/>
  <c r="BL911" i="5"/>
  <c r="CF899" i="5"/>
  <c r="AZ899" i="5"/>
  <c r="CR524" i="5"/>
  <c r="BL524" i="5"/>
  <c r="BL648" i="5"/>
  <c r="CR648" i="5"/>
  <c r="BW82" i="5"/>
  <c r="DC82" i="5"/>
  <c r="DC470" i="5"/>
  <c r="BW470" i="5"/>
  <c r="AZ76" i="5"/>
  <c r="CF76" i="5"/>
  <c r="AZ68" i="5"/>
  <c r="CF68" i="5"/>
  <c r="DC638" i="5"/>
  <c r="BW638" i="5"/>
  <c r="AZ904" i="5"/>
  <c r="CF904" i="5"/>
  <c r="CF623" i="5"/>
  <c r="AZ623" i="5"/>
  <c r="CR972" i="5"/>
  <c r="BL972" i="5"/>
  <c r="BW904" i="5"/>
  <c r="DC904" i="5"/>
  <c r="BL912" i="5"/>
  <c r="CR912" i="5"/>
  <c r="CF30" i="5"/>
  <c r="AZ30" i="5"/>
  <c r="BL307" i="5"/>
  <c r="CR307" i="5"/>
  <c r="DC493" i="5"/>
  <c r="BW493" i="5"/>
  <c r="BW983" i="5"/>
  <c r="DC983" i="5"/>
  <c r="DC300" i="5"/>
  <c r="BW300" i="5"/>
  <c r="BW951" i="5"/>
  <c r="DC951" i="5"/>
  <c r="BW17" i="5"/>
  <c r="DC17" i="5"/>
  <c r="BL276" i="5"/>
  <c r="CR276" i="5"/>
  <c r="BW80" i="5"/>
  <c r="DC80" i="5"/>
  <c r="BW922" i="5"/>
  <c r="DC922" i="5"/>
  <c r="BL398" i="5"/>
  <c r="CR398" i="5"/>
  <c r="AZ115" i="5"/>
  <c r="CF115" i="5"/>
  <c r="BW933" i="5"/>
  <c r="DC933" i="5"/>
  <c r="BW820" i="5"/>
  <c r="DC820" i="5"/>
  <c r="DC871" i="5"/>
  <c r="BW871" i="5"/>
  <c r="DC154" i="5"/>
  <c r="BW154" i="5"/>
  <c r="AZ999" i="5"/>
  <c r="CF999" i="5"/>
  <c r="CR422" i="5"/>
  <c r="BL422" i="5"/>
  <c r="AZ67" i="5"/>
  <c r="CF67" i="5"/>
  <c r="AZ747" i="5"/>
  <c r="CF747" i="5"/>
  <c r="BL759" i="5"/>
  <c r="CR759" i="5"/>
  <c r="DC228" i="5"/>
  <c r="BW228" i="5"/>
  <c r="BW695" i="5"/>
  <c r="DC695" i="5"/>
  <c r="AZ951" i="5"/>
  <c r="CF951" i="5"/>
  <c r="DC948" i="5"/>
  <c r="BW948" i="5"/>
  <c r="BW816" i="5"/>
  <c r="DC816" i="5"/>
  <c r="AZ150" i="5"/>
  <c r="CF150" i="5"/>
  <c r="BW387" i="5"/>
  <c r="DC387" i="5"/>
  <c r="DC89" i="5"/>
  <c r="BW89" i="5"/>
  <c r="CR725" i="5"/>
  <c r="BL725" i="5"/>
  <c r="CR554" i="5"/>
  <c r="BL554" i="5"/>
  <c r="AZ446" i="5"/>
  <c r="CF446" i="5"/>
  <c r="AZ166" i="5"/>
  <c r="CF166" i="5"/>
  <c r="DC98" i="5"/>
  <c r="BW98" i="5"/>
  <c r="BW508" i="5"/>
  <c r="DC508" i="5"/>
  <c r="CF114" i="5"/>
  <c r="AZ114" i="5"/>
  <c r="CF269" i="5"/>
  <c r="AZ269" i="5"/>
  <c r="DC943" i="5"/>
  <c r="BW943" i="5"/>
  <c r="AZ179" i="5"/>
  <c r="CF179" i="5"/>
  <c r="AZ226" i="5"/>
  <c r="CF226" i="5"/>
  <c r="BL72" i="5"/>
  <c r="CR72" i="5"/>
  <c r="AZ635" i="5"/>
  <c r="CF635" i="5"/>
  <c r="BW874" i="5"/>
  <c r="DC874" i="5"/>
  <c r="BW20" i="5"/>
  <c r="DC20" i="5"/>
  <c r="BW793" i="5"/>
  <c r="DC793" i="5"/>
  <c r="BW326" i="5"/>
  <c r="DC326" i="5"/>
  <c r="AZ334" i="5"/>
  <c r="CF334" i="5"/>
  <c r="DC624" i="5"/>
  <c r="BW624" i="5"/>
  <c r="BW321" i="5"/>
  <c r="DC321" i="5"/>
  <c r="BL663" i="5"/>
  <c r="CR663" i="5"/>
  <c r="BL399" i="5"/>
  <c r="CR399" i="5"/>
  <c r="BW910" i="5"/>
  <c r="DC910" i="5"/>
  <c r="CF500" i="5"/>
  <c r="AZ500" i="5"/>
  <c r="CR18" i="5"/>
  <c r="BL18" i="5"/>
  <c r="CF776" i="5"/>
  <c r="AZ776" i="5"/>
  <c r="CR503" i="5"/>
  <c r="BL503" i="5"/>
  <c r="CF970" i="5"/>
  <c r="AZ970" i="5"/>
  <c r="CF860" i="5"/>
  <c r="AZ860" i="5"/>
  <c r="CF724" i="5"/>
  <c r="AZ724" i="5"/>
  <c r="CR843" i="5"/>
  <c r="BL843" i="5"/>
  <c r="CR518" i="5"/>
  <c r="BL518" i="5"/>
  <c r="AZ753" i="5"/>
  <c r="CF753" i="5"/>
  <c r="CF20" i="5"/>
  <c r="AZ20" i="5"/>
  <c r="BL164" i="5"/>
  <c r="CR164" i="5"/>
  <c r="BW828" i="5"/>
  <c r="DC828" i="5"/>
  <c r="DC819" i="5"/>
  <c r="BW819" i="5"/>
  <c r="BW940" i="5"/>
  <c r="DC940" i="5"/>
  <c r="BW733" i="5"/>
  <c r="DC733" i="5"/>
  <c r="BL101" i="5"/>
  <c r="CR101" i="5"/>
  <c r="AZ214" i="5"/>
  <c r="CF214" i="5"/>
  <c r="CR528" i="5"/>
  <c r="BL528" i="5"/>
  <c r="BL625" i="5"/>
  <c r="CR625" i="5"/>
  <c r="DC643" i="5"/>
  <c r="BW643" i="5"/>
  <c r="BW43" i="5"/>
  <c r="DC43" i="5"/>
  <c r="CF34" i="5"/>
  <c r="AZ34" i="5"/>
  <c r="BL818" i="5"/>
  <c r="CR818" i="5"/>
  <c r="BL183" i="5"/>
  <c r="CR183" i="5"/>
  <c r="BW434" i="5"/>
  <c r="DC434" i="5"/>
  <c r="BL294" i="5"/>
  <c r="CR294" i="5"/>
  <c r="AZ533" i="5"/>
  <c r="CF533" i="5"/>
  <c r="AZ950" i="5"/>
  <c r="CF950" i="5"/>
  <c r="BW337" i="5"/>
  <c r="DC337" i="5"/>
  <c r="DC920" i="5"/>
  <c r="BW920" i="5"/>
  <c r="CF251" i="5"/>
  <c r="AZ251" i="5"/>
  <c r="AZ54" i="5"/>
  <c r="CF54" i="5"/>
  <c r="BW58" i="5"/>
  <c r="DC58" i="5"/>
  <c r="BW580" i="5"/>
  <c r="DC580" i="5"/>
  <c r="BW83" i="5"/>
  <c r="DC83" i="5"/>
  <c r="BW443" i="5"/>
  <c r="DC443" i="5"/>
  <c r="DC883" i="5"/>
  <c r="BW883" i="5"/>
  <c r="CF283" i="5"/>
  <c r="AZ283" i="5"/>
  <c r="BW473" i="5"/>
  <c r="DC473" i="5"/>
  <c r="DC303" i="5"/>
  <c r="BW303" i="5"/>
  <c r="CF111" i="5"/>
  <c r="AZ111" i="5"/>
  <c r="AZ505" i="5"/>
  <c r="CF505" i="5"/>
  <c r="BW956" i="5"/>
  <c r="DC956" i="5"/>
  <c r="BL166" i="5"/>
  <c r="CR166" i="5"/>
  <c r="BW794" i="5"/>
  <c r="DC794" i="5"/>
  <c r="AZ38" i="5"/>
  <c r="CF38" i="5"/>
  <c r="BL675" i="5"/>
  <c r="CR675" i="5"/>
  <c r="BW59" i="5"/>
  <c r="DC59" i="5"/>
  <c r="CR337" i="5"/>
  <c r="BL337" i="5"/>
  <c r="BW349" i="5"/>
  <c r="DC349" i="5"/>
  <c r="BW737" i="5"/>
  <c r="DC737" i="5"/>
  <c r="DC492" i="5"/>
  <c r="BW492" i="5"/>
  <c r="CR185" i="5"/>
  <c r="BL185" i="5"/>
  <c r="CR17" i="5"/>
  <c r="BL17" i="5"/>
  <c r="BL324" i="5"/>
  <c r="CR324" i="5"/>
  <c r="BL238" i="5"/>
  <c r="CR238" i="5"/>
  <c r="BL336" i="5"/>
  <c r="CR336" i="5"/>
  <c r="AZ14" i="5"/>
  <c r="CF14" i="5"/>
  <c r="CF652" i="5"/>
  <c r="AZ652" i="5"/>
  <c r="BW858" i="5"/>
  <c r="DC858" i="5"/>
  <c r="CF476" i="5"/>
  <c r="AZ476" i="5"/>
  <c r="CR840" i="5"/>
  <c r="BL840" i="5"/>
  <c r="CR726" i="5"/>
  <c r="BL726" i="5"/>
  <c r="BL485" i="5"/>
  <c r="CR485" i="5"/>
  <c r="BL468" i="5"/>
  <c r="CR468" i="5"/>
  <c r="BW389" i="5"/>
  <c r="DC389" i="5"/>
  <c r="CR545" i="5"/>
  <c r="BL545" i="5"/>
  <c r="BW234" i="5"/>
  <c r="DC234" i="5"/>
  <c r="CR762" i="5"/>
  <c r="BL762" i="5"/>
  <c r="CR553" i="5"/>
  <c r="BL553" i="5"/>
  <c r="CR595" i="5"/>
  <c r="BL595" i="5"/>
  <c r="DC659" i="5"/>
  <c r="BW659" i="5"/>
  <c r="CR999" i="5"/>
  <c r="BL999" i="5"/>
  <c r="AZ168" i="5"/>
  <c r="CF168" i="5"/>
  <c r="BW629" i="5"/>
  <c r="DC629" i="5"/>
  <c r="BW615" i="5"/>
  <c r="DC615" i="5"/>
  <c r="CF701" i="5"/>
  <c r="AZ701" i="5"/>
  <c r="BW627" i="5"/>
  <c r="DC627" i="5"/>
  <c r="BW52" i="5"/>
  <c r="DC52" i="5"/>
  <c r="AZ584" i="5"/>
  <c r="CF584" i="5"/>
  <c r="DC827" i="5"/>
  <c r="BW827" i="5"/>
  <c r="BW621" i="5"/>
  <c r="DC621" i="5"/>
  <c r="CF577" i="5"/>
  <c r="AZ577" i="5"/>
  <c r="CF469" i="5"/>
  <c r="AZ469" i="5"/>
  <c r="CR151" i="5"/>
  <c r="BL151" i="5"/>
  <c r="I13" i="3"/>
  <c r="J9" i="3"/>
  <c r="I11" i="3"/>
  <c r="BW705" i="5"/>
  <c r="DC705" i="5"/>
  <c r="AZ578" i="5"/>
  <c r="CF578" i="5"/>
  <c r="BL755" i="5"/>
  <c r="CR755" i="5"/>
  <c r="BW826" i="5"/>
  <c r="DC826" i="5"/>
  <c r="CR25" i="5"/>
  <c r="BL25" i="5"/>
  <c r="CF45" i="5"/>
  <c r="AZ45" i="5"/>
  <c r="AZ667" i="5"/>
  <c r="CF667" i="5"/>
  <c r="BL950" i="5"/>
  <c r="CR950" i="5"/>
  <c r="BL456" i="5"/>
  <c r="CR456" i="5"/>
  <c r="DC293" i="5"/>
  <c r="BW293" i="5"/>
  <c r="BL433" i="5"/>
  <c r="CR433" i="5"/>
  <c r="BW906" i="5"/>
  <c r="DC906" i="5"/>
  <c r="BW367" i="5"/>
  <c r="DC367" i="5"/>
  <c r="CR39" i="5"/>
  <c r="BL39" i="5"/>
  <c r="BL908" i="5"/>
  <c r="CR908" i="5"/>
  <c r="AZ393" i="5"/>
  <c r="CF393" i="5"/>
  <c r="BW416" i="5"/>
  <c r="DC416" i="5"/>
  <c r="DC898" i="5"/>
  <c r="BW898" i="5"/>
  <c r="CR974" i="5"/>
  <c r="BL974" i="5"/>
  <c r="BL757" i="5"/>
  <c r="CR757" i="5"/>
  <c r="BW775" i="5"/>
  <c r="DC775" i="5"/>
  <c r="AZ681" i="5"/>
  <c r="CF681" i="5"/>
  <c r="CR67" i="5"/>
  <c r="BL67" i="5"/>
  <c r="CR447" i="5"/>
  <c r="BL447" i="5"/>
  <c r="BL952" i="5"/>
  <c r="CR952" i="5"/>
  <c r="CF294" i="5"/>
  <c r="AZ294" i="5"/>
  <c r="AZ232" i="5"/>
  <c r="CF232" i="5"/>
  <c r="BL50" i="5"/>
  <c r="CR50" i="5"/>
  <c r="AZ631" i="5"/>
  <c r="CF631" i="5"/>
  <c r="BL404" i="5"/>
  <c r="CR404" i="5"/>
  <c r="DC650" i="5"/>
  <c r="BW650" i="5"/>
  <c r="BL248" i="5"/>
  <c r="CR248" i="5"/>
  <c r="BL454" i="5"/>
  <c r="CR454" i="5"/>
  <c r="AZ200" i="5"/>
  <c r="CF200" i="5"/>
  <c r="BW331" i="5"/>
  <c r="DC331" i="5"/>
  <c r="BW908" i="5"/>
  <c r="DC908" i="5"/>
  <c r="BW30" i="5"/>
  <c r="DC30" i="5"/>
  <c r="BW765" i="5"/>
  <c r="DC765" i="5"/>
  <c r="AZ342" i="5"/>
  <c r="CF342" i="5"/>
  <c r="DC148" i="5"/>
  <c r="BW148" i="5"/>
  <c r="DC984" i="5"/>
  <c r="BW984" i="5"/>
  <c r="DC379" i="5"/>
  <c r="BW379" i="5"/>
  <c r="BL572" i="5"/>
  <c r="CR572" i="5"/>
  <c r="CR713" i="5"/>
  <c r="BL713" i="5"/>
  <c r="BW381" i="5"/>
  <c r="DC381" i="5"/>
  <c r="CR86" i="5"/>
  <c r="BL86" i="5"/>
  <c r="AZ996" i="5"/>
  <c r="CF996" i="5"/>
  <c r="AZ206" i="5"/>
  <c r="CF206" i="5"/>
  <c r="BL242" i="5"/>
  <c r="CR242" i="5"/>
  <c r="CF341" i="5"/>
  <c r="AZ341" i="5"/>
  <c r="BL1006" i="5"/>
  <c r="CR1006" i="5"/>
  <c r="BW86" i="5"/>
  <c r="DC86" i="5"/>
  <c r="CR57" i="5"/>
  <c r="BL57" i="5"/>
  <c r="CF181" i="5"/>
  <c r="AZ181" i="5"/>
  <c r="BW420" i="5"/>
  <c r="DC420" i="5"/>
  <c r="BW844" i="5"/>
  <c r="DC844" i="5"/>
  <c r="BW63" i="5"/>
  <c r="DC63" i="5"/>
  <c r="BL444" i="5"/>
  <c r="CR444" i="5"/>
  <c r="AZ687" i="5"/>
  <c r="CF687" i="5"/>
  <c r="AZ910" i="5"/>
  <c r="CF910" i="5"/>
  <c r="DC626" i="5"/>
  <c r="BW626" i="5"/>
  <c r="DC592" i="5"/>
  <c r="BW592" i="5"/>
  <c r="BW753" i="5"/>
  <c r="DC753" i="5"/>
  <c r="BW123" i="5"/>
  <c r="DC123" i="5"/>
  <c r="BW330" i="5"/>
  <c r="DC330" i="5"/>
  <c r="BW317" i="5"/>
  <c r="DC317" i="5"/>
  <c r="BW400" i="5"/>
  <c r="DC400" i="5"/>
  <c r="BL607" i="5"/>
  <c r="CR607" i="5"/>
  <c r="AZ95" i="5"/>
  <c r="CF95" i="5"/>
  <c r="CR605" i="5"/>
  <c r="BL605" i="5"/>
  <c r="BW232" i="5"/>
  <c r="DC232" i="5"/>
  <c r="BW119" i="5"/>
  <c r="DC119" i="5"/>
  <c r="BW334" i="5"/>
  <c r="DC334" i="5"/>
  <c r="BL435" i="5"/>
  <c r="CR435" i="5"/>
  <c r="BL466" i="5"/>
  <c r="CR466" i="5"/>
  <c r="DC789" i="5"/>
  <c r="BW789" i="5"/>
  <c r="BL54" i="5"/>
  <c r="CR54" i="5"/>
  <c r="CF621" i="5"/>
  <c r="AZ621" i="5"/>
  <c r="BL472" i="5"/>
  <c r="CR472" i="5"/>
  <c r="BL922" i="5"/>
  <c r="CR922" i="5"/>
  <c r="AZ52" i="5"/>
  <c r="CF52" i="5"/>
  <c r="CF956" i="5"/>
  <c r="AZ956" i="5"/>
  <c r="BW755" i="5"/>
  <c r="DC755" i="5"/>
  <c r="CF100" i="5"/>
  <c r="AZ100" i="5"/>
  <c r="BW385" i="5"/>
  <c r="DC385" i="5"/>
  <c r="BW530" i="5"/>
  <c r="DC530" i="5"/>
  <c r="BW912" i="5"/>
  <c r="DC912" i="5"/>
  <c r="AZ644" i="5"/>
  <c r="CF644" i="5"/>
  <c r="AZ422" i="5"/>
  <c r="CF422" i="5"/>
  <c r="AZ521" i="5"/>
  <c r="CF521" i="5"/>
  <c r="CR26" i="5"/>
  <c r="BL26" i="5"/>
  <c r="BW424" i="5"/>
  <c r="DC424" i="5"/>
  <c r="AZ55" i="5"/>
  <c r="CF55" i="5"/>
  <c r="CF929" i="5"/>
  <c r="AZ929" i="5"/>
  <c r="DC464" i="5"/>
  <c r="BW464" i="5"/>
  <c r="CR968" i="5"/>
  <c r="BL968" i="5"/>
  <c r="CF611" i="5"/>
  <c r="AZ611" i="5"/>
  <c r="CR35" i="5"/>
  <c r="BL35" i="5"/>
  <c r="DC730" i="5"/>
  <c r="BW730" i="5"/>
  <c r="BL493" i="5"/>
  <c r="CR493" i="5"/>
  <c r="CR22" i="5"/>
  <c r="BL22" i="5"/>
  <c r="CR354" i="5"/>
  <c r="BL354" i="5"/>
  <c r="BL389" i="5"/>
  <c r="CR389" i="5"/>
  <c r="CF842" i="5"/>
  <c r="AZ842" i="5"/>
  <c r="DC499" i="5"/>
  <c r="BW499" i="5"/>
  <c r="BL687" i="5"/>
  <c r="CR687" i="5"/>
  <c r="BL863" i="5"/>
  <c r="CR863" i="5"/>
  <c r="DC556" i="5"/>
  <c r="BW556" i="5"/>
  <c r="DC500" i="5"/>
  <c r="BW500" i="5"/>
  <c r="BL936" i="5"/>
  <c r="CR936" i="5"/>
  <c r="CF478" i="5"/>
  <c r="AZ478" i="5"/>
  <c r="CR23" i="5"/>
  <c r="BL23" i="5"/>
  <c r="BL327" i="5"/>
  <c r="CR327" i="5"/>
  <c r="BW329" i="5"/>
  <c r="DC329" i="5"/>
  <c r="BA134" i="5" l="1"/>
  <c r="CG134" i="5"/>
  <c r="CG934" i="5"/>
  <c r="BA934" i="5"/>
  <c r="DD738" i="5"/>
  <c r="BX738" i="5"/>
  <c r="BA457" i="5"/>
  <c r="CG457" i="5"/>
  <c r="BM255" i="5"/>
  <c r="CS255" i="5"/>
  <c r="CS19" i="5"/>
  <c r="BM19" i="5"/>
  <c r="DD479" i="5"/>
  <c r="BX479" i="5"/>
  <c r="BM866" i="5"/>
  <c r="CS866" i="5"/>
  <c r="CS21" i="5"/>
  <c r="BM21" i="5"/>
  <c r="BM797" i="5"/>
  <c r="CS797" i="5"/>
  <c r="CG447" i="5"/>
  <c r="BA447" i="5"/>
  <c r="BM482" i="5"/>
  <c r="CS482" i="5"/>
  <c r="BX152" i="5"/>
  <c r="DD152" i="5"/>
  <c r="CG954" i="5"/>
  <c r="BA954" i="5"/>
  <c r="BA945" i="5"/>
  <c r="CG945" i="5"/>
  <c r="DD722" i="5"/>
  <c r="BX722" i="5"/>
  <c r="CS958" i="5"/>
  <c r="BM958" i="5"/>
  <c r="DD799" i="5"/>
  <c r="BX799" i="5"/>
  <c r="BM472" i="5"/>
  <c r="CS472" i="5"/>
  <c r="CS242" i="5"/>
  <c r="BM242" i="5"/>
  <c r="DD30" i="5"/>
  <c r="BX30" i="5"/>
  <c r="CS952" i="5"/>
  <c r="BM952" i="5"/>
  <c r="BA667" i="5"/>
  <c r="CG667" i="5"/>
  <c r="BX943" i="5"/>
  <c r="DD943" i="5"/>
  <c r="DD205" i="5"/>
  <c r="BX205" i="5"/>
  <c r="BX785" i="5"/>
  <c r="DD785" i="5"/>
  <c r="CS354" i="5"/>
  <c r="BM354" i="5"/>
  <c r="CG100" i="5"/>
  <c r="BA100" i="5"/>
  <c r="BX737" i="5"/>
  <c r="DD737" i="5"/>
  <c r="BX58" i="5"/>
  <c r="DD58" i="5"/>
  <c r="DD43" i="5"/>
  <c r="BX43" i="5"/>
  <c r="BA747" i="5"/>
  <c r="CG747" i="5"/>
  <c r="BM276" i="5"/>
  <c r="CS276" i="5"/>
  <c r="CS648" i="5"/>
  <c r="BM648" i="5"/>
  <c r="BX707" i="5"/>
  <c r="DD707" i="5"/>
  <c r="BM599" i="5"/>
  <c r="CS599" i="5"/>
  <c r="BA552" i="5"/>
  <c r="CG552" i="5"/>
  <c r="CS169" i="5"/>
  <c r="BM169" i="5"/>
  <c r="CS690" i="5"/>
  <c r="BM690" i="5"/>
  <c r="BX889" i="5"/>
  <c r="DD889" i="5"/>
  <c r="DD213" i="5"/>
  <c r="BX213" i="5"/>
  <c r="CS919" i="5"/>
  <c r="BM919" i="5"/>
  <c r="BA595" i="5"/>
  <c r="CG595" i="5"/>
  <c r="CG504" i="5"/>
  <c r="BA504" i="5"/>
  <c r="DD734" i="5"/>
  <c r="BX734" i="5"/>
  <c r="BM507" i="5"/>
  <c r="CS507" i="5"/>
  <c r="CS738" i="5"/>
  <c r="BM738" i="5"/>
  <c r="CS981" i="5"/>
  <c r="BM981" i="5"/>
  <c r="CS231" i="5"/>
  <c r="BM231" i="5"/>
  <c r="DD590" i="5"/>
  <c r="BX590" i="5"/>
  <c r="BM923" i="5"/>
  <c r="CS923" i="5"/>
  <c r="BX935" i="5"/>
  <c r="DD935" i="5"/>
  <c r="BX890" i="5"/>
  <c r="DD890" i="5"/>
  <c r="BM22" i="5"/>
  <c r="CS22" i="5"/>
  <c r="BX464" i="5"/>
  <c r="DD464" i="5"/>
  <c r="CS57" i="5"/>
  <c r="BM57" i="5"/>
  <c r="DD984" i="5"/>
  <c r="BX984" i="5"/>
  <c r="CS67" i="5"/>
  <c r="BM67" i="5"/>
  <c r="CS25" i="5"/>
  <c r="BM25" i="5"/>
  <c r="BA584" i="5"/>
  <c r="CG584" i="5"/>
  <c r="CG168" i="5"/>
  <c r="BA168" i="5"/>
  <c r="BX234" i="5"/>
  <c r="DD234" i="5"/>
  <c r="CS238" i="5"/>
  <c r="BM238" i="5"/>
  <c r="BX349" i="5"/>
  <c r="DD349" i="5"/>
  <c r="BM166" i="5"/>
  <c r="CS166" i="5"/>
  <c r="BA54" i="5"/>
  <c r="CG54" i="5"/>
  <c r="BM294" i="5"/>
  <c r="CS294" i="5"/>
  <c r="BX940" i="5"/>
  <c r="DD940" i="5"/>
  <c r="BX321" i="5"/>
  <c r="DD321" i="5"/>
  <c r="BX874" i="5"/>
  <c r="DD874" i="5"/>
  <c r="CG67" i="5"/>
  <c r="BA67" i="5"/>
  <c r="BX933" i="5"/>
  <c r="DD933" i="5"/>
  <c r="DD17" i="5"/>
  <c r="BX17" i="5"/>
  <c r="DD981" i="5"/>
  <c r="BX981" i="5"/>
  <c r="DD1013" i="5"/>
  <c r="BX1013" i="5"/>
  <c r="CS787" i="5"/>
  <c r="BM787" i="5"/>
  <c r="BM944" i="5"/>
  <c r="CS944" i="5"/>
  <c r="CG353" i="5"/>
  <c r="BA353" i="5"/>
  <c r="CG639" i="5"/>
  <c r="BA639" i="5"/>
  <c r="CG366" i="5"/>
  <c r="BA366" i="5"/>
  <c r="CS250" i="5"/>
  <c r="BM250" i="5"/>
  <c r="BX967" i="5"/>
  <c r="DD967" i="5"/>
  <c r="BA609" i="5"/>
  <c r="CG609" i="5"/>
  <c r="BX429" i="5"/>
  <c r="DD429" i="5"/>
  <c r="BM655" i="5"/>
  <c r="CS655" i="5"/>
  <c r="DD899" i="5"/>
  <c r="BX899" i="5"/>
  <c r="DD135" i="5"/>
  <c r="BX135" i="5"/>
  <c r="BX704" i="5"/>
  <c r="DD704" i="5"/>
  <c r="BX965" i="5"/>
  <c r="DD965" i="5"/>
  <c r="BX540" i="5"/>
  <c r="DD540" i="5"/>
  <c r="BA825" i="5"/>
  <c r="CG825" i="5"/>
  <c r="BM359" i="5"/>
  <c r="CS359" i="5"/>
  <c r="BM659" i="5"/>
  <c r="CS659" i="5"/>
  <c r="BX297" i="5"/>
  <c r="DD297" i="5"/>
  <c r="CS997" i="5"/>
  <c r="BM997" i="5"/>
  <c r="CG503" i="5"/>
  <c r="BA503" i="5"/>
  <c r="BA887" i="5"/>
  <c r="CG887" i="5"/>
  <c r="BX1008" i="5"/>
  <c r="DD1008" i="5"/>
  <c r="BX216" i="5"/>
  <c r="DD216" i="5"/>
  <c r="BA392" i="5"/>
  <c r="CG392" i="5"/>
  <c r="DD690" i="5"/>
  <c r="BX690" i="5"/>
  <c r="BA242" i="5"/>
  <c r="CG242" i="5"/>
  <c r="CG419" i="5"/>
  <c r="BA419" i="5"/>
  <c r="CG85" i="5"/>
  <c r="BA85" i="5"/>
  <c r="BM644" i="5"/>
  <c r="CS644" i="5"/>
  <c r="CG252" i="5"/>
  <c r="BA252" i="5"/>
  <c r="BA297" i="5"/>
  <c r="CG297" i="5"/>
  <c r="BM394" i="5"/>
  <c r="CS394" i="5"/>
  <c r="BA869" i="5"/>
  <c r="CG869" i="5"/>
  <c r="BX996" i="5"/>
  <c r="DD996" i="5"/>
  <c r="BM326" i="5"/>
  <c r="CS326" i="5"/>
  <c r="DD18" i="5"/>
  <c r="BX18" i="5"/>
  <c r="BX483" i="5"/>
  <c r="DD483" i="5"/>
  <c r="BA70" i="5"/>
  <c r="CG70" i="5"/>
  <c r="BX491" i="5"/>
  <c r="DD491" i="5"/>
  <c r="BM673" i="5"/>
  <c r="CS673" i="5"/>
  <c r="BA908" i="5"/>
  <c r="CG908" i="5"/>
  <c r="BX663" i="5"/>
  <c r="DD663" i="5"/>
  <c r="CS264" i="5"/>
  <c r="BM264" i="5"/>
  <c r="CG325" i="5"/>
  <c r="BA325" i="5"/>
  <c r="BA328" i="5"/>
  <c r="CG328" i="5"/>
  <c r="BX779" i="5"/>
  <c r="DD779" i="5"/>
  <c r="DD35" i="5"/>
  <c r="BX35" i="5"/>
  <c r="BA312" i="5"/>
  <c r="CG312" i="5"/>
  <c r="BX53" i="5"/>
  <c r="DD53" i="5"/>
  <c r="CG790" i="5"/>
  <c r="BA790" i="5"/>
  <c r="BA997" i="5"/>
  <c r="CG997" i="5"/>
  <c r="BA452" i="5"/>
  <c r="CG452" i="5"/>
  <c r="BM479" i="5"/>
  <c r="CS479" i="5"/>
  <c r="CS867" i="5"/>
  <c r="BM867" i="5"/>
  <c r="CG235" i="5"/>
  <c r="BA235" i="5"/>
  <c r="DD555" i="5"/>
  <c r="BX555" i="5"/>
  <c r="BM872" i="5"/>
  <c r="CS872" i="5"/>
  <c r="BA221" i="5"/>
  <c r="CG221" i="5"/>
  <c r="CS638" i="5"/>
  <c r="BM638" i="5"/>
  <c r="BA1011" i="5"/>
  <c r="CG1011" i="5"/>
  <c r="CS366" i="5"/>
  <c r="BM366" i="5"/>
  <c r="CS474" i="5"/>
  <c r="BM474" i="5"/>
  <c r="BA369" i="5"/>
  <c r="CG369" i="5"/>
  <c r="BA201" i="5"/>
  <c r="CG201" i="5"/>
  <c r="CS432" i="5"/>
  <c r="BM432" i="5"/>
  <c r="BA289" i="5"/>
  <c r="CG289" i="5"/>
  <c r="CS413" i="5"/>
  <c r="BM413" i="5"/>
  <c r="BM107" i="5"/>
  <c r="CS107" i="5"/>
  <c r="BA215" i="5"/>
  <c r="CG215" i="5"/>
  <c r="BA307" i="5"/>
  <c r="CG307" i="5"/>
  <c r="CG845" i="5"/>
  <c r="BA845" i="5"/>
  <c r="BA359" i="5"/>
  <c r="CG359" i="5"/>
  <c r="CG780" i="5"/>
  <c r="BA780" i="5"/>
  <c r="DD595" i="5"/>
  <c r="BX595" i="5"/>
  <c r="BA653" i="5"/>
  <c r="CG653" i="5"/>
  <c r="BA279" i="5"/>
  <c r="CG279" i="5"/>
  <c r="CG343" i="5"/>
  <c r="BA343" i="5"/>
  <c r="CG802" i="5"/>
  <c r="BA802" i="5"/>
  <c r="CG19" i="5"/>
  <c r="BA19" i="5"/>
  <c r="DD368" i="5"/>
  <c r="BX368" i="5"/>
  <c r="BM669" i="5"/>
  <c r="CS669" i="5"/>
  <c r="BX395" i="5"/>
  <c r="DD395" i="5"/>
  <c r="DD239" i="5"/>
  <c r="BX239" i="5"/>
  <c r="CS913" i="5"/>
  <c r="BM913" i="5"/>
  <c r="CS110" i="5"/>
  <c r="BM110" i="5"/>
  <c r="CS494" i="5"/>
  <c r="BM494" i="5"/>
  <c r="BM386" i="5"/>
  <c r="CS386" i="5"/>
  <c r="BA977" i="5"/>
  <c r="CG977" i="5"/>
  <c r="DD524" i="5"/>
  <c r="BX524" i="5"/>
  <c r="BM195" i="5"/>
  <c r="CS195" i="5"/>
  <c r="CG752" i="5"/>
  <c r="BA752" i="5"/>
  <c r="BA661" i="5"/>
  <c r="CG661" i="5"/>
  <c r="BA793" i="5"/>
  <c r="CG793" i="5"/>
  <c r="BX578" i="5"/>
  <c r="DD578" i="5"/>
  <c r="CG647" i="5"/>
  <c r="BA647" i="5"/>
  <c r="BX618" i="5"/>
  <c r="DD618" i="5"/>
  <c r="CS901" i="5"/>
  <c r="BM901" i="5"/>
  <c r="DD190" i="5"/>
  <c r="BX190" i="5"/>
  <c r="BA298" i="5"/>
  <c r="CG298" i="5"/>
  <c r="CG711" i="5"/>
  <c r="BA711" i="5"/>
  <c r="CG696" i="5"/>
  <c r="BA696" i="5"/>
  <c r="CS29" i="5"/>
  <c r="BM29" i="5"/>
  <c r="CS596" i="5"/>
  <c r="BM596" i="5"/>
  <c r="CS672" i="5"/>
  <c r="BM672" i="5"/>
  <c r="DD748" i="5"/>
  <c r="BX748" i="5"/>
  <c r="DD599" i="5"/>
  <c r="BX599" i="5"/>
  <c r="BM831" i="5"/>
  <c r="CS831" i="5"/>
  <c r="BX877" i="5"/>
  <c r="DD877" i="5"/>
  <c r="BA988" i="5"/>
  <c r="CG988" i="5"/>
  <c r="BX814" i="5"/>
  <c r="DD814" i="5"/>
  <c r="BA146" i="5"/>
  <c r="CG146" i="5"/>
  <c r="BX440" i="5"/>
  <c r="DD440" i="5"/>
  <c r="BX230" i="5"/>
  <c r="DD230" i="5"/>
  <c r="CS470" i="5"/>
  <c r="BM470" i="5"/>
  <c r="BX91" i="5"/>
  <c r="DD91" i="5"/>
  <c r="CS428" i="5"/>
  <c r="BM428" i="5"/>
  <c r="BX95" i="5"/>
  <c r="DD95" i="5"/>
  <c r="BX210" i="5"/>
  <c r="DD210" i="5"/>
  <c r="BX523" i="5"/>
  <c r="DD523" i="5"/>
  <c r="BA593" i="5"/>
  <c r="CG593" i="5"/>
  <c r="DD105" i="5"/>
  <c r="BX105" i="5"/>
  <c r="BA48" i="5"/>
  <c r="CG48" i="5"/>
  <c r="BM316" i="5"/>
  <c r="CS316" i="5"/>
  <c r="CS930" i="5"/>
  <c r="BM930" i="5"/>
  <c r="BX340" i="5"/>
  <c r="DD340" i="5"/>
  <c r="BX272" i="5"/>
  <c r="DD272" i="5"/>
  <c r="BM588" i="5"/>
  <c r="CS588" i="5"/>
  <c r="BA292" i="5"/>
  <c r="CG292" i="5"/>
  <c r="BA84" i="5"/>
  <c r="CG84" i="5"/>
  <c r="BA220" i="5"/>
  <c r="CG220" i="5"/>
  <c r="BM830" i="5"/>
  <c r="CS830" i="5"/>
  <c r="BA741" i="5"/>
  <c r="CG741" i="5"/>
  <c r="BM323" i="5"/>
  <c r="CS323" i="5"/>
  <c r="BX928" i="5"/>
  <c r="DD928" i="5"/>
  <c r="BM795" i="5"/>
  <c r="CS795" i="5"/>
  <c r="BA739" i="5"/>
  <c r="CG739" i="5"/>
  <c r="BM679" i="5"/>
  <c r="CS679" i="5"/>
  <c r="BM214" i="5"/>
  <c r="CS214" i="5"/>
  <c r="BA91" i="5"/>
  <c r="CG91" i="5"/>
  <c r="CS51" i="5"/>
  <c r="BM51" i="5"/>
  <c r="BX264" i="5"/>
  <c r="DD264" i="5"/>
  <c r="DD354" i="5"/>
  <c r="BX354" i="5"/>
  <c r="DD25" i="5"/>
  <c r="BX25" i="5"/>
  <c r="BX75" i="5"/>
  <c r="DD75" i="5"/>
  <c r="DD729" i="5"/>
  <c r="BX729" i="5"/>
  <c r="DD115" i="5"/>
  <c r="BX115" i="5"/>
  <c r="BX222" i="5"/>
  <c r="DD222" i="5"/>
  <c r="CS802" i="5"/>
  <c r="BM802" i="5"/>
  <c r="BX936" i="5"/>
  <c r="DD936" i="5"/>
  <c r="CS794" i="5"/>
  <c r="BM794" i="5"/>
  <c r="BA671" i="5"/>
  <c r="CG671" i="5"/>
  <c r="BM1008" i="5"/>
  <c r="CS1008" i="5"/>
  <c r="BA568" i="5"/>
  <c r="CG568" i="5"/>
  <c r="BX451" i="5"/>
  <c r="DD451" i="5"/>
  <c r="CG170" i="5"/>
  <c r="BA170" i="5"/>
  <c r="CG266" i="5"/>
  <c r="BA266" i="5"/>
  <c r="BM266" i="5"/>
  <c r="CS266" i="5"/>
  <c r="CG57" i="5"/>
  <c r="BA57" i="5"/>
  <c r="DD251" i="5"/>
  <c r="BX251" i="5"/>
  <c r="BX972" i="5"/>
  <c r="DD972" i="5"/>
  <c r="BX42" i="5"/>
  <c r="DD42" i="5"/>
  <c r="BM996" i="5"/>
  <c r="CS996" i="5"/>
  <c r="BA693" i="5"/>
  <c r="CG693" i="5"/>
  <c r="BX950" i="5"/>
  <c r="DD950" i="5"/>
  <c r="DD860" i="5"/>
  <c r="BX860" i="5"/>
  <c r="DD73" i="5"/>
  <c r="BX73" i="5"/>
  <c r="BA475" i="5"/>
  <c r="CG475" i="5"/>
  <c r="BX691" i="5"/>
  <c r="DD691" i="5"/>
  <c r="BX771" i="5"/>
  <c r="DD771" i="5"/>
  <c r="DD307" i="5"/>
  <c r="BX307" i="5"/>
  <c r="CS924" i="5"/>
  <c r="BM924" i="5"/>
  <c r="BM452" i="5"/>
  <c r="CS452" i="5"/>
  <c r="CG927" i="5"/>
  <c r="BA927" i="5"/>
  <c r="CG49" i="5"/>
  <c r="BA49" i="5"/>
  <c r="BM60" i="5"/>
  <c r="CS60" i="5"/>
  <c r="BX462" i="5"/>
  <c r="DD462" i="5"/>
  <c r="BM318" i="5"/>
  <c r="CS318" i="5"/>
  <c r="CG848" i="5"/>
  <c r="BA848" i="5"/>
  <c r="BA257" i="5"/>
  <c r="CG257" i="5"/>
  <c r="BM249" i="5"/>
  <c r="CS249" i="5"/>
  <c r="DD760" i="5"/>
  <c r="BX760" i="5"/>
  <c r="BX128" i="5"/>
  <c r="DD128" i="5"/>
  <c r="CS102" i="5"/>
  <c r="BM102" i="5"/>
  <c r="BA197" i="5"/>
  <c r="CG197" i="5"/>
  <c r="BA301" i="5"/>
  <c r="CG301" i="5"/>
  <c r="BA153" i="5"/>
  <c r="CG153" i="5"/>
  <c r="BA384" i="5"/>
  <c r="CG384" i="5"/>
  <c r="BA987" i="5"/>
  <c r="CG987" i="5"/>
  <c r="BA463" i="5"/>
  <c r="CG463" i="5"/>
  <c r="CS660" i="5"/>
  <c r="BM660" i="5"/>
  <c r="BX784" i="5"/>
  <c r="DD784" i="5"/>
  <c r="BM601" i="5"/>
  <c r="CS601" i="5"/>
  <c r="BA253" i="5"/>
  <c r="CG253" i="5"/>
  <c r="CG699" i="5"/>
  <c r="BA699" i="5"/>
  <c r="CS175" i="5"/>
  <c r="BM175" i="5"/>
  <c r="BA231" i="5"/>
  <c r="CG231" i="5"/>
  <c r="BA155" i="5"/>
  <c r="CG155" i="5"/>
  <c r="CS561" i="5"/>
  <c r="BM561" i="5"/>
  <c r="CG437" i="5"/>
  <c r="BA437" i="5"/>
  <c r="CG491" i="5"/>
  <c r="BA491" i="5"/>
  <c r="BA1009" i="5"/>
  <c r="CG1009" i="5"/>
  <c r="CS438" i="5"/>
  <c r="BM438" i="5"/>
  <c r="BM633" i="5"/>
  <c r="CS633" i="5"/>
  <c r="BA290" i="5"/>
  <c r="CG290" i="5"/>
  <c r="BX314" i="5"/>
  <c r="DD314" i="5"/>
  <c r="BA514" i="5"/>
  <c r="CG514" i="5"/>
  <c r="BX169" i="5"/>
  <c r="DD169" i="5"/>
  <c r="CG895" i="5"/>
  <c r="BA895" i="5"/>
  <c r="DD240" i="5"/>
  <c r="BX240" i="5"/>
  <c r="BM631" i="5"/>
  <c r="CS631" i="5"/>
  <c r="BX576" i="5"/>
  <c r="DD576" i="5"/>
  <c r="CG862" i="5"/>
  <c r="BA862" i="5"/>
  <c r="CG714" i="5"/>
  <c r="BA714" i="5"/>
  <c r="BA431" i="5"/>
  <c r="CG431" i="5"/>
  <c r="DD501" i="5"/>
  <c r="BX501" i="5"/>
  <c r="BA143" i="5"/>
  <c r="CG143" i="5"/>
  <c r="CS854" i="5"/>
  <c r="BM854" i="5"/>
  <c r="CS590" i="5"/>
  <c r="BM590" i="5"/>
  <c r="CG750" i="5"/>
  <c r="BA750" i="5"/>
  <c r="CG573" i="5"/>
  <c r="BA573" i="5"/>
  <c r="CG933" i="5"/>
  <c r="BA933" i="5"/>
  <c r="CG829" i="5"/>
  <c r="BA829" i="5"/>
  <c r="BA1013" i="5"/>
  <c r="CG1013" i="5"/>
  <c r="CG931" i="5"/>
  <c r="BA931" i="5"/>
  <c r="BX136" i="5"/>
  <c r="DD136" i="5"/>
  <c r="BM793" i="5"/>
  <c r="CS793" i="5"/>
  <c r="CG510" i="5"/>
  <c r="BA510" i="5"/>
  <c r="CS368" i="5"/>
  <c r="BM368" i="5"/>
  <c r="DD706" i="5"/>
  <c r="BX706" i="5"/>
  <c r="BM211" i="5"/>
  <c r="CS211" i="5"/>
  <c r="BM131" i="5"/>
  <c r="CS131" i="5"/>
  <c r="DD762" i="5"/>
  <c r="BX762" i="5"/>
  <c r="DD879" i="5"/>
  <c r="BX879" i="5"/>
  <c r="BM327" i="5"/>
  <c r="CS327" i="5"/>
  <c r="CS863" i="5"/>
  <c r="BM863" i="5"/>
  <c r="CG422" i="5"/>
  <c r="BA422" i="5"/>
  <c r="BX755" i="5"/>
  <c r="DD755" i="5"/>
  <c r="BM54" i="5"/>
  <c r="CS54" i="5"/>
  <c r="BX232" i="5"/>
  <c r="DD232" i="5"/>
  <c r="BX330" i="5"/>
  <c r="DD330" i="5"/>
  <c r="BA687" i="5"/>
  <c r="CG687" i="5"/>
  <c r="BA996" i="5"/>
  <c r="CG996" i="5"/>
  <c r="BX331" i="5"/>
  <c r="DD331" i="5"/>
  <c r="BA631" i="5"/>
  <c r="CG631" i="5"/>
  <c r="BX416" i="5"/>
  <c r="DD416" i="5"/>
  <c r="BM433" i="5"/>
  <c r="CS433" i="5"/>
  <c r="CS151" i="5"/>
  <c r="BM151" i="5"/>
  <c r="BM999" i="5"/>
  <c r="CS999" i="5"/>
  <c r="CS545" i="5"/>
  <c r="BM545" i="5"/>
  <c r="BA476" i="5"/>
  <c r="CG476" i="5"/>
  <c r="CS337" i="5"/>
  <c r="BM337" i="5"/>
  <c r="BX883" i="5"/>
  <c r="DD883" i="5"/>
  <c r="CG251" i="5"/>
  <c r="BA251" i="5"/>
  <c r="DD819" i="5"/>
  <c r="BX819" i="5"/>
  <c r="CS843" i="5"/>
  <c r="BM843" i="5"/>
  <c r="BM18" i="5"/>
  <c r="CS18" i="5"/>
  <c r="BX624" i="5"/>
  <c r="DD624" i="5"/>
  <c r="BA114" i="5"/>
  <c r="CG114" i="5"/>
  <c r="CS725" i="5"/>
  <c r="BM725" i="5"/>
  <c r="CS422" i="5"/>
  <c r="BM422" i="5"/>
  <c r="CG899" i="5"/>
  <c r="BA899" i="5"/>
  <c r="DD116" i="5"/>
  <c r="BX116" i="5"/>
  <c r="J67" i="3"/>
  <c r="J65" i="3"/>
  <c r="K63" i="3"/>
  <c r="CG980" i="5"/>
  <c r="BA980" i="5"/>
  <c r="BM295" i="5"/>
  <c r="CS295" i="5"/>
  <c r="BX110" i="5"/>
  <c r="DD110" i="5"/>
  <c r="BM881" i="5"/>
  <c r="CS881" i="5"/>
  <c r="BM556" i="5"/>
  <c r="CS556" i="5"/>
  <c r="BM861" i="5"/>
  <c r="CS861" i="5"/>
  <c r="BM40" i="5"/>
  <c r="CS40" i="5"/>
  <c r="BA176" i="5"/>
  <c r="CG176" i="5"/>
  <c r="BA293" i="5"/>
  <c r="CG293" i="5"/>
  <c r="CS853" i="5"/>
  <c r="BM853" i="5"/>
  <c r="CS96" i="5"/>
  <c r="BM96" i="5"/>
  <c r="BX200" i="5"/>
  <c r="DD200" i="5"/>
  <c r="BA961" i="5"/>
  <c r="CG961" i="5"/>
  <c r="BA890" i="5"/>
  <c r="CG890" i="5"/>
  <c r="BX633" i="5"/>
  <c r="DD633" i="5"/>
  <c r="BA828" i="5"/>
  <c r="CG828" i="5"/>
  <c r="BM562" i="5"/>
  <c r="CS562" i="5"/>
  <c r="BX837" i="5"/>
  <c r="DD837" i="5"/>
  <c r="BM280" i="5"/>
  <c r="CS280" i="5"/>
  <c r="BX842" i="5"/>
  <c r="DD842" i="5"/>
  <c r="BX623" i="5"/>
  <c r="DD623" i="5"/>
  <c r="BM460" i="5"/>
  <c r="CS460" i="5"/>
  <c r="BX342" i="5"/>
  <c r="DD342" i="5"/>
  <c r="BA156" i="5"/>
  <c r="CG156" i="5"/>
  <c r="BX64" i="5"/>
  <c r="DD64" i="5"/>
  <c r="CS168" i="5"/>
  <c r="BM168" i="5"/>
  <c r="DD605" i="5"/>
  <c r="BX605" i="5"/>
  <c r="BM776" i="5"/>
  <c r="CS776" i="5"/>
  <c r="CS529" i="5"/>
  <c r="BM529" i="5"/>
  <c r="DD79" i="5"/>
  <c r="BX79" i="5"/>
  <c r="BA40" i="5"/>
  <c r="CG40" i="5"/>
  <c r="BX472" i="5"/>
  <c r="DD472" i="5"/>
  <c r="CS940" i="5"/>
  <c r="BM940" i="5"/>
  <c r="BA665" i="5"/>
  <c r="CG665" i="5"/>
  <c r="BM597" i="5"/>
  <c r="CS597" i="5"/>
  <c r="DD925" i="5"/>
  <c r="BX925" i="5"/>
  <c r="BA838" i="5"/>
  <c r="CG838" i="5"/>
  <c r="BM685" i="5"/>
  <c r="CS685" i="5"/>
  <c r="BA107" i="5"/>
  <c r="CG107" i="5"/>
  <c r="BX934" i="5"/>
  <c r="DD934" i="5"/>
  <c r="BM340" i="5"/>
  <c r="CS340" i="5"/>
  <c r="CG900" i="5"/>
  <c r="BA900" i="5"/>
  <c r="CS788" i="5"/>
  <c r="BM788" i="5"/>
  <c r="DD347" i="5"/>
  <c r="BX347" i="5"/>
  <c r="CS408" i="5"/>
  <c r="BM408" i="5"/>
  <c r="BX735" i="5"/>
  <c r="DD735" i="5"/>
  <c r="BX164" i="5"/>
  <c r="DD164" i="5"/>
  <c r="CS837" i="5"/>
  <c r="BM837" i="5"/>
  <c r="BM16" i="5"/>
  <c r="CS16" i="5"/>
  <c r="BM348" i="5"/>
  <c r="CS348" i="5"/>
  <c r="BM904" i="5"/>
  <c r="CS904" i="5"/>
  <c r="BM621" i="5"/>
  <c r="CS621" i="5"/>
  <c r="BX849" i="5"/>
  <c r="DD849" i="5"/>
  <c r="BX196" i="5"/>
  <c r="DD196" i="5"/>
  <c r="BM1010" i="5"/>
  <c r="CS1010" i="5"/>
  <c r="BM876" i="5"/>
  <c r="CS876" i="5"/>
  <c r="BM634" i="5"/>
  <c r="CS634" i="5"/>
  <c r="BX68" i="5"/>
  <c r="DD68" i="5"/>
  <c r="BA675" i="5"/>
  <c r="CG675" i="5"/>
  <c r="CG919" i="5"/>
  <c r="BA919" i="5"/>
  <c r="CS290" i="5"/>
  <c r="BM290" i="5"/>
  <c r="CG423" i="5"/>
  <c r="BA423" i="5"/>
  <c r="CG703" i="5"/>
  <c r="BA703" i="5"/>
  <c r="CS533" i="5"/>
  <c r="BM533" i="5"/>
  <c r="BM369" i="5"/>
  <c r="CS369" i="5"/>
  <c r="DD399" i="5"/>
  <c r="BX399" i="5"/>
  <c r="CG921" i="5"/>
  <c r="BA921" i="5"/>
  <c r="CG473" i="5"/>
  <c r="BA473" i="5"/>
  <c r="DD680" i="5"/>
  <c r="BX680" i="5"/>
  <c r="BA377" i="5"/>
  <c r="CG377" i="5"/>
  <c r="CS937" i="5"/>
  <c r="BM937" i="5"/>
  <c r="CS658" i="5"/>
  <c r="BM658" i="5"/>
  <c r="BA486" i="5"/>
  <c r="CG486" i="5"/>
  <c r="BA723" i="5"/>
  <c r="CG723" i="5"/>
  <c r="CG1004" i="5"/>
  <c r="BA1004" i="5"/>
  <c r="BA441" i="5"/>
  <c r="CG441" i="5"/>
  <c r="CS647" i="5"/>
  <c r="BM647" i="5"/>
  <c r="CS103" i="5"/>
  <c r="BM103" i="5"/>
  <c r="CS907" i="5"/>
  <c r="BM907" i="5"/>
  <c r="BA526" i="5"/>
  <c r="CG526" i="5"/>
  <c r="DD362" i="5"/>
  <c r="BX362" i="5"/>
  <c r="DD563" i="5"/>
  <c r="BX563" i="5"/>
  <c r="BM382" i="5"/>
  <c r="CS382" i="5"/>
  <c r="BA787" i="5"/>
  <c r="CG787" i="5"/>
  <c r="BM1013" i="5"/>
  <c r="CS1013" i="5"/>
  <c r="DD954" i="5"/>
  <c r="BX954" i="5"/>
  <c r="DD231" i="5"/>
  <c r="BX231" i="5"/>
  <c r="BM243" i="5"/>
  <c r="CS243" i="5"/>
  <c r="BM261" i="5"/>
  <c r="CS261" i="5"/>
  <c r="DD903" i="5"/>
  <c r="BX903" i="5"/>
  <c r="CS199" i="5"/>
  <c r="BM199" i="5"/>
  <c r="CG686" i="5"/>
  <c r="BA686" i="5"/>
  <c r="BA394" i="5"/>
  <c r="CG394" i="5"/>
  <c r="CG171" i="5"/>
  <c r="BA171" i="5"/>
  <c r="BX769" i="5"/>
  <c r="DD769" i="5"/>
  <c r="DD219" i="5"/>
  <c r="BX219" i="5"/>
  <c r="BA403" i="5"/>
  <c r="CG403" i="5"/>
  <c r="BA508" i="5"/>
  <c r="CG508" i="5"/>
  <c r="DD585" i="5"/>
  <c r="BX585" i="5"/>
  <c r="DD711" i="5"/>
  <c r="BX711" i="5"/>
  <c r="CG442" i="5"/>
  <c r="BA442" i="5"/>
  <c r="DD374" i="5"/>
  <c r="BX374" i="5"/>
  <c r="DD437" i="5"/>
  <c r="BX437" i="5"/>
  <c r="CG118" i="5"/>
  <c r="BA118" i="5"/>
  <c r="CS449" i="5"/>
  <c r="BM449" i="5"/>
  <c r="BA233" i="5"/>
  <c r="CG233" i="5"/>
  <c r="BX797" i="5"/>
  <c r="DD797" i="5"/>
  <c r="DD291" i="5"/>
  <c r="BX291" i="5"/>
  <c r="BX582" i="5"/>
  <c r="DD582" i="5"/>
  <c r="CS283" i="5"/>
  <c r="BM283" i="5"/>
  <c r="DD692" i="5"/>
  <c r="BX692" i="5"/>
  <c r="BM820" i="5"/>
  <c r="CS820" i="5"/>
  <c r="BM92" i="5"/>
  <c r="CS92" i="5"/>
  <c r="BA903" i="5"/>
  <c r="CG903" i="5"/>
  <c r="CG411" i="5"/>
  <c r="BA411" i="5"/>
  <c r="BM165" i="5"/>
  <c r="CS165" i="5"/>
  <c r="DD1006" i="5"/>
  <c r="BX1006" i="5"/>
  <c r="BM384" i="5"/>
  <c r="CS384" i="5"/>
  <c r="BA911" i="5"/>
  <c r="CG911" i="5"/>
  <c r="CS143" i="5"/>
  <c r="BM143" i="5"/>
  <c r="CS221" i="5"/>
  <c r="BM221" i="5"/>
  <c r="BA907" i="5"/>
  <c r="CG907" i="5"/>
  <c r="BM373" i="5"/>
  <c r="CS373" i="5"/>
  <c r="CG567" i="5"/>
  <c r="BA567" i="5"/>
  <c r="BM808" i="5"/>
  <c r="CS808" i="5"/>
  <c r="DD859" i="5"/>
  <c r="BX859" i="5"/>
  <c r="CS257" i="5"/>
  <c r="BM257" i="5"/>
  <c r="CG662" i="5"/>
  <c r="BA662" i="5"/>
  <c r="DD366" i="5"/>
  <c r="BX366" i="5"/>
  <c r="BM835" i="5"/>
  <c r="CS835" i="5"/>
  <c r="DD112" i="5"/>
  <c r="BX112" i="5"/>
  <c r="DD1009" i="5"/>
  <c r="BX1009" i="5"/>
  <c r="BA151" i="5"/>
  <c r="CG151" i="5"/>
  <c r="CS699" i="5"/>
  <c r="BM699" i="5"/>
  <c r="DD88" i="5"/>
  <c r="BX88" i="5"/>
  <c r="BA302" i="5"/>
  <c r="CG302" i="5"/>
  <c r="CG670" i="5"/>
  <c r="BA670" i="5"/>
  <c r="DD575" i="5"/>
  <c r="BX575" i="5"/>
  <c r="DD147" i="5"/>
  <c r="BX147" i="5"/>
  <c r="CG579" i="5"/>
  <c r="BA579" i="5"/>
  <c r="CS688" i="5"/>
  <c r="BM688" i="5"/>
  <c r="BA827" i="5"/>
  <c r="CG827" i="5"/>
  <c r="CS758" i="5"/>
  <c r="BM758" i="5"/>
  <c r="CG449" i="5"/>
  <c r="BA449" i="5"/>
  <c r="DD85" i="5"/>
  <c r="BX85" i="5"/>
  <c r="CG108" i="5"/>
  <c r="BA108" i="5"/>
  <c r="BA901" i="5"/>
  <c r="CG901" i="5"/>
  <c r="CS960" i="5"/>
  <c r="BM960" i="5"/>
  <c r="BX675" i="5"/>
  <c r="DD675" i="5"/>
  <c r="DD361" i="5"/>
  <c r="BX361" i="5"/>
  <c r="DD989" i="5"/>
  <c r="BX989" i="5"/>
  <c r="BM239" i="5"/>
  <c r="CS239" i="5"/>
  <c r="CS954" i="5"/>
  <c r="BM954" i="5"/>
  <c r="DD143" i="5"/>
  <c r="BX143" i="5"/>
  <c r="CG31" i="5"/>
  <c r="BA31" i="5"/>
  <c r="BX665" i="5"/>
  <c r="DD665" i="5"/>
  <c r="CG971" i="5"/>
  <c r="BA971" i="5"/>
  <c r="BX183" i="5"/>
  <c r="DD183" i="5"/>
  <c r="BA808" i="5"/>
  <c r="CG808" i="5"/>
  <c r="CS852" i="5"/>
  <c r="BM852" i="5"/>
  <c r="BM857" i="5"/>
  <c r="CS857" i="5"/>
  <c r="DD788" i="5"/>
  <c r="BX788" i="5"/>
  <c r="CG928" i="5"/>
  <c r="BA928" i="5"/>
  <c r="DD281" i="5"/>
  <c r="BX281" i="5"/>
  <c r="BX679" i="5"/>
  <c r="DD679" i="5"/>
  <c r="BM176" i="5"/>
  <c r="CS176" i="5"/>
  <c r="BA204" i="5"/>
  <c r="CG204" i="5"/>
  <c r="BX54" i="5"/>
  <c r="DD54" i="5"/>
  <c r="DD893" i="5"/>
  <c r="BX893" i="5"/>
  <c r="BX310" i="5"/>
  <c r="DD310" i="5"/>
  <c r="BM622" i="5"/>
  <c r="CS622" i="5"/>
  <c r="BA351" i="5"/>
  <c r="CG351" i="5"/>
  <c r="CS258" i="5"/>
  <c r="BM258" i="5"/>
  <c r="BA783" i="5"/>
  <c r="CG783" i="5"/>
  <c r="BM745" i="5"/>
  <c r="CS745" i="5"/>
  <c r="BX745" i="5"/>
  <c r="DD745" i="5"/>
  <c r="BX1003" i="5"/>
  <c r="DD1003" i="5"/>
  <c r="CS71" i="5"/>
  <c r="BM71" i="5"/>
  <c r="BX597" i="5"/>
  <c r="DD597" i="5"/>
  <c r="DD667" i="5"/>
  <c r="BX667" i="5"/>
  <c r="CS546" i="5"/>
  <c r="BM546" i="5"/>
  <c r="BM332" i="5"/>
  <c r="CS332" i="5"/>
  <c r="BA607" i="5"/>
  <c r="CG607" i="5"/>
  <c r="BA248" i="5"/>
  <c r="CG248" i="5"/>
  <c r="BM574" i="5"/>
  <c r="CS574" i="5"/>
  <c r="BM212" i="5"/>
  <c r="CS212" i="5"/>
  <c r="CG794" i="5"/>
  <c r="BA794" i="5"/>
  <c r="BA818" i="5"/>
  <c r="CG818" i="5"/>
  <c r="BX607" i="5"/>
  <c r="DD607" i="5"/>
  <c r="BM948" i="5"/>
  <c r="CS948" i="5"/>
  <c r="BA785" i="5"/>
  <c r="CG785" i="5"/>
  <c r="BM603" i="5"/>
  <c r="CS603" i="5"/>
  <c r="BA640" i="5"/>
  <c r="CG640" i="5"/>
  <c r="DD864" i="5"/>
  <c r="BX864" i="5"/>
  <c r="BX238" i="5"/>
  <c r="DD238" i="5"/>
  <c r="BX776" i="5"/>
  <c r="DD776" i="5"/>
  <c r="DD655" i="5"/>
  <c r="BX655" i="5"/>
  <c r="DD862" i="5"/>
  <c r="BX862" i="5"/>
  <c r="BX929" i="5"/>
  <c r="DD929" i="5"/>
  <c r="CG260" i="5"/>
  <c r="BA260" i="5"/>
  <c r="CS700" i="5"/>
  <c r="BM700" i="5"/>
  <c r="BA228" i="5"/>
  <c r="CG228" i="5"/>
  <c r="BM224" i="5"/>
  <c r="CS224" i="5"/>
  <c r="BA468" i="5"/>
  <c r="CG468" i="5"/>
  <c r="CG258" i="5"/>
  <c r="BA258" i="5"/>
  <c r="BA462" i="5"/>
  <c r="CG462" i="5"/>
  <c r="BM220" i="5"/>
  <c r="CS220" i="5"/>
  <c r="BM200" i="5"/>
  <c r="CS200" i="5"/>
  <c r="BX70" i="5"/>
  <c r="DD70" i="5"/>
  <c r="CG396" i="5"/>
  <c r="BA396" i="5"/>
  <c r="BM202" i="5"/>
  <c r="CS202" i="5"/>
  <c r="CS817" i="5"/>
  <c r="BM817" i="5"/>
  <c r="BA554" i="5"/>
  <c r="CG554" i="5"/>
  <c r="BM324" i="5"/>
  <c r="CS324" i="5"/>
  <c r="BX434" i="5"/>
  <c r="DD434" i="5"/>
  <c r="BA951" i="5"/>
  <c r="CG951" i="5"/>
  <c r="BM912" i="5"/>
  <c r="CS912" i="5"/>
  <c r="BA995" i="5"/>
  <c r="CG995" i="5"/>
  <c r="BM516" i="5"/>
  <c r="CS516" i="5"/>
  <c r="DD386" i="5"/>
  <c r="BX386" i="5"/>
  <c r="DD966" i="5"/>
  <c r="BX966" i="5"/>
  <c r="CG131" i="5"/>
  <c r="BA131" i="5"/>
  <c r="BX959" i="5"/>
  <c r="DD959" i="5"/>
  <c r="CG641" i="5"/>
  <c r="BA641" i="5"/>
  <c r="CG451" i="5"/>
  <c r="BA451" i="5"/>
  <c r="CG746" i="5"/>
  <c r="BA746" i="5"/>
  <c r="CS945" i="5"/>
  <c r="BM945" i="5"/>
  <c r="CS796" i="5"/>
  <c r="BM796" i="5"/>
  <c r="DD596" i="5"/>
  <c r="BX596" i="5"/>
  <c r="BX377" i="5"/>
  <c r="DD377" i="5"/>
  <c r="BX433" i="5"/>
  <c r="DD433" i="5"/>
  <c r="BX677" i="5"/>
  <c r="DD677" i="5"/>
  <c r="CS846" i="5"/>
  <c r="BM846" i="5"/>
  <c r="CS813" i="5"/>
  <c r="BM813" i="5"/>
  <c r="CG247" i="5"/>
  <c r="BA247" i="5"/>
  <c r="BX773" i="5"/>
  <c r="DD773" i="5"/>
  <c r="BA587" i="5"/>
  <c r="CG587" i="5"/>
  <c r="BM376" i="5"/>
  <c r="CS376" i="5"/>
  <c r="CS559" i="5"/>
  <c r="BM559" i="5"/>
  <c r="CG358" i="5"/>
  <c r="BA358" i="5"/>
  <c r="DD960" i="5"/>
  <c r="BX960" i="5"/>
  <c r="CS445" i="5"/>
  <c r="BM445" i="5"/>
  <c r="CS351" i="5"/>
  <c r="BM351" i="5"/>
  <c r="BA388" i="5"/>
  <c r="CG388" i="5"/>
  <c r="BM499" i="5"/>
  <c r="CS499" i="5"/>
  <c r="K49" i="3"/>
  <c r="L45" i="3"/>
  <c r="K47" i="3"/>
  <c r="BM481" i="5"/>
  <c r="CS481" i="5"/>
  <c r="BM637" i="5"/>
  <c r="CS637" i="5"/>
  <c r="BX926" i="5"/>
  <c r="DD926" i="5"/>
  <c r="BA144" i="5"/>
  <c r="CG144" i="5"/>
  <c r="BA286" i="5"/>
  <c r="CG286" i="5"/>
  <c r="BA448" i="5"/>
  <c r="CG448" i="5"/>
  <c r="BA50" i="5"/>
  <c r="CG50" i="5"/>
  <c r="CS426" i="5"/>
  <c r="BM426" i="5"/>
  <c r="CG926" i="5"/>
  <c r="BA926" i="5"/>
  <c r="BM789" i="5"/>
  <c r="CS789" i="5"/>
  <c r="BX38" i="5"/>
  <c r="DD38" i="5"/>
  <c r="BA898" i="5"/>
  <c r="CG898" i="5"/>
  <c r="DD800" i="5"/>
  <c r="BX800" i="5"/>
  <c r="BX591" i="5"/>
  <c r="DD591" i="5"/>
  <c r="BX587" i="5"/>
  <c r="DD587" i="5"/>
  <c r="BM448" i="5"/>
  <c r="CS448" i="5"/>
  <c r="CS705" i="5"/>
  <c r="BM705" i="5"/>
  <c r="BA695" i="5"/>
  <c r="CG695" i="5"/>
  <c r="CS771" i="5"/>
  <c r="BM771" i="5"/>
  <c r="BN46" i="5"/>
  <c r="CT46" i="5"/>
  <c r="CS513" i="5"/>
  <c r="BM513" i="5"/>
  <c r="BM346" i="5"/>
  <c r="CS346" i="5"/>
  <c r="CS405" i="5"/>
  <c r="BM405" i="5"/>
  <c r="BM308" i="5"/>
  <c r="CS308" i="5"/>
  <c r="BX171" i="5"/>
  <c r="DD171" i="5"/>
  <c r="CS311" i="5"/>
  <c r="BM311" i="5"/>
  <c r="DD243" i="5"/>
  <c r="BX243" i="5"/>
  <c r="CG707" i="5"/>
  <c r="BA707" i="5"/>
  <c r="DD449" i="5"/>
  <c r="BX449" i="5"/>
  <c r="CS350" i="5"/>
  <c r="BM350" i="5"/>
  <c r="BX74" i="5"/>
  <c r="DD74" i="5"/>
  <c r="BM584" i="5"/>
  <c r="CS584" i="5"/>
  <c r="BA182" i="5"/>
  <c r="CG182" i="5"/>
  <c r="DD259" i="5"/>
  <c r="BX259" i="5"/>
  <c r="DD425" i="5"/>
  <c r="BX425" i="5"/>
  <c r="BX836" i="5"/>
  <c r="DD836" i="5"/>
  <c r="CS401" i="5"/>
  <c r="BM401" i="5"/>
  <c r="BA944" i="5"/>
  <c r="CG944" i="5"/>
  <c r="BA937" i="5"/>
  <c r="CG937" i="5"/>
  <c r="DD482" i="5"/>
  <c r="BX482" i="5"/>
  <c r="BA230" i="5"/>
  <c r="CG230" i="5"/>
  <c r="DD872" i="5"/>
  <c r="BX872" i="5"/>
  <c r="BX343" i="5"/>
  <c r="DD343" i="5"/>
  <c r="DD298" i="5"/>
  <c r="BX298" i="5"/>
  <c r="BX414" i="5"/>
  <c r="DD414" i="5"/>
  <c r="BA836" i="5"/>
  <c r="CG836" i="5"/>
  <c r="BX57" i="5"/>
  <c r="DD57" i="5"/>
  <c r="BA383" i="5"/>
  <c r="CG383" i="5"/>
  <c r="BA737" i="5"/>
  <c r="CG737" i="5"/>
  <c r="BM210" i="5"/>
  <c r="CS210" i="5"/>
  <c r="BM338" i="5"/>
  <c r="CS338" i="5"/>
  <c r="CG77" i="5"/>
  <c r="BA77" i="5"/>
  <c r="CG924" i="5"/>
  <c r="BA924" i="5"/>
  <c r="BA276" i="5"/>
  <c r="CG276" i="5"/>
  <c r="BA142" i="5"/>
  <c r="CG142" i="5"/>
  <c r="BM570" i="5"/>
  <c r="CS570" i="5"/>
  <c r="DD886" i="5"/>
  <c r="BX886" i="5"/>
  <c r="BA499" i="5"/>
  <c r="CG499" i="5"/>
  <c r="BX458" i="5"/>
  <c r="DD458" i="5"/>
  <c r="BA177" i="5"/>
  <c r="CG177" i="5"/>
  <c r="CS973" i="5"/>
  <c r="BM973" i="5"/>
  <c r="BX202" i="5"/>
  <c r="DD202" i="5"/>
  <c r="BA46" i="5"/>
  <c r="CG46" i="5"/>
  <c r="BX759" i="5"/>
  <c r="DD759" i="5"/>
  <c r="CG538" i="5"/>
  <c r="BA538" i="5"/>
  <c r="CS274" i="5"/>
  <c r="BM274" i="5"/>
  <c r="BM132" i="5"/>
  <c r="CS132" i="5"/>
  <c r="BA810" i="5"/>
  <c r="CG810" i="5"/>
  <c r="BM417" i="5"/>
  <c r="CS417" i="5"/>
  <c r="BA626" i="5"/>
  <c r="CG626" i="5"/>
  <c r="BA608" i="5"/>
  <c r="CG608" i="5"/>
  <c r="CS873" i="5"/>
  <c r="BM873" i="5"/>
  <c r="CG717" i="5"/>
  <c r="BA717" i="5"/>
  <c r="BX441" i="5"/>
  <c r="DD441" i="5"/>
  <c r="CG287" i="5"/>
  <c r="BA287" i="5"/>
  <c r="BM761" i="5"/>
  <c r="CS761" i="5"/>
  <c r="BA883" i="5"/>
  <c r="CG883" i="5"/>
  <c r="DD173" i="5"/>
  <c r="BX173" i="5"/>
  <c r="BX511" i="5"/>
  <c r="DD511" i="5"/>
  <c r="BA464" i="5"/>
  <c r="CG464" i="5"/>
  <c r="CS59" i="5"/>
  <c r="BM59" i="5"/>
  <c r="BX432" i="5"/>
  <c r="DD432" i="5"/>
  <c r="BM576" i="5"/>
  <c r="CS576" i="5"/>
  <c r="BA412" i="5"/>
  <c r="CG412" i="5"/>
  <c r="BA580" i="5"/>
  <c r="CG580" i="5"/>
  <c r="BM741" i="5"/>
  <c r="CS741" i="5"/>
  <c r="CS918" i="5"/>
  <c r="BM918" i="5"/>
  <c r="BM910" i="5"/>
  <c r="CS910" i="5"/>
  <c r="DD498" i="5"/>
  <c r="BX498" i="5"/>
  <c r="CS313" i="5"/>
  <c r="BM313" i="5"/>
  <c r="CS130" i="5"/>
  <c r="BM130" i="5"/>
  <c r="CS889" i="5"/>
  <c r="BM889" i="5"/>
  <c r="BA743" i="5"/>
  <c r="CG743" i="5"/>
  <c r="BA132" i="5"/>
  <c r="CG132" i="5"/>
  <c r="CG460" i="5"/>
  <c r="BA460" i="5"/>
  <c r="BA80" i="5"/>
  <c r="CG80" i="5"/>
  <c r="BM385" i="5"/>
  <c r="CS385" i="5"/>
  <c r="CS870" i="5"/>
  <c r="BM870" i="5"/>
  <c r="BX731" i="5"/>
  <c r="DD731" i="5"/>
  <c r="CS223" i="5"/>
  <c r="BM223" i="5"/>
  <c r="CS299" i="5"/>
  <c r="BM299" i="5"/>
  <c r="CG291" i="5"/>
  <c r="BA291" i="5"/>
  <c r="CG682" i="5"/>
  <c r="BA682" i="5"/>
  <c r="CG126" i="5"/>
  <c r="BA126" i="5"/>
  <c r="DD403" i="5"/>
  <c r="BX403" i="5"/>
  <c r="BA799" i="5"/>
  <c r="CG799" i="5"/>
  <c r="CG397" i="5"/>
  <c r="BA397" i="5"/>
  <c r="BX178" i="5"/>
  <c r="DD178" i="5"/>
  <c r="CS748" i="5"/>
  <c r="BM748" i="5"/>
  <c r="BA159" i="5"/>
  <c r="CG159" i="5"/>
  <c r="CG986" i="5"/>
  <c r="BA986" i="5"/>
  <c r="BX466" i="5"/>
  <c r="DD466" i="5"/>
  <c r="CS917" i="5"/>
  <c r="BM917" i="5"/>
  <c r="DD958" i="5"/>
  <c r="BX958" i="5"/>
  <c r="CS651" i="5"/>
  <c r="BM651" i="5"/>
  <c r="DD480" i="5"/>
  <c r="BX480" i="5"/>
  <c r="DD364" i="5"/>
  <c r="BX364" i="5"/>
  <c r="BA219" i="5"/>
  <c r="CG219" i="5"/>
  <c r="BM244" i="5"/>
  <c r="CS244" i="5"/>
  <c r="BX550" i="5"/>
  <c r="DD550" i="5"/>
  <c r="CS197" i="5"/>
  <c r="BM197" i="5"/>
  <c r="BA599" i="5"/>
  <c r="CG599" i="5"/>
  <c r="CG135" i="5"/>
  <c r="BA135" i="5"/>
  <c r="BM509" i="5"/>
  <c r="CS509" i="5"/>
  <c r="BM623" i="5"/>
  <c r="CS623" i="5"/>
  <c r="BA28" i="5"/>
  <c r="CG28" i="5"/>
  <c r="BM300" i="5"/>
  <c r="CS300" i="5"/>
  <c r="CS111" i="5"/>
  <c r="BM111" i="5"/>
  <c r="CG515" i="5"/>
  <c r="BA515" i="5"/>
  <c r="BX885" i="5"/>
  <c r="DD885" i="5"/>
  <c r="BM247" i="5"/>
  <c r="CS247" i="5"/>
  <c r="BA496" i="5"/>
  <c r="CG496" i="5"/>
  <c r="BA559" i="5"/>
  <c r="CG559" i="5"/>
  <c r="CS645" i="5"/>
  <c r="BM645" i="5"/>
  <c r="CS440" i="5"/>
  <c r="BM440" i="5"/>
  <c r="BA311" i="5"/>
  <c r="CG311" i="5"/>
  <c r="CS862" i="5"/>
  <c r="BM862" i="5"/>
  <c r="CG103" i="5"/>
  <c r="BA103" i="5"/>
  <c r="CG109" i="5"/>
  <c r="BA109" i="5"/>
  <c r="BM383" i="5"/>
  <c r="CS383" i="5"/>
  <c r="BM20" i="5"/>
  <c r="CS20" i="5"/>
  <c r="CG978" i="5"/>
  <c r="BA978" i="5"/>
  <c r="DD547" i="5"/>
  <c r="BX547" i="5"/>
  <c r="BM585" i="5"/>
  <c r="CS585" i="5"/>
  <c r="BX262" i="5"/>
  <c r="DD262" i="5"/>
  <c r="BA139" i="5"/>
  <c r="CG139" i="5"/>
  <c r="BM378" i="5"/>
  <c r="CS378" i="5"/>
  <c r="CG27" i="5"/>
  <c r="BA27" i="5"/>
  <c r="BA981" i="5"/>
  <c r="CG981" i="5"/>
  <c r="DD225" i="5"/>
  <c r="BX225" i="5"/>
  <c r="CS676" i="5"/>
  <c r="BM676" i="5"/>
  <c r="DD686" i="5"/>
  <c r="BX686" i="5"/>
  <c r="CS903" i="5"/>
  <c r="BM903" i="5"/>
  <c r="BM998" i="5"/>
  <c r="CS998" i="5"/>
  <c r="DD221" i="5"/>
  <c r="BX221" i="5"/>
  <c r="DD701" i="5"/>
  <c r="BX701" i="5"/>
  <c r="BA250" i="5"/>
  <c r="CG250" i="5"/>
  <c r="BX697" i="5"/>
  <c r="DD697" i="5"/>
  <c r="BA949" i="5"/>
  <c r="CG949" i="5"/>
  <c r="BX781" i="5"/>
  <c r="DD781" i="5"/>
  <c r="CS730" i="5"/>
  <c r="BM730" i="5"/>
  <c r="CS497" i="5"/>
  <c r="BM497" i="5"/>
  <c r="BM512" i="5"/>
  <c r="CS512" i="5"/>
  <c r="CG555" i="5"/>
  <c r="BA555" i="5"/>
  <c r="CS825" i="5"/>
  <c r="BM825" i="5"/>
  <c r="DD589" i="5"/>
  <c r="BX589" i="5"/>
  <c r="BX636" i="5"/>
  <c r="DD636" i="5"/>
  <c r="CG742" i="5"/>
  <c r="BA742" i="5"/>
  <c r="DD223" i="5"/>
  <c r="BX223" i="5"/>
  <c r="BA137" i="5"/>
  <c r="CG137" i="5"/>
  <c r="CG712" i="5"/>
  <c r="BA712" i="5"/>
  <c r="DD789" i="5"/>
  <c r="BX789" i="5"/>
  <c r="CS86" i="5"/>
  <c r="BM86" i="5"/>
  <c r="BM625" i="5"/>
  <c r="CS625" i="5"/>
  <c r="BX951" i="5"/>
  <c r="DD951" i="5"/>
  <c r="BA659" i="5"/>
  <c r="CG659" i="5"/>
  <c r="BA917" i="5"/>
  <c r="CG917" i="5"/>
  <c r="BM306" i="5"/>
  <c r="CS306" i="5"/>
  <c r="CG467" i="5"/>
  <c r="BA467" i="5"/>
  <c r="DD752" i="5"/>
  <c r="BX752" i="5"/>
  <c r="CS784" i="5"/>
  <c r="BM784" i="5"/>
  <c r="DD682" i="5"/>
  <c r="BX682" i="5"/>
  <c r="DD227" i="5"/>
  <c r="BX227" i="5"/>
  <c r="BM886" i="5"/>
  <c r="CS886" i="5"/>
  <c r="CS754" i="5"/>
  <c r="BM754" i="5"/>
  <c r="DD678" i="5"/>
  <c r="BX678" i="5"/>
  <c r="DD676" i="5"/>
  <c r="BX676" i="5"/>
  <c r="CS153" i="5"/>
  <c r="BM153" i="5"/>
  <c r="CG539" i="5"/>
  <c r="BA539" i="5"/>
  <c r="BA498" i="5"/>
  <c r="CG498" i="5"/>
  <c r="BA601" i="5"/>
  <c r="CG601" i="5"/>
  <c r="DD155" i="5"/>
  <c r="BX155" i="5"/>
  <c r="CS488" i="5"/>
  <c r="BM488" i="5"/>
  <c r="BM519" i="5"/>
  <c r="CS519" i="5"/>
  <c r="CG840" i="5"/>
  <c r="BA840" i="5"/>
  <c r="BM687" i="5"/>
  <c r="CS687" i="5"/>
  <c r="DD123" i="5"/>
  <c r="BX123" i="5"/>
  <c r="BA681" i="5"/>
  <c r="CG681" i="5"/>
  <c r="BX826" i="5"/>
  <c r="DD826" i="5"/>
  <c r="BX659" i="5"/>
  <c r="DD659" i="5"/>
  <c r="CS17" i="5"/>
  <c r="BM17" i="5"/>
  <c r="BM528" i="5"/>
  <c r="CS528" i="5"/>
  <c r="BA500" i="5"/>
  <c r="CG500" i="5"/>
  <c r="DD300" i="5"/>
  <c r="BX300" i="5"/>
  <c r="CG1002" i="5"/>
  <c r="BA1002" i="5"/>
  <c r="BA346" i="5"/>
  <c r="CG346" i="5"/>
  <c r="BA880" i="5"/>
  <c r="CG880" i="5"/>
  <c r="CG61" i="5"/>
  <c r="BA61" i="5"/>
  <c r="BX118" i="5"/>
  <c r="DD118" i="5"/>
  <c r="BM232" i="5"/>
  <c r="CS232" i="5"/>
  <c r="BM162" i="5"/>
  <c r="CS162" i="5"/>
  <c r="BA953" i="5"/>
  <c r="CG953" i="5"/>
  <c r="BM142" i="5"/>
  <c r="CS142" i="5"/>
  <c r="BA801" i="5"/>
  <c r="CG801" i="5"/>
  <c r="CG800" i="5"/>
  <c r="BA800" i="5"/>
  <c r="CG940" i="5"/>
  <c r="BA940" i="5"/>
  <c r="BA830" i="5"/>
  <c r="CG830" i="5"/>
  <c r="DD476" i="5"/>
  <c r="BX476" i="5"/>
  <c r="CG744" i="5"/>
  <c r="BA744" i="5"/>
  <c r="CS844" i="5"/>
  <c r="BM844" i="5"/>
  <c r="CG722" i="5"/>
  <c r="BA722" i="5"/>
  <c r="CG531" i="5"/>
  <c r="BA531" i="5"/>
  <c r="CG81" i="5"/>
  <c r="BA81" i="5"/>
  <c r="DD360" i="5"/>
  <c r="BX360" i="5"/>
  <c r="BM806" i="5"/>
  <c r="CS806" i="5"/>
  <c r="CS778" i="5"/>
  <c r="BM778" i="5"/>
  <c r="CG518" i="5"/>
  <c r="BA518" i="5"/>
  <c r="DD998" i="5"/>
  <c r="BX998" i="5"/>
  <c r="BA998" i="5"/>
  <c r="CG998" i="5"/>
  <c r="CG706" i="5"/>
  <c r="BA706" i="5"/>
  <c r="CG360" i="5"/>
  <c r="BA360" i="5"/>
  <c r="BX614" i="5"/>
  <c r="DD614" i="5"/>
  <c r="CG545" i="5"/>
  <c r="BA545" i="5"/>
  <c r="CS492" i="5"/>
  <c r="BM492" i="5"/>
  <c r="CG651" i="5"/>
  <c r="BA651" i="5"/>
  <c r="CG15" i="5"/>
  <c r="BA15" i="5"/>
  <c r="DD581" i="5"/>
  <c r="BX581" i="5"/>
  <c r="DD835" i="5"/>
  <c r="BX835" i="5"/>
  <c r="BM380" i="5"/>
  <c r="CS380" i="5"/>
  <c r="BX286" i="5"/>
  <c r="DD286" i="5"/>
  <c r="CS703" i="5"/>
  <c r="BM703" i="5"/>
  <c r="BA390" i="5"/>
  <c r="CG390" i="5"/>
  <c r="BA993" i="5"/>
  <c r="CG993" i="5"/>
  <c r="BA594" i="5"/>
  <c r="CG594" i="5"/>
  <c r="DD84" i="5"/>
  <c r="BX84" i="5"/>
  <c r="CS654" i="5"/>
  <c r="BM654" i="5"/>
  <c r="CS411" i="5"/>
  <c r="BM411" i="5"/>
  <c r="BA909" i="5"/>
  <c r="CG909" i="5"/>
  <c r="CG764" i="5"/>
  <c r="BA764" i="5"/>
  <c r="DD455" i="5"/>
  <c r="BX455" i="5"/>
  <c r="DD153" i="5"/>
  <c r="BX153" i="5"/>
  <c r="CG512" i="5"/>
  <c r="BA512" i="5"/>
  <c r="CG420" i="5"/>
  <c r="BA420" i="5"/>
  <c r="DD559" i="5"/>
  <c r="BX559" i="5"/>
  <c r="BM38" i="5"/>
  <c r="CS38" i="5"/>
  <c r="BA484" i="5"/>
  <c r="CG484" i="5"/>
  <c r="BM613" i="5"/>
  <c r="CS613" i="5"/>
  <c r="BM416" i="5"/>
  <c r="CS416" i="5"/>
  <c r="BA24" i="5"/>
  <c r="CG24" i="5"/>
  <c r="BA876" i="5"/>
  <c r="CG876" i="5"/>
  <c r="DD869" i="5"/>
  <c r="BX869" i="5"/>
  <c r="CG79" i="5"/>
  <c r="BA79" i="5"/>
  <c r="CG642" i="5"/>
  <c r="BA642" i="5"/>
  <c r="BX373" i="5"/>
  <c r="DD373" i="5"/>
  <c r="CG372" i="5"/>
  <c r="BA372" i="5"/>
  <c r="CG104" i="5"/>
  <c r="BA104" i="5"/>
  <c r="DD477" i="5"/>
  <c r="BX477" i="5"/>
  <c r="BM983" i="5"/>
  <c r="CS983" i="5"/>
  <c r="CS45" i="5"/>
  <c r="BM45" i="5"/>
  <c r="BX350" i="5"/>
  <c r="DD350" i="5"/>
  <c r="CS279" i="5"/>
  <c r="BM279" i="5"/>
  <c r="BM627" i="5"/>
  <c r="CS627" i="5"/>
  <c r="CS278" i="5"/>
  <c r="BM278" i="5"/>
  <c r="BA477" i="5"/>
  <c r="CG477" i="5"/>
  <c r="BM329" i="5"/>
  <c r="CS329" i="5"/>
  <c r="BX698" i="5"/>
  <c r="DD698" i="5"/>
  <c r="BX644" i="5"/>
  <c r="DD644" i="5"/>
  <c r="BM667" i="5"/>
  <c r="CS667" i="5"/>
  <c r="BX1001" i="5"/>
  <c r="DD1001" i="5"/>
  <c r="BX296" i="5"/>
  <c r="DD296" i="5"/>
  <c r="DD285" i="5"/>
  <c r="BX285" i="5"/>
  <c r="BA542" i="5"/>
  <c r="CG542" i="5"/>
  <c r="DD263" i="5"/>
  <c r="BX263" i="5"/>
  <c r="DD129" i="5"/>
  <c r="BX129" i="5"/>
  <c r="BX973" i="5"/>
  <c r="DD973" i="5"/>
  <c r="BM779" i="5"/>
  <c r="CS779" i="5"/>
  <c r="CS425" i="5"/>
  <c r="BM425" i="5"/>
  <c r="CS719" i="5"/>
  <c r="BM719" i="5"/>
  <c r="BX999" i="5"/>
  <c r="DD999" i="5"/>
  <c r="BX276" i="5"/>
  <c r="DD276" i="5"/>
  <c r="BA863" i="5"/>
  <c r="CG863" i="5"/>
  <c r="BM828" i="5"/>
  <c r="CS828" i="5"/>
  <c r="CG130" i="5"/>
  <c r="BA130" i="5"/>
  <c r="CG850" i="5"/>
  <c r="BA850" i="5"/>
  <c r="CG936" i="5"/>
  <c r="BA936" i="5"/>
  <c r="BA583" i="5"/>
  <c r="CG583" i="5"/>
  <c r="DD527" i="5"/>
  <c r="BX527" i="5"/>
  <c r="DD444" i="5"/>
  <c r="BX444" i="5"/>
  <c r="BA558" i="5"/>
  <c r="CG558" i="5"/>
  <c r="BM48" i="5"/>
  <c r="CS48" i="5"/>
  <c r="BX90" i="5"/>
  <c r="DD90" i="5"/>
  <c r="BA527" i="5"/>
  <c r="CG527" i="5"/>
  <c r="DD507" i="5"/>
  <c r="BX507" i="5"/>
  <c r="CS55" i="5"/>
  <c r="BM55" i="5"/>
  <c r="BA572" i="5"/>
  <c r="CG572" i="5"/>
  <c r="BA896" i="5"/>
  <c r="CG896" i="5"/>
  <c r="CS790" i="5"/>
  <c r="BM790" i="5"/>
  <c r="BX44" i="5"/>
  <c r="DD44" i="5"/>
  <c r="BM321" i="5"/>
  <c r="CS321" i="5"/>
  <c r="CG53" i="5"/>
  <c r="BA53" i="5"/>
  <c r="BA56" i="5"/>
  <c r="CG56" i="5"/>
  <c r="BA152" i="5"/>
  <c r="CG152" i="5"/>
  <c r="BM62" i="5"/>
  <c r="CS62" i="5"/>
  <c r="DD528" i="5"/>
  <c r="BX528" i="5"/>
  <c r="BA872" i="5"/>
  <c r="CG872" i="5"/>
  <c r="BM91" i="5"/>
  <c r="CS91" i="5"/>
  <c r="BM809" i="5"/>
  <c r="CS809" i="5"/>
  <c r="CG809" i="5"/>
  <c r="BA809" i="5"/>
  <c r="CS462" i="5"/>
  <c r="BM462" i="5"/>
  <c r="BA618" i="5"/>
  <c r="CG618" i="5"/>
  <c r="BA183" i="5"/>
  <c r="CG183" i="5"/>
  <c r="CS104" i="5"/>
  <c r="BM104" i="5"/>
  <c r="BM900" i="5"/>
  <c r="CS900" i="5"/>
  <c r="BM312" i="5"/>
  <c r="CS312" i="5"/>
  <c r="BA262" i="5"/>
  <c r="CG262" i="5"/>
  <c r="BA588" i="5"/>
  <c r="CG588" i="5"/>
  <c r="DD838" i="5"/>
  <c r="BX838" i="5"/>
  <c r="CG668" i="5"/>
  <c r="BA668" i="5"/>
  <c r="DD157" i="5"/>
  <c r="BX157" i="5"/>
  <c r="CS254" i="5"/>
  <c r="BM254" i="5"/>
  <c r="CS964" i="5"/>
  <c r="BM964" i="5"/>
  <c r="DD1005" i="5"/>
  <c r="BX1005" i="5"/>
  <c r="CG736" i="5"/>
  <c r="BA736" i="5"/>
  <c r="BA227" i="5"/>
  <c r="CG227" i="5"/>
  <c r="CS678" i="5"/>
  <c r="BM678" i="5"/>
  <c r="BA225" i="5"/>
  <c r="CG225" i="5"/>
  <c r="DD979" i="5"/>
  <c r="BX979" i="5"/>
  <c r="BX809" i="5"/>
  <c r="DD809" i="5"/>
  <c r="CS649" i="5"/>
  <c r="BM649" i="5"/>
  <c r="BX266" i="5"/>
  <c r="DD266" i="5"/>
  <c r="CS364" i="5"/>
  <c r="BM364" i="5"/>
  <c r="CG557" i="5"/>
  <c r="BA557" i="5"/>
  <c r="DD1000" i="5"/>
  <c r="BX1000" i="5"/>
  <c r="CG873" i="5"/>
  <c r="BA873" i="5"/>
  <c r="BX322" i="5"/>
  <c r="DD322" i="5"/>
  <c r="DD475" i="5"/>
  <c r="BX475" i="5"/>
  <c r="DD756" i="5"/>
  <c r="BX756" i="5"/>
  <c r="BX536" i="5"/>
  <c r="DD536" i="5"/>
  <c r="CG770" i="5"/>
  <c r="BA770" i="5"/>
  <c r="BM461" i="5"/>
  <c r="CS461" i="5"/>
  <c r="CS932" i="5"/>
  <c r="BM932" i="5"/>
  <c r="CG861" i="5"/>
  <c r="BA861" i="5"/>
  <c r="CG835" i="5"/>
  <c r="BA835" i="5"/>
  <c r="DD159" i="5"/>
  <c r="BX159" i="5"/>
  <c r="CG596" i="5"/>
  <c r="BA596" i="5"/>
  <c r="DD502" i="5"/>
  <c r="BX502" i="5"/>
  <c r="CG506" i="5"/>
  <c r="BA506" i="5"/>
  <c r="CS155" i="5"/>
  <c r="BM155" i="5"/>
  <c r="BX783" i="5"/>
  <c r="DD783" i="5"/>
  <c r="BA382" i="5"/>
  <c r="CG382" i="5"/>
  <c r="DD96" i="5"/>
  <c r="BX96" i="5"/>
  <c r="BX312" i="5"/>
  <c r="DD312" i="5"/>
  <c r="CG694" i="5"/>
  <c r="BA694" i="5"/>
  <c r="DD909" i="5"/>
  <c r="BX909" i="5"/>
  <c r="BX180" i="5"/>
  <c r="DD180" i="5"/>
  <c r="BA820" i="5"/>
  <c r="CG820" i="5"/>
  <c r="CS722" i="5"/>
  <c r="BM722" i="5"/>
  <c r="DD821" i="5"/>
  <c r="BX821" i="5"/>
  <c r="BM851" i="5"/>
  <c r="CS851" i="5"/>
  <c r="BA313" i="5"/>
  <c r="CG313" i="5"/>
  <c r="CG537" i="5"/>
  <c r="BA537" i="5"/>
  <c r="BM550" i="5"/>
  <c r="CS550" i="5"/>
  <c r="BM269" i="5"/>
  <c r="CS269" i="5"/>
  <c r="CS511" i="5"/>
  <c r="BM511" i="5"/>
  <c r="CG490" i="5"/>
  <c r="BA490" i="5"/>
  <c r="CG480" i="5"/>
  <c r="BA480" i="5"/>
  <c r="CS868" i="5"/>
  <c r="BM868" i="5"/>
  <c r="BA296" i="5"/>
  <c r="CG296" i="5"/>
  <c r="BA532" i="5"/>
  <c r="CG532" i="5"/>
  <c r="BA502" i="5"/>
  <c r="CG502" i="5"/>
  <c r="CS345" i="5"/>
  <c r="BM345" i="5"/>
  <c r="CS288" i="5"/>
  <c r="BM288" i="5"/>
  <c r="BA731" i="5"/>
  <c r="CG731" i="5"/>
  <c r="CS97" i="5"/>
  <c r="BM97" i="5"/>
  <c r="BX396" i="5"/>
  <c r="DD396" i="5"/>
  <c r="DD668" i="5"/>
  <c r="BX668" i="5"/>
  <c r="CG672" i="5"/>
  <c r="BA672" i="5"/>
  <c r="CS742" i="5"/>
  <c r="BM742" i="5"/>
  <c r="CG94" i="5"/>
  <c r="BA94" i="5"/>
  <c r="CS139" i="5"/>
  <c r="BM139" i="5"/>
  <c r="BX138" i="5"/>
  <c r="DD138" i="5"/>
  <c r="BA106" i="5"/>
  <c r="CG106" i="5"/>
  <c r="CG439" i="5"/>
  <c r="BA439" i="5"/>
  <c r="CS646" i="5"/>
  <c r="BM646" i="5"/>
  <c r="DD742" i="5"/>
  <c r="BX742" i="5"/>
  <c r="DD723" i="5"/>
  <c r="BX723" i="5"/>
  <c r="J48" i="3"/>
  <c r="J50" i="3" s="1"/>
  <c r="J52" i="3" s="1"/>
  <c r="BA329" i="5"/>
  <c r="CG329" i="5"/>
  <c r="BX332" i="5"/>
  <c r="DD332" i="5"/>
  <c r="BM616" i="5"/>
  <c r="CS616" i="5"/>
  <c r="BM768" i="5"/>
  <c r="CS768" i="5"/>
  <c r="CG186" i="5"/>
  <c r="BA186" i="5"/>
  <c r="BM691" i="5"/>
  <c r="CS691" i="5"/>
  <c r="CS49" i="5"/>
  <c r="BM49" i="5"/>
  <c r="BA1010" i="5"/>
  <c r="CG1010" i="5"/>
  <c r="CG779" i="5"/>
  <c r="BA779" i="5"/>
  <c r="DD532" i="5"/>
  <c r="BX532" i="5"/>
  <c r="BA683" i="5"/>
  <c r="CG683" i="5"/>
  <c r="BX963" i="5"/>
  <c r="DD963" i="5"/>
  <c r="BA857" i="5"/>
  <c r="CG857" i="5"/>
  <c r="CG187" i="5"/>
  <c r="BA187" i="5"/>
  <c r="BM268" i="5"/>
  <c r="CS268" i="5"/>
  <c r="BX218" i="5"/>
  <c r="DD218" i="5"/>
  <c r="CG952" i="5"/>
  <c r="BA952" i="5"/>
  <c r="BM352" i="5"/>
  <c r="CS352" i="5"/>
  <c r="BX346" i="5"/>
  <c r="DD346" i="5"/>
  <c r="DD45" i="5"/>
  <c r="BX45" i="5"/>
  <c r="BA729" i="5"/>
  <c r="CG729" i="5"/>
  <c r="BM737" i="5"/>
  <c r="CS737" i="5"/>
  <c r="BX72" i="5"/>
  <c r="DD72" i="5"/>
  <c r="BA274" i="5"/>
  <c r="CG274" i="5"/>
  <c r="BM632" i="5"/>
  <c r="CS632" i="5"/>
  <c r="BA677" i="5"/>
  <c r="CG677" i="5"/>
  <c r="DD24" i="5"/>
  <c r="BX24" i="5"/>
  <c r="BX318" i="5"/>
  <c r="DD318" i="5"/>
  <c r="DD545" i="5"/>
  <c r="BX545" i="5"/>
  <c r="BM226" i="5"/>
  <c r="CS226" i="5"/>
  <c r="BX76" i="5"/>
  <c r="DD76" i="5"/>
  <c r="BM606" i="5"/>
  <c r="CS606" i="5"/>
  <c r="BM931" i="5"/>
  <c r="CS931" i="5"/>
  <c r="BA679" i="5"/>
  <c r="CG679" i="5"/>
  <c r="CS856" i="5"/>
  <c r="BM856" i="5"/>
  <c r="BM838" i="5"/>
  <c r="CS838" i="5"/>
  <c r="CS842" i="5"/>
  <c r="BM842" i="5"/>
  <c r="BX568" i="5"/>
  <c r="DD568" i="5"/>
  <c r="BA385" i="5"/>
  <c r="CG385" i="5"/>
  <c r="DD868" i="5"/>
  <c r="BX868" i="5"/>
  <c r="BA1001" i="5"/>
  <c r="CG1001" i="5"/>
  <c r="BA946" i="5"/>
  <c r="CG946" i="5"/>
  <c r="BA326" i="5"/>
  <c r="CG326" i="5"/>
  <c r="BM959" i="5"/>
  <c r="CS959" i="5"/>
  <c r="BM765" i="5"/>
  <c r="CS765" i="5"/>
  <c r="BX534" i="5"/>
  <c r="DD534" i="5"/>
  <c r="BM777" i="5"/>
  <c r="CS777" i="5"/>
  <c r="CG938" i="5"/>
  <c r="BA938" i="5"/>
  <c r="BX336" i="5"/>
  <c r="DD336" i="5"/>
  <c r="BA196" i="5"/>
  <c r="CG196" i="5"/>
  <c r="BA546" i="5"/>
  <c r="CG546" i="5"/>
  <c r="BX418" i="5"/>
  <c r="DD418" i="5"/>
  <c r="BM763" i="5"/>
  <c r="CS763" i="5"/>
  <c r="DD727" i="5"/>
  <c r="BX727" i="5"/>
  <c r="BM534" i="5"/>
  <c r="CS534" i="5"/>
  <c r="BA470" i="5"/>
  <c r="CG470" i="5"/>
  <c r="BM365" i="5"/>
  <c r="CS365" i="5"/>
  <c r="BM612" i="5"/>
  <c r="CS612" i="5"/>
  <c r="CG791" i="5"/>
  <c r="BA791" i="5"/>
  <c r="BM230" i="5"/>
  <c r="CS230" i="5"/>
  <c r="BM116" i="5"/>
  <c r="CS116" i="5"/>
  <c r="DD315" i="5"/>
  <c r="BX315" i="5"/>
  <c r="BM314" i="5"/>
  <c r="CS314" i="5"/>
  <c r="BA308" i="5"/>
  <c r="CG308" i="5"/>
  <c r="CG544" i="5"/>
  <c r="BA544" i="5"/>
  <c r="DD510" i="5"/>
  <c r="BX510" i="5"/>
  <c r="BM888" i="5"/>
  <c r="CS888" i="5"/>
  <c r="BM228" i="5"/>
  <c r="CS228" i="5"/>
  <c r="BA948" i="5"/>
  <c r="CG948" i="5"/>
  <c r="BA175" i="5"/>
  <c r="CG175" i="5"/>
  <c r="BM824" i="5"/>
  <c r="CS824" i="5"/>
  <c r="BX546" i="5"/>
  <c r="DD546" i="5"/>
  <c r="CS315" i="5"/>
  <c r="BM315" i="5"/>
  <c r="BM322" i="5"/>
  <c r="CS322" i="5"/>
  <c r="BM310" i="5"/>
  <c r="CS310" i="5"/>
  <c r="BX78" i="5"/>
  <c r="DD78" i="5"/>
  <c r="BA967" i="5"/>
  <c r="CG967" i="5"/>
  <c r="DD977" i="5"/>
  <c r="BX977" i="5"/>
  <c r="DD525" i="5"/>
  <c r="BX525" i="5"/>
  <c r="BX187" i="5"/>
  <c r="DD187" i="5"/>
  <c r="DD808" i="5"/>
  <c r="BX808" i="5"/>
  <c r="BX87" i="5"/>
  <c r="DD87" i="5"/>
  <c r="CS427" i="5"/>
  <c r="BM427" i="5"/>
  <c r="CS988" i="5"/>
  <c r="BM988" i="5"/>
  <c r="CS938" i="5"/>
  <c r="BM938" i="5"/>
  <c r="BX790" i="5"/>
  <c r="DD790" i="5"/>
  <c r="CS951" i="5"/>
  <c r="BM951" i="5"/>
  <c r="DD319" i="5"/>
  <c r="BX319" i="5"/>
  <c r="CG458" i="5"/>
  <c r="BA458" i="5"/>
  <c r="CS555" i="5"/>
  <c r="BM555" i="5"/>
  <c r="CS571" i="5"/>
  <c r="BM571" i="5"/>
  <c r="BM213" i="5"/>
  <c r="CS213" i="5"/>
  <c r="CS93" i="5"/>
  <c r="BM93" i="5"/>
  <c r="DD131" i="5"/>
  <c r="BX131" i="5"/>
  <c r="CS760" i="5"/>
  <c r="BM760" i="5"/>
  <c r="BM353" i="5"/>
  <c r="CS353" i="5"/>
  <c r="CG762" i="5"/>
  <c r="BA762" i="5"/>
  <c r="CG124" i="5"/>
  <c r="BA124" i="5"/>
  <c r="CG401" i="5"/>
  <c r="BA401" i="5"/>
  <c r="CS579" i="5"/>
  <c r="BM579" i="5"/>
  <c r="BX260" i="5"/>
  <c r="DD260" i="5"/>
  <c r="DD696" i="5"/>
  <c r="BX696" i="5"/>
  <c r="DD459" i="5"/>
  <c r="BX459" i="5"/>
  <c r="CS716" i="5"/>
  <c r="BM716" i="5"/>
  <c r="BX306" i="5"/>
  <c r="DD306" i="5"/>
  <c r="CG738" i="5"/>
  <c r="BA738" i="5"/>
  <c r="BA966" i="5"/>
  <c r="CG966" i="5"/>
  <c r="DD901" i="5"/>
  <c r="BX901" i="5"/>
  <c r="CG871" i="5"/>
  <c r="BA871" i="5"/>
  <c r="DD787" i="5"/>
  <c r="BX787" i="5"/>
  <c r="BX993" i="5"/>
  <c r="DD993" i="5"/>
  <c r="DD710" i="5"/>
  <c r="BX710" i="5"/>
  <c r="CG727" i="5"/>
  <c r="BA727" i="5"/>
  <c r="DD236" i="5"/>
  <c r="BX236" i="5"/>
  <c r="CS909" i="5"/>
  <c r="BM909" i="5"/>
  <c r="CS285" i="5"/>
  <c r="BM285" i="5"/>
  <c r="BA657" i="5"/>
  <c r="CG657" i="5"/>
  <c r="DD474" i="5"/>
  <c r="BX474" i="5"/>
  <c r="BA643" i="5"/>
  <c r="CG643" i="5"/>
  <c r="DD553" i="5"/>
  <c r="BX553" i="5"/>
  <c r="CG335" i="5"/>
  <c r="BA335" i="5"/>
  <c r="BM192" i="5"/>
  <c r="CS192" i="5"/>
  <c r="DD92" i="5"/>
  <c r="BX92" i="5"/>
  <c r="BA370" i="5"/>
  <c r="CG370" i="5"/>
  <c r="CS149" i="5"/>
  <c r="BM149" i="5"/>
  <c r="CS27" i="5"/>
  <c r="BM27" i="5"/>
  <c r="DD551" i="5"/>
  <c r="BX551" i="5"/>
  <c r="BX140" i="5"/>
  <c r="DD140" i="5"/>
  <c r="BM987" i="5"/>
  <c r="CS987" i="5"/>
  <c r="CG426" i="5"/>
  <c r="BA426" i="5"/>
  <c r="BA315" i="5"/>
  <c r="CG315" i="5"/>
  <c r="BA243" i="5"/>
  <c r="CG243" i="5"/>
  <c r="CG123" i="5"/>
  <c r="BA123" i="5"/>
  <c r="CG417" i="5"/>
  <c r="BA417" i="5"/>
  <c r="CG459" i="5"/>
  <c r="BA459" i="5"/>
  <c r="CS498" i="5"/>
  <c r="BM498" i="5"/>
  <c r="BA638" i="5"/>
  <c r="CG638" i="5"/>
  <c r="BM829" i="5"/>
  <c r="CS829" i="5"/>
  <c r="BX602" i="5"/>
  <c r="DD602" i="5"/>
  <c r="CG120" i="5"/>
  <c r="BA120" i="5"/>
  <c r="BA713" i="5"/>
  <c r="CG713" i="5"/>
  <c r="BM201" i="5"/>
  <c r="CS201" i="5"/>
  <c r="BX671" i="5"/>
  <c r="DD671" i="5"/>
  <c r="DD720" i="5"/>
  <c r="BX720" i="5"/>
  <c r="BA395" i="5"/>
  <c r="CG395" i="5"/>
  <c r="CG666" i="5"/>
  <c r="BA666" i="5"/>
  <c r="DD754" i="5"/>
  <c r="BX754" i="5"/>
  <c r="CS701" i="5"/>
  <c r="BM701" i="5"/>
  <c r="DD421" i="5"/>
  <c r="BX421" i="5"/>
  <c r="DD708" i="5"/>
  <c r="BX708" i="5"/>
  <c r="BX593" i="5"/>
  <c r="DD593" i="5"/>
  <c r="BX544" i="5"/>
  <c r="DD544" i="5"/>
  <c r="DD215" i="5"/>
  <c r="BX215" i="5"/>
  <c r="BA778" i="5"/>
  <c r="CG778" i="5"/>
  <c r="DD656" i="5"/>
  <c r="BX656" i="5"/>
  <c r="BA378" i="5"/>
  <c r="CG378" i="5"/>
  <c r="CG929" i="5"/>
  <c r="BA929" i="5"/>
  <c r="BX148" i="5"/>
  <c r="DD148" i="5"/>
  <c r="DD293" i="5"/>
  <c r="BX293" i="5"/>
  <c r="BA115" i="5"/>
  <c r="CG115" i="5"/>
  <c r="BA68" i="5"/>
  <c r="CG68" i="5"/>
  <c r="DD586" i="5"/>
  <c r="BX586" i="5"/>
  <c r="CS746" i="5"/>
  <c r="BM746" i="5"/>
  <c r="DD151" i="5"/>
  <c r="BX151" i="5"/>
  <c r="CS444" i="5"/>
  <c r="BM444" i="5"/>
  <c r="BX86" i="5"/>
  <c r="DD86" i="5"/>
  <c r="BA200" i="5"/>
  <c r="CG200" i="5"/>
  <c r="CG724" i="5"/>
  <c r="BA724" i="5"/>
  <c r="I66" i="3"/>
  <c r="I68" i="3"/>
  <c r="I70" i="3" s="1"/>
  <c r="BM914" i="5"/>
  <c r="CS914" i="5"/>
  <c r="DD653" i="5"/>
  <c r="BX653" i="5"/>
  <c r="BM477" i="5"/>
  <c r="CS477" i="5"/>
  <c r="DD613" i="5"/>
  <c r="BX613" i="5"/>
  <c r="BM198" i="5"/>
  <c r="CS198" i="5"/>
  <c r="DD47" i="5"/>
  <c r="BX47" i="5"/>
  <c r="DD931" i="5"/>
  <c r="BX931" i="5"/>
  <c r="BM593" i="5"/>
  <c r="CS593" i="5"/>
  <c r="BX77" i="5"/>
  <c r="DD77" i="5"/>
  <c r="BX242" i="5"/>
  <c r="DD242" i="5"/>
  <c r="BA234" i="5"/>
  <c r="CG234" i="5"/>
  <c r="BA327" i="5"/>
  <c r="CG327" i="5"/>
  <c r="BM749" i="5"/>
  <c r="CS749" i="5"/>
  <c r="BM683" i="5"/>
  <c r="CS683" i="5"/>
  <c r="CS335" i="5"/>
  <c r="BM335" i="5"/>
  <c r="BA847" i="5"/>
  <c r="CG847" i="5"/>
  <c r="CS848" i="5"/>
  <c r="BM848" i="5"/>
  <c r="BA625" i="5"/>
  <c r="CG625" i="5"/>
  <c r="BX50" i="5"/>
  <c r="DD50" i="5"/>
  <c r="BX468" i="5"/>
  <c r="DD468" i="5"/>
  <c r="BM222" i="5"/>
  <c r="CS222" i="5"/>
  <c r="BA324" i="5"/>
  <c r="CG324" i="5"/>
  <c r="BM657" i="5"/>
  <c r="CS657" i="5"/>
  <c r="BM156" i="5"/>
  <c r="CS156" i="5"/>
  <c r="CG654" i="5"/>
  <c r="BA654" i="5"/>
  <c r="BM538" i="5"/>
  <c r="CS538" i="5"/>
  <c r="BA570" i="5"/>
  <c r="CG570" i="5"/>
  <c r="BM859" i="5"/>
  <c r="CS859" i="5"/>
  <c r="BA673" i="5"/>
  <c r="CG673" i="5"/>
  <c r="BX937" i="5"/>
  <c r="DD937" i="5"/>
  <c r="CS171" i="5"/>
  <c r="BM171" i="5"/>
  <c r="DD672" i="5"/>
  <c r="BX672" i="5"/>
  <c r="CS819" i="5"/>
  <c r="BM819" i="5"/>
  <c r="BM293" i="5"/>
  <c r="CS293" i="5"/>
  <c r="DD945" i="5"/>
  <c r="BX945" i="5"/>
  <c r="CG1000" i="5"/>
  <c r="BA1000" i="5"/>
  <c r="DD471" i="5"/>
  <c r="BX471" i="5"/>
  <c r="BM203" i="5"/>
  <c r="CS203" i="5"/>
  <c r="CS219" i="5"/>
  <c r="BM219" i="5"/>
  <c r="DD795" i="5"/>
  <c r="BX795" i="5"/>
  <c r="CS79" i="5"/>
  <c r="BM79" i="5"/>
  <c r="DD861" i="5"/>
  <c r="BX861" i="5"/>
  <c r="DD805" i="5"/>
  <c r="BX805" i="5"/>
  <c r="DD728" i="5"/>
  <c r="BX728" i="5"/>
  <c r="BM265" i="5"/>
  <c r="CS265" i="5"/>
  <c r="BX616" i="5"/>
  <c r="DD616" i="5"/>
  <c r="BX208" i="5"/>
  <c r="DD208" i="5"/>
  <c r="CS643" i="5"/>
  <c r="BM643" i="5"/>
  <c r="BA955" i="5"/>
  <c r="CG955" i="5"/>
  <c r="CG957" i="5"/>
  <c r="BA957" i="5"/>
  <c r="DD93" i="5"/>
  <c r="BX93" i="5"/>
  <c r="BM115" i="5"/>
  <c r="CS115" i="5"/>
  <c r="BM357" i="5"/>
  <c r="CS357" i="5"/>
  <c r="DD648" i="5"/>
  <c r="BX648" i="5"/>
  <c r="CS207" i="5"/>
  <c r="BM207" i="5"/>
  <c r="DD764" i="5"/>
  <c r="BX764" i="5"/>
  <c r="BM915" i="5"/>
  <c r="CS915" i="5"/>
  <c r="BA482" i="5"/>
  <c r="CG482" i="5"/>
  <c r="CS124" i="5"/>
  <c r="BM124" i="5"/>
  <c r="DD905" i="5"/>
  <c r="BX905" i="5"/>
  <c r="DD108" i="5"/>
  <c r="BX108" i="5"/>
  <c r="CS473" i="5"/>
  <c r="BM473" i="5"/>
  <c r="CG362" i="5"/>
  <c r="BA362" i="5"/>
  <c r="CS656" i="5"/>
  <c r="BM656" i="5"/>
  <c r="DD1002" i="5"/>
  <c r="BX1002" i="5"/>
  <c r="DD565" i="5"/>
  <c r="BX565" i="5"/>
  <c r="BA199" i="5"/>
  <c r="CG199" i="5"/>
  <c r="BM259" i="5"/>
  <c r="CS259" i="5"/>
  <c r="CS662" i="5"/>
  <c r="BM662" i="5"/>
  <c r="DD133" i="5"/>
  <c r="BX133" i="5"/>
  <c r="DD106" i="5"/>
  <c r="BX106" i="5"/>
  <c r="BA163" i="5"/>
  <c r="CG163" i="5"/>
  <c r="DD191" i="5"/>
  <c r="BX191" i="5"/>
  <c r="DD603" i="5"/>
  <c r="BX603" i="5"/>
  <c r="BX448" i="5"/>
  <c r="DD448" i="5"/>
  <c r="CS90" i="5"/>
  <c r="BM90" i="5"/>
  <c r="DD181" i="5"/>
  <c r="BX181" i="5"/>
  <c r="BX299" i="5"/>
  <c r="DD299" i="5"/>
  <c r="BX654" i="5"/>
  <c r="DD654" i="5"/>
  <c r="BM367" i="5"/>
  <c r="CS367" i="5"/>
  <c r="CS397" i="5"/>
  <c r="BM397" i="5"/>
  <c r="CG430" i="5"/>
  <c r="BA430" i="5"/>
  <c r="BX700" i="5"/>
  <c r="DD700" i="5"/>
  <c r="DD915" i="5"/>
  <c r="BX915" i="5"/>
  <c r="CS122" i="5"/>
  <c r="BM122" i="5"/>
  <c r="CS253" i="5"/>
  <c r="BM253" i="5"/>
  <c r="BM653" i="5"/>
  <c r="CS653" i="5"/>
  <c r="BX894" i="5"/>
  <c r="DD894" i="5"/>
  <c r="BX150" i="5"/>
  <c r="DD150" i="5"/>
  <c r="BX822" i="5"/>
  <c r="DD822" i="5"/>
  <c r="CG973" i="5"/>
  <c r="BA973" i="5"/>
  <c r="CS333" i="5"/>
  <c r="BM333" i="5"/>
  <c r="CG708" i="5"/>
  <c r="BA708" i="5"/>
  <c r="BA173" i="5"/>
  <c r="CG173" i="5"/>
  <c r="DD947" i="5"/>
  <c r="BX947" i="5"/>
  <c r="BA223" i="5"/>
  <c r="CG223" i="5"/>
  <c r="DD384" i="5"/>
  <c r="BX384" i="5"/>
  <c r="BM502" i="5"/>
  <c r="CS502" i="5"/>
  <c r="BM475" i="5"/>
  <c r="CS475" i="5"/>
  <c r="DD571" i="5"/>
  <c r="BX571" i="5"/>
  <c r="DD372" i="5"/>
  <c r="BX372" i="5"/>
  <c r="DD666" i="5"/>
  <c r="BX666" i="5"/>
  <c r="CG581" i="5"/>
  <c r="BA581" i="5"/>
  <c r="CG525" i="5"/>
  <c r="BA525" i="5"/>
  <c r="DD388" i="5"/>
  <c r="BX388" i="5"/>
  <c r="CS118" i="5"/>
  <c r="BM118" i="5"/>
  <c r="DD579" i="5"/>
  <c r="BX579" i="5"/>
  <c r="BA425" i="5"/>
  <c r="CG425" i="5"/>
  <c r="CG726" i="5"/>
  <c r="BA726" i="5"/>
  <c r="DD939" i="5"/>
  <c r="BX939" i="5"/>
  <c r="CG645" i="5"/>
  <c r="BA645" i="5"/>
  <c r="DD610" i="5"/>
  <c r="BX610" i="5"/>
  <c r="CS995" i="5"/>
  <c r="BM995" i="5"/>
  <c r="BX353" i="5"/>
  <c r="DD353" i="5"/>
  <c r="DD736" i="5"/>
  <c r="BX736" i="5"/>
  <c r="CS114" i="5"/>
  <c r="BM114" i="5"/>
  <c r="BM847" i="5"/>
  <c r="CS847" i="5"/>
  <c r="DD719" i="5"/>
  <c r="BX719" i="5"/>
  <c r="BX713" i="5"/>
  <c r="DD713" i="5"/>
  <c r="DD380" i="5"/>
  <c r="BX380" i="5"/>
  <c r="CS446" i="5"/>
  <c r="BM446" i="5"/>
  <c r="BA474" i="5"/>
  <c r="CG474" i="5"/>
  <c r="CG855" i="5"/>
  <c r="BA855" i="5"/>
  <c r="BX158" i="5"/>
  <c r="DD158" i="5"/>
  <c r="CG939" i="5"/>
  <c r="BA939" i="5"/>
  <c r="CG715" i="5"/>
  <c r="BA715" i="5"/>
  <c r="BA32" i="5"/>
  <c r="CG32" i="5"/>
  <c r="CS237" i="5"/>
  <c r="BM237" i="5"/>
  <c r="BM526" i="5"/>
  <c r="CS526" i="5"/>
  <c r="CS486" i="5"/>
  <c r="BM486" i="5"/>
  <c r="CS82" i="5"/>
  <c r="BM82" i="5"/>
  <c r="CG35" i="5"/>
  <c r="BA35" i="5"/>
  <c r="CG968" i="5"/>
  <c r="BA968" i="5"/>
  <c r="CS275" i="5"/>
  <c r="BM275" i="5"/>
  <c r="CG113" i="5"/>
  <c r="BA113" i="5"/>
  <c r="CS969" i="5"/>
  <c r="BM969" i="5"/>
  <c r="BA893" i="5"/>
  <c r="CG893" i="5"/>
  <c r="BA261" i="5"/>
  <c r="CG261" i="5"/>
  <c r="BX531" i="5"/>
  <c r="DD531" i="5"/>
  <c r="BX529" i="5"/>
  <c r="DD529" i="5"/>
  <c r="DD41" i="5"/>
  <c r="BX41" i="5"/>
  <c r="BM884" i="5"/>
  <c r="CS884" i="5"/>
  <c r="CS341" i="5"/>
  <c r="BM341" i="5"/>
  <c r="DD113" i="5"/>
  <c r="BX113" i="5"/>
  <c r="BX46" i="5"/>
  <c r="DD46" i="5"/>
  <c r="DD267" i="5"/>
  <c r="BX267" i="5"/>
  <c r="BX848" i="5"/>
  <c r="DD848" i="5"/>
  <c r="BM805" i="5"/>
  <c r="CS805" i="5"/>
  <c r="DD261" i="5"/>
  <c r="BX261" i="5"/>
  <c r="CS896" i="5"/>
  <c r="BM896" i="5"/>
  <c r="BA582" i="5"/>
  <c r="CG582" i="5"/>
  <c r="CG875" i="5"/>
  <c r="BA875" i="5"/>
  <c r="DD533" i="5"/>
  <c r="BX533" i="5"/>
  <c r="CG406" i="5"/>
  <c r="BA406" i="5"/>
  <c r="CG702" i="5"/>
  <c r="BA702" i="5"/>
  <c r="BX308" i="5"/>
  <c r="DD308" i="5"/>
  <c r="BX168" i="5"/>
  <c r="DD168" i="5"/>
  <c r="BM578" i="5"/>
  <c r="CS578" i="5"/>
  <c r="BX631" i="5"/>
  <c r="DD631" i="5"/>
  <c r="DD486" i="5"/>
  <c r="BX486" i="5"/>
  <c r="DD446" i="5"/>
  <c r="BX446" i="5"/>
  <c r="BM961" i="5"/>
  <c r="CS961" i="5"/>
  <c r="BX383" i="5"/>
  <c r="DD383" i="5"/>
  <c r="BM320" i="5"/>
  <c r="CS320" i="5"/>
  <c r="BA735" i="5"/>
  <c r="CG735" i="5"/>
  <c r="BA832" i="5"/>
  <c r="CG832" i="5"/>
  <c r="CG445" i="5"/>
  <c r="BA445" i="5"/>
  <c r="DD430" i="5"/>
  <c r="BX430" i="5"/>
  <c r="BM902" i="5"/>
  <c r="CS902" i="5"/>
  <c r="BA765" i="5"/>
  <c r="CG765" i="5"/>
  <c r="CS525" i="5"/>
  <c r="BM525" i="5"/>
  <c r="CG333" i="5"/>
  <c r="BA333" i="5"/>
  <c r="BA804" i="5"/>
  <c r="CG804" i="5"/>
  <c r="CG501" i="5"/>
  <c r="BA501" i="5"/>
  <c r="BM206" i="5"/>
  <c r="CS206" i="5"/>
  <c r="CS400" i="5"/>
  <c r="BM400" i="5"/>
  <c r="BA60" i="5"/>
  <c r="CG60" i="5"/>
  <c r="BM985" i="5"/>
  <c r="CS985" i="5"/>
  <c r="BX325" i="5"/>
  <c r="DD325" i="5"/>
  <c r="DD415" i="5"/>
  <c r="BX415" i="5"/>
  <c r="BX798" i="5"/>
  <c r="DD798" i="5"/>
  <c r="BA566" i="5"/>
  <c r="CG566" i="5"/>
  <c r="BX761" i="5"/>
  <c r="DD761" i="5"/>
  <c r="BM100" i="5"/>
  <c r="CS100" i="5"/>
  <c r="BA763" i="5"/>
  <c r="CG763" i="5"/>
  <c r="BX60" i="5"/>
  <c r="DD60" i="5"/>
  <c r="BM190" i="5"/>
  <c r="CS190" i="5"/>
  <c r="BM439" i="5"/>
  <c r="CS439" i="5"/>
  <c r="BN36" i="5"/>
  <c r="CT36" i="5"/>
  <c r="BM620" i="5"/>
  <c r="CS620" i="5"/>
  <c r="BX56" i="5"/>
  <c r="DD56" i="5"/>
  <c r="CG725" i="5"/>
  <c r="BA725" i="5"/>
  <c r="DD457" i="5"/>
  <c r="BX457" i="5"/>
  <c r="BX919" i="5"/>
  <c r="DD919" i="5"/>
  <c r="BM262" i="5"/>
  <c r="CS262" i="5"/>
  <c r="BX289" i="5"/>
  <c r="DD289" i="5"/>
  <c r="BX657" i="5"/>
  <c r="DD657" i="5"/>
  <c r="BX288" i="5"/>
  <c r="DD288" i="5"/>
  <c r="BA704" i="5"/>
  <c r="CG704" i="5"/>
  <c r="BA540" i="5"/>
  <c r="CG540" i="5"/>
  <c r="BA218" i="5"/>
  <c r="CG218" i="5"/>
  <c r="CG478" i="5"/>
  <c r="BA478" i="5"/>
  <c r="DD499" i="5"/>
  <c r="BX499" i="5"/>
  <c r="DD730" i="5"/>
  <c r="BX730" i="5"/>
  <c r="BX627" i="5"/>
  <c r="DD627" i="5"/>
  <c r="DD389" i="5"/>
  <c r="BX389" i="5"/>
  <c r="DD858" i="5"/>
  <c r="BX858" i="5"/>
  <c r="BX59" i="5"/>
  <c r="DD59" i="5"/>
  <c r="CG505" i="5"/>
  <c r="BA505" i="5"/>
  <c r="DD443" i="5"/>
  <c r="BX443" i="5"/>
  <c r="CS183" i="5"/>
  <c r="BM183" i="5"/>
  <c r="BX828" i="5"/>
  <c r="DD828" i="5"/>
  <c r="BA334" i="5"/>
  <c r="CG334" i="5"/>
  <c r="BM72" i="5"/>
  <c r="CS72" i="5"/>
  <c r="DD508" i="5"/>
  <c r="BX508" i="5"/>
  <c r="BX695" i="5"/>
  <c r="DD695" i="5"/>
  <c r="BA999" i="5"/>
  <c r="CG999" i="5"/>
  <c r="CS398" i="5"/>
  <c r="BM398" i="5"/>
  <c r="BX904" i="5"/>
  <c r="DD904" i="5"/>
  <c r="BA76" i="5"/>
  <c r="CG76" i="5"/>
  <c r="CG55" i="5"/>
  <c r="BA55" i="5"/>
  <c r="BX912" i="5"/>
  <c r="DD912" i="5"/>
  <c r="BA52" i="5"/>
  <c r="CG52" i="5"/>
  <c r="BM466" i="5"/>
  <c r="CS466" i="5"/>
  <c r="BA95" i="5"/>
  <c r="CG95" i="5"/>
  <c r="BX753" i="5"/>
  <c r="DD753" i="5"/>
  <c r="BX63" i="5"/>
  <c r="DD63" i="5"/>
  <c r="BM1006" i="5"/>
  <c r="CS1006" i="5"/>
  <c r="BX381" i="5"/>
  <c r="DD381" i="5"/>
  <c r="BA342" i="5"/>
  <c r="CG342" i="5"/>
  <c r="BM454" i="5"/>
  <c r="CS454" i="5"/>
  <c r="BA232" i="5"/>
  <c r="CG232" i="5"/>
  <c r="BX775" i="5"/>
  <c r="DD775" i="5"/>
  <c r="BM908" i="5"/>
  <c r="CS908" i="5"/>
  <c r="BM456" i="5"/>
  <c r="CS456" i="5"/>
  <c r="BM755" i="5"/>
  <c r="CS755" i="5"/>
  <c r="CG577" i="5"/>
  <c r="BA577" i="5"/>
  <c r="CG701" i="5"/>
  <c r="BA701" i="5"/>
  <c r="BM595" i="5"/>
  <c r="CS595" i="5"/>
  <c r="BA652" i="5"/>
  <c r="CG652" i="5"/>
  <c r="BM185" i="5"/>
  <c r="CS185" i="5"/>
  <c r="CG111" i="5"/>
  <c r="BA111" i="5"/>
  <c r="CG860" i="5"/>
  <c r="BA860" i="5"/>
  <c r="DD98" i="5"/>
  <c r="BX98" i="5"/>
  <c r="BX228" i="5"/>
  <c r="DD228" i="5"/>
  <c r="BX154" i="5"/>
  <c r="DD154" i="5"/>
  <c r="CS972" i="5"/>
  <c r="BM972" i="5"/>
  <c r="BX470" i="5"/>
  <c r="DD470" i="5"/>
  <c r="BX1012" i="5"/>
  <c r="DD1012" i="5"/>
  <c r="BM566" i="5"/>
  <c r="CS566" i="5"/>
  <c r="BA1008" i="5"/>
  <c r="CG1008" i="5"/>
  <c r="BA888" i="5"/>
  <c r="CG888" i="5"/>
  <c r="BM630" i="5"/>
  <c r="CS630" i="5"/>
  <c r="BX1010" i="5"/>
  <c r="DD1010" i="5"/>
  <c r="DD484" i="5"/>
  <c r="BX484" i="5"/>
  <c r="DD438" i="5"/>
  <c r="BX438" i="5"/>
  <c r="BM325" i="5"/>
  <c r="CS325" i="5"/>
  <c r="BM906" i="5"/>
  <c r="CS906" i="5"/>
  <c r="BA352" i="5"/>
  <c r="CG352" i="5"/>
  <c r="BX224" i="5"/>
  <c r="DD224" i="5"/>
  <c r="BX888" i="5"/>
  <c r="DD888" i="5"/>
  <c r="BX495" i="5"/>
  <c r="DD495" i="5"/>
  <c r="DD699" i="5"/>
  <c r="BX699" i="5"/>
  <c r="BM187" i="5"/>
  <c r="CS187" i="5"/>
  <c r="CG350" i="5"/>
  <c r="BA350" i="5"/>
  <c r="BA174" i="5"/>
  <c r="CG174" i="5"/>
  <c r="DD854" i="5"/>
  <c r="BX854" i="5"/>
  <c r="CG894" i="5"/>
  <c r="BA894" i="5"/>
  <c r="BM834" i="5"/>
  <c r="CS834" i="5"/>
  <c r="BM747" i="5"/>
  <c r="CS747" i="5"/>
  <c r="BA158" i="5"/>
  <c r="CG158" i="5"/>
  <c r="DD435" i="5"/>
  <c r="BX435" i="5"/>
  <c r="BA655" i="5"/>
  <c r="CG655" i="5"/>
  <c r="BA768" i="5"/>
  <c r="CG768" i="5"/>
  <c r="DD233" i="5"/>
  <c r="BX233" i="5"/>
  <c r="DD39" i="5"/>
  <c r="BX39" i="5"/>
  <c r="BX687" i="5"/>
  <c r="DD687" i="5"/>
  <c r="BM635" i="5"/>
  <c r="CS635" i="5"/>
  <c r="DD121" i="5"/>
  <c r="BX121" i="5"/>
  <c r="BA849" i="5"/>
  <c r="CG849" i="5"/>
  <c r="CG842" i="5"/>
  <c r="BA842" i="5"/>
  <c r="CS35" i="5"/>
  <c r="BM35" i="5"/>
  <c r="BX592" i="5"/>
  <c r="DD592" i="5"/>
  <c r="CG341" i="5"/>
  <c r="BA341" i="5"/>
  <c r="CS713" i="5"/>
  <c r="BM713" i="5"/>
  <c r="BA294" i="5"/>
  <c r="CG294" i="5"/>
  <c r="CS39" i="5"/>
  <c r="BM39" i="5"/>
  <c r="BM468" i="5"/>
  <c r="CS468" i="5"/>
  <c r="BM675" i="5"/>
  <c r="CS675" i="5"/>
  <c r="BX83" i="5"/>
  <c r="DD83" i="5"/>
  <c r="BX337" i="5"/>
  <c r="DD337" i="5"/>
  <c r="BM818" i="5"/>
  <c r="CS818" i="5"/>
  <c r="BA214" i="5"/>
  <c r="CG214" i="5"/>
  <c r="BM164" i="5"/>
  <c r="CS164" i="5"/>
  <c r="BX910" i="5"/>
  <c r="DD910" i="5"/>
  <c r="BX326" i="5"/>
  <c r="DD326" i="5"/>
  <c r="BA226" i="5"/>
  <c r="CG226" i="5"/>
  <c r="BX387" i="5"/>
  <c r="DD387" i="5"/>
  <c r="BX922" i="5"/>
  <c r="DD922" i="5"/>
  <c r="DD983" i="5"/>
  <c r="BX983" i="5"/>
  <c r="CS536" i="5"/>
  <c r="BM536" i="5"/>
  <c r="CS172" i="5"/>
  <c r="BM172" i="5"/>
  <c r="BM520" i="5"/>
  <c r="CS520" i="5"/>
  <c r="BA98" i="5"/>
  <c r="CG98" i="5"/>
  <c r="BX630" i="5"/>
  <c r="DD630" i="5"/>
  <c r="CS81" i="5"/>
  <c r="BM81" i="5"/>
  <c r="CS349" i="5"/>
  <c r="BM349" i="5"/>
  <c r="DD295" i="5"/>
  <c r="BX295" i="5"/>
  <c r="CS126" i="5"/>
  <c r="BM126" i="5"/>
  <c r="CS664" i="5"/>
  <c r="BM664" i="5"/>
  <c r="BM421" i="5"/>
  <c r="CS421" i="5"/>
  <c r="CG658" i="5"/>
  <c r="BA658" i="5"/>
  <c r="CS897" i="5"/>
  <c r="BM897" i="5"/>
  <c r="BM476" i="5"/>
  <c r="CS476" i="5"/>
  <c r="BM240" i="5"/>
  <c r="CS240" i="5"/>
  <c r="DD573" i="5"/>
  <c r="BX573" i="5"/>
  <c r="CG586" i="5"/>
  <c r="BA586" i="5"/>
  <c r="DD724" i="5"/>
  <c r="BX724" i="5"/>
  <c r="CG549" i="5"/>
  <c r="BA549" i="5"/>
  <c r="BM360" i="5"/>
  <c r="CS360" i="5"/>
  <c r="BM1005" i="5"/>
  <c r="CS1005" i="5"/>
  <c r="BA551" i="5"/>
  <c r="CG551" i="5"/>
  <c r="CS573" i="5"/>
  <c r="BM573" i="5"/>
  <c r="CS539" i="5"/>
  <c r="BM539" i="5"/>
  <c r="CG678" i="5"/>
  <c r="BA678" i="5"/>
  <c r="CS992" i="5"/>
  <c r="BM992" i="5"/>
  <c r="BA823" i="5"/>
  <c r="CG823" i="5"/>
  <c r="CG664" i="5"/>
  <c r="BA664" i="5"/>
  <c r="DD195" i="5"/>
  <c r="BX195" i="5"/>
  <c r="BM508" i="5"/>
  <c r="CS508" i="5"/>
  <c r="BX777" i="5"/>
  <c r="DD777" i="5"/>
  <c r="CS575" i="5"/>
  <c r="BM575" i="5"/>
  <c r="DD249" i="5"/>
  <c r="BX249" i="5"/>
  <c r="BA561" i="5"/>
  <c r="CG561" i="5"/>
  <c r="BM927" i="5"/>
  <c r="CS927" i="5"/>
  <c r="BA816" i="5"/>
  <c r="CG816" i="5"/>
  <c r="DD537" i="5"/>
  <c r="BX537" i="5"/>
  <c r="CS85" i="5"/>
  <c r="BM85" i="5"/>
  <c r="BM437" i="5"/>
  <c r="CS437" i="5"/>
  <c r="CG852" i="5"/>
  <c r="BA852" i="5"/>
  <c r="CG405" i="5"/>
  <c r="BA405" i="5"/>
  <c r="BM273" i="5"/>
  <c r="CS273" i="5"/>
  <c r="BA591" i="5"/>
  <c r="CG591" i="5"/>
  <c r="BM480" i="5"/>
  <c r="CS480" i="5"/>
  <c r="DD253" i="5"/>
  <c r="BX253" i="5"/>
  <c r="CS94" i="5"/>
  <c r="BM94" i="5"/>
  <c r="CS120" i="5"/>
  <c r="BM120" i="5"/>
  <c r="DD829" i="5"/>
  <c r="BX829" i="5"/>
  <c r="BM611" i="5"/>
  <c r="CS611" i="5"/>
  <c r="BX622" i="5"/>
  <c r="DD622" i="5"/>
  <c r="CG125" i="5"/>
  <c r="BA125" i="5"/>
  <c r="BM791" i="5"/>
  <c r="CS791" i="5"/>
  <c r="CG259" i="5"/>
  <c r="BA259" i="5"/>
  <c r="CS436" i="5"/>
  <c r="BM436" i="5"/>
  <c r="BM515" i="5"/>
  <c r="CS515" i="5"/>
  <c r="DD369" i="5"/>
  <c r="BX369" i="5"/>
  <c r="BM975" i="5"/>
  <c r="CS975" i="5"/>
  <c r="CG524" i="5"/>
  <c r="BA524" i="5"/>
  <c r="DD694" i="5"/>
  <c r="BX694" i="5"/>
  <c r="BA357" i="5"/>
  <c r="CG357" i="5"/>
  <c r="CS157" i="5"/>
  <c r="BM157" i="5"/>
  <c r="BA1005" i="5"/>
  <c r="CG1005" i="5"/>
  <c r="CS217" i="5"/>
  <c r="BM217" i="5"/>
  <c r="CS839" i="5"/>
  <c r="BM839" i="5"/>
  <c r="CG211" i="5"/>
  <c r="BA211" i="5"/>
  <c r="CG758" i="5"/>
  <c r="BA758" i="5"/>
  <c r="DD567" i="5"/>
  <c r="BX567" i="5"/>
  <c r="CG680" i="5"/>
  <c r="BA680" i="5"/>
  <c r="BM372" i="5"/>
  <c r="CS372" i="5"/>
  <c r="CG590" i="5"/>
  <c r="BA590" i="5"/>
  <c r="DD465" i="5"/>
  <c r="BX465" i="5"/>
  <c r="DD378" i="5"/>
  <c r="BX378" i="5"/>
  <c r="CS229" i="5"/>
  <c r="BM229" i="5"/>
  <c r="DD823" i="5"/>
  <c r="BX823" i="5"/>
  <c r="CS942" i="5"/>
  <c r="BM942" i="5"/>
  <c r="BX338" i="5"/>
  <c r="DD338" i="5"/>
  <c r="BM723" i="5"/>
  <c r="CS723" i="5"/>
  <c r="CS423" i="5"/>
  <c r="BM423" i="5"/>
  <c r="BA669" i="5"/>
  <c r="CG669" i="5"/>
  <c r="BA487" i="5"/>
  <c r="CG487" i="5"/>
  <c r="BA74" i="5"/>
  <c r="CG74" i="5"/>
  <c r="BX743" i="5"/>
  <c r="DD743" i="5"/>
  <c r="CG523" i="5"/>
  <c r="BA523" i="5"/>
  <c r="CG414" i="5"/>
  <c r="BA414" i="5"/>
  <c r="BM32" i="5"/>
  <c r="CS32" i="5"/>
  <c r="BA912" i="5"/>
  <c r="CG912" i="5"/>
  <c r="BA44" i="5"/>
  <c r="CG44" i="5"/>
  <c r="CG73" i="5"/>
  <c r="BA73" i="5"/>
  <c r="BX741" i="5"/>
  <c r="DD741" i="5"/>
  <c r="CG511" i="5"/>
  <c r="BA511" i="5"/>
  <c r="CS75" i="5"/>
  <c r="BM75" i="5"/>
  <c r="DD642" i="5"/>
  <c r="BX642" i="5"/>
  <c r="BM1004" i="5"/>
  <c r="CS1004" i="5"/>
  <c r="CG400" i="5"/>
  <c r="BA400" i="5"/>
  <c r="BA398" i="5"/>
  <c r="CG398" i="5"/>
  <c r="BM617" i="5"/>
  <c r="CS617" i="5"/>
  <c r="BA389" i="5"/>
  <c r="CG389" i="5"/>
  <c r="BM822" i="5"/>
  <c r="CS822" i="5"/>
  <c r="BM871" i="5"/>
  <c r="CS871" i="5"/>
  <c r="CS282" i="5"/>
  <c r="BM282" i="5"/>
  <c r="DD283" i="5"/>
  <c r="BX283" i="5"/>
  <c r="BM642" i="5"/>
  <c r="CS642" i="5"/>
  <c r="DD34" i="5"/>
  <c r="BX34" i="5"/>
  <c r="CG698" i="5"/>
  <c r="BA698" i="5"/>
  <c r="BM377" i="5"/>
  <c r="CS377" i="5"/>
  <c r="BX515" i="5"/>
  <c r="DD515" i="5"/>
  <c r="CS182" i="5"/>
  <c r="BM182" i="5"/>
  <c r="DD333" i="5"/>
  <c r="BX333" i="5"/>
  <c r="DD237" i="5"/>
  <c r="BX237" i="5"/>
  <c r="DD796" i="5"/>
  <c r="BX796" i="5"/>
  <c r="DD866" i="5"/>
  <c r="BX866" i="5"/>
  <c r="CS434" i="5"/>
  <c r="BM434" i="5"/>
  <c r="BM963" i="5"/>
  <c r="CS963" i="5"/>
  <c r="CG65" i="5"/>
  <c r="BA65" i="5"/>
  <c r="BM671" i="5"/>
  <c r="CS671" i="5"/>
  <c r="BA140" i="5"/>
  <c r="CG140" i="5"/>
  <c r="DD15" i="5"/>
  <c r="BX15" i="5"/>
  <c r="DD726" i="5"/>
  <c r="BX726" i="5"/>
  <c r="BM751" i="5"/>
  <c r="CS751" i="5"/>
  <c r="BX503" i="5"/>
  <c r="DD503" i="5"/>
  <c r="BX313" i="5"/>
  <c r="DD313" i="5"/>
  <c r="DD839" i="5"/>
  <c r="BX839" i="5"/>
  <c r="BA387" i="5"/>
  <c r="CG387" i="5"/>
  <c r="BX562" i="5"/>
  <c r="DD562" i="5"/>
  <c r="BM894" i="5"/>
  <c r="CS894" i="5"/>
  <c r="BX111" i="5"/>
  <c r="DD111" i="5"/>
  <c r="DD852" i="5"/>
  <c r="BX852" i="5"/>
  <c r="CS702" i="5"/>
  <c r="BM702" i="5"/>
  <c r="BM548" i="5"/>
  <c r="CS548" i="5"/>
  <c r="BM160" i="5"/>
  <c r="CS160" i="5"/>
  <c r="BA576" i="5"/>
  <c r="CG576" i="5"/>
  <c r="CS883" i="5"/>
  <c r="BM883" i="5"/>
  <c r="CT14" i="5"/>
  <c r="BN14" i="5"/>
  <c r="BA773" i="5"/>
  <c r="CG773" i="5"/>
  <c r="BX832" i="5"/>
  <c r="DD832" i="5"/>
  <c r="CG982" i="5"/>
  <c r="BA982" i="5"/>
  <c r="DD407" i="5"/>
  <c r="BX407" i="5"/>
  <c r="BX439" i="5"/>
  <c r="DD439" i="5"/>
  <c r="BM186" i="5"/>
  <c r="CS186" i="5"/>
  <c r="BX818" i="5"/>
  <c r="DD818" i="5"/>
  <c r="BA280" i="5"/>
  <c r="CG280" i="5"/>
  <c r="BA278" i="5"/>
  <c r="CG278" i="5"/>
  <c r="BA622" i="5"/>
  <c r="CG622" i="5"/>
  <c r="BA814" i="5"/>
  <c r="CG814" i="5"/>
  <c r="BA154" i="5"/>
  <c r="CG154" i="5"/>
  <c r="BM582" i="5"/>
  <c r="CS582" i="5"/>
  <c r="BA58" i="5"/>
  <c r="CG58" i="5"/>
  <c r="BX65" i="5"/>
  <c r="DD65" i="5"/>
  <c r="DD548" i="5"/>
  <c r="BX548" i="5"/>
  <c r="CG331" i="5"/>
  <c r="BA331" i="5"/>
  <c r="CS331" i="5"/>
  <c r="BM331" i="5"/>
  <c r="BA597" i="5"/>
  <c r="CG597" i="5"/>
  <c r="BA184" i="5"/>
  <c r="CG184" i="5"/>
  <c r="DD247" i="5"/>
  <c r="BX247" i="5"/>
  <c r="CS970" i="5"/>
  <c r="BM970" i="5"/>
  <c r="BM491" i="5"/>
  <c r="CS491" i="5"/>
  <c r="BM80" i="5"/>
  <c r="CS80" i="5"/>
  <c r="CG345" i="5"/>
  <c r="BA345" i="5"/>
  <c r="BM44" i="5"/>
  <c r="CS44" i="5"/>
  <c r="DD519" i="5"/>
  <c r="BX519" i="5"/>
  <c r="BM87" i="5"/>
  <c r="CS87" i="5"/>
  <c r="BA304" i="5"/>
  <c r="CG304" i="5"/>
  <c r="BM860" i="5"/>
  <c r="CS860" i="5"/>
  <c r="BM882" i="5"/>
  <c r="CS882" i="5"/>
  <c r="DD165" i="5"/>
  <c r="BX165" i="5"/>
  <c r="BM812" i="5"/>
  <c r="CS812" i="5"/>
  <c r="BM1011" i="5"/>
  <c r="CS1011" i="5"/>
  <c r="CS984" i="5"/>
  <c r="BM984" i="5"/>
  <c r="DD758" i="5"/>
  <c r="BX758" i="5"/>
  <c r="BX997" i="5"/>
  <c r="DD997" i="5"/>
  <c r="CG133" i="5"/>
  <c r="BA133" i="5"/>
  <c r="CG364" i="5"/>
  <c r="BA364" i="5"/>
  <c r="BX460" i="5"/>
  <c r="DD460" i="5"/>
  <c r="BM893" i="5"/>
  <c r="CS893" i="5"/>
  <c r="CG169" i="5"/>
  <c r="BA169" i="5"/>
  <c r="CS721" i="5"/>
  <c r="BM721" i="5"/>
  <c r="CG569" i="5"/>
  <c r="BA569" i="5"/>
  <c r="BA905" i="5"/>
  <c r="CG905" i="5"/>
  <c r="BA141" i="5"/>
  <c r="CG141" i="5"/>
  <c r="CG943" i="5"/>
  <c r="BA943" i="5"/>
  <c r="BA376" i="5"/>
  <c r="CG376" i="5"/>
  <c r="CG992" i="5"/>
  <c r="BA992" i="5"/>
  <c r="BA193" i="5"/>
  <c r="CG193" i="5"/>
  <c r="CS707" i="5"/>
  <c r="BM707" i="5"/>
  <c r="CG82" i="5"/>
  <c r="BA82" i="5"/>
  <c r="DD732" i="5"/>
  <c r="BX732" i="5"/>
  <c r="BM899" i="5"/>
  <c r="CS899" i="5"/>
  <c r="BX572" i="5"/>
  <c r="DD572" i="5"/>
  <c r="CG507" i="5"/>
  <c r="BA507" i="5"/>
  <c r="CS639" i="5"/>
  <c r="BM639" i="5"/>
  <c r="BM816" i="5"/>
  <c r="CS816" i="5"/>
  <c r="CS241" i="5"/>
  <c r="BM241" i="5"/>
  <c r="BX834" i="5"/>
  <c r="DD834" i="5"/>
  <c r="CS523" i="5"/>
  <c r="BM523" i="5"/>
  <c r="CG29" i="5"/>
  <c r="BA29" i="5"/>
  <c r="CG41" i="5"/>
  <c r="BA41" i="5"/>
  <c r="CG864" i="5"/>
  <c r="BA864" i="5"/>
  <c r="CS370" i="5"/>
  <c r="BM370" i="5"/>
  <c r="CS666" i="5"/>
  <c r="BM666" i="5"/>
  <c r="BM949" i="5"/>
  <c r="CS949" i="5"/>
  <c r="DD907" i="5"/>
  <c r="BX907" i="5"/>
  <c r="BX564" i="5"/>
  <c r="DD564" i="5"/>
  <c r="BA619" i="5"/>
  <c r="CG619" i="5"/>
  <c r="BA255" i="5"/>
  <c r="CG255" i="5"/>
  <c r="CG789" i="5"/>
  <c r="BA789" i="5"/>
  <c r="CS105" i="5"/>
  <c r="BM105" i="5"/>
  <c r="BX375" i="5"/>
  <c r="DD375" i="5"/>
  <c r="BA975" i="5"/>
  <c r="CG975" i="5"/>
  <c r="BA854" i="5"/>
  <c r="CG854" i="5"/>
  <c r="BA983" i="5"/>
  <c r="CG983" i="5"/>
  <c r="CG434" i="5"/>
  <c r="BA434" i="5"/>
  <c r="DD390" i="5"/>
  <c r="BX390" i="5"/>
  <c r="DD161" i="5"/>
  <c r="BX161" i="5"/>
  <c r="CS159" i="5"/>
  <c r="BM159" i="5"/>
  <c r="DD661" i="5"/>
  <c r="BX661" i="5"/>
  <c r="DD815" i="5"/>
  <c r="BX815" i="5"/>
  <c r="CS1007" i="5"/>
  <c r="BM1007" i="5"/>
  <c r="BX918" i="5"/>
  <c r="DD918" i="5"/>
  <c r="BA190" i="5"/>
  <c r="CG190" i="5"/>
  <c r="DD557" i="5"/>
  <c r="BX557" i="5"/>
  <c r="DD229" i="5"/>
  <c r="BX229" i="5"/>
  <c r="BA239" i="5"/>
  <c r="CG239" i="5"/>
  <c r="BA380" i="5"/>
  <c r="CG380" i="5"/>
  <c r="BA217" i="5"/>
  <c r="CG217" i="5"/>
  <c r="DD895" i="5"/>
  <c r="BX895" i="5"/>
  <c r="CS865" i="5"/>
  <c r="BM865" i="5"/>
  <c r="DD241" i="5"/>
  <c r="BX241" i="5"/>
  <c r="BM921" i="5"/>
  <c r="CS921" i="5"/>
  <c r="CG740" i="5"/>
  <c r="BA740" i="5"/>
  <c r="CG881" i="5"/>
  <c r="BA881" i="5"/>
  <c r="DD518" i="5"/>
  <c r="BX518" i="5"/>
  <c r="DD294" i="5"/>
  <c r="BX294" i="5"/>
  <c r="BM506" i="5"/>
  <c r="CS506" i="5"/>
  <c r="DD541" i="5"/>
  <c r="BX541" i="5"/>
  <c r="BM614" i="5"/>
  <c r="CS614" i="5"/>
  <c r="DD684" i="5"/>
  <c r="BX684" i="5"/>
  <c r="BM133" i="5"/>
  <c r="CS133" i="5"/>
  <c r="DD149" i="5"/>
  <c r="BX149" i="5"/>
  <c r="CS752" i="5"/>
  <c r="BM752" i="5"/>
  <c r="BX320" i="5"/>
  <c r="DD320" i="5"/>
  <c r="BA203" i="5"/>
  <c r="CG203" i="5"/>
  <c r="CS936" i="5"/>
  <c r="BM936" i="5"/>
  <c r="DD424" i="5"/>
  <c r="BX424" i="5"/>
  <c r="DD530" i="5"/>
  <c r="BX530" i="5"/>
  <c r="CS922" i="5"/>
  <c r="BM922" i="5"/>
  <c r="CS435" i="5"/>
  <c r="BM435" i="5"/>
  <c r="BM607" i="5"/>
  <c r="CS607" i="5"/>
  <c r="BX844" i="5"/>
  <c r="DD844" i="5"/>
  <c r="BX765" i="5"/>
  <c r="DD765" i="5"/>
  <c r="BM248" i="5"/>
  <c r="CS248" i="5"/>
  <c r="BM757" i="5"/>
  <c r="CS757" i="5"/>
  <c r="BM950" i="5"/>
  <c r="CS950" i="5"/>
  <c r="BA578" i="5"/>
  <c r="CG578" i="5"/>
  <c r="CS553" i="5"/>
  <c r="BM553" i="5"/>
  <c r="DD492" i="5"/>
  <c r="BX492" i="5"/>
  <c r="DD303" i="5"/>
  <c r="BX303" i="5"/>
  <c r="BA34" i="5"/>
  <c r="CG34" i="5"/>
  <c r="BA20" i="5"/>
  <c r="CG20" i="5"/>
  <c r="CG970" i="5"/>
  <c r="BA970" i="5"/>
  <c r="BX871" i="5"/>
  <c r="DD871" i="5"/>
  <c r="DD493" i="5"/>
  <c r="BX493" i="5"/>
  <c r="BA623" i="5"/>
  <c r="CG623" i="5"/>
  <c r="CS407" i="5"/>
  <c r="BM407" i="5"/>
  <c r="CS732" i="5"/>
  <c r="BM732" i="5"/>
  <c r="DD825" i="5"/>
  <c r="BX825" i="5"/>
  <c r="CG592" i="5"/>
  <c r="BA592" i="5"/>
  <c r="BX402" i="5"/>
  <c r="DD402" i="5"/>
  <c r="BM602" i="5"/>
  <c r="CS602" i="5"/>
  <c r="CS786" i="5"/>
  <c r="BM786" i="5"/>
  <c r="BX274" i="5"/>
  <c r="DD274" i="5"/>
  <c r="DD29" i="5"/>
  <c r="BX29" i="5"/>
  <c r="BA78" i="5"/>
  <c r="CG78" i="5"/>
  <c r="BX422" i="5"/>
  <c r="DD422" i="5"/>
  <c r="BX924" i="5"/>
  <c r="DD924" i="5"/>
  <c r="DD22" i="5"/>
  <c r="BX22" i="5"/>
  <c r="DD715" i="5"/>
  <c r="BX715" i="5"/>
  <c r="BM196" i="5"/>
  <c r="CS196" i="5"/>
  <c r="BX398" i="5"/>
  <c r="DD398" i="5"/>
  <c r="BA620" i="5"/>
  <c r="CG620" i="5"/>
  <c r="CS586" i="5"/>
  <c r="BM586" i="5"/>
  <c r="BM785" i="5"/>
  <c r="CS785" i="5"/>
  <c r="BX902" i="5"/>
  <c r="DD902" i="5"/>
  <c r="BM610" i="5"/>
  <c r="CS610" i="5"/>
  <c r="BM148" i="5"/>
  <c r="CS148" i="5"/>
  <c r="CG786" i="5"/>
  <c r="BA786" i="5"/>
  <c r="BX268" i="5"/>
  <c r="DD268" i="5"/>
  <c r="BA598" i="5"/>
  <c r="CG598" i="5"/>
  <c r="BM739" i="5"/>
  <c r="CS739" i="5"/>
  <c r="CG700" i="5"/>
  <c r="BA700" i="5"/>
  <c r="DD617" i="5"/>
  <c r="BX617" i="5"/>
  <c r="CG75" i="5"/>
  <c r="BA75" i="5"/>
  <c r="BA914" i="5"/>
  <c r="CG914" i="5"/>
  <c r="DD714" i="5"/>
  <c r="BX714" i="5"/>
  <c r="DD275" i="5"/>
  <c r="BX275" i="5"/>
  <c r="BX689" i="5"/>
  <c r="DD689" i="5"/>
  <c r="BX824" i="5"/>
  <c r="DD824" i="5"/>
  <c r="BA824" i="5"/>
  <c r="CG824" i="5"/>
  <c r="CS955" i="5"/>
  <c r="BM955" i="5"/>
  <c r="BM583" i="5"/>
  <c r="CS583" i="5"/>
  <c r="BX214" i="5"/>
  <c r="DD214" i="5"/>
  <c r="BX172" i="5"/>
  <c r="DD172" i="5"/>
  <c r="BX884" i="5"/>
  <c r="DD884" i="5"/>
  <c r="BA36" i="5"/>
  <c r="CG36" i="5"/>
  <c r="CG942" i="5"/>
  <c r="BA942" i="5"/>
  <c r="BM772" i="5"/>
  <c r="CS772" i="5"/>
  <c r="BX36" i="5"/>
  <c r="DD36" i="5"/>
  <c r="BM134" i="5"/>
  <c r="CS134" i="5"/>
  <c r="BM158" i="5"/>
  <c r="CS158" i="5"/>
  <c r="BA210" i="5"/>
  <c r="CG210" i="5"/>
  <c r="CG784" i="5"/>
  <c r="BA784" i="5"/>
  <c r="BA322" i="5"/>
  <c r="CG322" i="5"/>
  <c r="BM501" i="5"/>
  <c r="CS501" i="5"/>
  <c r="BM334" i="5"/>
  <c r="CS334" i="5"/>
  <c r="DD549" i="5"/>
  <c r="BX549" i="5"/>
  <c r="DD744" i="5"/>
  <c r="BX744" i="5"/>
  <c r="BX612" i="5"/>
  <c r="DD612" i="5"/>
  <c r="CS225" i="5"/>
  <c r="BM225" i="5"/>
  <c r="DD804" i="5"/>
  <c r="BX804" i="5"/>
  <c r="BM941" i="5"/>
  <c r="CS941" i="5"/>
  <c r="DD199" i="5"/>
  <c r="BX199" i="5"/>
  <c r="CS112" i="5"/>
  <c r="BM112" i="5"/>
  <c r="CS471" i="5"/>
  <c r="BM471" i="5"/>
  <c r="CS443" i="5"/>
  <c r="BM443" i="5"/>
  <c r="CG440" i="5"/>
  <c r="BA440" i="5"/>
  <c r="BA26" i="5"/>
  <c r="CG26" i="5"/>
  <c r="CS233" i="5"/>
  <c r="BM233" i="5"/>
  <c r="CG265" i="5"/>
  <c r="BA265" i="5"/>
  <c r="BM487" i="5"/>
  <c r="CS487" i="5"/>
  <c r="BA520" i="5"/>
  <c r="CG520" i="5"/>
  <c r="DD991" i="5"/>
  <c r="BX991" i="5"/>
  <c r="DD245" i="5"/>
  <c r="BX245" i="5"/>
  <c r="BA386" i="5"/>
  <c r="CG386" i="5"/>
  <c r="BM864" i="5"/>
  <c r="CS864" i="5"/>
  <c r="CG17" i="5"/>
  <c r="BA17" i="5"/>
  <c r="BX570" i="5"/>
  <c r="DD570" i="5"/>
  <c r="CS33" i="5"/>
  <c r="BM33" i="5"/>
  <c r="BX990" i="5"/>
  <c r="DD990" i="5"/>
  <c r="CG656" i="5"/>
  <c r="BA656" i="5"/>
  <c r="CG547" i="5"/>
  <c r="BA547" i="5"/>
  <c r="CS692" i="5"/>
  <c r="BM692" i="5"/>
  <c r="CG690" i="5"/>
  <c r="BA690" i="5"/>
  <c r="CG575" i="5"/>
  <c r="BA575" i="5"/>
  <c r="BX538" i="5"/>
  <c r="DD538" i="5"/>
  <c r="BX620" i="5"/>
  <c r="DD620" i="5"/>
  <c r="BX423" i="5"/>
  <c r="DD423" i="5"/>
  <c r="CG241" i="5"/>
  <c r="BA241" i="5"/>
  <c r="CG288" i="5"/>
  <c r="BA288" i="5"/>
  <c r="BM823" i="5"/>
  <c r="CS823" i="5"/>
  <c r="BA964" i="5"/>
  <c r="CG964" i="5"/>
  <c r="DD561" i="5"/>
  <c r="BX561" i="5"/>
  <c r="CG90" i="5"/>
  <c r="BA90" i="5"/>
  <c r="CS680" i="5"/>
  <c r="BM680" i="5"/>
  <c r="DD674" i="5"/>
  <c r="BX674" i="5"/>
  <c r="BX916" i="5"/>
  <c r="DD916" i="5"/>
  <c r="CS734" i="5"/>
  <c r="BM734" i="5"/>
  <c r="CG958" i="5"/>
  <c r="BA958" i="5"/>
  <c r="BM362" i="5"/>
  <c r="CS362" i="5"/>
  <c r="BM799" i="5"/>
  <c r="CS799" i="5"/>
  <c r="DD179" i="5"/>
  <c r="BX179" i="5"/>
  <c r="CS531" i="5"/>
  <c r="BM531" i="5"/>
  <c r="BX739" i="5"/>
  <c r="DD739" i="5"/>
  <c r="DD975" i="5"/>
  <c r="BX975" i="5"/>
  <c r="CS420" i="5"/>
  <c r="BM420" i="5"/>
  <c r="BM993" i="5"/>
  <c r="CS993" i="5"/>
  <c r="BM991" i="5"/>
  <c r="CS991" i="5"/>
  <c r="DD520" i="5"/>
  <c r="BX520" i="5"/>
  <c r="DD608" i="5"/>
  <c r="BX608" i="5"/>
  <c r="BX811" i="5"/>
  <c r="DD811" i="5"/>
  <c r="CS339" i="5"/>
  <c r="BM339" i="5"/>
  <c r="CS271" i="5"/>
  <c r="BM271" i="5"/>
  <c r="CS989" i="5"/>
  <c r="BM989" i="5"/>
  <c r="CS895" i="5"/>
  <c r="BM895" i="5"/>
  <c r="DD988" i="5"/>
  <c r="BX988" i="5"/>
  <c r="DD488" i="5"/>
  <c r="BX488" i="5"/>
  <c r="BM504" i="5"/>
  <c r="CS504" i="5"/>
  <c r="DD766" i="5"/>
  <c r="BX766" i="5"/>
  <c r="CS694" i="5"/>
  <c r="BM694" i="5"/>
  <c r="BX256" i="5"/>
  <c r="DD256" i="5"/>
  <c r="BX419" i="5"/>
  <c r="DD419" i="5"/>
  <c r="DD252" i="5"/>
  <c r="BX252" i="5"/>
  <c r="CG932" i="5"/>
  <c r="BA932" i="5"/>
  <c r="CG205" i="5"/>
  <c r="BA205" i="5"/>
  <c r="CS986" i="5"/>
  <c r="BM986" i="5"/>
  <c r="CS640" i="5"/>
  <c r="BM640" i="5"/>
  <c r="BA102" i="5"/>
  <c r="CG102" i="5"/>
  <c r="BX782" i="5"/>
  <c r="DD782" i="5"/>
  <c r="BA1006" i="5"/>
  <c r="CG1006" i="5"/>
  <c r="CG461" i="5"/>
  <c r="BA461" i="5"/>
  <c r="BA606" i="5"/>
  <c r="CG606" i="5"/>
  <c r="CG754" i="5"/>
  <c r="BA754" i="5"/>
  <c r="BM415" i="5"/>
  <c r="CS415" i="5"/>
  <c r="BM305" i="5"/>
  <c r="CS305" i="5"/>
  <c r="DD189" i="5"/>
  <c r="BX189" i="5"/>
  <c r="CG748" i="5"/>
  <c r="BA748" i="5"/>
  <c r="CG851" i="5"/>
  <c r="BA851" i="5"/>
  <c r="BX160" i="5"/>
  <c r="DD160" i="5"/>
  <c r="BM615" i="5"/>
  <c r="CS615" i="5"/>
  <c r="BA617" i="5"/>
  <c r="CG617" i="5"/>
  <c r="BA323" i="5"/>
  <c r="CG323" i="5"/>
  <c r="CG1007" i="5"/>
  <c r="BA1007" i="5"/>
  <c r="CS291" i="5"/>
  <c r="BM291" i="5"/>
  <c r="CG21" i="5"/>
  <c r="BA21" i="5"/>
  <c r="DD359" i="5"/>
  <c r="BX359" i="5"/>
  <c r="CG71" i="5"/>
  <c r="BA71" i="5"/>
  <c r="CG105" i="5"/>
  <c r="BA105" i="5"/>
  <c r="BA812" i="5"/>
  <c r="CG812" i="5"/>
  <c r="DD658" i="5"/>
  <c r="BX658" i="5"/>
  <c r="CS113" i="5"/>
  <c r="BM113" i="5"/>
  <c r="J31" i="3"/>
  <c r="K27" i="3"/>
  <c r="J29" i="3"/>
  <c r="DD19" i="5"/>
  <c r="BX19" i="5"/>
  <c r="BX932" i="5"/>
  <c r="DD932" i="5"/>
  <c r="BM30" i="5"/>
  <c r="CS30" i="5"/>
  <c r="CG264" i="5"/>
  <c r="BA264" i="5"/>
  <c r="BM693" i="5"/>
  <c r="CS693" i="5"/>
  <c r="BM814" i="5"/>
  <c r="CS814" i="5"/>
  <c r="DD463" i="5"/>
  <c r="BX463" i="5"/>
  <c r="BA198" i="5"/>
  <c r="CG198" i="5"/>
  <c r="DD269" i="5"/>
  <c r="BX269" i="5"/>
  <c r="BX456" i="5"/>
  <c r="DD456" i="5"/>
  <c r="CG614" i="5"/>
  <c r="BA614" i="5"/>
  <c r="DD778" i="5"/>
  <c r="BX778" i="5"/>
  <c r="BA216" i="5"/>
  <c r="CG216" i="5"/>
  <c r="BA733" i="5"/>
  <c r="CG733" i="5"/>
  <c r="BA994" i="5"/>
  <c r="CG994" i="5"/>
  <c r="BX882" i="5"/>
  <c r="DD882" i="5"/>
  <c r="BA244" i="5"/>
  <c r="CG244" i="5"/>
  <c r="BA310" i="5"/>
  <c r="CG310" i="5"/>
  <c r="BM544" i="5"/>
  <c r="CS544" i="5"/>
  <c r="BA721" i="5"/>
  <c r="CG721" i="5"/>
  <c r="BX278" i="5"/>
  <c r="DD278" i="5"/>
  <c r="BA517" i="5"/>
  <c r="CG517" i="5"/>
  <c r="BM729" i="5"/>
  <c r="CS729" i="5"/>
  <c r="BA192" i="5"/>
  <c r="CG192" i="5"/>
  <c r="BX109" i="5"/>
  <c r="DD109" i="5"/>
  <c r="BA381" i="5"/>
  <c r="CG381" i="5"/>
  <c r="DD436" i="5"/>
  <c r="BX436" i="5"/>
  <c r="CS319" i="5"/>
  <c r="BM319" i="5"/>
  <c r="DD32" i="5"/>
  <c r="BX32" i="5"/>
  <c r="CG771" i="5"/>
  <c r="BA771" i="5"/>
  <c r="BN34" i="5"/>
  <c r="CT34" i="5"/>
  <c r="CG428" i="5"/>
  <c r="BA428" i="5"/>
  <c r="BA916" i="5"/>
  <c r="CG916" i="5"/>
  <c r="BX846" i="5"/>
  <c r="DD846" i="5"/>
  <c r="CG402" i="5"/>
  <c r="BA402" i="5"/>
  <c r="CG178" i="5"/>
  <c r="BA178" i="5"/>
  <c r="BX61" i="5"/>
  <c r="DD61" i="5"/>
  <c r="DD81" i="5"/>
  <c r="BX81" i="5"/>
  <c r="BX497" i="5"/>
  <c r="DD497" i="5"/>
  <c r="BX601" i="5"/>
  <c r="DD601" i="5"/>
  <c r="BA757" i="5"/>
  <c r="CG757" i="5"/>
  <c r="BA443" i="5"/>
  <c r="CG443" i="5"/>
  <c r="DD944" i="5"/>
  <c r="BX944" i="5"/>
  <c r="BM154" i="5"/>
  <c r="CS154" i="5"/>
  <c r="CG781" i="5"/>
  <c r="BA781" i="5"/>
  <c r="BM628" i="5"/>
  <c r="CS628" i="5"/>
  <c r="DD516" i="5"/>
  <c r="BX516" i="5"/>
  <c r="BA797" i="5"/>
  <c r="CG797" i="5"/>
  <c r="BA375" i="5"/>
  <c r="CG375" i="5"/>
  <c r="BA88" i="5"/>
  <c r="CG88" i="5"/>
  <c r="BM568" i="5"/>
  <c r="CS568" i="5"/>
  <c r="DD513" i="5"/>
  <c r="BX513" i="5"/>
  <c r="BM66" i="5"/>
  <c r="CS66" i="5"/>
  <c r="DD509" i="5"/>
  <c r="BX509" i="5"/>
  <c r="BX327" i="5"/>
  <c r="DD327" i="5"/>
  <c r="BA648" i="5"/>
  <c r="CG648" i="5"/>
  <c r="CS317" i="5"/>
  <c r="BM317" i="5"/>
  <c r="BX103" i="5"/>
  <c r="DD103" i="5"/>
  <c r="DD500" i="5"/>
  <c r="BX500" i="5"/>
  <c r="BA611" i="5"/>
  <c r="CG611" i="5"/>
  <c r="BM26" i="5"/>
  <c r="CS26" i="5"/>
  <c r="BX626" i="5"/>
  <c r="DD626" i="5"/>
  <c r="DD650" i="5"/>
  <c r="BX650" i="5"/>
  <c r="CS974" i="5"/>
  <c r="BM974" i="5"/>
  <c r="BX621" i="5"/>
  <c r="DD621" i="5"/>
  <c r="BX615" i="5"/>
  <c r="DD615" i="5"/>
  <c r="CS485" i="5"/>
  <c r="BM485" i="5"/>
  <c r="BA14" i="5"/>
  <c r="CG14" i="5"/>
  <c r="BA38" i="5"/>
  <c r="CG38" i="5"/>
  <c r="BX580" i="5"/>
  <c r="DD580" i="5"/>
  <c r="BA950" i="5"/>
  <c r="CG950" i="5"/>
  <c r="BM101" i="5"/>
  <c r="CS101" i="5"/>
  <c r="BM399" i="5"/>
  <c r="CS399" i="5"/>
  <c r="BX793" i="5"/>
  <c r="DD793" i="5"/>
  <c r="CG179" i="5"/>
  <c r="BA179" i="5"/>
  <c r="BA166" i="5"/>
  <c r="CG166" i="5"/>
  <c r="BA150" i="5"/>
  <c r="CG150" i="5"/>
  <c r="BM759" i="5"/>
  <c r="CS759" i="5"/>
  <c r="BX80" i="5"/>
  <c r="DD80" i="5"/>
  <c r="BX82" i="5"/>
  <c r="DD82" i="5"/>
  <c r="DD453" i="5"/>
  <c r="BX453" i="5"/>
  <c r="BM953" i="5"/>
  <c r="CS953" i="5"/>
  <c r="BA530" i="5"/>
  <c r="CG530" i="5"/>
  <c r="DD1007" i="5"/>
  <c r="BX1007" i="5"/>
  <c r="CG485" i="5"/>
  <c r="BA485" i="5"/>
  <c r="DD445" i="5"/>
  <c r="BX445" i="5"/>
  <c r="CG37" i="5"/>
  <c r="BA37" i="5"/>
  <c r="CG710" i="5"/>
  <c r="BA710" i="5"/>
  <c r="CG471" i="5"/>
  <c r="BA471" i="5"/>
  <c r="CS358" i="5"/>
  <c r="BM358" i="5"/>
  <c r="CG494" i="5"/>
  <c r="BA494" i="5"/>
  <c r="DD120" i="5"/>
  <c r="BX120" i="5"/>
  <c r="CS674" i="5"/>
  <c r="BM674" i="5"/>
  <c r="BM88" i="5"/>
  <c r="CS88" i="5"/>
  <c r="CG718" i="5"/>
  <c r="BA718" i="5"/>
  <c r="CS744" i="5"/>
  <c r="BM744" i="5"/>
  <c r="BM514" i="5"/>
  <c r="CS514" i="5"/>
  <c r="DD639" i="5"/>
  <c r="BX639" i="5"/>
  <c r="CS594" i="5"/>
  <c r="BM594" i="5"/>
  <c r="BM84" i="5"/>
  <c r="CS84" i="5"/>
  <c r="DD126" i="5"/>
  <c r="BX126" i="5"/>
  <c r="CS551" i="5"/>
  <c r="BM551" i="5"/>
  <c r="CG295" i="5"/>
  <c r="BA295" i="5"/>
  <c r="BM652" i="5"/>
  <c r="CS652" i="5"/>
  <c r="CS581" i="5"/>
  <c r="BM581" i="5"/>
  <c r="CG960" i="5"/>
  <c r="BA960" i="5"/>
  <c r="BM608" i="5"/>
  <c r="CS608" i="5"/>
  <c r="CG565" i="5"/>
  <c r="BA565" i="5"/>
  <c r="CG191" i="5"/>
  <c r="BA191" i="5"/>
  <c r="CS267" i="5"/>
  <c r="BM267" i="5"/>
  <c r="BX900" i="5"/>
  <c r="DD900" i="5"/>
  <c r="CS668" i="5"/>
  <c r="BM668" i="5"/>
  <c r="DD806" i="5"/>
  <c r="BX806" i="5"/>
  <c r="CG413" i="5"/>
  <c r="BA413" i="5"/>
  <c r="BX780" i="5"/>
  <c r="DD780" i="5"/>
  <c r="DD124" i="5"/>
  <c r="BX124" i="5"/>
  <c r="BX144" i="5"/>
  <c r="DD144" i="5"/>
  <c r="CG516" i="5"/>
  <c r="BA516" i="5"/>
  <c r="CS956" i="5"/>
  <c r="BM956" i="5"/>
  <c r="CS543" i="5"/>
  <c r="BM543" i="5"/>
  <c r="CS712" i="5"/>
  <c r="BM712" i="5"/>
  <c r="CG25" i="5"/>
  <c r="BA25" i="5"/>
  <c r="BX986" i="5"/>
  <c r="DD986" i="5"/>
  <c r="DD401" i="5"/>
  <c r="BX401" i="5"/>
  <c r="BM966" i="5"/>
  <c r="CS966" i="5"/>
  <c r="DD167" i="5"/>
  <c r="BX167" i="5"/>
  <c r="CG541" i="5"/>
  <c r="BA541" i="5"/>
  <c r="CG119" i="5"/>
  <c r="BA119" i="5"/>
  <c r="DD801" i="5"/>
  <c r="BX801" i="5"/>
  <c r="DD865" i="5"/>
  <c r="BX865" i="5"/>
  <c r="CG167" i="5"/>
  <c r="BA167" i="5"/>
  <c r="DD371" i="5"/>
  <c r="BX371" i="5"/>
  <c r="DD792" i="5"/>
  <c r="BX792" i="5"/>
  <c r="BM467" i="5"/>
  <c r="CS467" i="5"/>
  <c r="CG913" i="5"/>
  <c r="BA913" i="5"/>
  <c r="CG563" i="5"/>
  <c r="BA563" i="5"/>
  <c r="BM205" i="5"/>
  <c r="CS205" i="5"/>
  <c r="CG236" i="5"/>
  <c r="BA236" i="5"/>
  <c r="CG833" i="5"/>
  <c r="BA833" i="5"/>
  <c r="CG915" i="5"/>
  <c r="BA915" i="5"/>
  <c r="BA374" i="5"/>
  <c r="CG374" i="5"/>
  <c r="CG732" i="5"/>
  <c r="BA732" i="5"/>
  <c r="CS577" i="5"/>
  <c r="BM577" i="5"/>
  <c r="CG356" i="5"/>
  <c r="BA356" i="5"/>
  <c r="CS496" i="5"/>
  <c r="BM496" i="5"/>
  <c r="DD209" i="5"/>
  <c r="BX209" i="5"/>
  <c r="BM390" i="5"/>
  <c r="CS390" i="5"/>
  <c r="BA409" i="5"/>
  <c r="CG409" i="5"/>
  <c r="CS766" i="5"/>
  <c r="BM766" i="5"/>
  <c r="BA285" i="5"/>
  <c r="CG285" i="5"/>
  <c r="BA628" i="5"/>
  <c r="CG628" i="5"/>
  <c r="BX558" i="5"/>
  <c r="DD558" i="5"/>
  <c r="BX344" i="5"/>
  <c r="DD344" i="5"/>
  <c r="BX803" i="5"/>
  <c r="DD803" i="5"/>
  <c r="CS309" i="5"/>
  <c r="BM309" i="5"/>
  <c r="BA185" i="5"/>
  <c r="CG185" i="5"/>
  <c r="BA689" i="5"/>
  <c r="CG689" i="5"/>
  <c r="CS77" i="5"/>
  <c r="BM77" i="5"/>
  <c r="DD26" i="5"/>
  <c r="BX26" i="5"/>
  <c r="BA548" i="5"/>
  <c r="CG548" i="5"/>
  <c r="BM328" i="5"/>
  <c r="CS328" i="5"/>
  <c r="BA562" i="5"/>
  <c r="CG562" i="5"/>
  <c r="BX101" i="5"/>
  <c r="DD101" i="5"/>
  <c r="BA72" i="5"/>
  <c r="CG72" i="5"/>
  <c r="DD33" i="5"/>
  <c r="BX33" i="5"/>
  <c r="BX683" i="5"/>
  <c r="DD683" i="5"/>
  <c r="DD273" i="5"/>
  <c r="BX273" i="5"/>
  <c r="BM965" i="5"/>
  <c r="CS965" i="5"/>
  <c r="BM560" i="5"/>
  <c r="CS560" i="5"/>
  <c r="BA284" i="5"/>
  <c r="CG284" i="5"/>
  <c r="CG466" i="5"/>
  <c r="BA466" i="5"/>
  <c r="BM810" i="5"/>
  <c r="CS810" i="5"/>
  <c r="BA148" i="5"/>
  <c r="CG148" i="5"/>
  <c r="BA965" i="5"/>
  <c r="CG965" i="5"/>
  <c r="BM108" i="5"/>
  <c r="CS108" i="5"/>
  <c r="BM783" i="5"/>
  <c r="CS783" i="5"/>
  <c r="BA306" i="5"/>
  <c r="CG306" i="5"/>
  <c r="DD870" i="5"/>
  <c r="BX870" i="5"/>
  <c r="BA858" i="5"/>
  <c r="CG858" i="5"/>
  <c r="CG775" i="5"/>
  <c r="BA775" i="5"/>
  <c r="BA963" i="5"/>
  <c r="CG963" i="5"/>
  <c r="BX974" i="5"/>
  <c r="DD974" i="5"/>
  <c r="BM381" i="5"/>
  <c r="CS381" i="5"/>
  <c r="BM591" i="5"/>
  <c r="CS591" i="5"/>
  <c r="CG925" i="5"/>
  <c r="BA925" i="5"/>
  <c r="DD847" i="5"/>
  <c r="BX847" i="5"/>
  <c r="CS402" i="5"/>
  <c r="BM402" i="5"/>
  <c r="BX391" i="5"/>
  <c r="DD391" i="5"/>
  <c r="CG796" i="5"/>
  <c r="BA796" i="5"/>
  <c r="DD442" i="5"/>
  <c r="BX442" i="5"/>
  <c r="BM916" i="5"/>
  <c r="CS916" i="5"/>
  <c r="DD323" i="5"/>
  <c r="BX323" i="5"/>
  <c r="BX938" i="5"/>
  <c r="DD938" i="5"/>
  <c r="CG489" i="5"/>
  <c r="BA489" i="5"/>
  <c r="BX942" i="5"/>
  <c r="DD942" i="5"/>
  <c r="BA224" i="5"/>
  <c r="CG224" i="5"/>
  <c r="BM180" i="5"/>
  <c r="CS180" i="5"/>
  <c r="BA865" i="5"/>
  <c r="CG865" i="5"/>
  <c r="BA160" i="5"/>
  <c r="CG160" i="5"/>
  <c r="CS887" i="5"/>
  <c r="BM887" i="5"/>
  <c r="DD851" i="5"/>
  <c r="BX851" i="5"/>
  <c r="BY198" i="5"/>
  <c r="DE198" i="5"/>
  <c r="BM342" i="5"/>
  <c r="CS342" i="5"/>
  <c r="BA180" i="5"/>
  <c r="CG180" i="5"/>
  <c r="CG616" i="5"/>
  <c r="BA616" i="5"/>
  <c r="CS252" i="5"/>
  <c r="BM252" i="5"/>
  <c r="CG777" i="5"/>
  <c r="BA777" i="5"/>
  <c r="BA305" i="5"/>
  <c r="CG305" i="5"/>
  <c r="BX270" i="5"/>
  <c r="DD270" i="5"/>
  <c r="BM580" i="5"/>
  <c r="CS580" i="5"/>
  <c r="BX413" i="5"/>
  <c r="DD413" i="5"/>
  <c r="DD927" i="5"/>
  <c r="BX927" i="5"/>
  <c r="BA629" i="5"/>
  <c r="CG629" i="5"/>
  <c r="DD194" i="5"/>
  <c r="BX194" i="5"/>
  <c r="BA841" i="5"/>
  <c r="CG841" i="5"/>
  <c r="BA634" i="5"/>
  <c r="CG634" i="5"/>
  <c r="CG705" i="5"/>
  <c r="BA705" i="5"/>
  <c r="DD994" i="5"/>
  <c r="BX994" i="5"/>
  <c r="BX896" i="5"/>
  <c r="DD896" i="5"/>
  <c r="BM371" i="5"/>
  <c r="CS371" i="5"/>
  <c r="BX282" i="5"/>
  <c r="DD282" i="5"/>
  <c r="BX450" i="5"/>
  <c r="DD450" i="5"/>
  <c r="BA632" i="5"/>
  <c r="CG632" i="5"/>
  <c r="BX552" i="5"/>
  <c r="DD552" i="5"/>
  <c r="BA564" i="5"/>
  <c r="CG564" i="5"/>
  <c r="BX408" i="5"/>
  <c r="DD408" i="5"/>
  <c r="BX66" i="5"/>
  <c r="DD66" i="5"/>
  <c r="CS781" i="5"/>
  <c r="BM781" i="5"/>
  <c r="CS540" i="5"/>
  <c r="BM540" i="5"/>
  <c r="CS798" i="5"/>
  <c r="BM798" i="5"/>
  <c r="BX830" i="5"/>
  <c r="DD830" i="5"/>
  <c r="CG923" i="5"/>
  <c r="BA923" i="5"/>
  <c r="BA906" i="5"/>
  <c r="CG906" i="5"/>
  <c r="CG429" i="5"/>
  <c r="BA429" i="5"/>
  <c r="BM994" i="5"/>
  <c r="CS994" i="5"/>
  <c r="BX328" i="5"/>
  <c r="DD328" i="5"/>
  <c r="BM387" i="5"/>
  <c r="CS387" i="5"/>
  <c r="BX856" i="5"/>
  <c r="DD856" i="5"/>
  <c r="CS69" i="5"/>
  <c r="BM69" i="5"/>
  <c r="DD611" i="5"/>
  <c r="BX611" i="5"/>
  <c r="CS442" i="5"/>
  <c r="BM442" i="5"/>
  <c r="CS406" i="5"/>
  <c r="BM406" i="5"/>
  <c r="CG798" i="5"/>
  <c r="BA798" i="5"/>
  <c r="BX521" i="5"/>
  <c r="DD521" i="5"/>
  <c r="BA92" i="5"/>
  <c r="CG92" i="5"/>
  <c r="BM216" i="5"/>
  <c r="CS216" i="5"/>
  <c r="BM64" i="5"/>
  <c r="CS64" i="5"/>
  <c r="CG69" i="5"/>
  <c r="BA69" i="5"/>
  <c r="DD880" i="5"/>
  <c r="BX880" i="5"/>
  <c r="BA637" i="5"/>
  <c r="CG637" i="5"/>
  <c r="BX406" i="5"/>
  <c r="DD406" i="5"/>
  <c r="BX204" i="5"/>
  <c r="DD204" i="5"/>
  <c r="CS137" i="5"/>
  <c r="BM137" i="5"/>
  <c r="CG756" i="5"/>
  <c r="BA756" i="5"/>
  <c r="CS245" i="5"/>
  <c r="BM245" i="5"/>
  <c r="DD490" i="5"/>
  <c r="BX490" i="5"/>
  <c r="CS569" i="5"/>
  <c r="BM569" i="5"/>
  <c r="BM609" i="5"/>
  <c r="CS609" i="5"/>
  <c r="CS147" i="5"/>
  <c r="BM147" i="5"/>
  <c r="BX955" i="5"/>
  <c r="DD955" i="5"/>
  <c r="CS750" i="5"/>
  <c r="BM750" i="5"/>
  <c r="DD137" i="5"/>
  <c r="BX137" i="5"/>
  <c r="CG962" i="5"/>
  <c r="BA962" i="5"/>
  <c r="DD833" i="5"/>
  <c r="BX833" i="5"/>
  <c r="CG93" i="5"/>
  <c r="BA93" i="5"/>
  <c r="BM191" i="5"/>
  <c r="CS191" i="5"/>
  <c r="CG821" i="5"/>
  <c r="BA821" i="5"/>
  <c r="BA433" i="5"/>
  <c r="CG433" i="5"/>
  <c r="BM845" i="5"/>
  <c r="CS845" i="5"/>
  <c r="CS728" i="5"/>
  <c r="BM728" i="5"/>
  <c r="CG86" i="5"/>
  <c r="BA86" i="5"/>
  <c r="CS463" i="5"/>
  <c r="BM463" i="5"/>
  <c r="BM235" i="5"/>
  <c r="CS235" i="5"/>
  <c r="BX244" i="5"/>
  <c r="DD244" i="5"/>
  <c r="CG195" i="5"/>
  <c r="BA195" i="5"/>
  <c r="CS565" i="5"/>
  <c r="BM565" i="5"/>
  <c r="CS833" i="5"/>
  <c r="BM833" i="5"/>
  <c r="CS541" i="5"/>
  <c r="BM541" i="5"/>
  <c r="CG760" i="5"/>
  <c r="BA760" i="5"/>
  <c r="BA16" i="5"/>
  <c r="CG16" i="5"/>
  <c r="BX628" i="5"/>
  <c r="DD628" i="5"/>
  <c r="CG101" i="5"/>
  <c r="BA101" i="5"/>
  <c r="CS724" i="5"/>
  <c r="BM724" i="5"/>
  <c r="DD652" i="5"/>
  <c r="BX652" i="5"/>
  <c r="CG930" i="5"/>
  <c r="BA930" i="5"/>
  <c r="BX162" i="5"/>
  <c r="DD162" i="5"/>
  <c r="DD881" i="5"/>
  <c r="BX881" i="5"/>
  <c r="DD768" i="5"/>
  <c r="BX768" i="5"/>
  <c r="CG39" i="5"/>
  <c r="BA39" i="5"/>
  <c r="BX188" i="5"/>
  <c r="DD188" i="5"/>
  <c r="CG421" i="5"/>
  <c r="BA421" i="5"/>
  <c r="CS517" i="5"/>
  <c r="BM517" i="5"/>
  <c r="CG33" i="5"/>
  <c r="BA33" i="5"/>
  <c r="CS469" i="5"/>
  <c r="BM469" i="5"/>
  <c r="DD662" i="5"/>
  <c r="BX662" i="5"/>
  <c r="DD992" i="5"/>
  <c r="BX992" i="5"/>
  <c r="DD1011" i="5"/>
  <c r="BX1011" i="5"/>
  <c r="CG730" i="5"/>
  <c r="BA730" i="5"/>
  <c r="DD100" i="5"/>
  <c r="BX100" i="5"/>
  <c r="CG492" i="5"/>
  <c r="BA492" i="5"/>
  <c r="CG483" i="5"/>
  <c r="BA483" i="5"/>
  <c r="CS135" i="5"/>
  <c r="BM135" i="5"/>
  <c r="DD392" i="5"/>
  <c r="BX392" i="5"/>
  <c r="CG51" i="5"/>
  <c r="BA51" i="5"/>
  <c r="CS547" i="5"/>
  <c r="BM547" i="5"/>
  <c r="CS600" i="5"/>
  <c r="BM600" i="5"/>
  <c r="CG684" i="5"/>
  <c r="BA684" i="5"/>
  <c r="DD594" i="5"/>
  <c r="BX594" i="5"/>
  <c r="BA878" i="5"/>
  <c r="CG878" i="5"/>
  <c r="CG1003" i="5"/>
  <c r="BA1003" i="5"/>
  <c r="DD211" i="5"/>
  <c r="BX211" i="5"/>
  <c r="DD913" i="5"/>
  <c r="BX913" i="5"/>
  <c r="BX134" i="5"/>
  <c r="DD134" i="5"/>
  <c r="BX725" i="5"/>
  <c r="DD725" i="5"/>
  <c r="BM629" i="5"/>
  <c r="CS629" i="5"/>
  <c r="DD786" i="5"/>
  <c r="BX786" i="5"/>
  <c r="BA897" i="5"/>
  <c r="CG897" i="5"/>
  <c r="DD145" i="5"/>
  <c r="BX145" i="5"/>
  <c r="CG719" i="5"/>
  <c r="BA719" i="5"/>
  <c r="CG213" i="5"/>
  <c r="BA213" i="5"/>
  <c r="CS459" i="5"/>
  <c r="BM459" i="5"/>
  <c r="BA361" i="5"/>
  <c r="CG361" i="5"/>
  <c r="BM605" i="5"/>
  <c r="CS605" i="5"/>
  <c r="BX52" i="5"/>
  <c r="DD52" i="5"/>
  <c r="BA635" i="5"/>
  <c r="CG635" i="5"/>
  <c r="BM801" i="5"/>
  <c r="CS801" i="5"/>
  <c r="CS821" i="5"/>
  <c r="BM821" i="5"/>
  <c r="CG885" i="5"/>
  <c r="BA885" i="5"/>
  <c r="BM184" i="5"/>
  <c r="CS184" i="5"/>
  <c r="CS170" i="5"/>
  <c r="BM170" i="5"/>
  <c r="BX417" i="5"/>
  <c r="DD417" i="5"/>
  <c r="CS698" i="5"/>
  <c r="BM698" i="5"/>
  <c r="BM552" i="5"/>
  <c r="CS552" i="5"/>
  <c r="BA759" i="5"/>
  <c r="CG759" i="5"/>
  <c r="CG238" i="5"/>
  <c r="BA238" i="5"/>
  <c r="DD718" i="5"/>
  <c r="BX718" i="5"/>
  <c r="BM939" i="5"/>
  <c r="CS939" i="5"/>
  <c r="BX248" i="5"/>
  <c r="DD248" i="5"/>
  <c r="CG922" i="5"/>
  <c r="BA922" i="5"/>
  <c r="BX914" i="5"/>
  <c r="DD914" i="5"/>
  <c r="CG974" i="5"/>
  <c r="BA974" i="5"/>
  <c r="BM181" i="5"/>
  <c r="CS181" i="5"/>
  <c r="BM393" i="5"/>
  <c r="CS393" i="5"/>
  <c r="CS270" i="5"/>
  <c r="BM270" i="5"/>
  <c r="DD487" i="5"/>
  <c r="BX487" i="5"/>
  <c r="BA99" i="5"/>
  <c r="CG99" i="5"/>
  <c r="BM117" i="5"/>
  <c r="CS117" i="5"/>
  <c r="BA256" i="5"/>
  <c r="CG256" i="5"/>
  <c r="BA646" i="5"/>
  <c r="CG646" i="5"/>
  <c r="BX309" i="5"/>
  <c r="DD309" i="5"/>
  <c r="CS527" i="5"/>
  <c r="BM527" i="5"/>
  <c r="BA87" i="5"/>
  <c r="CG87" i="5"/>
  <c r="BA164" i="5"/>
  <c r="CG164" i="5"/>
  <c r="BX393" i="5"/>
  <c r="DD393" i="5"/>
  <c r="DD647" i="5"/>
  <c r="BX647" i="5"/>
  <c r="CS284" i="5"/>
  <c r="BM284" i="5"/>
  <c r="BM464" i="5"/>
  <c r="CS464" i="5"/>
  <c r="DD494" i="5"/>
  <c r="BX494" i="5"/>
  <c r="BM946" i="5"/>
  <c r="CS946" i="5"/>
  <c r="CG188" i="5"/>
  <c r="BA188" i="5"/>
  <c r="DD255" i="5"/>
  <c r="BX255" i="5"/>
  <c r="BA316" i="5"/>
  <c r="CG316" i="5"/>
  <c r="DD469" i="5"/>
  <c r="BX469" i="5"/>
  <c r="CS934" i="5"/>
  <c r="BM934" i="5"/>
  <c r="BM489" i="5"/>
  <c r="CS489" i="5"/>
  <c r="CS879" i="5"/>
  <c r="BM879" i="5"/>
  <c r="CS106" i="5"/>
  <c r="BM106" i="5"/>
  <c r="BM301" i="5"/>
  <c r="CS301" i="5"/>
  <c r="CG728" i="5"/>
  <c r="BA728" i="5"/>
  <c r="DD467" i="5"/>
  <c r="BX467" i="5"/>
  <c r="BA207" i="5"/>
  <c r="CG207" i="5"/>
  <c r="CG766" i="5"/>
  <c r="BA766" i="5"/>
  <c r="CG59" i="5"/>
  <c r="BA59" i="5"/>
  <c r="BX489" i="5"/>
  <c r="DD489" i="5"/>
  <c r="DD287" i="5"/>
  <c r="BX287" i="5"/>
  <c r="BX640" i="5"/>
  <c r="DD640" i="5"/>
  <c r="BM874" i="5"/>
  <c r="CS874" i="5"/>
  <c r="CG281" i="5"/>
  <c r="BA281" i="5"/>
  <c r="DD177" i="5"/>
  <c r="BX177" i="5"/>
  <c r="DD875" i="5"/>
  <c r="BX875" i="5"/>
  <c r="BM431" i="5"/>
  <c r="CS431" i="5"/>
  <c r="BA947" i="5"/>
  <c r="CG947" i="5"/>
  <c r="BM1002" i="5"/>
  <c r="CS1002" i="5"/>
  <c r="BM281" i="5"/>
  <c r="CS281" i="5"/>
  <c r="CS53" i="5"/>
  <c r="BM53" i="5"/>
  <c r="CG519" i="5"/>
  <c r="BA519" i="5"/>
  <c r="BM209" i="5"/>
  <c r="CS209" i="5"/>
  <c r="CS782" i="5"/>
  <c r="BM782" i="5"/>
  <c r="DD923" i="5"/>
  <c r="BX923" i="5"/>
  <c r="CG819" i="5"/>
  <c r="BA819" i="5"/>
  <c r="CS764" i="5"/>
  <c r="BM764" i="5"/>
  <c r="DD139" i="5"/>
  <c r="BX139" i="5"/>
  <c r="DD750" i="5"/>
  <c r="BX750" i="5"/>
  <c r="DD569" i="5"/>
  <c r="BX569" i="5"/>
  <c r="BM189" i="5"/>
  <c r="CS189" i="5"/>
  <c r="BX290" i="5"/>
  <c r="DD290" i="5"/>
  <c r="BX176" i="5"/>
  <c r="DD176" i="5"/>
  <c r="CS89" i="5"/>
  <c r="BM89" i="5"/>
  <c r="DD660" i="5"/>
  <c r="BX660" i="5"/>
  <c r="DD609" i="5"/>
  <c r="BX609" i="5"/>
  <c r="BM557" i="5"/>
  <c r="CS557" i="5"/>
  <c r="BX957" i="5"/>
  <c r="DD957" i="5"/>
  <c r="BA354" i="5"/>
  <c r="CG354" i="5"/>
  <c r="BX813" i="5"/>
  <c r="DD813" i="5"/>
  <c r="CS710" i="5"/>
  <c r="BM710" i="5"/>
  <c r="CS718" i="5"/>
  <c r="BM718" i="5"/>
  <c r="DD254" i="5"/>
  <c r="BX254" i="5"/>
  <c r="CG97" i="5"/>
  <c r="BA97" i="5"/>
  <c r="BA627" i="5"/>
  <c r="CG627" i="5"/>
  <c r="CS129" i="5"/>
  <c r="BM129" i="5"/>
  <c r="CS125" i="5"/>
  <c r="BM125" i="5"/>
  <c r="CG347" i="5"/>
  <c r="BA347" i="5"/>
  <c r="BM478" i="5"/>
  <c r="CS478" i="5"/>
  <c r="BX174" i="5"/>
  <c r="DD174" i="5"/>
  <c r="DD807" i="5"/>
  <c r="BX807" i="5"/>
  <c r="BA129" i="5"/>
  <c r="CG129" i="5"/>
  <c r="DD141" i="5"/>
  <c r="BX141" i="5"/>
  <c r="CS530" i="5"/>
  <c r="BM530" i="5"/>
  <c r="CS37" i="5"/>
  <c r="BM37" i="5"/>
  <c r="CG839" i="5"/>
  <c r="BA839" i="5"/>
  <c r="CS717" i="5"/>
  <c r="BM717" i="5"/>
  <c r="BA418" i="5"/>
  <c r="CG418" i="5"/>
  <c r="BX146" i="5"/>
  <c r="DD146" i="5"/>
  <c r="CS537" i="5"/>
  <c r="BM537" i="5"/>
  <c r="CS979" i="5"/>
  <c r="BM979" i="5"/>
  <c r="CG868" i="5"/>
  <c r="BA868" i="5"/>
  <c r="DD941" i="5"/>
  <c r="BX941" i="5"/>
  <c r="DD394" i="5"/>
  <c r="BX394" i="5"/>
  <c r="BM962" i="5"/>
  <c r="CS962" i="5"/>
  <c r="CS686" i="5"/>
  <c r="BM686" i="5"/>
  <c r="DD535" i="5"/>
  <c r="BX535" i="5"/>
  <c r="DD104" i="5"/>
  <c r="BX104" i="5"/>
  <c r="CG807" i="5"/>
  <c r="BA807" i="5"/>
  <c r="CS885" i="5"/>
  <c r="BM885" i="5"/>
  <c r="BM303" i="5"/>
  <c r="CS303" i="5"/>
  <c r="BX702" i="5"/>
  <c r="DD702" i="5"/>
  <c r="CS215" i="5"/>
  <c r="BM215" i="5"/>
  <c r="BA806" i="5"/>
  <c r="CG806" i="5"/>
  <c r="CG877" i="5"/>
  <c r="BA877" i="5"/>
  <c r="BA795" i="5"/>
  <c r="CG795" i="5"/>
  <c r="BA465" i="5"/>
  <c r="CG465" i="5"/>
  <c r="CG273" i="5"/>
  <c r="BA273" i="5"/>
  <c r="DD554" i="5"/>
  <c r="BX554" i="5"/>
  <c r="DD873" i="5"/>
  <c r="BX873" i="5"/>
  <c r="BM251" i="5"/>
  <c r="CS251" i="5"/>
  <c r="DD664" i="5"/>
  <c r="BX664" i="5"/>
  <c r="BA874" i="5"/>
  <c r="CG874" i="5"/>
  <c r="DD831" i="5"/>
  <c r="BX831" i="5"/>
  <c r="DD740" i="5"/>
  <c r="BX740" i="5"/>
  <c r="CG676" i="5"/>
  <c r="BA676" i="5"/>
  <c r="DD197" i="5"/>
  <c r="BX197" i="5"/>
  <c r="DD604" i="5"/>
  <c r="BX604" i="5"/>
  <c r="DD853" i="5"/>
  <c r="BX853" i="5"/>
  <c r="CS141" i="5"/>
  <c r="BM141" i="5"/>
  <c r="DD217" i="5"/>
  <c r="BX217" i="5"/>
  <c r="DD584" i="5"/>
  <c r="BX584" i="5"/>
  <c r="CG650" i="5"/>
  <c r="BA650" i="5"/>
  <c r="CG529" i="5"/>
  <c r="BA529" i="5"/>
  <c r="BA615" i="5"/>
  <c r="CG615" i="5"/>
  <c r="BX542" i="5"/>
  <c r="DD542" i="5"/>
  <c r="CS430" i="5"/>
  <c r="BM430" i="5"/>
  <c r="CG43" i="5"/>
  <c r="BA43" i="5"/>
  <c r="CG209" i="5"/>
  <c r="BA209" i="5"/>
  <c r="CG117" i="5"/>
  <c r="BA117" i="5"/>
  <c r="BX817" i="5"/>
  <c r="DD817" i="5"/>
  <c r="CG349" i="5"/>
  <c r="BA349" i="5"/>
  <c r="CS31" i="5"/>
  <c r="BM31" i="5"/>
  <c r="BM419" i="5"/>
  <c r="CS419" i="5"/>
  <c r="BA479" i="5"/>
  <c r="CG479" i="5"/>
  <c r="BA367" i="5"/>
  <c r="CG367" i="5"/>
  <c r="BA254" i="5"/>
  <c r="CG254" i="5"/>
  <c r="I30" i="3"/>
  <c r="I32" i="3" s="1"/>
  <c r="I34" i="3" s="1"/>
  <c r="CS167" i="5"/>
  <c r="BM167" i="5"/>
  <c r="CG128" i="5"/>
  <c r="BA128" i="5"/>
  <c r="BN42" i="5"/>
  <c r="CT42" i="5"/>
  <c r="CS63" i="5"/>
  <c r="BM63" i="5"/>
  <c r="BM74" i="5"/>
  <c r="CS74" i="5"/>
  <c r="BA859" i="5"/>
  <c r="CG859" i="5"/>
  <c r="BA497" i="5"/>
  <c r="CG497" i="5"/>
  <c r="BA314" i="5"/>
  <c r="CG314" i="5"/>
  <c r="DD619" i="5"/>
  <c r="BX619" i="5"/>
  <c r="BA138" i="5"/>
  <c r="CG138" i="5"/>
  <c r="CG867" i="5"/>
  <c r="BA867" i="5"/>
  <c r="DD897" i="5"/>
  <c r="BX897" i="5"/>
  <c r="DD246" i="5"/>
  <c r="BX246" i="5"/>
  <c r="BM204" i="5"/>
  <c r="CS204" i="5"/>
  <c r="CG941" i="5"/>
  <c r="BA941" i="5"/>
  <c r="BM898" i="5"/>
  <c r="CS898" i="5"/>
  <c r="CS403" i="5"/>
  <c r="BM403" i="5"/>
  <c r="BX292" i="5"/>
  <c r="DD292" i="5"/>
  <c r="BA882" i="5"/>
  <c r="CG882" i="5"/>
  <c r="BA745" i="5"/>
  <c r="CG745" i="5"/>
  <c r="CG444" i="5"/>
  <c r="BA444" i="5"/>
  <c r="BX166" i="5"/>
  <c r="DD166" i="5"/>
  <c r="DD21" i="5"/>
  <c r="BX21" i="5"/>
  <c r="BA772" i="5"/>
  <c r="CG772" i="5"/>
  <c r="BA822" i="5"/>
  <c r="CG822" i="5"/>
  <c r="BM832" i="5"/>
  <c r="CS832" i="5"/>
  <c r="BX693" i="5"/>
  <c r="DD693" i="5"/>
  <c r="BA761" i="5"/>
  <c r="CG761" i="5"/>
  <c r="BX946" i="5"/>
  <c r="DD946" i="5"/>
  <c r="BX867" i="5"/>
  <c r="DD867" i="5"/>
  <c r="BX985" i="5"/>
  <c r="DD985" i="5"/>
  <c r="BM689" i="5"/>
  <c r="CS689" i="5"/>
  <c r="DD250" i="5"/>
  <c r="BX250" i="5"/>
  <c r="BM78" i="5"/>
  <c r="CS78" i="5"/>
  <c r="BA826" i="5"/>
  <c r="CG826" i="5"/>
  <c r="BM458" i="5"/>
  <c r="CS458" i="5"/>
  <c r="BX185" i="5"/>
  <c r="DD185" i="5"/>
  <c r="BM194" i="5"/>
  <c r="CS194" i="5"/>
  <c r="DD845" i="5"/>
  <c r="BX845" i="5"/>
  <c r="BM109" i="5"/>
  <c r="CS109" i="5"/>
  <c r="BM302" i="5"/>
  <c r="CS302" i="5"/>
  <c r="DD840" i="5"/>
  <c r="BX840" i="5"/>
  <c r="DD335" i="5"/>
  <c r="BX335" i="5"/>
  <c r="BM95" i="5"/>
  <c r="CS95" i="5"/>
  <c r="BA589" i="5"/>
  <c r="CG589" i="5"/>
  <c r="BM330" i="5"/>
  <c r="CS330" i="5"/>
  <c r="BX324" i="5"/>
  <c r="DD324" i="5"/>
  <c r="BX857" i="5"/>
  <c r="DD857" i="5"/>
  <c r="CS174" i="5"/>
  <c r="BM174" i="5"/>
  <c r="CG697" i="5"/>
  <c r="BA697" i="5"/>
  <c r="BM542" i="5"/>
  <c r="CS542" i="5"/>
  <c r="BA300" i="5"/>
  <c r="CG300" i="5"/>
  <c r="BX397" i="5"/>
  <c r="DD397" i="5"/>
  <c r="DD107" i="5"/>
  <c r="BX107" i="5"/>
  <c r="BM179" i="5"/>
  <c r="CS179" i="5"/>
  <c r="BM807" i="5"/>
  <c r="CS807" i="5"/>
  <c r="BA320" i="5"/>
  <c r="CG320" i="5"/>
  <c r="BX102" i="5"/>
  <c r="DD102" i="5"/>
  <c r="CS23" i="5"/>
  <c r="BM23" i="5"/>
  <c r="CG956" i="5"/>
  <c r="BA956" i="5"/>
  <c r="DD956" i="5"/>
  <c r="BX956" i="5"/>
  <c r="BX351" i="5"/>
  <c r="DD351" i="5"/>
  <c r="CG972" i="5"/>
  <c r="BA972" i="5"/>
  <c r="CS736" i="5"/>
  <c r="BM736" i="5"/>
  <c r="BA110" i="5"/>
  <c r="CG110" i="5"/>
  <c r="BX721" i="5"/>
  <c r="DD721" i="5"/>
  <c r="CS453" i="5"/>
  <c r="BM453" i="5"/>
  <c r="DD949" i="5"/>
  <c r="BX949" i="5"/>
  <c r="BA866" i="5"/>
  <c r="CG866" i="5"/>
  <c r="CS343" i="5"/>
  <c r="BM343" i="5"/>
  <c r="BM661" i="5"/>
  <c r="CS661" i="5"/>
  <c r="BX598" i="5"/>
  <c r="DD598" i="5"/>
  <c r="BX452" i="5"/>
  <c r="DD452" i="5"/>
  <c r="BX961" i="5"/>
  <c r="DD961" i="5"/>
  <c r="BA613" i="5"/>
  <c r="CG613" i="5"/>
  <c r="CS493" i="5"/>
  <c r="BM493" i="5"/>
  <c r="CG644" i="5"/>
  <c r="BA644" i="5"/>
  <c r="BM50" i="5"/>
  <c r="CS50" i="5"/>
  <c r="BA393" i="5"/>
  <c r="CG393" i="5"/>
  <c r="BA469" i="5"/>
  <c r="CG469" i="5"/>
  <c r="BX920" i="5"/>
  <c r="DD920" i="5"/>
  <c r="DD89" i="5"/>
  <c r="BX89" i="5"/>
  <c r="CS911" i="5"/>
  <c r="BM911" i="5"/>
  <c r="BM935" i="5"/>
  <c r="CS935" i="5"/>
  <c r="BA136" i="5"/>
  <c r="CG136" i="5"/>
  <c r="BM711" i="5"/>
  <c r="CS711" i="5"/>
  <c r="BA391" i="5"/>
  <c r="CG391" i="5"/>
  <c r="BM344" i="5"/>
  <c r="CS344" i="5"/>
  <c r="DD277" i="5"/>
  <c r="BX277" i="5"/>
  <c r="BA208" i="5"/>
  <c r="CG208" i="5"/>
  <c r="BM598" i="5"/>
  <c r="CS598" i="5"/>
  <c r="BX757" i="5"/>
  <c r="DD757" i="5"/>
  <c r="BA318" i="5"/>
  <c r="CG318" i="5"/>
  <c r="BA815" i="5"/>
  <c r="CG815" i="5"/>
  <c r="BM379" i="5"/>
  <c r="CS379" i="5"/>
  <c r="BA373" i="5"/>
  <c r="CG373" i="5"/>
  <c r="BM375" i="5"/>
  <c r="CS375" i="5"/>
  <c r="DD841" i="5"/>
  <c r="BX841" i="5"/>
  <c r="BM773" i="5"/>
  <c r="CS773" i="5"/>
  <c r="BM695" i="5"/>
  <c r="CS695" i="5"/>
  <c r="BX767" i="5"/>
  <c r="DD767" i="5"/>
  <c r="BA162" i="5"/>
  <c r="CG162" i="5"/>
  <c r="BM76" i="5"/>
  <c r="CS76" i="5"/>
  <c r="BA751" i="5"/>
  <c r="CG751" i="5"/>
  <c r="DD428" i="5"/>
  <c r="BX428" i="5"/>
  <c r="BX132" i="5"/>
  <c r="DD132" i="5"/>
  <c r="DD716" i="5"/>
  <c r="BX716" i="5"/>
  <c r="CG339" i="5"/>
  <c r="BA339" i="5"/>
  <c r="CG891" i="5"/>
  <c r="BA891" i="5"/>
  <c r="DD28" i="5"/>
  <c r="BX28" i="5"/>
  <c r="BA194" i="5"/>
  <c r="CG194" i="5"/>
  <c r="BX505" i="5"/>
  <c r="DD505" i="5"/>
  <c r="BA309" i="5"/>
  <c r="CG309" i="5"/>
  <c r="BX802" i="5"/>
  <c r="DD802" i="5"/>
  <c r="BM138" i="5"/>
  <c r="CS138" i="5"/>
  <c r="DD37" i="5"/>
  <c r="BX37" i="5"/>
  <c r="DD339" i="5"/>
  <c r="BX339" i="5"/>
  <c r="BX763" i="5"/>
  <c r="DD763" i="5"/>
  <c r="CS441" i="5"/>
  <c r="BM441" i="5"/>
  <c r="BA282" i="5"/>
  <c r="CG282" i="5"/>
  <c r="BX404" i="5"/>
  <c r="DD404" i="5"/>
  <c r="BA371" i="5"/>
  <c r="CG371" i="5"/>
  <c r="BX316" i="5"/>
  <c r="DD316" i="5"/>
  <c r="CG843" i="5"/>
  <c r="BA843" i="5"/>
  <c r="BM363" i="5"/>
  <c r="CS363" i="5"/>
  <c r="DD461" i="5"/>
  <c r="BX461" i="5"/>
  <c r="DD257" i="5"/>
  <c r="BX257" i="5"/>
  <c r="BM52" i="5"/>
  <c r="CS52" i="5"/>
  <c r="DD207" i="5"/>
  <c r="BX207" i="5"/>
  <c r="BX812" i="5"/>
  <c r="DD812" i="5"/>
  <c r="CS604" i="5"/>
  <c r="BM604" i="5"/>
  <c r="DD543" i="5"/>
  <c r="BX543" i="5"/>
  <c r="CG692" i="5"/>
  <c r="BA692" i="5"/>
  <c r="BX226" i="5"/>
  <c r="DD226" i="5"/>
  <c r="DD358" i="5"/>
  <c r="BX358" i="5"/>
  <c r="BX634" i="5"/>
  <c r="DD634" i="5"/>
  <c r="BX632" i="5"/>
  <c r="DD632" i="5"/>
  <c r="CG63" i="5"/>
  <c r="BA63" i="5"/>
  <c r="BA18" i="5"/>
  <c r="CG18" i="5"/>
  <c r="CG660" i="5"/>
  <c r="BA660" i="5"/>
  <c r="BX980" i="5"/>
  <c r="DD980" i="5"/>
  <c r="CS263" i="5"/>
  <c r="BM263" i="5"/>
  <c r="BM521" i="5"/>
  <c r="CS521" i="5"/>
  <c r="BA605" i="5"/>
  <c r="CG605" i="5"/>
  <c r="BA837" i="5"/>
  <c r="CG837" i="5"/>
  <c r="CS770" i="5"/>
  <c r="BM770" i="5"/>
  <c r="BM292" i="5"/>
  <c r="CS292" i="5"/>
  <c r="DD356" i="5"/>
  <c r="BX356" i="5"/>
  <c r="DD651" i="5"/>
  <c r="BX651" i="5"/>
  <c r="CS827" i="5"/>
  <c r="BM827" i="5"/>
  <c r="BM304" i="5"/>
  <c r="CS304" i="5"/>
  <c r="CG774" i="5"/>
  <c r="BA774" i="5"/>
  <c r="CS145" i="5"/>
  <c r="BM145" i="5"/>
  <c r="CS740" i="5"/>
  <c r="BM740" i="5"/>
  <c r="BM355" i="5"/>
  <c r="CS355" i="5"/>
  <c r="BX212" i="5"/>
  <c r="DD212" i="5"/>
  <c r="BA263" i="5"/>
  <c r="CG263" i="5"/>
  <c r="CG321" i="5"/>
  <c r="BA321" i="5"/>
  <c r="CS714" i="5"/>
  <c r="BM714" i="5"/>
  <c r="BX156" i="5"/>
  <c r="DD156" i="5"/>
  <c r="CS123" i="5"/>
  <c r="BM123" i="5"/>
  <c r="CS61" i="5"/>
  <c r="BM61" i="5"/>
  <c r="BA969" i="5"/>
  <c r="CG969" i="5"/>
  <c r="BM389" i="5"/>
  <c r="CS389" i="5"/>
  <c r="BX385" i="5"/>
  <c r="DD385" i="5"/>
  <c r="BX334" i="5"/>
  <c r="DD334" i="5"/>
  <c r="BX400" i="5"/>
  <c r="DD400" i="5"/>
  <c r="BX420" i="5"/>
  <c r="DD420" i="5"/>
  <c r="BM572" i="5"/>
  <c r="CS572" i="5"/>
  <c r="BX367" i="5"/>
  <c r="DD367" i="5"/>
  <c r="BX705" i="5"/>
  <c r="DD705" i="5"/>
  <c r="DD827" i="5"/>
  <c r="BX827" i="5"/>
  <c r="CS762" i="5"/>
  <c r="BM762" i="5"/>
  <c r="CS726" i="5"/>
  <c r="BM726" i="5"/>
  <c r="BM503" i="5"/>
  <c r="CS503" i="5"/>
  <c r="CG399" i="5"/>
  <c r="BA399" i="5"/>
  <c r="BM150" i="5"/>
  <c r="CS150" i="5"/>
  <c r="BM178" i="5"/>
  <c r="CS178" i="5"/>
  <c r="BA338" i="5"/>
  <c r="CG338" i="5"/>
  <c r="CG454" i="5"/>
  <c r="BA454" i="5"/>
  <c r="BM58" i="5"/>
  <c r="CS58" i="5"/>
  <c r="DD770" i="5"/>
  <c r="BX770" i="5"/>
  <c r="BA202" i="5"/>
  <c r="CG202" i="5"/>
  <c r="BX280" i="5"/>
  <c r="DD280" i="5"/>
  <c r="CG788" i="5"/>
  <c r="BA788" i="5"/>
  <c r="BA853" i="5"/>
  <c r="CG853" i="5"/>
  <c r="CG984" i="5"/>
  <c r="BA984" i="5"/>
  <c r="BX192" i="5"/>
  <c r="DD192" i="5"/>
  <c r="BA630" i="5"/>
  <c r="CG630" i="5"/>
  <c r="CS968" i="5"/>
  <c r="BM968" i="5"/>
  <c r="BA621" i="5"/>
  <c r="CG621" i="5"/>
  <c r="DD379" i="5"/>
  <c r="BX379" i="5"/>
  <c r="BM447" i="5"/>
  <c r="CS447" i="5"/>
  <c r="CG45" i="5"/>
  <c r="BA45" i="5"/>
  <c r="DD794" i="5"/>
  <c r="BX794" i="5"/>
  <c r="BX733" i="5"/>
  <c r="DD733" i="5"/>
  <c r="BM663" i="5"/>
  <c r="CS663" i="5"/>
  <c r="BX816" i="5"/>
  <c r="DD816" i="5"/>
  <c r="CS307" i="5"/>
  <c r="BM307" i="5"/>
  <c r="BA303" i="5"/>
  <c r="CG303" i="5"/>
  <c r="CS98" i="5"/>
  <c r="BM98" i="5"/>
  <c r="CG116" i="5"/>
  <c r="BA116" i="5"/>
  <c r="BM947" i="5"/>
  <c r="CS947" i="5"/>
  <c r="BA157" i="5"/>
  <c r="CG157" i="5"/>
  <c r="CG976" i="5"/>
  <c r="BA976" i="5"/>
  <c r="BM875" i="5"/>
  <c r="CS875" i="5"/>
  <c r="CG112" i="5"/>
  <c r="BA112" i="5"/>
  <c r="CS943" i="5"/>
  <c r="BM943" i="5"/>
  <c r="DD512" i="5"/>
  <c r="BX512" i="5"/>
  <c r="BA275" i="5"/>
  <c r="CG275" i="5"/>
  <c r="CS684" i="5"/>
  <c r="BM684" i="5"/>
  <c r="BX454" i="5"/>
  <c r="DD454" i="5"/>
  <c r="BA556" i="5"/>
  <c r="CG556" i="5"/>
  <c r="CS15" i="5"/>
  <c r="BM15" i="5"/>
  <c r="BM587" i="5"/>
  <c r="CS587" i="5"/>
  <c r="CS567" i="5"/>
  <c r="BM567" i="5"/>
  <c r="CS236" i="5"/>
  <c r="BM236" i="5"/>
  <c r="BM374" i="5"/>
  <c r="CS374" i="5"/>
  <c r="BM549" i="5"/>
  <c r="CS549" i="5"/>
  <c r="BM880" i="5"/>
  <c r="CS880" i="5"/>
  <c r="CG543" i="5"/>
  <c r="BA543" i="5"/>
  <c r="BA803" i="5"/>
  <c r="CG803" i="5"/>
  <c r="BX749" i="5"/>
  <c r="DD749" i="5"/>
  <c r="BA404" i="5"/>
  <c r="CG404" i="5"/>
  <c r="BX878" i="5"/>
  <c r="DD878" i="5"/>
  <c r="BM920" i="5"/>
  <c r="CS920" i="5"/>
  <c r="BA410" i="5"/>
  <c r="CG410" i="5"/>
  <c r="BA959" i="5"/>
  <c r="CG959" i="5"/>
  <c r="DD27" i="5"/>
  <c r="BX27" i="5"/>
  <c r="CS286" i="5"/>
  <c r="BM286" i="5"/>
  <c r="BX747" i="5"/>
  <c r="DD747" i="5"/>
  <c r="BX574" i="5"/>
  <c r="DD574" i="5"/>
  <c r="BM70" i="5"/>
  <c r="CS70" i="5"/>
  <c r="CG509" i="5"/>
  <c r="BA509" i="5"/>
  <c r="BA416" i="5"/>
  <c r="CG416" i="5"/>
  <c r="BX971" i="5"/>
  <c r="DD971" i="5"/>
  <c r="BM140" i="5"/>
  <c r="CS140" i="5"/>
  <c r="BX48" i="5"/>
  <c r="DD48" i="5"/>
  <c r="DD921" i="5"/>
  <c r="BX921" i="5"/>
  <c r="BX206" i="5"/>
  <c r="DD206" i="5"/>
  <c r="BM677" i="5"/>
  <c r="CS677" i="5"/>
  <c r="CG268" i="5"/>
  <c r="BA268" i="5"/>
  <c r="BX863" i="5"/>
  <c r="DD863" i="5"/>
  <c r="BA691" i="5"/>
  <c r="CG691" i="5"/>
  <c r="BX125" i="5"/>
  <c r="DD125" i="5"/>
  <c r="BX67" i="5"/>
  <c r="DD67" i="5"/>
  <c r="BA330" i="5"/>
  <c r="CG330" i="5"/>
  <c r="CS850" i="5"/>
  <c r="BM850" i="5"/>
  <c r="BM188" i="5"/>
  <c r="CS188" i="5"/>
  <c r="BA332" i="5"/>
  <c r="CG332" i="5"/>
  <c r="DD55" i="5"/>
  <c r="BX55" i="5"/>
  <c r="BM234" i="5"/>
  <c r="CS234" i="5"/>
  <c r="BX412" i="5"/>
  <c r="DD412" i="5"/>
  <c r="DD345" i="5"/>
  <c r="BX345" i="5"/>
  <c r="CS769" i="5"/>
  <c r="BM769" i="5"/>
  <c r="BA633" i="5"/>
  <c r="CG633" i="5"/>
  <c r="DD14" i="5"/>
  <c r="BX14" i="5"/>
  <c r="CS289" i="5"/>
  <c r="BM289" i="5"/>
  <c r="CS1003" i="5"/>
  <c r="BM1003" i="5"/>
  <c r="BM83" i="5"/>
  <c r="CS83" i="5"/>
  <c r="CS73" i="5"/>
  <c r="BM73" i="5"/>
  <c r="BX635" i="5"/>
  <c r="DD635" i="5"/>
  <c r="BA884" i="5"/>
  <c r="CG884" i="5"/>
  <c r="BM967" i="5"/>
  <c r="CS967" i="5"/>
  <c r="BM636" i="5"/>
  <c r="CS636" i="5"/>
  <c r="BM152" i="5"/>
  <c r="CS152" i="5"/>
  <c r="DD504" i="5"/>
  <c r="BX504" i="5"/>
  <c r="BM891" i="5"/>
  <c r="CS891" i="5"/>
  <c r="CS409" i="5"/>
  <c r="BM409" i="5"/>
  <c r="BX625" i="5"/>
  <c r="DD625" i="5"/>
  <c r="BX410" i="5"/>
  <c r="DD410" i="5"/>
  <c r="BM626" i="5"/>
  <c r="CS626" i="5"/>
  <c r="CS450" i="5"/>
  <c r="BM450" i="5"/>
  <c r="BA602" i="5"/>
  <c r="CG602" i="5"/>
  <c r="BX258" i="5"/>
  <c r="DD258" i="5"/>
  <c r="CG456" i="5"/>
  <c r="BA456" i="5"/>
  <c r="BM735" i="5"/>
  <c r="CS735" i="5"/>
  <c r="CS892" i="5"/>
  <c r="BM892" i="5"/>
  <c r="DD69" i="5"/>
  <c r="BX69" i="5"/>
  <c r="BA62" i="5"/>
  <c r="CG62" i="5"/>
  <c r="BM272" i="5"/>
  <c r="CS272" i="5"/>
  <c r="DD649" i="5"/>
  <c r="BX649" i="5"/>
  <c r="BA348" i="5"/>
  <c r="CG348" i="5"/>
  <c r="DD970" i="5"/>
  <c r="BX970" i="5"/>
  <c r="BA755" i="5"/>
  <c r="CG755" i="5"/>
  <c r="CG438" i="5"/>
  <c r="BA438" i="5"/>
  <c r="BX117" i="5"/>
  <c r="DD117" i="5"/>
  <c r="BA886" i="5"/>
  <c r="CG886" i="5"/>
  <c r="DD127" i="5"/>
  <c r="BX127" i="5"/>
  <c r="CG432" i="5"/>
  <c r="BA432" i="5"/>
  <c r="BA685" i="5"/>
  <c r="CG685" i="5"/>
  <c r="BX447" i="5"/>
  <c r="DD447" i="5"/>
  <c r="BA83" i="5"/>
  <c r="CG83" i="5"/>
  <c r="BA222" i="5"/>
  <c r="CG222" i="5"/>
  <c r="DD855" i="5"/>
  <c r="BX855" i="5"/>
  <c r="BA603" i="5"/>
  <c r="CG603" i="5"/>
  <c r="BM665" i="5"/>
  <c r="CS665" i="5"/>
  <c r="BA336" i="5"/>
  <c r="CG336" i="5"/>
  <c r="BM56" i="5"/>
  <c r="CS56" i="5"/>
  <c r="BX600" i="5"/>
  <c r="DD600" i="5"/>
  <c r="BA553" i="5"/>
  <c r="CG553" i="5"/>
  <c r="CS709" i="5"/>
  <c r="BM709" i="5"/>
  <c r="BM484" i="5"/>
  <c r="CS484" i="5"/>
  <c r="DD201" i="5"/>
  <c r="BX201" i="5"/>
  <c r="BX431" i="5"/>
  <c r="DD431" i="5"/>
  <c r="BA831" i="5"/>
  <c r="CG831" i="5"/>
  <c r="DD995" i="5"/>
  <c r="BX995" i="5"/>
  <c r="BX566" i="5"/>
  <c r="DD566" i="5"/>
  <c r="BM193" i="5"/>
  <c r="CS193" i="5"/>
  <c r="CS905" i="5"/>
  <c r="BM905" i="5"/>
  <c r="CS990" i="5"/>
  <c r="BM990" i="5"/>
  <c r="DD688" i="5"/>
  <c r="BX688" i="5"/>
  <c r="CS976" i="5"/>
  <c r="BM976" i="5"/>
  <c r="BA368" i="5"/>
  <c r="CG368" i="5"/>
  <c r="BX810" i="5"/>
  <c r="DD810" i="5"/>
  <c r="CS356" i="5"/>
  <c r="BM356" i="5"/>
  <c r="DD911" i="5"/>
  <c r="BX911" i="5"/>
  <c r="CS715" i="5"/>
  <c r="BM715" i="5"/>
  <c r="BA363" i="5"/>
  <c r="CG363" i="5"/>
  <c r="CG720" i="5"/>
  <c r="BA720" i="5"/>
  <c r="CS697" i="5"/>
  <c r="BM697" i="5"/>
  <c r="CS495" i="5"/>
  <c r="BM495" i="5"/>
  <c r="CG716" i="5"/>
  <c r="BA716" i="5"/>
  <c r="DD203" i="5"/>
  <c r="BX203" i="5"/>
  <c r="CS41" i="5"/>
  <c r="BM41" i="5"/>
  <c r="DD876" i="5"/>
  <c r="BX876" i="5"/>
  <c r="BX982" i="5"/>
  <c r="DD982" i="5"/>
  <c r="BX606" i="5"/>
  <c r="DD606" i="5"/>
  <c r="CG846" i="5"/>
  <c r="BA846" i="5"/>
  <c r="CS429" i="5"/>
  <c r="BM429" i="5"/>
  <c r="CS849" i="5"/>
  <c r="BM849" i="5"/>
  <c r="CS43" i="5"/>
  <c r="BM43" i="5"/>
  <c r="CS971" i="5"/>
  <c r="BM971" i="5"/>
  <c r="CG337" i="5"/>
  <c r="BA337" i="5"/>
  <c r="BA267" i="5"/>
  <c r="CG267" i="5"/>
  <c r="DD953" i="5"/>
  <c r="BX953" i="5"/>
  <c r="BA455" i="5"/>
  <c r="CG455" i="5"/>
  <c r="BM298" i="5"/>
  <c r="CS298" i="5"/>
  <c r="CG513" i="5"/>
  <c r="BA513" i="5"/>
  <c r="CS119" i="5"/>
  <c r="BM119" i="5"/>
  <c r="BM361" i="5"/>
  <c r="CS361" i="5"/>
  <c r="CS490" i="5"/>
  <c r="BM490" i="5"/>
  <c r="BX481" i="5"/>
  <c r="DD481" i="5"/>
  <c r="CG424" i="5"/>
  <c r="BA424" i="5"/>
  <c r="CS532" i="5"/>
  <c r="BM532" i="5"/>
  <c r="BA979" i="5"/>
  <c r="CG979" i="5"/>
  <c r="CG96" i="5"/>
  <c r="BA96" i="5"/>
  <c r="CS650" i="5"/>
  <c r="BM650" i="5"/>
  <c r="BM455" i="5"/>
  <c r="CS455" i="5"/>
  <c r="CS957" i="5"/>
  <c r="BM957" i="5"/>
  <c r="BM510" i="5"/>
  <c r="CS510" i="5"/>
  <c r="BM1009" i="5"/>
  <c r="CS1009" i="5"/>
  <c r="CS641" i="5"/>
  <c r="BM641" i="5"/>
  <c r="CG811" i="5"/>
  <c r="BA811" i="5"/>
  <c r="DD175" i="5"/>
  <c r="BX175" i="5"/>
  <c r="BA495" i="5"/>
  <c r="CG495" i="5"/>
  <c r="BA299" i="5"/>
  <c r="CG299" i="5"/>
  <c r="DD887" i="5"/>
  <c r="BX887" i="5"/>
  <c r="DD496" i="5"/>
  <c r="BX496" i="5"/>
  <c r="DD917" i="5"/>
  <c r="BX917" i="5"/>
  <c r="CG189" i="5"/>
  <c r="BA189" i="5"/>
  <c r="CG165" i="5"/>
  <c r="BA165" i="5"/>
  <c r="CS682" i="5"/>
  <c r="BM682" i="5"/>
  <c r="BM177" i="5"/>
  <c r="CS177" i="5"/>
  <c r="CS792" i="5"/>
  <c r="BM792" i="5"/>
  <c r="BM277" i="5"/>
  <c r="CS277" i="5"/>
  <c r="DD478" i="5"/>
  <c r="BX478" i="5"/>
  <c r="CG246" i="5"/>
  <c r="BA246" i="5"/>
  <c r="CG407" i="5"/>
  <c r="BA407" i="5"/>
  <c r="DD746" i="5"/>
  <c r="BX746" i="5"/>
  <c r="DD122" i="5"/>
  <c r="BX122" i="5"/>
  <c r="BX892" i="5"/>
  <c r="DD892" i="5"/>
  <c r="CS855" i="5"/>
  <c r="BM855" i="5"/>
  <c r="CS877" i="5"/>
  <c r="BM877" i="5"/>
  <c r="BM815" i="5"/>
  <c r="CS815" i="5"/>
  <c r="BX685" i="5"/>
  <c r="DD685" i="5"/>
  <c r="BX170" i="5"/>
  <c r="DD170" i="5"/>
  <c r="BA834" i="5"/>
  <c r="CG834" i="5"/>
  <c r="BA879" i="5"/>
  <c r="CG879" i="5"/>
  <c r="DD556" i="5"/>
  <c r="BX556" i="5"/>
  <c r="BA181" i="5"/>
  <c r="CG181" i="5"/>
  <c r="BX898" i="5"/>
  <c r="DD898" i="5"/>
  <c r="I12" i="3"/>
  <c r="I14" i="3" s="1"/>
  <c r="I16" i="3" s="1"/>
  <c r="BX629" i="5"/>
  <c r="DD629" i="5"/>
  <c r="BM336" i="5"/>
  <c r="CS336" i="5"/>
  <c r="DD473" i="5"/>
  <c r="BX473" i="5"/>
  <c r="BA533" i="5"/>
  <c r="CG533" i="5"/>
  <c r="BA753" i="5"/>
  <c r="CG753" i="5"/>
  <c r="DD20" i="5"/>
  <c r="BX20" i="5"/>
  <c r="CG446" i="5"/>
  <c r="BA446" i="5"/>
  <c r="DD820" i="5"/>
  <c r="BX820" i="5"/>
  <c r="BA904" i="5"/>
  <c r="CG904" i="5"/>
  <c r="DD411" i="5"/>
  <c r="BX411" i="5"/>
  <c r="DD717" i="5"/>
  <c r="BX717" i="5"/>
  <c r="CS929" i="5"/>
  <c r="BM929" i="5"/>
  <c r="CS727" i="5"/>
  <c r="BM727" i="5"/>
  <c r="BM925" i="5"/>
  <c r="CS925" i="5"/>
  <c r="CS708" i="5"/>
  <c r="BM708" i="5"/>
  <c r="CG612" i="5"/>
  <c r="BA612" i="5"/>
  <c r="BA161" i="5"/>
  <c r="CG161" i="5"/>
  <c r="DD235" i="5"/>
  <c r="BX235" i="5"/>
  <c r="CS977" i="5"/>
  <c r="BM977" i="5"/>
  <c r="BA319" i="5"/>
  <c r="CG319" i="5"/>
  <c r="BA989" i="5"/>
  <c r="CG989" i="5"/>
  <c r="CG870" i="5"/>
  <c r="BA870" i="5"/>
  <c r="BA271" i="5"/>
  <c r="CG271" i="5"/>
  <c r="BA805" i="5"/>
  <c r="CG805" i="5"/>
  <c r="CS127" i="5"/>
  <c r="BM127" i="5"/>
  <c r="CS774" i="5"/>
  <c r="BM774" i="5"/>
  <c r="CS395" i="5"/>
  <c r="BM395" i="5"/>
  <c r="CS756" i="5"/>
  <c r="BM756" i="5"/>
  <c r="CS670" i="5"/>
  <c r="BM670" i="5"/>
  <c r="CS933" i="5"/>
  <c r="BM933" i="5"/>
  <c r="CS173" i="5"/>
  <c r="BM173" i="5"/>
  <c r="DD964" i="5"/>
  <c r="BX964" i="5"/>
  <c r="DD301" i="5"/>
  <c r="BX301" i="5"/>
  <c r="DD539" i="5"/>
  <c r="BX539" i="5"/>
  <c r="BA610" i="5"/>
  <c r="CG610" i="5"/>
  <c r="CG472" i="5"/>
  <c r="BA472" i="5"/>
  <c r="BM926" i="5"/>
  <c r="CS926" i="5"/>
  <c r="CS980" i="5"/>
  <c r="BM980" i="5"/>
  <c r="DD16" i="5"/>
  <c r="BX16" i="5"/>
  <c r="BA550" i="5"/>
  <c r="CG550" i="5"/>
  <c r="BA767" i="5"/>
  <c r="CG767" i="5"/>
  <c r="BA902" i="5"/>
  <c r="CG902" i="5"/>
  <c r="BA66" i="5"/>
  <c r="CG66" i="5"/>
  <c r="BX329" i="5"/>
  <c r="DD329" i="5"/>
  <c r="CG521" i="5"/>
  <c r="BA521" i="5"/>
  <c r="BX119" i="5"/>
  <c r="DD119" i="5"/>
  <c r="BX317" i="5"/>
  <c r="DD317" i="5"/>
  <c r="BA910" i="5"/>
  <c r="CG910" i="5"/>
  <c r="BA206" i="5"/>
  <c r="CG206" i="5"/>
  <c r="BX908" i="5"/>
  <c r="DD908" i="5"/>
  <c r="CS404" i="5"/>
  <c r="BM404" i="5"/>
  <c r="BX906" i="5"/>
  <c r="DD906" i="5"/>
  <c r="J13" i="3"/>
  <c r="K9" i="3"/>
  <c r="J11" i="3"/>
  <c r="CS840" i="5"/>
  <c r="BM840" i="5"/>
  <c r="BA283" i="5"/>
  <c r="CG283" i="5"/>
  <c r="DD643" i="5"/>
  <c r="BX643" i="5"/>
  <c r="BM518" i="5"/>
  <c r="CS518" i="5"/>
  <c r="CG776" i="5"/>
  <c r="BA776" i="5"/>
  <c r="CG269" i="5"/>
  <c r="BA269" i="5"/>
  <c r="BM554" i="5"/>
  <c r="CS554" i="5"/>
  <c r="BX948" i="5"/>
  <c r="DD948" i="5"/>
  <c r="BA30" i="5"/>
  <c r="CG30" i="5"/>
  <c r="DD638" i="5"/>
  <c r="BX638" i="5"/>
  <c r="BM524" i="5"/>
  <c r="CS524" i="5"/>
  <c r="CG571" i="5"/>
  <c r="BA571" i="5"/>
  <c r="CG522" i="5"/>
  <c r="BA522" i="5"/>
  <c r="BX186" i="5"/>
  <c r="DD186" i="5"/>
  <c r="BM743" i="5"/>
  <c r="CS743" i="5"/>
  <c r="BM483" i="5"/>
  <c r="CS483" i="5"/>
  <c r="BA317" i="5"/>
  <c r="CG317" i="5"/>
  <c r="BM564" i="5"/>
  <c r="CS564" i="5"/>
  <c r="BX751" i="5"/>
  <c r="DD751" i="5"/>
  <c r="BX517" i="5"/>
  <c r="DD517" i="5"/>
  <c r="BX485" i="5"/>
  <c r="DD485" i="5"/>
  <c r="CG272" i="5"/>
  <c r="BA272" i="5"/>
  <c r="DD526" i="5"/>
  <c r="BX526" i="5"/>
  <c r="BX637" i="5"/>
  <c r="DD637" i="5"/>
  <c r="BA240" i="5"/>
  <c r="CG240" i="5"/>
  <c r="BM618" i="5"/>
  <c r="CS618" i="5"/>
  <c r="CG792" i="5"/>
  <c r="BA792" i="5"/>
  <c r="BM218" i="5"/>
  <c r="CS218" i="5"/>
  <c r="BA574" i="5"/>
  <c r="CG574" i="5"/>
  <c r="BM753" i="5"/>
  <c r="CS753" i="5"/>
  <c r="DD311" i="5"/>
  <c r="BX311" i="5"/>
  <c r="BA427" i="5"/>
  <c r="CG427" i="5"/>
  <c r="BX348" i="5"/>
  <c r="DD348" i="5"/>
  <c r="BA985" i="5"/>
  <c r="CG985" i="5"/>
  <c r="BM890" i="5"/>
  <c r="CS890" i="5"/>
  <c r="BX843" i="5"/>
  <c r="DD843" i="5"/>
  <c r="BX352" i="5"/>
  <c r="DD352" i="5"/>
  <c r="BM256" i="5"/>
  <c r="CS256" i="5"/>
  <c r="CG889" i="5"/>
  <c r="BA889" i="5"/>
  <c r="CG450" i="5"/>
  <c r="BA450" i="5"/>
  <c r="BA365" i="5"/>
  <c r="CG365" i="5"/>
  <c r="CG782" i="5"/>
  <c r="BA782" i="5"/>
  <c r="DD31" i="5"/>
  <c r="BX31" i="5"/>
  <c r="BM136" i="5"/>
  <c r="CS136" i="5"/>
  <c r="BX40" i="5"/>
  <c r="DD40" i="5"/>
  <c r="BM681" i="5"/>
  <c r="CS681" i="5"/>
  <c r="BA64" i="5"/>
  <c r="CG64" i="5"/>
  <c r="BM1001" i="5"/>
  <c r="CS1001" i="5"/>
  <c r="CG408" i="5"/>
  <c r="BA408" i="5"/>
  <c r="BM767" i="5"/>
  <c r="CS767" i="5"/>
  <c r="DD71" i="5"/>
  <c r="BX71" i="5"/>
  <c r="DD978" i="5"/>
  <c r="BX978" i="5"/>
  <c r="CS800" i="5"/>
  <c r="BM800" i="5"/>
  <c r="BX94" i="5"/>
  <c r="DD94" i="5"/>
  <c r="DD850" i="5"/>
  <c r="BX850" i="5"/>
  <c r="CG935" i="5"/>
  <c r="BA935" i="5"/>
  <c r="BA355" i="5"/>
  <c r="CG355" i="5"/>
  <c r="CS928" i="5"/>
  <c r="BM928" i="5"/>
  <c r="BX681" i="5"/>
  <c r="DD681" i="5"/>
  <c r="DD341" i="5"/>
  <c r="BX341" i="5"/>
  <c r="CG435" i="5"/>
  <c r="BA435" i="5"/>
  <c r="BX355" i="5"/>
  <c r="DD355" i="5"/>
  <c r="BX365" i="5"/>
  <c r="DD365" i="5"/>
  <c r="BM412" i="5"/>
  <c r="CS412" i="5"/>
  <c r="BA42" i="5"/>
  <c r="CG42" i="5"/>
  <c r="BM414" i="5"/>
  <c r="CS414" i="5"/>
  <c r="BM391" i="5"/>
  <c r="CS391" i="5"/>
  <c r="CS780" i="5"/>
  <c r="BM780" i="5"/>
  <c r="DD976" i="5"/>
  <c r="BX976" i="5"/>
  <c r="BA212" i="5"/>
  <c r="CG212" i="5"/>
  <c r="BX583" i="5"/>
  <c r="DD583" i="5"/>
  <c r="CS775" i="5"/>
  <c r="BM775" i="5"/>
  <c r="BA663" i="5"/>
  <c r="CG663" i="5"/>
  <c r="DD522" i="5"/>
  <c r="BX522" i="5"/>
  <c r="CG813" i="5"/>
  <c r="BA813" i="5"/>
  <c r="CG534" i="5"/>
  <c r="BA534" i="5"/>
  <c r="BX968" i="5"/>
  <c r="DD968" i="5"/>
  <c r="BA340" i="5"/>
  <c r="CG340" i="5"/>
  <c r="BM878" i="5"/>
  <c r="CS878" i="5"/>
  <c r="CG688" i="5"/>
  <c r="BA688" i="5"/>
  <c r="BX182" i="5"/>
  <c r="DD182" i="5"/>
  <c r="CG237" i="5"/>
  <c r="BA237" i="5"/>
  <c r="DD114" i="5"/>
  <c r="BX114" i="5"/>
  <c r="DD163" i="5"/>
  <c r="BX163" i="5"/>
  <c r="DD891" i="5"/>
  <c r="BX891" i="5"/>
  <c r="BM227" i="5"/>
  <c r="CS227" i="5"/>
  <c r="CG649" i="5"/>
  <c r="BA649" i="5"/>
  <c r="DD514" i="5"/>
  <c r="BX514" i="5"/>
  <c r="BA22" i="5"/>
  <c r="CG22" i="5"/>
  <c r="BM99" i="5"/>
  <c r="CS99" i="5"/>
  <c r="BX646" i="5"/>
  <c r="DD646" i="5"/>
  <c r="DD645" i="5"/>
  <c r="BX645" i="5"/>
  <c r="CS869" i="5"/>
  <c r="BM869" i="5"/>
  <c r="BA535" i="5"/>
  <c r="CG535" i="5"/>
  <c r="CS424" i="5"/>
  <c r="BM424" i="5"/>
  <c r="DD774" i="5"/>
  <c r="BX774" i="5"/>
  <c r="DD405" i="5"/>
  <c r="BX405" i="5"/>
  <c r="DD987" i="5"/>
  <c r="BX987" i="5"/>
  <c r="BA249" i="5"/>
  <c r="CG249" i="5"/>
  <c r="CS65" i="5"/>
  <c r="BM65" i="5"/>
  <c r="CG493" i="5"/>
  <c r="BA493" i="5"/>
  <c r="CG89" i="5"/>
  <c r="BA89" i="5"/>
  <c r="BX952" i="5"/>
  <c r="DD952" i="5"/>
  <c r="DD1004" i="5"/>
  <c r="BX1004" i="5"/>
  <c r="CG604" i="5"/>
  <c r="BA604" i="5"/>
  <c r="DD712" i="5"/>
  <c r="BX712" i="5"/>
  <c r="BM388" i="5"/>
  <c r="CS388" i="5"/>
  <c r="CS720" i="5"/>
  <c r="BM720" i="5"/>
  <c r="DD703" i="5"/>
  <c r="BX703" i="5"/>
  <c r="BM392" i="5"/>
  <c r="CS392" i="5"/>
  <c r="CS696" i="5"/>
  <c r="BM696" i="5"/>
  <c r="BM522" i="5"/>
  <c r="CS522" i="5"/>
  <c r="BA379" i="5"/>
  <c r="CG379" i="5"/>
  <c r="BM841" i="5"/>
  <c r="CS841" i="5"/>
  <c r="BM418" i="5"/>
  <c r="CS418" i="5"/>
  <c r="BM296" i="5"/>
  <c r="CS296" i="5"/>
  <c r="BX130" i="5"/>
  <c r="DD130" i="5"/>
  <c r="CS811" i="5"/>
  <c r="BM811" i="5"/>
  <c r="CG817" i="5"/>
  <c r="BA817" i="5"/>
  <c r="DD962" i="5"/>
  <c r="BX962" i="5"/>
  <c r="CG23" i="5"/>
  <c r="BA23" i="5"/>
  <c r="BA488" i="5"/>
  <c r="CG488" i="5"/>
  <c r="BA415" i="5"/>
  <c r="CG415" i="5"/>
  <c r="CS121" i="5"/>
  <c r="BM121" i="5"/>
  <c r="BX142" i="5"/>
  <c r="DD142" i="5"/>
  <c r="BM24" i="5"/>
  <c r="CS24" i="5"/>
  <c r="BA149" i="5"/>
  <c r="CG149" i="5"/>
  <c r="BX588" i="5"/>
  <c r="DD588" i="5"/>
  <c r="BX220" i="5"/>
  <c r="DD220" i="5"/>
  <c r="BM731" i="5"/>
  <c r="CS731" i="5"/>
  <c r="DD427" i="5"/>
  <c r="BX427" i="5"/>
  <c r="BA991" i="5"/>
  <c r="CG991" i="5"/>
  <c r="BA145" i="5"/>
  <c r="CG145" i="5"/>
  <c r="CG990" i="5"/>
  <c r="BA990" i="5"/>
  <c r="BX560" i="5"/>
  <c r="DD560" i="5"/>
  <c r="CS563" i="5"/>
  <c r="BM563" i="5"/>
  <c r="BX709" i="5"/>
  <c r="DD709" i="5"/>
  <c r="BM500" i="5"/>
  <c r="CS500" i="5"/>
  <c r="BM465" i="5"/>
  <c r="CS465" i="5"/>
  <c r="BA147" i="5"/>
  <c r="CG147" i="5"/>
  <c r="CS246" i="5"/>
  <c r="BM246" i="5"/>
  <c r="BA245" i="5"/>
  <c r="CG245" i="5"/>
  <c r="CG600" i="5"/>
  <c r="BA600" i="5"/>
  <c r="CS161" i="5"/>
  <c r="BM161" i="5"/>
  <c r="BM163" i="5"/>
  <c r="CS163" i="5"/>
  <c r="DD506" i="5"/>
  <c r="BX506" i="5"/>
  <c r="DD670" i="5"/>
  <c r="BX670" i="5"/>
  <c r="BX673" i="5"/>
  <c r="DD673" i="5"/>
  <c r="DD577" i="5"/>
  <c r="BX577" i="5"/>
  <c r="DD305" i="5"/>
  <c r="BX305" i="5"/>
  <c r="CG277" i="5"/>
  <c r="BA277" i="5"/>
  <c r="CS706" i="5"/>
  <c r="BM706" i="5"/>
  <c r="DD382" i="5"/>
  <c r="BX382" i="5"/>
  <c r="DD641" i="5"/>
  <c r="BX641" i="5"/>
  <c r="BM804" i="5"/>
  <c r="CS804" i="5"/>
  <c r="BA585" i="5"/>
  <c r="CG585" i="5"/>
  <c r="DD357" i="5"/>
  <c r="BX357" i="5"/>
  <c r="BX304" i="5"/>
  <c r="DD304" i="5"/>
  <c r="DD376" i="5"/>
  <c r="BX376" i="5"/>
  <c r="BA229" i="5"/>
  <c r="CG229" i="5"/>
  <c r="BA481" i="5"/>
  <c r="CG481" i="5"/>
  <c r="CS297" i="5"/>
  <c r="BM297" i="5"/>
  <c r="BM457" i="5"/>
  <c r="CS457" i="5"/>
  <c r="DD370" i="5"/>
  <c r="BX370" i="5"/>
  <c r="CG734" i="5"/>
  <c r="BA734" i="5"/>
  <c r="BM535" i="5"/>
  <c r="CS535" i="5"/>
  <c r="CG122" i="5"/>
  <c r="BA122" i="5"/>
  <c r="DD409" i="5"/>
  <c r="BX409" i="5"/>
  <c r="BM589" i="5"/>
  <c r="CS589" i="5"/>
  <c r="CG674" i="5"/>
  <c r="BA674" i="5"/>
  <c r="BA528" i="5"/>
  <c r="CG528" i="5"/>
  <c r="BM803" i="5"/>
  <c r="CS803" i="5"/>
  <c r="DD193" i="5"/>
  <c r="BX193" i="5"/>
  <c r="CG121" i="5"/>
  <c r="BA121" i="5"/>
  <c r="CS505" i="5"/>
  <c r="BM505" i="5"/>
  <c r="CG844" i="5"/>
  <c r="BA844" i="5"/>
  <c r="BX363" i="5"/>
  <c r="DD363" i="5"/>
  <c r="CG127" i="5"/>
  <c r="BA127" i="5"/>
  <c r="CS1000" i="5"/>
  <c r="BM1000" i="5"/>
  <c r="CS978" i="5"/>
  <c r="BM978" i="5"/>
  <c r="BM287" i="5"/>
  <c r="CS287" i="5"/>
  <c r="DE99" i="5"/>
  <c r="BY99" i="5"/>
  <c r="CS451" i="5"/>
  <c r="BM451" i="5"/>
  <c r="CS704" i="5"/>
  <c r="BM704" i="5"/>
  <c r="BA856" i="5"/>
  <c r="CG856" i="5"/>
  <c r="BM619" i="5"/>
  <c r="CS619" i="5"/>
  <c r="BM208" i="5"/>
  <c r="CS208" i="5"/>
  <c r="DD23" i="5"/>
  <c r="BX23" i="5"/>
  <c r="BA344" i="5"/>
  <c r="CG344" i="5"/>
  <c r="CS128" i="5"/>
  <c r="BM128" i="5"/>
  <c r="BA560" i="5"/>
  <c r="CG560" i="5"/>
  <c r="DD265" i="5"/>
  <c r="BX265" i="5"/>
  <c r="DD271" i="5"/>
  <c r="BX271" i="5"/>
  <c r="DD302" i="5"/>
  <c r="BX302" i="5"/>
  <c r="BA270" i="5"/>
  <c r="CG270" i="5"/>
  <c r="BX284" i="5"/>
  <c r="DD284" i="5"/>
  <c r="CG920" i="5"/>
  <c r="BA920" i="5"/>
  <c r="BM146" i="5"/>
  <c r="CS146" i="5"/>
  <c r="BM624" i="5"/>
  <c r="CS624" i="5"/>
  <c r="BX791" i="5"/>
  <c r="DD791" i="5"/>
  <c r="CG892" i="5"/>
  <c r="BA892" i="5"/>
  <c r="BA709" i="5"/>
  <c r="CG709" i="5"/>
  <c r="CG536" i="5"/>
  <c r="BA536" i="5"/>
  <c r="BM592" i="5"/>
  <c r="CS592" i="5"/>
  <c r="CS982" i="5"/>
  <c r="BM982" i="5"/>
  <c r="BM1012" i="5"/>
  <c r="CS1012" i="5"/>
  <c r="CG47" i="5"/>
  <c r="BA47" i="5"/>
  <c r="BX969" i="5"/>
  <c r="DD969" i="5"/>
  <c r="BA1012" i="5"/>
  <c r="CG1012" i="5"/>
  <c r="BM733" i="5"/>
  <c r="CS733" i="5"/>
  <c r="DD97" i="5"/>
  <c r="BX97" i="5"/>
  <c r="CS347" i="5"/>
  <c r="BM347" i="5"/>
  <c r="DD49" i="5"/>
  <c r="BX49" i="5"/>
  <c r="BX51" i="5"/>
  <c r="DD51" i="5"/>
  <c r="BX930" i="5"/>
  <c r="DD930" i="5"/>
  <c r="CS47" i="5"/>
  <c r="BM47" i="5"/>
  <c r="BM260" i="5"/>
  <c r="CS260" i="5"/>
  <c r="BM68" i="5"/>
  <c r="CS68" i="5"/>
  <c r="BM558" i="5"/>
  <c r="CS558" i="5"/>
  <c r="BA918" i="5"/>
  <c r="CG918" i="5"/>
  <c r="CS858" i="5"/>
  <c r="BM858" i="5"/>
  <c r="BA749" i="5"/>
  <c r="CG749" i="5"/>
  <c r="DD426" i="5"/>
  <c r="BX426" i="5"/>
  <c r="BM410" i="5"/>
  <c r="CS410" i="5"/>
  <c r="BX62" i="5"/>
  <c r="DD62" i="5"/>
  <c r="BA636" i="5"/>
  <c r="CG636" i="5"/>
  <c r="BA453" i="5"/>
  <c r="CG453" i="5"/>
  <c r="BM826" i="5"/>
  <c r="CS826" i="5"/>
  <c r="BM836" i="5"/>
  <c r="CS836" i="5"/>
  <c r="BA172" i="5"/>
  <c r="CG172" i="5"/>
  <c r="BA624" i="5"/>
  <c r="CG624" i="5"/>
  <c r="DD279" i="5"/>
  <c r="BX279" i="5"/>
  <c r="BM396" i="5"/>
  <c r="CS396" i="5"/>
  <c r="BA769" i="5"/>
  <c r="CG769" i="5"/>
  <c r="BM144" i="5"/>
  <c r="CS144" i="5"/>
  <c r="CT28" i="5"/>
  <c r="BN28" i="5"/>
  <c r="BX772" i="5"/>
  <c r="DD772" i="5"/>
  <c r="BX669" i="5"/>
  <c r="DD669" i="5"/>
  <c r="BX184" i="5"/>
  <c r="DD184" i="5"/>
  <c r="CG436" i="5"/>
  <c r="BA436" i="5"/>
  <c r="BO34" i="5" l="1"/>
  <c r="CU34" i="5"/>
  <c r="DE975" i="5"/>
  <c r="BY975" i="5"/>
  <c r="BY199" i="5"/>
  <c r="DE199" i="5"/>
  <c r="BY617" i="5"/>
  <c r="DE617" i="5"/>
  <c r="CT936" i="5"/>
  <c r="BN936" i="5"/>
  <c r="BB881" i="5"/>
  <c r="CH881" i="5"/>
  <c r="CT105" i="5"/>
  <c r="BN105" i="5"/>
  <c r="CT523" i="5"/>
  <c r="BN523" i="5"/>
  <c r="CH992" i="5"/>
  <c r="BB992" i="5"/>
  <c r="BN721" i="5"/>
  <c r="CT721" i="5"/>
  <c r="CH345" i="5"/>
  <c r="BB345" i="5"/>
  <c r="CT85" i="5"/>
  <c r="BN85" i="5"/>
  <c r="BY295" i="5"/>
  <c r="DE295" i="5"/>
  <c r="BN398" i="5"/>
  <c r="CT398" i="5"/>
  <c r="BY389" i="5"/>
  <c r="DE389" i="5"/>
  <c r="CT400" i="5"/>
  <c r="BN400" i="5"/>
  <c r="DE939" i="5"/>
  <c r="BY939" i="5"/>
  <c r="CT253" i="5"/>
  <c r="BN253" i="5"/>
  <c r="BY603" i="5"/>
  <c r="DE603" i="5"/>
  <c r="DE764" i="5"/>
  <c r="BY764" i="5"/>
  <c r="BY653" i="5"/>
  <c r="DE653" i="5"/>
  <c r="BY293" i="5"/>
  <c r="DE293" i="5"/>
  <c r="BB636" i="5"/>
  <c r="CH636" i="5"/>
  <c r="DE51" i="5"/>
  <c r="BY51" i="5"/>
  <c r="BY284" i="5"/>
  <c r="DE284" i="5"/>
  <c r="BB229" i="5"/>
  <c r="CH229" i="5"/>
  <c r="BN681" i="5"/>
  <c r="CT681" i="5"/>
  <c r="BN218" i="5"/>
  <c r="CT218" i="5"/>
  <c r="CH521" i="5"/>
  <c r="BB521" i="5"/>
  <c r="BN395" i="5"/>
  <c r="CT395" i="5"/>
  <c r="BN708" i="5"/>
  <c r="CT708" i="5"/>
  <c r="CT877" i="5"/>
  <c r="BN877" i="5"/>
  <c r="CT43" i="5"/>
  <c r="BN43" i="5"/>
  <c r="CT892" i="5"/>
  <c r="BN892" i="5"/>
  <c r="BB268" i="5"/>
  <c r="CH268" i="5"/>
  <c r="DE770" i="5"/>
  <c r="BY770" i="5"/>
  <c r="CT770" i="5"/>
  <c r="BN770" i="5"/>
  <c r="BY949" i="5"/>
  <c r="DE949" i="5"/>
  <c r="BB697" i="5"/>
  <c r="CH697" i="5"/>
  <c r="BB128" i="5"/>
  <c r="CH128" i="5"/>
  <c r="DE584" i="5"/>
  <c r="BY584" i="5"/>
  <c r="CH839" i="5"/>
  <c r="BB839" i="5"/>
  <c r="CH97" i="5"/>
  <c r="BB97" i="5"/>
  <c r="BN879" i="5"/>
  <c r="CT879" i="5"/>
  <c r="CT170" i="5"/>
  <c r="BN170" i="5"/>
  <c r="BY913" i="5"/>
  <c r="DE913" i="5"/>
  <c r="CT469" i="5"/>
  <c r="BN469" i="5"/>
  <c r="CT728" i="5"/>
  <c r="BN728" i="5"/>
  <c r="CH429" i="5"/>
  <c r="BB429" i="5"/>
  <c r="CT781" i="5"/>
  <c r="BN781" i="5"/>
  <c r="BY323" i="5"/>
  <c r="DE323" i="5"/>
  <c r="CH775" i="5"/>
  <c r="BB775" i="5"/>
  <c r="BB236" i="5"/>
  <c r="CH236" i="5"/>
  <c r="CH413" i="5"/>
  <c r="BB413" i="5"/>
  <c r="CT551" i="5"/>
  <c r="BN551" i="5"/>
  <c r="BY1007" i="5"/>
  <c r="DE1007" i="5"/>
  <c r="DE509" i="5"/>
  <c r="BY509" i="5"/>
  <c r="CH771" i="5"/>
  <c r="BB771" i="5"/>
  <c r="BB78" i="5"/>
  <c r="CH78" i="5"/>
  <c r="BN635" i="5"/>
  <c r="CT635" i="5"/>
  <c r="BO28" i="5"/>
  <c r="CU28" i="5"/>
  <c r="CT347" i="5"/>
  <c r="BN347" i="5"/>
  <c r="DE23" i="5"/>
  <c r="BY23" i="5"/>
  <c r="CH844" i="5"/>
  <c r="BB844" i="5"/>
  <c r="BY370" i="5"/>
  <c r="DE370" i="5"/>
  <c r="BN706" i="5"/>
  <c r="CT706" i="5"/>
  <c r="DE1004" i="5"/>
  <c r="BY1004" i="5"/>
  <c r="BN780" i="5"/>
  <c r="CT780" i="5"/>
  <c r="BB935" i="5"/>
  <c r="CH935" i="5"/>
  <c r="BY908" i="5"/>
  <c r="DE908" i="5"/>
  <c r="BN925" i="5"/>
  <c r="CT925" i="5"/>
  <c r="CT336" i="5"/>
  <c r="BN336" i="5"/>
  <c r="CT455" i="5"/>
  <c r="BN455" i="5"/>
  <c r="BB455" i="5"/>
  <c r="CH455" i="5"/>
  <c r="CT636" i="5"/>
  <c r="BN636" i="5"/>
  <c r="BN677" i="5"/>
  <c r="CT677" i="5"/>
  <c r="BY749" i="5"/>
  <c r="DE749" i="5"/>
  <c r="CT503" i="5"/>
  <c r="BN503" i="5"/>
  <c r="BN304" i="5"/>
  <c r="CT304" i="5"/>
  <c r="BN375" i="5"/>
  <c r="CT375" i="5"/>
  <c r="BY452" i="5"/>
  <c r="DE452" i="5"/>
  <c r="CT179" i="5"/>
  <c r="BN179" i="5"/>
  <c r="BY185" i="5"/>
  <c r="DE185" i="5"/>
  <c r="BN189" i="5"/>
  <c r="CT189" i="5"/>
  <c r="CH207" i="5"/>
  <c r="BB207" i="5"/>
  <c r="CT117" i="5"/>
  <c r="BN117" i="5"/>
  <c r="CT605" i="5"/>
  <c r="BN605" i="5"/>
  <c r="BY406" i="5"/>
  <c r="DE406" i="5"/>
  <c r="BY66" i="5"/>
  <c r="DE66" i="5"/>
  <c r="CT342" i="5"/>
  <c r="BN342" i="5"/>
  <c r="BB858" i="5"/>
  <c r="CH858" i="5"/>
  <c r="BN608" i="5"/>
  <c r="CT608" i="5"/>
  <c r="BB530" i="5"/>
  <c r="CH530" i="5"/>
  <c r="BY621" i="5"/>
  <c r="DE621" i="5"/>
  <c r="CH21" i="5"/>
  <c r="BB21" i="5"/>
  <c r="BN640" i="5"/>
  <c r="CT640" i="5"/>
  <c r="CT895" i="5"/>
  <c r="BN895" i="5"/>
  <c r="CT531" i="5"/>
  <c r="BN531" i="5"/>
  <c r="CT33" i="5"/>
  <c r="BN33" i="5"/>
  <c r="DE804" i="5"/>
  <c r="BY804" i="5"/>
  <c r="BY275" i="5"/>
  <c r="DE275" i="5"/>
  <c r="BY815" i="5"/>
  <c r="DE815" i="5"/>
  <c r="CT241" i="5"/>
  <c r="BN241" i="5"/>
  <c r="CH331" i="5"/>
  <c r="BB331" i="5"/>
  <c r="CH65" i="5"/>
  <c r="BB65" i="5"/>
  <c r="CH511" i="5"/>
  <c r="BB511" i="5"/>
  <c r="BY378" i="5"/>
  <c r="DE378" i="5"/>
  <c r="DE829" i="5"/>
  <c r="BY829" i="5"/>
  <c r="BN539" i="5"/>
  <c r="CT539" i="5"/>
  <c r="BB658" i="5"/>
  <c r="CH658" i="5"/>
  <c r="BY983" i="5"/>
  <c r="DE983" i="5"/>
  <c r="DE730" i="5"/>
  <c r="BY730" i="5"/>
  <c r="DE113" i="5"/>
  <c r="BY113" i="5"/>
  <c r="CH35" i="5"/>
  <c r="BB35" i="5"/>
  <c r="BY380" i="5"/>
  <c r="DE380" i="5"/>
  <c r="DE565" i="5"/>
  <c r="BY565" i="5"/>
  <c r="BY648" i="5"/>
  <c r="DE648" i="5"/>
  <c r="CH1000" i="5"/>
  <c r="BB1000" i="5"/>
  <c r="CH929" i="5"/>
  <c r="BB929" i="5"/>
  <c r="CH123" i="5"/>
  <c r="BB123" i="5"/>
  <c r="CT909" i="5"/>
  <c r="BN909" i="5"/>
  <c r="BB762" i="5"/>
  <c r="CH762" i="5"/>
  <c r="DE525" i="5"/>
  <c r="BY525" i="5"/>
  <c r="CT311" i="5"/>
  <c r="BN311" i="5"/>
  <c r="CT426" i="5"/>
  <c r="BN426" i="5"/>
  <c r="DE433" i="5"/>
  <c r="BY433" i="5"/>
  <c r="BB554" i="5"/>
  <c r="CH554" i="5"/>
  <c r="BY238" i="5"/>
  <c r="DE238" i="5"/>
  <c r="CT622" i="5"/>
  <c r="BN622" i="5"/>
  <c r="CH901" i="5"/>
  <c r="BB901" i="5"/>
  <c r="BN373" i="5"/>
  <c r="CT373" i="5"/>
  <c r="CT634" i="5"/>
  <c r="BN634" i="5"/>
  <c r="BN904" i="5"/>
  <c r="CT904" i="5"/>
  <c r="CH107" i="5"/>
  <c r="BB107" i="5"/>
  <c r="BY623" i="5"/>
  <c r="DE623" i="5"/>
  <c r="BY633" i="5"/>
  <c r="DE633" i="5"/>
  <c r="CH293" i="5"/>
  <c r="BB293" i="5"/>
  <c r="DE110" i="5"/>
  <c r="BY110" i="5"/>
  <c r="CT422" i="5"/>
  <c r="BN422" i="5"/>
  <c r="DE819" i="5"/>
  <c r="BY819" i="5"/>
  <c r="CH422" i="5"/>
  <c r="BB422" i="5"/>
  <c r="CH931" i="5"/>
  <c r="BB931" i="5"/>
  <c r="CT590" i="5"/>
  <c r="BN590" i="5"/>
  <c r="CH862" i="5"/>
  <c r="BB862" i="5"/>
  <c r="CH491" i="5"/>
  <c r="BB491" i="5"/>
  <c r="BB699" i="5"/>
  <c r="CH699" i="5"/>
  <c r="DE307" i="5"/>
  <c r="BY307" i="5"/>
  <c r="CH57" i="5"/>
  <c r="BB57" i="5"/>
  <c r="DE115" i="5"/>
  <c r="BY115" i="5"/>
  <c r="CT51" i="5"/>
  <c r="BN51" i="5"/>
  <c r="CT428" i="5"/>
  <c r="BN428" i="5"/>
  <c r="BN672" i="5"/>
  <c r="CT672" i="5"/>
  <c r="BY190" i="5"/>
  <c r="DE190" i="5"/>
  <c r="CT494" i="5"/>
  <c r="BN494" i="5"/>
  <c r="DE368" i="5"/>
  <c r="BY368" i="5"/>
  <c r="BY595" i="5"/>
  <c r="DE595" i="5"/>
  <c r="BN474" i="5"/>
  <c r="CT474" i="5"/>
  <c r="BY555" i="5"/>
  <c r="DE555" i="5"/>
  <c r="CH790" i="5"/>
  <c r="BB790" i="5"/>
  <c r="CH325" i="5"/>
  <c r="BB325" i="5"/>
  <c r="CH503" i="5"/>
  <c r="BB503" i="5"/>
  <c r="BB353" i="5"/>
  <c r="CH353" i="5"/>
  <c r="CT981" i="5"/>
  <c r="BN981" i="5"/>
  <c r="CT919" i="5"/>
  <c r="BN919" i="5"/>
  <c r="BY799" i="5"/>
  <c r="DE799" i="5"/>
  <c r="CH918" i="5"/>
  <c r="BB918" i="5"/>
  <c r="BY969" i="5"/>
  <c r="DE969" i="5"/>
  <c r="BN803" i="5"/>
  <c r="CT803" i="5"/>
  <c r="BN535" i="5"/>
  <c r="CT535" i="5"/>
  <c r="CH245" i="5"/>
  <c r="BB245" i="5"/>
  <c r="BN731" i="5"/>
  <c r="CT731" i="5"/>
  <c r="CT522" i="5"/>
  <c r="BN522" i="5"/>
  <c r="CH535" i="5"/>
  <c r="BB535" i="5"/>
  <c r="BB212" i="5"/>
  <c r="CH212" i="5"/>
  <c r="BB985" i="5"/>
  <c r="CH985" i="5"/>
  <c r="CT483" i="5"/>
  <c r="BN483" i="5"/>
  <c r="BN404" i="5"/>
  <c r="CT404" i="5"/>
  <c r="BY16" i="5"/>
  <c r="DE16" i="5"/>
  <c r="DE473" i="5"/>
  <c r="BY473" i="5"/>
  <c r="BB246" i="5"/>
  <c r="CH246" i="5"/>
  <c r="CH165" i="5"/>
  <c r="BB165" i="5"/>
  <c r="BY876" i="5"/>
  <c r="DE876" i="5"/>
  <c r="BN709" i="5"/>
  <c r="CT709" i="5"/>
  <c r="DE970" i="5"/>
  <c r="BY970" i="5"/>
  <c r="BN850" i="5"/>
  <c r="CT850" i="5"/>
  <c r="BN286" i="5"/>
  <c r="CT286" i="5"/>
  <c r="BB774" i="5"/>
  <c r="CH774" i="5"/>
  <c r="DE37" i="5"/>
  <c r="BY37" i="5"/>
  <c r="DE841" i="5"/>
  <c r="BY841" i="5"/>
  <c r="CH676" i="5"/>
  <c r="BB676" i="5"/>
  <c r="DE104" i="5"/>
  <c r="BY104" i="5"/>
  <c r="CH281" i="5"/>
  <c r="BB281" i="5"/>
  <c r="CH188" i="5"/>
  <c r="BB188" i="5"/>
  <c r="CT600" i="5"/>
  <c r="BN600" i="5"/>
  <c r="BY768" i="5"/>
  <c r="DE768" i="5"/>
  <c r="BN565" i="5"/>
  <c r="CT565" i="5"/>
  <c r="DE833" i="5"/>
  <c r="BY833" i="5"/>
  <c r="BY611" i="5"/>
  <c r="DE611" i="5"/>
  <c r="DE847" i="5"/>
  <c r="BY847" i="5"/>
  <c r="BB356" i="5"/>
  <c r="CH356" i="5"/>
  <c r="CT543" i="5"/>
  <c r="BN543" i="5"/>
  <c r="CH565" i="5"/>
  <c r="BB565" i="5"/>
  <c r="CH617" i="5"/>
  <c r="BB617" i="5"/>
  <c r="BB386" i="5"/>
  <c r="CH386" i="5"/>
  <c r="BB174" i="5"/>
  <c r="CH174" i="5"/>
  <c r="BY302" i="5"/>
  <c r="DE302" i="5"/>
  <c r="DF99" i="5"/>
  <c r="BZ99" i="5"/>
  <c r="CH674" i="5"/>
  <c r="BB674" i="5"/>
  <c r="DE506" i="5"/>
  <c r="BY506" i="5"/>
  <c r="CH990" i="5"/>
  <c r="BB990" i="5"/>
  <c r="BY987" i="5"/>
  <c r="DE987" i="5"/>
  <c r="DE645" i="5"/>
  <c r="BY645" i="5"/>
  <c r="CH688" i="5"/>
  <c r="BB688" i="5"/>
  <c r="DE522" i="5"/>
  <c r="BY522" i="5"/>
  <c r="BY329" i="5"/>
  <c r="DE329" i="5"/>
  <c r="CH319" i="5"/>
  <c r="BB319" i="5"/>
  <c r="CH879" i="5"/>
  <c r="BB879" i="5"/>
  <c r="BY481" i="5"/>
  <c r="DE481" i="5"/>
  <c r="BN735" i="5"/>
  <c r="CT735" i="5"/>
  <c r="BY412" i="5"/>
  <c r="DE412" i="5"/>
  <c r="BB969" i="5"/>
  <c r="CH969" i="5"/>
  <c r="CH18" i="5"/>
  <c r="BB18" i="5"/>
  <c r="BN138" i="5"/>
  <c r="CT138" i="5"/>
  <c r="BN598" i="5"/>
  <c r="CT598" i="5"/>
  <c r="BB822" i="5"/>
  <c r="CH822" i="5"/>
  <c r="CT1002" i="5"/>
  <c r="BN1002" i="5"/>
  <c r="BN946" i="5"/>
  <c r="CT946" i="5"/>
  <c r="CH841" i="5"/>
  <c r="BB841" i="5"/>
  <c r="BN916" i="5"/>
  <c r="CT916" i="5"/>
  <c r="CH150" i="5"/>
  <c r="BB150" i="5"/>
  <c r="BN66" i="5"/>
  <c r="CT66" i="5"/>
  <c r="BB757" i="5"/>
  <c r="CH757" i="5"/>
  <c r="BN729" i="5"/>
  <c r="CT729" i="5"/>
  <c r="BN693" i="5"/>
  <c r="CT693" i="5"/>
  <c r="BY520" i="5"/>
  <c r="DE520" i="5"/>
  <c r="BB575" i="5"/>
  <c r="CH575" i="5"/>
  <c r="CH440" i="5"/>
  <c r="BB440" i="5"/>
  <c r="BY715" i="5"/>
  <c r="DE715" i="5"/>
  <c r="BN732" i="5"/>
  <c r="CT732" i="5"/>
  <c r="CT435" i="5"/>
  <c r="BN435" i="5"/>
  <c r="DE541" i="5"/>
  <c r="BY541" i="5"/>
  <c r="CT370" i="5"/>
  <c r="BN370" i="5"/>
  <c r="DE732" i="5"/>
  <c r="BY732" i="5"/>
  <c r="CH943" i="5"/>
  <c r="BB943" i="5"/>
  <c r="CT984" i="5"/>
  <c r="BN984" i="5"/>
  <c r="CT883" i="5"/>
  <c r="BN883" i="5"/>
  <c r="DE333" i="5"/>
  <c r="BY333" i="5"/>
  <c r="BB414" i="5"/>
  <c r="CH414" i="5"/>
  <c r="BN423" i="5"/>
  <c r="CT423" i="5"/>
  <c r="CH758" i="5"/>
  <c r="BB758" i="5"/>
  <c r="CT436" i="5"/>
  <c r="BN436" i="5"/>
  <c r="DE724" i="5"/>
  <c r="BY724" i="5"/>
  <c r="CT81" i="5"/>
  <c r="BN81" i="5"/>
  <c r="CT35" i="5"/>
  <c r="BN35" i="5"/>
  <c r="DE39" i="5"/>
  <c r="BY39" i="5"/>
  <c r="BY443" i="5"/>
  <c r="DE443" i="5"/>
  <c r="BB725" i="5"/>
  <c r="CH725" i="5"/>
  <c r="DE415" i="5"/>
  <c r="BY415" i="5"/>
  <c r="CH501" i="5"/>
  <c r="BB501" i="5"/>
  <c r="DE430" i="5"/>
  <c r="BY430" i="5"/>
  <c r="BN896" i="5"/>
  <c r="CT896" i="5"/>
  <c r="BB715" i="5"/>
  <c r="CH715" i="5"/>
  <c r="DE666" i="5"/>
  <c r="BY666" i="5"/>
  <c r="DE915" i="5"/>
  <c r="BY915" i="5"/>
  <c r="DE905" i="5"/>
  <c r="BY905" i="5"/>
  <c r="CT643" i="5"/>
  <c r="BN643" i="5"/>
  <c r="DE861" i="5"/>
  <c r="BY861" i="5"/>
  <c r="DE47" i="5"/>
  <c r="BY47" i="5"/>
  <c r="CT746" i="5"/>
  <c r="BN746" i="5"/>
  <c r="BY551" i="5"/>
  <c r="DE551" i="5"/>
  <c r="CH335" i="5"/>
  <c r="BB335" i="5"/>
  <c r="BB871" i="5"/>
  <c r="CH871" i="5"/>
  <c r="BY459" i="5"/>
  <c r="DE459" i="5"/>
  <c r="BN571" i="5"/>
  <c r="CT571" i="5"/>
  <c r="CT938" i="5"/>
  <c r="BN938" i="5"/>
  <c r="CT315" i="5"/>
  <c r="BN315" i="5"/>
  <c r="CT842" i="5"/>
  <c r="BN842" i="5"/>
  <c r="CT49" i="5"/>
  <c r="BN49" i="5"/>
  <c r="DE668" i="5"/>
  <c r="BY668" i="5"/>
  <c r="CT511" i="5"/>
  <c r="BN511" i="5"/>
  <c r="BY821" i="5"/>
  <c r="DE821" i="5"/>
  <c r="DE502" i="5"/>
  <c r="BY502" i="5"/>
  <c r="BB873" i="5"/>
  <c r="CH873" i="5"/>
  <c r="BY1005" i="5"/>
  <c r="DE1005" i="5"/>
  <c r="BY528" i="5"/>
  <c r="DE528" i="5"/>
  <c r="BY129" i="5"/>
  <c r="DE129" i="5"/>
  <c r="CH104" i="5"/>
  <c r="BB104" i="5"/>
  <c r="BY559" i="5"/>
  <c r="DE559" i="5"/>
  <c r="CH706" i="5"/>
  <c r="BB706" i="5"/>
  <c r="DE476" i="5"/>
  <c r="BY476" i="5"/>
  <c r="DE682" i="5"/>
  <c r="BY682" i="5"/>
  <c r="CH555" i="5"/>
  <c r="BB555" i="5"/>
  <c r="DE686" i="5"/>
  <c r="BY686" i="5"/>
  <c r="CT111" i="5"/>
  <c r="BN111" i="5"/>
  <c r="BY480" i="5"/>
  <c r="DE480" i="5"/>
  <c r="BB126" i="5"/>
  <c r="CH126" i="5"/>
  <c r="CT889" i="5"/>
  <c r="BN889" i="5"/>
  <c r="BY298" i="5"/>
  <c r="DE298" i="5"/>
  <c r="BN220" i="5"/>
  <c r="CT220" i="5"/>
  <c r="BY607" i="5"/>
  <c r="DE607" i="5"/>
  <c r="DE1003" i="5"/>
  <c r="BY1003" i="5"/>
  <c r="BY679" i="5"/>
  <c r="DE679" i="5"/>
  <c r="CT19" i="5"/>
  <c r="BN19" i="5"/>
  <c r="BB172" i="5"/>
  <c r="CH172" i="5"/>
  <c r="BN410" i="5"/>
  <c r="CT410" i="5"/>
  <c r="BN68" i="5"/>
  <c r="CT68" i="5"/>
  <c r="BN1012" i="5"/>
  <c r="CT1012" i="5"/>
  <c r="DE791" i="5"/>
  <c r="BY791" i="5"/>
  <c r="BY304" i="5"/>
  <c r="DE304" i="5"/>
  <c r="CH147" i="5"/>
  <c r="BB147" i="5"/>
  <c r="BY588" i="5"/>
  <c r="DE588" i="5"/>
  <c r="CH488" i="5"/>
  <c r="BB488" i="5"/>
  <c r="CT296" i="5"/>
  <c r="BN296" i="5"/>
  <c r="CT392" i="5"/>
  <c r="BN392" i="5"/>
  <c r="BN227" i="5"/>
  <c r="CT227" i="5"/>
  <c r="BY355" i="5"/>
  <c r="DE355" i="5"/>
  <c r="BN767" i="5"/>
  <c r="CT767" i="5"/>
  <c r="BN136" i="5"/>
  <c r="CT136" i="5"/>
  <c r="BN256" i="5"/>
  <c r="CT256" i="5"/>
  <c r="CH427" i="5"/>
  <c r="BB427" i="5"/>
  <c r="CT618" i="5"/>
  <c r="BN618" i="5"/>
  <c r="DE517" i="5"/>
  <c r="BY517" i="5"/>
  <c r="DE186" i="5"/>
  <c r="BY186" i="5"/>
  <c r="BY948" i="5"/>
  <c r="DE948" i="5"/>
  <c r="CH283" i="5"/>
  <c r="BB283" i="5"/>
  <c r="CT173" i="5"/>
  <c r="BN173" i="5"/>
  <c r="CT127" i="5"/>
  <c r="BN127" i="5"/>
  <c r="CT977" i="5"/>
  <c r="BN977" i="5"/>
  <c r="BN727" i="5"/>
  <c r="CT727" i="5"/>
  <c r="CH446" i="5"/>
  <c r="BB446" i="5"/>
  <c r="DE917" i="5"/>
  <c r="BY917" i="5"/>
  <c r="BB811" i="5"/>
  <c r="CH811" i="5"/>
  <c r="BN650" i="5"/>
  <c r="CT650" i="5"/>
  <c r="BN490" i="5"/>
  <c r="CT490" i="5"/>
  <c r="DE953" i="5"/>
  <c r="BY953" i="5"/>
  <c r="BN429" i="5"/>
  <c r="CT429" i="5"/>
  <c r="DE203" i="5"/>
  <c r="BY203" i="5"/>
  <c r="BN715" i="5"/>
  <c r="CT715" i="5"/>
  <c r="DE688" i="5"/>
  <c r="BY688" i="5"/>
  <c r="DE649" i="5"/>
  <c r="BY649" i="5"/>
  <c r="BB456" i="5"/>
  <c r="CH456" i="5"/>
  <c r="CT289" i="5"/>
  <c r="BN289" i="5"/>
  <c r="CH509" i="5"/>
  <c r="BB509" i="5"/>
  <c r="BN567" i="5"/>
  <c r="CT567" i="5"/>
  <c r="BY379" i="5"/>
  <c r="DE379" i="5"/>
  <c r="BB454" i="5"/>
  <c r="CH454" i="5"/>
  <c r="BN726" i="5"/>
  <c r="CT726" i="5"/>
  <c r="CT61" i="5"/>
  <c r="BN61" i="5"/>
  <c r="BN827" i="5"/>
  <c r="CT827" i="5"/>
  <c r="CH63" i="5"/>
  <c r="BB63" i="5"/>
  <c r="DE543" i="5"/>
  <c r="BY543" i="5"/>
  <c r="BY461" i="5"/>
  <c r="DE461" i="5"/>
  <c r="CH339" i="5"/>
  <c r="BB339" i="5"/>
  <c r="CH956" i="5"/>
  <c r="BB956" i="5"/>
  <c r="DE107" i="5"/>
  <c r="BY107" i="5"/>
  <c r="DE840" i="5"/>
  <c r="BY840" i="5"/>
  <c r="DE897" i="5"/>
  <c r="BY897" i="5"/>
  <c r="CH349" i="5"/>
  <c r="BB349" i="5"/>
  <c r="CT141" i="5"/>
  <c r="BN141" i="5"/>
  <c r="DE831" i="5"/>
  <c r="BY831" i="5"/>
  <c r="CH273" i="5"/>
  <c r="BB273" i="5"/>
  <c r="CT686" i="5"/>
  <c r="BN686" i="5"/>
  <c r="CT537" i="5"/>
  <c r="BN537" i="5"/>
  <c r="CT530" i="5"/>
  <c r="BN530" i="5"/>
  <c r="CH347" i="5"/>
  <c r="BB347" i="5"/>
  <c r="BN718" i="5"/>
  <c r="CT718" i="5"/>
  <c r="BY609" i="5"/>
  <c r="DE609" i="5"/>
  <c r="DE569" i="5"/>
  <c r="BY569" i="5"/>
  <c r="CT782" i="5"/>
  <c r="BN782" i="5"/>
  <c r="BY467" i="5"/>
  <c r="DE467" i="5"/>
  <c r="CT934" i="5"/>
  <c r="BN934" i="5"/>
  <c r="BY494" i="5"/>
  <c r="DE494" i="5"/>
  <c r="CH885" i="5"/>
  <c r="BB885" i="5"/>
  <c r="DE786" i="5"/>
  <c r="BY786" i="5"/>
  <c r="CH1003" i="5"/>
  <c r="BB1003" i="5"/>
  <c r="CH51" i="5"/>
  <c r="BB51" i="5"/>
  <c r="BB730" i="5"/>
  <c r="CH730" i="5"/>
  <c r="CT517" i="5"/>
  <c r="BN517" i="5"/>
  <c r="BY137" i="5"/>
  <c r="DE137" i="5"/>
  <c r="DE490" i="5"/>
  <c r="BY490" i="5"/>
  <c r="BB923" i="5"/>
  <c r="CH923" i="5"/>
  <c r="BY194" i="5"/>
  <c r="DE194" i="5"/>
  <c r="DE442" i="5"/>
  <c r="BY442" i="5"/>
  <c r="BY870" i="5"/>
  <c r="DE870" i="5"/>
  <c r="BB732" i="5"/>
  <c r="CH732" i="5"/>
  <c r="BB563" i="5"/>
  <c r="CH563" i="5"/>
  <c r="DE865" i="5"/>
  <c r="BY865" i="5"/>
  <c r="DE401" i="5"/>
  <c r="BY401" i="5"/>
  <c r="BB516" i="5"/>
  <c r="CH516" i="5"/>
  <c r="CT668" i="5"/>
  <c r="BN668" i="5"/>
  <c r="BB960" i="5"/>
  <c r="CH960" i="5"/>
  <c r="CH710" i="5"/>
  <c r="BB710" i="5"/>
  <c r="BN974" i="5"/>
  <c r="CT974" i="5"/>
  <c r="DE513" i="5"/>
  <c r="BY513" i="5"/>
  <c r="CT319" i="5"/>
  <c r="BN319" i="5"/>
  <c r="BB264" i="5"/>
  <c r="CH264" i="5"/>
  <c r="BY160" i="5"/>
  <c r="DE160" i="5"/>
  <c r="DE256" i="5"/>
  <c r="BY256" i="5"/>
  <c r="BY916" i="5"/>
  <c r="DE916" i="5"/>
  <c r="BN823" i="5"/>
  <c r="CT823" i="5"/>
  <c r="CT501" i="5"/>
  <c r="BN501" i="5"/>
  <c r="BY36" i="5"/>
  <c r="DE36" i="5"/>
  <c r="BY214" i="5"/>
  <c r="DE214" i="5"/>
  <c r="BN739" i="5"/>
  <c r="CT739" i="5"/>
  <c r="BY902" i="5"/>
  <c r="DE902" i="5"/>
  <c r="BY274" i="5"/>
  <c r="DE274" i="5"/>
  <c r="BB20" i="5"/>
  <c r="CH20" i="5"/>
  <c r="BN950" i="5"/>
  <c r="CT950" i="5"/>
  <c r="BY320" i="5"/>
  <c r="DE320" i="5"/>
  <c r="BN921" i="5"/>
  <c r="CT921" i="5"/>
  <c r="BB239" i="5"/>
  <c r="CH239" i="5"/>
  <c r="BB983" i="5"/>
  <c r="CH983" i="5"/>
  <c r="CH255" i="5"/>
  <c r="BB255" i="5"/>
  <c r="BN893" i="5"/>
  <c r="CT893" i="5"/>
  <c r="CH304" i="5"/>
  <c r="BB304" i="5"/>
  <c r="CT491" i="5"/>
  <c r="BN491" i="5"/>
  <c r="CH814" i="5"/>
  <c r="BB814" i="5"/>
  <c r="BY439" i="5"/>
  <c r="DE439" i="5"/>
  <c r="DE111" i="5"/>
  <c r="BY111" i="5"/>
  <c r="DE503" i="5"/>
  <c r="BY503" i="5"/>
  <c r="BN642" i="5"/>
  <c r="CT642" i="5"/>
  <c r="BN617" i="5"/>
  <c r="CT617" i="5"/>
  <c r="BB357" i="5"/>
  <c r="CH357" i="5"/>
  <c r="CT273" i="5"/>
  <c r="BN273" i="5"/>
  <c r="CH816" i="5"/>
  <c r="BB816" i="5"/>
  <c r="BN508" i="5"/>
  <c r="CT508" i="5"/>
  <c r="CT164" i="5"/>
  <c r="BN164" i="5"/>
  <c r="BN468" i="5"/>
  <c r="CT468" i="5"/>
  <c r="BN747" i="5"/>
  <c r="CT747" i="5"/>
  <c r="CT187" i="5"/>
  <c r="BN187" i="5"/>
  <c r="BN906" i="5"/>
  <c r="CT906" i="5"/>
  <c r="CH888" i="5"/>
  <c r="BB888" i="5"/>
  <c r="BY154" i="5"/>
  <c r="DE154" i="5"/>
  <c r="BB652" i="5"/>
  <c r="CH652" i="5"/>
  <c r="BN908" i="5"/>
  <c r="CT908" i="5"/>
  <c r="BN1006" i="5"/>
  <c r="CT1006" i="5"/>
  <c r="BY912" i="5"/>
  <c r="DE912" i="5"/>
  <c r="BY695" i="5"/>
  <c r="DE695" i="5"/>
  <c r="DE288" i="5"/>
  <c r="BY288" i="5"/>
  <c r="BY60" i="5"/>
  <c r="DE60" i="5"/>
  <c r="BN961" i="5"/>
  <c r="CT961" i="5"/>
  <c r="BY308" i="5"/>
  <c r="DE308" i="5"/>
  <c r="CH261" i="5"/>
  <c r="BB261" i="5"/>
  <c r="DE353" i="5"/>
  <c r="BY353" i="5"/>
  <c r="BB425" i="5"/>
  <c r="CH425" i="5"/>
  <c r="BB223" i="5"/>
  <c r="CH223" i="5"/>
  <c r="BY822" i="5"/>
  <c r="DE822" i="5"/>
  <c r="DE299" i="5"/>
  <c r="BY299" i="5"/>
  <c r="CH163" i="5"/>
  <c r="BB163" i="5"/>
  <c r="DE937" i="5"/>
  <c r="BY937" i="5"/>
  <c r="CT156" i="5"/>
  <c r="BN156" i="5"/>
  <c r="BB625" i="5"/>
  <c r="CH625" i="5"/>
  <c r="CH327" i="5"/>
  <c r="BB327" i="5"/>
  <c r="BY593" i="5"/>
  <c r="DE593" i="5"/>
  <c r="BB395" i="5"/>
  <c r="CH395" i="5"/>
  <c r="BY602" i="5"/>
  <c r="DE602" i="5"/>
  <c r="CT888" i="5"/>
  <c r="BN888" i="5"/>
  <c r="CT116" i="5"/>
  <c r="BN116" i="5"/>
  <c r="BN534" i="5"/>
  <c r="CT534" i="5"/>
  <c r="BY336" i="5"/>
  <c r="DE336" i="5"/>
  <c r="CH326" i="5"/>
  <c r="BB326" i="5"/>
  <c r="BY76" i="5"/>
  <c r="DE76" i="5"/>
  <c r="CT632" i="5"/>
  <c r="BN632" i="5"/>
  <c r="BY346" i="5"/>
  <c r="DE346" i="5"/>
  <c r="CH857" i="5"/>
  <c r="BB857" i="5"/>
  <c r="CH329" i="5"/>
  <c r="BB329" i="5"/>
  <c r="BB106" i="5"/>
  <c r="CH106" i="5"/>
  <c r="BB502" i="5"/>
  <c r="CH502" i="5"/>
  <c r="BY312" i="5"/>
  <c r="DE312" i="5"/>
  <c r="CT461" i="5"/>
  <c r="BN461" i="5"/>
  <c r="BY809" i="5"/>
  <c r="DE809" i="5"/>
  <c r="CH588" i="5"/>
  <c r="BB588" i="5"/>
  <c r="BB618" i="5"/>
  <c r="CH618" i="5"/>
  <c r="BY44" i="5"/>
  <c r="DE44" i="5"/>
  <c r="CH527" i="5"/>
  <c r="BB527" i="5"/>
  <c r="BB583" i="5"/>
  <c r="CH583" i="5"/>
  <c r="DE276" i="5"/>
  <c r="BY276" i="5"/>
  <c r="BN667" i="5"/>
  <c r="CT667" i="5"/>
  <c r="CT627" i="5"/>
  <c r="BN627" i="5"/>
  <c r="CH876" i="5"/>
  <c r="BB876" i="5"/>
  <c r="BB909" i="5"/>
  <c r="CH909" i="5"/>
  <c r="BB390" i="5"/>
  <c r="CH390" i="5"/>
  <c r="BB953" i="5"/>
  <c r="CH953" i="5"/>
  <c r="BB346" i="5"/>
  <c r="CH346" i="5"/>
  <c r="BY659" i="5"/>
  <c r="DE659" i="5"/>
  <c r="CT519" i="5"/>
  <c r="BN519" i="5"/>
  <c r="BB659" i="5"/>
  <c r="CH659" i="5"/>
  <c r="CH137" i="5"/>
  <c r="BB137" i="5"/>
  <c r="BY697" i="5"/>
  <c r="DE697" i="5"/>
  <c r="CH139" i="5"/>
  <c r="BB139" i="5"/>
  <c r="BN383" i="5"/>
  <c r="CT383" i="5"/>
  <c r="BB599" i="5"/>
  <c r="CH599" i="5"/>
  <c r="CH159" i="5"/>
  <c r="BB159" i="5"/>
  <c r="BN741" i="5"/>
  <c r="CT741" i="5"/>
  <c r="BB464" i="5"/>
  <c r="CH464" i="5"/>
  <c r="DE441" i="5"/>
  <c r="BY441" i="5"/>
  <c r="BB810" i="5"/>
  <c r="CH810" i="5"/>
  <c r="BY202" i="5"/>
  <c r="DE202" i="5"/>
  <c r="BN570" i="5"/>
  <c r="CT570" i="5"/>
  <c r="BN210" i="5"/>
  <c r="CT210" i="5"/>
  <c r="BB944" i="5"/>
  <c r="CH944" i="5"/>
  <c r="BN584" i="5"/>
  <c r="CT584" i="5"/>
  <c r="BO46" i="5"/>
  <c r="CU46" i="5"/>
  <c r="BY591" i="5"/>
  <c r="DE591" i="5"/>
  <c r="CT637" i="5"/>
  <c r="BN637" i="5"/>
  <c r="BN445" i="5"/>
  <c r="CT445" i="5"/>
  <c r="BB641" i="5"/>
  <c r="CH641" i="5"/>
  <c r="BN817" i="5"/>
  <c r="CT817" i="5"/>
  <c r="BB260" i="5"/>
  <c r="CH260" i="5"/>
  <c r="DE864" i="5"/>
  <c r="BY864" i="5"/>
  <c r="DE281" i="5"/>
  <c r="BY281" i="5"/>
  <c r="CH108" i="5"/>
  <c r="BB108" i="5"/>
  <c r="BB579" i="5"/>
  <c r="CH579" i="5"/>
  <c r="BN699" i="5"/>
  <c r="CT699" i="5"/>
  <c r="BB662" i="5"/>
  <c r="CH662" i="5"/>
  <c r="CT283" i="5"/>
  <c r="BN283" i="5"/>
  <c r="CH118" i="5"/>
  <c r="BB118" i="5"/>
  <c r="BB686" i="5"/>
  <c r="CH686" i="5"/>
  <c r="DE954" i="5"/>
  <c r="BY954" i="5"/>
  <c r="CH473" i="5"/>
  <c r="BB473" i="5"/>
  <c r="BB423" i="5"/>
  <c r="CH423" i="5"/>
  <c r="DE347" i="5"/>
  <c r="BY347" i="5"/>
  <c r="CT168" i="5"/>
  <c r="BN168" i="5"/>
  <c r="BN999" i="5"/>
  <c r="CT999" i="5"/>
  <c r="CH996" i="5"/>
  <c r="BB996" i="5"/>
  <c r="CT211" i="5"/>
  <c r="BN211" i="5"/>
  <c r="BB514" i="5"/>
  <c r="CH514" i="5"/>
  <c r="BB987" i="5"/>
  <c r="CH987" i="5"/>
  <c r="DE128" i="5"/>
  <c r="BY128" i="5"/>
  <c r="BY462" i="5"/>
  <c r="DE462" i="5"/>
  <c r="BY950" i="5"/>
  <c r="DE950" i="5"/>
  <c r="BN1008" i="5"/>
  <c r="CT1008" i="5"/>
  <c r="DE928" i="5"/>
  <c r="BY928" i="5"/>
  <c r="CH292" i="5"/>
  <c r="BB292" i="5"/>
  <c r="BB48" i="5"/>
  <c r="CH48" i="5"/>
  <c r="BY814" i="5"/>
  <c r="DE814" i="5"/>
  <c r="BB661" i="5"/>
  <c r="CH661" i="5"/>
  <c r="CT107" i="5"/>
  <c r="BN107" i="5"/>
  <c r="BB70" i="5"/>
  <c r="CH70" i="5"/>
  <c r="BN394" i="5"/>
  <c r="CT394" i="5"/>
  <c r="BB242" i="5"/>
  <c r="CH242" i="5"/>
  <c r="BY540" i="5"/>
  <c r="DE540" i="5"/>
  <c r="DE429" i="5"/>
  <c r="BY429" i="5"/>
  <c r="DE933" i="5"/>
  <c r="BY933" i="5"/>
  <c r="BB54" i="5"/>
  <c r="CH54" i="5"/>
  <c r="BB584" i="5"/>
  <c r="CH584" i="5"/>
  <c r="BN22" i="5"/>
  <c r="CT22" i="5"/>
  <c r="BN599" i="5"/>
  <c r="CT599" i="5"/>
  <c r="BY58" i="5"/>
  <c r="DE58" i="5"/>
  <c r="DE943" i="5"/>
  <c r="BY943" i="5"/>
  <c r="BN482" i="5"/>
  <c r="CT482" i="5"/>
  <c r="DE193" i="5"/>
  <c r="BY193" i="5"/>
  <c r="CH600" i="5"/>
  <c r="BB600" i="5"/>
  <c r="BY526" i="5"/>
  <c r="DE526" i="5"/>
  <c r="CH776" i="5"/>
  <c r="BB776" i="5"/>
  <c r="DE317" i="5"/>
  <c r="BY317" i="5"/>
  <c r="CH271" i="5"/>
  <c r="BB271" i="5"/>
  <c r="BB753" i="5"/>
  <c r="CH753" i="5"/>
  <c r="BN1009" i="5"/>
  <c r="CT1009" i="5"/>
  <c r="CT891" i="5"/>
  <c r="BN891" i="5"/>
  <c r="CT704" i="5"/>
  <c r="BN704" i="5"/>
  <c r="CT563" i="5"/>
  <c r="BN563" i="5"/>
  <c r="BB534" i="5"/>
  <c r="CH534" i="5"/>
  <c r="CT928" i="5"/>
  <c r="BN928" i="5"/>
  <c r="BY906" i="5"/>
  <c r="DE906" i="5"/>
  <c r="CH181" i="5"/>
  <c r="BB181" i="5"/>
  <c r="CH299" i="5"/>
  <c r="BB299" i="5"/>
  <c r="DE982" i="5"/>
  <c r="BY982" i="5"/>
  <c r="BY810" i="5"/>
  <c r="DE810" i="5"/>
  <c r="BN665" i="5"/>
  <c r="CT665" i="5"/>
  <c r="CT188" i="5"/>
  <c r="BN188" i="5"/>
  <c r="CT140" i="5"/>
  <c r="BN140" i="5"/>
  <c r="BY878" i="5"/>
  <c r="DE878" i="5"/>
  <c r="BB556" i="5"/>
  <c r="CH556" i="5"/>
  <c r="BB630" i="5"/>
  <c r="CH630" i="5"/>
  <c r="CT150" i="5"/>
  <c r="BN150" i="5"/>
  <c r="BY385" i="5"/>
  <c r="DE385" i="5"/>
  <c r="DE980" i="5"/>
  <c r="BY980" i="5"/>
  <c r="BB318" i="5"/>
  <c r="CH318" i="5"/>
  <c r="DE920" i="5"/>
  <c r="BY920" i="5"/>
  <c r="CH866" i="5"/>
  <c r="BB866" i="5"/>
  <c r="BB320" i="5"/>
  <c r="CH320" i="5"/>
  <c r="BB589" i="5"/>
  <c r="CH589" i="5"/>
  <c r="CH479" i="5"/>
  <c r="BB479" i="5"/>
  <c r="BB354" i="5"/>
  <c r="CH354" i="5"/>
  <c r="BN393" i="5"/>
  <c r="CT393" i="5"/>
  <c r="DE417" i="5"/>
  <c r="BY417" i="5"/>
  <c r="BN64" i="5"/>
  <c r="CT64" i="5"/>
  <c r="BN994" i="5"/>
  <c r="CT994" i="5"/>
  <c r="BY101" i="5"/>
  <c r="DE101" i="5"/>
  <c r="DE780" i="5"/>
  <c r="BY780" i="5"/>
  <c r="BY80" i="5"/>
  <c r="DE80" i="5"/>
  <c r="BY327" i="5"/>
  <c r="DE327" i="5"/>
  <c r="BB375" i="5"/>
  <c r="CH375" i="5"/>
  <c r="DE61" i="5"/>
  <c r="BY61" i="5"/>
  <c r="BN544" i="5"/>
  <c r="CT544" i="5"/>
  <c r="BB216" i="5"/>
  <c r="CH216" i="5"/>
  <c r="CH71" i="5"/>
  <c r="BB71" i="5"/>
  <c r="BY561" i="5"/>
  <c r="DE561" i="5"/>
  <c r="DE642" i="5"/>
  <c r="BY642" i="5"/>
  <c r="BY823" i="5"/>
  <c r="DE823" i="5"/>
  <c r="CT992" i="5"/>
  <c r="BN992" i="5"/>
  <c r="CH875" i="5"/>
  <c r="BB875" i="5"/>
  <c r="BB401" i="5"/>
  <c r="CH401" i="5"/>
  <c r="CH23" i="5"/>
  <c r="BB23" i="5"/>
  <c r="DE703" i="5"/>
  <c r="BY703" i="5"/>
  <c r="BY405" i="5"/>
  <c r="DE405" i="5"/>
  <c r="BY891" i="5"/>
  <c r="DE891" i="5"/>
  <c r="CH435" i="5"/>
  <c r="BB435" i="5"/>
  <c r="DE850" i="5"/>
  <c r="BY850" i="5"/>
  <c r="BB408" i="5"/>
  <c r="CH408" i="5"/>
  <c r="DE31" i="5"/>
  <c r="BY31" i="5"/>
  <c r="DE311" i="5"/>
  <c r="BY311" i="5"/>
  <c r="BB522" i="5"/>
  <c r="CH522" i="5"/>
  <c r="CT840" i="5"/>
  <c r="BN840" i="5"/>
  <c r="BB206" i="5"/>
  <c r="CH206" i="5"/>
  <c r="BB66" i="5"/>
  <c r="CH66" i="5"/>
  <c r="CT926" i="5"/>
  <c r="BN926" i="5"/>
  <c r="BY629" i="5"/>
  <c r="DE629" i="5"/>
  <c r="BB834" i="5"/>
  <c r="CH834" i="5"/>
  <c r="DE892" i="5"/>
  <c r="BY892" i="5"/>
  <c r="CT277" i="5"/>
  <c r="BN277" i="5"/>
  <c r="CH831" i="5"/>
  <c r="BB831" i="5"/>
  <c r="DE600" i="5"/>
  <c r="BY600" i="5"/>
  <c r="BB222" i="5"/>
  <c r="CH222" i="5"/>
  <c r="CH886" i="5"/>
  <c r="BB886" i="5"/>
  <c r="BY625" i="5"/>
  <c r="DE625" i="5"/>
  <c r="BN967" i="5"/>
  <c r="CT967" i="5"/>
  <c r="BN234" i="5"/>
  <c r="CT234" i="5"/>
  <c r="DE67" i="5"/>
  <c r="BY67" i="5"/>
  <c r="BY206" i="5"/>
  <c r="DE206" i="5"/>
  <c r="BB959" i="5"/>
  <c r="CH959" i="5"/>
  <c r="CH803" i="5"/>
  <c r="BB803" i="5"/>
  <c r="CH275" i="5"/>
  <c r="BB275" i="5"/>
  <c r="CH157" i="5"/>
  <c r="BB157" i="5"/>
  <c r="BY816" i="5"/>
  <c r="DE816" i="5"/>
  <c r="BB853" i="5"/>
  <c r="CH853" i="5"/>
  <c r="DE420" i="5"/>
  <c r="BY420" i="5"/>
  <c r="BY212" i="5"/>
  <c r="DE212" i="5"/>
  <c r="CH605" i="5"/>
  <c r="BB605" i="5"/>
  <c r="BB282" i="5"/>
  <c r="CH282" i="5"/>
  <c r="DE802" i="5"/>
  <c r="BY802" i="5"/>
  <c r="CH162" i="5"/>
  <c r="BB162" i="5"/>
  <c r="BB373" i="5"/>
  <c r="CH373" i="5"/>
  <c r="BB208" i="5"/>
  <c r="CH208" i="5"/>
  <c r="BN935" i="5"/>
  <c r="CT935" i="5"/>
  <c r="BN50" i="5"/>
  <c r="CT50" i="5"/>
  <c r="BY598" i="5"/>
  <c r="DE598" i="5"/>
  <c r="DE721" i="5"/>
  <c r="BY721" i="5"/>
  <c r="BY857" i="5"/>
  <c r="DE857" i="5"/>
  <c r="BN458" i="5"/>
  <c r="CT458" i="5"/>
  <c r="DE867" i="5"/>
  <c r="BY867" i="5"/>
  <c r="BB772" i="5"/>
  <c r="CH772" i="5"/>
  <c r="BY292" i="5"/>
  <c r="DE292" i="5"/>
  <c r="CH859" i="5"/>
  <c r="BB859" i="5"/>
  <c r="DE542" i="5"/>
  <c r="BY542" i="5"/>
  <c r="DE702" i="5"/>
  <c r="BY702" i="5"/>
  <c r="CH947" i="5"/>
  <c r="BB947" i="5"/>
  <c r="BY640" i="5"/>
  <c r="DE640" i="5"/>
  <c r="CH87" i="5"/>
  <c r="BB87" i="5"/>
  <c r="CH99" i="5"/>
  <c r="BB99" i="5"/>
  <c r="BY914" i="5"/>
  <c r="DE914" i="5"/>
  <c r="BB759" i="5"/>
  <c r="CH759" i="5"/>
  <c r="BB361" i="5"/>
  <c r="CH361" i="5"/>
  <c r="BY162" i="5"/>
  <c r="DE162" i="5"/>
  <c r="BB16" i="5"/>
  <c r="CH16" i="5"/>
  <c r="DE244" i="5"/>
  <c r="BY244" i="5"/>
  <c r="CH433" i="5"/>
  <c r="BB433" i="5"/>
  <c r="CH637" i="5"/>
  <c r="BB637" i="5"/>
  <c r="DE521" i="5"/>
  <c r="BY521" i="5"/>
  <c r="BY856" i="5"/>
  <c r="DE856" i="5"/>
  <c r="DE408" i="5"/>
  <c r="BY408" i="5"/>
  <c r="BN371" i="5"/>
  <c r="CT371" i="5"/>
  <c r="CH305" i="5"/>
  <c r="BB305" i="5"/>
  <c r="BZ198" i="5"/>
  <c r="DF198" i="5"/>
  <c r="BB224" i="5"/>
  <c r="CH224" i="5"/>
  <c r="CT591" i="5"/>
  <c r="BN591" i="5"/>
  <c r="CT810" i="5"/>
  <c r="BN810" i="5"/>
  <c r="BY683" i="5"/>
  <c r="DE683" i="5"/>
  <c r="BB548" i="5"/>
  <c r="CH548" i="5"/>
  <c r="BY803" i="5"/>
  <c r="DE803" i="5"/>
  <c r="BB409" i="5"/>
  <c r="CH409" i="5"/>
  <c r="BN84" i="5"/>
  <c r="CT84" i="5"/>
  <c r="BN88" i="5"/>
  <c r="CT88" i="5"/>
  <c r="BN953" i="5"/>
  <c r="CT953" i="5"/>
  <c r="CH166" i="5"/>
  <c r="BB166" i="5"/>
  <c r="BY580" i="5"/>
  <c r="DE580" i="5"/>
  <c r="DE103" i="5"/>
  <c r="BY103" i="5"/>
  <c r="CT628" i="5"/>
  <c r="BN628" i="5"/>
  <c r="BY601" i="5"/>
  <c r="DE601" i="5"/>
  <c r="DE846" i="5"/>
  <c r="BY846" i="5"/>
  <c r="CH517" i="5"/>
  <c r="BB517" i="5"/>
  <c r="BY882" i="5"/>
  <c r="DE882" i="5"/>
  <c r="BY456" i="5"/>
  <c r="DE456" i="5"/>
  <c r="DE658" i="5"/>
  <c r="BY658" i="5"/>
  <c r="CT291" i="5"/>
  <c r="BN291" i="5"/>
  <c r="CH851" i="5"/>
  <c r="BB851" i="5"/>
  <c r="CT986" i="5"/>
  <c r="BN986" i="5"/>
  <c r="CT694" i="5"/>
  <c r="BN694" i="5"/>
  <c r="CT989" i="5"/>
  <c r="BN989" i="5"/>
  <c r="DE179" i="5"/>
  <c r="BY179" i="5"/>
  <c r="DE674" i="5"/>
  <c r="BY674" i="5"/>
  <c r="CH288" i="5"/>
  <c r="BB288" i="5"/>
  <c r="BB690" i="5"/>
  <c r="CH690" i="5"/>
  <c r="BN443" i="5"/>
  <c r="CT443" i="5"/>
  <c r="CT225" i="5"/>
  <c r="BN225" i="5"/>
  <c r="DE714" i="5"/>
  <c r="BY714" i="5"/>
  <c r="BY22" i="5"/>
  <c r="DE22" i="5"/>
  <c r="CT786" i="5"/>
  <c r="BN786" i="5"/>
  <c r="CT407" i="5"/>
  <c r="BN407" i="5"/>
  <c r="CT922" i="5"/>
  <c r="BN922" i="5"/>
  <c r="CT752" i="5"/>
  <c r="BN752" i="5"/>
  <c r="DE241" i="5"/>
  <c r="BY241" i="5"/>
  <c r="BY229" i="5"/>
  <c r="DE229" i="5"/>
  <c r="BY661" i="5"/>
  <c r="DE661" i="5"/>
  <c r="CH864" i="5"/>
  <c r="BB864" i="5"/>
  <c r="CH82" i="5"/>
  <c r="BB82" i="5"/>
  <c r="BN970" i="5"/>
  <c r="CT970" i="5"/>
  <c r="BY548" i="5"/>
  <c r="DE548" i="5"/>
  <c r="DE407" i="5"/>
  <c r="BY407" i="5"/>
  <c r="BN182" i="5"/>
  <c r="CT182" i="5"/>
  <c r="BY283" i="5"/>
  <c r="DE283" i="5"/>
  <c r="CH523" i="5"/>
  <c r="BB523" i="5"/>
  <c r="DE465" i="5"/>
  <c r="BY465" i="5"/>
  <c r="BB211" i="5"/>
  <c r="CH211" i="5"/>
  <c r="DE694" i="5"/>
  <c r="BY694" i="5"/>
  <c r="BB259" i="5"/>
  <c r="CH259" i="5"/>
  <c r="CT120" i="5"/>
  <c r="BN120" i="5"/>
  <c r="BB405" i="5"/>
  <c r="CH405" i="5"/>
  <c r="DE195" i="5"/>
  <c r="BY195" i="5"/>
  <c r="BN573" i="5"/>
  <c r="CT573" i="5"/>
  <c r="CH586" i="5"/>
  <c r="BB586" i="5"/>
  <c r="CT39" i="5"/>
  <c r="BN39" i="5"/>
  <c r="BB842" i="5"/>
  <c r="CH842" i="5"/>
  <c r="BY233" i="5"/>
  <c r="DE233" i="5"/>
  <c r="DE699" i="5"/>
  <c r="BY699" i="5"/>
  <c r="CH55" i="5"/>
  <c r="BB55" i="5"/>
  <c r="BY508" i="5"/>
  <c r="DE508" i="5"/>
  <c r="CH505" i="5"/>
  <c r="BB505" i="5"/>
  <c r="DE499" i="5"/>
  <c r="BY499" i="5"/>
  <c r="CH445" i="5"/>
  <c r="BB445" i="5"/>
  <c r="DE446" i="5"/>
  <c r="BY446" i="5"/>
  <c r="CH702" i="5"/>
  <c r="BB702" i="5"/>
  <c r="DE261" i="5"/>
  <c r="BY261" i="5"/>
  <c r="CT341" i="5"/>
  <c r="BN341" i="5"/>
  <c r="CT82" i="5"/>
  <c r="BN82" i="5"/>
  <c r="CH939" i="5"/>
  <c r="BB939" i="5"/>
  <c r="BN995" i="5"/>
  <c r="CT995" i="5"/>
  <c r="DE579" i="5"/>
  <c r="BY579" i="5"/>
  <c r="DE372" i="5"/>
  <c r="BY372" i="5"/>
  <c r="DE947" i="5"/>
  <c r="BY947" i="5"/>
  <c r="BY181" i="5"/>
  <c r="DE181" i="5"/>
  <c r="DE106" i="5"/>
  <c r="BY106" i="5"/>
  <c r="BY1002" i="5"/>
  <c r="DE1002" i="5"/>
  <c r="CT124" i="5"/>
  <c r="BN124" i="5"/>
  <c r="CT79" i="5"/>
  <c r="BN79" i="5"/>
  <c r="BY945" i="5"/>
  <c r="DE945" i="5"/>
  <c r="BN848" i="5"/>
  <c r="CT848" i="5"/>
  <c r="CH724" i="5"/>
  <c r="BB724" i="5"/>
  <c r="DE586" i="5"/>
  <c r="BY586" i="5"/>
  <c r="DE708" i="5"/>
  <c r="BY708" i="5"/>
  <c r="DE720" i="5"/>
  <c r="BY720" i="5"/>
  <c r="CT27" i="5"/>
  <c r="BN27" i="5"/>
  <c r="BY553" i="5"/>
  <c r="DE553" i="5"/>
  <c r="DE236" i="5"/>
  <c r="BY236" i="5"/>
  <c r="DE901" i="5"/>
  <c r="BY901" i="5"/>
  <c r="DE696" i="5"/>
  <c r="BY696" i="5"/>
  <c r="BN555" i="5"/>
  <c r="CT555" i="5"/>
  <c r="CT988" i="5"/>
  <c r="BN988" i="5"/>
  <c r="DE977" i="5"/>
  <c r="BY977" i="5"/>
  <c r="DE510" i="5"/>
  <c r="BY510" i="5"/>
  <c r="DE727" i="5"/>
  <c r="BY727" i="5"/>
  <c r="CH938" i="5"/>
  <c r="BB938" i="5"/>
  <c r="BN722" i="5"/>
  <c r="CT722" i="5"/>
  <c r="DE96" i="5"/>
  <c r="BY96" i="5"/>
  <c r="CH596" i="5"/>
  <c r="BB596" i="5"/>
  <c r="CH770" i="5"/>
  <c r="BB770" i="5"/>
  <c r="BY1000" i="5"/>
  <c r="DE1000" i="5"/>
  <c r="BY979" i="5"/>
  <c r="DE979" i="5"/>
  <c r="CT964" i="5"/>
  <c r="BN964" i="5"/>
  <c r="BN462" i="5"/>
  <c r="CT462" i="5"/>
  <c r="CT790" i="5"/>
  <c r="BN790" i="5"/>
  <c r="CH936" i="5"/>
  <c r="BB936" i="5"/>
  <c r="BY263" i="5"/>
  <c r="DE263" i="5"/>
  <c r="CT279" i="5"/>
  <c r="BN279" i="5"/>
  <c r="CH372" i="5"/>
  <c r="BB372" i="5"/>
  <c r="CH420" i="5"/>
  <c r="BB420" i="5"/>
  <c r="BN411" i="5"/>
  <c r="CT411" i="5"/>
  <c r="BN703" i="5"/>
  <c r="CT703" i="5"/>
  <c r="BB651" i="5"/>
  <c r="CH651" i="5"/>
  <c r="CH81" i="5"/>
  <c r="BB81" i="5"/>
  <c r="BB1002" i="5"/>
  <c r="CH1002" i="5"/>
  <c r="CT488" i="5"/>
  <c r="BN488" i="5"/>
  <c r="DE676" i="5"/>
  <c r="BY676" i="5"/>
  <c r="CT784" i="5"/>
  <c r="BN784" i="5"/>
  <c r="BY223" i="5"/>
  <c r="DE223" i="5"/>
  <c r="CT676" i="5"/>
  <c r="BN676" i="5"/>
  <c r="CH109" i="5"/>
  <c r="BB109" i="5"/>
  <c r="CT197" i="5"/>
  <c r="BN197" i="5"/>
  <c r="BN651" i="5"/>
  <c r="CT651" i="5"/>
  <c r="CT748" i="5"/>
  <c r="BN748" i="5"/>
  <c r="BB682" i="5"/>
  <c r="CH682" i="5"/>
  <c r="BN130" i="5"/>
  <c r="CT130" i="5"/>
  <c r="BB717" i="5"/>
  <c r="CH717" i="5"/>
  <c r="BN973" i="5"/>
  <c r="CT973" i="5"/>
  <c r="CT401" i="5"/>
  <c r="BN401" i="5"/>
  <c r="CT771" i="5"/>
  <c r="BN771" i="5"/>
  <c r="DE800" i="5"/>
  <c r="BY800" i="5"/>
  <c r="BY773" i="5"/>
  <c r="DE773" i="5"/>
  <c r="BY377" i="5"/>
  <c r="DE377" i="5"/>
  <c r="CH995" i="5"/>
  <c r="BB995" i="5"/>
  <c r="BB462" i="5"/>
  <c r="CH462" i="5"/>
  <c r="CH818" i="5"/>
  <c r="BB818" i="5"/>
  <c r="BN332" i="5"/>
  <c r="CT332" i="5"/>
  <c r="BY745" i="5"/>
  <c r="DE745" i="5"/>
  <c r="BY310" i="5"/>
  <c r="DE310" i="5"/>
  <c r="BY183" i="5"/>
  <c r="DE183" i="5"/>
  <c r="BN239" i="5"/>
  <c r="CT239" i="5"/>
  <c r="CH907" i="5"/>
  <c r="BB907" i="5"/>
  <c r="CT165" i="5"/>
  <c r="BN165" i="5"/>
  <c r="BB508" i="5"/>
  <c r="CH508" i="5"/>
  <c r="BB526" i="5"/>
  <c r="CH526" i="5"/>
  <c r="BB723" i="5"/>
  <c r="CH723" i="5"/>
  <c r="CT876" i="5"/>
  <c r="BN876" i="5"/>
  <c r="CT348" i="5"/>
  <c r="BN348" i="5"/>
  <c r="BN685" i="5"/>
  <c r="CT685" i="5"/>
  <c r="DE472" i="5"/>
  <c r="BY472" i="5"/>
  <c r="DE842" i="5"/>
  <c r="BY842" i="5"/>
  <c r="BB890" i="5"/>
  <c r="CH890" i="5"/>
  <c r="CH176" i="5"/>
  <c r="BB176" i="5"/>
  <c r="CT295" i="5"/>
  <c r="BN295" i="5"/>
  <c r="BN725" i="5"/>
  <c r="CT725" i="5"/>
  <c r="CH251" i="5"/>
  <c r="BB251" i="5"/>
  <c r="CT151" i="5"/>
  <c r="BN151" i="5"/>
  <c r="BN863" i="5"/>
  <c r="CT863" i="5"/>
  <c r="DE706" i="5"/>
  <c r="BY706" i="5"/>
  <c r="BN854" i="5"/>
  <c r="CT854" i="5"/>
  <c r="BB437" i="5"/>
  <c r="CH437" i="5"/>
  <c r="DE760" i="5"/>
  <c r="BY760" i="5"/>
  <c r="BY729" i="5"/>
  <c r="DE729" i="5"/>
  <c r="DE105" i="5"/>
  <c r="BY105" i="5"/>
  <c r="CT596" i="5"/>
  <c r="BN596" i="5"/>
  <c r="CT901" i="5"/>
  <c r="BN901" i="5"/>
  <c r="CH752" i="5"/>
  <c r="BB752" i="5"/>
  <c r="CT110" i="5"/>
  <c r="BN110" i="5"/>
  <c r="CH19" i="5"/>
  <c r="BB19" i="5"/>
  <c r="CH780" i="5"/>
  <c r="BB780" i="5"/>
  <c r="BN413" i="5"/>
  <c r="CT413" i="5"/>
  <c r="CT366" i="5"/>
  <c r="BN366" i="5"/>
  <c r="BB235" i="5"/>
  <c r="CH235" i="5"/>
  <c r="BN264" i="5"/>
  <c r="CT264" i="5"/>
  <c r="DE690" i="5"/>
  <c r="BY690" i="5"/>
  <c r="CT997" i="5"/>
  <c r="BN997" i="5"/>
  <c r="CH67" i="5"/>
  <c r="BB67" i="5"/>
  <c r="CT25" i="5"/>
  <c r="BN25" i="5"/>
  <c r="BN738" i="5"/>
  <c r="CT738" i="5"/>
  <c r="BY213" i="5"/>
  <c r="DE213" i="5"/>
  <c r="CT958" i="5"/>
  <c r="BN958" i="5"/>
  <c r="BB447" i="5"/>
  <c r="CH447" i="5"/>
  <c r="CH15" i="5"/>
  <c r="BB15" i="5"/>
  <c r="DE360" i="5"/>
  <c r="BY360" i="5"/>
  <c r="CT153" i="5"/>
  <c r="BN153" i="5"/>
  <c r="BN645" i="5"/>
  <c r="CT645" i="5"/>
  <c r="CT870" i="5"/>
  <c r="BN870" i="5"/>
  <c r="CH587" i="5"/>
  <c r="BB587" i="5"/>
  <c r="CT516" i="5"/>
  <c r="BN516" i="5"/>
  <c r="BB607" i="5"/>
  <c r="CH607" i="5"/>
  <c r="BB808" i="5"/>
  <c r="CH808" i="5"/>
  <c r="CH394" i="5"/>
  <c r="BB394" i="5"/>
  <c r="DE426" i="5"/>
  <c r="BY426" i="5"/>
  <c r="DE97" i="5"/>
  <c r="BY97" i="5"/>
  <c r="CT982" i="5"/>
  <c r="BN982" i="5"/>
  <c r="BY271" i="5"/>
  <c r="DE271" i="5"/>
  <c r="CT505" i="5"/>
  <c r="BN505" i="5"/>
  <c r="BY357" i="5"/>
  <c r="DE357" i="5"/>
  <c r="CH277" i="5"/>
  <c r="BB277" i="5"/>
  <c r="CT144" i="5"/>
  <c r="BN144" i="5"/>
  <c r="BN836" i="5"/>
  <c r="CT836" i="5"/>
  <c r="BN260" i="5"/>
  <c r="CT260" i="5"/>
  <c r="CT624" i="5"/>
  <c r="BN624" i="5"/>
  <c r="BN208" i="5"/>
  <c r="CT208" i="5"/>
  <c r="CT287" i="5"/>
  <c r="BN287" i="5"/>
  <c r="BN589" i="5"/>
  <c r="CT589" i="5"/>
  <c r="CT457" i="5"/>
  <c r="BN457" i="5"/>
  <c r="CT163" i="5"/>
  <c r="BN163" i="5"/>
  <c r="BN465" i="5"/>
  <c r="CT465" i="5"/>
  <c r="CH145" i="5"/>
  <c r="BB145" i="5"/>
  <c r="CH149" i="5"/>
  <c r="BB149" i="5"/>
  <c r="CT418" i="5"/>
  <c r="BN418" i="5"/>
  <c r="DE952" i="5"/>
  <c r="BY952" i="5"/>
  <c r="BY646" i="5"/>
  <c r="DE646" i="5"/>
  <c r="CT878" i="5"/>
  <c r="BN878" i="5"/>
  <c r="BB663" i="5"/>
  <c r="CH663" i="5"/>
  <c r="BN391" i="5"/>
  <c r="CT391" i="5"/>
  <c r="BY352" i="5"/>
  <c r="DE352" i="5"/>
  <c r="BB240" i="5"/>
  <c r="CH240" i="5"/>
  <c r="BY751" i="5"/>
  <c r="DE751" i="5"/>
  <c r="BN554" i="5"/>
  <c r="CT554" i="5"/>
  <c r="BB472" i="5"/>
  <c r="CH472" i="5"/>
  <c r="CT933" i="5"/>
  <c r="BN933" i="5"/>
  <c r="DE235" i="5"/>
  <c r="BY235" i="5"/>
  <c r="BN929" i="5"/>
  <c r="CT929" i="5"/>
  <c r="BY20" i="5"/>
  <c r="DE20" i="5"/>
  <c r="DE122" i="5"/>
  <c r="BY122" i="5"/>
  <c r="CT792" i="5"/>
  <c r="BN792" i="5"/>
  <c r="DE496" i="5"/>
  <c r="BY496" i="5"/>
  <c r="CT641" i="5"/>
  <c r="BN641" i="5"/>
  <c r="CH96" i="5"/>
  <c r="BB96" i="5"/>
  <c r="BB846" i="5"/>
  <c r="CH846" i="5"/>
  <c r="BB716" i="5"/>
  <c r="CH716" i="5"/>
  <c r="BY911" i="5"/>
  <c r="DE911" i="5"/>
  <c r="CT990" i="5"/>
  <c r="BN990" i="5"/>
  <c r="CT409" i="5"/>
  <c r="BN409" i="5"/>
  <c r="BY14" i="5"/>
  <c r="DE14" i="5"/>
  <c r="DE55" i="5"/>
  <c r="BY55" i="5"/>
  <c r="DE921" i="5"/>
  <c r="BY921" i="5"/>
  <c r="BB543" i="5"/>
  <c r="CH543" i="5"/>
  <c r="DE512" i="5"/>
  <c r="BY512" i="5"/>
  <c r="CH788" i="5"/>
  <c r="BB788" i="5"/>
  <c r="CT762" i="5"/>
  <c r="BN762" i="5"/>
  <c r="CT123" i="5"/>
  <c r="BN123" i="5"/>
  <c r="DE651" i="5"/>
  <c r="BY651" i="5"/>
  <c r="CT604" i="5"/>
  <c r="BN604" i="5"/>
  <c r="CT441" i="5"/>
  <c r="BN441" i="5"/>
  <c r="DE716" i="5"/>
  <c r="BY716" i="5"/>
  <c r="BY277" i="5"/>
  <c r="DE277" i="5"/>
  <c r="CT911" i="5"/>
  <c r="BN911" i="5"/>
  <c r="BB644" i="5"/>
  <c r="CH644" i="5"/>
  <c r="CT23" i="5"/>
  <c r="BN23" i="5"/>
  <c r="DE21" i="5"/>
  <c r="BY21" i="5"/>
  <c r="CT403" i="5"/>
  <c r="BN403" i="5"/>
  <c r="BB867" i="5"/>
  <c r="CH867" i="5"/>
  <c r="DE853" i="5"/>
  <c r="BY853" i="5"/>
  <c r="DE141" i="5"/>
  <c r="BY141" i="5"/>
  <c r="CT125" i="5"/>
  <c r="BN125" i="5"/>
  <c r="BN710" i="5"/>
  <c r="CT710" i="5"/>
  <c r="DE660" i="5"/>
  <c r="BY660" i="5"/>
  <c r="DE750" i="5"/>
  <c r="BY750" i="5"/>
  <c r="DE287" i="5"/>
  <c r="BY287" i="5"/>
  <c r="CH728" i="5"/>
  <c r="BB728" i="5"/>
  <c r="BY469" i="5"/>
  <c r="DE469" i="5"/>
  <c r="CT527" i="5"/>
  <c r="BN527" i="5"/>
  <c r="DE487" i="5"/>
  <c r="BY487" i="5"/>
  <c r="CH922" i="5"/>
  <c r="BB922" i="5"/>
  <c r="CT821" i="5"/>
  <c r="BN821" i="5"/>
  <c r="CT459" i="5"/>
  <c r="BN459" i="5"/>
  <c r="BY392" i="5"/>
  <c r="DE392" i="5"/>
  <c r="BY1011" i="5"/>
  <c r="DE1011" i="5"/>
  <c r="CH421" i="5"/>
  <c r="BB421" i="5"/>
  <c r="CH930" i="5"/>
  <c r="BB930" i="5"/>
  <c r="CH760" i="5"/>
  <c r="BB760" i="5"/>
  <c r="CH821" i="5"/>
  <c r="BB821" i="5"/>
  <c r="BN750" i="5"/>
  <c r="CT750" i="5"/>
  <c r="BN245" i="5"/>
  <c r="CT245" i="5"/>
  <c r="BY880" i="5"/>
  <c r="DE880" i="5"/>
  <c r="CH798" i="5"/>
  <c r="BB798" i="5"/>
  <c r="BB777" i="5"/>
  <c r="CH777" i="5"/>
  <c r="BY851" i="5"/>
  <c r="DE851" i="5"/>
  <c r="CH796" i="5"/>
  <c r="BB796" i="5"/>
  <c r="BB466" i="5"/>
  <c r="CH466" i="5"/>
  <c r="DE33" i="5"/>
  <c r="BY33" i="5"/>
  <c r="BY26" i="5"/>
  <c r="DE26" i="5"/>
  <c r="CH913" i="5"/>
  <c r="BB913" i="5"/>
  <c r="BY801" i="5"/>
  <c r="DE801" i="5"/>
  <c r="CT581" i="5"/>
  <c r="BN581" i="5"/>
  <c r="BN594" i="5"/>
  <c r="CT594" i="5"/>
  <c r="BN674" i="5"/>
  <c r="CT674" i="5"/>
  <c r="CH37" i="5"/>
  <c r="BB37" i="5"/>
  <c r="DE453" i="5"/>
  <c r="BY453" i="5"/>
  <c r="CH179" i="5"/>
  <c r="BB179" i="5"/>
  <c r="DE650" i="5"/>
  <c r="BY650" i="5"/>
  <c r="CT317" i="5"/>
  <c r="BN317" i="5"/>
  <c r="BB781" i="5"/>
  <c r="CH781" i="5"/>
  <c r="DE436" i="5"/>
  <c r="BY436" i="5"/>
  <c r="BY269" i="5"/>
  <c r="DE269" i="5"/>
  <c r="CH606" i="5"/>
  <c r="BB606" i="5"/>
  <c r="CT991" i="5"/>
  <c r="BN991" i="5"/>
  <c r="BY570" i="5"/>
  <c r="DE570" i="5"/>
  <c r="BB520" i="5"/>
  <c r="CH520" i="5"/>
  <c r="CH322" i="5"/>
  <c r="BB322" i="5"/>
  <c r="BN772" i="5"/>
  <c r="CT772" i="5"/>
  <c r="BN583" i="5"/>
  <c r="CT583" i="5"/>
  <c r="BB598" i="5"/>
  <c r="CH598" i="5"/>
  <c r="CT785" i="5"/>
  <c r="BN785" i="5"/>
  <c r="CH34" i="5"/>
  <c r="BB34" i="5"/>
  <c r="BN757" i="5"/>
  <c r="CT757" i="5"/>
  <c r="BN506" i="5"/>
  <c r="CT506" i="5"/>
  <c r="BB854" i="5"/>
  <c r="CH854" i="5"/>
  <c r="CH619" i="5"/>
  <c r="BB619" i="5"/>
  <c r="BN816" i="5"/>
  <c r="CT816" i="5"/>
  <c r="CH141" i="5"/>
  <c r="BB141" i="5"/>
  <c r="BY460" i="5"/>
  <c r="DE460" i="5"/>
  <c r="CT1011" i="5"/>
  <c r="BN1011" i="5"/>
  <c r="CT87" i="5"/>
  <c r="BN87" i="5"/>
  <c r="CH622" i="5"/>
  <c r="BB622" i="5"/>
  <c r="BB576" i="5"/>
  <c r="CH576" i="5"/>
  <c r="BN894" i="5"/>
  <c r="CT894" i="5"/>
  <c r="BN751" i="5"/>
  <c r="CT751" i="5"/>
  <c r="BN963" i="5"/>
  <c r="CT963" i="5"/>
  <c r="CH398" i="5"/>
  <c r="BB398" i="5"/>
  <c r="BY741" i="5"/>
  <c r="DE741" i="5"/>
  <c r="BN723" i="5"/>
  <c r="CT723" i="5"/>
  <c r="BN927" i="5"/>
  <c r="CT927" i="5"/>
  <c r="BN421" i="5"/>
  <c r="CT421" i="5"/>
  <c r="BY630" i="5"/>
  <c r="DE630" i="5"/>
  <c r="BY922" i="5"/>
  <c r="DE922" i="5"/>
  <c r="BB214" i="5"/>
  <c r="CH214" i="5"/>
  <c r="BN834" i="5"/>
  <c r="CT834" i="5"/>
  <c r="CT325" i="5"/>
  <c r="BN325" i="5"/>
  <c r="BB1008" i="5"/>
  <c r="CH1008" i="5"/>
  <c r="BY228" i="5"/>
  <c r="DE228" i="5"/>
  <c r="CT595" i="5"/>
  <c r="BN595" i="5"/>
  <c r="DE775" i="5"/>
  <c r="BY775" i="5"/>
  <c r="DE63" i="5"/>
  <c r="BY63" i="5"/>
  <c r="BY657" i="5"/>
  <c r="DE657" i="5"/>
  <c r="BY56" i="5"/>
  <c r="DE56" i="5"/>
  <c r="BB763" i="5"/>
  <c r="CH763" i="5"/>
  <c r="DE325" i="5"/>
  <c r="BY325" i="5"/>
  <c r="BB804" i="5"/>
  <c r="CH804" i="5"/>
  <c r="CH893" i="5"/>
  <c r="BB893" i="5"/>
  <c r="BY713" i="5"/>
  <c r="DE713" i="5"/>
  <c r="BY150" i="5"/>
  <c r="DE150" i="5"/>
  <c r="DE700" i="5"/>
  <c r="BY700" i="5"/>
  <c r="BN357" i="5"/>
  <c r="CT357" i="5"/>
  <c r="BY208" i="5"/>
  <c r="DE208" i="5"/>
  <c r="BB673" i="5"/>
  <c r="CH673" i="5"/>
  <c r="BN657" i="5"/>
  <c r="CT657" i="5"/>
  <c r="BB234" i="5"/>
  <c r="CH234" i="5"/>
  <c r="BN198" i="5"/>
  <c r="CT198" i="5"/>
  <c r="CH378" i="5"/>
  <c r="BB378" i="5"/>
  <c r="BN829" i="5"/>
  <c r="CT829" i="5"/>
  <c r="BB243" i="5"/>
  <c r="CH243" i="5"/>
  <c r="BN353" i="5"/>
  <c r="CT353" i="5"/>
  <c r="DE546" i="5"/>
  <c r="BY546" i="5"/>
  <c r="BN230" i="5"/>
  <c r="CT230" i="5"/>
  <c r="BB946" i="5"/>
  <c r="CH946" i="5"/>
  <c r="BN838" i="5"/>
  <c r="CT838" i="5"/>
  <c r="BN226" i="5"/>
  <c r="CT226" i="5"/>
  <c r="BB274" i="5"/>
  <c r="CH274" i="5"/>
  <c r="BN352" i="5"/>
  <c r="CT352" i="5"/>
  <c r="BY963" i="5"/>
  <c r="DE963" i="5"/>
  <c r="BN691" i="5"/>
  <c r="CT691" i="5"/>
  <c r="BY138" i="5"/>
  <c r="DE138" i="5"/>
  <c r="DE396" i="5"/>
  <c r="BY396" i="5"/>
  <c r="BB532" i="5"/>
  <c r="CH532" i="5"/>
  <c r="CT269" i="5"/>
  <c r="BN269" i="5"/>
  <c r="BB262" i="5"/>
  <c r="CH262" i="5"/>
  <c r="BN62" i="5"/>
  <c r="CT62" i="5"/>
  <c r="DE90" i="5"/>
  <c r="BY90" i="5"/>
  <c r="BY999" i="5"/>
  <c r="DE999" i="5"/>
  <c r="BY644" i="5"/>
  <c r="DE644" i="5"/>
  <c r="BB24" i="5"/>
  <c r="CH24" i="5"/>
  <c r="BB998" i="5"/>
  <c r="CH998" i="5"/>
  <c r="BB830" i="5"/>
  <c r="CH830" i="5"/>
  <c r="CT162" i="5"/>
  <c r="BN162" i="5"/>
  <c r="BY826" i="5"/>
  <c r="DE826" i="5"/>
  <c r="BY951" i="5"/>
  <c r="DE951" i="5"/>
  <c r="BN512" i="5"/>
  <c r="CT512" i="5"/>
  <c r="BB250" i="5"/>
  <c r="CH250" i="5"/>
  <c r="DE262" i="5"/>
  <c r="BY262" i="5"/>
  <c r="BB559" i="5"/>
  <c r="CH559" i="5"/>
  <c r="CT300" i="5"/>
  <c r="BN300" i="5"/>
  <c r="BN385" i="5"/>
  <c r="CT385" i="5"/>
  <c r="BB580" i="5"/>
  <c r="CH580" i="5"/>
  <c r="BY511" i="5"/>
  <c r="DE511" i="5"/>
  <c r="BN132" i="5"/>
  <c r="CT132" i="5"/>
  <c r="CH142" i="5"/>
  <c r="BB142" i="5"/>
  <c r="BB737" i="5"/>
  <c r="CH737" i="5"/>
  <c r="DE343" i="5"/>
  <c r="BY343" i="5"/>
  <c r="BY74" i="5"/>
  <c r="DE74" i="5"/>
  <c r="DE171" i="5"/>
  <c r="BY171" i="5"/>
  <c r="BB50" i="5"/>
  <c r="CH50" i="5"/>
  <c r="CT481" i="5"/>
  <c r="BN481" i="5"/>
  <c r="DE960" i="5"/>
  <c r="BY960" i="5"/>
  <c r="CH247" i="5"/>
  <c r="BB247" i="5"/>
  <c r="BY596" i="5"/>
  <c r="DE596" i="5"/>
  <c r="BB258" i="5"/>
  <c r="CH258" i="5"/>
  <c r="CH794" i="5"/>
  <c r="BB794" i="5"/>
  <c r="BN546" i="5"/>
  <c r="CT546" i="5"/>
  <c r="DE893" i="5"/>
  <c r="BY893" i="5"/>
  <c r="CH928" i="5"/>
  <c r="BB928" i="5"/>
  <c r="CH971" i="5"/>
  <c r="BB971" i="5"/>
  <c r="DE989" i="5"/>
  <c r="BY989" i="5"/>
  <c r="DE85" i="5"/>
  <c r="BY85" i="5"/>
  <c r="DE147" i="5"/>
  <c r="BY147" i="5"/>
  <c r="BN257" i="5"/>
  <c r="CT257" i="5"/>
  <c r="BN221" i="5"/>
  <c r="CT221" i="5"/>
  <c r="BB411" i="5"/>
  <c r="CH411" i="5"/>
  <c r="BY437" i="5"/>
  <c r="DE437" i="5"/>
  <c r="CT199" i="5"/>
  <c r="BN199" i="5"/>
  <c r="CT907" i="5"/>
  <c r="BN907" i="5"/>
  <c r="CH921" i="5"/>
  <c r="BB921" i="5"/>
  <c r="BN290" i="5"/>
  <c r="CT290" i="5"/>
  <c r="CT788" i="5"/>
  <c r="BN788" i="5"/>
  <c r="CH980" i="5"/>
  <c r="BB980" i="5"/>
  <c r="BB687" i="5"/>
  <c r="CH687" i="5"/>
  <c r="CH1013" i="5"/>
  <c r="BB1013" i="5"/>
  <c r="BY576" i="5"/>
  <c r="DE576" i="5"/>
  <c r="BY314" i="5"/>
  <c r="DE314" i="5"/>
  <c r="BB253" i="5"/>
  <c r="CH253" i="5"/>
  <c r="CH384" i="5"/>
  <c r="BB384" i="5"/>
  <c r="BN60" i="5"/>
  <c r="CT60" i="5"/>
  <c r="BY771" i="5"/>
  <c r="DE771" i="5"/>
  <c r="BB693" i="5"/>
  <c r="CH693" i="5"/>
  <c r="BN266" i="5"/>
  <c r="CT266" i="5"/>
  <c r="BB671" i="5"/>
  <c r="CH671" i="5"/>
  <c r="CH91" i="5"/>
  <c r="BB91" i="5"/>
  <c r="CT323" i="5"/>
  <c r="BN323" i="5"/>
  <c r="BN588" i="5"/>
  <c r="CT588" i="5"/>
  <c r="BY91" i="5"/>
  <c r="DE91" i="5"/>
  <c r="CH988" i="5"/>
  <c r="BB988" i="5"/>
  <c r="DE53" i="5"/>
  <c r="BY53" i="5"/>
  <c r="BY483" i="5"/>
  <c r="DE483" i="5"/>
  <c r="CH297" i="5"/>
  <c r="BB297" i="5"/>
  <c r="BY965" i="5"/>
  <c r="DE965" i="5"/>
  <c r="CH609" i="5"/>
  <c r="BB609" i="5"/>
  <c r="BN944" i="5"/>
  <c r="CT944" i="5"/>
  <c r="CT166" i="5"/>
  <c r="BN166" i="5"/>
  <c r="DE890" i="5"/>
  <c r="BY890" i="5"/>
  <c r="DE707" i="5"/>
  <c r="BY707" i="5"/>
  <c r="BY737" i="5"/>
  <c r="DE737" i="5"/>
  <c r="BB667" i="5"/>
  <c r="CH667" i="5"/>
  <c r="CT255" i="5"/>
  <c r="BN255" i="5"/>
  <c r="BB363" i="5"/>
  <c r="CH363" i="5"/>
  <c r="BB553" i="5"/>
  <c r="CH553" i="5"/>
  <c r="BB348" i="5"/>
  <c r="CH348" i="5"/>
  <c r="DE410" i="5"/>
  <c r="BY410" i="5"/>
  <c r="CH330" i="5"/>
  <c r="BB330" i="5"/>
  <c r="CH416" i="5"/>
  <c r="BB416" i="5"/>
  <c r="BN447" i="5"/>
  <c r="CT447" i="5"/>
  <c r="BN58" i="5"/>
  <c r="CT58" i="5"/>
  <c r="BN572" i="5"/>
  <c r="CT572" i="5"/>
  <c r="CH263" i="5"/>
  <c r="BB263" i="5"/>
  <c r="CH837" i="5"/>
  <c r="BB837" i="5"/>
  <c r="DE404" i="5"/>
  <c r="BY404" i="5"/>
  <c r="BN76" i="5"/>
  <c r="CT76" i="5"/>
  <c r="BB136" i="5"/>
  <c r="CH136" i="5"/>
  <c r="BB393" i="5"/>
  <c r="CH393" i="5"/>
  <c r="BY985" i="5"/>
  <c r="DE985" i="5"/>
  <c r="CH882" i="5"/>
  <c r="BB882" i="5"/>
  <c r="CH497" i="5"/>
  <c r="BB497" i="5"/>
  <c r="BN478" i="5"/>
  <c r="CT478" i="5"/>
  <c r="CT557" i="5"/>
  <c r="BN557" i="5"/>
  <c r="CT874" i="5"/>
  <c r="BN874" i="5"/>
  <c r="CT489" i="5"/>
  <c r="BN489" i="5"/>
  <c r="CH164" i="5"/>
  <c r="BB164" i="5"/>
  <c r="BN184" i="5"/>
  <c r="CT184" i="5"/>
  <c r="CH897" i="5"/>
  <c r="BB897" i="5"/>
  <c r="BY628" i="5"/>
  <c r="DE628" i="5"/>
  <c r="CT845" i="5"/>
  <c r="BN845" i="5"/>
  <c r="BB92" i="5"/>
  <c r="CH92" i="5"/>
  <c r="BB906" i="5"/>
  <c r="CH906" i="5"/>
  <c r="BY282" i="5"/>
  <c r="DE282" i="5"/>
  <c r="BY270" i="5"/>
  <c r="DE270" i="5"/>
  <c r="CT180" i="5"/>
  <c r="BN180" i="5"/>
  <c r="CH148" i="5"/>
  <c r="BB148" i="5"/>
  <c r="CT328" i="5"/>
  <c r="BN328" i="5"/>
  <c r="BN205" i="5"/>
  <c r="CT205" i="5"/>
  <c r="CT966" i="5"/>
  <c r="BN966" i="5"/>
  <c r="BB950" i="5"/>
  <c r="CH950" i="5"/>
  <c r="BB244" i="5"/>
  <c r="CH244" i="5"/>
  <c r="CT113" i="5"/>
  <c r="BN113" i="5"/>
  <c r="BB754" i="5"/>
  <c r="CH754" i="5"/>
  <c r="BY991" i="5"/>
  <c r="DE991" i="5"/>
  <c r="CH436" i="5"/>
  <c r="BB436" i="5"/>
  <c r="CH121" i="5"/>
  <c r="BB121" i="5"/>
  <c r="CT297" i="5"/>
  <c r="BN297" i="5"/>
  <c r="BY305" i="5"/>
  <c r="DE305" i="5"/>
  <c r="CT161" i="5"/>
  <c r="BN161" i="5"/>
  <c r="DE962" i="5"/>
  <c r="BY962" i="5"/>
  <c r="CT720" i="5"/>
  <c r="BN720" i="5"/>
  <c r="DE774" i="5"/>
  <c r="BY774" i="5"/>
  <c r="BY163" i="5"/>
  <c r="DE163" i="5"/>
  <c r="CT775" i="5"/>
  <c r="BN775" i="5"/>
  <c r="DE341" i="5"/>
  <c r="BY341" i="5"/>
  <c r="CH571" i="5"/>
  <c r="BB571" i="5"/>
  <c r="J12" i="3"/>
  <c r="J14" i="3" s="1"/>
  <c r="J16" i="3" s="1"/>
  <c r="CH267" i="5"/>
  <c r="BB267" i="5"/>
  <c r="BN56" i="5"/>
  <c r="CT56" i="5"/>
  <c r="BY117" i="5"/>
  <c r="DE117" i="5"/>
  <c r="BY258" i="5"/>
  <c r="DE258" i="5"/>
  <c r="CH884" i="5"/>
  <c r="BB884" i="5"/>
  <c r="CH410" i="5"/>
  <c r="BB410" i="5"/>
  <c r="BN663" i="5"/>
  <c r="CT663" i="5"/>
  <c r="BB621" i="5"/>
  <c r="CH621" i="5"/>
  <c r="CH338" i="5"/>
  <c r="BB338" i="5"/>
  <c r="BY632" i="5"/>
  <c r="DE632" i="5"/>
  <c r="BN379" i="5"/>
  <c r="CT379" i="5"/>
  <c r="BN661" i="5"/>
  <c r="CT661" i="5"/>
  <c r="CT302" i="5"/>
  <c r="BN302" i="5"/>
  <c r="BB254" i="5"/>
  <c r="CH254" i="5"/>
  <c r="BB465" i="5"/>
  <c r="CH465" i="5"/>
  <c r="BN962" i="5"/>
  <c r="CT962" i="5"/>
  <c r="BN431" i="5"/>
  <c r="CT431" i="5"/>
  <c r="CH878" i="5"/>
  <c r="BB878" i="5"/>
  <c r="BY830" i="5"/>
  <c r="DE830" i="5"/>
  <c r="BY896" i="5"/>
  <c r="DE896" i="5"/>
  <c r="CH306" i="5"/>
  <c r="BB306" i="5"/>
  <c r="BY344" i="5"/>
  <c r="DE344" i="5"/>
  <c r="BB374" i="5"/>
  <c r="CH374" i="5"/>
  <c r="BY144" i="5"/>
  <c r="DE144" i="5"/>
  <c r="CH38" i="5"/>
  <c r="BB38" i="5"/>
  <c r="BN568" i="5"/>
  <c r="CT568" i="5"/>
  <c r="DE497" i="5"/>
  <c r="BY497" i="5"/>
  <c r="BB916" i="5"/>
  <c r="CH916" i="5"/>
  <c r="BY278" i="5"/>
  <c r="DE278" i="5"/>
  <c r="BB994" i="5"/>
  <c r="CH994" i="5"/>
  <c r="BN30" i="5"/>
  <c r="CT30" i="5"/>
  <c r="CH1007" i="5"/>
  <c r="BB1007" i="5"/>
  <c r="CH748" i="5"/>
  <c r="BB748" i="5"/>
  <c r="CH461" i="5"/>
  <c r="BB461" i="5"/>
  <c r="BB205" i="5"/>
  <c r="CH205" i="5"/>
  <c r="DE766" i="5"/>
  <c r="BY766" i="5"/>
  <c r="CT271" i="5"/>
  <c r="BN271" i="5"/>
  <c r="BN680" i="5"/>
  <c r="CT680" i="5"/>
  <c r="CH241" i="5"/>
  <c r="BB241" i="5"/>
  <c r="BN692" i="5"/>
  <c r="CT692" i="5"/>
  <c r="CH17" i="5"/>
  <c r="BB17" i="5"/>
  <c r="CT471" i="5"/>
  <c r="BN471" i="5"/>
  <c r="CH784" i="5"/>
  <c r="BB784" i="5"/>
  <c r="CH942" i="5"/>
  <c r="BB942" i="5"/>
  <c r="BN955" i="5"/>
  <c r="CT955" i="5"/>
  <c r="BY303" i="5"/>
  <c r="DE303" i="5"/>
  <c r="BY530" i="5"/>
  <c r="DE530" i="5"/>
  <c r="DE149" i="5"/>
  <c r="BY149" i="5"/>
  <c r="BY294" i="5"/>
  <c r="DE294" i="5"/>
  <c r="BN865" i="5"/>
  <c r="CT865" i="5"/>
  <c r="DE557" i="5"/>
  <c r="BY557" i="5"/>
  <c r="CT159" i="5"/>
  <c r="BN159" i="5"/>
  <c r="CH41" i="5"/>
  <c r="BB41" i="5"/>
  <c r="BN639" i="5"/>
  <c r="CT639" i="5"/>
  <c r="BN707" i="5"/>
  <c r="CT707" i="5"/>
  <c r="CH364" i="5"/>
  <c r="BB364" i="5"/>
  <c r="DE519" i="5"/>
  <c r="BY519" i="5"/>
  <c r="DE247" i="5"/>
  <c r="BY247" i="5"/>
  <c r="CH982" i="5"/>
  <c r="BB982" i="5"/>
  <c r="DE726" i="5"/>
  <c r="BY726" i="5"/>
  <c r="CT434" i="5"/>
  <c r="BN434" i="5"/>
  <c r="BN282" i="5"/>
  <c r="CT282" i="5"/>
  <c r="CH400" i="5"/>
  <c r="BB400" i="5"/>
  <c r="CH73" i="5"/>
  <c r="BB73" i="5"/>
  <c r="BB590" i="5"/>
  <c r="CH590" i="5"/>
  <c r="CT839" i="5"/>
  <c r="BN839" i="5"/>
  <c r="BB524" i="5"/>
  <c r="CH524" i="5"/>
  <c r="CT94" i="5"/>
  <c r="BN94" i="5"/>
  <c r="BB852" i="5"/>
  <c r="CH852" i="5"/>
  <c r="CH664" i="5"/>
  <c r="BB664" i="5"/>
  <c r="DE573" i="5"/>
  <c r="BY573" i="5"/>
  <c r="BN664" i="5"/>
  <c r="CT664" i="5"/>
  <c r="BB894" i="5"/>
  <c r="CH894" i="5"/>
  <c r="DE438" i="5"/>
  <c r="BY438" i="5"/>
  <c r="DE98" i="5"/>
  <c r="BY98" i="5"/>
  <c r="BB701" i="5"/>
  <c r="CH701" i="5"/>
  <c r="CH478" i="5"/>
  <c r="BB478" i="5"/>
  <c r="CH333" i="5"/>
  <c r="BB333" i="5"/>
  <c r="BY486" i="5"/>
  <c r="DE486" i="5"/>
  <c r="CH406" i="5"/>
  <c r="BB406" i="5"/>
  <c r="CT969" i="5"/>
  <c r="BN969" i="5"/>
  <c r="BN486" i="5"/>
  <c r="CT486" i="5"/>
  <c r="DE719" i="5"/>
  <c r="BY719" i="5"/>
  <c r="BY610" i="5"/>
  <c r="DE610" i="5"/>
  <c r="CT118" i="5"/>
  <c r="BN118" i="5"/>
  <c r="DE571" i="5"/>
  <c r="BY571" i="5"/>
  <c r="CH430" i="5"/>
  <c r="BB430" i="5"/>
  <c r="CT90" i="5"/>
  <c r="BN90" i="5"/>
  <c r="DE133" i="5"/>
  <c r="BY133" i="5"/>
  <c r="CT656" i="5"/>
  <c r="BN656" i="5"/>
  <c r="BY795" i="5"/>
  <c r="DE795" i="5"/>
  <c r="BY613" i="5"/>
  <c r="DE613" i="5"/>
  <c r="DE656" i="5"/>
  <c r="BY656" i="5"/>
  <c r="BY421" i="5"/>
  <c r="DE421" i="5"/>
  <c r="CT149" i="5"/>
  <c r="BN149" i="5"/>
  <c r="BB727" i="5"/>
  <c r="CH727" i="5"/>
  <c r="CT760" i="5"/>
  <c r="BN760" i="5"/>
  <c r="BB458" i="5"/>
  <c r="CH458" i="5"/>
  <c r="BN427" i="5"/>
  <c r="CT427" i="5"/>
  <c r="BB544" i="5"/>
  <c r="CH544" i="5"/>
  <c r="CH791" i="5"/>
  <c r="BB791" i="5"/>
  <c r="CT856" i="5"/>
  <c r="BN856" i="5"/>
  <c r="DE545" i="5"/>
  <c r="BY545" i="5"/>
  <c r="BB952" i="5"/>
  <c r="CH952" i="5"/>
  <c r="CH186" i="5"/>
  <c r="BB186" i="5"/>
  <c r="DE723" i="5"/>
  <c r="BY723" i="5"/>
  <c r="CT139" i="5"/>
  <c r="BN139" i="5"/>
  <c r="CT97" i="5"/>
  <c r="BN97" i="5"/>
  <c r="DE159" i="5"/>
  <c r="BY159" i="5"/>
  <c r="BB557" i="5"/>
  <c r="CH557" i="5"/>
  <c r="BN254" i="5"/>
  <c r="CT254" i="5"/>
  <c r="BB809" i="5"/>
  <c r="CH809" i="5"/>
  <c r="CH850" i="5"/>
  <c r="BB850" i="5"/>
  <c r="BN719" i="5"/>
  <c r="CT719" i="5"/>
  <c r="CH512" i="5"/>
  <c r="BB512" i="5"/>
  <c r="CT654" i="5"/>
  <c r="BN654" i="5"/>
  <c r="CT492" i="5"/>
  <c r="BN492" i="5"/>
  <c r="DE998" i="5"/>
  <c r="BY998" i="5"/>
  <c r="CH531" i="5"/>
  <c r="BB531" i="5"/>
  <c r="CH940" i="5"/>
  <c r="BB940" i="5"/>
  <c r="BY300" i="5"/>
  <c r="DE300" i="5"/>
  <c r="DE155" i="5"/>
  <c r="BY155" i="5"/>
  <c r="DE678" i="5"/>
  <c r="BY678" i="5"/>
  <c r="DE752" i="5"/>
  <c r="BY752" i="5"/>
  <c r="CH742" i="5"/>
  <c r="BB742" i="5"/>
  <c r="CT497" i="5"/>
  <c r="BN497" i="5"/>
  <c r="DE701" i="5"/>
  <c r="BY701" i="5"/>
  <c r="BY225" i="5"/>
  <c r="DE225" i="5"/>
  <c r="CH103" i="5"/>
  <c r="BB103" i="5"/>
  <c r="DE958" i="5"/>
  <c r="BY958" i="5"/>
  <c r="CH291" i="5"/>
  <c r="BB291" i="5"/>
  <c r="CT313" i="5"/>
  <c r="BN313" i="5"/>
  <c r="DE173" i="5"/>
  <c r="BY173" i="5"/>
  <c r="CT873" i="5"/>
  <c r="BN873" i="5"/>
  <c r="BN274" i="5"/>
  <c r="CT274" i="5"/>
  <c r="BY872" i="5"/>
  <c r="DE872" i="5"/>
  <c r="CT350" i="5"/>
  <c r="BN350" i="5"/>
  <c r="K50" i="3"/>
  <c r="K52" i="3" s="1"/>
  <c r="K48" i="3"/>
  <c r="BY959" i="5"/>
  <c r="DE959" i="5"/>
  <c r="BN912" i="5"/>
  <c r="CT912" i="5"/>
  <c r="BN202" i="5"/>
  <c r="CT202" i="5"/>
  <c r="BY929" i="5"/>
  <c r="DE929" i="5"/>
  <c r="BB640" i="5"/>
  <c r="CH640" i="5"/>
  <c r="BN745" i="5"/>
  <c r="CT745" i="5"/>
  <c r="CH151" i="5"/>
  <c r="BB151" i="5"/>
  <c r="BY582" i="5"/>
  <c r="DE582" i="5"/>
  <c r="BB403" i="5"/>
  <c r="CH403" i="5"/>
  <c r="BN1013" i="5"/>
  <c r="CT1013" i="5"/>
  <c r="BB486" i="5"/>
  <c r="CH486" i="5"/>
  <c r="BN1010" i="5"/>
  <c r="CT1010" i="5"/>
  <c r="BN16" i="5"/>
  <c r="CT16" i="5"/>
  <c r="CH838" i="5"/>
  <c r="BB838" i="5"/>
  <c r="BB40" i="5"/>
  <c r="CH40" i="5"/>
  <c r="BY64" i="5"/>
  <c r="DE64" i="5"/>
  <c r="BN280" i="5"/>
  <c r="CT280" i="5"/>
  <c r="BB961" i="5"/>
  <c r="CH961" i="5"/>
  <c r="CT40" i="5"/>
  <c r="BN40" i="5"/>
  <c r="BN368" i="5"/>
  <c r="CT368" i="5"/>
  <c r="BB829" i="5"/>
  <c r="CH829" i="5"/>
  <c r="CT561" i="5"/>
  <c r="BN561" i="5"/>
  <c r="CH49" i="5"/>
  <c r="BB49" i="5"/>
  <c r="BB266" i="5"/>
  <c r="CH266" i="5"/>
  <c r="CT794" i="5"/>
  <c r="BN794" i="5"/>
  <c r="BN470" i="5"/>
  <c r="CT470" i="5"/>
  <c r="CT29" i="5"/>
  <c r="BN29" i="5"/>
  <c r="BN913" i="5"/>
  <c r="CT913" i="5"/>
  <c r="CH802" i="5"/>
  <c r="BB802" i="5"/>
  <c r="BN867" i="5"/>
  <c r="CT867" i="5"/>
  <c r="BY18" i="5"/>
  <c r="DE18" i="5"/>
  <c r="BB252" i="5"/>
  <c r="CH252" i="5"/>
  <c r="BN787" i="5"/>
  <c r="CT787" i="5"/>
  <c r="CT67" i="5"/>
  <c r="BN67" i="5"/>
  <c r="BN648" i="5"/>
  <c r="CT648" i="5"/>
  <c r="CH100" i="5"/>
  <c r="BB100" i="5"/>
  <c r="BN952" i="5"/>
  <c r="CT952" i="5"/>
  <c r="DE722" i="5"/>
  <c r="BY722" i="5"/>
  <c r="CT47" i="5"/>
  <c r="BN47" i="5"/>
  <c r="BY265" i="5"/>
  <c r="DE265" i="5"/>
  <c r="BN978" i="5"/>
  <c r="CT978" i="5"/>
  <c r="DE409" i="5"/>
  <c r="BY409" i="5"/>
  <c r="CH89" i="5"/>
  <c r="BB89" i="5"/>
  <c r="BB782" i="5"/>
  <c r="CH782" i="5"/>
  <c r="CH269" i="5"/>
  <c r="BB269" i="5"/>
  <c r="BB910" i="5"/>
  <c r="CH910" i="5"/>
  <c r="BB902" i="5"/>
  <c r="CH902" i="5"/>
  <c r="CH805" i="5"/>
  <c r="BB805" i="5"/>
  <c r="DE170" i="5"/>
  <c r="BY170" i="5"/>
  <c r="BN361" i="5"/>
  <c r="CT361" i="5"/>
  <c r="BY431" i="5"/>
  <c r="DE431" i="5"/>
  <c r="CH83" i="5"/>
  <c r="BB83" i="5"/>
  <c r="BN272" i="5"/>
  <c r="CT272" i="5"/>
  <c r="DE125" i="5"/>
  <c r="BY125" i="5"/>
  <c r="BN70" i="5"/>
  <c r="CT70" i="5"/>
  <c r="BN587" i="5"/>
  <c r="CT587" i="5"/>
  <c r="BN947" i="5"/>
  <c r="CT947" i="5"/>
  <c r="BY400" i="5"/>
  <c r="DE400" i="5"/>
  <c r="BN355" i="5"/>
  <c r="CT355" i="5"/>
  <c r="CT521" i="5"/>
  <c r="BN521" i="5"/>
  <c r="BN363" i="5"/>
  <c r="CT363" i="5"/>
  <c r="CH309" i="5"/>
  <c r="BB309" i="5"/>
  <c r="BY767" i="5"/>
  <c r="DE767" i="5"/>
  <c r="CH110" i="5"/>
  <c r="BB110" i="5"/>
  <c r="DE397" i="5"/>
  <c r="BY397" i="5"/>
  <c r="BY324" i="5"/>
  <c r="DE324" i="5"/>
  <c r="BB826" i="5"/>
  <c r="CH826" i="5"/>
  <c r="BY946" i="5"/>
  <c r="DE946" i="5"/>
  <c r="BN74" i="5"/>
  <c r="CT74" i="5"/>
  <c r="DE817" i="5"/>
  <c r="BY817" i="5"/>
  <c r="BB615" i="5"/>
  <c r="CH615" i="5"/>
  <c r="CH874" i="5"/>
  <c r="BB874" i="5"/>
  <c r="CT303" i="5"/>
  <c r="BN303" i="5"/>
  <c r="BY146" i="5"/>
  <c r="DE146" i="5"/>
  <c r="BN209" i="5"/>
  <c r="CT209" i="5"/>
  <c r="BN464" i="5"/>
  <c r="CT464" i="5"/>
  <c r="BN552" i="5"/>
  <c r="CT552" i="5"/>
  <c r="CT629" i="5"/>
  <c r="BN629" i="5"/>
  <c r="CT235" i="5"/>
  <c r="BN235" i="5"/>
  <c r="BN387" i="5"/>
  <c r="CT387" i="5"/>
  <c r="BB564" i="5"/>
  <c r="CH564" i="5"/>
  <c r="BB629" i="5"/>
  <c r="CH629" i="5"/>
  <c r="DE942" i="5"/>
  <c r="BY942" i="5"/>
  <c r="BN381" i="5"/>
  <c r="CT381" i="5"/>
  <c r="CT390" i="5"/>
  <c r="BN390" i="5"/>
  <c r="DE986" i="5"/>
  <c r="BY986" i="5"/>
  <c r="BY900" i="5"/>
  <c r="DE900" i="5"/>
  <c r="CT586" i="5"/>
  <c r="BN586" i="5"/>
  <c r="BB769" i="5"/>
  <c r="CH769" i="5"/>
  <c r="BN826" i="5"/>
  <c r="CT826" i="5"/>
  <c r="BB749" i="5"/>
  <c r="CH749" i="5"/>
  <c r="BN733" i="5"/>
  <c r="CT733" i="5"/>
  <c r="BN592" i="5"/>
  <c r="CT592" i="5"/>
  <c r="CT146" i="5"/>
  <c r="BN146" i="5"/>
  <c r="BN619" i="5"/>
  <c r="CT619" i="5"/>
  <c r="CH585" i="5"/>
  <c r="BB585" i="5"/>
  <c r="BN500" i="5"/>
  <c r="CT500" i="5"/>
  <c r="CH991" i="5"/>
  <c r="BB991" i="5"/>
  <c r="BN24" i="5"/>
  <c r="CT24" i="5"/>
  <c r="BN841" i="5"/>
  <c r="CT841" i="5"/>
  <c r="CT99" i="5"/>
  <c r="BN99" i="5"/>
  <c r="CH340" i="5"/>
  <c r="BB340" i="5"/>
  <c r="BN414" i="5"/>
  <c r="CT414" i="5"/>
  <c r="DE94" i="5"/>
  <c r="BY94" i="5"/>
  <c r="BN1001" i="5"/>
  <c r="CT1001" i="5"/>
  <c r="BY843" i="5"/>
  <c r="DE843" i="5"/>
  <c r="BN753" i="5"/>
  <c r="CT753" i="5"/>
  <c r="BY637" i="5"/>
  <c r="DE637" i="5"/>
  <c r="BN564" i="5"/>
  <c r="CT564" i="5"/>
  <c r="K11" i="3"/>
  <c r="L9" i="3"/>
  <c r="K13" i="3"/>
  <c r="BN670" i="5"/>
  <c r="CT670" i="5"/>
  <c r="DE717" i="5"/>
  <c r="BY717" i="5"/>
  <c r="DE746" i="5"/>
  <c r="BY746" i="5"/>
  <c r="DE887" i="5"/>
  <c r="BY887" i="5"/>
  <c r="CT119" i="5"/>
  <c r="BN119" i="5"/>
  <c r="CH337" i="5"/>
  <c r="BB337" i="5"/>
  <c r="CT495" i="5"/>
  <c r="BN495" i="5"/>
  <c r="CT356" i="5"/>
  <c r="BN356" i="5"/>
  <c r="BN905" i="5"/>
  <c r="CT905" i="5"/>
  <c r="DE201" i="5"/>
  <c r="BY201" i="5"/>
  <c r="CH438" i="5"/>
  <c r="BB438" i="5"/>
  <c r="CT15" i="5"/>
  <c r="BN15" i="5"/>
  <c r="CT943" i="5"/>
  <c r="BN943" i="5"/>
  <c r="CH116" i="5"/>
  <c r="BB116" i="5"/>
  <c r="BN968" i="5"/>
  <c r="CT968" i="5"/>
  <c r="DE827" i="5"/>
  <c r="BY827" i="5"/>
  <c r="CT740" i="5"/>
  <c r="BN740" i="5"/>
  <c r="BY356" i="5"/>
  <c r="DE356" i="5"/>
  <c r="CT263" i="5"/>
  <c r="BN263" i="5"/>
  <c r="CH843" i="5"/>
  <c r="BB843" i="5"/>
  <c r="DE89" i="5"/>
  <c r="BY89" i="5"/>
  <c r="CT493" i="5"/>
  <c r="BN493" i="5"/>
  <c r="CT343" i="5"/>
  <c r="BN343" i="5"/>
  <c r="CT736" i="5"/>
  <c r="BN736" i="5"/>
  <c r="CT63" i="5"/>
  <c r="BN63" i="5"/>
  <c r="CH117" i="5"/>
  <c r="BB117" i="5"/>
  <c r="CH529" i="5"/>
  <c r="BB529" i="5"/>
  <c r="DE604" i="5"/>
  <c r="BY604" i="5"/>
  <c r="DE664" i="5"/>
  <c r="BY664" i="5"/>
  <c r="CT885" i="5"/>
  <c r="BN885" i="5"/>
  <c r="BY394" i="5"/>
  <c r="DE394" i="5"/>
  <c r="CT129" i="5"/>
  <c r="BN129" i="5"/>
  <c r="CT89" i="5"/>
  <c r="BN89" i="5"/>
  <c r="DE139" i="5"/>
  <c r="BY139" i="5"/>
  <c r="CH519" i="5"/>
  <c r="BB519" i="5"/>
  <c r="DE875" i="5"/>
  <c r="BY875" i="5"/>
  <c r="BN284" i="5"/>
  <c r="CT284" i="5"/>
  <c r="BN270" i="5"/>
  <c r="CT270" i="5"/>
  <c r="CT698" i="5"/>
  <c r="BN698" i="5"/>
  <c r="BB213" i="5"/>
  <c r="CH213" i="5"/>
  <c r="DE594" i="5"/>
  <c r="BY594" i="5"/>
  <c r="CT135" i="5"/>
  <c r="BN135" i="5"/>
  <c r="DE992" i="5"/>
  <c r="BY992" i="5"/>
  <c r="DE652" i="5"/>
  <c r="BY652" i="5"/>
  <c r="BN541" i="5"/>
  <c r="CT541" i="5"/>
  <c r="CT463" i="5"/>
  <c r="BN463" i="5"/>
  <c r="CH756" i="5"/>
  <c r="BB756" i="5"/>
  <c r="CH69" i="5"/>
  <c r="BB69" i="5"/>
  <c r="CT406" i="5"/>
  <c r="BN406" i="5"/>
  <c r="CT798" i="5"/>
  <c r="BN798" i="5"/>
  <c r="DE994" i="5"/>
  <c r="BY994" i="5"/>
  <c r="BY927" i="5"/>
  <c r="DE927" i="5"/>
  <c r="BN252" i="5"/>
  <c r="CT252" i="5"/>
  <c r="BN887" i="5"/>
  <c r="CT887" i="5"/>
  <c r="CH489" i="5"/>
  <c r="BB489" i="5"/>
  <c r="CT77" i="5"/>
  <c r="BN77" i="5"/>
  <c r="DE209" i="5"/>
  <c r="BY209" i="5"/>
  <c r="CH915" i="5"/>
  <c r="BB915" i="5"/>
  <c r="CH119" i="5"/>
  <c r="BB119" i="5"/>
  <c r="CH25" i="5"/>
  <c r="BB25" i="5"/>
  <c r="DE124" i="5"/>
  <c r="BY124" i="5"/>
  <c r="CT267" i="5"/>
  <c r="BN267" i="5"/>
  <c r="DE639" i="5"/>
  <c r="BY639" i="5"/>
  <c r="DE120" i="5"/>
  <c r="BY120" i="5"/>
  <c r="BY445" i="5"/>
  <c r="DE445" i="5"/>
  <c r="DE81" i="5"/>
  <c r="BY81" i="5"/>
  <c r="CH428" i="5"/>
  <c r="BB428" i="5"/>
  <c r="CH812" i="5"/>
  <c r="BB812" i="5"/>
  <c r="BN993" i="5"/>
  <c r="CT993" i="5"/>
  <c r="BN799" i="5"/>
  <c r="CT799" i="5"/>
  <c r="CT487" i="5"/>
  <c r="BN487" i="5"/>
  <c r="BY612" i="5"/>
  <c r="DE612" i="5"/>
  <c r="BB914" i="5"/>
  <c r="CH914" i="5"/>
  <c r="DE268" i="5"/>
  <c r="BY268" i="5"/>
  <c r="BY924" i="5"/>
  <c r="DE924" i="5"/>
  <c r="BN602" i="5"/>
  <c r="CT602" i="5"/>
  <c r="BB623" i="5"/>
  <c r="CH623" i="5"/>
  <c r="BN248" i="5"/>
  <c r="CT248" i="5"/>
  <c r="CH975" i="5"/>
  <c r="BB975" i="5"/>
  <c r="BY564" i="5"/>
  <c r="DE564" i="5"/>
  <c r="CH905" i="5"/>
  <c r="BB905" i="5"/>
  <c r="CT812" i="5"/>
  <c r="BN812" i="5"/>
  <c r="DE65" i="5"/>
  <c r="BY65" i="5"/>
  <c r="BB278" i="5"/>
  <c r="CH278" i="5"/>
  <c r="CT160" i="5"/>
  <c r="BN160" i="5"/>
  <c r="BY562" i="5"/>
  <c r="DE562" i="5"/>
  <c r="DE515" i="5"/>
  <c r="BY515" i="5"/>
  <c r="BY743" i="5"/>
  <c r="DE743" i="5"/>
  <c r="BY338" i="5"/>
  <c r="DE338" i="5"/>
  <c r="BN791" i="5"/>
  <c r="CT791" i="5"/>
  <c r="BB561" i="5"/>
  <c r="CH561" i="5"/>
  <c r="CH551" i="5"/>
  <c r="BB551" i="5"/>
  <c r="BB98" i="5"/>
  <c r="CH98" i="5"/>
  <c r="BY387" i="5"/>
  <c r="DE387" i="5"/>
  <c r="BN818" i="5"/>
  <c r="CT818" i="5"/>
  <c r="CH294" i="5"/>
  <c r="BB294" i="5"/>
  <c r="CH849" i="5"/>
  <c r="BB849" i="5"/>
  <c r="BB768" i="5"/>
  <c r="CH768" i="5"/>
  <c r="BY495" i="5"/>
  <c r="DE495" i="5"/>
  <c r="BN566" i="5"/>
  <c r="CT566" i="5"/>
  <c r="BB232" i="5"/>
  <c r="CH232" i="5"/>
  <c r="BY753" i="5"/>
  <c r="DE753" i="5"/>
  <c r="BB76" i="5"/>
  <c r="CH76" i="5"/>
  <c r="BN72" i="5"/>
  <c r="CT72" i="5"/>
  <c r="DE59" i="5"/>
  <c r="BY59" i="5"/>
  <c r="BY289" i="5"/>
  <c r="DE289" i="5"/>
  <c r="BN620" i="5"/>
  <c r="CT620" i="5"/>
  <c r="CT100" i="5"/>
  <c r="BN100" i="5"/>
  <c r="CT985" i="5"/>
  <c r="BN985" i="5"/>
  <c r="BB832" i="5"/>
  <c r="CH832" i="5"/>
  <c r="BN805" i="5"/>
  <c r="CT805" i="5"/>
  <c r="CT884" i="5"/>
  <c r="BN884" i="5"/>
  <c r="BY158" i="5"/>
  <c r="DE158" i="5"/>
  <c r="CH173" i="5"/>
  <c r="BB173" i="5"/>
  <c r="DE894" i="5"/>
  <c r="BY894" i="5"/>
  <c r="BB482" i="5"/>
  <c r="CH482" i="5"/>
  <c r="CT115" i="5"/>
  <c r="BN115" i="5"/>
  <c r="DE616" i="5"/>
  <c r="BY616" i="5"/>
  <c r="CT293" i="5"/>
  <c r="BN293" i="5"/>
  <c r="CT859" i="5"/>
  <c r="BN859" i="5"/>
  <c r="BB324" i="5"/>
  <c r="CH324" i="5"/>
  <c r="BB847" i="5"/>
  <c r="CH847" i="5"/>
  <c r="DE242" i="5"/>
  <c r="BY242" i="5"/>
  <c r="BB200" i="5"/>
  <c r="CH200" i="5"/>
  <c r="BB68" i="5"/>
  <c r="CH68" i="5"/>
  <c r="BY671" i="5"/>
  <c r="DE671" i="5"/>
  <c r="BB638" i="5"/>
  <c r="CH638" i="5"/>
  <c r="CH315" i="5"/>
  <c r="BB315" i="5"/>
  <c r="CH643" i="5"/>
  <c r="BB643" i="5"/>
  <c r="BB966" i="5"/>
  <c r="CH966" i="5"/>
  <c r="DE260" i="5"/>
  <c r="BY260" i="5"/>
  <c r="BB967" i="5"/>
  <c r="CH967" i="5"/>
  <c r="BN824" i="5"/>
  <c r="CT824" i="5"/>
  <c r="BN763" i="5"/>
  <c r="CT763" i="5"/>
  <c r="CT777" i="5"/>
  <c r="BN777" i="5"/>
  <c r="BB1001" i="5"/>
  <c r="CH1001" i="5"/>
  <c r="BY72" i="5"/>
  <c r="DE72" i="5"/>
  <c r="BB683" i="5"/>
  <c r="CH683" i="5"/>
  <c r="CH296" i="5"/>
  <c r="BB296" i="5"/>
  <c r="BN550" i="5"/>
  <c r="CT550" i="5"/>
  <c r="BB820" i="5"/>
  <c r="CH820" i="5"/>
  <c r="BB382" i="5"/>
  <c r="CH382" i="5"/>
  <c r="DE536" i="5"/>
  <c r="BY536" i="5"/>
  <c r="BB225" i="5"/>
  <c r="CH225" i="5"/>
  <c r="BN312" i="5"/>
  <c r="CT312" i="5"/>
  <c r="CH152" i="5"/>
  <c r="BB152" i="5"/>
  <c r="BB896" i="5"/>
  <c r="CH896" i="5"/>
  <c r="BN48" i="5"/>
  <c r="CT48" i="5"/>
  <c r="BB542" i="5"/>
  <c r="CH542" i="5"/>
  <c r="BY698" i="5"/>
  <c r="DE698" i="5"/>
  <c r="DE350" i="5"/>
  <c r="BY350" i="5"/>
  <c r="BY373" i="5"/>
  <c r="DE373" i="5"/>
  <c r="CT416" i="5"/>
  <c r="BN416" i="5"/>
  <c r="BY286" i="5"/>
  <c r="DE286" i="5"/>
  <c r="BN232" i="5"/>
  <c r="CT232" i="5"/>
  <c r="BB681" i="5"/>
  <c r="CH681" i="5"/>
  <c r="CT625" i="5"/>
  <c r="BN625" i="5"/>
  <c r="CT585" i="5"/>
  <c r="BN585" i="5"/>
  <c r="BB496" i="5"/>
  <c r="CH496" i="5"/>
  <c r="BB28" i="5"/>
  <c r="CH28" i="5"/>
  <c r="BY550" i="5"/>
  <c r="DE550" i="5"/>
  <c r="DE178" i="5"/>
  <c r="BY178" i="5"/>
  <c r="BB80" i="5"/>
  <c r="CH80" i="5"/>
  <c r="CH412" i="5"/>
  <c r="BB412" i="5"/>
  <c r="CH177" i="5"/>
  <c r="BB177" i="5"/>
  <c r="BB276" i="5"/>
  <c r="CH276" i="5"/>
  <c r="BB383" i="5"/>
  <c r="CH383" i="5"/>
  <c r="BY836" i="5"/>
  <c r="DE836" i="5"/>
  <c r="BN308" i="5"/>
  <c r="CT308" i="5"/>
  <c r="BB695" i="5"/>
  <c r="CH695" i="5"/>
  <c r="BB898" i="5"/>
  <c r="CH898" i="5"/>
  <c r="BB448" i="5"/>
  <c r="CH448" i="5"/>
  <c r="L49" i="3"/>
  <c r="M45" i="3"/>
  <c r="L47" i="3"/>
  <c r="BB358" i="5"/>
  <c r="CH358" i="5"/>
  <c r="CT813" i="5"/>
  <c r="BN813" i="5"/>
  <c r="CT796" i="5"/>
  <c r="BN796" i="5"/>
  <c r="CH131" i="5"/>
  <c r="BB131" i="5"/>
  <c r="CH396" i="5"/>
  <c r="BB396" i="5"/>
  <c r="BY862" i="5"/>
  <c r="DE862" i="5"/>
  <c r="BY667" i="5"/>
  <c r="DE667" i="5"/>
  <c r="DE788" i="5"/>
  <c r="BY788" i="5"/>
  <c r="BY361" i="5"/>
  <c r="DE361" i="5"/>
  <c r="BB449" i="5"/>
  <c r="CH449" i="5"/>
  <c r="DE575" i="5"/>
  <c r="BY575" i="5"/>
  <c r="BY1009" i="5"/>
  <c r="DE1009" i="5"/>
  <c r="DE859" i="5"/>
  <c r="BY859" i="5"/>
  <c r="CT143" i="5"/>
  <c r="BN143" i="5"/>
  <c r="DE291" i="5"/>
  <c r="BY291" i="5"/>
  <c r="BY374" i="5"/>
  <c r="DE374" i="5"/>
  <c r="BY219" i="5"/>
  <c r="DE219" i="5"/>
  <c r="BY903" i="5"/>
  <c r="DE903" i="5"/>
  <c r="CT103" i="5"/>
  <c r="BN103" i="5"/>
  <c r="BN658" i="5"/>
  <c r="CT658" i="5"/>
  <c r="BY399" i="5"/>
  <c r="DE399" i="5"/>
  <c r="CH919" i="5"/>
  <c r="BB919" i="5"/>
  <c r="BN837" i="5"/>
  <c r="CT837" i="5"/>
  <c r="BB900" i="5"/>
  <c r="CH900" i="5"/>
  <c r="BY925" i="5"/>
  <c r="DE925" i="5"/>
  <c r="DE79" i="5"/>
  <c r="BY79" i="5"/>
  <c r="K65" i="3"/>
  <c r="K67" i="3"/>
  <c r="L63" i="3"/>
  <c r="BB114" i="5"/>
  <c r="CH114" i="5"/>
  <c r="BY883" i="5"/>
  <c r="DE883" i="5"/>
  <c r="CT433" i="5"/>
  <c r="BN433" i="5"/>
  <c r="BY330" i="5"/>
  <c r="DE330" i="5"/>
  <c r="CT327" i="5"/>
  <c r="BN327" i="5"/>
  <c r="CH143" i="5"/>
  <c r="BB143" i="5"/>
  <c r="CT631" i="5"/>
  <c r="BN631" i="5"/>
  <c r="CH290" i="5"/>
  <c r="BB290" i="5"/>
  <c r="CT601" i="5"/>
  <c r="BN601" i="5"/>
  <c r="CH153" i="5"/>
  <c r="BB153" i="5"/>
  <c r="BN249" i="5"/>
  <c r="CT249" i="5"/>
  <c r="BY691" i="5"/>
  <c r="DE691" i="5"/>
  <c r="CT996" i="5"/>
  <c r="BN996" i="5"/>
  <c r="DE75" i="5"/>
  <c r="BY75" i="5"/>
  <c r="BN214" i="5"/>
  <c r="CT214" i="5"/>
  <c r="BB741" i="5"/>
  <c r="CH741" i="5"/>
  <c r="DE272" i="5"/>
  <c r="BY272" i="5"/>
  <c r="BB593" i="5"/>
  <c r="CH593" i="5"/>
  <c r="BY877" i="5"/>
  <c r="DE877" i="5"/>
  <c r="DE618" i="5"/>
  <c r="BY618" i="5"/>
  <c r="BN195" i="5"/>
  <c r="CT195" i="5"/>
  <c r="BB359" i="5"/>
  <c r="CH359" i="5"/>
  <c r="CH289" i="5"/>
  <c r="BB289" i="5"/>
  <c r="BB1011" i="5"/>
  <c r="CH1011" i="5"/>
  <c r="CH312" i="5"/>
  <c r="BB312" i="5"/>
  <c r="BY663" i="5"/>
  <c r="DE663" i="5"/>
  <c r="BB392" i="5"/>
  <c r="CH392" i="5"/>
  <c r="BY297" i="5"/>
  <c r="DE297" i="5"/>
  <c r="DE704" i="5"/>
  <c r="BY704" i="5"/>
  <c r="BY967" i="5"/>
  <c r="DE967" i="5"/>
  <c r="BY874" i="5"/>
  <c r="DE874" i="5"/>
  <c r="DE349" i="5"/>
  <c r="BY349" i="5"/>
  <c r="BY935" i="5"/>
  <c r="DE935" i="5"/>
  <c r="CT507" i="5"/>
  <c r="BN507" i="5"/>
  <c r="BY889" i="5"/>
  <c r="DE889" i="5"/>
  <c r="BN797" i="5"/>
  <c r="CT797" i="5"/>
  <c r="BB457" i="5"/>
  <c r="CH457" i="5"/>
  <c r="CT858" i="5"/>
  <c r="BN858" i="5"/>
  <c r="BB536" i="5"/>
  <c r="CH536" i="5"/>
  <c r="CT424" i="5"/>
  <c r="BN424" i="5"/>
  <c r="CT800" i="5"/>
  <c r="BN800" i="5"/>
  <c r="BB767" i="5"/>
  <c r="CH767" i="5"/>
  <c r="CH161" i="5"/>
  <c r="BB161" i="5"/>
  <c r="DE898" i="5"/>
  <c r="BY898" i="5"/>
  <c r="CT177" i="5"/>
  <c r="BN177" i="5"/>
  <c r="BB336" i="5"/>
  <c r="CH336" i="5"/>
  <c r="DE447" i="5"/>
  <c r="BY447" i="5"/>
  <c r="BB602" i="5"/>
  <c r="CH602" i="5"/>
  <c r="BY635" i="5"/>
  <c r="DE635" i="5"/>
  <c r="BB633" i="5"/>
  <c r="CH633" i="5"/>
  <c r="CH332" i="5"/>
  <c r="BB332" i="5"/>
  <c r="BB691" i="5"/>
  <c r="CH691" i="5"/>
  <c r="BY48" i="5"/>
  <c r="DE48" i="5"/>
  <c r="BY574" i="5"/>
  <c r="DE574" i="5"/>
  <c r="CT920" i="5"/>
  <c r="BN920" i="5"/>
  <c r="CT880" i="5"/>
  <c r="BN880" i="5"/>
  <c r="BY733" i="5"/>
  <c r="DE733" i="5"/>
  <c r="DE280" i="5"/>
  <c r="BY280" i="5"/>
  <c r="BN178" i="5"/>
  <c r="CT178" i="5"/>
  <c r="BY334" i="5"/>
  <c r="DE334" i="5"/>
  <c r="BY156" i="5"/>
  <c r="DE156" i="5"/>
  <c r="BY634" i="5"/>
  <c r="DE634" i="5"/>
  <c r="BY812" i="5"/>
  <c r="DE812" i="5"/>
  <c r="BY763" i="5"/>
  <c r="DE763" i="5"/>
  <c r="DE505" i="5"/>
  <c r="BY505" i="5"/>
  <c r="BY132" i="5"/>
  <c r="DE132" i="5"/>
  <c r="BN695" i="5"/>
  <c r="CT695" i="5"/>
  <c r="BB815" i="5"/>
  <c r="CH815" i="5"/>
  <c r="BN344" i="5"/>
  <c r="CT344" i="5"/>
  <c r="DE102" i="5"/>
  <c r="BY102" i="5"/>
  <c r="CH300" i="5"/>
  <c r="BB300" i="5"/>
  <c r="CT330" i="5"/>
  <c r="BN330" i="5"/>
  <c r="CT109" i="5"/>
  <c r="BN109" i="5"/>
  <c r="BN78" i="5"/>
  <c r="CT78" i="5"/>
  <c r="BB761" i="5"/>
  <c r="CH761" i="5"/>
  <c r="BY166" i="5"/>
  <c r="DE166" i="5"/>
  <c r="BN898" i="5"/>
  <c r="CT898" i="5"/>
  <c r="BB138" i="5"/>
  <c r="CH138" i="5"/>
  <c r="BB367" i="5"/>
  <c r="CH367" i="5"/>
  <c r="CH795" i="5"/>
  <c r="BB795" i="5"/>
  <c r="CH418" i="5"/>
  <c r="BB418" i="5"/>
  <c r="CH129" i="5"/>
  <c r="BB129" i="5"/>
  <c r="BY813" i="5"/>
  <c r="DE813" i="5"/>
  <c r="BY489" i="5"/>
  <c r="DE489" i="5"/>
  <c r="CT301" i="5"/>
  <c r="BN301" i="5"/>
  <c r="CH316" i="5"/>
  <c r="BB316" i="5"/>
  <c r="DE309" i="5"/>
  <c r="BY309" i="5"/>
  <c r="BY248" i="5"/>
  <c r="DE248" i="5"/>
  <c r="BN801" i="5"/>
  <c r="CT801" i="5"/>
  <c r="BY725" i="5"/>
  <c r="DE725" i="5"/>
  <c r="BY188" i="5"/>
  <c r="DE188" i="5"/>
  <c r="CT191" i="5"/>
  <c r="BN191" i="5"/>
  <c r="BY955" i="5"/>
  <c r="DE955" i="5"/>
  <c r="BY328" i="5"/>
  <c r="DE328" i="5"/>
  <c r="BY552" i="5"/>
  <c r="DE552" i="5"/>
  <c r="BY391" i="5"/>
  <c r="DE391" i="5"/>
  <c r="DE974" i="5"/>
  <c r="BY974" i="5"/>
  <c r="BN783" i="5"/>
  <c r="CT783" i="5"/>
  <c r="BB284" i="5"/>
  <c r="CH284" i="5"/>
  <c r="BB72" i="5"/>
  <c r="CH72" i="5"/>
  <c r="BY558" i="5"/>
  <c r="DE558" i="5"/>
  <c r="CT467" i="5"/>
  <c r="BN467" i="5"/>
  <c r="BN652" i="5"/>
  <c r="CT652" i="5"/>
  <c r="DE82" i="5"/>
  <c r="BY82" i="5"/>
  <c r="BY793" i="5"/>
  <c r="DE793" i="5"/>
  <c r="BB14" i="5"/>
  <c r="CH14" i="5"/>
  <c r="BY626" i="5"/>
  <c r="DE626" i="5"/>
  <c r="BB648" i="5"/>
  <c r="CH648" i="5"/>
  <c r="BB88" i="5"/>
  <c r="CH88" i="5"/>
  <c r="CT154" i="5"/>
  <c r="BN154" i="5"/>
  <c r="BB381" i="5"/>
  <c r="CH381" i="5"/>
  <c r="BB721" i="5"/>
  <c r="CH721" i="5"/>
  <c r="BB733" i="5"/>
  <c r="CH733" i="5"/>
  <c r="BB198" i="5"/>
  <c r="CH198" i="5"/>
  <c r="DE932" i="5"/>
  <c r="BY932" i="5"/>
  <c r="CH105" i="5"/>
  <c r="BB105" i="5"/>
  <c r="BY189" i="5"/>
  <c r="DE189" i="5"/>
  <c r="CH932" i="5"/>
  <c r="BB932" i="5"/>
  <c r="CT339" i="5"/>
  <c r="BN339" i="5"/>
  <c r="CT420" i="5"/>
  <c r="BN420" i="5"/>
  <c r="CH90" i="5"/>
  <c r="BB90" i="5"/>
  <c r="BB547" i="5"/>
  <c r="CH547" i="5"/>
  <c r="CH265" i="5"/>
  <c r="BB265" i="5"/>
  <c r="CT112" i="5"/>
  <c r="BN112" i="5"/>
  <c r="DE744" i="5"/>
  <c r="BY744" i="5"/>
  <c r="CH75" i="5"/>
  <c r="BB75" i="5"/>
  <c r="BB786" i="5"/>
  <c r="CH786" i="5"/>
  <c r="DE493" i="5"/>
  <c r="BY493" i="5"/>
  <c r="BY492" i="5"/>
  <c r="DE492" i="5"/>
  <c r="DE424" i="5"/>
  <c r="BY424" i="5"/>
  <c r="DE518" i="5"/>
  <c r="BY518" i="5"/>
  <c r="BY895" i="5"/>
  <c r="DE895" i="5"/>
  <c r="DE161" i="5"/>
  <c r="BY161" i="5"/>
  <c r="DE907" i="5"/>
  <c r="BY907" i="5"/>
  <c r="CH29" i="5"/>
  <c r="BB29" i="5"/>
  <c r="CH507" i="5"/>
  <c r="BB507" i="5"/>
  <c r="BB569" i="5"/>
  <c r="CH569" i="5"/>
  <c r="CH133" i="5"/>
  <c r="BB133" i="5"/>
  <c r="BY165" i="5"/>
  <c r="DE165" i="5"/>
  <c r="DE15" i="5"/>
  <c r="BY15" i="5"/>
  <c r="BY866" i="5"/>
  <c r="DE866" i="5"/>
  <c r="CT942" i="5"/>
  <c r="BN942" i="5"/>
  <c r="CT217" i="5"/>
  <c r="BN217" i="5"/>
  <c r="CH125" i="5"/>
  <c r="BB125" i="5"/>
  <c r="DE253" i="5"/>
  <c r="BY253" i="5"/>
  <c r="BY249" i="5"/>
  <c r="DE249" i="5"/>
  <c r="BN126" i="5"/>
  <c r="CT126" i="5"/>
  <c r="BN713" i="5"/>
  <c r="CT713" i="5"/>
  <c r="DE121" i="5"/>
  <c r="BY121" i="5"/>
  <c r="DE854" i="5"/>
  <c r="BY854" i="5"/>
  <c r="BY484" i="5"/>
  <c r="DE484" i="5"/>
  <c r="CH860" i="5"/>
  <c r="BB860" i="5"/>
  <c r="CH577" i="5"/>
  <c r="BB577" i="5"/>
  <c r="DE858" i="5"/>
  <c r="BY858" i="5"/>
  <c r="CT525" i="5"/>
  <c r="BN525" i="5"/>
  <c r="DE533" i="5"/>
  <c r="BY533" i="5"/>
  <c r="DE41" i="5"/>
  <c r="BY41" i="5"/>
  <c r="CH113" i="5"/>
  <c r="BB113" i="5"/>
  <c r="CH855" i="5"/>
  <c r="BB855" i="5"/>
  <c r="BB645" i="5"/>
  <c r="CH645" i="5"/>
  <c r="BY388" i="5"/>
  <c r="DE388" i="5"/>
  <c r="CH708" i="5"/>
  <c r="BB708" i="5"/>
  <c r="CT397" i="5"/>
  <c r="BN397" i="5"/>
  <c r="CT662" i="5"/>
  <c r="BN662" i="5"/>
  <c r="CH362" i="5"/>
  <c r="BB362" i="5"/>
  <c r="DE93" i="5"/>
  <c r="BY93" i="5"/>
  <c r="CT219" i="5"/>
  <c r="BN219" i="5"/>
  <c r="CT819" i="5"/>
  <c r="BN819" i="5"/>
  <c r="CT335" i="5"/>
  <c r="BN335" i="5"/>
  <c r="BN701" i="5"/>
  <c r="CT701" i="5"/>
  <c r="BN498" i="5"/>
  <c r="CT498" i="5"/>
  <c r="CH426" i="5"/>
  <c r="BB426" i="5"/>
  <c r="DE474" i="5"/>
  <c r="BY474" i="5"/>
  <c r="DE710" i="5"/>
  <c r="BY710" i="5"/>
  <c r="BB738" i="5"/>
  <c r="CH738" i="5"/>
  <c r="BN579" i="5"/>
  <c r="CT579" i="5"/>
  <c r="DE131" i="5"/>
  <c r="BY131" i="5"/>
  <c r="BY319" i="5"/>
  <c r="DE319" i="5"/>
  <c r="DE868" i="5"/>
  <c r="BY868" i="5"/>
  <c r="DE532" i="5"/>
  <c r="BY532" i="5"/>
  <c r="DE742" i="5"/>
  <c r="BY742" i="5"/>
  <c r="CH94" i="5"/>
  <c r="BB94" i="5"/>
  <c r="CT868" i="5"/>
  <c r="BN868" i="5"/>
  <c r="CH537" i="5"/>
  <c r="BB537" i="5"/>
  <c r="BB835" i="5"/>
  <c r="CH835" i="5"/>
  <c r="DE756" i="5"/>
  <c r="BY756" i="5"/>
  <c r="CT364" i="5"/>
  <c r="BN364" i="5"/>
  <c r="CT678" i="5"/>
  <c r="BN678" i="5"/>
  <c r="DE157" i="5"/>
  <c r="BY157" i="5"/>
  <c r="BB130" i="5"/>
  <c r="CH130" i="5"/>
  <c r="BN425" i="5"/>
  <c r="CT425" i="5"/>
  <c r="DE285" i="5"/>
  <c r="BY285" i="5"/>
  <c r="CT45" i="5"/>
  <c r="BN45" i="5"/>
  <c r="BB642" i="5"/>
  <c r="CH642" i="5"/>
  <c r="DE153" i="5"/>
  <c r="BY153" i="5"/>
  <c r="DE84" i="5"/>
  <c r="BY84" i="5"/>
  <c r="BB545" i="5"/>
  <c r="CH545" i="5"/>
  <c r="BB518" i="5"/>
  <c r="CH518" i="5"/>
  <c r="CH722" i="5"/>
  <c r="BB722" i="5"/>
  <c r="CH800" i="5"/>
  <c r="BB800" i="5"/>
  <c r="DE123" i="5"/>
  <c r="BY123" i="5"/>
  <c r="CT754" i="5"/>
  <c r="BN754" i="5"/>
  <c r="BB467" i="5"/>
  <c r="CH467" i="5"/>
  <c r="CT86" i="5"/>
  <c r="BN86" i="5"/>
  <c r="BN730" i="5"/>
  <c r="CT730" i="5"/>
  <c r="BY221" i="5"/>
  <c r="DE221" i="5"/>
  <c r="BY547" i="5"/>
  <c r="DE547" i="5"/>
  <c r="CT862" i="5"/>
  <c r="BN862" i="5"/>
  <c r="BN917" i="5"/>
  <c r="CT917" i="5"/>
  <c r="CH397" i="5"/>
  <c r="BB397" i="5"/>
  <c r="CT299" i="5"/>
  <c r="BN299" i="5"/>
  <c r="BB460" i="5"/>
  <c r="CH460" i="5"/>
  <c r="DE498" i="5"/>
  <c r="BY498" i="5"/>
  <c r="BB538" i="5"/>
  <c r="CH538" i="5"/>
  <c r="CH924" i="5"/>
  <c r="BB924" i="5"/>
  <c r="DE425" i="5"/>
  <c r="BY425" i="5"/>
  <c r="DE449" i="5"/>
  <c r="BY449" i="5"/>
  <c r="CT405" i="5"/>
  <c r="BN405" i="5"/>
  <c r="BN705" i="5"/>
  <c r="CT705" i="5"/>
  <c r="CH951" i="5"/>
  <c r="BB951" i="5"/>
  <c r="BB468" i="5"/>
  <c r="CH468" i="5"/>
  <c r="BN603" i="5"/>
  <c r="CT603" i="5"/>
  <c r="BN212" i="5"/>
  <c r="CT212" i="5"/>
  <c r="CH783" i="5"/>
  <c r="BB783" i="5"/>
  <c r="BY54" i="5"/>
  <c r="DE54" i="5"/>
  <c r="BY665" i="5"/>
  <c r="DE665" i="5"/>
  <c r="CH903" i="5"/>
  <c r="BB903" i="5"/>
  <c r="BB787" i="5"/>
  <c r="CH787" i="5"/>
  <c r="BY196" i="5"/>
  <c r="DE196" i="5"/>
  <c r="CH156" i="5"/>
  <c r="BB156" i="5"/>
  <c r="DE837" i="5"/>
  <c r="BY837" i="5"/>
  <c r="BY200" i="5"/>
  <c r="DE200" i="5"/>
  <c r="BN861" i="5"/>
  <c r="CT861" i="5"/>
  <c r="J66" i="3"/>
  <c r="J68" i="3" s="1"/>
  <c r="J70" i="3" s="1"/>
  <c r="CT337" i="5"/>
  <c r="BN337" i="5"/>
  <c r="DE879" i="5"/>
  <c r="BY879" i="5"/>
  <c r="BB510" i="5"/>
  <c r="CH510" i="5"/>
  <c r="BB933" i="5"/>
  <c r="CH933" i="5"/>
  <c r="DE501" i="5"/>
  <c r="BY501" i="5"/>
  <c r="DE240" i="5"/>
  <c r="BY240" i="5"/>
  <c r="CH927" i="5"/>
  <c r="BB927" i="5"/>
  <c r="BB170" i="5"/>
  <c r="CH170" i="5"/>
  <c r="DE25" i="5"/>
  <c r="BY25" i="5"/>
  <c r="BB696" i="5"/>
  <c r="CH696" i="5"/>
  <c r="BB647" i="5"/>
  <c r="CH647" i="5"/>
  <c r="DE524" i="5"/>
  <c r="BY524" i="5"/>
  <c r="DE239" i="5"/>
  <c r="BY239" i="5"/>
  <c r="CH343" i="5"/>
  <c r="BB343" i="5"/>
  <c r="CH845" i="5"/>
  <c r="BB845" i="5"/>
  <c r="CT432" i="5"/>
  <c r="BN432" i="5"/>
  <c r="BN638" i="5"/>
  <c r="CT638" i="5"/>
  <c r="DE35" i="5"/>
  <c r="BY35" i="5"/>
  <c r="DE135" i="5"/>
  <c r="BY135" i="5"/>
  <c r="BN250" i="5"/>
  <c r="CT250" i="5"/>
  <c r="BY1013" i="5"/>
  <c r="DE1013" i="5"/>
  <c r="BN238" i="5"/>
  <c r="CT238" i="5"/>
  <c r="DE984" i="5"/>
  <c r="BY984" i="5"/>
  <c r="DE734" i="5"/>
  <c r="BY734" i="5"/>
  <c r="CT690" i="5"/>
  <c r="BN690" i="5"/>
  <c r="CT354" i="5"/>
  <c r="BN354" i="5"/>
  <c r="BY30" i="5"/>
  <c r="DE30" i="5"/>
  <c r="CT21" i="5"/>
  <c r="BN21" i="5"/>
  <c r="DE738" i="5"/>
  <c r="BY738" i="5"/>
  <c r="BY184" i="5"/>
  <c r="DE184" i="5"/>
  <c r="CT396" i="5"/>
  <c r="BN396" i="5"/>
  <c r="BB453" i="5"/>
  <c r="CH453" i="5"/>
  <c r="DE930" i="5"/>
  <c r="BY930" i="5"/>
  <c r="BB1012" i="5"/>
  <c r="CH1012" i="5"/>
  <c r="BB560" i="5"/>
  <c r="CH560" i="5"/>
  <c r="BB856" i="5"/>
  <c r="CH856" i="5"/>
  <c r="CH481" i="5"/>
  <c r="BB481" i="5"/>
  <c r="BN804" i="5"/>
  <c r="CT804" i="5"/>
  <c r="DE709" i="5"/>
  <c r="BY709" i="5"/>
  <c r="BY142" i="5"/>
  <c r="DE142" i="5"/>
  <c r="BB379" i="5"/>
  <c r="CH379" i="5"/>
  <c r="CT388" i="5"/>
  <c r="BN388" i="5"/>
  <c r="BB22" i="5"/>
  <c r="CH22" i="5"/>
  <c r="DE968" i="5"/>
  <c r="BY968" i="5"/>
  <c r="BY583" i="5"/>
  <c r="DE583" i="5"/>
  <c r="CH42" i="5"/>
  <c r="BB42" i="5"/>
  <c r="BY681" i="5"/>
  <c r="DE681" i="5"/>
  <c r="BB64" i="5"/>
  <c r="CH64" i="5"/>
  <c r="BB365" i="5"/>
  <c r="CH365" i="5"/>
  <c r="BN890" i="5"/>
  <c r="CT890" i="5"/>
  <c r="BB574" i="5"/>
  <c r="CH574" i="5"/>
  <c r="CH317" i="5"/>
  <c r="BB317" i="5"/>
  <c r="BN524" i="5"/>
  <c r="CT524" i="5"/>
  <c r="DE539" i="5"/>
  <c r="BY539" i="5"/>
  <c r="CT756" i="5"/>
  <c r="BN756" i="5"/>
  <c r="CH870" i="5"/>
  <c r="BB870" i="5"/>
  <c r="CH612" i="5"/>
  <c r="BB612" i="5"/>
  <c r="DE411" i="5"/>
  <c r="BY411" i="5"/>
  <c r="BB407" i="5"/>
  <c r="CH407" i="5"/>
  <c r="CT682" i="5"/>
  <c r="BN682" i="5"/>
  <c r="CT532" i="5"/>
  <c r="BN532" i="5"/>
  <c r="CH513" i="5"/>
  <c r="BB513" i="5"/>
  <c r="CT971" i="5"/>
  <c r="BN971" i="5"/>
  <c r="BN697" i="5"/>
  <c r="CT697" i="5"/>
  <c r="DE69" i="5"/>
  <c r="BY69" i="5"/>
  <c r="CT450" i="5"/>
  <c r="BN450" i="5"/>
  <c r="BY504" i="5"/>
  <c r="DE504" i="5"/>
  <c r="CT73" i="5"/>
  <c r="BN73" i="5"/>
  <c r="BN769" i="5"/>
  <c r="CT769" i="5"/>
  <c r="CH112" i="5"/>
  <c r="BB112" i="5"/>
  <c r="CT98" i="5"/>
  <c r="BN98" i="5"/>
  <c r="DE794" i="5"/>
  <c r="BY794" i="5"/>
  <c r="CT714" i="5"/>
  <c r="BN714" i="5"/>
  <c r="CT145" i="5"/>
  <c r="BN145" i="5"/>
  <c r="BY358" i="5"/>
  <c r="DE358" i="5"/>
  <c r="BY207" i="5"/>
  <c r="DE207" i="5"/>
  <c r="DE339" i="5"/>
  <c r="BY339" i="5"/>
  <c r="DE428" i="5"/>
  <c r="BY428" i="5"/>
  <c r="CH972" i="5"/>
  <c r="BB972" i="5"/>
  <c r="BY845" i="5"/>
  <c r="DE845" i="5"/>
  <c r="DE250" i="5"/>
  <c r="BY250" i="5"/>
  <c r="CH444" i="5"/>
  <c r="BB444" i="5"/>
  <c r="BB941" i="5"/>
  <c r="CH941" i="5"/>
  <c r="BY619" i="5"/>
  <c r="DE619" i="5"/>
  <c r="CH209" i="5"/>
  <c r="BB209" i="5"/>
  <c r="BB650" i="5"/>
  <c r="CH650" i="5"/>
  <c r="DE197" i="5"/>
  <c r="BY197" i="5"/>
  <c r="CH877" i="5"/>
  <c r="BB877" i="5"/>
  <c r="CH807" i="5"/>
  <c r="BB807" i="5"/>
  <c r="DE941" i="5"/>
  <c r="BY941" i="5"/>
  <c r="BN717" i="5"/>
  <c r="CT717" i="5"/>
  <c r="DE807" i="5"/>
  <c r="BY807" i="5"/>
  <c r="CT764" i="5"/>
  <c r="BN764" i="5"/>
  <c r="CT53" i="5"/>
  <c r="BN53" i="5"/>
  <c r="DE177" i="5"/>
  <c r="BY177" i="5"/>
  <c r="CH59" i="5"/>
  <c r="BB59" i="5"/>
  <c r="CT106" i="5"/>
  <c r="BN106" i="5"/>
  <c r="BY255" i="5"/>
  <c r="DE255" i="5"/>
  <c r="DE647" i="5"/>
  <c r="BY647" i="5"/>
  <c r="BB719" i="5"/>
  <c r="CH719" i="5"/>
  <c r="CH684" i="5"/>
  <c r="BB684" i="5"/>
  <c r="CH483" i="5"/>
  <c r="BB483" i="5"/>
  <c r="DE662" i="5"/>
  <c r="BY662" i="5"/>
  <c r="CH39" i="5"/>
  <c r="BB39" i="5"/>
  <c r="CT724" i="5"/>
  <c r="BN724" i="5"/>
  <c r="BN833" i="5"/>
  <c r="CT833" i="5"/>
  <c r="CH86" i="5"/>
  <c r="BB86" i="5"/>
  <c r="CH93" i="5"/>
  <c r="BB93" i="5"/>
  <c r="CT147" i="5"/>
  <c r="BN147" i="5"/>
  <c r="CT137" i="5"/>
  <c r="BN137" i="5"/>
  <c r="CT442" i="5"/>
  <c r="BN442" i="5"/>
  <c r="BN540" i="5"/>
  <c r="CT540" i="5"/>
  <c r="BB705" i="5"/>
  <c r="CH705" i="5"/>
  <c r="CH616" i="5"/>
  <c r="BB616" i="5"/>
  <c r="CT402" i="5"/>
  <c r="BN402" i="5"/>
  <c r="CT496" i="5"/>
  <c r="BN496" i="5"/>
  <c r="CH833" i="5"/>
  <c r="BB833" i="5"/>
  <c r="DE792" i="5"/>
  <c r="BY792" i="5"/>
  <c r="CH541" i="5"/>
  <c r="BB541" i="5"/>
  <c r="BN712" i="5"/>
  <c r="CT712" i="5"/>
  <c r="BB191" i="5"/>
  <c r="CH191" i="5"/>
  <c r="CH295" i="5"/>
  <c r="BB295" i="5"/>
  <c r="BB494" i="5"/>
  <c r="CH494" i="5"/>
  <c r="CH485" i="5"/>
  <c r="BB485" i="5"/>
  <c r="CT485" i="5"/>
  <c r="BN485" i="5"/>
  <c r="BY944" i="5"/>
  <c r="DE944" i="5"/>
  <c r="BY463" i="5"/>
  <c r="DE463" i="5"/>
  <c r="DE19" i="5"/>
  <c r="BY19" i="5"/>
  <c r="CH323" i="5"/>
  <c r="BB323" i="5"/>
  <c r="BB1006" i="5"/>
  <c r="CH1006" i="5"/>
  <c r="CT504" i="5"/>
  <c r="BN504" i="5"/>
  <c r="BN362" i="5"/>
  <c r="CT362" i="5"/>
  <c r="DE423" i="5"/>
  <c r="BY423" i="5"/>
  <c r="CT864" i="5"/>
  <c r="BN864" i="5"/>
  <c r="BB210" i="5"/>
  <c r="CH210" i="5"/>
  <c r="CH36" i="5"/>
  <c r="BB36" i="5"/>
  <c r="BB824" i="5"/>
  <c r="CH824" i="5"/>
  <c r="CH620" i="5"/>
  <c r="BB620" i="5"/>
  <c r="DE422" i="5"/>
  <c r="BY422" i="5"/>
  <c r="DE402" i="5"/>
  <c r="BY402" i="5"/>
  <c r="BY765" i="5"/>
  <c r="DE765" i="5"/>
  <c r="CT133" i="5"/>
  <c r="BN133" i="5"/>
  <c r="BB190" i="5"/>
  <c r="CH190" i="5"/>
  <c r="BY375" i="5"/>
  <c r="DE375" i="5"/>
  <c r="CH193" i="5"/>
  <c r="BB193" i="5"/>
  <c r="BN44" i="5"/>
  <c r="CT44" i="5"/>
  <c r="CH184" i="5"/>
  <c r="BB184" i="5"/>
  <c r="BB58" i="5"/>
  <c r="CH58" i="5"/>
  <c r="BB280" i="5"/>
  <c r="CH280" i="5"/>
  <c r="BY832" i="5"/>
  <c r="DE832" i="5"/>
  <c r="BN548" i="5"/>
  <c r="CT548" i="5"/>
  <c r="BB387" i="5"/>
  <c r="CH387" i="5"/>
  <c r="BN377" i="5"/>
  <c r="CT377" i="5"/>
  <c r="CT871" i="5"/>
  <c r="BN871" i="5"/>
  <c r="BN1004" i="5"/>
  <c r="CT1004" i="5"/>
  <c r="CH44" i="5"/>
  <c r="BB44" i="5"/>
  <c r="BB74" i="5"/>
  <c r="CH74" i="5"/>
  <c r="CT372" i="5"/>
  <c r="BN372" i="5"/>
  <c r="BN975" i="5"/>
  <c r="CT975" i="5"/>
  <c r="BN437" i="5"/>
  <c r="CT437" i="5"/>
  <c r="BB823" i="5"/>
  <c r="CH823" i="5"/>
  <c r="CT1005" i="5"/>
  <c r="BN1005" i="5"/>
  <c r="BN240" i="5"/>
  <c r="CT240" i="5"/>
  <c r="CT520" i="5"/>
  <c r="BN520" i="5"/>
  <c r="BB226" i="5"/>
  <c r="CH226" i="5"/>
  <c r="DE337" i="5"/>
  <c r="BY337" i="5"/>
  <c r="CH655" i="5"/>
  <c r="BB655" i="5"/>
  <c r="DE888" i="5"/>
  <c r="BY888" i="5"/>
  <c r="BY1012" i="5"/>
  <c r="DE1012" i="5"/>
  <c r="BN454" i="5"/>
  <c r="CT454" i="5"/>
  <c r="CH95" i="5"/>
  <c r="BB95" i="5"/>
  <c r="BY904" i="5"/>
  <c r="DE904" i="5"/>
  <c r="BB334" i="5"/>
  <c r="CH334" i="5"/>
  <c r="BB218" i="5"/>
  <c r="CH218" i="5"/>
  <c r="BN262" i="5"/>
  <c r="CT262" i="5"/>
  <c r="BO36" i="5"/>
  <c r="CU36" i="5"/>
  <c r="BY761" i="5"/>
  <c r="DE761" i="5"/>
  <c r="BB60" i="5"/>
  <c r="CH60" i="5"/>
  <c r="BB735" i="5"/>
  <c r="CH735" i="5"/>
  <c r="BY631" i="5"/>
  <c r="DE631" i="5"/>
  <c r="DE848" i="5"/>
  <c r="BY848" i="5"/>
  <c r="CT526" i="5"/>
  <c r="BN526" i="5"/>
  <c r="BN847" i="5"/>
  <c r="CT847" i="5"/>
  <c r="CT475" i="5"/>
  <c r="BN475" i="5"/>
  <c r="CT653" i="5"/>
  <c r="BN653" i="5"/>
  <c r="DE448" i="5"/>
  <c r="BY448" i="5"/>
  <c r="BN915" i="5"/>
  <c r="CT915" i="5"/>
  <c r="BN265" i="5"/>
  <c r="CT265" i="5"/>
  <c r="BB570" i="5"/>
  <c r="CH570" i="5"/>
  <c r="BN222" i="5"/>
  <c r="CT222" i="5"/>
  <c r="DE77" i="5"/>
  <c r="BY77" i="5"/>
  <c r="CT477" i="5"/>
  <c r="BN477" i="5"/>
  <c r="DE86" i="5"/>
  <c r="BY86" i="5"/>
  <c r="CH115" i="5"/>
  <c r="BB115" i="5"/>
  <c r="BB778" i="5"/>
  <c r="CH778" i="5"/>
  <c r="BN201" i="5"/>
  <c r="CT201" i="5"/>
  <c r="CH370" i="5"/>
  <c r="BB370" i="5"/>
  <c r="BY87" i="5"/>
  <c r="DE87" i="5"/>
  <c r="BY78" i="5"/>
  <c r="DE78" i="5"/>
  <c r="CH175" i="5"/>
  <c r="BB175" i="5"/>
  <c r="CH308" i="5"/>
  <c r="BB308" i="5"/>
  <c r="CT612" i="5"/>
  <c r="BN612" i="5"/>
  <c r="DE418" i="5"/>
  <c r="BY418" i="5"/>
  <c r="DE534" i="5"/>
  <c r="BY534" i="5"/>
  <c r="BB679" i="5"/>
  <c r="CH679" i="5"/>
  <c r="BY318" i="5"/>
  <c r="DE318" i="5"/>
  <c r="BN737" i="5"/>
  <c r="CT737" i="5"/>
  <c r="BY218" i="5"/>
  <c r="DE218" i="5"/>
  <c r="BN768" i="5"/>
  <c r="CT768" i="5"/>
  <c r="BB731" i="5"/>
  <c r="CH731" i="5"/>
  <c r="BY180" i="5"/>
  <c r="DE180" i="5"/>
  <c r="BY783" i="5"/>
  <c r="DE783" i="5"/>
  <c r="BN900" i="5"/>
  <c r="CT900" i="5"/>
  <c r="CT809" i="5"/>
  <c r="BN809" i="5"/>
  <c r="BB56" i="5"/>
  <c r="CH56" i="5"/>
  <c r="BB572" i="5"/>
  <c r="CH572" i="5"/>
  <c r="BB558" i="5"/>
  <c r="CH558" i="5"/>
  <c r="CT329" i="5"/>
  <c r="BN329" i="5"/>
  <c r="BN613" i="5"/>
  <c r="CT613" i="5"/>
  <c r="BN380" i="5"/>
  <c r="CT380" i="5"/>
  <c r="DE118" i="5"/>
  <c r="BY118" i="5"/>
  <c r="CH500" i="5"/>
  <c r="BB500" i="5"/>
  <c r="CH601" i="5"/>
  <c r="BB601" i="5"/>
  <c r="BY636" i="5"/>
  <c r="DE636" i="5"/>
  <c r="CH981" i="5"/>
  <c r="BB981" i="5"/>
  <c r="CT247" i="5"/>
  <c r="BN247" i="5"/>
  <c r="CT623" i="5"/>
  <c r="BN623" i="5"/>
  <c r="BN244" i="5"/>
  <c r="CT244" i="5"/>
  <c r="BN576" i="5"/>
  <c r="CT576" i="5"/>
  <c r="CH883" i="5"/>
  <c r="BB883" i="5"/>
  <c r="BB608" i="5"/>
  <c r="CH608" i="5"/>
  <c r="DE458" i="5"/>
  <c r="BY458" i="5"/>
  <c r="DE57" i="5"/>
  <c r="BY57" i="5"/>
  <c r="BB230" i="5"/>
  <c r="CH230" i="5"/>
  <c r="BY38" i="5"/>
  <c r="DE38" i="5"/>
  <c r="BB286" i="5"/>
  <c r="CH286" i="5"/>
  <c r="CT559" i="5"/>
  <c r="BN559" i="5"/>
  <c r="CT846" i="5"/>
  <c r="BN846" i="5"/>
  <c r="CT945" i="5"/>
  <c r="BN945" i="5"/>
  <c r="BY966" i="5"/>
  <c r="DE966" i="5"/>
  <c r="BY655" i="5"/>
  <c r="DE655" i="5"/>
  <c r="BN258" i="5"/>
  <c r="CT258" i="5"/>
  <c r="CH31" i="5"/>
  <c r="BB31" i="5"/>
  <c r="BN758" i="5"/>
  <c r="CT758" i="5"/>
  <c r="CH670" i="5"/>
  <c r="BB670" i="5"/>
  <c r="DE112" i="5"/>
  <c r="BY112" i="5"/>
  <c r="CH442" i="5"/>
  <c r="BB442" i="5"/>
  <c r="BN647" i="5"/>
  <c r="CT647" i="5"/>
  <c r="CT937" i="5"/>
  <c r="BN937" i="5"/>
  <c r="CT529" i="5"/>
  <c r="BN529" i="5"/>
  <c r="CT96" i="5"/>
  <c r="BN96" i="5"/>
  <c r="BY624" i="5"/>
  <c r="DE624" i="5"/>
  <c r="BY416" i="5"/>
  <c r="DE416" i="5"/>
  <c r="BY232" i="5"/>
  <c r="DE232" i="5"/>
  <c r="CT633" i="5"/>
  <c r="BN633" i="5"/>
  <c r="CH155" i="5"/>
  <c r="BB155" i="5"/>
  <c r="DE784" i="5"/>
  <c r="BY784" i="5"/>
  <c r="CH301" i="5"/>
  <c r="BB301" i="5"/>
  <c r="BB257" i="5"/>
  <c r="CH257" i="5"/>
  <c r="CH475" i="5"/>
  <c r="BB475" i="5"/>
  <c r="BY42" i="5"/>
  <c r="DE42" i="5"/>
  <c r="DE936" i="5"/>
  <c r="BY936" i="5"/>
  <c r="BN679" i="5"/>
  <c r="CT679" i="5"/>
  <c r="BN830" i="5"/>
  <c r="CT830" i="5"/>
  <c r="BY340" i="5"/>
  <c r="DE340" i="5"/>
  <c r="BY523" i="5"/>
  <c r="DE523" i="5"/>
  <c r="BY230" i="5"/>
  <c r="DE230" i="5"/>
  <c r="CT831" i="5"/>
  <c r="BN831" i="5"/>
  <c r="CT479" i="5"/>
  <c r="BN479" i="5"/>
  <c r="BB908" i="5"/>
  <c r="CH908" i="5"/>
  <c r="CT326" i="5"/>
  <c r="BN326" i="5"/>
  <c r="BN644" i="5"/>
  <c r="CT644" i="5"/>
  <c r="BY216" i="5"/>
  <c r="DE216" i="5"/>
  <c r="BN659" i="5"/>
  <c r="CT659" i="5"/>
  <c r="DE321" i="5"/>
  <c r="BY321" i="5"/>
  <c r="BN923" i="5"/>
  <c r="CT923" i="5"/>
  <c r="BN276" i="5"/>
  <c r="CT276" i="5"/>
  <c r="BB945" i="5"/>
  <c r="CH945" i="5"/>
  <c r="BY685" i="5"/>
  <c r="DE685" i="5"/>
  <c r="BB979" i="5"/>
  <c r="CH979" i="5"/>
  <c r="BY606" i="5"/>
  <c r="DE606" i="5"/>
  <c r="BB62" i="5"/>
  <c r="CH62" i="5"/>
  <c r="BN128" i="5"/>
  <c r="CT128" i="5"/>
  <c r="DE641" i="5"/>
  <c r="BY641" i="5"/>
  <c r="BN811" i="5"/>
  <c r="CT811" i="5"/>
  <c r="CT65" i="5"/>
  <c r="BN65" i="5"/>
  <c r="CH237" i="5"/>
  <c r="BB237" i="5"/>
  <c r="DE638" i="5"/>
  <c r="BY638" i="5"/>
  <c r="DE119" i="5"/>
  <c r="BY119" i="5"/>
  <c r="CT815" i="5"/>
  <c r="BN815" i="5"/>
  <c r="CT510" i="5"/>
  <c r="BN510" i="5"/>
  <c r="BN193" i="5"/>
  <c r="CT193" i="5"/>
  <c r="CT484" i="5"/>
  <c r="BN484" i="5"/>
  <c r="BB685" i="5"/>
  <c r="CH685" i="5"/>
  <c r="BY863" i="5"/>
  <c r="DE863" i="5"/>
  <c r="BY747" i="5"/>
  <c r="DE747" i="5"/>
  <c r="BN549" i="5"/>
  <c r="CT549" i="5"/>
  <c r="BB202" i="5"/>
  <c r="CH202" i="5"/>
  <c r="DE705" i="5"/>
  <c r="BY705" i="5"/>
  <c r="BN292" i="5"/>
  <c r="CT292" i="5"/>
  <c r="BY316" i="5"/>
  <c r="DE316" i="5"/>
  <c r="BB194" i="5"/>
  <c r="CH194" i="5"/>
  <c r="BN773" i="5"/>
  <c r="CT773" i="5"/>
  <c r="BB391" i="5"/>
  <c r="CH391" i="5"/>
  <c r="CH613" i="5"/>
  <c r="BB613" i="5"/>
  <c r="BN542" i="5"/>
  <c r="CT542" i="5"/>
  <c r="BY693" i="5"/>
  <c r="DE693" i="5"/>
  <c r="BO42" i="5"/>
  <c r="CU42" i="5"/>
  <c r="CT251" i="5"/>
  <c r="BN251" i="5"/>
  <c r="BB627" i="5"/>
  <c r="CH627" i="5"/>
  <c r="DE176" i="5"/>
  <c r="BY176" i="5"/>
  <c r="BB646" i="5"/>
  <c r="CH646" i="5"/>
  <c r="BN939" i="5"/>
  <c r="CT939" i="5"/>
  <c r="BB635" i="5"/>
  <c r="CH635" i="5"/>
  <c r="BY134" i="5"/>
  <c r="DE134" i="5"/>
  <c r="BB632" i="5"/>
  <c r="CH632" i="5"/>
  <c r="DE413" i="5"/>
  <c r="BY413" i="5"/>
  <c r="CH160" i="5"/>
  <c r="BB160" i="5"/>
  <c r="DE938" i="5"/>
  <c r="BY938" i="5"/>
  <c r="BB963" i="5"/>
  <c r="CH963" i="5"/>
  <c r="CT108" i="5"/>
  <c r="BN108" i="5"/>
  <c r="BN560" i="5"/>
  <c r="CT560" i="5"/>
  <c r="BB689" i="5"/>
  <c r="CH689" i="5"/>
  <c r="BB628" i="5"/>
  <c r="CH628" i="5"/>
  <c r="CT514" i="5"/>
  <c r="BN514" i="5"/>
  <c r="CT399" i="5"/>
  <c r="BN399" i="5"/>
  <c r="CT26" i="5"/>
  <c r="BN26" i="5"/>
  <c r="BY109" i="5"/>
  <c r="DE109" i="5"/>
  <c r="DE252" i="5"/>
  <c r="BY252" i="5"/>
  <c r="BY488" i="5"/>
  <c r="DE488" i="5"/>
  <c r="CH958" i="5"/>
  <c r="BB958" i="5"/>
  <c r="BB656" i="5"/>
  <c r="CH656" i="5"/>
  <c r="DE549" i="5"/>
  <c r="BY549" i="5"/>
  <c r="BB592" i="5"/>
  <c r="CH592" i="5"/>
  <c r="DE684" i="5"/>
  <c r="BY684" i="5"/>
  <c r="BY390" i="5"/>
  <c r="DE390" i="5"/>
  <c r="CH341" i="5"/>
  <c r="BB341" i="5"/>
  <c r="CH668" i="5"/>
  <c r="BB668" i="5"/>
  <c r="CT104" i="5"/>
  <c r="BN104" i="5"/>
  <c r="CH53" i="5"/>
  <c r="BB53" i="5"/>
  <c r="CT55" i="5"/>
  <c r="BN55" i="5"/>
  <c r="DE444" i="5"/>
  <c r="BY444" i="5"/>
  <c r="CH79" i="5"/>
  <c r="BB79" i="5"/>
  <c r="BY455" i="5"/>
  <c r="DE455" i="5"/>
  <c r="BY835" i="5"/>
  <c r="DE835" i="5"/>
  <c r="CT778" i="5"/>
  <c r="BN778" i="5"/>
  <c r="BN844" i="5"/>
  <c r="CT844" i="5"/>
  <c r="CH61" i="5"/>
  <c r="BB61" i="5"/>
  <c r="BY789" i="5"/>
  <c r="DE789" i="5"/>
  <c r="BY589" i="5"/>
  <c r="DE589" i="5"/>
  <c r="CH27" i="5"/>
  <c r="BB27" i="5"/>
  <c r="BB978" i="5"/>
  <c r="CH978" i="5"/>
  <c r="CT223" i="5"/>
  <c r="BN223" i="5"/>
  <c r="CH77" i="5"/>
  <c r="BB77" i="5"/>
  <c r="BY482" i="5"/>
  <c r="DE482" i="5"/>
  <c r="BY259" i="5"/>
  <c r="DE259" i="5"/>
  <c r="BB707" i="5"/>
  <c r="CH707" i="5"/>
  <c r="CT499" i="5"/>
  <c r="BN499" i="5"/>
  <c r="DE434" i="5"/>
  <c r="BY434" i="5"/>
  <c r="BY70" i="5"/>
  <c r="DE70" i="5"/>
  <c r="BN224" i="5"/>
  <c r="CT224" i="5"/>
  <c r="BB785" i="5"/>
  <c r="CH785" i="5"/>
  <c r="BN574" i="5"/>
  <c r="CT574" i="5"/>
  <c r="BY597" i="5"/>
  <c r="DE597" i="5"/>
  <c r="BB204" i="5"/>
  <c r="CH204" i="5"/>
  <c r="BN857" i="5"/>
  <c r="CT857" i="5"/>
  <c r="BY675" i="5"/>
  <c r="DE675" i="5"/>
  <c r="BN808" i="5"/>
  <c r="CT808" i="5"/>
  <c r="BB911" i="5"/>
  <c r="CH911" i="5"/>
  <c r="BN92" i="5"/>
  <c r="CT92" i="5"/>
  <c r="BY797" i="5"/>
  <c r="DE797" i="5"/>
  <c r="DE769" i="5"/>
  <c r="BY769" i="5"/>
  <c r="CT261" i="5"/>
  <c r="BN261" i="5"/>
  <c r="CT382" i="5"/>
  <c r="BN382" i="5"/>
  <c r="BN369" i="5"/>
  <c r="CT369" i="5"/>
  <c r="BB675" i="5"/>
  <c r="CH675" i="5"/>
  <c r="BY849" i="5"/>
  <c r="DE849" i="5"/>
  <c r="BY164" i="5"/>
  <c r="DE164" i="5"/>
  <c r="CT340" i="5"/>
  <c r="BN340" i="5"/>
  <c r="CT597" i="5"/>
  <c r="BN597" i="5"/>
  <c r="BY342" i="5"/>
  <c r="DE342" i="5"/>
  <c r="BN562" i="5"/>
  <c r="CT562" i="5"/>
  <c r="BN556" i="5"/>
  <c r="CT556" i="5"/>
  <c r="DE116" i="5"/>
  <c r="BY116" i="5"/>
  <c r="DE762" i="5"/>
  <c r="BY762" i="5"/>
  <c r="BB573" i="5"/>
  <c r="CH573" i="5"/>
  <c r="BB895" i="5"/>
  <c r="CH895" i="5"/>
  <c r="CT438" i="5"/>
  <c r="BN438" i="5"/>
  <c r="CT660" i="5"/>
  <c r="BN660" i="5"/>
  <c r="CH848" i="5"/>
  <c r="BB848" i="5"/>
  <c r="DE73" i="5"/>
  <c r="BY73" i="5"/>
  <c r="CT802" i="5"/>
  <c r="BN802" i="5"/>
  <c r="DE354" i="5"/>
  <c r="BY354" i="5"/>
  <c r="CT930" i="5"/>
  <c r="BN930" i="5"/>
  <c r="BY599" i="5"/>
  <c r="DE599" i="5"/>
  <c r="BB711" i="5"/>
  <c r="CH711" i="5"/>
  <c r="CH85" i="5"/>
  <c r="BB85" i="5"/>
  <c r="DE899" i="5"/>
  <c r="BY899" i="5"/>
  <c r="CH366" i="5"/>
  <c r="BB366" i="5"/>
  <c r="BY981" i="5"/>
  <c r="DE981" i="5"/>
  <c r="CT57" i="5"/>
  <c r="BN57" i="5"/>
  <c r="DE590" i="5"/>
  <c r="BY590" i="5"/>
  <c r="BB504" i="5"/>
  <c r="CH504" i="5"/>
  <c r="CT169" i="5"/>
  <c r="BN169" i="5"/>
  <c r="BN242" i="5"/>
  <c r="CT242" i="5"/>
  <c r="CH954" i="5"/>
  <c r="BB954" i="5"/>
  <c r="CH934" i="5"/>
  <c r="BB934" i="5"/>
  <c r="CT233" i="5"/>
  <c r="BN233" i="5"/>
  <c r="CT553" i="5"/>
  <c r="BN553" i="5"/>
  <c r="CT702" i="5"/>
  <c r="BN702" i="5"/>
  <c r="BY839" i="5"/>
  <c r="DE839" i="5"/>
  <c r="DE796" i="5"/>
  <c r="BY796" i="5"/>
  <c r="CH698" i="5"/>
  <c r="BB698" i="5"/>
  <c r="CH680" i="5"/>
  <c r="BB680" i="5"/>
  <c r="BY369" i="5"/>
  <c r="DE369" i="5"/>
  <c r="CT575" i="5"/>
  <c r="BN575" i="5"/>
  <c r="CT172" i="5"/>
  <c r="BN172" i="5"/>
  <c r="BY435" i="5"/>
  <c r="DE435" i="5"/>
  <c r="CH111" i="5"/>
  <c r="BB111" i="5"/>
  <c r="BY267" i="5"/>
  <c r="DE267" i="5"/>
  <c r="CT275" i="5"/>
  <c r="BN275" i="5"/>
  <c r="BN237" i="5"/>
  <c r="CT237" i="5"/>
  <c r="CT114" i="5"/>
  <c r="BN114" i="5"/>
  <c r="CH525" i="5"/>
  <c r="BB525" i="5"/>
  <c r="CT333" i="5"/>
  <c r="BN333" i="5"/>
  <c r="CT473" i="5"/>
  <c r="BN473" i="5"/>
  <c r="BB957" i="5"/>
  <c r="CH957" i="5"/>
  <c r="DE728" i="5"/>
  <c r="BY728" i="5"/>
  <c r="DE672" i="5"/>
  <c r="BY672" i="5"/>
  <c r="CT444" i="5"/>
  <c r="BN444" i="5"/>
  <c r="BY215" i="5"/>
  <c r="DE215" i="5"/>
  <c r="DE754" i="5"/>
  <c r="BY754" i="5"/>
  <c r="CH459" i="5"/>
  <c r="BB459" i="5"/>
  <c r="DE92" i="5"/>
  <c r="BY92" i="5"/>
  <c r="CT93" i="5"/>
  <c r="BN93" i="5"/>
  <c r="CT951" i="5"/>
  <c r="BN951" i="5"/>
  <c r="BY808" i="5"/>
  <c r="DE808" i="5"/>
  <c r="BY24" i="5"/>
  <c r="DE24" i="5"/>
  <c r="BB779" i="5"/>
  <c r="CH779" i="5"/>
  <c r="BN646" i="5"/>
  <c r="CT646" i="5"/>
  <c r="BN742" i="5"/>
  <c r="CT742" i="5"/>
  <c r="BN288" i="5"/>
  <c r="CT288" i="5"/>
  <c r="CH480" i="5"/>
  <c r="BB480" i="5"/>
  <c r="DE909" i="5"/>
  <c r="BY909" i="5"/>
  <c r="CT155" i="5"/>
  <c r="BN155" i="5"/>
  <c r="BB861" i="5"/>
  <c r="CH861" i="5"/>
  <c r="DE475" i="5"/>
  <c r="BY475" i="5"/>
  <c r="BY669" i="5"/>
  <c r="DE669" i="5"/>
  <c r="BY673" i="5"/>
  <c r="DE673" i="5"/>
  <c r="BN412" i="5"/>
  <c r="CT412" i="5"/>
  <c r="DE301" i="5"/>
  <c r="BY301" i="5"/>
  <c r="BY556" i="5"/>
  <c r="DE556" i="5"/>
  <c r="CH424" i="5"/>
  <c r="BB424" i="5"/>
  <c r="CH399" i="5"/>
  <c r="BB399" i="5"/>
  <c r="CH660" i="5"/>
  <c r="BB660" i="5"/>
  <c r="BY28" i="5"/>
  <c r="DE28" i="5"/>
  <c r="BY873" i="5"/>
  <c r="DE873" i="5"/>
  <c r="CH766" i="5"/>
  <c r="BB766" i="5"/>
  <c r="DE718" i="5"/>
  <c r="BY718" i="5"/>
  <c r="CH492" i="5"/>
  <c r="BB492" i="5"/>
  <c r="BY371" i="5"/>
  <c r="DE371" i="5"/>
  <c r="CT744" i="5"/>
  <c r="BN744" i="5"/>
  <c r="CH178" i="5"/>
  <c r="BB178" i="5"/>
  <c r="DE778" i="5"/>
  <c r="BY778" i="5"/>
  <c r="CT305" i="5"/>
  <c r="BN305" i="5"/>
  <c r="DE811" i="5"/>
  <c r="BY811" i="5"/>
  <c r="BY620" i="5"/>
  <c r="DE620" i="5"/>
  <c r="CT158" i="5"/>
  <c r="BN158" i="5"/>
  <c r="DE398" i="5"/>
  <c r="BY398" i="5"/>
  <c r="DE844" i="5"/>
  <c r="BY844" i="5"/>
  <c r="BB217" i="5"/>
  <c r="CH217" i="5"/>
  <c r="BY997" i="5"/>
  <c r="DE997" i="5"/>
  <c r="BN582" i="5"/>
  <c r="CT582" i="5"/>
  <c r="BB773" i="5"/>
  <c r="CH773" i="5"/>
  <c r="BN822" i="5"/>
  <c r="CT822" i="5"/>
  <c r="BB912" i="5"/>
  <c r="CH912" i="5"/>
  <c r="CH487" i="5"/>
  <c r="BB487" i="5"/>
  <c r="CH1005" i="5"/>
  <c r="BB1005" i="5"/>
  <c r="BY622" i="5"/>
  <c r="DE622" i="5"/>
  <c r="BN360" i="5"/>
  <c r="CT360" i="5"/>
  <c r="BN476" i="5"/>
  <c r="CT476" i="5"/>
  <c r="BY326" i="5"/>
  <c r="DE326" i="5"/>
  <c r="BY83" i="5"/>
  <c r="DE83" i="5"/>
  <c r="BY224" i="5"/>
  <c r="DE224" i="5"/>
  <c r="BY1010" i="5"/>
  <c r="DE1010" i="5"/>
  <c r="BY470" i="5"/>
  <c r="DE470" i="5"/>
  <c r="BN755" i="5"/>
  <c r="CT755" i="5"/>
  <c r="BB342" i="5"/>
  <c r="CH342" i="5"/>
  <c r="BN466" i="5"/>
  <c r="CT466" i="5"/>
  <c r="BY828" i="5"/>
  <c r="DE828" i="5"/>
  <c r="BB540" i="5"/>
  <c r="CH540" i="5"/>
  <c r="BY919" i="5"/>
  <c r="DE919" i="5"/>
  <c r="CT439" i="5"/>
  <c r="BN439" i="5"/>
  <c r="BB566" i="5"/>
  <c r="CH566" i="5"/>
  <c r="BN578" i="5"/>
  <c r="CT578" i="5"/>
  <c r="BB474" i="5"/>
  <c r="CH474" i="5"/>
  <c r="BN367" i="5"/>
  <c r="CT367" i="5"/>
  <c r="CT259" i="5"/>
  <c r="BN259" i="5"/>
  <c r="BY468" i="5"/>
  <c r="DE468" i="5"/>
  <c r="BN593" i="5"/>
  <c r="CT593" i="5"/>
  <c r="BB713" i="5"/>
  <c r="CH713" i="5"/>
  <c r="BY993" i="5"/>
  <c r="DE993" i="5"/>
  <c r="BN310" i="5"/>
  <c r="CT310" i="5"/>
  <c r="BN365" i="5"/>
  <c r="CT365" i="5"/>
  <c r="BN765" i="5"/>
  <c r="CT765" i="5"/>
  <c r="CT931" i="5"/>
  <c r="BN931" i="5"/>
  <c r="BB729" i="5"/>
  <c r="CH729" i="5"/>
  <c r="BY266" i="5"/>
  <c r="DE266" i="5"/>
  <c r="CT91" i="5"/>
  <c r="BN91" i="5"/>
  <c r="BN828" i="5"/>
  <c r="CT828" i="5"/>
  <c r="BY296" i="5"/>
  <c r="DE296" i="5"/>
  <c r="BN983" i="5"/>
  <c r="CT983" i="5"/>
  <c r="BB484" i="5"/>
  <c r="CH484" i="5"/>
  <c r="CH801" i="5"/>
  <c r="BB801" i="5"/>
  <c r="BN528" i="5"/>
  <c r="CT528" i="5"/>
  <c r="CT886" i="5"/>
  <c r="BN886" i="5"/>
  <c r="CH311" i="5"/>
  <c r="BB311" i="5"/>
  <c r="CT509" i="5"/>
  <c r="BN509" i="5"/>
  <c r="CH799" i="5"/>
  <c r="BB799" i="5"/>
  <c r="BB132" i="5"/>
  <c r="CH132" i="5"/>
  <c r="BN761" i="5"/>
  <c r="CT761" i="5"/>
  <c r="BB836" i="5"/>
  <c r="CH836" i="5"/>
  <c r="CT71" i="5"/>
  <c r="BN71" i="5"/>
  <c r="CH920" i="5"/>
  <c r="BB920" i="5"/>
  <c r="CT1000" i="5"/>
  <c r="BN1000" i="5"/>
  <c r="BB122" i="5"/>
  <c r="CH122" i="5"/>
  <c r="DE577" i="5"/>
  <c r="BY577" i="5"/>
  <c r="DE427" i="5"/>
  <c r="BY427" i="5"/>
  <c r="CH817" i="5"/>
  <c r="BB817" i="5"/>
  <c r="CH493" i="5"/>
  <c r="BB493" i="5"/>
  <c r="DE114" i="5"/>
  <c r="BY114" i="5"/>
  <c r="CH610" i="5"/>
  <c r="BB610" i="5"/>
  <c r="BY279" i="5"/>
  <c r="DE279" i="5"/>
  <c r="CH127" i="5"/>
  <c r="BB127" i="5"/>
  <c r="CT121" i="5"/>
  <c r="BN121" i="5"/>
  <c r="DE712" i="5"/>
  <c r="BY712" i="5"/>
  <c r="BY514" i="5"/>
  <c r="DE514" i="5"/>
  <c r="DE978" i="5"/>
  <c r="BY978" i="5"/>
  <c r="CH450" i="5"/>
  <c r="BB450" i="5"/>
  <c r="BB272" i="5"/>
  <c r="CH272" i="5"/>
  <c r="BB550" i="5"/>
  <c r="CH550" i="5"/>
  <c r="CH533" i="5"/>
  <c r="BB533" i="5"/>
  <c r="BB755" i="5"/>
  <c r="CH755" i="5"/>
  <c r="CT866" i="5"/>
  <c r="BN866" i="5"/>
  <c r="DE49" i="5"/>
  <c r="BY49" i="5"/>
  <c r="CH47" i="5"/>
  <c r="BB47" i="5"/>
  <c r="BB892" i="5"/>
  <c r="CH892" i="5"/>
  <c r="BN451" i="5"/>
  <c r="CT451" i="5"/>
  <c r="BB734" i="5"/>
  <c r="CH734" i="5"/>
  <c r="BY376" i="5"/>
  <c r="DE376" i="5"/>
  <c r="BY382" i="5"/>
  <c r="DE382" i="5"/>
  <c r="DE670" i="5"/>
  <c r="BY670" i="5"/>
  <c r="BN246" i="5"/>
  <c r="CT246" i="5"/>
  <c r="CT696" i="5"/>
  <c r="BN696" i="5"/>
  <c r="BB604" i="5"/>
  <c r="CH604" i="5"/>
  <c r="BN869" i="5"/>
  <c r="CT869" i="5"/>
  <c r="CH649" i="5"/>
  <c r="BB649" i="5"/>
  <c r="CH813" i="5"/>
  <c r="BB813" i="5"/>
  <c r="DE976" i="5"/>
  <c r="BY976" i="5"/>
  <c r="DE71" i="5"/>
  <c r="BY71" i="5"/>
  <c r="CH889" i="5"/>
  <c r="BB889" i="5"/>
  <c r="CH792" i="5"/>
  <c r="BB792" i="5"/>
  <c r="DE643" i="5"/>
  <c r="BY643" i="5"/>
  <c r="CH989" i="5"/>
  <c r="BB989" i="5"/>
  <c r="BB904" i="5"/>
  <c r="CH904" i="5"/>
  <c r="CH495" i="5"/>
  <c r="BB495" i="5"/>
  <c r="CT298" i="5"/>
  <c r="BN298" i="5"/>
  <c r="CH368" i="5"/>
  <c r="BB368" i="5"/>
  <c r="BY566" i="5"/>
  <c r="DE566" i="5"/>
  <c r="BB603" i="5"/>
  <c r="CH603" i="5"/>
  <c r="CT626" i="5"/>
  <c r="BN626" i="5"/>
  <c r="CT152" i="5"/>
  <c r="BN152" i="5"/>
  <c r="CT83" i="5"/>
  <c r="BN83" i="5"/>
  <c r="BY971" i="5"/>
  <c r="DE971" i="5"/>
  <c r="CH404" i="5"/>
  <c r="BB404" i="5"/>
  <c r="BN374" i="5"/>
  <c r="CT374" i="5"/>
  <c r="BY454" i="5"/>
  <c r="DE454" i="5"/>
  <c r="BN875" i="5"/>
  <c r="CT875" i="5"/>
  <c r="CH303" i="5"/>
  <c r="BB303" i="5"/>
  <c r="BY192" i="5"/>
  <c r="DE192" i="5"/>
  <c r="BY367" i="5"/>
  <c r="DE367" i="5"/>
  <c r="BN389" i="5"/>
  <c r="CT389" i="5"/>
  <c r="BY226" i="5"/>
  <c r="DE226" i="5"/>
  <c r="BN52" i="5"/>
  <c r="CT52" i="5"/>
  <c r="BB371" i="5"/>
  <c r="CH371" i="5"/>
  <c r="BB751" i="5"/>
  <c r="CH751" i="5"/>
  <c r="BY757" i="5"/>
  <c r="DE757" i="5"/>
  <c r="BN711" i="5"/>
  <c r="CT711" i="5"/>
  <c r="CH469" i="5"/>
  <c r="BB469" i="5"/>
  <c r="BY961" i="5"/>
  <c r="DE961" i="5"/>
  <c r="DE351" i="5"/>
  <c r="BY351" i="5"/>
  <c r="CT807" i="5"/>
  <c r="BN807" i="5"/>
  <c r="CT95" i="5"/>
  <c r="BN95" i="5"/>
  <c r="BN194" i="5"/>
  <c r="CT194" i="5"/>
  <c r="BN689" i="5"/>
  <c r="CT689" i="5"/>
  <c r="BN832" i="5"/>
  <c r="CT832" i="5"/>
  <c r="BB745" i="5"/>
  <c r="CH745" i="5"/>
  <c r="BN204" i="5"/>
  <c r="CT204" i="5"/>
  <c r="BB314" i="5"/>
  <c r="CH314" i="5"/>
  <c r="BN419" i="5"/>
  <c r="CT419" i="5"/>
  <c r="CH806" i="5"/>
  <c r="BB806" i="5"/>
  <c r="DE174" i="5"/>
  <c r="BY174" i="5"/>
  <c r="BY957" i="5"/>
  <c r="DE957" i="5"/>
  <c r="BY290" i="5"/>
  <c r="DE290" i="5"/>
  <c r="CT281" i="5"/>
  <c r="BN281" i="5"/>
  <c r="BY393" i="5"/>
  <c r="DE393" i="5"/>
  <c r="BB256" i="5"/>
  <c r="CH256" i="5"/>
  <c r="CT181" i="5"/>
  <c r="BN181" i="5"/>
  <c r="BY52" i="5"/>
  <c r="DE52" i="5"/>
  <c r="BN609" i="5"/>
  <c r="CT609" i="5"/>
  <c r="BY204" i="5"/>
  <c r="DE204" i="5"/>
  <c r="BN216" i="5"/>
  <c r="CT216" i="5"/>
  <c r="DE450" i="5"/>
  <c r="BY450" i="5"/>
  <c r="BB634" i="5"/>
  <c r="CH634" i="5"/>
  <c r="BN580" i="5"/>
  <c r="CT580" i="5"/>
  <c r="BB180" i="5"/>
  <c r="CH180" i="5"/>
  <c r="BB865" i="5"/>
  <c r="CH865" i="5"/>
  <c r="BB965" i="5"/>
  <c r="CH965" i="5"/>
  <c r="BN965" i="5"/>
  <c r="CT965" i="5"/>
  <c r="BB562" i="5"/>
  <c r="CH562" i="5"/>
  <c r="CH185" i="5"/>
  <c r="BB185" i="5"/>
  <c r="CH285" i="5"/>
  <c r="BB285" i="5"/>
  <c r="BN759" i="5"/>
  <c r="CT759" i="5"/>
  <c r="CT101" i="5"/>
  <c r="BN101" i="5"/>
  <c r="BY615" i="5"/>
  <c r="DE615" i="5"/>
  <c r="CH611" i="5"/>
  <c r="BB611" i="5"/>
  <c r="BB797" i="5"/>
  <c r="CH797" i="5"/>
  <c r="CH443" i="5"/>
  <c r="BB443" i="5"/>
  <c r="BB192" i="5"/>
  <c r="CH192" i="5"/>
  <c r="CH310" i="5"/>
  <c r="BB310" i="5"/>
  <c r="BN814" i="5"/>
  <c r="CT814" i="5"/>
  <c r="K31" i="3"/>
  <c r="L27" i="3"/>
  <c r="K29" i="3"/>
  <c r="BY359" i="5"/>
  <c r="DE359" i="5"/>
  <c r="BY988" i="5"/>
  <c r="DE988" i="5"/>
  <c r="DE608" i="5"/>
  <c r="BY608" i="5"/>
  <c r="CT734" i="5"/>
  <c r="BN734" i="5"/>
  <c r="DE245" i="5"/>
  <c r="BY245" i="5"/>
  <c r="CH700" i="5"/>
  <c r="BB700" i="5"/>
  <c r="DE29" i="5"/>
  <c r="BY29" i="5"/>
  <c r="BY825" i="5"/>
  <c r="DE825" i="5"/>
  <c r="CH970" i="5"/>
  <c r="BB970" i="5"/>
  <c r="CH740" i="5"/>
  <c r="BB740" i="5"/>
  <c r="CT1007" i="5"/>
  <c r="BN1007" i="5"/>
  <c r="CH434" i="5"/>
  <c r="BB434" i="5"/>
  <c r="BB789" i="5"/>
  <c r="CH789" i="5"/>
  <c r="BN666" i="5"/>
  <c r="CT666" i="5"/>
  <c r="CH169" i="5"/>
  <c r="BB169" i="5"/>
  <c r="DE758" i="5"/>
  <c r="BY758" i="5"/>
  <c r="CT331" i="5"/>
  <c r="BN331" i="5"/>
  <c r="BO14" i="5"/>
  <c r="CU14" i="5"/>
  <c r="DE852" i="5"/>
  <c r="BY852" i="5"/>
  <c r="DE237" i="5"/>
  <c r="BY237" i="5"/>
  <c r="BY34" i="5"/>
  <c r="DE34" i="5"/>
  <c r="CT75" i="5"/>
  <c r="BN75" i="5"/>
  <c r="BN229" i="5"/>
  <c r="CT229" i="5"/>
  <c r="DE567" i="5"/>
  <c r="BY567" i="5"/>
  <c r="CT157" i="5"/>
  <c r="BN157" i="5"/>
  <c r="DE537" i="5"/>
  <c r="BY537" i="5"/>
  <c r="CH678" i="5"/>
  <c r="BB678" i="5"/>
  <c r="CH549" i="5"/>
  <c r="BB549" i="5"/>
  <c r="BN897" i="5"/>
  <c r="CT897" i="5"/>
  <c r="CT349" i="5"/>
  <c r="BN349" i="5"/>
  <c r="BN536" i="5"/>
  <c r="CT536" i="5"/>
  <c r="CH350" i="5"/>
  <c r="BB350" i="5"/>
  <c r="BN972" i="5"/>
  <c r="CT972" i="5"/>
  <c r="CT183" i="5"/>
  <c r="BN183" i="5"/>
  <c r="DE457" i="5"/>
  <c r="BY457" i="5"/>
  <c r="CH968" i="5"/>
  <c r="BB968" i="5"/>
  <c r="CT446" i="5"/>
  <c r="BN446" i="5"/>
  <c r="DE736" i="5"/>
  <c r="BY736" i="5"/>
  <c r="CH726" i="5"/>
  <c r="BB726" i="5"/>
  <c r="BB581" i="5"/>
  <c r="CH581" i="5"/>
  <c r="BY384" i="5"/>
  <c r="DE384" i="5"/>
  <c r="CH973" i="5"/>
  <c r="BB973" i="5"/>
  <c r="BN122" i="5"/>
  <c r="CT122" i="5"/>
  <c r="DE191" i="5"/>
  <c r="BY191" i="5"/>
  <c r="DE108" i="5"/>
  <c r="BY108" i="5"/>
  <c r="BN207" i="5"/>
  <c r="CT207" i="5"/>
  <c r="DE805" i="5"/>
  <c r="BY805" i="5"/>
  <c r="BY471" i="5"/>
  <c r="DE471" i="5"/>
  <c r="CT171" i="5"/>
  <c r="BN171" i="5"/>
  <c r="BB654" i="5"/>
  <c r="CH654" i="5"/>
  <c r="DE931" i="5"/>
  <c r="BY931" i="5"/>
  <c r="DE151" i="5"/>
  <c r="BY151" i="5"/>
  <c r="CH666" i="5"/>
  <c r="BB666" i="5"/>
  <c r="CH120" i="5"/>
  <c r="BB120" i="5"/>
  <c r="BB417" i="5"/>
  <c r="CH417" i="5"/>
  <c r="CT285" i="5"/>
  <c r="BN285" i="5"/>
  <c r="DE787" i="5"/>
  <c r="BY787" i="5"/>
  <c r="CT716" i="5"/>
  <c r="BN716" i="5"/>
  <c r="BB124" i="5"/>
  <c r="CH124" i="5"/>
  <c r="BY315" i="5"/>
  <c r="DE315" i="5"/>
  <c r="DE45" i="5"/>
  <c r="BY45" i="5"/>
  <c r="CH187" i="5"/>
  <c r="BB187" i="5"/>
  <c r="BB439" i="5"/>
  <c r="CH439" i="5"/>
  <c r="CH672" i="5"/>
  <c r="BB672" i="5"/>
  <c r="CT345" i="5"/>
  <c r="BN345" i="5"/>
  <c r="CH490" i="5"/>
  <c r="BB490" i="5"/>
  <c r="CH694" i="5"/>
  <c r="BB694" i="5"/>
  <c r="BB506" i="5"/>
  <c r="CH506" i="5"/>
  <c r="CT932" i="5"/>
  <c r="BN932" i="5"/>
  <c r="BN649" i="5"/>
  <c r="CT649" i="5"/>
  <c r="BB736" i="5"/>
  <c r="CH736" i="5"/>
  <c r="BY838" i="5"/>
  <c r="DE838" i="5"/>
  <c r="DE507" i="5"/>
  <c r="BY507" i="5"/>
  <c r="DE527" i="5"/>
  <c r="BY527" i="5"/>
  <c r="BN278" i="5"/>
  <c r="CT278" i="5"/>
  <c r="DE477" i="5"/>
  <c r="BY477" i="5"/>
  <c r="DE869" i="5"/>
  <c r="BY869" i="5"/>
  <c r="CH764" i="5"/>
  <c r="BB764" i="5"/>
  <c r="DE581" i="5"/>
  <c r="BY581" i="5"/>
  <c r="BB360" i="5"/>
  <c r="CH360" i="5"/>
  <c r="CH744" i="5"/>
  <c r="BB744" i="5"/>
  <c r="CT17" i="5"/>
  <c r="BN17" i="5"/>
  <c r="BB840" i="5"/>
  <c r="CH840" i="5"/>
  <c r="BB539" i="5"/>
  <c r="CH539" i="5"/>
  <c r="BY227" i="5"/>
  <c r="DE227" i="5"/>
  <c r="CH712" i="5"/>
  <c r="BB712" i="5"/>
  <c r="BN825" i="5"/>
  <c r="CT825" i="5"/>
  <c r="CT903" i="5"/>
  <c r="BN903" i="5"/>
  <c r="CT440" i="5"/>
  <c r="BN440" i="5"/>
  <c r="CH515" i="5"/>
  <c r="BB515" i="5"/>
  <c r="CH135" i="5"/>
  <c r="BB135" i="5"/>
  <c r="DE364" i="5"/>
  <c r="BY364" i="5"/>
  <c r="CH986" i="5"/>
  <c r="BB986" i="5"/>
  <c r="DE403" i="5"/>
  <c r="BY403" i="5"/>
  <c r="CT918" i="5"/>
  <c r="BN918" i="5"/>
  <c r="CT59" i="5"/>
  <c r="BN59" i="5"/>
  <c r="CH287" i="5"/>
  <c r="BB287" i="5"/>
  <c r="BY886" i="5"/>
  <c r="DE886" i="5"/>
  <c r="BY243" i="5"/>
  <c r="DE243" i="5"/>
  <c r="CT513" i="5"/>
  <c r="BN513" i="5"/>
  <c r="CH926" i="5"/>
  <c r="BB926" i="5"/>
  <c r="CH388" i="5"/>
  <c r="BB388" i="5"/>
  <c r="BN376" i="5"/>
  <c r="CT376" i="5"/>
  <c r="BY677" i="5"/>
  <c r="DE677" i="5"/>
  <c r="BN324" i="5"/>
  <c r="CT324" i="5"/>
  <c r="BN200" i="5"/>
  <c r="CT200" i="5"/>
  <c r="BB228" i="5"/>
  <c r="CH228" i="5"/>
  <c r="BY776" i="5"/>
  <c r="DE776" i="5"/>
  <c r="BN948" i="5"/>
  <c r="CT948" i="5"/>
  <c r="BB248" i="5"/>
  <c r="CH248" i="5"/>
  <c r="CH351" i="5"/>
  <c r="BB351" i="5"/>
  <c r="BN176" i="5"/>
  <c r="CT176" i="5"/>
  <c r="BB827" i="5"/>
  <c r="CH827" i="5"/>
  <c r="BB302" i="5"/>
  <c r="CH302" i="5"/>
  <c r="BN835" i="5"/>
  <c r="CT835" i="5"/>
  <c r="CT384" i="5"/>
  <c r="BN384" i="5"/>
  <c r="BN820" i="5"/>
  <c r="CT820" i="5"/>
  <c r="CH233" i="5"/>
  <c r="BB233" i="5"/>
  <c r="CT243" i="5"/>
  <c r="BN243" i="5"/>
  <c r="BB441" i="5"/>
  <c r="CH441" i="5"/>
  <c r="BB377" i="5"/>
  <c r="CH377" i="5"/>
  <c r="BY68" i="5"/>
  <c r="DE68" i="5"/>
  <c r="BN621" i="5"/>
  <c r="CT621" i="5"/>
  <c r="BY735" i="5"/>
  <c r="DE735" i="5"/>
  <c r="DE934" i="5"/>
  <c r="BY934" i="5"/>
  <c r="BB665" i="5"/>
  <c r="CH665" i="5"/>
  <c r="CT776" i="5"/>
  <c r="BN776" i="5"/>
  <c r="BN460" i="5"/>
  <c r="CT460" i="5"/>
  <c r="BB828" i="5"/>
  <c r="CH828" i="5"/>
  <c r="CT881" i="5"/>
  <c r="BN881" i="5"/>
  <c r="BB899" i="5"/>
  <c r="CH899" i="5"/>
  <c r="BN843" i="5"/>
  <c r="CT843" i="5"/>
  <c r="CT545" i="5"/>
  <c r="BN545" i="5"/>
  <c r="CH750" i="5"/>
  <c r="BB750" i="5"/>
  <c r="CH714" i="5"/>
  <c r="BB714" i="5"/>
  <c r="CT175" i="5"/>
  <c r="BN175" i="5"/>
  <c r="CT102" i="5"/>
  <c r="BN102" i="5"/>
  <c r="CT924" i="5"/>
  <c r="BN924" i="5"/>
  <c r="DE860" i="5"/>
  <c r="BY860" i="5"/>
  <c r="DE251" i="5"/>
  <c r="BY251" i="5"/>
  <c r="DE748" i="5"/>
  <c r="BY748" i="5"/>
  <c r="CH419" i="5"/>
  <c r="BB419" i="5"/>
  <c r="CH639" i="5"/>
  <c r="BB639" i="5"/>
  <c r="DE17" i="5"/>
  <c r="BY17" i="5"/>
  <c r="CH168" i="5"/>
  <c r="BB168" i="5"/>
  <c r="CT231" i="5"/>
  <c r="BN231" i="5"/>
  <c r="DE43" i="5"/>
  <c r="BY43" i="5"/>
  <c r="DE205" i="5"/>
  <c r="BY205" i="5"/>
  <c r="BY479" i="5"/>
  <c r="DE479" i="5"/>
  <c r="BB709" i="5"/>
  <c r="CH709" i="5"/>
  <c r="BN518" i="5"/>
  <c r="CT518" i="5"/>
  <c r="BN957" i="5"/>
  <c r="CT957" i="5"/>
  <c r="BB720" i="5"/>
  <c r="CH720" i="5"/>
  <c r="CH432" i="5"/>
  <c r="BB432" i="5"/>
  <c r="DE345" i="5"/>
  <c r="BY345" i="5"/>
  <c r="CH45" i="5"/>
  <c r="BB45" i="5"/>
  <c r="CH321" i="5"/>
  <c r="BB321" i="5"/>
  <c r="CH43" i="5"/>
  <c r="BB43" i="5"/>
  <c r="CH868" i="5"/>
  <c r="BB868" i="5"/>
  <c r="CH819" i="5"/>
  <c r="BB819" i="5"/>
  <c r="DE145" i="5"/>
  <c r="BY145" i="5"/>
  <c r="CH101" i="5"/>
  <c r="BB101" i="5"/>
  <c r="BY167" i="5"/>
  <c r="DE167" i="5"/>
  <c r="CT358" i="5"/>
  <c r="BN358" i="5"/>
  <c r="J30" i="3"/>
  <c r="J32" i="3" s="1"/>
  <c r="J34" i="3" s="1"/>
  <c r="DE782" i="5"/>
  <c r="BY782" i="5"/>
  <c r="BY884" i="5"/>
  <c r="DE884" i="5"/>
  <c r="BY824" i="5"/>
  <c r="DE824" i="5"/>
  <c r="CT148" i="5"/>
  <c r="BN148" i="5"/>
  <c r="BY871" i="5"/>
  <c r="DE871" i="5"/>
  <c r="BY918" i="5"/>
  <c r="DE918" i="5"/>
  <c r="BN949" i="5"/>
  <c r="CT949" i="5"/>
  <c r="BY572" i="5"/>
  <c r="DE572" i="5"/>
  <c r="CT882" i="5"/>
  <c r="BN882" i="5"/>
  <c r="BB597" i="5"/>
  <c r="CH597" i="5"/>
  <c r="BY818" i="5"/>
  <c r="DE818" i="5"/>
  <c r="CH140" i="5"/>
  <c r="BB140" i="5"/>
  <c r="CT480" i="5"/>
  <c r="BN480" i="5"/>
  <c r="BB765" i="5"/>
  <c r="CH765" i="5"/>
  <c r="BN320" i="5"/>
  <c r="CT320" i="5"/>
  <c r="DE529" i="5"/>
  <c r="BY529" i="5"/>
  <c r="CT502" i="5"/>
  <c r="BN502" i="5"/>
  <c r="BN203" i="5"/>
  <c r="CT203" i="5"/>
  <c r="BN538" i="5"/>
  <c r="CT538" i="5"/>
  <c r="BN683" i="5"/>
  <c r="CT683" i="5"/>
  <c r="CT987" i="5"/>
  <c r="BN987" i="5"/>
  <c r="BB657" i="5"/>
  <c r="CH657" i="5"/>
  <c r="BY306" i="5"/>
  <c r="DE306" i="5"/>
  <c r="BB948" i="5"/>
  <c r="CH948" i="5"/>
  <c r="BN314" i="5"/>
  <c r="CT314" i="5"/>
  <c r="BB546" i="5"/>
  <c r="CH546" i="5"/>
  <c r="BB385" i="5"/>
  <c r="CH385" i="5"/>
  <c r="BN268" i="5"/>
  <c r="CT268" i="5"/>
  <c r="CT616" i="5"/>
  <c r="BN616" i="5"/>
  <c r="CH313" i="5"/>
  <c r="BB313" i="5"/>
  <c r="CH227" i="5"/>
  <c r="BB227" i="5"/>
  <c r="CT779" i="5"/>
  <c r="BN779" i="5"/>
  <c r="CH477" i="5"/>
  <c r="BB477" i="5"/>
  <c r="BB594" i="5"/>
  <c r="CH594" i="5"/>
  <c r="BY614" i="5"/>
  <c r="DE614" i="5"/>
  <c r="BN687" i="5"/>
  <c r="CT687" i="5"/>
  <c r="BB498" i="5"/>
  <c r="CH498" i="5"/>
  <c r="CT306" i="5"/>
  <c r="BN306" i="5"/>
  <c r="BY781" i="5"/>
  <c r="DE781" i="5"/>
  <c r="BN998" i="5"/>
  <c r="CT998" i="5"/>
  <c r="DE885" i="5"/>
  <c r="BY885" i="5"/>
  <c r="BB219" i="5"/>
  <c r="CH219" i="5"/>
  <c r="BY466" i="5"/>
  <c r="DE466" i="5"/>
  <c r="BN910" i="5"/>
  <c r="CT910" i="5"/>
  <c r="DE432" i="5"/>
  <c r="BY432" i="5"/>
  <c r="CH626" i="5"/>
  <c r="BB626" i="5"/>
  <c r="BY759" i="5"/>
  <c r="DE759" i="5"/>
  <c r="CH499" i="5"/>
  <c r="BB499" i="5"/>
  <c r="CT346" i="5"/>
  <c r="BN346" i="5"/>
  <c r="BN448" i="5"/>
  <c r="CT448" i="5"/>
  <c r="BN789" i="5"/>
  <c r="CT789" i="5"/>
  <c r="CH144" i="5"/>
  <c r="BB144" i="5"/>
  <c r="BB746" i="5"/>
  <c r="CH746" i="5"/>
  <c r="BY386" i="5"/>
  <c r="DE386" i="5"/>
  <c r="CT852" i="5"/>
  <c r="BN852" i="5"/>
  <c r="DE143" i="5"/>
  <c r="BY143" i="5"/>
  <c r="CT960" i="5"/>
  <c r="BN960" i="5"/>
  <c r="BB567" i="5"/>
  <c r="CH567" i="5"/>
  <c r="DE711" i="5"/>
  <c r="BY711" i="5"/>
  <c r="CH171" i="5"/>
  <c r="BB171" i="5"/>
  <c r="DE563" i="5"/>
  <c r="BY563" i="5"/>
  <c r="BN533" i="5"/>
  <c r="CT533" i="5"/>
  <c r="CT853" i="5"/>
  <c r="BN853" i="5"/>
  <c r="BN18" i="5"/>
  <c r="CT18" i="5"/>
  <c r="BB476" i="5"/>
  <c r="CH476" i="5"/>
  <c r="BB631" i="5"/>
  <c r="CH631" i="5"/>
  <c r="BN54" i="5"/>
  <c r="CT54" i="5"/>
  <c r="CT793" i="5"/>
  <c r="BN793" i="5"/>
  <c r="BB431" i="5"/>
  <c r="CH431" i="5"/>
  <c r="BB231" i="5"/>
  <c r="CH231" i="5"/>
  <c r="BB197" i="5"/>
  <c r="CH197" i="5"/>
  <c r="BN452" i="5"/>
  <c r="CT452" i="5"/>
  <c r="DE972" i="5"/>
  <c r="BY972" i="5"/>
  <c r="DE451" i="5"/>
  <c r="BY451" i="5"/>
  <c r="BB739" i="5"/>
  <c r="CH739" i="5"/>
  <c r="BB220" i="5"/>
  <c r="CH220" i="5"/>
  <c r="BY210" i="5"/>
  <c r="DE210" i="5"/>
  <c r="DE440" i="5"/>
  <c r="BY440" i="5"/>
  <c r="BY578" i="5"/>
  <c r="DE578" i="5"/>
  <c r="CH977" i="5"/>
  <c r="BB977" i="5"/>
  <c r="DE395" i="5"/>
  <c r="BY395" i="5"/>
  <c r="CH279" i="5"/>
  <c r="BB279" i="5"/>
  <c r="CH307" i="5"/>
  <c r="BB307" i="5"/>
  <c r="BB201" i="5"/>
  <c r="CH201" i="5"/>
  <c r="BB221" i="5"/>
  <c r="CH221" i="5"/>
  <c r="CH452" i="5"/>
  <c r="BB452" i="5"/>
  <c r="BY779" i="5"/>
  <c r="DE779" i="5"/>
  <c r="BN673" i="5"/>
  <c r="CT673" i="5"/>
  <c r="BY996" i="5"/>
  <c r="DE996" i="5"/>
  <c r="BY1008" i="5"/>
  <c r="DE1008" i="5"/>
  <c r="BN359" i="5"/>
  <c r="CT359" i="5"/>
  <c r="DE940" i="5"/>
  <c r="BY940" i="5"/>
  <c r="BY234" i="5"/>
  <c r="DE234" i="5"/>
  <c r="BB747" i="5"/>
  <c r="CH747" i="5"/>
  <c r="BY785" i="5"/>
  <c r="DE785" i="5"/>
  <c r="BY772" i="5"/>
  <c r="DE772" i="5"/>
  <c r="BB624" i="5"/>
  <c r="CH624" i="5"/>
  <c r="BY62" i="5"/>
  <c r="DE62" i="5"/>
  <c r="BN558" i="5"/>
  <c r="CT558" i="5"/>
  <c r="BB270" i="5"/>
  <c r="CH270" i="5"/>
  <c r="CH344" i="5"/>
  <c r="BB344" i="5"/>
  <c r="BY363" i="5"/>
  <c r="DE363" i="5"/>
  <c r="CH528" i="5"/>
  <c r="BB528" i="5"/>
  <c r="BY560" i="5"/>
  <c r="DE560" i="5"/>
  <c r="BY220" i="5"/>
  <c r="DE220" i="5"/>
  <c r="BB415" i="5"/>
  <c r="CH415" i="5"/>
  <c r="DE130" i="5"/>
  <c r="BY130" i="5"/>
  <c r="BB249" i="5"/>
  <c r="CH249" i="5"/>
  <c r="BY182" i="5"/>
  <c r="DE182" i="5"/>
  <c r="BY365" i="5"/>
  <c r="DE365" i="5"/>
  <c r="BB355" i="5"/>
  <c r="CH355" i="5"/>
  <c r="BY40" i="5"/>
  <c r="DE40" i="5"/>
  <c r="BY348" i="5"/>
  <c r="DE348" i="5"/>
  <c r="DE485" i="5"/>
  <c r="BY485" i="5"/>
  <c r="BN743" i="5"/>
  <c r="CT743" i="5"/>
  <c r="CH30" i="5"/>
  <c r="BB30" i="5"/>
  <c r="CT980" i="5"/>
  <c r="BN980" i="5"/>
  <c r="DE964" i="5"/>
  <c r="BY964" i="5"/>
  <c r="CT774" i="5"/>
  <c r="BN774" i="5"/>
  <c r="BY820" i="5"/>
  <c r="DE820" i="5"/>
  <c r="CT855" i="5"/>
  <c r="BN855" i="5"/>
  <c r="DE478" i="5"/>
  <c r="BY478" i="5"/>
  <c r="CH189" i="5"/>
  <c r="BB189" i="5"/>
  <c r="DE175" i="5"/>
  <c r="BY175" i="5"/>
  <c r="BN849" i="5"/>
  <c r="CT849" i="5"/>
  <c r="CT41" i="5"/>
  <c r="BN41" i="5"/>
  <c r="BN976" i="5"/>
  <c r="CT976" i="5"/>
  <c r="DE995" i="5"/>
  <c r="BY995" i="5"/>
  <c r="BY855" i="5"/>
  <c r="DE855" i="5"/>
  <c r="DE127" i="5"/>
  <c r="BY127" i="5"/>
  <c r="CT1003" i="5"/>
  <c r="BN1003" i="5"/>
  <c r="DE27" i="5"/>
  <c r="BY27" i="5"/>
  <c r="BN236" i="5"/>
  <c r="CT236" i="5"/>
  <c r="BN684" i="5"/>
  <c r="CT684" i="5"/>
  <c r="BB976" i="5"/>
  <c r="CH976" i="5"/>
  <c r="CT307" i="5"/>
  <c r="BN307" i="5"/>
  <c r="CH984" i="5"/>
  <c r="BB984" i="5"/>
  <c r="BB692" i="5"/>
  <c r="CH692" i="5"/>
  <c r="BY257" i="5"/>
  <c r="DE257" i="5"/>
  <c r="CH891" i="5"/>
  <c r="BB891" i="5"/>
  <c r="BN453" i="5"/>
  <c r="CT453" i="5"/>
  <c r="DE956" i="5"/>
  <c r="BY956" i="5"/>
  <c r="BN174" i="5"/>
  <c r="CT174" i="5"/>
  <c r="DE335" i="5"/>
  <c r="BY335" i="5"/>
  <c r="BY246" i="5"/>
  <c r="DE246" i="5"/>
  <c r="CT167" i="5"/>
  <c r="BN167" i="5"/>
  <c r="CT31" i="5"/>
  <c r="BN31" i="5"/>
  <c r="CT430" i="5"/>
  <c r="BN430" i="5"/>
  <c r="BY217" i="5"/>
  <c r="DE217" i="5"/>
  <c r="DE740" i="5"/>
  <c r="BY740" i="5"/>
  <c r="BY554" i="5"/>
  <c r="DE554" i="5"/>
  <c r="CT215" i="5"/>
  <c r="BN215" i="5"/>
  <c r="BY535" i="5"/>
  <c r="DE535" i="5"/>
  <c r="CT979" i="5"/>
  <c r="BN979" i="5"/>
  <c r="CT37" i="5"/>
  <c r="BN37" i="5"/>
  <c r="DE254" i="5"/>
  <c r="BY254" i="5"/>
  <c r="DE923" i="5"/>
  <c r="BY923" i="5"/>
  <c r="CH974" i="5"/>
  <c r="BB974" i="5"/>
  <c r="BB238" i="5"/>
  <c r="CH238" i="5"/>
  <c r="BY211" i="5"/>
  <c r="DE211" i="5"/>
  <c r="CT547" i="5"/>
  <c r="BN547" i="5"/>
  <c r="DE100" i="5"/>
  <c r="BY100" i="5"/>
  <c r="CH33" i="5"/>
  <c r="BB33" i="5"/>
  <c r="BY881" i="5"/>
  <c r="DE881" i="5"/>
  <c r="CH195" i="5"/>
  <c r="BB195" i="5"/>
  <c r="CH962" i="5"/>
  <c r="BB962" i="5"/>
  <c r="CT569" i="5"/>
  <c r="BN569" i="5"/>
  <c r="CT69" i="5"/>
  <c r="BN69" i="5"/>
  <c r="CH925" i="5"/>
  <c r="BB925" i="5"/>
  <c r="BY273" i="5"/>
  <c r="DE273" i="5"/>
  <c r="CT309" i="5"/>
  <c r="BN309" i="5"/>
  <c r="BN766" i="5"/>
  <c r="CT766" i="5"/>
  <c r="BN577" i="5"/>
  <c r="CT577" i="5"/>
  <c r="CH167" i="5"/>
  <c r="BB167" i="5"/>
  <c r="BN956" i="5"/>
  <c r="CT956" i="5"/>
  <c r="BY806" i="5"/>
  <c r="DE806" i="5"/>
  <c r="DE126" i="5"/>
  <c r="BY126" i="5"/>
  <c r="CH718" i="5"/>
  <c r="BB718" i="5"/>
  <c r="CH471" i="5"/>
  <c r="BB471" i="5"/>
  <c r="DE500" i="5"/>
  <c r="BY500" i="5"/>
  <c r="DE516" i="5"/>
  <c r="BY516" i="5"/>
  <c r="BB402" i="5"/>
  <c r="CH402" i="5"/>
  <c r="BY32" i="5"/>
  <c r="DE32" i="5"/>
  <c r="CH614" i="5"/>
  <c r="BB614" i="5"/>
  <c r="BN615" i="5"/>
  <c r="CT615" i="5"/>
  <c r="CT415" i="5"/>
  <c r="BN415" i="5"/>
  <c r="CH102" i="5"/>
  <c r="BB102" i="5"/>
  <c r="BY419" i="5"/>
  <c r="DE419" i="5"/>
  <c r="BY739" i="5"/>
  <c r="DE739" i="5"/>
  <c r="BB964" i="5"/>
  <c r="CH964" i="5"/>
  <c r="BY538" i="5"/>
  <c r="DE538" i="5"/>
  <c r="DE990" i="5"/>
  <c r="BY990" i="5"/>
  <c r="BB26" i="5"/>
  <c r="CH26" i="5"/>
  <c r="BN941" i="5"/>
  <c r="CT941" i="5"/>
  <c r="BN334" i="5"/>
  <c r="CT334" i="5"/>
  <c r="BN134" i="5"/>
  <c r="CT134" i="5"/>
  <c r="DE172" i="5"/>
  <c r="BY172" i="5"/>
  <c r="BY689" i="5"/>
  <c r="DE689" i="5"/>
  <c r="BN610" i="5"/>
  <c r="CT610" i="5"/>
  <c r="BN196" i="5"/>
  <c r="CT196" i="5"/>
  <c r="BB578" i="5"/>
  <c r="CH578" i="5"/>
  <c r="BN607" i="5"/>
  <c r="CT607" i="5"/>
  <c r="CH203" i="5"/>
  <c r="BB203" i="5"/>
  <c r="CT614" i="5"/>
  <c r="BN614" i="5"/>
  <c r="CH380" i="5"/>
  <c r="BB380" i="5"/>
  <c r="BY834" i="5"/>
  <c r="DE834" i="5"/>
  <c r="BN899" i="5"/>
  <c r="CT899" i="5"/>
  <c r="CH376" i="5"/>
  <c r="BB376" i="5"/>
  <c r="BN860" i="5"/>
  <c r="CT860" i="5"/>
  <c r="BN80" i="5"/>
  <c r="CT80" i="5"/>
  <c r="CH154" i="5"/>
  <c r="BB154" i="5"/>
  <c r="BN186" i="5"/>
  <c r="CT186" i="5"/>
  <c r="BY313" i="5"/>
  <c r="DE313" i="5"/>
  <c r="BN671" i="5"/>
  <c r="CT671" i="5"/>
  <c r="BB389" i="5"/>
  <c r="CH389" i="5"/>
  <c r="BN32" i="5"/>
  <c r="CT32" i="5"/>
  <c r="BB669" i="5"/>
  <c r="CH669" i="5"/>
  <c r="CT515" i="5"/>
  <c r="BN515" i="5"/>
  <c r="CT611" i="5"/>
  <c r="BN611" i="5"/>
  <c r="CH591" i="5"/>
  <c r="BB591" i="5"/>
  <c r="DE777" i="5"/>
  <c r="BY777" i="5"/>
  <c r="BY910" i="5"/>
  <c r="DE910" i="5"/>
  <c r="BN675" i="5"/>
  <c r="CT675" i="5"/>
  <c r="BY592" i="5"/>
  <c r="DE592" i="5"/>
  <c r="BY687" i="5"/>
  <c r="DE687" i="5"/>
  <c r="CH158" i="5"/>
  <c r="BB158" i="5"/>
  <c r="CH352" i="5"/>
  <c r="BB352" i="5"/>
  <c r="CT630" i="5"/>
  <c r="BN630" i="5"/>
  <c r="CT185" i="5"/>
  <c r="BN185" i="5"/>
  <c r="BN456" i="5"/>
  <c r="CT456" i="5"/>
  <c r="BY381" i="5"/>
  <c r="DE381" i="5"/>
  <c r="BB52" i="5"/>
  <c r="CH52" i="5"/>
  <c r="BB999" i="5"/>
  <c r="CH999" i="5"/>
  <c r="BY627" i="5"/>
  <c r="DE627" i="5"/>
  <c r="BB704" i="5"/>
  <c r="CH704" i="5"/>
  <c r="BN190" i="5"/>
  <c r="CT190" i="5"/>
  <c r="DE798" i="5"/>
  <c r="BY798" i="5"/>
  <c r="BN206" i="5"/>
  <c r="CT206" i="5"/>
  <c r="BN902" i="5"/>
  <c r="CT902" i="5"/>
  <c r="BY383" i="5"/>
  <c r="DE383" i="5"/>
  <c r="BY168" i="5"/>
  <c r="DE168" i="5"/>
  <c r="BB582" i="5"/>
  <c r="CH582" i="5"/>
  <c r="BY46" i="5"/>
  <c r="DE46" i="5"/>
  <c r="DE531" i="5"/>
  <c r="BY531" i="5"/>
  <c r="CH32" i="5"/>
  <c r="BB32" i="5"/>
  <c r="DE654" i="5"/>
  <c r="BY654" i="5"/>
  <c r="BB199" i="5"/>
  <c r="CH199" i="5"/>
  <c r="BB955" i="5"/>
  <c r="CH955" i="5"/>
  <c r="BY50" i="5"/>
  <c r="DE50" i="5"/>
  <c r="BN749" i="5"/>
  <c r="CT749" i="5"/>
  <c r="BN914" i="5"/>
  <c r="CT914" i="5"/>
  <c r="BY148" i="5"/>
  <c r="DE148" i="5"/>
  <c r="BY544" i="5"/>
  <c r="DE544" i="5"/>
  <c r="BY140" i="5"/>
  <c r="DE140" i="5"/>
  <c r="BN192" i="5"/>
  <c r="CT192" i="5"/>
  <c r="BN213" i="5"/>
  <c r="CT213" i="5"/>
  <c r="DE790" i="5"/>
  <c r="BY790" i="5"/>
  <c r="DE187" i="5"/>
  <c r="BY187" i="5"/>
  <c r="BN322" i="5"/>
  <c r="CT322" i="5"/>
  <c r="BN228" i="5"/>
  <c r="CT228" i="5"/>
  <c r="BB470" i="5"/>
  <c r="CH470" i="5"/>
  <c r="BB196" i="5"/>
  <c r="CH196" i="5"/>
  <c r="BN959" i="5"/>
  <c r="CT959" i="5"/>
  <c r="BY568" i="5"/>
  <c r="DE568" i="5"/>
  <c r="BN606" i="5"/>
  <c r="CT606" i="5"/>
  <c r="BB677" i="5"/>
  <c r="CH677" i="5"/>
  <c r="BB1010" i="5"/>
  <c r="CH1010" i="5"/>
  <c r="BY332" i="5"/>
  <c r="DE332" i="5"/>
  <c r="CT851" i="5"/>
  <c r="BN851" i="5"/>
  <c r="BY322" i="5"/>
  <c r="DE322" i="5"/>
  <c r="CH183" i="5"/>
  <c r="BB183" i="5"/>
  <c r="CH872" i="5"/>
  <c r="BB872" i="5"/>
  <c r="CT321" i="5"/>
  <c r="BN321" i="5"/>
  <c r="BB863" i="5"/>
  <c r="CH863" i="5"/>
  <c r="DE973" i="5"/>
  <c r="BY973" i="5"/>
  <c r="BY1001" i="5"/>
  <c r="DE1001" i="5"/>
  <c r="BN38" i="5"/>
  <c r="CT38" i="5"/>
  <c r="BB993" i="5"/>
  <c r="CH993" i="5"/>
  <c r="CT806" i="5"/>
  <c r="BN806" i="5"/>
  <c r="CT142" i="5"/>
  <c r="BN142" i="5"/>
  <c r="CH880" i="5"/>
  <c r="BB880" i="5"/>
  <c r="BB917" i="5"/>
  <c r="CH917" i="5"/>
  <c r="BB949" i="5"/>
  <c r="CH949" i="5"/>
  <c r="BN378" i="5"/>
  <c r="CT378" i="5"/>
  <c r="BN20" i="5"/>
  <c r="CT20" i="5"/>
  <c r="BY731" i="5"/>
  <c r="DE731" i="5"/>
  <c r="BB743" i="5"/>
  <c r="CH743" i="5"/>
  <c r="BN417" i="5"/>
  <c r="CT417" i="5"/>
  <c r="BB46" i="5"/>
  <c r="CH46" i="5"/>
  <c r="BN338" i="5"/>
  <c r="CT338" i="5"/>
  <c r="BY414" i="5"/>
  <c r="DE414" i="5"/>
  <c r="BB937" i="5"/>
  <c r="CH937" i="5"/>
  <c r="BB182" i="5"/>
  <c r="CH182" i="5"/>
  <c r="BY587" i="5"/>
  <c r="DE587" i="5"/>
  <c r="BY926" i="5"/>
  <c r="DE926" i="5"/>
  <c r="BN351" i="5"/>
  <c r="CT351" i="5"/>
  <c r="BB451" i="5"/>
  <c r="CH451" i="5"/>
  <c r="CT700" i="5"/>
  <c r="BN700" i="5"/>
  <c r="CT954" i="5"/>
  <c r="BN954" i="5"/>
  <c r="BN688" i="5"/>
  <c r="CT688" i="5"/>
  <c r="DE88" i="5"/>
  <c r="BY88" i="5"/>
  <c r="BY366" i="5"/>
  <c r="DE366" i="5"/>
  <c r="BY1006" i="5"/>
  <c r="DE1006" i="5"/>
  <c r="DE692" i="5"/>
  <c r="BY692" i="5"/>
  <c r="CT449" i="5"/>
  <c r="BN449" i="5"/>
  <c r="BY585" i="5"/>
  <c r="DE585" i="5"/>
  <c r="BY231" i="5"/>
  <c r="DE231" i="5"/>
  <c r="BY362" i="5"/>
  <c r="DE362" i="5"/>
  <c r="CH1004" i="5"/>
  <c r="BB1004" i="5"/>
  <c r="DE680" i="5"/>
  <c r="BY680" i="5"/>
  <c r="BB703" i="5"/>
  <c r="CH703" i="5"/>
  <c r="CT408" i="5"/>
  <c r="BN408" i="5"/>
  <c r="CT940" i="5"/>
  <c r="BN940" i="5"/>
  <c r="BY605" i="5"/>
  <c r="DE605" i="5"/>
  <c r="DE331" i="5"/>
  <c r="BY331" i="5"/>
  <c r="BY755" i="5"/>
  <c r="DE755" i="5"/>
  <c r="CT131" i="5"/>
  <c r="BN131" i="5"/>
  <c r="BY136" i="5"/>
  <c r="DE136" i="5"/>
  <c r="BY169" i="5"/>
  <c r="DE169" i="5"/>
  <c r="BB1009" i="5"/>
  <c r="CH1009" i="5"/>
  <c r="BB463" i="5"/>
  <c r="CH463" i="5"/>
  <c r="BN318" i="5"/>
  <c r="CT318" i="5"/>
  <c r="BB568" i="5"/>
  <c r="CH568" i="5"/>
  <c r="BY222" i="5"/>
  <c r="DE222" i="5"/>
  <c r="BY264" i="5"/>
  <c r="DE264" i="5"/>
  <c r="BN795" i="5"/>
  <c r="CT795" i="5"/>
  <c r="BB84" i="5"/>
  <c r="CH84" i="5"/>
  <c r="BN316" i="5"/>
  <c r="CT316" i="5"/>
  <c r="BY95" i="5"/>
  <c r="DE95" i="5"/>
  <c r="CH146" i="5"/>
  <c r="BB146" i="5"/>
  <c r="CH298" i="5"/>
  <c r="BB298" i="5"/>
  <c r="BB793" i="5"/>
  <c r="CH793" i="5"/>
  <c r="BN386" i="5"/>
  <c r="CT386" i="5"/>
  <c r="BN669" i="5"/>
  <c r="CT669" i="5"/>
  <c r="BB653" i="5"/>
  <c r="CH653" i="5"/>
  <c r="CH215" i="5"/>
  <c r="BB215" i="5"/>
  <c r="BB369" i="5"/>
  <c r="CH369" i="5"/>
  <c r="CT872" i="5"/>
  <c r="BN872" i="5"/>
  <c r="BB997" i="5"/>
  <c r="CH997" i="5"/>
  <c r="CH328" i="5"/>
  <c r="BB328" i="5"/>
  <c r="BY491" i="5"/>
  <c r="DE491" i="5"/>
  <c r="BB869" i="5"/>
  <c r="CH869" i="5"/>
  <c r="CH887" i="5"/>
  <c r="BB887" i="5"/>
  <c r="BB825" i="5"/>
  <c r="CH825" i="5"/>
  <c r="BN655" i="5"/>
  <c r="CT655" i="5"/>
  <c r="BN294" i="5"/>
  <c r="CT294" i="5"/>
  <c r="DE464" i="5"/>
  <c r="BY464" i="5"/>
  <c r="CH595" i="5"/>
  <c r="BB595" i="5"/>
  <c r="BB552" i="5"/>
  <c r="CH552" i="5"/>
  <c r="BN472" i="5"/>
  <c r="CT472" i="5"/>
  <c r="BY152" i="5"/>
  <c r="DE152" i="5"/>
  <c r="BB134" i="5"/>
  <c r="CH134" i="5"/>
  <c r="BC887" i="5" l="1"/>
  <c r="CI887" i="5"/>
  <c r="CU940" i="5"/>
  <c r="BO940" i="5"/>
  <c r="CI102" i="5"/>
  <c r="BC102" i="5"/>
  <c r="DF169" i="5"/>
  <c r="BZ169" i="5"/>
  <c r="BZ231" i="5"/>
  <c r="DF231" i="5"/>
  <c r="DF926" i="5"/>
  <c r="BZ926" i="5"/>
  <c r="BC949" i="5"/>
  <c r="CI949" i="5"/>
  <c r="BO38" i="5"/>
  <c r="CU38" i="5"/>
  <c r="CU606" i="5"/>
  <c r="BO606" i="5"/>
  <c r="BZ544" i="5"/>
  <c r="DF544" i="5"/>
  <c r="DF168" i="5"/>
  <c r="BZ168" i="5"/>
  <c r="BC669" i="5"/>
  <c r="CI669" i="5"/>
  <c r="BO610" i="5"/>
  <c r="CU610" i="5"/>
  <c r="BC595" i="5"/>
  <c r="CI595" i="5"/>
  <c r="BC215" i="5"/>
  <c r="CI215" i="5"/>
  <c r="DF187" i="5"/>
  <c r="BZ187" i="5"/>
  <c r="CU630" i="5"/>
  <c r="BO630" i="5"/>
  <c r="CI167" i="5"/>
  <c r="BC167" i="5"/>
  <c r="BZ254" i="5"/>
  <c r="DF254" i="5"/>
  <c r="BC171" i="5"/>
  <c r="CI171" i="5"/>
  <c r="BZ393" i="5"/>
  <c r="DF393" i="5"/>
  <c r="CU419" i="5"/>
  <c r="BO419" i="5"/>
  <c r="CU194" i="5"/>
  <c r="BO194" i="5"/>
  <c r="BO711" i="5"/>
  <c r="CU711" i="5"/>
  <c r="CU389" i="5"/>
  <c r="BO389" i="5"/>
  <c r="BO374" i="5"/>
  <c r="CU374" i="5"/>
  <c r="BC603" i="5"/>
  <c r="CI603" i="5"/>
  <c r="CI272" i="5"/>
  <c r="BC272" i="5"/>
  <c r="BC836" i="5"/>
  <c r="CI836" i="5"/>
  <c r="BO828" i="5"/>
  <c r="CU828" i="5"/>
  <c r="BO365" i="5"/>
  <c r="CU365" i="5"/>
  <c r="BZ919" i="5"/>
  <c r="DF919" i="5"/>
  <c r="BZ470" i="5"/>
  <c r="DF470" i="5"/>
  <c r="BO360" i="5"/>
  <c r="CU360" i="5"/>
  <c r="BC773" i="5"/>
  <c r="CI773" i="5"/>
  <c r="BZ28" i="5"/>
  <c r="DF28" i="5"/>
  <c r="BO412" i="5"/>
  <c r="CU412" i="5"/>
  <c r="BZ24" i="5"/>
  <c r="DF24" i="5"/>
  <c r="DF267" i="5"/>
  <c r="BZ267" i="5"/>
  <c r="BC711" i="5"/>
  <c r="CI711" i="5"/>
  <c r="DF164" i="5"/>
  <c r="BZ164" i="5"/>
  <c r="BO857" i="5"/>
  <c r="CU857" i="5"/>
  <c r="BZ70" i="5"/>
  <c r="DF70" i="5"/>
  <c r="BZ390" i="5"/>
  <c r="DF390" i="5"/>
  <c r="DF488" i="5"/>
  <c r="BZ488" i="5"/>
  <c r="CI628" i="5"/>
  <c r="BC628" i="5"/>
  <c r="BC646" i="5"/>
  <c r="CI646" i="5"/>
  <c r="BO542" i="5"/>
  <c r="CU542" i="5"/>
  <c r="BO292" i="5"/>
  <c r="CU292" i="5"/>
  <c r="BC685" i="5"/>
  <c r="CI685" i="5"/>
  <c r="BC62" i="5"/>
  <c r="CI62" i="5"/>
  <c r="BO923" i="5"/>
  <c r="CU923" i="5"/>
  <c r="CI908" i="5"/>
  <c r="BC908" i="5"/>
  <c r="BO830" i="5"/>
  <c r="CU830" i="5"/>
  <c r="BZ624" i="5"/>
  <c r="DF624" i="5"/>
  <c r="DF966" i="5"/>
  <c r="BZ966" i="5"/>
  <c r="CI230" i="5"/>
  <c r="BC230" i="5"/>
  <c r="BO244" i="5"/>
  <c r="CU244" i="5"/>
  <c r="BC572" i="5"/>
  <c r="CI572" i="5"/>
  <c r="BC731" i="5"/>
  <c r="CI731" i="5"/>
  <c r="DF87" i="5"/>
  <c r="BZ87" i="5"/>
  <c r="BZ631" i="5"/>
  <c r="DF631" i="5"/>
  <c r="BC218" i="5"/>
  <c r="CI218" i="5"/>
  <c r="BZ832" i="5"/>
  <c r="DF832" i="5"/>
  <c r="BZ375" i="5"/>
  <c r="DF375" i="5"/>
  <c r="BO362" i="5"/>
  <c r="CU362" i="5"/>
  <c r="BZ944" i="5"/>
  <c r="DF944" i="5"/>
  <c r="BO712" i="5"/>
  <c r="CU712" i="5"/>
  <c r="BZ619" i="5"/>
  <c r="DF619" i="5"/>
  <c r="BC64" i="5"/>
  <c r="CI64" i="5"/>
  <c r="CI856" i="5"/>
  <c r="BC856" i="5"/>
  <c r="DF184" i="5"/>
  <c r="BZ184" i="5"/>
  <c r="BC787" i="5"/>
  <c r="CI787" i="5"/>
  <c r="BO603" i="5"/>
  <c r="CU603" i="5"/>
  <c r="CI518" i="5"/>
  <c r="BC518" i="5"/>
  <c r="BZ895" i="5"/>
  <c r="DF895" i="5"/>
  <c r="BC198" i="5"/>
  <c r="CI198" i="5"/>
  <c r="BC648" i="5"/>
  <c r="CI648" i="5"/>
  <c r="BZ391" i="5"/>
  <c r="DF391" i="5"/>
  <c r="BZ725" i="5"/>
  <c r="DF725" i="5"/>
  <c r="DF489" i="5"/>
  <c r="BZ489" i="5"/>
  <c r="CI138" i="5"/>
  <c r="BC138" i="5"/>
  <c r="BZ132" i="5"/>
  <c r="DF132" i="5"/>
  <c r="BZ334" i="5"/>
  <c r="DF334" i="5"/>
  <c r="BZ574" i="5"/>
  <c r="DF574" i="5"/>
  <c r="CI602" i="5"/>
  <c r="BC602" i="5"/>
  <c r="BC767" i="5"/>
  <c r="CI767" i="5"/>
  <c r="BO797" i="5"/>
  <c r="CU797" i="5"/>
  <c r="BZ967" i="5"/>
  <c r="DF967" i="5"/>
  <c r="CI1011" i="5"/>
  <c r="BC1011" i="5"/>
  <c r="CI593" i="5"/>
  <c r="BC593" i="5"/>
  <c r="BZ691" i="5"/>
  <c r="DF691" i="5"/>
  <c r="DF291" i="5"/>
  <c r="BZ291" i="5"/>
  <c r="CU796" i="5"/>
  <c r="BO796" i="5"/>
  <c r="CI898" i="5"/>
  <c r="BC898" i="5"/>
  <c r="CI496" i="5"/>
  <c r="BC496" i="5"/>
  <c r="BC896" i="5"/>
  <c r="CI896" i="5"/>
  <c r="BC820" i="5"/>
  <c r="CI820" i="5"/>
  <c r="CU805" i="5"/>
  <c r="BO805" i="5"/>
  <c r="DF495" i="5"/>
  <c r="BZ495" i="5"/>
  <c r="CI98" i="5"/>
  <c r="BC98" i="5"/>
  <c r="DF924" i="5"/>
  <c r="BZ924" i="5"/>
  <c r="BO993" i="5"/>
  <c r="CU993" i="5"/>
  <c r="BO541" i="5"/>
  <c r="CU541" i="5"/>
  <c r="CU968" i="5"/>
  <c r="BO968" i="5"/>
  <c r="BO905" i="5"/>
  <c r="CU905" i="5"/>
  <c r="CU99" i="5"/>
  <c r="BO99" i="5"/>
  <c r="DF942" i="5"/>
  <c r="BZ942" i="5"/>
  <c r="DF397" i="5"/>
  <c r="BZ397" i="5"/>
  <c r="CI802" i="5"/>
  <c r="BC802" i="5"/>
  <c r="CI49" i="5"/>
  <c r="BC49" i="5"/>
  <c r="CU350" i="5"/>
  <c r="BO350" i="5"/>
  <c r="BC291" i="5"/>
  <c r="CI291" i="5"/>
  <c r="BC742" i="5"/>
  <c r="CI742" i="5"/>
  <c r="CI531" i="5"/>
  <c r="BC531" i="5"/>
  <c r="CI850" i="5"/>
  <c r="BC850" i="5"/>
  <c r="BO139" i="5"/>
  <c r="CU139" i="5"/>
  <c r="BC791" i="5"/>
  <c r="CI791" i="5"/>
  <c r="BO149" i="5"/>
  <c r="CU149" i="5"/>
  <c r="DF133" i="5"/>
  <c r="BZ133" i="5"/>
  <c r="BZ719" i="5"/>
  <c r="DF719" i="5"/>
  <c r="CI478" i="5"/>
  <c r="BC478" i="5"/>
  <c r="DF573" i="5"/>
  <c r="BZ573" i="5"/>
  <c r="BC982" i="5"/>
  <c r="CI982" i="5"/>
  <c r="CI41" i="5"/>
  <c r="BC41" i="5"/>
  <c r="CI17" i="5"/>
  <c r="BC17" i="5"/>
  <c r="BC884" i="5"/>
  <c r="CI884" i="5"/>
  <c r="CI571" i="5"/>
  <c r="BC571" i="5"/>
  <c r="DF962" i="5"/>
  <c r="BZ962" i="5"/>
  <c r="CI164" i="5"/>
  <c r="BC164" i="5"/>
  <c r="BC882" i="5"/>
  <c r="CI882" i="5"/>
  <c r="CI837" i="5"/>
  <c r="BC837" i="5"/>
  <c r="CI330" i="5"/>
  <c r="BC330" i="5"/>
  <c r="BC609" i="5"/>
  <c r="CI609" i="5"/>
  <c r="CI921" i="5"/>
  <c r="BC921" i="5"/>
  <c r="DF893" i="5"/>
  <c r="BZ893" i="5"/>
  <c r="DF960" i="5"/>
  <c r="BZ960" i="5"/>
  <c r="BO300" i="5"/>
  <c r="CU300" i="5"/>
  <c r="BZ396" i="5"/>
  <c r="DF396" i="5"/>
  <c r="CI893" i="5"/>
  <c r="BC893" i="5"/>
  <c r="DF63" i="5"/>
  <c r="BZ63" i="5"/>
  <c r="BO785" i="5"/>
  <c r="CU785" i="5"/>
  <c r="CU317" i="5"/>
  <c r="BO317" i="5"/>
  <c r="CU527" i="5"/>
  <c r="BO527" i="5"/>
  <c r="DF21" i="5"/>
  <c r="BZ21" i="5"/>
  <c r="BO441" i="5"/>
  <c r="CU441" i="5"/>
  <c r="BZ512" i="5"/>
  <c r="DF512" i="5"/>
  <c r="CU990" i="5"/>
  <c r="BO990" i="5"/>
  <c r="DF496" i="5"/>
  <c r="BZ496" i="5"/>
  <c r="BO933" i="5"/>
  <c r="CU933" i="5"/>
  <c r="BC149" i="5"/>
  <c r="CI149" i="5"/>
  <c r="BO287" i="5"/>
  <c r="CU287" i="5"/>
  <c r="CI277" i="5"/>
  <c r="BC277" i="5"/>
  <c r="DF426" i="5"/>
  <c r="BZ426" i="5"/>
  <c r="CU870" i="5"/>
  <c r="BO870" i="5"/>
  <c r="CU958" i="5"/>
  <c r="BO958" i="5"/>
  <c r="BZ690" i="5"/>
  <c r="DF690" i="5"/>
  <c r="CI19" i="5"/>
  <c r="BC19" i="5"/>
  <c r="BO151" i="5"/>
  <c r="CU151" i="5"/>
  <c r="BZ842" i="5"/>
  <c r="DF842" i="5"/>
  <c r="CI109" i="5"/>
  <c r="BC109" i="5"/>
  <c r="BC372" i="5"/>
  <c r="CI372" i="5"/>
  <c r="BO964" i="5"/>
  <c r="CU964" i="5"/>
  <c r="BZ720" i="5"/>
  <c r="DF720" i="5"/>
  <c r="CU79" i="5"/>
  <c r="BO79" i="5"/>
  <c r="DF372" i="5"/>
  <c r="BZ372" i="5"/>
  <c r="DF261" i="5"/>
  <c r="BZ261" i="5"/>
  <c r="CI586" i="5"/>
  <c r="BC586" i="5"/>
  <c r="BZ694" i="5"/>
  <c r="DF694" i="5"/>
  <c r="DF407" i="5"/>
  <c r="BZ407" i="5"/>
  <c r="DF674" i="5"/>
  <c r="BZ674" i="5"/>
  <c r="BO291" i="5"/>
  <c r="CU291" i="5"/>
  <c r="BO810" i="5"/>
  <c r="CU810" i="5"/>
  <c r="DF408" i="5"/>
  <c r="BZ408" i="5"/>
  <c r="CI87" i="5"/>
  <c r="BC87" i="5"/>
  <c r="DF802" i="5"/>
  <c r="BZ802" i="5"/>
  <c r="DF67" i="5"/>
  <c r="BZ67" i="5"/>
  <c r="DF600" i="5"/>
  <c r="BZ600" i="5"/>
  <c r="CU926" i="5"/>
  <c r="BO926" i="5"/>
  <c r="DF31" i="5"/>
  <c r="BZ31" i="5"/>
  <c r="BZ703" i="5"/>
  <c r="DF703" i="5"/>
  <c r="BZ642" i="5"/>
  <c r="DF642" i="5"/>
  <c r="CU150" i="5"/>
  <c r="BO150" i="5"/>
  <c r="CU928" i="5"/>
  <c r="BO928" i="5"/>
  <c r="DF193" i="5"/>
  <c r="BZ193" i="5"/>
  <c r="CI292" i="5"/>
  <c r="BC292" i="5"/>
  <c r="DF347" i="5"/>
  <c r="BZ347" i="5"/>
  <c r="CU283" i="5"/>
  <c r="BO283" i="5"/>
  <c r="DF864" i="5"/>
  <c r="BZ864" i="5"/>
  <c r="CU519" i="5"/>
  <c r="BO519" i="5"/>
  <c r="CI876" i="5"/>
  <c r="BC876" i="5"/>
  <c r="DF937" i="5"/>
  <c r="BZ937" i="5"/>
  <c r="BZ353" i="5"/>
  <c r="DF353" i="5"/>
  <c r="CI888" i="5"/>
  <c r="BC888" i="5"/>
  <c r="DF503" i="5"/>
  <c r="BZ503" i="5"/>
  <c r="BO668" i="5"/>
  <c r="CU668" i="5"/>
  <c r="CU517" i="5"/>
  <c r="BO517" i="5"/>
  <c r="DF831" i="5"/>
  <c r="BZ831" i="5"/>
  <c r="CI956" i="5"/>
  <c r="BC956" i="5"/>
  <c r="CU61" i="5"/>
  <c r="BO61" i="5"/>
  <c r="BO289" i="5"/>
  <c r="CU289" i="5"/>
  <c r="CI446" i="5"/>
  <c r="BC446" i="5"/>
  <c r="CI488" i="5"/>
  <c r="BC488" i="5"/>
  <c r="CU111" i="5"/>
  <c r="BO111" i="5"/>
  <c r="BZ502" i="5"/>
  <c r="DF502" i="5"/>
  <c r="CU315" i="5"/>
  <c r="BO315" i="5"/>
  <c r="BZ915" i="5"/>
  <c r="DF915" i="5"/>
  <c r="BZ415" i="5"/>
  <c r="DF415" i="5"/>
  <c r="BZ724" i="5"/>
  <c r="DF724" i="5"/>
  <c r="CU883" i="5"/>
  <c r="BO883" i="5"/>
  <c r="BO435" i="5"/>
  <c r="CU435" i="5"/>
  <c r="BC841" i="5"/>
  <c r="CI841" i="5"/>
  <c r="BC18" i="5"/>
  <c r="CI18" i="5"/>
  <c r="CI319" i="5"/>
  <c r="BC319" i="5"/>
  <c r="CI990" i="5"/>
  <c r="BC990" i="5"/>
  <c r="CI281" i="5"/>
  <c r="BC281" i="5"/>
  <c r="CU51" i="5"/>
  <c r="BO51" i="5"/>
  <c r="CI862" i="5"/>
  <c r="BC862" i="5"/>
  <c r="DF110" i="5"/>
  <c r="BZ110" i="5"/>
  <c r="CU634" i="5"/>
  <c r="BO634" i="5"/>
  <c r="DF433" i="5"/>
  <c r="BZ433" i="5"/>
  <c r="BC123" i="5"/>
  <c r="CI123" i="5"/>
  <c r="CI35" i="5"/>
  <c r="BC35" i="5"/>
  <c r="DF829" i="5"/>
  <c r="BZ829" i="5"/>
  <c r="BO342" i="5"/>
  <c r="CU342" i="5"/>
  <c r="CU503" i="5"/>
  <c r="BO503" i="5"/>
  <c r="BO336" i="5"/>
  <c r="CU336" i="5"/>
  <c r="BC413" i="5"/>
  <c r="CI413" i="5"/>
  <c r="CU728" i="5"/>
  <c r="BO728" i="5"/>
  <c r="BC839" i="5"/>
  <c r="CI839" i="5"/>
  <c r="DF770" i="5"/>
  <c r="BZ770" i="5"/>
  <c r="DF51" i="5"/>
  <c r="BZ51" i="5"/>
  <c r="BO253" i="5"/>
  <c r="CU253" i="5"/>
  <c r="CU85" i="5"/>
  <c r="BO85" i="5"/>
  <c r="CI552" i="5"/>
  <c r="BC552" i="5"/>
  <c r="BC369" i="5"/>
  <c r="CI369" i="5"/>
  <c r="BZ264" i="5"/>
  <c r="DF264" i="5"/>
  <c r="BC46" i="5"/>
  <c r="CI46" i="5"/>
  <c r="BO322" i="5"/>
  <c r="CU322" i="5"/>
  <c r="BC199" i="5"/>
  <c r="CI199" i="5"/>
  <c r="BC704" i="5"/>
  <c r="CI704" i="5"/>
  <c r="BO675" i="5"/>
  <c r="CU675" i="5"/>
  <c r="BC26" i="5"/>
  <c r="CI26" i="5"/>
  <c r="CI146" i="5"/>
  <c r="BC146" i="5"/>
  <c r="CU408" i="5"/>
  <c r="BO408" i="5"/>
  <c r="DF654" i="5"/>
  <c r="BZ654" i="5"/>
  <c r="CU614" i="5"/>
  <c r="BO614" i="5"/>
  <c r="DF990" i="5"/>
  <c r="BZ990" i="5"/>
  <c r="BO415" i="5"/>
  <c r="CU415" i="5"/>
  <c r="DF500" i="5"/>
  <c r="BZ500" i="5"/>
  <c r="CU69" i="5"/>
  <c r="BO69" i="5"/>
  <c r="BZ100" i="5"/>
  <c r="DF100" i="5"/>
  <c r="DF740" i="5"/>
  <c r="BZ740" i="5"/>
  <c r="DF335" i="5"/>
  <c r="BZ335" i="5"/>
  <c r="DF27" i="5"/>
  <c r="BZ27" i="5"/>
  <c r="CU41" i="5"/>
  <c r="BO41" i="5"/>
  <c r="DF485" i="5"/>
  <c r="BZ485" i="5"/>
  <c r="DF440" i="5"/>
  <c r="BZ440" i="5"/>
  <c r="CI499" i="5"/>
  <c r="BC499" i="5"/>
  <c r="CI313" i="5"/>
  <c r="BC313" i="5"/>
  <c r="CI140" i="5"/>
  <c r="BC140" i="5"/>
  <c r="CI868" i="5"/>
  <c r="BC868" i="5"/>
  <c r="DF43" i="5"/>
  <c r="BZ43" i="5"/>
  <c r="DF748" i="5"/>
  <c r="BZ748" i="5"/>
  <c r="CI714" i="5"/>
  <c r="BC714" i="5"/>
  <c r="CI351" i="5"/>
  <c r="BC351" i="5"/>
  <c r="BC986" i="5"/>
  <c r="CI986" i="5"/>
  <c r="CI744" i="5"/>
  <c r="BC744" i="5"/>
  <c r="CU932" i="5"/>
  <c r="BO932" i="5"/>
  <c r="DF787" i="5"/>
  <c r="BZ787" i="5"/>
  <c r="DF931" i="5"/>
  <c r="BZ931" i="5"/>
  <c r="BZ108" i="5"/>
  <c r="DF108" i="5"/>
  <c r="CI726" i="5"/>
  <c r="BC726" i="5"/>
  <c r="BC678" i="5"/>
  <c r="CI678" i="5"/>
  <c r="CI169" i="5"/>
  <c r="BC169" i="5"/>
  <c r="CI970" i="5"/>
  <c r="BC970" i="5"/>
  <c r="BZ608" i="5"/>
  <c r="DF608" i="5"/>
  <c r="CI965" i="5"/>
  <c r="BC965" i="5"/>
  <c r="CU216" i="5"/>
  <c r="BO216" i="5"/>
  <c r="BC869" i="5"/>
  <c r="CI869" i="5"/>
  <c r="BZ222" i="5"/>
  <c r="DF222" i="5"/>
  <c r="BZ136" i="5"/>
  <c r="DF136" i="5"/>
  <c r="DF585" i="5"/>
  <c r="BZ585" i="5"/>
  <c r="BO688" i="5"/>
  <c r="CU688" i="5"/>
  <c r="DF587" i="5"/>
  <c r="BZ587" i="5"/>
  <c r="CU417" i="5"/>
  <c r="BO417" i="5"/>
  <c r="BC917" i="5"/>
  <c r="CI917" i="5"/>
  <c r="BZ1001" i="5"/>
  <c r="DF1001" i="5"/>
  <c r="DF322" i="5"/>
  <c r="BZ322" i="5"/>
  <c r="BZ568" i="5"/>
  <c r="DF568" i="5"/>
  <c r="DF148" i="5"/>
  <c r="BZ148" i="5"/>
  <c r="BZ383" i="5"/>
  <c r="DF383" i="5"/>
  <c r="BZ627" i="5"/>
  <c r="DF627" i="5"/>
  <c r="BZ910" i="5"/>
  <c r="DF910" i="5"/>
  <c r="BO32" i="5"/>
  <c r="CU32" i="5"/>
  <c r="BO80" i="5"/>
  <c r="CU80" i="5"/>
  <c r="BZ689" i="5"/>
  <c r="DF689" i="5"/>
  <c r="BC692" i="5"/>
  <c r="CI692" i="5"/>
  <c r="BZ820" i="5"/>
  <c r="DF820" i="5"/>
  <c r="BC249" i="5"/>
  <c r="CI249" i="5"/>
  <c r="BZ363" i="5"/>
  <c r="DF363" i="5"/>
  <c r="BZ772" i="5"/>
  <c r="DF772" i="5"/>
  <c r="BZ1008" i="5"/>
  <c r="DF1008" i="5"/>
  <c r="CI201" i="5"/>
  <c r="BC201" i="5"/>
  <c r="CU452" i="5"/>
  <c r="BO452" i="5"/>
  <c r="CI631" i="5"/>
  <c r="BC631" i="5"/>
  <c r="DF386" i="5"/>
  <c r="BZ386" i="5"/>
  <c r="CI219" i="5"/>
  <c r="BC219" i="5"/>
  <c r="BO687" i="5"/>
  <c r="CU687" i="5"/>
  <c r="CI948" i="5"/>
  <c r="BC948" i="5"/>
  <c r="BO203" i="5"/>
  <c r="CU203" i="5"/>
  <c r="DF918" i="5"/>
  <c r="BZ918" i="5"/>
  <c r="BC720" i="5"/>
  <c r="CI720" i="5"/>
  <c r="BC828" i="5"/>
  <c r="CI828" i="5"/>
  <c r="CU621" i="5"/>
  <c r="BO621" i="5"/>
  <c r="CU820" i="5"/>
  <c r="BO820" i="5"/>
  <c r="CU324" i="5"/>
  <c r="BO324" i="5"/>
  <c r="BZ243" i="5"/>
  <c r="DF243" i="5"/>
  <c r="BO825" i="5"/>
  <c r="CU825" i="5"/>
  <c r="CU278" i="5"/>
  <c r="BO278" i="5"/>
  <c r="BC439" i="5"/>
  <c r="CI439" i="5"/>
  <c r="CU972" i="5"/>
  <c r="BO972" i="5"/>
  <c r="DF34" i="5"/>
  <c r="BZ34" i="5"/>
  <c r="CU281" i="5"/>
  <c r="BO281" i="5"/>
  <c r="BO95" i="5"/>
  <c r="CU95" i="5"/>
  <c r="CI404" i="5"/>
  <c r="BC404" i="5"/>
  <c r="DF643" i="5"/>
  <c r="BZ643" i="5"/>
  <c r="BC649" i="5"/>
  <c r="CI649" i="5"/>
  <c r="DF49" i="5"/>
  <c r="BZ49" i="5"/>
  <c r="CI450" i="5"/>
  <c r="BC450" i="5"/>
  <c r="BZ577" i="5"/>
  <c r="DF577" i="5"/>
  <c r="BO91" i="5"/>
  <c r="CU91" i="5"/>
  <c r="BC660" i="5"/>
  <c r="CI660" i="5"/>
  <c r="CI480" i="5"/>
  <c r="BC480" i="5"/>
  <c r="CU333" i="5"/>
  <c r="BO333" i="5"/>
  <c r="CI111" i="5"/>
  <c r="BC111" i="5"/>
  <c r="CI698" i="5"/>
  <c r="BC698" i="5"/>
  <c r="BC934" i="5"/>
  <c r="CI934" i="5"/>
  <c r="CU57" i="5"/>
  <c r="BO57" i="5"/>
  <c r="CU660" i="5"/>
  <c r="BO660" i="5"/>
  <c r="DF434" i="5"/>
  <c r="BZ434" i="5"/>
  <c r="CU223" i="5"/>
  <c r="BO223" i="5"/>
  <c r="CU55" i="5"/>
  <c r="BO55" i="5"/>
  <c r="DF684" i="5"/>
  <c r="BZ684" i="5"/>
  <c r="BZ252" i="5"/>
  <c r="DF252" i="5"/>
  <c r="BZ413" i="5"/>
  <c r="DF413" i="5"/>
  <c r="DF176" i="5"/>
  <c r="BZ176" i="5"/>
  <c r="CI613" i="5"/>
  <c r="BC613" i="5"/>
  <c r="BZ705" i="5"/>
  <c r="DF705" i="5"/>
  <c r="BO484" i="5"/>
  <c r="CU484" i="5"/>
  <c r="CI237" i="5"/>
  <c r="BC237" i="5"/>
  <c r="DF321" i="5"/>
  <c r="BZ321" i="5"/>
  <c r="CU479" i="5"/>
  <c r="BO479" i="5"/>
  <c r="BZ784" i="5"/>
  <c r="DF784" i="5"/>
  <c r="CU96" i="5"/>
  <c r="BO96" i="5"/>
  <c r="CI670" i="5"/>
  <c r="BC670" i="5"/>
  <c r="CU945" i="5"/>
  <c r="BO945" i="5"/>
  <c r="DF57" i="5"/>
  <c r="BZ57" i="5"/>
  <c r="CU623" i="5"/>
  <c r="BO623" i="5"/>
  <c r="DF118" i="5"/>
  <c r="BZ118" i="5"/>
  <c r="DF418" i="5"/>
  <c r="BZ418" i="5"/>
  <c r="BC370" i="5"/>
  <c r="CI370" i="5"/>
  <c r="DF77" i="5"/>
  <c r="BZ77" i="5"/>
  <c r="BO653" i="5"/>
  <c r="CU653" i="5"/>
  <c r="BC655" i="5"/>
  <c r="CI655" i="5"/>
  <c r="BO504" i="5"/>
  <c r="CU504" i="5"/>
  <c r="BO485" i="5"/>
  <c r="CU485" i="5"/>
  <c r="CI541" i="5"/>
  <c r="BC541" i="5"/>
  <c r="CI86" i="5"/>
  <c r="BC86" i="5"/>
  <c r="BC684" i="5"/>
  <c r="CI684" i="5"/>
  <c r="DF177" i="5"/>
  <c r="BZ177" i="5"/>
  <c r="BC807" i="5"/>
  <c r="CI807" i="5"/>
  <c r="DF339" i="5"/>
  <c r="BZ339" i="5"/>
  <c r="BO98" i="5"/>
  <c r="CU98" i="5"/>
  <c r="DF69" i="5"/>
  <c r="BZ69" i="5"/>
  <c r="DF738" i="5"/>
  <c r="BZ738" i="5"/>
  <c r="DF984" i="5"/>
  <c r="BZ984" i="5"/>
  <c r="DF501" i="5"/>
  <c r="BZ501" i="5"/>
  <c r="BC903" i="5"/>
  <c r="CI903" i="5"/>
  <c r="CI924" i="5"/>
  <c r="BC924" i="5"/>
  <c r="DF868" i="5"/>
  <c r="BZ868" i="5"/>
  <c r="DF474" i="5"/>
  <c r="BZ474" i="5"/>
  <c r="BO219" i="5"/>
  <c r="CU219" i="5"/>
  <c r="CU525" i="5"/>
  <c r="BO525" i="5"/>
  <c r="DF121" i="5"/>
  <c r="BZ121" i="5"/>
  <c r="CU217" i="5"/>
  <c r="BO217" i="5"/>
  <c r="DF518" i="5"/>
  <c r="BZ518" i="5"/>
  <c r="DF744" i="5"/>
  <c r="BZ744" i="5"/>
  <c r="CU339" i="5"/>
  <c r="BO339" i="5"/>
  <c r="BC300" i="5"/>
  <c r="CI300" i="5"/>
  <c r="DF505" i="5"/>
  <c r="BZ505" i="5"/>
  <c r="DF447" i="5"/>
  <c r="BZ447" i="5"/>
  <c r="CU800" i="5"/>
  <c r="BO800" i="5"/>
  <c r="DF704" i="5"/>
  <c r="BZ704" i="5"/>
  <c r="CI289" i="5"/>
  <c r="BC289" i="5"/>
  <c r="BZ272" i="5"/>
  <c r="DF272" i="5"/>
  <c r="CU327" i="5"/>
  <c r="BO327" i="5"/>
  <c r="K66" i="3"/>
  <c r="K68" i="3" s="1"/>
  <c r="K70" i="3" s="1"/>
  <c r="BZ399" i="5"/>
  <c r="DF399" i="5"/>
  <c r="BZ361" i="5"/>
  <c r="DF361" i="5"/>
  <c r="BC412" i="5"/>
  <c r="CI412" i="5"/>
  <c r="CU585" i="5"/>
  <c r="BO585" i="5"/>
  <c r="CI152" i="5"/>
  <c r="BC152" i="5"/>
  <c r="CI315" i="5"/>
  <c r="BC315" i="5"/>
  <c r="CI551" i="5"/>
  <c r="BC551" i="5"/>
  <c r="BZ268" i="5"/>
  <c r="DF268" i="5"/>
  <c r="CI812" i="5"/>
  <c r="BC812" i="5"/>
  <c r="CU267" i="5"/>
  <c r="BO267" i="5"/>
  <c r="CU77" i="5"/>
  <c r="BO77" i="5"/>
  <c r="CU798" i="5"/>
  <c r="BO798" i="5"/>
  <c r="BZ652" i="5"/>
  <c r="DF652" i="5"/>
  <c r="BO129" i="5"/>
  <c r="CU129" i="5"/>
  <c r="CI117" i="5"/>
  <c r="BC117" i="5"/>
  <c r="BC843" i="5"/>
  <c r="CI843" i="5"/>
  <c r="CI116" i="5"/>
  <c r="BC116" i="5"/>
  <c r="BO356" i="5"/>
  <c r="CU356" i="5"/>
  <c r="BZ717" i="5"/>
  <c r="DF717" i="5"/>
  <c r="BO753" i="5"/>
  <c r="CU753" i="5"/>
  <c r="CU619" i="5"/>
  <c r="BO619" i="5"/>
  <c r="BC769" i="5"/>
  <c r="CI769" i="5"/>
  <c r="BO552" i="5"/>
  <c r="CU552" i="5"/>
  <c r="CI615" i="5"/>
  <c r="BC615" i="5"/>
  <c r="BO355" i="5"/>
  <c r="CU355" i="5"/>
  <c r="BO272" i="5"/>
  <c r="CU272" i="5"/>
  <c r="CI902" i="5"/>
  <c r="BC902" i="5"/>
  <c r="CU978" i="5"/>
  <c r="BO978" i="5"/>
  <c r="BO648" i="5"/>
  <c r="CU648" i="5"/>
  <c r="BO280" i="5"/>
  <c r="CU280" i="5"/>
  <c r="CI486" i="5"/>
  <c r="BC486" i="5"/>
  <c r="CI640" i="5"/>
  <c r="BC640" i="5"/>
  <c r="BC590" i="5"/>
  <c r="CI590" i="5"/>
  <c r="BZ530" i="5"/>
  <c r="DF530" i="5"/>
  <c r="CI205" i="5"/>
  <c r="BC205" i="5"/>
  <c r="BZ278" i="5"/>
  <c r="DF278" i="5"/>
  <c r="BC374" i="5"/>
  <c r="CI374" i="5"/>
  <c r="BO431" i="5"/>
  <c r="CU431" i="5"/>
  <c r="CU379" i="5"/>
  <c r="BO379" i="5"/>
  <c r="DF991" i="5"/>
  <c r="BZ991" i="5"/>
  <c r="BO205" i="5"/>
  <c r="CU205" i="5"/>
  <c r="CI906" i="5"/>
  <c r="BC906" i="5"/>
  <c r="BC667" i="5"/>
  <c r="CI667" i="5"/>
  <c r="DF91" i="5"/>
  <c r="BZ91" i="5"/>
  <c r="BC693" i="5"/>
  <c r="CI693" i="5"/>
  <c r="BZ576" i="5"/>
  <c r="DF576" i="5"/>
  <c r="CU257" i="5"/>
  <c r="BO257" i="5"/>
  <c r="BC737" i="5"/>
  <c r="CI737" i="5"/>
  <c r="BZ826" i="5"/>
  <c r="DF826" i="5"/>
  <c r="BZ999" i="5"/>
  <c r="DF999" i="5"/>
  <c r="BO226" i="5"/>
  <c r="CU226" i="5"/>
  <c r="CI243" i="5"/>
  <c r="BC243" i="5"/>
  <c r="BC673" i="5"/>
  <c r="CI673" i="5"/>
  <c r="BO834" i="5"/>
  <c r="CU834" i="5"/>
  <c r="BO723" i="5"/>
  <c r="CU723" i="5"/>
  <c r="BC576" i="5"/>
  <c r="CI576" i="5"/>
  <c r="CU816" i="5"/>
  <c r="BO816" i="5"/>
  <c r="BZ570" i="5"/>
  <c r="DF570" i="5"/>
  <c r="BO594" i="5"/>
  <c r="CU594" i="5"/>
  <c r="CI466" i="5"/>
  <c r="BC466" i="5"/>
  <c r="BO245" i="5"/>
  <c r="CU245" i="5"/>
  <c r="BZ1011" i="5"/>
  <c r="DF1011" i="5"/>
  <c r="BO710" i="5"/>
  <c r="CU710" i="5"/>
  <c r="CU391" i="5"/>
  <c r="BO391" i="5"/>
  <c r="BZ729" i="5"/>
  <c r="DF729" i="5"/>
  <c r="CI526" i="5"/>
  <c r="BC526" i="5"/>
  <c r="BZ310" i="5"/>
  <c r="DF310" i="5"/>
  <c r="BZ377" i="5"/>
  <c r="DF377" i="5"/>
  <c r="BC717" i="5"/>
  <c r="CI717" i="5"/>
  <c r="BC1002" i="5"/>
  <c r="CI1002" i="5"/>
  <c r="BO722" i="5"/>
  <c r="CU722" i="5"/>
  <c r="CU555" i="5"/>
  <c r="BO555" i="5"/>
  <c r="BZ508" i="5"/>
  <c r="DF508" i="5"/>
  <c r="DF229" i="5"/>
  <c r="BZ229" i="5"/>
  <c r="BZ22" i="5"/>
  <c r="DF22" i="5"/>
  <c r="BZ601" i="5"/>
  <c r="DF601" i="5"/>
  <c r="BO88" i="5"/>
  <c r="CU88" i="5"/>
  <c r="BC16" i="5"/>
  <c r="CI16" i="5"/>
  <c r="DF292" i="5"/>
  <c r="BZ292" i="5"/>
  <c r="BZ598" i="5"/>
  <c r="DF598" i="5"/>
  <c r="DF816" i="5"/>
  <c r="BZ816" i="5"/>
  <c r="CI375" i="5"/>
  <c r="BC375" i="5"/>
  <c r="BO64" i="5"/>
  <c r="CU64" i="5"/>
  <c r="CI320" i="5"/>
  <c r="BC320" i="5"/>
  <c r="BO665" i="5"/>
  <c r="CU665" i="5"/>
  <c r="BC753" i="5"/>
  <c r="CI753" i="5"/>
  <c r="BC584" i="5"/>
  <c r="CI584" i="5"/>
  <c r="BO394" i="5"/>
  <c r="CU394" i="5"/>
  <c r="BC987" i="5"/>
  <c r="CI987" i="5"/>
  <c r="DF591" i="5"/>
  <c r="BZ591" i="5"/>
  <c r="BZ202" i="5"/>
  <c r="DF202" i="5"/>
  <c r="BC599" i="5"/>
  <c r="CI599" i="5"/>
  <c r="DF44" i="5"/>
  <c r="BZ44" i="5"/>
  <c r="CI502" i="5"/>
  <c r="BC502" i="5"/>
  <c r="BZ76" i="5"/>
  <c r="DF76" i="5"/>
  <c r="BZ602" i="5"/>
  <c r="DF602" i="5"/>
  <c r="BZ695" i="5"/>
  <c r="DF695" i="5"/>
  <c r="BO508" i="5"/>
  <c r="CU508" i="5"/>
  <c r="CU893" i="5"/>
  <c r="BO893" i="5"/>
  <c r="CU950" i="5"/>
  <c r="BO950" i="5"/>
  <c r="DF36" i="5"/>
  <c r="BZ36" i="5"/>
  <c r="BC264" i="5"/>
  <c r="CI264" i="5"/>
  <c r="DF870" i="5"/>
  <c r="BZ870" i="5"/>
  <c r="DF494" i="5"/>
  <c r="BZ494" i="5"/>
  <c r="CU718" i="5"/>
  <c r="BO718" i="5"/>
  <c r="BO429" i="5"/>
  <c r="CU429" i="5"/>
  <c r="BZ948" i="5"/>
  <c r="DF948" i="5"/>
  <c r="BO136" i="5"/>
  <c r="CU136" i="5"/>
  <c r="BO68" i="5"/>
  <c r="CU68" i="5"/>
  <c r="BZ607" i="5"/>
  <c r="DF607" i="5"/>
  <c r="BZ559" i="5"/>
  <c r="DF559" i="5"/>
  <c r="DF551" i="5"/>
  <c r="BZ551" i="5"/>
  <c r="BO693" i="5"/>
  <c r="CU693" i="5"/>
  <c r="BC386" i="5"/>
  <c r="CI386" i="5"/>
  <c r="DF611" i="5"/>
  <c r="BZ611" i="5"/>
  <c r="BO286" i="5"/>
  <c r="CU286" i="5"/>
  <c r="BC246" i="5"/>
  <c r="CI246" i="5"/>
  <c r="BC212" i="5"/>
  <c r="CI212" i="5"/>
  <c r="BO803" i="5"/>
  <c r="CU803" i="5"/>
  <c r="CI353" i="5"/>
  <c r="BC353" i="5"/>
  <c r="DF595" i="5"/>
  <c r="BZ595" i="5"/>
  <c r="BZ815" i="5"/>
  <c r="DF815" i="5"/>
  <c r="CU640" i="5"/>
  <c r="BO640" i="5"/>
  <c r="BO189" i="5"/>
  <c r="CU189" i="5"/>
  <c r="CU706" i="5"/>
  <c r="BO706" i="5"/>
  <c r="CU635" i="5"/>
  <c r="BO635" i="5"/>
  <c r="BO395" i="5"/>
  <c r="CU395" i="5"/>
  <c r="BC881" i="5"/>
  <c r="CI881" i="5"/>
  <c r="BZ364" i="5"/>
  <c r="DF364" i="5"/>
  <c r="CI712" i="5"/>
  <c r="BC712" i="5"/>
  <c r="DF527" i="5"/>
  <c r="BZ527" i="5"/>
  <c r="CI187" i="5"/>
  <c r="BC187" i="5"/>
  <c r="CU285" i="5"/>
  <c r="BO285" i="5"/>
  <c r="BZ191" i="5"/>
  <c r="DF191" i="5"/>
  <c r="BZ736" i="5"/>
  <c r="DF736" i="5"/>
  <c r="CI350" i="5"/>
  <c r="BC350" i="5"/>
  <c r="BZ537" i="5"/>
  <c r="DF537" i="5"/>
  <c r="DF237" i="5"/>
  <c r="BZ237" i="5"/>
  <c r="CI192" i="5"/>
  <c r="BC192" i="5"/>
  <c r="BO759" i="5"/>
  <c r="CU759" i="5"/>
  <c r="BC865" i="5"/>
  <c r="CI865" i="5"/>
  <c r="BZ204" i="5"/>
  <c r="DF204" i="5"/>
  <c r="BC314" i="5"/>
  <c r="CI314" i="5"/>
  <c r="BZ757" i="5"/>
  <c r="DF757" i="5"/>
  <c r="BZ367" i="5"/>
  <c r="DF367" i="5"/>
  <c r="BZ566" i="5"/>
  <c r="DF566" i="5"/>
  <c r="BZ382" i="5"/>
  <c r="DF382" i="5"/>
  <c r="DF279" i="5"/>
  <c r="BZ279" i="5"/>
  <c r="BO761" i="5"/>
  <c r="CU761" i="5"/>
  <c r="CU528" i="5"/>
  <c r="BO528" i="5"/>
  <c r="CU310" i="5"/>
  <c r="BO310" i="5"/>
  <c r="CU367" i="5"/>
  <c r="BO367" i="5"/>
  <c r="BC540" i="5"/>
  <c r="CI540" i="5"/>
  <c r="BZ1010" i="5"/>
  <c r="DF1010" i="5"/>
  <c r="DF622" i="5"/>
  <c r="BZ622" i="5"/>
  <c r="BO582" i="5"/>
  <c r="CU582" i="5"/>
  <c r="DF620" i="5"/>
  <c r="BZ620" i="5"/>
  <c r="BZ371" i="5"/>
  <c r="DF371" i="5"/>
  <c r="BZ673" i="5"/>
  <c r="DF673" i="5"/>
  <c r="DF808" i="5"/>
  <c r="BZ808" i="5"/>
  <c r="BZ215" i="5"/>
  <c r="DF215" i="5"/>
  <c r="DF599" i="5"/>
  <c r="BZ599" i="5"/>
  <c r="CU556" i="5"/>
  <c r="BO556" i="5"/>
  <c r="DF849" i="5"/>
  <c r="BZ849" i="5"/>
  <c r="DF797" i="5"/>
  <c r="BZ797" i="5"/>
  <c r="BC204" i="5"/>
  <c r="CI204" i="5"/>
  <c r="CU844" i="5"/>
  <c r="BO844" i="5"/>
  <c r="BC689" i="5"/>
  <c r="CI689" i="5"/>
  <c r="BZ606" i="5"/>
  <c r="DF606" i="5"/>
  <c r="BO679" i="5"/>
  <c r="CU679" i="5"/>
  <c r="BC56" i="5"/>
  <c r="CI56" i="5"/>
  <c r="BO768" i="5"/>
  <c r="CU768" i="5"/>
  <c r="BC735" i="5"/>
  <c r="CI735" i="5"/>
  <c r="BC334" i="5"/>
  <c r="CI334" i="5"/>
  <c r="CI823" i="5"/>
  <c r="BC823" i="5"/>
  <c r="BO1004" i="5"/>
  <c r="CU1004" i="5"/>
  <c r="CI280" i="5"/>
  <c r="BC280" i="5"/>
  <c r="CI190" i="5"/>
  <c r="BC190" i="5"/>
  <c r="BC824" i="5"/>
  <c r="CI824" i="5"/>
  <c r="BC705" i="5"/>
  <c r="CI705" i="5"/>
  <c r="BC941" i="5"/>
  <c r="CI941" i="5"/>
  <c r="CI407" i="5"/>
  <c r="BC407" i="5"/>
  <c r="BO524" i="5"/>
  <c r="CU524" i="5"/>
  <c r="BZ681" i="5"/>
  <c r="DF681" i="5"/>
  <c r="CI379" i="5"/>
  <c r="BC379" i="5"/>
  <c r="BC560" i="5"/>
  <c r="CI560" i="5"/>
  <c r="CU638" i="5"/>
  <c r="BO638" i="5"/>
  <c r="BC647" i="5"/>
  <c r="CI647" i="5"/>
  <c r="CU861" i="5"/>
  <c r="BO861" i="5"/>
  <c r="BC468" i="5"/>
  <c r="CI468" i="5"/>
  <c r="BO917" i="5"/>
  <c r="CU917" i="5"/>
  <c r="BC467" i="5"/>
  <c r="CI467" i="5"/>
  <c r="BC545" i="5"/>
  <c r="CI545" i="5"/>
  <c r="BO425" i="5"/>
  <c r="CU425" i="5"/>
  <c r="CI835" i="5"/>
  <c r="BC835" i="5"/>
  <c r="DF388" i="5"/>
  <c r="BZ388" i="5"/>
  <c r="BC569" i="5"/>
  <c r="CI569" i="5"/>
  <c r="BC733" i="5"/>
  <c r="CI733" i="5"/>
  <c r="BZ626" i="5"/>
  <c r="DF626" i="5"/>
  <c r="BZ558" i="5"/>
  <c r="DF558" i="5"/>
  <c r="BZ552" i="5"/>
  <c r="DF552" i="5"/>
  <c r="BO801" i="5"/>
  <c r="CU801" i="5"/>
  <c r="DF813" i="5"/>
  <c r="BZ813" i="5"/>
  <c r="BO898" i="5"/>
  <c r="CU898" i="5"/>
  <c r="CU178" i="5"/>
  <c r="BO178" i="5"/>
  <c r="BZ48" i="5"/>
  <c r="DF48" i="5"/>
  <c r="BZ889" i="5"/>
  <c r="DF889" i="5"/>
  <c r="BO249" i="5"/>
  <c r="CU249" i="5"/>
  <c r="DF79" i="5"/>
  <c r="BZ79" i="5"/>
  <c r="BO143" i="5"/>
  <c r="CU143" i="5"/>
  <c r="DF788" i="5"/>
  <c r="BZ788" i="5"/>
  <c r="BO813" i="5"/>
  <c r="CU813" i="5"/>
  <c r="BC695" i="5"/>
  <c r="CI695" i="5"/>
  <c r="BZ373" i="5"/>
  <c r="DF373" i="5"/>
  <c r="CU550" i="5"/>
  <c r="BO550" i="5"/>
  <c r="BO763" i="5"/>
  <c r="CU763" i="5"/>
  <c r="BC847" i="5"/>
  <c r="CI847" i="5"/>
  <c r="BC482" i="5"/>
  <c r="CI482" i="5"/>
  <c r="CI832" i="5"/>
  <c r="BC832" i="5"/>
  <c r="BO72" i="5"/>
  <c r="CU72" i="5"/>
  <c r="BC768" i="5"/>
  <c r="CI768" i="5"/>
  <c r="BZ562" i="5"/>
  <c r="DF562" i="5"/>
  <c r="BZ564" i="5"/>
  <c r="DF564" i="5"/>
  <c r="CU270" i="5"/>
  <c r="BO270" i="5"/>
  <c r="CU146" i="5"/>
  <c r="BO146" i="5"/>
  <c r="CU586" i="5"/>
  <c r="BO586" i="5"/>
  <c r="DF817" i="5"/>
  <c r="BZ817" i="5"/>
  <c r="CI110" i="5"/>
  <c r="BC110" i="5"/>
  <c r="CI83" i="5"/>
  <c r="BC83" i="5"/>
  <c r="CU67" i="5"/>
  <c r="BO67" i="5"/>
  <c r="BO561" i="5"/>
  <c r="CU561" i="5"/>
  <c r="DF958" i="5"/>
  <c r="BZ958" i="5"/>
  <c r="DF752" i="5"/>
  <c r="BZ752" i="5"/>
  <c r="DF998" i="5"/>
  <c r="BZ998" i="5"/>
  <c r="BZ723" i="5"/>
  <c r="DF723" i="5"/>
  <c r="CU90" i="5"/>
  <c r="BO90" i="5"/>
  <c r="BC664" i="5"/>
  <c r="CI664" i="5"/>
  <c r="CI73" i="5"/>
  <c r="BC73" i="5"/>
  <c r="BZ247" i="5"/>
  <c r="DF247" i="5"/>
  <c r="BO159" i="5"/>
  <c r="CU159" i="5"/>
  <c r="BC461" i="5"/>
  <c r="CI461" i="5"/>
  <c r="DF341" i="5"/>
  <c r="BZ341" i="5"/>
  <c r="BO161" i="5"/>
  <c r="CU161" i="5"/>
  <c r="CU328" i="5"/>
  <c r="BO328" i="5"/>
  <c r="CU489" i="5"/>
  <c r="BO489" i="5"/>
  <c r="CI263" i="5"/>
  <c r="BC263" i="5"/>
  <c r="DF410" i="5"/>
  <c r="BZ410" i="5"/>
  <c r="BC1013" i="5"/>
  <c r="CI1013" i="5"/>
  <c r="BO907" i="5"/>
  <c r="CU907" i="5"/>
  <c r="DF147" i="5"/>
  <c r="BZ147" i="5"/>
  <c r="BO481" i="5"/>
  <c r="CU481" i="5"/>
  <c r="CI142" i="5"/>
  <c r="BC142" i="5"/>
  <c r="CU162" i="5"/>
  <c r="BO162" i="5"/>
  <c r="DF90" i="5"/>
  <c r="BZ90" i="5"/>
  <c r="DF775" i="5"/>
  <c r="BZ775" i="5"/>
  <c r="CI622" i="5"/>
  <c r="BC622" i="5"/>
  <c r="CI619" i="5"/>
  <c r="BC619" i="5"/>
  <c r="CU991" i="5"/>
  <c r="BO991" i="5"/>
  <c r="BZ650" i="5"/>
  <c r="DF650" i="5"/>
  <c r="CU581" i="5"/>
  <c r="BO581" i="5"/>
  <c r="CI796" i="5"/>
  <c r="BC796" i="5"/>
  <c r="BO125" i="5"/>
  <c r="CU125" i="5"/>
  <c r="CU23" i="5"/>
  <c r="BO23" i="5"/>
  <c r="BO604" i="5"/>
  <c r="CU604" i="5"/>
  <c r="CU792" i="5"/>
  <c r="BO792" i="5"/>
  <c r="BC145" i="5"/>
  <c r="CI145" i="5"/>
  <c r="BC394" i="5"/>
  <c r="CI394" i="5"/>
  <c r="CU110" i="5"/>
  <c r="BO110" i="5"/>
  <c r="DF760" i="5"/>
  <c r="BZ760" i="5"/>
  <c r="CI251" i="5"/>
  <c r="BC251" i="5"/>
  <c r="BZ472" i="5"/>
  <c r="DF472" i="5"/>
  <c r="BO676" i="5"/>
  <c r="CU676" i="5"/>
  <c r="CI81" i="5"/>
  <c r="BC81" i="5"/>
  <c r="CU279" i="5"/>
  <c r="BO279" i="5"/>
  <c r="CI938" i="5"/>
  <c r="BC938" i="5"/>
  <c r="DF696" i="5"/>
  <c r="BZ696" i="5"/>
  <c r="BZ708" i="5"/>
  <c r="DF708" i="5"/>
  <c r="BO124" i="5"/>
  <c r="CU124" i="5"/>
  <c r="DF579" i="5"/>
  <c r="BZ579" i="5"/>
  <c r="BC702" i="5"/>
  <c r="CI702" i="5"/>
  <c r="CI55" i="5"/>
  <c r="BC55" i="5"/>
  <c r="DF241" i="5"/>
  <c r="BZ241" i="5"/>
  <c r="BZ714" i="5"/>
  <c r="DF714" i="5"/>
  <c r="DF179" i="5"/>
  <c r="BZ179" i="5"/>
  <c r="DF658" i="5"/>
  <c r="BZ658" i="5"/>
  <c r="CU628" i="5"/>
  <c r="BO628" i="5"/>
  <c r="CU591" i="5"/>
  <c r="BO591" i="5"/>
  <c r="BC157" i="5"/>
  <c r="CI157" i="5"/>
  <c r="CI831" i="5"/>
  <c r="BC831" i="5"/>
  <c r="CI23" i="5"/>
  <c r="BC23" i="5"/>
  <c r="BZ417" i="5"/>
  <c r="DF417" i="5"/>
  <c r="CI866" i="5"/>
  <c r="BC866" i="5"/>
  <c r="CI271" i="5"/>
  <c r="BC271" i="5"/>
  <c r="DF928" i="5"/>
  <c r="BZ928" i="5"/>
  <c r="CU627" i="5"/>
  <c r="BO627" i="5"/>
  <c r="CI326" i="5"/>
  <c r="BC326" i="5"/>
  <c r="BC163" i="5"/>
  <c r="CI163" i="5"/>
  <c r="CI261" i="5"/>
  <c r="BC261" i="5"/>
  <c r="BC816" i="5"/>
  <c r="CI816" i="5"/>
  <c r="DF111" i="5"/>
  <c r="BZ111" i="5"/>
  <c r="CI255" i="5"/>
  <c r="BC255" i="5"/>
  <c r="BO501" i="5"/>
  <c r="CU501" i="5"/>
  <c r="CU319" i="5"/>
  <c r="BO319" i="5"/>
  <c r="DF442" i="5"/>
  <c r="BZ442" i="5"/>
  <c r="CU934" i="5"/>
  <c r="BO934" i="5"/>
  <c r="CI347" i="5"/>
  <c r="BC347" i="5"/>
  <c r="BO141" i="5"/>
  <c r="CU141" i="5"/>
  <c r="CI339" i="5"/>
  <c r="BC339" i="5"/>
  <c r="BZ953" i="5"/>
  <c r="DF953" i="5"/>
  <c r="BZ186" i="5"/>
  <c r="DF186" i="5"/>
  <c r="BZ686" i="5"/>
  <c r="DF686" i="5"/>
  <c r="CI104" i="5"/>
  <c r="BC104" i="5"/>
  <c r="CU938" i="5"/>
  <c r="BO938" i="5"/>
  <c r="BO746" i="5"/>
  <c r="CU746" i="5"/>
  <c r="BZ666" i="5"/>
  <c r="DF666" i="5"/>
  <c r="CU436" i="5"/>
  <c r="BO436" i="5"/>
  <c r="CU984" i="5"/>
  <c r="BO984" i="5"/>
  <c r="BZ506" i="5"/>
  <c r="DF506" i="5"/>
  <c r="CI617" i="5"/>
  <c r="BC617" i="5"/>
  <c r="DF833" i="5"/>
  <c r="BZ833" i="5"/>
  <c r="DF104" i="5"/>
  <c r="BZ104" i="5"/>
  <c r="DF473" i="5"/>
  <c r="BZ473" i="5"/>
  <c r="CI535" i="5"/>
  <c r="BC535" i="5"/>
  <c r="CI503" i="5"/>
  <c r="BC503" i="5"/>
  <c r="BZ368" i="5"/>
  <c r="DF368" i="5"/>
  <c r="DF115" i="5"/>
  <c r="BZ115" i="5"/>
  <c r="BO590" i="5"/>
  <c r="CU590" i="5"/>
  <c r="BC293" i="5"/>
  <c r="CI293" i="5"/>
  <c r="CU426" i="5"/>
  <c r="BO426" i="5"/>
  <c r="BC929" i="5"/>
  <c r="CI929" i="5"/>
  <c r="DF113" i="5"/>
  <c r="BZ113" i="5"/>
  <c r="CI21" i="5"/>
  <c r="BC21" i="5"/>
  <c r="BO469" i="5"/>
  <c r="CU469" i="5"/>
  <c r="BZ584" i="5"/>
  <c r="DF584" i="5"/>
  <c r="CI521" i="5"/>
  <c r="BC521" i="5"/>
  <c r="DF939" i="5"/>
  <c r="BZ939" i="5"/>
  <c r="CI345" i="5"/>
  <c r="BC345" i="5"/>
  <c r="CU936" i="5"/>
  <c r="BO936" i="5"/>
  <c r="BO131" i="5"/>
  <c r="CU131" i="5"/>
  <c r="CU954" i="5"/>
  <c r="BO954" i="5"/>
  <c r="CI880" i="5"/>
  <c r="BC880" i="5"/>
  <c r="BC32" i="5"/>
  <c r="CI32" i="5"/>
  <c r="CI352" i="5"/>
  <c r="BC352" i="5"/>
  <c r="CU37" i="5"/>
  <c r="BO37" i="5"/>
  <c r="BO1003" i="5"/>
  <c r="CU1003" i="5"/>
  <c r="BZ711" i="5"/>
  <c r="DF711" i="5"/>
  <c r="DF885" i="5"/>
  <c r="BZ885" i="5"/>
  <c r="CU616" i="5"/>
  <c r="BO616" i="5"/>
  <c r="BO358" i="5"/>
  <c r="CU358" i="5"/>
  <c r="CI43" i="5"/>
  <c r="BC43" i="5"/>
  <c r="BO231" i="5"/>
  <c r="CU231" i="5"/>
  <c r="DF251" i="5"/>
  <c r="BZ251" i="5"/>
  <c r="BC750" i="5"/>
  <c r="CI750" i="5"/>
  <c r="BO384" i="5"/>
  <c r="CU384" i="5"/>
  <c r="DF491" i="5"/>
  <c r="BZ491" i="5"/>
  <c r="BC653" i="5"/>
  <c r="CI653" i="5"/>
  <c r="DF95" i="5"/>
  <c r="BZ95" i="5"/>
  <c r="BC568" i="5"/>
  <c r="CI568" i="5"/>
  <c r="BC703" i="5"/>
  <c r="CI703" i="5"/>
  <c r="CI182" i="5"/>
  <c r="BC182" i="5"/>
  <c r="BC743" i="5"/>
  <c r="CI743" i="5"/>
  <c r="BO959" i="5"/>
  <c r="CU959" i="5"/>
  <c r="CU914" i="5"/>
  <c r="BO914" i="5"/>
  <c r="BO902" i="5"/>
  <c r="CU902" i="5"/>
  <c r="CI999" i="5"/>
  <c r="BC999" i="5"/>
  <c r="CI389" i="5"/>
  <c r="BC389" i="5"/>
  <c r="CU860" i="5"/>
  <c r="BO860" i="5"/>
  <c r="BZ538" i="5"/>
  <c r="DF538" i="5"/>
  <c r="CU615" i="5"/>
  <c r="BO615" i="5"/>
  <c r="BO577" i="5"/>
  <c r="CU577" i="5"/>
  <c r="BZ217" i="5"/>
  <c r="DF217" i="5"/>
  <c r="BO174" i="5"/>
  <c r="CU174" i="5"/>
  <c r="BO849" i="5"/>
  <c r="CU849" i="5"/>
  <c r="DF348" i="5"/>
  <c r="BZ348" i="5"/>
  <c r="BZ785" i="5"/>
  <c r="DF785" i="5"/>
  <c r="DF996" i="5"/>
  <c r="BZ996" i="5"/>
  <c r="BZ210" i="5"/>
  <c r="DF210" i="5"/>
  <c r="BC197" i="5"/>
  <c r="CI197" i="5"/>
  <c r="CI476" i="5"/>
  <c r="BC476" i="5"/>
  <c r="BC746" i="5"/>
  <c r="CI746" i="5"/>
  <c r="BZ759" i="5"/>
  <c r="DF759" i="5"/>
  <c r="BZ614" i="5"/>
  <c r="DF614" i="5"/>
  <c r="DF306" i="5"/>
  <c r="BZ306" i="5"/>
  <c r="BZ818" i="5"/>
  <c r="DF818" i="5"/>
  <c r="BZ871" i="5"/>
  <c r="DF871" i="5"/>
  <c r="BO957" i="5"/>
  <c r="CU957" i="5"/>
  <c r="CU460" i="5"/>
  <c r="BO460" i="5"/>
  <c r="BZ68" i="5"/>
  <c r="DF68" i="5"/>
  <c r="CI248" i="5"/>
  <c r="BC248" i="5"/>
  <c r="BZ677" i="5"/>
  <c r="DF677" i="5"/>
  <c r="DF886" i="5"/>
  <c r="BZ886" i="5"/>
  <c r="BC360" i="5"/>
  <c r="CI360" i="5"/>
  <c r="CI506" i="5"/>
  <c r="BC506" i="5"/>
  <c r="CI654" i="5"/>
  <c r="BC654" i="5"/>
  <c r="BO666" i="5"/>
  <c r="CU666" i="5"/>
  <c r="DF825" i="5"/>
  <c r="BZ825" i="5"/>
  <c r="DF988" i="5"/>
  <c r="BZ988" i="5"/>
  <c r="BC443" i="5"/>
  <c r="CI443" i="5"/>
  <c r="CI285" i="5"/>
  <c r="BC285" i="5"/>
  <c r="CU807" i="5"/>
  <c r="BO807" i="5"/>
  <c r="BC368" i="5"/>
  <c r="CI368" i="5"/>
  <c r="CI792" i="5"/>
  <c r="BC792" i="5"/>
  <c r="CU866" i="5"/>
  <c r="BO866" i="5"/>
  <c r="BZ978" i="5"/>
  <c r="DF978" i="5"/>
  <c r="CI610" i="5"/>
  <c r="BC610" i="5"/>
  <c r="BC801" i="5"/>
  <c r="CI801" i="5"/>
  <c r="CI1005" i="5"/>
  <c r="BC1005" i="5"/>
  <c r="DF811" i="5"/>
  <c r="BZ811" i="5"/>
  <c r="BC492" i="5"/>
  <c r="CI492" i="5"/>
  <c r="CI399" i="5"/>
  <c r="BC399" i="5"/>
  <c r="BO951" i="5"/>
  <c r="CU951" i="5"/>
  <c r="CU444" i="5"/>
  <c r="BO444" i="5"/>
  <c r="CI525" i="5"/>
  <c r="BC525" i="5"/>
  <c r="DF796" i="5"/>
  <c r="BZ796" i="5"/>
  <c r="BC954" i="5"/>
  <c r="CI954" i="5"/>
  <c r="BO930" i="5"/>
  <c r="CU930" i="5"/>
  <c r="CU438" i="5"/>
  <c r="BO438" i="5"/>
  <c r="BO499" i="5"/>
  <c r="CU499" i="5"/>
  <c r="CU778" i="5"/>
  <c r="BO778" i="5"/>
  <c r="CI53" i="5"/>
  <c r="BC53" i="5"/>
  <c r="CU65" i="5"/>
  <c r="BO65" i="5"/>
  <c r="BO831" i="5"/>
  <c r="CU831" i="5"/>
  <c r="DF936" i="5"/>
  <c r="BZ936" i="5"/>
  <c r="BC155" i="5"/>
  <c r="CI155" i="5"/>
  <c r="CU529" i="5"/>
  <c r="BO529" i="5"/>
  <c r="CU846" i="5"/>
  <c r="BO846" i="5"/>
  <c r="BZ458" i="5"/>
  <c r="DF458" i="5"/>
  <c r="BO247" i="5"/>
  <c r="CU247" i="5"/>
  <c r="CU809" i="5"/>
  <c r="BO809" i="5"/>
  <c r="CU612" i="5"/>
  <c r="BO612" i="5"/>
  <c r="BO475" i="5"/>
  <c r="CU475" i="5"/>
  <c r="DF337" i="5"/>
  <c r="BZ337" i="5"/>
  <c r="BO871" i="5"/>
  <c r="CU871" i="5"/>
  <c r="BO133" i="5"/>
  <c r="CU133" i="5"/>
  <c r="BC36" i="5"/>
  <c r="CI36" i="5"/>
  <c r="CI485" i="5"/>
  <c r="BC485" i="5"/>
  <c r="DF792" i="5"/>
  <c r="BZ792" i="5"/>
  <c r="CU53" i="5"/>
  <c r="BO53" i="5"/>
  <c r="BC877" i="5"/>
  <c r="CI877" i="5"/>
  <c r="CI444" i="5"/>
  <c r="BC444" i="5"/>
  <c r="CI112" i="5"/>
  <c r="BC112" i="5"/>
  <c r="BZ411" i="5"/>
  <c r="DF411" i="5"/>
  <c r="CI317" i="5"/>
  <c r="BC317" i="5"/>
  <c r="BC42" i="5"/>
  <c r="CI42" i="5"/>
  <c r="CU21" i="5"/>
  <c r="BO21" i="5"/>
  <c r="CU432" i="5"/>
  <c r="BO432" i="5"/>
  <c r="BC951" i="5"/>
  <c r="CI951" i="5"/>
  <c r="CU862" i="5"/>
  <c r="BO862" i="5"/>
  <c r="BO754" i="5"/>
  <c r="CU754" i="5"/>
  <c r="BZ84" i="5"/>
  <c r="DF84" i="5"/>
  <c r="CI537" i="5"/>
  <c r="BC537" i="5"/>
  <c r="CI426" i="5"/>
  <c r="BC426" i="5"/>
  <c r="DF93" i="5"/>
  <c r="BZ93" i="5"/>
  <c r="BZ858" i="5"/>
  <c r="DF858" i="5"/>
  <c r="CU942" i="5"/>
  <c r="BO942" i="5"/>
  <c r="CI507" i="5"/>
  <c r="BC507" i="5"/>
  <c r="DF424" i="5"/>
  <c r="BZ424" i="5"/>
  <c r="CU112" i="5"/>
  <c r="BO112" i="5"/>
  <c r="CI932" i="5"/>
  <c r="BC932" i="5"/>
  <c r="BC129" i="5"/>
  <c r="CI129" i="5"/>
  <c r="DF102" i="5"/>
  <c r="BZ102" i="5"/>
  <c r="BZ280" i="5"/>
  <c r="DF280" i="5"/>
  <c r="CU424" i="5"/>
  <c r="BO424" i="5"/>
  <c r="CU507" i="5"/>
  <c r="BO507" i="5"/>
  <c r="BC153" i="5"/>
  <c r="CI153" i="5"/>
  <c r="CU658" i="5"/>
  <c r="BO658" i="5"/>
  <c r="CU625" i="5"/>
  <c r="BO625" i="5"/>
  <c r="DF350" i="5"/>
  <c r="BZ350" i="5"/>
  <c r="BC296" i="5"/>
  <c r="CI296" i="5"/>
  <c r="BZ894" i="5"/>
  <c r="DF894" i="5"/>
  <c r="BO985" i="5"/>
  <c r="CU985" i="5"/>
  <c r="BC849" i="5"/>
  <c r="CI849" i="5"/>
  <c r="CU160" i="5"/>
  <c r="BO160" i="5"/>
  <c r="CI975" i="5"/>
  <c r="BC975" i="5"/>
  <c r="CI428" i="5"/>
  <c r="BC428" i="5"/>
  <c r="BZ124" i="5"/>
  <c r="DF124" i="5"/>
  <c r="CI489" i="5"/>
  <c r="BC489" i="5"/>
  <c r="CU406" i="5"/>
  <c r="BO406" i="5"/>
  <c r="DF992" i="5"/>
  <c r="BZ992" i="5"/>
  <c r="CU63" i="5"/>
  <c r="BO63" i="5"/>
  <c r="CU263" i="5"/>
  <c r="BO263" i="5"/>
  <c r="CU943" i="5"/>
  <c r="BO943" i="5"/>
  <c r="CU495" i="5"/>
  <c r="BO495" i="5"/>
  <c r="DF843" i="5"/>
  <c r="BZ843" i="5"/>
  <c r="BO841" i="5"/>
  <c r="CU841" i="5"/>
  <c r="CI629" i="5"/>
  <c r="BC629" i="5"/>
  <c r="BO464" i="5"/>
  <c r="CU464" i="5"/>
  <c r="DF400" i="5"/>
  <c r="BZ400" i="5"/>
  <c r="CI910" i="5"/>
  <c r="BC910" i="5"/>
  <c r="BZ265" i="5"/>
  <c r="DF265" i="5"/>
  <c r="CU913" i="5"/>
  <c r="BO913" i="5"/>
  <c r="BZ64" i="5"/>
  <c r="DF64" i="5"/>
  <c r="CU1013" i="5"/>
  <c r="BO1013" i="5"/>
  <c r="BZ929" i="5"/>
  <c r="DF929" i="5"/>
  <c r="DF872" i="5"/>
  <c r="BZ872" i="5"/>
  <c r="CI809" i="5"/>
  <c r="BC809" i="5"/>
  <c r="BC544" i="5"/>
  <c r="CI544" i="5"/>
  <c r="DF421" i="5"/>
  <c r="BZ421" i="5"/>
  <c r="BO486" i="5"/>
  <c r="CU486" i="5"/>
  <c r="CI701" i="5"/>
  <c r="BC701" i="5"/>
  <c r="DF303" i="5"/>
  <c r="BZ303" i="5"/>
  <c r="BO692" i="5"/>
  <c r="CU692" i="5"/>
  <c r="BC916" i="5"/>
  <c r="CI916" i="5"/>
  <c r="DF344" i="5"/>
  <c r="BZ344" i="5"/>
  <c r="CU962" i="5"/>
  <c r="BO962" i="5"/>
  <c r="DF632" i="5"/>
  <c r="BZ632" i="5"/>
  <c r="BZ258" i="5"/>
  <c r="DF258" i="5"/>
  <c r="BC754" i="5"/>
  <c r="CI754" i="5"/>
  <c r="BC92" i="5"/>
  <c r="CI92" i="5"/>
  <c r="BZ985" i="5"/>
  <c r="DF985" i="5"/>
  <c r="BZ737" i="5"/>
  <c r="DF737" i="5"/>
  <c r="BZ965" i="5"/>
  <c r="DF965" i="5"/>
  <c r="CU588" i="5"/>
  <c r="BO588" i="5"/>
  <c r="DF771" i="5"/>
  <c r="BZ771" i="5"/>
  <c r="BO546" i="5"/>
  <c r="CU546" i="5"/>
  <c r="BC559" i="5"/>
  <c r="CI559" i="5"/>
  <c r="BZ138" i="5"/>
  <c r="DF138" i="5"/>
  <c r="CU838" i="5"/>
  <c r="BO838" i="5"/>
  <c r="BO829" i="5"/>
  <c r="CU829" i="5"/>
  <c r="BZ208" i="5"/>
  <c r="DF208" i="5"/>
  <c r="BC804" i="5"/>
  <c r="CI804" i="5"/>
  <c r="CI214" i="5"/>
  <c r="BC214" i="5"/>
  <c r="BZ741" i="5"/>
  <c r="DF741" i="5"/>
  <c r="CI598" i="5"/>
  <c r="BC598" i="5"/>
  <c r="CU750" i="5"/>
  <c r="BO750" i="5"/>
  <c r="DF392" i="5"/>
  <c r="BZ392" i="5"/>
  <c r="BZ469" i="5"/>
  <c r="DF469" i="5"/>
  <c r="CI543" i="5"/>
  <c r="BC543" i="5"/>
  <c r="BZ911" i="5"/>
  <c r="DF911" i="5"/>
  <c r="CI472" i="5"/>
  <c r="BC472" i="5"/>
  <c r="BC663" i="5"/>
  <c r="CI663" i="5"/>
  <c r="BO208" i="5"/>
  <c r="CU208" i="5"/>
  <c r="BZ357" i="5"/>
  <c r="DF357" i="5"/>
  <c r="CU645" i="5"/>
  <c r="BO645" i="5"/>
  <c r="DF213" i="5"/>
  <c r="BZ213" i="5"/>
  <c r="CU264" i="5"/>
  <c r="BO264" i="5"/>
  <c r="CI508" i="5"/>
  <c r="BC508" i="5"/>
  <c r="BZ745" i="5"/>
  <c r="DF745" i="5"/>
  <c r="BZ773" i="5"/>
  <c r="DF773" i="5"/>
  <c r="BO130" i="5"/>
  <c r="CU130" i="5"/>
  <c r="BZ979" i="5"/>
  <c r="DF979" i="5"/>
  <c r="CU573" i="5"/>
  <c r="BO573" i="5"/>
  <c r="CI211" i="5"/>
  <c r="BC211" i="5"/>
  <c r="BZ548" i="5"/>
  <c r="DF548" i="5"/>
  <c r="BO84" i="5"/>
  <c r="CU84" i="5"/>
  <c r="BZ856" i="5"/>
  <c r="DF856" i="5"/>
  <c r="DF162" i="5"/>
  <c r="BZ162" i="5"/>
  <c r="BZ640" i="5"/>
  <c r="DF640" i="5"/>
  <c r="CI772" i="5"/>
  <c r="BC772" i="5"/>
  <c r="BO50" i="5"/>
  <c r="CU50" i="5"/>
  <c r="BC282" i="5"/>
  <c r="CI282" i="5"/>
  <c r="BO234" i="5"/>
  <c r="CU234" i="5"/>
  <c r="BC66" i="5"/>
  <c r="CI66" i="5"/>
  <c r="CI408" i="5"/>
  <c r="BC408" i="5"/>
  <c r="BZ561" i="5"/>
  <c r="DF561" i="5"/>
  <c r="DF327" i="5"/>
  <c r="BZ327" i="5"/>
  <c r="CI630" i="5"/>
  <c r="BC630" i="5"/>
  <c r="DF810" i="5"/>
  <c r="BZ810" i="5"/>
  <c r="CI534" i="5"/>
  <c r="BC534" i="5"/>
  <c r="BO482" i="5"/>
  <c r="CU482" i="5"/>
  <c r="BC54" i="5"/>
  <c r="CI54" i="5"/>
  <c r="BC70" i="5"/>
  <c r="CI70" i="5"/>
  <c r="CI514" i="5"/>
  <c r="BC514" i="5"/>
  <c r="BC423" i="5"/>
  <c r="CI423" i="5"/>
  <c r="CI662" i="5"/>
  <c r="BC662" i="5"/>
  <c r="CI260" i="5"/>
  <c r="BC260" i="5"/>
  <c r="BP46" i="5"/>
  <c r="CV46" i="5"/>
  <c r="BC810" i="5"/>
  <c r="CI810" i="5"/>
  <c r="CU383" i="5"/>
  <c r="BO383" i="5"/>
  <c r="BZ659" i="5"/>
  <c r="DF659" i="5"/>
  <c r="CI618" i="5"/>
  <c r="BC618" i="5"/>
  <c r="CI106" i="5"/>
  <c r="BC106" i="5"/>
  <c r="BC395" i="5"/>
  <c r="CI395" i="5"/>
  <c r="BZ912" i="5"/>
  <c r="DF912" i="5"/>
  <c r="CU906" i="5"/>
  <c r="BO906" i="5"/>
  <c r="BC20" i="5"/>
  <c r="CI20" i="5"/>
  <c r="BC516" i="5"/>
  <c r="CI516" i="5"/>
  <c r="BC730" i="5"/>
  <c r="CI730" i="5"/>
  <c r="CU726" i="5"/>
  <c r="BO726" i="5"/>
  <c r="CI456" i="5"/>
  <c r="BC456" i="5"/>
  <c r="BO727" i="5"/>
  <c r="CU727" i="5"/>
  <c r="BO767" i="5"/>
  <c r="CU767" i="5"/>
  <c r="BZ588" i="5"/>
  <c r="DF588" i="5"/>
  <c r="CU410" i="5"/>
  <c r="BO410" i="5"/>
  <c r="BO220" i="5"/>
  <c r="CU220" i="5"/>
  <c r="DF821" i="5"/>
  <c r="BZ821" i="5"/>
  <c r="BC725" i="5"/>
  <c r="CI725" i="5"/>
  <c r="CU732" i="5"/>
  <c r="BO732" i="5"/>
  <c r="BO729" i="5"/>
  <c r="CU729" i="5"/>
  <c r="CU946" i="5"/>
  <c r="BO946" i="5"/>
  <c r="CI969" i="5"/>
  <c r="BC969" i="5"/>
  <c r="DF329" i="5"/>
  <c r="BZ329" i="5"/>
  <c r="CU850" i="5"/>
  <c r="BO850" i="5"/>
  <c r="BZ969" i="5"/>
  <c r="DF969" i="5"/>
  <c r="CU373" i="5"/>
  <c r="BO373" i="5"/>
  <c r="BZ378" i="5"/>
  <c r="DF378" i="5"/>
  <c r="DF275" i="5"/>
  <c r="BZ275" i="5"/>
  <c r="BZ66" i="5"/>
  <c r="DF66" i="5"/>
  <c r="DF185" i="5"/>
  <c r="BZ185" i="5"/>
  <c r="BZ749" i="5"/>
  <c r="DF749" i="5"/>
  <c r="BO925" i="5"/>
  <c r="CU925" i="5"/>
  <c r="DF370" i="5"/>
  <c r="BZ370" i="5"/>
  <c r="BC78" i="5"/>
  <c r="CI78" i="5"/>
  <c r="BC236" i="5"/>
  <c r="CI236" i="5"/>
  <c r="CI268" i="5"/>
  <c r="BC268" i="5"/>
  <c r="CI636" i="5"/>
  <c r="BC636" i="5"/>
  <c r="CI144" i="5"/>
  <c r="BC144" i="5"/>
  <c r="CI626" i="5"/>
  <c r="BC626" i="5"/>
  <c r="DF529" i="5"/>
  <c r="BZ529" i="5"/>
  <c r="CU148" i="5"/>
  <c r="BO148" i="5"/>
  <c r="CI321" i="5"/>
  <c r="BC321" i="5"/>
  <c r="BC168" i="5"/>
  <c r="CI168" i="5"/>
  <c r="DF860" i="5"/>
  <c r="BZ860" i="5"/>
  <c r="CU545" i="5"/>
  <c r="BO545" i="5"/>
  <c r="CU776" i="5"/>
  <c r="BO776" i="5"/>
  <c r="BC287" i="5"/>
  <c r="CI287" i="5"/>
  <c r="BC135" i="5"/>
  <c r="CI135" i="5"/>
  <c r="BZ581" i="5"/>
  <c r="DF581" i="5"/>
  <c r="DF507" i="5"/>
  <c r="BZ507" i="5"/>
  <c r="BC694" i="5"/>
  <c r="CI694" i="5"/>
  <c r="DF45" i="5"/>
  <c r="BZ45" i="5"/>
  <c r="CU171" i="5"/>
  <c r="BO171" i="5"/>
  <c r="CU446" i="5"/>
  <c r="BO446" i="5"/>
  <c r="BO157" i="5"/>
  <c r="CU157" i="5"/>
  <c r="DF852" i="5"/>
  <c r="BZ852" i="5"/>
  <c r="DF29" i="5"/>
  <c r="BZ29" i="5"/>
  <c r="BC180" i="5"/>
  <c r="CI180" i="5"/>
  <c r="BO609" i="5"/>
  <c r="CU609" i="5"/>
  <c r="DF290" i="5"/>
  <c r="BZ290" i="5"/>
  <c r="BO204" i="5"/>
  <c r="CU204" i="5"/>
  <c r="BC751" i="5"/>
  <c r="CI751" i="5"/>
  <c r="BZ192" i="5"/>
  <c r="DF192" i="5"/>
  <c r="BZ971" i="5"/>
  <c r="DF971" i="5"/>
  <c r="CU869" i="5"/>
  <c r="BO869" i="5"/>
  <c r="BZ376" i="5"/>
  <c r="DF376" i="5"/>
  <c r="BC122" i="5"/>
  <c r="CI122" i="5"/>
  <c r="CI132" i="5"/>
  <c r="BC132" i="5"/>
  <c r="BZ266" i="5"/>
  <c r="DF266" i="5"/>
  <c r="BZ993" i="5"/>
  <c r="DF993" i="5"/>
  <c r="BC474" i="5"/>
  <c r="CI474" i="5"/>
  <c r="BZ828" i="5"/>
  <c r="DF828" i="5"/>
  <c r="BZ224" i="5"/>
  <c r="DF224" i="5"/>
  <c r="DF997" i="5"/>
  <c r="BZ997" i="5"/>
  <c r="BZ669" i="5"/>
  <c r="DF669" i="5"/>
  <c r="CU288" i="5"/>
  <c r="BO288" i="5"/>
  <c r="BZ435" i="5"/>
  <c r="DF435" i="5"/>
  <c r="DF981" i="5"/>
  <c r="BZ981" i="5"/>
  <c r="CU562" i="5"/>
  <c r="BO562" i="5"/>
  <c r="BC675" i="5"/>
  <c r="CI675" i="5"/>
  <c r="BO92" i="5"/>
  <c r="CU92" i="5"/>
  <c r="BZ597" i="5"/>
  <c r="DF597" i="5"/>
  <c r="CI978" i="5"/>
  <c r="BC978" i="5"/>
  <c r="CI592" i="5"/>
  <c r="BC592" i="5"/>
  <c r="DF109" i="5"/>
  <c r="BZ109" i="5"/>
  <c r="BO560" i="5"/>
  <c r="CU560" i="5"/>
  <c r="CI632" i="5"/>
  <c r="BC632" i="5"/>
  <c r="CI627" i="5"/>
  <c r="BC627" i="5"/>
  <c r="CI391" i="5"/>
  <c r="BC391" i="5"/>
  <c r="CI202" i="5"/>
  <c r="BC202" i="5"/>
  <c r="BO193" i="5"/>
  <c r="CU193" i="5"/>
  <c r="BC979" i="5"/>
  <c r="CI979" i="5"/>
  <c r="BO659" i="5"/>
  <c r="CU659" i="5"/>
  <c r="BO758" i="5"/>
  <c r="CU758" i="5"/>
  <c r="BO380" i="5"/>
  <c r="CU380" i="5"/>
  <c r="BZ218" i="5"/>
  <c r="DF218" i="5"/>
  <c r="BO201" i="5"/>
  <c r="CU201" i="5"/>
  <c r="CU222" i="5"/>
  <c r="BO222" i="5"/>
  <c r="BC60" i="5"/>
  <c r="CI60" i="5"/>
  <c r="BZ904" i="5"/>
  <c r="DF904" i="5"/>
  <c r="BO437" i="5"/>
  <c r="CU437" i="5"/>
  <c r="BC58" i="5"/>
  <c r="CI58" i="5"/>
  <c r="CI1006" i="5"/>
  <c r="BC1006" i="5"/>
  <c r="BO540" i="5"/>
  <c r="CU540" i="5"/>
  <c r="BO833" i="5"/>
  <c r="CU833" i="5"/>
  <c r="BC719" i="5"/>
  <c r="CI719" i="5"/>
  <c r="DF207" i="5"/>
  <c r="BZ207" i="5"/>
  <c r="CU697" i="5"/>
  <c r="BO697" i="5"/>
  <c r="DF142" i="5"/>
  <c r="BZ142" i="5"/>
  <c r="CI1012" i="5"/>
  <c r="BC1012" i="5"/>
  <c r="CU238" i="5"/>
  <c r="BO238" i="5"/>
  <c r="BC696" i="5"/>
  <c r="CI696" i="5"/>
  <c r="BC933" i="5"/>
  <c r="CI933" i="5"/>
  <c r="BZ200" i="5"/>
  <c r="DF200" i="5"/>
  <c r="BZ665" i="5"/>
  <c r="DF665" i="5"/>
  <c r="BC538" i="5"/>
  <c r="CI538" i="5"/>
  <c r="CI130" i="5"/>
  <c r="BC130" i="5"/>
  <c r="DF319" i="5"/>
  <c r="BZ319" i="5"/>
  <c r="BC645" i="5"/>
  <c r="CI645" i="5"/>
  <c r="BO713" i="5"/>
  <c r="CU713" i="5"/>
  <c r="BC721" i="5"/>
  <c r="CI721" i="5"/>
  <c r="BC14" i="5"/>
  <c r="CI14" i="5"/>
  <c r="BC72" i="5"/>
  <c r="CI72" i="5"/>
  <c r="DF328" i="5"/>
  <c r="BZ328" i="5"/>
  <c r="BZ248" i="5"/>
  <c r="DF248" i="5"/>
  <c r="BZ166" i="5"/>
  <c r="DF166" i="5"/>
  <c r="BZ763" i="5"/>
  <c r="DF763" i="5"/>
  <c r="BC691" i="5"/>
  <c r="CI691" i="5"/>
  <c r="BC336" i="5"/>
  <c r="CI336" i="5"/>
  <c r="DF297" i="5"/>
  <c r="BZ297" i="5"/>
  <c r="CI359" i="5"/>
  <c r="BC359" i="5"/>
  <c r="BC741" i="5"/>
  <c r="CI741" i="5"/>
  <c r="DF330" i="5"/>
  <c r="BZ330" i="5"/>
  <c r="CU103" i="5"/>
  <c r="BO103" i="5"/>
  <c r="DF859" i="5"/>
  <c r="BZ859" i="5"/>
  <c r="CU308" i="5"/>
  <c r="BO308" i="5"/>
  <c r="BC80" i="5"/>
  <c r="CI80" i="5"/>
  <c r="CU312" i="5"/>
  <c r="BO312" i="5"/>
  <c r="CU824" i="5"/>
  <c r="BO824" i="5"/>
  <c r="BC638" i="5"/>
  <c r="CI638" i="5"/>
  <c r="CI324" i="5"/>
  <c r="BC324" i="5"/>
  <c r="BC76" i="5"/>
  <c r="CI76" i="5"/>
  <c r="BC561" i="5"/>
  <c r="CI561" i="5"/>
  <c r="CI914" i="5"/>
  <c r="BC914" i="5"/>
  <c r="CU284" i="5"/>
  <c r="BO284" i="5"/>
  <c r="DF394" i="5"/>
  <c r="BZ394" i="5"/>
  <c r="BO670" i="5"/>
  <c r="CU670" i="5"/>
  <c r="CI269" i="5"/>
  <c r="BC269" i="5"/>
  <c r="CU47" i="5"/>
  <c r="BO47" i="5"/>
  <c r="CU29" i="5"/>
  <c r="BO29" i="5"/>
  <c r="CI103" i="5"/>
  <c r="BC103" i="5"/>
  <c r="DF678" i="5"/>
  <c r="BZ678" i="5"/>
  <c r="CU492" i="5"/>
  <c r="BO492" i="5"/>
  <c r="CI186" i="5"/>
  <c r="BC186" i="5"/>
  <c r="DF656" i="5"/>
  <c r="BZ656" i="5"/>
  <c r="CI430" i="5"/>
  <c r="BC430" i="5"/>
  <c r="CU969" i="5"/>
  <c r="BO969" i="5"/>
  <c r="DF98" i="5"/>
  <c r="BZ98" i="5"/>
  <c r="CI400" i="5"/>
  <c r="BC400" i="5"/>
  <c r="DF519" i="5"/>
  <c r="BZ519" i="5"/>
  <c r="BZ557" i="5"/>
  <c r="DF557" i="5"/>
  <c r="BC241" i="5"/>
  <c r="CI241" i="5"/>
  <c r="CI748" i="5"/>
  <c r="BC748" i="5"/>
  <c r="DF497" i="5"/>
  <c r="BZ497" i="5"/>
  <c r="CI306" i="5"/>
  <c r="BC306" i="5"/>
  <c r="BC338" i="5"/>
  <c r="CI338" i="5"/>
  <c r="CU775" i="5"/>
  <c r="BO775" i="5"/>
  <c r="CU113" i="5"/>
  <c r="BO113" i="5"/>
  <c r="CI148" i="5"/>
  <c r="BC148" i="5"/>
  <c r="BO845" i="5"/>
  <c r="CU845" i="5"/>
  <c r="CU874" i="5"/>
  <c r="BO874" i="5"/>
  <c r="BZ707" i="5"/>
  <c r="DF707" i="5"/>
  <c r="CI297" i="5"/>
  <c r="BC297" i="5"/>
  <c r="CU323" i="5"/>
  <c r="BO323" i="5"/>
  <c r="BO199" i="5"/>
  <c r="CU199" i="5"/>
  <c r="DF85" i="5"/>
  <c r="BZ85" i="5"/>
  <c r="CI794" i="5"/>
  <c r="BC794" i="5"/>
  <c r="BZ262" i="5"/>
  <c r="DF262" i="5"/>
  <c r="BC378" i="5"/>
  <c r="CI378" i="5"/>
  <c r="DF325" i="5"/>
  <c r="BZ325" i="5"/>
  <c r="CU595" i="5"/>
  <c r="BO595" i="5"/>
  <c r="CI398" i="5"/>
  <c r="BC398" i="5"/>
  <c r="BO87" i="5"/>
  <c r="CU87" i="5"/>
  <c r="CI606" i="5"/>
  <c r="BC606" i="5"/>
  <c r="BC179" i="5"/>
  <c r="CI179" i="5"/>
  <c r="BC821" i="5"/>
  <c r="CI821" i="5"/>
  <c r="BO459" i="5"/>
  <c r="CU459" i="5"/>
  <c r="BC728" i="5"/>
  <c r="CI728" i="5"/>
  <c r="DF141" i="5"/>
  <c r="BZ141" i="5"/>
  <c r="BZ651" i="5"/>
  <c r="DF651" i="5"/>
  <c r="DF921" i="5"/>
  <c r="BZ921" i="5"/>
  <c r="BZ122" i="5"/>
  <c r="DF122" i="5"/>
  <c r="CU878" i="5"/>
  <c r="BO878" i="5"/>
  <c r="CU624" i="5"/>
  <c r="BO624" i="5"/>
  <c r="CU505" i="5"/>
  <c r="BO505" i="5"/>
  <c r="BO153" i="5"/>
  <c r="CU153" i="5"/>
  <c r="CI752" i="5"/>
  <c r="BC752" i="5"/>
  <c r="BO165" i="5"/>
  <c r="CU165" i="5"/>
  <c r="DF800" i="5"/>
  <c r="BZ800" i="5"/>
  <c r="BZ727" i="5"/>
  <c r="DF727" i="5"/>
  <c r="DF901" i="5"/>
  <c r="BZ901" i="5"/>
  <c r="DF586" i="5"/>
  <c r="BZ586" i="5"/>
  <c r="DF446" i="5"/>
  <c r="BZ446" i="5"/>
  <c r="BZ699" i="5"/>
  <c r="DF699" i="5"/>
  <c r="BZ195" i="5"/>
  <c r="DF195" i="5"/>
  <c r="DF465" i="5"/>
  <c r="BZ465" i="5"/>
  <c r="CU752" i="5"/>
  <c r="BO752" i="5"/>
  <c r="BO225" i="5"/>
  <c r="CU225" i="5"/>
  <c r="BO989" i="5"/>
  <c r="CU989" i="5"/>
  <c r="DF103" i="5"/>
  <c r="BZ103" i="5"/>
  <c r="DF521" i="5"/>
  <c r="BZ521" i="5"/>
  <c r="CI947" i="5"/>
  <c r="BC947" i="5"/>
  <c r="BZ867" i="5"/>
  <c r="DF867" i="5"/>
  <c r="CI605" i="5"/>
  <c r="BC605" i="5"/>
  <c r="CI275" i="5"/>
  <c r="BC275" i="5"/>
  <c r="CU277" i="5"/>
  <c r="BO277" i="5"/>
  <c r="BZ850" i="5"/>
  <c r="DF850" i="5"/>
  <c r="CI71" i="5"/>
  <c r="BC71" i="5"/>
  <c r="DF920" i="5"/>
  <c r="BZ920" i="5"/>
  <c r="DF982" i="5"/>
  <c r="BZ982" i="5"/>
  <c r="CU563" i="5"/>
  <c r="BO563" i="5"/>
  <c r="DF317" i="5"/>
  <c r="BZ317" i="5"/>
  <c r="DF943" i="5"/>
  <c r="BZ943" i="5"/>
  <c r="DF933" i="5"/>
  <c r="BZ933" i="5"/>
  <c r="CU107" i="5"/>
  <c r="BO107" i="5"/>
  <c r="BO211" i="5"/>
  <c r="CU211" i="5"/>
  <c r="CI473" i="5"/>
  <c r="BC473" i="5"/>
  <c r="BZ441" i="5"/>
  <c r="DF441" i="5"/>
  <c r="BC139" i="5"/>
  <c r="CI139" i="5"/>
  <c r="BC588" i="5"/>
  <c r="CI588" i="5"/>
  <c r="CI329" i="5"/>
  <c r="BC329" i="5"/>
  <c r="DF299" i="5"/>
  <c r="BZ299" i="5"/>
  <c r="BO187" i="5"/>
  <c r="CU187" i="5"/>
  <c r="CU273" i="5"/>
  <c r="BO273" i="5"/>
  <c r="DF513" i="5"/>
  <c r="BZ513" i="5"/>
  <c r="BZ401" i="5"/>
  <c r="DF401" i="5"/>
  <c r="CI51" i="5"/>
  <c r="BC51" i="5"/>
  <c r="BO530" i="5"/>
  <c r="CU530" i="5"/>
  <c r="CI349" i="5"/>
  <c r="BC349" i="5"/>
  <c r="DF649" i="5"/>
  <c r="BZ649" i="5"/>
  <c r="BO977" i="5"/>
  <c r="CU977" i="5"/>
  <c r="DF517" i="5"/>
  <c r="BZ517" i="5"/>
  <c r="BC147" i="5"/>
  <c r="CI147" i="5"/>
  <c r="CI555" i="5"/>
  <c r="BC555" i="5"/>
  <c r="CU511" i="5"/>
  <c r="BO511" i="5"/>
  <c r="DF47" i="5"/>
  <c r="BZ47" i="5"/>
  <c r="BC758" i="5"/>
  <c r="CI758" i="5"/>
  <c r="CI943" i="5"/>
  <c r="BC943" i="5"/>
  <c r="CU1002" i="5"/>
  <c r="BO1002" i="5"/>
  <c r="BZ522" i="5"/>
  <c r="DF522" i="5"/>
  <c r="BC674" i="5"/>
  <c r="CI674" i="5"/>
  <c r="CI565" i="5"/>
  <c r="BC565" i="5"/>
  <c r="BC676" i="5"/>
  <c r="CI676" i="5"/>
  <c r="BZ970" i="5"/>
  <c r="DF970" i="5"/>
  <c r="CU522" i="5"/>
  <c r="BO522" i="5"/>
  <c r="CI918" i="5"/>
  <c r="BC918" i="5"/>
  <c r="CI325" i="5"/>
  <c r="BC325" i="5"/>
  <c r="CU494" i="5"/>
  <c r="BO494" i="5"/>
  <c r="CI57" i="5"/>
  <c r="BC57" i="5"/>
  <c r="BC931" i="5"/>
  <c r="CI931" i="5"/>
  <c r="CI901" i="5"/>
  <c r="BC901" i="5"/>
  <c r="CU311" i="5"/>
  <c r="BO311" i="5"/>
  <c r="BC1000" i="5"/>
  <c r="CI1000" i="5"/>
  <c r="BZ730" i="5"/>
  <c r="DF730" i="5"/>
  <c r="CI511" i="5"/>
  <c r="BC511" i="5"/>
  <c r="BZ804" i="5"/>
  <c r="DF804" i="5"/>
  <c r="CU179" i="5"/>
  <c r="BO179" i="5"/>
  <c r="CI844" i="5"/>
  <c r="BC844" i="5"/>
  <c r="CI771" i="5"/>
  <c r="BC771" i="5"/>
  <c r="CI775" i="5"/>
  <c r="BC775" i="5"/>
  <c r="BO892" i="5"/>
  <c r="CU892" i="5"/>
  <c r="CU400" i="5"/>
  <c r="BO400" i="5"/>
  <c r="BC183" i="5"/>
  <c r="CI183" i="5"/>
  <c r="BZ464" i="5"/>
  <c r="DF464" i="5"/>
  <c r="BO851" i="5"/>
  <c r="CU851" i="5"/>
  <c r="DF172" i="5"/>
  <c r="BZ172" i="5"/>
  <c r="CI471" i="5"/>
  <c r="BC471" i="5"/>
  <c r="BO547" i="5"/>
  <c r="CU547" i="5"/>
  <c r="BZ130" i="5"/>
  <c r="DF130" i="5"/>
  <c r="CI328" i="5"/>
  <c r="BC328" i="5"/>
  <c r="DF692" i="5"/>
  <c r="BZ692" i="5"/>
  <c r="CU142" i="5"/>
  <c r="BO142" i="5"/>
  <c r="CI158" i="5"/>
  <c r="BC158" i="5"/>
  <c r="CI718" i="5"/>
  <c r="BC718" i="5"/>
  <c r="CI962" i="5"/>
  <c r="BC962" i="5"/>
  <c r="BO979" i="5"/>
  <c r="CU979" i="5"/>
  <c r="CU430" i="5"/>
  <c r="BO430" i="5"/>
  <c r="CU307" i="5"/>
  <c r="BO307" i="5"/>
  <c r="DF175" i="5"/>
  <c r="BZ175" i="5"/>
  <c r="CI279" i="5"/>
  <c r="BC279" i="5"/>
  <c r="CU316" i="5"/>
  <c r="BO316" i="5"/>
  <c r="BZ755" i="5"/>
  <c r="DF755" i="5"/>
  <c r="BC937" i="5"/>
  <c r="CI937" i="5"/>
  <c r="BZ332" i="5"/>
  <c r="DF332" i="5"/>
  <c r="CU213" i="5"/>
  <c r="BO213" i="5"/>
  <c r="BC52" i="5"/>
  <c r="CI52" i="5"/>
  <c r="BO134" i="5"/>
  <c r="CU134" i="5"/>
  <c r="CI415" i="5"/>
  <c r="BC415" i="5"/>
  <c r="BC747" i="5"/>
  <c r="CI747" i="5"/>
  <c r="BC231" i="5"/>
  <c r="CI231" i="5"/>
  <c r="BC567" i="5"/>
  <c r="CI567" i="5"/>
  <c r="BC594" i="5"/>
  <c r="CI594" i="5"/>
  <c r="BC657" i="5"/>
  <c r="CI657" i="5"/>
  <c r="CI597" i="5"/>
  <c r="BC597" i="5"/>
  <c r="DF114" i="5"/>
  <c r="BZ114" i="5"/>
  <c r="CU1000" i="5"/>
  <c r="BO1000" i="5"/>
  <c r="BC799" i="5"/>
  <c r="CI799" i="5"/>
  <c r="CI487" i="5"/>
  <c r="BC487" i="5"/>
  <c r="BO305" i="5"/>
  <c r="CU305" i="5"/>
  <c r="DF718" i="5"/>
  <c r="BZ718" i="5"/>
  <c r="CI424" i="5"/>
  <c r="BC424" i="5"/>
  <c r="DF475" i="5"/>
  <c r="BZ475" i="5"/>
  <c r="CU93" i="5"/>
  <c r="BO93" i="5"/>
  <c r="BZ672" i="5"/>
  <c r="DF672" i="5"/>
  <c r="BO114" i="5"/>
  <c r="CU114" i="5"/>
  <c r="BO172" i="5"/>
  <c r="CU172" i="5"/>
  <c r="BC366" i="5"/>
  <c r="CI366" i="5"/>
  <c r="BZ354" i="5"/>
  <c r="DF354" i="5"/>
  <c r="CI27" i="5"/>
  <c r="BC27" i="5"/>
  <c r="CU104" i="5"/>
  <c r="BO104" i="5"/>
  <c r="BZ549" i="5"/>
  <c r="DF549" i="5"/>
  <c r="BO26" i="5"/>
  <c r="CU26" i="5"/>
  <c r="CU108" i="5"/>
  <c r="BO108" i="5"/>
  <c r="CU251" i="5"/>
  <c r="BO251" i="5"/>
  <c r="CU510" i="5"/>
  <c r="BO510" i="5"/>
  <c r="CU633" i="5"/>
  <c r="BO633" i="5"/>
  <c r="BO937" i="5"/>
  <c r="CU937" i="5"/>
  <c r="CI31" i="5"/>
  <c r="BC31" i="5"/>
  <c r="CU559" i="5"/>
  <c r="BO559" i="5"/>
  <c r="BC981" i="5"/>
  <c r="CI981" i="5"/>
  <c r="BC308" i="5"/>
  <c r="CI308" i="5"/>
  <c r="CI95" i="5"/>
  <c r="BC95" i="5"/>
  <c r="CI184" i="5"/>
  <c r="BC184" i="5"/>
  <c r="CI323" i="5"/>
  <c r="BC323" i="5"/>
  <c r="BC833" i="5"/>
  <c r="CI833" i="5"/>
  <c r="CU442" i="5"/>
  <c r="BO442" i="5"/>
  <c r="CU724" i="5"/>
  <c r="BO724" i="5"/>
  <c r="DF647" i="5"/>
  <c r="BZ647" i="5"/>
  <c r="CU764" i="5"/>
  <c r="BO764" i="5"/>
  <c r="BZ197" i="5"/>
  <c r="DF197" i="5"/>
  <c r="BZ250" i="5"/>
  <c r="DF250" i="5"/>
  <c r="CU971" i="5"/>
  <c r="BO971" i="5"/>
  <c r="CI612" i="5"/>
  <c r="BC612" i="5"/>
  <c r="BZ709" i="5"/>
  <c r="DF709" i="5"/>
  <c r="DF930" i="5"/>
  <c r="BZ930" i="5"/>
  <c r="BC845" i="5"/>
  <c r="CI845" i="5"/>
  <c r="DF25" i="5"/>
  <c r="BZ25" i="5"/>
  <c r="BZ837" i="5"/>
  <c r="DF837" i="5"/>
  <c r="DF498" i="5"/>
  <c r="BZ498" i="5"/>
  <c r="DF123" i="5"/>
  <c r="BZ123" i="5"/>
  <c r="DF153" i="5"/>
  <c r="BZ153" i="5"/>
  <c r="DF157" i="5"/>
  <c r="BZ157" i="5"/>
  <c r="CU868" i="5"/>
  <c r="BO868" i="5"/>
  <c r="DF131" i="5"/>
  <c r="BZ131" i="5"/>
  <c r="BC362" i="5"/>
  <c r="CI362" i="5"/>
  <c r="CI855" i="5"/>
  <c r="BC855" i="5"/>
  <c r="CI577" i="5"/>
  <c r="BC577" i="5"/>
  <c r="CI29" i="5"/>
  <c r="BC29" i="5"/>
  <c r="CI265" i="5"/>
  <c r="BC265" i="5"/>
  <c r="DF309" i="5"/>
  <c r="BZ309" i="5"/>
  <c r="CI418" i="5"/>
  <c r="BC418" i="5"/>
  <c r="BC332" i="5"/>
  <c r="CI332" i="5"/>
  <c r="BO177" i="5"/>
  <c r="CU177" i="5"/>
  <c r="CU601" i="5"/>
  <c r="BO601" i="5"/>
  <c r="BO433" i="5"/>
  <c r="CU433" i="5"/>
  <c r="DF925" i="5"/>
  <c r="BZ925" i="5"/>
  <c r="BZ667" i="5"/>
  <c r="DF667" i="5"/>
  <c r="BC358" i="5"/>
  <c r="CI358" i="5"/>
  <c r="BZ178" i="5"/>
  <c r="DF178" i="5"/>
  <c r="CU859" i="5"/>
  <c r="BO859" i="5"/>
  <c r="BC173" i="5"/>
  <c r="CI173" i="5"/>
  <c r="CU100" i="5"/>
  <c r="BO100" i="5"/>
  <c r="CI294" i="5"/>
  <c r="BC294" i="5"/>
  <c r="DF81" i="5"/>
  <c r="BZ81" i="5"/>
  <c r="CI25" i="5"/>
  <c r="BC25" i="5"/>
  <c r="CI69" i="5"/>
  <c r="BC69" i="5"/>
  <c r="BO135" i="5"/>
  <c r="CU135" i="5"/>
  <c r="DF875" i="5"/>
  <c r="BZ875" i="5"/>
  <c r="CU885" i="5"/>
  <c r="BO885" i="5"/>
  <c r="BO736" i="5"/>
  <c r="CU736" i="5"/>
  <c r="CU15" i="5"/>
  <c r="BO15" i="5"/>
  <c r="CI337" i="5"/>
  <c r="BC337" i="5"/>
  <c r="CU1001" i="5"/>
  <c r="BO1001" i="5"/>
  <c r="BO24" i="5"/>
  <c r="CU24" i="5"/>
  <c r="BO592" i="5"/>
  <c r="CU592" i="5"/>
  <c r="BZ900" i="5"/>
  <c r="DF900" i="5"/>
  <c r="BC564" i="5"/>
  <c r="CI564" i="5"/>
  <c r="BO209" i="5"/>
  <c r="CU209" i="5"/>
  <c r="BO74" i="5"/>
  <c r="CU74" i="5"/>
  <c r="BZ767" i="5"/>
  <c r="DF767" i="5"/>
  <c r="CU947" i="5"/>
  <c r="BO947" i="5"/>
  <c r="DF431" i="5"/>
  <c r="BZ431" i="5"/>
  <c r="BO787" i="5"/>
  <c r="CU787" i="5"/>
  <c r="CI829" i="5"/>
  <c r="BC829" i="5"/>
  <c r="BC40" i="5"/>
  <c r="CI40" i="5"/>
  <c r="CI403" i="5"/>
  <c r="BC403" i="5"/>
  <c r="CU202" i="5"/>
  <c r="BO202" i="5"/>
  <c r="CU274" i="5"/>
  <c r="BO274" i="5"/>
  <c r="CU254" i="5"/>
  <c r="BO254" i="5"/>
  <c r="BO427" i="5"/>
  <c r="CU427" i="5"/>
  <c r="CI852" i="5"/>
  <c r="BC852" i="5"/>
  <c r="BO955" i="5"/>
  <c r="CU955" i="5"/>
  <c r="BC465" i="5"/>
  <c r="CI465" i="5"/>
  <c r="DF117" i="5"/>
  <c r="BZ117" i="5"/>
  <c r="DF305" i="5"/>
  <c r="BZ305" i="5"/>
  <c r="CI393" i="5"/>
  <c r="BC393" i="5"/>
  <c r="BO572" i="5"/>
  <c r="CU572" i="5"/>
  <c r="BC348" i="5"/>
  <c r="CI348" i="5"/>
  <c r="BO60" i="5"/>
  <c r="CU60" i="5"/>
  <c r="BC687" i="5"/>
  <c r="CI687" i="5"/>
  <c r="BC50" i="5"/>
  <c r="CI50" i="5"/>
  <c r="CU132" i="5"/>
  <c r="BO132" i="5"/>
  <c r="BC830" i="5"/>
  <c r="CI830" i="5"/>
  <c r="BO62" i="5"/>
  <c r="CU62" i="5"/>
  <c r="BO691" i="5"/>
  <c r="CU691" i="5"/>
  <c r="BC946" i="5"/>
  <c r="CI946" i="5"/>
  <c r="CU357" i="5"/>
  <c r="BO357" i="5"/>
  <c r="DF922" i="5"/>
  <c r="BZ922" i="5"/>
  <c r="CI854" i="5"/>
  <c r="BC854" i="5"/>
  <c r="BO583" i="5"/>
  <c r="CU583" i="5"/>
  <c r="DF801" i="5"/>
  <c r="BZ801" i="5"/>
  <c r="DF851" i="5"/>
  <c r="BZ851" i="5"/>
  <c r="CI644" i="5"/>
  <c r="BC644" i="5"/>
  <c r="CI716" i="5"/>
  <c r="BC716" i="5"/>
  <c r="BO554" i="5"/>
  <c r="CU554" i="5"/>
  <c r="BO465" i="5"/>
  <c r="CU465" i="5"/>
  <c r="CI808" i="5"/>
  <c r="BC808" i="5"/>
  <c r="BO738" i="5"/>
  <c r="CU738" i="5"/>
  <c r="BC235" i="5"/>
  <c r="CI235" i="5"/>
  <c r="BC437" i="5"/>
  <c r="CI437" i="5"/>
  <c r="BO725" i="5"/>
  <c r="CU725" i="5"/>
  <c r="BO685" i="5"/>
  <c r="CU685" i="5"/>
  <c r="BO332" i="5"/>
  <c r="CU332" i="5"/>
  <c r="BC682" i="5"/>
  <c r="CI682" i="5"/>
  <c r="BZ223" i="5"/>
  <c r="DF223" i="5"/>
  <c r="CI651" i="5"/>
  <c r="BC651" i="5"/>
  <c r="BZ263" i="5"/>
  <c r="DF263" i="5"/>
  <c r="DF1000" i="5"/>
  <c r="BZ1000" i="5"/>
  <c r="BZ1002" i="5"/>
  <c r="DF1002" i="5"/>
  <c r="BO995" i="5"/>
  <c r="CU995" i="5"/>
  <c r="BO970" i="5"/>
  <c r="CU970" i="5"/>
  <c r="BZ456" i="5"/>
  <c r="DF456" i="5"/>
  <c r="BC409" i="5"/>
  <c r="CI409" i="5"/>
  <c r="BC224" i="5"/>
  <c r="CI224" i="5"/>
  <c r="BC361" i="5"/>
  <c r="CI361" i="5"/>
  <c r="BO935" i="5"/>
  <c r="CU935" i="5"/>
  <c r="CU967" i="5"/>
  <c r="BO967" i="5"/>
  <c r="CI206" i="5"/>
  <c r="BC206" i="5"/>
  <c r="CI401" i="5"/>
  <c r="BC401" i="5"/>
  <c r="BZ80" i="5"/>
  <c r="DF80" i="5"/>
  <c r="CU393" i="5"/>
  <c r="BO393" i="5"/>
  <c r="BC556" i="5"/>
  <c r="CI556" i="5"/>
  <c r="CU1008" i="5"/>
  <c r="BO1008" i="5"/>
  <c r="CU699" i="5"/>
  <c r="BO699" i="5"/>
  <c r="CU817" i="5"/>
  <c r="BO817" i="5"/>
  <c r="BO584" i="5"/>
  <c r="CU584" i="5"/>
  <c r="BC346" i="5"/>
  <c r="CI346" i="5"/>
  <c r="BO667" i="5"/>
  <c r="CU667" i="5"/>
  <c r="DF336" i="5"/>
  <c r="BZ336" i="5"/>
  <c r="BZ593" i="5"/>
  <c r="DF593" i="5"/>
  <c r="DF308" i="5"/>
  <c r="BZ308" i="5"/>
  <c r="CU1006" i="5"/>
  <c r="BO1006" i="5"/>
  <c r="DF439" i="5"/>
  <c r="BZ439" i="5"/>
  <c r="BC983" i="5"/>
  <c r="CI983" i="5"/>
  <c r="BZ274" i="5"/>
  <c r="DF274" i="5"/>
  <c r="CU823" i="5"/>
  <c r="BO823" i="5"/>
  <c r="BZ194" i="5"/>
  <c r="DF194" i="5"/>
  <c r="BZ467" i="5"/>
  <c r="DF467" i="5"/>
  <c r="DF461" i="5"/>
  <c r="BZ461" i="5"/>
  <c r="CI454" i="5"/>
  <c r="BC454" i="5"/>
  <c r="CU490" i="5"/>
  <c r="BO490" i="5"/>
  <c r="BZ355" i="5"/>
  <c r="DF355" i="5"/>
  <c r="BC172" i="5"/>
  <c r="CI172" i="5"/>
  <c r="DF298" i="5"/>
  <c r="BZ298" i="5"/>
  <c r="DF129" i="5"/>
  <c r="BZ129" i="5"/>
  <c r="BO571" i="5"/>
  <c r="CU571" i="5"/>
  <c r="BC715" i="5"/>
  <c r="CI715" i="5"/>
  <c r="BZ443" i="5"/>
  <c r="DF443" i="5"/>
  <c r="BZ715" i="5"/>
  <c r="DF715" i="5"/>
  <c r="BC757" i="5"/>
  <c r="CI757" i="5"/>
  <c r="DF412" i="5"/>
  <c r="BZ412" i="5"/>
  <c r="BO565" i="5"/>
  <c r="CU565" i="5"/>
  <c r="BZ16" i="5"/>
  <c r="DF16" i="5"/>
  <c r="DF633" i="5"/>
  <c r="BZ633" i="5"/>
  <c r="DF621" i="5"/>
  <c r="BZ621" i="5"/>
  <c r="DF406" i="5"/>
  <c r="BZ406" i="5"/>
  <c r="BO677" i="5"/>
  <c r="CU677" i="5"/>
  <c r="BZ908" i="5"/>
  <c r="DF908" i="5"/>
  <c r="BZ913" i="5"/>
  <c r="DF913" i="5"/>
  <c r="CI128" i="5"/>
  <c r="BC128" i="5"/>
  <c r="CU218" i="5"/>
  <c r="BO218" i="5"/>
  <c r="DF293" i="5"/>
  <c r="BZ293" i="5"/>
  <c r="BO721" i="5"/>
  <c r="CU721" i="5"/>
  <c r="DF617" i="5"/>
  <c r="BZ617" i="5"/>
  <c r="DF531" i="5"/>
  <c r="BZ531" i="5"/>
  <c r="CI591" i="5"/>
  <c r="BC591" i="5"/>
  <c r="BC376" i="5"/>
  <c r="CI376" i="5"/>
  <c r="CI614" i="5"/>
  <c r="BC614" i="5"/>
  <c r="DF956" i="5"/>
  <c r="BZ956" i="5"/>
  <c r="DF127" i="5"/>
  <c r="BZ127" i="5"/>
  <c r="BZ964" i="5"/>
  <c r="DF964" i="5"/>
  <c r="CI134" i="5"/>
  <c r="BC134" i="5"/>
  <c r="CU294" i="5"/>
  <c r="BO294" i="5"/>
  <c r="BO669" i="5"/>
  <c r="CU669" i="5"/>
  <c r="CU318" i="5"/>
  <c r="BO318" i="5"/>
  <c r="BZ731" i="5"/>
  <c r="DF731" i="5"/>
  <c r="BC863" i="5"/>
  <c r="CI863" i="5"/>
  <c r="CI196" i="5"/>
  <c r="BC196" i="5"/>
  <c r="BO749" i="5"/>
  <c r="CU749" i="5"/>
  <c r="BO206" i="5"/>
  <c r="CU206" i="5"/>
  <c r="BO671" i="5"/>
  <c r="CU671" i="5"/>
  <c r="BO607" i="5"/>
  <c r="CU607" i="5"/>
  <c r="CI964" i="5"/>
  <c r="BC964" i="5"/>
  <c r="BO766" i="5"/>
  <c r="CU766" i="5"/>
  <c r="BZ211" i="5"/>
  <c r="DF211" i="5"/>
  <c r="BZ40" i="5"/>
  <c r="DF40" i="5"/>
  <c r="BC270" i="5"/>
  <c r="CI270" i="5"/>
  <c r="BO673" i="5"/>
  <c r="CU673" i="5"/>
  <c r="BC220" i="5"/>
  <c r="CI220" i="5"/>
  <c r="BO18" i="5"/>
  <c r="CU18" i="5"/>
  <c r="CU998" i="5"/>
  <c r="BO998" i="5"/>
  <c r="BO268" i="5"/>
  <c r="CU268" i="5"/>
  <c r="DF167" i="5"/>
  <c r="BZ167" i="5"/>
  <c r="BO518" i="5"/>
  <c r="CU518" i="5"/>
  <c r="CI377" i="5"/>
  <c r="BC377" i="5"/>
  <c r="CU835" i="5"/>
  <c r="BO835" i="5"/>
  <c r="CU948" i="5"/>
  <c r="BO948" i="5"/>
  <c r="BO376" i="5"/>
  <c r="CU376" i="5"/>
  <c r="DF227" i="5"/>
  <c r="BZ227" i="5"/>
  <c r="BC417" i="5"/>
  <c r="CI417" i="5"/>
  <c r="BO122" i="5"/>
  <c r="CU122" i="5"/>
  <c r="CU536" i="5"/>
  <c r="BO536" i="5"/>
  <c r="BC789" i="5"/>
  <c r="CI789" i="5"/>
  <c r="BZ359" i="5"/>
  <c r="DF359" i="5"/>
  <c r="CI185" i="5"/>
  <c r="BC185" i="5"/>
  <c r="DF351" i="5"/>
  <c r="BZ351" i="5"/>
  <c r="BC303" i="5"/>
  <c r="CI303" i="5"/>
  <c r="BO83" i="5"/>
  <c r="CU83" i="5"/>
  <c r="BO298" i="5"/>
  <c r="CU298" i="5"/>
  <c r="BC889" i="5"/>
  <c r="CI889" i="5"/>
  <c r="DF331" i="5"/>
  <c r="BZ331" i="5"/>
  <c r="BC1004" i="5"/>
  <c r="CI1004" i="5"/>
  <c r="CU806" i="5"/>
  <c r="BO806" i="5"/>
  <c r="CU321" i="5"/>
  <c r="BO321" i="5"/>
  <c r="DF798" i="5"/>
  <c r="BZ798" i="5"/>
  <c r="CU611" i="5"/>
  <c r="BO611" i="5"/>
  <c r="BZ126" i="5"/>
  <c r="DF126" i="5"/>
  <c r="CU309" i="5"/>
  <c r="BO309" i="5"/>
  <c r="BC195" i="5"/>
  <c r="CI195" i="5"/>
  <c r="CU31" i="5"/>
  <c r="BO31" i="5"/>
  <c r="BC189" i="5"/>
  <c r="CI189" i="5"/>
  <c r="CU980" i="5"/>
  <c r="BO980" i="5"/>
  <c r="DF395" i="5"/>
  <c r="BZ395" i="5"/>
  <c r="BO853" i="5"/>
  <c r="CU853" i="5"/>
  <c r="BO960" i="5"/>
  <c r="CU960" i="5"/>
  <c r="DF432" i="5"/>
  <c r="BZ432" i="5"/>
  <c r="BC477" i="5"/>
  <c r="CI477" i="5"/>
  <c r="BO987" i="5"/>
  <c r="CU987" i="5"/>
  <c r="CU882" i="5"/>
  <c r="BO882" i="5"/>
  <c r="CI101" i="5"/>
  <c r="BC101" i="5"/>
  <c r="CI45" i="5"/>
  <c r="BC45" i="5"/>
  <c r="DF17" i="5"/>
  <c r="BZ17" i="5"/>
  <c r="CU924" i="5"/>
  <c r="BO924" i="5"/>
  <c r="BC388" i="5"/>
  <c r="CI388" i="5"/>
  <c r="CU59" i="5"/>
  <c r="BO59" i="5"/>
  <c r="CI515" i="5"/>
  <c r="BC515" i="5"/>
  <c r="CI764" i="5"/>
  <c r="BC764" i="5"/>
  <c r="CI490" i="5"/>
  <c r="BC490" i="5"/>
  <c r="CI120" i="5"/>
  <c r="BC120" i="5"/>
  <c r="CI973" i="5"/>
  <c r="BC973" i="5"/>
  <c r="CI968" i="5"/>
  <c r="BC968" i="5"/>
  <c r="CU349" i="5"/>
  <c r="BO349" i="5"/>
  <c r="DF567" i="5"/>
  <c r="BZ567" i="5"/>
  <c r="CI434" i="5"/>
  <c r="BC434" i="5"/>
  <c r="CI700" i="5"/>
  <c r="BC700" i="5"/>
  <c r="K30" i="3"/>
  <c r="K32" i="3" s="1"/>
  <c r="K34" i="3" s="1"/>
  <c r="BC797" i="5"/>
  <c r="CI797" i="5"/>
  <c r="BO580" i="5"/>
  <c r="CU580" i="5"/>
  <c r="BZ52" i="5"/>
  <c r="DF52" i="5"/>
  <c r="BZ957" i="5"/>
  <c r="DF957" i="5"/>
  <c r="BC745" i="5"/>
  <c r="CI745" i="5"/>
  <c r="BC371" i="5"/>
  <c r="CI371" i="5"/>
  <c r="BC604" i="5"/>
  <c r="CI604" i="5"/>
  <c r="BC734" i="5"/>
  <c r="CI734" i="5"/>
  <c r="BC755" i="5"/>
  <c r="CI755" i="5"/>
  <c r="BZ514" i="5"/>
  <c r="DF514" i="5"/>
  <c r="BC484" i="5"/>
  <c r="CI484" i="5"/>
  <c r="BC729" i="5"/>
  <c r="CI729" i="5"/>
  <c r="BC713" i="5"/>
  <c r="CI713" i="5"/>
  <c r="BO578" i="5"/>
  <c r="CU578" i="5"/>
  <c r="BO466" i="5"/>
  <c r="CU466" i="5"/>
  <c r="DF83" i="5"/>
  <c r="BZ83" i="5"/>
  <c r="BC217" i="5"/>
  <c r="CI217" i="5"/>
  <c r="CU742" i="5"/>
  <c r="BO742" i="5"/>
  <c r="BZ839" i="5"/>
  <c r="DF839" i="5"/>
  <c r="CU242" i="5"/>
  <c r="BO242" i="5"/>
  <c r="BC895" i="5"/>
  <c r="CI895" i="5"/>
  <c r="DF342" i="5"/>
  <c r="BZ342" i="5"/>
  <c r="CU369" i="5"/>
  <c r="BO369" i="5"/>
  <c r="BC911" i="5"/>
  <c r="CI911" i="5"/>
  <c r="BO574" i="5"/>
  <c r="CU574" i="5"/>
  <c r="BC707" i="5"/>
  <c r="CI707" i="5"/>
  <c r="BZ835" i="5"/>
  <c r="DF835" i="5"/>
  <c r="BZ134" i="5"/>
  <c r="DF134" i="5"/>
  <c r="BO773" i="5"/>
  <c r="CU773" i="5"/>
  <c r="BO549" i="5"/>
  <c r="CU549" i="5"/>
  <c r="BO811" i="5"/>
  <c r="CU811" i="5"/>
  <c r="BZ685" i="5"/>
  <c r="DF685" i="5"/>
  <c r="BZ216" i="5"/>
  <c r="DF216" i="5"/>
  <c r="BZ230" i="5"/>
  <c r="DF230" i="5"/>
  <c r="BZ42" i="5"/>
  <c r="DF42" i="5"/>
  <c r="BC608" i="5"/>
  <c r="CI608" i="5"/>
  <c r="CU613" i="5"/>
  <c r="BO613" i="5"/>
  <c r="CU900" i="5"/>
  <c r="BO900" i="5"/>
  <c r="BO737" i="5"/>
  <c r="CU737" i="5"/>
  <c r="BC778" i="5"/>
  <c r="CI778" i="5"/>
  <c r="BC570" i="5"/>
  <c r="CI570" i="5"/>
  <c r="BO847" i="5"/>
  <c r="CU847" i="5"/>
  <c r="BZ761" i="5"/>
  <c r="DF761" i="5"/>
  <c r="CI226" i="5"/>
  <c r="BC226" i="5"/>
  <c r="CU975" i="5"/>
  <c r="BO975" i="5"/>
  <c r="BO377" i="5"/>
  <c r="CU377" i="5"/>
  <c r="BZ765" i="5"/>
  <c r="DF765" i="5"/>
  <c r="CI210" i="5"/>
  <c r="BC210" i="5"/>
  <c r="BC494" i="5"/>
  <c r="CI494" i="5"/>
  <c r="DF358" i="5"/>
  <c r="BZ358" i="5"/>
  <c r="BO769" i="5"/>
  <c r="CU769" i="5"/>
  <c r="BC574" i="5"/>
  <c r="CI574" i="5"/>
  <c r="BZ583" i="5"/>
  <c r="DF583" i="5"/>
  <c r="DF30" i="5"/>
  <c r="BZ30" i="5"/>
  <c r="BZ1013" i="5"/>
  <c r="DF1013" i="5"/>
  <c r="BC510" i="5"/>
  <c r="CI510" i="5"/>
  <c r="BZ54" i="5"/>
  <c r="DF54" i="5"/>
  <c r="BO705" i="5"/>
  <c r="CU705" i="5"/>
  <c r="BZ547" i="5"/>
  <c r="DF547" i="5"/>
  <c r="BO498" i="5"/>
  <c r="CU498" i="5"/>
  <c r="BO126" i="5"/>
  <c r="CU126" i="5"/>
  <c r="DF866" i="5"/>
  <c r="BZ866" i="5"/>
  <c r="BZ492" i="5"/>
  <c r="DF492" i="5"/>
  <c r="DF189" i="5"/>
  <c r="BZ189" i="5"/>
  <c r="CI381" i="5"/>
  <c r="BC381" i="5"/>
  <c r="DF793" i="5"/>
  <c r="BZ793" i="5"/>
  <c r="CI284" i="5"/>
  <c r="BC284" i="5"/>
  <c r="BZ955" i="5"/>
  <c r="DF955" i="5"/>
  <c r="BC761" i="5"/>
  <c r="CI761" i="5"/>
  <c r="BO344" i="5"/>
  <c r="CU344" i="5"/>
  <c r="DF812" i="5"/>
  <c r="BZ812" i="5"/>
  <c r="BZ733" i="5"/>
  <c r="DF733" i="5"/>
  <c r="BC536" i="5"/>
  <c r="CI536" i="5"/>
  <c r="DF935" i="5"/>
  <c r="BZ935" i="5"/>
  <c r="BC392" i="5"/>
  <c r="CI392" i="5"/>
  <c r="BO195" i="5"/>
  <c r="CU195" i="5"/>
  <c r="CU214" i="5"/>
  <c r="BO214" i="5"/>
  <c r="L48" i="3"/>
  <c r="L50" i="3" s="1"/>
  <c r="L52" i="3" s="1"/>
  <c r="BZ836" i="5"/>
  <c r="DF836" i="5"/>
  <c r="BC681" i="5"/>
  <c r="CI681" i="5"/>
  <c r="DF698" i="5"/>
  <c r="BZ698" i="5"/>
  <c r="BC225" i="5"/>
  <c r="CI225" i="5"/>
  <c r="BC683" i="5"/>
  <c r="CI683" i="5"/>
  <c r="CI967" i="5"/>
  <c r="BC967" i="5"/>
  <c r="BZ671" i="5"/>
  <c r="DF671" i="5"/>
  <c r="BZ753" i="5"/>
  <c r="DF753" i="5"/>
  <c r="BO791" i="5"/>
  <c r="CU791" i="5"/>
  <c r="BC278" i="5"/>
  <c r="CI278" i="5"/>
  <c r="BO248" i="5"/>
  <c r="CU248" i="5"/>
  <c r="BZ612" i="5"/>
  <c r="DF612" i="5"/>
  <c r="BO887" i="5"/>
  <c r="CU887" i="5"/>
  <c r="DF356" i="5"/>
  <c r="BZ356" i="5"/>
  <c r="M9" i="3"/>
  <c r="L11" i="3"/>
  <c r="L13" i="3"/>
  <c r="DF94" i="5"/>
  <c r="BZ94" i="5"/>
  <c r="CI991" i="5"/>
  <c r="BC991" i="5"/>
  <c r="DF986" i="5"/>
  <c r="BZ986" i="5"/>
  <c r="CI309" i="5"/>
  <c r="BC309" i="5"/>
  <c r="DF722" i="5"/>
  <c r="BZ722" i="5"/>
  <c r="CI838" i="5"/>
  <c r="BC838" i="5"/>
  <c r="CU873" i="5"/>
  <c r="BO873" i="5"/>
  <c r="DF155" i="5"/>
  <c r="BZ155" i="5"/>
  <c r="BO654" i="5"/>
  <c r="CU654" i="5"/>
  <c r="BZ571" i="5"/>
  <c r="DF571" i="5"/>
  <c r="CI406" i="5"/>
  <c r="BC406" i="5"/>
  <c r="DF438" i="5"/>
  <c r="BZ438" i="5"/>
  <c r="CU94" i="5"/>
  <c r="BO94" i="5"/>
  <c r="BC364" i="5"/>
  <c r="CI364" i="5"/>
  <c r="CI942" i="5"/>
  <c r="BC942" i="5"/>
  <c r="CI1007" i="5"/>
  <c r="BC1007" i="5"/>
  <c r="CU297" i="5"/>
  <c r="BO297" i="5"/>
  <c r="BO180" i="5"/>
  <c r="CU180" i="5"/>
  <c r="CU557" i="5"/>
  <c r="BO557" i="5"/>
  <c r="BZ890" i="5"/>
  <c r="DF890" i="5"/>
  <c r="CI91" i="5"/>
  <c r="BC91" i="5"/>
  <c r="BC384" i="5"/>
  <c r="CI384" i="5"/>
  <c r="CI980" i="5"/>
  <c r="BC980" i="5"/>
  <c r="BZ989" i="5"/>
  <c r="DF989" i="5"/>
  <c r="DF171" i="5"/>
  <c r="BZ171" i="5"/>
  <c r="DF700" i="5"/>
  <c r="BZ700" i="5"/>
  <c r="BO1011" i="5"/>
  <c r="CU1011" i="5"/>
  <c r="DF453" i="5"/>
  <c r="BZ453" i="5"/>
  <c r="BC913" i="5"/>
  <c r="CI913" i="5"/>
  <c r="CI760" i="5"/>
  <c r="BC760" i="5"/>
  <c r="CU821" i="5"/>
  <c r="BO821" i="5"/>
  <c r="DF287" i="5"/>
  <c r="BZ287" i="5"/>
  <c r="BZ853" i="5"/>
  <c r="DF853" i="5"/>
  <c r="CU911" i="5"/>
  <c r="BO911" i="5"/>
  <c r="BO123" i="5"/>
  <c r="CU123" i="5"/>
  <c r="DF55" i="5"/>
  <c r="BZ55" i="5"/>
  <c r="BO163" i="5"/>
  <c r="CU163" i="5"/>
  <c r="DF360" i="5"/>
  <c r="BZ360" i="5"/>
  <c r="CU25" i="5"/>
  <c r="BO25" i="5"/>
  <c r="BO366" i="5"/>
  <c r="CU366" i="5"/>
  <c r="CU901" i="5"/>
  <c r="BO901" i="5"/>
  <c r="CU295" i="5"/>
  <c r="BO295" i="5"/>
  <c r="BO348" i="5"/>
  <c r="CU348" i="5"/>
  <c r="CI907" i="5"/>
  <c r="BC907" i="5"/>
  <c r="CI818" i="5"/>
  <c r="BC818" i="5"/>
  <c r="CU771" i="5"/>
  <c r="BO771" i="5"/>
  <c r="CU748" i="5"/>
  <c r="BO748" i="5"/>
  <c r="BO784" i="5"/>
  <c r="CU784" i="5"/>
  <c r="CI936" i="5"/>
  <c r="BC936" i="5"/>
  <c r="CI770" i="5"/>
  <c r="BC770" i="5"/>
  <c r="BZ510" i="5"/>
  <c r="DF510" i="5"/>
  <c r="BZ236" i="5"/>
  <c r="DF236" i="5"/>
  <c r="CI724" i="5"/>
  <c r="BC724" i="5"/>
  <c r="DF106" i="5"/>
  <c r="BZ106" i="5"/>
  <c r="BC939" i="5"/>
  <c r="CI939" i="5"/>
  <c r="BC445" i="5"/>
  <c r="CI445" i="5"/>
  <c r="CI523" i="5"/>
  <c r="BC523" i="5"/>
  <c r="CI82" i="5"/>
  <c r="BC82" i="5"/>
  <c r="CU922" i="5"/>
  <c r="BO922" i="5"/>
  <c r="BO694" i="5"/>
  <c r="CU694" i="5"/>
  <c r="CI637" i="5"/>
  <c r="BC637" i="5"/>
  <c r="DF702" i="5"/>
  <c r="BZ702" i="5"/>
  <c r="BC803" i="5"/>
  <c r="CI803" i="5"/>
  <c r="DF892" i="5"/>
  <c r="BZ892" i="5"/>
  <c r="CU840" i="5"/>
  <c r="BO840" i="5"/>
  <c r="BC435" i="5"/>
  <c r="CI435" i="5"/>
  <c r="BC875" i="5"/>
  <c r="CI875" i="5"/>
  <c r="BZ780" i="5"/>
  <c r="DF780" i="5"/>
  <c r="BC299" i="5"/>
  <c r="CI299" i="5"/>
  <c r="BO704" i="5"/>
  <c r="CU704" i="5"/>
  <c r="CI776" i="5"/>
  <c r="BC776" i="5"/>
  <c r="BZ429" i="5"/>
  <c r="DF429" i="5"/>
  <c r="CI996" i="5"/>
  <c r="BC996" i="5"/>
  <c r="DF954" i="5"/>
  <c r="BZ954" i="5"/>
  <c r="BZ276" i="5"/>
  <c r="DF276" i="5"/>
  <c r="CI857" i="5"/>
  <c r="BC857" i="5"/>
  <c r="CI327" i="5"/>
  <c r="BC327" i="5"/>
  <c r="CI814" i="5"/>
  <c r="BC814" i="5"/>
  <c r="BZ865" i="5"/>
  <c r="DF865" i="5"/>
  <c r="CI1003" i="5"/>
  <c r="BC1003" i="5"/>
  <c r="CU782" i="5"/>
  <c r="BO782" i="5"/>
  <c r="CU537" i="5"/>
  <c r="BO537" i="5"/>
  <c r="DF897" i="5"/>
  <c r="BZ897" i="5"/>
  <c r="BZ543" i="5"/>
  <c r="DF543" i="5"/>
  <c r="DF688" i="5"/>
  <c r="BZ688" i="5"/>
  <c r="BO127" i="5"/>
  <c r="CU127" i="5"/>
  <c r="CU618" i="5"/>
  <c r="BO618" i="5"/>
  <c r="CU19" i="5"/>
  <c r="BO19" i="5"/>
  <c r="CU889" i="5"/>
  <c r="BO889" i="5"/>
  <c r="BZ682" i="5"/>
  <c r="DF682" i="5"/>
  <c r="BZ668" i="5"/>
  <c r="DF668" i="5"/>
  <c r="BZ861" i="5"/>
  <c r="DF861" i="5"/>
  <c r="DF39" i="5"/>
  <c r="BZ39" i="5"/>
  <c r="DF732" i="5"/>
  <c r="BZ732" i="5"/>
  <c r="CI440" i="5"/>
  <c r="BC440" i="5"/>
  <c r="BC688" i="5"/>
  <c r="CI688" i="5"/>
  <c r="DG99" i="5"/>
  <c r="CA99" i="5"/>
  <c r="CU543" i="5"/>
  <c r="BO543" i="5"/>
  <c r="DF841" i="5"/>
  <c r="BZ841" i="5"/>
  <c r="CI790" i="5"/>
  <c r="BC790" i="5"/>
  <c r="DF307" i="5"/>
  <c r="BZ307" i="5"/>
  <c r="CI422" i="5"/>
  <c r="BC422" i="5"/>
  <c r="CU622" i="5"/>
  <c r="BO622" i="5"/>
  <c r="DF525" i="5"/>
  <c r="BZ525" i="5"/>
  <c r="CI65" i="5"/>
  <c r="BC65" i="5"/>
  <c r="CU33" i="5"/>
  <c r="BO33" i="5"/>
  <c r="CU605" i="5"/>
  <c r="BO605" i="5"/>
  <c r="CU636" i="5"/>
  <c r="BO636" i="5"/>
  <c r="DF23" i="5"/>
  <c r="BZ23" i="5"/>
  <c r="DF509" i="5"/>
  <c r="BZ509" i="5"/>
  <c r="CU170" i="5"/>
  <c r="BO170" i="5"/>
  <c r="CU43" i="5"/>
  <c r="BO43" i="5"/>
  <c r="CI992" i="5"/>
  <c r="BC992" i="5"/>
  <c r="BZ781" i="5"/>
  <c r="DF781" i="5"/>
  <c r="BZ824" i="5"/>
  <c r="DF824" i="5"/>
  <c r="BO843" i="5"/>
  <c r="CU843" i="5"/>
  <c r="DF315" i="5"/>
  <c r="BZ315" i="5"/>
  <c r="CI611" i="5"/>
  <c r="BC611" i="5"/>
  <c r="BO696" i="5"/>
  <c r="CU696" i="5"/>
  <c r="CU509" i="5"/>
  <c r="BO509" i="5"/>
  <c r="DF899" i="5"/>
  <c r="BZ899" i="5"/>
  <c r="CI115" i="5"/>
  <c r="BC115" i="5"/>
  <c r="CI39" i="5"/>
  <c r="BC39" i="5"/>
  <c r="CU73" i="5"/>
  <c r="BO73" i="5"/>
  <c r="CI343" i="5"/>
  <c r="BC343" i="5"/>
  <c r="DF879" i="5"/>
  <c r="BZ879" i="5"/>
  <c r="BC783" i="5"/>
  <c r="CI783" i="5"/>
  <c r="CU405" i="5"/>
  <c r="BO405" i="5"/>
  <c r="CI800" i="5"/>
  <c r="BC800" i="5"/>
  <c r="BO678" i="5"/>
  <c r="CU678" i="5"/>
  <c r="CI113" i="5"/>
  <c r="BC113" i="5"/>
  <c r="CI860" i="5"/>
  <c r="BC860" i="5"/>
  <c r="DF15" i="5"/>
  <c r="BZ15" i="5"/>
  <c r="DF493" i="5"/>
  <c r="BZ493" i="5"/>
  <c r="CU154" i="5"/>
  <c r="BO154" i="5"/>
  <c r="DF82" i="5"/>
  <c r="BZ82" i="5"/>
  <c r="BO191" i="5"/>
  <c r="CU191" i="5"/>
  <c r="BC795" i="5"/>
  <c r="CI795" i="5"/>
  <c r="BO880" i="5"/>
  <c r="CU880" i="5"/>
  <c r="CU858" i="5"/>
  <c r="BO858" i="5"/>
  <c r="DF349" i="5"/>
  <c r="BZ349" i="5"/>
  <c r="DF75" i="5"/>
  <c r="BZ75" i="5"/>
  <c r="BC290" i="5"/>
  <c r="CI290" i="5"/>
  <c r="BC900" i="5"/>
  <c r="CI900" i="5"/>
  <c r="DF903" i="5"/>
  <c r="BZ903" i="5"/>
  <c r="BZ1009" i="5"/>
  <c r="DF1009" i="5"/>
  <c r="BZ862" i="5"/>
  <c r="DF862" i="5"/>
  <c r="M47" i="3"/>
  <c r="M49" i="3"/>
  <c r="BZ536" i="5"/>
  <c r="DF536" i="5"/>
  <c r="BZ260" i="5"/>
  <c r="DF260" i="5"/>
  <c r="BO293" i="5"/>
  <c r="CU293" i="5"/>
  <c r="DF65" i="5"/>
  <c r="BZ65" i="5"/>
  <c r="BO487" i="5"/>
  <c r="CU487" i="5"/>
  <c r="CI119" i="5"/>
  <c r="BC119" i="5"/>
  <c r="CI756" i="5"/>
  <c r="BC756" i="5"/>
  <c r="BZ594" i="5"/>
  <c r="DF594" i="5"/>
  <c r="CI519" i="5"/>
  <c r="BC519" i="5"/>
  <c r="BZ664" i="5"/>
  <c r="DF664" i="5"/>
  <c r="CU343" i="5"/>
  <c r="BO343" i="5"/>
  <c r="CU740" i="5"/>
  <c r="BO740" i="5"/>
  <c r="CI438" i="5"/>
  <c r="BC438" i="5"/>
  <c r="CU119" i="5"/>
  <c r="BO119" i="5"/>
  <c r="K12" i="3"/>
  <c r="K14" i="3" s="1"/>
  <c r="K16" i="3" s="1"/>
  <c r="BO733" i="5"/>
  <c r="CU733" i="5"/>
  <c r="CU387" i="5"/>
  <c r="BO387" i="5"/>
  <c r="DF146" i="5"/>
  <c r="BZ146" i="5"/>
  <c r="BZ946" i="5"/>
  <c r="DF946" i="5"/>
  <c r="CU587" i="5"/>
  <c r="BO587" i="5"/>
  <c r="BO361" i="5"/>
  <c r="CU361" i="5"/>
  <c r="CI782" i="5"/>
  <c r="BC782" i="5"/>
  <c r="BC252" i="5"/>
  <c r="CI252" i="5"/>
  <c r="CU470" i="5"/>
  <c r="BO470" i="5"/>
  <c r="BO368" i="5"/>
  <c r="CU368" i="5"/>
  <c r="BZ582" i="5"/>
  <c r="DF582" i="5"/>
  <c r="CU912" i="5"/>
  <c r="BO912" i="5"/>
  <c r="BZ225" i="5"/>
  <c r="DF225" i="5"/>
  <c r="BC557" i="5"/>
  <c r="CI557" i="5"/>
  <c r="BC952" i="5"/>
  <c r="CI952" i="5"/>
  <c r="CI458" i="5"/>
  <c r="BC458" i="5"/>
  <c r="DF613" i="5"/>
  <c r="BZ613" i="5"/>
  <c r="CU282" i="5"/>
  <c r="BO282" i="5"/>
  <c r="BO865" i="5"/>
  <c r="CU865" i="5"/>
  <c r="BO680" i="5"/>
  <c r="CU680" i="5"/>
  <c r="BO568" i="5"/>
  <c r="CU568" i="5"/>
  <c r="BZ896" i="5"/>
  <c r="DF896" i="5"/>
  <c r="CI254" i="5"/>
  <c r="BC254" i="5"/>
  <c r="CI621" i="5"/>
  <c r="BC621" i="5"/>
  <c r="BO56" i="5"/>
  <c r="CU56" i="5"/>
  <c r="DF163" i="5"/>
  <c r="BZ163" i="5"/>
  <c r="BC244" i="5"/>
  <c r="CI244" i="5"/>
  <c r="BZ628" i="5"/>
  <c r="DF628" i="5"/>
  <c r="CI136" i="5"/>
  <c r="BC136" i="5"/>
  <c r="BO58" i="5"/>
  <c r="CU58" i="5"/>
  <c r="BC553" i="5"/>
  <c r="CI553" i="5"/>
  <c r="DF483" i="5"/>
  <c r="BZ483" i="5"/>
  <c r="BZ437" i="5"/>
  <c r="DF437" i="5"/>
  <c r="BC258" i="5"/>
  <c r="CI258" i="5"/>
  <c r="DF511" i="5"/>
  <c r="BZ511" i="5"/>
  <c r="BC250" i="5"/>
  <c r="CI250" i="5"/>
  <c r="BC998" i="5"/>
  <c r="CI998" i="5"/>
  <c r="BC262" i="5"/>
  <c r="CI262" i="5"/>
  <c r="BZ963" i="5"/>
  <c r="DF963" i="5"/>
  <c r="BO230" i="5"/>
  <c r="CU230" i="5"/>
  <c r="BO198" i="5"/>
  <c r="CU198" i="5"/>
  <c r="BC763" i="5"/>
  <c r="CI763" i="5"/>
  <c r="BZ228" i="5"/>
  <c r="DF228" i="5"/>
  <c r="BZ630" i="5"/>
  <c r="DF630" i="5"/>
  <c r="BO963" i="5"/>
  <c r="CU963" i="5"/>
  <c r="BO506" i="5"/>
  <c r="CU506" i="5"/>
  <c r="CU772" i="5"/>
  <c r="BO772" i="5"/>
  <c r="DF269" i="5"/>
  <c r="BZ269" i="5"/>
  <c r="CI777" i="5"/>
  <c r="BC777" i="5"/>
  <c r="CI846" i="5"/>
  <c r="BC846" i="5"/>
  <c r="BZ20" i="5"/>
  <c r="DF20" i="5"/>
  <c r="BZ751" i="5"/>
  <c r="DF751" i="5"/>
  <c r="BZ646" i="5"/>
  <c r="DF646" i="5"/>
  <c r="BO260" i="5"/>
  <c r="CU260" i="5"/>
  <c r="DF271" i="5"/>
  <c r="BZ271" i="5"/>
  <c r="CI607" i="5"/>
  <c r="BC607" i="5"/>
  <c r="CU854" i="5"/>
  <c r="BO854" i="5"/>
  <c r="CU703" i="5"/>
  <c r="BO703" i="5"/>
  <c r="BZ233" i="5"/>
  <c r="DF233" i="5"/>
  <c r="CI405" i="5"/>
  <c r="BC405" i="5"/>
  <c r="BO443" i="5"/>
  <c r="CU443" i="5"/>
  <c r="DF882" i="5"/>
  <c r="BZ882" i="5"/>
  <c r="BZ580" i="5"/>
  <c r="DF580" i="5"/>
  <c r="BZ803" i="5"/>
  <c r="DF803" i="5"/>
  <c r="DG198" i="5"/>
  <c r="CA198" i="5"/>
  <c r="BC759" i="5"/>
  <c r="CI759" i="5"/>
  <c r="BO458" i="5"/>
  <c r="CU458" i="5"/>
  <c r="CI208" i="5"/>
  <c r="BC208" i="5"/>
  <c r="BZ212" i="5"/>
  <c r="DF212" i="5"/>
  <c r="BZ625" i="5"/>
  <c r="DF625" i="5"/>
  <c r="CI216" i="5"/>
  <c r="BC216" i="5"/>
  <c r="BC354" i="5"/>
  <c r="CI354" i="5"/>
  <c r="BC318" i="5"/>
  <c r="CI318" i="5"/>
  <c r="DF878" i="5"/>
  <c r="BZ878" i="5"/>
  <c r="BZ58" i="5"/>
  <c r="DF58" i="5"/>
  <c r="BC661" i="5"/>
  <c r="CI661" i="5"/>
  <c r="BZ950" i="5"/>
  <c r="DF950" i="5"/>
  <c r="BC579" i="5"/>
  <c r="CI579" i="5"/>
  <c r="BC641" i="5"/>
  <c r="CI641" i="5"/>
  <c r="BC944" i="5"/>
  <c r="CI944" i="5"/>
  <c r="CI464" i="5"/>
  <c r="BC464" i="5"/>
  <c r="BZ697" i="5"/>
  <c r="DF697" i="5"/>
  <c r="BC953" i="5"/>
  <c r="CI953" i="5"/>
  <c r="BZ809" i="5"/>
  <c r="DF809" i="5"/>
  <c r="CU534" i="5"/>
  <c r="BO534" i="5"/>
  <c r="BZ822" i="5"/>
  <c r="DF822" i="5"/>
  <c r="BO961" i="5"/>
  <c r="CU961" i="5"/>
  <c r="CU908" i="5"/>
  <c r="BO908" i="5"/>
  <c r="BO747" i="5"/>
  <c r="CU747" i="5"/>
  <c r="CI357" i="5"/>
  <c r="BC357" i="5"/>
  <c r="CI239" i="5"/>
  <c r="BC239" i="5"/>
  <c r="BZ902" i="5"/>
  <c r="DF902" i="5"/>
  <c r="BZ916" i="5"/>
  <c r="DF916" i="5"/>
  <c r="BO974" i="5"/>
  <c r="CU974" i="5"/>
  <c r="BC923" i="5"/>
  <c r="CI923" i="5"/>
  <c r="BZ379" i="5"/>
  <c r="DF379" i="5"/>
  <c r="BO650" i="5"/>
  <c r="CU650" i="5"/>
  <c r="BO227" i="5"/>
  <c r="CU227" i="5"/>
  <c r="DF304" i="5"/>
  <c r="BZ304" i="5"/>
  <c r="DF528" i="5"/>
  <c r="BZ528" i="5"/>
  <c r="BZ459" i="5"/>
  <c r="DF459" i="5"/>
  <c r="CU896" i="5"/>
  <c r="BO896" i="5"/>
  <c r="BO423" i="5"/>
  <c r="CU423" i="5"/>
  <c r="BO66" i="5"/>
  <c r="CU66" i="5"/>
  <c r="CI822" i="5"/>
  <c r="BC822" i="5"/>
  <c r="BO735" i="5"/>
  <c r="CU735" i="5"/>
  <c r="BZ768" i="5"/>
  <c r="DF768" i="5"/>
  <c r="BO709" i="5"/>
  <c r="CU709" i="5"/>
  <c r="CU404" i="5"/>
  <c r="BO404" i="5"/>
  <c r="BO731" i="5"/>
  <c r="CU731" i="5"/>
  <c r="BZ799" i="5"/>
  <c r="DF799" i="5"/>
  <c r="BZ190" i="5"/>
  <c r="DF190" i="5"/>
  <c r="BZ623" i="5"/>
  <c r="DF623" i="5"/>
  <c r="BZ648" i="5"/>
  <c r="DF648" i="5"/>
  <c r="DF983" i="5"/>
  <c r="BZ983" i="5"/>
  <c r="BC530" i="5"/>
  <c r="CI530" i="5"/>
  <c r="BZ452" i="5"/>
  <c r="DF452" i="5"/>
  <c r="BC935" i="5"/>
  <c r="CI935" i="5"/>
  <c r="DF323" i="5"/>
  <c r="BZ323" i="5"/>
  <c r="CI697" i="5"/>
  <c r="BC697" i="5"/>
  <c r="BO681" i="5"/>
  <c r="CU681" i="5"/>
  <c r="DF653" i="5"/>
  <c r="BZ653" i="5"/>
  <c r="BZ389" i="5"/>
  <c r="DF389" i="5"/>
  <c r="DF199" i="5"/>
  <c r="BZ199" i="5"/>
  <c r="BO449" i="5"/>
  <c r="CU449" i="5"/>
  <c r="DF973" i="5"/>
  <c r="BZ973" i="5"/>
  <c r="DF790" i="5"/>
  <c r="BZ790" i="5"/>
  <c r="DF777" i="5"/>
  <c r="BZ777" i="5"/>
  <c r="CI203" i="5"/>
  <c r="BC203" i="5"/>
  <c r="CU569" i="5"/>
  <c r="BO569" i="5"/>
  <c r="BC984" i="5"/>
  <c r="CI984" i="5"/>
  <c r="BO774" i="5"/>
  <c r="CU774" i="5"/>
  <c r="BC344" i="5"/>
  <c r="CI344" i="5"/>
  <c r="CI307" i="5"/>
  <c r="BC307" i="5"/>
  <c r="BO502" i="5"/>
  <c r="CU502" i="5"/>
  <c r="DF680" i="5"/>
  <c r="BZ680" i="5"/>
  <c r="CU700" i="5"/>
  <c r="BO700" i="5"/>
  <c r="DF152" i="5"/>
  <c r="BZ152" i="5"/>
  <c r="BO655" i="5"/>
  <c r="CU655" i="5"/>
  <c r="BC997" i="5"/>
  <c r="CI997" i="5"/>
  <c r="BO386" i="5"/>
  <c r="CU386" i="5"/>
  <c r="BC84" i="5"/>
  <c r="CI84" i="5"/>
  <c r="CI463" i="5"/>
  <c r="BC463" i="5"/>
  <c r="BZ1006" i="5"/>
  <c r="DF1006" i="5"/>
  <c r="CI451" i="5"/>
  <c r="BC451" i="5"/>
  <c r="BZ414" i="5"/>
  <c r="DF414" i="5"/>
  <c r="BO20" i="5"/>
  <c r="CU20" i="5"/>
  <c r="CI1010" i="5"/>
  <c r="BC1010" i="5"/>
  <c r="CI470" i="5"/>
  <c r="BC470" i="5"/>
  <c r="BO192" i="5"/>
  <c r="CU192" i="5"/>
  <c r="BZ50" i="5"/>
  <c r="DF50" i="5"/>
  <c r="BZ46" i="5"/>
  <c r="DF46" i="5"/>
  <c r="BZ381" i="5"/>
  <c r="DF381" i="5"/>
  <c r="BZ687" i="5"/>
  <c r="DF687" i="5"/>
  <c r="DF313" i="5"/>
  <c r="BZ313" i="5"/>
  <c r="CU899" i="5"/>
  <c r="BO899" i="5"/>
  <c r="BC578" i="5"/>
  <c r="CI578" i="5"/>
  <c r="BO334" i="5"/>
  <c r="CU334" i="5"/>
  <c r="BZ739" i="5"/>
  <c r="DF739" i="5"/>
  <c r="BZ32" i="5"/>
  <c r="DF32" i="5"/>
  <c r="BC238" i="5"/>
  <c r="CI238" i="5"/>
  <c r="DF535" i="5"/>
  <c r="BZ535" i="5"/>
  <c r="BO453" i="5"/>
  <c r="CU453" i="5"/>
  <c r="CI976" i="5"/>
  <c r="BC976" i="5"/>
  <c r="BZ855" i="5"/>
  <c r="DF855" i="5"/>
  <c r="CI355" i="5"/>
  <c r="BC355" i="5"/>
  <c r="BZ220" i="5"/>
  <c r="DF220" i="5"/>
  <c r="BO558" i="5"/>
  <c r="CU558" i="5"/>
  <c r="BZ234" i="5"/>
  <c r="DF234" i="5"/>
  <c r="BZ779" i="5"/>
  <c r="DF779" i="5"/>
  <c r="BC739" i="5"/>
  <c r="CI739" i="5"/>
  <c r="BC431" i="5"/>
  <c r="CI431" i="5"/>
  <c r="BO789" i="5"/>
  <c r="CU789" i="5"/>
  <c r="CI385" i="5"/>
  <c r="BC385" i="5"/>
  <c r="BO320" i="5"/>
  <c r="CU320" i="5"/>
  <c r="BC709" i="5"/>
  <c r="CI709" i="5"/>
  <c r="BC665" i="5"/>
  <c r="CI665" i="5"/>
  <c r="BC441" i="5"/>
  <c r="CI441" i="5"/>
  <c r="BC302" i="5"/>
  <c r="CI302" i="5"/>
  <c r="DF776" i="5"/>
  <c r="BZ776" i="5"/>
  <c r="BC539" i="5"/>
  <c r="CI539" i="5"/>
  <c r="BZ838" i="5"/>
  <c r="DF838" i="5"/>
  <c r="BZ471" i="5"/>
  <c r="DF471" i="5"/>
  <c r="BP14" i="5"/>
  <c r="CV14" i="5"/>
  <c r="L29" i="3"/>
  <c r="M27" i="3"/>
  <c r="L31" i="3"/>
  <c r="CU181" i="5"/>
  <c r="BO181" i="5"/>
  <c r="DF174" i="5"/>
  <c r="BZ174" i="5"/>
  <c r="CU152" i="5"/>
  <c r="BO152" i="5"/>
  <c r="BC495" i="5"/>
  <c r="CI495" i="5"/>
  <c r="DF71" i="5"/>
  <c r="BZ71" i="5"/>
  <c r="CI533" i="5"/>
  <c r="BC533" i="5"/>
  <c r="BZ712" i="5"/>
  <c r="DF712" i="5"/>
  <c r="BC493" i="5"/>
  <c r="CI493" i="5"/>
  <c r="CI920" i="5"/>
  <c r="BC920" i="5"/>
  <c r="BO931" i="5"/>
  <c r="CU931" i="5"/>
  <c r="BZ844" i="5"/>
  <c r="DF844" i="5"/>
  <c r="DF778" i="5"/>
  <c r="BZ778" i="5"/>
  <c r="BC766" i="5"/>
  <c r="CI766" i="5"/>
  <c r="BZ92" i="5"/>
  <c r="DF92" i="5"/>
  <c r="DF728" i="5"/>
  <c r="BZ728" i="5"/>
  <c r="CU575" i="5"/>
  <c r="BO575" i="5"/>
  <c r="CU702" i="5"/>
  <c r="BO702" i="5"/>
  <c r="CU169" i="5"/>
  <c r="BO169" i="5"/>
  <c r="CU802" i="5"/>
  <c r="BO802" i="5"/>
  <c r="CU597" i="5"/>
  <c r="BO597" i="5"/>
  <c r="BO382" i="5"/>
  <c r="CU382" i="5"/>
  <c r="CI668" i="5"/>
  <c r="BC668" i="5"/>
  <c r="CU399" i="5"/>
  <c r="BO399" i="5"/>
  <c r="BO815" i="5"/>
  <c r="CU815" i="5"/>
  <c r="DF641" i="5"/>
  <c r="BZ641" i="5"/>
  <c r="CI475" i="5"/>
  <c r="BC475" i="5"/>
  <c r="CI883" i="5"/>
  <c r="BC883" i="5"/>
  <c r="CU329" i="5"/>
  <c r="BO329" i="5"/>
  <c r="CI175" i="5"/>
  <c r="BC175" i="5"/>
  <c r="BO526" i="5"/>
  <c r="CU526" i="5"/>
  <c r="BO520" i="5"/>
  <c r="CU520" i="5"/>
  <c r="BO372" i="5"/>
  <c r="CU372" i="5"/>
  <c r="DF402" i="5"/>
  <c r="BZ402" i="5"/>
  <c r="CU864" i="5"/>
  <c r="BO864" i="5"/>
  <c r="DF19" i="5"/>
  <c r="BZ19" i="5"/>
  <c r="CI295" i="5"/>
  <c r="BC295" i="5"/>
  <c r="BO496" i="5"/>
  <c r="CU496" i="5"/>
  <c r="BO137" i="5"/>
  <c r="CU137" i="5"/>
  <c r="DF807" i="5"/>
  <c r="BZ807" i="5"/>
  <c r="BO145" i="5"/>
  <c r="CU145" i="5"/>
  <c r="CI513" i="5"/>
  <c r="BC513" i="5"/>
  <c r="CI870" i="5"/>
  <c r="BC870" i="5"/>
  <c r="DF968" i="5"/>
  <c r="BZ968" i="5"/>
  <c r="BO354" i="5"/>
  <c r="CU354" i="5"/>
  <c r="CI156" i="5"/>
  <c r="BC156" i="5"/>
  <c r="CI94" i="5"/>
  <c r="BC94" i="5"/>
  <c r="CU662" i="5"/>
  <c r="BO662" i="5"/>
  <c r="BZ907" i="5"/>
  <c r="DF907" i="5"/>
  <c r="CI105" i="5"/>
  <c r="BC105" i="5"/>
  <c r="BC316" i="5"/>
  <c r="CI316" i="5"/>
  <c r="BZ898" i="5"/>
  <c r="DF898" i="5"/>
  <c r="BZ618" i="5"/>
  <c r="DF618" i="5"/>
  <c r="BO872" i="5"/>
  <c r="CU872" i="5"/>
  <c r="CI872" i="5"/>
  <c r="BC872" i="5"/>
  <c r="CU515" i="5"/>
  <c r="BO515" i="5"/>
  <c r="BC974" i="5"/>
  <c r="CI974" i="5"/>
  <c r="BO215" i="5"/>
  <c r="CU215" i="5"/>
  <c r="CU167" i="5"/>
  <c r="BO167" i="5"/>
  <c r="BC891" i="5"/>
  <c r="CI891" i="5"/>
  <c r="DF995" i="5"/>
  <c r="BZ995" i="5"/>
  <c r="BZ478" i="5"/>
  <c r="DF478" i="5"/>
  <c r="BC30" i="5"/>
  <c r="CI30" i="5"/>
  <c r="DF940" i="5"/>
  <c r="BZ940" i="5"/>
  <c r="CI452" i="5"/>
  <c r="BC452" i="5"/>
  <c r="BC977" i="5"/>
  <c r="CI977" i="5"/>
  <c r="BZ451" i="5"/>
  <c r="DF451" i="5"/>
  <c r="BO793" i="5"/>
  <c r="CU793" i="5"/>
  <c r="DF143" i="5"/>
  <c r="BZ143" i="5"/>
  <c r="CU306" i="5"/>
  <c r="BO306" i="5"/>
  <c r="BO779" i="5"/>
  <c r="CU779" i="5"/>
  <c r="DF145" i="5"/>
  <c r="BZ145" i="5"/>
  <c r="DF345" i="5"/>
  <c r="BZ345" i="5"/>
  <c r="BC639" i="5"/>
  <c r="CI639" i="5"/>
  <c r="BO102" i="5"/>
  <c r="CU102" i="5"/>
  <c r="DF934" i="5"/>
  <c r="BZ934" i="5"/>
  <c r="CU243" i="5"/>
  <c r="BO243" i="5"/>
  <c r="CI926" i="5"/>
  <c r="BC926" i="5"/>
  <c r="BO918" i="5"/>
  <c r="CU918" i="5"/>
  <c r="CU440" i="5"/>
  <c r="BO440" i="5"/>
  <c r="BZ869" i="5"/>
  <c r="DF869" i="5"/>
  <c r="CU345" i="5"/>
  <c r="BO345" i="5"/>
  <c r="BC666" i="5"/>
  <c r="CI666" i="5"/>
  <c r="DF805" i="5"/>
  <c r="BZ805" i="5"/>
  <c r="DF457" i="5"/>
  <c r="BZ457" i="5"/>
  <c r="CU331" i="5"/>
  <c r="BO331" i="5"/>
  <c r="CU1007" i="5"/>
  <c r="BO1007" i="5"/>
  <c r="DF245" i="5"/>
  <c r="BZ245" i="5"/>
  <c r="BC562" i="5"/>
  <c r="CI562" i="5"/>
  <c r="CI634" i="5"/>
  <c r="BC634" i="5"/>
  <c r="BO832" i="5"/>
  <c r="CU832" i="5"/>
  <c r="BZ961" i="5"/>
  <c r="DF961" i="5"/>
  <c r="BO52" i="5"/>
  <c r="CU52" i="5"/>
  <c r="BO875" i="5"/>
  <c r="CU875" i="5"/>
  <c r="BO783" i="5"/>
  <c r="CU783" i="5"/>
  <c r="BO78" i="5"/>
  <c r="CU78" i="5"/>
  <c r="BC815" i="5"/>
  <c r="CI815" i="5"/>
  <c r="DF634" i="5"/>
  <c r="BZ634" i="5"/>
  <c r="CI633" i="5"/>
  <c r="BC633" i="5"/>
  <c r="BZ663" i="5"/>
  <c r="DF663" i="5"/>
  <c r="DF883" i="5"/>
  <c r="BZ883" i="5"/>
  <c r="BZ575" i="5"/>
  <c r="DF575" i="5"/>
  <c r="BC396" i="5"/>
  <c r="CI396" i="5"/>
  <c r="CI383" i="5"/>
  <c r="BC383" i="5"/>
  <c r="BZ550" i="5"/>
  <c r="DF550" i="5"/>
  <c r="CU232" i="5"/>
  <c r="BO232" i="5"/>
  <c r="BC542" i="5"/>
  <c r="CI542" i="5"/>
  <c r="BZ72" i="5"/>
  <c r="DF72" i="5"/>
  <c r="BC68" i="5"/>
  <c r="CI68" i="5"/>
  <c r="DF158" i="5"/>
  <c r="BZ158" i="5"/>
  <c r="CU620" i="5"/>
  <c r="BO620" i="5"/>
  <c r="CI232" i="5"/>
  <c r="BC232" i="5"/>
  <c r="CU818" i="5"/>
  <c r="BO818" i="5"/>
  <c r="DF338" i="5"/>
  <c r="BZ338" i="5"/>
  <c r="CI623" i="5"/>
  <c r="BC623" i="5"/>
  <c r="DF445" i="5"/>
  <c r="BZ445" i="5"/>
  <c r="CU252" i="5"/>
  <c r="BO252" i="5"/>
  <c r="BO390" i="5"/>
  <c r="CU390" i="5"/>
  <c r="BO235" i="5"/>
  <c r="CU235" i="5"/>
  <c r="CU303" i="5"/>
  <c r="BO303" i="5"/>
  <c r="DF170" i="5"/>
  <c r="BZ170" i="5"/>
  <c r="CI89" i="5"/>
  <c r="BC89" i="5"/>
  <c r="CU794" i="5"/>
  <c r="BO794" i="5"/>
  <c r="BO40" i="5"/>
  <c r="CU40" i="5"/>
  <c r="BC151" i="5"/>
  <c r="CI151" i="5"/>
  <c r="DF173" i="5"/>
  <c r="BZ173" i="5"/>
  <c r="BZ701" i="5"/>
  <c r="DF701" i="5"/>
  <c r="CI512" i="5"/>
  <c r="BC512" i="5"/>
  <c r="DF159" i="5"/>
  <c r="BZ159" i="5"/>
  <c r="BZ545" i="5"/>
  <c r="DF545" i="5"/>
  <c r="CU760" i="5"/>
  <c r="BO760" i="5"/>
  <c r="CU118" i="5"/>
  <c r="BO118" i="5"/>
  <c r="CU434" i="5"/>
  <c r="BO434" i="5"/>
  <c r="CI784" i="5"/>
  <c r="BC784" i="5"/>
  <c r="CU271" i="5"/>
  <c r="BO271" i="5"/>
  <c r="BC38" i="5"/>
  <c r="CI38" i="5"/>
  <c r="BO302" i="5"/>
  <c r="CU302" i="5"/>
  <c r="CI267" i="5"/>
  <c r="BC267" i="5"/>
  <c r="DF774" i="5"/>
  <c r="BZ774" i="5"/>
  <c r="CI121" i="5"/>
  <c r="BC121" i="5"/>
  <c r="CI897" i="5"/>
  <c r="BC897" i="5"/>
  <c r="CU166" i="5"/>
  <c r="BO166" i="5"/>
  <c r="DF53" i="5"/>
  <c r="BZ53" i="5"/>
  <c r="BO788" i="5"/>
  <c r="CU788" i="5"/>
  <c r="CI971" i="5"/>
  <c r="BC971" i="5"/>
  <c r="CU269" i="5"/>
  <c r="BO269" i="5"/>
  <c r="BZ546" i="5"/>
  <c r="DF546" i="5"/>
  <c r="BC322" i="5"/>
  <c r="CI322" i="5"/>
  <c r="DF436" i="5"/>
  <c r="BZ436" i="5"/>
  <c r="CI37" i="5"/>
  <c r="BC37" i="5"/>
  <c r="CI798" i="5"/>
  <c r="BC798" i="5"/>
  <c r="CI930" i="5"/>
  <c r="BC930" i="5"/>
  <c r="CI922" i="5"/>
  <c r="BC922" i="5"/>
  <c r="DF750" i="5"/>
  <c r="BZ750" i="5"/>
  <c r="BO762" i="5"/>
  <c r="CU762" i="5"/>
  <c r="CI96" i="5"/>
  <c r="BC96" i="5"/>
  <c r="BZ952" i="5"/>
  <c r="DF952" i="5"/>
  <c r="BO457" i="5"/>
  <c r="CU457" i="5"/>
  <c r="CU982" i="5"/>
  <c r="BO982" i="5"/>
  <c r="BO516" i="5"/>
  <c r="CU516" i="5"/>
  <c r="CI15" i="5"/>
  <c r="BC15" i="5"/>
  <c r="CI67" i="5"/>
  <c r="BC67" i="5"/>
  <c r="CU596" i="5"/>
  <c r="BO596" i="5"/>
  <c r="BZ706" i="5"/>
  <c r="DF706" i="5"/>
  <c r="BC176" i="5"/>
  <c r="CI176" i="5"/>
  <c r="CU876" i="5"/>
  <c r="BO876" i="5"/>
  <c r="CU401" i="5"/>
  <c r="BO401" i="5"/>
  <c r="DF676" i="5"/>
  <c r="BZ676" i="5"/>
  <c r="BO790" i="5"/>
  <c r="CU790" i="5"/>
  <c r="CI596" i="5"/>
  <c r="BC596" i="5"/>
  <c r="DF977" i="5"/>
  <c r="BZ977" i="5"/>
  <c r="CU82" i="5"/>
  <c r="BO82" i="5"/>
  <c r="DF499" i="5"/>
  <c r="BZ499" i="5"/>
  <c r="CU120" i="5"/>
  <c r="BO120" i="5"/>
  <c r="CI864" i="5"/>
  <c r="BC864" i="5"/>
  <c r="CU407" i="5"/>
  <c r="BO407" i="5"/>
  <c r="BO986" i="5"/>
  <c r="CU986" i="5"/>
  <c r="CI517" i="5"/>
  <c r="BC517" i="5"/>
  <c r="CI166" i="5"/>
  <c r="BC166" i="5"/>
  <c r="CI305" i="5"/>
  <c r="BC305" i="5"/>
  <c r="BC433" i="5"/>
  <c r="CI433" i="5"/>
  <c r="BZ542" i="5"/>
  <c r="DF542" i="5"/>
  <c r="DF420" i="5"/>
  <c r="BZ420" i="5"/>
  <c r="CI886" i="5"/>
  <c r="BC886" i="5"/>
  <c r="CU992" i="5"/>
  <c r="BO992" i="5"/>
  <c r="BC479" i="5"/>
  <c r="CI479" i="5"/>
  <c r="DF980" i="5"/>
  <c r="BZ980" i="5"/>
  <c r="CU140" i="5"/>
  <c r="BO140" i="5"/>
  <c r="BC181" i="5"/>
  <c r="CI181" i="5"/>
  <c r="CU891" i="5"/>
  <c r="BO891" i="5"/>
  <c r="CI108" i="5"/>
  <c r="BC108" i="5"/>
  <c r="BC137" i="5"/>
  <c r="CI137" i="5"/>
  <c r="CU461" i="5"/>
  <c r="BO461" i="5"/>
  <c r="CU116" i="5"/>
  <c r="BO116" i="5"/>
  <c r="CU491" i="5"/>
  <c r="BO491" i="5"/>
  <c r="BZ256" i="5"/>
  <c r="DF256" i="5"/>
  <c r="CI710" i="5"/>
  <c r="BC710" i="5"/>
  <c r="DF490" i="5"/>
  <c r="BZ490" i="5"/>
  <c r="BZ786" i="5"/>
  <c r="DF786" i="5"/>
  <c r="BZ569" i="5"/>
  <c r="DF569" i="5"/>
  <c r="BO686" i="5"/>
  <c r="CU686" i="5"/>
  <c r="DF840" i="5"/>
  <c r="BZ840" i="5"/>
  <c r="CI63" i="5"/>
  <c r="BC63" i="5"/>
  <c r="CU173" i="5"/>
  <c r="BO173" i="5"/>
  <c r="BC427" i="5"/>
  <c r="CI427" i="5"/>
  <c r="BO392" i="5"/>
  <c r="CU392" i="5"/>
  <c r="DF791" i="5"/>
  <c r="BZ791" i="5"/>
  <c r="DF476" i="5"/>
  <c r="BZ476" i="5"/>
  <c r="CU49" i="5"/>
  <c r="BO49" i="5"/>
  <c r="BO643" i="5"/>
  <c r="CU643" i="5"/>
  <c r="DF430" i="5"/>
  <c r="BZ430" i="5"/>
  <c r="CU35" i="5"/>
  <c r="BO35" i="5"/>
  <c r="BO370" i="5"/>
  <c r="CU370" i="5"/>
  <c r="CI150" i="5"/>
  <c r="BC150" i="5"/>
  <c r="DF645" i="5"/>
  <c r="BZ645" i="5"/>
  <c r="CU600" i="5"/>
  <c r="BO600" i="5"/>
  <c r="DF37" i="5"/>
  <c r="BZ37" i="5"/>
  <c r="BO483" i="5"/>
  <c r="CU483" i="5"/>
  <c r="BC245" i="5"/>
  <c r="CI245" i="5"/>
  <c r="CU919" i="5"/>
  <c r="BO919" i="5"/>
  <c r="BZ819" i="5"/>
  <c r="DF819" i="5"/>
  <c r="CI107" i="5"/>
  <c r="BC107" i="5"/>
  <c r="BZ565" i="5"/>
  <c r="DF565" i="5"/>
  <c r="CI331" i="5"/>
  <c r="BC331" i="5"/>
  <c r="CU531" i="5"/>
  <c r="BO531" i="5"/>
  <c r="CU117" i="5"/>
  <c r="BO117" i="5"/>
  <c r="CU347" i="5"/>
  <c r="BO347" i="5"/>
  <c r="BO781" i="5"/>
  <c r="CU781" i="5"/>
  <c r="CU877" i="5"/>
  <c r="BO877" i="5"/>
  <c r="DF764" i="5"/>
  <c r="BZ764" i="5"/>
  <c r="CU523" i="5"/>
  <c r="BO523" i="5"/>
  <c r="DF975" i="5"/>
  <c r="BZ975" i="5"/>
  <c r="BO451" i="5"/>
  <c r="CU451" i="5"/>
  <c r="BO983" i="5"/>
  <c r="CU983" i="5"/>
  <c r="BO593" i="5"/>
  <c r="CU593" i="5"/>
  <c r="BC566" i="5"/>
  <c r="CI566" i="5"/>
  <c r="BC342" i="5"/>
  <c r="CI342" i="5"/>
  <c r="DF326" i="5"/>
  <c r="BZ326" i="5"/>
  <c r="CI912" i="5"/>
  <c r="BC912" i="5"/>
  <c r="BZ556" i="5"/>
  <c r="DF556" i="5"/>
  <c r="CI861" i="5"/>
  <c r="BC861" i="5"/>
  <c r="BO646" i="5"/>
  <c r="CU646" i="5"/>
  <c r="CU237" i="5"/>
  <c r="BO237" i="5"/>
  <c r="BC573" i="5"/>
  <c r="CI573" i="5"/>
  <c r="BO808" i="5"/>
  <c r="CU808" i="5"/>
  <c r="BC785" i="5"/>
  <c r="CI785" i="5"/>
  <c r="DF259" i="5"/>
  <c r="BZ259" i="5"/>
  <c r="DF589" i="5"/>
  <c r="BZ589" i="5"/>
  <c r="BZ455" i="5"/>
  <c r="DF455" i="5"/>
  <c r="CI656" i="5"/>
  <c r="BC656" i="5"/>
  <c r="CI963" i="5"/>
  <c r="BC963" i="5"/>
  <c r="CI635" i="5"/>
  <c r="BC635" i="5"/>
  <c r="BP42" i="5"/>
  <c r="CV42" i="5"/>
  <c r="CI194" i="5"/>
  <c r="BC194" i="5"/>
  <c r="BZ747" i="5"/>
  <c r="DF747" i="5"/>
  <c r="BC945" i="5"/>
  <c r="CI945" i="5"/>
  <c r="BO644" i="5"/>
  <c r="CU644" i="5"/>
  <c r="DF523" i="5"/>
  <c r="BZ523" i="5"/>
  <c r="BZ232" i="5"/>
  <c r="DF232" i="5"/>
  <c r="CU647" i="5"/>
  <c r="BO647" i="5"/>
  <c r="CU258" i="5"/>
  <c r="BO258" i="5"/>
  <c r="CI286" i="5"/>
  <c r="BC286" i="5"/>
  <c r="BZ636" i="5"/>
  <c r="DF636" i="5"/>
  <c r="DF783" i="5"/>
  <c r="BZ783" i="5"/>
  <c r="BZ318" i="5"/>
  <c r="DF318" i="5"/>
  <c r="CU265" i="5"/>
  <c r="BO265" i="5"/>
  <c r="BP36" i="5"/>
  <c r="CV36" i="5"/>
  <c r="BO454" i="5"/>
  <c r="CU454" i="5"/>
  <c r="CI387" i="5"/>
  <c r="BC387" i="5"/>
  <c r="BO44" i="5"/>
  <c r="CU44" i="5"/>
  <c r="BZ255" i="5"/>
  <c r="DF255" i="5"/>
  <c r="BC650" i="5"/>
  <c r="CI650" i="5"/>
  <c r="DF845" i="5"/>
  <c r="BZ845" i="5"/>
  <c r="BO890" i="5"/>
  <c r="CU890" i="5"/>
  <c r="BO804" i="5"/>
  <c r="CU804" i="5"/>
  <c r="BC453" i="5"/>
  <c r="CI453" i="5"/>
  <c r="BO250" i="5"/>
  <c r="CU250" i="5"/>
  <c r="BC170" i="5"/>
  <c r="CI170" i="5"/>
  <c r="BC460" i="5"/>
  <c r="CI460" i="5"/>
  <c r="DF221" i="5"/>
  <c r="BZ221" i="5"/>
  <c r="CI642" i="5"/>
  <c r="BC642" i="5"/>
  <c r="CU579" i="5"/>
  <c r="BO579" i="5"/>
  <c r="CU701" i="5"/>
  <c r="BO701" i="5"/>
  <c r="DF249" i="5"/>
  <c r="BZ249" i="5"/>
  <c r="CI547" i="5"/>
  <c r="BC547" i="5"/>
  <c r="CU472" i="5"/>
  <c r="BO472" i="5"/>
  <c r="BC825" i="5"/>
  <c r="CI825" i="5"/>
  <c r="BC793" i="5"/>
  <c r="CI793" i="5"/>
  <c r="BO795" i="5"/>
  <c r="CU795" i="5"/>
  <c r="BC1009" i="5"/>
  <c r="CI1009" i="5"/>
  <c r="DF605" i="5"/>
  <c r="BZ605" i="5"/>
  <c r="BZ362" i="5"/>
  <c r="DF362" i="5"/>
  <c r="BZ366" i="5"/>
  <c r="DF366" i="5"/>
  <c r="BO351" i="5"/>
  <c r="CU351" i="5"/>
  <c r="BO338" i="5"/>
  <c r="CU338" i="5"/>
  <c r="BO378" i="5"/>
  <c r="CU378" i="5"/>
  <c r="BC993" i="5"/>
  <c r="CI993" i="5"/>
  <c r="BC677" i="5"/>
  <c r="CI677" i="5"/>
  <c r="BO228" i="5"/>
  <c r="CU228" i="5"/>
  <c r="DF140" i="5"/>
  <c r="BZ140" i="5"/>
  <c r="BC955" i="5"/>
  <c r="CI955" i="5"/>
  <c r="BC582" i="5"/>
  <c r="CI582" i="5"/>
  <c r="BO190" i="5"/>
  <c r="CU190" i="5"/>
  <c r="BO456" i="5"/>
  <c r="CU456" i="5"/>
  <c r="BZ592" i="5"/>
  <c r="DF592" i="5"/>
  <c r="CU186" i="5"/>
  <c r="BO186" i="5"/>
  <c r="BZ834" i="5"/>
  <c r="DF834" i="5"/>
  <c r="CU196" i="5"/>
  <c r="BO196" i="5"/>
  <c r="BO941" i="5"/>
  <c r="CU941" i="5"/>
  <c r="BZ419" i="5"/>
  <c r="DF419" i="5"/>
  <c r="CI402" i="5"/>
  <c r="BC402" i="5"/>
  <c r="DF806" i="5"/>
  <c r="BZ806" i="5"/>
  <c r="DF273" i="5"/>
  <c r="BZ273" i="5"/>
  <c r="BZ881" i="5"/>
  <c r="DF881" i="5"/>
  <c r="BO684" i="5"/>
  <c r="CU684" i="5"/>
  <c r="BZ365" i="5"/>
  <c r="DF365" i="5"/>
  <c r="BZ560" i="5"/>
  <c r="DF560" i="5"/>
  <c r="BZ62" i="5"/>
  <c r="DF62" i="5"/>
  <c r="CU533" i="5"/>
  <c r="BO533" i="5"/>
  <c r="BO448" i="5"/>
  <c r="CU448" i="5"/>
  <c r="CU910" i="5"/>
  <c r="BO910" i="5"/>
  <c r="BC546" i="5"/>
  <c r="CI546" i="5"/>
  <c r="BO683" i="5"/>
  <c r="CU683" i="5"/>
  <c r="BC765" i="5"/>
  <c r="CI765" i="5"/>
  <c r="BZ572" i="5"/>
  <c r="DF572" i="5"/>
  <c r="DF884" i="5"/>
  <c r="BZ884" i="5"/>
  <c r="DF479" i="5"/>
  <c r="BZ479" i="5"/>
  <c r="CI899" i="5"/>
  <c r="BC899" i="5"/>
  <c r="BC827" i="5"/>
  <c r="CI827" i="5"/>
  <c r="BC228" i="5"/>
  <c r="CI228" i="5"/>
  <c r="CI840" i="5"/>
  <c r="BC840" i="5"/>
  <c r="CI736" i="5"/>
  <c r="BC736" i="5"/>
  <c r="BC124" i="5"/>
  <c r="CI124" i="5"/>
  <c r="BZ384" i="5"/>
  <c r="DF384" i="5"/>
  <c r="BO897" i="5"/>
  <c r="CU897" i="5"/>
  <c r="BO229" i="5"/>
  <c r="CU229" i="5"/>
  <c r="DF450" i="5"/>
  <c r="BZ450" i="5"/>
  <c r="BC806" i="5"/>
  <c r="CI806" i="5"/>
  <c r="BC469" i="5"/>
  <c r="CI469" i="5"/>
  <c r="CU626" i="5"/>
  <c r="BO626" i="5"/>
  <c r="BZ976" i="5"/>
  <c r="DF976" i="5"/>
  <c r="CU121" i="5"/>
  <c r="BO121" i="5"/>
  <c r="CI817" i="5"/>
  <c r="BC817" i="5"/>
  <c r="CU71" i="5"/>
  <c r="BO71" i="5"/>
  <c r="CI311" i="5"/>
  <c r="BC311" i="5"/>
  <c r="BO439" i="5"/>
  <c r="CU439" i="5"/>
  <c r="BZ398" i="5"/>
  <c r="DF398" i="5"/>
  <c r="BC178" i="5"/>
  <c r="CI178" i="5"/>
  <c r="DF301" i="5"/>
  <c r="BZ301" i="5"/>
  <c r="BO155" i="5"/>
  <c r="CU155" i="5"/>
  <c r="CI459" i="5"/>
  <c r="BC459" i="5"/>
  <c r="CU275" i="5"/>
  <c r="BO275" i="5"/>
  <c r="BO553" i="5"/>
  <c r="CU553" i="5"/>
  <c r="CI85" i="5"/>
  <c r="BC85" i="5"/>
  <c r="DF73" i="5"/>
  <c r="BZ73" i="5"/>
  <c r="BZ762" i="5"/>
  <c r="DF762" i="5"/>
  <c r="BO340" i="5"/>
  <c r="CU340" i="5"/>
  <c r="CU261" i="5"/>
  <c r="BO261" i="5"/>
  <c r="CI79" i="5"/>
  <c r="BC79" i="5"/>
  <c r="CI341" i="5"/>
  <c r="BC341" i="5"/>
  <c r="BC958" i="5"/>
  <c r="CI958" i="5"/>
  <c r="BO514" i="5"/>
  <c r="CU514" i="5"/>
  <c r="DF938" i="5"/>
  <c r="BZ938" i="5"/>
  <c r="DF119" i="5"/>
  <c r="BZ119" i="5"/>
  <c r="CU326" i="5"/>
  <c r="BO326" i="5"/>
  <c r="CI442" i="5"/>
  <c r="BC442" i="5"/>
  <c r="CI601" i="5"/>
  <c r="BC601" i="5"/>
  <c r="DF86" i="5"/>
  <c r="BZ86" i="5"/>
  <c r="BZ848" i="5"/>
  <c r="DF848" i="5"/>
  <c r="CI193" i="5"/>
  <c r="BC193" i="5"/>
  <c r="DF422" i="5"/>
  <c r="BZ422" i="5"/>
  <c r="BZ423" i="5"/>
  <c r="DF423" i="5"/>
  <c r="CU402" i="5"/>
  <c r="BO402" i="5"/>
  <c r="BO147" i="5"/>
  <c r="CU147" i="5"/>
  <c r="DF662" i="5"/>
  <c r="BZ662" i="5"/>
  <c r="BO106" i="5"/>
  <c r="CU106" i="5"/>
  <c r="CI209" i="5"/>
  <c r="BC209" i="5"/>
  <c r="CI972" i="5"/>
  <c r="BC972" i="5"/>
  <c r="BO714" i="5"/>
  <c r="CU714" i="5"/>
  <c r="BO532" i="5"/>
  <c r="CU532" i="5"/>
  <c r="CU756" i="5"/>
  <c r="BO756" i="5"/>
  <c r="CI481" i="5"/>
  <c r="BC481" i="5"/>
  <c r="CU396" i="5"/>
  <c r="BO396" i="5"/>
  <c r="BO690" i="5"/>
  <c r="CU690" i="5"/>
  <c r="DF135" i="5"/>
  <c r="BZ135" i="5"/>
  <c r="BZ239" i="5"/>
  <c r="DF239" i="5"/>
  <c r="CI927" i="5"/>
  <c r="BC927" i="5"/>
  <c r="CU337" i="5"/>
  <c r="BO337" i="5"/>
  <c r="DF449" i="5"/>
  <c r="BZ449" i="5"/>
  <c r="CU299" i="5"/>
  <c r="BO299" i="5"/>
  <c r="BC722" i="5"/>
  <c r="CI722" i="5"/>
  <c r="CU45" i="5"/>
  <c r="BO45" i="5"/>
  <c r="BO364" i="5"/>
  <c r="CU364" i="5"/>
  <c r="DF742" i="5"/>
  <c r="BZ742" i="5"/>
  <c r="CU335" i="5"/>
  <c r="BO335" i="5"/>
  <c r="CU397" i="5"/>
  <c r="BO397" i="5"/>
  <c r="DF41" i="5"/>
  <c r="BZ41" i="5"/>
  <c r="DF253" i="5"/>
  <c r="BZ253" i="5"/>
  <c r="DF161" i="5"/>
  <c r="BZ161" i="5"/>
  <c r="CI90" i="5"/>
  <c r="BC90" i="5"/>
  <c r="DF932" i="5"/>
  <c r="BZ932" i="5"/>
  <c r="BZ974" i="5"/>
  <c r="DF974" i="5"/>
  <c r="BO301" i="5"/>
  <c r="CU301" i="5"/>
  <c r="CU109" i="5"/>
  <c r="BO109" i="5"/>
  <c r="CU920" i="5"/>
  <c r="BO920" i="5"/>
  <c r="BC161" i="5"/>
  <c r="CI161" i="5"/>
  <c r="BC312" i="5"/>
  <c r="CI312" i="5"/>
  <c r="CU996" i="5"/>
  <c r="BO996" i="5"/>
  <c r="CU631" i="5"/>
  <c r="BO631" i="5"/>
  <c r="CU837" i="5"/>
  <c r="BO837" i="5"/>
  <c r="BZ219" i="5"/>
  <c r="DF219" i="5"/>
  <c r="BZ616" i="5"/>
  <c r="DF616" i="5"/>
  <c r="BO884" i="5"/>
  <c r="CU884" i="5"/>
  <c r="CU812" i="5"/>
  <c r="BO812" i="5"/>
  <c r="DF120" i="5"/>
  <c r="BZ120" i="5"/>
  <c r="CI915" i="5"/>
  <c r="BC915" i="5"/>
  <c r="BO463" i="5"/>
  <c r="CU463" i="5"/>
  <c r="DF139" i="5"/>
  <c r="BZ139" i="5"/>
  <c r="DF604" i="5"/>
  <c r="BZ604" i="5"/>
  <c r="CU493" i="5"/>
  <c r="BO493" i="5"/>
  <c r="DF827" i="5"/>
  <c r="BZ827" i="5"/>
  <c r="DF201" i="5"/>
  <c r="BZ201" i="5"/>
  <c r="DF887" i="5"/>
  <c r="BZ887" i="5"/>
  <c r="BO564" i="5"/>
  <c r="CU564" i="5"/>
  <c r="CU414" i="5"/>
  <c r="BO414" i="5"/>
  <c r="CU500" i="5"/>
  <c r="BO500" i="5"/>
  <c r="BC749" i="5"/>
  <c r="CI749" i="5"/>
  <c r="CI826" i="5"/>
  <c r="BC826" i="5"/>
  <c r="BO363" i="5"/>
  <c r="CU363" i="5"/>
  <c r="BO70" i="5"/>
  <c r="CU70" i="5"/>
  <c r="BO952" i="5"/>
  <c r="CU952" i="5"/>
  <c r="BZ18" i="5"/>
  <c r="DF18" i="5"/>
  <c r="BO16" i="5"/>
  <c r="CU16" i="5"/>
  <c r="BZ959" i="5"/>
  <c r="DF959" i="5"/>
  <c r="DF300" i="5"/>
  <c r="BZ300" i="5"/>
  <c r="BZ795" i="5"/>
  <c r="DF795" i="5"/>
  <c r="BZ486" i="5"/>
  <c r="DF486" i="5"/>
  <c r="CI894" i="5"/>
  <c r="BC894" i="5"/>
  <c r="BC524" i="5"/>
  <c r="CI524" i="5"/>
  <c r="BO707" i="5"/>
  <c r="CU707" i="5"/>
  <c r="BZ294" i="5"/>
  <c r="DF294" i="5"/>
  <c r="BO30" i="5"/>
  <c r="CU30" i="5"/>
  <c r="BZ830" i="5"/>
  <c r="DF830" i="5"/>
  <c r="BO663" i="5"/>
  <c r="CU663" i="5"/>
  <c r="CI950" i="5"/>
  <c r="BC950" i="5"/>
  <c r="BZ270" i="5"/>
  <c r="DF270" i="5"/>
  <c r="BO478" i="5"/>
  <c r="CU478" i="5"/>
  <c r="BO76" i="5"/>
  <c r="CU76" i="5"/>
  <c r="BO447" i="5"/>
  <c r="CU447" i="5"/>
  <c r="BC363" i="5"/>
  <c r="CI363" i="5"/>
  <c r="BC671" i="5"/>
  <c r="CI671" i="5"/>
  <c r="BC253" i="5"/>
  <c r="CI253" i="5"/>
  <c r="BC411" i="5"/>
  <c r="CI411" i="5"/>
  <c r="BZ596" i="5"/>
  <c r="DF596" i="5"/>
  <c r="BZ74" i="5"/>
  <c r="DF74" i="5"/>
  <c r="BC580" i="5"/>
  <c r="CI580" i="5"/>
  <c r="BO512" i="5"/>
  <c r="CU512" i="5"/>
  <c r="BC24" i="5"/>
  <c r="CI24" i="5"/>
  <c r="CU352" i="5"/>
  <c r="BO352" i="5"/>
  <c r="CI234" i="5"/>
  <c r="BC234" i="5"/>
  <c r="DF150" i="5"/>
  <c r="BZ150" i="5"/>
  <c r="BZ56" i="5"/>
  <c r="DF56" i="5"/>
  <c r="CI1008" i="5"/>
  <c r="BC1008" i="5"/>
  <c r="BO421" i="5"/>
  <c r="CU421" i="5"/>
  <c r="BO751" i="5"/>
  <c r="CU751" i="5"/>
  <c r="BZ460" i="5"/>
  <c r="DF460" i="5"/>
  <c r="BO757" i="5"/>
  <c r="CU757" i="5"/>
  <c r="BZ26" i="5"/>
  <c r="DF26" i="5"/>
  <c r="BC867" i="5"/>
  <c r="CI867" i="5"/>
  <c r="DF277" i="5"/>
  <c r="BZ277" i="5"/>
  <c r="BZ14" i="5"/>
  <c r="DF14" i="5"/>
  <c r="BO929" i="5"/>
  <c r="CU929" i="5"/>
  <c r="BC240" i="5"/>
  <c r="CI240" i="5"/>
  <c r="CU836" i="5"/>
  <c r="BO836" i="5"/>
  <c r="BO413" i="5"/>
  <c r="CU413" i="5"/>
  <c r="BO239" i="5"/>
  <c r="CU239" i="5"/>
  <c r="BC462" i="5"/>
  <c r="CI462" i="5"/>
  <c r="BO651" i="5"/>
  <c r="CU651" i="5"/>
  <c r="BO411" i="5"/>
  <c r="CU411" i="5"/>
  <c r="DF553" i="5"/>
  <c r="BZ553" i="5"/>
  <c r="CU848" i="5"/>
  <c r="BO848" i="5"/>
  <c r="DF181" i="5"/>
  <c r="BZ181" i="5"/>
  <c r="CI842" i="5"/>
  <c r="BC842" i="5"/>
  <c r="DF283" i="5"/>
  <c r="BZ283" i="5"/>
  <c r="BC690" i="5"/>
  <c r="CI690" i="5"/>
  <c r="BC548" i="5"/>
  <c r="CI548" i="5"/>
  <c r="BZ914" i="5"/>
  <c r="DF914" i="5"/>
  <c r="BZ857" i="5"/>
  <c r="DF857" i="5"/>
  <c r="BC373" i="5"/>
  <c r="CI373" i="5"/>
  <c r="BC959" i="5"/>
  <c r="CI959" i="5"/>
  <c r="CI834" i="5"/>
  <c r="BC834" i="5"/>
  <c r="BC522" i="5"/>
  <c r="CI522" i="5"/>
  <c r="BZ891" i="5"/>
  <c r="DF891" i="5"/>
  <c r="BO544" i="5"/>
  <c r="CU544" i="5"/>
  <c r="DF101" i="5"/>
  <c r="BZ101" i="5"/>
  <c r="BZ526" i="5"/>
  <c r="DF526" i="5"/>
  <c r="BO599" i="5"/>
  <c r="CU599" i="5"/>
  <c r="BZ540" i="5"/>
  <c r="DF540" i="5"/>
  <c r="BZ814" i="5"/>
  <c r="DF814" i="5"/>
  <c r="BZ462" i="5"/>
  <c r="DF462" i="5"/>
  <c r="CU999" i="5"/>
  <c r="BO999" i="5"/>
  <c r="BC686" i="5"/>
  <c r="CI686" i="5"/>
  <c r="BO445" i="5"/>
  <c r="CU445" i="5"/>
  <c r="CU210" i="5"/>
  <c r="BO210" i="5"/>
  <c r="BO741" i="5"/>
  <c r="CU741" i="5"/>
  <c r="BC390" i="5"/>
  <c r="CI390" i="5"/>
  <c r="BC583" i="5"/>
  <c r="CI583" i="5"/>
  <c r="BZ346" i="5"/>
  <c r="DF346" i="5"/>
  <c r="CI625" i="5"/>
  <c r="BC625" i="5"/>
  <c r="BC223" i="5"/>
  <c r="CI223" i="5"/>
  <c r="BZ60" i="5"/>
  <c r="DF60" i="5"/>
  <c r="BC652" i="5"/>
  <c r="CI652" i="5"/>
  <c r="CU468" i="5"/>
  <c r="BO468" i="5"/>
  <c r="CU617" i="5"/>
  <c r="BO617" i="5"/>
  <c r="CU921" i="5"/>
  <c r="BO921" i="5"/>
  <c r="BO739" i="5"/>
  <c r="CU739" i="5"/>
  <c r="CI563" i="5"/>
  <c r="BC563" i="5"/>
  <c r="CU567" i="5"/>
  <c r="BO567" i="5"/>
  <c r="BO715" i="5"/>
  <c r="CU715" i="5"/>
  <c r="BC811" i="5"/>
  <c r="CI811" i="5"/>
  <c r="BZ679" i="5"/>
  <c r="DF679" i="5"/>
  <c r="BC126" i="5"/>
  <c r="CI126" i="5"/>
  <c r="BZ1005" i="5"/>
  <c r="DF1005" i="5"/>
  <c r="CI871" i="5"/>
  <c r="BC871" i="5"/>
  <c r="CI414" i="5"/>
  <c r="BC414" i="5"/>
  <c r="BC575" i="5"/>
  <c r="CI575" i="5"/>
  <c r="BO598" i="5"/>
  <c r="CU598" i="5"/>
  <c r="DF481" i="5"/>
  <c r="BZ481" i="5"/>
  <c r="DF302" i="5"/>
  <c r="BZ302" i="5"/>
  <c r="BC356" i="5"/>
  <c r="CI356" i="5"/>
  <c r="DF876" i="5"/>
  <c r="BZ876" i="5"/>
  <c r="DF555" i="5"/>
  <c r="BZ555" i="5"/>
  <c r="BO672" i="5"/>
  <c r="CU672" i="5"/>
  <c r="CI699" i="5"/>
  <c r="BC699" i="5"/>
  <c r="BZ238" i="5"/>
  <c r="DF238" i="5"/>
  <c r="BC762" i="5"/>
  <c r="CI762" i="5"/>
  <c r="BC658" i="5"/>
  <c r="CI658" i="5"/>
  <c r="BO608" i="5"/>
  <c r="CU608" i="5"/>
  <c r="CU375" i="5"/>
  <c r="BO375" i="5"/>
  <c r="CI455" i="5"/>
  <c r="BC455" i="5"/>
  <c r="CU780" i="5"/>
  <c r="BO780" i="5"/>
  <c r="DF1007" i="5"/>
  <c r="BZ1007" i="5"/>
  <c r="BO879" i="5"/>
  <c r="CU879" i="5"/>
  <c r="BZ949" i="5"/>
  <c r="DF949" i="5"/>
  <c r="CI229" i="5"/>
  <c r="BC229" i="5"/>
  <c r="CU398" i="5"/>
  <c r="BO398" i="5"/>
  <c r="BC298" i="5"/>
  <c r="CI298" i="5"/>
  <c r="BZ88" i="5"/>
  <c r="DF88" i="5"/>
  <c r="BO185" i="5"/>
  <c r="CU185" i="5"/>
  <c r="CI154" i="5"/>
  <c r="BC154" i="5"/>
  <c r="BC380" i="5"/>
  <c r="CI380" i="5"/>
  <c r="BZ516" i="5"/>
  <c r="DF516" i="5"/>
  <c r="CI925" i="5"/>
  <c r="BC925" i="5"/>
  <c r="CI33" i="5"/>
  <c r="BC33" i="5"/>
  <c r="BZ923" i="5"/>
  <c r="DF923" i="5"/>
  <c r="CU855" i="5"/>
  <c r="BO855" i="5"/>
  <c r="CI528" i="5"/>
  <c r="BC528" i="5"/>
  <c r="DF972" i="5"/>
  <c r="BZ972" i="5"/>
  <c r="BZ563" i="5"/>
  <c r="DF563" i="5"/>
  <c r="CU852" i="5"/>
  <c r="BO852" i="5"/>
  <c r="BO346" i="5"/>
  <c r="CU346" i="5"/>
  <c r="CI227" i="5"/>
  <c r="BC227" i="5"/>
  <c r="BO480" i="5"/>
  <c r="CU480" i="5"/>
  <c r="BZ782" i="5"/>
  <c r="DF782" i="5"/>
  <c r="CI819" i="5"/>
  <c r="BC819" i="5"/>
  <c r="CI432" i="5"/>
  <c r="BC432" i="5"/>
  <c r="DF205" i="5"/>
  <c r="BZ205" i="5"/>
  <c r="CI419" i="5"/>
  <c r="BC419" i="5"/>
  <c r="BO175" i="5"/>
  <c r="CU175" i="5"/>
  <c r="CU881" i="5"/>
  <c r="BO881" i="5"/>
  <c r="CI233" i="5"/>
  <c r="BC233" i="5"/>
  <c r="CU513" i="5"/>
  <c r="BO513" i="5"/>
  <c r="BZ403" i="5"/>
  <c r="DF403" i="5"/>
  <c r="CU903" i="5"/>
  <c r="BO903" i="5"/>
  <c r="CU17" i="5"/>
  <c r="BO17" i="5"/>
  <c r="DF477" i="5"/>
  <c r="BZ477" i="5"/>
  <c r="CI672" i="5"/>
  <c r="BC672" i="5"/>
  <c r="CU716" i="5"/>
  <c r="BO716" i="5"/>
  <c r="DF151" i="5"/>
  <c r="BZ151" i="5"/>
  <c r="BO183" i="5"/>
  <c r="CU183" i="5"/>
  <c r="BC549" i="5"/>
  <c r="CI549" i="5"/>
  <c r="CU75" i="5"/>
  <c r="BO75" i="5"/>
  <c r="DF758" i="5"/>
  <c r="BZ758" i="5"/>
  <c r="CI740" i="5"/>
  <c r="BC740" i="5"/>
  <c r="CU734" i="5"/>
  <c r="BO734" i="5"/>
  <c r="BO814" i="5"/>
  <c r="CU814" i="5"/>
  <c r="DF615" i="5"/>
  <c r="BZ615" i="5"/>
  <c r="BO965" i="5"/>
  <c r="CU965" i="5"/>
  <c r="BC256" i="5"/>
  <c r="CI256" i="5"/>
  <c r="BO689" i="5"/>
  <c r="CU689" i="5"/>
  <c r="BZ226" i="5"/>
  <c r="DF226" i="5"/>
  <c r="BZ454" i="5"/>
  <c r="DF454" i="5"/>
  <c r="CI904" i="5"/>
  <c r="BC904" i="5"/>
  <c r="CU246" i="5"/>
  <c r="BO246" i="5"/>
  <c r="BC892" i="5"/>
  <c r="CI892" i="5"/>
  <c r="BC550" i="5"/>
  <c r="CI550" i="5"/>
  <c r="DF296" i="5"/>
  <c r="BZ296" i="5"/>
  <c r="BO765" i="5"/>
  <c r="CU765" i="5"/>
  <c r="BZ468" i="5"/>
  <c r="DF468" i="5"/>
  <c r="BO755" i="5"/>
  <c r="CU755" i="5"/>
  <c r="CU476" i="5"/>
  <c r="BO476" i="5"/>
  <c r="CU822" i="5"/>
  <c r="BO822" i="5"/>
  <c r="BZ873" i="5"/>
  <c r="DF873" i="5"/>
  <c r="BC779" i="5"/>
  <c r="CI779" i="5"/>
  <c r="BC957" i="5"/>
  <c r="CI957" i="5"/>
  <c r="BZ369" i="5"/>
  <c r="DF369" i="5"/>
  <c r="BC504" i="5"/>
  <c r="CI504" i="5"/>
  <c r="BZ675" i="5"/>
  <c r="DF675" i="5"/>
  <c r="CU224" i="5"/>
  <c r="BO224" i="5"/>
  <c r="DF482" i="5"/>
  <c r="BZ482" i="5"/>
  <c r="BZ789" i="5"/>
  <c r="DF789" i="5"/>
  <c r="BO939" i="5"/>
  <c r="CU939" i="5"/>
  <c r="BZ693" i="5"/>
  <c r="DF693" i="5"/>
  <c r="DF316" i="5"/>
  <c r="BZ316" i="5"/>
  <c r="BZ863" i="5"/>
  <c r="DF863" i="5"/>
  <c r="BO128" i="5"/>
  <c r="CU128" i="5"/>
  <c r="BO276" i="5"/>
  <c r="CU276" i="5"/>
  <c r="BZ340" i="5"/>
  <c r="DF340" i="5"/>
  <c r="CI257" i="5"/>
  <c r="BC257" i="5"/>
  <c r="DF416" i="5"/>
  <c r="BZ416" i="5"/>
  <c r="DF655" i="5"/>
  <c r="BZ655" i="5"/>
  <c r="DF38" i="5"/>
  <c r="BZ38" i="5"/>
  <c r="BO576" i="5"/>
  <c r="CU576" i="5"/>
  <c r="CI558" i="5"/>
  <c r="BC558" i="5"/>
  <c r="BZ180" i="5"/>
  <c r="DF180" i="5"/>
  <c r="BC679" i="5"/>
  <c r="CI679" i="5"/>
  <c r="BZ78" i="5"/>
  <c r="DF78" i="5"/>
  <c r="CU915" i="5"/>
  <c r="BO915" i="5"/>
  <c r="BO262" i="5"/>
  <c r="CU262" i="5"/>
  <c r="BZ1012" i="5"/>
  <c r="DF1012" i="5"/>
  <c r="CU240" i="5"/>
  <c r="BO240" i="5"/>
  <c r="BC74" i="5"/>
  <c r="CI74" i="5"/>
  <c r="BO548" i="5"/>
  <c r="CU548" i="5"/>
  <c r="DF463" i="5"/>
  <c r="BZ463" i="5"/>
  <c r="CI191" i="5"/>
  <c r="BC191" i="5"/>
  <c r="BO717" i="5"/>
  <c r="CU717" i="5"/>
  <c r="BZ504" i="5"/>
  <c r="DF504" i="5"/>
  <c r="BC365" i="5"/>
  <c r="CI365" i="5"/>
  <c r="BC22" i="5"/>
  <c r="CI22" i="5"/>
  <c r="BZ196" i="5"/>
  <c r="DF196" i="5"/>
  <c r="BO212" i="5"/>
  <c r="CU212" i="5"/>
  <c r="BO730" i="5"/>
  <c r="CU730" i="5"/>
  <c r="BC738" i="5"/>
  <c r="CI738" i="5"/>
  <c r="BZ484" i="5"/>
  <c r="DF484" i="5"/>
  <c r="DF165" i="5"/>
  <c r="BZ165" i="5"/>
  <c r="CI786" i="5"/>
  <c r="BC786" i="5"/>
  <c r="BC88" i="5"/>
  <c r="CI88" i="5"/>
  <c r="BO652" i="5"/>
  <c r="CU652" i="5"/>
  <c r="BZ188" i="5"/>
  <c r="DF188" i="5"/>
  <c r="CI367" i="5"/>
  <c r="BC367" i="5"/>
  <c r="BO695" i="5"/>
  <c r="CU695" i="5"/>
  <c r="DF156" i="5"/>
  <c r="BZ156" i="5"/>
  <c r="DF635" i="5"/>
  <c r="BZ635" i="5"/>
  <c r="CI457" i="5"/>
  <c r="BC457" i="5"/>
  <c r="DF874" i="5"/>
  <c r="BZ874" i="5"/>
  <c r="DF877" i="5"/>
  <c r="BZ877" i="5"/>
  <c r="CI114" i="5"/>
  <c r="BC114" i="5"/>
  <c r="CI919" i="5"/>
  <c r="BC919" i="5"/>
  <c r="BC131" i="5"/>
  <c r="CI131" i="5"/>
  <c r="BC448" i="5"/>
  <c r="CI448" i="5"/>
  <c r="CI276" i="5"/>
  <c r="BC276" i="5"/>
  <c r="BC28" i="5"/>
  <c r="CI28" i="5"/>
  <c r="DF286" i="5"/>
  <c r="BZ286" i="5"/>
  <c r="BO48" i="5"/>
  <c r="CU48" i="5"/>
  <c r="BC382" i="5"/>
  <c r="CI382" i="5"/>
  <c r="CI1001" i="5"/>
  <c r="BC1001" i="5"/>
  <c r="BC966" i="5"/>
  <c r="CI966" i="5"/>
  <c r="CI200" i="5"/>
  <c r="BC200" i="5"/>
  <c r="DF289" i="5"/>
  <c r="BZ289" i="5"/>
  <c r="BO566" i="5"/>
  <c r="CU566" i="5"/>
  <c r="BZ387" i="5"/>
  <c r="DF387" i="5"/>
  <c r="BZ743" i="5"/>
  <c r="DF743" i="5"/>
  <c r="CU602" i="5"/>
  <c r="BO602" i="5"/>
  <c r="BO799" i="5"/>
  <c r="CU799" i="5"/>
  <c r="DF927" i="5"/>
  <c r="BZ927" i="5"/>
  <c r="BC213" i="5"/>
  <c r="CI213" i="5"/>
  <c r="BC340" i="5"/>
  <c r="CI340" i="5"/>
  <c r="BC585" i="5"/>
  <c r="CI585" i="5"/>
  <c r="CU629" i="5"/>
  <c r="BO629" i="5"/>
  <c r="BC874" i="5"/>
  <c r="CI874" i="5"/>
  <c r="CU521" i="5"/>
  <c r="BO521" i="5"/>
  <c r="DF125" i="5"/>
  <c r="BZ125" i="5"/>
  <c r="CI805" i="5"/>
  <c r="BC805" i="5"/>
  <c r="BZ409" i="5"/>
  <c r="DF409" i="5"/>
  <c r="CI100" i="5"/>
  <c r="BC100" i="5"/>
  <c r="CU313" i="5"/>
  <c r="BO313" i="5"/>
  <c r="BO497" i="5"/>
  <c r="CU497" i="5"/>
  <c r="CI940" i="5"/>
  <c r="BC940" i="5"/>
  <c r="CU97" i="5"/>
  <c r="BO97" i="5"/>
  <c r="CU856" i="5"/>
  <c r="BO856" i="5"/>
  <c r="BO656" i="5"/>
  <c r="CU656" i="5"/>
  <c r="CI333" i="5"/>
  <c r="BC333" i="5"/>
  <c r="BO839" i="5"/>
  <c r="CU839" i="5"/>
  <c r="DF726" i="5"/>
  <c r="BZ726" i="5"/>
  <c r="DF149" i="5"/>
  <c r="BZ149" i="5"/>
  <c r="BO471" i="5"/>
  <c r="CU471" i="5"/>
  <c r="DF766" i="5"/>
  <c r="BZ766" i="5"/>
  <c r="BC878" i="5"/>
  <c r="CI878" i="5"/>
  <c r="CI410" i="5"/>
  <c r="BC410" i="5"/>
  <c r="CU720" i="5"/>
  <c r="BO720" i="5"/>
  <c r="CI436" i="5"/>
  <c r="BC436" i="5"/>
  <c r="CU966" i="5"/>
  <c r="BO966" i="5"/>
  <c r="BC497" i="5"/>
  <c r="CI497" i="5"/>
  <c r="BZ404" i="5"/>
  <c r="DF404" i="5"/>
  <c r="CI416" i="5"/>
  <c r="BC416" i="5"/>
  <c r="CU255" i="5"/>
  <c r="BO255" i="5"/>
  <c r="BC988" i="5"/>
  <c r="CI988" i="5"/>
  <c r="CI928" i="5"/>
  <c r="BC928" i="5"/>
  <c r="CI247" i="5"/>
  <c r="BC247" i="5"/>
  <c r="DF343" i="5"/>
  <c r="BZ343" i="5"/>
  <c r="CU325" i="5"/>
  <c r="BO325" i="5"/>
  <c r="BC141" i="5"/>
  <c r="CI141" i="5"/>
  <c r="BC34" i="5"/>
  <c r="CI34" i="5"/>
  <c r="DF33" i="5"/>
  <c r="BZ33" i="5"/>
  <c r="BC421" i="5"/>
  <c r="CI421" i="5"/>
  <c r="DF487" i="5"/>
  <c r="BZ487" i="5"/>
  <c r="DF660" i="5"/>
  <c r="BZ660" i="5"/>
  <c r="BO403" i="5"/>
  <c r="CU403" i="5"/>
  <c r="DF716" i="5"/>
  <c r="BZ716" i="5"/>
  <c r="CI788" i="5"/>
  <c r="BC788" i="5"/>
  <c r="BO409" i="5"/>
  <c r="CU409" i="5"/>
  <c r="CU641" i="5"/>
  <c r="BO641" i="5"/>
  <c r="BZ235" i="5"/>
  <c r="DF235" i="5"/>
  <c r="CU418" i="5"/>
  <c r="BO418" i="5"/>
  <c r="CU144" i="5"/>
  <c r="BO144" i="5"/>
  <c r="DF97" i="5"/>
  <c r="BZ97" i="5"/>
  <c r="CI587" i="5"/>
  <c r="BC587" i="5"/>
  <c r="BO997" i="5"/>
  <c r="CU997" i="5"/>
  <c r="CI780" i="5"/>
  <c r="BC780" i="5"/>
  <c r="DF105" i="5"/>
  <c r="BZ105" i="5"/>
  <c r="CI995" i="5"/>
  <c r="BC995" i="5"/>
  <c r="CU197" i="5"/>
  <c r="BO197" i="5"/>
  <c r="CU488" i="5"/>
  <c r="BO488" i="5"/>
  <c r="CI420" i="5"/>
  <c r="BC420" i="5"/>
  <c r="BZ96" i="5"/>
  <c r="DF96" i="5"/>
  <c r="BO988" i="5"/>
  <c r="CU988" i="5"/>
  <c r="CU27" i="5"/>
  <c r="BO27" i="5"/>
  <c r="BZ947" i="5"/>
  <c r="DF947" i="5"/>
  <c r="CU341" i="5"/>
  <c r="BO341" i="5"/>
  <c r="CI505" i="5"/>
  <c r="BC505" i="5"/>
  <c r="CU39" i="5"/>
  <c r="BO39" i="5"/>
  <c r="BO786" i="5"/>
  <c r="CU786" i="5"/>
  <c r="CI288" i="5"/>
  <c r="BC288" i="5"/>
  <c r="BC851" i="5"/>
  <c r="CI851" i="5"/>
  <c r="DF846" i="5"/>
  <c r="BZ846" i="5"/>
  <c r="BZ244" i="5"/>
  <c r="DF244" i="5"/>
  <c r="CI99" i="5"/>
  <c r="BC99" i="5"/>
  <c r="BC859" i="5"/>
  <c r="CI859" i="5"/>
  <c r="BZ721" i="5"/>
  <c r="DF721" i="5"/>
  <c r="CI162" i="5"/>
  <c r="BC162" i="5"/>
  <c r="DF311" i="5"/>
  <c r="BZ311" i="5"/>
  <c r="DF61" i="5"/>
  <c r="BZ61" i="5"/>
  <c r="CU188" i="5"/>
  <c r="BO188" i="5"/>
  <c r="BC600" i="5"/>
  <c r="CI600" i="5"/>
  <c r="BZ128" i="5"/>
  <c r="DF128" i="5"/>
  <c r="CU168" i="5"/>
  <c r="BO168" i="5"/>
  <c r="CI118" i="5"/>
  <c r="BC118" i="5"/>
  <c r="DF281" i="5"/>
  <c r="BZ281" i="5"/>
  <c r="CU637" i="5"/>
  <c r="BO637" i="5"/>
  <c r="BC159" i="5"/>
  <c r="CI159" i="5"/>
  <c r="CI527" i="5"/>
  <c r="BC527" i="5"/>
  <c r="CU632" i="5"/>
  <c r="BO632" i="5"/>
  <c r="CU888" i="5"/>
  <c r="BO888" i="5"/>
  <c r="CU156" i="5"/>
  <c r="BO156" i="5"/>
  <c r="DF288" i="5"/>
  <c r="BZ288" i="5"/>
  <c r="CU164" i="5"/>
  <c r="BO164" i="5"/>
  <c r="CI304" i="5"/>
  <c r="BC304" i="5"/>
  <c r="CI885" i="5"/>
  <c r="BC885" i="5"/>
  <c r="CI273" i="5"/>
  <c r="BC273" i="5"/>
  <c r="DF107" i="5"/>
  <c r="BZ107" i="5"/>
  <c r="CI509" i="5"/>
  <c r="BC509" i="5"/>
  <c r="DF203" i="5"/>
  <c r="BZ203" i="5"/>
  <c r="DF917" i="5"/>
  <c r="BZ917" i="5"/>
  <c r="CI283" i="5"/>
  <c r="BC283" i="5"/>
  <c r="BO296" i="5"/>
  <c r="CU296" i="5"/>
  <c r="DF1003" i="5"/>
  <c r="BZ1003" i="5"/>
  <c r="CI706" i="5"/>
  <c r="BC706" i="5"/>
  <c r="CU842" i="5"/>
  <c r="BO842" i="5"/>
  <c r="CI335" i="5"/>
  <c r="BC335" i="5"/>
  <c r="DF905" i="5"/>
  <c r="BZ905" i="5"/>
  <c r="CI501" i="5"/>
  <c r="BC501" i="5"/>
  <c r="CU81" i="5"/>
  <c r="BO81" i="5"/>
  <c r="DF333" i="5"/>
  <c r="BZ333" i="5"/>
  <c r="BZ541" i="5"/>
  <c r="DF541" i="5"/>
  <c r="CI879" i="5"/>
  <c r="BC879" i="5"/>
  <c r="DF847" i="5"/>
  <c r="BZ847" i="5"/>
  <c r="CI188" i="5"/>
  <c r="BC188" i="5"/>
  <c r="BC165" i="5"/>
  <c r="CI165" i="5"/>
  <c r="BO981" i="5"/>
  <c r="CU981" i="5"/>
  <c r="CU428" i="5"/>
  <c r="BO428" i="5"/>
  <c r="CI491" i="5"/>
  <c r="BC491" i="5"/>
  <c r="CU422" i="5"/>
  <c r="BO422" i="5"/>
  <c r="BO909" i="5"/>
  <c r="CU909" i="5"/>
  <c r="CU241" i="5"/>
  <c r="BO241" i="5"/>
  <c r="CU895" i="5"/>
  <c r="BO895" i="5"/>
  <c r="CI207" i="5"/>
  <c r="BC207" i="5"/>
  <c r="BO455" i="5"/>
  <c r="CU455" i="5"/>
  <c r="BZ1004" i="5"/>
  <c r="DF1004" i="5"/>
  <c r="BO551" i="5"/>
  <c r="CU551" i="5"/>
  <c r="BC429" i="5"/>
  <c r="CI429" i="5"/>
  <c r="CI97" i="5"/>
  <c r="BC97" i="5"/>
  <c r="CU770" i="5"/>
  <c r="BO770" i="5"/>
  <c r="CU105" i="5"/>
  <c r="BO105" i="5"/>
  <c r="BO956" i="5"/>
  <c r="CU956" i="5"/>
  <c r="BZ554" i="5"/>
  <c r="DF554" i="5"/>
  <c r="BZ246" i="5"/>
  <c r="DF246" i="5"/>
  <c r="DF257" i="5"/>
  <c r="BZ257" i="5"/>
  <c r="BO236" i="5"/>
  <c r="CU236" i="5"/>
  <c r="CU976" i="5"/>
  <c r="BO976" i="5"/>
  <c r="BO743" i="5"/>
  <c r="CU743" i="5"/>
  <c r="BZ182" i="5"/>
  <c r="DF182" i="5"/>
  <c r="CI624" i="5"/>
  <c r="BC624" i="5"/>
  <c r="CU359" i="5"/>
  <c r="BO359" i="5"/>
  <c r="BC221" i="5"/>
  <c r="CI221" i="5"/>
  <c r="BZ578" i="5"/>
  <c r="DF578" i="5"/>
  <c r="BO54" i="5"/>
  <c r="CU54" i="5"/>
  <c r="BZ466" i="5"/>
  <c r="DF466" i="5"/>
  <c r="CI498" i="5"/>
  <c r="BC498" i="5"/>
  <c r="CU314" i="5"/>
  <c r="BO314" i="5"/>
  <c r="BO538" i="5"/>
  <c r="CU538" i="5"/>
  <c r="BO949" i="5"/>
  <c r="CU949" i="5"/>
  <c r="BZ735" i="5"/>
  <c r="DF735" i="5"/>
  <c r="BO176" i="5"/>
  <c r="CU176" i="5"/>
  <c r="CU200" i="5"/>
  <c r="BO200" i="5"/>
  <c r="BO649" i="5"/>
  <c r="CU649" i="5"/>
  <c r="BO207" i="5"/>
  <c r="CU207" i="5"/>
  <c r="CI581" i="5"/>
  <c r="BC581" i="5"/>
  <c r="BC310" i="5"/>
  <c r="CI310" i="5"/>
  <c r="CU101" i="5"/>
  <c r="BO101" i="5"/>
  <c r="CI989" i="5"/>
  <c r="BC989" i="5"/>
  <c r="CI813" i="5"/>
  <c r="BC813" i="5"/>
  <c r="BZ670" i="5"/>
  <c r="DF670" i="5"/>
  <c r="CI47" i="5"/>
  <c r="BC47" i="5"/>
  <c r="BC127" i="5"/>
  <c r="CI127" i="5"/>
  <c r="BZ427" i="5"/>
  <c r="DF427" i="5"/>
  <c r="BO886" i="5"/>
  <c r="CU886" i="5"/>
  <c r="CU259" i="5"/>
  <c r="BO259" i="5"/>
  <c r="CU158" i="5"/>
  <c r="BO158" i="5"/>
  <c r="CU744" i="5"/>
  <c r="BO744" i="5"/>
  <c r="DF909" i="5"/>
  <c r="BZ909" i="5"/>
  <c r="BZ754" i="5"/>
  <c r="DF754" i="5"/>
  <c r="BO473" i="5"/>
  <c r="CU473" i="5"/>
  <c r="BC680" i="5"/>
  <c r="CI680" i="5"/>
  <c r="CU233" i="5"/>
  <c r="BO233" i="5"/>
  <c r="DF590" i="5"/>
  <c r="BZ590" i="5"/>
  <c r="CI848" i="5"/>
  <c r="BC848" i="5"/>
  <c r="BZ116" i="5"/>
  <c r="DF116" i="5"/>
  <c r="DF769" i="5"/>
  <c r="BZ769" i="5"/>
  <c r="CI77" i="5"/>
  <c r="BC77" i="5"/>
  <c r="CI61" i="5"/>
  <c r="BC61" i="5"/>
  <c r="DF444" i="5"/>
  <c r="BZ444" i="5"/>
  <c r="CI160" i="5"/>
  <c r="BC160" i="5"/>
  <c r="BZ638" i="5"/>
  <c r="DF638" i="5"/>
  <c r="CI301" i="5"/>
  <c r="BC301" i="5"/>
  <c r="DF112" i="5"/>
  <c r="BZ112" i="5"/>
  <c r="CI500" i="5"/>
  <c r="BC500" i="5"/>
  <c r="BZ534" i="5"/>
  <c r="DF534" i="5"/>
  <c r="BO477" i="5"/>
  <c r="CU477" i="5"/>
  <c r="DF448" i="5"/>
  <c r="BZ448" i="5"/>
  <c r="BZ888" i="5"/>
  <c r="DF888" i="5"/>
  <c r="CU1005" i="5"/>
  <c r="BO1005" i="5"/>
  <c r="BC44" i="5"/>
  <c r="CI44" i="5"/>
  <c r="CI620" i="5"/>
  <c r="BC620" i="5"/>
  <c r="CI616" i="5"/>
  <c r="BC616" i="5"/>
  <c r="CI93" i="5"/>
  <c r="BC93" i="5"/>
  <c r="CI483" i="5"/>
  <c r="BC483" i="5"/>
  <c r="CI59" i="5"/>
  <c r="BC59" i="5"/>
  <c r="BZ941" i="5"/>
  <c r="DF941" i="5"/>
  <c r="DF428" i="5"/>
  <c r="BZ428" i="5"/>
  <c r="DF794" i="5"/>
  <c r="BZ794" i="5"/>
  <c r="CU450" i="5"/>
  <c r="BO450" i="5"/>
  <c r="BO682" i="5"/>
  <c r="CU682" i="5"/>
  <c r="DF539" i="5"/>
  <c r="BZ539" i="5"/>
  <c r="BO388" i="5"/>
  <c r="CU388" i="5"/>
  <c r="BZ734" i="5"/>
  <c r="DF734" i="5"/>
  <c r="DF35" i="5"/>
  <c r="BZ35" i="5"/>
  <c r="BZ524" i="5"/>
  <c r="DF524" i="5"/>
  <c r="BZ240" i="5"/>
  <c r="DF240" i="5"/>
  <c r="BZ425" i="5"/>
  <c r="DF425" i="5"/>
  <c r="BC397" i="5"/>
  <c r="CI397" i="5"/>
  <c r="CU86" i="5"/>
  <c r="BO86" i="5"/>
  <c r="DF285" i="5"/>
  <c r="BZ285" i="5"/>
  <c r="DF756" i="5"/>
  <c r="BZ756" i="5"/>
  <c r="DF532" i="5"/>
  <c r="BZ532" i="5"/>
  <c r="DF710" i="5"/>
  <c r="BZ710" i="5"/>
  <c r="CU819" i="5"/>
  <c r="BO819" i="5"/>
  <c r="BC708" i="5"/>
  <c r="CI708" i="5"/>
  <c r="DF533" i="5"/>
  <c r="BZ533" i="5"/>
  <c r="DF854" i="5"/>
  <c r="BZ854" i="5"/>
  <c r="BC125" i="5"/>
  <c r="CI125" i="5"/>
  <c r="BC133" i="5"/>
  <c r="CI133" i="5"/>
  <c r="CI75" i="5"/>
  <c r="BC75" i="5"/>
  <c r="CU420" i="5"/>
  <c r="BO420" i="5"/>
  <c r="CU467" i="5"/>
  <c r="BO467" i="5"/>
  <c r="CU330" i="5"/>
  <c r="BO330" i="5"/>
  <c r="BC143" i="5"/>
  <c r="CI143" i="5"/>
  <c r="L67" i="3"/>
  <c r="M63" i="3"/>
  <c r="L65" i="3"/>
  <c r="BZ374" i="5"/>
  <c r="DF374" i="5"/>
  <c r="BC449" i="5"/>
  <c r="CI449" i="5"/>
  <c r="CI177" i="5"/>
  <c r="BC177" i="5"/>
  <c r="CU416" i="5"/>
  <c r="BO416" i="5"/>
  <c r="BO777" i="5"/>
  <c r="CU777" i="5"/>
  <c r="CI643" i="5"/>
  <c r="BC643" i="5"/>
  <c r="BZ242" i="5"/>
  <c r="DF242" i="5"/>
  <c r="CU115" i="5"/>
  <c r="BO115" i="5"/>
  <c r="DF59" i="5"/>
  <c r="BZ59" i="5"/>
  <c r="DF515" i="5"/>
  <c r="BZ515" i="5"/>
  <c r="BC905" i="5"/>
  <c r="CI905" i="5"/>
  <c r="DF639" i="5"/>
  <c r="BZ639" i="5"/>
  <c r="BZ209" i="5"/>
  <c r="DF209" i="5"/>
  <c r="BZ994" i="5"/>
  <c r="DF994" i="5"/>
  <c r="CU698" i="5"/>
  <c r="BO698" i="5"/>
  <c r="CU89" i="5"/>
  <c r="BO89" i="5"/>
  <c r="CI529" i="5"/>
  <c r="BC529" i="5"/>
  <c r="DF89" i="5"/>
  <c r="BZ89" i="5"/>
  <c r="BZ746" i="5"/>
  <c r="DF746" i="5"/>
  <c r="DF637" i="5"/>
  <c r="BZ637" i="5"/>
  <c r="CU826" i="5"/>
  <c r="BO826" i="5"/>
  <c r="CU381" i="5"/>
  <c r="BO381" i="5"/>
  <c r="DF324" i="5"/>
  <c r="BZ324" i="5"/>
  <c r="CU867" i="5"/>
  <c r="BO867" i="5"/>
  <c r="BC266" i="5"/>
  <c r="CI266" i="5"/>
  <c r="CI961" i="5"/>
  <c r="BC961" i="5"/>
  <c r="CU1010" i="5"/>
  <c r="BO1010" i="5"/>
  <c r="BO745" i="5"/>
  <c r="CU745" i="5"/>
  <c r="BO719" i="5"/>
  <c r="CU719" i="5"/>
  <c r="BC727" i="5"/>
  <c r="CI727" i="5"/>
  <c r="BZ610" i="5"/>
  <c r="DF610" i="5"/>
  <c r="CU664" i="5"/>
  <c r="BO664" i="5"/>
  <c r="CU639" i="5"/>
  <c r="BO639" i="5"/>
  <c r="CI994" i="5"/>
  <c r="BC994" i="5"/>
  <c r="DF144" i="5"/>
  <c r="BZ144" i="5"/>
  <c r="BO661" i="5"/>
  <c r="CU661" i="5"/>
  <c r="BZ282" i="5"/>
  <c r="DF282" i="5"/>
  <c r="BO184" i="5"/>
  <c r="CU184" i="5"/>
  <c r="BO944" i="5"/>
  <c r="CU944" i="5"/>
  <c r="BO266" i="5"/>
  <c r="CU266" i="5"/>
  <c r="BZ314" i="5"/>
  <c r="DF314" i="5"/>
  <c r="CU290" i="5"/>
  <c r="BO290" i="5"/>
  <c r="CU221" i="5"/>
  <c r="BO221" i="5"/>
  <c r="CU385" i="5"/>
  <c r="BO385" i="5"/>
  <c r="BZ951" i="5"/>
  <c r="DF951" i="5"/>
  <c r="BZ644" i="5"/>
  <c r="DF644" i="5"/>
  <c r="BC532" i="5"/>
  <c r="CI532" i="5"/>
  <c r="BC274" i="5"/>
  <c r="CI274" i="5"/>
  <c r="CU353" i="5"/>
  <c r="BO353" i="5"/>
  <c r="BO657" i="5"/>
  <c r="CU657" i="5"/>
  <c r="BZ713" i="5"/>
  <c r="DF713" i="5"/>
  <c r="BZ657" i="5"/>
  <c r="DF657" i="5"/>
  <c r="BO927" i="5"/>
  <c r="CU927" i="5"/>
  <c r="CU894" i="5"/>
  <c r="BO894" i="5"/>
  <c r="CI520" i="5"/>
  <c r="BC520" i="5"/>
  <c r="BC781" i="5"/>
  <c r="CI781" i="5"/>
  <c r="BO674" i="5"/>
  <c r="CU674" i="5"/>
  <c r="DF880" i="5"/>
  <c r="BZ880" i="5"/>
  <c r="BZ352" i="5"/>
  <c r="DF352" i="5"/>
  <c r="BO589" i="5"/>
  <c r="CU589" i="5"/>
  <c r="BC447" i="5"/>
  <c r="CI447" i="5"/>
  <c r="CU863" i="5"/>
  <c r="BO863" i="5"/>
  <c r="CI890" i="5"/>
  <c r="BC890" i="5"/>
  <c r="BC723" i="5"/>
  <c r="CI723" i="5"/>
  <c r="DF183" i="5"/>
  <c r="BZ183" i="5"/>
  <c r="CU973" i="5"/>
  <c r="BO973" i="5"/>
  <c r="BO462" i="5"/>
  <c r="CU462" i="5"/>
  <c r="BZ945" i="5"/>
  <c r="DF945" i="5"/>
  <c r="CI259" i="5"/>
  <c r="BC259" i="5"/>
  <c r="BO182" i="5"/>
  <c r="CU182" i="5"/>
  <c r="BZ661" i="5"/>
  <c r="DF661" i="5"/>
  <c r="BO953" i="5"/>
  <c r="CU953" i="5"/>
  <c r="BZ683" i="5"/>
  <c r="DF683" i="5"/>
  <c r="BO371" i="5"/>
  <c r="CU371" i="5"/>
  <c r="BC853" i="5"/>
  <c r="CI853" i="5"/>
  <c r="BZ206" i="5"/>
  <c r="DF206" i="5"/>
  <c r="CI222" i="5"/>
  <c r="BC222" i="5"/>
  <c r="BZ629" i="5"/>
  <c r="DF629" i="5"/>
  <c r="BZ405" i="5"/>
  <c r="DF405" i="5"/>
  <c r="BZ823" i="5"/>
  <c r="DF823" i="5"/>
  <c r="CU994" i="5"/>
  <c r="BO994" i="5"/>
  <c r="BC589" i="5"/>
  <c r="CI589" i="5"/>
  <c r="BZ385" i="5"/>
  <c r="DF385" i="5"/>
  <c r="BZ906" i="5"/>
  <c r="DF906" i="5"/>
  <c r="CU1009" i="5"/>
  <c r="BO1009" i="5"/>
  <c r="BO22" i="5"/>
  <c r="CU22" i="5"/>
  <c r="CI242" i="5"/>
  <c r="BC242" i="5"/>
  <c r="BC48" i="5"/>
  <c r="CI48" i="5"/>
  <c r="BO570" i="5"/>
  <c r="CU570" i="5"/>
  <c r="BC659" i="5"/>
  <c r="CI659" i="5"/>
  <c r="CI909" i="5"/>
  <c r="BC909" i="5"/>
  <c r="DF312" i="5"/>
  <c r="BZ312" i="5"/>
  <c r="BC425" i="5"/>
  <c r="CI425" i="5"/>
  <c r="DF154" i="5"/>
  <c r="BZ154" i="5"/>
  <c r="BO642" i="5"/>
  <c r="CU642" i="5"/>
  <c r="DF320" i="5"/>
  <c r="BZ320" i="5"/>
  <c r="BZ214" i="5"/>
  <c r="DF214" i="5"/>
  <c r="DF160" i="5"/>
  <c r="BZ160" i="5"/>
  <c r="BC960" i="5"/>
  <c r="CI960" i="5"/>
  <c r="BC732" i="5"/>
  <c r="CI732" i="5"/>
  <c r="DF137" i="5"/>
  <c r="BZ137" i="5"/>
  <c r="DF609" i="5"/>
  <c r="BZ609" i="5"/>
  <c r="BO827" i="5"/>
  <c r="CU827" i="5"/>
  <c r="BO256" i="5"/>
  <c r="CU256" i="5"/>
  <c r="CU1012" i="5"/>
  <c r="BO1012" i="5"/>
  <c r="BZ480" i="5"/>
  <c r="DF480" i="5"/>
  <c r="BC873" i="5"/>
  <c r="CI873" i="5"/>
  <c r="BZ520" i="5"/>
  <c r="DF520" i="5"/>
  <c r="BO916" i="5"/>
  <c r="CU916" i="5"/>
  <c r="CU138" i="5"/>
  <c r="BO138" i="5"/>
  <c r="BZ987" i="5"/>
  <c r="DF987" i="5"/>
  <c r="CI174" i="5"/>
  <c r="BC174" i="5"/>
  <c r="BC774" i="5"/>
  <c r="CI774" i="5"/>
  <c r="BC985" i="5"/>
  <c r="CI985" i="5"/>
  <c r="BO535" i="5"/>
  <c r="CU535" i="5"/>
  <c r="BO474" i="5"/>
  <c r="CU474" i="5"/>
  <c r="CU904" i="5"/>
  <c r="BO904" i="5"/>
  <c r="CI554" i="5"/>
  <c r="BC554" i="5"/>
  <c r="DF380" i="5"/>
  <c r="BZ380" i="5"/>
  <c r="CU539" i="5"/>
  <c r="BO539" i="5"/>
  <c r="CI858" i="5"/>
  <c r="BC858" i="5"/>
  <c r="BO304" i="5"/>
  <c r="CU304" i="5"/>
  <c r="BP28" i="5"/>
  <c r="CV28" i="5"/>
  <c r="CU708" i="5"/>
  <c r="BO708" i="5"/>
  <c r="BZ284" i="5"/>
  <c r="DF284" i="5"/>
  <c r="BZ603" i="5"/>
  <c r="DF603" i="5"/>
  <c r="DF295" i="5"/>
  <c r="BZ295" i="5"/>
  <c r="BP34" i="5"/>
  <c r="CV34" i="5"/>
  <c r="BD985" i="5" l="1"/>
  <c r="CJ985" i="5"/>
  <c r="DG96" i="5"/>
  <c r="CA96" i="5"/>
  <c r="DG235" i="5"/>
  <c r="CA235" i="5"/>
  <c r="CV839" i="5"/>
  <c r="BP839" i="5"/>
  <c r="BD22" i="5"/>
  <c r="CJ22" i="5"/>
  <c r="CA863" i="5"/>
  <c r="DG863" i="5"/>
  <c r="DG226" i="5"/>
  <c r="CA226" i="5"/>
  <c r="CJ658" i="5"/>
  <c r="BD658" i="5"/>
  <c r="CV363" i="5"/>
  <c r="BP363" i="5"/>
  <c r="DG848" i="5"/>
  <c r="CA848" i="5"/>
  <c r="BP190" i="5"/>
  <c r="CV190" i="5"/>
  <c r="BD993" i="5"/>
  <c r="CJ993" i="5"/>
  <c r="CJ460" i="5"/>
  <c r="BD460" i="5"/>
  <c r="CW36" i="5"/>
  <c r="DJ36" i="5" s="1"/>
  <c r="CA455" i="5"/>
  <c r="DG455" i="5"/>
  <c r="BD342" i="5"/>
  <c r="CJ342" i="5"/>
  <c r="BP370" i="5"/>
  <c r="CV370" i="5"/>
  <c r="CA550" i="5"/>
  <c r="DG550" i="5"/>
  <c r="BP241" i="5"/>
  <c r="CV241" i="5"/>
  <c r="DG61" i="5"/>
  <c r="CA61" i="5"/>
  <c r="BP641" i="5"/>
  <c r="CV641" i="5"/>
  <c r="CV313" i="5"/>
  <c r="BP313" i="5"/>
  <c r="CV822" i="5"/>
  <c r="BP822" i="5"/>
  <c r="BP852" i="5"/>
  <c r="CV852" i="5"/>
  <c r="CJ871" i="5"/>
  <c r="BD871" i="5"/>
  <c r="BD915" i="5"/>
  <c r="CJ915" i="5"/>
  <c r="BP45" i="5"/>
  <c r="CV45" i="5"/>
  <c r="CV71" i="5"/>
  <c r="BP71" i="5"/>
  <c r="BD736" i="5"/>
  <c r="CJ736" i="5"/>
  <c r="DG884" i="5"/>
  <c r="CA884" i="5"/>
  <c r="CV196" i="5"/>
  <c r="BP196" i="5"/>
  <c r="CA589" i="5"/>
  <c r="DG589" i="5"/>
  <c r="DG764" i="5"/>
  <c r="CA764" i="5"/>
  <c r="BD331" i="5"/>
  <c r="CJ331" i="5"/>
  <c r="BP35" i="5"/>
  <c r="CV35" i="5"/>
  <c r="BP116" i="5"/>
  <c r="CV116" i="5"/>
  <c r="CV140" i="5"/>
  <c r="BP140" i="5"/>
  <c r="BP407" i="5"/>
  <c r="CV407" i="5"/>
  <c r="CJ596" i="5"/>
  <c r="BD596" i="5"/>
  <c r="CJ930" i="5"/>
  <c r="BD930" i="5"/>
  <c r="CV269" i="5"/>
  <c r="BP269" i="5"/>
  <c r="BD121" i="5"/>
  <c r="CJ121" i="5"/>
  <c r="BD784" i="5"/>
  <c r="CJ784" i="5"/>
  <c r="BD512" i="5"/>
  <c r="CJ512" i="5"/>
  <c r="BD89" i="5"/>
  <c r="CJ89" i="5"/>
  <c r="CA445" i="5"/>
  <c r="DG445" i="5"/>
  <c r="CA158" i="5"/>
  <c r="DG158" i="5"/>
  <c r="CJ383" i="5"/>
  <c r="BD383" i="5"/>
  <c r="DG634" i="5"/>
  <c r="CA634" i="5"/>
  <c r="CV331" i="5"/>
  <c r="BP331" i="5"/>
  <c r="CV440" i="5"/>
  <c r="BP440" i="5"/>
  <c r="BP515" i="5"/>
  <c r="CV515" i="5"/>
  <c r="BD105" i="5"/>
  <c r="CJ105" i="5"/>
  <c r="DG968" i="5"/>
  <c r="CA968" i="5"/>
  <c r="DG641" i="5"/>
  <c r="CA641" i="5"/>
  <c r="CV802" i="5"/>
  <c r="BP802" i="5"/>
  <c r="BP181" i="5"/>
  <c r="CV181" i="5"/>
  <c r="BD539" i="5"/>
  <c r="CJ539" i="5"/>
  <c r="BP320" i="5"/>
  <c r="CV320" i="5"/>
  <c r="CA234" i="5"/>
  <c r="DG234" i="5"/>
  <c r="BP453" i="5"/>
  <c r="CV453" i="5"/>
  <c r="CJ578" i="5"/>
  <c r="BD578" i="5"/>
  <c r="CA50" i="5"/>
  <c r="DG50" i="5"/>
  <c r="CV655" i="5"/>
  <c r="BP655" i="5"/>
  <c r="BD344" i="5"/>
  <c r="CJ344" i="5"/>
  <c r="CV681" i="5"/>
  <c r="BP681" i="5"/>
  <c r="BP423" i="5"/>
  <c r="CV423" i="5"/>
  <c r="BP650" i="5"/>
  <c r="CV650" i="5"/>
  <c r="BD641" i="5"/>
  <c r="CJ641" i="5"/>
  <c r="BD318" i="5"/>
  <c r="CJ318" i="5"/>
  <c r="CV458" i="5"/>
  <c r="BP458" i="5"/>
  <c r="BP443" i="5"/>
  <c r="CV443" i="5"/>
  <c r="DG228" i="5"/>
  <c r="CA228" i="5"/>
  <c r="CJ998" i="5"/>
  <c r="BD998" i="5"/>
  <c r="CJ553" i="5"/>
  <c r="BD553" i="5"/>
  <c r="BP56" i="5"/>
  <c r="CV56" i="5"/>
  <c r="BP865" i="5"/>
  <c r="CV865" i="5"/>
  <c r="DG225" i="5"/>
  <c r="CA225" i="5"/>
  <c r="CV733" i="5"/>
  <c r="BP733" i="5"/>
  <c r="DG664" i="5"/>
  <c r="CA664" i="5"/>
  <c r="CA1009" i="5"/>
  <c r="DG1009" i="5"/>
  <c r="CV843" i="5"/>
  <c r="BP843" i="5"/>
  <c r="DG861" i="5"/>
  <c r="CA861" i="5"/>
  <c r="CV127" i="5"/>
  <c r="BP127" i="5"/>
  <c r="CA780" i="5"/>
  <c r="DG780" i="5"/>
  <c r="BD445" i="5"/>
  <c r="CJ445" i="5"/>
  <c r="CA890" i="5"/>
  <c r="DG890" i="5"/>
  <c r="BD364" i="5"/>
  <c r="CJ364" i="5"/>
  <c r="CV214" i="5"/>
  <c r="BP214" i="5"/>
  <c r="DG812" i="5"/>
  <c r="CA812" i="5"/>
  <c r="CJ381" i="5"/>
  <c r="BD381" i="5"/>
  <c r="BP369" i="5"/>
  <c r="CV369" i="5"/>
  <c r="CJ700" i="5"/>
  <c r="BD700" i="5"/>
  <c r="BD120" i="5"/>
  <c r="CJ120" i="5"/>
  <c r="CV924" i="5"/>
  <c r="BP924" i="5"/>
  <c r="DG798" i="5"/>
  <c r="CA798" i="5"/>
  <c r="CV948" i="5"/>
  <c r="BP948" i="5"/>
  <c r="CV998" i="5"/>
  <c r="BP998" i="5"/>
  <c r="BP294" i="5"/>
  <c r="CV294" i="5"/>
  <c r="CV218" i="5"/>
  <c r="BP218" i="5"/>
  <c r="DG621" i="5"/>
  <c r="CA621" i="5"/>
  <c r="DG308" i="5"/>
  <c r="CA308" i="5"/>
  <c r="CV817" i="5"/>
  <c r="BP817" i="5"/>
  <c r="CJ401" i="5"/>
  <c r="BD401" i="5"/>
  <c r="BD854" i="5"/>
  <c r="CJ854" i="5"/>
  <c r="CJ852" i="5"/>
  <c r="BD852" i="5"/>
  <c r="CV1001" i="5"/>
  <c r="BP1001" i="5"/>
  <c r="CJ265" i="5"/>
  <c r="BD265" i="5"/>
  <c r="BP868" i="5"/>
  <c r="CV868" i="5"/>
  <c r="DG25" i="5"/>
  <c r="CA25" i="5"/>
  <c r="CV559" i="5"/>
  <c r="BP559" i="5"/>
  <c r="BP108" i="5"/>
  <c r="CV108" i="5"/>
  <c r="CJ424" i="5"/>
  <c r="BD424" i="5"/>
  <c r="DG114" i="5"/>
  <c r="CA114" i="5"/>
  <c r="BP430" i="5"/>
  <c r="CV430" i="5"/>
  <c r="CA692" i="5"/>
  <c r="DG692" i="5"/>
  <c r="CJ771" i="5"/>
  <c r="BD771" i="5"/>
  <c r="BD325" i="5"/>
  <c r="CJ325" i="5"/>
  <c r="CV511" i="5"/>
  <c r="BP511" i="5"/>
  <c r="BD349" i="5"/>
  <c r="CJ349" i="5"/>
  <c r="BD473" i="5"/>
  <c r="CJ473" i="5"/>
  <c r="CV563" i="5"/>
  <c r="BP563" i="5"/>
  <c r="CJ275" i="5"/>
  <c r="BD275" i="5"/>
  <c r="DG446" i="5"/>
  <c r="CA446" i="5"/>
  <c r="BD752" i="5"/>
  <c r="CJ752" i="5"/>
  <c r="DG921" i="5"/>
  <c r="CA921" i="5"/>
  <c r="CJ297" i="5"/>
  <c r="BD297" i="5"/>
  <c r="CV775" i="5"/>
  <c r="BP775" i="5"/>
  <c r="CA656" i="5"/>
  <c r="DG656" i="5"/>
  <c r="CV47" i="5"/>
  <c r="BP47" i="5"/>
  <c r="BD359" i="5"/>
  <c r="CJ359" i="5"/>
  <c r="DG207" i="5"/>
  <c r="CA207" i="5"/>
  <c r="BD391" i="5"/>
  <c r="CJ391" i="5"/>
  <c r="BD978" i="5"/>
  <c r="CJ978" i="5"/>
  <c r="BP869" i="5"/>
  <c r="CV869" i="5"/>
  <c r="CV171" i="5"/>
  <c r="BP171" i="5"/>
  <c r="CV148" i="5"/>
  <c r="BP148" i="5"/>
  <c r="DG329" i="5"/>
  <c r="CA329" i="5"/>
  <c r="DG821" i="5"/>
  <c r="CA821" i="5"/>
  <c r="CJ456" i="5"/>
  <c r="BD456" i="5"/>
  <c r="DG327" i="5"/>
  <c r="CA327" i="5"/>
  <c r="CA392" i="5"/>
  <c r="DG392" i="5"/>
  <c r="DG771" i="5"/>
  <c r="CA771" i="5"/>
  <c r="CJ809" i="5"/>
  <c r="BD809" i="5"/>
  <c r="CA843" i="5"/>
  <c r="DG843" i="5"/>
  <c r="CV406" i="5"/>
  <c r="BP406" i="5"/>
  <c r="BP658" i="5"/>
  <c r="CV658" i="5"/>
  <c r="BP862" i="5"/>
  <c r="CV862" i="5"/>
  <c r="CJ485" i="5"/>
  <c r="BD485" i="5"/>
  <c r="BP612" i="5"/>
  <c r="CV612" i="5"/>
  <c r="BP444" i="5"/>
  <c r="CV444" i="5"/>
  <c r="BP807" i="5"/>
  <c r="CV807" i="5"/>
  <c r="CJ654" i="5"/>
  <c r="BD654" i="5"/>
  <c r="DG996" i="5"/>
  <c r="CA996" i="5"/>
  <c r="DG251" i="5"/>
  <c r="CA251" i="5"/>
  <c r="BP954" i="5"/>
  <c r="CV954" i="5"/>
  <c r="DG473" i="5"/>
  <c r="CA473" i="5"/>
  <c r="BP436" i="5"/>
  <c r="CV436" i="5"/>
  <c r="DG442" i="5"/>
  <c r="CA442" i="5"/>
  <c r="CJ261" i="5"/>
  <c r="BD261" i="5"/>
  <c r="BD866" i="5"/>
  <c r="CJ866" i="5"/>
  <c r="CV628" i="5"/>
  <c r="BP628" i="5"/>
  <c r="CV279" i="5"/>
  <c r="BP279" i="5"/>
  <c r="BP110" i="5"/>
  <c r="CV110" i="5"/>
  <c r="CJ622" i="5"/>
  <c r="BD622" i="5"/>
  <c r="CA147" i="5"/>
  <c r="DG147" i="5"/>
  <c r="BP328" i="5"/>
  <c r="CV328" i="5"/>
  <c r="CJ73" i="5"/>
  <c r="BD73" i="5"/>
  <c r="DG958" i="5"/>
  <c r="CA958" i="5"/>
  <c r="CV586" i="5"/>
  <c r="BP586" i="5"/>
  <c r="CA388" i="5"/>
  <c r="DG388" i="5"/>
  <c r="BD190" i="5"/>
  <c r="CJ190" i="5"/>
  <c r="DG808" i="5"/>
  <c r="CA808" i="5"/>
  <c r="DG279" i="5"/>
  <c r="CA279" i="5"/>
  <c r="CJ350" i="5"/>
  <c r="BD350" i="5"/>
  <c r="CJ712" i="5"/>
  <c r="BD712" i="5"/>
  <c r="DG551" i="5"/>
  <c r="CA551" i="5"/>
  <c r="CV950" i="5"/>
  <c r="BP950" i="5"/>
  <c r="BD502" i="5"/>
  <c r="CJ502" i="5"/>
  <c r="CJ375" i="5"/>
  <c r="BD375" i="5"/>
  <c r="CV391" i="5"/>
  <c r="BP391" i="5"/>
  <c r="BD243" i="5"/>
  <c r="CJ243" i="5"/>
  <c r="DG991" i="5"/>
  <c r="CA991" i="5"/>
  <c r="BP978" i="5"/>
  <c r="CV978" i="5"/>
  <c r="CV267" i="5"/>
  <c r="BP267" i="5"/>
  <c r="BP585" i="5"/>
  <c r="CV585" i="5"/>
  <c r="CV525" i="5"/>
  <c r="BP525" i="5"/>
  <c r="DG501" i="5"/>
  <c r="CA501" i="5"/>
  <c r="DG118" i="5"/>
  <c r="CA118" i="5"/>
  <c r="CJ613" i="5"/>
  <c r="BD613" i="5"/>
  <c r="BP223" i="5"/>
  <c r="CV223" i="5"/>
  <c r="CJ111" i="5"/>
  <c r="BD111" i="5"/>
  <c r="CJ450" i="5"/>
  <c r="BD450" i="5"/>
  <c r="CV281" i="5"/>
  <c r="BP281" i="5"/>
  <c r="CA918" i="5"/>
  <c r="DG918" i="5"/>
  <c r="CJ631" i="5"/>
  <c r="BD631" i="5"/>
  <c r="CJ970" i="5"/>
  <c r="BD970" i="5"/>
  <c r="CA787" i="5"/>
  <c r="DG787" i="5"/>
  <c r="DG748" i="5"/>
  <c r="CA748" i="5"/>
  <c r="DG440" i="5"/>
  <c r="CA440" i="5"/>
  <c r="DG654" i="5"/>
  <c r="CA654" i="5"/>
  <c r="CV85" i="5"/>
  <c r="BP85" i="5"/>
  <c r="CJ281" i="5"/>
  <c r="BD281" i="5"/>
  <c r="BP883" i="5"/>
  <c r="CV883" i="5"/>
  <c r="CV111" i="5"/>
  <c r="BP111" i="5"/>
  <c r="DG831" i="5"/>
  <c r="CA831" i="5"/>
  <c r="CA937" i="5"/>
  <c r="DG937" i="5"/>
  <c r="BD292" i="5"/>
  <c r="CJ292" i="5"/>
  <c r="DG31" i="5"/>
  <c r="CA31" i="5"/>
  <c r="DG408" i="5"/>
  <c r="CA408" i="5"/>
  <c r="CJ586" i="5"/>
  <c r="BD586" i="5"/>
  <c r="CV958" i="5"/>
  <c r="BP958" i="5"/>
  <c r="CV527" i="5"/>
  <c r="BP527" i="5"/>
  <c r="CJ837" i="5"/>
  <c r="BD837" i="5"/>
  <c r="BD17" i="5"/>
  <c r="CJ17" i="5"/>
  <c r="CA133" i="5"/>
  <c r="DG133" i="5"/>
  <c r="DG942" i="5"/>
  <c r="CA942" i="5"/>
  <c r="DG924" i="5"/>
  <c r="CA924" i="5"/>
  <c r="BD496" i="5"/>
  <c r="CJ496" i="5"/>
  <c r="CJ1011" i="5"/>
  <c r="BD1011" i="5"/>
  <c r="DG184" i="5"/>
  <c r="CA184" i="5"/>
  <c r="CJ167" i="5"/>
  <c r="BD167" i="5"/>
  <c r="DG926" i="5"/>
  <c r="CA926" i="5"/>
  <c r="BD905" i="5"/>
  <c r="CJ905" i="5"/>
  <c r="CA532" i="5"/>
  <c r="DG532" i="5"/>
  <c r="BD301" i="5"/>
  <c r="CJ301" i="5"/>
  <c r="CV200" i="5"/>
  <c r="BP200" i="5"/>
  <c r="CV156" i="5"/>
  <c r="BP156" i="5"/>
  <c r="CA316" i="5"/>
  <c r="DG316" i="5"/>
  <c r="BD740" i="5"/>
  <c r="CJ740" i="5"/>
  <c r="BD33" i="5"/>
  <c r="CJ33" i="5"/>
  <c r="CV109" i="5"/>
  <c r="BP109" i="5"/>
  <c r="CJ554" i="5"/>
  <c r="BD554" i="5"/>
  <c r="CV89" i="5"/>
  <c r="BP89" i="5"/>
  <c r="BP799" i="5"/>
  <c r="CV799" i="5"/>
  <c r="CJ365" i="5"/>
  <c r="BD365" i="5"/>
  <c r="BD356" i="5"/>
  <c r="CJ356" i="5"/>
  <c r="CA857" i="5"/>
  <c r="DG857" i="5"/>
  <c r="CJ253" i="5"/>
  <c r="BD253" i="5"/>
  <c r="BP532" i="5"/>
  <c r="CV532" i="5"/>
  <c r="BP155" i="5"/>
  <c r="CV155" i="5"/>
  <c r="CV448" i="5"/>
  <c r="BP448" i="5"/>
  <c r="CJ1009" i="5"/>
  <c r="BD1009" i="5"/>
  <c r="CA569" i="5"/>
  <c r="DG569" i="5"/>
  <c r="CA542" i="5"/>
  <c r="DG542" i="5"/>
  <c r="DG706" i="5"/>
  <c r="CA706" i="5"/>
  <c r="DG961" i="5"/>
  <c r="CA961" i="5"/>
  <c r="BD639" i="5"/>
  <c r="CJ639" i="5"/>
  <c r="BP520" i="5"/>
  <c r="CV520" i="5"/>
  <c r="BD766" i="5"/>
  <c r="CJ766" i="5"/>
  <c r="DG776" i="5"/>
  <c r="CA776" i="5"/>
  <c r="DG973" i="5"/>
  <c r="CA973" i="5"/>
  <c r="CV896" i="5"/>
  <c r="BP896" i="5"/>
  <c r="DG903" i="5"/>
  <c r="CA903" i="5"/>
  <c r="DG15" i="5"/>
  <c r="CA15" i="5"/>
  <c r="DH99" i="5"/>
  <c r="DK99" i="5"/>
  <c r="CJ637" i="5"/>
  <c r="BD637" i="5"/>
  <c r="BP557" i="5"/>
  <c r="CV557" i="5"/>
  <c r="DG94" i="5"/>
  <c r="CA94" i="5"/>
  <c r="CJ683" i="5"/>
  <c r="BD683" i="5"/>
  <c r="DG547" i="5"/>
  <c r="CA547" i="5"/>
  <c r="CA583" i="5"/>
  <c r="DG583" i="5"/>
  <c r="CA765" i="5"/>
  <c r="DG765" i="5"/>
  <c r="CJ570" i="5"/>
  <c r="BD570" i="5"/>
  <c r="CA42" i="5"/>
  <c r="DG42" i="5"/>
  <c r="CV773" i="5"/>
  <c r="BP773" i="5"/>
  <c r="BD217" i="5"/>
  <c r="CJ217" i="5"/>
  <c r="BD484" i="5"/>
  <c r="CJ484" i="5"/>
  <c r="CJ745" i="5"/>
  <c r="BD745" i="5"/>
  <c r="BD477" i="5"/>
  <c r="CJ477" i="5"/>
  <c r="BD189" i="5"/>
  <c r="CJ189" i="5"/>
  <c r="BP298" i="5"/>
  <c r="CV298" i="5"/>
  <c r="BD789" i="5"/>
  <c r="CJ789" i="5"/>
  <c r="CA211" i="5"/>
  <c r="DG211" i="5"/>
  <c r="CV749" i="5"/>
  <c r="BP749" i="5"/>
  <c r="BD376" i="5"/>
  <c r="CJ376" i="5"/>
  <c r="CA715" i="5"/>
  <c r="DG715" i="5"/>
  <c r="BD172" i="5"/>
  <c r="CJ172" i="5"/>
  <c r="DG194" i="5"/>
  <c r="CA194" i="5"/>
  <c r="CJ409" i="5"/>
  <c r="BD409" i="5"/>
  <c r="DG263" i="5"/>
  <c r="CA263" i="5"/>
  <c r="CV725" i="5"/>
  <c r="BP725" i="5"/>
  <c r="CV554" i="5"/>
  <c r="BP554" i="5"/>
  <c r="CJ830" i="5"/>
  <c r="BD830" i="5"/>
  <c r="CV572" i="5"/>
  <c r="BP572" i="5"/>
  <c r="BD40" i="5"/>
  <c r="CJ40" i="5"/>
  <c r="BP74" i="5"/>
  <c r="CV74" i="5"/>
  <c r="CV135" i="5"/>
  <c r="BP135" i="5"/>
  <c r="CJ173" i="5"/>
  <c r="BD173" i="5"/>
  <c r="BP433" i="5"/>
  <c r="CV433" i="5"/>
  <c r="CA250" i="5"/>
  <c r="DG250" i="5"/>
  <c r="CJ833" i="5"/>
  <c r="BD833" i="5"/>
  <c r="BD366" i="5"/>
  <c r="CJ366" i="5"/>
  <c r="CJ747" i="5"/>
  <c r="BD747" i="5"/>
  <c r="BD937" i="5"/>
  <c r="CJ937" i="5"/>
  <c r="CV851" i="5"/>
  <c r="BP851" i="5"/>
  <c r="CJ1000" i="5"/>
  <c r="BD1000" i="5"/>
  <c r="BD674" i="5"/>
  <c r="CJ674" i="5"/>
  <c r="CV187" i="5"/>
  <c r="BP187" i="5"/>
  <c r="BP989" i="5"/>
  <c r="CV989" i="5"/>
  <c r="BD179" i="5"/>
  <c r="CJ179" i="5"/>
  <c r="BD378" i="5"/>
  <c r="CJ378" i="5"/>
  <c r="CA557" i="5"/>
  <c r="DG557" i="5"/>
  <c r="CJ561" i="5"/>
  <c r="BD561" i="5"/>
  <c r="BD80" i="5"/>
  <c r="CJ80" i="5"/>
  <c r="CA248" i="5"/>
  <c r="DG248" i="5"/>
  <c r="BD645" i="5"/>
  <c r="CJ645" i="5"/>
  <c r="BD933" i="5"/>
  <c r="CJ933" i="5"/>
  <c r="BP437" i="5"/>
  <c r="CV437" i="5"/>
  <c r="BP380" i="5"/>
  <c r="CV380" i="5"/>
  <c r="CA435" i="5"/>
  <c r="DG435" i="5"/>
  <c r="BD474" i="5"/>
  <c r="CJ474" i="5"/>
  <c r="BP609" i="5"/>
  <c r="CV609" i="5"/>
  <c r="CJ287" i="5"/>
  <c r="BD287" i="5"/>
  <c r="BD236" i="5"/>
  <c r="CJ236" i="5"/>
  <c r="CA66" i="5"/>
  <c r="DG66" i="5"/>
  <c r="DG912" i="5"/>
  <c r="CA912" i="5"/>
  <c r="BD810" i="5"/>
  <c r="CJ810" i="5"/>
  <c r="BD70" i="5"/>
  <c r="CJ70" i="5"/>
  <c r="BP50" i="5"/>
  <c r="CV50" i="5"/>
  <c r="DG548" i="5"/>
  <c r="CA548" i="5"/>
  <c r="CA745" i="5"/>
  <c r="DG745" i="5"/>
  <c r="CV208" i="5"/>
  <c r="BP208" i="5"/>
  <c r="DG208" i="5"/>
  <c r="CA208" i="5"/>
  <c r="BD754" i="5"/>
  <c r="CJ754" i="5"/>
  <c r="BP692" i="5"/>
  <c r="CV692" i="5"/>
  <c r="DG265" i="5"/>
  <c r="CA265" i="5"/>
  <c r="CJ849" i="5"/>
  <c r="BD849" i="5"/>
  <c r="BD129" i="5"/>
  <c r="CJ129" i="5"/>
  <c r="DG858" i="5"/>
  <c r="CA858" i="5"/>
  <c r="DG411" i="5"/>
  <c r="CA411" i="5"/>
  <c r="BD155" i="5"/>
  <c r="CJ155" i="5"/>
  <c r="BP499" i="5"/>
  <c r="CV499" i="5"/>
  <c r="BD801" i="5"/>
  <c r="CJ801" i="5"/>
  <c r="CA68" i="5"/>
  <c r="DG68" i="5"/>
  <c r="DG614" i="5"/>
  <c r="CA614" i="5"/>
  <c r="CV577" i="5"/>
  <c r="BP577" i="5"/>
  <c r="CV902" i="5"/>
  <c r="BP902" i="5"/>
  <c r="CJ568" i="5"/>
  <c r="BD568" i="5"/>
  <c r="CA711" i="5"/>
  <c r="DG711" i="5"/>
  <c r="CA584" i="5"/>
  <c r="DG584" i="5"/>
  <c r="CJ293" i="5"/>
  <c r="BD293" i="5"/>
  <c r="CA186" i="5"/>
  <c r="DG186" i="5"/>
  <c r="CJ702" i="5"/>
  <c r="BD702" i="5"/>
  <c r="CV125" i="5"/>
  <c r="BP125" i="5"/>
  <c r="BP72" i="5"/>
  <c r="CV72" i="5"/>
  <c r="CA373" i="5"/>
  <c r="DG373" i="5"/>
  <c r="BP249" i="5"/>
  <c r="CV249" i="5"/>
  <c r="BP801" i="5"/>
  <c r="CV801" i="5"/>
  <c r="CJ468" i="5"/>
  <c r="BD468" i="5"/>
  <c r="CA681" i="5"/>
  <c r="DG681" i="5"/>
  <c r="BP768" i="5"/>
  <c r="CV768" i="5"/>
  <c r="CJ204" i="5"/>
  <c r="BD204" i="5"/>
  <c r="CA1010" i="5"/>
  <c r="DG1010" i="5"/>
  <c r="DG204" i="5"/>
  <c r="CA204" i="5"/>
  <c r="CV189" i="5"/>
  <c r="BP189" i="5"/>
  <c r="CJ212" i="5"/>
  <c r="BD212" i="5"/>
  <c r="BP429" i="5"/>
  <c r="CV429" i="5"/>
  <c r="BP394" i="5"/>
  <c r="CV394" i="5"/>
  <c r="DG601" i="5"/>
  <c r="CA601" i="5"/>
  <c r="CJ1002" i="5"/>
  <c r="BD1002" i="5"/>
  <c r="CA570" i="5"/>
  <c r="DG570" i="5"/>
  <c r="CA576" i="5"/>
  <c r="DG576" i="5"/>
  <c r="CA530" i="5"/>
  <c r="DG530" i="5"/>
  <c r="CJ769" i="5"/>
  <c r="BD769" i="5"/>
  <c r="CJ843" i="5"/>
  <c r="BD843" i="5"/>
  <c r="DG272" i="5"/>
  <c r="CA272" i="5"/>
  <c r="BD300" i="5"/>
  <c r="CJ300" i="5"/>
  <c r="BD807" i="5"/>
  <c r="CJ807" i="5"/>
  <c r="BP504" i="5"/>
  <c r="CV504" i="5"/>
  <c r="DG784" i="5"/>
  <c r="CA784" i="5"/>
  <c r="DG243" i="5"/>
  <c r="CA243" i="5"/>
  <c r="CJ249" i="5"/>
  <c r="BD249" i="5"/>
  <c r="DG910" i="5"/>
  <c r="CA910" i="5"/>
  <c r="DG1001" i="5"/>
  <c r="CA1001" i="5"/>
  <c r="DG136" i="5"/>
  <c r="CA136" i="5"/>
  <c r="CA100" i="5"/>
  <c r="DG100" i="5"/>
  <c r="CJ199" i="5"/>
  <c r="BD199" i="5"/>
  <c r="BD413" i="5"/>
  <c r="CJ413" i="5"/>
  <c r="CJ123" i="5"/>
  <c r="BD123" i="5"/>
  <c r="BD372" i="5"/>
  <c r="CJ372" i="5"/>
  <c r="BP933" i="5"/>
  <c r="CV933" i="5"/>
  <c r="BP300" i="5"/>
  <c r="CV300" i="5"/>
  <c r="BD742" i="5"/>
  <c r="CJ742" i="5"/>
  <c r="CA334" i="5"/>
  <c r="DG334" i="5"/>
  <c r="CJ648" i="5"/>
  <c r="BD648" i="5"/>
  <c r="BP362" i="5"/>
  <c r="CV362" i="5"/>
  <c r="CJ731" i="5"/>
  <c r="BD731" i="5"/>
  <c r="CV830" i="5"/>
  <c r="BP830" i="5"/>
  <c r="CV542" i="5"/>
  <c r="BP542" i="5"/>
  <c r="BP857" i="5"/>
  <c r="CV857" i="5"/>
  <c r="CA28" i="5"/>
  <c r="DG28" i="5"/>
  <c r="CV828" i="5"/>
  <c r="BP828" i="5"/>
  <c r="CV711" i="5"/>
  <c r="BP711" i="5"/>
  <c r="CJ669" i="5"/>
  <c r="BD669" i="5"/>
  <c r="BP953" i="5"/>
  <c r="CV953" i="5"/>
  <c r="M67" i="3"/>
  <c r="M65" i="3"/>
  <c r="DG539" i="5"/>
  <c r="CA539" i="5"/>
  <c r="CJ813" i="5"/>
  <c r="BD813" i="5"/>
  <c r="CA324" i="5"/>
  <c r="DG324" i="5"/>
  <c r="BP185" i="5"/>
  <c r="CV185" i="5"/>
  <c r="BD373" i="5"/>
  <c r="CJ373" i="5"/>
  <c r="CV751" i="5"/>
  <c r="BP751" i="5"/>
  <c r="BP340" i="5"/>
  <c r="CV340" i="5"/>
  <c r="CJ469" i="5"/>
  <c r="BD469" i="5"/>
  <c r="BP684" i="5"/>
  <c r="CV684" i="5"/>
  <c r="CA747" i="5"/>
  <c r="DG747" i="5"/>
  <c r="BD181" i="5"/>
  <c r="CJ181" i="5"/>
  <c r="BD30" i="5"/>
  <c r="CJ30" i="5"/>
  <c r="BD873" i="5"/>
  <c r="CJ873" i="5"/>
  <c r="CV642" i="5"/>
  <c r="BP642" i="5"/>
  <c r="BP927" i="5"/>
  <c r="CV927" i="5"/>
  <c r="BD483" i="5"/>
  <c r="CJ483" i="5"/>
  <c r="CJ624" i="5"/>
  <c r="BD624" i="5"/>
  <c r="DG1003" i="5"/>
  <c r="CA1003" i="5"/>
  <c r="DG487" i="5"/>
  <c r="CA487" i="5"/>
  <c r="DG877" i="5"/>
  <c r="CA877" i="5"/>
  <c r="CJ432" i="5"/>
  <c r="BD432" i="5"/>
  <c r="CA181" i="5"/>
  <c r="DG181" i="5"/>
  <c r="CJ826" i="5"/>
  <c r="BD826" i="5"/>
  <c r="DG253" i="5"/>
  <c r="CA253" i="5"/>
  <c r="DG86" i="5"/>
  <c r="CA86" i="5"/>
  <c r="CA249" i="5"/>
  <c r="DG249" i="5"/>
  <c r="BP708" i="5"/>
  <c r="CV708" i="5"/>
  <c r="BP381" i="5"/>
  <c r="CV381" i="5"/>
  <c r="CA240" i="5"/>
  <c r="DG240" i="5"/>
  <c r="CV473" i="5"/>
  <c r="BP473" i="5"/>
  <c r="BD429" i="5"/>
  <c r="CJ429" i="5"/>
  <c r="BD74" i="5"/>
  <c r="CJ74" i="5"/>
  <c r="CA675" i="5"/>
  <c r="DG675" i="5"/>
  <c r="CA88" i="5"/>
  <c r="DG88" i="5"/>
  <c r="BD390" i="5"/>
  <c r="CJ390" i="5"/>
  <c r="CA959" i="5"/>
  <c r="DG959" i="5"/>
  <c r="BP147" i="5"/>
  <c r="CV147" i="5"/>
  <c r="BD806" i="5"/>
  <c r="CJ806" i="5"/>
  <c r="BD170" i="5"/>
  <c r="CJ170" i="5"/>
  <c r="BP646" i="5"/>
  <c r="CV646" i="5"/>
  <c r="BP483" i="5"/>
  <c r="CV483" i="5"/>
  <c r="BP457" i="5"/>
  <c r="CV457" i="5"/>
  <c r="BP793" i="5"/>
  <c r="CV793" i="5"/>
  <c r="BP496" i="5"/>
  <c r="CV496" i="5"/>
  <c r="BP899" i="5"/>
  <c r="CV899" i="5"/>
  <c r="CJ357" i="5"/>
  <c r="BD357" i="5"/>
  <c r="CV912" i="5"/>
  <c r="BP912" i="5"/>
  <c r="DG480" i="5"/>
  <c r="CA480" i="5"/>
  <c r="BD48" i="5"/>
  <c r="CJ48" i="5"/>
  <c r="CJ723" i="5"/>
  <c r="BD723" i="5"/>
  <c r="CV266" i="5"/>
  <c r="BP266" i="5"/>
  <c r="DG756" i="5"/>
  <c r="CA756" i="5"/>
  <c r="CA448" i="5"/>
  <c r="DG448" i="5"/>
  <c r="BD118" i="5"/>
  <c r="CJ118" i="5"/>
  <c r="CV341" i="5"/>
  <c r="BP341" i="5"/>
  <c r="CJ587" i="5"/>
  <c r="BD587" i="5"/>
  <c r="CJ247" i="5"/>
  <c r="BD247" i="5"/>
  <c r="CA302" i="5"/>
  <c r="DG302" i="5"/>
  <c r="CJ950" i="5"/>
  <c r="BD950" i="5"/>
  <c r="DG120" i="5"/>
  <c r="CA120" i="5"/>
  <c r="CA135" i="5"/>
  <c r="DG135" i="5"/>
  <c r="DG301" i="5"/>
  <c r="CA301" i="5"/>
  <c r="DG273" i="5"/>
  <c r="CA273" i="5"/>
  <c r="CV461" i="5"/>
  <c r="BP461" i="5"/>
  <c r="CJ798" i="5"/>
  <c r="BD798" i="5"/>
  <c r="CV558" i="5"/>
  <c r="BP558" i="5"/>
  <c r="CA648" i="5"/>
  <c r="DG648" i="5"/>
  <c r="CV260" i="5"/>
  <c r="BP260" i="5"/>
  <c r="BD939" i="5"/>
  <c r="CJ939" i="5"/>
  <c r="BP321" i="5"/>
  <c r="CV321" i="5"/>
  <c r="CV536" i="5"/>
  <c r="BP536" i="5"/>
  <c r="CV835" i="5"/>
  <c r="BP835" i="5"/>
  <c r="CJ196" i="5"/>
  <c r="BD196" i="5"/>
  <c r="CJ134" i="5"/>
  <c r="BD134" i="5"/>
  <c r="BD591" i="5"/>
  <c r="CJ591" i="5"/>
  <c r="CJ128" i="5"/>
  <c r="BD128" i="5"/>
  <c r="DG633" i="5"/>
  <c r="CA633" i="5"/>
  <c r="BP823" i="5"/>
  <c r="CV823" i="5"/>
  <c r="CV699" i="5"/>
  <c r="BP699" i="5"/>
  <c r="CJ206" i="5"/>
  <c r="BD206" i="5"/>
  <c r="CJ716" i="5"/>
  <c r="BD716" i="5"/>
  <c r="DG922" i="5"/>
  <c r="CA922" i="5"/>
  <c r="CV132" i="5"/>
  <c r="BP132" i="5"/>
  <c r="CJ393" i="5"/>
  <c r="BD393" i="5"/>
  <c r="CJ829" i="5"/>
  <c r="BD829" i="5"/>
  <c r="CJ337" i="5"/>
  <c r="BD337" i="5"/>
  <c r="CJ69" i="5"/>
  <c r="BD69" i="5"/>
  <c r="BP859" i="5"/>
  <c r="CV859" i="5"/>
  <c r="CV601" i="5"/>
  <c r="BP601" i="5"/>
  <c r="BD29" i="5"/>
  <c r="CJ29" i="5"/>
  <c r="CA157" i="5"/>
  <c r="DG157" i="5"/>
  <c r="CJ323" i="5"/>
  <c r="BD323" i="5"/>
  <c r="BD31" i="5"/>
  <c r="CJ31" i="5"/>
  <c r="DG718" i="5"/>
  <c r="CA718" i="5"/>
  <c r="CJ597" i="5"/>
  <c r="BD597" i="5"/>
  <c r="CJ415" i="5"/>
  <c r="BD415" i="5"/>
  <c r="BD328" i="5"/>
  <c r="CJ328" i="5"/>
  <c r="CJ844" i="5"/>
  <c r="BD844" i="5"/>
  <c r="CV311" i="5"/>
  <c r="BP311" i="5"/>
  <c r="CJ918" i="5"/>
  <c r="BD918" i="5"/>
  <c r="BD555" i="5"/>
  <c r="CJ555" i="5"/>
  <c r="DG299" i="5"/>
  <c r="CA299" i="5"/>
  <c r="CA982" i="5"/>
  <c r="DG982" i="5"/>
  <c r="CJ605" i="5"/>
  <c r="BD605" i="5"/>
  <c r="DG586" i="5"/>
  <c r="CA586" i="5"/>
  <c r="CJ606" i="5"/>
  <c r="BD606" i="5"/>
  <c r="DG519" i="5"/>
  <c r="CA519" i="5"/>
  <c r="BD186" i="5"/>
  <c r="CJ186" i="5"/>
  <c r="CJ269" i="5"/>
  <c r="BD269" i="5"/>
  <c r="BP308" i="5"/>
  <c r="CV308" i="5"/>
  <c r="CA297" i="5"/>
  <c r="DG297" i="5"/>
  <c r="DG328" i="5"/>
  <c r="CA328" i="5"/>
  <c r="DG319" i="5"/>
  <c r="CA319" i="5"/>
  <c r="BD627" i="5"/>
  <c r="CJ627" i="5"/>
  <c r="BP288" i="5"/>
  <c r="CV288" i="5"/>
  <c r="DG45" i="5"/>
  <c r="CA45" i="5"/>
  <c r="CV776" i="5"/>
  <c r="BP776" i="5"/>
  <c r="DG529" i="5"/>
  <c r="CA529" i="5"/>
  <c r="DG275" i="5"/>
  <c r="CA275" i="5"/>
  <c r="CJ969" i="5"/>
  <c r="BD969" i="5"/>
  <c r="CV726" i="5"/>
  <c r="BP726" i="5"/>
  <c r="CJ772" i="5"/>
  <c r="BD772" i="5"/>
  <c r="BD211" i="5"/>
  <c r="CJ211" i="5"/>
  <c r="BD508" i="5"/>
  <c r="CJ508" i="5"/>
  <c r="BP750" i="5"/>
  <c r="CV750" i="5"/>
  <c r="CV588" i="5"/>
  <c r="BP588" i="5"/>
  <c r="CA303" i="5"/>
  <c r="DG303" i="5"/>
  <c r="CA872" i="5"/>
  <c r="DG872" i="5"/>
  <c r="CJ910" i="5"/>
  <c r="BD910" i="5"/>
  <c r="BP495" i="5"/>
  <c r="CV495" i="5"/>
  <c r="CJ489" i="5"/>
  <c r="BD489" i="5"/>
  <c r="BD932" i="5"/>
  <c r="CJ932" i="5"/>
  <c r="DG93" i="5"/>
  <c r="CA93" i="5"/>
  <c r="BD112" i="5"/>
  <c r="CJ112" i="5"/>
  <c r="CV809" i="5"/>
  <c r="BP809" i="5"/>
  <c r="DG936" i="5"/>
  <c r="CA936" i="5"/>
  <c r="CV438" i="5"/>
  <c r="BP438" i="5"/>
  <c r="CJ610" i="5"/>
  <c r="BD610" i="5"/>
  <c r="CJ285" i="5"/>
  <c r="BD285" i="5"/>
  <c r="BD506" i="5"/>
  <c r="CJ506" i="5"/>
  <c r="CV460" i="5"/>
  <c r="BP460" i="5"/>
  <c r="BP615" i="5"/>
  <c r="CV615" i="5"/>
  <c r="CV914" i="5"/>
  <c r="BP914" i="5"/>
  <c r="CA95" i="5"/>
  <c r="DG95" i="5"/>
  <c r="DG104" i="5"/>
  <c r="CA104" i="5"/>
  <c r="CV319" i="5"/>
  <c r="BP319" i="5"/>
  <c r="DG658" i="5"/>
  <c r="CA658" i="5"/>
  <c r="DG579" i="5"/>
  <c r="CA579" i="5"/>
  <c r="BD81" i="5"/>
  <c r="CJ81" i="5"/>
  <c r="BD796" i="5"/>
  <c r="CJ796" i="5"/>
  <c r="DG775" i="5"/>
  <c r="CA775" i="5"/>
  <c r="CV146" i="5"/>
  <c r="BP146" i="5"/>
  <c r="CJ832" i="5"/>
  <c r="BD832" i="5"/>
  <c r="BD835" i="5"/>
  <c r="CJ835" i="5"/>
  <c r="CV861" i="5"/>
  <c r="BP861" i="5"/>
  <c r="CJ280" i="5"/>
  <c r="BD280" i="5"/>
  <c r="CA797" i="5"/>
  <c r="DG797" i="5"/>
  <c r="CV640" i="5"/>
  <c r="BP640" i="5"/>
  <c r="CV718" i="5"/>
  <c r="BP718" i="5"/>
  <c r="CV893" i="5"/>
  <c r="BP893" i="5"/>
  <c r="CA44" i="5"/>
  <c r="DG44" i="5"/>
  <c r="DG816" i="5"/>
  <c r="CA816" i="5"/>
  <c r="CV816" i="5"/>
  <c r="BP816" i="5"/>
  <c r="CV379" i="5"/>
  <c r="BP379" i="5"/>
  <c r="CJ902" i="5"/>
  <c r="BD902" i="5"/>
  <c r="CV619" i="5"/>
  <c r="BP619" i="5"/>
  <c r="CJ117" i="5"/>
  <c r="BD117" i="5"/>
  <c r="BD812" i="5"/>
  <c r="CJ812" i="5"/>
  <c r="CJ289" i="5"/>
  <c r="BD289" i="5"/>
  <c r="BP339" i="5"/>
  <c r="CV339" i="5"/>
  <c r="CA984" i="5"/>
  <c r="DG984" i="5"/>
  <c r="DG177" i="5"/>
  <c r="CA177" i="5"/>
  <c r="CV623" i="5"/>
  <c r="BP623" i="5"/>
  <c r="CV479" i="5"/>
  <c r="BP479" i="5"/>
  <c r="CA176" i="5"/>
  <c r="DG176" i="5"/>
  <c r="DG434" i="5"/>
  <c r="CA434" i="5"/>
  <c r="BP333" i="5"/>
  <c r="CV333" i="5"/>
  <c r="DG49" i="5"/>
  <c r="CA49" i="5"/>
  <c r="CA34" i="5"/>
  <c r="DG34" i="5"/>
  <c r="BP324" i="5"/>
  <c r="CV324" i="5"/>
  <c r="CV452" i="5"/>
  <c r="BP452" i="5"/>
  <c r="BD169" i="5"/>
  <c r="CJ169" i="5"/>
  <c r="CV932" i="5"/>
  <c r="BP932" i="5"/>
  <c r="DG43" i="5"/>
  <c r="CA43" i="5"/>
  <c r="CA485" i="5"/>
  <c r="DG485" i="5"/>
  <c r="CV69" i="5"/>
  <c r="BP69" i="5"/>
  <c r="CV408" i="5"/>
  <c r="BP408" i="5"/>
  <c r="CA433" i="5"/>
  <c r="DG433" i="5"/>
  <c r="CJ990" i="5"/>
  <c r="BD990" i="5"/>
  <c r="BD488" i="5"/>
  <c r="CJ488" i="5"/>
  <c r="CV517" i="5"/>
  <c r="BP517" i="5"/>
  <c r="CJ876" i="5"/>
  <c r="BD876" i="5"/>
  <c r="DG193" i="5"/>
  <c r="CA193" i="5"/>
  <c r="CV926" i="5"/>
  <c r="BP926" i="5"/>
  <c r="DG261" i="5"/>
  <c r="CA261" i="5"/>
  <c r="CJ109" i="5"/>
  <c r="BD109" i="5"/>
  <c r="BP870" i="5"/>
  <c r="CV870" i="5"/>
  <c r="DG496" i="5"/>
  <c r="CA496" i="5"/>
  <c r="CV317" i="5"/>
  <c r="BP317" i="5"/>
  <c r="DG960" i="5"/>
  <c r="CA960" i="5"/>
  <c r="BD41" i="5"/>
  <c r="CJ41" i="5"/>
  <c r="BP99" i="5"/>
  <c r="CV99" i="5"/>
  <c r="BD98" i="5"/>
  <c r="CJ98" i="5"/>
  <c r="CJ898" i="5"/>
  <c r="BD898" i="5"/>
  <c r="CJ856" i="5"/>
  <c r="BD856" i="5"/>
  <c r="CJ908" i="5"/>
  <c r="BD908" i="5"/>
  <c r="DG164" i="5"/>
  <c r="CA164" i="5"/>
  <c r="CV194" i="5"/>
  <c r="BP194" i="5"/>
  <c r="CV630" i="5"/>
  <c r="BP630" i="5"/>
  <c r="DG168" i="5"/>
  <c r="CA168" i="5"/>
  <c r="CV265" i="5"/>
  <c r="BP265" i="5"/>
  <c r="BD174" i="5"/>
  <c r="CJ174" i="5"/>
  <c r="CA154" i="5"/>
  <c r="DG154" i="5"/>
  <c r="CJ994" i="5"/>
  <c r="BD994" i="5"/>
  <c r="BP416" i="5"/>
  <c r="CV416" i="5"/>
  <c r="CJ125" i="5"/>
  <c r="BD125" i="5"/>
  <c r="CA888" i="5"/>
  <c r="DG888" i="5"/>
  <c r="BP886" i="5"/>
  <c r="CV886" i="5"/>
  <c r="DG404" i="5"/>
  <c r="CA404" i="5"/>
  <c r="CV544" i="5"/>
  <c r="BP544" i="5"/>
  <c r="BP421" i="5"/>
  <c r="CV421" i="5"/>
  <c r="DG881" i="5"/>
  <c r="CA881" i="5"/>
  <c r="CJ582" i="5"/>
  <c r="BD582" i="5"/>
  <c r="CJ650" i="5"/>
  <c r="BD650" i="5"/>
  <c r="CJ566" i="5"/>
  <c r="BD566" i="5"/>
  <c r="BP392" i="5"/>
  <c r="CV392" i="5"/>
  <c r="CA478" i="5"/>
  <c r="DG478" i="5"/>
  <c r="CA712" i="5"/>
  <c r="DG712" i="5"/>
  <c r="CJ385" i="5"/>
  <c r="BD385" i="5"/>
  <c r="CA535" i="5"/>
  <c r="DG535" i="5"/>
  <c r="CA152" i="5"/>
  <c r="DG152" i="5"/>
  <c r="CJ405" i="5"/>
  <c r="BD405" i="5"/>
  <c r="DG269" i="5"/>
  <c r="CA269" i="5"/>
  <c r="BD621" i="5"/>
  <c r="CJ621" i="5"/>
  <c r="CV282" i="5"/>
  <c r="BP282" i="5"/>
  <c r="BD519" i="5"/>
  <c r="CJ519" i="5"/>
  <c r="DG899" i="5"/>
  <c r="CA899" i="5"/>
  <c r="DG23" i="5"/>
  <c r="CA23" i="5"/>
  <c r="CV622" i="5"/>
  <c r="BP622" i="5"/>
  <c r="CA688" i="5"/>
  <c r="DG688" i="5"/>
  <c r="CJ996" i="5"/>
  <c r="BD996" i="5"/>
  <c r="CJ936" i="5"/>
  <c r="BD936" i="5"/>
  <c r="CV821" i="5"/>
  <c r="BP821" i="5"/>
  <c r="DG171" i="5"/>
  <c r="CA171" i="5"/>
  <c r="BP94" i="5"/>
  <c r="CV94" i="5"/>
  <c r="BP873" i="5"/>
  <c r="CV873" i="5"/>
  <c r="CV248" i="5"/>
  <c r="BP248" i="5"/>
  <c r="CJ732" i="5"/>
  <c r="BD732" i="5"/>
  <c r="BD589" i="5"/>
  <c r="CJ589" i="5"/>
  <c r="DG206" i="5"/>
  <c r="CA206" i="5"/>
  <c r="BP182" i="5"/>
  <c r="CV182" i="5"/>
  <c r="CA657" i="5"/>
  <c r="DG657" i="5"/>
  <c r="CA644" i="5"/>
  <c r="DG644" i="5"/>
  <c r="CV745" i="5"/>
  <c r="BP745" i="5"/>
  <c r="BP330" i="5"/>
  <c r="CV330" i="5"/>
  <c r="DG854" i="5"/>
  <c r="CA854" i="5"/>
  <c r="CV450" i="5"/>
  <c r="BP450" i="5"/>
  <c r="BD93" i="5"/>
  <c r="CJ93" i="5"/>
  <c r="CV101" i="5"/>
  <c r="BP101" i="5"/>
  <c r="BD188" i="5"/>
  <c r="CJ188" i="5"/>
  <c r="CJ501" i="5"/>
  <c r="BD501" i="5"/>
  <c r="CJ273" i="5"/>
  <c r="BD273" i="5"/>
  <c r="CV888" i="5"/>
  <c r="BP888" i="5"/>
  <c r="DG311" i="5"/>
  <c r="CA311" i="5"/>
  <c r="DG846" i="5"/>
  <c r="CA846" i="5"/>
  <c r="BP488" i="5"/>
  <c r="CV488" i="5"/>
  <c r="CA766" i="5"/>
  <c r="DG766" i="5"/>
  <c r="BD100" i="5"/>
  <c r="CJ100" i="5"/>
  <c r="BP629" i="5"/>
  <c r="CV629" i="5"/>
  <c r="CV602" i="5"/>
  <c r="BP602" i="5"/>
  <c r="CJ276" i="5"/>
  <c r="BD276" i="5"/>
  <c r="DG874" i="5"/>
  <c r="CA874" i="5"/>
  <c r="BD672" i="5"/>
  <c r="CJ672" i="5"/>
  <c r="CJ819" i="5"/>
  <c r="BD819" i="5"/>
  <c r="CJ563" i="5"/>
  <c r="BD563" i="5"/>
  <c r="BP848" i="5"/>
  <c r="CV848" i="5"/>
  <c r="CJ1008" i="5"/>
  <c r="BD1008" i="5"/>
  <c r="DG827" i="5"/>
  <c r="CA827" i="5"/>
  <c r="CV631" i="5"/>
  <c r="BP631" i="5"/>
  <c r="DG41" i="5"/>
  <c r="CA41" i="5"/>
  <c r="CJ601" i="5"/>
  <c r="BD601" i="5"/>
  <c r="DG73" i="5"/>
  <c r="CA73" i="5"/>
  <c r="DG450" i="5"/>
  <c r="CA450" i="5"/>
  <c r="CV701" i="5"/>
  <c r="BP701" i="5"/>
  <c r="DG259" i="5"/>
  <c r="CA259" i="5"/>
  <c r="BP877" i="5"/>
  <c r="CV877" i="5"/>
  <c r="DG37" i="5"/>
  <c r="CA37" i="5"/>
  <c r="DG774" i="5"/>
  <c r="CA774" i="5"/>
  <c r="BD623" i="5"/>
  <c r="CJ623" i="5"/>
  <c r="CA457" i="5"/>
  <c r="DG457" i="5"/>
  <c r="DG345" i="5"/>
  <c r="CA345" i="5"/>
  <c r="CA1006" i="5"/>
  <c r="DG1006" i="5"/>
  <c r="BP774" i="5"/>
  <c r="CV774" i="5"/>
  <c r="BP709" i="5"/>
  <c r="CV709" i="5"/>
  <c r="CA379" i="5"/>
  <c r="DG379" i="5"/>
  <c r="DG809" i="5"/>
  <c r="CA809" i="5"/>
  <c r="CJ354" i="5"/>
  <c r="BD354" i="5"/>
  <c r="CJ763" i="5"/>
  <c r="BD763" i="5"/>
  <c r="BP58" i="5"/>
  <c r="CV58" i="5"/>
  <c r="CV361" i="5"/>
  <c r="BP361" i="5"/>
  <c r="CV293" i="5"/>
  <c r="BP293" i="5"/>
  <c r="CA668" i="5"/>
  <c r="DG668" i="5"/>
  <c r="CA865" i="5"/>
  <c r="DG865" i="5"/>
  <c r="BD875" i="5"/>
  <c r="CJ875" i="5"/>
  <c r="BP163" i="5"/>
  <c r="CV163" i="5"/>
  <c r="CA189" i="5"/>
  <c r="DG189" i="5"/>
  <c r="CA83" i="5"/>
  <c r="DG83" i="5"/>
  <c r="BD434" i="5"/>
  <c r="CJ434" i="5"/>
  <c r="DG17" i="5"/>
  <c r="CA17" i="5"/>
  <c r="DG432" i="5"/>
  <c r="CA432" i="5"/>
  <c r="CJ242" i="5"/>
  <c r="BD242" i="5"/>
  <c r="CJ890" i="5"/>
  <c r="BD890" i="5"/>
  <c r="CV1010" i="5"/>
  <c r="BP1010" i="5"/>
  <c r="CV698" i="5"/>
  <c r="BP698" i="5"/>
  <c r="BD177" i="5"/>
  <c r="CJ177" i="5"/>
  <c r="CA116" i="5"/>
  <c r="DG116" i="5"/>
  <c r="CA466" i="5"/>
  <c r="DG466" i="5"/>
  <c r="DG554" i="5"/>
  <c r="CA554" i="5"/>
  <c r="BP909" i="5"/>
  <c r="CV909" i="5"/>
  <c r="BP296" i="5"/>
  <c r="CV296" i="5"/>
  <c r="BD421" i="5"/>
  <c r="CJ421" i="5"/>
  <c r="CA188" i="5"/>
  <c r="DG188" i="5"/>
  <c r="CA504" i="5"/>
  <c r="DG504" i="5"/>
  <c r="CA180" i="5"/>
  <c r="DG180" i="5"/>
  <c r="CA693" i="5"/>
  <c r="DG693" i="5"/>
  <c r="CJ256" i="5"/>
  <c r="BD256" i="5"/>
  <c r="BD298" i="5"/>
  <c r="CJ298" i="5"/>
  <c r="DG238" i="5"/>
  <c r="CA238" i="5"/>
  <c r="CA1005" i="5"/>
  <c r="DG1005" i="5"/>
  <c r="CA60" i="5"/>
  <c r="DG60" i="5"/>
  <c r="CA814" i="5"/>
  <c r="DG814" i="5"/>
  <c r="DG914" i="5"/>
  <c r="CA914" i="5"/>
  <c r="BP413" i="5"/>
  <c r="CV413" i="5"/>
  <c r="CJ671" i="5"/>
  <c r="BD671" i="5"/>
  <c r="BD524" i="5"/>
  <c r="CJ524" i="5"/>
  <c r="CJ955" i="5"/>
  <c r="BD955" i="5"/>
  <c r="BP795" i="5"/>
  <c r="CV795" i="5"/>
  <c r="CV250" i="5"/>
  <c r="BP250" i="5"/>
  <c r="CA318" i="5"/>
  <c r="DG318" i="5"/>
  <c r="DJ42" i="5"/>
  <c r="CW42" i="5"/>
  <c r="BD427" i="5"/>
  <c r="CJ427" i="5"/>
  <c r="BD433" i="5"/>
  <c r="CJ433" i="5"/>
  <c r="CV790" i="5"/>
  <c r="BP790" i="5"/>
  <c r="DG701" i="5"/>
  <c r="CA701" i="5"/>
  <c r="CJ396" i="5"/>
  <c r="BD396" i="5"/>
  <c r="CV832" i="5"/>
  <c r="BP832" i="5"/>
  <c r="CV918" i="5"/>
  <c r="BP918" i="5"/>
  <c r="DG451" i="5"/>
  <c r="CA451" i="5"/>
  <c r="BP526" i="5"/>
  <c r="CV526" i="5"/>
  <c r="DG313" i="5"/>
  <c r="CA313" i="5"/>
  <c r="BD463" i="5"/>
  <c r="CJ463" i="5"/>
  <c r="DG323" i="5"/>
  <c r="CA323" i="5"/>
  <c r="CJ216" i="5"/>
  <c r="BD216" i="5"/>
  <c r="CJ136" i="5"/>
  <c r="BD136" i="5"/>
  <c r="BD860" i="5"/>
  <c r="CJ860" i="5"/>
  <c r="CJ422" i="5"/>
  <c r="BD422" i="5"/>
  <c r="DG106" i="5"/>
  <c r="CA106" i="5"/>
  <c r="CV295" i="5"/>
  <c r="BP295" i="5"/>
  <c r="BD760" i="5"/>
  <c r="CJ760" i="5"/>
  <c r="DG438" i="5"/>
  <c r="CA438" i="5"/>
  <c r="CJ838" i="5"/>
  <c r="BD838" i="5"/>
  <c r="BD225" i="5"/>
  <c r="CJ225" i="5"/>
  <c r="CV377" i="5"/>
  <c r="BP377" i="5"/>
  <c r="DG134" i="5"/>
  <c r="CA134" i="5"/>
  <c r="CA957" i="5"/>
  <c r="DG957" i="5"/>
  <c r="BP985" i="5"/>
  <c r="CV985" i="5"/>
  <c r="BD153" i="5"/>
  <c r="CJ153" i="5"/>
  <c r="CJ951" i="5"/>
  <c r="BD951" i="5"/>
  <c r="BD36" i="5"/>
  <c r="CJ36" i="5"/>
  <c r="CV951" i="5"/>
  <c r="BP951" i="5"/>
  <c r="CA759" i="5"/>
  <c r="DG759" i="5"/>
  <c r="CA785" i="5"/>
  <c r="DG785" i="5"/>
  <c r="BP231" i="5"/>
  <c r="CV231" i="5"/>
  <c r="BP1003" i="5"/>
  <c r="CV1003" i="5"/>
  <c r="BP131" i="5"/>
  <c r="CV131" i="5"/>
  <c r="CV469" i="5"/>
  <c r="BP469" i="5"/>
  <c r="BP590" i="5"/>
  <c r="CV590" i="5"/>
  <c r="CA666" i="5"/>
  <c r="DG666" i="5"/>
  <c r="CA953" i="5"/>
  <c r="DG953" i="5"/>
  <c r="BD163" i="5"/>
  <c r="CJ163" i="5"/>
  <c r="CA417" i="5"/>
  <c r="DG417" i="5"/>
  <c r="BD394" i="5"/>
  <c r="CJ394" i="5"/>
  <c r="BP907" i="5"/>
  <c r="CV907" i="5"/>
  <c r="BP161" i="5"/>
  <c r="CV161" i="5"/>
  <c r="BD664" i="5"/>
  <c r="CJ664" i="5"/>
  <c r="BP561" i="5"/>
  <c r="CV561" i="5"/>
  <c r="CJ695" i="5"/>
  <c r="BD695" i="5"/>
  <c r="DG889" i="5"/>
  <c r="CA889" i="5"/>
  <c r="CA552" i="5"/>
  <c r="DG552" i="5"/>
  <c r="BP524" i="5"/>
  <c r="CV524" i="5"/>
  <c r="BD56" i="5"/>
  <c r="CJ56" i="5"/>
  <c r="CA673" i="5"/>
  <c r="DG673" i="5"/>
  <c r="CJ540" i="5"/>
  <c r="BD540" i="5"/>
  <c r="CA382" i="5"/>
  <c r="DG382" i="5"/>
  <c r="BD865" i="5"/>
  <c r="CJ865" i="5"/>
  <c r="DG736" i="5"/>
  <c r="CA736" i="5"/>
  <c r="CA364" i="5"/>
  <c r="DG364" i="5"/>
  <c r="BD246" i="5"/>
  <c r="CJ246" i="5"/>
  <c r="CA559" i="5"/>
  <c r="DG559" i="5"/>
  <c r="CJ584" i="5"/>
  <c r="BD584" i="5"/>
  <c r="CA22" i="5"/>
  <c r="DG22" i="5"/>
  <c r="CJ717" i="5"/>
  <c r="BD717" i="5"/>
  <c r="BP710" i="5"/>
  <c r="CV710" i="5"/>
  <c r="CV226" i="5"/>
  <c r="BP226" i="5"/>
  <c r="CJ693" i="5"/>
  <c r="BD693" i="5"/>
  <c r="BD590" i="5"/>
  <c r="CJ590" i="5"/>
  <c r="CJ412" i="5"/>
  <c r="BD412" i="5"/>
  <c r="BP219" i="5"/>
  <c r="CV219" i="5"/>
  <c r="BD655" i="5"/>
  <c r="CJ655" i="5"/>
  <c r="BP203" i="5"/>
  <c r="CV203" i="5"/>
  <c r="DG820" i="5"/>
  <c r="CA820" i="5"/>
  <c r="DG627" i="5"/>
  <c r="CA627" i="5"/>
  <c r="BD917" i="5"/>
  <c r="CJ917" i="5"/>
  <c r="DG222" i="5"/>
  <c r="CA222" i="5"/>
  <c r="BP322" i="5"/>
  <c r="CV322" i="5"/>
  <c r="CV253" i="5"/>
  <c r="BP253" i="5"/>
  <c r="BP336" i="5"/>
  <c r="CV336" i="5"/>
  <c r="CA724" i="5"/>
  <c r="DG724" i="5"/>
  <c r="BP810" i="5"/>
  <c r="CV810" i="5"/>
  <c r="CJ882" i="5"/>
  <c r="BD882" i="5"/>
  <c r="BP149" i="5"/>
  <c r="CV149" i="5"/>
  <c r="CJ291" i="5"/>
  <c r="BD291" i="5"/>
  <c r="DG967" i="5"/>
  <c r="CA967" i="5"/>
  <c r="DG132" i="5"/>
  <c r="CA132" i="5"/>
  <c r="CJ198" i="5"/>
  <c r="BD198" i="5"/>
  <c r="CA375" i="5"/>
  <c r="DG375" i="5"/>
  <c r="CJ572" i="5"/>
  <c r="BD572" i="5"/>
  <c r="CJ646" i="5"/>
  <c r="BD646" i="5"/>
  <c r="CJ773" i="5"/>
  <c r="BD773" i="5"/>
  <c r="CJ836" i="5"/>
  <c r="BD836" i="5"/>
  <c r="DG231" i="5"/>
  <c r="CA231" i="5"/>
  <c r="BP240" i="5"/>
  <c r="CV240" i="5"/>
  <c r="CJ257" i="5"/>
  <c r="BD257" i="5"/>
  <c r="BP476" i="5"/>
  <c r="CV476" i="5"/>
  <c r="CA758" i="5"/>
  <c r="DG758" i="5"/>
  <c r="CJ233" i="5"/>
  <c r="BD233" i="5"/>
  <c r="BD925" i="5"/>
  <c r="CJ925" i="5"/>
  <c r="CV780" i="5"/>
  <c r="BP780" i="5"/>
  <c r="CV402" i="5"/>
  <c r="BP402" i="5"/>
  <c r="CJ817" i="5"/>
  <c r="BD817" i="5"/>
  <c r="CJ840" i="5"/>
  <c r="BD840" i="5"/>
  <c r="CV533" i="5"/>
  <c r="BP533" i="5"/>
  <c r="CJ861" i="5"/>
  <c r="BD861" i="5"/>
  <c r="DG430" i="5"/>
  <c r="CA430" i="5"/>
  <c r="DG980" i="5"/>
  <c r="CA980" i="5"/>
  <c r="BD864" i="5"/>
  <c r="CJ864" i="5"/>
  <c r="CV596" i="5"/>
  <c r="BP596" i="5"/>
  <c r="CJ971" i="5"/>
  <c r="BD971" i="5"/>
  <c r="CV434" i="5"/>
  <c r="BP434" i="5"/>
  <c r="DG170" i="5"/>
  <c r="CA170" i="5"/>
  <c r="CA995" i="5"/>
  <c r="DG995" i="5"/>
  <c r="CJ872" i="5"/>
  <c r="BD872" i="5"/>
  <c r="BD870" i="5"/>
  <c r="CJ870" i="5"/>
  <c r="BD295" i="5"/>
  <c r="CJ295" i="5"/>
  <c r="CV169" i="5"/>
  <c r="BP169" i="5"/>
  <c r="CA778" i="5"/>
  <c r="DG778" i="5"/>
  <c r="CJ533" i="5"/>
  <c r="BD533" i="5"/>
  <c r="BP192" i="5"/>
  <c r="CV192" i="5"/>
  <c r="CJ579" i="5"/>
  <c r="BD579" i="5"/>
  <c r="CJ759" i="5"/>
  <c r="BD759" i="5"/>
  <c r="BD250" i="5"/>
  <c r="CJ250" i="5"/>
  <c r="CV880" i="5"/>
  <c r="BP880" i="5"/>
  <c r="CJ783" i="5"/>
  <c r="BD783" i="5"/>
  <c r="DG824" i="5"/>
  <c r="CA824" i="5"/>
  <c r="BP348" i="5"/>
  <c r="CV348" i="5"/>
  <c r="CA342" i="5"/>
  <c r="DG342" i="5"/>
  <c r="BD490" i="5"/>
  <c r="CJ490" i="5"/>
  <c r="BP31" i="5"/>
  <c r="CV31" i="5"/>
  <c r="BD651" i="5"/>
  <c r="CJ651" i="5"/>
  <c r="CV904" i="5"/>
  <c r="BP904" i="5"/>
  <c r="CV1012" i="5"/>
  <c r="BP1012" i="5"/>
  <c r="BP994" i="5"/>
  <c r="CV994" i="5"/>
  <c r="CJ259" i="5"/>
  <c r="BD259" i="5"/>
  <c r="BP639" i="5"/>
  <c r="CV639" i="5"/>
  <c r="CV826" i="5"/>
  <c r="BP826" i="5"/>
  <c r="DG59" i="5"/>
  <c r="CA59" i="5"/>
  <c r="DG524" i="5"/>
  <c r="CA524" i="5"/>
  <c r="DG638" i="5"/>
  <c r="CA638" i="5"/>
  <c r="DG754" i="5"/>
  <c r="CA754" i="5"/>
  <c r="CA427" i="5"/>
  <c r="DG427" i="5"/>
  <c r="BP176" i="5"/>
  <c r="CV176" i="5"/>
  <c r="DG182" i="5"/>
  <c r="CA182" i="5"/>
  <c r="CV551" i="5"/>
  <c r="BP551" i="5"/>
  <c r="BP409" i="5"/>
  <c r="CV409" i="5"/>
  <c r="BD497" i="5"/>
  <c r="CJ497" i="5"/>
  <c r="BP656" i="5"/>
  <c r="CV656" i="5"/>
  <c r="CJ966" i="5"/>
  <c r="BD966" i="5"/>
  <c r="BD738" i="5"/>
  <c r="CJ738" i="5"/>
  <c r="BD504" i="5"/>
  <c r="CJ504" i="5"/>
  <c r="CJ892" i="5"/>
  <c r="BD892" i="5"/>
  <c r="CA563" i="5"/>
  <c r="DG563" i="5"/>
  <c r="CV741" i="5"/>
  <c r="BP741" i="5"/>
  <c r="DG891" i="5"/>
  <c r="CA891" i="5"/>
  <c r="BD867" i="5"/>
  <c r="CJ867" i="5"/>
  <c r="BP512" i="5"/>
  <c r="CV512" i="5"/>
  <c r="CV16" i="5"/>
  <c r="BP16" i="5"/>
  <c r="CJ749" i="5"/>
  <c r="BD749" i="5"/>
  <c r="CV301" i="5"/>
  <c r="BP301" i="5"/>
  <c r="BD722" i="5"/>
  <c r="CJ722" i="5"/>
  <c r="CV714" i="5"/>
  <c r="BP714" i="5"/>
  <c r="BD958" i="5"/>
  <c r="CJ958" i="5"/>
  <c r="CA572" i="5"/>
  <c r="DG572" i="5"/>
  <c r="CA834" i="5"/>
  <c r="DG834" i="5"/>
  <c r="BP338" i="5"/>
  <c r="CV338" i="5"/>
  <c r="DG255" i="5"/>
  <c r="CA255" i="5"/>
  <c r="DG232" i="5"/>
  <c r="CA232" i="5"/>
  <c r="BP593" i="5"/>
  <c r="CV593" i="5"/>
  <c r="DG565" i="5"/>
  <c r="CA565" i="5"/>
  <c r="CA786" i="5"/>
  <c r="DG786" i="5"/>
  <c r="CA952" i="5"/>
  <c r="DG952" i="5"/>
  <c r="BD68" i="5"/>
  <c r="CJ68" i="5"/>
  <c r="BD815" i="5"/>
  <c r="CJ815" i="5"/>
  <c r="DG907" i="5"/>
  <c r="CA907" i="5"/>
  <c r="BP815" i="5"/>
  <c r="CV815" i="5"/>
  <c r="M29" i="3"/>
  <c r="M31" i="3"/>
  <c r="CJ470" i="5"/>
  <c r="BD470" i="5"/>
  <c r="CV700" i="5"/>
  <c r="BP700" i="5"/>
  <c r="DH198" i="5"/>
  <c r="DK198" i="5"/>
  <c r="CV772" i="5"/>
  <c r="BP772" i="5"/>
  <c r="DG511" i="5"/>
  <c r="CA511" i="5"/>
  <c r="CJ254" i="5"/>
  <c r="BD254" i="5"/>
  <c r="DG613" i="5"/>
  <c r="CA613" i="5"/>
  <c r="CV587" i="5"/>
  <c r="BP587" i="5"/>
  <c r="CV119" i="5"/>
  <c r="BP119" i="5"/>
  <c r="DG879" i="5"/>
  <c r="CA879" i="5"/>
  <c r="CV509" i="5"/>
  <c r="BP509" i="5"/>
  <c r="CV636" i="5"/>
  <c r="BP636" i="5"/>
  <c r="CJ814" i="5"/>
  <c r="BD814" i="5"/>
  <c r="DG55" i="5"/>
  <c r="CA55" i="5"/>
  <c r="CJ278" i="5"/>
  <c r="BD278" i="5"/>
  <c r="BP195" i="5"/>
  <c r="CV195" i="5"/>
  <c r="BP344" i="5"/>
  <c r="CV344" i="5"/>
  <c r="BP705" i="5"/>
  <c r="CV705" i="5"/>
  <c r="CJ574" i="5"/>
  <c r="BD574" i="5"/>
  <c r="CJ778" i="5"/>
  <c r="BD778" i="5"/>
  <c r="DG230" i="5"/>
  <c r="CA230" i="5"/>
  <c r="DG514" i="5"/>
  <c r="CA514" i="5"/>
  <c r="CV83" i="5"/>
  <c r="BP83" i="5"/>
  <c r="BP18" i="5"/>
  <c r="CV18" i="5"/>
  <c r="BP766" i="5"/>
  <c r="CV766" i="5"/>
  <c r="CA443" i="5"/>
  <c r="DG443" i="5"/>
  <c r="CA355" i="5"/>
  <c r="DG355" i="5"/>
  <c r="CA593" i="5"/>
  <c r="DG593" i="5"/>
  <c r="CA456" i="5"/>
  <c r="DG456" i="5"/>
  <c r="BD437" i="5"/>
  <c r="CJ437" i="5"/>
  <c r="BP427" i="5"/>
  <c r="CV427" i="5"/>
  <c r="BP209" i="5"/>
  <c r="CV209" i="5"/>
  <c r="BD845" i="5"/>
  <c r="CJ845" i="5"/>
  <c r="DG197" i="5"/>
  <c r="CA197" i="5"/>
  <c r="BP26" i="5"/>
  <c r="CV26" i="5"/>
  <c r="BP172" i="5"/>
  <c r="CV172" i="5"/>
  <c r="CA755" i="5"/>
  <c r="DG755" i="5"/>
  <c r="BP979" i="5"/>
  <c r="CV979" i="5"/>
  <c r="CA464" i="5"/>
  <c r="DG464" i="5"/>
  <c r="CA522" i="5"/>
  <c r="DG522" i="5"/>
  <c r="BP530" i="5"/>
  <c r="CV530" i="5"/>
  <c r="BP211" i="5"/>
  <c r="CV211" i="5"/>
  <c r="BP225" i="5"/>
  <c r="CV225" i="5"/>
  <c r="BP153" i="5"/>
  <c r="CV153" i="5"/>
  <c r="CA651" i="5"/>
  <c r="DG651" i="5"/>
  <c r="DG262" i="5"/>
  <c r="CA262" i="5"/>
  <c r="CA707" i="5"/>
  <c r="DG707" i="5"/>
  <c r="BD338" i="5"/>
  <c r="CJ338" i="5"/>
  <c r="BD76" i="5"/>
  <c r="CJ76" i="5"/>
  <c r="BD696" i="5"/>
  <c r="CJ696" i="5"/>
  <c r="BD719" i="5"/>
  <c r="CJ719" i="5"/>
  <c r="DG904" i="5"/>
  <c r="CA904" i="5"/>
  <c r="BP758" i="5"/>
  <c r="CV758" i="5"/>
  <c r="DG597" i="5"/>
  <c r="CA597" i="5"/>
  <c r="CA993" i="5"/>
  <c r="DG993" i="5"/>
  <c r="DG971" i="5"/>
  <c r="CA971" i="5"/>
  <c r="BD180" i="5"/>
  <c r="CJ180" i="5"/>
  <c r="BD78" i="5"/>
  <c r="CJ78" i="5"/>
  <c r="CV220" i="5"/>
  <c r="BP220" i="5"/>
  <c r="BD395" i="5"/>
  <c r="CJ395" i="5"/>
  <c r="DJ46" i="5"/>
  <c r="CW46" i="5"/>
  <c r="BD54" i="5"/>
  <c r="CJ54" i="5"/>
  <c r="DG561" i="5"/>
  <c r="CA561" i="5"/>
  <c r="CJ663" i="5"/>
  <c r="BD663" i="5"/>
  <c r="BP829" i="5"/>
  <c r="CV829" i="5"/>
  <c r="CA258" i="5"/>
  <c r="DG258" i="5"/>
  <c r="DJ28" i="5"/>
  <c r="CW28" i="5"/>
  <c r="DG987" i="5"/>
  <c r="CA987" i="5"/>
  <c r="BD960" i="5"/>
  <c r="CJ960" i="5"/>
  <c r="BD425" i="5"/>
  <c r="CJ425" i="5"/>
  <c r="BD853" i="5"/>
  <c r="CJ853" i="5"/>
  <c r="BP674" i="5"/>
  <c r="CV674" i="5"/>
  <c r="CA713" i="5"/>
  <c r="DG713" i="5"/>
  <c r="CA951" i="5"/>
  <c r="DG951" i="5"/>
  <c r="BP944" i="5"/>
  <c r="CV944" i="5"/>
  <c r="CV467" i="5"/>
  <c r="BP467" i="5"/>
  <c r="DG533" i="5"/>
  <c r="CA533" i="5"/>
  <c r="DG285" i="5"/>
  <c r="CA285" i="5"/>
  <c r="DG35" i="5"/>
  <c r="CA35" i="5"/>
  <c r="DG794" i="5"/>
  <c r="CA794" i="5"/>
  <c r="CJ616" i="5"/>
  <c r="BD616" i="5"/>
  <c r="CJ160" i="5"/>
  <c r="BD160" i="5"/>
  <c r="BD848" i="5"/>
  <c r="CJ848" i="5"/>
  <c r="DG909" i="5"/>
  <c r="CA909" i="5"/>
  <c r="CV422" i="5"/>
  <c r="BP422" i="5"/>
  <c r="CA847" i="5"/>
  <c r="DG847" i="5"/>
  <c r="DG905" i="5"/>
  <c r="CA905" i="5"/>
  <c r="CJ283" i="5"/>
  <c r="BD283" i="5"/>
  <c r="BD885" i="5"/>
  <c r="CJ885" i="5"/>
  <c r="CV632" i="5"/>
  <c r="BP632" i="5"/>
  <c r="BP168" i="5"/>
  <c r="CV168" i="5"/>
  <c r="CJ162" i="5"/>
  <c r="BD162" i="5"/>
  <c r="BP197" i="5"/>
  <c r="CV197" i="5"/>
  <c r="DG97" i="5"/>
  <c r="CA97" i="5"/>
  <c r="BD788" i="5"/>
  <c r="CJ788" i="5"/>
  <c r="DG33" i="5"/>
  <c r="CA33" i="5"/>
  <c r="CJ928" i="5"/>
  <c r="BD928" i="5"/>
  <c r="CV966" i="5"/>
  <c r="BP966" i="5"/>
  <c r="CV856" i="5"/>
  <c r="BP856" i="5"/>
  <c r="CJ1001" i="5"/>
  <c r="BD1001" i="5"/>
  <c r="CJ457" i="5"/>
  <c r="BD457" i="5"/>
  <c r="CJ558" i="5"/>
  <c r="BD558" i="5"/>
  <c r="BP246" i="5"/>
  <c r="CV246" i="5"/>
  <c r="CV75" i="5"/>
  <c r="BP75" i="5"/>
  <c r="CA477" i="5"/>
  <c r="DG477" i="5"/>
  <c r="BP881" i="5"/>
  <c r="CV881" i="5"/>
  <c r="DG972" i="5"/>
  <c r="CA972" i="5"/>
  <c r="CV398" i="5"/>
  <c r="BP398" i="5"/>
  <c r="CJ455" i="5"/>
  <c r="BD455" i="5"/>
  <c r="CJ699" i="5"/>
  <c r="BD699" i="5"/>
  <c r="CA481" i="5"/>
  <c r="DG481" i="5"/>
  <c r="CV210" i="5"/>
  <c r="BP210" i="5"/>
  <c r="DG553" i="5"/>
  <c r="CA553" i="5"/>
  <c r="CV836" i="5"/>
  <c r="BP836" i="5"/>
  <c r="CJ894" i="5"/>
  <c r="BD894" i="5"/>
  <c r="BP500" i="5"/>
  <c r="CV500" i="5"/>
  <c r="CV493" i="5"/>
  <c r="BP493" i="5"/>
  <c r="BP812" i="5"/>
  <c r="CV812" i="5"/>
  <c r="CV996" i="5"/>
  <c r="BP996" i="5"/>
  <c r="BP397" i="5"/>
  <c r="CV397" i="5"/>
  <c r="CV299" i="5"/>
  <c r="BP299" i="5"/>
  <c r="BD972" i="5"/>
  <c r="CJ972" i="5"/>
  <c r="CJ442" i="5"/>
  <c r="BD442" i="5"/>
  <c r="CJ341" i="5"/>
  <c r="BD341" i="5"/>
  <c r="BD85" i="5"/>
  <c r="CJ85" i="5"/>
  <c r="CV121" i="5"/>
  <c r="BP121" i="5"/>
  <c r="CA806" i="5"/>
  <c r="DG806" i="5"/>
  <c r="BP186" i="5"/>
  <c r="CV186" i="5"/>
  <c r="CA140" i="5"/>
  <c r="DG140" i="5"/>
  <c r="CV579" i="5"/>
  <c r="BP579" i="5"/>
  <c r="CA783" i="5"/>
  <c r="DG783" i="5"/>
  <c r="DG523" i="5"/>
  <c r="CA523" i="5"/>
  <c r="CJ635" i="5"/>
  <c r="BD635" i="5"/>
  <c r="CJ107" i="5"/>
  <c r="BD107" i="5"/>
  <c r="CV600" i="5"/>
  <c r="BP600" i="5"/>
  <c r="BP173" i="5"/>
  <c r="CV173" i="5"/>
  <c r="CA490" i="5"/>
  <c r="DG490" i="5"/>
  <c r="CJ305" i="5"/>
  <c r="BD305" i="5"/>
  <c r="BP120" i="5"/>
  <c r="CV120" i="5"/>
  <c r="CA676" i="5"/>
  <c r="DG676" i="5"/>
  <c r="CJ67" i="5"/>
  <c r="BD67" i="5"/>
  <c r="BD96" i="5"/>
  <c r="CJ96" i="5"/>
  <c r="BD37" i="5"/>
  <c r="CJ37" i="5"/>
  <c r="CJ267" i="5"/>
  <c r="BD267" i="5"/>
  <c r="BP118" i="5"/>
  <c r="CV118" i="5"/>
  <c r="DG173" i="5"/>
  <c r="CA173" i="5"/>
  <c r="BP303" i="5"/>
  <c r="CV303" i="5"/>
  <c r="CA338" i="5"/>
  <c r="DG338" i="5"/>
  <c r="CJ634" i="5"/>
  <c r="BD634" i="5"/>
  <c r="CA805" i="5"/>
  <c r="DG805" i="5"/>
  <c r="CJ926" i="5"/>
  <c r="BD926" i="5"/>
  <c r="CA145" i="5"/>
  <c r="DG145" i="5"/>
  <c r="CV662" i="5"/>
  <c r="BP662" i="5"/>
  <c r="CJ513" i="5"/>
  <c r="BD513" i="5"/>
  <c r="DG19" i="5"/>
  <c r="CA19" i="5"/>
  <c r="CJ175" i="5"/>
  <c r="BD175" i="5"/>
  <c r="CV399" i="5"/>
  <c r="BP399" i="5"/>
  <c r="CV702" i="5"/>
  <c r="BP702" i="5"/>
  <c r="DG71" i="5"/>
  <c r="CA71" i="5"/>
  <c r="L30" i="3"/>
  <c r="L32" i="3" s="1"/>
  <c r="L34" i="3" s="1"/>
  <c r="BD302" i="5"/>
  <c r="CJ302" i="5"/>
  <c r="BP789" i="5"/>
  <c r="CV789" i="5"/>
  <c r="CA220" i="5"/>
  <c r="DG220" i="5"/>
  <c r="CJ238" i="5"/>
  <c r="BD238" i="5"/>
  <c r="CJ984" i="5"/>
  <c r="BD984" i="5"/>
  <c r="BP449" i="5"/>
  <c r="CV449" i="5"/>
  <c r="DG623" i="5"/>
  <c r="CA623" i="5"/>
  <c r="CA768" i="5"/>
  <c r="DG768" i="5"/>
  <c r="DG459" i="5"/>
  <c r="CA459" i="5"/>
  <c r="BD923" i="5"/>
  <c r="CJ923" i="5"/>
  <c r="CV747" i="5"/>
  <c r="BP747" i="5"/>
  <c r="BD953" i="5"/>
  <c r="CJ953" i="5"/>
  <c r="DG950" i="5"/>
  <c r="CA950" i="5"/>
  <c r="CA233" i="5"/>
  <c r="DG233" i="5"/>
  <c r="CA646" i="5"/>
  <c r="DG646" i="5"/>
  <c r="CV198" i="5"/>
  <c r="BP198" i="5"/>
  <c r="CA582" i="5"/>
  <c r="DG582" i="5"/>
  <c r="CA594" i="5"/>
  <c r="DG594" i="5"/>
  <c r="CA260" i="5"/>
  <c r="DG260" i="5"/>
  <c r="CJ900" i="5"/>
  <c r="BD900" i="5"/>
  <c r="BD795" i="5"/>
  <c r="CJ795" i="5"/>
  <c r="CA781" i="5"/>
  <c r="DG781" i="5"/>
  <c r="BD688" i="5"/>
  <c r="CJ688" i="5"/>
  <c r="CA682" i="5"/>
  <c r="DG682" i="5"/>
  <c r="CA543" i="5"/>
  <c r="DG543" i="5"/>
  <c r="CA429" i="5"/>
  <c r="DG429" i="5"/>
  <c r="BD435" i="5"/>
  <c r="CJ435" i="5"/>
  <c r="BP694" i="5"/>
  <c r="CV694" i="5"/>
  <c r="BP784" i="5"/>
  <c r="CV784" i="5"/>
  <c r="DG989" i="5"/>
  <c r="CA989" i="5"/>
  <c r="BP180" i="5"/>
  <c r="CV180" i="5"/>
  <c r="L12" i="3"/>
  <c r="L14" i="3" s="1"/>
  <c r="L16" i="3" s="1"/>
  <c r="DG698" i="5"/>
  <c r="CA698" i="5"/>
  <c r="CV975" i="5"/>
  <c r="BP975" i="5"/>
  <c r="DG567" i="5"/>
  <c r="CA567" i="5"/>
  <c r="BD764" i="5"/>
  <c r="CJ764" i="5"/>
  <c r="BD45" i="5"/>
  <c r="CJ45" i="5"/>
  <c r="CV806" i="5"/>
  <c r="BP806" i="5"/>
  <c r="BD377" i="5"/>
  <c r="CJ377" i="5"/>
  <c r="CJ964" i="5"/>
  <c r="BD964" i="5"/>
  <c r="DG531" i="5"/>
  <c r="CA531" i="5"/>
  <c r="BP490" i="5"/>
  <c r="CV490" i="5"/>
  <c r="CA336" i="5"/>
  <c r="DG336" i="5"/>
  <c r="CV1008" i="5"/>
  <c r="BP1008" i="5"/>
  <c r="BP967" i="5"/>
  <c r="CV967" i="5"/>
  <c r="CJ644" i="5"/>
  <c r="BD644" i="5"/>
  <c r="BP357" i="5"/>
  <c r="CV357" i="5"/>
  <c r="DG305" i="5"/>
  <c r="CA305" i="5"/>
  <c r="BP254" i="5"/>
  <c r="CV254" i="5"/>
  <c r="BP15" i="5"/>
  <c r="CV15" i="5"/>
  <c r="BD25" i="5"/>
  <c r="CJ25" i="5"/>
  <c r="CJ577" i="5"/>
  <c r="BD577" i="5"/>
  <c r="CA153" i="5"/>
  <c r="DG153" i="5"/>
  <c r="DG930" i="5"/>
  <c r="CA930" i="5"/>
  <c r="BP764" i="5"/>
  <c r="CV764" i="5"/>
  <c r="BD184" i="5"/>
  <c r="CJ184" i="5"/>
  <c r="BP316" i="5"/>
  <c r="CV316" i="5"/>
  <c r="CJ962" i="5"/>
  <c r="BD962" i="5"/>
  <c r="CV179" i="5"/>
  <c r="BP179" i="5"/>
  <c r="BD901" i="5"/>
  <c r="CJ901" i="5"/>
  <c r="BP522" i="5"/>
  <c r="CV522" i="5"/>
  <c r="CV1002" i="5"/>
  <c r="BP1002" i="5"/>
  <c r="BD51" i="5"/>
  <c r="CJ51" i="5"/>
  <c r="BD329" i="5"/>
  <c r="CJ329" i="5"/>
  <c r="BP107" i="5"/>
  <c r="CV107" i="5"/>
  <c r="DG920" i="5"/>
  <c r="CA920" i="5"/>
  <c r="BP752" i="5"/>
  <c r="CV752" i="5"/>
  <c r="DG901" i="5"/>
  <c r="CA901" i="5"/>
  <c r="CV505" i="5"/>
  <c r="BP505" i="5"/>
  <c r="CA141" i="5"/>
  <c r="DG141" i="5"/>
  <c r="CJ794" i="5"/>
  <c r="BD794" i="5"/>
  <c r="BP874" i="5"/>
  <c r="CV874" i="5"/>
  <c r="BD306" i="5"/>
  <c r="CJ306" i="5"/>
  <c r="CJ400" i="5"/>
  <c r="BD400" i="5"/>
  <c r="BP492" i="5"/>
  <c r="CV492" i="5"/>
  <c r="BD324" i="5"/>
  <c r="CJ324" i="5"/>
  <c r="CA859" i="5"/>
  <c r="DG859" i="5"/>
  <c r="CJ130" i="5"/>
  <c r="BD130" i="5"/>
  <c r="BP238" i="5"/>
  <c r="CV238" i="5"/>
  <c r="CJ632" i="5"/>
  <c r="BD632" i="5"/>
  <c r="DG29" i="5"/>
  <c r="CA29" i="5"/>
  <c r="BP545" i="5"/>
  <c r="CV545" i="5"/>
  <c r="CJ626" i="5"/>
  <c r="BD626" i="5"/>
  <c r="CA370" i="5"/>
  <c r="DG370" i="5"/>
  <c r="CV946" i="5"/>
  <c r="BP946" i="5"/>
  <c r="CV410" i="5"/>
  <c r="BP410" i="5"/>
  <c r="BD106" i="5"/>
  <c r="CJ106" i="5"/>
  <c r="CJ260" i="5"/>
  <c r="BD260" i="5"/>
  <c r="CJ408" i="5"/>
  <c r="BD408" i="5"/>
  <c r="CV573" i="5"/>
  <c r="BP573" i="5"/>
  <c r="CV264" i="5"/>
  <c r="BP264" i="5"/>
  <c r="CJ472" i="5"/>
  <c r="BD472" i="5"/>
  <c r="CJ598" i="5"/>
  <c r="BD598" i="5"/>
  <c r="CV838" i="5"/>
  <c r="BP838" i="5"/>
  <c r="DG632" i="5"/>
  <c r="CA632" i="5"/>
  <c r="BD701" i="5"/>
  <c r="CJ701" i="5"/>
  <c r="DG400" i="5"/>
  <c r="CA400" i="5"/>
  <c r="BP943" i="5"/>
  <c r="CV943" i="5"/>
  <c r="CV507" i="5"/>
  <c r="BP507" i="5"/>
  <c r="BP112" i="5"/>
  <c r="CV112" i="5"/>
  <c r="CJ426" i="5"/>
  <c r="BD426" i="5"/>
  <c r="CV432" i="5"/>
  <c r="BP432" i="5"/>
  <c r="BD444" i="5"/>
  <c r="CJ444" i="5"/>
  <c r="CJ399" i="5"/>
  <c r="BD399" i="5"/>
  <c r="CA348" i="5"/>
  <c r="DG348" i="5"/>
  <c r="BD43" i="5"/>
  <c r="CJ43" i="5"/>
  <c r="BP37" i="5"/>
  <c r="CV37" i="5"/>
  <c r="CV936" i="5"/>
  <c r="BP936" i="5"/>
  <c r="BD21" i="5"/>
  <c r="CJ21" i="5"/>
  <c r="DG115" i="5"/>
  <c r="CA115" i="5"/>
  <c r="CA833" i="5"/>
  <c r="DG833" i="5"/>
  <c r="CJ339" i="5"/>
  <c r="BD339" i="5"/>
  <c r="BD326" i="5"/>
  <c r="CJ326" i="5"/>
  <c r="BD23" i="5"/>
  <c r="CJ23" i="5"/>
  <c r="CA179" i="5"/>
  <c r="DG179" i="5"/>
  <c r="BP581" i="5"/>
  <c r="CV581" i="5"/>
  <c r="DG90" i="5"/>
  <c r="CA90" i="5"/>
  <c r="DG341" i="5"/>
  <c r="CA341" i="5"/>
  <c r="BP90" i="5"/>
  <c r="CV90" i="5"/>
  <c r="BP67" i="5"/>
  <c r="CV67" i="5"/>
  <c r="CV270" i="5"/>
  <c r="BP270" i="5"/>
  <c r="CJ407" i="5"/>
  <c r="BD407" i="5"/>
  <c r="CA849" i="5"/>
  <c r="DG849" i="5"/>
  <c r="BP367" i="5"/>
  <c r="CV367" i="5"/>
  <c r="DG494" i="5"/>
  <c r="CA494" i="5"/>
  <c r="DG229" i="5"/>
  <c r="CA229" i="5"/>
  <c r="CA91" i="5"/>
  <c r="DG91" i="5"/>
  <c r="CJ640" i="5"/>
  <c r="BD640" i="5"/>
  <c r="DG704" i="5"/>
  <c r="CA704" i="5"/>
  <c r="DG744" i="5"/>
  <c r="CA744" i="5"/>
  <c r="DG474" i="5"/>
  <c r="CA474" i="5"/>
  <c r="DG738" i="5"/>
  <c r="CA738" i="5"/>
  <c r="DG57" i="5"/>
  <c r="CA57" i="5"/>
  <c r="DG321" i="5"/>
  <c r="CA321" i="5"/>
  <c r="CV660" i="5"/>
  <c r="BP660" i="5"/>
  <c r="BD480" i="5"/>
  <c r="CJ480" i="5"/>
  <c r="CV972" i="5"/>
  <c r="BP972" i="5"/>
  <c r="CV820" i="5"/>
  <c r="BP820" i="5"/>
  <c r="CJ948" i="5"/>
  <c r="BD948" i="5"/>
  <c r="CJ201" i="5"/>
  <c r="BD201" i="5"/>
  <c r="BP417" i="5"/>
  <c r="CV417" i="5"/>
  <c r="BD744" i="5"/>
  <c r="CJ744" i="5"/>
  <c r="BD868" i="5"/>
  <c r="CJ868" i="5"/>
  <c r="BP41" i="5"/>
  <c r="CV41" i="5"/>
  <c r="CA500" i="5"/>
  <c r="DG500" i="5"/>
  <c r="CJ146" i="5"/>
  <c r="BD146" i="5"/>
  <c r="DG51" i="5"/>
  <c r="CA51" i="5"/>
  <c r="CV503" i="5"/>
  <c r="BP503" i="5"/>
  <c r="CV634" i="5"/>
  <c r="BP634" i="5"/>
  <c r="CJ319" i="5"/>
  <c r="BD319" i="5"/>
  <c r="CJ446" i="5"/>
  <c r="BD446" i="5"/>
  <c r="CV519" i="5"/>
  <c r="BP519" i="5"/>
  <c r="BP928" i="5"/>
  <c r="CV928" i="5"/>
  <c r="DG600" i="5"/>
  <c r="CA600" i="5"/>
  <c r="CA372" i="5"/>
  <c r="DG372" i="5"/>
  <c r="DG426" i="5"/>
  <c r="CA426" i="5"/>
  <c r="CV990" i="5"/>
  <c r="BP990" i="5"/>
  <c r="CA893" i="5"/>
  <c r="DG893" i="5"/>
  <c r="CJ164" i="5"/>
  <c r="BD164" i="5"/>
  <c r="CV350" i="5"/>
  <c r="BP350" i="5"/>
  <c r="DG495" i="5"/>
  <c r="CA495" i="5"/>
  <c r="CV796" i="5"/>
  <c r="BP796" i="5"/>
  <c r="CJ138" i="5"/>
  <c r="BD138" i="5"/>
  <c r="CJ628" i="5"/>
  <c r="BD628" i="5"/>
  <c r="CJ272" i="5"/>
  <c r="BD272" i="5"/>
  <c r="BP419" i="5"/>
  <c r="CV419" i="5"/>
  <c r="CA187" i="5"/>
  <c r="DG187" i="5"/>
  <c r="DG169" i="5"/>
  <c r="CA169" i="5"/>
  <c r="CA312" i="5"/>
  <c r="DG312" i="5"/>
  <c r="BP863" i="5"/>
  <c r="CV863" i="5"/>
  <c r="CV385" i="5"/>
  <c r="BP385" i="5"/>
  <c r="BP664" i="5"/>
  <c r="CV664" i="5"/>
  <c r="CJ961" i="5"/>
  <c r="BD961" i="5"/>
  <c r="DG637" i="5"/>
  <c r="CA637" i="5"/>
  <c r="BP115" i="5"/>
  <c r="CV115" i="5"/>
  <c r="CV477" i="5"/>
  <c r="BP477" i="5"/>
  <c r="CJ127" i="5"/>
  <c r="BD127" i="5"/>
  <c r="BD310" i="5"/>
  <c r="CJ310" i="5"/>
  <c r="CA735" i="5"/>
  <c r="DG735" i="5"/>
  <c r="BP54" i="5"/>
  <c r="CV54" i="5"/>
  <c r="CV743" i="5"/>
  <c r="BP743" i="5"/>
  <c r="CV956" i="5"/>
  <c r="BP956" i="5"/>
  <c r="CA1004" i="5"/>
  <c r="DG1004" i="5"/>
  <c r="BD851" i="5"/>
  <c r="CJ851" i="5"/>
  <c r="DG947" i="5"/>
  <c r="CA947" i="5"/>
  <c r="CV471" i="5"/>
  <c r="BP471" i="5"/>
  <c r="DG409" i="5"/>
  <c r="CA409" i="5"/>
  <c r="BD585" i="5"/>
  <c r="CJ585" i="5"/>
  <c r="CA743" i="5"/>
  <c r="DG743" i="5"/>
  <c r="CJ448" i="5"/>
  <c r="BD448" i="5"/>
  <c r="BP652" i="5"/>
  <c r="CV652" i="5"/>
  <c r="CV730" i="5"/>
  <c r="BP730" i="5"/>
  <c r="CV717" i="5"/>
  <c r="BP717" i="5"/>
  <c r="CA1012" i="5"/>
  <c r="DG1012" i="5"/>
  <c r="CA340" i="5"/>
  <c r="DG340" i="5"/>
  <c r="BP939" i="5"/>
  <c r="CV939" i="5"/>
  <c r="CA369" i="5"/>
  <c r="DG369" i="5"/>
  <c r="CV755" i="5"/>
  <c r="BP755" i="5"/>
  <c r="CV965" i="5"/>
  <c r="BP965" i="5"/>
  <c r="CA782" i="5"/>
  <c r="DG782" i="5"/>
  <c r="CA516" i="5"/>
  <c r="DG516" i="5"/>
  <c r="BD126" i="5"/>
  <c r="CJ126" i="5"/>
  <c r="CV739" i="5"/>
  <c r="BP739" i="5"/>
  <c r="BD223" i="5"/>
  <c r="CJ223" i="5"/>
  <c r="CA540" i="5"/>
  <c r="DG540" i="5"/>
  <c r="BD522" i="5"/>
  <c r="CJ522" i="5"/>
  <c r="CJ548" i="5"/>
  <c r="BD548" i="5"/>
  <c r="CA26" i="5"/>
  <c r="DG26" i="5"/>
  <c r="CA56" i="5"/>
  <c r="DG56" i="5"/>
  <c r="CJ580" i="5"/>
  <c r="BD580" i="5"/>
  <c r="CJ363" i="5"/>
  <c r="BD363" i="5"/>
  <c r="CV663" i="5"/>
  <c r="BP663" i="5"/>
  <c r="CA18" i="5"/>
  <c r="DG18" i="5"/>
  <c r="CA974" i="5"/>
  <c r="DG974" i="5"/>
  <c r="BP690" i="5"/>
  <c r="CV690" i="5"/>
  <c r="CA423" i="5"/>
  <c r="DG423" i="5"/>
  <c r="BD178" i="5"/>
  <c r="CJ178" i="5"/>
  <c r="BP229" i="5"/>
  <c r="CV229" i="5"/>
  <c r="CJ228" i="5"/>
  <c r="BD228" i="5"/>
  <c r="CJ765" i="5"/>
  <c r="BD765" i="5"/>
  <c r="CA62" i="5"/>
  <c r="DG62" i="5"/>
  <c r="CV351" i="5"/>
  <c r="BP351" i="5"/>
  <c r="BD793" i="5"/>
  <c r="CJ793" i="5"/>
  <c r="BD453" i="5"/>
  <c r="CJ453" i="5"/>
  <c r="BP44" i="5"/>
  <c r="CV44" i="5"/>
  <c r="CJ785" i="5"/>
  <c r="BD785" i="5"/>
  <c r="DG556" i="5"/>
  <c r="CA556" i="5"/>
  <c r="BP983" i="5"/>
  <c r="CV983" i="5"/>
  <c r="CV781" i="5"/>
  <c r="BP781" i="5"/>
  <c r="BP643" i="5"/>
  <c r="CV643" i="5"/>
  <c r="BD137" i="5"/>
  <c r="CJ137" i="5"/>
  <c r="CJ479" i="5"/>
  <c r="BD479" i="5"/>
  <c r="BP788" i="5"/>
  <c r="CV788" i="5"/>
  <c r="CA72" i="5"/>
  <c r="DG72" i="5"/>
  <c r="CA575" i="5"/>
  <c r="DG575" i="5"/>
  <c r="BP78" i="5"/>
  <c r="CV78" i="5"/>
  <c r="CJ977" i="5"/>
  <c r="BD977" i="5"/>
  <c r="CJ891" i="5"/>
  <c r="BD891" i="5"/>
  <c r="CV872" i="5"/>
  <c r="BP872" i="5"/>
  <c r="DG844" i="5"/>
  <c r="CA844" i="5"/>
  <c r="BD355" i="5"/>
  <c r="CJ355" i="5"/>
  <c r="CJ1010" i="5"/>
  <c r="BD1010" i="5"/>
  <c r="CA680" i="5"/>
  <c r="DG680" i="5"/>
  <c r="CV569" i="5"/>
  <c r="BP569" i="5"/>
  <c r="DG199" i="5"/>
  <c r="CA199" i="5"/>
  <c r="DG528" i="5"/>
  <c r="CA528" i="5"/>
  <c r="CV908" i="5"/>
  <c r="BP908" i="5"/>
  <c r="BP703" i="5"/>
  <c r="CV703" i="5"/>
  <c r="CJ458" i="5"/>
  <c r="BD458" i="5"/>
  <c r="BD438" i="5"/>
  <c r="CJ438" i="5"/>
  <c r="BD756" i="5"/>
  <c r="CJ756" i="5"/>
  <c r="BD113" i="5"/>
  <c r="CJ113" i="5"/>
  <c r="CJ343" i="5"/>
  <c r="BD343" i="5"/>
  <c r="CJ992" i="5"/>
  <c r="BD992" i="5"/>
  <c r="BP605" i="5"/>
  <c r="CV605" i="5"/>
  <c r="DG307" i="5"/>
  <c r="CA307" i="5"/>
  <c r="CJ440" i="5"/>
  <c r="BD440" i="5"/>
  <c r="CV889" i="5"/>
  <c r="BP889" i="5"/>
  <c r="DG897" i="5"/>
  <c r="CA897" i="5"/>
  <c r="BD327" i="5"/>
  <c r="CJ327" i="5"/>
  <c r="CJ776" i="5"/>
  <c r="BD776" i="5"/>
  <c r="BP840" i="5"/>
  <c r="CV840" i="5"/>
  <c r="CV922" i="5"/>
  <c r="BP922" i="5"/>
  <c r="CJ724" i="5"/>
  <c r="BD724" i="5"/>
  <c r="BP748" i="5"/>
  <c r="CV748" i="5"/>
  <c r="CV901" i="5"/>
  <c r="BP901" i="5"/>
  <c r="CJ980" i="5"/>
  <c r="BD980" i="5"/>
  <c r="BP297" i="5"/>
  <c r="CV297" i="5"/>
  <c r="CJ406" i="5"/>
  <c r="BD406" i="5"/>
  <c r="DG722" i="5"/>
  <c r="CA722" i="5"/>
  <c r="M13" i="3"/>
  <c r="M11" i="3"/>
  <c r="BP791" i="5"/>
  <c r="CV791" i="5"/>
  <c r="BD392" i="5"/>
  <c r="CJ392" i="5"/>
  <c r="CJ761" i="5"/>
  <c r="BD761" i="5"/>
  <c r="CA492" i="5"/>
  <c r="DG492" i="5"/>
  <c r="CA54" i="5"/>
  <c r="DG54" i="5"/>
  <c r="CV769" i="5"/>
  <c r="BP769" i="5"/>
  <c r="CV737" i="5"/>
  <c r="BP737" i="5"/>
  <c r="CA216" i="5"/>
  <c r="DG216" i="5"/>
  <c r="DG835" i="5"/>
  <c r="CA835" i="5"/>
  <c r="CJ895" i="5"/>
  <c r="BD895" i="5"/>
  <c r="CV466" i="5"/>
  <c r="BP466" i="5"/>
  <c r="CJ755" i="5"/>
  <c r="BD755" i="5"/>
  <c r="CA52" i="5"/>
  <c r="DG52" i="5"/>
  <c r="BP960" i="5"/>
  <c r="CV960" i="5"/>
  <c r="CJ195" i="5"/>
  <c r="BD195" i="5"/>
  <c r="CJ303" i="5"/>
  <c r="BD303" i="5"/>
  <c r="BP122" i="5"/>
  <c r="CV122" i="5"/>
  <c r="CJ220" i="5"/>
  <c r="BD220" i="5"/>
  <c r="BD863" i="5"/>
  <c r="CJ863" i="5"/>
  <c r="CA964" i="5"/>
  <c r="DG964" i="5"/>
  <c r="CA913" i="5"/>
  <c r="DG913" i="5"/>
  <c r="CA16" i="5"/>
  <c r="DG16" i="5"/>
  <c r="CJ715" i="5"/>
  <c r="BD715" i="5"/>
  <c r="CA274" i="5"/>
  <c r="DG274" i="5"/>
  <c r="BP970" i="5"/>
  <c r="CV970" i="5"/>
  <c r="CA223" i="5"/>
  <c r="DG223" i="5"/>
  <c r="BD235" i="5"/>
  <c r="CJ235" i="5"/>
  <c r="BD50" i="5"/>
  <c r="CJ50" i="5"/>
  <c r="BP787" i="5"/>
  <c r="CV787" i="5"/>
  <c r="CJ564" i="5"/>
  <c r="BD564" i="5"/>
  <c r="CA178" i="5"/>
  <c r="DG178" i="5"/>
  <c r="CV177" i="5"/>
  <c r="BP177" i="5"/>
  <c r="BP937" i="5"/>
  <c r="CV937" i="5"/>
  <c r="CA549" i="5"/>
  <c r="DG549" i="5"/>
  <c r="BP114" i="5"/>
  <c r="CV114" i="5"/>
  <c r="BP305" i="5"/>
  <c r="CV305" i="5"/>
  <c r="CJ657" i="5"/>
  <c r="BD657" i="5"/>
  <c r="CV134" i="5"/>
  <c r="BP134" i="5"/>
  <c r="DG130" i="5"/>
  <c r="CA130" i="5"/>
  <c r="CJ183" i="5"/>
  <c r="BD183" i="5"/>
  <c r="BD147" i="5"/>
  <c r="CJ147" i="5"/>
  <c r="CA867" i="5"/>
  <c r="DG867" i="5"/>
  <c r="CV87" i="5"/>
  <c r="BP87" i="5"/>
  <c r="CV670" i="5"/>
  <c r="BP670" i="5"/>
  <c r="BD336" i="5"/>
  <c r="CJ336" i="5"/>
  <c r="BD72" i="5"/>
  <c r="CJ72" i="5"/>
  <c r="CV833" i="5"/>
  <c r="BP833" i="5"/>
  <c r="BD60" i="5"/>
  <c r="CJ60" i="5"/>
  <c r="BP659" i="5"/>
  <c r="CV659" i="5"/>
  <c r="BP92" i="5"/>
  <c r="CV92" i="5"/>
  <c r="CA669" i="5"/>
  <c r="DG669" i="5"/>
  <c r="CA266" i="5"/>
  <c r="DG266" i="5"/>
  <c r="DG192" i="5"/>
  <c r="CA192" i="5"/>
  <c r="BD694" i="5"/>
  <c r="CJ694" i="5"/>
  <c r="CA378" i="5"/>
  <c r="DG378" i="5"/>
  <c r="BD730" i="5"/>
  <c r="CJ730" i="5"/>
  <c r="BP482" i="5"/>
  <c r="CV482" i="5"/>
  <c r="DG640" i="5"/>
  <c r="CA640" i="5"/>
  <c r="DG965" i="5"/>
  <c r="CA965" i="5"/>
  <c r="CA929" i="5"/>
  <c r="DG929" i="5"/>
  <c r="CA124" i="5"/>
  <c r="DG124" i="5"/>
  <c r="CA894" i="5"/>
  <c r="DG894" i="5"/>
  <c r="CV133" i="5"/>
  <c r="BP133" i="5"/>
  <c r="CV247" i="5"/>
  <c r="BP247" i="5"/>
  <c r="BP831" i="5"/>
  <c r="CV831" i="5"/>
  <c r="CV930" i="5"/>
  <c r="BP930" i="5"/>
  <c r="DG978" i="5"/>
  <c r="CA978" i="5"/>
  <c r="BD443" i="5"/>
  <c r="CJ443" i="5"/>
  <c r="BD360" i="5"/>
  <c r="CJ360" i="5"/>
  <c r="CV957" i="5"/>
  <c r="BP957" i="5"/>
  <c r="BD746" i="5"/>
  <c r="CJ746" i="5"/>
  <c r="CA538" i="5"/>
  <c r="DG538" i="5"/>
  <c r="CV959" i="5"/>
  <c r="BP959" i="5"/>
  <c r="CJ653" i="5"/>
  <c r="BD653" i="5"/>
  <c r="BP746" i="5"/>
  <c r="CV746" i="5"/>
  <c r="CV501" i="5"/>
  <c r="BP501" i="5"/>
  <c r="BP124" i="5"/>
  <c r="CV124" i="5"/>
  <c r="BP676" i="5"/>
  <c r="CV676" i="5"/>
  <c r="BD145" i="5"/>
  <c r="CJ145" i="5"/>
  <c r="CJ1013" i="5"/>
  <c r="BD1013" i="5"/>
  <c r="BD482" i="5"/>
  <c r="CJ482" i="5"/>
  <c r="CV813" i="5"/>
  <c r="BP813" i="5"/>
  <c r="CA48" i="5"/>
  <c r="DG48" i="5"/>
  <c r="DG558" i="5"/>
  <c r="CA558" i="5"/>
  <c r="BP425" i="5"/>
  <c r="CV425" i="5"/>
  <c r="BD647" i="5"/>
  <c r="CJ647" i="5"/>
  <c r="BP1004" i="5"/>
  <c r="CV1004" i="5"/>
  <c r="CV679" i="5"/>
  <c r="BP679" i="5"/>
  <c r="CA371" i="5"/>
  <c r="DG371" i="5"/>
  <c r="CA566" i="5"/>
  <c r="DG566" i="5"/>
  <c r="CV759" i="5"/>
  <c r="BP759" i="5"/>
  <c r="CA191" i="5"/>
  <c r="DG191" i="5"/>
  <c r="BD881" i="5"/>
  <c r="CJ881" i="5"/>
  <c r="CA815" i="5"/>
  <c r="DG815" i="5"/>
  <c r="BP286" i="5"/>
  <c r="CV286" i="5"/>
  <c r="CA607" i="5"/>
  <c r="DG607" i="5"/>
  <c r="BP508" i="5"/>
  <c r="CV508" i="5"/>
  <c r="BD599" i="5"/>
  <c r="CJ599" i="5"/>
  <c r="CJ753" i="5"/>
  <c r="BD753" i="5"/>
  <c r="CA598" i="5"/>
  <c r="DG598" i="5"/>
  <c r="CA377" i="5"/>
  <c r="DG377" i="5"/>
  <c r="CA1011" i="5"/>
  <c r="DG1011" i="5"/>
  <c r="CJ576" i="5"/>
  <c r="BD576" i="5"/>
  <c r="DG999" i="5"/>
  <c r="CA999" i="5"/>
  <c r="BP431" i="5"/>
  <c r="CV431" i="5"/>
  <c r="CV272" i="5"/>
  <c r="BP272" i="5"/>
  <c r="CV753" i="5"/>
  <c r="BP753" i="5"/>
  <c r="BP129" i="5"/>
  <c r="CV129" i="5"/>
  <c r="DG268" i="5"/>
  <c r="CA268" i="5"/>
  <c r="DG361" i="5"/>
  <c r="CA361" i="5"/>
  <c r="BD684" i="5"/>
  <c r="CJ684" i="5"/>
  <c r="BP653" i="5"/>
  <c r="CV653" i="5"/>
  <c r="CA413" i="5"/>
  <c r="DG413" i="5"/>
  <c r="BD649" i="5"/>
  <c r="CJ649" i="5"/>
  <c r="BD692" i="5"/>
  <c r="CJ692" i="5"/>
  <c r="DG383" i="5"/>
  <c r="CA383" i="5"/>
  <c r="BD869" i="5"/>
  <c r="CJ869" i="5"/>
  <c r="BD678" i="5"/>
  <c r="CJ678" i="5"/>
  <c r="BD46" i="5"/>
  <c r="CJ46" i="5"/>
  <c r="CA415" i="5"/>
  <c r="DG415" i="5"/>
  <c r="BP668" i="5"/>
  <c r="CV668" i="5"/>
  <c r="BP291" i="5"/>
  <c r="CV291" i="5"/>
  <c r="DG842" i="5"/>
  <c r="CA842" i="5"/>
  <c r="CV785" i="5"/>
  <c r="BP785" i="5"/>
  <c r="CJ982" i="5"/>
  <c r="BD982" i="5"/>
  <c r="BD791" i="5"/>
  <c r="CJ791" i="5"/>
  <c r="BP905" i="5"/>
  <c r="CV905" i="5"/>
  <c r="BP797" i="5"/>
  <c r="CV797" i="5"/>
  <c r="CA895" i="5"/>
  <c r="DG895" i="5"/>
  <c r="BD64" i="5"/>
  <c r="CJ64" i="5"/>
  <c r="DG832" i="5"/>
  <c r="CA832" i="5"/>
  <c r="BP244" i="5"/>
  <c r="CV244" i="5"/>
  <c r="BP923" i="5"/>
  <c r="CV923" i="5"/>
  <c r="CJ711" i="5"/>
  <c r="BD711" i="5"/>
  <c r="BP360" i="5"/>
  <c r="CV360" i="5"/>
  <c r="CA544" i="5"/>
  <c r="DG544" i="5"/>
  <c r="DG906" i="5"/>
  <c r="CA906" i="5"/>
  <c r="CJ727" i="5"/>
  <c r="BD727" i="5"/>
  <c r="DG710" i="5"/>
  <c r="CA710" i="5"/>
  <c r="CV1005" i="5"/>
  <c r="BP1005" i="5"/>
  <c r="CA380" i="5"/>
  <c r="DG380" i="5"/>
  <c r="BP497" i="5"/>
  <c r="CV497" i="5"/>
  <c r="CA78" i="5"/>
  <c r="DG78" i="5"/>
  <c r="DG403" i="5"/>
  <c r="CA403" i="5"/>
  <c r="BP879" i="5"/>
  <c r="CV879" i="5"/>
  <c r="CV715" i="5"/>
  <c r="BP715" i="5"/>
  <c r="CJ462" i="5"/>
  <c r="BD462" i="5"/>
  <c r="CJ411" i="5"/>
  <c r="BD411" i="5"/>
  <c r="BP364" i="5"/>
  <c r="CV364" i="5"/>
  <c r="BP941" i="5"/>
  <c r="CV941" i="5"/>
  <c r="CJ904" i="5"/>
  <c r="BD904" i="5"/>
  <c r="DG615" i="5"/>
  <c r="CA615" i="5"/>
  <c r="BP17" i="5"/>
  <c r="CV17" i="5"/>
  <c r="BD528" i="5"/>
  <c r="CJ528" i="5"/>
  <c r="BD229" i="5"/>
  <c r="CJ229" i="5"/>
  <c r="CV375" i="5"/>
  <c r="BP375" i="5"/>
  <c r="BP921" i="5"/>
  <c r="CV921" i="5"/>
  <c r="BD625" i="5"/>
  <c r="CJ625" i="5"/>
  <c r="CJ834" i="5"/>
  <c r="BD834" i="5"/>
  <c r="CA150" i="5"/>
  <c r="DG150" i="5"/>
  <c r="BP414" i="5"/>
  <c r="CV414" i="5"/>
  <c r="DG604" i="5"/>
  <c r="CA604" i="5"/>
  <c r="DG932" i="5"/>
  <c r="CA932" i="5"/>
  <c r="CV335" i="5"/>
  <c r="BP335" i="5"/>
  <c r="DG449" i="5"/>
  <c r="CA449" i="5"/>
  <c r="CV396" i="5"/>
  <c r="BP396" i="5"/>
  <c r="BD209" i="5"/>
  <c r="CJ209" i="5"/>
  <c r="DG422" i="5"/>
  <c r="CA422" i="5"/>
  <c r="BP326" i="5"/>
  <c r="CV326" i="5"/>
  <c r="BD79" i="5"/>
  <c r="CJ79" i="5"/>
  <c r="CJ402" i="5"/>
  <c r="BD402" i="5"/>
  <c r="CJ642" i="5"/>
  <c r="BD642" i="5"/>
  <c r="CJ387" i="5"/>
  <c r="BD387" i="5"/>
  <c r="CJ963" i="5"/>
  <c r="BD963" i="5"/>
  <c r="CJ912" i="5"/>
  <c r="BD912" i="5"/>
  <c r="CV347" i="5"/>
  <c r="BP347" i="5"/>
  <c r="CA645" i="5"/>
  <c r="DG645" i="5"/>
  <c r="CV49" i="5"/>
  <c r="BP49" i="5"/>
  <c r="BD63" i="5"/>
  <c r="CJ63" i="5"/>
  <c r="CJ710" i="5"/>
  <c r="BD710" i="5"/>
  <c r="BD108" i="5"/>
  <c r="CJ108" i="5"/>
  <c r="CV992" i="5"/>
  <c r="BP992" i="5"/>
  <c r="CJ166" i="5"/>
  <c r="BD166" i="5"/>
  <c r="DG499" i="5"/>
  <c r="CA499" i="5"/>
  <c r="BP401" i="5"/>
  <c r="CV401" i="5"/>
  <c r="BD15" i="5"/>
  <c r="CJ15" i="5"/>
  <c r="DG436" i="5"/>
  <c r="CA436" i="5"/>
  <c r="DG53" i="5"/>
  <c r="CA53" i="5"/>
  <c r="BP760" i="5"/>
  <c r="CV760" i="5"/>
  <c r="BP818" i="5"/>
  <c r="CV818" i="5"/>
  <c r="DG883" i="5"/>
  <c r="CA883" i="5"/>
  <c r="CV243" i="5"/>
  <c r="BP243" i="5"/>
  <c r="CJ452" i="5"/>
  <c r="BD452" i="5"/>
  <c r="CV167" i="5"/>
  <c r="BP167" i="5"/>
  <c r="BD94" i="5"/>
  <c r="CJ94" i="5"/>
  <c r="BP864" i="5"/>
  <c r="CV864" i="5"/>
  <c r="CV329" i="5"/>
  <c r="BP329" i="5"/>
  <c r="BD668" i="5"/>
  <c r="CJ668" i="5"/>
  <c r="CV575" i="5"/>
  <c r="BP575" i="5"/>
  <c r="DJ14" i="5"/>
  <c r="CW14" i="5"/>
  <c r="BD441" i="5"/>
  <c r="CJ441" i="5"/>
  <c r="BD431" i="5"/>
  <c r="CJ431" i="5"/>
  <c r="CA32" i="5"/>
  <c r="DG32" i="5"/>
  <c r="CA687" i="5"/>
  <c r="DG687" i="5"/>
  <c r="BD84" i="5"/>
  <c r="CJ84" i="5"/>
  <c r="BD935" i="5"/>
  <c r="CJ935" i="5"/>
  <c r="CA190" i="5"/>
  <c r="DG190" i="5"/>
  <c r="CV735" i="5"/>
  <c r="BP735" i="5"/>
  <c r="BP974" i="5"/>
  <c r="CV974" i="5"/>
  <c r="DG697" i="5"/>
  <c r="CA697" i="5"/>
  <c r="BD661" i="5"/>
  <c r="CJ661" i="5"/>
  <c r="DG625" i="5"/>
  <c r="CA625" i="5"/>
  <c r="CA803" i="5"/>
  <c r="DG803" i="5"/>
  <c r="CA751" i="5"/>
  <c r="DG751" i="5"/>
  <c r="BP506" i="5"/>
  <c r="CV506" i="5"/>
  <c r="CV230" i="5"/>
  <c r="BP230" i="5"/>
  <c r="CJ258" i="5"/>
  <c r="BD258" i="5"/>
  <c r="DG628" i="5"/>
  <c r="CA628" i="5"/>
  <c r="DG896" i="5"/>
  <c r="CA896" i="5"/>
  <c r="BP368" i="5"/>
  <c r="CV368" i="5"/>
  <c r="DG946" i="5"/>
  <c r="CA946" i="5"/>
  <c r="CA536" i="5"/>
  <c r="DG536" i="5"/>
  <c r="BD290" i="5"/>
  <c r="CJ290" i="5"/>
  <c r="BP191" i="5"/>
  <c r="CV191" i="5"/>
  <c r="BP696" i="5"/>
  <c r="CV696" i="5"/>
  <c r="CV123" i="5"/>
  <c r="BP123" i="5"/>
  <c r="BD913" i="5"/>
  <c r="CJ913" i="5"/>
  <c r="CA356" i="5"/>
  <c r="DG356" i="5"/>
  <c r="CA935" i="5"/>
  <c r="DG935" i="5"/>
  <c r="DG866" i="5"/>
  <c r="CA866" i="5"/>
  <c r="CA358" i="5"/>
  <c r="DG358" i="5"/>
  <c r="CJ226" i="5"/>
  <c r="BD226" i="5"/>
  <c r="CV900" i="5"/>
  <c r="BP900" i="5"/>
  <c r="CV242" i="5"/>
  <c r="BP242" i="5"/>
  <c r="BP349" i="5"/>
  <c r="CV349" i="5"/>
  <c r="CJ515" i="5"/>
  <c r="BD515" i="5"/>
  <c r="CJ101" i="5"/>
  <c r="BD101" i="5"/>
  <c r="CV309" i="5"/>
  <c r="BP309" i="5"/>
  <c r="DG351" i="5"/>
  <c r="CA351" i="5"/>
  <c r="CA127" i="5"/>
  <c r="DG127" i="5"/>
  <c r="DG617" i="5"/>
  <c r="CA617" i="5"/>
  <c r="CJ454" i="5"/>
  <c r="BD454" i="5"/>
  <c r="CA851" i="5"/>
  <c r="DG851" i="5"/>
  <c r="DG117" i="5"/>
  <c r="CA117" i="5"/>
  <c r="CV274" i="5"/>
  <c r="BP274" i="5"/>
  <c r="CA431" i="5"/>
  <c r="DG431" i="5"/>
  <c r="DG81" i="5"/>
  <c r="CA81" i="5"/>
  <c r="BD855" i="5"/>
  <c r="CJ855" i="5"/>
  <c r="CA123" i="5"/>
  <c r="DG123" i="5"/>
  <c r="DG647" i="5"/>
  <c r="CA647" i="5"/>
  <c r="CJ95" i="5"/>
  <c r="BD95" i="5"/>
  <c r="BP633" i="5"/>
  <c r="CV633" i="5"/>
  <c r="BP104" i="5"/>
  <c r="CV104" i="5"/>
  <c r="CJ487" i="5"/>
  <c r="BD487" i="5"/>
  <c r="CJ279" i="5"/>
  <c r="BD279" i="5"/>
  <c r="BD718" i="5"/>
  <c r="CJ718" i="5"/>
  <c r="CV400" i="5"/>
  <c r="BP400" i="5"/>
  <c r="BD943" i="5"/>
  <c r="CJ943" i="5"/>
  <c r="DG517" i="5"/>
  <c r="CA517" i="5"/>
  <c r="CA933" i="5"/>
  <c r="DG933" i="5"/>
  <c r="BD71" i="5"/>
  <c r="CJ71" i="5"/>
  <c r="BD947" i="5"/>
  <c r="CJ947" i="5"/>
  <c r="CA465" i="5"/>
  <c r="DG465" i="5"/>
  <c r="CV624" i="5"/>
  <c r="BP624" i="5"/>
  <c r="CJ398" i="5"/>
  <c r="BD398" i="5"/>
  <c r="DG85" i="5"/>
  <c r="CA85" i="5"/>
  <c r="DG497" i="5"/>
  <c r="CA497" i="5"/>
  <c r="DG98" i="5"/>
  <c r="CA98" i="5"/>
  <c r="CA678" i="5"/>
  <c r="DG678" i="5"/>
  <c r="CA394" i="5"/>
  <c r="DG394" i="5"/>
  <c r="CV103" i="5"/>
  <c r="BP103" i="5"/>
  <c r="CJ1012" i="5"/>
  <c r="BD1012" i="5"/>
  <c r="CV222" i="5"/>
  <c r="BP222" i="5"/>
  <c r="CA997" i="5"/>
  <c r="DG997" i="5"/>
  <c r="CJ132" i="5"/>
  <c r="BD132" i="5"/>
  <c r="DG852" i="5"/>
  <c r="CA852" i="5"/>
  <c r="DG507" i="5"/>
  <c r="CA507" i="5"/>
  <c r="DG860" i="5"/>
  <c r="CA860" i="5"/>
  <c r="CJ144" i="5"/>
  <c r="BD144" i="5"/>
  <c r="CV373" i="5"/>
  <c r="BP373" i="5"/>
  <c r="CJ618" i="5"/>
  <c r="BD618" i="5"/>
  <c r="BD662" i="5"/>
  <c r="CJ662" i="5"/>
  <c r="CJ534" i="5"/>
  <c r="BD534" i="5"/>
  <c r="CA162" i="5"/>
  <c r="DG162" i="5"/>
  <c r="CA213" i="5"/>
  <c r="DG213" i="5"/>
  <c r="BP962" i="5"/>
  <c r="CV962" i="5"/>
  <c r="BP1013" i="5"/>
  <c r="CV1013" i="5"/>
  <c r="CV263" i="5"/>
  <c r="BP263" i="5"/>
  <c r="CJ428" i="5"/>
  <c r="BD428" i="5"/>
  <c r="BP424" i="5"/>
  <c r="CV424" i="5"/>
  <c r="DG424" i="5"/>
  <c r="CA424" i="5"/>
  <c r="BD537" i="5"/>
  <c r="CJ537" i="5"/>
  <c r="BP21" i="5"/>
  <c r="CV21" i="5"/>
  <c r="BP65" i="5"/>
  <c r="CV65" i="5"/>
  <c r="BP866" i="5"/>
  <c r="CV866" i="5"/>
  <c r="CA988" i="5"/>
  <c r="DG988" i="5"/>
  <c r="CA886" i="5"/>
  <c r="DG886" i="5"/>
  <c r="BD476" i="5"/>
  <c r="CJ476" i="5"/>
  <c r="BP860" i="5"/>
  <c r="CV860" i="5"/>
  <c r="CA491" i="5"/>
  <c r="DG491" i="5"/>
  <c r="CJ352" i="5"/>
  <c r="BD352" i="5"/>
  <c r="CJ345" i="5"/>
  <c r="BD345" i="5"/>
  <c r="DG113" i="5"/>
  <c r="CA113" i="5"/>
  <c r="BD617" i="5"/>
  <c r="CJ617" i="5"/>
  <c r="CV938" i="5"/>
  <c r="BP938" i="5"/>
  <c r="CJ255" i="5"/>
  <c r="BD255" i="5"/>
  <c r="CV627" i="5"/>
  <c r="BP627" i="5"/>
  <c r="BD831" i="5"/>
  <c r="CJ831" i="5"/>
  <c r="BP792" i="5"/>
  <c r="CV792" i="5"/>
  <c r="CV162" i="5"/>
  <c r="BP162" i="5"/>
  <c r="DG410" i="5"/>
  <c r="CA410" i="5"/>
  <c r="CJ83" i="5"/>
  <c r="BD83" i="5"/>
  <c r="DG788" i="5"/>
  <c r="CA788" i="5"/>
  <c r="BP178" i="5"/>
  <c r="CV178" i="5"/>
  <c r="CV638" i="5"/>
  <c r="BP638" i="5"/>
  <c r="CJ823" i="5"/>
  <c r="BD823" i="5"/>
  <c r="BP556" i="5"/>
  <c r="CV556" i="5"/>
  <c r="DG620" i="5"/>
  <c r="CA620" i="5"/>
  <c r="BP310" i="5"/>
  <c r="CV310" i="5"/>
  <c r="BD192" i="5"/>
  <c r="CJ192" i="5"/>
  <c r="CV285" i="5"/>
  <c r="BP285" i="5"/>
  <c r="DG595" i="5"/>
  <c r="CA595" i="5"/>
  <c r="DG611" i="5"/>
  <c r="CA611" i="5"/>
  <c r="DG870" i="5"/>
  <c r="CA870" i="5"/>
  <c r="CA292" i="5"/>
  <c r="DG292" i="5"/>
  <c r="BD486" i="5"/>
  <c r="CJ486" i="5"/>
  <c r="BD551" i="5"/>
  <c r="CJ551" i="5"/>
  <c r="BP800" i="5"/>
  <c r="CV800" i="5"/>
  <c r="DG518" i="5"/>
  <c r="CA518" i="5"/>
  <c r="DG868" i="5"/>
  <c r="CA868" i="5"/>
  <c r="DG69" i="5"/>
  <c r="CA69" i="5"/>
  <c r="BD86" i="5"/>
  <c r="CJ86" i="5"/>
  <c r="DG77" i="5"/>
  <c r="CA77" i="5"/>
  <c r="CV945" i="5"/>
  <c r="BP945" i="5"/>
  <c r="CJ237" i="5"/>
  <c r="BD237" i="5"/>
  <c r="BP57" i="5"/>
  <c r="CV57" i="5"/>
  <c r="DG643" i="5"/>
  <c r="CA643" i="5"/>
  <c r="CV621" i="5"/>
  <c r="BP621" i="5"/>
  <c r="CA148" i="5"/>
  <c r="DG148" i="5"/>
  <c r="CA587" i="5"/>
  <c r="DG587" i="5"/>
  <c r="CV216" i="5"/>
  <c r="BP216" i="5"/>
  <c r="BD726" i="5"/>
  <c r="CJ726" i="5"/>
  <c r="CJ140" i="5"/>
  <c r="BD140" i="5"/>
  <c r="DG27" i="5"/>
  <c r="CA27" i="5"/>
  <c r="DG770" i="5"/>
  <c r="CA770" i="5"/>
  <c r="DG110" i="5"/>
  <c r="CA110" i="5"/>
  <c r="DG503" i="5"/>
  <c r="CA503" i="5"/>
  <c r="DG864" i="5"/>
  <c r="CA864" i="5"/>
  <c r="CV150" i="5"/>
  <c r="BP150" i="5"/>
  <c r="DG67" i="5"/>
  <c r="CA67" i="5"/>
  <c r="CA674" i="5"/>
  <c r="DG674" i="5"/>
  <c r="BP79" i="5"/>
  <c r="CV79" i="5"/>
  <c r="CJ277" i="5"/>
  <c r="BD277" i="5"/>
  <c r="DG63" i="5"/>
  <c r="CA63" i="5"/>
  <c r="BD921" i="5"/>
  <c r="CJ921" i="5"/>
  <c r="CA962" i="5"/>
  <c r="DG962" i="5"/>
  <c r="DG573" i="5"/>
  <c r="CA573" i="5"/>
  <c r="CJ49" i="5"/>
  <c r="BD49" i="5"/>
  <c r="BP968" i="5"/>
  <c r="CV968" i="5"/>
  <c r="BP805" i="5"/>
  <c r="CV805" i="5"/>
  <c r="DG291" i="5"/>
  <c r="CA291" i="5"/>
  <c r="CA489" i="5"/>
  <c r="DG489" i="5"/>
  <c r="BD518" i="5"/>
  <c r="CJ518" i="5"/>
  <c r="CJ230" i="5"/>
  <c r="BD230" i="5"/>
  <c r="CA488" i="5"/>
  <c r="DG488" i="5"/>
  <c r="DG267" i="5"/>
  <c r="CA267" i="5"/>
  <c r="CV606" i="5"/>
  <c r="BP606" i="5"/>
  <c r="BD102" i="5"/>
  <c r="CJ102" i="5"/>
  <c r="CA603" i="5"/>
  <c r="DG603" i="5"/>
  <c r="CJ274" i="5"/>
  <c r="BD274" i="5"/>
  <c r="DG112" i="5"/>
  <c r="CA112" i="5"/>
  <c r="CA137" i="5"/>
  <c r="DG137" i="5"/>
  <c r="CJ222" i="5"/>
  <c r="BD222" i="5"/>
  <c r="DG183" i="5"/>
  <c r="CA183" i="5"/>
  <c r="BD529" i="5"/>
  <c r="CJ529" i="5"/>
  <c r="CJ133" i="5"/>
  <c r="BD133" i="5"/>
  <c r="BD680" i="5"/>
  <c r="CJ680" i="5"/>
  <c r="BP649" i="5"/>
  <c r="CV649" i="5"/>
  <c r="CV695" i="5"/>
  <c r="BP695" i="5"/>
  <c r="CA923" i="5"/>
  <c r="DG923" i="5"/>
  <c r="CJ583" i="5"/>
  <c r="BD583" i="5"/>
  <c r="CA14" i="5"/>
  <c r="DG14" i="5"/>
  <c r="CA294" i="5"/>
  <c r="DG294" i="5"/>
  <c r="BP463" i="5"/>
  <c r="CV463" i="5"/>
  <c r="BD124" i="5"/>
  <c r="CJ124" i="5"/>
  <c r="DG284" i="5"/>
  <c r="CA284" i="5"/>
  <c r="BD774" i="5"/>
  <c r="CJ774" i="5"/>
  <c r="CV570" i="5"/>
  <c r="BP570" i="5"/>
  <c r="DG385" i="5"/>
  <c r="CA385" i="5"/>
  <c r="CA661" i="5"/>
  <c r="DG661" i="5"/>
  <c r="DG352" i="5"/>
  <c r="CA352" i="5"/>
  <c r="DG314" i="5"/>
  <c r="CA314" i="5"/>
  <c r="BD989" i="5"/>
  <c r="CJ989" i="5"/>
  <c r="CV81" i="5"/>
  <c r="BP81" i="5"/>
  <c r="DG281" i="5"/>
  <c r="CA281" i="5"/>
  <c r="BD420" i="5"/>
  <c r="CJ420" i="5"/>
  <c r="BP716" i="5"/>
  <c r="CV716" i="5"/>
  <c r="CV567" i="5"/>
  <c r="BP567" i="5"/>
  <c r="DG277" i="5"/>
  <c r="CA277" i="5"/>
  <c r="CV837" i="5"/>
  <c r="BP837" i="5"/>
  <c r="BP647" i="5"/>
  <c r="CV647" i="5"/>
  <c r="CA880" i="5"/>
  <c r="DG880" i="5"/>
  <c r="DG515" i="5"/>
  <c r="CA515" i="5"/>
  <c r="DG246" i="5"/>
  <c r="CA246" i="5"/>
  <c r="BD165" i="5"/>
  <c r="CJ165" i="5"/>
  <c r="BD28" i="5"/>
  <c r="CJ28" i="5"/>
  <c r="DG484" i="5"/>
  <c r="CA484" i="5"/>
  <c r="CJ679" i="5"/>
  <c r="BD679" i="5"/>
  <c r="BD550" i="5"/>
  <c r="CJ550" i="5"/>
  <c r="DG462" i="5"/>
  <c r="CA462" i="5"/>
  <c r="BP239" i="5"/>
  <c r="CV239" i="5"/>
  <c r="CA270" i="5"/>
  <c r="DG270" i="5"/>
  <c r="DG762" i="5"/>
  <c r="CA762" i="5"/>
  <c r="CV138" i="5"/>
  <c r="BP138" i="5"/>
  <c r="CA160" i="5"/>
  <c r="DG160" i="5"/>
  <c r="BP304" i="5"/>
  <c r="CV304" i="5"/>
  <c r="CV256" i="5"/>
  <c r="BP256" i="5"/>
  <c r="CA823" i="5"/>
  <c r="DG823" i="5"/>
  <c r="CA945" i="5"/>
  <c r="DG945" i="5"/>
  <c r="CJ781" i="5"/>
  <c r="BD781" i="5"/>
  <c r="BP184" i="5"/>
  <c r="CV184" i="5"/>
  <c r="DG994" i="5"/>
  <c r="CA994" i="5"/>
  <c r="BD449" i="5"/>
  <c r="CJ449" i="5"/>
  <c r="CV420" i="5"/>
  <c r="BP420" i="5"/>
  <c r="BP86" i="5"/>
  <c r="CV86" i="5"/>
  <c r="DG428" i="5"/>
  <c r="CA428" i="5"/>
  <c r="DG590" i="5"/>
  <c r="CA590" i="5"/>
  <c r="CJ47" i="5"/>
  <c r="BD47" i="5"/>
  <c r="BP976" i="5"/>
  <c r="CV976" i="5"/>
  <c r="CV105" i="5"/>
  <c r="BP105" i="5"/>
  <c r="BD491" i="5"/>
  <c r="CJ491" i="5"/>
  <c r="CJ335" i="5"/>
  <c r="BD335" i="5"/>
  <c r="BD304" i="5"/>
  <c r="CJ304" i="5"/>
  <c r="BD288" i="5"/>
  <c r="CJ288" i="5"/>
  <c r="BP27" i="5"/>
  <c r="CV27" i="5"/>
  <c r="CV144" i="5"/>
  <c r="BP144" i="5"/>
  <c r="BD436" i="5"/>
  <c r="CJ436" i="5"/>
  <c r="CV97" i="5"/>
  <c r="BP97" i="5"/>
  <c r="DG635" i="5"/>
  <c r="CA635" i="5"/>
  <c r="BD191" i="5"/>
  <c r="CJ191" i="5"/>
  <c r="CA295" i="5"/>
  <c r="DG295" i="5"/>
  <c r="BD909" i="5"/>
  <c r="CJ909" i="5"/>
  <c r="BP353" i="5"/>
  <c r="CV353" i="5"/>
  <c r="CJ708" i="5"/>
  <c r="BD708" i="5"/>
  <c r="CA734" i="5"/>
  <c r="DG734" i="5"/>
  <c r="CA578" i="5"/>
  <c r="DG578" i="5"/>
  <c r="CA128" i="5"/>
  <c r="DG128" i="5"/>
  <c r="CJ988" i="5"/>
  <c r="BD988" i="5"/>
  <c r="DG387" i="5"/>
  <c r="CA387" i="5"/>
  <c r="CJ131" i="5"/>
  <c r="BD131" i="5"/>
  <c r="BD88" i="5"/>
  <c r="CJ88" i="5"/>
  <c r="CV212" i="5"/>
  <c r="BP212" i="5"/>
  <c r="CV262" i="5"/>
  <c r="BP262" i="5"/>
  <c r="CA789" i="5"/>
  <c r="DG789" i="5"/>
  <c r="DG468" i="5"/>
  <c r="CA468" i="5"/>
  <c r="CJ549" i="5"/>
  <c r="BD549" i="5"/>
  <c r="BP175" i="5"/>
  <c r="CV175" i="5"/>
  <c r="BP480" i="5"/>
  <c r="CV480" i="5"/>
  <c r="BD380" i="5"/>
  <c r="CJ380" i="5"/>
  <c r="BP598" i="5"/>
  <c r="CV598" i="5"/>
  <c r="CA679" i="5"/>
  <c r="DG679" i="5"/>
  <c r="BP599" i="5"/>
  <c r="CV599" i="5"/>
  <c r="BD690" i="5"/>
  <c r="CJ690" i="5"/>
  <c r="BD240" i="5"/>
  <c r="CJ240" i="5"/>
  <c r="BP447" i="5"/>
  <c r="CV447" i="5"/>
  <c r="CA830" i="5"/>
  <c r="DG830" i="5"/>
  <c r="CV952" i="5"/>
  <c r="BP952" i="5"/>
  <c r="BD312" i="5"/>
  <c r="CJ312" i="5"/>
  <c r="DG398" i="5"/>
  <c r="CA398" i="5"/>
  <c r="CV897" i="5"/>
  <c r="BP897" i="5"/>
  <c r="CV683" i="5"/>
  <c r="BP683" i="5"/>
  <c r="CV228" i="5"/>
  <c r="BP228" i="5"/>
  <c r="BD825" i="5"/>
  <c r="CJ825" i="5"/>
  <c r="BP804" i="5"/>
  <c r="CV804" i="5"/>
  <c r="DG636" i="5"/>
  <c r="CA636" i="5"/>
  <c r="CV808" i="5"/>
  <c r="BP808" i="5"/>
  <c r="CV451" i="5"/>
  <c r="BP451" i="5"/>
  <c r="DG819" i="5"/>
  <c r="CA819" i="5"/>
  <c r="BP302" i="5"/>
  <c r="CV302" i="5"/>
  <c r="BD151" i="5"/>
  <c r="CJ151" i="5"/>
  <c r="BP235" i="5"/>
  <c r="CV235" i="5"/>
  <c r="CJ562" i="5"/>
  <c r="BD562" i="5"/>
  <c r="DG618" i="5"/>
  <c r="CA618" i="5"/>
  <c r="BP145" i="5"/>
  <c r="CV145" i="5"/>
  <c r="BD495" i="5"/>
  <c r="CJ495" i="5"/>
  <c r="CJ203" i="5"/>
  <c r="BD203" i="5"/>
  <c r="CJ822" i="5"/>
  <c r="BD822" i="5"/>
  <c r="CJ464" i="5"/>
  <c r="BD464" i="5"/>
  <c r="BP854" i="5"/>
  <c r="CV854" i="5"/>
  <c r="BD611" i="5"/>
  <c r="CJ611" i="5"/>
  <c r="BP33" i="5"/>
  <c r="CV33" i="5"/>
  <c r="BP19" i="5"/>
  <c r="CV19" i="5"/>
  <c r="CJ857" i="5"/>
  <c r="BD857" i="5"/>
  <c r="CA892" i="5"/>
  <c r="DG892" i="5"/>
  <c r="CJ681" i="5"/>
  <c r="BD681" i="5"/>
  <c r="CA955" i="5"/>
  <c r="DG955" i="5"/>
  <c r="BD734" i="5"/>
  <c r="CJ734" i="5"/>
  <c r="BP853" i="5"/>
  <c r="CV853" i="5"/>
  <c r="BD1004" i="5"/>
  <c r="CJ1004" i="5"/>
  <c r="BD417" i="5"/>
  <c r="CJ417" i="5"/>
  <c r="BP607" i="5"/>
  <c r="CV607" i="5"/>
  <c r="DG908" i="5"/>
  <c r="CA908" i="5"/>
  <c r="BP571" i="5"/>
  <c r="CV571" i="5"/>
  <c r="BD983" i="5"/>
  <c r="CJ983" i="5"/>
  <c r="BD556" i="5"/>
  <c r="CJ556" i="5"/>
  <c r="BP995" i="5"/>
  <c r="CV995" i="5"/>
  <c r="BP738" i="5"/>
  <c r="CV738" i="5"/>
  <c r="CJ946" i="5"/>
  <c r="BD946" i="5"/>
  <c r="BP736" i="5"/>
  <c r="CV736" i="5"/>
  <c r="BD358" i="5"/>
  <c r="CJ358" i="5"/>
  <c r="CA709" i="5"/>
  <c r="DG709" i="5"/>
  <c r="BD52" i="5"/>
  <c r="CJ52" i="5"/>
  <c r="BD931" i="5"/>
  <c r="CJ931" i="5"/>
  <c r="DG401" i="5"/>
  <c r="CA401" i="5"/>
  <c r="CV845" i="5"/>
  <c r="BP845" i="5"/>
  <c r="BD638" i="5"/>
  <c r="CJ638" i="5"/>
  <c r="CJ691" i="5"/>
  <c r="BD691" i="5"/>
  <c r="CJ538" i="5"/>
  <c r="BD538" i="5"/>
  <c r="CJ675" i="5"/>
  <c r="BD675" i="5"/>
  <c r="DG714" i="5"/>
  <c r="CA714" i="5"/>
  <c r="DG708" i="5"/>
  <c r="CA708" i="5"/>
  <c r="CA472" i="5"/>
  <c r="DG472" i="5"/>
  <c r="CA650" i="5"/>
  <c r="DG650" i="5"/>
  <c r="BD461" i="5"/>
  <c r="CJ461" i="5"/>
  <c r="CA723" i="5"/>
  <c r="DG723" i="5"/>
  <c r="CA564" i="5"/>
  <c r="DG564" i="5"/>
  <c r="BD847" i="5"/>
  <c r="CJ847" i="5"/>
  <c r="DG626" i="5"/>
  <c r="CA626" i="5"/>
  <c r="BD545" i="5"/>
  <c r="CJ545" i="5"/>
  <c r="BD941" i="5"/>
  <c r="CJ941" i="5"/>
  <c r="DG606" i="5"/>
  <c r="CA606" i="5"/>
  <c r="DG367" i="5"/>
  <c r="CA367" i="5"/>
  <c r="CV395" i="5"/>
  <c r="BP395" i="5"/>
  <c r="BP68" i="5"/>
  <c r="CV68" i="5"/>
  <c r="CA695" i="5"/>
  <c r="DG695" i="5"/>
  <c r="CA202" i="5"/>
  <c r="DG202" i="5"/>
  <c r="CV665" i="5"/>
  <c r="BP665" i="5"/>
  <c r="DG508" i="5"/>
  <c r="CA508" i="5"/>
  <c r="CA310" i="5"/>
  <c r="DG310" i="5"/>
  <c r="BP245" i="5"/>
  <c r="CV245" i="5"/>
  <c r="CV723" i="5"/>
  <c r="BP723" i="5"/>
  <c r="DG826" i="5"/>
  <c r="CA826" i="5"/>
  <c r="BD667" i="5"/>
  <c r="CJ667" i="5"/>
  <c r="BD374" i="5"/>
  <c r="CJ374" i="5"/>
  <c r="BP355" i="5"/>
  <c r="CV355" i="5"/>
  <c r="CA717" i="5"/>
  <c r="DG717" i="5"/>
  <c r="CA652" i="5"/>
  <c r="DG652" i="5"/>
  <c r="DG399" i="5"/>
  <c r="CA399" i="5"/>
  <c r="DG252" i="5"/>
  <c r="CA252" i="5"/>
  <c r="BD660" i="5"/>
  <c r="CJ660" i="5"/>
  <c r="BD439" i="5"/>
  <c r="CJ439" i="5"/>
  <c r="CV687" i="5"/>
  <c r="BP687" i="5"/>
  <c r="CA1008" i="5"/>
  <c r="DG1008" i="5"/>
  <c r="CA689" i="5"/>
  <c r="DG689" i="5"/>
  <c r="CJ986" i="5"/>
  <c r="BD986" i="5"/>
  <c r="BP415" i="5"/>
  <c r="CV415" i="5"/>
  <c r="BD26" i="5"/>
  <c r="CJ26" i="5"/>
  <c r="CA264" i="5"/>
  <c r="DG264" i="5"/>
  <c r="BP342" i="5"/>
  <c r="CV342" i="5"/>
  <c r="BD18" i="5"/>
  <c r="CJ18" i="5"/>
  <c r="CA915" i="5"/>
  <c r="DG915" i="5"/>
  <c r="CV289" i="5"/>
  <c r="BP289" i="5"/>
  <c r="BP151" i="5"/>
  <c r="CV151" i="5"/>
  <c r="DG512" i="5"/>
  <c r="CA512" i="5"/>
  <c r="BP139" i="5"/>
  <c r="CV139" i="5"/>
  <c r="CJ767" i="5"/>
  <c r="BD767" i="5"/>
  <c r="DG619" i="5"/>
  <c r="CA619" i="5"/>
  <c r="CJ218" i="5"/>
  <c r="BD218" i="5"/>
  <c r="BD62" i="5"/>
  <c r="CJ62" i="5"/>
  <c r="CA470" i="5"/>
  <c r="DG470" i="5"/>
  <c r="CJ603" i="5"/>
  <c r="BD603" i="5"/>
  <c r="DG393" i="5"/>
  <c r="CA393" i="5"/>
  <c r="BD215" i="5"/>
  <c r="CJ215" i="5"/>
  <c r="CA741" i="5"/>
  <c r="DG741" i="5"/>
  <c r="DG138" i="5"/>
  <c r="CA138" i="5"/>
  <c r="CA737" i="5"/>
  <c r="DG737" i="5"/>
  <c r="BP486" i="5"/>
  <c r="CV486" i="5"/>
  <c r="CV464" i="5"/>
  <c r="BP464" i="5"/>
  <c r="BD296" i="5"/>
  <c r="CJ296" i="5"/>
  <c r="BD877" i="5"/>
  <c r="CJ877" i="5"/>
  <c r="CV871" i="5"/>
  <c r="BP871" i="5"/>
  <c r="CA458" i="5"/>
  <c r="DG458" i="5"/>
  <c r="BD954" i="5"/>
  <c r="CJ954" i="5"/>
  <c r="BD492" i="5"/>
  <c r="CJ492" i="5"/>
  <c r="DG871" i="5"/>
  <c r="CA871" i="5"/>
  <c r="BP849" i="5"/>
  <c r="CV849" i="5"/>
  <c r="CJ743" i="5"/>
  <c r="BD743" i="5"/>
  <c r="BP358" i="5"/>
  <c r="CV358" i="5"/>
  <c r="CA368" i="5"/>
  <c r="DG368" i="5"/>
  <c r="BP141" i="5"/>
  <c r="CV141" i="5"/>
  <c r="CV535" i="5"/>
  <c r="BP535" i="5"/>
  <c r="CV916" i="5"/>
  <c r="BP916" i="5"/>
  <c r="BP827" i="5"/>
  <c r="CV827" i="5"/>
  <c r="DG214" i="5"/>
  <c r="CA214" i="5"/>
  <c r="CA405" i="5"/>
  <c r="DG405" i="5"/>
  <c r="CA683" i="5"/>
  <c r="DG683" i="5"/>
  <c r="CV462" i="5"/>
  <c r="BP462" i="5"/>
  <c r="BD447" i="5"/>
  <c r="CJ447" i="5"/>
  <c r="CA282" i="5"/>
  <c r="DG282" i="5"/>
  <c r="DG610" i="5"/>
  <c r="CA610" i="5"/>
  <c r="CJ266" i="5"/>
  <c r="BD266" i="5"/>
  <c r="DG746" i="5"/>
  <c r="CA746" i="5"/>
  <c r="CA209" i="5"/>
  <c r="DG209" i="5"/>
  <c r="CA242" i="5"/>
  <c r="DG242" i="5"/>
  <c r="CA374" i="5"/>
  <c r="DG374" i="5"/>
  <c r="BD75" i="5"/>
  <c r="CJ75" i="5"/>
  <c r="CV819" i="5"/>
  <c r="BP819" i="5"/>
  <c r="BD500" i="5"/>
  <c r="CJ500" i="5"/>
  <c r="CJ61" i="5"/>
  <c r="BD61" i="5"/>
  <c r="BP233" i="5"/>
  <c r="CV233" i="5"/>
  <c r="CV158" i="5"/>
  <c r="BP158" i="5"/>
  <c r="CV770" i="5"/>
  <c r="BP770" i="5"/>
  <c r="BD207" i="5"/>
  <c r="CJ207" i="5"/>
  <c r="CV428" i="5"/>
  <c r="BP428" i="5"/>
  <c r="CV842" i="5"/>
  <c r="BP842" i="5"/>
  <c r="DG203" i="5"/>
  <c r="CA203" i="5"/>
  <c r="CV164" i="5"/>
  <c r="BP164" i="5"/>
  <c r="DG105" i="5"/>
  <c r="CA105" i="5"/>
  <c r="BP418" i="5"/>
  <c r="CV418" i="5"/>
  <c r="CV255" i="5"/>
  <c r="BP255" i="5"/>
  <c r="BP720" i="5"/>
  <c r="CV720" i="5"/>
  <c r="DG726" i="5"/>
  <c r="CA726" i="5"/>
  <c r="CJ940" i="5"/>
  <c r="BD940" i="5"/>
  <c r="CA125" i="5"/>
  <c r="DG125" i="5"/>
  <c r="CJ919" i="5"/>
  <c r="BD919" i="5"/>
  <c r="CA156" i="5"/>
  <c r="DG156" i="5"/>
  <c r="CJ786" i="5"/>
  <c r="BD786" i="5"/>
  <c r="DG463" i="5"/>
  <c r="CA463" i="5"/>
  <c r="BP915" i="5"/>
  <c r="CV915" i="5"/>
  <c r="CA38" i="5"/>
  <c r="DG38" i="5"/>
  <c r="DG482" i="5"/>
  <c r="CA482" i="5"/>
  <c r="BP903" i="5"/>
  <c r="CV903" i="5"/>
  <c r="BD419" i="5"/>
  <c r="CJ419" i="5"/>
  <c r="BD227" i="5"/>
  <c r="CJ227" i="5"/>
  <c r="CV855" i="5"/>
  <c r="BP855" i="5"/>
  <c r="CJ154" i="5"/>
  <c r="BD154" i="5"/>
  <c r="CA555" i="5"/>
  <c r="DG555" i="5"/>
  <c r="BP617" i="5"/>
  <c r="CV617" i="5"/>
  <c r="DG283" i="5"/>
  <c r="CA283" i="5"/>
  <c r="CJ234" i="5"/>
  <c r="BD234" i="5"/>
  <c r="CA139" i="5"/>
  <c r="DG139" i="5"/>
  <c r="BD90" i="5"/>
  <c r="CJ90" i="5"/>
  <c r="CA742" i="5"/>
  <c r="DG742" i="5"/>
  <c r="CV337" i="5"/>
  <c r="BP337" i="5"/>
  <c r="BD481" i="5"/>
  <c r="CJ481" i="5"/>
  <c r="BD193" i="5"/>
  <c r="CJ193" i="5"/>
  <c r="DG119" i="5"/>
  <c r="CA119" i="5"/>
  <c r="CV261" i="5"/>
  <c r="BP261" i="5"/>
  <c r="CV275" i="5"/>
  <c r="BP275" i="5"/>
  <c r="CV626" i="5"/>
  <c r="BP626" i="5"/>
  <c r="CJ899" i="5"/>
  <c r="BD899" i="5"/>
  <c r="CV472" i="5"/>
  <c r="BP472" i="5"/>
  <c r="CA221" i="5"/>
  <c r="DG221" i="5"/>
  <c r="BD286" i="5"/>
  <c r="CJ286" i="5"/>
  <c r="CJ656" i="5"/>
  <c r="BD656" i="5"/>
  <c r="DG326" i="5"/>
  <c r="CA326" i="5"/>
  <c r="DG975" i="5"/>
  <c r="CA975" i="5"/>
  <c r="CV117" i="5"/>
  <c r="BP117" i="5"/>
  <c r="CV919" i="5"/>
  <c r="BP919" i="5"/>
  <c r="CJ150" i="5"/>
  <c r="BD150" i="5"/>
  <c r="CA476" i="5"/>
  <c r="DG476" i="5"/>
  <c r="DG840" i="5"/>
  <c r="CA840" i="5"/>
  <c r="BP891" i="5"/>
  <c r="CV891" i="5"/>
  <c r="BD886" i="5"/>
  <c r="CJ886" i="5"/>
  <c r="BD517" i="5"/>
  <c r="CJ517" i="5"/>
  <c r="BP82" i="5"/>
  <c r="CV82" i="5"/>
  <c r="CV876" i="5"/>
  <c r="BP876" i="5"/>
  <c r="CA750" i="5"/>
  <c r="DG750" i="5"/>
  <c r="CV166" i="5"/>
  <c r="BP166" i="5"/>
  <c r="CJ232" i="5"/>
  <c r="BD232" i="5"/>
  <c r="CV232" i="5"/>
  <c r="BP232" i="5"/>
  <c r="CA245" i="5"/>
  <c r="DG245" i="5"/>
  <c r="CV345" i="5"/>
  <c r="BP345" i="5"/>
  <c r="DG934" i="5"/>
  <c r="CA934" i="5"/>
  <c r="BP306" i="5"/>
  <c r="CV306" i="5"/>
  <c r="DG940" i="5"/>
  <c r="CA940" i="5"/>
  <c r="CJ156" i="5"/>
  <c r="BD156" i="5"/>
  <c r="DG807" i="5"/>
  <c r="CA807" i="5"/>
  <c r="DG402" i="5"/>
  <c r="CA402" i="5"/>
  <c r="BD883" i="5"/>
  <c r="CJ883" i="5"/>
  <c r="CA728" i="5"/>
  <c r="DG728" i="5"/>
  <c r="CJ920" i="5"/>
  <c r="BD920" i="5"/>
  <c r="CV152" i="5"/>
  <c r="BP152" i="5"/>
  <c r="DG471" i="5"/>
  <c r="CA471" i="5"/>
  <c r="BD665" i="5"/>
  <c r="CJ665" i="5"/>
  <c r="CJ739" i="5"/>
  <c r="BD739" i="5"/>
  <c r="DG855" i="5"/>
  <c r="CA855" i="5"/>
  <c r="CA739" i="5"/>
  <c r="DG739" i="5"/>
  <c r="DG381" i="5"/>
  <c r="CA381" i="5"/>
  <c r="BP20" i="5"/>
  <c r="CV20" i="5"/>
  <c r="BP386" i="5"/>
  <c r="CV386" i="5"/>
  <c r="BP502" i="5"/>
  <c r="CV502" i="5"/>
  <c r="DG389" i="5"/>
  <c r="CA389" i="5"/>
  <c r="CA452" i="5"/>
  <c r="DG452" i="5"/>
  <c r="CA799" i="5"/>
  <c r="DG799" i="5"/>
  <c r="CA916" i="5"/>
  <c r="DG916" i="5"/>
  <c r="CV961" i="5"/>
  <c r="BP961" i="5"/>
  <c r="CA58" i="5"/>
  <c r="DG58" i="5"/>
  <c r="DG212" i="5"/>
  <c r="CA212" i="5"/>
  <c r="CA580" i="5"/>
  <c r="DG580" i="5"/>
  <c r="CA20" i="5"/>
  <c r="DG20" i="5"/>
  <c r="CV963" i="5"/>
  <c r="BP963" i="5"/>
  <c r="DG963" i="5"/>
  <c r="CA963" i="5"/>
  <c r="CA437" i="5"/>
  <c r="DG437" i="5"/>
  <c r="CJ244" i="5"/>
  <c r="BD244" i="5"/>
  <c r="CV568" i="5"/>
  <c r="BP568" i="5"/>
  <c r="CJ952" i="5"/>
  <c r="BD952" i="5"/>
  <c r="B55" i="3"/>
  <c r="M48" i="3"/>
  <c r="M50" i="3" s="1"/>
  <c r="M52" i="3" s="1"/>
  <c r="BP678" i="5"/>
  <c r="CV678" i="5"/>
  <c r="CV704" i="5"/>
  <c r="BP704" i="5"/>
  <c r="DG236" i="5"/>
  <c r="CA236" i="5"/>
  <c r="BP366" i="5"/>
  <c r="CV366" i="5"/>
  <c r="BD384" i="5"/>
  <c r="CJ384" i="5"/>
  <c r="DG571" i="5"/>
  <c r="CA571" i="5"/>
  <c r="CJ284" i="5"/>
  <c r="BD284" i="5"/>
  <c r="BP613" i="5"/>
  <c r="CV613" i="5"/>
  <c r="CJ968" i="5"/>
  <c r="BD968" i="5"/>
  <c r="CV59" i="5"/>
  <c r="BP59" i="5"/>
  <c r="BP882" i="5"/>
  <c r="CV882" i="5"/>
  <c r="CA395" i="5"/>
  <c r="DG395" i="5"/>
  <c r="DG331" i="5"/>
  <c r="CA331" i="5"/>
  <c r="CJ185" i="5"/>
  <c r="BD185" i="5"/>
  <c r="CA227" i="5"/>
  <c r="DG227" i="5"/>
  <c r="CA167" i="5"/>
  <c r="DG167" i="5"/>
  <c r="BP318" i="5"/>
  <c r="CV318" i="5"/>
  <c r="CA956" i="5"/>
  <c r="DG956" i="5"/>
  <c r="CA412" i="5"/>
  <c r="DG412" i="5"/>
  <c r="CA129" i="5"/>
  <c r="DG129" i="5"/>
  <c r="CA461" i="5"/>
  <c r="DG461" i="5"/>
  <c r="CA439" i="5"/>
  <c r="DG439" i="5"/>
  <c r="CV393" i="5"/>
  <c r="BP393" i="5"/>
  <c r="CJ808" i="5"/>
  <c r="BD808" i="5"/>
  <c r="CA801" i="5"/>
  <c r="DG801" i="5"/>
  <c r="CV202" i="5"/>
  <c r="BP202" i="5"/>
  <c r="BP947" i="5"/>
  <c r="CV947" i="5"/>
  <c r="BP885" i="5"/>
  <c r="CV885" i="5"/>
  <c r="BD294" i="5"/>
  <c r="CJ294" i="5"/>
  <c r="BD418" i="5"/>
  <c r="CJ418" i="5"/>
  <c r="DG498" i="5"/>
  <c r="CA498" i="5"/>
  <c r="CJ612" i="5"/>
  <c r="BD612" i="5"/>
  <c r="BP724" i="5"/>
  <c r="CV724" i="5"/>
  <c r="BP510" i="5"/>
  <c r="CV510" i="5"/>
  <c r="BD27" i="5"/>
  <c r="CJ27" i="5"/>
  <c r="CV93" i="5"/>
  <c r="BP93" i="5"/>
  <c r="BP213" i="5"/>
  <c r="CV213" i="5"/>
  <c r="DG175" i="5"/>
  <c r="CA175" i="5"/>
  <c r="CJ158" i="5"/>
  <c r="BD158" i="5"/>
  <c r="CJ471" i="5"/>
  <c r="BD471" i="5"/>
  <c r="CJ511" i="5"/>
  <c r="BD511" i="5"/>
  <c r="CJ57" i="5"/>
  <c r="BD57" i="5"/>
  <c r="DG513" i="5"/>
  <c r="CA513" i="5"/>
  <c r="DG943" i="5"/>
  <c r="CA943" i="5"/>
  <c r="DG521" i="5"/>
  <c r="CA521" i="5"/>
  <c r="DG800" i="5"/>
  <c r="CA800" i="5"/>
  <c r="CV878" i="5"/>
  <c r="BP878" i="5"/>
  <c r="CV595" i="5"/>
  <c r="BP595" i="5"/>
  <c r="CJ148" i="5"/>
  <c r="BD148" i="5"/>
  <c r="BD748" i="5"/>
  <c r="CJ748" i="5"/>
  <c r="BP969" i="5"/>
  <c r="CV969" i="5"/>
  <c r="CJ103" i="5"/>
  <c r="BD103" i="5"/>
  <c r="CV284" i="5"/>
  <c r="BP284" i="5"/>
  <c r="CV824" i="5"/>
  <c r="BP824" i="5"/>
  <c r="DG330" i="5"/>
  <c r="CA330" i="5"/>
  <c r="CA142" i="5"/>
  <c r="DG142" i="5"/>
  <c r="BD1006" i="5"/>
  <c r="CJ1006" i="5"/>
  <c r="DG109" i="5"/>
  <c r="CA109" i="5"/>
  <c r="CV562" i="5"/>
  <c r="BP562" i="5"/>
  <c r="CJ636" i="5"/>
  <c r="BD636" i="5"/>
  <c r="BP732" i="5"/>
  <c r="CV732" i="5"/>
  <c r="DG810" i="5"/>
  <c r="CA810" i="5"/>
  <c r="BP645" i="5"/>
  <c r="CV645" i="5"/>
  <c r="CJ543" i="5"/>
  <c r="BD543" i="5"/>
  <c r="CJ214" i="5"/>
  <c r="BD214" i="5"/>
  <c r="CA344" i="5"/>
  <c r="DG344" i="5"/>
  <c r="CA421" i="5"/>
  <c r="DG421" i="5"/>
  <c r="BD629" i="5"/>
  <c r="CJ629" i="5"/>
  <c r="BP63" i="5"/>
  <c r="CV63" i="5"/>
  <c r="CJ975" i="5"/>
  <c r="BD975" i="5"/>
  <c r="DG350" i="5"/>
  <c r="CA350" i="5"/>
  <c r="CJ507" i="5"/>
  <c r="BD507" i="5"/>
  <c r="BP53" i="5"/>
  <c r="CV53" i="5"/>
  <c r="DG337" i="5"/>
  <c r="CA337" i="5"/>
  <c r="BP846" i="5"/>
  <c r="CV846" i="5"/>
  <c r="CJ53" i="5"/>
  <c r="BD53" i="5"/>
  <c r="DG796" i="5"/>
  <c r="CA796" i="5"/>
  <c r="CA811" i="5"/>
  <c r="DG811" i="5"/>
  <c r="BD792" i="5"/>
  <c r="CJ792" i="5"/>
  <c r="DG825" i="5"/>
  <c r="CA825" i="5"/>
  <c r="CJ389" i="5"/>
  <c r="BD389" i="5"/>
  <c r="BD182" i="5"/>
  <c r="CJ182" i="5"/>
  <c r="CV616" i="5"/>
  <c r="BP616" i="5"/>
  <c r="CA939" i="5"/>
  <c r="DG939" i="5"/>
  <c r="BD503" i="5"/>
  <c r="CJ503" i="5"/>
  <c r="BD104" i="5"/>
  <c r="CJ104" i="5"/>
  <c r="CJ347" i="5"/>
  <c r="BD347" i="5"/>
  <c r="DG111" i="5"/>
  <c r="CA111" i="5"/>
  <c r="DG928" i="5"/>
  <c r="CA928" i="5"/>
  <c r="DG241" i="5"/>
  <c r="CA241" i="5"/>
  <c r="CA696" i="5"/>
  <c r="DG696" i="5"/>
  <c r="BD251" i="5"/>
  <c r="CJ251" i="5"/>
  <c r="BP991" i="5"/>
  <c r="CV991" i="5"/>
  <c r="CJ142" i="5"/>
  <c r="BD142" i="5"/>
  <c r="CJ263" i="5"/>
  <c r="BD263" i="5"/>
  <c r="DG998" i="5"/>
  <c r="CA998" i="5"/>
  <c r="BD110" i="5"/>
  <c r="CJ110" i="5"/>
  <c r="DG599" i="5"/>
  <c r="CA599" i="5"/>
  <c r="BP528" i="5"/>
  <c r="CV528" i="5"/>
  <c r="DG237" i="5"/>
  <c r="CA237" i="5"/>
  <c r="CJ187" i="5"/>
  <c r="BD187" i="5"/>
  <c r="CV635" i="5"/>
  <c r="BP635" i="5"/>
  <c r="BD353" i="5"/>
  <c r="CJ353" i="5"/>
  <c r="DG591" i="5"/>
  <c r="CA591" i="5"/>
  <c r="BD320" i="5"/>
  <c r="CJ320" i="5"/>
  <c r="CV555" i="5"/>
  <c r="BP555" i="5"/>
  <c r="BD526" i="5"/>
  <c r="CJ526" i="5"/>
  <c r="CJ466" i="5"/>
  <c r="BD466" i="5"/>
  <c r="CJ906" i="5"/>
  <c r="BD906" i="5"/>
  <c r="CJ615" i="5"/>
  <c r="BD615" i="5"/>
  <c r="CV798" i="5"/>
  <c r="BP798" i="5"/>
  <c r="CJ315" i="5"/>
  <c r="BD315" i="5"/>
  <c r="CA447" i="5"/>
  <c r="DG447" i="5"/>
  <c r="BP217" i="5"/>
  <c r="CV217" i="5"/>
  <c r="CJ924" i="5"/>
  <c r="BD924" i="5"/>
  <c r="CJ541" i="5"/>
  <c r="BD541" i="5"/>
  <c r="BD670" i="5"/>
  <c r="CJ670" i="5"/>
  <c r="CA684" i="5"/>
  <c r="DG684" i="5"/>
  <c r="CJ404" i="5"/>
  <c r="BD404" i="5"/>
  <c r="CV278" i="5"/>
  <c r="BP278" i="5"/>
  <c r="BD219" i="5"/>
  <c r="CJ219" i="5"/>
  <c r="CJ965" i="5"/>
  <c r="BD965" i="5"/>
  <c r="BD351" i="5"/>
  <c r="CJ351" i="5"/>
  <c r="BD313" i="5"/>
  <c r="CJ313" i="5"/>
  <c r="DG335" i="5"/>
  <c r="CA335" i="5"/>
  <c r="CA990" i="5"/>
  <c r="DG990" i="5"/>
  <c r="DG829" i="5"/>
  <c r="CA829" i="5"/>
  <c r="BD862" i="5"/>
  <c r="CJ862" i="5"/>
  <c r="CV315" i="5"/>
  <c r="BP315" i="5"/>
  <c r="BP61" i="5"/>
  <c r="CV61" i="5"/>
  <c r="CJ888" i="5"/>
  <c r="BD888" i="5"/>
  <c r="CV283" i="5"/>
  <c r="BP283" i="5"/>
  <c r="DG802" i="5"/>
  <c r="CA802" i="5"/>
  <c r="DG407" i="5"/>
  <c r="CA407" i="5"/>
  <c r="BD19" i="5"/>
  <c r="CJ19" i="5"/>
  <c r="BD893" i="5"/>
  <c r="CJ893" i="5"/>
  <c r="CJ571" i="5"/>
  <c r="BD571" i="5"/>
  <c r="BD478" i="5"/>
  <c r="CJ478" i="5"/>
  <c r="CJ850" i="5"/>
  <c r="BD850" i="5"/>
  <c r="BD802" i="5"/>
  <c r="CJ802" i="5"/>
  <c r="CJ602" i="5"/>
  <c r="BD602" i="5"/>
  <c r="CA966" i="5"/>
  <c r="DG966" i="5"/>
  <c r="CV940" i="5"/>
  <c r="BP940" i="5"/>
  <c r="BD532" i="5"/>
  <c r="CJ532" i="5"/>
  <c r="BP719" i="5"/>
  <c r="CV719" i="5"/>
  <c r="CV777" i="5"/>
  <c r="BP777" i="5"/>
  <c r="CA769" i="5"/>
  <c r="DG769" i="5"/>
  <c r="BD498" i="5"/>
  <c r="CJ498" i="5"/>
  <c r="DG107" i="5"/>
  <c r="CA107" i="5"/>
  <c r="CJ505" i="5"/>
  <c r="BD505" i="5"/>
  <c r="DG343" i="5"/>
  <c r="CA343" i="5"/>
  <c r="CJ333" i="5"/>
  <c r="BD333" i="5"/>
  <c r="CJ200" i="5"/>
  <c r="BD200" i="5"/>
  <c r="CJ367" i="5"/>
  <c r="BD367" i="5"/>
  <c r="DG416" i="5"/>
  <c r="CA416" i="5"/>
  <c r="CV513" i="5"/>
  <c r="BP513" i="5"/>
  <c r="DG1007" i="5"/>
  <c r="CA1007" i="5"/>
  <c r="DG201" i="5"/>
  <c r="CA201" i="5"/>
  <c r="CJ194" i="5"/>
  <c r="BD194" i="5"/>
  <c r="BD143" i="5"/>
  <c r="CJ143" i="5"/>
  <c r="BP682" i="5"/>
  <c r="CV682" i="5"/>
  <c r="CA244" i="5"/>
  <c r="DG244" i="5"/>
  <c r="BP997" i="5"/>
  <c r="CV997" i="5"/>
  <c r="BD878" i="5"/>
  <c r="CJ878" i="5"/>
  <c r="CJ874" i="5"/>
  <c r="BD874" i="5"/>
  <c r="CV689" i="5"/>
  <c r="BP689" i="5"/>
  <c r="BD762" i="5"/>
  <c r="CJ762" i="5"/>
  <c r="CJ652" i="5"/>
  <c r="BD652" i="5"/>
  <c r="BD24" i="5"/>
  <c r="CJ24" i="5"/>
  <c r="CV707" i="5"/>
  <c r="BP707" i="5"/>
  <c r="CA239" i="5"/>
  <c r="DG239" i="5"/>
  <c r="BP514" i="5"/>
  <c r="CV514" i="5"/>
  <c r="BP378" i="5"/>
  <c r="CV378" i="5"/>
  <c r="CJ697" i="5"/>
  <c r="BD697" i="5"/>
  <c r="CW34" i="5"/>
  <c r="DJ34" i="5" s="1"/>
  <c r="BP474" i="5"/>
  <c r="CV474" i="5"/>
  <c r="BP22" i="5"/>
  <c r="CV22" i="5"/>
  <c r="CV371" i="5"/>
  <c r="BP371" i="5"/>
  <c r="CV657" i="5"/>
  <c r="BP657" i="5"/>
  <c r="CJ620" i="5"/>
  <c r="BD620" i="5"/>
  <c r="DG444" i="5"/>
  <c r="CA444" i="5"/>
  <c r="BP744" i="5"/>
  <c r="CV744" i="5"/>
  <c r="CJ581" i="5"/>
  <c r="BD581" i="5"/>
  <c r="BD879" i="5"/>
  <c r="CJ879" i="5"/>
  <c r="CA917" i="5"/>
  <c r="DG917" i="5"/>
  <c r="CJ527" i="5"/>
  <c r="BD527" i="5"/>
  <c r="BD995" i="5"/>
  <c r="CJ995" i="5"/>
  <c r="DG716" i="5"/>
  <c r="CA716" i="5"/>
  <c r="CA149" i="5"/>
  <c r="DG149" i="5"/>
  <c r="CJ805" i="5"/>
  <c r="BD805" i="5"/>
  <c r="BD858" i="5"/>
  <c r="CJ858" i="5"/>
  <c r="BP1009" i="5"/>
  <c r="CV1009" i="5"/>
  <c r="BD520" i="5"/>
  <c r="CJ520" i="5"/>
  <c r="BP221" i="5"/>
  <c r="CV221" i="5"/>
  <c r="DG534" i="5"/>
  <c r="CA534" i="5"/>
  <c r="BP949" i="5"/>
  <c r="CV949" i="5"/>
  <c r="CV455" i="5"/>
  <c r="BP455" i="5"/>
  <c r="CA721" i="5"/>
  <c r="DG721" i="5"/>
  <c r="BD34" i="5"/>
  <c r="CJ34" i="5"/>
  <c r="BD340" i="5"/>
  <c r="CJ340" i="5"/>
  <c r="BD382" i="5"/>
  <c r="CJ382" i="5"/>
  <c r="CV576" i="5"/>
  <c r="BP576" i="5"/>
  <c r="CV276" i="5"/>
  <c r="BP276" i="5"/>
  <c r="BD957" i="5"/>
  <c r="CJ957" i="5"/>
  <c r="CV672" i="5"/>
  <c r="BP672" i="5"/>
  <c r="BP445" i="5"/>
  <c r="CV445" i="5"/>
  <c r="CV411" i="5"/>
  <c r="BP411" i="5"/>
  <c r="CV757" i="5"/>
  <c r="BP757" i="5"/>
  <c r="CA74" i="5"/>
  <c r="DG74" i="5"/>
  <c r="DG486" i="5"/>
  <c r="CA486" i="5"/>
  <c r="CV884" i="5"/>
  <c r="BP884" i="5"/>
  <c r="BP553" i="5"/>
  <c r="CV553" i="5"/>
  <c r="DG976" i="5"/>
  <c r="CA976" i="5"/>
  <c r="BD827" i="5"/>
  <c r="CJ827" i="5"/>
  <c r="DG560" i="5"/>
  <c r="CA560" i="5"/>
  <c r="DG592" i="5"/>
  <c r="CA592" i="5"/>
  <c r="CA366" i="5"/>
  <c r="DG366" i="5"/>
  <c r="BP644" i="5"/>
  <c r="CV644" i="5"/>
  <c r="BP762" i="5"/>
  <c r="CV762" i="5"/>
  <c r="CJ542" i="5"/>
  <c r="BD542" i="5"/>
  <c r="CV783" i="5"/>
  <c r="BP783" i="5"/>
  <c r="BD666" i="5"/>
  <c r="CJ666" i="5"/>
  <c r="CV779" i="5"/>
  <c r="BP779" i="5"/>
  <c r="BP931" i="5"/>
  <c r="CV931" i="5"/>
  <c r="CA304" i="5"/>
  <c r="DG304" i="5"/>
  <c r="CV470" i="5"/>
  <c r="BP470" i="5"/>
  <c r="CA146" i="5"/>
  <c r="DG146" i="5"/>
  <c r="BP740" i="5"/>
  <c r="CV740" i="5"/>
  <c r="CJ119" i="5"/>
  <c r="BD119" i="5"/>
  <c r="DG75" i="5"/>
  <c r="CA75" i="5"/>
  <c r="DG82" i="5"/>
  <c r="CA82" i="5"/>
  <c r="CV73" i="5"/>
  <c r="BP73" i="5"/>
  <c r="BP43" i="5"/>
  <c r="CV43" i="5"/>
  <c r="CJ790" i="5"/>
  <c r="BD790" i="5"/>
  <c r="CA732" i="5"/>
  <c r="DG732" i="5"/>
  <c r="BP537" i="5"/>
  <c r="CV537" i="5"/>
  <c r="BD82" i="5"/>
  <c r="CJ82" i="5"/>
  <c r="CV771" i="5"/>
  <c r="BP771" i="5"/>
  <c r="BP911" i="5"/>
  <c r="CV911" i="5"/>
  <c r="CA453" i="5"/>
  <c r="DG453" i="5"/>
  <c r="BD1007" i="5"/>
  <c r="CJ1007" i="5"/>
  <c r="BD309" i="5"/>
  <c r="CJ309" i="5"/>
  <c r="CA753" i="5"/>
  <c r="DG753" i="5"/>
  <c r="BD510" i="5"/>
  <c r="CJ510" i="5"/>
  <c r="CA685" i="5"/>
  <c r="DG685" i="5"/>
  <c r="BD707" i="5"/>
  <c r="CJ707" i="5"/>
  <c r="CV578" i="5"/>
  <c r="BP578" i="5"/>
  <c r="CV580" i="5"/>
  <c r="BP580" i="5"/>
  <c r="BP518" i="5"/>
  <c r="CV518" i="5"/>
  <c r="CV673" i="5"/>
  <c r="BP673" i="5"/>
  <c r="CA731" i="5"/>
  <c r="DG731" i="5"/>
  <c r="CV565" i="5"/>
  <c r="BP565" i="5"/>
  <c r="CV667" i="5"/>
  <c r="BP667" i="5"/>
  <c r="BP935" i="5"/>
  <c r="CV935" i="5"/>
  <c r="BD682" i="5"/>
  <c r="CJ682" i="5"/>
  <c r="CJ687" i="5"/>
  <c r="BD687" i="5"/>
  <c r="DG900" i="5"/>
  <c r="CA900" i="5"/>
  <c r="BD332" i="5"/>
  <c r="CJ332" i="5"/>
  <c r="CA672" i="5"/>
  <c r="DG672" i="5"/>
  <c r="BD594" i="5"/>
  <c r="CJ594" i="5"/>
  <c r="BP547" i="5"/>
  <c r="CV547" i="5"/>
  <c r="CA804" i="5"/>
  <c r="DG804" i="5"/>
  <c r="CA970" i="5"/>
  <c r="DG970" i="5"/>
  <c r="BD588" i="5"/>
  <c r="CJ588" i="5"/>
  <c r="CA727" i="5"/>
  <c r="DG727" i="5"/>
  <c r="CJ728" i="5"/>
  <c r="BD728" i="5"/>
  <c r="BD14" i="5"/>
  <c r="CJ14" i="5"/>
  <c r="CV540" i="5"/>
  <c r="BP540" i="5"/>
  <c r="BD979" i="5"/>
  <c r="CJ979" i="5"/>
  <c r="CV560" i="5"/>
  <c r="BP560" i="5"/>
  <c r="CJ751" i="5"/>
  <c r="BD751" i="5"/>
  <c r="BP925" i="5"/>
  <c r="CV925" i="5"/>
  <c r="BP729" i="5"/>
  <c r="CV729" i="5"/>
  <c r="CA588" i="5"/>
  <c r="DG588" i="5"/>
  <c r="BD516" i="5"/>
  <c r="CJ516" i="5"/>
  <c r="BD66" i="5"/>
  <c r="CJ66" i="5"/>
  <c r="CA979" i="5"/>
  <c r="DG979" i="5"/>
  <c r="CA911" i="5"/>
  <c r="DG911" i="5"/>
  <c r="CV539" i="5"/>
  <c r="BP539" i="5"/>
  <c r="DG609" i="5"/>
  <c r="CA609" i="5"/>
  <c r="DG320" i="5"/>
  <c r="CA320" i="5"/>
  <c r="BP973" i="5"/>
  <c r="CV973" i="5"/>
  <c r="CV894" i="5"/>
  <c r="BP894" i="5"/>
  <c r="BP290" i="5"/>
  <c r="CV290" i="5"/>
  <c r="BP867" i="5"/>
  <c r="CV867" i="5"/>
  <c r="DG89" i="5"/>
  <c r="CA89" i="5"/>
  <c r="DG639" i="5"/>
  <c r="CA639" i="5"/>
  <c r="BD643" i="5"/>
  <c r="CJ643" i="5"/>
  <c r="L66" i="3"/>
  <c r="L68" i="3" s="1"/>
  <c r="L70" i="3" s="1"/>
  <c r="CJ397" i="5"/>
  <c r="BD397" i="5"/>
  <c r="BP388" i="5"/>
  <c r="CV388" i="5"/>
  <c r="CA941" i="5"/>
  <c r="DG941" i="5"/>
  <c r="BD44" i="5"/>
  <c r="CJ44" i="5"/>
  <c r="CA670" i="5"/>
  <c r="DG670" i="5"/>
  <c r="BP207" i="5"/>
  <c r="CV207" i="5"/>
  <c r="CV538" i="5"/>
  <c r="BP538" i="5"/>
  <c r="BD221" i="5"/>
  <c r="CJ221" i="5"/>
  <c r="BP236" i="5"/>
  <c r="CV236" i="5"/>
  <c r="DG541" i="5"/>
  <c r="CA541" i="5"/>
  <c r="BD159" i="5"/>
  <c r="CJ159" i="5"/>
  <c r="BD600" i="5"/>
  <c r="CJ600" i="5"/>
  <c r="CJ859" i="5"/>
  <c r="BD859" i="5"/>
  <c r="CV786" i="5"/>
  <c r="BP786" i="5"/>
  <c r="CV988" i="5"/>
  <c r="BP988" i="5"/>
  <c r="BP403" i="5"/>
  <c r="CV403" i="5"/>
  <c r="BD141" i="5"/>
  <c r="CJ141" i="5"/>
  <c r="BD213" i="5"/>
  <c r="CJ213" i="5"/>
  <c r="CV566" i="5"/>
  <c r="BP566" i="5"/>
  <c r="BP48" i="5"/>
  <c r="CV48" i="5"/>
  <c r="CA196" i="5"/>
  <c r="DG196" i="5"/>
  <c r="CV128" i="5"/>
  <c r="BP128" i="5"/>
  <c r="CJ779" i="5"/>
  <c r="BD779" i="5"/>
  <c r="CV765" i="5"/>
  <c r="BP765" i="5"/>
  <c r="CA454" i="5"/>
  <c r="DG454" i="5"/>
  <c r="CV814" i="5"/>
  <c r="BP814" i="5"/>
  <c r="BP183" i="5"/>
  <c r="CV183" i="5"/>
  <c r="CA949" i="5"/>
  <c r="DG949" i="5"/>
  <c r="BP608" i="5"/>
  <c r="CV608" i="5"/>
  <c r="CJ575" i="5"/>
  <c r="BD575" i="5"/>
  <c r="BD811" i="5"/>
  <c r="CJ811" i="5"/>
  <c r="CA346" i="5"/>
  <c r="DG346" i="5"/>
  <c r="BD686" i="5"/>
  <c r="CJ686" i="5"/>
  <c r="DG526" i="5"/>
  <c r="CA526" i="5"/>
  <c r="BD959" i="5"/>
  <c r="CJ959" i="5"/>
  <c r="BP651" i="5"/>
  <c r="CV651" i="5"/>
  <c r="BP929" i="5"/>
  <c r="CV929" i="5"/>
  <c r="CA460" i="5"/>
  <c r="DG460" i="5"/>
  <c r="DG596" i="5"/>
  <c r="CA596" i="5"/>
  <c r="BP76" i="5"/>
  <c r="CV76" i="5"/>
  <c r="BP30" i="5"/>
  <c r="CV30" i="5"/>
  <c r="CA795" i="5"/>
  <c r="DG795" i="5"/>
  <c r="BP70" i="5"/>
  <c r="CV70" i="5"/>
  <c r="CV564" i="5"/>
  <c r="BP564" i="5"/>
  <c r="DG616" i="5"/>
  <c r="CA616" i="5"/>
  <c r="BD161" i="5"/>
  <c r="CJ161" i="5"/>
  <c r="BP106" i="5"/>
  <c r="CV106" i="5"/>
  <c r="BP439" i="5"/>
  <c r="CV439" i="5"/>
  <c r="CA384" i="5"/>
  <c r="DG384" i="5"/>
  <c r="CJ546" i="5"/>
  <c r="BD546" i="5"/>
  <c r="DG365" i="5"/>
  <c r="CA365" i="5"/>
  <c r="CA419" i="5"/>
  <c r="DG419" i="5"/>
  <c r="CV456" i="5"/>
  <c r="BP456" i="5"/>
  <c r="CJ677" i="5"/>
  <c r="BD677" i="5"/>
  <c r="CA362" i="5"/>
  <c r="DG362" i="5"/>
  <c r="CV890" i="5"/>
  <c r="BP890" i="5"/>
  <c r="CV454" i="5"/>
  <c r="BP454" i="5"/>
  <c r="CJ945" i="5"/>
  <c r="BD945" i="5"/>
  <c r="CJ573" i="5"/>
  <c r="BD573" i="5"/>
  <c r="DG256" i="5"/>
  <c r="CA256" i="5"/>
  <c r="BP516" i="5"/>
  <c r="CV516" i="5"/>
  <c r="BD322" i="5"/>
  <c r="CJ322" i="5"/>
  <c r="BD38" i="5"/>
  <c r="CJ38" i="5"/>
  <c r="CA545" i="5"/>
  <c r="DG545" i="5"/>
  <c r="BP40" i="5"/>
  <c r="CV40" i="5"/>
  <c r="BP390" i="5"/>
  <c r="CV390" i="5"/>
  <c r="CA663" i="5"/>
  <c r="DG663" i="5"/>
  <c r="BP875" i="5"/>
  <c r="CV875" i="5"/>
  <c r="BP215" i="5"/>
  <c r="CV215" i="5"/>
  <c r="DG898" i="5"/>
  <c r="CA898" i="5"/>
  <c r="BP382" i="5"/>
  <c r="CV382" i="5"/>
  <c r="BD976" i="5"/>
  <c r="CJ976" i="5"/>
  <c r="CJ307" i="5"/>
  <c r="BD307" i="5"/>
  <c r="DG777" i="5"/>
  <c r="CA777" i="5"/>
  <c r="CA653" i="5"/>
  <c r="DG653" i="5"/>
  <c r="CA878" i="5"/>
  <c r="DG878" i="5"/>
  <c r="CJ208" i="5"/>
  <c r="BD208" i="5"/>
  <c r="DG882" i="5"/>
  <c r="CA882" i="5"/>
  <c r="CJ607" i="5"/>
  <c r="BD607" i="5"/>
  <c r="CJ846" i="5"/>
  <c r="BD846" i="5"/>
  <c r="CA483" i="5"/>
  <c r="DG483" i="5"/>
  <c r="CA163" i="5"/>
  <c r="DG163" i="5"/>
  <c r="BP387" i="5"/>
  <c r="CV387" i="5"/>
  <c r="BP343" i="5"/>
  <c r="CV343" i="5"/>
  <c r="DG349" i="5"/>
  <c r="CA349" i="5"/>
  <c r="CV154" i="5"/>
  <c r="BP154" i="5"/>
  <c r="CJ800" i="5"/>
  <c r="BD800" i="5"/>
  <c r="BD39" i="5"/>
  <c r="CJ39" i="5"/>
  <c r="DG315" i="5"/>
  <c r="CA315" i="5"/>
  <c r="BP170" i="5"/>
  <c r="CV170" i="5"/>
  <c r="CJ65" i="5"/>
  <c r="BD65" i="5"/>
  <c r="CA841" i="5"/>
  <c r="DG841" i="5"/>
  <c r="DG39" i="5"/>
  <c r="CA39" i="5"/>
  <c r="CV618" i="5"/>
  <c r="BP618" i="5"/>
  <c r="CV782" i="5"/>
  <c r="BP782" i="5"/>
  <c r="CJ523" i="5"/>
  <c r="BD523" i="5"/>
  <c r="CJ818" i="5"/>
  <c r="BD818" i="5"/>
  <c r="BP25" i="5"/>
  <c r="CV25" i="5"/>
  <c r="CJ91" i="5"/>
  <c r="BD91" i="5"/>
  <c r="CJ942" i="5"/>
  <c r="BD942" i="5"/>
  <c r="CA986" i="5"/>
  <c r="DG986" i="5"/>
  <c r="BP887" i="5"/>
  <c r="CV887" i="5"/>
  <c r="CA671" i="5"/>
  <c r="DG671" i="5"/>
  <c r="CA836" i="5"/>
  <c r="DG836" i="5"/>
  <c r="CJ536" i="5"/>
  <c r="BD536" i="5"/>
  <c r="BP126" i="5"/>
  <c r="CV126" i="5"/>
  <c r="CA1013" i="5"/>
  <c r="DG1013" i="5"/>
  <c r="BD494" i="5"/>
  <c r="CJ494" i="5"/>
  <c r="CA761" i="5"/>
  <c r="DG761" i="5"/>
  <c r="CV811" i="5"/>
  <c r="BP811" i="5"/>
  <c r="CV574" i="5"/>
  <c r="BP574" i="5"/>
  <c r="CA839" i="5"/>
  <c r="DG839" i="5"/>
  <c r="BD713" i="5"/>
  <c r="CJ713" i="5"/>
  <c r="BD604" i="5"/>
  <c r="CJ604" i="5"/>
  <c r="BD797" i="5"/>
  <c r="CJ797" i="5"/>
  <c r="CA126" i="5"/>
  <c r="DG126" i="5"/>
  <c r="CJ270" i="5"/>
  <c r="BD270" i="5"/>
  <c r="CV671" i="5"/>
  <c r="BP671" i="5"/>
  <c r="BP721" i="5"/>
  <c r="CV721" i="5"/>
  <c r="CV677" i="5"/>
  <c r="BP677" i="5"/>
  <c r="BD346" i="5"/>
  <c r="CJ346" i="5"/>
  <c r="BD361" i="5"/>
  <c r="CJ361" i="5"/>
  <c r="CA1002" i="5"/>
  <c r="DG1002" i="5"/>
  <c r="BP332" i="5"/>
  <c r="CV332" i="5"/>
  <c r="CV691" i="5"/>
  <c r="BP691" i="5"/>
  <c r="BP60" i="5"/>
  <c r="CV60" i="5"/>
  <c r="BD465" i="5"/>
  <c r="CJ465" i="5"/>
  <c r="CV592" i="5"/>
  <c r="BP592" i="5"/>
  <c r="CA667" i="5"/>
  <c r="DG667" i="5"/>
  <c r="BD362" i="5"/>
  <c r="CJ362" i="5"/>
  <c r="BD308" i="5"/>
  <c r="CJ308" i="5"/>
  <c r="BD799" i="5"/>
  <c r="CJ799" i="5"/>
  <c r="CJ567" i="5"/>
  <c r="BD567" i="5"/>
  <c r="CV892" i="5"/>
  <c r="BP892" i="5"/>
  <c r="BD676" i="5"/>
  <c r="CJ676" i="5"/>
  <c r="BD758" i="5"/>
  <c r="CJ758" i="5"/>
  <c r="CV977" i="5"/>
  <c r="BP977" i="5"/>
  <c r="BD139" i="5"/>
  <c r="CJ139" i="5"/>
  <c r="DG850" i="5"/>
  <c r="CA850" i="5"/>
  <c r="DG195" i="5"/>
  <c r="CA195" i="5"/>
  <c r="CV459" i="5"/>
  <c r="BP459" i="5"/>
  <c r="BP199" i="5"/>
  <c r="CV199" i="5"/>
  <c r="CA763" i="5"/>
  <c r="DG763" i="5"/>
  <c r="CJ721" i="5"/>
  <c r="BD721" i="5"/>
  <c r="CA665" i="5"/>
  <c r="DG665" i="5"/>
  <c r="BP201" i="5"/>
  <c r="CV201" i="5"/>
  <c r="BP193" i="5"/>
  <c r="CV193" i="5"/>
  <c r="CA224" i="5"/>
  <c r="DG224" i="5"/>
  <c r="BD122" i="5"/>
  <c r="CJ122" i="5"/>
  <c r="CV204" i="5"/>
  <c r="BP204" i="5"/>
  <c r="BP157" i="5"/>
  <c r="CV157" i="5"/>
  <c r="CA581" i="5"/>
  <c r="DG581" i="5"/>
  <c r="BD168" i="5"/>
  <c r="CJ168" i="5"/>
  <c r="CA749" i="5"/>
  <c r="DG749" i="5"/>
  <c r="DG969" i="5"/>
  <c r="CA969" i="5"/>
  <c r="CV767" i="5"/>
  <c r="BP767" i="5"/>
  <c r="BD20" i="5"/>
  <c r="CJ20" i="5"/>
  <c r="CA659" i="5"/>
  <c r="DG659" i="5"/>
  <c r="BD423" i="5"/>
  <c r="CJ423" i="5"/>
  <c r="BP234" i="5"/>
  <c r="CV234" i="5"/>
  <c r="DG856" i="5"/>
  <c r="CA856" i="5"/>
  <c r="CV130" i="5"/>
  <c r="BP130" i="5"/>
  <c r="BD559" i="5"/>
  <c r="CJ559" i="5"/>
  <c r="CA985" i="5"/>
  <c r="DG985" i="5"/>
  <c r="CA64" i="5"/>
  <c r="DG64" i="5"/>
  <c r="DG280" i="5"/>
  <c r="CA280" i="5"/>
  <c r="CA84" i="5"/>
  <c r="DG84" i="5"/>
  <c r="BD42" i="5"/>
  <c r="CJ42" i="5"/>
  <c r="CA677" i="5"/>
  <c r="DG677" i="5"/>
  <c r="CA818" i="5"/>
  <c r="DG818" i="5"/>
  <c r="BD197" i="5"/>
  <c r="CJ197" i="5"/>
  <c r="BP174" i="5"/>
  <c r="CV174" i="5"/>
  <c r="BP384" i="5"/>
  <c r="CV384" i="5"/>
  <c r="BD32" i="5"/>
  <c r="CJ32" i="5"/>
  <c r="BD929" i="5"/>
  <c r="CJ929" i="5"/>
  <c r="CA506" i="5"/>
  <c r="DG506" i="5"/>
  <c r="BD157" i="5"/>
  <c r="CJ157" i="5"/>
  <c r="BP604" i="5"/>
  <c r="CV604" i="5"/>
  <c r="BP159" i="5"/>
  <c r="CV159" i="5"/>
  <c r="CA562" i="5"/>
  <c r="DG562" i="5"/>
  <c r="CV763" i="5"/>
  <c r="BP763" i="5"/>
  <c r="BP143" i="5"/>
  <c r="CV143" i="5"/>
  <c r="CV898" i="5"/>
  <c r="BP898" i="5"/>
  <c r="CJ733" i="5"/>
  <c r="BD733" i="5"/>
  <c r="CJ467" i="5"/>
  <c r="BD467" i="5"/>
  <c r="CJ560" i="5"/>
  <c r="BD560" i="5"/>
  <c r="BD705" i="5"/>
  <c r="CJ705" i="5"/>
  <c r="BD334" i="5"/>
  <c r="CJ334" i="5"/>
  <c r="CJ689" i="5"/>
  <c r="BD689" i="5"/>
  <c r="CV582" i="5"/>
  <c r="BP582" i="5"/>
  <c r="CA757" i="5"/>
  <c r="DG757" i="5"/>
  <c r="BD386" i="5"/>
  <c r="CJ386" i="5"/>
  <c r="CV136" i="5"/>
  <c r="BP136" i="5"/>
  <c r="CJ264" i="5"/>
  <c r="BD264" i="5"/>
  <c r="DG602" i="5"/>
  <c r="CA602" i="5"/>
  <c r="BD16" i="5"/>
  <c r="CJ16" i="5"/>
  <c r="CV834" i="5"/>
  <c r="BP834" i="5"/>
  <c r="CJ737" i="5"/>
  <c r="BD737" i="5"/>
  <c r="CA278" i="5"/>
  <c r="DG278" i="5"/>
  <c r="CV280" i="5"/>
  <c r="BP280" i="5"/>
  <c r="BP356" i="5"/>
  <c r="CV356" i="5"/>
  <c r="BP98" i="5"/>
  <c r="CV98" i="5"/>
  <c r="BD370" i="5"/>
  <c r="CJ370" i="5"/>
  <c r="BP484" i="5"/>
  <c r="CV484" i="5"/>
  <c r="CJ934" i="5"/>
  <c r="BD934" i="5"/>
  <c r="CV91" i="5"/>
  <c r="BP91" i="5"/>
  <c r="CJ828" i="5"/>
  <c r="BD828" i="5"/>
  <c r="CA772" i="5"/>
  <c r="DG772" i="5"/>
  <c r="BP80" i="5"/>
  <c r="CV80" i="5"/>
  <c r="CA568" i="5"/>
  <c r="DG568" i="5"/>
  <c r="BP688" i="5"/>
  <c r="CV688" i="5"/>
  <c r="CA108" i="5"/>
  <c r="DG108" i="5"/>
  <c r="CV675" i="5"/>
  <c r="BP675" i="5"/>
  <c r="BD369" i="5"/>
  <c r="CJ369" i="5"/>
  <c r="BD839" i="5"/>
  <c r="CJ839" i="5"/>
  <c r="BD841" i="5"/>
  <c r="CJ841" i="5"/>
  <c r="DG642" i="5"/>
  <c r="CA642" i="5"/>
  <c r="DG720" i="5"/>
  <c r="CA720" i="5"/>
  <c r="BP287" i="5"/>
  <c r="CV287" i="5"/>
  <c r="BP441" i="5"/>
  <c r="CV441" i="5"/>
  <c r="BD609" i="5"/>
  <c r="CJ609" i="5"/>
  <c r="BP541" i="5"/>
  <c r="CV541" i="5"/>
  <c r="BD820" i="5"/>
  <c r="CJ820" i="5"/>
  <c r="CA691" i="5"/>
  <c r="DG691" i="5"/>
  <c r="CA725" i="5"/>
  <c r="DG725" i="5"/>
  <c r="BP603" i="5"/>
  <c r="CV603" i="5"/>
  <c r="BP712" i="5"/>
  <c r="CV712" i="5"/>
  <c r="DG631" i="5"/>
  <c r="CA631" i="5"/>
  <c r="CJ685" i="5"/>
  <c r="BD685" i="5"/>
  <c r="CA390" i="5"/>
  <c r="DG390" i="5"/>
  <c r="CA24" i="5"/>
  <c r="DG24" i="5"/>
  <c r="DG919" i="5"/>
  <c r="CA919" i="5"/>
  <c r="BP374" i="5"/>
  <c r="CV374" i="5"/>
  <c r="BD171" i="5"/>
  <c r="CJ171" i="5"/>
  <c r="BD595" i="5"/>
  <c r="CJ595" i="5"/>
  <c r="BP38" i="5"/>
  <c r="CV38" i="5"/>
  <c r="BP314" i="5"/>
  <c r="CV314" i="5"/>
  <c r="CV359" i="5"/>
  <c r="BP359" i="5"/>
  <c r="DG257" i="5"/>
  <c r="CA257" i="5"/>
  <c r="BD97" i="5"/>
  <c r="CJ97" i="5"/>
  <c r="BP895" i="5"/>
  <c r="CV895" i="5"/>
  <c r="DG333" i="5"/>
  <c r="CA333" i="5"/>
  <c r="CJ706" i="5"/>
  <c r="BD706" i="5"/>
  <c r="CJ509" i="5"/>
  <c r="BD509" i="5"/>
  <c r="DG288" i="5"/>
  <c r="CA288" i="5"/>
  <c r="CV637" i="5"/>
  <c r="BP637" i="5"/>
  <c r="BP188" i="5"/>
  <c r="CV188" i="5"/>
  <c r="CJ99" i="5"/>
  <c r="BD99" i="5"/>
  <c r="BP39" i="5"/>
  <c r="CV39" i="5"/>
  <c r="BD780" i="5"/>
  <c r="CJ780" i="5"/>
  <c r="CA660" i="5"/>
  <c r="DG660" i="5"/>
  <c r="BP325" i="5"/>
  <c r="CV325" i="5"/>
  <c r="CJ416" i="5"/>
  <c r="BD416" i="5"/>
  <c r="CJ410" i="5"/>
  <c r="BD410" i="5"/>
  <c r="CV521" i="5"/>
  <c r="BP521" i="5"/>
  <c r="DG927" i="5"/>
  <c r="CA927" i="5"/>
  <c r="CA289" i="5"/>
  <c r="DG289" i="5"/>
  <c r="CA286" i="5"/>
  <c r="DG286" i="5"/>
  <c r="BD114" i="5"/>
  <c r="CJ114" i="5"/>
  <c r="CA165" i="5"/>
  <c r="DG165" i="5"/>
  <c r="CA655" i="5"/>
  <c r="DG655" i="5"/>
  <c r="CV224" i="5"/>
  <c r="BP224" i="5"/>
  <c r="DG296" i="5"/>
  <c r="CA296" i="5"/>
  <c r="CV734" i="5"/>
  <c r="BP734" i="5"/>
  <c r="CA151" i="5"/>
  <c r="DG151" i="5"/>
  <c r="DG205" i="5"/>
  <c r="CA205" i="5"/>
  <c r="CA876" i="5"/>
  <c r="DG876" i="5"/>
  <c r="BD414" i="5"/>
  <c r="CJ414" i="5"/>
  <c r="CV468" i="5"/>
  <c r="BP468" i="5"/>
  <c r="CV999" i="5"/>
  <c r="BP999" i="5"/>
  <c r="DG101" i="5"/>
  <c r="CA101" i="5"/>
  <c r="BD842" i="5"/>
  <c r="CJ842" i="5"/>
  <c r="CV352" i="5"/>
  <c r="BP352" i="5"/>
  <c r="CA300" i="5"/>
  <c r="DG300" i="5"/>
  <c r="CA887" i="5"/>
  <c r="DG887" i="5"/>
  <c r="CV920" i="5"/>
  <c r="BP920" i="5"/>
  <c r="CA161" i="5"/>
  <c r="DG161" i="5"/>
  <c r="BD927" i="5"/>
  <c r="CJ927" i="5"/>
  <c r="BP756" i="5"/>
  <c r="CV756" i="5"/>
  <c r="CA662" i="5"/>
  <c r="DG662" i="5"/>
  <c r="DG938" i="5"/>
  <c r="CA938" i="5"/>
  <c r="CJ459" i="5"/>
  <c r="BD459" i="5"/>
  <c r="CJ311" i="5"/>
  <c r="BD311" i="5"/>
  <c r="CA479" i="5"/>
  <c r="DG479" i="5"/>
  <c r="CV910" i="5"/>
  <c r="BP910" i="5"/>
  <c r="DG605" i="5"/>
  <c r="CA605" i="5"/>
  <c r="CJ547" i="5"/>
  <c r="BD547" i="5"/>
  <c r="CA845" i="5"/>
  <c r="DG845" i="5"/>
  <c r="CV258" i="5"/>
  <c r="BP258" i="5"/>
  <c r="CV237" i="5"/>
  <c r="BP237" i="5"/>
  <c r="CV523" i="5"/>
  <c r="BP523" i="5"/>
  <c r="CV531" i="5"/>
  <c r="BP531" i="5"/>
  <c r="CA791" i="5"/>
  <c r="DG791" i="5"/>
  <c r="CV491" i="5"/>
  <c r="BP491" i="5"/>
  <c r="DG420" i="5"/>
  <c r="CA420" i="5"/>
  <c r="CA977" i="5"/>
  <c r="DG977" i="5"/>
  <c r="CV982" i="5"/>
  <c r="BP982" i="5"/>
  <c r="CJ922" i="5"/>
  <c r="BD922" i="5"/>
  <c r="BD897" i="5"/>
  <c r="CJ897" i="5"/>
  <c r="CV271" i="5"/>
  <c r="BP271" i="5"/>
  <c r="CA159" i="5"/>
  <c r="DG159" i="5"/>
  <c r="BP794" i="5"/>
  <c r="CV794" i="5"/>
  <c r="BP252" i="5"/>
  <c r="CV252" i="5"/>
  <c r="CV620" i="5"/>
  <c r="BP620" i="5"/>
  <c r="BD633" i="5"/>
  <c r="CJ633" i="5"/>
  <c r="CV1007" i="5"/>
  <c r="BP1007" i="5"/>
  <c r="CA143" i="5"/>
  <c r="DG143" i="5"/>
  <c r="CJ475" i="5"/>
  <c r="BD475" i="5"/>
  <c r="CV597" i="5"/>
  <c r="BP597" i="5"/>
  <c r="DG174" i="5"/>
  <c r="CA174" i="5"/>
  <c r="DG838" i="5"/>
  <c r="CA838" i="5"/>
  <c r="BD709" i="5"/>
  <c r="CJ709" i="5"/>
  <c r="CA779" i="5"/>
  <c r="DG779" i="5"/>
  <c r="BP334" i="5"/>
  <c r="CV334" i="5"/>
  <c r="CA46" i="5"/>
  <c r="DG46" i="5"/>
  <c r="DG414" i="5"/>
  <c r="CA414" i="5"/>
  <c r="BD997" i="5"/>
  <c r="CJ997" i="5"/>
  <c r="BD530" i="5"/>
  <c r="CJ530" i="5"/>
  <c r="BP731" i="5"/>
  <c r="CV731" i="5"/>
  <c r="BP66" i="5"/>
  <c r="CV66" i="5"/>
  <c r="BP227" i="5"/>
  <c r="CV227" i="5"/>
  <c r="DG902" i="5"/>
  <c r="CA902" i="5"/>
  <c r="DG822" i="5"/>
  <c r="CA822" i="5"/>
  <c r="BD944" i="5"/>
  <c r="CJ944" i="5"/>
  <c r="DG630" i="5"/>
  <c r="CA630" i="5"/>
  <c r="CJ262" i="5"/>
  <c r="BD262" i="5"/>
  <c r="BP680" i="5"/>
  <c r="CV680" i="5"/>
  <c r="BD557" i="5"/>
  <c r="CJ557" i="5"/>
  <c r="BD252" i="5"/>
  <c r="CJ252" i="5"/>
  <c r="CV487" i="5"/>
  <c r="BP487" i="5"/>
  <c r="DG862" i="5"/>
  <c r="CA862" i="5"/>
  <c r="DG276" i="5"/>
  <c r="CA276" i="5"/>
  <c r="CJ299" i="5"/>
  <c r="BD299" i="5"/>
  <c r="BD803" i="5"/>
  <c r="CJ803" i="5"/>
  <c r="CA510" i="5"/>
  <c r="DG510" i="5"/>
  <c r="CA853" i="5"/>
  <c r="DG853" i="5"/>
  <c r="CV1011" i="5"/>
  <c r="BP1011" i="5"/>
  <c r="BP654" i="5"/>
  <c r="CV654" i="5"/>
  <c r="CJ967" i="5"/>
  <c r="BD967" i="5"/>
  <c r="CA793" i="5"/>
  <c r="DG793" i="5"/>
  <c r="CA30" i="5"/>
  <c r="DG30" i="5"/>
  <c r="CJ210" i="5"/>
  <c r="BD210" i="5"/>
  <c r="BP742" i="5"/>
  <c r="CV742" i="5"/>
  <c r="CJ973" i="5"/>
  <c r="BD973" i="5"/>
  <c r="CV980" i="5"/>
  <c r="BP980" i="5"/>
  <c r="BP611" i="5"/>
  <c r="CV611" i="5"/>
  <c r="BD614" i="5"/>
  <c r="CJ614" i="5"/>
  <c r="DG293" i="5"/>
  <c r="CA293" i="5"/>
  <c r="DG406" i="5"/>
  <c r="CA406" i="5"/>
  <c r="DG298" i="5"/>
  <c r="CA298" i="5"/>
  <c r="CV1006" i="5"/>
  <c r="BP1006" i="5"/>
  <c r="DG1000" i="5"/>
  <c r="CA1000" i="5"/>
  <c r="BD403" i="5"/>
  <c r="CJ403" i="5"/>
  <c r="CA875" i="5"/>
  <c r="DG875" i="5"/>
  <c r="BP100" i="5"/>
  <c r="CV100" i="5"/>
  <c r="DG925" i="5"/>
  <c r="CA925" i="5"/>
  <c r="DG309" i="5"/>
  <c r="CA309" i="5"/>
  <c r="CA131" i="5"/>
  <c r="DG131" i="5"/>
  <c r="CV971" i="5"/>
  <c r="BP971" i="5"/>
  <c r="BP442" i="5"/>
  <c r="CV442" i="5"/>
  <c r="CV251" i="5"/>
  <c r="BP251" i="5"/>
  <c r="DG475" i="5"/>
  <c r="CA475" i="5"/>
  <c r="CV1000" i="5"/>
  <c r="BP1000" i="5"/>
  <c r="CV307" i="5"/>
  <c r="BP307" i="5"/>
  <c r="CV142" i="5"/>
  <c r="BP142" i="5"/>
  <c r="DG172" i="5"/>
  <c r="CA172" i="5"/>
  <c r="CJ775" i="5"/>
  <c r="BD775" i="5"/>
  <c r="BP494" i="5"/>
  <c r="CV494" i="5"/>
  <c r="CJ565" i="5"/>
  <c r="BD565" i="5"/>
  <c r="DG47" i="5"/>
  <c r="CA47" i="5"/>
  <c r="DG649" i="5"/>
  <c r="CA649" i="5"/>
  <c r="CV273" i="5"/>
  <c r="BP273" i="5"/>
  <c r="DG317" i="5"/>
  <c r="CA317" i="5"/>
  <c r="CV277" i="5"/>
  <c r="BP277" i="5"/>
  <c r="DG103" i="5"/>
  <c r="CA103" i="5"/>
  <c r="DG325" i="5"/>
  <c r="CA325" i="5"/>
  <c r="BP323" i="5"/>
  <c r="CV323" i="5"/>
  <c r="CV113" i="5"/>
  <c r="BP113" i="5"/>
  <c r="BD430" i="5"/>
  <c r="CJ430" i="5"/>
  <c r="BP29" i="5"/>
  <c r="CV29" i="5"/>
  <c r="CJ914" i="5"/>
  <c r="BD914" i="5"/>
  <c r="BP312" i="5"/>
  <c r="CV312" i="5"/>
  <c r="CV697" i="5"/>
  <c r="BP697" i="5"/>
  <c r="CJ202" i="5"/>
  <c r="BD202" i="5"/>
  <c r="CJ592" i="5"/>
  <c r="BD592" i="5"/>
  <c r="CA981" i="5"/>
  <c r="DG981" i="5"/>
  <c r="CA290" i="5"/>
  <c r="DG290" i="5"/>
  <c r="CV446" i="5"/>
  <c r="BP446" i="5"/>
  <c r="BD321" i="5"/>
  <c r="CJ321" i="5"/>
  <c r="CJ268" i="5"/>
  <c r="BD268" i="5"/>
  <c r="DG185" i="5"/>
  <c r="CA185" i="5"/>
  <c r="BP850" i="5"/>
  <c r="CV850" i="5"/>
  <c r="CV906" i="5"/>
  <c r="BP906" i="5"/>
  <c r="CV383" i="5"/>
  <c r="BP383" i="5"/>
  <c r="BD514" i="5"/>
  <c r="CJ514" i="5"/>
  <c r="CJ630" i="5"/>
  <c r="BD630" i="5"/>
  <c r="BP913" i="5"/>
  <c r="CV913" i="5"/>
  <c r="DG992" i="5"/>
  <c r="CA992" i="5"/>
  <c r="CV160" i="5"/>
  <c r="BP160" i="5"/>
  <c r="CV625" i="5"/>
  <c r="BP625" i="5"/>
  <c r="DG102" i="5"/>
  <c r="CA102" i="5"/>
  <c r="CV942" i="5"/>
  <c r="BP942" i="5"/>
  <c r="BD317" i="5"/>
  <c r="CJ317" i="5"/>
  <c r="DG792" i="5"/>
  <c r="CA792" i="5"/>
  <c r="CV529" i="5"/>
  <c r="BP529" i="5"/>
  <c r="CV778" i="5"/>
  <c r="BP778" i="5"/>
  <c r="BD525" i="5"/>
  <c r="CJ525" i="5"/>
  <c r="CJ1005" i="5"/>
  <c r="BD1005" i="5"/>
  <c r="BD248" i="5"/>
  <c r="CJ248" i="5"/>
  <c r="DG306" i="5"/>
  <c r="CA306" i="5"/>
  <c r="CJ999" i="5"/>
  <c r="BD999" i="5"/>
  <c r="DG885" i="5"/>
  <c r="CA885" i="5"/>
  <c r="CJ880" i="5"/>
  <c r="BD880" i="5"/>
  <c r="CJ521" i="5"/>
  <c r="BD521" i="5"/>
  <c r="BP426" i="5"/>
  <c r="CV426" i="5"/>
  <c r="CJ535" i="5"/>
  <c r="BD535" i="5"/>
  <c r="BP984" i="5"/>
  <c r="CV984" i="5"/>
  <c r="CV934" i="5"/>
  <c r="BP934" i="5"/>
  <c r="CJ271" i="5"/>
  <c r="BD271" i="5"/>
  <c r="CV591" i="5"/>
  <c r="BP591" i="5"/>
  <c r="CJ55" i="5"/>
  <c r="BD55" i="5"/>
  <c r="CJ938" i="5"/>
  <c r="BD938" i="5"/>
  <c r="DG760" i="5"/>
  <c r="CA760" i="5"/>
  <c r="BP23" i="5"/>
  <c r="CV23" i="5"/>
  <c r="BD619" i="5"/>
  <c r="CJ619" i="5"/>
  <c r="CV489" i="5"/>
  <c r="BP489" i="5"/>
  <c r="DG752" i="5"/>
  <c r="CA752" i="5"/>
  <c r="CA817" i="5"/>
  <c r="DG817" i="5"/>
  <c r="CV550" i="5"/>
  <c r="BP550" i="5"/>
  <c r="DG79" i="5"/>
  <c r="CA79" i="5"/>
  <c r="DG813" i="5"/>
  <c r="CA813" i="5"/>
  <c r="BD379" i="5"/>
  <c r="CJ379" i="5"/>
  <c r="BP844" i="5"/>
  <c r="CV844" i="5"/>
  <c r="DG622" i="5"/>
  <c r="CA622" i="5"/>
  <c r="DG527" i="5"/>
  <c r="CA527" i="5"/>
  <c r="BP706" i="5"/>
  <c r="CV706" i="5"/>
  <c r="CA36" i="5"/>
  <c r="DG36" i="5"/>
  <c r="CV257" i="5"/>
  <c r="BP257" i="5"/>
  <c r="BD205" i="5"/>
  <c r="CJ205" i="5"/>
  <c r="BD116" i="5"/>
  <c r="CJ116" i="5"/>
  <c r="CV77" i="5"/>
  <c r="BP77" i="5"/>
  <c r="CJ152" i="5"/>
  <c r="BD152" i="5"/>
  <c r="CV327" i="5"/>
  <c r="BP327" i="5"/>
  <c r="DG505" i="5"/>
  <c r="CA505" i="5"/>
  <c r="DG121" i="5"/>
  <c r="CA121" i="5"/>
  <c r="DG339" i="5"/>
  <c r="CA339" i="5"/>
  <c r="DG418" i="5"/>
  <c r="CA418" i="5"/>
  <c r="BP96" i="5"/>
  <c r="CV96" i="5"/>
  <c r="CV55" i="5"/>
  <c r="BP55" i="5"/>
  <c r="CJ698" i="5"/>
  <c r="BD698" i="5"/>
  <c r="CA386" i="5"/>
  <c r="DG386" i="5"/>
  <c r="DG322" i="5"/>
  <c r="CA322" i="5"/>
  <c r="CA585" i="5"/>
  <c r="DG585" i="5"/>
  <c r="CA931" i="5"/>
  <c r="DG931" i="5"/>
  <c r="BD714" i="5"/>
  <c r="CJ714" i="5"/>
  <c r="CJ499" i="5"/>
  <c r="BD499" i="5"/>
  <c r="DG740" i="5"/>
  <c r="CA740" i="5"/>
  <c r="BP614" i="5"/>
  <c r="CV614" i="5"/>
  <c r="CJ552" i="5"/>
  <c r="BD552" i="5"/>
  <c r="CV728" i="5"/>
  <c r="BP728" i="5"/>
  <c r="BD35" i="5"/>
  <c r="CJ35" i="5"/>
  <c r="CV51" i="5"/>
  <c r="BP51" i="5"/>
  <c r="CJ956" i="5"/>
  <c r="BD956" i="5"/>
  <c r="DG347" i="5"/>
  <c r="CA347" i="5"/>
  <c r="CJ87" i="5"/>
  <c r="BD87" i="5"/>
  <c r="DG21" i="5"/>
  <c r="CA21" i="5"/>
  <c r="BD330" i="5"/>
  <c r="CJ330" i="5"/>
  <c r="BD531" i="5"/>
  <c r="CJ531" i="5"/>
  <c r="DG397" i="5"/>
  <c r="CA397" i="5"/>
  <c r="BD593" i="5"/>
  <c r="CJ593" i="5"/>
  <c r="CA87" i="5"/>
  <c r="DG87" i="5"/>
  <c r="CV389" i="5"/>
  <c r="BP389" i="5"/>
  <c r="DG520" i="5"/>
  <c r="CA520" i="5"/>
  <c r="BD659" i="5"/>
  <c r="CJ659" i="5"/>
  <c r="DG629" i="5"/>
  <c r="CA629" i="5"/>
  <c r="BP589" i="5"/>
  <c r="CV589" i="5"/>
  <c r="CV661" i="5"/>
  <c r="BP661" i="5"/>
  <c r="CJ59" i="5"/>
  <c r="BD59" i="5"/>
  <c r="BD77" i="5"/>
  <c r="CJ77" i="5"/>
  <c r="CV259" i="5"/>
  <c r="BP259" i="5"/>
  <c r="CA144" i="5"/>
  <c r="DG144" i="5"/>
  <c r="CA425" i="5"/>
  <c r="DG425" i="5"/>
  <c r="BP981" i="5"/>
  <c r="CV981" i="5"/>
  <c r="CV548" i="5"/>
  <c r="BP548" i="5"/>
  <c r="DG873" i="5"/>
  <c r="CA873" i="5"/>
  <c r="BP346" i="5"/>
  <c r="CV346" i="5"/>
  <c r="BP478" i="5"/>
  <c r="CV478" i="5"/>
  <c r="CA219" i="5"/>
  <c r="DG219" i="5"/>
  <c r="BD245" i="5"/>
  <c r="CJ245" i="5"/>
  <c r="BP686" i="5"/>
  <c r="CV686" i="5"/>
  <c r="CV986" i="5"/>
  <c r="BP986" i="5"/>
  <c r="BD176" i="5"/>
  <c r="CJ176" i="5"/>
  <c r="CA546" i="5"/>
  <c r="DG546" i="5"/>
  <c r="BP52" i="5"/>
  <c r="CV52" i="5"/>
  <c r="CA869" i="5"/>
  <c r="DG869" i="5"/>
  <c r="BP102" i="5"/>
  <c r="CV102" i="5"/>
  <c r="BD974" i="5"/>
  <c r="CJ974" i="5"/>
  <c r="BD316" i="5"/>
  <c r="CJ316" i="5"/>
  <c r="BP354" i="5"/>
  <c r="CV354" i="5"/>
  <c r="CV137" i="5"/>
  <c r="BP137" i="5"/>
  <c r="BP372" i="5"/>
  <c r="CV372" i="5"/>
  <c r="CA92" i="5"/>
  <c r="DG92" i="5"/>
  <c r="BD493" i="5"/>
  <c r="CJ493" i="5"/>
  <c r="CJ451" i="5"/>
  <c r="BD451" i="5"/>
  <c r="DG790" i="5"/>
  <c r="CA790" i="5"/>
  <c r="CA983" i="5"/>
  <c r="DG983" i="5"/>
  <c r="CV404" i="5"/>
  <c r="BP404" i="5"/>
  <c r="CJ239" i="5"/>
  <c r="BD239" i="5"/>
  <c r="CV534" i="5"/>
  <c r="BP534" i="5"/>
  <c r="DG271" i="5"/>
  <c r="CA271" i="5"/>
  <c r="CJ777" i="5"/>
  <c r="BD777" i="5"/>
  <c r="BD782" i="5"/>
  <c r="CJ782" i="5"/>
  <c r="DG65" i="5"/>
  <c r="CA65" i="5"/>
  <c r="BP858" i="5"/>
  <c r="CV858" i="5"/>
  <c r="DG493" i="5"/>
  <c r="CA493" i="5"/>
  <c r="CV405" i="5"/>
  <c r="BP405" i="5"/>
  <c r="CJ115" i="5"/>
  <c r="BD115" i="5"/>
  <c r="DG509" i="5"/>
  <c r="CA509" i="5"/>
  <c r="DG525" i="5"/>
  <c r="CA525" i="5"/>
  <c r="CV543" i="5"/>
  <c r="BP543" i="5"/>
  <c r="CJ1003" i="5"/>
  <c r="BD1003" i="5"/>
  <c r="DG954" i="5"/>
  <c r="CA954" i="5"/>
  <c r="DG702" i="5"/>
  <c r="CA702" i="5"/>
  <c r="BD770" i="5"/>
  <c r="CJ770" i="5"/>
  <c r="BD907" i="5"/>
  <c r="CJ907" i="5"/>
  <c r="CA360" i="5"/>
  <c r="DG360" i="5"/>
  <c r="CA287" i="5"/>
  <c r="DG287" i="5"/>
  <c r="DG700" i="5"/>
  <c r="CA700" i="5"/>
  <c r="CA155" i="5"/>
  <c r="DG155" i="5"/>
  <c r="BD991" i="5"/>
  <c r="CJ991" i="5"/>
  <c r="DG612" i="5"/>
  <c r="CA612" i="5"/>
  <c r="CA733" i="5"/>
  <c r="DG733" i="5"/>
  <c r="BP498" i="5"/>
  <c r="CV498" i="5"/>
  <c r="BP847" i="5"/>
  <c r="CV847" i="5"/>
  <c r="BD608" i="5"/>
  <c r="CJ608" i="5"/>
  <c r="CV549" i="5"/>
  <c r="BP549" i="5"/>
  <c r="BD911" i="5"/>
  <c r="CJ911" i="5"/>
  <c r="CJ729" i="5"/>
  <c r="BD729" i="5"/>
  <c r="CJ371" i="5"/>
  <c r="BD371" i="5"/>
  <c r="BD388" i="5"/>
  <c r="CJ388" i="5"/>
  <c r="BP987" i="5"/>
  <c r="CV987" i="5"/>
  <c r="BD889" i="5"/>
  <c r="CJ889" i="5"/>
  <c r="CA359" i="5"/>
  <c r="DG359" i="5"/>
  <c r="BP376" i="5"/>
  <c r="CV376" i="5"/>
  <c r="CV268" i="5"/>
  <c r="BP268" i="5"/>
  <c r="CA40" i="5"/>
  <c r="DG40" i="5"/>
  <c r="CV206" i="5"/>
  <c r="BP206" i="5"/>
  <c r="CV669" i="5"/>
  <c r="BP669" i="5"/>
  <c r="CJ757" i="5"/>
  <c r="BD757" i="5"/>
  <c r="CA467" i="5"/>
  <c r="DG467" i="5"/>
  <c r="BP584" i="5"/>
  <c r="CV584" i="5"/>
  <c r="CA80" i="5"/>
  <c r="DG80" i="5"/>
  <c r="CJ224" i="5"/>
  <c r="BD224" i="5"/>
  <c r="CV685" i="5"/>
  <c r="BP685" i="5"/>
  <c r="CV465" i="5"/>
  <c r="BP465" i="5"/>
  <c r="CV583" i="5"/>
  <c r="BP583" i="5"/>
  <c r="BP62" i="5"/>
  <c r="CV62" i="5"/>
  <c r="BD348" i="5"/>
  <c r="CJ348" i="5"/>
  <c r="BP955" i="5"/>
  <c r="CV955" i="5"/>
  <c r="CA767" i="5"/>
  <c r="DG767" i="5"/>
  <c r="BP24" i="5"/>
  <c r="CV24" i="5"/>
  <c r="CA837" i="5"/>
  <c r="DG837" i="5"/>
  <c r="BD981" i="5"/>
  <c r="CJ981" i="5"/>
  <c r="CA354" i="5"/>
  <c r="DG354" i="5"/>
  <c r="BD231" i="5"/>
  <c r="CJ231" i="5"/>
  <c r="CA332" i="5"/>
  <c r="DG332" i="5"/>
  <c r="DG730" i="5"/>
  <c r="CA730" i="5"/>
  <c r="CA441" i="5"/>
  <c r="DG441" i="5"/>
  <c r="DG699" i="5"/>
  <c r="CA699" i="5"/>
  <c r="BP165" i="5"/>
  <c r="CV165" i="5"/>
  <c r="DG122" i="5"/>
  <c r="CA122" i="5"/>
  <c r="BD821" i="5"/>
  <c r="CJ821" i="5"/>
  <c r="CJ241" i="5"/>
  <c r="BD241" i="5"/>
  <c r="CJ741" i="5"/>
  <c r="BD741" i="5"/>
  <c r="DG166" i="5"/>
  <c r="CA166" i="5"/>
  <c r="CV713" i="5"/>
  <c r="BP713" i="5"/>
  <c r="CA200" i="5"/>
  <c r="DG200" i="5"/>
  <c r="BD58" i="5"/>
  <c r="CJ58" i="5"/>
  <c r="CA218" i="5"/>
  <c r="DG218" i="5"/>
  <c r="CA828" i="5"/>
  <c r="DG828" i="5"/>
  <c r="CA376" i="5"/>
  <c r="DG376" i="5"/>
  <c r="BD135" i="5"/>
  <c r="CJ135" i="5"/>
  <c r="CJ725" i="5"/>
  <c r="BD725" i="5"/>
  <c r="BP727" i="5"/>
  <c r="CV727" i="5"/>
  <c r="CJ282" i="5"/>
  <c r="BD282" i="5"/>
  <c r="BP84" i="5"/>
  <c r="CV84" i="5"/>
  <c r="CA773" i="5"/>
  <c r="DG773" i="5"/>
  <c r="DG357" i="5"/>
  <c r="CA357" i="5"/>
  <c r="DG469" i="5"/>
  <c r="CA469" i="5"/>
  <c r="BD804" i="5"/>
  <c r="CJ804" i="5"/>
  <c r="CV546" i="5"/>
  <c r="BP546" i="5"/>
  <c r="BD92" i="5"/>
  <c r="CJ92" i="5"/>
  <c r="CJ916" i="5"/>
  <c r="BD916" i="5"/>
  <c r="CJ544" i="5"/>
  <c r="BD544" i="5"/>
  <c r="CV841" i="5"/>
  <c r="BP841" i="5"/>
  <c r="BP754" i="5"/>
  <c r="CV754" i="5"/>
  <c r="BP475" i="5"/>
  <c r="CV475" i="5"/>
  <c r="BD368" i="5"/>
  <c r="CJ368" i="5"/>
  <c r="CV666" i="5"/>
  <c r="BP666" i="5"/>
  <c r="CA210" i="5"/>
  <c r="DG210" i="5"/>
  <c r="CA217" i="5"/>
  <c r="DG217" i="5"/>
  <c r="BD703" i="5"/>
  <c r="CJ703" i="5"/>
  <c r="BD750" i="5"/>
  <c r="CJ750" i="5"/>
  <c r="CA686" i="5"/>
  <c r="DG686" i="5"/>
  <c r="BD816" i="5"/>
  <c r="CJ816" i="5"/>
  <c r="CV481" i="5"/>
  <c r="BP481" i="5"/>
  <c r="DG247" i="5"/>
  <c r="CA247" i="5"/>
  <c r="BD768" i="5"/>
  <c r="CJ768" i="5"/>
  <c r="CJ569" i="5"/>
  <c r="BD569" i="5"/>
  <c r="BP917" i="5"/>
  <c r="CV917" i="5"/>
  <c r="CJ824" i="5"/>
  <c r="BD824" i="5"/>
  <c r="CJ735" i="5"/>
  <c r="BD735" i="5"/>
  <c r="CA215" i="5"/>
  <c r="DG215" i="5"/>
  <c r="CV761" i="5"/>
  <c r="BP761" i="5"/>
  <c r="BD314" i="5"/>
  <c r="CJ314" i="5"/>
  <c r="CA537" i="5"/>
  <c r="DG537" i="5"/>
  <c r="CV803" i="5"/>
  <c r="BP803" i="5"/>
  <c r="CV693" i="5"/>
  <c r="BP693" i="5"/>
  <c r="CA948" i="5"/>
  <c r="DG948" i="5"/>
  <c r="CA76" i="5"/>
  <c r="DG76" i="5"/>
  <c r="BD987" i="5"/>
  <c r="CJ987" i="5"/>
  <c r="BP64" i="5"/>
  <c r="CV64" i="5"/>
  <c r="BP88" i="5"/>
  <c r="CV88" i="5"/>
  <c r="CV722" i="5"/>
  <c r="BP722" i="5"/>
  <c r="CA729" i="5"/>
  <c r="DG729" i="5"/>
  <c r="BP594" i="5"/>
  <c r="CV594" i="5"/>
  <c r="CJ673" i="5"/>
  <c r="BD673" i="5"/>
  <c r="BP205" i="5"/>
  <c r="CV205" i="5"/>
  <c r="CV648" i="5"/>
  <c r="BP648" i="5"/>
  <c r="CV552" i="5"/>
  <c r="BP552" i="5"/>
  <c r="BD903" i="5"/>
  <c r="CJ903" i="5"/>
  <c r="BP485" i="5"/>
  <c r="CV485" i="5"/>
  <c r="CA705" i="5"/>
  <c r="DG705" i="5"/>
  <c r="DG577" i="5"/>
  <c r="CA577" i="5"/>
  <c r="CV95" i="5"/>
  <c r="BP95" i="5"/>
  <c r="BP825" i="5"/>
  <c r="CV825" i="5"/>
  <c r="CJ720" i="5"/>
  <c r="BD720" i="5"/>
  <c r="CA363" i="5"/>
  <c r="DG363" i="5"/>
  <c r="BP32" i="5"/>
  <c r="CV32" i="5"/>
  <c r="CA608" i="5"/>
  <c r="DG608" i="5"/>
  <c r="CJ704" i="5"/>
  <c r="BD704" i="5"/>
  <c r="BP435" i="5"/>
  <c r="CV435" i="5"/>
  <c r="DG502" i="5"/>
  <c r="CA502" i="5"/>
  <c r="DG353" i="5"/>
  <c r="CA353" i="5"/>
  <c r="DG703" i="5"/>
  <c r="CA703" i="5"/>
  <c r="CA694" i="5"/>
  <c r="DG694" i="5"/>
  <c r="BP964" i="5"/>
  <c r="CV964" i="5"/>
  <c r="CA690" i="5"/>
  <c r="DG690" i="5"/>
  <c r="BD149" i="5"/>
  <c r="CJ149" i="5"/>
  <c r="DG396" i="5"/>
  <c r="CA396" i="5"/>
  <c r="CJ884" i="5"/>
  <c r="BD884" i="5"/>
  <c r="CA719" i="5"/>
  <c r="DG719" i="5"/>
  <c r="BP993" i="5"/>
  <c r="CV993" i="5"/>
  <c r="CJ896" i="5"/>
  <c r="BD896" i="5"/>
  <c r="CA574" i="5"/>
  <c r="DG574" i="5"/>
  <c r="DG391" i="5"/>
  <c r="CA391" i="5"/>
  <c r="BD787" i="5"/>
  <c r="CJ787" i="5"/>
  <c r="DG944" i="5"/>
  <c r="CA944" i="5"/>
  <c r="DG624" i="5"/>
  <c r="CA624" i="5"/>
  <c r="BP292" i="5"/>
  <c r="CV292" i="5"/>
  <c r="CA70" i="5"/>
  <c r="DG70" i="5"/>
  <c r="CV412" i="5"/>
  <c r="BP412" i="5"/>
  <c r="CV365" i="5"/>
  <c r="BP365" i="5"/>
  <c r="CA254" i="5"/>
  <c r="DG254" i="5"/>
  <c r="BP610" i="5"/>
  <c r="CV610" i="5"/>
  <c r="BD949" i="5"/>
  <c r="CJ949" i="5"/>
  <c r="BD887" i="5"/>
  <c r="CJ887" i="5"/>
  <c r="BE949" i="5" l="1"/>
  <c r="CK949" i="5"/>
  <c r="CW292" i="5"/>
  <c r="DJ292" i="5"/>
  <c r="DH690" i="5"/>
  <c r="DK690" i="5" s="1"/>
  <c r="CW435" i="5"/>
  <c r="DJ435" i="5"/>
  <c r="CW825" i="5"/>
  <c r="DJ825" i="5" s="1"/>
  <c r="DH210" i="5"/>
  <c r="DK210" i="5"/>
  <c r="BE135" i="5"/>
  <c r="CK135" i="5"/>
  <c r="CW165" i="5"/>
  <c r="DJ165" i="5" s="1"/>
  <c r="DH354" i="5"/>
  <c r="DK354" i="5" s="1"/>
  <c r="BE348" i="5"/>
  <c r="CK348" i="5"/>
  <c r="DH80" i="5"/>
  <c r="DK80" i="5" s="1"/>
  <c r="DH40" i="5"/>
  <c r="DK40" i="5" s="1"/>
  <c r="BE388" i="5"/>
  <c r="CK388" i="5"/>
  <c r="CW847" i="5"/>
  <c r="DJ847" i="5" s="1"/>
  <c r="BE316" i="5"/>
  <c r="CK316" i="5"/>
  <c r="BE176" i="5"/>
  <c r="CK176" i="5"/>
  <c r="CW346" i="5"/>
  <c r="DJ346" i="5" s="1"/>
  <c r="CK659" i="5"/>
  <c r="BE659" i="5"/>
  <c r="BE531" i="5"/>
  <c r="CK531" i="5"/>
  <c r="CK379" i="5"/>
  <c r="BE379" i="5"/>
  <c r="CW442" i="5"/>
  <c r="DJ442" i="5" s="1"/>
  <c r="DH875" i="5"/>
  <c r="DK875" i="5" s="1"/>
  <c r="DH853" i="5"/>
  <c r="DK853" i="5" s="1"/>
  <c r="CK944" i="5"/>
  <c r="BE944" i="5"/>
  <c r="BE530" i="5"/>
  <c r="CK530" i="5"/>
  <c r="BE709" i="5"/>
  <c r="CK709" i="5"/>
  <c r="DK845" i="5"/>
  <c r="DH845" i="5"/>
  <c r="DH286" i="5"/>
  <c r="DK286" i="5" s="1"/>
  <c r="CW325" i="5"/>
  <c r="DJ325" i="5" s="1"/>
  <c r="BE97" i="5"/>
  <c r="CK97" i="5"/>
  <c r="CK171" i="5"/>
  <c r="BE171" i="5"/>
  <c r="CW541" i="5"/>
  <c r="DJ541" i="5"/>
  <c r="BE841" i="5"/>
  <c r="CK841" i="5"/>
  <c r="DH568" i="5"/>
  <c r="DK568" i="5" s="1"/>
  <c r="CW484" i="5"/>
  <c r="DJ484" i="5" s="1"/>
  <c r="BE386" i="5"/>
  <c r="CK386" i="5"/>
  <c r="DH562" i="5"/>
  <c r="DK562" i="5"/>
  <c r="BE32" i="5"/>
  <c r="CK32" i="5"/>
  <c r="BE42" i="5"/>
  <c r="CK42" i="5"/>
  <c r="CK139" i="5"/>
  <c r="BE139" i="5"/>
  <c r="BE799" i="5"/>
  <c r="CK799" i="5"/>
  <c r="CW60" i="5"/>
  <c r="DJ60" i="5" s="1"/>
  <c r="BE604" i="5"/>
  <c r="CK604" i="5"/>
  <c r="CK494" i="5"/>
  <c r="BE494" i="5"/>
  <c r="CW887" i="5"/>
  <c r="DJ887" i="5" s="1"/>
  <c r="CW170" i="5"/>
  <c r="DJ170" i="5" s="1"/>
  <c r="DJ343" i="5"/>
  <c r="CW343" i="5"/>
  <c r="CK976" i="5"/>
  <c r="BE976" i="5"/>
  <c r="CW390" i="5"/>
  <c r="DJ390" i="5" s="1"/>
  <c r="CW439" i="5"/>
  <c r="DJ439" i="5" s="1"/>
  <c r="DH795" i="5"/>
  <c r="DK795" i="5" s="1"/>
  <c r="CW651" i="5"/>
  <c r="DJ651" i="5" s="1"/>
  <c r="BE213" i="5"/>
  <c r="CK213" i="5"/>
  <c r="BE600" i="5"/>
  <c r="CK600" i="5"/>
  <c r="CW207" i="5"/>
  <c r="DJ207" i="5" s="1"/>
  <c r="DH979" i="5"/>
  <c r="DK979" i="5" s="1"/>
  <c r="DH727" i="5"/>
  <c r="DK727" i="5" s="1"/>
  <c r="DH672" i="5"/>
  <c r="DK672" i="5" s="1"/>
  <c r="BE1007" i="5"/>
  <c r="CK1007" i="5"/>
  <c r="DH732" i="5"/>
  <c r="DK732" i="5" s="1"/>
  <c r="DH366" i="5"/>
  <c r="DK366" i="5" s="1"/>
  <c r="BE34" i="5"/>
  <c r="CK34" i="5"/>
  <c r="BE520" i="5"/>
  <c r="CK520" i="5"/>
  <c r="BE995" i="5"/>
  <c r="CK995" i="5"/>
  <c r="BE24" i="5"/>
  <c r="CK24" i="5"/>
  <c r="CW997" i="5"/>
  <c r="DJ997" i="5" s="1"/>
  <c r="CW719" i="5"/>
  <c r="DJ719" i="5" s="1"/>
  <c r="BE219" i="5"/>
  <c r="CK219" i="5"/>
  <c r="CK353" i="5"/>
  <c r="BE353" i="5"/>
  <c r="BE110" i="5"/>
  <c r="CK110" i="5"/>
  <c r="DH696" i="5"/>
  <c r="DK696" i="5" s="1"/>
  <c r="CK503" i="5"/>
  <c r="BE503" i="5"/>
  <c r="BE792" i="5"/>
  <c r="CK792" i="5"/>
  <c r="CW53" i="5"/>
  <c r="DJ53" i="5" s="1"/>
  <c r="DK421" i="5"/>
  <c r="DH421" i="5"/>
  <c r="CW732" i="5"/>
  <c r="DJ732" i="5" s="1"/>
  <c r="CW213" i="5"/>
  <c r="DJ213" i="5" s="1"/>
  <c r="DH801" i="5"/>
  <c r="DK801" i="5" s="1"/>
  <c r="DH412" i="5"/>
  <c r="DK412" i="5" s="1"/>
  <c r="CW678" i="5"/>
  <c r="DJ678" i="5"/>
  <c r="DH963" i="5"/>
  <c r="DK963" i="5" s="1"/>
  <c r="CW961" i="5"/>
  <c r="DJ961" i="5" s="1"/>
  <c r="DH402" i="5"/>
  <c r="DK402" i="5" s="1"/>
  <c r="CW345" i="5"/>
  <c r="DJ345" i="5" s="1"/>
  <c r="CW876" i="5"/>
  <c r="DJ876" i="5"/>
  <c r="CK656" i="5"/>
  <c r="BE656" i="5"/>
  <c r="DJ275" i="5"/>
  <c r="CW275" i="5"/>
  <c r="DH482" i="5"/>
  <c r="DK482" i="5"/>
  <c r="CK919" i="5"/>
  <c r="BE919" i="5"/>
  <c r="CW819" i="5"/>
  <c r="DJ819" i="5" s="1"/>
  <c r="BE266" i="5"/>
  <c r="CK266" i="5"/>
  <c r="CK603" i="5"/>
  <c r="BE603" i="5"/>
  <c r="DJ723" i="5"/>
  <c r="CW723" i="5"/>
  <c r="CK691" i="5"/>
  <c r="BE691" i="5"/>
  <c r="BE857" i="5"/>
  <c r="CK857" i="5"/>
  <c r="CK822" i="5"/>
  <c r="BE822" i="5"/>
  <c r="DH636" i="5"/>
  <c r="DK636" i="5" s="1"/>
  <c r="DH398" i="5"/>
  <c r="DK398" i="5" s="1"/>
  <c r="DH635" i="5"/>
  <c r="DK635" i="5" s="1"/>
  <c r="DH590" i="5"/>
  <c r="DK590" i="5" s="1"/>
  <c r="DH515" i="5"/>
  <c r="DK515" i="5" s="1"/>
  <c r="DH352" i="5"/>
  <c r="DK352" i="5" s="1"/>
  <c r="CW695" i="5"/>
  <c r="DJ695" i="5" s="1"/>
  <c r="CK222" i="5"/>
  <c r="BE222" i="5"/>
  <c r="CW606" i="5"/>
  <c r="DJ606" i="5" s="1"/>
  <c r="DH291" i="5"/>
  <c r="DK291" i="5"/>
  <c r="CW150" i="5"/>
  <c r="DJ150" i="5" s="1"/>
  <c r="CK140" i="5"/>
  <c r="BE140" i="5"/>
  <c r="DH643" i="5"/>
  <c r="DK643" i="5"/>
  <c r="DH69" i="5"/>
  <c r="DK69" i="5"/>
  <c r="DK788" i="5"/>
  <c r="DH788" i="5"/>
  <c r="CW627" i="5"/>
  <c r="DJ627" i="5" s="1"/>
  <c r="CK352" i="5"/>
  <c r="BE352" i="5"/>
  <c r="BE428" i="5"/>
  <c r="CK428" i="5"/>
  <c r="BE534" i="5"/>
  <c r="CK534" i="5"/>
  <c r="DH507" i="5"/>
  <c r="DK507" i="5"/>
  <c r="CW103" i="5"/>
  <c r="DJ103" i="5" s="1"/>
  <c r="BE398" i="5"/>
  <c r="CK398" i="5"/>
  <c r="DH517" i="5"/>
  <c r="DK517" i="5" s="1"/>
  <c r="DH81" i="5"/>
  <c r="DK81" i="5" s="1"/>
  <c r="DH617" i="5"/>
  <c r="DK617" i="5"/>
  <c r="BE258" i="5"/>
  <c r="CK258" i="5"/>
  <c r="CW575" i="5"/>
  <c r="DJ575" i="5" s="1"/>
  <c r="CK452" i="5"/>
  <c r="BE452" i="5"/>
  <c r="DH436" i="5"/>
  <c r="DK436" i="5" s="1"/>
  <c r="CK912" i="5"/>
  <c r="BE912" i="5"/>
  <c r="DH932" i="5"/>
  <c r="DK932" i="5" s="1"/>
  <c r="CK904" i="5"/>
  <c r="BE904" i="5"/>
  <c r="DK710" i="5"/>
  <c r="DH710" i="5"/>
  <c r="DH268" i="5"/>
  <c r="DK268" i="5"/>
  <c r="CK576" i="5"/>
  <c r="BE576" i="5"/>
  <c r="CW759" i="5"/>
  <c r="DJ759" i="5" s="1"/>
  <c r="CW959" i="5"/>
  <c r="DJ959" i="5" s="1"/>
  <c r="DH978" i="5"/>
  <c r="DK978" i="5" s="1"/>
  <c r="CW87" i="5"/>
  <c r="DJ87" i="5" s="1"/>
  <c r="CK657" i="5"/>
  <c r="BE657" i="5"/>
  <c r="CW737" i="5"/>
  <c r="DJ737" i="5" s="1"/>
  <c r="CW901" i="5"/>
  <c r="DJ901" i="5" s="1"/>
  <c r="CK992" i="5"/>
  <c r="BE992" i="5"/>
  <c r="CK1010" i="5"/>
  <c r="BE1010" i="5"/>
  <c r="CW663" i="5"/>
  <c r="DJ663" i="5" s="1"/>
  <c r="CW956" i="5"/>
  <c r="DJ956" i="5"/>
  <c r="CW477" i="5"/>
  <c r="DJ477" i="5" s="1"/>
  <c r="BE628" i="5"/>
  <c r="CK628" i="5"/>
  <c r="CW519" i="5"/>
  <c r="DJ519" i="5" s="1"/>
  <c r="CK146" i="5"/>
  <c r="BE146" i="5"/>
  <c r="CK201" i="5"/>
  <c r="BE201" i="5"/>
  <c r="DH321" i="5"/>
  <c r="DK321" i="5" s="1"/>
  <c r="CK640" i="5"/>
  <c r="BE640" i="5"/>
  <c r="BE407" i="5"/>
  <c r="CK407" i="5"/>
  <c r="DH115" i="5"/>
  <c r="DK115" i="5"/>
  <c r="BE399" i="5"/>
  <c r="CK399" i="5"/>
  <c r="BE472" i="5"/>
  <c r="CK472" i="5"/>
  <c r="CW410" i="5"/>
  <c r="DJ410" i="5" s="1"/>
  <c r="BE632" i="5"/>
  <c r="CK632" i="5"/>
  <c r="BE400" i="5"/>
  <c r="CK400" i="5"/>
  <c r="DH901" i="5"/>
  <c r="DK901" i="5" s="1"/>
  <c r="CW1002" i="5"/>
  <c r="DJ1002" i="5"/>
  <c r="CW1008" i="5"/>
  <c r="DJ1008" i="5" s="1"/>
  <c r="CW806" i="5"/>
  <c r="DJ806" i="5"/>
  <c r="CK900" i="5"/>
  <c r="BE900" i="5"/>
  <c r="BE175" i="5"/>
  <c r="CK175" i="5"/>
  <c r="CK267" i="5"/>
  <c r="BE267" i="5"/>
  <c r="CK305" i="5"/>
  <c r="BE305" i="5"/>
  <c r="DH523" i="5"/>
  <c r="DK523" i="5" s="1"/>
  <c r="CW121" i="5"/>
  <c r="DJ121" i="5"/>
  <c r="CW836" i="5"/>
  <c r="DJ836" i="5" s="1"/>
  <c r="DJ398" i="5"/>
  <c r="CW398" i="5"/>
  <c r="CK558" i="5"/>
  <c r="BE558" i="5"/>
  <c r="DH33" i="5"/>
  <c r="DK33" i="5" s="1"/>
  <c r="CW632" i="5"/>
  <c r="DJ632" i="5" s="1"/>
  <c r="DH909" i="5"/>
  <c r="DK909" i="5" s="1"/>
  <c r="DH285" i="5"/>
  <c r="DK285" i="5"/>
  <c r="DH597" i="5"/>
  <c r="DK597" i="5" s="1"/>
  <c r="CW636" i="5"/>
  <c r="DJ636" i="5"/>
  <c r="BE254" i="5"/>
  <c r="CK254" i="5"/>
  <c r="CK749" i="5"/>
  <c r="BE749" i="5"/>
  <c r="DH754" i="5"/>
  <c r="DK754" i="5" s="1"/>
  <c r="BE259" i="5"/>
  <c r="CK259" i="5"/>
  <c r="CW169" i="5"/>
  <c r="DJ169" i="5" s="1"/>
  <c r="CW434" i="5"/>
  <c r="DJ434" i="5" s="1"/>
  <c r="BE861" i="5"/>
  <c r="CK861" i="5"/>
  <c r="DK231" i="5"/>
  <c r="DH231" i="5"/>
  <c r="CK198" i="5"/>
  <c r="BE198" i="5"/>
  <c r="BE412" i="5"/>
  <c r="CK412" i="5"/>
  <c r="CK216" i="5"/>
  <c r="BE216" i="5"/>
  <c r="CW918" i="5"/>
  <c r="DJ918" i="5" s="1"/>
  <c r="BE242" i="5"/>
  <c r="CK242" i="5"/>
  <c r="DH37" i="5"/>
  <c r="DK37" i="5" s="1"/>
  <c r="CK601" i="5"/>
  <c r="BE601" i="5"/>
  <c r="CK563" i="5"/>
  <c r="BE563" i="5"/>
  <c r="CW888" i="5"/>
  <c r="DJ888" i="5" s="1"/>
  <c r="CW450" i="5"/>
  <c r="DJ450" i="5"/>
  <c r="CW622" i="5"/>
  <c r="DJ622" i="5"/>
  <c r="DH269" i="5"/>
  <c r="DK269" i="5" s="1"/>
  <c r="CW630" i="5"/>
  <c r="DJ630" i="5" s="1"/>
  <c r="CW517" i="5"/>
  <c r="DJ517" i="5" s="1"/>
  <c r="CW623" i="5"/>
  <c r="DJ623" i="5" s="1"/>
  <c r="CK117" i="5"/>
  <c r="BE117" i="5"/>
  <c r="CW861" i="5"/>
  <c r="DJ861" i="5" s="1"/>
  <c r="CW914" i="5"/>
  <c r="DJ914" i="5" s="1"/>
  <c r="CW438" i="5"/>
  <c r="DJ438" i="5" s="1"/>
  <c r="BE489" i="5"/>
  <c r="CK489" i="5"/>
  <c r="DH275" i="5"/>
  <c r="DK275" i="5" s="1"/>
  <c r="DH319" i="5"/>
  <c r="DK319" i="5" s="1"/>
  <c r="DH519" i="5"/>
  <c r="DK519" i="5" s="1"/>
  <c r="CK597" i="5"/>
  <c r="BE597" i="5"/>
  <c r="CW601" i="5"/>
  <c r="DJ601" i="5"/>
  <c r="CW132" i="5"/>
  <c r="DJ132" i="5"/>
  <c r="DH633" i="5"/>
  <c r="DK633" i="5" s="1"/>
  <c r="CW536" i="5"/>
  <c r="DJ536" i="5" s="1"/>
  <c r="CK798" i="5"/>
  <c r="BE798" i="5"/>
  <c r="CK950" i="5"/>
  <c r="BE950" i="5"/>
  <c r="CW912" i="5"/>
  <c r="DJ912" i="5" s="1"/>
  <c r="CK826" i="5"/>
  <c r="BE826" i="5"/>
  <c r="BE624" i="5"/>
  <c r="CK624" i="5"/>
  <c r="CW542" i="5"/>
  <c r="DJ542" i="5" s="1"/>
  <c r="CK199" i="5"/>
  <c r="BE199" i="5"/>
  <c r="DK243" i="5"/>
  <c r="DH243" i="5"/>
  <c r="BE843" i="5"/>
  <c r="CK843" i="5"/>
  <c r="DH601" i="5"/>
  <c r="DK601" i="5" s="1"/>
  <c r="CK293" i="5"/>
  <c r="BE293" i="5"/>
  <c r="DH614" i="5"/>
  <c r="DK614" i="5" s="1"/>
  <c r="DH858" i="5"/>
  <c r="DK858" i="5" s="1"/>
  <c r="DH208" i="5"/>
  <c r="DK208" i="5" s="1"/>
  <c r="CK747" i="5"/>
  <c r="BE747" i="5"/>
  <c r="CW135" i="5"/>
  <c r="DJ135" i="5" s="1"/>
  <c r="DJ725" i="5"/>
  <c r="CW725" i="5"/>
  <c r="CK570" i="5"/>
  <c r="BE570" i="5"/>
  <c r="DH973" i="5"/>
  <c r="DK973" i="5" s="1"/>
  <c r="DH706" i="5"/>
  <c r="DK706" i="5" s="1"/>
  <c r="CW89" i="5"/>
  <c r="DJ89" i="5" s="1"/>
  <c r="CW156" i="5"/>
  <c r="DJ156" i="5"/>
  <c r="BE167" i="5"/>
  <c r="CK167" i="5"/>
  <c r="DH408" i="5"/>
  <c r="DK408" i="5" s="1"/>
  <c r="CK111" i="5"/>
  <c r="BE111" i="5"/>
  <c r="CK375" i="5"/>
  <c r="BE375" i="5"/>
  <c r="DH279" i="5"/>
  <c r="DK279" i="5" s="1"/>
  <c r="BE73" i="5"/>
  <c r="CK73" i="5"/>
  <c r="CW628" i="5"/>
  <c r="DJ628" i="5" s="1"/>
  <c r="CK809" i="5"/>
  <c r="BE809" i="5"/>
  <c r="DH329" i="5"/>
  <c r="DK329" i="5" s="1"/>
  <c r="DH207" i="5"/>
  <c r="DK207" i="5"/>
  <c r="DH921" i="5"/>
  <c r="DK921" i="5" s="1"/>
  <c r="DH114" i="5"/>
  <c r="DK114" i="5"/>
  <c r="BE265" i="5"/>
  <c r="CK265" i="5"/>
  <c r="DH308" i="5"/>
  <c r="DK308" i="5"/>
  <c r="DH798" i="5"/>
  <c r="DK798" i="5" s="1"/>
  <c r="DH812" i="5"/>
  <c r="DK812" i="5" s="1"/>
  <c r="CW127" i="5"/>
  <c r="DJ127" i="5"/>
  <c r="DH225" i="5"/>
  <c r="DK225" i="5"/>
  <c r="DJ681" i="5"/>
  <c r="CW681" i="5"/>
  <c r="DH968" i="5"/>
  <c r="DK968" i="5" s="1"/>
  <c r="CK383" i="5"/>
  <c r="BE383" i="5"/>
  <c r="DH884" i="5"/>
  <c r="DK884" i="5" s="1"/>
  <c r="CK271" i="5"/>
  <c r="BE271" i="5"/>
  <c r="CK880" i="5"/>
  <c r="BE880" i="5"/>
  <c r="DH102" i="5"/>
  <c r="DK102" i="5" s="1"/>
  <c r="CW697" i="5"/>
  <c r="DJ697" i="5" s="1"/>
  <c r="DH649" i="5"/>
  <c r="DK649" i="5"/>
  <c r="CW142" i="5"/>
  <c r="DJ142" i="5"/>
  <c r="CW971" i="5"/>
  <c r="DJ971" i="5"/>
  <c r="DH822" i="5"/>
  <c r="DK822" i="5" s="1"/>
  <c r="DH838" i="5"/>
  <c r="DK838" i="5" s="1"/>
  <c r="CK547" i="5"/>
  <c r="BE547" i="5"/>
  <c r="DH938" i="5"/>
  <c r="DK938" i="5" s="1"/>
  <c r="CW468" i="5"/>
  <c r="DJ468" i="5" s="1"/>
  <c r="DH296" i="5"/>
  <c r="DK296" i="5" s="1"/>
  <c r="DH288" i="5"/>
  <c r="DK288" i="5" s="1"/>
  <c r="DH257" i="5"/>
  <c r="DK257" i="5" s="1"/>
  <c r="CW834" i="5"/>
  <c r="DJ834" i="5" s="1"/>
  <c r="CK467" i="5"/>
  <c r="BE467" i="5"/>
  <c r="DH856" i="5"/>
  <c r="DK856" i="5" s="1"/>
  <c r="DH969" i="5"/>
  <c r="DK969" i="5" s="1"/>
  <c r="CW977" i="5"/>
  <c r="DJ977" i="5" s="1"/>
  <c r="CW691" i="5"/>
  <c r="DJ691" i="5" s="1"/>
  <c r="CW782" i="5"/>
  <c r="DJ782" i="5"/>
  <c r="DH315" i="5"/>
  <c r="DK315" i="5" s="1"/>
  <c r="CK208" i="5"/>
  <c r="BE208" i="5"/>
  <c r="CK573" i="5"/>
  <c r="BE573" i="5"/>
  <c r="CW456" i="5"/>
  <c r="DJ456" i="5" s="1"/>
  <c r="BE779" i="5"/>
  <c r="CK779" i="5"/>
  <c r="CW560" i="5"/>
  <c r="DJ560" i="5" s="1"/>
  <c r="CW565" i="5"/>
  <c r="DJ565" i="5" s="1"/>
  <c r="CK790" i="5"/>
  <c r="BE790" i="5"/>
  <c r="DH592" i="5"/>
  <c r="DK592" i="5" s="1"/>
  <c r="DH486" i="5"/>
  <c r="DK486" i="5" s="1"/>
  <c r="BE527" i="5"/>
  <c r="CK527" i="5"/>
  <c r="BE620" i="5"/>
  <c r="CK620" i="5"/>
  <c r="CK697" i="5"/>
  <c r="BE697" i="5"/>
  <c r="CK652" i="5"/>
  <c r="BE652" i="5"/>
  <c r="CW513" i="5"/>
  <c r="DJ513" i="5" s="1"/>
  <c r="CK505" i="5"/>
  <c r="BE505" i="5"/>
  <c r="DJ283" i="5"/>
  <c r="CW283" i="5"/>
  <c r="CW278" i="5"/>
  <c r="DJ278" i="5" s="1"/>
  <c r="BE466" i="5"/>
  <c r="CK466" i="5"/>
  <c r="CW635" i="5"/>
  <c r="DJ635" i="5"/>
  <c r="DH998" i="5"/>
  <c r="DK998" i="5"/>
  <c r="DH241" i="5"/>
  <c r="DK241" i="5"/>
  <c r="BE507" i="5"/>
  <c r="CK507" i="5"/>
  <c r="BE636" i="5"/>
  <c r="CK636" i="5"/>
  <c r="CW824" i="5"/>
  <c r="DJ824" i="5" s="1"/>
  <c r="CW595" i="5"/>
  <c r="DJ595" i="5"/>
  <c r="BE57" i="5"/>
  <c r="CK57" i="5"/>
  <c r="CW93" i="5"/>
  <c r="DJ93" i="5" s="1"/>
  <c r="CK808" i="5"/>
  <c r="BE808" i="5"/>
  <c r="DH571" i="5"/>
  <c r="DK571" i="5" s="1"/>
  <c r="CW386" i="5"/>
  <c r="DJ386" i="5" s="1"/>
  <c r="CK665" i="5"/>
  <c r="BE665" i="5"/>
  <c r="DH476" i="5"/>
  <c r="DK476" i="5" s="1"/>
  <c r="DH742" i="5"/>
  <c r="DK742" i="5"/>
  <c r="DH555" i="5"/>
  <c r="DK555" i="5" s="1"/>
  <c r="CW418" i="5"/>
  <c r="DJ418" i="5"/>
  <c r="CK207" i="5"/>
  <c r="BE207" i="5"/>
  <c r="DH405" i="5"/>
  <c r="DK405" i="5" s="1"/>
  <c r="DH368" i="5"/>
  <c r="DK368" i="5" s="1"/>
  <c r="BE954" i="5"/>
  <c r="CK954" i="5"/>
  <c r="CW486" i="5"/>
  <c r="DJ486" i="5" s="1"/>
  <c r="CW139" i="5"/>
  <c r="DJ139" i="5" s="1"/>
  <c r="CW342" i="5"/>
  <c r="DJ342" i="5"/>
  <c r="DH1008" i="5"/>
  <c r="DK1008" i="5" s="1"/>
  <c r="DH652" i="5"/>
  <c r="DK652" i="5" s="1"/>
  <c r="DH695" i="5"/>
  <c r="DK695" i="5" s="1"/>
  <c r="BE545" i="5"/>
  <c r="CK545" i="5"/>
  <c r="DH650" i="5"/>
  <c r="DK650" i="5" s="1"/>
  <c r="DH709" i="5"/>
  <c r="DK709" i="5" s="1"/>
  <c r="CK556" i="5"/>
  <c r="BE556" i="5"/>
  <c r="BE1004" i="5"/>
  <c r="CK1004" i="5"/>
  <c r="CW235" i="5"/>
  <c r="DJ235" i="5" s="1"/>
  <c r="BE690" i="5"/>
  <c r="CK690" i="5"/>
  <c r="CW175" i="5"/>
  <c r="DJ175" i="5" s="1"/>
  <c r="BE88" i="5"/>
  <c r="CK88" i="5"/>
  <c r="DH734" i="5"/>
  <c r="DK734" i="5" s="1"/>
  <c r="CK304" i="5"/>
  <c r="BE304" i="5"/>
  <c r="CW184" i="5"/>
  <c r="DJ184" i="5"/>
  <c r="DH160" i="5"/>
  <c r="DK160" i="5" s="1"/>
  <c r="CK550" i="5"/>
  <c r="BE550" i="5"/>
  <c r="CW716" i="5"/>
  <c r="DJ716" i="5" s="1"/>
  <c r="BE124" i="5"/>
  <c r="CK124" i="5"/>
  <c r="CK921" i="5"/>
  <c r="BE921" i="5"/>
  <c r="DH292" i="5"/>
  <c r="DK292" i="5" s="1"/>
  <c r="CW310" i="5"/>
  <c r="DJ310" i="5" s="1"/>
  <c r="CW866" i="5"/>
  <c r="DJ866" i="5" s="1"/>
  <c r="CW104" i="5"/>
  <c r="DJ104" i="5" s="1"/>
  <c r="CW349" i="5"/>
  <c r="DJ349" i="5" s="1"/>
  <c r="DH935" i="5"/>
  <c r="DK935" i="5" s="1"/>
  <c r="CK290" i="5"/>
  <c r="BE290" i="5"/>
  <c r="CK661" i="5"/>
  <c r="BE661" i="5"/>
  <c r="BE84" i="5"/>
  <c r="CK84" i="5"/>
  <c r="BE108" i="5"/>
  <c r="CK108" i="5"/>
  <c r="CW326" i="5"/>
  <c r="DJ326" i="5"/>
  <c r="CW921" i="5"/>
  <c r="DJ921" i="5" s="1"/>
  <c r="CW879" i="5"/>
  <c r="DJ879" i="5"/>
  <c r="CW923" i="5"/>
  <c r="DJ923" i="5" s="1"/>
  <c r="CW905" i="5"/>
  <c r="DJ905" i="5" s="1"/>
  <c r="CW668" i="5"/>
  <c r="DJ668" i="5" s="1"/>
  <c r="BE692" i="5"/>
  <c r="CK692" i="5"/>
  <c r="CW508" i="5"/>
  <c r="DJ508" i="5" s="1"/>
  <c r="CW425" i="5"/>
  <c r="DJ425" i="5" s="1"/>
  <c r="CK145" i="5"/>
  <c r="BE145" i="5"/>
  <c r="DH124" i="5"/>
  <c r="DK124" i="5"/>
  <c r="DH378" i="5"/>
  <c r="DK378" i="5" s="1"/>
  <c r="CW659" i="5"/>
  <c r="DJ659" i="5" s="1"/>
  <c r="DH178" i="5"/>
  <c r="DK178" i="5" s="1"/>
  <c r="CW970" i="5"/>
  <c r="DJ970" i="5" s="1"/>
  <c r="BE863" i="5"/>
  <c r="CK863" i="5"/>
  <c r="DH52" i="5"/>
  <c r="DK52" i="5" s="1"/>
  <c r="CW791" i="5"/>
  <c r="DJ791" i="5"/>
  <c r="BE327" i="5"/>
  <c r="CK327" i="5"/>
  <c r="CW703" i="5"/>
  <c r="DJ703" i="5" s="1"/>
  <c r="CW78" i="5"/>
  <c r="DJ78" i="5" s="1"/>
  <c r="CW643" i="5"/>
  <c r="DJ643" i="5" s="1"/>
  <c r="CK453" i="5"/>
  <c r="BE453" i="5"/>
  <c r="CW229" i="5"/>
  <c r="DJ229" i="5" s="1"/>
  <c r="BE522" i="5"/>
  <c r="CK522" i="5"/>
  <c r="DH782" i="5"/>
  <c r="DK782" i="5"/>
  <c r="DH1012" i="5"/>
  <c r="DK1012" i="5" s="1"/>
  <c r="CK585" i="5"/>
  <c r="BE585" i="5"/>
  <c r="CW863" i="5"/>
  <c r="DJ863" i="5" s="1"/>
  <c r="DH893" i="5"/>
  <c r="DK893" i="5" s="1"/>
  <c r="CW581" i="5"/>
  <c r="DJ581" i="5" s="1"/>
  <c r="CW943" i="5"/>
  <c r="DJ943" i="5" s="1"/>
  <c r="CK184" i="5"/>
  <c r="BE184" i="5"/>
  <c r="CW15" i="5"/>
  <c r="DJ15" i="5" s="1"/>
  <c r="DH429" i="5"/>
  <c r="DK429" i="5" s="1"/>
  <c r="DH233" i="5"/>
  <c r="DK233" i="5" s="1"/>
  <c r="DH768" i="5"/>
  <c r="DK768" i="5" s="1"/>
  <c r="CW789" i="5"/>
  <c r="DJ789" i="5"/>
  <c r="DH805" i="5"/>
  <c r="DK805" i="5" s="1"/>
  <c r="CW397" i="5"/>
  <c r="DJ397" i="5" s="1"/>
  <c r="CW674" i="5"/>
  <c r="DJ674" i="5" s="1"/>
  <c r="DH258" i="5"/>
  <c r="DK258" i="5"/>
  <c r="BE395" i="5"/>
  <c r="CK395" i="5"/>
  <c r="BE338" i="5"/>
  <c r="CK338" i="5"/>
  <c r="CW211" i="5"/>
  <c r="DJ211" i="5"/>
  <c r="CW172" i="5"/>
  <c r="DJ172" i="5" s="1"/>
  <c r="BE437" i="5"/>
  <c r="CK437" i="5"/>
  <c r="CW18" i="5"/>
  <c r="DJ18" i="5" s="1"/>
  <c r="CW705" i="5"/>
  <c r="DJ705" i="5" s="1"/>
  <c r="B37" i="3"/>
  <c r="M30" i="3"/>
  <c r="M32" i="3" s="1"/>
  <c r="M34" i="3" s="1"/>
  <c r="DK786" i="5"/>
  <c r="DH786" i="5"/>
  <c r="DH834" i="5"/>
  <c r="DK834" i="5" s="1"/>
  <c r="DK563" i="5"/>
  <c r="DH563" i="5"/>
  <c r="BE497" i="5"/>
  <c r="CK497" i="5"/>
  <c r="BE490" i="5"/>
  <c r="CK490" i="5"/>
  <c r="BE250" i="5"/>
  <c r="CK250" i="5"/>
  <c r="BE925" i="5"/>
  <c r="CK925" i="5"/>
  <c r="CW810" i="5"/>
  <c r="DJ810" i="5" s="1"/>
  <c r="BE917" i="5"/>
  <c r="CK917" i="5"/>
  <c r="DK22" i="5"/>
  <c r="DH22" i="5"/>
  <c r="BE865" i="5"/>
  <c r="CK865" i="5"/>
  <c r="DH552" i="5"/>
  <c r="DK552" i="5" s="1"/>
  <c r="CW907" i="5"/>
  <c r="DJ907" i="5" s="1"/>
  <c r="CW590" i="5"/>
  <c r="DJ590" i="5"/>
  <c r="DH759" i="5"/>
  <c r="DK759" i="5" s="1"/>
  <c r="DH957" i="5"/>
  <c r="DK957" i="5" s="1"/>
  <c r="BE760" i="5"/>
  <c r="CK760" i="5"/>
  <c r="BE427" i="5"/>
  <c r="CK427" i="5"/>
  <c r="BE524" i="5"/>
  <c r="CK524" i="5"/>
  <c r="DH1005" i="5"/>
  <c r="DK1005" i="5" s="1"/>
  <c r="DH504" i="5"/>
  <c r="DK504" i="5" s="1"/>
  <c r="DH466" i="5"/>
  <c r="DK466" i="5" s="1"/>
  <c r="CW163" i="5"/>
  <c r="DJ163" i="5" s="1"/>
  <c r="DJ58" i="5"/>
  <c r="CW58" i="5"/>
  <c r="CW774" i="5"/>
  <c r="DJ774" i="5" s="1"/>
  <c r="CW629" i="5"/>
  <c r="DJ629" i="5"/>
  <c r="CW182" i="5"/>
  <c r="DJ182" i="5" s="1"/>
  <c r="DJ94" i="5"/>
  <c r="CW94" i="5"/>
  <c r="DH478" i="5"/>
  <c r="DK478" i="5" s="1"/>
  <c r="CW421" i="5"/>
  <c r="DJ421" i="5" s="1"/>
  <c r="CW416" i="5"/>
  <c r="DJ416" i="5" s="1"/>
  <c r="BE98" i="5"/>
  <c r="CK98" i="5"/>
  <c r="CW870" i="5"/>
  <c r="DJ870" i="5" s="1"/>
  <c r="DH485" i="5"/>
  <c r="DK485" i="5" s="1"/>
  <c r="DH34" i="5"/>
  <c r="DK34" i="5" s="1"/>
  <c r="DH44" i="5"/>
  <c r="DK44" i="5" s="1"/>
  <c r="BE81" i="5"/>
  <c r="CK81" i="5"/>
  <c r="CW750" i="5"/>
  <c r="DJ750" i="5" s="1"/>
  <c r="BE555" i="5"/>
  <c r="CK555" i="5"/>
  <c r="DH448" i="5"/>
  <c r="DK448" i="5" s="1"/>
  <c r="CW483" i="5"/>
  <c r="DJ483" i="5" s="1"/>
  <c r="BE390" i="5"/>
  <c r="CK390" i="5"/>
  <c r="DK240" i="5"/>
  <c r="DH240" i="5"/>
  <c r="CK181" i="5"/>
  <c r="BE181" i="5"/>
  <c r="CK373" i="5"/>
  <c r="BE373" i="5"/>
  <c r="CW953" i="5"/>
  <c r="DJ953" i="5" s="1"/>
  <c r="BE742" i="5"/>
  <c r="CK742" i="5"/>
  <c r="DH1010" i="5"/>
  <c r="DK1010" i="5"/>
  <c r="CW249" i="5"/>
  <c r="DJ249" i="5" s="1"/>
  <c r="CK810" i="5"/>
  <c r="BE810" i="5"/>
  <c r="CK474" i="5"/>
  <c r="BE474" i="5"/>
  <c r="DK248" i="5"/>
  <c r="DH248" i="5"/>
  <c r="CW989" i="5"/>
  <c r="DJ989" i="5" s="1"/>
  <c r="CK376" i="5"/>
  <c r="BE376" i="5"/>
  <c r="CK477" i="5"/>
  <c r="BE477" i="5"/>
  <c r="CW557" i="5"/>
  <c r="DJ557" i="5" s="1"/>
  <c r="CW532" i="5"/>
  <c r="DJ532" i="5" s="1"/>
  <c r="DK133" i="5"/>
  <c r="DH133" i="5"/>
  <c r="CW883" i="5"/>
  <c r="DJ883" i="5" s="1"/>
  <c r="DH787" i="5"/>
  <c r="DK787" i="5" s="1"/>
  <c r="CW585" i="5"/>
  <c r="DJ585" i="5" s="1"/>
  <c r="CW954" i="5"/>
  <c r="DJ954" i="5" s="1"/>
  <c r="CW612" i="5"/>
  <c r="DJ612" i="5" s="1"/>
  <c r="BE349" i="5"/>
  <c r="CK349" i="5"/>
  <c r="CW443" i="5"/>
  <c r="DJ443" i="5"/>
  <c r="DH234" i="5"/>
  <c r="DK234" i="5" s="1"/>
  <c r="BE121" i="5"/>
  <c r="CK121" i="5"/>
  <c r="CW116" i="5"/>
  <c r="DJ116" i="5" s="1"/>
  <c r="CW852" i="5"/>
  <c r="DJ852" i="5" s="1"/>
  <c r="DH550" i="5"/>
  <c r="DK550" i="5" s="1"/>
  <c r="CK993" i="5"/>
  <c r="BE993" i="5"/>
  <c r="DH863" i="5"/>
  <c r="DK863" i="5" s="1"/>
  <c r="CK451" i="5"/>
  <c r="BE451" i="5"/>
  <c r="CW257" i="5"/>
  <c r="DJ257" i="5" s="1"/>
  <c r="CW942" i="5"/>
  <c r="DJ942" i="5" s="1"/>
  <c r="CK704" i="5"/>
  <c r="BE704" i="5"/>
  <c r="CK824" i="5"/>
  <c r="BE824" i="5"/>
  <c r="DH699" i="5"/>
  <c r="DK699" i="5" s="1"/>
  <c r="DJ268" i="5"/>
  <c r="CW268" i="5"/>
  <c r="CK1003" i="5"/>
  <c r="BE1003" i="5"/>
  <c r="DJ986" i="5"/>
  <c r="CW986" i="5"/>
  <c r="DK520" i="5"/>
  <c r="DH520" i="5"/>
  <c r="CW88" i="5"/>
  <c r="DJ88" i="5"/>
  <c r="CK816" i="5"/>
  <c r="BE816" i="5"/>
  <c r="DH773" i="5"/>
  <c r="DK773" i="5" s="1"/>
  <c r="DH376" i="5"/>
  <c r="DK376" i="5" s="1"/>
  <c r="BE981" i="5"/>
  <c r="CK981" i="5"/>
  <c r="DJ62" i="5"/>
  <c r="CW62" i="5"/>
  <c r="CW584" i="5"/>
  <c r="DJ584" i="5" s="1"/>
  <c r="CW498" i="5"/>
  <c r="DJ498" i="5"/>
  <c r="DH287" i="5"/>
  <c r="DK287" i="5" s="1"/>
  <c r="BE493" i="5"/>
  <c r="CK493" i="5"/>
  <c r="BE974" i="5"/>
  <c r="CK974" i="5"/>
  <c r="BE77" i="5"/>
  <c r="CK77" i="5"/>
  <c r="BE330" i="5"/>
  <c r="CK330" i="5"/>
  <c r="BE35" i="5"/>
  <c r="CK35" i="5"/>
  <c r="CK714" i="5"/>
  <c r="BE714" i="5"/>
  <c r="DH36" i="5"/>
  <c r="DK36" i="5" s="1"/>
  <c r="CK619" i="5"/>
  <c r="BE619" i="5"/>
  <c r="CK525" i="5"/>
  <c r="BE525" i="5"/>
  <c r="BE514" i="5"/>
  <c r="CK514" i="5"/>
  <c r="CK321" i="5"/>
  <c r="BE321" i="5"/>
  <c r="CW323" i="5"/>
  <c r="DJ323" i="5" s="1"/>
  <c r="BE403" i="5"/>
  <c r="CK403" i="5"/>
  <c r="BE614" i="5"/>
  <c r="CK614" i="5"/>
  <c r="DH30" i="5"/>
  <c r="DK30" i="5" s="1"/>
  <c r="DH510" i="5"/>
  <c r="DK510" i="5" s="1"/>
  <c r="CK252" i="5"/>
  <c r="BE252" i="5"/>
  <c r="BE997" i="5"/>
  <c r="CK997" i="5"/>
  <c r="CK633" i="5"/>
  <c r="BE633" i="5"/>
  <c r="CK897" i="5"/>
  <c r="BE897" i="5"/>
  <c r="DH791" i="5"/>
  <c r="DK791" i="5" s="1"/>
  <c r="DH887" i="5"/>
  <c r="DK887" i="5" s="1"/>
  <c r="DH289" i="5"/>
  <c r="DK289" i="5" s="1"/>
  <c r="DH660" i="5"/>
  <c r="DK660" i="5" s="1"/>
  <c r="CW374" i="5"/>
  <c r="DJ374" i="5" s="1"/>
  <c r="CW712" i="5"/>
  <c r="DJ712" i="5" s="1"/>
  <c r="CK609" i="5"/>
  <c r="BE609" i="5"/>
  <c r="BE839" i="5"/>
  <c r="CK839" i="5"/>
  <c r="CW80" i="5"/>
  <c r="DJ80" i="5" s="1"/>
  <c r="CK370" i="5"/>
  <c r="BE370" i="5"/>
  <c r="DH757" i="5"/>
  <c r="DK757" i="5" s="1"/>
  <c r="CW159" i="5"/>
  <c r="DJ159" i="5" s="1"/>
  <c r="CW384" i="5"/>
  <c r="DJ384" i="5" s="1"/>
  <c r="DH84" i="5"/>
  <c r="DK84" i="5" s="1"/>
  <c r="BE122" i="5"/>
  <c r="CK122" i="5"/>
  <c r="DK763" i="5"/>
  <c r="DH763" i="5"/>
  <c r="BE308" i="5"/>
  <c r="CK308" i="5"/>
  <c r="DJ721" i="5"/>
  <c r="CW721" i="5"/>
  <c r="CK713" i="5"/>
  <c r="BE713" i="5"/>
  <c r="DH1013" i="5"/>
  <c r="DK1013" i="5"/>
  <c r="DH986" i="5"/>
  <c r="DK986" i="5" s="1"/>
  <c r="CW387" i="5"/>
  <c r="DJ387" i="5" s="1"/>
  <c r="CW382" i="5"/>
  <c r="DJ382" i="5" s="1"/>
  <c r="CW40" i="5"/>
  <c r="DJ40" i="5" s="1"/>
  <c r="CW106" i="5"/>
  <c r="DJ106" i="5" s="1"/>
  <c r="CW30" i="5"/>
  <c r="DJ30" i="5" s="1"/>
  <c r="CK959" i="5"/>
  <c r="BE959" i="5"/>
  <c r="CW608" i="5"/>
  <c r="DJ608" i="5" s="1"/>
  <c r="CK141" i="5"/>
  <c r="BE141" i="5"/>
  <c r="CK159" i="5"/>
  <c r="BE159" i="5"/>
  <c r="DH670" i="5"/>
  <c r="DK670" i="5" s="1"/>
  <c r="CK643" i="5"/>
  <c r="BE643" i="5"/>
  <c r="CW973" i="5"/>
  <c r="DJ973" i="5" s="1"/>
  <c r="BE66" i="5"/>
  <c r="CK66" i="5"/>
  <c r="CK588" i="5"/>
  <c r="BE588" i="5"/>
  <c r="BE332" i="5"/>
  <c r="CK332" i="5"/>
  <c r="BE707" i="5"/>
  <c r="CK707" i="5"/>
  <c r="DH453" i="5"/>
  <c r="DK453" i="5"/>
  <c r="CW740" i="5"/>
  <c r="DJ740" i="5" s="1"/>
  <c r="BE666" i="5"/>
  <c r="CK666" i="5"/>
  <c r="BE957" i="5"/>
  <c r="CK957" i="5"/>
  <c r="DH721" i="5"/>
  <c r="DK721" i="5" s="1"/>
  <c r="CW1009" i="5"/>
  <c r="DJ1009" i="5" s="1"/>
  <c r="DH244" i="5"/>
  <c r="DK244" i="5"/>
  <c r="BE532" i="5"/>
  <c r="CK532" i="5"/>
  <c r="BE478" i="5"/>
  <c r="CK478" i="5"/>
  <c r="DH990" i="5"/>
  <c r="DK990" i="5" s="1"/>
  <c r="CW217" i="5"/>
  <c r="DJ217" i="5" s="1"/>
  <c r="DH939" i="5"/>
  <c r="DK939" i="5" s="1"/>
  <c r="DH811" i="5"/>
  <c r="DK811" i="5" s="1"/>
  <c r="DH344" i="5"/>
  <c r="DK344" i="5" s="1"/>
  <c r="CK418" i="5"/>
  <c r="BE418" i="5"/>
  <c r="DH956" i="5"/>
  <c r="DK956" i="5" s="1"/>
  <c r="DH395" i="5"/>
  <c r="DK395" i="5" s="1"/>
  <c r="B56" i="3"/>
  <c r="B57" i="3" s="1"/>
  <c r="B58" i="3" s="1"/>
  <c r="B59" i="3" s="1"/>
  <c r="B60" i="3" s="1"/>
  <c r="B83" i="3" s="1"/>
  <c r="CW963" i="5"/>
  <c r="DJ963" i="5" s="1"/>
  <c r="DH471" i="5"/>
  <c r="DK471" i="5" s="1"/>
  <c r="DH807" i="5"/>
  <c r="DK807" i="5" s="1"/>
  <c r="CK150" i="5"/>
  <c r="BE150" i="5"/>
  <c r="CW261" i="5"/>
  <c r="DJ261" i="5" s="1"/>
  <c r="CK154" i="5"/>
  <c r="BE154" i="5"/>
  <c r="DH105" i="5"/>
  <c r="DK105" i="5" s="1"/>
  <c r="CW770" i="5"/>
  <c r="DJ770" i="5" s="1"/>
  <c r="DH610" i="5"/>
  <c r="DK610" i="5" s="1"/>
  <c r="DH214" i="5"/>
  <c r="DK214" i="5"/>
  <c r="DK512" i="5"/>
  <c r="DH512" i="5"/>
  <c r="CW687" i="5"/>
  <c r="DJ687" i="5" s="1"/>
  <c r="DH626" i="5"/>
  <c r="DK626" i="5" s="1"/>
  <c r="BE203" i="5"/>
  <c r="CK203" i="5"/>
  <c r="BE549" i="5"/>
  <c r="CK549" i="5"/>
  <c r="CK131" i="5"/>
  <c r="BE131" i="5"/>
  <c r="CK708" i="5"/>
  <c r="BE708" i="5"/>
  <c r="CW97" i="5"/>
  <c r="DJ97" i="5" s="1"/>
  <c r="BE335" i="5"/>
  <c r="CK335" i="5"/>
  <c r="DH428" i="5"/>
  <c r="DK428" i="5" s="1"/>
  <c r="BE781" i="5"/>
  <c r="CK781" i="5"/>
  <c r="CW138" i="5"/>
  <c r="DJ138" i="5"/>
  <c r="CK679" i="5"/>
  <c r="BE679" i="5"/>
  <c r="DH267" i="5"/>
  <c r="DK267" i="5" s="1"/>
  <c r="DH63" i="5"/>
  <c r="DK63" i="5" s="1"/>
  <c r="DH864" i="5"/>
  <c r="DK864" i="5" s="1"/>
  <c r="DH868" i="5"/>
  <c r="DK868" i="5" s="1"/>
  <c r="DH870" i="5"/>
  <c r="DK870" i="5" s="1"/>
  <c r="DH620" i="5"/>
  <c r="DK620" i="5" s="1"/>
  <c r="CK83" i="5"/>
  <c r="BE83" i="5"/>
  <c r="CK255" i="5"/>
  <c r="BE255" i="5"/>
  <c r="CW263" i="5"/>
  <c r="DJ263" i="5" s="1"/>
  <c r="DH852" i="5"/>
  <c r="DK852" i="5" s="1"/>
  <c r="CW624" i="5"/>
  <c r="DJ624" i="5"/>
  <c r="CW242" i="5"/>
  <c r="DJ242" i="5" s="1"/>
  <c r="CW230" i="5"/>
  <c r="DJ230" i="5" s="1"/>
  <c r="DH697" i="5"/>
  <c r="DK697" i="5" s="1"/>
  <c r="CW243" i="5"/>
  <c r="DJ243" i="5" s="1"/>
  <c r="CK710" i="5"/>
  <c r="BE710" i="5"/>
  <c r="CK963" i="5"/>
  <c r="BE963" i="5"/>
  <c r="DH422" i="5"/>
  <c r="DK422" i="5" s="1"/>
  <c r="DH604" i="5"/>
  <c r="DK604" i="5" s="1"/>
  <c r="CW375" i="5"/>
  <c r="DJ375" i="5" s="1"/>
  <c r="DH403" i="5"/>
  <c r="DK403" i="5" s="1"/>
  <c r="CK727" i="5"/>
  <c r="BE727" i="5"/>
  <c r="DH558" i="5"/>
  <c r="DK558" i="5"/>
  <c r="CW930" i="5"/>
  <c r="DJ930" i="5" s="1"/>
  <c r="CK564" i="5"/>
  <c r="BE564" i="5"/>
  <c r="CK220" i="5"/>
  <c r="BE220" i="5"/>
  <c r="CK755" i="5"/>
  <c r="BE755" i="5"/>
  <c r="CW769" i="5"/>
  <c r="DJ769" i="5" s="1"/>
  <c r="B19" i="3"/>
  <c r="M12" i="3"/>
  <c r="M14" i="3" s="1"/>
  <c r="DH897" i="5"/>
  <c r="DK897" i="5"/>
  <c r="BE343" i="5"/>
  <c r="CK343" i="5"/>
  <c r="CW908" i="5"/>
  <c r="DJ908" i="5" s="1"/>
  <c r="CW781" i="5"/>
  <c r="DJ781" i="5" s="1"/>
  <c r="CK363" i="5"/>
  <c r="BE363" i="5"/>
  <c r="CW965" i="5"/>
  <c r="DJ965" i="5" s="1"/>
  <c r="CW717" i="5"/>
  <c r="DJ717" i="5" s="1"/>
  <c r="DH409" i="5"/>
  <c r="DK409" i="5"/>
  <c r="CW743" i="5"/>
  <c r="DJ743" i="5" s="1"/>
  <c r="CK138" i="5"/>
  <c r="BE138" i="5"/>
  <c r="CW990" i="5"/>
  <c r="DJ990" i="5" s="1"/>
  <c r="CK446" i="5"/>
  <c r="BE446" i="5"/>
  <c r="CK948" i="5"/>
  <c r="BE948" i="5"/>
  <c r="DH57" i="5"/>
  <c r="DK57" i="5" s="1"/>
  <c r="CW270" i="5"/>
  <c r="DJ270" i="5" s="1"/>
  <c r="DH400" i="5"/>
  <c r="DK400" i="5" s="1"/>
  <c r="CW264" i="5"/>
  <c r="DJ264" i="5" s="1"/>
  <c r="CW946" i="5"/>
  <c r="DJ946" i="5" s="1"/>
  <c r="DH950" i="5"/>
  <c r="DK950" i="5"/>
  <c r="DH623" i="5"/>
  <c r="DK623" i="5" s="1"/>
  <c r="DH19" i="5"/>
  <c r="DK19" i="5" s="1"/>
  <c r="BE634" i="5"/>
  <c r="CK634" i="5"/>
  <c r="CW996" i="5"/>
  <c r="DJ996" i="5" s="1"/>
  <c r="DH553" i="5"/>
  <c r="DK553" i="5"/>
  <c r="DH972" i="5"/>
  <c r="DK972" i="5" s="1"/>
  <c r="CK457" i="5"/>
  <c r="BE457" i="5"/>
  <c r="DH533" i="5"/>
  <c r="DK533" i="5" s="1"/>
  <c r="CW220" i="5"/>
  <c r="DJ220" i="5" s="1"/>
  <c r="CW83" i="5"/>
  <c r="DJ83" i="5" s="1"/>
  <c r="CW509" i="5"/>
  <c r="DJ509" i="5" s="1"/>
  <c r="DH511" i="5"/>
  <c r="DK511" i="5" s="1"/>
  <c r="DH565" i="5"/>
  <c r="DK565" i="5"/>
  <c r="CW16" i="5"/>
  <c r="DJ16" i="5" s="1"/>
  <c r="CK892" i="5"/>
  <c r="BE892" i="5"/>
  <c r="DH638" i="5"/>
  <c r="DK638" i="5" s="1"/>
  <c r="CK759" i="5"/>
  <c r="BE759" i="5"/>
  <c r="BE971" i="5"/>
  <c r="CK971" i="5"/>
  <c r="CW533" i="5"/>
  <c r="DJ533" i="5" s="1"/>
  <c r="CK233" i="5"/>
  <c r="BE233" i="5"/>
  <c r="CK836" i="5"/>
  <c r="BE836" i="5"/>
  <c r="DH132" i="5"/>
  <c r="DK132" i="5" s="1"/>
  <c r="DH627" i="5"/>
  <c r="DK627" i="5" s="1"/>
  <c r="CK584" i="5"/>
  <c r="BE584" i="5"/>
  <c r="DH889" i="5"/>
  <c r="DK889" i="5" s="1"/>
  <c r="CW469" i="5"/>
  <c r="DJ469" i="5" s="1"/>
  <c r="DJ951" i="5"/>
  <c r="CW951" i="5"/>
  <c r="DH134" i="5"/>
  <c r="DK134" i="5"/>
  <c r="CW295" i="5"/>
  <c r="DJ295" i="5"/>
  <c r="DH323" i="5"/>
  <c r="DK323" i="5" s="1"/>
  <c r="CW832" i="5"/>
  <c r="DJ832" i="5" s="1"/>
  <c r="CK671" i="5"/>
  <c r="BE671" i="5"/>
  <c r="DH238" i="5"/>
  <c r="DK238" i="5" s="1"/>
  <c r="DH432" i="5"/>
  <c r="DK432" i="5" s="1"/>
  <c r="CK763" i="5"/>
  <c r="BE763" i="5"/>
  <c r="DH41" i="5"/>
  <c r="DK41" i="5" s="1"/>
  <c r="BE819" i="5"/>
  <c r="CK819" i="5"/>
  <c r="CK273" i="5"/>
  <c r="BE273" i="5"/>
  <c r="DH854" i="5"/>
  <c r="DK854" i="5" s="1"/>
  <c r="DH206" i="5"/>
  <c r="DK206" i="5" s="1"/>
  <c r="DH171" i="5"/>
  <c r="DK171" i="5" s="1"/>
  <c r="DH23" i="5"/>
  <c r="DK23" i="5" s="1"/>
  <c r="BE405" i="5"/>
  <c r="CK405" i="5"/>
  <c r="CW544" i="5"/>
  <c r="DJ544" i="5" s="1"/>
  <c r="CK994" i="5"/>
  <c r="BE994" i="5"/>
  <c r="CW194" i="5"/>
  <c r="DJ194" i="5" s="1"/>
  <c r="CK109" i="5"/>
  <c r="BE109" i="5"/>
  <c r="DH43" i="5"/>
  <c r="DK43" i="5" s="1"/>
  <c r="DH49" i="5"/>
  <c r="DK49" i="5" s="1"/>
  <c r="DH177" i="5"/>
  <c r="DK177" i="5" s="1"/>
  <c r="CW619" i="5"/>
  <c r="DJ619" i="5" s="1"/>
  <c r="CW893" i="5"/>
  <c r="DJ893" i="5"/>
  <c r="DH579" i="5"/>
  <c r="DK579" i="5" s="1"/>
  <c r="DH936" i="5"/>
  <c r="DK936" i="5"/>
  <c r="DH529" i="5"/>
  <c r="DK529" i="5" s="1"/>
  <c r="DH328" i="5"/>
  <c r="DK328" i="5" s="1"/>
  <c r="CK606" i="5"/>
  <c r="BE606" i="5"/>
  <c r="CK918" i="5"/>
  <c r="BE918" i="5"/>
  <c r="DH718" i="5"/>
  <c r="DK718" i="5" s="1"/>
  <c r="DH922" i="5"/>
  <c r="DK922" i="5"/>
  <c r="BE128" i="5"/>
  <c r="CK128" i="5"/>
  <c r="CW461" i="5"/>
  <c r="DJ461" i="5" s="1"/>
  <c r="DK756" i="5"/>
  <c r="DH756" i="5"/>
  <c r="CK357" i="5"/>
  <c r="BE357" i="5"/>
  <c r="CK669" i="5"/>
  <c r="BE669" i="5"/>
  <c r="CW830" i="5"/>
  <c r="DJ830" i="5" s="1"/>
  <c r="DH784" i="5"/>
  <c r="DK784" i="5"/>
  <c r="BE769" i="5"/>
  <c r="CK769" i="5"/>
  <c r="CK204" i="5"/>
  <c r="BE204" i="5"/>
  <c r="CW208" i="5"/>
  <c r="DJ208" i="5" s="1"/>
  <c r="DH912" i="5"/>
  <c r="DK912" i="5" s="1"/>
  <c r="CW187" i="5"/>
  <c r="DJ187" i="5"/>
  <c r="DH263" i="5"/>
  <c r="DK263" i="5"/>
  <c r="CW749" i="5"/>
  <c r="DJ749" i="5" s="1"/>
  <c r="CK745" i="5"/>
  <c r="BE745" i="5"/>
  <c r="CK637" i="5"/>
  <c r="BE637" i="5"/>
  <c r="DH776" i="5"/>
  <c r="DK776" i="5" s="1"/>
  <c r="CK253" i="5"/>
  <c r="BE253" i="5"/>
  <c r="CK554" i="5"/>
  <c r="BE554" i="5"/>
  <c r="CW200" i="5"/>
  <c r="DJ200" i="5" s="1"/>
  <c r="DH184" i="5"/>
  <c r="DK184" i="5" s="1"/>
  <c r="DH31" i="5"/>
  <c r="DK31" i="5" s="1"/>
  <c r="CK281" i="5"/>
  <c r="BE281" i="5"/>
  <c r="BE970" i="5"/>
  <c r="CK970" i="5"/>
  <c r="CW267" i="5"/>
  <c r="DJ267" i="5" s="1"/>
  <c r="DH808" i="5"/>
  <c r="DK808" i="5" s="1"/>
  <c r="DH251" i="5"/>
  <c r="DK251" i="5" s="1"/>
  <c r="CK485" i="5"/>
  <c r="BE485" i="5"/>
  <c r="DH771" i="5"/>
  <c r="DK771" i="5"/>
  <c r="CW148" i="5"/>
  <c r="DJ148" i="5" s="1"/>
  <c r="CW511" i="5"/>
  <c r="DJ511" i="5" s="1"/>
  <c r="CK424" i="5"/>
  <c r="BE424" i="5"/>
  <c r="CW1001" i="5"/>
  <c r="DJ1001" i="5" s="1"/>
  <c r="DH621" i="5"/>
  <c r="DK621" i="5" s="1"/>
  <c r="CW924" i="5"/>
  <c r="DJ924" i="5" s="1"/>
  <c r="CW214" i="5"/>
  <c r="DJ214" i="5" s="1"/>
  <c r="DH861" i="5"/>
  <c r="DK861" i="5" s="1"/>
  <c r="CW458" i="5"/>
  <c r="DJ458" i="5" s="1"/>
  <c r="CW269" i="5"/>
  <c r="DJ269" i="5" s="1"/>
  <c r="CW822" i="5"/>
  <c r="DJ822" i="5" s="1"/>
  <c r="CK735" i="5"/>
  <c r="BE735" i="5"/>
  <c r="DH954" i="5"/>
  <c r="DK954" i="5" s="1"/>
  <c r="CW259" i="5"/>
  <c r="DJ259" i="5" s="1"/>
  <c r="CK698" i="5"/>
  <c r="BE698" i="5"/>
  <c r="CW489" i="5"/>
  <c r="DJ489" i="5" s="1"/>
  <c r="BE630" i="5"/>
  <c r="CK630" i="5"/>
  <c r="CW273" i="5"/>
  <c r="DJ273" i="5" s="1"/>
  <c r="DH293" i="5"/>
  <c r="DK293" i="5" s="1"/>
  <c r="CW487" i="5"/>
  <c r="DJ487" i="5" s="1"/>
  <c r="DH624" i="5"/>
  <c r="DK624" i="5" s="1"/>
  <c r="CW648" i="5"/>
  <c r="DJ648" i="5" s="1"/>
  <c r="CW666" i="5"/>
  <c r="DJ666" i="5" s="1"/>
  <c r="CW327" i="5"/>
  <c r="DJ327" i="5" s="1"/>
  <c r="DH280" i="5"/>
  <c r="DK280" i="5" s="1"/>
  <c r="CW671" i="5"/>
  <c r="DJ671" i="5" s="1"/>
  <c r="BE942" i="5"/>
  <c r="CK942" i="5"/>
  <c r="CW618" i="5"/>
  <c r="DJ618" i="5" s="1"/>
  <c r="DH898" i="5"/>
  <c r="DK898" i="5"/>
  <c r="BE945" i="5"/>
  <c r="CK945" i="5"/>
  <c r="DH526" i="5"/>
  <c r="DK526" i="5" s="1"/>
  <c r="CW128" i="5"/>
  <c r="DJ128" i="5" s="1"/>
  <c r="DH541" i="5"/>
  <c r="DK541" i="5" s="1"/>
  <c r="DH639" i="5"/>
  <c r="DK639" i="5" s="1"/>
  <c r="DH320" i="5"/>
  <c r="DK320" i="5" s="1"/>
  <c r="DH900" i="5"/>
  <c r="DK900" i="5"/>
  <c r="CW783" i="5"/>
  <c r="DJ783" i="5"/>
  <c r="DH560" i="5"/>
  <c r="DK560" i="5" s="1"/>
  <c r="CW276" i="5"/>
  <c r="DJ276" i="5" s="1"/>
  <c r="CW455" i="5"/>
  <c r="DJ455" i="5" s="1"/>
  <c r="CW657" i="5"/>
  <c r="DJ657" i="5" s="1"/>
  <c r="DH416" i="5"/>
  <c r="DK416" i="5" s="1"/>
  <c r="DH107" i="5"/>
  <c r="DK107" i="5"/>
  <c r="CW940" i="5"/>
  <c r="DJ940" i="5" s="1"/>
  <c r="BE571" i="5"/>
  <c r="CK571" i="5"/>
  <c r="BE888" i="5"/>
  <c r="CK888" i="5"/>
  <c r="DH335" i="5"/>
  <c r="DK335" i="5" s="1"/>
  <c r="BE404" i="5"/>
  <c r="CK404" i="5"/>
  <c r="CK187" i="5"/>
  <c r="BE187" i="5"/>
  <c r="BE263" i="5"/>
  <c r="CK263" i="5"/>
  <c r="DH928" i="5"/>
  <c r="DK928" i="5" s="1"/>
  <c r="CW616" i="5"/>
  <c r="DJ616" i="5" s="1"/>
  <c r="DH796" i="5"/>
  <c r="DK796" i="5" s="1"/>
  <c r="DH350" i="5"/>
  <c r="DK350" i="5"/>
  <c r="CK214" i="5"/>
  <c r="BE214" i="5"/>
  <c r="CW562" i="5"/>
  <c r="DJ562" i="5" s="1"/>
  <c r="CW284" i="5"/>
  <c r="DJ284" i="5" s="1"/>
  <c r="CW878" i="5"/>
  <c r="DJ878" i="5" s="1"/>
  <c r="CK511" i="5"/>
  <c r="BE511" i="5"/>
  <c r="CW393" i="5"/>
  <c r="DJ393" i="5" s="1"/>
  <c r="DH916" i="5"/>
  <c r="DK916" i="5"/>
  <c r="CW20" i="5"/>
  <c r="DJ20" i="5" s="1"/>
  <c r="DH245" i="5"/>
  <c r="DK245" i="5" s="1"/>
  <c r="CW82" i="5"/>
  <c r="DJ82" i="5" s="1"/>
  <c r="CK286" i="5"/>
  <c r="BE286" i="5"/>
  <c r="CK90" i="5"/>
  <c r="BE90" i="5"/>
  <c r="DH38" i="5"/>
  <c r="DK38" i="5" s="1"/>
  <c r="DH125" i="5"/>
  <c r="DK125" i="5" s="1"/>
  <c r="BE75" i="5"/>
  <c r="CK75" i="5"/>
  <c r="CW358" i="5"/>
  <c r="DJ358" i="5" s="1"/>
  <c r="DH458" i="5"/>
  <c r="DK458" i="5"/>
  <c r="DH737" i="5"/>
  <c r="DK737" i="5" s="1"/>
  <c r="DH470" i="5"/>
  <c r="DK470" i="5" s="1"/>
  <c r="DH264" i="5"/>
  <c r="DK264" i="5"/>
  <c r="DH717" i="5"/>
  <c r="DK717" i="5" s="1"/>
  <c r="CW245" i="5"/>
  <c r="DJ245" i="5" s="1"/>
  <c r="CW68" i="5"/>
  <c r="DJ68" i="5" s="1"/>
  <c r="DH472" i="5"/>
  <c r="DK472" i="5"/>
  <c r="CK638" i="5"/>
  <c r="BE638" i="5"/>
  <c r="BE358" i="5"/>
  <c r="CK358" i="5"/>
  <c r="CK983" i="5"/>
  <c r="BE983" i="5"/>
  <c r="CW853" i="5"/>
  <c r="DJ853" i="5" s="1"/>
  <c r="CW19" i="5"/>
  <c r="DJ19" i="5" s="1"/>
  <c r="CK151" i="5"/>
  <c r="BE151" i="5"/>
  <c r="CW804" i="5"/>
  <c r="DJ804" i="5"/>
  <c r="BE312" i="5"/>
  <c r="CK312" i="5"/>
  <c r="CW599" i="5"/>
  <c r="DJ599" i="5"/>
  <c r="DK880" i="5"/>
  <c r="DH880" i="5"/>
  <c r="BE420" i="5"/>
  <c r="CK420" i="5"/>
  <c r="DH661" i="5"/>
  <c r="DK661" i="5" s="1"/>
  <c r="CW463" i="5"/>
  <c r="DJ463" i="5" s="1"/>
  <c r="CW649" i="5"/>
  <c r="DJ649" i="5"/>
  <c r="DH137" i="5"/>
  <c r="DK137" i="5" s="1"/>
  <c r="CW805" i="5"/>
  <c r="DJ805" i="5" s="1"/>
  <c r="CK726" i="5"/>
  <c r="BE726" i="5"/>
  <c r="CW57" i="5"/>
  <c r="DJ57" i="5" s="1"/>
  <c r="DH491" i="5"/>
  <c r="DK491" i="5" s="1"/>
  <c r="CW65" i="5"/>
  <c r="DJ65" i="5" s="1"/>
  <c r="BE662" i="5"/>
  <c r="CK662" i="5"/>
  <c r="DK394" i="5"/>
  <c r="DH394" i="5"/>
  <c r="BE943" i="5"/>
  <c r="CK943" i="5"/>
  <c r="CW633" i="5"/>
  <c r="DJ633" i="5" s="1"/>
  <c r="DH431" i="5"/>
  <c r="DK431" i="5" s="1"/>
  <c r="DH127" i="5"/>
  <c r="DK127" i="5" s="1"/>
  <c r="DH356" i="5"/>
  <c r="DK356" i="5" s="1"/>
  <c r="DH536" i="5"/>
  <c r="DK536" i="5" s="1"/>
  <c r="DH687" i="5"/>
  <c r="DK687" i="5" s="1"/>
  <c r="BE668" i="5"/>
  <c r="CK668" i="5"/>
  <c r="BE15" i="5"/>
  <c r="CK15" i="5"/>
  <c r="CW941" i="5"/>
  <c r="DJ941" i="5" s="1"/>
  <c r="CW244" i="5"/>
  <c r="DJ244" i="5" s="1"/>
  <c r="CK791" i="5"/>
  <c r="BE791" i="5"/>
  <c r="DH415" i="5"/>
  <c r="DK415" i="5" s="1"/>
  <c r="BE649" i="5"/>
  <c r="CK649" i="5"/>
  <c r="CW129" i="5"/>
  <c r="DJ129" i="5" s="1"/>
  <c r="DH1011" i="5"/>
  <c r="DK1011" i="5" s="1"/>
  <c r="DH607" i="5"/>
  <c r="DK607" i="5" s="1"/>
  <c r="DH566" i="5"/>
  <c r="DK566" i="5" s="1"/>
  <c r="CW676" i="5"/>
  <c r="DJ676" i="5"/>
  <c r="DH538" i="5"/>
  <c r="DK538" i="5" s="1"/>
  <c r="DH929" i="5"/>
  <c r="DK929" i="5" s="1"/>
  <c r="BE694" i="5"/>
  <c r="CK694" i="5"/>
  <c r="BE60" i="5"/>
  <c r="CK60" i="5"/>
  <c r="DH867" i="5"/>
  <c r="DK867" i="5" s="1"/>
  <c r="CW305" i="5"/>
  <c r="DJ305" i="5" s="1"/>
  <c r="DH274" i="5"/>
  <c r="DK274" i="5" s="1"/>
  <c r="CW748" i="5"/>
  <c r="DJ748" i="5" s="1"/>
  <c r="CK355" i="5"/>
  <c r="BE355" i="5"/>
  <c r="DH575" i="5"/>
  <c r="DK575" i="5" s="1"/>
  <c r="BE793" i="5"/>
  <c r="CK793" i="5"/>
  <c r="BE178" i="5"/>
  <c r="CK178" i="5"/>
  <c r="DH540" i="5"/>
  <c r="DK540" i="5" s="1"/>
  <c r="CW115" i="5"/>
  <c r="DJ115" i="5"/>
  <c r="DH312" i="5"/>
  <c r="DK312" i="5"/>
  <c r="DH500" i="5"/>
  <c r="DK500" i="5" s="1"/>
  <c r="DH91" i="5"/>
  <c r="DK91" i="5" s="1"/>
  <c r="DH179" i="5"/>
  <c r="DK179" i="5" s="1"/>
  <c r="BE21" i="5"/>
  <c r="CK21" i="5"/>
  <c r="CK444" i="5"/>
  <c r="BE444" i="5"/>
  <c r="CW238" i="5"/>
  <c r="DJ238" i="5" s="1"/>
  <c r="BE306" i="5"/>
  <c r="CK306" i="5"/>
  <c r="CW752" i="5"/>
  <c r="DJ752" i="5" s="1"/>
  <c r="CW522" i="5"/>
  <c r="DJ522" i="5" s="1"/>
  <c r="CW764" i="5"/>
  <c r="DJ764" i="5" s="1"/>
  <c r="CW254" i="5"/>
  <c r="DJ254" i="5" s="1"/>
  <c r="DH336" i="5"/>
  <c r="DK336" i="5" s="1"/>
  <c r="BE45" i="5"/>
  <c r="CK45" i="5"/>
  <c r="CW180" i="5"/>
  <c r="DJ180" i="5" s="1"/>
  <c r="DH543" i="5"/>
  <c r="DK543" i="5" s="1"/>
  <c r="DH260" i="5"/>
  <c r="DK260" i="5" s="1"/>
  <c r="CK302" i="5"/>
  <c r="BE302" i="5"/>
  <c r="BE37" i="5"/>
  <c r="CK37" i="5"/>
  <c r="DH490" i="5"/>
  <c r="DK490" i="5" s="1"/>
  <c r="DH783" i="5"/>
  <c r="DK783" i="5" s="1"/>
  <c r="BE85" i="5"/>
  <c r="CK85" i="5"/>
  <c r="BE788" i="5"/>
  <c r="CK788" i="5"/>
  <c r="BE885" i="5"/>
  <c r="CK885" i="5"/>
  <c r="CK848" i="5"/>
  <c r="BE848" i="5"/>
  <c r="BE853" i="5"/>
  <c r="CK853" i="5"/>
  <c r="CW829" i="5"/>
  <c r="DJ829" i="5" s="1"/>
  <c r="CW758" i="5"/>
  <c r="DJ758" i="5" s="1"/>
  <c r="DH707" i="5"/>
  <c r="DK707" i="5" s="1"/>
  <c r="CW530" i="5"/>
  <c r="DJ530" i="5" s="1"/>
  <c r="CW26" i="5"/>
  <c r="DJ26" i="5" s="1"/>
  <c r="DH456" i="5"/>
  <c r="DK456" i="5"/>
  <c r="CW344" i="5"/>
  <c r="DJ344" i="5" s="1"/>
  <c r="CW815" i="5"/>
  <c r="DJ815" i="5"/>
  <c r="DH572" i="5"/>
  <c r="DK572" i="5" s="1"/>
  <c r="CW409" i="5"/>
  <c r="DJ409" i="5"/>
  <c r="CW994" i="5"/>
  <c r="DJ994" i="5" s="1"/>
  <c r="DH342" i="5"/>
  <c r="DK342" i="5" s="1"/>
  <c r="CK295" i="5"/>
  <c r="BE295" i="5"/>
  <c r="DH724" i="5"/>
  <c r="DK724" i="5" s="1"/>
  <c r="BE590" i="5"/>
  <c r="CK590" i="5"/>
  <c r="DH382" i="5"/>
  <c r="DK382" i="5" s="1"/>
  <c r="BE394" i="5"/>
  <c r="CK394" i="5"/>
  <c r="DH188" i="5"/>
  <c r="DK188" i="5"/>
  <c r="DH116" i="5"/>
  <c r="DK116" i="5" s="1"/>
  <c r="CK875" i="5"/>
  <c r="BE875" i="5"/>
  <c r="DH1006" i="5"/>
  <c r="DK1006" i="5" s="1"/>
  <c r="CW877" i="5"/>
  <c r="DJ877" i="5" s="1"/>
  <c r="BE100" i="5"/>
  <c r="CK100" i="5"/>
  <c r="CW392" i="5"/>
  <c r="DJ392" i="5"/>
  <c r="CW99" i="5"/>
  <c r="DJ99" i="5" s="1"/>
  <c r="BE488" i="5"/>
  <c r="CK488" i="5"/>
  <c r="BE835" i="5"/>
  <c r="CK835" i="5"/>
  <c r="CW615" i="5"/>
  <c r="DJ615" i="5" s="1"/>
  <c r="CW495" i="5"/>
  <c r="DJ495" i="5" s="1"/>
  <c r="BE508" i="5"/>
  <c r="CK508" i="5"/>
  <c r="CW859" i="5"/>
  <c r="DJ859" i="5" s="1"/>
  <c r="CW321" i="5"/>
  <c r="DJ321" i="5" s="1"/>
  <c r="DH302" i="5"/>
  <c r="DK302" i="5"/>
  <c r="CW646" i="5"/>
  <c r="DJ646" i="5" s="1"/>
  <c r="DH88" i="5"/>
  <c r="DK88" i="5" s="1"/>
  <c r="CW381" i="5"/>
  <c r="DJ381" i="5" s="1"/>
  <c r="DH181" i="5"/>
  <c r="DK181" i="5" s="1"/>
  <c r="CK483" i="5"/>
  <c r="BE483" i="5"/>
  <c r="DH747" i="5"/>
  <c r="DK747" i="5" s="1"/>
  <c r="CW185" i="5"/>
  <c r="DJ185" i="5"/>
  <c r="CW300" i="5"/>
  <c r="DJ300" i="5"/>
  <c r="DH100" i="5"/>
  <c r="DK100" i="5" s="1"/>
  <c r="CW394" i="5"/>
  <c r="DJ394" i="5" s="1"/>
  <c r="DH373" i="5"/>
  <c r="DK373" i="5" s="1"/>
  <c r="DH584" i="5"/>
  <c r="DK584" i="5" s="1"/>
  <c r="DH68" i="5"/>
  <c r="DK68" i="5" s="1"/>
  <c r="BE129" i="5"/>
  <c r="CK129" i="5"/>
  <c r="DH435" i="5"/>
  <c r="DK435" i="5" s="1"/>
  <c r="BE80" i="5"/>
  <c r="CK80" i="5"/>
  <c r="BE366" i="5"/>
  <c r="CK366" i="5"/>
  <c r="CW74" i="5"/>
  <c r="DJ74" i="5" s="1"/>
  <c r="DH765" i="5"/>
  <c r="DK765" i="5" s="1"/>
  <c r="DH542" i="5"/>
  <c r="DK542" i="5" s="1"/>
  <c r="BE17" i="5"/>
  <c r="CK17" i="5"/>
  <c r="CW223" i="5"/>
  <c r="DJ223" i="5" s="1"/>
  <c r="BE502" i="5"/>
  <c r="CK502" i="5"/>
  <c r="CW328" i="5"/>
  <c r="DJ328" i="5"/>
  <c r="BE866" i="5"/>
  <c r="CK866" i="5"/>
  <c r="CK359" i="5"/>
  <c r="BE359" i="5"/>
  <c r="BE752" i="5"/>
  <c r="CK752" i="5"/>
  <c r="CW865" i="5"/>
  <c r="DJ865" i="5" s="1"/>
  <c r="BE344" i="5"/>
  <c r="CK344" i="5"/>
  <c r="CW320" i="5"/>
  <c r="DJ320" i="5"/>
  <c r="BE105" i="5"/>
  <c r="CK105" i="5"/>
  <c r="DH158" i="5"/>
  <c r="DK158" i="5"/>
  <c r="CW35" i="5"/>
  <c r="DJ35" i="5" s="1"/>
  <c r="BE736" i="5"/>
  <c r="CK736" i="5"/>
  <c r="CW370" i="5"/>
  <c r="DJ370" i="5" s="1"/>
  <c r="CW190" i="5"/>
  <c r="DJ190" i="5" s="1"/>
  <c r="BE22" i="5"/>
  <c r="CK22" i="5"/>
  <c r="DH545" i="5"/>
  <c r="DK545" i="5" s="1"/>
  <c r="DH419" i="5"/>
  <c r="DK419" i="5" s="1"/>
  <c r="CK161" i="5"/>
  <c r="BE161" i="5"/>
  <c r="CW76" i="5"/>
  <c r="DJ76" i="5" s="1"/>
  <c r="DH949" i="5"/>
  <c r="DK949" i="5" s="1"/>
  <c r="CW403" i="5"/>
  <c r="DJ403" i="5" s="1"/>
  <c r="BE44" i="5"/>
  <c r="CK44" i="5"/>
  <c r="BE516" i="5"/>
  <c r="CK516" i="5"/>
  <c r="BE979" i="5"/>
  <c r="CK979" i="5"/>
  <c r="DH970" i="5"/>
  <c r="DK970" i="5" s="1"/>
  <c r="DH731" i="5"/>
  <c r="DK731" i="5" s="1"/>
  <c r="DH685" i="5"/>
  <c r="DK685" i="5" s="1"/>
  <c r="CW911" i="5"/>
  <c r="DJ911" i="5" s="1"/>
  <c r="DJ43" i="5"/>
  <c r="CW43" i="5"/>
  <c r="DH146" i="5"/>
  <c r="DK146" i="5" s="1"/>
  <c r="DH74" i="5"/>
  <c r="DK74" i="5" s="1"/>
  <c r="BE858" i="5"/>
  <c r="CK858" i="5"/>
  <c r="DH917" i="5"/>
  <c r="DK917" i="5"/>
  <c r="CW378" i="5"/>
  <c r="DJ378" i="5"/>
  <c r="BE762" i="5"/>
  <c r="CK762" i="5"/>
  <c r="CW682" i="5"/>
  <c r="DJ682" i="5" s="1"/>
  <c r="DH447" i="5"/>
  <c r="DK447" i="5" s="1"/>
  <c r="BE526" i="5"/>
  <c r="CK526" i="5"/>
  <c r="BE27" i="5"/>
  <c r="CK27" i="5"/>
  <c r="CK294" i="5"/>
  <c r="BE294" i="5"/>
  <c r="CW318" i="5"/>
  <c r="DJ318" i="5" s="1"/>
  <c r="CW882" i="5"/>
  <c r="DJ882" i="5" s="1"/>
  <c r="BE384" i="5"/>
  <c r="CK384" i="5"/>
  <c r="CK952" i="5"/>
  <c r="BE952" i="5"/>
  <c r="DH381" i="5"/>
  <c r="DK381" i="5" s="1"/>
  <c r="CW152" i="5"/>
  <c r="DJ152" i="5"/>
  <c r="CK156" i="5"/>
  <c r="BE156" i="5"/>
  <c r="CW232" i="5"/>
  <c r="DJ232" i="5" s="1"/>
  <c r="CW919" i="5"/>
  <c r="DJ919" i="5" s="1"/>
  <c r="DH119" i="5"/>
  <c r="DK119" i="5" s="1"/>
  <c r="CW855" i="5"/>
  <c r="DJ855" i="5" s="1"/>
  <c r="CK940" i="5"/>
  <c r="BE940" i="5"/>
  <c r="CW164" i="5"/>
  <c r="DJ164" i="5" s="1"/>
  <c r="CW158" i="5"/>
  <c r="DJ158" i="5" s="1"/>
  <c r="CK743" i="5"/>
  <c r="BE743" i="5"/>
  <c r="CW871" i="5"/>
  <c r="DJ871" i="5" s="1"/>
  <c r="DH138" i="5"/>
  <c r="DK138" i="5"/>
  <c r="CW395" i="5"/>
  <c r="DJ395" i="5" s="1"/>
  <c r="DK708" i="5"/>
  <c r="DH708" i="5"/>
  <c r="CW845" i="5"/>
  <c r="DJ845" i="5" s="1"/>
  <c r="CW952" i="5"/>
  <c r="DJ952" i="5"/>
  <c r="DH468" i="5"/>
  <c r="DK468" i="5" s="1"/>
  <c r="DH387" i="5"/>
  <c r="DK387" i="5" s="1"/>
  <c r="DH762" i="5"/>
  <c r="DK762" i="5" s="1"/>
  <c r="DH484" i="5"/>
  <c r="DK484" i="5" s="1"/>
  <c r="DH281" i="5"/>
  <c r="DK281" i="5" s="1"/>
  <c r="DH385" i="5"/>
  <c r="DK385" i="5" s="1"/>
  <c r="DH112" i="5"/>
  <c r="DK112" i="5" s="1"/>
  <c r="CK277" i="5"/>
  <c r="BE277" i="5"/>
  <c r="DH503" i="5"/>
  <c r="DK503" i="5"/>
  <c r="CW216" i="5"/>
  <c r="DJ216" i="5" s="1"/>
  <c r="BE237" i="5"/>
  <c r="CK237" i="5"/>
  <c r="DH518" i="5"/>
  <c r="DK518" i="5" s="1"/>
  <c r="DH611" i="5"/>
  <c r="DK611" i="5" s="1"/>
  <c r="DH410" i="5"/>
  <c r="DK410" i="5" s="1"/>
  <c r="CW938" i="5"/>
  <c r="DJ938" i="5" s="1"/>
  <c r="BE618" i="5"/>
  <c r="CK618" i="5"/>
  <c r="CK132" i="5"/>
  <c r="BE132" i="5"/>
  <c r="CW400" i="5"/>
  <c r="DJ400" i="5" s="1"/>
  <c r="CK95" i="5"/>
  <c r="BE95" i="5"/>
  <c r="CW274" i="5"/>
  <c r="DJ274" i="5" s="1"/>
  <c r="DH351" i="5"/>
  <c r="DK351" i="5" s="1"/>
  <c r="CW900" i="5"/>
  <c r="DJ900" i="5" s="1"/>
  <c r="DH946" i="5"/>
  <c r="DK946" i="5" s="1"/>
  <c r="CW329" i="5"/>
  <c r="DJ329" i="5"/>
  <c r="DH883" i="5"/>
  <c r="DK883" i="5" s="1"/>
  <c r="CK387" i="5"/>
  <c r="BE387" i="5"/>
  <c r="DH906" i="5"/>
  <c r="DK906" i="5" s="1"/>
  <c r="DH832" i="5"/>
  <c r="DK832" i="5" s="1"/>
  <c r="BE982" i="5"/>
  <c r="CK982" i="5"/>
  <c r="CW753" i="5"/>
  <c r="DJ753" i="5" s="1"/>
  <c r="DH965" i="5"/>
  <c r="DK965" i="5"/>
  <c r="DH192" i="5"/>
  <c r="DK192" i="5" s="1"/>
  <c r="CW833" i="5"/>
  <c r="DJ833" i="5" s="1"/>
  <c r="CK715" i="5"/>
  <c r="BE715" i="5"/>
  <c r="DJ466" i="5"/>
  <c r="CW466" i="5"/>
  <c r="DH722" i="5"/>
  <c r="DK722" i="5" s="1"/>
  <c r="CK724" i="5"/>
  <c r="BE724" i="5"/>
  <c r="CW889" i="5"/>
  <c r="DJ889" i="5"/>
  <c r="DH528" i="5"/>
  <c r="DK528" i="5" s="1"/>
  <c r="DH844" i="5"/>
  <c r="DK844" i="5" s="1"/>
  <c r="CW351" i="5"/>
  <c r="DJ351" i="5" s="1"/>
  <c r="CK580" i="5"/>
  <c r="BE580" i="5"/>
  <c r="CW755" i="5"/>
  <c r="DJ755" i="5" s="1"/>
  <c r="CW730" i="5"/>
  <c r="DJ730" i="5" s="1"/>
  <c r="CW471" i="5"/>
  <c r="DJ471" i="5"/>
  <c r="DH637" i="5"/>
  <c r="DK637" i="5" s="1"/>
  <c r="DK169" i="5"/>
  <c r="DH169" i="5"/>
  <c r="CW796" i="5"/>
  <c r="DJ796" i="5" s="1"/>
  <c r="DH426" i="5"/>
  <c r="DK426" i="5"/>
  <c r="CK319" i="5"/>
  <c r="BE319" i="5"/>
  <c r="CW820" i="5"/>
  <c r="DJ820" i="5" s="1"/>
  <c r="DH738" i="5"/>
  <c r="DK738" i="5" s="1"/>
  <c r="DH229" i="5"/>
  <c r="DK229" i="5" s="1"/>
  <c r="CW936" i="5"/>
  <c r="DJ936" i="5" s="1"/>
  <c r="CW432" i="5"/>
  <c r="DJ432" i="5" s="1"/>
  <c r="CW573" i="5"/>
  <c r="DJ573" i="5"/>
  <c r="BE130" i="5"/>
  <c r="CK130" i="5"/>
  <c r="DH920" i="5"/>
  <c r="DK920" i="5" s="1"/>
  <c r="DK930" i="5"/>
  <c r="DH930" i="5"/>
  <c r="DH305" i="5"/>
  <c r="DK305" i="5"/>
  <c r="DH989" i="5"/>
  <c r="DK989" i="5" s="1"/>
  <c r="CK513" i="5"/>
  <c r="BE513" i="5"/>
  <c r="CW579" i="5"/>
  <c r="DJ579" i="5"/>
  <c r="BE341" i="5"/>
  <c r="CK341" i="5"/>
  <c r="CW210" i="5"/>
  <c r="DJ210" i="5" s="1"/>
  <c r="CK1001" i="5"/>
  <c r="BE1001" i="5"/>
  <c r="DH97" i="5"/>
  <c r="DK97" i="5" s="1"/>
  <c r="CK283" i="5"/>
  <c r="BE283" i="5"/>
  <c r="CK160" i="5"/>
  <c r="BE160" i="5"/>
  <c r="CW467" i="5"/>
  <c r="DJ467" i="5" s="1"/>
  <c r="CK663" i="5"/>
  <c r="BE663" i="5"/>
  <c r="DH904" i="5"/>
  <c r="DK904" i="5" s="1"/>
  <c r="DH262" i="5"/>
  <c r="DK262" i="5"/>
  <c r="DH197" i="5"/>
  <c r="DK197" i="5"/>
  <c r="DH514" i="5"/>
  <c r="DK514" i="5" s="1"/>
  <c r="DH879" i="5"/>
  <c r="DK879" i="5" s="1"/>
  <c r="CW772" i="5"/>
  <c r="DJ772" i="5" s="1"/>
  <c r="DH907" i="5"/>
  <c r="DK907" i="5"/>
  <c r="CW551" i="5"/>
  <c r="DJ551" i="5" s="1"/>
  <c r="DH524" i="5"/>
  <c r="DK524" i="5" s="1"/>
  <c r="CW1012" i="5"/>
  <c r="DJ1012" i="5" s="1"/>
  <c r="BE579" i="5"/>
  <c r="CK579" i="5"/>
  <c r="DJ596" i="5"/>
  <c r="CW596" i="5"/>
  <c r="CK840" i="5"/>
  <c r="BE840" i="5"/>
  <c r="CK773" i="5"/>
  <c r="BE773" i="5"/>
  <c r="DH967" i="5"/>
  <c r="DK967" i="5" s="1"/>
  <c r="DH820" i="5"/>
  <c r="DK820" i="5" s="1"/>
  <c r="CK693" i="5"/>
  <c r="BE693" i="5"/>
  <c r="CK540" i="5"/>
  <c r="BE540" i="5"/>
  <c r="CK695" i="5"/>
  <c r="BE695" i="5"/>
  <c r="CW377" i="5"/>
  <c r="DJ377" i="5" s="1"/>
  <c r="DH106" i="5"/>
  <c r="DK106" i="5"/>
  <c r="BE396" i="5"/>
  <c r="CK396" i="5"/>
  <c r="DK17" i="5"/>
  <c r="DH17" i="5"/>
  <c r="BE354" i="5"/>
  <c r="CK354" i="5"/>
  <c r="DH345" i="5"/>
  <c r="DK345" i="5" s="1"/>
  <c r="DH259" i="5"/>
  <c r="DK259" i="5" s="1"/>
  <c r="CW631" i="5"/>
  <c r="DJ631" i="5" s="1"/>
  <c r="BE501" i="5"/>
  <c r="CK501" i="5"/>
  <c r="DJ821" i="5"/>
  <c r="CW821" i="5"/>
  <c r="DH899" i="5"/>
  <c r="DK899" i="5" s="1"/>
  <c r="CK566" i="5"/>
  <c r="BE566" i="5"/>
  <c r="DH404" i="5"/>
  <c r="DK404" i="5"/>
  <c r="DH164" i="5"/>
  <c r="DK164" i="5"/>
  <c r="DH261" i="5"/>
  <c r="DK261" i="5"/>
  <c r="CK990" i="5"/>
  <c r="BE990" i="5"/>
  <c r="CW932" i="5"/>
  <c r="DJ932" i="5" s="1"/>
  <c r="CK902" i="5"/>
  <c r="BE902" i="5"/>
  <c r="CW718" i="5"/>
  <c r="DJ718" i="5"/>
  <c r="CK832" i="5"/>
  <c r="BE832" i="5"/>
  <c r="DH658" i="5"/>
  <c r="DK658" i="5" s="1"/>
  <c r="CW460" i="5"/>
  <c r="DJ460" i="5" s="1"/>
  <c r="CW809" i="5"/>
  <c r="DJ809" i="5" s="1"/>
  <c r="CK910" i="5"/>
  <c r="BE910" i="5"/>
  <c r="CW776" i="5"/>
  <c r="DJ776" i="5" s="1"/>
  <c r="DH586" i="5"/>
  <c r="DK586" i="5"/>
  <c r="CW311" i="5"/>
  <c r="DJ311" i="5" s="1"/>
  <c r="BE69" i="5"/>
  <c r="CK69" i="5"/>
  <c r="CK716" i="5"/>
  <c r="BE716" i="5"/>
  <c r="DH273" i="5"/>
  <c r="DK273" i="5" s="1"/>
  <c r="CK247" i="5"/>
  <c r="BE247" i="5"/>
  <c r="CW266" i="5"/>
  <c r="DJ266" i="5" s="1"/>
  <c r="CK432" i="5"/>
  <c r="BE432" i="5"/>
  <c r="CW711" i="5"/>
  <c r="DJ711" i="5" s="1"/>
  <c r="CK731" i="5"/>
  <c r="BE731" i="5"/>
  <c r="DH136" i="5"/>
  <c r="DK136" i="5"/>
  <c r="BE849" i="5"/>
  <c r="CK849" i="5"/>
  <c r="CK561" i="5"/>
  <c r="BE561" i="5"/>
  <c r="CK833" i="5"/>
  <c r="BE833" i="5"/>
  <c r="BE409" i="5"/>
  <c r="CK409" i="5"/>
  <c r="CW109" i="5"/>
  <c r="DJ109" i="5" s="1"/>
  <c r="CK1011" i="5"/>
  <c r="BE1011" i="5"/>
  <c r="BE837" i="5"/>
  <c r="CK837" i="5"/>
  <c r="CW85" i="5"/>
  <c r="DJ85" i="5" s="1"/>
  <c r="CK631" i="5"/>
  <c r="BE631" i="5"/>
  <c r="CK613" i="5"/>
  <c r="BE613" i="5"/>
  <c r="CW950" i="5"/>
  <c r="DJ950" i="5" s="1"/>
  <c r="CK261" i="5"/>
  <c r="BE261" i="5"/>
  <c r="DH996" i="5"/>
  <c r="DK996" i="5"/>
  <c r="CW171" i="5"/>
  <c r="DJ171" i="5" s="1"/>
  <c r="CW47" i="5"/>
  <c r="DJ47" i="5" s="1"/>
  <c r="DH446" i="5"/>
  <c r="DK446" i="5" s="1"/>
  <c r="BE852" i="5"/>
  <c r="CK852" i="5"/>
  <c r="CW218" i="5"/>
  <c r="DJ218" i="5" s="1"/>
  <c r="CW843" i="5"/>
  <c r="DJ843" i="5" s="1"/>
  <c r="CW655" i="5"/>
  <c r="DJ655" i="5"/>
  <c r="BE930" i="5"/>
  <c r="CK930" i="5"/>
  <c r="DJ71" i="5"/>
  <c r="CW71" i="5"/>
  <c r="CW313" i="5"/>
  <c r="DJ313" i="5" s="1"/>
  <c r="DH848" i="5"/>
  <c r="DK848" i="5" s="1"/>
  <c r="CW839" i="5"/>
  <c r="DJ839" i="5" s="1"/>
  <c r="CW552" i="5"/>
  <c r="DJ552" i="5" s="1"/>
  <c r="CW481" i="5"/>
  <c r="DJ481" i="5" s="1"/>
  <c r="CW713" i="5"/>
  <c r="DJ713" i="5" s="1"/>
  <c r="CW405" i="5"/>
  <c r="DJ405" i="5" s="1"/>
  <c r="CK499" i="5"/>
  <c r="BE499" i="5"/>
  <c r="CW591" i="5"/>
  <c r="DJ591" i="5"/>
  <c r="CK202" i="5"/>
  <c r="BE202" i="5"/>
  <c r="BE916" i="5"/>
  <c r="CK916" i="5"/>
  <c r="CK371" i="5"/>
  <c r="BE371" i="5"/>
  <c r="DK493" i="5"/>
  <c r="DH493" i="5"/>
  <c r="DH873" i="5"/>
  <c r="DK873" i="5" s="1"/>
  <c r="DH813" i="5"/>
  <c r="DK813" i="5" s="1"/>
  <c r="CW993" i="5"/>
  <c r="DJ993" i="5" s="1"/>
  <c r="DH944" i="5"/>
  <c r="DK944" i="5" s="1"/>
  <c r="CK741" i="5"/>
  <c r="BE741" i="5"/>
  <c r="CW583" i="5"/>
  <c r="DJ583" i="5" s="1"/>
  <c r="CK239" i="5"/>
  <c r="BE239" i="5"/>
  <c r="CW906" i="5"/>
  <c r="DJ906" i="5" s="1"/>
  <c r="CK914" i="5"/>
  <c r="BE914" i="5"/>
  <c r="DH103" i="5"/>
  <c r="DK103" i="5" s="1"/>
  <c r="BE565" i="5"/>
  <c r="CK565" i="5"/>
  <c r="CW1000" i="5"/>
  <c r="DJ1000" i="5" s="1"/>
  <c r="DH309" i="5"/>
  <c r="DK309" i="5" s="1"/>
  <c r="CW1006" i="5"/>
  <c r="DJ1006" i="5" s="1"/>
  <c r="CW980" i="5"/>
  <c r="DJ980" i="5" s="1"/>
  <c r="CK967" i="5"/>
  <c r="BE967" i="5"/>
  <c r="CK299" i="5"/>
  <c r="BE299" i="5"/>
  <c r="CW597" i="5"/>
  <c r="DJ597" i="5" s="1"/>
  <c r="CW982" i="5"/>
  <c r="DJ982" i="5" s="1"/>
  <c r="CW523" i="5"/>
  <c r="DJ523" i="5" s="1"/>
  <c r="CW910" i="5"/>
  <c r="DJ910" i="5" s="1"/>
  <c r="CW352" i="5"/>
  <c r="DJ352" i="5" s="1"/>
  <c r="CW521" i="5"/>
  <c r="DJ521" i="5" s="1"/>
  <c r="BE706" i="5"/>
  <c r="CK706" i="5"/>
  <c r="CW675" i="5"/>
  <c r="DJ675" i="5" s="1"/>
  <c r="CK828" i="5"/>
  <c r="BE828" i="5"/>
  <c r="DH602" i="5"/>
  <c r="DK602" i="5" s="1"/>
  <c r="CK689" i="5"/>
  <c r="BE689" i="5"/>
  <c r="CW898" i="5"/>
  <c r="DJ898" i="5" s="1"/>
  <c r="CW459" i="5"/>
  <c r="DJ459" i="5" s="1"/>
  <c r="BE270" i="5"/>
  <c r="CK270" i="5"/>
  <c r="CW574" i="5"/>
  <c r="DJ574" i="5" s="1"/>
  <c r="CK536" i="5"/>
  <c r="BE536" i="5"/>
  <c r="CK91" i="5"/>
  <c r="BE91" i="5"/>
  <c r="DH39" i="5"/>
  <c r="DK39" i="5" s="1"/>
  <c r="CK800" i="5"/>
  <c r="BE800" i="5"/>
  <c r="CW454" i="5"/>
  <c r="DJ454" i="5" s="1"/>
  <c r="DH365" i="5"/>
  <c r="DK365" i="5" s="1"/>
  <c r="DH616" i="5"/>
  <c r="DK616" i="5" s="1"/>
  <c r="DH596" i="5"/>
  <c r="DK596" i="5" s="1"/>
  <c r="CW988" i="5"/>
  <c r="DJ988" i="5" s="1"/>
  <c r="DH89" i="5"/>
  <c r="DK89" i="5" s="1"/>
  <c r="DH609" i="5"/>
  <c r="DK609" i="5"/>
  <c r="CW540" i="5"/>
  <c r="DJ540" i="5" s="1"/>
  <c r="CK687" i="5"/>
  <c r="BE687" i="5"/>
  <c r="CW673" i="5"/>
  <c r="DJ673" i="5" s="1"/>
  <c r="CW771" i="5"/>
  <c r="DJ771" i="5" s="1"/>
  <c r="DJ73" i="5"/>
  <c r="CW73" i="5"/>
  <c r="CW470" i="5"/>
  <c r="DJ470" i="5" s="1"/>
  <c r="BE542" i="5"/>
  <c r="CK542" i="5"/>
  <c r="CW757" i="5"/>
  <c r="DJ757" i="5" s="1"/>
  <c r="CW576" i="5"/>
  <c r="DJ576" i="5" s="1"/>
  <c r="CK805" i="5"/>
  <c r="BE805" i="5"/>
  <c r="DJ371" i="5"/>
  <c r="CW371" i="5"/>
  <c r="CW689" i="5"/>
  <c r="DJ689" i="5" s="1"/>
  <c r="CK367" i="5"/>
  <c r="BE367" i="5"/>
  <c r="CK315" i="5"/>
  <c r="BE315" i="5"/>
  <c r="CW555" i="5"/>
  <c r="DJ555" i="5"/>
  <c r="DH237" i="5"/>
  <c r="DK237" i="5" s="1"/>
  <c r="CK142" i="5"/>
  <c r="BE142" i="5"/>
  <c r="DH111" i="5"/>
  <c r="DK111" i="5" s="1"/>
  <c r="BE53" i="5"/>
  <c r="CK53" i="5"/>
  <c r="CK975" i="5"/>
  <c r="BE975" i="5"/>
  <c r="CK543" i="5"/>
  <c r="BE543" i="5"/>
  <c r="DH109" i="5"/>
  <c r="DK109" i="5" s="1"/>
  <c r="CK103" i="5"/>
  <c r="BE103" i="5"/>
  <c r="DH800" i="5"/>
  <c r="DK800" i="5" s="1"/>
  <c r="BE471" i="5"/>
  <c r="CK471" i="5"/>
  <c r="CW59" i="5"/>
  <c r="DJ59" i="5" s="1"/>
  <c r="DH20" i="5"/>
  <c r="DK20" i="5" s="1"/>
  <c r="DH799" i="5"/>
  <c r="DK799" i="5" s="1"/>
  <c r="CK517" i="5"/>
  <c r="BE517" i="5"/>
  <c r="DH221" i="5"/>
  <c r="DK221" i="5" s="1"/>
  <c r="DH139" i="5"/>
  <c r="DK139" i="5" s="1"/>
  <c r="CW915" i="5"/>
  <c r="DJ915" i="5"/>
  <c r="DH374" i="5"/>
  <c r="DK374" i="5" s="1"/>
  <c r="DH282" i="5"/>
  <c r="DK282" i="5" s="1"/>
  <c r="CW827" i="5"/>
  <c r="DJ827" i="5" s="1"/>
  <c r="BE62" i="5"/>
  <c r="CK62" i="5"/>
  <c r="CW151" i="5"/>
  <c r="DJ151" i="5"/>
  <c r="BE26" i="5"/>
  <c r="CK26" i="5"/>
  <c r="BE439" i="5"/>
  <c r="CK439" i="5"/>
  <c r="CW355" i="5"/>
  <c r="DJ355" i="5" s="1"/>
  <c r="DH310" i="5"/>
  <c r="DK310" i="5" s="1"/>
  <c r="BE847" i="5"/>
  <c r="CK847" i="5"/>
  <c r="CW736" i="5"/>
  <c r="DJ736" i="5" s="1"/>
  <c r="CW571" i="5"/>
  <c r="DJ571" i="5" s="1"/>
  <c r="CK734" i="5"/>
  <c r="BE734" i="5"/>
  <c r="DJ33" i="5"/>
  <c r="CW33" i="5"/>
  <c r="BE495" i="5"/>
  <c r="CK495" i="5"/>
  <c r="CW302" i="5"/>
  <c r="DJ302" i="5" s="1"/>
  <c r="BE825" i="5"/>
  <c r="CK825" i="5"/>
  <c r="DH679" i="5"/>
  <c r="DK679" i="5" s="1"/>
  <c r="CW353" i="5"/>
  <c r="DJ353" i="5" s="1"/>
  <c r="BE436" i="5"/>
  <c r="CK436" i="5"/>
  <c r="BE491" i="5"/>
  <c r="CK491" i="5"/>
  <c r="CW86" i="5"/>
  <c r="DJ86" i="5" s="1"/>
  <c r="DH945" i="5"/>
  <c r="DK945" i="5"/>
  <c r="CW647" i="5"/>
  <c r="DJ647" i="5"/>
  <c r="DH294" i="5"/>
  <c r="DK294" i="5" s="1"/>
  <c r="BE680" i="5"/>
  <c r="CK680" i="5"/>
  <c r="DH488" i="5"/>
  <c r="DK488" i="5" s="1"/>
  <c r="CW968" i="5"/>
  <c r="DJ968" i="5" s="1"/>
  <c r="CW556" i="5"/>
  <c r="DJ556" i="5" s="1"/>
  <c r="CW860" i="5"/>
  <c r="DJ860" i="5" s="1"/>
  <c r="CW21" i="5"/>
  <c r="DJ21" i="5" s="1"/>
  <c r="DJ1013" i="5"/>
  <c r="CW1013" i="5"/>
  <c r="DK678" i="5"/>
  <c r="DH678" i="5"/>
  <c r="DH465" i="5"/>
  <c r="DK465" i="5" s="1"/>
  <c r="BE913" i="5"/>
  <c r="CK913" i="5"/>
  <c r="CW506" i="5"/>
  <c r="DJ506" i="5" s="1"/>
  <c r="CW974" i="5"/>
  <c r="DJ974" i="5" s="1"/>
  <c r="DH32" i="5"/>
  <c r="DK32" i="5" s="1"/>
  <c r="CW401" i="5"/>
  <c r="DJ401" i="5" s="1"/>
  <c r="BE63" i="5"/>
  <c r="CK63" i="5"/>
  <c r="BE209" i="5"/>
  <c r="CK209" i="5"/>
  <c r="CW414" i="5"/>
  <c r="DJ414" i="5"/>
  <c r="CK229" i="5"/>
  <c r="BE229" i="5"/>
  <c r="DJ364" i="5"/>
  <c r="CW364" i="5"/>
  <c r="DH78" i="5"/>
  <c r="DK78" i="5" s="1"/>
  <c r="BE46" i="5"/>
  <c r="CK46" i="5"/>
  <c r="DH413" i="5"/>
  <c r="DK413" i="5" s="1"/>
  <c r="DH377" i="5"/>
  <c r="DK377" i="5" s="1"/>
  <c r="CW286" i="5"/>
  <c r="DJ286" i="5" s="1"/>
  <c r="DH371" i="5"/>
  <c r="DK371" i="5" s="1"/>
  <c r="DK48" i="5"/>
  <c r="DH48" i="5"/>
  <c r="CW124" i="5"/>
  <c r="DJ124" i="5" s="1"/>
  <c r="BE746" i="5"/>
  <c r="CK746" i="5"/>
  <c r="CW831" i="5"/>
  <c r="DJ831" i="5" s="1"/>
  <c r="CK147" i="5"/>
  <c r="BE147" i="5"/>
  <c r="CW114" i="5"/>
  <c r="DJ114" i="5" s="1"/>
  <c r="CW787" i="5"/>
  <c r="DJ787" i="5" s="1"/>
  <c r="CW122" i="5"/>
  <c r="DJ122" i="5" s="1"/>
  <c r="DH54" i="5"/>
  <c r="DK54" i="5" s="1"/>
  <c r="BE113" i="5"/>
  <c r="CK113" i="5"/>
  <c r="DH72" i="5"/>
  <c r="DK72" i="5" s="1"/>
  <c r="CW983" i="5"/>
  <c r="DJ983" i="5" s="1"/>
  <c r="DK423" i="5"/>
  <c r="DH423" i="5"/>
  <c r="CK223" i="5"/>
  <c r="BE223" i="5"/>
  <c r="CW54" i="5"/>
  <c r="DJ54" i="5" s="1"/>
  <c r="CW41" i="5"/>
  <c r="DJ41" i="5" s="1"/>
  <c r="CW67" i="5"/>
  <c r="DJ67" i="5" s="1"/>
  <c r="BE23" i="5"/>
  <c r="CK23" i="5"/>
  <c r="BE701" i="5"/>
  <c r="CK701" i="5"/>
  <c r="DH370" i="5"/>
  <c r="DK370" i="5" s="1"/>
  <c r="CW874" i="5"/>
  <c r="DJ874" i="5" s="1"/>
  <c r="BE901" i="5"/>
  <c r="CK901" i="5"/>
  <c r="CW490" i="5"/>
  <c r="DJ490" i="5"/>
  <c r="BE764" i="5"/>
  <c r="CK764" i="5"/>
  <c r="DH682" i="5"/>
  <c r="DK682" i="5" s="1"/>
  <c r="DH594" i="5"/>
  <c r="DK594" i="5" s="1"/>
  <c r="BE953" i="5"/>
  <c r="CK953" i="5"/>
  <c r="CW449" i="5"/>
  <c r="DJ449" i="5"/>
  <c r="DH338" i="5"/>
  <c r="DK338" i="5" s="1"/>
  <c r="BE96" i="5"/>
  <c r="CK96" i="5"/>
  <c r="CW173" i="5"/>
  <c r="DJ173" i="5" s="1"/>
  <c r="CW812" i="5"/>
  <c r="DJ812" i="5"/>
  <c r="CW881" i="5"/>
  <c r="DJ881" i="5" s="1"/>
  <c r="BE425" i="5"/>
  <c r="CK425" i="5"/>
  <c r="BE78" i="5"/>
  <c r="CK78" i="5"/>
  <c r="DH522" i="5"/>
  <c r="DK522" i="5" s="1"/>
  <c r="DH593" i="5"/>
  <c r="DK593" i="5" s="1"/>
  <c r="CW195" i="5"/>
  <c r="DJ195" i="5"/>
  <c r="CW593" i="5"/>
  <c r="DJ593" i="5"/>
  <c r="BE958" i="5"/>
  <c r="CK958" i="5"/>
  <c r="CW512" i="5"/>
  <c r="DJ512" i="5" s="1"/>
  <c r="BE504" i="5"/>
  <c r="CK504" i="5"/>
  <c r="CW348" i="5"/>
  <c r="DJ348" i="5" s="1"/>
  <c r="BE870" i="5"/>
  <c r="CK870" i="5"/>
  <c r="DH758" i="5"/>
  <c r="DK758" i="5"/>
  <c r="CW336" i="5"/>
  <c r="DJ336" i="5"/>
  <c r="DH559" i="5"/>
  <c r="DK559" i="5"/>
  <c r="DK417" i="5"/>
  <c r="DH417" i="5"/>
  <c r="CW131" i="5"/>
  <c r="DJ131" i="5" s="1"/>
  <c r="BE36" i="5"/>
  <c r="CK36" i="5"/>
  <c r="CK463" i="5"/>
  <c r="BE463" i="5"/>
  <c r="DH318" i="5"/>
  <c r="DK318" i="5"/>
  <c r="CW413" i="5"/>
  <c r="DJ413" i="5"/>
  <c r="CK298" i="5"/>
  <c r="BE298" i="5"/>
  <c r="BE421" i="5"/>
  <c r="CK421" i="5"/>
  <c r="BE177" i="5"/>
  <c r="CK177" i="5"/>
  <c r="DH865" i="5"/>
  <c r="DK865" i="5"/>
  <c r="CK672" i="5"/>
  <c r="BE672" i="5"/>
  <c r="DH766" i="5"/>
  <c r="DK766" i="5"/>
  <c r="CW330" i="5"/>
  <c r="DJ330" i="5" s="1"/>
  <c r="CK589" i="5"/>
  <c r="BE589" i="5"/>
  <c r="DH152" i="5"/>
  <c r="DK152" i="5"/>
  <c r="DH154" i="5"/>
  <c r="DK154" i="5" s="1"/>
  <c r="BE41" i="5"/>
  <c r="CK41" i="5"/>
  <c r="CW333" i="5"/>
  <c r="DJ333" i="5" s="1"/>
  <c r="DH984" i="5"/>
  <c r="DK984" i="5" s="1"/>
  <c r="BE211" i="5"/>
  <c r="CK211" i="5"/>
  <c r="DH297" i="5"/>
  <c r="DK297" i="5" s="1"/>
  <c r="BE31" i="5"/>
  <c r="CK31" i="5"/>
  <c r="CK591" i="5"/>
  <c r="BE591" i="5"/>
  <c r="BE939" i="5"/>
  <c r="CK939" i="5"/>
  <c r="DJ899" i="5"/>
  <c r="CW899" i="5"/>
  <c r="BE170" i="5"/>
  <c r="CK170" i="5"/>
  <c r="DH675" i="5"/>
  <c r="DK675" i="5" s="1"/>
  <c r="CW708" i="5"/>
  <c r="DJ708" i="5" s="1"/>
  <c r="CW927" i="5"/>
  <c r="DJ927" i="5" s="1"/>
  <c r="CW684" i="5"/>
  <c r="DJ684" i="5"/>
  <c r="DH324" i="5"/>
  <c r="DK324" i="5" s="1"/>
  <c r="CW933" i="5"/>
  <c r="DJ933" i="5" s="1"/>
  <c r="CW504" i="5"/>
  <c r="DJ504" i="5"/>
  <c r="DH530" i="5"/>
  <c r="DK530" i="5" s="1"/>
  <c r="CW429" i="5"/>
  <c r="DJ429" i="5" s="1"/>
  <c r="CW768" i="5"/>
  <c r="DJ768" i="5" s="1"/>
  <c r="CW72" i="5"/>
  <c r="DJ72" i="5" s="1"/>
  <c r="DH711" i="5"/>
  <c r="DK711" i="5" s="1"/>
  <c r="BE801" i="5"/>
  <c r="CK801" i="5"/>
  <c r="DH745" i="5"/>
  <c r="DK745" i="5" s="1"/>
  <c r="DH66" i="5"/>
  <c r="DK66" i="5" s="1"/>
  <c r="CW380" i="5"/>
  <c r="DJ380" i="5"/>
  <c r="BE674" i="5"/>
  <c r="CK674" i="5"/>
  <c r="BE40" i="5"/>
  <c r="CK40" i="5"/>
  <c r="DH211" i="5"/>
  <c r="DK211" i="5" s="1"/>
  <c r="CK484" i="5"/>
  <c r="BE484" i="5"/>
  <c r="DH583" i="5"/>
  <c r="DK583" i="5" s="1"/>
  <c r="BE766" i="5"/>
  <c r="CK766" i="5"/>
  <c r="DH569" i="5"/>
  <c r="DK569" i="5" s="1"/>
  <c r="DH857" i="5"/>
  <c r="DK857" i="5" s="1"/>
  <c r="BE301" i="5"/>
  <c r="CK301" i="5"/>
  <c r="CK292" i="5"/>
  <c r="BE292" i="5"/>
  <c r="CW978" i="5"/>
  <c r="DJ978" i="5" s="1"/>
  <c r="CK190" i="5"/>
  <c r="BE190" i="5"/>
  <c r="DH147" i="5"/>
  <c r="DK147" i="5" s="1"/>
  <c r="CW862" i="5"/>
  <c r="DJ862" i="5" s="1"/>
  <c r="DH392" i="5"/>
  <c r="DK392" i="5" s="1"/>
  <c r="CK325" i="5"/>
  <c r="BE325" i="5"/>
  <c r="CW108" i="5"/>
  <c r="DJ108" i="5"/>
  <c r="BE120" i="5"/>
  <c r="CK120" i="5"/>
  <c r="CK364" i="5"/>
  <c r="BE364" i="5"/>
  <c r="DJ56" i="5"/>
  <c r="CW56" i="5"/>
  <c r="BE318" i="5"/>
  <c r="CK318" i="5"/>
  <c r="CK539" i="5"/>
  <c r="BE539" i="5"/>
  <c r="CW515" i="5"/>
  <c r="DJ515" i="5" s="1"/>
  <c r="DH445" i="5"/>
  <c r="DK445" i="5" s="1"/>
  <c r="BE331" i="5"/>
  <c r="CK331" i="5"/>
  <c r="BE342" i="5"/>
  <c r="CK342" i="5"/>
  <c r="CW693" i="5"/>
  <c r="DJ693" i="5" s="1"/>
  <c r="CK544" i="5"/>
  <c r="BE544" i="5"/>
  <c r="DH271" i="5"/>
  <c r="DK271" i="5" s="1"/>
  <c r="DH505" i="5"/>
  <c r="DK505" i="5" s="1"/>
  <c r="CK521" i="5"/>
  <c r="BE521" i="5"/>
  <c r="BE268" i="5"/>
  <c r="CK268" i="5"/>
  <c r="DH172" i="5"/>
  <c r="DK172" i="5" s="1"/>
  <c r="CK210" i="5"/>
  <c r="BE210" i="5"/>
  <c r="CW95" i="5"/>
  <c r="DJ95" i="5" s="1"/>
  <c r="DH166" i="5"/>
  <c r="DK166" i="5" s="1"/>
  <c r="CW534" i="5"/>
  <c r="DJ534" i="5" s="1"/>
  <c r="DH577" i="5"/>
  <c r="DK577" i="5" s="1"/>
  <c r="CK729" i="5"/>
  <c r="BE729" i="5"/>
  <c r="CW543" i="5"/>
  <c r="DJ543" i="5"/>
  <c r="BE59" i="5"/>
  <c r="CK59" i="5"/>
  <c r="DH21" i="5"/>
  <c r="DK21" i="5" s="1"/>
  <c r="CK152" i="5"/>
  <c r="BE152" i="5"/>
  <c r="DH79" i="5"/>
  <c r="DK79" i="5" s="1"/>
  <c r="CW934" i="5"/>
  <c r="DJ934" i="5" s="1"/>
  <c r="CW625" i="5"/>
  <c r="DJ625" i="5" s="1"/>
  <c r="CW307" i="5"/>
  <c r="DJ307" i="5" s="1"/>
  <c r="DH1000" i="5"/>
  <c r="DK1000" i="5"/>
  <c r="DH902" i="5"/>
  <c r="DK902" i="5" s="1"/>
  <c r="CW620" i="5"/>
  <c r="DJ620" i="5" s="1"/>
  <c r="DH694" i="5"/>
  <c r="DK694" i="5" s="1"/>
  <c r="CW64" i="5"/>
  <c r="DJ64" i="5" s="1"/>
  <c r="CK368" i="5"/>
  <c r="BE368" i="5"/>
  <c r="DH828" i="5"/>
  <c r="DK828" i="5"/>
  <c r="DH733" i="5"/>
  <c r="DK733" i="5" s="1"/>
  <c r="CW706" i="5"/>
  <c r="DJ706" i="5" s="1"/>
  <c r="CW23" i="5"/>
  <c r="DJ23" i="5" s="1"/>
  <c r="CW312" i="5"/>
  <c r="DJ312" i="5" s="1"/>
  <c r="DH131" i="5"/>
  <c r="DK131" i="5" s="1"/>
  <c r="DH793" i="5"/>
  <c r="DK793" i="5" s="1"/>
  <c r="DH662" i="5"/>
  <c r="DK662" i="5" s="1"/>
  <c r="CW441" i="5"/>
  <c r="DJ441" i="5" s="1"/>
  <c r="CW98" i="5"/>
  <c r="DJ98" i="5"/>
  <c r="CW174" i="5"/>
  <c r="DJ174" i="5"/>
  <c r="DH749" i="5"/>
  <c r="DK749" i="5" s="1"/>
  <c r="CW199" i="5"/>
  <c r="DJ199" i="5" s="1"/>
  <c r="CW332" i="5"/>
  <c r="DJ332" i="5" s="1"/>
  <c r="CW126" i="5"/>
  <c r="DJ126" i="5" s="1"/>
  <c r="CW365" i="5"/>
  <c r="DJ365" i="5" s="1"/>
  <c r="CK884" i="5"/>
  <c r="BE884" i="5"/>
  <c r="DH703" i="5"/>
  <c r="DK703" i="5"/>
  <c r="CK673" i="5"/>
  <c r="BE673" i="5"/>
  <c r="CK569" i="5"/>
  <c r="BE569" i="5"/>
  <c r="DJ546" i="5"/>
  <c r="CW546" i="5"/>
  <c r="BE282" i="5"/>
  <c r="CK282" i="5"/>
  <c r="BE241" i="5"/>
  <c r="CK241" i="5"/>
  <c r="DH730" i="5"/>
  <c r="DK730" i="5" s="1"/>
  <c r="CW465" i="5"/>
  <c r="DJ465" i="5" s="1"/>
  <c r="CK757" i="5"/>
  <c r="BE757" i="5"/>
  <c r="DH612" i="5"/>
  <c r="DK612" i="5" s="1"/>
  <c r="DH525" i="5"/>
  <c r="DK525" i="5" s="1"/>
  <c r="DH65" i="5"/>
  <c r="DK65" i="5"/>
  <c r="CW404" i="5"/>
  <c r="DJ404" i="5"/>
  <c r="CW661" i="5"/>
  <c r="DJ661" i="5" s="1"/>
  <c r="CK87" i="5"/>
  <c r="BE87" i="5"/>
  <c r="CK552" i="5"/>
  <c r="BE552" i="5"/>
  <c r="DH418" i="5"/>
  <c r="DK418" i="5" s="1"/>
  <c r="CW77" i="5"/>
  <c r="DJ77" i="5" s="1"/>
  <c r="DH527" i="5"/>
  <c r="DK527" i="5" s="1"/>
  <c r="CW550" i="5"/>
  <c r="DJ550" i="5" s="1"/>
  <c r="DH760" i="5"/>
  <c r="DK760" i="5" s="1"/>
  <c r="CK999" i="5"/>
  <c r="BE999" i="5"/>
  <c r="CW529" i="5"/>
  <c r="DJ529" i="5" s="1"/>
  <c r="CW160" i="5"/>
  <c r="DJ160" i="5"/>
  <c r="BE787" i="5"/>
  <c r="CK787" i="5"/>
  <c r="CW32" i="5"/>
  <c r="DJ32" i="5" s="1"/>
  <c r="DH705" i="5"/>
  <c r="DK705" i="5" s="1"/>
  <c r="CK987" i="5"/>
  <c r="BE987" i="5"/>
  <c r="BE314" i="5"/>
  <c r="CK314" i="5"/>
  <c r="BE750" i="5"/>
  <c r="CK750" i="5"/>
  <c r="CW475" i="5"/>
  <c r="DJ475" i="5" s="1"/>
  <c r="DH218" i="5"/>
  <c r="DK218" i="5"/>
  <c r="DJ24" i="5"/>
  <c r="CW24" i="5"/>
  <c r="DH359" i="5"/>
  <c r="DK359" i="5" s="1"/>
  <c r="BE911" i="5"/>
  <c r="CK911" i="5"/>
  <c r="BE907" i="5"/>
  <c r="CK907" i="5"/>
  <c r="CW372" i="5"/>
  <c r="DJ372" i="5" s="1"/>
  <c r="DH869" i="5"/>
  <c r="DK869" i="5" s="1"/>
  <c r="BE245" i="5"/>
  <c r="CK245" i="5"/>
  <c r="CW981" i="5"/>
  <c r="DJ981" i="5" s="1"/>
  <c r="DH87" i="5"/>
  <c r="DK87" i="5"/>
  <c r="DH585" i="5"/>
  <c r="DK585" i="5"/>
  <c r="CW984" i="5"/>
  <c r="DJ984" i="5" s="1"/>
  <c r="DH290" i="5"/>
  <c r="DK290" i="5" s="1"/>
  <c r="CW680" i="5"/>
  <c r="DJ680" i="5" s="1"/>
  <c r="CW227" i="5"/>
  <c r="DJ227" i="5" s="1"/>
  <c r="DH46" i="5"/>
  <c r="DK46" i="5" s="1"/>
  <c r="CW252" i="5"/>
  <c r="DJ252" i="5" s="1"/>
  <c r="CW756" i="5"/>
  <c r="DJ756" i="5" s="1"/>
  <c r="DH876" i="5"/>
  <c r="DK876" i="5"/>
  <c r="DH655" i="5"/>
  <c r="DK655" i="5" s="1"/>
  <c r="DJ39" i="5"/>
  <c r="CW39" i="5"/>
  <c r="CW314" i="5"/>
  <c r="DJ314" i="5" s="1"/>
  <c r="DH24" i="5"/>
  <c r="DK24" i="5" s="1"/>
  <c r="DH725" i="5"/>
  <c r="DK725" i="5" s="1"/>
  <c r="CW287" i="5"/>
  <c r="DJ287" i="5" s="1"/>
  <c r="DJ356" i="5"/>
  <c r="CW356" i="5"/>
  <c r="CK157" i="5"/>
  <c r="BE157" i="5"/>
  <c r="CK197" i="5"/>
  <c r="BE197" i="5"/>
  <c r="DH64" i="5"/>
  <c r="DK64" i="5" s="1"/>
  <c r="BE423" i="5"/>
  <c r="CK423" i="5"/>
  <c r="BE168" i="5"/>
  <c r="CK168" i="5"/>
  <c r="CW193" i="5"/>
  <c r="DJ193" i="5" s="1"/>
  <c r="CK676" i="5"/>
  <c r="BE676" i="5"/>
  <c r="DH667" i="5"/>
  <c r="DK667" i="5" s="1"/>
  <c r="DH1002" i="5"/>
  <c r="DK1002" i="5"/>
  <c r="DH483" i="5"/>
  <c r="DK483" i="5" s="1"/>
  <c r="DH653" i="5"/>
  <c r="DK653" i="5" s="1"/>
  <c r="CW215" i="5"/>
  <c r="DJ215" i="5" s="1"/>
  <c r="BE38" i="5"/>
  <c r="CK38" i="5"/>
  <c r="BE686" i="5"/>
  <c r="CK686" i="5"/>
  <c r="CW183" i="5"/>
  <c r="DJ183" i="5" s="1"/>
  <c r="DH196" i="5"/>
  <c r="DK196" i="5" s="1"/>
  <c r="CW236" i="5"/>
  <c r="DJ236" i="5" s="1"/>
  <c r="DH941" i="5"/>
  <c r="DK941" i="5" s="1"/>
  <c r="DH588" i="5"/>
  <c r="DK588" i="5" s="1"/>
  <c r="DH804" i="5"/>
  <c r="DK804" i="5"/>
  <c r="BE510" i="5"/>
  <c r="CK510" i="5"/>
  <c r="CK827" i="5"/>
  <c r="BE827" i="5"/>
  <c r="CW949" i="5"/>
  <c r="DJ949" i="5"/>
  <c r="CK879" i="5"/>
  <c r="BE879" i="5"/>
  <c r="CW514" i="5"/>
  <c r="DJ514" i="5" s="1"/>
  <c r="CK143" i="5"/>
  <c r="BE143" i="5"/>
  <c r="BE498" i="5"/>
  <c r="CK498" i="5"/>
  <c r="DH966" i="5"/>
  <c r="DK966" i="5" s="1"/>
  <c r="BE893" i="5"/>
  <c r="CK893" i="5"/>
  <c r="CW61" i="5"/>
  <c r="DJ61" i="5" s="1"/>
  <c r="CK313" i="5"/>
  <c r="BE313" i="5"/>
  <c r="DH684" i="5"/>
  <c r="DK684" i="5" s="1"/>
  <c r="CK182" i="5"/>
  <c r="BE182" i="5"/>
  <c r="CW510" i="5"/>
  <c r="DJ510" i="5"/>
  <c r="CW885" i="5"/>
  <c r="DJ885" i="5" s="1"/>
  <c r="DH439" i="5"/>
  <c r="DK439" i="5" s="1"/>
  <c r="DH167" i="5"/>
  <c r="DK167" i="5" s="1"/>
  <c r="CW366" i="5"/>
  <c r="DJ366" i="5" s="1"/>
  <c r="CW568" i="5"/>
  <c r="DJ568" i="5" s="1"/>
  <c r="CK920" i="5"/>
  <c r="BE920" i="5"/>
  <c r="DH940" i="5"/>
  <c r="DK940" i="5" s="1"/>
  <c r="CK232" i="5"/>
  <c r="BE232" i="5"/>
  <c r="CW117" i="5"/>
  <c r="DJ117" i="5" s="1"/>
  <c r="CW472" i="5"/>
  <c r="DJ472" i="5" s="1"/>
  <c r="BE234" i="5"/>
  <c r="CK234" i="5"/>
  <c r="DH463" i="5"/>
  <c r="DK463" i="5" s="1"/>
  <c r="DH726" i="5"/>
  <c r="DK726" i="5" s="1"/>
  <c r="DH203" i="5"/>
  <c r="DK203" i="5" s="1"/>
  <c r="CW916" i="5"/>
  <c r="DJ916" i="5" s="1"/>
  <c r="CK218" i="5"/>
  <c r="BE218" i="5"/>
  <c r="CW289" i="5"/>
  <c r="DJ289" i="5" s="1"/>
  <c r="DH508" i="5"/>
  <c r="DK508" i="5" s="1"/>
  <c r="DH367" i="5"/>
  <c r="DK367" i="5" s="1"/>
  <c r="DH714" i="5"/>
  <c r="DK714" i="5" s="1"/>
  <c r="DK401" i="5"/>
  <c r="DH401" i="5"/>
  <c r="CK946" i="5"/>
  <c r="BE946" i="5"/>
  <c r="DH908" i="5"/>
  <c r="DK908" i="5" s="1"/>
  <c r="DH819" i="5"/>
  <c r="DK819" i="5" s="1"/>
  <c r="CW228" i="5"/>
  <c r="DJ228" i="5" s="1"/>
  <c r="CK988" i="5"/>
  <c r="BE988" i="5"/>
  <c r="CW144" i="5"/>
  <c r="DJ144" i="5" s="1"/>
  <c r="CW105" i="5"/>
  <c r="DJ105" i="5"/>
  <c r="CW420" i="5"/>
  <c r="DJ420" i="5"/>
  <c r="CW837" i="5"/>
  <c r="DJ837" i="5" s="1"/>
  <c r="CW81" i="5"/>
  <c r="DJ81" i="5" s="1"/>
  <c r="CW570" i="5"/>
  <c r="DJ570" i="5" s="1"/>
  <c r="CK133" i="5"/>
  <c r="BE133" i="5"/>
  <c r="BE274" i="5"/>
  <c r="CK274" i="5"/>
  <c r="CK230" i="5"/>
  <c r="BE230" i="5"/>
  <c r="BE49" i="5"/>
  <c r="CK49" i="5"/>
  <c r="DH110" i="5"/>
  <c r="DK110" i="5" s="1"/>
  <c r="DJ945" i="5"/>
  <c r="CW945" i="5"/>
  <c r="DH595" i="5"/>
  <c r="DK595" i="5" s="1"/>
  <c r="CK823" i="5"/>
  <c r="BE823" i="5"/>
  <c r="CW162" i="5"/>
  <c r="DJ162" i="5"/>
  <c r="CW373" i="5"/>
  <c r="DJ373" i="5" s="1"/>
  <c r="DH98" i="5"/>
  <c r="DK98" i="5" s="1"/>
  <c r="DH647" i="5"/>
  <c r="DK647" i="5" s="1"/>
  <c r="DH117" i="5"/>
  <c r="DK117" i="5" s="1"/>
  <c r="CW309" i="5"/>
  <c r="DJ309" i="5" s="1"/>
  <c r="CK226" i="5"/>
  <c r="BE226" i="5"/>
  <c r="CW123" i="5"/>
  <c r="DJ123" i="5"/>
  <c r="CW735" i="5"/>
  <c r="DJ735" i="5" s="1"/>
  <c r="DH499" i="5"/>
  <c r="DK499" i="5" s="1"/>
  <c r="DJ49" i="5"/>
  <c r="CW49" i="5"/>
  <c r="CK642" i="5"/>
  <c r="BE642" i="5"/>
  <c r="CW396" i="5"/>
  <c r="DJ396" i="5" s="1"/>
  <c r="BE411" i="5"/>
  <c r="CK411" i="5"/>
  <c r="CW785" i="5"/>
  <c r="DJ785" i="5" s="1"/>
  <c r="CW272" i="5"/>
  <c r="DJ272" i="5" s="1"/>
  <c r="CW679" i="5"/>
  <c r="DJ679" i="5" s="1"/>
  <c r="CW813" i="5"/>
  <c r="DJ813" i="5" s="1"/>
  <c r="CW501" i="5"/>
  <c r="DJ501" i="5" s="1"/>
  <c r="CW957" i="5"/>
  <c r="DJ957" i="5" s="1"/>
  <c r="CW247" i="5"/>
  <c r="DJ247" i="5" s="1"/>
  <c r="DH640" i="5"/>
  <c r="DK640" i="5" s="1"/>
  <c r="CK183" i="5"/>
  <c r="BE183" i="5"/>
  <c r="CK303" i="5"/>
  <c r="BE303" i="5"/>
  <c r="CK895" i="5"/>
  <c r="BE895" i="5"/>
  <c r="BE406" i="5"/>
  <c r="CK406" i="5"/>
  <c r="CW922" i="5"/>
  <c r="DJ922" i="5" s="1"/>
  <c r="BE440" i="5"/>
  <c r="CK440" i="5"/>
  <c r="DH199" i="5"/>
  <c r="DK199" i="5" s="1"/>
  <c r="CW872" i="5"/>
  <c r="DJ872" i="5" s="1"/>
  <c r="DH556" i="5"/>
  <c r="DK556" i="5" s="1"/>
  <c r="CW739" i="5"/>
  <c r="DJ739" i="5" s="1"/>
  <c r="DH947" i="5"/>
  <c r="DK947" i="5"/>
  <c r="CK961" i="5"/>
  <c r="BE961" i="5"/>
  <c r="DH495" i="5"/>
  <c r="DK495" i="5" s="1"/>
  <c r="CW634" i="5"/>
  <c r="DJ634" i="5"/>
  <c r="CW972" i="5"/>
  <c r="DJ972" i="5"/>
  <c r="DH474" i="5"/>
  <c r="DK474" i="5" s="1"/>
  <c r="DH494" i="5"/>
  <c r="DK494" i="5"/>
  <c r="BE426" i="5"/>
  <c r="CK426" i="5"/>
  <c r="DH632" i="5"/>
  <c r="DK632" i="5" s="1"/>
  <c r="BE408" i="5"/>
  <c r="CK408" i="5"/>
  <c r="BE626" i="5"/>
  <c r="CK626" i="5"/>
  <c r="BE794" i="5"/>
  <c r="CK794" i="5"/>
  <c r="CW179" i="5"/>
  <c r="DJ179" i="5" s="1"/>
  <c r="DH531" i="5"/>
  <c r="DK531" i="5" s="1"/>
  <c r="DH567" i="5"/>
  <c r="DK567" i="5" s="1"/>
  <c r="CW747" i="5"/>
  <c r="DJ747" i="5" s="1"/>
  <c r="BE984" i="5"/>
  <c r="CK984" i="5"/>
  <c r="DH71" i="5"/>
  <c r="DK71" i="5" s="1"/>
  <c r="CW662" i="5"/>
  <c r="DJ662" i="5"/>
  <c r="BE67" i="5"/>
  <c r="CK67" i="5"/>
  <c r="CW600" i="5"/>
  <c r="DJ600" i="5" s="1"/>
  <c r="BE442" i="5"/>
  <c r="CK442" i="5"/>
  <c r="CW493" i="5"/>
  <c r="DJ493" i="5" s="1"/>
  <c r="CW856" i="5"/>
  <c r="DJ856" i="5" s="1"/>
  <c r="DH905" i="5"/>
  <c r="DK905" i="5" s="1"/>
  <c r="BE616" i="5"/>
  <c r="CK616" i="5"/>
  <c r="DK561" i="5"/>
  <c r="DH561" i="5"/>
  <c r="DH230" i="5"/>
  <c r="DK230" i="5"/>
  <c r="BE278" i="5"/>
  <c r="CK278" i="5"/>
  <c r="CW119" i="5"/>
  <c r="DJ119" i="5" s="1"/>
  <c r="DH232" i="5"/>
  <c r="DK232" i="5" s="1"/>
  <c r="CW714" i="5"/>
  <c r="DJ714" i="5" s="1"/>
  <c r="DH182" i="5"/>
  <c r="DK182" i="5" s="1"/>
  <c r="DH59" i="5"/>
  <c r="DK59" i="5" s="1"/>
  <c r="CW904" i="5"/>
  <c r="DJ904" i="5" s="1"/>
  <c r="DH824" i="5"/>
  <c r="DK824" i="5"/>
  <c r="CK872" i="5"/>
  <c r="BE872" i="5"/>
  <c r="CK817" i="5"/>
  <c r="BE817" i="5"/>
  <c r="CK646" i="5"/>
  <c r="BE646" i="5"/>
  <c r="BE291" i="5"/>
  <c r="CK291" i="5"/>
  <c r="CW253" i="5"/>
  <c r="DJ253" i="5" s="1"/>
  <c r="CW226" i="5"/>
  <c r="DJ226" i="5" s="1"/>
  <c r="CK951" i="5"/>
  <c r="BE951" i="5"/>
  <c r="CK422" i="5"/>
  <c r="BE422" i="5"/>
  <c r="DH313" i="5"/>
  <c r="DK313" i="5" s="1"/>
  <c r="DH701" i="5"/>
  <c r="DK701" i="5" s="1"/>
  <c r="CW250" i="5"/>
  <c r="DJ250" i="5" s="1"/>
  <c r="DH914" i="5"/>
  <c r="DK914" i="5" s="1"/>
  <c r="BE256" i="5"/>
  <c r="CK256" i="5"/>
  <c r="CW698" i="5"/>
  <c r="DJ698" i="5" s="1"/>
  <c r="DH809" i="5"/>
  <c r="DK809" i="5" s="1"/>
  <c r="CW701" i="5"/>
  <c r="DJ701" i="5" s="1"/>
  <c r="DH827" i="5"/>
  <c r="DK827" i="5" s="1"/>
  <c r="DH874" i="5"/>
  <c r="DK874" i="5" s="1"/>
  <c r="CW745" i="5"/>
  <c r="DJ745" i="5" s="1"/>
  <c r="CK732" i="5"/>
  <c r="BE732" i="5"/>
  <c r="CK936" i="5"/>
  <c r="BE936" i="5"/>
  <c r="CK650" i="5"/>
  <c r="BE650" i="5"/>
  <c r="CK908" i="5"/>
  <c r="BE908" i="5"/>
  <c r="DH960" i="5"/>
  <c r="DK960" i="5"/>
  <c r="CW926" i="5"/>
  <c r="DJ926" i="5" s="1"/>
  <c r="DH434" i="5"/>
  <c r="DK434" i="5" s="1"/>
  <c r="CW379" i="5"/>
  <c r="DJ379" i="5" s="1"/>
  <c r="CW640" i="5"/>
  <c r="DJ640" i="5" s="1"/>
  <c r="CW146" i="5"/>
  <c r="DJ146" i="5"/>
  <c r="CW319" i="5"/>
  <c r="DJ319" i="5" s="1"/>
  <c r="CK772" i="5"/>
  <c r="BE772" i="5"/>
  <c r="DH45" i="5"/>
  <c r="DK45" i="5" s="1"/>
  <c r="CK605" i="5"/>
  <c r="BE605" i="5"/>
  <c r="CK844" i="5"/>
  <c r="BE844" i="5"/>
  <c r="BE323" i="5"/>
  <c r="CK323" i="5"/>
  <c r="BE337" i="5"/>
  <c r="CK337" i="5"/>
  <c r="CK206" i="5"/>
  <c r="BE206" i="5"/>
  <c r="CK134" i="5"/>
  <c r="BE134" i="5"/>
  <c r="CW260" i="5"/>
  <c r="DJ260" i="5" s="1"/>
  <c r="DH301" i="5"/>
  <c r="DK301" i="5" s="1"/>
  <c r="CK587" i="5"/>
  <c r="BE587" i="5"/>
  <c r="CK723" i="5"/>
  <c r="BE723" i="5"/>
  <c r="DH877" i="5"/>
  <c r="DK877" i="5" s="1"/>
  <c r="CW642" i="5"/>
  <c r="DJ642" i="5" s="1"/>
  <c r="CK469" i="5"/>
  <c r="BE469" i="5"/>
  <c r="CK813" i="5"/>
  <c r="BE813" i="5"/>
  <c r="CW828" i="5"/>
  <c r="DJ828" i="5" s="1"/>
  <c r="DH1001" i="5"/>
  <c r="DK1001" i="5" s="1"/>
  <c r="CK212" i="5"/>
  <c r="BE212" i="5"/>
  <c r="CW125" i="5"/>
  <c r="DJ125" i="5" s="1"/>
  <c r="CK568" i="5"/>
  <c r="BE568" i="5"/>
  <c r="DH265" i="5"/>
  <c r="DK265" i="5"/>
  <c r="DH548" i="5"/>
  <c r="DK548" i="5" s="1"/>
  <c r="BE1000" i="5"/>
  <c r="CK1000" i="5"/>
  <c r="CW572" i="5"/>
  <c r="DJ572" i="5" s="1"/>
  <c r="DK194" i="5"/>
  <c r="DH194" i="5"/>
  <c r="DH547" i="5"/>
  <c r="DK547" i="5" s="1"/>
  <c r="DH15" i="5"/>
  <c r="DK15" i="5" s="1"/>
  <c r="BE1009" i="5"/>
  <c r="CK1009" i="5"/>
  <c r="CW527" i="5"/>
  <c r="DJ527" i="5" s="1"/>
  <c r="DH654" i="5"/>
  <c r="DK654" i="5"/>
  <c r="DK118" i="5"/>
  <c r="DH118" i="5"/>
  <c r="DH991" i="5"/>
  <c r="DK991" i="5" s="1"/>
  <c r="DH551" i="5"/>
  <c r="DK551" i="5" s="1"/>
  <c r="BE622" i="5"/>
  <c r="CK622" i="5"/>
  <c r="DH442" i="5"/>
  <c r="DK442" i="5"/>
  <c r="CK654" i="5"/>
  <c r="BE654" i="5"/>
  <c r="DH327" i="5"/>
  <c r="DK327" i="5" s="1"/>
  <c r="CK275" i="5"/>
  <c r="BE275" i="5"/>
  <c r="CK771" i="5"/>
  <c r="BE771" i="5"/>
  <c r="CW559" i="5"/>
  <c r="DJ559" i="5"/>
  <c r="CK700" i="5"/>
  <c r="BE700" i="5"/>
  <c r="CK553" i="5"/>
  <c r="BE553" i="5"/>
  <c r="CW440" i="5"/>
  <c r="DJ440" i="5" s="1"/>
  <c r="CK596" i="5"/>
  <c r="BE596" i="5"/>
  <c r="DH764" i="5"/>
  <c r="DK764" i="5" s="1"/>
  <c r="CW363" i="5"/>
  <c r="DJ363" i="5" s="1"/>
  <c r="DH235" i="5"/>
  <c r="DK235" i="5" s="1"/>
  <c r="CK896" i="5"/>
  <c r="BE896" i="5"/>
  <c r="DJ722" i="5"/>
  <c r="CW722" i="5"/>
  <c r="DH357" i="5"/>
  <c r="DK357" i="5" s="1"/>
  <c r="DH700" i="5"/>
  <c r="DK700" i="5"/>
  <c r="CW51" i="5"/>
  <c r="DJ51" i="5" s="1"/>
  <c r="CK1005" i="5"/>
  <c r="BE1005" i="5"/>
  <c r="CW113" i="5"/>
  <c r="DJ113" i="5"/>
  <c r="CW803" i="5"/>
  <c r="DJ803" i="5" s="1"/>
  <c r="DJ55" i="5"/>
  <c r="CW55" i="5"/>
  <c r="CW610" i="5"/>
  <c r="DJ610" i="5" s="1"/>
  <c r="CW964" i="5"/>
  <c r="DJ964" i="5" s="1"/>
  <c r="CW548" i="5"/>
  <c r="DJ548" i="5" s="1"/>
  <c r="CW389" i="5"/>
  <c r="DJ389" i="5" s="1"/>
  <c r="CW728" i="5"/>
  <c r="DJ728" i="5" s="1"/>
  <c r="CW778" i="5"/>
  <c r="DJ778" i="5" s="1"/>
  <c r="CW446" i="5"/>
  <c r="DJ446" i="5" s="1"/>
  <c r="DH47" i="5"/>
  <c r="DK47" i="5"/>
  <c r="DH414" i="5"/>
  <c r="DK414" i="5" s="1"/>
  <c r="CK922" i="5"/>
  <c r="BE922" i="5"/>
  <c r="DK927" i="5"/>
  <c r="DH927" i="5"/>
  <c r="DK919" i="5"/>
  <c r="DH919" i="5"/>
  <c r="CW582" i="5"/>
  <c r="DJ582" i="5" s="1"/>
  <c r="DH254" i="5"/>
  <c r="DK254" i="5" s="1"/>
  <c r="DH608" i="5"/>
  <c r="DK608" i="5" s="1"/>
  <c r="DH537" i="5"/>
  <c r="DK537" i="5" s="1"/>
  <c r="BE92" i="5"/>
  <c r="CK92" i="5"/>
  <c r="DH441" i="5"/>
  <c r="DK441" i="5" s="1"/>
  <c r="CW376" i="5"/>
  <c r="DJ376" i="5" s="1"/>
  <c r="CW102" i="5"/>
  <c r="DJ102" i="5" s="1"/>
  <c r="CW96" i="5"/>
  <c r="DJ96" i="5"/>
  <c r="BE803" i="5"/>
  <c r="CK803" i="5"/>
  <c r="BE414" i="5"/>
  <c r="CK414" i="5"/>
  <c r="BE780" i="5"/>
  <c r="CK780" i="5"/>
  <c r="CK369" i="5"/>
  <c r="BE369" i="5"/>
  <c r="BE16" i="5"/>
  <c r="CK16" i="5"/>
  <c r="CW604" i="5"/>
  <c r="DJ604" i="5" s="1"/>
  <c r="CW234" i="5"/>
  <c r="DJ234" i="5" s="1"/>
  <c r="BE758" i="5"/>
  <c r="CK758" i="5"/>
  <c r="BE39" i="5"/>
  <c r="CK39" i="5"/>
  <c r="DH391" i="5"/>
  <c r="DK391" i="5" s="1"/>
  <c r="CW669" i="5"/>
  <c r="DJ669" i="5" s="1"/>
  <c r="DH347" i="5"/>
  <c r="DK347" i="5" s="1"/>
  <c r="DH339" i="5"/>
  <c r="DK339" i="5" s="1"/>
  <c r="DH622" i="5"/>
  <c r="DK622" i="5" s="1"/>
  <c r="CK938" i="5"/>
  <c r="BE938" i="5"/>
  <c r="CK535" i="5"/>
  <c r="BE535" i="5"/>
  <c r="DH306" i="5"/>
  <c r="DK306" i="5" s="1"/>
  <c r="DH792" i="5"/>
  <c r="DK792" i="5" s="1"/>
  <c r="DH992" i="5"/>
  <c r="DK992" i="5" s="1"/>
  <c r="CW277" i="5"/>
  <c r="DJ277" i="5" s="1"/>
  <c r="DH475" i="5"/>
  <c r="DK475" i="5" s="1"/>
  <c r="DH925" i="5"/>
  <c r="DK925" i="5" s="1"/>
  <c r="DH298" i="5"/>
  <c r="DK298" i="5" s="1"/>
  <c r="CK973" i="5"/>
  <c r="BE973" i="5"/>
  <c r="DH276" i="5"/>
  <c r="DK276" i="5"/>
  <c r="BE262" i="5"/>
  <c r="CK262" i="5"/>
  <c r="CK475" i="5"/>
  <c r="BE475" i="5"/>
  <c r="CW237" i="5"/>
  <c r="DJ237" i="5" s="1"/>
  <c r="DH205" i="5"/>
  <c r="DK205" i="5"/>
  <c r="CK410" i="5"/>
  <c r="BE410" i="5"/>
  <c r="CK99" i="5"/>
  <c r="BE99" i="5"/>
  <c r="DH333" i="5"/>
  <c r="DK333" i="5" s="1"/>
  <c r="DH720" i="5"/>
  <c r="DK720" i="5" s="1"/>
  <c r="CW91" i="5"/>
  <c r="DJ91" i="5" s="1"/>
  <c r="CW280" i="5"/>
  <c r="DJ280" i="5" s="1"/>
  <c r="BE264" i="5"/>
  <c r="CK264" i="5"/>
  <c r="DH195" i="5"/>
  <c r="DK195" i="5" s="1"/>
  <c r="DJ892" i="5"/>
  <c r="CW892" i="5"/>
  <c r="CW592" i="5"/>
  <c r="DJ592" i="5" s="1"/>
  <c r="CW811" i="5"/>
  <c r="DJ811" i="5" s="1"/>
  <c r="CW154" i="5"/>
  <c r="DJ154" i="5" s="1"/>
  <c r="CK846" i="5"/>
  <c r="BE846" i="5"/>
  <c r="DH777" i="5"/>
  <c r="DK777" i="5" s="1"/>
  <c r="CW890" i="5"/>
  <c r="DJ890" i="5" s="1"/>
  <c r="CK546" i="5"/>
  <c r="BE546" i="5"/>
  <c r="CW564" i="5"/>
  <c r="DJ564" i="5" s="1"/>
  <c r="CW814" i="5"/>
  <c r="DJ814" i="5"/>
  <c r="CW786" i="5"/>
  <c r="DJ786" i="5" s="1"/>
  <c r="CW539" i="5"/>
  <c r="DJ539" i="5"/>
  <c r="DH82" i="5"/>
  <c r="DK82" i="5" s="1"/>
  <c r="DH976" i="5"/>
  <c r="DK976" i="5" s="1"/>
  <c r="CW411" i="5"/>
  <c r="DJ411" i="5" s="1"/>
  <c r="DH534" i="5"/>
  <c r="DK534" i="5" s="1"/>
  <c r="CK581" i="5"/>
  <c r="BE581" i="5"/>
  <c r="CK874" i="5"/>
  <c r="BE874" i="5"/>
  <c r="CK194" i="5"/>
  <c r="BE194" i="5"/>
  <c r="CK200" i="5"/>
  <c r="BE200" i="5"/>
  <c r="CK602" i="5"/>
  <c r="BE602" i="5"/>
  <c r="CW315" i="5"/>
  <c r="DJ315" i="5" s="1"/>
  <c r="CW798" i="5"/>
  <c r="DJ798" i="5" s="1"/>
  <c r="BE347" i="5"/>
  <c r="CK347" i="5"/>
  <c r="CK389" i="5"/>
  <c r="BE389" i="5"/>
  <c r="DH521" i="5"/>
  <c r="DK521" i="5" s="1"/>
  <c r="CK158" i="5"/>
  <c r="BE158" i="5"/>
  <c r="BE968" i="5"/>
  <c r="CK968" i="5"/>
  <c r="DH236" i="5"/>
  <c r="DK236" i="5" s="1"/>
  <c r="DH580" i="5"/>
  <c r="DK580" i="5" s="1"/>
  <c r="DH452" i="5"/>
  <c r="DK452" i="5" s="1"/>
  <c r="DH739" i="5"/>
  <c r="DK739" i="5" s="1"/>
  <c r="CK886" i="5"/>
  <c r="BE886" i="5"/>
  <c r="BE193" i="5"/>
  <c r="CK193" i="5"/>
  <c r="CK227" i="5"/>
  <c r="BE227" i="5"/>
  <c r="CW233" i="5"/>
  <c r="DJ233" i="5" s="1"/>
  <c r="DH242" i="5"/>
  <c r="DK242" i="5" s="1"/>
  <c r="BE447" i="5"/>
  <c r="CK447" i="5"/>
  <c r="CW849" i="5"/>
  <c r="DJ849" i="5"/>
  <c r="BE877" i="5"/>
  <c r="CK877" i="5"/>
  <c r="DH741" i="5"/>
  <c r="DK741" i="5" s="1"/>
  <c r="CW415" i="5"/>
  <c r="DJ415" i="5"/>
  <c r="CK660" i="5"/>
  <c r="BE660" i="5"/>
  <c r="CK374" i="5"/>
  <c r="BE374" i="5"/>
  <c r="DH564" i="5"/>
  <c r="DK564" i="5" s="1"/>
  <c r="DH955" i="5"/>
  <c r="DK955" i="5" s="1"/>
  <c r="CK611" i="5"/>
  <c r="BE611" i="5"/>
  <c r="CW145" i="5"/>
  <c r="DJ145" i="5"/>
  <c r="DH830" i="5"/>
  <c r="DK830" i="5"/>
  <c r="CW598" i="5"/>
  <c r="DJ598" i="5" s="1"/>
  <c r="DH789" i="5"/>
  <c r="DK789" i="5" s="1"/>
  <c r="BE909" i="5"/>
  <c r="CK909" i="5"/>
  <c r="DH823" i="5"/>
  <c r="DK823" i="5" s="1"/>
  <c r="DH270" i="5"/>
  <c r="DK270" i="5"/>
  <c r="BE28" i="5"/>
  <c r="CK28" i="5"/>
  <c r="DH14" i="5"/>
  <c r="DK14" i="5" s="1"/>
  <c r="CW79" i="5"/>
  <c r="DJ79" i="5" s="1"/>
  <c r="DH587" i="5"/>
  <c r="DK587" i="5" s="1"/>
  <c r="CW800" i="5"/>
  <c r="DJ800" i="5" s="1"/>
  <c r="CK617" i="5"/>
  <c r="BE617" i="5"/>
  <c r="BE476" i="5"/>
  <c r="CK476" i="5"/>
  <c r="CK537" i="5"/>
  <c r="BE537" i="5"/>
  <c r="CW962" i="5"/>
  <c r="DJ962" i="5" s="1"/>
  <c r="DH997" i="5"/>
  <c r="DK997" i="5" s="1"/>
  <c r="CK947" i="5"/>
  <c r="BE947" i="5"/>
  <c r="BE718" i="5"/>
  <c r="CK718" i="5"/>
  <c r="CW368" i="5"/>
  <c r="DJ368" i="5" s="1"/>
  <c r="DH751" i="5"/>
  <c r="DK751" i="5" s="1"/>
  <c r="BE431" i="5"/>
  <c r="CK431" i="5"/>
  <c r="CW864" i="5"/>
  <c r="DJ864" i="5"/>
  <c r="CW818" i="5"/>
  <c r="DJ818" i="5" s="1"/>
  <c r="DH150" i="5"/>
  <c r="DK150" i="5" s="1"/>
  <c r="BE528" i="5"/>
  <c r="CK528" i="5"/>
  <c r="CW497" i="5"/>
  <c r="DJ497" i="5" s="1"/>
  <c r="DH544" i="5"/>
  <c r="DK544" i="5" s="1"/>
  <c r="BE64" i="5"/>
  <c r="CK64" i="5"/>
  <c r="CK678" i="5"/>
  <c r="BE678" i="5"/>
  <c r="CW653" i="5"/>
  <c r="DJ653" i="5" s="1"/>
  <c r="DH598" i="5"/>
  <c r="DK598" i="5" s="1"/>
  <c r="DH815" i="5"/>
  <c r="DK815" i="5" s="1"/>
  <c r="DH266" i="5"/>
  <c r="DK266" i="5" s="1"/>
  <c r="BE72" i="5"/>
  <c r="CK72" i="5"/>
  <c r="DH549" i="5"/>
  <c r="DK549" i="5"/>
  <c r="BE50" i="5"/>
  <c r="CK50" i="5"/>
  <c r="DH16" i="5"/>
  <c r="DK16" i="5" s="1"/>
  <c r="DH492" i="5"/>
  <c r="DK492" i="5"/>
  <c r="BE756" i="5"/>
  <c r="CK756" i="5"/>
  <c r="CW788" i="5"/>
  <c r="DJ788" i="5" s="1"/>
  <c r="DH62" i="5"/>
  <c r="DK62" i="5" s="1"/>
  <c r="CW690" i="5"/>
  <c r="DJ690" i="5" s="1"/>
  <c r="DH56" i="5"/>
  <c r="DK56" i="5" s="1"/>
  <c r="DH369" i="5"/>
  <c r="DK369" i="5" s="1"/>
  <c r="CW652" i="5"/>
  <c r="DJ652" i="5" s="1"/>
  <c r="DH735" i="5"/>
  <c r="DK735" i="5" s="1"/>
  <c r="DH187" i="5"/>
  <c r="DK187" i="5" s="1"/>
  <c r="DH372" i="5"/>
  <c r="DK372" i="5" s="1"/>
  <c r="CK868" i="5"/>
  <c r="BE868" i="5"/>
  <c r="CW90" i="5"/>
  <c r="DJ90" i="5" s="1"/>
  <c r="BE326" i="5"/>
  <c r="CK326" i="5"/>
  <c r="CW37" i="5"/>
  <c r="DJ37" i="5" s="1"/>
  <c r="DH859" i="5"/>
  <c r="DK859" i="5"/>
  <c r="CW107" i="5"/>
  <c r="DJ107" i="5"/>
  <c r="DH153" i="5"/>
  <c r="DK153" i="5" s="1"/>
  <c r="CW357" i="5"/>
  <c r="DJ357" i="5" s="1"/>
  <c r="CW784" i="5"/>
  <c r="DJ784" i="5" s="1"/>
  <c r="BE688" i="5"/>
  <c r="CK688" i="5"/>
  <c r="DH582" i="5"/>
  <c r="DK582" i="5" s="1"/>
  <c r="CW303" i="5"/>
  <c r="DJ303" i="5" s="1"/>
  <c r="DH140" i="5"/>
  <c r="DK140" i="5"/>
  <c r="DH481" i="5"/>
  <c r="DK481" i="5" s="1"/>
  <c r="DH477" i="5"/>
  <c r="DK477" i="5"/>
  <c r="CW197" i="5"/>
  <c r="DJ197" i="5" s="1"/>
  <c r="CW944" i="5"/>
  <c r="DJ944" i="5" s="1"/>
  <c r="BE960" i="5"/>
  <c r="CK960" i="5"/>
  <c r="CK180" i="5"/>
  <c r="BE180" i="5"/>
  <c r="BE719" i="5"/>
  <c r="CK719" i="5"/>
  <c r="DH651" i="5"/>
  <c r="DK651" i="5"/>
  <c r="DH464" i="5"/>
  <c r="DK464" i="5"/>
  <c r="BE845" i="5"/>
  <c r="CK845" i="5"/>
  <c r="DH355" i="5"/>
  <c r="DK355" i="5"/>
  <c r="BE815" i="5"/>
  <c r="CK815" i="5"/>
  <c r="BE867" i="5"/>
  <c r="CK867" i="5"/>
  <c r="BE738" i="5"/>
  <c r="CK738" i="5"/>
  <c r="CW192" i="5"/>
  <c r="DJ192" i="5" s="1"/>
  <c r="CK864" i="5"/>
  <c r="BE864" i="5"/>
  <c r="CW476" i="5"/>
  <c r="DJ476" i="5" s="1"/>
  <c r="CW203" i="5"/>
  <c r="DJ203" i="5"/>
  <c r="BE246" i="5"/>
  <c r="CK246" i="5"/>
  <c r="DH673" i="5"/>
  <c r="DK673" i="5" s="1"/>
  <c r="CW561" i="5"/>
  <c r="DJ561" i="5" s="1"/>
  <c r="BE163" i="5"/>
  <c r="CK163" i="5"/>
  <c r="CW1003" i="5"/>
  <c r="DJ1003" i="5" s="1"/>
  <c r="BE225" i="5"/>
  <c r="CK225" i="5"/>
  <c r="CW296" i="5"/>
  <c r="DJ296" i="5" s="1"/>
  <c r="BE434" i="5"/>
  <c r="CK434" i="5"/>
  <c r="DH668" i="5"/>
  <c r="DK668" i="5" s="1"/>
  <c r="DH457" i="5"/>
  <c r="DK457" i="5" s="1"/>
  <c r="CW488" i="5"/>
  <c r="DJ488" i="5"/>
  <c r="CK188" i="5"/>
  <c r="BE188" i="5"/>
  <c r="BE519" i="5"/>
  <c r="CK519" i="5"/>
  <c r="DH535" i="5"/>
  <c r="DK535" i="5"/>
  <c r="CW886" i="5"/>
  <c r="DJ886" i="5"/>
  <c r="BE174" i="5"/>
  <c r="CK174" i="5"/>
  <c r="DH433" i="5"/>
  <c r="DK433" i="5" s="1"/>
  <c r="BE169" i="5"/>
  <c r="CK169" i="5"/>
  <c r="CW339" i="5"/>
  <c r="DJ339" i="5" s="1"/>
  <c r="BE506" i="5"/>
  <c r="CK506" i="5"/>
  <c r="BE112" i="5"/>
  <c r="CK112" i="5"/>
  <c r="DH872" i="5"/>
  <c r="DK872" i="5" s="1"/>
  <c r="CW308" i="5"/>
  <c r="DJ308" i="5" s="1"/>
  <c r="CW496" i="5"/>
  <c r="DJ496" i="5"/>
  <c r="CK806" i="5"/>
  <c r="BE806" i="5"/>
  <c r="BE74" i="5"/>
  <c r="CK74" i="5"/>
  <c r="DH249" i="5"/>
  <c r="DK249" i="5"/>
  <c r="CW362" i="5"/>
  <c r="DJ362" i="5"/>
  <c r="BE372" i="5"/>
  <c r="CK372" i="5"/>
  <c r="BE807" i="5"/>
  <c r="CK807" i="5"/>
  <c r="DH576" i="5"/>
  <c r="DK576" i="5" s="1"/>
  <c r="DH681" i="5"/>
  <c r="DK681" i="5" s="1"/>
  <c r="CW499" i="5"/>
  <c r="DJ499" i="5" s="1"/>
  <c r="BE236" i="5"/>
  <c r="CK236" i="5"/>
  <c r="CW437" i="5"/>
  <c r="DJ437" i="5" s="1"/>
  <c r="DH557" i="5"/>
  <c r="DK557" i="5"/>
  <c r="DH250" i="5"/>
  <c r="DK250" i="5" s="1"/>
  <c r="CK789" i="5"/>
  <c r="BE789" i="5"/>
  <c r="BE217" i="5"/>
  <c r="CK217" i="5"/>
  <c r="CW520" i="5"/>
  <c r="DJ520" i="5" s="1"/>
  <c r="CK356" i="5"/>
  <c r="BE356" i="5"/>
  <c r="BE33" i="5"/>
  <c r="CK33" i="5"/>
  <c r="DH532" i="5"/>
  <c r="DK532" i="5" s="1"/>
  <c r="CK496" i="5"/>
  <c r="BE496" i="5"/>
  <c r="DH937" i="5"/>
  <c r="DK937" i="5" s="1"/>
  <c r="DH918" i="5"/>
  <c r="DK918" i="5"/>
  <c r="DH388" i="5"/>
  <c r="DK388" i="5" s="1"/>
  <c r="CW658" i="5"/>
  <c r="DJ658" i="5"/>
  <c r="CW869" i="5"/>
  <c r="DJ869" i="5" s="1"/>
  <c r="DH656" i="5"/>
  <c r="DK656" i="5" s="1"/>
  <c r="BE854" i="5"/>
  <c r="CK854" i="5"/>
  <c r="CW294" i="5"/>
  <c r="DJ294" i="5" s="1"/>
  <c r="DH890" i="5"/>
  <c r="DK890" i="5"/>
  <c r="DH1009" i="5"/>
  <c r="DK1009" i="5"/>
  <c r="CK641" i="5"/>
  <c r="BE641" i="5"/>
  <c r="DH50" i="5"/>
  <c r="DK50" i="5" s="1"/>
  <c r="CW181" i="5"/>
  <c r="DJ181" i="5" s="1"/>
  <c r="BE89" i="5"/>
  <c r="CK89" i="5"/>
  <c r="CW45" i="5"/>
  <c r="DJ45" i="5" s="1"/>
  <c r="CW641" i="5"/>
  <c r="DJ641" i="5" s="1"/>
  <c r="DH455" i="5"/>
  <c r="DK455" i="5" s="1"/>
  <c r="CW494" i="5"/>
  <c r="DJ494" i="5"/>
  <c r="CW654" i="5"/>
  <c r="DJ654" i="5" s="1"/>
  <c r="CW66" i="5"/>
  <c r="DJ66" i="5" s="1"/>
  <c r="CW334" i="5"/>
  <c r="DJ334" i="5"/>
  <c r="CW794" i="5"/>
  <c r="DJ794" i="5"/>
  <c r="DH977" i="5"/>
  <c r="DK977" i="5" s="1"/>
  <c r="DH479" i="5"/>
  <c r="DK479" i="5" s="1"/>
  <c r="BE927" i="5"/>
  <c r="CK927" i="5"/>
  <c r="CK842" i="5"/>
  <c r="BE842" i="5"/>
  <c r="DH165" i="5"/>
  <c r="DK165" i="5" s="1"/>
  <c r="CW38" i="5"/>
  <c r="DJ38" i="5" s="1"/>
  <c r="DH390" i="5"/>
  <c r="DK390" i="5" s="1"/>
  <c r="DH691" i="5"/>
  <c r="DK691" i="5" s="1"/>
  <c r="DH108" i="5"/>
  <c r="DK108" i="5" s="1"/>
  <c r="BE334" i="5"/>
  <c r="CK334" i="5"/>
  <c r="CW143" i="5"/>
  <c r="DJ143" i="5"/>
  <c r="DH506" i="5"/>
  <c r="DK506" i="5" s="1"/>
  <c r="DH818" i="5"/>
  <c r="DK818" i="5" s="1"/>
  <c r="DH985" i="5"/>
  <c r="DK985" i="5" s="1"/>
  <c r="DH659" i="5"/>
  <c r="DK659" i="5" s="1"/>
  <c r="DH581" i="5"/>
  <c r="DK581" i="5" s="1"/>
  <c r="CW201" i="5"/>
  <c r="DJ201" i="5" s="1"/>
  <c r="CK361" i="5"/>
  <c r="BE361" i="5"/>
  <c r="DH126" i="5"/>
  <c r="DK126" i="5" s="1"/>
  <c r="DH836" i="5"/>
  <c r="DK836" i="5" s="1"/>
  <c r="CW25" i="5"/>
  <c r="DJ25" i="5" s="1"/>
  <c r="DH841" i="5"/>
  <c r="DK841" i="5" s="1"/>
  <c r="CW875" i="5"/>
  <c r="DJ875" i="5" s="1"/>
  <c r="BE322" i="5"/>
  <c r="CK322" i="5"/>
  <c r="DH460" i="5"/>
  <c r="DK460" i="5" s="1"/>
  <c r="DH346" i="5"/>
  <c r="DK346" i="5" s="1"/>
  <c r="CW48" i="5"/>
  <c r="DJ48" i="5" s="1"/>
  <c r="BE221" i="5"/>
  <c r="CK221" i="5"/>
  <c r="CW388" i="5"/>
  <c r="DJ388" i="5"/>
  <c r="CW867" i="5"/>
  <c r="DJ867" i="5" s="1"/>
  <c r="CW729" i="5"/>
  <c r="DJ729" i="5" s="1"/>
  <c r="BE14" i="5"/>
  <c r="CK14" i="5"/>
  <c r="CW547" i="5"/>
  <c r="DJ547" i="5" s="1"/>
  <c r="BE682" i="5"/>
  <c r="CK682" i="5"/>
  <c r="CW518" i="5"/>
  <c r="DJ518" i="5" s="1"/>
  <c r="DH753" i="5"/>
  <c r="DK753" i="5" s="1"/>
  <c r="CK82" i="5"/>
  <c r="BE82" i="5"/>
  <c r="DH304" i="5"/>
  <c r="DK304" i="5" s="1"/>
  <c r="CW762" i="5"/>
  <c r="DJ762" i="5"/>
  <c r="BE382" i="5"/>
  <c r="CK382" i="5"/>
  <c r="DH149" i="5"/>
  <c r="DK149" i="5" s="1"/>
  <c r="CW22" i="5"/>
  <c r="DJ22" i="5" s="1"/>
  <c r="DH239" i="5"/>
  <c r="DK239" i="5" s="1"/>
  <c r="DH769" i="5"/>
  <c r="DK769" i="5" s="1"/>
  <c r="BE19" i="5"/>
  <c r="CK19" i="5"/>
  <c r="BE351" i="5"/>
  <c r="CK351" i="5"/>
  <c r="CK670" i="5"/>
  <c r="BE670" i="5"/>
  <c r="BE320" i="5"/>
  <c r="CK320" i="5"/>
  <c r="CW528" i="5"/>
  <c r="DJ528" i="5" s="1"/>
  <c r="CW991" i="5"/>
  <c r="DJ991" i="5" s="1"/>
  <c r="CW846" i="5"/>
  <c r="DJ846" i="5"/>
  <c r="CW63" i="5"/>
  <c r="DJ63" i="5" s="1"/>
  <c r="CW645" i="5"/>
  <c r="DJ645" i="5"/>
  <c r="CK1006" i="5"/>
  <c r="BE1006" i="5"/>
  <c r="CW969" i="5"/>
  <c r="DJ969" i="5" s="1"/>
  <c r="CW724" i="5"/>
  <c r="DJ724" i="5" s="1"/>
  <c r="CW947" i="5"/>
  <c r="DJ947" i="5" s="1"/>
  <c r="DH461" i="5"/>
  <c r="DK461" i="5" s="1"/>
  <c r="DH227" i="5"/>
  <c r="DK227" i="5" s="1"/>
  <c r="CK244" i="5"/>
  <c r="BE244" i="5"/>
  <c r="DH212" i="5"/>
  <c r="DK212" i="5" s="1"/>
  <c r="DH389" i="5"/>
  <c r="DK389" i="5" s="1"/>
  <c r="DH855" i="5"/>
  <c r="DK855" i="5"/>
  <c r="CW166" i="5"/>
  <c r="DJ166" i="5"/>
  <c r="DH975" i="5"/>
  <c r="DK975" i="5" s="1"/>
  <c r="BE899" i="5"/>
  <c r="CK899" i="5"/>
  <c r="DH283" i="5"/>
  <c r="DK283" i="5"/>
  <c r="BE786" i="5"/>
  <c r="CK786" i="5"/>
  <c r="CW842" i="5"/>
  <c r="DJ842" i="5" s="1"/>
  <c r="BE61" i="5"/>
  <c r="CK61" i="5"/>
  <c r="CW462" i="5"/>
  <c r="DJ462" i="5" s="1"/>
  <c r="CW535" i="5"/>
  <c r="DJ535" i="5" s="1"/>
  <c r="DH871" i="5"/>
  <c r="DK871" i="5" s="1"/>
  <c r="DH619" i="5"/>
  <c r="DK619" i="5"/>
  <c r="BE986" i="5"/>
  <c r="CK986" i="5"/>
  <c r="DH252" i="5"/>
  <c r="DK252" i="5" s="1"/>
  <c r="CW665" i="5"/>
  <c r="DJ665" i="5" s="1"/>
  <c r="DH606" i="5"/>
  <c r="DK606" i="5" s="1"/>
  <c r="CK675" i="5"/>
  <c r="BE675" i="5"/>
  <c r="CK681" i="5"/>
  <c r="BE681" i="5"/>
  <c r="DH618" i="5"/>
  <c r="DK618" i="5"/>
  <c r="CW451" i="5"/>
  <c r="DJ451" i="5" s="1"/>
  <c r="CW683" i="5"/>
  <c r="DJ683" i="5" s="1"/>
  <c r="CW262" i="5"/>
  <c r="DJ262" i="5" s="1"/>
  <c r="CW256" i="5"/>
  <c r="DJ256" i="5" s="1"/>
  <c r="DH277" i="5"/>
  <c r="DK277" i="5" s="1"/>
  <c r="CK583" i="5"/>
  <c r="BE583" i="5"/>
  <c r="DH573" i="5"/>
  <c r="DK573" i="5" s="1"/>
  <c r="DH770" i="5"/>
  <c r="DK770" i="5"/>
  <c r="DH77" i="5"/>
  <c r="DK77" i="5"/>
  <c r="CW285" i="5"/>
  <c r="DJ285" i="5" s="1"/>
  <c r="CW638" i="5"/>
  <c r="DJ638" i="5" s="1"/>
  <c r="DH113" i="5"/>
  <c r="DK113" i="5" s="1"/>
  <c r="DH424" i="5"/>
  <c r="DK424" i="5" s="1"/>
  <c r="CK144" i="5"/>
  <c r="BE144" i="5"/>
  <c r="CW222" i="5"/>
  <c r="DJ222" i="5" s="1"/>
  <c r="DH497" i="5"/>
  <c r="DK497" i="5"/>
  <c r="CK279" i="5"/>
  <c r="BE279" i="5"/>
  <c r="CK101" i="5"/>
  <c r="BE101" i="5"/>
  <c r="DH896" i="5"/>
  <c r="DK896" i="5" s="1"/>
  <c r="CK166" i="5"/>
  <c r="BE166" i="5"/>
  <c r="BE402" i="5"/>
  <c r="CK402" i="5"/>
  <c r="DH449" i="5"/>
  <c r="DK449" i="5" s="1"/>
  <c r="CK834" i="5"/>
  <c r="BE834" i="5"/>
  <c r="CK462" i="5"/>
  <c r="BE462" i="5"/>
  <c r="DH842" i="5"/>
  <c r="DK842" i="5" s="1"/>
  <c r="CK753" i="5"/>
  <c r="BE753" i="5"/>
  <c r="CW133" i="5"/>
  <c r="DJ133" i="5" s="1"/>
  <c r="DH130" i="5"/>
  <c r="DK130" i="5" s="1"/>
  <c r="BE195" i="5"/>
  <c r="CK195" i="5"/>
  <c r="DH835" i="5"/>
  <c r="DK835" i="5" s="1"/>
  <c r="CK761" i="5"/>
  <c r="BE761" i="5"/>
  <c r="DH307" i="5"/>
  <c r="DK307" i="5" s="1"/>
  <c r="CW569" i="5"/>
  <c r="DJ569" i="5" s="1"/>
  <c r="BE891" i="5"/>
  <c r="CK891" i="5"/>
  <c r="BE479" i="5"/>
  <c r="CK479" i="5"/>
  <c r="CK785" i="5"/>
  <c r="BE785" i="5"/>
  <c r="CK765" i="5"/>
  <c r="BE765" i="5"/>
  <c r="CK448" i="5"/>
  <c r="BE448" i="5"/>
  <c r="CW350" i="5"/>
  <c r="DJ350" i="5" s="1"/>
  <c r="DH600" i="5"/>
  <c r="DK600" i="5" s="1"/>
  <c r="CW503" i="5"/>
  <c r="DJ503" i="5" s="1"/>
  <c r="DH744" i="5"/>
  <c r="DK744" i="5" s="1"/>
  <c r="DH341" i="5"/>
  <c r="DK341" i="5" s="1"/>
  <c r="BE339" i="5"/>
  <c r="CK339" i="5"/>
  <c r="CW838" i="5"/>
  <c r="DJ838" i="5" s="1"/>
  <c r="BE260" i="5"/>
  <c r="CK260" i="5"/>
  <c r="CK962" i="5"/>
  <c r="BE962" i="5"/>
  <c r="BE577" i="5"/>
  <c r="CK577" i="5"/>
  <c r="BE644" i="5"/>
  <c r="CK644" i="5"/>
  <c r="CK964" i="5"/>
  <c r="BE964" i="5"/>
  <c r="CW975" i="5"/>
  <c r="DJ975" i="5" s="1"/>
  <c r="CW198" i="5"/>
  <c r="DJ198" i="5" s="1"/>
  <c r="CK238" i="5"/>
  <c r="BE238" i="5"/>
  <c r="CW702" i="5"/>
  <c r="DJ702" i="5" s="1"/>
  <c r="DH173" i="5"/>
  <c r="DK173" i="5" s="1"/>
  <c r="CK107" i="5"/>
  <c r="BE107" i="5"/>
  <c r="CK699" i="5"/>
  <c r="BE699" i="5"/>
  <c r="CW75" i="5"/>
  <c r="DJ75" i="5" s="1"/>
  <c r="CW966" i="5"/>
  <c r="DJ966" i="5"/>
  <c r="CK162" i="5"/>
  <c r="BE162" i="5"/>
  <c r="DH794" i="5"/>
  <c r="DK794" i="5" s="1"/>
  <c r="DH987" i="5"/>
  <c r="DK987" i="5" s="1"/>
  <c r="DH971" i="5"/>
  <c r="DK971" i="5" s="1"/>
  <c r="CK778" i="5"/>
  <c r="BE778" i="5"/>
  <c r="DH55" i="5"/>
  <c r="DK55" i="5" s="1"/>
  <c r="CW587" i="5"/>
  <c r="DJ587" i="5"/>
  <c r="CW700" i="5"/>
  <c r="DJ700" i="5"/>
  <c r="DH255" i="5"/>
  <c r="DK255" i="5"/>
  <c r="DH891" i="5"/>
  <c r="DK891" i="5"/>
  <c r="BE966" i="5"/>
  <c r="CK966" i="5"/>
  <c r="CW826" i="5"/>
  <c r="DJ826" i="5" s="1"/>
  <c r="CK783" i="5"/>
  <c r="BE783" i="5"/>
  <c r="BE533" i="5"/>
  <c r="CK533" i="5"/>
  <c r="DH980" i="5"/>
  <c r="DK980" i="5" s="1"/>
  <c r="CW402" i="5"/>
  <c r="DJ402" i="5"/>
  <c r="BE257" i="5"/>
  <c r="CK257" i="5"/>
  <c r="CK572" i="5"/>
  <c r="BE572" i="5"/>
  <c r="BE838" i="5"/>
  <c r="CK838" i="5"/>
  <c r="CW790" i="5"/>
  <c r="DJ790" i="5" s="1"/>
  <c r="CW1010" i="5"/>
  <c r="DJ1010" i="5" s="1"/>
  <c r="CW293" i="5"/>
  <c r="DJ293" i="5" s="1"/>
  <c r="DH450" i="5"/>
  <c r="DK450" i="5" s="1"/>
  <c r="CK1008" i="5"/>
  <c r="BE1008" i="5"/>
  <c r="BE276" i="5"/>
  <c r="CK276" i="5"/>
  <c r="DH846" i="5"/>
  <c r="DK846" i="5" s="1"/>
  <c r="CW101" i="5"/>
  <c r="DJ101" i="5"/>
  <c r="CW248" i="5"/>
  <c r="DJ248" i="5" s="1"/>
  <c r="CK996" i="5"/>
  <c r="BE996" i="5"/>
  <c r="CW282" i="5"/>
  <c r="DJ282" i="5" s="1"/>
  <c r="CK385" i="5"/>
  <c r="BE385" i="5"/>
  <c r="CK582" i="5"/>
  <c r="BE582" i="5"/>
  <c r="CW265" i="5"/>
  <c r="DJ265" i="5" s="1"/>
  <c r="CK856" i="5"/>
  <c r="BE856" i="5"/>
  <c r="CW317" i="5"/>
  <c r="DJ317" i="5" s="1"/>
  <c r="DH193" i="5"/>
  <c r="DK193" i="5" s="1"/>
  <c r="CW408" i="5"/>
  <c r="DJ408" i="5" s="1"/>
  <c r="CW452" i="5"/>
  <c r="DJ452" i="5" s="1"/>
  <c r="CK289" i="5"/>
  <c r="BE289" i="5"/>
  <c r="CW816" i="5"/>
  <c r="DJ816" i="5" s="1"/>
  <c r="DH775" i="5"/>
  <c r="DK775" i="5" s="1"/>
  <c r="DH104" i="5"/>
  <c r="DK104" i="5" s="1"/>
  <c r="BE285" i="5"/>
  <c r="CK285" i="5"/>
  <c r="DH93" i="5"/>
  <c r="DK93" i="5" s="1"/>
  <c r="CW726" i="5"/>
  <c r="DJ726" i="5" s="1"/>
  <c r="CK269" i="5"/>
  <c r="BE269" i="5"/>
  <c r="BE829" i="5"/>
  <c r="CK829" i="5"/>
  <c r="CW699" i="5"/>
  <c r="DJ699" i="5" s="1"/>
  <c r="CK196" i="5"/>
  <c r="BE196" i="5"/>
  <c r="CW341" i="5"/>
  <c r="DJ341" i="5"/>
  <c r="DH86" i="5"/>
  <c r="DK86" i="5" s="1"/>
  <c r="DH487" i="5"/>
  <c r="DK487" i="5" s="1"/>
  <c r="DH539" i="5"/>
  <c r="DK539" i="5" s="1"/>
  <c r="CK648" i="5"/>
  <c r="BE648" i="5"/>
  <c r="CK123" i="5"/>
  <c r="BE123" i="5"/>
  <c r="DH910" i="5"/>
  <c r="DK910" i="5"/>
  <c r="CW189" i="5"/>
  <c r="DJ189" i="5" s="1"/>
  <c r="CK468" i="5"/>
  <c r="BE468" i="5"/>
  <c r="BE702" i="5"/>
  <c r="CK702" i="5"/>
  <c r="CW902" i="5"/>
  <c r="DJ902" i="5" s="1"/>
  <c r="BE287" i="5"/>
  <c r="CK287" i="5"/>
  <c r="CW851" i="5"/>
  <c r="DJ851" i="5" s="1"/>
  <c r="CK830" i="5"/>
  <c r="BE830" i="5"/>
  <c r="CW773" i="5"/>
  <c r="DJ773" i="5" s="1"/>
  <c r="CK683" i="5"/>
  <c r="BE683" i="5"/>
  <c r="DH903" i="5"/>
  <c r="DK903" i="5" s="1"/>
  <c r="CW448" i="5"/>
  <c r="DJ448" i="5"/>
  <c r="CK365" i="5"/>
  <c r="BE365" i="5"/>
  <c r="DH924" i="5"/>
  <c r="DK924" i="5" s="1"/>
  <c r="CW958" i="5"/>
  <c r="DJ958" i="5" s="1"/>
  <c r="DH831" i="5"/>
  <c r="DK831" i="5"/>
  <c r="DH440" i="5"/>
  <c r="DK440" i="5" s="1"/>
  <c r="CW281" i="5"/>
  <c r="DJ281" i="5"/>
  <c r="DH501" i="5"/>
  <c r="DK501" i="5" s="1"/>
  <c r="CK712" i="5"/>
  <c r="BE712" i="5"/>
  <c r="CW586" i="5"/>
  <c r="DJ586" i="5" s="1"/>
  <c r="CW406" i="5"/>
  <c r="DJ406" i="5"/>
  <c r="CK456" i="5"/>
  <c r="BE456" i="5"/>
  <c r="CW775" i="5"/>
  <c r="DJ775" i="5" s="1"/>
  <c r="CW563" i="5"/>
  <c r="DJ563" i="5" s="1"/>
  <c r="DH25" i="5"/>
  <c r="DK25" i="5" s="1"/>
  <c r="BE401" i="5"/>
  <c r="CK401" i="5"/>
  <c r="CW998" i="5"/>
  <c r="DJ998" i="5"/>
  <c r="DH664" i="5"/>
  <c r="DK664" i="5" s="1"/>
  <c r="BE998" i="5"/>
  <c r="CK998" i="5"/>
  <c r="CK578" i="5"/>
  <c r="BE578" i="5"/>
  <c r="CW802" i="5"/>
  <c r="DJ802" i="5" s="1"/>
  <c r="CW331" i="5"/>
  <c r="DJ331" i="5" s="1"/>
  <c r="DH61" i="5"/>
  <c r="DK61" i="5"/>
  <c r="CK658" i="5"/>
  <c r="BE658" i="5"/>
  <c r="DH96" i="5"/>
  <c r="DK96" i="5" s="1"/>
  <c r="DH605" i="5"/>
  <c r="DK605" i="5"/>
  <c r="CW224" i="5"/>
  <c r="DJ224" i="5" s="1"/>
  <c r="CW359" i="5"/>
  <c r="DJ359" i="5" s="1"/>
  <c r="CK733" i="5"/>
  <c r="BE733" i="5"/>
  <c r="DH719" i="5"/>
  <c r="DK719" i="5" s="1"/>
  <c r="CW205" i="5"/>
  <c r="DJ205" i="5" s="1"/>
  <c r="CW917" i="5"/>
  <c r="DJ917" i="5"/>
  <c r="CW84" i="5"/>
  <c r="DJ84" i="5"/>
  <c r="DH837" i="5"/>
  <c r="DK837" i="5" s="1"/>
  <c r="CW858" i="5"/>
  <c r="DJ858" i="5"/>
  <c r="CW686" i="5"/>
  <c r="DJ686" i="5"/>
  <c r="DH931" i="5"/>
  <c r="DK931" i="5" s="1"/>
  <c r="CW611" i="5"/>
  <c r="DJ611" i="5" s="1"/>
  <c r="CW603" i="5"/>
  <c r="DJ603" i="5"/>
  <c r="DH772" i="5"/>
  <c r="DK772" i="5" s="1"/>
  <c r="DH224" i="5"/>
  <c r="DK224" i="5" s="1"/>
  <c r="CK362" i="5"/>
  <c r="BE362" i="5"/>
  <c r="DH839" i="5"/>
  <c r="DK839" i="5" s="1"/>
  <c r="DH163" i="5"/>
  <c r="DK163" i="5" s="1"/>
  <c r="CW412" i="5"/>
  <c r="DJ412" i="5" s="1"/>
  <c r="DH353" i="5"/>
  <c r="DK353" i="5" s="1"/>
  <c r="CW761" i="5"/>
  <c r="DJ761" i="5" s="1"/>
  <c r="CW485" i="5"/>
  <c r="DJ485" i="5" s="1"/>
  <c r="CK703" i="5"/>
  <c r="BE703" i="5"/>
  <c r="CK804" i="5"/>
  <c r="BE804" i="5"/>
  <c r="BE58" i="5"/>
  <c r="CK58" i="5"/>
  <c r="DK332" i="5"/>
  <c r="DH332" i="5"/>
  <c r="CK889" i="5"/>
  <c r="BE889" i="5"/>
  <c r="CK991" i="5"/>
  <c r="BE991" i="5"/>
  <c r="DH983" i="5"/>
  <c r="DK983" i="5" s="1"/>
  <c r="CW52" i="5"/>
  <c r="DJ52" i="5" s="1"/>
  <c r="DH425" i="5"/>
  <c r="DK425" i="5" s="1"/>
  <c r="CK593" i="5"/>
  <c r="BE593" i="5"/>
  <c r="CW614" i="5"/>
  <c r="DJ614" i="5"/>
  <c r="CW29" i="5"/>
  <c r="DJ29" i="5" s="1"/>
  <c r="DH247" i="5"/>
  <c r="DK247" i="5" s="1"/>
  <c r="CW841" i="5"/>
  <c r="DJ841" i="5" s="1"/>
  <c r="DH469" i="5"/>
  <c r="DK469" i="5" s="1"/>
  <c r="DH122" i="5"/>
  <c r="DK122" i="5" s="1"/>
  <c r="CW206" i="5"/>
  <c r="DJ206" i="5" s="1"/>
  <c r="DH702" i="5"/>
  <c r="DK702" i="5" s="1"/>
  <c r="CK777" i="5"/>
  <c r="BE777" i="5"/>
  <c r="DH790" i="5"/>
  <c r="DK790" i="5" s="1"/>
  <c r="DH397" i="5"/>
  <c r="DK397" i="5" s="1"/>
  <c r="DK185" i="5"/>
  <c r="DH185" i="5"/>
  <c r="BE775" i="5"/>
  <c r="CK775" i="5"/>
  <c r="CW251" i="5"/>
  <c r="DJ251" i="5"/>
  <c r="DH406" i="5"/>
  <c r="DK406" i="5" s="1"/>
  <c r="CW1011" i="5"/>
  <c r="DJ1011" i="5" s="1"/>
  <c r="DH862" i="5"/>
  <c r="DK862" i="5"/>
  <c r="DH630" i="5"/>
  <c r="DK630" i="5" s="1"/>
  <c r="DH420" i="5"/>
  <c r="DK420" i="5" s="1"/>
  <c r="CK311" i="5"/>
  <c r="BE311" i="5"/>
  <c r="DH101" i="5"/>
  <c r="DK101" i="5" s="1"/>
  <c r="BE416" i="5"/>
  <c r="CK416" i="5"/>
  <c r="CK685" i="5"/>
  <c r="BE685" i="5"/>
  <c r="DH642" i="5"/>
  <c r="DK642" i="5" s="1"/>
  <c r="BE934" i="5"/>
  <c r="CK934" i="5"/>
  <c r="CW136" i="5"/>
  <c r="DJ136" i="5"/>
  <c r="CW763" i="5"/>
  <c r="DJ763" i="5" s="1"/>
  <c r="DH850" i="5"/>
  <c r="DK850" i="5" s="1"/>
  <c r="CK567" i="5"/>
  <c r="BE567" i="5"/>
  <c r="CK818" i="5"/>
  <c r="BE818" i="5"/>
  <c r="BE65" i="5"/>
  <c r="CK65" i="5"/>
  <c r="DH349" i="5"/>
  <c r="DK349" i="5" s="1"/>
  <c r="CK607" i="5"/>
  <c r="BE607" i="5"/>
  <c r="CK307" i="5"/>
  <c r="BE307" i="5"/>
  <c r="CW566" i="5"/>
  <c r="DJ566" i="5" s="1"/>
  <c r="BE859" i="5"/>
  <c r="CK859" i="5"/>
  <c r="CW538" i="5"/>
  <c r="DJ538" i="5" s="1"/>
  <c r="CK397" i="5"/>
  <c r="BE397" i="5"/>
  <c r="CK728" i="5"/>
  <c r="BE728" i="5"/>
  <c r="CW580" i="5"/>
  <c r="DJ580" i="5" s="1"/>
  <c r="DH75" i="5"/>
  <c r="DK75" i="5"/>
  <c r="DH716" i="5"/>
  <c r="DK716" i="5" s="1"/>
  <c r="CW707" i="5"/>
  <c r="DJ707" i="5" s="1"/>
  <c r="DH201" i="5"/>
  <c r="DK201" i="5"/>
  <c r="BE333" i="5"/>
  <c r="CK333" i="5"/>
  <c r="CW777" i="5"/>
  <c r="DJ777" i="5" s="1"/>
  <c r="DH407" i="5"/>
  <c r="DK407" i="5" s="1"/>
  <c r="CK965" i="5"/>
  <c r="BE965" i="5"/>
  <c r="CK541" i="5"/>
  <c r="BE541" i="5"/>
  <c r="CK615" i="5"/>
  <c r="BE615" i="5"/>
  <c r="DH591" i="5"/>
  <c r="DK591" i="5"/>
  <c r="DH599" i="5"/>
  <c r="DK599" i="5"/>
  <c r="DH825" i="5"/>
  <c r="DK825" i="5"/>
  <c r="DH337" i="5"/>
  <c r="DK337" i="5" s="1"/>
  <c r="DH810" i="5"/>
  <c r="DK810" i="5"/>
  <c r="DH943" i="5"/>
  <c r="DK943" i="5" s="1"/>
  <c r="DH175" i="5"/>
  <c r="DK175" i="5"/>
  <c r="BE612" i="5"/>
  <c r="CK612" i="5"/>
  <c r="CW202" i="5"/>
  <c r="DJ202" i="5" s="1"/>
  <c r="CK185" i="5"/>
  <c r="BE185" i="5"/>
  <c r="CW704" i="5"/>
  <c r="DJ704" i="5"/>
  <c r="DH728" i="5"/>
  <c r="DK728" i="5" s="1"/>
  <c r="CW306" i="5"/>
  <c r="DJ306" i="5"/>
  <c r="CW891" i="5"/>
  <c r="DJ891" i="5" s="1"/>
  <c r="CK481" i="5"/>
  <c r="BE481" i="5"/>
  <c r="BE419" i="5"/>
  <c r="CK419" i="5"/>
  <c r="CW720" i="5"/>
  <c r="DJ720" i="5" s="1"/>
  <c r="DH209" i="5"/>
  <c r="DK209" i="5" s="1"/>
  <c r="CK296" i="5"/>
  <c r="BE296" i="5"/>
  <c r="CK215" i="5"/>
  <c r="BE215" i="5"/>
  <c r="DH915" i="5"/>
  <c r="DK915" i="5" s="1"/>
  <c r="CK667" i="5"/>
  <c r="BE667" i="5"/>
  <c r="DH723" i="5"/>
  <c r="DK723" i="5" s="1"/>
  <c r="BE931" i="5"/>
  <c r="CK931" i="5"/>
  <c r="CW738" i="5"/>
  <c r="DJ738" i="5" s="1"/>
  <c r="CW607" i="5"/>
  <c r="DJ607" i="5"/>
  <c r="CW854" i="5"/>
  <c r="DJ854" i="5" s="1"/>
  <c r="CW447" i="5"/>
  <c r="DJ447" i="5" s="1"/>
  <c r="BE380" i="5"/>
  <c r="CK380" i="5"/>
  <c r="DH128" i="5"/>
  <c r="DK128" i="5" s="1"/>
  <c r="DH295" i="5"/>
  <c r="DK295" i="5" s="1"/>
  <c r="CW27" i="5"/>
  <c r="DJ27" i="5" s="1"/>
  <c r="CW976" i="5"/>
  <c r="DJ976" i="5" s="1"/>
  <c r="BE449" i="5"/>
  <c r="CK449" i="5"/>
  <c r="CW239" i="5"/>
  <c r="DJ239" i="5"/>
  <c r="BE165" i="5"/>
  <c r="CK165" i="5"/>
  <c r="CK989" i="5"/>
  <c r="BE989" i="5"/>
  <c r="BE774" i="5"/>
  <c r="CK774" i="5"/>
  <c r="BE529" i="5"/>
  <c r="CK529" i="5"/>
  <c r="DH603" i="5"/>
  <c r="DK603" i="5" s="1"/>
  <c r="BE518" i="5"/>
  <c r="CK518" i="5"/>
  <c r="DH674" i="5"/>
  <c r="DK674" i="5" s="1"/>
  <c r="DH148" i="5"/>
  <c r="DK148" i="5"/>
  <c r="CK551" i="5"/>
  <c r="BE551" i="5"/>
  <c r="CW792" i="5"/>
  <c r="DJ792" i="5" s="1"/>
  <c r="DK886" i="5"/>
  <c r="DH886" i="5"/>
  <c r="DH213" i="5"/>
  <c r="DK213" i="5" s="1"/>
  <c r="BE71" i="5"/>
  <c r="CK71" i="5"/>
  <c r="DH123" i="5"/>
  <c r="DK123" i="5" s="1"/>
  <c r="DH851" i="5"/>
  <c r="DK851" i="5" s="1"/>
  <c r="DH358" i="5"/>
  <c r="DK358" i="5" s="1"/>
  <c r="CW696" i="5"/>
  <c r="DJ696" i="5" s="1"/>
  <c r="DH803" i="5"/>
  <c r="DK803" i="5" s="1"/>
  <c r="DH190" i="5"/>
  <c r="DK190" i="5" s="1"/>
  <c r="BE441" i="5"/>
  <c r="CK441" i="5"/>
  <c r="CK94" i="5"/>
  <c r="BE94" i="5"/>
  <c r="CW760" i="5"/>
  <c r="DJ760" i="5"/>
  <c r="DH645" i="5"/>
  <c r="DK645" i="5" s="1"/>
  <c r="CW17" i="5"/>
  <c r="DJ17" i="5" s="1"/>
  <c r="DH380" i="5"/>
  <c r="DK380" i="5" s="1"/>
  <c r="CW360" i="5"/>
  <c r="DJ360" i="5"/>
  <c r="DH895" i="5"/>
  <c r="DK895" i="5"/>
  <c r="BE869" i="5"/>
  <c r="CK869" i="5"/>
  <c r="BE684" i="5"/>
  <c r="CK684" i="5"/>
  <c r="CW431" i="5"/>
  <c r="DJ431" i="5" s="1"/>
  <c r="CK881" i="5"/>
  <c r="BE881" i="5"/>
  <c r="CW1004" i="5"/>
  <c r="DJ1004" i="5" s="1"/>
  <c r="CK482" i="5"/>
  <c r="BE482" i="5"/>
  <c r="CW746" i="5"/>
  <c r="DJ746" i="5"/>
  <c r="CK360" i="5"/>
  <c r="BE360" i="5"/>
  <c r="CW482" i="5"/>
  <c r="DJ482" i="5" s="1"/>
  <c r="DH669" i="5"/>
  <c r="DK669" i="5" s="1"/>
  <c r="BE336" i="5"/>
  <c r="CK336" i="5"/>
  <c r="CW937" i="5"/>
  <c r="DJ937" i="5"/>
  <c r="CK235" i="5"/>
  <c r="BE235" i="5"/>
  <c r="DH913" i="5"/>
  <c r="DK913" i="5" s="1"/>
  <c r="CW297" i="5"/>
  <c r="DJ297" i="5"/>
  <c r="CW840" i="5"/>
  <c r="DJ840" i="5" s="1"/>
  <c r="CK438" i="5"/>
  <c r="BE438" i="5"/>
  <c r="DH974" i="5"/>
  <c r="DK974" i="5" s="1"/>
  <c r="DH26" i="5"/>
  <c r="DK26" i="5" s="1"/>
  <c r="BE126" i="5"/>
  <c r="CK126" i="5"/>
  <c r="CW939" i="5"/>
  <c r="DJ939" i="5" s="1"/>
  <c r="BE851" i="5"/>
  <c r="CK851" i="5"/>
  <c r="BE310" i="5"/>
  <c r="CK310" i="5"/>
  <c r="CW664" i="5"/>
  <c r="DJ664" i="5" s="1"/>
  <c r="CW419" i="5"/>
  <c r="DJ419" i="5"/>
  <c r="BE744" i="5"/>
  <c r="CK744" i="5"/>
  <c r="CK480" i="5"/>
  <c r="BE480" i="5"/>
  <c r="CW367" i="5"/>
  <c r="DJ367" i="5" s="1"/>
  <c r="BE43" i="5"/>
  <c r="CK43" i="5"/>
  <c r="CW112" i="5"/>
  <c r="DJ112" i="5"/>
  <c r="CW545" i="5"/>
  <c r="DJ545" i="5"/>
  <c r="BE324" i="5"/>
  <c r="CK324" i="5"/>
  <c r="DH141" i="5"/>
  <c r="DK141" i="5" s="1"/>
  <c r="BE329" i="5"/>
  <c r="CK329" i="5"/>
  <c r="CW694" i="5"/>
  <c r="DJ694" i="5"/>
  <c r="DH781" i="5"/>
  <c r="DK781" i="5" s="1"/>
  <c r="BE923" i="5"/>
  <c r="CK923" i="5"/>
  <c r="DH145" i="5"/>
  <c r="DK145" i="5" s="1"/>
  <c r="DH676" i="5"/>
  <c r="DK676" i="5" s="1"/>
  <c r="CW186" i="5"/>
  <c r="DJ186" i="5"/>
  <c r="BE972" i="5"/>
  <c r="CK972" i="5"/>
  <c r="CW500" i="5"/>
  <c r="DJ500" i="5" s="1"/>
  <c r="DH847" i="5"/>
  <c r="DK847" i="5" s="1"/>
  <c r="DH951" i="5"/>
  <c r="DK951" i="5" s="1"/>
  <c r="BE54" i="5"/>
  <c r="CK54" i="5"/>
  <c r="BE696" i="5"/>
  <c r="CK696" i="5"/>
  <c r="CW153" i="5"/>
  <c r="DJ153" i="5"/>
  <c r="CW979" i="5"/>
  <c r="DJ979" i="5"/>
  <c r="CW209" i="5"/>
  <c r="DJ209" i="5"/>
  <c r="DH443" i="5"/>
  <c r="DK443" i="5" s="1"/>
  <c r="BE68" i="5"/>
  <c r="CK68" i="5"/>
  <c r="CK722" i="5"/>
  <c r="BE722" i="5"/>
  <c r="CW176" i="5"/>
  <c r="DJ176" i="5"/>
  <c r="CK651" i="5"/>
  <c r="BE651" i="5"/>
  <c r="DH995" i="5"/>
  <c r="DK995" i="5" s="1"/>
  <c r="CW149" i="5"/>
  <c r="DJ149" i="5" s="1"/>
  <c r="CW322" i="5"/>
  <c r="DJ322" i="5"/>
  <c r="CK655" i="5"/>
  <c r="BE655" i="5"/>
  <c r="CW710" i="5"/>
  <c r="DJ710" i="5" s="1"/>
  <c r="DH364" i="5"/>
  <c r="DK364" i="5" s="1"/>
  <c r="BE56" i="5"/>
  <c r="CK56" i="5"/>
  <c r="BE664" i="5"/>
  <c r="CK664" i="5"/>
  <c r="DH953" i="5"/>
  <c r="DK953" i="5" s="1"/>
  <c r="CW231" i="5"/>
  <c r="DJ231" i="5" s="1"/>
  <c r="CK153" i="5"/>
  <c r="BE153" i="5"/>
  <c r="CK860" i="5"/>
  <c r="BE860" i="5"/>
  <c r="CW526" i="5"/>
  <c r="DJ526" i="5"/>
  <c r="CW795" i="5"/>
  <c r="DJ795" i="5" s="1"/>
  <c r="DH814" i="5"/>
  <c r="DK814" i="5" s="1"/>
  <c r="DH693" i="5"/>
  <c r="DK693" i="5" s="1"/>
  <c r="CW909" i="5"/>
  <c r="DJ909" i="5" s="1"/>
  <c r="DH83" i="5"/>
  <c r="DK83" i="5" s="1"/>
  <c r="DH379" i="5"/>
  <c r="DK379" i="5" s="1"/>
  <c r="CK623" i="5"/>
  <c r="BE623" i="5"/>
  <c r="DH644" i="5"/>
  <c r="DK644" i="5" s="1"/>
  <c r="DH888" i="5"/>
  <c r="DK888" i="5"/>
  <c r="DH176" i="5"/>
  <c r="DK176" i="5"/>
  <c r="DH797" i="5"/>
  <c r="DK797" i="5" s="1"/>
  <c r="DH303" i="5"/>
  <c r="DK303" i="5" s="1"/>
  <c r="DJ288" i="5"/>
  <c r="CW288" i="5"/>
  <c r="DH982" i="5"/>
  <c r="DK982" i="5" s="1"/>
  <c r="BE328" i="5"/>
  <c r="CK328" i="5"/>
  <c r="DH157" i="5"/>
  <c r="DK157" i="5" s="1"/>
  <c r="DH648" i="5"/>
  <c r="DK648" i="5" s="1"/>
  <c r="DH135" i="5"/>
  <c r="DK135" i="5" s="1"/>
  <c r="BE48" i="5"/>
  <c r="CK48" i="5"/>
  <c r="CW793" i="5"/>
  <c r="DJ793" i="5" s="1"/>
  <c r="CW147" i="5"/>
  <c r="DJ147" i="5" s="1"/>
  <c r="BE429" i="5"/>
  <c r="CK429" i="5"/>
  <c r="CK873" i="5"/>
  <c r="BE873" i="5"/>
  <c r="CW340" i="5"/>
  <c r="DJ340" i="5" s="1"/>
  <c r="DH28" i="5"/>
  <c r="DK28" i="5" s="1"/>
  <c r="CK300" i="5"/>
  <c r="BE300" i="5"/>
  <c r="DH570" i="5"/>
  <c r="DK570" i="5" s="1"/>
  <c r="CK155" i="5"/>
  <c r="BE155" i="5"/>
  <c r="CW692" i="5"/>
  <c r="DJ692" i="5"/>
  <c r="CW50" i="5"/>
  <c r="DJ50" i="5" s="1"/>
  <c r="BE933" i="5"/>
  <c r="CK933" i="5"/>
  <c r="CK378" i="5"/>
  <c r="BE378" i="5"/>
  <c r="CW433" i="5"/>
  <c r="DJ433" i="5" s="1"/>
  <c r="CK172" i="5"/>
  <c r="BE172" i="5"/>
  <c r="CW298" i="5"/>
  <c r="DJ298" i="5" s="1"/>
  <c r="BE639" i="5"/>
  <c r="CK639" i="5"/>
  <c r="BE740" i="5"/>
  <c r="CK740" i="5"/>
  <c r="BE905" i="5"/>
  <c r="CK905" i="5"/>
  <c r="CK243" i="5"/>
  <c r="BE243" i="5"/>
  <c r="CW110" i="5"/>
  <c r="DJ110" i="5" s="1"/>
  <c r="CW436" i="5"/>
  <c r="DJ436" i="5" s="1"/>
  <c r="CW807" i="5"/>
  <c r="DJ807" i="5"/>
  <c r="CK978" i="5"/>
  <c r="BE978" i="5"/>
  <c r="DH692" i="5"/>
  <c r="DK692" i="5" s="1"/>
  <c r="CW369" i="5"/>
  <c r="DJ369" i="5" s="1"/>
  <c r="BE445" i="5"/>
  <c r="CK445" i="5"/>
  <c r="CW650" i="5"/>
  <c r="DJ650" i="5" s="1"/>
  <c r="BE512" i="5"/>
  <c r="CK512" i="5"/>
  <c r="CW407" i="5"/>
  <c r="DJ407" i="5" s="1"/>
  <c r="DH589" i="5"/>
  <c r="DK589" i="5" s="1"/>
  <c r="BE915" i="5"/>
  <c r="CK915" i="5"/>
  <c r="DH885" i="5"/>
  <c r="DK885" i="5" s="1"/>
  <c r="CW383" i="5"/>
  <c r="DJ383" i="5" s="1"/>
  <c r="DH325" i="5"/>
  <c r="DK325" i="5" s="1"/>
  <c r="DH174" i="5"/>
  <c r="DK174" i="5" s="1"/>
  <c r="CW531" i="5"/>
  <c r="DJ531" i="5" s="1"/>
  <c r="CK509" i="5"/>
  <c r="BE509" i="5"/>
  <c r="DH686" i="5"/>
  <c r="DK686" i="5" s="1"/>
  <c r="DH467" i="5"/>
  <c r="DK467" i="5"/>
  <c r="DH360" i="5"/>
  <c r="DK360" i="5" s="1"/>
  <c r="DK92" i="5"/>
  <c r="DH92" i="5"/>
  <c r="CK557" i="5"/>
  <c r="BE557" i="5"/>
  <c r="DH300" i="5"/>
  <c r="DK300" i="5" s="1"/>
  <c r="DH878" i="5"/>
  <c r="DK878" i="5"/>
  <c r="DH396" i="5"/>
  <c r="DK396" i="5"/>
  <c r="CW685" i="5"/>
  <c r="DJ685" i="5" s="1"/>
  <c r="CW549" i="5"/>
  <c r="DJ549" i="5" s="1"/>
  <c r="DH509" i="5"/>
  <c r="DK509" i="5"/>
  <c r="CW137" i="5"/>
  <c r="DJ137" i="5"/>
  <c r="DH322" i="5"/>
  <c r="DK322" i="5"/>
  <c r="DH363" i="5"/>
  <c r="DK363" i="5" s="1"/>
  <c r="CW594" i="5"/>
  <c r="DJ594" i="5" s="1"/>
  <c r="DK76" i="5"/>
  <c r="DH76" i="5"/>
  <c r="CK768" i="5"/>
  <c r="BE768" i="5"/>
  <c r="CW754" i="5"/>
  <c r="DJ754" i="5" s="1"/>
  <c r="CW727" i="5"/>
  <c r="DJ727" i="5" s="1"/>
  <c r="CK821" i="5"/>
  <c r="BE821" i="5"/>
  <c r="DH767" i="5"/>
  <c r="DK767" i="5"/>
  <c r="BE770" i="5"/>
  <c r="CK770" i="5"/>
  <c r="CK782" i="5"/>
  <c r="BE782" i="5"/>
  <c r="DH219" i="5"/>
  <c r="DK219" i="5" s="1"/>
  <c r="CW589" i="5"/>
  <c r="DJ589" i="5" s="1"/>
  <c r="BE116" i="5"/>
  <c r="CK116" i="5"/>
  <c r="DH817" i="5"/>
  <c r="DK817" i="5" s="1"/>
  <c r="CW850" i="5"/>
  <c r="DJ850" i="5" s="1"/>
  <c r="DH981" i="5"/>
  <c r="DK981" i="5" s="1"/>
  <c r="DH502" i="5"/>
  <c r="DK502" i="5" s="1"/>
  <c r="CK720" i="5"/>
  <c r="BE720" i="5"/>
  <c r="CK725" i="5"/>
  <c r="BE725" i="5"/>
  <c r="CK224" i="5"/>
  <c r="BE224" i="5"/>
  <c r="CK115" i="5"/>
  <c r="BE115" i="5"/>
  <c r="DH629" i="5"/>
  <c r="DK629" i="5" s="1"/>
  <c r="CK956" i="5"/>
  <c r="BE956" i="5"/>
  <c r="DH740" i="5"/>
  <c r="DK740" i="5" s="1"/>
  <c r="DH121" i="5"/>
  <c r="DK121" i="5" s="1"/>
  <c r="DH752" i="5"/>
  <c r="DK752" i="5" s="1"/>
  <c r="BE55" i="5"/>
  <c r="CK55" i="5"/>
  <c r="CK592" i="5"/>
  <c r="BE592" i="5"/>
  <c r="DH317" i="5"/>
  <c r="DK317" i="5" s="1"/>
  <c r="CW258" i="5"/>
  <c r="DJ258" i="5" s="1"/>
  <c r="BE887" i="5"/>
  <c r="CK887" i="5"/>
  <c r="DH70" i="5"/>
  <c r="DK70" i="5" s="1"/>
  <c r="DK574" i="5"/>
  <c r="DH574" i="5"/>
  <c r="CK149" i="5"/>
  <c r="BE149" i="5"/>
  <c r="CK903" i="5"/>
  <c r="BE903" i="5"/>
  <c r="DH729" i="5"/>
  <c r="DK729" i="5" s="1"/>
  <c r="DH948" i="5"/>
  <c r="DK948" i="5"/>
  <c r="DH215" i="5"/>
  <c r="DK215" i="5"/>
  <c r="DH217" i="5"/>
  <c r="DK217" i="5" s="1"/>
  <c r="DH200" i="5"/>
  <c r="DK200" i="5" s="1"/>
  <c r="CK231" i="5"/>
  <c r="BE231" i="5"/>
  <c r="CW955" i="5"/>
  <c r="DJ955" i="5" s="1"/>
  <c r="CW987" i="5"/>
  <c r="DJ987" i="5" s="1"/>
  <c r="BE608" i="5"/>
  <c r="CK608" i="5"/>
  <c r="DK155" i="5"/>
  <c r="DH155" i="5"/>
  <c r="CW354" i="5"/>
  <c r="DJ354" i="5" s="1"/>
  <c r="DH546" i="5"/>
  <c r="DK546" i="5" s="1"/>
  <c r="CW478" i="5"/>
  <c r="DJ478" i="5"/>
  <c r="DH144" i="5"/>
  <c r="DK144" i="5"/>
  <c r="DH386" i="5"/>
  <c r="DK386" i="5" s="1"/>
  <c r="CK205" i="5"/>
  <c r="BE205" i="5"/>
  <c r="CW844" i="5"/>
  <c r="DJ844" i="5" s="1"/>
  <c r="CW426" i="5"/>
  <c r="DJ426" i="5" s="1"/>
  <c r="CK248" i="5"/>
  <c r="BE248" i="5"/>
  <c r="CK317" i="5"/>
  <c r="BE317" i="5"/>
  <c r="CW913" i="5"/>
  <c r="DJ913" i="5" s="1"/>
  <c r="CK430" i="5"/>
  <c r="BE430" i="5"/>
  <c r="CW100" i="5"/>
  <c r="DJ100" i="5" s="1"/>
  <c r="CW742" i="5"/>
  <c r="DJ742" i="5" s="1"/>
  <c r="CW731" i="5"/>
  <c r="DJ731" i="5" s="1"/>
  <c r="DH779" i="5"/>
  <c r="DK779" i="5" s="1"/>
  <c r="DH143" i="5"/>
  <c r="DK143" i="5" s="1"/>
  <c r="DH159" i="5"/>
  <c r="DK159" i="5" s="1"/>
  <c r="DH161" i="5"/>
  <c r="DK161" i="5" s="1"/>
  <c r="DH151" i="5"/>
  <c r="DK151" i="5" s="1"/>
  <c r="BE114" i="5"/>
  <c r="CK114" i="5"/>
  <c r="CW188" i="5"/>
  <c r="DJ188" i="5" s="1"/>
  <c r="CW895" i="5"/>
  <c r="DJ895" i="5" s="1"/>
  <c r="CK595" i="5"/>
  <c r="BE595" i="5"/>
  <c r="CK820" i="5"/>
  <c r="BE820" i="5"/>
  <c r="CW688" i="5"/>
  <c r="DJ688" i="5" s="1"/>
  <c r="DH278" i="5"/>
  <c r="DK278" i="5" s="1"/>
  <c r="BE705" i="5"/>
  <c r="CK705" i="5"/>
  <c r="BE929" i="5"/>
  <c r="CK929" i="5"/>
  <c r="DK677" i="5"/>
  <c r="DH677" i="5"/>
  <c r="CK559" i="5"/>
  <c r="BE559" i="5"/>
  <c r="BE20" i="5"/>
  <c r="CK20" i="5"/>
  <c r="CW157" i="5"/>
  <c r="DJ157" i="5" s="1"/>
  <c r="DH665" i="5"/>
  <c r="DK665" i="5" s="1"/>
  <c r="CK465" i="5"/>
  <c r="BE465" i="5"/>
  <c r="BE346" i="5"/>
  <c r="CK346" i="5"/>
  <c r="BE797" i="5"/>
  <c r="CK797" i="5"/>
  <c r="DH761" i="5"/>
  <c r="DK761" i="5" s="1"/>
  <c r="DH671" i="5"/>
  <c r="DK671" i="5" s="1"/>
  <c r="DH663" i="5"/>
  <c r="DK663" i="5" s="1"/>
  <c r="CW516" i="5"/>
  <c r="DJ516" i="5" s="1"/>
  <c r="DK362" i="5"/>
  <c r="DH362" i="5"/>
  <c r="DH384" i="5"/>
  <c r="DK384" i="5" s="1"/>
  <c r="CW70" i="5"/>
  <c r="DJ70" i="5" s="1"/>
  <c r="CW929" i="5"/>
  <c r="DJ929" i="5" s="1"/>
  <c r="BE811" i="5"/>
  <c r="CK811" i="5"/>
  <c r="DH454" i="5"/>
  <c r="DK454" i="5" s="1"/>
  <c r="CW290" i="5"/>
  <c r="DJ290" i="5" s="1"/>
  <c r="DH911" i="5"/>
  <c r="DK911" i="5" s="1"/>
  <c r="CW925" i="5"/>
  <c r="DJ925" i="5" s="1"/>
  <c r="BE594" i="5"/>
  <c r="CK594" i="5"/>
  <c r="CW935" i="5"/>
  <c r="DJ935" i="5" s="1"/>
  <c r="CK309" i="5"/>
  <c r="BE309" i="5"/>
  <c r="CW537" i="5"/>
  <c r="DJ537" i="5" s="1"/>
  <c r="CW931" i="5"/>
  <c r="DJ931" i="5" s="1"/>
  <c r="CW644" i="5"/>
  <c r="DJ644" i="5" s="1"/>
  <c r="CW553" i="5"/>
  <c r="DJ553" i="5" s="1"/>
  <c r="CW445" i="5"/>
  <c r="DJ445" i="5" s="1"/>
  <c r="BE340" i="5"/>
  <c r="CK340" i="5"/>
  <c r="CW221" i="5"/>
  <c r="DJ221" i="5" s="1"/>
  <c r="CW744" i="5"/>
  <c r="DJ744" i="5"/>
  <c r="CW474" i="5"/>
  <c r="DJ474" i="5" s="1"/>
  <c r="CK878" i="5"/>
  <c r="BE878" i="5"/>
  <c r="BE802" i="5"/>
  <c r="CK802" i="5"/>
  <c r="CK862" i="5"/>
  <c r="BE862" i="5"/>
  <c r="BE251" i="5"/>
  <c r="CK251" i="5"/>
  <c r="BE104" i="5"/>
  <c r="CK104" i="5"/>
  <c r="CK629" i="5"/>
  <c r="BE629" i="5"/>
  <c r="DH142" i="5"/>
  <c r="DK142" i="5"/>
  <c r="BE748" i="5"/>
  <c r="CK748" i="5"/>
  <c r="DH129" i="5"/>
  <c r="DK129" i="5" s="1"/>
  <c r="CW613" i="5"/>
  <c r="DJ613" i="5" s="1"/>
  <c r="CK739" i="5"/>
  <c r="BE739" i="5"/>
  <c r="DH934" i="5"/>
  <c r="DK934" i="5" s="1"/>
  <c r="DH840" i="5"/>
  <c r="DK840" i="5" s="1"/>
  <c r="DH326" i="5"/>
  <c r="DK326" i="5"/>
  <c r="CW626" i="5"/>
  <c r="DJ626" i="5" s="1"/>
  <c r="CW337" i="5"/>
  <c r="DJ337" i="5" s="1"/>
  <c r="CW255" i="5"/>
  <c r="DJ255" i="5"/>
  <c r="CW428" i="5"/>
  <c r="DJ428" i="5" s="1"/>
  <c r="DH746" i="5"/>
  <c r="DK746" i="5" s="1"/>
  <c r="CW464" i="5"/>
  <c r="DJ464" i="5" s="1"/>
  <c r="DH393" i="5"/>
  <c r="DK393" i="5" s="1"/>
  <c r="CK767" i="5"/>
  <c r="BE767" i="5"/>
  <c r="DH399" i="5"/>
  <c r="DK399" i="5" s="1"/>
  <c r="DH826" i="5"/>
  <c r="DK826" i="5"/>
  <c r="CK538" i="5"/>
  <c r="BE538" i="5"/>
  <c r="BE464" i="5"/>
  <c r="CK464" i="5"/>
  <c r="CK562" i="5"/>
  <c r="BE562" i="5"/>
  <c r="CW808" i="5"/>
  <c r="DJ808" i="5" s="1"/>
  <c r="CW897" i="5"/>
  <c r="DJ897" i="5" s="1"/>
  <c r="CW212" i="5"/>
  <c r="DJ212" i="5" s="1"/>
  <c r="BE47" i="5"/>
  <c r="CK47" i="5"/>
  <c r="DH994" i="5"/>
  <c r="DK994" i="5" s="1"/>
  <c r="DH462" i="5"/>
  <c r="DK462" i="5" s="1"/>
  <c r="DH246" i="5"/>
  <c r="DK246" i="5" s="1"/>
  <c r="CW567" i="5"/>
  <c r="DJ567" i="5"/>
  <c r="DH314" i="5"/>
  <c r="DK314" i="5"/>
  <c r="DH284" i="5"/>
  <c r="DK284" i="5"/>
  <c r="DH183" i="5"/>
  <c r="DK183" i="5"/>
  <c r="DH67" i="5"/>
  <c r="DK67" i="5" s="1"/>
  <c r="DK27" i="5"/>
  <c r="DH27" i="5"/>
  <c r="CW621" i="5"/>
  <c r="DJ621" i="5" s="1"/>
  <c r="BE345" i="5"/>
  <c r="CK345" i="5"/>
  <c r="DH860" i="5"/>
  <c r="DK860" i="5"/>
  <c r="CK1012" i="5"/>
  <c r="BE1012" i="5"/>
  <c r="DH85" i="5"/>
  <c r="DK85" i="5" s="1"/>
  <c r="CK487" i="5"/>
  <c r="BE487" i="5"/>
  <c r="BE454" i="5"/>
  <c r="CK454" i="5"/>
  <c r="CK515" i="5"/>
  <c r="BE515" i="5"/>
  <c r="DH866" i="5"/>
  <c r="DK866" i="5"/>
  <c r="DH628" i="5"/>
  <c r="DK628" i="5" s="1"/>
  <c r="DH625" i="5"/>
  <c r="DK625" i="5" s="1"/>
  <c r="CW167" i="5"/>
  <c r="DJ167" i="5" s="1"/>
  <c r="DH53" i="5"/>
  <c r="DK53" i="5" s="1"/>
  <c r="CW992" i="5"/>
  <c r="DJ992" i="5" s="1"/>
  <c r="CW347" i="5"/>
  <c r="DJ347" i="5" s="1"/>
  <c r="CW335" i="5"/>
  <c r="DJ335" i="5" s="1"/>
  <c r="DH615" i="5"/>
  <c r="DK615" i="5"/>
  <c r="CW715" i="5"/>
  <c r="DJ715" i="5" s="1"/>
  <c r="CW1005" i="5"/>
  <c r="DJ1005" i="5"/>
  <c r="CK711" i="5"/>
  <c r="BE711" i="5"/>
  <c r="DH383" i="5"/>
  <c r="DK383" i="5" s="1"/>
  <c r="DH361" i="5"/>
  <c r="DK361" i="5" s="1"/>
  <c r="DH999" i="5"/>
  <c r="DK999" i="5" s="1"/>
  <c r="CK1013" i="5"/>
  <c r="BE1013" i="5"/>
  <c r="CK653" i="5"/>
  <c r="BE653" i="5"/>
  <c r="CW670" i="5"/>
  <c r="DJ670" i="5"/>
  <c r="CW134" i="5"/>
  <c r="DJ134" i="5" s="1"/>
  <c r="CW177" i="5"/>
  <c r="DJ177" i="5" s="1"/>
  <c r="CK980" i="5"/>
  <c r="BE980" i="5"/>
  <c r="CK776" i="5"/>
  <c r="BE776" i="5"/>
  <c r="CK458" i="5"/>
  <c r="BE458" i="5"/>
  <c r="BE977" i="5"/>
  <c r="CK977" i="5"/>
  <c r="CK228" i="5"/>
  <c r="BE228" i="5"/>
  <c r="CK548" i="5"/>
  <c r="BE548" i="5"/>
  <c r="CK127" i="5"/>
  <c r="BE127" i="5"/>
  <c r="DJ385" i="5"/>
  <c r="CW385" i="5"/>
  <c r="BE272" i="5"/>
  <c r="CK272" i="5"/>
  <c r="CK164" i="5"/>
  <c r="BE164" i="5"/>
  <c r="DH51" i="5"/>
  <c r="DK51" i="5" s="1"/>
  <c r="CW660" i="5"/>
  <c r="DJ660" i="5"/>
  <c r="DH704" i="5"/>
  <c r="DK704" i="5"/>
  <c r="DH90" i="5"/>
  <c r="DK90" i="5" s="1"/>
  <c r="CW507" i="5"/>
  <c r="DJ507" i="5" s="1"/>
  <c r="BE598" i="5"/>
  <c r="CK598" i="5"/>
  <c r="DH29" i="5"/>
  <c r="DK29" i="5" s="1"/>
  <c r="CW505" i="5"/>
  <c r="DJ505" i="5" s="1"/>
  <c r="DH698" i="5"/>
  <c r="DK698" i="5" s="1"/>
  <c r="DK459" i="5"/>
  <c r="DH459" i="5"/>
  <c r="CW399" i="5"/>
  <c r="DJ399" i="5" s="1"/>
  <c r="CK926" i="5"/>
  <c r="BE926" i="5"/>
  <c r="CK635" i="5"/>
  <c r="BE635" i="5"/>
  <c r="CW299" i="5"/>
  <c r="DJ299" i="5" s="1"/>
  <c r="CK894" i="5"/>
  <c r="BE894" i="5"/>
  <c r="BE455" i="5"/>
  <c r="CK455" i="5"/>
  <c r="CK928" i="5"/>
  <c r="BE928" i="5"/>
  <c r="CW422" i="5"/>
  <c r="DJ422" i="5" s="1"/>
  <c r="DH35" i="5"/>
  <c r="DK35" i="5" s="1"/>
  <c r="CK574" i="5"/>
  <c r="BE574" i="5"/>
  <c r="CK814" i="5"/>
  <c r="BE814" i="5"/>
  <c r="DH613" i="5"/>
  <c r="DK613" i="5" s="1"/>
  <c r="CK470" i="5"/>
  <c r="BE470" i="5"/>
  <c r="CW301" i="5"/>
  <c r="DJ301" i="5"/>
  <c r="CW741" i="5"/>
  <c r="DJ741" i="5" s="1"/>
  <c r="CW880" i="5"/>
  <c r="DJ880" i="5" s="1"/>
  <c r="DH170" i="5"/>
  <c r="DK170" i="5"/>
  <c r="DH430" i="5"/>
  <c r="DK430" i="5" s="1"/>
  <c r="CW780" i="5"/>
  <c r="DJ780" i="5"/>
  <c r="CK882" i="5"/>
  <c r="BE882" i="5"/>
  <c r="DH222" i="5"/>
  <c r="DK222" i="5"/>
  <c r="BE717" i="5"/>
  <c r="CK717" i="5"/>
  <c r="DH736" i="5"/>
  <c r="DK736" i="5"/>
  <c r="DH438" i="5"/>
  <c r="DK438" i="5" s="1"/>
  <c r="CK136" i="5"/>
  <c r="BE136" i="5"/>
  <c r="DH451" i="5"/>
  <c r="DK451" i="5" s="1"/>
  <c r="CK955" i="5"/>
  <c r="BE955" i="5"/>
  <c r="DH554" i="5"/>
  <c r="DK554" i="5" s="1"/>
  <c r="CK890" i="5"/>
  <c r="BE890" i="5"/>
  <c r="CW361" i="5"/>
  <c r="DJ361" i="5" s="1"/>
  <c r="DH774" i="5"/>
  <c r="DK774" i="5" s="1"/>
  <c r="DH73" i="5"/>
  <c r="DK73" i="5" s="1"/>
  <c r="CW602" i="5"/>
  <c r="DJ602" i="5" s="1"/>
  <c r="DH311" i="5"/>
  <c r="DK311" i="5" s="1"/>
  <c r="DH881" i="5"/>
  <c r="DK881" i="5" s="1"/>
  <c r="CK125" i="5"/>
  <c r="BE125" i="5"/>
  <c r="DH168" i="5"/>
  <c r="DK168" i="5"/>
  <c r="CK898" i="5"/>
  <c r="BE898" i="5"/>
  <c r="DH496" i="5"/>
  <c r="DK496" i="5" s="1"/>
  <c r="CK876" i="5"/>
  <c r="BE876" i="5"/>
  <c r="CW69" i="5"/>
  <c r="DJ69" i="5" s="1"/>
  <c r="CW479" i="5"/>
  <c r="DJ479" i="5" s="1"/>
  <c r="DH816" i="5"/>
  <c r="DK816" i="5"/>
  <c r="BE280" i="5"/>
  <c r="CK280" i="5"/>
  <c r="BE610" i="5"/>
  <c r="CK610" i="5"/>
  <c r="CW588" i="5"/>
  <c r="DJ588" i="5"/>
  <c r="CK969" i="5"/>
  <c r="BE969" i="5"/>
  <c r="DH299" i="5"/>
  <c r="DK299" i="5" s="1"/>
  <c r="BE415" i="5"/>
  <c r="CK415" i="5"/>
  <c r="CK393" i="5"/>
  <c r="BE393" i="5"/>
  <c r="CW835" i="5"/>
  <c r="DJ835" i="5" s="1"/>
  <c r="CW558" i="5"/>
  <c r="DJ558" i="5" s="1"/>
  <c r="DH120" i="5"/>
  <c r="DK120" i="5" s="1"/>
  <c r="DK480" i="5"/>
  <c r="DH480" i="5"/>
  <c r="CW473" i="5"/>
  <c r="DJ473" i="5" s="1"/>
  <c r="DH253" i="5"/>
  <c r="DK253" i="5"/>
  <c r="DH1003" i="5"/>
  <c r="DK1003" i="5"/>
  <c r="CW751" i="5"/>
  <c r="DJ751" i="5" s="1"/>
  <c r="B73" i="3"/>
  <c r="M66" i="3"/>
  <c r="M68" i="3" s="1"/>
  <c r="M70" i="3" s="1"/>
  <c r="CK249" i="5"/>
  <c r="BE249" i="5"/>
  <c r="DH272" i="5"/>
  <c r="DK272" i="5" s="1"/>
  <c r="BE1002" i="5"/>
  <c r="CK1002" i="5"/>
  <c r="DH204" i="5"/>
  <c r="DK204" i="5"/>
  <c r="CW577" i="5"/>
  <c r="DJ577" i="5" s="1"/>
  <c r="DH411" i="5"/>
  <c r="DK411" i="5" s="1"/>
  <c r="CK173" i="5"/>
  <c r="BE173" i="5"/>
  <c r="DJ554" i="5"/>
  <c r="CW554" i="5"/>
  <c r="DH94" i="5"/>
  <c r="DK94" i="5" s="1"/>
  <c r="CW896" i="5"/>
  <c r="DJ896" i="5" s="1"/>
  <c r="DH961" i="5"/>
  <c r="DK961" i="5" s="1"/>
  <c r="DH926" i="5"/>
  <c r="DK926" i="5"/>
  <c r="DH942" i="5"/>
  <c r="DK942" i="5" s="1"/>
  <c r="BE586" i="5"/>
  <c r="CK586" i="5"/>
  <c r="CW111" i="5"/>
  <c r="DJ111" i="5" s="1"/>
  <c r="DH748" i="5"/>
  <c r="DK748" i="5" s="1"/>
  <c r="BE450" i="5"/>
  <c r="CK450" i="5"/>
  <c r="CW525" i="5"/>
  <c r="DJ525" i="5" s="1"/>
  <c r="DJ391" i="5"/>
  <c r="CW391" i="5"/>
  <c r="BE350" i="5"/>
  <c r="CK350" i="5"/>
  <c r="DH958" i="5"/>
  <c r="DK958" i="5"/>
  <c r="CW279" i="5"/>
  <c r="DJ279" i="5" s="1"/>
  <c r="DH473" i="5"/>
  <c r="DK473" i="5" s="1"/>
  <c r="DH821" i="5"/>
  <c r="DK821" i="5" s="1"/>
  <c r="BE297" i="5"/>
  <c r="CK297" i="5"/>
  <c r="CW817" i="5"/>
  <c r="DJ817" i="5" s="1"/>
  <c r="CW948" i="5"/>
  <c r="DJ948" i="5" s="1"/>
  <c r="CK381" i="5"/>
  <c r="BE381" i="5"/>
  <c r="CW733" i="5"/>
  <c r="DJ733" i="5" s="1"/>
  <c r="DH228" i="5"/>
  <c r="DK228" i="5"/>
  <c r="DH641" i="5"/>
  <c r="DK641" i="5" s="1"/>
  <c r="DH634" i="5"/>
  <c r="DK634" i="5" s="1"/>
  <c r="CW140" i="5"/>
  <c r="DJ140" i="5"/>
  <c r="CW196" i="5"/>
  <c r="DJ196" i="5" s="1"/>
  <c r="CK871" i="5"/>
  <c r="BE871" i="5"/>
  <c r="BE460" i="5"/>
  <c r="CK460" i="5"/>
  <c r="DH226" i="5"/>
  <c r="DK226" i="5" s="1"/>
  <c r="CW1007" i="5"/>
  <c r="DJ1007" i="5" s="1"/>
  <c r="CW271" i="5"/>
  <c r="DJ271" i="5" s="1"/>
  <c r="CW491" i="5"/>
  <c r="DJ491" i="5" s="1"/>
  <c r="BE459" i="5"/>
  <c r="CK459" i="5"/>
  <c r="CW920" i="5"/>
  <c r="DJ920" i="5" s="1"/>
  <c r="DJ999" i="5"/>
  <c r="CW999" i="5"/>
  <c r="DJ734" i="5"/>
  <c r="CW734" i="5"/>
  <c r="CW637" i="5"/>
  <c r="DJ637" i="5"/>
  <c r="DH631" i="5"/>
  <c r="DK631" i="5" s="1"/>
  <c r="CK737" i="5"/>
  <c r="BE737" i="5"/>
  <c r="CK560" i="5"/>
  <c r="BE560" i="5"/>
  <c r="CW130" i="5"/>
  <c r="DJ130" i="5" s="1"/>
  <c r="CW767" i="5"/>
  <c r="DJ767" i="5" s="1"/>
  <c r="CW204" i="5"/>
  <c r="DJ204" i="5" s="1"/>
  <c r="CK721" i="5"/>
  <c r="BE721" i="5"/>
  <c r="DJ677" i="5"/>
  <c r="CW677" i="5"/>
  <c r="CK523" i="5"/>
  <c r="BE523" i="5"/>
  <c r="DH882" i="5"/>
  <c r="DK882" i="5" s="1"/>
  <c r="DH256" i="5"/>
  <c r="DK256" i="5" s="1"/>
  <c r="CK677" i="5"/>
  <c r="BE677" i="5"/>
  <c r="CK575" i="5"/>
  <c r="BE575" i="5"/>
  <c r="CW765" i="5"/>
  <c r="DJ765" i="5" s="1"/>
  <c r="CW894" i="5"/>
  <c r="DJ894" i="5" s="1"/>
  <c r="CK751" i="5"/>
  <c r="BE751" i="5"/>
  <c r="CW667" i="5"/>
  <c r="DJ667" i="5" s="1"/>
  <c r="CW578" i="5"/>
  <c r="DJ578" i="5" s="1"/>
  <c r="CK119" i="5"/>
  <c r="BE119" i="5"/>
  <c r="DJ779" i="5"/>
  <c r="CW779" i="5"/>
  <c r="CW884" i="5"/>
  <c r="DJ884" i="5"/>
  <c r="CW672" i="5"/>
  <c r="DJ672" i="5" s="1"/>
  <c r="DH444" i="5"/>
  <c r="DK444" i="5" s="1"/>
  <c r="DH1007" i="5"/>
  <c r="DK1007" i="5" s="1"/>
  <c r="DH343" i="5"/>
  <c r="DK343" i="5" s="1"/>
  <c r="CK850" i="5"/>
  <c r="BE850" i="5"/>
  <c r="DH802" i="5"/>
  <c r="DK802" i="5"/>
  <c r="DH829" i="5"/>
  <c r="DK829" i="5" s="1"/>
  <c r="BE924" i="5"/>
  <c r="CK924" i="5"/>
  <c r="CK906" i="5"/>
  <c r="BE906" i="5"/>
  <c r="DH330" i="5"/>
  <c r="DK330" i="5"/>
  <c r="CK148" i="5"/>
  <c r="BE148" i="5"/>
  <c r="DH513" i="5"/>
  <c r="DK513" i="5" s="1"/>
  <c r="DK498" i="5"/>
  <c r="DH498" i="5"/>
  <c r="DH331" i="5"/>
  <c r="DK331" i="5" s="1"/>
  <c r="BE284" i="5"/>
  <c r="CK284" i="5"/>
  <c r="DH437" i="5"/>
  <c r="DK437" i="5" s="1"/>
  <c r="DH58" i="5"/>
  <c r="DK58" i="5" s="1"/>
  <c r="CW502" i="5"/>
  <c r="DJ502" i="5"/>
  <c r="CK883" i="5"/>
  <c r="BE883" i="5"/>
  <c r="DH750" i="5"/>
  <c r="DK750" i="5" s="1"/>
  <c r="CW617" i="5"/>
  <c r="DJ617" i="5"/>
  <c r="CW903" i="5"/>
  <c r="DJ903" i="5" s="1"/>
  <c r="DH156" i="5"/>
  <c r="DK156" i="5" s="1"/>
  <c r="BE500" i="5"/>
  <c r="CK500" i="5"/>
  <c r="DH683" i="5"/>
  <c r="DK683" i="5" s="1"/>
  <c r="CW141" i="5"/>
  <c r="DJ141" i="5" s="1"/>
  <c r="BE492" i="5"/>
  <c r="CK492" i="5"/>
  <c r="BE18" i="5"/>
  <c r="CK18" i="5"/>
  <c r="DK689" i="5"/>
  <c r="DH689" i="5"/>
  <c r="DH202" i="5"/>
  <c r="DK202" i="5"/>
  <c r="BE941" i="5"/>
  <c r="CK941" i="5"/>
  <c r="BE461" i="5"/>
  <c r="CK461" i="5"/>
  <c r="BE52" i="5"/>
  <c r="CK52" i="5"/>
  <c r="CW995" i="5"/>
  <c r="DJ995" i="5" s="1"/>
  <c r="BE417" i="5"/>
  <c r="CK417" i="5"/>
  <c r="DH892" i="5"/>
  <c r="DK892" i="5"/>
  <c r="BE240" i="5"/>
  <c r="CK240" i="5"/>
  <c r="CW480" i="5"/>
  <c r="DJ480" i="5" s="1"/>
  <c r="DH578" i="5"/>
  <c r="DK578" i="5" s="1"/>
  <c r="BE191" i="5"/>
  <c r="CK191" i="5"/>
  <c r="BE288" i="5"/>
  <c r="CK288" i="5"/>
  <c r="CW304" i="5"/>
  <c r="DJ304" i="5"/>
  <c r="DH923" i="5"/>
  <c r="DK923" i="5" s="1"/>
  <c r="BE102" i="5"/>
  <c r="CK102" i="5"/>
  <c r="DH489" i="5"/>
  <c r="DK489" i="5" s="1"/>
  <c r="DH962" i="5"/>
  <c r="DK962" i="5" s="1"/>
  <c r="CK86" i="5"/>
  <c r="BE86" i="5"/>
  <c r="CK486" i="5"/>
  <c r="BE486" i="5"/>
  <c r="CK192" i="5"/>
  <c r="BE192" i="5"/>
  <c r="CW178" i="5"/>
  <c r="DJ178" i="5" s="1"/>
  <c r="CK831" i="5"/>
  <c r="BE831" i="5"/>
  <c r="DH988" i="5"/>
  <c r="DK988" i="5" s="1"/>
  <c r="DJ424" i="5"/>
  <c r="CW424" i="5"/>
  <c r="DH162" i="5"/>
  <c r="DK162" i="5"/>
  <c r="DK933" i="5"/>
  <c r="DH933" i="5"/>
  <c r="BE855" i="5"/>
  <c r="CK855" i="5"/>
  <c r="CW191" i="5"/>
  <c r="DJ191" i="5" s="1"/>
  <c r="BE935" i="5"/>
  <c r="CK935" i="5"/>
  <c r="BE79" i="5"/>
  <c r="CK79" i="5"/>
  <c r="CK625" i="5"/>
  <c r="BE625" i="5"/>
  <c r="CW797" i="5"/>
  <c r="DJ797" i="5" s="1"/>
  <c r="CW291" i="5"/>
  <c r="DJ291" i="5" s="1"/>
  <c r="CK599" i="5"/>
  <c r="BE599" i="5"/>
  <c r="DH191" i="5"/>
  <c r="DK191" i="5"/>
  <c r="BE647" i="5"/>
  <c r="CK647" i="5"/>
  <c r="BE443" i="5"/>
  <c r="CK443" i="5"/>
  <c r="DH894" i="5"/>
  <c r="DK894" i="5" s="1"/>
  <c r="CK730" i="5"/>
  <c r="BE730" i="5"/>
  <c r="CW92" i="5"/>
  <c r="DJ92" i="5" s="1"/>
  <c r="DH223" i="5"/>
  <c r="DK223" i="5" s="1"/>
  <c r="DK964" i="5"/>
  <c r="DH964" i="5"/>
  <c r="CW960" i="5"/>
  <c r="DJ960" i="5" s="1"/>
  <c r="DH216" i="5"/>
  <c r="DK216" i="5" s="1"/>
  <c r="BE392" i="5"/>
  <c r="CK392" i="5"/>
  <c r="CW605" i="5"/>
  <c r="DJ605" i="5"/>
  <c r="DH680" i="5"/>
  <c r="DK680" i="5" s="1"/>
  <c r="CK137" i="5"/>
  <c r="BE137" i="5"/>
  <c r="CW44" i="5"/>
  <c r="DJ44" i="5" s="1"/>
  <c r="DH18" i="5"/>
  <c r="DK18" i="5" s="1"/>
  <c r="DK516" i="5"/>
  <c r="DH516" i="5"/>
  <c r="DH340" i="5"/>
  <c r="DK340" i="5" s="1"/>
  <c r="DH743" i="5"/>
  <c r="DK743" i="5" s="1"/>
  <c r="DH1004" i="5"/>
  <c r="DK1004" i="5" s="1"/>
  <c r="CW928" i="5"/>
  <c r="DJ928" i="5" s="1"/>
  <c r="CW417" i="5"/>
  <c r="DJ417" i="5" s="1"/>
  <c r="DH849" i="5"/>
  <c r="DK849" i="5" s="1"/>
  <c r="DH833" i="5"/>
  <c r="DK833" i="5" s="1"/>
  <c r="DH348" i="5"/>
  <c r="DK348" i="5" s="1"/>
  <c r="BE106" i="5"/>
  <c r="CK106" i="5"/>
  <c r="CW492" i="5"/>
  <c r="DJ492" i="5" s="1"/>
  <c r="BE51" i="5"/>
  <c r="CK51" i="5"/>
  <c r="CW316" i="5"/>
  <c r="DJ316" i="5" s="1"/>
  <c r="BE25" i="5"/>
  <c r="CK25" i="5"/>
  <c r="CW967" i="5"/>
  <c r="DJ967" i="5" s="1"/>
  <c r="CK377" i="5"/>
  <c r="BE377" i="5"/>
  <c r="BE435" i="5"/>
  <c r="CK435" i="5"/>
  <c r="BE795" i="5"/>
  <c r="CK795" i="5"/>
  <c r="DH646" i="5"/>
  <c r="DK646" i="5" s="1"/>
  <c r="DH220" i="5"/>
  <c r="DK220" i="5" s="1"/>
  <c r="CW118" i="5"/>
  <c r="DJ118" i="5"/>
  <c r="CW120" i="5"/>
  <c r="DJ120" i="5" s="1"/>
  <c r="DH806" i="5"/>
  <c r="DK806" i="5" s="1"/>
  <c r="DJ246" i="5"/>
  <c r="CW246" i="5"/>
  <c r="CW168" i="5"/>
  <c r="DJ168" i="5" s="1"/>
  <c r="DH713" i="5"/>
  <c r="DK713" i="5" s="1"/>
  <c r="DH993" i="5"/>
  <c r="DK993" i="5" s="1"/>
  <c r="BE76" i="5"/>
  <c r="CK76" i="5"/>
  <c r="CW225" i="5"/>
  <c r="DJ225" i="5" s="1"/>
  <c r="DH755" i="5"/>
  <c r="DK755" i="5" s="1"/>
  <c r="CW427" i="5"/>
  <c r="DJ427" i="5" s="1"/>
  <c r="CW766" i="5"/>
  <c r="DJ766" i="5" s="1"/>
  <c r="DH952" i="5"/>
  <c r="DK952" i="5" s="1"/>
  <c r="CW338" i="5"/>
  <c r="DJ338" i="5" s="1"/>
  <c r="CW656" i="5"/>
  <c r="DJ656" i="5" s="1"/>
  <c r="DH427" i="5"/>
  <c r="DK427" i="5" s="1"/>
  <c r="CW639" i="5"/>
  <c r="DJ639" i="5" s="1"/>
  <c r="CW31" i="5"/>
  <c r="DJ31" i="5" s="1"/>
  <c r="DH778" i="5"/>
  <c r="DK778" i="5" s="1"/>
  <c r="CW240" i="5"/>
  <c r="DJ240" i="5" s="1"/>
  <c r="DH375" i="5"/>
  <c r="DK375" i="5" s="1"/>
  <c r="DJ219" i="5"/>
  <c r="CW219" i="5"/>
  <c r="DJ524" i="5"/>
  <c r="CW524" i="5"/>
  <c r="CW161" i="5"/>
  <c r="DJ161" i="5"/>
  <c r="DH666" i="5"/>
  <c r="DK666" i="5" s="1"/>
  <c r="DH785" i="5"/>
  <c r="DK785" i="5" s="1"/>
  <c r="CW985" i="5"/>
  <c r="DJ985" i="5" s="1"/>
  <c r="BE433" i="5"/>
  <c r="CK433" i="5"/>
  <c r="DK60" i="5"/>
  <c r="DH60" i="5"/>
  <c r="DH180" i="5"/>
  <c r="DK180" i="5"/>
  <c r="DH189" i="5"/>
  <c r="DK189" i="5" s="1"/>
  <c r="CW709" i="5"/>
  <c r="DJ709" i="5" s="1"/>
  <c r="CW848" i="5"/>
  <c r="DJ848" i="5"/>
  <c r="BE93" i="5"/>
  <c r="CK93" i="5"/>
  <c r="DH657" i="5"/>
  <c r="DK657" i="5" s="1"/>
  <c r="CW873" i="5"/>
  <c r="DJ873" i="5"/>
  <c r="DH688" i="5"/>
  <c r="DK688" i="5" s="1"/>
  <c r="CK621" i="5"/>
  <c r="BE621" i="5"/>
  <c r="DH712" i="5"/>
  <c r="DK712" i="5" s="1"/>
  <c r="CW324" i="5"/>
  <c r="DJ324" i="5" s="1"/>
  <c r="CK812" i="5"/>
  <c r="BE812" i="5"/>
  <c r="BE796" i="5"/>
  <c r="CK796" i="5"/>
  <c r="DH95" i="5"/>
  <c r="DK95" i="5" s="1"/>
  <c r="CK932" i="5"/>
  <c r="BE932" i="5"/>
  <c r="CK627" i="5"/>
  <c r="BE627" i="5"/>
  <c r="CK186" i="5"/>
  <c r="BE186" i="5"/>
  <c r="BE29" i="5"/>
  <c r="CK29" i="5"/>
  <c r="CW823" i="5"/>
  <c r="DJ823" i="5" s="1"/>
  <c r="BE118" i="5"/>
  <c r="CK118" i="5"/>
  <c r="CW457" i="5"/>
  <c r="DJ457" i="5" s="1"/>
  <c r="DH959" i="5"/>
  <c r="DK959" i="5" s="1"/>
  <c r="BE30" i="5"/>
  <c r="CK30" i="5"/>
  <c r="CW857" i="5"/>
  <c r="DJ857" i="5" s="1"/>
  <c r="DH334" i="5"/>
  <c r="DK334" i="5" s="1"/>
  <c r="BE413" i="5"/>
  <c r="CK413" i="5"/>
  <c r="CW801" i="5"/>
  <c r="DJ801" i="5" s="1"/>
  <c r="DH186" i="5"/>
  <c r="DK186" i="5"/>
  <c r="BE754" i="5"/>
  <c r="CK754" i="5"/>
  <c r="BE70" i="5"/>
  <c r="CK70" i="5"/>
  <c r="CW609" i="5"/>
  <c r="DJ609" i="5"/>
  <c r="CK645" i="5"/>
  <c r="BE645" i="5"/>
  <c r="BE179" i="5"/>
  <c r="CK179" i="5"/>
  <c r="BE937" i="5"/>
  <c r="CK937" i="5"/>
  <c r="DH715" i="5"/>
  <c r="DK715" i="5" s="1"/>
  <c r="CK189" i="5"/>
  <c r="BE189" i="5"/>
  <c r="DH42" i="5"/>
  <c r="DK42" i="5" s="1"/>
  <c r="CW155" i="5"/>
  <c r="DJ155" i="5"/>
  <c r="CW799" i="5"/>
  <c r="DJ799" i="5" s="1"/>
  <c r="DH316" i="5"/>
  <c r="DK316" i="5"/>
  <c r="CW444" i="5"/>
  <c r="DJ444" i="5" s="1"/>
  <c r="DK843" i="5"/>
  <c r="DH843" i="5"/>
  <c r="CK391" i="5"/>
  <c r="BE391" i="5"/>
  <c r="CK473" i="5"/>
  <c r="BE473" i="5"/>
  <c r="CW430" i="5"/>
  <c r="DJ430" i="5" s="1"/>
  <c r="CW868" i="5"/>
  <c r="DJ868" i="5" s="1"/>
  <c r="DH780" i="5"/>
  <c r="DK780" i="5" s="1"/>
  <c r="CW423" i="5"/>
  <c r="DJ423" i="5" s="1"/>
  <c r="CW453" i="5"/>
  <c r="DJ453" i="5" s="1"/>
  <c r="BE784" i="5"/>
  <c r="CK784" i="5"/>
  <c r="CW241" i="5"/>
  <c r="DJ241" i="5" s="1"/>
  <c r="CK985" i="5"/>
  <c r="BE985" i="5"/>
  <c r="M16" i="3" l="1"/>
  <c r="B35" i="6"/>
  <c r="B33" i="6"/>
  <c r="B31" i="6"/>
  <c r="B27" i="6"/>
  <c r="B23" i="6"/>
  <c r="B12" i="6"/>
  <c r="B15" i="6"/>
  <c r="B25" i="6"/>
  <c r="B21" i="6"/>
  <c r="B13" i="6"/>
  <c r="B26" i="6"/>
  <c r="B10" i="6"/>
  <c r="B34" i="6"/>
  <c r="B30" i="6"/>
  <c r="B17" i="6"/>
  <c r="B11" i="6"/>
  <c r="B14" i="6"/>
  <c r="B36" i="6"/>
  <c r="B18" i="6"/>
  <c r="B28" i="6"/>
  <c r="B29" i="6"/>
  <c r="B16" i="6"/>
  <c r="B22" i="6"/>
  <c r="B32" i="6"/>
  <c r="B20" i="6"/>
  <c r="B24" i="6"/>
  <c r="B19" i="6"/>
  <c r="B9" i="6"/>
  <c r="B37" i="6"/>
  <c r="CL106" i="5"/>
  <c r="DI106" i="5"/>
  <c r="DM106" i="5" s="1"/>
  <c r="CL288" i="5"/>
  <c r="DI288" i="5"/>
  <c r="DM288" i="5" s="1"/>
  <c r="CL450" i="5"/>
  <c r="DI450" i="5" s="1"/>
  <c r="DM450" i="5" s="1"/>
  <c r="CL551" i="5"/>
  <c r="DI551" i="5" s="1"/>
  <c r="DM551" i="5" s="1"/>
  <c r="CL578" i="5"/>
  <c r="DI578" i="5" s="1"/>
  <c r="DM578" i="5" s="1"/>
  <c r="CL119" i="5"/>
  <c r="DI119" i="5" s="1"/>
  <c r="DM119" i="5" s="1"/>
  <c r="CL811" i="5"/>
  <c r="DI811" i="5" s="1"/>
  <c r="DM811" i="5" s="1"/>
  <c r="CL784" i="5"/>
  <c r="DI784" i="5" s="1"/>
  <c r="DM784" i="5" s="1"/>
  <c r="CL413" i="5"/>
  <c r="DI413" i="5"/>
  <c r="DM413" i="5" s="1"/>
  <c r="CL18" i="5"/>
  <c r="DI18" i="5"/>
  <c r="DM18" i="5" s="1"/>
  <c r="CL499" i="5"/>
  <c r="DI499" i="5" s="1"/>
  <c r="DM499" i="5" s="1"/>
  <c r="CL261" i="5"/>
  <c r="DI261" i="5" s="1"/>
  <c r="DM261" i="5" s="1"/>
  <c r="CL1011" i="5"/>
  <c r="DI1011" i="5" s="1"/>
  <c r="DM1011" i="5" s="1"/>
  <c r="CL910" i="5"/>
  <c r="DI910" i="5"/>
  <c r="DM910" i="5" s="1"/>
  <c r="CL902" i="5"/>
  <c r="DI902" i="5"/>
  <c r="DM902" i="5" s="1"/>
  <c r="CL566" i="5"/>
  <c r="DI566" i="5"/>
  <c r="DM566" i="5" s="1"/>
  <c r="CL695" i="5"/>
  <c r="DI695" i="5" s="1"/>
  <c r="DM695" i="5" s="1"/>
  <c r="CL840" i="5"/>
  <c r="DI840" i="5" s="1"/>
  <c r="DM840" i="5" s="1"/>
  <c r="CL1001" i="5"/>
  <c r="DI1001" i="5"/>
  <c r="DM1001" i="5" s="1"/>
  <c r="CL580" i="5"/>
  <c r="DI580" i="5" s="1"/>
  <c r="DM580" i="5" s="1"/>
  <c r="CL743" i="5"/>
  <c r="DI743" i="5"/>
  <c r="DM743" i="5" s="1"/>
  <c r="CL483" i="5"/>
  <c r="DI483" i="5"/>
  <c r="DM483" i="5" s="1"/>
  <c r="CL875" i="5"/>
  <c r="DI875" i="5" s="1"/>
  <c r="DM875" i="5" s="1"/>
  <c r="CL726" i="5"/>
  <c r="DI726" i="5"/>
  <c r="DM726" i="5" s="1"/>
  <c r="CL286" i="5"/>
  <c r="DI286" i="5"/>
  <c r="DM286" i="5" s="1"/>
  <c r="CL511" i="5"/>
  <c r="DI511" i="5"/>
  <c r="DM511" i="5" s="1"/>
  <c r="CL485" i="5"/>
  <c r="DI485" i="5"/>
  <c r="DM485" i="5" s="1"/>
  <c r="CL637" i="5"/>
  <c r="DI637" i="5" s="1"/>
  <c r="DM637" i="5" s="1"/>
  <c r="CL357" i="5"/>
  <c r="DI357" i="5" s="1"/>
  <c r="DM357" i="5" s="1"/>
  <c r="CL918" i="5"/>
  <c r="DI918" i="5" s="1"/>
  <c r="DM918" i="5" s="1"/>
  <c r="CL363" i="5"/>
  <c r="DI363" i="5"/>
  <c r="DM363" i="5" s="1"/>
  <c r="CL957" i="5"/>
  <c r="DI957" i="5"/>
  <c r="DM957" i="5" s="1"/>
  <c r="CL308" i="5"/>
  <c r="DI308" i="5" s="1"/>
  <c r="DM308" i="5" s="1"/>
  <c r="CL403" i="5"/>
  <c r="DI403" i="5" s="1"/>
  <c r="DM403" i="5" s="1"/>
  <c r="CL493" i="5"/>
  <c r="DI493" i="5" s="1"/>
  <c r="DM493" i="5" s="1"/>
  <c r="CL98" i="5"/>
  <c r="DI98" i="5"/>
  <c r="DM98" i="5" s="1"/>
  <c r="CL585" i="5"/>
  <c r="DI585" i="5" s="1"/>
  <c r="DM585" i="5" s="1"/>
  <c r="CL145" i="5"/>
  <c r="DI145" i="5" s="1"/>
  <c r="DM145" i="5" s="1"/>
  <c r="CL661" i="5"/>
  <c r="DI661" i="5"/>
  <c r="DM661" i="5" s="1"/>
  <c r="CL808" i="5"/>
  <c r="DI808" i="5" s="1"/>
  <c r="DM808" i="5" s="1"/>
  <c r="CL293" i="5"/>
  <c r="DI293" i="5" s="1"/>
  <c r="DM293" i="5" s="1"/>
  <c r="CL216" i="5"/>
  <c r="DI216" i="5"/>
  <c r="DM216" i="5" s="1"/>
  <c r="CL912" i="5"/>
  <c r="DI912" i="5"/>
  <c r="DM912" i="5" s="1"/>
  <c r="CL140" i="5"/>
  <c r="DI140" i="5" s="1"/>
  <c r="DM140" i="5" s="1"/>
  <c r="CL822" i="5"/>
  <c r="DI822" i="5"/>
  <c r="DM822" i="5" s="1"/>
  <c r="CL503" i="5"/>
  <c r="DI503" i="5"/>
  <c r="DM503" i="5" s="1"/>
  <c r="CL976" i="5"/>
  <c r="DI976" i="5" s="1"/>
  <c r="DM976" i="5" s="1"/>
  <c r="CL944" i="5"/>
  <c r="DI944" i="5"/>
  <c r="DM944" i="5" s="1"/>
  <c r="CL659" i="5"/>
  <c r="DI659" i="5"/>
  <c r="DM659" i="5" s="1"/>
  <c r="CL953" i="5"/>
  <c r="DI953" i="5" s="1"/>
  <c r="DM953" i="5" s="1"/>
  <c r="CL209" i="5"/>
  <c r="DI209" i="5" s="1"/>
  <c r="DM209" i="5" s="1"/>
  <c r="CL404" i="5"/>
  <c r="DI404" i="5" s="1"/>
  <c r="DM404" i="5" s="1"/>
  <c r="CL796" i="5"/>
  <c r="DI796" i="5" s="1"/>
  <c r="DM796" i="5" s="1"/>
  <c r="CL25" i="5"/>
  <c r="DI25" i="5"/>
  <c r="DM25" i="5" s="1"/>
  <c r="CL882" i="5"/>
  <c r="DI882" i="5" s="1"/>
  <c r="DM882" i="5" s="1"/>
  <c r="CL164" i="5"/>
  <c r="DI164" i="5" s="1"/>
  <c r="DM164" i="5" s="1"/>
  <c r="CL243" i="5"/>
  <c r="DI243" i="5"/>
  <c r="DM243" i="5" s="1"/>
  <c r="CL615" i="5"/>
  <c r="DI615" i="5" s="1"/>
  <c r="DM615" i="5" s="1"/>
  <c r="CL397" i="5"/>
  <c r="DI397" i="5" s="1"/>
  <c r="DM397" i="5" s="1"/>
  <c r="CL991" i="5"/>
  <c r="DI991" i="5" s="1"/>
  <c r="DM991" i="5" s="1"/>
  <c r="CL362" i="5"/>
  <c r="DI362" i="5" s="1"/>
  <c r="DM362" i="5" s="1"/>
  <c r="CL658" i="5"/>
  <c r="DI658" i="5" s="1"/>
  <c r="DM658" i="5" s="1"/>
  <c r="CL456" i="5"/>
  <c r="DI456" i="5" s="1"/>
  <c r="DM456" i="5" s="1"/>
  <c r="CL648" i="5"/>
  <c r="DI648" i="5"/>
  <c r="DM648" i="5" s="1"/>
  <c r="CL1008" i="5"/>
  <c r="DI1008" i="5" s="1"/>
  <c r="DM1008" i="5" s="1"/>
  <c r="CL572" i="5"/>
  <c r="DI572" i="5"/>
  <c r="DM572" i="5" s="1"/>
  <c r="CL238" i="5"/>
  <c r="DI238" i="5" s="1"/>
  <c r="DM238" i="5" s="1"/>
  <c r="CL962" i="5"/>
  <c r="DI962" i="5" s="1"/>
  <c r="DM962" i="5" s="1"/>
  <c r="CL834" i="5"/>
  <c r="DI834" i="5" s="1"/>
  <c r="DM834" i="5" s="1"/>
  <c r="CL279" i="5"/>
  <c r="DI279" i="5" s="1"/>
  <c r="DM279" i="5" s="1"/>
  <c r="CL681" i="5"/>
  <c r="DI681" i="5" s="1"/>
  <c r="DM681" i="5" s="1"/>
  <c r="CL496" i="5"/>
  <c r="DI496" i="5" s="1"/>
  <c r="DM496" i="5" s="1"/>
  <c r="CL789" i="5"/>
  <c r="DI789" i="5" s="1"/>
  <c r="DM789" i="5" s="1"/>
  <c r="CL886" i="5"/>
  <c r="DI886" i="5" s="1"/>
  <c r="DM886" i="5" s="1"/>
  <c r="CL158" i="5"/>
  <c r="DI158" i="5" s="1"/>
  <c r="DM158" i="5" s="1"/>
  <c r="CL602" i="5"/>
  <c r="DI602" i="5"/>
  <c r="DM602" i="5" s="1"/>
  <c r="CL535" i="5"/>
  <c r="DI535" i="5" s="1"/>
  <c r="DM535" i="5" s="1"/>
  <c r="CL369" i="5"/>
  <c r="DI369" i="5"/>
  <c r="DM369" i="5" s="1"/>
  <c r="CL771" i="5"/>
  <c r="DI771" i="5"/>
  <c r="DM771" i="5" s="1"/>
  <c r="CL813" i="5"/>
  <c r="DI813" i="5" s="1"/>
  <c r="DM813" i="5" s="1"/>
  <c r="CL844" i="5"/>
  <c r="DI844" i="5"/>
  <c r="DM844" i="5" s="1"/>
  <c r="CL650" i="5"/>
  <c r="DI650" i="5"/>
  <c r="DM650" i="5" s="1"/>
  <c r="CL303" i="5"/>
  <c r="DI303" i="5" s="1"/>
  <c r="DM303" i="5" s="1"/>
  <c r="CL642" i="5"/>
  <c r="DI642" i="5"/>
  <c r="DM642" i="5" s="1"/>
  <c r="CL823" i="5"/>
  <c r="DI823" i="5" s="1"/>
  <c r="DM823" i="5" s="1"/>
  <c r="CL946" i="5"/>
  <c r="DI946" i="5" s="1"/>
  <c r="DM946" i="5" s="1"/>
  <c r="CL218" i="5"/>
  <c r="DI218" i="5"/>
  <c r="DM218" i="5" s="1"/>
  <c r="CL143" i="5"/>
  <c r="DI143" i="5"/>
  <c r="DM143" i="5" s="1"/>
  <c r="CL197" i="5"/>
  <c r="DI197" i="5" s="1"/>
  <c r="DM197" i="5" s="1"/>
  <c r="CL729" i="5"/>
  <c r="DI729" i="5" s="1"/>
  <c r="DM729" i="5" s="1"/>
  <c r="CL223" i="5"/>
  <c r="DI223" i="5" s="1"/>
  <c r="DM223" i="5" s="1"/>
  <c r="CL239" i="5"/>
  <c r="DI239" i="5" s="1"/>
  <c r="DM239" i="5" s="1"/>
  <c r="CL189" i="5"/>
  <c r="DI189" i="5" s="1"/>
  <c r="DM189" i="5" s="1"/>
  <c r="CL812" i="5"/>
  <c r="DI812" i="5" s="1"/>
  <c r="DM812" i="5" s="1"/>
  <c r="CL730" i="5"/>
  <c r="DI730" i="5" s="1"/>
  <c r="DM730" i="5" s="1"/>
  <c r="CL280" i="5"/>
  <c r="DI280" i="5" s="1"/>
  <c r="DM280" i="5" s="1"/>
  <c r="CL598" i="5"/>
  <c r="DI598" i="5"/>
  <c r="DM598" i="5" s="1"/>
  <c r="CL977" i="5"/>
  <c r="DI977" i="5" s="1"/>
  <c r="DM977" i="5" s="1"/>
  <c r="CL345" i="5"/>
  <c r="DI345" i="5"/>
  <c r="DM345" i="5" s="1"/>
  <c r="CL20" i="5"/>
  <c r="DI20" i="5"/>
  <c r="DM20" i="5" s="1"/>
  <c r="CL915" i="5"/>
  <c r="DI915" i="5" s="1"/>
  <c r="DM915" i="5" s="1"/>
  <c r="CL328" i="5"/>
  <c r="DI328" i="5" s="1"/>
  <c r="DM328" i="5" s="1"/>
  <c r="CL696" i="5"/>
  <c r="DI696" i="5" s="1"/>
  <c r="DM696" i="5" s="1"/>
  <c r="CL329" i="5"/>
  <c r="DI329" i="5" s="1"/>
  <c r="DM329" i="5" s="1"/>
  <c r="CL851" i="5"/>
  <c r="DI851" i="5" s="1"/>
  <c r="DM851" i="5" s="1"/>
  <c r="CL71" i="5"/>
  <c r="DI71" i="5"/>
  <c r="DM71" i="5" s="1"/>
  <c r="CL165" i="5"/>
  <c r="DI165" i="5" s="1"/>
  <c r="DM165" i="5" s="1"/>
  <c r="CL931" i="5"/>
  <c r="DI931" i="5" s="1"/>
  <c r="DM931" i="5" s="1"/>
  <c r="CL479" i="5"/>
  <c r="DI479" i="5" s="1"/>
  <c r="DM479" i="5" s="1"/>
  <c r="CL195" i="5"/>
  <c r="DI195" i="5" s="1"/>
  <c r="DM195" i="5" s="1"/>
  <c r="CL786" i="5"/>
  <c r="DI786" i="5" s="1"/>
  <c r="DM786" i="5" s="1"/>
  <c r="CL14" i="5"/>
  <c r="DI14" i="5" s="1"/>
  <c r="DM14" i="5" s="1"/>
  <c r="CL74" i="5"/>
  <c r="DI74" i="5" s="1"/>
  <c r="DM74" i="5" s="1"/>
  <c r="CL506" i="5"/>
  <c r="DI506" i="5"/>
  <c r="DM506" i="5" s="1"/>
  <c r="CL434" i="5"/>
  <c r="DI434" i="5"/>
  <c r="DM434" i="5" s="1"/>
  <c r="CL738" i="5"/>
  <c r="DI738" i="5" s="1"/>
  <c r="DM738" i="5" s="1"/>
  <c r="CL326" i="5"/>
  <c r="DI326" i="5" s="1"/>
  <c r="DM326" i="5" s="1"/>
  <c r="CL756" i="5"/>
  <c r="DI756" i="5" s="1"/>
  <c r="DM756" i="5" s="1"/>
  <c r="CL431" i="5"/>
  <c r="DI431" i="5" s="1"/>
  <c r="DM431" i="5" s="1"/>
  <c r="CL291" i="5"/>
  <c r="DI291" i="5" s="1"/>
  <c r="DM291" i="5" s="1"/>
  <c r="CL442" i="5"/>
  <c r="DI442" i="5"/>
  <c r="DM442" i="5" s="1"/>
  <c r="CL408" i="5"/>
  <c r="DI408" i="5"/>
  <c r="DM408" i="5" s="1"/>
  <c r="CL274" i="5"/>
  <c r="DI274" i="5"/>
  <c r="DM274" i="5" s="1"/>
  <c r="CL686" i="5"/>
  <c r="DI686" i="5" s="1"/>
  <c r="DM686" i="5" s="1"/>
  <c r="CL911" i="5"/>
  <c r="DI911" i="5" s="1"/>
  <c r="DM911" i="5" s="1"/>
  <c r="CL314" i="5"/>
  <c r="DI314" i="5" s="1"/>
  <c r="DM314" i="5" s="1"/>
  <c r="CL282" i="5"/>
  <c r="DI282" i="5"/>
  <c r="DM282" i="5" s="1"/>
  <c r="CL318" i="5"/>
  <c r="DI318" i="5" s="1"/>
  <c r="DM318" i="5" s="1"/>
  <c r="CL301" i="5"/>
  <c r="DI301" i="5" s="1"/>
  <c r="DM301" i="5" s="1"/>
  <c r="CL801" i="5"/>
  <c r="DI801" i="5" s="1"/>
  <c r="DM801" i="5" s="1"/>
  <c r="CL177" i="5"/>
  <c r="DI177" i="5" s="1"/>
  <c r="DM177" i="5" s="1"/>
  <c r="CL36" i="5"/>
  <c r="DI36" i="5" s="1"/>
  <c r="DM36" i="5" s="1"/>
  <c r="CL870" i="5"/>
  <c r="DI870" i="5" s="1"/>
  <c r="DM870" i="5" s="1"/>
  <c r="CL46" i="5"/>
  <c r="DI46" i="5" s="1"/>
  <c r="DM46" i="5" s="1"/>
  <c r="CL63" i="5"/>
  <c r="DI63" i="5" s="1"/>
  <c r="DM63" i="5" s="1"/>
  <c r="CL847" i="5"/>
  <c r="DI847" i="5" s="1"/>
  <c r="DM847" i="5" s="1"/>
  <c r="CL62" i="5"/>
  <c r="DI62" i="5" s="1"/>
  <c r="DM62" i="5" s="1"/>
  <c r="CL270" i="5"/>
  <c r="DI270" i="5"/>
  <c r="DM270" i="5" s="1"/>
  <c r="CL384" i="5"/>
  <c r="DI384" i="5" s="1"/>
  <c r="DM384" i="5" s="1"/>
  <c r="CL344" i="5"/>
  <c r="DI344" i="5" s="1"/>
  <c r="DM344" i="5" s="1"/>
  <c r="CL502" i="5"/>
  <c r="DI502" i="5" s="1"/>
  <c r="DM502" i="5" s="1"/>
  <c r="CL366" i="5"/>
  <c r="DI366" i="5" s="1"/>
  <c r="DM366" i="5" s="1"/>
  <c r="CL488" i="5"/>
  <c r="DI488" i="5" s="1"/>
  <c r="DM488" i="5" s="1"/>
  <c r="CL85" i="5"/>
  <c r="DI85" i="5" s="1"/>
  <c r="DM85" i="5" s="1"/>
  <c r="CL178" i="5"/>
  <c r="DI178" i="5" s="1"/>
  <c r="DM178" i="5" s="1"/>
  <c r="CL943" i="5"/>
  <c r="DI943" i="5" s="1"/>
  <c r="DM943" i="5" s="1"/>
  <c r="CL420" i="5"/>
  <c r="DI420" i="5" s="1"/>
  <c r="DM420" i="5" s="1"/>
  <c r="CL630" i="5"/>
  <c r="DI630" i="5" s="1"/>
  <c r="DM630" i="5" s="1"/>
  <c r="CL727" i="5"/>
  <c r="DI727" i="5" s="1"/>
  <c r="DM727" i="5" s="1"/>
  <c r="CL710" i="5"/>
  <c r="DI710" i="5" s="1"/>
  <c r="DM710" i="5" s="1"/>
  <c r="CL418" i="5"/>
  <c r="DI418" i="5"/>
  <c r="DM418" i="5" s="1"/>
  <c r="CL370" i="5"/>
  <c r="DI370" i="5" s="1"/>
  <c r="DM370" i="5" s="1"/>
  <c r="CL714" i="5"/>
  <c r="DI714" i="5" s="1"/>
  <c r="DM714" i="5" s="1"/>
  <c r="CL451" i="5"/>
  <c r="DI451" i="5" s="1"/>
  <c r="DM451" i="5" s="1"/>
  <c r="CL477" i="5"/>
  <c r="DI477" i="5" s="1"/>
  <c r="DM477" i="5" s="1"/>
  <c r="CL863" i="5"/>
  <c r="DI863" i="5"/>
  <c r="DM863" i="5" s="1"/>
  <c r="CL690" i="5"/>
  <c r="DI690" i="5" s="1"/>
  <c r="DM690" i="5" s="1"/>
  <c r="CL545" i="5"/>
  <c r="DI545" i="5" s="1"/>
  <c r="DM545" i="5" s="1"/>
  <c r="CL507" i="5"/>
  <c r="DI507" i="5"/>
  <c r="DM507" i="5" s="1"/>
  <c r="CL527" i="5"/>
  <c r="DI527" i="5" s="1"/>
  <c r="DM527" i="5" s="1"/>
  <c r="CL779" i="5"/>
  <c r="DI779" i="5" s="1"/>
  <c r="DM779" i="5" s="1"/>
  <c r="CL265" i="5"/>
  <c r="DI265" i="5" s="1"/>
  <c r="DM265" i="5" s="1"/>
  <c r="CL167" i="5"/>
  <c r="DI167" i="5" s="1"/>
  <c r="DM167" i="5" s="1"/>
  <c r="CL624" i="5"/>
  <c r="DI624" i="5" s="1"/>
  <c r="DM624" i="5" s="1"/>
  <c r="CL175" i="5"/>
  <c r="DI175" i="5" s="1"/>
  <c r="DM175" i="5" s="1"/>
  <c r="CL400" i="5"/>
  <c r="DI400" i="5"/>
  <c r="DM400" i="5" s="1"/>
  <c r="CL407" i="5"/>
  <c r="DI407" i="5" s="1"/>
  <c r="DM407" i="5" s="1"/>
  <c r="CL628" i="5"/>
  <c r="DI628" i="5" s="1"/>
  <c r="DM628" i="5" s="1"/>
  <c r="CL428" i="5"/>
  <c r="DI428" i="5"/>
  <c r="DM428" i="5" s="1"/>
  <c r="CL600" i="5"/>
  <c r="DI600" i="5" s="1"/>
  <c r="DM600" i="5" s="1"/>
  <c r="CL386" i="5"/>
  <c r="DI386" i="5" s="1"/>
  <c r="DM386" i="5" s="1"/>
  <c r="CL97" i="5"/>
  <c r="DI97" i="5" s="1"/>
  <c r="DM97" i="5" s="1"/>
  <c r="CL594" i="5"/>
  <c r="DI594" i="5" s="1"/>
  <c r="DM594" i="5" s="1"/>
  <c r="CL429" i="5"/>
  <c r="DI429" i="5" s="1"/>
  <c r="DM429" i="5" s="1"/>
  <c r="CL336" i="5"/>
  <c r="DI336" i="5" s="1"/>
  <c r="DM336" i="5" s="1"/>
  <c r="CL276" i="5"/>
  <c r="DI276" i="5"/>
  <c r="DM276" i="5" s="1"/>
  <c r="CL64" i="5"/>
  <c r="DI64" i="5" s="1"/>
  <c r="DM64" i="5" s="1"/>
  <c r="CL622" i="5"/>
  <c r="DI622" i="5" s="1"/>
  <c r="DM622" i="5" s="1"/>
  <c r="CL984" i="5"/>
  <c r="DI984" i="5" s="1"/>
  <c r="DM984" i="5" s="1"/>
  <c r="CL750" i="5"/>
  <c r="DI750" i="5"/>
  <c r="DM750" i="5" s="1"/>
  <c r="CL913" i="5"/>
  <c r="DI913" i="5"/>
  <c r="DM913" i="5" s="1"/>
  <c r="CL471" i="5"/>
  <c r="DI471" i="5" s="1"/>
  <c r="DM471" i="5" s="1"/>
  <c r="CL858" i="5"/>
  <c r="DI858" i="5"/>
  <c r="DM858" i="5" s="1"/>
  <c r="CL21" i="5"/>
  <c r="DI21" i="5"/>
  <c r="DM21" i="5" s="1"/>
  <c r="CL945" i="5"/>
  <c r="DI945" i="5" s="1"/>
  <c r="DM945" i="5" s="1"/>
  <c r="CL52" i="5"/>
  <c r="DI52" i="5"/>
  <c r="DM52" i="5" s="1"/>
  <c r="CL284" i="5"/>
  <c r="DI284" i="5"/>
  <c r="DM284" i="5" s="1"/>
  <c r="CL393" i="5"/>
  <c r="DI393" i="5"/>
  <c r="DM393" i="5" s="1"/>
  <c r="CL926" i="5"/>
  <c r="DI926" i="5" s="1"/>
  <c r="DM926" i="5" s="1"/>
  <c r="CL903" i="5"/>
  <c r="DI903" i="5"/>
  <c r="DM903" i="5" s="1"/>
  <c r="CL509" i="5"/>
  <c r="DI509" i="5" s="1"/>
  <c r="DM509" i="5" s="1"/>
  <c r="CL722" i="5"/>
  <c r="DI722" i="5" s="1"/>
  <c r="DM722" i="5" s="1"/>
  <c r="CL881" i="5"/>
  <c r="DI881" i="5" s="1"/>
  <c r="DM881" i="5" s="1"/>
  <c r="CL311" i="5"/>
  <c r="DI311" i="5" s="1"/>
  <c r="DM311" i="5" s="1"/>
  <c r="CL350" i="5"/>
  <c r="DI350" i="5" s="1"/>
  <c r="DM350" i="5" s="1"/>
  <c r="CL136" i="5"/>
  <c r="DI136" i="5" s="1"/>
  <c r="DM136" i="5" s="1"/>
  <c r="CL470" i="5"/>
  <c r="DI470" i="5" s="1"/>
  <c r="DM470" i="5" s="1"/>
  <c r="CL653" i="5"/>
  <c r="DI653" i="5" s="1"/>
  <c r="DM653" i="5" s="1"/>
  <c r="CL149" i="5"/>
  <c r="DI149" i="5"/>
  <c r="DM149" i="5" s="1"/>
  <c r="CL592" i="5"/>
  <c r="DI592" i="5"/>
  <c r="DM592" i="5" s="1"/>
  <c r="CL782" i="5"/>
  <c r="DI782" i="5" s="1"/>
  <c r="DM782" i="5" s="1"/>
  <c r="CL768" i="5"/>
  <c r="DI768" i="5"/>
  <c r="DM768" i="5" s="1"/>
  <c r="CL378" i="5"/>
  <c r="DI378" i="5" s="1"/>
  <c r="DM378" i="5" s="1"/>
  <c r="CL300" i="5"/>
  <c r="DI300" i="5" s="1"/>
  <c r="DM300" i="5" s="1"/>
  <c r="CL480" i="5"/>
  <c r="DI480" i="5"/>
  <c r="DM480" i="5" s="1"/>
  <c r="CL541" i="5"/>
  <c r="DI541" i="5" s="1"/>
  <c r="DM541" i="5" s="1"/>
  <c r="CL889" i="5"/>
  <c r="DI889" i="5" s="1"/>
  <c r="DM889" i="5" s="1"/>
  <c r="CL733" i="5"/>
  <c r="DI733" i="5"/>
  <c r="DM733" i="5" s="1"/>
  <c r="CL683" i="5"/>
  <c r="DI683" i="5" s="1"/>
  <c r="DM683" i="5" s="1"/>
  <c r="CL996" i="5"/>
  <c r="DI996" i="5" s="1"/>
  <c r="DM996" i="5" s="1"/>
  <c r="CL778" i="5"/>
  <c r="DI778" i="5" s="1"/>
  <c r="DM778" i="5" s="1"/>
  <c r="CL675" i="5"/>
  <c r="DI675" i="5" s="1"/>
  <c r="DM675" i="5" s="1"/>
  <c r="CL82" i="5"/>
  <c r="DI82" i="5" s="1"/>
  <c r="DM82" i="5" s="1"/>
  <c r="CL641" i="5"/>
  <c r="DI641" i="5" s="1"/>
  <c r="DM641" i="5" s="1"/>
  <c r="CL806" i="5"/>
  <c r="DI806" i="5" s="1"/>
  <c r="DM806" i="5" s="1"/>
  <c r="CL537" i="5"/>
  <c r="DI537" i="5" s="1"/>
  <c r="DM537" i="5" s="1"/>
  <c r="CL374" i="5"/>
  <c r="DI374" i="5" s="1"/>
  <c r="DM374" i="5" s="1"/>
  <c r="CL200" i="5"/>
  <c r="DI200" i="5"/>
  <c r="DM200" i="5" s="1"/>
  <c r="CL546" i="5"/>
  <c r="DI546" i="5" s="1"/>
  <c r="DM546" i="5" s="1"/>
  <c r="CL475" i="5"/>
  <c r="DI475" i="5"/>
  <c r="DM475" i="5" s="1"/>
  <c r="CL938" i="5"/>
  <c r="DI938" i="5" s="1"/>
  <c r="DM938" i="5" s="1"/>
  <c r="CL596" i="5"/>
  <c r="DI596" i="5" s="1"/>
  <c r="DM596" i="5" s="1"/>
  <c r="CL275" i="5"/>
  <c r="DI275" i="5"/>
  <c r="DM275" i="5" s="1"/>
  <c r="CL568" i="5"/>
  <c r="DI568" i="5" s="1"/>
  <c r="DM568" i="5" s="1"/>
  <c r="CL469" i="5"/>
  <c r="DI469" i="5"/>
  <c r="DM469" i="5" s="1"/>
  <c r="CL605" i="5"/>
  <c r="DI605" i="5" s="1"/>
  <c r="DM605" i="5" s="1"/>
  <c r="CL936" i="5"/>
  <c r="DI936" i="5" s="1"/>
  <c r="DM936" i="5" s="1"/>
  <c r="CL646" i="5"/>
  <c r="DI646" i="5"/>
  <c r="DM646" i="5" s="1"/>
  <c r="CL183" i="5"/>
  <c r="DI183" i="5"/>
  <c r="DM183" i="5" s="1"/>
  <c r="CL133" i="5"/>
  <c r="DI133" i="5" s="1"/>
  <c r="DM133" i="5" s="1"/>
  <c r="CL313" i="5"/>
  <c r="DI313" i="5"/>
  <c r="DM313" i="5" s="1"/>
  <c r="CL676" i="5"/>
  <c r="DI676" i="5" s="1"/>
  <c r="DM676" i="5" s="1"/>
  <c r="CL157" i="5"/>
  <c r="DI157" i="5" s="1"/>
  <c r="DM157" i="5" s="1"/>
  <c r="CL987" i="5"/>
  <c r="DI987" i="5" s="1"/>
  <c r="DM987" i="5" s="1"/>
  <c r="CL999" i="5"/>
  <c r="DI999" i="5" s="1"/>
  <c r="DM999" i="5" s="1"/>
  <c r="CL552" i="5"/>
  <c r="DI552" i="5"/>
  <c r="DM552" i="5" s="1"/>
  <c r="CL589" i="5"/>
  <c r="DI589" i="5" s="1"/>
  <c r="DM589" i="5" s="1"/>
  <c r="CL517" i="5"/>
  <c r="DI517" i="5" s="1"/>
  <c r="DM517" i="5" s="1"/>
  <c r="CL103" i="5"/>
  <c r="DI103" i="5" s="1"/>
  <c r="DM103" i="5" s="1"/>
  <c r="CL142" i="5"/>
  <c r="DI142" i="5" s="1"/>
  <c r="DM142" i="5" s="1"/>
  <c r="CL800" i="5"/>
  <c r="DI800" i="5"/>
  <c r="DM800" i="5" s="1"/>
  <c r="CL731" i="5"/>
  <c r="DI731" i="5"/>
  <c r="DM731" i="5" s="1"/>
  <c r="CL716" i="5"/>
  <c r="DI716" i="5" s="1"/>
  <c r="DM716" i="5" s="1"/>
  <c r="CL540" i="5"/>
  <c r="DI540" i="5"/>
  <c r="DM540" i="5" s="1"/>
  <c r="CL663" i="5"/>
  <c r="DI663" i="5" s="1"/>
  <c r="DM663" i="5" s="1"/>
  <c r="CL132" i="5"/>
  <c r="DI132" i="5" s="1"/>
  <c r="DM132" i="5" s="1"/>
  <c r="CL161" i="5"/>
  <c r="DI161" i="5"/>
  <c r="DM161" i="5" s="1"/>
  <c r="CL295" i="5"/>
  <c r="DI295" i="5" s="1"/>
  <c r="DM295" i="5" s="1"/>
  <c r="CL791" i="5"/>
  <c r="DI791" i="5" s="1"/>
  <c r="DM791" i="5" s="1"/>
  <c r="CL745" i="5"/>
  <c r="DI745" i="5"/>
  <c r="DM745" i="5" s="1"/>
  <c r="CL204" i="5"/>
  <c r="DI204" i="5" s="1"/>
  <c r="DM204" i="5" s="1"/>
  <c r="CL606" i="5"/>
  <c r="DI606" i="5" s="1"/>
  <c r="DM606" i="5" s="1"/>
  <c r="CL994" i="5"/>
  <c r="DI994" i="5" s="1"/>
  <c r="DM994" i="5" s="1"/>
  <c r="CL836" i="5"/>
  <c r="DI836" i="5"/>
  <c r="DM836" i="5" s="1"/>
  <c r="CL892" i="5"/>
  <c r="DI892" i="5" s="1"/>
  <c r="DM892" i="5" s="1"/>
  <c r="CL138" i="5"/>
  <c r="DI138" i="5" s="1"/>
  <c r="DM138" i="5" s="1"/>
  <c r="CL781" i="5"/>
  <c r="DI781" i="5" s="1"/>
  <c r="DM781" i="5" s="1"/>
  <c r="CL549" i="5"/>
  <c r="DI549" i="5" s="1"/>
  <c r="DM549" i="5" s="1"/>
  <c r="CL478" i="5"/>
  <c r="DI478" i="5" s="1"/>
  <c r="DM478" i="5" s="1"/>
  <c r="CL666" i="5"/>
  <c r="DI666" i="5"/>
  <c r="DM666" i="5" s="1"/>
  <c r="CL66" i="5"/>
  <c r="DI66" i="5"/>
  <c r="DM66" i="5" s="1"/>
  <c r="CL997" i="5"/>
  <c r="DI997" i="5" s="1"/>
  <c r="DM997" i="5" s="1"/>
  <c r="CL121" i="5"/>
  <c r="DI121" i="5" s="1"/>
  <c r="DM121" i="5" s="1"/>
  <c r="CL81" i="5"/>
  <c r="DI81" i="5" s="1"/>
  <c r="DM81" i="5" s="1"/>
  <c r="CL524" i="5"/>
  <c r="DI524" i="5" s="1"/>
  <c r="DM524" i="5" s="1"/>
  <c r="CL925" i="5"/>
  <c r="DI925" i="5" s="1"/>
  <c r="DM925" i="5" s="1"/>
  <c r="CL184" i="5"/>
  <c r="DI184" i="5" s="1"/>
  <c r="DM184" i="5" s="1"/>
  <c r="CL290" i="5"/>
  <c r="DI290" i="5"/>
  <c r="DM290" i="5" s="1"/>
  <c r="CL505" i="5"/>
  <c r="DI505" i="5" s="1"/>
  <c r="DM505" i="5" s="1"/>
  <c r="CL880" i="5"/>
  <c r="DI880" i="5" s="1"/>
  <c r="DM880" i="5" s="1"/>
  <c r="CL826" i="5"/>
  <c r="DI826" i="5"/>
  <c r="DM826" i="5" s="1"/>
  <c r="CL563" i="5"/>
  <c r="DI563" i="5"/>
  <c r="DM563" i="5" s="1"/>
  <c r="CL900" i="5"/>
  <c r="DI900" i="5"/>
  <c r="DM900" i="5" s="1"/>
  <c r="CL640" i="5"/>
  <c r="DI640" i="5" s="1"/>
  <c r="DM640" i="5" s="1"/>
  <c r="CL576" i="5"/>
  <c r="DI576" i="5" s="1"/>
  <c r="DM576" i="5" s="1"/>
  <c r="CL352" i="5"/>
  <c r="DI352" i="5"/>
  <c r="DM352" i="5" s="1"/>
  <c r="CL919" i="5"/>
  <c r="DI919" i="5" s="1"/>
  <c r="DM919" i="5" s="1"/>
  <c r="CL391" i="5"/>
  <c r="DI391" i="5"/>
  <c r="DM391" i="5" s="1"/>
  <c r="CL906" i="5"/>
  <c r="DI906" i="5"/>
  <c r="DM906" i="5" s="1"/>
  <c r="CL43" i="5"/>
  <c r="DI43" i="5"/>
  <c r="DM43" i="5" s="1"/>
  <c r="CL333" i="5"/>
  <c r="DI333" i="5" s="1"/>
  <c r="DM333" i="5" s="1"/>
  <c r="CL577" i="5"/>
  <c r="DI577" i="5" s="1"/>
  <c r="DM577" i="5" s="1"/>
  <c r="CL72" i="5"/>
  <c r="DI72" i="5"/>
  <c r="DM72" i="5" s="1"/>
  <c r="CL968" i="5"/>
  <c r="DI968" i="5" s="1"/>
  <c r="DM968" i="5" s="1"/>
  <c r="CL510" i="5"/>
  <c r="DI510" i="5" s="1"/>
  <c r="DM510" i="5" s="1"/>
  <c r="CL31" i="5"/>
  <c r="DI31" i="5" s="1"/>
  <c r="DM31" i="5" s="1"/>
  <c r="CL837" i="5"/>
  <c r="DI837" i="5" s="1"/>
  <c r="DM837" i="5" s="1"/>
  <c r="CL492" i="5"/>
  <c r="DI492" i="5" s="1"/>
  <c r="DM492" i="5" s="1"/>
  <c r="CL1002" i="5"/>
  <c r="DI1002" i="5"/>
  <c r="DM1002" i="5" s="1"/>
  <c r="CL515" i="5"/>
  <c r="DI515" i="5"/>
  <c r="DM515" i="5" s="1"/>
  <c r="CL629" i="5"/>
  <c r="DI629" i="5" s="1"/>
  <c r="DM629" i="5" s="1"/>
  <c r="CL231" i="5"/>
  <c r="DI231" i="5" s="1"/>
  <c r="DM231" i="5" s="1"/>
  <c r="CL956" i="5"/>
  <c r="DI956" i="5" s="1"/>
  <c r="DM956" i="5" s="1"/>
  <c r="CL655" i="5"/>
  <c r="DI655" i="5" s="1"/>
  <c r="DM655" i="5" s="1"/>
  <c r="CL70" i="5"/>
  <c r="DI70" i="5" s="1"/>
  <c r="DM70" i="5" s="1"/>
  <c r="CL29" i="5"/>
  <c r="DI29" i="5" s="1"/>
  <c r="DM29" i="5" s="1"/>
  <c r="CL392" i="5"/>
  <c r="DI392" i="5" s="1"/>
  <c r="DM392" i="5" s="1"/>
  <c r="CL855" i="5"/>
  <c r="DI855" i="5" s="1"/>
  <c r="DM855" i="5" s="1"/>
  <c r="CL102" i="5"/>
  <c r="DI102" i="5" s="1"/>
  <c r="DM102" i="5" s="1"/>
  <c r="CL461" i="5"/>
  <c r="DI461" i="5" s="1"/>
  <c r="DM461" i="5" s="1"/>
  <c r="CL924" i="5"/>
  <c r="DI924" i="5" s="1"/>
  <c r="DM924" i="5" s="1"/>
  <c r="CL586" i="5"/>
  <c r="DI586" i="5" s="1"/>
  <c r="DM586" i="5" s="1"/>
  <c r="CL928" i="5"/>
  <c r="DI928" i="5" s="1"/>
  <c r="DM928" i="5" s="1"/>
  <c r="CL458" i="5"/>
  <c r="DI458" i="5"/>
  <c r="DM458" i="5" s="1"/>
  <c r="CL739" i="5"/>
  <c r="DI739" i="5" s="1"/>
  <c r="DM739" i="5" s="1"/>
  <c r="CL559" i="5"/>
  <c r="DI559" i="5" s="1"/>
  <c r="DM559" i="5" s="1"/>
  <c r="CL820" i="5"/>
  <c r="DI820" i="5"/>
  <c r="DM820" i="5" s="1"/>
  <c r="CL557" i="5"/>
  <c r="DI557" i="5" s="1"/>
  <c r="DM557" i="5" s="1"/>
  <c r="CL186" i="5"/>
  <c r="DI186" i="5"/>
  <c r="DM186" i="5" s="1"/>
  <c r="CL192" i="5"/>
  <c r="DI192" i="5"/>
  <c r="DM192" i="5" s="1"/>
  <c r="CL883" i="5"/>
  <c r="DI883" i="5" s="1"/>
  <c r="DM883" i="5" s="1"/>
  <c r="CL751" i="5"/>
  <c r="DI751" i="5"/>
  <c r="DM751" i="5" s="1"/>
  <c r="CL173" i="5"/>
  <c r="DI173" i="5" s="1"/>
  <c r="DM173" i="5" s="1"/>
  <c r="CL249" i="5"/>
  <c r="DI249" i="5" s="1"/>
  <c r="DM249" i="5" s="1"/>
  <c r="CL415" i="5"/>
  <c r="DI415" i="5" s="1"/>
  <c r="DM415" i="5" s="1"/>
  <c r="CL272" i="5"/>
  <c r="DI272" i="5" s="1"/>
  <c r="DM272" i="5" s="1"/>
  <c r="CL454" i="5"/>
  <c r="DI454" i="5" s="1"/>
  <c r="DM454" i="5" s="1"/>
  <c r="CL104" i="5"/>
  <c r="DI104" i="5" s="1"/>
  <c r="DM104" i="5" s="1"/>
  <c r="CL797" i="5"/>
  <c r="DI797" i="5" s="1"/>
  <c r="DM797" i="5" s="1"/>
  <c r="CL905" i="5"/>
  <c r="DI905" i="5" s="1"/>
  <c r="DM905" i="5" s="1"/>
  <c r="CL68" i="5"/>
  <c r="DI68" i="5"/>
  <c r="DM68" i="5" s="1"/>
  <c r="CL54" i="5"/>
  <c r="DI54" i="5"/>
  <c r="DM54" i="5" s="1"/>
  <c r="CL518" i="5"/>
  <c r="DI518" i="5" s="1"/>
  <c r="DM518" i="5" s="1"/>
  <c r="CL380" i="5"/>
  <c r="DI380" i="5" s="1"/>
  <c r="DM380" i="5" s="1"/>
  <c r="CL65" i="5"/>
  <c r="DI65" i="5" s="1"/>
  <c r="DM65" i="5" s="1"/>
  <c r="CL934" i="5"/>
  <c r="DI934" i="5"/>
  <c r="DM934" i="5" s="1"/>
  <c r="CL775" i="5"/>
  <c r="DI775" i="5" s="1"/>
  <c r="DM775" i="5" s="1"/>
  <c r="CL702" i="5"/>
  <c r="DI702" i="5" s="1"/>
  <c r="DM702" i="5" s="1"/>
  <c r="CL829" i="5"/>
  <c r="DI829" i="5" s="1"/>
  <c r="DM829" i="5" s="1"/>
  <c r="CL257" i="5"/>
  <c r="DI257" i="5" s="1"/>
  <c r="DM257" i="5" s="1"/>
  <c r="CL966" i="5"/>
  <c r="DI966" i="5" s="1"/>
  <c r="DM966" i="5" s="1"/>
  <c r="CL260" i="5"/>
  <c r="DI260" i="5" s="1"/>
  <c r="DM260" i="5" s="1"/>
  <c r="CL891" i="5"/>
  <c r="DI891" i="5"/>
  <c r="DM891" i="5" s="1"/>
  <c r="CL519" i="5"/>
  <c r="DI519" i="5"/>
  <c r="DM519" i="5" s="1"/>
  <c r="CL246" i="5"/>
  <c r="DI246" i="5" s="1"/>
  <c r="DM246" i="5" s="1"/>
  <c r="CL867" i="5"/>
  <c r="DI867" i="5" s="1"/>
  <c r="DM867" i="5" s="1"/>
  <c r="CL719" i="5"/>
  <c r="DI719" i="5"/>
  <c r="DM719" i="5" s="1"/>
  <c r="CL447" i="5"/>
  <c r="DI447" i="5" s="1"/>
  <c r="DM447" i="5" s="1"/>
  <c r="CL39" i="5"/>
  <c r="DI39" i="5" s="1"/>
  <c r="DM39" i="5" s="1"/>
  <c r="CL780" i="5"/>
  <c r="DI780" i="5" s="1"/>
  <c r="DM780" i="5" s="1"/>
  <c r="CL38" i="5"/>
  <c r="DI38" i="5" s="1"/>
  <c r="DM38" i="5" s="1"/>
  <c r="CL268" i="5"/>
  <c r="DI268" i="5"/>
  <c r="DM268" i="5" s="1"/>
  <c r="CL342" i="5"/>
  <c r="DI342" i="5" s="1"/>
  <c r="DM342" i="5" s="1"/>
  <c r="CL40" i="5"/>
  <c r="DI40" i="5" s="1"/>
  <c r="DM40" i="5" s="1"/>
  <c r="CL170" i="5"/>
  <c r="DI170" i="5" s="1"/>
  <c r="DM170" i="5" s="1"/>
  <c r="CL211" i="5"/>
  <c r="DI211" i="5" s="1"/>
  <c r="DM211" i="5" s="1"/>
  <c r="CL421" i="5"/>
  <c r="DI421" i="5" s="1"/>
  <c r="DM421" i="5" s="1"/>
  <c r="CL701" i="5"/>
  <c r="DI701" i="5"/>
  <c r="DM701" i="5" s="1"/>
  <c r="CL491" i="5"/>
  <c r="DI491" i="5" s="1"/>
  <c r="DM491" i="5" s="1"/>
  <c r="CL495" i="5"/>
  <c r="DI495" i="5"/>
  <c r="DM495" i="5" s="1"/>
  <c r="CL706" i="5"/>
  <c r="DI706" i="5" s="1"/>
  <c r="DM706" i="5" s="1"/>
  <c r="CL852" i="5"/>
  <c r="DI852" i="5" s="1"/>
  <c r="DM852" i="5" s="1"/>
  <c r="CL354" i="5"/>
  <c r="DI354" i="5" s="1"/>
  <c r="DM354" i="5" s="1"/>
  <c r="CL982" i="5"/>
  <c r="DI982" i="5" s="1"/>
  <c r="DM982" i="5" s="1"/>
  <c r="CL237" i="5"/>
  <c r="DI237" i="5" s="1"/>
  <c r="DM237" i="5" s="1"/>
  <c r="CL979" i="5"/>
  <c r="DI979" i="5"/>
  <c r="DM979" i="5" s="1"/>
  <c r="CL736" i="5"/>
  <c r="DI736" i="5" s="1"/>
  <c r="DM736" i="5" s="1"/>
  <c r="CL80" i="5"/>
  <c r="DI80" i="5"/>
  <c r="DM80" i="5" s="1"/>
  <c r="CL793" i="5"/>
  <c r="DI793" i="5" s="1"/>
  <c r="DM793" i="5" s="1"/>
  <c r="CL888" i="5"/>
  <c r="DI888" i="5" s="1"/>
  <c r="DM888" i="5" s="1"/>
  <c r="CL634" i="5"/>
  <c r="DI634" i="5" s="1"/>
  <c r="DM634" i="5" s="1"/>
  <c r="CL755" i="5"/>
  <c r="DI755" i="5"/>
  <c r="DM755" i="5" s="1"/>
  <c r="CL959" i="5"/>
  <c r="DI959" i="5"/>
  <c r="DM959" i="5" s="1"/>
  <c r="CL252" i="5"/>
  <c r="DI252" i="5"/>
  <c r="DM252" i="5" s="1"/>
  <c r="CL321" i="5"/>
  <c r="DI321" i="5" s="1"/>
  <c r="DM321" i="5" s="1"/>
  <c r="CL816" i="5"/>
  <c r="DI816" i="5" s="1"/>
  <c r="DM816" i="5" s="1"/>
  <c r="CL376" i="5"/>
  <c r="DI376" i="5" s="1"/>
  <c r="DM376" i="5" s="1"/>
  <c r="CL954" i="5"/>
  <c r="DI954" i="5"/>
  <c r="DM954" i="5" s="1"/>
  <c r="CL73" i="5"/>
  <c r="DI73" i="5"/>
  <c r="DM73" i="5" s="1"/>
  <c r="CL489" i="5"/>
  <c r="DI489" i="5" s="1"/>
  <c r="DM489" i="5" s="1"/>
  <c r="CL412" i="5"/>
  <c r="DI412" i="5" s="1"/>
  <c r="DM412" i="5" s="1"/>
  <c r="CL259" i="5"/>
  <c r="DI259" i="5" s="1"/>
  <c r="DM259" i="5" s="1"/>
  <c r="CL632" i="5"/>
  <c r="DI632" i="5" s="1"/>
  <c r="DM632" i="5" s="1"/>
  <c r="CL857" i="5"/>
  <c r="DI857" i="5" s="1"/>
  <c r="DM857" i="5" s="1"/>
  <c r="CL24" i="5"/>
  <c r="DI24" i="5"/>
  <c r="DM24" i="5" s="1"/>
  <c r="CL1007" i="5"/>
  <c r="DI1007" i="5" s="1"/>
  <c r="DM1007" i="5" s="1"/>
  <c r="CL213" i="5"/>
  <c r="DI213" i="5" s="1"/>
  <c r="DM213" i="5" s="1"/>
  <c r="CL799" i="5"/>
  <c r="DI799" i="5" s="1"/>
  <c r="DM799" i="5" s="1"/>
  <c r="CL610" i="5"/>
  <c r="DI610" i="5" s="1"/>
  <c r="DM610" i="5" s="1"/>
  <c r="CL114" i="5"/>
  <c r="DI114" i="5" s="1"/>
  <c r="DM114" i="5" s="1"/>
  <c r="CL972" i="5"/>
  <c r="DI972" i="5" s="1"/>
  <c r="DM972" i="5" s="1"/>
  <c r="CL441" i="5"/>
  <c r="DI441" i="5" s="1"/>
  <c r="DM441" i="5" s="1"/>
  <c r="CL287" i="5"/>
  <c r="DI287" i="5" s="1"/>
  <c r="DM287" i="5" s="1"/>
  <c r="CL285" i="5"/>
  <c r="DI285" i="5" s="1"/>
  <c r="DM285" i="5" s="1"/>
  <c r="CL838" i="5"/>
  <c r="DI838" i="5" s="1"/>
  <c r="DM838" i="5" s="1"/>
  <c r="CL688" i="5"/>
  <c r="DI688" i="5" s="1"/>
  <c r="DM688" i="5" s="1"/>
  <c r="CL193" i="5"/>
  <c r="DI193" i="5" s="1"/>
  <c r="DM193" i="5" s="1"/>
  <c r="CL278" i="5"/>
  <c r="DI278" i="5" s="1"/>
  <c r="DM278" i="5" s="1"/>
  <c r="CL241" i="5"/>
  <c r="DI241" i="5" s="1"/>
  <c r="DM241" i="5" s="1"/>
  <c r="CL53" i="5"/>
  <c r="DI53" i="5" s="1"/>
  <c r="DM53" i="5" s="1"/>
  <c r="CL835" i="5"/>
  <c r="DI835" i="5" s="1"/>
  <c r="DM835" i="5" s="1"/>
  <c r="CL649" i="5"/>
  <c r="DI649" i="5" s="1"/>
  <c r="DM649" i="5" s="1"/>
  <c r="CL437" i="5"/>
  <c r="DI437" i="5" s="1"/>
  <c r="DM437" i="5" s="1"/>
  <c r="CL898" i="5"/>
  <c r="DI898" i="5"/>
  <c r="DM898" i="5" s="1"/>
  <c r="CL711" i="5"/>
  <c r="DI711" i="5" s="1"/>
  <c r="DM711" i="5" s="1"/>
  <c r="CL754" i="5"/>
  <c r="DI754" i="5" s="1"/>
  <c r="DM754" i="5" s="1"/>
  <c r="CL30" i="5"/>
  <c r="DI30" i="5"/>
  <c r="DM30" i="5" s="1"/>
  <c r="CL93" i="5"/>
  <c r="DI93" i="5" s="1"/>
  <c r="DM93" i="5" s="1"/>
  <c r="CL433" i="5"/>
  <c r="DI433" i="5" s="1"/>
  <c r="DM433" i="5" s="1"/>
  <c r="CL795" i="5"/>
  <c r="DI795" i="5" s="1"/>
  <c r="DM795" i="5" s="1"/>
  <c r="CL51" i="5"/>
  <c r="DI51" i="5" s="1"/>
  <c r="DM51" i="5" s="1"/>
  <c r="CL240" i="5"/>
  <c r="DI240" i="5"/>
  <c r="DM240" i="5" s="1"/>
  <c r="CL941" i="5"/>
  <c r="DI941" i="5" s="1"/>
  <c r="DM941" i="5" s="1"/>
  <c r="CL297" i="5"/>
  <c r="DI297" i="5" s="1"/>
  <c r="DM297" i="5" s="1"/>
  <c r="CL125" i="5"/>
  <c r="DI125" i="5"/>
  <c r="DM125" i="5" s="1"/>
  <c r="CL776" i="5"/>
  <c r="DI776" i="5" s="1"/>
  <c r="DM776" i="5" s="1"/>
  <c r="CL1013" i="5"/>
  <c r="DI1013" i="5" s="1"/>
  <c r="DM1013" i="5" s="1"/>
  <c r="CL487" i="5"/>
  <c r="DI487" i="5"/>
  <c r="DM487" i="5" s="1"/>
  <c r="CL767" i="5"/>
  <c r="DI767" i="5"/>
  <c r="DM767" i="5" s="1"/>
  <c r="CL595" i="5"/>
  <c r="DI595" i="5" s="1"/>
  <c r="DM595" i="5" s="1"/>
  <c r="CL430" i="5"/>
  <c r="DI430" i="5" s="1"/>
  <c r="DM430" i="5" s="1"/>
  <c r="CL205" i="5"/>
  <c r="DI205" i="5" s="1"/>
  <c r="DM205" i="5" s="1"/>
  <c r="CL115" i="5"/>
  <c r="DI115" i="5" s="1"/>
  <c r="DM115" i="5" s="1"/>
  <c r="CL978" i="5"/>
  <c r="DI978" i="5" s="1"/>
  <c r="DM978" i="5" s="1"/>
  <c r="CL623" i="5"/>
  <c r="DI623" i="5" s="1"/>
  <c r="DM623" i="5" s="1"/>
  <c r="CL360" i="5"/>
  <c r="DI360" i="5"/>
  <c r="DM360" i="5" s="1"/>
  <c r="CL667" i="5"/>
  <c r="DI667" i="5"/>
  <c r="DM667" i="5" s="1"/>
  <c r="CL185" i="5"/>
  <c r="DI185" i="5" s="1"/>
  <c r="DM185" i="5" s="1"/>
  <c r="CL965" i="5"/>
  <c r="DI965" i="5" s="1"/>
  <c r="DM965" i="5" s="1"/>
  <c r="CL818" i="5"/>
  <c r="DI818" i="5" s="1"/>
  <c r="DM818" i="5" s="1"/>
  <c r="CL593" i="5"/>
  <c r="DI593" i="5" s="1"/>
  <c r="DM593" i="5" s="1"/>
  <c r="CL468" i="5"/>
  <c r="DI468" i="5" s="1"/>
  <c r="DM468" i="5" s="1"/>
  <c r="CL269" i="5"/>
  <c r="DI269" i="5" s="1"/>
  <c r="DM269" i="5" s="1"/>
  <c r="CL856" i="5"/>
  <c r="DI856" i="5"/>
  <c r="DM856" i="5" s="1"/>
  <c r="CL699" i="5"/>
  <c r="DI699" i="5" s="1"/>
  <c r="DM699" i="5" s="1"/>
  <c r="CL244" i="5"/>
  <c r="DI244" i="5"/>
  <c r="DM244" i="5" s="1"/>
  <c r="CL1006" i="5"/>
  <c r="DI1006" i="5"/>
  <c r="DM1006" i="5" s="1"/>
  <c r="CL361" i="5"/>
  <c r="DI361" i="5"/>
  <c r="DM361" i="5" s="1"/>
  <c r="CL188" i="5"/>
  <c r="DI188" i="5" s="1"/>
  <c r="DM188" i="5" s="1"/>
  <c r="CL180" i="5"/>
  <c r="DI180" i="5"/>
  <c r="DM180" i="5" s="1"/>
  <c r="CL868" i="5"/>
  <c r="DI868" i="5" s="1"/>
  <c r="DM868" i="5" s="1"/>
  <c r="CL660" i="5"/>
  <c r="DI660" i="5" s="1"/>
  <c r="DM660" i="5" s="1"/>
  <c r="CL389" i="5"/>
  <c r="DI389" i="5"/>
  <c r="DM389" i="5" s="1"/>
  <c r="CL194" i="5"/>
  <c r="DI194" i="5"/>
  <c r="DM194" i="5" s="1"/>
  <c r="CL134" i="5"/>
  <c r="DI134" i="5" s="1"/>
  <c r="DM134" i="5" s="1"/>
  <c r="CL732" i="5"/>
  <c r="DI732" i="5" s="1"/>
  <c r="DM732" i="5" s="1"/>
  <c r="CL422" i="5"/>
  <c r="DI422" i="5" s="1"/>
  <c r="DM422" i="5" s="1"/>
  <c r="CL817" i="5"/>
  <c r="DI817" i="5" s="1"/>
  <c r="DM817" i="5" s="1"/>
  <c r="CL961" i="5"/>
  <c r="DI961" i="5"/>
  <c r="DM961" i="5" s="1"/>
  <c r="CL988" i="5"/>
  <c r="DI988" i="5" s="1"/>
  <c r="DM988" i="5" s="1"/>
  <c r="CL232" i="5"/>
  <c r="DI232" i="5"/>
  <c r="DM232" i="5" s="1"/>
  <c r="CL879" i="5"/>
  <c r="DI879" i="5" s="1"/>
  <c r="DM879" i="5" s="1"/>
  <c r="CL87" i="5"/>
  <c r="DI87" i="5" s="1"/>
  <c r="DM87" i="5" s="1"/>
  <c r="CL757" i="5"/>
  <c r="DI757" i="5"/>
  <c r="DM757" i="5" s="1"/>
  <c r="CL569" i="5"/>
  <c r="DI569" i="5" s="1"/>
  <c r="DM569" i="5" s="1"/>
  <c r="CL152" i="5"/>
  <c r="DI152" i="5" s="1"/>
  <c r="DM152" i="5" s="1"/>
  <c r="CL521" i="5"/>
  <c r="DI521" i="5"/>
  <c r="DM521" i="5" s="1"/>
  <c r="CL364" i="5"/>
  <c r="DI364" i="5" s="1"/>
  <c r="DM364" i="5" s="1"/>
  <c r="CL298" i="5"/>
  <c r="DI298" i="5" s="1"/>
  <c r="DM298" i="5" s="1"/>
  <c r="CL805" i="5"/>
  <c r="DI805" i="5" s="1"/>
  <c r="DM805" i="5" s="1"/>
  <c r="CL299" i="5"/>
  <c r="DI299" i="5" s="1"/>
  <c r="DM299" i="5" s="1"/>
  <c r="CL741" i="5"/>
  <c r="DI741" i="5" s="1"/>
  <c r="DM741" i="5" s="1"/>
  <c r="CL371" i="5"/>
  <c r="DI371" i="5"/>
  <c r="DM371" i="5" s="1"/>
  <c r="CL613" i="5"/>
  <c r="DI613" i="5" s="1"/>
  <c r="DM613" i="5" s="1"/>
  <c r="CL990" i="5"/>
  <c r="DI990" i="5" s="1"/>
  <c r="DM990" i="5" s="1"/>
  <c r="CL693" i="5"/>
  <c r="DI693" i="5"/>
  <c r="DM693" i="5" s="1"/>
  <c r="CL715" i="5"/>
  <c r="DI715" i="5"/>
  <c r="DM715" i="5" s="1"/>
  <c r="CL156" i="5"/>
  <c r="DI156" i="5" s="1"/>
  <c r="DM156" i="5" s="1"/>
  <c r="CL983" i="5"/>
  <c r="DI983" i="5" s="1"/>
  <c r="DM983" i="5" s="1"/>
  <c r="CL698" i="5"/>
  <c r="DI698" i="5" s="1"/>
  <c r="DM698" i="5" s="1"/>
  <c r="CL424" i="5"/>
  <c r="DI424" i="5" s="1"/>
  <c r="DM424" i="5" s="1"/>
  <c r="CL273" i="5"/>
  <c r="DI273" i="5" s="1"/>
  <c r="DM273" i="5" s="1"/>
  <c r="CL671" i="5"/>
  <c r="DI671" i="5"/>
  <c r="DM671" i="5" s="1"/>
  <c r="CL233" i="5"/>
  <c r="DI233" i="5"/>
  <c r="DM233" i="5" s="1"/>
  <c r="CL203" i="5"/>
  <c r="DI203" i="5"/>
  <c r="DM203" i="5" s="1"/>
  <c r="CL532" i="5"/>
  <c r="DI532" i="5" s="1"/>
  <c r="DM532" i="5" s="1"/>
  <c r="CL122" i="5"/>
  <c r="DI122" i="5" s="1"/>
  <c r="DM122" i="5" s="1"/>
  <c r="CL35" i="5"/>
  <c r="DI35" i="5" s="1"/>
  <c r="DM35" i="5" s="1"/>
  <c r="CL390" i="5"/>
  <c r="DI390" i="5" s="1"/>
  <c r="DM390" i="5" s="1"/>
  <c r="CL427" i="5"/>
  <c r="DI427" i="5" s="1"/>
  <c r="DM427" i="5" s="1"/>
  <c r="CL250" i="5"/>
  <c r="DI250" i="5"/>
  <c r="DM250" i="5" s="1"/>
  <c r="CL921" i="5"/>
  <c r="DI921" i="5"/>
  <c r="DM921" i="5" s="1"/>
  <c r="CL304" i="5"/>
  <c r="DI304" i="5" s="1"/>
  <c r="DM304" i="5" s="1"/>
  <c r="CL573" i="5"/>
  <c r="DI573" i="5"/>
  <c r="DM573" i="5" s="1"/>
  <c r="CL271" i="5"/>
  <c r="DI271" i="5"/>
  <c r="DM271" i="5" s="1"/>
  <c r="CL747" i="5"/>
  <c r="DI747" i="5"/>
  <c r="DM747" i="5" s="1"/>
  <c r="CL601" i="5"/>
  <c r="DI601" i="5" s="1"/>
  <c r="DM601" i="5" s="1"/>
  <c r="CL198" i="5"/>
  <c r="DI198" i="5"/>
  <c r="DM198" i="5" s="1"/>
  <c r="CL657" i="5"/>
  <c r="DI657" i="5" s="1"/>
  <c r="DM657" i="5" s="1"/>
  <c r="CL452" i="5"/>
  <c r="DI452" i="5" s="1"/>
  <c r="DM452" i="5" s="1"/>
  <c r="CL691" i="5"/>
  <c r="DI691" i="5"/>
  <c r="DM691" i="5" s="1"/>
  <c r="CL139" i="5"/>
  <c r="DI139" i="5"/>
  <c r="DM139" i="5" s="1"/>
  <c r="CL179" i="5"/>
  <c r="DI179" i="5"/>
  <c r="DM179" i="5" s="1"/>
  <c r="CL873" i="5"/>
  <c r="DI873" i="5" s="1"/>
  <c r="DM873" i="5" s="1"/>
  <c r="CL761" i="5"/>
  <c r="DI761" i="5" s="1"/>
  <c r="DM761" i="5" s="1"/>
  <c r="CL473" i="5"/>
  <c r="DI473" i="5" s="1"/>
  <c r="DM473" i="5" s="1"/>
  <c r="CL721" i="5"/>
  <c r="DI721" i="5"/>
  <c r="DM721" i="5" s="1"/>
  <c r="CL381" i="5"/>
  <c r="DI381" i="5"/>
  <c r="DM381" i="5" s="1"/>
  <c r="CL635" i="5"/>
  <c r="DI635" i="5" s="1"/>
  <c r="DM635" i="5" s="1"/>
  <c r="CL402" i="5"/>
  <c r="DI402" i="5"/>
  <c r="DM402" i="5" s="1"/>
  <c r="CL899" i="5"/>
  <c r="DI899" i="5" s="1"/>
  <c r="DM899" i="5" s="1"/>
  <c r="CL320" i="5"/>
  <c r="DI320" i="5" s="1"/>
  <c r="DM320" i="5" s="1"/>
  <c r="CL322" i="5"/>
  <c r="DI322" i="5" s="1"/>
  <c r="DM322" i="5" s="1"/>
  <c r="CL33" i="5"/>
  <c r="DI33" i="5"/>
  <c r="DM33" i="5" s="1"/>
  <c r="CL807" i="5"/>
  <c r="DI807" i="5"/>
  <c r="DM807" i="5" s="1"/>
  <c r="CL169" i="5"/>
  <c r="DI169" i="5" s="1"/>
  <c r="DM169" i="5" s="1"/>
  <c r="CL225" i="5"/>
  <c r="DI225" i="5" s="1"/>
  <c r="DM225" i="5" s="1"/>
  <c r="CL815" i="5"/>
  <c r="DI815" i="5" s="1"/>
  <c r="DM815" i="5" s="1"/>
  <c r="CL528" i="5"/>
  <c r="DI528" i="5" s="1"/>
  <c r="DM528" i="5" s="1"/>
  <c r="CL476" i="5"/>
  <c r="DI476" i="5" s="1"/>
  <c r="DM476" i="5" s="1"/>
  <c r="CL28" i="5"/>
  <c r="DI28" i="5"/>
  <c r="DM28" i="5" s="1"/>
  <c r="CL262" i="5"/>
  <c r="DI262" i="5"/>
  <c r="DM262" i="5" s="1"/>
  <c r="CL758" i="5"/>
  <c r="DI758" i="5" s="1"/>
  <c r="DM758" i="5" s="1"/>
  <c r="CL414" i="5"/>
  <c r="DI414" i="5" s="1"/>
  <c r="DM414" i="5" s="1"/>
  <c r="CL92" i="5"/>
  <c r="DI92" i="5"/>
  <c r="DM92" i="5" s="1"/>
  <c r="CL616" i="5"/>
  <c r="DI616" i="5" s="1"/>
  <c r="DM616" i="5" s="1"/>
  <c r="CL67" i="5"/>
  <c r="DI67" i="5" s="1"/>
  <c r="DM67" i="5" s="1"/>
  <c r="CL426" i="5"/>
  <c r="DI426" i="5" s="1"/>
  <c r="DM426" i="5" s="1"/>
  <c r="CL440" i="5"/>
  <c r="DI440" i="5" s="1"/>
  <c r="DM440" i="5" s="1"/>
  <c r="CL245" i="5"/>
  <c r="DI245" i="5" s="1"/>
  <c r="DM245" i="5" s="1"/>
  <c r="CL331" i="5"/>
  <c r="DI331" i="5"/>
  <c r="DM331" i="5" s="1"/>
  <c r="CL674" i="5"/>
  <c r="DI674" i="5" s="1"/>
  <c r="DM674" i="5" s="1"/>
  <c r="CL504" i="5"/>
  <c r="DI504" i="5" s="1"/>
  <c r="DM504" i="5" s="1"/>
  <c r="CL96" i="5"/>
  <c r="DI96" i="5" s="1"/>
  <c r="DM96" i="5" s="1"/>
  <c r="CL764" i="5"/>
  <c r="DI764" i="5" s="1"/>
  <c r="DM764" i="5" s="1"/>
  <c r="CL23" i="5"/>
  <c r="DI23" i="5" s="1"/>
  <c r="DM23" i="5" s="1"/>
  <c r="CL680" i="5"/>
  <c r="DI680" i="5" s="1"/>
  <c r="DM680" i="5" s="1"/>
  <c r="CL436" i="5"/>
  <c r="DI436" i="5" s="1"/>
  <c r="DM436" i="5" s="1"/>
  <c r="CL565" i="5"/>
  <c r="DI565" i="5" s="1"/>
  <c r="DM565" i="5" s="1"/>
  <c r="CL409" i="5"/>
  <c r="DI409" i="5" s="1"/>
  <c r="DM409" i="5" s="1"/>
  <c r="CL69" i="5"/>
  <c r="DI69" i="5" s="1"/>
  <c r="DM69" i="5" s="1"/>
  <c r="CL579" i="5"/>
  <c r="DI579" i="5"/>
  <c r="DM579" i="5" s="1"/>
  <c r="CL341" i="5"/>
  <c r="DI341" i="5" s="1"/>
  <c r="DM341" i="5" s="1"/>
  <c r="CL618" i="5"/>
  <c r="DI618" i="5"/>
  <c r="DM618" i="5" s="1"/>
  <c r="CL762" i="5"/>
  <c r="DI762" i="5"/>
  <c r="DM762" i="5" s="1"/>
  <c r="CL516" i="5"/>
  <c r="DI516" i="5" s="1"/>
  <c r="DM516" i="5" s="1"/>
  <c r="CL752" i="5"/>
  <c r="DI752" i="5" s="1"/>
  <c r="DM752" i="5" s="1"/>
  <c r="CL17" i="5"/>
  <c r="DI17" i="5"/>
  <c r="DM17" i="5" s="1"/>
  <c r="CL508" i="5"/>
  <c r="DI508" i="5" s="1"/>
  <c r="DM508" i="5" s="1"/>
  <c r="CL853" i="5"/>
  <c r="DI853" i="5"/>
  <c r="DM853" i="5" s="1"/>
  <c r="CL45" i="5"/>
  <c r="DI45" i="5" s="1"/>
  <c r="DM45" i="5" s="1"/>
  <c r="CL306" i="5"/>
  <c r="DI306" i="5" s="1"/>
  <c r="DM306" i="5" s="1"/>
  <c r="CL60" i="5"/>
  <c r="DI60" i="5" s="1"/>
  <c r="DM60" i="5" s="1"/>
  <c r="CL662" i="5"/>
  <c r="DI662" i="5"/>
  <c r="DM662" i="5" s="1"/>
  <c r="CL75" i="5"/>
  <c r="DI75" i="5"/>
  <c r="DM75" i="5" s="1"/>
  <c r="CL571" i="5"/>
  <c r="DI571" i="5" s="1"/>
  <c r="DM571" i="5" s="1"/>
  <c r="CL942" i="5"/>
  <c r="DI942" i="5" s="1"/>
  <c r="DM942" i="5" s="1"/>
  <c r="CL769" i="5"/>
  <c r="DI769" i="5"/>
  <c r="DM769" i="5" s="1"/>
  <c r="CL220" i="5"/>
  <c r="DI220" i="5" s="1"/>
  <c r="DM220" i="5" s="1"/>
  <c r="CL255" i="5"/>
  <c r="DI255" i="5" s="1"/>
  <c r="DM255" i="5" s="1"/>
  <c r="CL643" i="5"/>
  <c r="DI643" i="5" s="1"/>
  <c r="DM643" i="5" s="1"/>
  <c r="CL824" i="5"/>
  <c r="DI824" i="5" s="1"/>
  <c r="DM824" i="5" s="1"/>
  <c r="CL993" i="5"/>
  <c r="DI993" i="5"/>
  <c r="DM993" i="5" s="1"/>
  <c r="B38" i="3"/>
  <c r="B39" i="3" s="1"/>
  <c r="B40" i="3" s="1"/>
  <c r="B41" i="3" s="1"/>
  <c r="B42" i="3" s="1"/>
  <c r="B82" i="3" s="1"/>
  <c r="CL338" i="5"/>
  <c r="DI338" i="5" s="1"/>
  <c r="DM338" i="5" s="1"/>
  <c r="CL1004" i="5"/>
  <c r="DI1004" i="5" s="1"/>
  <c r="DM1004" i="5" s="1"/>
  <c r="CL57" i="5"/>
  <c r="DI57" i="5" s="1"/>
  <c r="DM57" i="5" s="1"/>
  <c r="CL843" i="5"/>
  <c r="DI843" i="5" s="1"/>
  <c r="DM843" i="5" s="1"/>
  <c r="CL398" i="5"/>
  <c r="DI398" i="5"/>
  <c r="DM398" i="5" s="1"/>
  <c r="CL110" i="5"/>
  <c r="DI110" i="5"/>
  <c r="DM110" i="5" s="1"/>
  <c r="CL995" i="5"/>
  <c r="DI995" i="5" s="1"/>
  <c r="DM995" i="5" s="1"/>
  <c r="CL176" i="5"/>
  <c r="DI176" i="5" s="1"/>
  <c r="DM176" i="5" s="1"/>
  <c r="CL348" i="5"/>
  <c r="DI348" i="5" s="1"/>
  <c r="DM348" i="5" s="1"/>
  <c r="CL459" i="5"/>
  <c r="DI459" i="5" s="1"/>
  <c r="DM459" i="5" s="1"/>
  <c r="CL317" i="5"/>
  <c r="DI317" i="5" s="1"/>
  <c r="DM317" i="5" s="1"/>
  <c r="CL482" i="5"/>
  <c r="DI482" i="5" s="1"/>
  <c r="DM482" i="5" s="1"/>
  <c r="CL804" i="5"/>
  <c r="DI804" i="5" s="1"/>
  <c r="DM804" i="5" s="1"/>
  <c r="CL449" i="5"/>
  <c r="DI449" i="5" s="1"/>
  <c r="DM449" i="5" s="1"/>
  <c r="CL859" i="5"/>
  <c r="DI859" i="5" s="1"/>
  <c r="DM859" i="5" s="1"/>
  <c r="B74" i="3"/>
  <c r="B75" i="3" s="1"/>
  <c r="B76" i="3" s="1"/>
  <c r="B77" i="3" s="1"/>
  <c r="B78" i="3" s="1"/>
  <c r="B5" i="4" s="1"/>
  <c r="CL969" i="5"/>
  <c r="DI969" i="5" s="1"/>
  <c r="DM969" i="5" s="1"/>
  <c r="CL890" i="5"/>
  <c r="DI890" i="5" s="1"/>
  <c r="DM890" i="5" s="1"/>
  <c r="CL814" i="5"/>
  <c r="DI814" i="5" s="1"/>
  <c r="DM814" i="5" s="1"/>
  <c r="CL894" i="5"/>
  <c r="DI894" i="5"/>
  <c r="DM894" i="5" s="1"/>
  <c r="CL127" i="5"/>
  <c r="DI127" i="5"/>
  <c r="DM127" i="5" s="1"/>
  <c r="CL980" i="5"/>
  <c r="DI980" i="5" s="1"/>
  <c r="DM980" i="5" s="1"/>
  <c r="CL562" i="5"/>
  <c r="DI562" i="5"/>
  <c r="DM562" i="5" s="1"/>
  <c r="CL862" i="5"/>
  <c r="DI862" i="5" s="1"/>
  <c r="DM862" i="5" s="1"/>
  <c r="CL309" i="5"/>
  <c r="DI309" i="5" s="1"/>
  <c r="DM309" i="5" s="1"/>
  <c r="CL465" i="5"/>
  <c r="DI465" i="5" s="1"/>
  <c r="DM465" i="5" s="1"/>
  <c r="CL224" i="5"/>
  <c r="DI224" i="5" s="1"/>
  <c r="DM224" i="5" s="1"/>
  <c r="CL235" i="5"/>
  <c r="DI235" i="5" s="1"/>
  <c r="DM235" i="5" s="1"/>
  <c r="CL481" i="5"/>
  <c r="DI481" i="5"/>
  <c r="DM481" i="5" s="1"/>
  <c r="CL567" i="5"/>
  <c r="DI567" i="5"/>
  <c r="DM567" i="5" s="1"/>
  <c r="CL685" i="5"/>
  <c r="DI685" i="5" s="1"/>
  <c r="DM685" i="5" s="1"/>
  <c r="CL712" i="5"/>
  <c r="DI712" i="5" s="1"/>
  <c r="DM712" i="5" s="1"/>
  <c r="CL830" i="5"/>
  <c r="DI830" i="5"/>
  <c r="DM830" i="5" s="1"/>
  <c r="CL289" i="5"/>
  <c r="DI289" i="5"/>
  <c r="DM289" i="5" s="1"/>
  <c r="CL107" i="5"/>
  <c r="DI107" i="5"/>
  <c r="DM107" i="5" s="1"/>
  <c r="CL964" i="5"/>
  <c r="DI964" i="5" s="1"/>
  <c r="DM964" i="5" s="1"/>
  <c r="CL448" i="5"/>
  <c r="DI448" i="5" s="1"/>
  <c r="DM448" i="5" s="1"/>
  <c r="CL753" i="5"/>
  <c r="DI753" i="5"/>
  <c r="DM753" i="5" s="1"/>
  <c r="CL166" i="5"/>
  <c r="DI166" i="5" s="1"/>
  <c r="DM166" i="5" s="1"/>
  <c r="CL144" i="5"/>
  <c r="DI144" i="5" s="1"/>
  <c r="DM144" i="5" s="1"/>
  <c r="CL670" i="5"/>
  <c r="DI670" i="5"/>
  <c r="DM670" i="5" s="1"/>
  <c r="CL356" i="5"/>
  <c r="DI356" i="5" s="1"/>
  <c r="DM356" i="5" s="1"/>
  <c r="CL617" i="5"/>
  <c r="DI617" i="5" s="1"/>
  <c r="DM617" i="5" s="1"/>
  <c r="CL874" i="5"/>
  <c r="DI874" i="5" s="1"/>
  <c r="DM874" i="5" s="1"/>
  <c r="CL99" i="5"/>
  <c r="DI99" i="5"/>
  <c r="DM99" i="5" s="1"/>
  <c r="CL922" i="5"/>
  <c r="DI922" i="5"/>
  <c r="DM922" i="5" s="1"/>
  <c r="CL896" i="5"/>
  <c r="DI896" i="5"/>
  <c r="DM896" i="5" s="1"/>
  <c r="CL553" i="5"/>
  <c r="DI553" i="5" s="1"/>
  <c r="DM553" i="5" s="1"/>
  <c r="CL654" i="5"/>
  <c r="DI654" i="5" s="1"/>
  <c r="DM654" i="5" s="1"/>
  <c r="CL212" i="5"/>
  <c r="DI212" i="5" s="1"/>
  <c r="DM212" i="5" s="1"/>
  <c r="CL206" i="5"/>
  <c r="DI206" i="5" s="1"/>
  <c r="DM206" i="5" s="1"/>
  <c r="CL772" i="5"/>
  <c r="DI772" i="5"/>
  <c r="DM772" i="5" s="1"/>
  <c r="CL951" i="5"/>
  <c r="DI951" i="5"/>
  <c r="DM951" i="5" s="1"/>
  <c r="CL872" i="5"/>
  <c r="DI872" i="5" s="1"/>
  <c r="DM872" i="5" s="1"/>
  <c r="CL673" i="5"/>
  <c r="DI673" i="5" s="1"/>
  <c r="DM673" i="5" s="1"/>
  <c r="CL190" i="5"/>
  <c r="DI190" i="5"/>
  <c r="DM190" i="5" s="1"/>
  <c r="CL147" i="5"/>
  <c r="DI147" i="5" s="1"/>
  <c r="DM147" i="5" s="1"/>
  <c r="CL229" i="5"/>
  <c r="DI229" i="5" s="1"/>
  <c r="DM229" i="5" s="1"/>
  <c r="CL734" i="5"/>
  <c r="DI734" i="5"/>
  <c r="DM734" i="5" s="1"/>
  <c r="CL543" i="5"/>
  <c r="DI543" i="5" s="1"/>
  <c r="DM543" i="5" s="1"/>
  <c r="CL91" i="5"/>
  <c r="DI91" i="5" s="1"/>
  <c r="DM91" i="5" s="1"/>
  <c r="CL689" i="5"/>
  <c r="DI689" i="5"/>
  <c r="DM689" i="5" s="1"/>
  <c r="CL967" i="5"/>
  <c r="DI967" i="5"/>
  <c r="DM967" i="5" s="1"/>
  <c r="CL631" i="5"/>
  <c r="DI631" i="5" s="1"/>
  <c r="DM631" i="5" s="1"/>
  <c r="CL833" i="5"/>
  <c r="DI833" i="5" s="1"/>
  <c r="DM833" i="5" s="1"/>
  <c r="CL432" i="5"/>
  <c r="DI432" i="5" s="1"/>
  <c r="DM432" i="5" s="1"/>
  <c r="CL160" i="5"/>
  <c r="DI160" i="5" s="1"/>
  <c r="DM160" i="5" s="1"/>
  <c r="CL940" i="5"/>
  <c r="DI940" i="5"/>
  <c r="DM940" i="5" s="1"/>
  <c r="CL294" i="5"/>
  <c r="DI294" i="5" s="1"/>
  <c r="DM294" i="5" s="1"/>
  <c r="CL359" i="5"/>
  <c r="DI359" i="5"/>
  <c r="DM359" i="5" s="1"/>
  <c r="CL848" i="5"/>
  <c r="DI848" i="5" s="1"/>
  <c r="DM848" i="5" s="1"/>
  <c r="CL355" i="5"/>
  <c r="DI355" i="5"/>
  <c r="DM355" i="5" s="1"/>
  <c r="CL554" i="5"/>
  <c r="DI554" i="5" s="1"/>
  <c r="DM554" i="5" s="1"/>
  <c r="CL457" i="5"/>
  <c r="DI457" i="5"/>
  <c r="DM457" i="5" s="1"/>
  <c r="CL335" i="5"/>
  <c r="DI335" i="5"/>
  <c r="DM335" i="5" s="1"/>
  <c r="CL839" i="5"/>
  <c r="DI839" i="5" s="1"/>
  <c r="DM839" i="5" s="1"/>
  <c r="CL514" i="5"/>
  <c r="DI514" i="5" s="1"/>
  <c r="DM514" i="5" s="1"/>
  <c r="CL330" i="5"/>
  <c r="DI330" i="5" s="1"/>
  <c r="DM330" i="5" s="1"/>
  <c r="CL742" i="5"/>
  <c r="DI742" i="5" s="1"/>
  <c r="DM742" i="5" s="1"/>
  <c r="CL760" i="5"/>
  <c r="DI760" i="5" s="1"/>
  <c r="DM760" i="5" s="1"/>
  <c r="CL865" i="5"/>
  <c r="DI865" i="5"/>
  <c r="DM865" i="5" s="1"/>
  <c r="CL490" i="5"/>
  <c r="DI490" i="5" s="1"/>
  <c r="DM490" i="5" s="1"/>
  <c r="CL556" i="5"/>
  <c r="DI556" i="5"/>
  <c r="DM556" i="5" s="1"/>
  <c r="CL665" i="5"/>
  <c r="DI665" i="5"/>
  <c r="DM665" i="5" s="1"/>
  <c r="CL652" i="5"/>
  <c r="DI652" i="5" s="1"/>
  <c r="DM652" i="5" s="1"/>
  <c r="CL790" i="5"/>
  <c r="DI790" i="5"/>
  <c r="DM790" i="5" s="1"/>
  <c r="CL208" i="5"/>
  <c r="DI208" i="5"/>
  <c r="DM208" i="5" s="1"/>
  <c r="CL375" i="5"/>
  <c r="DI375" i="5"/>
  <c r="DM375" i="5" s="1"/>
  <c r="CL950" i="5"/>
  <c r="DI950" i="5" s="1"/>
  <c r="DM950" i="5" s="1"/>
  <c r="CL597" i="5"/>
  <c r="DI597" i="5" s="1"/>
  <c r="DM597" i="5" s="1"/>
  <c r="CL749" i="5"/>
  <c r="DI749" i="5" s="1"/>
  <c r="DM749" i="5" s="1"/>
  <c r="CL201" i="5"/>
  <c r="DI201" i="5"/>
  <c r="DM201" i="5" s="1"/>
  <c r="CL353" i="5"/>
  <c r="DI353" i="5"/>
  <c r="DM353" i="5" s="1"/>
  <c r="CL927" i="5"/>
  <c r="DI927" i="5" s="1"/>
  <c r="DM927" i="5" s="1"/>
  <c r="CL217" i="5"/>
  <c r="DI217" i="5" s="1"/>
  <c r="DM217" i="5" s="1"/>
  <c r="CL877" i="5"/>
  <c r="DI877" i="5" s="1"/>
  <c r="DM877" i="5" s="1"/>
  <c r="CL16" i="5"/>
  <c r="DI16" i="5" s="1"/>
  <c r="DM16" i="5" s="1"/>
  <c r="CL1009" i="5"/>
  <c r="DI1009" i="5" s="1"/>
  <c r="DM1009" i="5" s="1"/>
  <c r="CL323" i="5"/>
  <c r="DI323" i="5" s="1"/>
  <c r="DM323" i="5" s="1"/>
  <c r="CL498" i="5"/>
  <c r="DI498" i="5" s="1"/>
  <c r="DM498" i="5" s="1"/>
  <c r="CL788" i="5"/>
  <c r="DI788" i="5"/>
  <c r="DM788" i="5" s="1"/>
  <c r="CL985" i="5"/>
  <c r="DI985" i="5" s="1"/>
  <c r="DM985" i="5" s="1"/>
  <c r="CL627" i="5"/>
  <c r="DI627" i="5" s="1"/>
  <c r="DM627" i="5" s="1"/>
  <c r="CL625" i="5"/>
  <c r="DI625" i="5" s="1"/>
  <c r="DM625" i="5" s="1"/>
  <c r="CL486" i="5"/>
  <c r="DI486" i="5" s="1"/>
  <c r="DM486" i="5" s="1"/>
  <c r="CL523" i="5"/>
  <c r="DI523" i="5"/>
  <c r="DM523" i="5" s="1"/>
  <c r="CL560" i="5"/>
  <c r="DI560" i="5" s="1"/>
  <c r="DM560" i="5" s="1"/>
  <c r="CL455" i="5"/>
  <c r="DI455" i="5" s="1"/>
  <c r="DM455" i="5" s="1"/>
  <c r="CL251" i="5"/>
  <c r="DI251" i="5" s="1"/>
  <c r="DM251" i="5" s="1"/>
  <c r="CL346" i="5"/>
  <c r="DI346" i="5" s="1"/>
  <c r="DM346" i="5" s="1"/>
  <c r="CL55" i="5"/>
  <c r="DI55" i="5"/>
  <c r="DM55" i="5" s="1"/>
  <c r="CL770" i="5"/>
  <c r="DI770" i="5" s="1"/>
  <c r="DM770" i="5" s="1"/>
  <c r="CL740" i="5"/>
  <c r="DI740" i="5" s="1"/>
  <c r="DM740" i="5" s="1"/>
  <c r="CL933" i="5"/>
  <c r="DI933" i="5" s="1"/>
  <c r="DM933" i="5" s="1"/>
  <c r="CL48" i="5"/>
  <c r="DI48" i="5" s="1"/>
  <c r="DM48" i="5" s="1"/>
  <c r="CL664" i="5"/>
  <c r="DI664" i="5" s="1"/>
  <c r="DM664" i="5" s="1"/>
  <c r="CL324" i="5"/>
  <c r="DI324" i="5" s="1"/>
  <c r="DM324" i="5" s="1"/>
  <c r="CL744" i="5"/>
  <c r="DI744" i="5"/>
  <c r="DM744" i="5" s="1"/>
  <c r="CL126" i="5"/>
  <c r="DI126" i="5" s="1"/>
  <c r="DM126" i="5" s="1"/>
  <c r="CL684" i="5"/>
  <c r="DI684" i="5" s="1"/>
  <c r="DM684" i="5" s="1"/>
  <c r="CL419" i="5"/>
  <c r="DI419" i="5" s="1"/>
  <c r="DM419" i="5" s="1"/>
  <c r="CL401" i="5"/>
  <c r="DI401" i="5" s="1"/>
  <c r="DM401" i="5" s="1"/>
  <c r="CL937" i="5"/>
  <c r="DI937" i="5" s="1"/>
  <c r="DM937" i="5" s="1"/>
  <c r="CL435" i="5"/>
  <c r="DI435" i="5"/>
  <c r="DM435" i="5" s="1"/>
  <c r="CL443" i="5"/>
  <c r="DI443" i="5"/>
  <c r="DM443" i="5" s="1"/>
  <c r="CL500" i="5"/>
  <c r="DI500" i="5"/>
  <c r="DM500" i="5" s="1"/>
  <c r="CL460" i="5"/>
  <c r="DI460" i="5" s="1"/>
  <c r="DM460" i="5" s="1"/>
  <c r="CL932" i="5"/>
  <c r="DI932" i="5" s="1"/>
  <c r="DM932" i="5" s="1"/>
  <c r="CL621" i="5"/>
  <c r="DI621" i="5" s="1"/>
  <c r="DM621" i="5" s="1"/>
  <c r="CL377" i="5"/>
  <c r="DI377" i="5"/>
  <c r="DM377" i="5" s="1"/>
  <c r="CL137" i="5"/>
  <c r="DI137" i="5"/>
  <c r="DM137" i="5" s="1"/>
  <c r="CL86" i="5"/>
  <c r="DI86" i="5" s="1"/>
  <c r="DM86" i="5" s="1"/>
  <c r="CL148" i="5"/>
  <c r="DI148" i="5" s="1"/>
  <c r="DM148" i="5" s="1"/>
  <c r="CL850" i="5"/>
  <c r="DI850" i="5" s="1"/>
  <c r="DM850" i="5" s="1"/>
  <c r="CL737" i="5"/>
  <c r="DI737" i="5"/>
  <c r="DM737" i="5" s="1"/>
  <c r="CL871" i="5"/>
  <c r="DI871" i="5" s="1"/>
  <c r="DM871" i="5" s="1"/>
  <c r="CL340" i="5"/>
  <c r="DI340" i="5" s="1"/>
  <c r="DM340" i="5" s="1"/>
  <c r="CL929" i="5"/>
  <c r="DI929" i="5" s="1"/>
  <c r="DM929" i="5" s="1"/>
  <c r="CL608" i="5"/>
  <c r="DI608" i="5" s="1"/>
  <c r="DM608" i="5" s="1"/>
  <c r="CL512" i="5"/>
  <c r="DI512" i="5" s="1"/>
  <c r="DM512" i="5" s="1"/>
  <c r="CL639" i="5"/>
  <c r="DI639" i="5" s="1"/>
  <c r="DM639" i="5" s="1"/>
  <c r="CL56" i="5"/>
  <c r="DI56" i="5" s="1"/>
  <c r="DM56" i="5" s="1"/>
  <c r="CL923" i="5"/>
  <c r="DI923" i="5" s="1"/>
  <c r="DM923" i="5" s="1"/>
  <c r="CL869" i="5"/>
  <c r="DI869" i="5"/>
  <c r="DM869" i="5" s="1"/>
  <c r="CL529" i="5"/>
  <c r="DI529" i="5" s="1"/>
  <c r="DM529" i="5" s="1"/>
  <c r="CL58" i="5"/>
  <c r="DI58" i="5"/>
  <c r="DM58" i="5" s="1"/>
  <c r="CL339" i="5"/>
  <c r="DI339" i="5" s="1"/>
  <c r="DM339" i="5" s="1"/>
  <c r="CL372" i="5"/>
  <c r="DI372" i="5" s="1"/>
  <c r="DM372" i="5" s="1"/>
  <c r="CL960" i="5"/>
  <c r="DI960" i="5" s="1"/>
  <c r="DM960" i="5" s="1"/>
  <c r="CL50" i="5"/>
  <c r="DI50" i="5" s="1"/>
  <c r="DM50" i="5" s="1"/>
  <c r="CL718" i="5"/>
  <c r="DI718" i="5" s="1"/>
  <c r="DM718" i="5" s="1"/>
  <c r="CL347" i="5"/>
  <c r="DI347" i="5"/>
  <c r="DM347" i="5" s="1"/>
  <c r="CL803" i="5"/>
  <c r="DI803" i="5" s="1"/>
  <c r="DM803" i="5" s="1"/>
  <c r="CL256" i="5"/>
  <c r="DI256" i="5"/>
  <c r="DM256" i="5" s="1"/>
  <c r="CL893" i="5"/>
  <c r="DI893" i="5"/>
  <c r="DM893" i="5" s="1"/>
  <c r="CL168" i="5"/>
  <c r="DI168" i="5" s="1"/>
  <c r="DM168" i="5" s="1"/>
  <c r="CL120" i="5"/>
  <c r="DI120" i="5" s="1"/>
  <c r="DM120" i="5" s="1"/>
  <c r="CL766" i="5"/>
  <c r="DI766" i="5" s="1"/>
  <c r="DM766" i="5" s="1"/>
  <c r="CL939" i="5"/>
  <c r="DI939" i="5" s="1"/>
  <c r="DM939" i="5" s="1"/>
  <c r="CL78" i="5"/>
  <c r="DI78" i="5"/>
  <c r="DM78" i="5" s="1"/>
  <c r="CL439" i="5"/>
  <c r="DI439" i="5" s="1"/>
  <c r="DM439" i="5" s="1"/>
  <c r="CL916" i="5"/>
  <c r="DI916" i="5"/>
  <c r="DM916" i="5" s="1"/>
  <c r="CL930" i="5"/>
  <c r="DI930" i="5" s="1"/>
  <c r="DM930" i="5" s="1"/>
  <c r="CL501" i="5"/>
  <c r="DI501" i="5"/>
  <c r="DM501" i="5" s="1"/>
  <c r="CL396" i="5"/>
  <c r="DI396" i="5" s="1"/>
  <c r="DM396" i="5" s="1"/>
  <c r="CL130" i="5"/>
  <c r="DI130" i="5"/>
  <c r="DM130" i="5" s="1"/>
  <c r="CL44" i="5"/>
  <c r="DI44" i="5"/>
  <c r="DM44" i="5" s="1"/>
  <c r="CL129" i="5"/>
  <c r="DI129" i="5" s="1"/>
  <c r="DM129" i="5" s="1"/>
  <c r="CL100" i="5"/>
  <c r="DI100" i="5" s="1"/>
  <c r="DM100" i="5" s="1"/>
  <c r="CL394" i="5"/>
  <c r="DI394" i="5" s="1"/>
  <c r="DM394" i="5" s="1"/>
  <c r="CL37" i="5"/>
  <c r="DI37" i="5"/>
  <c r="DM37" i="5" s="1"/>
  <c r="CL694" i="5"/>
  <c r="DI694" i="5" s="1"/>
  <c r="DM694" i="5" s="1"/>
  <c r="CL312" i="5"/>
  <c r="DI312" i="5" s="1"/>
  <c r="DM312" i="5" s="1"/>
  <c r="CL358" i="5"/>
  <c r="DI358" i="5" s="1"/>
  <c r="DM358" i="5" s="1"/>
  <c r="CL263" i="5"/>
  <c r="DI263" i="5" s="1"/>
  <c r="DM263" i="5" s="1"/>
  <c r="CL128" i="5"/>
  <c r="DI128" i="5" s="1"/>
  <c r="DM128" i="5" s="1"/>
  <c r="CL405" i="5"/>
  <c r="DI405" i="5" s="1"/>
  <c r="DM405" i="5" s="1"/>
  <c r="CL819" i="5"/>
  <c r="DI819" i="5" s="1"/>
  <c r="DM819" i="5" s="1"/>
  <c r="CL343" i="5"/>
  <c r="DI343" i="5"/>
  <c r="DM343" i="5" s="1"/>
  <c r="CL564" i="5"/>
  <c r="DI564" i="5"/>
  <c r="DM564" i="5" s="1"/>
  <c r="CL83" i="5"/>
  <c r="DI83" i="5" s="1"/>
  <c r="DM83" i="5" s="1"/>
  <c r="CL154" i="5"/>
  <c r="DI154" i="5" s="1"/>
  <c r="DM154" i="5" s="1"/>
  <c r="CL713" i="5"/>
  <c r="DI713" i="5" s="1"/>
  <c r="DM713" i="5" s="1"/>
  <c r="CL609" i="5"/>
  <c r="DI609" i="5" s="1"/>
  <c r="DM609" i="5" s="1"/>
  <c r="CL525" i="5"/>
  <c r="DI525" i="5"/>
  <c r="DM525" i="5" s="1"/>
  <c r="CL704" i="5"/>
  <c r="DI704" i="5" s="1"/>
  <c r="DM704" i="5" s="1"/>
  <c r="CL395" i="5"/>
  <c r="DI395" i="5" s="1"/>
  <c r="DM395" i="5" s="1"/>
  <c r="CL522" i="5"/>
  <c r="DI522" i="5" s="1"/>
  <c r="DM522" i="5" s="1"/>
  <c r="CL327" i="5"/>
  <c r="DI327" i="5" s="1"/>
  <c r="DM327" i="5" s="1"/>
  <c r="CL692" i="5"/>
  <c r="DI692" i="5" s="1"/>
  <c r="DM692" i="5" s="1"/>
  <c r="CL124" i="5"/>
  <c r="DI124" i="5" s="1"/>
  <c r="DM124" i="5" s="1"/>
  <c r="CL472" i="5"/>
  <c r="DI472" i="5"/>
  <c r="DM472" i="5" s="1"/>
  <c r="CL520" i="5"/>
  <c r="DI520" i="5" s="1"/>
  <c r="DM520" i="5" s="1"/>
  <c r="CL42" i="5"/>
  <c r="DI42" i="5" s="1"/>
  <c r="DM42" i="5" s="1"/>
  <c r="CL841" i="5"/>
  <c r="DI841" i="5" s="1"/>
  <c r="DM841" i="5" s="1"/>
  <c r="CL316" i="5"/>
  <c r="DI316" i="5" s="1"/>
  <c r="DM316" i="5" s="1"/>
  <c r="CL76" i="5"/>
  <c r="DI76" i="5"/>
  <c r="DM76" i="5" s="1"/>
  <c r="CL215" i="5"/>
  <c r="DI215" i="5" s="1"/>
  <c r="DM215" i="5" s="1"/>
  <c r="CL842" i="5"/>
  <c r="DI842" i="5" s="1"/>
  <c r="DM842" i="5" s="1"/>
  <c r="CL864" i="5"/>
  <c r="DI864" i="5" s="1"/>
  <c r="DM864" i="5" s="1"/>
  <c r="CL678" i="5"/>
  <c r="DI678" i="5" s="1"/>
  <c r="DM678" i="5" s="1"/>
  <c r="CL947" i="5"/>
  <c r="DI947" i="5" s="1"/>
  <c r="DM947" i="5" s="1"/>
  <c r="CL611" i="5"/>
  <c r="DI611" i="5" s="1"/>
  <c r="DM611" i="5" s="1"/>
  <c r="CL227" i="5"/>
  <c r="DI227" i="5" s="1"/>
  <c r="DM227" i="5" s="1"/>
  <c r="CL581" i="5"/>
  <c r="DI581" i="5" s="1"/>
  <c r="DM581" i="5" s="1"/>
  <c r="CL846" i="5"/>
  <c r="DI846" i="5" s="1"/>
  <c r="DM846" i="5" s="1"/>
  <c r="CL410" i="5"/>
  <c r="DI410" i="5"/>
  <c r="DM410" i="5" s="1"/>
  <c r="CL973" i="5"/>
  <c r="DI973" i="5"/>
  <c r="DM973" i="5" s="1"/>
  <c r="CL1005" i="5"/>
  <c r="DI1005" i="5"/>
  <c r="DM1005" i="5" s="1"/>
  <c r="CL700" i="5"/>
  <c r="DI700" i="5" s="1"/>
  <c r="DM700" i="5" s="1"/>
  <c r="CL723" i="5"/>
  <c r="DI723" i="5" s="1"/>
  <c r="DM723" i="5" s="1"/>
  <c r="CL920" i="5"/>
  <c r="DI920" i="5" s="1"/>
  <c r="DM920" i="5" s="1"/>
  <c r="CL827" i="5"/>
  <c r="DI827" i="5"/>
  <c r="DM827" i="5" s="1"/>
  <c r="CL368" i="5"/>
  <c r="DI368" i="5" s="1"/>
  <c r="DM368" i="5" s="1"/>
  <c r="CL591" i="5"/>
  <c r="DI591" i="5" s="1"/>
  <c r="DM591" i="5" s="1"/>
  <c r="CL672" i="5"/>
  <c r="DI672" i="5"/>
  <c r="DM672" i="5" s="1"/>
  <c r="CL975" i="5"/>
  <c r="DI975" i="5" s="1"/>
  <c r="DM975" i="5" s="1"/>
  <c r="CL315" i="5"/>
  <c r="DI315" i="5"/>
  <c r="DM315" i="5" s="1"/>
  <c r="CL687" i="5"/>
  <c r="DI687" i="5"/>
  <c r="DM687" i="5" s="1"/>
  <c r="CL536" i="5"/>
  <c r="DI536" i="5"/>
  <c r="DM536" i="5" s="1"/>
  <c r="CL914" i="5"/>
  <c r="DI914" i="5" s="1"/>
  <c r="DM914" i="5" s="1"/>
  <c r="CL202" i="5"/>
  <c r="DI202" i="5"/>
  <c r="DM202" i="5" s="1"/>
  <c r="CL561" i="5"/>
  <c r="DI561" i="5" s="1"/>
  <c r="DM561" i="5" s="1"/>
  <c r="CL832" i="5"/>
  <c r="DI832" i="5"/>
  <c r="DM832" i="5" s="1"/>
  <c r="CL283" i="5"/>
  <c r="DI283" i="5" s="1"/>
  <c r="DM283" i="5" s="1"/>
  <c r="CL513" i="5"/>
  <c r="DI513" i="5" s="1"/>
  <c r="DM513" i="5" s="1"/>
  <c r="CL319" i="5"/>
  <c r="DI319" i="5"/>
  <c r="DM319" i="5" s="1"/>
  <c r="CL387" i="5"/>
  <c r="DI387" i="5"/>
  <c r="DM387" i="5" s="1"/>
  <c r="CL277" i="5"/>
  <c r="DI277" i="5" s="1"/>
  <c r="DM277" i="5" s="1"/>
  <c r="CL302" i="5"/>
  <c r="DI302" i="5" s="1"/>
  <c r="DM302" i="5" s="1"/>
  <c r="CL444" i="5"/>
  <c r="DI444" i="5"/>
  <c r="DM444" i="5" s="1"/>
  <c r="CL638" i="5"/>
  <c r="DI638" i="5" s="1"/>
  <c r="DM638" i="5" s="1"/>
  <c r="CL214" i="5"/>
  <c r="DI214" i="5" s="1"/>
  <c r="DM214" i="5" s="1"/>
  <c r="CL187" i="5"/>
  <c r="DI187" i="5"/>
  <c r="DM187" i="5" s="1"/>
  <c r="CL253" i="5"/>
  <c r="DI253" i="5" s="1"/>
  <c r="DM253" i="5" s="1"/>
  <c r="CL584" i="5"/>
  <c r="DI584" i="5"/>
  <c r="DM584" i="5" s="1"/>
  <c r="CL948" i="5"/>
  <c r="DI948" i="5" s="1"/>
  <c r="DM948" i="5" s="1"/>
  <c r="CL707" i="5"/>
  <c r="DI707" i="5"/>
  <c r="DM707" i="5" s="1"/>
  <c r="CL77" i="5"/>
  <c r="DI77" i="5"/>
  <c r="DM77" i="5" s="1"/>
  <c r="CL349" i="5"/>
  <c r="DI349" i="5"/>
  <c r="DM349" i="5" s="1"/>
  <c r="CL497" i="5"/>
  <c r="DI497" i="5" s="1"/>
  <c r="DM497" i="5" s="1"/>
  <c r="CL207" i="5"/>
  <c r="DI207" i="5" s="1"/>
  <c r="DM207" i="5" s="1"/>
  <c r="CL697" i="5"/>
  <c r="DI697" i="5"/>
  <c r="DM697" i="5" s="1"/>
  <c r="CL467" i="5"/>
  <c r="DI467" i="5" s="1"/>
  <c r="DM467" i="5" s="1"/>
  <c r="CL383" i="5"/>
  <c r="DI383" i="5"/>
  <c r="DM383" i="5" s="1"/>
  <c r="CL111" i="5"/>
  <c r="DI111" i="5"/>
  <c r="DM111" i="5" s="1"/>
  <c r="CL199" i="5"/>
  <c r="DI199" i="5" s="1"/>
  <c r="DM199" i="5" s="1"/>
  <c r="CL798" i="5"/>
  <c r="DI798" i="5"/>
  <c r="DM798" i="5" s="1"/>
  <c r="CL305" i="5"/>
  <c r="DI305" i="5"/>
  <c r="DM305" i="5" s="1"/>
  <c r="CL146" i="5"/>
  <c r="DI146" i="5" s="1"/>
  <c r="DM146" i="5" s="1"/>
  <c r="CL1010" i="5"/>
  <c r="DI1010" i="5" s="1"/>
  <c r="DM1010" i="5" s="1"/>
  <c r="CL904" i="5"/>
  <c r="DI904" i="5"/>
  <c r="DM904" i="5" s="1"/>
  <c r="CL222" i="5"/>
  <c r="DI222" i="5" s="1"/>
  <c r="DM222" i="5" s="1"/>
  <c r="CL603" i="5"/>
  <c r="DI603" i="5" s="1"/>
  <c r="DM603" i="5" s="1"/>
  <c r="CL656" i="5"/>
  <c r="DI656" i="5" s="1"/>
  <c r="DM656" i="5" s="1"/>
  <c r="CL494" i="5"/>
  <c r="DI494" i="5" s="1"/>
  <c r="DM494" i="5" s="1"/>
  <c r="CL379" i="5"/>
  <c r="DI379" i="5" s="1"/>
  <c r="DM379" i="5" s="1"/>
  <c r="CL79" i="5"/>
  <c r="DI79" i="5"/>
  <c r="DM79" i="5" s="1"/>
  <c r="CL821" i="5"/>
  <c r="DI821" i="5" s="1"/>
  <c r="DM821" i="5" s="1"/>
  <c r="CL651" i="5"/>
  <c r="DI651" i="5"/>
  <c r="DM651" i="5" s="1"/>
  <c r="CL94" i="5"/>
  <c r="DI94" i="5" s="1"/>
  <c r="DM94" i="5" s="1"/>
  <c r="CL365" i="5"/>
  <c r="DI365" i="5"/>
  <c r="DM365" i="5" s="1"/>
  <c r="CL765" i="5"/>
  <c r="DI765" i="5"/>
  <c r="DM765" i="5" s="1"/>
  <c r="CL575" i="5"/>
  <c r="DI575" i="5" s="1"/>
  <c r="DM575" i="5" s="1"/>
  <c r="CL464" i="5"/>
  <c r="DI464" i="5" s="1"/>
  <c r="DM464" i="5" s="1"/>
  <c r="CL748" i="5"/>
  <c r="DI748" i="5" s="1"/>
  <c r="DM748" i="5" s="1"/>
  <c r="CL802" i="5"/>
  <c r="DI802" i="5" s="1"/>
  <c r="DM802" i="5" s="1"/>
  <c r="CL705" i="5"/>
  <c r="DI705" i="5"/>
  <c r="DM705" i="5" s="1"/>
  <c r="CL887" i="5"/>
  <c r="DI887" i="5" s="1"/>
  <c r="DM887" i="5" s="1"/>
  <c r="CL116" i="5"/>
  <c r="DI116" i="5"/>
  <c r="DM116" i="5" s="1"/>
  <c r="CL774" i="5"/>
  <c r="DI774" i="5" s="1"/>
  <c r="DM774" i="5" s="1"/>
  <c r="CL612" i="5"/>
  <c r="DI612" i="5" s="1"/>
  <c r="DM612" i="5" s="1"/>
  <c r="CL416" i="5"/>
  <c r="DI416" i="5" s="1"/>
  <c r="DM416" i="5" s="1"/>
  <c r="CL533" i="5"/>
  <c r="DI533" i="5" s="1"/>
  <c r="DM533" i="5" s="1"/>
  <c r="CL644" i="5"/>
  <c r="DI644" i="5"/>
  <c r="DM644" i="5" s="1"/>
  <c r="CL61" i="5"/>
  <c r="DI61" i="5" s="1"/>
  <c r="DM61" i="5" s="1"/>
  <c r="CL351" i="5"/>
  <c r="DI351" i="5" s="1"/>
  <c r="DM351" i="5" s="1"/>
  <c r="CL382" i="5"/>
  <c r="DI382" i="5" s="1"/>
  <c r="DM382" i="5" s="1"/>
  <c r="CL682" i="5"/>
  <c r="DI682" i="5" s="1"/>
  <c r="DM682" i="5" s="1"/>
  <c r="CL221" i="5"/>
  <c r="DI221" i="5" s="1"/>
  <c r="DM221" i="5" s="1"/>
  <c r="CL334" i="5"/>
  <c r="DI334" i="5" s="1"/>
  <c r="DM334" i="5" s="1"/>
  <c r="CL89" i="5"/>
  <c r="DI89" i="5" s="1"/>
  <c r="DM89" i="5" s="1"/>
  <c r="CL236" i="5"/>
  <c r="DI236" i="5" s="1"/>
  <c r="DM236" i="5" s="1"/>
  <c r="CL174" i="5"/>
  <c r="DI174" i="5" s="1"/>
  <c r="DM174" i="5" s="1"/>
  <c r="CL163" i="5"/>
  <c r="DI163" i="5"/>
  <c r="DM163" i="5" s="1"/>
  <c r="CL845" i="5"/>
  <c r="DI845" i="5" s="1"/>
  <c r="DM845" i="5" s="1"/>
  <c r="CL264" i="5"/>
  <c r="DI264" i="5"/>
  <c r="DM264" i="5" s="1"/>
  <c r="CL1000" i="5"/>
  <c r="DI1000" i="5" s="1"/>
  <c r="DM1000" i="5" s="1"/>
  <c r="CL337" i="5"/>
  <c r="DI337" i="5" s="1"/>
  <c r="DM337" i="5" s="1"/>
  <c r="CL794" i="5"/>
  <c r="DI794" i="5"/>
  <c r="DM794" i="5" s="1"/>
  <c r="CL406" i="5"/>
  <c r="DI406" i="5" s="1"/>
  <c r="DM406" i="5" s="1"/>
  <c r="CL411" i="5"/>
  <c r="DI411" i="5" s="1"/>
  <c r="DM411" i="5" s="1"/>
  <c r="CL49" i="5"/>
  <c r="DI49" i="5"/>
  <c r="DM49" i="5" s="1"/>
  <c r="CL423" i="5"/>
  <c r="DI423" i="5"/>
  <c r="DM423" i="5" s="1"/>
  <c r="CL787" i="5"/>
  <c r="DI787" i="5" s="1"/>
  <c r="DM787" i="5" s="1"/>
  <c r="CL59" i="5"/>
  <c r="DI59" i="5"/>
  <c r="DM59" i="5" s="1"/>
  <c r="CL41" i="5"/>
  <c r="DI41" i="5"/>
  <c r="DM41" i="5" s="1"/>
  <c r="CL958" i="5"/>
  <c r="DI958" i="5" s="1"/>
  <c r="DM958" i="5" s="1"/>
  <c r="CL425" i="5"/>
  <c r="DI425" i="5"/>
  <c r="DM425" i="5" s="1"/>
  <c r="CL901" i="5"/>
  <c r="DI901" i="5"/>
  <c r="DM901" i="5" s="1"/>
  <c r="CL113" i="5"/>
  <c r="DI113" i="5" s="1"/>
  <c r="DM113" i="5" s="1"/>
  <c r="CL26" i="5"/>
  <c r="DI26" i="5"/>
  <c r="DM26" i="5" s="1"/>
  <c r="CL27" i="5"/>
  <c r="DI27" i="5"/>
  <c r="DM27" i="5" s="1"/>
  <c r="CL22" i="5"/>
  <c r="DI22" i="5"/>
  <c r="DM22" i="5" s="1"/>
  <c r="CL105" i="5"/>
  <c r="DI105" i="5" s="1"/>
  <c r="DM105" i="5" s="1"/>
  <c r="CL866" i="5"/>
  <c r="DI866" i="5" s="1"/>
  <c r="DM866" i="5" s="1"/>
  <c r="CL885" i="5"/>
  <c r="DI885" i="5" s="1"/>
  <c r="DM885" i="5" s="1"/>
  <c r="CL15" i="5"/>
  <c r="DI15" i="5"/>
  <c r="DM15" i="5" s="1"/>
  <c r="CL970" i="5"/>
  <c r="DI970" i="5"/>
  <c r="DM970" i="5" s="1"/>
  <c r="CL971" i="5"/>
  <c r="DI971" i="5" s="1"/>
  <c r="DM971" i="5" s="1"/>
  <c r="CL679" i="5"/>
  <c r="DI679" i="5" s="1"/>
  <c r="DM679" i="5" s="1"/>
  <c r="CL708" i="5"/>
  <c r="DI708" i="5" s="1"/>
  <c r="DM708" i="5" s="1"/>
  <c r="CL159" i="5"/>
  <c r="DI159" i="5" s="1"/>
  <c r="DM159" i="5" s="1"/>
  <c r="CL897" i="5"/>
  <c r="DI897" i="5"/>
  <c r="DM897" i="5" s="1"/>
  <c r="CL619" i="5"/>
  <c r="DI619" i="5" s="1"/>
  <c r="DM619" i="5" s="1"/>
  <c r="CL474" i="5"/>
  <c r="DI474" i="5" s="1"/>
  <c r="DM474" i="5" s="1"/>
  <c r="CL373" i="5"/>
  <c r="DI373" i="5"/>
  <c r="DM373" i="5" s="1"/>
  <c r="CL108" i="5"/>
  <c r="DI108" i="5" s="1"/>
  <c r="DM108" i="5" s="1"/>
  <c r="CL88" i="5"/>
  <c r="DI88" i="5" s="1"/>
  <c r="DM88" i="5" s="1"/>
  <c r="CL466" i="5"/>
  <c r="DI466" i="5"/>
  <c r="DM466" i="5" s="1"/>
  <c r="CL242" i="5"/>
  <c r="DI242" i="5" s="1"/>
  <c r="DM242" i="5" s="1"/>
  <c r="CL861" i="5"/>
  <c r="DI861" i="5"/>
  <c r="DM861" i="5" s="1"/>
  <c r="CL254" i="5"/>
  <c r="DI254" i="5" s="1"/>
  <c r="DM254" i="5" s="1"/>
  <c r="CL399" i="5"/>
  <c r="DI399" i="5" s="1"/>
  <c r="DM399" i="5" s="1"/>
  <c r="CL258" i="5"/>
  <c r="DI258" i="5" s="1"/>
  <c r="DM258" i="5" s="1"/>
  <c r="CL219" i="5"/>
  <c r="DI219" i="5" s="1"/>
  <c r="DM219" i="5" s="1"/>
  <c r="CL34" i="5"/>
  <c r="DI34" i="5" s="1"/>
  <c r="DM34" i="5" s="1"/>
  <c r="CL32" i="5"/>
  <c r="DI32" i="5"/>
  <c r="DM32" i="5" s="1"/>
  <c r="CL709" i="5"/>
  <c r="DI709" i="5"/>
  <c r="DM709" i="5" s="1"/>
  <c r="CL417" i="5"/>
  <c r="DI417" i="5"/>
  <c r="DM417" i="5" s="1"/>
  <c r="CL876" i="5"/>
  <c r="DI876" i="5" s="1"/>
  <c r="DM876" i="5" s="1"/>
  <c r="CL574" i="5"/>
  <c r="DI574" i="5"/>
  <c r="DM574" i="5" s="1"/>
  <c r="CL548" i="5"/>
  <c r="DI548" i="5"/>
  <c r="DM548" i="5" s="1"/>
  <c r="CL1012" i="5"/>
  <c r="DI1012" i="5"/>
  <c r="DM1012" i="5" s="1"/>
  <c r="CL582" i="5"/>
  <c r="DI582" i="5" s="1"/>
  <c r="DM582" i="5" s="1"/>
  <c r="CL717" i="5"/>
  <c r="DI717" i="5"/>
  <c r="DM717" i="5" s="1"/>
  <c r="CL935" i="5"/>
  <c r="DI935" i="5" s="1"/>
  <c r="DM935" i="5" s="1"/>
  <c r="CL191" i="5"/>
  <c r="DI191" i="5"/>
  <c r="DM191" i="5" s="1"/>
  <c r="CL955" i="5"/>
  <c r="DI955" i="5" s="1"/>
  <c r="DM955" i="5" s="1"/>
  <c r="CL538" i="5"/>
  <c r="DI538" i="5" s="1"/>
  <c r="DM538" i="5" s="1"/>
  <c r="CL878" i="5"/>
  <c r="DI878" i="5" s="1"/>
  <c r="DM878" i="5" s="1"/>
  <c r="CL248" i="5"/>
  <c r="DI248" i="5" s="1"/>
  <c r="DM248" i="5" s="1"/>
  <c r="CL172" i="5"/>
  <c r="DI172" i="5" s="1"/>
  <c r="DM172" i="5" s="1"/>
  <c r="CL155" i="5"/>
  <c r="DI155" i="5"/>
  <c r="DM155" i="5" s="1"/>
  <c r="CL438" i="5"/>
  <c r="DI438" i="5"/>
  <c r="DM438" i="5" s="1"/>
  <c r="CL296" i="5"/>
  <c r="DI296" i="5" s="1"/>
  <c r="DM296" i="5" s="1"/>
  <c r="CL728" i="5"/>
  <c r="DI728" i="5"/>
  <c r="DM728" i="5" s="1"/>
  <c r="CL777" i="5"/>
  <c r="DI777" i="5"/>
  <c r="DM777" i="5" s="1"/>
  <c r="CL123" i="5"/>
  <c r="DI123" i="5" s="1"/>
  <c r="DM123" i="5" s="1"/>
  <c r="CL196" i="5"/>
  <c r="DI196" i="5"/>
  <c r="DM196" i="5" s="1"/>
  <c r="CL783" i="5"/>
  <c r="DI783" i="5" s="1"/>
  <c r="DM783" i="5" s="1"/>
  <c r="CL162" i="5"/>
  <c r="DI162" i="5" s="1"/>
  <c r="DM162" i="5" s="1"/>
  <c r="CL785" i="5"/>
  <c r="DI785" i="5" s="1"/>
  <c r="DM785" i="5" s="1"/>
  <c r="CL462" i="5"/>
  <c r="DI462" i="5"/>
  <c r="DM462" i="5" s="1"/>
  <c r="CL587" i="5"/>
  <c r="DI587" i="5" s="1"/>
  <c r="DM587" i="5" s="1"/>
  <c r="CL895" i="5"/>
  <c r="DI895" i="5" s="1"/>
  <c r="DM895" i="5" s="1"/>
  <c r="CL884" i="5"/>
  <c r="DI884" i="5" s="1"/>
  <c r="DM884" i="5" s="1"/>
  <c r="CL544" i="5"/>
  <c r="DI544" i="5"/>
  <c r="DM544" i="5" s="1"/>
  <c r="CL539" i="5"/>
  <c r="DI539" i="5" s="1"/>
  <c r="DM539" i="5" s="1"/>
  <c r="CL325" i="5"/>
  <c r="DI325" i="5" s="1"/>
  <c r="DM325" i="5" s="1"/>
  <c r="CL484" i="5"/>
  <c r="DI484" i="5" s="1"/>
  <c r="DM484" i="5" s="1"/>
  <c r="CL463" i="5"/>
  <c r="DI463" i="5" s="1"/>
  <c r="DM463" i="5" s="1"/>
  <c r="CL367" i="5"/>
  <c r="DI367" i="5"/>
  <c r="DM367" i="5" s="1"/>
  <c r="CL828" i="5"/>
  <c r="DI828" i="5"/>
  <c r="DM828" i="5" s="1"/>
  <c r="CL247" i="5"/>
  <c r="DI247" i="5" s="1"/>
  <c r="DM247" i="5" s="1"/>
  <c r="CL773" i="5"/>
  <c r="DI773" i="5"/>
  <c r="DM773" i="5" s="1"/>
  <c r="CL724" i="5"/>
  <c r="DI724" i="5" s="1"/>
  <c r="DM724" i="5" s="1"/>
  <c r="CL95" i="5"/>
  <c r="DI95" i="5"/>
  <c r="DM95" i="5" s="1"/>
  <c r="CL90" i="5"/>
  <c r="DI90" i="5" s="1"/>
  <c r="DM90" i="5" s="1"/>
  <c r="CL735" i="5"/>
  <c r="DI735" i="5"/>
  <c r="DM735" i="5" s="1"/>
  <c r="CL281" i="5"/>
  <c r="DI281" i="5" s="1"/>
  <c r="DM281" i="5" s="1"/>
  <c r="CL669" i="5"/>
  <c r="DI669" i="5" s="1"/>
  <c r="DM669" i="5" s="1"/>
  <c r="CL109" i="5"/>
  <c r="DI109" i="5" s="1"/>
  <c r="DM109" i="5" s="1"/>
  <c r="CL763" i="5"/>
  <c r="DI763" i="5" s="1"/>
  <c r="DM763" i="5" s="1"/>
  <c r="CL759" i="5"/>
  <c r="DI759" i="5"/>
  <c r="DM759" i="5" s="1"/>
  <c r="CL446" i="5"/>
  <c r="DI446" i="5" s="1"/>
  <c r="DM446" i="5" s="1"/>
  <c r="CL332" i="5"/>
  <c r="DI332" i="5" s="1"/>
  <c r="DM332" i="5" s="1"/>
  <c r="CL614" i="5"/>
  <c r="DI614" i="5" s="1"/>
  <c r="DM614" i="5" s="1"/>
  <c r="CL974" i="5"/>
  <c r="DI974" i="5" s="1"/>
  <c r="DM974" i="5" s="1"/>
  <c r="CL981" i="5"/>
  <c r="DI981" i="5" s="1"/>
  <c r="DM981" i="5" s="1"/>
  <c r="CL555" i="5"/>
  <c r="DI555" i="5" s="1"/>
  <c r="DM555" i="5" s="1"/>
  <c r="CL917" i="5"/>
  <c r="DI917" i="5" s="1"/>
  <c r="DM917" i="5" s="1"/>
  <c r="CL453" i="5"/>
  <c r="DI453" i="5" s="1"/>
  <c r="DM453" i="5" s="1"/>
  <c r="CL550" i="5"/>
  <c r="DI550" i="5"/>
  <c r="DM550" i="5" s="1"/>
  <c r="CL547" i="5"/>
  <c r="DI547" i="5" s="1"/>
  <c r="DM547" i="5" s="1"/>
  <c r="CL809" i="5"/>
  <c r="DI809" i="5" s="1"/>
  <c r="DM809" i="5" s="1"/>
  <c r="CL570" i="5"/>
  <c r="DI570" i="5"/>
  <c r="DM570" i="5" s="1"/>
  <c r="CL117" i="5"/>
  <c r="DI117" i="5"/>
  <c r="DM117" i="5" s="1"/>
  <c r="CL558" i="5"/>
  <c r="DI558" i="5"/>
  <c r="DM558" i="5" s="1"/>
  <c r="CL267" i="5"/>
  <c r="DI267" i="5" s="1"/>
  <c r="DM267" i="5" s="1"/>
  <c r="CL992" i="5"/>
  <c r="DI992" i="5" s="1"/>
  <c r="DM992" i="5" s="1"/>
  <c r="CL171" i="5"/>
  <c r="DI171" i="5" s="1"/>
  <c r="DM171" i="5" s="1"/>
  <c r="CL647" i="5"/>
  <c r="DI647" i="5" s="1"/>
  <c r="DM647" i="5" s="1"/>
  <c r="CL725" i="5"/>
  <c r="DI725" i="5"/>
  <c r="DM725" i="5" s="1"/>
  <c r="CL860" i="5"/>
  <c r="DI860" i="5" s="1"/>
  <c r="DM860" i="5" s="1"/>
  <c r="CL307" i="5"/>
  <c r="DI307" i="5" s="1"/>
  <c r="DM307" i="5" s="1"/>
  <c r="CL645" i="5"/>
  <c r="DI645" i="5" s="1"/>
  <c r="DM645" i="5" s="1"/>
  <c r="CL118" i="5"/>
  <c r="DI118" i="5" s="1"/>
  <c r="DM118" i="5" s="1"/>
  <c r="CL228" i="5"/>
  <c r="DI228" i="5"/>
  <c r="DM228" i="5" s="1"/>
  <c r="CL720" i="5"/>
  <c r="DI720" i="5" s="1"/>
  <c r="DM720" i="5" s="1"/>
  <c r="CL153" i="5"/>
  <c r="DI153" i="5"/>
  <c r="DM153" i="5" s="1"/>
  <c r="CL989" i="5"/>
  <c r="DI989" i="5" s="1"/>
  <c r="DM989" i="5" s="1"/>
  <c r="CL607" i="5"/>
  <c r="DI607" i="5" s="1"/>
  <c r="DM607" i="5" s="1"/>
  <c r="CL703" i="5"/>
  <c r="DI703" i="5" s="1"/>
  <c r="DM703" i="5" s="1"/>
  <c r="CL385" i="5"/>
  <c r="DI385" i="5"/>
  <c r="DM385" i="5" s="1"/>
  <c r="CL101" i="5"/>
  <c r="DI101" i="5"/>
  <c r="DM101" i="5" s="1"/>
  <c r="CL583" i="5"/>
  <c r="DI583" i="5" s="1"/>
  <c r="DM583" i="5" s="1"/>
  <c r="CL908" i="5"/>
  <c r="DI908" i="5" s="1"/>
  <c r="DM908" i="5" s="1"/>
  <c r="CL226" i="5"/>
  <c r="DI226" i="5" s="1"/>
  <c r="DM226" i="5" s="1"/>
  <c r="CL230" i="5"/>
  <c r="DI230" i="5" s="1"/>
  <c r="DM230" i="5" s="1"/>
  <c r="CL182" i="5"/>
  <c r="DI182" i="5" s="1"/>
  <c r="DM182" i="5" s="1"/>
  <c r="CL210" i="5"/>
  <c r="DI210" i="5"/>
  <c r="DM210" i="5" s="1"/>
  <c r="CL292" i="5"/>
  <c r="DI292" i="5" s="1"/>
  <c r="DM292" i="5" s="1"/>
  <c r="CL952" i="5"/>
  <c r="DI952" i="5"/>
  <c r="DM952" i="5" s="1"/>
  <c r="CL151" i="5"/>
  <c r="DI151" i="5" s="1"/>
  <c r="DM151" i="5" s="1"/>
  <c r="CL599" i="5"/>
  <c r="DI599" i="5" s="1"/>
  <c r="DM599" i="5" s="1"/>
  <c r="CL831" i="5"/>
  <c r="DI831" i="5" s="1"/>
  <c r="DM831" i="5" s="1"/>
  <c r="CL677" i="5"/>
  <c r="DI677" i="5" s="1"/>
  <c r="DM677" i="5" s="1"/>
  <c r="CL47" i="5"/>
  <c r="DI47" i="5" s="1"/>
  <c r="DM47" i="5" s="1"/>
  <c r="CL445" i="5"/>
  <c r="DI445" i="5"/>
  <c r="DM445" i="5" s="1"/>
  <c r="CL310" i="5"/>
  <c r="DI310" i="5" s="1"/>
  <c r="DM310" i="5" s="1"/>
  <c r="CL998" i="5"/>
  <c r="DI998" i="5"/>
  <c r="DM998" i="5" s="1"/>
  <c r="CL986" i="5"/>
  <c r="DI986" i="5" s="1"/>
  <c r="DM986" i="5" s="1"/>
  <c r="CL19" i="5"/>
  <c r="DI19" i="5"/>
  <c r="DM19" i="5" s="1"/>
  <c r="CL854" i="5"/>
  <c r="DI854" i="5"/>
  <c r="DM854" i="5" s="1"/>
  <c r="CL112" i="5"/>
  <c r="DI112" i="5" s="1"/>
  <c r="DM112" i="5" s="1"/>
  <c r="CL909" i="5"/>
  <c r="DI909" i="5" s="1"/>
  <c r="DM909" i="5" s="1"/>
  <c r="CL626" i="5"/>
  <c r="DI626" i="5" s="1"/>
  <c r="DM626" i="5" s="1"/>
  <c r="CL234" i="5"/>
  <c r="DI234" i="5"/>
  <c r="DM234" i="5" s="1"/>
  <c r="CL907" i="5"/>
  <c r="DI907" i="5" s="1"/>
  <c r="DM907" i="5" s="1"/>
  <c r="CL746" i="5"/>
  <c r="DI746" i="5"/>
  <c r="DM746" i="5" s="1"/>
  <c r="CL825" i="5"/>
  <c r="DI825" i="5" s="1"/>
  <c r="DM825" i="5" s="1"/>
  <c r="CL542" i="5"/>
  <c r="DI542" i="5" s="1"/>
  <c r="DM542" i="5" s="1"/>
  <c r="CL849" i="5"/>
  <c r="DI849" i="5"/>
  <c r="DM849" i="5" s="1"/>
  <c r="CL526" i="5"/>
  <c r="DI526" i="5" s="1"/>
  <c r="DM526" i="5" s="1"/>
  <c r="CL590" i="5"/>
  <c r="DI590" i="5" s="1"/>
  <c r="DM590" i="5" s="1"/>
  <c r="CL668" i="5"/>
  <c r="DI668" i="5" s="1"/>
  <c r="DM668" i="5" s="1"/>
  <c r="B20" i="3"/>
  <c r="B21" i="3" s="1"/>
  <c r="CL963" i="5"/>
  <c r="DI963" i="5" s="1"/>
  <c r="DM963" i="5" s="1"/>
  <c r="CL131" i="5"/>
  <c r="DI131" i="5"/>
  <c r="DM131" i="5" s="1"/>
  <c r="CL150" i="5"/>
  <c r="DI150" i="5" s="1"/>
  <c r="DM150" i="5" s="1"/>
  <c r="CL588" i="5"/>
  <c r="DI588" i="5"/>
  <c r="DM588" i="5" s="1"/>
  <c r="CL141" i="5"/>
  <c r="DI141" i="5"/>
  <c r="DM141" i="5" s="1"/>
  <c r="CL633" i="5"/>
  <c r="DI633" i="5" s="1"/>
  <c r="DM633" i="5" s="1"/>
  <c r="CL1003" i="5"/>
  <c r="DI1003" i="5" s="1"/>
  <c r="DM1003" i="5" s="1"/>
  <c r="CL810" i="5"/>
  <c r="DI810" i="5" s="1"/>
  <c r="DM810" i="5" s="1"/>
  <c r="CL181" i="5"/>
  <c r="DI181" i="5"/>
  <c r="DM181" i="5" s="1"/>
  <c r="CL84" i="5"/>
  <c r="DI84" i="5"/>
  <c r="DM84" i="5" s="1"/>
  <c r="CL636" i="5"/>
  <c r="DI636" i="5" s="1"/>
  <c r="DM636" i="5" s="1"/>
  <c r="CL620" i="5"/>
  <c r="DI620" i="5" s="1"/>
  <c r="DM620" i="5" s="1"/>
  <c r="CL534" i="5"/>
  <c r="DI534" i="5" s="1"/>
  <c r="DM534" i="5" s="1"/>
  <c r="CL266" i="5"/>
  <c r="DI266" i="5"/>
  <c r="DM266" i="5" s="1"/>
  <c r="CL792" i="5"/>
  <c r="DI792" i="5" s="1"/>
  <c r="DM792" i="5" s="1"/>
  <c r="CL604" i="5"/>
  <c r="DI604" i="5"/>
  <c r="DM604" i="5" s="1"/>
  <c r="CL530" i="5"/>
  <c r="DI530" i="5"/>
  <c r="DM530" i="5" s="1"/>
  <c r="CL531" i="5"/>
  <c r="DI531" i="5"/>
  <c r="DM531" i="5" s="1"/>
  <c r="DI388" i="5"/>
  <c r="DM388" i="5" s="1"/>
  <c r="CL388" i="5"/>
  <c r="CL135" i="5"/>
  <c r="DI135" i="5" s="1"/>
  <c r="DM135" i="5" s="1"/>
  <c r="CL949" i="5"/>
  <c r="DI949" i="5" s="1"/>
  <c r="DM949" i="5" s="1"/>
  <c r="B6" i="4" l="1"/>
  <c r="B7" i="4" s="1"/>
  <c r="C28" i="6"/>
  <c r="C16" i="6"/>
  <c r="C35" i="6"/>
  <c r="C23" i="6"/>
  <c r="D23" i="6" s="1"/>
  <c r="C11" i="6"/>
  <c r="D11" i="6" s="1"/>
  <c r="C30" i="6"/>
  <c r="D30" i="6" s="1"/>
  <c r="C18" i="6"/>
  <c r="C37" i="6"/>
  <c r="C25" i="6"/>
  <c r="D25" i="6" s="1"/>
  <c r="C13" i="6"/>
  <c r="D13" i="6" s="1"/>
  <c r="C33" i="6"/>
  <c r="D33" i="6" s="1"/>
  <c r="C29" i="6"/>
  <c r="C36" i="6"/>
  <c r="C32" i="6"/>
  <c r="C14" i="6"/>
  <c r="D14" i="6" s="1"/>
  <c r="C10" i="6"/>
  <c r="C21" i="6"/>
  <c r="D21" i="6" s="1"/>
  <c r="C17" i="6"/>
  <c r="D17" i="6" s="1"/>
  <c r="C24" i="6"/>
  <c r="D24" i="6" s="1"/>
  <c r="C20" i="6"/>
  <c r="C9" i="6"/>
  <c r="D9" i="6" s="1"/>
  <c r="C26" i="6"/>
  <c r="D26" i="6" s="1"/>
  <c r="C15" i="6"/>
  <c r="D15" i="6" s="1"/>
  <c r="C31" i="6"/>
  <c r="C27" i="6"/>
  <c r="C12" i="6"/>
  <c r="C22" i="6"/>
  <c r="D22" i="6" s="1"/>
  <c r="C34" i="6"/>
  <c r="C19" i="6"/>
  <c r="D19" i="6" s="1"/>
  <c r="B22" i="3"/>
  <c r="B23" i="3" s="1"/>
  <c r="B24" i="3" s="1"/>
  <c r="D16" i="6"/>
  <c r="D29" i="6"/>
  <c r="D28" i="6"/>
  <c r="D18" i="6"/>
  <c r="D36" i="6"/>
  <c r="D12" i="6"/>
  <c r="D27" i="6"/>
  <c r="D31" i="6"/>
  <c r="D37" i="6"/>
  <c r="R8" i="5"/>
  <c r="Y6" i="5"/>
  <c r="V6" i="5"/>
  <c r="R6" i="5"/>
  <c r="X6" i="5"/>
  <c r="W6" i="5"/>
  <c r="R7" i="5"/>
  <c r="AI6" i="5"/>
  <c r="R11" i="5"/>
  <c r="AB6" i="5"/>
  <c r="AH6" i="5"/>
  <c r="AG6" i="5"/>
  <c r="U6" i="5"/>
  <c r="AF6" i="5"/>
  <c r="R5" i="5"/>
  <c r="AE6" i="5"/>
  <c r="AD6" i="5"/>
  <c r="R10" i="5"/>
  <c r="AC6" i="5"/>
  <c r="R9" i="5"/>
  <c r="AA6" i="5"/>
  <c r="Z6" i="5"/>
  <c r="D20" i="6"/>
  <c r="D34" i="6"/>
  <c r="D35" i="6"/>
  <c r="D32" i="6"/>
  <c r="D10" i="6"/>
  <c r="B3" i="7" l="1"/>
  <c r="B81" i="3"/>
  <c r="B87" i="3" s="1"/>
  <c r="B8" i="4"/>
  <c r="B27" i="4" s="1"/>
  <c r="B88" i="3" l="1"/>
  <c r="B6" i="6"/>
  <c r="B7" i="7"/>
  <c r="B28" i="4"/>
  <c r="B29" i="4" s="1"/>
  <c r="B30" i="4" s="1"/>
  <c r="B11" i="7"/>
  <c r="B13" i="7" s="1"/>
  <c r="B10" i="7"/>
  <c r="E21" i="6" l="1"/>
  <c r="F21" i="6" s="1"/>
  <c r="E32" i="6"/>
  <c r="F32" i="6" s="1"/>
  <c r="E35" i="6"/>
  <c r="F35" i="6" s="1"/>
  <c r="E33" i="6"/>
  <c r="F33" i="6" s="1"/>
  <c r="E34" i="6"/>
  <c r="F34" i="6" s="1"/>
  <c r="E26" i="6"/>
  <c r="F26" i="6" s="1"/>
  <c r="E12" i="6"/>
  <c r="F12" i="6" s="1"/>
  <c r="E15" i="6"/>
  <c r="F15" i="6" s="1"/>
  <c r="E17" i="6"/>
  <c r="F17" i="6" s="1"/>
  <c r="E37" i="6"/>
  <c r="F37" i="6" s="1"/>
  <c r="E28" i="6"/>
  <c r="F28" i="6" s="1"/>
  <c r="E30" i="6"/>
  <c r="F30" i="6" s="1"/>
  <c r="E18" i="6"/>
  <c r="F18" i="6" s="1"/>
  <c r="E29" i="6"/>
  <c r="F29" i="6" s="1"/>
  <c r="E23" i="6"/>
  <c r="F23" i="6" s="1"/>
  <c r="E9" i="6"/>
  <c r="E20" i="6"/>
  <c r="F20" i="6" s="1"/>
  <c r="E24" i="6"/>
  <c r="F24" i="6" s="1"/>
  <c r="E11" i="6"/>
  <c r="F11" i="6" s="1"/>
  <c r="E14" i="6"/>
  <c r="F14" i="6" s="1"/>
  <c r="E19" i="6"/>
  <c r="F19" i="6" s="1"/>
  <c r="E22" i="6"/>
  <c r="F22" i="6" s="1"/>
  <c r="E16" i="6"/>
  <c r="F16" i="6" s="1"/>
  <c r="E25" i="6"/>
  <c r="F25" i="6" s="1"/>
  <c r="E36" i="6"/>
  <c r="F36" i="6" s="1"/>
  <c r="E31" i="6"/>
  <c r="F31" i="6" s="1"/>
  <c r="E27" i="6"/>
  <c r="F27" i="6" s="1"/>
  <c r="E13" i="6"/>
  <c r="F13" i="6" s="1"/>
  <c r="E10" i="6"/>
  <c r="F10" i="6" s="1"/>
  <c r="F9" i="6" l="1"/>
  <c r="B39" i="6"/>
  <c r="B40" i="6" s="1"/>
</calcChain>
</file>

<file path=xl/sharedStrings.xml><?xml version="1.0" encoding="utf-8"?>
<sst xmlns="http://schemas.openxmlformats.org/spreadsheetml/2006/main" count="480" uniqueCount="384">
  <si>
    <t>SpaceX valuation — Excel companion to 'Valuing SpaceX: Cash Flows versus the Cost of Capital'</t>
  </si>
  <si>
    <t>Alexander F. Wagner, June 2026. Paper: ssrn.com/abstract=6918120. Code: github.com/alex-wagner-research/spacex-valuation</t>
  </si>
  <si>
    <t>Comments and corrections are very welcome (alexander.wagner@df.uzh.ch). This workbook was put</t>
  </si>
  <si>
    <t>together quickly around a live IPO; if something looks off, it may well be.</t>
  </si>
  <si>
    <t>Tabs:</t>
  </si>
  <si>
    <t xml:space="preserve">  Inputs      — every assumption, blue on yellow, with its source. Change these.</t>
  </si>
  <si>
    <t xml:space="preserve">  DCF         — the deterministic three-segment valuation as a classic year-by-year</t>
  </si>
  <si>
    <t xml:space="preserve">                waterfall with a step-by-step terminal value (paper Section 4), plus the</t>
  </si>
  <si>
    <t xml:space="preserve">                direct-to-cell underlying business.</t>
  </si>
  <si>
    <t xml:space="preserve">  Options     — the expansion claims by their closed forms, the Mars probability tree,</t>
  </si>
  <si>
    <t xml:space="preserve">                and the imported abandonment option (paper Section 5).</t>
  </si>
  <si>
    <t xml:space="preserve">  MonteCarlo  — 1,000 live trials of the correlated segment model (paper Section 4.3):</t>
  </si>
  <si>
    <t xml:space="preserve">                distribution summary and histogram. Press F9 to redraw.</t>
  </si>
  <si>
    <t xml:space="preserve">  Inversion   — total value across discount rates and the implied rate at the target</t>
  </si>
  <si>
    <t xml:space="preserve">                price (paper Section 6). At $135 this reads about 6.86%.</t>
  </si>
  <si>
    <t xml:space="preserve">  SumOfParts  — the supported range against the offer (paper Section 6).</t>
  </si>
  <si>
    <t>Excel is all you need: change the blue inputs and every tab recalculates live. The only</t>
  </si>
  <si>
    <t>cells that do NOT recalculate are the three imported xAI values on the Inputs tab</t>
  </si>
  <si>
    <t>(abandonment option, venture floor, winning-model value): they come from the Python model,</t>
  </si>
  <si>
    <t>so after large changes to the xAI assumptions, treat them as stale.</t>
  </si>
  <si>
    <t>Colors: blue = inputs; black = formulas; green = links across tabs; grey italics = the</t>
  </si>
  <si>
    <t>Python pipeline's values, quoted for checking. The Monte Carlo uses Excel's unseeded RAND(),</t>
  </si>
  <si>
    <t>so its figures move by sampling error around the Python values (which use 200,000 fixed-seed</t>
  </si>
  <si>
    <t>paths).</t>
  </si>
  <si>
    <t>Not in this workbook (Python only): the simulated option values on correlated paths (the</t>
  </si>
  <si>
    <t>closed forms here are validated against them in Appendix A.2), the xAI abandonment option's</t>
  </si>
  <si>
    <t>least-squares Monte Carlo (imported on the Inputs tab), and the joint acceptance sampling of</t>
  </si>
  <si>
    <t>Appendix B.</t>
  </si>
  <si>
    <t>Inputs — change the blue cells; every tab updates</t>
  </si>
  <si>
    <t>Values in $M unless noted. Paper: ssrn.com/abstract=6918120 (Table 1, Appendix A).</t>
  </si>
  <si>
    <t>Segments (2025 figures from the prospectus; targets, margins, volatilities per paper Table 1)</t>
  </si>
  <si>
    <t>Launch: revenue 2025</t>
  </si>
  <si>
    <t>Prospectus, segment results (FWP acc. 0001628280-26-041013)</t>
  </si>
  <si>
    <t>Launch: revenue target 2036</t>
  </si>
  <si>
    <t>Damodaran, June 2026 valuation (paper Sec. 4)</t>
  </si>
  <si>
    <t>Launch: operating margin 2025</t>
  </si>
  <si>
    <t>Development-adjusted; accounting segment margin was -16% after $3.0B Starship R&amp;D (prospectus)</t>
  </si>
  <si>
    <t>Launch: terminal margin</t>
  </si>
  <si>
    <t>Comparables-disciplined (paper Sec. 4); xAI 25% is the boundary case</t>
  </si>
  <si>
    <t>Launch: sales-to-capital</t>
  </si>
  <si>
    <t>Damodaran convention (paper Table 1)</t>
  </si>
  <si>
    <t>Launch: revenue volatility, initial</t>
  </si>
  <si>
    <t>Calibrated so dispersion lies between the two published simulations (Table 1)</t>
  </si>
  <si>
    <t>Launch: revenue volatility, long run</t>
  </si>
  <si>
    <t>Paper Table 1</t>
  </si>
  <si>
    <t>Starlink: revenue 2025</t>
  </si>
  <si>
    <t>Starlink: revenue target 2036</t>
  </si>
  <si>
    <t>Starlink: operating margin 2025</t>
  </si>
  <si>
    <t>Development-adjusted; accounting segment margin +39% (prospectus)</t>
  </si>
  <si>
    <t>Starlink: terminal margin</t>
  </si>
  <si>
    <t>Starlink: sales-to-capital</t>
  </si>
  <si>
    <t>Starlink: revenue volatility, initial</t>
  </si>
  <si>
    <t>Starlink: revenue volatility, long run</t>
  </si>
  <si>
    <t>xAI: revenue 2025</t>
  </si>
  <si>
    <t>xAI: revenue target 2036</t>
  </si>
  <si>
    <t>xAI: operating margin 2025</t>
  </si>
  <si>
    <t>Development-adjusted; accounting segment margin about -198% (prospectus). Weighted, the three match Damodaran's R&amp;D-capitalized 21.5% consolidated start</t>
  </si>
  <si>
    <t>xAI: terminal margin</t>
  </si>
  <si>
    <t>xAI: sales-to-capital</t>
  </si>
  <si>
    <t>xAI: revenue volatility, initial</t>
  </si>
  <si>
    <t>xAI: revenue volatility, long run</t>
  </si>
  <si>
    <t>Firm-level</t>
  </si>
  <si>
    <t>Cost of capital (WACC)</t>
  </si>
  <si>
    <t>Damodaran bottom-up CAPM: business-weighted relevered betas (paper Sec. 4.2)</t>
  </si>
  <si>
    <t>Terminal growth</t>
  </si>
  <si>
    <t>Equals the June 2026 risk-free rate (Damodaran convention)</t>
  </si>
  <si>
    <t>Terminal ROIC</t>
  </si>
  <si>
    <t>Paper Table 1; sets perpetuity reinvestment g/ROIC</t>
  </si>
  <si>
    <t>Tax rate, current effective</t>
  </si>
  <si>
    <t>Prospectus financials</t>
  </si>
  <si>
    <t>Tax rate, marginal</t>
  </si>
  <si>
    <t>Cash</t>
  </si>
  <si>
    <t>Prospectus balance sheet</t>
  </si>
  <si>
    <t>Debt</t>
  </si>
  <si>
    <t>IPO proceeds</t>
  </si>
  <si>
    <t>Offering: 555.6M shares at $135</t>
  </si>
  <si>
    <t>Shares outstanding (M)</t>
  </si>
  <si>
    <t>12,535M pre-offering + 556M new; CEO unvested award excluded (paper fn.)</t>
  </si>
  <si>
    <t>Common-factor correlation rho</t>
  </si>
  <si>
    <t>Paper Table 1 (segments share one demand factor)</t>
  </si>
  <si>
    <t>Volatility decay kappa</t>
  </si>
  <si>
    <t>Paper Appendix A.1 (uncertainty resolves over time)</t>
  </si>
  <si>
    <t>Expansion claims (paper Sec. 5.1, Appendix A.2)</t>
  </si>
  <si>
    <t>DTC: 2025 revenue</t>
  </si>
  <si>
    <t>DTC underlying segment (Appendix A.2)</t>
  </si>
  <si>
    <t>DTC: revenue target 2036</t>
  </si>
  <si>
    <t>Between D2D forecasts of roughly $3-12B (2030) and ~$100B long-run</t>
  </si>
  <si>
    <t>DTC: margin 2025</t>
  </si>
  <si>
    <t>Appendix A.2</t>
  </si>
  <si>
    <t>DTC: terminal margin</t>
  </si>
  <si>
    <t>DTC: sales-to-capital</t>
  </si>
  <si>
    <t>DTC: investment I</t>
  </si>
  <si>
    <t>Next-generation constellation cost (paper Sec. 5.1)</t>
  </si>
  <si>
    <t>DTC: gate year tau</t>
  </si>
  <si>
    <t>DTC: volatility sigma</t>
  </si>
  <si>
    <t>Starship: underlying V</t>
  </si>
  <si>
    <t>Capitalized launch pool $14-41B/yr: CRS IF12900, NASA OIG (App. A.3)</t>
  </si>
  <si>
    <t>Starship: investment I</t>
  </si>
  <si>
    <t>Over $15B spent plus $10-25B infrastructure (App. A.3)</t>
  </si>
  <si>
    <t>Starship: gate year tau</t>
  </si>
  <si>
    <t>Starship: volatility sigma</t>
  </si>
  <si>
    <t>Starship: P(technical trigger)</t>
  </si>
  <si>
    <t>Author judgment, varied in the inversion (paper Sec. 5.1)</t>
  </si>
  <si>
    <t>Mars sovereign-program tree (paper Appendix A.2; budget analogs: ISS, Artemis, Antarctica)</t>
  </si>
  <si>
    <t>Mars: contractor margin</t>
  </si>
  <si>
    <t>HLS-style prime-contractor margin (App. A.2)</t>
  </si>
  <si>
    <t>Mars: program start year</t>
  </si>
  <si>
    <t>Mars: robotic revenue/yr</t>
  </si>
  <si>
    <t>Mars budget line enacted January 2026 (App. A.3)</t>
  </si>
  <si>
    <t>Mars: P(robotic)</t>
  </si>
  <si>
    <t>Mars: crewed revenue/yr</t>
  </si>
  <si>
    <t>Artemis-class envelope $5-8B/yr (App. A.2)</t>
  </si>
  <si>
    <t>Mars: crewed co-investment</t>
  </si>
  <si>
    <t>HLS precedent (App. A.2)</t>
  </si>
  <si>
    <t>Mars: P(crewed given trigger)</t>
  </si>
  <si>
    <t>Mars: settlement revenue/yr</t>
  </si>
  <si>
    <t>Settlement-class envelope $15-30B/yr (App. A.2)</t>
  </si>
  <si>
    <t>Mars: settlement co-investment</t>
  </si>
  <si>
    <t>Mars: P(settlement given crewed)</t>
  </si>
  <si>
    <t>One of three crewed initiatives since 1989 survived (App. A.2)</t>
  </si>
  <si>
    <t>Imported from the Python model (no formula representation)</t>
  </si>
  <si>
    <t>xAI abandonment option</t>
  </si>
  <si>
    <t>Least-squares Monte Carlo (venture_option.py; paper Sec. 5.2); salvage 0</t>
  </si>
  <si>
    <t>xAI venture floor</t>
  </si>
  <si>
    <t>Venture model with optimal abandonment (paper Sec. 6 sum of parts)</t>
  </si>
  <si>
    <t>xAI winning-model value</t>
  </si>
  <si>
    <t>xAI segment at a 30% terminal margin (paper Sec. 4)</t>
  </si>
  <si>
    <t>Inversion</t>
  </si>
  <si>
    <t>Target share price ($)</t>
  </si>
  <si>
    <t>The offer price; change to read any price's implied discount rate</t>
  </si>
  <si>
    <t>Deterministic DCF — paper Section 4, Appendix A.1 (all values $M)</t>
  </si>
  <si>
    <t>The classic waterfall, year by year: revenue, margin, EBIT, taxes, reinvestment, FCFF, discounting; then the terminal value step by step. Margins and the tax rate ramp linearly; taxes apply to positive EBIT only; reinvestment is floored at zero.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</si>
  <si>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</si>
  <si>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</si>
  <si>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</si>
  <si>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</si>
  <si>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</si>
  <si>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</si>
  <si>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</si>
  <si>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</si>
  <si>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</si>
  <si>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</si>
  <si>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</si>
  <si>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Year index t</t>
  </si>
  <si>
    <t>Tax rate (ramps to marginal)</t>
  </si>
  <si>
    <t>Discount factor 1/(1+WACC)^t</t>
  </si>
  <si>
    <t>Launch</t>
  </si>
  <si>
    <t>growth to 2036 target g:</t>
  </si>
  <si>
    <t>Revenue</t>
  </si>
  <si>
    <t>(x) Operating margin</t>
  </si>
  <si>
    <t>(=) EBIT</t>
  </si>
  <si>
    <t>(-) Taxes (on positive EBIT)</t>
  </si>
  <si>
    <t>(-) Reinvestment (chg. revenue / sales-to-capital)</t>
  </si>
  <si>
    <t>(=) Free cash flow (FCFF)</t>
  </si>
  <si>
    <t>(x) Discount factor</t>
  </si>
  <si>
    <t>(=) PV of FCFF</t>
  </si>
  <si>
    <t>Terminal value (2037 onward)</t>
  </si>
  <si>
    <t>EBIT 2037 after tax = EBIT 2036 x (1+g) x (1-marginal tax)</t>
  </si>
  <si>
    <t>(-) Perpetuity reinvestment: g / ROIC of the above</t>
  </si>
  <si>
    <t>(=) FCFF 2037</t>
  </si>
  <si>
    <t>Terminal value at 2036 = FCFF 2037 / (WACC - g)</t>
  </si>
  <si>
    <t>PV of terminal value = TV x discount factor 2036</t>
  </si>
  <si>
    <t>Segment operating value = sum of PV(FCFF) + PV(TV)</t>
  </si>
  <si>
    <t>Python check:</t>
  </si>
  <si>
    <t>Starlink</t>
  </si>
  <si>
    <t>xAI</t>
  </si>
  <si>
    <t>DTC underlying</t>
  </si>
  <si>
    <t>Equity bridge</t>
  </si>
  <si>
    <t>Launch operating value</t>
  </si>
  <si>
    <t>Starlink operating value</t>
  </si>
  <si>
    <t>xAI operating value</t>
  </si>
  <si>
    <t>(+) Cash</t>
  </si>
  <si>
    <t>(+) IPO proceeds</t>
  </si>
  <si>
    <t>(-) Debt</t>
  </si>
  <si>
    <t>Equity value ($M)</t>
  </si>
  <si>
    <t>Per share ($)</t>
  </si>
  <si>
    <t>Real options — paper Section 5, Appendix A.2 (values $M)</t>
  </si>
  <si>
    <t>Expansion claims by their standalone closed form p x [M N(d1) - I N(d2)] x (1+r)^-tau, validated against the paper's simulation in Appendix A.2. Mars as the exact probability tree. The abandonment option is imported from the Python least-squares Monte Carlo.</t>
  </si>
  <si>
    <t>Starlink direct-to-cell (exercise-at-gate)</t>
  </si>
  <si>
    <t>Underlying M</t>
  </si>
  <si>
    <t>d1 = [ln(M/I) + sigma^2/2] / sigma</t>
  </si>
  <si>
    <t>d2 = d1 - sigma</t>
  </si>
  <si>
    <t>Option value</t>
  </si>
  <si>
    <t>Python checks: closed form 32,588; the paper's simulated value 32,614 (same paths as the firm model; gap = Monte-Carlo error)</t>
  </si>
  <si>
    <t>Starship heavy lift (gated on the technical trigger)</t>
  </si>
  <si>
    <t>Python checks: closed form 32,309; the paper's simulated value 32,304 (same paths as the firm model; gap = Monte-Carlo error)</t>
  </si>
  <si>
    <t>Mars sovereign-program claim (exact probability tree)</t>
  </si>
  <si>
    <t>State (highest realized)</t>
  </si>
  <si>
    <t>Value ($M)</t>
  </si>
  <si>
    <t>Probability</t>
  </si>
  <si>
    <t>Settlement</t>
  </si>
  <si>
    <t>Crewed, not settlement</t>
  </si>
  <si>
    <t>Robotic only</t>
  </si>
  <si>
    <t>Mars claim, discounted from the start year</t>
  </si>
  <si>
    <t>Python check (simulated tree). Value per state = max(revenue x margin x (1-tax) / WACC - co-investment, 0), a flat perpetuity.</t>
  </si>
  <si>
    <t>xAI abandonment option (imported)</t>
  </si>
  <si>
    <t>Value at zero salvage</t>
  </si>
  <si>
    <t>From the Python least-squares Monte Carlo (paper Sec. 5.2); optimal stopping has no formula representation — see venture_option.py</t>
  </si>
  <si>
    <t>Totals</t>
  </si>
  <si>
    <t>Expansion claims + Mars</t>
  </si>
  <si>
    <t>All options incl. abandonment</t>
  </si>
  <si>
    <t>Equity + all options ($M)</t>
  </si>
  <si>
    <t>Monte Carlo — the distribution of equity value (1,000 trials; paper Sec. 4.3)</t>
  </si>
  <si>
    <t>Each row is one trial of the correlated three-segment model of Appendix A.1: a common demand factor per year (correlation rho), declining revenue volatility, the same cash-flow construction as the DCF tab. Press F9 to redraw. Excel's RAND() is not seeded, so figures move by Monte-Carlo error around the Python values; the paper's numbers use 200,000 fixed-seed paths.</t>
  </si>
  <si>
    <t>Summary of the simulated distribution</t>
  </si>
  <si>
    <t>Histogram ($T bins, count of trials)</t>
  </si>
  <si>
    <t>Launch: sigma_t</t>
  </si>
  <si>
    <t>Mean equity ($M)</t>
  </si>
  <si>
    <t>Python (200k paths): 1,002,249</t>
  </si>
  <si>
    <t>Starlink: sigma_t</t>
  </si>
  <si>
    <t>Std deviation</t>
  </si>
  <si>
    <t>xAI: sigma_t</t>
  </si>
  <si>
    <t>MC std error of mean</t>
  </si>
  <si>
    <t>Launch: drift ln(1+g)</t>
  </si>
  <si>
    <t>5th percentile</t>
  </si>
  <si>
    <t>Python: 514,826</t>
  </si>
  <si>
    <t>Starlink: drift ln(1+g)</t>
  </si>
  <si>
    <t>Median</t>
  </si>
  <si>
    <t>Python: 915,244</t>
  </si>
  <si>
    <t>xAI: drift ln(1+g)</t>
  </si>
  <si>
    <t>95th percentile</t>
  </si>
  <si>
    <t>Python: 1,777,523</t>
  </si>
  <si>
    <t>P(equity &gt; $1.8T)</t>
  </si>
  <si>
    <t>Python: 5%</t>
  </si>
  <si>
    <t>Trial</t>
  </si>
  <si>
    <t>f 2026</t>
  </si>
  <si>
    <t>f 2027</t>
  </si>
  <si>
    <t>f 2028</t>
  </si>
  <si>
    <t>f 2029</t>
  </si>
  <si>
    <t>f 2030</t>
  </si>
  <si>
    <t>f 2031</t>
  </si>
  <si>
    <t>f 2032</t>
  </si>
  <si>
    <t>f 2033</t>
  </si>
  <si>
    <t>f 2034</t>
  </si>
  <si>
    <t>f 2035</t>
  </si>
  <si>
    <t>f 2036</t>
  </si>
  <si>
    <t>z La 26</t>
  </si>
  <si>
    <t>z La 27</t>
  </si>
  <si>
    <t>z La 28</t>
  </si>
  <si>
    <t>z La 29</t>
  </si>
  <si>
    <t>z La 30</t>
  </si>
  <si>
    <t>z La 31</t>
  </si>
  <si>
    <t>z La 32</t>
  </si>
  <si>
    <t>z La 33</t>
  </si>
  <si>
    <t>z La 34</t>
  </si>
  <si>
    <t>z La 35</t>
  </si>
  <si>
    <t>z La 36</t>
  </si>
  <si>
    <t>z St 26</t>
  </si>
  <si>
    <t>z St 27</t>
  </si>
  <si>
    <t>z St 28</t>
  </si>
  <si>
    <t>z St 29</t>
  </si>
  <si>
    <t>z St 30</t>
  </si>
  <si>
    <t>z St 31</t>
  </si>
  <si>
    <t>z St 32</t>
  </si>
  <si>
    <t>z St 33</t>
  </si>
  <si>
    <t>z St 34</t>
  </si>
  <si>
    <t>z St 35</t>
  </si>
  <si>
    <t>z St 36</t>
  </si>
  <si>
    <t>z xA 26</t>
  </si>
  <si>
    <t>z xA 27</t>
  </si>
  <si>
    <t>z xA 28</t>
  </si>
  <si>
    <t>z xA 29</t>
  </si>
  <si>
    <t>z xA 30</t>
  </si>
  <si>
    <t>z xA 31</t>
  </si>
  <si>
    <t>z xA 32</t>
  </si>
  <si>
    <t>z xA 33</t>
  </si>
  <si>
    <t>z xA 34</t>
  </si>
  <si>
    <t>z xA 35</t>
  </si>
  <si>
    <t>z xA 36</t>
  </si>
  <si>
    <t>R La 26</t>
  </si>
  <si>
    <t>R La 27</t>
  </si>
  <si>
    <t>R La 28</t>
  </si>
  <si>
    <t>R La 29</t>
  </si>
  <si>
    <t>R La 30</t>
  </si>
  <si>
    <t>R La 31</t>
  </si>
  <si>
    <t>R La 32</t>
  </si>
  <si>
    <t>R La 33</t>
  </si>
  <si>
    <t>R La 34</t>
  </si>
  <si>
    <t>R La 35</t>
  </si>
  <si>
    <t>R La 36</t>
  </si>
  <si>
    <t>R St 26</t>
  </si>
  <si>
    <t>R St 27</t>
  </si>
  <si>
    <t>R St 28</t>
  </si>
  <si>
    <t>R St 29</t>
  </si>
  <si>
    <t>R St 30</t>
  </si>
  <si>
    <t>R St 31</t>
  </si>
  <si>
    <t>R St 32</t>
  </si>
  <si>
    <t>R St 33</t>
  </si>
  <si>
    <t>R St 34</t>
  </si>
  <si>
    <t>R St 35</t>
  </si>
  <si>
    <t>R St 36</t>
  </si>
  <si>
    <t>R xA 26</t>
  </si>
  <si>
    <t>R xA 27</t>
  </si>
  <si>
    <t>R xA 28</t>
  </si>
  <si>
    <t>R xA 29</t>
  </si>
  <si>
    <t>R xA 30</t>
  </si>
  <si>
    <t>R xA 31</t>
  </si>
  <si>
    <t>R xA 32</t>
  </si>
  <si>
    <t>R xA 33</t>
  </si>
  <si>
    <t>R xA 34</t>
  </si>
  <si>
    <t>R xA 35</t>
  </si>
  <si>
    <t>R xA 36</t>
  </si>
  <si>
    <t>PV La 26</t>
  </si>
  <si>
    <t>PV La 27</t>
  </si>
  <si>
    <t>PV La 28</t>
  </si>
  <si>
    <t>PV La 29</t>
  </si>
  <si>
    <t>PV La 30</t>
  </si>
  <si>
    <t>PV La 31</t>
  </si>
  <si>
    <t>PV La 32</t>
  </si>
  <si>
    <t>PV La 33</t>
  </si>
  <si>
    <t>PV La 34</t>
  </si>
  <si>
    <t>PV La 35</t>
  </si>
  <si>
    <t>PV La 36</t>
  </si>
  <si>
    <t>PV St 26</t>
  </si>
  <si>
    <t>PV St 27</t>
  </si>
  <si>
    <t>PV St 28</t>
  </si>
  <si>
    <t>PV St 29</t>
  </si>
  <si>
    <t>PV St 30</t>
  </si>
  <si>
    <t>PV St 31</t>
  </si>
  <si>
    <t>PV St 32</t>
  </si>
  <si>
    <t>PV St 33</t>
  </si>
  <si>
    <t>PV St 34</t>
  </si>
  <si>
    <t>PV St 35</t>
  </si>
  <si>
    <t>PV St 36</t>
  </si>
  <si>
    <t>PV xA 26</t>
  </si>
  <si>
    <t>PV xA 27</t>
  </si>
  <si>
    <t>PV xA 28</t>
  </si>
  <si>
    <t>PV xA 29</t>
  </si>
  <si>
    <t>PV xA 30</t>
  </si>
  <si>
    <t>PV xA 31</t>
  </si>
  <si>
    <t>PV xA 32</t>
  </si>
  <si>
    <t>PV xA 33</t>
  </si>
  <si>
    <t>PV xA 34</t>
  </si>
  <si>
    <t>PV xA 35</t>
  </si>
  <si>
    <t>PV xA 36</t>
  </si>
  <si>
    <t>Launch value</t>
  </si>
  <si>
    <t>Starlink value</t>
  </si>
  <si>
    <t>xAI value</t>
  </si>
  <si>
    <t>Equity ($M)</t>
  </si>
  <si>
    <t>Inversion — the discount rate a price implies (paper Section 6)</t>
  </si>
  <si>
    <t>Cash flows held fixed (they do not depend on the WACC); the option layer held at its base value, as in the paper. Each row recomputes total value at that rate; the implied rate interpolates where value crosses the target. For more digits, use Goal Seek (Data &gt; What-If) on the Inputs WACC cell.</t>
  </si>
  <si>
    <t>Target price ($)</t>
  </si>
  <si>
    <t>Target cap ($M)</t>
  </si>
  <si>
    <t>Option layer ($M)</t>
  </si>
  <si>
    <t>held constant across rates (paper convention)</t>
  </si>
  <si>
    <t>WACC</t>
  </si>
  <si>
    <t>PV of FCFF ($M)</t>
  </si>
  <si>
    <t>PV of TV ($M)</t>
  </si>
  <si>
    <t>Total value ($M)</t>
  </si>
  <si>
    <t>$ / share</t>
  </si>
  <si>
    <t>One-lever implied values (paper Table 4; reproduce with Goal Seek on the Inputs tab)</t>
  </si>
  <si>
    <t>Starlink terminal margin</t>
  </si>
  <si>
    <t>60% -&gt; 137% (no feasible value)</t>
  </si>
  <si>
    <t>xAI terminal margin</t>
  </si>
  <si>
    <t>25% -&gt; 86% (above every comparable)</t>
  </si>
  <si>
    <t>Launch 2036 revenue</t>
  </si>
  <si>
    <t>$40B -&gt; $266B (the market is $14-41B/yr)</t>
  </si>
  <si>
    <t>xAI 2036 revenue</t>
  </si>
  <si>
    <t>$160B -&gt; $640B (about 30x OpenAI)</t>
  </si>
  <si>
    <t>Starlink 2036 revenue</t>
  </si>
  <si>
    <t>$120B -&gt; $358B (above the supported range)</t>
  </si>
  <si>
    <t>Discount rate</t>
  </si>
  <si>
    <t>8.25% -&gt; 6.86% (inside estimation error)</t>
  </si>
  <si>
    <t>Implied WACC</t>
  </si>
  <si>
    <t>Python check: 6.86% at $135</t>
  </si>
  <si>
    <t>Equity premium</t>
  </si>
  <si>
    <t>over the 4.56% risk-free rate</t>
  </si>
  <si>
    <t>How the implied rate is computed: values fall as the rate rises, so MATCH finds the last grid row where value is still above the target; INDEX reads that row's rate and value; the formula then interpolates linearly to the crossing between that row and the next.</t>
  </si>
  <si>
    <t>Sum of parts against the market — paper Section 6, Table 3 ($M)</t>
  </si>
  <si>
    <t>Launch + Starlink (core)</t>
  </si>
  <si>
    <t>DCF tab</t>
  </si>
  <si>
    <t>xAI: venture floor</t>
  </si>
  <si>
    <t>Low end: the venture model with optimal abandonment (imported; abandonment embedded)</t>
  </si>
  <si>
    <t>xAI: winning model</t>
  </si>
  <si>
    <t>High end: the xAI segment at a 30% terminal margin (imported)</t>
  </si>
  <si>
    <t>Net cash incl. proceeds</t>
  </si>
  <si>
    <t>Options tab</t>
  </si>
  <si>
    <t>Added at the high end only; embedded in the venture floor at the low end</t>
  </si>
  <si>
    <t>Supported range: low</t>
  </si>
  <si>
    <t>Python check: 860,800</t>
  </si>
  <si>
    <t>Supported range: high</t>
  </si>
  <si>
    <t>Python check: 1,128,139</t>
  </si>
  <si>
    <t>IPO capitalization</t>
  </si>
  <si>
    <t>Unexplained premium (vs. high)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</si>
</sst>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\(#,##0\);\-"/>
    <numFmt numFmtId="165" formatCode="0.0%"/>
    <numFmt numFmtId="166" formatCode="0.0"/>
    <numFmt numFmtId="167" formatCode="0.000"/>
    <numFmt numFmtId="168" formatCode="0.0000"/>
  </numFmts>
  <fonts count="8" x14ac:knownFonts="1">
    <font>
      <sz val="11"/>
      <color theme="1"/>
      <name val="Calibri"/>
      <family val="2"/>
      <scheme val="minor"/>
    </font>
    <font>
      <b/>
      <sz val="13"/>
      <name val="Arial"/>
    </font>
    <font>
      <sz val="10"/>
      <name val="Arial"/>
    </font>
    <font>
      <b/>
      <sz val="11"/>
      <name val="Arial"/>
    </font>
    <font>
      <i/>
      <sz val="9"/>
      <color rgb="FF808080"/>
      <name val="Arial"/>
    </font>
    <font>
      <sz val="10"/>
      <color rgb="FF0000FF"/>
      <name val="Arial"/>
    </font>
    <font>
      <b/>
      <sz val="10"/>
      <name val="Arial"/>
    </font>
    <font>
      <sz val="10"/>
      <color rgb="FF008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5" fillId="2" borderId="0" xfId="0" applyNumberFormat="1" applyFont="1" applyFill="1"/>
    <xf numFmtId="165" fontId="5" fillId="2" borderId="0" xfId="0" applyNumberFormat="1" applyFont="1" applyFill="1"/>
    <xf numFmtId="166" fontId="5" fillId="2" borderId="0" xfId="0" applyNumberFormat="1" applyFont="1" applyFill="1"/>
    <xf numFmtId="10" fontId="5" fillId="2" borderId="0" xfId="0" applyNumberFormat="1" applyFont="1" applyFill="1"/>
    <xf numFmtId="2" fontId="5" fillId="2" borderId="0" xfId="0" applyNumberFormat="1" applyFont="1" applyFill="1"/>
    <xf numFmtId="1" fontId="5" fillId="2" borderId="0" xfId="0" applyNumberFormat="1" applyFont="1" applyFill="1"/>
    <xf numFmtId="1" fontId="2" fillId="0" borderId="0" xfId="0" applyNumberFormat="1" applyFont="1"/>
    <xf numFmtId="165" fontId="2" fillId="0" borderId="0" xfId="0" applyNumberFormat="1" applyFont="1"/>
    <xf numFmtId="167" fontId="2" fillId="0" borderId="0" xfId="0" applyNumberFormat="1" applyFont="1"/>
    <xf numFmtId="10" fontId="2" fillId="0" borderId="0" xfId="0" applyNumberFormat="1" applyFont="1"/>
    <xf numFmtId="164" fontId="2" fillId="0" borderId="0" xfId="0" applyNumberFormat="1" applyFont="1"/>
    <xf numFmtId="0" fontId="6" fillId="0" borderId="0" xfId="0" applyFont="1"/>
    <xf numFmtId="164" fontId="6" fillId="0" borderId="0" xfId="0" applyNumberFormat="1" applyFont="1"/>
    <xf numFmtId="164" fontId="4" fillId="0" borderId="0" xfId="0" applyNumberFormat="1" applyFont="1"/>
    <xf numFmtId="164" fontId="7" fillId="0" borderId="0" xfId="0" applyNumberFormat="1" applyFont="1"/>
    <xf numFmtId="2" fontId="6" fillId="0" borderId="0" xfId="0" applyNumberFormat="1" applyFont="1"/>
    <xf numFmtId="166" fontId="2" fillId="0" borderId="0" xfId="0" applyNumberFormat="1" applyFont="1"/>
    <xf numFmtId="168" fontId="7" fillId="0" borderId="0" xfId="0" applyNumberFormat="1" applyFont="1"/>
    <xf numFmtId="2" fontId="2" fillId="0" borderId="0" xfId="0" applyNumberFormat="1" applyFont="1"/>
    <xf numFmtId="2" fontId="7" fillId="0" borderId="0" xfId="0" applyNumberFormat="1" applyFont="1"/>
    <xf numFmtId="10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Simulated equity value ($T)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numRef>
              <c:f>MonteCarlo!$U$5:$AI$5</c:f>
              <c:numCache>
                <c:formatCode>0.0</c:formatCode>
                <c:ptCount val="15"/>
                <c:pt idx="0">
                  <c:v>0.2</c:v>
                </c:pt>
                <c:pt idx="1">
                  <c:v>0.4</c:v>
                </c:pt>
                <c:pt idx="2">
                  <c:v>0.6</c:v>
                </c:pt>
                <c:pt idx="3">
                  <c:v>0.8</c:v>
                </c:pt>
                <c:pt idx="4">
                  <c:v>1</c:v>
                </c:pt>
                <c:pt idx="5">
                  <c:v>1.2</c:v>
                </c:pt>
                <c:pt idx="6">
                  <c:v>1.4</c:v>
                </c:pt>
                <c:pt idx="7">
                  <c:v>1.6</c:v>
                </c:pt>
                <c:pt idx="8">
                  <c:v>1.8</c:v>
                </c:pt>
                <c:pt idx="9">
                  <c:v>2</c:v>
                </c:pt>
                <c:pt idx="10">
                  <c:v>2.2000000000000002</c:v>
                </c:pt>
                <c:pt idx="11">
                  <c:v>2.4</c:v>
                </c:pt>
                <c:pt idx="12">
                  <c:v>2.6</c:v>
                </c:pt>
                <c:pt idx="13">
                  <c:v>2.8</c:v>
                </c:pt>
                <c:pt idx="14">
                  <c:v>3</c:v>
                </c:pt>
              </c:numCache>
            </c:numRef>
          </c:cat>
          <c:val>
            <c:numRef>
              <c:f>MonteCarlo!$U$6:$AI$6</c:f>
              <c:numCache>
                <c:formatCode>0</c:formatCode>
                <c:ptCount val="15"/>
                <c:pt idx="0">
                  <c:v>6</c:v>
                </c:pt>
                <c:pt idx="1">
                  <c:v>89</c:v>
                </c:pt>
                <c:pt idx="2">
                  <c:v>236</c:v>
                </c:pt>
                <c:pt idx="3">
                  <c:v>235</c:v>
                </c:pt>
                <c:pt idx="4">
                  <c:v>165</c:v>
                </c:pt>
                <c:pt idx="5">
                  <c:v>115</c:v>
                </c:pt>
                <c:pt idx="6">
                  <c:v>56</c:v>
                </c:pt>
                <c:pt idx="7">
                  <c:v>32</c:v>
                </c:pt>
                <c:pt idx="8">
                  <c:v>25</c:v>
                </c:pt>
                <c:pt idx="9">
                  <c:v>18</c:v>
                </c:pt>
                <c:pt idx="10">
                  <c:v>8</c:v>
                </c:pt>
                <c:pt idx="11">
                  <c:v>5</c:v>
                </c:pt>
                <c:pt idx="12">
                  <c:v>3</c:v>
                </c:pt>
                <c:pt idx="13">
                  <c:v>2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B5-47BE-B4D0-5949F0E8AF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0.0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Total value vs. discount rate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Inversion!$E$8</c:f>
              <c:strCache>
                <c:ptCount val="1"/>
                <c:pt idx="0">
                  <c:v>Total value ($M)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Inversion!$A$9:$A$37</c:f>
              <c:numCache>
                <c:formatCode>0.00%</c:formatCode>
                <c:ptCount val="29"/>
                <c:pt idx="0">
                  <c:v>0.05</c:v>
                </c:pt>
                <c:pt idx="1">
                  <c:v>5.2499999999999998E-2</c:v>
                </c:pt>
                <c:pt idx="2">
                  <c:v>5.5E-2</c:v>
                </c:pt>
                <c:pt idx="3">
                  <c:v>5.7500000000000002E-2</c:v>
                </c:pt>
                <c:pt idx="4">
                  <c:v>0.06</c:v>
                </c:pt>
                <c:pt idx="5">
                  <c:v>6.25E-2</c:v>
                </c:pt>
                <c:pt idx="6">
                  <c:v>6.5000000000000002E-2</c:v>
                </c:pt>
                <c:pt idx="7">
                  <c:v>6.7500000000000004E-2</c:v>
                </c:pt>
                <c:pt idx="8">
                  <c:v>7.0000000000000007E-2</c:v>
                </c:pt>
                <c:pt idx="9">
                  <c:v>7.2500000000000009E-2</c:v>
                </c:pt>
                <c:pt idx="10">
                  <c:v>7.5000000000000011E-2</c:v>
                </c:pt>
                <c:pt idx="11">
                  <c:v>7.7499999999999999E-2</c:v>
                </c:pt>
                <c:pt idx="12">
                  <c:v>0.08</c:v>
                </c:pt>
                <c:pt idx="13">
                  <c:v>8.2500000000000004E-2</c:v>
                </c:pt>
                <c:pt idx="14">
                  <c:v>8.5000000000000006E-2</c:v>
                </c:pt>
                <c:pt idx="15">
                  <c:v>8.7499999999999994E-2</c:v>
                </c:pt>
                <c:pt idx="16">
                  <c:v>0.09</c:v>
                </c:pt>
                <c:pt idx="17">
                  <c:v>9.2499999999999999E-2</c:v>
                </c:pt>
                <c:pt idx="18">
                  <c:v>9.5000000000000001E-2</c:v>
                </c:pt>
                <c:pt idx="19">
                  <c:v>9.7500000000000003E-2</c:v>
                </c:pt>
                <c:pt idx="20">
                  <c:v>0.1</c:v>
                </c:pt>
                <c:pt idx="21">
                  <c:v>0.10249999999999999</c:v>
                </c:pt>
                <c:pt idx="22">
                  <c:v>0.105</c:v>
                </c:pt>
                <c:pt idx="23">
                  <c:v>0.1075</c:v>
                </c:pt>
                <c:pt idx="24">
                  <c:v>0.11</c:v>
                </c:pt>
                <c:pt idx="25">
                  <c:v>0.1125</c:v>
                </c:pt>
                <c:pt idx="26">
                  <c:v>0.115</c:v>
                </c:pt>
                <c:pt idx="27">
                  <c:v>0.11749999999999999</c:v>
                </c:pt>
                <c:pt idx="28">
                  <c:v>0.12</c:v>
                </c:pt>
              </c:numCache>
            </c:numRef>
          </c:cat>
          <c:val>
            <c:numRef>
              <c:f>Inversion!$E$9:$E$37</c:f>
              <c:numCache>
                <c:formatCode>#,##0;\(#,##0\);\-</c:formatCode>
                <c:ptCount val="29"/>
                <c:pt idx="0">
                  <c:v>9728419.6093511358</c:v>
                </c:pt>
                <c:pt idx="1">
                  <c:v>6153981.8222906115</c:v>
                </c:pt>
                <c:pt idx="2">
                  <c:v>4482488.575492234</c:v>
                </c:pt>
                <c:pt idx="3">
                  <c:v>3514572.0611606468</c:v>
                </c:pt>
                <c:pt idx="4">
                  <c:v>2883759.5518556889</c:v>
                </c:pt>
                <c:pt idx="5">
                  <c:v>2440426.7231965843</c:v>
                </c:pt>
                <c:pt idx="6">
                  <c:v>2112075.727641189</c:v>
                </c:pt>
                <c:pt idx="7">
                  <c:v>1859313.2182341409</c:v>
                </c:pt>
                <c:pt idx="8">
                  <c:v>1658891.0631088023</c:v>
                </c:pt>
                <c:pt idx="9">
                  <c:v>1496203.9110191888</c:v>
                </c:pt>
                <c:pt idx="10">
                  <c:v>1361614.5298954328</c:v>
                </c:pt>
                <c:pt idx="11">
                  <c:v>1248507.0429286943</c:v>
                </c:pt>
                <c:pt idx="12">
                  <c:v>1152189.0445371591</c:v>
                </c:pt>
                <c:pt idx="13">
                  <c:v>1069240.0108949002</c:v>
                </c:pt>
                <c:pt idx="14">
                  <c:v>997107.77773517626</c:v>
                </c:pt>
                <c:pt idx="15">
                  <c:v>933849.47737086297</c:v>
                </c:pt>
                <c:pt idx="16">
                  <c:v>877959.99717095576</c:v>
                </c:pt>
                <c:pt idx="17">
                  <c:v>828255.30222752236</c:v>
                </c:pt>
                <c:pt idx="18">
                  <c:v>783791.18651263893</c:v>
                </c:pt>
                <c:pt idx="19">
                  <c:v>743805.50649774296</c:v>
                </c:pt>
                <c:pt idx="20">
                  <c:v>707676.34312985057</c:v>
                </c:pt>
                <c:pt idx="21">
                  <c:v>674891.19328092318</c:v>
                </c:pt>
                <c:pt idx="22">
                  <c:v>645023.94124257623</c:v>
                </c:pt>
                <c:pt idx="23">
                  <c:v>617717.41073440667</c:v>
                </c:pt>
                <c:pt idx="24">
                  <c:v>592669.98097867984</c:v>
                </c:pt>
                <c:pt idx="25">
                  <c:v>569625.20374173485</c:v>
                </c:pt>
                <c:pt idx="26">
                  <c:v>548363.66461131582</c:v>
                </c:pt>
                <c:pt idx="27">
                  <c:v>528696.54227452236</c:v>
                </c:pt>
                <c:pt idx="28">
                  <c:v>510460.46639858442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43-406F-9CF9-053DA1143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WACC</a:t>
                </a:r>
              </a:p>
            </c:rich>
          </c:tx>
          <c:overlay val="1"/>
        </c:title>
        <c:numFmt formatCode="0.0%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Total value ($M)</a:t>
                </a:r>
              </a:p>
            </c:rich>
          </c:tx>
          <c:overlay val="1"/>
        </c:title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Components vs. the offer ($M)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SumOfParts!$A$3:$A$12</c:f>
              <c:strCache>
                <c:ptCount val="10"/>
                <c:pt idx="0">
                  <c:v>Launch + Starlink (core)</c:v>
                </c:pt>
                <c:pt idx="1">
                  <c:v>xAI: venture floor</c:v>
                </c:pt>
                <c:pt idx="2">
                  <c:v>xAI: winning model</c:v>
                </c:pt>
                <c:pt idx="3">
                  <c:v>Net cash incl. proceeds</c:v>
                </c:pt>
                <c:pt idx="4">
                  <c:v>Expansion claims + Mars</c:v>
                </c:pt>
                <c:pt idx="5">
                  <c:v>xAI abandonment option</c:v>
                </c:pt>
                <c:pt idx="7">
                  <c:v>Supported range: low</c:v>
                </c:pt>
                <c:pt idx="8">
                  <c:v>Supported range: high</c:v>
                </c:pt>
                <c:pt idx="9">
                  <c:v>IPO capitalization</c:v>
                </c:pt>
              </c:strCache>
            </c:strRef>
          </c:cat>
          <c:val>
            <c:numRef>
              <c:f>SumOfParts!$B$3:$B$12</c:f>
              <c:numCache>
                <c:formatCode>#,##0;\(#,##0\);\-</c:formatCode>
                <c:ptCount val="10"/>
                <c:pt idx="0">
                  <c:v>695704.19320851995</c:v>
                </c:pt>
                <c:pt idx="1">
                  <c:v>22555</c:v>
                </c:pt>
                <c:pt idx="2">
                  <c:v>288402</c:v>
                </c:pt>
                <c:pt idx="3">
                  <c:v>76851</c:v>
                </c:pt>
                <c:pt idx="4">
                  <c:v>65669.749826476953</c:v>
                </c:pt>
                <c:pt idx="5">
                  <c:v>1492</c:v>
                </c:pt>
                <c:pt idx="7">
                  <c:v>860779.94303499686</c:v>
                </c:pt>
                <c:pt idx="8">
                  <c:v>1128118.9430349967</c:v>
                </c:pt>
                <c:pt idx="9">
                  <c:v>1767285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A-48FD-9265-E0D628DD70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14</xdr:row>
      <xdr:rowOff>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57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61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3"/>
  <sheetViews>
    <sheetView tabSelected="1" workbookViewId="0"/>
  </sheetViews>
  <sheetFormatPr defaultRowHeight="14.75" x14ac:dyDescent="0.75"/>
  <cols>
    <col min="1" max="1" width="110" customWidth="1"/>
  </cols>
  <sheetData>
    <row r="1" spans="1:1" ht="16.75" x14ac:dyDescent="0.75">
      <c r="A1" s="1" t="s">
        <v>0</v>
      </c>
    </row>
    <row r="2" spans="1:1" x14ac:dyDescent="0.75">
      <c r="A2" s="2" t="s">
        <v>1</v>
      </c>
    </row>
    <row r="3" spans="1:1" x14ac:dyDescent="0.75">
      <c r="A3" s="2"/>
    </row>
    <row r="4" spans="1:1" x14ac:dyDescent="0.75">
      <c r="A4" s="2" t="s">
        <v>2</v>
      </c>
    </row>
    <row r="5" spans="1:1" x14ac:dyDescent="0.75">
      <c r="A5" s="2" t="s">
        <v>3</v>
      </c>
    </row>
    <row r="6" spans="1:1" x14ac:dyDescent="0.75">
      <c r="A6" s="2"/>
    </row>
    <row r="7" spans="1:1" x14ac:dyDescent="0.75">
      <c r="A7" s="3" t="s">
        <v>4</v>
      </c>
    </row>
    <row r="8" spans="1:1" x14ac:dyDescent="0.75">
      <c r="A8" s="2" t="s">
        <v>5</v>
      </c>
    </row>
    <row r="9" spans="1:1" x14ac:dyDescent="0.75">
      <c r="A9" s="2" t="s">
        <v>6</v>
      </c>
    </row>
    <row r="10" spans="1:1" x14ac:dyDescent="0.75">
      <c r="A10" s="2" t="s">
        <v>7</v>
      </c>
    </row>
    <row r="11" spans="1:1" x14ac:dyDescent="0.75">
      <c r="A11" s="2" t="s">
        <v>8</v>
      </c>
    </row>
    <row r="12" spans="1:1" x14ac:dyDescent="0.75">
      <c r="A12" s="2" t="s">
        <v>9</v>
      </c>
    </row>
    <row r="13" spans="1:1" x14ac:dyDescent="0.75">
      <c r="A13" s="2" t="s">
        <v>10</v>
      </c>
    </row>
    <row r="14" spans="1:1" x14ac:dyDescent="0.75">
      <c r="A14" s="2" t="s">
        <v>11</v>
      </c>
    </row>
    <row r="15" spans="1:1" x14ac:dyDescent="0.75">
      <c r="A15" s="2" t="s">
        <v>12</v>
      </c>
    </row>
    <row r="16" spans="1:1" x14ac:dyDescent="0.75">
      <c r="A16" s="2" t="s">
        <v>13</v>
      </c>
    </row>
    <row r="17" spans="1:1" x14ac:dyDescent="0.75">
      <c r="A17" s="2" t="s">
        <v>14</v>
      </c>
    </row>
    <row r="18" spans="1:1" x14ac:dyDescent="0.75">
      <c r="A18" s="2" t="s">
        <v>15</v>
      </c>
    </row>
    <row r="19" spans="1:1" x14ac:dyDescent="0.75">
      <c r="A19" s="2"/>
    </row>
    <row r="20" spans="1:1" x14ac:dyDescent="0.75">
      <c r="A20" s="2" t="s">
        <v>16</v>
      </c>
    </row>
    <row r="21" spans="1:1" x14ac:dyDescent="0.75">
      <c r="A21" s="2" t="s">
        <v>17</v>
      </c>
    </row>
    <row r="22" spans="1:1" x14ac:dyDescent="0.75">
      <c r="A22" s="2" t="s">
        <v>18</v>
      </c>
    </row>
    <row r="23" spans="1:1" x14ac:dyDescent="0.75">
      <c r="A23" s="2" t="s">
        <v>19</v>
      </c>
    </row>
    <row r="24" spans="1:1" x14ac:dyDescent="0.75">
      <c r="A24" s="2"/>
    </row>
    <row r="25" spans="1:1" x14ac:dyDescent="0.75">
      <c r="A25" s="2" t="s">
        <v>20</v>
      </c>
    </row>
    <row r="26" spans="1:1" x14ac:dyDescent="0.75">
      <c r="A26" s="2" t="s">
        <v>21</v>
      </c>
    </row>
    <row r="27" spans="1:1" x14ac:dyDescent="0.75">
      <c r="A27" s="2" t="s">
        <v>22</v>
      </c>
    </row>
    <row r="28" spans="1:1" x14ac:dyDescent="0.75">
      <c r="A28" s="2" t="s">
        <v>23</v>
      </c>
    </row>
    <row r="29" spans="1:1" x14ac:dyDescent="0.75">
      <c r="A29" s="2"/>
    </row>
    <row r="30" spans="1:1" x14ac:dyDescent="0.75">
      <c r="A30" s="2" t="s">
        <v>24</v>
      </c>
    </row>
    <row r="31" spans="1:1" x14ac:dyDescent="0.75">
      <c r="A31" s="2" t="s">
        <v>25</v>
      </c>
    </row>
    <row r="32" spans="1:1" x14ac:dyDescent="0.75">
      <c r="A32" s="2" t="s">
        <v>26</v>
      </c>
    </row>
    <row r="33" spans="1:1" x14ac:dyDescent="0.75">
      <c r="A3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4"/>
  <sheetViews>
    <sheetView workbookViewId="0"/>
  </sheetViews>
  <sheetFormatPr defaultRowHeight="14.75" x14ac:dyDescent="0.75"/>
  <cols>
    <col min="1" max="1" width="34" customWidth="1"/>
    <col min="2" max="2" width="13" customWidth="1"/>
    <col min="3" max="3" width="95" customWidth="1"/>
  </cols>
  <sheetData>
    <row r="1" spans="1:3" ht="16.75" x14ac:dyDescent="0.75">
      <c r="A1" s="1" t="s">
        <v>28</v>
      </c>
    </row>
    <row r="2" spans="1:3" x14ac:dyDescent="0.75">
      <c r="A2" s="4" t="s">
        <v>29</v>
      </c>
    </row>
    <row r="5" spans="1:3" x14ac:dyDescent="0.75">
      <c r="A5" s="3" t="s">
        <v>30</v>
      </c>
    </row>
    <row r="6" spans="1:3" x14ac:dyDescent="0.75">
      <c r="A6" s="2" t="s">
        <v>31</v>
      </c>
      <c r="B6" s="5">
        <v>4086</v>
      </c>
      <c r="C6" s="4" t="s">
        <v>32</v>
      </c>
    </row>
    <row r="7" spans="1:3" x14ac:dyDescent="0.75">
      <c r="A7" s="2" t="s">
        <v>33</v>
      </c>
      <c r="B7" s="5">
        <v>40000</v>
      </c>
      <c r="C7" s="4" t="s">
        <v>34</v>
      </c>
    </row>
    <row r="8" spans="1:3" x14ac:dyDescent="0.75">
      <c r="A8" s="2" t="s">
        <v>35</v>
      </c>
      <c r="B8" s="6">
        <v>0.3</v>
      </c>
      <c r="C8" s="4" t="s">
        <v>36</v>
      </c>
    </row>
    <row r="9" spans="1:3" x14ac:dyDescent="0.75">
      <c r="A9" s="2" t="s">
        <v>37</v>
      </c>
      <c r="B9" s="6">
        <v>0.45</v>
      </c>
      <c r="C9" s="4" t="s">
        <v>38</v>
      </c>
    </row>
    <row r="10" spans="1:3" x14ac:dyDescent="0.75">
      <c r="A10" s="2" t="s">
        <v>39</v>
      </c>
      <c r="B10" s="7">
        <v>3.5</v>
      </c>
      <c r="C10" s="4" t="s">
        <v>40</v>
      </c>
    </row>
    <row r="11" spans="1:3" x14ac:dyDescent="0.75">
      <c r="A11" s="2" t="s">
        <v>41</v>
      </c>
      <c r="B11" s="6">
        <v>0.18</v>
      </c>
      <c r="C11" s="4" t="s">
        <v>42</v>
      </c>
    </row>
    <row r="12" spans="1:3" x14ac:dyDescent="0.75">
      <c r="A12" s="2" t="s">
        <v>43</v>
      </c>
      <c r="B12" s="6">
        <v>0.08</v>
      </c>
      <c r="C12" s="4" t="s">
        <v>44</v>
      </c>
    </row>
    <row r="13" spans="1:3" x14ac:dyDescent="0.75">
      <c r="A13" s="2" t="s">
        <v>45</v>
      </c>
      <c r="B13" s="5">
        <v>11387</v>
      </c>
      <c r="C13" s="4" t="s">
        <v>32</v>
      </c>
    </row>
    <row r="14" spans="1:3" x14ac:dyDescent="0.75">
      <c r="A14" s="2" t="s">
        <v>46</v>
      </c>
      <c r="B14" s="5">
        <v>120000</v>
      </c>
      <c r="C14" s="4" t="s">
        <v>34</v>
      </c>
    </row>
    <row r="15" spans="1:3" x14ac:dyDescent="0.75">
      <c r="A15" s="2" t="s">
        <v>47</v>
      </c>
      <c r="B15" s="6">
        <v>0.35</v>
      </c>
      <c r="C15" s="4" t="s">
        <v>48</v>
      </c>
    </row>
    <row r="16" spans="1:3" x14ac:dyDescent="0.75">
      <c r="A16" s="2" t="s">
        <v>49</v>
      </c>
      <c r="B16" s="6">
        <v>0.6</v>
      </c>
      <c r="C16" s="4" t="s">
        <v>38</v>
      </c>
    </row>
    <row r="17" spans="1:3" x14ac:dyDescent="0.75">
      <c r="A17" s="2" t="s">
        <v>50</v>
      </c>
      <c r="B17" s="7">
        <v>4</v>
      </c>
      <c r="C17" s="4" t="s">
        <v>40</v>
      </c>
    </row>
    <row r="18" spans="1:3" x14ac:dyDescent="0.75">
      <c r="A18" s="2" t="s">
        <v>51</v>
      </c>
      <c r="B18" s="6">
        <v>0.22</v>
      </c>
      <c r="C18" s="4" t="s">
        <v>42</v>
      </c>
    </row>
    <row r="19" spans="1:3" x14ac:dyDescent="0.75">
      <c r="A19" s="2" t="s">
        <v>52</v>
      </c>
      <c r="B19" s="6">
        <v>0.1</v>
      </c>
      <c r="C19" s="4" t="s">
        <v>44</v>
      </c>
    </row>
    <row r="20" spans="1:3" x14ac:dyDescent="0.75">
      <c r="A20" s="2" t="s">
        <v>53</v>
      </c>
      <c r="B20" s="5">
        <v>3201</v>
      </c>
      <c r="C20" s="4" t="s">
        <v>32</v>
      </c>
    </row>
    <row r="21" spans="1:3" x14ac:dyDescent="0.75">
      <c r="A21" s="2" t="s">
        <v>54</v>
      </c>
      <c r="B21" s="5">
        <v>160000</v>
      </c>
      <c r="C21" s="4" t="s">
        <v>34</v>
      </c>
    </row>
    <row r="22" spans="1:3" x14ac:dyDescent="0.75">
      <c r="A22" s="2" t="s">
        <v>55</v>
      </c>
      <c r="B22" s="6">
        <v>-0.3</v>
      </c>
      <c r="C22" s="4" t="s">
        <v>56</v>
      </c>
    </row>
    <row r="23" spans="1:3" x14ac:dyDescent="0.75">
      <c r="A23" s="2" t="s">
        <v>57</v>
      </c>
      <c r="B23" s="6">
        <v>0.25</v>
      </c>
      <c r="C23" s="4" t="s">
        <v>38</v>
      </c>
    </row>
    <row r="24" spans="1:3" x14ac:dyDescent="0.75">
      <c r="A24" s="2" t="s">
        <v>58</v>
      </c>
      <c r="B24" s="7">
        <v>2</v>
      </c>
      <c r="C24" s="4" t="s">
        <v>40</v>
      </c>
    </row>
    <row r="25" spans="1:3" x14ac:dyDescent="0.75">
      <c r="A25" s="2" t="s">
        <v>59</v>
      </c>
      <c r="B25" s="6">
        <v>0.4</v>
      </c>
      <c r="C25" s="4" t="s">
        <v>42</v>
      </c>
    </row>
    <row r="26" spans="1:3" x14ac:dyDescent="0.75">
      <c r="A26" s="2" t="s">
        <v>60</v>
      </c>
      <c r="B26" s="6">
        <v>0.15</v>
      </c>
      <c r="C26" s="4" t="s">
        <v>44</v>
      </c>
    </row>
    <row r="28" spans="1:3" x14ac:dyDescent="0.75">
      <c r="A28" s="3" t="s">
        <v>61</v>
      </c>
    </row>
    <row r="29" spans="1:3" x14ac:dyDescent="0.75">
      <c r="A29" s="2" t="s">
        <v>62</v>
      </c>
      <c r="B29" s="8">
        <v>8.2500000000000004E-2</v>
      </c>
      <c r="C29" s="4" t="s">
        <v>63</v>
      </c>
    </row>
    <row r="30" spans="1:3" x14ac:dyDescent="0.75">
      <c r="A30" s="2" t="s">
        <v>64</v>
      </c>
      <c r="B30" s="8">
        <v>4.5600000000000002E-2</v>
      </c>
      <c r="C30" s="4" t="s">
        <v>65</v>
      </c>
    </row>
    <row r="31" spans="1:3" x14ac:dyDescent="0.75">
      <c r="A31" s="2" t="s">
        <v>66</v>
      </c>
      <c r="B31" s="6">
        <v>0.15</v>
      </c>
      <c r="C31" s="4" t="s">
        <v>67</v>
      </c>
    </row>
    <row r="32" spans="1:3" x14ac:dyDescent="0.75">
      <c r="A32" s="2" t="s">
        <v>68</v>
      </c>
      <c r="B32" s="6">
        <v>0.1</v>
      </c>
      <c r="C32" s="4" t="s">
        <v>69</v>
      </c>
    </row>
    <row r="33" spans="1:3" x14ac:dyDescent="0.75">
      <c r="A33" s="2" t="s">
        <v>70</v>
      </c>
      <c r="B33" s="6">
        <v>0.25</v>
      </c>
      <c r="C33" s="4" t="s">
        <v>44</v>
      </c>
    </row>
    <row r="34" spans="1:3" x14ac:dyDescent="0.75">
      <c r="A34" s="2" t="s">
        <v>71</v>
      </c>
      <c r="B34" s="5">
        <v>24747</v>
      </c>
      <c r="C34" s="4" t="s">
        <v>72</v>
      </c>
    </row>
    <row r="35" spans="1:3" x14ac:dyDescent="0.75">
      <c r="A35" s="2" t="s">
        <v>73</v>
      </c>
      <c r="B35" s="5">
        <v>22896</v>
      </c>
      <c r="C35" s="4" t="s">
        <v>72</v>
      </c>
    </row>
    <row r="36" spans="1:3" x14ac:dyDescent="0.75">
      <c r="A36" s="2" t="s">
        <v>74</v>
      </c>
      <c r="B36" s="5">
        <v>75000</v>
      </c>
      <c r="C36" s="4" t="s">
        <v>75</v>
      </c>
    </row>
    <row r="37" spans="1:3" x14ac:dyDescent="0.75">
      <c r="A37" s="2" t="s">
        <v>76</v>
      </c>
      <c r="B37" s="5">
        <v>13091</v>
      </c>
      <c r="C37" s="4" t="s">
        <v>77</v>
      </c>
    </row>
    <row r="38" spans="1:3" x14ac:dyDescent="0.75">
      <c r="A38" s="2" t="s">
        <v>78</v>
      </c>
      <c r="B38" s="6">
        <v>0.3</v>
      </c>
      <c r="C38" s="4" t="s">
        <v>79</v>
      </c>
    </row>
    <row r="39" spans="1:3" x14ac:dyDescent="0.75">
      <c r="A39" s="2" t="s">
        <v>80</v>
      </c>
      <c r="B39" s="9">
        <v>0.2</v>
      </c>
      <c r="C39" s="4" t="s">
        <v>81</v>
      </c>
    </row>
    <row r="41" spans="1:3" x14ac:dyDescent="0.75">
      <c r="A41" s="3" t="s">
        <v>82</v>
      </c>
    </row>
    <row r="42" spans="1:3" x14ac:dyDescent="0.75">
      <c r="A42" s="2" t="s">
        <v>83</v>
      </c>
      <c r="B42" s="5">
        <v>500</v>
      </c>
      <c r="C42" s="4" t="s">
        <v>84</v>
      </c>
    </row>
    <row r="43" spans="1:3" x14ac:dyDescent="0.75">
      <c r="A43" s="2" t="s">
        <v>85</v>
      </c>
      <c r="B43" s="5">
        <v>15000</v>
      </c>
      <c r="C43" s="4" t="s">
        <v>86</v>
      </c>
    </row>
    <row r="44" spans="1:3" x14ac:dyDescent="0.75">
      <c r="A44" s="2" t="s">
        <v>87</v>
      </c>
      <c r="B44" s="6">
        <v>-0.2</v>
      </c>
      <c r="C44" s="4" t="s">
        <v>88</v>
      </c>
    </row>
    <row r="45" spans="1:3" x14ac:dyDescent="0.75">
      <c r="A45" s="2" t="s">
        <v>89</v>
      </c>
      <c r="B45" s="6">
        <v>0.55000000000000004</v>
      </c>
      <c r="C45" s="4" t="s">
        <v>88</v>
      </c>
    </row>
    <row r="46" spans="1:3" x14ac:dyDescent="0.75">
      <c r="A46" s="2" t="s">
        <v>90</v>
      </c>
      <c r="B46" s="7">
        <v>4</v>
      </c>
      <c r="C46" s="4" t="s">
        <v>88</v>
      </c>
    </row>
    <row r="47" spans="1:3" x14ac:dyDescent="0.75">
      <c r="A47" s="2" t="s">
        <v>91</v>
      </c>
      <c r="B47" s="5">
        <v>12000</v>
      </c>
      <c r="C47" s="4" t="s">
        <v>92</v>
      </c>
    </row>
    <row r="48" spans="1:3" x14ac:dyDescent="0.75">
      <c r="A48" s="2" t="s">
        <v>93</v>
      </c>
      <c r="B48" s="10">
        <v>4</v>
      </c>
      <c r="C48" s="4" t="s">
        <v>88</v>
      </c>
    </row>
    <row r="49" spans="1:3" x14ac:dyDescent="0.75">
      <c r="A49" s="2" t="s">
        <v>94</v>
      </c>
      <c r="B49" s="9">
        <v>0.55000000000000004</v>
      </c>
      <c r="C49" s="4" t="s">
        <v>88</v>
      </c>
    </row>
    <row r="50" spans="1:3" x14ac:dyDescent="0.75">
      <c r="A50" s="2" t="s">
        <v>95</v>
      </c>
      <c r="B50" s="5">
        <v>110000</v>
      </c>
      <c r="C50" s="4" t="s">
        <v>96</v>
      </c>
    </row>
    <row r="51" spans="1:3" x14ac:dyDescent="0.75">
      <c r="A51" s="2" t="s">
        <v>97</v>
      </c>
      <c r="B51" s="5">
        <v>30000</v>
      </c>
      <c r="C51" s="4" t="s">
        <v>98</v>
      </c>
    </row>
    <row r="52" spans="1:3" x14ac:dyDescent="0.75">
      <c r="A52" s="2" t="s">
        <v>99</v>
      </c>
      <c r="B52" s="10">
        <v>5</v>
      </c>
      <c r="C52" s="4" t="s">
        <v>88</v>
      </c>
    </row>
    <row r="53" spans="1:3" x14ac:dyDescent="0.75">
      <c r="A53" s="2" t="s">
        <v>100</v>
      </c>
      <c r="B53" s="9">
        <v>0.5</v>
      </c>
      <c r="C53" s="4" t="s">
        <v>88</v>
      </c>
    </row>
    <row r="54" spans="1:3" x14ac:dyDescent="0.75">
      <c r="A54" s="2" t="s">
        <v>101</v>
      </c>
      <c r="B54" s="6">
        <v>0.6</v>
      </c>
      <c r="C54" s="4" t="s">
        <v>102</v>
      </c>
    </row>
    <row r="56" spans="1:3" x14ac:dyDescent="0.75">
      <c r="A56" s="3" t="s">
        <v>103</v>
      </c>
    </row>
    <row r="57" spans="1:3" x14ac:dyDescent="0.75">
      <c r="A57" s="2" t="s">
        <v>104</v>
      </c>
      <c r="B57" s="6">
        <v>0.3</v>
      </c>
      <c r="C57" s="4" t="s">
        <v>105</v>
      </c>
    </row>
    <row r="58" spans="1:3" x14ac:dyDescent="0.75">
      <c r="A58" s="2" t="s">
        <v>106</v>
      </c>
      <c r="B58" s="10">
        <v>10</v>
      </c>
      <c r="C58" s="4" t="s">
        <v>88</v>
      </c>
    </row>
    <row r="59" spans="1:3" x14ac:dyDescent="0.75">
      <c r="A59" s="2" t="s">
        <v>107</v>
      </c>
      <c r="B59" s="5">
        <v>500</v>
      </c>
      <c r="C59" s="4" t="s">
        <v>108</v>
      </c>
    </row>
    <row r="60" spans="1:3" x14ac:dyDescent="0.75">
      <c r="A60" s="2" t="s">
        <v>109</v>
      </c>
      <c r="B60" s="6">
        <v>0.9</v>
      </c>
      <c r="C60" s="4" t="s">
        <v>88</v>
      </c>
    </row>
    <row r="61" spans="1:3" x14ac:dyDescent="0.75">
      <c r="A61" s="2" t="s">
        <v>110</v>
      </c>
      <c r="B61" s="5">
        <v>2500</v>
      </c>
      <c r="C61" s="4" t="s">
        <v>111</v>
      </c>
    </row>
    <row r="62" spans="1:3" x14ac:dyDescent="0.75">
      <c r="A62" s="2" t="s">
        <v>112</v>
      </c>
      <c r="B62" s="5">
        <v>5000</v>
      </c>
      <c r="C62" s="4" t="s">
        <v>113</v>
      </c>
    </row>
    <row r="63" spans="1:3" x14ac:dyDescent="0.75">
      <c r="A63" s="2" t="s">
        <v>114</v>
      </c>
      <c r="B63" s="6">
        <v>0.25</v>
      </c>
      <c r="C63" s="4" t="s">
        <v>88</v>
      </c>
    </row>
    <row r="64" spans="1:3" x14ac:dyDescent="0.75">
      <c r="A64" s="2" t="s">
        <v>115</v>
      </c>
      <c r="B64" s="5">
        <v>10000</v>
      </c>
      <c r="C64" s="4" t="s">
        <v>116</v>
      </c>
    </row>
    <row r="65" spans="1:3" x14ac:dyDescent="0.75">
      <c r="A65" s="2" t="s">
        <v>117</v>
      </c>
      <c r="B65" s="5">
        <v>15000</v>
      </c>
      <c r="C65" s="4" t="s">
        <v>88</v>
      </c>
    </row>
    <row r="66" spans="1:3" x14ac:dyDescent="0.75">
      <c r="A66" s="2" t="s">
        <v>118</v>
      </c>
      <c r="B66" s="5">
        <v>0.25</v>
      </c>
      <c r="C66" s="4" t="s">
        <v>119</v>
      </c>
    </row>
    <row r="68" spans="1:3" x14ac:dyDescent="0.75">
      <c r="A68" s="3" t="s">
        <v>120</v>
      </c>
    </row>
    <row r="69" spans="1:3" x14ac:dyDescent="0.75">
      <c r="A69" s="2" t="s">
        <v>121</v>
      </c>
      <c r="B69" s="5">
        <v>1492</v>
      </c>
      <c r="C69" s="4" t="s">
        <v>122</v>
      </c>
    </row>
    <row r="70" spans="1:3" x14ac:dyDescent="0.75">
      <c r="A70" s="2" t="s">
        <v>123</v>
      </c>
      <c r="B70" s="5">
        <v>22555</v>
      </c>
      <c r="C70" s="4" t="s">
        <v>124</v>
      </c>
    </row>
    <row r="71" spans="1:3" x14ac:dyDescent="0.75">
      <c r="A71" s="2" t="s">
        <v>125</v>
      </c>
      <c r="B71" s="5">
        <v>288402</v>
      </c>
      <c r="C71" s="4" t="s">
        <v>126</v>
      </c>
    </row>
    <row r="73" spans="1:3" x14ac:dyDescent="0.75">
      <c r="A73" s="3" t="s">
        <v>127</v>
      </c>
    </row>
    <row r="74" spans="1:3" x14ac:dyDescent="0.75">
      <c r="A74" s="2" t="s">
        <v>128</v>
      </c>
      <c r="B74" s="9">
        <v>135</v>
      </c>
      <c r="C74" s="4" t="s">
        <v>129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8"/>
  <sheetViews>
    <sheetView workbookViewId="0"/>
  </sheetViews>
  <sheetFormatPr defaultRowHeight="14.75" x14ac:dyDescent="0.75"/>
  <cols>
    <col min="1" max="1" width="38" customWidth="1"/>
    <col min="2" max="2" width="13" customWidth="1"/>
    <col min="3" max="13" width="10" customWidth="1"/>
  </cols>
  <sheetData>
    <row r="1" spans="1:13" ht="16.75" x14ac:dyDescent="0.75">
      <c r="A1" s="1" t="s">
        <v>130</v>
      </c>
    </row>
    <row r="2" spans="1:13" x14ac:dyDescent="0.75">
      <c r="A2" s="4" t="s">
        <v>131</v>
      </c>
    </row>
    <row r="3" spans="1:13" x14ac:dyDescent="0.75">
      <c r="C3" s="4" t="s">
        <v>132</v>
      </c>
      <c r="D3" s="4" t="s">
        <v>133</v>
      </c>
      <c r="E3" s="4" t="s">
        <v>134</v>
      </c>
      <c r="F3" s="4" t="s">
        <v>135</v>
      </c>
      <c r="G3" s="4" t="s">
        <v>136</v>
      </c>
      <c r="H3" s="4" t="s">
        <v>137</v>
      </c>
      <c r="I3" s="4" t="s">
        <v>138</v>
      </c>
      <c r="J3" s="4" t="s">
        <v>139</v>
      </c>
      <c r="K3" s="4" t="s">
        <v>140</v>
      </c>
      <c r="L3" s="4" t="s">
        <v>141</v>
      </c>
      <c r="M3" s="4" t="s">
        <v>142</v>
      </c>
    </row>
    <row r="4" spans="1:13" x14ac:dyDescent="0.75">
      <c r="A4" s="2" t="s">
        <v>143</v>
      </c>
      <c r="C4" s="11">
        <v>1</v>
      </c>
      <c r="D4" s="11">
        <v>2</v>
      </c>
      <c r="E4" s="11">
        <v>3</v>
      </c>
      <c r="F4" s="11">
        <v>4</v>
      </c>
      <c r="G4" s="11">
        <v>5</v>
      </c>
      <c r="H4" s="11">
        <v>6</v>
      </c>
      <c r="I4" s="11">
        <v>7</v>
      </c>
      <c r="J4" s="11">
        <v>8</v>
      </c>
      <c r="K4" s="11">
        <v>9</v>
      </c>
      <c r="L4" s="11">
        <v>10</v>
      </c>
      <c r="M4" s="11">
        <v>11</v>
      </c>
    </row>
    <row r="5" spans="1:13" x14ac:dyDescent="0.75">
      <c r="A5" s="2" t="s">
        <v>144</v>
      </c>
      <c r="C5" s="12">
        <f>Inputs!$B$32+(Inputs!$B$33-Inputs!$B$32)*C$4/11</f>
        <v>0.11363636363636365</v>
      </c>
      <c r="D5" s="12">
        <f>Inputs!$B$32+(Inputs!$B$33-Inputs!$B$32)*D$4/11</f>
        <v>0.12727272727272729</v>
      </c>
      <c r="E5" s="12">
        <f>Inputs!$B$32+(Inputs!$B$33-Inputs!$B$32)*E$4/11</f>
        <v>0.1409090909090909</v>
      </c>
      <c r="F5" s="12">
        <f>Inputs!$B$32+(Inputs!$B$33-Inputs!$B$32)*F$4/11</f>
        <v>0.15454545454545454</v>
      </c>
      <c r="G5" s="12">
        <f>Inputs!$B$32+(Inputs!$B$33-Inputs!$B$32)*G$4/11</f>
        <v>0.16818181818181818</v>
      </c>
      <c r="H5" s="12">
        <f>Inputs!$B$32+(Inputs!$B$33-Inputs!$B$32)*H$4/11</f>
        <v>0.18181818181818182</v>
      </c>
      <c r="I5" s="12">
        <f>Inputs!$B$32+(Inputs!$B$33-Inputs!$B$32)*I$4/11</f>
        <v>0.19545454545454546</v>
      </c>
      <c r="J5" s="12">
        <f>Inputs!$B$32+(Inputs!$B$33-Inputs!$B$32)*J$4/11</f>
        <v>0.20909090909090911</v>
      </c>
      <c r="K5" s="12">
        <f>Inputs!$B$32+(Inputs!$B$33-Inputs!$B$32)*K$4/11</f>
        <v>0.22272727272727272</v>
      </c>
      <c r="L5" s="12">
        <f>Inputs!$B$32+(Inputs!$B$33-Inputs!$B$32)*L$4/11</f>
        <v>0.23636363636363636</v>
      </c>
      <c r="M5" s="12">
        <f>Inputs!$B$32+(Inputs!$B$33-Inputs!$B$32)*M$4/11</f>
        <v>0.25</v>
      </c>
    </row>
    <row r="6" spans="1:13" x14ac:dyDescent="0.75">
      <c r="A6" s="2" t="s">
        <v>145</v>
      </c>
      <c r="C6" s="13">
        <f>1/(1+Inputs!$B$29)^C$4</f>
        <v>0.92378752886836024</v>
      </c>
      <c r="D6" s="13">
        <f>1/(1+Inputs!$B$29)^D$4</f>
        <v>0.85338339849271161</v>
      </c>
      <c r="E6" s="13">
        <f>1/(1+Inputs!$B$29)^E$4</f>
        <v>0.78834494087086515</v>
      </c>
      <c r="F6" s="13">
        <f>1/(1+Inputs!$B$29)^F$4</f>
        <v>0.72826322482297023</v>
      </c>
      <c r="G6" s="13">
        <f>1/(1+Inputs!$B$29)^G$4</f>
        <v>0.6727604848249148</v>
      </c>
      <c r="H6" s="13">
        <f>1/(1+Inputs!$B$29)^H$4</f>
        <v>0.62148774579668808</v>
      </c>
      <c r="I6" s="13">
        <f>1/(1+Inputs!$B$29)^I$4</f>
        <v>0.57412262891149013</v>
      </c>
      <c r="J6" s="13">
        <f>1/(1+Inputs!$B$29)^J$4</f>
        <v>0.53036732462955216</v>
      </c>
      <c r="K6" s="13">
        <f>1/(1+Inputs!$B$29)^K$4</f>
        <v>0.48994672021205737</v>
      </c>
      <c r="L6" s="13">
        <f>1/(1+Inputs!$B$29)^L$4</f>
        <v>0.45260666994185439</v>
      </c>
      <c r="M6" s="13">
        <f>1/(1+Inputs!$B$29)^M$4</f>
        <v>0.41811239717492327</v>
      </c>
    </row>
    <row r="8" spans="1:13" x14ac:dyDescent="0.75">
      <c r="A8" s="3" t="s">
        <v>146</v>
      </c>
      <c r="D8" s="2" t="s">
        <v>147</v>
      </c>
      <c r="F8" s="14">
        <f>(Inputs!$B$7/Inputs!$B$6)^(1/11)-1</f>
        <v>0.23046492659407747</v>
      </c>
    </row>
    <row r="9" spans="1:13" x14ac:dyDescent="0.75">
      <c r="A9" s="2" t="s">
        <v>148</v>
      </c>
      <c r="C9" s="15">
        <f>(Inputs!$B$6)*(1+DCF!$F$8)</f>
        <v>5027.6796900634008</v>
      </c>
      <c r="D9" s="15">
        <f>C9*(1+DCF!$F$8)</f>
        <v>6186.3835207723969</v>
      </c>
      <c r="E9" s="15">
        <f>D9*(1+DCF!$F$8)</f>
        <v>7612.1279447700181</v>
      </c>
      <c r="F9" s="15">
        <f>E9*(1+DCF!$F$8)</f>
        <v>9366.4564527861658</v>
      </c>
      <c r="G9" s="15">
        <f>F9*(1+DCF!$F$8)</f>
        <v>11525.096151624153</v>
      </c>
      <c r="H9" s="15">
        <f>G9*(1+DCF!$F$8)</f>
        <v>14181.226590197899</v>
      </c>
      <c r="I9" s="15">
        <f>H9*(1+DCF!$F$8)</f>
        <v>17449.501935321838</v>
      </c>
      <c r="J9" s="15">
        <f>I9*(1+DCF!$F$8)</f>
        <v>21471.000117948999</v>
      </c>
      <c r="K9" s="15">
        <f>J9*(1+DCF!$F$8)</f>
        <v>26419.312584033545</v>
      </c>
      <c r="L9" s="15">
        <f>K9*(1+DCF!$F$8)</f>
        <v>32508.037519378824</v>
      </c>
      <c r="M9" s="15">
        <f>L9*(1+DCF!$F$8)</f>
        <v>39999.999999999978</v>
      </c>
    </row>
    <row r="10" spans="1:13" x14ac:dyDescent="0.75">
      <c r="A10" s="2" t="s">
        <v>149</v>
      </c>
      <c r="C10" s="12">
        <f>Inputs!$B$8+(Inputs!$B$9-Inputs!$B$8)*C$4/11</f>
        <v>0.3136363636363636</v>
      </c>
      <c r="D10" s="12">
        <f>Inputs!$B$8+(Inputs!$B$9-Inputs!$B$8)*D$4/11</f>
        <v>0.32727272727272727</v>
      </c>
      <c r="E10" s="12">
        <f>Inputs!$B$8+(Inputs!$B$9-Inputs!$B$8)*E$4/11</f>
        <v>0.34090909090909088</v>
      </c>
      <c r="F10" s="12">
        <f>Inputs!$B$8+(Inputs!$B$9-Inputs!$B$8)*F$4/11</f>
        <v>0.35454545454545455</v>
      </c>
      <c r="G10" s="12">
        <f>Inputs!$B$8+(Inputs!$B$9-Inputs!$B$8)*G$4/11</f>
        <v>0.36818181818181817</v>
      </c>
      <c r="H10" s="12">
        <f>Inputs!$B$8+(Inputs!$B$9-Inputs!$B$8)*H$4/11</f>
        <v>0.38181818181818183</v>
      </c>
      <c r="I10" s="12">
        <f>Inputs!$B$8+(Inputs!$B$9-Inputs!$B$8)*I$4/11</f>
        <v>0.39545454545454545</v>
      </c>
      <c r="J10" s="12">
        <f>Inputs!$B$8+(Inputs!$B$9-Inputs!$B$8)*J$4/11</f>
        <v>0.40909090909090912</v>
      </c>
      <c r="K10" s="12">
        <f>Inputs!$B$8+(Inputs!$B$9-Inputs!$B$8)*K$4/11</f>
        <v>0.42272727272727273</v>
      </c>
      <c r="L10" s="12">
        <f>Inputs!$B$8+(Inputs!$B$9-Inputs!$B$8)*L$4/11</f>
        <v>0.4363636363636364</v>
      </c>
      <c r="M10" s="12">
        <f>Inputs!$B$8+(Inputs!$B$9-Inputs!$B$8)*M$4/11</f>
        <v>0.45</v>
      </c>
    </row>
    <row r="11" spans="1:13" x14ac:dyDescent="0.75">
      <c r="A11" s="2" t="s">
        <v>150</v>
      </c>
      <c r="C11" s="15">
        <f t="shared" ref="C11:M11" si="0">C9*C10</f>
        <v>1576.8631755198846</v>
      </c>
      <c r="D11" s="15">
        <f t="shared" si="0"/>
        <v>2024.634606798239</v>
      </c>
      <c r="E11" s="15">
        <f t="shared" si="0"/>
        <v>2595.0436175352334</v>
      </c>
      <c r="F11" s="15">
        <f t="shared" si="0"/>
        <v>3320.834560533277</v>
      </c>
      <c r="G11" s="15">
        <f t="shared" si="0"/>
        <v>4243.3308558252565</v>
      </c>
      <c r="H11" s="15">
        <f t="shared" si="0"/>
        <v>5414.6501526210159</v>
      </c>
      <c r="I11" s="15">
        <f t="shared" si="0"/>
        <v>6900.4848562409088</v>
      </c>
      <c r="J11" s="15">
        <f t="shared" si="0"/>
        <v>8783.5909573427725</v>
      </c>
      <c r="K11" s="15">
        <f t="shared" si="0"/>
        <v>11168.163955977818</v>
      </c>
      <c r="L11" s="15">
        <f t="shared" si="0"/>
        <v>14185.325463001669</v>
      </c>
      <c r="M11" s="15">
        <f t="shared" si="0"/>
        <v>17999.999999999989</v>
      </c>
    </row>
    <row r="12" spans="1:13" x14ac:dyDescent="0.75">
      <c r="A12" s="2" t="s">
        <v>151</v>
      </c>
      <c r="C12" s="15">
        <f t="shared" ref="C12:M12" si="1">C$5*MAX(C11,0)</f>
        <v>179.18899721816874</v>
      </c>
      <c r="D12" s="15">
        <f t="shared" si="1"/>
        <v>257.68076813795773</v>
      </c>
      <c r="E12" s="15">
        <f t="shared" si="1"/>
        <v>365.66523701632832</v>
      </c>
      <c r="F12" s="15">
        <f t="shared" si="1"/>
        <v>513.2198866278701</v>
      </c>
      <c r="G12" s="15">
        <f t="shared" si="1"/>
        <v>713.65109847970223</v>
      </c>
      <c r="H12" s="15">
        <f t="shared" si="1"/>
        <v>984.48184593109386</v>
      </c>
      <c r="I12" s="15">
        <f t="shared" si="1"/>
        <v>1348.7311309925412</v>
      </c>
      <c r="J12" s="15">
        <f t="shared" si="1"/>
        <v>1836.5690183534889</v>
      </c>
      <c r="K12" s="15">
        <f t="shared" si="1"/>
        <v>2487.4546992859682</v>
      </c>
      <c r="L12" s="15">
        <f t="shared" si="1"/>
        <v>3352.895109436758</v>
      </c>
      <c r="M12" s="15">
        <f t="shared" si="1"/>
        <v>4499.9999999999973</v>
      </c>
    </row>
    <row r="13" spans="1:13" x14ac:dyDescent="0.75">
      <c r="A13" s="2" t="s">
        <v>152</v>
      </c>
      <c r="C13" s="15">
        <f>MAX(C9-(Inputs!$B$6),0)/Inputs!$B$10</f>
        <v>269.0513400181145</v>
      </c>
      <c r="D13" s="15">
        <f>MAX(D9-C9,0)/Inputs!$B$10</f>
        <v>331.05823734542747</v>
      </c>
      <c r="E13" s="15">
        <f>MAX(E9-D9,0)/Inputs!$B$10</f>
        <v>407.35554971360608</v>
      </c>
      <c r="F13" s="15">
        <f>MAX(F9-E9,0)/Inputs!$B$10</f>
        <v>501.23671657604217</v>
      </c>
      <c r="G13" s="15">
        <f>MAX(G9-F9,0)/Inputs!$B$10</f>
        <v>616.75419966799643</v>
      </c>
      <c r="H13" s="15">
        <f>MAX(H9-G9,0)/Inputs!$B$10</f>
        <v>758.89441102107025</v>
      </c>
      <c r="I13" s="15">
        <f>MAX(I9-H9,0)/Inputs!$B$10</f>
        <v>933.79295574969672</v>
      </c>
      <c r="J13" s="15">
        <f>MAX(J9-I9,0)/Inputs!$B$10</f>
        <v>1148.9994807506175</v>
      </c>
      <c r="K13" s="15">
        <f>MAX(K9-J9,0)/Inputs!$B$10</f>
        <v>1413.8035617384417</v>
      </c>
      <c r="L13" s="15">
        <f>MAX(L9-K9,0)/Inputs!$B$10</f>
        <v>1739.6356958129368</v>
      </c>
      <c r="M13" s="15">
        <f>MAX(M9-L9,0)/Inputs!$B$10</f>
        <v>2140.5607087489011</v>
      </c>
    </row>
    <row r="14" spans="1:13" x14ac:dyDescent="0.75">
      <c r="A14" s="2" t="s">
        <v>153</v>
      </c>
      <c r="C14" s="15">
        <f t="shared" ref="C14:M14" si="2">C11-C12-C13</f>
        <v>1128.6228382836016</v>
      </c>
      <c r="D14" s="15">
        <f t="shared" si="2"/>
        <v>1435.8956013148538</v>
      </c>
      <c r="E14" s="15">
        <f t="shared" si="2"/>
        <v>1822.022830805299</v>
      </c>
      <c r="F14" s="15">
        <f t="shared" si="2"/>
        <v>2306.377957329365</v>
      </c>
      <c r="G14" s="15">
        <f t="shared" si="2"/>
        <v>2912.9255576775577</v>
      </c>
      <c r="H14" s="15">
        <f t="shared" si="2"/>
        <v>3671.2738956688518</v>
      </c>
      <c r="I14" s="15">
        <f t="shared" si="2"/>
        <v>4617.9607694986707</v>
      </c>
      <c r="J14" s="15">
        <f t="shared" si="2"/>
        <v>5798.0224582386663</v>
      </c>
      <c r="K14" s="15">
        <f t="shared" si="2"/>
        <v>7266.9056949534079</v>
      </c>
      <c r="L14" s="15">
        <f t="shared" si="2"/>
        <v>9092.7946577519742</v>
      </c>
      <c r="M14" s="15">
        <f t="shared" si="2"/>
        <v>11359.439291251092</v>
      </c>
    </row>
    <row r="15" spans="1:13" x14ac:dyDescent="0.75">
      <c r="A15" s="2" t="s">
        <v>154</v>
      </c>
      <c r="C15" s="13">
        <f t="shared" ref="C15:M15" si="3">C$6</f>
        <v>0.92378752886836024</v>
      </c>
      <c r="D15" s="13">
        <f t="shared" si="3"/>
        <v>0.85338339849271161</v>
      </c>
      <c r="E15" s="13">
        <f t="shared" si="3"/>
        <v>0.78834494087086515</v>
      </c>
      <c r="F15" s="13">
        <f t="shared" si="3"/>
        <v>0.72826322482297023</v>
      </c>
      <c r="G15" s="13">
        <f t="shared" si="3"/>
        <v>0.6727604848249148</v>
      </c>
      <c r="H15" s="13">
        <f t="shared" si="3"/>
        <v>0.62148774579668808</v>
      </c>
      <c r="I15" s="13">
        <f t="shared" si="3"/>
        <v>0.57412262891149013</v>
      </c>
      <c r="J15" s="13">
        <f t="shared" si="3"/>
        <v>0.53036732462955216</v>
      </c>
      <c r="K15" s="13">
        <f t="shared" si="3"/>
        <v>0.48994672021205737</v>
      </c>
      <c r="L15" s="13">
        <f t="shared" si="3"/>
        <v>0.45260666994185439</v>
      </c>
      <c r="M15" s="13">
        <f t="shared" si="3"/>
        <v>0.41811239717492327</v>
      </c>
    </row>
    <row r="16" spans="1:13" x14ac:dyDescent="0.75">
      <c r="A16" s="2" t="s">
        <v>155</v>
      </c>
      <c r="C16" s="15">
        <f t="shared" ref="C16:M16" si="4">C14*C15</f>
        <v>1042.6077028024033</v>
      </c>
      <c r="D16" s="15">
        <f t="shared" si="4"/>
        <v>1225.3694681308057</v>
      </c>
      <c r="E16" s="15">
        <f t="shared" si="4"/>
        <v>1436.3824808165698</v>
      </c>
      <c r="F16" s="15">
        <f t="shared" si="4"/>
        <v>1679.6502488652982</v>
      </c>
      <c r="G16" s="15">
        <f t="shared" si="4"/>
        <v>1959.7012104420389</v>
      </c>
      <c r="H16" s="15">
        <f t="shared" si="4"/>
        <v>2281.6517376214601</v>
      </c>
      <c r="I16" s="15">
        <f t="shared" si="4"/>
        <v>2651.2757771947049</v>
      </c>
      <c r="J16" s="15">
        <f t="shared" si="4"/>
        <v>3075.0816593181007</v>
      </c>
      <c r="K16" s="15">
        <f t="shared" si="4"/>
        <v>3560.3966113327438</v>
      </c>
      <c r="L16" s="15">
        <f t="shared" si="4"/>
        <v>4115.4595105102044</v>
      </c>
      <c r="M16" s="15">
        <f t="shared" si="4"/>
        <v>4749.522392628005</v>
      </c>
    </row>
    <row r="18" spans="1:13" x14ac:dyDescent="0.75">
      <c r="A18" s="3" t="s">
        <v>156</v>
      </c>
    </row>
    <row r="19" spans="1:13" x14ac:dyDescent="0.75">
      <c r="A19" s="2" t="s">
        <v>157</v>
      </c>
      <c r="B19" s="15">
        <f>M11*(1+Inputs!$B$30)*(1-Inputs!$B$33)</f>
        <v>14115.599999999991</v>
      </c>
    </row>
    <row r="20" spans="1:13" x14ac:dyDescent="0.75">
      <c r="A20" s="2" t="s">
        <v>158</v>
      </c>
      <c r="B20" s="15">
        <f>B19*Inputs!$B$30/Inputs!$B$31</f>
        <v>4291.1423999999979</v>
      </c>
    </row>
    <row r="21" spans="1:13" x14ac:dyDescent="0.75">
      <c r="A21" s="2" t="s">
        <v>159</v>
      </c>
      <c r="B21" s="15">
        <f>B19-B20</f>
        <v>9824.4575999999943</v>
      </c>
    </row>
    <row r="22" spans="1:13" x14ac:dyDescent="0.75">
      <c r="A22" s="2" t="s">
        <v>160</v>
      </c>
      <c r="B22" s="15">
        <f>B21/(Inputs!$B$29-Inputs!$B$30)</f>
        <v>266245.463414634</v>
      </c>
    </row>
    <row r="23" spans="1:13" x14ac:dyDescent="0.75">
      <c r="A23" s="2" t="s">
        <v>161</v>
      </c>
      <c r="B23" s="15">
        <f>B22*M15</f>
        <v>111320.52894524095</v>
      </c>
    </row>
    <row r="24" spans="1:13" x14ac:dyDescent="0.75">
      <c r="A24" s="16" t="s">
        <v>162</v>
      </c>
      <c r="B24" s="17">
        <f>SUM(C16:M16)+B23</f>
        <v>139097.62774490329</v>
      </c>
      <c r="C24" s="4" t="s">
        <v>163</v>
      </c>
      <c r="D24" s="18">
        <v>139098</v>
      </c>
    </row>
    <row r="26" spans="1:13" x14ac:dyDescent="0.75">
      <c r="A26" s="3" t="s">
        <v>164</v>
      </c>
      <c r="D26" s="2" t="s">
        <v>147</v>
      </c>
      <c r="F26" s="14">
        <f>(Inputs!$B$14/Inputs!$B$13)^(1/11)-1</f>
        <v>0.23873744540792385</v>
      </c>
    </row>
    <row r="27" spans="1:13" x14ac:dyDescent="0.75">
      <c r="A27" s="2" t="s">
        <v>148</v>
      </c>
      <c r="C27" s="15">
        <f>(Inputs!$B$13)*(1+DCF!$F$26)</f>
        <v>14105.50329086003</v>
      </c>
      <c r="D27" s="15">
        <f>C27*(1+DCF!$F$26)</f>
        <v>17473.015112713016</v>
      </c>
      <c r="E27" s="15">
        <f>D27*(1+DCF!$F$26)</f>
        <v>21644.478104296169</v>
      </c>
      <c r="F27" s="15">
        <f>E27*(1+DCF!$F$26)</f>
        <v>26811.825514103581</v>
      </c>
      <c r="G27" s="15">
        <f>F27*(1+DCF!$F$26)</f>
        <v>33212.812244063665</v>
      </c>
      <c r="H27" s="15">
        <f>G27*(1+DCF!$F$26)</f>
        <v>41141.954194024438</v>
      </c>
      <c r="I27" s="15">
        <f>H27*(1+DCF!$F$26)</f>
        <v>50964.07923739565</v>
      </c>
      <c r="J27" s="15">
        <f>I27*(1+DCF!$F$26)</f>
        <v>63131.113322098499</v>
      </c>
      <c r="K27" s="15">
        <f>J27*(1+DCF!$F$26)</f>
        <v>78202.874042374446</v>
      </c>
      <c r="L27" s="15">
        <f>K27*(1+DCF!$F$26)</f>
        <v>96872.828414808566</v>
      </c>
      <c r="M27" s="15">
        <f>L27*(1+DCF!$F$26)</f>
        <v>120000.0000000001</v>
      </c>
    </row>
    <row r="28" spans="1:13" x14ac:dyDescent="0.75">
      <c r="A28" s="2" t="s">
        <v>149</v>
      </c>
      <c r="C28" s="12">
        <f>Inputs!$B$15+(Inputs!$B$16-Inputs!$B$15)*C$4/11</f>
        <v>0.37272727272727268</v>
      </c>
      <c r="D28" s="12">
        <f>Inputs!$B$15+(Inputs!$B$16-Inputs!$B$15)*D$4/11</f>
        <v>0.39545454545454545</v>
      </c>
      <c r="E28" s="12">
        <f>Inputs!$B$15+(Inputs!$B$16-Inputs!$B$15)*E$4/11</f>
        <v>0.41818181818181815</v>
      </c>
      <c r="F28" s="12">
        <f>Inputs!$B$15+(Inputs!$B$16-Inputs!$B$15)*F$4/11</f>
        <v>0.44090909090909092</v>
      </c>
      <c r="G28" s="12">
        <f>Inputs!$B$15+(Inputs!$B$16-Inputs!$B$15)*G$4/11</f>
        <v>0.46363636363636362</v>
      </c>
      <c r="H28" s="12">
        <f>Inputs!$B$15+(Inputs!$B$16-Inputs!$B$15)*H$4/11</f>
        <v>0.48636363636363633</v>
      </c>
      <c r="I28" s="12">
        <f>Inputs!$B$15+(Inputs!$B$16-Inputs!$B$15)*I$4/11</f>
        <v>0.50909090909090904</v>
      </c>
      <c r="J28" s="12">
        <f>Inputs!$B$15+(Inputs!$B$16-Inputs!$B$15)*J$4/11</f>
        <v>0.53181818181818175</v>
      </c>
      <c r="K28" s="12">
        <f>Inputs!$B$15+(Inputs!$B$16-Inputs!$B$15)*K$4/11</f>
        <v>0.55454545454545456</v>
      </c>
      <c r="L28" s="12">
        <f>Inputs!$B$15+(Inputs!$B$16-Inputs!$B$15)*L$4/11</f>
        <v>0.57727272727272727</v>
      </c>
      <c r="M28" s="12">
        <f>Inputs!$B$15+(Inputs!$B$16-Inputs!$B$15)*M$4/11</f>
        <v>0.6</v>
      </c>
    </row>
    <row r="29" spans="1:13" x14ac:dyDescent="0.75">
      <c r="A29" s="2" t="s">
        <v>150</v>
      </c>
      <c r="C29" s="15">
        <f t="shared" ref="C29:M29" si="5">C27*C28</f>
        <v>5257.5057720478289</v>
      </c>
      <c r="D29" s="15">
        <f t="shared" si="5"/>
        <v>6909.783249118329</v>
      </c>
      <c r="E29" s="15">
        <f t="shared" si="5"/>
        <v>9051.3272072511245</v>
      </c>
      <c r="F29" s="15">
        <f t="shared" si="5"/>
        <v>11821.577613036579</v>
      </c>
      <c r="G29" s="15">
        <f t="shared" si="5"/>
        <v>15398.667494974972</v>
      </c>
      <c r="H29" s="15">
        <f t="shared" si="5"/>
        <v>20009.950448911884</v>
      </c>
      <c r="I29" s="15">
        <f t="shared" si="5"/>
        <v>25945.349429946873</v>
      </c>
      <c r="J29" s="15">
        <f t="shared" si="5"/>
        <v>33574.273903116016</v>
      </c>
      <c r="K29" s="15">
        <f t="shared" si="5"/>
        <v>43367.048332589467</v>
      </c>
      <c r="L29" s="15">
        <f t="shared" si="5"/>
        <v>55922.041857639488</v>
      </c>
      <c r="M29" s="15">
        <f t="shared" si="5"/>
        <v>72000.000000000058</v>
      </c>
    </row>
    <row r="30" spans="1:13" x14ac:dyDescent="0.75">
      <c r="A30" s="2" t="s">
        <v>151</v>
      </c>
      <c r="C30" s="15">
        <f t="shared" ref="C30:M30" si="6">C$5*MAX(C29,0)</f>
        <v>597.44383773270783</v>
      </c>
      <c r="D30" s="15">
        <f t="shared" si="6"/>
        <v>879.42695897869646</v>
      </c>
      <c r="E30" s="15">
        <f t="shared" si="6"/>
        <v>1275.4142882944766</v>
      </c>
      <c r="F30" s="15">
        <f t="shared" si="6"/>
        <v>1826.9710856511076</v>
      </c>
      <c r="G30" s="15">
        <f t="shared" si="6"/>
        <v>2589.7758968821545</v>
      </c>
      <c r="H30" s="15">
        <f t="shared" si="6"/>
        <v>3638.1728088930699</v>
      </c>
      <c r="I30" s="15">
        <f t="shared" si="6"/>
        <v>5071.1364794896162</v>
      </c>
      <c r="J30" s="15">
        <f t="shared" si="6"/>
        <v>7020.0754524697131</v>
      </c>
      <c r="K30" s="15">
        <f t="shared" si="6"/>
        <v>9659.0244013494721</v>
      </c>
      <c r="L30" s="15">
        <f t="shared" si="6"/>
        <v>13217.937166351152</v>
      </c>
      <c r="M30" s="15">
        <f t="shared" si="6"/>
        <v>18000.000000000015</v>
      </c>
    </row>
    <row r="31" spans="1:13" x14ac:dyDescent="0.75">
      <c r="A31" s="2" t="s">
        <v>152</v>
      </c>
      <c r="C31" s="15">
        <f>MAX(C27-(Inputs!$B$13),0)/Inputs!$B$17</f>
        <v>679.62582271500742</v>
      </c>
      <c r="D31" s="15">
        <f>MAX(D27-C27,0)/Inputs!$B$17</f>
        <v>841.87795546324651</v>
      </c>
      <c r="E31" s="15">
        <f>MAX(E27-D27,0)/Inputs!$B$17</f>
        <v>1042.8657478957884</v>
      </c>
      <c r="F31" s="15">
        <f>MAX(F27-E27,0)/Inputs!$B$17</f>
        <v>1291.8368524518528</v>
      </c>
      <c r="G31" s="15">
        <f>MAX(G27-F27,0)/Inputs!$B$17</f>
        <v>1600.2466824900212</v>
      </c>
      <c r="H31" s="15">
        <f>MAX(H27-G27,0)/Inputs!$B$17</f>
        <v>1982.2854874901932</v>
      </c>
      <c r="I31" s="15">
        <f>MAX(I27-H27,0)/Inputs!$B$17</f>
        <v>2455.531260842803</v>
      </c>
      <c r="J31" s="15">
        <f>MAX(J27-I27,0)/Inputs!$B$17</f>
        <v>3041.7585211757123</v>
      </c>
      <c r="K31" s="15">
        <f>MAX(K27-J27,0)/Inputs!$B$17</f>
        <v>3767.9401800689866</v>
      </c>
      <c r="L31" s="15">
        <f>MAX(L27-K27,0)/Inputs!$B$17</f>
        <v>4667.48859310853</v>
      </c>
      <c r="M31" s="15">
        <f>MAX(M27-L27,0)/Inputs!$B$17</f>
        <v>5781.792896297884</v>
      </c>
    </row>
    <row r="32" spans="1:13" x14ac:dyDescent="0.75">
      <c r="A32" s="2" t="s">
        <v>153</v>
      </c>
      <c r="C32" s="15">
        <f t="shared" ref="C32:M32" si="7">C29-C30-C31</f>
        <v>3980.4361116001137</v>
      </c>
      <c r="D32" s="15">
        <f t="shared" si="7"/>
        <v>5188.4783346763861</v>
      </c>
      <c r="E32" s="15">
        <f t="shared" si="7"/>
        <v>6733.0471710608599</v>
      </c>
      <c r="F32" s="15">
        <f t="shared" si="7"/>
        <v>8702.7696749336174</v>
      </c>
      <c r="G32" s="15">
        <f t="shared" si="7"/>
        <v>11208.644915602796</v>
      </c>
      <c r="H32" s="15">
        <f t="shared" si="7"/>
        <v>14389.492152528621</v>
      </c>
      <c r="I32" s="15">
        <f t="shared" si="7"/>
        <v>18418.681689614456</v>
      </c>
      <c r="J32" s="15">
        <f t="shared" si="7"/>
        <v>23512.439929470595</v>
      </c>
      <c r="K32" s="15">
        <f t="shared" si="7"/>
        <v>29940.083751171005</v>
      </c>
      <c r="L32" s="15">
        <f t="shared" si="7"/>
        <v>38036.616098179802</v>
      </c>
      <c r="M32" s="15">
        <f t="shared" si="7"/>
        <v>48218.20710370216</v>
      </c>
    </row>
    <row r="33" spans="1:13" x14ac:dyDescent="0.75">
      <c r="A33" s="2" t="s">
        <v>154</v>
      </c>
      <c r="C33" s="13">
        <f t="shared" ref="C33:M33" si="8">C$6</f>
        <v>0.92378752886836024</v>
      </c>
      <c r="D33" s="13">
        <f t="shared" si="8"/>
        <v>0.85338339849271161</v>
      </c>
      <c r="E33" s="13">
        <f t="shared" si="8"/>
        <v>0.78834494087086515</v>
      </c>
      <c r="F33" s="13">
        <f t="shared" si="8"/>
        <v>0.72826322482297023</v>
      </c>
      <c r="G33" s="13">
        <f t="shared" si="8"/>
        <v>0.6727604848249148</v>
      </c>
      <c r="H33" s="13">
        <f t="shared" si="8"/>
        <v>0.62148774579668808</v>
      </c>
      <c r="I33" s="13">
        <f t="shared" si="8"/>
        <v>0.57412262891149013</v>
      </c>
      <c r="J33" s="13">
        <f t="shared" si="8"/>
        <v>0.53036732462955216</v>
      </c>
      <c r="K33" s="13">
        <f t="shared" si="8"/>
        <v>0.48994672021205737</v>
      </c>
      <c r="L33" s="13">
        <f t="shared" si="8"/>
        <v>0.45260666994185439</v>
      </c>
      <c r="M33" s="13">
        <f t="shared" si="8"/>
        <v>0.41811239717492327</v>
      </c>
    </row>
    <row r="34" spans="1:13" x14ac:dyDescent="0.75">
      <c r="A34" s="2" t="s">
        <v>155</v>
      </c>
      <c r="C34" s="15">
        <f t="shared" ref="C34:M34" si="9">C32*C33</f>
        <v>3677.0772393534535</v>
      </c>
      <c r="D34" s="15">
        <f t="shared" si="9"/>
        <v>4427.7612742519395</v>
      </c>
      <c r="E34" s="15">
        <f t="shared" si="9"/>
        <v>5307.9636739507196</v>
      </c>
      <c r="F34" s="15">
        <f t="shared" si="9"/>
        <v>6337.9071083587087</v>
      </c>
      <c r="G34" s="15">
        <f t="shared" si="9"/>
        <v>7540.733387651253</v>
      </c>
      <c r="H34" s="15">
        <f t="shared" si="9"/>
        <v>8942.8930410341454</v>
      </c>
      <c r="I34" s="15">
        <f t="shared" si="9"/>
        <v>10574.581952725379</v>
      </c>
      <c r="J34" s="15">
        <f t="shared" si="9"/>
        <v>12470.229860906375</v>
      </c>
      <c r="K34" s="15">
        <f t="shared" si="9"/>
        <v>14669.045836760546</v>
      </c>
      <c r="L34" s="15">
        <f t="shared" si="9"/>
        <v>17215.626148053892</v>
      </c>
      <c r="M34" s="15">
        <f t="shared" si="9"/>
        <v>20160.630159605826</v>
      </c>
    </row>
    <row r="36" spans="1:13" x14ac:dyDescent="0.75">
      <c r="A36" s="3" t="s">
        <v>156</v>
      </c>
    </row>
    <row r="37" spans="1:13" x14ac:dyDescent="0.75">
      <c r="A37" s="2" t="s">
        <v>157</v>
      </c>
      <c r="B37" s="15">
        <f>M29*(1+Inputs!$B$30)*(1-Inputs!$B$33)</f>
        <v>56462.400000000052</v>
      </c>
    </row>
    <row r="38" spans="1:13" x14ac:dyDescent="0.75">
      <c r="A38" s="2" t="s">
        <v>158</v>
      </c>
      <c r="B38" s="15">
        <f>B37*Inputs!$B$30/Inputs!$B$31</f>
        <v>17164.569600000017</v>
      </c>
    </row>
    <row r="39" spans="1:13" x14ac:dyDescent="0.75">
      <c r="A39" s="2" t="s">
        <v>159</v>
      </c>
      <c r="B39" s="15">
        <f>B37-B38</f>
        <v>39297.830400000035</v>
      </c>
    </row>
    <row r="40" spans="1:13" x14ac:dyDescent="0.75">
      <c r="A40" s="2" t="s">
        <v>160</v>
      </c>
      <c r="B40" s="15">
        <f>B39/(Inputs!$B$29-Inputs!$B$30)</f>
        <v>1064981.8536585374</v>
      </c>
    </row>
    <row r="41" spans="1:13" x14ac:dyDescent="0.75">
      <c r="A41" s="2" t="s">
        <v>161</v>
      </c>
      <c r="B41" s="15">
        <f>B40*M33</f>
        <v>445282.11578096438</v>
      </c>
    </row>
    <row r="42" spans="1:13" x14ac:dyDescent="0.75">
      <c r="A42" s="16" t="s">
        <v>162</v>
      </c>
      <c r="B42" s="17">
        <f>SUM(C34:M34)+B41</f>
        <v>556606.56546361663</v>
      </c>
      <c r="C42" s="4" t="s">
        <v>163</v>
      </c>
      <c r="D42" s="18">
        <v>556607</v>
      </c>
    </row>
    <row r="44" spans="1:13" x14ac:dyDescent="0.75">
      <c r="A44" s="3" t="s">
        <v>165</v>
      </c>
      <c r="D44" s="2" t="s">
        <v>147</v>
      </c>
      <c r="F44" s="14">
        <f>(Inputs!$B$21/Inputs!$B$20)^(1/11)-1</f>
        <v>0.42705096177886448</v>
      </c>
    </row>
    <row r="45" spans="1:13" x14ac:dyDescent="0.75">
      <c r="A45" s="2" t="s">
        <v>148</v>
      </c>
      <c r="C45" s="15">
        <f>(Inputs!$B$20)*(1+DCF!$F$44)</f>
        <v>4567.9901286541453</v>
      </c>
      <c r="D45" s="15">
        <f>C45*(1+DCF!$F$44)</f>
        <v>6518.7547064922574</v>
      </c>
      <c r="E45" s="15">
        <f>D45*(1+DCF!$F$44)</f>
        <v>9302.5951735002745</v>
      </c>
      <c r="F45" s="15">
        <f>E45*(1+DCF!$F$44)</f>
        <v>13275.277389382989</v>
      </c>
      <c r="G45" s="15">
        <f>F45*(1+DCF!$F$44)</f>
        <v>18944.497366400206</v>
      </c>
      <c r="H45" s="15">
        <f>G45*(1+DCF!$F$44)</f>
        <v>27034.763187138578</v>
      </c>
      <c r="I45" s="15">
        <f>H45*(1+DCF!$F$44)</f>
        <v>38579.984807669949</v>
      </c>
      <c r="J45" s="15">
        <f>I45*(1+DCF!$F$44)</f>
        <v>55055.604425199381</v>
      </c>
      <c r="K45" s="15">
        <f>J45*(1+DCF!$F$44)</f>
        <v>78567.153246297486</v>
      </c>
      <c r="L45" s="15">
        <f>K45*(1+DCF!$F$44)</f>
        <v>112119.33160435627</v>
      </c>
      <c r="M45" s="15">
        <f>L45*(1+DCF!$F$44)</f>
        <v>160000.00000000006</v>
      </c>
    </row>
    <row r="46" spans="1:13" x14ac:dyDescent="0.75">
      <c r="A46" s="2" t="s">
        <v>149</v>
      </c>
      <c r="C46" s="12">
        <f>Inputs!$B$22+(Inputs!$B$23-Inputs!$B$22)*C$4/11</f>
        <v>-0.25</v>
      </c>
      <c r="D46" s="12">
        <f>Inputs!$B$22+(Inputs!$B$23-Inputs!$B$22)*D$4/11</f>
        <v>-0.19999999999999998</v>
      </c>
      <c r="E46" s="12">
        <f>Inputs!$B$22+(Inputs!$B$23-Inputs!$B$22)*E$4/11</f>
        <v>-0.14999999999999997</v>
      </c>
      <c r="F46" s="12">
        <f>Inputs!$B$22+(Inputs!$B$23-Inputs!$B$22)*F$4/11</f>
        <v>-9.9999999999999978E-2</v>
      </c>
      <c r="G46" s="12">
        <f>Inputs!$B$22+(Inputs!$B$23-Inputs!$B$22)*G$4/11</f>
        <v>-4.9999999999999989E-2</v>
      </c>
      <c r="H46" s="12">
        <f>Inputs!$B$22+(Inputs!$B$23-Inputs!$B$22)*H$4/11</f>
        <v>0</v>
      </c>
      <c r="I46" s="12">
        <f>Inputs!$B$22+(Inputs!$B$23-Inputs!$B$22)*I$4/11</f>
        <v>5.0000000000000044E-2</v>
      </c>
      <c r="J46" s="12">
        <f>Inputs!$B$22+(Inputs!$B$23-Inputs!$B$22)*J$4/11</f>
        <v>0.10000000000000003</v>
      </c>
      <c r="K46" s="12">
        <f>Inputs!$B$22+(Inputs!$B$23-Inputs!$B$22)*K$4/11</f>
        <v>0.15000000000000002</v>
      </c>
      <c r="L46" s="12">
        <f>Inputs!$B$22+(Inputs!$B$23-Inputs!$B$22)*L$4/11</f>
        <v>0.2</v>
      </c>
      <c r="M46" s="12">
        <f>Inputs!$B$22+(Inputs!$B$23-Inputs!$B$22)*M$4/11</f>
        <v>0.25000000000000006</v>
      </c>
    </row>
    <row r="47" spans="1:13" x14ac:dyDescent="0.75">
      <c r="A47" s="2" t="s">
        <v>150</v>
      </c>
      <c r="C47" s="15">
        <f t="shared" ref="C47:M47" si="10">C45*C46</f>
        <v>-1141.9975321635363</v>
      </c>
      <c r="D47" s="15">
        <f t="shared" si="10"/>
        <v>-1303.7509412984514</v>
      </c>
      <c r="E47" s="15">
        <f t="shared" si="10"/>
        <v>-1395.3892760250408</v>
      </c>
      <c r="F47" s="15">
        <f t="shared" si="10"/>
        <v>-1327.5277389382986</v>
      </c>
      <c r="G47" s="15">
        <f t="shared" si="10"/>
        <v>-947.22486832001016</v>
      </c>
      <c r="H47" s="15">
        <f t="shared" si="10"/>
        <v>0</v>
      </c>
      <c r="I47" s="15">
        <f t="shared" si="10"/>
        <v>1928.9992403834992</v>
      </c>
      <c r="J47" s="15">
        <f t="shared" si="10"/>
        <v>5505.5604425199399</v>
      </c>
      <c r="K47" s="15">
        <f t="shared" si="10"/>
        <v>11785.072986944624</v>
      </c>
      <c r="L47" s="15">
        <f t="shared" si="10"/>
        <v>22423.866320871253</v>
      </c>
      <c r="M47" s="15">
        <f t="shared" si="10"/>
        <v>40000.000000000022</v>
      </c>
    </row>
    <row r="48" spans="1:13" x14ac:dyDescent="0.75">
      <c r="A48" s="2" t="s">
        <v>151</v>
      </c>
      <c r="C48" s="15">
        <f t="shared" ref="C48:M48" si="11">C$5*MAX(C47,0)</f>
        <v>0</v>
      </c>
      <c r="D48" s="15">
        <f t="shared" si="11"/>
        <v>0</v>
      </c>
      <c r="E48" s="15">
        <f t="shared" si="11"/>
        <v>0</v>
      </c>
      <c r="F48" s="15">
        <f t="shared" si="11"/>
        <v>0</v>
      </c>
      <c r="G48" s="15">
        <f t="shared" si="11"/>
        <v>0</v>
      </c>
      <c r="H48" s="15">
        <f t="shared" si="11"/>
        <v>0</v>
      </c>
      <c r="I48" s="15">
        <f t="shared" si="11"/>
        <v>377.03166971132032</v>
      </c>
      <c r="J48" s="15">
        <f t="shared" si="11"/>
        <v>1151.162637981442</v>
      </c>
      <c r="K48" s="15">
        <f t="shared" si="11"/>
        <v>2624.8571652740297</v>
      </c>
      <c r="L48" s="15">
        <f t="shared" si="11"/>
        <v>5300.1865849332053</v>
      </c>
      <c r="M48" s="15">
        <f t="shared" si="11"/>
        <v>10000.000000000005</v>
      </c>
    </row>
    <row r="49" spans="1:13" x14ac:dyDescent="0.75">
      <c r="A49" s="2" t="s">
        <v>152</v>
      </c>
      <c r="C49" s="15">
        <f>MAX(C45-(Inputs!$B$20),0)/Inputs!$B$24</f>
        <v>683.49506432707267</v>
      </c>
      <c r="D49" s="15">
        <f>MAX(D45-C45,0)/Inputs!$B$24</f>
        <v>975.38228891905601</v>
      </c>
      <c r="E49" s="15">
        <f>MAX(E45-D45,0)/Inputs!$B$24</f>
        <v>1391.9202335040086</v>
      </c>
      <c r="F49" s="15">
        <f>MAX(F45-E45,0)/Inputs!$B$24</f>
        <v>1986.3411079413572</v>
      </c>
      <c r="G49" s="15">
        <f>MAX(G45-F45,0)/Inputs!$B$24</f>
        <v>2834.6099885086087</v>
      </c>
      <c r="H49" s="15">
        <f>MAX(H45-G45,0)/Inputs!$B$24</f>
        <v>4045.132910369186</v>
      </c>
      <c r="I49" s="15">
        <f>MAX(I45-H45,0)/Inputs!$B$24</f>
        <v>5772.6108102656854</v>
      </c>
      <c r="J49" s="15">
        <f>MAX(J45-I45,0)/Inputs!$B$24</f>
        <v>8237.8098087647159</v>
      </c>
      <c r="K49" s="15">
        <f>MAX(K45-J45,0)/Inputs!$B$24</f>
        <v>11755.774410549053</v>
      </c>
      <c r="L49" s="15">
        <f>MAX(L45-K45,0)/Inputs!$B$24</f>
        <v>16776.08917902939</v>
      </c>
      <c r="M49" s="15">
        <f>MAX(M45-L45,0)/Inputs!$B$24</f>
        <v>23940.334197821896</v>
      </c>
    </row>
    <row r="50" spans="1:13" x14ac:dyDescent="0.75">
      <c r="A50" s="2" t="s">
        <v>153</v>
      </c>
      <c r="C50" s="15">
        <f t="shared" ref="C50:M50" si="12">C47-C48-C49</f>
        <v>-1825.492596490609</v>
      </c>
      <c r="D50" s="15">
        <f t="shared" si="12"/>
        <v>-2279.1332302175074</v>
      </c>
      <c r="E50" s="15">
        <f t="shared" si="12"/>
        <v>-2787.3095095290491</v>
      </c>
      <c r="F50" s="15">
        <f t="shared" si="12"/>
        <v>-3313.8688468796558</v>
      </c>
      <c r="G50" s="15">
        <f t="shared" si="12"/>
        <v>-3781.8348568286187</v>
      </c>
      <c r="H50" s="15">
        <f t="shared" si="12"/>
        <v>-4045.132910369186</v>
      </c>
      <c r="I50" s="15">
        <f t="shared" si="12"/>
        <v>-4220.6432395935062</v>
      </c>
      <c r="J50" s="15">
        <f t="shared" si="12"/>
        <v>-3883.4120042262184</v>
      </c>
      <c r="K50" s="15">
        <f t="shared" si="12"/>
        <v>-2595.558588878459</v>
      </c>
      <c r="L50" s="15">
        <f t="shared" si="12"/>
        <v>347.59055690865716</v>
      </c>
      <c r="M50" s="15">
        <f t="shared" si="12"/>
        <v>6059.6658021781186</v>
      </c>
    </row>
    <row r="51" spans="1:13" x14ac:dyDescent="0.75">
      <c r="A51" s="2" t="s">
        <v>154</v>
      </c>
      <c r="C51" s="13">
        <f t="shared" ref="C51:M51" si="13">C$6</f>
        <v>0.92378752886836024</v>
      </c>
      <c r="D51" s="13">
        <f t="shared" si="13"/>
        <v>0.85338339849271161</v>
      </c>
      <c r="E51" s="13">
        <f t="shared" si="13"/>
        <v>0.78834494087086515</v>
      </c>
      <c r="F51" s="13">
        <f t="shared" si="13"/>
        <v>0.72826322482297023</v>
      </c>
      <c r="G51" s="13">
        <f t="shared" si="13"/>
        <v>0.6727604848249148</v>
      </c>
      <c r="H51" s="13">
        <f t="shared" si="13"/>
        <v>0.62148774579668808</v>
      </c>
      <c r="I51" s="13">
        <f t="shared" si="13"/>
        <v>0.57412262891149013</v>
      </c>
      <c r="J51" s="13">
        <f t="shared" si="13"/>
        <v>0.53036732462955216</v>
      </c>
      <c r="K51" s="13">
        <f t="shared" si="13"/>
        <v>0.48994672021205737</v>
      </c>
      <c r="L51" s="13">
        <f t="shared" si="13"/>
        <v>0.45260666994185439</v>
      </c>
      <c r="M51" s="13">
        <f t="shared" si="13"/>
        <v>0.41811239717492327</v>
      </c>
    </row>
    <row r="52" spans="1:13" x14ac:dyDescent="0.75">
      <c r="A52" s="2" t="s">
        <v>155</v>
      </c>
      <c r="C52" s="15">
        <f t="shared" ref="C52:M52" si="14">C50*C51</f>
        <v>-1686.3672946795464</v>
      </c>
      <c r="D52" s="15">
        <f t="shared" si="14"/>
        <v>-1944.9744616206881</v>
      </c>
      <c r="E52" s="15">
        <f t="shared" si="14"/>
        <v>-2197.3613504784785</v>
      </c>
      <c r="F52" s="15">
        <f t="shared" si="14"/>
        <v>-2413.3688130689561</v>
      </c>
      <c r="G52" s="15">
        <f t="shared" si="14"/>
        <v>-2544.2690518077839</v>
      </c>
      <c r="H52" s="15">
        <f t="shared" si="14"/>
        <v>-2514.0005339133418</v>
      </c>
      <c r="I52" s="15">
        <f t="shared" si="14"/>
        <v>-2423.166792412932</v>
      </c>
      <c r="J52" s="15">
        <f t="shared" si="14"/>
        <v>-2059.6348351157467</v>
      </c>
      <c r="K52" s="15">
        <f t="shared" si="14"/>
        <v>-1271.6854177392368</v>
      </c>
      <c r="L52" s="15">
        <f t="shared" si="14"/>
        <v>157.32180446566196</v>
      </c>
      <c r="M52" s="15">
        <f t="shared" si="14"/>
        <v>2533.6213946275975</v>
      </c>
    </row>
    <row r="54" spans="1:13" x14ac:dyDescent="0.75">
      <c r="A54" s="3" t="s">
        <v>156</v>
      </c>
    </row>
    <row r="55" spans="1:13" x14ac:dyDescent="0.75">
      <c r="A55" s="2" t="s">
        <v>157</v>
      </c>
      <c r="B55" s="15">
        <f>M47*(1+Inputs!$B$30)*(1-Inputs!$B$33)</f>
        <v>31368.000000000022</v>
      </c>
    </row>
    <row r="56" spans="1:13" x14ac:dyDescent="0.75">
      <c r="A56" s="2" t="s">
        <v>158</v>
      </c>
      <c r="B56" s="15">
        <f>B55*Inputs!$B$30/Inputs!$B$31</f>
        <v>9535.8720000000067</v>
      </c>
    </row>
    <row r="57" spans="1:13" x14ac:dyDescent="0.75">
      <c r="A57" s="2" t="s">
        <v>159</v>
      </c>
      <c r="B57" s="15">
        <f>B55-B56</f>
        <v>21832.128000000015</v>
      </c>
    </row>
    <row r="58" spans="1:13" x14ac:dyDescent="0.75">
      <c r="A58" s="2" t="s">
        <v>160</v>
      </c>
      <c r="B58" s="15">
        <f>B57/(Inputs!$B$29-Inputs!$B$30)</f>
        <v>591656.58536585409</v>
      </c>
    </row>
    <row r="59" spans="1:13" x14ac:dyDescent="0.75">
      <c r="A59" s="2" t="s">
        <v>161</v>
      </c>
      <c r="B59" s="15">
        <f>B58*M51</f>
        <v>247378.95321164688</v>
      </c>
    </row>
    <row r="60" spans="1:13" x14ac:dyDescent="0.75">
      <c r="A60" s="16" t="s">
        <v>162</v>
      </c>
      <c r="B60" s="17">
        <f>SUM(C52:M52)+B59</f>
        <v>231015.06785990341</v>
      </c>
      <c r="C60" s="4" t="s">
        <v>163</v>
      </c>
      <c r="D60" s="18">
        <v>231015</v>
      </c>
    </row>
    <row r="62" spans="1:13" x14ac:dyDescent="0.75">
      <c r="A62" s="3" t="s">
        <v>166</v>
      </c>
      <c r="D62" s="2" t="s">
        <v>147</v>
      </c>
      <c r="F62" s="14">
        <f>(Inputs!$B$43/Inputs!$B$42)^(1/11)-1</f>
        <v>0.36233448594309836</v>
      </c>
    </row>
    <row r="63" spans="1:13" x14ac:dyDescent="0.75">
      <c r="A63" s="2" t="s">
        <v>148</v>
      </c>
      <c r="C63" s="15">
        <f>(Inputs!$B$42)*(1+DCF!$F$62)</f>
        <v>681.16724297154917</v>
      </c>
      <c r="D63" s="15">
        <f>C63*(1+DCF!$F$62)</f>
        <v>927.97762579492303</v>
      </c>
      <c r="E63" s="15">
        <f>D63*(1+DCF!$F$62)</f>
        <v>1264.2159218040233</v>
      </c>
      <c r="F63" s="15">
        <f>E63*(1+DCF!$F$62)</f>
        <v>1722.2849479519643</v>
      </c>
      <c r="G63" s="15">
        <f>F63*(1+DCF!$F$62)</f>
        <v>2346.3281792156754</v>
      </c>
      <c r="H63" s="15">
        <f>G63*(1+DCF!$F$62)</f>
        <v>3196.4837938855931</v>
      </c>
      <c r="I63" s="15">
        <f>H63*(1+DCF!$F$62)</f>
        <v>4354.6801061685746</v>
      </c>
      <c r="J63" s="15">
        <f>I63*(1+DCF!$F$62)</f>
        <v>5932.5308838838018</v>
      </c>
      <c r="K63" s="15">
        <f>J63*(1+DCF!$F$62)</f>
        <v>8082.0914120373945</v>
      </c>
      <c r="L63" s="15">
        <f>K63*(1+DCF!$F$62)</f>
        <v>11010.511849163095</v>
      </c>
      <c r="M63" s="15">
        <f>L63*(1+DCF!$F$62)</f>
        <v>14999.999999999998</v>
      </c>
    </row>
    <row r="64" spans="1:13" x14ac:dyDescent="0.75">
      <c r="A64" s="2" t="s">
        <v>149</v>
      </c>
      <c r="C64" s="12">
        <f>Inputs!$B$44+(Inputs!$B$45-Inputs!$B$44)*C$4/11</f>
        <v>-0.13181818181818183</v>
      </c>
      <c r="D64" s="12">
        <f>Inputs!$B$44+(Inputs!$B$45-Inputs!$B$44)*D$4/11</f>
        <v>-6.3636363636363658E-2</v>
      </c>
      <c r="E64" s="12">
        <f>Inputs!$B$44+(Inputs!$B$45-Inputs!$B$44)*E$4/11</f>
        <v>4.545454545454547E-3</v>
      </c>
      <c r="F64" s="12">
        <f>Inputs!$B$44+(Inputs!$B$45-Inputs!$B$44)*F$4/11</f>
        <v>7.2727272727272696E-2</v>
      </c>
      <c r="G64" s="12">
        <f>Inputs!$B$44+(Inputs!$B$45-Inputs!$B$44)*G$4/11</f>
        <v>0.14090909090909087</v>
      </c>
      <c r="H64" s="12">
        <f>Inputs!$B$44+(Inputs!$B$45-Inputs!$B$44)*H$4/11</f>
        <v>0.20909090909090911</v>
      </c>
      <c r="I64" s="12">
        <f>Inputs!$B$44+(Inputs!$B$45-Inputs!$B$44)*I$4/11</f>
        <v>0.27727272727272728</v>
      </c>
      <c r="J64" s="12">
        <f>Inputs!$B$44+(Inputs!$B$45-Inputs!$B$44)*J$4/11</f>
        <v>0.3454545454545454</v>
      </c>
      <c r="K64" s="12">
        <f>Inputs!$B$44+(Inputs!$B$45-Inputs!$B$44)*K$4/11</f>
        <v>0.41363636363636364</v>
      </c>
      <c r="L64" s="12">
        <f>Inputs!$B$44+(Inputs!$B$45-Inputs!$B$44)*L$4/11</f>
        <v>0.48181818181818176</v>
      </c>
      <c r="M64" s="12">
        <f>Inputs!$B$44+(Inputs!$B$45-Inputs!$B$44)*M$4/11</f>
        <v>0.55000000000000004</v>
      </c>
    </row>
    <row r="65" spans="1:13" x14ac:dyDescent="0.75">
      <c r="A65" s="2" t="s">
        <v>150</v>
      </c>
      <c r="C65" s="15">
        <f t="shared" ref="C65:M65" si="15">C63*C64</f>
        <v>-89.790227482613318</v>
      </c>
      <c r="D65" s="15">
        <f t="shared" si="15"/>
        <v>-59.053121641495125</v>
      </c>
      <c r="E65" s="15">
        <f t="shared" si="15"/>
        <v>5.7464360082001082</v>
      </c>
      <c r="F65" s="15">
        <f t="shared" si="15"/>
        <v>125.25708712377917</v>
      </c>
      <c r="G65" s="15">
        <f t="shared" si="15"/>
        <v>330.61897070766327</v>
      </c>
      <c r="H65" s="15">
        <f t="shared" si="15"/>
        <v>668.3557023578968</v>
      </c>
      <c r="I65" s="15">
        <f t="shared" si="15"/>
        <v>1207.4340294376502</v>
      </c>
      <c r="J65" s="15">
        <f t="shared" si="15"/>
        <v>2049.419759887131</v>
      </c>
      <c r="K65" s="15">
        <f t="shared" si="15"/>
        <v>3343.0469022518314</v>
      </c>
      <c r="L65" s="15">
        <f t="shared" si="15"/>
        <v>5305.0648000513083</v>
      </c>
      <c r="M65" s="15">
        <f t="shared" si="15"/>
        <v>8250</v>
      </c>
    </row>
    <row r="66" spans="1:13" x14ac:dyDescent="0.75">
      <c r="A66" s="2" t="s">
        <v>151</v>
      </c>
      <c r="C66" s="15">
        <f t="shared" ref="C66:M66" si="16">C$5*MAX(C65,0)</f>
        <v>0</v>
      </c>
      <c r="D66" s="15">
        <f t="shared" si="16"/>
        <v>0</v>
      </c>
      <c r="E66" s="15">
        <f t="shared" si="16"/>
        <v>0.80972507388274251</v>
      </c>
      <c r="F66" s="15">
        <f t="shared" si="16"/>
        <v>19.357913464584055</v>
      </c>
      <c r="G66" s="15">
        <f t="shared" si="16"/>
        <v>55.604099619016097</v>
      </c>
      <c r="H66" s="15">
        <f t="shared" si="16"/>
        <v>121.51921861052669</v>
      </c>
      <c r="I66" s="15">
        <f t="shared" si="16"/>
        <v>235.9984693900862</v>
      </c>
      <c r="J66" s="15">
        <f t="shared" si="16"/>
        <v>428.51504070367287</v>
      </c>
      <c r="K66" s="15">
        <f t="shared" si="16"/>
        <v>744.58771913790792</v>
      </c>
      <c r="L66" s="15">
        <f t="shared" si="16"/>
        <v>1253.9244072848546</v>
      </c>
      <c r="M66" s="15">
        <f t="shared" si="16"/>
        <v>2062.5</v>
      </c>
    </row>
    <row r="67" spans="1:13" x14ac:dyDescent="0.75">
      <c r="A67" s="2" t="s">
        <v>152</v>
      </c>
      <c r="C67" s="15">
        <f>MAX(C63-(Inputs!$B$42),0)/Inputs!$B$46</f>
        <v>45.291810742887293</v>
      </c>
      <c r="D67" s="15">
        <f>MAX(D63-C63,0)/Inputs!$B$46</f>
        <v>61.702595705843464</v>
      </c>
      <c r="E67" s="15">
        <f>MAX(E63-D63,0)/Inputs!$B$46</f>
        <v>84.05957400227507</v>
      </c>
      <c r="F67" s="15">
        <f>MAX(F63-E63,0)/Inputs!$B$46</f>
        <v>114.51725653698526</v>
      </c>
      <c r="G67" s="15">
        <f>MAX(G63-F63,0)/Inputs!$B$46</f>
        <v>156.01080781592776</v>
      </c>
      <c r="H67" s="15">
        <f>MAX(H63-G63,0)/Inputs!$B$46</f>
        <v>212.53890366747942</v>
      </c>
      <c r="I67" s="15">
        <f>MAX(I63-H63,0)/Inputs!$B$46</f>
        <v>289.5490780707454</v>
      </c>
      <c r="J67" s="15">
        <f>MAX(J63-I63,0)/Inputs!$B$46</f>
        <v>394.4626944288068</v>
      </c>
      <c r="K67" s="15">
        <f>MAX(K63-J63,0)/Inputs!$B$46</f>
        <v>537.39013203839818</v>
      </c>
      <c r="L67" s="15">
        <f>MAX(L63-K63,0)/Inputs!$B$46</f>
        <v>732.10510928142503</v>
      </c>
      <c r="M67" s="15">
        <f>MAX(M63-L63,0)/Inputs!$B$46</f>
        <v>997.37203770922588</v>
      </c>
    </row>
    <row r="68" spans="1:13" x14ac:dyDescent="0.75">
      <c r="A68" s="2" t="s">
        <v>153</v>
      </c>
      <c r="C68" s="15">
        <f t="shared" ref="C68:M68" si="17">C65-C66-C67</f>
        <v>-135.08203822550061</v>
      </c>
      <c r="D68" s="15">
        <f t="shared" si="17"/>
        <v>-120.75571734733859</v>
      </c>
      <c r="E68" s="15">
        <f t="shared" si="17"/>
        <v>-79.122863067957709</v>
      </c>
      <c r="F68" s="15">
        <f t="shared" si="17"/>
        <v>-8.6180828777901439</v>
      </c>
      <c r="G68" s="15">
        <f t="shared" si="17"/>
        <v>119.00406327271941</v>
      </c>
      <c r="H68" s="15">
        <f t="shared" si="17"/>
        <v>334.29758007989074</v>
      </c>
      <c r="I68" s="15">
        <f t="shared" si="17"/>
        <v>681.88648197681857</v>
      </c>
      <c r="J68" s="15">
        <f t="shared" si="17"/>
        <v>1226.4420247546514</v>
      </c>
      <c r="K68" s="15">
        <f t="shared" si="17"/>
        <v>2061.0690510755248</v>
      </c>
      <c r="L68" s="15">
        <f t="shared" si="17"/>
        <v>3319.0352834850287</v>
      </c>
      <c r="M68" s="15">
        <f t="shared" si="17"/>
        <v>5190.1279622907741</v>
      </c>
    </row>
    <row r="69" spans="1:13" x14ac:dyDescent="0.75">
      <c r="A69" s="2" t="s">
        <v>154</v>
      </c>
      <c r="C69" s="13">
        <f t="shared" ref="C69:M69" si="18">C$6</f>
        <v>0.92378752886836024</v>
      </c>
      <c r="D69" s="13">
        <f t="shared" si="18"/>
        <v>0.85338339849271161</v>
      </c>
      <c r="E69" s="13">
        <f t="shared" si="18"/>
        <v>0.78834494087086515</v>
      </c>
      <c r="F69" s="13">
        <f t="shared" si="18"/>
        <v>0.72826322482297023</v>
      </c>
      <c r="G69" s="13">
        <f t="shared" si="18"/>
        <v>0.6727604848249148</v>
      </c>
      <c r="H69" s="13">
        <f t="shared" si="18"/>
        <v>0.62148774579668808</v>
      </c>
      <c r="I69" s="13">
        <f t="shared" si="18"/>
        <v>0.57412262891149013</v>
      </c>
      <c r="J69" s="13">
        <f t="shared" si="18"/>
        <v>0.53036732462955216</v>
      </c>
      <c r="K69" s="13">
        <f t="shared" si="18"/>
        <v>0.48994672021205737</v>
      </c>
      <c r="L69" s="13">
        <f t="shared" si="18"/>
        <v>0.45260666994185439</v>
      </c>
      <c r="M69" s="13">
        <f t="shared" si="18"/>
        <v>0.41811239717492327</v>
      </c>
    </row>
    <row r="70" spans="1:13" x14ac:dyDescent="0.75">
      <c r="A70" s="2" t="s">
        <v>155</v>
      </c>
      <c r="C70" s="15">
        <f t="shared" ref="C70:M70" si="19">C68*C69</f>
        <v>-124.78710228683659</v>
      </c>
      <c r="D70" s="15">
        <f t="shared" si="19"/>
        <v>-103.0509244572971</v>
      </c>
      <c r="E70" s="15">
        <f t="shared" si="19"/>
        <v>-62.37610880684268</v>
      </c>
      <c r="F70" s="15">
        <f t="shared" si="19"/>
        <v>-6.2762328283710742</v>
      </c>
      <c r="G70" s="15">
        <f t="shared" si="19"/>
        <v>80.061231303489549</v>
      </c>
      <c r="H70" s="15">
        <f t="shared" si="19"/>
        <v>207.76184946913912</v>
      </c>
      <c r="I70" s="15">
        <f t="shared" si="19"/>
        <v>391.48645965173853</v>
      </c>
      <c r="J70" s="15">
        <f t="shared" si="19"/>
        <v>650.46477548237544</v>
      </c>
      <c r="K70" s="15">
        <f t="shared" si="19"/>
        <v>1009.8140217050308</v>
      </c>
      <c r="L70" s="15">
        <f t="shared" si="19"/>
        <v>1502.2175070776775</v>
      </c>
      <c r="M70" s="15">
        <f t="shared" si="19"/>
        <v>2170.0568439579952</v>
      </c>
    </row>
    <row r="72" spans="1:13" x14ac:dyDescent="0.75">
      <c r="A72" s="3" t="s">
        <v>156</v>
      </c>
    </row>
    <row r="73" spans="1:13" x14ac:dyDescent="0.75">
      <c r="A73" s="2" t="s">
        <v>157</v>
      </c>
      <c r="B73" s="15">
        <f>M65*(1+Inputs!$B$30)*(1-Inputs!$B$33)</f>
        <v>6469.6500000000005</v>
      </c>
    </row>
    <row r="74" spans="1:13" x14ac:dyDescent="0.75">
      <c r="A74" s="2" t="s">
        <v>158</v>
      </c>
      <c r="B74" s="15">
        <f>B73*Inputs!$B$30/Inputs!$B$31</f>
        <v>1966.7736000000002</v>
      </c>
    </row>
    <row r="75" spans="1:13" x14ac:dyDescent="0.75">
      <c r="A75" s="2" t="s">
        <v>159</v>
      </c>
      <c r="B75" s="15">
        <f>B73-B74</f>
        <v>4502.8764000000001</v>
      </c>
    </row>
    <row r="76" spans="1:13" x14ac:dyDescent="0.75">
      <c r="A76" s="2" t="s">
        <v>160</v>
      </c>
      <c r="B76" s="15">
        <f>B75/(Inputs!$B$29-Inputs!$B$30)</f>
        <v>122029.17073170732</v>
      </c>
    </row>
    <row r="77" spans="1:13" x14ac:dyDescent="0.75">
      <c r="A77" s="2" t="s">
        <v>161</v>
      </c>
      <c r="B77" s="15">
        <f>B76*M69</f>
        <v>51021.909099902128</v>
      </c>
    </row>
    <row r="78" spans="1:13" x14ac:dyDescent="0.75">
      <c r="A78" s="16" t="s">
        <v>162</v>
      </c>
      <c r="B78" s="17">
        <f>SUM(C70:M70)+B77</f>
        <v>56737.281420170228</v>
      </c>
      <c r="C78" s="4" t="s">
        <v>163</v>
      </c>
      <c r="D78" s="18">
        <v>56737</v>
      </c>
    </row>
    <row r="80" spans="1:13" x14ac:dyDescent="0.75">
      <c r="A80" s="3" t="s">
        <v>167</v>
      </c>
    </row>
    <row r="81" spans="1:4" x14ac:dyDescent="0.75">
      <c r="A81" s="2" t="s">
        <v>168</v>
      </c>
      <c r="B81" s="19">
        <f>DCF!$B$24</f>
        <v>139097.62774490329</v>
      </c>
    </row>
    <row r="82" spans="1:4" x14ac:dyDescent="0.75">
      <c r="A82" s="2" t="s">
        <v>169</v>
      </c>
      <c r="B82" s="19">
        <f>DCF!$B$42</f>
        <v>556606.56546361663</v>
      </c>
    </row>
    <row r="83" spans="1:4" x14ac:dyDescent="0.75">
      <c r="A83" s="2" t="s">
        <v>170</v>
      </c>
      <c r="B83" s="19">
        <f>DCF!$B$60</f>
        <v>231015.06785990341</v>
      </c>
    </row>
    <row r="84" spans="1:4" x14ac:dyDescent="0.75">
      <c r="A84" s="2" t="s">
        <v>171</v>
      </c>
      <c r="B84" s="19">
        <f>Inputs!$B$34</f>
        <v>24747</v>
      </c>
    </row>
    <row r="85" spans="1:4" x14ac:dyDescent="0.75">
      <c r="A85" s="2" t="s">
        <v>172</v>
      </c>
      <c r="B85" s="19">
        <f>Inputs!$B$36</f>
        <v>75000</v>
      </c>
    </row>
    <row r="86" spans="1:4" x14ac:dyDescent="0.75">
      <c r="A86" s="2" t="s">
        <v>173</v>
      </c>
      <c r="B86" s="19">
        <f>-Inputs!$B$35</f>
        <v>-22896</v>
      </c>
    </row>
    <row r="87" spans="1:4" x14ac:dyDescent="0.75">
      <c r="A87" s="16" t="s">
        <v>174</v>
      </c>
      <c r="B87" s="17">
        <f>SUM(B81:B86)</f>
        <v>1003570.2610684234</v>
      </c>
      <c r="C87" s="4" t="s">
        <v>163</v>
      </c>
      <c r="D87" s="18">
        <v>1003570</v>
      </c>
    </row>
    <row r="88" spans="1:4" x14ac:dyDescent="0.75">
      <c r="A88" s="16" t="s">
        <v>175</v>
      </c>
      <c r="B88" s="20">
        <f>B87/Inputs!$B$37</f>
        <v>76.661084796304593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75" x14ac:dyDescent="0.75"/>
  <cols>
    <col min="1" max="1" width="42" customWidth="1"/>
    <col min="2" max="3" width="14" customWidth="1"/>
    <col min="4" max="4" width="95" customWidth="1"/>
  </cols>
  <sheetData>
    <row r="1" spans="1:4" ht="16.75" x14ac:dyDescent="0.75">
      <c r="A1" s="1" t="s">
        <v>176</v>
      </c>
    </row>
    <row r="2" spans="1:4" x14ac:dyDescent="0.75">
      <c r="A2" s="4" t="s">
        <v>177</v>
      </c>
    </row>
    <row r="4" spans="1:4" x14ac:dyDescent="0.75">
      <c r="A4" s="3" t="s">
        <v>178</v>
      </c>
    </row>
    <row r="5" spans="1:4" x14ac:dyDescent="0.75">
      <c r="A5" s="2" t="s">
        <v>179</v>
      </c>
      <c r="B5" s="19">
        <f>DCF!$B$78</f>
        <v>56737.281420170228</v>
      </c>
    </row>
    <row r="6" spans="1:4" x14ac:dyDescent="0.75">
      <c r="A6" s="2" t="s">
        <v>180</v>
      </c>
      <c r="B6" s="13">
        <f>(LN(B5/Inputs!$B$47)+0.5*Inputs!$B$49^2)/Inputs!$B$49</f>
        <v>3.0995906645666245</v>
      </c>
    </row>
    <row r="7" spans="1:4" x14ac:dyDescent="0.75">
      <c r="A7" s="2" t="s">
        <v>181</v>
      </c>
      <c r="B7" s="13">
        <f>B6-Inputs!$B$49</f>
        <v>2.5495906645666242</v>
      </c>
    </row>
    <row r="8" spans="1:4" x14ac:dyDescent="0.75">
      <c r="A8" s="2" t="s">
        <v>182</v>
      </c>
      <c r="B8" s="17">
        <f>1*(B5*_xlfn.NORM.S.DIST(B6,TRUE)-Inputs!$B$47*_xlfn.NORM.S.DIST(B7,TRUE))/(1+Inputs!$B$29)^Inputs!$B$48</f>
        <v>32587.606176534737</v>
      </c>
      <c r="C8" s="18">
        <v>32588</v>
      </c>
      <c r="D8" s="4" t="s">
        <v>183</v>
      </c>
    </row>
    <row r="10" spans="1:4" x14ac:dyDescent="0.75">
      <c r="A10" s="3" t="s">
        <v>184</v>
      </c>
    </row>
    <row r="11" spans="1:4" x14ac:dyDescent="0.75">
      <c r="A11" s="2" t="s">
        <v>179</v>
      </c>
      <c r="B11" s="19">
        <f>Inputs!$B$50</f>
        <v>110000</v>
      </c>
    </row>
    <row r="12" spans="1:4" x14ac:dyDescent="0.75">
      <c r="A12" s="2" t="s">
        <v>180</v>
      </c>
      <c r="B12" s="13">
        <f>(LN(B11/Inputs!$B$51)+0.5*Inputs!$B$53^2)/Inputs!$B$53</f>
        <v>2.8485659682605218</v>
      </c>
    </row>
    <row r="13" spans="1:4" x14ac:dyDescent="0.75">
      <c r="A13" s="2" t="s">
        <v>181</v>
      </c>
      <c r="B13" s="13">
        <f>B12-Inputs!$B$53</f>
        <v>2.3485659682605218</v>
      </c>
    </row>
    <row r="14" spans="1:4" x14ac:dyDescent="0.75">
      <c r="A14" s="2" t="s">
        <v>182</v>
      </c>
      <c r="B14" s="17">
        <f>Inputs!$B$54*(B11*_xlfn.NORM.S.DIST(B12,TRUE)-Inputs!$B$51*_xlfn.NORM.S.DIST(B13,TRUE))/(1+Inputs!$B$29)^Inputs!$B$52</f>
        <v>32309.112030711978</v>
      </c>
      <c r="C14" s="18">
        <v>32309</v>
      </c>
      <c r="D14" s="4" t="s">
        <v>185</v>
      </c>
    </row>
    <row r="16" spans="1:4" x14ac:dyDescent="0.75">
      <c r="A16" s="3" t="s">
        <v>186</v>
      </c>
    </row>
    <row r="17" spans="1:4" x14ac:dyDescent="0.75">
      <c r="A17" s="2" t="s">
        <v>187</v>
      </c>
      <c r="B17" s="16" t="s">
        <v>188</v>
      </c>
      <c r="C17" s="16" t="s">
        <v>189</v>
      </c>
    </row>
    <row r="18" spans="1:4" x14ac:dyDescent="0.75">
      <c r="A18" s="2" t="s">
        <v>190</v>
      </c>
      <c r="B18" s="15">
        <f>MAX(Inputs!$B$64*Inputs!$B$57*(1-Inputs!$B$33)/Inputs!$B$29-Inputs!$B$65,0)</f>
        <v>12272.727272727272</v>
      </c>
      <c r="C18" s="12">
        <f>Inputs!$B$54*Inputs!$B$63*Inputs!$B$66</f>
        <v>3.7499999999999999E-2</v>
      </c>
    </row>
    <row r="19" spans="1:4" x14ac:dyDescent="0.75">
      <c r="A19" s="2" t="s">
        <v>191</v>
      </c>
      <c r="B19" s="15">
        <f>MAX(Inputs!$B$61*Inputs!$B$57*(1-Inputs!$B$33)/Inputs!$B$29-Inputs!$B$62,0)</f>
        <v>1818.181818181818</v>
      </c>
      <c r="C19" s="12">
        <f>Inputs!$B$54*Inputs!$B$63*(1-Inputs!$B$66)</f>
        <v>0.11249999999999999</v>
      </c>
    </row>
    <row r="20" spans="1:4" x14ac:dyDescent="0.75">
      <c r="A20" s="2" t="s">
        <v>192</v>
      </c>
      <c r="B20" s="15">
        <f>MAX(Inputs!$B$59*Inputs!$B$57*(1-Inputs!$B$33)/Inputs!$B$29-0,0)</f>
        <v>1363.6363636363635</v>
      </c>
      <c r="C20" s="12">
        <f>Inputs!$B$60*(1-Inputs!$B$54*Inputs!$B$63)</f>
        <v>0.76500000000000001</v>
      </c>
    </row>
    <row r="21" spans="1:4" x14ac:dyDescent="0.75">
      <c r="A21" s="16" t="s">
        <v>193</v>
      </c>
      <c r="B21" s="17">
        <f>SUMPRODUCT(B18:B20,C18:C20)/(1+Inputs!$B$29)^Inputs!$B$58</f>
        <v>773.03161923023526</v>
      </c>
      <c r="C21" s="18">
        <v>772</v>
      </c>
      <c r="D21" s="4" t="s">
        <v>194</v>
      </c>
    </row>
    <row r="23" spans="1:4" x14ac:dyDescent="0.75">
      <c r="A23" s="3" t="s">
        <v>195</v>
      </c>
    </row>
    <row r="24" spans="1:4" x14ac:dyDescent="0.75">
      <c r="A24" s="2" t="s">
        <v>196</v>
      </c>
      <c r="B24" s="19">
        <f>Inputs!$B$69</f>
        <v>1492</v>
      </c>
      <c r="D24" s="4" t="s">
        <v>197</v>
      </c>
    </row>
    <row r="26" spans="1:4" x14ac:dyDescent="0.75">
      <c r="A26" s="3" t="s">
        <v>198</v>
      </c>
    </row>
    <row r="27" spans="1:4" x14ac:dyDescent="0.75">
      <c r="A27" s="2" t="s">
        <v>199</v>
      </c>
      <c r="B27" s="17">
        <f>Options!$B$8+Options!$B$14+Options!$B$21</f>
        <v>65669.749826476953</v>
      </c>
    </row>
    <row r="28" spans="1:4" x14ac:dyDescent="0.75">
      <c r="A28" s="2" t="s">
        <v>200</v>
      </c>
      <c r="B28" s="17">
        <f>B27+Inputs!$B$69</f>
        <v>67161.749826476953</v>
      </c>
    </row>
    <row r="29" spans="1:4" x14ac:dyDescent="0.75">
      <c r="A29" s="2" t="s">
        <v>201</v>
      </c>
      <c r="B29" s="17">
        <f>DCF!$B$87+B28</f>
        <v>1070732.0108949004</v>
      </c>
    </row>
    <row r="30" spans="1:4" x14ac:dyDescent="0.75">
      <c r="A30" s="2" t="s">
        <v>175</v>
      </c>
      <c r="B30" s="20">
        <f>B29/Inputs!$B$37</f>
        <v>81.791460613772855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M1013"/>
  <sheetViews>
    <sheetView workbookViewId="0"/>
  </sheetViews>
  <sheetFormatPr defaultRowHeight="14.75" x14ac:dyDescent="0.75"/>
  <cols>
    <col min="1" max="1" width="30" customWidth="1"/>
  </cols>
  <sheetData>
    <row r="1" spans="1:117" ht="16.75" x14ac:dyDescent="0.75">
      <c r="A1" s="1" t="s">
        <v>202</v>
      </c>
    </row>
    <row r="2" spans="1:117" x14ac:dyDescent="0.75">
      <c r="A2" s="4" t="s">
        <v>203</v>
      </c>
    </row>
    <row r="3" spans="1:117" x14ac:dyDescent="0.75">
      <c r="C3" s="4" t="s">
        <v>132</v>
      </c>
      <c r="D3" s="4" t="s">
        <v>133</v>
      </c>
      <c r="E3" s="4" t="s">
        <v>134</v>
      </c>
      <c r="F3" s="4" t="s">
        <v>135</v>
      </c>
      <c r="G3" s="4" t="s">
        <v>136</v>
      </c>
      <c r="H3" s="4" t="s">
        <v>137</v>
      </c>
      <c r="I3" s="4" t="s">
        <v>138</v>
      </c>
      <c r="J3" s="4" t="s">
        <v>139</v>
      </c>
      <c r="K3" s="4" t="s">
        <v>140</v>
      </c>
      <c r="L3" s="4" t="s">
        <v>141</v>
      </c>
      <c r="M3" s="4" t="s">
        <v>142</v>
      </c>
    </row>
    <row r="4" spans="1:117" x14ac:dyDescent="0.75">
      <c r="A4" s="2" t="s">
        <v>143</v>
      </c>
      <c r="C4" s="11">
        <v>1</v>
      </c>
      <c r="D4" s="11">
        <v>2</v>
      </c>
      <c r="E4" s="11">
        <v>3</v>
      </c>
      <c r="F4" s="11">
        <v>4</v>
      </c>
      <c r="G4" s="11">
        <v>5</v>
      </c>
      <c r="H4" s="11">
        <v>6</v>
      </c>
      <c r="I4" s="11">
        <v>7</v>
      </c>
      <c r="J4" s="11">
        <v>8</v>
      </c>
      <c r="K4" s="11">
        <v>9</v>
      </c>
      <c r="L4" s="11">
        <v>10</v>
      </c>
      <c r="M4" s="11">
        <v>11</v>
      </c>
      <c r="P4" s="3" t="s">
        <v>204</v>
      </c>
      <c r="U4" s="3" t="s">
        <v>205</v>
      </c>
    </row>
    <row r="5" spans="1:117" x14ac:dyDescent="0.75">
      <c r="A5" s="2" t="s">
        <v>206</v>
      </c>
      <c r="C5" s="12">
        <f>Inputs!$B$11*EXP(-Inputs!$B$39*C$4)+Inputs!$B$12*(1-EXP(-Inputs!$B$39*C$4))</f>
        <v>0.16187307530779818</v>
      </c>
      <c r="D5" s="12">
        <f>Inputs!$B$11*EXP(-Inputs!$B$39*D$4)+Inputs!$B$12*(1-EXP(-Inputs!$B$39*D$4))</f>
        <v>0.14703200460356391</v>
      </c>
      <c r="E5" s="12">
        <f>Inputs!$B$11*EXP(-Inputs!$B$39*E$4)+Inputs!$B$12*(1-EXP(-Inputs!$B$39*E$4))</f>
        <v>0.13488116360940264</v>
      </c>
      <c r="F5" s="12">
        <f>Inputs!$B$11*EXP(-Inputs!$B$39*F$4)+Inputs!$B$12*(1-EXP(-Inputs!$B$39*F$4))</f>
        <v>0.12493289641172214</v>
      </c>
      <c r="G5" s="12">
        <f>Inputs!$B$11*EXP(-Inputs!$B$39*G$4)+Inputs!$B$12*(1-EXP(-Inputs!$B$39*G$4))</f>
        <v>0.11678794411714423</v>
      </c>
      <c r="H5" s="12">
        <f>Inputs!$B$11*EXP(-Inputs!$B$39*H$4)+Inputs!$B$12*(1-EXP(-Inputs!$B$39*H$4))</f>
        <v>0.1101194211912202</v>
      </c>
      <c r="I5" s="12">
        <f>Inputs!$B$11*EXP(-Inputs!$B$39*I$4)+Inputs!$B$12*(1-EXP(-Inputs!$B$39*I$4))</f>
        <v>0.10465969639416065</v>
      </c>
      <c r="J5" s="12">
        <f>Inputs!$B$11*EXP(-Inputs!$B$39*J$4)+Inputs!$B$12*(1-EXP(-Inputs!$B$39*J$4))</f>
        <v>0.10018965179946554</v>
      </c>
      <c r="K5" s="12">
        <f>Inputs!$B$11*EXP(-Inputs!$B$39*K$4)+Inputs!$B$12*(1-EXP(-Inputs!$B$39*K$4))</f>
        <v>9.6529888822158655E-2</v>
      </c>
      <c r="L5" s="12">
        <f>Inputs!$B$11*EXP(-Inputs!$B$39*L$4)+Inputs!$B$12*(1-EXP(-Inputs!$B$39*L$4))</f>
        <v>9.3533528323661269E-2</v>
      </c>
      <c r="M5" s="12">
        <f>Inputs!$B$11*EXP(-Inputs!$B$39*M$4)+Inputs!$B$12*(1-EXP(-Inputs!$B$39*M$4))</f>
        <v>9.1080315836233383E-2</v>
      </c>
      <c r="P5" s="2" t="s">
        <v>207</v>
      </c>
      <c r="R5" s="17">
        <f ca="1">AVERAGE(DM14:DM1013)</f>
        <v>1038699.7136028983</v>
      </c>
      <c r="S5" s="4" t="s">
        <v>208</v>
      </c>
      <c r="U5" s="21">
        <v>0.2</v>
      </c>
      <c r="V5" s="21">
        <v>0.4</v>
      </c>
      <c r="W5" s="21">
        <v>0.6</v>
      </c>
      <c r="X5" s="21">
        <v>0.8</v>
      </c>
      <c r="Y5" s="21">
        <v>1</v>
      </c>
      <c r="Z5" s="21">
        <v>1.2</v>
      </c>
      <c r="AA5" s="21">
        <v>1.4</v>
      </c>
      <c r="AB5" s="21">
        <v>1.6</v>
      </c>
      <c r="AC5" s="21">
        <v>1.8</v>
      </c>
      <c r="AD5" s="21">
        <v>2</v>
      </c>
      <c r="AE5" s="21">
        <v>2.2000000000000002</v>
      </c>
      <c r="AF5" s="21">
        <v>2.4</v>
      </c>
      <c r="AG5" s="21">
        <v>2.6</v>
      </c>
      <c r="AH5" s="21">
        <v>2.8</v>
      </c>
      <c r="AI5" s="21">
        <v>3</v>
      </c>
    </row>
    <row r="6" spans="1:117" x14ac:dyDescent="0.75">
      <c r="A6" s="2" t="s">
        <v>209</v>
      </c>
      <c r="C6" s="12">
        <f>Inputs!$B$18*EXP(-Inputs!$B$39*C$4)+Inputs!$B$19*(1-EXP(-Inputs!$B$39*C$4))</f>
        <v>0.19824769036935783</v>
      </c>
      <c r="D6" s="12">
        <f>Inputs!$B$18*EXP(-Inputs!$B$39*D$4)+Inputs!$B$19*(1-EXP(-Inputs!$B$39*D$4))</f>
        <v>0.18043840552427673</v>
      </c>
      <c r="E6" s="12">
        <f>Inputs!$B$18*EXP(-Inputs!$B$39*E$4)+Inputs!$B$19*(1-EXP(-Inputs!$B$39*E$4))</f>
        <v>0.16585739633128316</v>
      </c>
      <c r="F6" s="12">
        <f>Inputs!$B$18*EXP(-Inputs!$B$39*F$4)+Inputs!$B$19*(1-EXP(-Inputs!$B$39*F$4))</f>
        <v>0.15391947569406661</v>
      </c>
      <c r="G6" s="12">
        <f>Inputs!$B$18*EXP(-Inputs!$B$39*G$4)+Inputs!$B$19*(1-EXP(-Inputs!$B$39*G$4))</f>
        <v>0.14414553294057308</v>
      </c>
      <c r="H6" s="12">
        <f>Inputs!$B$18*EXP(-Inputs!$B$39*H$4)+Inputs!$B$19*(1-EXP(-Inputs!$B$39*H$4))</f>
        <v>0.13614330542946423</v>
      </c>
      <c r="I6" s="12">
        <f>Inputs!$B$18*EXP(-Inputs!$B$39*I$4)+Inputs!$B$19*(1-EXP(-Inputs!$B$39*I$4))</f>
        <v>0.12959163567299278</v>
      </c>
      <c r="J6" s="12">
        <f>Inputs!$B$18*EXP(-Inputs!$B$39*J$4)+Inputs!$B$19*(1-EXP(-Inputs!$B$39*J$4))</f>
        <v>0.12422758215935865</v>
      </c>
      <c r="K6" s="12">
        <f>Inputs!$B$18*EXP(-Inputs!$B$39*K$4)+Inputs!$B$19*(1-EXP(-Inputs!$B$39*K$4))</f>
        <v>0.11983586658659039</v>
      </c>
      <c r="L6" s="12">
        <f>Inputs!$B$18*EXP(-Inputs!$B$39*L$4)+Inputs!$B$19*(1-EXP(-Inputs!$B$39*L$4))</f>
        <v>0.11624023398839353</v>
      </c>
      <c r="M6" s="12">
        <f>Inputs!$B$18*EXP(-Inputs!$B$39*M$4)+Inputs!$B$19*(1-EXP(-Inputs!$B$39*M$4))</f>
        <v>0.11329637900348007</v>
      </c>
      <c r="P6" s="2" t="s">
        <v>210</v>
      </c>
      <c r="R6" s="15">
        <f ca="1">_xlfn.STDEV.S(DM14:DM1013)</f>
        <v>440595.29606715875</v>
      </c>
      <c r="U6" s="11">
        <f ca="1">COUNTIFS(DM14:DM1013,"&gt;=200000",DM14:DM1013,"&lt;400000")</f>
        <v>6</v>
      </c>
      <c r="V6" s="11">
        <f ca="1">COUNTIFS(DM14:DM1013,"&gt;=400000",DM14:DM1013,"&lt;600000")</f>
        <v>89</v>
      </c>
      <c r="W6" s="11">
        <f ca="1">COUNTIFS(DM14:DM1013,"&gt;=600000",DM14:DM1013,"&lt;800000")</f>
        <v>236</v>
      </c>
      <c r="X6" s="11">
        <f ca="1">COUNTIFS(DM14:DM1013,"&gt;=800000",DM14:DM1013,"&lt;1000000")</f>
        <v>235</v>
      </c>
      <c r="Y6" s="11">
        <f ca="1">COUNTIFS(DM14:DM1013,"&gt;=1000000",DM14:DM1013,"&lt;1200000")</f>
        <v>165</v>
      </c>
      <c r="Z6" s="11">
        <f ca="1">COUNTIFS(DM14:DM1013,"&gt;=1200000",DM14:DM1013,"&lt;1400000")</f>
        <v>115</v>
      </c>
      <c r="AA6" s="11">
        <f ca="1">COUNTIFS(DM14:DM1013,"&gt;=1400000",DM14:DM1013,"&lt;1600000")</f>
        <v>56</v>
      </c>
      <c r="AB6" s="11">
        <f ca="1">COUNTIFS(DM14:DM1013,"&gt;=1600000",DM14:DM1013,"&lt;1800000")</f>
        <v>32</v>
      </c>
      <c r="AC6" s="11">
        <f ca="1">COUNTIFS(DM14:DM1013,"&gt;=1800000",DM14:DM1013,"&lt;2000000")</f>
        <v>25</v>
      </c>
      <c r="AD6" s="11">
        <f ca="1">COUNTIFS(DM14:DM1013,"&gt;=2000000",DM14:DM1013,"&lt;2200000")</f>
        <v>18</v>
      </c>
      <c r="AE6" s="11">
        <f ca="1">COUNTIFS(DM14:DM1013,"&gt;=2200000",DM14:DM1013,"&lt;2400000")</f>
        <v>8</v>
      </c>
      <c r="AF6" s="11">
        <f ca="1">COUNTIFS(DM14:DM1013,"&gt;=2400000",DM14:DM1013,"&lt;2600000")</f>
        <v>5</v>
      </c>
      <c r="AG6" s="11">
        <f ca="1">COUNTIFS(DM14:DM1013,"&gt;=2600000",DM14:DM1013,"&lt;2800000")</f>
        <v>3</v>
      </c>
      <c r="AH6" s="11">
        <f ca="1">COUNTIFS(DM14:DM1013,"&gt;=2800000",DM14:DM1013,"&lt;3000000")</f>
        <v>2</v>
      </c>
      <c r="AI6" s="11">
        <f ca="1">COUNTIFS(DM14:DM1013,"&gt;=3000000",DM14:DM1013,"&lt;3200000")</f>
        <v>4</v>
      </c>
    </row>
    <row r="7" spans="1:117" x14ac:dyDescent="0.75">
      <c r="A7" s="2" t="s">
        <v>211</v>
      </c>
      <c r="C7" s="12">
        <f>Inputs!$B$25*EXP(-Inputs!$B$39*C$4)+Inputs!$B$26*(1-EXP(-Inputs!$B$39*C$4))</f>
        <v>0.35468268826949551</v>
      </c>
      <c r="D7" s="12">
        <f>Inputs!$B$25*EXP(-Inputs!$B$39*D$4)+Inputs!$B$26*(1-EXP(-Inputs!$B$39*D$4))</f>
        <v>0.31758001150890985</v>
      </c>
      <c r="E7" s="12">
        <f>Inputs!$B$25*EXP(-Inputs!$B$39*E$4)+Inputs!$B$26*(1-EXP(-Inputs!$B$39*E$4))</f>
        <v>0.28720290902350659</v>
      </c>
      <c r="F7" s="12">
        <f>Inputs!$B$25*EXP(-Inputs!$B$39*F$4)+Inputs!$B$26*(1-EXP(-Inputs!$B$39*F$4))</f>
        <v>0.26233224102930541</v>
      </c>
      <c r="G7" s="12">
        <f>Inputs!$B$25*EXP(-Inputs!$B$39*G$4)+Inputs!$B$26*(1-EXP(-Inputs!$B$39*G$4))</f>
        <v>0.24196986029286061</v>
      </c>
      <c r="H7" s="12">
        <f>Inputs!$B$25*EXP(-Inputs!$B$39*H$4)+Inputs!$B$26*(1-EXP(-Inputs!$B$39*H$4))</f>
        <v>0.22529855297805051</v>
      </c>
      <c r="I7" s="12">
        <f>Inputs!$B$25*EXP(-Inputs!$B$39*I$4)+Inputs!$B$26*(1-EXP(-Inputs!$B$39*I$4))</f>
        <v>0.21164924098540161</v>
      </c>
      <c r="J7" s="12">
        <f>Inputs!$B$25*EXP(-Inputs!$B$39*J$4)+Inputs!$B$26*(1-EXP(-Inputs!$B$39*J$4))</f>
        <v>0.20047412949866383</v>
      </c>
      <c r="K7" s="12">
        <f>Inputs!$B$25*EXP(-Inputs!$B$39*K$4)+Inputs!$B$26*(1-EXP(-Inputs!$B$39*K$4))</f>
        <v>0.19132472205539663</v>
      </c>
      <c r="L7" s="12">
        <f>Inputs!$B$25*EXP(-Inputs!$B$39*L$4)+Inputs!$B$26*(1-EXP(-Inputs!$B$39*L$4))</f>
        <v>0.18383382080915317</v>
      </c>
      <c r="M7" s="12">
        <f>Inputs!$B$25*EXP(-Inputs!$B$39*M$4)+Inputs!$B$26*(1-EXP(-Inputs!$B$39*M$4))</f>
        <v>0.17770078959058347</v>
      </c>
      <c r="P7" s="2" t="s">
        <v>212</v>
      </c>
      <c r="R7" s="15">
        <f ca="1">_xlfn.STDEV.S(DM14:DM1013)/SQRT(1000)</f>
        <v>13932.846619284492</v>
      </c>
    </row>
    <row r="8" spans="1:117" x14ac:dyDescent="0.75">
      <c r="A8" s="2" t="s">
        <v>213</v>
      </c>
      <c r="B8" s="22">
        <f>LN(1+DCF!$F$8)</f>
        <v>0.20739208706531864</v>
      </c>
      <c r="P8" s="2" t="s">
        <v>214</v>
      </c>
      <c r="R8" s="15">
        <f ca="1">_xlfn.PERCENTILE.INC(DM14:DM1013,0.05)</f>
        <v>541824.69537316076</v>
      </c>
      <c r="S8" s="4" t="s">
        <v>215</v>
      </c>
    </row>
    <row r="9" spans="1:117" x14ac:dyDescent="0.75">
      <c r="A9" s="2" t="s">
        <v>216</v>
      </c>
      <c r="B9" s="22">
        <f>LN(1+DCF!$F$26)</f>
        <v>0.2140926717230526</v>
      </c>
      <c r="P9" s="2" t="s">
        <v>217</v>
      </c>
      <c r="R9" s="15">
        <f ca="1">_xlfn.PERCENTILE.INC(DM14:DM1013,0.5)</f>
        <v>935930.36136233853</v>
      </c>
      <c r="S9" s="4" t="s">
        <v>218</v>
      </c>
    </row>
    <row r="10" spans="1:117" x14ac:dyDescent="0.75">
      <c r="A10" s="2" t="s">
        <v>219</v>
      </c>
      <c r="B10" s="22">
        <f>LN(1+DCF!$F$44)</f>
        <v>0.35561005038600918</v>
      </c>
      <c r="P10" s="2" t="s">
        <v>220</v>
      </c>
      <c r="R10" s="15">
        <f ca="1">_xlfn.PERCENTILE.INC(DM14:DM1013,0.95)</f>
        <v>1939667.3396120283</v>
      </c>
      <c r="S10" s="4" t="s">
        <v>221</v>
      </c>
    </row>
    <row r="11" spans="1:117" x14ac:dyDescent="0.75">
      <c r="P11" s="2" t="s">
        <v>222</v>
      </c>
      <c r="R11" s="12">
        <f ca="1">COUNTIF(DM14:DM1013,"&gt;1800000")/1000</f>
        <v>6.6000000000000003E-2</v>
      </c>
      <c r="S11" s="4" t="s">
        <v>223</v>
      </c>
    </row>
    <row r="13" spans="1:117" x14ac:dyDescent="0.75">
      <c r="A13" s="16" t="s">
        <v>224</v>
      </c>
      <c r="C13" s="4" t="s">
        <v>225</v>
      </c>
      <c r="D13" s="4" t="s">
        <v>226</v>
      </c>
      <c r="E13" s="4" t="s">
        <v>227</v>
      </c>
      <c r="F13" s="4" t="s">
        <v>228</v>
      </c>
      <c r="G13" s="4" t="s">
        <v>229</v>
      </c>
      <c r="H13" s="4" t="s">
        <v>230</v>
      </c>
      <c r="I13" s="4" t="s">
        <v>231</v>
      </c>
      <c r="J13" s="4" t="s">
        <v>232</v>
      </c>
      <c r="K13" s="4" t="s">
        <v>233</v>
      </c>
      <c r="L13" s="4" t="s">
        <v>234</v>
      </c>
      <c r="M13" s="4" t="s">
        <v>235</v>
      </c>
      <c r="N13" s="4" t="s">
        <v>236</v>
      </c>
      <c r="O13" s="4" t="s">
        <v>237</v>
      </c>
      <c r="P13" s="4" t="s">
        <v>238</v>
      </c>
      <c r="Q13" s="4" t="s">
        <v>239</v>
      </c>
      <c r="R13" s="4" t="s">
        <v>240</v>
      </c>
      <c r="S13" s="4" t="s">
        <v>241</v>
      </c>
      <c r="T13" s="4" t="s">
        <v>242</v>
      </c>
      <c r="U13" s="4" t="s">
        <v>243</v>
      </c>
      <c r="V13" s="4" t="s">
        <v>244</v>
      </c>
      <c r="W13" s="4" t="s">
        <v>245</v>
      </c>
      <c r="X13" s="4" t="s">
        <v>246</v>
      </c>
      <c r="Y13" s="4" t="s">
        <v>247</v>
      </c>
      <c r="Z13" s="4" t="s">
        <v>248</v>
      </c>
      <c r="AA13" s="4" t="s">
        <v>249</v>
      </c>
      <c r="AB13" s="4" t="s">
        <v>250</v>
      </c>
      <c r="AC13" s="4" t="s">
        <v>251</v>
      </c>
      <c r="AD13" s="4" t="s">
        <v>252</v>
      </c>
      <c r="AE13" s="4" t="s">
        <v>253</v>
      </c>
      <c r="AF13" s="4" t="s">
        <v>254</v>
      </c>
      <c r="AG13" s="4" t="s">
        <v>255</v>
      </c>
      <c r="AH13" s="4" t="s">
        <v>256</v>
      </c>
      <c r="AI13" s="4" t="s">
        <v>257</v>
      </c>
      <c r="AJ13" s="4" t="s">
        <v>258</v>
      </c>
      <c r="AK13" s="4" t="s">
        <v>259</v>
      </c>
      <c r="AL13" s="4" t="s">
        <v>260</v>
      </c>
      <c r="AM13" s="4" t="s">
        <v>261</v>
      </c>
      <c r="AN13" s="4" t="s">
        <v>262</v>
      </c>
      <c r="AO13" s="4" t="s">
        <v>263</v>
      </c>
      <c r="AP13" s="4" t="s">
        <v>264</v>
      </c>
      <c r="AQ13" s="4" t="s">
        <v>265</v>
      </c>
      <c r="AR13" s="4" t="s">
        <v>266</v>
      </c>
      <c r="AS13" s="4" t="s">
        <v>267</v>
      </c>
      <c r="AT13" s="4" t="s">
        <v>268</v>
      </c>
      <c r="AU13" s="4" t="s">
        <v>269</v>
      </c>
      <c r="AV13" s="4" t="s">
        <v>270</v>
      </c>
      <c r="AW13" s="4" t="s">
        <v>271</v>
      </c>
      <c r="AX13" s="4" t="s">
        <v>272</v>
      </c>
      <c r="AY13" s="4" t="s">
        <v>273</v>
      </c>
      <c r="AZ13" s="4" t="s">
        <v>274</v>
      </c>
      <c r="BA13" s="4" t="s">
        <v>275</v>
      </c>
      <c r="BB13" s="4" t="s">
        <v>276</v>
      </c>
      <c r="BC13" s="4" t="s">
        <v>277</v>
      </c>
      <c r="BD13" s="4" t="s">
        <v>278</v>
      </c>
      <c r="BE13" s="4" t="s">
        <v>279</v>
      </c>
      <c r="BF13" s="4" t="s">
        <v>280</v>
      </c>
      <c r="BG13" s="4" t="s">
        <v>281</v>
      </c>
      <c r="BH13" s="4" t="s">
        <v>282</v>
      </c>
      <c r="BI13" s="4" t="s">
        <v>283</v>
      </c>
      <c r="BJ13" s="4" t="s">
        <v>284</v>
      </c>
      <c r="BK13" s="4" t="s">
        <v>285</v>
      </c>
      <c r="BL13" s="4" t="s">
        <v>286</v>
      </c>
      <c r="BM13" s="4" t="s">
        <v>287</v>
      </c>
      <c r="BN13" s="4" t="s">
        <v>288</v>
      </c>
      <c r="BO13" s="4" t="s">
        <v>289</v>
      </c>
      <c r="BP13" s="4" t="s">
        <v>290</v>
      </c>
      <c r="BQ13" s="4" t="s">
        <v>291</v>
      </c>
      <c r="BR13" s="4" t="s">
        <v>292</v>
      </c>
      <c r="BS13" s="4" t="s">
        <v>293</v>
      </c>
      <c r="BT13" s="4" t="s">
        <v>294</v>
      </c>
      <c r="BU13" s="4" t="s">
        <v>295</v>
      </c>
      <c r="BV13" s="4" t="s">
        <v>296</v>
      </c>
      <c r="BW13" s="4" t="s">
        <v>297</v>
      </c>
      <c r="BX13" s="4" t="s">
        <v>298</v>
      </c>
      <c r="BY13" s="4" t="s">
        <v>299</v>
      </c>
      <c r="BZ13" s="4" t="s">
        <v>300</v>
      </c>
      <c r="CA13" s="4" t="s">
        <v>301</v>
      </c>
      <c r="CB13" s="4" t="s">
        <v>302</v>
      </c>
      <c r="CC13" s="4" t="s">
        <v>303</v>
      </c>
      <c r="CD13" s="4" t="s">
        <v>304</v>
      </c>
      <c r="CE13" s="4" t="s">
        <v>305</v>
      </c>
      <c r="CF13" s="4" t="s">
        <v>306</v>
      </c>
      <c r="CG13" s="4" t="s">
        <v>307</v>
      </c>
      <c r="CH13" s="4" t="s">
        <v>308</v>
      </c>
      <c r="CI13" s="4" t="s">
        <v>309</v>
      </c>
      <c r="CJ13" s="4" t="s">
        <v>310</v>
      </c>
      <c r="CK13" s="4" t="s">
        <v>311</v>
      </c>
      <c r="CL13" s="4" t="s">
        <v>312</v>
      </c>
      <c r="CM13" s="4" t="s">
        <v>313</v>
      </c>
      <c r="CN13" s="4" t="s">
        <v>314</v>
      </c>
      <c r="CO13" s="4" t="s">
        <v>315</v>
      </c>
      <c r="CP13" s="4" t="s">
        <v>316</v>
      </c>
      <c r="CQ13" s="4" t="s">
        <v>317</v>
      </c>
      <c r="CR13" s="4" t="s">
        <v>318</v>
      </c>
      <c r="CS13" s="4" t="s">
        <v>319</v>
      </c>
      <c r="CT13" s="4" t="s">
        <v>320</v>
      </c>
      <c r="CU13" s="4" t="s">
        <v>321</v>
      </c>
      <c r="CV13" s="4" t="s">
        <v>322</v>
      </c>
      <c r="CW13" s="4" t="s">
        <v>323</v>
      </c>
      <c r="CX13" s="4" t="s">
        <v>324</v>
      </c>
      <c r="CY13" s="4" t="s">
        <v>325</v>
      </c>
      <c r="CZ13" s="4" t="s">
        <v>326</v>
      </c>
      <c r="DA13" s="4" t="s">
        <v>327</v>
      </c>
      <c r="DB13" s="4" t="s">
        <v>328</v>
      </c>
      <c r="DC13" s="4" t="s">
        <v>329</v>
      </c>
      <c r="DD13" s="4" t="s">
        <v>330</v>
      </c>
      <c r="DE13" s="4" t="s">
        <v>331</v>
      </c>
      <c r="DF13" s="4" t="s">
        <v>332</v>
      </c>
      <c r="DG13" s="4" t="s">
        <v>333</v>
      </c>
      <c r="DH13" s="4" t="s">
        <v>334</v>
      </c>
      <c r="DI13" s="16" t="s">
        <v>335</v>
      </c>
      <c r="DJ13" s="16" t="s">
        <v>336</v>
      </c>
      <c r="DK13" s="16" t="s">
        <v>337</v>
      </c>
      <c r="DM13" s="16" t="s">
        <v>338</v>
      </c>
    </row>
    <row r="14" spans="1:117" x14ac:dyDescent="0.75">
      <c r="A14" s="11">
        <v>1</v>
      </c>
      <c r="C14" s="23">
        <f t="shared" ref="C14:M23" ca="1" si="0">_xlfn.NORM.S.INV(RAND())</f>
        <v>0.32683008781660022</v>
      </c>
      <c r="D14" s="23">
        <f t="shared" ca="1" si="0"/>
        <v>0.46306419895367967</v>
      </c>
      <c r="E14" s="23">
        <f t="shared" ca="1" si="0"/>
        <v>-0.41549261447364022</v>
      </c>
      <c r="F14" s="23">
        <f t="shared" ca="1" si="0"/>
        <v>0.53750509688908332</v>
      </c>
      <c r="G14" s="23">
        <f t="shared" ca="1" si="0"/>
        <v>1.16345530655862</v>
      </c>
      <c r="H14" s="23">
        <f t="shared" ca="1" si="0"/>
        <v>1.4151986033997455</v>
      </c>
      <c r="I14" s="23">
        <f t="shared" ca="1" si="0"/>
        <v>1.0406452058452609</v>
      </c>
      <c r="J14" s="23">
        <f t="shared" ca="1" si="0"/>
        <v>-1.039566637923413</v>
      </c>
      <c r="K14" s="23">
        <f t="shared" ca="1" si="0"/>
        <v>-0.45630240903618041</v>
      </c>
      <c r="L14" s="23">
        <f t="shared" ca="1" si="0"/>
        <v>1.7492531383940884</v>
      </c>
      <c r="M14" s="23">
        <f t="shared" ca="1" si="0"/>
        <v>-0.15704755513628632</v>
      </c>
      <c r="N14" s="23">
        <f ca="1">SQRT(Inputs!$B$38)*C14+SQRT(1-Inputs!$B$38)*_xlfn.NORM.S.INV(RAND())</f>
        <v>-1.9775613507196632</v>
      </c>
      <c r="O14" s="23">
        <f ca="1">SQRT(Inputs!$B$38)*D14+SQRT(1-Inputs!$B$38)*_xlfn.NORM.S.INV(RAND())</f>
        <v>7.3985809887558346E-2</v>
      </c>
      <c r="P14" s="23">
        <f ca="1">SQRT(Inputs!$B$38)*E14+SQRT(1-Inputs!$B$38)*_xlfn.NORM.S.INV(RAND())</f>
        <v>-0.77799724740559084</v>
      </c>
      <c r="Q14" s="23">
        <f ca="1">SQRT(Inputs!$B$38)*F14+SQRT(1-Inputs!$B$38)*_xlfn.NORM.S.INV(RAND())</f>
        <v>-0.23857079783973745</v>
      </c>
      <c r="R14" s="23">
        <f ca="1">SQRT(Inputs!$B$38)*G14+SQRT(1-Inputs!$B$38)*_xlfn.NORM.S.INV(RAND())</f>
        <v>8.7391608894080375E-2</v>
      </c>
      <c r="S14" s="23">
        <f ca="1">SQRT(Inputs!$B$38)*H14+SQRT(1-Inputs!$B$38)*_xlfn.NORM.S.INV(RAND())</f>
        <v>0.13446128118647038</v>
      </c>
      <c r="T14" s="23">
        <f ca="1">SQRT(Inputs!$B$38)*I14+SQRT(1-Inputs!$B$38)*_xlfn.NORM.S.INV(RAND())</f>
        <v>0.73568672804594204</v>
      </c>
      <c r="U14" s="23">
        <f ca="1">SQRT(Inputs!$B$38)*J14+SQRT(1-Inputs!$B$38)*_xlfn.NORM.S.INV(RAND())</f>
        <v>0.27221988113780349</v>
      </c>
      <c r="V14" s="23">
        <f ca="1">SQRT(Inputs!$B$38)*K14+SQRT(1-Inputs!$B$38)*_xlfn.NORM.S.INV(RAND())</f>
        <v>0.63801643777258732</v>
      </c>
      <c r="W14" s="23">
        <f ca="1">SQRT(Inputs!$B$38)*L14+SQRT(1-Inputs!$B$38)*_xlfn.NORM.S.INV(RAND())</f>
        <v>0.56864700714417449</v>
      </c>
      <c r="X14" s="23">
        <f ca="1">SQRT(Inputs!$B$38)*M14+SQRT(1-Inputs!$B$38)*_xlfn.NORM.S.INV(RAND())</f>
        <v>-0.93433908940920718</v>
      </c>
      <c r="Y14" s="23">
        <f ca="1">SQRT(Inputs!$B$38)*C14+SQRT(1-Inputs!$B$38)*_xlfn.NORM.S.INV(RAND())</f>
        <v>0.52735594633648386</v>
      </c>
      <c r="Z14" s="23">
        <f ca="1">SQRT(Inputs!$B$38)*D14+SQRT(1-Inputs!$B$38)*_xlfn.NORM.S.INV(RAND())</f>
        <v>0.74123169567143343</v>
      </c>
      <c r="AA14" s="23">
        <f ca="1">SQRT(Inputs!$B$38)*E14+SQRT(1-Inputs!$B$38)*_xlfn.NORM.S.INV(RAND())</f>
        <v>0.31397963177071964</v>
      </c>
      <c r="AB14" s="23">
        <f ca="1">SQRT(Inputs!$B$38)*F14+SQRT(1-Inputs!$B$38)*_xlfn.NORM.S.INV(RAND())</f>
        <v>-0.39595635784054162</v>
      </c>
      <c r="AC14" s="23">
        <f ca="1">SQRT(Inputs!$B$38)*G14+SQRT(1-Inputs!$B$38)*_xlfn.NORM.S.INV(RAND())</f>
        <v>0.54710541904553711</v>
      </c>
      <c r="AD14" s="23">
        <f ca="1">SQRT(Inputs!$B$38)*H14+SQRT(1-Inputs!$B$38)*_xlfn.NORM.S.INV(RAND())</f>
        <v>-0.20291190098734757</v>
      </c>
      <c r="AE14" s="23">
        <f ca="1">SQRT(Inputs!$B$38)*I14+SQRT(1-Inputs!$B$38)*_xlfn.NORM.S.INV(RAND())</f>
        <v>0.10471235863868023</v>
      </c>
      <c r="AF14" s="23">
        <f ca="1">SQRT(Inputs!$B$38)*J14+SQRT(1-Inputs!$B$38)*_xlfn.NORM.S.INV(RAND())</f>
        <v>-1.8506556599375683</v>
      </c>
      <c r="AG14" s="23">
        <f ca="1">SQRT(Inputs!$B$38)*K14+SQRT(1-Inputs!$B$38)*_xlfn.NORM.S.INV(RAND())</f>
        <v>-0.71239499223023661</v>
      </c>
      <c r="AH14" s="23">
        <f ca="1">SQRT(Inputs!$B$38)*L14+SQRT(1-Inputs!$B$38)*_xlfn.NORM.S.INV(RAND())</f>
        <v>0.91388311951067946</v>
      </c>
      <c r="AI14" s="23">
        <f ca="1">SQRT(Inputs!$B$38)*M14+SQRT(1-Inputs!$B$38)*_xlfn.NORM.S.INV(RAND())</f>
        <v>-1.0636085884064015</v>
      </c>
      <c r="AJ14" s="23">
        <f ca="1">SQRT(Inputs!$B$38)*C14+SQRT(1-Inputs!$B$38)*_xlfn.NORM.S.INV(RAND())</f>
        <v>0.71592431041773219</v>
      </c>
      <c r="AK14" s="23">
        <f ca="1">SQRT(Inputs!$B$38)*D14+SQRT(1-Inputs!$B$38)*_xlfn.NORM.S.INV(RAND())</f>
        <v>0.76302686931701202</v>
      </c>
      <c r="AL14" s="23">
        <f ca="1">SQRT(Inputs!$B$38)*E14+SQRT(1-Inputs!$B$38)*_xlfn.NORM.S.INV(RAND())</f>
        <v>-0.65413045960008476</v>
      </c>
      <c r="AM14" s="23">
        <f ca="1">SQRT(Inputs!$B$38)*F14+SQRT(1-Inputs!$B$38)*_xlfn.NORM.S.INV(RAND())</f>
        <v>0.49015578463011622</v>
      </c>
      <c r="AN14" s="23">
        <f ca="1">SQRT(Inputs!$B$38)*G14+SQRT(1-Inputs!$B$38)*_xlfn.NORM.S.INV(RAND())</f>
        <v>0.66376804732396644</v>
      </c>
      <c r="AO14" s="23">
        <f ca="1">SQRT(Inputs!$B$38)*H14+SQRT(1-Inputs!$B$38)*_xlfn.NORM.S.INV(RAND())</f>
        <v>0.73218176972923554</v>
      </c>
      <c r="AP14" s="23">
        <f ca="1">SQRT(Inputs!$B$38)*I14+SQRT(1-Inputs!$B$38)*_xlfn.NORM.S.INV(RAND())</f>
        <v>1.1404531859592477</v>
      </c>
      <c r="AQ14" s="23">
        <f ca="1">SQRT(Inputs!$B$38)*J14+SQRT(1-Inputs!$B$38)*_xlfn.NORM.S.INV(RAND())</f>
        <v>-2.6594147196223221</v>
      </c>
      <c r="AR14" s="23">
        <f ca="1">SQRT(Inputs!$B$38)*K14+SQRT(1-Inputs!$B$38)*_xlfn.NORM.S.INV(RAND())</f>
        <v>-1.3382963582171468</v>
      </c>
      <c r="AS14" s="23">
        <f ca="1">SQRT(Inputs!$B$38)*L14+SQRT(1-Inputs!$B$38)*_xlfn.NORM.S.INV(RAND())</f>
        <v>0.50323990116228534</v>
      </c>
      <c r="AT14" s="23">
        <f ca="1">SQRT(Inputs!$B$38)*M14+SQRT(1-Inputs!$B$38)*_xlfn.NORM.S.INV(RAND())</f>
        <v>0.12937321730819068</v>
      </c>
      <c r="AU14" s="15">
        <f ca="1">Inputs!$B$6*EXP($B$8-0.5*C$5^2+C$5*N14)</f>
        <v>3602.9148548710068</v>
      </c>
      <c r="AV14" s="15">
        <f t="shared" ref="AV14:AV77" ca="1" si="1">AU14*EXP($B$8-0.5*D$5^2+D$5*O14)</f>
        <v>4433.5666082233574</v>
      </c>
      <c r="AW14" s="15">
        <f t="shared" ref="AW14:AW77" ca="1" si="2">AV14*EXP($B$8-0.5*E$5^2+E$5*P14)</f>
        <v>4867.4141098718346</v>
      </c>
      <c r="AX14" s="15">
        <f t="shared" ref="AX14:AX77" ca="1" si="3">AW14*EXP($B$8-0.5*F$5^2+F$5*Q14)</f>
        <v>5768.1156177191415</v>
      </c>
      <c r="AY14" s="15">
        <f t="shared" ref="AY14:AY77" ca="1" si="4">AX14*EXP($B$8-0.5*G$5^2+G$5*R14)</f>
        <v>7121.5407958125888</v>
      </c>
      <c r="AZ14" s="15">
        <f t="shared" ref="AZ14:AZ77" ca="1" si="5">AY14*EXP($B$8-0.5*H$5^2+H$5*S14)</f>
        <v>8839.7610697782857</v>
      </c>
      <c r="BA14" s="15">
        <f t="shared" ref="BA14:BA77" ca="1" si="6">AZ14*EXP($B$8-0.5*I$5^2+I$5*T14)</f>
        <v>11683.43303705102</v>
      </c>
      <c r="BB14" s="15">
        <f t="shared" ref="BB14:BB77" ca="1" si="7">BA14*EXP($B$8-0.5*J$5^2+J$5*U14)</f>
        <v>14699.574938574282</v>
      </c>
      <c r="BC14" s="15">
        <f t="shared" ref="BC14:BC77" ca="1" si="8">BB14*EXP($B$8-0.5*K$5^2+K$5*V14)</f>
        <v>19146.871052751521</v>
      </c>
      <c r="BD14" s="15">
        <f t="shared" ref="BD14:BD77" ca="1" si="9">BC14*EXP($B$8-0.5*L$5^2+L$5*W14)</f>
        <v>24738.103290682771</v>
      </c>
      <c r="BE14" s="15">
        <f t="shared" ref="BE14:BE77" ca="1" si="10">BD14*EXP($B$8-0.5*M$5^2+M$5*X14)</f>
        <v>27840.424245873342</v>
      </c>
      <c r="BF14" s="15">
        <f ca="1">Inputs!$B$13*EXP($B$9-0.5*C$6^2+C$6*Y14)</f>
        <v>15355.305516163031</v>
      </c>
      <c r="BG14" s="15">
        <f t="shared" ref="BG14:BG77" ca="1" si="11">BF14*EXP($B$9-0.5*D$6^2+D$6*Z14)</f>
        <v>21392.093228834216</v>
      </c>
      <c r="BH14" s="15">
        <f t="shared" ref="BH14:BH77" ca="1" si="12">BG14*EXP($B$9-0.5*E$6^2+E$6*AA14)</f>
        <v>27534.384152004266</v>
      </c>
      <c r="BI14" s="15">
        <f t="shared" ref="BI14:BI77" ca="1" si="13">BH14*EXP($B$9-0.5*F$6^2+F$6*AB14)</f>
        <v>31713.334232377387</v>
      </c>
      <c r="BJ14" s="15">
        <f t="shared" ref="BJ14:BJ77" ca="1" si="14">BI14*EXP($B$9-0.5*G$6^2+G$6*AC14)</f>
        <v>42068.689105566831</v>
      </c>
      <c r="BK14" s="15">
        <f t="shared" ref="BK14:BK77" ca="1" si="15">BJ14*EXP($B$9-0.5*H$6^2+H$6*AD14)</f>
        <v>50224.54303402621</v>
      </c>
      <c r="BL14" s="15">
        <f t="shared" ref="BL14:BL77" ca="1" si="16">BK14*EXP($B$9-0.5*I$6^2+I$6*AE14)</f>
        <v>62537.68492394354</v>
      </c>
      <c r="BM14" s="15">
        <f t="shared" ref="BM14:BM77" ca="1" si="17">BL14*EXP($B$9-0.5*J$6^2+J$6*AF14)</f>
        <v>61083.591674542913</v>
      </c>
      <c r="BN14" s="15">
        <f t="shared" ref="BN14:BN77" ca="1" si="18">BM14*EXP($B$9-0.5*K$6^2+K$6*AG14)</f>
        <v>68977.831090575535</v>
      </c>
      <c r="BO14" s="15">
        <f t="shared" ref="BO14:BO77" ca="1" si="19">BN14*EXP($B$9-0.5*L$6^2+L$6*AH14)</f>
        <v>94382.146367797832</v>
      </c>
      <c r="BP14" s="15">
        <f t="shared" ref="BP14:BP77" ca="1" si="20">BO14*EXP($B$9-0.5*M$6^2+M$6*AI14)</f>
        <v>102978.84337826255</v>
      </c>
      <c r="BQ14" s="15">
        <f ca="1">Inputs!$B$20*EXP($B$10-0.5*C$7^2+C$7*AJ14)</f>
        <v>5529.5108941092394</v>
      </c>
      <c r="BR14" s="15">
        <f t="shared" ref="BR14:BR77" ca="1" si="21">BQ14*EXP($B$10-0.5*D$7^2+D$7*AK14)</f>
        <v>9560.1456870795537</v>
      </c>
      <c r="BS14" s="15">
        <f t="shared" ref="BS14:BS77" ca="1" si="22">BR14*EXP($B$10-0.5*E$7^2+E$7*AL14)</f>
        <v>10849.316582489366</v>
      </c>
      <c r="BT14" s="15">
        <f t="shared" ref="BT14:BT77" ca="1" si="23">BS14*EXP($B$10-0.5*F$7^2+F$7*AM14)</f>
        <v>17011.450968710076</v>
      </c>
      <c r="BU14" s="15">
        <f t="shared" ref="BU14:BU77" ca="1" si="24">BT14*EXP($B$10-0.5*G$7^2+G$7*AN14)</f>
        <v>27683.426397133306</v>
      </c>
      <c r="BV14" s="15">
        <f t="shared" ref="BV14:BV77" ca="1" si="25">BU14*EXP($B$10-0.5*H$7^2+H$7*AO14)</f>
        <v>45423.233886072041</v>
      </c>
      <c r="BW14" s="15">
        <f t="shared" ref="BW14:BW77" ca="1" si="26">BV14*EXP($B$10-0.5*I$7^2+I$7*AP14)</f>
        <v>80689.796891948965</v>
      </c>
      <c r="BX14" s="15">
        <f t="shared" ref="BX14:BX77" ca="1" si="27">BW14*EXP($B$10-0.5*J$7^2+J$7*AQ14)</f>
        <v>66220.057200364827</v>
      </c>
      <c r="BY14" s="15">
        <f t="shared" ref="BY14:BY77" ca="1" si="28">BX14*EXP($B$10-0.5*K$7^2+K$7*AR14)</f>
        <v>71825.65275099632</v>
      </c>
      <c r="BZ14" s="15">
        <f t="shared" ref="BZ14:BZ77" ca="1" si="29">BY14*EXP($B$10-0.5*L$7^2+L$7*AS14)</f>
        <v>110549.87982772477</v>
      </c>
      <c r="CA14" s="15">
        <f t="shared" ref="CA14:CA77" ca="1" si="30">BZ14*EXP($B$10-0.5*M$7^2+M$7*AT14)</f>
        <v>158900.43453856953</v>
      </c>
      <c r="CB14" s="15">
        <f ca="1">(AU14*DCF!C$10-DCF!C$5*MAX(AU14*DCF!C$10,0)-MAX(AU14-Inputs!$B$6,0)/Inputs!$B$10)*DCF!C$6</f>
        <v>925.26137789951679</v>
      </c>
      <c r="CC14" s="15">
        <f ca="1">(AV14*DCF!D$10-DCF!D$5*MAX(AV14*DCF!D$10,0)-MAX(AV14-AU14,0)/Inputs!$B$10)*DCF!D$6</f>
        <v>878.11913397239744</v>
      </c>
      <c r="CD14" s="15">
        <f ca="1">(AW14*DCF!E$10-DCF!E$5*MAX(AW14*DCF!E$10,0)-MAX(AW14-AV14,0)/Inputs!$B$10)*DCF!E$6</f>
        <v>1026.0880115339453</v>
      </c>
      <c r="CE14" s="15">
        <f ca="1">(AX14*DCF!F$10-DCF!F$5*MAX(AX14*DCF!F$10,0)-MAX(AX14-AW14,0)/Inputs!$B$10)*DCF!F$6</f>
        <v>1071.7567940253032</v>
      </c>
      <c r="CF14" s="15">
        <f ca="1">(AY14*DCF!G$10-DCF!G$5*MAX(AY14*DCF!G$10,0)-MAX(AY14-AX14,0)/Inputs!$B$10)*DCF!G$6</f>
        <v>1207.1694782497575</v>
      </c>
      <c r="CG14" s="15">
        <f ca="1">(AZ14*DCF!H$10-DCF!H$5*MAX(AZ14*DCF!H$10,0)-MAX(AZ14-AY14,0)/Inputs!$B$10)*DCF!H$6</f>
        <v>1411.1451394843973</v>
      </c>
      <c r="CH14" s="15">
        <f ca="1">(BA14*DCF!I$10-DCF!I$5*MAX(BA14*DCF!I$10,0)-MAX(BA14-AZ14,0)/Inputs!$B$10)*DCF!I$6</f>
        <v>1667.6751670411513</v>
      </c>
      <c r="CI14" s="15">
        <f ca="1">(BB14*DCF!J$10-DCF!J$5*MAX(BB14*DCF!J$10,0)-MAX(BB14-BA14,0)/Inputs!$B$10)*DCF!J$6</f>
        <v>2065.4345640942342</v>
      </c>
      <c r="CJ14" s="15">
        <f ca="1">(BC14*DCF!K$10-DCF!K$5*MAX(BC14*DCF!K$10,0)-MAX(BC14-BB14,0)/Inputs!$B$10)*DCF!K$6</f>
        <v>2459.7849832756533</v>
      </c>
      <c r="CK14" s="15">
        <f ca="1">(BD14*DCF!L$10-DCF!L$5*MAX(BD14*DCF!L$10,0)-MAX(BD14-BC14,0)/Inputs!$B$10)*DCF!L$6</f>
        <v>3007.9395368916807</v>
      </c>
      <c r="CL14" s="15">
        <f ca="1">(BE14*DCF!M$10-DCF!M$5*MAX(BE14*DCF!M$10,0)-MAX(BE14-BD14,0)/Inputs!$B$10)*DCF!M$6</f>
        <v>3558.0385643267446</v>
      </c>
      <c r="CM14" s="15">
        <f ca="1">(BF14*DCF!C$28-DCF!C$5*MAX(BF14*DCF!C$28,0)-MAX(BF14-Inputs!$B$13,0)/Inputs!$B$17)*DCF!C$6</f>
        <v>3769.8707548312586</v>
      </c>
      <c r="CN14" s="15">
        <f ca="1">(BG14*DCF!D$28-DCF!D$5*MAX(BG14*DCF!D$28,0)-MAX(BG14-BF14,0)/Inputs!$B$17)*DCF!D$6</f>
        <v>5012.5412355188819</v>
      </c>
      <c r="CO14" s="15">
        <f ca="1">(BH14*DCF!E$28-DCF!E$5*MAX(BH14*DCF!E$28,0)-MAX(BH14-BG14,0)/Inputs!$B$17)*DCF!E$6</f>
        <v>6587.6668876421909</v>
      </c>
      <c r="CP14" s="15">
        <f ca="1">(BI14*DCF!F$28-DCF!F$5*MAX(BI14*DCF!F$28,0)-MAX(BI14-BH14,0)/Inputs!$B$17)*DCF!F$6</f>
        <v>7848.4909720380174</v>
      </c>
      <c r="CQ14" s="15">
        <f ca="1">(BJ14*DCF!G$28-DCF!G$5*MAX(BJ14*DCF!G$28,0)-MAX(BJ14-BI14,0)/Inputs!$B$17)*DCF!G$6</f>
        <v>9173.3721714085932</v>
      </c>
      <c r="CR14" s="15">
        <f ca="1">(BK14*DCF!H$28-DCF!H$5*MAX(BK14*DCF!H$28,0)-MAX(BK14-BJ14,0)/Inputs!$B$17)*DCF!H$6</f>
        <v>11153.892787784933</v>
      </c>
      <c r="CS14" s="15">
        <f ca="1">(BL14*DCF!I$28-DCF!I$5*MAX(BL14*DCF!I$28,0)-MAX(BL14-BK14,0)/Inputs!$B$17)*DCF!I$6</f>
        <v>12938.613194940894</v>
      </c>
      <c r="CT14" s="15">
        <f ca="1">(BM14*DCF!J$28-DCF!J$5*MAX(BM14*DCF!J$28,0)-MAX(BM14-BL14,0)/Inputs!$B$17)*DCF!J$6</f>
        <v>13626.711884626127</v>
      </c>
      <c r="CU14" s="15">
        <f ca="1">(BN14*DCF!K$28-DCF!K$5*MAX(BN14*DCF!K$28,0)-MAX(BN14-BM14,0)/Inputs!$B$17)*DCF!K$6</f>
        <v>13600.022197228269</v>
      </c>
      <c r="CV14" s="15">
        <f ca="1">(BO14*DCF!L$28-DCF!L$5*MAX(BO14*DCF!L$28,0)-MAX(BO14-BN14,0)/Inputs!$B$17)*DCF!L$6</f>
        <v>15956.678634748354</v>
      </c>
      <c r="CW14" s="15">
        <f ca="1">(BP14*DCF!M$28-DCF!M$5*MAX(BP14*DCF!M$28,0)-MAX(BP14-BO14,0)/Inputs!$B$17)*DCF!M$6</f>
        <v>18476.932579725875</v>
      </c>
      <c r="CX14" s="15">
        <f ca="1">(BQ14*DCF!C$46-DCF!C$5*MAX(BQ14*DCF!C$46,0)-MAX(BQ14-Inputs!$B$20,0)/Inputs!$B$24)*DCF!C$6</f>
        <v>-2352.5479635860779</v>
      </c>
      <c r="CY14" s="15">
        <f ca="1">(BR14*DCF!D$46-DCF!D$5*MAX(BR14*DCF!D$46,0)-MAX(BR14-BQ14,0)/Inputs!$B$24)*DCF!D$6</f>
        <v>-3351.5323321590645</v>
      </c>
      <c r="CZ14" s="15">
        <f ca="1">(BS14*DCF!E$46-DCF!E$5*MAX(BS14*DCF!E$46,0)-MAX(BS14-BR14,0)/Inputs!$B$24)*DCF!E$6</f>
        <v>-1791.1062526139256</v>
      </c>
      <c r="DA14" s="15">
        <f ca="1">(BT14*DCF!F$46-DCF!F$5*MAX(BT14*DCF!F$46,0)-MAX(BT14-BS14,0)/Inputs!$B$24)*DCF!F$6</f>
        <v>-3482.709344089868</v>
      </c>
      <c r="DB14" s="15">
        <f ca="1">(BU14*DCF!G$46-DCF!G$5*MAX(BU14*DCF!G$46,0)-MAX(BU14-BT14,0)/Inputs!$B$24)*DCF!G$6</f>
        <v>-4521.0574498603073</v>
      </c>
      <c r="DC14" s="15">
        <f ca="1">(BV14*DCF!H$46-DCF!H$5*MAX(BV14*DCF!H$46,0)-MAX(BV14-BU14,0)/Inputs!$B$24)*DCF!H$6</f>
        <v>-5512.53648358387</v>
      </c>
      <c r="DD14" s="15">
        <f ca="1">(BW14*DCF!I$46-DCF!I$5*MAX(BW14*DCF!I$46,0)-MAX(BW14-BV14,0)/Inputs!$B$24)*DCF!I$6</f>
        <v>-8260.1038004680704</v>
      </c>
      <c r="DE14" s="15">
        <f ca="1">(BX14*DCF!J$46-DCF!J$5*MAX(BX14*DCF!J$46,0)-MAX(BX14-BW14,0)/Inputs!$B$24)*DCF!J$6</f>
        <v>2777.7482254118972</v>
      </c>
      <c r="DF14" s="15">
        <f ca="1">(BY14*DCF!K$46-DCF!K$5*MAX(BY14*DCF!K$46,0)-MAX(BY14-BX14,0)/Inputs!$B$24)*DCF!K$6</f>
        <v>2729.6991396396088</v>
      </c>
      <c r="DG14" s="15">
        <f ca="1">(BZ14*DCF!L$46-DCF!L$5*MAX(BZ14*DCF!L$46,0)-MAX(BZ14-BY14,0)/Inputs!$B$24)*DCF!L$6</f>
        <v>-1121.6190232913261</v>
      </c>
      <c r="DH14" s="15">
        <f ca="1">(CA14*DCF!M$46-DCF!M$5*MAX(CA14*DCF!M$46,0)-MAX(CA14-BZ14,0)/Inputs!$B$24)*DCF!M$6</f>
        <v>2349.1871320041387</v>
      </c>
      <c r="DI14" s="15">
        <f ca="1">SUM(CB14:CL14)+BE14*DCF!M$10*(1+Inputs!$B$30)*(1-Inputs!$B$33)*(1-Inputs!$B$30/Inputs!$B$31)/(Inputs!$B$29-Inputs!$B$30)*DCF!M$6</f>
        <v>96758.681578558113</v>
      </c>
      <c r="DJ14" s="15">
        <f ca="1">SUM(CM14:CW14)+BP14*DCF!M$28*(1+Inputs!$B$30)*(1-Inputs!$B$33)*(1-Inputs!$B$30/Inputs!$B$31)/(Inputs!$B$29-Inputs!$B$30)*DCF!M$6</f>
        <v>500266.77046840393</v>
      </c>
      <c r="DK14" s="15">
        <f ca="1">SUM(CX14:DH14)+CA14*DCF!M$46*(1+Inputs!$B$30)*(1-Inputs!$B$33)*(1-Inputs!$B$30/Inputs!$B$31)/(Inputs!$B$29-Inputs!$B$30)*DCF!M$6</f>
        <v>223142.31660382269</v>
      </c>
      <c r="DM14" s="15">
        <f ca="1">DI14+DJ14+DK14+Inputs!$B$34+Inputs!$B$36-Inputs!$B$35</f>
        <v>897018.76865078462</v>
      </c>
    </row>
    <row r="15" spans="1:117" x14ac:dyDescent="0.75">
      <c r="A15" s="11">
        <v>2</v>
      </c>
      <c r="C15" s="23">
        <f t="shared" ca="1" si="0"/>
        <v>-0.12029579842322648</v>
      </c>
      <c r="D15" s="23">
        <f t="shared" ca="1" si="0"/>
        <v>-2.7451647170766025</v>
      </c>
      <c r="E15" s="23">
        <f t="shared" ca="1" si="0"/>
        <v>1.3761527729329621</v>
      </c>
      <c r="F15" s="23">
        <f t="shared" ca="1" si="0"/>
        <v>3.472903650260728E-2</v>
      </c>
      <c r="G15" s="23">
        <f t="shared" ca="1" si="0"/>
        <v>-0.17386161045384452</v>
      </c>
      <c r="H15" s="23">
        <f t="shared" ca="1" si="0"/>
        <v>0.10845258100421004</v>
      </c>
      <c r="I15" s="23">
        <f t="shared" ca="1" si="0"/>
        <v>0.68047659907134894</v>
      </c>
      <c r="J15" s="23">
        <f t="shared" ca="1" si="0"/>
        <v>0.96250073760448951</v>
      </c>
      <c r="K15" s="23">
        <f t="shared" ca="1" si="0"/>
        <v>2.2081393459617882</v>
      </c>
      <c r="L15" s="23">
        <f t="shared" ca="1" si="0"/>
        <v>0.98651694999528794</v>
      </c>
      <c r="M15" s="23">
        <f t="shared" ca="1" si="0"/>
        <v>-0.29364349191335365</v>
      </c>
      <c r="N15" s="23">
        <f ca="1">SQRT(Inputs!$B$38)*C15+SQRT(1-Inputs!$B$38)*_xlfn.NORM.S.INV(RAND())</f>
        <v>0.65704678207199496</v>
      </c>
      <c r="O15" s="23">
        <f ca="1">SQRT(Inputs!$B$38)*D15+SQRT(1-Inputs!$B$38)*_xlfn.NORM.S.INV(RAND())</f>
        <v>-0.6852077857251393</v>
      </c>
      <c r="P15" s="23">
        <f ca="1">SQRT(Inputs!$B$38)*E15+SQRT(1-Inputs!$B$38)*_xlfn.NORM.S.INV(RAND())</f>
        <v>-1.4030363104023591</v>
      </c>
      <c r="Q15" s="23">
        <f ca="1">SQRT(Inputs!$B$38)*F15+SQRT(1-Inputs!$B$38)*_xlfn.NORM.S.INV(RAND())</f>
        <v>-0.74457673449259276</v>
      </c>
      <c r="R15" s="23">
        <f ca="1">SQRT(Inputs!$B$38)*G15+SQRT(1-Inputs!$B$38)*_xlfn.NORM.S.INV(RAND())</f>
        <v>0.37261605232496586</v>
      </c>
      <c r="S15" s="23">
        <f ca="1">SQRT(Inputs!$B$38)*H15+SQRT(1-Inputs!$B$38)*_xlfn.NORM.S.INV(RAND())</f>
        <v>-0.19682836010280935</v>
      </c>
      <c r="T15" s="23">
        <f ca="1">SQRT(Inputs!$B$38)*I15+SQRT(1-Inputs!$B$38)*_xlfn.NORM.S.INV(RAND())</f>
        <v>1.2370866293321694</v>
      </c>
      <c r="U15" s="23">
        <f ca="1">SQRT(Inputs!$B$38)*J15+SQRT(1-Inputs!$B$38)*_xlfn.NORM.S.INV(RAND())</f>
        <v>0.94931510825308152</v>
      </c>
      <c r="V15" s="23">
        <f ca="1">SQRT(Inputs!$B$38)*K15+SQRT(1-Inputs!$B$38)*_xlfn.NORM.S.INV(RAND())</f>
        <v>1.1542127314499393</v>
      </c>
      <c r="W15" s="23">
        <f ca="1">SQRT(Inputs!$B$38)*L15+SQRT(1-Inputs!$B$38)*_xlfn.NORM.S.INV(RAND())</f>
        <v>-1.1282978343251417</v>
      </c>
      <c r="X15" s="23">
        <f ca="1">SQRT(Inputs!$B$38)*M15+SQRT(1-Inputs!$B$38)*_xlfn.NORM.S.INV(RAND())</f>
        <v>-0.28599994986293797</v>
      </c>
      <c r="Y15" s="23">
        <f ca="1">SQRT(Inputs!$B$38)*C15+SQRT(1-Inputs!$B$38)*_xlfn.NORM.S.INV(RAND())</f>
        <v>0.94048858373888966</v>
      </c>
      <c r="Z15" s="23">
        <f ca="1">SQRT(Inputs!$B$38)*D15+SQRT(1-Inputs!$B$38)*_xlfn.NORM.S.INV(RAND())</f>
        <v>-2.3692163151291048</v>
      </c>
      <c r="AA15" s="23">
        <f ca="1">SQRT(Inputs!$B$38)*E15+SQRT(1-Inputs!$B$38)*_xlfn.NORM.S.INV(RAND())</f>
        <v>0.39718377809291189</v>
      </c>
      <c r="AB15" s="23">
        <f ca="1">SQRT(Inputs!$B$38)*F15+SQRT(1-Inputs!$B$38)*_xlfn.NORM.S.INV(RAND())</f>
        <v>-0.39727047504240975</v>
      </c>
      <c r="AC15" s="23">
        <f ca="1">SQRT(Inputs!$B$38)*G15+SQRT(1-Inputs!$B$38)*_xlfn.NORM.S.INV(RAND())</f>
        <v>-1.8859073066766527</v>
      </c>
      <c r="AD15" s="23">
        <f ca="1">SQRT(Inputs!$B$38)*H15+SQRT(1-Inputs!$B$38)*_xlfn.NORM.S.INV(RAND())</f>
        <v>-0.30011593366751282</v>
      </c>
      <c r="AE15" s="23">
        <f ca="1">SQRT(Inputs!$B$38)*I15+SQRT(1-Inputs!$B$38)*_xlfn.NORM.S.INV(RAND())</f>
        <v>2.0450572057113634</v>
      </c>
      <c r="AF15" s="23">
        <f ca="1">SQRT(Inputs!$B$38)*J15+SQRT(1-Inputs!$B$38)*_xlfn.NORM.S.INV(RAND())</f>
        <v>1.3656322428069139</v>
      </c>
      <c r="AG15" s="23">
        <f ca="1">SQRT(Inputs!$B$38)*K15+SQRT(1-Inputs!$B$38)*_xlfn.NORM.S.INV(RAND())</f>
        <v>1.419095898503127</v>
      </c>
      <c r="AH15" s="23">
        <f ca="1">SQRT(Inputs!$B$38)*L15+SQRT(1-Inputs!$B$38)*_xlfn.NORM.S.INV(RAND())</f>
        <v>-0.64331289704248151</v>
      </c>
      <c r="AI15" s="23">
        <f ca="1">SQRT(Inputs!$B$38)*M15+SQRT(1-Inputs!$B$38)*_xlfn.NORM.S.INV(RAND())</f>
        <v>-0.3055839819013918</v>
      </c>
      <c r="AJ15" s="23">
        <f ca="1">SQRT(Inputs!$B$38)*C15+SQRT(1-Inputs!$B$38)*_xlfn.NORM.S.INV(RAND())</f>
        <v>0.15321831270992498</v>
      </c>
      <c r="AK15" s="23">
        <f ca="1">SQRT(Inputs!$B$38)*D15+SQRT(1-Inputs!$B$38)*_xlfn.NORM.S.INV(RAND())</f>
        <v>-0.44534172664334726</v>
      </c>
      <c r="AL15" s="23">
        <f ca="1">SQRT(Inputs!$B$38)*E15+SQRT(1-Inputs!$B$38)*_xlfn.NORM.S.INV(RAND())</f>
        <v>8.5089338571634587E-2</v>
      </c>
      <c r="AM15" s="23">
        <f ca="1">SQRT(Inputs!$B$38)*F15+SQRT(1-Inputs!$B$38)*_xlfn.NORM.S.INV(RAND())</f>
        <v>0.435853200362464</v>
      </c>
      <c r="AN15" s="23">
        <f ca="1">SQRT(Inputs!$B$38)*G15+SQRT(1-Inputs!$B$38)*_xlfn.NORM.S.INV(RAND())</f>
        <v>0.35839951094654487</v>
      </c>
      <c r="AO15" s="23">
        <f ca="1">SQRT(Inputs!$B$38)*H15+SQRT(1-Inputs!$B$38)*_xlfn.NORM.S.INV(RAND())</f>
        <v>-0.46160206025246642</v>
      </c>
      <c r="AP15" s="23">
        <f ca="1">SQRT(Inputs!$B$38)*I15+SQRT(1-Inputs!$B$38)*_xlfn.NORM.S.INV(RAND())</f>
        <v>1.4242084747309489</v>
      </c>
      <c r="AQ15" s="23">
        <f ca="1">SQRT(Inputs!$B$38)*J15+SQRT(1-Inputs!$B$38)*_xlfn.NORM.S.INV(RAND())</f>
        <v>-0.7435010292638905</v>
      </c>
      <c r="AR15" s="23">
        <f ca="1">SQRT(Inputs!$B$38)*K15+SQRT(1-Inputs!$B$38)*_xlfn.NORM.S.INV(RAND())</f>
        <v>1.9752801375705382</v>
      </c>
      <c r="AS15" s="23">
        <f ca="1">SQRT(Inputs!$B$38)*L15+SQRT(1-Inputs!$B$38)*_xlfn.NORM.S.INV(RAND())</f>
        <v>1.24569650614119</v>
      </c>
      <c r="AT15" s="23">
        <f ca="1">SQRT(Inputs!$B$38)*M15+SQRT(1-Inputs!$B$38)*_xlfn.NORM.S.INV(RAND())</f>
        <v>1.0615723546072839</v>
      </c>
      <c r="AU15" s="15">
        <f ca="1">Inputs!$B$6*EXP($B$8-0.5*C$5^2+C$5*N15)</f>
        <v>5519.10285295225</v>
      </c>
      <c r="AV15" s="15">
        <f t="shared" ca="1" si="1"/>
        <v>6074.2026404556582</v>
      </c>
      <c r="AW15" s="15">
        <f t="shared" ca="1" si="2"/>
        <v>6129.4387067966909</v>
      </c>
      <c r="AX15" s="15">
        <f t="shared" ca="1" si="3"/>
        <v>6818.7012796479321</v>
      </c>
      <c r="AY15" s="15">
        <f t="shared" ca="1" si="4"/>
        <v>8703.7891326591089</v>
      </c>
      <c r="AZ15" s="15">
        <f t="shared" ca="1" si="5"/>
        <v>10416.725982815553</v>
      </c>
      <c r="BA15" s="15">
        <f t="shared" ca="1" si="6"/>
        <v>14509.464402721434</v>
      </c>
      <c r="BB15" s="15">
        <f t="shared" ca="1" si="7"/>
        <v>19536.525341926346</v>
      </c>
      <c r="BC15" s="15">
        <f t="shared" ca="1" si="8"/>
        <v>26747.336865735178</v>
      </c>
      <c r="BD15" s="15">
        <f t="shared" ca="1" si="9"/>
        <v>29486.102808950829</v>
      </c>
      <c r="BE15" s="15">
        <f t="shared" ca="1" si="10"/>
        <v>35202.403814663208</v>
      </c>
      <c r="BF15" s="15">
        <f ca="1">Inputs!$B$13*EXP($B$9-0.5*C$6^2+C$6*Y15)</f>
        <v>16665.882101268118</v>
      </c>
      <c r="BG15" s="15">
        <f t="shared" ca="1" si="11"/>
        <v>13245.788993567028</v>
      </c>
      <c r="BH15" s="15">
        <f t="shared" ca="1" si="12"/>
        <v>17285.947551699002</v>
      </c>
      <c r="BI15" s="15">
        <f t="shared" ca="1" si="13"/>
        <v>19905.444697025017</v>
      </c>
      <c r="BJ15" s="15">
        <f t="shared" ca="1" si="14"/>
        <v>18594.24060293693</v>
      </c>
      <c r="BK15" s="15">
        <f t="shared" ca="1" si="15"/>
        <v>21907.264287803573</v>
      </c>
      <c r="BL15" s="15">
        <f t="shared" ca="1" si="16"/>
        <v>35076.67110084679</v>
      </c>
      <c r="BM15" s="15">
        <f t="shared" ca="1" si="17"/>
        <v>51088.625821991933</v>
      </c>
      <c r="BN15" s="15">
        <f t="shared" ca="1" si="18"/>
        <v>74480.163397408833</v>
      </c>
      <c r="BO15" s="15">
        <f t="shared" ca="1" si="19"/>
        <v>85037.366081539498</v>
      </c>
      <c r="BP15" s="15">
        <f t="shared" ca="1" si="20"/>
        <v>101103.40845909283</v>
      </c>
      <c r="BQ15" s="15">
        <f ca="1">Inputs!$B$20*EXP($B$10-0.5*C$7^2+C$7*AJ15)</f>
        <v>4529.073031459714</v>
      </c>
      <c r="BR15" s="15">
        <f t="shared" ca="1" si="21"/>
        <v>5334.8841935757664</v>
      </c>
      <c r="BS15" s="15">
        <f t="shared" ca="1" si="22"/>
        <v>7486.2827410013479</v>
      </c>
      <c r="BT15" s="15">
        <f t="shared" ca="1" si="23"/>
        <v>11572.269466567079</v>
      </c>
      <c r="BU15" s="15">
        <f t="shared" ca="1" si="24"/>
        <v>17490.692744175369</v>
      </c>
      <c r="BV15" s="15">
        <f t="shared" ca="1" si="25"/>
        <v>21930.995403434092</v>
      </c>
      <c r="BW15" s="15">
        <f t="shared" ca="1" si="26"/>
        <v>41369.584788884778</v>
      </c>
      <c r="BX15" s="15">
        <f t="shared" ca="1" si="27"/>
        <v>49849.493424486944</v>
      </c>
      <c r="BY15" s="15">
        <f t="shared" ca="1" si="28"/>
        <v>101924.84555398986</v>
      </c>
      <c r="BZ15" s="15">
        <f t="shared" ca="1" si="29"/>
        <v>179818.76728394534</v>
      </c>
      <c r="CA15" s="15">
        <f t="shared" ca="1" si="30"/>
        <v>305030.8765128855</v>
      </c>
      <c r="CB15" s="15">
        <f ca="1">(AU15*DCF!C$10-DCF!C$5*MAX(AU15*DCF!C$10,0)-MAX(AU15-Inputs!$B$6,0)/Inputs!$B$10)*DCF!C$6</f>
        <v>1039.1037680593367</v>
      </c>
      <c r="CC15" s="15">
        <f ca="1">(AV15*DCF!D$10-DCF!D$5*MAX(AV15*DCF!D$10,0)-MAX(AV15-AU15,0)/Inputs!$B$10)*DCF!D$6</f>
        <v>1345.1991870497538</v>
      </c>
      <c r="CD15" s="15">
        <f ca="1">(AW15*DCF!E$10-DCF!E$5*MAX(AW15*DCF!E$10,0)-MAX(AW15-AV15,0)/Inputs!$B$10)*DCF!E$6</f>
        <v>1402.7483753889765</v>
      </c>
      <c r="CE15" s="15">
        <f ca="1">(AX15*DCF!F$10-DCF!F$5*MAX(AX15*DCF!F$10,0)-MAX(AX15-AW15,0)/Inputs!$B$10)*DCF!F$6</f>
        <v>1345.0931699102837</v>
      </c>
      <c r="CF15" s="15">
        <f ca="1">(AY15*DCF!G$10-DCF!G$5*MAX(AY15*DCF!G$10,0)-MAX(AY15-AX15,0)/Inputs!$B$10)*DCF!G$6</f>
        <v>1430.9809318523894</v>
      </c>
      <c r="CG15" s="15">
        <f ca="1">(AZ15*DCF!H$10-DCF!H$5*MAX(AZ15*DCF!H$10,0)-MAX(AZ15-AY15,0)/Inputs!$B$10)*DCF!H$6</f>
        <v>1718.2521750942649</v>
      </c>
      <c r="CH15" s="15">
        <f ca="1">(BA15*DCF!I$10-DCF!I$5*MAX(BA15*DCF!I$10,0)-MAX(BA15-AZ15,0)/Inputs!$B$10)*DCF!I$6</f>
        <v>1978.997342046973</v>
      </c>
      <c r="CI15" s="15">
        <f ca="1">(BB15*DCF!J$10-DCF!J$5*MAX(BB15*DCF!J$10,0)-MAX(BB15-BA15,0)/Inputs!$B$10)*DCF!J$6</f>
        <v>2590.74483372846</v>
      </c>
      <c r="CJ15" s="15">
        <f ca="1">(BC15*DCF!K$10-DCF!K$5*MAX(BC15*DCF!K$10,0)-MAX(BC15-BB15,0)/Inputs!$B$10)*DCF!K$6</f>
        <v>3296.4878260679247</v>
      </c>
      <c r="CK15" s="15">
        <f ca="1">(BD15*DCF!L$10-DCF!L$5*MAX(BD15*DCF!L$10,0)-MAX(BD15-BC15,0)/Inputs!$B$10)*DCF!L$6</f>
        <v>4092.8982294141665</v>
      </c>
      <c r="CL15" s="15">
        <f ca="1">(BE15*DCF!M$10-DCF!M$5*MAX(BE15*DCF!M$10,0)-MAX(BE15-BD15,0)/Inputs!$B$10)*DCF!M$6</f>
        <v>4284.6412545004523</v>
      </c>
      <c r="CM15" s="15">
        <f ca="1">(BF15*DCF!C$28-DCF!C$5*MAX(BF15*DCF!C$28,0)-MAX(BF15-Inputs!$B$13,0)/Inputs!$B$17)*DCF!C$6</f>
        <v>3867.176557439599</v>
      </c>
      <c r="CN15" s="15">
        <f ca="1">(BG15*DCF!D$28-DCF!D$5*MAX(BG15*DCF!D$28,0)-MAX(BG15-BF15,0)/Inputs!$B$17)*DCF!D$6</f>
        <v>3901.190356971133</v>
      </c>
      <c r="CO15" s="15">
        <f ca="1">(BH15*DCF!E$28-DCF!E$5*MAX(BH15*DCF!E$28,0)-MAX(BH15-BG15,0)/Inputs!$B$17)*DCF!E$6</f>
        <v>4099.4285079837136</v>
      </c>
      <c r="CP15" s="15">
        <f ca="1">(BI15*DCF!F$28-DCF!F$5*MAX(BI15*DCF!F$28,0)-MAX(BI15-BH15,0)/Inputs!$B$17)*DCF!F$6</f>
        <v>4926.8830490435275</v>
      </c>
      <c r="CQ15" s="15">
        <f ca="1">(BJ15*DCF!G$28-DCF!G$5*MAX(BJ15*DCF!G$28,0)-MAX(BJ15-BI15,0)/Inputs!$B$17)*DCF!G$6</f>
        <v>4824.4167985289259</v>
      </c>
      <c r="CR15" s="15">
        <f ca="1">(BK15*DCF!H$28-DCF!H$5*MAX(BK15*DCF!H$28,0)-MAX(BK15-BJ15,0)/Inputs!$B$17)*DCF!H$6</f>
        <v>4903.157249846312</v>
      </c>
      <c r="CS15" s="15">
        <f ca="1">(BL15*DCF!I$28-DCF!I$5*MAX(BL15*DCF!I$28,0)-MAX(BL15-BK15,0)/Inputs!$B$17)*DCF!I$6</f>
        <v>6358.1721254731356</v>
      </c>
      <c r="CT15" s="15">
        <f ca="1">(BM15*DCF!J$28-DCF!J$5*MAX(BM15*DCF!J$28,0)-MAX(BM15-BL15,0)/Inputs!$B$17)*DCF!J$6</f>
        <v>9273.9503563217313</v>
      </c>
      <c r="CU15" s="15">
        <f ca="1">(BN15*DCF!K$28-DCF!K$5*MAX(BN15*DCF!K$28,0)-MAX(BN15-BM15,0)/Inputs!$B$17)*DCF!K$6</f>
        <v>12863.809921475537</v>
      </c>
      <c r="CV15" s="15">
        <f ca="1">(BO15*DCF!L$28-DCF!L$5*MAX(BO15*DCF!L$28,0)-MAX(BO15-BN15,0)/Inputs!$B$17)*DCF!L$6</f>
        <v>15772.174369136081</v>
      </c>
      <c r="CW15" s="15">
        <f ca="1">(BP15*DCF!M$28-DCF!M$5*MAX(BP15*DCF!M$28,0)-MAX(BP15-BO15,0)/Inputs!$B$17)*DCF!M$6</f>
        <v>17343.311940125841</v>
      </c>
      <c r="CX15" s="15">
        <f ca="1">(BQ15*DCF!C$46-DCF!C$5*MAX(BQ15*DCF!C$46,0)-MAX(BQ15-Inputs!$B$20,0)/Inputs!$B$24)*DCF!C$6</f>
        <v>-1659.4039478935663</v>
      </c>
      <c r="CY15" s="15">
        <f ca="1">(BR15*DCF!D$46-DCF!D$5*MAX(BR15*DCF!D$46,0)-MAX(BR15-BQ15,0)/Inputs!$B$24)*DCF!D$6</f>
        <v>-1254.3732547707264</v>
      </c>
      <c r="CZ15" s="15">
        <f ca="1">(BS15*DCF!E$46-DCF!E$5*MAX(BS15*DCF!E$46,0)-MAX(BS15-BR15,0)/Inputs!$B$24)*DCF!E$6</f>
        <v>-1733.2880490495352</v>
      </c>
      <c r="DA15" s="15">
        <f ca="1">(BT15*DCF!F$46-DCF!F$5*MAX(BT15*DCF!F$46,0)-MAX(BT15-BS15,0)/Inputs!$B$24)*DCF!F$6</f>
        <v>-2330.6027626964274</v>
      </c>
      <c r="DB15" s="15">
        <f ca="1">(BU15*DCF!G$46-DCF!G$5*MAX(BU15*DCF!G$46,0)-MAX(BU15-BT15,0)/Inputs!$B$24)*DCF!G$6</f>
        <v>-2579.193003346159</v>
      </c>
      <c r="DC15" s="15">
        <f ca="1">(BV15*DCF!H$46-DCF!H$5*MAX(BV15*DCF!H$46,0)-MAX(BV15-BU15,0)/Inputs!$B$24)*DCF!H$6</f>
        <v>-1379.7968451788718</v>
      </c>
      <c r="DD15" s="15">
        <f ca="1">(BW15*DCF!I$46-DCF!I$5*MAX(BW15*DCF!I$46,0)-MAX(BW15-BV15,0)/Inputs!$B$24)*DCF!I$6</f>
        <v>-4624.6204257559384</v>
      </c>
      <c r="DE15" s="15">
        <f ca="1">(BX15*DCF!J$46-DCF!J$5*MAX(BX15*DCF!J$46,0)-MAX(BX15-BW15,0)/Inputs!$B$24)*DCF!J$6</f>
        <v>-157.68486975052051</v>
      </c>
      <c r="DF15" s="15">
        <f ca="1">(BY15*DCF!K$46-DCF!K$5*MAX(BY15*DCF!K$46,0)-MAX(BY15-BX15,0)/Inputs!$B$24)*DCF!K$6</f>
        <v>-6934.7870437590136</v>
      </c>
      <c r="DG15" s="15">
        <f ca="1">(BZ15*DCF!L$46-DCF!L$5*MAX(BZ15*DCF!L$46,0)-MAX(BZ15-BY15,0)/Inputs!$B$24)*DCF!L$6</f>
        <v>-5197.6132249285647</v>
      </c>
      <c r="DH15" s="15">
        <f ca="1">(CA15*DCF!M$46-DCF!M$5*MAX(CA15*DCF!M$46,0)-MAX(CA15-BZ15,0)/Inputs!$B$24)*DCF!M$6</f>
        <v>-2263.1442616757672</v>
      </c>
      <c r="DI15" s="15">
        <f ca="1">SUM(CB15:CL15)+BE15*DCF!M$10*(1+Inputs!$B$30)*(1-Inputs!$B$33)*(1-Inputs!$B$30/Inputs!$B$31)/(Inputs!$B$29-Inputs!$B$30)*DCF!M$6</f>
        <v>122493.90241291994</v>
      </c>
      <c r="DJ15" s="15">
        <f ca="1">SUM(CM15:CW15)+BP15*DCF!M$28*(1+Inputs!$B$30)*(1-Inputs!$B$33)*(1-Inputs!$B$30/Inputs!$B$31)/(Inputs!$B$29-Inputs!$B$30)*DCF!M$6</f>
        <v>463296.50149344443</v>
      </c>
      <c r="DK15" s="15">
        <f ca="1">SUM(CX15:DH15)+CA15*DCF!M$46*(1+Inputs!$B$30)*(1-Inputs!$B$33)*(1-Inputs!$B$30/Inputs!$B$31)/(Inputs!$B$29-Inputs!$B$30)*DCF!M$6</f>
        <v>441499.36061737419</v>
      </c>
      <c r="DM15" s="15">
        <f ca="1">DI15+DJ15+DK15+Inputs!$B$34+Inputs!$B$36-Inputs!$B$35</f>
        <v>1104140.7645237385</v>
      </c>
    </row>
    <row r="16" spans="1:117" x14ac:dyDescent="0.75">
      <c r="A16" s="11">
        <v>3</v>
      </c>
      <c r="C16" s="23">
        <f t="shared" ca="1" si="0"/>
        <v>0.50966482563440352</v>
      </c>
      <c r="D16" s="23">
        <f t="shared" ca="1" si="0"/>
        <v>-0.65565736645038475</v>
      </c>
      <c r="E16" s="23">
        <f t="shared" ca="1" si="0"/>
        <v>-0.77316721644908715</v>
      </c>
      <c r="F16" s="23">
        <f t="shared" ca="1" si="0"/>
        <v>0.76261374058806242</v>
      </c>
      <c r="G16" s="23">
        <f t="shared" ca="1" si="0"/>
        <v>-0.44120072244412772</v>
      </c>
      <c r="H16" s="23">
        <f t="shared" ca="1" si="0"/>
        <v>5.8318978891822776E-2</v>
      </c>
      <c r="I16" s="23">
        <f t="shared" ca="1" si="0"/>
        <v>9.1970221288658949E-2</v>
      </c>
      <c r="J16" s="23">
        <f t="shared" ca="1" si="0"/>
        <v>-0.51828286085137409</v>
      </c>
      <c r="K16" s="23">
        <f t="shared" ca="1" si="0"/>
        <v>-1.0287861181144009</v>
      </c>
      <c r="L16" s="23">
        <f t="shared" ca="1" si="0"/>
        <v>0.72798671342889243</v>
      </c>
      <c r="M16" s="23">
        <f t="shared" ca="1" si="0"/>
        <v>-0.12082433548142235</v>
      </c>
      <c r="N16" s="23">
        <f ca="1">SQRT(Inputs!$B$38)*C16+SQRT(1-Inputs!$B$38)*_xlfn.NORM.S.INV(RAND())</f>
        <v>0.16284109723933074</v>
      </c>
      <c r="O16" s="23">
        <f ca="1">SQRT(Inputs!$B$38)*D16+SQRT(1-Inputs!$B$38)*_xlfn.NORM.S.INV(RAND())</f>
        <v>-0.74169588571745526</v>
      </c>
      <c r="P16" s="23">
        <f ca="1">SQRT(Inputs!$B$38)*E16+SQRT(1-Inputs!$B$38)*_xlfn.NORM.S.INV(RAND())</f>
        <v>0.80886477625989706</v>
      </c>
      <c r="Q16" s="23">
        <f ca="1">SQRT(Inputs!$B$38)*F16+SQRT(1-Inputs!$B$38)*_xlfn.NORM.S.INV(RAND())</f>
        <v>-0.18804749400836585</v>
      </c>
      <c r="R16" s="23">
        <f ca="1">SQRT(Inputs!$B$38)*G16+SQRT(1-Inputs!$B$38)*_xlfn.NORM.S.INV(RAND())</f>
        <v>0.34872838872148182</v>
      </c>
      <c r="S16" s="23">
        <f ca="1">SQRT(Inputs!$B$38)*H16+SQRT(1-Inputs!$B$38)*_xlfn.NORM.S.INV(RAND())</f>
        <v>-0.24754191351861762</v>
      </c>
      <c r="T16" s="23">
        <f ca="1">SQRT(Inputs!$B$38)*I16+SQRT(1-Inputs!$B$38)*_xlfn.NORM.S.INV(RAND())</f>
        <v>-5.4878766525173171E-2</v>
      </c>
      <c r="U16" s="23">
        <f ca="1">SQRT(Inputs!$B$38)*J16+SQRT(1-Inputs!$B$38)*_xlfn.NORM.S.INV(RAND())</f>
        <v>-0.1940573698743881</v>
      </c>
      <c r="V16" s="23">
        <f ca="1">SQRT(Inputs!$B$38)*K16+SQRT(1-Inputs!$B$38)*_xlfn.NORM.S.INV(RAND())</f>
        <v>1.0840673687532076</v>
      </c>
      <c r="W16" s="23">
        <f ca="1">SQRT(Inputs!$B$38)*L16+SQRT(1-Inputs!$B$38)*_xlfn.NORM.S.INV(RAND())</f>
        <v>-0.67879466141193179</v>
      </c>
      <c r="X16" s="23">
        <f ca="1">SQRT(Inputs!$B$38)*M16+SQRT(1-Inputs!$B$38)*_xlfn.NORM.S.INV(RAND())</f>
        <v>-0.41543469821462109</v>
      </c>
      <c r="Y16" s="23">
        <f ca="1">SQRT(Inputs!$B$38)*C16+SQRT(1-Inputs!$B$38)*_xlfn.NORM.S.INV(RAND())</f>
        <v>0.87170396607202383</v>
      </c>
      <c r="Z16" s="23">
        <f ca="1">SQRT(Inputs!$B$38)*D16+SQRT(1-Inputs!$B$38)*_xlfn.NORM.S.INV(RAND())</f>
        <v>-0.25825729910022527</v>
      </c>
      <c r="AA16" s="23">
        <f ca="1">SQRT(Inputs!$B$38)*E16+SQRT(1-Inputs!$B$38)*_xlfn.NORM.S.INV(RAND())</f>
        <v>-0.29890188921885819</v>
      </c>
      <c r="AB16" s="23">
        <f ca="1">SQRT(Inputs!$B$38)*F16+SQRT(1-Inputs!$B$38)*_xlfn.NORM.S.INV(RAND())</f>
        <v>0.74298527997491504</v>
      </c>
      <c r="AC16" s="23">
        <f ca="1">SQRT(Inputs!$B$38)*G16+SQRT(1-Inputs!$B$38)*_xlfn.NORM.S.INV(RAND())</f>
        <v>-1.1499665903893199</v>
      </c>
      <c r="AD16" s="23">
        <f ca="1">SQRT(Inputs!$B$38)*H16+SQRT(1-Inputs!$B$38)*_xlfn.NORM.S.INV(RAND())</f>
        <v>0.28990649642212885</v>
      </c>
      <c r="AE16" s="23">
        <f ca="1">SQRT(Inputs!$B$38)*I16+SQRT(1-Inputs!$B$38)*_xlfn.NORM.S.INV(RAND())</f>
        <v>0.61612785092013023</v>
      </c>
      <c r="AF16" s="23">
        <f ca="1">SQRT(Inputs!$B$38)*J16+SQRT(1-Inputs!$B$38)*_xlfn.NORM.S.INV(RAND())</f>
        <v>-0.49149231622245915</v>
      </c>
      <c r="AG16" s="23">
        <f ca="1">SQRT(Inputs!$B$38)*K16+SQRT(1-Inputs!$B$38)*_xlfn.NORM.S.INV(RAND())</f>
        <v>-1.0643002290775785</v>
      </c>
      <c r="AH16" s="23">
        <f ca="1">SQRT(Inputs!$B$38)*L16+SQRT(1-Inputs!$B$38)*_xlfn.NORM.S.INV(RAND())</f>
        <v>1.5353846193869753</v>
      </c>
      <c r="AI16" s="23">
        <f ca="1">SQRT(Inputs!$B$38)*M16+SQRT(1-Inputs!$B$38)*_xlfn.NORM.S.INV(RAND())</f>
        <v>1.0614484542022939</v>
      </c>
      <c r="AJ16" s="23">
        <f ca="1">SQRT(Inputs!$B$38)*C16+SQRT(1-Inputs!$B$38)*_xlfn.NORM.S.INV(RAND())</f>
        <v>0.28115963992611387</v>
      </c>
      <c r="AK16" s="23">
        <f ca="1">SQRT(Inputs!$B$38)*D16+SQRT(1-Inputs!$B$38)*_xlfn.NORM.S.INV(RAND())</f>
        <v>-0.57079884659256941</v>
      </c>
      <c r="AL16" s="23">
        <f ca="1">SQRT(Inputs!$B$38)*E16+SQRT(1-Inputs!$B$38)*_xlfn.NORM.S.INV(RAND())</f>
        <v>-0.23393761626489643</v>
      </c>
      <c r="AM16" s="23">
        <f ca="1">SQRT(Inputs!$B$38)*F16+SQRT(1-Inputs!$B$38)*_xlfn.NORM.S.INV(RAND())</f>
        <v>1.0689946545020574</v>
      </c>
      <c r="AN16" s="23">
        <f ca="1">SQRT(Inputs!$B$38)*G16+SQRT(1-Inputs!$B$38)*_xlfn.NORM.S.INV(RAND())</f>
        <v>-0.66159464333125706</v>
      </c>
      <c r="AO16" s="23">
        <f ca="1">SQRT(Inputs!$B$38)*H16+SQRT(1-Inputs!$B$38)*_xlfn.NORM.S.INV(RAND())</f>
        <v>-0.27759887728819299</v>
      </c>
      <c r="AP16" s="23">
        <f ca="1">SQRT(Inputs!$B$38)*I16+SQRT(1-Inputs!$B$38)*_xlfn.NORM.S.INV(RAND())</f>
        <v>0.31064071992072279</v>
      </c>
      <c r="AQ16" s="23">
        <f ca="1">SQRT(Inputs!$B$38)*J16+SQRT(1-Inputs!$B$38)*_xlfn.NORM.S.INV(RAND())</f>
        <v>-0.94145737192741841</v>
      </c>
      <c r="AR16" s="23">
        <f ca="1">SQRT(Inputs!$B$38)*K16+SQRT(1-Inputs!$B$38)*_xlfn.NORM.S.INV(RAND())</f>
        <v>-1.5553621019578143</v>
      </c>
      <c r="AS16" s="23">
        <f ca="1">SQRT(Inputs!$B$38)*L16+SQRT(1-Inputs!$B$38)*_xlfn.NORM.S.INV(RAND())</f>
        <v>-0.60846974644103535</v>
      </c>
      <c r="AT16" s="23">
        <f ca="1">SQRT(Inputs!$B$38)*M16+SQRT(1-Inputs!$B$38)*_xlfn.NORM.S.INV(RAND())</f>
        <v>0.86234874357422431</v>
      </c>
      <c r="AU16" s="15">
        <f ca="1">Inputs!$B$6*EXP($B$8-0.5*C$5^2+C$5*N16)</f>
        <v>5094.7812240107605</v>
      </c>
      <c r="AV16" s="15">
        <f t="shared" ca="1" si="1"/>
        <v>5560.8255385421726</v>
      </c>
      <c r="AW16" s="15">
        <f t="shared" ca="1" si="2"/>
        <v>7562.0538043403612</v>
      </c>
      <c r="AX16" s="15">
        <f t="shared" ca="1" si="3"/>
        <v>9018.1343260172725</v>
      </c>
      <c r="AY16" s="15">
        <f t="shared" ca="1" si="4"/>
        <v>11479.204819567402</v>
      </c>
      <c r="AZ16" s="15">
        <f t="shared" ca="1" si="5"/>
        <v>13661.844759041182</v>
      </c>
      <c r="BA16" s="15">
        <f t="shared" ca="1" si="6"/>
        <v>16622.855059954632</v>
      </c>
      <c r="BB16" s="15">
        <f t="shared" ca="1" si="7"/>
        <v>19959.577889774166</v>
      </c>
      <c r="BC16" s="15">
        <f t="shared" ca="1" si="8"/>
        <v>27142.129172407611</v>
      </c>
      <c r="BD16" s="15">
        <f t="shared" ca="1" si="9"/>
        <v>31206.139980395652</v>
      </c>
      <c r="BE16" s="15">
        <f t="shared" ca="1" si="10"/>
        <v>36819.265281487853</v>
      </c>
      <c r="BF16" s="15">
        <f ca="1">Inputs!$B$13*EXP($B$9-0.5*C$6^2+C$6*Y16)</f>
        <v>16440.162107660602</v>
      </c>
      <c r="BG16" s="15">
        <f t="shared" ca="1" si="11"/>
        <v>19123.948111747141</v>
      </c>
      <c r="BH16" s="15">
        <f t="shared" ca="1" si="12"/>
        <v>22235.822670288984</v>
      </c>
      <c r="BI16" s="15">
        <f t="shared" ca="1" si="13"/>
        <v>30517.845050239583</v>
      </c>
      <c r="BJ16" s="15">
        <f t="shared" ca="1" si="14"/>
        <v>31697.973566320699</v>
      </c>
      <c r="BK16" s="15">
        <f t="shared" ca="1" si="15"/>
        <v>40469.425136000747</v>
      </c>
      <c r="BL16" s="15">
        <f t="shared" ca="1" si="16"/>
        <v>53843.80987714474</v>
      </c>
      <c r="BM16" s="15">
        <f t="shared" ca="1" si="17"/>
        <v>62265.466936480501</v>
      </c>
      <c r="BN16" s="15">
        <f t="shared" ca="1" si="18"/>
        <v>67408.962464489465</v>
      </c>
      <c r="BO16" s="15">
        <f t="shared" ca="1" si="19"/>
        <v>99145.476038099572</v>
      </c>
      <c r="BP16" s="15">
        <f t="shared" ca="1" si="20"/>
        <v>137623.42210608016</v>
      </c>
      <c r="BQ16" s="15">
        <f ca="1">Inputs!$B$20*EXP($B$10-0.5*C$7^2+C$7*AJ16)</f>
        <v>4739.3304175892208</v>
      </c>
      <c r="BR16" s="15">
        <f t="shared" ca="1" si="21"/>
        <v>5364.4994784782457</v>
      </c>
      <c r="BS16" s="15">
        <f t="shared" ca="1" si="22"/>
        <v>6868.754599979874</v>
      </c>
      <c r="BT16" s="15">
        <f t="shared" ca="1" si="23"/>
        <v>12536.138087568488</v>
      </c>
      <c r="BU16" s="15">
        <f t="shared" ca="1" si="24"/>
        <v>14803.518671667103</v>
      </c>
      <c r="BV16" s="15">
        <f t="shared" ca="1" si="25"/>
        <v>19347.294810659394</v>
      </c>
      <c r="BW16" s="15">
        <f t="shared" ca="1" si="26"/>
        <v>28832.748130371423</v>
      </c>
      <c r="BX16" s="15">
        <f t="shared" ca="1" si="27"/>
        <v>33391.089868767172</v>
      </c>
      <c r="BY16" s="15">
        <f t="shared" ca="1" si="28"/>
        <v>34744.363169222539</v>
      </c>
      <c r="BZ16" s="15">
        <f t="shared" ca="1" si="29"/>
        <v>43591.956226203671</v>
      </c>
      <c r="CA16" s="15">
        <f t="shared" ca="1" si="30"/>
        <v>71374.02165849926</v>
      </c>
      <c r="CB16" s="15">
        <f ca="1">(AU16*DCF!C$10-DCF!C$5*MAX(AU16*DCF!C$10,0)-MAX(AU16-Inputs!$B$6,0)/Inputs!$B$10)*DCF!C$6</f>
        <v>1042.1292569051259</v>
      </c>
      <c r="CC16" s="15">
        <f ca="1">(AV16*DCF!D$10-DCF!D$5*MAX(AV16*DCF!D$10,0)-MAX(AV16-AU16,0)/Inputs!$B$10)*DCF!D$6</f>
        <v>1241.7808428109611</v>
      </c>
      <c r="CD16" s="15">
        <f ca="1">(AW16*DCF!E$10-DCF!E$5*MAX(AW16*DCF!E$10,0)-MAX(AW16-AV16,0)/Inputs!$B$10)*DCF!E$6</f>
        <v>1295.1983659799025</v>
      </c>
      <c r="CE16" s="15">
        <f ca="1">(AX16*DCF!F$10-DCF!F$5*MAX(AX16*DCF!F$10,0)-MAX(AX16-AW16,0)/Inputs!$B$10)*DCF!F$6</f>
        <v>1665.6700952291724</v>
      </c>
      <c r="CF16" s="15">
        <f ca="1">(AY16*DCF!G$10-DCF!G$5*MAX(AY16*DCF!G$10,0)-MAX(AY16-AX16,0)/Inputs!$B$10)*DCF!G$6</f>
        <v>1892.1133421736786</v>
      </c>
      <c r="CG16" s="15">
        <f ca="1">(AZ16*DCF!H$10-DCF!H$5*MAX(AZ16*DCF!H$10,0)-MAX(AZ16-AY16,0)/Inputs!$B$10)*DCF!H$6</f>
        <v>2264.8901091139719</v>
      </c>
      <c r="CH16" s="15">
        <f ca="1">(BA16*DCF!I$10-DCF!I$5*MAX(BA16*DCF!I$10,0)-MAX(BA16-AZ16,0)/Inputs!$B$10)*DCF!I$6</f>
        <v>2550.67978207943</v>
      </c>
      <c r="CI16" s="15">
        <f ca="1">(BB16*DCF!J$10-DCF!J$5*MAX(BB16*DCF!J$10,0)-MAX(BB16-BA16,0)/Inputs!$B$10)*DCF!J$6</f>
        <v>2919.4845184994465</v>
      </c>
      <c r="CJ16" s="15">
        <f ca="1">(BC16*DCF!K$10-DCF!K$5*MAX(BC16*DCF!K$10,0)-MAX(BC16-BB16,0)/Inputs!$B$10)*DCF!K$6</f>
        <v>3363.9990506059517</v>
      </c>
      <c r="CK16" s="15">
        <f ca="1">(BD16*DCF!L$10-DCF!L$5*MAX(BD16*DCF!L$10,0)-MAX(BD16-BC16,0)/Inputs!$B$10)*DCF!L$6</f>
        <v>4180.936924438206</v>
      </c>
      <c r="CL16" s="15">
        <f ca="1">(BE16*DCF!M$10-DCF!M$5*MAX(BE16*DCF!M$10,0)-MAX(BE16-BD16,0)/Inputs!$B$10)*DCF!M$6</f>
        <v>4525.1267603705664</v>
      </c>
      <c r="CM16" s="15">
        <f ca="1">(BF16*DCF!C$28-DCF!C$5*MAX(BF16*DCF!C$28,0)-MAX(BF16-Inputs!$B$13,0)/Inputs!$B$17)*DCF!C$6</f>
        <v>3850.4176244689124</v>
      </c>
      <c r="CN16" s="15">
        <f ca="1">(BG16*DCF!D$28-DCF!D$5*MAX(BG16*DCF!D$28,0)-MAX(BG16-BF16,0)/Inputs!$B$17)*DCF!D$6</f>
        <v>5059.8691847738082</v>
      </c>
      <c r="CO16" s="15">
        <f ca="1">(BH16*DCF!E$28-DCF!E$5*MAX(BH16*DCF!E$28,0)-MAX(BH16-BG16,0)/Inputs!$B$17)*DCF!E$6</f>
        <v>5684.2732799318055</v>
      </c>
      <c r="CP16" s="15">
        <f ca="1">(BI16*DCF!F$28-DCF!F$5*MAX(BI16*DCF!F$28,0)-MAX(BI16-BH16,0)/Inputs!$B$17)*DCF!F$6</f>
        <v>6776.9179831607225</v>
      </c>
      <c r="CQ16" s="15">
        <f ca="1">(BJ16*DCF!G$28-DCF!G$5*MAX(BJ16*DCF!G$28,0)-MAX(BJ16-BI16,0)/Inputs!$B$17)*DCF!G$6</f>
        <v>8025.7937754557488</v>
      </c>
      <c r="CR16" s="15">
        <f ca="1">(BK16*DCF!H$28-DCF!H$5*MAX(BK16*DCF!H$28,0)-MAX(BK16-BJ16,0)/Inputs!$B$17)*DCF!H$6</f>
        <v>8645.6979084490449</v>
      </c>
      <c r="CS16" s="15">
        <f ca="1">(BL16*DCF!I$28-DCF!I$5*MAX(BL16*DCF!I$28,0)-MAX(BL16-BK16,0)/Inputs!$B$17)*DCF!I$6</f>
        <v>10741.901189621021</v>
      </c>
      <c r="CT16" s="15">
        <f ca="1">(BM16*DCF!J$28-DCF!J$5*MAX(BM16*DCF!J$28,0)-MAX(BM16-BL16,0)/Inputs!$B$17)*DCF!J$6</f>
        <v>12773.725252216433</v>
      </c>
      <c r="CU16" s="15">
        <f ca="1">(BN16*DCF!K$28-DCF!K$5*MAX(BN16*DCF!K$28,0)-MAX(BN16-BM16,0)/Inputs!$B$17)*DCF!K$6</f>
        <v>13605.632935143693</v>
      </c>
      <c r="CV16" s="15">
        <f ca="1">(BO16*DCF!L$28-DCF!L$5*MAX(BO16*DCF!L$28,0)-MAX(BO16-BN16,0)/Inputs!$B$17)*DCF!L$6</f>
        <v>16190.564089576075</v>
      </c>
      <c r="CW16" s="15">
        <f ca="1">(BP16*DCF!M$28-DCF!M$5*MAX(BP16*DCF!M$28,0)-MAX(BP16-BO16,0)/Inputs!$B$17)*DCF!M$6</f>
        <v>21871.899948672581</v>
      </c>
      <c r="CX16" s="15">
        <f ca="1">(BQ16*DCF!C$46-DCF!C$5*MAX(BQ16*DCF!C$46,0)-MAX(BQ16-Inputs!$B$20,0)/Inputs!$B$24)*DCF!C$6</f>
        <v>-1805.0788112627395</v>
      </c>
      <c r="CY16" s="15">
        <f ca="1">(BR16*DCF!D$46-DCF!D$5*MAX(BR16*DCF!D$46,0)-MAX(BR16-BQ16,0)/Inputs!$B$24)*DCF!D$6</f>
        <v>-1182.3494081382153</v>
      </c>
      <c r="CZ16" s="15">
        <f ca="1">(BS16*DCF!E$46-DCF!E$5*MAX(BS16*DCF!E$46,0)-MAX(BS16-BR16,0)/Inputs!$B$24)*DCF!E$6</f>
        <v>-1405.178148254091</v>
      </c>
      <c r="DA16" s="15">
        <f ca="1">(BT16*DCF!F$46-DCF!F$5*MAX(BT16*DCF!F$46,0)-MAX(BT16-BS16,0)/Inputs!$B$24)*DCF!F$6</f>
        <v>-2976.6343225377368</v>
      </c>
      <c r="DB16" s="15">
        <f ca="1">(BU16*DCF!G$46-DCF!G$5*MAX(BU16*DCF!G$46,0)-MAX(BU16-BT16,0)/Inputs!$B$24)*DCF!G$6</f>
        <v>-1260.6631504536631</v>
      </c>
      <c r="DC16" s="15">
        <f ca="1">(BV16*DCF!H$46-DCF!H$5*MAX(BV16*DCF!H$46,0)-MAX(BV16-BU16,0)/Inputs!$B$24)*DCF!H$6</f>
        <v>-1411.9505950135488</v>
      </c>
      <c r="DD16" s="15">
        <f ca="1">(BW16*DCF!I$46-DCF!I$5*MAX(BW16*DCF!I$46,0)-MAX(BW16-BV16,0)/Inputs!$B$24)*DCF!I$6</f>
        <v>-2057.003205324861</v>
      </c>
      <c r="DE16" s="15">
        <f ca="1">(BX16*DCF!J$46-DCF!J$5*MAX(BX16*DCF!J$46,0)-MAX(BX16-BW16,0)/Inputs!$B$24)*DCF!J$6</f>
        <v>191.86609919734917</v>
      </c>
      <c r="DF16" s="15">
        <f ca="1">(BY16*DCF!K$46-DCF!K$5*MAX(BY16*DCF!K$46,0)-MAX(BY16-BX16,0)/Inputs!$B$24)*DCF!K$6</f>
        <v>1653.1979375494502</v>
      </c>
      <c r="DG16" s="15">
        <f ca="1">(BZ16*DCF!L$46-DCF!L$5*MAX(BZ16*DCF!L$46,0)-MAX(BZ16-BY16,0)/Inputs!$B$24)*DCF!L$6</f>
        <v>1011.0708248825</v>
      </c>
      <c r="DH16" s="15">
        <f ca="1">(CA16*DCF!M$46-DCF!M$5*MAX(CA16*DCF!M$46,0)-MAX(CA16-BZ16,0)/Inputs!$B$24)*DCF!M$6</f>
        <v>-212.56987099945988</v>
      </c>
      <c r="DI16" s="15">
        <f ca="1">SUM(CB16:CL16)+BE16*DCF!M$10*(1+Inputs!$B$30)*(1-Inputs!$B$33)*(1-Inputs!$B$30/Inputs!$B$31)/(Inputs!$B$29-Inputs!$B$30)*DCF!M$6</f>
        <v>129410.51121096581</v>
      </c>
      <c r="DJ16" s="15">
        <f ca="1">SUM(CM16:CW16)+BP16*DCF!M$28*(1+Inputs!$B$30)*(1-Inputs!$B$33)*(1-Inputs!$B$30/Inputs!$B$31)/(Inputs!$B$29-Inputs!$B$30)*DCF!M$6</f>
        <v>623903.76464157039</v>
      </c>
      <c r="DK16" s="15">
        <f ca="1">SUM(CX16:DH16)+CA16*DCF!M$46*(1+Inputs!$B$30)*(1-Inputs!$B$33)*(1-Inputs!$B$30/Inputs!$B$31)/(Inputs!$B$29-Inputs!$B$30)*DCF!M$6</f>
        <v>100897.39962705089</v>
      </c>
      <c r="DM16" s="15">
        <f ca="1">DI16+DJ16+DK16+Inputs!$B$34+Inputs!$B$36-Inputs!$B$35</f>
        <v>931062.67547958705</v>
      </c>
    </row>
    <row r="17" spans="1:117" x14ac:dyDescent="0.75">
      <c r="A17" s="11">
        <v>4</v>
      </c>
      <c r="C17" s="23">
        <f t="shared" ca="1" si="0"/>
        <v>0.41301398182256377</v>
      </c>
      <c r="D17" s="23">
        <f t="shared" ca="1" si="0"/>
        <v>-0.55967176745017355</v>
      </c>
      <c r="E17" s="23">
        <f t="shared" ca="1" si="0"/>
        <v>1.5800136929180288</v>
      </c>
      <c r="F17" s="23">
        <f t="shared" ca="1" si="0"/>
        <v>-0.11517883902627248</v>
      </c>
      <c r="G17" s="23">
        <f t="shared" ca="1" si="0"/>
        <v>-0.63867363120850307</v>
      </c>
      <c r="H17" s="23">
        <f t="shared" ca="1" si="0"/>
        <v>-0.20189911407195379</v>
      </c>
      <c r="I17" s="23">
        <f t="shared" ca="1" si="0"/>
        <v>0.39326868117222502</v>
      </c>
      <c r="J17" s="23">
        <f t="shared" ca="1" si="0"/>
        <v>0.78568338754225919</v>
      </c>
      <c r="K17" s="23">
        <f t="shared" ca="1" si="0"/>
        <v>-1.1158135646765759</v>
      </c>
      <c r="L17" s="23">
        <f t="shared" ca="1" si="0"/>
        <v>1.6481236355075934</v>
      </c>
      <c r="M17" s="23">
        <f t="shared" ca="1" si="0"/>
        <v>-0.29007070512407906</v>
      </c>
      <c r="N17" s="23">
        <f ca="1">SQRT(Inputs!$B$38)*C17+SQRT(1-Inputs!$B$38)*_xlfn.NORM.S.INV(RAND())</f>
        <v>1.5787236562815274</v>
      </c>
      <c r="O17" s="23">
        <f ca="1">SQRT(Inputs!$B$38)*D17+SQRT(1-Inputs!$B$38)*_xlfn.NORM.S.INV(RAND())</f>
        <v>-1.3413418222411719</v>
      </c>
      <c r="P17" s="23">
        <f ca="1">SQRT(Inputs!$B$38)*E17+SQRT(1-Inputs!$B$38)*_xlfn.NORM.S.INV(RAND())</f>
        <v>1.3978218951342076</v>
      </c>
      <c r="Q17" s="23">
        <f ca="1">SQRT(Inputs!$B$38)*F17+SQRT(1-Inputs!$B$38)*_xlfn.NORM.S.INV(RAND())</f>
        <v>-1.6282646727595947E-2</v>
      </c>
      <c r="R17" s="23">
        <f ca="1">SQRT(Inputs!$B$38)*G17+SQRT(1-Inputs!$B$38)*_xlfn.NORM.S.INV(RAND())</f>
        <v>-1.2524180629796313</v>
      </c>
      <c r="S17" s="23">
        <f ca="1">SQRT(Inputs!$B$38)*H17+SQRT(1-Inputs!$B$38)*_xlfn.NORM.S.INV(RAND())</f>
        <v>0.33109197522200384</v>
      </c>
      <c r="T17" s="23">
        <f ca="1">SQRT(Inputs!$B$38)*I17+SQRT(1-Inputs!$B$38)*_xlfn.NORM.S.INV(RAND())</f>
        <v>0.32491177064491117</v>
      </c>
      <c r="U17" s="23">
        <f ca="1">SQRT(Inputs!$B$38)*J17+SQRT(1-Inputs!$B$38)*_xlfn.NORM.S.INV(RAND())</f>
        <v>-0.27162319914034433</v>
      </c>
      <c r="V17" s="23">
        <f ca="1">SQRT(Inputs!$B$38)*K17+SQRT(1-Inputs!$B$38)*_xlfn.NORM.S.INV(RAND())</f>
        <v>0.11880872093376238</v>
      </c>
      <c r="W17" s="23">
        <f ca="1">SQRT(Inputs!$B$38)*L17+SQRT(1-Inputs!$B$38)*_xlfn.NORM.S.INV(RAND())</f>
        <v>1.4398030821544872</v>
      </c>
      <c r="X17" s="23">
        <f ca="1">SQRT(Inputs!$B$38)*M17+SQRT(1-Inputs!$B$38)*_xlfn.NORM.S.INV(RAND())</f>
        <v>1.399621498098379</v>
      </c>
      <c r="Y17" s="23">
        <f ca="1">SQRT(Inputs!$B$38)*C17+SQRT(1-Inputs!$B$38)*_xlfn.NORM.S.INV(RAND())</f>
        <v>-0.17062015570235003</v>
      </c>
      <c r="Z17" s="23">
        <f ca="1">SQRT(Inputs!$B$38)*D17+SQRT(1-Inputs!$B$38)*_xlfn.NORM.S.INV(RAND())</f>
        <v>1.4549160953310685</v>
      </c>
      <c r="AA17" s="23">
        <f ca="1">SQRT(Inputs!$B$38)*E17+SQRT(1-Inputs!$B$38)*_xlfn.NORM.S.INV(RAND())</f>
        <v>0.62197108245431865</v>
      </c>
      <c r="AB17" s="23">
        <f ca="1">SQRT(Inputs!$B$38)*F17+SQRT(1-Inputs!$B$38)*_xlfn.NORM.S.INV(RAND())</f>
        <v>0.46456648282151441</v>
      </c>
      <c r="AC17" s="23">
        <f ca="1">SQRT(Inputs!$B$38)*G17+SQRT(1-Inputs!$B$38)*_xlfn.NORM.S.INV(RAND())</f>
        <v>-0.58717482282428102</v>
      </c>
      <c r="AD17" s="23">
        <f ca="1">SQRT(Inputs!$B$38)*H17+SQRT(1-Inputs!$B$38)*_xlfn.NORM.S.INV(RAND())</f>
        <v>-1.868943108355053</v>
      </c>
      <c r="AE17" s="23">
        <f ca="1">SQRT(Inputs!$B$38)*I17+SQRT(1-Inputs!$B$38)*_xlfn.NORM.S.INV(RAND())</f>
        <v>0.29135415899674488</v>
      </c>
      <c r="AF17" s="23">
        <f ca="1">SQRT(Inputs!$B$38)*J17+SQRT(1-Inputs!$B$38)*_xlfn.NORM.S.INV(RAND())</f>
        <v>0.17175050180141266</v>
      </c>
      <c r="AG17" s="23">
        <f ca="1">SQRT(Inputs!$B$38)*K17+SQRT(1-Inputs!$B$38)*_xlfn.NORM.S.INV(RAND())</f>
        <v>-0.62530236337828871</v>
      </c>
      <c r="AH17" s="23">
        <f ca="1">SQRT(Inputs!$B$38)*L17+SQRT(1-Inputs!$B$38)*_xlfn.NORM.S.INV(RAND())</f>
        <v>2.2890192443316879</v>
      </c>
      <c r="AI17" s="23">
        <f ca="1">SQRT(Inputs!$B$38)*M17+SQRT(1-Inputs!$B$38)*_xlfn.NORM.S.INV(RAND())</f>
        <v>0.13365146936592312</v>
      </c>
      <c r="AJ17" s="23">
        <f ca="1">SQRT(Inputs!$B$38)*C17+SQRT(1-Inputs!$B$38)*_xlfn.NORM.S.INV(RAND())</f>
        <v>-0.89102352779258409</v>
      </c>
      <c r="AK17" s="23">
        <f ca="1">SQRT(Inputs!$B$38)*D17+SQRT(1-Inputs!$B$38)*_xlfn.NORM.S.INV(RAND())</f>
        <v>-0.83663338354285588</v>
      </c>
      <c r="AL17" s="23">
        <f ca="1">SQRT(Inputs!$B$38)*E17+SQRT(1-Inputs!$B$38)*_xlfn.NORM.S.INV(RAND())</f>
        <v>-5.4922681015722175E-3</v>
      </c>
      <c r="AM17" s="23">
        <f ca="1">SQRT(Inputs!$B$38)*F17+SQRT(1-Inputs!$B$38)*_xlfn.NORM.S.INV(RAND())</f>
        <v>-4.7371208278791696E-2</v>
      </c>
      <c r="AN17" s="23">
        <f ca="1">SQRT(Inputs!$B$38)*G17+SQRT(1-Inputs!$B$38)*_xlfn.NORM.S.INV(RAND())</f>
        <v>-0.1816212958123217</v>
      </c>
      <c r="AO17" s="23">
        <f ca="1">SQRT(Inputs!$B$38)*H17+SQRT(1-Inputs!$B$38)*_xlfn.NORM.S.INV(RAND())</f>
        <v>0.44396285350835529</v>
      </c>
      <c r="AP17" s="23">
        <f ca="1">SQRT(Inputs!$B$38)*I17+SQRT(1-Inputs!$B$38)*_xlfn.NORM.S.INV(RAND())</f>
        <v>9.0883299398956077E-2</v>
      </c>
      <c r="AQ17" s="23">
        <f ca="1">SQRT(Inputs!$B$38)*J17+SQRT(1-Inputs!$B$38)*_xlfn.NORM.S.INV(RAND())</f>
        <v>-0.7036018876731569</v>
      </c>
      <c r="AR17" s="23">
        <f ca="1">SQRT(Inputs!$B$38)*K17+SQRT(1-Inputs!$B$38)*_xlfn.NORM.S.INV(RAND())</f>
        <v>0.73594303537536909</v>
      </c>
      <c r="AS17" s="23">
        <f ca="1">SQRT(Inputs!$B$38)*L17+SQRT(1-Inputs!$B$38)*_xlfn.NORM.S.INV(RAND())</f>
        <v>0.67110773738391194</v>
      </c>
      <c r="AT17" s="23">
        <f ca="1">SQRT(Inputs!$B$38)*M17+SQRT(1-Inputs!$B$38)*_xlfn.NORM.S.INV(RAND())</f>
        <v>-0.29568567831526049</v>
      </c>
      <c r="AU17" s="15">
        <f ca="1">Inputs!$B$6*EXP($B$8-0.5*C$5^2+C$5*N17)</f>
        <v>6407.1207593291483</v>
      </c>
      <c r="AV17" s="15">
        <f t="shared" ca="1" si="1"/>
        <v>6403.0388334577965</v>
      </c>
      <c r="AW17" s="15">
        <f t="shared" ca="1" si="2"/>
        <v>9427.2851676744049</v>
      </c>
      <c r="AX17" s="15">
        <f t="shared" ca="1" si="3"/>
        <v>11486.378977149883</v>
      </c>
      <c r="AY17" s="15">
        <f t="shared" ca="1" si="4"/>
        <v>12127.394974267228</v>
      </c>
      <c r="AZ17" s="15">
        <f t="shared" ca="1" si="5"/>
        <v>15382.885207431907</v>
      </c>
      <c r="BA17" s="15">
        <f t="shared" ca="1" si="6"/>
        <v>19475.86427682708</v>
      </c>
      <c r="BB17" s="15">
        <f t="shared" ca="1" si="7"/>
        <v>23204.245084533548</v>
      </c>
      <c r="BC17" s="15">
        <f t="shared" ca="1" si="8"/>
        <v>28747.10049143666</v>
      </c>
      <c r="BD17" s="15">
        <f t="shared" ca="1" si="9"/>
        <v>40294.887451360089</v>
      </c>
      <c r="BE17" s="15">
        <f t="shared" ca="1" si="10"/>
        <v>56089.399746679199</v>
      </c>
      <c r="BF17" s="15">
        <f ca="1">Inputs!$B$13*EXP($B$9-0.5*C$6^2+C$6*Y17)</f>
        <v>13371.009597067423</v>
      </c>
      <c r="BG17" s="15">
        <f t="shared" ca="1" si="11"/>
        <v>21187.794895739669</v>
      </c>
      <c r="BH17" s="15">
        <f t="shared" ca="1" si="12"/>
        <v>28700.718047239498</v>
      </c>
      <c r="BI17" s="15">
        <f t="shared" ca="1" si="13"/>
        <v>37738.28287905761</v>
      </c>
      <c r="BJ17" s="15">
        <f t="shared" ca="1" si="14"/>
        <v>42510.032922260201</v>
      </c>
      <c r="BK17" s="15">
        <f t="shared" ca="1" si="15"/>
        <v>40452.206721373062</v>
      </c>
      <c r="BL17" s="15">
        <f t="shared" ca="1" si="16"/>
        <v>51602.696766798363</v>
      </c>
      <c r="BM17" s="15">
        <f t="shared" ca="1" si="17"/>
        <v>64798.762714002645</v>
      </c>
      <c r="BN17" s="15">
        <f t="shared" ca="1" si="18"/>
        <v>73940.832525937891</v>
      </c>
      <c r="BO17" s="15">
        <f t="shared" ca="1" si="19"/>
        <v>118709.35625507255</v>
      </c>
      <c r="BP17" s="15">
        <f t="shared" ca="1" si="20"/>
        <v>148338.22725989824</v>
      </c>
      <c r="BQ17" s="15">
        <f ca="1">Inputs!$B$20*EXP($B$10-0.5*C$7^2+C$7*AJ17)</f>
        <v>3127.2148575164961</v>
      </c>
      <c r="BR17" s="15">
        <f t="shared" ca="1" si="21"/>
        <v>3253.1581582356266</v>
      </c>
      <c r="BS17" s="15">
        <f t="shared" ca="1" si="22"/>
        <v>4447.8292360561882</v>
      </c>
      <c r="BT17" s="15">
        <f t="shared" ca="1" si="23"/>
        <v>6056.8515438670365</v>
      </c>
      <c r="BU17" s="15">
        <f t="shared" ca="1" si="24"/>
        <v>8033.1648776392694</v>
      </c>
      <c r="BV17" s="15">
        <f t="shared" ca="1" si="25"/>
        <v>12352.186622938139</v>
      </c>
      <c r="BW17" s="15">
        <f t="shared" ca="1" si="26"/>
        <v>17571.545012236733</v>
      </c>
      <c r="BX17" s="15">
        <f t="shared" ca="1" si="27"/>
        <v>21343.387423538323</v>
      </c>
      <c r="BY17" s="15">
        <f t="shared" ca="1" si="28"/>
        <v>34427.426944016217</v>
      </c>
      <c r="BZ17" s="15">
        <f t="shared" ca="1" si="29"/>
        <v>54649.411972306225</v>
      </c>
      <c r="CA17" s="15">
        <f t="shared" ca="1" si="30"/>
        <v>72836.42265241257</v>
      </c>
      <c r="CB17" s="15">
        <f ca="1">(AU17*DCF!C$10-DCF!C$5*MAX(AU17*DCF!C$10,0)-MAX(AU17-Inputs!$B$6,0)/Inputs!$B$10)*DCF!C$6</f>
        <v>1032.772042105827</v>
      </c>
      <c r="CC17" s="15">
        <f ca="1">(AV17*DCF!D$10-DCF!D$5*MAX(AV17*DCF!D$10,0)-MAX(AV17-AU17,0)/Inputs!$B$10)*DCF!D$6</f>
        <v>1560.697336491156</v>
      </c>
      <c r="CD17" s="15">
        <f ca="1">(AW17*DCF!E$10-DCF!E$5*MAX(AW17*DCF!E$10,0)-MAX(AW17-AV17,0)/Inputs!$B$10)*DCF!E$6</f>
        <v>1495.4245618873547</v>
      </c>
      <c r="CE17" s="15">
        <f ca="1">(AX17*DCF!F$10-DCF!F$5*MAX(AX17*DCF!F$10,0)-MAX(AX17-AW17,0)/Inputs!$B$10)*DCF!F$6</f>
        <v>2079.0118542332302</v>
      </c>
      <c r="CF17" s="15">
        <f ca="1">(AY17*DCF!G$10-DCF!G$5*MAX(AY17*DCF!G$10,0)-MAX(AY17-AX17,0)/Inputs!$B$10)*DCF!G$6</f>
        <v>2375.5122707010792</v>
      </c>
      <c r="CG17" s="15">
        <f ca="1">(AZ17*DCF!H$10-DCF!H$5*MAX(AZ17*DCF!H$10,0)-MAX(AZ17-AY17,0)/Inputs!$B$10)*DCF!H$6</f>
        <v>2408.5275436107581</v>
      </c>
      <c r="CH17" s="15">
        <f ca="1">(BA17*DCF!I$10-DCF!I$5*MAX(BA17*DCF!I$10,0)-MAX(BA17-AZ17,0)/Inputs!$B$10)*DCF!I$6</f>
        <v>2886.1379492775495</v>
      </c>
      <c r="CI17" s="15">
        <f ca="1">(BB17*DCF!J$10-DCF!J$5*MAX(BB17*DCF!J$10,0)-MAX(BB17-BA17,0)/Inputs!$B$10)*DCF!J$6</f>
        <v>3416.9276252571258</v>
      </c>
      <c r="CJ17" s="15">
        <f ca="1">(BC17*DCF!K$10-DCF!K$5*MAX(BC17*DCF!K$10,0)-MAX(BC17-BB17,0)/Inputs!$B$10)*DCF!K$6</f>
        <v>3851.9061188276128</v>
      </c>
      <c r="CK17" s="15">
        <f ca="1">(BD17*DCF!L$10-DCF!L$5*MAX(BD17*DCF!L$10,0)-MAX(BD17-BC17,0)/Inputs!$B$10)*DCF!L$6</f>
        <v>4583.9194450373443</v>
      </c>
      <c r="CL17" s="15">
        <f ca="1">(BE17*DCF!M$10-DCF!M$5*MAX(BE17*DCF!M$10,0)-MAX(BE17-BD17,0)/Inputs!$B$10)*DCF!M$6</f>
        <v>6028.1165105902055</v>
      </c>
      <c r="CM17" s="15">
        <f ca="1">(BF17*DCF!C$28-DCF!C$5*MAX(BF17*DCF!C$28,0)-MAX(BF17-Inputs!$B$13,0)/Inputs!$B$17)*DCF!C$6</f>
        <v>3622.5436095011205</v>
      </c>
      <c r="CN17" s="15">
        <f ca="1">(BG17*DCF!D$28-DCF!D$5*MAX(BG17*DCF!D$28,0)-MAX(BG17-BF17,0)/Inputs!$B$17)*DCF!D$6</f>
        <v>4572.6155672119212</v>
      </c>
      <c r="CO17" s="15">
        <f ca="1">(BH17*DCF!E$28-DCF!E$5*MAX(BH17*DCF!E$28,0)-MAX(BH17-BG17,0)/Inputs!$B$17)*DCF!E$6</f>
        <v>6647.8606692817639</v>
      </c>
      <c r="CP17" s="15">
        <f ca="1">(BI17*DCF!F$28-DCF!F$5*MAX(BI17*DCF!F$28,0)-MAX(BI17-BH17,0)/Inputs!$B$17)*DCF!F$6</f>
        <v>8599.5182155030107</v>
      </c>
      <c r="CQ17" s="15">
        <f ca="1">(BJ17*DCF!G$28-DCF!G$5*MAX(BJ17*DCF!G$28,0)-MAX(BJ17-BI17,0)/Inputs!$B$17)*DCF!G$6</f>
        <v>10226.989346238748</v>
      </c>
      <c r="CR17" s="15">
        <f ca="1">(BK17*DCF!H$28-DCF!H$5*MAX(BK17*DCF!H$28,0)-MAX(BK17-BJ17,0)/Inputs!$B$17)*DCF!H$6</f>
        <v>10004.277020396847</v>
      </c>
      <c r="CS17" s="15">
        <f ca="1">(BL17*DCF!I$28-DCF!I$5*MAX(BL17*DCF!I$28,0)-MAX(BL17-BK17,0)/Inputs!$B$17)*DCF!I$6</f>
        <v>10534.093702525097</v>
      </c>
      <c r="CT17" s="15">
        <f ca="1">(BM17*DCF!J$28-DCF!J$5*MAX(BM17*DCF!J$28,0)-MAX(BM17-BL17,0)/Inputs!$B$17)*DCF!J$6</f>
        <v>12705.812898617736</v>
      </c>
      <c r="CU17" s="15">
        <f ca="1">(BN17*DCF!K$28-DCF!K$5*MAX(BN17*DCF!K$28,0)-MAX(BN17-BM17,0)/Inputs!$B$17)*DCF!K$6</f>
        <v>14495.282283254428</v>
      </c>
      <c r="CV17" s="15">
        <f ca="1">(BO17*DCF!L$28-DCF!L$5*MAX(BO17*DCF!L$28,0)-MAX(BO17-BN17,0)/Inputs!$B$17)*DCF!L$6</f>
        <v>18619.375156448819</v>
      </c>
      <c r="CW17" s="15">
        <f ca="1">(BP17*DCF!M$28-DCF!M$5*MAX(BP17*DCF!M$28,0)-MAX(BP17-BO17,0)/Inputs!$B$17)*DCF!M$6</f>
        <v>24812.873736188008</v>
      </c>
      <c r="CX17" s="15">
        <f ca="1">(BQ17*DCF!C$46-DCF!C$5*MAX(BQ17*DCF!C$46,0)-MAX(BQ17-Inputs!$B$20,0)/Inputs!$B$24)*DCF!C$6</f>
        <v>-722.22052136639627</v>
      </c>
      <c r="CY17" s="15">
        <f ca="1">(BR17*DCF!D$46-DCF!D$5*MAX(BR17*DCF!D$46,0)-MAX(BR17-BQ17,0)/Inputs!$B$24)*DCF!D$6</f>
        <v>-608.97719397442245</v>
      </c>
      <c r="CZ17" s="15">
        <f ca="1">(BS17*DCF!E$46-DCF!E$5*MAX(BS17*DCF!E$46,0)-MAX(BS17-BR17,0)/Inputs!$B$24)*DCF!E$6</f>
        <v>-996.8700015176546</v>
      </c>
      <c r="DA17" s="15">
        <f ca="1">(BT17*DCF!F$46-DCF!F$5*MAX(BT17*DCF!F$46,0)-MAX(BT17-BS17,0)/Inputs!$B$24)*DCF!F$6</f>
        <v>-1026.9941111102723</v>
      </c>
      <c r="DB17" s="15">
        <f ca="1">(BU17*DCF!G$46-DCF!G$5*MAX(BU17*DCF!G$46,0)-MAX(BU17-BT17,0)/Inputs!$B$24)*DCF!G$6</f>
        <v>-935.01255318522897</v>
      </c>
      <c r="DC17" s="15">
        <f ca="1">(BV17*DCF!H$46-DCF!H$5*MAX(BV17*DCF!H$46,0)-MAX(BV17-BU17,0)/Inputs!$B$24)*DCF!H$6</f>
        <v>-1342.1095442663361</v>
      </c>
      <c r="DD17" s="15">
        <f ca="1">(BW17*DCF!I$46-DCF!I$5*MAX(BW17*DCF!I$46,0)-MAX(BW17-BV17,0)/Inputs!$B$24)*DCF!I$6</f>
        <v>-1092.4542375490919</v>
      </c>
      <c r="DE17" s="15">
        <f ca="1">(BX17*DCF!J$46-DCF!J$5*MAX(BX17*DCF!J$46,0)-MAX(BX17-BW17,0)/Inputs!$B$24)*DCF!J$6</f>
        <v>-104.93492074605825</v>
      </c>
      <c r="DF17" s="15">
        <f ca="1">(BY17*DCF!K$46-DCF!K$5*MAX(BY17*DCF!K$46,0)-MAX(BY17-BX17,0)/Inputs!$B$24)*DCF!K$6</f>
        <v>-1238.6317336834115</v>
      </c>
      <c r="DG17" s="15">
        <f ca="1">(BZ17*DCF!L$46-DCF!L$5*MAX(BZ17*DCF!L$46,0)-MAX(BZ17-BY17,0)/Inputs!$B$24)*DCF!L$6</f>
        <v>-798.64115557319451</v>
      </c>
      <c r="DH17" s="15">
        <f ca="1">(CA17*DCF!M$46-DCF!M$5*MAX(CA17*DCF!M$46,0)-MAX(CA17-BZ17,0)/Inputs!$B$24)*DCF!M$6</f>
        <v>1907.9822979560477</v>
      </c>
      <c r="DI17" s="15">
        <f ca="1">SUM(CB17:CL17)+BE17*DCF!M$10*(1+Inputs!$B$30)*(1-Inputs!$B$33)*(1-Inputs!$B$30/Inputs!$B$31)/(Inputs!$B$29-Inputs!$B$30)*DCF!M$6</f>
        <v>187816.49445855414</v>
      </c>
      <c r="DJ17" s="15">
        <f ca="1">SUM(CM17:CW17)+BP17*DCF!M$28*(1+Inputs!$B$30)*(1-Inputs!$B$33)*(1-Inputs!$B$30/Inputs!$B$31)/(Inputs!$B$29-Inputs!$B$30)*DCF!M$6</f>
        <v>675277.5729175423</v>
      </c>
      <c r="DK17" s="15">
        <f ca="1">SUM(CX17:DH17)+CA17*DCF!M$46*(1+Inputs!$B$30)*(1-Inputs!$B$33)*(1-Inputs!$B$30/Inputs!$B$31)/(Inputs!$B$29-Inputs!$B$30)*DCF!M$6</f>
        <v>105654.87377145208</v>
      </c>
      <c r="DM17" s="15">
        <f ca="1">DI17+DJ17+DK17+Inputs!$B$34+Inputs!$B$36-Inputs!$B$35</f>
        <v>1045599.9411475486</v>
      </c>
    </row>
    <row r="18" spans="1:117" x14ac:dyDescent="0.75">
      <c r="A18" s="11">
        <v>5</v>
      </c>
      <c r="C18" s="23">
        <f t="shared" ca="1" si="0"/>
        <v>-0.70150426996767279</v>
      </c>
      <c r="D18" s="23">
        <f t="shared" ca="1" si="0"/>
        <v>0.69997669025999631</v>
      </c>
      <c r="E18" s="23">
        <f t="shared" ca="1" si="0"/>
        <v>1.3947685305834261</v>
      </c>
      <c r="F18" s="23">
        <f t="shared" ca="1" si="0"/>
        <v>-1.2696079717712896</v>
      </c>
      <c r="G18" s="23">
        <f t="shared" ca="1" si="0"/>
        <v>-9.2551847730085277E-2</v>
      </c>
      <c r="H18" s="23">
        <f t="shared" ca="1" si="0"/>
        <v>0.57794869977376195</v>
      </c>
      <c r="I18" s="23">
        <f t="shared" ca="1" si="0"/>
        <v>0.6301359666255123</v>
      </c>
      <c r="J18" s="23">
        <f t="shared" ca="1" si="0"/>
        <v>0.76294753396406645</v>
      </c>
      <c r="K18" s="23">
        <f t="shared" ca="1" si="0"/>
        <v>-2.5156581948882279</v>
      </c>
      <c r="L18" s="23">
        <f t="shared" ca="1" si="0"/>
        <v>-0.50121267987713325</v>
      </c>
      <c r="M18" s="23">
        <f t="shared" ca="1" si="0"/>
        <v>-0.6003027876318856</v>
      </c>
      <c r="N18" s="23">
        <f ca="1">SQRT(Inputs!$B$38)*C18+SQRT(1-Inputs!$B$38)*_xlfn.NORM.S.INV(RAND())</f>
        <v>-0.60787491839891161</v>
      </c>
      <c r="O18" s="23">
        <f ca="1">SQRT(Inputs!$B$38)*D18+SQRT(1-Inputs!$B$38)*_xlfn.NORM.S.INV(RAND())</f>
        <v>-0.66978429083221103</v>
      </c>
      <c r="P18" s="23">
        <f ca="1">SQRT(Inputs!$B$38)*E18+SQRT(1-Inputs!$B$38)*_xlfn.NORM.S.INV(RAND())</f>
        <v>0.34412592572758471</v>
      </c>
      <c r="Q18" s="23">
        <f ca="1">SQRT(Inputs!$B$38)*F18+SQRT(1-Inputs!$B$38)*_xlfn.NORM.S.INV(RAND())</f>
        <v>-0.3994420448273312</v>
      </c>
      <c r="R18" s="23">
        <f ca="1">SQRT(Inputs!$B$38)*G18+SQRT(1-Inputs!$B$38)*_xlfn.NORM.S.INV(RAND())</f>
        <v>-0.62237505614650579</v>
      </c>
      <c r="S18" s="23">
        <f ca="1">SQRT(Inputs!$B$38)*H18+SQRT(1-Inputs!$B$38)*_xlfn.NORM.S.INV(RAND())</f>
        <v>-4.0286844479320183E-2</v>
      </c>
      <c r="T18" s="23">
        <f ca="1">SQRT(Inputs!$B$38)*I18+SQRT(1-Inputs!$B$38)*_xlfn.NORM.S.INV(RAND())</f>
        <v>1.7747667889639571</v>
      </c>
      <c r="U18" s="23">
        <f ca="1">SQRT(Inputs!$B$38)*J18+SQRT(1-Inputs!$B$38)*_xlfn.NORM.S.INV(RAND())</f>
        <v>1.1910796919102142</v>
      </c>
      <c r="V18" s="23">
        <f ca="1">SQRT(Inputs!$B$38)*K18+SQRT(1-Inputs!$B$38)*_xlfn.NORM.S.INV(RAND())</f>
        <v>-0.92545009078607832</v>
      </c>
      <c r="W18" s="23">
        <f ca="1">SQRT(Inputs!$B$38)*L18+SQRT(1-Inputs!$B$38)*_xlfn.NORM.S.INV(RAND())</f>
        <v>-1.5724831194421045</v>
      </c>
      <c r="X18" s="23">
        <f ca="1">SQRT(Inputs!$B$38)*M18+SQRT(1-Inputs!$B$38)*_xlfn.NORM.S.INV(RAND())</f>
        <v>-0.28113552997758506</v>
      </c>
      <c r="Y18" s="23">
        <f ca="1">SQRT(Inputs!$B$38)*C18+SQRT(1-Inputs!$B$38)*_xlfn.NORM.S.INV(RAND())</f>
        <v>-0.6730857260997356</v>
      </c>
      <c r="Z18" s="23">
        <f ca="1">SQRT(Inputs!$B$38)*D18+SQRT(1-Inputs!$B$38)*_xlfn.NORM.S.INV(RAND())</f>
        <v>0.18204160869699038</v>
      </c>
      <c r="AA18" s="23">
        <f ca="1">SQRT(Inputs!$B$38)*E18+SQRT(1-Inputs!$B$38)*_xlfn.NORM.S.INV(RAND())</f>
        <v>2.6821663799789826</v>
      </c>
      <c r="AB18" s="23">
        <f ca="1">SQRT(Inputs!$B$38)*F18+SQRT(1-Inputs!$B$38)*_xlfn.NORM.S.INV(RAND())</f>
        <v>0.57384409161273264</v>
      </c>
      <c r="AC18" s="23">
        <f ca="1">SQRT(Inputs!$B$38)*G18+SQRT(1-Inputs!$B$38)*_xlfn.NORM.S.INV(RAND())</f>
        <v>-1.3646484980668644E-2</v>
      </c>
      <c r="AD18" s="23">
        <f ca="1">SQRT(Inputs!$B$38)*H18+SQRT(1-Inputs!$B$38)*_xlfn.NORM.S.INV(RAND())</f>
        <v>1.5356598717312133</v>
      </c>
      <c r="AE18" s="23">
        <f ca="1">SQRT(Inputs!$B$38)*I18+SQRT(1-Inputs!$B$38)*_xlfn.NORM.S.INV(RAND())</f>
        <v>0.40191944488755743</v>
      </c>
      <c r="AF18" s="23">
        <f ca="1">SQRT(Inputs!$B$38)*J18+SQRT(1-Inputs!$B$38)*_xlfn.NORM.S.INV(RAND())</f>
        <v>0.39396948919628283</v>
      </c>
      <c r="AG18" s="23">
        <f ca="1">SQRT(Inputs!$B$38)*K18+SQRT(1-Inputs!$B$38)*_xlfn.NORM.S.INV(RAND())</f>
        <v>-1.5526215378285768</v>
      </c>
      <c r="AH18" s="23">
        <f ca="1">SQRT(Inputs!$B$38)*L18+SQRT(1-Inputs!$B$38)*_xlfn.NORM.S.INV(RAND())</f>
        <v>-1.5166874795053522</v>
      </c>
      <c r="AI18" s="23">
        <f ca="1">SQRT(Inputs!$B$38)*M18+SQRT(1-Inputs!$B$38)*_xlfn.NORM.S.INV(RAND())</f>
        <v>-0.51709554444791317</v>
      </c>
      <c r="AJ18" s="23">
        <f ca="1">SQRT(Inputs!$B$38)*C18+SQRT(1-Inputs!$B$38)*_xlfn.NORM.S.INV(RAND())</f>
        <v>-0.56755024066005766</v>
      </c>
      <c r="AK18" s="23">
        <f ca="1">SQRT(Inputs!$B$38)*D18+SQRT(1-Inputs!$B$38)*_xlfn.NORM.S.INV(RAND())</f>
        <v>1.4216280898891589</v>
      </c>
      <c r="AL18" s="23">
        <f ca="1">SQRT(Inputs!$B$38)*E18+SQRT(1-Inputs!$B$38)*_xlfn.NORM.S.INV(RAND())</f>
        <v>-0.33362601386201418</v>
      </c>
      <c r="AM18" s="23">
        <f ca="1">SQRT(Inputs!$B$38)*F18+SQRT(1-Inputs!$B$38)*_xlfn.NORM.S.INV(RAND())</f>
        <v>-1.081954683796774</v>
      </c>
      <c r="AN18" s="23">
        <f ca="1">SQRT(Inputs!$B$38)*G18+SQRT(1-Inputs!$B$38)*_xlfn.NORM.S.INV(RAND())</f>
        <v>-0.26722997851855279</v>
      </c>
      <c r="AO18" s="23">
        <f ca="1">SQRT(Inputs!$B$38)*H18+SQRT(1-Inputs!$B$38)*_xlfn.NORM.S.INV(RAND())</f>
        <v>0.49465875489934485</v>
      </c>
      <c r="AP18" s="23">
        <f ca="1">SQRT(Inputs!$B$38)*I18+SQRT(1-Inputs!$B$38)*_xlfn.NORM.S.INV(RAND())</f>
        <v>0.46131757722666655</v>
      </c>
      <c r="AQ18" s="23">
        <f ca="1">SQRT(Inputs!$B$38)*J18+SQRT(1-Inputs!$B$38)*_xlfn.NORM.S.INV(RAND())</f>
        <v>-0.50830989058426002</v>
      </c>
      <c r="AR18" s="23">
        <f ca="1">SQRT(Inputs!$B$38)*K18+SQRT(1-Inputs!$B$38)*_xlfn.NORM.S.INV(RAND())</f>
        <v>-0.82604412176182873</v>
      </c>
      <c r="AS18" s="23">
        <f ca="1">SQRT(Inputs!$B$38)*L18+SQRT(1-Inputs!$B$38)*_xlfn.NORM.S.INV(RAND())</f>
        <v>-1.043508097467531</v>
      </c>
      <c r="AT18" s="23">
        <f ca="1">SQRT(Inputs!$B$38)*M18+SQRT(1-Inputs!$B$38)*_xlfn.NORM.S.INV(RAND())</f>
        <v>0.44685638281626922</v>
      </c>
      <c r="AU18" s="15">
        <f ca="1">Inputs!$B$6*EXP($B$8-0.5*C$5^2+C$5*N18)</f>
        <v>4497.2160724313562</v>
      </c>
      <c r="AV18" s="15">
        <f t="shared" ca="1" si="1"/>
        <v>4960.773666417721</v>
      </c>
      <c r="AW18" s="15">
        <f t="shared" ca="1" si="2"/>
        <v>6336.1633657337079</v>
      </c>
      <c r="AX18" s="15">
        <f t="shared" ca="1" si="3"/>
        <v>7359.249512022644</v>
      </c>
      <c r="AY18" s="15">
        <f t="shared" ca="1" si="4"/>
        <v>8363.2276147680041</v>
      </c>
      <c r="AZ18" s="15">
        <f t="shared" ca="1" si="5"/>
        <v>10183.176649367571</v>
      </c>
      <c r="BA18" s="15">
        <f t="shared" ca="1" si="6"/>
        <v>15005.230268027339</v>
      </c>
      <c r="BB18" s="15">
        <f t="shared" ca="1" si="7"/>
        <v>20699.422231507433</v>
      </c>
      <c r="BC18" s="15">
        <f t="shared" ca="1" si="8"/>
        <v>23184.994284672342</v>
      </c>
      <c r="BD18" s="15">
        <f t="shared" ca="1" si="9"/>
        <v>24518.874373443152</v>
      </c>
      <c r="BE18" s="15">
        <f t="shared" ca="1" si="10"/>
        <v>29285.179407542444</v>
      </c>
      <c r="BF18" s="15">
        <f ca="1">Inputs!$B$13*EXP($B$9-0.5*C$6^2+C$6*Y18)</f>
        <v>12103.277232154882</v>
      </c>
      <c r="BG18" s="15">
        <f t="shared" ca="1" si="11"/>
        <v>15243.256702282684</v>
      </c>
      <c r="BH18" s="15">
        <f t="shared" ca="1" si="12"/>
        <v>29059.129077215453</v>
      </c>
      <c r="BI18" s="15">
        <f t="shared" ca="1" si="13"/>
        <v>38857.672156192988</v>
      </c>
      <c r="BJ18" s="15">
        <f t="shared" ca="1" si="14"/>
        <v>47543.361264422667</v>
      </c>
      <c r="BK18" s="15">
        <f t="shared" ca="1" si="15"/>
        <v>71918.759826525158</v>
      </c>
      <c r="BL18" s="15">
        <f t="shared" ca="1" si="16"/>
        <v>93066.865641535522</v>
      </c>
      <c r="BM18" s="15">
        <f t="shared" ca="1" si="17"/>
        <v>120137.45227856151</v>
      </c>
      <c r="BN18" s="15">
        <f t="shared" ca="1" si="18"/>
        <v>122668.93359473257</v>
      </c>
      <c r="BO18" s="15">
        <f t="shared" ca="1" si="19"/>
        <v>126535.86654001543</v>
      </c>
      <c r="BP18" s="15">
        <f t="shared" ca="1" si="20"/>
        <v>146879.91998855016</v>
      </c>
      <c r="BQ18" s="15">
        <f ca="1">Inputs!$B$20*EXP($B$10-0.5*C$7^2+C$7*AJ18)</f>
        <v>3507.3934739844753</v>
      </c>
      <c r="BR18" s="15">
        <f t="shared" ca="1" si="21"/>
        <v>7474.784917534379</v>
      </c>
      <c r="BS18" s="15">
        <f t="shared" ca="1" si="22"/>
        <v>9300.6498912006537</v>
      </c>
      <c r="BT18" s="15">
        <f t="shared" ca="1" si="23"/>
        <v>9654.7848287810739</v>
      </c>
      <c r="BU18" s="15">
        <f t="shared" ca="1" si="24"/>
        <v>12542.556384184343</v>
      </c>
      <c r="BV18" s="15">
        <f t="shared" ca="1" si="25"/>
        <v>19507.589713313548</v>
      </c>
      <c r="BW18" s="15">
        <f t="shared" ca="1" si="26"/>
        <v>30013.685793865228</v>
      </c>
      <c r="BX18" s="15">
        <f t="shared" ca="1" si="27"/>
        <v>37911.920967123668</v>
      </c>
      <c r="BY18" s="15">
        <f t="shared" ca="1" si="28"/>
        <v>45355.453085366469</v>
      </c>
      <c r="BZ18" s="15">
        <f t="shared" ca="1" si="29"/>
        <v>52531.392680866389</v>
      </c>
      <c r="CA18" s="15">
        <f t="shared" ca="1" si="30"/>
        <v>79889.061726283966</v>
      </c>
      <c r="CB18" s="15">
        <f ca="1">(AU18*DCF!C$10-DCF!C$5*MAX(AU18*DCF!C$10,0)-MAX(AU18-Inputs!$B$6,0)/Inputs!$B$10)*DCF!C$6</f>
        <v>1046.3900029463912</v>
      </c>
      <c r="CC18" s="15">
        <f ca="1">(AV18*DCF!D$10-DCF!D$5*MAX(AV18*DCF!D$10,0)-MAX(AV18-AU18,0)/Inputs!$B$10)*DCF!D$6</f>
        <v>1096.1285859214292</v>
      </c>
      <c r="CD18" s="15">
        <f ca="1">(AW18*DCF!E$10-DCF!E$5*MAX(AW18*DCF!E$10,0)-MAX(AW18-AV18,0)/Inputs!$B$10)*DCF!E$6</f>
        <v>1153.1245404356118</v>
      </c>
      <c r="CE18" s="15">
        <f ca="1">(AX18*DCF!F$10-DCF!F$5*MAX(AX18*DCF!F$10,0)-MAX(AX18-AW18,0)/Inputs!$B$10)*DCF!F$6</f>
        <v>1393.6335783996979</v>
      </c>
      <c r="CF18" s="15">
        <f ca="1">(AY18*DCF!G$10-DCF!G$5*MAX(AY18*DCF!G$10,0)-MAX(AY18-AX18,0)/Inputs!$B$10)*DCF!G$6</f>
        <v>1530.1762090993143</v>
      </c>
      <c r="CG18" s="15">
        <f ca="1">(AZ18*DCF!H$10-DCF!H$5*MAX(AZ18*DCF!H$10,0)-MAX(AZ18-AY18,0)/Inputs!$B$10)*DCF!H$6</f>
        <v>1653.9064726896672</v>
      </c>
      <c r="CH18" s="15">
        <f ca="1">(BA18*DCF!I$10-DCF!I$5*MAX(BA18*DCF!I$10,0)-MAX(BA18-AZ18,0)/Inputs!$B$10)*DCF!I$6</f>
        <v>1949.92243455474</v>
      </c>
      <c r="CI18" s="15">
        <f ca="1">(BB18*DCF!J$10-DCF!J$5*MAX(BB18*DCF!J$10,0)-MAX(BB18-BA18,0)/Inputs!$B$10)*DCF!J$6</f>
        <v>2689.2079249864923</v>
      </c>
      <c r="CJ18" s="15">
        <f ca="1">(BC18*DCF!K$10-DCF!K$5*MAX(BC18*DCF!K$10,0)-MAX(BC18-BB18,0)/Inputs!$B$10)*DCF!K$6</f>
        <v>3384.4694765985018</v>
      </c>
      <c r="CK18" s="15">
        <f ca="1">(BD18*DCF!L$10-DCF!L$5*MAX(BD18*DCF!L$10,0)-MAX(BD18-BC18,0)/Inputs!$B$10)*DCF!L$6</f>
        <v>3525.4202127509461</v>
      </c>
      <c r="CL18" s="15">
        <f ca="1">(BE18*DCF!M$10-DCF!M$5*MAX(BE18*DCF!M$10,0)-MAX(BE18-BD18,0)/Inputs!$B$10)*DCF!M$6</f>
        <v>3563.1315264277691</v>
      </c>
      <c r="CM18" s="15">
        <f ca="1">(BF18*DCF!C$28-DCF!C$5*MAX(BF18*DCF!C$28,0)-MAX(BF18-Inputs!$B$13,0)/Inputs!$B$17)*DCF!C$6</f>
        <v>3528.4188428431744</v>
      </c>
      <c r="CN18" s="15">
        <f ca="1">(BG18*DCF!D$28-DCF!D$5*MAX(BG18*DCF!D$28,0)-MAX(BG18-BF18,0)/Inputs!$B$17)*DCF!D$6</f>
        <v>3819.5890785506099</v>
      </c>
      <c r="CO18" s="15">
        <f ca="1">(BH18*DCF!E$28-DCF!E$5*MAX(BH18*DCF!E$28,0)-MAX(BH18-BG18,0)/Inputs!$B$17)*DCF!E$6</f>
        <v>5507.1445217818618</v>
      </c>
      <c r="CP18" s="15">
        <f ca="1">(BI18*DCF!F$28-DCF!F$5*MAX(BI18*DCF!F$28,0)-MAX(BI18-BH18,0)/Inputs!$B$17)*DCF!F$6</f>
        <v>8764.8548004921413</v>
      </c>
      <c r="CQ18" s="15">
        <f ca="1">(BJ18*DCF!G$28-DCF!G$5*MAX(BJ18*DCF!G$28,0)-MAX(BJ18-BI18,0)/Inputs!$B$17)*DCF!G$6</f>
        <v>10874.638686624192</v>
      </c>
      <c r="CR18" s="15">
        <f ca="1">(BK18*DCF!H$28-DCF!H$5*MAX(BK18*DCF!H$28,0)-MAX(BK18-BJ18,0)/Inputs!$B$17)*DCF!H$6</f>
        <v>13999.049888914098</v>
      </c>
      <c r="CS18" s="15">
        <f ca="1">(BL18*DCF!I$28-DCF!I$5*MAX(BL18*DCF!I$28,0)-MAX(BL18-BK18,0)/Inputs!$B$17)*DCF!I$6</f>
        <v>18849.554582042045</v>
      </c>
      <c r="CT18" s="15">
        <f ca="1">(BM18*DCF!J$28-DCF!J$5*MAX(BM18*DCF!J$28,0)-MAX(BM18-BL18,0)/Inputs!$B$17)*DCF!J$6</f>
        <v>23211.286586806928</v>
      </c>
      <c r="CU18" s="15">
        <f ca="1">(BN18*DCF!K$28-DCF!K$5*MAX(BN18*DCF!K$28,0)-MAX(BN18-BM18,0)/Inputs!$B$17)*DCF!K$6</f>
        <v>25595.549242819074</v>
      </c>
      <c r="CV18" s="15">
        <f ca="1">(BO18*DCF!L$28-DCF!L$5*MAX(BO18*DCF!L$28,0)-MAX(BO18-BN18,0)/Inputs!$B$17)*DCF!L$6</f>
        <v>24809.01143575698</v>
      </c>
      <c r="CW18" s="15">
        <f ca="1">(BP18*DCF!M$28-DCF!M$5*MAX(BP18*DCF!M$28,0)-MAX(BP18-BO18,0)/Inputs!$B$17)*DCF!M$6</f>
        <v>25509.016710567728</v>
      </c>
      <c r="CX18" s="15">
        <f ca="1">(BQ18*DCF!C$46-DCF!C$5*MAX(BQ18*DCF!C$46,0)-MAX(BQ18-Inputs!$B$20,0)/Inputs!$B$24)*DCF!C$6</f>
        <v>-951.54282262203833</v>
      </c>
      <c r="CY18" s="15">
        <f ca="1">(BR18*DCF!D$46-DCF!D$5*MAX(BR18*DCF!D$46,0)-MAX(BR18-BQ18,0)/Inputs!$B$24)*DCF!D$6</f>
        <v>-2968.6244678092708</v>
      </c>
      <c r="CZ18" s="15">
        <f ca="1">(BS18*DCF!E$46-DCF!E$5*MAX(BS18*DCF!E$46,0)-MAX(BS18-BR18,0)/Inputs!$B$24)*DCF!E$6</f>
        <v>-1819.5237506324406</v>
      </c>
      <c r="DA18" s="15">
        <f ca="1">(BT18*DCF!F$46-DCF!F$5*MAX(BT18*DCF!F$46,0)-MAX(BT18-BS18,0)/Inputs!$B$24)*DCF!F$6</f>
        <v>-832.07419927039814</v>
      </c>
      <c r="DB18" s="15">
        <f ca="1">(BU18*DCF!G$46-DCF!G$5*MAX(BU18*DCF!G$46,0)-MAX(BU18-BT18,0)/Inputs!$B$24)*DCF!G$6</f>
        <v>-1393.296111536735</v>
      </c>
      <c r="DC18" s="15">
        <f ca="1">(BV18*DCF!H$46-DCF!H$5*MAX(BV18*DCF!H$46,0)-MAX(BV18-BU18,0)/Inputs!$B$24)*DCF!H$6</f>
        <v>-2164.3414315596556</v>
      </c>
      <c r="DD18" s="15">
        <f ca="1">(BW18*DCF!I$46-DCF!I$5*MAX(BW18*DCF!I$46,0)-MAX(BW18-BV18,0)/Inputs!$B$24)*DCF!I$6</f>
        <v>-2322.7160448043273</v>
      </c>
      <c r="DE18" s="15">
        <f ca="1">(BX18*DCF!J$46-DCF!J$5*MAX(BX18*DCF!J$46,0)-MAX(BX18-BW18,0)/Inputs!$B$24)*DCF!J$6</f>
        <v>-504.18271428956592</v>
      </c>
      <c r="DF18" s="15">
        <f ca="1">(BY18*DCF!K$46-DCF!K$5*MAX(BY18*DCF!K$46,0)-MAX(BY18-BX18,0)/Inputs!$B$24)*DCF!K$6</f>
        <v>767.3875992849529</v>
      </c>
      <c r="DG18" s="15">
        <f ca="1">(BZ18*DCF!L$46-DCF!L$5*MAX(BZ18*DCF!L$46,0)-MAX(BZ18-BY18,0)/Inputs!$B$24)*DCF!L$6</f>
        <v>2007.3135407709267</v>
      </c>
      <c r="DH18" s="15">
        <f ca="1">(CA18*DCF!M$46-DCF!M$5*MAX(CA18*DCF!M$46,0)-MAX(CA18-BZ18,0)/Inputs!$B$24)*DCF!M$6</f>
        <v>543.69853960713272</v>
      </c>
      <c r="DI18" s="15">
        <f ca="1">SUM(CB18:CL18)+BE18*DCF!M$10*(1+Inputs!$B$30)*(1-Inputs!$B$33)*(1-Inputs!$B$30/Inputs!$B$31)/(Inputs!$B$29-Inputs!$B$30)*DCF!M$6</f>
        <v>104486.55251240816</v>
      </c>
      <c r="DJ18" s="15">
        <f ca="1">SUM(CM18:CW18)+BP18*DCF!M$28*(1+Inputs!$B$30)*(1-Inputs!$B$33)*(1-Inputs!$B$30/Inputs!$B$31)/(Inputs!$B$29-Inputs!$B$30)*DCF!M$6</f>
        <v>709493.12719586818</v>
      </c>
      <c r="DK18" s="15">
        <f ca="1">SUM(CX18:DH18)+CA18*DCF!M$46*(1+Inputs!$B$30)*(1-Inputs!$B$33)*(1-Inputs!$B$30/Inputs!$B$31)/(Inputs!$B$29-Inputs!$B$30)*DCF!M$6</f>
        <v>113880.0510303183</v>
      </c>
      <c r="DM18" s="15">
        <f ca="1">DI18+DJ18+DK18+Inputs!$B$34+Inputs!$B$36-Inputs!$B$35</f>
        <v>1004710.7307385945</v>
      </c>
    </row>
    <row r="19" spans="1:117" x14ac:dyDescent="0.75">
      <c r="A19" s="11">
        <v>6</v>
      </c>
      <c r="C19" s="23">
        <f t="shared" ca="1" si="0"/>
        <v>-0.12422772719377478</v>
      </c>
      <c r="D19" s="23">
        <f t="shared" ca="1" si="0"/>
        <v>-0.91442206447469643</v>
      </c>
      <c r="E19" s="23">
        <f t="shared" ca="1" si="0"/>
        <v>0.28274386402705415</v>
      </c>
      <c r="F19" s="23">
        <f t="shared" ca="1" si="0"/>
        <v>0.46377951097248032</v>
      </c>
      <c r="G19" s="23">
        <f t="shared" ca="1" si="0"/>
        <v>0.99476847340047814</v>
      </c>
      <c r="H19" s="23">
        <f t="shared" ca="1" si="0"/>
        <v>0.43667353729870967</v>
      </c>
      <c r="I19" s="23">
        <f t="shared" ca="1" si="0"/>
        <v>-0.12557592108177285</v>
      </c>
      <c r="J19" s="23">
        <f t="shared" ca="1" si="0"/>
        <v>-0.807350059310737</v>
      </c>
      <c r="K19" s="23">
        <f t="shared" ca="1" si="0"/>
        <v>-1.2660904717274</v>
      </c>
      <c r="L19" s="23">
        <f t="shared" ca="1" si="0"/>
        <v>0.84299452953254372</v>
      </c>
      <c r="M19" s="23">
        <f t="shared" ca="1" si="0"/>
        <v>-1.4011557477504997</v>
      </c>
      <c r="N19" s="23">
        <f ca="1">SQRT(Inputs!$B$38)*C19+SQRT(1-Inputs!$B$38)*_xlfn.NORM.S.INV(RAND())</f>
        <v>7.8720013655423776E-2</v>
      </c>
      <c r="O19" s="23">
        <f ca="1">SQRT(Inputs!$B$38)*D19+SQRT(1-Inputs!$B$38)*_xlfn.NORM.S.INV(RAND())</f>
        <v>-0.51822587043676915</v>
      </c>
      <c r="P19" s="23">
        <f ca="1">SQRT(Inputs!$B$38)*E19+SQRT(1-Inputs!$B$38)*_xlfn.NORM.S.INV(RAND())</f>
        <v>0.62327633842689067</v>
      </c>
      <c r="Q19" s="23">
        <f ca="1">SQRT(Inputs!$B$38)*F19+SQRT(1-Inputs!$B$38)*_xlfn.NORM.S.INV(RAND())</f>
        <v>0.42300054657822261</v>
      </c>
      <c r="R19" s="23">
        <f ca="1">SQRT(Inputs!$B$38)*G19+SQRT(1-Inputs!$B$38)*_xlfn.NORM.S.INV(RAND())</f>
        <v>0.72603783967134516</v>
      </c>
      <c r="S19" s="23">
        <f ca="1">SQRT(Inputs!$B$38)*H19+SQRT(1-Inputs!$B$38)*_xlfn.NORM.S.INV(RAND())</f>
        <v>4.1657700021323683</v>
      </c>
      <c r="T19" s="23">
        <f ca="1">SQRT(Inputs!$B$38)*I19+SQRT(1-Inputs!$B$38)*_xlfn.NORM.S.INV(RAND())</f>
        <v>0.28846319027805978</v>
      </c>
      <c r="U19" s="23">
        <f ca="1">SQRT(Inputs!$B$38)*J19+SQRT(1-Inputs!$B$38)*_xlfn.NORM.S.INV(RAND())</f>
        <v>-0.2392904515220485</v>
      </c>
      <c r="V19" s="23">
        <f ca="1">SQRT(Inputs!$B$38)*K19+SQRT(1-Inputs!$B$38)*_xlfn.NORM.S.INV(RAND())</f>
        <v>-0.39154366940378216</v>
      </c>
      <c r="W19" s="23">
        <f ca="1">SQRT(Inputs!$B$38)*L19+SQRT(1-Inputs!$B$38)*_xlfn.NORM.S.INV(RAND())</f>
        <v>-0.62617751407102551</v>
      </c>
      <c r="X19" s="23">
        <f ca="1">SQRT(Inputs!$B$38)*M19+SQRT(1-Inputs!$B$38)*_xlfn.NORM.S.INV(RAND())</f>
        <v>0.27069042600330273</v>
      </c>
      <c r="Y19" s="23">
        <f ca="1">SQRT(Inputs!$B$38)*C19+SQRT(1-Inputs!$B$38)*_xlfn.NORM.S.INV(RAND())</f>
        <v>1.3640954682194799</v>
      </c>
      <c r="Z19" s="23">
        <f ca="1">SQRT(Inputs!$B$38)*D19+SQRT(1-Inputs!$B$38)*_xlfn.NORM.S.INV(RAND())</f>
        <v>0.38488453200660122</v>
      </c>
      <c r="AA19" s="23">
        <f ca="1">SQRT(Inputs!$B$38)*E19+SQRT(1-Inputs!$B$38)*_xlfn.NORM.S.INV(RAND())</f>
        <v>0.32109689595405017</v>
      </c>
      <c r="AB19" s="23">
        <f ca="1">SQRT(Inputs!$B$38)*F19+SQRT(1-Inputs!$B$38)*_xlfn.NORM.S.INV(RAND())</f>
        <v>0.44630172033787985</v>
      </c>
      <c r="AC19" s="23">
        <f ca="1">SQRT(Inputs!$B$38)*G19+SQRT(1-Inputs!$B$38)*_xlfn.NORM.S.INV(RAND())</f>
        <v>0.81262462905509736</v>
      </c>
      <c r="AD19" s="23">
        <f ca="1">SQRT(Inputs!$B$38)*H19+SQRT(1-Inputs!$B$38)*_xlfn.NORM.S.INV(RAND())</f>
        <v>0.377156453525896</v>
      </c>
      <c r="AE19" s="23">
        <f ca="1">SQRT(Inputs!$B$38)*I19+SQRT(1-Inputs!$B$38)*_xlfn.NORM.S.INV(RAND())</f>
        <v>1.5791510650067777</v>
      </c>
      <c r="AF19" s="23">
        <f ca="1">SQRT(Inputs!$B$38)*J19+SQRT(1-Inputs!$B$38)*_xlfn.NORM.S.INV(RAND())</f>
        <v>-0.3718699020166768</v>
      </c>
      <c r="AG19" s="23">
        <f ca="1">SQRT(Inputs!$B$38)*K19+SQRT(1-Inputs!$B$38)*_xlfn.NORM.S.INV(RAND())</f>
        <v>-1.6784435600887049E-2</v>
      </c>
      <c r="AH19" s="23">
        <f ca="1">SQRT(Inputs!$B$38)*L19+SQRT(1-Inputs!$B$38)*_xlfn.NORM.S.INV(RAND())</f>
        <v>-0.4774642052834101</v>
      </c>
      <c r="AI19" s="23">
        <f ca="1">SQRT(Inputs!$B$38)*M19+SQRT(1-Inputs!$B$38)*_xlfn.NORM.S.INV(RAND())</f>
        <v>-1.4266123329659806</v>
      </c>
      <c r="AJ19" s="23">
        <f ca="1">SQRT(Inputs!$B$38)*C19+SQRT(1-Inputs!$B$38)*_xlfn.NORM.S.INV(RAND())</f>
        <v>-0.30816806173330358</v>
      </c>
      <c r="AK19" s="23">
        <f ca="1">SQRT(Inputs!$B$38)*D19+SQRT(1-Inputs!$B$38)*_xlfn.NORM.S.INV(RAND())</f>
        <v>1.3145327185541906</v>
      </c>
      <c r="AL19" s="23">
        <f ca="1">SQRT(Inputs!$B$38)*E19+SQRT(1-Inputs!$B$38)*_xlfn.NORM.S.INV(RAND())</f>
        <v>1.1145882381385499</v>
      </c>
      <c r="AM19" s="23">
        <f ca="1">SQRT(Inputs!$B$38)*F19+SQRT(1-Inputs!$B$38)*_xlfn.NORM.S.INV(RAND())</f>
        <v>0.2453136212331874</v>
      </c>
      <c r="AN19" s="23">
        <f ca="1">SQRT(Inputs!$B$38)*G19+SQRT(1-Inputs!$B$38)*_xlfn.NORM.S.INV(RAND())</f>
        <v>-0.55844078957193621</v>
      </c>
      <c r="AO19" s="23">
        <f ca="1">SQRT(Inputs!$B$38)*H19+SQRT(1-Inputs!$B$38)*_xlfn.NORM.S.INV(RAND())</f>
        <v>0.2394389942229371</v>
      </c>
      <c r="AP19" s="23">
        <f ca="1">SQRT(Inputs!$B$38)*I19+SQRT(1-Inputs!$B$38)*_xlfn.NORM.S.INV(RAND())</f>
        <v>1.0924441914275194</v>
      </c>
      <c r="AQ19" s="23">
        <f ca="1">SQRT(Inputs!$B$38)*J19+SQRT(1-Inputs!$B$38)*_xlfn.NORM.S.INV(RAND())</f>
        <v>-1.1687491395455045</v>
      </c>
      <c r="AR19" s="23">
        <f ca="1">SQRT(Inputs!$B$38)*K19+SQRT(1-Inputs!$B$38)*_xlfn.NORM.S.INV(RAND())</f>
        <v>-0.76717622427251331</v>
      </c>
      <c r="AS19" s="23">
        <f ca="1">SQRT(Inputs!$B$38)*L19+SQRT(1-Inputs!$B$38)*_xlfn.NORM.S.INV(RAND())</f>
        <v>0.90891074336491839</v>
      </c>
      <c r="AT19" s="23">
        <f ca="1">SQRT(Inputs!$B$38)*M19+SQRT(1-Inputs!$B$38)*_xlfn.NORM.S.INV(RAND())</f>
        <v>-0.3909825497149258</v>
      </c>
      <c r="AU19" s="15">
        <f ca="1">Inputs!$B$6*EXP($B$8-0.5*C$5^2+C$5*N19)</f>
        <v>5025.8761045115662</v>
      </c>
      <c r="AV19" s="15">
        <f t="shared" ca="1" si="1"/>
        <v>5668.8534348382609</v>
      </c>
      <c r="AW19" s="15">
        <f t="shared" ca="1" si="2"/>
        <v>7518.3803961068861</v>
      </c>
      <c r="AX19" s="15">
        <f t="shared" ca="1" si="3"/>
        <v>9677.323819503843</v>
      </c>
      <c r="AY19" s="15">
        <f t="shared" ca="1" si="4"/>
        <v>12873.233585619437</v>
      </c>
      <c r="AZ19" s="15">
        <f t="shared" ca="1" si="5"/>
        <v>24908.556150734865</v>
      </c>
      <c r="BA19" s="15">
        <f t="shared" ca="1" si="6"/>
        <v>31415.993045705975</v>
      </c>
      <c r="BB19" s="15">
        <f t="shared" ca="1" si="7"/>
        <v>37551.591950544578</v>
      </c>
      <c r="BC19" s="15">
        <f t="shared" ca="1" si="8"/>
        <v>44285.317259225492</v>
      </c>
      <c r="BD19" s="15">
        <f t="shared" ca="1" si="9"/>
        <v>51167.390130956424</v>
      </c>
      <c r="BE19" s="15">
        <f t="shared" ca="1" si="10"/>
        <v>64264.106893486532</v>
      </c>
      <c r="BF19" s="15">
        <f ca="1">Inputs!$B$13*EXP($B$9-0.5*C$6^2+C$6*Y19)</f>
        <v>18125.915833353465</v>
      </c>
      <c r="BG19" s="15">
        <f t="shared" ca="1" si="11"/>
        <v>23679.373247957192</v>
      </c>
      <c r="BH19" s="15">
        <f t="shared" ca="1" si="12"/>
        <v>30514.408167218233</v>
      </c>
      <c r="BI19" s="15">
        <f t="shared" ca="1" si="13"/>
        <v>40010.445879686573</v>
      </c>
      <c r="BJ19" s="15">
        <f t="shared" ca="1" si="14"/>
        <v>55145.794197420459</v>
      </c>
      <c r="BK19" s="15">
        <f t="shared" ca="1" si="15"/>
        <v>71247.019008914169</v>
      </c>
      <c r="BL19" s="15">
        <f t="shared" ca="1" si="16"/>
        <v>107392.83052904504</v>
      </c>
      <c r="BM19" s="15">
        <f t="shared" ca="1" si="17"/>
        <v>126049.33170926764</v>
      </c>
      <c r="BN19" s="15">
        <f t="shared" ca="1" si="18"/>
        <v>154713.39313313155</v>
      </c>
      <c r="BO19" s="15">
        <f t="shared" ca="1" si="19"/>
        <v>180081.68499644415</v>
      </c>
      <c r="BP19" s="15">
        <f t="shared" ca="1" si="20"/>
        <v>188567.33894858678</v>
      </c>
      <c r="BQ19" s="15">
        <f ca="1">Inputs!$B$20*EXP($B$10-0.5*C$7^2+C$7*AJ19)</f>
        <v>3845.3765483775219</v>
      </c>
      <c r="BR19" s="15">
        <f t="shared" ca="1" si="21"/>
        <v>7921.0388451265844</v>
      </c>
      <c r="BS19" s="15">
        <f t="shared" ca="1" si="22"/>
        <v>14939.409345344289</v>
      </c>
      <c r="BT19" s="15">
        <f t="shared" ca="1" si="23"/>
        <v>21967.350082762045</v>
      </c>
      <c r="BU19" s="15">
        <f t="shared" ca="1" si="24"/>
        <v>26596.157960208573</v>
      </c>
      <c r="BV19" s="15">
        <f t="shared" ca="1" si="25"/>
        <v>39053.884957827111</v>
      </c>
      <c r="BW19" s="15">
        <f t="shared" ca="1" si="26"/>
        <v>68673.932786961057</v>
      </c>
      <c r="BX19" s="15">
        <f t="shared" ca="1" si="27"/>
        <v>75988.410675249921</v>
      </c>
      <c r="BY19" s="15">
        <f t="shared" ca="1" si="28"/>
        <v>91937.457438129364</v>
      </c>
      <c r="BZ19" s="15">
        <f t="shared" ca="1" si="29"/>
        <v>152461.13082052217</v>
      </c>
      <c r="CA19" s="15">
        <f t="shared" ca="1" si="30"/>
        <v>199787.24812303123</v>
      </c>
      <c r="CB19" s="15">
        <f ca="1">(AU19*DCF!C$10-DCF!C$5*MAX(AU19*DCF!C$10,0)-MAX(AU19-Inputs!$B$6,0)/Inputs!$B$10)*DCF!C$6</f>
        <v>1042.6205626888604</v>
      </c>
      <c r="CC19" s="15">
        <f ca="1">(AV19*DCF!D$10-DCF!D$5*MAX(AV19*DCF!D$10,0)-MAX(AV19-AU19,0)/Inputs!$B$10)*DCF!D$6</f>
        <v>1224.9714254324606</v>
      </c>
      <c r="CD19" s="15">
        <f ca="1">(AW19*DCF!E$10-DCF!E$5*MAX(AW19*DCF!E$10,0)-MAX(AW19-AV19,0)/Inputs!$B$10)*DCF!E$6</f>
        <v>1319.2842872264805</v>
      </c>
      <c r="CE19" s="15">
        <f ca="1">(AX19*DCF!F$10-DCF!F$5*MAX(AX19*DCF!F$10,0)-MAX(AX19-AW19,0)/Inputs!$B$10)*DCF!F$6</f>
        <v>1663.3217672851715</v>
      </c>
      <c r="CF19" s="15">
        <f ca="1">(AY19*DCF!G$10-DCF!G$5*MAX(AY19*DCF!G$10,0)-MAX(AY19-AX19,0)/Inputs!$B$10)*DCF!G$6</f>
        <v>2038.0900106887561</v>
      </c>
      <c r="CG19" s="15">
        <f ca="1">(AZ19*DCF!H$10-DCF!H$5*MAX(AZ19*DCF!H$10,0)-MAX(AZ19-AY19,0)/Inputs!$B$10)*DCF!H$6</f>
        <v>2698.9267599999243</v>
      </c>
      <c r="CH19" s="15">
        <f ca="1">(BA19*DCF!I$10-DCF!I$5*MAX(BA19*DCF!I$10,0)-MAX(BA19-AZ19,0)/Inputs!$B$10)*DCF!I$6</f>
        <v>4671.1082197767473</v>
      </c>
      <c r="CI19" s="15">
        <f ca="1">(BB19*DCF!J$10-DCF!J$5*MAX(BB19*DCF!J$10,0)-MAX(BB19-BA19,0)/Inputs!$B$10)*DCF!J$6</f>
        <v>5514.1914031127508</v>
      </c>
      <c r="CJ19" s="15">
        <f ca="1">(BC19*DCF!K$10-DCF!K$5*MAX(BC19*DCF!K$10,0)-MAX(BC19-BB19,0)/Inputs!$B$10)*DCF!K$6</f>
        <v>6186.6058153673866</v>
      </c>
      <c r="CK19" s="15">
        <f ca="1">(BD19*DCF!L$10-DCF!L$5*MAX(BD19*DCF!L$10,0)-MAX(BD19-BC19,0)/Inputs!$B$10)*DCF!L$6</f>
        <v>6827.0519763791717</v>
      </c>
      <c r="CL19" s="15">
        <f ca="1">(BE19*DCF!M$10-DCF!M$5*MAX(BE19*DCF!M$10,0)-MAX(BE19-BD19,0)/Inputs!$B$10)*DCF!M$6</f>
        <v>7503.9539231337258</v>
      </c>
      <c r="CM19" s="15">
        <f ca="1">(BF19*DCF!C$28-DCF!C$5*MAX(BF19*DCF!C$28,0)-MAX(BF19-Inputs!$B$13,0)/Inputs!$B$17)*DCF!C$6</f>
        <v>3975.5790390270636</v>
      </c>
      <c r="CN19" s="15">
        <f ca="1">(BG19*DCF!D$28-DCF!D$5*MAX(BG19*DCF!D$28,0)-MAX(BG19-BF19,0)/Inputs!$B$17)*DCF!D$6</f>
        <v>5789.3144676330658</v>
      </c>
      <c r="CO19" s="15">
        <f ca="1">(BH19*DCF!E$28-DCF!E$5*MAX(BH19*DCF!E$28,0)-MAX(BH19-BG19,0)/Inputs!$B$17)*DCF!E$6</f>
        <v>7295.1324462206185</v>
      </c>
      <c r="CP19" s="15">
        <f ca="1">(BI19*DCF!F$28-DCF!F$5*MAX(BI19*DCF!F$28,0)-MAX(BI19-BH19,0)/Inputs!$B$17)*DCF!F$6</f>
        <v>9132.8783848015901</v>
      </c>
      <c r="CQ19" s="15">
        <f ca="1">(BJ19*DCF!G$28-DCF!G$5*MAX(BJ19*DCF!G$28,0)-MAX(BJ19-BI19,0)/Inputs!$B$17)*DCF!G$6</f>
        <v>11762.378626397542</v>
      </c>
      <c r="CR19" s="15">
        <f ca="1">(BK19*DCF!H$28-DCF!H$5*MAX(BK19*DCF!H$28,0)-MAX(BK19-BJ19,0)/Inputs!$B$17)*DCF!H$6</f>
        <v>15118.495371734043</v>
      </c>
      <c r="CS19" s="15">
        <f ca="1">(BL19*DCF!I$28-DCF!I$5*MAX(BL19*DCF!I$28,0)-MAX(BL19-BK19,0)/Inputs!$B$17)*DCF!I$6</f>
        <v>20065.718177932522</v>
      </c>
      <c r="CT19" s="15">
        <f ca="1">(BM19*DCF!J$28-DCF!J$5*MAX(BM19*DCF!J$28,0)-MAX(BM19-BL19,0)/Inputs!$B$17)*DCF!J$6</f>
        <v>25645.765481162336</v>
      </c>
      <c r="CU19" s="15">
        <f ca="1">(BN19*DCF!K$28-DCF!K$5*MAX(BN19*DCF!K$28,0)-MAX(BN19-BM19,0)/Inputs!$B$17)*DCF!K$6</f>
        <v>29161.90882917503</v>
      </c>
      <c r="CV19" s="15">
        <f ca="1">(BO19*DCF!L$28-DCF!L$5*MAX(BO19*DCF!L$28,0)-MAX(BO19-BN19,0)/Inputs!$B$17)*DCF!L$6</f>
        <v>33059.611522994077</v>
      </c>
      <c r="CW19" s="15">
        <f ca="1">(BP19*DCF!M$28-DCF!M$5*MAX(BP19*DCF!M$28,0)-MAX(BP19-BO19,0)/Inputs!$B$17)*DCF!M$6</f>
        <v>34592.064673628644</v>
      </c>
      <c r="CX19" s="15">
        <f ca="1">(BQ19*DCF!C$46-DCF!C$5*MAX(BQ19*DCF!C$46,0)-MAX(BQ19-Inputs!$B$20,0)/Inputs!$B$24)*DCF!C$6</f>
        <v>-1185.711234441701</v>
      </c>
      <c r="CY19" s="15">
        <f ca="1">(BR19*DCF!D$46-DCF!D$5*MAX(BR19*DCF!D$46,0)-MAX(BR19-BQ19,0)/Inputs!$B$24)*DCF!D$6</f>
        <v>-3090.9878808035446</v>
      </c>
      <c r="CZ19" s="15">
        <f ca="1">(BS19*DCF!E$46-DCF!E$5*MAX(BS19*DCF!E$46,0)-MAX(BS19-BR19,0)/Inputs!$B$24)*DCF!E$6</f>
        <v>-4533.059605052139</v>
      </c>
      <c r="DA19" s="15">
        <f ca="1">(BT19*DCF!F$46-DCF!F$5*MAX(BT19*DCF!F$46,0)-MAX(BT19-BS19,0)/Inputs!$B$24)*DCF!F$6</f>
        <v>-4158.8967138570315</v>
      </c>
      <c r="DB19" s="15">
        <f ca="1">(BU19*DCF!G$46-DCF!G$5*MAX(BU19*DCF!G$46,0)-MAX(BU19-BT19,0)/Inputs!$B$24)*DCF!G$6</f>
        <v>-2451.6817220856524</v>
      </c>
      <c r="DC19" s="15">
        <f ca="1">(BV19*DCF!H$46-DCF!H$5*MAX(BV19*DCF!H$46,0)-MAX(BV19-BU19,0)/Inputs!$B$24)*DCF!H$6</f>
        <v>-3871.1623347502441</v>
      </c>
      <c r="DD19" s="15">
        <f ca="1">(BW19*DCF!I$46-DCF!I$5*MAX(BW19*DCF!I$46,0)-MAX(BW19-BV19,0)/Inputs!$B$24)*DCF!I$6</f>
        <v>-6916.7187702565525</v>
      </c>
      <c r="DE19" s="15">
        <f ca="1">(BX19*DCF!J$46-DCF!J$5*MAX(BX19*DCF!J$46,0)-MAX(BX19-BW19,0)/Inputs!$B$24)*DCF!J$6</f>
        <v>1247.8235986844811</v>
      </c>
      <c r="DF19" s="15">
        <f ca="1">(BY19*DCF!K$46-DCF!K$5*MAX(BY19*DCF!K$46,0)-MAX(BY19-BX19,0)/Inputs!$B$24)*DCF!K$6</f>
        <v>1344.6824678268263</v>
      </c>
      <c r="DG19" s="15">
        <f ca="1">(BZ19*DCF!L$46-DCF!L$5*MAX(BZ19*DCF!L$46,0)-MAX(BZ19-BY19,0)/Inputs!$B$24)*DCF!L$6</f>
        <v>-3157.7751744636093</v>
      </c>
      <c r="DH19" s="15">
        <f ca="1">(CA19*DCF!M$46-DCF!M$5*MAX(CA19*DCF!M$46,0)-MAX(CA19-BZ19,0)/Inputs!$B$24)*DCF!M$6</f>
        <v>5768.7178049022486</v>
      </c>
      <c r="DI19" s="15">
        <f ca="1">SUM(CB19:CL19)+BE19*DCF!M$10*(1+Inputs!$B$30)*(1-Inputs!$B$33)*(1-Inputs!$B$30/Inputs!$B$31)/(Inputs!$B$29-Inputs!$B$30)*DCF!M$6</f>
        <v>219537.98544050221</v>
      </c>
      <c r="DJ19" s="15">
        <f ca="1">SUM(CM19:CW19)+BP19*DCF!M$28*(1+Inputs!$B$30)*(1-Inputs!$B$33)*(1-Inputs!$B$30/Inputs!$B$31)/(Inputs!$B$29-Inputs!$B$30)*DCF!M$6</f>
        <v>895312.71080581401</v>
      </c>
      <c r="DK19" s="15">
        <f ca="1">SUM(CX19:DH19)+CA19*DCF!M$46*(1+Inputs!$B$30)*(1-Inputs!$B$33)*(1-Inputs!$B$30/Inputs!$B$31)/(Inputs!$B$29-Inputs!$B$30)*DCF!M$6</f>
        <v>287889.98234639684</v>
      </c>
      <c r="DM19" s="15">
        <f ca="1">DI19+DJ19+DK19+Inputs!$B$34+Inputs!$B$36-Inputs!$B$35</f>
        <v>1479591.6785927131</v>
      </c>
    </row>
    <row r="20" spans="1:117" x14ac:dyDescent="0.75">
      <c r="A20" s="11">
        <v>7</v>
      </c>
      <c r="C20" s="23">
        <f t="shared" ca="1" si="0"/>
        <v>-0.22111332993034885</v>
      </c>
      <c r="D20" s="23">
        <f t="shared" ca="1" si="0"/>
        <v>-1.3349360110295947</v>
      </c>
      <c r="E20" s="23">
        <f t="shared" ca="1" si="0"/>
        <v>1.1351885020593102</v>
      </c>
      <c r="F20" s="23">
        <f t="shared" ca="1" si="0"/>
        <v>0.69318155409829552</v>
      </c>
      <c r="G20" s="23">
        <f t="shared" ca="1" si="0"/>
        <v>0.30960506844446545</v>
      </c>
      <c r="H20" s="23">
        <f t="shared" ca="1" si="0"/>
        <v>-1.945894859676645</v>
      </c>
      <c r="I20" s="23">
        <f t="shared" ca="1" si="0"/>
        <v>0.99078551381186997</v>
      </c>
      <c r="J20" s="23">
        <f t="shared" ca="1" si="0"/>
        <v>0.54340264111055869</v>
      </c>
      <c r="K20" s="23">
        <f t="shared" ca="1" si="0"/>
        <v>-0.68011365085319064</v>
      </c>
      <c r="L20" s="23">
        <f t="shared" ca="1" si="0"/>
        <v>0.24969022491199791</v>
      </c>
      <c r="M20" s="23">
        <f t="shared" ca="1" si="0"/>
        <v>0.41659671527622899</v>
      </c>
      <c r="N20" s="23">
        <f ca="1">SQRT(Inputs!$B$38)*C20+SQRT(1-Inputs!$B$38)*_xlfn.NORM.S.INV(RAND())</f>
        <v>-0.45664541562440403</v>
      </c>
      <c r="O20" s="23">
        <f ca="1">SQRT(Inputs!$B$38)*D20+SQRT(1-Inputs!$B$38)*_xlfn.NORM.S.INV(RAND())</f>
        <v>-1.5133516829607081</v>
      </c>
      <c r="P20" s="23">
        <f ca="1">SQRT(Inputs!$B$38)*E20+SQRT(1-Inputs!$B$38)*_xlfn.NORM.S.INV(RAND())</f>
        <v>1.163223065119604</v>
      </c>
      <c r="Q20" s="23">
        <f ca="1">SQRT(Inputs!$B$38)*F20+SQRT(1-Inputs!$B$38)*_xlfn.NORM.S.INV(RAND())</f>
        <v>0.98643348236865003</v>
      </c>
      <c r="R20" s="23">
        <f ca="1">SQRT(Inputs!$B$38)*G20+SQRT(1-Inputs!$B$38)*_xlfn.NORM.S.INV(RAND())</f>
        <v>-0.41487011457126588</v>
      </c>
      <c r="S20" s="23">
        <f ca="1">SQRT(Inputs!$B$38)*H20+SQRT(1-Inputs!$B$38)*_xlfn.NORM.S.INV(RAND())</f>
        <v>-0.77836372735678039</v>
      </c>
      <c r="T20" s="23">
        <f ca="1">SQRT(Inputs!$B$38)*I20+SQRT(1-Inputs!$B$38)*_xlfn.NORM.S.INV(RAND())</f>
        <v>0.49987137324187259</v>
      </c>
      <c r="U20" s="23">
        <f ca="1">SQRT(Inputs!$B$38)*J20+SQRT(1-Inputs!$B$38)*_xlfn.NORM.S.INV(RAND())</f>
        <v>0.67326774607922846</v>
      </c>
      <c r="V20" s="23">
        <f ca="1">SQRT(Inputs!$B$38)*K20+SQRT(1-Inputs!$B$38)*_xlfn.NORM.S.INV(RAND())</f>
        <v>-0.96792406497595929</v>
      </c>
      <c r="W20" s="23">
        <f ca="1">SQRT(Inputs!$B$38)*L20+SQRT(1-Inputs!$B$38)*_xlfn.NORM.S.INV(RAND())</f>
        <v>0.2220929612153465</v>
      </c>
      <c r="X20" s="23">
        <f ca="1">SQRT(Inputs!$B$38)*M20+SQRT(1-Inputs!$B$38)*_xlfn.NORM.S.INV(RAND())</f>
        <v>0.64024583070477681</v>
      </c>
      <c r="Y20" s="23">
        <f ca="1">SQRT(Inputs!$B$38)*C20+SQRT(1-Inputs!$B$38)*_xlfn.NORM.S.INV(RAND())</f>
        <v>-1.4780698240761527</v>
      </c>
      <c r="Z20" s="23">
        <f ca="1">SQRT(Inputs!$B$38)*D20+SQRT(1-Inputs!$B$38)*_xlfn.NORM.S.INV(RAND())</f>
        <v>-1.0601220640723752</v>
      </c>
      <c r="AA20" s="23">
        <f ca="1">SQRT(Inputs!$B$38)*E20+SQRT(1-Inputs!$B$38)*_xlfn.NORM.S.INV(RAND())</f>
        <v>1.6126994297694712</v>
      </c>
      <c r="AB20" s="23">
        <f ca="1">SQRT(Inputs!$B$38)*F20+SQRT(1-Inputs!$B$38)*_xlfn.NORM.S.INV(RAND())</f>
        <v>0.99800480432018057</v>
      </c>
      <c r="AC20" s="23">
        <f ca="1">SQRT(Inputs!$B$38)*G20+SQRT(1-Inputs!$B$38)*_xlfn.NORM.S.INV(RAND())</f>
        <v>0.60926216946304557</v>
      </c>
      <c r="AD20" s="23">
        <f ca="1">SQRT(Inputs!$B$38)*H20+SQRT(1-Inputs!$B$38)*_xlfn.NORM.S.INV(RAND())</f>
        <v>-1.8961416229811592</v>
      </c>
      <c r="AE20" s="23">
        <f ca="1">SQRT(Inputs!$B$38)*I20+SQRT(1-Inputs!$B$38)*_xlfn.NORM.S.INV(RAND())</f>
        <v>0.56602016740848349</v>
      </c>
      <c r="AF20" s="23">
        <f ca="1">SQRT(Inputs!$B$38)*J20+SQRT(1-Inputs!$B$38)*_xlfn.NORM.S.INV(RAND())</f>
        <v>6.8234398849492534E-2</v>
      </c>
      <c r="AG20" s="23">
        <f ca="1">SQRT(Inputs!$B$38)*K20+SQRT(1-Inputs!$B$38)*_xlfn.NORM.S.INV(RAND())</f>
        <v>1.671422779979832</v>
      </c>
      <c r="AH20" s="23">
        <f ca="1">SQRT(Inputs!$B$38)*L20+SQRT(1-Inputs!$B$38)*_xlfn.NORM.S.INV(RAND())</f>
        <v>0.43557216094537698</v>
      </c>
      <c r="AI20" s="23">
        <f ca="1">SQRT(Inputs!$B$38)*M20+SQRT(1-Inputs!$B$38)*_xlfn.NORM.S.INV(RAND())</f>
        <v>-0.23943939334667036</v>
      </c>
      <c r="AJ20" s="23">
        <f ca="1">SQRT(Inputs!$B$38)*C20+SQRT(1-Inputs!$B$38)*_xlfn.NORM.S.INV(RAND())</f>
        <v>-1.0130107248074787</v>
      </c>
      <c r="AK20" s="23">
        <f ca="1">SQRT(Inputs!$B$38)*D20+SQRT(1-Inputs!$B$38)*_xlfn.NORM.S.INV(RAND())</f>
        <v>-0.40111524072700866</v>
      </c>
      <c r="AL20" s="23">
        <f ca="1">SQRT(Inputs!$B$38)*E20+SQRT(1-Inputs!$B$38)*_xlfn.NORM.S.INV(RAND())</f>
        <v>0.8714085984282256</v>
      </c>
      <c r="AM20" s="23">
        <f ca="1">SQRT(Inputs!$B$38)*F20+SQRT(1-Inputs!$B$38)*_xlfn.NORM.S.INV(RAND())</f>
        <v>1.2846735175549644</v>
      </c>
      <c r="AN20" s="23">
        <f ca="1">SQRT(Inputs!$B$38)*G20+SQRT(1-Inputs!$B$38)*_xlfn.NORM.S.INV(RAND())</f>
        <v>-0.31913160560466924</v>
      </c>
      <c r="AO20" s="23">
        <f ca="1">SQRT(Inputs!$B$38)*H20+SQRT(1-Inputs!$B$38)*_xlfn.NORM.S.INV(RAND())</f>
        <v>-2.1331598782234984</v>
      </c>
      <c r="AP20" s="23">
        <f ca="1">SQRT(Inputs!$B$38)*I20+SQRT(1-Inputs!$B$38)*_xlfn.NORM.S.INV(RAND())</f>
        <v>2.0075319331821921</v>
      </c>
      <c r="AQ20" s="23">
        <f ca="1">SQRT(Inputs!$B$38)*J20+SQRT(1-Inputs!$B$38)*_xlfn.NORM.S.INV(RAND())</f>
        <v>0.19641047676405576</v>
      </c>
      <c r="AR20" s="23">
        <f ca="1">SQRT(Inputs!$B$38)*K20+SQRT(1-Inputs!$B$38)*_xlfn.NORM.S.INV(RAND())</f>
        <v>-0.31927940195251026</v>
      </c>
      <c r="AS20" s="23">
        <f ca="1">SQRT(Inputs!$B$38)*L20+SQRT(1-Inputs!$B$38)*_xlfn.NORM.S.INV(RAND())</f>
        <v>1.469213526531568</v>
      </c>
      <c r="AT20" s="23">
        <f ca="1">SQRT(Inputs!$B$38)*M20+SQRT(1-Inputs!$B$38)*_xlfn.NORM.S.INV(RAND())</f>
        <v>0.71660055099108799</v>
      </c>
      <c r="AU20" s="15">
        <f ca="1">Inputs!$B$6*EXP($B$8-0.5*C$5^2+C$5*N20)</f>
        <v>4608.6664389923335</v>
      </c>
      <c r="AV20" s="15">
        <f t="shared" ca="1" si="1"/>
        <v>4490.7076256956325</v>
      </c>
      <c r="AW20" s="15">
        <f t="shared" ca="1" si="2"/>
        <v>6405.7933586159515</v>
      </c>
      <c r="AX20" s="15">
        <f t="shared" ca="1" si="3"/>
        <v>8846.5606646669585</v>
      </c>
      <c r="AY20" s="15">
        <f t="shared" ca="1" si="4"/>
        <v>10300.055724714117</v>
      </c>
      <c r="AZ20" s="15">
        <f t="shared" ca="1" si="5"/>
        <v>11562.47899118362</v>
      </c>
      <c r="BA20" s="15">
        <f t="shared" ca="1" si="6"/>
        <v>14909.475241076596</v>
      </c>
      <c r="BB20" s="15">
        <f t="shared" ca="1" si="7"/>
        <v>19527.515026516783</v>
      </c>
      <c r="BC20" s="15">
        <f t="shared" ca="1" si="8"/>
        <v>21782.872001466047</v>
      </c>
      <c r="BD20" s="15">
        <f t="shared" ca="1" si="9"/>
        <v>27246.223868053243</v>
      </c>
      <c r="BE20" s="15">
        <f t="shared" ca="1" si="10"/>
        <v>35391.546968667863</v>
      </c>
      <c r="BF20" s="15">
        <f ca="1">Inputs!$B$13*EXP($B$9-0.5*C$6^2+C$6*Y20)</f>
        <v>10318.000830938803</v>
      </c>
      <c r="BG20" s="15">
        <f t="shared" ca="1" si="11"/>
        <v>10385.565933054735</v>
      </c>
      <c r="BH20" s="15">
        <f t="shared" ca="1" si="12"/>
        <v>16580.601261813714</v>
      </c>
      <c r="BI20" s="15">
        <f t="shared" ca="1" si="13"/>
        <v>23667.264740468247</v>
      </c>
      <c r="BJ20" s="15">
        <f t="shared" ca="1" si="14"/>
        <v>31677.890699847951</v>
      </c>
      <c r="BK20" s="15">
        <f t="shared" ca="1" si="15"/>
        <v>30033.011712310996</v>
      </c>
      <c r="BL20" s="15">
        <f t="shared" ca="1" si="16"/>
        <v>39699.727437284237</v>
      </c>
      <c r="BM20" s="15">
        <f t="shared" ca="1" si="17"/>
        <v>49214.945226513832</v>
      </c>
      <c r="BN20" s="15">
        <f t="shared" ca="1" si="18"/>
        <v>73951.250099453595</v>
      </c>
      <c r="BO20" s="15">
        <f t="shared" ca="1" si="19"/>
        <v>95714.890245085902</v>
      </c>
      <c r="BP20" s="15">
        <f t="shared" ca="1" si="20"/>
        <v>114654.22959880129</v>
      </c>
      <c r="BQ20" s="15">
        <f ca="1">Inputs!$B$20*EXP($B$10-0.5*C$7^2+C$7*AJ20)</f>
        <v>2994.7957719436181</v>
      </c>
      <c r="BR20" s="15">
        <f t="shared" ca="1" si="21"/>
        <v>3577.5255537809849</v>
      </c>
      <c r="BS20" s="15">
        <f t="shared" ca="1" si="22"/>
        <v>6292.1936044809845</v>
      </c>
      <c r="BT20" s="15">
        <f t="shared" ca="1" si="23"/>
        <v>12152.342937530633</v>
      </c>
      <c r="BU20" s="15">
        <f t="shared" ca="1" si="24"/>
        <v>15590.115619128832</v>
      </c>
      <c r="BV20" s="15">
        <f t="shared" ca="1" si="25"/>
        <v>13413.606427822242</v>
      </c>
      <c r="BW20" s="15">
        <f t="shared" ca="1" si="26"/>
        <v>28627.693586422185</v>
      </c>
      <c r="BX20" s="15">
        <f t="shared" ca="1" si="27"/>
        <v>41648.480609227947</v>
      </c>
      <c r="BY20" s="15">
        <f t="shared" ca="1" si="28"/>
        <v>54898.516203498817</v>
      </c>
      <c r="BZ20" s="15">
        <f t="shared" ca="1" si="29"/>
        <v>100916.15974764171</v>
      </c>
      <c r="CA20" s="15">
        <f t="shared" ca="1" si="30"/>
        <v>161007.64034465293</v>
      </c>
      <c r="CB20" s="15">
        <f ca="1">(AU20*DCF!C$10-DCF!C$5*MAX(AU20*DCF!C$10,0)-MAX(AU20-Inputs!$B$6,0)/Inputs!$B$10)*DCF!C$6</f>
        <v>1045.5953419678065</v>
      </c>
      <c r="CC20" s="15">
        <f ca="1">(AV20*DCF!D$10-DCF!D$5*MAX(AV20*DCF!D$10,0)-MAX(AV20-AU20,0)/Inputs!$B$10)*DCF!D$6</f>
        <v>1094.5795602177948</v>
      </c>
      <c r="CD20" s="15">
        <f ca="1">(AW20*DCF!E$10-DCF!E$5*MAX(AW20*DCF!E$10,0)-MAX(AW20-AV20,0)/Inputs!$B$10)*DCF!E$6</f>
        <v>1047.6391008901953</v>
      </c>
      <c r="CE20" s="15">
        <f ca="1">(AX20*DCF!F$10-DCF!F$5*MAX(AX20*DCF!F$10,0)-MAX(AX20-AW20,0)/Inputs!$B$10)*DCF!F$6</f>
        <v>1423.3269318107969</v>
      </c>
      <c r="CF20" s="15">
        <f ca="1">(AY20*DCF!G$10-DCF!G$5*MAX(AY20*DCF!G$10,0)-MAX(AY20-AX20,0)/Inputs!$B$10)*DCF!G$6</f>
        <v>1842.8350519434189</v>
      </c>
      <c r="CG20" s="15">
        <f ca="1">(AZ20*DCF!H$10-DCF!H$5*MAX(AZ20*DCF!H$10,0)-MAX(AZ20-AY20,0)/Inputs!$B$10)*DCF!H$6</f>
        <v>2020.6977068044048</v>
      </c>
      <c r="CH20" s="15">
        <f ca="1">(BA20*DCF!I$10-DCF!I$5*MAX(BA20*DCF!I$10,0)-MAX(BA20-AZ20,0)/Inputs!$B$10)*DCF!I$6</f>
        <v>2174.3925740996488</v>
      </c>
      <c r="CI20" s="15">
        <f ca="1">(BB20*DCF!J$10-DCF!J$5*MAX(BB20*DCF!J$10,0)-MAX(BB20-BA20,0)/Inputs!$B$10)*DCF!J$6</f>
        <v>2651.1790584227788</v>
      </c>
      <c r="CJ20" s="15">
        <f ca="1">(BC20*DCF!K$10-DCF!K$5*MAX(BC20*DCF!K$10,0)-MAX(BC20-BB20,0)/Inputs!$B$10)*DCF!K$6</f>
        <v>3190.9769136484738</v>
      </c>
      <c r="CK20" s="15">
        <f ca="1">(BD20*DCF!L$10-DCF!L$5*MAX(BD20*DCF!L$10,0)-MAX(BD20-BC20,0)/Inputs!$B$10)*DCF!L$6</f>
        <v>3402.748816876845</v>
      </c>
      <c r="CL20" s="15">
        <f ca="1">(BE20*DCF!M$10-DCF!M$5*MAX(BE20*DCF!M$10,0)-MAX(BE20-BD20,0)/Inputs!$B$10)*DCF!M$6</f>
        <v>4021.1591568053141</v>
      </c>
      <c r="CM20" s="15">
        <f ca="1">(BF20*DCF!C$28-DCF!C$5*MAX(BF20*DCF!C$28,0)-MAX(BF20-Inputs!$B$13,0)/Inputs!$B$17)*DCF!C$6</f>
        <v>3148.9861868324283</v>
      </c>
      <c r="CN20" s="15">
        <f ca="1">(BG20*DCF!D$28-DCF!D$5*MAX(BG20*DCF!D$28,0)-MAX(BG20-BF20,0)/Inputs!$B$17)*DCF!D$6</f>
        <v>3044.3739638921584</v>
      </c>
      <c r="CO20" s="15">
        <f ca="1">(BH20*DCF!E$28-DCF!E$5*MAX(BH20*DCF!E$28,0)-MAX(BH20-BG20,0)/Inputs!$B$17)*DCF!E$6</f>
        <v>3474.965328898395</v>
      </c>
      <c r="CP20" s="15">
        <f ca="1">(BI20*DCF!F$28-DCF!F$5*MAX(BI20*DCF!F$28,0)-MAX(BI20-BH20,0)/Inputs!$B$17)*DCF!F$6</f>
        <v>5134.7998613213231</v>
      </c>
      <c r="CQ20" s="15">
        <f ca="1">(BJ20*DCF!G$28-DCF!G$5*MAX(BJ20*DCF!G$28,0)-MAX(BJ20-BI20,0)/Inputs!$B$17)*DCF!G$6</f>
        <v>6871.7609304939015</v>
      </c>
      <c r="CR20" s="15">
        <f ca="1">(BK20*DCF!H$28-DCF!H$5*MAX(BK20*DCF!H$28,0)-MAX(BK20-BJ20,0)/Inputs!$B$17)*DCF!H$6</f>
        <v>7427.495142509345</v>
      </c>
      <c r="CS20" s="15">
        <f ca="1">(BL20*DCF!I$28-DCF!I$5*MAX(BL20*DCF!I$28,0)-MAX(BL20-BK20,0)/Inputs!$B$17)*DCF!I$6</f>
        <v>7948.0414175982751</v>
      </c>
      <c r="CT20" s="15">
        <f ca="1">(BM20*DCF!J$28-DCF!J$5*MAX(BM20*DCF!J$28,0)-MAX(BM20-BL20,0)/Inputs!$B$17)*DCF!J$6</f>
        <v>9717.3782836222545</v>
      </c>
      <c r="CU20" s="15">
        <f ca="1">(BN20*DCF!K$28-DCF!K$5*MAX(BN20*DCF!K$28,0)-MAX(BN20-BM20,0)/Inputs!$B$17)*DCF!K$6</f>
        <v>12587.396219520702</v>
      </c>
      <c r="CV20" s="15">
        <f ca="1">(BO20*DCF!L$28-DCF!L$5*MAX(BO20*DCF!L$28,0)-MAX(BO20-BN20,0)/Inputs!$B$17)*DCF!L$6</f>
        <v>16634.537474305038</v>
      </c>
      <c r="CW20" s="15">
        <f ca="1">(BP20*DCF!M$28-DCF!M$5*MAX(BP20*DCF!M$28,0)-MAX(BP20-BO20,0)/Inputs!$B$17)*DCF!M$6</f>
        <v>19592.566508186657</v>
      </c>
      <c r="CX20" s="15">
        <f ca="1">(BQ20*DCF!C$46-DCF!C$5*MAX(BQ20*DCF!C$46,0)-MAX(BQ20-Inputs!$B$20,0)/Inputs!$B$24)*DCF!C$6</f>
        <v>-691.63874640730205</v>
      </c>
      <c r="CY20" s="15">
        <f ca="1">(BR20*DCF!D$46-DCF!D$5*MAX(BR20*DCF!D$46,0)-MAX(BR20-BQ20,0)/Inputs!$B$24)*DCF!D$6</f>
        <v>-859.24614386967164</v>
      </c>
      <c r="CZ20" s="15">
        <f ca="1">(BS20*DCF!E$46-DCF!E$5*MAX(BS20*DCF!E$46,0)-MAX(BS20-BR20,0)/Inputs!$B$24)*DCF!E$6</f>
        <v>-1814.1102612174484</v>
      </c>
      <c r="DA20" s="15">
        <f ca="1">(BT20*DCF!F$46-DCF!F$5*MAX(BT20*DCF!F$46,0)-MAX(BT20-BS20,0)/Inputs!$B$24)*DCF!F$6</f>
        <v>-3018.8760712995281</v>
      </c>
      <c r="DB20" s="15">
        <f ca="1">(BU20*DCF!G$46-DCF!G$5*MAX(BU20*DCF!G$46,0)-MAX(BU20-BT20,0)/Inputs!$B$24)*DCF!G$6</f>
        <v>-1680.8194951150051</v>
      </c>
      <c r="DC20" s="15">
        <f ca="1">(BV20*DCF!H$46-DCF!H$5*MAX(BV20*DCF!H$46,0)-MAX(BV20-BU20,0)/Inputs!$B$24)*DCF!H$6</f>
        <v>0</v>
      </c>
      <c r="DD20" s="15">
        <f ca="1">(BW20*DCF!I$46-DCF!I$5*MAX(BW20*DCF!I$46,0)-MAX(BW20-BV20,0)/Inputs!$B$24)*DCF!I$6</f>
        <v>-3706.2081793176189</v>
      </c>
      <c r="DE20" s="15">
        <f ca="1">(BX20*DCF!J$46-DCF!J$5*MAX(BX20*DCF!J$46,0)-MAX(BX20-BW20,0)/Inputs!$B$24)*DCF!J$6</f>
        <v>-1705.8614330216371</v>
      </c>
      <c r="DF20" s="15">
        <f ca="1">(BY20*DCF!K$46-DCF!K$5*MAX(BY20*DCF!K$46,0)-MAX(BY20-BX20,0)/Inputs!$B$24)*DCF!K$6</f>
        <v>-109.91949044716678</v>
      </c>
      <c r="DG20" s="15">
        <f ca="1">(BZ20*DCF!L$46-DCF!L$5*MAX(BZ20*DCF!L$46,0)-MAX(BZ20-BY20,0)/Inputs!$B$24)*DCF!L$6</f>
        <v>-3438.0780768832074</v>
      </c>
      <c r="DH20" s="15">
        <f ca="1">(CA20*DCF!M$46-DCF!M$5*MAX(CA20*DCF!M$46,0)-MAX(CA20-BZ20,0)/Inputs!$B$24)*DCF!M$6</f>
        <v>59.870461643013556</v>
      </c>
      <c r="DI20" s="15">
        <f ca="1">SUM(CB20:CL20)+BE20*DCF!M$10*(1+Inputs!$B$30)*(1-Inputs!$B$33)*(1-Inputs!$B$30/Inputs!$B$31)/(Inputs!$B$29-Inputs!$B$30)*DCF!M$6</f>
        <v>122410.27343204868</v>
      </c>
      <c r="DJ20" s="15">
        <f ca="1">SUM(CM20:CW20)+BP20*DCF!M$28*(1+Inputs!$B$30)*(1-Inputs!$B$33)*(1-Inputs!$B$30/Inputs!$B$31)/(Inputs!$B$29-Inputs!$B$30)*DCF!M$6</f>
        <v>521027.95080876944</v>
      </c>
      <c r="DK20" s="15">
        <f ca="1">SUM(CX20:DH20)+CA20*DCF!M$46*(1+Inputs!$B$30)*(1-Inputs!$B$33)*(1-Inputs!$B$30/Inputs!$B$31)/(Inputs!$B$29-Inputs!$B$30)*DCF!M$6</f>
        <v>231971.9971111741</v>
      </c>
      <c r="DM20" s="15">
        <f ca="1">DI20+DJ20+DK20+Inputs!$B$34+Inputs!$B$36-Inputs!$B$35</f>
        <v>952261.22135199211</v>
      </c>
    </row>
    <row r="21" spans="1:117" x14ac:dyDescent="0.75">
      <c r="A21" s="11">
        <v>8</v>
      </c>
      <c r="C21" s="23">
        <f t="shared" ca="1" si="0"/>
        <v>-0.6528884825128789</v>
      </c>
      <c r="D21" s="23">
        <f t="shared" ca="1" si="0"/>
        <v>1.265561914108474</v>
      </c>
      <c r="E21" s="23">
        <f t="shared" ca="1" si="0"/>
        <v>1.8432167352175368</v>
      </c>
      <c r="F21" s="23">
        <f t="shared" ca="1" si="0"/>
        <v>1.803327683493813</v>
      </c>
      <c r="G21" s="23">
        <f t="shared" ca="1" si="0"/>
        <v>-1.4416831881537813</v>
      </c>
      <c r="H21" s="23">
        <f t="shared" ca="1" si="0"/>
        <v>-0.12639870468528788</v>
      </c>
      <c r="I21" s="23">
        <f t="shared" ca="1" si="0"/>
        <v>-0.79117070751175333</v>
      </c>
      <c r="J21" s="23">
        <f t="shared" ca="1" si="0"/>
        <v>-2.2506141571475258</v>
      </c>
      <c r="K21" s="23">
        <f t="shared" ca="1" si="0"/>
        <v>-0.46421037900723672</v>
      </c>
      <c r="L21" s="23">
        <f t="shared" ca="1" si="0"/>
        <v>-1.1821288234870178</v>
      </c>
      <c r="M21" s="23">
        <f t="shared" ca="1" si="0"/>
        <v>-0.20110022150852494</v>
      </c>
      <c r="N21" s="23">
        <f ca="1">SQRT(Inputs!$B$38)*C21+SQRT(1-Inputs!$B$38)*_xlfn.NORM.S.INV(RAND())</f>
        <v>-0.97489652586575448</v>
      </c>
      <c r="O21" s="23">
        <f ca="1">SQRT(Inputs!$B$38)*D21+SQRT(1-Inputs!$B$38)*_xlfn.NORM.S.INV(RAND())</f>
        <v>-0.10368153093720045</v>
      </c>
      <c r="P21" s="23">
        <f ca="1">SQRT(Inputs!$B$38)*E21+SQRT(1-Inputs!$B$38)*_xlfn.NORM.S.INV(RAND())</f>
        <v>1.2148815614709583</v>
      </c>
      <c r="Q21" s="23">
        <f ca="1">SQRT(Inputs!$B$38)*F21+SQRT(1-Inputs!$B$38)*_xlfn.NORM.S.INV(RAND())</f>
        <v>5.8794427168474162E-2</v>
      </c>
      <c r="R21" s="23">
        <f ca="1">SQRT(Inputs!$B$38)*G21+SQRT(1-Inputs!$B$38)*_xlfn.NORM.S.INV(RAND())</f>
        <v>-1.4530456626211505</v>
      </c>
      <c r="S21" s="23">
        <f ca="1">SQRT(Inputs!$B$38)*H21+SQRT(1-Inputs!$B$38)*_xlfn.NORM.S.INV(RAND())</f>
        <v>-7.8152844038189409E-2</v>
      </c>
      <c r="T21" s="23">
        <f ca="1">SQRT(Inputs!$B$38)*I21+SQRT(1-Inputs!$B$38)*_xlfn.NORM.S.INV(RAND())</f>
        <v>-0.11734278701273093</v>
      </c>
      <c r="U21" s="23">
        <f ca="1">SQRT(Inputs!$B$38)*J21+SQRT(1-Inputs!$B$38)*_xlfn.NORM.S.INV(RAND())</f>
        <v>-1.2870588202362294</v>
      </c>
      <c r="V21" s="23">
        <f ca="1">SQRT(Inputs!$B$38)*K21+SQRT(1-Inputs!$B$38)*_xlfn.NORM.S.INV(RAND())</f>
        <v>0.66690408414972491</v>
      </c>
      <c r="W21" s="23">
        <f ca="1">SQRT(Inputs!$B$38)*L21+SQRT(1-Inputs!$B$38)*_xlfn.NORM.S.INV(RAND())</f>
        <v>-0.11825644219665388</v>
      </c>
      <c r="X21" s="23">
        <f ca="1">SQRT(Inputs!$B$38)*M21+SQRT(1-Inputs!$B$38)*_xlfn.NORM.S.INV(RAND())</f>
        <v>0.41596329116790504</v>
      </c>
      <c r="Y21" s="23">
        <f ca="1">SQRT(Inputs!$B$38)*C21+SQRT(1-Inputs!$B$38)*_xlfn.NORM.S.INV(RAND())</f>
        <v>-2.1671238829460968</v>
      </c>
      <c r="Z21" s="23">
        <f ca="1">SQRT(Inputs!$B$38)*D21+SQRT(1-Inputs!$B$38)*_xlfn.NORM.S.INV(RAND())</f>
        <v>0.29328955948997176</v>
      </c>
      <c r="AA21" s="23">
        <f ca="1">SQRT(Inputs!$B$38)*E21+SQRT(1-Inputs!$B$38)*_xlfn.NORM.S.INV(RAND())</f>
        <v>1.9576640124215121</v>
      </c>
      <c r="AB21" s="23">
        <f ca="1">SQRT(Inputs!$B$38)*F21+SQRT(1-Inputs!$B$38)*_xlfn.NORM.S.INV(RAND())</f>
        <v>0.12688705010246981</v>
      </c>
      <c r="AC21" s="23">
        <f ca="1">SQRT(Inputs!$B$38)*G21+SQRT(1-Inputs!$B$38)*_xlfn.NORM.S.INV(RAND())</f>
        <v>-1.4320904348529533</v>
      </c>
      <c r="AD21" s="23">
        <f ca="1">SQRT(Inputs!$B$38)*H21+SQRT(1-Inputs!$B$38)*_xlfn.NORM.S.INV(RAND())</f>
        <v>-8.6303870569193808E-2</v>
      </c>
      <c r="AE21" s="23">
        <f ca="1">SQRT(Inputs!$B$38)*I21+SQRT(1-Inputs!$B$38)*_xlfn.NORM.S.INV(RAND())</f>
        <v>-1.2775657701736478</v>
      </c>
      <c r="AF21" s="23">
        <f ca="1">SQRT(Inputs!$B$38)*J21+SQRT(1-Inputs!$B$38)*_xlfn.NORM.S.INV(RAND())</f>
        <v>-0.61405289341248737</v>
      </c>
      <c r="AG21" s="23">
        <f ca="1">SQRT(Inputs!$B$38)*K21+SQRT(1-Inputs!$B$38)*_xlfn.NORM.S.INV(RAND())</f>
        <v>-1.214010298946554</v>
      </c>
      <c r="AH21" s="23">
        <f ca="1">SQRT(Inputs!$B$38)*L21+SQRT(1-Inputs!$B$38)*_xlfn.NORM.S.INV(RAND())</f>
        <v>-0.45359137866851817</v>
      </c>
      <c r="AI21" s="23">
        <f ca="1">SQRT(Inputs!$B$38)*M21+SQRT(1-Inputs!$B$38)*_xlfn.NORM.S.INV(RAND())</f>
        <v>0.47130620331698919</v>
      </c>
      <c r="AJ21" s="23">
        <f ca="1">SQRT(Inputs!$B$38)*C21+SQRT(1-Inputs!$B$38)*_xlfn.NORM.S.INV(RAND())</f>
        <v>-1.1791864688981857</v>
      </c>
      <c r="AK21" s="23">
        <f ca="1">SQRT(Inputs!$B$38)*D21+SQRT(1-Inputs!$B$38)*_xlfn.NORM.S.INV(RAND())</f>
        <v>1.1758992650161288</v>
      </c>
      <c r="AL21" s="23">
        <f ca="1">SQRT(Inputs!$B$38)*E21+SQRT(1-Inputs!$B$38)*_xlfn.NORM.S.INV(RAND())</f>
        <v>0.4708804585800288</v>
      </c>
      <c r="AM21" s="23">
        <f ca="1">SQRT(Inputs!$B$38)*F21+SQRT(1-Inputs!$B$38)*_xlfn.NORM.S.INV(RAND())</f>
        <v>2.7981872424416956</v>
      </c>
      <c r="AN21" s="23">
        <f ca="1">SQRT(Inputs!$B$38)*G21+SQRT(1-Inputs!$B$38)*_xlfn.NORM.S.INV(RAND())</f>
        <v>-1.200017809989236</v>
      </c>
      <c r="AO21" s="23">
        <f ca="1">SQRT(Inputs!$B$38)*H21+SQRT(1-Inputs!$B$38)*_xlfn.NORM.S.INV(RAND())</f>
        <v>0.44163796253977949</v>
      </c>
      <c r="AP21" s="23">
        <f ca="1">SQRT(Inputs!$B$38)*I21+SQRT(1-Inputs!$B$38)*_xlfn.NORM.S.INV(RAND())</f>
        <v>-1.5317444710992054</v>
      </c>
      <c r="AQ21" s="23">
        <f ca="1">SQRT(Inputs!$B$38)*J21+SQRT(1-Inputs!$B$38)*_xlfn.NORM.S.INV(RAND())</f>
        <v>-1.0287826862868126</v>
      </c>
      <c r="AR21" s="23">
        <f ca="1">SQRT(Inputs!$B$38)*K21+SQRT(1-Inputs!$B$38)*_xlfn.NORM.S.INV(RAND())</f>
        <v>-1.0338713298509994</v>
      </c>
      <c r="AS21" s="23">
        <f ca="1">SQRT(Inputs!$B$38)*L21+SQRT(1-Inputs!$B$38)*_xlfn.NORM.S.INV(RAND())</f>
        <v>-1.2214552821354374</v>
      </c>
      <c r="AT21" s="23">
        <f ca="1">SQRT(Inputs!$B$38)*M21+SQRT(1-Inputs!$B$38)*_xlfn.NORM.S.INV(RAND())</f>
        <v>-0.40991080057015283</v>
      </c>
      <c r="AU21" s="15">
        <f ca="1">Inputs!$B$6*EXP($B$8-0.5*C$5^2+C$5*N21)</f>
        <v>4237.8142890227655</v>
      </c>
      <c r="AV21" s="15">
        <f t="shared" ca="1" si="1"/>
        <v>5080.3797716733643</v>
      </c>
      <c r="AW21" s="15">
        <f t="shared" ca="1" si="2"/>
        <v>7297.605484878738</v>
      </c>
      <c r="AX21" s="15">
        <f t="shared" ca="1" si="3"/>
        <v>8975.329164542105</v>
      </c>
      <c r="AY21" s="15">
        <f t="shared" ca="1" si="4"/>
        <v>9256.756977369836</v>
      </c>
      <c r="AZ21" s="15">
        <f t="shared" ca="1" si="5"/>
        <v>11224.249442076547</v>
      </c>
      <c r="BA21" s="15">
        <f t="shared" ca="1" si="6"/>
        <v>13567.955063844334</v>
      </c>
      <c r="BB21" s="15">
        <f t="shared" ca="1" si="7"/>
        <v>14601.640654237777</v>
      </c>
      <c r="BC21" s="15">
        <f t="shared" ca="1" si="8"/>
        <v>19072.416909725904</v>
      </c>
      <c r="BD21" s="15">
        <f t="shared" ca="1" si="9"/>
        <v>23108.48889707034</v>
      </c>
      <c r="BE21" s="15">
        <f t="shared" ca="1" si="10"/>
        <v>29409.871337774821</v>
      </c>
      <c r="BF21" s="15">
        <f ca="1">Inputs!$B$13*EXP($B$9-0.5*C$6^2+C$6*Y21)</f>
        <v>9000.5586501147482</v>
      </c>
      <c r="BG21" s="15">
        <f t="shared" ca="1" si="11"/>
        <v>11565.436182913338</v>
      </c>
      <c r="BH21" s="15">
        <f t="shared" ca="1" si="12"/>
        <v>19551.50763818853</v>
      </c>
      <c r="BI21" s="15">
        <f t="shared" ca="1" si="13"/>
        <v>24406.020848577544</v>
      </c>
      <c r="BJ21" s="15">
        <f t="shared" ca="1" si="14"/>
        <v>24339.587095566963</v>
      </c>
      <c r="BK21" s="15">
        <f t="shared" ca="1" si="15"/>
        <v>29523.294656027469</v>
      </c>
      <c r="BL21" s="15">
        <f t="shared" ca="1" si="16"/>
        <v>30732.276034725226</v>
      </c>
      <c r="BM21" s="15">
        <f t="shared" ca="1" si="17"/>
        <v>35002.082451499657</v>
      </c>
      <c r="BN21" s="15">
        <f t="shared" ca="1" si="18"/>
        <v>37219.690523056452</v>
      </c>
      <c r="BO21" s="15">
        <f t="shared" ca="1" si="19"/>
        <v>43442.974372776669</v>
      </c>
      <c r="BP21" s="15">
        <f t="shared" ca="1" si="20"/>
        <v>56402.927733374818</v>
      </c>
      <c r="BQ21" s="15">
        <f ca="1">Inputs!$B$20*EXP($B$10-0.5*C$7^2+C$7*AJ21)</f>
        <v>2823.384605360051</v>
      </c>
      <c r="BR21" s="15">
        <f t="shared" ca="1" si="21"/>
        <v>5565.3506942854865</v>
      </c>
      <c r="BS21" s="15">
        <f t="shared" ca="1" si="22"/>
        <v>8724.7649945157773</v>
      </c>
      <c r="BT21" s="15">
        <f t="shared" ca="1" si="23"/>
        <v>25063.715713781043</v>
      </c>
      <c r="BU21" s="15">
        <f t="shared" ca="1" si="24"/>
        <v>25981.595268774352</v>
      </c>
      <c r="BV21" s="15">
        <f t="shared" ca="1" si="25"/>
        <v>39929.649308590233</v>
      </c>
      <c r="BW21" s="15">
        <f t="shared" ca="1" si="26"/>
        <v>40291.435730231904</v>
      </c>
      <c r="BX21" s="15">
        <f t="shared" ca="1" si="27"/>
        <v>45851.583382760655</v>
      </c>
      <c r="BY21" s="15">
        <f t="shared" ca="1" si="28"/>
        <v>52715.633531562671</v>
      </c>
      <c r="BZ21" s="15">
        <f t="shared" ca="1" si="29"/>
        <v>59091.074250428646</v>
      </c>
      <c r="CA21" s="15">
        <f t="shared" ca="1" si="30"/>
        <v>77173.773456579642</v>
      </c>
      <c r="CB21" s="15">
        <f ca="1">(AU21*DCF!C$10-DCF!C$5*MAX(AU21*DCF!C$10,0)-MAX(AU21-Inputs!$B$6,0)/Inputs!$B$10)*DCF!C$6</f>
        <v>1048.2395838980817</v>
      </c>
      <c r="CC21" s="15">
        <f ca="1">(AV21*DCF!D$10-DCF!D$5*MAX(AV21*DCF!D$10,0)-MAX(AV21-AU21,0)/Inputs!$B$10)*DCF!D$6</f>
        <v>1032.8706094630613</v>
      </c>
      <c r="CD21" s="15">
        <f ca="1">(AW21*DCF!E$10-DCF!E$5*MAX(AW21*DCF!E$10,0)-MAX(AW21-AV21,0)/Inputs!$B$10)*DCF!E$6</f>
        <v>1185.4898887064542</v>
      </c>
      <c r="CE21" s="15">
        <f ca="1">(AX21*DCF!F$10-DCF!F$5*MAX(AX21*DCF!F$10,0)-MAX(AX21-AW21,0)/Inputs!$B$10)*DCF!F$6</f>
        <v>1610.2073506983927</v>
      </c>
      <c r="CF21" s="15">
        <f ca="1">(AY21*DCF!G$10-DCF!G$5*MAX(AY21*DCF!G$10,0)-MAX(AY21-AX21,0)/Inputs!$B$10)*DCF!G$6</f>
        <v>1853.1655159718321</v>
      </c>
      <c r="CG21" s="15">
        <f ca="1">(AZ21*DCF!H$10-DCF!H$5*MAX(AZ21*DCF!H$10,0)-MAX(AZ21-AY21,0)/Inputs!$B$10)*DCF!H$6</f>
        <v>1829.8325210555704</v>
      </c>
      <c r="CH21" s="15">
        <f ca="1">(BA21*DCF!I$10-DCF!I$5*MAX(BA21*DCF!I$10,0)-MAX(BA21-AZ21,0)/Inputs!$B$10)*DCF!I$6</f>
        <v>2093.9205916624001</v>
      </c>
      <c r="CI21" s="15">
        <f ca="1">(BB21*DCF!J$10-DCF!J$5*MAX(BB21*DCF!J$10,0)-MAX(BB21-BA21,0)/Inputs!$B$10)*DCF!J$6</f>
        <v>2349.0373993567546</v>
      </c>
      <c r="CJ21" s="15">
        <f ca="1">(BC21*DCF!K$10-DCF!K$5*MAX(BC21*DCF!K$10,0)-MAX(BC21-BB21,0)/Inputs!$B$10)*DCF!K$6</f>
        <v>2444.5121996388284</v>
      </c>
      <c r="CK21" s="15">
        <f ca="1">(BD21*DCF!L$10-DCF!L$5*MAX(BD21*DCF!L$10,0)-MAX(BD21-BC21,0)/Inputs!$B$10)*DCF!L$6</f>
        <v>2963.2700982818933</v>
      </c>
      <c r="CL21" s="15">
        <f ca="1">(BE21*DCF!M$10-DCF!M$5*MAX(BE21*DCF!M$10,0)-MAX(BE21-BD21,0)/Inputs!$B$10)*DCF!M$6</f>
        <v>3397.3457721762829</v>
      </c>
      <c r="CM21" s="15">
        <f ca="1">(BF21*DCF!C$28-DCF!C$5*MAX(BF21*DCF!C$28,0)-MAX(BF21-Inputs!$B$13,0)/Inputs!$B$17)*DCF!C$6</f>
        <v>2746.9114731993736</v>
      </c>
      <c r="CN21" s="15">
        <f ca="1">(BG21*DCF!D$28-DCF!D$5*MAX(BG21*DCF!D$28,0)-MAX(BG21-BF21,0)/Inputs!$B$17)*DCF!D$6</f>
        <v>2859.0817224807142</v>
      </c>
      <c r="CO21" s="15">
        <f ca="1">(BH21*DCF!E$28-DCF!E$5*MAX(BH21*DCF!E$28,0)-MAX(BH21-BG21,0)/Inputs!$B$17)*DCF!E$6</f>
        <v>3963.3903486501044</v>
      </c>
      <c r="CP21" s="15">
        <f ca="1">(BI21*DCF!F$28-DCF!F$5*MAX(BI21*DCF!F$28,0)-MAX(BI21-BH21,0)/Inputs!$B$17)*DCF!F$6</f>
        <v>5741.7509233640749</v>
      </c>
      <c r="CQ21" s="15">
        <f ca="1">(BJ21*DCF!G$28-DCF!G$5*MAX(BJ21*DCF!G$28,0)-MAX(BJ21-BI21,0)/Inputs!$B$17)*DCF!G$6</f>
        <v>6315.0905358600203</v>
      </c>
      <c r="CR21" s="15">
        <f ca="1">(BK21*DCF!H$28-DCF!H$5*MAX(BK21*DCF!H$28,0)-MAX(BK21-BJ21,0)/Inputs!$B$17)*DCF!H$6</f>
        <v>6496.0338092657312</v>
      </c>
      <c r="CS21" s="15">
        <f ca="1">(BL21*DCF!I$28-DCF!I$5*MAX(BL21*DCF!I$28,0)-MAX(BL21-BK21,0)/Inputs!$B$17)*DCF!I$6</f>
        <v>7053.2621546378123</v>
      </c>
      <c r="CT21" s="15">
        <f ca="1">(BM21*DCF!J$28-DCF!J$5*MAX(BM21*DCF!J$28,0)-MAX(BM21-BL21,0)/Inputs!$B$17)*DCF!J$6</f>
        <v>7242.2286828325632</v>
      </c>
      <c r="CU21" s="15">
        <f ca="1">(BN21*DCF!K$28-DCF!K$5*MAX(BN21*DCF!K$28,0)-MAX(BN21-BM21,0)/Inputs!$B$17)*DCF!K$6</f>
        <v>7588.5471254701351</v>
      </c>
      <c r="CV21" s="15">
        <f ca="1">(BO21*DCF!L$28-DCF!L$5*MAX(BO21*DCF!L$28,0)-MAX(BO21-BN21,0)/Inputs!$B$17)*DCF!L$6</f>
        <v>7963.6103050760958</v>
      </c>
      <c r="CW21" s="15">
        <f ca="1">(BP21*DCF!M$28-DCF!M$5*MAX(BP21*DCF!M$28,0)-MAX(BP21-BO21,0)/Inputs!$B$17)*DCF!M$6</f>
        <v>9257.5642033096628</v>
      </c>
      <c r="CX21" s="15">
        <f ca="1">(BQ21*DCF!C$46-DCF!C$5*MAX(BQ21*DCF!C$46,0)-MAX(BQ21-Inputs!$B$20,0)/Inputs!$B$24)*DCF!C$6</f>
        <v>-652.05187190763297</v>
      </c>
      <c r="CY21" s="15">
        <f ca="1">(BR21*DCF!D$46-DCF!D$5*MAX(BR21*DCF!D$46,0)-MAX(BR21-BQ21,0)/Inputs!$B$24)*DCF!D$6</f>
        <v>-2119.8497476181024</v>
      </c>
      <c r="CZ21" s="15">
        <f ca="1">(BS21*DCF!E$46-DCF!E$5*MAX(BS21*DCF!E$46,0)-MAX(BS21-BR21,0)/Inputs!$B$24)*DCF!E$6</f>
        <v>-2277.072791407867</v>
      </c>
      <c r="DA21" s="15">
        <f ca="1">(BT21*DCF!F$46-DCF!F$5*MAX(BT21*DCF!F$46,0)-MAX(BT21-BS21,0)/Inputs!$B$24)*DCF!F$6</f>
        <v>-7774.8267136942886</v>
      </c>
      <c r="DB21" s="15">
        <f ca="1">(BU21*DCF!G$46-DCF!G$5*MAX(BU21*DCF!G$46,0)-MAX(BU21-BT21,0)/Inputs!$B$24)*DCF!G$6</f>
        <v>-1182.7260786913548</v>
      </c>
      <c r="DC21" s="15">
        <f ca="1">(BV21*DCF!H$46-DCF!H$5*MAX(BV21*DCF!H$46,0)-MAX(BV21-BU21,0)/Inputs!$B$24)*DCF!H$6</f>
        <v>-4334.2723317277805</v>
      </c>
      <c r="DD21" s="15">
        <f ca="1">(BW21*DCF!I$46-DCF!I$5*MAX(BW21*DCF!I$46,0)-MAX(BW21-BV21,0)/Inputs!$B$24)*DCF!I$6</f>
        <v>826.69143827822461</v>
      </c>
      <c r="DE21" s="15">
        <f ca="1">(BX21*DCF!J$46-DCF!J$5*MAX(BX21*DCF!J$46,0)-MAX(BX21-BW21,0)/Inputs!$B$24)*DCF!J$6</f>
        <v>448.88677336487899</v>
      </c>
      <c r="DF21" s="15">
        <f ca="1">(BY21*DCF!K$46-DCF!K$5*MAX(BY21*DCF!K$46,0)-MAX(BY21-BX21,0)/Inputs!$B$24)*DCF!K$6</f>
        <v>1329.7832868230278</v>
      </c>
      <c r="DG21" s="15">
        <f ca="1">(BZ21*DCF!L$46-DCF!L$5*MAX(BZ21*DCF!L$46,0)-MAX(BZ21-BY21,0)/Inputs!$B$24)*DCF!L$6</f>
        <v>2641.9096025765716</v>
      </c>
      <c r="DH21" s="15">
        <f ca="1">(CA21*DCF!M$46-DCF!M$5*MAX(CA21*DCF!M$46,0)-MAX(CA21-BZ21,0)/Inputs!$B$24)*DCF!M$6</f>
        <v>2269.820534817497</v>
      </c>
      <c r="DI21" s="15">
        <f ca="1">SUM(CB21:CL21)+BE21*DCF!M$10*(1+Inputs!$B$30)*(1-Inputs!$B$33)*(1-Inputs!$B$30/Inputs!$B$31)/(Inputs!$B$29-Inputs!$B$30)*DCF!M$6</f>
        <v>103655.95236922395</v>
      </c>
      <c r="DJ21" s="15">
        <f ca="1">SUM(CM21:CW21)+BP21*DCF!M$28*(1+Inputs!$B$30)*(1-Inputs!$B$33)*(1-Inputs!$B$30/Inputs!$B$31)/(Inputs!$B$29-Inputs!$B$30)*DCF!M$6</f>
        <v>276520.92959546263</v>
      </c>
      <c r="DK21" s="15">
        <f ca="1">SUM(CX21:DH21)+CA21*DCF!M$46*(1+Inputs!$B$30)*(1-Inputs!$B$33)*(1-Inputs!$B$30/Inputs!$B$31)/(Inputs!$B$29-Inputs!$B$30)*DCF!M$6</f>
        <v>108496.08768257219</v>
      </c>
      <c r="DM21" s="15">
        <f ca="1">DI21+DJ21+DK21+Inputs!$B$34+Inputs!$B$36-Inputs!$B$35</f>
        <v>565523.96964725875</v>
      </c>
    </row>
    <row r="22" spans="1:117" x14ac:dyDescent="0.75">
      <c r="A22" s="11">
        <v>9</v>
      </c>
      <c r="C22" s="23">
        <f t="shared" ca="1" si="0"/>
        <v>-0.42267877756541239</v>
      </c>
      <c r="D22" s="23">
        <f t="shared" ca="1" si="0"/>
        <v>-0.15904936343989493</v>
      </c>
      <c r="E22" s="23">
        <f t="shared" ca="1" si="0"/>
        <v>0.3509046191966208</v>
      </c>
      <c r="F22" s="23">
        <f t="shared" ca="1" si="0"/>
        <v>-0.22420397554418342</v>
      </c>
      <c r="G22" s="23">
        <f t="shared" ca="1" si="0"/>
        <v>-1.6875018305397445</v>
      </c>
      <c r="H22" s="23">
        <f t="shared" ca="1" si="0"/>
        <v>-5.2530031284418154E-2</v>
      </c>
      <c r="I22" s="23">
        <f t="shared" ca="1" si="0"/>
        <v>2.6898001734148271E-2</v>
      </c>
      <c r="J22" s="23">
        <f t="shared" ca="1" si="0"/>
        <v>-0.35291379556866431</v>
      </c>
      <c r="K22" s="23">
        <f t="shared" ca="1" si="0"/>
        <v>-0.21734726768928286</v>
      </c>
      <c r="L22" s="23">
        <f t="shared" ca="1" si="0"/>
        <v>1.9021290353438318</v>
      </c>
      <c r="M22" s="23">
        <f t="shared" ca="1" si="0"/>
        <v>4.8248652096297084E-2</v>
      </c>
      <c r="N22" s="23">
        <f ca="1">SQRT(Inputs!$B$38)*C22+SQRT(1-Inputs!$B$38)*_xlfn.NORM.S.INV(RAND())</f>
        <v>-0.38598248926433953</v>
      </c>
      <c r="O22" s="23">
        <f ca="1">SQRT(Inputs!$B$38)*D22+SQRT(1-Inputs!$B$38)*_xlfn.NORM.S.INV(RAND())</f>
        <v>0.78303527732612643</v>
      </c>
      <c r="P22" s="23">
        <f ca="1">SQRT(Inputs!$B$38)*E22+SQRT(1-Inputs!$B$38)*_xlfn.NORM.S.INV(RAND())</f>
        <v>-0.57035169554061249</v>
      </c>
      <c r="Q22" s="23">
        <f ca="1">SQRT(Inputs!$B$38)*F22+SQRT(1-Inputs!$B$38)*_xlfn.NORM.S.INV(RAND())</f>
        <v>1.3502985717130809</v>
      </c>
      <c r="R22" s="23">
        <f ca="1">SQRT(Inputs!$B$38)*G22+SQRT(1-Inputs!$B$38)*_xlfn.NORM.S.INV(RAND())</f>
        <v>-0.78388060326432418</v>
      </c>
      <c r="S22" s="23">
        <f ca="1">SQRT(Inputs!$B$38)*H22+SQRT(1-Inputs!$B$38)*_xlfn.NORM.S.INV(RAND())</f>
        <v>0.60820715605080167</v>
      </c>
      <c r="T22" s="23">
        <f ca="1">SQRT(Inputs!$B$38)*I22+SQRT(1-Inputs!$B$38)*_xlfn.NORM.S.INV(RAND())</f>
        <v>-0.72848041457967572</v>
      </c>
      <c r="U22" s="23">
        <f ca="1">SQRT(Inputs!$B$38)*J22+SQRT(1-Inputs!$B$38)*_xlfn.NORM.S.INV(RAND())</f>
        <v>-1.2706113062672297</v>
      </c>
      <c r="V22" s="23">
        <f ca="1">SQRT(Inputs!$B$38)*K22+SQRT(1-Inputs!$B$38)*_xlfn.NORM.S.INV(RAND())</f>
        <v>-0.18652462416375015</v>
      </c>
      <c r="W22" s="23">
        <f ca="1">SQRT(Inputs!$B$38)*L22+SQRT(1-Inputs!$B$38)*_xlfn.NORM.S.INV(RAND())</f>
        <v>0.47393240210405008</v>
      </c>
      <c r="X22" s="23">
        <f ca="1">SQRT(Inputs!$B$38)*M22+SQRT(1-Inputs!$B$38)*_xlfn.NORM.S.INV(RAND())</f>
        <v>-0.86571407977942949</v>
      </c>
      <c r="Y22" s="23">
        <f ca="1">SQRT(Inputs!$B$38)*C22+SQRT(1-Inputs!$B$38)*_xlfn.NORM.S.INV(RAND())</f>
        <v>0.66023196880316481</v>
      </c>
      <c r="Z22" s="23">
        <f ca="1">SQRT(Inputs!$B$38)*D22+SQRT(1-Inputs!$B$38)*_xlfn.NORM.S.INV(RAND())</f>
        <v>-0.13518561564319889</v>
      </c>
      <c r="AA22" s="23">
        <f ca="1">SQRT(Inputs!$B$38)*E22+SQRT(1-Inputs!$B$38)*_xlfn.NORM.S.INV(RAND())</f>
        <v>-0.51430628403787104</v>
      </c>
      <c r="AB22" s="23">
        <f ca="1">SQRT(Inputs!$B$38)*F22+SQRT(1-Inputs!$B$38)*_xlfn.NORM.S.INV(RAND())</f>
        <v>-1.0889810457819846</v>
      </c>
      <c r="AC22" s="23">
        <f ca="1">SQRT(Inputs!$B$38)*G22+SQRT(1-Inputs!$B$38)*_xlfn.NORM.S.INV(RAND())</f>
        <v>0.63353811327425102</v>
      </c>
      <c r="AD22" s="23">
        <f ca="1">SQRT(Inputs!$B$38)*H22+SQRT(1-Inputs!$B$38)*_xlfn.NORM.S.INV(RAND())</f>
        <v>-0.43201875987665733</v>
      </c>
      <c r="AE22" s="23">
        <f ca="1">SQRT(Inputs!$B$38)*I22+SQRT(1-Inputs!$B$38)*_xlfn.NORM.S.INV(RAND())</f>
        <v>1.9469610158051474</v>
      </c>
      <c r="AF22" s="23">
        <f ca="1">SQRT(Inputs!$B$38)*J22+SQRT(1-Inputs!$B$38)*_xlfn.NORM.S.INV(RAND())</f>
        <v>0.19687601234923188</v>
      </c>
      <c r="AG22" s="23">
        <f ca="1">SQRT(Inputs!$B$38)*K22+SQRT(1-Inputs!$B$38)*_xlfn.NORM.S.INV(RAND())</f>
        <v>0.23861431343156114</v>
      </c>
      <c r="AH22" s="23">
        <f ca="1">SQRT(Inputs!$B$38)*L22+SQRT(1-Inputs!$B$38)*_xlfn.NORM.S.INV(RAND())</f>
        <v>1.061178422248138</v>
      </c>
      <c r="AI22" s="23">
        <f ca="1">SQRT(Inputs!$B$38)*M22+SQRT(1-Inputs!$B$38)*_xlfn.NORM.S.INV(RAND())</f>
        <v>1.5611122358572775</v>
      </c>
      <c r="AJ22" s="23">
        <f ca="1">SQRT(Inputs!$B$38)*C22+SQRT(1-Inputs!$B$38)*_xlfn.NORM.S.INV(RAND())</f>
        <v>0.75755529380617725</v>
      </c>
      <c r="AK22" s="23">
        <f ca="1">SQRT(Inputs!$B$38)*D22+SQRT(1-Inputs!$B$38)*_xlfn.NORM.S.INV(RAND())</f>
        <v>0.17122736491310531</v>
      </c>
      <c r="AL22" s="23">
        <f ca="1">SQRT(Inputs!$B$38)*E22+SQRT(1-Inputs!$B$38)*_xlfn.NORM.S.INV(RAND())</f>
        <v>0.36873420826709197</v>
      </c>
      <c r="AM22" s="23">
        <f ca="1">SQRT(Inputs!$B$38)*F22+SQRT(1-Inputs!$B$38)*_xlfn.NORM.S.INV(RAND())</f>
        <v>-1.2358798003342928</v>
      </c>
      <c r="AN22" s="23">
        <f ca="1">SQRT(Inputs!$B$38)*G22+SQRT(1-Inputs!$B$38)*_xlfn.NORM.S.INV(RAND())</f>
        <v>-2.1705945648568488</v>
      </c>
      <c r="AO22" s="23">
        <f ca="1">SQRT(Inputs!$B$38)*H22+SQRT(1-Inputs!$B$38)*_xlfn.NORM.S.INV(RAND())</f>
        <v>0.16400035458051929</v>
      </c>
      <c r="AP22" s="23">
        <f ca="1">SQRT(Inputs!$B$38)*I22+SQRT(1-Inputs!$B$38)*_xlfn.NORM.S.INV(RAND())</f>
        <v>0.88965664272827905</v>
      </c>
      <c r="AQ22" s="23">
        <f ca="1">SQRT(Inputs!$B$38)*J22+SQRT(1-Inputs!$B$38)*_xlfn.NORM.S.INV(RAND())</f>
        <v>-1.5433048528683311</v>
      </c>
      <c r="AR22" s="23">
        <f ca="1">SQRT(Inputs!$B$38)*K22+SQRT(1-Inputs!$B$38)*_xlfn.NORM.S.INV(RAND())</f>
        <v>0.45591181875640868</v>
      </c>
      <c r="AS22" s="23">
        <f ca="1">SQRT(Inputs!$B$38)*L22+SQRT(1-Inputs!$B$38)*_xlfn.NORM.S.INV(RAND())</f>
        <v>0.55611317008056771</v>
      </c>
      <c r="AT22" s="23">
        <f ca="1">SQRT(Inputs!$B$38)*M22+SQRT(1-Inputs!$B$38)*_xlfn.NORM.S.INV(RAND())</f>
        <v>0.42947146220698873</v>
      </c>
      <c r="AU22" s="15">
        <f ca="1">Inputs!$B$6*EXP($B$8-0.5*C$5^2+C$5*N22)</f>
        <v>4661.6849715197259</v>
      </c>
      <c r="AV22" s="15">
        <f t="shared" ca="1" si="1"/>
        <v>6366.7624643688896</v>
      </c>
      <c r="AW22" s="15">
        <f t="shared" ca="1" si="2"/>
        <v>7188.3166144034885</v>
      </c>
      <c r="AX22" s="15">
        <f t="shared" ca="1" si="3"/>
        <v>10388.93918136605</v>
      </c>
      <c r="AY22" s="15">
        <f t="shared" ca="1" si="4"/>
        <v>11585.638502634532</v>
      </c>
      <c r="AZ22" s="15">
        <f t="shared" ca="1" si="5"/>
        <v>15151.062091645979</v>
      </c>
      <c r="BA22" s="15">
        <f t="shared" ca="1" si="6"/>
        <v>17179.956019648394</v>
      </c>
      <c r="BB22" s="15">
        <f t="shared" ca="1" si="7"/>
        <v>18519.317123055596</v>
      </c>
      <c r="BC22" s="15">
        <f t="shared" ca="1" si="8"/>
        <v>22276.721008263037</v>
      </c>
      <c r="BD22" s="15">
        <f t="shared" ca="1" si="9"/>
        <v>28528.073245366286</v>
      </c>
      <c r="BE22" s="15">
        <f t="shared" ca="1" si="10"/>
        <v>32306.982776553625</v>
      </c>
      <c r="BF22" s="15">
        <f ca="1">Inputs!$B$13*EXP($B$9-0.5*C$6^2+C$6*Y22)</f>
        <v>15765.175341028907</v>
      </c>
      <c r="BG22" s="15">
        <f t="shared" ca="1" si="11"/>
        <v>18750.574665977259</v>
      </c>
      <c r="BH22" s="15">
        <f t="shared" ca="1" si="12"/>
        <v>21036.546472913833</v>
      </c>
      <c r="BI22" s="15">
        <f t="shared" ca="1" si="13"/>
        <v>21777.839389331155</v>
      </c>
      <c r="BJ22" s="15">
        <f t="shared" ca="1" si="14"/>
        <v>29251.132894332983</v>
      </c>
      <c r="BK22" s="15">
        <f t="shared" ca="1" si="15"/>
        <v>33849.594308116371</v>
      </c>
      <c r="BL22" s="15">
        <f t="shared" ca="1" si="16"/>
        <v>53513.424766108583</v>
      </c>
      <c r="BM22" s="15">
        <f t="shared" ca="1" si="17"/>
        <v>67408.1822737037</v>
      </c>
      <c r="BN22" s="15">
        <f t="shared" ca="1" si="18"/>
        <v>85308.433350993873</v>
      </c>
      <c r="BO22" s="15">
        <f t="shared" ca="1" si="19"/>
        <v>118743.02690519429</v>
      </c>
      <c r="BP22" s="15">
        <f t="shared" ca="1" si="20"/>
        <v>174426.72177215217</v>
      </c>
      <c r="BQ22" s="15">
        <f ca="1">Inputs!$B$20*EXP($B$10-0.5*C$7^2+C$7*AJ22)</f>
        <v>5611.7642592792508</v>
      </c>
      <c r="BR22" s="15">
        <f t="shared" ca="1" si="21"/>
        <v>8039.9676686082958</v>
      </c>
      <c r="BS22" s="15">
        <f t="shared" ca="1" si="22"/>
        <v>12239.811713066138</v>
      </c>
      <c r="BT22" s="15">
        <f t="shared" ca="1" si="23"/>
        <v>12203.023201298709</v>
      </c>
      <c r="BU22" s="15">
        <f t="shared" ca="1" si="24"/>
        <v>10002.155347864844</v>
      </c>
      <c r="BV22" s="15">
        <f t="shared" ca="1" si="25"/>
        <v>14439.680086288952</v>
      </c>
      <c r="BW22" s="15">
        <f t="shared" ca="1" si="26"/>
        <v>24324.582912780974</v>
      </c>
      <c r="BX22" s="15">
        <f t="shared" ca="1" si="27"/>
        <v>24968.37181800796</v>
      </c>
      <c r="BY22" s="15">
        <f t="shared" ca="1" si="28"/>
        <v>38173.615161762762</v>
      </c>
      <c r="BZ22" s="15">
        <f t="shared" ca="1" si="29"/>
        <v>59328.488085165649</v>
      </c>
      <c r="CA22" s="15">
        <f t="shared" ca="1" si="30"/>
        <v>89947.690061780449</v>
      </c>
      <c r="CB22" s="15">
        <f ca="1">(AU22*DCF!C$10-DCF!C$5*MAX(AU22*DCF!C$10,0)-MAX(AU22-Inputs!$B$6,0)/Inputs!$B$10)*DCF!C$6</f>
        <v>1045.2173103808195</v>
      </c>
      <c r="CC22" s="15">
        <f ca="1">(AV22*DCF!D$10-DCF!D$5*MAX(AV22*DCF!D$10,0)-MAX(AV22-AU22,0)/Inputs!$B$10)*DCF!D$6</f>
        <v>1136.1166957069108</v>
      </c>
      <c r="CD22" s="15">
        <f ca="1">(AW22*DCF!E$10-DCF!E$5*MAX(AW22*DCF!E$10,0)-MAX(AW22-AV22,0)/Inputs!$B$10)*DCF!E$6</f>
        <v>1474.619861372691</v>
      </c>
      <c r="CE22" s="15">
        <f ca="1">(AX22*DCF!F$10-DCF!F$5*MAX(AX22*DCF!F$10,0)-MAX(AX22-AW22,0)/Inputs!$B$10)*DCF!F$6</f>
        <v>1601.9186631691034</v>
      </c>
      <c r="CF22" s="15">
        <f ca="1">(AY22*DCF!G$10-DCF!G$5*MAX(AY22*DCF!G$10,0)-MAX(AY22-AX22,0)/Inputs!$B$10)*DCF!G$6</f>
        <v>2157.0769114956638</v>
      </c>
      <c r="CG22" s="15">
        <f ca="1">(AZ22*DCF!H$10-DCF!H$5*MAX(AZ22*DCF!H$10,0)-MAX(AZ22-AY22,0)/Inputs!$B$10)*DCF!H$6</f>
        <v>2308.4846957776967</v>
      </c>
      <c r="CH22" s="15">
        <f ca="1">(BA22*DCF!I$10-DCF!I$5*MAX(BA22*DCF!I$10,0)-MAX(BA22-AZ22,0)/Inputs!$B$10)*DCF!I$6</f>
        <v>2805.3415478724432</v>
      </c>
      <c r="CI22" s="15">
        <f ca="1">(BB22*DCF!J$10-DCF!J$5*MAX(BB22*DCF!J$10,0)-MAX(BB22-BA22,0)/Inputs!$B$10)*DCF!J$6</f>
        <v>2974.9996848169117</v>
      </c>
      <c r="CJ22" s="15">
        <f ca="1">(BC22*DCF!K$10-DCF!K$5*MAX(BC22*DCF!K$10,0)-MAX(BC22-BB22,0)/Inputs!$B$10)*DCF!K$6</f>
        <v>3060.2149704005406</v>
      </c>
      <c r="CK22" s="15">
        <f ca="1">(BD22*DCF!L$10-DCF!L$5*MAX(BD22*DCF!L$10,0)-MAX(BD22-BC22,0)/Inputs!$B$10)*DCF!L$6</f>
        <v>3494.1748718352765</v>
      </c>
      <c r="CL22" s="15">
        <f ca="1">(BE22*DCF!M$10-DCF!M$5*MAX(BE22*DCF!M$10,0)-MAX(BE22-BD22,0)/Inputs!$B$10)*DCF!M$6</f>
        <v>4107.5020089927193</v>
      </c>
      <c r="CM22" s="15">
        <f ca="1">(BF22*DCF!C$28-DCF!C$5*MAX(BF22*DCF!C$28,0)-MAX(BF22-Inputs!$B$13,0)/Inputs!$B$17)*DCF!C$6</f>
        <v>3800.3021792339127</v>
      </c>
      <c r="CN22" s="15">
        <f ca="1">(BG22*DCF!D$28-DCF!D$5*MAX(BG22*DCF!D$28,0)-MAX(BG22-BF22,0)/Inputs!$B$17)*DCF!D$6</f>
        <v>4885.5541433832941</v>
      </c>
      <c r="CO22" s="15">
        <f ca="1">(BH22*DCF!E$28-DCF!E$5*MAX(BH22*DCF!E$28,0)-MAX(BH22-BG22,0)/Inputs!$B$17)*DCF!E$6</f>
        <v>5507.3909699612177</v>
      </c>
      <c r="CP22" s="15">
        <f ca="1">(BI22*DCF!F$28-DCF!F$5*MAX(BI22*DCF!F$28,0)-MAX(BI22-BH22,0)/Inputs!$B$17)*DCF!F$6</f>
        <v>5777.1456546688451</v>
      </c>
      <c r="CQ22" s="15">
        <f ca="1">(BJ22*DCF!G$28-DCF!G$5*MAX(BJ22*DCF!G$28,0)-MAX(BJ22-BI22,0)/Inputs!$B$17)*DCF!G$6</f>
        <v>6332.4942167244826</v>
      </c>
      <c r="CR22" s="15">
        <f ca="1">(BK22*DCF!H$28-DCF!H$5*MAX(BK22*DCF!H$28,0)-MAX(BK22-BJ22,0)/Inputs!$B$17)*DCF!H$6</f>
        <v>7656.9062712240702</v>
      </c>
      <c r="CS22" s="15">
        <f ca="1">(BL22*DCF!I$28-DCF!I$5*MAX(BL22*DCF!I$28,0)-MAX(BL22-BK22,0)/Inputs!$B$17)*DCF!I$6</f>
        <v>9761.4818500106703</v>
      </c>
      <c r="CT22" s="15">
        <f ca="1">(BM22*DCF!J$28-DCF!J$5*MAX(BM22*DCF!J$28,0)-MAX(BM22-BL22,0)/Inputs!$B$17)*DCF!J$6</f>
        <v>13195.289291699099</v>
      </c>
      <c r="CU22" s="15">
        <f ca="1">(BN22*DCF!K$28-DCF!K$5*MAX(BN22*DCF!K$28,0)-MAX(BN22-BM22,0)/Inputs!$B$17)*DCF!K$6</f>
        <v>15823.168430415431</v>
      </c>
      <c r="CV22" s="15">
        <f ca="1">(BO22*DCF!L$28-DCF!L$5*MAX(BO22*DCF!L$28,0)-MAX(BO22-BN22,0)/Inputs!$B$17)*DCF!L$6</f>
        <v>19908.546256348418</v>
      </c>
      <c r="CW22" s="15">
        <f ca="1">(BP22*DCF!M$28-DCF!M$5*MAX(BP22*DCF!M$28,0)-MAX(BP22-BO22,0)/Inputs!$B$17)*DCF!M$6</f>
        <v>26997.977861087882</v>
      </c>
      <c r="CX22" s="15">
        <f ca="1">(BQ22*DCF!C$46-DCF!C$5*MAX(BQ22*DCF!C$46,0)-MAX(BQ22-Inputs!$B$20,0)/Inputs!$B$24)*DCF!C$6</f>
        <v>-2409.5364382997118</v>
      </c>
      <c r="CY22" s="15">
        <f ca="1">(BR22*DCF!D$46-DCF!D$5*MAX(BR22*DCF!D$46,0)-MAX(BR22-BQ22,0)/Inputs!$B$24)*DCF!D$6</f>
        <v>-2408.3292254040985</v>
      </c>
      <c r="CZ22" s="15">
        <f ca="1">(BS22*DCF!E$46-DCF!E$5*MAX(BS22*DCF!E$46,0)-MAX(BS22-BR22,0)/Inputs!$B$24)*DCF!E$6</f>
        <v>-3102.841948628633</v>
      </c>
      <c r="DA22" s="15">
        <f ca="1">(BT22*DCF!F$46-DCF!F$5*MAX(BT22*DCF!F$46,0)-MAX(BT22-BS22,0)/Inputs!$B$24)*DCF!F$6</f>
        <v>-888.70130291673217</v>
      </c>
      <c r="DB22" s="15">
        <f ca="1">(BU22*DCF!G$46-DCF!G$5*MAX(BU22*DCF!G$46,0)-MAX(BU22-BT22,0)/Inputs!$B$24)*DCF!G$6</f>
        <v>-336.45274405618323</v>
      </c>
      <c r="DC22" s="15">
        <f ca="1">(BV22*DCF!H$46-DCF!H$5*MAX(BV22*DCF!H$46,0)-MAX(BV22-BU22,0)/Inputs!$B$24)*DCF!H$6</f>
        <v>-1378.9336233001186</v>
      </c>
      <c r="DD22" s="15">
        <f ca="1">(BW22*DCF!I$46-DCF!I$5*MAX(BW22*DCF!I$46,0)-MAX(BW22-BV22,0)/Inputs!$B$24)*DCF!I$6</f>
        <v>-2275.7875287392326</v>
      </c>
      <c r="DE22" s="15">
        <f ca="1">(BX22*DCF!J$46-DCF!J$5*MAX(BX22*DCF!J$46,0)-MAX(BX22-BW22,0)/Inputs!$B$24)*DCF!J$6</f>
        <v>876.6318320344086</v>
      </c>
      <c r="DF22" s="15">
        <f ca="1">(BY22*DCF!K$46-DCF!K$5*MAX(BY22*DCF!K$46,0)-MAX(BY22-BX22,0)/Inputs!$B$24)*DCF!K$6</f>
        <v>-1054.3286825545827</v>
      </c>
      <c r="DG22" s="15">
        <f ca="1">(BZ22*DCF!L$46-DCF!L$5*MAX(BZ22*DCF!L$46,0)-MAX(BZ22-BY22,0)/Inputs!$B$24)*DCF!L$6</f>
        <v>-686.31387219298313</v>
      </c>
      <c r="DH22" s="15">
        <f ca="1">(CA22*DCF!M$46-DCF!M$5*MAX(CA22*DCF!M$46,0)-MAX(CA22-BZ22,0)/Inputs!$B$24)*DCF!M$6</f>
        <v>650.41183950185359</v>
      </c>
      <c r="DI22" s="15">
        <f ca="1">SUM(CB22:CL22)+BE22*DCF!M$10*(1+Inputs!$B$30)*(1-Inputs!$B$33)*(1-Inputs!$B$30/Inputs!$B$31)/(Inputs!$B$29-Inputs!$B$30)*DCF!M$6</f>
        <v>116076.42750458929</v>
      </c>
      <c r="DJ22" s="15">
        <f ca="1">SUM(CM22:CW22)+BP22*DCF!M$28*(1+Inputs!$B$30)*(1-Inputs!$B$33)*(1-Inputs!$B$30/Inputs!$B$31)/(Inputs!$B$29-Inputs!$B$30)*DCF!M$6</f>
        <v>766888.75478676939</v>
      </c>
      <c r="DK22" s="15">
        <f ca="1">SUM(CX22:DH22)+CA22*DCF!M$46*(1+Inputs!$B$30)*(1-Inputs!$B$33)*(1-Inputs!$B$30/Inputs!$B$31)/(Inputs!$B$29-Inputs!$B$30)*DCF!M$6</f>
        <v>126055.60212599953</v>
      </c>
      <c r="DM22" s="15">
        <f ca="1">DI22+DJ22+DK22+Inputs!$B$34+Inputs!$B$36-Inputs!$B$35</f>
        <v>1085871.7844173582</v>
      </c>
    </row>
    <row r="23" spans="1:117" x14ac:dyDescent="0.75">
      <c r="A23" s="11">
        <v>10</v>
      </c>
      <c r="C23" s="23">
        <f t="shared" ca="1" si="0"/>
        <v>-0.24084333694470253</v>
      </c>
      <c r="D23" s="23">
        <f t="shared" ca="1" si="0"/>
        <v>-0.69957644614999293</v>
      </c>
      <c r="E23" s="23">
        <f t="shared" ca="1" si="0"/>
        <v>0.37446905593951857</v>
      </c>
      <c r="F23" s="23">
        <f t="shared" ca="1" si="0"/>
        <v>-0.63557633176365702</v>
      </c>
      <c r="G23" s="23">
        <f t="shared" ca="1" si="0"/>
        <v>-0.88211131891535355</v>
      </c>
      <c r="H23" s="23">
        <f t="shared" ca="1" si="0"/>
        <v>-0.24417104672388207</v>
      </c>
      <c r="I23" s="23">
        <f t="shared" ca="1" si="0"/>
        <v>0.94520179741759147</v>
      </c>
      <c r="J23" s="23">
        <f t="shared" ca="1" si="0"/>
        <v>-1.7436570015038615</v>
      </c>
      <c r="K23" s="23">
        <f t="shared" ca="1" si="0"/>
        <v>-0.87270048931704503</v>
      </c>
      <c r="L23" s="23">
        <f t="shared" ca="1" si="0"/>
        <v>-0.66123570921954133</v>
      </c>
      <c r="M23" s="23">
        <f t="shared" ca="1" si="0"/>
        <v>1.6238570652543964</v>
      </c>
      <c r="N23" s="23">
        <f ca="1">SQRT(Inputs!$B$38)*C23+SQRT(1-Inputs!$B$38)*_xlfn.NORM.S.INV(RAND())</f>
        <v>0.12116501342625272</v>
      </c>
      <c r="O23" s="23">
        <f ca="1">SQRT(Inputs!$B$38)*D23+SQRT(1-Inputs!$B$38)*_xlfn.NORM.S.INV(RAND())</f>
        <v>1.1069466312111715</v>
      </c>
      <c r="P23" s="23">
        <f ca="1">SQRT(Inputs!$B$38)*E23+SQRT(1-Inputs!$B$38)*_xlfn.NORM.S.INV(RAND())</f>
        <v>-3.3058841281760704E-2</v>
      </c>
      <c r="Q23" s="23">
        <f ca="1">SQRT(Inputs!$B$38)*F23+SQRT(1-Inputs!$B$38)*_xlfn.NORM.S.INV(RAND())</f>
        <v>-0.82306304560631327</v>
      </c>
      <c r="R23" s="23">
        <f ca="1">SQRT(Inputs!$B$38)*G23+SQRT(1-Inputs!$B$38)*_xlfn.NORM.S.INV(RAND())</f>
        <v>-1.0954733795467835</v>
      </c>
      <c r="S23" s="23">
        <f ca="1">SQRT(Inputs!$B$38)*H23+SQRT(1-Inputs!$B$38)*_xlfn.NORM.S.INV(RAND())</f>
        <v>0.70473008787028457</v>
      </c>
      <c r="T23" s="23">
        <f ca="1">SQRT(Inputs!$B$38)*I23+SQRT(1-Inputs!$B$38)*_xlfn.NORM.S.INV(RAND())</f>
        <v>0.77874451988700488</v>
      </c>
      <c r="U23" s="23">
        <f ca="1">SQRT(Inputs!$B$38)*J23+SQRT(1-Inputs!$B$38)*_xlfn.NORM.S.INV(RAND())</f>
        <v>-1.4145542032869969</v>
      </c>
      <c r="V23" s="23">
        <f ca="1">SQRT(Inputs!$B$38)*K23+SQRT(1-Inputs!$B$38)*_xlfn.NORM.S.INV(RAND())</f>
        <v>-0.54125066836031677</v>
      </c>
      <c r="W23" s="23">
        <f ca="1">SQRT(Inputs!$B$38)*L23+SQRT(1-Inputs!$B$38)*_xlfn.NORM.S.INV(RAND())</f>
        <v>0.73408593136388167</v>
      </c>
      <c r="X23" s="23">
        <f ca="1">SQRT(Inputs!$B$38)*M23+SQRT(1-Inputs!$B$38)*_xlfn.NORM.S.INV(RAND())</f>
        <v>0.16982749863312308</v>
      </c>
      <c r="Y23" s="23">
        <f ca="1">SQRT(Inputs!$B$38)*C23+SQRT(1-Inputs!$B$38)*_xlfn.NORM.S.INV(RAND())</f>
        <v>-1.3502522356696323</v>
      </c>
      <c r="Z23" s="23">
        <f ca="1">SQRT(Inputs!$B$38)*D23+SQRT(1-Inputs!$B$38)*_xlfn.NORM.S.INV(RAND())</f>
        <v>-2.096161264405517</v>
      </c>
      <c r="AA23" s="23">
        <f ca="1">SQRT(Inputs!$B$38)*E23+SQRT(1-Inputs!$B$38)*_xlfn.NORM.S.INV(RAND())</f>
        <v>0.28112166250724402</v>
      </c>
      <c r="AB23" s="23">
        <f ca="1">SQRT(Inputs!$B$38)*F23+SQRT(1-Inputs!$B$38)*_xlfn.NORM.S.INV(RAND())</f>
        <v>0.39141809629016405</v>
      </c>
      <c r="AC23" s="23">
        <f ca="1">SQRT(Inputs!$B$38)*G23+SQRT(1-Inputs!$B$38)*_xlfn.NORM.S.INV(RAND())</f>
        <v>-0.97100431664089437</v>
      </c>
      <c r="AD23" s="23">
        <f ca="1">SQRT(Inputs!$B$38)*H23+SQRT(1-Inputs!$B$38)*_xlfn.NORM.S.INV(RAND())</f>
        <v>-2.2252661034736807</v>
      </c>
      <c r="AE23" s="23">
        <f ca="1">SQRT(Inputs!$B$38)*I23+SQRT(1-Inputs!$B$38)*_xlfn.NORM.S.INV(RAND())</f>
        <v>0.28752284324195287</v>
      </c>
      <c r="AF23" s="23">
        <f ca="1">SQRT(Inputs!$B$38)*J23+SQRT(1-Inputs!$B$38)*_xlfn.NORM.S.INV(RAND())</f>
        <v>-0.11428063375447495</v>
      </c>
      <c r="AG23" s="23">
        <f ca="1">SQRT(Inputs!$B$38)*K23+SQRT(1-Inputs!$B$38)*_xlfn.NORM.S.INV(RAND())</f>
        <v>-6.0421260514585573E-2</v>
      </c>
      <c r="AH23" s="23">
        <f ca="1">SQRT(Inputs!$B$38)*L23+SQRT(1-Inputs!$B$38)*_xlfn.NORM.S.INV(RAND())</f>
        <v>-0.8827406852267845</v>
      </c>
      <c r="AI23" s="23">
        <f ca="1">SQRT(Inputs!$B$38)*M23+SQRT(1-Inputs!$B$38)*_xlfn.NORM.S.INV(RAND())</f>
        <v>1.4134985910498354</v>
      </c>
      <c r="AJ23" s="23">
        <f ca="1">SQRT(Inputs!$B$38)*C23+SQRT(1-Inputs!$B$38)*_xlfn.NORM.S.INV(RAND())</f>
        <v>-0.39788951387974958</v>
      </c>
      <c r="AK23" s="23">
        <f ca="1">SQRT(Inputs!$B$38)*D23+SQRT(1-Inputs!$B$38)*_xlfn.NORM.S.INV(RAND())</f>
        <v>1.0013721942915674</v>
      </c>
      <c r="AL23" s="23">
        <f ca="1">SQRT(Inputs!$B$38)*E23+SQRT(1-Inputs!$B$38)*_xlfn.NORM.S.INV(RAND())</f>
        <v>0.45971149355577978</v>
      </c>
      <c r="AM23" s="23">
        <f ca="1">SQRT(Inputs!$B$38)*F23+SQRT(1-Inputs!$B$38)*_xlfn.NORM.S.INV(RAND())</f>
        <v>8.8617419277219778E-2</v>
      </c>
      <c r="AN23" s="23">
        <f ca="1">SQRT(Inputs!$B$38)*G23+SQRT(1-Inputs!$B$38)*_xlfn.NORM.S.INV(RAND())</f>
        <v>0.33928269277782397</v>
      </c>
      <c r="AO23" s="23">
        <f ca="1">SQRT(Inputs!$B$38)*H23+SQRT(1-Inputs!$B$38)*_xlfn.NORM.S.INV(RAND())</f>
        <v>0.15844394530184017</v>
      </c>
      <c r="AP23" s="23">
        <f ca="1">SQRT(Inputs!$B$38)*I23+SQRT(1-Inputs!$B$38)*_xlfn.NORM.S.INV(RAND())</f>
        <v>-8.3579029840331609E-3</v>
      </c>
      <c r="AQ23" s="23">
        <f ca="1">SQRT(Inputs!$B$38)*J23+SQRT(1-Inputs!$B$38)*_xlfn.NORM.S.INV(RAND())</f>
        <v>-1.4009401857663613</v>
      </c>
      <c r="AR23" s="23">
        <f ca="1">SQRT(Inputs!$B$38)*K23+SQRT(1-Inputs!$B$38)*_xlfn.NORM.S.INV(RAND())</f>
        <v>0.3843377182658379</v>
      </c>
      <c r="AS23" s="23">
        <f ca="1">SQRT(Inputs!$B$38)*L23+SQRT(1-Inputs!$B$38)*_xlfn.NORM.S.INV(RAND())</f>
        <v>-2.4520963846857526</v>
      </c>
      <c r="AT23" s="23">
        <f ca="1">SQRT(Inputs!$B$38)*M23+SQRT(1-Inputs!$B$38)*_xlfn.NORM.S.INV(RAND())</f>
        <v>-1.1720133724820418</v>
      </c>
      <c r="AU23" s="15">
        <f ca="1">Inputs!$B$6*EXP($B$8-0.5*C$5^2+C$5*N23)</f>
        <v>5060.5263040521741</v>
      </c>
      <c r="AV23" s="15">
        <f t="shared" ca="1" si="1"/>
        <v>7248.611654526755</v>
      </c>
      <c r="AW23" s="15">
        <f t="shared" ca="1" si="2"/>
        <v>8799.0746499369416</v>
      </c>
      <c r="AX23" s="15">
        <f t="shared" ca="1" si="3"/>
        <v>9693.0282025397046</v>
      </c>
      <c r="AY23" s="15">
        <f t="shared" ca="1" si="4"/>
        <v>10423.273853481514</v>
      </c>
      <c r="AZ23" s="15">
        <f t="shared" ca="1" si="5"/>
        <v>13776.64255052318</v>
      </c>
      <c r="BA23" s="15">
        <f t="shared" ca="1" si="6"/>
        <v>18290.705148062414</v>
      </c>
      <c r="BB23" s="15">
        <f t="shared" ca="1" si="7"/>
        <v>19434.355972216676</v>
      </c>
      <c r="BC23" s="15">
        <f t="shared" ca="1" si="8"/>
        <v>22590.481313463126</v>
      </c>
      <c r="BD23" s="15">
        <f t="shared" ca="1" si="9"/>
        <v>29642.469416205993</v>
      </c>
      <c r="BE23" s="15">
        <f t="shared" ca="1" si="10"/>
        <v>36889.255430753961</v>
      </c>
      <c r="BF23" s="15">
        <f ca="1">Inputs!$B$13*EXP($B$9-0.5*C$6^2+C$6*Y23)</f>
        <v>10582.79495566263</v>
      </c>
      <c r="BG23" s="15">
        <f t="shared" ca="1" si="11"/>
        <v>8835.8316390956134</v>
      </c>
      <c r="BH23" s="15">
        <f t="shared" ca="1" si="12"/>
        <v>11311.044889083667</v>
      </c>
      <c r="BI23" s="15">
        <f t="shared" ca="1" si="13"/>
        <v>14706.265236448933</v>
      </c>
      <c r="BJ23" s="15">
        <f t="shared" ca="1" si="14"/>
        <v>15674.126812496595</v>
      </c>
      <c r="BK23" s="15">
        <f t="shared" ca="1" si="15"/>
        <v>14209.083857487845</v>
      </c>
      <c r="BL23" s="15">
        <f t="shared" ca="1" si="16"/>
        <v>18116.764038752521</v>
      </c>
      <c r="BM23" s="15">
        <f t="shared" ca="1" si="17"/>
        <v>21955.492113988825</v>
      </c>
      <c r="BN23" s="15">
        <f t="shared" ca="1" si="18"/>
        <v>26807.696753427866</v>
      </c>
      <c r="BO23" s="15">
        <f t="shared" ca="1" si="19"/>
        <v>29767.459401809407</v>
      </c>
      <c r="BP23" s="15">
        <f t="shared" ca="1" si="20"/>
        <v>43001.488852346833</v>
      </c>
      <c r="BQ23" s="15">
        <f ca="1">Inputs!$B$20*EXP($B$10-0.5*C$7^2+C$7*AJ23)</f>
        <v>3724.9330714628536</v>
      </c>
      <c r="BR23" s="15">
        <f t="shared" ca="1" si="21"/>
        <v>6946.5573796442714</v>
      </c>
      <c r="BS23" s="15">
        <f t="shared" ca="1" si="22"/>
        <v>10855.197189782246</v>
      </c>
      <c r="BT23" s="15">
        <f t="shared" ca="1" si="23"/>
        <v>15318.972964659701</v>
      </c>
      <c r="BU23" s="15">
        <f t="shared" ca="1" si="24"/>
        <v>23046.724442236704</v>
      </c>
      <c r="BV23" s="15">
        <f t="shared" ca="1" si="25"/>
        <v>33229.93664222119</v>
      </c>
      <c r="BW23" s="15">
        <f t="shared" ca="1" si="26"/>
        <v>46288.547749757199</v>
      </c>
      <c r="BX23" s="15">
        <f t="shared" ca="1" si="27"/>
        <v>48889.244799764099</v>
      </c>
      <c r="BY23" s="15">
        <f t="shared" ca="1" si="28"/>
        <v>73729.147716874577</v>
      </c>
      <c r="BZ23" s="15">
        <f t="shared" ca="1" si="29"/>
        <v>65912.794874879633</v>
      </c>
      <c r="CA23" s="15">
        <f t="shared" ca="1" si="30"/>
        <v>75180.067949031058</v>
      </c>
      <c r="CB23" s="15">
        <f ca="1">(AU23*DCF!C$10-DCF!C$5*MAX(AU23*DCF!C$10,0)-MAX(AU23-Inputs!$B$6,0)/Inputs!$B$10)*DCF!C$6</f>
        <v>1042.3735005900558</v>
      </c>
      <c r="CC23" s="15">
        <f ca="1">(AV23*DCF!D$10-DCF!D$5*MAX(AV23*DCF!D$10,0)-MAX(AV23-AU23,0)/Inputs!$B$10)*DCF!D$6</f>
        <v>1233.2926366074303</v>
      </c>
      <c r="CD23" s="15">
        <f ca="1">(AW23*DCF!E$10-DCF!E$5*MAX(AW23*DCF!E$10,0)-MAX(AW23-AV23,0)/Inputs!$B$10)*DCF!E$6</f>
        <v>1682.3377933509394</v>
      </c>
      <c r="CE23" s="15">
        <f ca="1">(AX23*DCF!F$10-DCF!F$5*MAX(AX23*DCF!F$10,0)-MAX(AX23-AW23,0)/Inputs!$B$10)*DCF!F$6</f>
        <v>1929.9630384092231</v>
      </c>
      <c r="CF23" s="15">
        <f ca="1">(AY23*DCF!G$10-DCF!G$5*MAX(AY23*DCF!G$10,0)-MAX(AY23-AX23,0)/Inputs!$B$10)*DCF!G$6</f>
        <v>2007.2439317018384</v>
      </c>
      <c r="CG23" s="15">
        <f ca="1">(AZ23*DCF!H$10-DCF!H$5*MAX(AZ23*DCF!H$10,0)-MAX(AZ23-AY23,0)/Inputs!$B$10)*DCF!H$6</f>
        <v>2079.2943036782358</v>
      </c>
      <c r="CH23" s="15">
        <f ca="1">(BA23*DCF!I$10-DCF!I$5*MAX(BA23*DCF!I$10,0)-MAX(BA23-AZ23,0)/Inputs!$B$10)*DCF!I$6</f>
        <v>2600.5801591408954</v>
      </c>
      <c r="CI23" s="15">
        <f ca="1">(BB23*DCF!J$10-DCF!J$5*MAX(BB23*DCF!J$10,0)-MAX(BB23-BA23,0)/Inputs!$B$10)*DCF!J$6</f>
        <v>3161.6791422941328</v>
      </c>
      <c r="CJ23" s="15">
        <f ca="1">(BC23*DCF!K$10-DCF!K$5*MAX(BC23*DCF!K$10,0)-MAX(BC23-BB23,0)/Inputs!$B$10)*DCF!K$6</f>
        <v>3194.8951835318817</v>
      </c>
      <c r="CK23" s="15">
        <f ca="1">(BD23*DCF!L$10-DCF!L$5*MAX(BD23*DCF!L$10,0)-MAX(BD23-BC23,0)/Inputs!$B$10)*DCF!L$6</f>
        <v>3558.7118248668298</v>
      </c>
      <c r="CL23" s="15">
        <f ca="1">(BE23*DCF!M$10-DCF!M$5*MAX(BE23*DCF!M$10,0)-MAX(BE23-BD23,0)/Inputs!$B$10)*DCF!M$6</f>
        <v>4339.84504795258</v>
      </c>
      <c r="CM23" s="15">
        <f ca="1">(BF23*DCF!C$28-DCF!C$5*MAX(BF23*DCF!C$28,0)-MAX(BF23-Inputs!$B$13,0)/Inputs!$B$17)*DCF!C$6</f>
        <v>3229.7996171443783</v>
      </c>
      <c r="CN23" s="15">
        <f ca="1">(BG23*DCF!D$28-DCF!D$5*MAX(BG23*DCF!D$28,0)-MAX(BG23-BF23,0)/Inputs!$B$17)*DCF!D$6</f>
        <v>2602.3562056591063</v>
      </c>
      <c r="CO23" s="15">
        <f ca="1">(BH23*DCF!E$28-DCF!E$5*MAX(BH23*DCF!E$28,0)-MAX(BH23-BG23,0)/Inputs!$B$17)*DCF!E$6</f>
        <v>2715.65886126843</v>
      </c>
      <c r="CP23" s="15">
        <f ca="1">(BI23*DCF!F$28-DCF!F$5*MAX(BI23*DCF!F$28,0)-MAX(BI23-BH23,0)/Inputs!$B$17)*DCF!F$6</f>
        <v>3374.2101061965177</v>
      </c>
      <c r="CQ23" s="15">
        <f ca="1">(BJ23*DCF!G$28-DCF!G$5*MAX(BJ23*DCF!G$28,0)-MAX(BJ23-BI23,0)/Inputs!$B$17)*DCF!G$6</f>
        <v>3903.9863649733857</v>
      </c>
      <c r="CR23" s="15">
        <f ca="1">(BK23*DCF!H$28-DCF!H$5*MAX(BK23*DCF!H$28,0)-MAX(BK23-BJ23,0)/Inputs!$B$17)*DCF!H$6</f>
        <v>3514.0632029167182</v>
      </c>
      <c r="CS23" s="15">
        <f ca="1">(BL23*DCF!I$28-DCF!I$5*MAX(BL23*DCF!I$28,0)-MAX(BL23-BK23,0)/Inputs!$B$17)*DCF!I$6</f>
        <v>3699.3401814465515</v>
      </c>
      <c r="CT23" s="15">
        <f ca="1">(BM23*DCF!J$28-DCF!J$5*MAX(BM23*DCF!J$28,0)-MAX(BM23-BL23,0)/Inputs!$B$17)*DCF!J$6</f>
        <v>4388.9134229997744</v>
      </c>
      <c r="CU23" s="15">
        <f ca="1">(BN23*DCF!K$28-DCF!K$5*MAX(BN23*DCF!K$28,0)-MAX(BN23-BM23,0)/Inputs!$B$17)*DCF!K$6</f>
        <v>5067.0056323744184</v>
      </c>
      <c r="CV23" s="15">
        <f ca="1">(BO23*DCF!L$28-DCF!L$5*MAX(BO23*DCF!L$28,0)-MAX(BO23-BN23,0)/Inputs!$B$17)*DCF!L$6</f>
        <v>5604.3308868439062</v>
      </c>
      <c r="CW23" s="15">
        <f ca="1">(BP23*DCF!M$28-DCF!M$5*MAX(BP23*DCF!M$28,0)-MAX(BP23-BO23,0)/Inputs!$B$17)*DCF!M$6</f>
        <v>6707.4270693035287</v>
      </c>
      <c r="CX23" s="15">
        <f ca="1">(BQ23*DCF!C$46-DCF!C$5*MAX(BQ23*DCF!C$46,0)-MAX(BQ23-Inputs!$B$20,0)/Inputs!$B$24)*DCF!C$6</f>
        <v>-1102.2630980112149</v>
      </c>
      <c r="CY23" s="15">
        <f ca="1">(BR23*DCF!D$46-DCF!D$5*MAX(BR23*DCF!D$46,0)-MAX(BR23-BQ23,0)/Inputs!$B$24)*DCF!D$6</f>
        <v>-2560.2556992843856</v>
      </c>
      <c r="CZ23" s="15">
        <f ca="1">(BS23*DCF!E$46-DCF!E$5*MAX(BS23*DCF!E$46,0)-MAX(BS23-BR23,0)/Inputs!$B$24)*DCF!E$6</f>
        <v>-2824.3241780124349</v>
      </c>
      <c r="DA23" s="15">
        <f ca="1">(BT23*DCF!F$46-DCF!F$5*MAX(BT23*DCF!F$46,0)-MAX(BT23-BS23,0)/Inputs!$B$24)*DCF!F$6</f>
        <v>-2741.026335571351</v>
      </c>
      <c r="DB23" s="15">
        <f ca="1">(BU23*DCF!G$46-DCF!G$5*MAX(BU23*DCF!G$46,0)-MAX(BU23-BT23,0)/Inputs!$B$24)*DCF!G$6</f>
        <v>-3374.709190799847</v>
      </c>
      <c r="DC23" s="15">
        <f ca="1">(BV23*DCF!H$46-DCF!H$5*MAX(BV23*DCF!H$46,0)-MAX(BV23-BU23,0)/Inputs!$B$24)*DCF!H$6</f>
        <v>-3164.3707975688453</v>
      </c>
      <c r="DD23" s="15">
        <f ca="1">(BW23*DCF!I$46-DCF!I$5*MAX(BW23*DCF!I$46,0)-MAX(BW23-BV23,0)/Inputs!$B$24)*DCF!I$6</f>
        <v>-2679.5701190643922</v>
      </c>
      <c r="DE23" s="15">
        <f ca="1">(BX23*DCF!J$46-DCF!J$5*MAX(BX23*DCF!J$46,0)-MAX(BX23-BW23,0)/Inputs!$B$24)*DCF!J$6</f>
        <v>1361.1062164189198</v>
      </c>
      <c r="DF23" s="15">
        <f ca="1">(BY23*DCF!K$46-DCF!K$5*MAX(BY23*DCF!K$46,0)-MAX(BY23-BX23,0)/Inputs!$B$24)*DCF!K$6</f>
        <v>-1873.4597874576955</v>
      </c>
      <c r="DG23" s="15">
        <f ca="1">(BZ23*DCF!L$46-DCF!L$5*MAX(BZ23*DCF!L$46,0)-MAX(BZ23-BY23,0)/Inputs!$B$24)*DCF!L$6</f>
        <v>4556.2471453998241</v>
      </c>
      <c r="DH23" s="15">
        <f ca="1">(CA23*DCF!M$46-DCF!M$5*MAX(CA23*DCF!M$46,0)-MAX(CA23-BZ23,0)/Inputs!$B$24)*DCF!M$6</f>
        <v>3956.4413254602759</v>
      </c>
      <c r="DI23" s="15">
        <f ca="1">SUM(CB23:CL23)+BE23*DCF!M$10*(1+Inputs!$B$30)*(1-Inputs!$B$33)*(1-Inputs!$B$30/Inputs!$B$31)/(Inputs!$B$29-Inputs!$B$30)*DCF!M$6</f>
        <v>129493.50223581493</v>
      </c>
      <c r="DJ23" s="15">
        <f ca="1">SUM(CM23:CW23)+BP23*DCF!M$28*(1+Inputs!$B$30)*(1-Inputs!$B$33)*(1-Inputs!$B$30/Inputs!$B$31)/(Inputs!$B$29-Inputs!$B$30)*DCF!M$6</f>
        <v>204372.04103366451</v>
      </c>
      <c r="DK23" s="15">
        <f ca="1">SUM(CX23:DH23)+CA23*DCF!M$46*(1+Inputs!$B$30)*(1-Inputs!$B$33)*(1-Inputs!$B$30/Inputs!$B$31)/(Inputs!$B$29-Inputs!$B$30)*DCF!M$6</f>
        <v>105791.10617908245</v>
      </c>
      <c r="DM23" s="15">
        <f ca="1">DI23+DJ23+DK23+Inputs!$B$34+Inputs!$B$36-Inputs!$B$35</f>
        <v>516507.64944856183</v>
      </c>
    </row>
    <row r="24" spans="1:117" x14ac:dyDescent="0.75">
      <c r="A24" s="11">
        <v>11</v>
      </c>
      <c r="C24" s="23">
        <f t="shared" ref="C24:M33" ca="1" si="31">_xlfn.NORM.S.INV(RAND())</f>
        <v>-1.1196963593268163</v>
      </c>
      <c r="D24" s="23">
        <f t="shared" ca="1" si="31"/>
        <v>-0.86317973903598477</v>
      </c>
      <c r="E24" s="23">
        <f t="shared" ca="1" si="31"/>
        <v>-3.5465631061206107E-2</v>
      </c>
      <c r="F24" s="23">
        <f t="shared" ca="1" si="31"/>
        <v>-0.11901099110352678</v>
      </c>
      <c r="G24" s="23">
        <f t="shared" ca="1" si="31"/>
        <v>1.1237268922419448</v>
      </c>
      <c r="H24" s="23">
        <f t="shared" ca="1" si="31"/>
        <v>2.1058209604615543</v>
      </c>
      <c r="I24" s="23">
        <f t="shared" ca="1" si="31"/>
        <v>-0.46827122765170265</v>
      </c>
      <c r="J24" s="23">
        <f t="shared" ca="1" si="31"/>
        <v>-0.62196600707391181</v>
      </c>
      <c r="K24" s="23">
        <f t="shared" ca="1" si="31"/>
        <v>-0.80111176551986885</v>
      </c>
      <c r="L24" s="23">
        <f t="shared" ca="1" si="31"/>
        <v>1.3022642519663146</v>
      </c>
      <c r="M24" s="23">
        <f t="shared" ca="1" si="31"/>
        <v>-0.18482533014331159</v>
      </c>
      <c r="N24" s="23">
        <f ca="1">SQRT(Inputs!$B$38)*C24+SQRT(1-Inputs!$B$38)*_xlfn.NORM.S.INV(RAND())</f>
        <v>-1.1824466901844746</v>
      </c>
      <c r="O24" s="23">
        <f ca="1">SQRT(Inputs!$B$38)*D24+SQRT(1-Inputs!$B$38)*_xlfn.NORM.S.INV(RAND())</f>
        <v>0.20515865886037343</v>
      </c>
      <c r="P24" s="23">
        <f ca="1">SQRT(Inputs!$B$38)*E24+SQRT(1-Inputs!$B$38)*_xlfn.NORM.S.INV(RAND())</f>
        <v>0.46612393169804162</v>
      </c>
      <c r="Q24" s="23">
        <f ca="1">SQRT(Inputs!$B$38)*F24+SQRT(1-Inputs!$B$38)*_xlfn.NORM.S.INV(RAND())</f>
        <v>-1.018008378206477</v>
      </c>
      <c r="R24" s="23">
        <f ca="1">SQRT(Inputs!$B$38)*G24+SQRT(1-Inputs!$B$38)*_xlfn.NORM.S.INV(RAND())</f>
        <v>0.69285512089323897</v>
      </c>
      <c r="S24" s="23">
        <f ca="1">SQRT(Inputs!$B$38)*H24+SQRT(1-Inputs!$B$38)*_xlfn.NORM.S.INV(RAND())</f>
        <v>0.84098165409218029</v>
      </c>
      <c r="T24" s="23">
        <f ca="1">SQRT(Inputs!$B$38)*I24+SQRT(1-Inputs!$B$38)*_xlfn.NORM.S.INV(RAND())</f>
        <v>-0.68711220505847259</v>
      </c>
      <c r="U24" s="23">
        <f ca="1">SQRT(Inputs!$B$38)*J24+SQRT(1-Inputs!$B$38)*_xlfn.NORM.S.INV(RAND())</f>
        <v>0.19520319212313259</v>
      </c>
      <c r="V24" s="23">
        <f ca="1">SQRT(Inputs!$B$38)*K24+SQRT(1-Inputs!$B$38)*_xlfn.NORM.S.INV(RAND())</f>
        <v>0.65748536449767347</v>
      </c>
      <c r="W24" s="23">
        <f ca="1">SQRT(Inputs!$B$38)*L24+SQRT(1-Inputs!$B$38)*_xlfn.NORM.S.INV(RAND())</f>
        <v>0.6084369867176378</v>
      </c>
      <c r="X24" s="23">
        <f ca="1">SQRT(Inputs!$B$38)*M24+SQRT(1-Inputs!$B$38)*_xlfn.NORM.S.INV(RAND())</f>
        <v>-0.27183439403971821</v>
      </c>
      <c r="Y24" s="23">
        <f ca="1">SQRT(Inputs!$B$38)*C24+SQRT(1-Inputs!$B$38)*_xlfn.NORM.S.INV(RAND())</f>
        <v>0.52694045902698949</v>
      </c>
      <c r="Z24" s="23">
        <f ca="1">SQRT(Inputs!$B$38)*D24+SQRT(1-Inputs!$B$38)*_xlfn.NORM.S.INV(RAND())</f>
        <v>-0.60012864689152046</v>
      </c>
      <c r="AA24" s="23">
        <f ca="1">SQRT(Inputs!$B$38)*E24+SQRT(1-Inputs!$B$38)*_xlfn.NORM.S.INV(RAND())</f>
        <v>-0.61099619252577031</v>
      </c>
      <c r="AB24" s="23">
        <f ca="1">SQRT(Inputs!$B$38)*F24+SQRT(1-Inputs!$B$38)*_xlfn.NORM.S.INV(RAND())</f>
        <v>-0.24253552955894614</v>
      </c>
      <c r="AC24" s="23">
        <f ca="1">SQRT(Inputs!$B$38)*G24+SQRT(1-Inputs!$B$38)*_xlfn.NORM.S.INV(RAND())</f>
        <v>0.85779199125146766</v>
      </c>
      <c r="AD24" s="23">
        <f ca="1">SQRT(Inputs!$B$38)*H24+SQRT(1-Inputs!$B$38)*_xlfn.NORM.S.INV(RAND())</f>
        <v>0.73000578709129593</v>
      </c>
      <c r="AE24" s="23">
        <f ca="1">SQRT(Inputs!$B$38)*I24+SQRT(1-Inputs!$B$38)*_xlfn.NORM.S.INV(RAND())</f>
        <v>0.44616157499332598</v>
      </c>
      <c r="AF24" s="23">
        <f ca="1">SQRT(Inputs!$B$38)*J24+SQRT(1-Inputs!$B$38)*_xlfn.NORM.S.INV(RAND())</f>
        <v>-0.27883560396086815</v>
      </c>
      <c r="AG24" s="23">
        <f ca="1">SQRT(Inputs!$B$38)*K24+SQRT(1-Inputs!$B$38)*_xlfn.NORM.S.INV(RAND())</f>
        <v>0.16358498615278338</v>
      </c>
      <c r="AH24" s="23">
        <f ca="1">SQRT(Inputs!$B$38)*L24+SQRT(1-Inputs!$B$38)*_xlfn.NORM.S.INV(RAND())</f>
        <v>-1.9717846557039174</v>
      </c>
      <c r="AI24" s="23">
        <f ca="1">SQRT(Inputs!$B$38)*M24+SQRT(1-Inputs!$B$38)*_xlfn.NORM.S.INV(RAND())</f>
        <v>-1.0833281714455234</v>
      </c>
      <c r="AJ24" s="23">
        <f ca="1">SQRT(Inputs!$B$38)*C24+SQRT(1-Inputs!$B$38)*_xlfn.NORM.S.INV(RAND())</f>
        <v>-0.95450185362184436</v>
      </c>
      <c r="AK24" s="23">
        <f ca="1">SQRT(Inputs!$B$38)*D24+SQRT(1-Inputs!$B$38)*_xlfn.NORM.S.INV(RAND())</f>
        <v>-1.4873560931240588</v>
      </c>
      <c r="AL24" s="23">
        <f ca="1">SQRT(Inputs!$B$38)*E24+SQRT(1-Inputs!$B$38)*_xlfn.NORM.S.INV(RAND())</f>
        <v>-0.25625071621993073</v>
      </c>
      <c r="AM24" s="23">
        <f ca="1">SQRT(Inputs!$B$38)*F24+SQRT(1-Inputs!$B$38)*_xlfn.NORM.S.INV(RAND())</f>
        <v>0.81782953809893955</v>
      </c>
      <c r="AN24" s="23">
        <f ca="1">SQRT(Inputs!$B$38)*G24+SQRT(1-Inputs!$B$38)*_xlfn.NORM.S.INV(RAND())</f>
        <v>1.6910646337922102</v>
      </c>
      <c r="AO24" s="23">
        <f ca="1">SQRT(Inputs!$B$38)*H24+SQRT(1-Inputs!$B$38)*_xlfn.NORM.S.INV(RAND())</f>
        <v>2.2185523837364798</v>
      </c>
      <c r="AP24" s="23">
        <f ca="1">SQRT(Inputs!$B$38)*I24+SQRT(1-Inputs!$B$38)*_xlfn.NORM.S.INV(RAND())</f>
        <v>0.99373057218303207</v>
      </c>
      <c r="AQ24" s="23">
        <f ca="1">SQRT(Inputs!$B$38)*J24+SQRT(1-Inputs!$B$38)*_xlfn.NORM.S.INV(RAND())</f>
        <v>0.52524158148507283</v>
      </c>
      <c r="AR24" s="23">
        <f ca="1">SQRT(Inputs!$B$38)*K24+SQRT(1-Inputs!$B$38)*_xlfn.NORM.S.INV(RAND())</f>
        <v>0.58789323927545278</v>
      </c>
      <c r="AS24" s="23">
        <f ca="1">SQRT(Inputs!$B$38)*L24+SQRT(1-Inputs!$B$38)*_xlfn.NORM.S.INV(RAND())</f>
        <v>0.39757966641414333</v>
      </c>
      <c r="AT24" s="23">
        <f ca="1">SQRT(Inputs!$B$38)*M24+SQRT(1-Inputs!$B$38)*_xlfn.NORM.S.INV(RAND())</f>
        <v>-0.70779481551588042</v>
      </c>
      <c r="AU24" s="15">
        <f ca="1">Inputs!$B$6*EXP($B$8-0.5*C$5^2+C$5*N24)</f>
        <v>4097.8025027210379</v>
      </c>
      <c r="AV24" s="15">
        <f t="shared" ca="1" si="1"/>
        <v>5140.7481627437519</v>
      </c>
      <c r="AW24" s="15">
        <f t="shared" ca="1" si="2"/>
        <v>6674.9758549202061</v>
      </c>
      <c r="AX24" s="15">
        <f t="shared" ca="1" si="3"/>
        <v>7176.2059526091707</v>
      </c>
      <c r="AY24" s="15">
        <f t="shared" ca="1" si="4"/>
        <v>9509.2054559903172</v>
      </c>
      <c r="AZ24" s="15">
        <f t="shared" ca="1" si="5"/>
        <v>12758.499556488903</v>
      </c>
      <c r="BA24" s="15">
        <f t="shared" ca="1" si="6"/>
        <v>14529.77493311708</v>
      </c>
      <c r="BB24" s="15">
        <f t="shared" ca="1" si="7"/>
        <v>18140.199300187342</v>
      </c>
      <c r="BC24" s="15">
        <f t="shared" ca="1" si="8"/>
        <v>23672.889676596227</v>
      </c>
      <c r="BD24" s="15">
        <f t="shared" ca="1" si="9"/>
        <v>30699.84429101252</v>
      </c>
      <c r="BE24" s="15">
        <f t="shared" ca="1" si="10"/>
        <v>36698.764706144328</v>
      </c>
      <c r="BF24" s="15">
        <f ca="1">Inputs!$B$13*EXP($B$9-0.5*C$6^2+C$6*Y24)</f>
        <v>15354.040760958032</v>
      </c>
      <c r="BG24" s="15">
        <f t="shared" ca="1" si="11"/>
        <v>16792.058857801112</v>
      </c>
      <c r="BH24" s="15">
        <f t="shared" ca="1" si="12"/>
        <v>18539.548066822877</v>
      </c>
      <c r="BI24" s="15">
        <f t="shared" ca="1" si="13"/>
        <v>21863.581587754667</v>
      </c>
      <c r="BJ24" s="15">
        <f t="shared" ca="1" si="14"/>
        <v>30331.079094562076</v>
      </c>
      <c r="BK24" s="15">
        <f t="shared" ca="1" si="15"/>
        <v>41115.429812458933</v>
      </c>
      <c r="BL24" s="15">
        <f t="shared" ca="1" si="16"/>
        <v>53511.573427771582</v>
      </c>
      <c r="BM24" s="15">
        <f t="shared" ca="1" si="17"/>
        <v>63537.819354580344</v>
      </c>
      <c r="BN24" s="15">
        <f t="shared" ca="1" si="18"/>
        <v>79690.550215720476</v>
      </c>
      <c r="BO24" s="15">
        <f t="shared" ca="1" si="19"/>
        <v>77967.110523237716</v>
      </c>
      <c r="BP24" s="15">
        <f t="shared" ca="1" si="20"/>
        <v>84878.816898177989</v>
      </c>
      <c r="BQ24" s="15">
        <f ca="1">Inputs!$B$20*EXP($B$10-0.5*C$7^2+C$7*AJ24)</f>
        <v>3057.5933613155516</v>
      </c>
      <c r="BR24" s="15">
        <f t="shared" ca="1" si="21"/>
        <v>2586.8866231965635</v>
      </c>
      <c r="BS24" s="15">
        <f t="shared" ca="1" si="22"/>
        <v>3291.1150239871208</v>
      </c>
      <c r="BT24" s="15">
        <f t="shared" ca="1" si="23"/>
        <v>5623.5909783769439</v>
      </c>
      <c r="BU24" s="15">
        <f t="shared" ca="1" si="24"/>
        <v>11734.021477946371</v>
      </c>
      <c r="BV24" s="15">
        <f t="shared" ca="1" si="25"/>
        <v>26911.653652191908</v>
      </c>
      <c r="BW24" s="15">
        <f t="shared" ca="1" si="26"/>
        <v>46344.104338952355</v>
      </c>
      <c r="BX24" s="15">
        <f t="shared" ca="1" si="27"/>
        <v>72017.312831551884</v>
      </c>
      <c r="BY24" s="15">
        <f t="shared" ca="1" si="28"/>
        <v>112921.45996041514</v>
      </c>
      <c r="BZ24" s="15">
        <f t="shared" ca="1" si="29"/>
        <v>170458.81872770013</v>
      </c>
      <c r="CA24" s="15">
        <f t="shared" ca="1" si="30"/>
        <v>211143.77565817314</v>
      </c>
      <c r="CB24" s="15">
        <f ca="1">(AU24*DCF!C$10-DCF!C$5*MAX(AU24*DCF!C$10,0)-MAX(AU24-Inputs!$B$6,0)/Inputs!$B$10)*DCF!C$6</f>
        <v>1049.237892890229</v>
      </c>
      <c r="CC24" s="15">
        <f ca="1">(AV24*DCF!D$10-DCF!D$5*MAX(AV24*DCF!D$10,0)-MAX(AV24-AU24,0)/Inputs!$B$10)*DCF!D$6</f>
        <v>998.72753387364685</v>
      </c>
      <c r="CD24" s="15">
        <f ca="1">(AW24*DCF!E$10-DCF!E$5*MAX(AW24*DCF!E$10,0)-MAX(AW24-AV24,0)/Inputs!$B$10)*DCF!E$6</f>
        <v>1195.5740570079797</v>
      </c>
      <c r="CE24" s="15">
        <f ca="1">(AX24*DCF!F$10-DCF!F$5*MAX(AX24*DCF!F$10,0)-MAX(AX24-AW24,0)/Inputs!$B$10)*DCF!F$6</f>
        <v>1462.2607664779841</v>
      </c>
      <c r="CF24" s="15">
        <f ca="1">(AY24*DCF!G$10-DCF!G$5*MAX(AY24*DCF!G$10,0)-MAX(AY24-AX24,0)/Inputs!$B$10)*DCF!G$6</f>
        <v>1510.8324293451014</v>
      </c>
      <c r="CG24" s="15">
        <f ca="1">(AZ24*DCF!H$10-DCF!H$5*MAX(AZ24*DCF!H$10,0)-MAX(AZ24-AY24,0)/Inputs!$B$10)*DCF!H$6</f>
        <v>1900.1014214909719</v>
      </c>
      <c r="CH24" s="15">
        <f ca="1">(BA24*DCF!I$10-DCF!I$5*MAX(BA24*DCF!I$10,0)-MAX(BA24-AZ24,0)/Inputs!$B$10)*DCF!I$6</f>
        <v>2363.5086108276932</v>
      </c>
      <c r="CI24" s="15">
        <f ca="1">(BB24*DCF!J$10-DCF!J$5*MAX(BB24*DCF!J$10,0)-MAX(BB24-BA24,0)/Inputs!$B$10)*DCF!J$6</f>
        <v>2565.7999732468479</v>
      </c>
      <c r="CJ24" s="15">
        <f ca="1">(BC24*DCF!K$10-DCF!K$5*MAX(BC24*DCF!K$10,0)-MAX(BC24-BB24,0)/Inputs!$B$10)*DCF!K$6</f>
        <v>3036.4626194613743</v>
      </c>
      <c r="CK24" s="15">
        <f ca="1">(BD24*DCF!L$10-DCF!L$5*MAX(BD24*DCF!L$10,0)-MAX(BD24-BC24,0)/Inputs!$B$10)*DCF!L$6</f>
        <v>3721.4212983619527</v>
      </c>
      <c r="CL24" s="15">
        <f ca="1">(BE24*DCF!M$10-DCF!M$5*MAX(BE24*DCF!M$10,0)-MAX(BE24-BD24,0)/Inputs!$B$10)*DCF!M$6</f>
        <v>4462.0352220725545</v>
      </c>
      <c r="CM24" s="15">
        <f ca="1">(BF24*DCF!C$28-DCF!C$5*MAX(BF24*DCF!C$28,0)-MAX(BF24-Inputs!$B$13,0)/Inputs!$B$17)*DCF!C$6</f>
        <v>3769.7768511084819</v>
      </c>
      <c r="CN24" s="15">
        <f ca="1">(BG24*DCF!D$28-DCF!D$5*MAX(BG24*DCF!D$28,0)-MAX(BG24-BF24,0)/Inputs!$B$17)*DCF!D$6</f>
        <v>4638.8534298392733</v>
      </c>
      <c r="CO24" s="15">
        <f ca="1">(BH24*DCF!E$28-DCF!E$5*MAX(BH24*DCF!E$28,0)-MAX(BH24-BG24,0)/Inputs!$B$17)*DCF!E$6</f>
        <v>4906.3240666486499</v>
      </c>
      <c r="CP24" s="15">
        <f ca="1">(BI24*DCF!F$28-DCF!F$5*MAX(BI24*DCF!F$28,0)-MAX(BI24-BH24,0)/Inputs!$B$17)*DCF!F$6</f>
        <v>5330.1936526361369</v>
      </c>
      <c r="CQ24" s="15">
        <f ca="1">(BJ24*DCF!G$28-DCF!G$5*MAX(BJ24*DCF!G$28,0)-MAX(BJ24-BI24,0)/Inputs!$B$17)*DCF!G$6</f>
        <v>6445.479160334733</v>
      </c>
      <c r="CR24" s="15">
        <f ca="1">(BK24*DCF!H$28-DCF!H$5*MAX(BK24*DCF!H$28,0)-MAX(BK24-BJ24,0)/Inputs!$B$17)*DCF!H$6</f>
        <v>8492.7139535958195</v>
      </c>
      <c r="CS24" s="15">
        <f ca="1">(BL24*DCF!I$28-DCF!I$5*MAX(BL24*DCF!I$28,0)-MAX(BL24-BK24,0)/Inputs!$B$17)*DCF!I$6</f>
        <v>10804.18237123419</v>
      </c>
      <c r="CT24" s="15">
        <f ca="1">(BM24*DCF!J$28-DCF!J$5*MAX(BM24*DCF!J$28,0)-MAX(BM24-BL24,0)/Inputs!$B$17)*DCF!J$6</f>
        <v>12844.810091404537</v>
      </c>
      <c r="CU24" s="15">
        <f ca="1">(BN24*DCF!K$28-DCF!K$5*MAX(BN24*DCF!K$28,0)-MAX(BN24-BM24,0)/Inputs!$B$17)*DCF!K$6</f>
        <v>14850.813656909757</v>
      </c>
      <c r="CV24" s="15">
        <f ca="1">(BO24*DCF!L$28-DCF!L$5*MAX(BO24*DCF!L$28,0)-MAX(BO24-BN24,0)/Inputs!$B$17)*DCF!L$6</f>
        <v>15556.075069176199</v>
      </c>
      <c r="CW24" s="15">
        <f ca="1">(BP24*DCF!M$28-DCF!M$5*MAX(BP24*DCF!M$28,0)-MAX(BP24-BO24,0)/Inputs!$B$17)*DCF!M$6</f>
        <v>15247.530990951995</v>
      </c>
      <c r="CX24" s="15">
        <f ca="1">(BQ24*DCF!C$46-DCF!C$5*MAX(BQ24*DCF!C$46,0)-MAX(BQ24-Inputs!$B$20,0)/Inputs!$B$24)*DCF!C$6</f>
        <v>-706.1416538834992</v>
      </c>
      <c r="CY24" s="15">
        <f ca="1">(BR24*DCF!D$46-DCF!D$5*MAX(BR24*DCF!D$46,0)-MAX(BR24-BQ24,0)/Inputs!$B$24)*DCF!D$6</f>
        <v>-441.52121960376354</v>
      </c>
      <c r="CZ24" s="15">
        <f ca="1">(BS24*DCF!E$46-DCF!E$5*MAX(BS24*DCF!E$46,0)-MAX(BS24-BR24,0)/Inputs!$B$24)*DCF!E$6</f>
        <v>-666.76753033805926</v>
      </c>
      <c r="DA24" s="15">
        <f ca="1">(BT24*DCF!F$46-DCF!F$5*MAX(BT24*DCF!F$46,0)-MAX(BT24-BS24,0)/Inputs!$B$24)*DCF!F$6</f>
        <v>-1258.8736802827996</v>
      </c>
      <c r="DB24" s="15">
        <f ca="1">(BU24*DCF!G$46-DCF!G$5*MAX(BU24*DCF!G$46,0)-MAX(BU24-BT24,0)/Inputs!$B$24)*DCF!G$6</f>
        <v>-2450.1373916120951</v>
      </c>
      <c r="DC24" s="15">
        <f ca="1">(BV24*DCF!H$46-DCF!H$5*MAX(BV24*DCF!H$46,0)-MAX(BV24-BU24,0)/Inputs!$B$24)*DCF!H$6</f>
        <v>-4716.356203251572</v>
      </c>
      <c r="DD24" s="15">
        <f ca="1">(BW24*DCF!I$46-DCF!I$5*MAX(BW24*DCF!I$46,0)-MAX(BW24-BV24,0)/Inputs!$B$24)*DCF!I$6</f>
        <v>-4507.9697858469654</v>
      </c>
      <c r="DE24" s="15">
        <f ca="1">(BX24*DCF!J$46-DCF!J$5*MAX(BX24*DCF!J$46,0)-MAX(BX24-BW24,0)/Inputs!$B$24)*DCF!J$6</f>
        <v>-3787.1883883358696</v>
      </c>
      <c r="DF24" s="15">
        <f ca="1">(BY24*DCF!K$46-DCF!K$5*MAX(BY24*DCF!K$46,0)-MAX(BY24-BX24,0)/Inputs!$B$24)*DCF!K$6</f>
        <v>-3569.9761460379996</v>
      </c>
      <c r="DG24" s="15">
        <f ca="1">(BZ24*DCF!L$46-DCF!L$5*MAX(BZ24*DCF!L$46,0)-MAX(BZ24-BY24,0)/Inputs!$B$24)*DCF!L$6</f>
        <v>-1237.865160361506</v>
      </c>
      <c r="DH24" s="15">
        <f ca="1">(CA24*DCF!M$46-DCF!M$5*MAX(CA24*DCF!M$46,0)-MAX(CA24-BZ24,0)/Inputs!$B$24)*DCF!M$6</f>
        <v>8047.4007248587732</v>
      </c>
      <c r="DI24" s="15">
        <f ca="1">SUM(CB24:CL24)+BE24*DCF!M$10*(1+Inputs!$B$30)*(1-Inputs!$B$33)*(1-Inputs!$B$30/Inputs!$B$31)/(Inputs!$B$29-Inputs!$B$30)*DCF!M$6</f>
        <v>126399.10929317959</v>
      </c>
      <c r="DJ24" s="15">
        <f ca="1">SUM(CM24:CW24)+BP24*DCF!M$28*(1+Inputs!$B$30)*(1-Inputs!$B$33)*(1-Inputs!$B$30/Inputs!$B$31)/(Inputs!$B$29-Inputs!$B$30)*DCF!M$6</f>
        <v>417845.2464055543</v>
      </c>
      <c r="DK24" s="15">
        <f ca="1">SUM(CX24:DH24)+CA24*DCF!M$46*(1+Inputs!$B$30)*(1-Inputs!$B$33)*(1-Inputs!$B$30/Inputs!$B$31)/(Inputs!$B$29-Inputs!$B$30)*DCF!M$6</f>
        <v>311157.89231201494</v>
      </c>
      <c r="DM24" s="15">
        <f ca="1">DI24+DJ24+DK24+Inputs!$B$34+Inputs!$B$36-Inputs!$B$35</f>
        <v>932253.24801074876</v>
      </c>
    </row>
    <row r="25" spans="1:117" x14ac:dyDescent="0.75">
      <c r="A25" s="11">
        <v>12</v>
      </c>
      <c r="C25" s="23">
        <f t="shared" ca="1" si="31"/>
        <v>0.56048599638666374</v>
      </c>
      <c r="D25" s="23">
        <f t="shared" ca="1" si="31"/>
        <v>-0.64367666278814128</v>
      </c>
      <c r="E25" s="23">
        <f t="shared" ca="1" si="31"/>
        <v>0.17670500876320422</v>
      </c>
      <c r="F25" s="23">
        <f t="shared" ca="1" si="31"/>
        <v>-0.73632468316528243</v>
      </c>
      <c r="G25" s="23">
        <f t="shared" ca="1" si="31"/>
        <v>-0.2392554040558178</v>
      </c>
      <c r="H25" s="23">
        <f t="shared" ca="1" si="31"/>
        <v>-0.26924372422046361</v>
      </c>
      <c r="I25" s="23">
        <f t="shared" ca="1" si="31"/>
        <v>0.61606498957840583</v>
      </c>
      <c r="J25" s="23">
        <f t="shared" ca="1" si="31"/>
        <v>1.4197286478941233</v>
      </c>
      <c r="K25" s="23">
        <f t="shared" ca="1" si="31"/>
        <v>-0.30955883216376762</v>
      </c>
      <c r="L25" s="23">
        <f t="shared" ca="1" si="31"/>
        <v>-1.0975984038062319</v>
      </c>
      <c r="M25" s="23">
        <f t="shared" ca="1" si="31"/>
        <v>-0.67372991402253823</v>
      </c>
      <c r="N25" s="23">
        <f ca="1">SQRT(Inputs!$B$38)*C25+SQRT(1-Inputs!$B$38)*_xlfn.NORM.S.INV(RAND())</f>
        <v>-9.1050541196324719E-2</v>
      </c>
      <c r="O25" s="23">
        <f ca="1">SQRT(Inputs!$B$38)*D25+SQRT(1-Inputs!$B$38)*_xlfn.NORM.S.INV(RAND())</f>
        <v>-0.60956099647062478</v>
      </c>
      <c r="P25" s="23">
        <f ca="1">SQRT(Inputs!$B$38)*E25+SQRT(1-Inputs!$B$38)*_xlfn.NORM.S.INV(RAND())</f>
        <v>0.29174327097352865</v>
      </c>
      <c r="Q25" s="23">
        <f ca="1">SQRT(Inputs!$B$38)*F25+SQRT(1-Inputs!$B$38)*_xlfn.NORM.S.INV(RAND())</f>
        <v>-0.29649427018669855</v>
      </c>
      <c r="R25" s="23">
        <f ca="1">SQRT(Inputs!$B$38)*G25+SQRT(1-Inputs!$B$38)*_xlfn.NORM.S.INV(RAND())</f>
        <v>-0.21898609489170373</v>
      </c>
      <c r="S25" s="23">
        <f ca="1">SQRT(Inputs!$B$38)*H25+SQRT(1-Inputs!$B$38)*_xlfn.NORM.S.INV(RAND())</f>
        <v>-0.72411938124951192</v>
      </c>
      <c r="T25" s="23">
        <f ca="1">SQRT(Inputs!$B$38)*I25+SQRT(1-Inputs!$B$38)*_xlfn.NORM.S.INV(RAND())</f>
        <v>0.30026095355331966</v>
      </c>
      <c r="U25" s="23">
        <f ca="1">SQRT(Inputs!$B$38)*J25+SQRT(1-Inputs!$B$38)*_xlfn.NORM.S.INV(RAND())</f>
        <v>2.337111047855613</v>
      </c>
      <c r="V25" s="23">
        <f ca="1">SQRT(Inputs!$B$38)*K25+SQRT(1-Inputs!$B$38)*_xlfn.NORM.S.INV(RAND())</f>
        <v>0.19042769602479373</v>
      </c>
      <c r="W25" s="23">
        <f ca="1">SQRT(Inputs!$B$38)*L25+SQRT(1-Inputs!$B$38)*_xlfn.NORM.S.INV(RAND())</f>
        <v>-0.81712048357151601</v>
      </c>
      <c r="X25" s="23">
        <f ca="1">SQRT(Inputs!$B$38)*M25+SQRT(1-Inputs!$B$38)*_xlfn.NORM.S.INV(RAND())</f>
        <v>1.4579481072890195</v>
      </c>
      <c r="Y25" s="23">
        <f ca="1">SQRT(Inputs!$B$38)*C25+SQRT(1-Inputs!$B$38)*_xlfn.NORM.S.INV(RAND())</f>
        <v>-0.31343713517706401</v>
      </c>
      <c r="Z25" s="23">
        <f ca="1">SQRT(Inputs!$B$38)*D25+SQRT(1-Inputs!$B$38)*_xlfn.NORM.S.INV(RAND())</f>
        <v>-1.2204162839892403</v>
      </c>
      <c r="AA25" s="23">
        <f ca="1">SQRT(Inputs!$B$38)*E25+SQRT(1-Inputs!$B$38)*_xlfn.NORM.S.INV(RAND())</f>
        <v>-0.7384104419933154</v>
      </c>
      <c r="AB25" s="23">
        <f ca="1">SQRT(Inputs!$B$38)*F25+SQRT(1-Inputs!$B$38)*_xlfn.NORM.S.INV(RAND())</f>
        <v>-0.71336017483905234</v>
      </c>
      <c r="AC25" s="23">
        <f ca="1">SQRT(Inputs!$B$38)*G25+SQRT(1-Inputs!$B$38)*_xlfn.NORM.S.INV(RAND())</f>
        <v>1.3797622590747167</v>
      </c>
      <c r="AD25" s="23">
        <f ca="1">SQRT(Inputs!$B$38)*H25+SQRT(1-Inputs!$B$38)*_xlfn.NORM.S.INV(RAND())</f>
        <v>-0.18195619984174669</v>
      </c>
      <c r="AE25" s="23">
        <f ca="1">SQRT(Inputs!$B$38)*I25+SQRT(1-Inputs!$B$38)*_xlfn.NORM.S.INV(RAND())</f>
        <v>5.3395521277931568E-2</v>
      </c>
      <c r="AF25" s="23">
        <f ca="1">SQRT(Inputs!$B$38)*J25+SQRT(1-Inputs!$B$38)*_xlfn.NORM.S.INV(RAND())</f>
        <v>-0.61737675825848126</v>
      </c>
      <c r="AG25" s="23">
        <f ca="1">SQRT(Inputs!$B$38)*K25+SQRT(1-Inputs!$B$38)*_xlfn.NORM.S.INV(RAND())</f>
        <v>0.33884050031955981</v>
      </c>
      <c r="AH25" s="23">
        <f ca="1">SQRT(Inputs!$B$38)*L25+SQRT(1-Inputs!$B$38)*_xlfn.NORM.S.INV(RAND())</f>
        <v>-1.0878752697213925</v>
      </c>
      <c r="AI25" s="23">
        <f ca="1">SQRT(Inputs!$B$38)*M25+SQRT(1-Inputs!$B$38)*_xlfn.NORM.S.INV(RAND())</f>
        <v>-0.74761350782694325</v>
      </c>
      <c r="AJ25" s="23">
        <f ca="1">SQRT(Inputs!$B$38)*C25+SQRT(1-Inputs!$B$38)*_xlfn.NORM.S.INV(RAND())</f>
        <v>1.8259816343796036</v>
      </c>
      <c r="AK25" s="23">
        <f ca="1">SQRT(Inputs!$B$38)*D25+SQRT(1-Inputs!$B$38)*_xlfn.NORM.S.INV(RAND())</f>
        <v>-1.1804034813369861</v>
      </c>
      <c r="AL25" s="23">
        <f ca="1">SQRT(Inputs!$B$38)*E25+SQRT(1-Inputs!$B$38)*_xlfn.NORM.S.INV(RAND())</f>
        <v>1.0406256898127428</v>
      </c>
      <c r="AM25" s="23">
        <f ca="1">SQRT(Inputs!$B$38)*F25+SQRT(1-Inputs!$B$38)*_xlfn.NORM.S.INV(RAND())</f>
        <v>-1.1857387383128195</v>
      </c>
      <c r="AN25" s="23">
        <f ca="1">SQRT(Inputs!$B$38)*G25+SQRT(1-Inputs!$B$38)*_xlfn.NORM.S.INV(RAND())</f>
        <v>0.49489046384742719</v>
      </c>
      <c r="AO25" s="23">
        <f ca="1">SQRT(Inputs!$B$38)*H25+SQRT(1-Inputs!$B$38)*_xlfn.NORM.S.INV(RAND())</f>
        <v>-5.8582752634478652E-2</v>
      </c>
      <c r="AP25" s="23">
        <f ca="1">SQRT(Inputs!$B$38)*I25+SQRT(1-Inputs!$B$38)*_xlfn.NORM.S.INV(RAND())</f>
        <v>1.1646566282394133</v>
      </c>
      <c r="AQ25" s="23">
        <f ca="1">SQRT(Inputs!$B$38)*J25+SQRT(1-Inputs!$B$38)*_xlfn.NORM.S.INV(RAND())</f>
        <v>-3.8890831382180635E-2</v>
      </c>
      <c r="AR25" s="23">
        <f ca="1">SQRT(Inputs!$B$38)*K25+SQRT(1-Inputs!$B$38)*_xlfn.NORM.S.INV(RAND())</f>
        <v>-0.42347576715625113</v>
      </c>
      <c r="AS25" s="23">
        <f ca="1">SQRT(Inputs!$B$38)*L25+SQRT(1-Inputs!$B$38)*_xlfn.NORM.S.INV(RAND())</f>
        <v>1.3305040025793402</v>
      </c>
      <c r="AT25" s="23">
        <f ca="1">SQRT(Inputs!$B$38)*M25+SQRT(1-Inputs!$B$38)*_xlfn.NORM.S.INV(RAND())</f>
        <v>-1.7858280575796777</v>
      </c>
      <c r="AU25" s="15">
        <f ca="1">Inputs!$B$6*EXP($B$8-0.5*C$5^2+C$5*N25)</f>
        <v>4889.6391440648658</v>
      </c>
      <c r="AV25" s="15">
        <f t="shared" ca="1" si="1"/>
        <v>5441.6178346582283</v>
      </c>
      <c r="AW25" s="15">
        <f t="shared" ca="1" si="2"/>
        <v>6901.3890815769983</v>
      </c>
      <c r="AX25" s="15">
        <f t="shared" ca="1" si="3"/>
        <v>8119.5017571242188</v>
      </c>
      <c r="AY25" s="15">
        <f t="shared" ca="1" si="4"/>
        <v>9672.3009811276534</v>
      </c>
      <c r="AZ25" s="15">
        <f t="shared" ca="1" si="5"/>
        <v>10922.835175835111</v>
      </c>
      <c r="BA25" s="15">
        <f t="shared" ca="1" si="6"/>
        <v>13793.480450147061</v>
      </c>
      <c r="BB25" s="15">
        <f t="shared" ca="1" si="7"/>
        <v>21342.993134491935</v>
      </c>
      <c r="BC25" s="15">
        <f t="shared" ca="1" si="8"/>
        <v>26624.678186371322</v>
      </c>
      <c r="BD25" s="15">
        <f t="shared" ca="1" si="9"/>
        <v>30217.710768378249</v>
      </c>
      <c r="BE25" s="15">
        <f t="shared" ca="1" si="10"/>
        <v>42286.287078583628</v>
      </c>
      <c r="BF25" s="15">
        <f ca="1">Inputs!$B$13*EXP($B$9-0.5*C$6^2+C$6*Y25)</f>
        <v>12997.743481621772</v>
      </c>
      <c r="BG25" s="15">
        <f t="shared" ca="1" si="11"/>
        <v>12709.877643033431</v>
      </c>
      <c r="BH25" s="15">
        <f t="shared" ca="1" si="12"/>
        <v>13739.116161234031</v>
      </c>
      <c r="BI25" s="15">
        <f t="shared" ca="1" si="13"/>
        <v>15069.819029271217</v>
      </c>
      <c r="BJ25" s="15">
        <f t="shared" ca="1" si="14"/>
        <v>22539.836942515314</v>
      </c>
      <c r="BK25" s="15">
        <f t="shared" ca="1" si="15"/>
        <v>26986.515838672178</v>
      </c>
      <c r="BL25" s="15">
        <f t="shared" ca="1" si="16"/>
        <v>33379.856409048793</v>
      </c>
      <c r="BM25" s="15">
        <f t="shared" ca="1" si="17"/>
        <v>38001.811141040162</v>
      </c>
      <c r="BN25" s="15">
        <f t="shared" ca="1" si="18"/>
        <v>48674.312139099427</v>
      </c>
      <c r="BO25" s="15">
        <f t="shared" ca="1" si="19"/>
        <v>52774.77441571618</v>
      </c>
      <c r="BP25" s="15">
        <f t="shared" ca="1" si="20"/>
        <v>59680.542912668192</v>
      </c>
      <c r="BQ25" s="15">
        <f ca="1">Inputs!$B$20*EXP($B$10-0.5*C$7^2+C$7*AJ25)</f>
        <v>8197.4036944545132</v>
      </c>
      <c r="BR25" s="15">
        <f t="shared" ca="1" si="21"/>
        <v>7645.5704106693238</v>
      </c>
      <c r="BS25" s="15">
        <f t="shared" ca="1" si="22"/>
        <v>14116.784352853969</v>
      </c>
      <c r="BT25" s="15">
        <f t="shared" ca="1" si="23"/>
        <v>14260.705910862998</v>
      </c>
      <c r="BU25" s="15">
        <f t="shared" ca="1" si="24"/>
        <v>22277.826061670989</v>
      </c>
      <c r="BV25" s="15">
        <f t="shared" ca="1" si="25"/>
        <v>30588.482792073435</v>
      </c>
      <c r="BW25" s="15">
        <f t="shared" ca="1" si="26"/>
        <v>54616.421626580173</v>
      </c>
      <c r="BX25" s="15">
        <f t="shared" ca="1" si="27"/>
        <v>75796.574962985731</v>
      </c>
      <c r="BY25" s="15">
        <f t="shared" ca="1" si="28"/>
        <v>97938.44790533217</v>
      </c>
      <c r="BZ25" s="15">
        <f t="shared" ca="1" si="29"/>
        <v>175500.77286594998</v>
      </c>
      <c r="CA25" s="15">
        <f t="shared" ca="1" si="30"/>
        <v>179490.3876613563</v>
      </c>
      <c r="CB25" s="15">
        <f ca="1">(AU25*DCF!C$10-DCF!C$5*MAX(AU25*DCF!C$10,0)-MAX(AU25-Inputs!$B$6,0)/Inputs!$B$10)*DCF!C$6</f>
        <v>1043.591956499833</v>
      </c>
      <c r="CC25" s="15">
        <f ca="1">(AV25*DCF!D$10-DCF!D$5*MAX(AV25*DCF!D$10,0)-MAX(AV25-AU25,0)/Inputs!$B$10)*DCF!D$6</f>
        <v>1191.7719240546205</v>
      </c>
      <c r="CD25" s="15">
        <f ca="1">(AW25*DCF!E$10-DCF!E$5*MAX(AW25*DCF!E$10,0)-MAX(AW25-AV25,0)/Inputs!$B$10)*DCF!E$6</f>
        <v>1264.6199416861259</v>
      </c>
      <c r="CE25" s="15">
        <f ca="1">(AX25*DCF!F$10-DCF!F$5*MAX(AX25*DCF!F$10,0)-MAX(AX25-AW25,0)/Inputs!$B$10)*DCF!F$6</f>
        <v>1519.0152464402122</v>
      </c>
      <c r="CF25" s="15">
        <f ca="1">(AY25*DCF!G$10-DCF!G$5*MAX(AY25*DCF!G$10,0)-MAX(AY25-AX25,0)/Inputs!$B$10)*DCF!G$6</f>
        <v>1694.4045832653612</v>
      </c>
      <c r="CG25" s="15">
        <f ca="1">(AZ25*DCF!H$10-DCF!H$5*MAX(AZ25*DCF!H$10,0)-MAX(AZ25-AY25,0)/Inputs!$B$10)*DCF!H$6</f>
        <v>1898.6215190806802</v>
      </c>
      <c r="CH25" s="15">
        <f ca="1">(BA25*DCF!I$10-DCF!I$5*MAX(BA25*DCF!I$10,0)-MAX(BA25-AZ25,0)/Inputs!$B$10)*DCF!I$6</f>
        <v>2048.6792872354463</v>
      </c>
      <c r="CI25" s="15">
        <f ca="1">(BB25*DCF!J$10-DCF!J$5*MAX(BB25*DCF!J$10,0)-MAX(BB25-BA25,0)/Inputs!$B$10)*DCF!J$6</f>
        <v>2518.5029032162083</v>
      </c>
      <c r="CJ25" s="15">
        <f ca="1">(BC25*DCF!K$10-DCF!K$5*MAX(BC25*DCF!K$10,0)-MAX(BC25-BB25,0)/Inputs!$B$10)*DCF!K$6</f>
        <v>3546.7900879703679</v>
      </c>
      <c r="CK25" s="15">
        <f ca="1">(BD25*DCF!L$10-DCF!L$5*MAX(BD25*DCF!L$10,0)-MAX(BD25-BC25,0)/Inputs!$B$10)*DCF!L$6</f>
        <v>4092.7681137501454</v>
      </c>
      <c r="CL25" s="15">
        <f ca="1">(BE25*DCF!M$10-DCF!M$5*MAX(BE25*DCF!M$10,0)-MAX(BE25-BD25,0)/Inputs!$B$10)*DCF!M$6</f>
        <v>4525.4216477220962</v>
      </c>
      <c r="CM25" s="15">
        <f ca="1">(BF25*DCF!C$28-DCF!C$5*MAX(BF25*DCF!C$28,0)-MAX(BF25-Inputs!$B$13,0)/Inputs!$B$17)*DCF!C$6</f>
        <v>3594.8298845935265</v>
      </c>
      <c r="CN25" s="15">
        <f ca="1">(BG25*DCF!D$28-DCF!D$5*MAX(BG25*DCF!D$28,0)-MAX(BG25-BF25,0)/Inputs!$B$17)*DCF!D$6</f>
        <v>3743.3521040812216</v>
      </c>
      <c r="CO25" s="15">
        <f ca="1">(BH25*DCF!E$28-DCF!E$5*MAX(BH25*DCF!E$28,0)-MAX(BH25-BG25,0)/Inputs!$B$17)*DCF!E$6</f>
        <v>3688.3135969631307</v>
      </c>
      <c r="CP25" s="15">
        <f ca="1">(BI25*DCF!F$28-DCF!F$5*MAX(BI25*DCF!F$28,0)-MAX(BI25-BH25,0)/Inputs!$B$17)*DCF!F$6</f>
        <v>3848.7834239270219</v>
      </c>
      <c r="CQ25" s="15">
        <f ca="1">(BJ25*DCF!G$28-DCF!G$5*MAX(BJ25*DCF!G$28,0)-MAX(BJ25-BI25,0)/Inputs!$B$17)*DCF!G$6</f>
        <v>4591.7484857444824</v>
      </c>
      <c r="CR25" s="15">
        <f ca="1">(BK25*DCF!H$28-DCF!H$5*MAX(BK25*DCF!H$28,0)-MAX(BK25-BJ25,0)/Inputs!$B$17)*DCF!H$6</f>
        <v>5983.1739909340122</v>
      </c>
      <c r="CS25" s="15">
        <f ca="1">(BL25*DCF!I$28-DCF!I$5*MAX(BL25*DCF!I$28,0)-MAX(BL25-BK25,0)/Inputs!$B$17)*DCF!I$6</f>
        <v>6931.7342385339316</v>
      </c>
      <c r="CT25" s="15">
        <f ca="1">(BM25*DCF!J$28-DCF!J$5*MAX(BM25*DCF!J$28,0)-MAX(BM25-BL25,0)/Inputs!$B$17)*DCF!J$6</f>
        <v>7864.7252173882544</v>
      </c>
      <c r="CU25" s="15">
        <f ca="1">(BN25*DCF!K$28-DCF!K$5*MAX(BN25*DCF!K$28,0)-MAX(BN25-BM25,0)/Inputs!$B$17)*DCF!K$6</f>
        <v>8971.9593863345726</v>
      </c>
      <c r="CV25" s="15">
        <f ca="1">(BO25*DCF!L$28-DCF!L$5*MAX(BO25*DCF!L$28,0)-MAX(BO25-BN25,0)/Inputs!$B$17)*DCF!L$6</f>
        <v>10065.701087716116</v>
      </c>
      <c r="CW25" s="15">
        <f ca="1">(BP25*DCF!M$28-DCF!M$5*MAX(BP25*DCF!M$28,0)-MAX(BP25-BO25,0)/Inputs!$B$17)*DCF!M$6</f>
        <v>10507.081832713542</v>
      </c>
      <c r="CX25" s="15">
        <f ca="1">(BQ25*DCF!C$46-DCF!C$5*MAX(BQ25*DCF!C$46,0)-MAX(BQ25-Inputs!$B$20,0)/Inputs!$B$24)*DCF!C$6</f>
        <v>-4200.9725365735649</v>
      </c>
      <c r="CY25" s="15">
        <f ca="1">(BR25*DCF!D$46-DCF!D$5*MAX(BR25*DCF!D$46,0)-MAX(BR25-BQ25,0)/Inputs!$B$24)*DCF!D$6</f>
        <v>-1304.9205720944608</v>
      </c>
      <c r="CZ25" s="15">
        <f ca="1">(BS25*DCF!E$46-DCF!E$5*MAX(BS25*DCF!E$46,0)-MAX(BS25-BR25,0)/Inputs!$B$24)*DCF!E$6</f>
        <v>-4220.1087151977481</v>
      </c>
      <c r="DA25" s="15">
        <f ca="1">(BT25*DCF!F$46-DCF!F$5*MAX(BT25*DCF!F$46,0)-MAX(BT25-BS25,0)/Inputs!$B$24)*DCF!F$6</f>
        <v>-1090.9611564683089</v>
      </c>
      <c r="DB25" s="15">
        <f ca="1">(BU25*DCF!G$46-DCF!G$5*MAX(BU25*DCF!G$46,0)-MAX(BU25-BT25,0)/Inputs!$B$24)*DCF!G$6</f>
        <v>-3446.1828728833334</v>
      </c>
      <c r="DC25" s="15">
        <f ca="1">(BV25*DCF!H$46-DCF!H$5*MAX(BV25*DCF!H$46,0)-MAX(BV25-BU25,0)/Inputs!$B$24)*DCF!H$6</f>
        <v>-2582.4856587339455</v>
      </c>
      <c r="DD25" s="15">
        <f ca="1">(BW25*DCF!I$46-DCF!I$5*MAX(BW25*DCF!I$46,0)-MAX(BW25-BV25,0)/Inputs!$B$24)*DCF!I$6</f>
        <v>-5636.1042802274887</v>
      </c>
      <c r="DE25" s="15">
        <f ca="1">(BX25*DCF!J$46-DCF!J$5*MAX(BX25*DCF!J$46,0)-MAX(BX25-BW25,0)/Inputs!$B$24)*DCF!J$6</f>
        <v>-2437.1739745996597</v>
      </c>
      <c r="DF25" s="15">
        <f ca="1">(BY25*DCF!K$46-DCF!K$5*MAX(BY25*DCF!K$46,0)-MAX(BY25-BX25,0)/Inputs!$B$24)*DCF!K$6</f>
        <v>170.40160997237734</v>
      </c>
      <c r="DG25" s="15">
        <f ca="1">(BZ25*DCF!L$46-DCF!L$5*MAX(BZ25*DCF!L$46,0)-MAX(BZ25-BY25,0)/Inputs!$B$24)*DCF!L$6</f>
        <v>-5421.054785154477</v>
      </c>
      <c r="DH25" s="15">
        <f ca="1">(CA25*DCF!M$46-DCF!M$5*MAX(CA25*DCF!M$46,0)-MAX(CA25-BZ25,0)/Inputs!$B$24)*DCF!M$6</f>
        <v>13237.28809484643</v>
      </c>
      <c r="DI25" s="15">
        <f ca="1">SUM(CB25:CL25)+BE25*DCF!M$10*(1+Inputs!$B$30)*(1-Inputs!$B$33)*(1-Inputs!$B$30/Inputs!$B$31)/(Inputs!$B$29-Inputs!$B$30)*DCF!M$6</f>
        <v>143027.4833288771</v>
      </c>
      <c r="DJ25" s="15">
        <f ca="1">SUM(CM25:CW25)+BP25*DCF!M$28*(1+Inputs!$B$30)*(1-Inputs!$B$33)*(1-Inputs!$B$30/Inputs!$B$31)/(Inputs!$B$29-Inputs!$B$30)*DCF!M$6</f>
        <v>291247.05674150906</v>
      </c>
      <c r="DK25" s="15">
        <f ca="1">SUM(CX25:DH25)+CA25*DCF!M$46*(1+Inputs!$B$30)*(1-Inputs!$B$33)*(1-Inputs!$B$30/Inputs!$B$31)/(Inputs!$B$29-Inputs!$B$30)*DCF!M$6</f>
        <v>260581.12647300452</v>
      </c>
      <c r="DM25" s="15">
        <f ca="1">DI25+DJ25+DK25+Inputs!$B$34+Inputs!$B$36-Inputs!$B$35</f>
        <v>771706.6665433906</v>
      </c>
    </row>
    <row r="26" spans="1:117" x14ac:dyDescent="0.75">
      <c r="A26" s="11">
        <v>13</v>
      </c>
      <c r="C26" s="23">
        <f t="shared" ca="1" si="31"/>
        <v>-0.20944858166877628</v>
      </c>
      <c r="D26" s="23">
        <f t="shared" ca="1" si="31"/>
        <v>-3.6653586818727692E-2</v>
      </c>
      <c r="E26" s="23">
        <f t="shared" ca="1" si="31"/>
        <v>-0.27154250994181839</v>
      </c>
      <c r="F26" s="23">
        <f t="shared" ca="1" si="31"/>
        <v>-2.5229356944659966</v>
      </c>
      <c r="G26" s="23">
        <f t="shared" ca="1" si="31"/>
        <v>0.82134590363730609</v>
      </c>
      <c r="H26" s="23">
        <f t="shared" ca="1" si="31"/>
        <v>0.15085712856750094</v>
      </c>
      <c r="I26" s="23">
        <f t="shared" ca="1" si="31"/>
        <v>1.6740989431010207</v>
      </c>
      <c r="J26" s="23">
        <f t="shared" ca="1" si="31"/>
        <v>0.47077703840268664</v>
      </c>
      <c r="K26" s="23">
        <f t="shared" ca="1" si="31"/>
        <v>1.0577998581826349</v>
      </c>
      <c r="L26" s="23">
        <f t="shared" ca="1" si="31"/>
        <v>0.87527565335693225</v>
      </c>
      <c r="M26" s="23">
        <f t="shared" ca="1" si="31"/>
        <v>0.56652050007246491</v>
      </c>
      <c r="N26" s="23">
        <f ca="1">SQRT(Inputs!$B$38)*C26+SQRT(1-Inputs!$B$38)*_xlfn.NORM.S.INV(RAND())</f>
        <v>-0.21785721567749228</v>
      </c>
      <c r="O26" s="23">
        <f ca="1">SQRT(Inputs!$B$38)*D26+SQRT(1-Inputs!$B$38)*_xlfn.NORM.S.INV(RAND())</f>
        <v>-0.202450992037391</v>
      </c>
      <c r="P26" s="23">
        <f ca="1">SQRT(Inputs!$B$38)*E26+SQRT(1-Inputs!$B$38)*_xlfn.NORM.S.INV(RAND())</f>
        <v>0.67527306549088006</v>
      </c>
      <c r="Q26" s="23">
        <f ca="1">SQRT(Inputs!$B$38)*F26+SQRT(1-Inputs!$B$38)*_xlfn.NORM.S.INV(RAND())</f>
        <v>-1.4407227137134868</v>
      </c>
      <c r="R26" s="23">
        <f ca="1">SQRT(Inputs!$B$38)*G26+SQRT(1-Inputs!$B$38)*_xlfn.NORM.S.INV(RAND())</f>
        <v>1.1705861970771678</v>
      </c>
      <c r="S26" s="23">
        <f ca="1">SQRT(Inputs!$B$38)*H26+SQRT(1-Inputs!$B$38)*_xlfn.NORM.S.INV(RAND())</f>
        <v>-9.7106451598997695E-2</v>
      </c>
      <c r="T26" s="23">
        <f ca="1">SQRT(Inputs!$B$38)*I26+SQRT(1-Inputs!$B$38)*_xlfn.NORM.S.INV(RAND())</f>
        <v>1.9921044690178928</v>
      </c>
      <c r="U26" s="23">
        <f ca="1">SQRT(Inputs!$B$38)*J26+SQRT(1-Inputs!$B$38)*_xlfn.NORM.S.INV(RAND())</f>
        <v>0.84589646260846352</v>
      </c>
      <c r="V26" s="23">
        <f ca="1">SQRT(Inputs!$B$38)*K26+SQRT(1-Inputs!$B$38)*_xlfn.NORM.S.INV(RAND())</f>
        <v>1.9116483591090274</v>
      </c>
      <c r="W26" s="23">
        <f ca="1">SQRT(Inputs!$B$38)*L26+SQRT(1-Inputs!$B$38)*_xlfn.NORM.S.INV(RAND())</f>
        <v>0.42157539068873201</v>
      </c>
      <c r="X26" s="23">
        <f ca="1">SQRT(Inputs!$B$38)*M26+SQRT(1-Inputs!$B$38)*_xlfn.NORM.S.INV(RAND())</f>
        <v>1.5104864059351137</v>
      </c>
      <c r="Y26" s="23">
        <f ca="1">SQRT(Inputs!$B$38)*C26+SQRT(1-Inputs!$B$38)*_xlfn.NORM.S.INV(RAND())</f>
        <v>1.5142008201490078</v>
      </c>
      <c r="Z26" s="23">
        <f ca="1">SQRT(Inputs!$B$38)*D26+SQRT(1-Inputs!$B$38)*_xlfn.NORM.S.INV(RAND())</f>
        <v>1.8480471887329319E-2</v>
      </c>
      <c r="AA26" s="23">
        <f ca="1">SQRT(Inputs!$B$38)*E26+SQRT(1-Inputs!$B$38)*_xlfn.NORM.S.INV(RAND())</f>
        <v>-0.76950748917660028</v>
      </c>
      <c r="AB26" s="23">
        <f ca="1">SQRT(Inputs!$B$38)*F26+SQRT(1-Inputs!$B$38)*_xlfn.NORM.S.INV(RAND())</f>
        <v>-1.4728633501149391</v>
      </c>
      <c r="AC26" s="23">
        <f ca="1">SQRT(Inputs!$B$38)*G26+SQRT(1-Inputs!$B$38)*_xlfn.NORM.S.INV(RAND())</f>
        <v>2.180735922151583</v>
      </c>
      <c r="AD26" s="23">
        <f ca="1">SQRT(Inputs!$B$38)*H26+SQRT(1-Inputs!$B$38)*_xlfn.NORM.S.INV(RAND())</f>
        <v>-0.50960818771021177</v>
      </c>
      <c r="AE26" s="23">
        <f ca="1">SQRT(Inputs!$B$38)*I26+SQRT(1-Inputs!$B$38)*_xlfn.NORM.S.INV(RAND())</f>
        <v>0.51666822506814158</v>
      </c>
      <c r="AF26" s="23">
        <f ca="1">SQRT(Inputs!$B$38)*J26+SQRT(1-Inputs!$B$38)*_xlfn.NORM.S.INV(RAND())</f>
        <v>0.86911303545458041</v>
      </c>
      <c r="AG26" s="23">
        <f ca="1">SQRT(Inputs!$B$38)*K26+SQRT(1-Inputs!$B$38)*_xlfn.NORM.S.INV(RAND())</f>
        <v>0.44030862989292341</v>
      </c>
      <c r="AH26" s="23">
        <f ca="1">SQRT(Inputs!$B$38)*L26+SQRT(1-Inputs!$B$38)*_xlfn.NORM.S.INV(RAND())</f>
        <v>0.29924552200122034</v>
      </c>
      <c r="AI26" s="23">
        <f ca="1">SQRT(Inputs!$B$38)*M26+SQRT(1-Inputs!$B$38)*_xlfn.NORM.S.INV(RAND())</f>
        <v>0.93125342310417958</v>
      </c>
      <c r="AJ26" s="23">
        <f ca="1">SQRT(Inputs!$B$38)*C26+SQRT(1-Inputs!$B$38)*_xlfn.NORM.S.INV(RAND())</f>
        <v>-4.0034828058532063E-3</v>
      </c>
      <c r="AK26" s="23">
        <f ca="1">SQRT(Inputs!$B$38)*D26+SQRT(1-Inputs!$B$38)*_xlfn.NORM.S.INV(RAND())</f>
        <v>-0.49387802453207597</v>
      </c>
      <c r="AL26" s="23">
        <f ca="1">SQRT(Inputs!$B$38)*E26+SQRT(1-Inputs!$B$38)*_xlfn.NORM.S.INV(RAND())</f>
        <v>-0.50987779414455237</v>
      </c>
      <c r="AM26" s="23">
        <f ca="1">SQRT(Inputs!$B$38)*F26+SQRT(1-Inputs!$B$38)*_xlfn.NORM.S.INV(RAND())</f>
        <v>0.11691426523707316</v>
      </c>
      <c r="AN26" s="23">
        <f ca="1">SQRT(Inputs!$B$38)*G26+SQRT(1-Inputs!$B$38)*_xlfn.NORM.S.INV(RAND())</f>
        <v>0.19320687895151056</v>
      </c>
      <c r="AO26" s="23">
        <f ca="1">SQRT(Inputs!$B$38)*H26+SQRT(1-Inputs!$B$38)*_xlfn.NORM.S.INV(RAND())</f>
        <v>-0.91715597293018825</v>
      </c>
      <c r="AP26" s="23">
        <f ca="1">SQRT(Inputs!$B$38)*I26+SQRT(1-Inputs!$B$38)*_xlfn.NORM.S.INV(RAND())</f>
        <v>0.54250302443309339</v>
      </c>
      <c r="AQ26" s="23">
        <f ca="1">SQRT(Inputs!$B$38)*J26+SQRT(1-Inputs!$B$38)*_xlfn.NORM.S.INV(RAND())</f>
        <v>0.57677119939393373</v>
      </c>
      <c r="AR26" s="23">
        <f ca="1">SQRT(Inputs!$B$38)*K26+SQRT(1-Inputs!$B$38)*_xlfn.NORM.S.INV(RAND())</f>
        <v>0.8936492242134868</v>
      </c>
      <c r="AS26" s="23">
        <f ca="1">SQRT(Inputs!$B$38)*L26+SQRT(1-Inputs!$B$38)*_xlfn.NORM.S.INV(RAND())</f>
        <v>-0.29430214926878356</v>
      </c>
      <c r="AT26" s="23">
        <f ca="1">SQRT(Inputs!$B$38)*M26+SQRT(1-Inputs!$B$38)*_xlfn.NORM.S.INV(RAND())</f>
        <v>0.55118982886477774</v>
      </c>
      <c r="AU26" s="15">
        <f ca="1">Inputs!$B$6*EXP($B$8-0.5*C$5^2+C$5*N26)</f>
        <v>4790.29463383447</v>
      </c>
      <c r="AV26" s="15">
        <f t="shared" ca="1" si="1"/>
        <v>5659.9102002524241</v>
      </c>
      <c r="AW26" s="15">
        <f t="shared" ca="1" si="2"/>
        <v>7559.3504421832804</v>
      </c>
      <c r="AX26" s="15">
        <f t="shared" ca="1" si="3"/>
        <v>7708.9313893484705</v>
      </c>
      <c r="AY26" s="15">
        <f t="shared" ca="1" si="4"/>
        <v>10801.254749103462</v>
      </c>
      <c r="AZ26" s="15">
        <f t="shared" ca="1" si="5"/>
        <v>13069.717920784746</v>
      </c>
      <c r="BA26" s="15">
        <f t="shared" ca="1" si="6"/>
        <v>19701.726178263787</v>
      </c>
      <c r="BB26" s="15">
        <f t="shared" ca="1" si="7"/>
        <v>26254.290705187985</v>
      </c>
      <c r="BC26" s="15">
        <f t="shared" ca="1" si="8"/>
        <v>38671.144897052523</v>
      </c>
      <c r="BD26" s="15">
        <f t="shared" ca="1" si="9"/>
        <v>49281.21492272069</v>
      </c>
      <c r="BE26" s="15">
        <f t="shared" ca="1" si="10"/>
        <v>69294.312103822391</v>
      </c>
      <c r="BF26" s="15">
        <f ca="1">Inputs!$B$13*EXP($B$9-0.5*C$6^2+C$6*Y26)</f>
        <v>18673.413374305805</v>
      </c>
      <c r="BG26" s="15">
        <f t="shared" ca="1" si="11"/>
        <v>22833.96263877918</v>
      </c>
      <c r="BH26" s="15">
        <f t="shared" ca="1" si="12"/>
        <v>24556.064303147145</v>
      </c>
      <c r="BI26" s="15">
        <f t="shared" ca="1" si="13"/>
        <v>23962.822260128865</v>
      </c>
      <c r="BJ26" s="15">
        <f t="shared" ca="1" si="14"/>
        <v>40227.490407340541</v>
      </c>
      <c r="BK26" s="15">
        <f t="shared" ca="1" si="15"/>
        <v>46062.355442696535</v>
      </c>
      <c r="BL26" s="15">
        <f t="shared" ca="1" si="16"/>
        <v>60500.255474701902</v>
      </c>
      <c r="BM26" s="15">
        <f t="shared" ca="1" si="17"/>
        <v>82846.692738240279</v>
      </c>
      <c r="BN26" s="15">
        <f t="shared" ca="1" si="18"/>
        <v>107411.68176246907</v>
      </c>
      <c r="BO26" s="15">
        <f t="shared" ca="1" si="19"/>
        <v>136836.9526085229</v>
      </c>
      <c r="BP26" s="15">
        <f t="shared" ca="1" si="20"/>
        <v>187161.59121661272</v>
      </c>
      <c r="BQ26" s="15">
        <f ca="1">Inputs!$B$20*EXP($B$10-0.5*C$7^2+C$7*AJ26)</f>
        <v>4283.4272163660626</v>
      </c>
      <c r="BR26" s="15">
        <f t="shared" ca="1" si="21"/>
        <v>4968.3568435664693</v>
      </c>
      <c r="BS26" s="15">
        <f t="shared" ca="1" si="22"/>
        <v>5876.8334012929145</v>
      </c>
      <c r="BT26" s="15">
        <f t="shared" ca="1" si="23"/>
        <v>8355.2443610642276</v>
      </c>
      <c r="BU26" s="15">
        <f t="shared" ca="1" si="24"/>
        <v>12133.557901308179</v>
      </c>
      <c r="BV26" s="15">
        <f t="shared" ca="1" si="25"/>
        <v>13729.837880078199</v>
      </c>
      <c r="BW26" s="15">
        <f t="shared" ca="1" si="26"/>
        <v>21490.35253507724</v>
      </c>
      <c r="BX26" s="15">
        <f t="shared" ca="1" si="27"/>
        <v>33742.120767954628</v>
      </c>
      <c r="BY26" s="15">
        <f t="shared" ca="1" si="28"/>
        <v>56094.153786802759</v>
      </c>
      <c r="BZ26" s="15">
        <f t="shared" ca="1" si="29"/>
        <v>74562.784951817666</v>
      </c>
      <c r="CA26" s="15">
        <f t="shared" ca="1" si="30"/>
        <v>115516.06998817873</v>
      </c>
      <c r="CB26" s="15">
        <f ca="1">(AU26*DCF!C$10-DCF!C$5*MAX(AU26*DCF!C$10,0)-MAX(AU26-Inputs!$B$6,0)/Inputs!$B$10)*DCF!C$6</f>
        <v>1044.3003005650232</v>
      </c>
      <c r="CC26" s="15">
        <f ca="1">(AV26*DCF!D$10-DCF!D$5*MAX(AV26*DCF!D$10,0)-MAX(AV26-AU26,0)/Inputs!$B$10)*DCF!D$6</f>
        <v>1167.5317702637451</v>
      </c>
      <c r="CD26" s="15">
        <f ca="1">(AW26*DCF!E$10-DCF!E$5*MAX(AW26*DCF!E$10,0)-MAX(AW26-AV26,0)/Inputs!$B$10)*DCF!E$6</f>
        <v>1317.5010808794659</v>
      </c>
      <c r="CE26" s="15">
        <f ca="1">(AX26*DCF!F$10-DCF!F$5*MAX(AX26*DCF!F$10,0)-MAX(AX26-AW26,0)/Inputs!$B$10)*DCF!F$6</f>
        <v>1651.7233501416363</v>
      </c>
      <c r="CF26" s="15">
        <f ca="1">(AY26*DCF!G$10-DCF!G$5*MAX(AY26*DCF!G$10,0)-MAX(AY26-AX26,0)/Inputs!$B$10)*DCF!G$6</f>
        <v>1631.0909025721792</v>
      </c>
      <c r="CG26" s="15">
        <f ca="1">(AZ26*DCF!H$10-DCF!H$5*MAX(AZ26*DCF!H$10,0)-MAX(AZ26-AY26,0)/Inputs!$B$10)*DCF!H$6</f>
        <v>2134.6888052812751</v>
      </c>
      <c r="CH26" s="15">
        <f ca="1">(BA26*DCF!I$10-DCF!I$5*MAX(BA26*DCF!I$10,0)-MAX(BA26-AZ26,0)/Inputs!$B$10)*DCF!I$6</f>
        <v>2510.9049328182186</v>
      </c>
      <c r="CI26" s="15">
        <f ca="1">(BB26*DCF!J$10-DCF!J$5*MAX(BB26*DCF!J$10,0)-MAX(BB26-BA26,0)/Inputs!$B$10)*DCF!J$6</f>
        <v>3512.3640270211808</v>
      </c>
      <c r="CJ26" s="15">
        <f ca="1">(BC26*DCF!K$10-DCF!K$5*MAX(BC26*DCF!K$10,0)-MAX(BC26-BB26,0)/Inputs!$B$10)*DCF!K$6</f>
        <v>4487.2626986529795</v>
      </c>
      <c r="CK26" s="15">
        <f ca="1">(BD26*DCF!L$10-DCF!L$5*MAX(BD26*DCF!L$10,0)-MAX(BD26-BC26,0)/Inputs!$B$10)*DCF!L$6</f>
        <v>6060.4904939891658</v>
      </c>
      <c r="CL26" s="15">
        <f ca="1">(BE26*DCF!M$10-DCF!M$5*MAX(BE26*DCF!M$10,0)-MAX(BE26-BD26,0)/Inputs!$B$10)*DCF!M$6</f>
        <v>7387.5453973396325</v>
      </c>
      <c r="CM26" s="15">
        <f ca="1">(BF26*DCF!C$28-DCF!C$5*MAX(BF26*DCF!C$28,0)-MAX(BF26-Inputs!$B$13,0)/Inputs!$B$17)*DCF!C$6</f>
        <v>4016.2288478623004</v>
      </c>
      <c r="CN26" s="15">
        <f ca="1">(BG26*DCF!D$28-DCF!D$5*MAX(BG26*DCF!D$28,0)-MAX(BG26-BF26,0)/Inputs!$B$17)*DCF!D$6</f>
        <v>5837.492717576768</v>
      </c>
      <c r="CO26" s="15">
        <f ca="1">(BH26*DCF!E$28-DCF!E$5*MAX(BH26*DCF!E$28,0)-MAX(BH26-BG26,0)/Inputs!$B$17)*DCF!E$6</f>
        <v>6615.3121331290013</v>
      </c>
      <c r="CP26" s="15">
        <f ca="1">(BI26*DCF!F$28-DCF!F$5*MAX(BI26*DCF!F$28,0)-MAX(BI26-BH26,0)/Inputs!$B$17)*DCF!F$6</f>
        <v>6505.2750422192303</v>
      </c>
      <c r="CQ26" s="15">
        <f ca="1">(BJ26*DCF!G$28-DCF!G$5*MAX(BJ26*DCF!G$28,0)-MAX(BJ26-BI26,0)/Inputs!$B$17)*DCF!G$6</f>
        <v>7701.771084216135</v>
      </c>
      <c r="CR26" s="15">
        <f ca="1">(BK26*DCF!H$28-DCF!H$5*MAX(BK26*DCF!H$28,0)-MAX(BK26-BJ26,0)/Inputs!$B$17)*DCF!H$6</f>
        <v>10485.154414963239</v>
      </c>
      <c r="CS26" s="15">
        <f ca="1">(BL26*DCF!I$28-DCF!I$5*MAX(BL26*DCF!I$28,0)-MAX(BL26-BK26,0)/Inputs!$B$17)*DCF!I$6</f>
        <v>12154.537539494726</v>
      </c>
      <c r="CT26" s="15">
        <f ca="1">(BM26*DCF!J$28-DCF!J$5*MAX(BM26*DCF!J$28,0)-MAX(BM26-BL26,0)/Inputs!$B$17)*DCF!J$6</f>
        <v>15518.735079988963</v>
      </c>
      <c r="CU26" s="15">
        <f ca="1">(BN26*DCF!K$28-DCF!K$5*MAX(BN26*DCF!K$28,0)-MAX(BN26-BM26,0)/Inputs!$B$17)*DCF!K$6</f>
        <v>19674.66226514689</v>
      </c>
      <c r="CV26" s="15">
        <f ca="1">(BO26*DCF!L$28-DCF!L$5*MAX(BO26*DCF!L$28,0)-MAX(BO26-BN26,0)/Inputs!$B$17)*DCF!L$6</f>
        <v>23972.32577328898</v>
      </c>
      <c r="CW26" s="15">
        <f ca="1">(BP26*DCF!M$28-DCF!M$5*MAX(BP26*DCF!M$28,0)-MAX(BP26-BO26,0)/Inputs!$B$17)*DCF!M$6</f>
        <v>29954.22288184542</v>
      </c>
      <c r="CX26" s="15">
        <f ca="1">(BQ26*DCF!C$46-DCF!C$5*MAX(BQ26*DCF!C$46,0)-MAX(BQ26-Inputs!$B$20,0)/Inputs!$B$24)*DCF!C$6</f>
        <v>-1489.2105425169025</v>
      </c>
      <c r="CY26" s="15">
        <f ca="1">(BR26*DCF!D$46-DCF!D$5*MAX(BR26*DCF!D$46,0)-MAX(BR26-BQ26,0)/Inputs!$B$24)*DCF!D$6</f>
        <v>-1140.2364361117695</v>
      </c>
      <c r="CZ26" s="15">
        <f ca="1">(BS26*DCF!E$46-DCF!E$5*MAX(BS26*DCF!E$46,0)-MAX(BS26-BR26,0)/Inputs!$B$24)*DCF!E$6</f>
        <v>-1053.0422311292386</v>
      </c>
      <c r="DA26" s="15">
        <f ca="1">(BT26*DCF!F$46-DCF!F$5*MAX(BT26*DCF!F$46,0)-MAX(BT26-BS26,0)/Inputs!$B$24)*DCF!F$6</f>
        <v>-1510.9494992570819</v>
      </c>
      <c r="DB26" s="15">
        <f ca="1">(BU26*DCF!G$46-DCF!G$5*MAX(BU26*DCF!G$46,0)-MAX(BU26-BT26,0)/Inputs!$B$24)*DCF!G$6</f>
        <v>-1679.0989393942937</v>
      </c>
      <c r="DC26" s="15">
        <f ca="1">(BV26*DCF!H$46-DCF!H$5*MAX(BV26*DCF!H$46,0)-MAX(BV26-BU26,0)/Inputs!$B$24)*DCF!H$6</f>
        <v>-496.03422283308259</v>
      </c>
      <c r="DD26" s="15">
        <f ca="1">(BW26*DCF!I$46-DCF!I$5*MAX(BW26*DCF!I$46,0)-MAX(BW26-BV26,0)/Inputs!$B$24)*DCF!I$6</f>
        <v>-1731.4155168579684</v>
      </c>
      <c r="DE26" s="15">
        <f ca="1">(BX26*DCF!J$46-DCF!J$5*MAX(BX26*DCF!J$46,0)-MAX(BX26-BW26,0)/Inputs!$B$24)*DCF!J$6</f>
        <v>-1833.5801391395494</v>
      </c>
      <c r="DF26" s="15">
        <f ca="1">(BY26*DCF!K$46-DCF!K$5*MAX(BY26*DCF!K$46,0)-MAX(BY26-BX26,0)/Inputs!$B$24)*DCF!K$6</f>
        <v>-2271.3675787873813</v>
      </c>
      <c r="DG26" s="15">
        <f ca="1">(BZ26*DCF!L$46-DCF!L$5*MAX(BZ26*DCF!L$46,0)-MAX(BZ26-BY26,0)/Inputs!$B$24)*DCF!L$6</f>
        <v>974.66819152759115</v>
      </c>
      <c r="DH26" s="15">
        <f ca="1">(CA26*DCF!M$46-DCF!M$5*MAX(CA26*DCF!M$46,0)-MAX(CA26-BZ26,0)/Inputs!$B$24)*DCF!M$6</f>
        <v>494.46833593901067</v>
      </c>
      <c r="DI26" s="15">
        <f ca="1">SUM(CB26:CL26)+BE26*DCF!M$10*(1+Inputs!$B$30)*(1-Inputs!$B$33)*(1-Inputs!$B$30/Inputs!$B$31)/(Inputs!$B$29-Inputs!$B$30)*DCF!M$6</f>
        <v>225752.39066687762</v>
      </c>
      <c r="DJ26" s="15">
        <f ca="1">SUM(CM26:CW26)+BP26*DCF!M$28*(1+Inputs!$B$30)*(1-Inputs!$B$33)*(1-Inputs!$B$30/Inputs!$B$31)/(Inputs!$B$29-Inputs!$B$30)*DCF!M$6</f>
        <v>836933.29552860837</v>
      </c>
      <c r="DK26" s="15">
        <f ca="1">SUM(CX26:DH26)+CA26*DCF!M$46*(1+Inputs!$B$30)*(1-Inputs!$B$33)*(1-Inputs!$B$30/Inputs!$B$31)/(Inputs!$B$29-Inputs!$B$30)*DCF!M$6</f>
        <v>166865.72937643295</v>
      </c>
      <c r="DM26" s="15">
        <f ca="1">DI26+DJ26+DK26+Inputs!$B$34+Inputs!$B$36-Inputs!$B$35</f>
        <v>1306402.4155719189</v>
      </c>
    </row>
    <row r="27" spans="1:117" x14ac:dyDescent="0.75">
      <c r="A27" s="11">
        <v>14</v>
      </c>
      <c r="C27" s="23">
        <f t="shared" ca="1" si="31"/>
        <v>0.80009397885151667</v>
      </c>
      <c r="D27" s="23">
        <f t="shared" ca="1" si="31"/>
        <v>1.4105673069119313</v>
      </c>
      <c r="E27" s="23">
        <f t="shared" ca="1" si="31"/>
        <v>0.45163341644951865</v>
      </c>
      <c r="F27" s="23">
        <f t="shared" ca="1" si="31"/>
        <v>-0.23099214638170878</v>
      </c>
      <c r="G27" s="23">
        <f t="shared" ca="1" si="31"/>
        <v>-1.1257905941085971</v>
      </c>
      <c r="H27" s="23">
        <f t="shared" ca="1" si="31"/>
        <v>1.6681676474850404</v>
      </c>
      <c r="I27" s="23">
        <f t="shared" ca="1" si="31"/>
        <v>-0.2951454092996425</v>
      </c>
      <c r="J27" s="23">
        <f t="shared" ca="1" si="31"/>
        <v>0.43059251287811601</v>
      </c>
      <c r="K27" s="23">
        <f t="shared" ca="1" si="31"/>
        <v>6.6710075238589711E-2</v>
      </c>
      <c r="L27" s="23">
        <f t="shared" ca="1" si="31"/>
        <v>0.41905354897821512</v>
      </c>
      <c r="M27" s="23">
        <f t="shared" ca="1" si="31"/>
        <v>-0.17601023032568996</v>
      </c>
      <c r="N27" s="23">
        <f ca="1">SQRT(Inputs!$B$38)*C27+SQRT(1-Inputs!$B$38)*_xlfn.NORM.S.INV(RAND())</f>
        <v>1.4241035894101122</v>
      </c>
      <c r="O27" s="23">
        <f ca="1">SQRT(Inputs!$B$38)*D27+SQRT(1-Inputs!$B$38)*_xlfn.NORM.S.INV(RAND())</f>
        <v>0.93600522725983037</v>
      </c>
      <c r="P27" s="23">
        <f ca="1">SQRT(Inputs!$B$38)*E27+SQRT(1-Inputs!$B$38)*_xlfn.NORM.S.INV(RAND())</f>
        <v>0.96966029551689614</v>
      </c>
      <c r="Q27" s="23">
        <f ca="1">SQRT(Inputs!$B$38)*F27+SQRT(1-Inputs!$B$38)*_xlfn.NORM.S.INV(RAND())</f>
        <v>0.16045663184428618</v>
      </c>
      <c r="R27" s="23">
        <f ca="1">SQRT(Inputs!$B$38)*G27+SQRT(1-Inputs!$B$38)*_xlfn.NORM.S.INV(RAND())</f>
        <v>-1.6831418347550036</v>
      </c>
      <c r="S27" s="23">
        <f ca="1">SQRT(Inputs!$B$38)*H27+SQRT(1-Inputs!$B$38)*_xlfn.NORM.S.INV(RAND())</f>
        <v>0.6408818547448506</v>
      </c>
      <c r="T27" s="23">
        <f ca="1">SQRT(Inputs!$B$38)*I27+SQRT(1-Inputs!$B$38)*_xlfn.NORM.S.INV(RAND())</f>
        <v>-0.68083508142158911</v>
      </c>
      <c r="U27" s="23">
        <f ca="1">SQRT(Inputs!$B$38)*J27+SQRT(1-Inputs!$B$38)*_xlfn.NORM.S.INV(RAND())</f>
        <v>0.50594170131555372</v>
      </c>
      <c r="V27" s="23">
        <f ca="1">SQRT(Inputs!$B$38)*K27+SQRT(1-Inputs!$B$38)*_xlfn.NORM.S.INV(RAND())</f>
        <v>0.48358124863047991</v>
      </c>
      <c r="W27" s="23">
        <f ca="1">SQRT(Inputs!$B$38)*L27+SQRT(1-Inputs!$B$38)*_xlfn.NORM.S.INV(RAND())</f>
        <v>-8.9707809951572515E-2</v>
      </c>
      <c r="X27" s="23">
        <f ca="1">SQRT(Inputs!$B$38)*M27+SQRT(1-Inputs!$B$38)*_xlfn.NORM.S.INV(RAND())</f>
        <v>0.59258755040662758</v>
      </c>
      <c r="Y27" s="23">
        <f ca="1">SQRT(Inputs!$B$38)*C27+SQRT(1-Inputs!$B$38)*_xlfn.NORM.S.INV(RAND())</f>
        <v>-0.94854014790031971</v>
      </c>
      <c r="Z27" s="23">
        <f ca="1">SQRT(Inputs!$B$38)*D27+SQRT(1-Inputs!$B$38)*_xlfn.NORM.S.INV(RAND())</f>
        <v>1.1787190241464323</v>
      </c>
      <c r="AA27" s="23">
        <f ca="1">SQRT(Inputs!$B$38)*E27+SQRT(1-Inputs!$B$38)*_xlfn.NORM.S.INV(RAND())</f>
        <v>-1.8534197533257448</v>
      </c>
      <c r="AB27" s="23">
        <f ca="1">SQRT(Inputs!$B$38)*F27+SQRT(1-Inputs!$B$38)*_xlfn.NORM.S.INV(RAND())</f>
        <v>-1.7898328966248656</v>
      </c>
      <c r="AC27" s="23">
        <f ca="1">SQRT(Inputs!$B$38)*G27+SQRT(1-Inputs!$B$38)*_xlfn.NORM.S.INV(RAND())</f>
        <v>-0.81042712015878582</v>
      </c>
      <c r="AD27" s="23">
        <f ca="1">SQRT(Inputs!$B$38)*H27+SQRT(1-Inputs!$B$38)*_xlfn.NORM.S.INV(RAND())</f>
        <v>0.35261457655240147</v>
      </c>
      <c r="AE27" s="23">
        <f ca="1">SQRT(Inputs!$B$38)*I27+SQRT(1-Inputs!$B$38)*_xlfn.NORM.S.INV(RAND())</f>
        <v>0.94009594222661264</v>
      </c>
      <c r="AF27" s="23">
        <f ca="1">SQRT(Inputs!$B$38)*J27+SQRT(1-Inputs!$B$38)*_xlfn.NORM.S.INV(RAND())</f>
        <v>0.13416952896529327</v>
      </c>
      <c r="AG27" s="23">
        <f ca="1">SQRT(Inputs!$B$38)*K27+SQRT(1-Inputs!$B$38)*_xlfn.NORM.S.INV(RAND())</f>
        <v>-9.8817865346400607E-2</v>
      </c>
      <c r="AH27" s="23">
        <f ca="1">SQRT(Inputs!$B$38)*L27+SQRT(1-Inputs!$B$38)*_xlfn.NORM.S.INV(RAND())</f>
        <v>-1.2625107826314603</v>
      </c>
      <c r="AI27" s="23">
        <f ca="1">SQRT(Inputs!$B$38)*M27+SQRT(1-Inputs!$B$38)*_xlfn.NORM.S.INV(RAND())</f>
        <v>-6.686358932575881E-2</v>
      </c>
      <c r="AJ27" s="23">
        <f ca="1">SQRT(Inputs!$B$38)*C27+SQRT(1-Inputs!$B$38)*_xlfn.NORM.S.INV(RAND())</f>
        <v>0.66798344386499486</v>
      </c>
      <c r="AK27" s="23">
        <f ca="1">SQRT(Inputs!$B$38)*D27+SQRT(1-Inputs!$B$38)*_xlfn.NORM.S.INV(RAND())</f>
        <v>1.745997770415826</v>
      </c>
      <c r="AL27" s="23">
        <f ca="1">SQRT(Inputs!$B$38)*E27+SQRT(1-Inputs!$B$38)*_xlfn.NORM.S.INV(RAND())</f>
        <v>-0.53829398193851108</v>
      </c>
      <c r="AM27" s="23">
        <f ca="1">SQRT(Inputs!$B$38)*F27+SQRT(1-Inputs!$B$38)*_xlfn.NORM.S.INV(RAND())</f>
        <v>6.3962824472924756E-2</v>
      </c>
      <c r="AN27" s="23">
        <f ca="1">SQRT(Inputs!$B$38)*G27+SQRT(1-Inputs!$B$38)*_xlfn.NORM.S.INV(RAND())</f>
        <v>-0.8735504380923842</v>
      </c>
      <c r="AO27" s="23">
        <f ca="1">SQRT(Inputs!$B$38)*H27+SQRT(1-Inputs!$B$38)*_xlfn.NORM.S.INV(RAND())</f>
        <v>1.9219070505358125</v>
      </c>
      <c r="AP27" s="23">
        <f ca="1">SQRT(Inputs!$B$38)*I27+SQRT(1-Inputs!$B$38)*_xlfn.NORM.S.INV(RAND())</f>
        <v>-1.3403613995315191</v>
      </c>
      <c r="AQ27" s="23">
        <f ca="1">SQRT(Inputs!$B$38)*J27+SQRT(1-Inputs!$B$38)*_xlfn.NORM.S.INV(RAND())</f>
        <v>-1.6020153917160316</v>
      </c>
      <c r="AR27" s="23">
        <f ca="1">SQRT(Inputs!$B$38)*K27+SQRT(1-Inputs!$B$38)*_xlfn.NORM.S.INV(RAND())</f>
        <v>-0.59859115414825048</v>
      </c>
      <c r="AS27" s="23">
        <f ca="1">SQRT(Inputs!$B$38)*L27+SQRT(1-Inputs!$B$38)*_xlfn.NORM.S.INV(RAND())</f>
        <v>0.89883941001058543</v>
      </c>
      <c r="AT27" s="23">
        <f ca="1">SQRT(Inputs!$B$38)*M27+SQRT(1-Inputs!$B$38)*_xlfn.NORM.S.INV(RAND())</f>
        <v>-0.65544146198049458</v>
      </c>
      <c r="AU27" s="15">
        <f ca="1">Inputs!$B$6*EXP($B$8-0.5*C$5^2+C$5*N27)</f>
        <v>6248.7482568176529</v>
      </c>
      <c r="AV27" s="15">
        <f t="shared" ca="1" si="1"/>
        <v>8728.4409759686387</v>
      </c>
      <c r="AW27" s="15">
        <f t="shared" ca="1" si="2"/>
        <v>12129.873611719686</v>
      </c>
      <c r="AX27" s="15">
        <f t="shared" ca="1" si="3"/>
        <v>15109.2265640569</v>
      </c>
      <c r="AY27" s="15">
        <f t="shared" ca="1" si="4"/>
        <v>15169.810302923823</v>
      </c>
      <c r="AZ27" s="15">
        <f t="shared" ca="1" si="5"/>
        <v>19909.754171850731</v>
      </c>
      <c r="BA27" s="15">
        <f t="shared" ca="1" si="6"/>
        <v>22688.746193499417</v>
      </c>
      <c r="BB27" s="15">
        <f t="shared" ca="1" si="7"/>
        <v>29222.304368961602</v>
      </c>
      <c r="BC27" s="15">
        <f t="shared" ca="1" si="8"/>
        <v>37500.167043389643</v>
      </c>
      <c r="BD27" s="15">
        <f t="shared" ca="1" si="9"/>
        <v>45557.375250104284</v>
      </c>
      <c r="BE27" s="15">
        <f t="shared" ca="1" si="10"/>
        <v>58920.546240129544</v>
      </c>
      <c r="BF27" s="15">
        <f ca="1">Inputs!$B$13*EXP($B$9-0.5*C$6^2+C$6*Y27)</f>
        <v>11460.061280825641</v>
      </c>
      <c r="BG27" s="15">
        <f t="shared" ca="1" si="11"/>
        <v>17276.857730602169</v>
      </c>
      <c r="BH27" s="15">
        <f t="shared" ca="1" si="12"/>
        <v>15522.690578012389</v>
      </c>
      <c r="BI27" s="15">
        <f t="shared" ca="1" si="13"/>
        <v>14426.398968506988</v>
      </c>
      <c r="BJ27" s="15">
        <f t="shared" ca="1" si="14"/>
        <v>15735.889282974547</v>
      </c>
      <c r="BK27" s="15">
        <f t="shared" ca="1" si="15"/>
        <v>20262.569784262152</v>
      </c>
      <c r="BL27" s="15">
        <f t="shared" ca="1" si="16"/>
        <v>28114.896983165654</v>
      </c>
      <c r="BM27" s="15">
        <f t="shared" ca="1" si="17"/>
        <v>35140.122170614595</v>
      </c>
      <c r="BN27" s="15">
        <f t="shared" ca="1" si="18"/>
        <v>42709.184431146452</v>
      </c>
      <c r="BO27" s="15">
        <f t="shared" ca="1" si="19"/>
        <v>45376.584682534842</v>
      </c>
      <c r="BP27" s="15">
        <f t="shared" ca="1" si="20"/>
        <v>55428.585837664948</v>
      </c>
      <c r="BQ27" s="15">
        <f ca="1">Inputs!$B$20*EXP($B$10-0.5*C$7^2+C$7*AJ27)</f>
        <v>5436.2830816092646</v>
      </c>
      <c r="BR27" s="15">
        <f t="shared" ca="1" si="21"/>
        <v>12842.642520166941</v>
      </c>
      <c r="BS27" s="15">
        <f t="shared" ca="1" si="22"/>
        <v>15067.479988128611</v>
      </c>
      <c r="BT27" s="15">
        <f t="shared" ca="1" si="23"/>
        <v>21126.311145088526</v>
      </c>
      <c r="BU27" s="15">
        <f t="shared" ca="1" si="24"/>
        <v>23700.157735703862</v>
      </c>
      <c r="BV27" s="15">
        <f t="shared" ca="1" si="25"/>
        <v>50841.599764522543</v>
      </c>
      <c r="BW27" s="15">
        <f t="shared" ca="1" si="26"/>
        <v>53422.969257961238</v>
      </c>
      <c r="BX27" s="15">
        <f t="shared" ca="1" si="27"/>
        <v>54195.249683580769</v>
      </c>
      <c r="BY27" s="15">
        <f t="shared" ca="1" si="28"/>
        <v>67719.586413843688</v>
      </c>
      <c r="BZ27" s="15">
        <f t="shared" ca="1" si="29"/>
        <v>112092.58107029015</v>
      </c>
      <c r="CA27" s="15">
        <f t="shared" ca="1" si="30"/>
        <v>140144.48782320271</v>
      </c>
      <c r="CB27" s="15">
        <f ca="1">(AU27*DCF!C$10-DCF!C$5*MAX(AU27*DCF!C$10,0)-MAX(AU27-Inputs!$B$6,0)/Inputs!$B$10)*DCF!C$6</f>
        <v>1033.9012662771793</v>
      </c>
      <c r="CC27" s="15">
        <f ca="1">(AV27*DCF!D$10-DCF!D$5*MAX(AV27*DCF!D$10,0)-MAX(AV27-AU27,0)/Inputs!$B$10)*DCF!D$6</f>
        <v>1522.8901832495835</v>
      </c>
      <c r="CD27" s="15">
        <f ca="1">(AW27*DCF!E$10-DCF!E$5*MAX(AW27*DCF!E$10,0)-MAX(AW27-AV27,0)/Inputs!$B$10)*DCF!E$6</f>
        <v>2034.4512370072168</v>
      </c>
      <c r="CE27" s="15">
        <f ca="1">(AX27*DCF!F$10-DCF!F$5*MAX(AX27*DCF!F$10,0)-MAX(AX27-AW27,0)/Inputs!$B$10)*DCF!F$6</f>
        <v>2678.3905970540695</v>
      </c>
      <c r="CF27" s="15">
        <f ca="1">(AY27*DCF!G$10-DCF!G$5*MAX(AY27*DCF!G$10,0)-MAX(AY27-AX27,0)/Inputs!$B$10)*DCF!G$6</f>
        <v>3113.9401747440475</v>
      </c>
      <c r="CG27" s="15">
        <f ca="1">(AZ27*DCF!H$10-DCF!H$5*MAX(AZ27*DCF!H$10,0)-MAX(AZ27-AY27,0)/Inputs!$B$10)*DCF!H$6</f>
        <v>3023.8310447141525</v>
      </c>
      <c r="CH27" s="15">
        <f ca="1">(BA27*DCF!I$10-DCF!I$5*MAX(BA27*DCF!I$10,0)-MAX(BA27-AZ27,0)/Inputs!$B$10)*DCF!I$6</f>
        <v>3688.5541829370109</v>
      </c>
      <c r="CI27" s="15">
        <f ca="1">(BB27*DCF!J$10-DCF!J$5*MAX(BB27*DCF!J$10,0)-MAX(BB27-BA27,0)/Inputs!$B$10)*DCF!J$6</f>
        <v>4024.5621578436599</v>
      </c>
      <c r="CJ27" s="15">
        <f ca="1">(BC27*DCF!K$10-DCF!K$5*MAX(BC27*DCF!K$10,0)-MAX(BC27-BB27,0)/Inputs!$B$10)*DCF!K$6</f>
        <v>4878.149875640971</v>
      </c>
      <c r="CK27" s="15">
        <f ca="1">(BD27*DCF!L$10-DCF!L$5*MAX(BD27*DCF!L$10,0)-MAX(BD27-BC27,0)/Inputs!$B$10)*DCF!L$6</f>
        <v>5828.9910265728631</v>
      </c>
      <c r="CL27" s="15">
        <f ca="1">(BE27*DCF!M$10-DCF!M$5*MAX(BE27*DCF!M$10,0)-MAX(BE27-BD27,0)/Inputs!$B$10)*DCF!M$6</f>
        <v>6718.0775965699231</v>
      </c>
      <c r="CM27" s="15">
        <f ca="1">(BF27*DCF!C$28-DCF!C$5*MAX(BF27*DCF!C$28,0)-MAX(BF27-Inputs!$B$13,0)/Inputs!$B$17)*DCF!C$6</f>
        <v>3480.6622713418151</v>
      </c>
      <c r="CN27" s="15">
        <f ca="1">(BG27*DCF!D$28-DCF!D$5*MAX(BG27*DCF!D$28,0)-MAX(BG27-BF27,0)/Inputs!$B$17)*DCF!D$6</f>
        <v>3847.4436911702919</v>
      </c>
      <c r="CO27" s="15">
        <f ca="1">(BH27*DCF!E$28-DCF!E$5*MAX(BH27*DCF!E$28,0)-MAX(BH27-BG27,0)/Inputs!$B$17)*DCF!E$6</f>
        <v>4396.302375604957</v>
      </c>
      <c r="CP27" s="15">
        <f ca="1">(BI27*DCF!F$28-DCF!F$5*MAX(BI27*DCF!F$28,0)-MAX(BI27-BH27,0)/Inputs!$B$17)*DCF!F$6</f>
        <v>3916.3873161583542</v>
      </c>
      <c r="CQ27" s="15">
        <f ca="1">(BJ27*DCF!G$28-DCF!G$5*MAX(BJ27*DCF!G$28,0)-MAX(BJ27-BI27,0)/Inputs!$B$17)*DCF!G$6</f>
        <v>3862.5525276070302</v>
      </c>
      <c r="CR27" s="15">
        <f ca="1">(BK27*DCF!H$28-DCF!H$5*MAX(BK27*DCF!H$28,0)-MAX(BK27-BJ27,0)/Inputs!$B$17)*DCF!H$6</f>
        <v>4307.8379439010505</v>
      </c>
      <c r="CS27" s="15">
        <f ca="1">(BL27*DCF!I$28-DCF!I$5*MAX(BL27*DCF!I$28,0)-MAX(BL27-BK27,0)/Inputs!$B$17)*DCF!I$6</f>
        <v>5484.2537296608243</v>
      </c>
      <c r="CT27" s="15">
        <f ca="1">(BM27*DCF!J$28-DCF!J$5*MAX(BM27*DCF!J$28,0)-MAX(BM27-BL27,0)/Inputs!$B$17)*DCF!J$6</f>
        <v>6907.6769793495496</v>
      </c>
      <c r="CU27" s="15">
        <f ca="1">(BN27*DCF!K$28-DCF!K$5*MAX(BN27*DCF!K$28,0)-MAX(BN27-BM27,0)/Inputs!$B$17)*DCF!K$6</f>
        <v>8092.3543394356029</v>
      </c>
      <c r="CV27" s="15">
        <f ca="1">(BO27*DCF!L$28-DCF!L$5*MAX(BO27*DCF!L$28,0)-MAX(BO27-BN27,0)/Inputs!$B$17)*DCF!L$6</f>
        <v>8751.7603066441879</v>
      </c>
      <c r="CW27" s="15">
        <f ca="1">(BP27*DCF!M$28-DCF!M$5*MAX(BP27*DCF!M$28,0)-MAX(BP27-BO27,0)/Inputs!$B$17)*DCF!M$6</f>
        <v>9378.2039286268027</v>
      </c>
      <c r="CX27" s="15">
        <f ca="1">(BQ27*DCF!C$46-DCF!C$5*MAX(BQ27*DCF!C$46,0)-MAX(BQ27-Inputs!$B$20,0)/Inputs!$B$24)*DCF!C$6</f>
        <v>-2287.9559456877123</v>
      </c>
      <c r="CY27" s="15">
        <f ca="1">(BR27*DCF!D$46-DCF!D$5*MAX(BR27*DCF!D$46,0)-MAX(BR27-BQ27,0)/Inputs!$B$24)*DCF!D$6</f>
        <v>-5352.1716779648732</v>
      </c>
      <c r="CZ27" s="15">
        <f ca="1">(BS27*DCF!E$46-DCF!E$5*MAX(BS27*DCF!E$46,0)-MAX(BS27-BR27,0)/Inputs!$B$24)*DCF!E$6</f>
        <v>-2658.7254241108926</v>
      </c>
      <c r="DA27" s="15">
        <f ca="1">(BT27*DCF!F$46-DCF!F$5*MAX(BT27*DCF!F$46,0)-MAX(BT27-BS27,0)/Inputs!$B$24)*DCF!F$6</f>
        <v>-3744.7635068263203</v>
      </c>
      <c r="DB27" s="15">
        <f ca="1">(BU27*DCF!G$46-DCF!G$5*MAX(BU27*DCF!G$46,0)-MAX(BU27-BT27,0)/Inputs!$B$24)*DCF!G$6</f>
        <v>-1663.0176205186176</v>
      </c>
      <c r="DC27" s="15">
        <f ca="1">(BV27*DCF!H$46-DCF!H$5*MAX(BV27*DCF!H$46,0)-MAX(BV27-BU27,0)/Inputs!$B$24)*DCF!H$6</f>
        <v>-8434.0368120810053</v>
      </c>
      <c r="DD27" s="15">
        <f ca="1">(BW27*DCF!I$46-DCF!I$5*MAX(BW27*DCF!I$46,0)-MAX(BW27-BV27,0)/Inputs!$B$24)*DCF!I$6</f>
        <v>492.81286038366511</v>
      </c>
      <c r="DE27" s="15">
        <f ca="1">(BX27*DCF!J$46-DCF!J$5*MAX(BX27*DCF!J$46,0)-MAX(BX27-BW27,0)/Inputs!$B$24)*DCF!J$6</f>
        <v>2068.5446608193674</v>
      </c>
      <c r="DF27" s="15">
        <f ca="1">(BY27*DCF!K$46-DCF!K$5*MAX(BY27*DCF!K$46,0)-MAX(BY27-BX27,0)/Inputs!$B$24)*DCF!K$6</f>
        <v>555.26630824083759</v>
      </c>
      <c r="DG27" s="15">
        <f ca="1">(BZ27*DCF!L$46-DCF!L$5*MAX(BZ27*DCF!L$46,0)-MAX(BZ27-BY27,0)/Inputs!$B$24)*DCF!L$6</f>
        <v>-2293.3141518617749</v>
      </c>
      <c r="DH27" s="15">
        <f ca="1">(CA27*DCF!M$46-DCF!M$5*MAX(CA27*DCF!M$46,0)-MAX(CA27-BZ27,0)/Inputs!$B$24)*DCF!M$6</f>
        <v>5122.3527150957452</v>
      </c>
      <c r="DI27" s="15">
        <f ca="1">SUM(CB27:CL27)+BE27*DCF!M$10*(1+Inputs!$B$30)*(1-Inputs!$B$33)*(1-Inputs!$B$30/Inputs!$B$31)/(Inputs!$B$29-Inputs!$B$30)*DCF!M$6</f>
        <v>202522.3986724545</v>
      </c>
      <c r="DJ27" s="15">
        <f ca="1">SUM(CM27:CW27)+BP27*DCF!M$28*(1+Inputs!$B$30)*(1-Inputs!$B$33)*(1-Inputs!$B$30/Inputs!$B$31)/(Inputs!$B$29-Inputs!$B$30)*DCF!M$6</f>
        <v>268103.41854735231</v>
      </c>
      <c r="DK27" s="15">
        <f ca="1">SUM(CX27:DH27)+CA27*DCF!M$46*(1+Inputs!$B$30)*(1-Inputs!$B$33)*(1-Inputs!$B$30/Inputs!$B$31)/(Inputs!$B$29-Inputs!$B$30)*DCF!M$6</f>
        <v>198484.97075602753</v>
      </c>
      <c r="DM27" s="15">
        <f ca="1">DI27+DJ27+DK27+Inputs!$B$34+Inputs!$B$36-Inputs!$B$35</f>
        <v>745961.78797583433</v>
      </c>
    </row>
    <row r="28" spans="1:117" x14ac:dyDescent="0.75">
      <c r="A28" s="11">
        <v>15</v>
      </c>
      <c r="C28" s="23">
        <f t="shared" ca="1" si="31"/>
        <v>-0.4049894115459346</v>
      </c>
      <c r="D28" s="23">
        <f t="shared" ca="1" si="31"/>
        <v>-0.18026850568846992</v>
      </c>
      <c r="E28" s="23">
        <f t="shared" ca="1" si="31"/>
        <v>-5.3312408006594654E-2</v>
      </c>
      <c r="F28" s="23">
        <f t="shared" ca="1" si="31"/>
        <v>0.44348386015567265</v>
      </c>
      <c r="G28" s="23">
        <f t="shared" ca="1" si="31"/>
        <v>-1.0554851669234808</v>
      </c>
      <c r="H28" s="23">
        <f t="shared" ca="1" si="31"/>
        <v>-0.86361376078190166</v>
      </c>
      <c r="I28" s="23">
        <f t="shared" ca="1" si="31"/>
        <v>-1.038460379253914</v>
      </c>
      <c r="J28" s="23">
        <f t="shared" ca="1" si="31"/>
        <v>-0.3785384611329109</v>
      </c>
      <c r="K28" s="23">
        <f t="shared" ca="1" si="31"/>
        <v>2.2140054027570768</v>
      </c>
      <c r="L28" s="23">
        <f t="shared" ca="1" si="31"/>
        <v>-1.2467546251028185</v>
      </c>
      <c r="M28" s="23">
        <f t="shared" ca="1" si="31"/>
        <v>1.3899210042092265</v>
      </c>
      <c r="N28" s="23">
        <f ca="1">SQRT(Inputs!$B$38)*C28+SQRT(1-Inputs!$B$38)*_xlfn.NORM.S.INV(RAND())</f>
        <v>-0.77954770938833606</v>
      </c>
      <c r="O28" s="23">
        <f ca="1">SQRT(Inputs!$B$38)*D28+SQRT(1-Inputs!$B$38)*_xlfn.NORM.S.INV(RAND())</f>
        <v>1.416770361921825</v>
      </c>
      <c r="P28" s="23">
        <f ca="1">SQRT(Inputs!$B$38)*E28+SQRT(1-Inputs!$B$38)*_xlfn.NORM.S.INV(RAND())</f>
        <v>-1.1323850716570474</v>
      </c>
      <c r="Q28" s="23">
        <f ca="1">SQRT(Inputs!$B$38)*F28+SQRT(1-Inputs!$B$38)*_xlfn.NORM.S.INV(RAND())</f>
        <v>0.28202354198251212</v>
      </c>
      <c r="R28" s="23">
        <f ca="1">SQRT(Inputs!$B$38)*G28+SQRT(1-Inputs!$B$38)*_xlfn.NORM.S.INV(RAND())</f>
        <v>0.84712587379303417</v>
      </c>
      <c r="S28" s="23">
        <f ca="1">SQRT(Inputs!$B$38)*H28+SQRT(1-Inputs!$B$38)*_xlfn.NORM.S.INV(RAND())</f>
        <v>0.30866769338610595</v>
      </c>
      <c r="T28" s="23">
        <f ca="1">SQRT(Inputs!$B$38)*I28+SQRT(1-Inputs!$B$38)*_xlfn.NORM.S.INV(RAND())</f>
        <v>-1.0206425539163777</v>
      </c>
      <c r="U28" s="23">
        <f ca="1">SQRT(Inputs!$B$38)*J28+SQRT(1-Inputs!$B$38)*_xlfn.NORM.S.INV(RAND())</f>
        <v>-0.42028716721094789</v>
      </c>
      <c r="V28" s="23">
        <f ca="1">SQRT(Inputs!$B$38)*K28+SQRT(1-Inputs!$B$38)*_xlfn.NORM.S.INV(RAND())</f>
        <v>1.7614007354160992</v>
      </c>
      <c r="W28" s="23">
        <f ca="1">SQRT(Inputs!$B$38)*L28+SQRT(1-Inputs!$B$38)*_xlfn.NORM.S.INV(RAND())</f>
        <v>0.26633492923802804</v>
      </c>
      <c r="X28" s="23">
        <f ca="1">SQRT(Inputs!$B$38)*M28+SQRT(1-Inputs!$B$38)*_xlfn.NORM.S.INV(RAND())</f>
        <v>2.0435474231912991</v>
      </c>
      <c r="Y28" s="23">
        <f ca="1">SQRT(Inputs!$B$38)*C28+SQRT(1-Inputs!$B$38)*_xlfn.NORM.S.INV(RAND())</f>
        <v>-0.23775853082342821</v>
      </c>
      <c r="Z28" s="23">
        <f ca="1">SQRT(Inputs!$B$38)*D28+SQRT(1-Inputs!$B$38)*_xlfn.NORM.S.INV(RAND())</f>
        <v>1.4642832028589035</v>
      </c>
      <c r="AA28" s="23">
        <f ca="1">SQRT(Inputs!$B$38)*E28+SQRT(1-Inputs!$B$38)*_xlfn.NORM.S.INV(RAND())</f>
        <v>0.73137425377836118</v>
      </c>
      <c r="AB28" s="23">
        <f ca="1">SQRT(Inputs!$B$38)*F28+SQRT(1-Inputs!$B$38)*_xlfn.NORM.S.INV(RAND())</f>
        <v>1.9113622397652352E-2</v>
      </c>
      <c r="AC28" s="23">
        <f ca="1">SQRT(Inputs!$B$38)*G28+SQRT(1-Inputs!$B$38)*_xlfn.NORM.S.INV(RAND())</f>
        <v>-0.44242875918785846</v>
      </c>
      <c r="AD28" s="23">
        <f ca="1">SQRT(Inputs!$B$38)*H28+SQRT(1-Inputs!$B$38)*_xlfn.NORM.S.INV(RAND())</f>
        <v>-0.8720293623228319</v>
      </c>
      <c r="AE28" s="23">
        <f ca="1">SQRT(Inputs!$B$38)*I28+SQRT(1-Inputs!$B$38)*_xlfn.NORM.S.INV(RAND())</f>
        <v>-1.2541766766978339</v>
      </c>
      <c r="AF28" s="23">
        <f ca="1">SQRT(Inputs!$B$38)*J28+SQRT(1-Inputs!$B$38)*_xlfn.NORM.S.INV(RAND())</f>
        <v>-0.54303388455631729</v>
      </c>
      <c r="AG28" s="23">
        <f ca="1">SQRT(Inputs!$B$38)*K28+SQRT(1-Inputs!$B$38)*_xlfn.NORM.S.INV(RAND())</f>
        <v>0.66224418862679013</v>
      </c>
      <c r="AH28" s="23">
        <f ca="1">SQRT(Inputs!$B$38)*L28+SQRT(1-Inputs!$B$38)*_xlfn.NORM.S.INV(RAND())</f>
        <v>-1.5389426459079369</v>
      </c>
      <c r="AI28" s="23">
        <f ca="1">SQRT(Inputs!$B$38)*M28+SQRT(1-Inputs!$B$38)*_xlfn.NORM.S.INV(RAND())</f>
        <v>1.3668541998199066</v>
      </c>
      <c r="AJ28" s="23">
        <f ca="1">SQRT(Inputs!$B$38)*C28+SQRT(1-Inputs!$B$38)*_xlfn.NORM.S.INV(RAND())</f>
        <v>-1.7012373791791102E-2</v>
      </c>
      <c r="AK28" s="23">
        <f ca="1">SQRT(Inputs!$B$38)*D28+SQRT(1-Inputs!$B$38)*_xlfn.NORM.S.INV(RAND())</f>
        <v>0.83266322969000894</v>
      </c>
      <c r="AL28" s="23">
        <f ca="1">SQRT(Inputs!$B$38)*E28+SQRT(1-Inputs!$B$38)*_xlfn.NORM.S.INV(RAND())</f>
        <v>-0.24753421572850659</v>
      </c>
      <c r="AM28" s="23">
        <f ca="1">SQRT(Inputs!$B$38)*F28+SQRT(1-Inputs!$B$38)*_xlfn.NORM.S.INV(RAND())</f>
        <v>0.76721349055201782</v>
      </c>
      <c r="AN28" s="23">
        <f ca="1">SQRT(Inputs!$B$38)*G28+SQRT(1-Inputs!$B$38)*_xlfn.NORM.S.INV(RAND())</f>
        <v>-1.1700707161975601</v>
      </c>
      <c r="AO28" s="23">
        <f ca="1">SQRT(Inputs!$B$38)*H28+SQRT(1-Inputs!$B$38)*_xlfn.NORM.S.INV(RAND())</f>
        <v>-1.0266675135661478</v>
      </c>
      <c r="AP28" s="23">
        <f ca="1">SQRT(Inputs!$B$38)*I28+SQRT(1-Inputs!$B$38)*_xlfn.NORM.S.INV(RAND())</f>
        <v>-1.7788431553010291</v>
      </c>
      <c r="AQ28" s="23">
        <f ca="1">SQRT(Inputs!$B$38)*J28+SQRT(1-Inputs!$B$38)*_xlfn.NORM.S.INV(RAND())</f>
        <v>-0.3369849228997277</v>
      </c>
      <c r="AR28" s="23">
        <f ca="1">SQRT(Inputs!$B$38)*K28+SQRT(1-Inputs!$B$38)*_xlfn.NORM.S.INV(RAND())</f>
        <v>2.438661137318749</v>
      </c>
      <c r="AS28" s="23">
        <f ca="1">SQRT(Inputs!$B$38)*L28+SQRT(1-Inputs!$B$38)*_xlfn.NORM.S.INV(RAND())</f>
        <v>-0.45884156972466311</v>
      </c>
      <c r="AT28" s="23">
        <f ca="1">SQRT(Inputs!$B$38)*M28+SQRT(1-Inputs!$B$38)*_xlfn.NORM.S.INV(RAND())</f>
        <v>-0.52765238538271464</v>
      </c>
      <c r="AU28" s="15">
        <f ca="1">Inputs!$B$6*EXP($B$8-0.5*C$5^2+C$5*N28)</f>
        <v>4373.9625144711927</v>
      </c>
      <c r="AV28" s="15">
        <f t="shared" ca="1" si="1"/>
        <v>6557.1943465201548</v>
      </c>
      <c r="AW28" s="15">
        <f t="shared" ca="1" si="2"/>
        <v>6862.8377829864894</v>
      </c>
      <c r="AX28" s="15">
        <f t="shared" ca="1" si="3"/>
        <v>8679.3185533118176</v>
      </c>
      <c r="AY28" s="15">
        <f t="shared" ca="1" si="4"/>
        <v>11710.07382740629</v>
      </c>
      <c r="AZ28" s="15">
        <f t="shared" ca="1" si="5"/>
        <v>14816.90462844869</v>
      </c>
      <c r="BA28" s="15">
        <f t="shared" ca="1" si="6"/>
        <v>16295.090315399537</v>
      </c>
      <c r="BB28" s="15">
        <f t="shared" ca="1" si="7"/>
        <v>19127.527613154783</v>
      </c>
      <c r="BC28" s="15">
        <f t="shared" ca="1" si="8"/>
        <v>27768.142997460302</v>
      </c>
      <c r="BD28" s="15">
        <f t="shared" ca="1" si="9"/>
        <v>34876.683121310962</v>
      </c>
      <c r="BE28" s="15">
        <f t="shared" ca="1" si="10"/>
        <v>51479.811461100522</v>
      </c>
      <c r="BF28" s="15">
        <f ca="1">Inputs!$B$13*EXP($B$9-0.5*C$6^2+C$6*Y28)</f>
        <v>13194.220233197773</v>
      </c>
      <c r="BG28" s="15">
        <f t="shared" ca="1" si="11"/>
        <v>20943.020941213985</v>
      </c>
      <c r="BH28" s="15">
        <f t="shared" ca="1" si="12"/>
        <v>28888.616500620017</v>
      </c>
      <c r="BI28" s="15">
        <f t="shared" ca="1" si="13"/>
        <v>35468.20469544705</v>
      </c>
      <c r="BJ28" s="15">
        <f t="shared" ca="1" si="14"/>
        <v>40795.273449796092</v>
      </c>
      <c r="BK28" s="15">
        <f t="shared" ca="1" si="15"/>
        <v>44463.580572120401</v>
      </c>
      <c r="BL28" s="15">
        <f t="shared" ca="1" si="16"/>
        <v>46424.870079297827</v>
      </c>
      <c r="BM28" s="15">
        <f t="shared" ca="1" si="17"/>
        <v>53343.490102535558</v>
      </c>
      <c r="BN28" s="15">
        <f t="shared" ca="1" si="18"/>
        <v>71024.501449967094</v>
      </c>
      <c r="BO28" s="15">
        <f t="shared" ca="1" si="19"/>
        <v>73074.146476388036</v>
      </c>
      <c r="BP28" s="15">
        <f t="shared" ca="1" si="20"/>
        <v>105005.09778009626</v>
      </c>
      <c r="BQ28" s="15">
        <f ca="1">Inputs!$B$20*EXP($B$10-0.5*C$7^2+C$7*AJ28)</f>
        <v>4263.7088868765386</v>
      </c>
      <c r="BR28" s="15">
        <f t="shared" ca="1" si="21"/>
        <v>7536.501850625039</v>
      </c>
      <c r="BS28" s="15">
        <f t="shared" ca="1" si="22"/>
        <v>9612.1976153250162</v>
      </c>
      <c r="BT28" s="15">
        <f t="shared" ca="1" si="23"/>
        <v>16207.898080460316</v>
      </c>
      <c r="BU28" s="15">
        <f t="shared" ca="1" si="24"/>
        <v>16923.651748522145</v>
      </c>
      <c r="BV28" s="15">
        <f t="shared" ca="1" si="25"/>
        <v>18683.406583820855</v>
      </c>
      <c r="BW28" s="15">
        <f t="shared" ca="1" si="26"/>
        <v>17892.06516339257</v>
      </c>
      <c r="BX28" s="15">
        <f t="shared" ca="1" si="27"/>
        <v>23390.166070127303</v>
      </c>
      <c r="BY28" s="15">
        <f t="shared" ca="1" si="28"/>
        <v>52258.330871659258</v>
      </c>
      <c r="BZ28" s="15">
        <f t="shared" ca="1" si="29"/>
        <v>67394.360027241084</v>
      </c>
      <c r="CA28" s="15">
        <f t="shared" ca="1" si="30"/>
        <v>86195.532989513144</v>
      </c>
      <c r="CB28" s="15">
        <f ca="1">(AU28*DCF!C$10-DCF!C$5*MAX(AU28*DCF!C$10,0)-MAX(AU28-Inputs!$B$6,0)/Inputs!$B$10)*DCF!C$6</f>
        <v>1047.2688227834631</v>
      </c>
      <c r="CC28" s="15">
        <f ca="1">(AV28*DCF!D$10-DCF!D$5*MAX(AV28*DCF!D$10,0)-MAX(AV28-AU28,0)/Inputs!$B$10)*DCF!D$6</f>
        <v>1065.9477554218111</v>
      </c>
      <c r="CD28" s="15">
        <f ca="1">(AW28*DCF!E$10-DCF!E$5*MAX(AW28*DCF!E$10,0)-MAX(AW28-AV28,0)/Inputs!$B$10)*DCF!E$6</f>
        <v>1515.6764378090431</v>
      </c>
      <c r="CE28" s="15">
        <f ca="1">(AX28*DCF!F$10-DCF!F$5*MAX(AX28*DCF!F$10,0)-MAX(AX28-AW28,0)/Inputs!$B$10)*DCF!F$6</f>
        <v>1516.7167956389587</v>
      </c>
      <c r="CF28" s="15">
        <f ca="1">(AY28*DCF!G$10-DCF!G$5*MAX(AY28*DCF!G$10,0)-MAX(AY28-AX28,0)/Inputs!$B$10)*DCF!G$6</f>
        <v>1830.1782978091719</v>
      </c>
      <c r="CG28" s="15">
        <f ca="1">(AZ28*DCF!H$10-DCF!H$5*MAX(AZ28*DCF!H$10,0)-MAX(AZ28-AY28,0)/Inputs!$B$10)*DCF!H$6</f>
        <v>2325.0391554795442</v>
      </c>
      <c r="CH28" s="15">
        <f ca="1">(BA28*DCF!I$10-DCF!I$5*MAX(BA28*DCF!I$10,0)-MAX(BA28-AZ28,0)/Inputs!$B$10)*DCF!I$6</f>
        <v>2734.0443103101461</v>
      </c>
      <c r="CI28" s="15">
        <f ca="1">(BB28*DCF!J$10-DCF!J$5*MAX(BB28*DCF!J$10,0)-MAX(BB28-BA28,0)/Inputs!$B$10)*DCF!J$6</f>
        <v>2853.1189228308463</v>
      </c>
      <c r="CJ28" s="15">
        <f ca="1">(BC28*DCF!K$10-DCF!K$5*MAX(BC28*DCF!K$10,0)-MAX(BC28-BB28,0)/Inputs!$B$10)*DCF!K$6</f>
        <v>3260.6704441787128</v>
      </c>
      <c r="CK28" s="15">
        <f ca="1">(BD28*DCF!L$10-DCF!L$5*MAX(BD28*DCF!L$10,0)-MAX(BD28-BC28,0)/Inputs!$B$10)*DCF!L$6</f>
        <v>4340.817693247539</v>
      </c>
      <c r="CL28" s="15">
        <f ca="1">(BE28*DCF!M$10-DCF!M$5*MAX(BE28*DCF!M$10,0)-MAX(BE28-BD28,0)/Inputs!$B$10)*DCF!M$6</f>
        <v>5281.0461563663257</v>
      </c>
      <c r="CM28" s="15">
        <f ca="1">(BF28*DCF!C$28-DCF!C$5*MAX(BF28*DCF!C$28,0)-MAX(BF28-Inputs!$B$13,0)/Inputs!$B$17)*DCF!C$6</f>
        <v>3609.4176074502188</v>
      </c>
      <c r="CN28" s="15">
        <f ca="1">(BG28*DCF!D$28-DCF!D$5*MAX(BG28*DCF!D$28,0)-MAX(BG28-BF28,0)/Inputs!$B$17)*DCF!D$6</f>
        <v>4515.0282224388311</v>
      </c>
      <c r="CO28" s="15">
        <f ca="1">(BH28*DCF!E$28-DCF!E$5*MAX(BH28*DCF!E$28,0)-MAX(BH28-BG28,0)/Inputs!$B$17)*DCF!E$6</f>
        <v>6615.8030811254903</v>
      </c>
      <c r="CP28" s="15">
        <f ca="1">(BI28*DCF!F$28-DCF!F$5*MAX(BI28*DCF!F$28,0)-MAX(BI28-BH28,0)/Inputs!$B$17)*DCF!F$6</f>
        <v>8430.7652825186542</v>
      </c>
      <c r="CQ28" s="15">
        <f ca="1">(BJ28*DCF!G$28-DCF!G$5*MAX(BJ28*DCF!G$28,0)-MAX(BJ28-BI28,0)/Inputs!$B$17)*DCF!G$6</f>
        <v>9688.6828699294983</v>
      </c>
      <c r="CR28" s="15">
        <f ca="1">(BK28*DCF!H$28-DCF!H$5*MAX(BK28*DCF!H$28,0)-MAX(BK28-BJ28,0)/Inputs!$B$17)*DCF!H$6</f>
        <v>10426.382048998194</v>
      </c>
      <c r="CS28" s="15">
        <f ca="1">(BL28*DCF!I$28-DCF!I$5*MAX(BL28*DCF!I$28,0)-MAX(BL28-BK28,0)/Inputs!$B$17)*DCF!I$6</f>
        <v>10635.444024045897</v>
      </c>
      <c r="CT28" s="15">
        <f ca="1">(BM28*DCF!J$28-DCF!J$5*MAX(BM28*DCF!J$28,0)-MAX(BM28-BL28,0)/Inputs!$B$17)*DCF!J$6</f>
        <v>10982.67418056942</v>
      </c>
      <c r="CU28" s="15">
        <f ca="1">(BN28*DCF!K$28-DCF!K$5*MAX(BN28*DCF!K$28,0)-MAX(BN28-BM28,0)/Inputs!$B$17)*DCF!K$6</f>
        <v>12833.495458291014</v>
      </c>
      <c r="CV28" s="15">
        <f ca="1">(BO28*DCF!L$28-DCF!L$5*MAX(BO28*DCF!L$28,0)-MAX(BO28-BN28,0)/Inputs!$B$17)*DCF!L$6</f>
        <v>14347.905286640285</v>
      </c>
      <c r="CW28" s="15">
        <f ca="1">(BP28*DCF!M$28-DCF!M$5*MAX(BP28*DCF!M$28,0)-MAX(BP28-BO28,0)/Inputs!$B$17)*DCF!M$6</f>
        <v>16419.088268373169</v>
      </c>
      <c r="CX28" s="15">
        <f ca="1">(BQ28*DCF!C$46-DCF!C$5*MAX(BQ28*DCF!C$46,0)-MAX(BQ28-Inputs!$B$20,0)/Inputs!$B$24)*DCF!C$6</f>
        <v>-1475.5488823624978</v>
      </c>
      <c r="CY28" s="15">
        <f ca="1">(BR28*DCF!D$46-DCF!D$5*MAX(BR28*DCF!D$46,0)-MAX(BR28-BQ28,0)/Inputs!$B$24)*DCF!D$6</f>
        <v>-2682.7787033899658</v>
      </c>
      <c r="CZ28" s="15">
        <f ca="1">(BS28*DCF!E$46-DCF!E$5*MAX(BS28*DCF!E$46,0)-MAX(BS28-BR28,0)/Inputs!$B$24)*DCF!E$6</f>
        <v>-1954.8412315480246</v>
      </c>
      <c r="DA28" s="15">
        <f ca="1">(BT28*DCF!F$46-DCF!F$5*MAX(BT28*DCF!F$46,0)-MAX(BT28-BS28,0)/Inputs!$B$24)*DCF!F$6</f>
        <v>-3582.0646577207053</v>
      </c>
      <c r="DB28" s="15">
        <f ca="1">(BU28*DCF!G$46-DCF!G$5*MAX(BU28*DCF!G$46,0)-MAX(BU28-BT28,0)/Inputs!$B$24)*DCF!G$6</f>
        <v>-810.04360013743224</v>
      </c>
      <c r="DC28" s="15">
        <f ca="1">(BV28*DCF!H$46-DCF!H$5*MAX(BV28*DCF!H$46,0)-MAX(BV28-BU28,0)/Inputs!$B$24)*DCF!H$6</f>
        <v>-546.83303287230888</v>
      </c>
      <c r="DD28" s="15">
        <f ca="1">(BW28*DCF!I$46-DCF!I$5*MAX(BW28*DCF!I$46,0)-MAX(BW28-BV28,0)/Inputs!$B$24)*DCF!I$6</f>
        <v>413.22417941420167</v>
      </c>
      <c r="DE28" s="15">
        <f ca="1">(BX28*DCF!J$46-DCF!J$5*MAX(BX28*DCF!J$46,0)-MAX(BX28-BW28,0)/Inputs!$B$24)*DCF!J$6</f>
        <v>-476.85376812490011</v>
      </c>
      <c r="DF28" s="15">
        <f ca="1">(BY28*DCF!K$46-DCF!K$5*MAX(BY28*DCF!K$46,0)-MAX(BY28-BX28,0)/Inputs!$B$24)*DCF!K$6</f>
        <v>-4086.7612681737751</v>
      </c>
      <c r="DG28" s="15">
        <f ca="1">(BZ28*DCF!L$46-DCF!L$5*MAX(BZ28*DCF!L$46,0)-MAX(BZ28-BY28,0)/Inputs!$B$24)*DCF!L$6</f>
        <v>1233.3270268610627</v>
      </c>
      <c r="DH28" s="15">
        <f ca="1">(CA28*DCF!M$46-DCF!M$5*MAX(CA28*DCF!M$46,0)-MAX(CA28-BZ28,0)/Inputs!$B$24)*DCF!M$6</f>
        <v>2826.8896747749491</v>
      </c>
      <c r="DI28" s="15">
        <f ca="1">SUM(CB28:CL28)+BE28*DCF!M$10*(1+Inputs!$B$30)*(1-Inputs!$B$33)*(1-Inputs!$B$30/Inputs!$B$31)/(Inputs!$B$29-Inputs!$B$30)*DCF!M$6</f>
        <v>171039.52083815032</v>
      </c>
      <c r="DJ28" s="15">
        <f ca="1">SUM(CM28:CW28)+BP28*DCF!M$28*(1+Inputs!$B$30)*(1-Inputs!$B$33)*(1-Inputs!$B$30/Inputs!$B$31)/(Inputs!$B$29-Inputs!$B$30)*DCF!M$6</f>
        <v>498145.4538912829</v>
      </c>
      <c r="DK28" s="15">
        <f ca="1">SUM(CX28:DH28)+CA28*DCF!M$46*(1+Inputs!$B$30)*(1-Inputs!$B$33)*(1-Inputs!$B$30/Inputs!$B$31)/(Inputs!$B$29-Inputs!$B$30)*DCF!M$6</f>
        <v>122126.22025213137</v>
      </c>
      <c r="DM28" s="15">
        <f ca="1">DI28+DJ28+DK28+Inputs!$B$34+Inputs!$B$36-Inputs!$B$35</f>
        <v>868162.19498156453</v>
      </c>
    </row>
    <row r="29" spans="1:117" x14ac:dyDescent="0.75">
      <c r="A29" s="11">
        <v>16</v>
      </c>
      <c r="C29" s="23">
        <f t="shared" ca="1" si="31"/>
        <v>-1.7846628386348229</v>
      </c>
      <c r="D29" s="23">
        <f t="shared" ca="1" si="31"/>
        <v>-0.97770065102118464</v>
      </c>
      <c r="E29" s="23">
        <f t="shared" ca="1" si="31"/>
        <v>-0.9394520542897461</v>
      </c>
      <c r="F29" s="23">
        <f t="shared" ca="1" si="31"/>
        <v>0.26436406409506391</v>
      </c>
      <c r="G29" s="23">
        <f t="shared" ca="1" si="31"/>
        <v>-0.97252279765621874</v>
      </c>
      <c r="H29" s="23">
        <f t="shared" ca="1" si="31"/>
        <v>0.59129920986720796</v>
      </c>
      <c r="I29" s="23">
        <f t="shared" ca="1" si="31"/>
        <v>-1.1562129593818116</v>
      </c>
      <c r="J29" s="23">
        <f t="shared" ca="1" si="31"/>
        <v>9.9342283226793587E-2</v>
      </c>
      <c r="K29" s="23">
        <f t="shared" ca="1" si="31"/>
        <v>0.59973118108674017</v>
      </c>
      <c r="L29" s="23">
        <f t="shared" ca="1" si="31"/>
        <v>-5.8160216188202331E-3</v>
      </c>
      <c r="M29" s="23">
        <f t="shared" ca="1" si="31"/>
        <v>1.0840392742091075E-2</v>
      </c>
      <c r="N29" s="23">
        <f ca="1">SQRT(Inputs!$B$38)*C29+SQRT(1-Inputs!$B$38)*_xlfn.NORM.S.INV(RAND())</f>
        <v>0.50169421780512657</v>
      </c>
      <c r="O29" s="23">
        <f ca="1">SQRT(Inputs!$B$38)*D29+SQRT(1-Inputs!$B$38)*_xlfn.NORM.S.INV(RAND())</f>
        <v>-1.1099544902019294</v>
      </c>
      <c r="P29" s="23">
        <f ca="1">SQRT(Inputs!$B$38)*E29+SQRT(1-Inputs!$B$38)*_xlfn.NORM.S.INV(RAND())</f>
        <v>0.40467100573298231</v>
      </c>
      <c r="Q29" s="23">
        <f ca="1">SQRT(Inputs!$B$38)*F29+SQRT(1-Inputs!$B$38)*_xlfn.NORM.S.INV(RAND())</f>
        <v>1.6655026069263701</v>
      </c>
      <c r="R29" s="23">
        <f ca="1">SQRT(Inputs!$B$38)*G29+SQRT(1-Inputs!$B$38)*_xlfn.NORM.S.INV(RAND())</f>
        <v>-0.88492557864545995</v>
      </c>
      <c r="S29" s="23">
        <f ca="1">SQRT(Inputs!$B$38)*H29+SQRT(1-Inputs!$B$38)*_xlfn.NORM.S.INV(RAND())</f>
        <v>0.39335967846186037</v>
      </c>
      <c r="T29" s="23">
        <f ca="1">SQRT(Inputs!$B$38)*I29+SQRT(1-Inputs!$B$38)*_xlfn.NORM.S.INV(RAND())</f>
        <v>-0.44627139018252615</v>
      </c>
      <c r="U29" s="23">
        <f ca="1">SQRT(Inputs!$B$38)*J29+SQRT(1-Inputs!$B$38)*_xlfn.NORM.S.INV(RAND())</f>
        <v>3.134426009616411E-2</v>
      </c>
      <c r="V29" s="23">
        <f ca="1">SQRT(Inputs!$B$38)*K29+SQRT(1-Inputs!$B$38)*_xlfn.NORM.S.INV(RAND())</f>
        <v>-2.6905184772173518E-3</v>
      </c>
      <c r="W29" s="23">
        <f ca="1">SQRT(Inputs!$B$38)*L29+SQRT(1-Inputs!$B$38)*_xlfn.NORM.S.INV(RAND())</f>
        <v>1.1079351245619022</v>
      </c>
      <c r="X29" s="23">
        <f ca="1">SQRT(Inputs!$B$38)*M29+SQRT(1-Inputs!$B$38)*_xlfn.NORM.S.INV(RAND())</f>
        <v>-0.51907159710083473</v>
      </c>
      <c r="Y29" s="23">
        <f ca="1">SQRT(Inputs!$B$38)*C29+SQRT(1-Inputs!$B$38)*_xlfn.NORM.S.INV(RAND())</f>
        <v>-1.0629222558675719</v>
      </c>
      <c r="Z29" s="23">
        <f ca="1">SQRT(Inputs!$B$38)*D29+SQRT(1-Inputs!$B$38)*_xlfn.NORM.S.INV(RAND())</f>
        <v>-0.67557272363897314</v>
      </c>
      <c r="AA29" s="23">
        <f ca="1">SQRT(Inputs!$B$38)*E29+SQRT(1-Inputs!$B$38)*_xlfn.NORM.S.INV(RAND())</f>
        <v>-1.2657686762144578</v>
      </c>
      <c r="AB29" s="23">
        <f ca="1">SQRT(Inputs!$B$38)*F29+SQRT(1-Inputs!$B$38)*_xlfn.NORM.S.INV(RAND())</f>
        <v>1.3598650272228654</v>
      </c>
      <c r="AC29" s="23">
        <f ca="1">SQRT(Inputs!$B$38)*G29+SQRT(1-Inputs!$B$38)*_xlfn.NORM.S.INV(RAND())</f>
        <v>-0.20156201163547238</v>
      </c>
      <c r="AD29" s="23">
        <f ca="1">SQRT(Inputs!$B$38)*H29+SQRT(1-Inputs!$B$38)*_xlfn.NORM.S.INV(RAND())</f>
        <v>0.18590396665038081</v>
      </c>
      <c r="AE29" s="23">
        <f ca="1">SQRT(Inputs!$B$38)*I29+SQRT(1-Inputs!$B$38)*_xlfn.NORM.S.INV(RAND())</f>
        <v>-1.4042882144866395</v>
      </c>
      <c r="AF29" s="23">
        <f ca="1">SQRT(Inputs!$B$38)*J29+SQRT(1-Inputs!$B$38)*_xlfn.NORM.S.INV(RAND())</f>
        <v>-0.21025304395651262</v>
      </c>
      <c r="AG29" s="23">
        <f ca="1">SQRT(Inputs!$B$38)*K29+SQRT(1-Inputs!$B$38)*_xlfn.NORM.S.INV(RAND())</f>
        <v>0.96273147053903552</v>
      </c>
      <c r="AH29" s="23">
        <f ca="1">SQRT(Inputs!$B$38)*L29+SQRT(1-Inputs!$B$38)*_xlfn.NORM.S.INV(RAND())</f>
        <v>0.20411940520133792</v>
      </c>
      <c r="AI29" s="23">
        <f ca="1">SQRT(Inputs!$B$38)*M29+SQRT(1-Inputs!$B$38)*_xlfn.NORM.S.INV(RAND())</f>
        <v>5.6198592206340769E-2</v>
      </c>
      <c r="AJ29" s="23">
        <f ca="1">SQRT(Inputs!$B$38)*C29+SQRT(1-Inputs!$B$38)*_xlfn.NORM.S.INV(RAND())</f>
        <v>-0.47005961149910158</v>
      </c>
      <c r="AK29" s="23">
        <f ca="1">SQRT(Inputs!$B$38)*D29+SQRT(1-Inputs!$B$38)*_xlfn.NORM.S.INV(RAND())</f>
        <v>-0.15563997796458551</v>
      </c>
      <c r="AL29" s="23">
        <f ca="1">SQRT(Inputs!$B$38)*E29+SQRT(1-Inputs!$B$38)*_xlfn.NORM.S.INV(RAND())</f>
        <v>0.51044912679138099</v>
      </c>
      <c r="AM29" s="23">
        <f ca="1">SQRT(Inputs!$B$38)*F29+SQRT(1-Inputs!$B$38)*_xlfn.NORM.S.INV(RAND())</f>
        <v>0.9582242325093806</v>
      </c>
      <c r="AN29" s="23">
        <f ca="1">SQRT(Inputs!$B$38)*G29+SQRT(1-Inputs!$B$38)*_xlfn.NORM.S.INV(RAND())</f>
        <v>-0.78978768152569656</v>
      </c>
      <c r="AO29" s="23">
        <f ca="1">SQRT(Inputs!$B$38)*H29+SQRT(1-Inputs!$B$38)*_xlfn.NORM.S.INV(RAND())</f>
        <v>1.6054494134012196</v>
      </c>
      <c r="AP29" s="23">
        <f ca="1">SQRT(Inputs!$B$38)*I29+SQRT(1-Inputs!$B$38)*_xlfn.NORM.S.INV(RAND())</f>
        <v>0.23437178417230653</v>
      </c>
      <c r="AQ29" s="23">
        <f ca="1">SQRT(Inputs!$B$38)*J29+SQRT(1-Inputs!$B$38)*_xlfn.NORM.S.INV(RAND())</f>
        <v>-1.3322929258334235</v>
      </c>
      <c r="AR29" s="23">
        <f ca="1">SQRT(Inputs!$B$38)*K29+SQRT(1-Inputs!$B$38)*_xlfn.NORM.S.INV(RAND())</f>
        <v>-1.1363774010203018</v>
      </c>
      <c r="AS29" s="23">
        <f ca="1">SQRT(Inputs!$B$38)*L29+SQRT(1-Inputs!$B$38)*_xlfn.NORM.S.INV(RAND())</f>
        <v>0.49707469361556322</v>
      </c>
      <c r="AT29" s="23">
        <f ca="1">SQRT(Inputs!$B$38)*M29+SQRT(1-Inputs!$B$38)*_xlfn.NORM.S.INV(RAND())</f>
        <v>-0.15881385741353357</v>
      </c>
      <c r="AU29" s="15">
        <f ca="1">Inputs!$B$6*EXP($B$8-0.5*C$5^2+C$5*N29)</f>
        <v>5382.0423608203209</v>
      </c>
      <c r="AV29" s="15">
        <f t="shared" ca="1" si="1"/>
        <v>5564.7495057442229</v>
      </c>
      <c r="AW29" s="15">
        <f t="shared" ca="1" si="2"/>
        <v>7165.8743914114584</v>
      </c>
      <c r="AX29" s="15">
        <f t="shared" ca="1" si="3"/>
        <v>10772.473469928251</v>
      </c>
      <c r="AY29" s="15">
        <f t="shared" ca="1" si="4"/>
        <v>11872.417633602774</v>
      </c>
      <c r="AZ29" s="15">
        <f t="shared" ca="1" si="5"/>
        <v>15163.077297165368</v>
      </c>
      <c r="BA29" s="15">
        <f t="shared" ca="1" si="6"/>
        <v>17708.982210658312</v>
      </c>
      <c r="BB29" s="15">
        <f t="shared" ca="1" si="7"/>
        <v>21749.3844241404</v>
      </c>
      <c r="BC29" s="15">
        <f t="shared" ca="1" si="8"/>
        <v>26630.543706739645</v>
      </c>
      <c r="BD29" s="15">
        <f t="shared" ca="1" si="9"/>
        <v>36187.209390912307</v>
      </c>
      <c r="BE29" s="15">
        <f t="shared" ca="1" si="10"/>
        <v>42295.165754005502</v>
      </c>
      <c r="BF29" s="15">
        <f ca="1">Inputs!$B$13*EXP($B$9-0.5*C$6^2+C$6*Y29)</f>
        <v>11203.117299817512</v>
      </c>
      <c r="BG29" s="15">
        <f t="shared" ca="1" si="11"/>
        <v>12086.709584277942</v>
      </c>
      <c r="BH29" s="15">
        <f t="shared" ca="1" si="12"/>
        <v>11971.247155522467</v>
      </c>
      <c r="BI29" s="15">
        <f t="shared" ca="1" si="13"/>
        <v>18066.591973729388</v>
      </c>
      <c r="BJ29" s="15">
        <f t="shared" ca="1" si="14"/>
        <v>21514.216007359191</v>
      </c>
      <c r="BK29" s="15">
        <f t="shared" ca="1" si="15"/>
        <v>27081.441524639809</v>
      </c>
      <c r="BL29" s="15">
        <f t="shared" ca="1" si="16"/>
        <v>27731.261413969627</v>
      </c>
      <c r="BM29" s="15">
        <f t="shared" ca="1" si="17"/>
        <v>33208.88783879637</v>
      </c>
      <c r="BN29" s="15">
        <f t="shared" ca="1" si="18"/>
        <v>45837.368309555321</v>
      </c>
      <c r="BO29" s="15">
        <f t="shared" ca="1" si="19"/>
        <v>57752.308553471987</v>
      </c>
      <c r="BP29" s="15">
        <f t="shared" ca="1" si="20"/>
        <v>71536.303173119872</v>
      </c>
      <c r="BQ29" s="15">
        <f ca="1">Inputs!$B$20*EXP($B$10-0.5*C$7^2+C$7*AJ29)</f>
        <v>3630.7941557635345</v>
      </c>
      <c r="BR29" s="15">
        <f t="shared" ca="1" si="21"/>
        <v>4688.9316933568725</v>
      </c>
      <c r="BS29" s="15">
        <f t="shared" ca="1" si="22"/>
        <v>7434.8212773887408</v>
      </c>
      <c r="BT29" s="15">
        <f t="shared" ca="1" si="23"/>
        <v>13180.633589755904</v>
      </c>
      <c r="BU29" s="15">
        <f t="shared" ca="1" si="24"/>
        <v>15089.19807805774</v>
      </c>
      <c r="BV29" s="15">
        <f t="shared" ca="1" si="25"/>
        <v>30141.859595296355</v>
      </c>
      <c r="BW29" s="15">
        <f t="shared" ca="1" si="26"/>
        <v>44200.312088647377</v>
      </c>
      <c r="BX29" s="15">
        <f t="shared" ca="1" si="27"/>
        <v>47330.584695376914</v>
      </c>
      <c r="BY29" s="15">
        <f t="shared" ca="1" si="28"/>
        <v>53359.235952950192</v>
      </c>
      <c r="BZ29" s="15">
        <f t="shared" ca="1" si="29"/>
        <v>82034.413535475876</v>
      </c>
      <c r="CA29" s="15">
        <f t="shared" ca="1" si="30"/>
        <v>112026.87005220632</v>
      </c>
      <c r="CB29" s="15">
        <f ca="1">(AU29*DCF!C$10-DCF!C$5*MAX(AU29*DCF!C$10,0)-MAX(AU29-Inputs!$B$6,0)/Inputs!$B$10)*DCF!C$6</f>
        <v>1040.0810337980122</v>
      </c>
      <c r="CC29" s="15">
        <f ca="1">(AV29*DCF!D$10-DCF!D$5*MAX(AV29*DCF!D$10,0)-MAX(AV29-AU29,0)/Inputs!$B$10)*DCF!D$6</f>
        <v>1311.8216365807309</v>
      </c>
      <c r="CD29" s="15">
        <f ca="1">(AW29*DCF!E$10-DCF!E$5*MAX(AW29*DCF!E$10,0)-MAX(AW29-AV29,0)/Inputs!$B$10)*DCF!E$6</f>
        <v>1293.8466963376777</v>
      </c>
      <c r="CE29" s="15">
        <f ca="1">(AX29*DCF!F$10-DCF!F$5*MAX(AX29*DCF!F$10,0)-MAX(AX29-AW29,0)/Inputs!$B$10)*DCF!F$6</f>
        <v>1601.1699404138212</v>
      </c>
      <c r="CF29" s="15">
        <f ca="1">(AY29*DCF!G$10-DCF!G$5*MAX(AY29*DCF!G$10,0)-MAX(AY29-AX29,0)/Inputs!$B$10)*DCF!G$6</f>
        <v>2234.7628535404065</v>
      </c>
      <c r="CG29" s="15">
        <f ca="1">(AZ29*DCF!H$10-DCF!H$5*MAX(AZ29*DCF!H$10,0)-MAX(AZ29-AY29,0)/Inputs!$B$10)*DCF!H$6</f>
        <v>2359.6067173057068</v>
      </c>
      <c r="CH29" s="15">
        <f ca="1">(BA29*DCF!I$10-DCF!I$5*MAX(BA29*DCF!I$10,0)-MAX(BA29-AZ29,0)/Inputs!$B$10)*DCF!I$6</f>
        <v>2817.1674179881602</v>
      </c>
      <c r="CI29" s="15">
        <f ca="1">(BB29*DCF!J$10-DCF!J$5*MAX(BB29*DCF!J$10,0)-MAX(BB29-BA29,0)/Inputs!$B$10)*DCF!J$6</f>
        <v>3119.9884578397905</v>
      </c>
      <c r="CJ29" s="15">
        <f ca="1">(BC29*DCF!K$10-DCF!K$5*MAX(BC29*DCF!K$10,0)-MAX(BC29-BB29,0)/Inputs!$B$10)*DCF!K$6</f>
        <v>3603.8018531257885</v>
      </c>
      <c r="CK29" s="15">
        <f ca="1">(BD29*DCF!L$10-DCF!L$5*MAX(BD29*DCF!L$10,0)-MAX(BD29-BC29,0)/Inputs!$B$10)*DCF!L$6</f>
        <v>4221.8877020691352</v>
      </c>
      <c r="CL29" s="15">
        <f ca="1">(BE29*DCF!M$10-DCF!M$5*MAX(BE29*DCF!M$10,0)-MAX(BE29-BD29,0)/Inputs!$B$10)*DCF!M$6</f>
        <v>5238.7342850143923</v>
      </c>
      <c r="CM29" s="15">
        <f ca="1">(BF29*DCF!C$28-DCF!C$5*MAX(BF29*DCF!C$28,0)-MAX(BF29-Inputs!$B$13,0)/Inputs!$B$17)*DCF!C$6</f>
        <v>3419.1179284271179</v>
      </c>
      <c r="CN29" s="15">
        <f ca="1">(BG29*DCF!D$28-DCF!D$5*MAX(BG29*DCF!D$28,0)-MAX(BG29-BF29,0)/Inputs!$B$17)*DCF!D$6</f>
        <v>3371.3039914990936</v>
      </c>
      <c r="CO29" s="15">
        <f ca="1">(BH29*DCF!E$28-DCF!E$5*MAX(BH29*DCF!E$28,0)-MAX(BH29-BG29,0)/Inputs!$B$17)*DCF!E$6</f>
        <v>3390.47035977937</v>
      </c>
      <c r="CP29" s="15">
        <f ca="1">(BI29*DCF!F$28-DCF!F$5*MAX(BI29*DCF!F$28,0)-MAX(BI29-BH29,0)/Inputs!$B$17)*DCF!F$6</f>
        <v>3794.8499628240506</v>
      </c>
      <c r="CQ29" s="15">
        <f ca="1">(BJ29*DCF!G$28-DCF!G$5*MAX(BJ29*DCF!G$28,0)-MAX(BJ29-BI29,0)/Inputs!$B$17)*DCF!G$6</f>
        <v>5002.1702669061342</v>
      </c>
      <c r="CR29" s="15">
        <f ca="1">(BK29*DCF!H$28-DCF!H$5*MAX(BK29*DCF!H$28,0)-MAX(BK29-BJ29,0)/Inputs!$B$17)*DCF!H$6</f>
        <v>5832.5486619575231</v>
      </c>
      <c r="CS29" s="15">
        <f ca="1">(BL29*DCF!I$28-DCF!I$5*MAX(BL29*DCF!I$28,0)-MAX(BL29-BK29,0)/Inputs!$B$17)*DCF!I$6</f>
        <v>6427.8212682572403</v>
      </c>
      <c r="CT29" s="15">
        <f ca="1">(BM29*DCF!J$28-DCF!J$5*MAX(BM29*DCF!J$28,0)-MAX(BM29-BL29,0)/Inputs!$B$17)*DCF!J$6</f>
        <v>6682.0503530234537</v>
      </c>
      <c r="CU29" s="15">
        <f ca="1">(BN29*DCF!K$28-DCF!K$5*MAX(BN29*DCF!K$28,0)-MAX(BN29-BM29,0)/Inputs!$B$17)*DCF!K$6</f>
        <v>8133.2629847171911</v>
      </c>
      <c r="CV29" s="15">
        <f ca="1">(BO29*DCF!L$28-DCF!L$5*MAX(BO29*DCF!L$28,0)-MAX(BO29-BN29,0)/Inputs!$B$17)*DCF!L$6</f>
        <v>10174.602413482096</v>
      </c>
      <c r="CW29" s="15">
        <f ca="1">(BP29*DCF!M$28-DCF!M$5*MAX(BP29*DCF!M$28,0)-MAX(BP29-BO29,0)/Inputs!$B$17)*DCF!M$6</f>
        <v>12018.782083868544</v>
      </c>
      <c r="CX29" s="15">
        <f ca="1">(BQ29*DCF!C$46-DCF!C$5*MAX(BQ29*DCF!C$46,0)-MAX(BQ29-Inputs!$B$20,0)/Inputs!$B$24)*DCF!C$6</f>
        <v>-1037.0398307830492</v>
      </c>
      <c r="CY29" s="15">
        <f ca="1">(BR29*DCF!D$46-DCF!D$5*MAX(BR29*DCF!D$46,0)-MAX(BR29-BQ29,0)/Inputs!$B$24)*DCF!D$6</f>
        <v>-1251.7897967074707</v>
      </c>
      <c r="CZ29" s="15">
        <f ca="1">(BS29*DCF!E$46-DCF!E$5*MAX(BS29*DCF!E$46,0)-MAX(BS29-BR29,0)/Inputs!$B$24)*DCF!E$6</f>
        <v>-1961.534641927035</v>
      </c>
      <c r="DA29" s="15">
        <f ca="1">(BT29*DCF!F$46-DCF!F$5*MAX(BT29*DCF!F$46,0)-MAX(BT29-BS29,0)/Inputs!$B$24)*DCF!F$6</f>
        <v>-3052.1289742445783</v>
      </c>
      <c r="DB29" s="15">
        <f ca="1">(BU29*DCF!G$46-DCF!G$5*MAX(BU29*DCF!G$46,0)-MAX(BU29-BT29,0)/Inputs!$B$24)*DCF!G$6</f>
        <v>-1149.574195965444</v>
      </c>
      <c r="DC29" s="15">
        <f ca="1">(BV29*DCF!H$46-DCF!H$5*MAX(BV29*DCF!H$46,0)-MAX(BV29-BU29,0)/Inputs!$B$24)*DCF!H$6</f>
        <v>-4677.5223372945911</v>
      </c>
      <c r="DD29" s="15">
        <f ca="1">(BW29*DCF!I$46-DCF!I$5*MAX(BW29*DCF!I$46,0)-MAX(BW29-BV29,0)/Inputs!$B$24)*DCF!I$6</f>
        <v>-3014.8145134589599</v>
      </c>
      <c r="DE29" s="15">
        <f ca="1">(BX29*DCF!J$46-DCF!J$5*MAX(BX29*DCF!J$46,0)-MAX(BX29-BW29,0)/Inputs!$B$24)*DCF!J$6</f>
        <v>1155.2899509124184</v>
      </c>
      <c r="DF29" s="15">
        <f ca="1">(BY29*DCF!K$46-DCF!K$5*MAX(BY29*DCF!K$46,0)-MAX(BY29-BX29,0)/Inputs!$B$24)*DCF!K$6</f>
        <v>1571.1984760045714</v>
      </c>
      <c r="DG29" s="15">
        <f ca="1">(BZ29*DCF!L$46-DCF!L$5*MAX(BZ29*DCF!L$46,0)-MAX(BZ29-BY29,0)/Inputs!$B$24)*DCF!L$6</f>
        <v>-818.62811890426485</v>
      </c>
      <c r="DH29" s="15">
        <f ca="1">(CA29*DCF!M$46-DCF!M$5*MAX(CA29*DCF!M$46,0)-MAX(CA29-BZ29,0)/Inputs!$B$24)*DCF!M$6</f>
        <v>2512.357901599772</v>
      </c>
      <c r="DI29" s="15">
        <f ca="1">SUM(CB29:CL29)+BE29*DCF!M$10*(1+Inputs!$B$30)*(1-Inputs!$B$33)*(1-Inputs!$B$30/Inputs!$B$31)/(Inputs!$B$29-Inputs!$B$30)*DCF!M$6</f>
        <v>146550.87418307702</v>
      </c>
      <c r="DJ29" s="15">
        <f ca="1">SUM(CM29:CW29)+BP29*DCF!M$28*(1+Inputs!$B$30)*(1-Inputs!$B$33)*(1-Inputs!$B$30/Inputs!$B$31)/(Inputs!$B$29-Inputs!$B$30)*DCF!M$6</f>
        <v>333695.61720870278</v>
      </c>
      <c r="DK29" s="15">
        <f ca="1">SUM(CX29:DH29)+CA29*DCF!M$46*(1+Inputs!$B$30)*(1-Inputs!$B$33)*(1-Inputs!$B$30/Inputs!$B$31)/(Inputs!$B$29-Inputs!$B$30)*DCF!M$6</f>
        <v>161482.62545105623</v>
      </c>
      <c r="DM29" s="15">
        <f ca="1">DI29+DJ29+DK29+Inputs!$B$34+Inputs!$B$36-Inputs!$B$35</f>
        <v>718580.11684283603</v>
      </c>
    </row>
    <row r="30" spans="1:117" x14ac:dyDescent="0.75">
      <c r="A30" s="11">
        <v>17</v>
      </c>
      <c r="C30" s="23">
        <f t="shared" ca="1" si="31"/>
        <v>1.0602673416528916</v>
      </c>
      <c r="D30" s="23">
        <f t="shared" ca="1" si="31"/>
        <v>-1.1946827593948843</v>
      </c>
      <c r="E30" s="23">
        <f t="shared" ca="1" si="31"/>
        <v>-1.2614352617653963</v>
      </c>
      <c r="F30" s="23">
        <f t="shared" ca="1" si="31"/>
        <v>-0.7364701981152314</v>
      </c>
      <c r="G30" s="23">
        <f t="shared" ca="1" si="31"/>
        <v>0.44101917532622631</v>
      </c>
      <c r="H30" s="23">
        <f t="shared" ca="1" si="31"/>
        <v>-0.76470366185084004</v>
      </c>
      <c r="I30" s="23">
        <f t="shared" ca="1" si="31"/>
        <v>0.36231433645364075</v>
      </c>
      <c r="J30" s="23">
        <f t="shared" ca="1" si="31"/>
        <v>0.22293912429540164</v>
      </c>
      <c r="K30" s="23">
        <f t="shared" ca="1" si="31"/>
        <v>1.3366778396820622</v>
      </c>
      <c r="L30" s="23">
        <f t="shared" ca="1" si="31"/>
        <v>-0.40436978570979903</v>
      </c>
      <c r="M30" s="23">
        <f t="shared" ca="1" si="31"/>
        <v>1.0119490248439706</v>
      </c>
      <c r="N30" s="23">
        <f ca="1">SQRT(Inputs!$B$38)*C30+SQRT(1-Inputs!$B$38)*_xlfn.NORM.S.INV(RAND())</f>
        <v>3.0652004926067233E-2</v>
      </c>
      <c r="O30" s="23">
        <f ca="1">SQRT(Inputs!$B$38)*D30+SQRT(1-Inputs!$B$38)*_xlfn.NORM.S.INV(RAND())</f>
        <v>0.23370945242099683</v>
      </c>
      <c r="P30" s="23">
        <f ca="1">SQRT(Inputs!$B$38)*E30+SQRT(1-Inputs!$B$38)*_xlfn.NORM.S.INV(RAND())</f>
        <v>-0.64418425989344175</v>
      </c>
      <c r="Q30" s="23">
        <f ca="1">SQRT(Inputs!$B$38)*F30+SQRT(1-Inputs!$B$38)*_xlfn.NORM.S.INV(RAND())</f>
        <v>-1.0094248302216475</v>
      </c>
      <c r="R30" s="23">
        <f ca="1">SQRT(Inputs!$B$38)*G30+SQRT(1-Inputs!$B$38)*_xlfn.NORM.S.INV(RAND())</f>
        <v>-0.93463749200721169</v>
      </c>
      <c r="S30" s="23">
        <f ca="1">SQRT(Inputs!$B$38)*H30+SQRT(1-Inputs!$B$38)*_xlfn.NORM.S.INV(RAND())</f>
        <v>-0.5994082287632444</v>
      </c>
      <c r="T30" s="23">
        <f ca="1">SQRT(Inputs!$B$38)*I30+SQRT(1-Inputs!$B$38)*_xlfn.NORM.S.INV(RAND())</f>
        <v>1.0744649144745522</v>
      </c>
      <c r="U30" s="23">
        <f ca="1">SQRT(Inputs!$B$38)*J30+SQRT(1-Inputs!$B$38)*_xlfn.NORM.S.INV(RAND())</f>
        <v>1.016094481046899</v>
      </c>
      <c r="V30" s="23">
        <f ca="1">SQRT(Inputs!$B$38)*K30+SQRT(1-Inputs!$B$38)*_xlfn.NORM.S.INV(RAND())</f>
        <v>-0.22632732644813292</v>
      </c>
      <c r="W30" s="23">
        <f ca="1">SQRT(Inputs!$B$38)*L30+SQRT(1-Inputs!$B$38)*_xlfn.NORM.S.INV(RAND())</f>
        <v>-0.22783317179809395</v>
      </c>
      <c r="X30" s="23">
        <f ca="1">SQRT(Inputs!$B$38)*M30+SQRT(1-Inputs!$B$38)*_xlfn.NORM.S.INV(RAND())</f>
        <v>0.24330046769999758</v>
      </c>
      <c r="Y30" s="23">
        <f ca="1">SQRT(Inputs!$B$38)*C30+SQRT(1-Inputs!$B$38)*_xlfn.NORM.S.INV(RAND())</f>
        <v>1.2390309252427225</v>
      </c>
      <c r="Z30" s="23">
        <f ca="1">SQRT(Inputs!$B$38)*D30+SQRT(1-Inputs!$B$38)*_xlfn.NORM.S.INV(RAND())</f>
        <v>-0.35672151052735906</v>
      </c>
      <c r="AA30" s="23">
        <f ca="1">SQRT(Inputs!$B$38)*E30+SQRT(1-Inputs!$B$38)*_xlfn.NORM.S.INV(RAND())</f>
        <v>-0.68498429221280999</v>
      </c>
      <c r="AB30" s="23">
        <f ca="1">SQRT(Inputs!$B$38)*F30+SQRT(1-Inputs!$B$38)*_xlfn.NORM.S.INV(RAND())</f>
        <v>0.60959425357143582</v>
      </c>
      <c r="AC30" s="23">
        <f ca="1">SQRT(Inputs!$B$38)*G30+SQRT(1-Inputs!$B$38)*_xlfn.NORM.S.INV(RAND())</f>
        <v>0.23538493418420953</v>
      </c>
      <c r="AD30" s="23">
        <f ca="1">SQRT(Inputs!$B$38)*H30+SQRT(1-Inputs!$B$38)*_xlfn.NORM.S.INV(RAND())</f>
        <v>0.30769143155671441</v>
      </c>
      <c r="AE30" s="23">
        <f ca="1">SQRT(Inputs!$B$38)*I30+SQRT(1-Inputs!$B$38)*_xlfn.NORM.S.INV(RAND())</f>
        <v>1.7296063760237668</v>
      </c>
      <c r="AF30" s="23">
        <f ca="1">SQRT(Inputs!$B$38)*J30+SQRT(1-Inputs!$B$38)*_xlfn.NORM.S.INV(RAND())</f>
        <v>1.0966588815251401</v>
      </c>
      <c r="AG30" s="23">
        <f ca="1">SQRT(Inputs!$B$38)*K30+SQRT(1-Inputs!$B$38)*_xlfn.NORM.S.INV(RAND())</f>
        <v>1.1735420965804326</v>
      </c>
      <c r="AH30" s="23">
        <f ca="1">SQRT(Inputs!$B$38)*L30+SQRT(1-Inputs!$B$38)*_xlfn.NORM.S.INV(RAND())</f>
        <v>0.34070125605993595</v>
      </c>
      <c r="AI30" s="23">
        <f ca="1">SQRT(Inputs!$B$38)*M30+SQRT(1-Inputs!$B$38)*_xlfn.NORM.S.INV(RAND())</f>
        <v>5.3434996914152322E-2</v>
      </c>
      <c r="AJ30" s="23">
        <f ca="1">SQRT(Inputs!$B$38)*C30+SQRT(1-Inputs!$B$38)*_xlfn.NORM.S.INV(RAND())</f>
        <v>1.7639108838433328</v>
      </c>
      <c r="AK30" s="23">
        <f ca="1">SQRT(Inputs!$B$38)*D30+SQRT(1-Inputs!$B$38)*_xlfn.NORM.S.INV(RAND())</f>
        <v>-0.9584674055776653</v>
      </c>
      <c r="AL30" s="23">
        <f ca="1">SQRT(Inputs!$B$38)*E30+SQRT(1-Inputs!$B$38)*_xlfn.NORM.S.INV(RAND())</f>
        <v>-2.037778445599872</v>
      </c>
      <c r="AM30" s="23">
        <f ca="1">SQRT(Inputs!$B$38)*F30+SQRT(1-Inputs!$B$38)*_xlfn.NORM.S.INV(RAND())</f>
        <v>0.31920198390679266</v>
      </c>
      <c r="AN30" s="23">
        <f ca="1">SQRT(Inputs!$B$38)*G30+SQRT(1-Inputs!$B$38)*_xlfn.NORM.S.INV(RAND())</f>
        <v>-0.12349001261370654</v>
      </c>
      <c r="AO30" s="23">
        <f ca="1">SQRT(Inputs!$B$38)*H30+SQRT(1-Inputs!$B$38)*_xlfn.NORM.S.INV(RAND())</f>
        <v>-0.93701646434425401</v>
      </c>
      <c r="AP30" s="23">
        <f ca="1">SQRT(Inputs!$B$38)*I30+SQRT(1-Inputs!$B$38)*_xlfn.NORM.S.INV(RAND())</f>
        <v>0.32524885005980914</v>
      </c>
      <c r="AQ30" s="23">
        <f ca="1">SQRT(Inputs!$B$38)*J30+SQRT(1-Inputs!$B$38)*_xlfn.NORM.S.INV(RAND())</f>
        <v>0.21241757026959762</v>
      </c>
      <c r="AR30" s="23">
        <f ca="1">SQRT(Inputs!$B$38)*K30+SQRT(1-Inputs!$B$38)*_xlfn.NORM.S.INV(RAND())</f>
        <v>-0.93872781246070103</v>
      </c>
      <c r="AS30" s="23">
        <f ca="1">SQRT(Inputs!$B$38)*L30+SQRT(1-Inputs!$B$38)*_xlfn.NORM.S.INV(RAND())</f>
        <v>-1.4708249762881695</v>
      </c>
      <c r="AT30" s="23">
        <f ca="1">SQRT(Inputs!$B$38)*M30+SQRT(1-Inputs!$B$38)*_xlfn.NORM.S.INV(RAND())</f>
        <v>1.4500264421814972</v>
      </c>
      <c r="AU30" s="15">
        <f ca="1">Inputs!$B$6*EXP($B$8-0.5*C$5^2+C$5*N30)</f>
        <v>4986.921928845306</v>
      </c>
      <c r="AV30" s="15">
        <f t="shared" ca="1" si="1"/>
        <v>6282.4782137901948</v>
      </c>
      <c r="AW30" s="15">
        <f t="shared" ca="1" si="2"/>
        <v>7022.8689931631216</v>
      </c>
      <c r="AX30" s="15">
        <f t="shared" ca="1" si="3"/>
        <v>7558.3236640537707</v>
      </c>
      <c r="AY30" s="15">
        <f t="shared" ca="1" si="4"/>
        <v>8281.8586014207667</v>
      </c>
      <c r="AZ30" s="15">
        <f t="shared" ca="1" si="5"/>
        <v>9481.9488342555651</v>
      </c>
      <c r="BA30" s="15">
        <f t="shared" ca="1" si="6"/>
        <v>12984.525485276938</v>
      </c>
      <c r="BB30" s="15">
        <f t="shared" ca="1" si="7"/>
        <v>17600.609943108077</v>
      </c>
      <c r="BC30" s="15">
        <f t="shared" ca="1" si="8"/>
        <v>21090.42788878853</v>
      </c>
      <c r="BD30" s="15">
        <f t="shared" ca="1" si="9"/>
        <v>25292.984610700427</v>
      </c>
      <c r="BE30" s="15">
        <f t="shared" ca="1" si="10"/>
        <v>31687.783488928002</v>
      </c>
      <c r="BF30" s="15">
        <f ca="1">Inputs!$B$13*EXP($B$9-0.5*C$6^2+C$6*Y30)</f>
        <v>17682.031799781103</v>
      </c>
      <c r="BG30" s="15">
        <f t="shared" ca="1" si="11"/>
        <v>20206.339129365464</v>
      </c>
      <c r="BH30" s="15">
        <f t="shared" ca="1" si="12"/>
        <v>22037.047095856604</v>
      </c>
      <c r="BI30" s="15">
        <f t="shared" ca="1" si="13"/>
        <v>29630.389089678167</v>
      </c>
      <c r="BJ30" s="15">
        <f t="shared" ca="1" si="14"/>
        <v>37578.567864774006</v>
      </c>
      <c r="BK30" s="15">
        <f t="shared" ca="1" si="15"/>
        <v>48093.603492584996</v>
      </c>
      <c r="BL30" s="15">
        <f t="shared" ca="1" si="16"/>
        <v>73920.292166218191</v>
      </c>
      <c r="BM30" s="15">
        <f t="shared" ca="1" si="17"/>
        <v>104125.72744557356</v>
      </c>
      <c r="BN30" s="15">
        <f t="shared" ca="1" si="18"/>
        <v>147399.10017906333</v>
      </c>
      <c r="BO30" s="15">
        <f t="shared" ca="1" si="19"/>
        <v>188685.92203165058</v>
      </c>
      <c r="BP30" s="15">
        <f t="shared" ca="1" si="20"/>
        <v>233647.24389420036</v>
      </c>
      <c r="BQ30" s="15">
        <f ca="1">Inputs!$B$20*EXP($B$10-0.5*C$7^2+C$7*AJ30)</f>
        <v>8018.9064590643866</v>
      </c>
      <c r="BR30" s="15">
        <f t="shared" ca="1" si="21"/>
        <v>8025.2553648973953</v>
      </c>
      <c r="BS30" s="15">
        <f t="shared" ca="1" si="22"/>
        <v>6120.8739405298802</v>
      </c>
      <c r="BT30" s="15">
        <f t="shared" ca="1" si="23"/>
        <v>9176.4719068904014</v>
      </c>
      <c r="BU30" s="15">
        <f t="shared" ca="1" si="24"/>
        <v>12343.101074430926</v>
      </c>
      <c r="BV30" s="15">
        <f t="shared" ca="1" si="25"/>
        <v>13904.592307397934</v>
      </c>
      <c r="BW30" s="15">
        <f t="shared" ca="1" si="26"/>
        <v>20785.802664082898</v>
      </c>
      <c r="BX30" s="15">
        <f t="shared" ca="1" si="27"/>
        <v>30337.043665290483</v>
      </c>
      <c r="BY30" s="15">
        <f t="shared" ca="1" si="28"/>
        <v>35519.262925979594</v>
      </c>
      <c r="BZ30" s="15">
        <f t="shared" ca="1" si="29"/>
        <v>38030.953934711455</v>
      </c>
      <c r="CA30" s="15">
        <f t="shared" ca="1" si="30"/>
        <v>69123.344773546531</v>
      </c>
      <c r="CB30" s="15">
        <f ca="1">(AU30*DCF!C$10-DCF!C$5*MAX(AU30*DCF!C$10,0)-MAX(AU30-Inputs!$B$6,0)/Inputs!$B$10)*DCF!C$6</f>
        <v>1042.8983129045851</v>
      </c>
      <c r="CC30" s="15">
        <f ca="1">(AV30*DCF!D$10-DCF!D$5*MAX(AV30*DCF!D$10,0)-MAX(AV30-AU30,0)/Inputs!$B$10)*DCF!D$6</f>
        <v>1215.4240092514626</v>
      </c>
      <c r="CD30" s="15">
        <f ca="1">(AW30*DCF!E$10-DCF!E$5*MAX(AW30*DCF!E$10,0)-MAX(AW30-AV30,0)/Inputs!$B$10)*DCF!E$6</f>
        <v>1454.7019915170902</v>
      </c>
      <c r="CE30" s="15">
        <f ca="1">(AX30*DCF!F$10-DCF!F$5*MAX(AX30*DCF!F$10,0)-MAX(AX30-AW30,0)/Inputs!$B$10)*DCF!F$6</f>
        <v>1538.5551687551663</v>
      </c>
      <c r="CF30" s="15">
        <f ca="1">(AY30*DCF!G$10-DCF!G$5*MAX(AY30*DCF!G$10,0)-MAX(AY30-AX30,0)/Inputs!$B$10)*DCF!G$6</f>
        <v>1567.3169727482912</v>
      </c>
      <c r="CG30" s="15">
        <f ca="1">(AZ30*DCF!H$10-DCF!H$5*MAX(AZ30*DCF!H$10,0)-MAX(AZ30-AY30,0)/Inputs!$B$10)*DCF!H$6</f>
        <v>1627.8296320993434</v>
      </c>
      <c r="CH30" s="15">
        <f ca="1">(BA30*DCF!I$10-DCF!I$5*MAX(BA30*DCF!I$10,0)-MAX(BA30-AZ30,0)/Inputs!$B$10)*DCF!I$6</f>
        <v>1797.253839267179</v>
      </c>
      <c r="CI30" s="15">
        <f ca="1">(BB30*DCF!J$10-DCF!J$5*MAX(BB30*DCF!J$10,0)-MAX(BB30-BA30,0)/Inputs!$B$10)*DCF!J$6</f>
        <v>2320.8139727429875</v>
      </c>
      <c r="CJ30" s="15">
        <f ca="1">(BC30*DCF!K$10-DCF!K$5*MAX(BC30*DCF!K$10,0)-MAX(BC30-BB30,0)/Inputs!$B$10)*DCF!K$6</f>
        <v>2906.6987882696062</v>
      </c>
      <c r="CK30" s="15">
        <f ca="1">(BD30*DCF!L$10-DCF!L$5*MAX(BD30*DCF!L$10,0)-MAX(BD30-BC30,0)/Inputs!$B$10)*DCF!L$6</f>
        <v>3271.2044203940941</v>
      </c>
      <c r="CL30" s="15">
        <f ca="1">(BE30*DCF!M$10-DCF!M$5*MAX(BE30*DCF!M$10,0)-MAX(BE30-BD30,0)/Inputs!$B$10)*DCF!M$6</f>
        <v>3707.6290477176735</v>
      </c>
      <c r="CM30" s="15">
        <f ca="1">(BF30*DCF!C$28-DCF!C$5*MAX(BF30*DCF!C$28,0)-MAX(BF30-Inputs!$B$13,0)/Inputs!$B$17)*DCF!C$6</f>
        <v>3942.6221766485683</v>
      </c>
      <c r="CN30" s="15">
        <f ca="1">(BG30*DCF!D$28-DCF!D$5*MAX(BG30*DCF!D$28,0)-MAX(BG30-BF30,0)/Inputs!$B$17)*DCF!D$6</f>
        <v>5412.6824168320345</v>
      </c>
      <c r="CO30" s="15">
        <f ca="1">(BH30*DCF!E$28-DCF!E$5*MAX(BH30*DCF!E$28,0)-MAX(BH30-BG30,0)/Inputs!$B$17)*DCF!E$6</f>
        <v>5880.4767980805154</v>
      </c>
      <c r="CP30" s="15">
        <f ca="1">(BI30*DCF!F$28-DCF!F$5*MAX(BI30*DCF!F$28,0)-MAX(BI30-BH30,0)/Inputs!$B$17)*DCF!F$6</f>
        <v>6661.3822159423762</v>
      </c>
      <c r="CQ30" s="15">
        <f ca="1">(BJ30*DCF!G$28-DCF!G$5*MAX(BJ30*DCF!G$28,0)-MAX(BJ30-BI30,0)/Inputs!$B$17)*DCF!G$6</f>
        <v>8413.2393887363032</v>
      </c>
      <c r="CR30" s="15">
        <f ca="1">(BK30*DCF!H$28-DCF!H$5*MAX(BK30*DCF!H$28,0)-MAX(BK30-BJ30,0)/Inputs!$B$17)*DCF!H$6</f>
        <v>10260.337300046071</v>
      </c>
      <c r="CS30" s="15">
        <f ca="1">(BL30*DCF!I$28-DCF!I$5*MAX(BL30*DCF!I$28,0)-MAX(BL30-BK30,0)/Inputs!$B$17)*DCF!I$6</f>
        <v>13675.659606708699</v>
      </c>
      <c r="CT30" s="15">
        <f ca="1">(BM30*DCF!J$28-DCF!J$5*MAX(BM30*DCF!J$28,0)-MAX(BM30-BL30,0)/Inputs!$B$17)*DCF!J$6</f>
        <v>19223.687391062645</v>
      </c>
      <c r="CU30" s="15">
        <f ca="1">(BN30*DCF!K$28-DCF!K$5*MAX(BN30*DCF!K$28,0)-MAX(BN30-BM30,0)/Inputs!$B$17)*DCF!K$6</f>
        <v>25827.806755869318</v>
      </c>
      <c r="CV30" s="15">
        <f ca="1">(BO30*DCF!L$28-DCF!L$5*MAX(BO30*DCF!L$28,0)-MAX(BO30-BN30,0)/Inputs!$B$17)*DCF!L$6</f>
        <v>32975.129201161253</v>
      </c>
      <c r="CW30" s="15">
        <f ca="1">(BP30*DCF!M$28-DCF!M$5*MAX(BP30*DCF!M$28,0)-MAX(BP30-BO30,0)/Inputs!$B$17)*DCF!M$6</f>
        <v>39261.142641037135</v>
      </c>
      <c r="CX30" s="15">
        <f ca="1">(BQ30*DCF!C$46-DCF!C$5*MAX(BQ30*DCF!C$46,0)-MAX(BQ30-Inputs!$B$20,0)/Inputs!$B$24)*DCF!C$6</f>
        <v>-4077.3023965804064</v>
      </c>
      <c r="CY30" s="15">
        <f ca="1">(BR30*DCF!D$46-DCF!D$5*MAX(BR30*DCF!D$46,0)-MAX(BR30-BQ30,0)/Inputs!$B$24)*DCF!D$6</f>
        <v>-1372.4329648318426</v>
      </c>
      <c r="CZ30" s="15">
        <f ca="1">(BS30*DCF!E$46-DCF!E$5*MAX(BS30*DCF!E$46,0)-MAX(BS30-BR30,0)/Inputs!$B$24)*DCF!E$6</f>
        <v>-723.80400070875703</v>
      </c>
      <c r="DA30" s="15">
        <f ca="1">(BT30*DCF!F$46-DCF!F$5*MAX(BT30*DCF!F$46,0)-MAX(BT30-BS30,0)/Inputs!$B$24)*DCF!F$6</f>
        <v>-1780.9285167130508</v>
      </c>
      <c r="DB30" s="15">
        <f ca="1">(BU30*DCF!G$46-DCF!G$5*MAX(BU30*DCF!G$46,0)-MAX(BU30-BT30,0)/Inputs!$B$24)*DCF!G$6</f>
        <v>-1480.3890201614936</v>
      </c>
      <c r="DC30" s="15">
        <f ca="1">(BV30*DCF!H$46-DCF!H$5*MAX(BV30*DCF!H$46,0)-MAX(BV30-BU30,0)/Inputs!$B$24)*DCF!H$6</f>
        <v>-485.22383322897838</v>
      </c>
      <c r="DD30" s="15">
        <f ca="1">(BW30*DCF!I$46-DCF!I$5*MAX(BW30*DCF!I$46,0)-MAX(BW30-BV30,0)/Inputs!$B$24)*DCF!I$6</f>
        <v>-1495.2731215118456</v>
      </c>
      <c r="DE30" s="15">
        <f ca="1">(BX30*DCF!J$46-DCF!J$5*MAX(BX30*DCF!J$46,0)-MAX(BX30-BW30,0)/Inputs!$B$24)*DCF!J$6</f>
        <v>-1260.2780031913562</v>
      </c>
      <c r="DF30" s="15">
        <f ca="1">(BY30*DCF!K$46-DCF!K$5*MAX(BY30*DCF!K$46,0)-MAX(BY30-BX30,0)/Inputs!$B$24)*DCF!K$6</f>
        <v>759.47303725300162</v>
      </c>
      <c r="DG30" s="15">
        <f ca="1">(BZ30*DCF!L$46-DCF!L$5*MAX(BZ30*DCF!L$46,0)-MAX(BZ30-BY30,0)/Inputs!$B$24)*DCF!L$6</f>
        <v>2060.5001789775833</v>
      </c>
      <c r="DH30" s="15">
        <f ca="1">(CA30*DCF!M$46-DCF!M$5*MAX(CA30*DCF!M$46,0)-MAX(CA30-BZ30,0)/Inputs!$B$24)*DCF!M$6</f>
        <v>-1081.058149259432</v>
      </c>
      <c r="DI30" s="15">
        <f ca="1">SUM(CB30:CL30)+BE30*DCF!M$10*(1+Inputs!$B$30)*(1-Inputs!$B$33)*(1-Inputs!$B$30/Inputs!$B$31)/(Inputs!$B$29-Inputs!$B$30)*DCF!M$6</f>
        <v>110637.84663291097</v>
      </c>
      <c r="DJ30" s="15">
        <f ca="1">SUM(CM30:CW30)+BP30*DCF!M$28*(1+Inputs!$B$30)*(1-Inputs!$B$33)*(1-Inputs!$B$30/Inputs!$B$31)/(Inputs!$B$29-Inputs!$B$30)*DCF!M$6</f>
        <v>1038525.3251221289</v>
      </c>
      <c r="DK30" s="15">
        <f ca="1">SUM(CX30:DH30)+CA30*DCF!M$46*(1+Inputs!$B$30)*(1-Inputs!$B$33)*(1-Inputs!$B$30/Inputs!$B$31)/(Inputs!$B$29-Inputs!$B$30)*DCF!M$6</f>
        <v>95936.16241359149</v>
      </c>
      <c r="DM30" s="15">
        <f ca="1">DI30+DJ30+DK30+Inputs!$B$34+Inputs!$B$36-Inputs!$B$35</f>
        <v>1321950.3341686314</v>
      </c>
    </row>
    <row r="31" spans="1:117" x14ac:dyDescent="0.75">
      <c r="A31" s="11">
        <v>18</v>
      </c>
      <c r="C31" s="23">
        <f t="shared" ca="1" si="31"/>
        <v>0.18220471278697686</v>
      </c>
      <c r="D31" s="23">
        <f t="shared" ca="1" si="31"/>
        <v>1.17872260814164</v>
      </c>
      <c r="E31" s="23">
        <f t="shared" ca="1" si="31"/>
        <v>1.3334176208988366</v>
      </c>
      <c r="F31" s="23">
        <f t="shared" ca="1" si="31"/>
        <v>-0.6792541891800552</v>
      </c>
      <c r="G31" s="23">
        <f t="shared" ca="1" si="31"/>
        <v>2.3950334558802977</v>
      </c>
      <c r="H31" s="23">
        <f t="shared" ca="1" si="31"/>
        <v>0.50375748509645435</v>
      </c>
      <c r="I31" s="23">
        <f t="shared" ca="1" si="31"/>
        <v>-0.73650189111044972</v>
      </c>
      <c r="J31" s="23">
        <f t="shared" ca="1" si="31"/>
        <v>1.7653562401474059</v>
      </c>
      <c r="K31" s="23">
        <f t="shared" ca="1" si="31"/>
        <v>9.902070598052598E-2</v>
      </c>
      <c r="L31" s="23">
        <f t="shared" ca="1" si="31"/>
        <v>-1.5012837196228193</v>
      </c>
      <c r="M31" s="23">
        <f t="shared" ca="1" si="31"/>
        <v>-1.4556773131311853</v>
      </c>
      <c r="N31" s="23">
        <f ca="1">SQRT(Inputs!$B$38)*C31+SQRT(1-Inputs!$B$38)*_xlfn.NORM.S.INV(RAND())</f>
        <v>-0.49788447571970007</v>
      </c>
      <c r="O31" s="23">
        <f ca="1">SQRT(Inputs!$B$38)*D31+SQRT(1-Inputs!$B$38)*_xlfn.NORM.S.INV(RAND())</f>
        <v>-0.54154974283085677</v>
      </c>
      <c r="P31" s="23">
        <f ca="1">SQRT(Inputs!$B$38)*E31+SQRT(1-Inputs!$B$38)*_xlfn.NORM.S.INV(RAND())</f>
        <v>2.1615686574833113</v>
      </c>
      <c r="Q31" s="23">
        <f ca="1">SQRT(Inputs!$B$38)*F31+SQRT(1-Inputs!$B$38)*_xlfn.NORM.S.INV(RAND())</f>
        <v>-0.6825406353057264</v>
      </c>
      <c r="R31" s="23">
        <f ca="1">SQRT(Inputs!$B$38)*G31+SQRT(1-Inputs!$B$38)*_xlfn.NORM.S.INV(RAND())</f>
        <v>0.739825829995017</v>
      </c>
      <c r="S31" s="23">
        <f ca="1">SQRT(Inputs!$B$38)*H31+SQRT(1-Inputs!$B$38)*_xlfn.NORM.S.INV(RAND())</f>
        <v>0.81628888817137901</v>
      </c>
      <c r="T31" s="23">
        <f ca="1">SQRT(Inputs!$B$38)*I31+SQRT(1-Inputs!$B$38)*_xlfn.NORM.S.INV(RAND())</f>
        <v>-1.8524723811390122</v>
      </c>
      <c r="U31" s="23">
        <f ca="1">SQRT(Inputs!$B$38)*J31+SQRT(1-Inputs!$B$38)*_xlfn.NORM.S.INV(RAND())</f>
        <v>1.7872771488002797</v>
      </c>
      <c r="V31" s="23">
        <f ca="1">SQRT(Inputs!$B$38)*K31+SQRT(1-Inputs!$B$38)*_xlfn.NORM.S.INV(RAND())</f>
        <v>0.60783649422084873</v>
      </c>
      <c r="W31" s="23">
        <f ca="1">SQRT(Inputs!$B$38)*L31+SQRT(1-Inputs!$B$38)*_xlfn.NORM.S.INV(RAND())</f>
        <v>7.114193758085241E-2</v>
      </c>
      <c r="X31" s="23">
        <f ca="1">SQRT(Inputs!$B$38)*M31+SQRT(1-Inputs!$B$38)*_xlfn.NORM.S.INV(RAND())</f>
        <v>0.11848311215788165</v>
      </c>
      <c r="Y31" s="23">
        <f ca="1">SQRT(Inputs!$B$38)*C31+SQRT(1-Inputs!$B$38)*_xlfn.NORM.S.INV(RAND())</f>
        <v>-0.28335482380467786</v>
      </c>
      <c r="Z31" s="23">
        <f ca="1">SQRT(Inputs!$B$38)*D31+SQRT(1-Inputs!$B$38)*_xlfn.NORM.S.INV(RAND())</f>
        <v>5.410991129977416E-2</v>
      </c>
      <c r="AA31" s="23">
        <f ca="1">SQRT(Inputs!$B$38)*E31+SQRT(1-Inputs!$B$38)*_xlfn.NORM.S.INV(RAND())</f>
        <v>1.2445709911917366</v>
      </c>
      <c r="AB31" s="23">
        <f ca="1">SQRT(Inputs!$B$38)*F31+SQRT(1-Inputs!$B$38)*_xlfn.NORM.S.INV(RAND())</f>
        <v>0.19348884782682363</v>
      </c>
      <c r="AC31" s="23">
        <f ca="1">SQRT(Inputs!$B$38)*G31+SQRT(1-Inputs!$B$38)*_xlfn.NORM.S.INV(RAND())</f>
        <v>2.0711325788308308</v>
      </c>
      <c r="AD31" s="23">
        <f ca="1">SQRT(Inputs!$B$38)*H31+SQRT(1-Inputs!$B$38)*_xlfn.NORM.S.INV(RAND())</f>
        <v>-0.2262597026084136</v>
      </c>
      <c r="AE31" s="23">
        <f ca="1">SQRT(Inputs!$B$38)*I31+SQRT(1-Inputs!$B$38)*_xlfn.NORM.S.INV(RAND())</f>
        <v>-1.0948098951357494</v>
      </c>
      <c r="AF31" s="23">
        <f ca="1">SQRT(Inputs!$B$38)*J31+SQRT(1-Inputs!$B$38)*_xlfn.NORM.S.INV(RAND())</f>
        <v>0.91544330506792837</v>
      </c>
      <c r="AG31" s="23">
        <f ca="1">SQRT(Inputs!$B$38)*K31+SQRT(1-Inputs!$B$38)*_xlfn.NORM.S.INV(RAND())</f>
        <v>1.3081871671211385</v>
      </c>
      <c r="AH31" s="23">
        <f ca="1">SQRT(Inputs!$B$38)*L31+SQRT(1-Inputs!$B$38)*_xlfn.NORM.S.INV(RAND())</f>
        <v>-1.025060825432959</v>
      </c>
      <c r="AI31" s="23">
        <f ca="1">SQRT(Inputs!$B$38)*M31+SQRT(1-Inputs!$B$38)*_xlfn.NORM.S.INV(RAND())</f>
        <v>-2.2332025017950712</v>
      </c>
      <c r="AJ31" s="23">
        <f ca="1">SQRT(Inputs!$B$38)*C31+SQRT(1-Inputs!$B$38)*_xlfn.NORM.S.INV(RAND())</f>
        <v>-0.39870419477044006</v>
      </c>
      <c r="AK31" s="23">
        <f ca="1">SQRT(Inputs!$B$38)*D31+SQRT(1-Inputs!$B$38)*_xlfn.NORM.S.INV(RAND())</f>
        <v>-0.83595066869627555</v>
      </c>
      <c r="AL31" s="23">
        <f ca="1">SQRT(Inputs!$B$38)*E31+SQRT(1-Inputs!$B$38)*_xlfn.NORM.S.INV(RAND())</f>
        <v>1.1438135135545358</v>
      </c>
      <c r="AM31" s="23">
        <f ca="1">SQRT(Inputs!$B$38)*F31+SQRT(1-Inputs!$B$38)*_xlfn.NORM.S.INV(RAND())</f>
        <v>0.19379011481999453</v>
      </c>
      <c r="AN31" s="23">
        <f ca="1">SQRT(Inputs!$B$38)*G31+SQRT(1-Inputs!$B$38)*_xlfn.NORM.S.INV(RAND())</f>
        <v>0.43221897681548338</v>
      </c>
      <c r="AO31" s="23">
        <f ca="1">SQRT(Inputs!$B$38)*H31+SQRT(1-Inputs!$B$38)*_xlfn.NORM.S.INV(RAND())</f>
        <v>1.1306465904864833</v>
      </c>
      <c r="AP31" s="23">
        <f ca="1">SQRT(Inputs!$B$38)*I31+SQRT(1-Inputs!$B$38)*_xlfn.NORM.S.INV(RAND())</f>
        <v>-0.73024611163799125</v>
      </c>
      <c r="AQ31" s="23">
        <f ca="1">SQRT(Inputs!$B$38)*J31+SQRT(1-Inputs!$B$38)*_xlfn.NORM.S.INV(RAND())</f>
        <v>2.2784188211376919</v>
      </c>
      <c r="AR31" s="23">
        <f ca="1">SQRT(Inputs!$B$38)*K31+SQRT(1-Inputs!$B$38)*_xlfn.NORM.S.INV(RAND())</f>
        <v>7.4298089374281215E-2</v>
      </c>
      <c r="AS31" s="23">
        <f ca="1">SQRT(Inputs!$B$38)*L31+SQRT(1-Inputs!$B$38)*_xlfn.NORM.S.INV(RAND())</f>
        <v>-1.7876150327362206</v>
      </c>
      <c r="AT31" s="23">
        <f ca="1">SQRT(Inputs!$B$38)*M31+SQRT(1-Inputs!$B$38)*_xlfn.NORM.S.INV(RAND())</f>
        <v>-1.1944085817858796</v>
      </c>
      <c r="AU31" s="15">
        <f ca="1">Inputs!$B$6*EXP($B$8-0.5*C$5^2+C$5*N31)</f>
        <v>4578.0037743007551</v>
      </c>
      <c r="AV31" s="15">
        <f t="shared" ca="1" si="1"/>
        <v>5146.0055047260648</v>
      </c>
      <c r="AW31" s="15">
        <f t="shared" ca="1" si="2"/>
        <v>8398.6527176440904</v>
      </c>
      <c r="AX31" s="15">
        <f t="shared" ca="1" si="3"/>
        <v>9415.7846260168317</v>
      </c>
      <c r="AY31" s="15">
        <f t="shared" ca="1" si="4"/>
        <v>12545.507198265854</v>
      </c>
      <c r="AZ31" s="15">
        <f t="shared" ca="1" si="5"/>
        <v>16786.597712201528</v>
      </c>
      <c r="BA31" s="15">
        <f t="shared" ca="1" si="6"/>
        <v>16922.039366656438</v>
      </c>
      <c r="BB31" s="15">
        <f t="shared" ca="1" si="7"/>
        <v>24780.490147475626</v>
      </c>
      <c r="BC31" s="15">
        <f t="shared" ca="1" si="8"/>
        <v>32183.829035090166</v>
      </c>
      <c r="BD31" s="15">
        <f t="shared" ca="1" si="9"/>
        <v>39691.462157645619</v>
      </c>
      <c r="BE31" s="15">
        <f t="shared" ca="1" si="10"/>
        <v>49164.502044979497</v>
      </c>
      <c r="BF31" s="15">
        <f ca="1">Inputs!$B$13*EXP($B$9-0.5*C$6^2+C$6*Y31)</f>
        <v>13075.490359061236</v>
      </c>
      <c r="BG31" s="15">
        <f t="shared" ca="1" si="11"/>
        <v>16091.91032706917</v>
      </c>
      <c r="BH31" s="15">
        <f t="shared" ca="1" si="12"/>
        <v>24169.132910835488</v>
      </c>
      <c r="BI31" s="15">
        <f t="shared" ca="1" si="13"/>
        <v>30481.047307264864</v>
      </c>
      <c r="BJ31" s="15">
        <f t="shared" ca="1" si="14"/>
        <v>50367.861571983143</v>
      </c>
      <c r="BK31" s="15">
        <f t="shared" ca="1" si="15"/>
        <v>59941.838429223157</v>
      </c>
      <c r="BL31" s="15">
        <f t="shared" ca="1" si="16"/>
        <v>63891.875109912115</v>
      </c>
      <c r="BM31" s="15">
        <f t="shared" ca="1" si="17"/>
        <v>87996.050892587606</v>
      </c>
      <c r="BN31" s="15">
        <f t="shared" ca="1" si="18"/>
        <v>126592.34405000781</v>
      </c>
      <c r="BO31" s="15">
        <f t="shared" ca="1" si="19"/>
        <v>138262.70015419574</v>
      </c>
      <c r="BP31" s="15">
        <f t="shared" ca="1" si="20"/>
        <v>132133.97629823085</v>
      </c>
      <c r="BQ31" s="15">
        <f ca="1">Inputs!$B$20*EXP($B$10-0.5*C$7^2+C$7*AJ31)</f>
        <v>3723.856895590533</v>
      </c>
      <c r="BR31" s="15">
        <f t="shared" ca="1" si="21"/>
        <v>3874.6689489036853</v>
      </c>
      <c r="BS31" s="15">
        <f t="shared" ca="1" si="22"/>
        <v>7369.3837743474805</v>
      </c>
      <c r="BT31" s="15">
        <f t="shared" ca="1" si="23"/>
        <v>10690.681061450407</v>
      </c>
      <c r="BU31" s="15">
        <f t="shared" ca="1" si="24"/>
        <v>16449.445070553083</v>
      </c>
      <c r="BV31" s="15">
        <f t="shared" ca="1" si="25"/>
        <v>29525.52414459415</v>
      </c>
      <c r="BW31" s="15">
        <f t="shared" ca="1" si="26"/>
        <v>35301.004831478749</v>
      </c>
      <c r="BX31" s="15">
        <f t="shared" ca="1" si="27"/>
        <v>77959.586521805002</v>
      </c>
      <c r="BY31" s="15">
        <f t="shared" ca="1" si="28"/>
        <v>110798.4857776321</v>
      </c>
      <c r="BZ31" s="15">
        <f t="shared" ca="1" si="29"/>
        <v>111921.93506219036</v>
      </c>
      <c r="CA31" s="15">
        <f t="shared" ca="1" si="30"/>
        <v>127151.02292951745</v>
      </c>
      <c r="CB31" s="15">
        <f ca="1">(AU31*DCF!C$10-DCF!C$5*MAX(AU31*DCF!C$10,0)-MAX(AU31-Inputs!$B$6,0)/Inputs!$B$10)*DCF!C$6</f>
        <v>1045.8139722323958</v>
      </c>
      <c r="CC31" s="15">
        <f ca="1">(AV31*DCF!D$10-DCF!D$5*MAX(AV31*DCF!D$10,0)-MAX(AV31-AU31,0)/Inputs!$B$10)*DCF!D$6</f>
        <v>1115.8116224311748</v>
      </c>
      <c r="CD31" s="15">
        <f ca="1">(AW31*DCF!E$10-DCF!E$5*MAX(AW31*DCF!E$10,0)-MAX(AW31-AV31,0)/Inputs!$B$10)*DCF!E$6</f>
        <v>1206.4843672787724</v>
      </c>
      <c r="CE31" s="15">
        <f ca="1">(AX31*DCF!F$10-DCF!F$5*MAX(AX31*DCF!F$10,0)-MAX(AX31-AW31,0)/Inputs!$B$10)*DCF!F$6</f>
        <v>1843.8108456065943</v>
      </c>
      <c r="CF31" s="15">
        <f ca="1">(AY31*DCF!G$10-DCF!G$5*MAX(AY31*DCF!G$10,0)-MAX(AY31-AX31,0)/Inputs!$B$10)*DCF!G$6</f>
        <v>1983.287637961769</v>
      </c>
      <c r="CG31" s="15">
        <f ca="1">(AZ31*DCF!H$10-DCF!H$5*MAX(AZ31*DCF!H$10,0)-MAX(AZ31-AY31,0)/Inputs!$B$10)*DCF!H$6</f>
        <v>2506.048334197138</v>
      </c>
      <c r="CH31" s="15">
        <f ca="1">(BA31*DCF!I$10-DCF!I$5*MAX(BA31*DCF!I$10,0)-MAX(BA31-AZ31,0)/Inputs!$B$10)*DCF!I$6</f>
        <v>3068.8220976297712</v>
      </c>
      <c r="CI31" s="15">
        <f ca="1">(BB31*DCF!J$10-DCF!J$5*MAX(BB31*DCF!J$10,0)-MAX(BB31-BA31,0)/Inputs!$B$10)*DCF!J$6</f>
        <v>3061.5708891227559</v>
      </c>
      <c r="CJ31" s="15">
        <f ca="1">(BC31*DCF!K$10-DCF!K$5*MAX(BC31*DCF!K$10,0)-MAX(BC31-BB31,0)/Inputs!$B$10)*DCF!K$6</f>
        <v>4144.7248546401033</v>
      </c>
      <c r="CK31" s="15">
        <f ca="1">(BD31*DCF!L$10-DCF!L$5*MAX(BD31*DCF!L$10,0)-MAX(BD31-BC31,0)/Inputs!$B$10)*DCF!L$6</f>
        <v>5015.3687429963238</v>
      </c>
      <c r="CL31" s="15">
        <f ca="1">(BE31*DCF!M$10-DCF!M$5*MAX(BE31*DCF!M$10,0)-MAX(BE31-BD31,0)/Inputs!$B$10)*DCF!M$6</f>
        <v>5806.0913014106254</v>
      </c>
      <c r="CM31" s="15">
        <f ca="1">(BF31*DCF!C$28-DCF!C$5*MAX(BF31*DCF!C$28,0)-MAX(BF31-Inputs!$B$13,0)/Inputs!$B$17)*DCF!C$6</f>
        <v>3600.6023227673195</v>
      </c>
      <c r="CN31" s="15">
        <f ca="1">(BG31*DCF!D$28-DCF!D$5*MAX(BG31*DCF!D$28,0)-MAX(BG31-BF31,0)/Inputs!$B$17)*DCF!D$6</f>
        <v>4095.8980511952877</v>
      </c>
      <c r="CO31" s="15">
        <f ca="1">(BH31*DCF!E$28-DCF!E$5*MAX(BH31*DCF!E$28,0)-MAX(BH31-BG31,0)/Inputs!$B$17)*DCF!E$6</f>
        <v>5253.2194165968158</v>
      </c>
      <c r="CP31" s="15">
        <f ca="1">(BI31*DCF!F$28-DCF!F$5*MAX(BI31*DCF!F$28,0)-MAX(BI31-BH31,0)/Inputs!$B$17)*DCF!F$6</f>
        <v>7125.6176635595348</v>
      </c>
      <c r="CQ31" s="15">
        <f ca="1">(BJ31*DCF!G$28-DCF!G$5*MAX(BJ31*DCF!G$28,0)-MAX(BJ31-BI31,0)/Inputs!$B$17)*DCF!G$6</f>
        <v>9723.5581231268843</v>
      </c>
      <c r="CR31" s="15">
        <f ca="1">(BK31*DCF!H$28-DCF!H$5*MAX(BK31*DCF!H$28,0)-MAX(BK31-BJ31,0)/Inputs!$B$17)*DCF!H$6</f>
        <v>13336.750641728318</v>
      </c>
      <c r="CS31" s="15">
        <f ca="1">(BL31*DCF!I$28-DCF!I$5*MAX(BL31*DCF!I$28,0)-MAX(BL31-BK31,0)/Inputs!$B$17)*DCF!I$6</f>
        <v>14457.417117126051</v>
      </c>
      <c r="CT31" s="15">
        <f ca="1">(BM31*DCF!J$28-DCF!J$5*MAX(BM31*DCF!J$28,0)-MAX(BM31-BL31,0)/Inputs!$B$17)*DCF!J$6</f>
        <v>16434.40766074798</v>
      </c>
      <c r="CU31" s="15">
        <f ca="1">(BN31*DCF!K$28-DCF!K$5*MAX(BN31*DCF!K$28,0)-MAX(BN31-BM31,0)/Inputs!$B$17)*DCF!K$6</f>
        <v>22006.64867796782</v>
      </c>
      <c r="CV31" s="15">
        <f ca="1">(BO31*DCF!L$28-DCF!L$5*MAX(BO31*DCF!L$28,0)-MAX(BO31-BN31,0)/Inputs!$B$17)*DCF!L$6</f>
        <v>26265.790544015759</v>
      </c>
      <c r="CW31" s="15">
        <f ca="1">(BP31*DCF!M$28-DCF!M$5*MAX(BP31*DCF!M$28,0)-MAX(BP31-BO31,0)/Inputs!$B$17)*DCF!M$6</f>
        <v>24861.084110238506</v>
      </c>
      <c r="CX31" s="15">
        <f ca="1">(BQ31*DCF!C$46-DCF!C$5*MAX(BQ31*DCF!C$46,0)-MAX(BQ31-Inputs!$B$20,0)/Inputs!$B$24)*DCF!C$6</f>
        <v>-1101.5174796239257</v>
      </c>
      <c r="CY31" s="15">
        <f ca="1">(BR31*DCF!D$46-DCF!D$5*MAX(BR31*DCF!D$46,0)-MAX(BR31-BQ31,0)/Inputs!$B$24)*DCF!D$6</f>
        <v>-725.66588242494288</v>
      </c>
      <c r="CZ31" s="15">
        <f ca="1">(BS31*DCF!E$46-DCF!E$5*MAX(BS31*DCF!E$46,0)-MAX(BS31-BR31,0)/Inputs!$B$24)*DCF!E$6</f>
        <v>-2248.9628385889137</v>
      </c>
      <c r="DA31" s="15">
        <f ca="1">(BT31*DCF!F$46-DCF!F$5*MAX(BT31*DCF!F$46,0)-MAX(BT31-BS31,0)/Inputs!$B$24)*DCF!F$6</f>
        <v>-1987.9523229872523</v>
      </c>
      <c r="DB31" s="15">
        <f ca="1">(BU31*DCF!G$46-DCF!G$5*MAX(BU31*DCF!G$46,0)-MAX(BU31-BT31,0)/Inputs!$B$24)*DCF!G$6</f>
        <v>-2490.4612654163984</v>
      </c>
      <c r="DC31" s="15">
        <f ca="1">(BV31*DCF!H$46-DCF!H$5*MAX(BV31*DCF!H$46,0)-MAX(BV31-BU31,0)/Inputs!$B$24)*DCF!H$6</f>
        <v>-4063.3114537925135</v>
      </c>
      <c r="DD31" s="15">
        <f ca="1">(BW31*DCF!I$46-DCF!I$5*MAX(BW31*DCF!I$46,0)-MAX(BW31-BV31,0)/Inputs!$B$24)*DCF!I$6</f>
        <v>-842.62668932253314</v>
      </c>
      <c r="DE31" s="15">
        <f ca="1">(BX31*DCF!J$46-DCF!J$5*MAX(BX31*DCF!J$46,0)-MAX(BX31-BW31,0)/Inputs!$B$24)*DCF!J$6</f>
        <v>-8042.1699145645516</v>
      </c>
      <c r="DF31" s="15">
        <f ca="1">(BY31*DCF!K$46-DCF!K$5*MAX(BY31*DCF!K$46,0)-MAX(BY31-BX31,0)/Inputs!$B$24)*DCF!K$6</f>
        <v>-1715.4766367805248</v>
      </c>
      <c r="DG31" s="15">
        <f ca="1">(BZ31*DCF!L$46-DCF!L$5*MAX(BZ31*DCF!L$46,0)-MAX(BZ31-BY31,0)/Inputs!$B$24)*DCF!L$6</f>
        <v>7482.4062312219494</v>
      </c>
      <c r="DH31" s="15">
        <f ca="1">(CA31*DCF!M$46-DCF!M$5*MAX(CA31*DCF!M$46,0)-MAX(CA31-BZ31,0)/Inputs!$B$24)*DCF!M$6</f>
        <v>6784.4058450591992</v>
      </c>
      <c r="DI31" s="15">
        <f ca="1">SUM(CB31:CL31)+BE31*DCF!M$10*(1+Inputs!$B$30)*(1-Inputs!$B$33)*(1-Inputs!$B$30/Inputs!$B$31)/(Inputs!$B$29-Inputs!$B$30)*DCF!M$6</f>
        <v>167623.29398991994</v>
      </c>
      <c r="DJ31" s="15">
        <f ca="1">SUM(CM31:CW31)+BP31*DCF!M$28*(1+Inputs!$B$30)*(1-Inputs!$B$33)*(1-Inputs!$B$30/Inputs!$B$31)/(Inputs!$B$29-Inputs!$B$30)*DCF!M$6</f>
        <v>637468.46543430351</v>
      </c>
      <c r="DK31" s="15">
        <f ca="1">SUM(CX31:DH31)+CA31*DCF!M$46*(1+Inputs!$B$30)*(1-Inputs!$B$33)*(1-Inputs!$B$30/Inputs!$B$31)/(Inputs!$B$29-Inputs!$B$30)*DCF!M$6</f>
        <v>187639.21104336783</v>
      </c>
      <c r="DM31" s="15">
        <f ca="1">DI31+DJ31+DK31+Inputs!$B$34+Inputs!$B$36-Inputs!$B$35</f>
        <v>1069581.9704675912</v>
      </c>
    </row>
    <row r="32" spans="1:117" x14ac:dyDescent="0.75">
      <c r="A32" s="11">
        <v>19</v>
      </c>
      <c r="C32" s="23">
        <f t="shared" ca="1" si="31"/>
        <v>2.8525010039390009</v>
      </c>
      <c r="D32" s="23">
        <f t="shared" ca="1" si="31"/>
        <v>-0.25307189718519596</v>
      </c>
      <c r="E32" s="23">
        <f t="shared" ca="1" si="31"/>
        <v>-0.30980488751008878</v>
      </c>
      <c r="F32" s="23">
        <f t="shared" ca="1" si="31"/>
        <v>-0.79275132753475408</v>
      </c>
      <c r="G32" s="23">
        <f t="shared" ca="1" si="31"/>
        <v>0.47145114587715126</v>
      </c>
      <c r="H32" s="23">
        <f t="shared" ca="1" si="31"/>
        <v>-0.17756907552917367</v>
      </c>
      <c r="I32" s="23">
        <f t="shared" ca="1" si="31"/>
        <v>0.54005469561867425</v>
      </c>
      <c r="J32" s="23">
        <f t="shared" ca="1" si="31"/>
        <v>0.59815612368344906</v>
      </c>
      <c r="K32" s="23">
        <f t="shared" ca="1" si="31"/>
        <v>0.12099354870822511</v>
      </c>
      <c r="L32" s="23">
        <f t="shared" ca="1" si="31"/>
        <v>2.1848700140721659E-2</v>
      </c>
      <c r="M32" s="23">
        <f t="shared" ca="1" si="31"/>
        <v>-1.2909301606579117E-2</v>
      </c>
      <c r="N32" s="23">
        <f ca="1">SQRT(Inputs!$B$38)*C32+SQRT(1-Inputs!$B$38)*_xlfn.NORM.S.INV(RAND())</f>
        <v>1.6722211633185113</v>
      </c>
      <c r="O32" s="23">
        <f ca="1">SQRT(Inputs!$B$38)*D32+SQRT(1-Inputs!$B$38)*_xlfn.NORM.S.INV(RAND())</f>
        <v>-3.7653985193618719E-2</v>
      </c>
      <c r="P32" s="23">
        <f ca="1">SQRT(Inputs!$B$38)*E32+SQRT(1-Inputs!$B$38)*_xlfn.NORM.S.INV(RAND())</f>
        <v>-0.70758569226013757</v>
      </c>
      <c r="Q32" s="23">
        <f ca="1">SQRT(Inputs!$B$38)*F32+SQRT(1-Inputs!$B$38)*_xlfn.NORM.S.INV(RAND())</f>
        <v>0.22891481984114237</v>
      </c>
      <c r="R32" s="23">
        <f ca="1">SQRT(Inputs!$B$38)*G32+SQRT(1-Inputs!$B$38)*_xlfn.NORM.S.INV(RAND())</f>
        <v>0.74718045487998141</v>
      </c>
      <c r="S32" s="23">
        <f ca="1">SQRT(Inputs!$B$38)*H32+SQRT(1-Inputs!$B$38)*_xlfn.NORM.S.INV(RAND())</f>
        <v>0.86298553760399965</v>
      </c>
      <c r="T32" s="23">
        <f ca="1">SQRT(Inputs!$B$38)*I32+SQRT(1-Inputs!$B$38)*_xlfn.NORM.S.INV(RAND())</f>
        <v>0.17103948623173573</v>
      </c>
      <c r="U32" s="23">
        <f ca="1">SQRT(Inputs!$B$38)*J32+SQRT(1-Inputs!$B$38)*_xlfn.NORM.S.INV(RAND())</f>
        <v>1.1287160998844965</v>
      </c>
      <c r="V32" s="23">
        <f ca="1">SQRT(Inputs!$B$38)*K32+SQRT(1-Inputs!$B$38)*_xlfn.NORM.S.INV(RAND())</f>
        <v>-0.3980671384826851</v>
      </c>
      <c r="W32" s="23">
        <f ca="1">SQRT(Inputs!$B$38)*L32+SQRT(1-Inputs!$B$38)*_xlfn.NORM.S.INV(RAND())</f>
        <v>-0.51967008503375089</v>
      </c>
      <c r="X32" s="23">
        <f ca="1">SQRT(Inputs!$B$38)*M32+SQRT(1-Inputs!$B$38)*_xlfn.NORM.S.INV(RAND())</f>
        <v>-0.2402592599129231</v>
      </c>
      <c r="Y32" s="23">
        <f ca="1">SQRT(Inputs!$B$38)*C32+SQRT(1-Inputs!$B$38)*_xlfn.NORM.S.INV(RAND())</f>
        <v>2.4115613094095822</v>
      </c>
      <c r="Z32" s="23">
        <f ca="1">SQRT(Inputs!$B$38)*D32+SQRT(1-Inputs!$B$38)*_xlfn.NORM.S.INV(RAND())</f>
        <v>0.89550003600884276</v>
      </c>
      <c r="AA32" s="23">
        <f ca="1">SQRT(Inputs!$B$38)*E32+SQRT(1-Inputs!$B$38)*_xlfn.NORM.S.INV(RAND())</f>
        <v>0.10976680331638144</v>
      </c>
      <c r="AB32" s="23">
        <f ca="1">SQRT(Inputs!$B$38)*F32+SQRT(1-Inputs!$B$38)*_xlfn.NORM.S.INV(RAND())</f>
        <v>0.73588433678737064</v>
      </c>
      <c r="AC32" s="23">
        <f ca="1">SQRT(Inputs!$B$38)*G32+SQRT(1-Inputs!$B$38)*_xlfn.NORM.S.INV(RAND())</f>
        <v>0.1781364519148611</v>
      </c>
      <c r="AD32" s="23">
        <f ca="1">SQRT(Inputs!$B$38)*H32+SQRT(1-Inputs!$B$38)*_xlfn.NORM.S.INV(RAND())</f>
        <v>-1.4298188263259376E-2</v>
      </c>
      <c r="AE32" s="23">
        <f ca="1">SQRT(Inputs!$B$38)*I32+SQRT(1-Inputs!$B$38)*_xlfn.NORM.S.INV(RAND())</f>
        <v>-0.64142389541013678</v>
      </c>
      <c r="AF32" s="23">
        <f ca="1">SQRT(Inputs!$B$38)*J32+SQRT(1-Inputs!$B$38)*_xlfn.NORM.S.INV(RAND())</f>
        <v>0.53552324454057598</v>
      </c>
      <c r="AG32" s="23">
        <f ca="1">SQRT(Inputs!$B$38)*K32+SQRT(1-Inputs!$B$38)*_xlfn.NORM.S.INV(RAND())</f>
        <v>0.65033305629179905</v>
      </c>
      <c r="AH32" s="23">
        <f ca="1">SQRT(Inputs!$B$38)*L32+SQRT(1-Inputs!$B$38)*_xlfn.NORM.S.INV(RAND())</f>
        <v>2.0684777748647911</v>
      </c>
      <c r="AI32" s="23">
        <f ca="1">SQRT(Inputs!$B$38)*M32+SQRT(1-Inputs!$B$38)*_xlfn.NORM.S.INV(RAND())</f>
        <v>0.12453160302334879</v>
      </c>
      <c r="AJ32" s="23">
        <f ca="1">SQRT(Inputs!$B$38)*C32+SQRT(1-Inputs!$B$38)*_xlfn.NORM.S.INV(RAND())</f>
        <v>2.1960376555333014</v>
      </c>
      <c r="AK32" s="23">
        <f ca="1">SQRT(Inputs!$B$38)*D32+SQRT(1-Inputs!$B$38)*_xlfn.NORM.S.INV(RAND())</f>
        <v>-1.5682812414883009</v>
      </c>
      <c r="AL32" s="23">
        <f ca="1">SQRT(Inputs!$B$38)*E32+SQRT(1-Inputs!$B$38)*_xlfn.NORM.S.INV(RAND())</f>
        <v>-0.39175462186057958</v>
      </c>
      <c r="AM32" s="23">
        <f ca="1">SQRT(Inputs!$B$38)*F32+SQRT(1-Inputs!$B$38)*_xlfn.NORM.S.INV(RAND())</f>
        <v>1.6448579535995591</v>
      </c>
      <c r="AN32" s="23">
        <f ca="1">SQRT(Inputs!$B$38)*G32+SQRT(1-Inputs!$B$38)*_xlfn.NORM.S.INV(RAND())</f>
        <v>-5.5193642280629673E-2</v>
      </c>
      <c r="AO32" s="23">
        <f ca="1">SQRT(Inputs!$B$38)*H32+SQRT(1-Inputs!$B$38)*_xlfn.NORM.S.INV(RAND())</f>
        <v>-0.24529649009494608</v>
      </c>
      <c r="AP32" s="23">
        <f ca="1">SQRT(Inputs!$B$38)*I32+SQRT(1-Inputs!$B$38)*_xlfn.NORM.S.INV(RAND())</f>
        <v>0.37432169537107379</v>
      </c>
      <c r="AQ32" s="23">
        <f ca="1">SQRT(Inputs!$B$38)*J32+SQRT(1-Inputs!$B$38)*_xlfn.NORM.S.INV(RAND())</f>
        <v>0.80982604021043403</v>
      </c>
      <c r="AR32" s="23">
        <f ca="1">SQRT(Inputs!$B$38)*K32+SQRT(1-Inputs!$B$38)*_xlfn.NORM.S.INV(RAND())</f>
        <v>0.37197911137357176</v>
      </c>
      <c r="AS32" s="23">
        <f ca="1">SQRT(Inputs!$B$38)*L32+SQRT(1-Inputs!$B$38)*_xlfn.NORM.S.INV(RAND())</f>
        <v>2.6233731722741727</v>
      </c>
      <c r="AT32" s="23">
        <f ca="1">SQRT(Inputs!$B$38)*M32+SQRT(1-Inputs!$B$38)*_xlfn.NORM.S.INV(RAND())</f>
        <v>-0.37746084031349431</v>
      </c>
      <c r="AU32" s="15">
        <f ca="1">Inputs!$B$6*EXP($B$8-0.5*C$5^2+C$5*N32)</f>
        <v>6504.8283193303523</v>
      </c>
      <c r="AV32" s="15">
        <f t="shared" ca="1" si="1"/>
        <v>7874.1973874152445</v>
      </c>
      <c r="AW32" s="15">
        <f t="shared" ca="1" si="2"/>
        <v>8727.220217013326</v>
      </c>
      <c r="AX32" s="15">
        <f t="shared" ca="1" si="3"/>
        <v>10964.182964888309</v>
      </c>
      <c r="AY32" s="15">
        <f t="shared" ca="1" si="4"/>
        <v>14621.132451974974</v>
      </c>
      <c r="AZ32" s="15">
        <f t="shared" ca="1" si="5"/>
        <v>19664.762370252127</v>
      </c>
      <c r="BA32" s="15">
        <f t="shared" ca="1" si="6"/>
        <v>24499.299459675662</v>
      </c>
      <c r="BB32" s="15">
        <f t="shared" ca="1" si="7"/>
        <v>33585.79805187793</v>
      </c>
      <c r="BC32" s="15">
        <f t="shared" ca="1" si="8"/>
        <v>39583.446029926803</v>
      </c>
      <c r="BD32" s="15">
        <f t="shared" ca="1" si="9"/>
        <v>46192.721911833018</v>
      </c>
      <c r="BE32" s="15">
        <f t="shared" ca="1" si="10"/>
        <v>55378.06834509621</v>
      </c>
      <c r="BF32" s="15">
        <f ca="1">Inputs!$B$13*EXP($B$9-0.5*C$6^2+C$6*Y32)</f>
        <v>22309.22816573186</v>
      </c>
      <c r="BG32" s="15">
        <f t="shared" ca="1" si="11"/>
        <v>31957.173337569002</v>
      </c>
      <c r="BH32" s="15">
        <f t="shared" ca="1" si="12"/>
        <v>39763.151558497884</v>
      </c>
      <c r="BI32" s="15">
        <f t="shared" ca="1" si="13"/>
        <v>54513.841598670617</v>
      </c>
      <c r="BJ32" s="15">
        <f t="shared" ca="1" si="14"/>
        <v>68568.683509886367</v>
      </c>
      <c r="BK32" s="15">
        <f t="shared" ca="1" si="15"/>
        <v>83991.406597759007</v>
      </c>
      <c r="BL32" s="15">
        <f t="shared" ca="1" si="16"/>
        <v>94943.976362073707</v>
      </c>
      <c r="BM32" s="15">
        <f t="shared" ca="1" si="17"/>
        <v>124734.83681155488</v>
      </c>
      <c r="BN32" s="15">
        <f t="shared" ca="1" si="18"/>
        <v>165842.03821018993</v>
      </c>
      <c r="BO32" s="15">
        <f t="shared" ca="1" si="19"/>
        <v>259514.57702809043</v>
      </c>
      <c r="BP32" s="15">
        <f t="shared" ca="1" si="20"/>
        <v>323952.36753904616</v>
      </c>
      <c r="BQ32" s="15">
        <f ca="1">Inputs!$B$20*EXP($B$10-0.5*C$7^2+C$7*AJ32)</f>
        <v>9347.1356231483496</v>
      </c>
      <c r="BR32" s="15">
        <f t="shared" ca="1" si="21"/>
        <v>7707.5216498743193</v>
      </c>
      <c r="BS32" s="15">
        <f t="shared" ca="1" si="22"/>
        <v>9431.4600746121014</v>
      </c>
      <c r="BT32" s="15">
        <f t="shared" ca="1" si="23"/>
        <v>20020.387689022864</v>
      </c>
      <c r="BU32" s="15">
        <f t="shared" ca="1" si="24"/>
        <v>27377.767655988609</v>
      </c>
      <c r="BV32" s="15">
        <f t="shared" ca="1" si="25"/>
        <v>36042.423375203056</v>
      </c>
      <c r="BW32" s="15">
        <f t="shared" ca="1" si="26"/>
        <v>54441.891629734477</v>
      </c>
      <c r="BX32" s="15">
        <f t="shared" ca="1" si="27"/>
        <v>89568.008369779505</v>
      </c>
      <c r="BY32" s="15">
        <f t="shared" ca="1" si="28"/>
        <v>134757.17870575748</v>
      </c>
      <c r="BZ32" s="15">
        <f t="shared" ca="1" si="29"/>
        <v>306265.3275780814</v>
      </c>
      <c r="CA32" s="15">
        <f t="shared" ca="1" si="30"/>
        <v>402299.96242419299</v>
      </c>
      <c r="CB32" s="15">
        <f ca="1">(AU32*DCF!C$10-DCF!C$5*MAX(AU32*DCF!C$10,0)-MAX(AU32-Inputs!$B$6,0)/Inputs!$B$10)*DCF!C$6</f>
        <v>1032.0753697875427</v>
      </c>
      <c r="CC32" s="15">
        <f ca="1">(AV32*DCF!D$10-DCF!D$5*MAX(AV32*DCF!D$10,0)-MAX(AV32-AU32,0)/Inputs!$B$10)*DCF!D$6</f>
        <v>1585.3974589282152</v>
      </c>
      <c r="CD32" s="15">
        <f ca="1">(AW32*DCF!E$10-DCF!E$5*MAX(AW32*DCF!E$10,0)-MAX(AW32-AV32,0)/Inputs!$B$10)*DCF!E$6</f>
        <v>1822.8401561232126</v>
      </c>
      <c r="CE32" s="15">
        <f ca="1">(AX32*DCF!F$10-DCF!F$5*MAX(AX32*DCF!F$10,0)-MAX(AX32-AW32,0)/Inputs!$B$10)*DCF!F$6</f>
        <v>1928.0071807787958</v>
      </c>
      <c r="CF32" s="15">
        <f ca="1">(AY32*DCF!G$10-DCF!G$5*MAX(AY32*DCF!G$10,0)-MAX(AY32-AX32,0)/Inputs!$B$10)*DCF!G$6</f>
        <v>2309.6070265030439</v>
      </c>
      <c r="CG32" s="15">
        <f ca="1">(AZ32*DCF!H$10-DCF!H$5*MAX(AZ32*DCF!H$10,0)-MAX(AZ32-AY32,0)/Inputs!$B$10)*DCF!H$6</f>
        <v>2922.3408083511354</v>
      </c>
      <c r="CH32" s="15">
        <f ca="1">(BA32*DCF!I$10-DCF!I$5*MAX(BA32*DCF!I$10,0)-MAX(BA32-AZ32,0)/Inputs!$B$10)*DCF!I$6</f>
        <v>3682.094804580574</v>
      </c>
      <c r="CI32" s="15">
        <f ca="1">(BB32*DCF!J$10-DCF!J$5*MAX(BB32*DCF!J$10,0)-MAX(BB32-BA32,0)/Inputs!$B$10)*DCF!J$6</f>
        <v>4386.4917474770264</v>
      </c>
      <c r="CJ32" s="15">
        <f ca="1">(BC32*DCF!K$10-DCF!K$5*MAX(BC32*DCF!K$10,0)-MAX(BC32-BB32,0)/Inputs!$B$10)*DCF!K$6</f>
        <v>5532.7196810692876</v>
      </c>
      <c r="CK32" s="15">
        <f ca="1">(BD32*DCF!L$10-DCF!L$5*MAX(BD32*DCF!L$10,0)-MAX(BD32-BC32,0)/Inputs!$B$10)*DCF!L$6</f>
        <v>6112.0544785594529</v>
      </c>
      <c r="CL32" s="15">
        <f ca="1">(BE32*DCF!M$10-DCF!M$5*MAX(BE32*DCF!M$10,0)-MAX(BE32-BD32,0)/Inputs!$B$10)*DCF!M$6</f>
        <v>6717.2739299793566</v>
      </c>
      <c r="CM32" s="15">
        <f ca="1">(BF32*DCF!C$28-DCF!C$5*MAX(BF32*DCF!C$28,0)-MAX(BF32-Inputs!$B$13,0)/Inputs!$B$17)*DCF!C$6</f>
        <v>4286.1755876681409</v>
      </c>
      <c r="CN32" s="15">
        <f ca="1">(BG32*DCF!D$28-DCF!D$5*MAX(BG32*DCF!D$28,0)-MAX(BG32-BF32,0)/Inputs!$B$17)*DCF!D$6</f>
        <v>7353.7755422966857</v>
      </c>
      <c r="CO32" s="15">
        <f ca="1">(BH32*DCF!E$28-DCF!E$5*MAX(BH32*DCF!E$28,0)-MAX(BH32-BG32,0)/Inputs!$B$17)*DCF!E$6</f>
        <v>9723.1817019215505</v>
      </c>
      <c r="CP32" s="15">
        <f ca="1">(BI32*DCF!F$28-DCF!F$5*MAX(BI32*DCF!F$28,0)-MAX(BI32-BH32,0)/Inputs!$B$17)*DCF!F$6</f>
        <v>12113.475778179267</v>
      </c>
      <c r="CQ32" s="15">
        <f ca="1">(BJ32*DCF!G$28-DCF!G$5*MAX(BJ32*DCF!G$28,0)-MAX(BJ32-BI32,0)/Inputs!$B$17)*DCF!G$6</f>
        <v>15426.779601160968</v>
      </c>
      <c r="CR32" s="15">
        <f ca="1">(BK32*DCF!H$28-DCF!H$5*MAX(BK32*DCF!H$28,0)-MAX(BK32-BJ32,0)/Inputs!$B$17)*DCF!H$6</f>
        <v>18375.743154502645</v>
      </c>
      <c r="CS32" s="15">
        <f ca="1">(BL32*DCF!I$28-DCF!I$5*MAX(BL32*DCF!I$28,0)-MAX(BL32-BK32,0)/Inputs!$B$17)*DCF!I$6</f>
        <v>20754.334859092571</v>
      </c>
      <c r="CT32" s="15">
        <f ca="1">(BM32*DCF!J$28-DCF!J$5*MAX(BM32*DCF!J$28,0)-MAX(BM32-BL32,0)/Inputs!$B$17)*DCF!J$6</f>
        <v>23876.198910034458</v>
      </c>
      <c r="CU32" s="15">
        <f ca="1">(BN32*DCF!K$28-DCF!K$5*MAX(BN32*DCF!K$28,0)-MAX(BN32-BM32,0)/Inputs!$B$17)*DCF!K$6</f>
        <v>29987.973170481808</v>
      </c>
      <c r="CV32" s="15">
        <f ca="1">(BO32*DCF!L$28-DCF!L$5*MAX(BO32*DCF!L$28,0)-MAX(BO32-BN32,0)/Inputs!$B$17)*DCF!L$6</f>
        <v>41179.401330415756</v>
      </c>
      <c r="CW32" s="15">
        <f ca="1">(BP32*DCF!M$28-DCF!M$5*MAX(BP32*DCF!M$28,0)-MAX(BP32-BO32,0)/Inputs!$B$17)*DCF!M$6</f>
        <v>54216.265668211272</v>
      </c>
      <c r="CX32" s="15">
        <f ca="1">(BQ32*DCF!C$46-DCF!C$5*MAX(BQ32*DCF!C$46,0)-MAX(BQ32-Inputs!$B$20,0)/Inputs!$B$24)*DCF!C$6</f>
        <v>-4997.5535495254144</v>
      </c>
      <c r="CY32" s="15">
        <f ca="1">(BR32*DCF!D$46-DCF!D$5*MAX(BR32*DCF!D$46,0)-MAX(BR32-BQ32,0)/Inputs!$B$24)*DCF!D$6</f>
        <v>-1315.4942039051796</v>
      </c>
      <c r="CZ32" s="15">
        <f ca="1">(BS32*DCF!E$46-DCF!E$5*MAX(BS32*DCF!E$46,0)-MAX(BS32-BR32,0)/Inputs!$B$24)*DCF!E$6</f>
        <v>-1794.8156429843598</v>
      </c>
      <c r="DA32" s="15">
        <f ca="1">(BT32*DCF!F$46-DCF!F$5*MAX(BT32*DCF!F$46,0)-MAX(BT32-BS32,0)/Inputs!$B$24)*DCF!F$6</f>
        <v>-5313.7744960052796</v>
      </c>
      <c r="DB32" s="15">
        <f ca="1">(BU32*DCF!G$46-DCF!G$5*MAX(BU32*DCF!G$46,0)-MAX(BU32-BT32,0)/Inputs!$B$24)*DCF!G$6</f>
        <v>-3395.8112688918336</v>
      </c>
      <c r="DC32" s="15">
        <f ca="1">(BV32*DCF!H$46-DCF!H$5*MAX(BV32*DCF!H$46,0)-MAX(BV32-BU32,0)/Inputs!$B$24)*DCF!H$6</f>
        <v>-2692.4886755194839</v>
      </c>
      <c r="DD32" s="15">
        <f ca="1">(BW32*DCF!I$46-DCF!I$5*MAX(BW32*DCF!I$46,0)-MAX(BW32-BV32,0)/Inputs!$B$24)*DCF!I$6</f>
        <v>-4024.4189550843967</v>
      </c>
      <c r="DE32" s="15">
        <f ca="1">(BX32*DCF!J$46-DCF!J$5*MAX(BX32*DCF!J$46,0)-MAX(BX32-BW32,0)/Inputs!$B$24)*DCF!J$6</f>
        <v>-5557.7420868228455</v>
      </c>
      <c r="DF32" s="15">
        <f ca="1">(BY32*DCF!K$46-DCF!K$5*MAX(BY32*DCF!K$46,0)-MAX(BY32-BX32,0)/Inputs!$B$24)*DCF!K$6</f>
        <v>-3372.3636347734532</v>
      </c>
      <c r="DG32" s="15">
        <f ca="1">(BZ32*DCF!L$46-DCF!L$5*MAX(BZ32*DCF!L$46,0)-MAX(BZ32-BY32,0)/Inputs!$B$24)*DCF!L$6</f>
        <v>-17642.158204794632</v>
      </c>
      <c r="DH32" s="15">
        <f ca="1">(CA32*DCF!M$46-DCF!M$5*MAX(CA32*DCF!M$46,0)-MAX(CA32-BZ32,0)/Inputs!$B$24)*DCF!M$6</f>
        <v>11462.10211994211</v>
      </c>
      <c r="DI32" s="15">
        <f ca="1">SUM(CB32:CL32)+BE32*DCF!M$10*(1+Inputs!$B$30)*(1-Inputs!$B$33)*(1-Inputs!$B$30/Inputs!$B$31)/(Inputs!$B$29-Inputs!$B$30)*DCF!M$6</f>
        <v>192148.79914568309</v>
      </c>
      <c r="DJ32" s="15">
        <f ca="1">SUM(CM32:CW32)+BP32*DCF!M$28*(1+Inputs!$B$30)*(1-Inputs!$B$33)*(1-Inputs!$B$30/Inputs!$B$31)/(Inputs!$B$29-Inputs!$B$30)*DCF!M$6</f>
        <v>1439378.2688876232</v>
      </c>
      <c r="DK32" s="15">
        <f ca="1">SUM(CX32:DH32)+CA32*DCF!M$46*(1+Inputs!$B$30)*(1-Inputs!$B$33)*(1-Inputs!$B$30/Inputs!$B$31)/(Inputs!$B$29-Inputs!$B$30)*DCF!M$6</f>
        <v>583358.87878652068</v>
      </c>
      <c r="DM32" s="15">
        <f ca="1">DI32+DJ32+DK32+Inputs!$B$34+Inputs!$B$36-Inputs!$B$35</f>
        <v>2291736.946819827</v>
      </c>
    </row>
    <row r="33" spans="1:117" x14ac:dyDescent="0.75">
      <c r="A33" s="11">
        <v>20</v>
      </c>
      <c r="C33" s="23">
        <f t="shared" ca="1" si="31"/>
        <v>-0.92398336521774183</v>
      </c>
      <c r="D33" s="23">
        <f t="shared" ca="1" si="31"/>
        <v>1.2313862998191087</v>
      </c>
      <c r="E33" s="23">
        <f t="shared" ca="1" si="31"/>
        <v>0.34514397385289003</v>
      </c>
      <c r="F33" s="23">
        <f t="shared" ca="1" si="31"/>
        <v>0.15431835770572072</v>
      </c>
      <c r="G33" s="23">
        <f t="shared" ca="1" si="31"/>
        <v>1.3553129624101106</v>
      </c>
      <c r="H33" s="23">
        <f t="shared" ca="1" si="31"/>
        <v>0.87747571646395728</v>
      </c>
      <c r="I33" s="23">
        <f t="shared" ca="1" si="31"/>
        <v>-0.31694739618377338</v>
      </c>
      <c r="J33" s="23">
        <f t="shared" ca="1" si="31"/>
        <v>-1.274646555026377</v>
      </c>
      <c r="K33" s="23">
        <f t="shared" ca="1" si="31"/>
        <v>-9.8611973859618493E-2</v>
      </c>
      <c r="L33" s="23">
        <f t="shared" ca="1" si="31"/>
        <v>-1.4887623227612572</v>
      </c>
      <c r="M33" s="23">
        <f t="shared" ca="1" si="31"/>
        <v>0.32456501708035673</v>
      </c>
      <c r="N33" s="23">
        <f ca="1">SQRT(Inputs!$B$38)*C33+SQRT(1-Inputs!$B$38)*_xlfn.NORM.S.INV(RAND())</f>
        <v>1.1231725285992367</v>
      </c>
      <c r="O33" s="23">
        <f ca="1">SQRT(Inputs!$B$38)*D33+SQRT(1-Inputs!$B$38)*_xlfn.NORM.S.INV(RAND())</f>
        <v>-0.93626935022712265</v>
      </c>
      <c r="P33" s="23">
        <f ca="1">SQRT(Inputs!$B$38)*E33+SQRT(1-Inputs!$B$38)*_xlfn.NORM.S.INV(RAND())</f>
        <v>1.4022827999651519</v>
      </c>
      <c r="Q33" s="23">
        <f ca="1">SQRT(Inputs!$B$38)*F33+SQRT(1-Inputs!$B$38)*_xlfn.NORM.S.INV(RAND())</f>
        <v>0.45178055375308257</v>
      </c>
      <c r="R33" s="23">
        <f ca="1">SQRT(Inputs!$B$38)*G33+SQRT(1-Inputs!$B$38)*_xlfn.NORM.S.INV(RAND())</f>
        <v>1.4359186156630108</v>
      </c>
      <c r="S33" s="23">
        <f ca="1">SQRT(Inputs!$B$38)*H33+SQRT(1-Inputs!$B$38)*_xlfn.NORM.S.INV(RAND())</f>
        <v>-4.7135881827705117E-2</v>
      </c>
      <c r="T33" s="23">
        <f ca="1">SQRT(Inputs!$B$38)*I33+SQRT(1-Inputs!$B$38)*_xlfn.NORM.S.INV(RAND())</f>
        <v>-0.28065064767500381</v>
      </c>
      <c r="U33" s="23">
        <f ca="1">SQRT(Inputs!$B$38)*J33+SQRT(1-Inputs!$B$38)*_xlfn.NORM.S.INV(RAND())</f>
        <v>0.25440587783820701</v>
      </c>
      <c r="V33" s="23">
        <f ca="1">SQRT(Inputs!$B$38)*K33+SQRT(1-Inputs!$B$38)*_xlfn.NORM.S.INV(RAND())</f>
        <v>1.0347872773920368</v>
      </c>
      <c r="W33" s="23">
        <f ca="1">SQRT(Inputs!$B$38)*L33+SQRT(1-Inputs!$B$38)*_xlfn.NORM.S.INV(RAND())</f>
        <v>-1.7236256253026749</v>
      </c>
      <c r="X33" s="23">
        <f ca="1">SQRT(Inputs!$B$38)*M33+SQRT(1-Inputs!$B$38)*_xlfn.NORM.S.INV(RAND())</f>
        <v>0.33619802822240863</v>
      </c>
      <c r="Y33" s="23">
        <f ca="1">SQRT(Inputs!$B$38)*C33+SQRT(1-Inputs!$B$38)*_xlfn.NORM.S.INV(RAND())</f>
        <v>-1.6631905322454812</v>
      </c>
      <c r="Z33" s="23">
        <f ca="1">SQRT(Inputs!$B$38)*D33+SQRT(1-Inputs!$B$38)*_xlfn.NORM.S.INV(RAND())</f>
        <v>0.73794433352127942</v>
      </c>
      <c r="AA33" s="23">
        <f ca="1">SQRT(Inputs!$B$38)*E33+SQRT(1-Inputs!$B$38)*_xlfn.NORM.S.INV(RAND())</f>
        <v>-1.6232855275898448</v>
      </c>
      <c r="AB33" s="23">
        <f ca="1">SQRT(Inputs!$B$38)*F33+SQRT(1-Inputs!$B$38)*_xlfn.NORM.S.INV(RAND())</f>
        <v>-1.8883007932299554</v>
      </c>
      <c r="AC33" s="23">
        <f ca="1">SQRT(Inputs!$B$38)*G33+SQRT(1-Inputs!$B$38)*_xlfn.NORM.S.INV(RAND())</f>
        <v>-0.54240160458689379</v>
      </c>
      <c r="AD33" s="23">
        <f ca="1">SQRT(Inputs!$B$38)*H33+SQRT(1-Inputs!$B$38)*_xlfn.NORM.S.INV(RAND())</f>
        <v>-1.3189516783219282</v>
      </c>
      <c r="AE33" s="23">
        <f ca="1">SQRT(Inputs!$B$38)*I33+SQRT(1-Inputs!$B$38)*_xlfn.NORM.S.INV(RAND())</f>
        <v>-0.46341561945904985</v>
      </c>
      <c r="AF33" s="23">
        <f ca="1">SQRT(Inputs!$B$38)*J33+SQRT(1-Inputs!$B$38)*_xlfn.NORM.S.INV(RAND())</f>
        <v>-0.93550055493894835</v>
      </c>
      <c r="AG33" s="23">
        <f ca="1">SQRT(Inputs!$B$38)*K33+SQRT(1-Inputs!$B$38)*_xlfn.NORM.S.INV(RAND())</f>
        <v>1.0468188095216879E-2</v>
      </c>
      <c r="AH33" s="23">
        <f ca="1">SQRT(Inputs!$B$38)*L33+SQRT(1-Inputs!$B$38)*_xlfn.NORM.S.INV(RAND())</f>
        <v>-0.53625216880018711</v>
      </c>
      <c r="AI33" s="23">
        <f ca="1">SQRT(Inputs!$B$38)*M33+SQRT(1-Inputs!$B$38)*_xlfn.NORM.S.INV(RAND())</f>
        <v>0.15864597364224647</v>
      </c>
      <c r="AJ33" s="23">
        <f ca="1">SQRT(Inputs!$B$38)*C33+SQRT(1-Inputs!$B$38)*_xlfn.NORM.S.INV(RAND())</f>
        <v>0.43066316016746353</v>
      </c>
      <c r="AK33" s="23">
        <f ca="1">SQRT(Inputs!$B$38)*D33+SQRT(1-Inputs!$B$38)*_xlfn.NORM.S.INV(RAND())</f>
        <v>1.1138187529534926</v>
      </c>
      <c r="AL33" s="23">
        <f ca="1">SQRT(Inputs!$B$38)*E33+SQRT(1-Inputs!$B$38)*_xlfn.NORM.S.INV(RAND())</f>
        <v>0.40814075291552854</v>
      </c>
      <c r="AM33" s="23">
        <f ca="1">SQRT(Inputs!$B$38)*F33+SQRT(1-Inputs!$B$38)*_xlfn.NORM.S.INV(RAND())</f>
        <v>-0.49555874804120248</v>
      </c>
      <c r="AN33" s="23">
        <f ca="1">SQRT(Inputs!$B$38)*G33+SQRT(1-Inputs!$B$38)*_xlfn.NORM.S.INV(RAND())</f>
        <v>0.2565975522676161</v>
      </c>
      <c r="AO33" s="23">
        <f ca="1">SQRT(Inputs!$B$38)*H33+SQRT(1-Inputs!$B$38)*_xlfn.NORM.S.INV(RAND())</f>
        <v>0.61346112274413567</v>
      </c>
      <c r="AP33" s="23">
        <f ca="1">SQRT(Inputs!$B$38)*I33+SQRT(1-Inputs!$B$38)*_xlfn.NORM.S.INV(RAND())</f>
        <v>1.6008855176685468</v>
      </c>
      <c r="AQ33" s="23">
        <f ca="1">SQRT(Inputs!$B$38)*J33+SQRT(1-Inputs!$B$38)*_xlfn.NORM.S.INV(RAND())</f>
        <v>-1.5556996157202967</v>
      </c>
      <c r="AR33" s="23">
        <f ca="1">SQRT(Inputs!$B$38)*K33+SQRT(1-Inputs!$B$38)*_xlfn.NORM.S.INV(RAND())</f>
        <v>-7.3508740078968182E-2</v>
      </c>
      <c r="AS33" s="23">
        <f ca="1">SQRT(Inputs!$B$38)*L33+SQRT(1-Inputs!$B$38)*_xlfn.NORM.S.INV(RAND())</f>
        <v>-0.67191925612323544</v>
      </c>
      <c r="AT33" s="23">
        <f ca="1">SQRT(Inputs!$B$38)*M33+SQRT(1-Inputs!$B$38)*_xlfn.NORM.S.INV(RAND())</f>
        <v>-0.58230171400404407</v>
      </c>
      <c r="AU33" s="15">
        <f ca="1">Inputs!$B$6*EXP($B$8-0.5*C$5^2+C$5*N33)</f>
        <v>5951.6502170757267</v>
      </c>
      <c r="AV33" s="15">
        <f t="shared" ca="1" si="1"/>
        <v>6312.8664914977162</v>
      </c>
      <c r="AW33" s="15">
        <f t="shared" ca="1" si="2"/>
        <v>9300.1172691057618</v>
      </c>
      <c r="AX33" s="15">
        <f t="shared" ca="1" si="3"/>
        <v>12013.814975231757</v>
      </c>
      <c r="AY33" s="15">
        <f t="shared" ca="1" si="4"/>
        <v>17362.758453646147</v>
      </c>
      <c r="AZ33" s="15">
        <f t="shared" ca="1" si="5"/>
        <v>21125.185648265553</v>
      </c>
      <c r="BA33" s="15">
        <f t="shared" ca="1" si="6"/>
        <v>25103.528419756683</v>
      </c>
      <c r="BB33" s="15">
        <f t="shared" ca="1" si="7"/>
        <v>31527.820640098002</v>
      </c>
      <c r="BC33" s="15">
        <f t="shared" ca="1" si="8"/>
        <v>42669.796548082704</v>
      </c>
      <c r="BD33" s="15">
        <f t="shared" ca="1" si="9"/>
        <v>44491.242387255254</v>
      </c>
      <c r="BE33" s="15">
        <f t="shared" ca="1" si="10"/>
        <v>56213.540790490595</v>
      </c>
      <c r="BF33" s="15">
        <f ca="1">Inputs!$B$13*EXP($B$9-0.5*C$6^2+C$6*Y33)</f>
        <v>9946.1970344866095</v>
      </c>
      <c r="BG33" s="15">
        <f t="shared" ca="1" si="11"/>
        <v>13848.23007511198</v>
      </c>
      <c r="BH33" s="15">
        <f t="shared" ca="1" si="12"/>
        <v>12926.272326177761</v>
      </c>
      <c r="BI33" s="15">
        <f t="shared" ca="1" si="13"/>
        <v>11832.649955305837</v>
      </c>
      <c r="BJ33" s="15">
        <f t="shared" ca="1" si="14"/>
        <v>13415.10876980976</v>
      </c>
      <c r="BK33" s="15">
        <f t="shared" ca="1" si="15"/>
        <v>13758.273092717611</v>
      </c>
      <c r="BL33" s="15">
        <f t="shared" ca="1" si="16"/>
        <v>15915.304767132848</v>
      </c>
      <c r="BM33" s="15">
        <f t="shared" ca="1" si="17"/>
        <v>17416.928992240897</v>
      </c>
      <c r="BN33" s="15">
        <f t="shared" ca="1" si="18"/>
        <v>21447.529898020573</v>
      </c>
      <c r="BO33" s="15">
        <f t="shared" ca="1" si="19"/>
        <v>24794.26014506424</v>
      </c>
      <c r="BP33" s="15">
        <f t="shared" ca="1" si="20"/>
        <v>31070.562637658506</v>
      </c>
      <c r="BQ33" s="15">
        <f ca="1">Inputs!$B$20*EXP($B$10-0.5*C$7^2+C$7*AJ33)</f>
        <v>4997.4219730879649</v>
      </c>
      <c r="BR33" s="15">
        <f t="shared" ca="1" si="21"/>
        <v>9658.4218469228326</v>
      </c>
      <c r="BS33" s="15">
        <f t="shared" ca="1" si="22"/>
        <v>14871.055970480818</v>
      </c>
      <c r="BT33" s="15">
        <f t="shared" ca="1" si="23"/>
        <v>18004.409183560318</v>
      </c>
      <c r="BU33" s="15">
        <f t="shared" ca="1" si="24"/>
        <v>26550.296099692121</v>
      </c>
      <c r="BV33" s="15">
        <f t="shared" ca="1" si="25"/>
        <v>42414.196733605393</v>
      </c>
      <c r="BW33" s="15">
        <f t="shared" ca="1" si="26"/>
        <v>83056.54902136352</v>
      </c>
      <c r="BX33" s="15">
        <f t="shared" ca="1" si="27"/>
        <v>85043.192559200892</v>
      </c>
      <c r="BY33" s="15">
        <f t="shared" ca="1" si="28"/>
        <v>117495.81449953899</v>
      </c>
      <c r="BZ33" s="15">
        <f t="shared" ca="1" si="29"/>
        <v>145706.42957529784</v>
      </c>
      <c r="CA33" s="15">
        <f t="shared" ca="1" si="30"/>
        <v>184553.54382424784</v>
      </c>
      <c r="CB33" s="15">
        <f ca="1">(AU33*DCF!C$10-DCF!C$5*MAX(AU33*DCF!C$10,0)-MAX(AU33-Inputs!$B$6,0)/Inputs!$B$10)*DCF!C$6</f>
        <v>1036.0196282555385</v>
      </c>
      <c r="CC33" s="15">
        <f ca="1">(AV33*DCF!D$10-DCF!D$5*MAX(AV33*DCF!D$10,0)-MAX(AV33-AU33,0)/Inputs!$B$10)*DCF!D$6</f>
        <v>1450.6453042196329</v>
      </c>
      <c r="CD33" s="15">
        <f ca="1">(AW33*DCF!E$10-DCF!E$5*MAX(AW33*DCF!E$10,0)-MAX(AW33-AV33,0)/Inputs!$B$10)*DCF!E$6</f>
        <v>1474.3964498467287</v>
      </c>
      <c r="CE33" s="15">
        <f ca="1">(AX33*DCF!F$10-DCF!F$5*MAX(AX33*DCF!F$10,0)-MAX(AX33-AW33,0)/Inputs!$B$10)*DCF!F$6</f>
        <v>2057.9434506896305</v>
      </c>
      <c r="CF33" s="15">
        <f ca="1">(AY33*DCF!G$10-DCF!G$5*MAX(AY33*DCF!G$10,0)-MAX(AY33-AX33,0)/Inputs!$B$10)*DCF!G$6</f>
        <v>2549.2607473615822</v>
      </c>
      <c r="CG33" s="15">
        <f ca="1">(AZ33*DCF!H$10-DCF!H$5*MAX(AZ33*DCF!H$10,0)-MAX(AZ33-AY33,0)/Inputs!$B$10)*DCF!H$6</f>
        <v>3433.3835474940083</v>
      </c>
      <c r="CH33" s="15">
        <f ca="1">(BA33*DCF!I$10-DCF!I$5*MAX(BA33*DCF!I$10,0)-MAX(BA33-AZ33,0)/Inputs!$B$10)*DCF!I$6</f>
        <v>3932.9112597248654</v>
      </c>
      <c r="CI33" s="15">
        <f ca="1">(BB33*DCF!J$10-DCF!J$5*MAX(BB33*DCF!J$10,0)-MAX(BB33-BA33,0)/Inputs!$B$10)*DCF!J$6</f>
        <v>4436.7515544563776</v>
      </c>
      <c r="CJ33" s="15">
        <f ca="1">(BC33*DCF!K$10-DCF!K$5*MAX(BC33*DCF!K$10,0)-MAX(BC33-BB33,0)/Inputs!$B$10)*DCF!K$6</f>
        <v>5309.4449482846494</v>
      </c>
      <c r="CK33" s="15">
        <f ca="1">(BD33*DCF!L$10-DCF!L$5*MAX(BD33*DCF!L$10,0)-MAX(BD33-BC33,0)/Inputs!$B$10)*DCF!L$6</f>
        <v>6474.5829572280245</v>
      </c>
      <c r="CL33" s="15">
        <f ca="1">(BE33*DCF!M$10-DCF!M$5*MAX(BE33*DCF!M$10,0)-MAX(BE33-BD33,0)/Inputs!$B$10)*DCF!M$6</f>
        <v>6532.1038781546495</v>
      </c>
      <c r="CM33" s="15">
        <f ca="1">(BF33*DCF!C$28-DCF!C$5*MAX(BF33*DCF!C$28,0)-MAX(BF33-Inputs!$B$13,0)/Inputs!$B$17)*DCF!C$6</f>
        <v>3035.5141064921049</v>
      </c>
      <c r="CN33" s="15">
        <f ca="1">(BG33*DCF!D$28-DCF!D$5*MAX(BG33*DCF!D$28,0)-MAX(BG33-BF33,0)/Inputs!$B$17)*DCF!D$6</f>
        <v>3246.1405957630586</v>
      </c>
      <c r="CO33" s="15">
        <f ca="1">(BH33*DCF!E$28-DCF!E$5*MAX(BH33*DCF!E$28,0)-MAX(BH33-BG33,0)/Inputs!$B$17)*DCF!E$6</f>
        <v>3660.9504937106367</v>
      </c>
      <c r="CP33" s="15">
        <f ca="1">(BI33*DCF!F$28-DCF!F$5*MAX(BI33*DCF!F$28,0)-MAX(BI33-BH33,0)/Inputs!$B$17)*DCF!F$6</f>
        <v>3212.2527806603034</v>
      </c>
      <c r="CQ33" s="15">
        <f ca="1">(BJ33*DCF!G$28-DCF!G$5*MAX(BJ33*DCF!G$28,0)-MAX(BJ33-BI33,0)/Inputs!$B$17)*DCF!G$6</f>
        <v>3214.4978106488124</v>
      </c>
      <c r="CR33" s="15">
        <f ca="1">(BK33*DCF!H$28-DCF!H$5*MAX(BK33*DCF!H$28,0)-MAX(BK33-BJ33,0)/Inputs!$B$17)*DCF!H$6</f>
        <v>3349.2546217459467</v>
      </c>
      <c r="CS33" s="15">
        <f ca="1">(BL33*DCF!I$28-DCF!I$5*MAX(BL33*DCF!I$28,0)-MAX(BL33-BK33,0)/Inputs!$B$17)*DCF!I$6</f>
        <v>3432.932078440811</v>
      </c>
      <c r="CT33" s="15">
        <f ca="1">(BM33*DCF!J$28-DCF!J$5*MAX(BM33*DCF!J$28,0)-MAX(BM33-BL33,0)/Inputs!$B$17)*DCF!J$6</f>
        <v>3686.3179506736196</v>
      </c>
      <c r="CU33" s="15">
        <f ca="1">(BN33*DCF!K$28-DCF!K$5*MAX(BN33*DCF!K$28,0)-MAX(BN33-BM33,0)/Inputs!$B$17)*DCF!K$6</f>
        <v>4035.6637801002285</v>
      </c>
      <c r="CV33" s="15">
        <f ca="1">(BO33*DCF!L$28-DCF!L$5*MAX(BO33*DCF!L$28,0)-MAX(BO33-BN33,0)/Inputs!$B$17)*DCF!L$6</f>
        <v>4568.2872192482855</v>
      </c>
      <c r="CW33" s="15">
        <f ca="1">(BP33*DCF!M$28-DCF!M$5*MAX(BP33*DCF!M$28,0)-MAX(BP33-BO33,0)/Inputs!$B$17)*DCF!M$6</f>
        <v>5189.8943715588684</v>
      </c>
      <c r="CX33" s="15">
        <f ca="1">(BQ33*DCF!C$46-DCF!C$5*MAX(BQ33*DCF!C$46,0)-MAX(BQ33-Inputs!$B$20,0)/Inputs!$B$24)*DCF!C$6</f>
        <v>-1983.8951314697215</v>
      </c>
      <c r="CY33" s="15">
        <f ca="1">(BR33*DCF!D$46-DCF!D$5*MAX(BR33*DCF!D$46,0)-MAX(BR33-BQ33,0)/Inputs!$B$24)*DCF!D$6</f>
        <v>-3637.2773283143019</v>
      </c>
      <c r="CZ33" s="15">
        <f ca="1">(BS33*DCF!E$46-DCF!E$5*MAX(BS33*DCF!E$46,0)-MAX(BS33-BR33,0)/Inputs!$B$24)*DCF!E$6</f>
        <v>-3813.2051309192902</v>
      </c>
      <c r="DA33" s="15">
        <f ca="1">(BT33*DCF!F$46-DCF!F$5*MAX(BT33*DCF!F$46,0)-MAX(BT33-BS33,0)/Inputs!$B$24)*DCF!F$6</f>
        <v>-2452.1478670385391</v>
      </c>
      <c r="DB33" s="15">
        <f ca="1">(BU33*DCF!G$46-DCF!G$5*MAX(BU33*DCF!G$46,0)-MAX(BU33-BT33,0)/Inputs!$B$24)*DCF!G$6</f>
        <v>-3767.7670162915597</v>
      </c>
      <c r="DC33" s="15">
        <f ca="1">(BV33*DCF!H$46-DCF!H$5*MAX(BV33*DCF!H$46,0)-MAX(BV33-BU33,0)/Inputs!$B$24)*DCF!H$6</f>
        <v>-4929.6099222567054</v>
      </c>
      <c r="DD33" s="15">
        <f ca="1">(BW33*DCF!I$46-DCF!I$5*MAX(BW33*DCF!I$46,0)-MAX(BW33-BV33,0)/Inputs!$B$24)*DCF!I$6</f>
        <v>-9748.6238802460211</v>
      </c>
      <c r="DE33" s="15">
        <f ca="1">(BX33*DCF!J$46-DCF!J$5*MAX(BX33*DCF!J$46,0)-MAX(BX33-BW33,0)/Inputs!$B$24)*DCF!J$6</f>
        <v>3040.501277154478</v>
      </c>
      <c r="DF33" s="15">
        <f ca="1">(BY33*DCF!K$46-DCF!K$5*MAX(BY33*DCF!K$46,0)-MAX(BY33-BX33,0)/Inputs!$B$24)*DCF!K$6</f>
        <v>-1238.2752426271322</v>
      </c>
      <c r="DG33" s="15">
        <f ca="1">(BZ33*DCF!L$46-DCF!L$5*MAX(BZ33*DCF!L$46,0)-MAX(BZ33-BY33,0)/Inputs!$B$24)*DCF!L$6</f>
        <v>3687.8563774150239</v>
      </c>
      <c r="DH33" s="15">
        <f ca="1">(CA33*DCF!M$46-DCF!M$5*MAX(CA33*DCF!M$46,0)-MAX(CA33-BZ33,0)/Inputs!$B$24)*DCF!M$6</f>
        <v>6347.0433344248586</v>
      </c>
      <c r="DI33" s="15">
        <f ca="1">SUM(CB33:CL33)+BE33*DCF!M$10*(1+Inputs!$B$30)*(1-Inputs!$B$33)*(1-Inputs!$B$30/Inputs!$B$31)/(Inputs!$B$29-Inputs!$B$30)*DCF!M$6</f>
        <v>195130.47109277305</v>
      </c>
      <c r="DJ33" s="15">
        <f ca="1">SUM(CM33:CW33)+BP33*DCF!M$28*(1+Inputs!$B$30)*(1-Inputs!$B$33)*(1-Inputs!$B$30/Inputs!$B$31)/(Inputs!$B$29-Inputs!$B$30)*DCF!M$6</f>
        <v>155924.75472405559</v>
      </c>
      <c r="DK33" s="15">
        <f ca="1">SUM(CX33:DH33)+CA33*DCF!M$46*(1+Inputs!$B$30)*(1-Inputs!$B$33)*(1-Inputs!$B$30/Inputs!$B$31)/(Inputs!$B$29-Inputs!$B$30)*DCF!M$6</f>
        <v>266846.23998696991</v>
      </c>
      <c r="DM33" s="15">
        <f ca="1">DI33+DJ33+DK33+Inputs!$B$34+Inputs!$B$36-Inputs!$B$35</f>
        <v>694752.46580379852</v>
      </c>
    </row>
    <row r="34" spans="1:117" x14ac:dyDescent="0.75">
      <c r="A34" s="11">
        <v>21</v>
      </c>
      <c r="C34" s="23">
        <f t="shared" ref="C34:M43" ca="1" si="32">_xlfn.NORM.S.INV(RAND())</f>
        <v>-0.4892447355932707</v>
      </c>
      <c r="D34" s="23">
        <f t="shared" ca="1" si="32"/>
        <v>-0.85251140967559846</v>
      </c>
      <c r="E34" s="23">
        <f t="shared" ca="1" si="32"/>
        <v>-1.2392628806519883</v>
      </c>
      <c r="F34" s="23">
        <f t="shared" ca="1" si="32"/>
        <v>-0.46191894868432543</v>
      </c>
      <c r="G34" s="23">
        <f t="shared" ca="1" si="32"/>
        <v>2.2192424891562816</v>
      </c>
      <c r="H34" s="23">
        <f t="shared" ca="1" si="32"/>
        <v>0.4099102357444579</v>
      </c>
      <c r="I34" s="23">
        <f t="shared" ca="1" si="32"/>
        <v>1.9333173979895593</v>
      </c>
      <c r="J34" s="23">
        <f t="shared" ca="1" si="32"/>
        <v>0.19874595398734385</v>
      </c>
      <c r="K34" s="23">
        <f t="shared" ca="1" si="32"/>
        <v>-1.3955113197274498</v>
      </c>
      <c r="L34" s="23">
        <f t="shared" ca="1" si="32"/>
        <v>0.95854387928087892</v>
      </c>
      <c r="M34" s="23">
        <f t="shared" ca="1" si="32"/>
        <v>-0.65100732394043792</v>
      </c>
      <c r="N34" s="23">
        <f ca="1">SQRT(Inputs!$B$38)*C34+SQRT(1-Inputs!$B$38)*_xlfn.NORM.S.INV(RAND())</f>
        <v>0.48452552793106113</v>
      </c>
      <c r="O34" s="23">
        <f ca="1">SQRT(Inputs!$B$38)*D34+SQRT(1-Inputs!$B$38)*_xlfn.NORM.S.INV(RAND())</f>
        <v>-0.82724205931156591</v>
      </c>
      <c r="P34" s="23">
        <f ca="1">SQRT(Inputs!$B$38)*E34+SQRT(1-Inputs!$B$38)*_xlfn.NORM.S.INV(RAND())</f>
        <v>-0.19087805488861431</v>
      </c>
      <c r="Q34" s="23">
        <f ca="1">SQRT(Inputs!$B$38)*F34+SQRT(1-Inputs!$B$38)*_xlfn.NORM.S.INV(RAND())</f>
        <v>-0.58936653352798263</v>
      </c>
      <c r="R34" s="23">
        <f ca="1">SQRT(Inputs!$B$38)*G34+SQRT(1-Inputs!$B$38)*_xlfn.NORM.S.INV(RAND())</f>
        <v>1.9495895152446103</v>
      </c>
      <c r="S34" s="23">
        <f ca="1">SQRT(Inputs!$B$38)*H34+SQRT(1-Inputs!$B$38)*_xlfn.NORM.S.INV(RAND())</f>
        <v>0.51652408804955974</v>
      </c>
      <c r="T34" s="23">
        <f ca="1">SQRT(Inputs!$B$38)*I34+SQRT(1-Inputs!$B$38)*_xlfn.NORM.S.INV(RAND())</f>
        <v>1.2236127622056865</v>
      </c>
      <c r="U34" s="23">
        <f ca="1">SQRT(Inputs!$B$38)*J34+SQRT(1-Inputs!$B$38)*_xlfn.NORM.S.INV(RAND())</f>
        <v>-0.94747588368022395</v>
      </c>
      <c r="V34" s="23">
        <f ca="1">SQRT(Inputs!$B$38)*K34+SQRT(1-Inputs!$B$38)*_xlfn.NORM.S.INV(RAND())</f>
        <v>-1.5737876073179051</v>
      </c>
      <c r="W34" s="23">
        <f ca="1">SQRT(Inputs!$B$38)*L34+SQRT(1-Inputs!$B$38)*_xlfn.NORM.S.INV(RAND())</f>
        <v>1.4844294591312006</v>
      </c>
      <c r="X34" s="23">
        <f ca="1">SQRT(Inputs!$B$38)*M34+SQRT(1-Inputs!$B$38)*_xlfn.NORM.S.INV(RAND())</f>
        <v>-0.66500866672189085</v>
      </c>
      <c r="Y34" s="23">
        <f ca="1">SQRT(Inputs!$B$38)*C34+SQRT(1-Inputs!$B$38)*_xlfn.NORM.S.INV(RAND())</f>
        <v>0.74379039150953496</v>
      </c>
      <c r="Z34" s="23">
        <f ca="1">SQRT(Inputs!$B$38)*D34+SQRT(1-Inputs!$B$38)*_xlfn.NORM.S.INV(RAND())</f>
        <v>-0.30764615592858918</v>
      </c>
      <c r="AA34" s="23">
        <f ca="1">SQRT(Inputs!$B$38)*E34+SQRT(1-Inputs!$B$38)*_xlfn.NORM.S.INV(RAND())</f>
        <v>0.79185656160793005</v>
      </c>
      <c r="AB34" s="23">
        <f ca="1">SQRT(Inputs!$B$38)*F34+SQRT(1-Inputs!$B$38)*_xlfn.NORM.S.INV(RAND())</f>
        <v>-0.80532320571234561</v>
      </c>
      <c r="AC34" s="23">
        <f ca="1">SQRT(Inputs!$B$38)*G34+SQRT(1-Inputs!$B$38)*_xlfn.NORM.S.INV(RAND())</f>
        <v>0.84328349318835349</v>
      </c>
      <c r="AD34" s="23">
        <f ca="1">SQRT(Inputs!$B$38)*H34+SQRT(1-Inputs!$B$38)*_xlfn.NORM.S.INV(RAND())</f>
        <v>1.0083811192229484</v>
      </c>
      <c r="AE34" s="23">
        <f ca="1">SQRT(Inputs!$B$38)*I34+SQRT(1-Inputs!$B$38)*_xlfn.NORM.S.INV(RAND())</f>
        <v>1.3993531174083735</v>
      </c>
      <c r="AF34" s="23">
        <f ca="1">SQRT(Inputs!$B$38)*J34+SQRT(1-Inputs!$B$38)*_xlfn.NORM.S.INV(RAND())</f>
        <v>-0.8223007083055196</v>
      </c>
      <c r="AG34" s="23">
        <f ca="1">SQRT(Inputs!$B$38)*K34+SQRT(1-Inputs!$B$38)*_xlfn.NORM.S.INV(RAND())</f>
        <v>1.6741769260034531</v>
      </c>
      <c r="AH34" s="23">
        <f ca="1">SQRT(Inputs!$B$38)*L34+SQRT(1-Inputs!$B$38)*_xlfn.NORM.S.INV(RAND())</f>
        <v>-2.3856087624545275E-2</v>
      </c>
      <c r="AI34" s="23">
        <f ca="1">SQRT(Inputs!$B$38)*M34+SQRT(1-Inputs!$B$38)*_xlfn.NORM.S.INV(RAND())</f>
        <v>-8.8609603283312854E-2</v>
      </c>
      <c r="AJ34" s="23">
        <f ca="1">SQRT(Inputs!$B$38)*C34+SQRT(1-Inputs!$B$38)*_xlfn.NORM.S.INV(RAND())</f>
        <v>0.60996089462548997</v>
      </c>
      <c r="AK34" s="23">
        <f ca="1">SQRT(Inputs!$B$38)*D34+SQRT(1-Inputs!$B$38)*_xlfn.NORM.S.INV(RAND())</f>
        <v>-2.0085724979139381</v>
      </c>
      <c r="AL34" s="23">
        <f ca="1">SQRT(Inputs!$B$38)*E34+SQRT(1-Inputs!$B$38)*_xlfn.NORM.S.INV(RAND())</f>
        <v>-1.8747440813029581</v>
      </c>
      <c r="AM34" s="23">
        <f ca="1">SQRT(Inputs!$B$38)*F34+SQRT(1-Inputs!$B$38)*_xlfn.NORM.S.INV(RAND())</f>
        <v>-1.5709824058368356</v>
      </c>
      <c r="AN34" s="23">
        <f ca="1">SQRT(Inputs!$B$38)*G34+SQRT(1-Inputs!$B$38)*_xlfn.NORM.S.INV(RAND())</f>
        <v>-0.41166556196752468</v>
      </c>
      <c r="AO34" s="23">
        <f ca="1">SQRT(Inputs!$B$38)*H34+SQRT(1-Inputs!$B$38)*_xlfn.NORM.S.INV(RAND())</f>
        <v>0.45385071476995775</v>
      </c>
      <c r="AP34" s="23">
        <f ca="1">SQRT(Inputs!$B$38)*I34+SQRT(1-Inputs!$B$38)*_xlfn.NORM.S.INV(RAND())</f>
        <v>1.435034815077044</v>
      </c>
      <c r="AQ34" s="23">
        <f ca="1">SQRT(Inputs!$B$38)*J34+SQRT(1-Inputs!$B$38)*_xlfn.NORM.S.INV(RAND())</f>
        <v>0.43736353802661165</v>
      </c>
      <c r="AR34" s="23">
        <f ca="1">SQRT(Inputs!$B$38)*K34+SQRT(1-Inputs!$B$38)*_xlfn.NORM.S.INV(RAND())</f>
        <v>-1.061055790695443</v>
      </c>
      <c r="AS34" s="23">
        <f ca="1">SQRT(Inputs!$B$38)*L34+SQRT(1-Inputs!$B$38)*_xlfn.NORM.S.INV(RAND())</f>
        <v>1.0187735732325742</v>
      </c>
      <c r="AT34" s="23">
        <f ca="1">SQRT(Inputs!$B$38)*M34+SQRT(1-Inputs!$B$38)*_xlfn.NORM.S.INV(RAND())</f>
        <v>-2.2820126002089896</v>
      </c>
      <c r="AU34" s="15">
        <f ca="1">Inputs!$B$6*EXP($B$8-0.5*C$5^2+C$5*N34)</f>
        <v>5367.1056304831309</v>
      </c>
      <c r="AV34" s="15">
        <f t="shared" ca="1" si="1"/>
        <v>5784.8393957916296</v>
      </c>
      <c r="AW34" s="15">
        <f t="shared" ca="1" si="2"/>
        <v>6874.3037579052161</v>
      </c>
      <c r="AX34" s="15">
        <f t="shared" ca="1" si="3"/>
        <v>7797.0625883300481</v>
      </c>
      <c r="AY34" s="15">
        <f t="shared" ca="1" si="4"/>
        <v>11965.266543022726</v>
      </c>
      <c r="AZ34" s="15">
        <f t="shared" ca="1" si="5"/>
        <v>15490.33490961389</v>
      </c>
      <c r="BA34" s="15">
        <f t="shared" ca="1" si="6"/>
        <v>21546.092475222853</v>
      </c>
      <c r="BB34" s="15">
        <f t="shared" ca="1" si="7"/>
        <v>23990.077358965729</v>
      </c>
      <c r="BC34" s="15">
        <f t="shared" ca="1" si="8"/>
        <v>25240.65115977433</v>
      </c>
      <c r="BD34" s="15">
        <f t="shared" ca="1" si="9"/>
        <v>35527.874569994747</v>
      </c>
      <c r="BE34" s="15">
        <f t="shared" ca="1" si="10"/>
        <v>40976.251338189417</v>
      </c>
      <c r="BF34" s="15">
        <f ca="1">Inputs!$B$13*EXP($B$9-0.5*C$6^2+C$6*Y34)</f>
        <v>16028.504675889943</v>
      </c>
      <c r="BG34" s="15">
        <f t="shared" ca="1" si="11"/>
        <v>18479.669099950035</v>
      </c>
      <c r="BH34" s="15">
        <f t="shared" ca="1" si="12"/>
        <v>25747.686065723541</v>
      </c>
      <c r="BI34" s="15">
        <f t="shared" ca="1" si="13"/>
        <v>27844.540231098694</v>
      </c>
      <c r="BJ34" s="15">
        <f t="shared" ca="1" si="14"/>
        <v>38547.689309364272</v>
      </c>
      <c r="BK34" s="15">
        <f t="shared" ca="1" si="15"/>
        <v>54271.849589116413</v>
      </c>
      <c r="BL34" s="15">
        <f t="shared" ca="1" si="16"/>
        <v>79921.571999682434</v>
      </c>
      <c r="BM34" s="15">
        <f t="shared" ca="1" si="17"/>
        <v>88700.879139750352</v>
      </c>
      <c r="BN34" s="15">
        <f t="shared" ca="1" si="18"/>
        <v>133327.51202309533</v>
      </c>
      <c r="BO34" s="15">
        <f t="shared" ca="1" si="19"/>
        <v>163591.47862644334</v>
      </c>
      <c r="BP34" s="15">
        <f t="shared" ca="1" si="20"/>
        <v>199339.18597999102</v>
      </c>
      <c r="BQ34" s="15">
        <f ca="1">Inputs!$B$20*EXP($B$10-0.5*C$7^2+C$7*AJ34)</f>
        <v>5325.5499142210392</v>
      </c>
      <c r="BR34" s="15">
        <f t="shared" ca="1" si="21"/>
        <v>3818.3371166521506</v>
      </c>
      <c r="BS34" s="15">
        <f t="shared" ca="1" si="22"/>
        <v>3051.8573093035607</v>
      </c>
      <c r="BT34" s="15">
        <f t="shared" ca="1" si="23"/>
        <v>2786.6271899873145</v>
      </c>
      <c r="BU34" s="15">
        <f t="shared" ca="1" si="24"/>
        <v>3495.7804562991155</v>
      </c>
      <c r="BV34" s="15">
        <f t="shared" ca="1" si="25"/>
        <v>5387.2707266426742</v>
      </c>
      <c r="BW34" s="15">
        <f t="shared" ca="1" si="26"/>
        <v>10185.603249806594</v>
      </c>
      <c r="BX34" s="15">
        <f t="shared" ca="1" si="27"/>
        <v>15551.707875432145</v>
      </c>
      <c r="BY34" s="15">
        <f t="shared" ca="1" si="28"/>
        <v>17787.06904801483</v>
      </c>
      <c r="BZ34" s="15">
        <f t="shared" ca="1" si="29"/>
        <v>30098.320937120261</v>
      </c>
      <c r="CA34" s="15">
        <f t="shared" ca="1" si="30"/>
        <v>28184.585401927681</v>
      </c>
      <c r="CB34" s="15">
        <f ca="1">(AU34*DCF!C$10-DCF!C$5*MAX(AU34*DCF!C$10,0)-MAX(AU34-Inputs!$B$6,0)/Inputs!$B$10)*DCF!C$6</f>
        <v>1040.1875353476514</v>
      </c>
      <c r="CC34" s="15">
        <f ca="1">(AV34*DCF!D$10-DCF!D$5*MAX(AV34*DCF!D$10,0)-MAX(AV34-AU34,0)/Inputs!$B$10)*DCF!D$6</f>
        <v>1308.1619659225639</v>
      </c>
      <c r="CD34" s="15">
        <f ca="1">(AW34*DCF!E$10-DCF!E$5*MAX(AW34*DCF!E$10,0)-MAX(AW34-AV34,0)/Inputs!$B$10)*DCF!E$6</f>
        <v>1341.7748170997527</v>
      </c>
      <c r="CE34" s="15">
        <f ca="1">(AX34*DCF!F$10-DCF!F$5*MAX(AX34*DCF!F$10,0)-MAX(AX34-AW34,0)/Inputs!$B$10)*DCF!F$6</f>
        <v>1510.0831022476823</v>
      </c>
      <c r="CF34" s="15">
        <f ca="1">(AY34*DCF!G$10-DCF!G$5*MAX(AY34*DCF!G$10,0)-MAX(AY34-AX34,0)/Inputs!$B$10)*DCF!G$6</f>
        <v>1664.120873176453</v>
      </c>
      <c r="CG34" s="15">
        <f ca="1">(AZ34*DCF!H$10-DCF!H$5*MAX(AZ34*DCF!H$10,0)-MAX(AZ34-AY34,0)/Inputs!$B$10)*DCF!H$6</f>
        <v>2381.5205499441763</v>
      </c>
      <c r="CH34" s="15">
        <f ca="1">(BA34*DCF!I$10-DCF!I$5*MAX(BA34*DCF!I$10,0)-MAX(BA34-AZ34,0)/Inputs!$B$10)*DCF!I$6</f>
        <v>2942.3286760499464</v>
      </c>
      <c r="CI34" s="15">
        <f ca="1">(BB34*DCF!J$10-DCF!J$5*MAX(BB34*DCF!J$10,0)-MAX(BB34-BA34,0)/Inputs!$B$10)*DCF!J$6</f>
        <v>3746.407304066217</v>
      </c>
      <c r="CJ34" s="15">
        <f ca="1">(BC34*DCF!K$10-DCF!K$5*MAX(BC34*DCF!K$10,0)-MAX(BC34-BB34,0)/Inputs!$B$10)*DCF!K$6</f>
        <v>3888.2781746534988</v>
      </c>
      <c r="CK34" s="15">
        <f ca="1">(BD34*DCF!L$10-DCF!L$5*MAX(BD34*DCF!L$10,0)-MAX(BD34-BC34,0)/Inputs!$B$10)*DCF!L$6</f>
        <v>4027.9745304462303</v>
      </c>
      <c r="CL34" s="15">
        <f ca="1">(BE34*DCF!M$10-DCF!M$5*MAX(BE34*DCF!M$10,0)-MAX(BE34-BD34,0)/Inputs!$B$10)*DCF!M$6</f>
        <v>5131.4122321996501</v>
      </c>
      <c r="CM34" s="15">
        <f ca="1">(BF34*DCF!C$28-DCF!C$5*MAX(BF34*DCF!C$28,0)-MAX(BF34-Inputs!$B$13,0)/Inputs!$B$17)*DCF!C$6</f>
        <v>3819.8534764035617</v>
      </c>
      <c r="CN34" s="15">
        <f ca="1">(BG34*DCF!D$28-DCF!D$5*MAX(BG34*DCF!D$28,0)-MAX(BG34-BF34,0)/Inputs!$B$17)*DCF!D$6</f>
        <v>4919.7430049020313</v>
      </c>
      <c r="CO34" s="15">
        <f ca="1">(BH34*DCF!E$28-DCF!E$5*MAX(BH34*DCF!E$28,0)-MAX(BH34-BG34,0)/Inputs!$B$17)*DCF!E$6</f>
        <v>5859.7770672458146</v>
      </c>
      <c r="CP34" s="15">
        <f ca="1">(BI34*DCF!F$28-DCF!F$5*MAX(BI34*DCF!F$28,0)-MAX(BI34-BH34,0)/Inputs!$B$17)*DCF!F$6</f>
        <v>7177.2937794233885</v>
      </c>
      <c r="CQ34" s="15">
        <f ca="1">(BJ34*DCF!G$28-DCF!G$5*MAX(BJ34*DCF!G$28,0)-MAX(BJ34-BI34,0)/Inputs!$B$17)*DCF!G$6</f>
        <v>8201.3265110287848</v>
      </c>
      <c r="CR34" s="15">
        <f ca="1">(BK34*DCF!H$28-DCF!H$5*MAX(BK34*DCF!H$28,0)-MAX(BK34-BJ34,0)/Inputs!$B$17)*DCF!H$6</f>
        <v>10978.933938250924</v>
      </c>
      <c r="CS34" s="15">
        <f ca="1">(BL34*DCF!I$28-DCF!I$5*MAX(BL34*DCF!I$28,0)-MAX(BL34-BK34,0)/Inputs!$B$17)*DCF!I$6</f>
        <v>15112.278870067761</v>
      </c>
      <c r="CT34" s="15">
        <f ca="1">(BM34*DCF!J$28-DCF!J$5*MAX(BM34*DCF!J$28,0)-MAX(BM34-BL34,0)/Inputs!$B$17)*DCF!J$6</f>
        <v>18623.595267754012</v>
      </c>
      <c r="CU34" s="15">
        <f ca="1">(BN34*DCF!K$28-DCF!K$5*MAX(BN34*DCF!K$28,0)-MAX(BN34-BM34,0)/Inputs!$B$17)*DCF!K$6</f>
        <v>22690.366932683239</v>
      </c>
      <c r="CV34" s="15">
        <f ca="1">(BO34*DCF!L$28-DCF!L$5*MAX(BO34*DCF!L$28,0)-MAX(BO34-BN34,0)/Inputs!$B$17)*DCF!L$6</f>
        <v>29215.515464531061</v>
      </c>
      <c r="CW34" s="15">
        <f ca="1">(BP34*DCF!M$28-DCF!M$5*MAX(BP34*DCF!M$28,0)-MAX(BP34-BO34,0)/Inputs!$B$17)*DCF!M$6</f>
        <v>33769.143301671487</v>
      </c>
      <c r="CX34" s="15">
        <f ca="1">(BQ34*DCF!C$46-DCF!C$5*MAX(BQ34*DCF!C$46,0)-MAX(BQ34-Inputs!$B$20,0)/Inputs!$B$24)*DCF!C$6</f>
        <v>-2211.2355063887107</v>
      </c>
      <c r="CY34" s="15">
        <f ca="1">(BR34*DCF!D$46-DCF!D$5*MAX(BR34*DCF!D$46,0)-MAX(BR34-BQ34,0)/Inputs!$B$24)*DCF!D$6</f>
        <v>-651.70110103989475</v>
      </c>
      <c r="CZ34" s="15">
        <f ca="1">(BS34*DCF!E$46-DCF!E$5*MAX(BS34*DCF!E$46,0)-MAX(BS34-BR34,0)/Inputs!$B$24)*DCF!E$6</f>
        <v>-360.88744050738489</v>
      </c>
      <c r="DA34" s="15">
        <f ca="1">(BT34*DCF!F$46-DCF!F$5*MAX(BT34*DCF!F$46,0)-MAX(BT34-BS34,0)/Inputs!$B$24)*DCF!F$6</f>
        <v>-202.9398103759533</v>
      </c>
      <c r="DB34" s="15">
        <f ca="1">(BU34*DCF!G$46-DCF!G$5*MAX(BU34*DCF!G$46,0)-MAX(BU34-BT34,0)/Inputs!$B$24)*DCF!G$6</f>
        <v>-356.13629536061228</v>
      </c>
      <c r="DC34" s="15">
        <f ca="1">(BV34*DCF!H$46-DCF!H$5*MAX(BV34*DCF!H$46,0)-MAX(BV34-BU34,0)/Inputs!$B$24)*DCF!H$6</f>
        <v>-587.76901215609325</v>
      </c>
      <c r="DD34" s="15">
        <f ca="1">(BW34*DCF!I$46-DCF!I$5*MAX(BW34*DCF!I$46,0)-MAX(BW34-BV34,0)/Inputs!$B$24)*DCF!I$6</f>
        <v>-1142.1751865850449</v>
      </c>
      <c r="DE34" s="15">
        <f ca="1">(BX34*DCF!J$46-DCF!J$5*MAX(BX34*DCF!J$46,0)-MAX(BX34-BW34,0)/Inputs!$B$24)*DCF!J$6</f>
        <v>-770.65214986013859</v>
      </c>
      <c r="DF34" s="15">
        <f ca="1">(BY34*DCF!K$46-DCF!K$5*MAX(BY34*DCF!K$46,0)-MAX(BY34-BX34,0)/Inputs!$B$24)*DCF!K$6</f>
        <v>468.45273999721235</v>
      </c>
      <c r="DG34" s="15">
        <f ca="1">(BZ34*DCF!L$46-DCF!L$5*MAX(BZ34*DCF!L$46,0)-MAX(BZ34-BY34,0)/Inputs!$B$24)*DCF!L$6</f>
        <v>-705.51941825157701</v>
      </c>
      <c r="DH34" s="15">
        <f ca="1">(CA34*DCF!M$46-DCF!M$5*MAX(CA34*DCF!M$46,0)-MAX(CA34-BZ34,0)/Inputs!$B$24)*DCF!M$6</f>
        <v>2209.5608560840001</v>
      </c>
      <c r="DI34" s="15">
        <f ca="1">SUM(CB34:CL34)+BE34*DCF!M$10*(1+Inputs!$B$30)*(1-Inputs!$B$33)*(1-Inputs!$B$30/Inputs!$B$31)/(Inputs!$B$29-Inputs!$B$30)*DCF!M$6</f>
        <v>143019.69909016346</v>
      </c>
      <c r="DJ34" s="15">
        <f ca="1">SUM(CM34:CW34)+BP34*DCF!M$28*(1+Inputs!$B$30)*(1-Inputs!$B$33)*(1-Inputs!$B$30/Inputs!$B$31)/(Inputs!$B$29-Inputs!$B$30)*DCF!M$6</f>
        <v>900052.61504084105</v>
      </c>
      <c r="DK34" s="15">
        <f ca="1">SUM(CX34:DH34)+CA34*DCF!M$46*(1+Inputs!$B$30)*(1-Inputs!$B$33)*(1-Inputs!$B$30/Inputs!$B$31)/(Inputs!$B$29-Inputs!$B$30)*DCF!M$6</f>
        <v>39265.705384512861</v>
      </c>
      <c r="DM34" s="15">
        <f ca="1">DI34+DJ34+DK34+Inputs!$B$34+Inputs!$B$36-Inputs!$B$35</f>
        <v>1159189.0195155174</v>
      </c>
    </row>
    <row r="35" spans="1:117" x14ac:dyDescent="0.75">
      <c r="A35" s="11">
        <v>22</v>
      </c>
      <c r="C35" s="23">
        <f t="shared" ca="1" si="32"/>
        <v>0.34084203689941089</v>
      </c>
      <c r="D35" s="23">
        <f t="shared" ca="1" si="32"/>
        <v>7.8954797743065269E-2</v>
      </c>
      <c r="E35" s="23">
        <f t="shared" ca="1" si="32"/>
        <v>-0.80543499038517763</v>
      </c>
      <c r="F35" s="23">
        <f t="shared" ca="1" si="32"/>
        <v>-0.49508054779658711</v>
      </c>
      <c r="G35" s="23">
        <f t="shared" ca="1" si="32"/>
        <v>-1.0371880428983435</v>
      </c>
      <c r="H35" s="23">
        <f t="shared" ca="1" si="32"/>
        <v>-1.1683083724390666</v>
      </c>
      <c r="I35" s="23">
        <f t="shared" ca="1" si="32"/>
        <v>1.0070495993846702</v>
      </c>
      <c r="J35" s="23">
        <f t="shared" ca="1" si="32"/>
        <v>0.698473924325546</v>
      </c>
      <c r="K35" s="23">
        <f t="shared" ca="1" si="32"/>
        <v>-2.0464713150697991</v>
      </c>
      <c r="L35" s="23">
        <f t="shared" ca="1" si="32"/>
        <v>1.5616647724555028</v>
      </c>
      <c r="M35" s="23">
        <f t="shared" ca="1" si="32"/>
        <v>-1.9695556480725476</v>
      </c>
      <c r="N35" s="23">
        <f ca="1">SQRT(Inputs!$B$38)*C35+SQRT(1-Inputs!$B$38)*_xlfn.NORM.S.INV(RAND())</f>
        <v>0.6738832596492943</v>
      </c>
      <c r="O35" s="23">
        <f ca="1">SQRT(Inputs!$B$38)*D35+SQRT(1-Inputs!$B$38)*_xlfn.NORM.S.INV(RAND())</f>
        <v>-0.96960238046319391</v>
      </c>
      <c r="P35" s="23">
        <f ca="1">SQRT(Inputs!$B$38)*E35+SQRT(1-Inputs!$B$38)*_xlfn.NORM.S.INV(RAND())</f>
        <v>-0.53404051825627863</v>
      </c>
      <c r="Q35" s="23">
        <f ca="1">SQRT(Inputs!$B$38)*F35+SQRT(1-Inputs!$B$38)*_xlfn.NORM.S.INV(RAND())</f>
        <v>0.91492926135241637</v>
      </c>
      <c r="R35" s="23">
        <f ca="1">SQRT(Inputs!$B$38)*G35+SQRT(1-Inputs!$B$38)*_xlfn.NORM.S.INV(RAND())</f>
        <v>-0.84006176164502744</v>
      </c>
      <c r="S35" s="23">
        <f ca="1">SQRT(Inputs!$B$38)*H35+SQRT(1-Inputs!$B$38)*_xlfn.NORM.S.INV(RAND())</f>
        <v>-1.2898680837187508</v>
      </c>
      <c r="T35" s="23">
        <f ca="1">SQRT(Inputs!$B$38)*I35+SQRT(1-Inputs!$B$38)*_xlfn.NORM.S.INV(RAND())</f>
        <v>8.3497275275207561E-2</v>
      </c>
      <c r="U35" s="23">
        <f ca="1">SQRT(Inputs!$B$38)*J35+SQRT(1-Inputs!$B$38)*_xlfn.NORM.S.INV(RAND())</f>
        <v>-1.4837191574494484</v>
      </c>
      <c r="V35" s="23">
        <f ca="1">SQRT(Inputs!$B$38)*K35+SQRT(1-Inputs!$B$38)*_xlfn.NORM.S.INV(RAND())</f>
        <v>6.9859426467946406E-3</v>
      </c>
      <c r="W35" s="23">
        <f ca="1">SQRT(Inputs!$B$38)*L35+SQRT(1-Inputs!$B$38)*_xlfn.NORM.S.INV(RAND())</f>
        <v>-0.21561037055456034</v>
      </c>
      <c r="X35" s="23">
        <f ca="1">SQRT(Inputs!$B$38)*M35+SQRT(1-Inputs!$B$38)*_xlfn.NORM.S.INV(RAND())</f>
        <v>-0.70407762074813951</v>
      </c>
      <c r="Y35" s="23">
        <f ca="1">SQRT(Inputs!$B$38)*C35+SQRT(1-Inputs!$B$38)*_xlfn.NORM.S.INV(RAND())</f>
        <v>1.3272364891547435</v>
      </c>
      <c r="Z35" s="23">
        <f ca="1">SQRT(Inputs!$B$38)*D35+SQRT(1-Inputs!$B$38)*_xlfn.NORM.S.INV(RAND())</f>
        <v>0.48724725781464412</v>
      </c>
      <c r="AA35" s="23">
        <f ca="1">SQRT(Inputs!$B$38)*E35+SQRT(1-Inputs!$B$38)*_xlfn.NORM.S.INV(RAND())</f>
        <v>1.2912980552018036</v>
      </c>
      <c r="AB35" s="23">
        <f ca="1">SQRT(Inputs!$B$38)*F35+SQRT(1-Inputs!$B$38)*_xlfn.NORM.S.INV(RAND())</f>
        <v>-0.50002201750713893</v>
      </c>
      <c r="AC35" s="23">
        <f ca="1">SQRT(Inputs!$B$38)*G35+SQRT(1-Inputs!$B$38)*_xlfn.NORM.S.INV(RAND())</f>
        <v>-0.44146947371078082</v>
      </c>
      <c r="AD35" s="23">
        <f ca="1">SQRT(Inputs!$B$38)*H35+SQRT(1-Inputs!$B$38)*_xlfn.NORM.S.INV(RAND())</f>
        <v>-1.6127570848847426</v>
      </c>
      <c r="AE35" s="23">
        <f ca="1">SQRT(Inputs!$B$38)*I35+SQRT(1-Inputs!$B$38)*_xlfn.NORM.S.INV(RAND())</f>
        <v>1.0454031286777481</v>
      </c>
      <c r="AF35" s="23">
        <f ca="1">SQRT(Inputs!$B$38)*J35+SQRT(1-Inputs!$B$38)*_xlfn.NORM.S.INV(RAND())</f>
        <v>0.49531160201539531</v>
      </c>
      <c r="AG35" s="23">
        <f ca="1">SQRT(Inputs!$B$38)*K35+SQRT(1-Inputs!$B$38)*_xlfn.NORM.S.INV(RAND())</f>
        <v>-0.77437335448583888</v>
      </c>
      <c r="AH35" s="23">
        <f ca="1">SQRT(Inputs!$B$38)*L35+SQRT(1-Inputs!$B$38)*_xlfn.NORM.S.INV(RAND())</f>
        <v>1.2783743266395182</v>
      </c>
      <c r="AI35" s="23">
        <f ca="1">SQRT(Inputs!$B$38)*M35+SQRT(1-Inputs!$B$38)*_xlfn.NORM.S.INV(RAND())</f>
        <v>-1.7020753382714144</v>
      </c>
      <c r="AJ35" s="23">
        <f ca="1">SQRT(Inputs!$B$38)*C35+SQRT(1-Inputs!$B$38)*_xlfn.NORM.S.INV(RAND())</f>
        <v>-9.6922138835516813E-3</v>
      </c>
      <c r="AK35" s="23">
        <f ca="1">SQRT(Inputs!$B$38)*D35+SQRT(1-Inputs!$B$38)*_xlfn.NORM.S.INV(RAND())</f>
        <v>-0.38542427464562717</v>
      </c>
      <c r="AL35" s="23">
        <f ca="1">SQRT(Inputs!$B$38)*E35+SQRT(1-Inputs!$B$38)*_xlfn.NORM.S.INV(RAND())</f>
        <v>0.61574683782578843</v>
      </c>
      <c r="AM35" s="23">
        <f ca="1">SQRT(Inputs!$B$38)*F35+SQRT(1-Inputs!$B$38)*_xlfn.NORM.S.INV(RAND())</f>
        <v>-7.6492608243346E-2</v>
      </c>
      <c r="AN35" s="23">
        <f ca="1">SQRT(Inputs!$B$38)*G35+SQRT(1-Inputs!$B$38)*_xlfn.NORM.S.INV(RAND())</f>
        <v>-2.6659928493927842E-2</v>
      </c>
      <c r="AO35" s="23">
        <f ca="1">SQRT(Inputs!$B$38)*H35+SQRT(1-Inputs!$B$38)*_xlfn.NORM.S.INV(RAND())</f>
        <v>-2.0245599608562461</v>
      </c>
      <c r="AP35" s="23">
        <f ca="1">SQRT(Inputs!$B$38)*I35+SQRT(1-Inputs!$B$38)*_xlfn.NORM.S.INV(RAND())</f>
        <v>1.5052369748659999</v>
      </c>
      <c r="AQ35" s="23">
        <f ca="1">SQRT(Inputs!$B$38)*J35+SQRT(1-Inputs!$B$38)*_xlfn.NORM.S.INV(RAND())</f>
        <v>-3.6781272874539972E-2</v>
      </c>
      <c r="AR35" s="23">
        <f ca="1">SQRT(Inputs!$B$38)*K35+SQRT(1-Inputs!$B$38)*_xlfn.NORM.S.INV(RAND())</f>
        <v>-1.7357464431427478</v>
      </c>
      <c r="AS35" s="23">
        <f ca="1">SQRT(Inputs!$B$38)*L35+SQRT(1-Inputs!$B$38)*_xlfn.NORM.S.INV(RAND())</f>
        <v>1.1214317727197431</v>
      </c>
      <c r="AT35" s="23">
        <f ca="1">SQRT(Inputs!$B$38)*M35+SQRT(1-Inputs!$B$38)*_xlfn.NORM.S.INV(RAND())</f>
        <v>-1.6478421393026119</v>
      </c>
      <c r="AU35" s="15">
        <f ca="1">Inputs!$B$6*EXP($B$8-0.5*C$5^2+C$5*N35)</f>
        <v>5534.1649791843938</v>
      </c>
      <c r="AV35" s="15">
        <f t="shared" ca="1" si="1"/>
        <v>5841.3445006230331</v>
      </c>
      <c r="AW35" s="15">
        <f t="shared" ca="1" si="2"/>
        <v>6627.4797879542893</v>
      </c>
      <c r="AX35" s="15">
        <f t="shared" ca="1" si="3"/>
        <v>9071.3159775928943</v>
      </c>
      <c r="AY35" s="15">
        <f t="shared" ca="1" si="4"/>
        <v>10050.080394172366</v>
      </c>
      <c r="AZ35" s="15">
        <f t="shared" ca="1" si="5"/>
        <v>10663.962332987032</v>
      </c>
      <c r="BA35" s="15">
        <f t="shared" ca="1" si="6"/>
        <v>13164.503929464374</v>
      </c>
      <c r="BB35" s="15">
        <f t="shared" ca="1" si="7"/>
        <v>13891.038352527825</v>
      </c>
      <c r="BC35" s="15">
        <f t="shared" ca="1" si="8"/>
        <v>17024.463498820165</v>
      </c>
      <c r="BD35" s="15">
        <f t="shared" ca="1" si="9"/>
        <v>20440.175816569757</v>
      </c>
      <c r="BE35" s="15">
        <f t="shared" ca="1" si="10"/>
        <v>23491.039015018752</v>
      </c>
      <c r="BF35" s="15">
        <f ca="1">Inputs!$B$13*EXP($B$9-0.5*C$6^2+C$6*Y35)</f>
        <v>17993.948748429724</v>
      </c>
      <c r="BG35" s="15">
        <f t="shared" ca="1" si="11"/>
        <v>23945.186002191185</v>
      </c>
      <c r="BH35" s="15">
        <f t="shared" ca="1" si="12"/>
        <v>36244.113022918034</v>
      </c>
      <c r="BI35" s="15">
        <f t="shared" ca="1" si="13"/>
        <v>41081.623765849239</v>
      </c>
      <c r="BJ35" s="15">
        <f t="shared" ca="1" si="14"/>
        <v>47258.321886953876</v>
      </c>
      <c r="BK35" s="15">
        <f t="shared" ca="1" si="15"/>
        <v>46566.800637011409</v>
      </c>
      <c r="BL35" s="15">
        <f t="shared" ca="1" si="16"/>
        <v>65500.582231782413</v>
      </c>
      <c r="BM35" s="15">
        <f t="shared" ca="1" si="17"/>
        <v>85624.102948091313</v>
      </c>
      <c r="BN35" s="15">
        <f t="shared" ca="1" si="18"/>
        <v>95974.39837188783</v>
      </c>
      <c r="BO35" s="15">
        <f t="shared" ca="1" si="19"/>
        <v>137004.91195243594</v>
      </c>
      <c r="BP35" s="15">
        <f t="shared" ca="1" si="20"/>
        <v>139052.62285966781</v>
      </c>
      <c r="BQ35" s="15">
        <f ca="1">Inputs!$B$20*EXP($B$10-0.5*C$7^2+C$7*AJ35)</f>
        <v>4274.7932823733472</v>
      </c>
      <c r="BR35" s="15">
        <f t="shared" ca="1" si="21"/>
        <v>5132.0963409588085</v>
      </c>
      <c r="BS35" s="15">
        <f t="shared" ca="1" si="22"/>
        <v>8387.3598865607346</v>
      </c>
      <c r="BT35" s="15">
        <f t="shared" ca="1" si="23"/>
        <v>11334.603099119848</v>
      </c>
      <c r="BU35" s="15">
        <f t="shared" ca="1" si="24"/>
        <v>15607.393002275872</v>
      </c>
      <c r="BV35" s="15">
        <f t="shared" ca="1" si="25"/>
        <v>13761.084078802323</v>
      </c>
      <c r="BW35" s="15">
        <f t="shared" ca="1" si="26"/>
        <v>26407.266730327567</v>
      </c>
      <c r="BX35" s="15">
        <f t="shared" ca="1" si="27"/>
        <v>36663.460985670004</v>
      </c>
      <c r="BY35" s="15">
        <f t="shared" ca="1" si="28"/>
        <v>36855.207160907506</v>
      </c>
      <c r="BZ35" s="15">
        <f t="shared" ca="1" si="29"/>
        <v>63552.51784157112</v>
      </c>
      <c r="CA35" s="15">
        <f t="shared" ca="1" si="30"/>
        <v>66610.687157493332</v>
      </c>
      <c r="CB35" s="15">
        <f ca="1">(AU35*DCF!C$10-DCF!C$5*MAX(AU35*DCF!C$10,0)-MAX(AU35-Inputs!$B$6,0)/Inputs!$B$10)*DCF!C$6</f>
        <v>1038.9963724146155</v>
      </c>
      <c r="CC35" s="15">
        <f ca="1">(AV35*DCF!D$10-DCF!D$5*MAX(AV35*DCF!D$10,0)-MAX(AV35-AU35,0)/Inputs!$B$10)*DCF!D$6</f>
        <v>1348.8904613732568</v>
      </c>
      <c r="CD35" s="15">
        <f ca="1">(AW35*DCF!E$10-DCF!E$5*MAX(AW35*DCF!E$10,0)-MAX(AW35-AV35,0)/Inputs!$B$10)*DCF!E$6</f>
        <v>1353.1093605517683</v>
      </c>
      <c r="CE35" s="15">
        <f ca="1">(AX35*DCF!F$10-DCF!F$5*MAX(AX35*DCF!F$10,0)-MAX(AX35-AW35,0)/Inputs!$B$10)*DCF!F$6</f>
        <v>1471.7520998457239</v>
      </c>
      <c r="CF35" s="15">
        <f ca="1">(AY35*DCF!G$10-DCF!G$5*MAX(AY35*DCF!G$10,0)-MAX(AY35-AX35,0)/Inputs!$B$10)*DCF!G$6</f>
        <v>1882.5816063886459</v>
      </c>
      <c r="CG35" s="15">
        <f ca="1">(AZ35*DCF!H$10-DCF!H$5*MAX(AZ35*DCF!H$10,0)-MAX(AZ35-AY35,0)/Inputs!$B$10)*DCF!H$6</f>
        <v>1961.4101924915353</v>
      </c>
      <c r="CH35" s="15">
        <f ca="1">(BA35*DCF!I$10-DCF!I$5*MAX(BA35*DCF!I$10,0)-MAX(BA35-AZ35,0)/Inputs!$B$10)*DCF!I$6</f>
        <v>1994.4981924654687</v>
      </c>
      <c r="CI35" s="15">
        <f ca="1">(BB35*DCF!J$10-DCF!J$5*MAX(BB35*DCF!J$10,0)-MAX(BB35-BA35,0)/Inputs!$B$10)*DCF!J$6</f>
        <v>2273.6400935193997</v>
      </c>
      <c r="CJ35" s="15">
        <f ca="1">(BC35*DCF!K$10-DCF!K$5*MAX(BC35*DCF!K$10,0)-MAX(BC35-BB35,0)/Inputs!$B$10)*DCF!K$6</f>
        <v>2302.0333878673755</v>
      </c>
      <c r="CK35" s="15">
        <f ca="1">(BD35*DCF!L$10-DCF!L$5*MAX(BD35*DCF!L$10,0)-MAX(BD35-BC35,0)/Inputs!$B$10)*DCF!L$6</f>
        <v>2641.0602949654362</v>
      </c>
      <c r="CL35" s="15">
        <f ca="1">(BE35*DCF!M$10-DCF!M$5*MAX(BE35*DCF!M$10,0)-MAX(BE35-BD35,0)/Inputs!$B$10)*DCF!M$6</f>
        <v>2950.4312319663127</v>
      </c>
      <c r="CM35" s="15">
        <f ca="1">(BF35*DCF!C$28-DCF!C$5*MAX(BF35*DCF!C$28,0)-MAX(BF35-Inputs!$B$13,0)/Inputs!$B$17)*DCF!C$6</f>
        <v>3965.7809369837873</v>
      </c>
      <c r="CN35" s="15">
        <f ca="1">(BG35*DCF!D$28-DCF!D$5*MAX(BG35*DCF!D$28,0)-MAX(BG35-BF35,0)/Inputs!$B$17)*DCF!D$6</f>
        <v>5782.7377766618574</v>
      </c>
      <c r="CO35" s="15">
        <f ca="1">(BH35*DCF!E$28-DCF!E$5*MAX(BH35*DCF!E$28,0)-MAX(BH35-BG35,0)/Inputs!$B$17)*DCF!E$6</f>
        <v>7841.0289631065452</v>
      </c>
      <c r="CP35" s="15">
        <f ca="1">(BI35*DCF!F$28-DCF!F$5*MAX(BI35*DCF!F$28,0)-MAX(BI35-BH35,0)/Inputs!$B$17)*DCF!F$6</f>
        <v>10271.83343358534</v>
      </c>
      <c r="CQ35" s="15">
        <f ca="1">(BJ35*DCF!G$28-DCF!G$5*MAX(BJ35*DCF!G$28,0)-MAX(BJ35-BI35,0)/Inputs!$B$17)*DCF!G$6</f>
        <v>11222.670555782284</v>
      </c>
      <c r="CR35" s="15">
        <f ca="1">(BK35*DCF!H$28-DCF!H$5*MAX(BK35*DCF!H$28,0)-MAX(BK35-BJ35,0)/Inputs!$B$17)*DCF!H$6</f>
        <v>11516.483556386853</v>
      </c>
      <c r="CS35" s="15">
        <f ca="1">(BL35*DCF!I$28-DCF!I$5*MAX(BL35*DCF!I$28,0)-MAX(BL35-BK35,0)/Inputs!$B$17)*DCF!I$6</f>
        <v>12685.082727381987</v>
      </c>
      <c r="CT35" s="15">
        <f ca="1">(BM35*DCF!J$28-DCF!J$5*MAX(BM35*DCF!J$28,0)-MAX(BM35-BL35,0)/Inputs!$B$17)*DCF!J$6</f>
        <v>16433.068702950066</v>
      </c>
      <c r="CU35" s="15">
        <f ca="1">(BN35*DCF!K$28-DCF!K$5*MAX(BN35*DCF!K$28,0)-MAX(BN35-BM35,0)/Inputs!$B$17)*DCF!K$6</f>
        <v>19000.410409106669</v>
      </c>
      <c r="CV35" s="15">
        <f ca="1">(BO35*DCF!L$28-DCF!L$5*MAX(BO35*DCF!L$28,0)-MAX(BO35-BN35,0)/Inputs!$B$17)*DCF!L$6</f>
        <v>22692.684620863427</v>
      </c>
      <c r="CW35" s="15">
        <f ca="1">(BP35*DCF!M$28-DCF!M$5*MAX(BP35*DCF!M$28,0)-MAX(BP35-BO35,0)/Inputs!$B$17)*DCF!M$6</f>
        <v>25948.78813575632</v>
      </c>
      <c r="CX35" s="15">
        <f ca="1">(BQ35*DCF!C$46-DCF!C$5*MAX(BQ35*DCF!C$46,0)-MAX(BQ35-Inputs!$B$20,0)/Inputs!$B$24)*DCF!C$6</f>
        <v>-1483.228602106245</v>
      </c>
      <c r="CY35" s="15">
        <f ca="1">(BR35*DCF!D$46-DCF!D$5*MAX(BR35*DCF!D$46,0)-MAX(BR35-BQ35,0)/Inputs!$B$24)*DCF!D$6</f>
        <v>-1241.7332622048161</v>
      </c>
      <c r="CZ35" s="15">
        <f ca="1">(BS35*DCF!E$46-DCF!E$5*MAX(BS35*DCF!E$46,0)-MAX(BS35-BR35,0)/Inputs!$B$24)*DCF!E$6</f>
        <v>-2274.9551837633244</v>
      </c>
      <c r="DA35" s="15">
        <f ca="1">(BT35*DCF!F$46-DCF!F$5*MAX(BT35*DCF!F$46,0)-MAX(BT35-BS35,0)/Inputs!$B$24)*DCF!F$6</f>
        <v>-1898.6418836633004</v>
      </c>
      <c r="DB35" s="15">
        <f ca="1">(BU35*DCF!G$46-DCF!G$5*MAX(BU35*DCF!G$46,0)-MAX(BU35-BT35,0)/Inputs!$B$24)*DCF!G$6</f>
        <v>-1962.2839675543287</v>
      </c>
      <c r="DC35" s="15">
        <f ca="1">(BV35*DCF!H$46-DCF!H$5*MAX(BV35*DCF!H$46,0)-MAX(BV35-BU35,0)/Inputs!$B$24)*DCF!H$6</f>
        <v>0</v>
      </c>
      <c r="DD35" s="15">
        <f ca="1">(BW35*DCF!I$46-DCF!I$5*MAX(BW35*DCF!I$46,0)-MAX(BW35-BV35,0)/Inputs!$B$24)*DCF!I$6</f>
        <v>-3020.3437549369751</v>
      </c>
      <c r="DE35" s="15">
        <f ca="1">(BX35*DCF!J$46-DCF!J$5*MAX(BX35*DCF!J$46,0)-MAX(BX35-BW35,0)/Inputs!$B$24)*DCF!J$6</f>
        <v>-1181.8443820682119</v>
      </c>
      <c r="DF35" s="15">
        <f ca="1">(BY35*DCF!K$46-DCF!K$5*MAX(BY35*DCF!K$46,0)-MAX(BY35-BX35,0)/Inputs!$B$24)*DCF!K$6</f>
        <v>2058.3195856048574</v>
      </c>
      <c r="DG35" s="15">
        <f ca="1">(BZ35*DCF!L$46-DCF!L$5*MAX(BZ35*DCF!L$46,0)-MAX(BZ35-BY35,0)/Inputs!$B$24)*DCF!L$6</f>
        <v>-1648.5983486940775</v>
      </c>
      <c r="DH35" s="15">
        <f ca="1">(CA35*DCF!M$46-DCF!M$5*MAX(CA35*DCF!M$46,0)-MAX(CA35-BZ35,0)/Inputs!$B$24)*DCF!M$6</f>
        <v>4582.6871390930628</v>
      </c>
      <c r="DI35" s="15">
        <f ca="1">SUM(CB35:CL35)+BE35*DCF!M$10*(1+Inputs!$B$30)*(1-Inputs!$B$33)*(1-Inputs!$B$30/Inputs!$B$31)/(Inputs!$B$29-Inputs!$B$30)*DCF!M$6</f>
        <v>86594.275509479048</v>
      </c>
      <c r="DJ35" s="15">
        <f ca="1">SUM(CM35:CW35)+BP35*DCF!M$28*(1+Inputs!$B$30)*(1-Inputs!$B$33)*(1-Inputs!$B$30/Inputs!$B$31)/(Inputs!$B$29-Inputs!$B$30)*DCF!M$6</f>
        <v>663340.95408394292</v>
      </c>
      <c r="DK35" s="15">
        <f ca="1">SUM(CX35:DH35)+CA35*DCF!M$46*(1+Inputs!$B$30)*(1-Inputs!$B$33)*(1-Inputs!$B$30/Inputs!$B$31)/(Inputs!$B$29-Inputs!$B$30)*DCF!M$6</f>
        <v>94917.390225514013</v>
      </c>
      <c r="DM35" s="15">
        <f ca="1">DI35+DJ35+DK35+Inputs!$B$34+Inputs!$B$36-Inputs!$B$35</f>
        <v>921703.6198189361</v>
      </c>
    </row>
    <row r="36" spans="1:117" x14ac:dyDescent="0.75">
      <c r="A36" s="11">
        <v>23</v>
      </c>
      <c r="C36" s="23">
        <f t="shared" ca="1" si="32"/>
        <v>-0.64170103855876814</v>
      </c>
      <c r="D36" s="23">
        <f t="shared" ca="1" si="32"/>
        <v>2.2024910855366464</v>
      </c>
      <c r="E36" s="23">
        <f t="shared" ca="1" si="32"/>
        <v>0.12152516528832506</v>
      </c>
      <c r="F36" s="23">
        <f t="shared" ca="1" si="32"/>
        <v>-0.69469669193528072</v>
      </c>
      <c r="G36" s="23">
        <f t="shared" ca="1" si="32"/>
        <v>0.29511739285033461</v>
      </c>
      <c r="H36" s="23">
        <f t="shared" ca="1" si="32"/>
        <v>-0.37339238429568289</v>
      </c>
      <c r="I36" s="23">
        <f t="shared" ca="1" si="32"/>
        <v>-1.0876450872521111</v>
      </c>
      <c r="J36" s="23">
        <f t="shared" ca="1" si="32"/>
        <v>1.5985443745236771</v>
      </c>
      <c r="K36" s="23">
        <f t="shared" ca="1" si="32"/>
        <v>1.9945335223477954</v>
      </c>
      <c r="L36" s="23">
        <f t="shared" ca="1" si="32"/>
        <v>0.42213415658480985</v>
      </c>
      <c r="M36" s="23">
        <f t="shared" ca="1" si="32"/>
        <v>-0.38749855013935447</v>
      </c>
      <c r="N36" s="23">
        <f ca="1">SQRT(Inputs!$B$38)*C36+SQRT(1-Inputs!$B$38)*_xlfn.NORM.S.INV(RAND())</f>
        <v>0.74935567668788983</v>
      </c>
      <c r="O36" s="23">
        <f ca="1">SQRT(Inputs!$B$38)*D36+SQRT(1-Inputs!$B$38)*_xlfn.NORM.S.INV(RAND())</f>
        <v>0.11843081941611655</v>
      </c>
      <c r="P36" s="23">
        <f ca="1">SQRT(Inputs!$B$38)*E36+SQRT(1-Inputs!$B$38)*_xlfn.NORM.S.INV(RAND())</f>
        <v>-1.0545229428204881</v>
      </c>
      <c r="Q36" s="23">
        <f ca="1">SQRT(Inputs!$B$38)*F36+SQRT(1-Inputs!$B$38)*_xlfn.NORM.S.INV(RAND())</f>
        <v>0.20979986428163006</v>
      </c>
      <c r="R36" s="23">
        <f ca="1">SQRT(Inputs!$B$38)*G36+SQRT(1-Inputs!$B$38)*_xlfn.NORM.S.INV(RAND())</f>
        <v>1.1040698439645995</v>
      </c>
      <c r="S36" s="23">
        <f ca="1">SQRT(Inputs!$B$38)*H36+SQRT(1-Inputs!$B$38)*_xlfn.NORM.S.INV(RAND())</f>
        <v>-1.9093759649286595</v>
      </c>
      <c r="T36" s="23">
        <f ca="1">SQRT(Inputs!$B$38)*I36+SQRT(1-Inputs!$B$38)*_xlfn.NORM.S.INV(RAND())</f>
        <v>0.37735932530322192</v>
      </c>
      <c r="U36" s="23">
        <f ca="1">SQRT(Inputs!$B$38)*J36+SQRT(1-Inputs!$B$38)*_xlfn.NORM.S.INV(RAND())</f>
        <v>-0.78043421545640468</v>
      </c>
      <c r="V36" s="23">
        <f ca="1">SQRT(Inputs!$B$38)*K36+SQRT(1-Inputs!$B$38)*_xlfn.NORM.S.INV(RAND())</f>
        <v>1.3162531001289335</v>
      </c>
      <c r="W36" s="23">
        <f ca="1">SQRT(Inputs!$B$38)*L36+SQRT(1-Inputs!$B$38)*_xlfn.NORM.S.INV(RAND())</f>
        <v>-0.52797903170402094</v>
      </c>
      <c r="X36" s="23">
        <f ca="1">SQRT(Inputs!$B$38)*M36+SQRT(1-Inputs!$B$38)*_xlfn.NORM.S.INV(RAND())</f>
        <v>-0.86188130506305871</v>
      </c>
      <c r="Y36" s="23">
        <f ca="1">SQRT(Inputs!$B$38)*C36+SQRT(1-Inputs!$B$38)*_xlfn.NORM.S.INV(RAND())</f>
        <v>-0.98985277049953824</v>
      </c>
      <c r="Z36" s="23">
        <f ca="1">SQRT(Inputs!$B$38)*D36+SQRT(1-Inputs!$B$38)*_xlfn.NORM.S.INV(RAND())</f>
        <v>1.8408752037548599</v>
      </c>
      <c r="AA36" s="23">
        <f ca="1">SQRT(Inputs!$B$38)*E36+SQRT(1-Inputs!$B$38)*_xlfn.NORM.S.INV(RAND())</f>
        <v>0.55949521456145956</v>
      </c>
      <c r="AB36" s="23">
        <f ca="1">SQRT(Inputs!$B$38)*F36+SQRT(1-Inputs!$B$38)*_xlfn.NORM.S.INV(RAND())</f>
        <v>0.4669326367255025</v>
      </c>
      <c r="AC36" s="23">
        <f ca="1">SQRT(Inputs!$B$38)*G36+SQRT(1-Inputs!$B$38)*_xlfn.NORM.S.INV(RAND())</f>
        <v>-0.62695933243792412</v>
      </c>
      <c r="AD36" s="23">
        <f ca="1">SQRT(Inputs!$B$38)*H36+SQRT(1-Inputs!$B$38)*_xlfn.NORM.S.INV(RAND())</f>
        <v>-0.82800432081664888</v>
      </c>
      <c r="AE36" s="23">
        <f ca="1">SQRT(Inputs!$B$38)*I36+SQRT(1-Inputs!$B$38)*_xlfn.NORM.S.INV(RAND())</f>
        <v>-1.4717590238144846</v>
      </c>
      <c r="AF36" s="23">
        <f ca="1">SQRT(Inputs!$B$38)*J36+SQRT(1-Inputs!$B$38)*_xlfn.NORM.S.INV(RAND())</f>
        <v>0.92723687157154377</v>
      </c>
      <c r="AG36" s="23">
        <f ca="1">SQRT(Inputs!$B$38)*K36+SQRT(1-Inputs!$B$38)*_xlfn.NORM.S.INV(RAND())</f>
        <v>0.59223416791160011</v>
      </c>
      <c r="AH36" s="23">
        <f ca="1">SQRT(Inputs!$B$38)*L36+SQRT(1-Inputs!$B$38)*_xlfn.NORM.S.INV(RAND())</f>
        <v>1.5785853851183269</v>
      </c>
      <c r="AI36" s="23">
        <f ca="1">SQRT(Inputs!$B$38)*M36+SQRT(1-Inputs!$B$38)*_xlfn.NORM.S.INV(RAND())</f>
        <v>1.0289345783743837</v>
      </c>
      <c r="AJ36" s="23">
        <f ca="1">SQRT(Inputs!$B$38)*C36+SQRT(1-Inputs!$B$38)*_xlfn.NORM.S.INV(RAND())</f>
        <v>-0.84768640593002798</v>
      </c>
      <c r="AK36" s="23">
        <f ca="1">SQRT(Inputs!$B$38)*D36+SQRT(1-Inputs!$B$38)*_xlfn.NORM.S.INV(RAND())</f>
        <v>0.66498848612524442</v>
      </c>
      <c r="AL36" s="23">
        <f ca="1">SQRT(Inputs!$B$38)*E36+SQRT(1-Inputs!$B$38)*_xlfn.NORM.S.INV(RAND())</f>
        <v>0.5740313844876499</v>
      </c>
      <c r="AM36" s="23">
        <f ca="1">SQRT(Inputs!$B$38)*F36+SQRT(1-Inputs!$B$38)*_xlfn.NORM.S.INV(RAND())</f>
        <v>-0.65655754153113</v>
      </c>
      <c r="AN36" s="23">
        <f ca="1">SQRT(Inputs!$B$38)*G36+SQRT(1-Inputs!$B$38)*_xlfn.NORM.S.INV(RAND())</f>
        <v>0.10724767735396523</v>
      </c>
      <c r="AO36" s="23">
        <f ca="1">SQRT(Inputs!$B$38)*H36+SQRT(1-Inputs!$B$38)*_xlfn.NORM.S.INV(RAND())</f>
        <v>-0.20230276023948132</v>
      </c>
      <c r="AP36" s="23">
        <f ca="1">SQRT(Inputs!$B$38)*I36+SQRT(1-Inputs!$B$38)*_xlfn.NORM.S.INV(RAND())</f>
        <v>-0.67595427298261901</v>
      </c>
      <c r="AQ36" s="23">
        <f ca="1">SQRT(Inputs!$B$38)*J36+SQRT(1-Inputs!$B$38)*_xlfn.NORM.S.INV(RAND())</f>
        <v>1.1389916129636208</v>
      </c>
      <c r="AR36" s="23">
        <f ca="1">SQRT(Inputs!$B$38)*K36+SQRT(1-Inputs!$B$38)*_xlfn.NORM.S.INV(RAND())</f>
        <v>0.73714668580775555</v>
      </c>
      <c r="AS36" s="23">
        <f ca="1">SQRT(Inputs!$B$38)*L36+SQRT(1-Inputs!$B$38)*_xlfn.NORM.S.INV(RAND())</f>
        <v>0.12193344449915998</v>
      </c>
      <c r="AT36" s="23">
        <f ca="1">SQRT(Inputs!$B$38)*M36+SQRT(1-Inputs!$B$38)*_xlfn.NORM.S.INV(RAND())</f>
        <v>0.39844430849520512</v>
      </c>
      <c r="AU36" s="15">
        <f ca="1">Inputs!$B$6*EXP($B$8-0.5*C$5^2+C$5*N36)</f>
        <v>5602.1902933844422</v>
      </c>
      <c r="AV36" s="15">
        <f t="shared" ca="1" si="1"/>
        <v>6938.9720763780369</v>
      </c>
      <c r="AW36" s="15">
        <f t="shared" ca="1" si="2"/>
        <v>7339.0836322451632</v>
      </c>
      <c r="AX36" s="15">
        <f t="shared" ca="1" si="3"/>
        <v>9198.2464862067154</v>
      </c>
      <c r="AY36" s="15">
        <f t="shared" ca="1" si="4"/>
        <v>12788.256500744466</v>
      </c>
      <c r="AZ36" s="15">
        <f t="shared" ca="1" si="5"/>
        <v>12674.560273261601</v>
      </c>
      <c r="BA36" s="15">
        <f t="shared" ca="1" si="6"/>
        <v>16135.251778717702</v>
      </c>
      <c r="BB36" s="15">
        <f t="shared" ca="1" si="7"/>
        <v>18268.679694935196</v>
      </c>
      <c r="BC36" s="15">
        <f t="shared" ca="1" si="8"/>
        <v>25405.836834422251</v>
      </c>
      <c r="BD36" s="15">
        <f t="shared" ca="1" si="9"/>
        <v>29624.834980013598</v>
      </c>
      <c r="BE36" s="15">
        <f t="shared" ca="1" si="10"/>
        <v>33560.738367263206</v>
      </c>
      <c r="BF36" s="15">
        <f ca="1">Inputs!$B$13*EXP($B$9-0.5*C$6^2+C$6*Y36)</f>
        <v>11366.58517937684</v>
      </c>
      <c r="BG36" s="15">
        <f t="shared" ca="1" si="11"/>
        <v>19310.638772797076</v>
      </c>
      <c r="BH36" s="15">
        <f t="shared" ca="1" si="12"/>
        <v>25888.294820037754</v>
      </c>
      <c r="BI36" s="15">
        <f t="shared" ca="1" si="13"/>
        <v>34052.655743369549</v>
      </c>
      <c r="BJ36" s="15">
        <f t="shared" ca="1" si="14"/>
        <v>38139.03667452927</v>
      </c>
      <c r="BK36" s="15">
        <f t="shared" ca="1" si="15"/>
        <v>41818.393097684944</v>
      </c>
      <c r="BL36" s="15">
        <f t="shared" ca="1" si="16"/>
        <v>42449.039483800552</v>
      </c>
      <c r="BM36" s="15">
        <f t="shared" ca="1" si="17"/>
        <v>58549.298325739597</v>
      </c>
      <c r="BN36" s="15">
        <f t="shared" ca="1" si="18"/>
        <v>77304.514388916621</v>
      </c>
      <c r="BO36" s="15">
        <f t="shared" ca="1" si="19"/>
        <v>114272.30780674733</v>
      </c>
      <c r="BP36" s="15">
        <f t="shared" ca="1" si="20"/>
        <v>158037.67658161803</v>
      </c>
      <c r="BQ36" s="15">
        <f ca="1">Inputs!$B$20*EXP($B$10-0.5*C$7^2+C$7*AJ36)</f>
        <v>3175.6543748705676</v>
      </c>
      <c r="BR36" s="15">
        <f t="shared" ca="1" si="21"/>
        <v>5322.1762169045651</v>
      </c>
      <c r="BS36" s="15">
        <f t="shared" ca="1" si="22"/>
        <v>8594.4191919488367</v>
      </c>
      <c r="BT36" s="15">
        <f t="shared" ca="1" si="23"/>
        <v>9974.9584589751285</v>
      </c>
      <c r="BU36" s="15">
        <f t="shared" ca="1" si="24"/>
        <v>14187.536210218943</v>
      </c>
      <c r="BV36" s="15">
        <f t="shared" ca="1" si="25"/>
        <v>18859.47914206218</v>
      </c>
      <c r="BW36" s="15">
        <f t="shared" ca="1" si="26"/>
        <v>22809.173481425394</v>
      </c>
      <c r="BX36" s="15">
        <f t="shared" ca="1" si="27"/>
        <v>40085.563816516726</v>
      </c>
      <c r="BY36" s="15">
        <f t="shared" ca="1" si="28"/>
        <v>64673.926234143844</v>
      </c>
      <c r="BZ36" s="15">
        <f t="shared" ca="1" si="29"/>
        <v>92803.674042455488</v>
      </c>
      <c r="CA36" s="15">
        <f t="shared" ca="1" si="30"/>
        <v>139925.67143293915</v>
      </c>
      <c r="CB36" s="15">
        <f ca="1">(AU36*DCF!C$10-DCF!C$5*MAX(AU36*DCF!C$10,0)-MAX(AU36-Inputs!$B$6,0)/Inputs!$B$10)*DCF!C$6</f>
        <v>1038.5113397994814</v>
      </c>
      <c r="CC36" s="15">
        <f ca="1">(AV36*DCF!D$10-DCF!D$5*MAX(AV36*DCF!D$10,0)-MAX(AV36-AU36,0)/Inputs!$B$10)*DCF!D$6</f>
        <v>1365.3881819060764</v>
      </c>
      <c r="CD36" s="15">
        <f ca="1">(AW36*DCF!E$10-DCF!E$5*MAX(AW36*DCF!E$10,0)-MAX(AW36-AV36,0)/Inputs!$B$10)*DCF!E$6</f>
        <v>1604.3558906346648</v>
      </c>
      <c r="CE36" s="15">
        <f ca="1">(AX36*DCF!F$10-DCF!F$5*MAX(AX36*DCF!F$10,0)-MAX(AX36-AW36,0)/Inputs!$B$10)*DCF!F$6</f>
        <v>1621.1168529914335</v>
      </c>
      <c r="CF36" s="15">
        <f ca="1">(AY36*DCF!G$10-DCF!G$5*MAX(AY36*DCF!G$10,0)-MAX(AY36-AX36,0)/Inputs!$B$10)*DCF!G$6</f>
        <v>1944.8284666543038</v>
      </c>
      <c r="CG36" s="15">
        <f ca="1">(AZ36*DCF!H$10-DCF!H$5*MAX(AZ36*DCF!H$10,0)-MAX(AZ36-AY36,0)/Inputs!$B$10)*DCF!H$6</f>
        <v>2460.7749682869285</v>
      </c>
      <c r="CH36" s="15">
        <f ca="1">(BA36*DCF!I$10-DCF!I$5*MAX(BA36*DCF!I$10,0)-MAX(BA36-AZ36,0)/Inputs!$B$10)*DCF!I$6</f>
        <v>2379.6472256281245</v>
      </c>
      <c r="CI36" s="15">
        <f ca="1">(BB36*DCF!J$10-DCF!J$5*MAX(BB36*DCF!J$10,0)-MAX(BB36-BA36,0)/Inputs!$B$10)*DCF!J$6</f>
        <v>2811.6619802806622</v>
      </c>
      <c r="CJ36" s="15">
        <f ca="1">(BC36*DCF!K$10-DCF!K$5*MAX(BC36*DCF!K$10,0)-MAX(BC36-BB36,0)/Inputs!$B$10)*DCF!K$6</f>
        <v>3090.8383582202177</v>
      </c>
      <c r="CK36" s="15">
        <f ca="1">(BD36*DCF!L$10-DCF!L$5*MAX(BD36*DCF!L$10,0)-MAX(BD36-BC36,0)/Inputs!$B$10)*DCF!L$6</f>
        <v>3922.4036881203147</v>
      </c>
      <c r="CL36" s="15">
        <f ca="1">(BE36*DCF!M$10-DCF!M$5*MAX(BE36*DCF!M$10,0)-MAX(BE36-BD36,0)/Inputs!$B$10)*DCF!M$6</f>
        <v>4265.6685454035878</v>
      </c>
      <c r="CM36" s="15">
        <f ca="1">(BF36*DCF!C$28-DCF!C$5*MAX(BF36*DCF!C$28,0)-MAX(BF36-Inputs!$B$13,0)/Inputs!$B$17)*DCF!C$6</f>
        <v>3469.0072532253475</v>
      </c>
      <c r="CN36" s="15">
        <f ca="1">(BG36*DCF!D$28-DCF!D$5*MAX(BG36*DCF!D$28,0)-MAX(BG36-BF36,0)/Inputs!$B$17)*DCF!D$6</f>
        <v>3992.5976321593562</v>
      </c>
      <c r="CO36" s="15">
        <f ca="1">(BH36*DCF!E$28-DCF!E$5*MAX(BH36*DCF!E$28,0)-MAX(BH36-BG36,0)/Inputs!$B$17)*DCF!E$6</f>
        <v>6035.6606045845101</v>
      </c>
      <c r="CP36" s="15">
        <f ca="1">(BI36*DCF!F$28-DCF!F$5*MAX(BI36*DCF!F$28,0)-MAX(BI36-BH36,0)/Inputs!$B$17)*DCF!F$6</f>
        <v>7757.9481043417964</v>
      </c>
      <c r="CQ36" s="15">
        <f ca="1">(BJ36*DCF!G$28-DCF!G$5*MAX(BJ36*DCF!G$28,0)-MAX(BJ36-BI36,0)/Inputs!$B$17)*DCF!G$6</f>
        <v>9208.1735211374835</v>
      </c>
      <c r="CR36" s="15">
        <f ca="1">(BK36*DCF!H$28-DCF!H$5*MAX(BK36*DCF!H$28,0)-MAX(BK36-BJ36,0)/Inputs!$B$17)*DCF!H$6</f>
        <v>9770.48125166932</v>
      </c>
      <c r="CS36" s="15">
        <f ca="1">(BL36*DCF!I$28-DCF!I$5*MAX(BL36*DCF!I$28,0)-MAX(BL36-BK36,0)/Inputs!$B$17)*DCF!I$6</f>
        <v>9891.5034662294656</v>
      </c>
      <c r="CT36" s="15">
        <f ca="1">(BM36*DCF!J$28-DCF!J$5*MAX(BM36*DCF!J$28,0)-MAX(BM36-BL36,0)/Inputs!$B$17)*DCF!J$6</f>
        <v>10926.591277917103</v>
      </c>
      <c r="CU36" s="15">
        <f ca="1">(BN36*DCF!K$28-DCF!K$5*MAX(BN36*DCF!K$28,0)-MAX(BN36-BM36,0)/Inputs!$B$17)*DCF!K$6</f>
        <v>14028.153124673599</v>
      </c>
      <c r="CV36" s="15">
        <f ca="1">(BO36*DCF!L$28-DCF!L$5*MAX(BO36*DCF!L$28,0)-MAX(BO36-BN36,0)/Inputs!$B$17)*DCF!L$6</f>
        <v>18616.756500250554</v>
      </c>
      <c r="CW36" s="15">
        <f ca="1">(BP36*DCF!M$28-DCF!M$5*MAX(BP36*DCF!M$28,0)-MAX(BP36-BO36,0)/Inputs!$B$17)*DCF!M$6</f>
        <v>25160.169496846564</v>
      </c>
      <c r="CX36" s="15">
        <f ca="1">(BQ36*DCF!C$46-DCF!C$5*MAX(BQ36*DCF!C$46,0)-MAX(BQ36-Inputs!$B$20,0)/Inputs!$B$24)*DCF!C$6</f>
        <v>-733.40747687541977</v>
      </c>
      <c r="CY36" s="15">
        <f ca="1">(BR36*DCF!D$46-DCF!D$5*MAX(BR36*DCF!D$46,0)-MAX(BR36-BQ36,0)/Inputs!$B$24)*DCF!D$6</f>
        <v>-1824.2744177187242</v>
      </c>
      <c r="CZ36" s="15">
        <f ca="1">(BS36*DCF!E$46-DCF!E$5*MAX(BS36*DCF!E$46,0)-MAX(BS36-BR36,0)/Inputs!$B$24)*DCF!E$6</f>
        <v>-2306.1331307926403</v>
      </c>
      <c r="DA36" s="15">
        <f ca="1">(BT36*DCF!F$46-DCF!F$5*MAX(BT36*DCF!F$46,0)-MAX(BT36-BS36,0)/Inputs!$B$24)*DCF!F$6</f>
        <v>-1229.1375307804924</v>
      </c>
      <c r="DB36" s="15">
        <f ca="1">(BU36*DCF!G$46-DCF!G$5*MAX(BU36*DCF!G$46,0)-MAX(BU36-BT36,0)/Inputs!$B$24)*DCF!G$6</f>
        <v>-1894.2686121076154</v>
      </c>
      <c r="DC36" s="15">
        <f ca="1">(BV36*DCF!H$46-DCF!H$5*MAX(BV36*DCF!H$46,0)-MAX(BV36-BU36,0)/Inputs!$B$24)*DCF!H$6</f>
        <v>-1451.7776406010119</v>
      </c>
      <c r="DD36" s="15">
        <f ca="1">(BW36*DCF!I$46-DCF!I$5*MAX(BW36*DCF!I$46,0)-MAX(BW36-BV36,0)/Inputs!$B$24)*DCF!I$6</f>
        <v>-607.01774700274837</v>
      </c>
      <c r="DE36" s="15">
        <f ca="1">(BX36*DCF!J$46-DCF!J$5*MAX(BX36*DCF!J$46,0)-MAX(BX36-BW36,0)/Inputs!$B$24)*DCF!J$6</f>
        <v>-2899.9379409354074</v>
      </c>
      <c r="DF36" s="15">
        <f ca="1">(BY36*DCF!K$46-DCF!K$5*MAX(BY36*DCF!K$46,0)-MAX(BY36-BX36,0)/Inputs!$B$24)*DCF!K$6</f>
        <v>-2329.103502912461</v>
      </c>
      <c r="DG36" s="15">
        <f ca="1">(BZ36*DCF!L$46-DCF!L$5*MAX(BZ36*DCF!L$46,0)-MAX(BZ36-BY36,0)/Inputs!$B$24)*DCF!L$6</f>
        <v>49.233707824141419</v>
      </c>
      <c r="DH36" s="15">
        <f ca="1">(CA36*DCF!M$46-DCF!M$5*MAX(CA36*DCF!M$46,0)-MAX(CA36-BZ36,0)/Inputs!$B$24)*DCF!M$6</f>
        <v>1118.4777136603632</v>
      </c>
      <c r="DI36" s="15">
        <f ca="1">SUM(CB36:CL36)+BE36*DCF!M$10*(1+Inputs!$B$30)*(1-Inputs!$B$33)*(1-Inputs!$B$30/Inputs!$B$31)/(Inputs!$B$29-Inputs!$B$30)*DCF!M$6</f>
        <v>119905.1741688404</v>
      </c>
      <c r="DJ36" s="15">
        <f ca="1">SUM(CM36:CW36)+BP36*DCF!M$28*(1+Inputs!$B$30)*(1-Inputs!$B$33)*(1-Inputs!$B$30/Inputs!$B$31)/(Inputs!$B$29-Inputs!$B$30)*DCF!M$6</f>
        <v>705284.96724445664</v>
      </c>
      <c r="DK36" s="15">
        <f ca="1">SUM(CX36:DH36)+CA36*DCF!M$46*(1+Inputs!$B$30)*(1-Inputs!$B$33)*(1-Inputs!$B$30/Inputs!$B$31)/(Inputs!$B$29-Inputs!$B$30)*DCF!M$6</f>
        <v>202234.31671249116</v>
      </c>
      <c r="DM36" s="15">
        <f ca="1">DI36+DJ36+DK36+Inputs!$B$34+Inputs!$B$36-Inputs!$B$35</f>
        <v>1104275.4581257883</v>
      </c>
    </row>
    <row r="37" spans="1:117" x14ac:dyDescent="0.75">
      <c r="A37" s="11">
        <v>24</v>
      </c>
      <c r="C37" s="23">
        <f t="shared" ca="1" si="32"/>
        <v>2.0445068697487976</v>
      </c>
      <c r="D37" s="23">
        <f t="shared" ca="1" si="32"/>
        <v>0.18055625700588618</v>
      </c>
      <c r="E37" s="23">
        <f t="shared" ca="1" si="32"/>
        <v>0.74573764174980539</v>
      </c>
      <c r="F37" s="23">
        <f t="shared" ca="1" si="32"/>
        <v>0.49589761588629838</v>
      </c>
      <c r="G37" s="23">
        <f t="shared" ca="1" si="32"/>
        <v>-1.1891478690601682</v>
      </c>
      <c r="H37" s="23">
        <f t="shared" ca="1" si="32"/>
        <v>0.21879838666186666</v>
      </c>
      <c r="I37" s="23">
        <f t="shared" ca="1" si="32"/>
        <v>0.40691059404422153</v>
      </c>
      <c r="J37" s="23">
        <f t="shared" ca="1" si="32"/>
        <v>-0.88083781453857735</v>
      </c>
      <c r="K37" s="23">
        <f t="shared" ca="1" si="32"/>
        <v>0.25428088928502779</v>
      </c>
      <c r="L37" s="23">
        <f t="shared" ca="1" si="32"/>
        <v>-1.4474801517033327</v>
      </c>
      <c r="M37" s="23">
        <f t="shared" ca="1" si="32"/>
        <v>0.34574525541108592</v>
      </c>
      <c r="N37" s="23">
        <f ca="1">SQRT(Inputs!$B$38)*C37+SQRT(1-Inputs!$B$38)*_xlfn.NORM.S.INV(RAND())</f>
        <v>1.7864936499457764</v>
      </c>
      <c r="O37" s="23">
        <f ca="1">SQRT(Inputs!$B$38)*D37+SQRT(1-Inputs!$B$38)*_xlfn.NORM.S.INV(RAND())</f>
        <v>7.7278604348208019E-2</v>
      </c>
      <c r="P37" s="23">
        <f ca="1">SQRT(Inputs!$B$38)*E37+SQRT(1-Inputs!$B$38)*_xlfn.NORM.S.INV(RAND())</f>
        <v>1.4790151275912897</v>
      </c>
      <c r="Q37" s="23">
        <f ca="1">SQRT(Inputs!$B$38)*F37+SQRT(1-Inputs!$B$38)*_xlfn.NORM.S.INV(RAND())</f>
        <v>0.22917544560018546</v>
      </c>
      <c r="R37" s="23">
        <f ca="1">SQRT(Inputs!$B$38)*G37+SQRT(1-Inputs!$B$38)*_xlfn.NORM.S.INV(RAND())</f>
        <v>3.7219907970688082E-2</v>
      </c>
      <c r="S37" s="23">
        <f ca="1">SQRT(Inputs!$B$38)*H37+SQRT(1-Inputs!$B$38)*_xlfn.NORM.S.INV(RAND())</f>
        <v>0.20177295988853941</v>
      </c>
      <c r="T37" s="23">
        <f ca="1">SQRT(Inputs!$B$38)*I37+SQRT(1-Inputs!$B$38)*_xlfn.NORM.S.INV(RAND())</f>
        <v>-0.48562216963371041</v>
      </c>
      <c r="U37" s="23">
        <f ca="1">SQRT(Inputs!$B$38)*J37+SQRT(1-Inputs!$B$38)*_xlfn.NORM.S.INV(RAND())</f>
        <v>0.97841885305143872</v>
      </c>
      <c r="V37" s="23">
        <f ca="1">SQRT(Inputs!$B$38)*K37+SQRT(1-Inputs!$B$38)*_xlfn.NORM.S.INV(RAND())</f>
        <v>-0.51241628230365555</v>
      </c>
      <c r="W37" s="23">
        <f ca="1">SQRT(Inputs!$B$38)*L37+SQRT(1-Inputs!$B$38)*_xlfn.NORM.S.INV(RAND())</f>
        <v>-2.0789449012203653</v>
      </c>
      <c r="X37" s="23">
        <f ca="1">SQRT(Inputs!$B$38)*M37+SQRT(1-Inputs!$B$38)*_xlfn.NORM.S.INV(RAND())</f>
        <v>0.1851333719849918</v>
      </c>
      <c r="Y37" s="23">
        <f ca="1">SQRT(Inputs!$B$38)*C37+SQRT(1-Inputs!$B$38)*_xlfn.NORM.S.INV(RAND())</f>
        <v>0.83971503241940015</v>
      </c>
      <c r="Z37" s="23">
        <f ca="1">SQRT(Inputs!$B$38)*D37+SQRT(1-Inputs!$B$38)*_xlfn.NORM.S.INV(RAND())</f>
        <v>-0.25405646554480565</v>
      </c>
      <c r="AA37" s="23">
        <f ca="1">SQRT(Inputs!$B$38)*E37+SQRT(1-Inputs!$B$38)*_xlfn.NORM.S.INV(RAND())</f>
        <v>0.52513380095811912</v>
      </c>
      <c r="AB37" s="23">
        <f ca="1">SQRT(Inputs!$B$38)*F37+SQRT(1-Inputs!$B$38)*_xlfn.NORM.S.INV(RAND())</f>
        <v>1.4342573791838698</v>
      </c>
      <c r="AC37" s="23">
        <f ca="1">SQRT(Inputs!$B$38)*G37+SQRT(1-Inputs!$B$38)*_xlfn.NORM.S.INV(RAND())</f>
        <v>2.2884882735581979E-2</v>
      </c>
      <c r="AD37" s="23">
        <f ca="1">SQRT(Inputs!$B$38)*H37+SQRT(1-Inputs!$B$38)*_xlfn.NORM.S.INV(RAND())</f>
        <v>1.7696356362720753E-2</v>
      </c>
      <c r="AE37" s="23">
        <f ca="1">SQRT(Inputs!$B$38)*I37+SQRT(1-Inputs!$B$38)*_xlfn.NORM.S.INV(RAND())</f>
        <v>0.39559610002312073</v>
      </c>
      <c r="AF37" s="23">
        <f ca="1">SQRT(Inputs!$B$38)*J37+SQRT(1-Inputs!$B$38)*_xlfn.NORM.S.INV(RAND())</f>
        <v>-0.30951365638696615</v>
      </c>
      <c r="AG37" s="23">
        <f ca="1">SQRT(Inputs!$B$38)*K37+SQRT(1-Inputs!$B$38)*_xlfn.NORM.S.INV(RAND())</f>
        <v>0.25213287220673175</v>
      </c>
      <c r="AH37" s="23">
        <f ca="1">SQRT(Inputs!$B$38)*L37+SQRT(1-Inputs!$B$38)*_xlfn.NORM.S.INV(RAND())</f>
        <v>-3.290762995408401</v>
      </c>
      <c r="AI37" s="23">
        <f ca="1">SQRT(Inputs!$B$38)*M37+SQRT(1-Inputs!$B$38)*_xlfn.NORM.S.INV(RAND())</f>
        <v>-1.5808549947484782</v>
      </c>
      <c r="AJ37" s="23">
        <f ca="1">SQRT(Inputs!$B$38)*C37+SQRT(1-Inputs!$B$38)*_xlfn.NORM.S.INV(RAND())</f>
        <v>-1.0033628592843309</v>
      </c>
      <c r="AK37" s="23">
        <f ca="1">SQRT(Inputs!$B$38)*D37+SQRT(1-Inputs!$B$38)*_xlfn.NORM.S.INV(RAND())</f>
        <v>0.44235585335157956</v>
      </c>
      <c r="AL37" s="23">
        <f ca="1">SQRT(Inputs!$B$38)*E37+SQRT(1-Inputs!$B$38)*_xlfn.NORM.S.INV(RAND())</f>
        <v>3.7212512269483078E-2</v>
      </c>
      <c r="AM37" s="23">
        <f ca="1">SQRT(Inputs!$B$38)*F37+SQRT(1-Inputs!$B$38)*_xlfn.NORM.S.INV(RAND())</f>
        <v>1.1495612584742601</v>
      </c>
      <c r="AN37" s="23">
        <f ca="1">SQRT(Inputs!$B$38)*G37+SQRT(1-Inputs!$B$38)*_xlfn.NORM.S.INV(RAND())</f>
        <v>0.34982760413696856</v>
      </c>
      <c r="AO37" s="23">
        <f ca="1">SQRT(Inputs!$B$38)*H37+SQRT(1-Inputs!$B$38)*_xlfn.NORM.S.INV(RAND())</f>
        <v>0.27479048977256065</v>
      </c>
      <c r="AP37" s="23">
        <f ca="1">SQRT(Inputs!$B$38)*I37+SQRT(1-Inputs!$B$38)*_xlfn.NORM.S.INV(RAND())</f>
        <v>0.29439417073119556</v>
      </c>
      <c r="AQ37" s="23">
        <f ca="1">SQRT(Inputs!$B$38)*J37+SQRT(1-Inputs!$B$38)*_xlfn.NORM.S.INV(RAND())</f>
        <v>-0.59636135253676059</v>
      </c>
      <c r="AR37" s="23">
        <f ca="1">SQRT(Inputs!$B$38)*K37+SQRT(1-Inputs!$B$38)*_xlfn.NORM.S.INV(RAND())</f>
        <v>1.0746704784453327</v>
      </c>
      <c r="AS37" s="23">
        <f ca="1">SQRT(Inputs!$B$38)*L37+SQRT(1-Inputs!$B$38)*_xlfn.NORM.S.INV(RAND())</f>
        <v>-1.6226353836854774</v>
      </c>
      <c r="AT37" s="23">
        <f ca="1">SQRT(Inputs!$B$38)*M37+SQRT(1-Inputs!$B$38)*_xlfn.NORM.S.INV(RAND())</f>
        <v>0.36422809633283515</v>
      </c>
      <c r="AU37" s="15">
        <f ca="1">Inputs!$B$6*EXP($B$8-0.5*C$5^2+C$5*N37)</f>
        <v>6626.2720324546717</v>
      </c>
      <c r="AV37" s="15">
        <f t="shared" ca="1" si="1"/>
        <v>8157.9072231168839</v>
      </c>
      <c r="AW37" s="15">
        <f t="shared" ca="1" si="2"/>
        <v>12143.263512977819</v>
      </c>
      <c r="AX37" s="15">
        <f t="shared" ca="1" si="3"/>
        <v>15256.323877932295</v>
      </c>
      <c r="AY37" s="15">
        <f t="shared" ca="1" si="4"/>
        <v>18726.007055069749</v>
      </c>
      <c r="AZ37" s="15">
        <f t="shared" ca="1" si="5"/>
        <v>23416.979395576232</v>
      </c>
      <c r="BA37" s="15">
        <f t="shared" ca="1" si="6"/>
        <v>27236.325172860983</v>
      </c>
      <c r="BB37" s="15">
        <f t="shared" ca="1" si="7"/>
        <v>36779.922598736615</v>
      </c>
      <c r="BC37" s="15">
        <f t="shared" ca="1" si="8"/>
        <v>42872.118889724232</v>
      </c>
      <c r="BD37" s="15">
        <f t="shared" ca="1" si="9"/>
        <v>43240.972364088091</v>
      </c>
      <c r="BE37" s="15">
        <f t="shared" ca="1" si="10"/>
        <v>53887.296367182047</v>
      </c>
      <c r="BF37" s="15">
        <f ca="1">Inputs!$B$13*EXP($B$9-0.5*C$6^2+C$6*Y37)</f>
        <v>16336.232895948604</v>
      </c>
      <c r="BG37" s="15">
        <f t="shared" ca="1" si="11"/>
        <v>19017.462518680637</v>
      </c>
      <c r="BH37" s="15">
        <f t="shared" ca="1" si="12"/>
        <v>25350.369242704393</v>
      </c>
      <c r="BI37" s="15">
        <f t="shared" ca="1" si="13"/>
        <v>38698.4871970694</v>
      </c>
      <c r="BJ37" s="15">
        <f t="shared" ca="1" si="14"/>
        <v>47598.581804222013</v>
      </c>
      <c r="BK37" s="15">
        <f t="shared" ca="1" si="15"/>
        <v>58559.151441133981</v>
      </c>
      <c r="BL37" s="15">
        <f t="shared" ca="1" si="16"/>
        <v>75716.719438602915</v>
      </c>
      <c r="BM37" s="15">
        <f t="shared" ca="1" si="17"/>
        <v>89561.477862588741</v>
      </c>
      <c r="BN37" s="15">
        <f t="shared" ca="1" si="18"/>
        <v>113528.3071991905</v>
      </c>
      <c r="BO37" s="15">
        <f t="shared" ca="1" si="19"/>
        <v>95284.763981165859</v>
      </c>
      <c r="BP37" s="15">
        <f t="shared" ca="1" si="20"/>
        <v>98046.260571568389</v>
      </c>
      <c r="BQ37" s="15">
        <f ca="1">Inputs!$B$20*EXP($B$10-0.5*C$7^2+C$7*AJ37)</f>
        <v>3005.0613100381461</v>
      </c>
      <c r="BR37" s="15">
        <f t="shared" ca="1" si="21"/>
        <v>4692.4876892652692</v>
      </c>
      <c r="BS37" s="15">
        <f t="shared" ca="1" si="22"/>
        <v>6494.9029170179037</v>
      </c>
      <c r="BT37" s="15">
        <f t="shared" ca="1" si="23"/>
        <v>12107.022205761985</v>
      </c>
      <c r="BU37" s="15">
        <f t="shared" ca="1" si="24"/>
        <v>18261.019610689164</v>
      </c>
      <c r="BV37" s="15">
        <f t="shared" ca="1" si="25"/>
        <v>27028.961606243509</v>
      </c>
      <c r="BW37" s="15">
        <f t="shared" ca="1" si="26"/>
        <v>40142.258035085804</v>
      </c>
      <c r="BX37" s="15">
        <f t="shared" ca="1" si="27"/>
        <v>49818.663596951716</v>
      </c>
      <c r="BY37" s="15">
        <f t="shared" ca="1" si="28"/>
        <v>85739.033716991064</v>
      </c>
      <c r="BZ37" s="15">
        <f t="shared" ca="1" si="29"/>
        <v>89275.361465507376</v>
      </c>
      <c r="CA37" s="15">
        <f t="shared" ca="1" si="30"/>
        <v>133789.86905593908</v>
      </c>
      <c r="CB37" s="15">
        <f ca="1">(AU37*DCF!C$10-DCF!C$5*MAX(AU37*DCF!C$10,0)-MAX(AU37-Inputs!$B$6,0)/Inputs!$B$10)*DCF!C$6</f>
        <v>1031.2094544667389</v>
      </c>
      <c r="CC37" s="15">
        <f ca="1">(AV37*DCF!D$10-DCF!D$5*MAX(AV37*DCF!D$10,0)-MAX(AV37-AU37,0)/Inputs!$B$10)*DCF!D$6</f>
        <v>1614.9854621250818</v>
      </c>
      <c r="CD37" s="15">
        <f ca="1">(AW37*DCF!E$10-DCF!E$5*MAX(AW37*DCF!E$10,0)-MAX(AW37-AV37,0)/Inputs!$B$10)*DCF!E$6</f>
        <v>1906.0189638949</v>
      </c>
      <c r="CE37" s="15">
        <f ca="1">(AX37*DCF!F$10-DCF!F$5*MAX(AX37*DCF!F$10,0)-MAX(AX37-AW37,0)/Inputs!$B$10)*DCF!F$6</f>
        <v>2682.6805086764371</v>
      </c>
      <c r="CF37" s="15">
        <f ca="1">(AY37*DCF!G$10-DCF!G$5*MAX(AY37*DCF!G$10,0)-MAX(AY37-AX37,0)/Inputs!$B$10)*DCF!G$6</f>
        <v>3191.3705887571523</v>
      </c>
      <c r="CG37" s="15">
        <f ca="1">(AZ37*DCF!H$10-DCF!H$5*MAX(AZ37*DCF!H$10,0)-MAX(AZ37-AY37,0)/Inputs!$B$10)*DCF!H$6</f>
        <v>3713.4571103715521</v>
      </c>
      <c r="CH37" s="15">
        <f ca="1">(BA37*DCF!I$10-DCF!I$5*MAX(BA37*DCF!I$10,0)-MAX(BA37-AZ37,0)/Inputs!$B$10)*DCF!I$6</f>
        <v>4348.5764996546623</v>
      </c>
      <c r="CI37" s="15">
        <f ca="1">(BB37*DCF!J$10-DCF!J$5*MAX(BB37*DCF!J$10,0)-MAX(BB37-BA37,0)/Inputs!$B$10)*DCF!J$6</f>
        <v>4865.3451352639204</v>
      </c>
      <c r="CJ37" s="15">
        <f ca="1">(BC37*DCF!K$10-DCF!K$5*MAX(BC37*DCF!K$10,0)-MAX(BC37-BB37,0)/Inputs!$B$10)*DCF!K$6</f>
        <v>6048.9078705852871</v>
      </c>
      <c r="CK37" s="15">
        <f ca="1">(BD37*DCF!L$10-DCF!L$5*MAX(BD37*DCF!L$10,0)-MAX(BD37-BC37,0)/Inputs!$B$10)*DCF!L$6</f>
        <v>6473.8621749315616</v>
      </c>
      <c r="CL37" s="15">
        <f ca="1">(BE37*DCF!M$10-DCF!M$5*MAX(BE37*DCF!M$10,0)-MAX(BE37-BD37,0)/Inputs!$B$10)*DCF!M$6</f>
        <v>6332.3773410556059</v>
      </c>
      <c r="CM37" s="15">
        <f ca="1">(BF37*DCF!C$28-DCF!C$5*MAX(BF37*DCF!C$28,0)-MAX(BF37-Inputs!$B$13,0)/Inputs!$B$17)*DCF!C$6</f>
        <v>3842.7012380516489</v>
      </c>
      <c r="CN37" s="15">
        <f ca="1">(BG37*DCF!D$28-DCF!D$5*MAX(BG37*DCF!D$28,0)-MAX(BG37-BF37,0)/Inputs!$B$17)*DCF!D$6</f>
        <v>5029.052115004235</v>
      </c>
      <c r="CO37" s="15">
        <f ca="1">(BH37*DCF!E$28-DCF!E$5*MAX(BH37*DCF!E$28,0)-MAX(BH37-BG37,0)/Inputs!$B$17)*DCF!E$6</f>
        <v>5931.5472252272402</v>
      </c>
      <c r="CP37" s="15">
        <f ca="1">(BI37*DCF!F$28-DCF!F$5*MAX(BI37*DCF!F$28,0)-MAX(BI37-BH37,0)/Inputs!$B$17)*DCF!F$6</f>
        <v>8075.3840657841356</v>
      </c>
      <c r="CQ37" s="15">
        <f ca="1">(BJ37*DCF!G$28-DCF!G$5*MAX(BJ37*DCF!G$28,0)-MAX(BJ37-BI37,0)/Inputs!$B$17)*DCF!G$6</f>
        <v>10852.905187781031</v>
      </c>
      <c r="CR37" s="15">
        <f ca="1">(BK37*DCF!H$28-DCF!H$5*MAX(BK37*DCF!H$28,0)-MAX(BK37-BJ37,0)/Inputs!$B$17)*DCF!H$6</f>
        <v>12779.359289520087</v>
      </c>
      <c r="CS37" s="15">
        <f ca="1">(BL37*DCF!I$28-DCF!I$5*MAX(BL37*DCF!I$28,0)-MAX(BL37-BK37,0)/Inputs!$B$17)*DCF!I$6</f>
        <v>15342.379523973172</v>
      </c>
      <c r="CT37" s="15">
        <f ca="1">(BM37*DCF!J$28-DCF!J$5*MAX(BM37*DCF!J$28,0)-MAX(BM37-BL37,0)/Inputs!$B$17)*DCF!J$6</f>
        <v>18143.94276540021</v>
      </c>
      <c r="CU37" s="15">
        <f ca="1">(BN37*DCF!K$28-DCF!K$5*MAX(BN37*DCF!K$28,0)-MAX(BN37-BM37,0)/Inputs!$B$17)*DCF!K$6</f>
        <v>21039.657594185541</v>
      </c>
      <c r="CV37" s="15">
        <f ca="1">(BO37*DCF!L$28-DCF!L$5*MAX(BO37*DCF!L$28,0)-MAX(BO37-BN37,0)/Inputs!$B$17)*DCF!L$6</f>
        <v>19011.310429388977</v>
      </c>
      <c r="CW37" s="15">
        <f ca="1">(BP37*DCF!M$28-DCF!M$5*MAX(BP37*DCF!M$28,0)-MAX(BP37-BO37,0)/Inputs!$B$17)*DCF!M$6</f>
        <v>18158.806678926136</v>
      </c>
      <c r="CX37" s="15">
        <f ca="1">(BQ37*DCF!C$46-DCF!C$5*MAX(BQ37*DCF!C$46,0)-MAX(BQ37-Inputs!$B$20,0)/Inputs!$B$24)*DCF!C$6</f>
        <v>-694.00954042451406</v>
      </c>
      <c r="CY37" s="15">
        <f ca="1">(BR37*DCF!D$46-DCF!D$5*MAX(BR37*DCF!D$46,0)-MAX(BR37-BQ37,0)/Inputs!$B$24)*DCF!D$6</f>
        <v>-1520.9090474356281</v>
      </c>
      <c r="CZ37" s="15">
        <f ca="1">(BS37*DCF!E$46-DCF!E$5*MAX(BS37*DCF!E$46,0)-MAX(BS37-BR37,0)/Inputs!$B$24)*DCF!E$6</f>
        <v>-1478.4960414854718</v>
      </c>
      <c r="DA37" s="15">
        <f ca="1">(BT37*DCF!F$46-DCF!F$5*MAX(BT37*DCF!F$46,0)-MAX(BT37-BS37,0)/Inputs!$B$24)*DCF!F$6</f>
        <v>-2925.2599491131323</v>
      </c>
      <c r="DB37" s="15">
        <f ca="1">(BU37*DCF!G$46-DCF!G$5*MAX(BU37*DCF!G$46,0)-MAX(BU37-BT37,0)/Inputs!$B$24)*DCF!G$6</f>
        <v>-2684.347759209264</v>
      </c>
      <c r="DC37" s="15">
        <f ca="1">(BV37*DCF!H$46-DCF!H$5*MAX(BV37*DCF!H$46,0)-MAX(BV37-BU37,0)/Inputs!$B$24)*DCF!H$6</f>
        <v>-2724.5842530465925</v>
      </c>
      <c r="DD37" s="15">
        <f ca="1">(BW37*DCF!I$46-DCF!I$5*MAX(BW37*DCF!I$46,0)-MAX(BW37-BV37,0)/Inputs!$B$24)*DCF!I$6</f>
        <v>-2837.2191023708892</v>
      </c>
      <c r="DE37" s="15">
        <f ca="1">(BX37*DCF!J$46-DCF!J$5*MAX(BX37*DCF!J$46,0)-MAX(BX37-BW37,0)/Inputs!$B$24)*DCF!J$6</f>
        <v>-476.26953259090658</v>
      </c>
      <c r="DF37" s="15">
        <f ca="1">(BY37*DCF!K$46-DCF!K$5*MAX(BY37*DCF!K$46,0)-MAX(BY37-BX37,0)/Inputs!$B$24)*DCF!K$6</f>
        <v>-3901.8343462344433</v>
      </c>
      <c r="DG37" s="15">
        <f ca="1">(BZ37*DCF!L$46-DCF!L$5*MAX(BZ37*DCF!L$46,0)-MAX(BZ37-BY37,0)/Inputs!$B$24)*DCF!L$6</f>
        <v>5370.9107298763938</v>
      </c>
      <c r="DH37" s="15">
        <f ca="1">(CA37*DCF!M$46-DCF!M$5*MAX(CA37*DCF!M$46,0)-MAX(CA37-BZ37,0)/Inputs!$B$24)*DCF!M$6</f>
        <v>1182.566799032476</v>
      </c>
      <c r="DI37" s="15">
        <f ca="1">SUM(CB37:CL37)+BE37*DCF!M$10*(1+Inputs!$B$30)*(1-Inputs!$B$33)*(1-Inputs!$B$30/Inputs!$B$31)/(Inputs!$B$29-Inputs!$B$30)*DCF!M$6</f>
        <v>192177.84948537464</v>
      </c>
      <c r="DJ37" s="15">
        <f ca="1">SUM(CM37:CW37)+BP37*DCF!M$28*(1+Inputs!$B$30)*(1-Inputs!$B$33)*(1-Inputs!$B$30/Inputs!$B$31)/(Inputs!$B$29-Inputs!$B$30)*DCF!M$6</f>
        <v>502025.76571090647</v>
      </c>
      <c r="DK37" s="15">
        <f ca="1">SUM(CX37:DH37)+CA37*DCF!M$46*(1+Inputs!$B$30)*(1-Inputs!$B$33)*(1-Inputs!$B$30/Inputs!$B$31)/(Inputs!$B$29-Inputs!$B$30)*DCF!M$6</f>
        <v>194165.53394063239</v>
      </c>
      <c r="DM37" s="15">
        <f ca="1">DI37+DJ37+DK37+Inputs!$B$34+Inputs!$B$36-Inputs!$B$35</f>
        <v>965220.14913691347</v>
      </c>
    </row>
    <row r="38" spans="1:117" x14ac:dyDescent="0.75">
      <c r="A38" s="11">
        <v>25</v>
      </c>
      <c r="C38" s="23">
        <f t="shared" ca="1" si="32"/>
        <v>-1.1388227081175299</v>
      </c>
      <c r="D38" s="23">
        <f t="shared" ca="1" si="32"/>
        <v>1.1804714927047311</v>
      </c>
      <c r="E38" s="23">
        <f t="shared" ca="1" si="32"/>
        <v>1.0795262011225368</v>
      </c>
      <c r="F38" s="23">
        <f t="shared" ca="1" si="32"/>
        <v>0.81262240193081769</v>
      </c>
      <c r="G38" s="23">
        <f t="shared" ca="1" si="32"/>
        <v>0.34769957335174906</v>
      </c>
      <c r="H38" s="23">
        <f t="shared" ca="1" si="32"/>
        <v>0.38694486521693744</v>
      </c>
      <c r="I38" s="23">
        <f t="shared" ca="1" si="32"/>
        <v>0.13874281537938471</v>
      </c>
      <c r="J38" s="23">
        <f t="shared" ca="1" si="32"/>
        <v>-0.63870776244498761</v>
      </c>
      <c r="K38" s="23">
        <f t="shared" ca="1" si="32"/>
        <v>-1.7569964674859433</v>
      </c>
      <c r="L38" s="23">
        <f t="shared" ca="1" si="32"/>
        <v>-1.6999844560868611</v>
      </c>
      <c r="M38" s="23">
        <f t="shared" ca="1" si="32"/>
        <v>3.0394224958028286</v>
      </c>
      <c r="N38" s="23">
        <f ca="1">SQRT(Inputs!$B$38)*C38+SQRT(1-Inputs!$B$38)*_xlfn.NORM.S.INV(RAND())</f>
        <v>0.41074635452969399</v>
      </c>
      <c r="O38" s="23">
        <f ca="1">SQRT(Inputs!$B$38)*D38+SQRT(1-Inputs!$B$38)*_xlfn.NORM.S.INV(RAND())</f>
        <v>0.66666144019739604</v>
      </c>
      <c r="P38" s="23">
        <f ca="1">SQRT(Inputs!$B$38)*E38+SQRT(1-Inputs!$B$38)*_xlfn.NORM.S.INV(RAND())</f>
        <v>-1.7422450323349596</v>
      </c>
      <c r="Q38" s="23">
        <f ca="1">SQRT(Inputs!$B$38)*F38+SQRT(1-Inputs!$B$38)*_xlfn.NORM.S.INV(RAND())</f>
        <v>0.95648350841714702</v>
      </c>
      <c r="R38" s="23">
        <f ca="1">SQRT(Inputs!$B$38)*G38+SQRT(1-Inputs!$B$38)*_xlfn.NORM.S.INV(RAND())</f>
        <v>1.6832291592668103</v>
      </c>
      <c r="S38" s="23">
        <f ca="1">SQRT(Inputs!$B$38)*H38+SQRT(1-Inputs!$B$38)*_xlfn.NORM.S.INV(RAND())</f>
        <v>0.55935493642820089</v>
      </c>
      <c r="T38" s="23">
        <f ca="1">SQRT(Inputs!$B$38)*I38+SQRT(1-Inputs!$B$38)*_xlfn.NORM.S.INV(RAND())</f>
        <v>0.71078537113128459</v>
      </c>
      <c r="U38" s="23">
        <f ca="1">SQRT(Inputs!$B$38)*J38+SQRT(1-Inputs!$B$38)*_xlfn.NORM.S.INV(RAND())</f>
        <v>-1.642495390496862E-2</v>
      </c>
      <c r="V38" s="23">
        <f ca="1">SQRT(Inputs!$B$38)*K38+SQRT(1-Inputs!$B$38)*_xlfn.NORM.S.INV(RAND())</f>
        <v>-0.89364123428881981</v>
      </c>
      <c r="W38" s="23">
        <f ca="1">SQRT(Inputs!$B$38)*L38+SQRT(1-Inputs!$B$38)*_xlfn.NORM.S.INV(RAND())</f>
        <v>-1.5955245818000896</v>
      </c>
      <c r="X38" s="23">
        <f ca="1">SQRT(Inputs!$B$38)*M38+SQRT(1-Inputs!$B$38)*_xlfn.NORM.S.INV(RAND())</f>
        <v>1.7975546881412867</v>
      </c>
      <c r="Y38" s="23">
        <f ca="1">SQRT(Inputs!$B$38)*C38+SQRT(1-Inputs!$B$38)*_xlfn.NORM.S.INV(RAND())</f>
        <v>-0.25074821865588359</v>
      </c>
      <c r="Z38" s="23">
        <f ca="1">SQRT(Inputs!$B$38)*D38+SQRT(1-Inputs!$B$38)*_xlfn.NORM.S.INV(RAND())</f>
        <v>1.8111997605222137</v>
      </c>
      <c r="AA38" s="23">
        <f ca="1">SQRT(Inputs!$B$38)*E38+SQRT(1-Inputs!$B$38)*_xlfn.NORM.S.INV(RAND())</f>
        <v>-0.13043090019002079</v>
      </c>
      <c r="AB38" s="23">
        <f ca="1">SQRT(Inputs!$B$38)*F38+SQRT(1-Inputs!$B$38)*_xlfn.NORM.S.INV(RAND())</f>
        <v>-0.13052541648377147</v>
      </c>
      <c r="AC38" s="23">
        <f ca="1">SQRT(Inputs!$B$38)*G38+SQRT(1-Inputs!$B$38)*_xlfn.NORM.S.INV(RAND())</f>
        <v>-0.65433210471278647</v>
      </c>
      <c r="AD38" s="23">
        <f ca="1">SQRT(Inputs!$B$38)*H38+SQRT(1-Inputs!$B$38)*_xlfn.NORM.S.INV(RAND())</f>
        <v>2.4150980592863847</v>
      </c>
      <c r="AE38" s="23">
        <f ca="1">SQRT(Inputs!$B$38)*I38+SQRT(1-Inputs!$B$38)*_xlfn.NORM.S.INV(RAND())</f>
        <v>-1.3593521675171352</v>
      </c>
      <c r="AF38" s="23">
        <f ca="1">SQRT(Inputs!$B$38)*J38+SQRT(1-Inputs!$B$38)*_xlfn.NORM.S.INV(RAND())</f>
        <v>-0.82197036555696357</v>
      </c>
      <c r="AG38" s="23">
        <f ca="1">SQRT(Inputs!$B$38)*K38+SQRT(1-Inputs!$B$38)*_xlfn.NORM.S.INV(RAND())</f>
        <v>-0.33236610261013089</v>
      </c>
      <c r="AH38" s="23">
        <f ca="1">SQRT(Inputs!$B$38)*L38+SQRT(1-Inputs!$B$38)*_xlfn.NORM.S.INV(RAND())</f>
        <v>-1.4238056141020647</v>
      </c>
      <c r="AI38" s="23">
        <f ca="1">SQRT(Inputs!$B$38)*M38+SQRT(1-Inputs!$B$38)*_xlfn.NORM.S.INV(RAND())</f>
        <v>1.7228870997786689</v>
      </c>
      <c r="AJ38" s="23">
        <f ca="1">SQRT(Inputs!$B$38)*C38+SQRT(1-Inputs!$B$38)*_xlfn.NORM.S.INV(RAND())</f>
        <v>3.1879739268301233E-2</v>
      </c>
      <c r="AK38" s="23">
        <f ca="1">SQRT(Inputs!$B$38)*D38+SQRT(1-Inputs!$B$38)*_xlfn.NORM.S.INV(RAND())</f>
        <v>2.5324852177181487</v>
      </c>
      <c r="AL38" s="23">
        <f ca="1">SQRT(Inputs!$B$38)*E38+SQRT(1-Inputs!$B$38)*_xlfn.NORM.S.INV(RAND())</f>
        <v>2.5653763764942248</v>
      </c>
      <c r="AM38" s="23">
        <f ca="1">SQRT(Inputs!$B$38)*F38+SQRT(1-Inputs!$B$38)*_xlfn.NORM.S.INV(RAND())</f>
        <v>1.013546674817674</v>
      </c>
      <c r="AN38" s="23">
        <f ca="1">SQRT(Inputs!$B$38)*G38+SQRT(1-Inputs!$B$38)*_xlfn.NORM.S.INV(RAND())</f>
        <v>1.1006493884210675</v>
      </c>
      <c r="AO38" s="23">
        <f ca="1">SQRT(Inputs!$B$38)*H38+SQRT(1-Inputs!$B$38)*_xlfn.NORM.S.INV(RAND())</f>
        <v>1.2709639613516368</v>
      </c>
      <c r="AP38" s="23">
        <f ca="1">SQRT(Inputs!$B$38)*I38+SQRT(1-Inputs!$B$38)*_xlfn.NORM.S.INV(RAND())</f>
        <v>0.8173792069778385</v>
      </c>
      <c r="AQ38" s="23">
        <f ca="1">SQRT(Inputs!$B$38)*J38+SQRT(1-Inputs!$B$38)*_xlfn.NORM.S.INV(RAND())</f>
        <v>0.74104764590564709</v>
      </c>
      <c r="AR38" s="23">
        <f ca="1">SQRT(Inputs!$B$38)*K38+SQRT(1-Inputs!$B$38)*_xlfn.NORM.S.INV(RAND())</f>
        <v>-1.9013720537369412</v>
      </c>
      <c r="AS38" s="23">
        <f ca="1">SQRT(Inputs!$B$38)*L38+SQRT(1-Inputs!$B$38)*_xlfn.NORM.S.INV(RAND())</f>
        <v>0.21528436024872133</v>
      </c>
      <c r="AT38" s="23">
        <f ca="1">SQRT(Inputs!$B$38)*M38+SQRT(1-Inputs!$B$38)*_xlfn.NORM.S.INV(RAND())</f>
        <v>1.4552214832739476</v>
      </c>
      <c r="AU38" s="15">
        <f ca="1">Inputs!$B$6*EXP($B$8-0.5*C$5^2+C$5*N38)</f>
        <v>5303.3882713970461</v>
      </c>
      <c r="AV38" s="15">
        <f t="shared" ca="1" si="1"/>
        <v>7120.2964629064609</v>
      </c>
      <c r="AW38" s="15">
        <f t="shared" ca="1" si="2"/>
        <v>6863.715740759957</v>
      </c>
      <c r="AX38" s="15">
        <f t="shared" ca="1" si="3"/>
        <v>9443.5614014013991</v>
      </c>
      <c r="AY38" s="15">
        <f t="shared" ca="1" si="4"/>
        <v>14048.08972940682</v>
      </c>
      <c r="AZ38" s="15">
        <f t="shared" ca="1" si="5"/>
        <v>18272.756041314111</v>
      </c>
      <c r="BA38" s="15">
        <f t="shared" ca="1" si="6"/>
        <v>24088.078543026055</v>
      </c>
      <c r="BB38" s="15">
        <f t="shared" ca="1" si="7"/>
        <v>29442.657123257486</v>
      </c>
      <c r="BC38" s="15">
        <f t="shared" ca="1" si="8"/>
        <v>33079.525753049398</v>
      </c>
      <c r="BD38" s="15">
        <f t="shared" ca="1" si="9"/>
        <v>34907.346784187335</v>
      </c>
      <c r="BE38" s="15">
        <f t="shared" ca="1" si="10"/>
        <v>50383.484881603479</v>
      </c>
      <c r="BF38" s="15">
        <f ca="1">Inputs!$B$13*EXP($B$9-0.5*C$6^2+C$6*Y38)</f>
        <v>13160.286510442085</v>
      </c>
      <c r="BG38" s="15">
        <f t="shared" ca="1" si="11"/>
        <v>22238.551936060361</v>
      </c>
      <c r="BH38" s="15">
        <f t="shared" ca="1" si="12"/>
        <v>26589.93500019945</v>
      </c>
      <c r="BI38" s="15">
        <f t="shared" ca="1" si="13"/>
        <v>31902.661097171553</v>
      </c>
      <c r="BJ38" s="15">
        <f t="shared" ca="1" si="14"/>
        <v>35590.333878446152</v>
      </c>
      <c r="BK38" s="15">
        <f t="shared" ca="1" si="15"/>
        <v>60685.129550897836</v>
      </c>
      <c r="BL38" s="15">
        <f t="shared" ca="1" si="16"/>
        <v>62504.195983568527</v>
      </c>
      <c r="BM38" s="15">
        <f t="shared" ca="1" si="17"/>
        <v>69373.068118937837</v>
      </c>
      <c r="BN38" s="15">
        <f t="shared" ca="1" si="18"/>
        <v>81988.721824318884</v>
      </c>
      <c r="BO38" s="15">
        <f t="shared" ca="1" si="19"/>
        <v>85491.330835409244</v>
      </c>
      <c r="BP38" s="15">
        <f t="shared" ca="1" si="20"/>
        <v>127904.83155103309</v>
      </c>
      <c r="BQ38" s="15">
        <f ca="1">Inputs!$B$20*EXP($B$10-0.5*C$7^2+C$7*AJ38)</f>
        <v>4338.2914622903545</v>
      </c>
      <c r="BR38" s="15">
        <f t="shared" ca="1" si="21"/>
        <v>13156.669303699024</v>
      </c>
      <c r="BS38" s="15">
        <f t="shared" ca="1" si="22"/>
        <v>37640.464469255159</v>
      </c>
      <c r="BT38" s="15">
        <f t="shared" ca="1" si="23"/>
        <v>67705.442834230736</v>
      </c>
      <c r="BU38" s="15">
        <f t="shared" ca="1" si="24"/>
        <v>122465.07601037317</v>
      </c>
      <c r="BV38" s="15">
        <f t="shared" ca="1" si="25"/>
        <v>226875.76305101786</v>
      </c>
      <c r="BW38" s="15">
        <f t="shared" ca="1" si="26"/>
        <v>376385.01925734809</v>
      </c>
      <c r="BX38" s="15">
        <f t="shared" ca="1" si="27"/>
        <v>610750.54389632889</v>
      </c>
      <c r="BY38" s="15">
        <f t="shared" ca="1" si="28"/>
        <v>594794.87411655486</v>
      </c>
      <c r="BZ38" s="15">
        <f t="shared" ca="1" si="29"/>
        <v>868272.63136326696</v>
      </c>
      <c r="CA38" s="15">
        <f t="shared" ca="1" si="30"/>
        <v>1579590.6788809027</v>
      </c>
      <c r="CB38" s="15">
        <f ca="1">(AU38*DCF!C$10-DCF!C$5*MAX(AU38*DCF!C$10,0)-MAX(AU38-Inputs!$B$6,0)/Inputs!$B$10)*DCF!C$6</f>
        <v>1040.6418514749698</v>
      </c>
      <c r="CC38" s="15">
        <f ca="1">(AV38*DCF!D$10-DCF!D$5*MAX(AV38*DCF!D$10,0)-MAX(AV38-AU38,0)/Inputs!$B$10)*DCF!D$6</f>
        <v>1292.5185137741755</v>
      </c>
      <c r="CD38" s="15">
        <f ca="1">(AW38*DCF!E$10-DCF!E$5*MAX(AW38*DCF!E$10,0)-MAX(AW38-AV38,0)/Inputs!$B$10)*DCF!E$6</f>
        <v>1584.7227033826312</v>
      </c>
      <c r="CE38" s="15">
        <f ca="1">(AX38*DCF!F$10-DCF!F$5*MAX(AX38*DCF!F$10,0)-MAX(AX38-AW38,0)/Inputs!$B$10)*DCF!F$6</f>
        <v>1524.7124837764045</v>
      </c>
      <c r="CF38" s="15">
        <f ca="1">(AY38*DCF!G$10-DCF!G$5*MAX(AY38*DCF!G$10,0)-MAX(AY38-AX38,0)/Inputs!$B$10)*DCF!G$6</f>
        <v>2009.3963620777852</v>
      </c>
      <c r="CG38" s="15">
        <f ca="1">(AZ38*DCF!H$10-DCF!H$5*MAX(AZ38*DCF!H$10,0)-MAX(AZ38-AY38,0)/Inputs!$B$10)*DCF!H$6</f>
        <v>2797.5034513017704</v>
      </c>
      <c r="CH38" s="15">
        <f ca="1">(BA38*DCF!I$10-DCF!I$5*MAX(BA38*DCF!I$10,0)-MAX(BA38-AZ38,0)/Inputs!$B$10)*DCF!I$6</f>
        <v>3446.0965732646673</v>
      </c>
      <c r="CI38" s="15">
        <f ca="1">(BB38*DCF!J$10-DCF!J$5*MAX(BB38*DCF!J$10,0)-MAX(BB38-BA38,0)/Inputs!$B$10)*DCF!J$6</f>
        <v>4241.0301314036578</v>
      </c>
      <c r="CJ38" s="15">
        <f ca="1">(BC38*DCF!K$10-DCF!K$5*MAX(BC38*DCF!K$10,0)-MAX(BC38-BB38,0)/Inputs!$B$10)*DCF!K$6</f>
        <v>4816.1661411442738</v>
      </c>
      <c r="CK38" s="15">
        <f ca="1">(BD38*DCF!L$10-DCF!L$5*MAX(BD38*DCF!L$10,0)-MAX(BD38-BC38,0)/Inputs!$B$10)*DCF!L$6</f>
        <v>5028.3248376945312</v>
      </c>
      <c r="CL38" s="15">
        <f ca="1">(BE38*DCF!M$10-DCF!M$5*MAX(BE38*DCF!M$10,0)-MAX(BE38-BD38,0)/Inputs!$B$10)*DCF!M$6</f>
        <v>5260.9713222978671</v>
      </c>
      <c r="CM38" s="15">
        <f ca="1">(BF38*DCF!C$28-DCF!C$5*MAX(BF38*DCF!C$28,0)-MAX(BF38-Inputs!$B$13,0)/Inputs!$B$17)*DCF!C$6</f>
        <v>3606.8981452793255</v>
      </c>
      <c r="CN38" s="15">
        <f ca="1">(BG38*DCF!D$28-DCF!D$5*MAX(BG38*DCF!D$28,0)-MAX(BG38-BF38,0)/Inputs!$B$17)*DCF!D$6</f>
        <v>4612.9562005814405</v>
      </c>
      <c r="CO38" s="15">
        <f ca="1">(BH38*DCF!E$28-DCF!E$5*MAX(BH38*DCF!E$28,0)-MAX(BH38-BG38,0)/Inputs!$B$17)*DCF!E$6</f>
        <v>6673.1453581288943</v>
      </c>
      <c r="CP38" s="15">
        <f ca="1">(BI38*DCF!F$28-DCF!F$5*MAX(BI38*DCF!F$28,0)-MAX(BI38-BH38,0)/Inputs!$B$17)*DCF!F$6</f>
        <v>7693.4663842778973</v>
      </c>
      <c r="CQ38" s="15">
        <f ca="1">(BJ38*DCF!G$28-DCF!G$5*MAX(BJ38*DCF!G$28,0)-MAX(BJ38-BI38,0)/Inputs!$B$17)*DCF!G$6</f>
        <v>8613.9520157964143</v>
      </c>
      <c r="CR38" s="15">
        <f ca="1">(BK38*DCF!H$28-DCF!H$5*MAX(BK38*DCF!H$28,0)-MAX(BK38-BJ38,0)/Inputs!$B$17)*DCF!H$6</f>
        <v>11109.075062051194</v>
      </c>
      <c r="CS38" s="15">
        <f ca="1">(BL38*DCF!I$28-DCF!I$5*MAX(BL38*DCF!I$28,0)-MAX(BL38-BK38,0)/Inputs!$B$17)*DCF!I$6</f>
        <v>14436.959716280015</v>
      </c>
      <c r="CT38" s="15">
        <f ca="1">(BM38*DCF!J$28-DCF!J$5*MAX(BM38*DCF!J$28,0)-MAX(BM38-BL38,0)/Inputs!$B$17)*DCF!J$6</f>
        <v>14565.196959983481</v>
      </c>
      <c r="CU38" s="15">
        <f ca="1">(BN38*DCF!K$28-DCF!K$5*MAX(BN38*DCF!K$28,0)-MAX(BN38-BM38,0)/Inputs!$B$17)*DCF!K$6</f>
        <v>15769.393805096208</v>
      </c>
      <c r="CV38" s="15">
        <f ca="1">(BO38*DCF!L$28-DCF!L$5*MAX(BO38*DCF!L$28,0)-MAX(BO38-BN38,0)/Inputs!$B$17)*DCF!L$6</f>
        <v>16660.988903732781</v>
      </c>
      <c r="CW38" s="15">
        <f ca="1">(BP38*DCF!M$28-DCF!M$5*MAX(BP38*DCF!M$28,0)-MAX(BP38-BO38,0)/Inputs!$B$17)*DCF!M$6</f>
        <v>19631.965464328288</v>
      </c>
      <c r="CX38" s="15">
        <f ca="1">(BQ38*DCF!C$46-DCF!C$5*MAX(BQ38*DCF!C$46,0)-MAX(BQ38-Inputs!$B$20,0)/Inputs!$B$24)*DCF!C$6</f>
        <v>-1527.2227221411231</v>
      </c>
      <c r="CY38" s="15">
        <f ca="1">(BR38*DCF!D$46-DCF!D$5*MAX(BR38*DCF!D$46,0)-MAX(BR38-BQ38,0)/Inputs!$B$24)*DCF!D$6</f>
        <v>-6008.2652583941581</v>
      </c>
      <c r="CZ38" s="15">
        <f ca="1">(BS38*DCF!E$46-DCF!E$5*MAX(BS38*DCF!E$46,0)-MAX(BS38-BR38,0)/Inputs!$B$24)*DCF!E$6</f>
        <v>-14101.88848649739</v>
      </c>
      <c r="DA38" s="15">
        <f ca="1">(BT38*DCF!F$46-DCF!F$5*MAX(BT38*DCF!F$46,0)-MAX(BT38-BS38,0)/Inputs!$B$24)*DCF!F$6</f>
        <v>-15878.347462807387</v>
      </c>
      <c r="DB38" s="15">
        <f ca="1">(BU38*DCF!G$46-DCF!G$5*MAX(BU38*DCF!G$46,0)-MAX(BU38-BT38,0)/Inputs!$B$24)*DCF!G$6</f>
        <v>-22539.541877750973</v>
      </c>
      <c r="DC38" s="15">
        <f ca="1">(BV38*DCF!H$46-DCF!H$5*MAX(BV38*DCF!H$46,0)-MAX(BV38-BU38,0)/Inputs!$B$24)*DCF!H$6</f>
        <v>-32444.981262986868</v>
      </c>
      <c r="DD38" s="15">
        <f ca="1">(BW38*DCF!I$46-DCF!I$5*MAX(BW38*DCF!I$46,0)-MAX(BW38-BV38,0)/Inputs!$B$24)*DCF!I$6</f>
        <v>-34225.565713801116</v>
      </c>
      <c r="DE38" s="15">
        <f ca="1">(BX38*DCF!J$46-DCF!J$5*MAX(BX38*DCF!J$46,0)-MAX(BX38-BW38,0)/Inputs!$B$24)*DCF!J$6</f>
        <v>-36530.612250940118</v>
      </c>
      <c r="DF38" s="15">
        <f ca="1">(BY38*DCF!K$46-DCF!K$5*MAX(BY38*DCF!K$46,0)-MAX(BY38-BX38,0)/Inputs!$B$24)*DCF!K$6</f>
        <v>33976.66596754895</v>
      </c>
      <c r="DG38" s="15">
        <f ca="1">(BZ38*DCF!L$46-DCF!L$5*MAX(BZ38*DCF!L$46,0)-MAX(BZ38-BY38,0)/Inputs!$B$24)*DCF!L$6</f>
        <v>-1869.2509057182597</v>
      </c>
      <c r="DH38" s="15">
        <f ca="1">(CA38*DCF!M$46-DCF!M$5*MAX(CA38*DCF!M$46,0)-MAX(CA38-BZ38,0)/Inputs!$B$24)*DCF!M$6</f>
        <v>-24871.738506556285</v>
      </c>
      <c r="DI38" s="15">
        <f ca="1">SUM(CB38:CL38)+BE38*DCF!M$10*(1+Inputs!$B$30)*(1-Inputs!$B$33)*(1-Inputs!$B$30/Inputs!$B$31)/(Inputs!$B$29-Inputs!$B$30)*DCF!M$6</f>
        <v>173259.98904970908</v>
      </c>
      <c r="DJ38" s="15">
        <f ca="1">SUM(CM38:CW38)+BP38*DCF!M$28*(1+Inputs!$B$30)*(1-Inputs!$B$33)*(1-Inputs!$B$30/Inputs!$B$31)/(Inputs!$B$29-Inputs!$B$30)*DCF!M$6</f>
        <v>597988.44811263448</v>
      </c>
      <c r="DK38" s="15">
        <f ca="1">SUM(CX38:DH38)+CA38*DCF!M$46*(1+Inputs!$B$30)*(1-Inputs!$B$33)*(1-Inputs!$B$30/Inputs!$B$31)/(Inputs!$B$29-Inputs!$B$30)*DCF!M$6</f>
        <v>2286213.5555476565</v>
      </c>
      <c r="DM38" s="15">
        <f ca="1">DI38+DJ38+DK38+Inputs!$B$34+Inputs!$B$36-Inputs!$B$35</f>
        <v>3134312.9927099999</v>
      </c>
    </row>
    <row r="39" spans="1:117" x14ac:dyDescent="0.75">
      <c r="A39" s="11">
        <v>26</v>
      </c>
      <c r="C39" s="23">
        <f t="shared" ca="1" si="32"/>
        <v>1.3951488154396128</v>
      </c>
      <c r="D39" s="23">
        <f t="shared" ca="1" si="32"/>
        <v>-8.8116315211424032E-2</v>
      </c>
      <c r="E39" s="23">
        <f t="shared" ca="1" si="32"/>
        <v>-1.752308893300671</v>
      </c>
      <c r="F39" s="23">
        <f t="shared" ca="1" si="32"/>
        <v>1.3332256305146148</v>
      </c>
      <c r="G39" s="23">
        <f t="shared" ca="1" si="32"/>
        <v>0.32377308552796669</v>
      </c>
      <c r="H39" s="23">
        <f t="shared" ca="1" si="32"/>
        <v>0.5054260569158745</v>
      </c>
      <c r="I39" s="23">
        <f t="shared" ca="1" si="32"/>
        <v>3.5322854178203001E-3</v>
      </c>
      <c r="J39" s="23">
        <f t="shared" ca="1" si="32"/>
        <v>1.4678660959561176</v>
      </c>
      <c r="K39" s="23">
        <f t="shared" ca="1" si="32"/>
        <v>-0.70570012208948119</v>
      </c>
      <c r="L39" s="23">
        <f t="shared" ca="1" si="32"/>
        <v>-0.67520188604777764</v>
      </c>
      <c r="M39" s="23">
        <f t="shared" ca="1" si="32"/>
        <v>1.5981907196220748</v>
      </c>
      <c r="N39" s="23">
        <f ca="1">SQRT(Inputs!$B$38)*C39+SQRT(1-Inputs!$B$38)*_xlfn.NORM.S.INV(RAND())</f>
        <v>0.67906718602833971</v>
      </c>
      <c r="O39" s="23">
        <f ca="1">SQRT(Inputs!$B$38)*D39+SQRT(1-Inputs!$B$38)*_xlfn.NORM.S.INV(RAND())</f>
        <v>-0.31468409975109218</v>
      </c>
      <c r="P39" s="23">
        <f ca="1">SQRT(Inputs!$B$38)*E39+SQRT(1-Inputs!$B$38)*_xlfn.NORM.S.INV(RAND())</f>
        <v>-1.1715683668153019</v>
      </c>
      <c r="Q39" s="23">
        <f ca="1">SQRT(Inputs!$B$38)*F39+SQRT(1-Inputs!$B$38)*_xlfn.NORM.S.INV(RAND())</f>
        <v>-8.6732515491840467E-2</v>
      </c>
      <c r="R39" s="23">
        <f ca="1">SQRT(Inputs!$B$38)*G39+SQRT(1-Inputs!$B$38)*_xlfn.NORM.S.INV(RAND())</f>
        <v>-1.3316927364650273</v>
      </c>
      <c r="S39" s="23">
        <f ca="1">SQRT(Inputs!$B$38)*H39+SQRT(1-Inputs!$B$38)*_xlfn.NORM.S.INV(RAND())</f>
        <v>0.31614369543235316</v>
      </c>
      <c r="T39" s="23">
        <f ca="1">SQRT(Inputs!$B$38)*I39+SQRT(1-Inputs!$B$38)*_xlfn.NORM.S.INV(RAND())</f>
        <v>-1.2147200445674848</v>
      </c>
      <c r="U39" s="23">
        <f ca="1">SQRT(Inputs!$B$38)*J39+SQRT(1-Inputs!$B$38)*_xlfn.NORM.S.INV(RAND())</f>
        <v>-0.88055012630743623</v>
      </c>
      <c r="V39" s="23">
        <f ca="1">SQRT(Inputs!$B$38)*K39+SQRT(1-Inputs!$B$38)*_xlfn.NORM.S.INV(RAND())</f>
        <v>-1.1651547998411413</v>
      </c>
      <c r="W39" s="23">
        <f ca="1">SQRT(Inputs!$B$38)*L39+SQRT(1-Inputs!$B$38)*_xlfn.NORM.S.INV(RAND())</f>
        <v>-0.18180239786800223</v>
      </c>
      <c r="X39" s="23">
        <f ca="1">SQRT(Inputs!$B$38)*M39+SQRT(1-Inputs!$B$38)*_xlfn.NORM.S.INV(RAND())</f>
        <v>0.50621330928164721</v>
      </c>
      <c r="Y39" s="23">
        <f ca="1">SQRT(Inputs!$B$38)*C39+SQRT(1-Inputs!$B$38)*_xlfn.NORM.S.INV(RAND())</f>
        <v>2.6600002693639615</v>
      </c>
      <c r="Z39" s="23">
        <f ca="1">SQRT(Inputs!$B$38)*D39+SQRT(1-Inputs!$B$38)*_xlfn.NORM.S.INV(RAND())</f>
        <v>0.22885247380983342</v>
      </c>
      <c r="AA39" s="23">
        <f ca="1">SQRT(Inputs!$B$38)*E39+SQRT(1-Inputs!$B$38)*_xlfn.NORM.S.INV(RAND())</f>
        <v>-1.3254729312572318</v>
      </c>
      <c r="AB39" s="23">
        <f ca="1">SQRT(Inputs!$B$38)*F39+SQRT(1-Inputs!$B$38)*_xlfn.NORM.S.INV(RAND())</f>
        <v>0.80119296802342332</v>
      </c>
      <c r="AC39" s="23">
        <f ca="1">SQRT(Inputs!$B$38)*G39+SQRT(1-Inputs!$B$38)*_xlfn.NORM.S.INV(RAND())</f>
        <v>0.68386035397869094</v>
      </c>
      <c r="AD39" s="23">
        <f ca="1">SQRT(Inputs!$B$38)*H39+SQRT(1-Inputs!$B$38)*_xlfn.NORM.S.INV(RAND())</f>
        <v>-1.782084628236168</v>
      </c>
      <c r="AE39" s="23">
        <f ca="1">SQRT(Inputs!$B$38)*I39+SQRT(1-Inputs!$B$38)*_xlfn.NORM.S.INV(RAND())</f>
        <v>9.4059530362386304E-2</v>
      </c>
      <c r="AF39" s="23">
        <f ca="1">SQRT(Inputs!$B$38)*J39+SQRT(1-Inputs!$B$38)*_xlfn.NORM.S.INV(RAND())</f>
        <v>1.4366683173168711</v>
      </c>
      <c r="AG39" s="23">
        <f ca="1">SQRT(Inputs!$B$38)*K39+SQRT(1-Inputs!$B$38)*_xlfn.NORM.S.INV(RAND())</f>
        <v>0.1456320670061812</v>
      </c>
      <c r="AH39" s="23">
        <f ca="1">SQRT(Inputs!$B$38)*L39+SQRT(1-Inputs!$B$38)*_xlfn.NORM.S.INV(RAND())</f>
        <v>-0.4572472612550203</v>
      </c>
      <c r="AI39" s="23">
        <f ca="1">SQRT(Inputs!$B$38)*M39+SQRT(1-Inputs!$B$38)*_xlfn.NORM.S.INV(RAND())</f>
        <v>0.69028486889798502</v>
      </c>
      <c r="AJ39" s="23">
        <f ca="1">SQRT(Inputs!$B$38)*C39+SQRT(1-Inputs!$B$38)*_xlfn.NORM.S.INV(RAND())</f>
        <v>1.7517912728140952</v>
      </c>
      <c r="AK39" s="23">
        <f ca="1">SQRT(Inputs!$B$38)*D39+SQRT(1-Inputs!$B$38)*_xlfn.NORM.S.INV(RAND())</f>
        <v>0.41260349317290973</v>
      </c>
      <c r="AL39" s="23">
        <f ca="1">SQRT(Inputs!$B$38)*E39+SQRT(1-Inputs!$B$38)*_xlfn.NORM.S.INV(RAND())</f>
        <v>-1.6822510617987374</v>
      </c>
      <c r="AM39" s="23">
        <f ca="1">SQRT(Inputs!$B$38)*F39+SQRT(1-Inputs!$B$38)*_xlfn.NORM.S.INV(RAND())</f>
        <v>0.43092930554609393</v>
      </c>
      <c r="AN39" s="23">
        <f ca="1">SQRT(Inputs!$B$38)*G39+SQRT(1-Inputs!$B$38)*_xlfn.NORM.S.INV(RAND())</f>
        <v>-3.7419484623304855E-2</v>
      </c>
      <c r="AO39" s="23">
        <f ca="1">SQRT(Inputs!$B$38)*H39+SQRT(1-Inputs!$B$38)*_xlfn.NORM.S.INV(RAND())</f>
        <v>0.66689577090598551</v>
      </c>
      <c r="AP39" s="23">
        <f ca="1">SQRT(Inputs!$B$38)*I39+SQRT(1-Inputs!$B$38)*_xlfn.NORM.S.INV(RAND())</f>
        <v>-0.99467391505481029</v>
      </c>
      <c r="AQ39" s="23">
        <f ca="1">SQRT(Inputs!$B$38)*J39+SQRT(1-Inputs!$B$38)*_xlfn.NORM.S.INV(RAND())</f>
        <v>0.26501811036947498</v>
      </c>
      <c r="AR39" s="23">
        <f ca="1">SQRT(Inputs!$B$38)*K39+SQRT(1-Inputs!$B$38)*_xlfn.NORM.S.INV(RAND())</f>
        <v>-0.35125790297466125</v>
      </c>
      <c r="AS39" s="23">
        <f ca="1">SQRT(Inputs!$B$38)*L39+SQRT(1-Inputs!$B$38)*_xlfn.NORM.S.INV(RAND())</f>
        <v>-1.4433113353162097</v>
      </c>
      <c r="AT39" s="23">
        <f ca="1">SQRT(Inputs!$B$38)*M39+SQRT(1-Inputs!$B$38)*_xlfn.NORM.S.INV(RAND())</f>
        <v>1.6754007550148264</v>
      </c>
      <c r="AU39" s="15">
        <f ca="1">Inputs!$B$6*EXP($B$8-0.5*C$5^2+C$5*N39)</f>
        <v>5538.8108568924799</v>
      </c>
      <c r="AV39" s="15">
        <f t="shared" ca="1" si="1"/>
        <v>6437.2026769741669</v>
      </c>
      <c r="AW39" s="15">
        <f t="shared" ca="1" si="2"/>
        <v>6701.74002012044</v>
      </c>
      <c r="AX39" s="15">
        <f t="shared" ca="1" si="3"/>
        <v>8093.9706925726132</v>
      </c>
      <c r="AY39" s="15">
        <f t="shared" ca="1" si="4"/>
        <v>8466.9143917490801</v>
      </c>
      <c r="AZ39" s="15">
        <f t="shared" ca="1" si="5"/>
        <v>10722.117328795039</v>
      </c>
      <c r="BA39" s="15">
        <f t="shared" ca="1" si="6"/>
        <v>11554.693038571289</v>
      </c>
      <c r="BB39" s="15">
        <f t="shared" ca="1" si="7"/>
        <v>12951.903574090973</v>
      </c>
      <c r="BC39" s="15">
        <f t="shared" ca="1" si="8"/>
        <v>14175.336460736908</v>
      </c>
      <c r="BD39" s="15">
        <f t="shared" ca="1" si="9"/>
        <v>17073.316265313591</v>
      </c>
      <c r="BE39" s="15">
        <f t="shared" ca="1" si="10"/>
        <v>21908.334508823635</v>
      </c>
      <c r="BF39" s="15">
        <f ca="1">Inputs!$B$13*EXP($B$9-0.5*C$6^2+C$6*Y39)</f>
        <v>23435.520979708101</v>
      </c>
      <c r="BG39" s="15">
        <f t="shared" ca="1" si="11"/>
        <v>29765.806447897412</v>
      </c>
      <c r="BH39" s="15">
        <f t="shared" ca="1" si="12"/>
        <v>29190.962108976735</v>
      </c>
      <c r="BI39" s="15">
        <f t="shared" ca="1" si="13"/>
        <v>40424.070634961165</v>
      </c>
      <c r="BJ39" s="15">
        <f t="shared" ca="1" si="14"/>
        <v>54691.293846843975</v>
      </c>
      <c r="BK39" s="15">
        <f t="shared" ca="1" si="15"/>
        <v>52662.878522518033</v>
      </c>
      <c r="BL39" s="15">
        <f t="shared" ca="1" si="16"/>
        <v>65483.343924815272</v>
      </c>
      <c r="BM39" s="15">
        <f t="shared" ca="1" si="17"/>
        <v>96220.850576234705</v>
      </c>
      <c r="BN39" s="15">
        <f t="shared" ca="1" si="18"/>
        <v>120422.97962771868</v>
      </c>
      <c r="BO39" s="15">
        <f t="shared" ca="1" si="19"/>
        <v>140498.47328893712</v>
      </c>
      <c r="BP39" s="15">
        <f t="shared" ca="1" si="20"/>
        <v>186994.28138279004</v>
      </c>
      <c r="BQ39" s="15">
        <f ca="1">Inputs!$B$20*EXP($B$10-0.5*C$7^2+C$7*AJ39)</f>
        <v>7984.5102387277884</v>
      </c>
      <c r="BR39" s="15">
        <f t="shared" ca="1" si="21"/>
        <v>12350.784523975113</v>
      </c>
      <c r="BS39" s="15">
        <f t="shared" ca="1" si="22"/>
        <v>10432.641340833587</v>
      </c>
      <c r="BT39" s="15">
        <f t="shared" ca="1" si="23"/>
        <v>16105.922798307985</v>
      </c>
      <c r="BU39" s="15">
        <f t="shared" ca="1" si="24"/>
        <v>22119.687217278497</v>
      </c>
      <c r="BV39" s="15">
        <f t="shared" ca="1" si="25"/>
        <v>35764.258180700577</v>
      </c>
      <c r="BW39" s="15">
        <f t="shared" ca="1" si="26"/>
        <v>40432.721306996966</v>
      </c>
      <c r="BX39" s="15">
        <f t="shared" ca="1" si="27"/>
        <v>59637.452690303398</v>
      </c>
      <c r="BY39" s="15">
        <f t="shared" ca="1" si="28"/>
        <v>78131.002151839042</v>
      </c>
      <c r="BZ39" s="15">
        <f t="shared" ca="1" si="29"/>
        <v>84080.116218932919</v>
      </c>
      <c r="CA39" s="15">
        <f t="shared" ca="1" si="30"/>
        <v>159064.75936961209</v>
      </c>
      <c r="CB39" s="15">
        <f ca="1">(AU39*DCF!C$10-DCF!C$5*MAX(AU39*DCF!C$10,0)-MAX(AU39-Inputs!$B$6,0)/Inputs!$B$10)*DCF!C$6</f>
        <v>1038.963246478472</v>
      </c>
      <c r="CC39" s="15">
        <f ca="1">(AV39*DCF!D$10-DCF!D$5*MAX(AV39*DCF!D$10,0)-MAX(AV39-AU39,0)/Inputs!$B$10)*DCF!D$6</f>
        <v>1349.9752091531539</v>
      </c>
      <c r="CD39" s="15">
        <f ca="1">(AW39*DCF!E$10-DCF!E$5*MAX(AW39*DCF!E$10,0)-MAX(AW39-AV39,0)/Inputs!$B$10)*DCF!E$6</f>
        <v>1487.740323311778</v>
      </c>
      <c r="CE39" s="15">
        <f ca="1">(AX39*DCF!F$10-DCF!F$5*MAX(AX39*DCF!F$10,0)-MAX(AX39-AW39,0)/Inputs!$B$10)*DCF!F$6</f>
        <v>1477.2122174725357</v>
      </c>
      <c r="CF39" s="15">
        <f ca="1">(AY39*DCF!G$10-DCF!G$5*MAX(AY39*DCF!G$10,0)-MAX(AY39-AX39,0)/Inputs!$B$10)*DCF!G$6</f>
        <v>1672.8355344284942</v>
      </c>
      <c r="CG39" s="15">
        <f ca="1">(AZ39*DCF!H$10-DCF!H$5*MAX(AZ39*DCF!H$10,0)-MAX(AZ39-AY39,0)/Inputs!$B$10)*DCF!H$6</f>
        <v>1681.2550588356064</v>
      </c>
      <c r="CH39" s="15">
        <f ca="1">(BA39*DCF!I$10-DCF!I$5*MAX(BA39*DCF!I$10,0)-MAX(BA39-AZ39,0)/Inputs!$B$10)*DCF!I$6</f>
        <v>1974.0493144392315</v>
      </c>
      <c r="CI39" s="15">
        <f ca="1">(BB39*DCF!J$10-DCF!J$5*MAX(BB39*DCF!J$10,0)-MAX(BB39-BA39,0)/Inputs!$B$10)*DCF!J$6</f>
        <v>2010.852473454805</v>
      </c>
      <c r="CJ39" s="15">
        <f ca="1">(BC39*DCF!K$10-DCF!K$5*MAX(BC39*DCF!K$10,0)-MAX(BC39-BB39,0)/Inputs!$B$10)*DCF!K$6</f>
        <v>2110.7395329061037</v>
      </c>
      <c r="CK39" s="15">
        <f ca="1">(BD39*DCF!L$10-DCF!L$5*MAX(BD39*DCF!L$10,0)-MAX(BD39-BC39,0)/Inputs!$B$10)*DCF!L$6</f>
        <v>2200.2250473181962</v>
      </c>
      <c r="CL39" s="15">
        <f ca="1">(BE39*DCF!M$10-DCF!M$5*MAX(BE39*DCF!M$10,0)-MAX(BE39-BD39,0)/Inputs!$B$10)*DCF!M$6</f>
        <v>2513.9547717049568</v>
      </c>
      <c r="CM39" s="15">
        <f ca="1">(BF39*DCF!C$28-DCF!C$5*MAX(BF39*DCF!C$28,0)-MAX(BF39-Inputs!$B$13,0)/Inputs!$B$17)*DCF!C$6</f>
        <v>4369.7989542699297</v>
      </c>
      <c r="CN39" s="15">
        <f ca="1">(BG39*DCF!D$28-DCF!D$5*MAX(BG39*DCF!D$28,0)-MAX(BG39-BF39,0)/Inputs!$B$17)*DCF!D$6</f>
        <v>7416.1763802533196</v>
      </c>
      <c r="CO39" s="15">
        <f ca="1">(BH39*DCF!E$28-DCF!E$5*MAX(BH39*DCF!E$28,0)-MAX(BH39-BG39,0)/Inputs!$B$17)*DCF!E$6</f>
        <v>8267.4002564780276</v>
      </c>
      <c r="CP39" s="15">
        <f ca="1">(BI39*DCF!F$28-DCF!F$5*MAX(BI39*DCF!F$28,0)-MAX(BI39-BH39,0)/Inputs!$B$17)*DCF!F$6</f>
        <v>8928.9054125265757</v>
      </c>
      <c r="CQ39" s="15">
        <f ca="1">(BJ39*DCF!G$28-DCF!G$5*MAX(BJ39*DCF!G$28,0)-MAX(BJ39-BI39,0)/Inputs!$B$17)*DCF!G$6</f>
        <v>11790.465128931513</v>
      </c>
      <c r="CR39" s="15">
        <f ca="1">(BK39*DCF!H$28-DCF!H$5*MAX(BK39*DCF!H$28,0)-MAX(BK39-BJ39,0)/Inputs!$B$17)*DCF!H$6</f>
        <v>13024.11087384295</v>
      </c>
      <c r="CS39" s="15">
        <f ca="1">(BL39*DCF!I$28-DCF!I$5*MAX(BL39*DCF!I$28,0)-MAX(BL39-BK39,0)/Inputs!$B$17)*DCF!I$6</f>
        <v>13558.477378091791</v>
      </c>
      <c r="CT39" s="15">
        <f ca="1">(BM39*DCF!J$28-DCF!J$5*MAX(BM39*DCF!J$28,0)-MAX(BM39-BL39,0)/Inputs!$B$17)*DCF!J$6</f>
        <v>17389.69529708031</v>
      </c>
      <c r="CU39" s="15">
        <f ca="1">(BN39*DCF!K$28-DCF!K$5*MAX(BN39*DCF!K$28,0)-MAX(BN39-BM39,0)/Inputs!$B$17)*DCF!K$6</f>
        <v>22466.875727205363</v>
      </c>
      <c r="CV39" s="15">
        <f ca="1">(BO39*DCF!L$28-DCF!L$5*MAX(BO39*DCF!L$28,0)-MAX(BO39-BN39,0)/Inputs!$B$17)*DCF!L$6</f>
        <v>25760.818882969332</v>
      </c>
      <c r="CW39" s="15">
        <f ca="1">(BP39*DCF!M$28-DCF!M$5*MAX(BP39*DCF!M$28,0)-MAX(BP39-BO39,0)/Inputs!$B$17)*DCF!M$6</f>
        <v>30322.963815955703</v>
      </c>
      <c r="CX39" s="15">
        <f ca="1">(BQ39*DCF!C$46-DCF!C$5*MAX(BQ39*DCF!C$46,0)-MAX(BQ39-Inputs!$B$20,0)/Inputs!$B$24)*DCF!C$6</f>
        <v>-4053.4712970400383</v>
      </c>
      <c r="CY39" s="15">
        <f ca="1">(BR39*DCF!D$46-DCF!D$5*MAX(BR39*DCF!D$46,0)-MAX(BR39-BQ39,0)/Inputs!$B$24)*DCF!D$6</f>
        <v>-3971.0438883720626</v>
      </c>
      <c r="CZ39" s="15">
        <f ca="1">(BS39*DCF!E$46-DCF!E$5*MAX(BS39*DCF!E$46,0)-MAX(BS39-BR39,0)/Inputs!$B$24)*DCF!E$6</f>
        <v>-1233.6780031449593</v>
      </c>
      <c r="DA39" s="15">
        <f ca="1">(BT39*DCF!F$46-DCF!F$5*MAX(BT39*DCF!F$46,0)-MAX(BT39-BS39,0)/Inputs!$B$24)*DCF!F$6</f>
        <v>-3238.7562523588899</v>
      </c>
      <c r="DB39" s="15">
        <f ca="1">(BU39*DCF!G$46-DCF!G$5*MAX(BU39*DCF!G$46,0)-MAX(BU39-BT39,0)/Inputs!$B$24)*DCF!G$6</f>
        <v>-2766.9741078882994</v>
      </c>
      <c r="DC39" s="15">
        <f ca="1">(BV39*DCF!H$46-DCF!H$5*MAX(BV39*DCF!H$46,0)-MAX(BV39-BU39,0)/Inputs!$B$24)*DCF!H$6</f>
        <v>-4239.9668252100664</v>
      </c>
      <c r="DD39" s="15">
        <f ca="1">(BW39*DCF!I$46-DCF!I$5*MAX(BW39*DCF!I$46,0)-MAX(BW39-BV39,0)/Inputs!$B$24)*DCF!I$6</f>
        <v>-406.32579234215541</v>
      </c>
      <c r="DE39" s="15">
        <f ca="1">(BX39*DCF!J$46-DCF!J$5*MAX(BX39*DCF!J$46,0)-MAX(BX39-BW39,0)/Inputs!$B$24)*DCF!J$6</f>
        <v>-2591.1548273569329</v>
      </c>
      <c r="DF39" s="15">
        <f ca="1">(BY39*DCF!K$46-DCF!K$5*MAX(BY39*DCF!K$46,0)-MAX(BY39-BX39,0)/Inputs!$B$24)*DCF!K$6</f>
        <v>-67.323658049278521</v>
      </c>
      <c r="DG39" s="15">
        <f ca="1">(BZ39*DCF!L$46-DCF!L$5*MAX(BZ39*DCF!L$46,0)-MAX(BZ39-BY39,0)/Inputs!$B$24)*DCF!L$6</f>
        <v>4465.7658255027964</v>
      </c>
      <c r="DH39" s="15">
        <f ca="1">(CA39*DCF!M$46-DCF!M$5*MAX(CA39*DCF!M$46,0)-MAX(CA39-BZ39,0)/Inputs!$B$24)*DCF!M$6</f>
        <v>-3205.9517283781674</v>
      </c>
      <c r="DI39" s="15">
        <f ca="1">SUM(CB39:CL39)+BE39*DCF!M$10*(1+Inputs!$B$30)*(1-Inputs!$B$33)*(1-Inputs!$B$30/Inputs!$B$31)/(Inputs!$B$29-Inputs!$B$30)*DCF!M$6</f>
        <v>80488.987375291414</v>
      </c>
      <c r="DJ39" s="15">
        <f ca="1">SUM(CM39:CW39)+BP39*DCF!M$28*(1+Inputs!$B$30)*(1-Inputs!$B$33)*(1-Inputs!$B$30/Inputs!$B$31)/(Inputs!$B$29-Inputs!$B$30)*DCF!M$6</f>
        <v>857172.43188318552</v>
      </c>
      <c r="DK39" s="15">
        <f ca="1">SUM(CX39:DH39)+CA39*DCF!M$46*(1+Inputs!$B$30)*(1-Inputs!$B$33)*(1-Inputs!$B$30/Inputs!$B$31)/(Inputs!$B$29-Inputs!$B$30)*DCF!M$6</f>
        <v>224624.07985609391</v>
      </c>
      <c r="DM39" s="15">
        <f ca="1">DI39+DJ39+DK39+Inputs!$B$34+Inputs!$B$36-Inputs!$B$35</f>
        <v>1239136.4991145709</v>
      </c>
    </row>
    <row r="40" spans="1:117" x14ac:dyDescent="0.75">
      <c r="A40" s="11">
        <v>27</v>
      </c>
      <c r="C40" s="23">
        <f t="shared" ca="1" si="32"/>
        <v>-0.14052460817879786</v>
      </c>
      <c r="D40" s="23">
        <f t="shared" ca="1" si="32"/>
        <v>-1.3626095024933813</v>
      </c>
      <c r="E40" s="23">
        <f t="shared" ca="1" si="32"/>
        <v>-0.6185875146091715</v>
      </c>
      <c r="F40" s="23">
        <f t="shared" ca="1" si="32"/>
        <v>-1.5111941091346381</v>
      </c>
      <c r="G40" s="23">
        <f t="shared" ca="1" si="32"/>
        <v>1.0393475909613024</v>
      </c>
      <c r="H40" s="23">
        <f t="shared" ca="1" si="32"/>
        <v>-2.4126434750390082</v>
      </c>
      <c r="I40" s="23">
        <f t="shared" ca="1" si="32"/>
        <v>0.93701656099597941</v>
      </c>
      <c r="J40" s="23">
        <f t="shared" ca="1" si="32"/>
        <v>-1.2684051026007204</v>
      </c>
      <c r="K40" s="23">
        <f t="shared" ca="1" si="32"/>
        <v>0.70945380635687127</v>
      </c>
      <c r="L40" s="23">
        <f t="shared" ca="1" si="32"/>
        <v>-0.26643760059465882</v>
      </c>
      <c r="M40" s="23">
        <f t="shared" ca="1" si="32"/>
        <v>0.45728464014782311</v>
      </c>
      <c r="N40" s="23">
        <f ca="1">SQRT(Inputs!$B$38)*C40+SQRT(1-Inputs!$B$38)*_xlfn.NORM.S.INV(RAND())</f>
        <v>-0.49288594869366653</v>
      </c>
      <c r="O40" s="23">
        <f ca="1">SQRT(Inputs!$B$38)*D40+SQRT(1-Inputs!$B$38)*_xlfn.NORM.S.INV(RAND())</f>
        <v>-0.30147728948433222</v>
      </c>
      <c r="P40" s="23">
        <f ca="1">SQRT(Inputs!$B$38)*E40+SQRT(1-Inputs!$B$38)*_xlfn.NORM.S.INV(RAND())</f>
        <v>0.30010585017175556</v>
      </c>
      <c r="Q40" s="23">
        <f ca="1">SQRT(Inputs!$B$38)*F40+SQRT(1-Inputs!$B$38)*_xlfn.NORM.S.INV(RAND())</f>
        <v>-1.8709342180259998</v>
      </c>
      <c r="R40" s="23">
        <f ca="1">SQRT(Inputs!$B$38)*G40+SQRT(1-Inputs!$B$38)*_xlfn.NORM.S.INV(RAND())</f>
        <v>1.8805434789148956</v>
      </c>
      <c r="S40" s="23">
        <f ca="1">SQRT(Inputs!$B$38)*H40+SQRT(1-Inputs!$B$38)*_xlfn.NORM.S.INV(RAND())</f>
        <v>-1.0453379354393515</v>
      </c>
      <c r="T40" s="23">
        <f ca="1">SQRT(Inputs!$B$38)*I40+SQRT(1-Inputs!$B$38)*_xlfn.NORM.S.INV(RAND())</f>
        <v>-0.49557700473178179</v>
      </c>
      <c r="U40" s="23">
        <f ca="1">SQRT(Inputs!$B$38)*J40+SQRT(1-Inputs!$B$38)*_xlfn.NORM.S.INV(RAND())</f>
        <v>-1.4901707914084197</v>
      </c>
      <c r="V40" s="23">
        <f ca="1">SQRT(Inputs!$B$38)*K40+SQRT(1-Inputs!$B$38)*_xlfn.NORM.S.INV(RAND())</f>
        <v>0.46302572788660756</v>
      </c>
      <c r="W40" s="23">
        <f ca="1">SQRT(Inputs!$B$38)*L40+SQRT(1-Inputs!$B$38)*_xlfn.NORM.S.INV(RAND())</f>
        <v>1.0518264700749225</v>
      </c>
      <c r="X40" s="23">
        <f ca="1">SQRT(Inputs!$B$38)*M40+SQRT(1-Inputs!$B$38)*_xlfn.NORM.S.INV(RAND())</f>
        <v>-0.26993841631475307</v>
      </c>
      <c r="Y40" s="23">
        <f ca="1">SQRT(Inputs!$B$38)*C40+SQRT(1-Inputs!$B$38)*_xlfn.NORM.S.INV(RAND())</f>
        <v>0.90847415193520586</v>
      </c>
      <c r="Z40" s="23">
        <f ca="1">SQRT(Inputs!$B$38)*D40+SQRT(1-Inputs!$B$38)*_xlfn.NORM.S.INV(RAND())</f>
        <v>-1.2062042456569904</v>
      </c>
      <c r="AA40" s="23">
        <f ca="1">SQRT(Inputs!$B$38)*E40+SQRT(1-Inputs!$B$38)*_xlfn.NORM.S.INV(RAND())</f>
        <v>-2.7180992125780894</v>
      </c>
      <c r="AB40" s="23">
        <f ca="1">SQRT(Inputs!$B$38)*F40+SQRT(1-Inputs!$B$38)*_xlfn.NORM.S.INV(RAND())</f>
        <v>-2.0694621214511333</v>
      </c>
      <c r="AC40" s="23">
        <f ca="1">SQRT(Inputs!$B$38)*G40+SQRT(1-Inputs!$B$38)*_xlfn.NORM.S.INV(RAND())</f>
        <v>-0.33365314028363635</v>
      </c>
      <c r="AD40" s="23">
        <f ca="1">SQRT(Inputs!$B$38)*H40+SQRT(1-Inputs!$B$38)*_xlfn.NORM.S.INV(RAND())</f>
        <v>-1.2970191251619461</v>
      </c>
      <c r="AE40" s="23">
        <f ca="1">SQRT(Inputs!$B$38)*I40+SQRT(1-Inputs!$B$38)*_xlfn.NORM.S.INV(RAND())</f>
        <v>0.87278180784993675</v>
      </c>
      <c r="AF40" s="23">
        <f ca="1">SQRT(Inputs!$B$38)*J40+SQRT(1-Inputs!$B$38)*_xlfn.NORM.S.INV(RAND())</f>
        <v>-1.778951941793542</v>
      </c>
      <c r="AG40" s="23">
        <f ca="1">SQRT(Inputs!$B$38)*K40+SQRT(1-Inputs!$B$38)*_xlfn.NORM.S.INV(RAND())</f>
        <v>2.1440535033349173</v>
      </c>
      <c r="AH40" s="23">
        <f ca="1">SQRT(Inputs!$B$38)*L40+SQRT(1-Inputs!$B$38)*_xlfn.NORM.S.INV(RAND())</f>
        <v>-1.5520211668504176</v>
      </c>
      <c r="AI40" s="23">
        <f ca="1">SQRT(Inputs!$B$38)*M40+SQRT(1-Inputs!$B$38)*_xlfn.NORM.S.INV(RAND())</f>
        <v>5.1259064000673815E-2</v>
      </c>
      <c r="AJ40" s="23">
        <f ca="1">SQRT(Inputs!$B$38)*C40+SQRT(1-Inputs!$B$38)*_xlfn.NORM.S.INV(RAND())</f>
        <v>0.49420513051861614</v>
      </c>
      <c r="AK40" s="23">
        <f ca="1">SQRT(Inputs!$B$38)*D40+SQRT(1-Inputs!$B$38)*_xlfn.NORM.S.INV(RAND())</f>
        <v>-1.5617018741207578</v>
      </c>
      <c r="AL40" s="23">
        <f ca="1">SQRT(Inputs!$B$38)*E40+SQRT(1-Inputs!$B$38)*_xlfn.NORM.S.INV(RAND())</f>
        <v>-1.1671235367478388</v>
      </c>
      <c r="AM40" s="23">
        <f ca="1">SQRT(Inputs!$B$38)*F40+SQRT(1-Inputs!$B$38)*_xlfn.NORM.S.INV(RAND())</f>
        <v>0.69692945950990137</v>
      </c>
      <c r="AN40" s="23">
        <f ca="1">SQRT(Inputs!$B$38)*G40+SQRT(1-Inputs!$B$38)*_xlfn.NORM.S.INV(RAND())</f>
        <v>-0.17624127311501703</v>
      </c>
      <c r="AO40" s="23">
        <f ca="1">SQRT(Inputs!$B$38)*H40+SQRT(1-Inputs!$B$38)*_xlfn.NORM.S.INV(RAND())</f>
        <v>-1.262684282723826</v>
      </c>
      <c r="AP40" s="23">
        <f ca="1">SQRT(Inputs!$B$38)*I40+SQRT(1-Inputs!$B$38)*_xlfn.NORM.S.INV(RAND())</f>
        <v>-0.37726006793647326</v>
      </c>
      <c r="AQ40" s="23">
        <f ca="1">SQRT(Inputs!$B$38)*J40+SQRT(1-Inputs!$B$38)*_xlfn.NORM.S.INV(RAND())</f>
        <v>-0.26861532313116987</v>
      </c>
      <c r="AR40" s="23">
        <f ca="1">SQRT(Inputs!$B$38)*K40+SQRT(1-Inputs!$B$38)*_xlfn.NORM.S.INV(RAND())</f>
        <v>0.44873408102999124</v>
      </c>
      <c r="AS40" s="23">
        <f ca="1">SQRT(Inputs!$B$38)*L40+SQRT(1-Inputs!$B$38)*_xlfn.NORM.S.INV(RAND())</f>
        <v>-0.52523048015159057</v>
      </c>
      <c r="AT40" s="23">
        <f ca="1">SQRT(Inputs!$B$38)*M40+SQRT(1-Inputs!$B$38)*_xlfn.NORM.S.INV(RAND())</f>
        <v>0.25772366959436677</v>
      </c>
      <c r="AU40" s="15">
        <f ca="1">Inputs!$B$6*EXP($B$8-0.5*C$5^2+C$5*N40)</f>
        <v>4581.7094594764912</v>
      </c>
      <c r="AV40" s="15">
        <f t="shared" ca="1" si="1"/>
        <v>5335.2099887845134</v>
      </c>
      <c r="AW40" s="15">
        <f t="shared" ca="1" si="2"/>
        <v>6774.0727489141736</v>
      </c>
      <c r="AX40" s="15">
        <f t="shared" ca="1" si="3"/>
        <v>6546.6222897171901</v>
      </c>
      <c r="AY40" s="15">
        <f t="shared" ca="1" si="4"/>
        <v>9965.6723000344227</v>
      </c>
      <c r="AZ40" s="15">
        <f t="shared" ca="1" si="5"/>
        <v>10863.009051881923</v>
      </c>
      <c r="BA40" s="15">
        <f t="shared" ca="1" si="6"/>
        <v>12621.625785350556</v>
      </c>
      <c r="BB40" s="15">
        <f t="shared" ca="1" si="7"/>
        <v>13309.593434886181</v>
      </c>
      <c r="BC40" s="15">
        <f t="shared" ca="1" si="8"/>
        <v>17045.972954558802</v>
      </c>
      <c r="BD40" s="15">
        <f t="shared" ca="1" si="9"/>
        <v>23041.866711705698</v>
      </c>
      <c r="BE40" s="15">
        <f t="shared" ca="1" si="10"/>
        <v>27549.132637849751</v>
      </c>
      <c r="BF40" s="15">
        <f ca="1">Inputs!$B$13*EXP($B$9-0.5*C$6^2+C$6*Y40)</f>
        <v>16560.442250764303</v>
      </c>
      <c r="BG40" s="15">
        <f t="shared" ca="1" si="11"/>
        <v>16235.252307104305</v>
      </c>
      <c r="BH40" s="15">
        <f t="shared" ca="1" si="12"/>
        <v>12637.978179439431</v>
      </c>
      <c r="BI40" s="15">
        <f t="shared" ca="1" si="13"/>
        <v>11250.616940338326</v>
      </c>
      <c r="BJ40" s="15">
        <f t="shared" ca="1" si="14"/>
        <v>13144.876474023198</v>
      </c>
      <c r="BK40" s="15">
        <f t="shared" ca="1" si="15"/>
        <v>13521.442544018166</v>
      </c>
      <c r="BL40" s="15">
        <f t="shared" ca="1" si="16"/>
        <v>18598.439135201694</v>
      </c>
      <c r="BM40" s="15">
        <f t="shared" ca="1" si="17"/>
        <v>18328.535950010231</v>
      </c>
      <c r="BN40" s="15">
        <f t="shared" ca="1" si="18"/>
        <v>29145.660993152233</v>
      </c>
      <c r="BO40" s="15">
        <f t="shared" ca="1" si="19"/>
        <v>29941.201931095897</v>
      </c>
      <c r="BP40" s="15">
        <f t="shared" ca="1" si="20"/>
        <v>37066.64935706753</v>
      </c>
      <c r="BQ40" s="15">
        <f ca="1">Inputs!$B$20*EXP($B$10-0.5*C$7^2+C$7*AJ40)</f>
        <v>5111.3288071220095</v>
      </c>
      <c r="BR40" s="15">
        <f t="shared" ca="1" si="21"/>
        <v>4223.5484105938704</v>
      </c>
      <c r="BS40" s="15">
        <f t="shared" ca="1" si="22"/>
        <v>4136.4653802715702</v>
      </c>
      <c r="BT40" s="15">
        <f t="shared" ca="1" si="23"/>
        <v>6847.4044309727115</v>
      </c>
      <c r="BU40" s="15">
        <f t="shared" ca="1" si="24"/>
        <v>9093.5005474623013</v>
      </c>
      <c r="BV40" s="15">
        <f t="shared" ca="1" si="25"/>
        <v>9519.1858236659336</v>
      </c>
      <c r="BW40" s="15">
        <f t="shared" ca="1" si="26"/>
        <v>12264.082458515248</v>
      </c>
      <c r="BX40" s="15">
        <f t="shared" ca="1" si="27"/>
        <v>16254.008482172998</v>
      </c>
      <c r="BY40" s="15">
        <f t="shared" ca="1" si="28"/>
        <v>24816.306400804555</v>
      </c>
      <c r="BZ40" s="15">
        <f t="shared" ca="1" si="29"/>
        <v>31615.84569139329</v>
      </c>
      <c r="CA40" s="15">
        <f t="shared" ca="1" si="30"/>
        <v>46491.867531375909</v>
      </c>
      <c r="CB40" s="15">
        <f ca="1">(AU40*DCF!C$10-DCF!C$5*MAX(AU40*DCF!C$10,0)-MAX(AU40-Inputs!$B$6,0)/Inputs!$B$10)*DCF!C$6</f>
        <v>1045.7875500365885</v>
      </c>
      <c r="CC40" s="15">
        <f ca="1">(AV40*DCF!D$10-DCF!D$5*MAX(AV40*DCF!D$10,0)-MAX(AV40-AU40,0)/Inputs!$B$10)*DCF!D$6</f>
        <v>1116.6999063430187</v>
      </c>
      <c r="CD40" s="15">
        <f ca="1">(AW40*DCF!E$10-DCF!E$5*MAX(AW40*DCF!E$10,0)-MAX(AW40-AV40,0)/Inputs!$B$10)*DCF!E$6</f>
        <v>1239.9340842601393</v>
      </c>
      <c r="CE40" s="15">
        <f ca="1">(AX40*DCF!F$10-DCF!F$5*MAX(AX40*DCF!F$10,0)-MAX(AX40-AW40,0)/Inputs!$B$10)*DCF!F$6</f>
        <v>1429.1172126031042</v>
      </c>
      <c r="CF40" s="15">
        <f ca="1">(AY40*DCF!G$10-DCF!G$5*MAX(AY40*DCF!G$10,0)-MAX(AY40-AX40,0)/Inputs!$B$10)*DCF!G$6</f>
        <v>1396.1251128462502</v>
      </c>
      <c r="CG40" s="15">
        <f ca="1">(AZ40*DCF!H$10-DCF!H$5*MAX(AZ40*DCF!H$10,0)-MAX(AZ40-AY40,0)/Inputs!$B$10)*DCF!H$6</f>
        <v>1949.7227720841672</v>
      </c>
      <c r="CH40" s="15">
        <f ca="1">(BA40*DCF!I$10-DCF!I$5*MAX(BA40*DCF!I$10,0)-MAX(BA40-AZ40,0)/Inputs!$B$10)*DCF!I$6</f>
        <v>2017.0358320211526</v>
      </c>
      <c r="CI40" s="15">
        <f ca="1">(BB40*DCF!J$10-DCF!J$5*MAX(BB40*DCF!J$10,0)-MAX(BB40-BA40,0)/Inputs!$B$10)*DCF!J$6</f>
        <v>2179.7069555100179</v>
      </c>
      <c r="CJ40" s="15">
        <f ca="1">(BC40*DCF!K$10-DCF!K$5*MAX(BC40*DCF!K$10,0)-MAX(BC40-BB40,0)/Inputs!$B$10)*DCF!K$6</f>
        <v>2221.0916311759706</v>
      </c>
      <c r="CK40" s="15">
        <f ca="1">(BD40*DCF!L$10-DCF!L$5*MAX(BD40*DCF!L$10,0)-MAX(BD40-BC40,0)/Inputs!$B$10)*DCF!L$6</f>
        <v>2699.7855187265018</v>
      </c>
      <c r="CL40" s="15">
        <f ca="1">(BE40*DCF!M$10-DCF!M$5*MAX(BE40*DCF!M$10,0)-MAX(BE40-BD40,0)/Inputs!$B$10)*DCF!M$6</f>
        <v>3349.0978623684832</v>
      </c>
      <c r="CM40" s="15">
        <f ca="1">(BF40*DCF!C$28-DCF!C$5*MAX(BF40*DCF!C$28,0)-MAX(BF40-Inputs!$B$13,0)/Inputs!$B$17)*DCF!C$6</f>
        <v>3859.3480112891621</v>
      </c>
      <c r="CN40" s="15">
        <f ca="1">(BG40*DCF!D$28-DCF!D$5*MAX(BG40*DCF!D$28,0)-MAX(BG40-BF40,0)/Inputs!$B$17)*DCF!D$6</f>
        <v>4781.6562512228538</v>
      </c>
      <c r="CO40" s="15">
        <f ca="1">(BH40*DCF!E$28-DCF!E$5*MAX(BH40*DCF!E$28,0)-MAX(BH40-BG40,0)/Inputs!$B$17)*DCF!E$6</f>
        <v>3579.3004578609225</v>
      </c>
      <c r="CP40" s="15">
        <f ca="1">(BI40*DCF!F$28-DCF!F$5*MAX(BI40*DCF!F$28,0)-MAX(BI40-BH40,0)/Inputs!$B$17)*DCF!F$6</f>
        <v>3054.2461483482293</v>
      </c>
      <c r="CQ40" s="15">
        <f ca="1">(BJ40*DCF!G$28-DCF!G$5*MAX(BJ40*DCF!G$28,0)-MAX(BJ40-BI40,0)/Inputs!$B$17)*DCF!G$6</f>
        <v>3091.9421905092354</v>
      </c>
      <c r="CR40" s="15">
        <f ca="1">(BK40*DCF!H$28-DCF!H$5*MAX(BK40*DCF!H$28,0)-MAX(BK40-BJ40,0)/Inputs!$B$17)*DCF!H$6</f>
        <v>3285.4941200397934</v>
      </c>
      <c r="CS40" s="15">
        <f ca="1">(BL40*DCF!I$28-DCF!I$5*MAX(BL40*DCF!I$28,0)-MAX(BL40-BK40,0)/Inputs!$B$17)*DCF!I$6</f>
        <v>3644.7747904480389</v>
      </c>
      <c r="CT40" s="15">
        <f ca="1">(BM40*DCF!J$28-DCF!J$5*MAX(BM40*DCF!J$28,0)-MAX(BM40-BL40,0)/Inputs!$B$17)*DCF!J$6</f>
        <v>4088.7850863211474</v>
      </c>
      <c r="CU40" s="15">
        <f ca="1">(BN40*DCF!K$28-DCF!K$5*MAX(BN40*DCF!K$28,0)-MAX(BN40-BM40,0)/Inputs!$B$17)*DCF!K$6</f>
        <v>4830.1211821211637</v>
      </c>
      <c r="CV40" s="15">
        <f ca="1">(BO40*DCF!L$28-DCF!L$5*MAX(BO40*DCF!L$28,0)-MAX(BO40-BN40,0)/Inputs!$B$17)*DCF!L$6</f>
        <v>5883.8814636145689</v>
      </c>
      <c r="CW40" s="15">
        <f ca="1">(BP40*DCF!M$28-DCF!M$5*MAX(BP40*DCF!M$28,0)-MAX(BP40-BO40,0)/Inputs!$B$17)*DCF!M$6</f>
        <v>6229.3020520124019</v>
      </c>
      <c r="CX40" s="15">
        <f ca="1">(BQ40*DCF!C$46-DCF!C$5*MAX(BQ40*DCF!C$46,0)-MAX(BQ40-Inputs!$B$20,0)/Inputs!$B$24)*DCF!C$6</f>
        <v>-2062.8144160198681</v>
      </c>
      <c r="CY40" s="15">
        <f ca="1">(BR40*DCF!D$46-DCF!D$5*MAX(BR40*DCF!D$46,0)-MAX(BR40-BQ40,0)/Inputs!$B$24)*DCF!D$6</f>
        <v>-720.86121926621752</v>
      </c>
      <c r="CZ40" s="15">
        <f ca="1">(BS40*DCF!E$46-DCF!E$5*MAX(BS40*DCF!E$46,0)-MAX(BS40-BR40,0)/Inputs!$B$24)*DCF!E$6</f>
        <v>-489.1442333436857</v>
      </c>
      <c r="DA40" s="15">
        <f ca="1">(BT40*DCF!F$46-DCF!F$5*MAX(BT40*DCF!F$46,0)-MAX(BT40-BS40,0)/Inputs!$B$24)*DCF!F$6</f>
        <v>-1485.8098909377954</v>
      </c>
      <c r="DB40" s="15">
        <f ca="1">(BU40*DCF!G$46-DCF!G$5*MAX(BU40*DCF!G$46,0)-MAX(BU40-BT40,0)/Inputs!$B$24)*DCF!G$6</f>
        <v>-1061.4297479997656</v>
      </c>
      <c r="DC40" s="15">
        <f ca="1">(BV40*DCF!H$46-DCF!H$5*MAX(BV40*DCF!H$46,0)-MAX(BV40-BU40,0)/Inputs!$B$24)*DCF!H$6</f>
        <v>-132.27909136331803</v>
      </c>
      <c r="DD40" s="15">
        <f ca="1">(BW40*DCF!I$46-DCF!I$5*MAX(BW40*DCF!I$46,0)-MAX(BW40-BV40,0)/Inputs!$B$24)*DCF!I$6</f>
        <v>-504.70989844913112</v>
      </c>
      <c r="DE40" s="15">
        <f ca="1">(BX40*DCF!J$46-DCF!J$5*MAX(BX40*DCF!J$46,0)-MAX(BX40-BW40,0)/Inputs!$B$24)*DCF!J$6</f>
        <v>-376.2525004021719</v>
      </c>
      <c r="DF40" s="15">
        <f ca="1">(BY40*DCF!K$46-DCF!K$5*MAX(BY40*DCF!K$46,0)-MAX(BY40-BX40,0)/Inputs!$B$24)*DCF!K$6</f>
        <v>-679.94474419673031</v>
      </c>
      <c r="DG40" s="15">
        <f ca="1">(BZ40*DCF!L$46-DCF!L$5*MAX(BZ40*DCF!L$46,0)-MAX(BZ40-BY40,0)/Inputs!$B$24)*DCF!L$6</f>
        <v>646.6990030107745</v>
      </c>
      <c r="DH40" s="15">
        <f ca="1">(CA40*DCF!M$46-DCF!M$5*MAX(CA40*DCF!M$46,0)-MAX(CA40-BZ40,0)/Inputs!$B$24)*DCF!M$6</f>
        <v>534.85533328215877</v>
      </c>
      <c r="DI40" s="15">
        <f ca="1">SUM(CB40:CL40)+BE40*DCF!M$10*(1+Inputs!$B$30)*(1-Inputs!$B$33)*(1-Inputs!$B$30/Inputs!$B$31)/(Inputs!$B$29-Inputs!$B$30)*DCF!M$6</f>
        <v>97313.704868676316</v>
      </c>
      <c r="DJ40" s="15">
        <f ca="1">SUM(CM40:CW40)+BP40*DCF!M$28*(1+Inputs!$B$30)*(1-Inputs!$B$33)*(1-Inputs!$B$30/Inputs!$B$31)/(Inputs!$B$29-Inputs!$B$30)*DCF!M$6</f>
        <v>183871.48550900535</v>
      </c>
      <c r="DK40" s="15">
        <f ca="1">SUM(CX40:DH40)+CA40*DCF!M$46*(1+Inputs!$B$30)*(1-Inputs!$B$33)*(1-Inputs!$B$30/Inputs!$B$31)/(Inputs!$B$29-Inputs!$B$30)*DCF!M$6</f>
        <v>65550.243111603748</v>
      </c>
      <c r="DM40" s="15">
        <f ca="1">DI40+DJ40+DK40+Inputs!$B$34+Inputs!$B$36-Inputs!$B$35</f>
        <v>423586.43348928541</v>
      </c>
    </row>
    <row r="41" spans="1:117" x14ac:dyDescent="0.75">
      <c r="A41" s="11">
        <v>28</v>
      </c>
      <c r="C41" s="23">
        <f t="shared" ca="1" si="32"/>
        <v>0.38803895891501272</v>
      </c>
      <c r="D41" s="23">
        <f t="shared" ca="1" si="32"/>
        <v>-0.77353040885109325</v>
      </c>
      <c r="E41" s="23">
        <f t="shared" ca="1" si="32"/>
        <v>-0.34067236323387035</v>
      </c>
      <c r="F41" s="23">
        <f t="shared" ca="1" si="32"/>
        <v>-0.95833909489462354</v>
      </c>
      <c r="G41" s="23">
        <f t="shared" ca="1" si="32"/>
        <v>-1.5234273199364738</v>
      </c>
      <c r="H41" s="23">
        <f t="shared" ca="1" si="32"/>
        <v>0.22817886228903861</v>
      </c>
      <c r="I41" s="23">
        <f t="shared" ca="1" si="32"/>
        <v>-1.3197122064678559</v>
      </c>
      <c r="J41" s="23">
        <f t="shared" ca="1" si="32"/>
        <v>-0.88250671440992334</v>
      </c>
      <c r="K41" s="23">
        <f t="shared" ca="1" si="32"/>
        <v>1.5654267380128255</v>
      </c>
      <c r="L41" s="23">
        <f t="shared" ca="1" si="32"/>
        <v>-0.66316959056989955</v>
      </c>
      <c r="M41" s="23">
        <f t="shared" ca="1" si="32"/>
        <v>-0.47965190300008337</v>
      </c>
      <c r="N41" s="23">
        <f ca="1">SQRT(Inputs!$B$38)*C41+SQRT(1-Inputs!$B$38)*_xlfn.NORM.S.INV(RAND())</f>
        <v>-0.10649001777916406</v>
      </c>
      <c r="O41" s="23">
        <f ca="1">SQRT(Inputs!$B$38)*D41+SQRT(1-Inputs!$B$38)*_xlfn.NORM.S.INV(RAND())</f>
        <v>-0.25215790270732885</v>
      </c>
      <c r="P41" s="23">
        <f ca="1">SQRT(Inputs!$B$38)*E41+SQRT(1-Inputs!$B$38)*_xlfn.NORM.S.INV(RAND())</f>
        <v>0.48685402985193316</v>
      </c>
      <c r="Q41" s="23">
        <f ca="1">SQRT(Inputs!$B$38)*F41+SQRT(1-Inputs!$B$38)*_xlfn.NORM.S.INV(RAND())</f>
        <v>-0.37260709458498065</v>
      </c>
      <c r="R41" s="23">
        <f ca="1">SQRT(Inputs!$B$38)*G41+SQRT(1-Inputs!$B$38)*_xlfn.NORM.S.INV(RAND())</f>
        <v>-0.1968752699828018</v>
      </c>
      <c r="S41" s="23">
        <f ca="1">SQRT(Inputs!$B$38)*H41+SQRT(1-Inputs!$B$38)*_xlfn.NORM.S.INV(RAND())</f>
        <v>0.73250571547768961</v>
      </c>
      <c r="T41" s="23">
        <f ca="1">SQRT(Inputs!$B$38)*I41+SQRT(1-Inputs!$B$38)*_xlfn.NORM.S.INV(RAND())</f>
        <v>0.43237493183903852</v>
      </c>
      <c r="U41" s="23">
        <f ca="1">SQRT(Inputs!$B$38)*J41+SQRT(1-Inputs!$B$38)*_xlfn.NORM.S.INV(RAND())</f>
        <v>-1.1394150733799715</v>
      </c>
      <c r="V41" s="23">
        <f ca="1">SQRT(Inputs!$B$38)*K41+SQRT(1-Inputs!$B$38)*_xlfn.NORM.S.INV(RAND())</f>
        <v>2.2307597863777668</v>
      </c>
      <c r="W41" s="23">
        <f ca="1">SQRT(Inputs!$B$38)*L41+SQRT(1-Inputs!$B$38)*_xlfn.NORM.S.INV(RAND())</f>
        <v>-0.79315428008313016</v>
      </c>
      <c r="X41" s="23">
        <f ca="1">SQRT(Inputs!$B$38)*M41+SQRT(1-Inputs!$B$38)*_xlfn.NORM.S.INV(RAND())</f>
        <v>-0.85993059439926622</v>
      </c>
      <c r="Y41" s="23">
        <f ca="1">SQRT(Inputs!$B$38)*C41+SQRT(1-Inputs!$B$38)*_xlfn.NORM.S.INV(RAND())</f>
        <v>-0.750148613056139</v>
      </c>
      <c r="Z41" s="23">
        <f ca="1">SQRT(Inputs!$B$38)*D41+SQRT(1-Inputs!$B$38)*_xlfn.NORM.S.INV(RAND())</f>
        <v>1.7532095016525882</v>
      </c>
      <c r="AA41" s="23">
        <f ca="1">SQRT(Inputs!$B$38)*E41+SQRT(1-Inputs!$B$38)*_xlfn.NORM.S.INV(RAND())</f>
        <v>-0.12381186731569453</v>
      </c>
      <c r="AB41" s="23">
        <f ca="1">SQRT(Inputs!$B$38)*F41+SQRT(1-Inputs!$B$38)*_xlfn.NORM.S.INV(RAND())</f>
        <v>-0.5535762498644301</v>
      </c>
      <c r="AC41" s="23">
        <f ca="1">SQRT(Inputs!$B$38)*G41+SQRT(1-Inputs!$B$38)*_xlfn.NORM.S.INV(RAND())</f>
        <v>-2.3626263733093289E-2</v>
      </c>
      <c r="AD41" s="23">
        <f ca="1">SQRT(Inputs!$B$38)*H41+SQRT(1-Inputs!$B$38)*_xlfn.NORM.S.INV(RAND())</f>
        <v>-0.7493281840702577</v>
      </c>
      <c r="AE41" s="23">
        <f ca="1">SQRT(Inputs!$B$38)*I41+SQRT(1-Inputs!$B$38)*_xlfn.NORM.S.INV(RAND())</f>
        <v>0.52276955075362863</v>
      </c>
      <c r="AF41" s="23">
        <f ca="1">SQRT(Inputs!$B$38)*J41+SQRT(1-Inputs!$B$38)*_xlfn.NORM.S.INV(RAND())</f>
        <v>5.7361586187400226E-2</v>
      </c>
      <c r="AG41" s="23">
        <f ca="1">SQRT(Inputs!$B$38)*K41+SQRT(1-Inputs!$B$38)*_xlfn.NORM.S.INV(RAND())</f>
        <v>0.31216347940924771</v>
      </c>
      <c r="AH41" s="23">
        <f ca="1">SQRT(Inputs!$B$38)*L41+SQRT(1-Inputs!$B$38)*_xlfn.NORM.S.INV(RAND())</f>
        <v>-0.21726064112705445</v>
      </c>
      <c r="AI41" s="23">
        <f ca="1">SQRT(Inputs!$B$38)*M41+SQRT(1-Inputs!$B$38)*_xlfn.NORM.S.INV(RAND())</f>
        <v>-0.64910133541111947</v>
      </c>
      <c r="AJ41" s="23">
        <f ca="1">SQRT(Inputs!$B$38)*C41+SQRT(1-Inputs!$B$38)*_xlfn.NORM.S.INV(RAND())</f>
        <v>0.8793724272227057</v>
      </c>
      <c r="AK41" s="23">
        <f ca="1">SQRT(Inputs!$B$38)*D41+SQRT(1-Inputs!$B$38)*_xlfn.NORM.S.INV(RAND())</f>
        <v>0.27766092869502285</v>
      </c>
      <c r="AL41" s="23">
        <f ca="1">SQRT(Inputs!$B$38)*E41+SQRT(1-Inputs!$B$38)*_xlfn.NORM.S.INV(RAND())</f>
        <v>-0.1954757292598929</v>
      </c>
      <c r="AM41" s="23">
        <f ca="1">SQRT(Inputs!$B$38)*F41+SQRT(1-Inputs!$B$38)*_xlfn.NORM.S.INV(RAND())</f>
        <v>-1.4098770557766596</v>
      </c>
      <c r="AN41" s="23">
        <f ca="1">SQRT(Inputs!$B$38)*G41+SQRT(1-Inputs!$B$38)*_xlfn.NORM.S.INV(RAND())</f>
        <v>-0.74714477227331244</v>
      </c>
      <c r="AO41" s="23">
        <f ca="1">SQRT(Inputs!$B$38)*H41+SQRT(1-Inputs!$B$38)*_xlfn.NORM.S.INV(RAND())</f>
        <v>0.72160393678055146</v>
      </c>
      <c r="AP41" s="23">
        <f ca="1">SQRT(Inputs!$B$38)*I41+SQRT(1-Inputs!$B$38)*_xlfn.NORM.S.INV(RAND())</f>
        <v>-1.7669750730369129</v>
      </c>
      <c r="AQ41" s="23">
        <f ca="1">SQRT(Inputs!$B$38)*J41+SQRT(1-Inputs!$B$38)*_xlfn.NORM.S.INV(RAND())</f>
        <v>-0.76275209342387074</v>
      </c>
      <c r="AR41" s="23">
        <f ca="1">SQRT(Inputs!$B$38)*K41+SQRT(1-Inputs!$B$38)*_xlfn.NORM.S.INV(RAND())</f>
        <v>0.74242534281668371</v>
      </c>
      <c r="AS41" s="23">
        <f ca="1">SQRT(Inputs!$B$38)*L41+SQRT(1-Inputs!$B$38)*_xlfn.NORM.S.INV(RAND())</f>
        <v>-0.78310375818741884</v>
      </c>
      <c r="AT41" s="23">
        <f ca="1">SQRT(Inputs!$B$38)*M41+SQRT(1-Inputs!$B$38)*_xlfn.NORM.S.INV(RAND())</f>
        <v>-0.86779776431281486</v>
      </c>
      <c r="AU41" s="15">
        <f ca="1">Inputs!$B$6*EXP($B$8-0.5*C$5^2+C$5*N41)</f>
        <v>4877.4340421272282</v>
      </c>
      <c r="AV41" s="15">
        <f t="shared" ca="1" si="1"/>
        <v>5720.9042038974612</v>
      </c>
      <c r="AW41" s="15">
        <f t="shared" ca="1" si="2"/>
        <v>7449.0755055356076</v>
      </c>
      <c r="AX41" s="15">
        <f t="shared" ca="1" si="3"/>
        <v>8680.9157189869329</v>
      </c>
      <c r="AY41" s="15">
        <f t="shared" ca="1" si="4"/>
        <v>10367.819579375306</v>
      </c>
      <c r="AZ41" s="15">
        <f t="shared" ca="1" si="5"/>
        <v>13745.325281636868</v>
      </c>
      <c r="BA41" s="15">
        <f t="shared" ca="1" si="6"/>
        <v>17599.425807261585</v>
      </c>
      <c r="BB41" s="15">
        <f t="shared" ca="1" si="7"/>
        <v>19222.506025193066</v>
      </c>
      <c r="BC41" s="15">
        <f t="shared" ca="1" si="8"/>
        <v>29199.449398604131</v>
      </c>
      <c r="BD41" s="15">
        <f t="shared" ca="1" si="9"/>
        <v>33214.321758314072</v>
      </c>
      <c r="BE41" s="15">
        <f t="shared" ca="1" si="10"/>
        <v>37633.803890090283</v>
      </c>
      <c r="BF41" s="15">
        <f ca="1">Inputs!$B$13*EXP($B$9-0.5*C$6^2+C$6*Y41)</f>
        <v>11919.774244177161</v>
      </c>
      <c r="BG41" s="15">
        <f t="shared" ca="1" si="11"/>
        <v>19932.642447594902</v>
      </c>
      <c r="BH41" s="15">
        <f t="shared" ca="1" si="12"/>
        <v>23859.010188780798</v>
      </c>
      <c r="BI41" s="15">
        <f t="shared" ca="1" si="13"/>
        <v>26821.473985074055</v>
      </c>
      <c r="BJ41" s="15">
        <f t="shared" ca="1" si="14"/>
        <v>32769.588938137866</v>
      </c>
      <c r="BK41" s="15">
        <f t="shared" ca="1" si="15"/>
        <v>36317.876109823905</v>
      </c>
      <c r="BL41" s="15">
        <f t="shared" ca="1" si="16"/>
        <v>47739.173667241055</v>
      </c>
      <c r="BM41" s="15">
        <f t="shared" ca="1" si="17"/>
        <v>59101.400930401294</v>
      </c>
      <c r="BN41" s="15">
        <f t="shared" ca="1" si="18"/>
        <v>75457.936147082481</v>
      </c>
      <c r="BO41" s="15">
        <f t="shared" ca="1" si="19"/>
        <v>90527.86572133546</v>
      </c>
      <c r="BP41" s="15">
        <f t="shared" ca="1" si="20"/>
        <v>103522.76269055251</v>
      </c>
      <c r="BQ41" s="15">
        <f ca="1">Inputs!$B$20*EXP($B$10-0.5*C$7^2+C$7*AJ41)</f>
        <v>5859.5428181925208</v>
      </c>
      <c r="BR41" s="15">
        <f t="shared" ca="1" si="21"/>
        <v>8683.5693764806929</v>
      </c>
      <c r="BS41" s="15">
        <f t="shared" ca="1" si="22"/>
        <v>11242.022426430482</v>
      </c>
      <c r="BT41" s="15">
        <f t="shared" ca="1" si="23"/>
        <v>10708.132504025887</v>
      </c>
      <c r="BU41" s="15">
        <f t="shared" ca="1" si="24"/>
        <v>12385.820713242882</v>
      </c>
      <c r="BV41" s="15">
        <f t="shared" ca="1" si="25"/>
        <v>20274.399496571565</v>
      </c>
      <c r="BW41" s="15">
        <f t="shared" ca="1" si="26"/>
        <v>19464.502039274863</v>
      </c>
      <c r="BX41" s="15">
        <f t="shared" ca="1" si="27"/>
        <v>23363.978325859622</v>
      </c>
      <c r="BY41" s="15">
        <f t="shared" ca="1" si="28"/>
        <v>37733.460476642933</v>
      </c>
      <c r="BZ41" s="15">
        <f t="shared" ca="1" si="29"/>
        <v>45846.502030932068</v>
      </c>
      <c r="CA41" s="15">
        <f t="shared" ca="1" si="30"/>
        <v>55197.177590089734</v>
      </c>
      <c r="CB41" s="15">
        <f ca="1">(AU41*DCF!C$10-DCF!C$5*MAX(AU41*DCF!C$10,0)-MAX(AU41-Inputs!$B$6,0)/Inputs!$B$10)*DCF!C$6</f>
        <v>1043.6789810520959</v>
      </c>
      <c r="CC41" s="15">
        <f ca="1">(AV41*DCF!D$10-DCF!D$5*MAX(AV41*DCF!D$10,0)-MAX(AV41-AU41,0)/Inputs!$B$10)*DCF!D$6</f>
        <v>1188.7735180809088</v>
      </c>
      <c r="CD41" s="15">
        <f ca="1">(AW41*DCF!E$10-DCF!E$5*MAX(AW41*DCF!E$10,0)-MAX(AW41-AV41,0)/Inputs!$B$10)*DCF!E$6</f>
        <v>1330.6172113247881</v>
      </c>
      <c r="CE41" s="15">
        <f ca="1">(AX41*DCF!F$10-DCF!F$5*MAX(AX41*DCF!F$10,0)-MAX(AX41-AW41,0)/Inputs!$B$10)*DCF!F$6</f>
        <v>1638.7146593065629</v>
      </c>
      <c r="CF41" s="15">
        <f ca="1">(AY41*DCF!G$10-DCF!G$5*MAX(AY41*DCF!G$10,0)-MAX(AY41-AX41,0)/Inputs!$B$10)*DCF!G$6</f>
        <v>1811.9319012389935</v>
      </c>
      <c r="CG41" s="15">
        <f ca="1">(AZ41*DCF!H$10-DCF!H$5*MAX(AZ41*DCF!H$10,0)-MAX(AZ41-AY41,0)/Inputs!$B$10)*DCF!H$6</f>
        <v>2068.9280754708188</v>
      </c>
      <c r="CH41" s="15">
        <f ca="1">(BA41*DCF!I$10-DCF!I$5*MAX(BA41*DCF!I$10,0)-MAX(BA41-AZ41,0)/Inputs!$B$10)*DCF!I$6</f>
        <v>2582.5655442980724</v>
      </c>
      <c r="CI41" s="15">
        <f ca="1">(BB41*DCF!J$10-DCF!J$5*MAX(BB41*DCF!J$10,0)-MAX(BB41-BA41,0)/Inputs!$B$10)*DCF!J$6</f>
        <v>3052.6755755596064</v>
      </c>
      <c r="CJ41" s="15">
        <f ca="1">(BC41*DCF!K$10-DCF!K$5*MAX(BC41*DCF!K$10,0)-MAX(BC41-BB41,0)/Inputs!$B$10)*DCF!K$6</f>
        <v>3304.0222120242806</v>
      </c>
      <c r="CK41" s="15">
        <f ca="1">(BD41*DCF!L$10-DCF!L$5*MAX(BD41*DCF!L$10,0)-MAX(BD41-BC41,0)/Inputs!$B$10)*DCF!L$6</f>
        <v>4490.1633210507462</v>
      </c>
      <c r="CL41" s="15">
        <f ca="1">(BE41*DCF!M$10-DCF!M$5*MAX(BE41*DCF!M$10,0)-MAX(BE41-BD41,0)/Inputs!$B$10)*DCF!M$6</f>
        <v>4782.6621238658336</v>
      </c>
      <c r="CM41" s="15">
        <f ca="1">(BF41*DCF!C$28-DCF!C$5*MAX(BF41*DCF!C$28,0)-MAX(BF41-Inputs!$B$13,0)/Inputs!$B$17)*DCF!C$6</f>
        <v>3514.7943772994317</v>
      </c>
      <c r="CN41" s="15">
        <f ca="1">(BG41*DCF!D$28-DCF!D$5*MAX(BG41*DCF!D$28,0)-MAX(BG41-BF41,0)/Inputs!$B$17)*DCF!D$6</f>
        <v>4161.1107487257204</v>
      </c>
      <c r="CO41" s="15">
        <f ca="1">(BH41*DCF!E$28-DCF!E$5*MAX(BH41*DCF!E$28,0)-MAX(BH41-BG41,0)/Inputs!$B$17)*DCF!E$6</f>
        <v>5983.4634933876187</v>
      </c>
      <c r="CP41" s="15">
        <f ca="1">(BI41*DCF!F$28-DCF!F$5*MAX(BI41*DCF!F$28,0)-MAX(BI41-BH41,0)/Inputs!$B$17)*DCF!F$6</f>
        <v>6741.9603267624307</v>
      </c>
      <c r="CQ41" s="15">
        <f ca="1">(BJ41*DCF!G$28-DCF!G$5*MAX(BJ41*DCF!G$28,0)-MAX(BJ41-BI41,0)/Inputs!$B$17)*DCF!G$6</f>
        <v>7501.9042972503366</v>
      </c>
      <c r="CR41" s="15">
        <f ca="1">(BK41*DCF!H$28-DCF!H$5*MAX(BK41*DCF!H$28,0)-MAX(BK41-BJ41,0)/Inputs!$B$17)*DCF!H$6</f>
        <v>8430.5071982722566</v>
      </c>
      <c r="CS41" s="15">
        <f ca="1">(BL41*DCF!I$28-DCF!I$5*MAX(BL41*DCF!I$28,0)-MAX(BL41-BK41,0)/Inputs!$B$17)*DCF!I$6</f>
        <v>9586.7053315876256</v>
      </c>
      <c r="CT41" s="15">
        <f ca="1">(BM41*DCF!J$28-DCF!J$5*MAX(BM41*DCF!J$28,0)-MAX(BM41-BL41,0)/Inputs!$B$17)*DCF!J$6</f>
        <v>11677.980275451104</v>
      </c>
      <c r="CU41" s="15">
        <f ca="1">(BN41*DCF!K$28-DCF!K$5*MAX(BN41*DCF!K$28,0)-MAX(BN41-BM41,0)/Inputs!$B$17)*DCF!K$6</f>
        <v>13931.993214974831</v>
      </c>
      <c r="CV41" s="15">
        <f ca="1">(BO41*DCF!L$28-DCF!L$5*MAX(BO41*DCF!L$28,0)-MAX(BO41-BN41,0)/Inputs!$B$17)*DCF!L$6</f>
        <v>16357.021719644663</v>
      </c>
      <c r="CW41" s="15">
        <f ca="1">(BP41*DCF!M$28-DCF!M$5*MAX(BP41*DCF!M$28,0)-MAX(BP41-BO41,0)/Inputs!$B$17)*DCF!M$6</f>
        <v>18119.535831112804</v>
      </c>
      <c r="CX41" s="15">
        <f ca="1">(BQ41*DCF!C$46-DCF!C$5*MAX(BQ41*DCF!C$46,0)-MAX(BQ41-Inputs!$B$20,0)/Inputs!$B$24)*DCF!C$6</f>
        <v>-2581.2074952835019</v>
      </c>
      <c r="CY41" s="15">
        <f ca="1">(BR41*DCF!D$46-DCF!D$5*MAX(BR41*DCF!D$46,0)-MAX(BR41-BQ41,0)/Inputs!$B$24)*DCF!D$6</f>
        <v>-2687.0714799824841</v>
      </c>
      <c r="CZ41" s="15">
        <f ca="1">(BS41*DCF!E$46-DCF!E$5*MAX(BS41*DCF!E$46,0)-MAX(BS41-BR41,0)/Inputs!$B$24)*DCF!E$6</f>
        <v>-2337.860484946767</v>
      </c>
      <c r="DA41" s="15">
        <f ca="1">(BT41*DCF!F$46-DCF!F$5*MAX(BT41*DCF!F$46,0)-MAX(BT41-BS41,0)/Inputs!$B$24)*DCF!F$6</f>
        <v>-779.83391092135582</v>
      </c>
      <c r="DB41" s="15">
        <f ca="1">(BU41*DCF!G$46-DCF!G$5*MAX(BU41*DCF!G$46,0)-MAX(BU41-BT41,0)/Inputs!$B$24)*DCF!G$6</f>
        <v>-980.9757039087217</v>
      </c>
      <c r="DC41" s="15">
        <f ca="1">(BV41*DCF!H$46-DCF!H$5*MAX(BV41*DCF!H$46,0)-MAX(BV41-BU41,0)/Inputs!$B$24)*DCF!H$6</f>
        <v>-2451.3275227952618</v>
      </c>
      <c r="DD41" s="15">
        <f ca="1">(BW41*DCF!I$46-DCF!I$5*MAX(BW41*DCF!I$46,0)-MAX(BW41-BV41,0)/Inputs!$B$24)*DCF!I$6</f>
        <v>449.5402184953989</v>
      </c>
      <c r="DE41" s="15">
        <f ca="1">(BX41*DCF!J$46-DCF!J$5*MAX(BX41*DCF!J$46,0)-MAX(BX41-BW41,0)/Inputs!$B$24)*DCF!J$6</f>
        <v>-54.023140119947584</v>
      </c>
      <c r="DF41" s="15">
        <f ca="1">(BY41*DCF!K$46-DCF!K$5*MAX(BY41*DCF!K$46,0)-MAX(BY41-BX41,0)/Inputs!$B$24)*DCF!K$6</f>
        <v>-1364.6792779547588</v>
      </c>
      <c r="DG41" s="15">
        <f ca="1">(BZ41*DCF!L$46-DCF!L$5*MAX(BZ41*DCF!L$46,0)-MAX(BZ41-BY41,0)/Inputs!$B$24)*DCF!L$6</f>
        <v>1333.1486203557827</v>
      </c>
      <c r="DH41" s="15">
        <f ca="1">(CA41*DCF!M$46-DCF!M$5*MAX(CA41*DCF!M$46,0)-MAX(CA41-BZ41,0)/Inputs!$B$24)*DCF!M$6</f>
        <v>2372.4253582807578</v>
      </c>
      <c r="DI41" s="15">
        <f ca="1">SUM(CB41:CL41)+BE41*DCF!M$10*(1+Inputs!$B$30)*(1-Inputs!$B$33)*(1-Inputs!$B$30/Inputs!$B$31)/(Inputs!$B$29-Inputs!$B$30)*DCF!M$6</f>
        <v>132030.10700493067</v>
      </c>
      <c r="DJ41" s="15">
        <f ca="1">SUM(CM41:CW41)+BP41*DCF!M$28*(1+Inputs!$B$30)*(1-Inputs!$B$33)*(1-Inputs!$B$30/Inputs!$B$31)/(Inputs!$B$29-Inputs!$B$30)*DCF!M$6</f>
        <v>490147.26683396776</v>
      </c>
      <c r="DK41" s="15">
        <f ca="1">SUM(CX41:DH41)+CA41*DCF!M$46*(1+Inputs!$B$30)*(1-Inputs!$B$33)*(1-Inputs!$B$30/Inputs!$B$31)/(Inputs!$B$29-Inputs!$B$30)*DCF!M$6</f>
        <v>76259.51025918017</v>
      </c>
      <c r="DM41" s="15">
        <f ca="1">DI41+DJ41+DK41+Inputs!$B$34+Inputs!$B$36-Inputs!$B$35</f>
        <v>775287.88409807871</v>
      </c>
    </row>
    <row r="42" spans="1:117" x14ac:dyDescent="0.75">
      <c r="A42" s="11">
        <v>29</v>
      </c>
      <c r="C42" s="23">
        <f t="shared" ca="1" si="32"/>
        <v>-0.38021047386970419</v>
      </c>
      <c r="D42" s="23">
        <f t="shared" ca="1" si="32"/>
        <v>0.1013280249725025</v>
      </c>
      <c r="E42" s="23">
        <f t="shared" ca="1" si="32"/>
        <v>-1.1297311332153648</v>
      </c>
      <c r="F42" s="23">
        <f t="shared" ca="1" si="32"/>
        <v>-0.5757484551165496</v>
      </c>
      <c r="G42" s="23">
        <f t="shared" ca="1" si="32"/>
        <v>0.80466135991026111</v>
      </c>
      <c r="H42" s="23">
        <f t="shared" ca="1" si="32"/>
        <v>-0.57179268360797664</v>
      </c>
      <c r="I42" s="23">
        <f t="shared" ca="1" si="32"/>
        <v>0.3666093864984114</v>
      </c>
      <c r="J42" s="23">
        <f t="shared" ca="1" si="32"/>
        <v>0.62856985394127429</v>
      </c>
      <c r="K42" s="23">
        <f t="shared" ca="1" si="32"/>
        <v>0.36862509344396605</v>
      </c>
      <c r="L42" s="23">
        <f t="shared" ca="1" si="32"/>
        <v>0.91211431147095279</v>
      </c>
      <c r="M42" s="23">
        <f t="shared" ca="1" si="32"/>
        <v>-0.69010996336979336</v>
      </c>
      <c r="N42" s="23">
        <f ca="1">SQRT(Inputs!$B$38)*C42+SQRT(1-Inputs!$B$38)*_xlfn.NORM.S.INV(RAND())</f>
        <v>-0.57539723571695844</v>
      </c>
      <c r="O42" s="23">
        <f ca="1">SQRT(Inputs!$B$38)*D42+SQRT(1-Inputs!$B$38)*_xlfn.NORM.S.INV(RAND())</f>
        <v>-1.0289312237596544</v>
      </c>
      <c r="P42" s="23">
        <f ca="1">SQRT(Inputs!$B$38)*E42+SQRT(1-Inputs!$B$38)*_xlfn.NORM.S.INV(RAND())</f>
        <v>-1.36931761763964</v>
      </c>
      <c r="Q42" s="23">
        <f ca="1">SQRT(Inputs!$B$38)*F42+SQRT(1-Inputs!$B$38)*_xlfn.NORM.S.INV(RAND())</f>
        <v>-1.5136141235660716</v>
      </c>
      <c r="R42" s="23">
        <f ca="1">SQRT(Inputs!$B$38)*G42+SQRT(1-Inputs!$B$38)*_xlfn.NORM.S.INV(RAND())</f>
        <v>-0.17185463311724181</v>
      </c>
      <c r="S42" s="23">
        <f ca="1">SQRT(Inputs!$B$38)*H42+SQRT(1-Inputs!$B$38)*_xlfn.NORM.S.INV(RAND())</f>
        <v>-1.4083456939596504</v>
      </c>
      <c r="T42" s="23">
        <f ca="1">SQRT(Inputs!$B$38)*I42+SQRT(1-Inputs!$B$38)*_xlfn.NORM.S.INV(RAND())</f>
        <v>0.82277132620600624</v>
      </c>
      <c r="U42" s="23">
        <f ca="1">SQRT(Inputs!$B$38)*J42+SQRT(1-Inputs!$B$38)*_xlfn.NORM.S.INV(RAND())</f>
        <v>0.39800335945677584</v>
      </c>
      <c r="V42" s="23">
        <f ca="1">SQRT(Inputs!$B$38)*K42+SQRT(1-Inputs!$B$38)*_xlfn.NORM.S.INV(RAND())</f>
        <v>0.10399695652704082</v>
      </c>
      <c r="W42" s="23">
        <f ca="1">SQRT(Inputs!$B$38)*L42+SQRT(1-Inputs!$B$38)*_xlfn.NORM.S.INV(RAND())</f>
        <v>1.52034447672562</v>
      </c>
      <c r="X42" s="23">
        <f ca="1">SQRT(Inputs!$B$38)*M42+SQRT(1-Inputs!$B$38)*_xlfn.NORM.S.INV(RAND())</f>
        <v>-1.9912657428463021</v>
      </c>
      <c r="Y42" s="23">
        <f ca="1">SQRT(Inputs!$B$38)*C42+SQRT(1-Inputs!$B$38)*_xlfn.NORM.S.INV(RAND())</f>
        <v>-1.0369100991586904</v>
      </c>
      <c r="Z42" s="23">
        <f ca="1">SQRT(Inputs!$B$38)*D42+SQRT(1-Inputs!$B$38)*_xlfn.NORM.S.INV(RAND())</f>
        <v>1.0638765822810341</v>
      </c>
      <c r="AA42" s="23">
        <f ca="1">SQRT(Inputs!$B$38)*E42+SQRT(1-Inputs!$B$38)*_xlfn.NORM.S.INV(RAND())</f>
        <v>-1.7216239869860295</v>
      </c>
      <c r="AB42" s="23">
        <f ca="1">SQRT(Inputs!$B$38)*F42+SQRT(1-Inputs!$B$38)*_xlfn.NORM.S.INV(RAND())</f>
        <v>0.29481059836652734</v>
      </c>
      <c r="AC42" s="23">
        <f ca="1">SQRT(Inputs!$B$38)*G42+SQRT(1-Inputs!$B$38)*_xlfn.NORM.S.INV(RAND())</f>
        <v>0.27665927231296755</v>
      </c>
      <c r="AD42" s="23">
        <f ca="1">SQRT(Inputs!$B$38)*H42+SQRT(1-Inputs!$B$38)*_xlfn.NORM.S.INV(RAND())</f>
        <v>-0.71023665785369472</v>
      </c>
      <c r="AE42" s="23">
        <f ca="1">SQRT(Inputs!$B$38)*I42+SQRT(1-Inputs!$B$38)*_xlfn.NORM.S.INV(RAND())</f>
        <v>1.2178753571008629</v>
      </c>
      <c r="AF42" s="23">
        <f ca="1">SQRT(Inputs!$B$38)*J42+SQRT(1-Inputs!$B$38)*_xlfn.NORM.S.INV(RAND())</f>
        <v>-1.3406164400799645</v>
      </c>
      <c r="AG42" s="23">
        <f ca="1">SQRT(Inputs!$B$38)*K42+SQRT(1-Inputs!$B$38)*_xlfn.NORM.S.INV(RAND())</f>
        <v>0.4983765641086414</v>
      </c>
      <c r="AH42" s="23">
        <f ca="1">SQRT(Inputs!$B$38)*L42+SQRT(1-Inputs!$B$38)*_xlfn.NORM.S.INV(RAND())</f>
        <v>1.4901422105936737</v>
      </c>
      <c r="AI42" s="23">
        <f ca="1">SQRT(Inputs!$B$38)*M42+SQRT(1-Inputs!$B$38)*_xlfn.NORM.S.INV(RAND())</f>
        <v>0.72912218906021642</v>
      </c>
      <c r="AJ42" s="23">
        <f ca="1">SQRT(Inputs!$B$38)*C42+SQRT(1-Inputs!$B$38)*_xlfn.NORM.S.INV(RAND())</f>
        <v>0.69517376289160948</v>
      </c>
      <c r="AK42" s="23">
        <f ca="1">SQRT(Inputs!$B$38)*D42+SQRT(1-Inputs!$B$38)*_xlfn.NORM.S.INV(RAND())</f>
        <v>1.6101375537847491</v>
      </c>
      <c r="AL42" s="23">
        <f ca="1">SQRT(Inputs!$B$38)*E42+SQRT(1-Inputs!$B$38)*_xlfn.NORM.S.INV(RAND())</f>
        <v>-0.58481818081463677</v>
      </c>
      <c r="AM42" s="23">
        <f ca="1">SQRT(Inputs!$B$38)*F42+SQRT(1-Inputs!$B$38)*_xlfn.NORM.S.INV(RAND())</f>
        <v>-0.95287801102169489</v>
      </c>
      <c r="AN42" s="23">
        <f ca="1">SQRT(Inputs!$B$38)*G42+SQRT(1-Inputs!$B$38)*_xlfn.NORM.S.INV(RAND())</f>
        <v>0.93043698260467611</v>
      </c>
      <c r="AO42" s="23">
        <f ca="1">SQRT(Inputs!$B$38)*H42+SQRT(1-Inputs!$B$38)*_xlfn.NORM.S.INV(RAND())</f>
        <v>0.16547218895271981</v>
      </c>
      <c r="AP42" s="23">
        <f ca="1">SQRT(Inputs!$B$38)*I42+SQRT(1-Inputs!$B$38)*_xlfn.NORM.S.INV(RAND())</f>
        <v>-0.69021371753730998</v>
      </c>
      <c r="AQ42" s="23">
        <f ca="1">SQRT(Inputs!$B$38)*J42+SQRT(1-Inputs!$B$38)*_xlfn.NORM.S.INV(RAND())</f>
        <v>-0.37497538190561869</v>
      </c>
      <c r="AR42" s="23">
        <f ca="1">SQRT(Inputs!$B$38)*K42+SQRT(1-Inputs!$B$38)*_xlfn.NORM.S.INV(RAND())</f>
        <v>1.7353891467434233</v>
      </c>
      <c r="AS42" s="23">
        <f ca="1">SQRT(Inputs!$B$38)*L42+SQRT(1-Inputs!$B$38)*_xlfn.NORM.S.INV(RAND())</f>
        <v>-0.47492089024077561</v>
      </c>
      <c r="AT42" s="23">
        <f ca="1">SQRT(Inputs!$B$38)*M42+SQRT(1-Inputs!$B$38)*_xlfn.NORM.S.INV(RAND())</f>
        <v>-1.2576663893033171</v>
      </c>
      <c r="AU42" s="15">
        <f ca="1">Inputs!$B$6*EXP($B$8-0.5*C$5^2+C$5*N42)</f>
        <v>4520.9213751786619</v>
      </c>
      <c r="AV42" s="15">
        <f t="shared" ca="1" si="1"/>
        <v>4730.4147260429909</v>
      </c>
      <c r="AW42" s="15">
        <f t="shared" ca="1" si="2"/>
        <v>4795.190075400933</v>
      </c>
      <c r="AX42" s="15">
        <f t="shared" ca="1" si="3"/>
        <v>4845.7456001335886</v>
      </c>
      <c r="AY42" s="15">
        <f t="shared" ca="1" si="4"/>
        <v>5804.322798135945</v>
      </c>
      <c r="AZ42" s="15">
        <f t="shared" ca="1" si="5"/>
        <v>6079.0332652983288</v>
      </c>
      <c r="BA42" s="15">
        <f t="shared" ca="1" si="6"/>
        <v>8108.1679230506661</v>
      </c>
      <c r="BB42" s="15">
        <f t="shared" ca="1" si="7"/>
        <v>10330.708434307362</v>
      </c>
      <c r="BC42" s="15">
        <f t="shared" ca="1" si="8"/>
        <v>12780.144467352489</v>
      </c>
      <c r="BD42" s="15">
        <f t="shared" ca="1" si="9"/>
        <v>18049.423818212195</v>
      </c>
      <c r="BE42" s="15">
        <f t="shared" ca="1" si="10"/>
        <v>18448.681880947272</v>
      </c>
      <c r="BF42" s="15">
        <f ca="1">Inputs!$B$13*EXP($B$9-0.5*C$6^2+C$6*Y42)</f>
        <v>11261.039314352094</v>
      </c>
      <c r="BG42" s="15">
        <f t="shared" ca="1" si="11"/>
        <v>16628.644436019258</v>
      </c>
      <c r="BH42" s="15">
        <f t="shared" ca="1" si="12"/>
        <v>15270.472145090687</v>
      </c>
      <c r="BI42" s="15">
        <f t="shared" ca="1" si="13"/>
        <v>19561.144995380026</v>
      </c>
      <c r="BJ42" s="15">
        <f t="shared" ca="1" si="14"/>
        <v>24956.345115945118</v>
      </c>
      <c r="BK42" s="15">
        <f t="shared" ca="1" si="15"/>
        <v>27806.20810259051</v>
      </c>
      <c r="BL42" s="15">
        <f t="shared" ca="1" si="16"/>
        <v>39996.07979100167</v>
      </c>
      <c r="BM42" s="15">
        <f t="shared" ca="1" si="17"/>
        <v>41621.477944321188</v>
      </c>
      <c r="BN42" s="15">
        <f t="shared" ca="1" si="18"/>
        <v>54339.5363992559</v>
      </c>
      <c r="BO42" s="15">
        <f t="shared" ca="1" si="19"/>
        <v>79503.681394656989</v>
      </c>
      <c r="BP42" s="15">
        <f t="shared" ca="1" si="20"/>
        <v>106280.82339628677</v>
      </c>
      <c r="BQ42" s="15">
        <f ca="1">Inputs!$B$20*EXP($B$10-0.5*C$7^2+C$7*AJ42)</f>
        <v>5488.9638614418545</v>
      </c>
      <c r="BR42" s="15">
        <f t="shared" ca="1" si="21"/>
        <v>12419.508806402233</v>
      </c>
      <c r="BS42" s="15">
        <f t="shared" ca="1" si="22"/>
        <v>14377.641685915109</v>
      </c>
      <c r="BT42" s="15">
        <f t="shared" ca="1" si="23"/>
        <v>15439.121776835025</v>
      </c>
      <c r="BU42" s="15">
        <f t="shared" ca="1" si="24"/>
        <v>26799.352148825874</v>
      </c>
      <c r="BV42" s="15">
        <f t="shared" ca="1" si="25"/>
        <v>38701.899820566272</v>
      </c>
      <c r="BW42" s="15">
        <f t="shared" ca="1" si="26"/>
        <v>46666.0924931923</v>
      </c>
      <c r="BX42" s="15">
        <f t="shared" ca="1" si="27"/>
        <v>60543.376735101585</v>
      </c>
      <c r="BY42" s="15">
        <f t="shared" ca="1" si="28"/>
        <v>118236.91914016262</v>
      </c>
      <c r="BZ42" s="15">
        <f t="shared" ca="1" si="29"/>
        <v>152032.83124997103</v>
      </c>
      <c r="CA42" s="15">
        <f t="shared" ca="1" si="30"/>
        <v>170789.09748174317</v>
      </c>
      <c r="CB42" s="15">
        <f ca="1">(AU42*DCF!C$10-DCF!C$5*MAX(AU42*DCF!C$10,0)-MAX(AU42-Inputs!$B$6,0)/Inputs!$B$10)*DCF!C$6</f>
        <v>1046.2209799125501</v>
      </c>
      <c r="CC42" s="15">
        <f ca="1">(AV42*DCF!D$10-DCF!D$5*MAX(AV42*DCF!D$10,0)-MAX(AV42-AU42,0)/Inputs!$B$10)*DCF!D$6</f>
        <v>1101.9270711873858</v>
      </c>
      <c r="CD42" s="15">
        <f ca="1">(AW42*DCF!E$10-DCF!E$5*MAX(AW42*DCF!E$10,0)-MAX(AW42-AV42,0)/Inputs!$B$10)*DCF!E$6</f>
        <v>1092.5429642772126</v>
      </c>
      <c r="CE42" s="15">
        <f ca="1">(AX42*DCF!F$10-DCF!F$5*MAX(AX42*DCF!F$10,0)-MAX(AX42-AW42,0)/Inputs!$B$10)*DCF!F$6</f>
        <v>1047.299190647255</v>
      </c>
      <c r="CF42" s="15">
        <f ca="1">(AY42*DCF!G$10-DCF!G$5*MAX(AY42*DCF!G$10,0)-MAX(AY42-AX42,0)/Inputs!$B$10)*DCF!G$6</f>
        <v>1011.6666868807773</v>
      </c>
      <c r="CG42" s="15">
        <f ca="1">(AZ42*DCF!H$10-DCF!H$5*MAX(AZ42*DCF!H$10,0)-MAX(AZ42-AY42,0)/Inputs!$B$10)*DCF!H$6</f>
        <v>1131.4689005574467</v>
      </c>
      <c r="CH42" s="15">
        <f ca="1">(BA42*DCF!I$10-DCF!I$5*MAX(BA42*DCF!I$10,0)-MAX(BA42-AZ42,0)/Inputs!$B$10)*DCF!I$6</f>
        <v>1148.2173143510431</v>
      </c>
      <c r="CI42" s="15">
        <f ca="1">(BB42*DCF!J$10-DCF!J$5*MAX(BB42*DCF!J$10,0)-MAX(BB42-BA42,0)/Inputs!$B$10)*DCF!J$6</f>
        <v>1435.9841479683828</v>
      </c>
      <c r="CJ42" s="15">
        <f ca="1">(BC42*DCF!K$10-DCF!K$5*MAX(BC42*DCF!K$10,0)-MAX(BC42-BB42,0)/Inputs!$B$10)*DCF!K$6</f>
        <v>1714.514251583998</v>
      </c>
      <c r="CK42" s="15">
        <f ca="1">(BD42*DCF!L$10-DCF!L$5*MAX(BD42*DCF!L$10,0)-MAX(BD42-BC42,0)/Inputs!$B$10)*DCF!L$6</f>
        <v>2040.7932019024868</v>
      </c>
      <c r="CL42" s="15">
        <f ca="1">(BE42*DCF!M$10-DCF!M$5*MAX(BE42*DCF!M$10,0)-MAX(BE42-BD42,0)/Inputs!$B$10)*DCF!M$6</f>
        <v>2555.6519878826243</v>
      </c>
      <c r="CM42" s="15">
        <f ca="1">(BF42*DCF!C$28-DCF!C$5*MAX(BF42*DCF!C$28,0)-MAX(BF42-Inputs!$B$13,0)/Inputs!$B$17)*DCF!C$6</f>
        <v>3436.7953474030874</v>
      </c>
      <c r="CN42" s="15">
        <f ca="1">(BG42*DCF!D$28-DCF!D$5*MAX(BG42*DCF!D$28,0)-MAX(BG42-BF42,0)/Inputs!$B$17)*DCF!D$6</f>
        <v>3752.3630311859706</v>
      </c>
      <c r="CO42" s="15">
        <f ca="1">(BH42*DCF!E$28-DCF!E$5*MAX(BH42*DCF!E$28,0)-MAX(BH42-BG42,0)/Inputs!$B$17)*DCF!E$6</f>
        <v>4324.8696242882697</v>
      </c>
      <c r="CP42" s="15">
        <f ca="1">(BI42*DCF!F$28-DCF!F$5*MAX(BI42*DCF!F$28,0)-MAX(BI42-BH42,0)/Inputs!$B$17)*DCF!F$6</f>
        <v>4529.1507971624078</v>
      </c>
      <c r="CQ42" s="15">
        <f ca="1">(BJ42*DCF!G$28-DCF!G$5*MAX(BJ42*DCF!G$28,0)-MAX(BJ42-BI42,0)/Inputs!$B$17)*DCF!G$6</f>
        <v>5567.6937213670481</v>
      </c>
      <c r="CR42" s="15">
        <f ca="1">(BK42*DCF!H$28-DCF!H$5*MAX(BK42*DCF!H$28,0)-MAX(BK42-BJ42,0)/Inputs!$B$17)*DCF!H$6</f>
        <v>6433.9933112566023</v>
      </c>
      <c r="CS42" s="15">
        <f ca="1">(BL42*DCF!I$28-DCF!I$5*MAX(BL42*DCF!I$28,0)-MAX(BL42-BK42,0)/Inputs!$B$17)*DCF!I$6</f>
        <v>7655.57933990539</v>
      </c>
      <c r="CT42" s="15">
        <f ca="1">(BM42*DCF!J$28-DCF!J$5*MAX(BM42*DCF!J$28,0)-MAX(BM42-BL42,0)/Inputs!$B$17)*DCF!J$6</f>
        <v>9069.5303302383581</v>
      </c>
      <c r="CU42" s="15">
        <f ca="1">(BN42*DCF!K$28-DCF!K$5*MAX(BN42*DCF!K$28,0)-MAX(BN42-BM42,0)/Inputs!$B$17)*DCF!K$6</f>
        <v>9917.8062194981612</v>
      </c>
      <c r="CV42" s="15">
        <f ca="1">(BO42*DCF!L$28-DCF!L$5*MAX(BO42*DCF!L$28,0)-MAX(BO42-BN42,0)/Inputs!$B$17)*DCF!L$6</f>
        <v>13015.288243377003</v>
      </c>
      <c r="CW42" s="15">
        <f ca="1">(BP42*DCF!M$28-DCF!M$5*MAX(BP42*DCF!M$28,0)-MAX(BP42-BO42,0)/Inputs!$B$17)*DCF!M$6</f>
        <v>17197.83467182707</v>
      </c>
      <c r="CX42" s="15">
        <f ca="1">(BQ42*DCF!C$46-DCF!C$5*MAX(BQ42*DCF!C$46,0)-MAX(BQ42-Inputs!$B$20,0)/Inputs!$B$24)*DCF!C$6</f>
        <v>-2324.455331253017</v>
      </c>
      <c r="CY42" s="15">
        <f ca="1">(BR42*DCF!D$46-DCF!D$5*MAX(BR42*DCF!D$46,0)-MAX(BR42-BQ42,0)/Inputs!$B$24)*DCF!D$6</f>
        <v>-5076.9265258319247</v>
      </c>
      <c r="CZ42" s="15">
        <f ca="1">(BS42*DCF!E$46-DCF!E$5*MAX(BS42*DCF!E$46,0)-MAX(BS42-BR42,0)/Inputs!$B$24)*DCF!E$6</f>
        <v>-2472.0232372702217</v>
      </c>
      <c r="DA42" s="15">
        <f ca="1">(BT42*DCF!F$46-DCF!F$5*MAX(BT42*DCF!F$46,0)-MAX(BT42-BS42,0)/Inputs!$B$24)*DCF!F$6</f>
        <v>-1510.8929184126009</v>
      </c>
      <c r="DB42" s="15">
        <f ca="1">(BU42*DCF!G$46-DCF!G$5*MAX(BU42*DCF!G$46,0)-MAX(BU42-BT42,0)/Inputs!$B$24)*DCF!G$6</f>
        <v>-4722.8343036235283</v>
      </c>
      <c r="DC42" s="15">
        <f ca="1">(BV42*DCF!H$46-DCF!H$5*MAX(BV42*DCF!H$46,0)-MAX(BV42-BU42,0)/Inputs!$B$24)*DCF!H$6</f>
        <v>-3698.6437608737792</v>
      </c>
      <c r="DD42" s="15">
        <f ca="1">(BW42*DCF!I$46-DCF!I$5*MAX(BW42*DCF!I$46,0)-MAX(BW42-BV42,0)/Inputs!$B$24)*DCF!I$6</f>
        <v>-1208.4401245761032</v>
      </c>
      <c r="DE42" s="15">
        <f ca="1">(BX42*DCF!J$46-DCF!J$5*MAX(BX42*DCF!J$46,0)-MAX(BX42-BW42,0)/Inputs!$B$24)*DCF!J$6</f>
        <v>-1140.4018758489653</v>
      </c>
      <c r="DF42" s="15">
        <f ca="1">(BY42*DCF!K$46-DCF!K$5*MAX(BY42*DCF!K$46,0)-MAX(BY42-BX42,0)/Inputs!$B$24)*DCF!K$6</f>
        <v>-7379.2939734830043</v>
      </c>
      <c r="DG42" s="15">
        <f ca="1">(BZ42*DCF!L$46-DCF!L$5*MAX(BZ42*DCF!L$46,0)-MAX(BZ42-BY42,0)/Inputs!$B$24)*DCF!L$6</f>
        <v>2861.1999662678818</v>
      </c>
      <c r="DH42" s="15">
        <f ca="1">(CA42*DCF!M$46-DCF!M$5*MAX(CA42*DCF!M$46,0)-MAX(CA42-BZ42,0)/Inputs!$B$24)*DCF!M$6</f>
        <v>9468.0810867850869</v>
      </c>
      <c r="DI42" s="15">
        <f ca="1">SUM(CB42:CL42)+BE42*DCF!M$10*(1+Inputs!$B$30)*(1-Inputs!$B$33)*(1-Inputs!$B$30/Inputs!$B$31)/(Inputs!$B$29-Inputs!$B$30)*DCF!M$6</f>
        <v>66669.212330389521</v>
      </c>
      <c r="DJ42" s="15">
        <f ca="1">SUM(CM42:CW42)+BP42*DCF!M$28*(1+Inputs!$B$30)*(1-Inputs!$B$33)*(1-Inputs!$B$30/Inputs!$B$31)/(Inputs!$B$29-Inputs!$B$30)*DCF!M$6</f>
        <v>479275.48721118894</v>
      </c>
      <c r="DK42" s="15">
        <f ca="1">SUM(CX42:DH42)+CA42*DCF!M$46*(1+Inputs!$B$30)*(1-Inputs!$B$33)*(1-Inputs!$B$30/Inputs!$B$31)/(Inputs!$B$29-Inputs!$B$30)*DCF!M$6</f>
        <v>246855.5449706018</v>
      </c>
      <c r="DM42" s="15">
        <f ca="1">DI42+DJ42+DK42+Inputs!$B$34+Inputs!$B$36-Inputs!$B$35</f>
        <v>869651.24451218022</v>
      </c>
    </row>
    <row r="43" spans="1:117" x14ac:dyDescent="0.75">
      <c r="A43" s="11">
        <v>30</v>
      </c>
      <c r="C43" s="23">
        <f t="shared" ca="1" si="32"/>
        <v>0.61648116357080351</v>
      </c>
      <c r="D43" s="23">
        <f t="shared" ca="1" si="32"/>
        <v>0.17182449918088422</v>
      </c>
      <c r="E43" s="23">
        <f t="shared" ca="1" si="32"/>
        <v>0.3761430446954358</v>
      </c>
      <c r="F43" s="23">
        <f t="shared" ca="1" si="32"/>
        <v>1.7058289313581392</v>
      </c>
      <c r="G43" s="23">
        <f t="shared" ca="1" si="32"/>
        <v>-1.3300028046710211</v>
      </c>
      <c r="H43" s="23">
        <f t="shared" ca="1" si="32"/>
        <v>3.1290188619735559</v>
      </c>
      <c r="I43" s="23">
        <f t="shared" ca="1" si="32"/>
        <v>0.12020345075952837</v>
      </c>
      <c r="J43" s="23">
        <f t="shared" ca="1" si="32"/>
        <v>1.1223878776109535</v>
      </c>
      <c r="K43" s="23">
        <f t="shared" ca="1" si="32"/>
        <v>-1.6544007798156084</v>
      </c>
      <c r="L43" s="23">
        <f t="shared" ca="1" si="32"/>
        <v>-0.56216099465762437</v>
      </c>
      <c r="M43" s="23">
        <f t="shared" ca="1" si="32"/>
        <v>-0.65031203379571778</v>
      </c>
      <c r="N43" s="23">
        <f ca="1">SQRT(Inputs!$B$38)*C43+SQRT(1-Inputs!$B$38)*_xlfn.NORM.S.INV(RAND())</f>
        <v>0.26154778858398398</v>
      </c>
      <c r="O43" s="23">
        <f ca="1">SQRT(Inputs!$B$38)*D43+SQRT(1-Inputs!$B$38)*_xlfn.NORM.S.INV(RAND())</f>
        <v>-0.28933141070388824</v>
      </c>
      <c r="P43" s="23">
        <f ca="1">SQRT(Inputs!$B$38)*E43+SQRT(1-Inputs!$B$38)*_xlfn.NORM.S.INV(RAND())</f>
        <v>0.8001302228616507</v>
      </c>
      <c r="Q43" s="23">
        <f ca="1">SQRT(Inputs!$B$38)*F43+SQRT(1-Inputs!$B$38)*_xlfn.NORM.S.INV(RAND())</f>
        <v>1.5579052980470942</v>
      </c>
      <c r="R43" s="23">
        <f ca="1">SQRT(Inputs!$B$38)*G43+SQRT(1-Inputs!$B$38)*_xlfn.NORM.S.INV(RAND())</f>
        <v>-0.62869751421445519</v>
      </c>
      <c r="S43" s="23">
        <f ca="1">SQRT(Inputs!$B$38)*H43+SQRT(1-Inputs!$B$38)*_xlfn.NORM.S.INV(RAND())</f>
        <v>5.4272836616280573E-2</v>
      </c>
      <c r="T43" s="23">
        <f ca="1">SQRT(Inputs!$B$38)*I43+SQRT(1-Inputs!$B$38)*_xlfn.NORM.S.INV(RAND())</f>
        <v>-0.24843946446671972</v>
      </c>
      <c r="U43" s="23">
        <f ca="1">SQRT(Inputs!$B$38)*J43+SQRT(1-Inputs!$B$38)*_xlfn.NORM.S.INV(RAND())</f>
        <v>0.92747745275136362</v>
      </c>
      <c r="V43" s="23">
        <f ca="1">SQRT(Inputs!$B$38)*K43+SQRT(1-Inputs!$B$38)*_xlfn.NORM.S.INV(RAND())</f>
        <v>-1.3443915571563529</v>
      </c>
      <c r="W43" s="23">
        <f ca="1">SQRT(Inputs!$B$38)*L43+SQRT(1-Inputs!$B$38)*_xlfn.NORM.S.INV(RAND())</f>
        <v>-0.90962496806851822</v>
      </c>
      <c r="X43" s="23">
        <f ca="1">SQRT(Inputs!$B$38)*M43+SQRT(1-Inputs!$B$38)*_xlfn.NORM.S.INV(RAND())</f>
        <v>-1.5854258975763713</v>
      </c>
      <c r="Y43" s="23">
        <f ca="1">SQRT(Inputs!$B$38)*C43+SQRT(1-Inputs!$B$38)*_xlfn.NORM.S.INV(RAND())</f>
        <v>0.26030468304125609</v>
      </c>
      <c r="Z43" s="23">
        <f ca="1">SQRT(Inputs!$B$38)*D43+SQRT(1-Inputs!$B$38)*_xlfn.NORM.S.INV(RAND())</f>
        <v>-0.69458879142146279</v>
      </c>
      <c r="AA43" s="23">
        <f ca="1">SQRT(Inputs!$B$38)*E43+SQRT(1-Inputs!$B$38)*_xlfn.NORM.S.INV(RAND())</f>
        <v>-0.2634388137926244</v>
      </c>
      <c r="AB43" s="23">
        <f ca="1">SQRT(Inputs!$B$38)*F43+SQRT(1-Inputs!$B$38)*_xlfn.NORM.S.INV(RAND())</f>
        <v>1.3953760282168715</v>
      </c>
      <c r="AC43" s="23">
        <f ca="1">SQRT(Inputs!$B$38)*G43+SQRT(1-Inputs!$B$38)*_xlfn.NORM.S.INV(RAND())</f>
        <v>-0.37648396389527078</v>
      </c>
      <c r="AD43" s="23">
        <f ca="1">SQRT(Inputs!$B$38)*H43+SQRT(1-Inputs!$B$38)*_xlfn.NORM.S.INV(RAND())</f>
        <v>1.0215482379487275</v>
      </c>
      <c r="AE43" s="23">
        <f ca="1">SQRT(Inputs!$B$38)*I43+SQRT(1-Inputs!$B$38)*_xlfn.NORM.S.INV(RAND())</f>
        <v>0.28341994712597729</v>
      </c>
      <c r="AF43" s="23">
        <f ca="1">SQRT(Inputs!$B$38)*J43+SQRT(1-Inputs!$B$38)*_xlfn.NORM.S.INV(RAND())</f>
        <v>0.7285223215343396</v>
      </c>
      <c r="AG43" s="23">
        <f ca="1">SQRT(Inputs!$B$38)*K43+SQRT(1-Inputs!$B$38)*_xlfn.NORM.S.INV(RAND())</f>
        <v>-0.40886451038950056</v>
      </c>
      <c r="AH43" s="23">
        <f ca="1">SQRT(Inputs!$B$38)*L43+SQRT(1-Inputs!$B$38)*_xlfn.NORM.S.INV(RAND())</f>
        <v>-0.82197266948066028</v>
      </c>
      <c r="AI43" s="23">
        <f ca="1">SQRT(Inputs!$B$38)*M43+SQRT(1-Inputs!$B$38)*_xlfn.NORM.S.INV(RAND())</f>
        <v>0.16158938434625636</v>
      </c>
      <c r="AJ43" s="23">
        <f ca="1">SQRT(Inputs!$B$38)*C43+SQRT(1-Inputs!$B$38)*_xlfn.NORM.S.INV(RAND())</f>
        <v>-0.27585890806433777</v>
      </c>
      <c r="AK43" s="23">
        <f ca="1">SQRT(Inputs!$B$38)*D43+SQRT(1-Inputs!$B$38)*_xlfn.NORM.S.INV(RAND())</f>
        <v>-0.93363188322875268</v>
      </c>
      <c r="AL43" s="23">
        <f ca="1">SQRT(Inputs!$B$38)*E43+SQRT(1-Inputs!$B$38)*_xlfn.NORM.S.INV(RAND())</f>
        <v>-0.60638770499895966</v>
      </c>
      <c r="AM43" s="23">
        <f ca="1">SQRT(Inputs!$B$38)*F43+SQRT(1-Inputs!$B$38)*_xlfn.NORM.S.INV(RAND())</f>
        <v>1.8706726737803192</v>
      </c>
      <c r="AN43" s="23">
        <f ca="1">SQRT(Inputs!$B$38)*G43+SQRT(1-Inputs!$B$38)*_xlfn.NORM.S.INV(RAND())</f>
        <v>-2.8796402155833212</v>
      </c>
      <c r="AO43" s="23">
        <f ca="1">SQRT(Inputs!$B$38)*H43+SQRT(1-Inputs!$B$38)*_xlfn.NORM.S.INV(RAND())</f>
        <v>1.6918958503609396</v>
      </c>
      <c r="AP43" s="23">
        <f ca="1">SQRT(Inputs!$B$38)*I43+SQRT(1-Inputs!$B$38)*_xlfn.NORM.S.INV(RAND())</f>
        <v>-1.0802305245294803</v>
      </c>
      <c r="AQ43" s="23">
        <f ca="1">SQRT(Inputs!$B$38)*J43+SQRT(1-Inputs!$B$38)*_xlfn.NORM.S.INV(RAND())</f>
        <v>0.87988069037328198</v>
      </c>
      <c r="AR43" s="23">
        <f ca="1">SQRT(Inputs!$B$38)*K43+SQRT(1-Inputs!$B$38)*_xlfn.NORM.S.INV(RAND())</f>
        <v>-0.91049654727910712</v>
      </c>
      <c r="AS43" s="23">
        <f ca="1">SQRT(Inputs!$B$38)*L43+SQRT(1-Inputs!$B$38)*_xlfn.NORM.S.INV(RAND())</f>
        <v>-1.341185111430891</v>
      </c>
      <c r="AT43" s="23">
        <f ca="1">SQRT(Inputs!$B$38)*M43+SQRT(1-Inputs!$B$38)*_xlfn.NORM.S.INV(RAND())</f>
        <v>-1.8379417659971242</v>
      </c>
      <c r="AU43" s="15">
        <f ca="1">Inputs!$B$6*EXP($B$8-0.5*C$5^2+C$5*N43)</f>
        <v>5176.8392264346894</v>
      </c>
      <c r="AV43" s="15">
        <f t="shared" ca="1" si="1"/>
        <v>6038.9888358565831</v>
      </c>
      <c r="AW43" s="15">
        <f t="shared" ca="1" si="2"/>
        <v>8202.6289378529764</v>
      </c>
      <c r="AX43" s="15">
        <f t="shared" ca="1" si="3"/>
        <v>12166.378650130251</v>
      </c>
      <c r="AY43" s="15">
        <f t="shared" ca="1" si="4"/>
        <v>13815.959148453223</v>
      </c>
      <c r="AZ43" s="15">
        <f t="shared" ca="1" si="5"/>
        <v>16998.580166818781</v>
      </c>
      <c r="BA43" s="15">
        <f t="shared" ca="1" si="6"/>
        <v>20268.003961846069</v>
      </c>
      <c r="BB43" s="15">
        <f t="shared" ca="1" si="7"/>
        <v>27230.569748656442</v>
      </c>
      <c r="BC43" s="15">
        <f t="shared" ca="1" si="8"/>
        <v>29291.557654122123</v>
      </c>
      <c r="BD43" s="15">
        <f t="shared" ca="1" si="9"/>
        <v>32958.089320728919</v>
      </c>
      <c r="BE43" s="15">
        <f t="shared" ca="1" si="10"/>
        <v>34955.643086041346</v>
      </c>
      <c r="BF43" s="15">
        <f ca="1">Inputs!$B$13*EXP($B$9-0.5*C$6^2+C$6*Y43)</f>
        <v>14563.505183037163</v>
      </c>
      <c r="BG43" s="15">
        <f t="shared" ca="1" si="11"/>
        <v>15658.312450874435</v>
      </c>
      <c r="BH43" s="15">
        <f t="shared" ca="1" si="12"/>
        <v>18313.655449663343</v>
      </c>
      <c r="BI43" s="15">
        <f t="shared" ca="1" si="13"/>
        <v>27789.815284458826</v>
      </c>
      <c r="BJ43" s="15">
        <f t="shared" ca="1" si="14"/>
        <v>32268.929092771115</v>
      </c>
      <c r="BK43" s="15">
        <f t="shared" ca="1" si="15"/>
        <v>45513.407157488036</v>
      </c>
      <c r="BL43" s="15">
        <f t="shared" ca="1" si="16"/>
        <v>57999.330976359743</v>
      </c>
      <c r="BM43" s="15">
        <f t="shared" ca="1" si="17"/>
        <v>78046.942124896726</v>
      </c>
      <c r="BN43" s="15">
        <f t="shared" ca="1" si="18"/>
        <v>91398.236971783961</v>
      </c>
      <c r="BO43" s="15">
        <f t="shared" ca="1" si="19"/>
        <v>102208.68651548008</v>
      </c>
      <c r="BP43" s="15">
        <f t="shared" ca="1" si="20"/>
        <v>128124.0324845479</v>
      </c>
      <c r="BQ43" s="15">
        <f ca="1">Inputs!$B$20*EXP($B$10-0.5*C$7^2+C$7*AJ43)</f>
        <v>3889.6960860519494</v>
      </c>
      <c r="BR43" s="15">
        <f t="shared" ca="1" si="21"/>
        <v>3923.6004794696928</v>
      </c>
      <c r="BS43" s="15">
        <f t="shared" ca="1" si="22"/>
        <v>4514.1671364384911</v>
      </c>
      <c r="BT43" s="15">
        <f t="shared" ca="1" si="23"/>
        <v>10167.124296851534</v>
      </c>
      <c r="BU43" s="15">
        <f t="shared" ca="1" si="24"/>
        <v>7019.6166607771474</v>
      </c>
      <c r="BV43" s="15">
        <f t="shared" ca="1" si="25"/>
        <v>14298.013736810837</v>
      </c>
      <c r="BW43" s="15">
        <f t="shared" ca="1" si="26"/>
        <v>15874.324731409873</v>
      </c>
      <c r="BX43" s="15">
        <f t="shared" ca="1" si="27"/>
        <v>26485.871366215062</v>
      </c>
      <c r="BY43" s="15">
        <f t="shared" ca="1" si="28"/>
        <v>31178.177523119306</v>
      </c>
      <c r="BZ43" s="15">
        <f t="shared" ca="1" si="29"/>
        <v>34188.03885576607</v>
      </c>
      <c r="CA43" s="15">
        <f t="shared" ca="1" si="30"/>
        <v>34642.920974093169</v>
      </c>
      <c r="CB43" s="15">
        <f ca="1">(AU43*DCF!C$10-DCF!C$5*MAX(AU43*DCF!C$10,0)-MAX(AU43-Inputs!$B$6,0)/Inputs!$B$10)*DCF!C$6</f>
        <v>1041.5441687217574</v>
      </c>
      <c r="CC43" s="15">
        <f ca="1">(AV43*DCF!D$10-DCF!D$5*MAX(AV43*DCF!D$10,0)-MAX(AV43-AU43,0)/Inputs!$B$10)*DCF!D$6</f>
        <v>1261.7499977343161</v>
      </c>
      <c r="CD43" s="15">
        <f ca="1">(AW43*DCF!E$10-DCF!E$5*MAX(AW43*DCF!E$10,0)-MAX(AW43-AV43,0)/Inputs!$B$10)*DCF!E$6</f>
        <v>1406.5150959516579</v>
      </c>
      <c r="CE43" s="15">
        <f ca="1">(AX43*DCF!F$10-DCF!F$5*MAX(AX43*DCF!F$10,0)-MAX(AX43-AW43,0)/Inputs!$B$10)*DCF!F$6</f>
        <v>1831.1430277257575</v>
      </c>
      <c r="CF43" s="15">
        <f ca="1">(AY43*DCF!G$10-DCF!G$5*MAX(AY43*DCF!G$10,0)-MAX(AY43-AX43,0)/Inputs!$B$10)*DCF!G$6</f>
        <v>2529.5602507869166</v>
      </c>
      <c r="CG43" s="15">
        <f ca="1">(AZ43*DCF!H$10-DCF!H$5*MAX(AZ43*DCF!H$10,0)-MAX(AZ43-AY43,0)/Inputs!$B$10)*DCF!H$6</f>
        <v>2735.1551143255292</v>
      </c>
      <c r="CH43" s="15">
        <f ca="1">(BA43*DCF!I$10-DCF!I$5*MAX(BA43*DCF!I$10,0)-MAX(BA43-AZ43,0)/Inputs!$B$10)*DCF!I$6</f>
        <v>3165.9248921505655</v>
      </c>
      <c r="CI43" s="15">
        <f ca="1">(BB43*DCF!J$10-DCF!J$5*MAX(BB43*DCF!J$10,0)-MAX(BB43-BA43,0)/Inputs!$B$10)*DCF!J$6</f>
        <v>3617.7668415071021</v>
      </c>
      <c r="CJ43" s="15">
        <f ca="1">(BC43*DCF!K$10-DCF!K$5*MAX(BC43*DCF!K$10,0)-MAX(BC43-BB43,0)/Inputs!$B$10)*DCF!K$6</f>
        <v>4426.9634244283179</v>
      </c>
      <c r="CK43" s="15">
        <f ca="1">(BD43*DCF!L$10-DCF!L$5*MAX(BD43*DCF!L$10,0)-MAX(BD43-BC43,0)/Inputs!$B$10)*DCF!L$6</f>
        <v>4496.5646887011253</v>
      </c>
      <c r="CL43" s="15">
        <f ca="1">(BE43*DCF!M$10-DCF!M$5*MAX(BE43*DCF!M$10,0)-MAX(BE43-BD43,0)/Inputs!$B$10)*DCF!M$6</f>
        <v>4694.0642164118044</v>
      </c>
      <c r="CM43" s="15">
        <f ca="1">(BF43*DCF!C$28-DCF!C$5*MAX(BF43*DCF!C$28,0)-MAX(BF43-Inputs!$B$13,0)/Inputs!$B$17)*DCF!C$6</f>
        <v>3711.082304163047</v>
      </c>
      <c r="CN43" s="15">
        <f ca="1">(BG43*DCF!D$28-DCF!D$5*MAX(BG43*DCF!D$28,0)-MAX(BG43-BF43,0)/Inputs!$B$17)*DCF!D$6</f>
        <v>4378.1615704013411</v>
      </c>
      <c r="CO43" s="15">
        <f ca="1">(BH43*DCF!E$28-DCF!E$5*MAX(BH43*DCF!E$28,0)-MAX(BH43-BG43,0)/Inputs!$B$17)*DCF!E$6</f>
        <v>4663.4217695716161</v>
      </c>
      <c r="CP43" s="15">
        <f ca="1">(BI43*DCF!F$28-DCF!F$5*MAX(BI43*DCF!F$28,0)-MAX(BI43-BH43,0)/Inputs!$B$17)*DCF!F$6</f>
        <v>5818.9181619713381</v>
      </c>
      <c r="CQ43" s="15">
        <f ca="1">(BJ43*DCF!G$28-DCF!G$5*MAX(BJ43*DCF!G$28,0)-MAX(BJ43-BI43,0)/Inputs!$B$17)*DCF!G$6</f>
        <v>7619.0757824624789</v>
      </c>
      <c r="CR43" s="15">
        <f ca="1">(BK43*DCF!H$28-DCF!H$5*MAX(BK43*DCF!H$28,0)-MAX(BK43-BJ43,0)/Inputs!$B$17)*DCF!H$6</f>
        <v>9198.1475229231364</v>
      </c>
      <c r="CS43" s="15">
        <f ca="1">(BL43*DCF!I$28-DCF!I$5*MAX(BL43*DCF!I$28,0)-MAX(BL43-BK43,0)/Inputs!$B$17)*DCF!I$6</f>
        <v>11846.605976921115</v>
      </c>
      <c r="CT43" s="15">
        <f ca="1">(BM43*DCF!J$28-DCF!J$5*MAX(BM43*DCF!J$28,0)-MAX(BM43-BL43,0)/Inputs!$B$17)*DCF!J$6</f>
        <v>14752.79779919302</v>
      </c>
      <c r="CU43" s="15">
        <f ca="1">(BN43*DCF!K$28-DCF!K$5*MAX(BN43*DCF!K$28,0)-MAX(BN43-BM43,0)/Inputs!$B$17)*DCF!K$6</f>
        <v>17666.419393740398</v>
      </c>
      <c r="CV43" s="15">
        <f ca="1">(BO43*DCF!L$28-DCF!L$5*MAX(BO43*DCF!L$28,0)-MAX(BO43-BN43,0)/Inputs!$B$17)*DCF!L$6</f>
        <v>19169.557915106383</v>
      </c>
      <c r="CW43" s="15">
        <f ca="1">(BP43*DCF!M$28-DCF!M$5*MAX(BP43*DCF!M$28,0)-MAX(BP43-BO43,0)/Inputs!$B$17)*DCF!M$6</f>
        <v>21397.729004338318</v>
      </c>
      <c r="CX43" s="15">
        <f ca="1">(BQ43*DCF!C$46-DCF!C$5*MAX(BQ43*DCF!C$46,0)-MAX(BQ43-Inputs!$B$20,0)/Inputs!$B$24)*DCF!C$6</f>
        <v>-1216.4176115833368</v>
      </c>
      <c r="CY43" s="15">
        <f ca="1">(BR43*DCF!D$46-DCF!D$5*MAX(BR43*DCF!D$46,0)-MAX(BR43-BQ43,0)/Inputs!$B$24)*DCF!D$6</f>
        <v>-684.13382553882968</v>
      </c>
      <c r="CZ43" s="15">
        <f ca="1">(BS43*DCF!E$46-DCF!E$5*MAX(BS43*DCF!E$46,0)-MAX(BS43-BR43,0)/Inputs!$B$24)*DCF!E$6</f>
        <v>-766.59324177270651</v>
      </c>
      <c r="DA43" s="15">
        <f ca="1">(BT43*DCF!F$46-DCF!F$5*MAX(BT43*DCF!F$46,0)-MAX(BT43-BS43,0)/Inputs!$B$24)*DCF!F$6</f>
        <v>-2798.8546784743589</v>
      </c>
      <c r="DB43" s="15">
        <f ca="1">(BU43*DCF!G$46-DCF!G$5*MAX(BU43*DCF!G$46,0)-MAX(BU43-BT43,0)/Inputs!$B$24)*DCF!G$6</f>
        <v>-236.12603539947409</v>
      </c>
      <c r="DC43" s="15">
        <f ca="1">(BV43*DCF!H$46-DCF!H$5*MAX(BV43*DCF!H$46,0)-MAX(BV43-BU43,0)/Inputs!$B$24)*DCF!H$6</f>
        <v>-2261.7172958986916</v>
      </c>
      <c r="DD43" s="15">
        <f ca="1">(BW43*DCF!I$46-DCF!I$5*MAX(BW43*DCF!I$46,0)-MAX(BW43-BV43,0)/Inputs!$B$24)*DCF!I$6</f>
        <v>-85.874223983020428</v>
      </c>
      <c r="DE43" s="15">
        <f ca="1">(BX43*DCF!J$46-DCF!J$5*MAX(BX43*DCF!J$46,0)-MAX(BX43-BW43,0)/Inputs!$B$24)*DCF!J$6</f>
        <v>-1702.9997593349237</v>
      </c>
      <c r="DF43" s="15">
        <f ca="1">(BY43*DCF!K$46-DCF!K$5*MAX(BY43*DCF!K$46,0)-MAX(BY43-BX43,0)/Inputs!$B$24)*DCF!K$6</f>
        <v>631.51142715971946</v>
      </c>
      <c r="DG43" s="15">
        <f ca="1">(BZ43*DCF!L$46-DCF!L$5*MAX(BZ43*DCF!L$46,0)-MAX(BZ43-BY43,0)/Inputs!$B$24)*DCF!L$6</f>
        <v>1682.1195992428793</v>
      </c>
      <c r="DH43" s="15">
        <f ca="1">(CA43*DCF!M$46-DCF!M$5*MAX(CA43*DCF!M$46,0)-MAX(CA43-BZ43,0)/Inputs!$B$24)*DCF!M$6</f>
        <v>2620.7730860907859</v>
      </c>
      <c r="DI43" s="15">
        <f ca="1">SUM(CB43:CL43)+BE43*DCF!M$10*(1+Inputs!$B$30)*(1-Inputs!$B$33)*(1-Inputs!$B$30/Inputs!$B$31)/(Inputs!$B$29-Inputs!$B$30)*DCF!M$6</f>
        <v>128488.96866742436</v>
      </c>
      <c r="DJ43" s="15">
        <f ca="1">SUM(CM43:CW43)+BP43*DCF!M$28*(1+Inputs!$B$30)*(1-Inputs!$B$33)*(1-Inputs!$B$30/Inputs!$B$31)/(Inputs!$B$29-Inputs!$B$30)*DCF!M$6</f>
        <v>595649.75276002928</v>
      </c>
      <c r="DK43" s="15">
        <f ca="1">SUM(CX43:DH43)+CA43*DCF!M$46*(1+Inputs!$B$30)*(1-Inputs!$B$33)*(1-Inputs!$B$30/Inputs!$B$31)/(Inputs!$B$29-Inputs!$B$30)*DCF!M$6</f>
        <v>48743.746982789104</v>
      </c>
      <c r="DM43" s="15">
        <f ca="1">DI43+DJ43+DK43+Inputs!$B$34+Inputs!$B$36-Inputs!$B$35</f>
        <v>849733.46841024281</v>
      </c>
    </row>
    <row r="44" spans="1:117" x14ac:dyDescent="0.75">
      <c r="A44" s="11">
        <v>31</v>
      </c>
      <c r="C44" s="23">
        <f t="shared" ref="C44:M53" ca="1" si="33">_xlfn.NORM.S.INV(RAND())</f>
        <v>1.1529280685055243</v>
      </c>
      <c r="D44" s="23">
        <f t="shared" ca="1" si="33"/>
        <v>-0.47191702040806904</v>
      </c>
      <c r="E44" s="23">
        <f t="shared" ca="1" si="33"/>
        <v>0.49617420153275965</v>
      </c>
      <c r="F44" s="23">
        <f t="shared" ca="1" si="33"/>
        <v>-0.32926562518448954</v>
      </c>
      <c r="G44" s="23">
        <f t="shared" ca="1" si="33"/>
        <v>0.18771147687617681</v>
      </c>
      <c r="H44" s="23">
        <f t="shared" ca="1" si="33"/>
        <v>-0.3697693965659179</v>
      </c>
      <c r="I44" s="23">
        <f t="shared" ca="1" si="33"/>
        <v>-0.86499309147106462</v>
      </c>
      <c r="J44" s="23">
        <f t="shared" ca="1" si="33"/>
        <v>-0.6277663824736851</v>
      </c>
      <c r="K44" s="23">
        <f t="shared" ca="1" si="33"/>
        <v>-1.6117523004385399</v>
      </c>
      <c r="L44" s="23">
        <f t="shared" ca="1" si="33"/>
        <v>1.1696346983759796</v>
      </c>
      <c r="M44" s="23">
        <f t="shared" ca="1" si="33"/>
        <v>0.47244372788680106</v>
      </c>
      <c r="N44" s="23">
        <f ca="1">SQRT(Inputs!$B$38)*C44+SQRT(1-Inputs!$B$38)*_xlfn.NORM.S.INV(RAND())</f>
        <v>2.1457261970903305</v>
      </c>
      <c r="O44" s="23">
        <f ca="1">SQRT(Inputs!$B$38)*D44+SQRT(1-Inputs!$B$38)*_xlfn.NORM.S.INV(RAND())</f>
        <v>0.69826113678668222</v>
      </c>
      <c r="P44" s="23">
        <f ca="1">SQRT(Inputs!$B$38)*E44+SQRT(1-Inputs!$B$38)*_xlfn.NORM.S.INV(RAND())</f>
        <v>0.8037280079562239</v>
      </c>
      <c r="Q44" s="23">
        <f ca="1">SQRT(Inputs!$B$38)*F44+SQRT(1-Inputs!$B$38)*_xlfn.NORM.S.INV(RAND())</f>
        <v>-0.78971980863302216</v>
      </c>
      <c r="R44" s="23">
        <f ca="1">SQRT(Inputs!$B$38)*G44+SQRT(1-Inputs!$B$38)*_xlfn.NORM.S.INV(RAND())</f>
        <v>0.50374647006984463</v>
      </c>
      <c r="S44" s="23">
        <f ca="1">SQRT(Inputs!$B$38)*H44+SQRT(1-Inputs!$B$38)*_xlfn.NORM.S.INV(RAND())</f>
        <v>0.28128341300907211</v>
      </c>
      <c r="T44" s="23">
        <f ca="1">SQRT(Inputs!$B$38)*I44+SQRT(1-Inputs!$B$38)*_xlfn.NORM.S.INV(RAND())</f>
        <v>-0.31451613754830554</v>
      </c>
      <c r="U44" s="23">
        <f ca="1">SQRT(Inputs!$B$38)*J44+SQRT(1-Inputs!$B$38)*_xlfn.NORM.S.INV(RAND())</f>
        <v>-0.66831353375809188</v>
      </c>
      <c r="V44" s="23">
        <f ca="1">SQRT(Inputs!$B$38)*K44+SQRT(1-Inputs!$B$38)*_xlfn.NORM.S.INV(RAND())</f>
        <v>-0.66185860346596259</v>
      </c>
      <c r="W44" s="23">
        <f ca="1">SQRT(Inputs!$B$38)*L44+SQRT(1-Inputs!$B$38)*_xlfn.NORM.S.INV(RAND())</f>
        <v>1.068444796553093</v>
      </c>
      <c r="X44" s="23">
        <f ca="1">SQRT(Inputs!$B$38)*M44+SQRT(1-Inputs!$B$38)*_xlfn.NORM.S.INV(RAND())</f>
        <v>-0.33649121922151781</v>
      </c>
      <c r="Y44" s="23">
        <f ca="1">SQRT(Inputs!$B$38)*C44+SQRT(1-Inputs!$B$38)*_xlfn.NORM.S.INV(RAND())</f>
        <v>2.9898930312968721</v>
      </c>
      <c r="Z44" s="23">
        <f ca="1">SQRT(Inputs!$B$38)*D44+SQRT(1-Inputs!$B$38)*_xlfn.NORM.S.INV(RAND())</f>
        <v>-9.3653903282649303E-2</v>
      </c>
      <c r="AA44" s="23">
        <f ca="1">SQRT(Inputs!$B$38)*E44+SQRT(1-Inputs!$B$38)*_xlfn.NORM.S.INV(RAND())</f>
        <v>-2.8879073196970584E-2</v>
      </c>
      <c r="AB44" s="23">
        <f ca="1">SQRT(Inputs!$B$38)*F44+SQRT(1-Inputs!$B$38)*_xlfn.NORM.S.INV(RAND())</f>
        <v>-1.680927156053126</v>
      </c>
      <c r="AC44" s="23">
        <f ca="1">SQRT(Inputs!$B$38)*G44+SQRT(1-Inputs!$B$38)*_xlfn.NORM.S.INV(RAND())</f>
        <v>0.40041645485941907</v>
      </c>
      <c r="AD44" s="23">
        <f ca="1">SQRT(Inputs!$B$38)*H44+SQRT(1-Inputs!$B$38)*_xlfn.NORM.S.INV(RAND())</f>
        <v>-0.79883873793173343</v>
      </c>
      <c r="AE44" s="23">
        <f ca="1">SQRT(Inputs!$B$38)*I44+SQRT(1-Inputs!$B$38)*_xlfn.NORM.S.INV(RAND())</f>
        <v>-0.66716124449844505</v>
      </c>
      <c r="AF44" s="23">
        <f ca="1">SQRT(Inputs!$B$38)*J44+SQRT(1-Inputs!$B$38)*_xlfn.NORM.S.INV(RAND())</f>
        <v>-0.52784728393955604</v>
      </c>
      <c r="AG44" s="23">
        <f ca="1">SQRT(Inputs!$B$38)*K44+SQRT(1-Inputs!$B$38)*_xlfn.NORM.S.INV(RAND())</f>
        <v>-0.87178774036831608</v>
      </c>
      <c r="AH44" s="23">
        <f ca="1">SQRT(Inputs!$B$38)*L44+SQRT(1-Inputs!$B$38)*_xlfn.NORM.S.INV(RAND())</f>
        <v>1.5492725409394215</v>
      </c>
      <c r="AI44" s="23">
        <f ca="1">SQRT(Inputs!$B$38)*M44+SQRT(1-Inputs!$B$38)*_xlfn.NORM.S.INV(RAND())</f>
        <v>0.36514039111078989</v>
      </c>
      <c r="AJ44" s="23">
        <f ca="1">SQRT(Inputs!$B$38)*C44+SQRT(1-Inputs!$B$38)*_xlfn.NORM.S.INV(RAND())</f>
        <v>-0.56569449530516625</v>
      </c>
      <c r="AK44" s="23">
        <f ca="1">SQRT(Inputs!$B$38)*D44+SQRT(1-Inputs!$B$38)*_xlfn.NORM.S.INV(RAND())</f>
        <v>0.22663906424441227</v>
      </c>
      <c r="AL44" s="23">
        <f ca="1">SQRT(Inputs!$B$38)*E44+SQRT(1-Inputs!$B$38)*_xlfn.NORM.S.INV(RAND())</f>
        <v>-0.82860268252215907</v>
      </c>
      <c r="AM44" s="23">
        <f ca="1">SQRT(Inputs!$B$38)*F44+SQRT(1-Inputs!$B$38)*_xlfn.NORM.S.INV(RAND())</f>
        <v>0.70116745761036059</v>
      </c>
      <c r="AN44" s="23">
        <f ca="1">SQRT(Inputs!$B$38)*G44+SQRT(1-Inputs!$B$38)*_xlfn.NORM.S.INV(RAND())</f>
        <v>1.1021267017350407</v>
      </c>
      <c r="AO44" s="23">
        <f ca="1">SQRT(Inputs!$B$38)*H44+SQRT(1-Inputs!$B$38)*_xlfn.NORM.S.INV(RAND())</f>
        <v>0.87122100173481254</v>
      </c>
      <c r="AP44" s="23">
        <f ca="1">SQRT(Inputs!$B$38)*I44+SQRT(1-Inputs!$B$38)*_xlfn.NORM.S.INV(RAND())</f>
        <v>-1.0105931546783553</v>
      </c>
      <c r="AQ44" s="23">
        <f ca="1">SQRT(Inputs!$B$38)*J44+SQRT(1-Inputs!$B$38)*_xlfn.NORM.S.INV(RAND())</f>
        <v>0.13772176694006538</v>
      </c>
      <c r="AR44" s="23">
        <f ca="1">SQRT(Inputs!$B$38)*K44+SQRT(1-Inputs!$B$38)*_xlfn.NORM.S.INV(RAND())</f>
        <v>-1.8533691867340969</v>
      </c>
      <c r="AS44" s="23">
        <f ca="1">SQRT(Inputs!$B$38)*L44+SQRT(1-Inputs!$B$38)*_xlfn.NORM.S.INV(RAND())</f>
        <v>1.22496174154307</v>
      </c>
      <c r="AT44" s="23">
        <f ca="1">SQRT(Inputs!$B$38)*M44+SQRT(1-Inputs!$B$38)*_xlfn.NORM.S.INV(RAND())</f>
        <v>0.64833268784997822</v>
      </c>
      <c r="AU44" s="15">
        <f ca="1">Inputs!$B$6*EXP($B$8-0.5*C$5^2+C$5*N44)</f>
        <v>7023.0137532989138</v>
      </c>
      <c r="AV44" s="15">
        <f t="shared" ca="1" si="1"/>
        <v>9472.9659461326482</v>
      </c>
      <c r="AW44" s="15">
        <f t="shared" ca="1" si="2"/>
        <v>12873.171845791649</v>
      </c>
      <c r="AX44" s="15">
        <f t="shared" ca="1" si="3"/>
        <v>14240.235355543849</v>
      </c>
      <c r="AY44" s="15">
        <f t="shared" ca="1" si="4"/>
        <v>18457.583638292912</v>
      </c>
      <c r="AZ44" s="15">
        <f t="shared" ca="1" si="5"/>
        <v>23284.29347722802</v>
      </c>
      <c r="BA44" s="15">
        <f t="shared" ca="1" si="6"/>
        <v>27571.348374496029</v>
      </c>
      <c r="BB44" s="15">
        <f t="shared" ca="1" si="7"/>
        <v>31569.521157441424</v>
      </c>
      <c r="BC44" s="15">
        <f t="shared" ca="1" si="8"/>
        <v>36271.636592045325</v>
      </c>
      <c r="BD44" s="15">
        <f t="shared" ca="1" si="9"/>
        <v>49106.397075996865</v>
      </c>
      <c r="BE44" s="15">
        <f t="shared" ca="1" si="10"/>
        <v>58357.381907480682</v>
      </c>
      <c r="BF44" s="15">
        <f ca="1">Inputs!$B$13*EXP($B$9-0.5*C$6^2+C$6*Y44)</f>
        <v>25019.44543910709</v>
      </c>
      <c r="BG44" s="15">
        <f t="shared" ca="1" si="11"/>
        <v>29981.131738307246</v>
      </c>
      <c r="BH44" s="15">
        <f t="shared" ca="1" si="12"/>
        <v>36456.390579003099</v>
      </c>
      <c r="BI44" s="15">
        <f t="shared" ca="1" si="13"/>
        <v>34454.389651938131</v>
      </c>
      <c r="BJ44" s="15">
        <f t="shared" ca="1" si="14"/>
        <v>44748.519392482645</v>
      </c>
      <c r="BK44" s="15">
        <f t="shared" ca="1" si="15"/>
        <v>49260.718753416113</v>
      </c>
      <c r="BL44" s="15">
        <f t="shared" ca="1" si="16"/>
        <v>55498.95225988717</v>
      </c>
      <c r="BM44" s="15">
        <f t="shared" ca="1" si="17"/>
        <v>63890.288883440131</v>
      </c>
      <c r="BN44" s="15">
        <f t="shared" ca="1" si="18"/>
        <v>70782.251984909963</v>
      </c>
      <c r="BO44" s="15">
        <f t="shared" ca="1" si="19"/>
        <v>104275.12819651526</v>
      </c>
      <c r="BP44" s="15">
        <f t="shared" ca="1" si="20"/>
        <v>133763.93812224572</v>
      </c>
      <c r="BQ44" s="15">
        <f ca="1">Inputs!$B$20*EXP($B$10-0.5*C$7^2+C$7*AJ44)</f>
        <v>3509.7028029215126</v>
      </c>
      <c r="BR44" s="15">
        <f t="shared" ca="1" si="21"/>
        <v>5117.6170844653689</v>
      </c>
      <c r="BS44" s="15">
        <f t="shared" ca="1" si="22"/>
        <v>5523.8722647265886</v>
      </c>
      <c r="BT44" s="15">
        <f t="shared" ca="1" si="23"/>
        <v>9154.2558385828379</v>
      </c>
      <c r="BU44" s="15">
        <f t="shared" ca="1" si="24"/>
        <v>16564.066458634956</v>
      </c>
      <c r="BV44" s="15">
        <f t="shared" ca="1" si="25"/>
        <v>28043.33073730777</v>
      </c>
      <c r="BW44" s="15">
        <f t="shared" ca="1" si="26"/>
        <v>31597.307648654831</v>
      </c>
      <c r="BX44" s="15">
        <f t="shared" ca="1" si="27"/>
        <v>45431.090316139111</v>
      </c>
      <c r="BY44" s="15">
        <f t="shared" ca="1" si="28"/>
        <v>44652.433639071816</v>
      </c>
      <c r="BZ44" s="15">
        <f t="shared" ca="1" si="29"/>
        <v>78477.410690607881</v>
      </c>
      <c r="CA44" s="15">
        <f t="shared" ca="1" si="30"/>
        <v>123697.77808334801</v>
      </c>
      <c r="CB44" s="15">
        <f ca="1">(AU44*DCF!C$10-DCF!C$5*MAX(AU44*DCF!C$10,0)-MAX(AU44-Inputs!$B$6,0)/Inputs!$B$10)*DCF!C$6</f>
        <v>1028.3806152815487</v>
      </c>
      <c r="CC44" s="15">
        <f ca="1">(AV44*DCF!D$10-DCF!D$5*MAX(AV44*DCF!D$10,0)-MAX(AV44-AU44,0)/Inputs!$B$10)*DCF!D$6</f>
        <v>1711.6145497135496</v>
      </c>
      <c r="CD44" s="15">
        <f ca="1">(AW44*DCF!E$10-DCF!E$5*MAX(AW44*DCF!E$10,0)-MAX(AW44-AV44,0)/Inputs!$B$10)*DCF!E$6</f>
        <v>2206.3432787115185</v>
      </c>
      <c r="CE44" s="15">
        <f ca="1">(AX44*DCF!F$10-DCF!F$5*MAX(AX44*DCF!F$10,0)-MAX(AX44-AW44,0)/Inputs!$B$10)*DCF!F$6</f>
        <v>2824.1686607909555</v>
      </c>
      <c r="CF44" s="15">
        <f ca="1">(AY44*DCF!G$10-DCF!G$5*MAX(AY44*DCF!G$10,0)-MAX(AY44-AX44,0)/Inputs!$B$10)*DCF!G$6</f>
        <v>2992.3505146529938</v>
      </c>
      <c r="CG44" s="15">
        <f ca="1">(AZ44*DCF!H$10-DCF!H$5*MAX(AZ44*DCF!H$10,0)-MAX(AZ44-AY44,0)/Inputs!$B$10)*DCF!H$6</f>
        <v>3663.5934178886091</v>
      </c>
      <c r="CH44" s="15">
        <f ca="1">(BA44*DCF!I$10-DCF!I$5*MAX(BA44*DCF!I$10,0)-MAX(BA44-AZ44,0)/Inputs!$B$10)*DCF!I$6</f>
        <v>4333.0523341866192</v>
      </c>
      <c r="CI44" s="15">
        <f ca="1">(BB44*DCF!J$10-DCF!J$5*MAX(BB44*DCF!J$10,0)-MAX(BB44-BA44,0)/Inputs!$B$10)*DCF!J$6</f>
        <v>4811.5458814893582</v>
      </c>
      <c r="CJ44" s="15">
        <f ca="1">(BC44*DCF!K$10-DCF!K$5*MAX(BC44*DCF!K$10,0)-MAX(BC44-BB44,0)/Inputs!$B$10)*DCF!K$6</f>
        <v>5180.9263839896021</v>
      </c>
      <c r="CK44" s="15">
        <f ca="1">(BD44*DCF!L$10-DCF!L$5*MAX(BD44*DCF!L$10,0)-MAX(BD44-BC44,0)/Inputs!$B$10)*DCF!L$6</f>
        <v>5746.4361412370072</v>
      </c>
      <c r="CL44" s="15">
        <f ca="1">(BE44*DCF!M$10-DCF!M$5*MAX(BE44*DCF!M$10,0)-MAX(BE44-BD44,0)/Inputs!$B$10)*DCF!M$6</f>
        <v>7129.8524002044269</v>
      </c>
      <c r="CM44" s="15">
        <f ca="1">(BF44*DCF!C$28-DCF!C$5*MAX(BF44*DCF!C$28,0)-MAX(BF44-Inputs!$B$13,0)/Inputs!$B$17)*DCF!C$6</f>
        <v>4487.3998961335783</v>
      </c>
      <c r="CN44" s="15">
        <f ca="1">(BG44*DCF!D$28-DCF!D$5*MAX(BG44*DCF!D$28,0)-MAX(BG44-BF44,0)/Inputs!$B$17)*DCF!D$6</f>
        <v>7771.5795970022491</v>
      </c>
      <c r="CO44" s="15">
        <f ca="1">(BH44*DCF!E$28-DCF!E$5*MAX(BH44*DCF!E$28,0)-MAX(BH44-BG44,0)/Inputs!$B$17)*DCF!E$6</f>
        <v>9048.9145836576481</v>
      </c>
      <c r="CP44" s="15">
        <f ca="1">(BI44*DCF!F$28-DCF!F$5*MAX(BI44*DCF!F$28,0)-MAX(BI44-BH44,0)/Inputs!$B$17)*DCF!F$6</f>
        <v>9353.4592321615928</v>
      </c>
      <c r="CQ44" s="15">
        <f ca="1">(BJ44*DCF!G$28-DCF!G$5*MAX(BJ44*DCF!G$28,0)-MAX(BJ44-BI44,0)/Inputs!$B$17)*DCF!G$6</f>
        <v>9878.9719336431172</v>
      </c>
      <c r="CR44" s="15">
        <f ca="1">(BK44*DCF!H$28-DCF!H$5*MAX(BK44*DCF!H$28,0)-MAX(BK44-BJ44,0)/Inputs!$B$17)*DCF!H$6</f>
        <v>11481.650075487119</v>
      </c>
      <c r="CS44" s="15">
        <f ca="1">(BL44*DCF!I$28-DCF!I$5*MAX(BL44*DCF!I$28,0)-MAX(BL44-BK44,0)/Inputs!$B$17)*DCF!I$6</f>
        <v>12155.369424542561</v>
      </c>
      <c r="CT44" s="15">
        <f ca="1">(BM44*DCF!J$28-DCF!J$5*MAX(BM44*DCF!J$28,0)-MAX(BM44-BL44,0)/Inputs!$B$17)*DCF!J$6</f>
        <v>13140.215675394236</v>
      </c>
      <c r="CU44" s="15">
        <f ca="1">(BN44*DCF!K$28-DCF!K$5*MAX(BN44*DCF!K$28,0)-MAX(BN44-BM44,0)/Inputs!$B$17)*DCF!K$6</f>
        <v>14103.851133648061</v>
      </c>
      <c r="CV44" s="15">
        <f ca="1">(BO44*DCF!L$28-DCF!L$5*MAX(BO44*DCF!L$28,0)-MAX(BO44-BN44,0)/Inputs!$B$17)*DCF!L$6</f>
        <v>17015.302004731799</v>
      </c>
      <c r="CW44" s="15">
        <f ca="1">(BP44*DCF!M$28-DCF!M$5*MAX(BP44*DCF!M$28,0)-MAX(BP44-BO44,0)/Inputs!$B$17)*DCF!M$6</f>
        <v>22085.353118761912</v>
      </c>
      <c r="CX44" s="15">
        <f ca="1">(BQ44*DCF!C$46-DCF!C$5*MAX(BQ44*DCF!C$46,0)-MAX(BQ44-Inputs!$B$20,0)/Inputs!$B$24)*DCF!C$6</f>
        <v>-953.14281957610569</v>
      </c>
      <c r="CY44" s="15">
        <f ca="1">(BR44*DCF!D$46-DCF!D$5*MAX(BR44*DCF!D$46,0)-MAX(BR44-BQ44,0)/Inputs!$B$24)*DCF!D$6</f>
        <v>-1559.5415689795152</v>
      </c>
      <c r="CZ44" s="15">
        <f ca="1">(BS44*DCF!E$46-DCF!E$5*MAX(BS44*DCF!E$46,0)-MAX(BS44-BR44,0)/Inputs!$B$24)*DCF!E$6</f>
        <v>-813.34212111787099</v>
      </c>
      <c r="DA44" s="15">
        <f ca="1">(BT44*DCF!F$46-DCF!F$5*MAX(BT44*DCF!F$46,0)-MAX(BT44-BS44,0)/Inputs!$B$24)*DCF!F$6</f>
        <v>-1988.6082122065297</v>
      </c>
      <c r="DB44" s="15">
        <f ca="1">(BU44*DCF!G$46-DCF!G$5*MAX(BU44*DCF!G$46,0)-MAX(BU44-BT44,0)/Inputs!$B$24)*DCF!G$6</f>
        <v>-3049.6963616727007</v>
      </c>
      <c r="DC44" s="15">
        <f ca="1">(BV44*DCF!H$46-DCF!H$5*MAX(BV44*DCF!H$46,0)-MAX(BV44-BU44,0)/Inputs!$B$24)*DCF!H$6</f>
        <v>-3567.1110399784056</v>
      </c>
      <c r="DD44" s="15">
        <f ca="1">(BW44*DCF!I$46-DCF!I$5*MAX(BW44*DCF!I$46,0)-MAX(BW44-BV44,0)/Inputs!$B$24)*DCF!I$6</f>
        <v>-290.45721733541933</v>
      </c>
      <c r="DE44" s="15">
        <f ca="1">(BX44*DCF!J$46-DCF!J$5*MAX(BX44*DCF!J$46,0)-MAX(BX44-BW44,0)/Inputs!$B$24)*DCF!J$6</f>
        <v>-1762.7845815576436</v>
      </c>
      <c r="DF44" s="15">
        <f ca="1">(BY44*DCF!K$46-DCF!K$5*MAX(BY44*DCF!K$46,0)-MAX(BY44-BX44,0)/Inputs!$B$24)*DCF!K$6</f>
        <v>2550.6958590493723</v>
      </c>
      <c r="DG44" s="15">
        <f ca="1">(BZ44*DCF!L$46-DCF!L$5*MAX(BZ44*DCF!L$46,0)-MAX(BZ44-BY44,0)/Inputs!$B$24)*DCF!L$6</f>
        <v>-2229.924094731934</v>
      </c>
      <c r="DH44" s="15">
        <f ca="1">(CA44*DCF!M$46-DCF!M$5*MAX(CA44*DCF!M$46,0)-MAX(CA44-BZ44,0)/Inputs!$B$24)*DCF!M$6</f>
        <v>243.82211657790731</v>
      </c>
      <c r="DI44" s="15">
        <f ca="1">SUM(CB44:CL44)+BE44*DCF!M$10*(1+Inputs!$B$30)*(1-Inputs!$B$33)*(1-Inputs!$B$30/Inputs!$B$31)/(Inputs!$B$29-Inputs!$B$30)*DCF!M$6</f>
        <v>204037.62972315087</v>
      </c>
      <c r="DJ44" s="15">
        <f ca="1">SUM(CM44:CW44)+BP44*DCF!M$28*(1+Inputs!$B$30)*(1-Inputs!$B$33)*(1-Inputs!$B$30/Inputs!$B$31)/(Inputs!$B$29-Inputs!$B$30)*DCF!M$6</f>
        <v>626877.81152739318</v>
      </c>
      <c r="DK44" s="15">
        <f ca="1">SUM(CX44:DH44)+CA44*DCF!M$46*(1+Inputs!$B$30)*(1-Inputs!$B$33)*(1-Inputs!$B$30/Inputs!$B$31)/(Inputs!$B$29-Inputs!$B$30)*DCF!M$6</f>
        <v>177831.32781387871</v>
      </c>
      <c r="DM44" s="15">
        <f ca="1">DI44+DJ44+DK44+Inputs!$B$34+Inputs!$B$36-Inputs!$B$35</f>
        <v>1085597.7690644227</v>
      </c>
    </row>
    <row r="45" spans="1:117" x14ac:dyDescent="0.75">
      <c r="A45" s="11">
        <v>32</v>
      </c>
      <c r="C45" s="23">
        <f t="shared" ca="1" si="33"/>
        <v>-1.7370800115585634</v>
      </c>
      <c r="D45" s="23">
        <f t="shared" ca="1" si="33"/>
        <v>-7.5726095943975613E-2</v>
      </c>
      <c r="E45" s="23">
        <f t="shared" ca="1" si="33"/>
        <v>0.54231178068220443</v>
      </c>
      <c r="F45" s="23">
        <f t="shared" ca="1" si="33"/>
        <v>1.0785981543522192</v>
      </c>
      <c r="G45" s="23">
        <f t="shared" ca="1" si="33"/>
        <v>0.74030749246818639</v>
      </c>
      <c r="H45" s="23">
        <f t="shared" ca="1" si="33"/>
        <v>-0.29518338427346708</v>
      </c>
      <c r="I45" s="23">
        <f t="shared" ca="1" si="33"/>
        <v>0.94257053291231541</v>
      </c>
      <c r="J45" s="23">
        <f t="shared" ca="1" si="33"/>
        <v>-1.3063876538475996</v>
      </c>
      <c r="K45" s="23">
        <f t="shared" ca="1" si="33"/>
        <v>0.24516494772857164</v>
      </c>
      <c r="L45" s="23">
        <f t="shared" ca="1" si="33"/>
        <v>-1.0078110956347328</v>
      </c>
      <c r="M45" s="23">
        <f t="shared" ca="1" si="33"/>
        <v>3.979926341314094E-2</v>
      </c>
      <c r="N45" s="23">
        <f ca="1">SQRT(Inputs!$B$38)*C45+SQRT(1-Inputs!$B$38)*_xlfn.NORM.S.INV(RAND())</f>
        <v>-1.1814700166060692</v>
      </c>
      <c r="O45" s="23">
        <f ca="1">SQRT(Inputs!$B$38)*D45+SQRT(1-Inputs!$B$38)*_xlfn.NORM.S.INV(RAND())</f>
        <v>0.43909203900989363</v>
      </c>
      <c r="P45" s="23">
        <f ca="1">SQRT(Inputs!$B$38)*E45+SQRT(1-Inputs!$B$38)*_xlfn.NORM.S.INV(RAND())</f>
        <v>-0.7329115692860505</v>
      </c>
      <c r="Q45" s="23">
        <f ca="1">SQRT(Inputs!$B$38)*F45+SQRT(1-Inputs!$B$38)*_xlfn.NORM.S.INV(RAND())</f>
        <v>0.62731069202931933</v>
      </c>
      <c r="R45" s="23">
        <f ca="1">SQRT(Inputs!$B$38)*G45+SQRT(1-Inputs!$B$38)*_xlfn.NORM.S.INV(RAND())</f>
        <v>0.19320578940238803</v>
      </c>
      <c r="S45" s="23">
        <f ca="1">SQRT(Inputs!$B$38)*H45+SQRT(1-Inputs!$B$38)*_xlfn.NORM.S.INV(RAND())</f>
        <v>-0.15216958567098673</v>
      </c>
      <c r="T45" s="23">
        <f ca="1">SQRT(Inputs!$B$38)*I45+SQRT(1-Inputs!$B$38)*_xlfn.NORM.S.INV(RAND())</f>
        <v>1.674103432953189</v>
      </c>
      <c r="U45" s="23">
        <f ca="1">SQRT(Inputs!$B$38)*J45+SQRT(1-Inputs!$B$38)*_xlfn.NORM.S.INV(RAND())</f>
        <v>-3.3816201581028937E-2</v>
      </c>
      <c r="V45" s="23">
        <f ca="1">SQRT(Inputs!$B$38)*K45+SQRT(1-Inputs!$B$38)*_xlfn.NORM.S.INV(RAND())</f>
        <v>-1.6903970187605657</v>
      </c>
      <c r="W45" s="23">
        <f ca="1">SQRT(Inputs!$B$38)*L45+SQRT(1-Inputs!$B$38)*_xlfn.NORM.S.INV(RAND())</f>
        <v>-1.8340717107722133</v>
      </c>
      <c r="X45" s="23">
        <f ca="1">SQRT(Inputs!$B$38)*M45+SQRT(1-Inputs!$B$38)*_xlfn.NORM.S.INV(RAND())</f>
        <v>-0.24945980727385036</v>
      </c>
      <c r="Y45" s="23">
        <f ca="1">SQRT(Inputs!$B$38)*C45+SQRT(1-Inputs!$B$38)*_xlfn.NORM.S.INV(RAND())</f>
        <v>-0.17109612452186429</v>
      </c>
      <c r="Z45" s="23">
        <f ca="1">SQRT(Inputs!$B$38)*D45+SQRT(1-Inputs!$B$38)*_xlfn.NORM.S.INV(RAND())</f>
        <v>0.13246434627921569</v>
      </c>
      <c r="AA45" s="23">
        <f ca="1">SQRT(Inputs!$B$38)*E45+SQRT(1-Inputs!$B$38)*_xlfn.NORM.S.INV(RAND())</f>
        <v>0.52606823429634197</v>
      </c>
      <c r="AB45" s="23">
        <f ca="1">SQRT(Inputs!$B$38)*F45+SQRT(1-Inputs!$B$38)*_xlfn.NORM.S.INV(RAND())</f>
        <v>-0.76378628455437336</v>
      </c>
      <c r="AC45" s="23">
        <f ca="1">SQRT(Inputs!$B$38)*G45+SQRT(1-Inputs!$B$38)*_xlfn.NORM.S.INV(RAND())</f>
        <v>0.30564546218616068</v>
      </c>
      <c r="AD45" s="23">
        <f ca="1">SQRT(Inputs!$B$38)*H45+SQRT(1-Inputs!$B$38)*_xlfn.NORM.S.INV(RAND())</f>
        <v>-1.2695198708964628E-4</v>
      </c>
      <c r="AE45" s="23">
        <f ca="1">SQRT(Inputs!$B$38)*I45+SQRT(1-Inputs!$B$38)*_xlfn.NORM.S.INV(RAND())</f>
        <v>0.6819921598340285</v>
      </c>
      <c r="AF45" s="23">
        <f ca="1">SQRT(Inputs!$B$38)*J45+SQRT(1-Inputs!$B$38)*_xlfn.NORM.S.INV(RAND())</f>
        <v>-1.1248201863568763</v>
      </c>
      <c r="AG45" s="23">
        <f ca="1">SQRT(Inputs!$B$38)*K45+SQRT(1-Inputs!$B$38)*_xlfn.NORM.S.INV(RAND())</f>
        <v>0.93624119461088451</v>
      </c>
      <c r="AH45" s="23">
        <f ca="1">SQRT(Inputs!$B$38)*L45+SQRT(1-Inputs!$B$38)*_xlfn.NORM.S.INV(RAND())</f>
        <v>-2.0210002310362452</v>
      </c>
      <c r="AI45" s="23">
        <f ca="1">SQRT(Inputs!$B$38)*M45+SQRT(1-Inputs!$B$38)*_xlfn.NORM.S.INV(RAND())</f>
        <v>0.1529586564078822</v>
      </c>
      <c r="AJ45" s="23">
        <f ca="1">SQRT(Inputs!$B$38)*C45+SQRT(1-Inputs!$B$38)*_xlfn.NORM.S.INV(RAND())</f>
        <v>-0.53810156452567504</v>
      </c>
      <c r="AK45" s="23">
        <f ca="1">SQRT(Inputs!$B$38)*D45+SQRT(1-Inputs!$B$38)*_xlfn.NORM.S.INV(RAND())</f>
        <v>6.6730755140958997E-2</v>
      </c>
      <c r="AL45" s="23">
        <f ca="1">SQRT(Inputs!$B$38)*E45+SQRT(1-Inputs!$B$38)*_xlfn.NORM.S.INV(RAND())</f>
        <v>3.6698987502751246E-3</v>
      </c>
      <c r="AM45" s="23">
        <f ca="1">SQRT(Inputs!$B$38)*F45+SQRT(1-Inputs!$B$38)*_xlfn.NORM.S.INV(RAND())</f>
        <v>1.4009815299901431</v>
      </c>
      <c r="AN45" s="23">
        <f ca="1">SQRT(Inputs!$B$38)*G45+SQRT(1-Inputs!$B$38)*_xlfn.NORM.S.INV(RAND())</f>
        <v>1.4308280802783495</v>
      </c>
      <c r="AO45" s="23">
        <f ca="1">SQRT(Inputs!$B$38)*H45+SQRT(1-Inputs!$B$38)*_xlfn.NORM.S.INV(RAND())</f>
        <v>-1.4220593765235536</v>
      </c>
      <c r="AP45" s="23">
        <f ca="1">SQRT(Inputs!$B$38)*I45+SQRT(1-Inputs!$B$38)*_xlfn.NORM.S.INV(RAND())</f>
        <v>1.8642303123800827</v>
      </c>
      <c r="AQ45" s="23">
        <f ca="1">SQRT(Inputs!$B$38)*J45+SQRT(1-Inputs!$B$38)*_xlfn.NORM.S.INV(RAND())</f>
        <v>0.50464862025869672</v>
      </c>
      <c r="AR45" s="23">
        <f ca="1">SQRT(Inputs!$B$38)*K45+SQRT(1-Inputs!$B$38)*_xlfn.NORM.S.INV(RAND())</f>
        <v>0.30109694053551461</v>
      </c>
      <c r="AS45" s="23">
        <f ca="1">SQRT(Inputs!$B$38)*L45+SQRT(1-Inputs!$B$38)*_xlfn.NORM.S.INV(RAND())</f>
        <v>-0.23383477605728042</v>
      </c>
      <c r="AT45" s="23">
        <f ca="1">SQRT(Inputs!$B$38)*M45+SQRT(1-Inputs!$B$38)*_xlfn.NORM.S.INV(RAND())</f>
        <v>0.647365751693045</v>
      </c>
      <c r="AU45" s="15">
        <f ca="1">Inputs!$B$6*EXP($B$8-0.5*C$5^2+C$5*N45)</f>
        <v>4098.4504048557656</v>
      </c>
      <c r="AV45" s="15">
        <f t="shared" ca="1" si="1"/>
        <v>5321.4850908410854</v>
      </c>
      <c r="AW45" s="15">
        <f t="shared" ca="1" si="2"/>
        <v>5877.8560286391994</v>
      </c>
      <c r="AX45" s="15">
        <f t="shared" ca="1" si="3"/>
        <v>7761.3150799926734</v>
      </c>
      <c r="AY45" s="15">
        <f t="shared" ca="1" si="4"/>
        <v>9701.5752668039313</v>
      </c>
      <c r="AZ45" s="15">
        <f t="shared" ca="1" si="5"/>
        <v>11668.120599493597</v>
      </c>
      <c r="BA45" s="15">
        <f t="shared" ca="1" si="6"/>
        <v>17013.153938339332</v>
      </c>
      <c r="BB45" s="15">
        <f t="shared" ca="1" si="7"/>
        <v>20758.833696070978</v>
      </c>
      <c r="BC45" s="15">
        <f t="shared" ca="1" si="8"/>
        <v>21596.496823446458</v>
      </c>
      <c r="BD45" s="15">
        <f t="shared" ca="1" si="9"/>
        <v>22286.959814284561</v>
      </c>
      <c r="BE45" s="15">
        <f t="shared" ca="1" si="10"/>
        <v>26696.304372171573</v>
      </c>
      <c r="BF45" s="15">
        <f ca="1">Inputs!$B$13*EXP($B$9-0.5*C$6^2+C$6*Y45)</f>
        <v>13369.747971881241</v>
      </c>
      <c r="BG45" s="15">
        <f t="shared" ca="1" si="11"/>
        <v>16688.333103606452</v>
      </c>
      <c r="BH45" s="15">
        <f t="shared" ca="1" si="12"/>
        <v>22249.076455283637</v>
      </c>
      <c r="BI45" s="15">
        <f t="shared" ca="1" si="13"/>
        <v>24215.331966462236</v>
      </c>
      <c r="BJ45" s="15">
        <f t="shared" ca="1" si="14"/>
        <v>31023.566250696793</v>
      </c>
      <c r="BK45" s="15">
        <f t="shared" ca="1" si="15"/>
        <v>38074.889841023571</v>
      </c>
      <c r="BL45" s="15">
        <f t="shared" ca="1" si="16"/>
        <v>51092.165109187335</v>
      </c>
      <c r="BM45" s="15">
        <f t="shared" ca="1" si="17"/>
        <v>54613.106203564726</v>
      </c>
      <c r="BN45" s="15">
        <f t="shared" ca="1" si="18"/>
        <v>75142.140266493414</v>
      </c>
      <c r="BO45" s="15">
        <f t="shared" ca="1" si="19"/>
        <v>73097.689541376152</v>
      </c>
      <c r="BP45" s="15">
        <f t="shared" ca="1" si="20"/>
        <v>91542.290642616746</v>
      </c>
      <c r="BQ45" s="15">
        <f ca="1">Inputs!$B$20*EXP($B$10-0.5*C$7^2+C$7*AJ45)</f>
        <v>3544.2199633567379</v>
      </c>
      <c r="BR45" s="15">
        <f t="shared" ca="1" si="21"/>
        <v>4912.0529462349859</v>
      </c>
      <c r="BS45" s="15">
        <f t="shared" ca="1" si="22"/>
        <v>6733.6225665890624</v>
      </c>
      <c r="BT45" s="15">
        <f t="shared" ca="1" si="23"/>
        <v>13407.802889878303</v>
      </c>
      <c r="BU45" s="15">
        <f t="shared" ca="1" si="24"/>
        <v>26268.997908701313</v>
      </c>
      <c r="BV45" s="15">
        <f t="shared" ca="1" si="25"/>
        <v>26528.824762856329</v>
      </c>
      <c r="BW45" s="15">
        <f t="shared" ca="1" si="26"/>
        <v>54927.116350116979</v>
      </c>
      <c r="BX45" s="15">
        <f t="shared" ca="1" si="27"/>
        <v>85003.399864856299</v>
      </c>
      <c r="BY45" s="15">
        <f t="shared" ca="1" si="28"/>
        <v>126166.94853618274</v>
      </c>
      <c r="BZ45" s="15">
        <f t="shared" ca="1" si="29"/>
        <v>169581.20396533376</v>
      </c>
      <c r="CA45" s="15">
        <f t="shared" ca="1" si="30"/>
        <v>267251.6066958314</v>
      </c>
      <c r="CB45" s="15">
        <f ca="1">(AU45*DCF!C$10-DCF!C$5*MAX(AU45*DCF!C$10,0)-MAX(AU45-Inputs!$B$6,0)/Inputs!$B$10)*DCF!C$6</f>
        <v>1049.233273232526</v>
      </c>
      <c r="CC45" s="15">
        <f ca="1">(AV45*DCF!D$10-DCF!D$5*MAX(AV45*DCF!D$10,0)-MAX(AV45-AU45,0)/Inputs!$B$10)*DCF!D$6</f>
        <v>998.87093992853079</v>
      </c>
      <c r="CD45" s="15">
        <f ca="1">(AW45*DCF!E$10-DCF!E$5*MAX(AW45*DCF!E$10,0)-MAX(AW45-AV45,0)/Inputs!$B$10)*DCF!E$6</f>
        <v>1231.7856139738267</v>
      </c>
      <c r="CE45" s="15">
        <f ca="1">(AX45*DCF!F$10-DCF!F$5*MAX(AX45*DCF!F$10,0)-MAX(AX45-AW45,0)/Inputs!$B$10)*DCF!F$6</f>
        <v>1302.3815807245142</v>
      </c>
      <c r="CF45" s="15">
        <f ca="1">(AY45*DCF!G$10-DCF!G$5*MAX(AY45*DCF!G$10,0)-MAX(AY45-AX45,0)/Inputs!$B$10)*DCF!G$6</f>
        <v>1625.959559739305</v>
      </c>
      <c r="CG45" s="15">
        <f ca="1">(AZ45*DCF!H$10-DCF!H$5*MAX(AZ45*DCF!H$10,0)-MAX(AZ45-AY45,0)/Inputs!$B$10)*DCF!H$6</f>
        <v>1916.1786049180691</v>
      </c>
      <c r="CH45" s="15">
        <f ca="1">(BA45*DCF!I$10-DCF!I$5*MAX(BA45*DCF!I$10,0)-MAX(BA45-AZ45,0)/Inputs!$B$10)*DCF!I$6</f>
        <v>2230.9098421785393</v>
      </c>
      <c r="CI45" s="15">
        <f ca="1">(BB45*DCF!J$10-DCF!J$5*MAX(BB45*DCF!J$10,0)-MAX(BB45-BA45,0)/Inputs!$B$10)*DCF!J$6</f>
        <v>2994.6679860368449</v>
      </c>
      <c r="CJ45" s="15">
        <f ca="1">(BC45*DCF!K$10-DCF!K$5*MAX(BC45*DCF!K$10,0)-MAX(BC45-BB45,0)/Inputs!$B$10)*DCF!K$6</f>
        <v>3359.4290605851934</v>
      </c>
      <c r="CK45" s="15">
        <f ca="1">(BD45*DCF!L$10-DCF!L$5*MAX(BD45*DCF!L$10,0)-MAX(BD45-BC45,0)/Inputs!$B$10)*DCF!L$6</f>
        <v>3272.0093038093232</v>
      </c>
      <c r="CL45" s="15">
        <f ca="1">(BE45*DCF!M$10-DCF!M$5*MAX(BE45*DCF!M$10,0)-MAX(BE45-BD45,0)/Inputs!$B$10)*DCF!M$6</f>
        <v>3240.4505172798449</v>
      </c>
      <c r="CM45" s="15">
        <f ca="1">(BF45*DCF!C$28-DCF!C$5*MAX(BF45*DCF!C$28,0)-MAX(BF45-Inputs!$B$13,0)/Inputs!$B$17)*DCF!C$6</f>
        <v>3622.4499381714727</v>
      </c>
      <c r="CN45" s="15">
        <f ca="1">(BG45*DCF!D$28-DCF!D$5*MAX(BG45*DCF!D$28,0)-MAX(BG45-BF45,0)/Inputs!$B$17)*DCF!D$6</f>
        <v>4207.0926310875511</v>
      </c>
      <c r="CO45" s="15">
        <f ca="1">(BH45*DCF!E$28-DCF!E$5*MAX(BH45*DCF!E$28,0)-MAX(BH45-BG45,0)/Inputs!$B$17)*DCF!E$6</f>
        <v>5205.3886568638663</v>
      </c>
      <c r="CP45" s="15">
        <f ca="1">(BI45*DCF!F$28-DCF!F$5*MAX(BI45*DCF!F$28,0)-MAX(BI45-BH45,0)/Inputs!$B$17)*DCF!F$6</f>
        <v>6215.8368813160751</v>
      </c>
      <c r="CQ45" s="15">
        <f ca="1">(BJ45*DCF!G$28-DCF!G$5*MAX(BJ45*DCF!G$28,0)-MAX(BJ45-BI45,0)/Inputs!$B$17)*DCF!G$6</f>
        <v>6904.2218893963645</v>
      </c>
      <c r="CR45" s="15">
        <f ca="1">(BK45*DCF!H$28-DCF!H$5*MAX(BK45*DCF!H$28,0)-MAX(BK45-BJ45,0)/Inputs!$B$17)*DCF!H$6</f>
        <v>8320.7625268366646</v>
      </c>
      <c r="CS45" s="15">
        <f ca="1">(BL45*DCF!I$28-DCF!I$5*MAX(BL45*DCF!I$28,0)-MAX(BL45-BK45,0)/Inputs!$B$17)*DCF!I$6</f>
        <v>10146.099722780273</v>
      </c>
      <c r="CT45" s="15">
        <f ca="1">(BM45*DCF!J$28-DCF!J$5*MAX(BM45*DCF!J$28,0)-MAX(BM45-BL45,0)/Inputs!$B$17)*DCF!J$6</f>
        <v>11716.408440946983</v>
      </c>
      <c r="CU45" s="15">
        <f ca="1">(BN45*DCF!K$28-DCF!K$5*MAX(BN45*DCF!K$28,0)-MAX(BN45-BM45,0)/Inputs!$B$17)*DCF!K$6</f>
        <v>13354.226888742949</v>
      </c>
      <c r="CV45" s="15">
        <f ca="1">(BO45*DCF!L$28-DCF!L$5*MAX(BO45*DCF!L$28,0)-MAX(BO45-BN45,0)/Inputs!$B$17)*DCF!L$6</f>
        <v>14584.523374764189</v>
      </c>
      <c r="CW45" s="15">
        <f ca="1">(BP45*DCF!M$28-DCF!M$5*MAX(BP45*DCF!M$28,0)-MAX(BP45-BO45,0)/Inputs!$B$17)*DCF!M$6</f>
        <v>15295.755867216878</v>
      </c>
      <c r="CX45" s="15">
        <f ca="1">(BQ45*DCF!C$46-DCF!C$5*MAX(BQ45*DCF!C$46,0)-MAX(BQ45-Inputs!$B$20,0)/Inputs!$B$24)*DCF!C$6</f>
        <v>-977.05771133261283</v>
      </c>
      <c r="CY45" s="15">
        <f ca="1">(BR45*DCF!D$46-DCF!D$5*MAX(BR45*DCF!D$46,0)-MAX(BR45-BQ45,0)/Inputs!$B$24)*DCF!D$6</f>
        <v>-1422.0158671163608</v>
      </c>
      <c r="CZ45" s="15">
        <f ca="1">(BS45*DCF!E$46-DCF!E$5*MAX(BS45*DCF!E$46,0)-MAX(BS45-BR45,0)/Inputs!$B$24)*DCF!E$6</f>
        <v>-1514.2751899407558</v>
      </c>
      <c r="DA45" s="15">
        <f ca="1">(BT45*DCF!F$46-DCF!F$5*MAX(BT45*DCF!F$46,0)-MAX(BT45-BS45,0)/Inputs!$B$24)*DCF!F$6</f>
        <v>-3406.7210196816691</v>
      </c>
      <c r="DB45" s="15">
        <f ca="1">(BU45*DCF!G$46-DCF!G$5*MAX(BU45*DCF!G$46,0)-MAX(BU45-BT45,0)/Inputs!$B$24)*DCF!G$6</f>
        <v>-5209.8890865917019</v>
      </c>
      <c r="DC45" s="15">
        <f ca="1">(BV45*DCF!H$46-DCF!H$5*MAX(BV45*DCF!H$46,0)-MAX(BV45-BU45,0)/Inputs!$B$24)*DCF!H$6</f>
        <v>-80.739602943123145</v>
      </c>
      <c r="DD45" s="15">
        <f ca="1">(BW45*DCF!I$46-DCF!I$5*MAX(BW45*DCF!I$46,0)-MAX(BW45-BV45,0)/Inputs!$B$24)*DCF!I$6</f>
        <v>-6883.4878710116154</v>
      </c>
      <c r="DE45" s="15">
        <f ca="1">(BX45*DCF!J$46-DCF!J$5*MAX(BX45*DCF!J$46,0)-MAX(BX45-BW45,0)/Inputs!$B$24)*DCF!J$6</f>
        <v>-4410.0815184793983</v>
      </c>
      <c r="DF45" s="15">
        <f ca="1">(BY45*DCF!K$46-DCF!K$5*MAX(BY45*DCF!K$46,0)-MAX(BY45-BX45,0)/Inputs!$B$24)*DCF!K$6</f>
        <v>-2876.8961520208113</v>
      </c>
      <c r="DG45" s="15">
        <f ca="1">(BZ45*DCF!L$46-DCF!L$5*MAX(BZ45*DCF!L$46,0)-MAX(BZ45-BY45,0)/Inputs!$B$24)*DCF!L$6</f>
        <v>1897.5747692204043</v>
      </c>
      <c r="DH45" s="15">
        <f ca="1">(CA45*DCF!M$46-DCF!M$5*MAX(CA45*DCF!M$46,0)-MAX(CA45-BZ45,0)/Inputs!$B$24)*DCF!M$6</f>
        <v>532.87375148895217</v>
      </c>
      <c r="DI45" s="15">
        <f ca="1">SUM(CB45:CL45)+BE45*DCF!M$10*(1+Inputs!$B$30)*(1-Inputs!$B$33)*(1-Inputs!$B$30/Inputs!$B$31)/(Inputs!$B$29-Inputs!$B$30)*DCF!M$6</f>
        <v>97518.044372238757</v>
      </c>
      <c r="DJ45" s="15">
        <f ca="1">SUM(CM45:CW45)+BP45*DCF!M$28*(1+Inputs!$B$30)*(1-Inputs!$B$33)*(1-Inputs!$B$30/Inputs!$B$31)/(Inputs!$B$29-Inputs!$B$30)*DCF!M$6</f>
        <v>439257.30732462602</v>
      </c>
      <c r="DK45" s="15">
        <f ca="1">SUM(CX45:DH45)+CA45*DCF!M$46*(1+Inputs!$B$30)*(1-Inputs!$B$33)*(1-Inputs!$B$30/Inputs!$B$31)/(Inputs!$B$29-Inputs!$B$30)*DCF!M$6</f>
        <v>388851.92643000063</v>
      </c>
      <c r="DM45" s="15">
        <f ca="1">DI45+DJ45+DK45+Inputs!$B$34+Inputs!$B$36-Inputs!$B$35</f>
        <v>1002478.2781268654</v>
      </c>
    </row>
    <row r="46" spans="1:117" x14ac:dyDescent="0.75">
      <c r="A46" s="11">
        <v>33</v>
      </c>
      <c r="C46" s="23">
        <f t="shared" ca="1" si="33"/>
        <v>0.37048706122831998</v>
      </c>
      <c r="D46" s="23">
        <f t="shared" ca="1" si="33"/>
        <v>0.25650084952355656</v>
      </c>
      <c r="E46" s="23">
        <f t="shared" ca="1" si="33"/>
        <v>0.3431669566305463</v>
      </c>
      <c r="F46" s="23">
        <f t="shared" ca="1" si="33"/>
        <v>0.14920484176973781</v>
      </c>
      <c r="G46" s="23">
        <f t="shared" ca="1" si="33"/>
        <v>0.71812205808205998</v>
      </c>
      <c r="H46" s="23">
        <f t="shared" ca="1" si="33"/>
        <v>1.3703318971288938</v>
      </c>
      <c r="I46" s="23">
        <f t="shared" ca="1" si="33"/>
        <v>0.92110750784752293</v>
      </c>
      <c r="J46" s="23">
        <f t="shared" ca="1" si="33"/>
        <v>1.695785370507416</v>
      </c>
      <c r="K46" s="23">
        <f t="shared" ca="1" si="33"/>
        <v>1.341075936050016</v>
      </c>
      <c r="L46" s="23">
        <f t="shared" ca="1" si="33"/>
        <v>-0.94792914112716253</v>
      </c>
      <c r="M46" s="23">
        <f t="shared" ca="1" si="33"/>
        <v>-0.65626346414834724</v>
      </c>
      <c r="N46" s="23">
        <f ca="1">SQRT(Inputs!$B$38)*C46+SQRT(1-Inputs!$B$38)*_xlfn.NORM.S.INV(RAND())</f>
        <v>0.65083951597974088</v>
      </c>
      <c r="O46" s="23">
        <f ca="1">SQRT(Inputs!$B$38)*D46+SQRT(1-Inputs!$B$38)*_xlfn.NORM.S.INV(RAND())</f>
        <v>0.10564469785072972</v>
      </c>
      <c r="P46" s="23">
        <f ca="1">SQRT(Inputs!$B$38)*E46+SQRT(1-Inputs!$B$38)*_xlfn.NORM.S.INV(RAND())</f>
        <v>1.0290604164756267</v>
      </c>
      <c r="Q46" s="23">
        <f ca="1">SQRT(Inputs!$B$38)*F46+SQRT(1-Inputs!$B$38)*_xlfn.NORM.S.INV(RAND())</f>
        <v>0.2999429616521328</v>
      </c>
      <c r="R46" s="23">
        <f ca="1">SQRT(Inputs!$B$38)*G46+SQRT(1-Inputs!$B$38)*_xlfn.NORM.S.INV(RAND())</f>
        <v>-3.1239829568053712E-2</v>
      </c>
      <c r="S46" s="23">
        <f ca="1">SQRT(Inputs!$B$38)*H46+SQRT(1-Inputs!$B$38)*_xlfn.NORM.S.INV(RAND())</f>
        <v>0.40958256657832914</v>
      </c>
      <c r="T46" s="23">
        <f ca="1">SQRT(Inputs!$B$38)*I46+SQRT(1-Inputs!$B$38)*_xlfn.NORM.S.INV(RAND())</f>
        <v>-1.7619869987515577</v>
      </c>
      <c r="U46" s="23">
        <f ca="1">SQRT(Inputs!$B$38)*J46+SQRT(1-Inputs!$B$38)*_xlfn.NORM.S.INV(RAND())</f>
        <v>1.9039469608221211</v>
      </c>
      <c r="V46" s="23">
        <f ca="1">SQRT(Inputs!$B$38)*K46+SQRT(1-Inputs!$B$38)*_xlfn.NORM.S.INV(RAND())</f>
        <v>0.18785872826529493</v>
      </c>
      <c r="W46" s="23">
        <f ca="1">SQRT(Inputs!$B$38)*L46+SQRT(1-Inputs!$B$38)*_xlfn.NORM.S.INV(RAND())</f>
        <v>-1.0718810768403726</v>
      </c>
      <c r="X46" s="23">
        <f ca="1">SQRT(Inputs!$B$38)*M46+SQRT(1-Inputs!$B$38)*_xlfn.NORM.S.INV(RAND())</f>
        <v>5.4564362628727991E-2</v>
      </c>
      <c r="Y46" s="23">
        <f ca="1">SQRT(Inputs!$B$38)*C46+SQRT(1-Inputs!$B$38)*_xlfn.NORM.S.INV(RAND())</f>
        <v>-0.46375229372007709</v>
      </c>
      <c r="Z46" s="23">
        <f ca="1">SQRT(Inputs!$B$38)*D46+SQRT(1-Inputs!$B$38)*_xlfn.NORM.S.INV(RAND())</f>
        <v>0.2594369848304422</v>
      </c>
      <c r="AA46" s="23">
        <f ca="1">SQRT(Inputs!$B$38)*E46+SQRT(1-Inputs!$B$38)*_xlfn.NORM.S.INV(RAND())</f>
        <v>0.85630491968641664</v>
      </c>
      <c r="AB46" s="23">
        <f ca="1">SQRT(Inputs!$B$38)*F46+SQRT(1-Inputs!$B$38)*_xlfn.NORM.S.INV(RAND())</f>
        <v>-0.23050508775068176</v>
      </c>
      <c r="AC46" s="23">
        <f ca="1">SQRT(Inputs!$B$38)*G46+SQRT(1-Inputs!$B$38)*_xlfn.NORM.S.INV(RAND())</f>
        <v>0.66330313161213017</v>
      </c>
      <c r="AD46" s="23">
        <f ca="1">SQRT(Inputs!$B$38)*H46+SQRT(1-Inputs!$B$38)*_xlfn.NORM.S.INV(RAND())</f>
        <v>1.5507773872784993</v>
      </c>
      <c r="AE46" s="23">
        <f ca="1">SQRT(Inputs!$B$38)*I46+SQRT(1-Inputs!$B$38)*_xlfn.NORM.S.INV(RAND())</f>
        <v>2.2434906044450087E-2</v>
      </c>
      <c r="AF46" s="23">
        <f ca="1">SQRT(Inputs!$B$38)*J46+SQRT(1-Inputs!$B$38)*_xlfn.NORM.S.INV(RAND())</f>
        <v>0.81140630117430113</v>
      </c>
      <c r="AG46" s="23">
        <f ca="1">SQRT(Inputs!$B$38)*K46+SQRT(1-Inputs!$B$38)*_xlfn.NORM.S.INV(RAND())</f>
        <v>1.6845013015998278</v>
      </c>
      <c r="AH46" s="23">
        <f ca="1">SQRT(Inputs!$B$38)*L46+SQRT(1-Inputs!$B$38)*_xlfn.NORM.S.INV(RAND())</f>
        <v>-1.4929458498906913</v>
      </c>
      <c r="AI46" s="23">
        <f ca="1">SQRT(Inputs!$B$38)*M46+SQRT(1-Inputs!$B$38)*_xlfn.NORM.S.INV(RAND())</f>
        <v>-0.3701309403619274</v>
      </c>
      <c r="AJ46" s="23">
        <f ca="1">SQRT(Inputs!$B$38)*C46+SQRT(1-Inputs!$B$38)*_xlfn.NORM.S.INV(RAND())</f>
        <v>0.84425174571863115</v>
      </c>
      <c r="AK46" s="23">
        <f ca="1">SQRT(Inputs!$B$38)*D46+SQRT(1-Inputs!$B$38)*_xlfn.NORM.S.INV(RAND())</f>
        <v>2.2823882407417924</v>
      </c>
      <c r="AL46" s="23">
        <f ca="1">SQRT(Inputs!$B$38)*E46+SQRT(1-Inputs!$B$38)*_xlfn.NORM.S.INV(RAND())</f>
        <v>0.48665312992277715</v>
      </c>
      <c r="AM46" s="23">
        <f ca="1">SQRT(Inputs!$B$38)*F46+SQRT(1-Inputs!$B$38)*_xlfn.NORM.S.INV(RAND())</f>
        <v>-0.59671552061228395</v>
      </c>
      <c r="AN46" s="23">
        <f ca="1">SQRT(Inputs!$B$38)*G46+SQRT(1-Inputs!$B$38)*_xlfn.NORM.S.INV(RAND())</f>
        <v>-0.54313456432482288</v>
      </c>
      <c r="AO46" s="23">
        <f ca="1">SQRT(Inputs!$B$38)*H46+SQRT(1-Inputs!$B$38)*_xlfn.NORM.S.INV(RAND())</f>
        <v>1.5354550872629948</v>
      </c>
      <c r="AP46" s="23">
        <f ca="1">SQRT(Inputs!$B$38)*I46+SQRT(1-Inputs!$B$38)*_xlfn.NORM.S.INV(RAND())</f>
        <v>0.82991112050278537</v>
      </c>
      <c r="AQ46" s="23">
        <f ca="1">SQRT(Inputs!$B$38)*J46+SQRT(1-Inputs!$B$38)*_xlfn.NORM.S.INV(RAND())</f>
        <v>1.1601972778888452</v>
      </c>
      <c r="AR46" s="23">
        <f ca="1">SQRT(Inputs!$B$38)*K46+SQRT(1-Inputs!$B$38)*_xlfn.NORM.S.INV(RAND())</f>
        <v>0.97693480881340911</v>
      </c>
      <c r="AS46" s="23">
        <f ca="1">SQRT(Inputs!$B$38)*L46+SQRT(1-Inputs!$B$38)*_xlfn.NORM.S.INV(RAND())</f>
        <v>-0.53118794526568347</v>
      </c>
      <c r="AT46" s="23">
        <f ca="1">SQRT(Inputs!$B$38)*M46+SQRT(1-Inputs!$B$38)*_xlfn.NORM.S.INV(RAND())</f>
        <v>0.65653469372306927</v>
      </c>
      <c r="AU46" s="15">
        <f ca="1">Inputs!$B$6*EXP($B$8-0.5*C$5^2+C$5*N46)</f>
        <v>5513.5601028412893</v>
      </c>
      <c r="AV46" s="15">
        <f t="shared" ca="1" si="1"/>
        <v>6816.3665418883957</v>
      </c>
      <c r="AW46" s="15">
        <f t="shared" ca="1" si="2"/>
        <v>9548.8722076781687</v>
      </c>
      <c r="AX46" s="15">
        <f t="shared" ca="1" si="3"/>
        <v>12103.368106792535</v>
      </c>
      <c r="AY46" s="15">
        <f t="shared" ca="1" si="4"/>
        <v>14737.683388527839</v>
      </c>
      <c r="AZ46" s="15">
        <f t="shared" ca="1" si="5"/>
        <v>18856.159948271783</v>
      </c>
      <c r="BA46" s="15">
        <f t="shared" ca="1" si="6"/>
        <v>19189.166690396152</v>
      </c>
      <c r="BB46" s="15">
        <f t="shared" ca="1" si="7"/>
        <v>28430.848540302675</v>
      </c>
      <c r="BC46" s="15">
        <f t="shared" ca="1" si="8"/>
        <v>35457.74945089392</v>
      </c>
      <c r="BD46" s="15">
        <f t="shared" ca="1" si="9"/>
        <v>39295.218268481694</v>
      </c>
      <c r="BE46" s="15">
        <f t="shared" ca="1" si="10"/>
        <v>48391.145530193542</v>
      </c>
      <c r="BF46" s="15">
        <f ca="1">Inputs!$B$13*EXP($B$9-0.5*C$6^2+C$6*Y46)</f>
        <v>12616.129710669084</v>
      </c>
      <c r="BG46" s="15">
        <f t="shared" ca="1" si="11"/>
        <v>16112.609908412189</v>
      </c>
      <c r="BH46" s="15">
        <f t="shared" ca="1" si="12"/>
        <v>22690.924159210608</v>
      </c>
      <c r="BI46" s="15">
        <f t="shared" ca="1" si="13"/>
        <v>26808.871925670868</v>
      </c>
      <c r="BJ46" s="15">
        <f t="shared" ca="1" si="14"/>
        <v>36163.443572648197</v>
      </c>
      <c r="BK46" s="15">
        <f t="shared" ca="1" si="15"/>
        <v>54817.083821609624</v>
      </c>
      <c r="BL46" s="15">
        <f t="shared" ca="1" si="16"/>
        <v>67532.22867727089</v>
      </c>
      <c r="BM46" s="15">
        <f t="shared" ca="1" si="17"/>
        <v>91815.434416942939</v>
      </c>
      <c r="BN46" s="15">
        <f t="shared" ca="1" si="18"/>
        <v>138179.89758698101</v>
      </c>
      <c r="BO46" s="15">
        <f t="shared" ca="1" si="19"/>
        <v>142929.6916694025</v>
      </c>
      <c r="BP46" s="15">
        <f t="shared" ca="1" si="20"/>
        <v>168695.10689844895</v>
      </c>
      <c r="BQ46" s="15">
        <f ca="1">Inputs!$B$20*EXP($B$10-0.5*C$7^2+C$7*AJ46)</f>
        <v>5787.0049933191212</v>
      </c>
      <c r="BR46" s="15">
        <f t="shared" ca="1" si="21"/>
        <v>16210.145112381479</v>
      </c>
      <c r="BS46" s="15">
        <f t="shared" ca="1" si="22"/>
        <v>25527.920563867003</v>
      </c>
      <c r="BT46" s="15">
        <f t="shared" ca="1" si="23"/>
        <v>30097.316215699488</v>
      </c>
      <c r="BU46" s="15">
        <f t="shared" ca="1" si="24"/>
        <v>36574.422401018812</v>
      </c>
      <c r="BV46" s="15">
        <f t="shared" ca="1" si="25"/>
        <v>71917.188354092083</v>
      </c>
      <c r="BW46" s="15">
        <f t="shared" ca="1" si="26"/>
        <v>119626.89655833736</v>
      </c>
      <c r="BX46" s="15">
        <f t="shared" ca="1" si="27"/>
        <v>211131.75191397048</v>
      </c>
      <c r="BY46" s="15">
        <f t="shared" ca="1" si="28"/>
        <v>356630.99215025624</v>
      </c>
      <c r="BZ46" s="15">
        <f t="shared" ca="1" si="29"/>
        <v>453848.7150650816</v>
      </c>
      <c r="CA46" s="15">
        <f t="shared" ca="1" si="30"/>
        <v>716409.48816271033</v>
      </c>
      <c r="CB46" s="15">
        <f ca="1">(AU46*DCF!C$10-DCF!C$5*MAX(AU46*DCF!C$10,0)-MAX(AU46-Inputs!$B$6,0)/Inputs!$B$10)*DCF!C$6</f>
        <v>1039.1432888555721</v>
      </c>
      <c r="CC46" s="15">
        <f ca="1">(AV46*DCF!D$10-DCF!D$5*MAX(AV46*DCF!D$10,0)-MAX(AV46-AU46,0)/Inputs!$B$10)*DCF!D$6</f>
        <v>1343.7879119228896</v>
      </c>
      <c r="CD46" s="15">
        <f ca="1">(AW46*DCF!E$10-DCF!E$5*MAX(AW46*DCF!E$10,0)-MAX(AW46-AV46,0)/Inputs!$B$10)*DCF!E$6</f>
        <v>1589.2091539216103</v>
      </c>
      <c r="CE46" s="15">
        <f ca="1">(AX46*DCF!F$10-DCF!F$5*MAX(AX46*DCF!F$10,0)-MAX(AX46-AW46,0)/Inputs!$B$10)*DCF!F$6</f>
        <v>2110.6187055534333</v>
      </c>
      <c r="CF46" s="15">
        <f ca="1">(AY46*DCF!G$10-DCF!G$5*MAX(AY46*DCF!G$10,0)-MAX(AY46-AX46,0)/Inputs!$B$10)*DCF!G$6</f>
        <v>2530.1891306082557</v>
      </c>
      <c r="CG46" s="15">
        <f ca="1">(AZ46*DCF!H$10-DCF!H$5*MAX(AZ46*DCF!H$10,0)-MAX(AZ46-AY46,0)/Inputs!$B$10)*DCF!H$6</f>
        <v>2929.6276325023196</v>
      </c>
      <c r="CH46" s="15">
        <f ca="1">(BA46*DCF!I$10-DCF!I$5*MAX(BA46*DCF!I$10,0)-MAX(BA46-AZ46,0)/Inputs!$B$10)*DCF!I$6</f>
        <v>3450.5359581871303</v>
      </c>
      <c r="CI46" s="15">
        <f ca="1">(BB46*DCF!J$10-DCF!J$5*MAX(BB46*DCF!J$10,0)-MAX(BB46-BA46,0)/Inputs!$B$10)*DCF!J$6</f>
        <v>3478.3749846455539</v>
      </c>
      <c r="CJ46" s="15">
        <f ca="1">(BC46*DCF!K$10-DCF!K$5*MAX(BC46*DCF!K$10,0)-MAX(BC46-BB46,0)/Inputs!$B$10)*DCF!K$6</f>
        <v>4724.4690484649464</v>
      </c>
      <c r="CK46" s="15">
        <f ca="1">(BD46*DCF!L$10-DCF!L$5*MAX(BD46*DCF!L$10,0)-MAX(BD46-BC46,0)/Inputs!$B$10)*DCF!L$6</f>
        <v>5430.2192993240624</v>
      </c>
      <c r="CL46" s="15">
        <f ca="1">(BE46*DCF!M$10-DCF!M$5*MAX(BE46*DCF!M$10,0)-MAX(BE46-BD46,0)/Inputs!$B$10)*DCF!M$6</f>
        <v>5742.0108270891051</v>
      </c>
      <c r="CM46" s="15">
        <f ca="1">(BF46*DCF!C$28-DCF!C$5*MAX(BF46*DCF!C$28,0)-MAX(BF46-Inputs!$B$13,0)/Inputs!$B$17)*DCF!C$6</f>
        <v>3566.4963749833514</v>
      </c>
      <c r="CN46" s="15">
        <f ca="1">(BG46*DCF!D$28-DCF!D$5*MAX(BG46*DCF!D$28,0)-MAX(BG46-BF46,0)/Inputs!$B$17)*DCF!D$6</f>
        <v>3999.5756977288779</v>
      </c>
      <c r="CO46" s="15">
        <f ca="1">(BH46*DCF!E$28-DCF!E$5*MAX(BH46*DCF!E$28,0)-MAX(BH46-BG46,0)/Inputs!$B$17)*DCF!E$6</f>
        <v>5129.9785767772237</v>
      </c>
      <c r="CP46" s="15">
        <f ca="1">(BI46*DCF!F$28-DCF!F$5*MAX(BI46*DCF!F$28,0)-MAX(BI46-BH46,0)/Inputs!$B$17)*DCF!F$6</f>
        <v>6528.1650789973128</v>
      </c>
      <c r="CQ46" s="15">
        <f ca="1">(BJ46*DCF!G$28-DCF!G$5*MAX(BJ46*DCF!G$28,0)-MAX(BJ46-BI46,0)/Inputs!$B$17)*DCF!G$6</f>
        <v>7809.5332670418729</v>
      </c>
      <c r="CR46" s="15">
        <f ca="1">(BK46*DCF!H$28-DCF!H$5*MAX(BK46*DCF!H$28,0)-MAX(BK46-BJ46,0)/Inputs!$B$17)*DCF!H$6</f>
        <v>10658.617403762471</v>
      </c>
      <c r="CS46" s="15">
        <f ca="1">(BL46*DCF!I$28-DCF!I$5*MAX(BL46*DCF!I$28,0)-MAX(BL46-BK46,0)/Inputs!$B$17)*DCF!I$6</f>
        <v>14055.395577573698</v>
      </c>
      <c r="CT46" s="15">
        <f ca="1">(BM46*DCF!J$28-DCF!J$5*MAX(BM46*DCF!J$28,0)-MAX(BM46-BL46,0)/Inputs!$B$17)*DCF!J$6</f>
        <v>17262.709348402164</v>
      </c>
      <c r="CU46" s="15">
        <f ca="1">(BN46*DCF!K$28-DCF!K$5*MAX(BN46*DCF!K$28,0)-MAX(BN46-BM46,0)/Inputs!$B$17)*DCF!K$6</f>
        <v>23502.248341500886</v>
      </c>
      <c r="CV46" s="15">
        <f ca="1">(BO46*DCF!L$28-DCF!L$5*MAX(BO46*DCF!L$28,0)-MAX(BO46-BN46,0)/Inputs!$B$17)*DCF!L$6</f>
        <v>27980.026443560677</v>
      </c>
      <c r="CW46" s="15">
        <f ca="1">(BP46*DCF!M$28-DCF!M$5*MAX(BP46*DCF!M$28,0)-MAX(BP46-BO46,0)/Inputs!$B$17)*DCF!M$6</f>
        <v>29046.872110239718</v>
      </c>
      <c r="CX46" s="15">
        <f ca="1">(BQ46*DCF!C$46-DCF!C$5*MAX(BQ46*DCF!C$46,0)-MAX(BQ46-Inputs!$B$20,0)/Inputs!$B$24)*DCF!C$6</f>
        <v>-2530.9503417915384</v>
      </c>
      <c r="CY46" s="15">
        <f ca="1">(BR46*DCF!D$46-DCF!D$5*MAX(BR46*DCF!D$46,0)-MAX(BR46-BQ46,0)/Inputs!$B$24)*DCF!D$6</f>
        <v>-7214.161114098406</v>
      </c>
      <c r="CZ46" s="15">
        <f ca="1">(BS46*DCF!E$46-DCF!E$5*MAX(BS46*DCF!E$46,0)-MAX(BS46-BR46,0)/Inputs!$B$24)*DCF!E$6</f>
        <v>-6691.5316227963567</v>
      </c>
      <c r="DA46" s="15">
        <f ca="1">(BT46*DCF!F$46-DCF!F$5*MAX(BT46*DCF!F$46,0)-MAX(BT46-BS46,0)/Inputs!$B$24)*DCF!F$6</f>
        <v>-3855.7382630239899</v>
      </c>
      <c r="DB46" s="15">
        <f ca="1">(BU46*DCF!G$46-DCF!G$5*MAX(BU46*DCF!G$46,0)-MAX(BU46-BT46,0)/Inputs!$B$24)*DCF!G$6</f>
        <v>-3409.061856083973</v>
      </c>
      <c r="DC46" s="15">
        <f ca="1">(BV46*DCF!H$46-DCF!H$5*MAX(BV46*DCF!H$46,0)-MAX(BV46-BU46,0)/Inputs!$B$24)*DCF!H$6</f>
        <v>-10982.547971197722</v>
      </c>
      <c r="DD46" s="15">
        <f ca="1">(BW46*DCF!I$46-DCF!I$5*MAX(BW46*DCF!I$46,0)-MAX(BW46-BV46,0)/Inputs!$B$24)*DCF!I$6</f>
        <v>-10932.782009345827</v>
      </c>
      <c r="DE46" s="15">
        <f ca="1">(BX46*DCF!J$46-DCF!J$5*MAX(BX46*DCF!J$46,0)-MAX(BX46-BW46,0)/Inputs!$B$24)*DCF!J$6</f>
        <v>-15409.199690603577</v>
      </c>
      <c r="DF46" s="15">
        <f ca="1">(BY46*DCF!K$46-DCF!K$5*MAX(BY46*DCF!K$46,0)-MAX(BY46-BX46,0)/Inputs!$B$24)*DCF!K$6</f>
        <v>-15271.486666947001</v>
      </c>
      <c r="DG46" s="15">
        <f ca="1">(BZ46*DCF!L$46-DCF!L$5*MAX(BZ46*DCF!L$46,0)-MAX(BZ46-BY46,0)/Inputs!$B$24)*DCF!L$6</f>
        <v>9371.7710296803489</v>
      </c>
      <c r="DH46" s="15">
        <f ca="1">(CA46*DCF!M$46-DCF!M$5*MAX(CA46*DCF!M$46,0)-MAX(CA46-BZ46,0)/Inputs!$B$24)*DCF!M$6</f>
        <v>1273.7344632566801</v>
      </c>
      <c r="DI46" s="15">
        <f ca="1">SUM(CB46:CL46)+BE46*DCF!M$10*(1+Inputs!$B$30)*(1-Inputs!$B$33)*(1-Inputs!$B$30/Inputs!$B$31)/(Inputs!$B$29-Inputs!$B$30)*DCF!M$6</f>
        <v>169041.38385825692</v>
      </c>
      <c r="DJ46" s="15">
        <f ca="1">SUM(CM46:CW46)+BP46*DCF!M$28*(1+Inputs!$B$30)*(1-Inputs!$B$33)*(1-Inputs!$B$30/Inputs!$B$31)/(Inputs!$B$29-Inputs!$B$30)*DCF!M$6</f>
        <v>775513.9025675453</v>
      </c>
      <c r="DK46" s="15">
        <f ca="1">SUM(CX46:DH46)+CA46*DCF!M$46*(1+Inputs!$B$30)*(1-Inputs!$B$33)*(1-Inputs!$B$30/Inputs!$B$31)/(Inputs!$B$29-Inputs!$B$30)*DCF!M$6</f>
        <v>1042001.9787856918</v>
      </c>
      <c r="DM46" s="15">
        <f ca="1">DI46+DJ46+DK46+Inputs!$B$34+Inputs!$B$36-Inputs!$B$35</f>
        <v>2063408.2652114939</v>
      </c>
    </row>
    <row r="47" spans="1:117" x14ac:dyDescent="0.75">
      <c r="A47" s="11">
        <v>34</v>
      </c>
      <c r="C47" s="23">
        <f t="shared" ca="1" si="33"/>
        <v>1.754268298745731</v>
      </c>
      <c r="D47" s="23">
        <f t="shared" ca="1" si="33"/>
        <v>-2.3851789121053257</v>
      </c>
      <c r="E47" s="23">
        <f t="shared" ca="1" si="33"/>
        <v>1.1320921168762843</v>
      </c>
      <c r="F47" s="23">
        <f t="shared" ca="1" si="33"/>
        <v>-0.57754431072204515</v>
      </c>
      <c r="G47" s="23">
        <f t="shared" ca="1" si="33"/>
        <v>-0.9195066455062687</v>
      </c>
      <c r="H47" s="23">
        <f t="shared" ca="1" si="33"/>
        <v>0.78227315599941871</v>
      </c>
      <c r="I47" s="23">
        <f t="shared" ca="1" si="33"/>
        <v>-0.81200103763926768</v>
      </c>
      <c r="J47" s="23">
        <f t="shared" ca="1" si="33"/>
        <v>-1.8257851766346209</v>
      </c>
      <c r="K47" s="23">
        <f t="shared" ca="1" si="33"/>
        <v>1.4338454988527516</v>
      </c>
      <c r="L47" s="23">
        <f t="shared" ca="1" si="33"/>
        <v>0.91470062934381446</v>
      </c>
      <c r="M47" s="23">
        <f t="shared" ca="1" si="33"/>
        <v>-0.51440876471346753</v>
      </c>
      <c r="N47" s="23">
        <f ca="1">SQRT(Inputs!$B$38)*C47+SQRT(1-Inputs!$B$38)*_xlfn.NORM.S.INV(RAND())</f>
        <v>0.32681278731692631</v>
      </c>
      <c r="O47" s="23">
        <f ca="1">SQRT(Inputs!$B$38)*D47+SQRT(1-Inputs!$B$38)*_xlfn.NORM.S.INV(RAND())</f>
        <v>-1.072820293328574</v>
      </c>
      <c r="P47" s="23">
        <f ca="1">SQRT(Inputs!$B$38)*E47+SQRT(1-Inputs!$B$38)*_xlfn.NORM.S.INV(RAND())</f>
        <v>1.465403151788969</v>
      </c>
      <c r="Q47" s="23">
        <f ca="1">SQRT(Inputs!$B$38)*F47+SQRT(1-Inputs!$B$38)*_xlfn.NORM.S.INV(RAND())</f>
        <v>-1.2194945445513294</v>
      </c>
      <c r="R47" s="23">
        <f ca="1">SQRT(Inputs!$B$38)*G47+SQRT(1-Inputs!$B$38)*_xlfn.NORM.S.INV(RAND())</f>
        <v>-0.38476444287524098</v>
      </c>
      <c r="S47" s="23">
        <f ca="1">SQRT(Inputs!$B$38)*H47+SQRT(1-Inputs!$B$38)*_xlfn.NORM.S.INV(RAND())</f>
        <v>1.0730908740757439</v>
      </c>
      <c r="T47" s="23">
        <f ca="1">SQRT(Inputs!$B$38)*I47+SQRT(1-Inputs!$B$38)*_xlfn.NORM.S.INV(RAND())</f>
        <v>-0.69821041463988998</v>
      </c>
      <c r="U47" s="23">
        <f ca="1">SQRT(Inputs!$B$38)*J47+SQRT(1-Inputs!$B$38)*_xlfn.NORM.S.INV(RAND())</f>
        <v>8.5889318979772478E-2</v>
      </c>
      <c r="V47" s="23">
        <f ca="1">SQRT(Inputs!$B$38)*K47+SQRT(1-Inputs!$B$38)*_xlfn.NORM.S.INV(RAND())</f>
        <v>0.70854921618132283</v>
      </c>
      <c r="W47" s="23">
        <f ca="1">SQRT(Inputs!$B$38)*L47+SQRT(1-Inputs!$B$38)*_xlfn.NORM.S.INV(RAND())</f>
        <v>-0.12625794617425212</v>
      </c>
      <c r="X47" s="23">
        <f ca="1">SQRT(Inputs!$B$38)*M47+SQRT(1-Inputs!$B$38)*_xlfn.NORM.S.INV(RAND())</f>
        <v>0.31519226355982533</v>
      </c>
      <c r="Y47" s="23">
        <f ca="1">SQRT(Inputs!$B$38)*C47+SQRT(1-Inputs!$B$38)*_xlfn.NORM.S.INV(RAND())</f>
        <v>1.8308351911976688</v>
      </c>
      <c r="Z47" s="23">
        <f ca="1">SQRT(Inputs!$B$38)*D47+SQRT(1-Inputs!$B$38)*_xlfn.NORM.S.INV(RAND())</f>
        <v>-1.4384919250436292</v>
      </c>
      <c r="AA47" s="23">
        <f ca="1">SQRT(Inputs!$B$38)*E47+SQRT(1-Inputs!$B$38)*_xlfn.NORM.S.INV(RAND())</f>
        <v>0.32432977165276966</v>
      </c>
      <c r="AB47" s="23">
        <f ca="1">SQRT(Inputs!$B$38)*F47+SQRT(1-Inputs!$B$38)*_xlfn.NORM.S.INV(RAND())</f>
        <v>-2.0962438353030617</v>
      </c>
      <c r="AC47" s="23">
        <f ca="1">SQRT(Inputs!$B$38)*G47+SQRT(1-Inputs!$B$38)*_xlfn.NORM.S.INV(RAND())</f>
        <v>-1.2145091245287509</v>
      </c>
      <c r="AD47" s="23">
        <f ca="1">SQRT(Inputs!$B$38)*H47+SQRT(1-Inputs!$B$38)*_xlfn.NORM.S.INV(RAND())</f>
        <v>1.7922253722981405</v>
      </c>
      <c r="AE47" s="23">
        <f ca="1">SQRT(Inputs!$B$38)*I47+SQRT(1-Inputs!$B$38)*_xlfn.NORM.S.INV(RAND())</f>
        <v>-1.3223902147907598</v>
      </c>
      <c r="AF47" s="23">
        <f ca="1">SQRT(Inputs!$B$38)*J47+SQRT(1-Inputs!$B$38)*_xlfn.NORM.S.INV(RAND())</f>
        <v>-1.4722330114355995</v>
      </c>
      <c r="AG47" s="23">
        <f ca="1">SQRT(Inputs!$B$38)*K47+SQRT(1-Inputs!$B$38)*_xlfn.NORM.S.INV(RAND())</f>
        <v>1.1261244002536834</v>
      </c>
      <c r="AH47" s="23">
        <f ca="1">SQRT(Inputs!$B$38)*L47+SQRT(1-Inputs!$B$38)*_xlfn.NORM.S.INV(RAND())</f>
        <v>4.014332960280359E-2</v>
      </c>
      <c r="AI47" s="23">
        <f ca="1">SQRT(Inputs!$B$38)*M47+SQRT(1-Inputs!$B$38)*_xlfn.NORM.S.INV(RAND())</f>
        <v>0.23908554849686281</v>
      </c>
      <c r="AJ47" s="23">
        <f ca="1">SQRT(Inputs!$B$38)*C47+SQRT(1-Inputs!$B$38)*_xlfn.NORM.S.INV(RAND())</f>
        <v>0.99708028975964624</v>
      </c>
      <c r="AK47" s="23">
        <f ca="1">SQRT(Inputs!$B$38)*D47+SQRT(1-Inputs!$B$38)*_xlfn.NORM.S.INV(RAND())</f>
        <v>-3.1602506685620471</v>
      </c>
      <c r="AL47" s="23">
        <f ca="1">SQRT(Inputs!$B$38)*E47+SQRT(1-Inputs!$B$38)*_xlfn.NORM.S.INV(RAND())</f>
        <v>-0.61727464131986531</v>
      </c>
      <c r="AM47" s="23">
        <f ca="1">SQRT(Inputs!$B$38)*F47+SQRT(1-Inputs!$B$38)*_xlfn.NORM.S.INV(RAND())</f>
        <v>-0.20953088395390196</v>
      </c>
      <c r="AN47" s="23">
        <f ca="1">SQRT(Inputs!$B$38)*G47+SQRT(1-Inputs!$B$38)*_xlfn.NORM.S.INV(RAND())</f>
        <v>0.3243646488549442</v>
      </c>
      <c r="AO47" s="23">
        <f ca="1">SQRT(Inputs!$B$38)*H47+SQRT(1-Inputs!$B$38)*_xlfn.NORM.S.INV(RAND())</f>
        <v>0.74800735445350175</v>
      </c>
      <c r="AP47" s="23">
        <f ca="1">SQRT(Inputs!$B$38)*I47+SQRT(1-Inputs!$B$38)*_xlfn.NORM.S.INV(RAND())</f>
        <v>0.52843836331183058</v>
      </c>
      <c r="AQ47" s="23">
        <f ca="1">SQRT(Inputs!$B$38)*J47+SQRT(1-Inputs!$B$38)*_xlfn.NORM.S.INV(RAND())</f>
        <v>-0.41452458674430159</v>
      </c>
      <c r="AR47" s="23">
        <f ca="1">SQRT(Inputs!$B$38)*K47+SQRT(1-Inputs!$B$38)*_xlfn.NORM.S.INV(RAND())</f>
        <v>1.5153412698237561</v>
      </c>
      <c r="AS47" s="23">
        <f ca="1">SQRT(Inputs!$B$38)*L47+SQRT(1-Inputs!$B$38)*_xlfn.NORM.S.INV(RAND())</f>
        <v>1.4044047367132741</v>
      </c>
      <c r="AT47" s="23">
        <f ca="1">SQRT(Inputs!$B$38)*M47+SQRT(1-Inputs!$B$38)*_xlfn.NORM.S.INV(RAND())</f>
        <v>-1.6411190926286674</v>
      </c>
      <c r="AU47" s="15">
        <f ca="1">Inputs!$B$6*EXP($B$8-0.5*C$5^2+C$5*N47)</f>
        <v>5231.8206186391981</v>
      </c>
      <c r="AV47" s="15">
        <f t="shared" ca="1" si="1"/>
        <v>5439.0438997983274</v>
      </c>
      <c r="AW47" s="15">
        <f t="shared" ca="1" si="2"/>
        <v>8081.3116873014678</v>
      </c>
      <c r="AX47" s="15">
        <f t="shared" ca="1" si="3"/>
        <v>8472.1743195407034</v>
      </c>
      <c r="AY47" s="15">
        <f t="shared" ca="1" si="4"/>
        <v>9898.900703407624</v>
      </c>
      <c r="AZ47" s="15">
        <f t="shared" ca="1" si="5"/>
        <v>13625.197017675995</v>
      </c>
      <c r="BA47" s="15">
        <f t="shared" ca="1" si="6"/>
        <v>15498.784034842487</v>
      </c>
      <c r="BB47" s="15">
        <f t="shared" ca="1" si="7"/>
        <v>19139.225043241069</v>
      </c>
      <c r="BC47" s="15">
        <f t="shared" ca="1" si="8"/>
        <v>25100.032745953642</v>
      </c>
      <c r="BD47" s="15">
        <f t="shared" ca="1" si="9"/>
        <v>30388.906564625988</v>
      </c>
      <c r="BE47" s="15">
        <f t="shared" ca="1" si="10"/>
        <v>38322.213392149177</v>
      </c>
      <c r="BF47" s="15">
        <f ca="1">Inputs!$B$13*EXP($B$9-0.5*C$6^2+C$6*Y47)</f>
        <v>19883.153199285411</v>
      </c>
      <c r="BG47" s="15">
        <f t="shared" ca="1" si="11"/>
        <v>18692.591588009349</v>
      </c>
      <c r="BH47" s="15">
        <f t="shared" ca="1" si="12"/>
        <v>24101.114851927956</v>
      </c>
      <c r="BI47" s="15">
        <f t="shared" ca="1" si="13"/>
        <v>21367.101285145571</v>
      </c>
      <c r="BJ47" s="15">
        <f t="shared" ca="1" si="14"/>
        <v>21987.850600512567</v>
      </c>
      <c r="BK47" s="15">
        <f t="shared" ca="1" si="15"/>
        <v>34443.307569760174</v>
      </c>
      <c r="BL47" s="15">
        <f t="shared" ca="1" si="16"/>
        <v>35646.097660532891</v>
      </c>
      <c r="BM47" s="15">
        <f t="shared" ca="1" si="17"/>
        <v>36493.134849533053</v>
      </c>
      <c r="BN47" s="15">
        <f t="shared" ca="1" si="18"/>
        <v>51366.520301531797</v>
      </c>
      <c r="BO47" s="15">
        <f t="shared" ca="1" si="19"/>
        <v>63496.808829711685</v>
      </c>
      <c r="BP47" s="15">
        <f t="shared" ca="1" si="20"/>
        <v>80298.570104614366</v>
      </c>
      <c r="BQ47" s="15">
        <f ca="1">Inputs!$B$20*EXP($B$10-0.5*C$7^2+C$7*AJ47)</f>
        <v>6109.3508537295847</v>
      </c>
      <c r="BR47" s="15">
        <f t="shared" ca="1" si="21"/>
        <v>3038.5170962653892</v>
      </c>
      <c r="BS47" s="15">
        <f t="shared" ca="1" si="22"/>
        <v>3484.9504337879966</v>
      </c>
      <c r="BT47" s="15">
        <f t="shared" ca="1" si="23"/>
        <v>4548.0022157199346</v>
      </c>
      <c r="BU47" s="15">
        <f t="shared" ca="1" si="24"/>
        <v>6817.6161701291976</v>
      </c>
      <c r="BV47" s="15">
        <f t="shared" ca="1" si="25"/>
        <v>11226.366703687292</v>
      </c>
      <c r="BW47" s="15">
        <f t="shared" ca="1" si="26"/>
        <v>17519.614990523496</v>
      </c>
      <c r="BX47" s="15">
        <f t="shared" ca="1" si="27"/>
        <v>22549.993241650605</v>
      </c>
      <c r="BY47" s="15">
        <f t="shared" ca="1" si="28"/>
        <v>42222.974370465854</v>
      </c>
      <c r="BZ47" s="15">
        <f t="shared" ca="1" si="29"/>
        <v>76696.355544308783</v>
      </c>
      <c r="CA47" s="15">
        <f t="shared" ca="1" si="30"/>
        <v>80483.105918052082</v>
      </c>
      <c r="CB47" s="15">
        <f ca="1">(AU47*DCF!C$10-DCF!C$5*MAX(AU47*DCF!C$10,0)-MAX(AU47-Inputs!$B$6,0)/Inputs!$B$10)*DCF!C$6</f>
        <v>1041.1521415954105</v>
      </c>
      <c r="CC47" s="15">
        <f ca="1">(AV47*DCF!D$10-DCF!D$5*MAX(AV47*DCF!D$10,0)-MAX(AV47-AU47,0)/Inputs!$B$10)*DCF!D$6</f>
        <v>1275.2041285708508</v>
      </c>
      <c r="CD47" s="15">
        <f ca="1">(AW47*DCF!E$10-DCF!E$5*MAX(AW47*DCF!E$10,0)-MAX(AW47-AV47,0)/Inputs!$B$10)*DCF!E$6</f>
        <v>1270.6980984559852</v>
      </c>
      <c r="CE47" s="15">
        <f ca="1">(AX47*DCF!F$10-DCF!F$5*MAX(AX47*DCF!F$10,0)-MAX(AX47-AW47,0)/Inputs!$B$10)*DCF!F$6</f>
        <v>1768.1333288457865</v>
      </c>
      <c r="CF47" s="15">
        <f ca="1">(AY47*DCF!G$10-DCF!G$5*MAX(AY47*DCF!G$10,0)-MAX(AY47-AX47,0)/Inputs!$B$10)*DCF!G$6</f>
        <v>1765.3265342968471</v>
      </c>
      <c r="CG47" s="15">
        <f ca="1">(AZ47*DCF!H$10-DCF!H$5*MAX(AZ47*DCF!H$10,0)-MAX(AZ47-AY47,0)/Inputs!$B$10)*DCF!H$6</f>
        <v>1983.6710607966502</v>
      </c>
      <c r="CH47" s="15">
        <f ca="1">(BA47*DCF!I$10-DCF!I$5*MAX(BA47*DCF!I$10,0)-MAX(BA47-AZ47,0)/Inputs!$B$10)*DCF!I$6</f>
        <v>2523.7285304289117</v>
      </c>
      <c r="CI47" s="15">
        <f ca="1">(BB47*DCF!J$10-DCF!J$5*MAX(BB47*DCF!J$10,0)-MAX(BB47-BA47,0)/Inputs!$B$10)*DCF!J$6</f>
        <v>2732.6865814598691</v>
      </c>
      <c r="CJ47" s="15">
        <f ca="1">(BC47*DCF!K$10-DCF!K$5*MAX(BC47*DCF!K$10,0)-MAX(BC47-BB47,0)/Inputs!$B$10)*DCF!K$6</f>
        <v>3206.2798250389333</v>
      </c>
      <c r="CK47" s="15">
        <f ca="1">(BD47*DCF!L$10-DCF!L$5*MAX(BD47*DCF!L$10,0)-MAX(BD47-BC47,0)/Inputs!$B$10)*DCF!L$6</f>
        <v>3899.2879653130685</v>
      </c>
      <c r="CL47" s="15">
        <f ca="1">(BE47*DCF!M$10-DCF!M$5*MAX(BE47*DCF!M$10,0)-MAX(BE47-BD47,0)/Inputs!$B$10)*DCF!M$6</f>
        <v>4460.041703729391</v>
      </c>
      <c r="CM47" s="15">
        <f ca="1">(BF47*DCF!C$28-DCF!C$5*MAX(BF47*DCF!C$28,0)-MAX(BF47-Inputs!$B$13,0)/Inputs!$B$17)*DCF!C$6</f>
        <v>4106.0478679445769</v>
      </c>
      <c r="CN47" s="15">
        <f ca="1">(BG47*DCF!D$28-DCF!D$5*MAX(BG47*DCF!D$28,0)-MAX(BG47-BF47,0)/Inputs!$B$17)*DCF!D$6</f>
        <v>5505.3993450565958</v>
      </c>
      <c r="CO47" s="15">
        <f ca="1">(BH47*DCF!E$28-DCF!E$5*MAX(BH47*DCF!E$28,0)-MAX(BH47-BG47,0)/Inputs!$B$17)*DCF!E$6</f>
        <v>5759.9193930313486</v>
      </c>
      <c r="CP47" s="15">
        <f ca="1">(BI47*DCF!F$28-DCF!F$5*MAX(BI47*DCF!F$28,0)-MAX(BI47-BH47,0)/Inputs!$B$17)*DCF!F$6</f>
        <v>5800.6051710405018</v>
      </c>
      <c r="CQ47" s="15">
        <f ca="1">(BJ47*DCF!G$28-DCF!G$5*MAX(BJ47*DCF!G$28,0)-MAX(BJ47-BI47,0)/Inputs!$B$17)*DCF!G$6</f>
        <v>5600.5107570545269</v>
      </c>
      <c r="CR47" s="15">
        <f ca="1">(BK47*DCF!H$28-DCF!H$5*MAX(BK47*DCF!H$28,0)-MAX(BK47-BJ47,0)/Inputs!$B$17)*DCF!H$6</f>
        <v>6582.9814969806066</v>
      </c>
      <c r="CS47" s="15">
        <f ca="1">(BL47*DCF!I$28-DCF!I$5*MAX(BL47*DCF!I$28,0)-MAX(BL47-BK47,0)/Inputs!$B$17)*DCF!I$6</f>
        <v>8209.6508733290993</v>
      </c>
      <c r="CT47" s="15">
        <f ca="1">(BM47*DCF!J$28-DCF!J$5*MAX(BM47*DCF!J$28,0)-MAX(BM47-BL47,0)/Inputs!$B$17)*DCF!J$6</f>
        <v>8028.688388968354</v>
      </c>
      <c r="CU47" s="15">
        <f ca="1">(BN47*DCF!K$28-DCF!K$5*MAX(BN47*DCF!K$28,0)-MAX(BN47-BM47,0)/Inputs!$B$17)*DCF!K$6</f>
        <v>9025.956219929094</v>
      </c>
      <c r="CV47" s="15">
        <f ca="1">(BO47*DCF!L$28-DCF!L$5*MAX(BO47*DCF!L$28,0)-MAX(BO47-BN47,0)/Inputs!$B$17)*DCF!L$6</f>
        <v>11296.383777471758</v>
      </c>
      <c r="CW47" s="15">
        <f ca="1">(BP47*DCF!M$28-DCF!M$5*MAX(BP47*DCF!M$28,0)-MAX(BP47-BO47,0)/Inputs!$B$17)*DCF!M$6</f>
        <v>13351.966265418932</v>
      </c>
      <c r="CX47" s="15">
        <f ca="1">(BQ47*DCF!C$46-DCF!C$5*MAX(BQ47*DCF!C$46,0)-MAX(BQ47-Inputs!$B$20,0)/Inputs!$B$24)*DCF!C$6</f>
        <v>-2754.2846561636843</v>
      </c>
      <c r="CY47" s="15">
        <f ca="1">(BR47*DCF!D$46-DCF!D$5*MAX(BR47*DCF!D$46,0)-MAX(BR47-BQ47,0)/Inputs!$B$24)*DCF!D$6</f>
        <v>-518.60400919783262</v>
      </c>
      <c r="CZ47" s="15">
        <f ca="1">(BS47*DCF!E$46-DCF!E$5*MAX(BS47*DCF!E$46,0)-MAX(BS47-BR47,0)/Inputs!$B$24)*DCF!E$6</f>
        <v>-588.07318808539549</v>
      </c>
      <c r="DA47" s="15">
        <f ca="1">(BT47*DCF!F$46-DCF!F$5*MAX(BT47*DCF!F$46,0)-MAX(BT47-BS47,0)/Inputs!$B$24)*DCF!F$6</f>
        <v>-718.30503544400028</v>
      </c>
      <c r="DB47" s="15">
        <f ca="1">(BU47*DCF!G$46-DCF!G$5*MAX(BU47*DCF!G$46,0)-MAX(BU47-BT47,0)/Inputs!$B$24)*DCF!G$6</f>
        <v>-992.78443016519873</v>
      </c>
      <c r="DC47" s="15">
        <f ca="1">(BV47*DCF!H$46-DCF!H$5*MAX(BV47*DCF!H$46,0)-MAX(BV47-BU47,0)/Inputs!$B$24)*DCF!H$6</f>
        <v>-1369.9922154404831</v>
      </c>
      <c r="DD47" s="15">
        <f ca="1">(BW47*DCF!I$46-DCF!I$5*MAX(BW47*DCF!I$46,0)-MAX(BW47-BV47,0)/Inputs!$B$24)*DCF!I$6</f>
        <v>-1401.9258270950797</v>
      </c>
      <c r="DE47" s="15">
        <f ca="1">(BX47*DCF!J$46-DCF!J$5*MAX(BX47*DCF!J$46,0)-MAX(BX47-BW47,0)/Inputs!$B$24)*DCF!J$6</f>
        <v>-388.06428747974115</v>
      </c>
      <c r="DF47" s="15">
        <f ca="1">(BY47*DCF!K$46-DCF!K$5*MAX(BY47*DCF!K$46,0)-MAX(BY47-BX47,0)/Inputs!$B$24)*DCF!K$6</f>
        <v>-2407.4392434422166</v>
      </c>
      <c r="DG47" s="15">
        <f ca="1">(BZ47*DCF!L$46-DCF!L$5*MAX(BZ47*DCF!L$46,0)-MAX(BZ47-BY47,0)/Inputs!$B$24)*DCF!L$6</f>
        <v>-2499.776227936939</v>
      </c>
      <c r="DH47" s="15">
        <f ca="1">(CA47*DCF!M$46-DCF!M$5*MAX(CA47*DCF!M$46,0)-MAX(CA47-BZ47,0)/Inputs!$B$24)*DCF!M$6</f>
        <v>5517.9159270180799</v>
      </c>
      <c r="DI47" s="15">
        <f ca="1">SUM(CB47:CL47)+BE47*DCF!M$10*(1+Inputs!$B$30)*(1-Inputs!$B$33)*(1-Inputs!$B$30/Inputs!$B$31)/(Inputs!$B$29-Inputs!$B$30)*DCF!M$6</f>
        <v>132577.43652769286</v>
      </c>
      <c r="DJ47" s="15">
        <f ca="1">SUM(CM47:CW47)+BP47*DCF!M$28*(1+Inputs!$B$30)*(1-Inputs!$B$33)*(1-Inputs!$B$30/Inputs!$B$31)/(Inputs!$B$29-Inputs!$B$30)*DCF!M$6</f>
        <v>381230.75280929834</v>
      </c>
      <c r="DK47" s="15">
        <f ca="1">SUM(CX47:DH47)+CA47*DCF!M$46*(1+Inputs!$B$30)*(1-Inputs!$B$33)*(1-Inputs!$B$30/Inputs!$B$31)/(Inputs!$B$29-Inputs!$B$30)*DCF!M$6</f>
        <v>116315.08238925386</v>
      </c>
      <c r="DM47" s="15">
        <f ca="1">DI47+DJ47+DK47+Inputs!$B$34+Inputs!$B$36-Inputs!$B$35</f>
        <v>706974.27172624506</v>
      </c>
    </row>
    <row r="48" spans="1:117" x14ac:dyDescent="0.75">
      <c r="A48" s="11">
        <v>35</v>
      </c>
      <c r="C48" s="23">
        <f t="shared" ca="1" si="33"/>
        <v>-0.11216791621506242</v>
      </c>
      <c r="D48" s="23">
        <f t="shared" ca="1" si="33"/>
        <v>-0.39480383899553029</v>
      </c>
      <c r="E48" s="23">
        <f t="shared" ca="1" si="33"/>
        <v>-1.2467263503717572</v>
      </c>
      <c r="F48" s="23">
        <f t="shared" ca="1" si="33"/>
        <v>-0.18398534612825443</v>
      </c>
      <c r="G48" s="23">
        <f t="shared" ca="1" si="33"/>
        <v>-0.68572313074284896</v>
      </c>
      <c r="H48" s="23">
        <f t="shared" ca="1" si="33"/>
        <v>-0.52887852532572532</v>
      </c>
      <c r="I48" s="23">
        <f t="shared" ca="1" si="33"/>
        <v>0.87420372147269998</v>
      </c>
      <c r="J48" s="23">
        <f t="shared" ca="1" si="33"/>
        <v>-1.3777141420964409</v>
      </c>
      <c r="K48" s="23">
        <f t="shared" ca="1" si="33"/>
        <v>-2.1228429596591112</v>
      </c>
      <c r="L48" s="23">
        <f t="shared" ca="1" si="33"/>
        <v>-1.554195631930863</v>
      </c>
      <c r="M48" s="23">
        <f t="shared" ca="1" si="33"/>
        <v>0.12023780018375932</v>
      </c>
      <c r="N48" s="23">
        <f ca="1">SQRT(Inputs!$B$38)*C48+SQRT(1-Inputs!$B$38)*_xlfn.NORM.S.INV(RAND())</f>
        <v>-0.60083891015340163</v>
      </c>
      <c r="O48" s="23">
        <f ca="1">SQRT(Inputs!$B$38)*D48+SQRT(1-Inputs!$B$38)*_xlfn.NORM.S.INV(RAND())</f>
        <v>-0.8723446810766774</v>
      </c>
      <c r="P48" s="23">
        <f ca="1">SQRT(Inputs!$B$38)*E48+SQRT(1-Inputs!$B$38)*_xlfn.NORM.S.INV(RAND())</f>
        <v>-0.51746909370916938</v>
      </c>
      <c r="Q48" s="23">
        <f ca="1">SQRT(Inputs!$B$38)*F48+SQRT(1-Inputs!$B$38)*_xlfn.NORM.S.INV(RAND())</f>
        <v>-0.24187517263694458</v>
      </c>
      <c r="R48" s="23">
        <f ca="1">SQRT(Inputs!$B$38)*G48+SQRT(1-Inputs!$B$38)*_xlfn.NORM.S.INV(RAND())</f>
        <v>0.59555765694383722</v>
      </c>
      <c r="S48" s="23">
        <f ca="1">SQRT(Inputs!$B$38)*H48+SQRT(1-Inputs!$B$38)*_xlfn.NORM.S.INV(RAND())</f>
        <v>-0.45434498625268482</v>
      </c>
      <c r="T48" s="23">
        <f ca="1">SQRT(Inputs!$B$38)*I48+SQRT(1-Inputs!$B$38)*_xlfn.NORM.S.INV(RAND())</f>
        <v>0.19844095792385535</v>
      </c>
      <c r="U48" s="23">
        <f ca="1">SQRT(Inputs!$B$38)*J48+SQRT(1-Inputs!$B$38)*_xlfn.NORM.S.INV(RAND())</f>
        <v>1.4261832001787882</v>
      </c>
      <c r="V48" s="23">
        <f ca="1">SQRT(Inputs!$B$38)*K48+SQRT(1-Inputs!$B$38)*_xlfn.NORM.S.INV(RAND())</f>
        <v>-0.26567981058309642</v>
      </c>
      <c r="W48" s="23">
        <f ca="1">SQRT(Inputs!$B$38)*L48+SQRT(1-Inputs!$B$38)*_xlfn.NORM.S.INV(RAND())</f>
        <v>-0.63157722493077362</v>
      </c>
      <c r="X48" s="23">
        <f ca="1">SQRT(Inputs!$B$38)*M48+SQRT(1-Inputs!$B$38)*_xlfn.NORM.S.INV(RAND())</f>
        <v>4.0656491309312863E-2</v>
      </c>
      <c r="Y48" s="23">
        <f ca="1">SQRT(Inputs!$B$38)*C48+SQRT(1-Inputs!$B$38)*_xlfn.NORM.S.INV(RAND())</f>
        <v>-5.9222204781473234E-2</v>
      </c>
      <c r="Z48" s="23">
        <f ca="1">SQRT(Inputs!$B$38)*D48+SQRT(1-Inputs!$B$38)*_xlfn.NORM.S.INV(RAND())</f>
        <v>-2.0014274067723479</v>
      </c>
      <c r="AA48" s="23">
        <f ca="1">SQRT(Inputs!$B$38)*E48+SQRT(1-Inputs!$B$38)*_xlfn.NORM.S.INV(RAND())</f>
        <v>0.76130694899701334</v>
      </c>
      <c r="AB48" s="23">
        <f ca="1">SQRT(Inputs!$B$38)*F48+SQRT(1-Inputs!$B$38)*_xlfn.NORM.S.INV(RAND())</f>
        <v>-0.1733657186579744</v>
      </c>
      <c r="AC48" s="23">
        <f ca="1">SQRT(Inputs!$B$38)*G48+SQRT(1-Inputs!$B$38)*_xlfn.NORM.S.INV(RAND())</f>
        <v>-1.0689936387997998</v>
      </c>
      <c r="AD48" s="23">
        <f ca="1">SQRT(Inputs!$B$38)*H48+SQRT(1-Inputs!$B$38)*_xlfn.NORM.S.INV(RAND())</f>
        <v>0.83226274446010184</v>
      </c>
      <c r="AE48" s="23">
        <f ca="1">SQRT(Inputs!$B$38)*I48+SQRT(1-Inputs!$B$38)*_xlfn.NORM.S.INV(RAND())</f>
        <v>1.8753534006727541</v>
      </c>
      <c r="AF48" s="23">
        <f ca="1">SQRT(Inputs!$B$38)*J48+SQRT(1-Inputs!$B$38)*_xlfn.NORM.S.INV(RAND())</f>
        <v>-0.96096848725734973</v>
      </c>
      <c r="AG48" s="23">
        <f ca="1">SQRT(Inputs!$B$38)*K48+SQRT(1-Inputs!$B$38)*_xlfn.NORM.S.INV(RAND())</f>
        <v>-0.46017788342457566</v>
      </c>
      <c r="AH48" s="23">
        <f ca="1">SQRT(Inputs!$B$38)*L48+SQRT(1-Inputs!$B$38)*_xlfn.NORM.S.INV(RAND())</f>
        <v>-0.80880885817491444</v>
      </c>
      <c r="AI48" s="23">
        <f ca="1">SQRT(Inputs!$B$38)*M48+SQRT(1-Inputs!$B$38)*_xlfn.NORM.S.INV(RAND())</f>
        <v>0.92296400830780334</v>
      </c>
      <c r="AJ48" s="23">
        <f ca="1">SQRT(Inputs!$B$38)*C48+SQRT(1-Inputs!$B$38)*_xlfn.NORM.S.INV(RAND())</f>
        <v>-1.9858959726965688</v>
      </c>
      <c r="AK48" s="23">
        <f ca="1">SQRT(Inputs!$B$38)*D48+SQRT(1-Inputs!$B$38)*_xlfn.NORM.S.INV(RAND())</f>
        <v>0.48201767163850384</v>
      </c>
      <c r="AL48" s="23">
        <f ca="1">SQRT(Inputs!$B$38)*E48+SQRT(1-Inputs!$B$38)*_xlfn.NORM.S.INV(RAND())</f>
        <v>-0.75525136560365347</v>
      </c>
      <c r="AM48" s="23">
        <f ca="1">SQRT(Inputs!$B$38)*F48+SQRT(1-Inputs!$B$38)*_xlfn.NORM.S.INV(RAND())</f>
        <v>-0.20588478655300119</v>
      </c>
      <c r="AN48" s="23">
        <f ca="1">SQRT(Inputs!$B$38)*G48+SQRT(1-Inputs!$B$38)*_xlfn.NORM.S.INV(RAND())</f>
        <v>-0.99479245026016505</v>
      </c>
      <c r="AO48" s="23">
        <f ca="1">SQRT(Inputs!$B$38)*H48+SQRT(1-Inputs!$B$38)*_xlfn.NORM.S.INV(RAND())</f>
        <v>-0.30244483254916882</v>
      </c>
      <c r="AP48" s="23">
        <f ca="1">SQRT(Inputs!$B$38)*I48+SQRT(1-Inputs!$B$38)*_xlfn.NORM.S.INV(RAND())</f>
        <v>0.8031928236327992</v>
      </c>
      <c r="AQ48" s="23">
        <f ca="1">SQRT(Inputs!$B$38)*J48+SQRT(1-Inputs!$B$38)*_xlfn.NORM.S.INV(RAND())</f>
        <v>-0.60269080483944304</v>
      </c>
      <c r="AR48" s="23">
        <f ca="1">SQRT(Inputs!$B$38)*K48+SQRT(1-Inputs!$B$38)*_xlfn.NORM.S.INV(RAND())</f>
        <v>-1.8724470545406136</v>
      </c>
      <c r="AS48" s="23">
        <f ca="1">SQRT(Inputs!$B$38)*L48+SQRT(1-Inputs!$B$38)*_xlfn.NORM.S.INV(RAND())</f>
        <v>-0.96361297953783853</v>
      </c>
      <c r="AT48" s="23">
        <f ca="1">SQRT(Inputs!$B$38)*M48+SQRT(1-Inputs!$B$38)*_xlfn.NORM.S.INV(RAND())</f>
        <v>0.69755842307567073</v>
      </c>
      <c r="AU48" s="15">
        <f ca="1">Inputs!$B$6*EXP($B$8-0.5*C$5^2+C$5*N48)</f>
        <v>4502.3410509890246</v>
      </c>
      <c r="AV48" s="15">
        <f t="shared" ca="1" si="1"/>
        <v>4820.6934632973844</v>
      </c>
      <c r="AW48" s="15">
        <f t="shared" ca="1" si="2"/>
        <v>5481.7071665756648</v>
      </c>
      <c r="AX48" s="15">
        <f t="shared" ca="1" si="3"/>
        <v>6493.4007118954341</v>
      </c>
      <c r="AY48" s="15">
        <f t="shared" ca="1" si="4"/>
        <v>8507.1987390394006</v>
      </c>
      <c r="AZ48" s="15">
        <f t="shared" ca="1" si="5"/>
        <v>9896.7800052675811</v>
      </c>
      <c r="BA48" s="15">
        <f t="shared" ca="1" si="6"/>
        <v>12365.291603736894</v>
      </c>
      <c r="BB48" s="15">
        <f t="shared" ca="1" si="7"/>
        <v>17464.240421078644</v>
      </c>
      <c r="BC48" s="15">
        <f t="shared" ca="1" si="8"/>
        <v>20847.674778055934</v>
      </c>
      <c r="BD48" s="15">
        <f t="shared" ca="1" si="9"/>
        <v>24075.304388259879</v>
      </c>
      <c r="BE48" s="15">
        <f t="shared" ca="1" si="10"/>
        <v>29610.643728179864</v>
      </c>
      <c r="BF48" s="15">
        <f ca="1">Inputs!$B$13*EXP($B$9-0.5*C$6^2+C$6*Y48)</f>
        <v>13669.584932209076</v>
      </c>
      <c r="BG48" s="15">
        <f t="shared" ca="1" si="11"/>
        <v>11609.834950338987</v>
      </c>
      <c r="BH48" s="15">
        <f t="shared" ca="1" si="12"/>
        <v>16094.205519355106</v>
      </c>
      <c r="BI48" s="15">
        <f t="shared" ca="1" si="13"/>
        <v>19182.952812361229</v>
      </c>
      <c r="BJ48" s="15">
        <f t="shared" ca="1" si="14"/>
        <v>20158.681855191873</v>
      </c>
      <c r="BK48" s="15">
        <f t="shared" ca="1" si="15"/>
        <v>27709.275973666248</v>
      </c>
      <c r="BL48" s="15">
        <f t="shared" ca="1" si="16"/>
        <v>43401.45735689014</v>
      </c>
      <c r="BM48" s="15">
        <f t="shared" ca="1" si="17"/>
        <v>47346.393700795699</v>
      </c>
      <c r="BN48" s="15">
        <f t="shared" ca="1" si="18"/>
        <v>55105.922289339855</v>
      </c>
      <c r="BO48" s="15">
        <f t="shared" ca="1" si="19"/>
        <v>61718.136716836416</v>
      </c>
      <c r="BP48" s="15">
        <f t="shared" ca="1" si="20"/>
        <v>84337.023398321107</v>
      </c>
      <c r="BQ48" s="15">
        <f ca="1">Inputs!$B$20*EXP($B$10-0.5*C$7^2+C$7*AJ48)</f>
        <v>2120.8362839799283</v>
      </c>
      <c r="BR48" s="15">
        <f t="shared" ca="1" si="21"/>
        <v>3353.723364471949</v>
      </c>
      <c r="BS48" s="15">
        <f t="shared" ca="1" si="22"/>
        <v>3697.023684621563</v>
      </c>
      <c r="BT48" s="15">
        <f t="shared" ca="1" si="23"/>
        <v>4829.383486502682</v>
      </c>
      <c r="BU48" s="15">
        <f t="shared" ca="1" si="24"/>
        <v>5261.1223078548001</v>
      </c>
      <c r="BV48" s="15">
        <f t="shared" ca="1" si="25"/>
        <v>6837.5830831343283</v>
      </c>
      <c r="BW48" s="15">
        <f t="shared" ca="1" si="26"/>
        <v>11309.485745001704</v>
      </c>
      <c r="BX48" s="15">
        <f t="shared" ca="1" si="27"/>
        <v>14017.871029276928</v>
      </c>
      <c r="BY48" s="15">
        <f t="shared" ca="1" si="28"/>
        <v>13727.417099565488</v>
      </c>
      <c r="BZ48" s="15">
        <f t="shared" ca="1" si="29"/>
        <v>16134.551669177139</v>
      </c>
      <c r="CA48" s="15">
        <f t="shared" ca="1" si="30"/>
        <v>25655.064192364</v>
      </c>
      <c r="CB48" s="15">
        <f ca="1">(AU48*DCF!C$10-DCF!C$5*MAX(AU48*DCF!C$10,0)-MAX(AU48-Inputs!$B$6,0)/Inputs!$B$10)*DCF!C$6</f>
        <v>1046.3534609357948</v>
      </c>
      <c r="CC48" s="15">
        <f ca="1">(AV48*DCF!D$10-DCF!D$5*MAX(AV48*DCF!D$10,0)-MAX(AV48-AU48,0)/Inputs!$B$10)*DCF!D$6</f>
        <v>1097.3894686856802</v>
      </c>
      <c r="CD48" s="15">
        <f ca="1">(AW48*DCF!E$10-DCF!E$5*MAX(AW48*DCF!E$10,0)-MAX(AW48-AV48,0)/Inputs!$B$10)*DCF!E$6</f>
        <v>1116.7512636639162</v>
      </c>
      <c r="CE48" s="15">
        <f ca="1">(AX48*DCF!F$10-DCF!F$5*MAX(AX48*DCF!F$10,0)-MAX(AX48-AW48,0)/Inputs!$B$10)*DCF!F$6</f>
        <v>1206.99068302662</v>
      </c>
      <c r="CF48" s="15">
        <f ca="1">(AY48*DCF!G$10-DCF!G$5*MAX(AY48*DCF!G$10,0)-MAX(AY48-AX48,0)/Inputs!$B$10)*DCF!G$6</f>
        <v>1365.7351571802781</v>
      </c>
      <c r="CG48" s="15">
        <f ca="1">(AZ48*DCF!H$10-DCF!H$5*MAX(AZ48*DCF!H$10,0)-MAX(AZ48-AY48,0)/Inputs!$B$10)*DCF!H$6</f>
        <v>1674.7218714472801</v>
      </c>
      <c r="CH48" s="15">
        <f ca="1">(BA48*DCF!I$10-DCF!I$5*MAX(BA48*DCF!I$10,0)-MAX(BA48-AZ48,0)/Inputs!$B$10)*DCF!I$6</f>
        <v>1853.7652978127073</v>
      </c>
      <c r="CI48" s="15">
        <f ca="1">(BB48*DCF!J$10-DCF!J$5*MAX(BB48*DCF!J$10,0)-MAX(BB48-BA48,0)/Inputs!$B$10)*DCF!J$6</f>
        <v>2224.2425096233269</v>
      </c>
      <c r="CJ48" s="15">
        <f ca="1">(BC48*DCF!K$10-DCF!K$5*MAX(BC48*DCF!K$10,0)-MAX(BC48-BB48,0)/Inputs!$B$10)*DCF!K$6</f>
        <v>2882.51151904174</v>
      </c>
      <c r="CK48" s="15">
        <f ca="1">(BD48*DCF!L$10-DCF!L$5*MAX(BD48*DCF!L$10,0)-MAX(BD48-BC48,0)/Inputs!$B$10)*DCF!L$6</f>
        <v>3213.6289484729782</v>
      </c>
      <c r="CL48" s="15">
        <f ca="1">(BE48*DCF!M$10-DCF!M$5*MAX(BE48*DCF!M$10,0)-MAX(BE48-BD48,0)/Inputs!$B$10)*DCF!M$6</f>
        <v>3517.1893867499662</v>
      </c>
      <c r="CM48" s="15">
        <f ca="1">(BF48*DCF!C$28-DCF!C$5*MAX(BF48*DCF!C$28,0)-MAX(BF48-Inputs!$B$13,0)/Inputs!$B$17)*DCF!C$6</f>
        <v>3644.7118009332021</v>
      </c>
      <c r="CN48" s="15">
        <f ca="1">(BG48*DCF!D$28-DCF!D$5*MAX(BG48*DCF!D$28,0)-MAX(BG48-BF48,0)/Inputs!$B$17)*DCF!D$6</f>
        <v>3419.3641599066368</v>
      </c>
      <c r="CO48" s="15">
        <f ca="1">(BH48*DCF!E$28-DCF!E$5*MAX(BH48*DCF!E$28,0)-MAX(BH48-BG48,0)/Inputs!$B$17)*DCF!E$6</f>
        <v>3674.3578708731789</v>
      </c>
      <c r="CP48" s="15">
        <f ca="1">(BI48*DCF!F$28-DCF!F$5*MAX(BI48*DCF!F$28,0)-MAX(BI48-BH48,0)/Inputs!$B$17)*DCF!F$6</f>
        <v>4645.3111269671426</v>
      </c>
      <c r="CQ48" s="15">
        <f ca="1">(BJ48*DCF!G$28-DCF!G$5*MAX(BJ48*DCF!G$28,0)-MAX(BJ48-BI48,0)/Inputs!$B$17)*DCF!G$6</f>
        <v>5066.2149648299264</v>
      </c>
      <c r="CR48" s="15">
        <f ca="1">(BK48*DCF!H$28-DCF!H$5*MAX(BK48*DCF!H$28,0)-MAX(BK48-BJ48,0)/Inputs!$B$17)*DCF!H$6</f>
        <v>5679.6592276686242</v>
      </c>
      <c r="CS48" s="15">
        <f ca="1">(BL48*DCF!I$28-DCF!I$5*MAX(BL48*DCF!I$28,0)-MAX(BL48-BK48,0)/Inputs!$B$17)*DCF!I$6</f>
        <v>7953.6754046773067</v>
      </c>
      <c r="CT48" s="15">
        <f ca="1">(BM48*DCF!J$28-DCF!J$5*MAX(BM48*DCF!J$28,0)-MAX(BM48-BL48,0)/Inputs!$B$17)*DCF!J$6</f>
        <v>10039.109989823291</v>
      </c>
      <c r="CU48" s="15">
        <f ca="1">(BN48*DCF!K$28-DCF!K$5*MAX(BN48*DCF!K$28,0)-MAX(BN48-BM48,0)/Inputs!$B$17)*DCF!K$6</f>
        <v>10687.007930767417</v>
      </c>
      <c r="CV48" s="15">
        <f ca="1">(BO48*DCF!L$28-DCF!L$5*MAX(BO48*DCF!L$28,0)-MAX(BO48-BN48,0)/Inputs!$B$17)*DCF!L$6</f>
        <v>11565.880642651087</v>
      </c>
      <c r="CW48" s="15">
        <f ca="1">(BP48*DCF!M$28-DCF!M$5*MAX(BP48*DCF!M$28,0)-MAX(BP48-BO48,0)/Inputs!$B$17)*DCF!M$6</f>
        <v>13503.750527695458</v>
      </c>
      <c r="CX48" s="15">
        <f ca="1">(BQ48*DCF!C$46-DCF!C$5*MAX(BQ48*DCF!C$46,0)-MAX(BQ48-Inputs!$B$20,0)/Inputs!$B$24)*DCF!C$6</f>
        <v>-489.80052747804348</v>
      </c>
      <c r="CY48" s="15">
        <f ca="1">(BR48*DCF!D$46-DCF!D$5*MAX(BR48*DCF!D$46,0)-MAX(BR48-BQ48,0)/Inputs!$B$24)*DCF!D$6</f>
        <v>-1098.4650518295155</v>
      </c>
      <c r="CZ48" s="15">
        <f ca="1">(BS48*DCF!E$46-DCF!E$5*MAX(BS48*DCF!E$46,0)-MAX(BS48-BR48,0)/Inputs!$B$24)*DCF!E$6</f>
        <v>-572.49902300232429</v>
      </c>
      <c r="DA48" s="15">
        <f ca="1">(BT48*DCF!F$46-DCF!F$5*MAX(BT48*DCF!F$46,0)-MAX(BT48-BS48,0)/Inputs!$B$24)*DCF!F$6</f>
        <v>-764.03423966764592</v>
      </c>
      <c r="DB48" s="15">
        <f ca="1">(BU48*DCF!G$46-DCF!G$5*MAX(BU48*DCF!G$46,0)-MAX(BU48-BT48,0)/Inputs!$B$24)*DCF!G$6</f>
        <v>-322.20216911307261</v>
      </c>
      <c r="DC48" s="15">
        <f ca="1">(BV48*DCF!H$46-DCF!H$5*MAX(BV48*DCF!H$46,0)-MAX(BV48-BU48,0)/Inputs!$B$24)*DCF!H$6</f>
        <v>-489.87552678268662</v>
      </c>
      <c r="DD48" s="15">
        <f ca="1">(BW48*DCF!I$46-DCF!I$5*MAX(BW48*DCF!I$46,0)-MAX(BW48-BV48,0)/Inputs!$B$24)*DCF!I$6</f>
        <v>-1022.5132997115986</v>
      </c>
      <c r="DE48" s="15">
        <f ca="1">(BX48*DCF!J$46-DCF!J$5*MAX(BX48*DCF!J$46,0)-MAX(BX48-BW48,0)/Inputs!$B$24)*DCF!J$6</f>
        <v>-130.20861440029981</v>
      </c>
      <c r="DF48" s="15">
        <f ca="1">(BY48*DCF!K$46-DCF!K$5*MAX(BY48*DCF!K$46,0)-MAX(BY48-BX48,0)/Inputs!$B$24)*DCF!K$6</f>
        <v>784.15582528668358</v>
      </c>
      <c r="DG48" s="15">
        <f ca="1">(BZ48*DCF!L$46-DCF!L$5*MAX(BZ48*DCF!L$46,0)-MAX(BZ48-BY48,0)/Inputs!$B$24)*DCF!L$6</f>
        <v>570.56447184080025</v>
      </c>
      <c r="DH48" s="15">
        <f ca="1">(CA48*DCF!M$46-DCF!M$5*MAX(CA48*DCF!M$46,0)-MAX(CA48-BZ48,0)/Inputs!$B$24)*DCF!M$6</f>
        <v>20.934166263079433</v>
      </c>
      <c r="DI48" s="15">
        <f ca="1">SUM(CB48:CL48)+BE48*DCF!M$10*(1+Inputs!$B$30)*(1-Inputs!$B$33)*(1-Inputs!$B$30/Inputs!$B$31)/(Inputs!$B$29-Inputs!$B$30)*DCF!M$6</f>
        <v>103606.09262239194</v>
      </c>
      <c r="DJ48" s="15">
        <f ca="1">SUM(CM48:CW48)+BP48*DCF!M$28*(1+Inputs!$B$30)*(1-Inputs!$B$33)*(1-Inputs!$B$30/Inputs!$B$31)/(Inputs!$B$29-Inputs!$B$30)*DCF!M$6</f>
        <v>392827.11212573573</v>
      </c>
      <c r="DK48" s="15">
        <f ca="1">SUM(CX48:DH48)+CA48*DCF!M$46*(1+Inputs!$B$30)*(1-Inputs!$B$33)*(1-Inputs!$B$30/Inputs!$B$31)/(Inputs!$B$29-Inputs!$B$30)*DCF!M$6</f>
        <v>36151.824289434175</v>
      </c>
      <c r="DM48" s="15">
        <f ca="1">DI48+DJ48+DK48+Inputs!$B$34+Inputs!$B$36-Inputs!$B$35</f>
        <v>609436.02903756185</v>
      </c>
    </row>
    <row r="49" spans="1:117" x14ac:dyDescent="0.75">
      <c r="A49" s="11">
        <v>36</v>
      </c>
      <c r="C49" s="23">
        <f t="shared" ca="1" si="33"/>
        <v>1.0511407823810965</v>
      </c>
      <c r="D49" s="23">
        <f t="shared" ca="1" si="33"/>
        <v>-0.51258527904322304</v>
      </c>
      <c r="E49" s="23">
        <f t="shared" ca="1" si="33"/>
        <v>2.3910526888869684E-2</v>
      </c>
      <c r="F49" s="23">
        <f t="shared" ca="1" si="33"/>
        <v>0.68830465229036109</v>
      </c>
      <c r="G49" s="23">
        <f t="shared" ca="1" si="33"/>
        <v>0.53597991534966705</v>
      </c>
      <c r="H49" s="23">
        <f t="shared" ca="1" si="33"/>
        <v>0.28828066881769132</v>
      </c>
      <c r="I49" s="23">
        <f t="shared" ca="1" si="33"/>
        <v>-0.54481401804063256</v>
      </c>
      <c r="J49" s="23">
        <f t="shared" ca="1" si="33"/>
        <v>-0.90750867915075639</v>
      </c>
      <c r="K49" s="23">
        <f t="shared" ca="1" si="33"/>
        <v>0.75699784154834659</v>
      </c>
      <c r="L49" s="23">
        <f t="shared" ca="1" si="33"/>
        <v>-0.20099125889085373</v>
      </c>
      <c r="M49" s="23">
        <f t="shared" ca="1" si="33"/>
        <v>-0.20662856444904837</v>
      </c>
      <c r="N49" s="23">
        <f ca="1">SQRT(Inputs!$B$38)*C49+SQRT(1-Inputs!$B$38)*_xlfn.NORM.S.INV(RAND())</f>
        <v>0.97756793884192339</v>
      </c>
      <c r="O49" s="23">
        <f ca="1">SQRT(Inputs!$B$38)*D49+SQRT(1-Inputs!$B$38)*_xlfn.NORM.S.INV(RAND())</f>
        <v>-0.62285980956047182</v>
      </c>
      <c r="P49" s="23">
        <f ca="1">SQRT(Inputs!$B$38)*E49+SQRT(1-Inputs!$B$38)*_xlfn.NORM.S.INV(RAND())</f>
        <v>-0.86543858889423719</v>
      </c>
      <c r="Q49" s="23">
        <f ca="1">SQRT(Inputs!$B$38)*F49+SQRT(1-Inputs!$B$38)*_xlfn.NORM.S.INV(RAND())</f>
        <v>-6.0703980242765299E-2</v>
      </c>
      <c r="R49" s="23">
        <f ca="1">SQRT(Inputs!$B$38)*G49+SQRT(1-Inputs!$B$38)*_xlfn.NORM.S.INV(RAND())</f>
        <v>-0.77783510668682099</v>
      </c>
      <c r="S49" s="23">
        <f ca="1">SQRT(Inputs!$B$38)*H49+SQRT(1-Inputs!$B$38)*_xlfn.NORM.S.INV(RAND())</f>
        <v>0.40341346518883897</v>
      </c>
      <c r="T49" s="23">
        <f ca="1">SQRT(Inputs!$B$38)*I49+SQRT(1-Inputs!$B$38)*_xlfn.NORM.S.INV(RAND())</f>
        <v>0.26783610523578089</v>
      </c>
      <c r="U49" s="23">
        <f ca="1">SQRT(Inputs!$B$38)*J49+SQRT(1-Inputs!$B$38)*_xlfn.NORM.S.INV(RAND())</f>
        <v>-0.66518173939940084</v>
      </c>
      <c r="V49" s="23">
        <f ca="1">SQRT(Inputs!$B$38)*K49+SQRT(1-Inputs!$B$38)*_xlfn.NORM.S.INV(RAND())</f>
        <v>1.6300443116996355</v>
      </c>
      <c r="W49" s="23">
        <f ca="1">SQRT(Inputs!$B$38)*L49+SQRT(1-Inputs!$B$38)*_xlfn.NORM.S.INV(RAND())</f>
        <v>1.08352684484886</v>
      </c>
      <c r="X49" s="23">
        <f ca="1">SQRT(Inputs!$B$38)*M49+SQRT(1-Inputs!$B$38)*_xlfn.NORM.S.INV(RAND())</f>
        <v>0.29633107113572066</v>
      </c>
      <c r="Y49" s="23">
        <f ca="1">SQRT(Inputs!$B$38)*C49+SQRT(1-Inputs!$B$38)*_xlfn.NORM.S.INV(RAND())</f>
        <v>1.2439128195910747</v>
      </c>
      <c r="Z49" s="23">
        <f ca="1">SQRT(Inputs!$B$38)*D49+SQRT(1-Inputs!$B$38)*_xlfn.NORM.S.INV(RAND())</f>
        <v>1.1632253678696751</v>
      </c>
      <c r="AA49" s="23">
        <f ca="1">SQRT(Inputs!$B$38)*E49+SQRT(1-Inputs!$B$38)*_xlfn.NORM.S.INV(RAND())</f>
        <v>-0.56436288071923513</v>
      </c>
      <c r="AB49" s="23">
        <f ca="1">SQRT(Inputs!$B$38)*F49+SQRT(1-Inputs!$B$38)*_xlfn.NORM.S.INV(RAND())</f>
        <v>-0.81663676183582323</v>
      </c>
      <c r="AC49" s="23">
        <f ca="1">SQRT(Inputs!$B$38)*G49+SQRT(1-Inputs!$B$38)*_xlfn.NORM.S.INV(RAND())</f>
        <v>0.60887193483254842</v>
      </c>
      <c r="AD49" s="23">
        <f ca="1">SQRT(Inputs!$B$38)*H49+SQRT(1-Inputs!$B$38)*_xlfn.NORM.S.INV(RAND())</f>
        <v>-0.19320078818257883</v>
      </c>
      <c r="AE49" s="23">
        <f ca="1">SQRT(Inputs!$B$38)*I49+SQRT(1-Inputs!$B$38)*_xlfn.NORM.S.INV(RAND())</f>
        <v>-1.216921583643843</v>
      </c>
      <c r="AF49" s="23">
        <f ca="1">SQRT(Inputs!$B$38)*J49+SQRT(1-Inputs!$B$38)*_xlfn.NORM.S.INV(RAND())</f>
        <v>-0.92224797539747772</v>
      </c>
      <c r="AG49" s="23">
        <f ca="1">SQRT(Inputs!$B$38)*K49+SQRT(1-Inputs!$B$38)*_xlfn.NORM.S.INV(RAND())</f>
        <v>1.1586532263518772</v>
      </c>
      <c r="AH49" s="23">
        <f ca="1">SQRT(Inputs!$B$38)*L49+SQRT(1-Inputs!$B$38)*_xlfn.NORM.S.INV(RAND())</f>
        <v>-0.23442832492962717</v>
      </c>
      <c r="AI49" s="23">
        <f ca="1">SQRT(Inputs!$B$38)*M49+SQRT(1-Inputs!$B$38)*_xlfn.NORM.S.INV(RAND())</f>
        <v>-0.71662652855124853</v>
      </c>
      <c r="AJ49" s="23">
        <f ca="1">SQRT(Inputs!$B$38)*C49+SQRT(1-Inputs!$B$38)*_xlfn.NORM.S.INV(RAND())</f>
        <v>-0.2850412371670964</v>
      </c>
      <c r="AK49" s="23">
        <f ca="1">SQRT(Inputs!$B$38)*D49+SQRT(1-Inputs!$B$38)*_xlfn.NORM.S.INV(RAND())</f>
        <v>-0.85909636266905109</v>
      </c>
      <c r="AL49" s="23">
        <f ca="1">SQRT(Inputs!$B$38)*E49+SQRT(1-Inputs!$B$38)*_xlfn.NORM.S.INV(RAND())</f>
        <v>0.11279730842952891</v>
      </c>
      <c r="AM49" s="23">
        <f ca="1">SQRT(Inputs!$B$38)*F49+SQRT(1-Inputs!$B$38)*_xlfn.NORM.S.INV(RAND())</f>
        <v>-0.88039480347368393</v>
      </c>
      <c r="AN49" s="23">
        <f ca="1">SQRT(Inputs!$B$38)*G49+SQRT(1-Inputs!$B$38)*_xlfn.NORM.S.INV(RAND())</f>
        <v>-0.21563325224771074</v>
      </c>
      <c r="AO49" s="23">
        <f ca="1">SQRT(Inputs!$B$38)*H49+SQRT(1-Inputs!$B$38)*_xlfn.NORM.S.INV(RAND())</f>
        <v>2.8023324410602908</v>
      </c>
      <c r="AP49" s="23">
        <f ca="1">SQRT(Inputs!$B$38)*I49+SQRT(1-Inputs!$B$38)*_xlfn.NORM.S.INV(RAND())</f>
        <v>1.1213084319250599</v>
      </c>
      <c r="AQ49" s="23">
        <f ca="1">SQRT(Inputs!$B$38)*J49+SQRT(1-Inputs!$B$38)*_xlfn.NORM.S.INV(RAND())</f>
        <v>-0.9353013957214964</v>
      </c>
      <c r="AR49" s="23">
        <f ca="1">SQRT(Inputs!$B$38)*K49+SQRT(1-Inputs!$B$38)*_xlfn.NORM.S.INV(RAND())</f>
        <v>1.1144855720913005E-2</v>
      </c>
      <c r="AS49" s="23">
        <f ca="1">SQRT(Inputs!$B$38)*L49+SQRT(1-Inputs!$B$38)*_xlfn.NORM.S.INV(RAND())</f>
        <v>-0.85442221074719593</v>
      </c>
      <c r="AT49" s="23">
        <f ca="1">SQRT(Inputs!$B$38)*M49+SQRT(1-Inputs!$B$38)*_xlfn.NORM.S.INV(RAND())</f>
        <v>-0.78137227990575864</v>
      </c>
      <c r="AU49" s="15">
        <f ca="1">Inputs!$B$6*EXP($B$8-0.5*C$5^2+C$5*N49)</f>
        <v>5813.013236619383</v>
      </c>
      <c r="AV49" s="15">
        <f t="shared" ca="1" si="1"/>
        <v>6456.5919797850247</v>
      </c>
      <c r="AW49" s="15">
        <f t="shared" ca="1" si="2"/>
        <v>7005.2921181203228</v>
      </c>
      <c r="AX49" s="15">
        <f t="shared" ca="1" si="3"/>
        <v>8488.140288006316</v>
      </c>
      <c r="AY49" s="15">
        <f t="shared" ca="1" si="4"/>
        <v>9472.5727227158022</v>
      </c>
      <c r="AZ49" s="15">
        <f t="shared" ca="1" si="5"/>
        <v>12111.472477243851</v>
      </c>
      <c r="BA49" s="15">
        <f t="shared" ca="1" si="6"/>
        <v>15242.690070840077</v>
      </c>
      <c r="BB49" s="15">
        <f t="shared" ca="1" si="7"/>
        <v>17458.538225359403</v>
      </c>
      <c r="BC49" s="15">
        <f t="shared" ca="1" si="8"/>
        <v>25025.865226646405</v>
      </c>
      <c r="BD49" s="15">
        <f t="shared" ca="1" si="9"/>
        <v>33929.125829781216</v>
      </c>
      <c r="BE49" s="15">
        <f t="shared" ca="1" si="10"/>
        <v>42713.200479668078</v>
      </c>
      <c r="BF49" s="15">
        <f ca="1">Inputs!$B$13*EXP($B$9-0.5*C$6^2+C$6*Y49)</f>
        <v>17699.153183371229</v>
      </c>
      <c r="BG49" s="15">
        <f t="shared" ca="1" si="11"/>
        <v>26608.241242794302</v>
      </c>
      <c r="BH49" s="15">
        <f t="shared" ca="1" si="12"/>
        <v>29605.364106998397</v>
      </c>
      <c r="BI49" s="15">
        <f t="shared" ca="1" si="13"/>
        <v>31960.677906097739</v>
      </c>
      <c r="BJ49" s="15">
        <f t="shared" ca="1" si="14"/>
        <v>42775.957567716905</v>
      </c>
      <c r="BK49" s="15">
        <f t="shared" ca="1" si="15"/>
        <v>51136.492623026832</v>
      </c>
      <c r="BL49" s="15">
        <f t="shared" ca="1" si="16"/>
        <v>53650.522113656225</v>
      </c>
      <c r="BM49" s="15">
        <f t="shared" ca="1" si="17"/>
        <v>58809.240291985538</v>
      </c>
      <c r="BN49" s="15">
        <f t="shared" ca="1" si="18"/>
        <v>83101.234562351761</v>
      </c>
      <c r="BO49" s="15">
        <f t="shared" ca="1" si="19"/>
        <v>99498.874294549081</v>
      </c>
      <c r="BP49" s="15">
        <f t="shared" ca="1" si="20"/>
        <v>112914.37370755257</v>
      </c>
      <c r="BQ49" s="15">
        <f ca="1">Inputs!$B$20*EXP($B$10-0.5*C$7^2+C$7*AJ49)</f>
        <v>3877.0486789088677</v>
      </c>
      <c r="BR49" s="15">
        <f t="shared" ca="1" si="21"/>
        <v>4004.5207090622753</v>
      </c>
      <c r="BS49" s="15">
        <f t="shared" ca="1" si="22"/>
        <v>5664.3203300399573</v>
      </c>
      <c r="BT49" s="15">
        <f t="shared" ca="1" si="23"/>
        <v>6199.2723142633395</v>
      </c>
      <c r="BU49" s="15">
        <f t="shared" ca="1" si="24"/>
        <v>8154.6679045212431</v>
      </c>
      <c r="BV49" s="15">
        <f t="shared" ca="1" si="25"/>
        <v>21331.445266646901</v>
      </c>
      <c r="BW49" s="15">
        <f t="shared" ca="1" si="26"/>
        <v>37739.93116295302</v>
      </c>
      <c r="BX49" s="15">
        <f t="shared" ca="1" si="27"/>
        <v>43760.43483673154</v>
      </c>
      <c r="BY49" s="15">
        <f t="shared" ca="1" si="28"/>
        <v>61446.683084931326</v>
      </c>
      <c r="BZ49" s="15">
        <f t="shared" ca="1" si="29"/>
        <v>73685.848884901789</v>
      </c>
      <c r="CA49" s="15">
        <f t="shared" ca="1" si="30"/>
        <v>90087.513042660765</v>
      </c>
      <c r="CB49" s="15">
        <f ca="1">(AU49*DCF!C$10-DCF!C$5*MAX(AU49*DCF!C$10,0)-MAX(AU49-Inputs!$B$6,0)/Inputs!$B$10)*DCF!C$6</f>
        <v>1037.0081346369614</v>
      </c>
      <c r="CC49" s="15">
        <f ca="1">(AV49*DCF!D$10-DCF!D$5*MAX(AV49*DCF!D$10,0)-MAX(AV49-AU49,0)/Inputs!$B$10)*DCF!D$6</f>
        <v>1416.8307202290853</v>
      </c>
      <c r="CD49" s="15">
        <f ca="1">(AW49*DCF!E$10-DCF!E$5*MAX(AW49*DCF!E$10,0)-MAX(AW49-AV49,0)/Inputs!$B$10)*DCF!E$6</f>
        <v>1493.8204414626689</v>
      </c>
      <c r="CE49" s="15">
        <f ca="1">(AX49*DCF!F$10-DCF!F$5*MAX(AX49*DCF!F$10,0)-MAX(AX49-AW49,0)/Inputs!$B$10)*DCF!F$6</f>
        <v>1544.4035574295131</v>
      </c>
      <c r="CF49" s="15">
        <f ca="1">(AY49*DCF!G$10-DCF!G$5*MAX(AY49*DCF!G$10,0)-MAX(AY49-AX49,0)/Inputs!$B$10)*DCF!G$6</f>
        <v>1762.5025222284185</v>
      </c>
      <c r="CG49" s="15">
        <f ca="1">(AZ49*DCF!H$10-DCF!H$5*MAX(AZ49*DCF!H$10,0)-MAX(AZ49-AY49,0)/Inputs!$B$10)*DCF!H$6</f>
        <v>1882.8671088473552</v>
      </c>
      <c r="CH49" s="15">
        <f ca="1">(BA49*DCF!I$10-DCF!I$5*MAX(BA49*DCF!I$10,0)-MAX(BA49-AZ49,0)/Inputs!$B$10)*DCF!I$6</f>
        <v>2270.6540276164901</v>
      </c>
      <c r="CI49" s="15">
        <f ca="1">(BB49*DCF!J$10-DCF!J$5*MAX(BB49*DCF!J$10,0)-MAX(BB49-BA49,0)/Inputs!$B$10)*DCF!J$6</f>
        <v>2660.1503953723382</v>
      </c>
      <c r="CJ49" s="15">
        <f ca="1">(BC49*DCF!K$10-DCF!K$5*MAX(BC49*DCF!K$10,0)-MAX(BC49-BB49,0)/Inputs!$B$10)*DCF!K$6</f>
        <v>2969.4517994836979</v>
      </c>
      <c r="CK49" s="15">
        <f ca="1">(BD49*DCF!L$10-DCF!L$5*MAX(BD49*DCF!L$10,0)-MAX(BD49-BC49,0)/Inputs!$B$10)*DCF!L$6</f>
        <v>3965.8216179362144</v>
      </c>
      <c r="CL49" s="15">
        <f ca="1">(BE49*DCF!M$10-DCF!M$5*MAX(BE49*DCF!M$10,0)-MAX(BE49-BD49,0)/Inputs!$B$10)*DCF!M$6</f>
        <v>4978.0334682531338</v>
      </c>
      <c r="CM49" s="15">
        <f ca="1">(BF49*DCF!C$28-DCF!C$5*MAX(BF49*DCF!C$28,0)-MAX(BF49-Inputs!$B$13,0)/Inputs!$B$17)*DCF!C$6</f>
        <v>3943.8933804766671</v>
      </c>
      <c r="CN49" s="15">
        <f ca="1">(BG49*DCF!D$28-DCF!D$5*MAX(BG49*DCF!D$28,0)-MAX(BG49-BF49,0)/Inputs!$B$17)*DCF!D$6</f>
        <v>5936.0237720280902</v>
      </c>
      <c r="CO49" s="15">
        <f ca="1">(BH49*DCF!E$28-DCF!E$5*MAX(BH49*DCF!E$28,0)-MAX(BH49-BG49,0)/Inputs!$B$17)*DCF!E$6</f>
        <v>7794.074619552578</v>
      </c>
      <c r="CP49" s="15">
        <f ca="1">(BI49*DCF!F$28-DCF!F$5*MAX(BI49*DCF!F$28,0)-MAX(BI49-BH49,0)/Inputs!$B$17)*DCF!F$6</f>
        <v>8247.6600739835521</v>
      </c>
      <c r="CQ49" s="15">
        <f ca="1">(BJ49*DCF!G$28-DCF!G$5*MAX(BJ49*DCF!G$28,0)-MAX(BJ49-BI49,0)/Inputs!$B$17)*DCF!G$6</f>
        <v>9279.5235340320451</v>
      </c>
      <c r="CR49" s="15">
        <f ca="1">(BK49*DCF!H$28-DCF!H$5*MAX(BK49*DCF!H$28,0)-MAX(BK49-BJ49,0)/Inputs!$B$17)*DCF!H$6</f>
        <v>11347.626279403352</v>
      </c>
      <c r="CS49" s="15">
        <f ca="1">(BL49*DCF!I$28-DCF!I$5*MAX(BL49*DCF!I$28,0)-MAX(BL49-BK49,0)/Inputs!$B$17)*DCF!I$6</f>
        <v>12255.242911837364</v>
      </c>
      <c r="CT49" s="15">
        <f ca="1">(BM49*DCF!J$28-DCF!J$5*MAX(BM49*DCF!J$28,0)-MAX(BM49-BL49,0)/Inputs!$B$17)*DCF!J$6</f>
        <v>12435.338828112865</v>
      </c>
      <c r="CU49" s="15">
        <f ca="1">(BN49*DCF!K$28-DCF!K$5*MAX(BN49*DCF!K$28,0)-MAX(BN49-BM49,0)/Inputs!$B$17)*DCF!K$6</f>
        <v>14574.14165089117</v>
      </c>
      <c r="CV49" s="15">
        <f ca="1">(BO49*DCF!L$28-DCF!L$5*MAX(BO49*DCF!L$28,0)-MAX(BO49-BN49,0)/Inputs!$B$17)*DCF!L$6</f>
        <v>17996.69361202748</v>
      </c>
      <c r="CW49" s="15">
        <f ca="1">(BP49*DCF!M$28-DCF!M$5*MAX(BP49*DCF!M$28,0)-MAX(BP49-BO49,0)/Inputs!$B$17)*DCF!M$6</f>
        <v>19842.608105149051</v>
      </c>
      <c r="CX49" s="15">
        <f ca="1">(BQ49*DCF!C$46-DCF!C$5*MAX(BQ49*DCF!C$46,0)-MAX(BQ49-Inputs!$B$20,0)/Inputs!$B$24)*DCF!C$6</f>
        <v>-1207.6549738398619</v>
      </c>
      <c r="CY49" s="15">
        <f ca="1">(BR49*DCF!D$46-DCF!D$5*MAX(BR49*DCF!D$46,0)-MAX(BR49-BQ49,0)/Inputs!$B$24)*DCF!D$6</f>
        <v>-737.86955555934173</v>
      </c>
      <c r="CZ49" s="15">
        <f ca="1">(BS49*DCF!E$46-DCF!E$5*MAX(BS49*DCF!E$46,0)-MAX(BS49-BR49,0)/Inputs!$B$24)*DCF!E$6</f>
        <v>-1324.0630583774159</v>
      </c>
      <c r="DA49" s="15">
        <f ca="1">(BT49*DCF!F$46-DCF!F$5*MAX(BT49*DCF!F$46,0)-MAX(BT49-BS49,0)/Inputs!$B$24)*DCF!F$6</f>
        <v>-646.2631332921012</v>
      </c>
      <c r="DB49" s="15">
        <f ca="1">(BU49*DCF!G$46-DCF!G$5*MAX(BU49*DCF!G$46,0)-MAX(BU49-BT49,0)/Inputs!$B$24)*DCF!G$6</f>
        <v>-932.06335931479794</v>
      </c>
      <c r="DC49" s="15">
        <f ca="1">(BV49*DCF!H$46-DCF!H$5*MAX(BV49*DCF!H$46,0)-MAX(BV49-BU49,0)/Inputs!$B$24)*DCF!H$6</f>
        <v>-4094.6028298261522</v>
      </c>
      <c r="DD49" s="15">
        <f ca="1">(BW49*DCF!I$46-DCF!I$5*MAX(BW49*DCF!I$46,0)-MAX(BW49-BV49,0)/Inputs!$B$24)*DCF!I$6</f>
        <v>-3838.6231924686094</v>
      </c>
      <c r="DE49" s="15">
        <f ca="1">(BX49*DCF!J$46-DCF!J$5*MAX(BX49*DCF!J$46,0)-MAX(BX49-BW49,0)/Inputs!$B$24)*DCF!J$6</f>
        <v>239.08998059106258</v>
      </c>
      <c r="DF49" s="15">
        <f ca="1">(BY49*DCF!K$46-DCF!K$5*MAX(BY49*DCF!K$46,0)-MAX(BY49-BX49,0)/Inputs!$B$24)*DCF!K$6</f>
        <v>-822.62028974092493</v>
      </c>
      <c r="DG49" s="15">
        <f ca="1">(BZ49*DCF!L$46-DCF!L$5*MAX(BZ49*DCF!L$46,0)-MAX(BZ49-BY49,0)/Inputs!$B$24)*DCF!L$6</f>
        <v>2323.7984378286865</v>
      </c>
      <c r="DH49" s="15">
        <f ca="1">(CA49*DCF!M$46-DCF!M$5*MAX(CA49*DCF!M$46,0)-MAX(CA49-BZ49,0)/Inputs!$B$24)*DCF!M$6</f>
        <v>3633.6378220070746</v>
      </c>
      <c r="DI49" s="15">
        <f ca="1">SUM(CB49:CL49)+BE49*DCF!M$10*(1+Inputs!$B$30)*(1-Inputs!$B$33)*(1-Inputs!$B$30/Inputs!$B$31)/(Inputs!$B$29-Inputs!$B$30)*DCF!M$6</f>
        <v>144852.94555201518</v>
      </c>
      <c r="DJ49" s="15">
        <f ca="1">SUM(CM49:CW49)+BP49*DCF!M$28*(1+Inputs!$B$30)*(1-Inputs!$B$33)*(1-Inputs!$B$30/Inputs!$B$31)/(Inputs!$B$29-Inputs!$B$30)*DCF!M$6</f>
        <v>542642.42032233963</v>
      </c>
      <c r="DK49" s="15">
        <f ca="1">SUM(CX49:DH49)+CA49*DCF!M$46*(1+Inputs!$B$30)*(1-Inputs!$B$33)*(1-Inputs!$B$30/Inputs!$B$31)/(Inputs!$B$29-Inputs!$B$30)*DCF!M$6</f>
        <v>131878.73256009506</v>
      </c>
      <c r="DM49" s="15">
        <f ca="1">DI49+DJ49+DK49+Inputs!$B$34+Inputs!$B$36-Inputs!$B$35</f>
        <v>896225.09843444987</v>
      </c>
    </row>
    <row r="50" spans="1:117" x14ac:dyDescent="0.75">
      <c r="A50" s="11">
        <v>37</v>
      </c>
      <c r="C50" s="23">
        <f t="shared" ca="1" si="33"/>
        <v>0.37136419950627164</v>
      </c>
      <c r="D50" s="23">
        <f t="shared" ca="1" si="33"/>
        <v>2.0704411935091791</v>
      </c>
      <c r="E50" s="23">
        <f t="shared" ca="1" si="33"/>
        <v>-0.75847258028483233</v>
      </c>
      <c r="F50" s="23">
        <f t="shared" ca="1" si="33"/>
        <v>-0.46633053850493927</v>
      </c>
      <c r="G50" s="23">
        <f t="shared" ca="1" si="33"/>
        <v>0.5734233187668234</v>
      </c>
      <c r="H50" s="23">
        <f t="shared" ca="1" si="33"/>
        <v>1.0728930670850883E-2</v>
      </c>
      <c r="I50" s="23">
        <f t="shared" ca="1" si="33"/>
        <v>0.95838571993254795</v>
      </c>
      <c r="J50" s="23">
        <f t="shared" ca="1" si="33"/>
        <v>1.2428610917501848</v>
      </c>
      <c r="K50" s="23">
        <f t="shared" ca="1" si="33"/>
        <v>-4.7841407758349691E-2</v>
      </c>
      <c r="L50" s="23">
        <f t="shared" ca="1" si="33"/>
        <v>0.39073216995423687</v>
      </c>
      <c r="M50" s="23">
        <f t="shared" ca="1" si="33"/>
        <v>-0.13039195702176121</v>
      </c>
      <c r="N50" s="23">
        <f ca="1">SQRT(Inputs!$B$38)*C50+SQRT(1-Inputs!$B$38)*_xlfn.NORM.S.INV(RAND())</f>
        <v>0.54371341329197298</v>
      </c>
      <c r="O50" s="23">
        <f ca="1">SQRT(Inputs!$B$38)*D50+SQRT(1-Inputs!$B$38)*_xlfn.NORM.S.INV(RAND())</f>
        <v>-0.15819351688293493</v>
      </c>
      <c r="P50" s="23">
        <f ca="1">SQRT(Inputs!$B$38)*E50+SQRT(1-Inputs!$B$38)*_xlfn.NORM.S.INV(RAND())</f>
        <v>-0.58914704258447481</v>
      </c>
      <c r="Q50" s="23">
        <f ca="1">SQRT(Inputs!$B$38)*F50+SQRT(1-Inputs!$B$38)*_xlfn.NORM.S.INV(RAND())</f>
        <v>-0.26988256056564475</v>
      </c>
      <c r="R50" s="23">
        <f ca="1">SQRT(Inputs!$B$38)*G50+SQRT(1-Inputs!$B$38)*_xlfn.NORM.S.INV(RAND())</f>
        <v>-0.70073990544410747</v>
      </c>
      <c r="S50" s="23">
        <f ca="1">SQRT(Inputs!$B$38)*H50+SQRT(1-Inputs!$B$38)*_xlfn.NORM.S.INV(RAND())</f>
        <v>-0.76373264256029183</v>
      </c>
      <c r="T50" s="23">
        <f ca="1">SQRT(Inputs!$B$38)*I50+SQRT(1-Inputs!$B$38)*_xlfn.NORM.S.INV(RAND())</f>
        <v>2.3841161857904467</v>
      </c>
      <c r="U50" s="23">
        <f ca="1">SQRT(Inputs!$B$38)*J50+SQRT(1-Inputs!$B$38)*_xlfn.NORM.S.INV(RAND())</f>
        <v>1.6108413200400471</v>
      </c>
      <c r="V50" s="23">
        <f ca="1">SQRT(Inputs!$B$38)*K50+SQRT(1-Inputs!$B$38)*_xlfn.NORM.S.INV(RAND())</f>
        <v>0.12659941173171857</v>
      </c>
      <c r="W50" s="23">
        <f ca="1">SQRT(Inputs!$B$38)*L50+SQRT(1-Inputs!$B$38)*_xlfn.NORM.S.INV(RAND())</f>
        <v>7.7301753830260944E-2</v>
      </c>
      <c r="X50" s="23">
        <f ca="1">SQRT(Inputs!$B$38)*M50+SQRT(1-Inputs!$B$38)*_xlfn.NORM.S.INV(RAND())</f>
        <v>0.84432404139982653</v>
      </c>
      <c r="Y50" s="23">
        <f ca="1">SQRT(Inputs!$B$38)*C50+SQRT(1-Inputs!$B$38)*_xlfn.NORM.S.INV(RAND())</f>
        <v>-1.3436795798955228</v>
      </c>
      <c r="Z50" s="23">
        <f ca="1">SQRT(Inputs!$B$38)*D50+SQRT(1-Inputs!$B$38)*_xlfn.NORM.S.INV(RAND())</f>
        <v>1.0923533894658357</v>
      </c>
      <c r="AA50" s="23">
        <f ca="1">SQRT(Inputs!$B$38)*E50+SQRT(1-Inputs!$B$38)*_xlfn.NORM.S.INV(RAND())</f>
        <v>-1.3003547908703619</v>
      </c>
      <c r="AB50" s="23">
        <f ca="1">SQRT(Inputs!$B$38)*F50+SQRT(1-Inputs!$B$38)*_xlfn.NORM.S.INV(RAND())</f>
        <v>-0.5439596409142019</v>
      </c>
      <c r="AC50" s="23">
        <f ca="1">SQRT(Inputs!$B$38)*G50+SQRT(1-Inputs!$B$38)*_xlfn.NORM.S.INV(RAND())</f>
        <v>-0.31725235639877675</v>
      </c>
      <c r="AD50" s="23">
        <f ca="1">SQRT(Inputs!$B$38)*H50+SQRT(1-Inputs!$B$38)*_xlfn.NORM.S.INV(RAND())</f>
        <v>0.71017398551136557</v>
      </c>
      <c r="AE50" s="23">
        <f ca="1">SQRT(Inputs!$B$38)*I50+SQRT(1-Inputs!$B$38)*_xlfn.NORM.S.INV(RAND())</f>
        <v>1.5893618338880744</v>
      </c>
      <c r="AF50" s="23">
        <f ca="1">SQRT(Inputs!$B$38)*J50+SQRT(1-Inputs!$B$38)*_xlfn.NORM.S.INV(RAND())</f>
        <v>0.83029183642035664</v>
      </c>
      <c r="AG50" s="23">
        <f ca="1">SQRT(Inputs!$B$38)*K50+SQRT(1-Inputs!$B$38)*_xlfn.NORM.S.INV(RAND())</f>
        <v>-0.47083814210714814</v>
      </c>
      <c r="AH50" s="23">
        <f ca="1">SQRT(Inputs!$B$38)*L50+SQRT(1-Inputs!$B$38)*_xlfn.NORM.S.INV(RAND())</f>
        <v>2.3138139518988354E-3</v>
      </c>
      <c r="AI50" s="23">
        <f ca="1">SQRT(Inputs!$B$38)*M50+SQRT(1-Inputs!$B$38)*_xlfn.NORM.S.INV(RAND())</f>
        <v>0.85499370785897022</v>
      </c>
      <c r="AJ50" s="23">
        <f ca="1">SQRT(Inputs!$B$38)*C50+SQRT(1-Inputs!$B$38)*_xlfn.NORM.S.INV(RAND())</f>
        <v>1.1735559748670501</v>
      </c>
      <c r="AK50" s="23">
        <f ca="1">SQRT(Inputs!$B$38)*D50+SQRT(1-Inputs!$B$38)*_xlfn.NORM.S.INV(RAND())</f>
        <v>0.91205453972501971</v>
      </c>
      <c r="AL50" s="23">
        <f ca="1">SQRT(Inputs!$B$38)*E50+SQRT(1-Inputs!$B$38)*_xlfn.NORM.S.INV(RAND())</f>
        <v>-1.1590667891518203</v>
      </c>
      <c r="AM50" s="23">
        <f ca="1">SQRT(Inputs!$B$38)*F50+SQRT(1-Inputs!$B$38)*_xlfn.NORM.S.INV(RAND())</f>
        <v>-0.22666391213320167</v>
      </c>
      <c r="AN50" s="23">
        <f ca="1">SQRT(Inputs!$B$38)*G50+SQRT(1-Inputs!$B$38)*_xlfn.NORM.S.INV(RAND())</f>
        <v>0.36825581735118418</v>
      </c>
      <c r="AO50" s="23">
        <f ca="1">SQRT(Inputs!$B$38)*H50+SQRT(1-Inputs!$B$38)*_xlfn.NORM.S.INV(RAND())</f>
        <v>8.5736892508683674E-2</v>
      </c>
      <c r="AP50" s="23">
        <f ca="1">SQRT(Inputs!$B$38)*I50+SQRT(1-Inputs!$B$38)*_xlfn.NORM.S.INV(RAND())</f>
        <v>0.51329693826683209</v>
      </c>
      <c r="AQ50" s="23">
        <f ca="1">SQRT(Inputs!$B$38)*J50+SQRT(1-Inputs!$B$38)*_xlfn.NORM.S.INV(RAND())</f>
        <v>2.210874118790831</v>
      </c>
      <c r="AR50" s="23">
        <f ca="1">SQRT(Inputs!$B$38)*K50+SQRT(1-Inputs!$B$38)*_xlfn.NORM.S.INV(RAND())</f>
        <v>-0.7970984941699566</v>
      </c>
      <c r="AS50" s="23">
        <f ca="1">SQRT(Inputs!$B$38)*L50+SQRT(1-Inputs!$B$38)*_xlfn.NORM.S.INV(RAND())</f>
        <v>0.12575285690004467</v>
      </c>
      <c r="AT50" s="23">
        <f ca="1">SQRT(Inputs!$B$38)*M50+SQRT(1-Inputs!$B$38)*_xlfn.NORM.S.INV(RAND())</f>
        <v>-0.28925087559907381</v>
      </c>
      <c r="AU50" s="15">
        <f ca="1">Inputs!$B$6*EXP($B$8-0.5*C$5^2+C$5*N50)</f>
        <v>5418.7745900989275</v>
      </c>
      <c r="AV50" s="15">
        <f t="shared" ca="1" si="1"/>
        <v>6444.2810042266001</v>
      </c>
      <c r="AW50" s="15">
        <f t="shared" ca="1" si="2"/>
        <v>7257.4160953300698</v>
      </c>
      <c r="AX50" s="15">
        <f t="shared" ca="1" si="3"/>
        <v>8566.8030088089345</v>
      </c>
      <c r="AY50" s="15">
        <f t="shared" ca="1" si="4"/>
        <v>9646.8266888150411</v>
      </c>
      <c r="AZ50" s="15">
        <f t="shared" ca="1" si="5"/>
        <v>10846.648820345034</v>
      </c>
      <c r="BA50" s="15">
        <f t="shared" ca="1" si="6"/>
        <v>17035.379099313453</v>
      </c>
      <c r="BB50" s="15">
        <f t="shared" ca="1" si="7"/>
        <v>24509.358883844994</v>
      </c>
      <c r="BC50" s="15">
        <f t="shared" ca="1" si="8"/>
        <v>30386.813393459004</v>
      </c>
      <c r="BD50" s="15">
        <f t="shared" ca="1" si="9"/>
        <v>37496.84802365116</v>
      </c>
      <c r="BE50" s="15">
        <f t="shared" ca="1" si="10"/>
        <v>49620.420478444881</v>
      </c>
      <c r="BF50" s="15">
        <f ca="1">Inputs!$B$13*EXP($B$9-0.5*C$6^2+C$6*Y50)</f>
        <v>10596.593471692431</v>
      </c>
      <c r="BG50" s="15">
        <f t="shared" ca="1" si="11"/>
        <v>15728.097230179947</v>
      </c>
      <c r="BH50" s="15">
        <f t="shared" ca="1" si="12"/>
        <v>15488.744815304899</v>
      </c>
      <c r="BI50" s="15">
        <f t="shared" ca="1" si="13"/>
        <v>17437.703080458443</v>
      </c>
      <c r="BJ50" s="15">
        <f t="shared" ca="1" si="14"/>
        <v>20421.900932536759</v>
      </c>
      <c r="BK50" s="15">
        <f t="shared" ca="1" si="15"/>
        <v>27608.356698854859</v>
      </c>
      <c r="BL50" s="15">
        <f t="shared" ca="1" si="16"/>
        <v>41670.030662426558</v>
      </c>
      <c r="BM50" s="15">
        <f t="shared" ca="1" si="17"/>
        <v>56786.791475389698</v>
      </c>
      <c r="BN50" s="15">
        <f t="shared" ca="1" si="18"/>
        <v>66009.11322878825</v>
      </c>
      <c r="BO50" s="15">
        <f t="shared" ca="1" si="19"/>
        <v>81239.253327049213</v>
      </c>
      <c r="BP50" s="15">
        <f t="shared" ca="1" si="20"/>
        <v>110160.77326466539</v>
      </c>
      <c r="BQ50" s="15">
        <f ca="1">Inputs!$B$20*EXP($B$10-0.5*C$7^2+C$7*AJ50)</f>
        <v>6503.9741300646983</v>
      </c>
      <c r="BR50" s="15">
        <f t="shared" ca="1" si="21"/>
        <v>11789.923246166429</v>
      </c>
      <c r="BS50" s="15">
        <f t="shared" ca="1" si="22"/>
        <v>11573.582679298268</v>
      </c>
      <c r="BT50" s="15">
        <f t="shared" ca="1" si="23"/>
        <v>15036.263373997866</v>
      </c>
      <c r="BU50" s="15">
        <f t="shared" ca="1" si="24"/>
        <v>22780.547550635631</v>
      </c>
      <c r="BV50" s="15">
        <f t="shared" ca="1" si="25"/>
        <v>32312.486142559166</v>
      </c>
      <c r="BW50" s="15">
        <f t="shared" ca="1" si="26"/>
        <v>50264.797468632205</v>
      </c>
      <c r="BX50" s="15">
        <f t="shared" ca="1" si="27"/>
        <v>109512.98832468258</v>
      </c>
      <c r="BY50" s="15">
        <f t="shared" ca="1" si="28"/>
        <v>131742.06856484935</v>
      </c>
      <c r="BZ50" s="15">
        <f t="shared" ca="1" si="29"/>
        <v>189175.70261492662</v>
      </c>
      <c r="CA50" s="15">
        <f t="shared" ca="1" si="30"/>
        <v>252420.76128352221</v>
      </c>
      <c r="CB50" s="15">
        <f ca="1">(AU50*DCF!C$10-DCF!C$5*MAX(AU50*DCF!C$10,0)-MAX(AU50-Inputs!$B$6,0)/Inputs!$B$10)*DCF!C$6</f>
        <v>1039.819126456073</v>
      </c>
      <c r="CC50" s="15">
        <f ca="1">(AV50*DCF!D$10-DCF!D$5*MAX(AV50*DCF!D$10,0)-MAX(AV50-AU50,0)/Inputs!$B$10)*DCF!D$6</f>
        <v>1320.7069365339887</v>
      </c>
      <c r="CD50" s="15">
        <f ca="1">(AW50*DCF!E$10-DCF!E$5*MAX(AW50*DCF!E$10,0)-MAX(AW50-AV50,0)/Inputs!$B$10)*DCF!E$6</f>
        <v>1492.4701522661221</v>
      </c>
      <c r="CE50" s="15">
        <f ca="1">(AX50*DCF!F$10-DCF!F$5*MAX(AX50*DCF!F$10,0)-MAX(AX50-AW50,0)/Inputs!$B$10)*DCF!F$6</f>
        <v>1597.6684908666653</v>
      </c>
      <c r="CF50" s="15">
        <f ca="1">(AY50*DCF!G$10-DCF!G$5*MAX(AY50*DCF!G$10,0)-MAX(AY50-AX50,0)/Inputs!$B$10)*DCF!G$6</f>
        <v>1780.0314937064984</v>
      </c>
      <c r="CG50" s="15">
        <f ca="1">(AZ50*DCF!H$10-DCF!H$5*MAX(AZ50*DCF!H$10,0)-MAX(AZ50-AY50,0)/Inputs!$B$10)*DCF!H$6</f>
        <v>1892.8347194662881</v>
      </c>
      <c r="CH50" s="15">
        <f ca="1">(BA50*DCF!I$10-DCF!I$5*MAX(BA50*DCF!I$10,0)-MAX(BA50-AZ50,0)/Inputs!$B$10)*DCF!I$6</f>
        <v>2096.5737096642156</v>
      </c>
      <c r="CI50" s="15">
        <f ca="1">(BB50*DCF!J$10-DCF!J$5*MAX(BB50*DCF!J$10,0)-MAX(BB50-BA50,0)/Inputs!$B$10)*DCF!J$6</f>
        <v>3073.3043790851893</v>
      </c>
      <c r="CJ50" s="15">
        <f ca="1">(BC50*DCF!K$10-DCF!K$5*MAX(BC50*DCF!K$10,0)-MAX(BC50-BB50,0)/Inputs!$B$10)*DCF!K$6</f>
        <v>4069.0347812671898</v>
      </c>
      <c r="CK50" s="15">
        <f ca="1">(BD50*DCF!L$10-DCF!L$5*MAX(BD50*DCF!L$10,0)-MAX(BD50-BC50,0)/Inputs!$B$10)*DCF!L$6</f>
        <v>4735.7951216226866</v>
      </c>
      <c r="CL50" s="15">
        <f ca="1">(BE50*DCF!M$10-DCF!M$5*MAX(BE50*DCF!M$10,0)-MAX(BE50-BD50,0)/Inputs!$B$10)*DCF!M$6</f>
        <v>5553.7928533654431</v>
      </c>
      <c r="CM50" s="15">
        <f ca="1">(BF50*DCF!C$28-DCF!C$5*MAX(BF50*DCF!C$28,0)-MAX(BF50-Inputs!$B$13,0)/Inputs!$B$17)*DCF!C$6</f>
        <v>3234.0108337442393</v>
      </c>
      <c r="CN50" s="15">
        <f ca="1">(BG50*DCF!D$28-DCF!D$5*MAX(BG50*DCF!D$28,0)-MAX(BG50-BF50,0)/Inputs!$B$17)*DCF!D$6</f>
        <v>3537.5023549410548</v>
      </c>
      <c r="CO50" s="15">
        <f ca="1">(BH50*DCF!E$28-DCF!E$5*MAX(BH50*DCF!E$28,0)-MAX(BH50-BG50,0)/Inputs!$B$17)*DCF!E$6</f>
        <v>4386.6883311528909</v>
      </c>
      <c r="CP50" s="15">
        <f ca="1">(BI50*DCF!F$28-DCF!F$5*MAX(BI50*DCF!F$28,0)-MAX(BI50-BH50,0)/Inputs!$B$17)*DCF!F$6</f>
        <v>4379.0384043991553</v>
      </c>
      <c r="CQ50" s="15">
        <f ca="1">(BJ50*DCF!G$28-DCF!G$5*MAX(BJ50*DCF!G$28,0)-MAX(BJ50-BI50,0)/Inputs!$B$17)*DCF!G$6</f>
        <v>4796.7045390181456</v>
      </c>
      <c r="CR50" s="15">
        <f ca="1">(BK50*DCF!H$28-DCF!H$5*MAX(BK50*DCF!H$28,0)-MAX(BK50-BJ50,0)/Inputs!$B$17)*DCF!H$6</f>
        <v>5711.2776585027696</v>
      </c>
      <c r="CS50" s="15">
        <f ca="1">(BL50*DCF!I$28-DCF!I$5*MAX(BL50*DCF!I$28,0)-MAX(BL50-BK50,0)/Inputs!$B$17)*DCF!I$6</f>
        <v>7780.5529605193142</v>
      </c>
      <c r="CT50" s="15">
        <f ca="1">(BM50*DCF!J$28-DCF!J$5*MAX(BM50*DCF!J$28,0)-MAX(BM50-BL50,0)/Inputs!$B$17)*DCF!J$6</f>
        <v>10663.809737878804</v>
      </c>
      <c r="CU50" s="15">
        <f ca="1">(BN50*DCF!K$28-DCF!K$5*MAX(BN50*DCF!K$28,0)-MAX(BN50-BM50,0)/Inputs!$B$17)*DCF!K$6</f>
        <v>12810.406364978528</v>
      </c>
      <c r="CV50" s="15">
        <f ca="1">(BO50*DCF!L$28-DCF!L$5*MAX(BO50*DCF!L$28,0)-MAX(BO50-BN50,0)/Inputs!$B$17)*DCF!L$6</f>
        <v>14485.620492244803</v>
      </c>
      <c r="CW50" s="15">
        <f ca="1">(BP50*DCF!M$28-DCF!M$5*MAX(BP50*DCF!M$28,0)-MAX(BP50-BO50,0)/Inputs!$B$17)*DCF!M$6</f>
        <v>17703.701735184841</v>
      </c>
      <c r="CX50" s="15">
        <f ca="1">(BQ50*DCF!C$46-DCF!C$5*MAX(BQ50*DCF!C$46,0)-MAX(BQ50-Inputs!$B$20,0)/Inputs!$B$24)*DCF!C$6</f>
        <v>-3027.6957021233475</v>
      </c>
      <c r="CY50" s="15">
        <f ca="1">(BR50*DCF!D$46-DCF!D$5*MAX(BR50*DCF!D$46,0)-MAX(BR50-BQ50,0)/Inputs!$B$24)*DCF!D$6</f>
        <v>-4267.7355640355654</v>
      </c>
      <c r="CZ50" s="15">
        <f ca="1">(BS50*DCF!E$46-DCF!E$5*MAX(BS50*DCF!E$46,0)-MAX(BS50-BR50,0)/Inputs!$B$24)*DCF!E$6</f>
        <v>-1368.5963029463189</v>
      </c>
      <c r="DA50" s="15">
        <f ca="1">(BT50*DCF!F$46-DCF!F$5*MAX(BT50*DCF!F$46,0)-MAX(BT50-BS50,0)/Inputs!$B$24)*DCF!F$6</f>
        <v>-2355.907270030606</v>
      </c>
      <c r="DB50" s="15">
        <f ca="1">(BU50*DCF!G$46-DCF!G$5*MAX(BU50*DCF!G$46,0)-MAX(BU50-BT50,0)/Inputs!$B$24)*DCF!G$6</f>
        <v>-3371.3167993855013</v>
      </c>
      <c r="DC50" s="15">
        <f ca="1">(BV50*DCF!H$46-DCF!H$5*MAX(BV50*DCF!H$46,0)-MAX(BV50-BU50,0)/Inputs!$B$24)*DCF!H$6</f>
        <v>-2961.9915142835075</v>
      </c>
      <c r="DD50" s="15">
        <f ca="1">(BW50*DCF!I$46-DCF!I$5*MAX(BW50*DCF!I$46,0)-MAX(BW50-BV50,0)/Inputs!$B$24)*DCF!I$6</f>
        <v>-3992.5291080090419</v>
      </c>
      <c r="DE50" s="15">
        <f ca="1">(BX50*DCF!J$46-DCF!J$5*MAX(BX50*DCF!J$46,0)-MAX(BX50-BW50,0)/Inputs!$B$24)*DCF!J$6</f>
        <v>-11117.885305090822</v>
      </c>
      <c r="DF50" s="15">
        <f ca="1">(BY50*DCF!K$46-DCF!K$5*MAX(BY50*DCF!K$46,0)-MAX(BY50-BX50,0)/Inputs!$B$24)*DCF!K$6</f>
        <v>2080.0136421691063</v>
      </c>
      <c r="DG50" s="15">
        <f ca="1">(BZ50*DCF!L$46-DCF!L$5*MAX(BZ50*DCF!L$46,0)-MAX(BZ50-BY50,0)/Inputs!$B$24)*DCF!L$6</f>
        <v>79.419843575005544</v>
      </c>
      <c r="DH50" s="15">
        <f ca="1">(CA50*DCF!M$46-DCF!M$5*MAX(CA50*DCF!M$46,0)-MAX(CA50-BZ50,0)/Inputs!$B$24)*DCF!M$6</f>
        <v>6567.0252547347727</v>
      </c>
      <c r="DI50" s="15">
        <f ca="1">SUM(CB50:CL50)+BE50*DCF!M$10*(1+Inputs!$B$30)*(1-Inputs!$B$33)*(1-Inputs!$B$30/Inputs!$B$31)/(Inputs!$B$29-Inputs!$B$30)*DCF!M$6</f>
        <v>166746.3181179442</v>
      </c>
      <c r="DJ50" s="15">
        <f ca="1">SUM(CM50:CW50)+BP50*DCF!M$28*(1+Inputs!$B$30)*(1-Inputs!$B$33)*(1-Inputs!$B$30/Inputs!$B$31)/(Inputs!$B$29-Inputs!$B$30)*DCF!M$6</f>
        <v>498261.16504054167</v>
      </c>
      <c r="DK50" s="15">
        <f ca="1">SUM(CX50:DH50)+CA50*DCF!M$46*(1+Inputs!$B$30)*(1-Inputs!$B$33)*(1-Inputs!$B$30/Inputs!$B$31)/(Inputs!$B$29-Inputs!$B$30)*DCF!M$6</f>
        <v>366535.19926960353</v>
      </c>
      <c r="DM50" s="15">
        <f ca="1">DI50+DJ50+DK50+Inputs!$B$34+Inputs!$B$36-Inputs!$B$35</f>
        <v>1108393.6824280894</v>
      </c>
    </row>
    <row r="51" spans="1:117" x14ac:dyDescent="0.75">
      <c r="A51" s="11">
        <v>38</v>
      </c>
      <c r="C51" s="23">
        <f t="shared" ca="1" si="33"/>
        <v>0.28203456840719643</v>
      </c>
      <c r="D51" s="23">
        <f t="shared" ca="1" si="33"/>
        <v>-1.1951557655414518</v>
      </c>
      <c r="E51" s="23">
        <f t="shared" ca="1" si="33"/>
        <v>-0.46770514868042534</v>
      </c>
      <c r="F51" s="23">
        <f t="shared" ca="1" si="33"/>
        <v>-1.9673302467040401</v>
      </c>
      <c r="G51" s="23">
        <f t="shared" ca="1" si="33"/>
        <v>1.5296061897608517</v>
      </c>
      <c r="H51" s="23">
        <f t="shared" ca="1" si="33"/>
        <v>1.6309374532788048</v>
      </c>
      <c r="I51" s="23">
        <f t="shared" ca="1" si="33"/>
        <v>0.11213186456950053</v>
      </c>
      <c r="J51" s="23">
        <f t="shared" ca="1" si="33"/>
        <v>1.4958812058046747</v>
      </c>
      <c r="K51" s="23">
        <f t="shared" ca="1" si="33"/>
        <v>-1.7308819634860559</v>
      </c>
      <c r="L51" s="23">
        <f t="shared" ca="1" si="33"/>
        <v>-0.46315274727764466</v>
      </c>
      <c r="M51" s="23">
        <f t="shared" ca="1" si="33"/>
        <v>-0.11221245670574974</v>
      </c>
      <c r="N51" s="23">
        <f ca="1">SQRT(Inputs!$B$38)*C51+SQRT(1-Inputs!$B$38)*_xlfn.NORM.S.INV(RAND())</f>
        <v>0.94258762312454669</v>
      </c>
      <c r="O51" s="23">
        <f ca="1">SQRT(Inputs!$B$38)*D51+SQRT(1-Inputs!$B$38)*_xlfn.NORM.S.INV(RAND())</f>
        <v>0.17773088762018507</v>
      </c>
      <c r="P51" s="23">
        <f ca="1">SQRT(Inputs!$B$38)*E51+SQRT(1-Inputs!$B$38)*_xlfn.NORM.S.INV(RAND())</f>
        <v>0.61536472919746132</v>
      </c>
      <c r="Q51" s="23">
        <f ca="1">SQRT(Inputs!$B$38)*F51+SQRT(1-Inputs!$B$38)*_xlfn.NORM.S.INV(RAND())</f>
        <v>-0.93967181333802197</v>
      </c>
      <c r="R51" s="23">
        <f ca="1">SQRT(Inputs!$B$38)*G51+SQRT(1-Inputs!$B$38)*_xlfn.NORM.S.INV(RAND())</f>
        <v>1.2980333079553359</v>
      </c>
      <c r="S51" s="23">
        <f ca="1">SQRT(Inputs!$B$38)*H51+SQRT(1-Inputs!$B$38)*_xlfn.NORM.S.INV(RAND())</f>
        <v>0.96420833214892609</v>
      </c>
      <c r="T51" s="23">
        <f ca="1">SQRT(Inputs!$B$38)*I51+SQRT(1-Inputs!$B$38)*_xlfn.NORM.S.INV(RAND())</f>
        <v>0.78522192160126902</v>
      </c>
      <c r="U51" s="23">
        <f ca="1">SQRT(Inputs!$B$38)*J51+SQRT(1-Inputs!$B$38)*_xlfn.NORM.S.INV(RAND())</f>
        <v>0.7989206338531466</v>
      </c>
      <c r="V51" s="23">
        <f ca="1">SQRT(Inputs!$B$38)*K51+SQRT(1-Inputs!$B$38)*_xlfn.NORM.S.INV(RAND())</f>
        <v>-1.3017213072281271</v>
      </c>
      <c r="W51" s="23">
        <f ca="1">SQRT(Inputs!$B$38)*L51+SQRT(1-Inputs!$B$38)*_xlfn.NORM.S.INV(RAND())</f>
        <v>0.21680478400977526</v>
      </c>
      <c r="X51" s="23">
        <f ca="1">SQRT(Inputs!$B$38)*M51+SQRT(1-Inputs!$B$38)*_xlfn.NORM.S.INV(RAND())</f>
        <v>0.5952713190049006</v>
      </c>
      <c r="Y51" s="23">
        <f ca="1">SQRT(Inputs!$B$38)*C51+SQRT(1-Inputs!$B$38)*_xlfn.NORM.S.INV(RAND())</f>
        <v>-1.572227333751427</v>
      </c>
      <c r="Z51" s="23">
        <f ca="1">SQRT(Inputs!$B$38)*D51+SQRT(1-Inputs!$B$38)*_xlfn.NORM.S.INV(RAND())</f>
        <v>0.97860534410592281</v>
      </c>
      <c r="AA51" s="23">
        <f ca="1">SQRT(Inputs!$B$38)*E51+SQRT(1-Inputs!$B$38)*_xlfn.NORM.S.INV(RAND())</f>
        <v>-1.0264626363933098</v>
      </c>
      <c r="AB51" s="23">
        <f ca="1">SQRT(Inputs!$B$38)*F51+SQRT(1-Inputs!$B$38)*_xlfn.NORM.S.INV(RAND())</f>
        <v>-1.4446385344362795</v>
      </c>
      <c r="AC51" s="23">
        <f ca="1">SQRT(Inputs!$B$38)*G51+SQRT(1-Inputs!$B$38)*_xlfn.NORM.S.INV(RAND())</f>
        <v>0.31152844513229827</v>
      </c>
      <c r="AD51" s="23">
        <f ca="1">SQRT(Inputs!$B$38)*H51+SQRT(1-Inputs!$B$38)*_xlfn.NORM.S.INV(RAND())</f>
        <v>1.2772419062236557</v>
      </c>
      <c r="AE51" s="23">
        <f ca="1">SQRT(Inputs!$B$38)*I51+SQRT(1-Inputs!$B$38)*_xlfn.NORM.S.INV(RAND())</f>
        <v>1.9184664842488304</v>
      </c>
      <c r="AF51" s="23">
        <f ca="1">SQRT(Inputs!$B$38)*J51+SQRT(1-Inputs!$B$38)*_xlfn.NORM.S.INV(RAND())</f>
        <v>1.0973712820692956</v>
      </c>
      <c r="AG51" s="23">
        <f ca="1">SQRT(Inputs!$B$38)*K51+SQRT(1-Inputs!$B$38)*_xlfn.NORM.S.INV(RAND())</f>
        <v>-0.43954922247039618</v>
      </c>
      <c r="AH51" s="23">
        <f ca="1">SQRT(Inputs!$B$38)*L51+SQRT(1-Inputs!$B$38)*_xlfn.NORM.S.INV(RAND())</f>
        <v>0.49801943865417408</v>
      </c>
      <c r="AI51" s="23">
        <f ca="1">SQRT(Inputs!$B$38)*M51+SQRT(1-Inputs!$B$38)*_xlfn.NORM.S.INV(RAND())</f>
        <v>1.6492558605221583</v>
      </c>
      <c r="AJ51" s="23">
        <f ca="1">SQRT(Inputs!$B$38)*C51+SQRT(1-Inputs!$B$38)*_xlfn.NORM.S.INV(RAND())</f>
        <v>-0.63679589842519979</v>
      </c>
      <c r="AK51" s="23">
        <f ca="1">SQRT(Inputs!$B$38)*D51+SQRT(1-Inputs!$B$38)*_xlfn.NORM.S.INV(RAND())</f>
        <v>-1.9191086558268018</v>
      </c>
      <c r="AL51" s="23">
        <f ca="1">SQRT(Inputs!$B$38)*E51+SQRT(1-Inputs!$B$38)*_xlfn.NORM.S.INV(RAND())</f>
        <v>0.31748896870202292</v>
      </c>
      <c r="AM51" s="23">
        <f ca="1">SQRT(Inputs!$B$38)*F51+SQRT(1-Inputs!$B$38)*_xlfn.NORM.S.INV(RAND())</f>
        <v>-2.6157856689171113</v>
      </c>
      <c r="AN51" s="23">
        <f ca="1">SQRT(Inputs!$B$38)*G51+SQRT(1-Inputs!$B$38)*_xlfn.NORM.S.INV(RAND())</f>
        <v>0.55027918091137229</v>
      </c>
      <c r="AO51" s="23">
        <f ca="1">SQRT(Inputs!$B$38)*H51+SQRT(1-Inputs!$B$38)*_xlfn.NORM.S.INV(RAND())</f>
        <v>1.4421982063386767</v>
      </c>
      <c r="AP51" s="23">
        <f ca="1">SQRT(Inputs!$B$38)*I51+SQRT(1-Inputs!$B$38)*_xlfn.NORM.S.INV(RAND())</f>
        <v>2.7011934945280545</v>
      </c>
      <c r="AQ51" s="23">
        <f ca="1">SQRT(Inputs!$B$38)*J51+SQRT(1-Inputs!$B$38)*_xlfn.NORM.S.INV(RAND())</f>
        <v>1.166682463253246</v>
      </c>
      <c r="AR51" s="23">
        <f ca="1">SQRT(Inputs!$B$38)*K51+SQRT(1-Inputs!$B$38)*_xlfn.NORM.S.INV(RAND())</f>
        <v>-0.35123184678405295</v>
      </c>
      <c r="AS51" s="23">
        <f ca="1">SQRT(Inputs!$B$38)*L51+SQRT(1-Inputs!$B$38)*_xlfn.NORM.S.INV(RAND())</f>
        <v>-0.14444556863619595</v>
      </c>
      <c r="AT51" s="23">
        <f ca="1">SQRT(Inputs!$B$38)*M51+SQRT(1-Inputs!$B$38)*_xlfn.NORM.S.INV(RAND())</f>
        <v>-0.78516360983899647</v>
      </c>
      <c r="AU51" s="15">
        <f ca="1">Inputs!$B$6*EXP($B$8-0.5*C$5^2+C$5*N51)</f>
        <v>5780.1908114916369</v>
      </c>
      <c r="AV51" s="15">
        <f t="shared" ca="1" si="1"/>
        <v>7222.1428685780375</v>
      </c>
      <c r="AW51" s="15">
        <f t="shared" ca="1" si="2"/>
        <v>9568.2319454686767</v>
      </c>
      <c r="AX51" s="15">
        <f t="shared" ca="1" si="3"/>
        <v>10387.887772309508</v>
      </c>
      <c r="AY51" s="15">
        <f t="shared" ca="1" si="4"/>
        <v>14773.093311945227</v>
      </c>
      <c r="AZ51" s="15">
        <f t="shared" ca="1" si="5"/>
        <v>20091.855094277744</v>
      </c>
      <c r="BA51" s="15">
        <f t="shared" ca="1" si="6"/>
        <v>26693.253690422505</v>
      </c>
      <c r="BB51" s="15">
        <f t="shared" ca="1" si="7"/>
        <v>35404.096958407594</v>
      </c>
      <c r="BC51" s="15">
        <f t="shared" ca="1" si="8"/>
        <v>38240.899523653949</v>
      </c>
      <c r="BD51" s="15">
        <f t="shared" ca="1" si="9"/>
        <v>47808.428577461549</v>
      </c>
      <c r="BE51" s="15">
        <f t="shared" ca="1" si="10"/>
        <v>61847.008389654511</v>
      </c>
      <c r="BF51" s="15">
        <f ca="1">Inputs!$B$13*EXP($B$9-0.5*C$6^2+C$6*Y51)</f>
        <v>10127.186239077355</v>
      </c>
      <c r="BG51" s="15">
        <f t="shared" ca="1" si="11"/>
        <v>14726.007747966172</v>
      </c>
      <c r="BH51" s="15">
        <f t="shared" ca="1" si="12"/>
        <v>15175.876254129202</v>
      </c>
      <c r="BI51" s="15">
        <f t="shared" ca="1" si="13"/>
        <v>14873.72363924534</v>
      </c>
      <c r="BJ51" s="15">
        <f t="shared" ca="1" si="14"/>
        <v>19071.694645261134</v>
      </c>
      <c r="BK51" s="15">
        <f t="shared" ca="1" si="15"/>
        <v>27852.37906570996</v>
      </c>
      <c r="BL51" s="15">
        <f t="shared" ca="1" si="16"/>
        <v>43870.024444005619</v>
      </c>
      <c r="BM51" s="15">
        <f t="shared" ca="1" si="17"/>
        <v>61801.737509622188</v>
      </c>
      <c r="BN51" s="15">
        <f t="shared" ca="1" si="18"/>
        <v>72108.366039281929</v>
      </c>
      <c r="BO51" s="15">
        <f t="shared" ca="1" si="19"/>
        <v>94009.584815633236</v>
      </c>
      <c r="BP51" s="15">
        <f t="shared" ca="1" si="20"/>
        <v>139480.68002397715</v>
      </c>
      <c r="BQ51" s="15">
        <f ca="1">Inputs!$B$20*EXP($B$10-0.5*C$7^2+C$7*AJ51)</f>
        <v>3422.3002939909234</v>
      </c>
      <c r="BR51" s="15">
        <f t="shared" ca="1" si="21"/>
        <v>2524.4517112505337</v>
      </c>
      <c r="BS51" s="15">
        <f t="shared" ca="1" si="22"/>
        <v>3787.003016246751</v>
      </c>
      <c r="BT51" s="15">
        <f t="shared" ca="1" si="23"/>
        <v>2628.9143777836498</v>
      </c>
      <c r="BU51" s="15">
        <f t="shared" ca="1" si="24"/>
        <v>4162.2562587112889</v>
      </c>
      <c r="BV51" s="15">
        <f t="shared" ca="1" si="25"/>
        <v>8014.1826035306885</v>
      </c>
      <c r="BW51" s="15">
        <f t="shared" ca="1" si="26"/>
        <v>19808.887491006408</v>
      </c>
      <c r="BX51" s="15">
        <f t="shared" ca="1" si="27"/>
        <v>35006.559684392174</v>
      </c>
      <c r="BY51" s="15">
        <f t="shared" ca="1" si="28"/>
        <v>45862.308024080754</v>
      </c>
      <c r="BZ51" s="15">
        <f t="shared" ca="1" si="29"/>
        <v>62664.947265884344</v>
      </c>
      <c r="CA51" s="15">
        <f t="shared" ca="1" si="30"/>
        <v>76561.880416580796</v>
      </c>
      <c r="CB51" s="15">
        <f ca="1">(AU51*DCF!C$10-DCF!C$5*MAX(AU51*DCF!C$10,0)-MAX(AU51-Inputs!$B$6,0)/Inputs!$B$10)*DCF!C$6</f>
        <v>1037.2421643784182</v>
      </c>
      <c r="CC51" s="15">
        <f ca="1">(AV51*DCF!D$10-DCF!D$5*MAX(AV51*DCF!D$10,0)-MAX(AV51-AU51,0)/Inputs!$B$10)*DCF!D$6</f>
        <v>1408.7661252497587</v>
      </c>
      <c r="CD51" s="15">
        <f ca="1">(AW51*DCF!E$10-DCF!E$5*MAX(AW51*DCF!E$10,0)-MAX(AW51-AV51,0)/Inputs!$B$10)*DCF!E$6</f>
        <v>1680.7160271755529</v>
      </c>
      <c r="CE51" s="15">
        <f ca="1">(AX51*DCF!F$10-DCF!F$5*MAX(AX51*DCF!F$10,0)-MAX(AX51-AW51,0)/Inputs!$B$10)*DCF!F$6</f>
        <v>2097.1092897783269</v>
      </c>
      <c r="CF51" s="15">
        <f ca="1">(AY51*DCF!G$10-DCF!G$5*MAX(AY51*DCF!G$10,0)-MAX(AY51-AX51,0)/Inputs!$B$10)*DCF!G$6</f>
        <v>2200.9336204981551</v>
      </c>
      <c r="CG51" s="15">
        <f ca="1">(AZ51*DCF!H$10-DCF!H$5*MAX(AZ51*DCF!H$10,0)-MAX(AZ51-AY51,0)/Inputs!$B$10)*DCF!H$6</f>
        <v>2956.4065722127189</v>
      </c>
      <c r="CH51" s="15">
        <f ca="1">(BA51*DCF!I$10-DCF!I$5*MAX(BA51*DCF!I$10,0)-MAX(BA51-AZ51,0)/Inputs!$B$10)*DCF!I$6</f>
        <v>3793.0230145114665</v>
      </c>
      <c r="CI51" s="15">
        <f ca="1">(BB51*DCF!J$10-DCF!J$5*MAX(BB51*DCF!J$10,0)-MAX(BB51-BA51,0)/Inputs!$B$10)*DCF!J$6</f>
        <v>4755.4404329630161</v>
      </c>
      <c r="CJ51" s="15">
        <f ca="1">(BC51*DCF!K$10-DCF!K$5*MAX(BC51*DCF!K$10,0)-MAX(BC51-BB51,0)/Inputs!$B$10)*DCF!K$6</f>
        <v>5759.0614958658671</v>
      </c>
      <c r="CK51" s="15">
        <f ca="1">(BD51*DCF!L$10-DCF!L$5*MAX(BD51*DCF!L$10,0)-MAX(BD51-BC51,0)/Inputs!$B$10)*DCF!L$6</f>
        <v>5973.1837345388867</v>
      </c>
      <c r="CL51" s="15">
        <f ca="1">(BE51*DCF!M$10-DCF!M$5*MAX(BE51*DCF!M$10,0)-MAX(BE51-BD51,0)/Inputs!$B$10)*DCF!M$6</f>
        <v>7050.3544563770611</v>
      </c>
      <c r="CM51" s="15">
        <f ca="1">(BF51*DCF!C$28-DCF!C$5*MAX(BF51*DCF!C$28,0)-MAX(BF51-Inputs!$B$13,0)/Inputs!$B$17)*DCF!C$6</f>
        <v>3090.7508247828309</v>
      </c>
      <c r="CN51" s="15">
        <f ca="1">(BG51*DCF!D$28-DCF!D$5*MAX(BG51*DCF!D$28,0)-MAX(BG51-BF51,0)/Inputs!$B$17)*DCF!D$6</f>
        <v>3356.0094375471199</v>
      </c>
      <c r="CO51" s="15">
        <f ca="1">(BH51*DCF!E$28-DCF!E$5*MAX(BH51*DCF!E$28,0)-MAX(BH51-BG51,0)/Inputs!$B$17)*DCF!E$6</f>
        <v>4209.4154933289046</v>
      </c>
      <c r="CP51" s="15">
        <f ca="1">(BI51*DCF!F$28-DCF!F$5*MAX(BI51*DCF!F$28,0)-MAX(BI51-BH51,0)/Inputs!$B$17)*DCF!F$6</f>
        <v>4037.8241813461818</v>
      </c>
      <c r="CQ51" s="15">
        <f ca="1">(BJ51*DCF!G$28-DCF!G$5*MAX(BJ51*DCF!G$28,0)-MAX(BJ51-BI51,0)/Inputs!$B$17)*DCF!G$6</f>
        <v>4242.2386199212924</v>
      </c>
      <c r="CR51" s="15">
        <f ca="1">(BK51*DCF!H$28-DCF!H$5*MAX(BK51*DCF!H$28,0)-MAX(BK51-BJ51,0)/Inputs!$B$17)*DCF!H$6</f>
        <v>5523.9286889234336</v>
      </c>
      <c r="CS51" s="15">
        <f ca="1">(BL51*DCF!I$28-DCF!I$5*MAX(BL51*DCF!I$28,0)-MAX(BL51-BK51,0)/Inputs!$B$17)*DCF!I$6</f>
        <v>8017.1463171799996</v>
      </c>
      <c r="CT51" s="15">
        <f ca="1">(BM51*DCF!J$28-DCF!J$5*MAX(BM51*DCF!J$28,0)-MAX(BM51-BL51,0)/Inputs!$B$17)*DCF!J$6</f>
        <v>11409.319352587305</v>
      </c>
      <c r="CU51" s="15">
        <f ca="1">(BN51*DCF!K$28-DCF!K$5*MAX(BN51*DCF!K$28,0)-MAX(BN51-BM51,0)/Inputs!$B$17)*DCF!K$6</f>
        <v>13965.653155182554</v>
      </c>
      <c r="CV51" s="15">
        <f ca="1">(BO51*DCF!L$28-DCF!L$5*MAX(BO51*DCF!L$28,0)-MAX(BO51-BN51,0)/Inputs!$B$17)*DCF!L$6</f>
        <v>16278.725995507697</v>
      </c>
      <c r="CW51" s="15">
        <f ca="1">(BP51*DCF!M$28-DCF!M$5*MAX(BP51*DCF!M$28,0)-MAX(BP51-BO51,0)/Inputs!$B$17)*DCF!M$6</f>
        <v>21490.36351305362</v>
      </c>
      <c r="CX51" s="15">
        <f ca="1">(BQ51*DCF!C$46-DCF!C$5*MAX(BQ51*DCF!C$46,0)-MAX(BQ51-Inputs!$B$20,0)/Inputs!$B$24)*DCF!C$6</f>
        <v>-892.58680876969288</v>
      </c>
      <c r="CY51" s="15">
        <f ca="1">(BR51*DCF!D$46-DCF!D$5*MAX(BR51*DCF!D$46,0)-MAX(BR51-BQ51,0)/Inputs!$B$24)*DCF!D$6</f>
        <v>-430.86503613554436</v>
      </c>
      <c r="CZ51" s="15">
        <f ca="1">(BS51*DCF!E$46-DCF!E$5*MAX(BS51*DCF!E$46,0)-MAX(BS51-BR51,0)/Inputs!$B$24)*DCF!E$6</f>
        <v>-945.48266727996327</v>
      </c>
      <c r="DA51" s="15">
        <f ca="1">(BT51*DCF!F$46-DCF!F$5*MAX(BT51*DCF!F$46,0)-MAX(BT51-BS51,0)/Inputs!$B$24)*DCF!F$6</f>
        <v>-191.45416625481928</v>
      </c>
      <c r="DB51" s="15">
        <f ca="1">(BU51*DCF!G$46-DCF!G$5*MAX(BU51*DCF!G$46,0)-MAX(BU51-BT51,0)/Inputs!$B$24)*DCF!G$6</f>
        <v>-655.79599053641971</v>
      </c>
      <c r="DC51" s="15">
        <f ca="1">(BV51*DCF!H$46-DCF!H$5*MAX(BV51*DCF!H$46,0)-MAX(BV51-BU51,0)/Inputs!$B$24)*DCF!H$6</f>
        <v>-1196.9625105083426</v>
      </c>
      <c r="DD51" s="15">
        <f ca="1">(BW51*DCF!I$46-DCF!I$5*MAX(BW51*DCF!I$46,0)-MAX(BW51-BV51,0)/Inputs!$B$24)*DCF!I$6</f>
        <v>-2928.3095546390418</v>
      </c>
      <c r="DE51" s="15">
        <f ca="1">(BX51*DCF!J$46-DCF!J$5*MAX(BX51*DCF!J$46,0)-MAX(BX51-BW51,0)/Inputs!$B$24)*DCF!J$6</f>
        <v>-2561.7460252889855</v>
      </c>
      <c r="DF51" s="15">
        <f ca="1">(BY51*DCF!K$46-DCF!K$5*MAX(BY51*DCF!K$46,0)-MAX(BY51-BX51,0)/Inputs!$B$24)*DCF!K$6</f>
        <v>-39.561230182694246</v>
      </c>
      <c r="DG51" s="15">
        <f ca="1">(BZ51*DCF!L$46-DCF!L$5*MAX(BZ51*DCF!L$46,0)-MAX(BZ51-BY51,0)/Inputs!$B$24)*DCF!L$6</f>
        <v>529.24514098262398</v>
      </c>
      <c r="DH51" s="15">
        <f ca="1">(CA51*DCF!M$46-DCF!M$5*MAX(CA51*DCF!M$46,0)-MAX(CA51-BZ51,0)/Inputs!$B$24)*DCF!M$6</f>
        <v>3096.9108622156514</v>
      </c>
      <c r="DI51" s="15">
        <f ca="1">SUM(CB51:CL51)+BE51*DCF!M$10*(1+Inputs!$B$30)*(1-Inputs!$B$33)*(1-Inputs!$B$30/Inputs!$B$31)/(Inputs!$B$29-Inputs!$B$30)*DCF!M$6</f>
        <v>210833.27912397668</v>
      </c>
      <c r="DJ51" s="15">
        <f ca="1">SUM(CM51:CW51)+BP51*DCF!M$28*(1+Inputs!$B$30)*(1-Inputs!$B$33)*(1-Inputs!$B$30/Inputs!$B$31)/(Inputs!$B$29-Inputs!$B$30)*DCF!M$6</f>
        <v>613190.14484306262</v>
      </c>
      <c r="DK51" s="15">
        <f ca="1">SUM(CX51:DH51)+CA51*DCF!M$46*(1+Inputs!$B$30)*(1-Inputs!$B$33)*(1-Inputs!$B$30/Inputs!$B$31)/(Inputs!$B$29-Inputs!$B$30)*DCF!M$6</f>
        <v>112157.12847215924</v>
      </c>
      <c r="DM51" s="15">
        <f ca="1">DI51+DJ51+DK51+Inputs!$B$34+Inputs!$B$36-Inputs!$B$35</f>
        <v>1013031.5524391986</v>
      </c>
    </row>
    <row r="52" spans="1:117" x14ac:dyDescent="0.75">
      <c r="A52" s="11">
        <v>39</v>
      </c>
      <c r="C52" s="23">
        <f t="shared" ca="1" si="33"/>
        <v>-0.10504498831750929</v>
      </c>
      <c r="D52" s="23">
        <f t="shared" ca="1" si="33"/>
        <v>1.3368637339721994</v>
      </c>
      <c r="E52" s="23">
        <f t="shared" ca="1" si="33"/>
        <v>0.45332922756617572</v>
      </c>
      <c r="F52" s="23">
        <f t="shared" ca="1" si="33"/>
        <v>-0.75950897478998647</v>
      </c>
      <c r="G52" s="23">
        <f t="shared" ca="1" si="33"/>
        <v>0.15233938711389736</v>
      </c>
      <c r="H52" s="23">
        <f t="shared" ca="1" si="33"/>
        <v>0.24559136565470896</v>
      </c>
      <c r="I52" s="23">
        <f t="shared" ca="1" si="33"/>
        <v>-1.7754134460876532</v>
      </c>
      <c r="J52" s="23">
        <f t="shared" ca="1" si="33"/>
        <v>-0.94461679373807672</v>
      </c>
      <c r="K52" s="23">
        <f t="shared" ca="1" si="33"/>
        <v>1.6386512998698108</v>
      </c>
      <c r="L52" s="23">
        <f t="shared" ca="1" si="33"/>
        <v>-0.14801938531408074</v>
      </c>
      <c r="M52" s="23">
        <f t="shared" ca="1" si="33"/>
        <v>-1.4089336785657143</v>
      </c>
      <c r="N52" s="23">
        <f ca="1">SQRT(Inputs!$B$38)*C52+SQRT(1-Inputs!$B$38)*_xlfn.NORM.S.INV(RAND())</f>
        <v>-1.0922811788623701</v>
      </c>
      <c r="O52" s="23">
        <f ca="1">SQRT(Inputs!$B$38)*D52+SQRT(1-Inputs!$B$38)*_xlfn.NORM.S.INV(RAND())</f>
        <v>0.59272607945684963</v>
      </c>
      <c r="P52" s="23">
        <f ca="1">SQRT(Inputs!$B$38)*E52+SQRT(1-Inputs!$B$38)*_xlfn.NORM.S.INV(RAND())</f>
        <v>0.35373160418357097</v>
      </c>
      <c r="Q52" s="23">
        <f ca="1">SQRT(Inputs!$B$38)*F52+SQRT(1-Inputs!$B$38)*_xlfn.NORM.S.INV(RAND())</f>
        <v>0.72620576366144984</v>
      </c>
      <c r="R52" s="23">
        <f ca="1">SQRT(Inputs!$B$38)*G52+SQRT(1-Inputs!$B$38)*_xlfn.NORM.S.INV(RAND())</f>
        <v>0.4882728615748112</v>
      </c>
      <c r="S52" s="23">
        <f ca="1">SQRT(Inputs!$B$38)*H52+SQRT(1-Inputs!$B$38)*_xlfn.NORM.S.INV(RAND())</f>
        <v>-0.56654043830060252</v>
      </c>
      <c r="T52" s="23">
        <f ca="1">SQRT(Inputs!$B$38)*I52+SQRT(1-Inputs!$B$38)*_xlfn.NORM.S.INV(RAND())</f>
        <v>-0.39551126505428802</v>
      </c>
      <c r="U52" s="23">
        <f ca="1">SQRT(Inputs!$B$38)*J52+SQRT(1-Inputs!$B$38)*_xlfn.NORM.S.INV(RAND())</f>
        <v>-6.6257918419845407E-2</v>
      </c>
      <c r="V52" s="23">
        <f ca="1">SQRT(Inputs!$B$38)*K52+SQRT(1-Inputs!$B$38)*_xlfn.NORM.S.INV(RAND())</f>
        <v>2.0530549236929181</v>
      </c>
      <c r="W52" s="23">
        <f ca="1">SQRT(Inputs!$B$38)*L52+SQRT(1-Inputs!$B$38)*_xlfn.NORM.S.INV(RAND())</f>
        <v>-0.3425330091366558</v>
      </c>
      <c r="X52" s="23">
        <f ca="1">SQRT(Inputs!$B$38)*M52+SQRT(1-Inputs!$B$38)*_xlfn.NORM.S.INV(RAND())</f>
        <v>-1.4216126895656616</v>
      </c>
      <c r="Y52" s="23">
        <f ca="1">SQRT(Inputs!$B$38)*C52+SQRT(1-Inputs!$B$38)*_xlfn.NORM.S.INV(RAND())</f>
        <v>1.0094689270504076</v>
      </c>
      <c r="Z52" s="23">
        <f ca="1">SQRT(Inputs!$B$38)*D52+SQRT(1-Inputs!$B$38)*_xlfn.NORM.S.INV(RAND())</f>
        <v>1.9061547680212505</v>
      </c>
      <c r="AA52" s="23">
        <f ca="1">SQRT(Inputs!$B$38)*E52+SQRT(1-Inputs!$B$38)*_xlfn.NORM.S.INV(RAND())</f>
        <v>1.4850139426205407</v>
      </c>
      <c r="AB52" s="23">
        <f ca="1">SQRT(Inputs!$B$38)*F52+SQRT(1-Inputs!$B$38)*_xlfn.NORM.S.INV(RAND())</f>
        <v>-1.6786261425144355</v>
      </c>
      <c r="AC52" s="23">
        <f ca="1">SQRT(Inputs!$B$38)*G52+SQRT(1-Inputs!$B$38)*_xlfn.NORM.S.INV(RAND())</f>
        <v>-6.3953059665876374E-2</v>
      </c>
      <c r="AD52" s="23">
        <f ca="1">SQRT(Inputs!$B$38)*H52+SQRT(1-Inputs!$B$38)*_xlfn.NORM.S.INV(RAND())</f>
        <v>0.80384099310897139</v>
      </c>
      <c r="AE52" s="23">
        <f ca="1">SQRT(Inputs!$B$38)*I52+SQRT(1-Inputs!$B$38)*_xlfn.NORM.S.INV(RAND())</f>
        <v>-1.7276707080726543</v>
      </c>
      <c r="AF52" s="23">
        <f ca="1">SQRT(Inputs!$B$38)*J52+SQRT(1-Inputs!$B$38)*_xlfn.NORM.S.INV(RAND())</f>
        <v>0.11663280551106803</v>
      </c>
      <c r="AG52" s="23">
        <f ca="1">SQRT(Inputs!$B$38)*K52+SQRT(1-Inputs!$B$38)*_xlfn.NORM.S.INV(RAND())</f>
        <v>0.24854535974433301</v>
      </c>
      <c r="AH52" s="23">
        <f ca="1">SQRT(Inputs!$B$38)*L52+SQRT(1-Inputs!$B$38)*_xlfn.NORM.S.INV(RAND())</f>
        <v>-1.3198801058363216</v>
      </c>
      <c r="AI52" s="23">
        <f ca="1">SQRT(Inputs!$B$38)*M52+SQRT(1-Inputs!$B$38)*_xlfn.NORM.S.INV(RAND())</f>
        <v>-7.7741930877136545E-2</v>
      </c>
      <c r="AJ52" s="23">
        <f ca="1">SQRT(Inputs!$B$38)*C52+SQRT(1-Inputs!$B$38)*_xlfn.NORM.S.INV(RAND())</f>
        <v>0.43233901639900402</v>
      </c>
      <c r="AK52" s="23">
        <f ca="1">SQRT(Inputs!$B$38)*D52+SQRT(1-Inputs!$B$38)*_xlfn.NORM.S.INV(RAND())</f>
        <v>1.1844230853635824</v>
      </c>
      <c r="AL52" s="23">
        <f ca="1">SQRT(Inputs!$B$38)*E52+SQRT(1-Inputs!$B$38)*_xlfn.NORM.S.INV(RAND())</f>
        <v>-0.67027115611976629</v>
      </c>
      <c r="AM52" s="23">
        <f ca="1">SQRT(Inputs!$B$38)*F52+SQRT(1-Inputs!$B$38)*_xlfn.NORM.S.INV(RAND())</f>
        <v>-0.80772447338039632</v>
      </c>
      <c r="AN52" s="23">
        <f ca="1">SQRT(Inputs!$B$38)*G52+SQRT(1-Inputs!$B$38)*_xlfn.NORM.S.INV(RAND())</f>
        <v>-0.71954651706759842</v>
      </c>
      <c r="AO52" s="23">
        <f ca="1">SQRT(Inputs!$B$38)*H52+SQRT(1-Inputs!$B$38)*_xlfn.NORM.S.INV(RAND())</f>
        <v>-1.482850015045309</v>
      </c>
      <c r="AP52" s="23">
        <f ca="1">SQRT(Inputs!$B$38)*I52+SQRT(1-Inputs!$B$38)*_xlfn.NORM.S.INV(RAND())</f>
        <v>-1.2840198889931804</v>
      </c>
      <c r="AQ52" s="23">
        <f ca="1">SQRT(Inputs!$B$38)*J52+SQRT(1-Inputs!$B$38)*_xlfn.NORM.S.INV(RAND())</f>
        <v>-1.1528146530232783</v>
      </c>
      <c r="AR52" s="23">
        <f ca="1">SQRT(Inputs!$B$38)*K52+SQRT(1-Inputs!$B$38)*_xlfn.NORM.S.INV(RAND())</f>
        <v>0.97628097731735053</v>
      </c>
      <c r="AS52" s="23">
        <f ca="1">SQRT(Inputs!$B$38)*L52+SQRT(1-Inputs!$B$38)*_xlfn.NORM.S.INV(RAND())</f>
        <v>1.1624983531485806</v>
      </c>
      <c r="AT52" s="23">
        <f ca="1">SQRT(Inputs!$B$38)*M52+SQRT(1-Inputs!$B$38)*_xlfn.NORM.S.INV(RAND())</f>
        <v>-0.96555044369807563</v>
      </c>
      <c r="AU52" s="15">
        <f ca="1">Inputs!$B$6*EXP($B$8-0.5*C$5^2+C$5*N52)</f>
        <v>4158.0500386994763</v>
      </c>
      <c r="AV52" s="15">
        <f t="shared" ca="1" si="1"/>
        <v>5522.2136817593091</v>
      </c>
      <c r="AW52" s="15">
        <f t="shared" ca="1" si="2"/>
        <v>7062.4086543895683</v>
      </c>
      <c r="AX52" s="15">
        <f t="shared" ca="1" si="3"/>
        <v>9441.3702639671174</v>
      </c>
      <c r="AY52" s="15">
        <f t="shared" ca="1" si="4"/>
        <v>12215.40528559769</v>
      </c>
      <c r="AZ52" s="15">
        <f t="shared" ca="1" si="5"/>
        <v>14036.200214181228</v>
      </c>
      <c r="BA52" s="15">
        <f t="shared" ca="1" si="6"/>
        <v>16480.220332328379</v>
      </c>
      <c r="BB52" s="15">
        <f t="shared" ca="1" si="7"/>
        <v>20043.314168202454</v>
      </c>
      <c r="BC52" s="15">
        <f t="shared" ca="1" si="8"/>
        <v>29928.460416774233</v>
      </c>
      <c r="BD52" s="15">
        <f t="shared" ca="1" si="9"/>
        <v>35509.1136748348</v>
      </c>
      <c r="BE52" s="15">
        <f t="shared" ca="1" si="10"/>
        <v>38227.407382704099</v>
      </c>
      <c r="BF52" s="15">
        <f ca="1">Inputs!$B$13*EXP($B$9-0.5*C$6^2+C$6*Y52)</f>
        <v>16895.356746831734</v>
      </c>
      <c r="BG52" s="15">
        <f t="shared" ca="1" si="11"/>
        <v>29043.538308794676</v>
      </c>
      <c r="BH52" s="15">
        <f t="shared" ca="1" si="12"/>
        <v>45396.495249805019</v>
      </c>
      <c r="BI52" s="15">
        <f t="shared" ca="1" si="13"/>
        <v>42918.746782023081</v>
      </c>
      <c r="BJ52" s="15">
        <f t="shared" ca="1" si="14"/>
        <v>52132.777359654159</v>
      </c>
      <c r="BK52" s="15">
        <f t="shared" ca="1" si="15"/>
        <v>71382.776637887277</v>
      </c>
      <c r="BL52" s="15">
        <f t="shared" ca="1" si="16"/>
        <v>70095.641695209823</v>
      </c>
      <c r="BM52" s="15">
        <f t="shared" ca="1" si="17"/>
        <v>87420.171960664491</v>
      </c>
      <c r="BN52" s="15">
        <f t="shared" ca="1" si="18"/>
        <v>110766.35348962313</v>
      </c>
      <c r="BO52" s="15">
        <f t="shared" ca="1" si="19"/>
        <v>116902.08016485849</v>
      </c>
      <c r="BP52" s="15">
        <f t="shared" ca="1" si="20"/>
        <v>142622.8053381088</v>
      </c>
      <c r="BQ52" s="15">
        <f ca="1">Inputs!$B$20*EXP($B$10-0.5*C$7^2+C$7*AJ52)</f>
        <v>5000.3933096723631</v>
      </c>
      <c r="BR52" s="15">
        <f t="shared" ca="1" si="21"/>
        <v>9883.3071436362461</v>
      </c>
      <c r="BS52" s="15">
        <f t="shared" ca="1" si="22"/>
        <v>11164.182424053537</v>
      </c>
      <c r="BT52" s="15">
        <f t="shared" ca="1" si="23"/>
        <v>12453.720738160609</v>
      </c>
      <c r="BU52" s="15">
        <f t="shared" ca="1" si="24"/>
        <v>14501.414643163971</v>
      </c>
      <c r="BV52" s="15">
        <f t="shared" ca="1" si="25"/>
        <v>14445.639076433801</v>
      </c>
      <c r="BW52" s="15">
        <f t="shared" ca="1" si="26"/>
        <v>15361.172967210554</v>
      </c>
      <c r="BX52" s="15">
        <f t="shared" ca="1" si="27"/>
        <v>17051.679237886037</v>
      </c>
      <c r="BY52" s="15">
        <f t="shared" ca="1" si="28"/>
        <v>28799.062953904122</v>
      </c>
      <c r="BZ52" s="15">
        <f t="shared" ca="1" si="29"/>
        <v>50036.962273100871</v>
      </c>
      <c r="CA52" s="15">
        <f t="shared" ca="1" si="30"/>
        <v>59204.891586311045</v>
      </c>
      <c r="CB52" s="15">
        <f ca="1">(AU52*DCF!C$10-DCF!C$5*MAX(AU52*DCF!C$10,0)-MAX(AU52-Inputs!$B$6,0)/Inputs!$B$10)*DCF!C$6</f>
        <v>1048.8083172201325</v>
      </c>
      <c r="CC52" s="15">
        <f ca="1">(AV52*DCF!D$10-DCF!D$5*MAX(AV52*DCF!D$10,0)-MAX(AV52-AU52,0)/Inputs!$B$10)*DCF!D$6</f>
        <v>1013.3865714978597</v>
      </c>
      <c r="CD52" s="15">
        <f ca="1">(AW52*DCF!E$10-DCF!E$5*MAX(AW52*DCF!E$10,0)-MAX(AW52-AV52,0)/Inputs!$B$10)*DCF!E$6</f>
        <v>1283.6820443210661</v>
      </c>
      <c r="CE52" s="15">
        <f ca="1">(AX52*DCF!F$10-DCF!F$5*MAX(AX52*DCF!F$10,0)-MAX(AX52-AW52,0)/Inputs!$B$10)*DCF!F$6</f>
        <v>1566.0331524931355</v>
      </c>
      <c r="CF52" s="15">
        <f ca="1">(AY52*DCF!G$10-DCF!G$5*MAX(AY52*DCF!G$10,0)-MAX(AY52-AX52,0)/Inputs!$B$10)*DCF!G$6</f>
        <v>1983.6427838918639</v>
      </c>
      <c r="CG52" s="15">
        <f ca="1">(AZ52*DCF!H$10-DCF!H$5*MAX(AZ52*DCF!H$10,0)-MAX(AZ52-AY52,0)/Inputs!$B$10)*DCF!H$6</f>
        <v>2401.8235578609492</v>
      </c>
      <c r="CH52" s="15">
        <f ca="1">(BA52*DCF!I$10-DCF!I$5*MAX(BA52*DCF!I$10,0)-MAX(BA52-AZ52,0)/Inputs!$B$10)*DCF!I$6</f>
        <v>2609.4301243446444</v>
      </c>
      <c r="CI52" s="15">
        <f ca="1">(BB52*DCF!J$10-DCF!J$5*MAX(BB52*DCF!J$10,0)-MAX(BB52-BA52,0)/Inputs!$B$10)*DCF!J$6</f>
        <v>2899.551062500253</v>
      </c>
      <c r="CJ52" s="15">
        <f ca="1">(BC52*DCF!K$10-DCF!K$5*MAX(BC52*DCF!K$10,0)-MAX(BC52-BB52,0)/Inputs!$B$10)*DCF!K$6</f>
        <v>3434.2314780339657</v>
      </c>
      <c r="CK52" s="15">
        <f ca="1">(BD52*DCF!L$10-DCF!L$5*MAX(BD52*DCF!L$10,0)-MAX(BD52-BC52,0)/Inputs!$B$10)*DCF!L$6</f>
        <v>4633.7807573900527</v>
      </c>
      <c r="CL52" s="15">
        <f ca="1">(BE52*DCF!M$10-DCF!M$5*MAX(BE52*DCF!M$10,0)-MAX(BE52-BD52,0)/Inputs!$B$10)*DCF!M$6</f>
        <v>5069.6523886448258</v>
      </c>
      <c r="CM52" s="15">
        <f ca="1">(BF52*DCF!C$28-DCF!C$5*MAX(BF52*DCF!C$28,0)-MAX(BF52-Inputs!$B$13,0)/Inputs!$B$17)*DCF!C$6</f>
        <v>3884.214260400729</v>
      </c>
      <c r="CN52" s="15">
        <f ca="1">(BG52*DCF!D$28-DCF!D$5*MAX(BG52*DCF!D$28,0)-MAX(BG52-BF52,0)/Inputs!$B$17)*DCF!D$6</f>
        <v>5962.2277698866592</v>
      </c>
      <c r="CO52" s="15">
        <f ca="1">(BH52*DCF!E$28-DCF!E$5*MAX(BH52*DCF!E$28,0)-MAX(BH52-BG52,0)/Inputs!$B$17)*DCF!E$6</f>
        <v>9634.1530866887715</v>
      </c>
      <c r="CP52" s="15">
        <f ca="1">(BI52*DCF!F$28-DCF!F$5*MAX(BI52*DCF!F$28,0)-MAX(BI52-BH52,0)/Inputs!$B$17)*DCF!F$6</f>
        <v>11651.309234512522</v>
      </c>
      <c r="CQ52" s="15">
        <f ca="1">(BJ52*DCF!G$28-DCF!G$5*MAX(BJ52*DCF!G$28,0)-MAX(BJ52-BI52,0)/Inputs!$B$17)*DCF!G$6</f>
        <v>11976.535696554683</v>
      </c>
      <c r="CR52" s="15">
        <f ca="1">(BK52*DCF!H$28-DCF!H$5*MAX(BK52*DCF!H$28,0)-MAX(BK52-BJ52,0)/Inputs!$B$17)*DCF!H$6</f>
        <v>14662.838544817103</v>
      </c>
      <c r="CS52" s="15">
        <f ca="1">(BL52*DCF!I$28-DCF!I$5*MAX(BL52*DCF!I$28,0)-MAX(BL52-BK52,0)/Inputs!$B$17)*DCF!I$6</f>
        <v>16483.203031959154</v>
      </c>
      <c r="CT52" s="15">
        <f ca="1">(BM52*DCF!J$28-DCF!J$5*MAX(BM52*DCF!J$28,0)-MAX(BM52-BL52,0)/Inputs!$B$17)*DCF!J$6</f>
        <v>17204.86446524717</v>
      </c>
      <c r="CU52" s="15">
        <f ca="1">(BN52*DCF!K$28-DCF!K$5*MAX(BN52*DCF!K$28,0)-MAX(BN52-BM52,0)/Inputs!$B$17)*DCF!K$6</f>
        <v>20532.400369850915</v>
      </c>
      <c r="CV52" s="15">
        <f ca="1">(BO52*DCF!L$28-DCF!L$5*MAX(BO52*DCF!L$28,0)-MAX(BO52-BN52,0)/Inputs!$B$17)*DCF!L$6</f>
        <v>22630.151048230739</v>
      </c>
      <c r="CW52" s="15">
        <f ca="1">(BP52*DCF!M$28-DCF!M$5*MAX(BP52*DCF!M$28,0)-MAX(BP52-BO52,0)/Inputs!$B$17)*DCF!M$6</f>
        <v>24146.024849461828</v>
      </c>
      <c r="CX52" s="15">
        <f ca="1">(BQ52*DCF!C$46-DCF!C$5*MAX(BQ52*DCF!C$46,0)-MAX(BQ52-Inputs!$B$20,0)/Inputs!$B$24)*DCF!C$6</f>
        <v>-1985.9537942302745</v>
      </c>
      <c r="CY52" s="15">
        <f ca="1">(BR52*DCF!D$46-DCF!D$5*MAX(BR52*DCF!D$46,0)-MAX(BR52-BQ52,0)/Inputs!$B$24)*DCF!D$6</f>
        <v>-3770.3488488043058</v>
      </c>
      <c r="CZ52" s="15">
        <f ca="1">(BS52*DCF!E$46-DCF!E$5*MAX(BS52*DCF!E$46,0)-MAX(BS52-BR52,0)/Inputs!$B$24)*DCF!E$6</f>
        <v>-1825.0697835460667</v>
      </c>
      <c r="DA52" s="15">
        <f ca="1">(BT52*DCF!F$46-DCF!F$5*MAX(BT52*DCF!F$46,0)-MAX(BT52-BS52,0)/Inputs!$B$24)*DCF!F$6</f>
        <v>-1376.520348163951</v>
      </c>
      <c r="DB52" s="15">
        <f ca="1">(BU52*DCF!G$46-DCF!G$5*MAX(BU52*DCF!G$46,0)-MAX(BU52-BT52,0)/Inputs!$B$24)*DCF!G$6</f>
        <v>-1176.6027094506478</v>
      </c>
      <c r="DC52" s="15">
        <f ca="1">(BV52*DCF!H$46-DCF!H$5*MAX(BV52*DCF!H$46,0)-MAX(BV52-BU52,0)/Inputs!$B$24)*DCF!H$6</f>
        <v>0</v>
      </c>
      <c r="DD52" s="15">
        <f ca="1">(BW52*DCF!I$46-DCF!I$5*MAX(BW52*DCF!I$46,0)-MAX(BW52-BV52,0)/Inputs!$B$24)*DCF!I$6</f>
        <v>91.957881124963578</v>
      </c>
      <c r="DE52" s="15">
        <f ca="1">(BX52*DCF!J$46-DCF!J$5*MAX(BX52*DCF!J$46,0)-MAX(BX52-BW52,0)/Inputs!$B$24)*DCF!J$6</f>
        <v>266.97613262343964</v>
      </c>
      <c r="DF52" s="15">
        <f ca="1">(BY52*DCF!K$46-DCF!K$5*MAX(BY52*DCF!K$46,0)-MAX(BY52-BX52,0)/Inputs!$B$24)*DCF!K$6</f>
        <v>-1232.6975833142178</v>
      </c>
      <c r="DG52" s="15">
        <f ca="1">(BZ52*DCF!L$46-DCF!L$5*MAX(BZ52*DCF!L$46,0)-MAX(BZ52-BY52,0)/Inputs!$B$24)*DCF!L$6</f>
        <v>-1347.3832965319389</v>
      </c>
      <c r="DH52" s="15">
        <f ca="1">(CA52*DCF!M$46-DCF!M$5*MAX(CA52*DCF!M$46,0)-MAX(CA52-BZ52,0)/Inputs!$B$24)*DCF!M$6</f>
        <v>2724.8186386680914</v>
      </c>
      <c r="DI52" s="15">
        <f ca="1">SUM(CB52:CL52)+BE52*DCF!M$10*(1+Inputs!$B$30)*(1-Inputs!$B$33)*(1-Inputs!$B$30/Inputs!$B$31)/(Inputs!$B$29-Inputs!$B$30)*DCF!M$6</f>
        <v>134331.40248939453</v>
      </c>
      <c r="DJ52" s="15">
        <f ca="1">SUM(CM52:CW52)+BP52*DCF!M$28*(1+Inputs!$B$30)*(1-Inputs!$B$33)*(1-Inputs!$B$30/Inputs!$B$31)/(Inputs!$B$29-Inputs!$B$30)*DCF!M$6</f>
        <v>687996.12668735744</v>
      </c>
      <c r="DK52" s="15">
        <f ca="1">SUM(CX52:DH52)+CA52*DCF!M$46*(1+Inputs!$B$30)*(1-Inputs!$B$33)*(1-Inputs!$B$30/Inputs!$B$31)/(Inputs!$B$29-Inputs!$B$30)*DCF!M$6</f>
        <v>81906.951948566712</v>
      </c>
      <c r="DM52" s="15">
        <f ca="1">DI52+DJ52+DK52+Inputs!$B$34+Inputs!$B$36-Inputs!$B$35</f>
        <v>981085.48112531868</v>
      </c>
    </row>
    <row r="53" spans="1:117" x14ac:dyDescent="0.75">
      <c r="A53" s="11">
        <v>40</v>
      </c>
      <c r="C53" s="23">
        <f t="shared" ca="1" si="33"/>
        <v>-2.7965321119645135E-2</v>
      </c>
      <c r="D53" s="23">
        <f t="shared" ca="1" si="33"/>
        <v>-0.91956634694014394</v>
      </c>
      <c r="E53" s="23">
        <f t="shared" ca="1" si="33"/>
        <v>-0.32182942983292179</v>
      </c>
      <c r="F53" s="23">
        <f t="shared" ca="1" si="33"/>
        <v>1.2821326304909633</v>
      </c>
      <c r="G53" s="23">
        <f t="shared" ca="1" si="33"/>
        <v>-0.64790792394193308</v>
      </c>
      <c r="H53" s="23">
        <f t="shared" ca="1" si="33"/>
        <v>-0.91065166420872901</v>
      </c>
      <c r="I53" s="23">
        <f t="shared" ca="1" si="33"/>
        <v>-0.19775815626133411</v>
      </c>
      <c r="J53" s="23">
        <f t="shared" ca="1" si="33"/>
        <v>1.0996706476160405</v>
      </c>
      <c r="K53" s="23">
        <f t="shared" ca="1" si="33"/>
        <v>9.2668553659179781E-2</v>
      </c>
      <c r="L53" s="23">
        <f t="shared" ca="1" si="33"/>
        <v>0.30276750704329397</v>
      </c>
      <c r="M53" s="23">
        <f t="shared" ca="1" si="33"/>
        <v>1.54440437475804</v>
      </c>
      <c r="N53" s="23">
        <f ca="1">SQRT(Inputs!$B$38)*C53+SQRT(1-Inputs!$B$38)*_xlfn.NORM.S.INV(RAND())</f>
        <v>0.63358410893984773</v>
      </c>
      <c r="O53" s="23">
        <f ca="1">SQRT(Inputs!$B$38)*D53+SQRT(1-Inputs!$B$38)*_xlfn.NORM.S.INV(RAND())</f>
        <v>-1.2479577373645525</v>
      </c>
      <c r="P53" s="23">
        <f ca="1">SQRT(Inputs!$B$38)*E53+SQRT(1-Inputs!$B$38)*_xlfn.NORM.S.INV(RAND())</f>
        <v>-0.79295161962291927</v>
      </c>
      <c r="Q53" s="23">
        <f ca="1">SQRT(Inputs!$B$38)*F53+SQRT(1-Inputs!$B$38)*_xlfn.NORM.S.INV(RAND())</f>
        <v>1.0341386645087778</v>
      </c>
      <c r="R53" s="23">
        <f ca="1">SQRT(Inputs!$B$38)*G53+SQRT(1-Inputs!$B$38)*_xlfn.NORM.S.INV(RAND())</f>
        <v>-0.6147766211437401</v>
      </c>
      <c r="S53" s="23">
        <f ca="1">SQRT(Inputs!$B$38)*H53+SQRT(1-Inputs!$B$38)*_xlfn.NORM.S.INV(RAND())</f>
        <v>1.24194787897943</v>
      </c>
      <c r="T53" s="23">
        <f ca="1">SQRT(Inputs!$B$38)*I53+SQRT(1-Inputs!$B$38)*_xlfn.NORM.S.INV(RAND())</f>
        <v>-0.70406158410147857</v>
      </c>
      <c r="U53" s="23">
        <f ca="1">SQRT(Inputs!$B$38)*J53+SQRT(1-Inputs!$B$38)*_xlfn.NORM.S.INV(RAND())</f>
        <v>0.96353358703008496</v>
      </c>
      <c r="V53" s="23">
        <f ca="1">SQRT(Inputs!$B$38)*K53+SQRT(1-Inputs!$B$38)*_xlfn.NORM.S.INV(RAND())</f>
        <v>-0.17361607801295506</v>
      </c>
      <c r="W53" s="23">
        <f ca="1">SQRT(Inputs!$B$38)*L53+SQRT(1-Inputs!$B$38)*_xlfn.NORM.S.INV(RAND())</f>
        <v>1.5271059529178328</v>
      </c>
      <c r="X53" s="23">
        <f ca="1">SQRT(Inputs!$B$38)*M53+SQRT(1-Inputs!$B$38)*_xlfn.NORM.S.INV(RAND())</f>
        <v>0.38109961003366644</v>
      </c>
      <c r="Y53" s="23">
        <f ca="1">SQRT(Inputs!$B$38)*C53+SQRT(1-Inputs!$B$38)*_xlfn.NORM.S.INV(RAND())</f>
        <v>-4.8165979664136757E-2</v>
      </c>
      <c r="Z53" s="23">
        <f ca="1">SQRT(Inputs!$B$38)*D53+SQRT(1-Inputs!$B$38)*_xlfn.NORM.S.INV(RAND())</f>
        <v>-0.71642764371417855</v>
      </c>
      <c r="AA53" s="23">
        <f ca="1">SQRT(Inputs!$B$38)*E53+SQRT(1-Inputs!$B$38)*_xlfn.NORM.S.INV(RAND())</f>
        <v>7.935387341069286E-2</v>
      </c>
      <c r="AB53" s="23">
        <f ca="1">SQRT(Inputs!$B$38)*F53+SQRT(1-Inputs!$B$38)*_xlfn.NORM.S.INV(RAND())</f>
        <v>1.8299482787019201</v>
      </c>
      <c r="AC53" s="23">
        <f ca="1">SQRT(Inputs!$B$38)*G53+SQRT(1-Inputs!$B$38)*_xlfn.NORM.S.INV(RAND())</f>
        <v>-0.63619041404518695</v>
      </c>
      <c r="AD53" s="23">
        <f ca="1">SQRT(Inputs!$B$38)*H53+SQRT(1-Inputs!$B$38)*_xlfn.NORM.S.INV(RAND())</f>
        <v>0.31797308369513727</v>
      </c>
      <c r="AE53" s="23">
        <f ca="1">SQRT(Inputs!$B$38)*I53+SQRT(1-Inputs!$B$38)*_xlfn.NORM.S.INV(RAND())</f>
        <v>-1.5989251169128327</v>
      </c>
      <c r="AF53" s="23">
        <f ca="1">SQRT(Inputs!$B$38)*J53+SQRT(1-Inputs!$B$38)*_xlfn.NORM.S.INV(RAND())</f>
        <v>0.56426558406123184</v>
      </c>
      <c r="AG53" s="23">
        <f ca="1">SQRT(Inputs!$B$38)*K53+SQRT(1-Inputs!$B$38)*_xlfn.NORM.S.INV(RAND())</f>
        <v>5.9294484364748462E-3</v>
      </c>
      <c r="AH53" s="23">
        <f ca="1">SQRT(Inputs!$B$38)*L53+SQRT(1-Inputs!$B$38)*_xlfn.NORM.S.INV(RAND())</f>
        <v>0.45446156229393242</v>
      </c>
      <c r="AI53" s="23">
        <f ca="1">SQRT(Inputs!$B$38)*M53+SQRT(1-Inputs!$B$38)*_xlfn.NORM.S.INV(RAND())</f>
        <v>-0.99067094781062959</v>
      </c>
      <c r="AJ53" s="23">
        <f ca="1">SQRT(Inputs!$B$38)*C53+SQRT(1-Inputs!$B$38)*_xlfn.NORM.S.INV(RAND())</f>
        <v>-0.35131472607442793</v>
      </c>
      <c r="AK53" s="23">
        <f ca="1">SQRT(Inputs!$B$38)*D53+SQRT(1-Inputs!$B$38)*_xlfn.NORM.S.INV(RAND())</f>
        <v>-0.18538287398468434</v>
      </c>
      <c r="AL53" s="23">
        <f ca="1">SQRT(Inputs!$B$38)*E53+SQRT(1-Inputs!$B$38)*_xlfn.NORM.S.INV(RAND())</f>
        <v>-1.0382290528377411</v>
      </c>
      <c r="AM53" s="23">
        <f ca="1">SQRT(Inputs!$B$38)*F53+SQRT(1-Inputs!$B$38)*_xlfn.NORM.S.INV(RAND())</f>
        <v>9.9321380884225263E-2</v>
      </c>
      <c r="AN53" s="23">
        <f ca="1">SQRT(Inputs!$B$38)*G53+SQRT(1-Inputs!$B$38)*_xlfn.NORM.S.INV(RAND())</f>
        <v>4.4700047976686641E-2</v>
      </c>
      <c r="AO53" s="23">
        <f ca="1">SQRT(Inputs!$B$38)*H53+SQRT(1-Inputs!$B$38)*_xlfn.NORM.S.INV(RAND())</f>
        <v>-1.103592895515203</v>
      </c>
      <c r="AP53" s="23">
        <f ca="1">SQRT(Inputs!$B$38)*I53+SQRT(1-Inputs!$B$38)*_xlfn.NORM.S.INV(RAND())</f>
        <v>0.14532118071420477</v>
      </c>
      <c r="AQ53" s="23">
        <f ca="1">SQRT(Inputs!$B$38)*J53+SQRT(1-Inputs!$B$38)*_xlfn.NORM.S.INV(RAND())</f>
        <v>-1.1805116849949608</v>
      </c>
      <c r="AR53" s="23">
        <f ca="1">SQRT(Inputs!$B$38)*K53+SQRT(1-Inputs!$B$38)*_xlfn.NORM.S.INV(RAND())</f>
        <v>0.43223689897072876</v>
      </c>
      <c r="AS53" s="23">
        <f ca="1">SQRT(Inputs!$B$38)*L53+SQRT(1-Inputs!$B$38)*_xlfn.NORM.S.INV(RAND())</f>
        <v>-0.76619126884841404</v>
      </c>
      <c r="AT53" s="23">
        <f ca="1">SQRT(Inputs!$B$38)*M53+SQRT(1-Inputs!$B$38)*_xlfn.NORM.S.INV(RAND())</f>
        <v>1.1567820145437926</v>
      </c>
      <c r="AU53" s="15">
        <f ca="1">Inputs!$B$6*EXP($B$8-0.5*C$5^2+C$5*N53)</f>
        <v>5498.181193111619</v>
      </c>
      <c r="AV53" s="15">
        <f t="shared" ca="1" si="1"/>
        <v>5570.6430687668126</v>
      </c>
      <c r="AW53" s="15">
        <f t="shared" ca="1" si="2"/>
        <v>6103.4359631829066</v>
      </c>
      <c r="AX53" s="15">
        <f t="shared" ca="1" si="3"/>
        <v>8479.3839237592292</v>
      </c>
      <c r="AY53" s="15">
        <f t="shared" ca="1" si="4"/>
        <v>9644.7302114409213</v>
      </c>
      <c r="AZ53" s="15">
        <f t="shared" ca="1" si="5"/>
        <v>13524.504650043336</v>
      </c>
      <c r="BA53" s="15">
        <f t="shared" ca="1" si="6"/>
        <v>15374.827416737004</v>
      </c>
      <c r="BB53" s="15">
        <f t="shared" ca="1" si="7"/>
        <v>20731.220218995841</v>
      </c>
      <c r="BC53" s="15">
        <f t="shared" ca="1" si="8"/>
        <v>24968.492345238654</v>
      </c>
      <c r="BD53" s="15">
        <f t="shared" ca="1" si="9"/>
        <v>35285.360398478151</v>
      </c>
      <c r="BE53" s="15">
        <f t="shared" ca="1" si="10"/>
        <v>44764.844316068527</v>
      </c>
      <c r="BF53" s="15">
        <f ca="1">Inputs!$B$13*EXP($B$9-0.5*C$6^2+C$6*Y53)</f>
        <v>13699.57976067514</v>
      </c>
      <c r="BG53" s="15">
        <f t="shared" ca="1" si="11"/>
        <v>14671.5135339881</v>
      </c>
      <c r="BH53" s="15">
        <f t="shared" ca="1" si="12"/>
        <v>18163.380731593868</v>
      </c>
      <c r="BI53" s="15">
        <f t="shared" ca="1" si="13"/>
        <v>29468.422559104696</v>
      </c>
      <c r="BJ53" s="15">
        <f t="shared" ca="1" si="14"/>
        <v>32960.799664594364</v>
      </c>
      <c r="BK53" s="15">
        <f t="shared" ca="1" si="15"/>
        <v>42242.805065077118</v>
      </c>
      <c r="BL53" s="15">
        <f t="shared" ca="1" si="16"/>
        <v>42178.997157898841</v>
      </c>
      <c r="BM53" s="15">
        <f t="shared" ca="1" si="17"/>
        <v>55611.842562878031</v>
      </c>
      <c r="BN53" s="15">
        <f t="shared" ca="1" si="18"/>
        <v>68444.218781335338</v>
      </c>
      <c r="BO53" s="15">
        <f t="shared" ca="1" si="19"/>
        <v>88781.880719817127</v>
      </c>
      <c r="BP53" s="15">
        <f t="shared" ca="1" si="20"/>
        <v>97672.27960289648</v>
      </c>
      <c r="BQ53" s="15">
        <f ca="1">Inputs!$B$20*EXP($B$10-0.5*C$7^2+C$7*AJ53)</f>
        <v>3786.9773019348322</v>
      </c>
      <c r="BR53" s="15">
        <f t="shared" ca="1" si="21"/>
        <v>4844.6537555165041</v>
      </c>
      <c r="BS53" s="15">
        <f t="shared" ca="1" si="22"/>
        <v>4923.7019143944417</v>
      </c>
      <c r="BT53" s="15">
        <f t="shared" ca="1" si="23"/>
        <v>6967.9204128324909</v>
      </c>
      <c r="BU53" s="15">
        <f t="shared" ca="1" si="24"/>
        <v>9761.7162063421983</v>
      </c>
      <c r="BV53" s="15">
        <f t="shared" ca="1" si="25"/>
        <v>10591.594075188079</v>
      </c>
      <c r="BW53" s="15">
        <f t="shared" ca="1" si="26"/>
        <v>15241.624546573326</v>
      </c>
      <c r="BX53" s="15">
        <f t="shared" ca="1" si="27"/>
        <v>16825.291516939047</v>
      </c>
      <c r="BY53" s="15">
        <f t="shared" ca="1" si="28"/>
        <v>25607.576944927721</v>
      </c>
      <c r="BZ53" s="15">
        <f t="shared" ca="1" si="29"/>
        <v>31210.32680001765</v>
      </c>
      <c r="CA53" s="15">
        <f t="shared" ca="1" si="30"/>
        <v>53846.174958885844</v>
      </c>
      <c r="CB53" s="15">
        <f ca="1">(AU53*DCF!C$10-DCF!C$5*MAX(AU53*DCF!C$10,0)-MAX(AU53-Inputs!$B$6,0)/Inputs!$B$10)*DCF!C$6</f>
        <v>1039.252943223094</v>
      </c>
      <c r="CC53" s="15">
        <f ca="1">(AV53*DCF!D$10-DCF!D$5*MAX(AV53*DCF!D$10,0)-MAX(AV53-AU53,0)/Inputs!$B$10)*DCF!D$6</f>
        <v>1340.1385762274153</v>
      </c>
      <c r="CD53" s="15">
        <f ca="1">(AW53*DCF!E$10-DCF!E$5*MAX(AW53*DCF!E$10,0)-MAX(AW53-AV53,0)/Inputs!$B$10)*DCF!E$6</f>
        <v>1289.1791817055912</v>
      </c>
      <c r="CE53" s="15">
        <f ca="1">(AX53*DCF!F$10-DCF!F$5*MAX(AX53*DCF!F$10,0)-MAX(AX53-AW53,0)/Inputs!$B$10)*DCF!F$6</f>
        <v>1356.6601331672853</v>
      </c>
      <c r="CF53" s="15">
        <f ca="1">(AY53*DCF!G$10-DCF!G$5*MAX(AY53*DCF!G$10,0)-MAX(AY53-AX53,0)/Inputs!$B$10)*DCF!G$6</f>
        <v>1763.199056138458</v>
      </c>
      <c r="CG53" s="15">
        <f ca="1">(AZ53*DCF!H$10-DCF!H$5*MAX(AZ53*DCF!H$10,0)-MAX(AZ53-AY53,0)/Inputs!$B$10)*DCF!H$6</f>
        <v>1936.8687729612473</v>
      </c>
      <c r="CH53" s="15">
        <f ca="1">(BA53*DCF!I$10-DCF!I$5*MAX(BA53*DCF!I$10,0)-MAX(BA53-AZ53,0)/Inputs!$B$10)*DCF!I$6</f>
        <v>2504.9023304354532</v>
      </c>
      <c r="CI53" s="15">
        <f ca="1">(BB53*DCF!J$10-DCF!J$5*MAX(BB53*DCF!J$10,0)-MAX(BB53-BA53,0)/Inputs!$B$10)*DCF!J$6</f>
        <v>2745.852429820869</v>
      </c>
      <c r="CJ53" s="15">
        <f ca="1">(BC53*DCF!K$10-DCF!K$5*MAX(BC53*DCF!K$10,0)-MAX(BC53-BB53,0)/Inputs!$B$10)*DCF!K$6</f>
        <v>3426.372676749128</v>
      </c>
      <c r="CK53" s="15">
        <f ca="1">(BD53*DCF!L$10-DCF!L$5*MAX(BD53*DCF!L$10,0)-MAX(BD53-BC53,0)/Inputs!$B$10)*DCF!L$6</f>
        <v>3987.5652494089527</v>
      </c>
      <c r="CL53" s="15">
        <f ca="1">(BE53*DCF!M$10-DCF!M$5*MAX(BE53*DCF!M$10,0)-MAX(BE53-BD53,0)/Inputs!$B$10)*DCF!M$6</f>
        <v>5184.4728822154739</v>
      </c>
      <c r="CM53" s="15">
        <f ca="1">(BF53*DCF!C$28-DCF!C$5*MAX(BF53*DCF!C$28,0)-MAX(BF53-Inputs!$B$13,0)/Inputs!$B$17)*DCF!C$6</f>
        <v>3646.9388137542469</v>
      </c>
      <c r="CN53" s="15">
        <f ca="1">(BG53*DCF!D$28-DCF!D$5*MAX(BG53*DCF!D$28,0)-MAX(BG53-BF53,0)/Inputs!$B$17)*DCF!D$6</f>
        <v>4113.7410801206752</v>
      </c>
      <c r="CO53" s="15">
        <f ca="1">(BH53*DCF!E$28-DCF!E$5*MAX(BH53*DCF!E$28,0)-MAX(BH53-BG53,0)/Inputs!$B$17)*DCF!E$6</f>
        <v>4455.9938885427409</v>
      </c>
      <c r="CP53" s="15">
        <f ca="1">(BI53*DCF!F$28-DCF!F$5*MAX(BI53*DCF!F$28,0)-MAX(BI53-BH53,0)/Inputs!$B$17)*DCF!F$6</f>
        <v>5941.6389466154287</v>
      </c>
      <c r="CQ53" s="15">
        <f ca="1">(BJ53*DCF!G$28-DCF!G$5*MAX(BJ53*DCF!G$28,0)-MAX(BJ53-BI53,0)/Inputs!$B$17)*DCF!G$6</f>
        <v>7964.5462171752961</v>
      </c>
      <c r="CR53" s="15">
        <f ca="1">(BK53*DCF!H$28-DCF!H$5*MAX(BK53*DCF!H$28,0)-MAX(BK53-BJ53,0)/Inputs!$B$17)*DCF!H$6</f>
        <v>9004.9485927749975</v>
      </c>
      <c r="CS53" s="15">
        <f ca="1">(BL53*DCF!I$28-DCF!I$5*MAX(BL53*DCF!I$28,0)-MAX(BL53-BK53,0)/Inputs!$B$17)*DCF!I$6</f>
        <v>9918.5192834262361</v>
      </c>
      <c r="CT53" s="15">
        <f ca="1">(BM53*DCF!J$28-DCF!J$5*MAX(BM53*DCF!J$28,0)-MAX(BM53-BL53,0)/Inputs!$B$17)*DCF!J$6</f>
        <v>10624.972017793083</v>
      </c>
      <c r="CU53" s="15">
        <f ca="1">(BN53*DCF!K$28-DCF!K$5*MAX(BN53*DCF!K$28,0)-MAX(BN53-BM53,0)/Inputs!$B$17)*DCF!K$6</f>
        <v>12882.476242019224</v>
      </c>
      <c r="CV53" s="15">
        <f ca="1">(BO53*DCF!L$28-DCF!L$5*MAX(BO53*DCF!L$28,0)-MAX(BO53-BN53,0)/Inputs!$B$17)*DCF!L$6</f>
        <v>15412.608362957737</v>
      </c>
      <c r="CW53" s="15">
        <f ca="1">(BP53*DCF!M$28-DCF!M$5*MAX(BP53*DCF!M$28,0)-MAX(BP53-BO53,0)/Inputs!$B$17)*DCF!M$6</f>
        <v>17447.799435826491</v>
      </c>
      <c r="CX53" s="15">
        <f ca="1">(BQ53*DCF!C$46-DCF!C$5*MAX(BQ53*DCF!C$46,0)-MAX(BQ53-Inputs!$B$20,0)/Inputs!$B$24)*DCF!C$6</f>
        <v>-1145.249862772401</v>
      </c>
      <c r="CY53" s="15">
        <f ca="1">(BR53*DCF!D$46-DCF!D$5*MAX(BR53*DCF!D$46,0)-MAX(BR53-BQ53,0)/Inputs!$B$24)*DCF!D$6</f>
        <v>-1278.1711805122534</v>
      </c>
      <c r="CZ53" s="15">
        <f ca="1">(BS53*DCF!E$46-DCF!E$5*MAX(BS53*DCF!E$46,0)-MAX(BS53-BR53,0)/Inputs!$B$24)*DCF!E$6</f>
        <v>-613.39493225364686</v>
      </c>
      <c r="DA53" s="15">
        <f ca="1">(BT53*DCF!F$46-DCF!F$5*MAX(BT53*DCF!F$46,0)-MAX(BT53-BS53,0)/Inputs!$B$24)*DCF!F$6</f>
        <v>-1251.8125969735511</v>
      </c>
      <c r="DB53" s="15">
        <f ca="1">(BU53*DCF!G$46-DCF!G$5*MAX(BU53*DCF!G$46,0)-MAX(BU53-BT53,0)/Inputs!$B$24)*DCF!G$6</f>
        <v>-1268.1425526567994</v>
      </c>
      <c r="DC53" s="15">
        <f ca="1">(BV53*DCF!H$46-DCF!H$5*MAX(BV53*DCF!H$46,0)-MAX(BV53-BU53,0)/Inputs!$B$24)*DCF!H$6</f>
        <v>-257.87946299779293</v>
      </c>
      <c r="DD53" s="15">
        <f ca="1">(BW53*DCF!I$46-DCF!I$5*MAX(BW53*DCF!I$46,0)-MAX(BW53-BV53,0)/Inputs!$B$24)*DCF!I$6</f>
        <v>-982.83263324324798</v>
      </c>
      <c r="DE53" s="15">
        <f ca="1">(BX53*DCF!J$46-DCF!J$5*MAX(BX53*DCF!J$46,0)-MAX(BX53-BW53,0)/Inputs!$B$24)*DCF!J$6</f>
        <v>285.81183088579945</v>
      </c>
      <c r="DF53" s="15">
        <f ca="1">(BY53*DCF!K$46-DCF!K$5*MAX(BY53*DCF!K$46,0)-MAX(BY53-BX53,0)/Inputs!$B$24)*DCF!K$6</f>
        <v>-688.63581235225547</v>
      </c>
      <c r="DG53" s="15">
        <f ca="1">(BZ53*DCF!L$46-DCF!L$5*MAX(BZ53*DCF!L$46,0)-MAX(BZ53-BY53,0)/Inputs!$B$24)*DCF!L$6</f>
        <v>889.50479511845595</v>
      </c>
      <c r="DH53" s="15">
        <f ca="1">(CA53*DCF!M$46-DCF!M$5*MAX(CA53*DCF!M$46,0)-MAX(CA53-BZ53,0)/Inputs!$B$24)*DCF!M$6</f>
        <v>-510.8356258784595</v>
      </c>
      <c r="DI53" s="15">
        <f ca="1">SUM(CB53:CL53)+BE53*DCF!M$10*(1+Inputs!$B$30)*(1-Inputs!$B$33)*(1-Inputs!$B$30/Inputs!$B$31)/(Inputs!$B$29-Inputs!$B$30)*DCF!M$6</f>
        <v>151155.61791745579</v>
      </c>
      <c r="DJ53" s="15">
        <f ca="1">SUM(CM53:CW53)+BP53*DCF!M$28*(1+Inputs!$B$30)*(1-Inputs!$B$33)*(1-Inputs!$B$30/Inputs!$B$31)/(Inputs!$B$29-Inputs!$B$30)*DCF!M$6</f>
        <v>463845.17717040313</v>
      </c>
      <c r="DK53" s="15">
        <f ca="1">SUM(CX53:DH53)+CA53*DCF!M$46*(1+Inputs!$B$30)*(1-Inputs!$B$33)*(1-Inputs!$B$30/Inputs!$B$31)/(Inputs!$B$29-Inputs!$B$30)*DCF!M$6</f>
        <v>76430.926939991128</v>
      </c>
      <c r="DM53" s="15">
        <f ca="1">DI53+DJ53+DK53+Inputs!$B$34+Inputs!$B$36-Inputs!$B$35</f>
        <v>768282.7220278501</v>
      </c>
    </row>
    <row r="54" spans="1:117" x14ac:dyDescent="0.75">
      <c r="A54" s="11">
        <v>41</v>
      </c>
      <c r="C54" s="23">
        <f t="shared" ref="C54:M63" ca="1" si="34">_xlfn.NORM.S.INV(RAND())</f>
        <v>0.2211867520454569</v>
      </c>
      <c r="D54" s="23">
        <f t="shared" ca="1" si="34"/>
        <v>-0.30960713867263617</v>
      </c>
      <c r="E54" s="23">
        <f t="shared" ca="1" si="34"/>
        <v>0.71304173241826774</v>
      </c>
      <c r="F54" s="23">
        <f t="shared" ca="1" si="34"/>
        <v>0.69143194576992839</v>
      </c>
      <c r="G54" s="23">
        <f t="shared" ca="1" si="34"/>
        <v>-0.54461550247816148</v>
      </c>
      <c r="H54" s="23">
        <f t="shared" ca="1" si="34"/>
        <v>0.61662146466126355</v>
      </c>
      <c r="I54" s="23">
        <f t="shared" ca="1" si="34"/>
        <v>0.8135794756748157</v>
      </c>
      <c r="J54" s="23">
        <f t="shared" ca="1" si="34"/>
        <v>1.1436266142287399</v>
      </c>
      <c r="K54" s="23">
        <f t="shared" ca="1" si="34"/>
        <v>-0.64575978687058344</v>
      </c>
      <c r="L54" s="23">
        <f t="shared" ca="1" si="34"/>
        <v>1.4251698900954743</v>
      </c>
      <c r="M54" s="23">
        <f t="shared" ca="1" si="34"/>
        <v>1.0826552207478037</v>
      </c>
      <c r="N54" s="23">
        <f ca="1">SQRT(Inputs!$B$38)*C54+SQRT(1-Inputs!$B$38)*_xlfn.NORM.S.INV(RAND())</f>
        <v>0.47066789209675575</v>
      </c>
      <c r="O54" s="23">
        <f ca="1">SQRT(Inputs!$B$38)*D54+SQRT(1-Inputs!$B$38)*_xlfn.NORM.S.INV(RAND())</f>
        <v>1.1211869204921043</v>
      </c>
      <c r="P54" s="23">
        <f ca="1">SQRT(Inputs!$B$38)*E54+SQRT(1-Inputs!$B$38)*_xlfn.NORM.S.INV(RAND())</f>
        <v>-0.85561171928777635</v>
      </c>
      <c r="Q54" s="23">
        <f ca="1">SQRT(Inputs!$B$38)*F54+SQRT(1-Inputs!$B$38)*_xlfn.NORM.S.INV(RAND())</f>
        <v>0.67288375491294761</v>
      </c>
      <c r="R54" s="23">
        <f ca="1">SQRT(Inputs!$B$38)*G54+SQRT(1-Inputs!$B$38)*_xlfn.NORM.S.INV(RAND())</f>
        <v>-0.2373267760642187</v>
      </c>
      <c r="S54" s="23">
        <f ca="1">SQRT(Inputs!$B$38)*H54+SQRT(1-Inputs!$B$38)*_xlfn.NORM.S.INV(RAND())</f>
        <v>0.43331223402443897</v>
      </c>
      <c r="T54" s="23">
        <f ca="1">SQRT(Inputs!$B$38)*I54+SQRT(1-Inputs!$B$38)*_xlfn.NORM.S.INV(RAND())</f>
        <v>0.16713335922911693</v>
      </c>
      <c r="U54" s="23">
        <f ca="1">SQRT(Inputs!$B$38)*J54+SQRT(1-Inputs!$B$38)*_xlfn.NORM.S.INV(RAND())</f>
        <v>-1.1598106993053936</v>
      </c>
      <c r="V54" s="23">
        <f ca="1">SQRT(Inputs!$B$38)*K54+SQRT(1-Inputs!$B$38)*_xlfn.NORM.S.INV(RAND())</f>
        <v>1.0683864745210445</v>
      </c>
      <c r="W54" s="23">
        <f ca="1">SQRT(Inputs!$B$38)*L54+SQRT(1-Inputs!$B$38)*_xlfn.NORM.S.INV(RAND())</f>
        <v>0.54452691572742307</v>
      </c>
      <c r="X54" s="23">
        <f ca="1">SQRT(Inputs!$B$38)*M54+SQRT(1-Inputs!$B$38)*_xlfn.NORM.S.INV(RAND())</f>
        <v>2.3655054552888357</v>
      </c>
      <c r="Y54" s="23">
        <f ca="1">SQRT(Inputs!$B$38)*C54+SQRT(1-Inputs!$B$38)*_xlfn.NORM.S.INV(RAND())</f>
        <v>0.27235564607244034</v>
      </c>
      <c r="Z54" s="23">
        <f ca="1">SQRT(Inputs!$B$38)*D54+SQRT(1-Inputs!$B$38)*_xlfn.NORM.S.INV(RAND())</f>
        <v>0.2557209942737001</v>
      </c>
      <c r="AA54" s="23">
        <f ca="1">SQRT(Inputs!$B$38)*E54+SQRT(1-Inputs!$B$38)*_xlfn.NORM.S.INV(RAND())</f>
        <v>0.5936218828526999</v>
      </c>
      <c r="AB54" s="23">
        <f ca="1">SQRT(Inputs!$B$38)*F54+SQRT(1-Inputs!$B$38)*_xlfn.NORM.S.INV(RAND())</f>
        <v>0.54321140490015829</v>
      </c>
      <c r="AC54" s="23">
        <f ca="1">SQRT(Inputs!$B$38)*G54+SQRT(1-Inputs!$B$38)*_xlfn.NORM.S.INV(RAND())</f>
        <v>0.79907232710766063</v>
      </c>
      <c r="AD54" s="23">
        <f ca="1">SQRT(Inputs!$B$38)*H54+SQRT(1-Inputs!$B$38)*_xlfn.NORM.S.INV(RAND())</f>
        <v>-0.78663810301201953</v>
      </c>
      <c r="AE54" s="23">
        <f ca="1">SQRT(Inputs!$B$38)*I54+SQRT(1-Inputs!$B$38)*_xlfn.NORM.S.INV(RAND())</f>
        <v>0.16969171653895859</v>
      </c>
      <c r="AF54" s="23">
        <f ca="1">SQRT(Inputs!$B$38)*J54+SQRT(1-Inputs!$B$38)*_xlfn.NORM.S.INV(RAND())</f>
        <v>0.23260434867183805</v>
      </c>
      <c r="AG54" s="23">
        <f ca="1">SQRT(Inputs!$B$38)*K54+SQRT(1-Inputs!$B$38)*_xlfn.NORM.S.INV(RAND())</f>
        <v>-1.8265270043115642</v>
      </c>
      <c r="AH54" s="23">
        <f ca="1">SQRT(Inputs!$B$38)*L54+SQRT(1-Inputs!$B$38)*_xlfn.NORM.S.INV(RAND())</f>
        <v>1.4036924891698588</v>
      </c>
      <c r="AI54" s="23">
        <f ca="1">SQRT(Inputs!$B$38)*M54+SQRT(1-Inputs!$B$38)*_xlfn.NORM.S.INV(RAND())</f>
        <v>1.7112585426658911</v>
      </c>
      <c r="AJ54" s="23">
        <f ca="1">SQRT(Inputs!$B$38)*C54+SQRT(1-Inputs!$B$38)*_xlfn.NORM.S.INV(RAND())</f>
        <v>0.41756719366494244</v>
      </c>
      <c r="AK54" s="23">
        <f ca="1">SQRT(Inputs!$B$38)*D54+SQRT(1-Inputs!$B$38)*_xlfn.NORM.S.INV(RAND())</f>
        <v>0.92141568415990505</v>
      </c>
      <c r="AL54" s="23">
        <f ca="1">SQRT(Inputs!$B$38)*E54+SQRT(1-Inputs!$B$38)*_xlfn.NORM.S.INV(RAND())</f>
        <v>-6.5544250515395641E-2</v>
      </c>
      <c r="AM54" s="23">
        <f ca="1">SQRT(Inputs!$B$38)*F54+SQRT(1-Inputs!$B$38)*_xlfn.NORM.S.INV(RAND())</f>
        <v>-7.564207038595816E-2</v>
      </c>
      <c r="AN54" s="23">
        <f ca="1">SQRT(Inputs!$B$38)*G54+SQRT(1-Inputs!$B$38)*_xlfn.NORM.S.INV(RAND())</f>
        <v>6.3658237267763651E-2</v>
      </c>
      <c r="AO54" s="23">
        <f ca="1">SQRT(Inputs!$B$38)*H54+SQRT(1-Inputs!$B$38)*_xlfn.NORM.S.INV(RAND())</f>
        <v>-0.94730666871026847</v>
      </c>
      <c r="AP54" s="23">
        <f ca="1">SQRT(Inputs!$B$38)*I54+SQRT(1-Inputs!$B$38)*_xlfn.NORM.S.INV(RAND())</f>
        <v>0.49517043824359136</v>
      </c>
      <c r="AQ54" s="23">
        <f ca="1">SQRT(Inputs!$B$38)*J54+SQRT(1-Inputs!$B$38)*_xlfn.NORM.S.INV(RAND())</f>
        <v>0.85106534022965807</v>
      </c>
      <c r="AR54" s="23">
        <f ca="1">SQRT(Inputs!$B$38)*K54+SQRT(1-Inputs!$B$38)*_xlfn.NORM.S.INV(RAND())</f>
        <v>0.37398977079134227</v>
      </c>
      <c r="AS54" s="23">
        <f ca="1">SQRT(Inputs!$B$38)*L54+SQRT(1-Inputs!$B$38)*_xlfn.NORM.S.INV(RAND())</f>
        <v>3.4653827918500135E-2</v>
      </c>
      <c r="AT54" s="23">
        <f ca="1">SQRT(Inputs!$B$38)*M54+SQRT(1-Inputs!$B$38)*_xlfn.NORM.S.INV(RAND())</f>
        <v>1.0546613521518537</v>
      </c>
      <c r="AU54" s="15">
        <f ca="1">Inputs!$B$6*EXP($B$8-0.5*C$5^2+C$5*N54)</f>
        <v>5355.0797496559544</v>
      </c>
      <c r="AV54" s="15">
        <f t="shared" ca="1" si="1"/>
        <v>7686.6021950755876</v>
      </c>
      <c r="AW54" s="15">
        <f t="shared" ca="1" si="2"/>
        <v>8350.8936517821567</v>
      </c>
      <c r="AX54" s="15">
        <f t="shared" ca="1" si="3"/>
        <v>11089.756523401962</v>
      </c>
      <c r="AY54" s="15">
        <f t="shared" ca="1" si="4"/>
        <v>13182.330249387625</v>
      </c>
      <c r="AZ54" s="15">
        <f t="shared" ca="1" si="5"/>
        <v>16910.290659557766</v>
      </c>
      <c r="BA54" s="15">
        <f t="shared" ca="1" si="6"/>
        <v>21059.036155378613</v>
      </c>
      <c r="BB54" s="15">
        <f t="shared" ca="1" si="7"/>
        <v>22954.220349899402</v>
      </c>
      <c r="BC54" s="15">
        <f t="shared" ca="1" si="8"/>
        <v>31167.195574707013</v>
      </c>
      <c r="BD54" s="15">
        <f t="shared" ca="1" si="9"/>
        <v>40177.834706208014</v>
      </c>
      <c r="BE54" s="15">
        <f t="shared" ca="1" si="10"/>
        <v>61069.388077883246</v>
      </c>
      <c r="BF54" s="15">
        <f ca="1">Inputs!$B$13*EXP($B$9-0.5*C$6^2+C$6*Y54)</f>
        <v>14598.340092788059</v>
      </c>
      <c r="BG54" s="15">
        <f t="shared" ca="1" si="11"/>
        <v>18631.680435784092</v>
      </c>
      <c r="BH54" s="15">
        <f t="shared" ca="1" si="12"/>
        <v>25119.848103090753</v>
      </c>
      <c r="BI54" s="15">
        <f t="shared" ca="1" si="13"/>
        <v>33432.088709989723</v>
      </c>
      <c r="BJ54" s="15">
        <f t="shared" ca="1" si="14"/>
        <v>45989.016186668632</v>
      </c>
      <c r="BK54" s="15">
        <f t="shared" ca="1" si="15"/>
        <v>50710.462478067078</v>
      </c>
      <c r="BL54" s="15">
        <f t="shared" ca="1" si="16"/>
        <v>63676.689432716921</v>
      </c>
      <c r="BM54" s="15">
        <f t="shared" ca="1" si="17"/>
        <v>80567.138391163884</v>
      </c>
      <c r="BN54" s="15">
        <f t="shared" ca="1" si="18"/>
        <v>79608.41170588338</v>
      </c>
      <c r="BO54" s="15">
        <f t="shared" ca="1" si="19"/>
        <v>115309.76099654555</v>
      </c>
      <c r="BP54" s="15">
        <f t="shared" ca="1" si="20"/>
        <v>172289.48501409957</v>
      </c>
      <c r="BQ54" s="15">
        <f ca="1">Inputs!$B$20*EXP($B$10-0.5*C$7^2+C$7*AJ54)</f>
        <v>4974.2632116240911</v>
      </c>
      <c r="BR54" s="15">
        <f t="shared" ca="1" si="21"/>
        <v>9043.8230031654311</v>
      </c>
      <c r="BS54" s="15">
        <f t="shared" ca="1" si="22"/>
        <v>12153.592183835126</v>
      </c>
      <c r="BT54" s="15">
        <f t="shared" ca="1" si="23"/>
        <v>16427.92077106662</v>
      </c>
      <c r="BU54" s="15">
        <f t="shared" ca="1" si="24"/>
        <v>23120.532875880843</v>
      </c>
      <c r="BV54" s="15">
        <f t="shared" ca="1" si="25"/>
        <v>25985.13390248004</v>
      </c>
      <c r="BW54" s="15">
        <f t="shared" ca="1" si="26"/>
        <v>40267.286853676153</v>
      </c>
      <c r="BX54" s="15">
        <f t="shared" ca="1" si="27"/>
        <v>66797.863334808397</v>
      </c>
      <c r="BY54" s="15">
        <f t="shared" ca="1" si="28"/>
        <v>100537.62733026379</v>
      </c>
      <c r="BZ54" s="15">
        <f t="shared" ca="1" si="29"/>
        <v>141969.92194355436</v>
      </c>
      <c r="CA54" s="15">
        <f t="shared" ca="1" si="30"/>
        <v>240531.39894536952</v>
      </c>
      <c r="CB54" s="15">
        <f ca="1">(AU54*DCF!C$10-DCF!C$5*MAX(AU54*DCF!C$10,0)-MAX(AU54-Inputs!$B$6,0)/Inputs!$B$10)*DCF!C$6</f>
        <v>1040.2732820214521</v>
      </c>
      <c r="CC54" s="15">
        <f ca="1">(AV54*DCF!D$10-DCF!D$5*MAX(AV54*DCF!D$10,0)-MAX(AV54-AU54,0)/Inputs!$B$10)*DCF!D$6</f>
        <v>1305.0764819908022</v>
      </c>
      <c r="CD54" s="15">
        <f ca="1">(AW54*DCF!E$10-DCF!E$5*MAX(AW54*DCF!E$10,0)-MAX(AW54-AV54,0)/Inputs!$B$10)*DCF!E$6</f>
        <v>1778.4624636839615</v>
      </c>
      <c r="CE54" s="15">
        <f ca="1">(AX54*DCF!F$10-DCF!F$5*MAX(AX54*DCF!F$10,0)-MAX(AX54-AW54,0)/Inputs!$B$10)*DCF!F$6</f>
        <v>1850.9867162900084</v>
      </c>
      <c r="CF54" s="15">
        <f ca="1">(AY54*DCF!G$10-DCF!G$5*MAX(AY54*DCF!G$10,0)-MAX(AY54-AX54,0)/Inputs!$B$10)*DCF!G$6</f>
        <v>2313.8564945387893</v>
      </c>
      <c r="CG54" s="15">
        <f ca="1">(AZ54*DCF!H$10-DCF!H$5*MAX(AZ54*DCF!H$10,0)-MAX(AZ54-AY54,0)/Inputs!$B$10)*DCF!H$6</f>
        <v>2621.1788576461154</v>
      </c>
      <c r="CH54" s="15">
        <f ca="1">(BA54*DCF!I$10-DCF!I$5*MAX(BA54*DCF!I$10,0)-MAX(BA54-AZ54,0)/Inputs!$B$10)*DCF!I$6</f>
        <v>3166.1780493896968</v>
      </c>
      <c r="CI54" s="15">
        <f ca="1">(BB54*DCF!J$10-DCF!J$5*MAX(BB54*DCF!J$10,0)-MAX(BB54-BA54,0)/Inputs!$B$10)*DCF!J$6</f>
        <v>3651.8135387283519</v>
      </c>
      <c r="CJ54" s="15">
        <f ca="1">(BC54*DCF!K$10-DCF!K$5*MAX(BC54*DCF!K$10,0)-MAX(BC54-BB54,0)/Inputs!$B$10)*DCF!K$6</f>
        <v>3867.7264324678472</v>
      </c>
      <c r="CK54" s="15">
        <f ca="1">(BD54*DCF!L$10-DCF!L$5*MAX(BD54*DCF!L$10,0)-MAX(BD54-BC54,0)/Inputs!$B$10)*DCF!L$6</f>
        <v>4894.3599594179341</v>
      </c>
      <c r="CL54" s="15">
        <f ca="1">(BE54*DCF!M$10-DCF!M$5*MAX(BE54*DCF!M$10,0)-MAX(BE54-BD54,0)/Inputs!$B$10)*DCF!M$6</f>
        <v>6121.9612575426918</v>
      </c>
      <c r="CM54" s="15">
        <f ca="1">(BF54*DCF!C$28-DCF!C$5*MAX(BF54*DCF!C$28,0)-MAX(BF54-Inputs!$B$13,0)/Inputs!$B$17)*DCF!C$6</f>
        <v>3713.6686763679413</v>
      </c>
      <c r="CN54" s="15">
        <f ca="1">(BG54*DCF!D$28-DCF!D$5*MAX(BG54*DCF!D$28,0)-MAX(BG54-BF54,0)/Inputs!$B$17)*DCF!D$6</f>
        <v>4626.963183587065</v>
      </c>
      <c r="CO54" s="15">
        <f ca="1">(BH54*DCF!E$28-DCF!E$5*MAX(BH54*DCF!E$28,0)-MAX(BH54-BG54,0)/Inputs!$B$17)*DCF!E$6</f>
        <v>5835.6597389390427</v>
      </c>
      <c r="CP54" s="15">
        <f ca="1">(BI54*DCF!F$28-DCF!F$5*MAX(BI54*DCF!F$28,0)-MAX(BI54-BH54,0)/Inputs!$B$17)*DCF!F$6</f>
        <v>7562.5566672399518</v>
      </c>
      <c r="CQ54" s="15">
        <f ca="1">(BJ54*DCF!G$28-DCF!G$5*MAX(BJ54*DCF!G$28,0)-MAX(BJ54-BI54,0)/Inputs!$B$17)*DCF!G$6</f>
        <v>9820.2480130111053</v>
      </c>
      <c r="CR54" s="15">
        <f ca="1">(BK54*DCF!H$28-DCF!H$5*MAX(BK54*DCF!H$28,0)-MAX(BK54-BJ54,0)/Inputs!$B$17)*DCF!H$6</f>
        <v>11807.676592439366</v>
      </c>
      <c r="CS54" s="15">
        <f ca="1">(BL54*DCF!I$28-DCF!I$5*MAX(BL54*DCF!I$28,0)-MAX(BL54-BK54,0)/Inputs!$B$17)*DCF!I$6</f>
        <v>13112.715835880463</v>
      </c>
      <c r="CT54" s="15">
        <f ca="1">(BM54*DCF!J$28-DCF!J$5*MAX(BM54*DCF!J$28,0)-MAX(BM54-BL54,0)/Inputs!$B$17)*DCF!J$6</f>
        <v>15733.624700291415</v>
      </c>
      <c r="CU54" s="15">
        <f ca="1">(BN54*DCF!K$28-DCF!K$5*MAX(BN54*DCF!K$28,0)-MAX(BN54-BM54,0)/Inputs!$B$17)*DCF!K$6</f>
        <v>16811.961757819707</v>
      </c>
      <c r="CV54" s="15">
        <f ca="1">(BO54*DCF!L$28-DCF!L$5*MAX(BO54*DCF!L$28,0)-MAX(BO54-BN54,0)/Inputs!$B$17)*DCF!L$6</f>
        <v>18967.05045239285</v>
      </c>
      <c r="CW54" s="15">
        <f ca="1">(BP54*DCF!M$28-DCF!M$5*MAX(BP54*DCF!M$28,0)-MAX(BP54-BO54,0)/Inputs!$B$17)*DCF!M$6</f>
        <v>26460.38406443892</v>
      </c>
      <c r="CX54" s="15">
        <f ca="1">(BQ54*DCF!C$46-DCF!C$5*MAX(BQ54*DCF!C$46,0)-MAX(BQ54-Inputs!$B$20,0)/Inputs!$B$24)*DCF!C$6</f>
        <v>-1967.8498002014487</v>
      </c>
      <c r="CY54" s="15">
        <f ca="1">(BR54*DCF!D$46-DCF!D$5*MAX(BR54*DCF!D$46,0)-MAX(BR54-BQ54,0)/Inputs!$B$24)*DCF!D$6</f>
        <v>-3280.0170645989951</v>
      </c>
      <c r="CZ54" s="15">
        <f ca="1">(BS54*DCF!E$46-DCF!E$5*MAX(BS54*DCF!E$46,0)-MAX(BS54-BR54,0)/Inputs!$B$24)*DCF!E$6</f>
        <v>-2662.9688371586608</v>
      </c>
      <c r="DA54" s="15">
        <f ca="1">(BT54*DCF!F$46-DCF!F$5*MAX(BT54*DCF!F$46,0)-MAX(BT54-BS54,0)/Inputs!$B$24)*DCF!F$6</f>
        <v>-2752.8032162324321</v>
      </c>
      <c r="DB54" s="15">
        <f ca="1">(BU54*DCF!G$46-DCF!G$5*MAX(BU54*DCF!G$46,0)-MAX(BU54-BT54,0)/Inputs!$B$24)*DCF!G$6</f>
        <v>-3028.9915275393537</v>
      </c>
      <c r="DC54" s="15">
        <f ca="1">(BV54*DCF!H$46-DCF!H$5*MAX(BV54*DCF!H$46,0)-MAX(BV54-BU54,0)/Inputs!$B$24)*DCF!H$6</f>
        <v>-890.15721731400674</v>
      </c>
      <c r="DD54" s="15">
        <f ca="1">(BW54*DCF!I$46-DCF!I$5*MAX(BW54*DCF!I$46,0)-MAX(BW54-BV54,0)/Inputs!$B$24)*DCF!I$6</f>
        <v>-3169.8650030649178</v>
      </c>
      <c r="DE54" s="15">
        <f ca="1">(BX54*DCF!J$46-DCF!J$5*MAX(BX54*DCF!J$46,0)-MAX(BX54-BW54,0)/Inputs!$B$24)*DCF!J$6</f>
        <v>-4233.4898401314649</v>
      </c>
      <c r="DF54" s="15">
        <f ca="1">(BY54*DCF!K$46-DCF!K$5*MAX(BY54*DCF!K$46,0)-MAX(BY54-BX54,0)/Inputs!$B$24)*DCF!K$6</f>
        <v>-2522.2989382940304</v>
      </c>
      <c r="DG54" s="15">
        <f ca="1">(BZ54*DCF!L$46-DCF!L$5*MAX(BZ54*DCF!L$46,0)-MAX(BZ54-BY54,0)/Inputs!$B$24)*DCF!L$6</f>
        <v>437.45868557486904</v>
      </c>
      <c r="DH54" s="15">
        <f ca="1">(CA54*DCF!M$46-DCF!M$5*MAX(CA54*DCF!M$46,0)-MAX(CA54-BZ54,0)/Inputs!$B$24)*DCF!M$6</f>
        <v>-1748.1702449988227</v>
      </c>
      <c r="DI54" s="15">
        <f ca="1">SUM(CB54:CL54)+BE54*DCF!M$10*(1+Inputs!$B$30)*(1-Inputs!$B$33)*(1-Inputs!$B$30/Inputs!$B$31)/(Inputs!$B$29-Inputs!$B$30)*DCF!M$6</f>
        <v>202568.78811352159</v>
      </c>
      <c r="DJ54" s="15">
        <f ca="1">SUM(CM54:CW54)+BP54*DCF!M$28*(1+Inputs!$B$30)*(1-Inputs!$B$33)*(1-Inputs!$B$30/Inputs!$B$31)/(Inputs!$B$29-Inputs!$B$30)*DCF!M$6</f>
        <v>773764.39646483236</v>
      </c>
      <c r="DK54" s="15">
        <f ca="1">SUM(CX54:DH54)+CA54*DCF!M$46*(1+Inputs!$B$30)*(1-Inputs!$B$33)*(1-Inputs!$B$30/Inputs!$B$31)/(Inputs!$B$29-Inputs!$B$30)*DCF!M$6</f>
        <v>346070.88253128139</v>
      </c>
      <c r="DM54" s="15">
        <f ca="1">DI54+DJ54+DK54+Inputs!$B$34+Inputs!$B$36-Inputs!$B$35</f>
        <v>1399255.0671096353</v>
      </c>
    </row>
    <row r="55" spans="1:117" x14ac:dyDescent="0.75">
      <c r="A55" s="11">
        <v>42</v>
      </c>
      <c r="C55" s="23">
        <f t="shared" ca="1" si="34"/>
        <v>0.81356582463313065</v>
      </c>
      <c r="D55" s="23">
        <f t="shared" ca="1" si="34"/>
        <v>-0.48408401209052943</v>
      </c>
      <c r="E55" s="23">
        <f t="shared" ca="1" si="34"/>
        <v>-0.93012442570978959</v>
      </c>
      <c r="F55" s="23">
        <f t="shared" ca="1" si="34"/>
        <v>-1.29770154690654</v>
      </c>
      <c r="G55" s="23">
        <f t="shared" ca="1" si="34"/>
        <v>-0.21128695876485315</v>
      </c>
      <c r="H55" s="23">
        <f t="shared" ca="1" si="34"/>
        <v>-0.50279677594027561</v>
      </c>
      <c r="I55" s="23">
        <f t="shared" ca="1" si="34"/>
        <v>1.0907258671235318</v>
      </c>
      <c r="J55" s="23">
        <f t="shared" ca="1" si="34"/>
        <v>-0.63179432534116831</v>
      </c>
      <c r="K55" s="23">
        <f t="shared" ca="1" si="34"/>
        <v>-0.30151897727566496</v>
      </c>
      <c r="L55" s="23">
        <f t="shared" ca="1" si="34"/>
        <v>0.44913366298663021</v>
      </c>
      <c r="M55" s="23">
        <f t="shared" ca="1" si="34"/>
        <v>-0.5567406483178664</v>
      </c>
      <c r="N55" s="23">
        <f ca="1">SQRT(Inputs!$B$38)*C55+SQRT(1-Inputs!$B$38)*_xlfn.NORM.S.INV(RAND())</f>
        <v>0.90450429928313891</v>
      </c>
      <c r="O55" s="23">
        <f ca="1">SQRT(Inputs!$B$38)*D55+SQRT(1-Inputs!$B$38)*_xlfn.NORM.S.INV(RAND())</f>
        <v>-0.47472720504367871</v>
      </c>
      <c r="P55" s="23">
        <f ca="1">SQRT(Inputs!$B$38)*E55+SQRT(1-Inputs!$B$38)*_xlfn.NORM.S.INV(RAND())</f>
        <v>-2.4043558598083603E-2</v>
      </c>
      <c r="Q55" s="23">
        <f ca="1">SQRT(Inputs!$B$38)*F55+SQRT(1-Inputs!$B$38)*_xlfn.NORM.S.INV(RAND())</f>
        <v>-2.3303966497534363</v>
      </c>
      <c r="R55" s="23">
        <f ca="1">SQRT(Inputs!$B$38)*G55+SQRT(1-Inputs!$B$38)*_xlfn.NORM.S.INV(RAND())</f>
        <v>-0.46229035580727279</v>
      </c>
      <c r="S55" s="23">
        <f ca="1">SQRT(Inputs!$B$38)*H55+SQRT(1-Inputs!$B$38)*_xlfn.NORM.S.INV(RAND())</f>
        <v>-0.46446458248224992</v>
      </c>
      <c r="T55" s="23">
        <f ca="1">SQRT(Inputs!$B$38)*I55+SQRT(1-Inputs!$B$38)*_xlfn.NORM.S.INV(RAND())</f>
        <v>2.3733027645281641</v>
      </c>
      <c r="U55" s="23">
        <f ca="1">SQRT(Inputs!$B$38)*J55+SQRT(1-Inputs!$B$38)*_xlfn.NORM.S.INV(RAND())</f>
        <v>-0.8182496582073101</v>
      </c>
      <c r="V55" s="23">
        <f ca="1">SQRT(Inputs!$B$38)*K55+SQRT(1-Inputs!$B$38)*_xlfn.NORM.S.INV(RAND())</f>
        <v>-1.1353202335356436</v>
      </c>
      <c r="W55" s="23">
        <f ca="1">SQRT(Inputs!$B$38)*L55+SQRT(1-Inputs!$B$38)*_xlfn.NORM.S.INV(RAND())</f>
        <v>-0.55450406496048288</v>
      </c>
      <c r="X55" s="23">
        <f ca="1">SQRT(Inputs!$B$38)*M55+SQRT(1-Inputs!$B$38)*_xlfn.NORM.S.INV(RAND())</f>
        <v>0.5764093560664223</v>
      </c>
      <c r="Y55" s="23">
        <f ca="1">SQRT(Inputs!$B$38)*C55+SQRT(1-Inputs!$B$38)*_xlfn.NORM.S.INV(RAND())</f>
        <v>0.35543669534922756</v>
      </c>
      <c r="Z55" s="23">
        <f ca="1">SQRT(Inputs!$B$38)*D55+SQRT(1-Inputs!$B$38)*_xlfn.NORM.S.INV(RAND())</f>
        <v>-0.71684149029666711</v>
      </c>
      <c r="AA55" s="23">
        <f ca="1">SQRT(Inputs!$B$38)*E55+SQRT(1-Inputs!$B$38)*_xlfn.NORM.S.INV(RAND())</f>
        <v>0.10094510734331863</v>
      </c>
      <c r="AB55" s="23">
        <f ca="1">SQRT(Inputs!$B$38)*F55+SQRT(1-Inputs!$B$38)*_xlfn.NORM.S.INV(RAND())</f>
        <v>-2.5792628702860414</v>
      </c>
      <c r="AC55" s="23">
        <f ca="1">SQRT(Inputs!$B$38)*G55+SQRT(1-Inputs!$B$38)*_xlfn.NORM.S.INV(RAND())</f>
        <v>-0.54299000717543033</v>
      </c>
      <c r="AD55" s="23">
        <f ca="1">SQRT(Inputs!$B$38)*H55+SQRT(1-Inputs!$B$38)*_xlfn.NORM.S.INV(RAND())</f>
        <v>-0.61211618402167089</v>
      </c>
      <c r="AE55" s="23">
        <f ca="1">SQRT(Inputs!$B$38)*I55+SQRT(1-Inputs!$B$38)*_xlfn.NORM.S.INV(RAND())</f>
        <v>-5.3055498125799572E-2</v>
      </c>
      <c r="AF55" s="23">
        <f ca="1">SQRT(Inputs!$B$38)*J55+SQRT(1-Inputs!$B$38)*_xlfn.NORM.S.INV(RAND())</f>
        <v>-0.45539659377005481</v>
      </c>
      <c r="AG55" s="23">
        <f ca="1">SQRT(Inputs!$B$38)*K55+SQRT(1-Inputs!$B$38)*_xlfn.NORM.S.INV(RAND())</f>
        <v>-0.70625997789946138</v>
      </c>
      <c r="AH55" s="23">
        <f ca="1">SQRT(Inputs!$B$38)*L55+SQRT(1-Inputs!$B$38)*_xlfn.NORM.S.INV(RAND())</f>
        <v>-1.2646873436660286</v>
      </c>
      <c r="AI55" s="23">
        <f ca="1">SQRT(Inputs!$B$38)*M55+SQRT(1-Inputs!$B$38)*_xlfn.NORM.S.INV(RAND())</f>
        <v>0.51353890794309742</v>
      </c>
      <c r="AJ55" s="23">
        <f ca="1">SQRT(Inputs!$B$38)*C55+SQRT(1-Inputs!$B$38)*_xlfn.NORM.S.INV(RAND())</f>
        <v>0.69464238237902298</v>
      </c>
      <c r="AK55" s="23">
        <f ca="1">SQRT(Inputs!$B$38)*D55+SQRT(1-Inputs!$B$38)*_xlfn.NORM.S.INV(RAND())</f>
        <v>0.78344351016590275</v>
      </c>
      <c r="AL55" s="23">
        <f ca="1">SQRT(Inputs!$B$38)*E55+SQRT(1-Inputs!$B$38)*_xlfn.NORM.S.INV(RAND())</f>
        <v>-0.42876971150719811</v>
      </c>
      <c r="AM55" s="23">
        <f ca="1">SQRT(Inputs!$B$38)*F55+SQRT(1-Inputs!$B$38)*_xlfn.NORM.S.INV(RAND())</f>
        <v>-0.37970960751021043</v>
      </c>
      <c r="AN55" s="23">
        <f ca="1">SQRT(Inputs!$B$38)*G55+SQRT(1-Inputs!$B$38)*_xlfn.NORM.S.INV(RAND())</f>
        <v>-1.082114394131259</v>
      </c>
      <c r="AO55" s="23">
        <f ca="1">SQRT(Inputs!$B$38)*H55+SQRT(1-Inputs!$B$38)*_xlfn.NORM.S.INV(RAND())</f>
        <v>-0.65468552544872738</v>
      </c>
      <c r="AP55" s="23">
        <f ca="1">SQRT(Inputs!$B$38)*I55+SQRT(1-Inputs!$B$38)*_xlfn.NORM.S.INV(RAND())</f>
        <v>1.0319281584387938</v>
      </c>
      <c r="AQ55" s="23">
        <f ca="1">SQRT(Inputs!$B$38)*J55+SQRT(1-Inputs!$B$38)*_xlfn.NORM.S.INV(RAND())</f>
        <v>-1.2204299431874881</v>
      </c>
      <c r="AR55" s="23">
        <f ca="1">SQRT(Inputs!$B$38)*K55+SQRT(1-Inputs!$B$38)*_xlfn.NORM.S.INV(RAND())</f>
        <v>9.6461846662402317E-3</v>
      </c>
      <c r="AS55" s="23">
        <f ca="1">SQRT(Inputs!$B$38)*L55+SQRT(1-Inputs!$B$38)*_xlfn.NORM.S.INV(RAND())</f>
        <v>-0.97008449090500548</v>
      </c>
      <c r="AT55" s="23">
        <f ca="1">SQRT(Inputs!$B$38)*M55+SQRT(1-Inputs!$B$38)*_xlfn.NORM.S.INV(RAND())</f>
        <v>0.23809828902858637</v>
      </c>
      <c r="AU55" s="15">
        <f ca="1">Inputs!$B$6*EXP($B$8-0.5*C$5^2+C$5*N55)</f>
        <v>5744.6674801722356</v>
      </c>
      <c r="AV55" s="15">
        <f t="shared" ca="1" si="1"/>
        <v>6521.1765951663092</v>
      </c>
      <c r="AW55" s="15">
        <f t="shared" ca="1" si="2"/>
        <v>7925.6744385228685</v>
      </c>
      <c r="AX55" s="15">
        <f t="shared" ca="1" si="3"/>
        <v>7232.2644445470332</v>
      </c>
      <c r="AY55" s="15">
        <f t="shared" ca="1" si="4"/>
        <v>8374.0247502182647</v>
      </c>
      <c r="AZ55" s="15">
        <f t="shared" ca="1" si="5"/>
        <v>9731.0032109618442</v>
      </c>
      <c r="BA55" s="15">
        <f t="shared" ca="1" si="6"/>
        <v>15265.897264189223</v>
      </c>
      <c r="BB55" s="15">
        <f t="shared" ca="1" si="7"/>
        <v>17219.016080770289</v>
      </c>
      <c r="BC55" s="15">
        <f t="shared" ca="1" si="8"/>
        <v>18899.871075251274</v>
      </c>
      <c r="BD55" s="15">
        <f t="shared" ca="1" si="9"/>
        <v>21983.852477446228</v>
      </c>
      <c r="BE55" s="15">
        <f t="shared" ca="1" si="10"/>
        <v>28390.427453902477</v>
      </c>
      <c r="BF55" s="15">
        <f ca="1">Inputs!$B$13*EXP($B$9-0.5*C$6^2+C$6*Y55)</f>
        <v>14840.774940834723</v>
      </c>
      <c r="BG55" s="15">
        <f t="shared" ca="1" si="11"/>
        <v>15892.485432725149</v>
      </c>
      <c r="BH55" s="15">
        <f t="shared" ca="1" si="12"/>
        <v>19745.531442182506</v>
      </c>
      <c r="BI55" s="15">
        <f t="shared" ca="1" si="13"/>
        <v>16251.342003682699</v>
      </c>
      <c r="BJ55" s="15">
        <f t="shared" ca="1" si="14"/>
        <v>18423.17919432597</v>
      </c>
      <c r="BK55" s="15">
        <f t="shared" ca="1" si="15"/>
        <v>20803.042747554424</v>
      </c>
      <c r="BL55" s="15">
        <f t="shared" ca="1" si="16"/>
        <v>25378.932199157131</v>
      </c>
      <c r="BM55" s="15">
        <f t="shared" ca="1" si="17"/>
        <v>29480.322201050625</v>
      </c>
      <c r="BN55" s="15">
        <f t="shared" ca="1" si="18"/>
        <v>33314.744425024561</v>
      </c>
      <c r="BO55" s="15">
        <f t="shared" ca="1" si="19"/>
        <v>35386.461287825703</v>
      </c>
      <c r="BP55" s="15">
        <f t="shared" ca="1" si="20"/>
        <v>46163.342613413413</v>
      </c>
      <c r="BQ55" s="15">
        <f ca="1">Inputs!$B$20*EXP($B$10-0.5*C$7^2+C$7*AJ55)</f>
        <v>5487.9294458432323</v>
      </c>
      <c r="BR55" s="15">
        <f t="shared" ca="1" si="21"/>
        <v>9549.9751440205782</v>
      </c>
      <c r="BS55" s="15">
        <f t="shared" ca="1" si="22"/>
        <v>11562.44028440357</v>
      </c>
      <c r="BT55" s="15">
        <f t="shared" ca="1" si="23"/>
        <v>14430.626870320544</v>
      </c>
      <c r="BU55" s="15">
        <f t="shared" ca="1" si="24"/>
        <v>15392.018394183699</v>
      </c>
      <c r="BV55" s="15">
        <f t="shared" ca="1" si="25"/>
        <v>18477.979370842208</v>
      </c>
      <c r="BW55" s="15">
        <f t="shared" ca="1" si="26"/>
        <v>32078.912413358386</v>
      </c>
      <c r="BX55" s="15">
        <f t="shared" ca="1" si="27"/>
        <v>35129.785547160282</v>
      </c>
      <c r="BY55" s="15">
        <f t="shared" ca="1" si="28"/>
        <v>49313.722593065329</v>
      </c>
      <c r="BZ55" s="15">
        <f t="shared" ca="1" si="29"/>
        <v>57892.084543441364</v>
      </c>
      <c r="CA55" s="15">
        <f t="shared" ca="1" si="30"/>
        <v>84835.338634867949</v>
      </c>
      <c r="CB55" s="15">
        <f ca="1">(AU55*DCF!C$10-DCF!C$5*MAX(AU55*DCF!C$10,0)-MAX(AU55-Inputs!$B$6,0)/Inputs!$B$10)*DCF!C$6</f>
        <v>1037.4954520624333</v>
      </c>
      <c r="CC55" s="15">
        <f ca="1">(AV55*DCF!D$10-DCF!D$5*MAX(AV55*DCF!D$10,0)-MAX(AV55-AU55,0)/Inputs!$B$10)*DCF!D$6</f>
        <v>1400.1611905464822</v>
      </c>
      <c r="CD55" s="15">
        <f ca="1">(AW55*DCF!E$10-DCF!E$5*MAX(AW55*DCF!E$10,0)-MAX(AW55-AV55,0)/Inputs!$B$10)*DCF!E$6</f>
        <v>1513.5609848009103</v>
      </c>
      <c r="CE55" s="15">
        <f ca="1">(AX55*DCF!F$10-DCF!F$5*MAX(AX55*DCF!F$10,0)-MAX(AX55-AW55,0)/Inputs!$B$10)*DCF!F$6</f>
        <v>1578.7918023060549</v>
      </c>
      <c r="CF55" s="15">
        <f ca="1">(AY55*DCF!G$10-DCF!G$5*MAX(AY55*DCF!G$10,0)-MAX(AY55-AX55,0)/Inputs!$B$10)*DCF!G$6</f>
        <v>1505.9167287827743</v>
      </c>
      <c r="CG55" s="15">
        <f ca="1">(AZ55*DCF!H$10-DCF!H$5*MAX(AZ55*DCF!H$10,0)-MAX(AZ55-AY55,0)/Inputs!$B$10)*DCF!H$6</f>
        <v>1648.3254005204844</v>
      </c>
      <c r="CH55" s="15">
        <f ca="1">(BA55*DCF!I$10-DCF!I$5*MAX(BA55*DCF!I$10,0)-MAX(BA55-AZ55,0)/Inputs!$B$10)*DCF!I$6</f>
        <v>1880.6059786529236</v>
      </c>
      <c r="CI55" s="15">
        <f ca="1">(BB55*DCF!J$10-DCF!J$5*MAX(BB55*DCF!J$10,0)-MAX(BB55-BA55,0)/Inputs!$B$10)*DCF!J$6</f>
        <v>2658.8601413243546</v>
      </c>
      <c r="CJ55" s="15">
        <f ca="1">(BC55*DCF!K$10-DCF!K$5*MAX(BC55*DCF!K$10,0)-MAX(BC55-BB55,0)/Inputs!$B$10)*DCF!K$6</f>
        <v>2807.2815975276808</v>
      </c>
      <c r="CK55" s="15">
        <f ca="1">(BD55*DCF!L$10-DCF!L$5*MAX(BD55*DCF!L$10,0)-MAX(BD55-BC55,0)/Inputs!$B$10)*DCF!L$6</f>
        <v>2916.774268503797</v>
      </c>
      <c r="CL55" s="15">
        <f ca="1">(BE55*DCF!M$10-DCF!M$5*MAX(BE55*DCF!M$10,0)-MAX(BE55-BD55,0)/Inputs!$B$10)*DCF!M$6</f>
        <v>3240.9226822592368</v>
      </c>
      <c r="CM55" s="15">
        <f ca="1">(BF55*DCF!C$28-DCF!C$5*MAX(BF55*DCF!C$28,0)-MAX(BF55-Inputs!$B$13,0)/Inputs!$B$17)*DCF!C$6</f>
        <v>3731.6686297758679</v>
      </c>
      <c r="CN55" s="15">
        <f ca="1">(BG55*DCF!D$28-DCF!D$5*MAX(BG55*DCF!D$28,0)-MAX(BG55-BF55,0)/Inputs!$B$17)*DCF!D$6</f>
        <v>4456.3254327580253</v>
      </c>
      <c r="CO55" s="15">
        <f ca="1">(BH55*DCF!E$28-DCF!E$5*MAX(BH55*DCF!E$28,0)-MAX(BH55-BG55,0)/Inputs!$B$17)*DCF!E$6</f>
        <v>4832.9037699903511</v>
      </c>
      <c r="CP55" s="15">
        <f ca="1">(BI55*DCF!F$28-DCF!F$5*MAX(BI55*DCF!F$28,0)-MAX(BI55-BH55,0)/Inputs!$B$17)*DCF!F$6</f>
        <v>4411.8112796350388</v>
      </c>
      <c r="CQ55" s="15">
        <f ca="1">(BJ55*DCF!G$28-DCF!G$5*MAX(BJ55*DCF!G$28,0)-MAX(BJ55-BI55,0)/Inputs!$B$17)*DCF!G$6</f>
        <v>4414.752057891159</v>
      </c>
      <c r="CR55" s="15">
        <f ca="1">(BK55*DCF!H$28-DCF!H$5*MAX(BK55*DCF!H$28,0)-MAX(BK55-BJ55,0)/Inputs!$B$17)*DCF!H$6</f>
        <v>4775.0579770363765</v>
      </c>
      <c r="CS55" s="15">
        <f ca="1">(BL55*DCF!I$28-DCF!I$5*MAX(BL55*DCF!I$28,0)-MAX(BL55-BK55,0)/Inputs!$B$17)*DCF!I$6</f>
        <v>5311.1525645444426</v>
      </c>
      <c r="CT55" s="15">
        <f ca="1">(BM55*DCF!J$28-DCF!J$5*MAX(BM55*DCF!J$28,0)-MAX(BM55-BL55,0)/Inputs!$B$17)*DCF!J$6</f>
        <v>6032.7483910511901</v>
      </c>
      <c r="CU55" s="15">
        <f ca="1">(BN55*DCF!K$28-DCF!K$5*MAX(BN55*DCF!K$28,0)-MAX(BN55-BM55,0)/Inputs!$B$17)*DCF!K$6</f>
        <v>6565.8497860156995</v>
      </c>
      <c r="CV55" s="15">
        <f ca="1">(BO55*DCF!L$28-DCF!L$5*MAX(BO55*DCF!L$28,0)-MAX(BO55-BN55,0)/Inputs!$B$17)*DCF!L$6</f>
        <v>6825.9235666850345</v>
      </c>
      <c r="CW55" s="15">
        <f ca="1">(BP55*DCF!M$28-DCF!M$5*MAX(BP55*DCF!M$28,0)-MAX(BP55-BO55,0)/Inputs!$B$17)*DCF!M$6</f>
        <v>7559.1727074879218</v>
      </c>
      <c r="CX55" s="15">
        <f ca="1">(BQ55*DCF!C$46-DCF!C$5*MAX(BQ55*DCF!C$46,0)-MAX(BQ55-Inputs!$B$20,0)/Inputs!$B$24)*DCF!C$6</f>
        <v>-2323.7386460807616</v>
      </c>
      <c r="CY55" s="15">
        <f ca="1">(BR55*DCF!D$46-DCF!D$5*MAX(BR55*DCF!D$46,0)-MAX(BR55-BQ55,0)/Inputs!$B$24)*DCF!D$6</f>
        <v>-3363.199230156682</v>
      </c>
      <c r="CZ55" s="15">
        <f ca="1">(BS55*DCF!E$46-DCF!E$5*MAX(BS55*DCF!E$46,0)-MAX(BS55-BR55,0)/Inputs!$B$24)*DCF!E$6</f>
        <v>-2160.5370513996095</v>
      </c>
      <c r="DA55" s="15">
        <f ca="1">(BT55*DCF!F$46-DCF!F$5*MAX(BT55*DCF!F$46,0)-MAX(BT55-BS55,0)/Inputs!$B$24)*DCF!F$6</f>
        <v>-2095.3268923066043</v>
      </c>
      <c r="DB55" s="15">
        <f ca="1">(BU55*DCF!G$46-DCF!G$5*MAX(BU55*DCF!G$46,0)-MAX(BU55-BT55,0)/Inputs!$B$24)*DCF!G$6</f>
        <v>-841.15020171562117</v>
      </c>
      <c r="DC55" s="15">
        <f ca="1">(BV55*DCF!H$46-DCF!H$5*MAX(BV55*DCF!H$46,0)-MAX(BV55-BU55,0)/Inputs!$B$24)*DCF!H$6</f>
        <v>-958.94346550002138</v>
      </c>
      <c r="DD55" s="15">
        <f ca="1">(BW55*DCF!I$46-DCF!I$5*MAX(BW55*DCF!I$46,0)-MAX(BW55-BV55,0)/Inputs!$B$24)*DCF!I$6</f>
        <v>-3163.4268019306242</v>
      </c>
      <c r="DE55" s="15">
        <f ca="1">(BX55*DCF!J$46-DCF!J$5*MAX(BX55*DCF!J$46,0)-MAX(BX55-BW55,0)/Inputs!$B$24)*DCF!J$6</f>
        <v>664.55561881591598</v>
      </c>
      <c r="DF55" s="15">
        <f ca="1">(BY55*DCF!K$46-DCF!K$5*MAX(BY55*DCF!K$46,0)-MAX(BY55-BX55,0)/Inputs!$B$24)*DCF!K$6</f>
        <v>-657.72249508665811</v>
      </c>
      <c r="DG55" s="15">
        <f ca="1">(BZ55*DCF!L$46-DCF!L$5*MAX(BZ55*DCF!L$46,0)-MAX(BZ55-BY55,0)/Inputs!$B$24)*DCF!L$6</f>
        <v>2060.5005593162705</v>
      </c>
      <c r="DH55" s="15">
        <f ca="1">(CA55*DCF!M$46-DCF!M$5*MAX(CA55*DCF!M$46,0)-MAX(CA55-BZ55,0)/Inputs!$B$24)*DCF!M$6</f>
        <v>1018.1032474023528</v>
      </c>
      <c r="DI55" s="15">
        <f ca="1">SUM(CB55:CL55)+BE55*DCF!M$10*(1+Inputs!$B$30)*(1-Inputs!$B$33)*(1-Inputs!$B$30/Inputs!$B$31)/(Inputs!$B$29-Inputs!$B$30)*DCF!M$6</f>
        <v>101199.63125603502</v>
      </c>
      <c r="DJ55" s="15">
        <f ca="1">SUM(CM55:CW55)+BP55*DCF!M$28*(1+Inputs!$B$30)*(1-Inputs!$B$33)*(1-Inputs!$B$30/Inputs!$B$31)/(Inputs!$B$29-Inputs!$B$30)*DCF!M$6</f>
        <v>230214.95674972326</v>
      </c>
      <c r="DK55" s="15">
        <f ca="1">SUM(CX55:DH55)+CA55*DCF!M$46*(1+Inputs!$B$30)*(1-Inputs!$B$33)*(1-Inputs!$B$30/Inputs!$B$31)/(Inputs!$B$29-Inputs!$B$30)*DCF!M$6</f>
        <v>119344.59755916546</v>
      </c>
      <c r="DM55" s="15">
        <f ca="1">DI55+DJ55+DK55+Inputs!$B$34+Inputs!$B$36-Inputs!$B$35</f>
        <v>527610.1855649238</v>
      </c>
    </row>
    <row r="56" spans="1:117" x14ac:dyDescent="0.75">
      <c r="A56" s="11">
        <v>43</v>
      </c>
      <c r="C56" s="23">
        <f t="shared" ca="1" si="34"/>
        <v>-0.14330313376425907</v>
      </c>
      <c r="D56" s="23">
        <f t="shared" ca="1" si="34"/>
        <v>0.78378742879907926</v>
      </c>
      <c r="E56" s="23">
        <f t="shared" ca="1" si="34"/>
        <v>-0.8736556491117784</v>
      </c>
      <c r="F56" s="23">
        <f t="shared" ca="1" si="34"/>
        <v>0.98607634295241886</v>
      </c>
      <c r="G56" s="23">
        <f t="shared" ca="1" si="34"/>
        <v>-0.59142175384550055</v>
      </c>
      <c r="H56" s="23">
        <f t="shared" ca="1" si="34"/>
        <v>1.0812877718858784</v>
      </c>
      <c r="I56" s="23">
        <f t="shared" ca="1" si="34"/>
        <v>1.2507856307941903</v>
      </c>
      <c r="J56" s="23">
        <f t="shared" ca="1" si="34"/>
        <v>1.2663008260156821</v>
      </c>
      <c r="K56" s="23">
        <f t="shared" ca="1" si="34"/>
        <v>-0.41523288247429602</v>
      </c>
      <c r="L56" s="23">
        <f t="shared" ca="1" si="34"/>
        <v>-5.2615677894628447E-2</v>
      </c>
      <c r="M56" s="23">
        <f t="shared" ca="1" si="34"/>
        <v>0.22436664480763288</v>
      </c>
      <c r="N56" s="23">
        <f ca="1">SQRT(Inputs!$B$38)*C56+SQRT(1-Inputs!$B$38)*_xlfn.NORM.S.INV(RAND())</f>
        <v>-1.4699752095329048</v>
      </c>
      <c r="O56" s="23">
        <f ca="1">SQRT(Inputs!$B$38)*D56+SQRT(1-Inputs!$B$38)*_xlfn.NORM.S.INV(RAND())</f>
        <v>1.0443846013383884</v>
      </c>
      <c r="P56" s="23">
        <f ca="1">SQRT(Inputs!$B$38)*E56+SQRT(1-Inputs!$B$38)*_xlfn.NORM.S.INV(RAND())</f>
        <v>0.84827260839446805</v>
      </c>
      <c r="Q56" s="23">
        <f ca="1">SQRT(Inputs!$B$38)*F56+SQRT(1-Inputs!$B$38)*_xlfn.NORM.S.INV(RAND())</f>
        <v>-1.6536564086284677E-2</v>
      </c>
      <c r="R56" s="23">
        <f ca="1">SQRT(Inputs!$B$38)*G56+SQRT(1-Inputs!$B$38)*_xlfn.NORM.S.INV(RAND())</f>
        <v>-1.2822273841458527</v>
      </c>
      <c r="S56" s="23">
        <f ca="1">SQRT(Inputs!$B$38)*H56+SQRT(1-Inputs!$B$38)*_xlfn.NORM.S.INV(RAND())</f>
        <v>1.6102153555392322</v>
      </c>
      <c r="T56" s="23">
        <f ca="1">SQRT(Inputs!$B$38)*I56+SQRT(1-Inputs!$B$38)*_xlfn.NORM.S.INV(RAND())</f>
        <v>0.5305978456355378</v>
      </c>
      <c r="U56" s="23">
        <f ca="1">SQRT(Inputs!$B$38)*J56+SQRT(1-Inputs!$B$38)*_xlfn.NORM.S.INV(RAND())</f>
        <v>0.90517548815038107</v>
      </c>
      <c r="V56" s="23">
        <f ca="1">SQRT(Inputs!$B$38)*K56+SQRT(1-Inputs!$B$38)*_xlfn.NORM.S.INV(RAND())</f>
        <v>-1.3806806143311379</v>
      </c>
      <c r="W56" s="23">
        <f ca="1">SQRT(Inputs!$B$38)*L56+SQRT(1-Inputs!$B$38)*_xlfn.NORM.S.INV(RAND())</f>
        <v>0.2173786078474417</v>
      </c>
      <c r="X56" s="23">
        <f ca="1">SQRT(Inputs!$B$38)*M56+SQRT(1-Inputs!$B$38)*_xlfn.NORM.S.INV(RAND())</f>
        <v>0.22566841984275574</v>
      </c>
      <c r="Y56" s="23">
        <f ca="1">SQRT(Inputs!$B$38)*C56+SQRT(1-Inputs!$B$38)*_xlfn.NORM.S.INV(RAND())</f>
        <v>-0.76070420569642283</v>
      </c>
      <c r="Z56" s="23">
        <f ca="1">SQRT(Inputs!$B$38)*D56+SQRT(1-Inputs!$B$38)*_xlfn.NORM.S.INV(RAND())</f>
        <v>2.1549068891265168</v>
      </c>
      <c r="AA56" s="23">
        <f ca="1">SQRT(Inputs!$B$38)*E56+SQRT(1-Inputs!$B$38)*_xlfn.NORM.S.INV(RAND())</f>
        <v>0.81445800786227429</v>
      </c>
      <c r="AB56" s="23">
        <f ca="1">SQRT(Inputs!$B$38)*F56+SQRT(1-Inputs!$B$38)*_xlfn.NORM.S.INV(RAND())</f>
        <v>1.7551609187419577</v>
      </c>
      <c r="AC56" s="23">
        <f ca="1">SQRT(Inputs!$B$38)*G56+SQRT(1-Inputs!$B$38)*_xlfn.NORM.S.INV(RAND())</f>
        <v>0.88706055992787036</v>
      </c>
      <c r="AD56" s="23">
        <f ca="1">SQRT(Inputs!$B$38)*H56+SQRT(1-Inputs!$B$38)*_xlfn.NORM.S.INV(RAND())</f>
        <v>1.153821584738405</v>
      </c>
      <c r="AE56" s="23">
        <f ca="1">SQRT(Inputs!$B$38)*I56+SQRT(1-Inputs!$B$38)*_xlfn.NORM.S.INV(RAND())</f>
        <v>-8.484323085680312E-2</v>
      </c>
      <c r="AF56" s="23">
        <f ca="1">SQRT(Inputs!$B$38)*J56+SQRT(1-Inputs!$B$38)*_xlfn.NORM.S.INV(RAND())</f>
        <v>-0.86496127885630958</v>
      </c>
      <c r="AG56" s="23">
        <f ca="1">SQRT(Inputs!$B$38)*K56+SQRT(1-Inputs!$B$38)*_xlfn.NORM.S.INV(RAND())</f>
        <v>-0.252161174993141</v>
      </c>
      <c r="AH56" s="23">
        <f ca="1">SQRT(Inputs!$B$38)*L56+SQRT(1-Inputs!$B$38)*_xlfn.NORM.S.INV(RAND())</f>
        <v>0.90171796855417419</v>
      </c>
      <c r="AI56" s="23">
        <f ca="1">SQRT(Inputs!$B$38)*M56+SQRT(1-Inputs!$B$38)*_xlfn.NORM.S.INV(RAND())</f>
        <v>-0.90527275387930006</v>
      </c>
      <c r="AJ56" s="23">
        <f ca="1">SQRT(Inputs!$B$38)*C56+SQRT(1-Inputs!$B$38)*_xlfn.NORM.S.INV(RAND())</f>
        <v>-1.5866335315708717</v>
      </c>
      <c r="AK56" s="23">
        <f ca="1">SQRT(Inputs!$B$38)*D56+SQRT(1-Inputs!$B$38)*_xlfn.NORM.S.INV(RAND())</f>
        <v>0.49151975405771203</v>
      </c>
      <c r="AL56" s="23">
        <f ca="1">SQRT(Inputs!$B$38)*E56+SQRT(1-Inputs!$B$38)*_xlfn.NORM.S.INV(RAND())</f>
        <v>0.83787502032743588</v>
      </c>
      <c r="AM56" s="23">
        <f ca="1">SQRT(Inputs!$B$38)*F56+SQRT(1-Inputs!$B$38)*_xlfn.NORM.S.INV(RAND())</f>
        <v>0.16446653288576546</v>
      </c>
      <c r="AN56" s="23">
        <f ca="1">SQRT(Inputs!$B$38)*G56+SQRT(1-Inputs!$B$38)*_xlfn.NORM.S.INV(RAND())</f>
        <v>-0.66933877997944147</v>
      </c>
      <c r="AO56" s="23">
        <f ca="1">SQRT(Inputs!$B$38)*H56+SQRT(1-Inputs!$B$38)*_xlfn.NORM.S.INV(RAND())</f>
        <v>1.5147223809172567</v>
      </c>
      <c r="AP56" s="23">
        <f ca="1">SQRT(Inputs!$B$38)*I56+SQRT(1-Inputs!$B$38)*_xlfn.NORM.S.INV(RAND())</f>
        <v>2.0862335119462654</v>
      </c>
      <c r="AQ56" s="23">
        <f ca="1">SQRT(Inputs!$B$38)*J56+SQRT(1-Inputs!$B$38)*_xlfn.NORM.S.INV(RAND())</f>
        <v>-2.9201626284492965E-3</v>
      </c>
      <c r="AR56" s="23">
        <f ca="1">SQRT(Inputs!$B$38)*K56+SQRT(1-Inputs!$B$38)*_xlfn.NORM.S.INV(RAND())</f>
        <v>-6.662637196689758E-2</v>
      </c>
      <c r="AS56" s="23">
        <f ca="1">SQRT(Inputs!$B$38)*L56+SQRT(1-Inputs!$B$38)*_xlfn.NORM.S.INV(RAND())</f>
        <v>-0.37137831202532018</v>
      </c>
      <c r="AT56" s="23">
        <f ca="1">SQRT(Inputs!$B$38)*M56+SQRT(1-Inputs!$B$38)*_xlfn.NORM.S.INV(RAND())</f>
        <v>-0.2430456659587637</v>
      </c>
      <c r="AU56" s="15">
        <f ca="1">Inputs!$B$6*EXP($B$8-0.5*C$5^2+C$5*N56)</f>
        <v>3911.4483578610761</v>
      </c>
      <c r="AV56" s="15">
        <f t="shared" ca="1" si="1"/>
        <v>5551.3912543347151</v>
      </c>
      <c r="AW56" s="15">
        <f t="shared" ca="1" si="2"/>
        <v>7589.4580993317331</v>
      </c>
      <c r="AX56" s="15">
        <f t="shared" ca="1" si="3"/>
        <v>9246.8430752576605</v>
      </c>
      <c r="AY56" s="15">
        <f t="shared" ca="1" si="4"/>
        <v>9728.9490508389736</v>
      </c>
      <c r="AZ56" s="15">
        <f t="shared" ca="1" si="5"/>
        <v>14207.227382071374</v>
      </c>
      <c r="BA56" s="15">
        <f t="shared" ca="1" si="6"/>
        <v>18378.808265445405</v>
      </c>
      <c r="BB56" s="15">
        <f t="shared" ca="1" si="7"/>
        <v>24637.276404963482</v>
      </c>
      <c r="BC56" s="15">
        <f t="shared" ca="1" si="8"/>
        <v>26409.313398601033</v>
      </c>
      <c r="BD56" s="15">
        <f t="shared" ca="1" si="9"/>
        <v>33018.458149831058</v>
      </c>
      <c r="BE56" s="15">
        <f t="shared" ca="1" si="10"/>
        <v>41300.101972076176</v>
      </c>
      <c r="BF56" s="15">
        <f ca="1">Inputs!$B$13*EXP($B$9-0.5*C$6^2+C$6*Y56)</f>
        <v>11894.85674455582</v>
      </c>
      <c r="BG56" s="15">
        <f t="shared" ca="1" si="11"/>
        <v>21386.240032920901</v>
      </c>
      <c r="BH56" s="15">
        <f t="shared" ca="1" si="12"/>
        <v>29909.314226395938</v>
      </c>
      <c r="BI56" s="15">
        <f t="shared" ca="1" si="13"/>
        <v>47969.743196014766</v>
      </c>
      <c r="BJ56" s="15">
        <f t="shared" ca="1" si="14"/>
        <v>66829.191502153582</v>
      </c>
      <c r="BK56" s="15">
        <f t="shared" ca="1" si="15"/>
        <v>95971.400916063314</v>
      </c>
      <c r="BL56" s="15">
        <f t="shared" ca="1" si="16"/>
        <v>116600.19456898478</v>
      </c>
      <c r="BM56" s="15">
        <f t="shared" ca="1" si="17"/>
        <v>128724.61047554339</v>
      </c>
      <c r="BN56" s="15">
        <f t="shared" ca="1" si="18"/>
        <v>153602.7495462909</v>
      </c>
      <c r="BO56" s="15">
        <f t="shared" ca="1" si="19"/>
        <v>209877.15946286544</v>
      </c>
      <c r="BP56" s="15">
        <f t="shared" ca="1" si="20"/>
        <v>233138.5510591093</v>
      </c>
      <c r="BQ56" s="15">
        <f ca="1">Inputs!$B$20*EXP($B$10-0.5*C$7^2+C$7*AJ56)</f>
        <v>2443.4768423040819</v>
      </c>
      <c r="BR56" s="15">
        <f t="shared" ca="1" si="21"/>
        <v>3875.5993743674426</v>
      </c>
      <c r="BS56" s="15">
        <f t="shared" ca="1" si="22"/>
        <v>6751.1156063748749</v>
      </c>
      <c r="BT56" s="15">
        <f t="shared" ca="1" si="23"/>
        <v>9718.7167527723632</v>
      </c>
      <c r="BU56" s="15">
        <f t="shared" ca="1" si="24"/>
        <v>11455.032133522962</v>
      </c>
      <c r="BV56" s="15">
        <f t="shared" ca="1" si="25"/>
        <v>22419.345243255975</v>
      </c>
      <c r="BW56" s="15">
        <f t="shared" ca="1" si="26"/>
        <v>48651.678140236567</v>
      </c>
      <c r="BX56" s="15">
        <f t="shared" ca="1" si="27"/>
        <v>68007.364257025707</v>
      </c>
      <c r="BY56" s="15">
        <f t="shared" ca="1" si="28"/>
        <v>94082.889872698142</v>
      </c>
      <c r="BZ56" s="15">
        <f t="shared" ca="1" si="29"/>
        <v>123299.56970553071</v>
      </c>
      <c r="CA56" s="15">
        <f t="shared" ca="1" si="30"/>
        <v>165877.36971092192</v>
      </c>
      <c r="CB56" s="15">
        <f ca="1">(AU56*DCF!C$10-DCF!C$5*MAX(AU56*DCF!C$10,0)-MAX(AU56-Inputs!$B$6,0)/Inputs!$B$10)*DCF!C$6</f>
        <v>1004.4955939728737</v>
      </c>
      <c r="CC56" s="15">
        <f ca="1">(AV56*DCF!D$10-DCF!D$5*MAX(AV56*DCF!D$10,0)-MAX(AV56-AU56,0)/Inputs!$B$10)*DCF!D$6</f>
        <v>953.25685385239035</v>
      </c>
      <c r="CD56" s="15">
        <f ca="1">(AW56*DCF!E$10-DCF!E$5*MAX(AW56*DCF!E$10,0)-MAX(AW56-AV56,0)/Inputs!$B$10)*DCF!E$6</f>
        <v>1293.2280078708154</v>
      </c>
      <c r="CE56" s="15">
        <f ca="1">(AX56*DCF!F$10-DCF!F$5*MAX(AX56*DCF!F$10,0)-MAX(AX56-AW56,0)/Inputs!$B$10)*DCF!F$6</f>
        <v>1673.7103846925886</v>
      </c>
      <c r="CF56" s="15">
        <f ca="1">(AY56*DCF!G$10-DCF!G$5*MAX(AY56*DCF!G$10,0)-MAX(AY56-AX56,0)/Inputs!$B$10)*DCF!G$6</f>
        <v>1911.882088367581</v>
      </c>
      <c r="CG56" s="15">
        <f ca="1">(AZ56*DCF!H$10-DCF!H$5*MAX(AZ56*DCF!H$10,0)-MAX(AZ56-AY56,0)/Inputs!$B$10)*DCF!H$6</f>
        <v>1963.1447853517047</v>
      </c>
      <c r="CH56" s="15">
        <f ca="1">(BA56*DCF!I$10-DCF!I$5*MAX(BA56*DCF!I$10,0)-MAX(BA56-AZ56,0)/Inputs!$B$10)*DCF!I$6</f>
        <v>2672.8523852725566</v>
      </c>
      <c r="CI56" s="15">
        <f ca="1">(BB56*DCF!J$10-DCF!J$5*MAX(BB56*DCF!J$10,0)-MAX(BB56-BA56,0)/Inputs!$B$10)*DCF!J$6</f>
        <v>3279.4460822969354</v>
      </c>
      <c r="CJ56" s="15">
        <f ca="1">(BC56*DCF!K$10-DCF!K$5*MAX(BC56*DCF!K$10,0)-MAX(BC56-BB56,0)/Inputs!$B$10)*DCF!K$6</f>
        <v>4003.4171174132089</v>
      </c>
      <c r="CK56" s="15">
        <f ca="1">(BD56*DCF!L$10-DCF!L$5*MAX(BD56*DCF!L$10,0)-MAX(BD56-BC56,0)/Inputs!$B$10)*DCF!L$6</f>
        <v>4125.141939198943</v>
      </c>
      <c r="CL56" s="15">
        <f ca="1">(BE56*DCF!M$10-DCF!M$5*MAX(BE56*DCF!M$10,0)-MAX(BE56-BD56,0)/Inputs!$B$10)*DCF!M$6</f>
        <v>4838.6477225385934</v>
      </c>
      <c r="CM56" s="15">
        <f ca="1">(BF56*DCF!C$28-DCF!C$5*MAX(BF56*DCF!C$28,0)-MAX(BF56-Inputs!$B$13,0)/Inputs!$B$17)*DCF!C$6</f>
        <v>3512.9443386773446</v>
      </c>
      <c r="CN56" s="15">
        <f ca="1">(BG56*DCF!D$28-DCF!D$5*MAX(BG56*DCF!D$28,0)-MAX(BG56-BF56,0)/Inputs!$B$17)*DCF!D$6</f>
        <v>4273.7937061245239</v>
      </c>
      <c r="CO56" s="15">
        <f ca="1">(BH56*DCF!E$28-DCF!E$5*MAX(BH56*DCF!E$28,0)-MAX(BH56-BG56,0)/Inputs!$B$17)*DCF!E$6</f>
        <v>6791.0697621542295</v>
      </c>
      <c r="CP56" s="15">
        <f ca="1">(BI56*DCF!F$28-DCF!F$5*MAX(BI56*DCF!F$28,0)-MAX(BI56-BH56,0)/Inputs!$B$17)*DCF!F$6</f>
        <v>9734.3351525341423</v>
      </c>
      <c r="CQ56" s="15">
        <f ca="1">(BJ56*DCF!G$28-DCF!G$5*MAX(BJ56*DCF!G$28,0)-MAX(BJ56-BI56,0)/Inputs!$B$17)*DCF!G$6</f>
        <v>14167.367870356535</v>
      </c>
      <c r="CR56" s="15">
        <f ca="1">(BK56*DCF!H$28-DCF!H$5*MAX(BK56*DCF!H$28,0)-MAX(BK56-BJ56,0)/Inputs!$B$17)*DCF!H$6</f>
        <v>19206.904763875969</v>
      </c>
      <c r="CS56" s="15">
        <f ca="1">(BL56*DCF!I$28-DCF!I$5*MAX(BL56*DCF!I$28,0)-MAX(BL56-BK56,0)/Inputs!$B$17)*DCF!I$6</f>
        <v>24458.025568288122</v>
      </c>
      <c r="CT56" s="15">
        <f ca="1">(BM56*DCF!J$28-DCF!J$5*MAX(BM56*DCF!J$28,0)-MAX(BM56-BL56,0)/Inputs!$B$17)*DCF!J$6</f>
        <v>27108.675885823272</v>
      </c>
      <c r="CU56" s="15">
        <f ca="1">(BN56*DCF!K$28-DCF!K$5*MAX(BN56*DCF!K$28,0)-MAX(BN56-BM56,0)/Inputs!$B$17)*DCF!K$6</f>
        <v>29391.084585770146</v>
      </c>
      <c r="CV56" s="15">
        <f ca="1">(BO56*DCF!L$28-DCF!L$5*MAX(BO56*DCF!L$28,0)-MAX(BO56-BN56,0)/Inputs!$B$17)*DCF!L$6</f>
        <v>35507.355289057101</v>
      </c>
      <c r="CW56" s="15">
        <f ca="1">(BP56*DCF!M$28-DCF!M$5*MAX(BP56*DCF!M$28,0)-MAX(BP56-BO56,0)/Inputs!$B$17)*DCF!M$6</f>
        <v>41433.684255263062</v>
      </c>
      <c r="CX56" s="15">
        <f ca="1">(BQ56*DCF!C$46-DCF!C$5*MAX(BQ56*DCF!C$46,0)-MAX(BQ56-Inputs!$B$20,0)/Inputs!$B$24)*DCF!C$6</f>
        <v>-564.31335849978791</v>
      </c>
      <c r="CY56" s="15">
        <f ca="1">(BR56*DCF!D$46-DCF!D$5*MAX(BR56*DCF!D$46,0)-MAX(BR56-BQ56,0)/Inputs!$B$24)*DCF!D$6</f>
        <v>-1272.549229793892</v>
      </c>
      <c r="CZ56" s="15">
        <f ca="1">(BS56*DCF!E$46-DCF!E$5*MAX(BS56*DCF!E$46,0)-MAX(BS56-BR56,0)/Inputs!$B$24)*DCF!E$6</f>
        <v>-1931.7805119755521</v>
      </c>
      <c r="DA56" s="15">
        <f ca="1">(BT56*DCF!F$46-DCF!F$5*MAX(BT56*DCF!F$46,0)-MAX(BT56-BS56,0)/Inputs!$B$24)*DCF!F$6</f>
        <v>-1788.3757907833917</v>
      </c>
      <c r="DB56" s="15">
        <f ca="1">(BU56*DCF!G$46-DCF!G$5*MAX(BU56*DCF!G$46,0)-MAX(BU56-BT56,0)/Inputs!$B$24)*DCF!G$6</f>
        <v>-969.38683727305886</v>
      </c>
      <c r="DC56" s="15">
        <f ca="1">(BV56*DCF!H$46-DCF!H$5*MAX(BV56*DCF!H$46,0)-MAX(BV56-BU56,0)/Inputs!$B$24)*DCF!H$6</f>
        <v>-3407.0931193885226</v>
      </c>
      <c r="DD56" s="15">
        <f ca="1">(BW56*DCF!I$46-DCF!I$5*MAX(BW56*DCF!I$46,0)-MAX(BW56-BV56,0)/Inputs!$B$24)*DCF!I$6</f>
        <v>-6406.6585999650652</v>
      </c>
      <c r="DE56" s="15">
        <f ca="1">(BX56*DCF!J$46-DCF!J$5*MAX(BX56*DCF!J$46,0)-MAX(BX56-BW56,0)/Inputs!$B$24)*DCF!J$6</f>
        <v>-2280.0909185733776</v>
      </c>
      <c r="DF56" s="15">
        <f ca="1">(BY56*DCF!K$46-DCF!K$5*MAX(BY56*DCF!K$46,0)-MAX(BY56-BX56,0)/Inputs!$B$24)*DCF!K$6</f>
        <v>-1013.4808302893872</v>
      </c>
      <c r="DG56" s="15">
        <f ca="1">(BZ56*DCF!L$46-DCF!L$5*MAX(BZ56*DCF!L$46,0)-MAX(BZ56-BY56,0)/Inputs!$B$24)*DCF!L$6</f>
        <v>1911.2978126402313</v>
      </c>
      <c r="DH56" s="15">
        <f ca="1">(CA56*DCF!M$46-DCF!M$5*MAX(CA56*DCF!M$46,0)-MAX(CA56-BZ56,0)/Inputs!$B$24)*DCF!M$6</f>
        <v>4102.9816154503196</v>
      </c>
      <c r="DI56" s="15">
        <f ca="1">SUM(CB56:CL56)+BE56*DCF!M$10*(1+Inputs!$B$30)*(1-Inputs!$B$33)*(1-Inputs!$B$30/Inputs!$B$31)/(Inputs!$B$29-Inputs!$B$30)*DCF!M$6</f>
        <v>142657.95288642601</v>
      </c>
      <c r="DJ56" s="15">
        <f ca="1">SUM(CM56:CW56)+BP56*DCF!M$28*(1+Inputs!$B$30)*(1-Inputs!$B$33)*(1-Inputs!$B$30/Inputs!$B$31)/(Inputs!$B$29-Inputs!$B$30)*DCF!M$6</f>
        <v>1080688.8018921621</v>
      </c>
      <c r="DK56" s="15">
        <f ca="1">SUM(CX56:DH56)+CA56*DCF!M$46*(1+Inputs!$B$30)*(1-Inputs!$B$33)*(1-Inputs!$B$30/Inputs!$B$31)/(Inputs!$B$29-Inputs!$B$30)*DCF!M$6</f>
        <v>242846.61323523088</v>
      </c>
      <c r="DM56" s="15">
        <f ca="1">DI56+DJ56+DK56+Inputs!$B$34+Inputs!$B$36-Inputs!$B$35</f>
        <v>1543044.368013819</v>
      </c>
    </row>
    <row r="57" spans="1:117" x14ac:dyDescent="0.75">
      <c r="A57" s="11">
        <v>44</v>
      </c>
      <c r="C57" s="23">
        <f t="shared" ca="1" si="34"/>
        <v>-0.27661010711104966</v>
      </c>
      <c r="D57" s="23">
        <f t="shared" ca="1" si="34"/>
        <v>-1.5465185251576736</v>
      </c>
      <c r="E57" s="23">
        <f t="shared" ca="1" si="34"/>
        <v>-0.34275736381836702</v>
      </c>
      <c r="F57" s="23">
        <f t="shared" ca="1" si="34"/>
        <v>0.14043817481711582</v>
      </c>
      <c r="G57" s="23">
        <f t="shared" ca="1" si="34"/>
        <v>0.20431595231013999</v>
      </c>
      <c r="H57" s="23">
        <f t="shared" ca="1" si="34"/>
        <v>-0.65382410898232235</v>
      </c>
      <c r="I57" s="23">
        <f t="shared" ca="1" si="34"/>
        <v>-1.2846117834200066</v>
      </c>
      <c r="J57" s="23">
        <f t="shared" ca="1" si="34"/>
        <v>0.78181974670850352</v>
      </c>
      <c r="K57" s="23">
        <f t="shared" ca="1" si="34"/>
        <v>0.42459622734070096</v>
      </c>
      <c r="L57" s="23">
        <f t="shared" ca="1" si="34"/>
        <v>-3.79849339394445E-2</v>
      </c>
      <c r="M57" s="23">
        <f t="shared" ca="1" si="34"/>
        <v>0.30590657205147842</v>
      </c>
      <c r="N57" s="23">
        <f ca="1">SQRT(Inputs!$B$38)*C57+SQRT(1-Inputs!$B$38)*_xlfn.NORM.S.INV(RAND())</f>
        <v>-0.40758501897680638</v>
      </c>
      <c r="O57" s="23">
        <f ca="1">SQRT(Inputs!$B$38)*D57+SQRT(1-Inputs!$B$38)*_xlfn.NORM.S.INV(RAND())</f>
        <v>-0.31818635139809104</v>
      </c>
      <c r="P57" s="23">
        <f ca="1">SQRT(Inputs!$B$38)*E57+SQRT(1-Inputs!$B$38)*_xlfn.NORM.S.INV(RAND())</f>
        <v>-0.32080190593074526</v>
      </c>
      <c r="Q57" s="23">
        <f ca="1">SQRT(Inputs!$B$38)*F57+SQRT(1-Inputs!$B$38)*_xlfn.NORM.S.INV(RAND())</f>
        <v>-0.98955904442108888</v>
      </c>
      <c r="R57" s="23">
        <f ca="1">SQRT(Inputs!$B$38)*G57+SQRT(1-Inputs!$B$38)*_xlfn.NORM.S.INV(RAND())</f>
        <v>1.5204896097907861</v>
      </c>
      <c r="S57" s="23">
        <f ca="1">SQRT(Inputs!$B$38)*H57+SQRT(1-Inputs!$B$38)*_xlfn.NORM.S.INV(RAND())</f>
        <v>-0.79627082063597165</v>
      </c>
      <c r="T57" s="23">
        <f ca="1">SQRT(Inputs!$B$38)*I57+SQRT(1-Inputs!$B$38)*_xlfn.NORM.S.INV(RAND())</f>
        <v>0.62828419469543972</v>
      </c>
      <c r="U57" s="23">
        <f ca="1">SQRT(Inputs!$B$38)*J57+SQRT(1-Inputs!$B$38)*_xlfn.NORM.S.INV(RAND())</f>
        <v>0.46248114957179232</v>
      </c>
      <c r="V57" s="23">
        <f ca="1">SQRT(Inputs!$B$38)*K57+SQRT(1-Inputs!$B$38)*_xlfn.NORM.S.INV(RAND())</f>
        <v>-0.32055250412791442</v>
      </c>
      <c r="W57" s="23">
        <f ca="1">SQRT(Inputs!$B$38)*L57+SQRT(1-Inputs!$B$38)*_xlfn.NORM.S.INV(RAND())</f>
        <v>-1.1647772555688634</v>
      </c>
      <c r="X57" s="23">
        <f ca="1">SQRT(Inputs!$B$38)*M57+SQRT(1-Inputs!$B$38)*_xlfn.NORM.S.INV(RAND())</f>
        <v>0.18162141484422692</v>
      </c>
      <c r="Y57" s="23">
        <f ca="1">SQRT(Inputs!$B$38)*C57+SQRT(1-Inputs!$B$38)*_xlfn.NORM.S.INV(RAND())</f>
        <v>-0.53485500904147243</v>
      </c>
      <c r="Z57" s="23">
        <f ca="1">SQRT(Inputs!$B$38)*D57+SQRT(1-Inputs!$B$38)*_xlfn.NORM.S.INV(RAND())</f>
        <v>-0.42134401697799151</v>
      </c>
      <c r="AA57" s="23">
        <f ca="1">SQRT(Inputs!$B$38)*E57+SQRT(1-Inputs!$B$38)*_xlfn.NORM.S.INV(RAND())</f>
        <v>-1.041139743833986</v>
      </c>
      <c r="AB57" s="23">
        <f ca="1">SQRT(Inputs!$B$38)*F57+SQRT(1-Inputs!$B$38)*_xlfn.NORM.S.INV(RAND())</f>
        <v>3.4726376299937814E-2</v>
      </c>
      <c r="AC57" s="23">
        <f ca="1">SQRT(Inputs!$B$38)*G57+SQRT(1-Inputs!$B$38)*_xlfn.NORM.S.INV(RAND())</f>
        <v>0.42934304388199573</v>
      </c>
      <c r="AD57" s="23">
        <f ca="1">SQRT(Inputs!$B$38)*H57+SQRT(1-Inputs!$B$38)*_xlfn.NORM.S.INV(RAND())</f>
        <v>0.68924840046443503</v>
      </c>
      <c r="AE57" s="23">
        <f ca="1">SQRT(Inputs!$B$38)*I57+SQRT(1-Inputs!$B$38)*_xlfn.NORM.S.INV(RAND())</f>
        <v>-1.2041118978370933</v>
      </c>
      <c r="AF57" s="23">
        <f ca="1">SQRT(Inputs!$B$38)*J57+SQRT(1-Inputs!$B$38)*_xlfn.NORM.S.INV(RAND())</f>
        <v>-0.60344782918434015</v>
      </c>
      <c r="AG57" s="23">
        <f ca="1">SQRT(Inputs!$B$38)*K57+SQRT(1-Inputs!$B$38)*_xlfn.NORM.S.INV(RAND())</f>
        <v>0.10273549360464368</v>
      </c>
      <c r="AH57" s="23">
        <f ca="1">SQRT(Inputs!$B$38)*L57+SQRT(1-Inputs!$B$38)*_xlfn.NORM.S.INV(RAND())</f>
        <v>0.7357669474397549</v>
      </c>
      <c r="AI57" s="23">
        <f ca="1">SQRT(Inputs!$B$38)*M57+SQRT(1-Inputs!$B$38)*_xlfn.NORM.S.INV(RAND())</f>
        <v>1.8049371996701669</v>
      </c>
      <c r="AJ57" s="23">
        <f ca="1">SQRT(Inputs!$B$38)*C57+SQRT(1-Inputs!$B$38)*_xlfn.NORM.S.INV(RAND())</f>
        <v>0.27563636264115837</v>
      </c>
      <c r="AK57" s="23">
        <f ca="1">SQRT(Inputs!$B$38)*D57+SQRT(1-Inputs!$B$38)*_xlfn.NORM.S.INV(RAND())</f>
        <v>-0.12733171578367708</v>
      </c>
      <c r="AL57" s="23">
        <f ca="1">SQRT(Inputs!$B$38)*E57+SQRT(1-Inputs!$B$38)*_xlfn.NORM.S.INV(RAND())</f>
        <v>0.40182193499777619</v>
      </c>
      <c r="AM57" s="23">
        <f ca="1">SQRT(Inputs!$B$38)*F57+SQRT(1-Inputs!$B$38)*_xlfn.NORM.S.INV(RAND())</f>
        <v>-0.73264211579708705</v>
      </c>
      <c r="AN57" s="23">
        <f ca="1">SQRT(Inputs!$B$38)*G57+SQRT(1-Inputs!$B$38)*_xlfn.NORM.S.INV(RAND())</f>
        <v>0.45930997709402277</v>
      </c>
      <c r="AO57" s="23">
        <f ca="1">SQRT(Inputs!$B$38)*H57+SQRT(1-Inputs!$B$38)*_xlfn.NORM.S.INV(RAND())</f>
        <v>-2.4212554083592552</v>
      </c>
      <c r="AP57" s="23">
        <f ca="1">SQRT(Inputs!$B$38)*I57+SQRT(1-Inputs!$B$38)*_xlfn.NORM.S.INV(RAND())</f>
        <v>-0.87282489724591217</v>
      </c>
      <c r="AQ57" s="23">
        <f ca="1">SQRT(Inputs!$B$38)*J57+SQRT(1-Inputs!$B$38)*_xlfn.NORM.S.INV(RAND())</f>
        <v>1.557018228578301</v>
      </c>
      <c r="AR57" s="23">
        <f ca="1">SQRT(Inputs!$B$38)*K57+SQRT(1-Inputs!$B$38)*_xlfn.NORM.S.INV(RAND())</f>
        <v>-0.22717448340528501</v>
      </c>
      <c r="AS57" s="23">
        <f ca="1">SQRT(Inputs!$B$38)*L57+SQRT(1-Inputs!$B$38)*_xlfn.NORM.S.INV(RAND())</f>
        <v>0.42948802511555845</v>
      </c>
      <c r="AT57" s="23">
        <f ca="1">SQRT(Inputs!$B$38)*M57+SQRT(1-Inputs!$B$38)*_xlfn.NORM.S.INV(RAND())</f>
        <v>0.16606398533071326</v>
      </c>
      <c r="AU57" s="15">
        <f ca="1">Inputs!$B$6*EXP($B$8-0.5*C$5^2+C$5*N57)</f>
        <v>4645.4121434417557</v>
      </c>
      <c r="AV57" s="15">
        <f t="shared" ca="1" si="1"/>
        <v>5396.1158165738625</v>
      </c>
      <c r="AW57" s="15">
        <f t="shared" ca="1" si="2"/>
        <v>6300.9781930625322</v>
      </c>
      <c r="AX57" s="15">
        <f t="shared" ca="1" si="3"/>
        <v>6798.2442836065975</v>
      </c>
      <c r="AY57" s="15">
        <f t="shared" ca="1" si="4"/>
        <v>9922.5665829838254</v>
      </c>
      <c r="AZ57" s="15">
        <f t="shared" ca="1" si="5"/>
        <v>11116.779990388219</v>
      </c>
      <c r="BA57" s="15">
        <f t="shared" ca="1" si="6"/>
        <v>14528.714067691591</v>
      </c>
      <c r="BB57" s="15">
        <f t="shared" ca="1" si="7"/>
        <v>18631.168443425388</v>
      </c>
      <c r="BC57" s="15">
        <f t="shared" ca="1" si="8"/>
        <v>22123.183388515328</v>
      </c>
      <c r="BD57" s="15">
        <f t="shared" ca="1" si="9"/>
        <v>24305.391082076487</v>
      </c>
      <c r="BE57" s="15">
        <f t="shared" ca="1" si="10"/>
        <v>30279.914105634562</v>
      </c>
      <c r="BF57" s="15">
        <f ca="1">Inputs!$B$13*EXP($B$9-0.5*C$6^2+C$6*Y57)</f>
        <v>12439.540905881999</v>
      </c>
      <c r="BG57" s="15">
        <f t="shared" ca="1" si="11"/>
        <v>14050.629541307679</v>
      </c>
      <c r="BH57" s="15">
        <f t="shared" ca="1" si="12"/>
        <v>14444.660181083271</v>
      </c>
      <c r="BI57" s="15">
        <f t="shared" ca="1" si="13"/>
        <v>17777.203664036664</v>
      </c>
      <c r="BJ57" s="15">
        <f t="shared" ca="1" si="14"/>
        <v>23185.06983098757</v>
      </c>
      <c r="BK57" s="15">
        <f t="shared" ca="1" si="15"/>
        <v>31254.71538627872</v>
      </c>
      <c r="BL57" s="15">
        <f t="shared" ca="1" si="16"/>
        <v>32845.774367663907</v>
      </c>
      <c r="BM57" s="15">
        <f t="shared" ca="1" si="17"/>
        <v>37458.537827434993</v>
      </c>
      <c r="BN57" s="15">
        <f t="shared" ca="1" si="18"/>
        <v>46639.994052303933</v>
      </c>
      <c r="BO57" s="15">
        <f t="shared" ca="1" si="19"/>
        <v>62509.647971584593</v>
      </c>
      <c r="BP57" s="15">
        <f t="shared" ca="1" si="20"/>
        <v>94395.027634515325</v>
      </c>
      <c r="BQ57" s="15">
        <f ca="1">Inputs!$B$20*EXP($B$10-0.5*C$7^2+C$7*AJ57)</f>
        <v>4730.0551061323795</v>
      </c>
      <c r="BR57" s="15">
        <f t="shared" ca="1" si="21"/>
        <v>6163.7192120955324</v>
      </c>
      <c r="BS57" s="15">
        <f t="shared" ca="1" si="22"/>
        <v>9473.061008265182</v>
      </c>
      <c r="BT57" s="15">
        <f t="shared" ca="1" si="23"/>
        <v>10777.465074433374</v>
      </c>
      <c r="BU57" s="15">
        <f t="shared" ca="1" si="24"/>
        <v>16692.039043202487</v>
      </c>
      <c r="BV57" s="15">
        <f t="shared" ca="1" si="25"/>
        <v>13459.119328254394</v>
      </c>
      <c r="BW57" s="15">
        <f t="shared" ca="1" si="26"/>
        <v>15613.509233720131</v>
      </c>
      <c r="BX57" s="15">
        <f t="shared" ca="1" si="27"/>
        <v>29838.320854175716</v>
      </c>
      <c r="BY57" s="15">
        <f t="shared" ca="1" si="28"/>
        <v>40030.308630908257</v>
      </c>
      <c r="BZ57" s="15">
        <f t="shared" ca="1" si="29"/>
        <v>60782.621721275573</v>
      </c>
      <c r="CA57" s="15">
        <f t="shared" ca="1" si="30"/>
        <v>87938.252104494226</v>
      </c>
      <c r="CB57" s="15">
        <f ca="1">(AU57*DCF!C$10-DCF!C$5*MAX(AU57*DCF!C$10,0)-MAX(AU57-Inputs!$B$6,0)/Inputs!$B$10)*DCF!C$6</f>
        <v>1045.3333385454973</v>
      </c>
      <c r="CC57" s="15">
        <f ca="1">(AV57*DCF!D$10-DCF!D$5*MAX(AV57*DCF!D$10,0)-MAX(AV57-AU57,0)/Inputs!$B$10)*DCF!D$6</f>
        <v>1132.2272294228046</v>
      </c>
      <c r="CD57" s="15">
        <f ca="1">(AW57*DCF!E$10-DCF!E$5*MAX(AW57*DCF!E$10,0)-MAX(AW57-AV57,0)/Inputs!$B$10)*DCF!E$6</f>
        <v>1250.9830825930546</v>
      </c>
      <c r="CE57" s="15">
        <f ca="1">(AX57*DCF!F$10-DCF!F$5*MAX(AX57*DCF!F$10,0)-MAX(AX57-AW57,0)/Inputs!$B$10)*DCF!F$6</f>
        <v>1380.5771480934864</v>
      </c>
      <c r="CF57" s="15">
        <f ca="1">(AY57*DCF!G$10-DCF!G$5*MAX(AY57*DCF!G$10,0)-MAX(AY57-AX57,0)/Inputs!$B$10)*DCF!G$6</f>
        <v>1443.8953767802195</v>
      </c>
      <c r="CG57" s="15">
        <f ca="1">(AZ57*DCF!H$10-DCF!H$5*MAX(AZ57*DCF!H$10,0)-MAX(AZ57-AY57,0)/Inputs!$B$10)*DCF!H$6</f>
        <v>1946.2768094085577</v>
      </c>
      <c r="CH57" s="15">
        <f ca="1">(BA57*DCF!I$10-DCF!I$5*MAX(BA57*DCF!I$10,0)-MAX(BA57-AZ57,0)/Inputs!$B$10)*DCF!I$6</f>
        <v>2094.1893190211867</v>
      </c>
      <c r="CI57" s="15">
        <f ca="1">(BB57*DCF!J$10-DCF!J$5*MAX(BB57*DCF!J$10,0)-MAX(BB57-BA57,0)/Inputs!$B$10)*DCF!J$6</f>
        <v>2575.4923776249188</v>
      </c>
      <c r="CJ57" s="15">
        <f ca="1">(BC57*DCF!K$10-DCF!K$5*MAX(BC57*DCF!K$10,0)-MAX(BC57-BB57,0)/Inputs!$B$10)*DCF!K$6</f>
        <v>3072.6482911041116</v>
      </c>
      <c r="CK57" s="15">
        <f ca="1">(BD57*DCF!L$10-DCF!L$5*MAX(BD57*DCF!L$10,0)-MAX(BD57-BC57,0)/Inputs!$B$10)*DCF!L$6</f>
        <v>3383.5203779004264</v>
      </c>
      <c r="CL57" s="15">
        <f ca="1">(BE57*DCF!M$10-DCF!M$5*MAX(BE57*DCF!M$10,0)-MAX(BE57-BD57,0)/Inputs!$B$10)*DCF!M$6</f>
        <v>3559.166909735593</v>
      </c>
      <c r="CM57" s="15">
        <f ca="1">(BF57*DCF!C$28-DCF!C$5*MAX(BF57*DCF!C$28,0)-MAX(BF57-Inputs!$B$13,0)/Inputs!$B$17)*DCF!C$6</f>
        <v>3553.3852637543364</v>
      </c>
      <c r="CN57" s="15">
        <f ca="1">(BG57*DCF!D$28-DCF!D$5*MAX(BG57*DCF!D$28,0)-MAX(BG57-BF57,0)/Inputs!$B$17)*DCF!D$6</f>
        <v>3794.5153872273941</v>
      </c>
      <c r="CO57" s="15">
        <f ca="1">(BH57*DCF!E$28-DCF!E$5*MAX(BH57*DCF!E$28,0)-MAX(BH57-BG57,0)/Inputs!$B$17)*DCF!E$6</f>
        <v>4013.3269559535388</v>
      </c>
      <c r="CP57" s="15">
        <f ca="1">(BI57*DCF!F$28-DCF!F$5*MAX(BI57*DCF!F$28,0)-MAX(BI57-BH57,0)/Inputs!$B$17)*DCF!F$6</f>
        <v>4219.3003119693813</v>
      </c>
      <c r="CQ57" s="15">
        <f ca="1">(BJ57*DCF!G$28-DCF!G$5*MAX(BJ57*DCF!G$28,0)-MAX(BJ57-BI57,0)/Inputs!$B$17)*DCF!G$6</f>
        <v>5105.9926061811157</v>
      </c>
      <c r="CR57" s="15">
        <f ca="1">(BK57*DCF!H$28-DCF!H$5*MAX(BK57*DCF!H$28,0)-MAX(BK57-BJ57,0)/Inputs!$B$17)*DCF!H$6</f>
        <v>6475.8394834220817</v>
      </c>
      <c r="CS57" s="15">
        <f ca="1">(BL57*DCF!I$28-DCF!I$5*MAX(BL57*DCF!I$28,0)-MAX(BL57-BK57,0)/Inputs!$B$17)*DCF!I$6</f>
        <v>7495.4178571040466</v>
      </c>
      <c r="CT57" s="15">
        <f ca="1">(BM57*DCF!J$28-DCF!J$5*MAX(BM57*DCF!J$28,0)-MAX(BM57-BL57,0)/Inputs!$B$17)*DCF!J$6</f>
        <v>7744.7488554621768</v>
      </c>
      <c r="CU57" s="15">
        <f ca="1">(BN57*DCF!K$28-DCF!K$5*MAX(BN57*DCF!K$28,0)-MAX(BN57-BM57,0)/Inputs!$B$17)*DCF!K$6</f>
        <v>8724.9786398989254</v>
      </c>
      <c r="CV57" s="15">
        <f ca="1">(BO57*DCF!L$28-DCF!L$5*MAX(BO57*DCF!L$28,0)-MAX(BO57-BN57,0)/Inputs!$B$17)*DCF!L$6</f>
        <v>10676.309036553341</v>
      </c>
      <c r="CW57" s="15">
        <f ca="1">(BP57*DCF!M$28-DCF!M$5*MAX(BP57*DCF!M$28,0)-MAX(BP57-BO57,0)/Inputs!$B$17)*DCF!M$6</f>
        <v>14427.560947122018</v>
      </c>
      <c r="CX57" s="15">
        <f ca="1">(BQ57*DCF!C$46-DCF!C$5*MAX(BQ57*DCF!C$46,0)-MAX(BQ57-Inputs!$B$20,0)/Inputs!$B$24)*DCF!C$6</f>
        <v>-1798.6524984750897</v>
      </c>
      <c r="CY57" s="15">
        <f ca="1">(BR57*DCF!D$46-DCF!D$5*MAX(BR57*DCF!D$46,0)-MAX(BR57-BQ57,0)/Inputs!$B$24)*DCF!D$6</f>
        <v>-1663.735703236506</v>
      </c>
      <c r="CZ57" s="15">
        <f ca="1">(BS57*DCF!E$46-DCF!E$5*MAX(BS57*DCF!E$46,0)-MAX(BS57-BR57,0)/Inputs!$B$24)*DCF!E$6</f>
        <v>-2424.6573893754594</v>
      </c>
      <c r="DA57" s="15">
        <f ca="1">(BT57*DCF!F$46-DCF!F$5*MAX(BT57*DCF!F$46,0)-MAX(BT57-BS57,0)/Inputs!$B$24)*DCF!F$6</f>
        <v>-1259.8579029022992</v>
      </c>
      <c r="DB57" s="15">
        <f ca="1">(BU57*DCF!G$46-DCF!G$5*MAX(BU57*DCF!G$46,0)-MAX(BU57-BT57,0)/Inputs!$B$24)*DCF!G$6</f>
        <v>-2551.0330393520298</v>
      </c>
      <c r="DC57" s="15">
        <f ca="1">(BV57*DCF!H$46-DCF!H$5*MAX(BV57*DCF!H$46,0)-MAX(BV57-BU57,0)/Inputs!$B$24)*DCF!H$6</f>
        <v>0</v>
      </c>
      <c r="DD57" s="15">
        <f ca="1">(BW57*DCF!I$46-DCF!I$5*MAX(BW57*DCF!I$46,0)-MAX(BW57-BV57,0)/Inputs!$B$24)*DCF!I$6</f>
        <v>-257.84195099952149</v>
      </c>
      <c r="DE57" s="15">
        <f ca="1">(BX57*DCF!J$46-DCF!J$5*MAX(BX57*DCF!J$46,0)-MAX(BX57-BW57,0)/Inputs!$B$24)*DCF!J$6</f>
        <v>-2520.5526184779606</v>
      </c>
      <c r="DF57" s="15">
        <f ca="1">(BY57*DCF!K$46-DCF!K$5*MAX(BY57*DCF!K$46,0)-MAX(BY57-BX57,0)/Inputs!$B$24)*DCF!K$6</f>
        <v>-210.10082116864652</v>
      </c>
      <c r="DG57" s="15">
        <f ca="1">(BZ57*DCF!L$46-DCF!L$5*MAX(BZ57*DCF!L$46,0)-MAX(BZ57-BY57,0)/Inputs!$B$24)*DCF!L$6</f>
        <v>-494.695695913561</v>
      </c>
      <c r="DH57" s="15">
        <f ca="1">(CA57*DCF!M$46-DCF!M$5*MAX(CA57*DCF!M$46,0)-MAX(CA57-BZ57,0)/Inputs!$B$24)*DCF!M$6</f>
        <v>1216.9609026099142</v>
      </c>
      <c r="DI57" s="15">
        <f ca="1">SUM(CB57:CL57)+BE57*DCF!M$10*(1+Inputs!$B$30)*(1-Inputs!$B$33)*(1-Inputs!$B$30/Inputs!$B$31)/(Inputs!$B$29-Inputs!$B$30)*DCF!M$6</f>
        <v>107153.71162662246</v>
      </c>
      <c r="DJ57" s="15">
        <f ca="1">SUM(CM57:CW57)+BP57*DCF!M$28*(1+Inputs!$B$30)*(1-Inputs!$B$33)*(1-Inputs!$B$30/Inputs!$B$31)/(Inputs!$B$29-Inputs!$B$30)*DCF!M$6</f>
        <v>426501.52221381129</v>
      </c>
      <c r="DK57" s="15">
        <f ca="1">SUM(CX57:DH57)+CA57*DCF!M$46*(1+Inputs!$B$30)*(1-Inputs!$B$33)*(1-Inputs!$B$30/Inputs!$B$31)/(Inputs!$B$29-Inputs!$B$30)*DCF!M$6</f>
        <v>123998.78798815679</v>
      </c>
      <c r="DM57" s="15">
        <f ca="1">DI57+DJ57+DK57+Inputs!$B$34+Inputs!$B$36-Inputs!$B$35</f>
        <v>734505.02182859054</v>
      </c>
    </row>
    <row r="58" spans="1:117" x14ac:dyDescent="0.75">
      <c r="A58" s="11">
        <v>45</v>
      </c>
      <c r="C58" s="23">
        <f t="shared" ca="1" si="34"/>
        <v>0.68690966731203651</v>
      </c>
      <c r="D58" s="23">
        <f t="shared" ca="1" si="34"/>
        <v>1.4857453378553385</v>
      </c>
      <c r="E58" s="23">
        <f t="shared" ca="1" si="34"/>
        <v>-0.33678613808627872</v>
      </c>
      <c r="F58" s="23">
        <f t="shared" ca="1" si="34"/>
        <v>0.5965493638787388</v>
      </c>
      <c r="G58" s="23">
        <f t="shared" ca="1" si="34"/>
        <v>1.1947153436094107</v>
      </c>
      <c r="H58" s="23">
        <f t="shared" ca="1" si="34"/>
        <v>-0.34963312224567306</v>
      </c>
      <c r="I58" s="23">
        <f t="shared" ca="1" si="34"/>
        <v>0.42246463303859666</v>
      </c>
      <c r="J58" s="23">
        <f t="shared" ca="1" si="34"/>
        <v>-0.50802240008192845</v>
      </c>
      <c r="K58" s="23">
        <f t="shared" ca="1" si="34"/>
        <v>0.99956130637021667</v>
      </c>
      <c r="L58" s="23">
        <f t="shared" ca="1" si="34"/>
        <v>0.88596764520839688</v>
      </c>
      <c r="M58" s="23">
        <f t="shared" ca="1" si="34"/>
        <v>-0.13376520881757242</v>
      </c>
      <c r="N58" s="23">
        <f ca="1">SQRT(Inputs!$B$38)*C58+SQRT(1-Inputs!$B$38)*_xlfn.NORM.S.INV(RAND())</f>
        <v>0.31148712165667464</v>
      </c>
      <c r="O58" s="23">
        <f ca="1">SQRT(Inputs!$B$38)*D58+SQRT(1-Inputs!$B$38)*_xlfn.NORM.S.INV(RAND())</f>
        <v>0.57732798048871503</v>
      </c>
      <c r="P58" s="23">
        <f ca="1">SQRT(Inputs!$B$38)*E58+SQRT(1-Inputs!$B$38)*_xlfn.NORM.S.INV(RAND())</f>
        <v>-0.94008281479199862</v>
      </c>
      <c r="Q58" s="23">
        <f ca="1">SQRT(Inputs!$B$38)*F58+SQRT(1-Inputs!$B$38)*_xlfn.NORM.S.INV(RAND())</f>
        <v>-0.30684278713810004</v>
      </c>
      <c r="R58" s="23">
        <f ca="1">SQRT(Inputs!$B$38)*G58+SQRT(1-Inputs!$B$38)*_xlfn.NORM.S.INV(RAND())</f>
        <v>2.4610991764343284</v>
      </c>
      <c r="S58" s="23">
        <f ca="1">SQRT(Inputs!$B$38)*H58+SQRT(1-Inputs!$B$38)*_xlfn.NORM.S.INV(RAND())</f>
        <v>-1.8297909729468056</v>
      </c>
      <c r="T58" s="23">
        <f ca="1">SQRT(Inputs!$B$38)*I58+SQRT(1-Inputs!$B$38)*_xlfn.NORM.S.INV(RAND())</f>
        <v>-0.61203140894896468</v>
      </c>
      <c r="U58" s="23">
        <f ca="1">SQRT(Inputs!$B$38)*J58+SQRT(1-Inputs!$B$38)*_xlfn.NORM.S.INV(RAND())</f>
        <v>-0.45770225777972623</v>
      </c>
      <c r="V58" s="23">
        <f ca="1">SQRT(Inputs!$B$38)*K58+SQRT(1-Inputs!$B$38)*_xlfn.NORM.S.INV(RAND())</f>
        <v>7.7498206410431314E-2</v>
      </c>
      <c r="W58" s="23">
        <f ca="1">SQRT(Inputs!$B$38)*L58+SQRT(1-Inputs!$B$38)*_xlfn.NORM.S.INV(RAND())</f>
        <v>0.17503961729838452</v>
      </c>
      <c r="X58" s="23">
        <f ca="1">SQRT(Inputs!$B$38)*M58+SQRT(1-Inputs!$B$38)*_xlfn.NORM.S.INV(RAND())</f>
        <v>7.4485109567236307E-2</v>
      </c>
      <c r="Y58" s="23">
        <f ca="1">SQRT(Inputs!$B$38)*C58+SQRT(1-Inputs!$B$38)*_xlfn.NORM.S.INV(RAND())</f>
        <v>-0.74023889953968358</v>
      </c>
      <c r="Z58" s="23">
        <f ca="1">SQRT(Inputs!$B$38)*D58+SQRT(1-Inputs!$B$38)*_xlfn.NORM.S.INV(RAND())</f>
        <v>1.2230306324289766</v>
      </c>
      <c r="AA58" s="23">
        <f ca="1">SQRT(Inputs!$B$38)*E58+SQRT(1-Inputs!$B$38)*_xlfn.NORM.S.INV(RAND())</f>
        <v>1.0434051120182479</v>
      </c>
      <c r="AB58" s="23">
        <f ca="1">SQRT(Inputs!$B$38)*F58+SQRT(1-Inputs!$B$38)*_xlfn.NORM.S.INV(RAND())</f>
        <v>0.97117269282189955</v>
      </c>
      <c r="AC58" s="23">
        <f ca="1">SQRT(Inputs!$B$38)*G58+SQRT(1-Inputs!$B$38)*_xlfn.NORM.S.INV(RAND())</f>
        <v>0.53048120079578565</v>
      </c>
      <c r="AD58" s="23">
        <f ca="1">SQRT(Inputs!$B$38)*H58+SQRT(1-Inputs!$B$38)*_xlfn.NORM.S.INV(RAND())</f>
        <v>-0.45669614837548789</v>
      </c>
      <c r="AE58" s="23">
        <f ca="1">SQRT(Inputs!$B$38)*I58+SQRT(1-Inputs!$B$38)*_xlfn.NORM.S.INV(RAND())</f>
        <v>2.0946253805007222</v>
      </c>
      <c r="AF58" s="23">
        <f ca="1">SQRT(Inputs!$B$38)*J58+SQRT(1-Inputs!$B$38)*_xlfn.NORM.S.INV(RAND())</f>
        <v>-3.2994345043062895E-2</v>
      </c>
      <c r="AG58" s="23">
        <f ca="1">SQRT(Inputs!$B$38)*K58+SQRT(1-Inputs!$B$38)*_xlfn.NORM.S.INV(RAND())</f>
        <v>-1.4787217127554932</v>
      </c>
      <c r="AH58" s="23">
        <f ca="1">SQRT(Inputs!$B$38)*L58+SQRT(1-Inputs!$B$38)*_xlfn.NORM.S.INV(RAND())</f>
        <v>-0.60137266716435644</v>
      </c>
      <c r="AI58" s="23">
        <f ca="1">SQRT(Inputs!$B$38)*M58+SQRT(1-Inputs!$B$38)*_xlfn.NORM.S.INV(RAND())</f>
        <v>0.83809904218733111</v>
      </c>
      <c r="AJ58" s="23">
        <f ca="1">SQRT(Inputs!$B$38)*C58+SQRT(1-Inputs!$B$38)*_xlfn.NORM.S.INV(RAND())</f>
        <v>1.5398247429643173</v>
      </c>
      <c r="AK58" s="23">
        <f ca="1">SQRT(Inputs!$B$38)*D58+SQRT(1-Inputs!$B$38)*_xlfn.NORM.S.INV(RAND())</f>
        <v>0.45975450699697329</v>
      </c>
      <c r="AL58" s="23">
        <f ca="1">SQRT(Inputs!$B$38)*E58+SQRT(1-Inputs!$B$38)*_xlfn.NORM.S.INV(RAND())</f>
        <v>0.36858439351902406</v>
      </c>
      <c r="AM58" s="23">
        <f ca="1">SQRT(Inputs!$B$38)*F58+SQRT(1-Inputs!$B$38)*_xlfn.NORM.S.INV(RAND())</f>
        <v>0.32972801559174519</v>
      </c>
      <c r="AN58" s="23">
        <f ca="1">SQRT(Inputs!$B$38)*G58+SQRT(1-Inputs!$B$38)*_xlfn.NORM.S.INV(RAND())</f>
        <v>1.0163948654147257</v>
      </c>
      <c r="AO58" s="23">
        <f ca="1">SQRT(Inputs!$B$38)*H58+SQRT(1-Inputs!$B$38)*_xlfn.NORM.S.INV(RAND())</f>
        <v>-0.21680009601297098</v>
      </c>
      <c r="AP58" s="23">
        <f ca="1">SQRT(Inputs!$B$38)*I58+SQRT(1-Inputs!$B$38)*_xlfn.NORM.S.INV(RAND())</f>
        <v>1.8001521823414235</v>
      </c>
      <c r="AQ58" s="23">
        <f ca="1">SQRT(Inputs!$B$38)*J58+SQRT(1-Inputs!$B$38)*_xlfn.NORM.S.INV(RAND())</f>
        <v>-0.43859772994658114</v>
      </c>
      <c r="AR58" s="23">
        <f ca="1">SQRT(Inputs!$B$38)*K58+SQRT(1-Inputs!$B$38)*_xlfn.NORM.S.INV(RAND())</f>
        <v>0.7326375652242163</v>
      </c>
      <c r="AS58" s="23">
        <f ca="1">SQRT(Inputs!$B$38)*L58+SQRT(1-Inputs!$B$38)*_xlfn.NORM.S.INV(RAND())</f>
        <v>1.7474406871188366</v>
      </c>
      <c r="AT58" s="23">
        <f ca="1">SQRT(Inputs!$B$38)*M58+SQRT(1-Inputs!$B$38)*_xlfn.NORM.S.INV(RAND())</f>
        <v>0.69739318348862167</v>
      </c>
      <c r="AU58" s="15">
        <f ca="1">Inputs!$B$6*EXP($B$8-0.5*C$5^2+C$5*N58)</f>
        <v>5218.8575380977418</v>
      </c>
      <c r="AV58" s="15">
        <f t="shared" ca="1" si="1"/>
        <v>6915.3742675751191</v>
      </c>
      <c r="AW58" s="15">
        <f t="shared" ca="1" si="2"/>
        <v>7427.900488841864</v>
      </c>
      <c r="AX58" s="15">
        <f t="shared" ca="1" si="3"/>
        <v>8727.6527436052493</v>
      </c>
      <c r="AY58" s="15">
        <f t="shared" ca="1" si="4"/>
        <v>14217.812067095443</v>
      </c>
      <c r="AZ58" s="15">
        <f t="shared" ca="1" si="5"/>
        <v>14215.443872043295</v>
      </c>
      <c r="BA58" s="15">
        <f t="shared" ca="1" si="6"/>
        <v>16316.701413260942</v>
      </c>
      <c r="BB58" s="15">
        <f t="shared" ca="1" si="7"/>
        <v>19081.232948759571</v>
      </c>
      <c r="BC58" s="15">
        <f t="shared" ca="1" si="8"/>
        <v>23545.135873614829</v>
      </c>
      <c r="BD58" s="15">
        <f t="shared" ca="1" si="9"/>
        <v>29321.151626402658</v>
      </c>
      <c r="BE58" s="15">
        <f t="shared" ca="1" si="10"/>
        <v>36173.888864950946</v>
      </c>
      <c r="BF58" s="15">
        <f ca="1">Inputs!$B$13*EXP($B$9-0.5*C$6^2+C$6*Y58)</f>
        <v>11943.214585887787</v>
      </c>
      <c r="BG58" s="15">
        <f t="shared" ca="1" si="11"/>
        <v>18149.784001198721</v>
      </c>
      <c r="BH58" s="15">
        <f t="shared" ca="1" si="12"/>
        <v>26365.423843441607</v>
      </c>
      <c r="BI58" s="15">
        <f t="shared" ca="1" si="13"/>
        <v>37479.079966618541</v>
      </c>
      <c r="BJ58" s="15">
        <f t="shared" ca="1" si="14"/>
        <v>49598.128915766269</v>
      </c>
      <c r="BK58" s="15">
        <f t="shared" ca="1" si="15"/>
        <v>57202.760530648964</v>
      </c>
      <c r="BL58" s="15">
        <f t="shared" ca="1" si="16"/>
        <v>92180.053080974234</v>
      </c>
      <c r="BM58" s="15">
        <f t="shared" ca="1" si="17"/>
        <v>112845.69799150129</v>
      </c>
      <c r="BN58" s="15">
        <f t="shared" ca="1" si="18"/>
        <v>116248.46469270914</v>
      </c>
      <c r="BO58" s="15">
        <f t="shared" ca="1" si="19"/>
        <v>133374.76045774194</v>
      </c>
      <c r="BP58" s="15">
        <f t="shared" ca="1" si="20"/>
        <v>180510.89522635925</v>
      </c>
      <c r="BQ58" s="15">
        <f ca="1">Inputs!$B$20*EXP($B$10-0.5*C$7^2+C$7*AJ58)</f>
        <v>7406.2377623504062</v>
      </c>
      <c r="BR58" s="15">
        <f t="shared" ca="1" si="21"/>
        <v>11629.12754567175</v>
      </c>
      <c r="BS58" s="15">
        <f t="shared" ca="1" si="22"/>
        <v>17703.082042158287</v>
      </c>
      <c r="BT58" s="15">
        <f t="shared" ca="1" si="23"/>
        <v>26614.015842790919</v>
      </c>
      <c r="BU58" s="15">
        <f t="shared" ca="1" si="24"/>
        <v>47167.743367277697</v>
      </c>
      <c r="BV58" s="15">
        <f t="shared" ca="1" si="25"/>
        <v>62495.580310580139</v>
      </c>
      <c r="BW58" s="15">
        <f t="shared" ca="1" si="26"/>
        <v>127652.15581680366</v>
      </c>
      <c r="BX58" s="15">
        <f t="shared" ca="1" si="27"/>
        <v>163513.6782760658</v>
      </c>
      <c r="BY58" s="15">
        <f t="shared" ca="1" si="28"/>
        <v>263584.97461554367</v>
      </c>
      <c r="BZ58" s="15">
        <f t="shared" ca="1" si="29"/>
        <v>509957.35878827987</v>
      </c>
      <c r="CA58" s="15">
        <f t="shared" ca="1" si="30"/>
        <v>810844.01292858121</v>
      </c>
      <c r="CB58" s="15">
        <f ca="1">(AU58*DCF!C$10-DCF!C$5*MAX(AU58*DCF!C$10,0)-MAX(AU58-Inputs!$B$6,0)/Inputs!$B$10)*DCF!C$6</f>
        <v>1041.2445706702213</v>
      </c>
      <c r="CC58" s="15">
        <f ca="1">(AV58*DCF!D$10-DCF!D$5*MAX(AV58*DCF!D$10,0)-MAX(AV58-AU58,0)/Inputs!$B$10)*DCF!D$6</f>
        <v>1271.9244241125798</v>
      </c>
      <c r="CD58" s="15">
        <f ca="1">(AW58*DCF!E$10-DCF!E$5*MAX(AW58*DCF!E$10,0)-MAX(AW58-AV58,0)/Inputs!$B$10)*DCF!E$6</f>
        <v>1599.5418510496279</v>
      </c>
      <c r="CE58" s="15">
        <f ca="1">(AX58*DCF!F$10-DCF!F$5*MAX(AX58*DCF!F$10,0)-MAX(AX58-AW58,0)/Inputs!$B$10)*DCF!F$6</f>
        <v>1634.7864652366629</v>
      </c>
      <c r="CF58" s="15">
        <f ca="1">(AY58*DCF!G$10-DCF!G$5*MAX(AY58*DCF!G$10,0)-MAX(AY58-AX58,0)/Inputs!$B$10)*DCF!G$6</f>
        <v>1874.132344562609</v>
      </c>
      <c r="CG58" s="15">
        <f ca="1">(AZ58*DCF!H$10-DCF!H$5*MAX(AZ58*DCF!H$10,0)-MAX(AZ58-AY58,0)/Inputs!$B$10)*DCF!H$6</f>
        <v>2759.9386242383725</v>
      </c>
      <c r="CH58" s="15">
        <f ca="1">(BA58*DCF!I$10-DCF!I$5*MAX(BA58*DCF!I$10,0)-MAX(BA58-AZ58,0)/Inputs!$B$10)*DCF!I$6</f>
        <v>2635.7862549506208</v>
      </c>
      <c r="CI58" s="15">
        <f ca="1">(BB58*DCF!J$10-DCF!J$5*MAX(BB58*DCF!J$10,0)-MAX(BB58-BA58,0)/Inputs!$B$10)*DCF!J$6</f>
        <v>2855.4646502748406</v>
      </c>
      <c r="CJ58" s="15">
        <f ca="1">(BC58*DCF!K$10-DCF!K$5*MAX(BC58*DCF!K$10,0)-MAX(BC58-BB58,0)/Inputs!$B$10)*DCF!K$6</f>
        <v>3165.5102822028098</v>
      </c>
      <c r="CK58" s="15">
        <f ca="1">(BD58*DCF!L$10-DCF!L$5*MAX(BD58*DCF!L$10,0)-MAX(BD58-BC58,0)/Inputs!$B$10)*DCF!L$6</f>
        <v>3675.2548766390214</v>
      </c>
      <c r="CL58" s="15">
        <f ca="1">(BE58*DCF!M$10-DCF!M$5*MAX(BE58*DCF!M$10,0)-MAX(BE58-BD58,0)/Inputs!$B$10)*DCF!M$6</f>
        <v>4285.9709096010565</v>
      </c>
      <c r="CM58" s="15">
        <f ca="1">(BF58*DCF!C$28-DCF!C$5*MAX(BF58*DCF!C$28,0)-MAX(BF58-Inputs!$B$13,0)/Inputs!$B$17)*DCF!C$6</f>
        <v>3516.5347420285811</v>
      </c>
      <c r="CN58" s="15">
        <f ca="1">(BG58*DCF!D$28-DCF!D$5*MAX(BG58*DCF!D$28,0)-MAX(BG58-BF58,0)/Inputs!$B$17)*DCF!D$6</f>
        <v>4021.3841663748713</v>
      </c>
      <c r="CO58" s="15">
        <f ca="1">(BH58*DCF!E$28-DCF!E$5*MAX(BH58*DCF!E$28,0)-MAX(BH58-BG58,0)/Inputs!$B$17)*DCF!E$6</f>
        <v>5847.9679804788384</v>
      </c>
      <c r="CP58" s="15">
        <f ca="1">(BI58*DCF!F$28-DCF!F$5*MAX(BI58*DCF!F$28,0)-MAX(BI58-BH58,0)/Inputs!$B$17)*DCF!F$6</f>
        <v>8151.1662176861082</v>
      </c>
      <c r="CQ58" s="15">
        <f ca="1">(BJ58*DCF!G$28-DCF!G$5*MAX(BJ58*DCF!G$28,0)-MAX(BJ58-BI58,0)/Inputs!$B$17)*DCF!G$6</f>
        <v>10830.306535453932</v>
      </c>
      <c r="CR58" s="15">
        <f ca="1">(BK58*DCF!H$28-DCF!H$5*MAX(BK58*DCF!H$28,0)-MAX(BK58-BJ58,0)/Inputs!$B$17)*DCF!H$6</f>
        <v>12965.327441751004</v>
      </c>
      <c r="CS58" s="15">
        <f ca="1">(BL58*DCF!I$28-DCF!I$5*MAX(BL58*DCF!I$28,0)-MAX(BL58-BK58,0)/Inputs!$B$17)*DCF!I$6</f>
        <v>16656.10565404272</v>
      </c>
      <c r="CT58" s="15">
        <f ca="1">(BM58*DCF!J$28-DCF!J$5*MAX(BM58*DCF!J$28,0)-MAX(BM58-BL58,0)/Inputs!$B$17)*DCF!J$6</f>
        <v>22433.862997416807</v>
      </c>
      <c r="CU58" s="15">
        <f ca="1">(BN58*DCF!K$28-DCF!K$5*MAX(BN58*DCF!K$28,0)-MAX(BN58-BM58,0)/Inputs!$B$17)*DCF!K$6</f>
        <v>24132.933008539982</v>
      </c>
      <c r="CV58" s="15">
        <f ca="1">(BO58*DCF!L$28-DCF!L$5*MAX(BO58*DCF!L$28,0)-MAX(BO58-BN58,0)/Inputs!$B$17)*DCF!L$6</f>
        <v>24673.195307012444</v>
      </c>
      <c r="CW58" s="15">
        <f ca="1">(BP58*DCF!M$28-DCF!M$5*MAX(BP58*DCF!M$28,0)-MAX(BP58-BO58,0)/Inputs!$B$17)*DCF!M$6</f>
        <v>29036.178828261309</v>
      </c>
      <c r="CX58" s="15">
        <f ca="1">(BQ58*DCF!C$46-DCF!C$5*MAX(BQ58*DCF!C$46,0)-MAX(BQ58-Inputs!$B$20,0)/Inputs!$B$24)*DCF!C$6</f>
        <v>-3652.8206205661008</v>
      </c>
      <c r="CY58" s="15">
        <f ca="1">(BR58*DCF!D$46-DCF!D$5*MAX(BR58*DCF!D$46,0)-MAX(BR58-BQ58,0)/Inputs!$B$24)*DCF!D$6</f>
        <v>-3786.6928946615722</v>
      </c>
      <c r="CZ58" s="15">
        <f ca="1">(BS58*DCF!E$46-DCF!E$5*MAX(BS58*DCF!E$46,0)-MAX(BS58-BR58,0)/Inputs!$B$24)*DCF!E$6</f>
        <v>-4487.6059240561035</v>
      </c>
      <c r="DA58" s="15">
        <f ca="1">(BT58*DCF!F$46-DCF!F$5*MAX(BT58*DCF!F$46,0)-MAX(BT58-BS58,0)/Inputs!$B$24)*DCF!F$6</f>
        <v>-5182.953593232417</v>
      </c>
      <c r="DB58" s="15">
        <f ca="1">(BU58*DCF!G$46-DCF!G$5*MAX(BU58*DCF!G$46,0)-MAX(BU58-BT58,0)/Inputs!$B$24)*DCF!G$6</f>
        <v>-8500.4975419598049</v>
      </c>
      <c r="DC58" s="15">
        <f ca="1">(BV58*DCF!H$46-DCF!H$5*MAX(BV58*DCF!H$46,0)-MAX(BV58-BU58,0)/Inputs!$B$24)*DCF!H$6</f>
        <v>-4763.0314149161159</v>
      </c>
      <c r="DD58" s="15">
        <f ca="1">(BW58*DCF!I$46-DCF!I$5*MAX(BW58*DCF!I$46,0)-MAX(BW58-BV58,0)/Inputs!$B$24)*DCF!I$6</f>
        <v>-15755.756197245624</v>
      </c>
      <c r="DE58" s="15">
        <f ca="1">(BX58*DCF!J$46-DCF!J$5*MAX(BX58*DCF!J$46,0)-MAX(BX58-BW58,0)/Inputs!$B$24)*DCF!J$6</f>
        <v>-2650.9433604557748</v>
      </c>
      <c r="DF58" s="15">
        <f ca="1">(BY58*DCF!K$46-DCF!K$5*MAX(BY58*DCF!K$46,0)-MAX(BY58-BX58,0)/Inputs!$B$24)*DCF!K$6</f>
        <v>-9457.9492997746474</v>
      </c>
      <c r="DG58" s="15">
        <f ca="1">(BZ58*DCF!L$46-DCF!L$5*MAX(BZ58*DCF!L$46,0)-MAX(BZ58-BY58,0)/Inputs!$B$24)*DCF!L$6</f>
        <v>-20503.894790711282</v>
      </c>
      <c r="DH58" s="15">
        <f ca="1">(CA58*DCF!M$46-DCF!M$5*MAX(CA58*DCF!M$46,0)-MAX(CA58-BZ58,0)/Inputs!$B$24)*DCF!M$6</f>
        <v>664.76750107271778</v>
      </c>
      <c r="DI58" s="15">
        <f ca="1">SUM(CB58:CL58)+BE58*DCF!M$10*(1+Inputs!$B$30)*(1-Inputs!$B$33)*(1-Inputs!$B$30/Inputs!$B$31)/(Inputs!$B$29-Inputs!$B$30)*DCF!M$6</f>
        <v>127471.96631485601</v>
      </c>
      <c r="DJ58" s="15">
        <f ca="1">SUM(CM58:CW58)+BP58*DCF!M$28*(1+Inputs!$B$30)*(1-Inputs!$B$33)*(1-Inputs!$B$30/Inputs!$B$31)/(Inputs!$B$29-Inputs!$B$30)*DCF!M$6</f>
        <v>832083.90744495636</v>
      </c>
      <c r="DK58" s="15">
        <f ca="1">SUM(CX58:DH58)+CA58*DCF!M$46*(1+Inputs!$B$30)*(1-Inputs!$B$33)*(1-Inputs!$B$30/Inputs!$B$31)/(Inputs!$B$29-Inputs!$B$30)*DCF!M$6</f>
        <v>1175583.5164647647</v>
      </c>
      <c r="DM58" s="15">
        <f ca="1">DI58+DJ58+DK58+Inputs!$B$34+Inputs!$B$36-Inputs!$B$35</f>
        <v>2211990.3902245769</v>
      </c>
    </row>
    <row r="59" spans="1:117" x14ac:dyDescent="0.75">
      <c r="A59" s="11">
        <v>46</v>
      </c>
      <c r="C59" s="23">
        <f t="shared" ca="1" si="34"/>
        <v>-0.66327153620744272</v>
      </c>
      <c r="D59" s="23">
        <f t="shared" ca="1" si="34"/>
        <v>-0.72954940255015288</v>
      </c>
      <c r="E59" s="23">
        <f t="shared" ca="1" si="34"/>
        <v>1.7168757960534293</v>
      </c>
      <c r="F59" s="23">
        <f t="shared" ca="1" si="34"/>
        <v>0.86217330744483078</v>
      </c>
      <c r="G59" s="23">
        <f t="shared" ca="1" si="34"/>
        <v>-1.59602596588417</v>
      </c>
      <c r="H59" s="23">
        <f t="shared" ca="1" si="34"/>
        <v>1.3716535859472139</v>
      </c>
      <c r="I59" s="23">
        <f t="shared" ca="1" si="34"/>
        <v>-0.52799604919400067</v>
      </c>
      <c r="J59" s="23">
        <f t="shared" ca="1" si="34"/>
        <v>3.177680568459178</v>
      </c>
      <c r="K59" s="23">
        <f t="shared" ca="1" si="34"/>
        <v>1.4068803291177998</v>
      </c>
      <c r="L59" s="23">
        <f t="shared" ca="1" si="34"/>
        <v>-1.8416311815258941</v>
      </c>
      <c r="M59" s="23">
        <f t="shared" ca="1" si="34"/>
        <v>-0.54132819525246689</v>
      </c>
      <c r="N59" s="23">
        <f ca="1">SQRT(Inputs!$B$38)*C59+SQRT(1-Inputs!$B$38)*_xlfn.NORM.S.INV(RAND())</f>
        <v>0.50442901460572709</v>
      </c>
      <c r="O59" s="23">
        <f ca="1">SQRT(Inputs!$B$38)*D59+SQRT(1-Inputs!$B$38)*_xlfn.NORM.S.INV(RAND())</f>
        <v>0.27970891647136953</v>
      </c>
      <c r="P59" s="23">
        <f ca="1">SQRT(Inputs!$B$38)*E59+SQRT(1-Inputs!$B$38)*_xlfn.NORM.S.INV(RAND())</f>
        <v>-0.22633289965127468</v>
      </c>
      <c r="Q59" s="23">
        <f ca="1">SQRT(Inputs!$B$38)*F59+SQRT(1-Inputs!$B$38)*_xlfn.NORM.S.INV(RAND())</f>
        <v>-0.14305077585609449</v>
      </c>
      <c r="R59" s="23">
        <f ca="1">SQRT(Inputs!$B$38)*G59+SQRT(1-Inputs!$B$38)*_xlfn.NORM.S.INV(RAND())</f>
        <v>-1.2380229044377502</v>
      </c>
      <c r="S59" s="23">
        <f ca="1">SQRT(Inputs!$B$38)*H59+SQRT(1-Inputs!$B$38)*_xlfn.NORM.S.INV(RAND())</f>
        <v>1.9469710213028506</v>
      </c>
      <c r="T59" s="23">
        <f ca="1">SQRT(Inputs!$B$38)*I59+SQRT(1-Inputs!$B$38)*_xlfn.NORM.S.INV(RAND())</f>
        <v>-0.21661428582962938</v>
      </c>
      <c r="U59" s="23">
        <f ca="1">SQRT(Inputs!$B$38)*J59+SQRT(1-Inputs!$B$38)*_xlfn.NORM.S.INV(RAND())</f>
        <v>1.223039299784056</v>
      </c>
      <c r="V59" s="23">
        <f ca="1">SQRT(Inputs!$B$38)*K59+SQRT(1-Inputs!$B$38)*_xlfn.NORM.S.INV(RAND())</f>
        <v>0.40646617728114215</v>
      </c>
      <c r="W59" s="23">
        <f ca="1">SQRT(Inputs!$B$38)*L59+SQRT(1-Inputs!$B$38)*_xlfn.NORM.S.INV(RAND())</f>
        <v>-2.2989024116522532</v>
      </c>
      <c r="X59" s="23">
        <f ca="1">SQRT(Inputs!$B$38)*M59+SQRT(1-Inputs!$B$38)*_xlfn.NORM.S.INV(RAND())</f>
        <v>-1.1672762222077728</v>
      </c>
      <c r="Y59" s="23">
        <f ca="1">SQRT(Inputs!$B$38)*C59+SQRT(1-Inputs!$B$38)*_xlfn.NORM.S.INV(RAND())</f>
        <v>-0.69844633109739873</v>
      </c>
      <c r="Z59" s="23">
        <f ca="1">SQRT(Inputs!$B$38)*D59+SQRT(1-Inputs!$B$38)*_xlfn.NORM.S.INV(RAND())</f>
        <v>-0.66194328075556363</v>
      </c>
      <c r="AA59" s="23">
        <f ca="1">SQRT(Inputs!$B$38)*E59+SQRT(1-Inputs!$B$38)*_xlfn.NORM.S.INV(RAND())</f>
        <v>0.32234780524311246</v>
      </c>
      <c r="AB59" s="23">
        <f ca="1">SQRT(Inputs!$B$38)*F59+SQRT(1-Inputs!$B$38)*_xlfn.NORM.S.INV(RAND())</f>
        <v>0.32141464387993413</v>
      </c>
      <c r="AC59" s="23">
        <f ca="1">SQRT(Inputs!$B$38)*G59+SQRT(1-Inputs!$B$38)*_xlfn.NORM.S.INV(RAND())</f>
        <v>-0.66132176625623718</v>
      </c>
      <c r="AD59" s="23">
        <f ca="1">SQRT(Inputs!$B$38)*H59+SQRT(1-Inputs!$B$38)*_xlfn.NORM.S.INV(RAND())</f>
        <v>1.4911393227389649</v>
      </c>
      <c r="AE59" s="23">
        <f ca="1">SQRT(Inputs!$B$38)*I59+SQRT(1-Inputs!$B$38)*_xlfn.NORM.S.INV(RAND())</f>
        <v>0.28651258184879974</v>
      </c>
      <c r="AF59" s="23">
        <f ca="1">SQRT(Inputs!$B$38)*J59+SQRT(1-Inputs!$B$38)*_xlfn.NORM.S.INV(RAND())</f>
        <v>2.5404859025932378</v>
      </c>
      <c r="AG59" s="23">
        <f ca="1">SQRT(Inputs!$B$38)*K59+SQRT(1-Inputs!$B$38)*_xlfn.NORM.S.INV(RAND())</f>
        <v>0.85088541980144394</v>
      </c>
      <c r="AH59" s="23">
        <f ca="1">SQRT(Inputs!$B$38)*L59+SQRT(1-Inputs!$B$38)*_xlfn.NORM.S.INV(RAND())</f>
        <v>-0.75230415850651577</v>
      </c>
      <c r="AI59" s="23">
        <f ca="1">SQRT(Inputs!$B$38)*M59+SQRT(1-Inputs!$B$38)*_xlfn.NORM.S.INV(RAND())</f>
        <v>0.39351952795213196</v>
      </c>
      <c r="AJ59" s="23">
        <f ca="1">SQRT(Inputs!$B$38)*C59+SQRT(1-Inputs!$B$38)*_xlfn.NORM.S.INV(RAND())</f>
        <v>-0.49825048928368543</v>
      </c>
      <c r="AK59" s="23">
        <f ca="1">SQRT(Inputs!$B$38)*D59+SQRT(1-Inputs!$B$38)*_xlfn.NORM.S.INV(RAND())</f>
        <v>-0.40229259161493491</v>
      </c>
      <c r="AL59" s="23">
        <f ca="1">SQRT(Inputs!$B$38)*E59+SQRT(1-Inputs!$B$38)*_xlfn.NORM.S.INV(RAND())</f>
        <v>1.2406705371471032</v>
      </c>
      <c r="AM59" s="23">
        <f ca="1">SQRT(Inputs!$B$38)*F59+SQRT(1-Inputs!$B$38)*_xlfn.NORM.S.INV(RAND())</f>
        <v>0.78176149045414878</v>
      </c>
      <c r="AN59" s="23">
        <f ca="1">SQRT(Inputs!$B$38)*G59+SQRT(1-Inputs!$B$38)*_xlfn.NORM.S.INV(RAND())</f>
        <v>-1.5428838301921151</v>
      </c>
      <c r="AO59" s="23">
        <f ca="1">SQRT(Inputs!$B$38)*H59+SQRT(1-Inputs!$B$38)*_xlfn.NORM.S.INV(RAND())</f>
        <v>0.58718518508729511</v>
      </c>
      <c r="AP59" s="23">
        <f ca="1">SQRT(Inputs!$B$38)*I59+SQRT(1-Inputs!$B$38)*_xlfn.NORM.S.INV(RAND())</f>
        <v>-0.60959420816771936</v>
      </c>
      <c r="AQ59" s="23">
        <f ca="1">SQRT(Inputs!$B$38)*J59+SQRT(1-Inputs!$B$38)*_xlfn.NORM.S.INV(RAND())</f>
        <v>2.9017519160737848</v>
      </c>
      <c r="AR59" s="23">
        <f ca="1">SQRT(Inputs!$B$38)*K59+SQRT(1-Inputs!$B$38)*_xlfn.NORM.S.INV(RAND())</f>
        <v>1.6459084201084377</v>
      </c>
      <c r="AS59" s="23">
        <f ca="1">SQRT(Inputs!$B$38)*L59+SQRT(1-Inputs!$B$38)*_xlfn.NORM.S.INV(RAND())</f>
        <v>-0.74074248727039427</v>
      </c>
      <c r="AT59" s="23">
        <f ca="1">SQRT(Inputs!$B$38)*M59+SQRT(1-Inputs!$B$38)*_xlfn.NORM.S.INV(RAND())</f>
        <v>-3.4421780423798953E-4</v>
      </c>
      <c r="AU59" s="15">
        <f ca="1">Inputs!$B$6*EXP($B$8-0.5*C$5^2+C$5*N59)</f>
        <v>5384.4254644323682</v>
      </c>
      <c r="AV59" s="15">
        <f t="shared" ca="1" si="1"/>
        <v>6829.2827788086124</v>
      </c>
      <c r="AW59" s="15">
        <f t="shared" ca="1" si="2"/>
        <v>8076.7311957274533</v>
      </c>
      <c r="AX59" s="15">
        <f t="shared" ca="1" si="3"/>
        <v>9686.212287618675</v>
      </c>
      <c r="AY59" s="15">
        <f t="shared" ca="1" si="4"/>
        <v>10243.974571333556</v>
      </c>
      <c r="AZ59" s="15">
        <f t="shared" ca="1" si="5"/>
        <v>15524.477185202397</v>
      </c>
      <c r="BA59" s="15">
        <f t="shared" ca="1" si="6"/>
        <v>18572.136636091695</v>
      </c>
      <c r="BB59" s="15">
        <f t="shared" ca="1" si="7"/>
        <v>25702.066898054585</v>
      </c>
      <c r="BC59" s="15">
        <f t="shared" ca="1" si="8"/>
        <v>32738.13560907192</v>
      </c>
      <c r="BD59" s="15">
        <f t="shared" ca="1" si="9"/>
        <v>32347.41135276097</v>
      </c>
      <c r="BE59" s="15">
        <f t="shared" ca="1" si="10"/>
        <v>35639.778435620196</v>
      </c>
      <c r="BF59" s="15">
        <f ca="1">Inputs!$B$13*EXP($B$9-0.5*C$6^2+C$6*Y59)</f>
        <v>12042.578525471199</v>
      </c>
      <c r="BG59" s="15">
        <f t="shared" ca="1" si="11"/>
        <v>13024.37045260328</v>
      </c>
      <c r="BH59" s="15">
        <f t="shared" ca="1" si="12"/>
        <v>16787.328639170988</v>
      </c>
      <c r="BI59" s="15">
        <f t="shared" ca="1" si="13"/>
        <v>21592.443096736002</v>
      </c>
      <c r="BJ59" s="15">
        <f t="shared" ca="1" si="14"/>
        <v>24064.086029518639</v>
      </c>
      <c r="BK59" s="15">
        <f t="shared" ca="1" si="15"/>
        <v>36181.731290374126</v>
      </c>
      <c r="BL59" s="15">
        <f t="shared" ca="1" si="16"/>
        <v>46126.131848864461</v>
      </c>
      <c r="BM59" s="15">
        <f t="shared" ca="1" si="17"/>
        <v>77738.799874060409</v>
      </c>
      <c r="BN59" s="15">
        <f t="shared" ca="1" si="18"/>
        <v>105872.27698870513</v>
      </c>
      <c r="BO59" s="15">
        <f t="shared" ca="1" si="19"/>
        <v>119357.38143504737</v>
      </c>
      <c r="BP59" s="15">
        <f t="shared" ca="1" si="20"/>
        <v>153604.5084844396</v>
      </c>
      <c r="BQ59" s="15">
        <f ca="1">Inputs!$B$20*EXP($B$10-0.5*C$7^2+C$7*AJ59)</f>
        <v>3594.6714052389279</v>
      </c>
      <c r="BR59" s="15">
        <f t="shared" ca="1" si="21"/>
        <v>4292.5201859170293</v>
      </c>
      <c r="BS59" s="15">
        <f t="shared" ca="1" si="22"/>
        <v>8394.4057236146709</v>
      </c>
      <c r="BT59" s="15">
        <f t="shared" ca="1" si="23"/>
        <v>14208.603912995299</v>
      </c>
      <c r="BU59" s="15">
        <f t="shared" ca="1" si="24"/>
        <v>13556.303598702891</v>
      </c>
      <c r="BV59" s="15">
        <f t="shared" ca="1" si="25"/>
        <v>21528.420658863255</v>
      </c>
      <c r="BW59" s="15">
        <f t="shared" ca="1" si="26"/>
        <v>26405.337074364244</v>
      </c>
      <c r="BX59" s="15">
        <f t="shared" ca="1" si="27"/>
        <v>66076.122796942247</v>
      </c>
      <c r="BY59" s="15">
        <f t="shared" ca="1" si="28"/>
        <v>126851.60007350285</v>
      </c>
      <c r="BZ59" s="15">
        <f t="shared" ca="1" si="29"/>
        <v>155330.79307770004</v>
      </c>
      <c r="CA59" s="15">
        <f t="shared" ca="1" si="30"/>
        <v>218179.27539858985</v>
      </c>
      <c r="CB59" s="15">
        <f ca="1">(AU59*DCF!C$10-DCF!C$5*MAX(AU59*DCF!C$10,0)-MAX(AU59-Inputs!$B$6,0)/Inputs!$B$10)*DCF!C$6</f>
        <v>1040.0640418444921</v>
      </c>
      <c r="CC59" s="15">
        <f ca="1">(AV59*DCF!D$10-DCF!D$5*MAX(AV59*DCF!D$10,0)-MAX(AV59-AU59,0)/Inputs!$B$10)*DCF!D$6</f>
        <v>1312.3007689540616</v>
      </c>
      <c r="CD59" s="15">
        <f ca="1">(AW59*DCF!E$10-DCF!E$5*MAX(AW59*DCF!E$10,0)-MAX(AW59-AV59,0)/Inputs!$B$10)*DCF!E$6</f>
        <v>1583.8116199322105</v>
      </c>
      <c r="CE59" s="15">
        <f ca="1">(AX59*DCF!F$10-DCF!F$5*MAX(AX59*DCF!F$10,0)-MAX(AX59-AW59,0)/Inputs!$B$10)*DCF!F$6</f>
        <v>1779.5915941266983</v>
      </c>
      <c r="CF59" s="15">
        <f ca="1">(AY59*DCF!G$10-DCF!G$5*MAX(AY59*DCF!G$10,0)-MAX(AY59-AX59,0)/Inputs!$B$10)*DCF!G$6</f>
        <v>2003.455418706405</v>
      </c>
      <c r="CG59" s="15">
        <f ca="1">(AZ59*DCF!H$10-DCF!H$5*MAX(AZ59*DCF!H$10,0)-MAX(AZ59-AY59,0)/Inputs!$B$10)*DCF!H$6</f>
        <v>2076.4404763150628</v>
      </c>
      <c r="CH59" s="15">
        <f ca="1">(BA59*DCF!I$10-DCF!I$5*MAX(BA59*DCF!I$10,0)-MAX(BA59-AZ59,0)/Inputs!$B$10)*DCF!I$6</f>
        <v>2892.5289195228784</v>
      </c>
      <c r="CI59" s="15">
        <f ca="1">(BB59*DCF!J$10-DCF!J$5*MAX(BB59*DCF!J$10,0)-MAX(BB59-BA59,0)/Inputs!$B$10)*DCF!J$6</f>
        <v>3330.1108774572417</v>
      </c>
      <c r="CJ59" s="15">
        <f ca="1">(BC59*DCF!K$10-DCF!K$5*MAX(BC59*DCF!K$10,0)-MAX(BC59-BB59,0)/Inputs!$B$10)*DCF!K$6</f>
        <v>4285.3715446808519</v>
      </c>
      <c r="CK59" s="15">
        <f ca="1">(BD59*DCF!L$10-DCF!L$5*MAX(BD59*DCF!L$10,0)-MAX(BD59-BC59,0)/Inputs!$B$10)*DCF!L$6</f>
        <v>4878.6047493161577</v>
      </c>
      <c r="CL59" s="15">
        <f ca="1">(BE59*DCF!M$10-DCF!M$5*MAX(BE59*DCF!M$10,0)-MAX(BE59-BD59,0)/Inputs!$B$10)*DCF!M$6</f>
        <v>4635.9252771348274</v>
      </c>
      <c r="CM59" s="15">
        <f ca="1">(BF59*DCF!C$28-DCF!C$5*MAX(BF59*DCF!C$28,0)-MAX(BF59-Inputs!$B$13,0)/Inputs!$B$17)*DCF!C$6</f>
        <v>3523.9121726964086</v>
      </c>
      <c r="CN59" s="15">
        <f ca="1">(BG59*DCF!D$28-DCF!D$5*MAX(BG59*DCF!D$28,0)-MAX(BG59-BF59,0)/Inputs!$B$17)*DCF!D$6</f>
        <v>3626.5162570548955</v>
      </c>
      <c r="CO59" s="15">
        <f ca="1">(BH59*DCF!E$28-DCF!E$5*MAX(BH59*DCF!E$28,0)-MAX(BH59-BG59,0)/Inputs!$B$17)*DCF!E$6</f>
        <v>4012.8431309588677</v>
      </c>
      <c r="CP59" s="15">
        <f ca="1">(BI59*DCF!F$28-DCF!F$5*MAX(BI59*DCF!F$28,0)-MAX(BI59-BH59,0)/Inputs!$B$17)*DCF!F$6</f>
        <v>4986.9324995621901</v>
      </c>
      <c r="CQ59" s="15">
        <f ca="1">(BJ59*DCF!G$28-DCF!G$5*MAX(BJ59*DCF!G$28,0)-MAX(BJ59-BI59,0)/Inputs!$B$17)*DCF!G$6</f>
        <v>5827.9037696099886</v>
      </c>
      <c r="CR59" s="15">
        <f ca="1">(BK59*DCF!H$28-DCF!H$5*MAX(BK59*DCF!H$28,0)-MAX(BK59-BJ59,0)/Inputs!$B$17)*DCF!H$6</f>
        <v>7065.3993219329041</v>
      </c>
      <c r="CS59" s="15">
        <f ca="1">(BL59*DCF!I$28-DCF!I$5*MAX(BL59*DCF!I$28,0)-MAX(BL59-BK59,0)/Inputs!$B$17)*DCF!I$6</f>
        <v>9419.373645944188</v>
      </c>
      <c r="CT59" s="15">
        <f ca="1">(BM59*DCF!J$28-DCF!J$5*MAX(BM59*DCF!J$28,0)-MAX(BM59-BL59,0)/Inputs!$B$17)*DCF!J$6</f>
        <v>13150.624427673942</v>
      </c>
      <c r="CU59" s="15">
        <f ca="1">(BN59*DCF!K$28-DCF!K$5*MAX(BN59*DCF!K$28,0)-MAX(BN59-BM59,0)/Inputs!$B$17)*DCF!K$6</f>
        <v>18912.473529128343</v>
      </c>
      <c r="CV59" s="15">
        <f ca="1">(BO59*DCF!L$28-DCF!L$5*MAX(BO59*DCF!L$28,0)-MAX(BO59-BN59,0)/Inputs!$B$17)*DCF!L$6</f>
        <v>22288.44083831524</v>
      </c>
      <c r="CW59" s="15">
        <f ca="1">(BP59*DCF!M$28-DCF!M$5*MAX(BP59*DCF!M$28,0)-MAX(BP59-BO59,0)/Inputs!$B$17)*DCF!M$6</f>
        <v>25320.990069943313</v>
      </c>
      <c r="CX59" s="15">
        <f ca="1">(BQ59*DCF!C$46-DCF!C$5*MAX(BQ59*DCF!C$46,0)-MAX(BQ59-Inputs!$B$20,0)/Inputs!$B$24)*DCF!C$6</f>
        <v>-1012.0125209507584</v>
      </c>
      <c r="CY59" s="15">
        <f ca="1">(BR59*DCF!D$46-DCF!D$5*MAX(BR59*DCF!D$46,0)-MAX(BR59-BQ59,0)/Inputs!$B$24)*DCF!D$6</f>
        <v>-1030.3993749158244</v>
      </c>
      <c r="CZ59" s="15">
        <f ca="1">(BS59*DCF!E$46-DCF!E$5*MAX(BS59*DCF!E$46,0)-MAX(BS59-BR59,0)/Inputs!$B$24)*DCF!E$6</f>
        <v>-2609.503448412011</v>
      </c>
      <c r="DA59" s="15">
        <f ca="1">(BT59*DCF!F$46-DCF!F$5*MAX(BT59*DCF!F$46,0)-MAX(BT59-BS59,0)/Inputs!$B$24)*DCF!F$6</f>
        <v>-3151.8937321701278</v>
      </c>
      <c r="DB59" s="15">
        <f ca="1">(BU59*DCF!G$46-DCF!G$5*MAX(BU59*DCF!G$46,0)-MAX(BU59-BT59,0)/Inputs!$B$24)*DCF!G$6</f>
        <v>-456.00726907485455</v>
      </c>
      <c r="DC59" s="15">
        <f ca="1">(BV59*DCF!H$46-DCF!H$5*MAX(BV59*DCF!H$46,0)-MAX(BV59-BU59,0)/Inputs!$B$24)*DCF!H$6</f>
        <v>-2477.2865304731927</v>
      </c>
      <c r="DD59" s="15">
        <f ca="1">(BW59*DCF!I$46-DCF!I$5*MAX(BW59*DCF!I$46,0)-MAX(BW59-BV59,0)/Inputs!$B$24)*DCF!I$6</f>
        <v>-790.13254301956806</v>
      </c>
      <c r="DE59" s="15">
        <f ca="1">(BX59*DCF!J$46-DCF!J$5*MAX(BX59*DCF!J$46,0)-MAX(BX59-BW59,0)/Inputs!$B$24)*DCF!J$6</f>
        <v>-7748.333669486512</v>
      </c>
      <c r="DF59" s="15">
        <f ca="1">(BY59*DCF!K$46-DCF!K$5*MAX(BY59*DCF!K$46,0)-MAX(BY59-BX59,0)/Inputs!$B$24)*DCF!K$6</f>
        <v>-7642.1866224962369</v>
      </c>
      <c r="DG59" s="15">
        <f ca="1">(BZ59*DCF!L$46-DCF!L$5*MAX(BZ59*DCF!L$46,0)-MAX(BZ59-BY59,0)/Inputs!$B$24)*DCF!L$6</f>
        <v>4292.3641031845773</v>
      </c>
      <c r="DH59" s="15">
        <f ca="1">(CA59*DCF!M$46-DCF!M$5*MAX(CA59*DCF!M$46,0)-MAX(CA59-BZ59,0)/Inputs!$B$24)*DCF!M$6</f>
        <v>3965.5339210270249</v>
      </c>
      <c r="DI59" s="15">
        <f ca="1">SUM(CB59:CL59)+BE59*DCF!M$10*(1+Inputs!$B$30)*(1-Inputs!$B$33)*(1-Inputs!$B$30/Inputs!$B$31)/(Inputs!$B$29-Inputs!$B$30)*DCF!M$6</f>
        <v>129004.17996160174</v>
      </c>
      <c r="DJ59" s="15">
        <f ca="1">SUM(CM59:CW59)+BP59*DCF!M$28*(1+Inputs!$B$30)*(1-Inputs!$B$33)*(1-Inputs!$B$30/Inputs!$B$31)/(Inputs!$B$29-Inputs!$B$30)*DCF!M$6</f>
        <v>688113.24742487282</v>
      </c>
      <c r="DK59" s="15">
        <f ca="1">SUM(CX59:DH59)+CA59*DCF!M$46*(1+Inputs!$B$30)*(1-Inputs!$B$33)*(1-Inputs!$B$30/Inputs!$B$31)/(Inputs!$B$29-Inputs!$B$30)*DCF!M$6</f>
        <v>318671.14706682967</v>
      </c>
      <c r="DM59" s="15">
        <f ca="1">DI59+DJ59+DK59+Inputs!$B$34+Inputs!$B$36-Inputs!$B$35</f>
        <v>1212639.5744533043</v>
      </c>
    </row>
    <row r="60" spans="1:117" x14ac:dyDescent="0.75">
      <c r="A60" s="11">
        <v>47</v>
      </c>
      <c r="C60" s="23">
        <f t="shared" ca="1" si="34"/>
        <v>-1.9480431249063235E-2</v>
      </c>
      <c r="D60" s="23">
        <f t="shared" ca="1" si="34"/>
        <v>-0.19032089084517703</v>
      </c>
      <c r="E60" s="23">
        <f t="shared" ca="1" si="34"/>
        <v>0.61147849882517225</v>
      </c>
      <c r="F60" s="23">
        <f t="shared" ca="1" si="34"/>
        <v>0.71179880711274024</v>
      </c>
      <c r="G60" s="23">
        <f t="shared" ca="1" si="34"/>
        <v>1.0264108370802649</v>
      </c>
      <c r="H60" s="23">
        <f t="shared" ca="1" si="34"/>
        <v>-0.51120430097445746</v>
      </c>
      <c r="I60" s="23">
        <f t="shared" ca="1" si="34"/>
        <v>-0.20905492259868841</v>
      </c>
      <c r="J60" s="23">
        <f t="shared" ca="1" si="34"/>
        <v>0.70276939953299622</v>
      </c>
      <c r="K60" s="23">
        <f t="shared" ca="1" si="34"/>
        <v>0.11834890242530231</v>
      </c>
      <c r="L60" s="23">
        <f t="shared" ca="1" si="34"/>
        <v>4.5338282048612441E-2</v>
      </c>
      <c r="M60" s="23">
        <f t="shared" ca="1" si="34"/>
        <v>-0.23790602268114344</v>
      </c>
      <c r="N60" s="23">
        <f ca="1">SQRT(Inputs!$B$38)*C60+SQRT(1-Inputs!$B$38)*_xlfn.NORM.S.INV(RAND())</f>
        <v>1.0690605823446195</v>
      </c>
      <c r="O60" s="23">
        <f ca="1">SQRT(Inputs!$B$38)*D60+SQRT(1-Inputs!$B$38)*_xlfn.NORM.S.INV(RAND())</f>
        <v>-0.76077303705215915</v>
      </c>
      <c r="P60" s="23">
        <f ca="1">SQRT(Inputs!$B$38)*E60+SQRT(1-Inputs!$B$38)*_xlfn.NORM.S.INV(RAND())</f>
        <v>0.22527024262052553</v>
      </c>
      <c r="Q60" s="23">
        <f ca="1">SQRT(Inputs!$B$38)*F60+SQRT(1-Inputs!$B$38)*_xlfn.NORM.S.INV(RAND())</f>
        <v>0.89658968721827381</v>
      </c>
      <c r="R60" s="23">
        <f ca="1">SQRT(Inputs!$B$38)*G60+SQRT(1-Inputs!$B$38)*_xlfn.NORM.S.INV(RAND())</f>
        <v>-0.41586938614212354</v>
      </c>
      <c r="S60" s="23">
        <f ca="1">SQRT(Inputs!$B$38)*H60+SQRT(1-Inputs!$B$38)*_xlfn.NORM.S.INV(RAND())</f>
        <v>0.24672011741280164</v>
      </c>
      <c r="T60" s="23">
        <f ca="1">SQRT(Inputs!$B$38)*I60+SQRT(1-Inputs!$B$38)*_xlfn.NORM.S.INV(RAND())</f>
        <v>-0.21195629392780782</v>
      </c>
      <c r="U60" s="23">
        <f ca="1">SQRT(Inputs!$B$38)*J60+SQRT(1-Inputs!$B$38)*_xlfn.NORM.S.INV(RAND())</f>
        <v>0.72572567924652853</v>
      </c>
      <c r="V60" s="23">
        <f ca="1">SQRT(Inputs!$B$38)*K60+SQRT(1-Inputs!$B$38)*_xlfn.NORM.S.INV(RAND())</f>
        <v>-1.0913714044854288</v>
      </c>
      <c r="W60" s="23">
        <f ca="1">SQRT(Inputs!$B$38)*L60+SQRT(1-Inputs!$B$38)*_xlfn.NORM.S.INV(RAND())</f>
        <v>0.81836969726820419</v>
      </c>
      <c r="X60" s="23">
        <f ca="1">SQRT(Inputs!$B$38)*M60+SQRT(1-Inputs!$B$38)*_xlfn.NORM.S.INV(RAND())</f>
        <v>0.99420123411093142</v>
      </c>
      <c r="Y60" s="23">
        <f ca="1">SQRT(Inputs!$B$38)*C60+SQRT(1-Inputs!$B$38)*_xlfn.NORM.S.INV(RAND())</f>
        <v>-0.30924824261892037</v>
      </c>
      <c r="Z60" s="23">
        <f ca="1">SQRT(Inputs!$B$38)*D60+SQRT(1-Inputs!$B$38)*_xlfn.NORM.S.INV(RAND())</f>
        <v>1.3068398659743645</v>
      </c>
      <c r="AA60" s="23">
        <f ca="1">SQRT(Inputs!$B$38)*E60+SQRT(1-Inputs!$B$38)*_xlfn.NORM.S.INV(RAND())</f>
        <v>0.9420351085261558</v>
      </c>
      <c r="AB60" s="23">
        <f ca="1">SQRT(Inputs!$B$38)*F60+SQRT(1-Inputs!$B$38)*_xlfn.NORM.S.INV(RAND())</f>
        <v>-0.56565110475463865</v>
      </c>
      <c r="AC60" s="23">
        <f ca="1">SQRT(Inputs!$B$38)*G60+SQRT(1-Inputs!$B$38)*_xlfn.NORM.S.INV(RAND())</f>
        <v>-0.81520689231762156</v>
      </c>
      <c r="AD60" s="23">
        <f ca="1">SQRT(Inputs!$B$38)*H60+SQRT(1-Inputs!$B$38)*_xlfn.NORM.S.INV(RAND())</f>
        <v>0.26356431896366728</v>
      </c>
      <c r="AE60" s="23">
        <f ca="1">SQRT(Inputs!$B$38)*I60+SQRT(1-Inputs!$B$38)*_xlfn.NORM.S.INV(RAND())</f>
        <v>0.34074312460773715</v>
      </c>
      <c r="AF60" s="23">
        <f ca="1">SQRT(Inputs!$B$38)*J60+SQRT(1-Inputs!$B$38)*_xlfn.NORM.S.INV(RAND())</f>
        <v>2.9864683214752719E-2</v>
      </c>
      <c r="AG60" s="23">
        <f ca="1">SQRT(Inputs!$B$38)*K60+SQRT(1-Inputs!$B$38)*_xlfn.NORM.S.INV(RAND())</f>
        <v>0.51410421427408082</v>
      </c>
      <c r="AH60" s="23">
        <f ca="1">SQRT(Inputs!$B$38)*L60+SQRT(1-Inputs!$B$38)*_xlfn.NORM.S.INV(RAND())</f>
        <v>2.3789252546172732</v>
      </c>
      <c r="AI60" s="23">
        <f ca="1">SQRT(Inputs!$B$38)*M60+SQRT(1-Inputs!$B$38)*_xlfn.NORM.S.INV(RAND())</f>
        <v>0.25954775279804021</v>
      </c>
      <c r="AJ60" s="23">
        <f ca="1">SQRT(Inputs!$B$38)*C60+SQRT(1-Inputs!$B$38)*_xlfn.NORM.S.INV(RAND())</f>
        <v>-4.9272997638636074E-2</v>
      </c>
      <c r="AK60" s="23">
        <f ca="1">SQRT(Inputs!$B$38)*D60+SQRT(1-Inputs!$B$38)*_xlfn.NORM.S.INV(RAND())</f>
        <v>-0.46768591968689377</v>
      </c>
      <c r="AL60" s="23">
        <f ca="1">SQRT(Inputs!$B$38)*E60+SQRT(1-Inputs!$B$38)*_xlfn.NORM.S.INV(RAND())</f>
        <v>1.1150720715496663</v>
      </c>
      <c r="AM60" s="23">
        <f ca="1">SQRT(Inputs!$B$38)*F60+SQRT(1-Inputs!$B$38)*_xlfn.NORM.S.INV(RAND())</f>
        <v>1.7569093972666736</v>
      </c>
      <c r="AN60" s="23">
        <f ca="1">SQRT(Inputs!$B$38)*G60+SQRT(1-Inputs!$B$38)*_xlfn.NORM.S.INV(RAND())</f>
        <v>0.3730992818180745</v>
      </c>
      <c r="AO60" s="23">
        <f ca="1">SQRT(Inputs!$B$38)*H60+SQRT(1-Inputs!$B$38)*_xlfn.NORM.S.INV(RAND())</f>
        <v>1.0770793582467877</v>
      </c>
      <c r="AP60" s="23">
        <f ca="1">SQRT(Inputs!$B$38)*I60+SQRT(1-Inputs!$B$38)*_xlfn.NORM.S.INV(RAND())</f>
        <v>0.51734581061972618</v>
      </c>
      <c r="AQ60" s="23">
        <f ca="1">SQRT(Inputs!$B$38)*J60+SQRT(1-Inputs!$B$38)*_xlfn.NORM.S.INV(RAND())</f>
        <v>-0.44557663702243672</v>
      </c>
      <c r="AR60" s="23">
        <f ca="1">SQRT(Inputs!$B$38)*K60+SQRT(1-Inputs!$B$38)*_xlfn.NORM.S.INV(RAND())</f>
        <v>-0.61248772030354448</v>
      </c>
      <c r="AS60" s="23">
        <f ca="1">SQRT(Inputs!$B$38)*L60+SQRT(1-Inputs!$B$38)*_xlfn.NORM.S.INV(RAND())</f>
        <v>0.15446008796595109</v>
      </c>
      <c r="AT60" s="23">
        <f ca="1">SQRT(Inputs!$B$38)*M60+SQRT(1-Inputs!$B$38)*_xlfn.NORM.S.INV(RAND())</f>
        <v>-2.1790184418793928</v>
      </c>
      <c r="AU60" s="15">
        <f ca="1">Inputs!$B$6*EXP($B$8-0.5*C$5^2+C$5*N60)</f>
        <v>5899.7457771247937</v>
      </c>
      <c r="AV60" s="15">
        <f t="shared" ca="1" si="1"/>
        <v>6421.3871320829685</v>
      </c>
      <c r="AW60" s="15">
        <f t="shared" ca="1" si="2"/>
        <v>8071.299468523529</v>
      </c>
      <c r="AX60" s="15">
        <f t="shared" ca="1" si="3"/>
        <v>11022.250618190861</v>
      </c>
      <c r="AY60" s="15">
        <f t="shared" ca="1" si="4"/>
        <v>12831.71521700548</v>
      </c>
      <c r="AZ60" s="15">
        <f t="shared" ca="1" si="5"/>
        <v>16125.751686601974</v>
      </c>
      <c r="BA60" s="15">
        <f t="shared" ca="1" si="6"/>
        <v>19300.856197431262</v>
      </c>
      <c r="BB60" s="15">
        <f t="shared" ca="1" si="7"/>
        <v>25412.286168452694</v>
      </c>
      <c r="BC60" s="15">
        <f t="shared" ca="1" si="8"/>
        <v>28011.520766695154</v>
      </c>
      <c r="BD60" s="15">
        <f t="shared" ca="1" si="9"/>
        <v>37046.679047064281</v>
      </c>
      <c r="BE60" s="15">
        <f t="shared" ca="1" si="10"/>
        <v>49698.519845278635</v>
      </c>
      <c r="BF60" s="15">
        <f ca="1">Inputs!$B$13*EXP($B$9-0.5*C$6^2+C$6*Y60)</f>
        <v>13008.541788338722</v>
      </c>
      <c r="BG60" s="15">
        <f t="shared" ca="1" si="11"/>
        <v>20069.955923234658</v>
      </c>
      <c r="BH60" s="15">
        <f t="shared" ca="1" si="12"/>
        <v>28668.695856471099</v>
      </c>
      <c r="BI60" s="15">
        <f t="shared" ca="1" si="13"/>
        <v>32168.513692660112</v>
      </c>
      <c r="BJ60" s="15">
        <f t="shared" ca="1" si="14"/>
        <v>35064.296216620613</v>
      </c>
      <c r="BK60" s="15">
        <f t="shared" ca="1" si="15"/>
        <v>44607.013519290347</v>
      </c>
      <c r="BL60" s="15">
        <f t="shared" ca="1" si="16"/>
        <v>57268.127795270775</v>
      </c>
      <c r="BM60" s="15">
        <f t="shared" ca="1" si="17"/>
        <v>70656.540297009095</v>
      </c>
      <c r="BN60" s="15">
        <f t="shared" ca="1" si="18"/>
        <v>92420.716341506864</v>
      </c>
      <c r="BO60" s="15">
        <f t="shared" ca="1" si="19"/>
        <v>149936.93319384131</v>
      </c>
      <c r="BP60" s="15">
        <f t="shared" ca="1" si="20"/>
        <v>190051.5246671467</v>
      </c>
      <c r="BQ60" s="15">
        <f ca="1">Inputs!$B$20*EXP($B$10-0.5*C$7^2+C$7*AJ60)</f>
        <v>4215.2003689151215</v>
      </c>
      <c r="BR60" s="15">
        <f t="shared" ca="1" si="21"/>
        <v>4930.0589540458977</v>
      </c>
      <c r="BS60" s="15">
        <f t="shared" ca="1" si="22"/>
        <v>9299.5887972998262</v>
      </c>
      <c r="BT60" s="15">
        <f t="shared" ca="1" si="23"/>
        <v>20329.338954612718</v>
      </c>
      <c r="BU60" s="15">
        <f t="shared" ca="1" si="24"/>
        <v>30835.888916380227</v>
      </c>
      <c r="BV60" s="15">
        <f t="shared" ca="1" si="25"/>
        <v>54684.154557702554</v>
      </c>
      <c r="BW60" s="15">
        <f t="shared" ca="1" si="26"/>
        <v>85138.74214841389</v>
      </c>
      <c r="BX60" s="15">
        <f t="shared" ca="1" si="27"/>
        <v>108904.43015151656</v>
      </c>
      <c r="BY60" s="15">
        <f t="shared" ca="1" si="28"/>
        <v>135720.02755266608</v>
      </c>
      <c r="BZ60" s="15">
        <f t="shared" ca="1" si="29"/>
        <v>195919.08544088498</v>
      </c>
      <c r="CA60" s="15">
        <f t="shared" ca="1" si="30"/>
        <v>186850.66445833837</v>
      </c>
      <c r="CB60" s="15">
        <f ca="1">(AU60*DCF!C$10-DCF!C$5*MAX(AU60*DCF!C$10,0)-MAX(AU60-Inputs!$B$6,0)/Inputs!$B$10)*DCF!C$6</f>
        <v>1036.3897161638783</v>
      </c>
      <c r="CC60" s="15">
        <f ca="1">(AV60*DCF!D$10-DCF!D$5*MAX(AV60*DCF!D$10,0)-MAX(AV60-AU60,0)/Inputs!$B$10)*DCF!D$6</f>
        <v>1437.9810178929561</v>
      </c>
      <c r="CD60" s="15">
        <f ca="1">(AW60*DCF!E$10-DCF!E$5*MAX(AW60*DCF!E$10,0)-MAX(AW60-AV60,0)/Inputs!$B$10)*DCF!E$6</f>
        <v>1491.905979204357</v>
      </c>
      <c r="CE60" s="15">
        <f ca="1">(AX60*DCF!F$10-DCF!F$5*MAX(AX60*DCF!F$10,0)-MAX(AX60-AW60,0)/Inputs!$B$10)*DCF!F$6</f>
        <v>1792.1199723888708</v>
      </c>
      <c r="CF60" s="15">
        <f ca="1">(AY60*DCF!G$10-DCF!G$5*MAX(AY60*DCF!G$10,0)-MAX(AY60-AX60,0)/Inputs!$B$10)*DCF!G$6</f>
        <v>2296.0342931493083</v>
      </c>
      <c r="CG60" s="15">
        <f ca="1">(AZ60*DCF!H$10-DCF!H$5*MAX(AZ60*DCF!H$10,0)-MAX(AZ60-AY60,0)/Inputs!$B$10)*DCF!H$6</f>
        <v>2545.9110280752066</v>
      </c>
      <c r="CH60" s="15">
        <f ca="1">(BA60*DCF!I$10-DCF!I$5*MAX(BA60*DCF!I$10,0)-MAX(BA60-AZ60,0)/Inputs!$B$10)*DCF!I$6</f>
        <v>3004.7339445075436</v>
      </c>
      <c r="CI60" s="15">
        <f ca="1">(BB60*DCF!J$10-DCF!J$5*MAX(BB60*DCF!J$10,0)-MAX(BB60-BA60,0)/Inputs!$B$10)*DCF!J$6</f>
        <v>3434.7207674268561</v>
      </c>
      <c r="CJ60" s="15">
        <f ca="1">(BC60*DCF!K$10-DCF!K$5*MAX(BC60*DCF!K$10,0)-MAX(BC60-BB60,0)/Inputs!$B$10)*DCF!K$6</f>
        <v>4145.5516996942943</v>
      </c>
      <c r="CK60" s="15">
        <f ca="1">(BD60*DCF!L$10-DCF!L$5*MAX(BD60*DCF!L$10,0)-MAX(BD60-BC60,0)/Inputs!$B$10)*DCF!L$6</f>
        <v>4418.951421116828</v>
      </c>
      <c r="CL60" s="15">
        <f ca="1">(BE60*DCF!M$10-DCF!M$5*MAX(BE60*DCF!M$10,0)-MAX(BE60-BD60,0)/Inputs!$B$10)*DCF!M$6</f>
        <v>5501.7063860467524</v>
      </c>
      <c r="CM60" s="15">
        <f ca="1">(BF60*DCF!C$28-DCF!C$5*MAX(BF60*DCF!C$28,0)-MAX(BF60-Inputs!$B$13,0)/Inputs!$B$17)*DCF!C$6</f>
        <v>3595.6316217173589</v>
      </c>
      <c r="CN60" s="15">
        <f ca="1">(BG60*DCF!D$28-DCF!D$5*MAX(BG60*DCF!D$28,0)-MAX(BG60-BF60,0)/Inputs!$B$17)*DCF!D$6</f>
        <v>4404.5415108998077</v>
      </c>
      <c r="CO60" s="15">
        <f ca="1">(BH60*DCF!E$28-DCF!E$5*MAX(BH60*DCF!E$28,0)-MAX(BH60-BG60,0)/Inputs!$B$17)*DCF!E$6</f>
        <v>6424.7918730061374</v>
      </c>
      <c r="CP60" s="15">
        <f ca="1">(BI60*DCF!F$28-DCF!F$5*MAX(BI60*DCF!F$28,0)-MAX(BI60-BH60,0)/Inputs!$B$17)*DCF!F$6</f>
        <v>8095.7069652429072</v>
      </c>
      <c r="CQ60" s="15">
        <f ca="1">(BJ60*DCF!G$28-DCF!G$5*MAX(BJ60*DCF!G$28,0)-MAX(BJ60-BI60,0)/Inputs!$B$17)*DCF!G$6</f>
        <v>8610.6556717592284</v>
      </c>
      <c r="CR60" s="15">
        <f ca="1">(BK60*DCF!H$28-DCF!H$5*MAX(BK60*DCF!H$28,0)-MAX(BK60-BJ60,0)/Inputs!$B$17)*DCF!H$6</f>
        <v>9549.1361140730442</v>
      </c>
      <c r="CS60" s="15">
        <f ca="1">(BL60*DCF!I$28-DCF!I$5*MAX(BL60*DCF!I$28,0)-MAX(BL60-BK60,0)/Inputs!$B$17)*DCF!I$6</f>
        <v>11649.516126703489</v>
      </c>
      <c r="CT60" s="15">
        <f ca="1">(BM60*DCF!J$28-DCF!J$5*MAX(BM60*DCF!J$28,0)-MAX(BM60-BL60,0)/Inputs!$B$17)*DCF!J$6</f>
        <v>13987.080009479523</v>
      </c>
      <c r="CU60" s="15">
        <f ca="1">(BN60*DCF!K$28-DCF!K$5*MAX(BN60*DCF!K$28,0)-MAX(BN60-BM60,0)/Inputs!$B$17)*DCF!K$6</f>
        <v>16851.884005135671</v>
      </c>
      <c r="CV60" s="15">
        <f ca="1">(BO60*DCF!L$28-DCF!L$5*MAX(BO60*DCF!L$28,0)-MAX(BO60-BN60,0)/Inputs!$B$17)*DCF!L$6</f>
        <v>23407.509485141105</v>
      </c>
      <c r="CW60" s="15">
        <f ca="1">(BP60*DCF!M$28-DCF!M$5*MAX(BP60*DCF!M$28,0)-MAX(BP60-BO60,0)/Inputs!$B$17)*DCF!M$6</f>
        <v>31565.202353749279</v>
      </c>
      <c r="CX60" s="15">
        <f ca="1">(BQ60*DCF!C$46-DCF!C$5*MAX(BQ60*DCF!C$46,0)-MAX(BQ60-Inputs!$B$20,0)/Inputs!$B$24)*DCF!C$6</f>
        <v>-1441.9402094100149</v>
      </c>
      <c r="CY60" s="15">
        <f ca="1">(BR60*DCF!D$46-DCF!D$5*MAX(BR60*DCF!D$46,0)-MAX(BR60-BQ60,0)/Inputs!$B$24)*DCF!D$6</f>
        <v>-1146.4703174049189</v>
      </c>
      <c r="CZ60" s="15">
        <f ca="1">(BS60*DCF!E$46-DCF!E$5*MAX(BS60*DCF!E$46,0)-MAX(BS60-BR60,0)/Inputs!$B$24)*DCF!E$6</f>
        <v>-2822.0409400363528</v>
      </c>
      <c r="DA60" s="15">
        <f ca="1">(BT60*DCF!F$46-DCF!F$5*MAX(BT60*DCF!F$46,0)-MAX(BT60-BS60,0)/Inputs!$B$24)*DCF!F$6</f>
        <v>-5496.7917038387232</v>
      </c>
      <c r="DB60" s="15">
        <f ca="1">(BU60*DCF!G$46-DCF!G$5*MAX(BU60*DCF!G$46,0)-MAX(BU60-BT60,0)/Inputs!$B$24)*DCF!G$6</f>
        <v>-4571.4542019275077</v>
      </c>
      <c r="DC60" s="15">
        <f ca="1">(BV60*DCF!H$46-DCF!H$5*MAX(BV60*DCF!H$46,0)-MAX(BV60-BU60,0)/Inputs!$B$24)*DCF!H$6</f>
        <v>-7410.7024272930103</v>
      </c>
      <c r="DD60" s="15">
        <f ca="1">(BW60*DCF!I$46-DCF!I$5*MAX(BW60*DCF!I$46,0)-MAX(BW60-BV60,0)/Inputs!$B$24)*DCF!I$6</f>
        <v>-6776.0216976766978</v>
      </c>
      <c r="DE60" s="15">
        <f ca="1">(BX60*DCF!J$46-DCF!J$5*MAX(BX60*DCF!J$46,0)-MAX(BX60-BW60,0)/Inputs!$B$24)*DCF!J$6</f>
        <v>-1734.0325824570816</v>
      </c>
      <c r="DF60" s="15">
        <f ca="1">(BY60*DCF!K$46-DCF!K$5*MAX(BY60*DCF!K$46,0)-MAX(BY60-BX60,0)/Inputs!$B$24)*DCF!K$6</f>
        <v>1183.6734000317622</v>
      </c>
      <c r="DG60" s="15">
        <f ca="1">(BZ60*DCF!L$46-DCF!L$5*MAX(BZ60*DCF!L$46,0)-MAX(BZ60-BY60,0)/Inputs!$B$24)*DCF!L$6</f>
        <v>-80.265877640896946</v>
      </c>
      <c r="DH60" s="15">
        <f ca="1">(CA60*DCF!M$46-DCF!M$5*MAX(CA60*DCF!M$46,0)-MAX(CA60-BZ60,0)/Inputs!$B$24)*DCF!M$6</f>
        <v>14648.358605700581</v>
      </c>
      <c r="DI60" s="15">
        <f ca="1">SUM(CB60:CL60)+BE60*DCF!M$10*(1+Inputs!$B$30)*(1-Inputs!$B$33)*(1-Inputs!$B$30/Inputs!$B$31)/(Inputs!$B$29-Inputs!$B$30)*DCF!M$6</f>
        <v>169417.64414996622</v>
      </c>
      <c r="DJ60" s="15">
        <f ca="1">SUM(CM60:CW60)+BP60*DCF!M$28*(1+Inputs!$B$30)*(1-Inputs!$B$33)*(1-Inputs!$B$30/Inputs!$B$31)/(Inputs!$B$29-Inputs!$B$30)*DCF!M$6</f>
        <v>843362.86416345043</v>
      </c>
      <c r="DK60" s="15">
        <f ca="1">SUM(CX60:DH60)+CA60*DCF!M$46*(1+Inputs!$B$30)*(1-Inputs!$B$33)*(1-Inputs!$B$30/Inputs!$B$31)/(Inputs!$B$29-Inputs!$B$30)*DCF!M$6</f>
        <v>273245.57317682466</v>
      </c>
      <c r="DM60" s="15">
        <f ca="1">DI60+DJ60+DK60+Inputs!$B$34+Inputs!$B$36-Inputs!$B$35</f>
        <v>1362877.0814902412</v>
      </c>
    </row>
    <row r="61" spans="1:117" x14ac:dyDescent="0.75">
      <c r="A61" s="11">
        <v>48</v>
      </c>
      <c r="C61" s="23">
        <f t="shared" ca="1" si="34"/>
        <v>1.0369303845264233</v>
      </c>
      <c r="D61" s="23">
        <f t="shared" ca="1" si="34"/>
        <v>-1.0887542029282067</v>
      </c>
      <c r="E61" s="23">
        <f t="shared" ca="1" si="34"/>
        <v>0.98403638826173678</v>
      </c>
      <c r="F61" s="23">
        <f t="shared" ca="1" si="34"/>
        <v>-0.78141464350207834</v>
      </c>
      <c r="G61" s="23">
        <f t="shared" ca="1" si="34"/>
        <v>-1.7030451119286358</v>
      </c>
      <c r="H61" s="23">
        <f t="shared" ca="1" si="34"/>
        <v>0.70506690223094204</v>
      </c>
      <c r="I61" s="23">
        <f t="shared" ca="1" si="34"/>
        <v>-0.44142181384583762</v>
      </c>
      <c r="J61" s="23">
        <f t="shared" ca="1" si="34"/>
        <v>0.27084230382098179</v>
      </c>
      <c r="K61" s="23">
        <f t="shared" ca="1" si="34"/>
        <v>-1.2013332933235028</v>
      </c>
      <c r="L61" s="23">
        <f t="shared" ca="1" si="34"/>
        <v>-0.78861587881447603</v>
      </c>
      <c r="M61" s="23">
        <f t="shared" ca="1" si="34"/>
        <v>-0.66084118604717412</v>
      </c>
      <c r="N61" s="23">
        <f ca="1">SQRT(Inputs!$B$38)*C61+SQRT(1-Inputs!$B$38)*_xlfn.NORM.S.INV(RAND())</f>
        <v>1.1828154513531985</v>
      </c>
      <c r="O61" s="23">
        <f ca="1">SQRT(Inputs!$B$38)*D61+SQRT(1-Inputs!$B$38)*_xlfn.NORM.S.INV(RAND())</f>
        <v>-0.5390601354240665</v>
      </c>
      <c r="P61" s="23">
        <f ca="1">SQRT(Inputs!$B$38)*E61+SQRT(1-Inputs!$B$38)*_xlfn.NORM.S.INV(RAND())</f>
        <v>-1.4640643076128301</v>
      </c>
      <c r="Q61" s="23">
        <f ca="1">SQRT(Inputs!$B$38)*F61+SQRT(1-Inputs!$B$38)*_xlfn.NORM.S.INV(RAND())</f>
        <v>-0.17607598561140242</v>
      </c>
      <c r="R61" s="23">
        <f ca="1">SQRT(Inputs!$B$38)*G61+SQRT(1-Inputs!$B$38)*_xlfn.NORM.S.INV(RAND())</f>
        <v>-0.12722931855347119</v>
      </c>
      <c r="S61" s="23">
        <f ca="1">SQRT(Inputs!$B$38)*H61+SQRT(1-Inputs!$B$38)*_xlfn.NORM.S.INV(RAND())</f>
        <v>1.7837018541951528</v>
      </c>
      <c r="T61" s="23">
        <f ca="1">SQRT(Inputs!$B$38)*I61+SQRT(1-Inputs!$B$38)*_xlfn.NORM.S.INV(RAND())</f>
        <v>2.645060250391934E-2</v>
      </c>
      <c r="U61" s="23">
        <f ca="1">SQRT(Inputs!$B$38)*J61+SQRT(1-Inputs!$B$38)*_xlfn.NORM.S.INV(RAND())</f>
        <v>-0.82540288825392327</v>
      </c>
      <c r="V61" s="23">
        <f ca="1">SQRT(Inputs!$B$38)*K61+SQRT(1-Inputs!$B$38)*_xlfn.NORM.S.INV(RAND())</f>
        <v>-1.2665523376841248</v>
      </c>
      <c r="W61" s="23">
        <f ca="1">SQRT(Inputs!$B$38)*L61+SQRT(1-Inputs!$B$38)*_xlfn.NORM.S.INV(RAND())</f>
        <v>-1.8721347625643352</v>
      </c>
      <c r="X61" s="23">
        <f ca="1">SQRT(Inputs!$B$38)*M61+SQRT(1-Inputs!$B$38)*_xlfn.NORM.S.INV(RAND())</f>
        <v>-1.2667566580861414</v>
      </c>
      <c r="Y61" s="23">
        <f ca="1">SQRT(Inputs!$B$38)*C61+SQRT(1-Inputs!$B$38)*_xlfn.NORM.S.INV(RAND())</f>
        <v>-0.33682169242360538</v>
      </c>
      <c r="Z61" s="23">
        <f ca="1">SQRT(Inputs!$B$38)*D61+SQRT(1-Inputs!$B$38)*_xlfn.NORM.S.INV(RAND())</f>
        <v>-0.94836079336049584</v>
      </c>
      <c r="AA61" s="23">
        <f ca="1">SQRT(Inputs!$B$38)*E61+SQRT(1-Inputs!$B$38)*_xlfn.NORM.S.INV(RAND())</f>
        <v>0.72967263402659599</v>
      </c>
      <c r="AB61" s="23">
        <f ca="1">SQRT(Inputs!$B$38)*F61+SQRT(1-Inputs!$B$38)*_xlfn.NORM.S.INV(RAND())</f>
        <v>-1.0198236557434657</v>
      </c>
      <c r="AC61" s="23">
        <f ca="1">SQRT(Inputs!$B$38)*G61+SQRT(1-Inputs!$B$38)*_xlfn.NORM.S.INV(RAND())</f>
        <v>-0.38758638576393256</v>
      </c>
      <c r="AD61" s="23">
        <f ca="1">SQRT(Inputs!$B$38)*H61+SQRT(1-Inputs!$B$38)*_xlfn.NORM.S.INV(RAND())</f>
        <v>1.4983300937681943</v>
      </c>
      <c r="AE61" s="23">
        <f ca="1">SQRT(Inputs!$B$38)*I61+SQRT(1-Inputs!$B$38)*_xlfn.NORM.S.INV(RAND())</f>
        <v>0.55930982931398954</v>
      </c>
      <c r="AF61" s="23">
        <f ca="1">SQRT(Inputs!$B$38)*J61+SQRT(1-Inputs!$B$38)*_xlfn.NORM.S.INV(RAND())</f>
        <v>-0.96824293599051403</v>
      </c>
      <c r="AG61" s="23">
        <f ca="1">SQRT(Inputs!$B$38)*K61+SQRT(1-Inputs!$B$38)*_xlfn.NORM.S.INV(RAND())</f>
        <v>0.4348555623260103</v>
      </c>
      <c r="AH61" s="23">
        <f ca="1">SQRT(Inputs!$B$38)*L61+SQRT(1-Inputs!$B$38)*_xlfn.NORM.S.INV(RAND())</f>
        <v>-1.7766928929411452E-2</v>
      </c>
      <c r="AI61" s="23">
        <f ca="1">SQRT(Inputs!$B$38)*M61+SQRT(1-Inputs!$B$38)*_xlfn.NORM.S.INV(RAND())</f>
        <v>0.26136344863219862</v>
      </c>
      <c r="AJ61" s="23">
        <f ca="1">SQRT(Inputs!$B$38)*C61+SQRT(1-Inputs!$B$38)*_xlfn.NORM.S.INV(RAND())</f>
        <v>0.25937295459856957</v>
      </c>
      <c r="AK61" s="23">
        <f ca="1">SQRT(Inputs!$B$38)*D61+SQRT(1-Inputs!$B$38)*_xlfn.NORM.S.INV(RAND())</f>
        <v>-1.2394654408562213</v>
      </c>
      <c r="AL61" s="23">
        <f ca="1">SQRT(Inputs!$B$38)*E61+SQRT(1-Inputs!$B$38)*_xlfn.NORM.S.INV(RAND())</f>
        <v>0.5563280669016355</v>
      </c>
      <c r="AM61" s="23">
        <f ca="1">SQRT(Inputs!$B$38)*F61+SQRT(1-Inputs!$B$38)*_xlfn.NORM.S.INV(RAND())</f>
        <v>-1.9761706315847722</v>
      </c>
      <c r="AN61" s="23">
        <f ca="1">SQRT(Inputs!$B$38)*G61+SQRT(1-Inputs!$B$38)*_xlfn.NORM.S.INV(RAND())</f>
        <v>-0.70098940038193736</v>
      </c>
      <c r="AO61" s="23">
        <f ca="1">SQRT(Inputs!$B$38)*H61+SQRT(1-Inputs!$B$38)*_xlfn.NORM.S.INV(RAND())</f>
        <v>-8.5318805629101713E-2</v>
      </c>
      <c r="AP61" s="23">
        <f ca="1">SQRT(Inputs!$B$38)*I61+SQRT(1-Inputs!$B$38)*_xlfn.NORM.S.INV(RAND())</f>
        <v>7.7131079050425377E-2</v>
      </c>
      <c r="AQ61" s="23">
        <f ca="1">SQRT(Inputs!$B$38)*J61+SQRT(1-Inputs!$B$38)*_xlfn.NORM.S.INV(RAND())</f>
        <v>0.31149642312439052</v>
      </c>
      <c r="AR61" s="23">
        <f ca="1">SQRT(Inputs!$B$38)*K61+SQRT(1-Inputs!$B$38)*_xlfn.NORM.S.INV(RAND())</f>
        <v>-0.3596997790149703</v>
      </c>
      <c r="AS61" s="23">
        <f ca="1">SQRT(Inputs!$B$38)*L61+SQRT(1-Inputs!$B$38)*_xlfn.NORM.S.INV(RAND())</f>
        <v>8.0084639228883259E-2</v>
      </c>
      <c r="AT61" s="23">
        <f ca="1">SQRT(Inputs!$B$38)*M61+SQRT(1-Inputs!$B$38)*_xlfn.NORM.S.INV(RAND())</f>
        <v>0.19509292080141882</v>
      </c>
      <c r="AU61" s="15">
        <f ca="1">Inputs!$B$6*EXP($B$8-0.5*C$5^2+C$5*N61)</f>
        <v>6009.3891944192956</v>
      </c>
      <c r="AV61" s="15">
        <f t="shared" ca="1" si="1"/>
        <v>6757.4587944636633</v>
      </c>
      <c r="AW61" s="15">
        <f t="shared" ca="1" si="2"/>
        <v>6763.0084423639319</v>
      </c>
      <c r="AX61" s="15">
        <f t="shared" ca="1" si="3"/>
        <v>8077.3037036534697</v>
      </c>
      <c r="AY61" s="15">
        <f t="shared" ca="1" si="4"/>
        <v>9725.6978119685191</v>
      </c>
      <c r="AZ61" s="15">
        <f t="shared" ca="1" si="5"/>
        <v>14476.415395331416</v>
      </c>
      <c r="BA61" s="15">
        <f t="shared" ca="1" si="6"/>
        <v>17764.540680045215</v>
      </c>
      <c r="BB61" s="15">
        <f t="shared" ca="1" si="7"/>
        <v>20022.980716464343</v>
      </c>
      <c r="BC61" s="15">
        <f t="shared" ca="1" si="8"/>
        <v>21700.896449803997</v>
      </c>
      <c r="BD61" s="15">
        <f t="shared" ca="1" si="9"/>
        <v>22315.110000451095</v>
      </c>
      <c r="BE61" s="15">
        <f t="shared" ca="1" si="10"/>
        <v>24364.610889336844</v>
      </c>
      <c r="BF61" s="15">
        <f ca="1">Inputs!$B$13*EXP($B$9-0.5*C$6^2+C$6*Y61)</f>
        <v>12937.626252092914</v>
      </c>
      <c r="BG61" s="15">
        <f t="shared" ca="1" si="11"/>
        <v>13287.620108103081</v>
      </c>
      <c r="BH61" s="15">
        <f t="shared" ca="1" si="12"/>
        <v>18323.65264989491</v>
      </c>
      <c r="BI61" s="15">
        <f t="shared" ca="1" si="13"/>
        <v>19172.348652880235</v>
      </c>
      <c r="BJ61" s="15">
        <f t="shared" ca="1" si="14"/>
        <v>22226.914621975509</v>
      </c>
      <c r="BK61" s="15">
        <f t="shared" ca="1" si="15"/>
        <v>33452.171706117442</v>
      </c>
      <c r="BL61" s="15">
        <f t="shared" ca="1" si="16"/>
        <v>44180.97469922599</v>
      </c>
      <c r="BM61" s="15">
        <f t="shared" ca="1" si="17"/>
        <v>48153.229445181038</v>
      </c>
      <c r="BN61" s="15">
        <f t="shared" ca="1" si="18"/>
        <v>62390.427235642994</v>
      </c>
      <c r="BO61" s="15">
        <f t="shared" ca="1" si="19"/>
        <v>76606.612468122679</v>
      </c>
      <c r="BP61" s="15">
        <f t="shared" ca="1" si="20"/>
        <v>97122.159940575526</v>
      </c>
      <c r="BQ61" s="15">
        <f ca="1">Inputs!$B$20*EXP($B$10-0.5*C$7^2+C$7*AJ61)</f>
        <v>4702.849038630583</v>
      </c>
      <c r="BR61" s="15">
        <f t="shared" ca="1" si="21"/>
        <v>4304.7564953171486</v>
      </c>
      <c r="BS61" s="15">
        <f t="shared" ca="1" si="22"/>
        <v>6916.2029137820491</v>
      </c>
      <c r="BT61" s="15">
        <f t="shared" ca="1" si="23"/>
        <v>5678.315289381474</v>
      </c>
      <c r="BU61" s="15">
        <f t="shared" ca="1" si="24"/>
        <v>6641.7243511924808</v>
      </c>
      <c r="BV61" s="15">
        <f t="shared" ca="1" si="25"/>
        <v>9064.6274811271942</v>
      </c>
      <c r="BW61" s="15">
        <f t="shared" ca="1" si="26"/>
        <v>12857.365442075559</v>
      </c>
      <c r="BX61" s="15">
        <f t="shared" ca="1" si="27"/>
        <v>19141.886026335203</v>
      </c>
      <c r="BY61" s="15">
        <f t="shared" ca="1" si="28"/>
        <v>25037.305563462975</v>
      </c>
      <c r="BZ61" s="15">
        <f t="shared" ca="1" si="29"/>
        <v>35651.877629978015</v>
      </c>
      <c r="CA61" s="15">
        <f t="shared" ca="1" si="30"/>
        <v>51846.697798663437</v>
      </c>
      <c r="CB61" s="15">
        <f ca="1">(AU61*DCF!C$10-DCF!C$5*MAX(AU61*DCF!C$10,0)-MAX(AU61-Inputs!$B$6,0)/Inputs!$B$10)*DCF!C$6</f>
        <v>1035.6079390556356</v>
      </c>
      <c r="CC61" s="15">
        <f ca="1">(AV61*DCF!D$10-DCF!D$5*MAX(AV61*DCF!D$10,0)-MAX(AV61-AU61,0)/Inputs!$B$10)*DCF!D$6</f>
        <v>1464.6876072713603</v>
      </c>
      <c r="CD61" s="15">
        <f ca="1">(AW61*DCF!E$10-DCF!E$5*MAX(AW61*DCF!E$10,0)-MAX(AW61-AV61,0)/Inputs!$B$10)*DCF!E$6</f>
        <v>1560.2209807808867</v>
      </c>
      <c r="CE61" s="15">
        <f ca="1">(AX61*DCF!F$10-DCF!F$5*MAX(AX61*DCF!F$10,0)-MAX(AX61-AW61,0)/Inputs!$B$10)*DCF!F$6</f>
        <v>1489.7902671708746</v>
      </c>
      <c r="CF61" s="15">
        <f ca="1">(AY61*DCF!G$10-DCF!G$5*MAX(AY61*DCF!G$10,0)-MAX(AY61-AX61,0)/Inputs!$B$10)*DCF!G$6</f>
        <v>1687.0314694251908</v>
      </c>
      <c r="CG61" s="15">
        <f ca="1">(AZ61*DCF!H$10-DCF!H$5*MAX(AZ61*DCF!H$10,0)-MAX(AZ61-AY61,0)/Inputs!$B$10)*DCF!H$6</f>
        <v>1967.0313578746654</v>
      </c>
      <c r="CH61" s="15">
        <f ca="1">(BA61*DCF!I$10-DCF!I$5*MAX(BA61*DCF!I$10,0)-MAX(BA61-AZ61,0)/Inputs!$B$10)*DCF!I$6</f>
        <v>2705.5657776354287</v>
      </c>
      <c r="CI61" s="15">
        <f ca="1">(BB61*DCF!J$10-DCF!J$5*MAX(BB61*DCF!J$10,0)-MAX(BB61-BA61,0)/Inputs!$B$10)*DCF!J$6</f>
        <v>3093.7605793402763</v>
      </c>
      <c r="CJ61" s="15">
        <f ca="1">(BC61*DCF!K$10-DCF!K$5*MAX(BC61*DCF!K$10,0)-MAX(BC61-BB61,0)/Inputs!$B$10)*DCF!K$6</f>
        <v>3258.6131499206122</v>
      </c>
      <c r="CK61" s="15">
        <f ca="1">(BD61*DCF!L$10-DCF!L$5*MAX(BD61*DCF!L$10,0)-MAX(BD61-BC61,0)/Inputs!$B$10)*DCF!L$6</f>
        <v>3286.1151743890537</v>
      </c>
      <c r="CL61" s="15">
        <f ca="1">(BE61*DCF!M$10-DCF!M$5*MAX(BE61*DCF!M$10,0)-MAX(BE61-BD61,0)/Inputs!$B$10)*DCF!M$6</f>
        <v>3193.3269495924728</v>
      </c>
      <c r="CM61" s="15">
        <f ca="1">(BF61*DCF!C$28-DCF!C$5*MAX(BF61*DCF!C$28,0)-MAX(BF61-Inputs!$B$13,0)/Inputs!$B$17)*DCF!C$6</f>
        <v>3590.3663871250242</v>
      </c>
      <c r="CN61" s="15">
        <f ca="1">(BG61*DCF!D$28-DCF!D$5*MAX(BG61*DCF!D$28,0)-MAX(BG61-BF61,0)/Inputs!$B$17)*DCF!D$6</f>
        <v>3838.840848413513</v>
      </c>
      <c r="CO61" s="15">
        <f ca="1">(BH61*DCF!E$28-DCF!E$5*MAX(BH61*DCF!E$28,0)-MAX(BH61-BG61,0)/Inputs!$B$17)*DCF!E$6</f>
        <v>4197.0520154391461</v>
      </c>
      <c r="CP61" s="15">
        <f ca="1">(BI61*DCF!F$28-DCF!F$5*MAX(BI61*DCF!F$28,0)-MAX(BI61-BH61,0)/Inputs!$B$17)*DCF!F$6</f>
        <v>5050.2691210506082</v>
      </c>
      <c r="CQ61" s="15">
        <f ca="1">(BJ61*DCF!G$28-DCF!G$5*MAX(BJ61*DCF!G$28,0)-MAX(BJ61-BI61,0)/Inputs!$B$17)*DCF!G$6</f>
        <v>5253.1938132122932</v>
      </c>
      <c r="CR61" s="15">
        <f ca="1">(BK61*DCF!H$28-DCF!H$5*MAX(BK61*DCF!H$28,0)-MAX(BK61-BJ61,0)/Inputs!$B$17)*DCF!H$6</f>
        <v>6529.0012013375954</v>
      </c>
      <c r="CS61" s="15">
        <f ca="1">(BL61*DCF!I$28-DCF!I$5*MAX(BL61*DCF!I$28,0)-MAX(BL61-BK61,0)/Inputs!$B$17)*DCF!I$6</f>
        <v>8849.3782376019899</v>
      </c>
      <c r="CT61" s="15">
        <f ca="1">(BM61*DCF!J$28-DCF!J$5*MAX(BM61*DCF!J$28,0)-MAX(BM61-BL61,0)/Inputs!$B$17)*DCF!J$6</f>
        <v>10215.479144485556</v>
      </c>
      <c r="CU61" s="15">
        <f ca="1">(BN61*DCF!K$28-DCF!K$5*MAX(BN61*DCF!K$28,0)-MAX(BN61-BM61,0)/Inputs!$B$17)*DCF!K$6</f>
        <v>11431.945041087156</v>
      </c>
      <c r="CV61" s="15">
        <f ca="1">(BO61*DCF!L$28-DCF!L$5*MAX(BO61*DCF!L$28,0)-MAX(BO61-BN61,0)/Inputs!$B$17)*DCF!L$6</f>
        <v>13676.04208616132</v>
      </c>
      <c r="CW61" s="15">
        <f ca="1">(BP61*DCF!M$28-DCF!M$5*MAX(BP61*DCF!M$28,0)-MAX(BP61-BO61,0)/Inputs!$B$17)*DCF!M$6</f>
        <v>16129.13941693635</v>
      </c>
      <c r="CX61" s="15">
        <f ca="1">(BQ61*DCF!C$46-DCF!C$5*MAX(BQ61*DCF!C$46,0)-MAX(BQ61-Inputs!$B$20,0)/Inputs!$B$24)*DCF!C$6</f>
        <v>-1779.8030290743068</v>
      </c>
      <c r="CY61" s="15">
        <f ca="1">(BR61*DCF!D$46-DCF!D$5*MAX(BR61*DCF!D$46,0)-MAX(BR61-BQ61,0)/Inputs!$B$24)*DCF!D$6</f>
        <v>-734.72154553146459</v>
      </c>
      <c r="CZ61" s="15">
        <f ca="1">(BS61*DCF!E$46-DCF!E$5*MAX(BS61*DCF!E$46,0)-MAX(BS61-BR61,0)/Inputs!$B$24)*DCF!E$6</f>
        <v>-1847.2133227435343</v>
      </c>
      <c r="DA61" s="15">
        <f ca="1">(BT61*DCF!F$46-DCF!F$5*MAX(BT61*DCF!F$46,0)-MAX(BT61-BS61,0)/Inputs!$B$24)*DCF!F$6</f>
        <v>-413.53082042065284</v>
      </c>
      <c r="DB61" s="15">
        <f ca="1">(BU61*DCF!G$46-DCF!G$5*MAX(BU61*DCF!G$46,0)-MAX(BU61-BT61,0)/Inputs!$B$24)*DCF!G$6</f>
        <v>-547.48625848342931</v>
      </c>
      <c r="DC61" s="15">
        <f ca="1">(BV61*DCF!H$46-DCF!H$5*MAX(BV61*DCF!H$46,0)-MAX(BV61-BU61,0)/Inputs!$B$24)*DCF!H$6</f>
        <v>-752.90230225343259</v>
      </c>
      <c r="DD61" s="15">
        <f ca="1">(BW61*DCF!I$46-DCF!I$5*MAX(BW61*DCF!I$46,0)-MAX(BW61-BV61,0)/Inputs!$B$24)*DCF!I$6</f>
        <v>-791.80250641490579</v>
      </c>
      <c r="DE61" s="15">
        <f ca="1">(BX61*DCF!J$46-DCF!J$5*MAX(BX61*DCF!J$46,0)-MAX(BX61-BW61,0)/Inputs!$B$24)*DCF!J$6</f>
        <v>-863.60301481460908</v>
      </c>
      <c r="DF61" s="15">
        <f ca="1">(BY61*DCF!K$46-DCF!K$5*MAX(BY61*DCF!K$46,0)-MAX(BY61-BX61,0)/Inputs!$B$24)*DCF!K$6</f>
        <v>-14.006377210407717</v>
      </c>
      <c r="DG61" s="15">
        <f ca="1">(BZ61*DCF!L$46-DCF!L$5*MAX(BZ61*DCF!L$46,0)-MAX(BZ61-BY61,0)/Inputs!$B$24)*DCF!L$6</f>
        <v>62.336613599168821</v>
      </c>
      <c r="DH61" s="15">
        <f ca="1">(CA61*DCF!M$46-DCF!M$5*MAX(CA61*DCF!M$46,0)-MAX(CA61-BZ61,0)/Inputs!$B$24)*DCF!M$6</f>
        <v>678.95004039013236</v>
      </c>
      <c r="DI61" s="15">
        <f ca="1">SUM(CB61:CL61)+BE61*DCF!M$10*(1+Inputs!$B$30)*(1-Inputs!$B$33)*(1-Inputs!$B$30/Inputs!$B$31)/(Inputs!$B$29-Inputs!$B$30)*DCF!M$6</f>
        <v>92548.785546105384</v>
      </c>
      <c r="DJ61" s="15">
        <f ca="1">SUM(CM61:CW61)+BP61*DCF!M$28*(1+Inputs!$B$30)*(1-Inputs!$B$33)*(1-Inputs!$B$30/Inputs!$B$31)/(Inputs!$B$29-Inputs!$B$30)*DCF!M$6</f>
        <v>449150.38120915607</v>
      </c>
      <c r="DK61" s="15">
        <f ca="1">SUM(CX61:DH61)+CA61*DCF!M$46*(1+Inputs!$B$30)*(1-Inputs!$B$33)*(1-Inputs!$B$30/Inputs!$B$31)/(Inputs!$B$29-Inputs!$B$30)*DCF!M$6</f>
        <v>73157.353907754747</v>
      </c>
      <c r="DM61" s="15">
        <f ca="1">DI61+DJ61+DK61+Inputs!$B$34+Inputs!$B$36-Inputs!$B$35</f>
        <v>691707.52066301624</v>
      </c>
    </row>
    <row r="62" spans="1:117" x14ac:dyDescent="0.75">
      <c r="A62" s="11">
        <v>49</v>
      </c>
      <c r="C62" s="23">
        <f t="shared" ca="1" si="34"/>
        <v>0.14747879459094204</v>
      </c>
      <c r="D62" s="23">
        <f t="shared" ca="1" si="34"/>
        <v>1.1519727543645073</v>
      </c>
      <c r="E62" s="23">
        <f t="shared" ca="1" si="34"/>
        <v>-1.5241195460073693</v>
      </c>
      <c r="F62" s="23">
        <f t="shared" ca="1" si="34"/>
        <v>-0.23837324006393387</v>
      </c>
      <c r="G62" s="23">
        <f t="shared" ca="1" si="34"/>
        <v>-0.55426943363132375</v>
      </c>
      <c r="H62" s="23">
        <f t="shared" ca="1" si="34"/>
        <v>0.76959372017700112</v>
      </c>
      <c r="I62" s="23">
        <f t="shared" ca="1" si="34"/>
        <v>-0.38106094514904515</v>
      </c>
      <c r="J62" s="23">
        <f t="shared" ca="1" si="34"/>
        <v>-1.2345704196842169</v>
      </c>
      <c r="K62" s="23">
        <f t="shared" ca="1" si="34"/>
        <v>-0.812798681498206</v>
      </c>
      <c r="L62" s="23">
        <f t="shared" ca="1" si="34"/>
        <v>-2.5048557975612185</v>
      </c>
      <c r="M62" s="23">
        <f t="shared" ca="1" si="34"/>
        <v>0.6869124962893367</v>
      </c>
      <c r="N62" s="23">
        <f ca="1">SQRT(Inputs!$B$38)*C62+SQRT(1-Inputs!$B$38)*_xlfn.NORM.S.INV(RAND())</f>
        <v>-0.91601127952250005</v>
      </c>
      <c r="O62" s="23">
        <f ca="1">SQRT(Inputs!$B$38)*D62+SQRT(1-Inputs!$B$38)*_xlfn.NORM.S.INV(RAND())</f>
        <v>0.16130345732876061</v>
      </c>
      <c r="P62" s="23">
        <f ca="1">SQRT(Inputs!$B$38)*E62+SQRT(1-Inputs!$B$38)*_xlfn.NORM.S.INV(RAND())</f>
        <v>-9.1530014271307691E-2</v>
      </c>
      <c r="Q62" s="23">
        <f ca="1">SQRT(Inputs!$B$38)*F62+SQRT(1-Inputs!$B$38)*_xlfn.NORM.S.INV(RAND())</f>
        <v>-0.16059303933577504</v>
      </c>
      <c r="R62" s="23">
        <f ca="1">SQRT(Inputs!$B$38)*G62+SQRT(1-Inputs!$B$38)*_xlfn.NORM.S.INV(RAND())</f>
        <v>0.38704405614367388</v>
      </c>
      <c r="S62" s="23">
        <f ca="1">SQRT(Inputs!$B$38)*H62+SQRT(1-Inputs!$B$38)*_xlfn.NORM.S.INV(RAND())</f>
        <v>-1.1405645823885746</v>
      </c>
      <c r="T62" s="23">
        <f ca="1">SQRT(Inputs!$B$38)*I62+SQRT(1-Inputs!$B$38)*_xlfn.NORM.S.INV(RAND())</f>
        <v>0.22913382045777123</v>
      </c>
      <c r="U62" s="23">
        <f ca="1">SQRT(Inputs!$B$38)*J62+SQRT(1-Inputs!$B$38)*_xlfn.NORM.S.INV(RAND())</f>
        <v>1.3639602299341234</v>
      </c>
      <c r="V62" s="23">
        <f ca="1">SQRT(Inputs!$B$38)*K62+SQRT(1-Inputs!$B$38)*_xlfn.NORM.S.INV(RAND())</f>
        <v>-4.5487062603043749E-2</v>
      </c>
      <c r="W62" s="23">
        <f ca="1">SQRT(Inputs!$B$38)*L62+SQRT(1-Inputs!$B$38)*_xlfn.NORM.S.INV(RAND())</f>
        <v>-0.88789064711825594</v>
      </c>
      <c r="X62" s="23">
        <f ca="1">SQRT(Inputs!$B$38)*M62+SQRT(1-Inputs!$B$38)*_xlfn.NORM.S.INV(RAND())</f>
        <v>-0.98194326849422087</v>
      </c>
      <c r="Y62" s="23">
        <f ca="1">SQRT(Inputs!$B$38)*C62+SQRT(1-Inputs!$B$38)*_xlfn.NORM.S.INV(RAND())</f>
        <v>0.25235411697966481</v>
      </c>
      <c r="Z62" s="23">
        <f ca="1">SQRT(Inputs!$B$38)*D62+SQRT(1-Inputs!$B$38)*_xlfn.NORM.S.INV(RAND())</f>
        <v>1.7126721659122512</v>
      </c>
      <c r="AA62" s="23">
        <f ca="1">SQRT(Inputs!$B$38)*E62+SQRT(1-Inputs!$B$38)*_xlfn.NORM.S.INV(RAND())</f>
        <v>-0.68434512347144327</v>
      </c>
      <c r="AB62" s="23">
        <f ca="1">SQRT(Inputs!$B$38)*F62+SQRT(1-Inputs!$B$38)*_xlfn.NORM.S.INV(RAND())</f>
        <v>0.60077259904836222</v>
      </c>
      <c r="AC62" s="23">
        <f ca="1">SQRT(Inputs!$B$38)*G62+SQRT(1-Inputs!$B$38)*_xlfn.NORM.S.INV(RAND())</f>
        <v>-1.5503109415676142</v>
      </c>
      <c r="AD62" s="23">
        <f ca="1">SQRT(Inputs!$B$38)*H62+SQRT(1-Inputs!$B$38)*_xlfn.NORM.S.INV(RAND())</f>
        <v>0.71194467243628867</v>
      </c>
      <c r="AE62" s="23">
        <f ca="1">SQRT(Inputs!$B$38)*I62+SQRT(1-Inputs!$B$38)*_xlfn.NORM.S.INV(RAND())</f>
        <v>-1.0166994459606649</v>
      </c>
      <c r="AF62" s="23">
        <f ca="1">SQRT(Inputs!$B$38)*J62+SQRT(1-Inputs!$B$38)*_xlfn.NORM.S.INV(RAND())</f>
        <v>0.18807236626934665</v>
      </c>
      <c r="AG62" s="23">
        <f ca="1">SQRT(Inputs!$B$38)*K62+SQRT(1-Inputs!$B$38)*_xlfn.NORM.S.INV(RAND())</f>
        <v>0.58163387211014927</v>
      </c>
      <c r="AH62" s="23">
        <f ca="1">SQRT(Inputs!$B$38)*L62+SQRT(1-Inputs!$B$38)*_xlfn.NORM.S.INV(RAND())</f>
        <v>-0.53731760107578341</v>
      </c>
      <c r="AI62" s="23">
        <f ca="1">SQRT(Inputs!$B$38)*M62+SQRT(1-Inputs!$B$38)*_xlfn.NORM.S.INV(RAND())</f>
        <v>0.75971668671451931</v>
      </c>
      <c r="AJ62" s="23">
        <f ca="1">SQRT(Inputs!$B$38)*C62+SQRT(1-Inputs!$B$38)*_xlfn.NORM.S.INV(RAND())</f>
        <v>0.84473656377129092</v>
      </c>
      <c r="AK62" s="23">
        <f ca="1">SQRT(Inputs!$B$38)*D62+SQRT(1-Inputs!$B$38)*_xlfn.NORM.S.INV(RAND())</f>
        <v>1.5297461387375697</v>
      </c>
      <c r="AL62" s="23">
        <f ca="1">SQRT(Inputs!$B$38)*E62+SQRT(1-Inputs!$B$38)*_xlfn.NORM.S.INV(RAND())</f>
        <v>-0.97658901847796309</v>
      </c>
      <c r="AM62" s="23">
        <f ca="1">SQRT(Inputs!$B$38)*F62+SQRT(1-Inputs!$B$38)*_xlfn.NORM.S.INV(RAND())</f>
        <v>-0.1020367910627361</v>
      </c>
      <c r="AN62" s="23">
        <f ca="1">SQRT(Inputs!$B$38)*G62+SQRT(1-Inputs!$B$38)*_xlfn.NORM.S.INV(RAND())</f>
        <v>-0.57818767368982305</v>
      </c>
      <c r="AO62" s="23">
        <f ca="1">SQRT(Inputs!$B$38)*H62+SQRT(1-Inputs!$B$38)*_xlfn.NORM.S.INV(RAND())</f>
        <v>0.8379669759712548</v>
      </c>
      <c r="AP62" s="23">
        <f ca="1">SQRT(Inputs!$B$38)*I62+SQRT(1-Inputs!$B$38)*_xlfn.NORM.S.INV(RAND())</f>
        <v>-0.33670371506026747</v>
      </c>
      <c r="AQ62" s="23">
        <f ca="1">SQRT(Inputs!$B$38)*J62+SQRT(1-Inputs!$B$38)*_xlfn.NORM.S.INV(RAND())</f>
        <v>-0.63068901749361883</v>
      </c>
      <c r="AR62" s="23">
        <f ca="1">SQRT(Inputs!$B$38)*K62+SQRT(1-Inputs!$B$38)*_xlfn.NORM.S.INV(RAND())</f>
        <v>0.50156721190805742</v>
      </c>
      <c r="AS62" s="23">
        <f ca="1">SQRT(Inputs!$B$38)*L62+SQRT(1-Inputs!$B$38)*_xlfn.NORM.S.INV(RAND())</f>
        <v>-3.4200366355779916</v>
      </c>
      <c r="AT62" s="23">
        <f ca="1">SQRT(Inputs!$B$38)*M62+SQRT(1-Inputs!$B$38)*_xlfn.NORM.S.INV(RAND())</f>
        <v>0.65744748019606736</v>
      </c>
      <c r="AU62" s="15">
        <f ca="1">Inputs!$B$6*EXP($B$8-0.5*C$5^2+C$5*N62)</f>
        <v>4278.4019956495422</v>
      </c>
      <c r="AV62" s="15">
        <f t="shared" ca="1" si="1"/>
        <v>5332.8149231078942</v>
      </c>
      <c r="AW62" s="15">
        <f t="shared" ca="1" si="2"/>
        <v>6422.6395304244425</v>
      </c>
      <c r="AX62" s="15">
        <f t="shared" ca="1" si="3"/>
        <v>7685.6410882353412</v>
      </c>
      <c r="AY62" s="15">
        <f t="shared" ca="1" si="4"/>
        <v>9826.9464387779954</v>
      </c>
      <c r="AZ62" s="15">
        <f t="shared" ca="1" si="5"/>
        <v>10600.051725929716</v>
      </c>
      <c r="BA62" s="15">
        <f t="shared" ca="1" si="6"/>
        <v>13286.589496836888</v>
      </c>
      <c r="BB62" s="15">
        <f t="shared" ca="1" si="7"/>
        <v>18648.822781106814</v>
      </c>
      <c r="BC62" s="15">
        <f t="shared" ca="1" si="8"/>
        <v>22739.994323416759</v>
      </c>
      <c r="BD62" s="15">
        <f t="shared" ca="1" si="9"/>
        <v>25638.51005813614</v>
      </c>
      <c r="BE62" s="15">
        <f t="shared" ca="1" si="10"/>
        <v>28728.914583489939</v>
      </c>
      <c r="BF62" s="15">
        <f ca="1">Inputs!$B$13*EXP($B$9-0.5*C$6^2+C$6*Y62)</f>
        <v>14540.568538552583</v>
      </c>
      <c r="BG62" s="15">
        <f t="shared" ca="1" si="11"/>
        <v>24138.017096126816</v>
      </c>
      <c r="BH62" s="15">
        <f t="shared" ca="1" si="12"/>
        <v>26327.728618000343</v>
      </c>
      <c r="BI62" s="15">
        <f t="shared" ca="1" si="13"/>
        <v>35351.484172381875</v>
      </c>
      <c r="BJ62" s="15">
        <f t="shared" ca="1" si="14"/>
        <v>34659.563277810914</v>
      </c>
      <c r="BK62" s="15">
        <f t="shared" ca="1" si="15"/>
        <v>46867.541498616505</v>
      </c>
      <c r="BL62" s="15">
        <f t="shared" ca="1" si="16"/>
        <v>50464.256240121969</v>
      </c>
      <c r="BM62" s="15">
        <f t="shared" ca="1" si="17"/>
        <v>63497.814591238239</v>
      </c>
      <c r="BN62" s="15">
        <f t="shared" ca="1" si="18"/>
        <v>83731.767271527147</v>
      </c>
      <c r="BO62" s="15">
        <f t="shared" ca="1" si="19"/>
        <v>96785.510177841003</v>
      </c>
      <c r="BP62" s="15">
        <f t="shared" ca="1" si="20"/>
        <v>129832.49004762586</v>
      </c>
      <c r="BQ62" s="15">
        <f ca="1">Inputs!$B$20*EXP($B$10-0.5*C$7^2+C$7*AJ62)</f>
        <v>5788.0001924127873</v>
      </c>
      <c r="BR62" s="15">
        <f t="shared" ca="1" si="21"/>
        <v>12765.997064532252</v>
      </c>
      <c r="BS62" s="15">
        <f t="shared" ca="1" si="22"/>
        <v>13206.026055466307</v>
      </c>
      <c r="BT62" s="15">
        <f t="shared" ca="1" si="23"/>
        <v>17727.314687503123</v>
      </c>
      <c r="BU62" s="15">
        <f t="shared" ca="1" si="24"/>
        <v>21360.384307730419</v>
      </c>
      <c r="BV62" s="15">
        <f t="shared" ca="1" si="25"/>
        <v>35893.674578815888</v>
      </c>
      <c r="BW62" s="15">
        <f t="shared" ca="1" si="26"/>
        <v>46642.416313237911</v>
      </c>
      <c r="BX62" s="15">
        <f t="shared" ca="1" si="27"/>
        <v>57488.712763340096</v>
      </c>
      <c r="BY62" s="15">
        <f t="shared" ca="1" si="28"/>
        <v>88664.387236810508</v>
      </c>
      <c r="BZ62" s="15">
        <f t="shared" ca="1" si="29"/>
        <v>66343.946679514047</v>
      </c>
      <c r="CA62" s="15">
        <f t="shared" ca="1" si="30"/>
        <v>104742.26618132211</v>
      </c>
      <c r="CB62" s="15">
        <f ca="1">(AU62*DCF!C$10-DCF!C$5*MAX(AU62*DCF!C$10,0)-MAX(AU62-Inputs!$B$6,0)/Inputs!$B$10)*DCF!C$6</f>
        <v>1047.9501863154467</v>
      </c>
      <c r="CC62" s="15">
        <f ca="1">(AV62*DCF!D$10-DCF!D$5*MAX(AV62*DCF!D$10,0)-MAX(AV62-AU62,0)/Inputs!$B$10)*DCF!D$6</f>
        <v>1042.7465124583459</v>
      </c>
      <c r="CD62" s="15">
        <f ca="1">(AW62*DCF!E$10-DCF!E$5*MAX(AW62*DCF!E$10,0)-MAX(AW62-AV62,0)/Inputs!$B$10)*DCF!E$6</f>
        <v>1237.4115947257553</v>
      </c>
      <c r="CE62" s="15">
        <f ca="1">(AX62*DCF!F$10-DCF!F$5*MAX(AX62*DCF!F$10,0)-MAX(AX62-AW62,0)/Inputs!$B$10)*DCF!F$6</f>
        <v>1414.9638903850871</v>
      </c>
      <c r="CF62" s="15">
        <f ca="1">(AY62*DCF!G$10-DCF!G$5*MAX(AY62*DCF!G$10,0)-MAX(AY62-AX62,0)/Inputs!$B$10)*DCF!G$6</f>
        <v>1613.1466622101782</v>
      </c>
      <c r="CG62" s="15">
        <f ca="1">(AZ62*DCF!H$10-DCF!H$5*MAX(AZ62*DCF!H$10,0)-MAX(AZ62-AY62,0)/Inputs!$B$10)*DCF!H$6</f>
        <v>1920.728942336234</v>
      </c>
      <c r="CH62" s="15">
        <f ca="1">(BA62*DCF!I$10-DCF!I$5*MAX(BA62*DCF!I$10,0)-MAX(BA62-AZ62,0)/Inputs!$B$10)*DCF!I$6</f>
        <v>1986.2888826061469</v>
      </c>
      <c r="CI62" s="15">
        <f ca="1">(BB62*DCF!J$10-DCF!J$5*MAX(BB62*DCF!J$10,0)-MAX(BB62-BA62,0)/Inputs!$B$10)*DCF!J$6</f>
        <v>2387.6231688362573</v>
      </c>
      <c r="CJ62" s="15">
        <f ca="1">(BC62*DCF!K$10-DCF!K$5*MAX(BC62*DCF!K$10,0)-MAX(BC62-BB62,0)/Inputs!$B$10)*DCF!K$6</f>
        <v>3088.072142810875</v>
      </c>
      <c r="CK62" s="15">
        <f ca="1">(BD62*DCF!L$10-DCF!L$5*MAX(BD62*DCF!L$10,0)-MAX(BD62-BC62,0)/Inputs!$B$10)*DCF!L$6</f>
        <v>3491.9498422768715</v>
      </c>
      <c r="CL62" s="15">
        <f ca="1">(BE62*DCF!M$10-DCF!M$5*MAX(BE62*DCF!M$10,0)-MAX(BE62-BD62,0)/Inputs!$B$10)*DCF!M$6</f>
        <v>3684.8395876097688</v>
      </c>
      <c r="CM62" s="15">
        <f ca="1">(BF62*DCF!C$28-DCF!C$5*MAX(BF62*DCF!C$28,0)-MAX(BF62-Inputs!$B$13,0)/Inputs!$B$17)*DCF!C$6</f>
        <v>3709.3793372200398</v>
      </c>
      <c r="CN62" s="15">
        <f ca="1">(BG62*DCF!D$28-DCF!D$5*MAX(BG62*DCF!D$28,0)-MAX(BG62-BF62,0)/Inputs!$B$17)*DCF!D$6</f>
        <v>5061.6269327281152</v>
      </c>
      <c r="CO62" s="15">
        <f ca="1">(BH62*DCF!E$28-DCF!E$5*MAX(BH62*DCF!E$28,0)-MAX(BH62-BG62,0)/Inputs!$B$17)*DCF!E$6</f>
        <v>7024.9195477693847</v>
      </c>
      <c r="CP62" s="15">
        <f ca="1">(BI62*DCF!F$28-DCF!F$5*MAX(BI62*DCF!F$28,0)-MAX(BI62-BH62,0)/Inputs!$B$17)*DCF!F$6</f>
        <v>7954.0794342066547</v>
      </c>
      <c r="CQ62" s="15">
        <f ca="1">(BJ62*DCF!G$28-DCF!G$5*MAX(BJ62*DCF!G$28,0)-MAX(BJ62-BI62,0)/Inputs!$B$17)*DCF!G$6</f>
        <v>8992.6866537768892</v>
      </c>
      <c r="CR62" s="15">
        <f ca="1">(BK62*DCF!H$28-DCF!H$5*MAX(BK62*DCF!H$28,0)-MAX(BK62-BJ62,0)/Inputs!$B$17)*DCF!H$6</f>
        <v>9694.0828731580878</v>
      </c>
      <c r="CS62" s="15">
        <f ca="1">(BL62*DCF!I$28-DCF!I$5*MAX(BL62*DCF!I$28,0)-MAX(BL62-BK62,0)/Inputs!$B$17)*DCF!I$6</f>
        <v>11350.584289045024</v>
      </c>
      <c r="CT62" s="15">
        <f ca="1">(BM62*DCF!J$28-DCF!J$5*MAX(BM62*DCF!J$28,0)-MAX(BM62-BL62,0)/Inputs!$B$17)*DCF!J$6</f>
        <v>12437.140646925649</v>
      </c>
      <c r="CU62" s="15">
        <f ca="1">(BN62*DCF!K$28-DCF!K$5*MAX(BN62*DCF!K$28,0)-MAX(BN62-BM62,0)/Inputs!$B$17)*DCF!K$6</f>
        <v>15204.355628810934</v>
      </c>
      <c r="CV62" s="15">
        <f ca="1">(BO62*DCF!L$28-DCF!L$5*MAX(BO62*DCF!L$28,0)-MAX(BO62-BN62,0)/Inputs!$B$17)*DCF!L$6</f>
        <v>17833.688019322602</v>
      </c>
      <c r="CW62" s="15">
        <f ca="1">(BP62*DCF!M$28-DCF!M$5*MAX(BP62*DCF!M$28,0)-MAX(BP62-BO62,0)/Inputs!$B$17)*DCF!M$6</f>
        <v>20973.720147064199</v>
      </c>
      <c r="CX62" s="15">
        <f ca="1">(BQ62*DCF!C$46-DCF!C$5*MAX(BQ62*DCF!C$46,0)-MAX(BQ62-Inputs!$B$20,0)/Inputs!$B$24)*DCF!C$6</f>
        <v>-2531.6398561751416</v>
      </c>
      <c r="CY62" s="15">
        <f ca="1">(BR62*DCF!D$46-DCF!D$5*MAX(BR62*DCF!D$46,0)-MAX(BR62-BQ62,0)/Inputs!$B$24)*DCF!D$6</f>
        <v>-5156.3113347161125</v>
      </c>
      <c r="CZ62" s="15">
        <f ca="1">(BS62*DCF!E$46-DCF!E$5*MAX(BS62*DCF!E$46,0)-MAX(BS62-BR62,0)/Inputs!$B$24)*DCF!E$6</f>
        <v>-1735.0828888950407</v>
      </c>
      <c r="DA62" s="15">
        <f ca="1">(BT62*DCF!F$46-DCF!F$5*MAX(BT62*DCF!F$46,0)-MAX(BT62-BS62,0)/Inputs!$B$24)*DCF!F$6</f>
        <v>-2937.3592559385465</v>
      </c>
      <c r="DB62" s="15">
        <f ca="1">(BU62*DCF!G$46-DCF!G$5*MAX(BU62*DCF!G$46,0)-MAX(BU62-BT62,0)/Inputs!$B$24)*DCF!G$6</f>
        <v>-1940.6139646991533</v>
      </c>
      <c r="DC62" s="15">
        <f ca="1">(BV62*DCF!H$46-DCF!H$5*MAX(BV62*DCF!H$46,0)-MAX(BV62-BU62,0)/Inputs!$B$24)*DCF!H$6</f>
        <v>-4516.1309047929226</v>
      </c>
      <c r="DD62" s="15">
        <f ca="1">(BW62*DCF!I$46-DCF!I$5*MAX(BW62*DCF!I$46,0)-MAX(BW62-BV62,0)/Inputs!$B$24)*DCF!I$6</f>
        <v>-2008.3232489740469</v>
      </c>
      <c r="DE62" s="15">
        <f ca="1">(BX62*DCF!J$46-DCF!J$5*MAX(BX62*DCF!J$46,0)-MAX(BX62-BW62,0)/Inputs!$B$24)*DCF!J$6</f>
        <v>-464.76813676441145</v>
      </c>
      <c r="DF62" s="15">
        <f ca="1">(BY62*DCF!K$46-DCF!K$5*MAX(BY62*DCF!K$46,0)-MAX(BY62-BX62,0)/Inputs!$B$24)*DCF!K$6</f>
        <v>-2572.4043662502277</v>
      </c>
      <c r="DG62" s="15">
        <f ca="1">(BZ62*DCF!L$46-DCF!L$5*MAX(BZ62*DCF!L$46,0)-MAX(BZ62-BY62,0)/Inputs!$B$24)*DCF!L$6</f>
        <v>4586.0506787324421</v>
      </c>
      <c r="DH62" s="15">
        <f ca="1">(CA62*DCF!M$46-DCF!M$5*MAX(CA62*DCF!M$46,0)-MAX(CA62-BZ62,0)/Inputs!$B$24)*DCF!M$6</f>
        <v>183.97579254393045</v>
      </c>
      <c r="DI62" s="15">
        <f ca="1">SUM(CB62:CL62)+BE62*DCF!M$10*(1+Inputs!$B$30)*(1-Inputs!$B$33)*(1-Inputs!$B$30/Inputs!$B$31)/(Inputs!$B$29-Inputs!$B$30)*DCF!M$6</f>
        <v>102868.67059898967</v>
      </c>
      <c r="DJ62" s="15">
        <f ca="1">SUM(CM62:CW62)+BP62*DCF!M$28*(1+Inputs!$B$30)*(1-Inputs!$B$33)*(1-Inputs!$B$30/Inputs!$B$31)/(Inputs!$B$29-Inputs!$B$30)*DCF!M$6</f>
        <v>602003.64572267595</v>
      </c>
      <c r="DK62" s="15">
        <f ca="1">SUM(CX62:DH62)+CA62*DCF!M$46*(1+Inputs!$B$30)*(1-Inputs!$B$33)*(1-Inputs!$B$30/Inputs!$B$31)/(Inputs!$B$29-Inputs!$B$30)*DCF!M$6</f>
        <v>142851.34354501532</v>
      </c>
      <c r="DM62" s="15">
        <f ca="1">DI62+DJ62+DK62+Inputs!$B$34+Inputs!$B$36-Inputs!$B$35</f>
        <v>924574.65986668097</v>
      </c>
    </row>
    <row r="63" spans="1:117" x14ac:dyDescent="0.75">
      <c r="A63" s="11">
        <v>50</v>
      </c>
      <c r="C63" s="23">
        <f t="shared" ca="1" si="34"/>
        <v>0.3117386082076703</v>
      </c>
      <c r="D63" s="23">
        <f t="shared" ca="1" si="34"/>
        <v>-0.53548969270078051</v>
      </c>
      <c r="E63" s="23">
        <f t="shared" ca="1" si="34"/>
        <v>0.79465531250048216</v>
      </c>
      <c r="F63" s="23">
        <f t="shared" ca="1" si="34"/>
        <v>1.7396759229016751E-2</v>
      </c>
      <c r="G63" s="23">
        <f t="shared" ca="1" si="34"/>
        <v>0.39388872497798755</v>
      </c>
      <c r="H63" s="23">
        <f t="shared" ca="1" si="34"/>
        <v>-2.1657297364218095</v>
      </c>
      <c r="I63" s="23">
        <f t="shared" ca="1" si="34"/>
        <v>0.53818519087601446</v>
      </c>
      <c r="J63" s="23">
        <f t="shared" ca="1" si="34"/>
        <v>0.36293794140528068</v>
      </c>
      <c r="K63" s="23">
        <f t="shared" ca="1" si="34"/>
        <v>-0.95591832094723217</v>
      </c>
      <c r="L63" s="23">
        <f t="shared" ca="1" si="34"/>
        <v>0.90711138158229232</v>
      </c>
      <c r="M63" s="23">
        <f t="shared" ca="1" si="34"/>
        <v>-1.1061938969449745</v>
      </c>
      <c r="N63" s="23">
        <f ca="1">SQRT(Inputs!$B$38)*C63+SQRT(1-Inputs!$B$38)*_xlfn.NORM.S.INV(RAND())</f>
        <v>1.1536599257160784</v>
      </c>
      <c r="O63" s="23">
        <f ca="1">SQRT(Inputs!$B$38)*D63+SQRT(1-Inputs!$B$38)*_xlfn.NORM.S.INV(RAND())</f>
        <v>-1.838385540689669</v>
      </c>
      <c r="P63" s="23">
        <f ca="1">SQRT(Inputs!$B$38)*E63+SQRT(1-Inputs!$B$38)*_xlfn.NORM.S.INV(RAND())</f>
        <v>0.91226891721649739</v>
      </c>
      <c r="Q63" s="23">
        <f ca="1">SQRT(Inputs!$B$38)*F63+SQRT(1-Inputs!$B$38)*_xlfn.NORM.S.INV(RAND())</f>
        <v>-0.63366387172868421</v>
      </c>
      <c r="R63" s="23">
        <f ca="1">SQRT(Inputs!$B$38)*G63+SQRT(1-Inputs!$B$38)*_xlfn.NORM.S.INV(RAND())</f>
        <v>0.80017754999621582</v>
      </c>
      <c r="S63" s="23">
        <f ca="1">SQRT(Inputs!$B$38)*H63+SQRT(1-Inputs!$B$38)*_xlfn.NORM.S.INV(RAND())</f>
        <v>-0.92044104518435488</v>
      </c>
      <c r="T63" s="23">
        <f ca="1">SQRT(Inputs!$B$38)*I63+SQRT(1-Inputs!$B$38)*_xlfn.NORM.S.INV(RAND())</f>
        <v>0.65570303964938526</v>
      </c>
      <c r="U63" s="23">
        <f ca="1">SQRT(Inputs!$B$38)*J63+SQRT(1-Inputs!$B$38)*_xlfn.NORM.S.INV(RAND())</f>
        <v>0.25187762129578084</v>
      </c>
      <c r="V63" s="23">
        <f ca="1">SQRT(Inputs!$B$38)*K63+SQRT(1-Inputs!$B$38)*_xlfn.NORM.S.INV(RAND())</f>
        <v>-1.8026288679023101</v>
      </c>
      <c r="W63" s="23">
        <f ca="1">SQRT(Inputs!$B$38)*L63+SQRT(1-Inputs!$B$38)*_xlfn.NORM.S.INV(RAND())</f>
        <v>-9.127231230204147E-2</v>
      </c>
      <c r="X63" s="23">
        <f ca="1">SQRT(Inputs!$B$38)*M63+SQRT(1-Inputs!$B$38)*_xlfn.NORM.S.INV(RAND())</f>
        <v>0.34450868821151959</v>
      </c>
      <c r="Y63" s="23">
        <f ca="1">SQRT(Inputs!$B$38)*C63+SQRT(1-Inputs!$B$38)*_xlfn.NORM.S.INV(RAND())</f>
        <v>2.4942050314324402</v>
      </c>
      <c r="Z63" s="23">
        <f ca="1">SQRT(Inputs!$B$38)*D63+SQRT(1-Inputs!$B$38)*_xlfn.NORM.S.INV(RAND())</f>
        <v>-0.92865416257722377</v>
      </c>
      <c r="AA63" s="23">
        <f ca="1">SQRT(Inputs!$B$38)*E63+SQRT(1-Inputs!$B$38)*_xlfn.NORM.S.INV(RAND())</f>
        <v>-0.5104831816783526</v>
      </c>
      <c r="AB63" s="23">
        <f ca="1">SQRT(Inputs!$B$38)*F63+SQRT(1-Inputs!$B$38)*_xlfn.NORM.S.INV(RAND())</f>
        <v>0.50704369385162851</v>
      </c>
      <c r="AC63" s="23">
        <f ca="1">SQRT(Inputs!$B$38)*G63+SQRT(1-Inputs!$B$38)*_xlfn.NORM.S.INV(RAND())</f>
        <v>-0.27076961452102333</v>
      </c>
      <c r="AD63" s="23">
        <f ca="1">SQRT(Inputs!$B$38)*H63+SQRT(1-Inputs!$B$38)*_xlfn.NORM.S.INV(RAND())</f>
        <v>-1.1699756400661918</v>
      </c>
      <c r="AE63" s="23">
        <f ca="1">SQRT(Inputs!$B$38)*I63+SQRT(1-Inputs!$B$38)*_xlfn.NORM.S.INV(RAND())</f>
        <v>0.17865075709080433</v>
      </c>
      <c r="AF63" s="23">
        <f ca="1">SQRT(Inputs!$B$38)*J63+SQRT(1-Inputs!$B$38)*_xlfn.NORM.S.INV(RAND())</f>
        <v>0.58712456617034237</v>
      </c>
      <c r="AG63" s="23">
        <f ca="1">SQRT(Inputs!$B$38)*K63+SQRT(1-Inputs!$B$38)*_xlfn.NORM.S.INV(RAND())</f>
        <v>-0.47961891405782497</v>
      </c>
      <c r="AH63" s="23">
        <f ca="1">SQRT(Inputs!$B$38)*L63+SQRT(1-Inputs!$B$38)*_xlfn.NORM.S.INV(RAND())</f>
        <v>0.41272952561946186</v>
      </c>
      <c r="AI63" s="23">
        <f ca="1">SQRT(Inputs!$B$38)*M63+SQRT(1-Inputs!$B$38)*_xlfn.NORM.S.INV(RAND())</f>
        <v>-0.63468444169948279</v>
      </c>
      <c r="AJ63" s="23">
        <f ca="1">SQRT(Inputs!$B$38)*C63+SQRT(1-Inputs!$B$38)*_xlfn.NORM.S.INV(RAND())</f>
        <v>0.13017649603780423</v>
      </c>
      <c r="AK63" s="23">
        <f ca="1">SQRT(Inputs!$B$38)*D63+SQRT(1-Inputs!$B$38)*_xlfn.NORM.S.INV(RAND())</f>
        <v>-0.90044307431222959</v>
      </c>
      <c r="AL63" s="23">
        <f ca="1">SQRT(Inputs!$B$38)*E63+SQRT(1-Inputs!$B$38)*_xlfn.NORM.S.INV(RAND())</f>
        <v>0.67690919580555864</v>
      </c>
      <c r="AM63" s="23">
        <f ca="1">SQRT(Inputs!$B$38)*F63+SQRT(1-Inputs!$B$38)*_xlfn.NORM.S.INV(RAND())</f>
        <v>-6.9596723589745668E-2</v>
      </c>
      <c r="AN63" s="23">
        <f ca="1">SQRT(Inputs!$B$38)*G63+SQRT(1-Inputs!$B$38)*_xlfn.NORM.S.INV(RAND())</f>
        <v>1.0978037104859257</v>
      </c>
      <c r="AO63" s="23">
        <f ca="1">SQRT(Inputs!$B$38)*H63+SQRT(1-Inputs!$B$38)*_xlfn.NORM.S.INV(RAND())</f>
        <v>-1.116365027127042E-2</v>
      </c>
      <c r="AP63" s="23">
        <f ca="1">SQRT(Inputs!$B$38)*I63+SQRT(1-Inputs!$B$38)*_xlfn.NORM.S.INV(RAND())</f>
        <v>-1.6155586461955711</v>
      </c>
      <c r="AQ63" s="23">
        <f ca="1">SQRT(Inputs!$B$38)*J63+SQRT(1-Inputs!$B$38)*_xlfn.NORM.S.INV(RAND())</f>
        <v>0.17996835744555797</v>
      </c>
      <c r="AR63" s="23">
        <f ca="1">SQRT(Inputs!$B$38)*K63+SQRT(1-Inputs!$B$38)*_xlfn.NORM.S.INV(RAND())</f>
        <v>0.81597357987510044</v>
      </c>
      <c r="AS63" s="23">
        <f ca="1">SQRT(Inputs!$B$38)*L63+SQRT(1-Inputs!$B$38)*_xlfn.NORM.S.INV(RAND())</f>
        <v>0.7073367681592112</v>
      </c>
      <c r="AT63" s="23">
        <f ca="1">SQRT(Inputs!$B$38)*M63+SQRT(1-Inputs!$B$38)*_xlfn.NORM.S.INV(RAND())</f>
        <v>-1.0450216262309713</v>
      </c>
      <c r="AU63" s="15">
        <f ca="1">Inputs!$B$6*EXP($B$8-0.5*C$5^2+C$5*N63)</f>
        <v>5981.0947348771942</v>
      </c>
      <c r="AV63" s="15">
        <f t="shared" ca="1" si="1"/>
        <v>5556.0364638338297</v>
      </c>
      <c r="AW63" s="15">
        <f t="shared" ca="1" si="2"/>
        <v>7661.6587233718865</v>
      </c>
      <c r="AX63" s="15">
        <f t="shared" ca="1" si="3"/>
        <v>8642.1467098906742</v>
      </c>
      <c r="AY63" s="15">
        <f t="shared" ca="1" si="4"/>
        <v>11596.165462190529</v>
      </c>
      <c r="AZ63" s="15">
        <f t="shared" ca="1" si="5"/>
        <v>12815.366879620808</v>
      </c>
      <c r="BA63" s="15">
        <f t="shared" ca="1" si="6"/>
        <v>16796.758652146742</v>
      </c>
      <c r="BB63" s="15">
        <f t="shared" ca="1" si="7"/>
        <v>21089.906592737614</v>
      </c>
      <c r="BC63" s="15">
        <f t="shared" ca="1" si="8"/>
        <v>21704.5101212232</v>
      </c>
      <c r="BD63" s="15">
        <f t="shared" ca="1" si="9"/>
        <v>26364.037981194324</v>
      </c>
      <c r="BE63" s="15">
        <f t="shared" ca="1" si="10"/>
        <v>33335.507462403169</v>
      </c>
      <c r="BF63" s="15">
        <f ca="1">Inputs!$B$13*EXP($B$9-0.5*C$6^2+C$6*Y63)</f>
        <v>22677.751618809772</v>
      </c>
      <c r="BG63" s="15">
        <f t="shared" ca="1" si="11"/>
        <v>23374.206433332438</v>
      </c>
      <c r="BH63" s="15">
        <f t="shared" ca="1" si="12"/>
        <v>26240.500756513244</v>
      </c>
      <c r="BI63" s="15">
        <f t="shared" ca="1" si="13"/>
        <v>34729.692626346798</v>
      </c>
      <c r="BJ63" s="15">
        <f t="shared" ca="1" si="14"/>
        <v>40946.588189753696</v>
      </c>
      <c r="BK63" s="15">
        <f t="shared" ca="1" si="15"/>
        <v>42854.442331236962</v>
      </c>
      <c r="BL63" s="15">
        <f t="shared" ca="1" si="16"/>
        <v>53874.465694694409</v>
      </c>
      <c r="BM63" s="15">
        <f t="shared" ca="1" si="17"/>
        <v>71233.992112079693</v>
      </c>
      <c r="BN63" s="15">
        <f t="shared" ca="1" si="18"/>
        <v>82715.493297303168</v>
      </c>
      <c r="BO63" s="15">
        <f t="shared" ca="1" si="19"/>
        <v>106774.53697003993</v>
      </c>
      <c r="BP63" s="15">
        <f t="shared" ca="1" si="20"/>
        <v>122301.17719751447</v>
      </c>
      <c r="BQ63" s="15">
        <f ca="1">Inputs!$B$20*EXP($B$10-0.5*C$7^2+C$7*AJ63)</f>
        <v>4492.2098683694749</v>
      </c>
      <c r="BR63" s="15">
        <f t="shared" ca="1" si="21"/>
        <v>4579.3797028126864</v>
      </c>
      <c r="BS63" s="15">
        <f t="shared" ca="1" si="22"/>
        <v>7616.6842558929666</v>
      </c>
      <c r="BT63" s="15">
        <f t="shared" ca="1" si="23"/>
        <v>10311.756185096927</v>
      </c>
      <c r="BU63" s="15">
        <f t="shared" ca="1" si="24"/>
        <v>18638.985387034689</v>
      </c>
      <c r="BV63" s="15">
        <f t="shared" ca="1" si="25"/>
        <v>25867.06538826054</v>
      </c>
      <c r="BW63" s="15">
        <f t="shared" ca="1" si="26"/>
        <v>25642.500262679365</v>
      </c>
      <c r="BX63" s="15">
        <f t="shared" ca="1" si="27"/>
        <v>37182.761499560052</v>
      </c>
      <c r="BY63" s="15">
        <f t="shared" ca="1" si="28"/>
        <v>60902.160327935169</v>
      </c>
      <c r="BZ63" s="15">
        <f t="shared" ca="1" si="29"/>
        <v>97320.891822702644</v>
      </c>
      <c r="CA63" s="15">
        <f t="shared" ca="1" si="30"/>
        <v>113537.56810177767</v>
      </c>
      <c r="CB63" s="15">
        <f ca="1">(AU63*DCF!C$10-DCF!C$5*MAX(AU63*DCF!C$10,0)-MAX(AU63-Inputs!$B$6,0)/Inputs!$B$10)*DCF!C$6</f>
        <v>1035.8096835953986</v>
      </c>
      <c r="CC63" s="15">
        <f ca="1">(AV63*DCF!D$10-DCF!D$5*MAX(AV63*DCF!D$10,0)-MAX(AV63-AU63,0)/Inputs!$B$10)*DCF!D$6</f>
        <v>1354.246247148011</v>
      </c>
      <c r="CD63" s="15">
        <f ca="1">(AW63*DCF!E$10-DCF!E$5*MAX(AW63*DCF!E$10,0)-MAX(AW63-AV63,0)/Inputs!$B$10)*DCF!E$6</f>
        <v>1294.6817056868092</v>
      </c>
      <c r="CE63" s="15">
        <f ca="1">(AX63*DCF!F$10-DCF!F$5*MAX(AX63*DCF!F$10,0)-MAX(AX63-AW63,0)/Inputs!$B$10)*DCF!F$6</f>
        <v>1682.551613078462</v>
      </c>
      <c r="CF63" s="15">
        <f ca="1">(AY63*DCF!G$10-DCF!G$5*MAX(AY63*DCF!G$10,0)-MAX(AY63-AX63,0)/Inputs!$B$10)*DCF!G$6</f>
        <v>1821.4587211010187</v>
      </c>
      <c r="CG63" s="15">
        <f ca="1">(AZ63*DCF!H$10-DCF!H$5*MAX(AZ63*DCF!H$10,0)-MAX(AZ63-AY63,0)/Inputs!$B$10)*DCF!H$6</f>
        <v>2271.6216031693557</v>
      </c>
      <c r="CH63" s="15">
        <f ca="1">(BA63*DCF!I$10-DCF!I$5*MAX(BA63*DCF!I$10,0)-MAX(BA63-AZ63,0)/Inputs!$B$10)*DCF!I$6</f>
        <v>2415.0673120720162</v>
      </c>
      <c r="CI63" s="15">
        <f ca="1">(BB63*DCF!J$10-DCF!J$5*MAX(BB63*DCF!J$10,0)-MAX(BB63-BA63,0)/Inputs!$B$10)*DCF!J$6</f>
        <v>2968.5210817405318</v>
      </c>
      <c r="CJ63" s="15">
        <f ca="1">(BC63*DCF!K$10-DCF!K$5*MAX(BC63*DCF!K$10,0)-MAX(BC63-BB63,0)/Inputs!$B$10)*DCF!K$6</f>
        <v>3408.042415077407</v>
      </c>
      <c r="CK63" s="15">
        <f ca="1">(BD63*DCF!L$10-DCF!L$5*MAX(BD63*DCF!L$10,0)-MAX(BD63-BC63,0)/Inputs!$B$10)*DCF!L$6</f>
        <v>3373.6458686215456</v>
      </c>
      <c r="CL63" s="15">
        <f ca="1">(BE63*DCF!M$10-DCF!M$5*MAX(BE63*DCF!M$10,0)-MAX(BE63-BD63,0)/Inputs!$B$10)*DCF!M$6</f>
        <v>3871.2547469156279</v>
      </c>
      <c r="CM63" s="15">
        <f ca="1">(BF63*DCF!C$28-DCF!C$5*MAX(BF63*DCF!C$28,0)-MAX(BF63-Inputs!$B$13,0)/Inputs!$B$17)*DCF!C$6</f>
        <v>4313.5371862113252</v>
      </c>
      <c r="CN63" s="15">
        <f ca="1">(BG63*DCF!D$28-DCF!D$5*MAX(BG63*DCF!D$28,0)-MAX(BG63-BF63,0)/Inputs!$B$17)*DCF!D$6</f>
        <v>6735.6571487528072</v>
      </c>
      <c r="CO63" s="15">
        <f ca="1">(BH63*DCF!E$28-DCF!E$5*MAX(BH63*DCF!E$28,0)-MAX(BH63-BG63,0)/Inputs!$B$17)*DCF!E$6</f>
        <v>6866.8699070555485</v>
      </c>
      <c r="CP63" s="15">
        <f ca="1">(BI63*DCF!F$28-DCF!F$5*MAX(BI63*DCF!F$28,0)-MAX(BI63-BH63,0)/Inputs!$B$17)*DCF!F$6</f>
        <v>7882.6051761792751</v>
      </c>
      <c r="CQ63" s="15">
        <f ca="1">(BJ63*DCF!G$28-DCF!G$5*MAX(BJ63*DCF!G$28,0)-MAX(BJ63-BI63,0)/Inputs!$B$17)*DCF!G$6</f>
        <v>9578.2825483651304</v>
      </c>
      <c r="CR63" s="15">
        <f ca="1">(BK63*DCF!H$28-DCF!H$5*MAX(BK63*DCF!H$28,0)-MAX(BK63-BJ63,0)/Inputs!$B$17)*DCF!H$6</f>
        <v>10301.949397503886</v>
      </c>
      <c r="CS63" s="15">
        <f ca="1">(BL63*DCF!I$28-DCF!I$5*MAX(BL63*DCF!I$28,0)-MAX(BL63-BK63,0)/Inputs!$B$17)*DCF!I$6</f>
        <v>11087.033034113816</v>
      </c>
      <c r="CT63" s="15">
        <f ca="1">(BM63*DCF!J$28-DCF!J$5*MAX(BM63*DCF!J$28,0)-MAX(BM63-BL63,0)/Inputs!$B$17)*DCF!J$6</f>
        <v>13589.362436413419</v>
      </c>
      <c r="CU63" s="15">
        <f ca="1">(BN63*DCF!K$28-DCF!K$5*MAX(BN63*DCF!K$28,0)-MAX(BN63-BM63,0)/Inputs!$B$17)*DCF!K$6</f>
        <v>16061.794331279014</v>
      </c>
      <c r="CV63" s="15">
        <f ca="1">(BO63*DCF!L$28-DCF!L$5*MAX(BO63*DCF!L$28,0)-MAX(BO63-BN63,0)/Inputs!$B$17)*DCF!L$6</f>
        <v>18581.440399875657</v>
      </c>
      <c r="CW63" s="15">
        <f ca="1">(BP63*DCF!M$28-DCF!M$5*MAX(BP63*DCF!M$28,0)-MAX(BP63-BO63,0)/Inputs!$B$17)*DCF!M$6</f>
        <v>21388.067077520034</v>
      </c>
      <c r="CX63" s="15">
        <f ca="1">(BQ63*DCF!C$46-DCF!C$5*MAX(BQ63*DCF!C$46,0)-MAX(BQ63-Inputs!$B$20,0)/Inputs!$B$24)*DCF!C$6</f>
        <v>-1633.8636501405138</v>
      </c>
      <c r="CY63" s="15">
        <f ca="1">(BR63*DCF!D$46-DCF!D$5*MAX(BR63*DCF!D$46,0)-MAX(BR63-BQ63,0)/Inputs!$B$24)*DCF!D$6</f>
        <v>-818.78796753656422</v>
      </c>
      <c r="CZ63" s="15">
        <f ca="1">(BS63*DCF!E$46-DCF!E$5*MAX(BS63*DCF!E$46,0)-MAX(BS63-BR63,0)/Inputs!$B$24)*DCF!E$6</f>
        <v>-2097.9080140540395</v>
      </c>
      <c r="DA63" s="15">
        <f ca="1">(BT63*DCF!F$46-DCF!F$5*MAX(BT63*DCF!F$46,0)-MAX(BT63-BS63,0)/Inputs!$B$24)*DCF!F$6</f>
        <v>-1732.3281684406595</v>
      </c>
      <c r="DB63" s="15">
        <f ca="1">(BU63*DCF!G$46-DCF!G$5*MAX(BU63*DCF!G$46,0)-MAX(BU63-BT63,0)/Inputs!$B$24)*DCF!G$6</f>
        <v>-3428.0940198532162</v>
      </c>
      <c r="DC63" s="15">
        <f ca="1">(BV63*DCF!H$46-DCF!H$5*MAX(BV63*DCF!H$46,0)-MAX(BV63-BU63,0)/Inputs!$B$24)*DCF!H$6</f>
        <v>-2246.0815731999883</v>
      </c>
      <c r="DD63" s="15">
        <f ca="1">(BW63*DCF!I$46-DCF!I$5*MAX(BW63*DCF!I$46,0)-MAX(BW63-BV63,0)/Inputs!$B$24)*DCF!I$6</f>
        <v>592.22348188480282</v>
      </c>
      <c r="DE63" s="15">
        <f ca="1">(BX63*DCF!J$46-DCF!J$5*MAX(BX63*DCF!J$46,0)-MAX(BX63-BW63,0)/Inputs!$B$24)*DCF!J$6</f>
        <v>-1500.5747467917649</v>
      </c>
      <c r="DF63" s="15">
        <f ca="1">(BY63*DCF!K$46-DCF!K$5*MAX(BY63*DCF!K$46,0)-MAX(BY63-BX63,0)/Inputs!$B$24)*DCF!K$6</f>
        <v>-2331.6864144468555</v>
      </c>
      <c r="DG63" s="15">
        <f ca="1">(BZ63*DCF!L$46-DCF!L$5*MAX(BZ63*DCF!L$46,0)-MAX(BZ63-BY63,0)/Inputs!$B$24)*DCF!L$6</f>
        <v>-1514.3365378654</v>
      </c>
      <c r="DH63" s="15">
        <f ca="1">(CA63*DCF!M$46-DCF!M$5*MAX(CA63*DCF!M$46,0)-MAX(CA63-BZ63,0)/Inputs!$B$24)*DCF!M$6</f>
        <v>5510.7029474566216</v>
      </c>
      <c r="DI63" s="15">
        <f ca="1">SUM(CB63:CL63)+BE63*DCF!M$10*(1+Inputs!$B$30)*(1-Inputs!$B$33)*(1-Inputs!$B$30/Inputs!$B$31)/(Inputs!$B$29-Inputs!$B$30)*DCF!M$6</f>
        <v>118270.05908252494</v>
      </c>
      <c r="DJ63" s="15">
        <f ca="1">SUM(CM63:CW63)+BP63*DCF!M$28*(1+Inputs!$B$30)*(1-Inputs!$B$33)*(1-Inputs!$B$30/Inputs!$B$31)/(Inputs!$B$29-Inputs!$B$30)*DCF!M$6</f>
        <v>580207.65651836852</v>
      </c>
      <c r="DK63" s="15">
        <f ca="1">SUM(CX63:DH63)+CA63*DCF!M$46*(1+Inputs!$B$30)*(1-Inputs!$B$33)*(1-Inputs!$B$30/Inputs!$B$31)/(Inputs!$B$29-Inputs!$B$30)*DCF!M$6</f>
        <v>164341.79500709876</v>
      </c>
      <c r="DM63" s="15">
        <f ca="1">DI63+DJ63+DK63+Inputs!$B$34+Inputs!$B$36-Inputs!$B$35</f>
        <v>939670.5106079923</v>
      </c>
    </row>
    <row r="64" spans="1:117" x14ac:dyDescent="0.75">
      <c r="A64" s="11">
        <v>51</v>
      </c>
      <c r="C64" s="23">
        <f t="shared" ref="C64:M73" ca="1" si="35">_xlfn.NORM.S.INV(RAND())</f>
        <v>0.62027794870552799</v>
      </c>
      <c r="D64" s="23">
        <f t="shared" ca="1" si="35"/>
        <v>-0.90409927047357297</v>
      </c>
      <c r="E64" s="23">
        <f t="shared" ca="1" si="35"/>
        <v>-0.90135471410052559</v>
      </c>
      <c r="F64" s="23">
        <f t="shared" ca="1" si="35"/>
        <v>-0.701820034430641</v>
      </c>
      <c r="G64" s="23">
        <f t="shared" ca="1" si="35"/>
        <v>-6.5833687776347793E-2</v>
      </c>
      <c r="H64" s="23">
        <f t="shared" ca="1" si="35"/>
        <v>0.53283778124748016</v>
      </c>
      <c r="I64" s="23">
        <f t="shared" ca="1" si="35"/>
        <v>1.089853801876443</v>
      </c>
      <c r="J64" s="23">
        <f t="shared" ca="1" si="35"/>
        <v>-0.46329395021105846</v>
      </c>
      <c r="K64" s="23">
        <f t="shared" ca="1" si="35"/>
        <v>-1.8119155821924033</v>
      </c>
      <c r="L64" s="23">
        <f t="shared" ca="1" si="35"/>
        <v>0.50060087759471972</v>
      </c>
      <c r="M64" s="23">
        <f t="shared" ca="1" si="35"/>
        <v>0.65409486368911607</v>
      </c>
      <c r="N64" s="23">
        <f ca="1">SQRT(Inputs!$B$38)*C64+SQRT(1-Inputs!$B$38)*_xlfn.NORM.S.INV(RAND())</f>
        <v>0.25419613110438832</v>
      </c>
      <c r="O64" s="23">
        <f ca="1">SQRT(Inputs!$B$38)*D64+SQRT(1-Inputs!$B$38)*_xlfn.NORM.S.INV(RAND())</f>
        <v>-0.95591603050099505</v>
      </c>
      <c r="P64" s="23">
        <f ca="1">SQRT(Inputs!$B$38)*E64+SQRT(1-Inputs!$B$38)*_xlfn.NORM.S.INV(RAND())</f>
        <v>-0.49576466890495996</v>
      </c>
      <c r="Q64" s="23">
        <f ca="1">SQRT(Inputs!$B$38)*F64+SQRT(1-Inputs!$B$38)*_xlfn.NORM.S.INV(RAND())</f>
        <v>0.16243517080027214</v>
      </c>
      <c r="R64" s="23">
        <f ca="1">SQRT(Inputs!$B$38)*G64+SQRT(1-Inputs!$B$38)*_xlfn.NORM.S.INV(RAND())</f>
        <v>-0.80394563144971842</v>
      </c>
      <c r="S64" s="23">
        <f ca="1">SQRT(Inputs!$B$38)*H64+SQRT(1-Inputs!$B$38)*_xlfn.NORM.S.INV(RAND())</f>
        <v>0.14203432929644189</v>
      </c>
      <c r="T64" s="23">
        <f ca="1">SQRT(Inputs!$B$38)*I64+SQRT(1-Inputs!$B$38)*_xlfn.NORM.S.INV(RAND())</f>
        <v>1.5771472868887728</v>
      </c>
      <c r="U64" s="23">
        <f ca="1">SQRT(Inputs!$B$38)*J64+SQRT(1-Inputs!$B$38)*_xlfn.NORM.S.INV(RAND())</f>
        <v>1.0364521157815185</v>
      </c>
      <c r="V64" s="23">
        <f ca="1">SQRT(Inputs!$B$38)*K64+SQRT(1-Inputs!$B$38)*_xlfn.NORM.S.INV(RAND())</f>
        <v>0.42225929555626596</v>
      </c>
      <c r="W64" s="23">
        <f ca="1">SQRT(Inputs!$B$38)*L64+SQRT(1-Inputs!$B$38)*_xlfn.NORM.S.INV(RAND())</f>
        <v>0.66227373293602998</v>
      </c>
      <c r="X64" s="23">
        <f ca="1">SQRT(Inputs!$B$38)*M64+SQRT(1-Inputs!$B$38)*_xlfn.NORM.S.INV(RAND())</f>
        <v>-0.40910361323550409</v>
      </c>
      <c r="Y64" s="23">
        <f ca="1">SQRT(Inputs!$B$38)*C64+SQRT(1-Inputs!$B$38)*_xlfn.NORM.S.INV(RAND())</f>
        <v>0.4076947593459076</v>
      </c>
      <c r="Z64" s="23">
        <f ca="1">SQRT(Inputs!$B$38)*D64+SQRT(1-Inputs!$B$38)*_xlfn.NORM.S.INV(RAND())</f>
        <v>-0.12126451647000303</v>
      </c>
      <c r="AA64" s="23">
        <f ca="1">SQRT(Inputs!$B$38)*E64+SQRT(1-Inputs!$B$38)*_xlfn.NORM.S.INV(RAND())</f>
        <v>-7.5532680601054225E-2</v>
      </c>
      <c r="AB64" s="23">
        <f ca="1">SQRT(Inputs!$B$38)*F64+SQRT(1-Inputs!$B$38)*_xlfn.NORM.S.INV(RAND())</f>
        <v>-0.26612845531469953</v>
      </c>
      <c r="AC64" s="23">
        <f ca="1">SQRT(Inputs!$B$38)*G64+SQRT(1-Inputs!$B$38)*_xlfn.NORM.S.INV(RAND())</f>
        <v>-0.79571683354212519</v>
      </c>
      <c r="AD64" s="23">
        <f ca="1">SQRT(Inputs!$B$38)*H64+SQRT(1-Inputs!$B$38)*_xlfn.NORM.S.INV(RAND())</f>
        <v>-0.28758463456636701</v>
      </c>
      <c r="AE64" s="23">
        <f ca="1">SQRT(Inputs!$B$38)*I64+SQRT(1-Inputs!$B$38)*_xlfn.NORM.S.INV(RAND())</f>
        <v>1.3635979615826583</v>
      </c>
      <c r="AF64" s="23">
        <f ca="1">SQRT(Inputs!$B$38)*J64+SQRT(1-Inputs!$B$38)*_xlfn.NORM.S.INV(RAND())</f>
        <v>-1.014909103106471</v>
      </c>
      <c r="AG64" s="23">
        <f ca="1">SQRT(Inputs!$B$38)*K64+SQRT(1-Inputs!$B$38)*_xlfn.NORM.S.INV(RAND())</f>
        <v>-1.262384366600193</v>
      </c>
      <c r="AH64" s="23">
        <f ca="1">SQRT(Inputs!$B$38)*L64+SQRT(1-Inputs!$B$38)*_xlfn.NORM.S.INV(RAND())</f>
        <v>0.6562200512667663</v>
      </c>
      <c r="AI64" s="23">
        <f ca="1">SQRT(Inputs!$B$38)*M64+SQRT(1-Inputs!$B$38)*_xlfn.NORM.S.INV(RAND())</f>
        <v>1.020661956167753</v>
      </c>
      <c r="AJ64" s="23">
        <f ca="1">SQRT(Inputs!$B$38)*C64+SQRT(1-Inputs!$B$38)*_xlfn.NORM.S.INV(RAND())</f>
        <v>-0.1545064209337888</v>
      </c>
      <c r="AK64" s="23">
        <f ca="1">SQRT(Inputs!$B$38)*D64+SQRT(1-Inputs!$B$38)*_xlfn.NORM.S.INV(RAND())</f>
        <v>-0.1673162592813161</v>
      </c>
      <c r="AL64" s="23">
        <f ca="1">SQRT(Inputs!$B$38)*E64+SQRT(1-Inputs!$B$38)*_xlfn.NORM.S.INV(RAND())</f>
        <v>-0.83665406721998981</v>
      </c>
      <c r="AM64" s="23">
        <f ca="1">SQRT(Inputs!$B$38)*F64+SQRT(1-Inputs!$B$38)*_xlfn.NORM.S.INV(RAND())</f>
        <v>-7.6090617485685352E-2</v>
      </c>
      <c r="AN64" s="23">
        <f ca="1">SQRT(Inputs!$B$38)*G64+SQRT(1-Inputs!$B$38)*_xlfn.NORM.S.INV(RAND())</f>
        <v>-0.85524830497716242</v>
      </c>
      <c r="AO64" s="23">
        <f ca="1">SQRT(Inputs!$B$38)*H64+SQRT(1-Inputs!$B$38)*_xlfn.NORM.S.INV(RAND())</f>
        <v>0.11993380761122874</v>
      </c>
      <c r="AP64" s="23">
        <f ca="1">SQRT(Inputs!$B$38)*I64+SQRT(1-Inputs!$B$38)*_xlfn.NORM.S.INV(RAND())</f>
        <v>1.7465819670104632E-2</v>
      </c>
      <c r="AQ64" s="23">
        <f ca="1">SQRT(Inputs!$B$38)*J64+SQRT(1-Inputs!$B$38)*_xlfn.NORM.S.INV(RAND())</f>
        <v>1.058581257214831</v>
      </c>
      <c r="AR64" s="23">
        <f ca="1">SQRT(Inputs!$B$38)*K64+SQRT(1-Inputs!$B$38)*_xlfn.NORM.S.INV(RAND())</f>
        <v>0.59145470633066866</v>
      </c>
      <c r="AS64" s="23">
        <f ca="1">SQRT(Inputs!$B$38)*L64+SQRT(1-Inputs!$B$38)*_xlfn.NORM.S.INV(RAND())</f>
        <v>0.77538348056181183</v>
      </c>
      <c r="AT64" s="23">
        <f ca="1">SQRT(Inputs!$B$38)*M64+SQRT(1-Inputs!$B$38)*_xlfn.NORM.S.INV(RAND())</f>
        <v>-1.1982666792936374</v>
      </c>
      <c r="AU64" s="15">
        <f ca="1">Inputs!$B$6*EXP($B$8-0.5*C$5^2+C$5*N64)</f>
        <v>5170.6822686955729</v>
      </c>
      <c r="AV64" s="15">
        <f t="shared" ca="1" si="1"/>
        <v>5468.6800400115762</v>
      </c>
      <c r="AW64" s="15">
        <f t="shared" ca="1" si="2"/>
        <v>6236.7772701855547</v>
      </c>
      <c r="AX64" s="15">
        <f t="shared" ca="1" si="3"/>
        <v>7770.5819218071283</v>
      </c>
      <c r="AY64" s="15">
        <f t="shared" ca="1" si="4"/>
        <v>8645.3903607530228</v>
      </c>
      <c r="AZ64" s="15">
        <f t="shared" ca="1" si="5"/>
        <v>10740.224095463465</v>
      </c>
      <c r="BA64" s="15">
        <f t="shared" ca="1" si="6"/>
        <v>15502.091830375046</v>
      </c>
      <c r="BB64" s="15">
        <f t="shared" ca="1" si="7"/>
        <v>21056.090477053087</v>
      </c>
      <c r="BC64" s="15">
        <f t="shared" ca="1" si="8"/>
        <v>26861.218967028472</v>
      </c>
      <c r="BD64" s="15">
        <f t="shared" ca="1" si="9"/>
        <v>35010.436328975971</v>
      </c>
      <c r="BE64" s="15">
        <f t="shared" ca="1" si="10"/>
        <v>41331.676302013242</v>
      </c>
      <c r="BF64" s="15">
        <f ca="1">Inputs!$B$13*EXP($B$9-0.5*C$6^2+C$6*Y64)</f>
        <v>14995.325161076054</v>
      </c>
      <c r="BG64" s="15">
        <f t="shared" ca="1" si="11"/>
        <v>17879.796410257277</v>
      </c>
      <c r="BH64" s="15">
        <f t="shared" ca="1" si="12"/>
        <v>21573.852807531606</v>
      </c>
      <c r="BI64" s="15">
        <f t="shared" ca="1" si="13"/>
        <v>25349.697072578394</v>
      </c>
      <c r="BJ64" s="15">
        <f t="shared" ca="1" si="14"/>
        <v>27709.393119966091</v>
      </c>
      <c r="BK64" s="15">
        <f t="shared" ca="1" si="15"/>
        <v>32702.250778816928</v>
      </c>
      <c r="BL64" s="15">
        <f t="shared" ca="1" si="16"/>
        <v>47935.217918214941</v>
      </c>
      <c r="BM64" s="15">
        <f t="shared" ca="1" si="17"/>
        <v>51943.011986701371</v>
      </c>
      <c r="BN64" s="15">
        <f t="shared" ca="1" si="18"/>
        <v>54914.675385831993</v>
      </c>
      <c r="BO64" s="15">
        <f t="shared" ca="1" si="19"/>
        <v>72922.451774405199</v>
      </c>
      <c r="BP64" s="15">
        <f t="shared" ca="1" si="20"/>
        <v>100756.68115671811</v>
      </c>
      <c r="BQ64" s="15">
        <f ca="1">Inputs!$B$20*EXP($B$10-0.5*C$7^2+C$7*AJ64)</f>
        <v>4060.7701752596545</v>
      </c>
      <c r="BR64" s="15">
        <f t="shared" ca="1" si="21"/>
        <v>5224.8070709330768</v>
      </c>
      <c r="BS64" s="15">
        <f t="shared" ca="1" si="22"/>
        <v>5626.5456125110913</v>
      </c>
      <c r="BT64" s="15">
        <f t="shared" ca="1" si="23"/>
        <v>7604.465281063729</v>
      </c>
      <c r="BU64" s="15">
        <f t="shared" ca="1" si="24"/>
        <v>8568.7909440145359</v>
      </c>
      <c r="BV64" s="15">
        <f t="shared" ca="1" si="25"/>
        <v>12248.186525766063</v>
      </c>
      <c r="BW64" s="15">
        <f t="shared" ca="1" si="26"/>
        <v>17154.951764772126</v>
      </c>
      <c r="BX64" s="15">
        <f t="shared" ca="1" si="27"/>
        <v>29666.549532309167</v>
      </c>
      <c r="BY64" s="15">
        <f t="shared" ca="1" si="28"/>
        <v>46548.161871396871</v>
      </c>
      <c r="BZ64" s="15">
        <f t="shared" ca="1" si="29"/>
        <v>75319.708763715942</v>
      </c>
      <c r="CA64" s="15">
        <f t="shared" ca="1" si="30"/>
        <v>85509.729702099663</v>
      </c>
      <c r="CB64" s="15">
        <f ca="1">(AU64*DCF!C$10-DCF!C$5*MAX(AU64*DCF!C$10,0)-MAX(AU64-Inputs!$B$6,0)/Inputs!$B$10)*DCF!C$6</f>
        <v>1041.5880689278583</v>
      </c>
      <c r="CC64" s="15">
        <f ca="1">(AV64*DCF!D$10-DCF!D$5*MAX(AV64*DCF!D$10,0)-MAX(AV64-AU64,0)/Inputs!$B$10)*DCF!D$6</f>
        <v>1260.2947532819946</v>
      </c>
      <c r="CD64" s="15">
        <f ca="1">(AW64*DCF!E$10-DCF!E$5*MAX(AW64*DCF!E$10,0)-MAX(AW64-AV64,0)/Inputs!$B$10)*DCF!E$6</f>
        <v>1266.9652861176244</v>
      </c>
      <c r="CE64" s="15">
        <f ca="1">(AX64*DCF!F$10-DCF!F$5*MAX(AX64*DCF!F$10,0)-MAX(AX64-AW64,0)/Inputs!$B$10)*DCF!F$6</f>
        <v>1377.1589291591404</v>
      </c>
      <c r="CF64" s="15">
        <f ca="1">(AY64*DCF!G$10-DCF!G$5*MAX(AY64*DCF!G$10,0)-MAX(AY64-AX64,0)/Inputs!$B$10)*DCF!G$6</f>
        <v>1613.1416201416271</v>
      </c>
      <c r="CG64" s="15">
        <f ca="1">(AZ64*DCF!H$10-DCF!H$5*MAX(AZ64*DCF!H$10,0)-MAX(AZ64-AY64,0)/Inputs!$B$10)*DCF!H$6</f>
        <v>1713.246927444713</v>
      </c>
      <c r="CH64" s="15">
        <f ca="1">(BA64*DCF!I$10-DCF!I$5*MAX(BA64*DCF!I$10,0)-MAX(BA64-AZ64,0)/Inputs!$B$10)*DCF!I$6</f>
        <v>2050.553510087911</v>
      </c>
      <c r="CI64" s="15">
        <f ca="1">(BB64*DCF!J$10-DCF!J$5*MAX(BB64*DCF!J$10,0)-MAX(BB64-BA64,0)/Inputs!$B$10)*DCF!J$6</f>
        <v>2771.6570104690709</v>
      </c>
      <c r="CJ64" s="15">
        <f ca="1">(BC64*DCF!K$10-DCF!K$5*MAX(BC64*DCF!K$10,0)-MAX(BC64-BB64,0)/Inputs!$B$10)*DCF!K$6</f>
        <v>3511.5952417289232</v>
      </c>
      <c r="CK64" s="15">
        <f ca="1">(BD64*DCF!L$10-DCF!L$5*MAX(BD64*DCF!L$10,0)-MAX(BD64-BC64,0)/Inputs!$B$10)*DCF!L$6</f>
        <v>4226.4138034902599</v>
      </c>
      <c r="CL64" s="15">
        <f ca="1">(BE64*DCF!M$10-DCF!M$5*MAX(BE64*DCF!M$10,0)-MAX(BE64-BD64,0)/Inputs!$B$10)*DCF!M$6</f>
        <v>5077.2944553974912</v>
      </c>
      <c r="CM64" s="15">
        <f ca="1">(BF64*DCF!C$28-DCF!C$5*MAX(BF64*DCF!C$28,0)-MAX(BF64-Inputs!$B$13,0)/Inputs!$B$17)*DCF!C$6</f>
        <v>3743.1434519226959</v>
      </c>
      <c r="CN64" s="15">
        <f ca="1">(BG64*DCF!D$28-DCF!D$5*MAX(BG64*DCF!D$28,0)-MAX(BG64-BF64,0)/Inputs!$B$17)*DCF!D$6</f>
        <v>4650.6224496845598</v>
      </c>
      <c r="CO64" s="15">
        <f ca="1">(BH64*DCF!E$28-DCF!E$5*MAX(BH64*DCF!E$28,0)-MAX(BH64-BG64,0)/Inputs!$B$17)*DCF!E$6</f>
        <v>5382.051600662081</v>
      </c>
      <c r="CP64" s="15">
        <f ca="1">(BI64*DCF!F$28-DCF!F$5*MAX(BI64*DCF!F$28,0)-MAX(BI64-BH64,0)/Inputs!$B$17)*DCF!F$6</f>
        <v>6194.3228920974943</v>
      </c>
      <c r="CQ64" s="15">
        <f ca="1">(BJ64*DCF!G$28-DCF!G$5*MAX(BJ64*DCF!G$28,0)-MAX(BJ64-BI64,0)/Inputs!$B$17)*DCF!G$6</f>
        <v>6792.5347113150146</v>
      </c>
      <c r="CR64" s="15">
        <f ca="1">(BK64*DCF!H$28-DCF!H$5*MAX(BK64*DCF!H$28,0)-MAX(BK64-BJ64,0)/Inputs!$B$17)*DCF!H$6</f>
        <v>7311.8774497746108</v>
      </c>
      <c r="CS64" s="15">
        <f ca="1">(BL64*DCF!I$28-DCF!I$5*MAX(BL64*DCF!I$28,0)-MAX(BL64-BK64,0)/Inputs!$B$17)*DCF!I$6</f>
        <v>9085.7142923725278</v>
      </c>
      <c r="CT64" s="15">
        <f ca="1">(BM64*DCF!J$28-DCF!J$5*MAX(BM64*DCF!J$28,0)-MAX(BM64-BL64,0)/Inputs!$B$17)*DCF!J$6</f>
        <v>11056.203041577533</v>
      </c>
      <c r="CU64" s="15">
        <f ca="1">(BN64*DCF!K$28-DCF!K$5*MAX(BN64*DCF!K$28,0)-MAX(BN64-BM64,0)/Inputs!$B$17)*DCF!K$6</f>
        <v>11233.069502976585</v>
      </c>
      <c r="CV64" s="15">
        <f ca="1">(BO64*DCF!L$28-DCF!L$5*MAX(BO64*DCF!L$28,0)-MAX(BO64-BN64,0)/Inputs!$B$17)*DCF!L$6</f>
        <v>12511.949835962494</v>
      </c>
      <c r="CW64" s="15">
        <f ca="1">(BP64*DCF!M$28-DCF!M$5*MAX(BP64*DCF!M$28,0)-MAX(BP64-BO64,0)/Inputs!$B$17)*DCF!M$6</f>
        <v>16047.968777782289</v>
      </c>
      <c r="CX64" s="15">
        <f ca="1">(BQ64*DCF!C$46-DCF!C$5*MAX(BQ64*DCF!C$46,0)-MAX(BQ64-Inputs!$B$20,0)/Inputs!$B$24)*DCF!C$6</f>
        <v>-1334.9446941752801</v>
      </c>
      <c r="CY64" s="15">
        <f ca="1">(BR64*DCF!D$46-DCF!D$5*MAX(BR64*DCF!D$46,0)-MAX(BR64-BQ64,0)/Inputs!$B$24)*DCF!D$6</f>
        <v>-1388.4376039326694</v>
      </c>
      <c r="CZ64" s="15">
        <f ca="1">(BS64*DCF!E$46-DCF!E$5*MAX(BS64*DCF!E$46,0)-MAX(BS64-BR64,0)/Inputs!$B$24)*DCF!E$6</f>
        <v>-823.70308863327591</v>
      </c>
      <c r="DA64" s="15">
        <f ca="1">(BT64*DCF!F$46-DCF!F$5*MAX(BT64*DCF!F$46,0)-MAX(BT64-BS64,0)/Inputs!$B$24)*DCF!F$6</f>
        <v>-1274.0283189946406</v>
      </c>
      <c r="DB64" s="15">
        <f ca="1">(BU64*DCF!G$46-DCF!G$5*MAX(BU64*DCF!G$46,0)-MAX(BU64-BT64,0)/Inputs!$B$24)*DCF!G$6</f>
        <v>-612.61729776087395</v>
      </c>
      <c r="DC64" s="15">
        <f ca="1">(BV64*DCF!H$46-DCF!H$5*MAX(BV64*DCF!H$46,0)-MAX(BV64-BU64,0)/Inputs!$B$24)*DCF!H$6</f>
        <v>-1143.3496329985251</v>
      </c>
      <c r="DD64" s="15">
        <f ca="1">(BW64*DCF!I$46-DCF!I$5*MAX(BW64*DCF!I$46,0)-MAX(BW64-BV64,0)/Inputs!$B$24)*DCF!I$6</f>
        <v>-1012.3422194463794</v>
      </c>
      <c r="DE64" s="15">
        <f ca="1">(BX64*DCF!J$46-DCF!J$5*MAX(BX64*DCF!J$46,0)-MAX(BX64-BW64,0)/Inputs!$B$24)*DCF!J$6</f>
        <v>-2073.441626440886</v>
      </c>
      <c r="DF64" s="15">
        <f ca="1">(BY64*DCF!K$46-DCF!K$5*MAX(BY64*DCF!K$46,0)-MAX(BY64-BX64,0)/Inputs!$B$24)*DCF!K$6</f>
        <v>-1476.5591235942316</v>
      </c>
      <c r="DG64" s="15">
        <f ca="1">(BZ64*DCF!L$46-DCF!L$5*MAX(BZ64*DCF!L$46,0)-MAX(BZ64-BY64,0)/Inputs!$B$24)*DCF!L$6</f>
        <v>-1304.5933496023936</v>
      </c>
      <c r="DH64" s="15">
        <f ca="1">(CA64*DCF!M$46-DCF!M$5*MAX(CA64*DCF!M$46,0)-MAX(CA64-BZ64,0)/Inputs!$B$24)*DCF!M$6</f>
        <v>4573.3400967557291</v>
      </c>
      <c r="DI64" s="15">
        <f ca="1">SUM(CB64:CL64)+BE64*DCF!M$10*(1+Inputs!$B$30)*(1-Inputs!$B$33)*(1-Inputs!$B$30/Inputs!$B$31)/(Inputs!$B$29-Inputs!$B$30)*DCF!M$6</f>
        <v>140936.51130958655</v>
      </c>
      <c r="DJ64" s="15">
        <f ca="1">SUM(CM64:CW64)+BP64*DCF!M$28*(1+Inputs!$B$30)*(1-Inputs!$B$33)*(1-Inputs!$B$30/Inputs!$B$31)/(Inputs!$B$29-Inputs!$B$30)*DCF!M$6</f>
        <v>467885.69271055644</v>
      </c>
      <c r="DK64" s="15">
        <f ca="1">SUM(CX64:DH64)+CA64*DCF!M$46*(1+Inputs!$B$30)*(1-Inputs!$B$33)*(1-Inputs!$B$30/Inputs!$B$31)/(Inputs!$B$29-Inputs!$B$30)*DCF!M$6</f>
        <v>124337.49453565324</v>
      </c>
      <c r="DM64" s="15">
        <f ca="1">DI64+DJ64+DK64+Inputs!$B$34+Inputs!$B$36-Inputs!$B$35</f>
        <v>810010.69855579629</v>
      </c>
    </row>
    <row r="65" spans="1:117" x14ac:dyDescent="0.75">
      <c r="A65" s="11">
        <v>52</v>
      </c>
      <c r="C65" s="23">
        <f t="shared" ca="1" si="35"/>
        <v>0.68883754194999514</v>
      </c>
      <c r="D65" s="23">
        <f t="shared" ca="1" si="35"/>
        <v>-0.4032466065976078</v>
      </c>
      <c r="E65" s="23">
        <f t="shared" ca="1" si="35"/>
        <v>1.1468173307961471</v>
      </c>
      <c r="F65" s="23">
        <f t="shared" ca="1" si="35"/>
        <v>1.2192800079937591</v>
      </c>
      <c r="G65" s="23">
        <f t="shared" ca="1" si="35"/>
        <v>1.351609807754069</v>
      </c>
      <c r="H65" s="23">
        <f t="shared" ca="1" si="35"/>
        <v>-0.32623401165890115</v>
      </c>
      <c r="I65" s="23">
        <f t="shared" ca="1" si="35"/>
        <v>6.484143819156081E-2</v>
      </c>
      <c r="J65" s="23">
        <f t="shared" ca="1" si="35"/>
        <v>0.19348790523582537</v>
      </c>
      <c r="K65" s="23">
        <f t="shared" ca="1" si="35"/>
        <v>0.40388959455586176</v>
      </c>
      <c r="L65" s="23">
        <f t="shared" ca="1" si="35"/>
        <v>0.33076282783628574</v>
      </c>
      <c r="M65" s="23">
        <f t="shared" ca="1" si="35"/>
        <v>2.4097586228356765E-2</v>
      </c>
      <c r="N65" s="23">
        <f ca="1">SQRT(Inputs!$B$38)*C65+SQRT(1-Inputs!$B$38)*_xlfn.NORM.S.INV(RAND())</f>
        <v>-0.10382233218274245</v>
      </c>
      <c r="O65" s="23">
        <f ca="1">SQRT(Inputs!$B$38)*D65+SQRT(1-Inputs!$B$38)*_xlfn.NORM.S.INV(RAND())</f>
        <v>-1.0603880369740495</v>
      </c>
      <c r="P65" s="23">
        <f ca="1">SQRT(Inputs!$B$38)*E65+SQRT(1-Inputs!$B$38)*_xlfn.NORM.S.INV(RAND())</f>
        <v>-0.14596266053475715</v>
      </c>
      <c r="Q65" s="23">
        <f ca="1">SQRT(Inputs!$B$38)*F65+SQRT(1-Inputs!$B$38)*_xlfn.NORM.S.INV(RAND())</f>
        <v>2.1884230340491913</v>
      </c>
      <c r="R65" s="23">
        <f ca="1">SQRT(Inputs!$B$38)*G65+SQRT(1-Inputs!$B$38)*_xlfn.NORM.S.INV(RAND())</f>
        <v>1.8674314758023867</v>
      </c>
      <c r="S65" s="23">
        <f ca="1">SQRT(Inputs!$B$38)*H65+SQRT(1-Inputs!$B$38)*_xlfn.NORM.S.INV(RAND())</f>
        <v>-0.44402366373996183</v>
      </c>
      <c r="T65" s="23">
        <f ca="1">SQRT(Inputs!$B$38)*I65+SQRT(1-Inputs!$B$38)*_xlfn.NORM.S.INV(RAND())</f>
        <v>-0.51532085102918013</v>
      </c>
      <c r="U65" s="23">
        <f ca="1">SQRT(Inputs!$B$38)*J65+SQRT(1-Inputs!$B$38)*_xlfn.NORM.S.INV(RAND())</f>
        <v>1.9204235747147773</v>
      </c>
      <c r="V65" s="23">
        <f ca="1">SQRT(Inputs!$B$38)*K65+SQRT(1-Inputs!$B$38)*_xlfn.NORM.S.INV(RAND())</f>
        <v>-0.13552924495594473</v>
      </c>
      <c r="W65" s="23">
        <f ca="1">SQRT(Inputs!$B$38)*L65+SQRT(1-Inputs!$B$38)*_xlfn.NORM.S.INV(RAND())</f>
        <v>0.8715237027868965</v>
      </c>
      <c r="X65" s="23">
        <f ca="1">SQRT(Inputs!$B$38)*M65+SQRT(1-Inputs!$B$38)*_xlfn.NORM.S.INV(RAND())</f>
        <v>-0.1835939756252476</v>
      </c>
      <c r="Y65" s="23">
        <f ca="1">SQRT(Inputs!$B$38)*C65+SQRT(1-Inputs!$B$38)*_xlfn.NORM.S.INV(RAND())</f>
        <v>1.2144080250846501</v>
      </c>
      <c r="Z65" s="23">
        <f ca="1">SQRT(Inputs!$B$38)*D65+SQRT(1-Inputs!$B$38)*_xlfn.NORM.S.INV(RAND())</f>
        <v>0.32556469465792465</v>
      </c>
      <c r="AA65" s="23">
        <f ca="1">SQRT(Inputs!$B$38)*E65+SQRT(1-Inputs!$B$38)*_xlfn.NORM.S.INV(RAND())</f>
        <v>0.53592503997187169</v>
      </c>
      <c r="AB65" s="23">
        <f ca="1">SQRT(Inputs!$B$38)*F65+SQRT(1-Inputs!$B$38)*_xlfn.NORM.S.INV(RAND())</f>
        <v>0.60362399272976486</v>
      </c>
      <c r="AC65" s="23">
        <f ca="1">SQRT(Inputs!$B$38)*G65+SQRT(1-Inputs!$B$38)*_xlfn.NORM.S.INV(RAND())</f>
        <v>0.12810749147453748</v>
      </c>
      <c r="AD65" s="23">
        <f ca="1">SQRT(Inputs!$B$38)*H65+SQRT(1-Inputs!$B$38)*_xlfn.NORM.S.INV(RAND())</f>
        <v>-1.465552224418267</v>
      </c>
      <c r="AE65" s="23">
        <f ca="1">SQRT(Inputs!$B$38)*I65+SQRT(1-Inputs!$B$38)*_xlfn.NORM.S.INV(RAND())</f>
        <v>1.0859652515426739</v>
      </c>
      <c r="AF65" s="23">
        <f ca="1">SQRT(Inputs!$B$38)*J65+SQRT(1-Inputs!$B$38)*_xlfn.NORM.S.INV(RAND())</f>
        <v>-1.3746749161757994</v>
      </c>
      <c r="AG65" s="23">
        <f ca="1">SQRT(Inputs!$B$38)*K65+SQRT(1-Inputs!$B$38)*_xlfn.NORM.S.INV(RAND())</f>
        <v>0.21754476542485046</v>
      </c>
      <c r="AH65" s="23">
        <f ca="1">SQRT(Inputs!$B$38)*L65+SQRT(1-Inputs!$B$38)*_xlfn.NORM.S.INV(RAND())</f>
        <v>-0.41650116833690781</v>
      </c>
      <c r="AI65" s="23">
        <f ca="1">SQRT(Inputs!$B$38)*M65+SQRT(1-Inputs!$B$38)*_xlfn.NORM.S.INV(RAND())</f>
        <v>-1.8942198588870058</v>
      </c>
      <c r="AJ65" s="23">
        <f ca="1">SQRT(Inputs!$B$38)*C65+SQRT(1-Inputs!$B$38)*_xlfn.NORM.S.INV(RAND())</f>
        <v>-4.4242146337201915E-2</v>
      </c>
      <c r="AK65" s="23">
        <f ca="1">SQRT(Inputs!$B$38)*D65+SQRT(1-Inputs!$B$38)*_xlfn.NORM.S.INV(RAND())</f>
        <v>0.6954893509201332</v>
      </c>
      <c r="AL65" s="23">
        <f ca="1">SQRT(Inputs!$B$38)*E65+SQRT(1-Inputs!$B$38)*_xlfn.NORM.S.INV(RAND())</f>
        <v>1.5211562745696783</v>
      </c>
      <c r="AM65" s="23">
        <f ca="1">SQRT(Inputs!$B$38)*F65+SQRT(1-Inputs!$B$38)*_xlfn.NORM.S.INV(RAND())</f>
        <v>-2.1550008255798114E-2</v>
      </c>
      <c r="AN65" s="23">
        <f ca="1">SQRT(Inputs!$B$38)*G65+SQRT(1-Inputs!$B$38)*_xlfn.NORM.S.INV(RAND())</f>
        <v>0.65972167359292289</v>
      </c>
      <c r="AO65" s="23">
        <f ca="1">SQRT(Inputs!$B$38)*H65+SQRT(1-Inputs!$B$38)*_xlfn.NORM.S.INV(RAND())</f>
        <v>8.2813185908143211E-2</v>
      </c>
      <c r="AP65" s="23">
        <f ca="1">SQRT(Inputs!$B$38)*I65+SQRT(1-Inputs!$B$38)*_xlfn.NORM.S.INV(RAND())</f>
        <v>0.31535021176118871</v>
      </c>
      <c r="AQ65" s="23">
        <f ca="1">SQRT(Inputs!$B$38)*J65+SQRT(1-Inputs!$B$38)*_xlfn.NORM.S.INV(RAND())</f>
        <v>-0.51952188568960012</v>
      </c>
      <c r="AR65" s="23">
        <f ca="1">SQRT(Inputs!$B$38)*K65+SQRT(1-Inputs!$B$38)*_xlfn.NORM.S.INV(RAND())</f>
        <v>-0.60299997580181064</v>
      </c>
      <c r="AS65" s="23">
        <f ca="1">SQRT(Inputs!$B$38)*L65+SQRT(1-Inputs!$B$38)*_xlfn.NORM.S.INV(RAND())</f>
        <v>7.3033038058462216E-2</v>
      </c>
      <c r="AT65" s="23">
        <f ca="1">SQRT(Inputs!$B$38)*M65+SQRT(1-Inputs!$B$38)*_xlfn.NORM.S.INV(RAND())</f>
        <v>0.76085520311326638</v>
      </c>
      <c r="AU65" s="15">
        <f ca="1">Inputs!$B$6*EXP($B$8-0.5*C$5^2+C$5*N65)</f>
        <v>4879.5407020823877</v>
      </c>
      <c r="AV65" s="15">
        <f t="shared" ca="1" si="1"/>
        <v>5082.0920625569361</v>
      </c>
      <c r="AW65" s="15">
        <f t="shared" ca="1" si="2"/>
        <v>6075.9053660614109</v>
      </c>
      <c r="AX65" s="15">
        <f t="shared" ca="1" si="3"/>
        <v>9750.5628402942239</v>
      </c>
      <c r="AY65" s="15">
        <f t="shared" ca="1" si="4"/>
        <v>14820.196346200248</v>
      </c>
      <c r="AZ65" s="15">
        <f t="shared" ca="1" si="5"/>
        <v>17260.560917926319</v>
      </c>
      <c r="BA65" s="15">
        <f t="shared" ca="1" si="6"/>
        <v>20013.481480543818</v>
      </c>
      <c r="BB65" s="15">
        <f t="shared" ca="1" si="7"/>
        <v>29701.150833331172</v>
      </c>
      <c r="BC65" s="15">
        <f t="shared" ca="1" si="8"/>
        <v>35903.552572679357</v>
      </c>
      <c r="BD65" s="15">
        <f t="shared" ca="1" si="9"/>
        <v>47720.96225339712</v>
      </c>
      <c r="BE65" s="15">
        <f t="shared" ca="1" si="10"/>
        <v>57506.227104676196</v>
      </c>
      <c r="BF65" s="15">
        <f ca="1">Inputs!$B$13*EXP($B$9-0.5*C$6^2+C$6*Y65)</f>
        <v>17595.928469514369</v>
      </c>
      <c r="BG65" s="15">
        <f t="shared" ca="1" si="11"/>
        <v>22742.276092914828</v>
      </c>
      <c r="BH65" s="15">
        <f t="shared" ca="1" si="12"/>
        <v>30369.871286600399</v>
      </c>
      <c r="BI65" s="15">
        <f t="shared" ca="1" si="13"/>
        <v>40796.961213467475</v>
      </c>
      <c r="BJ65" s="15">
        <f t="shared" ca="1" si="14"/>
        <v>50946.569444504152</v>
      </c>
      <c r="BK65" s="15">
        <f t="shared" ca="1" si="15"/>
        <v>51217.305521356895</v>
      </c>
      <c r="BL65" s="15">
        <f t="shared" ca="1" si="16"/>
        <v>72421.640910924893</v>
      </c>
      <c r="BM65" s="15">
        <f t="shared" ca="1" si="17"/>
        <v>75046.584462501967</v>
      </c>
      <c r="BN65" s="15">
        <f t="shared" ca="1" si="18"/>
        <v>94735.714924969376</v>
      </c>
      <c r="BO65" s="15">
        <f t="shared" ca="1" si="19"/>
        <v>111053.67567731472</v>
      </c>
      <c r="BP65" s="15">
        <f t="shared" ca="1" si="20"/>
        <v>110286.3356427675</v>
      </c>
      <c r="BQ65" s="15">
        <f ca="1">Inputs!$B$20*EXP($B$10-0.5*C$7^2+C$7*AJ65)</f>
        <v>4222.7285008465715</v>
      </c>
      <c r="BR65" s="15">
        <f t="shared" ca="1" si="21"/>
        <v>7145.8839377281556</v>
      </c>
      <c r="BS65" s="15">
        <f t="shared" ca="1" si="22"/>
        <v>15146.724742108672</v>
      </c>
      <c r="BT65" s="15">
        <f t="shared" ca="1" si="23"/>
        <v>20766.310913924408</v>
      </c>
      <c r="BU65" s="15">
        <f t="shared" ca="1" si="24"/>
        <v>33760.791385285433</v>
      </c>
      <c r="BV65" s="15">
        <f t="shared" ca="1" si="25"/>
        <v>47855.599515117079</v>
      </c>
      <c r="BW65" s="15">
        <f t="shared" ca="1" si="26"/>
        <v>71389.02285909823</v>
      </c>
      <c r="BX65" s="15">
        <f t="shared" ca="1" si="27"/>
        <v>89972.901482623201</v>
      </c>
      <c r="BY65" s="15">
        <f t="shared" ca="1" si="28"/>
        <v>112330.7004564222</v>
      </c>
      <c r="BZ65" s="15">
        <f t="shared" ca="1" si="29"/>
        <v>159746.11270030035</v>
      </c>
      <c r="CA65" s="15">
        <f t="shared" ca="1" si="30"/>
        <v>256880.6537523806</v>
      </c>
      <c r="CB65" s="15">
        <f ca="1">(AU65*DCF!C$10-DCF!C$5*MAX(AU65*DCF!C$10,0)-MAX(AU65-Inputs!$B$6,0)/Inputs!$B$10)*DCF!C$6</f>
        <v>1043.6639601911229</v>
      </c>
      <c r="CC65" s="15">
        <f ca="1">(AV65*DCF!D$10-DCF!D$5*MAX(AV65*DCF!D$10,0)-MAX(AV65-AU65,0)/Inputs!$B$10)*DCF!D$6</f>
        <v>1189.3386620986639</v>
      </c>
      <c r="CD65" s="15">
        <f ca="1">(AW65*DCF!E$10-DCF!E$5*MAX(AW65*DCF!E$10,0)-MAX(AW65-AV65,0)/Inputs!$B$10)*DCF!E$6</f>
        <v>1178.9819173253047</v>
      </c>
      <c r="CE65" s="15">
        <f ca="1">(AX65*DCF!F$10-DCF!F$5*MAX(AX65*DCF!F$10,0)-MAX(AX65-AW65,0)/Inputs!$B$10)*DCF!F$6</f>
        <v>1363.9272137835676</v>
      </c>
      <c r="CF65" s="15">
        <f ca="1">(AY65*DCF!G$10-DCF!G$5*MAX(AY65*DCF!G$10,0)-MAX(AY65-AX65,0)/Inputs!$B$10)*DCF!G$6</f>
        <v>2079.079839563206</v>
      </c>
      <c r="CG65" s="15">
        <f ca="1">(AZ65*DCF!H$10-DCF!H$5*MAX(AZ65*DCF!H$10,0)-MAX(AZ65-AY65,0)/Inputs!$B$10)*DCF!H$6</f>
        <v>2917.8198038742721</v>
      </c>
      <c r="CH65" s="15">
        <f ca="1">(BA65*DCF!I$10-DCF!I$5*MAX(BA65*DCF!I$10,0)-MAX(BA65-AZ65,0)/Inputs!$B$10)*DCF!I$6</f>
        <v>3204.1575465772285</v>
      </c>
      <c r="CI65" s="15">
        <f ca="1">(BB65*DCF!J$10-DCF!J$5*MAX(BB65*DCF!J$10,0)-MAX(BB65-BA65,0)/Inputs!$B$10)*DCF!J$6</f>
        <v>3628.7797488651299</v>
      </c>
      <c r="CJ65" s="15">
        <f ca="1">(BC65*DCF!K$10-DCF!K$5*MAX(BC65*DCF!K$10,0)-MAX(BC65-BB65,0)/Inputs!$B$10)*DCF!K$6</f>
        <v>4911.6535242240006</v>
      </c>
      <c r="CK65" s="15">
        <f ca="1">(BD65*DCF!L$10-DCF!L$5*MAX(BD65*DCF!L$10,0)-MAX(BD65-BC65,0)/Inputs!$B$10)*DCF!L$6</f>
        <v>5669.0461558096322</v>
      </c>
      <c r="CL65" s="15">
        <f ca="1">(BE65*DCF!M$10-DCF!M$5*MAX(BE65*DCF!M$10,0)-MAX(BE65-BD65,0)/Inputs!$B$10)*DCF!M$6</f>
        <v>6945.9179915559516</v>
      </c>
      <c r="CM65" s="15">
        <f ca="1">(BF65*DCF!C$28-DCF!C$5*MAX(BF65*DCF!C$28,0)-MAX(BF65-Inputs!$B$13,0)/Inputs!$B$17)*DCF!C$6</f>
        <v>3936.2293006014324</v>
      </c>
      <c r="CN65" s="15">
        <f ca="1">(BG65*DCF!D$28-DCF!D$5*MAX(BG65*DCF!D$28,0)-MAX(BG65-BF65,0)/Inputs!$B$17)*DCF!D$6</f>
        <v>5600.1729267361752</v>
      </c>
      <c r="CO65" s="15">
        <f ca="1">(BH65*DCF!E$28-DCF!E$5*MAX(BH65*DCF!E$28,0)-MAX(BH65-BG65,0)/Inputs!$B$17)*DCF!E$6</f>
        <v>7097.9943072724082</v>
      </c>
      <c r="CP65" s="15">
        <f ca="1">(BI65*DCF!F$28-DCF!F$5*MAX(BI65*DCF!F$28,0)-MAX(BI65-BH65,0)/Inputs!$B$17)*DCF!F$6</f>
        <v>9176.8838083967148</v>
      </c>
      <c r="CQ65" s="15">
        <f ca="1">(BJ65*DCF!G$28-DCF!G$5*MAX(BJ65*DCF!G$28,0)-MAX(BJ65-BI65,0)/Inputs!$B$17)*DCF!G$6</f>
        <v>11511.410134311367</v>
      </c>
      <c r="CR65" s="15">
        <f ca="1">(BK65*DCF!H$28-DCF!H$5*MAX(BK65*DCF!H$28,0)-MAX(BK65-BJ65,0)/Inputs!$B$17)*DCF!H$6</f>
        <v>12624.539933514545</v>
      </c>
      <c r="CS65" s="15">
        <f ca="1">(BL65*DCF!I$28-DCF!I$5*MAX(BL65*DCF!I$28,0)-MAX(BL65-BK65,0)/Inputs!$B$17)*DCF!I$6</f>
        <v>13986.696617277097</v>
      </c>
      <c r="CT65" s="15">
        <f ca="1">(BM65*DCF!J$28-DCF!J$5*MAX(BM65*DCF!J$28,0)-MAX(BM65-BL65,0)/Inputs!$B$17)*DCF!J$6</f>
        <v>16393.572361849558</v>
      </c>
      <c r="CU65" s="15">
        <f ca="1">(BN65*DCF!K$28-DCF!K$5*MAX(BN65*DCF!K$28,0)-MAX(BN65-BM65,0)/Inputs!$B$17)*DCF!K$6</f>
        <v>17594.938334676764</v>
      </c>
      <c r="CV65" s="15">
        <f ca="1">(BO65*DCF!L$28-DCF!L$5*MAX(BO65*DCF!L$28,0)-MAX(BO65-BN65,0)/Inputs!$B$17)*DCF!L$6</f>
        <v>20311.134831142837</v>
      </c>
      <c r="CW65" s="15">
        <f ca="1">(BP65*DCF!M$28-DCF!M$5*MAX(BP65*DCF!M$28,0)-MAX(BP65-BO65,0)/Inputs!$B$17)*DCF!M$6</f>
        <v>20750.437877056065</v>
      </c>
      <c r="CX65" s="15">
        <f ca="1">(BQ65*DCF!C$46-DCF!C$5*MAX(BQ65*DCF!C$46,0)-MAX(BQ65-Inputs!$B$20,0)/Inputs!$B$24)*DCF!C$6</f>
        <v>-1447.1560052054767</v>
      </c>
      <c r="CY65" s="15">
        <f ca="1">(BR65*DCF!D$46-DCF!D$5*MAX(BR65*DCF!D$46,0)-MAX(BR65-BQ65,0)/Inputs!$B$24)*DCF!D$6</f>
        <v>-2466.9219045268137</v>
      </c>
      <c r="CZ65" s="15">
        <f ca="1">(BS65*DCF!E$46-DCF!E$5*MAX(BS65*DCF!E$46,0)-MAX(BS65-BR65,0)/Inputs!$B$24)*DCF!E$6</f>
        <v>-4944.8377586040215</v>
      </c>
      <c r="DA65" s="15">
        <f ca="1">(BT65*DCF!F$46-DCF!F$5*MAX(BT65*DCF!F$46,0)-MAX(BT65-BS65,0)/Inputs!$B$24)*DCF!F$6</f>
        <v>-3558.603029213652</v>
      </c>
      <c r="DB65" s="15">
        <f ca="1">(BU65*DCF!G$46-DCF!G$5*MAX(BU65*DCF!G$46,0)-MAX(BU65-BT65,0)/Inputs!$B$24)*DCF!G$6</f>
        <v>-5506.7328100022369</v>
      </c>
      <c r="DC65" s="15">
        <f ca="1">(BV65*DCF!H$46-DCF!H$5*MAX(BV65*DCF!H$46,0)-MAX(BV65-BU65,0)/Inputs!$B$24)*DCF!H$6</f>
        <v>-4379.8752660229511</v>
      </c>
      <c r="DD65" s="15">
        <f ca="1">(BW65*DCF!I$46-DCF!I$5*MAX(BW65*DCF!I$46,0)-MAX(BW65-BV65,0)/Inputs!$B$24)*DCF!I$6</f>
        <v>-5106.7782874408422</v>
      </c>
      <c r="DE65" s="15">
        <f ca="1">(BX65*DCF!J$46-DCF!J$5*MAX(BX65*DCF!J$46,0)-MAX(BX65-BW65,0)/Inputs!$B$24)*DCF!J$6</f>
        <v>-1154.0266541094024</v>
      </c>
      <c r="DF65" s="15">
        <f ca="1">(BY65*DCF!K$46-DCF!K$5*MAX(BY65*DCF!K$46,0)-MAX(BY65-BX65,0)/Inputs!$B$24)*DCF!K$6</f>
        <v>939.63892703021963</v>
      </c>
      <c r="DG65" s="15">
        <f ca="1">(BZ65*DCF!L$46-DCF!L$5*MAX(BZ65*DCF!L$46,0)-MAX(BZ65-BY65,0)/Inputs!$B$24)*DCF!L$6</f>
        <v>312.24519447428816</v>
      </c>
      <c r="DH65" s="15">
        <f ca="1">(CA65*DCF!M$46-DCF!M$5*MAX(CA65*DCF!M$46,0)-MAX(CA65-BZ65,0)/Inputs!$B$24)*DCF!M$6</f>
        <v>-168.14304233513468</v>
      </c>
      <c r="DI65" s="15">
        <f ca="1">SUM(CB65:CL65)+BE65*DCF!M$10*(1+Inputs!$B$30)*(1-Inputs!$B$33)*(1-Inputs!$B$30/Inputs!$B$31)/(Inputs!$B$29-Inputs!$B$30)*DCF!M$6</f>
        <v>194172.9568373108</v>
      </c>
      <c r="DJ65" s="15">
        <f ca="1">SUM(CM65:CW65)+BP65*DCF!M$28*(1+Inputs!$B$30)*(1-Inputs!$B$33)*(1-Inputs!$B$30/Inputs!$B$31)/(Inputs!$B$29-Inputs!$B$30)*DCF!M$6</f>
        <v>548221.78440567711</v>
      </c>
      <c r="DK65" s="15">
        <f ca="1">SUM(CX65:DH65)+CA65*DCF!M$46*(1+Inputs!$B$30)*(1-Inputs!$B$33)*(1-Inputs!$B$30/Inputs!$B$31)/(Inputs!$B$29-Inputs!$B$30)*DCF!M$6</f>
        <v>369686.72952396522</v>
      </c>
      <c r="DM65" s="15">
        <f ca="1">DI65+DJ65+DK65+Inputs!$B$34+Inputs!$B$36-Inputs!$B$35</f>
        <v>1188932.4707669532</v>
      </c>
    </row>
    <row r="66" spans="1:117" x14ac:dyDescent="0.75">
      <c r="A66" s="11">
        <v>53</v>
      </c>
      <c r="C66" s="23">
        <f t="shared" ca="1" si="35"/>
        <v>5.7322536423684942E-2</v>
      </c>
      <c r="D66" s="23">
        <f t="shared" ca="1" si="35"/>
        <v>0.54184421023769591</v>
      </c>
      <c r="E66" s="23">
        <f t="shared" ca="1" si="35"/>
        <v>-0.95615343237266726</v>
      </c>
      <c r="F66" s="23">
        <f t="shared" ca="1" si="35"/>
        <v>0.66909715557431071</v>
      </c>
      <c r="G66" s="23">
        <f t="shared" ca="1" si="35"/>
        <v>-0.12417598256121176</v>
      </c>
      <c r="H66" s="23">
        <f t="shared" ca="1" si="35"/>
        <v>0.39444760986824057</v>
      </c>
      <c r="I66" s="23">
        <f t="shared" ca="1" si="35"/>
        <v>0.23347463349326542</v>
      </c>
      <c r="J66" s="23">
        <f t="shared" ca="1" si="35"/>
        <v>-4.5699080236854005E-2</v>
      </c>
      <c r="K66" s="23">
        <f t="shared" ca="1" si="35"/>
        <v>-0.45096673120998637</v>
      </c>
      <c r="L66" s="23">
        <f t="shared" ca="1" si="35"/>
        <v>4.2852400089492933E-2</v>
      </c>
      <c r="M66" s="23">
        <f t="shared" ca="1" si="35"/>
        <v>1.7149624180885006</v>
      </c>
      <c r="N66" s="23">
        <f ca="1">SQRT(Inputs!$B$38)*C66+SQRT(1-Inputs!$B$38)*_xlfn.NORM.S.INV(RAND())</f>
        <v>-1.2272272041443548</v>
      </c>
      <c r="O66" s="23">
        <f ca="1">SQRT(Inputs!$B$38)*D66+SQRT(1-Inputs!$B$38)*_xlfn.NORM.S.INV(RAND())</f>
        <v>3.1429228618641614E-2</v>
      </c>
      <c r="P66" s="23">
        <f ca="1">SQRT(Inputs!$B$38)*E66+SQRT(1-Inputs!$B$38)*_xlfn.NORM.S.INV(RAND())</f>
        <v>-1.0925196113503564</v>
      </c>
      <c r="Q66" s="23">
        <f ca="1">SQRT(Inputs!$B$38)*F66+SQRT(1-Inputs!$B$38)*_xlfn.NORM.S.INV(RAND())</f>
        <v>0.51369619356441387</v>
      </c>
      <c r="R66" s="23">
        <f ca="1">SQRT(Inputs!$B$38)*G66+SQRT(1-Inputs!$B$38)*_xlfn.NORM.S.INV(RAND())</f>
        <v>1.1944844150593575E-2</v>
      </c>
      <c r="S66" s="23">
        <f ca="1">SQRT(Inputs!$B$38)*H66+SQRT(1-Inputs!$B$38)*_xlfn.NORM.S.INV(RAND())</f>
        <v>-0.24322734341239602</v>
      </c>
      <c r="T66" s="23">
        <f ca="1">SQRT(Inputs!$B$38)*I66+SQRT(1-Inputs!$B$38)*_xlfn.NORM.S.INV(RAND())</f>
        <v>0.91292522621161543</v>
      </c>
      <c r="U66" s="23">
        <f ca="1">SQRT(Inputs!$B$38)*J66+SQRT(1-Inputs!$B$38)*_xlfn.NORM.S.INV(RAND())</f>
        <v>-0.26638766909093037</v>
      </c>
      <c r="V66" s="23">
        <f ca="1">SQRT(Inputs!$B$38)*K66+SQRT(1-Inputs!$B$38)*_xlfn.NORM.S.INV(RAND())</f>
        <v>-0.97631207081254079</v>
      </c>
      <c r="W66" s="23">
        <f ca="1">SQRT(Inputs!$B$38)*L66+SQRT(1-Inputs!$B$38)*_xlfn.NORM.S.INV(RAND())</f>
        <v>-1.3001564327949235</v>
      </c>
      <c r="X66" s="23">
        <f ca="1">SQRT(Inputs!$B$38)*M66+SQRT(1-Inputs!$B$38)*_xlfn.NORM.S.INV(RAND())</f>
        <v>-7.7032016068242948E-2</v>
      </c>
      <c r="Y66" s="23">
        <f ca="1">SQRT(Inputs!$B$38)*C66+SQRT(1-Inputs!$B$38)*_xlfn.NORM.S.INV(RAND())</f>
        <v>-8.6949498305472994E-2</v>
      </c>
      <c r="Z66" s="23">
        <f ca="1">SQRT(Inputs!$B$38)*D66+SQRT(1-Inputs!$B$38)*_xlfn.NORM.S.INV(RAND())</f>
        <v>0.77776143137722287</v>
      </c>
      <c r="AA66" s="23">
        <f ca="1">SQRT(Inputs!$B$38)*E66+SQRT(1-Inputs!$B$38)*_xlfn.NORM.S.INV(RAND())</f>
        <v>-1.020251987986774</v>
      </c>
      <c r="AB66" s="23">
        <f ca="1">SQRT(Inputs!$B$38)*F66+SQRT(1-Inputs!$B$38)*_xlfn.NORM.S.INV(RAND())</f>
        <v>-1.0145639788858634</v>
      </c>
      <c r="AC66" s="23">
        <f ca="1">SQRT(Inputs!$B$38)*G66+SQRT(1-Inputs!$B$38)*_xlfn.NORM.S.INV(RAND())</f>
        <v>-0.45168217593819315</v>
      </c>
      <c r="AD66" s="23">
        <f ca="1">SQRT(Inputs!$B$38)*H66+SQRT(1-Inputs!$B$38)*_xlfn.NORM.S.INV(RAND())</f>
        <v>0.14222832997750837</v>
      </c>
      <c r="AE66" s="23">
        <f ca="1">SQRT(Inputs!$B$38)*I66+SQRT(1-Inputs!$B$38)*_xlfn.NORM.S.INV(RAND())</f>
        <v>-0.65679511148731318</v>
      </c>
      <c r="AF66" s="23">
        <f ca="1">SQRT(Inputs!$B$38)*J66+SQRT(1-Inputs!$B$38)*_xlfn.NORM.S.INV(RAND())</f>
        <v>0.61672886818750183</v>
      </c>
      <c r="AG66" s="23">
        <f ca="1">SQRT(Inputs!$B$38)*K66+SQRT(1-Inputs!$B$38)*_xlfn.NORM.S.INV(RAND())</f>
        <v>-0.2212600935594512</v>
      </c>
      <c r="AH66" s="23">
        <f ca="1">SQRT(Inputs!$B$38)*L66+SQRT(1-Inputs!$B$38)*_xlfn.NORM.S.INV(RAND())</f>
        <v>0.9132561306397301</v>
      </c>
      <c r="AI66" s="23">
        <f ca="1">SQRT(Inputs!$B$38)*M66+SQRT(1-Inputs!$B$38)*_xlfn.NORM.S.INV(RAND())</f>
        <v>0.93364336420179728</v>
      </c>
      <c r="AJ66" s="23">
        <f ca="1">SQRT(Inputs!$B$38)*C66+SQRT(1-Inputs!$B$38)*_xlfn.NORM.S.INV(RAND())</f>
        <v>6.0568687324403549E-2</v>
      </c>
      <c r="AK66" s="23">
        <f ca="1">SQRT(Inputs!$B$38)*D66+SQRT(1-Inputs!$B$38)*_xlfn.NORM.S.INV(RAND())</f>
        <v>-0.65586878815681549</v>
      </c>
      <c r="AL66" s="23">
        <f ca="1">SQRT(Inputs!$B$38)*E66+SQRT(1-Inputs!$B$38)*_xlfn.NORM.S.INV(RAND())</f>
        <v>-0.21352926104386249</v>
      </c>
      <c r="AM66" s="23">
        <f ca="1">SQRT(Inputs!$B$38)*F66+SQRT(1-Inputs!$B$38)*_xlfn.NORM.S.INV(RAND())</f>
        <v>0.39813667012490045</v>
      </c>
      <c r="AN66" s="23">
        <f ca="1">SQRT(Inputs!$B$38)*G66+SQRT(1-Inputs!$B$38)*_xlfn.NORM.S.INV(RAND())</f>
        <v>0.96993155224826322</v>
      </c>
      <c r="AO66" s="23">
        <f ca="1">SQRT(Inputs!$B$38)*H66+SQRT(1-Inputs!$B$38)*_xlfn.NORM.S.INV(RAND())</f>
        <v>0.19176034755004667</v>
      </c>
      <c r="AP66" s="23">
        <f ca="1">SQRT(Inputs!$B$38)*I66+SQRT(1-Inputs!$B$38)*_xlfn.NORM.S.INV(RAND())</f>
        <v>-0.20623898227862514</v>
      </c>
      <c r="AQ66" s="23">
        <f ca="1">SQRT(Inputs!$B$38)*J66+SQRT(1-Inputs!$B$38)*_xlfn.NORM.S.INV(RAND())</f>
        <v>2.8728510107700531E-2</v>
      </c>
      <c r="AR66" s="23">
        <f ca="1">SQRT(Inputs!$B$38)*K66+SQRT(1-Inputs!$B$38)*_xlfn.NORM.S.INV(RAND())</f>
        <v>-0.1661653738949051</v>
      </c>
      <c r="AS66" s="23">
        <f ca="1">SQRT(Inputs!$B$38)*L66+SQRT(1-Inputs!$B$38)*_xlfn.NORM.S.INV(RAND())</f>
        <v>1.1534653879550587</v>
      </c>
      <c r="AT66" s="23">
        <f ca="1">SQRT(Inputs!$B$38)*M66+SQRT(1-Inputs!$B$38)*_xlfn.NORM.S.INV(RAND())</f>
        <v>0.18256167997962081</v>
      </c>
      <c r="AU66" s="15">
        <f ca="1">Inputs!$B$6*EXP($B$8-0.5*C$5^2+C$5*N66)</f>
        <v>4068.2059167270922</v>
      </c>
      <c r="AV66" s="15">
        <f t="shared" ca="1" si="1"/>
        <v>4974.9040298053196</v>
      </c>
      <c r="AW66" s="15">
        <f t="shared" ca="1" si="2"/>
        <v>5234.8667294986863</v>
      </c>
      <c r="AX66" s="15">
        <f t="shared" ca="1" si="3"/>
        <v>6814.8694759856262</v>
      </c>
      <c r="AY66" s="15">
        <f t="shared" ca="1" si="4"/>
        <v>8340.0924497911947</v>
      </c>
      <c r="AZ66" s="15">
        <f t="shared" ca="1" si="5"/>
        <v>9930.5830341085693</v>
      </c>
      <c r="BA66" s="15">
        <f t="shared" ca="1" si="6"/>
        <v>13370.903009246524</v>
      </c>
      <c r="BB66" s="15">
        <f t="shared" ca="1" si="7"/>
        <v>15938.933195748816</v>
      </c>
      <c r="BC66" s="15">
        <f t="shared" ca="1" si="8"/>
        <v>17765.431643338408</v>
      </c>
      <c r="BD66" s="15">
        <f t="shared" ca="1" si="9"/>
        <v>19272.209475054158</v>
      </c>
      <c r="BE66" s="15">
        <f t="shared" ca="1" si="10"/>
        <v>23450.511555744004</v>
      </c>
      <c r="BF66" s="15">
        <f ca="1">Inputs!$B$13*EXP($B$9-0.5*C$6^2+C$6*Y66)</f>
        <v>13594.651114372055</v>
      </c>
      <c r="BG66" s="15">
        <f t="shared" ca="1" si="11"/>
        <v>19064.502731053773</v>
      </c>
      <c r="BH66" s="15">
        <f t="shared" ca="1" si="12"/>
        <v>19667.157362955757</v>
      </c>
      <c r="BI66" s="15">
        <f t="shared" ca="1" si="13"/>
        <v>20594.746502502865</v>
      </c>
      <c r="BJ66" s="15">
        <f t="shared" ca="1" si="14"/>
        <v>23656.354203706669</v>
      </c>
      <c r="BK66" s="15">
        <f t="shared" ca="1" si="15"/>
        <v>29601.361663747997</v>
      </c>
      <c r="BL66" s="15">
        <f t="shared" ca="1" si="16"/>
        <v>33394.822911900061</v>
      </c>
      <c r="BM66" s="15">
        <f t="shared" ca="1" si="17"/>
        <v>44318.050170001014</v>
      </c>
      <c r="BN66" s="15">
        <f t="shared" ca="1" si="18"/>
        <v>53079.431880268537</v>
      </c>
      <c r="BO66" s="15">
        <f t="shared" ca="1" si="19"/>
        <v>72623.124352228202</v>
      </c>
      <c r="BP66" s="15">
        <f t="shared" ca="1" si="20"/>
        <v>99358.690403902481</v>
      </c>
      <c r="BQ66" s="15">
        <f ca="1">Inputs!$B$20*EXP($B$10-0.5*C$7^2+C$7*AJ66)</f>
        <v>4382.6609885137423</v>
      </c>
      <c r="BR66" s="15">
        <f t="shared" ca="1" si="21"/>
        <v>4828.5526905929737</v>
      </c>
      <c r="BS66" s="15">
        <f t="shared" ca="1" si="22"/>
        <v>6218.8676650354682</v>
      </c>
      <c r="BT66" s="15">
        <f t="shared" ca="1" si="23"/>
        <v>9518.4581410308074</v>
      </c>
      <c r="BU66" s="15">
        <f t="shared" ca="1" si="24"/>
        <v>16680.867794770518</v>
      </c>
      <c r="BV66" s="15">
        <f t="shared" ca="1" si="25"/>
        <v>24232.533307076672</v>
      </c>
      <c r="BW66" s="15">
        <f t="shared" ca="1" si="26"/>
        <v>32370.842914296365</v>
      </c>
      <c r="BX66" s="15">
        <f t="shared" ca="1" si="27"/>
        <v>45537.335172371597</v>
      </c>
      <c r="BY66" s="15">
        <f t="shared" ca="1" si="28"/>
        <v>61808.968451037763</v>
      </c>
      <c r="BZ66" s="15">
        <f t="shared" ca="1" si="29"/>
        <v>107211.87722298077</v>
      </c>
      <c r="CA66" s="15">
        <f t="shared" ca="1" si="30"/>
        <v>155565.93440971724</v>
      </c>
      <c r="CB66" s="15">
        <f ca="1">(AU66*DCF!C$10-DCF!C$5*MAX(AU66*DCF!C$10,0)-MAX(AU66-Inputs!$B$6,0)/Inputs!$B$10)*DCF!C$6</f>
        <v>1044.7523640479267</v>
      </c>
      <c r="CC66" s="15">
        <f ca="1">(AV66*DCF!D$10-DCF!D$5*MAX(AV66*DCF!D$10,0)-MAX(AV66-AU66,0)/Inputs!$B$10)*DCF!D$6</f>
        <v>991.52454849781884</v>
      </c>
      <c r="CD66" s="15">
        <f ca="1">(AW66*DCF!E$10-DCF!E$5*MAX(AW66*DCF!E$10,0)-MAX(AW66-AV66,0)/Inputs!$B$10)*DCF!E$6</f>
        <v>1150.0930303139928</v>
      </c>
      <c r="CE66" s="15">
        <f ca="1">(AX66*DCF!F$10-DCF!F$5*MAX(AX66*DCF!F$10,0)-MAX(AX66-AW66,0)/Inputs!$B$10)*DCF!F$6</f>
        <v>1158.9157471828246</v>
      </c>
      <c r="CF66" s="15">
        <f ca="1">(AY66*DCF!G$10-DCF!G$5*MAX(AY66*DCF!G$10,0)-MAX(AY66-AX66,0)/Inputs!$B$10)*DCF!G$6</f>
        <v>1425.2171711651674</v>
      </c>
      <c r="CG66" s="15">
        <f ca="1">(AZ66*DCF!H$10-DCF!H$5*MAX(AZ66*DCF!H$10,0)-MAX(AZ66-AY66,0)/Inputs!$B$10)*DCF!H$6</f>
        <v>1645.6097025405452</v>
      </c>
      <c r="CH66" s="15">
        <f ca="1">(BA66*DCF!I$10-DCF!I$5*MAX(BA66*DCF!I$10,0)-MAX(BA66-AZ66,0)/Inputs!$B$10)*DCF!I$6</f>
        <v>1878.0431939228688</v>
      </c>
      <c r="CI66" s="15">
        <f ca="1">(BB66*DCF!J$10-DCF!J$5*MAX(BB66*DCF!J$10,0)-MAX(BB66-BA66,0)/Inputs!$B$10)*DCF!J$6</f>
        <v>2346.0152628616283</v>
      </c>
      <c r="CJ66" s="15">
        <f ca="1">(BC66*DCF!K$10-DCF!K$5*MAX(BC66*DCF!K$10,0)-MAX(BC66-BB66,0)/Inputs!$B$10)*DCF!K$6</f>
        <v>2604.2672018571534</v>
      </c>
      <c r="CK66" s="15">
        <f ca="1">(BD66*DCF!L$10-DCF!L$5*MAX(BD66*DCF!L$10,0)-MAX(BD66-BC66,0)/Inputs!$B$10)*DCF!L$6</f>
        <v>2711.7648980438485</v>
      </c>
      <c r="CL66" s="15">
        <f ca="1">(BE66*DCF!M$10-DCF!M$5*MAX(BE66*DCF!M$10,0)-MAX(BE66-BD66,0)/Inputs!$B$10)*DCF!M$6</f>
        <v>2810.027662215191</v>
      </c>
      <c r="CM66" s="15">
        <f ca="1">(BF66*DCF!C$28-DCF!C$5*MAX(BF66*DCF!C$28,0)-MAX(BF66-Inputs!$B$13,0)/Inputs!$B$17)*DCF!C$6</f>
        <v>3639.1482227569954</v>
      </c>
      <c r="CN66" s="15">
        <f ca="1">(BG66*DCF!D$28-DCF!D$5*MAX(BG66*DCF!D$28,0)-MAX(BG66-BF66,0)/Inputs!$B$17)*DCF!D$6</f>
        <v>4447.9656138975852</v>
      </c>
      <c r="CO66" s="15">
        <f ca="1">(BH66*DCF!E$28-DCF!E$5*MAX(BH66*DCF!E$28,0)-MAX(BH66-BG66,0)/Inputs!$B$17)*DCF!E$6</f>
        <v>5451.3142347762423</v>
      </c>
      <c r="CP66" s="15">
        <f ca="1">(BI66*DCF!F$28-DCF!F$5*MAX(BI66*DCF!F$28,0)-MAX(BI66-BH66,0)/Inputs!$B$17)*DCF!F$6</f>
        <v>5422.0489275247855</v>
      </c>
      <c r="CQ66" s="15">
        <f ca="1">(BJ66*DCF!G$28-DCF!G$5*MAX(BJ66*DCF!G$28,0)-MAX(BJ66-BI66,0)/Inputs!$B$17)*DCF!G$6</f>
        <v>5622.8884080424623</v>
      </c>
      <c r="CR66" s="15">
        <f ca="1">(BK66*DCF!H$28-DCF!H$5*MAX(BK66*DCF!H$28,0)-MAX(BK66-BJ66,0)/Inputs!$B$17)*DCF!H$6</f>
        <v>6397.056001950662</v>
      </c>
      <c r="CS66" s="15">
        <f ca="1">(BL66*DCF!I$28-DCF!I$5*MAX(BL66*DCF!I$28,0)-MAX(BL66-BK66,0)/Inputs!$B$17)*DCF!I$6</f>
        <v>7308.4160449661895</v>
      </c>
      <c r="CT66" s="15">
        <f ca="1">(BM66*DCF!J$28-DCF!J$5*MAX(BM66*DCF!J$28,0)-MAX(BM66-BL66,0)/Inputs!$B$17)*DCF!J$6</f>
        <v>8438.2736095504588</v>
      </c>
      <c r="CU66" s="15">
        <f ca="1">(BN66*DCF!K$28-DCF!K$5*MAX(BN66*DCF!K$28,0)-MAX(BN66-BM66,0)/Inputs!$B$17)*DCF!K$6</f>
        <v>10136.333471761296</v>
      </c>
      <c r="CV66" s="15">
        <f ca="1">(BO66*DCF!L$28-DCF!L$5*MAX(BO66*DCF!L$28,0)-MAX(BO66-BN66,0)/Inputs!$B$17)*DCF!L$6</f>
        <v>12278.436266440523</v>
      </c>
      <c r="CW66" s="15">
        <f ca="1">(BP66*DCF!M$28-DCF!M$5*MAX(BP66*DCF!M$28,0)-MAX(BP66-BO66,0)/Inputs!$B$17)*DCF!M$6</f>
        <v>15899.77719829801</v>
      </c>
      <c r="CX66" s="15">
        <f ca="1">(BQ66*DCF!C$46-DCF!C$5*MAX(BQ66*DCF!C$46,0)-MAX(BQ66-Inputs!$B$20,0)/Inputs!$B$24)*DCF!C$6</f>
        <v>-1557.9637333813457</v>
      </c>
      <c r="CY66" s="15">
        <f ca="1">(BR66*DCF!D$46-DCF!D$5*MAX(BR66*DCF!D$46,0)-MAX(BR66-BQ66,0)/Inputs!$B$24)*DCF!D$6</f>
        <v>-1014.3796290199087</v>
      </c>
      <c r="CZ66" s="15">
        <f ca="1">(BS66*DCF!E$46-DCF!E$5*MAX(BS66*DCF!E$46,0)-MAX(BS66-BR66,0)/Inputs!$B$24)*DCF!E$6</f>
        <v>-1283.4158174107913</v>
      </c>
      <c r="DA66" s="15">
        <f ca="1">(BT66*DCF!F$46-DCF!F$5*MAX(BT66*DCF!F$46,0)-MAX(BT66-BS66,0)/Inputs!$B$24)*DCF!F$6</f>
        <v>-1894.6795024347175</v>
      </c>
      <c r="DB66" s="15">
        <f ca="1">(BU66*DCF!G$46-DCF!G$5*MAX(BU66*DCF!G$46,0)-MAX(BU66-BT66,0)/Inputs!$B$24)*DCF!G$6</f>
        <v>-2970.4045308277946</v>
      </c>
      <c r="DC66" s="15">
        <f ca="1">(BV66*DCF!H$46-DCF!H$5*MAX(BV66*DCF!H$46,0)-MAX(BV66-BU66,0)/Inputs!$B$24)*DCF!H$6</f>
        <v>-2346.6337881268714</v>
      </c>
      <c r="DD66" s="15">
        <f ca="1">(BW66*DCF!I$46-DCF!I$5*MAX(BW66*DCF!I$46,0)-MAX(BW66-BV66,0)/Inputs!$B$24)*DCF!I$6</f>
        <v>-1588.5766901543714</v>
      </c>
      <c r="DE66" s="15">
        <f ca="1">(BX66*DCF!J$46-DCF!J$5*MAX(BX66*DCF!J$46,0)-MAX(BX66-BW66,0)/Inputs!$B$24)*DCF!J$6</f>
        <v>-1581.3733891325317</v>
      </c>
      <c r="DF66" s="15">
        <f ca="1">(BY66*DCF!K$46-DCF!K$5*MAX(BY66*DCF!K$46,0)-MAX(BY66-BX66,0)/Inputs!$B$24)*DCF!K$6</f>
        <v>-455.38235960205469</v>
      </c>
      <c r="DG66" s="15">
        <f ca="1">(BZ66*DCF!L$46-DCF!L$5*MAX(BZ66*DCF!L$46,0)-MAX(BZ66-BY66,0)/Inputs!$B$24)*DCF!L$6</f>
        <v>-2863.7676703603852</v>
      </c>
      <c r="DH66" s="15">
        <f ca="1">(CA66*DCF!M$46-DCF!M$5*MAX(CA66*DCF!M$46,0)-MAX(CA66-BZ66,0)/Inputs!$B$24)*DCF!M$6</f>
        <v>2087.0431972858496</v>
      </c>
      <c r="DI66" s="15">
        <f ca="1">SUM(CB66:CL66)+BE66*DCF!M$10*(1+Inputs!$B$30)*(1-Inputs!$B$33)*(1-Inputs!$B$30/Inputs!$B$31)/(Inputs!$B$29-Inputs!$B$30)*DCF!M$6</f>
        <v>85029.314543196699</v>
      </c>
      <c r="DJ66" s="15">
        <f ca="1">SUM(CM66:CW66)+BP66*DCF!M$28*(1+Inputs!$B$30)*(1-Inputs!$B$33)*(1-Inputs!$B$30/Inputs!$B$31)/(Inputs!$B$29-Inputs!$B$30)*DCF!M$6</f>
        <v>453730.39036892733</v>
      </c>
      <c r="DK66" s="15">
        <f ca="1">SUM(CX66:DH66)+CA66*DCF!M$46*(1+Inputs!$B$30)*(1-Inputs!$B$33)*(1-Inputs!$B$30/Inputs!$B$31)/(Inputs!$B$29-Inputs!$B$30)*DCF!M$6</f>
        <v>225053.82864725721</v>
      </c>
      <c r="DM66" s="15">
        <f ca="1">DI66+DJ66+DK66+Inputs!$B$34+Inputs!$B$36-Inputs!$B$35</f>
        <v>840664.53355938115</v>
      </c>
    </row>
    <row r="67" spans="1:117" x14ac:dyDescent="0.75">
      <c r="A67" s="11">
        <v>54</v>
      </c>
      <c r="C67" s="23">
        <f t="shared" ca="1" si="35"/>
        <v>6.6470568639179758E-2</v>
      </c>
      <c r="D67" s="23">
        <f t="shared" ca="1" si="35"/>
        <v>-0.85594218282047885</v>
      </c>
      <c r="E67" s="23">
        <f t="shared" ca="1" si="35"/>
        <v>-2.1988205812290985E-2</v>
      </c>
      <c r="F67" s="23">
        <f t="shared" ca="1" si="35"/>
        <v>-0.69746478187876015</v>
      </c>
      <c r="G67" s="23">
        <f t="shared" ca="1" si="35"/>
        <v>0.16694301592401503</v>
      </c>
      <c r="H67" s="23">
        <f t="shared" ca="1" si="35"/>
        <v>-0.27232026201676029</v>
      </c>
      <c r="I67" s="23">
        <f t="shared" ca="1" si="35"/>
        <v>1.3485872674406043</v>
      </c>
      <c r="J67" s="23">
        <f t="shared" ca="1" si="35"/>
        <v>0.57702818817945845</v>
      </c>
      <c r="K67" s="23">
        <f t="shared" ca="1" si="35"/>
        <v>-0.53600233045655687</v>
      </c>
      <c r="L67" s="23">
        <f t="shared" ca="1" si="35"/>
        <v>-8.7804905581792256E-2</v>
      </c>
      <c r="M67" s="23">
        <f t="shared" ca="1" si="35"/>
        <v>0.98994627257530876</v>
      </c>
      <c r="N67" s="23">
        <f ca="1">SQRT(Inputs!$B$38)*C67+SQRT(1-Inputs!$B$38)*_xlfn.NORM.S.INV(RAND())</f>
        <v>0.75740090276297367</v>
      </c>
      <c r="O67" s="23">
        <f ca="1">SQRT(Inputs!$B$38)*D67+SQRT(1-Inputs!$B$38)*_xlfn.NORM.S.INV(RAND())</f>
        <v>-1.7594017759288747</v>
      </c>
      <c r="P67" s="23">
        <f ca="1">SQRT(Inputs!$B$38)*E67+SQRT(1-Inputs!$B$38)*_xlfn.NORM.S.INV(RAND())</f>
        <v>-0.7891825784282529</v>
      </c>
      <c r="Q67" s="23">
        <f ca="1">SQRT(Inputs!$B$38)*F67+SQRT(1-Inputs!$B$38)*_xlfn.NORM.S.INV(RAND())</f>
        <v>-0.17526062901204403</v>
      </c>
      <c r="R67" s="23">
        <f ca="1">SQRT(Inputs!$B$38)*G67+SQRT(1-Inputs!$B$38)*_xlfn.NORM.S.INV(RAND())</f>
        <v>-0.48907271925502277</v>
      </c>
      <c r="S67" s="23">
        <f ca="1">SQRT(Inputs!$B$38)*H67+SQRT(1-Inputs!$B$38)*_xlfn.NORM.S.INV(RAND())</f>
        <v>-0.97283155801599341</v>
      </c>
      <c r="T67" s="23">
        <f ca="1">SQRT(Inputs!$B$38)*I67+SQRT(1-Inputs!$B$38)*_xlfn.NORM.S.INV(RAND())</f>
        <v>0.84192629827979104</v>
      </c>
      <c r="U67" s="23">
        <f ca="1">SQRT(Inputs!$B$38)*J67+SQRT(1-Inputs!$B$38)*_xlfn.NORM.S.INV(RAND())</f>
        <v>1.4407561567942806</v>
      </c>
      <c r="V67" s="23">
        <f ca="1">SQRT(Inputs!$B$38)*K67+SQRT(1-Inputs!$B$38)*_xlfn.NORM.S.INV(RAND())</f>
        <v>-0.1435667608965297</v>
      </c>
      <c r="W67" s="23">
        <f ca="1">SQRT(Inputs!$B$38)*L67+SQRT(1-Inputs!$B$38)*_xlfn.NORM.S.INV(RAND())</f>
        <v>-0.72811933982946464</v>
      </c>
      <c r="X67" s="23">
        <f ca="1">SQRT(Inputs!$B$38)*M67+SQRT(1-Inputs!$B$38)*_xlfn.NORM.S.INV(RAND())</f>
        <v>0.70129405384733334</v>
      </c>
      <c r="Y67" s="23">
        <f ca="1">SQRT(Inputs!$B$38)*C67+SQRT(1-Inputs!$B$38)*_xlfn.NORM.S.INV(RAND())</f>
        <v>0.82684086868071094</v>
      </c>
      <c r="Z67" s="23">
        <f ca="1">SQRT(Inputs!$B$38)*D67+SQRT(1-Inputs!$B$38)*_xlfn.NORM.S.INV(RAND())</f>
        <v>-0.81114586202917038</v>
      </c>
      <c r="AA67" s="23">
        <f ca="1">SQRT(Inputs!$B$38)*E67+SQRT(1-Inputs!$B$38)*_xlfn.NORM.S.INV(RAND())</f>
        <v>-1.4607955930402081</v>
      </c>
      <c r="AB67" s="23">
        <f ca="1">SQRT(Inputs!$B$38)*F67+SQRT(1-Inputs!$B$38)*_xlfn.NORM.S.INV(RAND())</f>
        <v>-0.62200226063396358</v>
      </c>
      <c r="AC67" s="23">
        <f ca="1">SQRT(Inputs!$B$38)*G67+SQRT(1-Inputs!$B$38)*_xlfn.NORM.S.INV(RAND())</f>
        <v>-1.0533917287902879</v>
      </c>
      <c r="AD67" s="23">
        <f ca="1">SQRT(Inputs!$B$38)*H67+SQRT(1-Inputs!$B$38)*_xlfn.NORM.S.INV(RAND())</f>
        <v>-5.4128116735928336E-2</v>
      </c>
      <c r="AE67" s="23">
        <f ca="1">SQRT(Inputs!$B$38)*I67+SQRT(1-Inputs!$B$38)*_xlfn.NORM.S.INV(RAND())</f>
        <v>0.29501754535100078</v>
      </c>
      <c r="AF67" s="23">
        <f ca="1">SQRT(Inputs!$B$38)*J67+SQRT(1-Inputs!$B$38)*_xlfn.NORM.S.INV(RAND())</f>
        <v>1.1884846084901388</v>
      </c>
      <c r="AG67" s="23">
        <f ca="1">SQRT(Inputs!$B$38)*K67+SQRT(1-Inputs!$B$38)*_xlfn.NORM.S.INV(RAND())</f>
        <v>-7.7979118533794689E-3</v>
      </c>
      <c r="AH67" s="23">
        <f ca="1">SQRT(Inputs!$B$38)*L67+SQRT(1-Inputs!$B$38)*_xlfn.NORM.S.INV(RAND())</f>
        <v>-0.35065563718462484</v>
      </c>
      <c r="AI67" s="23">
        <f ca="1">SQRT(Inputs!$B$38)*M67+SQRT(1-Inputs!$B$38)*_xlfn.NORM.S.INV(RAND())</f>
        <v>-1.6378486732102804</v>
      </c>
      <c r="AJ67" s="23">
        <f ca="1">SQRT(Inputs!$B$38)*C67+SQRT(1-Inputs!$B$38)*_xlfn.NORM.S.INV(RAND())</f>
        <v>0.72590997131554813</v>
      </c>
      <c r="AK67" s="23">
        <f ca="1">SQRT(Inputs!$B$38)*D67+SQRT(1-Inputs!$B$38)*_xlfn.NORM.S.INV(RAND())</f>
        <v>0.66218067651677837</v>
      </c>
      <c r="AL67" s="23">
        <f ca="1">SQRT(Inputs!$B$38)*E67+SQRT(1-Inputs!$B$38)*_xlfn.NORM.S.INV(RAND())</f>
        <v>-0.74036302242614027</v>
      </c>
      <c r="AM67" s="23">
        <f ca="1">SQRT(Inputs!$B$38)*F67+SQRT(1-Inputs!$B$38)*_xlfn.NORM.S.INV(RAND())</f>
        <v>0.18803595095219117</v>
      </c>
      <c r="AN67" s="23">
        <f ca="1">SQRT(Inputs!$B$38)*G67+SQRT(1-Inputs!$B$38)*_xlfn.NORM.S.INV(RAND())</f>
        <v>0.57794080308732143</v>
      </c>
      <c r="AO67" s="23">
        <f ca="1">SQRT(Inputs!$B$38)*H67+SQRT(1-Inputs!$B$38)*_xlfn.NORM.S.INV(RAND())</f>
        <v>-0.90576319722520438</v>
      </c>
      <c r="AP67" s="23">
        <f ca="1">SQRT(Inputs!$B$38)*I67+SQRT(1-Inputs!$B$38)*_xlfn.NORM.S.INV(RAND())</f>
        <v>1.6947228321838113</v>
      </c>
      <c r="AQ67" s="23">
        <f ca="1">SQRT(Inputs!$B$38)*J67+SQRT(1-Inputs!$B$38)*_xlfn.NORM.S.INV(RAND())</f>
        <v>0.88598685220108098</v>
      </c>
      <c r="AR67" s="23">
        <f ca="1">SQRT(Inputs!$B$38)*K67+SQRT(1-Inputs!$B$38)*_xlfn.NORM.S.INV(RAND())</f>
        <v>-0.49058997235533575</v>
      </c>
      <c r="AS67" s="23">
        <f ca="1">SQRT(Inputs!$B$38)*L67+SQRT(1-Inputs!$B$38)*_xlfn.NORM.S.INV(RAND())</f>
        <v>-1.0090946206892308</v>
      </c>
      <c r="AT67" s="23">
        <f ca="1">SQRT(Inputs!$B$38)*M67+SQRT(1-Inputs!$B$38)*_xlfn.NORM.S.INV(RAND())</f>
        <v>0.53922614986486517</v>
      </c>
      <c r="AU67" s="15">
        <f ca="1">Inputs!$B$6*EXP($B$8-0.5*C$5^2+C$5*N67)</f>
        <v>5609.490809258059</v>
      </c>
      <c r="AV67" s="15">
        <f t="shared" ca="1" si="1"/>
        <v>5271.7082831923581</v>
      </c>
      <c r="AW67" s="15">
        <f t="shared" ca="1" si="2"/>
        <v>5778.8472257074809</v>
      </c>
      <c r="AX67" s="15">
        <f t="shared" ca="1" si="3"/>
        <v>6902.58773688774</v>
      </c>
      <c r="AY67" s="15">
        <f t="shared" ca="1" si="4"/>
        <v>7967.3421337724103</v>
      </c>
      <c r="AZ67" s="15">
        <f t="shared" ca="1" si="5"/>
        <v>8754.3633868765555</v>
      </c>
      <c r="BA67" s="15">
        <f t="shared" ca="1" si="6"/>
        <v>11699.934700851632</v>
      </c>
      <c r="BB67" s="15">
        <f t="shared" ca="1" si="7"/>
        <v>16548.661497078796</v>
      </c>
      <c r="BC67" s="15">
        <f t="shared" ca="1" si="8"/>
        <v>19988.95390289792</v>
      </c>
      <c r="BD67" s="15">
        <f t="shared" ca="1" si="9"/>
        <v>22876.131440825939</v>
      </c>
      <c r="BE67" s="15">
        <f t="shared" ca="1" si="10"/>
        <v>29880.68935703743</v>
      </c>
      <c r="BF67" s="15">
        <f ca="1">Inputs!$B$13*EXP($B$9-0.5*C$6^2+C$6*Y67)</f>
        <v>16294.591528782181</v>
      </c>
      <c r="BG67" s="15">
        <f t="shared" ca="1" si="11"/>
        <v>17154.920487247877</v>
      </c>
      <c r="BH67" s="15">
        <f t="shared" ca="1" si="12"/>
        <v>16450.232674686456</v>
      </c>
      <c r="BI67" s="15">
        <f t="shared" ca="1" si="13"/>
        <v>18299.036878202536</v>
      </c>
      <c r="BJ67" s="15">
        <f t="shared" ca="1" si="14"/>
        <v>19273.101537891656</v>
      </c>
      <c r="BK67" s="15">
        <f t="shared" ca="1" si="15"/>
        <v>23480.408962503243</v>
      </c>
      <c r="BL67" s="15">
        <f t="shared" ca="1" si="16"/>
        <v>29966.913636198755</v>
      </c>
      <c r="BM67" s="15">
        <f t="shared" ca="1" si="17"/>
        <v>42696.326634342549</v>
      </c>
      <c r="BN67" s="15">
        <f t="shared" ca="1" si="18"/>
        <v>52462.087925143467</v>
      </c>
      <c r="BO67" s="15">
        <f t="shared" ca="1" si="19"/>
        <v>61971.044786321909</v>
      </c>
      <c r="BP67" s="15">
        <f t="shared" ca="1" si="20"/>
        <v>63356.630720158115</v>
      </c>
      <c r="BQ67" s="15">
        <f ca="1">Inputs!$B$20*EXP($B$10-0.5*C$7^2+C$7*AJ67)</f>
        <v>5549.1297117147478</v>
      </c>
      <c r="BR67" s="15">
        <f t="shared" ca="1" si="21"/>
        <v>9291.6669551779451</v>
      </c>
      <c r="BS67" s="15">
        <f t="shared" ca="1" si="22"/>
        <v>10286.690274921002</v>
      </c>
      <c r="BT67" s="15">
        <f t="shared" ca="1" si="23"/>
        <v>14900.275366448834</v>
      </c>
      <c r="BU67" s="15">
        <f t="shared" ca="1" si="24"/>
        <v>23749.448113204035</v>
      </c>
      <c r="BV67" s="15">
        <f t="shared" ca="1" si="25"/>
        <v>26942.972066545495</v>
      </c>
      <c r="BW67" s="15">
        <f t="shared" ca="1" si="26"/>
        <v>53818.7348245373</v>
      </c>
      <c r="BX67" s="15">
        <f t="shared" ca="1" si="27"/>
        <v>89905.057110760608</v>
      </c>
      <c r="BY67" s="15">
        <f t="shared" ca="1" si="28"/>
        <v>114686.1971477911</v>
      </c>
      <c r="BZ67" s="15">
        <f t="shared" ca="1" si="29"/>
        <v>133674.34381782499</v>
      </c>
      <c r="CA67" s="15">
        <f t="shared" ca="1" si="30"/>
        <v>206654.58948952041</v>
      </c>
      <c r="CB67" s="15">
        <f ca="1">(AU67*DCF!C$10-DCF!C$5*MAX(AU67*DCF!C$10,0)-MAX(AU67-Inputs!$B$6,0)/Inputs!$B$10)*DCF!C$6</f>
        <v>1038.4592858200526</v>
      </c>
      <c r="CC67" s="15">
        <f ca="1">(AV67*DCF!D$10-DCF!D$5*MAX(AV67*DCF!D$10,0)-MAX(AV67-AU67,0)/Inputs!$B$10)*DCF!D$6</f>
        <v>1284.943179376847</v>
      </c>
      <c r="CD67" s="15">
        <f ca="1">(AW67*DCF!E$10-DCF!E$5*MAX(AW67*DCF!E$10,0)-MAX(AW67-AV67,0)/Inputs!$B$10)*DCF!E$6</f>
        <v>1220.0151415816229</v>
      </c>
      <c r="CE67" s="15">
        <f ca="1">(AX67*DCF!F$10-DCF!F$5*MAX(AX67*DCF!F$10,0)-MAX(AX67-AW67,0)/Inputs!$B$10)*DCF!F$6</f>
        <v>1273.0013628424574</v>
      </c>
      <c r="CF67" s="15">
        <f ca="1">(AY67*DCF!G$10-DCF!G$5*MAX(AY67*DCF!G$10,0)-MAX(AY67-AX67,0)/Inputs!$B$10)*DCF!G$6</f>
        <v>1436.9257705467846</v>
      </c>
      <c r="CG67" s="15">
        <f ca="1">(AZ67*DCF!H$10-DCF!H$5*MAX(AZ67*DCF!H$10,0)-MAX(AZ67-AY67,0)/Inputs!$B$10)*DCF!H$6</f>
        <v>1559.9161981986192</v>
      </c>
      <c r="CH67" s="15">
        <f ca="1">(BA67*DCF!I$10-DCF!I$5*MAX(BA67*DCF!I$10,0)-MAX(BA67-AZ67,0)/Inputs!$B$10)*DCF!I$6</f>
        <v>1653.9743559455289</v>
      </c>
      <c r="CI67" s="15">
        <f ca="1">(BB67*DCF!J$10-DCF!J$5*MAX(BB67*DCF!J$10,0)-MAX(BB67-BA67,0)/Inputs!$B$10)*DCF!J$6</f>
        <v>2105.0440657968602</v>
      </c>
      <c r="CJ67" s="15">
        <f ca="1">(BC67*DCF!K$10-DCF!K$5*MAX(BC67*DCF!K$10,0)-MAX(BC67-BB67,0)/Inputs!$B$10)*DCF!K$6</f>
        <v>2736.311987978474</v>
      </c>
      <c r="CK67" s="15">
        <f ca="1">(BD67*DCF!L$10-DCF!L$5*MAX(BD67*DCF!L$10,0)-MAX(BD67-BC67,0)/Inputs!$B$10)*DCF!L$6</f>
        <v>3076.7968299112945</v>
      </c>
      <c r="CL67" s="15">
        <f ca="1">(BE67*DCF!M$10-DCF!M$5*MAX(BE67*DCF!M$10,0)-MAX(BE67-BD67,0)/Inputs!$B$10)*DCF!M$6</f>
        <v>3379.7824603624508</v>
      </c>
      <c r="CM67" s="15">
        <f ca="1">(BF67*DCF!C$28-DCF!C$5*MAX(BF67*DCF!C$28,0)-MAX(BF67-Inputs!$B$13,0)/Inputs!$B$17)*DCF!C$6</f>
        <v>3839.6095098002147</v>
      </c>
      <c r="CN67" s="15">
        <f ca="1">(BG67*DCF!D$28-DCF!D$5*MAX(BG67*DCF!D$28,0)-MAX(BG67-BF67,0)/Inputs!$B$17)*DCF!D$6</f>
        <v>4868.9721287283655</v>
      </c>
      <c r="CO67" s="15">
        <f ca="1">(BH67*DCF!E$28-DCF!E$5*MAX(BH67*DCF!E$28,0)-MAX(BH67-BG67,0)/Inputs!$B$17)*DCF!E$6</f>
        <v>4658.9988136089378</v>
      </c>
      <c r="CP67" s="15">
        <f ca="1">(BI67*DCF!F$28-DCF!F$5*MAX(BI67*DCF!F$28,0)-MAX(BI67-BH67,0)/Inputs!$B$17)*DCF!F$6</f>
        <v>4631.1024721883659</v>
      </c>
      <c r="CQ67" s="15">
        <f ca="1">(BJ67*DCF!G$28-DCF!G$5*MAX(BJ67*DCF!G$28,0)-MAX(BJ67-BI67,0)/Inputs!$B$17)*DCF!G$6</f>
        <v>4836.7243654301847</v>
      </c>
      <c r="CR67" s="15">
        <f ca="1">(BK67*DCF!H$28-DCF!H$5*MAX(BK67*DCF!H$28,0)-MAX(BK67-BJ67,0)/Inputs!$B$17)*DCF!H$6</f>
        <v>5153.2666875979548</v>
      </c>
      <c r="CS67" s="15">
        <f ca="1">(BL67*DCF!I$28-DCF!I$5*MAX(BL67*DCF!I$28,0)-MAX(BL67-BK67,0)/Inputs!$B$17)*DCF!I$6</f>
        <v>6115.7984750772976</v>
      </c>
      <c r="CT67" s="15">
        <f ca="1">(BM67*DCF!J$28-DCF!J$5*MAX(BM67*DCF!J$28,0)-MAX(BM67-BL67,0)/Inputs!$B$17)*DCF!J$6</f>
        <v>7837.0091567311238</v>
      </c>
      <c r="CU67" s="15">
        <f ca="1">(BN67*DCF!K$28-DCF!K$5*MAX(BN67*DCF!K$28,0)-MAX(BN67-BM67,0)/Inputs!$B$17)*DCF!K$6</f>
        <v>9882.9376591141372</v>
      </c>
      <c r="CV67" s="15">
        <f ca="1">(BO67*DCF!L$28-DCF!L$5*MAX(BO67*DCF!L$28,0)-MAX(BO67-BN67,0)/Inputs!$B$17)*DCF!L$6</f>
        <v>11288.569874374834</v>
      </c>
      <c r="CW67" s="15">
        <f ca="1">(BP67*DCF!M$28-DCF!M$5*MAX(BP67*DCF!M$28,0)-MAX(BP67-BO67,0)/Inputs!$B$17)*DCF!M$6</f>
        <v>11775.754072227235</v>
      </c>
      <c r="CX67" s="15">
        <f ca="1">(BQ67*DCF!C$46-DCF!C$5*MAX(BQ67*DCF!C$46,0)-MAX(BQ67-Inputs!$B$20,0)/Inputs!$B$24)*DCF!C$6</f>
        <v>-2366.1406778624118</v>
      </c>
      <c r="CY67" s="15">
        <f ca="1">(BR67*DCF!D$46-DCF!D$5*MAX(BR67*DCF!D$46,0)-MAX(BR67-BQ67,0)/Inputs!$B$24)*DCF!D$6</f>
        <v>-3182.7804406805199</v>
      </c>
      <c r="CZ67" s="15">
        <f ca="1">(BS67*DCF!E$46-DCF!E$5*MAX(BS67*DCF!E$46,0)-MAX(BS67-BR67,0)/Inputs!$B$24)*DCF!E$6</f>
        <v>-1608.629835564911</v>
      </c>
      <c r="DA67" s="15">
        <f ca="1">(BT67*DCF!F$46-DCF!F$5*MAX(BT67*DCF!F$46,0)-MAX(BT67-BS67,0)/Inputs!$B$24)*DCF!F$6</f>
        <v>-2765.0844372876477</v>
      </c>
      <c r="DB67" s="15">
        <f ca="1">(BU67*DCF!G$46-DCF!G$5*MAX(BU67*DCF!G$46,0)-MAX(BU67-BT67,0)/Inputs!$B$24)*DCF!G$6</f>
        <v>-3775.5713850513912</v>
      </c>
      <c r="DC67" s="15">
        <f ca="1">(BV67*DCF!H$46-DCF!H$5*MAX(BV67*DCF!H$46,0)-MAX(BV67-BU67,0)/Inputs!$B$24)*DCF!H$6</f>
        <v>-992.36800145495602</v>
      </c>
      <c r="DD67" s="15">
        <f ca="1">(BW67*DCF!I$46-DCF!I$5*MAX(BW67*DCF!I$46,0)-MAX(BW67-BV67,0)/Inputs!$B$24)*DCF!I$6</f>
        <v>-6472.0272448959759</v>
      </c>
      <c r="DE67" s="15">
        <f ca="1">(BX67*DCF!J$46-DCF!J$5*MAX(BX67*DCF!J$46,0)-MAX(BX67-BW67,0)/Inputs!$B$24)*DCF!J$6</f>
        <v>-5798.2346477741967</v>
      </c>
      <c r="DF67" s="15">
        <f ca="1">(BY67*DCF!K$46-DCF!K$5*MAX(BY67*DCF!K$46,0)-MAX(BY67-BX67,0)/Inputs!$B$24)*DCF!K$6</f>
        <v>480.53874718352097</v>
      </c>
      <c r="DG67" s="15">
        <f ca="1">(BZ67*DCF!L$46-DCF!L$5*MAX(BZ67*DCF!L$46,0)-MAX(BZ67-BY67,0)/Inputs!$B$24)*DCF!L$6</f>
        <v>4943.209206221597</v>
      </c>
      <c r="DH67" s="15">
        <f ca="1">(CA67*DCF!M$46-DCF!M$5*MAX(CA67*DCF!M$46,0)-MAX(CA67-BZ67,0)/Inputs!$B$24)*DCF!M$6</f>
        <v>943.93585514563608</v>
      </c>
      <c r="DI67" s="15">
        <f ca="1">SUM(CB67:CL67)+BE67*DCF!M$10*(1+Inputs!$B$30)*(1-Inputs!$B$33)*(1-Inputs!$B$30/Inputs!$B$31)/(Inputs!$B$29-Inputs!$B$30)*DCF!M$6</f>
        <v>103923.52425020699</v>
      </c>
      <c r="DJ67" s="15">
        <f ca="1">SUM(CM67:CW67)+BP67*DCF!M$28*(1+Inputs!$B$30)*(1-Inputs!$B$33)*(1-Inputs!$B$30/Inputs!$B$31)/(Inputs!$B$29-Inputs!$B$30)*DCF!M$6</f>
        <v>309985.19801342225</v>
      </c>
      <c r="DK67" s="15">
        <f ca="1">SUM(CX67:DH67)+CA67*DCF!M$46*(1+Inputs!$B$30)*(1-Inputs!$B$33)*(1-Inputs!$B$30/Inputs!$B$31)/(Inputs!$B$29-Inputs!$B$30)*DCF!M$6</f>
        <v>298919.32228985464</v>
      </c>
      <c r="DM67" s="15">
        <f ca="1">DI67+DJ67+DK67+Inputs!$B$34+Inputs!$B$36-Inputs!$B$35</f>
        <v>789679.04455348384</v>
      </c>
    </row>
    <row r="68" spans="1:117" x14ac:dyDescent="0.75">
      <c r="A68" s="11">
        <v>55</v>
      </c>
      <c r="C68" s="23">
        <f t="shared" ca="1" si="35"/>
        <v>-0.14097796410669083</v>
      </c>
      <c r="D68" s="23">
        <f t="shared" ca="1" si="35"/>
        <v>-2.0498649375920563</v>
      </c>
      <c r="E68" s="23">
        <f t="shared" ca="1" si="35"/>
        <v>0.99507773593076843</v>
      </c>
      <c r="F68" s="23">
        <f t="shared" ca="1" si="35"/>
        <v>0.37399347249519721</v>
      </c>
      <c r="G68" s="23">
        <f t="shared" ca="1" si="35"/>
        <v>2.3076063839335483</v>
      </c>
      <c r="H68" s="23">
        <f t="shared" ca="1" si="35"/>
        <v>-0.27591541167820721</v>
      </c>
      <c r="I68" s="23">
        <f t="shared" ca="1" si="35"/>
        <v>-0.78868068878507402</v>
      </c>
      <c r="J68" s="23">
        <f t="shared" ca="1" si="35"/>
        <v>0.89012189224670801</v>
      </c>
      <c r="K68" s="23">
        <f t="shared" ca="1" si="35"/>
        <v>0.9198589512587656</v>
      </c>
      <c r="L68" s="23">
        <f t="shared" ca="1" si="35"/>
        <v>0.13967007226713718</v>
      </c>
      <c r="M68" s="23">
        <f t="shared" ca="1" si="35"/>
        <v>0.8988025028152633</v>
      </c>
      <c r="N68" s="23">
        <f ca="1">SQRT(Inputs!$B$38)*C68+SQRT(1-Inputs!$B$38)*_xlfn.NORM.S.INV(RAND())</f>
        <v>0.56723414676133854</v>
      </c>
      <c r="O68" s="23">
        <f ca="1">SQRT(Inputs!$B$38)*D68+SQRT(1-Inputs!$B$38)*_xlfn.NORM.S.INV(RAND())</f>
        <v>-0.62992780667224268</v>
      </c>
      <c r="P68" s="23">
        <f ca="1">SQRT(Inputs!$B$38)*E68+SQRT(1-Inputs!$B$38)*_xlfn.NORM.S.INV(RAND())</f>
        <v>2.2759024211038938</v>
      </c>
      <c r="Q68" s="23">
        <f ca="1">SQRT(Inputs!$B$38)*F68+SQRT(1-Inputs!$B$38)*_xlfn.NORM.S.INV(RAND())</f>
        <v>0.21780864141153491</v>
      </c>
      <c r="R68" s="23">
        <f ca="1">SQRT(Inputs!$B$38)*G68+SQRT(1-Inputs!$B$38)*_xlfn.NORM.S.INV(RAND())</f>
        <v>1.4147293876476916</v>
      </c>
      <c r="S68" s="23">
        <f ca="1">SQRT(Inputs!$B$38)*H68+SQRT(1-Inputs!$B$38)*_xlfn.NORM.S.INV(RAND())</f>
        <v>-1.4952577765247952</v>
      </c>
      <c r="T68" s="23">
        <f ca="1">SQRT(Inputs!$B$38)*I68+SQRT(1-Inputs!$B$38)*_xlfn.NORM.S.INV(RAND())</f>
        <v>0.84038711496240115</v>
      </c>
      <c r="U68" s="23">
        <f ca="1">SQRT(Inputs!$B$38)*J68+SQRT(1-Inputs!$B$38)*_xlfn.NORM.S.INV(RAND())</f>
        <v>1.5925662191724599</v>
      </c>
      <c r="V68" s="23">
        <f ca="1">SQRT(Inputs!$B$38)*K68+SQRT(1-Inputs!$B$38)*_xlfn.NORM.S.INV(RAND())</f>
        <v>1.055187276061214</v>
      </c>
      <c r="W68" s="23">
        <f ca="1">SQRT(Inputs!$B$38)*L68+SQRT(1-Inputs!$B$38)*_xlfn.NORM.S.INV(RAND())</f>
        <v>-0.15163561606320375</v>
      </c>
      <c r="X68" s="23">
        <f ca="1">SQRT(Inputs!$B$38)*M68+SQRT(1-Inputs!$B$38)*_xlfn.NORM.S.INV(RAND())</f>
        <v>0.63371477644900409</v>
      </c>
      <c r="Y68" s="23">
        <f ca="1">SQRT(Inputs!$B$38)*C68+SQRT(1-Inputs!$B$38)*_xlfn.NORM.S.INV(RAND())</f>
        <v>-0.33497513001808699</v>
      </c>
      <c r="Z68" s="23">
        <f ca="1">SQRT(Inputs!$B$38)*D68+SQRT(1-Inputs!$B$38)*_xlfn.NORM.S.INV(RAND())</f>
        <v>-1.2400314952456308</v>
      </c>
      <c r="AA68" s="23">
        <f ca="1">SQRT(Inputs!$B$38)*E68+SQRT(1-Inputs!$B$38)*_xlfn.NORM.S.INV(RAND())</f>
        <v>0.30327001990212032</v>
      </c>
      <c r="AB68" s="23">
        <f ca="1">SQRT(Inputs!$B$38)*F68+SQRT(1-Inputs!$B$38)*_xlfn.NORM.S.INV(RAND())</f>
        <v>1.404173694917185</v>
      </c>
      <c r="AC68" s="23">
        <f ca="1">SQRT(Inputs!$B$38)*G68+SQRT(1-Inputs!$B$38)*_xlfn.NORM.S.INV(RAND())</f>
        <v>0.35387906862450724</v>
      </c>
      <c r="AD68" s="23">
        <f ca="1">SQRT(Inputs!$B$38)*H68+SQRT(1-Inputs!$B$38)*_xlfn.NORM.S.INV(RAND())</f>
        <v>1.502737143013319</v>
      </c>
      <c r="AE68" s="23">
        <f ca="1">SQRT(Inputs!$B$38)*I68+SQRT(1-Inputs!$B$38)*_xlfn.NORM.S.INV(RAND())</f>
        <v>-0.50344259309196715</v>
      </c>
      <c r="AF68" s="23">
        <f ca="1">SQRT(Inputs!$B$38)*J68+SQRT(1-Inputs!$B$38)*_xlfn.NORM.S.INV(RAND())</f>
        <v>1.8280909705491246</v>
      </c>
      <c r="AG68" s="23">
        <f ca="1">SQRT(Inputs!$B$38)*K68+SQRT(1-Inputs!$B$38)*_xlfn.NORM.S.INV(RAND())</f>
        <v>1.7324037725386325</v>
      </c>
      <c r="AH68" s="23">
        <f ca="1">SQRT(Inputs!$B$38)*L68+SQRT(1-Inputs!$B$38)*_xlfn.NORM.S.INV(RAND())</f>
        <v>-0.55693173171454402</v>
      </c>
      <c r="AI68" s="23">
        <f ca="1">SQRT(Inputs!$B$38)*M68+SQRT(1-Inputs!$B$38)*_xlfn.NORM.S.INV(RAND())</f>
        <v>0.69208880962678676</v>
      </c>
      <c r="AJ68" s="23">
        <f ca="1">SQRT(Inputs!$B$38)*C68+SQRT(1-Inputs!$B$38)*_xlfn.NORM.S.INV(RAND())</f>
        <v>0.34276879650579134</v>
      </c>
      <c r="AK68" s="23">
        <f ca="1">SQRT(Inputs!$B$38)*D68+SQRT(1-Inputs!$B$38)*_xlfn.NORM.S.INV(RAND())</f>
        <v>-0.93004110142517782</v>
      </c>
      <c r="AL68" s="23">
        <f ca="1">SQRT(Inputs!$B$38)*E68+SQRT(1-Inputs!$B$38)*_xlfn.NORM.S.INV(RAND())</f>
        <v>0.75433606760798599</v>
      </c>
      <c r="AM68" s="23">
        <f ca="1">SQRT(Inputs!$B$38)*F68+SQRT(1-Inputs!$B$38)*_xlfn.NORM.S.INV(RAND())</f>
        <v>5.1892808754863712E-2</v>
      </c>
      <c r="AN68" s="23">
        <f ca="1">SQRT(Inputs!$B$38)*G68+SQRT(1-Inputs!$B$38)*_xlfn.NORM.S.INV(RAND())</f>
        <v>2.2725641546323683</v>
      </c>
      <c r="AO68" s="23">
        <f ca="1">SQRT(Inputs!$B$38)*H68+SQRT(1-Inputs!$B$38)*_xlfn.NORM.S.INV(RAND())</f>
        <v>0.31976864700374807</v>
      </c>
      <c r="AP68" s="23">
        <f ca="1">SQRT(Inputs!$B$38)*I68+SQRT(1-Inputs!$B$38)*_xlfn.NORM.S.INV(RAND())</f>
        <v>-0.26854275771216618</v>
      </c>
      <c r="AQ68" s="23">
        <f ca="1">SQRT(Inputs!$B$38)*J68+SQRT(1-Inputs!$B$38)*_xlfn.NORM.S.INV(RAND())</f>
        <v>0.5204902590807039</v>
      </c>
      <c r="AR68" s="23">
        <f ca="1">SQRT(Inputs!$B$38)*K68+SQRT(1-Inputs!$B$38)*_xlfn.NORM.S.INV(RAND())</f>
        <v>1.0814488855603415</v>
      </c>
      <c r="AS68" s="23">
        <f ca="1">SQRT(Inputs!$B$38)*L68+SQRT(1-Inputs!$B$38)*_xlfn.NORM.S.INV(RAND())</f>
        <v>0.60584850625137876</v>
      </c>
      <c r="AT68" s="23">
        <f ca="1">SQRT(Inputs!$B$38)*M68+SQRT(1-Inputs!$B$38)*_xlfn.NORM.S.INV(RAND())</f>
        <v>1.4269092375723558</v>
      </c>
      <c r="AU68" s="15">
        <f ca="1">Inputs!$B$6*EXP($B$8-0.5*C$5^2+C$5*N68)</f>
        <v>5439.4452140822868</v>
      </c>
      <c r="AV68" s="15">
        <f t="shared" ca="1" si="1"/>
        <v>6035.3895846074938</v>
      </c>
      <c r="AW68" s="15">
        <f t="shared" ca="1" si="2"/>
        <v>10003.273569802161</v>
      </c>
      <c r="AX68" s="15">
        <f t="shared" ca="1" si="3"/>
        <v>12549.889159194639</v>
      </c>
      <c r="AY68" s="15">
        <f t="shared" ca="1" si="4"/>
        <v>18092.681968571524</v>
      </c>
      <c r="AZ68" s="15">
        <f t="shared" ca="1" si="5"/>
        <v>18768.493158148674</v>
      </c>
      <c r="BA68" s="15">
        <f t="shared" ca="1" si="6"/>
        <v>25079.467649790498</v>
      </c>
      <c r="BB68" s="15">
        <f t="shared" ca="1" si="7"/>
        <v>36016.647002929843</v>
      </c>
      <c r="BC68" s="15">
        <f t="shared" ca="1" si="8"/>
        <v>48841.064082421697</v>
      </c>
      <c r="BD68" s="15">
        <f t="shared" ca="1" si="9"/>
        <v>58992.259980547336</v>
      </c>
      <c r="BE68" s="15">
        <f t="shared" ca="1" si="10"/>
        <v>76582.566971571083</v>
      </c>
      <c r="BF68" s="15">
        <f ca="1">Inputs!$B$13*EXP($B$9-0.5*C$6^2+C$6*Y68)</f>
        <v>12942.363283036839</v>
      </c>
      <c r="BG68" s="15">
        <f t="shared" ca="1" si="11"/>
        <v>12611.010267616864</v>
      </c>
      <c r="BH68" s="15">
        <f t="shared" ca="1" si="12"/>
        <v>16203.190589304348</v>
      </c>
      <c r="BI68" s="15">
        <f t="shared" ca="1" si="13"/>
        <v>24620.635208530548</v>
      </c>
      <c r="BJ68" s="15">
        <f t="shared" ca="1" si="14"/>
        <v>31762.892701883731</v>
      </c>
      <c r="BK68" s="15">
        <f t="shared" ca="1" si="15"/>
        <v>47832.794708725713</v>
      </c>
      <c r="BL68" s="15">
        <f t="shared" ca="1" si="16"/>
        <v>55045.780549119496</v>
      </c>
      <c r="BM68" s="15">
        <f t="shared" ca="1" si="17"/>
        <v>84914.168120897404</v>
      </c>
      <c r="BN68" s="15">
        <f t="shared" ca="1" si="18"/>
        <v>128529.36776247762</v>
      </c>
      <c r="BO68" s="15">
        <f t="shared" ca="1" si="19"/>
        <v>148228.69565739081</v>
      </c>
      <c r="BP68" s="15">
        <f t="shared" ca="1" si="20"/>
        <v>197323.02666053732</v>
      </c>
      <c r="BQ68" s="15">
        <f ca="1">Inputs!$B$20*EXP($B$10-0.5*C$7^2+C$7*AJ68)</f>
        <v>4844.032644811391</v>
      </c>
      <c r="BR68" s="15">
        <f t="shared" ca="1" si="21"/>
        <v>4891.8307490519865</v>
      </c>
      <c r="BS68" s="15">
        <f t="shared" ca="1" si="22"/>
        <v>8319.3275449258508</v>
      </c>
      <c r="BT68" s="15">
        <f t="shared" ca="1" si="23"/>
        <v>11627.76220751895</v>
      </c>
      <c r="BU68" s="15">
        <f t="shared" ca="1" si="24"/>
        <v>27927.808343051602</v>
      </c>
      <c r="BV68" s="15">
        <f t="shared" ca="1" si="25"/>
        <v>41758.233945305612</v>
      </c>
      <c r="BW68" s="15">
        <f t="shared" ca="1" si="26"/>
        <v>55051.666271400863</v>
      </c>
      <c r="BX68" s="15">
        <f t="shared" ca="1" si="27"/>
        <v>85467.148558819055</v>
      </c>
      <c r="BY68" s="15">
        <f t="shared" ca="1" si="28"/>
        <v>147281.75573528279</v>
      </c>
      <c r="BZ68" s="15">
        <f t="shared" ca="1" si="29"/>
        <v>231004.11338147646</v>
      </c>
      <c r="CA68" s="15">
        <f t="shared" ca="1" si="30"/>
        <v>418141.4115582009</v>
      </c>
      <c r="CB68" s="15">
        <f ca="1">(AU68*DCF!C$10-DCF!C$5*MAX(AU68*DCF!C$10,0)-MAX(AU68-Inputs!$B$6,0)/Inputs!$B$10)*DCF!C$6</f>
        <v>1039.6717412227226</v>
      </c>
      <c r="CC68" s="15">
        <f ca="1">(AV68*DCF!D$10-DCF!D$5*MAX(AV68*DCF!D$10,0)-MAX(AV68-AU68,0)/Inputs!$B$10)*DCF!D$6</f>
        <v>1325.7798850453974</v>
      </c>
      <c r="CD68" s="15">
        <f ca="1">(AW68*DCF!E$10-DCF!E$5*MAX(AW68*DCF!E$10,0)-MAX(AW68-AV68,0)/Inputs!$B$10)*DCF!E$6</f>
        <v>1415.8648383567452</v>
      </c>
      <c r="CE68" s="15">
        <f ca="1">(AX68*DCF!F$10-DCF!F$5*MAX(AX68*DCF!F$10,0)-MAX(AX68-AW68,0)/Inputs!$B$10)*DCF!F$6</f>
        <v>2209.7332367570325</v>
      </c>
      <c r="CF68" s="15">
        <f ca="1">(AY68*DCF!G$10-DCF!G$5*MAX(AY68*DCF!G$10,0)-MAX(AY68-AX68,0)/Inputs!$B$10)*DCF!G$6</f>
        <v>2662.3928863860619</v>
      </c>
      <c r="CG68" s="15">
        <f ca="1">(AZ68*DCF!H$10-DCF!H$5*MAX(AZ68*DCF!H$10,0)-MAX(AZ68-AY68,0)/Inputs!$B$10)*DCF!H$6</f>
        <v>3523.9140167287646</v>
      </c>
      <c r="CH68" s="15">
        <f ca="1">(BA68*DCF!I$10-DCF!I$5*MAX(BA68*DCF!I$10,0)-MAX(BA68-AZ68,0)/Inputs!$B$10)*DCF!I$6</f>
        <v>3545.8829046615415</v>
      </c>
      <c r="CI68" s="15">
        <f ca="1">(BB68*DCF!J$10-DCF!J$5*MAX(BB68*DCF!J$10,0)-MAX(BB68-BA68,0)/Inputs!$B$10)*DCF!J$6</f>
        <v>4523.190895286536</v>
      </c>
      <c r="CJ68" s="15">
        <f ca="1">(BC68*DCF!K$10-DCF!K$5*MAX(BC68*DCF!K$10,0)-MAX(BC68-BB68,0)/Inputs!$B$10)*DCF!K$6</f>
        <v>6067.4037576356441</v>
      </c>
      <c r="CK68" s="15">
        <f ca="1">(BD68*DCF!L$10-DCF!L$5*MAX(BD68*DCF!L$10,0)-MAX(BD68-BC68,0)/Inputs!$B$10)*DCF!L$6</f>
        <v>7584.4406081369625</v>
      </c>
      <c r="CL68" s="15">
        <f ca="1">(BE68*DCF!M$10-DCF!M$5*MAX(BE68*DCF!M$10,0)-MAX(BE68-BD68,0)/Inputs!$B$10)*DCF!M$6</f>
        <v>8705.4406012995696</v>
      </c>
      <c r="CM68" s="15">
        <f ca="1">(BF68*DCF!C$28-DCF!C$5*MAX(BF68*DCF!C$28,0)-MAX(BF68-Inputs!$B$13,0)/Inputs!$B$17)*DCF!C$6</f>
        <v>3590.7180953755897</v>
      </c>
      <c r="CN68" s="15">
        <f ca="1">(BG68*DCF!D$28-DCF!D$5*MAX(BG68*DCF!D$28,0)-MAX(BG68-BF68,0)/Inputs!$B$17)*DCF!D$6</f>
        <v>3714.2333817626436</v>
      </c>
      <c r="CO68" s="15">
        <f ca="1">(BH68*DCF!E$28-DCF!E$5*MAX(BH68*DCF!E$28,0)-MAX(BH68-BG68,0)/Inputs!$B$17)*DCF!E$6</f>
        <v>3881.0628002632516</v>
      </c>
      <c r="CP68" s="15">
        <f ca="1">(BI68*DCF!F$28-DCF!F$5*MAX(BI68*DCF!F$28,0)-MAX(BI68-BH68,0)/Inputs!$B$17)*DCF!F$6</f>
        <v>5151.3250895582687</v>
      </c>
      <c r="CQ68" s="15">
        <f ca="1">(BJ68*DCF!G$28-DCF!G$5*MAX(BJ68*DCF!G$28,0)-MAX(BJ68-BI68,0)/Inputs!$B$17)*DCF!G$6</f>
        <v>7039.8663423830822</v>
      </c>
      <c r="CR68" s="15">
        <f ca="1">(BK68*DCF!H$28-DCF!H$5*MAX(BK68*DCF!H$28,0)-MAX(BK68-BJ68,0)/Inputs!$B$17)*DCF!H$6</f>
        <v>9332.7660643388026</v>
      </c>
      <c r="CS68" s="15">
        <f ca="1">(BL68*DCF!I$28-DCF!I$5*MAX(BL68*DCF!I$28,0)-MAX(BL68-BK68,0)/Inputs!$B$17)*DCF!I$6</f>
        <v>11908.897877306334</v>
      </c>
      <c r="CT68" s="15">
        <f ca="1">(BM68*DCF!J$28-DCF!J$5*MAX(BM68*DCF!J$28,0)-MAX(BM68-BL68,0)/Inputs!$B$17)*DCF!J$6</f>
        <v>14982.604559485282</v>
      </c>
      <c r="CU68" s="15">
        <f ca="1">(BN68*DCF!K$28-DCF!K$5*MAX(BN68*DCF!K$28,0)-MAX(BN68-BM68,0)/Inputs!$B$17)*DCF!K$6</f>
        <v>21800.966415218103</v>
      </c>
      <c r="CV68" s="15">
        <f ca="1">(BO68*DCF!L$28-DCF!L$5*MAX(BO68*DCF!L$28,0)-MAX(BO68-BN68,0)/Inputs!$B$17)*DCF!L$6</f>
        <v>27345.72428557419</v>
      </c>
      <c r="CW68" s="15">
        <f ca="1">(BP68*DCF!M$28-DCF!M$5*MAX(BP68*DCF!M$28,0)-MAX(BP68-BO68,0)/Inputs!$B$17)*DCF!M$6</f>
        <v>31994.704556825665</v>
      </c>
      <c r="CX68" s="15">
        <f ca="1">(BQ68*DCF!C$46-DCF!C$5*MAX(BQ68*DCF!C$46,0)-MAX(BQ68-Inputs!$B$20,0)/Inputs!$B$24)*DCF!C$6</f>
        <v>-1877.6207700771761</v>
      </c>
      <c r="CY68" s="15">
        <f ca="1">(BR68*DCF!D$46-DCF!D$5*MAX(BR68*DCF!D$46,0)-MAX(BR68-BQ68,0)/Inputs!$B$24)*DCF!D$6</f>
        <v>-855.31648421460034</v>
      </c>
      <c r="CZ68" s="15">
        <f ca="1">(BS68*DCF!E$46-DCF!E$5*MAX(BS68*DCF!E$46,0)-MAX(BS68-BR68,0)/Inputs!$B$24)*DCF!E$6</f>
        <v>-2334.79984666262</v>
      </c>
      <c r="DA68" s="15">
        <f ca="1">(BT68*DCF!F$46-DCF!F$5*MAX(BT68*DCF!F$46,0)-MAX(BT68-BS68,0)/Inputs!$B$24)*DCF!F$6</f>
        <v>-2051.5128085203137</v>
      </c>
      <c r="DB68" s="15">
        <f ca="1">(BU68*DCF!G$46-DCF!G$5*MAX(BU68*DCF!G$46,0)-MAX(BU68-BT68,0)/Inputs!$B$24)*DCF!G$6</f>
        <v>-6422.4497644531466</v>
      </c>
      <c r="DC68" s="15">
        <f ca="1">(BV68*DCF!H$46-DCF!H$5*MAX(BV68*DCF!H$46,0)-MAX(BV68-BU68,0)/Inputs!$B$24)*DCF!H$6</f>
        <v>-4297.7200154768234</v>
      </c>
      <c r="DD68" s="15">
        <f ca="1">(BW68*DCF!I$46-DCF!I$5*MAX(BW68*DCF!I$46,0)-MAX(BW68-BV68,0)/Inputs!$B$24)*DCF!I$6</f>
        <v>-2544.5905881283129</v>
      </c>
      <c r="DE68" s="15">
        <f ca="1">(BX68*DCF!J$46-DCF!J$5*MAX(BX68*DCF!J$46,0)-MAX(BX68-BW68,0)/Inputs!$B$24)*DCF!J$6</f>
        <v>-4480.5785163544952</v>
      </c>
      <c r="DF68" s="15">
        <f ca="1">(BY68*DCF!K$46-DCF!K$5*MAX(BY68*DCF!K$46,0)-MAX(BY68-BX68,0)/Inputs!$B$24)*DCF!K$6</f>
        <v>-6729.707170017994</v>
      </c>
      <c r="DG68" s="15">
        <f ca="1">(BZ68*DCF!L$46-DCF!L$5*MAX(BZ68*DCF!L$46,0)-MAX(BZ68-BY68,0)/Inputs!$B$24)*DCF!L$6</f>
        <v>-2978.4010923465271</v>
      </c>
      <c r="DH68" s="15">
        <f ca="1">(CA68*DCF!M$46-DCF!M$5*MAX(CA68*DCF!M$46,0)-MAX(CA68-BZ68,0)/Inputs!$B$24)*DCF!M$6</f>
        <v>-6341.5669311220281</v>
      </c>
      <c r="DI68" s="15">
        <f ca="1">SUM(CB68:CL68)+BE68*DCF!M$10*(1+Inputs!$B$30)*(1-Inputs!$B$33)*(1-Inputs!$B$30/Inputs!$B$31)/(Inputs!$B$29-Inputs!$B$30)*DCF!M$6</f>
        <v>255734.01195300792</v>
      </c>
      <c r="DJ68" s="15">
        <f ca="1">SUM(CM68:CW68)+BP68*DCF!M$28*(1+Inputs!$B$30)*(1-Inputs!$B$33)*(1-Inputs!$B$30/Inputs!$B$31)/(Inputs!$B$29-Inputs!$B$30)*DCF!M$6</f>
        <v>872946.32616565493</v>
      </c>
      <c r="DK68" s="15">
        <f ca="1">SUM(CX68:DH68)+CA68*DCF!M$46*(1+Inputs!$B$30)*(1-Inputs!$B$33)*(1-Inputs!$B$30/Inputs!$B$31)/(Inputs!$B$29-Inputs!$B$30)*DCF!M$6</f>
        <v>605581.8902983017</v>
      </c>
      <c r="DM68" s="15">
        <f ca="1">DI68+DJ68+DK68+Inputs!$B$34+Inputs!$B$36-Inputs!$B$35</f>
        <v>1811113.2284169644</v>
      </c>
    </row>
    <row r="69" spans="1:117" x14ac:dyDescent="0.75">
      <c r="A69" s="11">
        <v>56</v>
      </c>
      <c r="C69" s="23">
        <f t="shared" ca="1" si="35"/>
        <v>-1.7006335239280639</v>
      </c>
      <c r="D69" s="23">
        <f t="shared" ca="1" si="35"/>
        <v>-0.76822102446535012</v>
      </c>
      <c r="E69" s="23">
        <f t="shared" ca="1" si="35"/>
        <v>0.12439256729615079</v>
      </c>
      <c r="F69" s="23">
        <f t="shared" ca="1" si="35"/>
        <v>-0.77050391843542854</v>
      </c>
      <c r="G69" s="23">
        <f t="shared" ca="1" si="35"/>
        <v>1.1665246225069679</v>
      </c>
      <c r="H69" s="23">
        <f t="shared" ca="1" si="35"/>
        <v>0.75821986523505391</v>
      </c>
      <c r="I69" s="23">
        <f t="shared" ca="1" si="35"/>
        <v>-1.6471027895153292</v>
      </c>
      <c r="J69" s="23">
        <f t="shared" ca="1" si="35"/>
        <v>-0.3434476246984709</v>
      </c>
      <c r="K69" s="23">
        <f t="shared" ca="1" si="35"/>
        <v>-0.92184927514368886</v>
      </c>
      <c r="L69" s="23">
        <f t="shared" ca="1" si="35"/>
        <v>-0.43710430915179782</v>
      </c>
      <c r="M69" s="23">
        <f t="shared" ca="1" si="35"/>
        <v>0.2225532821908916</v>
      </c>
      <c r="N69" s="23">
        <f ca="1">SQRT(Inputs!$B$38)*C69+SQRT(1-Inputs!$B$38)*_xlfn.NORM.S.INV(RAND())</f>
        <v>-1.6872895014175016</v>
      </c>
      <c r="O69" s="23">
        <f ca="1">SQRT(Inputs!$B$38)*D69+SQRT(1-Inputs!$B$38)*_xlfn.NORM.S.INV(RAND())</f>
        <v>-0.91359963290947477</v>
      </c>
      <c r="P69" s="23">
        <f ca="1">SQRT(Inputs!$B$38)*E69+SQRT(1-Inputs!$B$38)*_xlfn.NORM.S.INV(RAND())</f>
        <v>0.12578118481602277</v>
      </c>
      <c r="Q69" s="23">
        <f ca="1">SQRT(Inputs!$B$38)*F69+SQRT(1-Inputs!$B$38)*_xlfn.NORM.S.INV(RAND())</f>
        <v>-0.20511787416966104</v>
      </c>
      <c r="R69" s="23">
        <f ca="1">SQRT(Inputs!$B$38)*G69+SQRT(1-Inputs!$B$38)*_xlfn.NORM.S.INV(RAND())</f>
        <v>2.4321794122658273</v>
      </c>
      <c r="S69" s="23">
        <f ca="1">SQRT(Inputs!$B$38)*H69+SQRT(1-Inputs!$B$38)*_xlfn.NORM.S.INV(RAND())</f>
        <v>9.0142671170542588E-2</v>
      </c>
      <c r="T69" s="23">
        <f ca="1">SQRT(Inputs!$B$38)*I69+SQRT(1-Inputs!$B$38)*_xlfn.NORM.S.INV(RAND())</f>
        <v>-1.3012846691525877</v>
      </c>
      <c r="U69" s="23">
        <f ca="1">SQRT(Inputs!$B$38)*J69+SQRT(1-Inputs!$B$38)*_xlfn.NORM.S.INV(RAND())</f>
        <v>0.77820566077410247</v>
      </c>
      <c r="V69" s="23">
        <f ca="1">SQRT(Inputs!$B$38)*K69+SQRT(1-Inputs!$B$38)*_xlfn.NORM.S.INV(RAND())</f>
        <v>-1.5624644475401159</v>
      </c>
      <c r="W69" s="23">
        <f ca="1">SQRT(Inputs!$B$38)*L69+SQRT(1-Inputs!$B$38)*_xlfn.NORM.S.INV(RAND())</f>
        <v>-0.18096860575507559</v>
      </c>
      <c r="X69" s="23">
        <f ca="1">SQRT(Inputs!$B$38)*M69+SQRT(1-Inputs!$B$38)*_xlfn.NORM.S.INV(RAND())</f>
        <v>-0.32703653514541875</v>
      </c>
      <c r="Y69" s="23">
        <f ca="1">SQRT(Inputs!$B$38)*C69+SQRT(1-Inputs!$B$38)*_xlfn.NORM.S.INV(RAND())</f>
        <v>6.1571821647079639E-2</v>
      </c>
      <c r="Z69" s="23">
        <f ca="1">SQRT(Inputs!$B$38)*D69+SQRT(1-Inputs!$B$38)*_xlfn.NORM.S.INV(RAND())</f>
        <v>-1.4662657187297641</v>
      </c>
      <c r="AA69" s="23">
        <f ca="1">SQRT(Inputs!$B$38)*E69+SQRT(1-Inputs!$B$38)*_xlfn.NORM.S.INV(RAND())</f>
        <v>-0.32827239792676433</v>
      </c>
      <c r="AB69" s="23">
        <f ca="1">SQRT(Inputs!$B$38)*F69+SQRT(1-Inputs!$B$38)*_xlfn.NORM.S.INV(RAND())</f>
        <v>-0.33908221216280776</v>
      </c>
      <c r="AC69" s="23">
        <f ca="1">SQRT(Inputs!$B$38)*G69+SQRT(1-Inputs!$B$38)*_xlfn.NORM.S.INV(RAND())</f>
        <v>1.4686699873131455</v>
      </c>
      <c r="AD69" s="23">
        <f ca="1">SQRT(Inputs!$B$38)*H69+SQRT(1-Inputs!$B$38)*_xlfn.NORM.S.INV(RAND())</f>
        <v>0.5087591972663601</v>
      </c>
      <c r="AE69" s="23">
        <f ca="1">SQRT(Inputs!$B$38)*I69+SQRT(1-Inputs!$B$38)*_xlfn.NORM.S.INV(RAND())</f>
        <v>0.76476976886533043</v>
      </c>
      <c r="AF69" s="23">
        <f ca="1">SQRT(Inputs!$B$38)*J69+SQRT(1-Inputs!$B$38)*_xlfn.NORM.S.INV(RAND())</f>
        <v>1.7212964660984376E-2</v>
      </c>
      <c r="AG69" s="23">
        <f ca="1">SQRT(Inputs!$B$38)*K69+SQRT(1-Inputs!$B$38)*_xlfn.NORM.S.INV(RAND())</f>
        <v>-0.66266971081992054</v>
      </c>
      <c r="AH69" s="23">
        <f ca="1">SQRT(Inputs!$B$38)*L69+SQRT(1-Inputs!$B$38)*_xlfn.NORM.S.INV(RAND())</f>
        <v>0.76752611903334489</v>
      </c>
      <c r="AI69" s="23">
        <f ca="1">SQRT(Inputs!$B$38)*M69+SQRT(1-Inputs!$B$38)*_xlfn.NORM.S.INV(RAND())</f>
        <v>0.29415696361600863</v>
      </c>
      <c r="AJ69" s="23">
        <f ca="1">SQRT(Inputs!$B$38)*C69+SQRT(1-Inputs!$B$38)*_xlfn.NORM.S.INV(RAND())</f>
        <v>-0.82320909830183941</v>
      </c>
      <c r="AK69" s="23">
        <f ca="1">SQRT(Inputs!$B$38)*D69+SQRT(1-Inputs!$B$38)*_xlfn.NORM.S.INV(RAND())</f>
        <v>-1.2175853776138958</v>
      </c>
      <c r="AL69" s="23">
        <f ca="1">SQRT(Inputs!$B$38)*E69+SQRT(1-Inputs!$B$38)*_xlfn.NORM.S.INV(RAND())</f>
        <v>0.47661384254845096</v>
      </c>
      <c r="AM69" s="23">
        <f ca="1">SQRT(Inputs!$B$38)*F69+SQRT(1-Inputs!$B$38)*_xlfn.NORM.S.INV(RAND())</f>
        <v>-0.86783423240748792</v>
      </c>
      <c r="AN69" s="23">
        <f ca="1">SQRT(Inputs!$B$38)*G69+SQRT(1-Inputs!$B$38)*_xlfn.NORM.S.INV(RAND())</f>
        <v>-0.80632827770700555</v>
      </c>
      <c r="AO69" s="23">
        <f ca="1">SQRT(Inputs!$B$38)*H69+SQRT(1-Inputs!$B$38)*_xlfn.NORM.S.INV(RAND())</f>
        <v>0.54576143588569215</v>
      </c>
      <c r="AP69" s="23">
        <f ca="1">SQRT(Inputs!$B$38)*I69+SQRT(1-Inputs!$B$38)*_xlfn.NORM.S.INV(RAND())</f>
        <v>-1.5920017247810043</v>
      </c>
      <c r="AQ69" s="23">
        <f ca="1">SQRT(Inputs!$B$38)*J69+SQRT(1-Inputs!$B$38)*_xlfn.NORM.S.INV(RAND())</f>
        <v>-1.1387117162434328</v>
      </c>
      <c r="AR69" s="23">
        <f ca="1">SQRT(Inputs!$B$38)*K69+SQRT(1-Inputs!$B$38)*_xlfn.NORM.S.INV(RAND())</f>
        <v>0.61215043249540912</v>
      </c>
      <c r="AS69" s="23">
        <f ca="1">SQRT(Inputs!$B$38)*L69+SQRT(1-Inputs!$B$38)*_xlfn.NORM.S.INV(RAND())</f>
        <v>0.5348246059682451</v>
      </c>
      <c r="AT69" s="23">
        <f ca="1">SQRT(Inputs!$B$38)*M69+SQRT(1-Inputs!$B$38)*_xlfn.NORM.S.INV(RAND())</f>
        <v>-1.060223517128541</v>
      </c>
      <c r="AU69" s="15">
        <f ca="1">Inputs!$B$6*EXP($B$8-0.5*C$5^2+C$5*N69)</f>
        <v>3776.2460083479737</v>
      </c>
      <c r="AV69" s="15">
        <f t="shared" ca="1" si="1"/>
        <v>4018.8061990664723</v>
      </c>
      <c r="AW69" s="15">
        <f t="shared" ca="1" si="2"/>
        <v>4984.0660240915149</v>
      </c>
      <c r="AX69" s="15">
        <f t="shared" ca="1" si="3"/>
        <v>5931.0901423169325</v>
      </c>
      <c r="AY69" s="15">
        <f t="shared" ca="1" si="4"/>
        <v>9629.4839790633032</v>
      </c>
      <c r="AZ69" s="15">
        <f t="shared" ca="1" si="5"/>
        <v>11894.606261417894</v>
      </c>
      <c r="BA69" s="15">
        <f t="shared" ca="1" si="6"/>
        <v>12702.619660428276</v>
      </c>
      <c r="BB69" s="15">
        <f t="shared" ca="1" si="7"/>
        <v>16812.951344155965</v>
      </c>
      <c r="BC69" s="15">
        <f t="shared" ca="1" si="8"/>
        <v>17708.735708637811</v>
      </c>
      <c r="BD69" s="15">
        <f t="shared" ca="1" si="9"/>
        <v>21330.740645875849</v>
      </c>
      <c r="BE69" s="15">
        <f t="shared" ca="1" si="10"/>
        <v>25371.003800602241</v>
      </c>
      <c r="BF69" s="15">
        <f ca="1">Inputs!$B$13*EXP($B$9-0.5*C$6^2+C$6*Y69)</f>
        <v>14000.883343883877</v>
      </c>
      <c r="BG69" s="15">
        <f t="shared" ca="1" si="11"/>
        <v>13096.74122594962</v>
      </c>
      <c r="BH69" s="15">
        <f t="shared" ca="1" si="12"/>
        <v>15153.8612344024</v>
      </c>
      <c r="BI69" s="15">
        <f t="shared" ca="1" si="13"/>
        <v>17607.25581582879</v>
      </c>
      <c r="BJ69" s="15">
        <f t="shared" ca="1" si="14"/>
        <v>26674.738708646502</v>
      </c>
      <c r="BK69" s="15">
        <f t="shared" ca="1" si="15"/>
        <v>35086.145325391968</v>
      </c>
      <c r="BL69" s="15">
        <f t="shared" ca="1" si="16"/>
        <v>47589.386964197191</v>
      </c>
      <c r="BM69" s="15">
        <f t="shared" ca="1" si="17"/>
        <v>58622.848343350743</v>
      </c>
      <c r="BN69" s="15">
        <f t="shared" ca="1" si="18"/>
        <v>66594.718943954067</v>
      </c>
      <c r="BO69" s="15">
        <f t="shared" ca="1" si="19"/>
        <v>89584.245286058693</v>
      </c>
      <c r="BP69" s="15">
        <f t="shared" ca="1" si="20"/>
        <v>113998.01391803384</v>
      </c>
      <c r="BQ69" s="15">
        <f ca="1">Inputs!$B$20*EXP($B$10-0.5*C$7^2+C$7*AJ69)</f>
        <v>3203.3444053121639</v>
      </c>
      <c r="BR69" s="15">
        <f t="shared" ca="1" si="21"/>
        <v>2952.6295051206298</v>
      </c>
      <c r="BS69" s="15">
        <f t="shared" ca="1" si="22"/>
        <v>4636.4468507571692</v>
      </c>
      <c r="BT69" s="15">
        <f t="shared" ca="1" si="23"/>
        <v>5091.0716922829015</v>
      </c>
      <c r="BU69" s="15">
        <f t="shared" ca="1" si="24"/>
        <v>5804.9822649766938</v>
      </c>
      <c r="BV69" s="15">
        <f t="shared" ca="1" si="25"/>
        <v>9133.1089160766878</v>
      </c>
      <c r="BW69" s="15">
        <f t="shared" ca="1" si="26"/>
        <v>9099.0730552617933</v>
      </c>
      <c r="BX69" s="15">
        <f t="shared" ca="1" si="27"/>
        <v>10129.028579963544</v>
      </c>
      <c r="BY69" s="15">
        <f t="shared" ca="1" si="28"/>
        <v>15955.959653067333</v>
      </c>
      <c r="BZ69" s="15">
        <f t="shared" ca="1" si="29"/>
        <v>24701.497509970854</v>
      </c>
      <c r="CA69" s="15">
        <f t="shared" ca="1" si="30"/>
        <v>28739.790141817881</v>
      </c>
      <c r="CB69" s="15">
        <f ca="1">(AU69*DCF!C$10-DCF!C$5*MAX(AU69*DCF!C$10,0)-MAX(AU69-Inputs!$B$6,0)/Inputs!$B$10)*DCF!C$6</f>
        <v>969.77439815093589</v>
      </c>
      <c r="CC69" s="15">
        <f ca="1">(AV69*DCF!D$10-DCF!D$5*MAX(AV69*DCF!D$10,0)-MAX(AV69-AU69,0)/Inputs!$B$10)*DCF!D$6</f>
        <v>920.41483024861952</v>
      </c>
      <c r="CD69" s="15">
        <f ca="1">(AW69*DCF!E$10-DCF!E$5*MAX(AW69*DCF!E$10,0)-MAX(AW69-AV69,0)/Inputs!$B$10)*DCF!E$6</f>
        <v>933.32501968498173</v>
      </c>
      <c r="CE69" s="15">
        <f ca="1">(AX69*DCF!F$10-DCF!F$5*MAX(AX69*DCF!F$10,0)-MAX(AX69-AW69,0)/Inputs!$B$10)*DCF!F$6</f>
        <v>1097.695286267754</v>
      </c>
      <c r="CF69" s="15">
        <f ca="1">(AY69*DCF!G$10-DCF!G$5*MAX(AY69*DCF!G$10,0)-MAX(AY69-AX69,0)/Inputs!$B$10)*DCF!G$6</f>
        <v>1273.162211245638</v>
      </c>
      <c r="CG69" s="15">
        <f ca="1">(AZ69*DCF!H$10-DCF!H$5*MAX(AZ69*DCF!H$10,0)-MAX(AZ69-AY69,0)/Inputs!$B$10)*DCF!H$6</f>
        <v>1907.1332685221446</v>
      </c>
      <c r="CH69" s="15">
        <f ca="1">(BA69*DCF!I$10-DCF!I$5*MAX(BA69*DCF!I$10,0)-MAX(BA69-AZ69,0)/Inputs!$B$10)*DCF!I$6</f>
        <v>2187.7627113126086</v>
      </c>
      <c r="CI69" s="15">
        <f ca="1">(BB69*DCF!J$10-DCF!J$5*MAX(BB69*DCF!J$10,0)-MAX(BB69-BA69,0)/Inputs!$B$10)*DCF!J$6</f>
        <v>2262.2884283180097</v>
      </c>
      <c r="CJ69" s="15">
        <f ca="1">(BC69*DCF!K$10-DCF!K$5*MAX(BC69*DCF!K$10,0)-MAX(BC69-BB69,0)/Inputs!$B$10)*DCF!K$6</f>
        <v>2725.4258704762483</v>
      </c>
      <c r="CK69" s="15">
        <f ca="1">(BD69*DCF!L$10-DCF!L$5*MAX(BD69*DCF!L$10,0)-MAX(BD69-BC69,0)/Inputs!$B$10)*DCF!L$6</f>
        <v>2748.6974303079155</v>
      </c>
      <c r="CL69" s="15">
        <f ca="1">(BE69*DCF!M$10-DCF!M$5*MAX(BE69*DCF!M$10,0)-MAX(BE69-BD69,0)/Inputs!$B$10)*DCF!M$6</f>
        <v>3097.5241823401939</v>
      </c>
      <c r="CM69" s="15">
        <f ca="1">(BF69*DCF!C$28-DCF!C$5*MAX(BF69*DCF!C$28,0)-MAX(BF69-Inputs!$B$13,0)/Inputs!$B$17)*DCF!C$6</f>
        <v>3669.3095682191943</v>
      </c>
      <c r="CN69" s="15">
        <f ca="1">(BG69*DCF!D$28-DCF!D$5*MAX(BG69*DCF!D$28,0)-MAX(BG69-BF69,0)/Inputs!$B$17)*DCF!D$6</f>
        <v>3857.2923517983568</v>
      </c>
      <c r="CO69" s="15">
        <f ca="1">(BH69*DCF!E$28-DCF!E$5*MAX(BH69*DCF!E$28,0)-MAX(BH69-BG69,0)/Inputs!$B$17)*DCF!E$6</f>
        <v>3886.4133000987663</v>
      </c>
      <c r="CP69" s="15">
        <f ca="1">(BI69*DCF!F$28-DCF!F$5*MAX(BI69*DCF!F$28,0)-MAX(BI69-BH69,0)/Inputs!$B$17)*DCF!F$6</f>
        <v>4333.2269012852485</v>
      </c>
      <c r="CQ69" s="15">
        <f ca="1">(BJ69*DCF!G$28-DCF!G$5*MAX(BJ69*DCF!G$28,0)-MAX(BJ69-BI69,0)/Inputs!$B$17)*DCF!G$6</f>
        <v>5395.9022918393284</v>
      </c>
      <c r="CR69" s="15">
        <f ca="1">(BK69*DCF!H$28-DCF!H$5*MAX(BK69*DCF!H$28,0)-MAX(BK69-BJ69,0)/Inputs!$B$17)*DCF!H$6</f>
        <v>7370.2943005687894</v>
      </c>
      <c r="CS69" s="15">
        <f ca="1">(BL69*DCF!I$28-DCF!I$5*MAX(BL69*DCF!I$28,0)-MAX(BL69-BK69,0)/Inputs!$B$17)*DCF!I$6</f>
        <v>9396.1903883645318</v>
      </c>
      <c r="CT69" s="15">
        <f ca="1">(BM69*DCF!J$28-DCF!J$5*MAX(BM69*DCF!J$28,0)-MAX(BM69-BL69,0)/Inputs!$B$17)*DCF!J$6</f>
        <v>11614.814991398001</v>
      </c>
      <c r="CU69" s="15">
        <f ca="1">(BN69*DCF!K$28-DCF!K$5*MAX(BN69*DCF!K$28,0)-MAX(BN69-BM69,0)/Inputs!$B$17)*DCF!K$6</f>
        <v>13087.240083443228</v>
      </c>
      <c r="CV69" s="15">
        <f ca="1">(BO69*DCF!L$28-DCF!L$5*MAX(BO69*DCF!L$28,0)-MAX(BO69-BN69,0)/Inputs!$B$17)*DCF!L$6</f>
        <v>15272.634056238441</v>
      </c>
      <c r="CW69" s="15">
        <f ca="1">(BP69*DCF!M$28-DCF!M$5*MAX(BP69*DCF!M$28,0)-MAX(BP69-BO69,0)/Inputs!$B$17)*DCF!M$6</f>
        <v>18896.867460904959</v>
      </c>
      <c r="CX69" s="15">
        <f ca="1">(BQ69*DCF!C$46-DCF!C$5*MAX(BQ69*DCF!C$46,0)-MAX(BQ69-Inputs!$B$20,0)/Inputs!$B$24)*DCF!C$6</f>
        <v>-740.88526926939755</v>
      </c>
      <c r="CY69" s="15">
        <f ca="1">(BR69*DCF!D$46-DCF!D$5*MAX(BR69*DCF!D$46,0)-MAX(BR69-BQ69,0)/Inputs!$B$24)*DCF!D$6</f>
        <v>-503.9450003139392</v>
      </c>
      <c r="CZ69" s="15">
        <f ca="1">(BS69*DCF!E$46-DCF!E$5*MAX(BS69*DCF!E$46,0)-MAX(BS69-BR69,0)/Inputs!$B$24)*DCF!E$6</f>
        <v>-1211.9823556532476</v>
      </c>
      <c r="DA69" s="15">
        <f ca="1">(BT69*DCF!F$46-DCF!F$5*MAX(BT69*DCF!F$46,0)-MAX(BT69-BS69,0)/Inputs!$B$24)*DCF!F$6</f>
        <v>-536.30730542976903</v>
      </c>
      <c r="DB69" s="15">
        <f ca="1">(BU69*DCF!G$46-DCF!G$5*MAX(BU69*DCF!G$46,0)-MAX(BU69-BT69,0)/Inputs!$B$24)*DCF!G$6</f>
        <v>-435.41354565284178</v>
      </c>
      <c r="DC69" s="15">
        <f ca="1">(BV69*DCF!H$46-DCF!H$5*MAX(BV69*DCF!H$46,0)-MAX(BV69-BU69,0)/Inputs!$B$24)*DCF!H$6</f>
        <v>-1034.1949650590079</v>
      </c>
      <c r="DD69" s="15">
        <f ca="1">(BW69*DCF!I$46-DCF!I$5*MAX(BW69*DCF!I$46,0)-MAX(BW69-BV69,0)/Inputs!$B$24)*DCF!I$6</f>
        <v>210.14661875831726</v>
      </c>
      <c r="DE69" s="15">
        <f ca="1">(BX69*DCF!J$46-DCF!J$5*MAX(BX69*DCF!J$46,0)-MAX(BX69-BW69,0)/Inputs!$B$24)*DCF!J$6</f>
        <v>151.75735252687466</v>
      </c>
      <c r="DF69" s="15">
        <f ca="1">(BY69*DCF!K$46-DCF!K$5*MAX(BY69*DCF!K$46,0)-MAX(BY69-BX69,0)/Inputs!$B$24)*DCF!K$6</f>
        <v>-515.98527926031272</v>
      </c>
      <c r="DG69" s="15">
        <f ca="1">(BZ69*DCF!L$46-DCF!L$5*MAX(BZ69*DCF!L$46,0)-MAX(BZ69-BY69,0)/Inputs!$B$24)*DCF!L$6</f>
        <v>-271.6439239182111</v>
      </c>
      <c r="DH69" s="15">
        <f ca="1">(CA69*DCF!M$46-DCF!M$5*MAX(CA69*DCF!M$46,0)-MAX(CA69-BZ69,0)/Inputs!$B$24)*DCF!M$6</f>
        <v>1408.8566218209996</v>
      </c>
      <c r="DI69" s="15">
        <f ca="1">SUM(CB69:CL69)+BE69*DCF!M$10*(1+Inputs!$B$30)*(1-Inputs!$B$33)*(1-Inputs!$B$30/Inputs!$B$31)/(Inputs!$B$29-Inputs!$B$30)*DCF!M$6</f>
        <v>90731.042710744106</v>
      </c>
      <c r="DJ69" s="15">
        <f ca="1">SUM(CM69:CW69)+BP69*DCF!M$28*(1+Inputs!$B$30)*(1-Inputs!$B$33)*(1-Inputs!$B$30/Inputs!$B$31)/(Inputs!$B$29-Inputs!$B$30)*DCF!M$6</f>
        <v>519790.82596290787</v>
      </c>
      <c r="DK69" s="15">
        <f ca="1">SUM(CX69:DH69)+CA69*DCF!M$46*(1+Inputs!$B$30)*(1-Inputs!$B$33)*(1-Inputs!$B$30/Inputs!$B$31)/(Inputs!$B$29-Inputs!$B$30)*DCF!M$6</f>
        <v>40955.522953582651</v>
      </c>
      <c r="DM69" s="15">
        <f ca="1">DI69+DJ69+DK69+Inputs!$B$34+Inputs!$B$36-Inputs!$B$35</f>
        <v>728328.39162723464</v>
      </c>
    </row>
    <row r="70" spans="1:117" x14ac:dyDescent="0.75">
      <c r="A70" s="11">
        <v>57</v>
      </c>
      <c r="C70" s="23">
        <f t="shared" ca="1" si="35"/>
        <v>0.92970525379387425</v>
      </c>
      <c r="D70" s="23">
        <f t="shared" ca="1" si="35"/>
        <v>0.94005477681780714</v>
      </c>
      <c r="E70" s="23">
        <f t="shared" ca="1" si="35"/>
        <v>0.81530476750580905</v>
      </c>
      <c r="F70" s="23">
        <f t="shared" ca="1" si="35"/>
        <v>-0.52339971633691063</v>
      </c>
      <c r="G70" s="23">
        <f t="shared" ca="1" si="35"/>
        <v>-2.1830374762741211</v>
      </c>
      <c r="H70" s="23">
        <f t="shared" ca="1" si="35"/>
        <v>-0.34424823719062803</v>
      </c>
      <c r="I70" s="23">
        <f t="shared" ca="1" si="35"/>
        <v>2.2529704693322441</v>
      </c>
      <c r="J70" s="23">
        <f t="shared" ca="1" si="35"/>
        <v>-0.49471071434469832</v>
      </c>
      <c r="K70" s="23">
        <f t="shared" ca="1" si="35"/>
        <v>-0.74361640371412119</v>
      </c>
      <c r="L70" s="23">
        <f t="shared" ca="1" si="35"/>
        <v>-4.2902622765540084E-2</v>
      </c>
      <c r="M70" s="23">
        <f t="shared" ca="1" si="35"/>
        <v>-0.36407304961906178</v>
      </c>
      <c r="N70" s="23">
        <f ca="1">SQRT(Inputs!$B$38)*C70+SQRT(1-Inputs!$B$38)*_xlfn.NORM.S.INV(RAND())</f>
        <v>0.80449455972697825</v>
      </c>
      <c r="O70" s="23">
        <f ca="1">SQRT(Inputs!$B$38)*D70+SQRT(1-Inputs!$B$38)*_xlfn.NORM.S.INV(RAND())</f>
        <v>0.25339046172512447</v>
      </c>
      <c r="P70" s="23">
        <f ca="1">SQRT(Inputs!$B$38)*E70+SQRT(1-Inputs!$B$38)*_xlfn.NORM.S.INV(RAND())</f>
        <v>0.94570462494235508</v>
      </c>
      <c r="Q70" s="23">
        <f ca="1">SQRT(Inputs!$B$38)*F70+SQRT(1-Inputs!$B$38)*_xlfn.NORM.S.INV(RAND())</f>
        <v>-1.5698718261634621</v>
      </c>
      <c r="R70" s="23">
        <f ca="1">SQRT(Inputs!$B$38)*G70+SQRT(1-Inputs!$B$38)*_xlfn.NORM.S.INV(RAND())</f>
        <v>-2.5511193413345463</v>
      </c>
      <c r="S70" s="23">
        <f ca="1">SQRT(Inputs!$B$38)*H70+SQRT(1-Inputs!$B$38)*_xlfn.NORM.S.INV(RAND())</f>
        <v>0.46911834284007492</v>
      </c>
      <c r="T70" s="23">
        <f ca="1">SQRT(Inputs!$B$38)*I70+SQRT(1-Inputs!$B$38)*_xlfn.NORM.S.INV(RAND())</f>
        <v>1.8674271010526391</v>
      </c>
      <c r="U70" s="23">
        <f ca="1">SQRT(Inputs!$B$38)*J70+SQRT(1-Inputs!$B$38)*_xlfn.NORM.S.INV(RAND())</f>
        <v>0.90566681479147415</v>
      </c>
      <c r="V70" s="23">
        <f ca="1">SQRT(Inputs!$B$38)*K70+SQRT(1-Inputs!$B$38)*_xlfn.NORM.S.INV(RAND())</f>
        <v>0.28881130817669998</v>
      </c>
      <c r="W70" s="23">
        <f ca="1">SQRT(Inputs!$B$38)*L70+SQRT(1-Inputs!$B$38)*_xlfn.NORM.S.INV(RAND())</f>
        <v>0.98472650345713575</v>
      </c>
      <c r="X70" s="23">
        <f ca="1">SQRT(Inputs!$B$38)*M70+SQRT(1-Inputs!$B$38)*_xlfn.NORM.S.INV(RAND())</f>
        <v>-1.366875593416105</v>
      </c>
      <c r="Y70" s="23">
        <f ca="1">SQRT(Inputs!$B$38)*C70+SQRT(1-Inputs!$B$38)*_xlfn.NORM.S.INV(RAND())</f>
        <v>0.73306361596022551</v>
      </c>
      <c r="Z70" s="23">
        <f ca="1">SQRT(Inputs!$B$38)*D70+SQRT(1-Inputs!$B$38)*_xlfn.NORM.S.INV(RAND())</f>
        <v>-1.2179865651739612</v>
      </c>
      <c r="AA70" s="23">
        <f ca="1">SQRT(Inputs!$B$38)*E70+SQRT(1-Inputs!$B$38)*_xlfn.NORM.S.INV(RAND())</f>
        <v>0.58246455147394682</v>
      </c>
      <c r="AB70" s="23">
        <f ca="1">SQRT(Inputs!$B$38)*F70+SQRT(1-Inputs!$B$38)*_xlfn.NORM.S.INV(RAND())</f>
        <v>-0.33344667558741037</v>
      </c>
      <c r="AC70" s="23">
        <f ca="1">SQRT(Inputs!$B$38)*G70+SQRT(1-Inputs!$B$38)*_xlfn.NORM.S.INV(RAND())</f>
        <v>-1.2375098493177135</v>
      </c>
      <c r="AD70" s="23">
        <f ca="1">SQRT(Inputs!$B$38)*H70+SQRT(1-Inputs!$B$38)*_xlfn.NORM.S.INV(RAND())</f>
        <v>1.1279967944507223</v>
      </c>
      <c r="AE70" s="23">
        <f ca="1">SQRT(Inputs!$B$38)*I70+SQRT(1-Inputs!$B$38)*_xlfn.NORM.S.INV(RAND())</f>
        <v>0.88133324545561931</v>
      </c>
      <c r="AF70" s="23">
        <f ca="1">SQRT(Inputs!$B$38)*J70+SQRT(1-Inputs!$B$38)*_xlfn.NORM.S.INV(RAND())</f>
        <v>-5.906123835830554E-2</v>
      </c>
      <c r="AG70" s="23">
        <f ca="1">SQRT(Inputs!$B$38)*K70+SQRT(1-Inputs!$B$38)*_xlfn.NORM.S.INV(RAND())</f>
        <v>0.55995686090656749</v>
      </c>
      <c r="AH70" s="23">
        <f ca="1">SQRT(Inputs!$B$38)*L70+SQRT(1-Inputs!$B$38)*_xlfn.NORM.S.INV(RAND())</f>
        <v>0.24290426157272665</v>
      </c>
      <c r="AI70" s="23">
        <f ca="1">SQRT(Inputs!$B$38)*M70+SQRT(1-Inputs!$B$38)*_xlfn.NORM.S.INV(RAND())</f>
        <v>-0.36530700498309621</v>
      </c>
      <c r="AJ70" s="23">
        <f ca="1">SQRT(Inputs!$B$38)*C70+SQRT(1-Inputs!$B$38)*_xlfn.NORM.S.INV(RAND())</f>
        <v>1.8766054308402946</v>
      </c>
      <c r="AK70" s="23">
        <f ca="1">SQRT(Inputs!$B$38)*D70+SQRT(1-Inputs!$B$38)*_xlfn.NORM.S.INV(RAND())</f>
        <v>0.16698204107193115</v>
      </c>
      <c r="AL70" s="23">
        <f ca="1">SQRT(Inputs!$B$38)*E70+SQRT(1-Inputs!$B$38)*_xlfn.NORM.S.INV(RAND())</f>
        <v>1.467642589514516</v>
      </c>
      <c r="AM70" s="23">
        <f ca="1">SQRT(Inputs!$B$38)*F70+SQRT(1-Inputs!$B$38)*_xlfn.NORM.S.INV(RAND())</f>
        <v>-0.31248643537732146</v>
      </c>
      <c r="AN70" s="23">
        <f ca="1">SQRT(Inputs!$B$38)*G70+SQRT(1-Inputs!$B$38)*_xlfn.NORM.S.INV(RAND())</f>
        <v>-1.4002628825595576</v>
      </c>
      <c r="AO70" s="23">
        <f ca="1">SQRT(Inputs!$B$38)*H70+SQRT(1-Inputs!$B$38)*_xlfn.NORM.S.INV(RAND())</f>
        <v>-0.28387423027988978</v>
      </c>
      <c r="AP70" s="23">
        <f ca="1">SQRT(Inputs!$B$38)*I70+SQRT(1-Inputs!$B$38)*_xlfn.NORM.S.INV(RAND())</f>
        <v>2.052402896984332</v>
      </c>
      <c r="AQ70" s="23">
        <f ca="1">SQRT(Inputs!$B$38)*J70+SQRT(1-Inputs!$B$38)*_xlfn.NORM.S.INV(RAND())</f>
        <v>-0.32273688772883913</v>
      </c>
      <c r="AR70" s="23">
        <f ca="1">SQRT(Inputs!$B$38)*K70+SQRT(1-Inputs!$B$38)*_xlfn.NORM.S.INV(RAND())</f>
        <v>-0.51410371177252323</v>
      </c>
      <c r="AS70" s="23">
        <f ca="1">SQRT(Inputs!$B$38)*L70+SQRT(1-Inputs!$B$38)*_xlfn.NORM.S.INV(RAND())</f>
        <v>0.31411667929478204</v>
      </c>
      <c r="AT70" s="23">
        <f ca="1">SQRT(Inputs!$B$38)*M70+SQRT(1-Inputs!$B$38)*_xlfn.NORM.S.INV(RAND())</f>
        <v>0.43049539807885717</v>
      </c>
      <c r="AU70" s="15">
        <f ca="1">Inputs!$B$6*EXP($B$8-0.5*C$5^2+C$5*N70)</f>
        <v>5652.4164594221375</v>
      </c>
      <c r="AV70" s="15">
        <f t="shared" ca="1" si="1"/>
        <v>7141.4978343269913</v>
      </c>
      <c r="AW70" s="15">
        <f t="shared" ca="1" si="2"/>
        <v>9892.4901465925759</v>
      </c>
      <c r="AX70" s="15">
        <f t="shared" ca="1" si="3"/>
        <v>9926.7708790039942</v>
      </c>
      <c r="AY70" s="15">
        <f t="shared" ca="1" si="4"/>
        <v>9005.7893244016559</v>
      </c>
      <c r="AZ70" s="15">
        <f t="shared" ca="1" si="5"/>
        <v>11598.266099842758</v>
      </c>
      <c r="BA70" s="15">
        <f t="shared" ca="1" si="6"/>
        <v>17256.954596859472</v>
      </c>
      <c r="BB70" s="15">
        <f t="shared" ca="1" si="7"/>
        <v>23134.540812431769</v>
      </c>
      <c r="BC70" s="15">
        <f t="shared" ca="1" si="8"/>
        <v>29134.958459533787</v>
      </c>
      <c r="BD70" s="15">
        <f t="shared" ca="1" si="9"/>
        <v>39136.735223779884</v>
      </c>
      <c r="BE70" s="15">
        <f t="shared" ca="1" si="10"/>
        <v>42343.306643622258</v>
      </c>
      <c r="BF70" s="15">
        <f ca="1">Inputs!$B$13*EXP($B$9-0.5*C$6^2+C$6*Y70)</f>
        <v>15994.455340169001</v>
      </c>
      <c r="BG70" s="15">
        <f t="shared" ca="1" si="11"/>
        <v>15647.078618238154</v>
      </c>
      <c r="BH70" s="15">
        <f t="shared" ca="1" si="12"/>
        <v>21056.906741081439</v>
      </c>
      <c r="BI70" s="15">
        <f t="shared" ca="1" si="13"/>
        <v>24487.229806465344</v>
      </c>
      <c r="BJ70" s="15">
        <f t="shared" ca="1" si="14"/>
        <v>25115.217489590035</v>
      </c>
      <c r="BK70" s="15">
        <f t="shared" ca="1" si="15"/>
        <v>35940.626784137392</v>
      </c>
      <c r="BL70" s="15">
        <f t="shared" ca="1" si="16"/>
        <v>49490.33576766192</v>
      </c>
      <c r="BM70" s="15">
        <f t="shared" ca="1" si="17"/>
        <v>60389.593937468817</v>
      </c>
      <c r="BN70" s="15">
        <f t="shared" ca="1" si="18"/>
        <v>79426.500676433861</v>
      </c>
      <c r="BO70" s="15">
        <f t="shared" ca="1" si="19"/>
        <v>100524.76330188764</v>
      </c>
      <c r="BP70" s="15">
        <f t="shared" ca="1" si="20"/>
        <v>118710.8582980036</v>
      </c>
      <c r="BQ70" s="15">
        <f ca="1">Inputs!$B$20*EXP($B$10-0.5*C$7^2+C$7*AJ70)</f>
        <v>8345.9205761438607</v>
      </c>
      <c r="BR70" s="15">
        <f t="shared" ca="1" si="21"/>
        <v>11941.079840556478</v>
      </c>
      <c r="BS70" s="15">
        <f t="shared" ca="1" si="22"/>
        <v>24924.794194136859</v>
      </c>
      <c r="BT70" s="15">
        <f t="shared" ca="1" si="23"/>
        <v>31661.098162478225</v>
      </c>
      <c r="BU70" s="15">
        <f t="shared" ca="1" si="24"/>
        <v>31268.233237805671</v>
      </c>
      <c r="BV70" s="15">
        <f t="shared" ca="1" si="25"/>
        <v>40807.934997480123</v>
      </c>
      <c r="BW70" s="15">
        <f t="shared" ca="1" si="26"/>
        <v>87924.493069588862</v>
      </c>
      <c r="BX70" s="15">
        <f t="shared" ca="1" si="27"/>
        <v>115271.83577077417</v>
      </c>
      <c r="BY70" s="15">
        <f t="shared" ca="1" si="28"/>
        <v>146384.95857982928</v>
      </c>
      <c r="BZ70" s="15">
        <f t="shared" ca="1" si="29"/>
        <v>217608.53492028685</v>
      </c>
      <c r="CA70" s="15">
        <f t="shared" ca="1" si="30"/>
        <v>329975.48849733279</v>
      </c>
      <c r="CB70" s="15">
        <f ca="1">(AU70*DCF!C$10-DCF!C$5*MAX(AU70*DCF!C$10,0)-MAX(AU70-Inputs!$B$6,0)/Inputs!$B$10)*DCF!C$6</f>
        <v>1038.1532182832793</v>
      </c>
      <c r="CC70" s="15">
        <f ca="1">(AV70*DCF!D$10-DCF!D$5*MAX(AV70*DCF!D$10,0)-MAX(AV70-AU70,0)/Inputs!$B$10)*DCF!D$6</f>
        <v>1377.618193815081</v>
      </c>
      <c r="CD70" s="15">
        <f ca="1">(AW70*DCF!E$10-DCF!E$5*MAX(AW70*DCF!E$10,0)-MAX(AW70-AV70,0)/Inputs!$B$10)*DCF!E$6</f>
        <v>1664.381107730333</v>
      </c>
      <c r="CE70" s="15">
        <f ca="1">(AX70*DCF!F$10-DCF!F$5*MAX(AX70*DCF!F$10,0)-MAX(AX70-AW70,0)/Inputs!$B$10)*DCF!F$6</f>
        <v>2159.8652922625101</v>
      </c>
      <c r="CF70" s="15">
        <f ca="1">(AY70*DCF!G$10-DCF!G$5*MAX(AY70*DCF!G$10,0)-MAX(AY70-AX70,0)/Inputs!$B$10)*DCF!G$6</f>
        <v>1855.5514678662821</v>
      </c>
      <c r="CG70" s="15">
        <f ca="1">(AZ70*DCF!H$10-DCF!H$5*MAX(AZ70*DCF!H$10,0)-MAX(AZ70-AY70,0)/Inputs!$B$10)*DCF!H$6</f>
        <v>1791.4709547400992</v>
      </c>
      <c r="CH70" s="15">
        <f ca="1">(BA70*DCF!I$10-DCF!I$5*MAX(BA70*DCF!I$10,0)-MAX(BA70-AZ70,0)/Inputs!$B$10)*DCF!I$6</f>
        <v>2223.9928931919076</v>
      </c>
      <c r="CI70" s="15">
        <f ca="1">(BB70*DCF!J$10-DCF!J$5*MAX(BB70*DCF!J$10,0)-MAX(BB70-BA70,0)/Inputs!$B$10)*DCF!J$6</f>
        <v>3079.2895469281789</v>
      </c>
      <c r="CJ70" s="15">
        <f ca="1">(BC70*DCF!K$10-DCF!K$5*MAX(BC70*DCF!K$10,0)-MAX(BC70-BB70,0)/Inputs!$B$10)*DCF!K$6</f>
        <v>3850.2932744055288</v>
      </c>
      <c r="CK70" s="15">
        <f ca="1">(BD70*DCF!L$10-DCF!L$5*MAX(BD70*DCF!L$10,0)-MAX(BD70-BC70,0)/Inputs!$B$10)*DCF!L$6</f>
        <v>4609.1722161222933</v>
      </c>
      <c r="CL70" s="15">
        <f ca="1">(BE70*DCF!M$10-DCF!M$5*MAX(BE70*DCF!M$10,0)-MAX(BE70-BD70,0)/Inputs!$B$10)*DCF!M$6</f>
        <v>5592.1290196957743</v>
      </c>
      <c r="CM70" s="15">
        <f ca="1">(BF70*DCF!C$28-DCF!C$5*MAX(BF70*DCF!C$28,0)-MAX(BF70-Inputs!$B$13,0)/Inputs!$B$17)*DCF!C$6</f>
        <v>3817.3254303677468</v>
      </c>
      <c r="CN70" s="15">
        <f ca="1">(BG70*DCF!D$28-DCF!D$5*MAX(BG70*DCF!D$28,0)-MAX(BG70-BF70,0)/Inputs!$B$17)*DCF!D$6</f>
        <v>4608.4255343253444</v>
      </c>
      <c r="CO70" s="15">
        <f ca="1">(BH70*DCF!E$28-DCF!E$5*MAX(BH70*DCF!E$28,0)-MAX(BH70-BG70,0)/Inputs!$B$17)*DCF!E$6</f>
        <v>4897.4882797871078</v>
      </c>
      <c r="CP70" s="15">
        <f ca="1">(BI70*DCF!F$28-DCF!F$5*MAX(BI70*DCF!F$28,0)-MAX(BI70-BH70,0)/Inputs!$B$17)*DCF!F$6</f>
        <v>6023.0933432572492</v>
      </c>
      <c r="CQ70" s="15">
        <f ca="1">(BJ70*DCF!G$28-DCF!G$5*MAX(BJ70*DCF!G$28,0)-MAX(BJ70-BI70,0)/Inputs!$B$17)*DCF!G$6</f>
        <v>6410.712401739388</v>
      </c>
      <c r="CR70" s="15">
        <f ca="1">(BK70*DCF!H$28-DCF!H$5*MAX(BK70*DCF!H$28,0)-MAX(BK70-BJ70,0)/Inputs!$B$17)*DCF!H$6</f>
        <v>7206.5487219346387</v>
      </c>
      <c r="CS70" s="15">
        <f ca="1">(BL70*DCF!I$28-DCF!I$5*MAX(BL70*DCF!I$28,0)-MAX(BL70-BK70,0)/Inputs!$B$17)*DCF!I$6</f>
        <v>9693.0041271119353</v>
      </c>
      <c r="CT70" s="15">
        <f ca="1">(BM70*DCF!J$28-DCF!J$5*MAX(BM70*DCF!J$28,0)-MAX(BM70-BL70,0)/Inputs!$B$17)*DCF!J$6</f>
        <v>12026.740177058013</v>
      </c>
      <c r="CU70" s="15">
        <f ca="1">(BN70*DCF!K$28-DCF!K$5*MAX(BN70*DCF!K$28,0)-MAX(BN70-BM70,0)/Inputs!$B$17)*DCF!K$6</f>
        <v>14441.777693568029</v>
      </c>
      <c r="CV70" s="15">
        <f ca="1">(BO70*DCF!L$28-DCF!L$5*MAX(BO70*DCF!L$28,0)-MAX(BO70-BN70,0)/Inputs!$B$17)*DCF!L$6</f>
        <v>17669.496683679743</v>
      </c>
      <c r="CW70" s="15">
        <f ca="1">(BP70*DCF!M$28-DCF!M$5*MAX(BP70*DCF!M$28,0)-MAX(BP70-BO70,0)/Inputs!$B$17)*DCF!M$6</f>
        <v>20434.558746632676</v>
      </c>
      <c r="CX70" s="15">
        <f ca="1">(BQ70*DCF!C$46-DCF!C$5*MAX(BQ70*DCF!C$46,0)-MAX(BQ70-Inputs!$B$20,0)/Inputs!$B$24)*DCF!C$6</f>
        <v>-4303.8710689218433</v>
      </c>
      <c r="CY70" s="15">
        <f ca="1">(BR70*DCF!D$46-DCF!D$5*MAX(BR70*DCF!D$46,0)-MAX(BR70-BQ70,0)/Inputs!$B$24)*DCF!D$6</f>
        <v>-3572.0884747948771</v>
      </c>
      <c r="CZ70" s="15">
        <f ca="1">(BS70*DCF!E$46-DCF!E$5*MAX(BS70*DCF!E$46,0)-MAX(BS70-BR70,0)/Inputs!$B$24)*DCF!E$6</f>
        <v>-8065.2230729580597</v>
      </c>
      <c r="DA70" s="15">
        <f ca="1">(BT70*DCF!F$46-DCF!F$5*MAX(BT70*DCF!F$46,0)-MAX(BT70-BS70,0)/Inputs!$B$24)*DCF!F$6</f>
        <v>-4758.6625706103277</v>
      </c>
      <c r="DB70" s="15">
        <f ca="1">(BU70*DCF!G$46-DCF!G$5*MAX(BU70*DCF!G$46,0)-MAX(BU70-BT70,0)/Inputs!$B$24)*DCF!G$6</f>
        <v>-1051.8015876342326</v>
      </c>
      <c r="DC70" s="15">
        <f ca="1">(BV70*DCF!H$46-DCF!H$5*MAX(BV70*DCF!H$46,0)-MAX(BV70-BU70,0)/Inputs!$B$24)*DCF!H$6</f>
        <v>-2964.4038710963869</v>
      </c>
      <c r="DD70" s="15">
        <f ca="1">(BW70*DCF!I$46-DCF!I$5*MAX(BW70*DCF!I$46,0)-MAX(BW70-BV70,0)/Inputs!$B$24)*DCF!I$6</f>
        <v>-11494.690848285531</v>
      </c>
      <c r="DE70" s="15">
        <f ca="1">(BX70*DCF!J$46-DCF!J$5*MAX(BX70*DCF!J$46,0)-MAX(BX70-BW70,0)/Inputs!$B$24)*DCF!J$6</f>
        <v>-2416.733839867773</v>
      </c>
      <c r="DF70" s="15">
        <f ca="1">(BY70*DCF!K$46-DCF!K$5*MAX(BY70*DCF!K$46,0)-MAX(BY70-BX70,0)/Inputs!$B$24)*DCF!K$6</f>
        <v>740.11057270196522</v>
      </c>
      <c r="DG70" s="15">
        <f ca="1">(BZ70*DCF!L$46-DCF!L$5*MAX(BZ70*DCF!L$46,0)-MAX(BZ70-BY70,0)/Inputs!$B$24)*DCF!L$6</f>
        <v>-1075.8596822919199</v>
      </c>
      <c r="DH70" s="15">
        <f ca="1">(CA70*DCF!M$46-DCF!M$5*MAX(CA70*DCF!M$46,0)-MAX(CA70-BZ70,0)/Inputs!$B$24)*DCF!M$6</f>
        <v>2377.7748079389053</v>
      </c>
      <c r="DI70" s="15">
        <f ca="1">SUM(CB70:CL70)+BE70*DCF!M$10*(1+Inputs!$B$30)*(1-Inputs!$B$33)*(1-Inputs!$B$30/Inputs!$B$31)/(Inputs!$B$29-Inputs!$B$30)*DCF!M$6</f>
        <v>147083.89950650546</v>
      </c>
      <c r="DJ70" s="15">
        <f ca="1">SUM(CM70:CW70)+BP70*DCF!M$28*(1+Inputs!$B$30)*(1-Inputs!$B$33)*(1-Inputs!$B$30/Inputs!$B$31)/(Inputs!$B$29-Inputs!$B$30)*DCF!M$6</f>
        <v>547727.68904870562</v>
      </c>
      <c r="DK70" s="15">
        <f ca="1">SUM(CX70:DH70)+CA70*DCF!M$46*(1+Inputs!$B$30)*(1-Inputs!$B$33)*(1-Inputs!$B$30/Inputs!$B$31)/(Inputs!$B$29-Inputs!$B$30)*DCF!M$6</f>
        <v>473595.7436765047</v>
      </c>
      <c r="DM70" s="15">
        <f ca="1">DI70+DJ70+DK70+Inputs!$B$34+Inputs!$B$36-Inputs!$B$35</f>
        <v>1245258.3322317158</v>
      </c>
    </row>
    <row r="71" spans="1:117" x14ac:dyDescent="0.75">
      <c r="A71" s="11">
        <v>58</v>
      </c>
      <c r="C71" s="23">
        <f t="shared" ca="1" si="35"/>
        <v>0.60632986880238582</v>
      </c>
      <c r="D71" s="23">
        <f t="shared" ca="1" si="35"/>
        <v>0.90519593594999948</v>
      </c>
      <c r="E71" s="23">
        <f t="shared" ca="1" si="35"/>
        <v>-0.42173949012816608</v>
      </c>
      <c r="F71" s="23">
        <f t="shared" ca="1" si="35"/>
        <v>-1.1766671383354768</v>
      </c>
      <c r="G71" s="23">
        <f t="shared" ca="1" si="35"/>
        <v>-0.21708854701425503</v>
      </c>
      <c r="H71" s="23">
        <f t="shared" ca="1" si="35"/>
        <v>-1.7450635881576939</v>
      </c>
      <c r="I71" s="23">
        <f t="shared" ca="1" si="35"/>
        <v>-1.4055947883042657</v>
      </c>
      <c r="J71" s="23">
        <f t="shared" ca="1" si="35"/>
        <v>-0.46997411320442389</v>
      </c>
      <c r="K71" s="23">
        <f t="shared" ca="1" si="35"/>
        <v>0.93232323894272329</v>
      </c>
      <c r="L71" s="23">
        <f t="shared" ca="1" si="35"/>
        <v>-1.4993526755535178</v>
      </c>
      <c r="M71" s="23">
        <f t="shared" ca="1" si="35"/>
        <v>-5.3383038800754005E-2</v>
      </c>
      <c r="N71" s="23">
        <f ca="1">SQRT(Inputs!$B$38)*C71+SQRT(1-Inputs!$B$38)*_xlfn.NORM.S.INV(RAND())</f>
        <v>1.00719090870045</v>
      </c>
      <c r="O71" s="23">
        <f ca="1">SQRT(Inputs!$B$38)*D71+SQRT(1-Inputs!$B$38)*_xlfn.NORM.S.INV(RAND())</f>
        <v>-0.25797373233900744</v>
      </c>
      <c r="P71" s="23">
        <f ca="1">SQRT(Inputs!$B$38)*E71+SQRT(1-Inputs!$B$38)*_xlfn.NORM.S.INV(RAND())</f>
        <v>-0.25037422937515447</v>
      </c>
      <c r="Q71" s="23">
        <f ca="1">SQRT(Inputs!$B$38)*F71+SQRT(1-Inputs!$B$38)*_xlfn.NORM.S.INV(RAND())</f>
        <v>-0.47749949729984009</v>
      </c>
      <c r="R71" s="23">
        <f ca="1">SQRT(Inputs!$B$38)*G71+SQRT(1-Inputs!$B$38)*_xlfn.NORM.S.INV(RAND())</f>
        <v>-1.5850931294830368</v>
      </c>
      <c r="S71" s="23">
        <f ca="1">SQRT(Inputs!$B$38)*H71+SQRT(1-Inputs!$B$38)*_xlfn.NORM.S.INV(RAND())</f>
        <v>-2.4431593273176611</v>
      </c>
      <c r="T71" s="23">
        <f ca="1">SQRT(Inputs!$B$38)*I71+SQRT(1-Inputs!$B$38)*_xlfn.NORM.S.INV(RAND())</f>
        <v>-0.60383356050485371</v>
      </c>
      <c r="U71" s="23">
        <f ca="1">SQRT(Inputs!$B$38)*J71+SQRT(1-Inputs!$B$38)*_xlfn.NORM.S.INV(RAND())</f>
        <v>-0.48599110974909865</v>
      </c>
      <c r="V71" s="23">
        <f ca="1">SQRT(Inputs!$B$38)*K71+SQRT(1-Inputs!$B$38)*_xlfn.NORM.S.INV(RAND())</f>
        <v>1.313288760358214</v>
      </c>
      <c r="W71" s="23">
        <f ca="1">SQRT(Inputs!$B$38)*L71+SQRT(1-Inputs!$B$38)*_xlfn.NORM.S.INV(RAND())</f>
        <v>-1.7207427210468564</v>
      </c>
      <c r="X71" s="23">
        <f ca="1">SQRT(Inputs!$B$38)*M71+SQRT(1-Inputs!$B$38)*_xlfn.NORM.S.INV(RAND())</f>
        <v>0.79786862020138427</v>
      </c>
      <c r="Y71" s="23">
        <f ca="1">SQRT(Inputs!$B$38)*C71+SQRT(1-Inputs!$B$38)*_xlfn.NORM.S.INV(RAND())</f>
        <v>-0.13715668228898514</v>
      </c>
      <c r="Z71" s="23">
        <f ca="1">SQRT(Inputs!$B$38)*D71+SQRT(1-Inputs!$B$38)*_xlfn.NORM.S.INV(RAND())</f>
        <v>0.331674568742785</v>
      </c>
      <c r="AA71" s="23">
        <f ca="1">SQRT(Inputs!$B$38)*E71+SQRT(1-Inputs!$B$38)*_xlfn.NORM.S.INV(RAND())</f>
        <v>-1.124709539564156E-2</v>
      </c>
      <c r="AB71" s="23">
        <f ca="1">SQRT(Inputs!$B$38)*F71+SQRT(1-Inputs!$B$38)*_xlfn.NORM.S.INV(RAND())</f>
        <v>-0.74756690244558033</v>
      </c>
      <c r="AC71" s="23">
        <f ca="1">SQRT(Inputs!$B$38)*G71+SQRT(1-Inputs!$B$38)*_xlfn.NORM.S.INV(RAND())</f>
        <v>-0.76591602900755185</v>
      </c>
      <c r="AD71" s="23">
        <f ca="1">SQRT(Inputs!$B$38)*H71+SQRT(1-Inputs!$B$38)*_xlfn.NORM.S.INV(RAND())</f>
        <v>-1.2203967495107968</v>
      </c>
      <c r="AE71" s="23">
        <f ca="1">SQRT(Inputs!$B$38)*I71+SQRT(1-Inputs!$B$38)*_xlfn.NORM.S.INV(RAND())</f>
        <v>-0.19545653645464156</v>
      </c>
      <c r="AF71" s="23">
        <f ca="1">SQRT(Inputs!$B$38)*J71+SQRT(1-Inputs!$B$38)*_xlfn.NORM.S.INV(RAND())</f>
        <v>-6.6887772325724543E-2</v>
      </c>
      <c r="AG71" s="23">
        <f ca="1">SQRT(Inputs!$B$38)*K71+SQRT(1-Inputs!$B$38)*_xlfn.NORM.S.INV(RAND())</f>
        <v>-1.4703568831518865</v>
      </c>
      <c r="AH71" s="23">
        <f ca="1">SQRT(Inputs!$B$38)*L71+SQRT(1-Inputs!$B$38)*_xlfn.NORM.S.INV(RAND())</f>
        <v>-1.0139859631932384</v>
      </c>
      <c r="AI71" s="23">
        <f ca="1">SQRT(Inputs!$B$38)*M71+SQRT(1-Inputs!$B$38)*_xlfn.NORM.S.INV(RAND())</f>
        <v>-1.8068427142276131</v>
      </c>
      <c r="AJ71" s="23">
        <f ca="1">SQRT(Inputs!$B$38)*C71+SQRT(1-Inputs!$B$38)*_xlfn.NORM.S.INV(RAND())</f>
        <v>-1.2929823755059449</v>
      </c>
      <c r="AK71" s="23">
        <f ca="1">SQRT(Inputs!$B$38)*D71+SQRT(1-Inputs!$B$38)*_xlfn.NORM.S.INV(RAND())</f>
        <v>0.49028051026058744</v>
      </c>
      <c r="AL71" s="23">
        <f ca="1">SQRT(Inputs!$B$38)*E71+SQRT(1-Inputs!$B$38)*_xlfn.NORM.S.INV(RAND())</f>
        <v>-0.17914009658065919</v>
      </c>
      <c r="AM71" s="23">
        <f ca="1">SQRT(Inputs!$B$38)*F71+SQRT(1-Inputs!$B$38)*_xlfn.NORM.S.INV(RAND())</f>
        <v>-1.9317841368931505</v>
      </c>
      <c r="AN71" s="23">
        <f ca="1">SQRT(Inputs!$B$38)*G71+SQRT(1-Inputs!$B$38)*_xlfn.NORM.S.INV(RAND())</f>
        <v>-1.2979972733788145</v>
      </c>
      <c r="AO71" s="23">
        <f ca="1">SQRT(Inputs!$B$38)*H71+SQRT(1-Inputs!$B$38)*_xlfn.NORM.S.INV(RAND())</f>
        <v>-1.463901507602523</v>
      </c>
      <c r="AP71" s="23">
        <f ca="1">SQRT(Inputs!$B$38)*I71+SQRT(1-Inputs!$B$38)*_xlfn.NORM.S.INV(RAND())</f>
        <v>0.64809403018570511</v>
      </c>
      <c r="AQ71" s="23">
        <f ca="1">SQRT(Inputs!$B$38)*J71+SQRT(1-Inputs!$B$38)*_xlfn.NORM.S.INV(RAND())</f>
        <v>0.51540763916034171</v>
      </c>
      <c r="AR71" s="23">
        <f ca="1">SQRT(Inputs!$B$38)*K71+SQRT(1-Inputs!$B$38)*_xlfn.NORM.S.INV(RAND())</f>
        <v>2.0493131788670889</v>
      </c>
      <c r="AS71" s="23">
        <f ca="1">SQRT(Inputs!$B$38)*L71+SQRT(1-Inputs!$B$38)*_xlfn.NORM.S.INV(RAND())</f>
        <v>-0.83476346079190389</v>
      </c>
      <c r="AT71" s="23">
        <f ca="1">SQRT(Inputs!$B$38)*M71+SQRT(1-Inputs!$B$38)*_xlfn.NORM.S.INV(RAND())</f>
        <v>-0.13247723880146564</v>
      </c>
      <c r="AU71" s="15">
        <f ca="1">Inputs!$B$6*EXP($B$8-0.5*C$5^2+C$5*N71)</f>
        <v>5840.9545102423444</v>
      </c>
      <c r="AV71" s="15">
        <f t="shared" ca="1" si="1"/>
        <v>6845.1934092650263</v>
      </c>
      <c r="AW71" s="15">
        <f t="shared" ca="1" si="2"/>
        <v>8069.3389902455128</v>
      </c>
      <c r="AX71" s="15">
        <f t="shared" ca="1" si="3"/>
        <v>9281.3234237266679</v>
      </c>
      <c r="AY71" s="15">
        <f t="shared" ca="1" si="4"/>
        <v>9425.857911070636</v>
      </c>
      <c r="AZ71" s="15">
        <f t="shared" ca="1" si="5"/>
        <v>8808.7575859327699</v>
      </c>
      <c r="BA71" s="15">
        <f t="shared" ca="1" si="6"/>
        <v>10119.503797259542</v>
      </c>
      <c r="BB71" s="15">
        <f t="shared" ca="1" si="7"/>
        <v>11800.553705952081</v>
      </c>
      <c r="BC71" s="15">
        <f t="shared" ca="1" si="8"/>
        <v>16406.066090054646</v>
      </c>
      <c r="BD71" s="15">
        <f t="shared" ca="1" si="9"/>
        <v>17111.00525305036</v>
      </c>
      <c r="BE71" s="15">
        <f t="shared" ca="1" si="10"/>
        <v>22547.771575296185</v>
      </c>
      <c r="BF71" s="15">
        <f ca="1">Inputs!$B$13*EXP($B$9-0.5*C$6^2+C$6*Y71)</f>
        <v>13460.008513237754</v>
      </c>
      <c r="BG71" s="15">
        <f t="shared" ca="1" si="11"/>
        <v>17415.897694088148</v>
      </c>
      <c r="BH71" s="15">
        <f t="shared" ca="1" si="12"/>
        <v>21239.366486055857</v>
      </c>
      <c r="BI71" s="15">
        <f t="shared" ca="1" si="13"/>
        <v>23174.170849799822</v>
      </c>
      <c r="BJ71" s="15">
        <f t="shared" ca="1" si="14"/>
        <v>25440.405128972947</v>
      </c>
      <c r="BK71" s="15">
        <f t="shared" ca="1" si="15"/>
        <v>26443.621807424446</v>
      </c>
      <c r="BL71" s="15">
        <f t="shared" ca="1" si="16"/>
        <v>31670.356942577</v>
      </c>
      <c r="BM71" s="15">
        <f t="shared" ca="1" si="17"/>
        <v>38607.565341816808</v>
      </c>
      <c r="BN71" s="15">
        <f t="shared" ca="1" si="18"/>
        <v>39811.631309655226</v>
      </c>
      <c r="BO71" s="15">
        <f t="shared" ca="1" si="19"/>
        <v>43537.817300984512</v>
      </c>
      <c r="BP71" s="15">
        <f t="shared" ca="1" si="20"/>
        <v>43667.137795419119</v>
      </c>
      <c r="BQ71" s="15">
        <f ca="1">Inputs!$B$20*EXP($B$10-0.5*C$7^2+C$7*AJ71)</f>
        <v>2711.6978235222064</v>
      </c>
      <c r="BR71" s="15">
        <f t="shared" ca="1" si="21"/>
        <v>4299.3323813202587</v>
      </c>
      <c r="BS71" s="15">
        <f t="shared" ca="1" si="22"/>
        <v>5592.2263889035048</v>
      </c>
      <c r="BT71" s="15">
        <f t="shared" ca="1" si="23"/>
        <v>4645.0826933452136</v>
      </c>
      <c r="BU71" s="15">
        <f t="shared" ca="1" si="24"/>
        <v>4702.3778184718449</v>
      </c>
      <c r="BV71" s="15">
        <f t="shared" ca="1" si="25"/>
        <v>4704.3317803204473</v>
      </c>
      <c r="BW71" s="15">
        <f t="shared" ca="1" si="26"/>
        <v>7529.771522070414</v>
      </c>
      <c r="BX71" s="15">
        <f t="shared" ca="1" si="27"/>
        <v>11677.988077002905</v>
      </c>
      <c r="BY71" s="15">
        <f t="shared" ca="1" si="28"/>
        <v>24218.031499203553</v>
      </c>
      <c r="BZ71" s="15">
        <f t="shared" ca="1" si="29"/>
        <v>29147.00945866005</v>
      </c>
      <c r="CA71" s="15">
        <f t="shared" ca="1" si="30"/>
        <v>39990.113905395658</v>
      </c>
      <c r="CB71" s="15">
        <f ca="1">(AU71*DCF!C$10-DCF!C$5*MAX(AU71*DCF!C$10,0)-MAX(AU71-Inputs!$B$6,0)/Inputs!$B$10)*DCF!C$6</f>
        <v>1036.8089083757541</v>
      </c>
      <c r="CC71" s="15">
        <f ca="1">(AV71*DCF!D$10-DCF!D$5*MAX(AV71*DCF!D$10,0)-MAX(AV71-AU71,0)/Inputs!$B$10)*DCF!D$6</f>
        <v>1423.6121461176569</v>
      </c>
      <c r="CD71" s="15">
        <f ca="1">(AW71*DCF!E$10-DCF!E$5*MAX(AW71*DCF!E$10,0)-MAX(AW71-AV71,0)/Inputs!$B$10)*DCF!E$6</f>
        <v>1587.3536410232796</v>
      </c>
      <c r="CE71" s="15">
        <f ca="1">(AX71*DCF!F$10-DCF!F$5*MAX(AX71*DCF!F$10,0)-MAX(AX71-AW71,0)/Inputs!$B$10)*DCF!F$6</f>
        <v>1773.9141999208282</v>
      </c>
      <c r="CF71" s="15">
        <f ca="1">(AY71*DCF!G$10-DCF!G$5*MAX(AY71*DCF!G$10,0)-MAX(AY71-AX71,0)/Inputs!$B$10)*DCF!G$6</f>
        <v>1914.3203095931751</v>
      </c>
      <c r="CG71" s="15">
        <f ca="1">(AZ71*DCF!H$10-DCF!H$5*MAX(AZ71*DCF!H$10,0)-MAX(AZ71-AY71,0)/Inputs!$B$10)*DCF!H$6</f>
        <v>1710.2266036715826</v>
      </c>
      <c r="CH71" s="15">
        <f ca="1">(BA71*DCF!I$10-DCF!I$5*MAX(BA71*DCF!I$10,0)-MAX(BA71-AZ71,0)/Inputs!$B$10)*DCF!I$6</f>
        <v>1633.4558800812383</v>
      </c>
      <c r="CI71" s="15">
        <f ca="1">(BB71*DCF!J$10-DCF!J$5*MAX(BB71*DCF!J$10,0)-MAX(BB71-BA71,0)/Inputs!$B$10)*DCF!J$6</f>
        <v>1770.2669848701119</v>
      </c>
      <c r="CJ71" s="15">
        <f ca="1">(BC71*DCF!K$10-DCF!K$5*MAX(BC71*DCF!K$10,0)-MAX(BC71-BB71,0)/Inputs!$B$10)*DCF!K$6</f>
        <v>1996.4115325666955</v>
      </c>
      <c r="CK71" s="15">
        <f ca="1">(BD71*DCF!L$10-DCF!L$5*MAX(BD71*DCF!L$10,0)-MAX(BD71-BC71,0)/Inputs!$B$10)*DCF!L$6</f>
        <v>2489.5049267423524</v>
      </c>
      <c r="CL71" s="15">
        <f ca="1">(BE71*DCF!M$10-DCF!M$5*MAX(BE71*DCF!M$10,0)-MAX(BE71-BD71,0)/Inputs!$B$10)*DCF!M$6</f>
        <v>2532.3023746656881</v>
      </c>
      <c r="CM71" s="15">
        <f ca="1">(BF71*DCF!C$28-DCF!C$5*MAX(BF71*DCF!C$28,0)-MAX(BF71-Inputs!$B$13,0)/Inputs!$B$17)*DCF!C$6</f>
        <v>3629.1514728397847</v>
      </c>
      <c r="CN71" s="15">
        <f ca="1">(BG71*DCF!D$28-DCF!D$5*MAX(BG71*DCF!D$28,0)-MAX(BG71-BF71,0)/Inputs!$B$17)*DCF!D$6</f>
        <v>4285.4110095672586</v>
      </c>
      <c r="CO71" s="15">
        <f ca="1">(BH71*DCF!E$28-DCF!E$5*MAX(BH71*DCF!E$28,0)-MAX(BH71-BG71,0)/Inputs!$B$17)*DCF!E$6</f>
        <v>5261.8137167477544</v>
      </c>
      <c r="CP71" s="15">
        <f ca="1">(BI71*DCF!F$28-DCF!F$5*MAX(BI71*DCF!F$28,0)-MAX(BI71-BH71,0)/Inputs!$B$17)*DCF!F$6</f>
        <v>5938.9152417378054</v>
      </c>
      <c r="CQ71" s="15">
        <f ca="1">(BJ71*DCF!G$28-DCF!G$5*MAX(BJ71*DCF!G$28,0)-MAX(BJ71-BI71,0)/Inputs!$B$17)*DCF!G$6</f>
        <v>6219.5479084137169</v>
      </c>
      <c r="CR71" s="15">
        <f ca="1">(BK71*DCF!H$28-DCF!H$5*MAX(BK71*DCF!H$28,0)-MAX(BK71-BJ71,0)/Inputs!$B$17)*DCF!H$6</f>
        <v>6383.9277002586105</v>
      </c>
      <c r="CS71" s="15">
        <f ca="1">(BL71*DCF!I$28-DCF!I$5*MAX(BL71*DCF!I$28,0)-MAX(BL71-BK71,0)/Inputs!$B$17)*DCF!I$6</f>
        <v>6697.1838919190595</v>
      </c>
      <c r="CT71" s="15">
        <f ca="1">(BM71*DCF!J$28-DCF!J$5*MAX(BM71*DCF!J$28,0)-MAX(BM71-BL71,0)/Inputs!$B$17)*DCF!J$6</f>
        <v>7692.8749683732722</v>
      </c>
      <c r="CU71" s="15">
        <f ca="1">(BN71*DCF!K$28-DCF!K$5*MAX(BN71*DCF!K$28,0)-MAX(BN71-BM71,0)/Inputs!$B$17)*DCF!K$6</f>
        <v>8260.0669678997529</v>
      </c>
      <c r="CV71" s="15">
        <f ca="1">(BO71*DCF!L$28-DCF!L$5*MAX(BO71*DCF!L$28,0)-MAX(BO71-BN71,0)/Inputs!$B$17)*DCF!L$6</f>
        <v>8265.0842465459427</v>
      </c>
      <c r="CW71" s="15">
        <f ca="1">(BP71*DCF!M$28-DCF!M$5*MAX(BP71*DCF!M$28,0)-MAX(BP71-BO71,0)/Inputs!$B$17)*DCF!M$6</f>
        <v>8202.4796221516972</v>
      </c>
      <c r="CX71" s="15">
        <f ca="1">(BQ71*DCF!C$46-DCF!C$5*MAX(BQ71*DCF!C$46,0)-MAX(BQ71-Inputs!$B$20,0)/Inputs!$B$24)*DCF!C$6</f>
        <v>-626.25815785732243</v>
      </c>
      <c r="CY71" s="15">
        <f ca="1">(BR71*DCF!D$46-DCF!D$5*MAX(BR71*DCF!D$46,0)-MAX(BR71-BQ71,0)/Inputs!$B$24)*DCF!D$6</f>
        <v>-1411.2262630132566</v>
      </c>
      <c r="CZ71" s="15">
        <f ca="1">(BS71*DCF!E$46-DCF!E$5*MAX(BS71*DCF!E$46,0)-MAX(BS71-BR71,0)/Inputs!$B$24)*DCF!E$6</f>
        <v>-1170.9137322647487</v>
      </c>
      <c r="DA71" s="15">
        <f ca="1">(BT71*DCF!F$46-DCF!F$5*MAX(BT71*DCF!F$46,0)-MAX(BT71-BS71,0)/Inputs!$B$24)*DCF!F$6</f>
        <v>-338.28429018249523</v>
      </c>
      <c r="DB71" s="15">
        <f ca="1">(BU71*DCF!G$46-DCF!G$5*MAX(BU71*DCF!G$46,0)-MAX(BU71-BT71,0)/Inputs!$B$24)*DCF!G$6</f>
        <v>-177.45164712840045</v>
      </c>
      <c r="DC71" s="15">
        <f ca="1">(BV71*DCF!H$46-DCF!H$5*MAX(BV71*DCF!H$46,0)-MAX(BV71-BU71,0)/Inputs!$B$24)*DCF!H$6</f>
        <v>-0.60718167233030995</v>
      </c>
      <c r="DD71" s="15">
        <f ca="1">(BW71*DCF!I$46-DCF!I$5*MAX(BW71*DCF!I$46,0)-MAX(BW71-BV71,0)/Inputs!$B$24)*DCF!I$6</f>
        <v>-637.1714545505082</v>
      </c>
      <c r="DE71" s="15">
        <f ca="1">(BX71*DCF!J$46-DCF!J$5*MAX(BX71*DCF!J$46,0)-MAX(BX71-BW71,0)/Inputs!$B$24)*DCF!J$6</f>
        <v>-610.17996126572859</v>
      </c>
      <c r="DF71" s="15">
        <f ca="1">(BY71*DCF!K$46-DCF!K$5*MAX(BY71*DCF!K$46,0)-MAX(BY71-BX71,0)/Inputs!$B$24)*DCF!K$6</f>
        <v>-1688.5618825908841</v>
      </c>
      <c r="DG71" s="15">
        <f ca="1">(BZ71*DCF!L$46-DCF!L$5*MAX(BZ71*DCF!L$46,0)-MAX(BZ71-BY71,0)/Inputs!$B$24)*DCF!L$6</f>
        <v>899.354022044472</v>
      </c>
      <c r="DH71" s="15">
        <f ca="1">(CA71*DCF!M$46-DCF!M$5*MAX(CA71*DCF!M$46,0)-MAX(CA71-BZ71,0)/Inputs!$B$24)*DCF!M$6</f>
        <v>868.24975128175493</v>
      </c>
      <c r="DI71" s="15">
        <f ca="1">SUM(CB71:CL71)+BE71*DCF!M$10*(1+Inputs!$B$30)*(1-Inputs!$B$33)*(1-Inputs!$B$30/Inputs!$B$31)/(Inputs!$B$29-Inputs!$B$30)*DCF!M$6</f>
        <v>82618.923965089401</v>
      </c>
      <c r="DJ71" s="15">
        <f ca="1">SUM(CM71:CW71)+BP71*DCF!M$28*(1+Inputs!$B$30)*(1-Inputs!$B$33)*(1-Inputs!$B$30/Inputs!$B$31)/(Inputs!$B$29-Inputs!$B$30)*DCF!M$6</f>
        <v>232871.41931014735</v>
      </c>
      <c r="DK71" s="15">
        <f ca="1">SUM(CX71:DH71)+CA71*DCF!M$46*(1+Inputs!$B$30)*(1-Inputs!$B$33)*(1-Inputs!$B$30/Inputs!$B$31)/(Inputs!$B$29-Inputs!$B$30)*DCF!M$6</f>
        <v>56936.402432371156</v>
      </c>
      <c r="DM71" s="15">
        <f ca="1">DI71+DJ71+DK71+Inputs!$B$34+Inputs!$B$36-Inputs!$B$35</f>
        <v>449277.74570760794</v>
      </c>
    </row>
    <row r="72" spans="1:117" x14ac:dyDescent="0.75">
      <c r="A72" s="11">
        <v>59</v>
      </c>
      <c r="C72" s="23">
        <f t="shared" ca="1" si="35"/>
        <v>0.22938574794101926</v>
      </c>
      <c r="D72" s="23">
        <f t="shared" ca="1" si="35"/>
        <v>-0.47385369777583508</v>
      </c>
      <c r="E72" s="23">
        <f t="shared" ca="1" si="35"/>
        <v>0.34781750085330715</v>
      </c>
      <c r="F72" s="23">
        <f t="shared" ca="1" si="35"/>
        <v>0.10138779359420441</v>
      </c>
      <c r="G72" s="23">
        <f t="shared" ca="1" si="35"/>
        <v>-1.3823119156164925E-2</v>
      </c>
      <c r="H72" s="23">
        <f t="shared" ca="1" si="35"/>
        <v>-0.8293421999373749</v>
      </c>
      <c r="I72" s="23">
        <f t="shared" ca="1" si="35"/>
        <v>-9.7292713773892633E-2</v>
      </c>
      <c r="J72" s="23">
        <f t="shared" ca="1" si="35"/>
        <v>-0.32259732992482049</v>
      </c>
      <c r="K72" s="23">
        <f t="shared" ca="1" si="35"/>
        <v>-0.43234261940591151</v>
      </c>
      <c r="L72" s="23">
        <f t="shared" ca="1" si="35"/>
        <v>8.8756676301640428E-2</v>
      </c>
      <c r="M72" s="23">
        <f t="shared" ca="1" si="35"/>
        <v>-0.8830592335013796</v>
      </c>
      <c r="N72" s="23">
        <f ca="1">SQRT(Inputs!$B$38)*C72+SQRT(1-Inputs!$B$38)*_xlfn.NORM.S.INV(RAND())</f>
        <v>-0.70642316026585783</v>
      </c>
      <c r="O72" s="23">
        <f ca="1">SQRT(Inputs!$B$38)*D72+SQRT(1-Inputs!$B$38)*_xlfn.NORM.S.INV(RAND())</f>
        <v>-0.12883365290856841</v>
      </c>
      <c r="P72" s="23">
        <f ca="1">SQRT(Inputs!$B$38)*E72+SQRT(1-Inputs!$B$38)*_xlfn.NORM.S.INV(RAND())</f>
        <v>-0.51426881697437898</v>
      </c>
      <c r="Q72" s="23">
        <f ca="1">SQRT(Inputs!$B$38)*F72+SQRT(1-Inputs!$B$38)*_xlfn.NORM.S.INV(RAND())</f>
        <v>0.42894132132053991</v>
      </c>
      <c r="R72" s="23">
        <f ca="1">SQRT(Inputs!$B$38)*G72+SQRT(1-Inputs!$B$38)*_xlfn.NORM.S.INV(RAND())</f>
        <v>0.27992594536723847</v>
      </c>
      <c r="S72" s="23">
        <f ca="1">SQRT(Inputs!$B$38)*H72+SQRT(1-Inputs!$B$38)*_xlfn.NORM.S.INV(RAND())</f>
        <v>0.6670220529733133</v>
      </c>
      <c r="T72" s="23">
        <f ca="1">SQRT(Inputs!$B$38)*I72+SQRT(1-Inputs!$B$38)*_xlfn.NORM.S.INV(RAND())</f>
        <v>-0.49250288223357863</v>
      </c>
      <c r="U72" s="23">
        <f ca="1">SQRT(Inputs!$B$38)*J72+SQRT(1-Inputs!$B$38)*_xlfn.NORM.S.INV(RAND())</f>
        <v>0.41476242755248638</v>
      </c>
      <c r="V72" s="23">
        <f ca="1">SQRT(Inputs!$B$38)*K72+SQRT(1-Inputs!$B$38)*_xlfn.NORM.S.INV(RAND())</f>
        <v>-1.1134478051496306</v>
      </c>
      <c r="W72" s="23">
        <f ca="1">SQRT(Inputs!$B$38)*L72+SQRT(1-Inputs!$B$38)*_xlfn.NORM.S.INV(RAND())</f>
        <v>0.30241377261337138</v>
      </c>
      <c r="X72" s="23">
        <f ca="1">SQRT(Inputs!$B$38)*M72+SQRT(1-Inputs!$B$38)*_xlfn.NORM.S.INV(RAND())</f>
        <v>-0.96413044601232378</v>
      </c>
      <c r="Y72" s="23">
        <f ca="1">SQRT(Inputs!$B$38)*C72+SQRT(1-Inputs!$B$38)*_xlfn.NORM.S.INV(RAND())</f>
        <v>1.3466779514685636</v>
      </c>
      <c r="Z72" s="23">
        <f ca="1">SQRT(Inputs!$B$38)*D72+SQRT(1-Inputs!$B$38)*_xlfn.NORM.S.INV(RAND())</f>
        <v>-0.77832694087760346</v>
      </c>
      <c r="AA72" s="23">
        <f ca="1">SQRT(Inputs!$B$38)*E72+SQRT(1-Inputs!$B$38)*_xlfn.NORM.S.INV(RAND())</f>
        <v>-1.2568058150892865</v>
      </c>
      <c r="AB72" s="23">
        <f ca="1">SQRT(Inputs!$B$38)*F72+SQRT(1-Inputs!$B$38)*_xlfn.NORM.S.INV(RAND())</f>
        <v>0.23823211994606325</v>
      </c>
      <c r="AC72" s="23">
        <f ca="1">SQRT(Inputs!$B$38)*G72+SQRT(1-Inputs!$B$38)*_xlfn.NORM.S.INV(RAND())</f>
        <v>-0.46978239347413242</v>
      </c>
      <c r="AD72" s="23">
        <f ca="1">SQRT(Inputs!$B$38)*H72+SQRT(1-Inputs!$B$38)*_xlfn.NORM.S.INV(RAND())</f>
        <v>-0.13451680268003818</v>
      </c>
      <c r="AE72" s="23">
        <f ca="1">SQRT(Inputs!$B$38)*I72+SQRT(1-Inputs!$B$38)*_xlfn.NORM.S.INV(RAND())</f>
        <v>0.86718690431749434</v>
      </c>
      <c r="AF72" s="23">
        <f ca="1">SQRT(Inputs!$B$38)*J72+SQRT(1-Inputs!$B$38)*_xlfn.NORM.S.INV(RAND())</f>
        <v>0.63038038272713914</v>
      </c>
      <c r="AG72" s="23">
        <f ca="1">SQRT(Inputs!$B$38)*K72+SQRT(1-Inputs!$B$38)*_xlfn.NORM.S.INV(RAND())</f>
        <v>0.66182942385782662</v>
      </c>
      <c r="AH72" s="23">
        <f ca="1">SQRT(Inputs!$B$38)*L72+SQRT(1-Inputs!$B$38)*_xlfn.NORM.S.INV(RAND())</f>
        <v>1.3758099436515774</v>
      </c>
      <c r="AI72" s="23">
        <f ca="1">SQRT(Inputs!$B$38)*M72+SQRT(1-Inputs!$B$38)*_xlfn.NORM.S.INV(RAND())</f>
        <v>-1.8432927183055106</v>
      </c>
      <c r="AJ72" s="23">
        <f ca="1">SQRT(Inputs!$B$38)*C72+SQRT(1-Inputs!$B$38)*_xlfn.NORM.S.INV(RAND())</f>
        <v>-0.13802816025211986</v>
      </c>
      <c r="AK72" s="23">
        <f ca="1">SQRT(Inputs!$B$38)*D72+SQRT(1-Inputs!$B$38)*_xlfn.NORM.S.INV(RAND())</f>
        <v>-0.32006713421291411</v>
      </c>
      <c r="AL72" s="23">
        <f ca="1">SQRT(Inputs!$B$38)*E72+SQRT(1-Inputs!$B$38)*_xlfn.NORM.S.INV(RAND())</f>
        <v>-2.9238071854881644</v>
      </c>
      <c r="AM72" s="23">
        <f ca="1">SQRT(Inputs!$B$38)*F72+SQRT(1-Inputs!$B$38)*_xlfn.NORM.S.INV(RAND())</f>
        <v>-1.3620969615781955</v>
      </c>
      <c r="AN72" s="23">
        <f ca="1">SQRT(Inputs!$B$38)*G72+SQRT(1-Inputs!$B$38)*_xlfn.NORM.S.INV(RAND())</f>
        <v>7.481408579425787E-2</v>
      </c>
      <c r="AO72" s="23">
        <f ca="1">SQRT(Inputs!$B$38)*H72+SQRT(1-Inputs!$B$38)*_xlfn.NORM.S.INV(RAND())</f>
        <v>-0.28117476748890258</v>
      </c>
      <c r="AP72" s="23">
        <f ca="1">SQRT(Inputs!$B$38)*I72+SQRT(1-Inputs!$B$38)*_xlfn.NORM.S.INV(RAND())</f>
        <v>1.8475072016930847</v>
      </c>
      <c r="AQ72" s="23">
        <f ca="1">SQRT(Inputs!$B$38)*J72+SQRT(1-Inputs!$B$38)*_xlfn.NORM.S.INV(RAND())</f>
        <v>0.1023860311096608</v>
      </c>
      <c r="AR72" s="23">
        <f ca="1">SQRT(Inputs!$B$38)*K72+SQRT(1-Inputs!$B$38)*_xlfn.NORM.S.INV(RAND())</f>
        <v>-0.72931561998607575</v>
      </c>
      <c r="AS72" s="23">
        <f ca="1">SQRT(Inputs!$B$38)*L72+SQRT(1-Inputs!$B$38)*_xlfn.NORM.S.INV(RAND())</f>
        <v>-0.56581654429447525</v>
      </c>
      <c r="AT72" s="23">
        <f ca="1">SQRT(Inputs!$B$38)*M72+SQRT(1-Inputs!$B$38)*_xlfn.NORM.S.INV(RAND())</f>
        <v>-1.1201906893974303</v>
      </c>
      <c r="AU72" s="15">
        <f ca="1">Inputs!$B$6*EXP($B$8-0.5*C$5^2+C$5*N72)</f>
        <v>4426.0442874689188</v>
      </c>
      <c r="AV72" s="15">
        <f t="shared" ca="1" si="1"/>
        <v>5286.4474430598702</v>
      </c>
      <c r="AW72" s="15">
        <f t="shared" ca="1" si="2"/>
        <v>6013.9207439593256</v>
      </c>
      <c r="AX72" s="15">
        <f t="shared" ca="1" si="3"/>
        <v>7746.5978533282969</v>
      </c>
      <c r="AY72" s="15">
        <f t="shared" ca="1" si="4"/>
        <v>9781.7471286120945</v>
      </c>
      <c r="AZ72" s="15">
        <f t="shared" ca="1" si="5"/>
        <v>12875.150516689306</v>
      </c>
      <c r="BA72" s="15">
        <f t="shared" ca="1" si="6"/>
        <v>14964.327408794683</v>
      </c>
      <c r="BB72" s="15">
        <f t="shared" ca="1" si="7"/>
        <v>19098.25945917689</v>
      </c>
      <c r="BC72" s="15">
        <f t="shared" ca="1" si="8"/>
        <v>21006.864969576593</v>
      </c>
      <c r="BD72" s="15">
        <f t="shared" ca="1" si="9"/>
        <v>26473.730551512897</v>
      </c>
      <c r="BE72" s="15">
        <f t="shared" ca="1" si="10"/>
        <v>29712.97772940787</v>
      </c>
      <c r="BF72" s="15">
        <f ca="1">Inputs!$B$13*EXP($B$9-0.5*C$6^2+C$6*Y72)</f>
        <v>18063.435297944117</v>
      </c>
      <c r="BG72" s="15">
        <f t="shared" ca="1" si="11"/>
        <v>19130.106223855026</v>
      </c>
      <c r="BH72" s="15">
        <f t="shared" ca="1" si="12"/>
        <v>18975.546610665555</v>
      </c>
      <c r="BI72" s="15">
        <f t="shared" ca="1" si="13"/>
        <v>24096.503861185967</v>
      </c>
      <c r="BJ72" s="15">
        <f t="shared" ca="1" si="14"/>
        <v>27606.560200094529</v>
      </c>
      <c r="BK72" s="15">
        <f t="shared" ca="1" si="15"/>
        <v>33266.970991637165</v>
      </c>
      <c r="BL72" s="15">
        <f t="shared" ca="1" si="16"/>
        <v>45724.803083210194</v>
      </c>
      <c r="BM72" s="15">
        <f t="shared" ca="1" si="17"/>
        <v>60784.081918792544</v>
      </c>
      <c r="BN72" s="15">
        <f t="shared" ca="1" si="18"/>
        <v>80927.298394775804</v>
      </c>
      <c r="BO72" s="15">
        <f t="shared" ca="1" si="19"/>
        <v>116840.81425251953</v>
      </c>
      <c r="BP72" s="15">
        <f t="shared" ca="1" si="20"/>
        <v>116704.91944095289</v>
      </c>
      <c r="BQ72" s="15">
        <f ca="1">Inputs!$B$20*EXP($B$10-0.5*C$7^2+C$7*AJ72)</f>
        <v>4084.5730558561199</v>
      </c>
      <c r="BR72" s="15">
        <f t="shared" ca="1" si="21"/>
        <v>5006.573766103711</v>
      </c>
      <c r="BS72" s="15">
        <f t="shared" ca="1" si="22"/>
        <v>2960.6036043567483</v>
      </c>
      <c r="BT72" s="15">
        <f t="shared" ca="1" si="23"/>
        <v>2855.5719835771865</v>
      </c>
      <c r="BU72" s="15">
        <f t="shared" ca="1" si="24"/>
        <v>4029.7738799086433</v>
      </c>
      <c r="BV72" s="15">
        <f t="shared" ca="1" si="25"/>
        <v>5262.4270060628369</v>
      </c>
      <c r="BW72" s="15">
        <f t="shared" ca="1" si="26"/>
        <v>10857.196967475043</v>
      </c>
      <c r="BX72" s="15">
        <f t="shared" ca="1" si="27"/>
        <v>15500.449718660086</v>
      </c>
      <c r="BY72" s="15">
        <f t="shared" ca="1" si="28"/>
        <v>18890.145898700812</v>
      </c>
      <c r="BZ72" s="15">
        <f t="shared" ca="1" si="29"/>
        <v>23887.057890572585</v>
      </c>
      <c r="CA72" s="15">
        <f t="shared" ca="1" si="30"/>
        <v>27497.615628362961</v>
      </c>
      <c r="CB72" s="15">
        <f ca="1">(AU72*DCF!C$10-DCF!C$5*MAX(AU72*DCF!C$10,0)-MAX(AU72-Inputs!$B$6,0)/Inputs!$B$10)*DCF!C$6</f>
        <v>1046.8974704588909</v>
      </c>
      <c r="CC72" s="15">
        <f ca="1">(AV72*DCF!D$10-DCF!D$5*MAX(AV72*DCF!D$10,0)-MAX(AV72-AU72,0)/Inputs!$B$10)*DCF!D$6</f>
        <v>1078.7489585994342</v>
      </c>
      <c r="CD72" s="15">
        <f ca="1">(AW72*DCF!E$10-DCF!E$5*MAX(AW72*DCF!E$10,0)-MAX(AW72-AV72,0)/Inputs!$B$10)*DCF!E$6</f>
        <v>1224.6614529669866</v>
      </c>
      <c r="CE72" s="15">
        <f ca="1">(AX72*DCF!F$10-DCF!F$5*MAX(AX72*DCF!F$10,0)-MAX(AX72-AW72,0)/Inputs!$B$10)*DCF!F$6</f>
        <v>1330.5428174024794</v>
      </c>
      <c r="CF72" s="15">
        <f ca="1">(AY72*DCF!G$10-DCF!G$5*MAX(AY72*DCF!G$10,0)-MAX(AY72-AX72,0)/Inputs!$B$10)*DCF!G$6</f>
        <v>1624.2388353801498</v>
      </c>
      <c r="CG72" s="15">
        <f ca="1">(AZ72*DCF!H$10-DCF!H$5*MAX(AZ72*DCF!H$10,0)-MAX(AZ72-AY72,0)/Inputs!$B$10)*DCF!H$6</f>
        <v>1950.4304797864788</v>
      </c>
      <c r="CH72" s="15">
        <f ca="1">(BA72*DCF!I$10-DCF!I$5*MAX(BA72*DCF!I$10,0)-MAX(BA72-AZ72,0)/Inputs!$B$10)*DCF!I$6</f>
        <v>2390.7385088110623</v>
      </c>
      <c r="CI72" s="15">
        <f ca="1">(BB72*DCF!J$10-DCF!J$5*MAX(BB72*DCF!J$10,0)-MAX(BB72-BA72,0)/Inputs!$B$10)*DCF!J$6</f>
        <v>2650.8763568480122</v>
      </c>
      <c r="CJ72" s="15">
        <f ca="1">(BC72*DCF!K$10-DCF!K$5*MAX(BC72*DCF!K$10,0)-MAX(BC72-BB72,0)/Inputs!$B$10)*DCF!K$6</f>
        <v>3114.5921707687726</v>
      </c>
      <c r="CK72" s="15">
        <f ca="1">(BD72*DCF!L$10-DCF!L$5*MAX(BD72*DCF!L$10,0)-MAX(BD72-BC72,0)/Inputs!$B$10)*DCF!L$6</f>
        <v>3285.7877547481844</v>
      </c>
      <c r="CL72" s="15">
        <f ca="1">(BE72*DCF!M$10-DCF!M$5*MAX(BE72*DCF!M$10,0)-MAX(BE72-BD72,0)/Inputs!$B$10)*DCF!M$6</f>
        <v>3805.922780201352</v>
      </c>
      <c r="CM72" s="15">
        <f ca="1">(BF72*DCF!C$28-DCF!C$5*MAX(BF72*DCF!C$28,0)-MAX(BF72-Inputs!$B$13,0)/Inputs!$B$17)*DCF!C$6</f>
        <v>3970.9400742275225</v>
      </c>
      <c r="CN72" s="15">
        <f ca="1">(BG72*DCF!D$28-DCF!D$5*MAX(BG72*DCF!D$28,0)-MAX(BG72-BF72,0)/Inputs!$B$17)*DCF!D$6</f>
        <v>5406.6876811109423</v>
      </c>
      <c r="CO72" s="15">
        <f ca="1">(BH72*DCF!E$28-DCF!E$5*MAX(BH72*DCF!E$28,0)-MAX(BH72-BG72,0)/Inputs!$B$17)*DCF!E$6</f>
        <v>5374.2126871379924</v>
      </c>
      <c r="CP72" s="15">
        <f ca="1">(BI72*DCF!F$28-DCF!F$5*MAX(BI72*DCF!F$28,0)-MAX(BI72-BH72,0)/Inputs!$B$17)*DCF!F$6</f>
        <v>5609.2148652564229</v>
      </c>
      <c r="CQ72" s="15">
        <f ca="1">(BJ72*DCF!G$28-DCF!G$5*MAX(BJ72*DCF!G$28,0)-MAX(BJ72-BI72,0)/Inputs!$B$17)*DCF!G$6</f>
        <v>6572.3746932014956</v>
      </c>
      <c r="CR72" s="15">
        <f ca="1">(BK72*DCF!H$28-DCF!H$5*MAX(BK72*DCF!H$28,0)-MAX(BK72-BJ72,0)/Inputs!$B$17)*DCF!H$6</f>
        <v>7347.8199659006295</v>
      </c>
      <c r="CS72" s="15">
        <f ca="1">(BL72*DCF!I$28-DCF!I$5*MAX(BL72*DCF!I$28,0)-MAX(BL72-BK72,0)/Inputs!$B$17)*DCF!I$6</f>
        <v>8964.2454879851939</v>
      </c>
      <c r="CT72" s="15">
        <f ca="1">(BM72*DCF!J$28-DCF!J$5*MAX(BM72*DCF!J$28,0)-MAX(BM72-BL72,0)/Inputs!$B$17)*DCF!J$6</f>
        <v>11563.15898814606</v>
      </c>
      <c r="CU72" s="15">
        <f ca="1">(BN72*DCF!K$28-DCF!K$5*MAX(BN72*DCF!K$28,0)-MAX(BN72-BM72,0)/Inputs!$B$17)*DCF!K$6</f>
        <v>14623.212801004598</v>
      </c>
      <c r="CV72" s="15">
        <f ca="1">(BO72*DCF!L$28-DCF!L$5*MAX(BO72*DCF!L$28,0)-MAX(BO72-BN72,0)/Inputs!$B$17)*DCF!L$6</f>
        <v>19248.520712723941</v>
      </c>
      <c r="CW72" s="15">
        <f ca="1">(BP72*DCF!M$28-DCF!M$5*MAX(BP72*DCF!M$28,0)-MAX(BP72-BO72,0)/Inputs!$B$17)*DCF!M$6</f>
        <v>21958.0981333034</v>
      </c>
      <c r="CX72" s="15">
        <f ca="1">(BQ72*DCF!C$46-DCF!C$5*MAX(BQ72*DCF!C$46,0)-MAX(BQ72-Inputs!$B$20,0)/Inputs!$B$24)*DCF!C$6</f>
        <v>-1351.4362973598984</v>
      </c>
      <c r="CY72" s="15">
        <f ca="1">(BR72*DCF!D$46-DCF!D$5*MAX(BR72*DCF!D$46,0)-MAX(BR72-BQ72,0)/Inputs!$B$24)*DCF!D$6</f>
        <v>-1247.9154368262994</v>
      </c>
      <c r="CZ72" s="15">
        <f ca="1">(BS72*DCF!E$46-DCF!E$5*MAX(BS72*DCF!E$46,0)-MAX(BS72-BR72,0)/Inputs!$B$24)*DCF!E$6</f>
        <v>-350.09653101280361</v>
      </c>
      <c r="DA72" s="15">
        <f ca="1">(BT72*DCF!F$46-DCF!F$5*MAX(BT72*DCF!F$46,0)-MAX(BT72-BS72,0)/Inputs!$B$24)*DCF!F$6</f>
        <v>-207.9608061474047</v>
      </c>
      <c r="DB72" s="15">
        <f ca="1">(BU72*DCF!G$46-DCF!G$5*MAX(BU72*DCF!G$46,0)-MAX(BU72-BT72,0)/Inputs!$B$24)*DCF!G$6</f>
        <v>-530.53194998824847</v>
      </c>
      <c r="DC72" s="15">
        <f ca="1">(BV72*DCF!H$46-DCF!H$5*MAX(BV72*DCF!H$46,0)-MAX(BV72-BU72,0)/Inputs!$B$24)*DCF!H$6</f>
        <v>-383.03940636140521</v>
      </c>
      <c r="DD72" s="15">
        <f ca="1">(BW72*DCF!I$46-DCF!I$5*MAX(BW72*DCF!I$46,0)-MAX(BW72-BV72,0)/Inputs!$B$24)*DCF!I$6</f>
        <v>-1355.2908472898096</v>
      </c>
      <c r="DE72" s="15">
        <f ca="1">(BX72*DCF!J$46-DCF!J$5*MAX(BX72*DCF!J$46,0)-MAX(BX72-BW72,0)/Inputs!$B$24)*DCF!J$6</f>
        <v>-581.11378037410361</v>
      </c>
      <c r="DF72" s="15">
        <f ca="1">(BY72*DCF!K$46-DCF!K$5*MAX(BY72*DCF!K$46,0)-MAX(BY72-BX72,0)/Inputs!$B$24)*DCF!K$6</f>
        <v>248.68284136730793</v>
      </c>
      <c r="DG72" s="15">
        <f ca="1">(BZ72*DCF!L$46-DCF!L$5*MAX(BZ72*DCF!L$46,0)-MAX(BZ72-BY72,0)/Inputs!$B$24)*DCF!L$6</f>
        <v>520.38416083059883</v>
      </c>
      <c r="DH72" s="15">
        <f ca="1">(CA72*DCF!M$46-DCF!M$5*MAX(CA72*DCF!M$46,0)-MAX(CA72-BZ72,0)/Inputs!$B$24)*DCF!M$6</f>
        <v>1400.8956471137756</v>
      </c>
      <c r="DI72" s="15">
        <f ca="1">SUM(CB72:CL72)+BE72*DCF!M$10*(1+Inputs!$B$30)*(1-Inputs!$B$33)*(1-Inputs!$B$30/Inputs!$B$31)/(Inputs!$B$29-Inputs!$B$30)*DCF!M$6</f>
        <v>106195.04752036805</v>
      </c>
      <c r="DJ72" s="15">
        <f ca="1">SUM(CM72:CW72)+BP72*DCF!M$28*(1+Inputs!$B$30)*(1-Inputs!$B$33)*(1-Inputs!$B$30/Inputs!$B$31)/(Inputs!$B$29-Inputs!$B$30)*DCF!M$6</f>
        <v>543693.5981792853</v>
      </c>
      <c r="DK72" s="15">
        <f ca="1">SUM(CX72:DH72)+CA72*DCF!M$46*(1+Inputs!$B$30)*(1-Inputs!$B$33)*(1-Inputs!$B$30/Inputs!$B$31)/(Inputs!$B$29-Inputs!$B$30)*DCF!M$6</f>
        <v>38677.148656205762</v>
      </c>
      <c r="DM72" s="15">
        <f ca="1">DI72+DJ72+DK72+Inputs!$B$34+Inputs!$B$36-Inputs!$B$35</f>
        <v>765416.79435585905</v>
      </c>
    </row>
    <row r="73" spans="1:117" x14ac:dyDescent="0.75">
      <c r="A73" s="11">
        <v>60</v>
      </c>
      <c r="C73" s="23">
        <f t="shared" ca="1" si="35"/>
        <v>0.28824142300319111</v>
      </c>
      <c r="D73" s="23">
        <f t="shared" ca="1" si="35"/>
        <v>-0.39115171653852038</v>
      </c>
      <c r="E73" s="23">
        <f t="shared" ca="1" si="35"/>
        <v>-0.48582363777812432</v>
      </c>
      <c r="F73" s="23">
        <f t="shared" ca="1" si="35"/>
        <v>-1.9063961301533414</v>
      </c>
      <c r="G73" s="23">
        <f t="shared" ca="1" si="35"/>
        <v>0.72384811205250443</v>
      </c>
      <c r="H73" s="23">
        <f t="shared" ca="1" si="35"/>
        <v>-1.3935713223706818</v>
      </c>
      <c r="I73" s="23">
        <f t="shared" ca="1" si="35"/>
        <v>-2.1004235973044705</v>
      </c>
      <c r="J73" s="23">
        <f t="shared" ca="1" si="35"/>
        <v>-0.51992401400224464</v>
      </c>
      <c r="K73" s="23">
        <f t="shared" ca="1" si="35"/>
        <v>0.69855059118723306</v>
      </c>
      <c r="L73" s="23">
        <f t="shared" ca="1" si="35"/>
        <v>1.0037768229762121</v>
      </c>
      <c r="M73" s="23">
        <f t="shared" ca="1" si="35"/>
        <v>-0.36718965464624753</v>
      </c>
      <c r="N73" s="23">
        <f ca="1">SQRT(Inputs!$B$38)*C73+SQRT(1-Inputs!$B$38)*_xlfn.NORM.S.INV(RAND())</f>
        <v>1.6853391966929337E-2</v>
      </c>
      <c r="O73" s="23">
        <f ca="1">SQRT(Inputs!$B$38)*D73+SQRT(1-Inputs!$B$38)*_xlfn.NORM.S.INV(RAND())</f>
        <v>0.23144331374301141</v>
      </c>
      <c r="P73" s="23">
        <f ca="1">SQRT(Inputs!$B$38)*E73+SQRT(1-Inputs!$B$38)*_xlfn.NORM.S.INV(RAND())</f>
        <v>-1.7532382611513939</v>
      </c>
      <c r="Q73" s="23">
        <f ca="1">SQRT(Inputs!$B$38)*F73+SQRT(1-Inputs!$B$38)*_xlfn.NORM.S.INV(RAND())</f>
        <v>-1.4547254965911369</v>
      </c>
      <c r="R73" s="23">
        <f ca="1">SQRT(Inputs!$B$38)*G73+SQRT(1-Inputs!$B$38)*_xlfn.NORM.S.INV(RAND())</f>
        <v>1.0440553564636421</v>
      </c>
      <c r="S73" s="23">
        <f ca="1">SQRT(Inputs!$B$38)*H73+SQRT(1-Inputs!$B$38)*_xlfn.NORM.S.INV(RAND())</f>
        <v>-0.71593284244962119</v>
      </c>
      <c r="T73" s="23">
        <f ca="1">SQRT(Inputs!$B$38)*I73+SQRT(1-Inputs!$B$38)*_xlfn.NORM.S.INV(RAND())</f>
        <v>-2.2741437719302362</v>
      </c>
      <c r="U73" s="23">
        <f ca="1">SQRT(Inputs!$B$38)*J73+SQRT(1-Inputs!$B$38)*_xlfn.NORM.S.INV(RAND())</f>
        <v>-1.1022933560686781</v>
      </c>
      <c r="V73" s="23">
        <f ca="1">SQRT(Inputs!$B$38)*K73+SQRT(1-Inputs!$B$38)*_xlfn.NORM.S.INV(RAND())</f>
        <v>-0.13162588831004784</v>
      </c>
      <c r="W73" s="23">
        <f ca="1">SQRT(Inputs!$B$38)*L73+SQRT(1-Inputs!$B$38)*_xlfn.NORM.S.INV(RAND())</f>
        <v>1.3238945896117542</v>
      </c>
      <c r="X73" s="23">
        <f ca="1">SQRT(Inputs!$B$38)*M73+SQRT(1-Inputs!$B$38)*_xlfn.NORM.S.INV(RAND())</f>
        <v>0.13303996791475198</v>
      </c>
      <c r="Y73" s="23">
        <f ca="1">SQRT(Inputs!$B$38)*C73+SQRT(1-Inputs!$B$38)*_xlfn.NORM.S.INV(RAND())</f>
        <v>0.19491673064430848</v>
      </c>
      <c r="Z73" s="23">
        <f ca="1">SQRT(Inputs!$B$38)*D73+SQRT(1-Inputs!$B$38)*_xlfn.NORM.S.INV(RAND())</f>
        <v>-1.0959435450328363</v>
      </c>
      <c r="AA73" s="23">
        <f ca="1">SQRT(Inputs!$B$38)*E73+SQRT(1-Inputs!$B$38)*_xlfn.NORM.S.INV(RAND())</f>
        <v>-0.98241777199473357</v>
      </c>
      <c r="AB73" s="23">
        <f ca="1">SQRT(Inputs!$B$38)*F73+SQRT(1-Inputs!$B$38)*_xlfn.NORM.S.INV(RAND())</f>
        <v>0.69780985103106885</v>
      </c>
      <c r="AC73" s="23">
        <f ca="1">SQRT(Inputs!$B$38)*G73+SQRT(1-Inputs!$B$38)*_xlfn.NORM.S.INV(RAND())</f>
        <v>0.58922829614233996</v>
      </c>
      <c r="AD73" s="23">
        <f ca="1">SQRT(Inputs!$B$38)*H73+SQRT(1-Inputs!$B$38)*_xlfn.NORM.S.INV(RAND())</f>
        <v>-1.7341088337134192</v>
      </c>
      <c r="AE73" s="23">
        <f ca="1">SQRT(Inputs!$B$38)*I73+SQRT(1-Inputs!$B$38)*_xlfn.NORM.S.INV(RAND())</f>
        <v>-1.6588654289923879</v>
      </c>
      <c r="AF73" s="23">
        <f ca="1">SQRT(Inputs!$B$38)*J73+SQRT(1-Inputs!$B$38)*_xlfn.NORM.S.INV(RAND())</f>
        <v>-1.1075969674919648</v>
      </c>
      <c r="AG73" s="23">
        <f ca="1">SQRT(Inputs!$B$38)*K73+SQRT(1-Inputs!$B$38)*_xlfn.NORM.S.INV(RAND())</f>
        <v>8.9487810726018135E-2</v>
      </c>
      <c r="AH73" s="23">
        <f ca="1">SQRT(Inputs!$B$38)*L73+SQRT(1-Inputs!$B$38)*_xlfn.NORM.S.INV(RAND())</f>
        <v>1.4023209756725308</v>
      </c>
      <c r="AI73" s="23">
        <f ca="1">SQRT(Inputs!$B$38)*M73+SQRT(1-Inputs!$B$38)*_xlfn.NORM.S.INV(RAND())</f>
        <v>3.8024918263624585E-2</v>
      </c>
      <c r="AJ73" s="23">
        <f ca="1">SQRT(Inputs!$B$38)*C73+SQRT(1-Inputs!$B$38)*_xlfn.NORM.S.INV(RAND())</f>
        <v>0.54059406817693256</v>
      </c>
      <c r="AK73" s="23">
        <f ca="1">SQRT(Inputs!$B$38)*D73+SQRT(1-Inputs!$B$38)*_xlfn.NORM.S.INV(RAND())</f>
        <v>0.8438738241255761</v>
      </c>
      <c r="AL73" s="23">
        <f ca="1">SQRT(Inputs!$B$38)*E73+SQRT(1-Inputs!$B$38)*_xlfn.NORM.S.INV(RAND())</f>
        <v>-1.005309581604541E-2</v>
      </c>
      <c r="AM73" s="23">
        <f ca="1">SQRT(Inputs!$B$38)*F73+SQRT(1-Inputs!$B$38)*_xlfn.NORM.S.INV(RAND())</f>
        <v>-0.72868489821562599</v>
      </c>
      <c r="AN73" s="23">
        <f ca="1">SQRT(Inputs!$B$38)*G73+SQRT(1-Inputs!$B$38)*_xlfn.NORM.S.INV(RAND())</f>
        <v>0.61611880409780995</v>
      </c>
      <c r="AO73" s="23">
        <f ca="1">SQRT(Inputs!$B$38)*H73+SQRT(1-Inputs!$B$38)*_xlfn.NORM.S.INV(RAND())</f>
        <v>0.173573133069856</v>
      </c>
      <c r="AP73" s="23">
        <f ca="1">SQRT(Inputs!$B$38)*I73+SQRT(1-Inputs!$B$38)*_xlfn.NORM.S.INV(RAND())</f>
        <v>-1.2865001878401292</v>
      </c>
      <c r="AQ73" s="23">
        <f ca="1">SQRT(Inputs!$B$38)*J73+SQRT(1-Inputs!$B$38)*_xlfn.NORM.S.INV(RAND())</f>
        <v>-1.1295223211133834</v>
      </c>
      <c r="AR73" s="23">
        <f ca="1">SQRT(Inputs!$B$38)*K73+SQRT(1-Inputs!$B$38)*_xlfn.NORM.S.INV(RAND())</f>
        <v>1.2220614460665802</v>
      </c>
      <c r="AS73" s="23">
        <f ca="1">SQRT(Inputs!$B$38)*L73+SQRT(1-Inputs!$B$38)*_xlfn.NORM.S.INV(RAND())</f>
        <v>0.91448493786670371</v>
      </c>
      <c r="AT73" s="23">
        <f ca="1">SQRT(Inputs!$B$38)*M73+SQRT(1-Inputs!$B$38)*_xlfn.NORM.S.INV(RAND())</f>
        <v>-0.47576852959801208</v>
      </c>
      <c r="AU73" s="15">
        <f ca="1">Inputs!$B$6*EXP($B$8-0.5*C$5^2+C$5*N73)</f>
        <v>4975.7954515731699</v>
      </c>
      <c r="AV73" s="15">
        <f t="shared" ca="1" si="1"/>
        <v>6266.3729089718663</v>
      </c>
      <c r="AW73" s="15">
        <f t="shared" ca="1" si="2"/>
        <v>6031.6132363610359</v>
      </c>
      <c r="AX73" s="15">
        <f t="shared" ca="1" si="3"/>
        <v>6140.2128826467615</v>
      </c>
      <c r="AY73" s="15">
        <f t="shared" ca="1" si="4"/>
        <v>8477.069961971918</v>
      </c>
      <c r="AZ73" s="15">
        <f t="shared" ca="1" si="5"/>
        <v>9581.7064279694387</v>
      </c>
      <c r="BA73" s="15">
        <f t="shared" ca="1" si="6"/>
        <v>9242.0134193145204</v>
      </c>
      <c r="BB73" s="15">
        <f t="shared" ca="1" si="7"/>
        <v>10131.956925678396</v>
      </c>
      <c r="BC73" s="15">
        <f t="shared" ca="1" si="8"/>
        <v>12252.398647698075</v>
      </c>
      <c r="BD73" s="15">
        <f t="shared" ca="1" si="9"/>
        <v>16989.034125811511</v>
      </c>
      <c r="BE73" s="15">
        <f t="shared" ca="1" si="10"/>
        <v>21071.67416392182</v>
      </c>
      <c r="BF73" s="15">
        <f ca="1">Inputs!$B$13*EXP($B$9-0.5*C$6^2+C$6*Y73)</f>
        <v>14375.936664751611</v>
      </c>
      <c r="BG73" s="15">
        <f t="shared" ca="1" si="11"/>
        <v>14376.847507217288</v>
      </c>
      <c r="BH73" s="15">
        <f t="shared" ca="1" si="12"/>
        <v>14924.679435027296</v>
      </c>
      <c r="BI73" s="15">
        <f t="shared" ca="1" si="13"/>
        <v>20341.635110173371</v>
      </c>
      <c r="BJ73" s="15">
        <f t="shared" ca="1" si="14"/>
        <v>27148.128372501786</v>
      </c>
      <c r="BK73" s="15">
        <f t="shared" ca="1" si="15"/>
        <v>26312.548923541159</v>
      </c>
      <c r="BL73" s="15">
        <f t="shared" ca="1" si="16"/>
        <v>26069.51338772961</v>
      </c>
      <c r="BM73" s="15">
        <f t="shared" ca="1" si="17"/>
        <v>27925.741406663597</v>
      </c>
      <c r="BN73" s="15">
        <f t="shared" ca="1" si="18"/>
        <v>34715.45921072895</v>
      </c>
      <c r="BO73" s="15">
        <f t="shared" ca="1" si="19"/>
        <v>50276.00835279499</v>
      </c>
      <c r="BP73" s="15">
        <f t="shared" ca="1" si="20"/>
        <v>62147.507634309171</v>
      </c>
      <c r="BQ73" s="15">
        <f ca="1">Inputs!$B$20*EXP($B$10-0.5*C$7^2+C$7*AJ73)</f>
        <v>5196.1229660933896</v>
      </c>
      <c r="BR73" s="15">
        <f t="shared" ca="1" si="21"/>
        <v>9217.3883789718075</v>
      </c>
      <c r="BS73" s="15">
        <f t="shared" ca="1" si="22"/>
        <v>12585.832265098552</v>
      </c>
      <c r="BT73" s="15">
        <f t="shared" ca="1" si="23"/>
        <v>14333.72516300214</v>
      </c>
      <c r="BU73" s="15">
        <f t="shared" ca="1" si="24"/>
        <v>23058.459031403578</v>
      </c>
      <c r="BV73" s="15">
        <f t="shared" ca="1" si="25"/>
        <v>33360.374232000206</v>
      </c>
      <c r="BW73" s="15">
        <f t="shared" ca="1" si="26"/>
        <v>35456.06615335754</v>
      </c>
      <c r="BX73" s="15">
        <f t="shared" ca="1" si="27"/>
        <v>39542.239892952748</v>
      </c>
      <c r="BY73" s="15">
        <f t="shared" ca="1" si="28"/>
        <v>69999.458561054038</v>
      </c>
      <c r="BZ73" s="15">
        <f t="shared" ca="1" si="29"/>
        <v>116200.06234240544</v>
      </c>
      <c r="CA73" s="15">
        <f t="shared" ca="1" si="30"/>
        <v>149993.23643265938</v>
      </c>
      <c r="CB73" s="15">
        <f ca="1">(AU73*DCF!C$10-DCF!C$5*MAX(AU73*DCF!C$10,0)-MAX(AU73-Inputs!$B$6,0)/Inputs!$B$10)*DCF!C$6</f>
        <v>1042.9776466707278</v>
      </c>
      <c r="CC73" s="15">
        <f ca="1">(AV73*DCF!D$10-DCF!D$5*MAX(AV73*DCF!D$10,0)-MAX(AV73-AU73,0)/Inputs!$B$10)*DCF!D$6</f>
        <v>1212.7124071038193</v>
      </c>
      <c r="CD73" s="15">
        <f ca="1">(AW73*DCF!E$10-DCF!E$5*MAX(AW73*DCF!E$10,0)-MAX(AW73-AV73,0)/Inputs!$B$10)*DCF!E$6</f>
        <v>1392.6034810739704</v>
      </c>
      <c r="CE73" s="15">
        <f ca="1">(AX73*DCF!F$10-DCF!F$5*MAX(AX73*DCF!F$10,0)-MAX(AX73-AW73,0)/Inputs!$B$10)*DCF!F$6</f>
        <v>1317.8017928364361</v>
      </c>
      <c r="CF73" s="15">
        <f ca="1">(AY73*DCF!G$10-DCF!G$5*MAX(AY73*DCF!G$10,0)-MAX(AY73-AX73,0)/Inputs!$B$10)*DCF!G$6</f>
        <v>1297.4298957833284</v>
      </c>
      <c r="CG73" s="15">
        <f ca="1">(AZ73*DCF!H$10-DCF!H$5*MAX(AZ73*DCF!H$10,0)-MAX(AZ73-AY73,0)/Inputs!$B$10)*DCF!H$6</f>
        <v>1664.1471680102136</v>
      </c>
      <c r="CH73" s="15">
        <f ca="1">(BA73*DCF!I$10-DCF!I$5*MAX(BA73*DCF!I$10,0)-MAX(BA73-AZ73,0)/Inputs!$B$10)*DCF!I$6</f>
        <v>1688.1787020296269</v>
      </c>
      <c r="CI73" s="15">
        <f ca="1">(BB73*DCF!J$10-DCF!J$5*MAX(BB73*DCF!J$10,0)-MAX(BB73-BA73,0)/Inputs!$B$10)*DCF!J$6</f>
        <v>1603.8110445752175</v>
      </c>
      <c r="CJ73" s="15">
        <f ca="1">(BC73*DCF!K$10-DCF!K$5*MAX(BC73*DCF!K$10,0)-MAX(BC73-BB73,0)/Inputs!$B$10)*DCF!K$6</f>
        <v>1675.6098455963136</v>
      </c>
      <c r="CK73" s="15">
        <f ca="1">(BD73*DCF!L$10-DCF!L$5*MAX(BD73*DCF!L$10,0)-MAX(BD73-BC73,0)/Inputs!$B$10)*DCF!L$6</f>
        <v>1949.7457489551034</v>
      </c>
      <c r="CL73" s="15">
        <f ca="1">(BE73*DCF!M$10-DCF!M$5*MAX(BE73*DCF!M$10,0)-MAX(BE73-BD73,0)/Inputs!$B$10)*DCF!M$6</f>
        <v>2485.7707913617173</v>
      </c>
      <c r="CM73" s="15">
        <f ca="1">(BF73*DCF!C$28-DCF!C$5*MAX(BF73*DCF!C$28,0)-MAX(BF73-Inputs!$B$13,0)/Inputs!$B$17)*DCF!C$6</f>
        <v>3697.1559869807743</v>
      </c>
      <c r="CN73" s="15">
        <f ca="1">(BG73*DCF!D$28-DCF!D$5*MAX(BG73*DCF!D$28,0)-MAX(BG73-BF73,0)/Inputs!$B$17)*DCF!D$6</f>
        <v>4234.1188513005063</v>
      </c>
      <c r="CO73" s="15">
        <f ca="1">(BH73*DCF!E$28-DCF!E$5*MAX(BH73*DCF!E$28,0)-MAX(BH73-BG73,0)/Inputs!$B$17)*DCF!E$6</f>
        <v>4118.9648392758445</v>
      </c>
      <c r="CP73" s="15">
        <f ca="1">(BI73*DCF!F$28-DCF!F$5*MAX(BI73*DCF!F$28,0)-MAX(BI73-BH73,0)/Inputs!$B$17)*DCF!F$6</f>
        <v>4535.9757140227985</v>
      </c>
      <c r="CQ73" s="15">
        <f ca="1">(BJ73*DCF!G$28-DCF!G$5*MAX(BJ73*DCF!G$28,0)-MAX(BJ73-BI73,0)/Inputs!$B$17)*DCF!G$6</f>
        <v>5899.0029517216308</v>
      </c>
      <c r="CR73" s="15">
        <f ca="1">(BK73*DCF!H$28-DCF!H$5*MAX(BK73*DCF!H$28,0)-MAX(BK73-BJ73,0)/Inputs!$B$17)*DCF!H$6</f>
        <v>6507.3836479918873</v>
      </c>
      <c r="CS73" s="15">
        <f ca="1">(BL73*DCF!I$28-DCF!I$5*MAX(BL73*DCF!I$28,0)-MAX(BL73-BK73,0)/Inputs!$B$17)*DCF!I$6</f>
        <v>6130.3252487906075</v>
      </c>
      <c r="CT73" s="15">
        <f ca="1">(BM73*DCF!J$28-DCF!J$5*MAX(BM73*DCF!J$28,0)-MAX(BM73-BL73,0)/Inputs!$B$17)*DCF!J$6</f>
        <v>5983.6379567337017</v>
      </c>
      <c r="CU73" s="15">
        <f ca="1">(BN73*DCF!K$28-DCF!K$5*MAX(BN73*DCF!K$28,0)-MAX(BN73-BM73,0)/Inputs!$B$17)*DCF!K$6</f>
        <v>6499.6729187869714</v>
      </c>
      <c r="CV73" s="15">
        <f ca="1">(BO73*DCF!L$28-DCF!L$5*MAX(BO73*DCF!L$28,0)-MAX(BO73-BN73,0)/Inputs!$B$17)*DCF!L$6</f>
        <v>8270.4168710258218</v>
      </c>
      <c r="CW73" s="15">
        <f ca="1">(BP73*DCF!M$28-DCF!M$5*MAX(BP73*DCF!M$28,0)-MAX(BP73-BO73,0)/Inputs!$B$17)*DCF!M$6</f>
        <v>10452.184272278964</v>
      </c>
      <c r="CX73" s="15">
        <f ca="1">(BQ73*DCF!C$46-DCF!C$5*MAX(BQ73*DCF!C$46,0)-MAX(BQ73-Inputs!$B$20,0)/Inputs!$B$24)*DCF!C$6</f>
        <v>-2121.5632559538494</v>
      </c>
      <c r="CY73" s="15">
        <f ca="1">(BR73*DCF!D$46-DCF!D$5*MAX(BR73*DCF!D$46,0)-MAX(BR73-BQ73,0)/Inputs!$B$24)*DCF!D$6</f>
        <v>-3289.0338161565282</v>
      </c>
      <c r="CZ73" s="15">
        <f ca="1">(BS73*DCF!E$46-DCF!E$5*MAX(BS73*DCF!E$46,0)-MAX(BS73-BR73,0)/Inputs!$B$24)*DCF!E$6</f>
        <v>-2816.0444270436692</v>
      </c>
      <c r="DA73" s="15">
        <f ca="1">(BT73*DCF!F$46-DCF!F$5*MAX(BT73*DCF!F$46,0)-MAX(BT73-BS73,0)/Inputs!$B$24)*DCF!F$6</f>
        <v>-1680.3355503296259</v>
      </c>
      <c r="DB73" s="15">
        <f ca="1">(BU73*DCF!G$46-DCF!G$5*MAX(BU73*DCF!G$46,0)-MAX(BU73-BT73,0)/Inputs!$B$24)*DCF!G$6</f>
        <v>-3710.4690975011777</v>
      </c>
      <c r="DC73" s="15">
        <f ca="1">(BV73*DCF!H$46-DCF!H$5*MAX(BV73*DCF!H$46,0)-MAX(BV73-BU73,0)/Inputs!$B$24)*DCF!H$6</f>
        <v>-3201.2570277037171</v>
      </c>
      <c r="DD73" s="15">
        <f ca="1">(BW73*DCF!I$46-DCF!I$5*MAX(BW73*DCF!I$46,0)-MAX(BW73-BV73,0)/Inputs!$B$24)*DCF!I$6</f>
        <v>217.27951195544298</v>
      </c>
      <c r="DE73" s="15">
        <f ca="1">(BX73*DCF!J$46-DCF!J$5*MAX(BX73*DCF!J$46,0)-MAX(BX73-BW73,0)/Inputs!$B$24)*DCF!J$6</f>
        <v>575.10106690151633</v>
      </c>
      <c r="DF73" s="15">
        <f ca="1">(BY73*DCF!K$46-DCF!K$5*MAX(BY73*DCF!K$46,0)-MAX(BY73-BX73,0)/Inputs!$B$24)*DCF!K$6</f>
        <v>-3462.6047793120106</v>
      </c>
      <c r="DG73" s="15">
        <f ca="1">(BZ73*DCF!L$46-DCF!L$5*MAX(BZ73*DCF!L$46,0)-MAX(BZ73-BY73,0)/Inputs!$B$24)*DCF!L$6</f>
        <v>-2422.9769785504545</v>
      </c>
      <c r="DH73" s="15">
        <f ca="1">(CA73*DCF!M$46-DCF!M$5*MAX(CA73*DCF!M$46,0)-MAX(CA73-BZ73,0)/Inputs!$B$24)*DCF!M$6</f>
        <v>4694.208419903006</v>
      </c>
      <c r="DI73" s="15">
        <f ca="1">SUM(CB73:CL73)+BE73*DCF!M$10*(1+Inputs!$B$30)*(1-Inputs!$B$33)*(1-Inputs!$B$30/Inputs!$B$31)/(Inputs!$B$29-Inputs!$B$30)*DCF!M$6</f>
        <v>75973.536366235116</v>
      </c>
      <c r="DJ73" s="15">
        <f ca="1">SUM(CM73:CW73)+BP73*DCF!M$28*(1+Inputs!$B$30)*(1-Inputs!$B$33)*(1-Inputs!$B$30/Inputs!$B$31)/(Inputs!$B$29-Inputs!$B$30)*DCF!M$6</f>
        <v>296938.62000823289</v>
      </c>
      <c r="DK73" s="15">
        <f ca="1">SUM(CX73:DH73)+CA73*DCF!M$46*(1+Inputs!$B$30)*(1-Inputs!$B$33)*(1-Inputs!$B$30/Inputs!$B$31)/(Inputs!$B$29-Inputs!$B$30)*DCF!M$6</f>
        <v>214689.61542582337</v>
      </c>
      <c r="DM73" s="15">
        <f ca="1">DI73+DJ73+DK73+Inputs!$B$34+Inputs!$B$36-Inputs!$B$35</f>
        <v>664452.77180029138</v>
      </c>
    </row>
    <row r="74" spans="1:117" x14ac:dyDescent="0.75">
      <c r="A74" s="11">
        <v>61</v>
      </c>
      <c r="C74" s="23">
        <f t="shared" ref="C74:M83" ca="1" si="36">_xlfn.NORM.S.INV(RAND())</f>
        <v>-0.53279909439355344</v>
      </c>
      <c r="D74" s="23">
        <f t="shared" ca="1" si="36"/>
        <v>-0.27250600392864444</v>
      </c>
      <c r="E74" s="23">
        <f t="shared" ca="1" si="36"/>
        <v>1.2814010049898013</v>
      </c>
      <c r="F74" s="23">
        <f t="shared" ca="1" si="36"/>
        <v>0.26083846603166089</v>
      </c>
      <c r="G74" s="23">
        <f t="shared" ca="1" si="36"/>
        <v>-0.15770032330651307</v>
      </c>
      <c r="H74" s="23">
        <f t="shared" ca="1" si="36"/>
        <v>-0.77366842164915395</v>
      </c>
      <c r="I74" s="23">
        <f t="shared" ca="1" si="36"/>
        <v>0.43791089922261778</v>
      </c>
      <c r="J74" s="23">
        <f t="shared" ca="1" si="36"/>
        <v>-0.73783221571964697</v>
      </c>
      <c r="K74" s="23">
        <f t="shared" ca="1" si="36"/>
        <v>0.460306525945408</v>
      </c>
      <c r="L74" s="23">
        <f t="shared" ca="1" si="36"/>
        <v>-1.1146999817720542</v>
      </c>
      <c r="M74" s="23">
        <f t="shared" ca="1" si="36"/>
        <v>-0.32410413280500888</v>
      </c>
      <c r="N74" s="23">
        <f ca="1">SQRT(Inputs!$B$38)*C74+SQRT(1-Inputs!$B$38)*_xlfn.NORM.S.INV(RAND())</f>
        <v>1.2743026743275976</v>
      </c>
      <c r="O74" s="23">
        <f ca="1">SQRT(Inputs!$B$38)*D74+SQRT(1-Inputs!$B$38)*_xlfn.NORM.S.INV(RAND())</f>
        <v>-0.52482632319298705</v>
      </c>
      <c r="P74" s="23">
        <f ca="1">SQRT(Inputs!$B$38)*E74+SQRT(1-Inputs!$B$38)*_xlfn.NORM.S.INV(RAND())</f>
        <v>-0.21282866583246052</v>
      </c>
      <c r="Q74" s="23">
        <f ca="1">SQRT(Inputs!$B$38)*F74+SQRT(1-Inputs!$B$38)*_xlfn.NORM.S.INV(RAND())</f>
        <v>-0.59480260954939701</v>
      </c>
      <c r="R74" s="23">
        <f ca="1">SQRT(Inputs!$B$38)*G74+SQRT(1-Inputs!$B$38)*_xlfn.NORM.S.INV(RAND())</f>
        <v>0.74044803421951233</v>
      </c>
      <c r="S74" s="23">
        <f ca="1">SQRT(Inputs!$B$38)*H74+SQRT(1-Inputs!$B$38)*_xlfn.NORM.S.INV(RAND())</f>
        <v>0.2785619097388608</v>
      </c>
      <c r="T74" s="23">
        <f ca="1">SQRT(Inputs!$B$38)*I74+SQRT(1-Inputs!$B$38)*_xlfn.NORM.S.INV(RAND())</f>
        <v>0.45684848630217229</v>
      </c>
      <c r="U74" s="23">
        <f ca="1">SQRT(Inputs!$B$38)*J74+SQRT(1-Inputs!$B$38)*_xlfn.NORM.S.INV(RAND())</f>
        <v>-1.5148412981592163</v>
      </c>
      <c r="V74" s="23">
        <f ca="1">SQRT(Inputs!$B$38)*K74+SQRT(1-Inputs!$B$38)*_xlfn.NORM.S.INV(RAND())</f>
        <v>0.43223014753460781</v>
      </c>
      <c r="W74" s="23">
        <f ca="1">SQRT(Inputs!$B$38)*L74+SQRT(1-Inputs!$B$38)*_xlfn.NORM.S.INV(RAND())</f>
        <v>7.2765285851281503E-2</v>
      </c>
      <c r="X74" s="23">
        <f ca="1">SQRT(Inputs!$B$38)*M74+SQRT(1-Inputs!$B$38)*_xlfn.NORM.S.INV(RAND())</f>
        <v>-0.50573029324336471</v>
      </c>
      <c r="Y74" s="23">
        <f ca="1">SQRT(Inputs!$B$38)*C74+SQRT(1-Inputs!$B$38)*_xlfn.NORM.S.INV(RAND())</f>
        <v>-0.39856372762965697</v>
      </c>
      <c r="Z74" s="23">
        <f ca="1">SQRT(Inputs!$B$38)*D74+SQRT(1-Inputs!$B$38)*_xlfn.NORM.S.INV(RAND())</f>
        <v>8.4923010649213648E-2</v>
      </c>
      <c r="AA74" s="23">
        <f ca="1">SQRT(Inputs!$B$38)*E74+SQRT(1-Inputs!$B$38)*_xlfn.NORM.S.INV(RAND())</f>
        <v>2.0045921463437293</v>
      </c>
      <c r="AB74" s="23">
        <f ca="1">SQRT(Inputs!$B$38)*F74+SQRT(1-Inputs!$B$38)*_xlfn.NORM.S.INV(RAND())</f>
        <v>8.2318889073853069E-2</v>
      </c>
      <c r="AC74" s="23">
        <f ca="1">SQRT(Inputs!$B$38)*G74+SQRT(1-Inputs!$B$38)*_xlfn.NORM.S.INV(RAND())</f>
        <v>0.49640778671467789</v>
      </c>
      <c r="AD74" s="23">
        <f ca="1">SQRT(Inputs!$B$38)*H74+SQRT(1-Inputs!$B$38)*_xlfn.NORM.S.INV(RAND())</f>
        <v>-1.5341598853868623</v>
      </c>
      <c r="AE74" s="23">
        <f ca="1">SQRT(Inputs!$B$38)*I74+SQRT(1-Inputs!$B$38)*_xlfn.NORM.S.INV(RAND())</f>
        <v>-0.19334937266843916</v>
      </c>
      <c r="AF74" s="23">
        <f ca="1">SQRT(Inputs!$B$38)*J74+SQRT(1-Inputs!$B$38)*_xlfn.NORM.S.INV(RAND())</f>
        <v>-1.2888513832464241</v>
      </c>
      <c r="AG74" s="23">
        <f ca="1">SQRT(Inputs!$B$38)*K74+SQRT(1-Inputs!$B$38)*_xlfn.NORM.S.INV(RAND())</f>
        <v>-0.92864776530644555</v>
      </c>
      <c r="AH74" s="23">
        <f ca="1">SQRT(Inputs!$B$38)*L74+SQRT(1-Inputs!$B$38)*_xlfn.NORM.S.INV(RAND())</f>
        <v>-0.58222445377374299</v>
      </c>
      <c r="AI74" s="23">
        <f ca="1">SQRT(Inputs!$B$38)*M74+SQRT(1-Inputs!$B$38)*_xlfn.NORM.S.INV(RAND())</f>
        <v>-1.3092607927255959</v>
      </c>
      <c r="AJ74" s="23">
        <f ca="1">SQRT(Inputs!$B$38)*C74+SQRT(1-Inputs!$B$38)*_xlfn.NORM.S.INV(RAND())</f>
        <v>-1.2765038220170115</v>
      </c>
      <c r="AK74" s="23">
        <f ca="1">SQRT(Inputs!$B$38)*D74+SQRT(1-Inputs!$B$38)*_xlfn.NORM.S.INV(RAND())</f>
        <v>1.1823987177513444</v>
      </c>
      <c r="AL74" s="23">
        <f ca="1">SQRT(Inputs!$B$38)*E74+SQRT(1-Inputs!$B$38)*_xlfn.NORM.S.INV(RAND())</f>
        <v>-0.57000064018446428</v>
      </c>
      <c r="AM74" s="23">
        <f ca="1">SQRT(Inputs!$B$38)*F74+SQRT(1-Inputs!$B$38)*_xlfn.NORM.S.INV(RAND())</f>
        <v>-0.19371856372691654</v>
      </c>
      <c r="AN74" s="23">
        <f ca="1">SQRT(Inputs!$B$38)*G74+SQRT(1-Inputs!$B$38)*_xlfn.NORM.S.INV(RAND())</f>
        <v>0.42410373233560761</v>
      </c>
      <c r="AO74" s="23">
        <f ca="1">SQRT(Inputs!$B$38)*H74+SQRT(1-Inputs!$B$38)*_xlfn.NORM.S.INV(RAND())</f>
        <v>0.28882884077775234</v>
      </c>
      <c r="AP74" s="23">
        <f ca="1">SQRT(Inputs!$B$38)*I74+SQRT(1-Inputs!$B$38)*_xlfn.NORM.S.INV(RAND())</f>
        <v>0.59233850497765461</v>
      </c>
      <c r="AQ74" s="23">
        <f ca="1">SQRT(Inputs!$B$38)*J74+SQRT(1-Inputs!$B$38)*_xlfn.NORM.S.INV(RAND())</f>
        <v>-1.7176583617637216</v>
      </c>
      <c r="AR74" s="23">
        <f ca="1">SQRT(Inputs!$B$38)*K74+SQRT(1-Inputs!$B$38)*_xlfn.NORM.S.INV(RAND())</f>
        <v>-0.35661714112964754</v>
      </c>
      <c r="AS74" s="23">
        <f ca="1">SQRT(Inputs!$B$38)*L74+SQRT(1-Inputs!$B$38)*_xlfn.NORM.S.INV(RAND())</f>
        <v>0.4619621150702401</v>
      </c>
      <c r="AT74" s="23">
        <f ca="1">SQRT(Inputs!$B$38)*M74+SQRT(1-Inputs!$B$38)*_xlfn.NORM.S.INV(RAND())</f>
        <v>0.7602244716297778</v>
      </c>
      <c r="AU74" s="15">
        <f ca="1">Inputs!$B$6*EXP($B$8-0.5*C$5^2+C$5*N74)</f>
        <v>6099.0463931835138</v>
      </c>
      <c r="AV74" s="15">
        <f t="shared" ca="1" si="1"/>
        <v>6872.6450416824355</v>
      </c>
      <c r="AW74" s="15">
        <f t="shared" ca="1" si="2"/>
        <v>8142.8324824293113</v>
      </c>
      <c r="AX74" s="15">
        <f t="shared" ca="1" si="3"/>
        <v>9229.5994427930564</v>
      </c>
      <c r="AY74" s="15">
        <f t="shared" ca="1" si="4"/>
        <v>12298.329363171617</v>
      </c>
      <c r="AZ74" s="15">
        <f t="shared" ca="1" si="5"/>
        <v>15509.728138489052</v>
      </c>
      <c r="BA74" s="15">
        <f t="shared" ca="1" si="6"/>
        <v>19909.486641803815</v>
      </c>
      <c r="BB74" s="15">
        <f t="shared" ca="1" si="7"/>
        <v>20942.86499886727</v>
      </c>
      <c r="BC74" s="15">
        <f t="shared" ca="1" si="8"/>
        <v>26742.504298853863</v>
      </c>
      <c r="BD74" s="15">
        <f t="shared" ca="1" si="9"/>
        <v>32985.828883991941</v>
      </c>
      <c r="BE74" s="15">
        <f t="shared" ca="1" si="10"/>
        <v>38600.307460635631</v>
      </c>
      <c r="BF74" s="15">
        <f ca="1">Inputs!$B$13*EXP($B$9-0.5*C$6^2+C$6*Y74)</f>
        <v>12780.23214781995</v>
      </c>
      <c r="BG74" s="15">
        <f t="shared" ca="1" si="11"/>
        <v>15816.230331826155</v>
      </c>
      <c r="BH74" s="15">
        <f t="shared" ca="1" si="12"/>
        <v>26946.446054507745</v>
      </c>
      <c r="BI74" s="15">
        <f t="shared" ca="1" si="13"/>
        <v>33407.117173565151</v>
      </c>
      <c r="BJ74" s="15">
        <f t="shared" ca="1" si="14"/>
        <v>43992.872654525716</v>
      </c>
      <c r="BK74" s="15">
        <f t="shared" ca="1" si="15"/>
        <v>43815.481320390623</v>
      </c>
      <c r="BL74" s="15">
        <f t="shared" ca="1" si="16"/>
        <v>52490.196770450595</v>
      </c>
      <c r="BM74" s="15">
        <f t="shared" ca="1" si="17"/>
        <v>54975.737883470458</v>
      </c>
      <c r="BN74" s="15">
        <f t="shared" ca="1" si="18"/>
        <v>60492.476568736463</v>
      </c>
      <c r="BO74" s="15">
        <f t="shared" ca="1" si="19"/>
        <v>69559.177984155918</v>
      </c>
      <c r="BP74" s="15">
        <f t="shared" ca="1" si="20"/>
        <v>73811.755094133827</v>
      </c>
      <c r="BQ74" s="15">
        <f ca="1">Inputs!$B$20*EXP($B$10-0.5*C$7^2+C$7*AJ74)</f>
        <v>2727.5931751470816</v>
      </c>
      <c r="BR74" s="15">
        <f t="shared" ca="1" si="21"/>
        <v>5387.6393279829999</v>
      </c>
      <c r="BS74" s="15">
        <f t="shared" ca="1" si="22"/>
        <v>6263.6856218228404</v>
      </c>
      <c r="BT74" s="15">
        <f t="shared" ca="1" si="23"/>
        <v>8208.3431344567889</v>
      </c>
      <c r="BU74" s="15">
        <f t="shared" ca="1" si="24"/>
        <v>12605.166341704522</v>
      </c>
      <c r="BV74" s="15">
        <f t="shared" ca="1" si="25"/>
        <v>18716.580866049346</v>
      </c>
      <c r="BW74" s="15">
        <f t="shared" ca="1" si="26"/>
        <v>29606.388125304304</v>
      </c>
      <c r="BX74" s="15">
        <f t="shared" ca="1" si="27"/>
        <v>29346.086557336999</v>
      </c>
      <c r="BY74" s="15">
        <f t="shared" ca="1" si="28"/>
        <v>38406.894996278374</v>
      </c>
      <c r="BZ74" s="15">
        <f t="shared" ca="1" si="29"/>
        <v>58666.793887332649</v>
      </c>
      <c r="CA74" s="15">
        <f t="shared" ca="1" si="30"/>
        <v>94328.901645811813</v>
      </c>
      <c r="CB74" s="15">
        <f ca="1">(AU74*DCF!C$10-DCF!C$5*MAX(AU74*DCF!C$10,0)-MAX(AU74-Inputs!$B$6,0)/Inputs!$B$10)*DCF!C$6</f>
        <v>1034.968667247874</v>
      </c>
      <c r="CC74" s="15">
        <f ca="1">(AV74*DCF!D$10-DCF!D$5*MAX(AV74*DCF!D$10,0)-MAX(AV74-AU74,0)/Inputs!$B$10)*DCF!D$6</f>
        <v>1486.538884346746</v>
      </c>
      <c r="CD74" s="15">
        <f ca="1">(AW74*DCF!E$10-DCF!E$5*MAX(AW74*DCF!E$10,0)-MAX(AW74-AV74,0)/Inputs!$B$10)*DCF!E$6</f>
        <v>1593.9515849605532</v>
      </c>
      <c r="CE74" s="15">
        <f ca="1">(AX74*DCF!F$10-DCF!F$5*MAX(AX74*DCF!F$10,0)-MAX(AX74-AW74,0)/Inputs!$B$10)*DCF!F$6</f>
        <v>1788.677588965139</v>
      </c>
      <c r="CF74" s="15">
        <f ca="1">(AY74*DCF!G$10-DCF!G$5*MAX(AY74*DCF!G$10,0)-MAX(AY74-AX74,0)/Inputs!$B$10)*DCF!G$6</f>
        <v>1944.0829959972943</v>
      </c>
      <c r="CG74" s="15">
        <f ca="1">(AZ74*DCF!H$10-DCF!H$5*MAX(AZ74*DCF!H$10,0)-MAX(AZ74-AY74,0)/Inputs!$B$10)*DCF!H$6</f>
        <v>2440.9834184423244</v>
      </c>
      <c r="CH74" s="15">
        <f ca="1">(BA74*DCF!I$10-DCF!I$5*MAX(BA74*DCF!I$10,0)-MAX(BA74-AZ74,0)/Inputs!$B$10)*DCF!I$6</f>
        <v>2915.0223610243615</v>
      </c>
      <c r="CI74" s="15">
        <f ca="1">(BB74*DCF!J$10-DCF!J$5*MAX(BB74*DCF!J$10,0)-MAX(BB74-BA74,0)/Inputs!$B$10)*DCF!J$6</f>
        <v>3437.2527667408244</v>
      </c>
      <c r="CJ74" s="15">
        <f ca="1">(BC74*DCF!K$10-DCF!K$5*MAX(BC74*DCF!K$10,0)-MAX(BC74-BB74,0)/Inputs!$B$10)*DCF!K$6</f>
        <v>3493.2524897589492</v>
      </c>
      <c r="CK74" s="15">
        <f ca="1">(BD74*DCF!L$10-DCF!L$5*MAX(BD74*DCF!L$10,0)-MAX(BD74-BC74,0)/Inputs!$B$10)*DCF!L$6</f>
        <v>4167.5272960540497</v>
      </c>
      <c r="CL74" s="15">
        <f ca="1">(BE74*DCF!M$10-DCF!M$5*MAX(BE74*DCF!M$10,0)-MAX(BE74-BD74,0)/Inputs!$B$10)*DCF!M$6</f>
        <v>4776.2931847064983</v>
      </c>
      <c r="CM74" s="15">
        <f ca="1">(BF74*DCF!C$28-DCF!C$5*MAX(BF74*DCF!C$28,0)-MAX(BF74-Inputs!$B$13,0)/Inputs!$B$17)*DCF!C$6</f>
        <v>3578.6804163727902</v>
      </c>
      <c r="CN74" s="15">
        <f ca="1">(BG74*DCF!D$28-DCF!D$5*MAX(BG74*DCF!D$28,0)-MAX(BG74-BF74,0)/Inputs!$B$17)*DCF!D$6</f>
        <v>4010.5270032388285</v>
      </c>
      <c r="CO74" s="15">
        <f ca="1">(BH74*DCF!E$28-DCF!E$5*MAX(BH74*DCF!E$28,0)-MAX(BH74-BG74,0)/Inputs!$B$17)*DCF!E$6</f>
        <v>5438.1010290598824</v>
      </c>
      <c r="CP74" s="15">
        <f ca="1">(BI74*DCF!F$28-DCF!F$5*MAX(BI74*DCF!F$28,0)-MAX(BI74-BH74,0)/Inputs!$B$17)*DCF!F$6</f>
        <v>7892.8850444223162</v>
      </c>
      <c r="CQ74" s="15">
        <f ca="1">(BJ74*DCF!G$28-DCF!G$5*MAX(BJ74*DCF!G$28,0)-MAX(BJ74-BI74,0)/Inputs!$B$17)*DCF!G$6</f>
        <v>9633.865085777481</v>
      </c>
      <c r="CR74" s="15">
        <f ca="1">(BK74*DCF!H$28-DCF!H$5*MAX(BK74*DCF!H$28,0)-MAX(BK74-BJ74,0)/Inputs!$B$17)*DCF!H$6</f>
        <v>10836.051934828356</v>
      </c>
      <c r="CS74" s="15">
        <f ca="1">(BL74*DCF!I$28-DCF!I$5*MAX(BL74*DCF!I$28,0)-MAX(BL74-BK74,0)/Inputs!$B$17)*DCF!I$6</f>
        <v>11098.141578629225</v>
      </c>
      <c r="CT74" s="15">
        <f ca="1">(BM74*DCF!J$28-DCF!J$5*MAX(BM74*DCF!J$28,0)-MAX(BM74-BL74,0)/Inputs!$B$17)*DCF!J$6</f>
        <v>11934.590989458928</v>
      </c>
      <c r="CU74" s="15">
        <f ca="1">(BN74*DCF!K$28-DCF!K$5*MAX(BN74*DCF!K$28,0)-MAX(BN74-BM74,0)/Inputs!$B$17)*DCF!K$6</f>
        <v>12099.269767514195</v>
      </c>
      <c r="CV74" s="15">
        <f ca="1">(BO74*DCF!L$28-DCF!L$5*MAX(BO74*DCF!L$28,0)-MAX(BO74-BN74,0)/Inputs!$B$17)*DCF!L$6</f>
        <v>12852.603662441114</v>
      </c>
      <c r="CW74" s="15">
        <f ca="1">(BP74*DCF!M$28-DCF!M$5*MAX(BP74*DCF!M$28,0)-MAX(BP74-BO74,0)/Inputs!$B$17)*DCF!M$6</f>
        <v>13443.210635537474</v>
      </c>
      <c r="CX74" s="15">
        <f ca="1">(BQ74*DCF!C$46-DCF!C$5*MAX(BQ74*DCF!C$46,0)-MAX(BQ74-Inputs!$B$20,0)/Inputs!$B$24)*DCF!C$6</f>
        <v>-629.92913975683177</v>
      </c>
      <c r="CY74" s="15">
        <f ca="1">(BR74*DCF!D$46-DCF!D$5*MAX(BR74*DCF!D$46,0)-MAX(BR74-BQ74,0)/Inputs!$B$24)*DCF!D$6</f>
        <v>-2054.5640049407139</v>
      </c>
      <c r="CZ74" s="15">
        <f ca="1">(BS74*DCF!E$46-DCF!E$5*MAX(BS74*DCF!E$46,0)-MAX(BS74-BR74,0)/Inputs!$B$24)*DCF!E$6</f>
        <v>-1086.0050625340969</v>
      </c>
      <c r="DA74" s="15">
        <f ca="1">(BT74*DCF!F$46-DCF!F$5*MAX(BT74*DCF!F$46,0)-MAX(BT74-BS74,0)/Inputs!$B$24)*DCF!F$6</f>
        <v>-1305.8947198188064</v>
      </c>
      <c r="DB74" s="15">
        <f ca="1">(BU74*DCF!G$46-DCF!G$5*MAX(BU74*DCF!G$46,0)-MAX(BU74-BT74,0)/Inputs!$B$24)*DCF!G$6</f>
        <v>-1903.0173472659023</v>
      </c>
      <c r="DC74" s="15">
        <f ca="1">(BV74*DCF!H$46-DCF!H$5*MAX(BV74*DCF!H$46,0)-MAX(BV74-BU74,0)/Inputs!$B$24)*DCF!H$6</f>
        <v>-1899.0846181821016</v>
      </c>
      <c r="DD74" s="15">
        <f ca="1">(BW74*DCF!I$46-DCF!I$5*MAX(BW74*DCF!I$46,0)-MAX(BW74-BV74,0)/Inputs!$B$24)*DCF!I$6</f>
        <v>-2442.2713776468895</v>
      </c>
      <c r="DE74" s="15">
        <f ca="1">(BX74*DCF!J$46-DCF!J$5*MAX(BX74*DCF!J$46,0)-MAX(BX74-BW74,0)/Inputs!$B$24)*DCF!J$6</f>
        <v>1230.9871556102746</v>
      </c>
      <c r="DF74" s="15">
        <f ca="1">(BY74*DCF!K$46-DCF!K$5*MAX(BY74*DCF!K$46,0)-MAX(BY74-BX74,0)/Inputs!$B$24)*DCF!K$6</f>
        <v>-25.7268163922204</v>
      </c>
      <c r="DG74" s="15">
        <f ca="1">(BZ74*DCF!L$46-DCF!L$5*MAX(BZ74*DCF!L$46,0)-MAX(BZ74-BY74,0)/Inputs!$B$24)*DCF!L$6</f>
        <v>-529.51812836318231</v>
      </c>
      <c r="DH74" s="15">
        <f ca="1">(CA74*DCF!M$46-DCF!M$5*MAX(CA74*DCF!M$46,0)-MAX(CA74-BZ74,0)/Inputs!$B$24)*DCF!M$6</f>
        <v>-60.369083477586841</v>
      </c>
      <c r="DI74" s="15">
        <f ca="1">SUM(CB74:CL74)+BE74*DCF!M$10*(1+Inputs!$B$30)*(1-Inputs!$B$33)*(1-Inputs!$B$30/Inputs!$B$31)/(Inputs!$B$29-Inputs!$B$30)*DCF!M$6</f>
        <v>136503.71733741689</v>
      </c>
      <c r="DJ74" s="15">
        <f ca="1">SUM(CM74:CW74)+BP74*DCF!M$28*(1+Inputs!$B$30)*(1-Inputs!$B$33)*(1-Inputs!$B$30/Inputs!$B$31)/(Inputs!$B$29-Inputs!$B$30)*DCF!M$6</f>
        <v>376710.04779579944</v>
      </c>
      <c r="DK74" s="15">
        <f ca="1">SUM(CX74:DH74)+CA74*DCF!M$46*(1+Inputs!$B$30)*(1-Inputs!$B$33)*(1-Inputs!$B$30/Inputs!$B$31)/(Inputs!$B$29-Inputs!$B$30)*DCF!M$6</f>
        <v>135138.26277439011</v>
      </c>
      <c r="DM74" s="15">
        <f ca="1">DI74+DJ74+DK74+Inputs!$B$34+Inputs!$B$36-Inputs!$B$35</f>
        <v>725203.02790760645</v>
      </c>
    </row>
    <row r="75" spans="1:117" x14ac:dyDescent="0.75">
      <c r="A75" s="11">
        <v>62</v>
      </c>
      <c r="C75" s="23">
        <f t="shared" ca="1" si="36"/>
        <v>-0.41151198008638201</v>
      </c>
      <c r="D75" s="23">
        <f t="shared" ca="1" si="36"/>
        <v>1.7962301044048792</v>
      </c>
      <c r="E75" s="23">
        <f t="shared" ca="1" si="36"/>
        <v>-1.72507442987449</v>
      </c>
      <c r="F75" s="23">
        <f t="shared" ca="1" si="36"/>
        <v>-0.70295904080741833</v>
      </c>
      <c r="G75" s="23">
        <f t="shared" ca="1" si="36"/>
        <v>-0.47917653087963819</v>
      </c>
      <c r="H75" s="23">
        <f t="shared" ca="1" si="36"/>
        <v>-2.0316083106056624</v>
      </c>
      <c r="I75" s="23">
        <f t="shared" ca="1" si="36"/>
        <v>-1.9036282304370542</v>
      </c>
      <c r="J75" s="23">
        <f t="shared" ca="1" si="36"/>
        <v>0.82792578224380398</v>
      </c>
      <c r="K75" s="23">
        <f t="shared" ca="1" si="36"/>
        <v>-0.12181983361250019</v>
      </c>
      <c r="L75" s="23">
        <f t="shared" ca="1" si="36"/>
        <v>-1.8328791377222353</v>
      </c>
      <c r="M75" s="23">
        <f t="shared" ca="1" si="36"/>
        <v>0.91413410615649282</v>
      </c>
      <c r="N75" s="23">
        <f ca="1">SQRT(Inputs!$B$38)*C75+SQRT(1-Inputs!$B$38)*_xlfn.NORM.S.INV(RAND())</f>
        <v>0.21598027815661197</v>
      </c>
      <c r="O75" s="23">
        <f ca="1">SQRT(Inputs!$B$38)*D75+SQRT(1-Inputs!$B$38)*_xlfn.NORM.S.INV(RAND())</f>
        <v>-6.1088869027195347E-2</v>
      </c>
      <c r="P75" s="23">
        <f ca="1">SQRT(Inputs!$B$38)*E75+SQRT(1-Inputs!$B$38)*_xlfn.NORM.S.INV(RAND())</f>
        <v>-1.2822668170011249</v>
      </c>
      <c r="Q75" s="23">
        <f ca="1">SQRT(Inputs!$B$38)*F75+SQRT(1-Inputs!$B$38)*_xlfn.NORM.S.INV(RAND())</f>
        <v>1.3863578346681023</v>
      </c>
      <c r="R75" s="23">
        <f ca="1">SQRT(Inputs!$B$38)*G75+SQRT(1-Inputs!$B$38)*_xlfn.NORM.S.INV(RAND())</f>
        <v>-0.20692912760284021</v>
      </c>
      <c r="S75" s="23">
        <f ca="1">SQRT(Inputs!$B$38)*H75+SQRT(1-Inputs!$B$38)*_xlfn.NORM.S.INV(RAND())</f>
        <v>-0.90578863043492042</v>
      </c>
      <c r="T75" s="23">
        <f ca="1">SQRT(Inputs!$B$38)*I75+SQRT(1-Inputs!$B$38)*_xlfn.NORM.S.INV(RAND())</f>
        <v>-0.9065776551900887</v>
      </c>
      <c r="U75" s="23">
        <f ca="1">SQRT(Inputs!$B$38)*J75+SQRT(1-Inputs!$B$38)*_xlfn.NORM.S.INV(RAND())</f>
        <v>0.60536514969472266</v>
      </c>
      <c r="V75" s="23">
        <f ca="1">SQRT(Inputs!$B$38)*K75+SQRT(1-Inputs!$B$38)*_xlfn.NORM.S.INV(RAND())</f>
        <v>-1.5923182931564979</v>
      </c>
      <c r="W75" s="23">
        <f ca="1">SQRT(Inputs!$B$38)*L75+SQRT(1-Inputs!$B$38)*_xlfn.NORM.S.INV(RAND())</f>
        <v>-1.7163228974911036</v>
      </c>
      <c r="X75" s="23">
        <f ca="1">SQRT(Inputs!$B$38)*M75+SQRT(1-Inputs!$B$38)*_xlfn.NORM.S.INV(RAND())</f>
        <v>0.62072497014800421</v>
      </c>
      <c r="Y75" s="23">
        <f ca="1">SQRT(Inputs!$B$38)*C75+SQRT(1-Inputs!$B$38)*_xlfn.NORM.S.INV(RAND())</f>
        <v>-5.1185464144439613E-2</v>
      </c>
      <c r="Z75" s="23">
        <f ca="1">SQRT(Inputs!$B$38)*D75+SQRT(1-Inputs!$B$38)*_xlfn.NORM.S.INV(RAND())</f>
        <v>1.0755293422643337</v>
      </c>
      <c r="AA75" s="23">
        <f ca="1">SQRT(Inputs!$B$38)*E75+SQRT(1-Inputs!$B$38)*_xlfn.NORM.S.INV(RAND())</f>
        <v>-0.38760504197498968</v>
      </c>
      <c r="AB75" s="23">
        <f ca="1">SQRT(Inputs!$B$38)*F75+SQRT(1-Inputs!$B$38)*_xlfn.NORM.S.INV(RAND())</f>
        <v>-0.28012017193342043</v>
      </c>
      <c r="AC75" s="23">
        <f ca="1">SQRT(Inputs!$B$38)*G75+SQRT(1-Inputs!$B$38)*_xlfn.NORM.S.INV(RAND())</f>
        <v>-0.58795029838573354</v>
      </c>
      <c r="AD75" s="23">
        <f ca="1">SQRT(Inputs!$B$38)*H75+SQRT(1-Inputs!$B$38)*_xlfn.NORM.S.INV(RAND())</f>
        <v>-0.94541545973476671</v>
      </c>
      <c r="AE75" s="23">
        <f ca="1">SQRT(Inputs!$B$38)*I75+SQRT(1-Inputs!$B$38)*_xlfn.NORM.S.INV(RAND())</f>
        <v>-0.51020784521966445</v>
      </c>
      <c r="AF75" s="23">
        <f ca="1">SQRT(Inputs!$B$38)*J75+SQRT(1-Inputs!$B$38)*_xlfn.NORM.S.INV(RAND())</f>
        <v>0.93773003494371632</v>
      </c>
      <c r="AG75" s="23">
        <f ca="1">SQRT(Inputs!$B$38)*K75+SQRT(1-Inputs!$B$38)*_xlfn.NORM.S.INV(RAND())</f>
        <v>-0.32497304075556699</v>
      </c>
      <c r="AH75" s="23">
        <f ca="1">SQRT(Inputs!$B$38)*L75+SQRT(1-Inputs!$B$38)*_xlfn.NORM.S.INV(RAND())</f>
        <v>-2.3389994394689411</v>
      </c>
      <c r="AI75" s="23">
        <f ca="1">SQRT(Inputs!$B$38)*M75+SQRT(1-Inputs!$B$38)*_xlfn.NORM.S.INV(RAND())</f>
        <v>0.34596373394932584</v>
      </c>
      <c r="AJ75" s="23">
        <f ca="1">SQRT(Inputs!$B$38)*C75+SQRT(1-Inputs!$B$38)*_xlfn.NORM.S.INV(RAND())</f>
        <v>0.17368246628260114</v>
      </c>
      <c r="AK75" s="23">
        <f ca="1">SQRT(Inputs!$B$38)*D75+SQRT(1-Inputs!$B$38)*_xlfn.NORM.S.INV(RAND())</f>
        <v>0.67297239217072402</v>
      </c>
      <c r="AL75" s="23">
        <f ca="1">SQRT(Inputs!$B$38)*E75+SQRT(1-Inputs!$B$38)*_xlfn.NORM.S.INV(RAND())</f>
        <v>-1.8468837034142642</v>
      </c>
      <c r="AM75" s="23">
        <f ca="1">SQRT(Inputs!$B$38)*F75+SQRT(1-Inputs!$B$38)*_xlfn.NORM.S.INV(RAND())</f>
        <v>-1.4700503051742531E-2</v>
      </c>
      <c r="AN75" s="23">
        <f ca="1">SQRT(Inputs!$B$38)*G75+SQRT(1-Inputs!$B$38)*_xlfn.NORM.S.INV(RAND())</f>
        <v>0.16456095239155072</v>
      </c>
      <c r="AO75" s="23">
        <f ca="1">SQRT(Inputs!$B$38)*H75+SQRT(1-Inputs!$B$38)*_xlfn.NORM.S.INV(RAND())</f>
        <v>-1.3053800681101997</v>
      </c>
      <c r="AP75" s="23">
        <f ca="1">SQRT(Inputs!$B$38)*I75+SQRT(1-Inputs!$B$38)*_xlfn.NORM.S.INV(RAND())</f>
        <v>-0.68168924059171121</v>
      </c>
      <c r="AQ75" s="23">
        <f ca="1">SQRT(Inputs!$B$38)*J75+SQRT(1-Inputs!$B$38)*_xlfn.NORM.S.INV(RAND())</f>
        <v>-0.12692384254269368</v>
      </c>
      <c r="AR75" s="23">
        <f ca="1">SQRT(Inputs!$B$38)*K75+SQRT(1-Inputs!$B$38)*_xlfn.NORM.S.INV(RAND())</f>
        <v>0.66737612979360128</v>
      </c>
      <c r="AS75" s="23">
        <f ca="1">SQRT(Inputs!$B$38)*L75+SQRT(1-Inputs!$B$38)*_xlfn.NORM.S.INV(RAND())</f>
        <v>-0.95268967732231757</v>
      </c>
      <c r="AT75" s="23">
        <f ca="1">SQRT(Inputs!$B$38)*M75+SQRT(1-Inputs!$B$38)*_xlfn.NORM.S.INV(RAND())</f>
        <v>1.9397952476848732</v>
      </c>
      <c r="AU75" s="15">
        <f ca="1">Inputs!$B$6*EXP($B$8-0.5*C$5^2+C$5*N75)</f>
        <v>5138.7945521640568</v>
      </c>
      <c r="AV75" s="15">
        <f t="shared" ca="1" si="1"/>
        <v>6199.194672247404</v>
      </c>
      <c r="AW75" s="15">
        <f t="shared" ca="1" si="2"/>
        <v>6358.3020893304947</v>
      </c>
      <c r="AX75" s="15">
        <f t="shared" ca="1" si="3"/>
        <v>9230.8491863183608</v>
      </c>
      <c r="AY75" s="15">
        <f t="shared" ca="1" si="4"/>
        <v>11011.680740130585</v>
      </c>
      <c r="AZ75" s="15">
        <f t="shared" ca="1" si="5"/>
        <v>12189.081826104511</v>
      </c>
      <c r="BA75" s="15">
        <f t="shared" ca="1" si="6"/>
        <v>13566.095981533654</v>
      </c>
      <c r="BB75" s="15">
        <f t="shared" ca="1" si="7"/>
        <v>17647.571204733325</v>
      </c>
      <c r="BC75" s="15">
        <f t="shared" ca="1" si="8"/>
        <v>18534.334569303723</v>
      </c>
      <c r="BD75" s="15">
        <f t="shared" ca="1" si="9"/>
        <v>19338.714607443395</v>
      </c>
      <c r="BE75" s="15">
        <f t="shared" ca="1" si="10"/>
        <v>25075.446150710046</v>
      </c>
      <c r="BF75" s="15">
        <f ca="1">Inputs!$B$13*EXP($B$9-0.5*C$6^2+C$6*Y75)</f>
        <v>13691.381566427795</v>
      </c>
      <c r="BG75" s="15">
        <f t="shared" ca="1" si="11"/>
        <v>20259.969925211266</v>
      </c>
      <c r="BH75" s="15">
        <f t="shared" ca="1" si="12"/>
        <v>23212.668486133807</v>
      </c>
      <c r="BI75" s="15">
        <f t="shared" ca="1" si="13"/>
        <v>27216.660503601364</v>
      </c>
      <c r="BJ75" s="15">
        <f t="shared" ca="1" si="14"/>
        <v>30654.595919963202</v>
      </c>
      <c r="BK75" s="15">
        <f t="shared" ca="1" si="15"/>
        <v>33078.905588091984</v>
      </c>
      <c r="BL75" s="15">
        <f t="shared" ca="1" si="16"/>
        <v>38033.706979346047</v>
      </c>
      <c r="BM75" s="15">
        <f t="shared" ca="1" si="17"/>
        <v>52527.726443412626</v>
      </c>
      <c r="BN75" s="15">
        <f t="shared" ca="1" si="18"/>
        <v>62135.040013095691</v>
      </c>
      <c r="BO75" s="15">
        <f t="shared" ca="1" si="19"/>
        <v>58250.985736036579</v>
      </c>
      <c r="BP75" s="15">
        <f t="shared" ca="1" si="20"/>
        <v>74562.081724184463</v>
      </c>
      <c r="BQ75" s="15">
        <f ca="1">Inputs!$B$20*EXP($B$10-0.5*C$7^2+C$7*AJ75)</f>
        <v>4562.0659071375703</v>
      </c>
      <c r="BR75" s="15">
        <f t="shared" ca="1" si="21"/>
        <v>7665.1161792783741</v>
      </c>
      <c r="BS75" s="15">
        <f t="shared" ca="1" si="22"/>
        <v>6175.6651417998328</v>
      </c>
      <c r="BT75" s="15">
        <f t="shared" ca="1" si="23"/>
        <v>8482.1259846453013</v>
      </c>
      <c r="BU75" s="15">
        <f t="shared" ca="1" si="24"/>
        <v>12232.731371833723</v>
      </c>
      <c r="BV75" s="15">
        <f t="shared" ca="1" si="25"/>
        <v>12682.782303268506</v>
      </c>
      <c r="BW75" s="15">
        <f t="shared" ca="1" si="26"/>
        <v>15320.299119739833</v>
      </c>
      <c r="BX75" s="15">
        <f t="shared" ca="1" si="27"/>
        <v>20889.546244486755</v>
      </c>
      <c r="BY75" s="15">
        <f t="shared" ca="1" si="28"/>
        <v>33256.222167104257</v>
      </c>
      <c r="BZ75" s="15">
        <f t="shared" ca="1" si="29"/>
        <v>39166.348150747639</v>
      </c>
      <c r="CA75" s="15">
        <f t="shared" ca="1" si="30"/>
        <v>77660.155358309174</v>
      </c>
      <c r="CB75" s="15">
        <f ca="1">(AU75*DCF!C$10-DCF!C$5*MAX(AU75*DCF!C$10,0)-MAX(AU75-Inputs!$B$6,0)/Inputs!$B$10)*DCF!C$6</f>
        <v>1041.8154340304211</v>
      </c>
      <c r="CC75" s="15">
        <f ca="1">(AV75*DCF!D$10-DCF!D$5*MAX(AV75*DCF!D$10,0)-MAX(AV75-AU75,0)/Inputs!$B$10)*DCF!D$6</f>
        <v>1252.460886555325</v>
      </c>
      <c r="CD75" s="15">
        <f ca="1">(AW75*DCF!E$10-DCF!E$5*MAX(AW75*DCF!E$10,0)-MAX(AW75-AV75,0)/Inputs!$B$10)*DCF!E$6</f>
        <v>1432.1931575436263</v>
      </c>
      <c r="CE75" s="15">
        <f ca="1">(AX75*DCF!F$10-DCF!F$5*MAX(AX75*DCF!F$10,0)-MAX(AX75-AW75,0)/Inputs!$B$10)*DCF!F$6</f>
        <v>1417.3738342356785</v>
      </c>
      <c r="CF75" s="15">
        <f ca="1">(AY75*DCF!G$10-DCF!G$5*MAX(AY75*DCF!G$10,0)-MAX(AY75-AX75,0)/Inputs!$B$10)*DCF!G$6</f>
        <v>1926.5384313687766</v>
      </c>
      <c r="CG75" s="15">
        <f ca="1">(AZ75*DCF!H$10-DCF!H$5*MAX(AZ75*DCF!H$10,0)-MAX(AZ75-AY75,0)/Inputs!$B$10)*DCF!H$6</f>
        <v>2157.450309026312</v>
      </c>
      <c r="CH75" s="15">
        <f ca="1">(BA75*DCF!I$10-DCF!I$5*MAX(BA75*DCF!I$10,0)-MAX(BA75-AZ75,0)/Inputs!$B$10)*DCF!I$6</f>
        <v>2252.152275429668</v>
      </c>
      <c r="CI75" s="15">
        <f ca="1">(BB75*DCF!J$10-DCF!J$5*MAX(BB75*DCF!J$10,0)-MAX(BB75-BA75,0)/Inputs!$B$10)*DCF!J$6</f>
        <v>2409.8838540585953</v>
      </c>
      <c r="CJ75" s="15">
        <f ca="1">(BC75*DCF!K$10-DCF!K$5*MAX(BC75*DCF!K$10,0)-MAX(BC75-BB75,0)/Inputs!$B$10)*DCF!K$6</f>
        <v>2859.596830512306</v>
      </c>
      <c r="CK75" s="15">
        <f ca="1">(BD75*DCF!L$10-DCF!L$5*MAX(BD75*DCF!L$10,0)-MAX(BD75-BC75,0)/Inputs!$B$10)*DCF!L$6</f>
        <v>2812.6265441889964</v>
      </c>
      <c r="CL75" s="15">
        <f ca="1">(BE75*DCF!M$10-DCF!M$5*MAX(BE75*DCF!M$10,0)-MAX(BE75-BD75,0)/Inputs!$B$10)*DCF!M$6</f>
        <v>2853.1558995657074</v>
      </c>
      <c r="CM75" s="15">
        <f ca="1">(BF75*DCF!C$28-DCF!C$5*MAX(BF75*DCF!C$28,0)-MAX(BF75-Inputs!$B$13,0)/Inputs!$B$17)*DCF!C$6</f>
        <v>3646.330126035999</v>
      </c>
      <c r="CN75" s="15">
        <f ca="1">(BG75*DCF!D$28-DCF!D$5*MAX(BG75*DCF!D$28,0)-MAX(BG75-BF75,0)/Inputs!$B$17)*DCF!D$6</f>
        <v>4565.6473508497447</v>
      </c>
      <c r="CO75" s="15">
        <f ca="1">(BH75*DCF!E$28-DCF!E$5*MAX(BH75*DCF!E$28,0)-MAX(BH75-BG75,0)/Inputs!$B$17)*DCF!E$6</f>
        <v>5992.3048072366428</v>
      </c>
      <c r="CP75" s="15">
        <f ca="1">(BI75*DCF!F$28-DCF!F$5*MAX(BI75*DCF!F$28,0)-MAX(BI75-BH75,0)/Inputs!$B$17)*DCF!F$6</f>
        <v>6659.6163817147271</v>
      </c>
      <c r="CQ75" s="15">
        <f ca="1">(BJ75*DCF!G$28-DCF!G$5*MAX(BJ75*DCF!G$28,0)-MAX(BJ75-BI75,0)/Inputs!$B$17)*DCF!G$6</f>
        <v>7375.3407128064309</v>
      </c>
      <c r="CR75" s="15">
        <f ca="1">(BK75*DCF!H$28-DCF!H$5*MAX(BK75*DCF!H$28,0)-MAX(BK75-BJ75,0)/Inputs!$B$17)*DCF!H$6</f>
        <v>7804.10861481958</v>
      </c>
      <c r="CS75" s="15">
        <f ca="1">(BL75*DCF!I$28-DCF!I$5*MAX(BL75*DCF!I$28,0)-MAX(BL75-BK75,0)/Inputs!$B$17)*DCF!I$6</f>
        <v>8232.5758081669192</v>
      </c>
      <c r="CT75" s="15">
        <f ca="1">(BM75*DCF!J$28-DCF!J$5*MAX(BM75*DCF!J$28,0)-MAX(BM75-BL75,0)/Inputs!$B$17)*DCF!J$6</f>
        <v>9796.2550791969552</v>
      </c>
      <c r="CU75" s="15">
        <f ca="1">(BN75*DCF!K$28-DCF!K$5*MAX(BN75*DCF!K$28,0)-MAX(BN75-BM75,0)/Inputs!$B$17)*DCF!K$6</f>
        <v>11945.110688996489</v>
      </c>
      <c r="CV75" s="15">
        <f ca="1">(BO75*DCF!L$28-DCF!L$5*MAX(BO75*DCF!L$28,0)-MAX(BO75-BN75,0)/Inputs!$B$17)*DCF!L$6</f>
        <v>11622.294335163559</v>
      </c>
      <c r="CW75" s="15">
        <f ca="1">(BP75*DCF!M$28-DCF!M$5*MAX(BP75*DCF!M$28,0)-MAX(BP75-BO75,0)/Inputs!$B$17)*DCF!M$6</f>
        <v>12323.930966584387</v>
      </c>
      <c r="CX75" s="15">
        <f ca="1">(BQ75*DCF!C$46-DCF!C$5*MAX(BQ75*DCF!C$46,0)-MAX(BQ75-Inputs!$B$20,0)/Inputs!$B$24)*DCF!C$6</f>
        <v>-1682.2627532130971</v>
      </c>
      <c r="CY75" s="15">
        <f ca="1">(BR75*DCF!D$46-DCF!D$5*MAX(BR75*DCF!D$46,0)-MAX(BR75-BQ75,0)/Inputs!$B$24)*DCF!D$6</f>
        <v>-2632.3023724494356</v>
      </c>
      <c r="CZ75" s="15">
        <f ca="1">(BS75*DCF!E$46-DCF!E$5*MAX(BS75*DCF!E$46,0)-MAX(BS75-BR75,0)/Inputs!$B$24)*DCF!E$6</f>
        <v>-730.28315565756759</v>
      </c>
      <c r="DA75" s="15">
        <f ca="1">(BT75*DCF!F$46-DCF!F$5*MAX(BT75*DCF!F$46,0)-MAX(BT75-BS75,0)/Inputs!$B$24)*DCF!F$6</f>
        <v>-1457.5773479625232</v>
      </c>
      <c r="DB75" s="15">
        <f ca="1">(BU75*DCF!G$46-DCF!G$5*MAX(BU75*DCF!G$46,0)-MAX(BU75-BT75,0)/Inputs!$B$24)*DCF!G$6</f>
        <v>-1673.1144637583</v>
      </c>
      <c r="DC75" s="15">
        <f ca="1">(BV75*DCF!H$46-DCF!H$5*MAX(BV75*DCF!H$46,0)-MAX(BV75-BU75,0)/Inputs!$B$24)*DCF!H$6</f>
        <v>-139.85056943555179</v>
      </c>
      <c r="DD75" s="15">
        <f ca="1">(BW75*DCF!I$46-DCF!I$5*MAX(BW75*DCF!I$46,0)-MAX(BW75-BV75,0)/Inputs!$B$24)*DCF!I$6</f>
        <v>-403.30079834417052</v>
      </c>
      <c r="DE75" s="15">
        <f ca="1">(BX75*DCF!J$46-DCF!J$5*MAX(BX75*DCF!J$46,0)-MAX(BX75-BW75,0)/Inputs!$B$24)*DCF!J$6</f>
        <v>-600.61466739097398</v>
      </c>
      <c r="DF75" s="15">
        <f ca="1">(BY75*DCF!K$46-DCF!K$5*MAX(BY75*DCF!K$46,0)-MAX(BY75-BX75,0)/Inputs!$B$24)*DCF!K$6</f>
        <v>-1129.7998837844461</v>
      </c>
      <c r="DG75" s="15">
        <f ca="1">(BZ75*DCF!L$46-DCF!L$5*MAX(BZ75*DCF!L$46,0)-MAX(BZ75-BY75,0)/Inputs!$B$24)*DCF!L$6</f>
        <v>1369.9075697388594</v>
      </c>
      <c r="DH75" s="15">
        <f ca="1">(CA75*DCF!M$46-DCF!M$5*MAX(CA75*DCF!M$46,0)-MAX(CA75-BZ75,0)/Inputs!$B$24)*DCF!M$6</f>
        <v>-1959.1176811265179</v>
      </c>
      <c r="DI75" s="15">
        <f ca="1">SUM(CB75:CL75)+BE75*DCF!M$10*(1+Inputs!$B$30)*(1-Inputs!$B$33)*(1-Inputs!$B$30/Inputs!$B$31)/(Inputs!$B$29-Inputs!$B$30)*DCF!M$6</f>
        <v>92200.545682389158</v>
      </c>
      <c r="DJ75" s="15">
        <f ca="1">SUM(CM75:CW75)+BP75*DCF!M$28*(1+Inputs!$B$30)*(1-Inputs!$B$33)*(1-Inputs!$B$30/Inputs!$B$31)/(Inputs!$B$29-Inputs!$B$30)*DCF!M$6</f>
        <v>366639.86076472152</v>
      </c>
      <c r="DK75" s="15">
        <f ca="1">SUM(CX75:DH75)+CA75*DCF!M$46*(1+Inputs!$B$30)*(1-Inputs!$B$33)*(1-Inputs!$B$30/Inputs!$B$31)/(Inputs!$B$29-Inputs!$B$30)*DCF!M$6</f>
        <v>109033.48349406864</v>
      </c>
      <c r="DM75" s="15">
        <f ca="1">DI75+DJ75+DK75+Inputs!$B$34+Inputs!$B$36-Inputs!$B$35</f>
        <v>644724.88994117931</v>
      </c>
    </row>
    <row r="76" spans="1:117" x14ac:dyDescent="0.75">
      <c r="A76" s="11">
        <v>63</v>
      </c>
      <c r="C76" s="23">
        <f t="shared" ca="1" si="36"/>
        <v>-2.4172914095310607</v>
      </c>
      <c r="D76" s="23">
        <f t="shared" ca="1" si="36"/>
        <v>1.0494692639198786</v>
      </c>
      <c r="E76" s="23">
        <f t="shared" ca="1" si="36"/>
        <v>2.0707467201368921</v>
      </c>
      <c r="F76" s="23">
        <f t="shared" ca="1" si="36"/>
        <v>0.20363463036544072</v>
      </c>
      <c r="G76" s="23">
        <f t="shared" ca="1" si="36"/>
        <v>-0.16849937085105118</v>
      </c>
      <c r="H76" s="23">
        <f t="shared" ca="1" si="36"/>
        <v>-1.2876155857479363</v>
      </c>
      <c r="I76" s="23">
        <f t="shared" ca="1" si="36"/>
        <v>6.6397139755752246E-2</v>
      </c>
      <c r="J76" s="23">
        <f t="shared" ca="1" si="36"/>
        <v>-1.5297623075275133</v>
      </c>
      <c r="K76" s="23">
        <f t="shared" ca="1" si="36"/>
        <v>1.2416633862472326</v>
      </c>
      <c r="L76" s="23">
        <f t="shared" ca="1" si="36"/>
        <v>0.8813029610494808</v>
      </c>
      <c r="M76" s="23">
        <f t="shared" ca="1" si="36"/>
        <v>0.92440462983347038</v>
      </c>
      <c r="N76" s="23">
        <f ca="1">SQRT(Inputs!$B$38)*C76+SQRT(1-Inputs!$B$38)*_xlfn.NORM.S.INV(RAND())</f>
        <v>-0.51199995198067616</v>
      </c>
      <c r="O76" s="23">
        <f ca="1">SQRT(Inputs!$B$38)*D76+SQRT(1-Inputs!$B$38)*_xlfn.NORM.S.INV(RAND())</f>
        <v>0.35151000231668506</v>
      </c>
      <c r="P76" s="23">
        <f ca="1">SQRT(Inputs!$B$38)*E76+SQRT(1-Inputs!$B$38)*_xlfn.NORM.S.INV(RAND())</f>
        <v>1.7581293012508477</v>
      </c>
      <c r="Q76" s="23">
        <f ca="1">SQRT(Inputs!$B$38)*F76+SQRT(1-Inputs!$B$38)*_xlfn.NORM.S.INV(RAND())</f>
        <v>-1.013341557369476</v>
      </c>
      <c r="R76" s="23">
        <f ca="1">SQRT(Inputs!$B$38)*G76+SQRT(1-Inputs!$B$38)*_xlfn.NORM.S.INV(RAND())</f>
        <v>0.21750626433552439</v>
      </c>
      <c r="S76" s="23">
        <f ca="1">SQRT(Inputs!$B$38)*H76+SQRT(1-Inputs!$B$38)*_xlfn.NORM.S.INV(RAND())</f>
        <v>0.36510450473460243</v>
      </c>
      <c r="T76" s="23">
        <f ca="1">SQRT(Inputs!$B$38)*I76+SQRT(1-Inputs!$B$38)*_xlfn.NORM.S.INV(RAND())</f>
        <v>2.1942703758712385E-2</v>
      </c>
      <c r="U76" s="23">
        <f ca="1">SQRT(Inputs!$B$38)*J76+SQRT(1-Inputs!$B$38)*_xlfn.NORM.S.INV(RAND())</f>
        <v>-0.39792395507876255</v>
      </c>
      <c r="V76" s="23">
        <f ca="1">SQRT(Inputs!$B$38)*K76+SQRT(1-Inputs!$B$38)*_xlfn.NORM.S.INV(RAND())</f>
        <v>0.66009279863575376</v>
      </c>
      <c r="W76" s="23">
        <f ca="1">SQRT(Inputs!$B$38)*L76+SQRT(1-Inputs!$B$38)*_xlfn.NORM.S.INV(RAND())</f>
        <v>-1.0680868543384945</v>
      </c>
      <c r="X76" s="23">
        <f ca="1">SQRT(Inputs!$B$38)*M76+SQRT(1-Inputs!$B$38)*_xlfn.NORM.S.INV(RAND())</f>
        <v>0.59173436307943039</v>
      </c>
      <c r="Y76" s="23">
        <f ca="1">SQRT(Inputs!$B$38)*C76+SQRT(1-Inputs!$B$38)*_xlfn.NORM.S.INV(RAND())</f>
        <v>0.52097674548999451</v>
      </c>
      <c r="Z76" s="23">
        <f ca="1">SQRT(Inputs!$B$38)*D76+SQRT(1-Inputs!$B$38)*_xlfn.NORM.S.INV(RAND())</f>
        <v>0.53742568520224143</v>
      </c>
      <c r="AA76" s="23">
        <f ca="1">SQRT(Inputs!$B$38)*E76+SQRT(1-Inputs!$B$38)*_xlfn.NORM.S.INV(RAND())</f>
        <v>2.2518082873867771</v>
      </c>
      <c r="AB76" s="23">
        <f ca="1">SQRT(Inputs!$B$38)*F76+SQRT(1-Inputs!$B$38)*_xlfn.NORM.S.INV(RAND())</f>
        <v>0.82179778755482513</v>
      </c>
      <c r="AC76" s="23">
        <f ca="1">SQRT(Inputs!$B$38)*G76+SQRT(1-Inputs!$B$38)*_xlfn.NORM.S.INV(RAND())</f>
        <v>0.18865207731287614</v>
      </c>
      <c r="AD76" s="23">
        <f ca="1">SQRT(Inputs!$B$38)*H76+SQRT(1-Inputs!$B$38)*_xlfn.NORM.S.INV(RAND())</f>
        <v>-0.40110180845577453</v>
      </c>
      <c r="AE76" s="23">
        <f ca="1">SQRT(Inputs!$B$38)*I76+SQRT(1-Inputs!$B$38)*_xlfn.NORM.S.INV(RAND())</f>
        <v>-0.13840555512485164</v>
      </c>
      <c r="AF76" s="23">
        <f ca="1">SQRT(Inputs!$B$38)*J76+SQRT(1-Inputs!$B$38)*_xlfn.NORM.S.INV(RAND())</f>
        <v>6.4396151488540831E-2</v>
      </c>
      <c r="AG76" s="23">
        <f ca="1">SQRT(Inputs!$B$38)*K76+SQRT(1-Inputs!$B$38)*_xlfn.NORM.S.INV(RAND())</f>
        <v>1.2203706946305068</v>
      </c>
      <c r="AH76" s="23">
        <f ca="1">SQRT(Inputs!$B$38)*L76+SQRT(1-Inputs!$B$38)*_xlfn.NORM.S.INV(RAND())</f>
        <v>0.83264227970766735</v>
      </c>
      <c r="AI76" s="23">
        <f ca="1">SQRT(Inputs!$B$38)*M76+SQRT(1-Inputs!$B$38)*_xlfn.NORM.S.INV(RAND())</f>
        <v>-1.230879915687872</v>
      </c>
      <c r="AJ76" s="23">
        <f ca="1">SQRT(Inputs!$B$38)*C76+SQRT(1-Inputs!$B$38)*_xlfn.NORM.S.INV(RAND())</f>
        <v>-2.3376747496896542</v>
      </c>
      <c r="AK76" s="23">
        <f ca="1">SQRT(Inputs!$B$38)*D76+SQRT(1-Inputs!$B$38)*_xlfn.NORM.S.INV(RAND())</f>
        <v>8.4891458897457861E-2</v>
      </c>
      <c r="AL76" s="23">
        <f ca="1">SQRT(Inputs!$B$38)*E76+SQRT(1-Inputs!$B$38)*_xlfn.NORM.S.INV(RAND())</f>
        <v>1.1266281482067562</v>
      </c>
      <c r="AM76" s="23">
        <f ca="1">SQRT(Inputs!$B$38)*F76+SQRT(1-Inputs!$B$38)*_xlfn.NORM.S.INV(RAND())</f>
        <v>-0.20105758289722594</v>
      </c>
      <c r="AN76" s="23">
        <f ca="1">SQRT(Inputs!$B$38)*G76+SQRT(1-Inputs!$B$38)*_xlfn.NORM.S.INV(RAND())</f>
        <v>0.29404646376181814</v>
      </c>
      <c r="AO76" s="23">
        <f ca="1">SQRT(Inputs!$B$38)*H76+SQRT(1-Inputs!$B$38)*_xlfn.NORM.S.INV(RAND())</f>
        <v>-1.1409146450886385</v>
      </c>
      <c r="AP76" s="23">
        <f ca="1">SQRT(Inputs!$B$38)*I76+SQRT(1-Inputs!$B$38)*_xlfn.NORM.S.INV(RAND())</f>
        <v>-0.72963816152793259</v>
      </c>
      <c r="AQ76" s="23">
        <f ca="1">SQRT(Inputs!$B$38)*J76+SQRT(1-Inputs!$B$38)*_xlfn.NORM.S.INV(RAND())</f>
        <v>-0.63221384557842464</v>
      </c>
      <c r="AR76" s="23">
        <f ca="1">SQRT(Inputs!$B$38)*K76+SQRT(1-Inputs!$B$38)*_xlfn.NORM.S.INV(RAND())</f>
        <v>0.9016046562879676</v>
      </c>
      <c r="AS76" s="23">
        <f ca="1">SQRT(Inputs!$B$38)*L76+SQRT(1-Inputs!$B$38)*_xlfn.NORM.S.INV(RAND())</f>
        <v>0.52678566082765566</v>
      </c>
      <c r="AT76" s="23">
        <f ca="1">SQRT(Inputs!$B$38)*M76+SQRT(1-Inputs!$B$38)*_xlfn.NORM.S.INV(RAND())</f>
        <v>0.79750649660580186</v>
      </c>
      <c r="AU76" s="15">
        <f ca="1">Inputs!$B$6*EXP($B$8-0.5*C$5^2+C$5*N76)</f>
        <v>4567.5553636943951</v>
      </c>
      <c r="AV76" s="15">
        <f t="shared" ca="1" si="1"/>
        <v>5854.6969268547591</v>
      </c>
      <c r="AW76" s="15">
        <f t="shared" ca="1" si="2"/>
        <v>9049.2183283379563</v>
      </c>
      <c r="AX76" s="15">
        <f t="shared" ca="1" si="3"/>
        <v>9734.4063733596595</v>
      </c>
      <c r="AY76" s="15">
        <f t="shared" ca="1" si="4"/>
        <v>12202.503589402349</v>
      </c>
      <c r="AZ76" s="15">
        <f t="shared" ca="1" si="5"/>
        <v>15536.237263291512</v>
      </c>
      <c r="BA76" s="15">
        <f t="shared" ca="1" si="6"/>
        <v>19056.094297183379</v>
      </c>
      <c r="BB76" s="15">
        <f t="shared" ca="1" si="7"/>
        <v>22418.627596795748</v>
      </c>
      <c r="BC76" s="15">
        <f t="shared" ca="1" si="8"/>
        <v>29263.586578347229</v>
      </c>
      <c r="BD76" s="15">
        <f t="shared" ca="1" si="9"/>
        <v>32442.193976863957</v>
      </c>
      <c r="BE76" s="15">
        <f t="shared" ca="1" si="10"/>
        <v>41955.078508652114</v>
      </c>
      <c r="BF76" s="15">
        <f ca="1">Inputs!$B$13*EXP($B$9-0.5*C$6^2+C$6*Y76)</f>
        <v>15335.89852155325</v>
      </c>
      <c r="BG76" s="15">
        <f t="shared" ca="1" si="11"/>
        <v>20593.639893020529</v>
      </c>
      <c r="BH76" s="15">
        <f t="shared" ca="1" si="12"/>
        <v>36554.331147198442</v>
      </c>
      <c r="BI76" s="15">
        <f t="shared" ca="1" si="13"/>
        <v>50781.770015947863</v>
      </c>
      <c r="BJ76" s="15">
        <f t="shared" ca="1" si="14"/>
        <v>63971.296517308227</v>
      </c>
      <c r="BK76" s="15">
        <f t="shared" ca="1" si="15"/>
        <v>74340.235797222747</v>
      </c>
      <c r="BL76" s="15">
        <f t="shared" ca="1" si="16"/>
        <v>89694.711543002253</v>
      </c>
      <c r="BM76" s="15">
        <f t="shared" ca="1" si="17"/>
        <v>111139.70505217253</v>
      </c>
      <c r="BN76" s="15">
        <f t="shared" ca="1" si="18"/>
        <v>158213.36730747108</v>
      </c>
      <c r="BO76" s="15">
        <f t="shared" ca="1" si="19"/>
        <v>214448.1227561663</v>
      </c>
      <c r="BP76" s="15">
        <f t="shared" ca="1" si="20"/>
        <v>229588.42667436454</v>
      </c>
      <c r="BQ76" s="15">
        <f ca="1">Inputs!$B$20*EXP($B$10-0.5*C$7^2+C$7*AJ76)</f>
        <v>1872.0622714676822</v>
      </c>
      <c r="BR76" s="15">
        <f t="shared" ca="1" si="21"/>
        <v>2609.5609562791929</v>
      </c>
      <c r="BS76" s="15">
        <f t="shared" ca="1" si="22"/>
        <v>4938.7890405741673</v>
      </c>
      <c r="BT76" s="15">
        <f t="shared" ca="1" si="23"/>
        <v>6459.6635177970393</v>
      </c>
      <c r="BU76" s="15">
        <f t="shared" ca="1" si="24"/>
        <v>9612.4867354785747</v>
      </c>
      <c r="BV76" s="15">
        <f t="shared" ca="1" si="25"/>
        <v>10342.347432105002</v>
      </c>
      <c r="BW76" s="15">
        <f t="shared" ca="1" si="26"/>
        <v>12367.002716233095</v>
      </c>
      <c r="BX76" s="15">
        <f t="shared" ca="1" si="27"/>
        <v>15238.184961219044</v>
      </c>
      <c r="BY76" s="15">
        <f t="shared" ca="1" si="28"/>
        <v>25371.11144703531</v>
      </c>
      <c r="BZ76" s="15">
        <f t="shared" ca="1" si="29"/>
        <v>39219.137001279058</v>
      </c>
      <c r="CA76" s="15">
        <f t="shared" ca="1" si="30"/>
        <v>63478.649162949012</v>
      </c>
      <c r="CB76" s="15">
        <f ca="1">(AU76*DCF!C$10-DCF!C$5*MAX(AU76*DCF!C$10,0)-MAX(AU76-Inputs!$B$6,0)/Inputs!$B$10)*DCF!C$6</f>
        <v>1045.8884712623528</v>
      </c>
      <c r="CC76" s="15">
        <f ca="1">(AV76*DCF!D$10-DCF!D$5*MAX(AV76*DCF!D$10,0)-MAX(AV76-AU76,0)/Inputs!$B$10)*DCF!D$6</f>
        <v>1113.2069283622814</v>
      </c>
      <c r="CD76" s="15">
        <f ca="1">(AW76*DCF!E$10-DCF!E$5*MAX(AW76*DCF!E$10,0)-MAX(AW76-AV76,0)/Inputs!$B$10)*DCF!E$6</f>
        <v>1369.7819504775421</v>
      </c>
      <c r="CE76" s="15">
        <f ca="1">(AX76*DCF!F$10-DCF!F$5*MAX(AX76*DCF!F$10,0)-MAX(AX76-AW76,0)/Inputs!$B$10)*DCF!F$6</f>
        <v>1982.4347533791761</v>
      </c>
      <c r="CF76" s="15">
        <f ca="1">(AY76*DCF!G$10-DCF!G$5*MAX(AY76*DCF!G$10,0)-MAX(AY76-AX76,0)/Inputs!$B$10)*DCF!G$6</f>
        <v>2039.7910536236282</v>
      </c>
      <c r="CG76" s="15">
        <f ca="1">(AZ76*DCF!H$10-DCF!H$5*MAX(AZ76*DCF!H$10,0)-MAX(AZ76-AY76,0)/Inputs!$B$10)*DCF!H$6</f>
        <v>2424.4074296527788</v>
      </c>
      <c r="CH76" s="15">
        <f ca="1">(BA76*DCF!I$10-DCF!I$5*MAX(BA76*DCF!I$10,0)-MAX(BA76-AZ76,0)/Inputs!$B$10)*DCF!I$6</f>
        <v>2903.4733814551987</v>
      </c>
      <c r="CI76" s="15">
        <f ca="1">(BB76*DCF!J$10-DCF!J$5*MAX(BB76*DCF!J$10,0)-MAX(BB76-BA76,0)/Inputs!$B$10)*DCF!J$6</f>
        <v>3337.5520026425734</v>
      </c>
      <c r="CJ76" s="15">
        <f ca="1">(BC76*DCF!K$10-DCF!K$5*MAX(BC76*DCF!K$10,0)-MAX(BC76-BB76,0)/Inputs!$B$10)*DCF!K$6</f>
        <v>3752.7774052130226</v>
      </c>
      <c r="CK76" s="15">
        <f ca="1">(BD76*DCF!L$10-DCF!L$5*MAX(BD76*DCF!L$10,0)-MAX(BD76-BC76,0)/Inputs!$B$10)*DCF!L$6</f>
        <v>4481.8543686441226</v>
      </c>
      <c r="CL76" s="15">
        <f ca="1">(BE76*DCF!M$10-DCF!M$5*MAX(BE76*DCF!M$10,0)-MAX(BE76-BD76,0)/Inputs!$B$10)*DCF!M$6</f>
        <v>4783.9885248989212</v>
      </c>
      <c r="CM76" s="15">
        <f ca="1">(BF76*DCF!C$28-DCF!C$5*MAX(BF76*DCF!C$28,0)-MAX(BF76-Inputs!$B$13,0)/Inputs!$B$17)*DCF!C$6</f>
        <v>3768.4298522482409</v>
      </c>
      <c r="CN76" s="15">
        <f ca="1">(BG76*DCF!D$28-DCF!D$5*MAX(BG76*DCF!D$28,0)-MAX(BG76-BF76,0)/Inputs!$B$17)*DCF!D$6</f>
        <v>4943.5846163053948</v>
      </c>
      <c r="CO76" s="15">
        <f ca="1">(BH76*DCF!E$28-DCF!E$5*MAX(BH76*DCF!E$28,0)-MAX(BH76-BG76,0)/Inputs!$B$17)*DCF!E$6</f>
        <v>7207.2049327584818</v>
      </c>
      <c r="CP76" s="15">
        <f ca="1">(BI76*DCF!F$28-DCF!F$5*MAX(BI76*DCF!F$28,0)-MAX(BI76-BH76,0)/Inputs!$B$17)*DCF!F$6</f>
        <v>11195.582795827648</v>
      </c>
      <c r="CQ76" s="15">
        <f ca="1">(BJ76*DCF!G$28-DCF!G$5*MAX(BJ76*DCF!G$28,0)-MAX(BJ76-BI76,0)/Inputs!$B$17)*DCF!G$6</f>
        <v>14379.490169327162</v>
      </c>
      <c r="CR76" s="15">
        <f ca="1">(BK76*DCF!H$28-DCF!H$5*MAX(BK76*DCF!H$28,0)-MAX(BK76-BJ76,0)/Inputs!$B$17)*DCF!H$6</f>
        <v>16774.118313423831</v>
      </c>
      <c r="CS76" s="15">
        <f ca="1">(BL76*DCF!I$28-DCF!I$5*MAX(BL76*DCF!I$28,0)-MAX(BL76-BK76,0)/Inputs!$B$17)*DCF!I$6</f>
        <v>18888.145835781484</v>
      </c>
      <c r="CT76" s="15">
        <f ca="1">(BM76*DCF!J$28-DCF!J$5*MAX(BM76*DCF!J$28,0)-MAX(BM76-BL76,0)/Inputs!$B$17)*DCF!J$6</f>
        <v>21949.949688713241</v>
      </c>
      <c r="CU76" s="15">
        <f ca="1">(BN76*DCF!K$28-DCF!K$5*MAX(BN76*DCF!K$28,0)-MAX(BN76-BM76,0)/Inputs!$B$17)*DCF!K$6</f>
        <v>27646.113803775079</v>
      </c>
      <c r="CV76" s="15">
        <f ca="1">(BO76*DCF!L$28-DCF!L$5*MAX(BO76*DCF!L$28,0)-MAX(BO76-BN76,0)/Inputs!$B$17)*DCF!L$6</f>
        <v>36423.845379175902</v>
      </c>
      <c r="CW76" s="15">
        <f ca="1">(BP76*DCF!M$28-DCF!M$5*MAX(BP76*DCF!M$28,0)-MAX(BP76-BO76,0)/Inputs!$B$17)*DCF!M$6</f>
        <v>41614.608156898255</v>
      </c>
      <c r="CX76" s="15">
        <f ca="1">(BQ76*DCF!C$46-DCF!C$5*MAX(BQ76*DCF!C$46,0)-MAX(BQ76-Inputs!$B$20,0)/Inputs!$B$24)*DCF!C$6</f>
        <v>-432.3469449117049</v>
      </c>
      <c r="CY76" s="15">
        <f ca="1">(BR76*DCF!D$46-DCF!D$5*MAX(BR76*DCF!D$46,0)-MAX(BR76-BQ76,0)/Inputs!$B$24)*DCF!D$6</f>
        <v>-760.0757665028616</v>
      </c>
      <c r="CZ76" s="15">
        <f ca="1">(BS76*DCF!E$46-DCF!E$5*MAX(BS76*DCF!E$46,0)-MAX(BS76-BR76,0)/Inputs!$B$24)*DCF!E$6</f>
        <v>-1502.1379913189078</v>
      </c>
      <c r="DA76" s="15">
        <f ca="1">(BT76*DCF!F$46-DCF!F$5*MAX(BT76*DCF!F$46,0)-MAX(BT76-BS76,0)/Inputs!$B$24)*DCF!F$6</f>
        <v>-1024.2320141408552</v>
      </c>
      <c r="DB76" s="15">
        <f ca="1">(BU76*DCF!G$46-DCF!G$5*MAX(BU76*DCF!G$46,0)-MAX(BU76-BT76,0)/Inputs!$B$24)*DCF!G$6</f>
        <v>-1383.8925000740201</v>
      </c>
      <c r="DC76" s="15">
        <f ca="1">(BV76*DCF!H$46-DCF!H$5*MAX(BV76*DCF!H$46,0)-MAX(BV76-BU76,0)/Inputs!$B$24)*DCF!H$6</f>
        <v>-226.79973954597926</v>
      </c>
      <c r="DD76" s="15">
        <f ca="1">(BW76*DCF!I$46-DCF!I$5*MAX(BW76*DCF!I$46,0)-MAX(BW76-BV76,0)/Inputs!$B$24)*DCF!I$6</f>
        <v>-295.57948634470006</v>
      </c>
      <c r="DE76" s="15">
        <f ca="1">(BX76*DCF!J$46-DCF!J$5*MAX(BX76*DCF!J$46,0)-MAX(BX76-BW76,0)/Inputs!$B$24)*DCF!J$6</f>
        <v>-122.19091477307441</v>
      </c>
      <c r="DF76" s="15">
        <f ca="1">(BY76*DCF!K$46-DCF!K$5*MAX(BY76*DCF!K$46,0)-MAX(BY76-BX76,0)/Inputs!$B$24)*DCF!K$6</f>
        <v>-1033.01458808649</v>
      </c>
      <c r="DG76" s="15">
        <f ca="1">(BZ76*DCF!L$46-DCF!L$5*MAX(BZ76*DCF!L$46,0)-MAX(BZ76-BY76,0)/Inputs!$B$24)*DCF!L$6</f>
        <v>-422.81652627716147</v>
      </c>
      <c r="DH76" s="15">
        <f ca="1">(CA76*DCF!M$46-DCF!M$5*MAX(CA76*DCF!M$46,0)-MAX(CA76-BZ76,0)/Inputs!$B$24)*DCF!M$6</f>
        <v>-95.124485052535988</v>
      </c>
      <c r="DI76" s="15">
        <f ca="1">SUM(CB76:CL76)+BE76*DCF!M$10*(1+Inputs!$B$30)*(1-Inputs!$B$33)*(1-Inputs!$B$30/Inputs!$B$31)/(Inputs!$B$29-Inputs!$B$30)*DCF!M$6</f>
        <v>145996.69455766829</v>
      </c>
      <c r="DJ76" s="15">
        <f ca="1">SUM(CM76:CW76)+BP76*DCF!M$28*(1+Inputs!$B$30)*(1-Inputs!$B$33)*(1-Inputs!$B$30/Inputs!$B$31)/(Inputs!$B$29-Inputs!$B$30)*DCF!M$6</f>
        <v>1056721.2434474328</v>
      </c>
      <c r="DK76" s="15">
        <f ca="1">SUM(CX76:DH76)+CA76*DCF!M$46*(1+Inputs!$B$30)*(1-Inputs!$B$33)*(1-Inputs!$B$30/Inputs!$B$31)/(Inputs!$B$29-Inputs!$B$30)*DCF!M$6</f>
        <v>90847.300175594864</v>
      </c>
      <c r="DM76" s="15">
        <f ca="1">DI76+DJ76+DK76+Inputs!$B$34+Inputs!$B$36-Inputs!$B$35</f>
        <v>1370416.2381806958</v>
      </c>
    </row>
    <row r="77" spans="1:117" x14ac:dyDescent="0.75">
      <c r="A77" s="11">
        <v>64</v>
      </c>
      <c r="C77" s="23">
        <f t="shared" ca="1" si="36"/>
        <v>1.3960956380267033</v>
      </c>
      <c r="D77" s="23">
        <f t="shared" ca="1" si="36"/>
        <v>-0.30496518185856492</v>
      </c>
      <c r="E77" s="23">
        <f t="shared" ca="1" si="36"/>
        <v>-0.52034215631889325</v>
      </c>
      <c r="F77" s="23">
        <f t="shared" ca="1" si="36"/>
        <v>0.61120776471454086</v>
      </c>
      <c r="G77" s="23">
        <f t="shared" ca="1" si="36"/>
        <v>-0.1175886020164587</v>
      </c>
      <c r="H77" s="23">
        <f t="shared" ca="1" si="36"/>
        <v>-0.33046376539977118</v>
      </c>
      <c r="I77" s="23">
        <f t="shared" ca="1" si="36"/>
        <v>1.391286895541177</v>
      </c>
      <c r="J77" s="23">
        <f t="shared" ca="1" si="36"/>
        <v>-0.47658593891688122</v>
      </c>
      <c r="K77" s="23">
        <f t="shared" ca="1" si="36"/>
        <v>2.4732930360220662</v>
      </c>
      <c r="L77" s="23">
        <f t="shared" ca="1" si="36"/>
        <v>0.3065328638339096</v>
      </c>
      <c r="M77" s="23">
        <f t="shared" ca="1" si="36"/>
        <v>-2.1787746211746026</v>
      </c>
      <c r="N77" s="23">
        <f ca="1">SQRT(Inputs!$B$38)*C77+SQRT(1-Inputs!$B$38)*_xlfn.NORM.S.INV(RAND())</f>
        <v>-0.26256160724669853</v>
      </c>
      <c r="O77" s="23">
        <f ca="1">SQRT(Inputs!$B$38)*D77+SQRT(1-Inputs!$B$38)*_xlfn.NORM.S.INV(RAND())</f>
        <v>-0.11304707236801101</v>
      </c>
      <c r="P77" s="23">
        <f ca="1">SQRT(Inputs!$B$38)*E77+SQRT(1-Inputs!$B$38)*_xlfn.NORM.S.INV(RAND())</f>
        <v>-1.5341943526076247</v>
      </c>
      <c r="Q77" s="23">
        <f ca="1">SQRT(Inputs!$B$38)*F77+SQRT(1-Inputs!$B$38)*_xlfn.NORM.S.INV(RAND())</f>
        <v>-1.1456715573890255</v>
      </c>
      <c r="R77" s="23">
        <f ca="1">SQRT(Inputs!$B$38)*G77+SQRT(1-Inputs!$B$38)*_xlfn.NORM.S.INV(RAND())</f>
        <v>0.14423507011429534</v>
      </c>
      <c r="S77" s="23">
        <f ca="1">SQRT(Inputs!$B$38)*H77+SQRT(1-Inputs!$B$38)*_xlfn.NORM.S.INV(RAND())</f>
        <v>-0.72142942183935244</v>
      </c>
      <c r="T77" s="23">
        <f ca="1">SQRT(Inputs!$B$38)*I77+SQRT(1-Inputs!$B$38)*_xlfn.NORM.S.INV(RAND())</f>
        <v>0.92799213637107414</v>
      </c>
      <c r="U77" s="23">
        <f ca="1">SQRT(Inputs!$B$38)*J77+SQRT(1-Inputs!$B$38)*_xlfn.NORM.S.INV(RAND())</f>
        <v>-9.3087169385625806E-2</v>
      </c>
      <c r="V77" s="23">
        <f ca="1">SQRT(Inputs!$B$38)*K77+SQRT(1-Inputs!$B$38)*_xlfn.NORM.S.INV(RAND())</f>
        <v>0.73681765245467079</v>
      </c>
      <c r="W77" s="23">
        <f ca="1">SQRT(Inputs!$B$38)*L77+SQRT(1-Inputs!$B$38)*_xlfn.NORM.S.INV(RAND())</f>
        <v>0.37520898868250829</v>
      </c>
      <c r="X77" s="23">
        <f ca="1">SQRT(Inputs!$B$38)*M77+SQRT(1-Inputs!$B$38)*_xlfn.NORM.S.INV(RAND())</f>
        <v>-1.3617041564814993</v>
      </c>
      <c r="Y77" s="23">
        <f ca="1">SQRT(Inputs!$B$38)*C77+SQRT(1-Inputs!$B$38)*_xlfn.NORM.S.INV(RAND())</f>
        <v>1.1146845759550406</v>
      </c>
      <c r="Z77" s="23">
        <f ca="1">SQRT(Inputs!$B$38)*D77+SQRT(1-Inputs!$B$38)*_xlfn.NORM.S.INV(RAND())</f>
        <v>-7.0482074932746441E-2</v>
      </c>
      <c r="AA77" s="23">
        <f ca="1">SQRT(Inputs!$B$38)*E77+SQRT(1-Inputs!$B$38)*_xlfn.NORM.S.INV(RAND())</f>
        <v>-0.74298324822169648</v>
      </c>
      <c r="AB77" s="23">
        <f ca="1">SQRT(Inputs!$B$38)*F77+SQRT(1-Inputs!$B$38)*_xlfn.NORM.S.INV(RAND())</f>
        <v>-0.3666051344587799</v>
      </c>
      <c r="AC77" s="23">
        <f ca="1">SQRT(Inputs!$B$38)*G77+SQRT(1-Inputs!$B$38)*_xlfn.NORM.S.INV(RAND())</f>
        <v>-0.68247677362921466</v>
      </c>
      <c r="AD77" s="23">
        <f ca="1">SQRT(Inputs!$B$38)*H77+SQRT(1-Inputs!$B$38)*_xlfn.NORM.S.INV(RAND())</f>
        <v>0.42941909485245128</v>
      </c>
      <c r="AE77" s="23">
        <f ca="1">SQRT(Inputs!$B$38)*I77+SQRT(1-Inputs!$B$38)*_xlfn.NORM.S.INV(RAND())</f>
        <v>0.11847944143453504</v>
      </c>
      <c r="AF77" s="23">
        <f ca="1">SQRT(Inputs!$B$38)*J77+SQRT(1-Inputs!$B$38)*_xlfn.NORM.S.INV(RAND())</f>
        <v>0.66836767602595859</v>
      </c>
      <c r="AG77" s="23">
        <f ca="1">SQRT(Inputs!$B$38)*K77+SQRT(1-Inputs!$B$38)*_xlfn.NORM.S.INV(RAND())</f>
        <v>1.4815026750899618</v>
      </c>
      <c r="AH77" s="23">
        <f ca="1">SQRT(Inputs!$B$38)*L77+SQRT(1-Inputs!$B$38)*_xlfn.NORM.S.INV(RAND())</f>
        <v>0.83250187779453766</v>
      </c>
      <c r="AI77" s="23">
        <f ca="1">SQRT(Inputs!$B$38)*M77+SQRT(1-Inputs!$B$38)*_xlfn.NORM.S.INV(RAND())</f>
        <v>-2.5056363688844994</v>
      </c>
      <c r="AJ77" s="23">
        <f ca="1">SQRT(Inputs!$B$38)*C77+SQRT(1-Inputs!$B$38)*_xlfn.NORM.S.INV(RAND())</f>
        <v>0.77729155564456243</v>
      </c>
      <c r="AK77" s="23">
        <f ca="1">SQRT(Inputs!$B$38)*D77+SQRT(1-Inputs!$B$38)*_xlfn.NORM.S.INV(RAND())</f>
        <v>0.65867889376739608</v>
      </c>
      <c r="AL77" s="23">
        <f ca="1">SQRT(Inputs!$B$38)*E77+SQRT(1-Inputs!$B$38)*_xlfn.NORM.S.INV(RAND())</f>
        <v>-0.35164870743485399</v>
      </c>
      <c r="AM77" s="23">
        <f ca="1">SQRT(Inputs!$B$38)*F77+SQRT(1-Inputs!$B$38)*_xlfn.NORM.S.INV(RAND())</f>
        <v>-2.927857952725782E-2</v>
      </c>
      <c r="AN77" s="23">
        <f ca="1">SQRT(Inputs!$B$38)*G77+SQRT(1-Inputs!$B$38)*_xlfn.NORM.S.INV(RAND())</f>
        <v>-1.1243877650275529</v>
      </c>
      <c r="AO77" s="23">
        <f ca="1">SQRT(Inputs!$B$38)*H77+SQRT(1-Inputs!$B$38)*_xlfn.NORM.S.INV(RAND())</f>
        <v>7.0155527772270521E-2</v>
      </c>
      <c r="AP77" s="23">
        <f ca="1">SQRT(Inputs!$B$38)*I77+SQRT(1-Inputs!$B$38)*_xlfn.NORM.S.INV(RAND())</f>
        <v>0.76173339089804537</v>
      </c>
      <c r="AQ77" s="23">
        <f ca="1">SQRT(Inputs!$B$38)*J77+SQRT(1-Inputs!$B$38)*_xlfn.NORM.S.INV(RAND())</f>
        <v>0.71489710829659681</v>
      </c>
      <c r="AR77" s="23">
        <f ca="1">SQRT(Inputs!$B$38)*K77+SQRT(1-Inputs!$B$38)*_xlfn.NORM.S.INV(RAND())</f>
        <v>1.4570758563328483</v>
      </c>
      <c r="AS77" s="23">
        <f ca="1">SQRT(Inputs!$B$38)*L77+SQRT(1-Inputs!$B$38)*_xlfn.NORM.S.INV(RAND())</f>
        <v>1.7120369936353035</v>
      </c>
      <c r="AT77" s="23">
        <f ca="1">SQRT(Inputs!$B$38)*M77+SQRT(1-Inputs!$B$38)*_xlfn.NORM.S.INV(RAND())</f>
        <v>-0.14015841157894582</v>
      </c>
      <c r="AU77" s="15">
        <f ca="1">Inputs!$B$6*EXP($B$8-0.5*C$5^2+C$5*N77)</f>
        <v>4755.7550892118925</v>
      </c>
      <c r="AV77" s="15">
        <f t="shared" ca="1" si="1"/>
        <v>5693.452478411371</v>
      </c>
      <c r="AW77" s="15">
        <f t="shared" ca="1" si="2"/>
        <v>5644.4825602696501</v>
      </c>
      <c r="AX77" s="15">
        <f t="shared" ca="1" si="3"/>
        <v>5972.313879329562</v>
      </c>
      <c r="AY77" s="15">
        <f t="shared" ca="1" si="4"/>
        <v>7422.7657418552817</v>
      </c>
      <c r="AZ77" s="15">
        <f t="shared" ca="1" si="5"/>
        <v>8384.940359245782</v>
      </c>
      <c r="BA77" s="15">
        <f t="shared" ca="1" si="6"/>
        <v>11307.609642328505</v>
      </c>
      <c r="BB77" s="15">
        <f t="shared" ca="1" si="7"/>
        <v>13715.446117422971</v>
      </c>
      <c r="BC77" s="15">
        <f t="shared" ca="1" si="8"/>
        <v>18036.196492900723</v>
      </c>
      <c r="BD77" s="15">
        <f t="shared" ca="1" si="9"/>
        <v>22885.261532473422</v>
      </c>
      <c r="BE77" s="15">
        <f t="shared" ca="1" si="10"/>
        <v>24771.973977851139</v>
      </c>
      <c r="BF77" s="15">
        <f ca="1">Inputs!$B$13*EXP($B$9-0.5*C$6^2+C$6*Y77)</f>
        <v>17251.474099272094</v>
      </c>
      <c r="BG77" s="15">
        <f t="shared" ca="1" si="11"/>
        <v>20759.284331451414</v>
      </c>
      <c r="BH77" s="15">
        <f t="shared" ca="1" si="12"/>
        <v>22423.346060676926</v>
      </c>
      <c r="BI77" s="15">
        <f t="shared" ca="1" si="13"/>
        <v>25943.524738796015</v>
      </c>
      <c r="BJ77" s="15">
        <f t="shared" ca="1" si="14"/>
        <v>28825.193418838709</v>
      </c>
      <c r="BK77" s="15">
        <f t="shared" ca="1" si="15"/>
        <v>37507.371355680465</v>
      </c>
      <c r="BL77" s="15">
        <f t="shared" ca="1" si="16"/>
        <v>46786.144596395381</v>
      </c>
      <c r="BM77" s="15">
        <f t="shared" ca="1" si="17"/>
        <v>62489.167985031003</v>
      </c>
      <c r="BN77" s="15">
        <f t="shared" ca="1" si="18"/>
        <v>91784.435990477141</v>
      </c>
      <c r="BO77" s="15">
        <f t="shared" ca="1" si="19"/>
        <v>124405.91525549244</v>
      </c>
      <c r="BP77" s="15">
        <f t="shared" ca="1" si="20"/>
        <v>115277.79668018039</v>
      </c>
      <c r="BQ77" s="15">
        <f ca="1">Inputs!$B$20*EXP($B$10-0.5*C$7^2+C$7*AJ77)</f>
        <v>5651.1850426069568</v>
      </c>
      <c r="BR77" s="15">
        <f t="shared" ca="1" si="21"/>
        <v>9452.0347370103755</v>
      </c>
      <c r="BS77" s="15">
        <f t="shared" ca="1" si="22"/>
        <v>11700.163283895177</v>
      </c>
      <c r="BT77" s="15">
        <f t="shared" ca="1" si="23"/>
        <v>16008.551212571499</v>
      </c>
      <c r="BU77" s="15">
        <f t="shared" ca="1" si="24"/>
        <v>16901.297997740956</v>
      </c>
      <c r="BV77" s="15">
        <f t="shared" ca="1" si="25"/>
        <v>23889.205253398533</v>
      </c>
      <c r="BW77" s="15">
        <f t="shared" ca="1" si="26"/>
        <v>39167.970654459452</v>
      </c>
      <c r="BX77" s="15">
        <f t="shared" ca="1" si="27"/>
        <v>63224.559491777378</v>
      </c>
      <c r="BY77" s="15">
        <f t="shared" ca="1" si="28"/>
        <v>117070.33806436439</v>
      </c>
      <c r="BZ77" s="15">
        <f t="shared" ca="1" si="29"/>
        <v>225026.42722818561</v>
      </c>
      <c r="CA77" s="15">
        <f t="shared" ca="1" si="30"/>
        <v>308318.35038719687</v>
      </c>
      <c r="CB77" s="15">
        <f ca="1">(AU77*DCF!C$10-DCF!C$5*MAX(AU77*DCF!C$10,0)-MAX(AU77-Inputs!$B$6,0)/Inputs!$B$10)*DCF!C$6</f>
        <v>1044.5465736745389</v>
      </c>
      <c r="CC77" s="15">
        <f ca="1">(AV77*DCF!D$10-DCF!D$5*MAX(AV77*DCF!D$10,0)-MAX(AV77-AU77,0)/Inputs!$B$10)*DCF!D$6</f>
        <v>1159.1075026661199</v>
      </c>
      <c r="CD77" s="15">
        <f ca="1">(AW77*DCF!E$10-DCF!E$5*MAX(AW77*DCF!E$10,0)-MAX(AW77-AV77,0)/Inputs!$B$10)*DCF!E$6</f>
        <v>1303.2211705661698</v>
      </c>
      <c r="CE77" s="15">
        <f ca="1">(AX77*DCF!F$10-DCF!F$5*MAX(AX77*DCF!F$10,0)-MAX(AX77-AW77,0)/Inputs!$B$10)*DCF!F$6</f>
        <v>1235.5330322764421</v>
      </c>
      <c r="CF77" s="15">
        <f ca="1">(AY77*DCF!G$10-DCF!G$5*MAX(AY77*DCF!G$10,0)-MAX(AY77-AX77,0)/Inputs!$B$10)*DCF!G$6</f>
        <v>1250.5836149888394</v>
      </c>
      <c r="CG77" s="15">
        <f ca="1">(AZ77*DCF!H$10-DCF!H$5*MAX(AZ77*DCF!H$10,0)-MAX(AZ77-AY77,0)/Inputs!$B$10)*DCF!H$6</f>
        <v>1457.090832535343</v>
      </c>
      <c r="CH77" s="15">
        <f ca="1">(BA77*DCF!I$10-DCF!I$5*MAX(BA77*DCF!I$10,0)-MAX(BA77-AZ77,0)/Inputs!$B$10)*DCF!I$6</f>
        <v>1586.0676152961464</v>
      </c>
      <c r="CI77" s="15">
        <f ca="1">(BB77*DCF!J$10-DCF!J$5*MAX(BB77*DCF!J$10,0)-MAX(BB77-BA77,0)/Inputs!$B$10)*DCF!J$6</f>
        <v>1988.7344381930773</v>
      </c>
      <c r="CJ77" s="15">
        <f ca="1">(BC77*DCF!K$10-DCF!K$5*MAX(BC77*DCF!K$10,0)-MAX(BC77-BB77,0)/Inputs!$B$10)*DCF!K$6</f>
        <v>2298.6986937135216</v>
      </c>
      <c r="CK77" s="15">
        <f ca="1">(BD77*DCF!L$10-DCF!L$5*MAX(BD77*DCF!L$10,0)-MAX(BD77-BC77,0)/Inputs!$B$10)*DCF!L$6</f>
        <v>2824.4700016578468</v>
      </c>
      <c r="CL77" s="15">
        <f ca="1">(BE77*DCF!M$10-DCF!M$5*MAX(BE77*DCF!M$10,0)-MAX(BE77-BD77,0)/Inputs!$B$10)*DCF!M$6</f>
        <v>3270.2579691914179</v>
      </c>
      <c r="CM77" s="15">
        <f ca="1">(BF77*DCF!C$28-DCF!C$5*MAX(BF77*DCF!C$28,0)-MAX(BF77-Inputs!$B$13,0)/Inputs!$B$17)*DCF!C$6</f>
        <v>3910.6547486528425</v>
      </c>
      <c r="CN77" s="15">
        <f ca="1">(BG77*DCF!D$28-DCF!D$5*MAX(BG77*DCF!D$28,0)-MAX(BG77-BF77,0)/Inputs!$B$17)*DCF!D$6</f>
        <v>5365.7112695086535</v>
      </c>
      <c r="CO77" s="15">
        <f ca="1">(BH77*DCF!E$28-DCF!E$5*MAX(BH77*DCF!E$28,0)-MAX(BH77-BG77,0)/Inputs!$B$17)*DCF!E$6</f>
        <v>6022.7272230441804</v>
      </c>
      <c r="CP77" s="15">
        <f ca="1">(BI77*DCF!F$28-DCF!F$5*MAX(BI77*DCF!F$28,0)-MAX(BI77-BH77,0)/Inputs!$B$17)*DCF!F$6</f>
        <v>6402.0794227457427</v>
      </c>
      <c r="CQ77" s="15">
        <f ca="1">(BJ77*DCF!G$28-DCF!G$5*MAX(BJ77*DCF!G$28,0)-MAX(BJ77-BI77,0)/Inputs!$B$17)*DCF!G$6</f>
        <v>6994.2469240574101</v>
      </c>
      <c r="CR77" s="15">
        <f ca="1">(BK77*DCF!H$28-DCF!H$5*MAX(BK77*DCF!H$28,0)-MAX(BK77-BJ77,0)/Inputs!$B$17)*DCF!H$6</f>
        <v>7927.0199462495448</v>
      </c>
      <c r="CS77" s="15">
        <f ca="1">(BL77*DCF!I$28-DCF!I$5*MAX(BL77*DCF!I$28,0)-MAX(BL77-BK77,0)/Inputs!$B$17)*DCF!I$6</f>
        <v>9670.1155744385869</v>
      </c>
      <c r="CT77" s="15">
        <f ca="1">(BM77*DCF!J$28-DCF!J$5*MAX(BM77*DCF!J$28,0)-MAX(BM77-BL77,0)/Inputs!$B$17)*DCF!J$6</f>
        <v>11858.179461974152</v>
      </c>
      <c r="CU77" s="15">
        <f ca="1">(BN77*DCF!K$28-DCF!K$5*MAX(BN77*DCF!K$28,0)-MAX(BN77-BM77,0)/Inputs!$B$17)*DCF!K$6</f>
        <v>15795.053812042115</v>
      </c>
      <c r="CV77" s="15">
        <f ca="1">(BO77*DCF!L$28-DCF!L$5*MAX(BO77*DCF!L$28,0)-MAX(BO77-BN77,0)/Inputs!$B$17)*DCF!L$6</f>
        <v>21130.416583220802</v>
      </c>
      <c r="CW77" s="15">
        <f ca="1">(BP77*DCF!M$28-DCF!M$5*MAX(BP77*DCF!M$28,0)-MAX(BP77-BO77,0)/Inputs!$B$17)*DCF!M$6</f>
        <v>21689.584159947131</v>
      </c>
      <c r="CX77" s="15">
        <f ca="1">(BQ77*DCF!C$46-DCF!C$5*MAX(BQ77*DCF!C$46,0)-MAX(BQ77-Inputs!$B$20,0)/Inputs!$B$24)*DCF!C$6</f>
        <v>-2436.8487593119789</v>
      </c>
      <c r="CY77" s="15">
        <f ca="1">(BR77*DCF!D$46-DCF!D$5*MAX(BR77*DCF!D$46,0)-MAX(BR77-BQ77,0)/Inputs!$B$24)*DCF!D$6</f>
        <v>-3235.0329199932021</v>
      </c>
      <c r="CZ77" s="15">
        <f ca="1">(BS77*DCF!E$46-DCF!E$5*MAX(BS77*DCF!E$46,0)-MAX(BS77-BR77,0)/Inputs!$B$24)*DCF!E$6</f>
        <v>-2269.7150630152728</v>
      </c>
      <c r="DA77" s="15">
        <f ca="1">(BT77*DCF!F$46-DCF!F$5*MAX(BT77*DCF!F$46,0)-MAX(BT77-BS77,0)/Inputs!$B$24)*DCF!F$6</f>
        <v>-2734.6641564441866</v>
      </c>
      <c r="DB77" s="15">
        <f ca="1">(BU77*DCF!G$46-DCF!G$5*MAX(BU77*DCF!G$46,0)-MAX(BU77-BT77,0)/Inputs!$B$24)*DCF!G$6</f>
        <v>-868.82865176477208</v>
      </c>
      <c r="DC77" s="15">
        <f ca="1">(BV77*DCF!H$46-DCF!H$5*MAX(BV77*DCF!H$46,0)-MAX(BV77-BU77,0)/Inputs!$B$24)*DCF!H$6</f>
        <v>-2171.4493640774745</v>
      </c>
      <c r="DD77" s="15">
        <f ca="1">(BW77*DCF!I$46-DCF!I$5*MAX(BW77*DCF!I$46,0)-MAX(BW77-BV77,0)/Inputs!$B$24)*DCF!I$6</f>
        <v>-3481.3430166112903</v>
      </c>
      <c r="DE77" s="15">
        <f ca="1">(BX77*DCF!J$46-DCF!J$5*MAX(BX77*DCF!J$46,0)-MAX(BX77-BW77,0)/Inputs!$B$24)*DCF!J$6</f>
        <v>-3727.3189481692498</v>
      </c>
      <c r="DF77" s="15">
        <f ca="1">(BY77*DCF!K$46-DCF!K$5*MAX(BY77*DCF!K$46,0)-MAX(BY77-BX77,0)/Inputs!$B$24)*DCF!K$6</f>
        <v>-6503.3333384132429</v>
      </c>
      <c r="DG77" s="15">
        <f ca="1">(BZ77*DCF!L$46-DCF!L$5*MAX(BZ77*DCF!L$46,0)-MAX(BZ77-BY77,0)/Inputs!$B$24)*DCF!L$6</f>
        <v>-8875.7851943012993</v>
      </c>
      <c r="DH77" s="15">
        <f ca="1">(CA77*DCF!M$46-DCF!M$5*MAX(CA77*DCF!M$46,0)-MAX(CA77-BZ77,0)/Inputs!$B$24)*DCF!M$6</f>
        <v>6758.2555288523026</v>
      </c>
      <c r="DI77" s="15">
        <f ca="1">SUM(CB77:CL77)+BE77*DCF!M$10*(1+Inputs!$B$30)*(1-Inputs!$B$33)*(1-Inputs!$B$30/Inputs!$B$31)/(Inputs!$B$29-Inputs!$B$30)*DCF!M$6</f>
        <v>88359.042600562825</v>
      </c>
      <c r="DJ77" s="15">
        <f ca="1">SUM(CM77:CW77)+BP77*DCF!M$28*(1+Inputs!$B$30)*(1-Inputs!$B$33)*(1-Inputs!$B$30/Inputs!$B$31)/(Inputs!$B$29-Inputs!$B$30)*DCF!M$6</f>
        <v>544525.29919520207</v>
      </c>
      <c r="DK77" s="15">
        <f ca="1">SUM(CX77:DH77)+CA77*DCF!M$46*(1+Inputs!$B$30)*(1-Inputs!$B$33)*(1-Inputs!$B$30/Inputs!$B$31)/(Inputs!$B$29-Inputs!$B$30)*DCF!M$6</f>
        <v>447150.62845879095</v>
      </c>
      <c r="DM77" s="15">
        <f ca="1">DI77+DJ77+DK77+Inputs!$B$34+Inputs!$B$36-Inputs!$B$35</f>
        <v>1156885.9702545558</v>
      </c>
    </row>
    <row r="78" spans="1:117" x14ac:dyDescent="0.75">
      <c r="A78" s="11">
        <v>65</v>
      </c>
      <c r="C78" s="23">
        <f t="shared" ca="1" si="36"/>
        <v>-0.96056036020581981</v>
      </c>
      <c r="D78" s="23">
        <f t="shared" ca="1" si="36"/>
        <v>-0.28628627233235454</v>
      </c>
      <c r="E78" s="23">
        <f t="shared" ca="1" si="36"/>
        <v>-0.5928207252073614</v>
      </c>
      <c r="F78" s="23">
        <f t="shared" ca="1" si="36"/>
        <v>0.64031681726265277</v>
      </c>
      <c r="G78" s="23">
        <f t="shared" ca="1" si="36"/>
        <v>-2.4373801435326703</v>
      </c>
      <c r="H78" s="23">
        <f t="shared" ca="1" si="36"/>
        <v>-0.59519101007340136</v>
      </c>
      <c r="I78" s="23">
        <f t="shared" ca="1" si="36"/>
        <v>0.9594018340673518</v>
      </c>
      <c r="J78" s="23">
        <f t="shared" ca="1" si="36"/>
        <v>-0.93029611547472812</v>
      </c>
      <c r="K78" s="23">
        <f t="shared" ca="1" si="36"/>
        <v>0.91178982715030776</v>
      </c>
      <c r="L78" s="23">
        <f t="shared" ca="1" si="36"/>
        <v>-0.33116175077595944</v>
      </c>
      <c r="M78" s="23">
        <f t="shared" ca="1" si="36"/>
        <v>0.60625603516983384</v>
      </c>
      <c r="N78" s="23">
        <f ca="1">SQRT(Inputs!$B$38)*C78+SQRT(1-Inputs!$B$38)*_xlfn.NORM.S.INV(RAND())</f>
        <v>0.147589282515316</v>
      </c>
      <c r="O78" s="23">
        <f ca="1">SQRT(Inputs!$B$38)*D78+SQRT(1-Inputs!$B$38)*_xlfn.NORM.S.INV(RAND())</f>
        <v>-1.1188704970047967</v>
      </c>
      <c r="P78" s="23">
        <f ca="1">SQRT(Inputs!$B$38)*E78+SQRT(1-Inputs!$B$38)*_xlfn.NORM.S.INV(RAND())</f>
        <v>-0.23537737817726656</v>
      </c>
      <c r="Q78" s="23">
        <f ca="1">SQRT(Inputs!$B$38)*F78+SQRT(1-Inputs!$B$38)*_xlfn.NORM.S.INV(RAND())</f>
        <v>-0.71725567564359372</v>
      </c>
      <c r="R78" s="23">
        <f ca="1">SQRT(Inputs!$B$38)*G78+SQRT(1-Inputs!$B$38)*_xlfn.NORM.S.INV(RAND())</f>
        <v>-1.3035959748203996</v>
      </c>
      <c r="S78" s="23">
        <f ca="1">SQRT(Inputs!$B$38)*H78+SQRT(1-Inputs!$B$38)*_xlfn.NORM.S.INV(RAND())</f>
        <v>-0.82551670480044637</v>
      </c>
      <c r="T78" s="23">
        <f ca="1">SQRT(Inputs!$B$38)*I78+SQRT(1-Inputs!$B$38)*_xlfn.NORM.S.INV(RAND())</f>
        <v>0.29114445056242833</v>
      </c>
      <c r="U78" s="23">
        <f ca="1">SQRT(Inputs!$B$38)*J78+SQRT(1-Inputs!$B$38)*_xlfn.NORM.S.INV(RAND())</f>
        <v>0.72578423042102169</v>
      </c>
      <c r="V78" s="23">
        <f ca="1">SQRT(Inputs!$B$38)*K78+SQRT(1-Inputs!$B$38)*_xlfn.NORM.S.INV(RAND())</f>
        <v>0.76084593292555713</v>
      </c>
      <c r="W78" s="23">
        <f ca="1">SQRT(Inputs!$B$38)*L78+SQRT(1-Inputs!$B$38)*_xlfn.NORM.S.INV(RAND())</f>
        <v>-0.3448534466064509</v>
      </c>
      <c r="X78" s="23">
        <f ca="1">SQRT(Inputs!$B$38)*M78+SQRT(1-Inputs!$B$38)*_xlfn.NORM.S.INV(RAND())</f>
        <v>0.5820873006153533</v>
      </c>
      <c r="Y78" s="23">
        <f ca="1">SQRT(Inputs!$B$38)*C78+SQRT(1-Inputs!$B$38)*_xlfn.NORM.S.INV(RAND())</f>
        <v>-0.52282457012887662</v>
      </c>
      <c r="Z78" s="23">
        <f ca="1">SQRT(Inputs!$B$38)*D78+SQRT(1-Inputs!$B$38)*_xlfn.NORM.S.INV(RAND())</f>
        <v>-0.57811395979337543</v>
      </c>
      <c r="AA78" s="23">
        <f ca="1">SQRT(Inputs!$B$38)*E78+SQRT(1-Inputs!$B$38)*_xlfn.NORM.S.INV(RAND())</f>
        <v>-9.7103263360258651E-2</v>
      </c>
      <c r="AB78" s="23">
        <f ca="1">SQRT(Inputs!$B$38)*F78+SQRT(1-Inputs!$B$38)*_xlfn.NORM.S.INV(RAND())</f>
        <v>1.5368321260917215</v>
      </c>
      <c r="AC78" s="23">
        <f ca="1">SQRT(Inputs!$B$38)*G78+SQRT(1-Inputs!$B$38)*_xlfn.NORM.S.INV(RAND())</f>
        <v>-0.69257471319398134</v>
      </c>
      <c r="AD78" s="23">
        <f ca="1">SQRT(Inputs!$B$38)*H78+SQRT(1-Inputs!$B$38)*_xlfn.NORM.S.INV(RAND())</f>
        <v>-0.33757874901057539</v>
      </c>
      <c r="AE78" s="23">
        <f ca="1">SQRT(Inputs!$B$38)*I78+SQRT(1-Inputs!$B$38)*_xlfn.NORM.S.INV(RAND())</f>
        <v>1.367044042686719</v>
      </c>
      <c r="AF78" s="23">
        <f ca="1">SQRT(Inputs!$B$38)*J78+SQRT(1-Inputs!$B$38)*_xlfn.NORM.S.INV(RAND())</f>
        <v>-1.0116965224986982</v>
      </c>
      <c r="AG78" s="23">
        <f ca="1">SQRT(Inputs!$B$38)*K78+SQRT(1-Inputs!$B$38)*_xlfn.NORM.S.INV(RAND())</f>
        <v>-0.25143526360952317</v>
      </c>
      <c r="AH78" s="23">
        <f ca="1">SQRT(Inputs!$B$38)*L78+SQRT(1-Inputs!$B$38)*_xlfn.NORM.S.INV(RAND())</f>
        <v>-9.7208922563485484E-2</v>
      </c>
      <c r="AI78" s="23">
        <f ca="1">SQRT(Inputs!$B$38)*M78+SQRT(1-Inputs!$B$38)*_xlfn.NORM.S.INV(RAND())</f>
        <v>-0.77507864828144946</v>
      </c>
      <c r="AJ78" s="23">
        <f ca="1">SQRT(Inputs!$B$38)*C78+SQRT(1-Inputs!$B$38)*_xlfn.NORM.S.INV(RAND())</f>
        <v>-0.52057750810505443</v>
      </c>
      <c r="AK78" s="23">
        <f ca="1">SQRT(Inputs!$B$38)*D78+SQRT(1-Inputs!$B$38)*_xlfn.NORM.S.INV(RAND())</f>
        <v>0.72226618244827823</v>
      </c>
      <c r="AL78" s="23">
        <f ca="1">SQRT(Inputs!$B$38)*E78+SQRT(1-Inputs!$B$38)*_xlfn.NORM.S.INV(RAND())</f>
        <v>-0.32019965867510253</v>
      </c>
      <c r="AM78" s="23">
        <f ca="1">SQRT(Inputs!$B$38)*F78+SQRT(1-Inputs!$B$38)*_xlfn.NORM.S.INV(RAND())</f>
        <v>0.34575224476943073</v>
      </c>
      <c r="AN78" s="23">
        <f ca="1">SQRT(Inputs!$B$38)*G78+SQRT(1-Inputs!$B$38)*_xlfn.NORM.S.INV(RAND())</f>
        <v>-0.93886653906520401</v>
      </c>
      <c r="AO78" s="23">
        <f ca="1">SQRT(Inputs!$B$38)*H78+SQRT(1-Inputs!$B$38)*_xlfn.NORM.S.INV(RAND())</f>
        <v>0.13391054545807035</v>
      </c>
      <c r="AP78" s="23">
        <f ca="1">SQRT(Inputs!$B$38)*I78+SQRT(1-Inputs!$B$38)*_xlfn.NORM.S.INV(RAND())</f>
        <v>0.93263405769610852</v>
      </c>
      <c r="AQ78" s="23">
        <f ca="1">SQRT(Inputs!$B$38)*J78+SQRT(1-Inputs!$B$38)*_xlfn.NORM.S.INV(RAND())</f>
        <v>0.14158086160481687</v>
      </c>
      <c r="AR78" s="23">
        <f ca="1">SQRT(Inputs!$B$38)*K78+SQRT(1-Inputs!$B$38)*_xlfn.NORM.S.INV(RAND())</f>
        <v>7.1925387356676473E-2</v>
      </c>
      <c r="AS78" s="23">
        <f ca="1">SQRT(Inputs!$B$38)*L78+SQRT(1-Inputs!$B$38)*_xlfn.NORM.S.INV(RAND())</f>
        <v>-1.9989782157755589</v>
      </c>
      <c r="AT78" s="23">
        <f ca="1">SQRT(Inputs!$B$38)*M78+SQRT(1-Inputs!$B$38)*_xlfn.NORM.S.INV(RAND())</f>
        <v>1.5993430498299053</v>
      </c>
      <c r="AU78" s="15">
        <f ca="1">Inputs!$B$6*EXP($B$8-0.5*C$5^2+C$5*N78)</f>
        <v>5082.2184460855387</v>
      </c>
      <c r="AV78" s="15">
        <f t="shared" ref="AV78:AV141" ca="1" si="37">AU78*EXP($B$8-0.5*D$5^2+D$5*O78)</f>
        <v>5247.8631676225414</v>
      </c>
      <c r="AW78" s="15">
        <f t="shared" ref="AW78:AW141" ca="1" si="38">AV78*EXP($B$8-0.5*E$5^2+E$5*P78)</f>
        <v>6198.8799736478868</v>
      </c>
      <c r="AX78" s="15">
        <f t="shared" ref="AX78:AX141" ca="1" si="39">AW78*EXP($B$8-0.5*F$5^2+F$5*Q78)</f>
        <v>6919.529458955205</v>
      </c>
      <c r="AY78" s="15">
        <f t="shared" ref="AY78:AY141" ca="1" si="40">AX78*EXP($B$8-0.5*G$5^2+G$5*R78)</f>
        <v>7262.1494413396686</v>
      </c>
      <c r="AZ78" s="15">
        <f t="shared" ref="AZ78:AZ141" ca="1" si="41">AY78*EXP($B$8-0.5*H$5^2+H$5*S78)</f>
        <v>8110.0122061909551</v>
      </c>
      <c r="BA78" s="15">
        <f t="shared" ref="BA78:BA141" ca="1" si="42">AZ78*EXP($B$8-0.5*I$5^2+I$5*T78)</f>
        <v>10231.648636820579</v>
      </c>
      <c r="BB78" s="15">
        <f t="shared" ref="BB78:BB141" ca="1" si="43">BA78*EXP($B$8-0.5*J$5^2+J$5*U78)</f>
        <v>13471.480526698233</v>
      </c>
      <c r="BC78" s="15">
        <f t="shared" ref="BC78:BC141" ca="1" si="44">BB78*EXP($B$8-0.5*K$5^2+K$5*V78)</f>
        <v>17756.512462762406</v>
      </c>
      <c r="BD78" s="15">
        <f t="shared" ref="BD78:BD141" ca="1" si="45">BC78*EXP($B$8-0.5*L$5^2+L$5*W78)</f>
        <v>21062.93403556804</v>
      </c>
      <c r="BE78" s="15">
        <f t="shared" ref="BE78:BE141" ca="1" si="46">BD78*EXP($B$8-0.5*M$5^2+M$5*X78)</f>
        <v>27215.20393166499</v>
      </c>
      <c r="BF78" s="15">
        <f ca="1">Inputs!$B$13*EXP($B$9-0.5*C$6^2+C$6*Y78)</f>
        <v>12469.244702439717</v>
      </c>
      <c r="BG78" s="15">
        <f t="shared" ref="BG78:BG141" ca="1" si="47">BF78*EXP($B$9-0.5*D$6^2+D$6*Z78)</f>
        <v>13691.358812236589</v>
      </c>
      <c r="BH78" s="15">
        <f t="shared" ref="BH78:BH141" ca="1" si="48">BG78*EXP($B$9-0.5*E$6^2+E$6*AA78)</f>
        <v>16461.065560709496</v>
      </c>
      <c r="BI78" s="15">
        <f t="shared" ref="BI78:BI141" ca="1" si="49">BH78*EXP($B$9-0.5*F$6^2+F$6*AB78)</f>
        <v>25528.44686780353</v>
      </c>
      <c r="BJ78" s="15">
        <f t="shared" ref="BJ78:BJ141" ca="1" si="50">BI78*EXP($B$9-0.5*G$6^2+G$6*AC78)</f>
        <v>28322.755054290465</v>
      </c>
      <c r="BK78" s="15">
        <f t="shared" ref="BK78:BK141" ca="1" si="51">BJ78*EXP($B$9-0.5*H$6^2+H$6*AD78)</f>
        <v>33199.394316187412</v>
      </c>
      <c r="BL78" s="15">
        <f t="shared" ref="BL78:BL141" ca="1" si="52">BK78*EXP($B$9-0.5*I$6^2+I$6*AE78)</f>
        <v>48685.672201873793</v>
      </c>
      <c r="BM78" s="15">
        <f t="shared" ref="BM78:BM141" ca="1" si="53">BL78*EXP($B$9-0.5*J$6^2+J$6*AF78)</f>
        <v>52777.269402100137</v>
      </c>
      <c r="BN78" s="15">
        <f t="shared" ref="BN78:BN141" ca="1" si="54">BM78*EXP($B$9-0.5*K$6^2+K$6*AG78)</f>
        <v>62982.819687517447</v>
      </c>
      <c r="BO78" s="15">
        <f t="shared" ref="BO78:BO141" ca="1" si="55">BN78*EXP($B$9-0.5*L$6^2+L$6*AH78)</f>
        <v>76623.144118369557</v>
      </c>
      <c r="BP78" s="15">
        <f t="shared" ref="BP78:BP141" ca="1" si="56">BO78*EXP($B$9-0.5*M$6^2+M$6*AI78)</f>
        <v>86380.348872057628</v>
      </c>
      <c r="BQ78" s="15">
        <f ca="1">Inputs!$B$20*EXP($B$10-0.5*C$7^2+C$7*AJ78)</f>
        <v>3566.3175922111186</v>
      </c>
      <c r="BR78" s="15">
        <f t="shared" ref="BR78:BR141" ca="1" si="57">BQ78*EXP($B$10-0.5*D$7^2+D$7*AK78)</f>
        <v>6086.6168245821655</v>
      </c>
      <c r="BS78" s="15">
        <f t="shared" ref="BS78:BS141" ca="1" si="58">BR78*EXP($B$10-0.5*E$7^2+E$7*AL78)</f>
        <v>7602.6541698767296</v>
      </c>
      <c r="BT78" s="15">
        <f t="shared" ref="BT78:BT141" ca="1" si="59">BS78*EXP($B$10-0.5*F$7^2+F$7*AM78)</f>
        <v>11477.634646986548</v>
      </c>
      <c r="BU78" s="15">
        <f t="shared" ref="BU78:BU141" ca="1" si="60">BT78*EXP($B$10-0.5*G$7^2+G$7*AN78)</f>
        <v>12674.071177474039</v>
      </c>
      <c r="BV78" s="15">
        <f t="shared" ref="BV78:BV141" ca="1" si="61">BU78*EXP($B$10-0.5*H$7^2+H$7*AO78)</f>
        <v>18173.39025716258</v>
      </c>
      <c r="BW78" s="15">
        <f t="shared" ref="BW78:BW141" ca="1" si="62">BV78*EXP($B$10-0.5*I$7^2+I$7*AP78)</f>
        <v>30894.003100066941</v>
      </c>
      <c r="BX78" s="15">
        <f t="shared" ref="BX78:BX141" ca="1" si="63">BW78*EXP($B$10-0.5*J$7^2+J$7*AQ78)</f>
        <v>44454.246989134437</v>
      </c>
      <c r="BY78" s="15">
        <f t="shared" ref="BY78:BY141" ca="1" si="64">BX78*EXP($B$10-0.5*K$7^2+K$7*AR78)</f>
        <v>63151.025211160268</v>
      </c>
      <c r="BZ78" s="15">
        <f t="shared" ref="BZ78:BZ141" ca="1" si="65">BY78*EXP($B$10-0.5*L$7^2+L$7*AS78)</f>
        <v>61360.229276618447</v>
      </c>
      <c r="CA78" s="15">
        <f t="shared" ref="CA78:CA141" ca="1" si="66">BZ78*EXP($B$10-0.5*M$7^2+M$7*AT78)</f>
        <v>114524.3748918209</v>
      </c>
      <c r="CB78" s="15">
        <f ca="1">(AU78*DCF!C$10-DCF!C$5*MAX(AU78*DCF!C$10,0)-MAX(AU78-Inputs!$B$6,0)/Inputs!$B$10)*DCF!C$6</f>
        <v>1042.2188317509326</v>
      </c>
      <c r="CC78" s="15">
        <f ca="1">(AV78*DCF!D$10-DCF!D$5*MAX(AV78*DCF!D$10,0)-MAX(AV78-AU78,0)/Inputs!$B$10)*DCF!D$6</f>
        <v>1238.7429638855947</v>
      </c>
      <c r="CD78" s="15">
        <f ca="1">(AW78*DCF!E$10-DCF!E$5*MAX(AW78*DCF!E$10,0)-MAX(AW78-AV78,0)/Inputs!$B$10)*DCF!E$6</f>
        <v>1217.0143401330731</v>
      </c>
      <c r="CE78" s="15">
        <f ca="1">(AX78*DCF!F$10-DCF!F$5*MAX(AX78*DCF!F$10,0)-MAX(AX78-AW78,0)/Inputs!$B$10)*DCF!F$6</f>
        <v>1360.5729624555977</v>
      </c>
      <c r="CF78" s="15">
        <f ca="1">(AY78*DCF!G$10-DCF!G$5*MAX(AY78*DCF!G$10,0)-MAX(AY78-AX78,0)/Inputs!$B$10)*DCF!G$6</f>
        <v>1430.4346889919971</v>
      </c>
      <c r="CG78" s="15">
        <f ca="1">(AZ78*DCF!H$10-DCF!H$5*MAX(AZ78*DCF!H$10,0)-MAX(AZ78-AY78,0)/Inputs!$B$10)*DCF!H$6</f>
        <v>1424.0114531480181</v>
      </c>
      <c r="CH78" s="15">
        <f ca="1">(BA78*DCF!I$10-DCF!I$5*MAX(BA78*DCF!I$10,0)-MAX(BA78-AZ78,0)/Inputs!$B$10)*DCF!I$6</f>
        <v>1520.9262442228655</v>
      </c>
      <c r="CI78" s="15">
        <f ca="1">(BB78*DCF!J$10-DCF!J$5*MAX(BB78*DCF!J$10,0)-MAX(BB78-BA78,0)/Inputs!$B$10)*DCF!J$6</f>
        <v>1820.7941818189483</v>
      </c>
      <c r="CJ78" s="15">
        <f ca="1">(BC78*DCF!K$10-DCF!K$5*MAX(BC78*DCF!K$10,0)-MAX(BC78-BB78,0)/Inputs!$B$10)*DCF!K$6</f>
        <v>2258.674094395958</v>
      </c>
      <c r="CK78" s="15">
        <f ca="1">(BD78*DCF!L$10-DCF!L$5*MAX(BD78*DCF!L$10,0)-MAX(BD78-BC78,0)/Inputs!$B$10)*DCF!L$6</f>
        <v>2749.1171396330969</v>
      </c>
      <c r="CL78" s="15">
        <f ca="1">(BE78*DCF!M$10-DCF!M$5*MAX(BE78*DCF!M$10,0)-MAX(BE78-BD78,0)/Inputs!$B$10)*DCF!M$6</f>
        <v>3105.462901950882</v>
      </c>
      <c r="CM78" s="15">
        <f ca="1">(BF78*DCF!C$28-DCF!C$5*MAX(BF78*DCF!C$28,0)-MAX(BF78-Inputs!$B$13,0)/Inputs!$B$17)*DCF!C$6</f>
        <v>3555.5906684574365</v>
      </c>
      <c r="CN78" s="15">
        <f ca="1">(BG78*DCF!D$28-DCF!D$5*MAX(BG78*DCF!D$28,0)-MAX(BG78-BF78,0)/Inputs!$B$17)*DCF!D$6</f>
        <v>3771.6879720160391</v>
      </c>
      <c r="CO78" s="15">
        <f ca="1">(BH78*DCF!E$28-DCF!E$5*MAX(BH78*DCF!E$28,0)-MAX(BH78-BG78,0)/Inputs!$B$17)*DCF!E$6</f>
        <v>4116.195804112207</v>
      </c>
      <c r="CP78" s="15">
        <f ca="1">(BI78*DCF!F$28-DCF!F$5*MAX(BI78*DCF!F$28,0)-MAX(BI78-BH78,0)/Inputs!$B$17)*DCF!F$6</f>
        <v>5279.4407954494627</v>
      </c>
      <c r="CQ78" s="15">
        <f ca="1">(BJ78*DCF!G$28-DCF!G$5*MAX(BJ78*DCF!G$28,0)-MAX(BJ78-BI78,0)/Inputs!$B$17)*DCF!G$6</f>
        <v>6878.5786503862591</v>
      </c>
      <c r="CR78" s="15">
        <f ca="1">(BK78*DCF!H$28-DCF!H$5*MAX(BK78*DCF!H$28,0)-MAX(BK78-BJ78,0)/Inputs!$B$17)*DCF!H$6</f>
        <v>7452.8836088015933</v>
      </c>
      <c r="CS78" s="15">
        <f ca="1">(BL78*DCF!I$28-DCF!I$5*MAX(BL78*DCF!I$28,0)-MAX(BL78-BK78,0)/Inputs!$B$17)*DCF!I$6</f>
        <v>9225.8280384804293</v>
      </c>
      <c r="CT78" s="15">
        <f ca="1">(BM78*DCF!J$28-DCF!J$5*MAX(BM78*DCF!J$28,0)-MAX(BM78-BL78,0)/Inputs!$B$17)*DCF!J$6</f>
        <v>11231.20009158271</v>
      </c>
      <c r="CU78" s="15">
        <f ca="1">(BN78*DCF!K$28-DCF!K$5*MAX(BN78*DCF!K$28,0)-MAX(BN78-BM78,0)/Inputs!$B$17)*DCF!K$6</f>
        <v>12050.87151231407</v>
      </c>
      <c r="CV78" s="15">
        <f ca="1">(BO78*DCF!L$28-DCF!L$5*MAX(BO78*DCF!L$28,0)-MAX(BO78-BN78,0)/Inputs!$B$17)*DCF!L$6</f>
        <v>13744.500107326494</v>
      </c>
      <c r="CW78" s="15">
        <f ca="1">(BP78*DCF!M$28-DCF!M$5*MAX(BP78*DCF!M$28,0)-MAX(BP78-BO78,0)/Inputs!$B$17)*DCF!M$6</f>
        <v>15232.610563743217</v>
      </c>
      <c r="CX78" s="15">
        <f ca="1">(BQ78*DCF!C$46-DCF!C$5*MAX(BQ78*DCF!C$46,0)-MAX(BQ78-Inputs!$B$20,0)/Inputs!$B$24)*DCF!C$6</f>
        <v>-992.36784679754169</v>
      </c>
      <c r="CY78" s="15">
        <f ca="1">(BR78*DCF!D$46-DCF!D$5*MAX(BR78*DCF!D$46,0)-MAX(BR78-BQ78,0)/Inputs!$B$24)*DCF!D$6</f>
        <v>-2114.2343122866573</v>
      </c>
      <c r="CZ78" s="15">
        <f ca="1">(BS78*DCF!E$46-DCF!E$5*MAX(BS78*DCF!E$46,0)-MAX(BS78-BR78,0)/Inputs!$B$24)*DCF!E$6</f>
        <v>-1496.6072784690991</v>
      </c>
      <c r="DA78" s="15">
        <f ca="1">(BT78*DCF!F$46-DCF!F$5*MAX(BT78*DCF!F$46,0)-MAX(BT78-BS78,0)/Inputs!$B$24)*DCF!F$6</f>
        <v>-2246.8768113284514</v>
      </c>
      <c r="DB78" s="15">
        <f ca="1">(BU78*DCF!G$46-DCF!G$5*MAX(BU78*DCF!G$46,0)-MAX(BU78-BT78,0)/Inputs!$B$24)*DCF!G$6</f>
        <v>-828.78832365964752</v>
      </c>
      <c r="DC78" s="15">
        <f ca="1">(BV78*DCF!H$46-DCF!H$5*MAX(BV78*DCF!H$46,0)-MAX(BV78-BU78,0)/Inputs!$B$24)*DCF!H$6</f>
        <v>-1708.8797091261742</v>
      </c>
      <c r="DD78" s="15">
        <f ca="1">(BW78*DCF!I$46-DCF!I$5*MAX(BW78*DCF!I$46,0)-MAX(BW78-BV78,0)/Inputs!$B$24)*DCF!I$6</f>
        <v>-2938.0868681163938</v>
      </c>
      <c r="DE78" s="15">
        <f ca="1">(BX78*DCF!J$46-DCF!J$5*MAX(BX78*DCF!J$46,0)-MAX(BX78-BW78,0)/Inputs!$B$24)*DCF!J$6</f>
        <v>-1731.2224419915492</v>
      </c>
      <c r="DF78" s="15">
        <f ca="1">(BY78*DCF!K$46-DCF!K$5*MAX(BY78*DCF!K$46,0)-MAX(BY78-BX78,0)/Inputs!$B$24)*DCF!K$6</f>
        <v>-972.81550921562859</v>
      </c>
      <c r="DG78" s="15">
        <f ca="1">(BZ78*DCF!L$46-DCF!L$5*MAX(BZ78*DCF!L$46,0)-MAX(BZ78-BY78,0)/Inputs!$B$24)*DCF!L$6</f>
        <v>4241.5493078904592</v>
      </c>
      <c r="DH78" s="15">
        <f ca="1">(CA78*DCF!M$46-DCF!M$5*MAX(CA78*DCF!M$46,0)-MAX(CA78-BZ78,0)/Inputs!$B$24)*DCF!M$6</f>
        <v>-2136.0327607809595</v>
      </c>
      <c r="DI78" s="15">
        <f ca="1">SUM(CB78:CL78)+BE78*DCF!M$10*(1+Inputs!$B$30)*(1-Inputs!$B$33)*(1-Inputs!$B$30/Inputs!$B$31)/(Inputs!$B$29-Inputs!$B$30)*DCF!M$6</f>
        <v>94908.242228025687</v>
      </c>
      <c r="DJ78" s="15">
        <f ca="1">SUM(CM78:CW78)+BP78*DCF!M$28*(1+Inputs!$B$30)*(1-Inputs!$B$33)*(1-Inputs!$B$30/Inputs!$B$31)/(Inputs!$B$29-Inputs!$B$30)*DCF!M$6</f>
        <v>413069.5920430668</v>
      </c>
      <c r="DK78" s="15">
        <f ca="1">SUM(CX78:DH78)+CA78*DCF!M$46*(1+Inputs!$B$30)*(1-Inputs!$B$33)*(1-Inputs!$B$30/Inputs!$B$31)/(Inputs!$B$29-Inputs!$B$30)*DCF!M$6</f>
        <v>164143.88730834867</v>
      </c>
      <c r="DM78" s="15">
        <f ca="1">DI78+DJ78+DK78+Inputs!$B$34+Inputs!$B$36-Inputs!$B$35</f>
        <v>748972.7215794411</v>
      </c>
    </row>
    <row r="79" spans="1:117" x14ac:dyDescent="0.75">
      <c r="A79" s="11">
        <v>66</v>
      </c>
      <c r="C79" s="23">
        <f t="shared" ca="1" si="36"/>
        <v>-7.6891173562553677E-2</v>
      </c>
      <c r="D79" s="23">
        <f t="shared" ca="1" si="36"/>
        <v>1.8338971401294133</v>
      </c>
      <c r="E79" s="23">
        <f t="shared" ca="1" si="36"/>
        <v>-0.55182616328652356</v>
      </c>
      <c r="F79" s="23">
        <f t="shared" ca="1" si="36"/>
        <v>0.1379577398221721</v>
      </c>
      <c r="G79" s="23">
        <f t="shared" ca="1" si="36"/>
        <v>-1.0043818873402974</v>
      </c>
      <c r="H79" s="23">
        <f t="shared" ca="1" si="36"/>
        <v>0.101545357547575</v>
      </c>
      <c r="I79" s="23">
        <f t="shared" ca="1" si="36"/>
        <v>-0.63505079034948086</v>
      </c>
      <c r="J79" s="23">
        <f t="shared" ca="1" si="36"/>
        <v>-8.8490716302042929E-2</v>
      </c>
      <c r="K79" s="23">
        <f t="shared" ca="1" si="36"/>
        <v>-0.77823151284301395</v>
      </c>
      <c r="L79" s="23">
        <f t="shared" ca="1" si="36"/>
        <v>0.50621288574627454</v>
      </c>
      <c r="M79" s="23">
        <f t="shared" ca="1" si="36"/>
        <v>3.1339256067353764E-2</v>
      </c>
      <c r="N79" s="23">
        <f ca="1">SQRT(Inputs!$B$38)*C79+SQRT(1-Inputs!$B$38)*_xlfn.NORM.S.INV(RAND())</f>
        <v>3.5972235993184762E-2</v>
      </c>
      <c r="O79" s="23">
        <f ca="1">SQRT(Inputs!$B$38)*D79+SQRT(1-Inputs!$B$38)*_xlfn.NORM.S.INV(RAND())</f>
        <v>1.2103918850577509</v>
      </c>
      <c r="P79" s="23">
        <f ca="1">SQRT(Inputs!$B$38)*E79+SQRT(1-Inputs!$B$38)*_xlfn.NORM.S.INV(RAND())</f>
        <v>-1.2666358754552736</v>
      </c>
      <c r="Q79" s="23">
        <f ca="1">SQRT(Inputs!$B$38)*F79+SQRT(1-Inputs!$B$38)*_xlfn.NORM.S.INV(RAND())</f>
        <v>0.73496499644176672</v>
      </c>
      <c r="R79" s="23">
        <f ca="1">SQRT(Inputs!$B$38)*G79+SQRT(1-Inputs!$B$38)*_xlfn.NORM.S.INV(RAND())</f>
        <v>-1.5960352823683679</v>
      </c>
      <c r="S79" s="23">
        <f ca="1">SQRT(Inputs!$B$38)*H79+SQRT(1-Inputs!$B$38)*_xlfn.NORM.S.INV(RAND())</f>
        <v>0.30691715417035764</v>
      </c>
      <c r="T79" s="23">
        <f ca="1">SQRT(Inputs!$B$38)*I79+SQRT(1-Inputs!$B$38)*_xlfn.NORM.S.INV(RAND())</f>
        <v>-0.41465885216144277</v>
      </c>
      <c r="U79" s="23">
        <f ca="1">SQRT(Inputs!$B$38)*J79+SQRT(1-Inputs!$B$38)*_xlfn.NORM.S.INV(RAND())</f>
        <v>1.933415919955952</v>
      </c>
      <c r="V79" s="23">
        <f ca="1">SQRT(Inputs!$B$38)*K79+SQRT(1-Inputs!$B$38)*_xlfn.NORM.S.INV(RAND())</f>
        <v>-0.40068187068901007</v>
      </c>
      <c r="W79" s="23">
        <f ca="1">SQRT(Inputs!$B$38)*L79+SQRT(1-Inputs!$B$38)*_xlfn.NORM.S.INV(RAND())</f>
        <v>0.86952139237171377</v>
      </c>
      <c r="X79" s="23">
        <f ca="1">SQRT(Inputs!$B$38)*M79+SQRT(1-Inputs!$B$38)*_xlfn.NORM.S.INV(RAND())</f>
        <v>-0.8630086133975432</v>
      </c>
      <c r="Y79" s="23">
        <f ca="1">SQRT(Inputs!$B$38)*C79+SQRT(1-Inputs!$B$38)*_xlfn.NORM.S.INV(RAND())</f>
        <v>0.15757601691541995</v>
      </c>
      <c r="Z79" s="23">
        <f ca="1">SQRT(Inputs!$B$38)*D79+SQRT(1-Inputs!$B$38)*_xlfn.NORM.S.INV(RAND())</f>
        <v>0.41509435721833188</v>
      </c>
      <c r="AA79" s="23">
        <f ca="1">SQRT(Inputs!$B$38)*E79+SQRT(1-Inputs!$B$38)*_xlfn.NORM.S.INV(RAND())</f>
        <v>1.1052113109090231</v>
      </c>
      <c r="AB79" s="23">
        <f ca="1">SQRT(Inputs!$B$38)*F79+SQRT(1-Inputs!$B$38)*_xlfn.NORM.S.INV(RAND())</f>
        <v>-4.988034003959739E-2</v>
      </c>
      <c r="AC79" s="23">
        <f ca="1">SQRT(Inputs!$B$38)*G79+SQRT(1-Inputs!$B$38)*_xlfn.NORM.S.INV(RAND())</f>
        <v>0.53183805044833454</v>
      </c>
      <c r="AD79" s="23">
        <f ca="1">SQRT(Inputs!$B$38)*H79+SQRT(1-Inputs!$B$38)*_xlfn.NORM.S.INV(RAND())</f>
        <v>-0.86018580225316543</v>
      </c>
      <c r="AE79" s="23">
        <f ca="1">SQRT(Inputs!$B$38)*I79+SQRT(1-Inputs!$B$38)*_xlfn.NORM.S.INV(RAND())</f>
        <v>-1.6845145588718475</v>
      </c>
      <c r="AF79" s="23">
        <f ca="1">SQRT(Inputs!$B$38)*J79+SQRT(1-Inputs!$B$38)*_xlfn.NORM.S.INV(RAND())</f>
        <v>0.9977677474357064</v>
      </c>
      <c r="AG79" s="23">
        <f ca="1">SQRT(Inputs!$B$38)*K79+SQRT(1-Inputs!$B$38)*_xlfn.NORM.S.INV(RAND())</f>
        <v>0.88873302882574867</v>
      </c>
      <c r="AH79" s="23">
        <f ca="1">SQRT(Inputs!$B$38)*L79+SQRT(1-Inputs!$B$38)*_xlfn.NORM.S.INV(RAND())</f>
        <v>-1.0836691887185557</v>
      </c>
      <c r="AI79" s="23">
        <f ca="1">SQRT(Inputs!$B$38)*M79+SQRT(1-Inputs!$B$38)*_xlfn.NORM.S.INV(RAND())</f>
        <v>-1.415607129649421E-2</v>
      </c>
      <c r="AJ79" s="23">
        <f ca="1">SQRT(Inputs!$B$38)*C79+SQRT(1-Inputs!$B$38)*_xlfn.NORM.S.INV(RAND())</f>
        <v>1.4651433776972884</v>
      </c>
      <c r="AK79" s="23">
        <f ca="1">SQRT(Inputs!$B$38)*D79+SQRT(1-Inputs!$B$38)*_xlfn.NORM.S.INV(RAND())</f>
        <v>0.8933935226271974</v>
      </c>
      <c r="AL79" s="23">
        <f ca="1">SQRT(Inputs!$B$38)*E79+SQRT(1-Inputs!$B$38)*_xlfn.NORM.S.INV(RAND())</f>
        <v>-1.3719571266603796</v>
      </c>
      <c r="AM79" s="23">
        <f ca="1">SQRT(Inputs!$B$38)*F79+SQRT(1-Inputs!$B$38)*_xlfn.NORM.S.INV(RAND())</f>
        <v>-1.1506424137069637</v>
      </c>
      <c r="AN79" s="23">
        <f ca="1">SQRT(Inputs!$B$38)*G79+SQRT(1-Inputs!$B$38)*_xlfn.NORM.S.INV(RAND())</f>
        <v>0.34458055346508976</v>
      </c>
      <c r="AO79" s="23">
        <f ca="1">SQRT(Inputs!$B$38)*H79+SQRT(1-Inputs!$B$38)*_xlfn.NORM.S.INV(RAND())</f>
        <v>-9.3849821703087907E-2</v>
      </c>
      <c r="AP79" s="23">
        <f ca="1">SQRT(Inputs!$B$38)*I79+SQRT(1-Inputs!$B$38)*_xlfn.NORM.S.INV(RAND())</f>
        <v>-0.90424223735234621</v>
      </c>
      <c r="AQ79" s="23">
        <f ca="1">SQRT(Inputs!$B$38)*J79+SQRT(1-Inputs!$B$38)*_xlfn.NORM.S.INV(RAND())</f>
        <v>-0.41042420882679398</v>
      </c>
      <c r="AR79" s="23">
        <f ca="1">SQRT(Inputs!$B$38)*K79+SQRT(1-Inputs!$B$38)*_xlfn.NORM.S.INV(RAND())</f>
        <v>-1.1481129910627828</v>
      </c>
      <c r="AS79" s="23">
        <f ca="1">SQRT(Inputs!$B$38)*L79+SQRT(1-Inputs!$B$38)*_xlfn.NORM.S.INV(RAND())</f>
        <v>-1.1435322681213833</v>
      </c>
      <c r="AT79" s="23">
        <f ca="1">SQRT(Inputs!$B$38)*M79+SQRT(1-Inputs!$B$38)*_xlfn.NORM.S.INV(RAND())</f>
        <v>0.69410291749937436</v>
      </c>
      <c r="AU79" s="15">
        <f ca="1">Inputs!$B$6*EXP($B$8-0.5*C$5^2+C$5*N79)</f>
        <v>4991.2185266571487</v>
      </c>
      <c r="AV79" s="15">
        <f t="shared" ca="1" si="37"/>
        <v>7258.9072484408371</v>
      </c>
      <c r="AW79" s="15">
        <f t="shared" ca="1" si="38"/>
        <v>7460.9265053416038</v>
      </c>
      <c r="AX79" s="15">
        <f t="shared" ca="1" si="39"/>
        <v>9985.0490723192124</v>
      </c>
      <c r="AY79" s="15">
        <f t="shared" ca="1" si="40"/>
        <v>10127.591969443751</v>
      </c>
      <c r="AZ79" s="15">
        <f t="shared" ca="1" si="41"/>
        <v>12812.100298373864</v>
      </c>
      <c r="BA79" s="15">
        <f t="shared" ca="1" si="42"/>
        <v>15012.861268865798</v>
      </c>
      <c r="BB79" s="15">
        <f t="shared" ca="1" si="43"/>
        <v>22308.96517274934</v>
      </c>
      <c r="BC79" s="15">
        <f t="shared" ca="1" si="44"/>
        <v>26286.19573196397</v>
      </c>
      <c r="BD79" s="15">
        <f t="shared" ca="1" si="45"/>
        <v>34931.575233332915</v>
      </c>
      <c r="BE79" s="15">
        <f t="shared" ca="1" si="46"/>
        <v>39568.459858189046</v>
      </c>
      <c r="BF79" s="15">
        <f ca="1">Inputs!$B$13*EXP($B$9-0.5*C$6^2+C$6*Y79)</f>
        <v>14269.908702337083</v>
      </c>
      <c r="BG79" s="15">
        <f t="shared" ca="1" si="47"/>
        <v>18743.849279657734</v>
      </c>
      <c r="BH79" s="15">
        <f t="shared" ca="1" si="48"/>
        <v>27508.951598271909</v>
      </c>
      <c r="BI79" s="15">
        <f t="shared" ca="1" si="49"/>
        <v>33417.5422044398</v>
      </c>
      <c r="BJ79" s="15">
        <f t="shared" ca="1" si="50"/>
        <v>44231.922699382332</v>
      </c>
      <c r="BK79" s="15">
        <f t="shared" ca="1" si="51"/>
        <v>48287.049331889924</v>
      </c>
      <c r="BL79" s="15">
        <f t="shared" ca="1" si="52"/>
        <v>47682.291120972688</v>
      </c>
      <c r="BM79" s="15">
        <f t="shared" ca="1" si="53"/>
        <v>66346.219041331962</v>
      </c>
      <c r="BN79" s="15">
        <f t="shared" ca="1" si="54"/>
        <v>90767.493556589354</v>
      </c>
      <c r="BO79" s="15">
        <f t="shared" ca="1" si="55"/>
        <v>98462.132899381366</v>
      </c>
      <c r="BP79" s="15">
        <f t="shared" ca="1" si="56"/>
        <v>120994.22800849813</v>
      </c>
      <c r="BQ79" s="15">
        <f ca="1">Inputs!$B$20*EXP($B$10-0.5*C$7^2+C$7*AJ79)</f>
        <v>7212.635356543924</v>
      </c>
      <c r="BR79" s="15">
        <f t="shared" ca="1" si="57"/>
        <v>12997.276588540233</v>
      </c>
      <c r="BS79" s="15">
        <f t="shared" ca="1" si="58"/>
        <v>12002.045089631254</v>
      </c>
      <c r="BT79" s="15">
        <f t="shared" ca="1" si="59"/>
        <v>12236.550364994826</v>
      </c>
      <c r="BU79" s="15">
        <f t="shared" ca="1" si="60"/>
        <v>18432.969033416273</v>
      </c>
      <c r="BV79" s="15">
        <f t="shared" ca="1" si="61"/>
        <v>25109.015349781032</v>
      </c>
      <c r="BW79" s="15">
        <f t="shared" ca="1" si="62"/>
        <v>28935.150187042163</v>
      </c>
      <c r="BX79" s="15">
        <f t="shared" ca="1" si="63"/>
        <v>37273.87956597763</v>
      </c>
      <c r="BY79" s="15">
        <f t="shared" ca="1" si="64"/>
        <v>41927.329868243105</v>
      </c>
      <c r="BZ79" s="15">
        <f t="shared" ca="1" si="65"/>
        <v>47676.117250513773</v>
      </c>
      <c r="CA79" s="15">
        <f t="shared" ca="1" si="66"/>
        <v>75761.821188594797</v>
      </c>
      <c r="CB79" s="15">
        <f ca="1">(AU79*DCF!C$10-DCF!C$5*MAX(AU79*DCF!C$10,0)-MAX(AU79-Inputs!$B$6,0)/Inputs!$B$10)*DCF!C$6</f>
        <v>1042.8676773963573</v>
      </c>
      <c r="CC79" s="15">
        <f ca="1">(AV79*DCF!D$10-DCF!D$5*MAX(AV79*DCF!D$10,0)-MAX(AV79-AU79,0)/Inputs!$B$10)*DCF!D$6</f>
        <v>1216.3929191481302</v>
      </c>
      <c r="CD79" s="15">
        <f ca="1">(AW79*DCF!E$10-DCF!E$5*MAX(AW79*DCF!E$10,0)-MAX(AW79-AV79,0)/Inputs!$B$10)*DCF!E$6</f>
        <v>1677.106059518936</v>
      </c>
      <c r="CE79" s="15">
        <f ca="1">(AX79*DCF!F$10-DCF!F$5*MAX(AX79*DCF!F$10,0)-MAX(AX79-AW79,0)/Inputs!$B$10)*DCF!F$6</f>
        <v>1654.512973631867</v>
      </c>
      <c r="CF79" s="15">
        <f ca="1">(AY79*DCF!G$10-DCF!G$5*MAX(AY79*DCF!G$10,0)-MAX(AY79-AX79,0)/Inputs!$B$10)*DCF!G$6</f>
        <v>2059.2883067130779</v>
      </c>
      <c r="CG79" s="15">
        <f ca="1">(AZ79*DCF!H$10-DCF!H$5*MAX(AZ79*DCF!H$10,0)-MAX(AZ79-AY79,0)/Inputs!$B$10)*DCF!H$6</f>
        <v>2010.7958828405335</v>
      </c>
      <c r="CH79" s="15">
        <f ca="1">(BA79*DCF!I$10-DCF!I$5*MAX(BA79*DCF!I$10,0)-MAX(BA79-AZ79,0)/Inputs!$B$10)*DCF!I$6</f>
        <v>2381.3001761174455</v>
      </c>
      <c r="CI79" s="15">
        <f ca="1">(BB79*DCF!J$10-DCF!J$5*MAX(BB79*DCF!J$10,0)-MAX(BB79-BA79,0)/Inputs!$B$10)*DCF!J$6</f>
        <v>2722.66587118703</v>
      </c>
      <c r="CJ79" s="15">
        <f ca="1">(BC79*DCF!K$10-DCF!K$5*MAX(BC79*DCF!K$10,0)-MAX(BC79-BB79,0)/Inputs!$B$10)*DCF!K$6</f>
        <v>3674.9036203979549</v>
      </c>
      <c r="CK79" s="15">
        <f ca="1">(BD79*DCF!L$10-DCF!L$5*MAX(BD79*DCF!L$10,0)-MAX(BD79-BC79,0)/Inputs!$B$10)*DCF!L$6</f>
        <v>4150.3582524544727</v>
      </c>
      <c r="CL79" s="15">
        <f ca="1">(BE79*DCF!M$10-DCF!M$5*MAX(BE79*DCF!M$10,0)-MAX(BE79-BD79,0)/Inputs!$B$10)*DCF!M$6</f>
        <v>5029.6960531710502</v>
      </c>
      <c r="CM79" s="15">
        <f ca="1">(BF79*DCF!C$28-DCF!C$5*MAX(BF79*DCF!C$28,0)-MAX(BF79-Inputs!$B$13,0)/Inputs!$B$17)*DCF!C$6</f>
        <v>3689.2837755442756</v>
      </c>
      <c r="CN79" s="15">
        <f ca="1">(BG79*DCF!D$28-DCF!D$5*MAX(BG79*DCF!D$28,0)-MAX(BG79-BF79,0)/Inputs!$B$17)*DCF!D$6</f>
        <v>4565.9992638126414</v>
      </c>
      <c r="CO79" s="15">
        <f ca="1">(BH79*DCF!E$28-DCF!E$5*MAX(BH79*DCF!E$28,0)-MAX(BH79-BG79,0)/Inputs!$B$17)*DCF!E$6</f>
        <v>6063.5439119476505</v>
      </c>
      <c r="CP79" s="15">
        <f ca="1">(BI79*DCF!F$28-DCF!F$5*MAX(BI79*DCF!F$28,0)-MAX(BI79-BH79,0)/Inputs!$B$17)*DCF!F$6</f>
        <v>7996.230149370188</v>
      </c>
      <c r="CQ79" s="15">
        <f ca="1">(BJ79*DCF!G$28-DCF!G$5*MAX(BJ79*DCF!G$28,0)-MAX(BJ79-BI79,0)/Inputs!$B$17)*DCF!G$6</f>
        <v>9657.4359647705896</v>
      </c>
      <c r="CR79" s="15">
        <f ca="1">(BK79*DCF!H$28-DCF!H$5*MAX(BK79*DCF!H$28,0)-MAX(BK79-BJ79,0)/Inputs!$B$17)*DCF!H$6</f>
        <v>11311.867160227257</v>
      </c>
      <c r="CS79" s="15">
        <f ca="1">(BL79*DCF!I$28-DCF!I$5*MAX(BL79*DCF!I$28,0)-MAX(BL79-BK79,0)/Inputs!$B$17)*DCF!I$6</f>
        <v>11212.635572885934</v>
      </c>
      <c r="CT79" s="15">
        <f ca="1">(BM79*DCF!J$28-DCF!J$5*MAX(BM79*DCF!J$28,0)-MAX(BM79-BL79,0)/Inputs!$B$17)*DCF!J$6</f>
        <v>12326.03029236268</v>
      </c>
      <c r="CU79" s="15">
        <f ca="1">(BN79*DCF!K$28-DCF!K$5*MAX(BN79*DCF!K$28,0)-MAX(BN79-BM79,0)/Inputs!$B$17)*DCF!K$6</f>
        <v>16177.291902294886</v>
      </c>
      <c r="CV79" s="15">
        <f ca="1">(BO79*DCF!L$28-DCF!L$5*MAX(BO79*DCF!L$28,0)-MAX(BO79-BN79,0)/Inputs!$B$17)*DCF!L$6</f>
        <v>18774.600948808591</v>
      </c>
      <c r="CW79" s="15">
        <f ca="1">(BP79*DCF!M$28-DCF!M$5*MAX(BP79*DCF!M$28,0)-MAX(BP79-BO79,0)/Inputs!$B$17)*DCF!M$6</f>
        <v>20409.896947771536</v>
      </c>
      <c r="CX79" s="15">
        <f ca="1">(BQ79*DCF!C$46-DCF!C$5*MAX(BQ79*DCF!C$46,0)-MAX(BQ79-Inputs!$B$20,0)/Inputs!$B$24)*DCF!C$6</f>
        <v>-3518.6850045338965</v>
      </c>
      <c r="CY79" s="15">
        <f ca="1">(BR79*DCF!D$46-DCF!D$5*MAX(BR79*DCF!D$46,0)-MAX(BR79-BQ79,0)/Inputs!$B$24)*DCF!D$6</f>
        <v>-4686.590410066683</v>
      </c>
      <c r="CZ79" s="15">
        <f ca="1">(BS79*DCF!E$46-DCF!E$5*MAX(BS79*DCF!E$46,0)-MAX(BS79-BR79,0)/Inputs!$B$24)*DCF!E$6</f>
        <v>-1419.2627289772208</v>
      </c>
      <c r="DA79" s="15">
        <f ca="1">(BT79*DCF!F$46-DCF!F$5*MAX(BT79*DCF!F$46,0)-MAX(BT79-BS79,0)/Inputs!$B$24)*DCF!F$6</f>
        <v>-976.53374698911909</v>
      </c>
      <c r="DB79" s="15">
        <f ca="1">(BU79*DCF!G$46-DCF!G$5*MAX(BU79*DCF!G$46,0)-MAX(BU79-BT79,0)/Inputs!$B$24)*DCF!G$6</f>
        <v>-2704.4014729568712</v>
      </c>
      <c r="DC79" s="15">
        <f ca="1">(BV79*DCF!H$46-DCF!H$5*MAX(BV79*DCF!H$46,0)-MAX(BV79-BU79,0)/Inputs!$B$24)*DCF!H$6</f>
        <v>-2074.5404879959083</v>
      </c>
      <c r="DD79" s="15">
        <f ca="1">(BW79*DCF!I$46-DCF!I$5*MAX(BW79*DCF!I$46,0)-MAX(BW79-BV79,0)/Inputs!$B$24)*DCF!I$6</f>
        <v>-430.06678764182107</v>
      </c>
      <c r="DE79" s="15">
        <f ca="1">(BX79*DCF!J$46-DCF!J$5*MAX(BX79*DCF!J$46,0)-MAX(BX79-BW79,0)/Inputs!$B$24)*DCF!J$6</f>
        <v>-647.75865284380029</v>
      </c>
      <c r="DF79" s="15">
        <f ca="1">(BY79*DCF!K$46-DCF!K$5*MAX(BY79*DCF!K$46,0)-MAX(BY79-BX79,0)/Inputs!$B$24)*DCF!K$6</f>
        <v>1255.057490851226</v>
      </c>
      <c r="DG79" s="15">
        <f ca="1">(BZ79*DCF!L$46-DCF!L$5*MAX(BZ79*DCF!L$46,0)-MAX(BZ79-BY79,0)/Inputs!$B$24)*DCF!L$6</f>
        <v>1994.6600757516244</v>
      </c>
      <c r="DH79" s="15">
        <f ca="1">(CA79*DCF!M$46-DCF!M$5*MAX(CA79*DCF!M$46,0)-MAX(CA79-BZ79,0)/Inputs!$B$24)*DCF!M$6</f>
        <v>67.938875958368897</v>
      </c>
      <c r="DI79" s="15">
        <f ca="1">SUM(CB79:CL79)+BE79*DCF!M$10*(1+Inputs!$B$30)*(1-Inputs!$B$33)*(1-Inputs!$B$30/Inputs!$B$31)/(Inputs!$B$29-Inputs!$B$30)*DCF!M$6</f>
        <v>137739.43481663038</v>
      </c>
      <c r="DJ79" s="15">
        <f ca="1">SUM(CM79:CW79)+BP79*DCF!M$28*(1+Inputs!$B$30)*(1-Inputs!$B$33)*(1-Inputs!$B$30/Inputs!$B$31)/(Inputs!$B$29-Inputs!$B$30)*DCF!M$6</f>
        <v>571156.19793069968</v>
      </c>
      <c r="DK79" s="15">
        <f ca="1">SUM(CX79:DH79)+CA79*DCF!M$46*(1+Inputs!$B$30)*(1-Inputs!$B$33)*(1-Inputs!$B$30/Inputs!$B$31)/(Inputs!$B$29-Inputs!$B$30)*DCF!M$6</f>
        <v>103996.56726957178</v>
      </c>
      <c r="DM79" s="15">
        <f ca="1">DI79+DJ79+DK79+Inputs!$B$34+Inputs!$B$36-Inputs!$B$35</f>
        <v>889743.20001690183</v>
      </c>
    </row>
    <row r="80" spans="1:117" x14ac:dyDescent="0.75">
      <c r="A80" s="11">
        <v>67</v>
      </c>
      <c r="C80" s="23">
        <f t="shared" ca="1" si="36"/>
        <v>0.98729400466713102</v>
      </c>
      <c r="D80" s="23">
        <f t="shared" ca="1" si="36"/>
        <v>-0.44240120129492327</v>
      </c>
      <c r="E80" s="23">
        <f t="shared" ca="1" si="36"/>
        <v>-0.60694267948371949</v>
      </c>
      <c r="F80" s="23">
        <f t="shared" ca="1" si="36"/>
        <v>0.22774172585029284</v>
      </c>
      <c r="G80" s="23">
        <f t="shared" ca="1" si="36"/>
        <v>0.18678488633564461</v>
      </c>
      <c r="H80" s="23">
        <f t="shared" ca="1" si="36"/>
        <v>1.2178698535934365</v>
      </c>
      <c r="I80" s="23">
        <f t="shared" ca="1" si="36"/>
        <v>0.18687872607625092</v>
      </c>
      <c r="J80" s="23">
        <f t="shared" ca="1" si="36"/>
        <v>-0.17725353419193365</v>
      </c>
      <c r="K80" s="23">
        <f t="shared" ca="1" si="36"/>
        <v>-0.35831577470489601</v>
      </c>
      <c r="L80" s="23">
        <f t="shared" ca="1" si="36"/>
        <v>-1.8283128402449007</v>
      </c>
      <c r="M80" s="23">
        <f t="shared" ca="1" si="36"/>
        <v>0.24560562434412619</v>
      </c>
      <c r="N80" s="23">
        <f ca="1">SQRT(Inputs!$B$38)*C80+SQRT(1-Inputs!$B$38)*_xlfn.NORM.S.INV(RAND())</f>
        <v>1.1066913141270587</v>
      </c>
      <c r="O80" s="23">
        <f ca="1">SQRT(Inputs!$B$38)*D80+SQRT(1-Inputs!$B$38)*_xlfn.NORM.S.INV(RAND())</f>
        <v>-0.44436121080463981</v>
      </c>
      <c r="P80" s="23">
        <f ca="1">SQRT(Inputs!$B$38)*E80+SQRT(1-Inputs!$B$38)*_xlfn.NORM.S.INV(RAND())</f>
        <v>0.12486654157391719</v>
      </c>
      <c r="Q80" s="23">
        <f ca="1">SQRT(Inputs!$B$38)*F80+SQRT(1-Inputs!$B$38)*_xlfn.NORM.S.INV(RAND())</f>
        <v>-0.16191977360504067</v>
      </c>
      <c r="R80" s="23">
        <f ca="1">SQRT(Inputs!$B$38)*G80+SQRT(1-Inputs!$B$38)*_xlfn.NORM.S.INV(RAND())</f>
        <v>-0.86756182507309465</v>
      </c>
      <c r="S80" s="23">
        <f ca="1">SQRT(Inputs!$B$38)*H80+SQRT(1-Inputs!$B$38)*_xlfn.NORM.S.INV(RAND())</f>
        <v>1.7329360768351432</v>
      </c>
      <c r="T80" s="23">
        <f ca="1">SQRT(Inputs!$B$38)*I80+SQRT(1-Inputs!$B$38)*_xlfn.NORM.S.INV(RAND())</f>
        <v>1.080300301564775</v>
      </c>
      <c r="U80" s="23">
        <f ca="1">SQRT(Inputs!$B$38)*J80+SQRT(1-Inputs!$B$38)*_xlfn.NORM.S.INV(RAND())</f>
        <v>0.40812594786021239</v>
      </c>
      <c r="V80" s="23">
        <f ca="1">SQRT(Inputs!$B$38)*K80+SQRT(1-Inputs!$B$38)*_xlfn.NORM.S.INV(RAND())</f>
        <v>-1.6229253746878238</v>
      </c>
      <c r="W80" s="23">
        <f ca="1">SQRT(Inputs!$B$38)*L80+SQRT(1-Inputs!$B$38)*_xlfn.NORM.S.INV(RAND())</f>
        <v>-1.9576690901774159</v>
      </c>
      <c r="X80" s="23">
        <f ca="1">SQRT(Inputs!$B$38)*M80+SQRT(1-Inputs!$B$38)*_xlfn.NORM.S.INV(RAND())</f>
        <v>-6.9728747825421683E-2</v>
      </c>
      <c r="Y80" s="23">
        <f ca="1">SQRT(Inputs!$B$38)*C80+SQRT(1-Inputs!$B$38)*_xlfn.NORM.S.INV(RAND())</f>
        <v>0.30087154459302778</v>
      </c>
      <c r="Z80" s="23">
        <f ca="1">SQRT(Inputs!$B$38)*D80+SQRT(1-Inputs!$B$38)*_xlfn.NORM.S.INV(RAND())</f>
        <v>-0.58824264674238602</v>
      </c>
      <c r="AA80" s="23">
        <f ca="1">SQRT(Inputs!$B$38)*E80+SQRT(1-Inputs!$B$38)*_xlfn.NORM.S.INV(RAND())</f>
        <v>-1.0475411974271329</v>
      </c>
      <c r="AB80" s="23">
        <f ca="1">SQRT(Inputs!$B$38)*F80+SQRT(1-Inputs!$B$38)*_xlfn.NORM.S.INV(RAND())</f>
        <v>0.73635064650364634</v>
      </c>
      <c r="AC80" s="23">
        <f ca="1">SQRT(Inputs!$B$38)*G80+SQRT(1-Inputs!$B$38)*_xlfn.NORM.S.INV(RAND())</f>
        <v>-0.97482578582991342</v>
      </c>
      <c r="AD80" s="23">
        <f ca="1">SQRT(Inputs!$B$38)*H80+SQRT(1-Inputs!$B$38)*_xlfn.NORM.S.INV(RAND())</f>
        <v>1.0723401431894184</v>
      </c>
      <c r="AE80" s="23">
        <f ca="1">SQRT(Inputs!$B$38)*I80+SQRT(1-Inputs!$B$38)*_xlfn.NORM.S.INV(RAND())</f>
        <v>-1.2041276948595649</v>
      </c>
      <c r="AF80" s="23">
        <f ca="1">SQRT(Inputs!$B$38)*J80+SQRT(1-Inputs!$B$38)*_xlfn.NORM.S.INV(RAND())</f>
        <v>1.4130531918606599</v>
      </c>
      <c r="AG80" s="23">
        <f ca="1">SQRT(Inputs!$B$38)*K80+SQRT(1-Inputs!$B$38)*_xlfn.NORM.S.INV(RAND())</f>
        <v>-1.0216233282707428</v>
      </c>
      <c r="AH80" s="23">
        <f ca="1">SQRT(Inputs!$B$38)*L80+SQRT(1-Inputs!$B$38)*_xlfn.NORM.S.INV(RAND())</f>
        <v>-0.59252488925029079</v>
      </c>
      <c r="AI80" s="23">
        <f ca="1">SQRT(Inputs!$B$38)*M80+SQRT(1-Inputs!$B$38)*_xlfn.NORM.S.INV(RAND())</f>
        <v>1.6793177023179495</v>
      </c>
      <c r="AJ80" s="23">
        <f ca="1">SQRT(Inputs!$B$38)*C80+SQRT(1-Inputs!$B$38)*_xlfn.NORM.S.INV(RAND())</f>
        <v>1.5551092312332453</v>
      </c>
      <c r="AK80" s="23">
        <f ca="1">SQRT(Inputs!$B$38)*D80+SQRT(1-Inputs!$B$38)*_xlfn.NORM.S.INV(RAND())</f>
        <v>-1.3517630714095867</v>
      </c>
      <c r="AL80" s="23">
        <f ca="1">SQRT(Inputs!$B$38)*E80+SQRT(1-Inputs!$B$38)*_xlfn.NORM.S.INV(RAND())</f>
        <v>-3.1143250478091911E-2</v>
      </c>
      <c r="AM80" s="23">
        <f ca="1">SQRT(Inputs!$B$38)*F80+SQRT(1-Inputs!$B$38)*_xlfn.NORM.S.INV(RAND())</f>
        <v>-1.027172977396188</v>
      </c>
      <c r="AN80" s="23">
        <f ca="1">SQRT(Inputs!$B$38)*G80+SQRT(1-Inputs!$B$38)*_xlfn.NORM.S.INV(RAND())</f>
        <v>0.26157323717092867</v>
      </c>
      <c r="AO80" s="23">
        <f ca="1">SQRT(Inputs!$B$38)*H80+SQRT(1-Inputs!$B$38)*_xlfn.NORM.S.INV(RAND())</f>
        <v>-0.19100556679271863</v>
      </c>
      <c r="AP80" s="23">
        <f ca="1">SQRT(Inputs!$B$38)*I80+SQRT(1-Inputs!$B$38)*_xlfn.NORM.S.INV(RAND())</f>
        <v>-0.91266128901067944</v>
      </c>
      <c r="AQ80" s="23">
        <f ca="1">SQRT(Inputs!$B$38)*J80+SQRT(1-Inputs!$B$38)*_xlfn.NORM.S.INV(RAND())</f>
        <v>-0.30785467465520311</v>
      </c>
      <c r="AR80" s="23">
        <f ca="1">SQRT(Inputs!$B$38)*K80+SQRT(1-Inputs!$B$38)*_xlfn.NORM.S.INV(RAND())</f>
        <v>-1.2414733666129152</v>
      </c>
      <c r="AS80" s="23">
        <f ca="1">SQRT(Inputs!$B$38)*L80+SQRT(1-Inputs!$B$38)*_xlfn.NORM.S.INV(RAND())</f>
        <v>-1.3222251065392889</v>
      </c>
      <c r="AT80" s="23">
        <f ca="1">SQRT(Inputs!$B$38)*M80+SQRT(1-Inputs!$B$38)*_xlfn.NORM.S.INV(RAND())</f>
        <v>-5.9285102052268612E-3</v>
      </c>
      <c r="AU80" s="15">
        <f ca="1">Inputs!$B$6*EXP($B$8-0.5*C$5^2+C$5*N80)</f>
        <v>5935.7931801557079</v>
      </c>
      <c r="AV80" s="15">
        <f t="shared" ca="1" si="37"/>
        <v>6768.2883474422661</v>
      </c>
      <c r="AW80" s="15">
        <f t="shared" ca="1" si="38"/>
        <v>8392.8990174044593</v>
      </c>
      <c r="AX80" s="15">
        <f t="shared" ca="1" si="39"/>
        <v>10041.684305684681</v>
      </c>
      <c r="AY80" s="15">
        <f t="shared" ca="1" si="40"/>
        <v>11089.475139760936</v>
      </c>
      <c r="AZ80" s="15">
        <f t="shared" ca="1" si="41"/>
        <v>16414.339856001534</v>
      </c>
      <c r="BA80" s="15">
        <f t="shared" ca="1" si="42"/>
        <v>22491.433353403598</v>
      </c>
      <c r="BB80" s="15">
        <f t="shared" ca="1" si="43"/>
        <v>28685.66720123597</v>
      </c>
      <c r="BC80" s="15">
        <f t="shared" ca="1" si="44"/>
        <v>30038.19891074409</v>
      </c>
      <c r="BD80" s="15">
        <f t="shared" ca="1" si="45"/>
        <v>30642.256816235462</v>
      </c>
      <c r="BE80" s="15">
        <f t="shared" ca="1" si="46"/>
        <v>37310.446585960926</v>
      </c>
      <c r="BF80" s="15">
        <f ca="1">Inputs!$B$13*EXP($B$9-0.5*C$6^2+C$6*Y80)</f>
        <v>14681.101302761699</v>
      </c>
      <c r="BG80" s="15">
        <f t="shared" ca="1" si="47"/>
        <v>16090.566014026454</v>
      </c>
      <c r="BH80" s="15">
        <f t="shared" ca="1" si="48"/>
        <v>16524.250291924629</v>
      </c>
      <c r="BI80" s="15">
        <f t="shared" ca="1" si="49"/>
        <v>22655.77511187613</v>
      </c>
      <c r="BJ80" s="15">
        <f t="shared" ca="1" si="50"/>
        <v>24133.5192210366</v>
      </c>
      <c r="BK80" s="15">
        <f t="shared" ca="1" si="51"/>
        <v>34275.088817936921</v>
      </c>
      <c r="BL80" s="15">
        <f t="shared" ca="1" si="52"/>
        <v>36019.829813070493</v>
      </c>
      <c r="BM80" s="15">
        <f t="shared" ca="1" si="53"/>
        <v>52772.288930191782</v>
      </c>
      <c r="BN80" s="15">
        <f t="shared" ca="1" si="54"/>
        <v>57424.523999941281</v>
      </c>
      <c r="BO80" s="15">
        <f t="shared" ca="1" si="55"/>
        <v>65952.382437818465</v>
      </c>
      <c r="BP80" s="15">
        <f t="shared" ca="1" si="56"/>
        <v>98186.453253142317</v>
      </c>
      <c r="BQ80" s="15">
        <f ca="1">Inputs!$B$20*EXP($B$10-0.5*C$7^2+C$7*AJ80)</f>
        <v>7446.4970663582844</v>
      </c>
      <c r="BR80" s="15">
        <f t="shared" ca="1" si="57"/>
        <v>6577.3525486017943</v>
      </c>
      <c r="BS80" s="15">
        <f t="shared" ca="1" si="58"/>
        <v>8926.774923850242</v>
      </c>
      <c r="BT80" s="15">
        <f t="shared" ca="1" si="59"/>
        <v>9400.8070114456314</v>
      </c>
      <c r="BU80" s="15">
        <f t="shared" ca="1" si="60"/>
        <v>13879.649759124939</v>
      </c>
      <c r="BV80" s="15">
        <f t="shared" ca="1" si="61"/>
        <v>18497.225999304294</v>
      </c>
      <c r="BW80" s="15">
        <f t="shared" ca="1" si="62"/>
        <v>21277.901705417084</v>
      </c>
      <c r="BX80" s="15">
        <f t="shared" ca="1" si="63"/>
        <v>27979.364874609604</v>
      </c>
      <c r="BY80" s="15">
        <f t="shared" ca="1" si="64"/>
        <v>30915.268827206572</v>
      </c>
      <c r="BZ80" s="15">
        <f t="shared" ca="1" si="65"/>
        <v>34018.113028859632</v>
      </c>
      <c r="CA80" s="15">
        <f t="shared" ca="1" si="66"/>
        <v>47734.809136111267</v>
      </c>
      <c r="CB80" s="15">
        <f ca="1">(AU80*DCF!C$10-DCF!C$5*MAX(AU80*DCF!C$10,0)-MAX(AU80-Inputs!$B$6,0)/Inputs!$B$10)*DCF!C$6</f>
        <v>1036.1326917551492</v>
      </c>
      <c r="CC80" s="15">
        <f ca="1">(AV80*DCF!D$10-DCF!D$5*MAX(AV80*DCF!D$10,0)-MAX(AV80-AU80,0)/Inputs!$B$10)*DCF!D$6</f>
        <v>1446.7422724441344</v>
      </c>
      <c r="CD80" s="15">
        <f ca="1">(AW80*DCF!E$10-DCF!E$5*MAX(AW80*DCF!E$10,0)-MAX(AW80-AV80,0)/Inputs!$B$10)*DCF!E$6</f>
        <v>1571.8571786823907</v>
      </c>
      <c r="CE80" s="15">
        <f ca="1">(AX80*DCF!F$10-DCF!F$5*MAX(AX80*DCF!F$10,0)-MAX(AX80-AW80,0)/Inputs!$B$10)*DCF!F$6</f>
        <v>1849.0123403574767</v>
      </c>
      <c r="CF80" s="15">
        <f ca="1">(AY80*DCF!G$10-DCF!G$5*MAX(AY80*DCF!G$10,0)-MAX(AY80-AX80,0)/Inputs!$B$10)*DCF!G$6</f>
        <v>2083.4702719688335</v>
      </c>
      <c r="CG80" s="15">
        <f ca="1">(AZ80*DCF!H$10-DCF!H$5*MAX(AZ80*DCF!H$10,0)-MAX(AZ80-AY80,0)/Inputs!$B$10)*DCF!H$6</f>
        <v>2241.3306655611887</v>
      </c>
      <c r="CH80" s="15">
        <f ca="1">(BA80*DCF!I$10-DCF!I$5*MAX(BA80*DCF!I$10,0)-MAX(BA80-AZ80,0)/Inputs!$B$10)*DCF!I$6</f>
        <v>3111.5081279954943</v>
      </c>
      <c r="CI80" s="15">
        <f ca="1">(BB80*DCF!J$10-DCF!J$5*MAX(BB80*DCF!J$10,0)-MAX(BB80-BA80,0)/Inputs!$B$10)*DCF!J$6</f>
        <v>3983.8929849258643</v>
      </c>
      <c r="CJ80" s="15">
        <f ca="1">(BC80*DCF!K$10-DCF!K$5*MAX(BC80*DCF!K$10,0)-MAX(BC80-BB80,0)/Inputs!$B$10)*DCF!K$6</f>
        <v>4646.3337583664716</v>
      </c>
      <c r="CK80" s="15">
        <f ca="1">(BD80*DCF!L$10-DCF!L$5*MAX(BD80*DCF!L$10,0)-MAX(BD80-BC80,0)/Inputs!$B$10)*DCF!L$6</f>
        <v>4543.3205523146016</v>
      </c>
      <c r="CL80" s="15">
        <f ca="1">(BE80*DCF!M$10-DCF!M$5*MAX(BE80*DCF!M$10,0)-MAX(BE80-BD80,0)/Inputs!$B$10)*DCF!M$6</f>
        <v>4468.4000713494697</v>
      </c>
      <c r="CM80" s="15">
        <f ca="1">(BF80*DCF!C$28-DCF!C$5*MAX(BF80*DCF!C$28,0)-MAX(BF80-Inputs!$B$13,0)/Inputs!$B$17)*DCF!C$6</f>
        <v>3719.8134114813611</v>
      </c>
      <c r="CN80" s="15">
        <f ca="1">(BG80*DCF!D$28-DCF!D$5*MAX(BG80*DCF!D$28,0)-MAX(BG80-BF80,0)/Inputs!$B$17)*DCF!D$6</f>
        <v>4438.3393545555336</v>
      </c>
      <c r="CO80" s="15">
        <f ca="1">(BH80*DCF!E$28-DCF!E$5*MAX(BH80*DCF!E$28,0)-MAX(BH80-BG80,0)/Inputs!$B$17)*DCF!E$6</f>
        <v>4594.4887191972384</v>
      </c>
      <c r="CP80" s="15">
        <f ca="1">(BI80*DCF!F$28-DCF!F$5*MAX(BI80*DCF!F$28,0)-MAX(BI80-BH80,0)/Inputs!$B$17)*DCF!F$6</f>
        <v>5034.1051606028077</v>
      </c>
      <c r="CQ80" s="15">
        <f ca="1">(BJ80*DCF!G$28-DCF!G$5*MAX(BJ80*DCF!G$28,0)-MAX(BJ80-BI80,0)/Inputs!$B$17)*DCF!G$6</f>
        <v>6013.0827015491695</v>
      </c>
      <c r="CR80" s="15">
        <f ca="1">(BK80*DCF!H$28-DCF!H$5*MAX(BK80*DCF!H$28,0)-MAX(BK80-BJ80,0)/Inputs!$B$17)*DCF!H$6</f>
        <v>6900.8923055098348</v>
      </c>
      <c r="CS80" s="15">
        <f ca="1">(BL80*DCF!I$28-DCF!I$5*MAX(BL80*DCF!I$28,0)-MAX(BL80-BK80,0)/Inputs!$B$17)*DCF!I$6</f>
        <v>8219.7485545713225</v>
      </c>
      <c r="CT80" s="15">
        <f ca="1">(BM80*DCF!J$28-DCF!J$5*MAX(BM80*DCF!J$28,0)-MAX(BM80-BL80,0)/Inputs!$B$17)*DCF!J$6</f>
        <v>9551.3621672942518</v>
      </c>
      <c r="CU80" s="15">
        <f ca="1">(BN80*DCF!K$28-DCF!K$5*MAX(BN80*DCF!K$28,0)-MAX(BN80-BM80,0)/Inputs!$B$17)*DCF!K$6</f>
        <v>11557.259803112443</v>
      </c>
      <c r="CV80" s="15">
        <f ca="1">(BO80*DCF!L$28-DCF!L$5*MAX(BO80*DCF!L$28,0)-MAX(BO80-BN80,0)/Inputs!$B$17)*DCF!L$6</f>
        <v>12193.943226186126</v>
      </c>
      <c r="CW80" s="15">
        <f ca="1">(BP80*DCF!M$28-DCF!M$5*MAX(BP80*DCF!M$28,0)-MAX(BP80-BO80,0)/Inputs!$B$17)*DCF!M$6</f>
        <v>15104.471848073372</v>
      </c>
      <c r="CX80" s="15">
        <f ca="1">(BQ80*DCF!C$46-DCF!C$5*MAX(BQ80*DCF!C$46,0)-MAX(BQ80-Inputs!$B$20,0)/Inputs!$B$24)*DCF!C$6</f>
        <v>-3680.7139027886496</v>
      </c>
      <c r="CY80" s="15">
        <f ca="1">(BR80*DCF!D$46-DCF!D$5*MAX(BR80*DCF!D$46,0)-MAX(BR80-BQ80,0)/Inputs!$B$24)*DCF!D$6</f>
        <v>-1122.6006942020992</v>
      </c>
      <c r="CZ80" s="15">
        <f ca="1">(BS80*DCF!E$46-DCF!E$5*MAX(BS80*DCF!E$46,0)-MAX(BS80-BR80,0)/Inputs!$B$24)*DCF!E$6</f>
        <v>-1981.6842991744984</v>
      </c>
      <c r="DA80" s="15">
        <f ca="1">(BT80*DCF!F$46-DCF!F$5*MAX(BT80*DCF!F$46,0)-MAX(BT80-BS80,0)/Inputs!$B$24)*DCF!F$6</f>
        <v>-857.23627140026974</v>
      </c>
      <c r="DB80" s="15">
        <f ca="1">(BU80*DCF!G$46-DCF!G$5*MAX(BU80*DCF!G$46,0)-MAX(BU80-BT80,0)/Inputs!$B$24)*DCF!G$6</f>
        <v>-1973.4782042490874</v>
      </c>
      <c r="DC80" s="15">
        <f ca="1">(BV80*DCF!H$46-DCF!H$5*MAX(BV80*DCF!H$46,0)-MAX(BV80-BU80,0)/Inputs!$B$24)*DCF!H$6</f>
        <v>-1434.8835242767068</v>
      </c>
      <c r="DD80" s="15">
        <f ca="1">(BW80*DCF!I$46-DCF!I$5*MAX(BW80*DCF!I$46,0)-MAX(BW80-BV80,0)/Inputs!$B$24)*DCF!I$6</f>
        <v>-306.80303666378563</v>
      </c>
      <c r="DE80" s="15">
        <f ca="1">(BX80*DCF!J$46-DCF!J$5*MAX(BX80*DCF!J$46,0)-MAX(BX80-BW80,0)/Inputs!$B$24)*DCF!J$6</f>
        <v>-603.46158450667076</v>
      </c>
      <c r="DF80" s="15">
        <f ca="1">(BY80*DCF!K$46-DCF!K$5*MAX(BY80*DCF!K$46,0)-MAX(BY80-BX80,0)/Inputs!$B$24)*DCF!K$6</f>
        <v>1046.7649557257255</v>
      </c>
      <c r="DG80" s="15">
        <f ca="1">(BZ80*DCF!L$46-DCF!L$5*MAX(BZ80*DCF!L$46,0)-MAX(BZ80-BY80,0)/Inputs!$B$24)*DCF!L$6</f>
        <v>1649.331078140913</v>
      </c>
      <c r="DH80" s="15">
        <f ca="1">(CA80*DCF!M$46-DCF!M$5*MAX(CA80*DCF!M$46,0)-MAX(CA80-BZ80,0)/Inputs!$B$24)*DCF!M$6</f>
        <v>874.6613064985861</v>
      </c>
      <c r="DI80" s="15">
        <f ca="1">SUM(CB80:CL80)+BE80*DCF!M$10*(1+Inputs!$B$30)*(1-Inputs!$B$33)*(1-Inputs!$B$30/Inputs!$B$31)/(Inputs!$B$29-Inputs!$B$30)*DCF!M$6</f>
        <v>134817.46714402939</v>
      </c>
      <c r="DJ80" s="15">
        <f ca="1">SUM(CM80:CW80)+BP80*DCF!M$28*(1+Inputs!$B$30)*(1-Inputs!$B$33)*(1-Inputs!$B$30/Inputs!$B$31)/(Inputs!$B$29-Inputs!$B$30)*DCF!M$6</f>
        <v>451666.4376320329</v>
      </c>
      <c r="DK80" s="15">
        <f ca="1">SUM(CX80:DH80)+CA80*DCF!M$46*(1+Inputs!$B$30)*(1-Inputs!$B$33)*(1-Inputs!$B$30/Inputs!$B$31)/(Inputs!$B$29-Inputs!$B$30)*DCF!M$6</f>
        <v>65413.565297159417</v>
      </c>
      <c r="DM80" s="15">
        <f ca="1">DI80+DJ80+DK80+Inputs!$B$34+Inputs!$B$36-Inputs!$B$35</f>
        <v>728748.47007322172</v>
      </c>
    </row>
    <row r="81" spans="1:117" x14ac:dyDescent="0.75">
      <c r="A81" s="11">
        <v>68</v>
      </c>
      <c r="C81" s="23">
        <f t="shared" ca="1" si="36"/>
        <v>-1.430446337600723</v>
      </c>
      <c r="D81" s="23">
        <f t="shared" ca="1" si="36"/>
        <v>-0.42286534232621087</v>
      </c>
      <c r="E81" s="23">
        <f t="shared" ca="1" si="36"/>
        <v>0.1948343016551842</v>
      </c>
      <c r="F81" s="23">
        <f t="shared" ca="1" si="36"/>
        <v>-0.96776125503578092</v>
      </c>
      <c r="G81" s="23">
        <f t="shared" ca="1" si="36"/>
        <v>0.88709528853199737</v>
      </c>
      <c r="H81" s="23">
        <f t="shared" ca="1" si="36"/>
        <v>0.16657231925077715</v>
      </c>
      <c r="I81" s="23">
        <f t="shared" ca="1" si="36"/>
        <v>0.57107312969454949</v>
      </c>
      <c r="J81" s="23">
        <f t="shared" ca="1" si="36"/>
        <v>-1.5928774292109447E-2</v>
      </c>
      <c r="K81" s="23">
        <f t="shared" ca="1" si="36"/>
        <v>-0.72102207475270008</v>
      </c>
      <c r="L81" s="23">
        <f t="shared" ca="1" si="36"/>
        <v>1.3481491856670811</v>
      </c>
      <c r="M81" s="23">
        <f t="shared" ca="1" si="36"/>
        <v>-1.8342405642070845</v>
      </c>
      <c r="N81" s="23">
        <f ca="1">SQRT(Inputs!$B$38)*C81+SQRT(1-Inputs!$B$38)*_xlfn.NORM.S.INV(RAND())</f>
        <v>-1.3135128710105288</v>
      </c>
      <c r="O81" s="23">
        <f ca="1">SQRT(Inputs!$B$38)*D81+SQRT(1-Inputs!$B$38)*_xlfn.NORM.S.INV(RAND())</f>
        <v>-1.106171286004682</v>
      </c>
      <c r="P81" s="23">
        <f ca="1">SQRT(Inputs!$B$38)*E81+SQRT(1-Inputs!$B$38)*_xlfn.NORM.S.INV(RAND())</f>
        <v>-1.1773775036940004</v>
      </c>
      <c r="Q81" s="23">
        <f ca="1">SQRT(Inputs!$B$38)*F81+SQRT(1-Inputs!$B$38)*_xlfn.NORM.S.INV(RAND())</f>
        <v>-0.95927797617657218</v>
      </c>
      <c r="R81" s="23">
        <f ca="1">SQRT(Inputs!$B$38)*G81+SQRT(1-Inputs!$B$38)*_xlfn.NORM.S.INV(RAND())</f>
        <v>0.88149188695159642</v>
      </c>
      <c r="S81" s="23">
        <f ca="1">SQRT(Inputs!$B$38)*H81+SQRT(1-Inputs!$B$38)*_xlfn.NORM.S.INV(RAND())</f>
        <v>-2.0710782324554811</v>
      </c>
      <c r="T81" s="23">
        <f ca="1">SQRT(Inputs!$B$38)*I81+SQRT(1-Inputs!$B$38)*_xlfn.NORM.S.INV(RAND())</f>
        <v>0.85238115658948432</v>
      </c>
      <c r="U81" s="23">
        <f ca="1">SQRT(Inputs!$B$38)*J81+SQRT(1-Inputs!$B$38)*_xlfn.NORM.S.INV(RAND())</f>
        <v>0.88177620904267229</v>
      </c>
      <c r="V81" s="23">
        <f ca="1">SQRT(Inputs!$B$38)*K81+SQRT(1-Inputs!$B$38)*_xlfn.NORM.S.INV(RAND())</f>
        <v>-2.0547326352462423</v>
      </c>
      <c r="W81" s="23">
        <f ca="1">SQRT(Inputs!$B$38)*L81+SQRT(1-Inputs!$B$38)*_xlfn.NORM.S.INV(RAND())</f>
        <v>-0.14314624913721608</v>
      </c>
      <c r="X81" s="23">
        <f ca="1">SQRT(Inputs!$B$38)*M81+SQRT(1-Inputs!$B$38)*_xlfn.NORM.S.INV(RAND())</f>
        <v>-2.3525091192163998</v>
      </c>
      <c r="Y81" s="23">
        <f ca="1">SQRT(Inputs!$B$38)*C81+SQRT(1-Inputs!$B$38)*_xlfn.NORM.S.INV(RAND())</f>
        <v>0.1717563481896206</v>
      </c>
      <c r="Z81" s="23">
        <f ca="1">SQRT(Inputs!$B$38)*D81+SQRT(1-Inputs!$B$38)*_xlfn.NORM.S.INV(RAND())</f>
        <v>0.31436346902001722</v>
      </c>
      <c r="AA81" s="23">
        <f ca="1">SQRT(Inputs!$B$38)*E81+SQRT(1-Inputs!$B$38)*_xlfn.NORM.S.INV(RAND())</f>
        <v>-1.4105583511490449</v>
      </c>
      <c r="AB81" s="23">
        <f ca="1">SQRT(Inputs!$B$38)*F81+SQRT(1-Inputs!$B$38)*_xlfn.NORM.S.INV(RAND())</f>
        <v>-0.69054280074293128</v>
      </c>
      <c r="AC81" s="23">
        <f ca="1">SQRT(Inputs!$B$38)*G81+SQRT(1-Inputs!$B$38)*_xlfn.NORM.S.INV(RAND())</f>
        <v>0.47454270374462992</v>
      </c>
      <c r="AD81" s="23">
        <f ca="1">SQRT(Inputs!$B$38)*H81+SQRT(1-Inputs!$B$38)*_xlfn.NORM.S.INV(RAND())</f>
        <v>1.2594533631453442</v>
      </c>
      <c r="AE81" s="23">
        <f ca="1">SQRT(Inputs!$B$38)*I81+SQRT(1-Inputs!$B$38)*_xlfn.NORM.S.INV(RAND())</f>
        <v>0.74705688698221395</v>
      </c>
      <c r="AF81" s="23">
        <f ca="1">SQRT(Inputs!$B$38)*J81+SQRT(1-Inputs!$B$38)*_xlfn.NORM.S.INV(RAND())</f>
        <v>0.5807860957056652</v>
      </c>
      <c r="AG81" s="23">
        <f ca="1">SQRT(Inputs!$B$38)*K81+SQRT(1-Inputs!$B$38)*_xlfn.NORM.S.INV(RAND())</f>
        <v>0.37761173927902791</v>
      </c>
      <c r="AH81" s="23">
        <f ca="1">SQRT(Inputs!$B$38)*L81+SQRT(1-Inputs!$B$38)*_xlfn.NORM.S.INV(RAND())</f>
        <v>-0.1939033926120598</v>
      </c>
      <c r="AI81" s="23">
        <f ca="1">SQRT(Inputs!$B$38)*M81+SQRT(1-Inputs!$B$38)*_xlfn.NORM.S.INV(RAND())</f>
        <v>-0.99810809445425652</v>
      </c>
      <c r="AJ81" s="23">
        <f ca="1">SQRT(Inputs!$B$38)*C81+SQRT(1-Inputs!$B$38)*_xlfn.NORM.S.INV(RAND())</f>
        <v>-1.5789442562632547</v>
      </c>
      <c r="AK81" s="23">
        <f ca="1">SQRT(Inputs!$B$38)*D81+SQRT(1-Inputs!$B$38)*_xlfn.NORM.S.INV(RAND())</f>
        <v>-6.6413730469124604E-2</v>
      </c>
      <c r="AL81" s="23">
        <f ca="1">SQRT(Inputs!$B$38)*E81+SQRT(1-Inputs!$B$38)*_xlfn.NORM.S.INV(RAND())</f>
        <v>1.4509492041434928</v>
      </c>
      <c r="AM81" s="23">
        <f ca="1">SQRT(Inputs!$B$38)*F81+SQRT(1-Inputs!$B$38)*_xlfn.NORM.S.INV(RAND())</f>
        <v>-1.1906429731475201</v>
      </c>
      <c r="AN81" s="23">
        <f ca="1">SQRT(Inputs!$B$38)*G81+SQRT(1-Inputs!$B$38)*_xlfn.NORM.S.INV(RAND())</f>
        <v>1.6769968701811262</v>
      </c>
      <c r="AO81" s="23">
        <f ca="1">SQRT(Inputs!$B$38)*H81+SQRT(1-Inputs!$B$38)*_xlfn.NORM.S.INV(RAND())</f>
        <v>-0.10009672108982698</v>
      </c>
      <c r="AP81" s="23">
        <f ca="1">SQRT(Inputs!$B$38)*I81+SQRT(1-Inputs!$B$38)*_xlfn.NORM.S.INV(RAND())</f>
        <v>-0.68535451109305479</v>
      </c>
      <c r="AQ81" s="23">
        <f ca="1">SQRT(Inputs!$B$38)*J81+SQRT(1-Inputs!$B$38)*_xlfn.NORM.S.INV(RAND())</f>
        <v>1.7753283665508324</v>
      </c>
      <c r="AR81" s="23">
        <f ca="1">SQRT(Inputs!$B$38)*K81+SQRT(1-Inputs!$B$38)*_xlfn.NORM.S.INV(RAND())</f>
        <v>-1.8714614240538932</v>
      </c>
      <c r="AS81" s="23">
        <f ca="1">SQRT(Inputs!$B$38)*L81+SQRT(1-Inputs!$B$38)*_xlfn.NORM.S.INV(RAND())</f>
        <v>0.50896903464797183</v>
      </c>
      <c r="AT81" s="23">
        <f ca="1">SQRT(Inputs!$B$38)*M81+SQRT(1-Inputs!$B$38)*_xlfn.NORM.S.INV(RAND())</f>
        <v>-0.72257611527774612</v>
      </c>
      <c r="AU81" s="15">
        <f ca="1">Inputs!$B$6*EXP($B$8-0.5*C$5^2+C$5*N81)</f>
        <v>4011.7789417585627</v>
      </c>
      <c r="AV81" s="15">
        <f t="shared" ca="1" si="37"/>
        <v>4150.2769608890203</v>
      </c>
      <c r="AW81" s="15">
        <f t="shared" ca="1" si="38"/>
        <v>4317.4486814288312</v>
      </c>
      <c r="AX81" s="15">
        <f t="shared" ca="1" si="39"/>
        <v>4675.8325924495275</v>
      </c>
      <c r="AY81" s="15">
        <f t="shared" ca="1" si="40"/>
        <v>6333.970190756294</v>
      </c>
      <c r="AZ81" s="15">
        <f t="shared" ca="1" si="41"/>
        <v>6166.8628059579478</v>
      </c>
      <c r="BA81" s="15">
        <f t="shared" ca="1" si="42"/>
        <v>8250.8437131927531</v>
      </c>
      <c r="BB81" s="15">
        <f t="shared" ca="1" si="43"/>
        <v>11034.573824668681</v>
      </c>
      <c r="BC81" s="15">
        <f t="shared" ca="1" si="44"/>
        <v>11083.121695865628</v>
      </c>
      <c r="BD81" s="15">
        <f t="shared" ca="1" si="45"/>
        <v>13397.287163801793</v>
      </c>
      <c r="BE81" s="15">
        <f t="shared" ca="1" si="46"/>
        <v>13250.419833951612</v>
      </c>
      <c r="BF81" s="15">
        <f ca="1">Inputs!$B$13*EXP($B$9-0.5*C$6^2+C$6*Y81)</f>
        <v>14310.080965488341</v>
      </c>
      <c r="BG81" s="15">
        <f t="shared" ca="1" si="47"/>
        <v>18458.060476049821</v>
      </c>
      <c r="BH81" s="15">
        <f t="shared" ca="1" si="48"/>
        <v>17847.937503392444</v>
      </c>
      <c r="BI81" s="15">
        <f t="shared" ca="1" si="49"/>
        <v>19645.475137756286</v>
      </c>
      <c r="BJ81" s="15">
        <f t="shared" ca="1" si="50"/>
        <v>25789.152408594284</v>
      </c>
      <c r="BK81" s="15">
        <f t="shared" ca="1" si="51"/>
        <v>37571.480680088011</v>
      </c>
      <c r="BL81" s="15">
        <f t="shared" ca="1" si="52"/>
        <v>50843.549943168116</v>
      </c>
      <c r="BM81" s="15">
        <f t="shared" ca="1" si="53"/>
        <v>67173.535146320864</v>
      </c>
      <c r="BN81" s="15">
        <f t="shared" ca="1" si="54"/>
        <v>86439.360378112106</v>
      </c>
      <c r="BO81" s="15">
        <f t="shared" ca="1" si="55"/>
        <v>103984.3629931585</v>
      </c>
      <c r="BP81" s="15">
        <f t="shared" ca="1" si="56"/>
        <v>114300.75040718855</v>
      </c>
      <c r="BQ81" s="15">
        <f ca="1">Inputs!$B$20*EXP($B$10-0.5*C$7^2+C$7*AJ81)</f>
        <v>2450.1499168989444</v>
      </c>
      <c r="BR81" s="15">
        <f t="shared" ca="1" si="57"/>
        <v>3255.1522817040095</v>
      </c>
      <c r="BS81" s="15">
        <f t="shared" ca="1" si="58"/>
        <v>6762.0303032928578</v>
      </c>
      <c r="BT81" s="15">
        <f t="shared" ca="1" si="59"/>
        <v>6822.1869957771887</v>
      </c>
      <c r="BU81" s="15">
        <f t="shared" ca="1" si="60"/>
        <v>14186.60396291701</v>
      </c>
      <c r="BV81" s="15">
        <f t="shared" ca="1" si="61"/>
        <v>19297.524461258188</v>
      </c>
      <c r="BW81" s="15">
        <f t="shared" ca="1" si="62"/>
        <v>23292.56961644665</v>
      </c>
      <c r="BX81" s="15">
        <f t="shared" ca="1" si="63"/>
        <v>46504.864967412155</v>
      </c>
      <c r="BY81" s="15">
        <f t="shared" ca="1" si="64"/>
        <v>45549.860859837216</v>
      </c>
      <c r="BZ81" s="15">
        <f t="shared" ca="1" si="65"/>
        <v>70181.581505851631</v>
      </c>
      <c r="CA81" s="15">
        <f t="shared" ca="1" si="66"/>
        <v>86704.416606984974</v>
      </c>
      <c r="CB81" s="15">
        <f ca="1">(AU81*DCF!C$10-DCF!C$5*MAX(AU81*DCF!C$10,0)-MAX(AU81-Inputs!$B$6,0)/Inputs!$B$10)*DCF!C$6</f>
        <v>1030.2614025034156</v>
      </c>
      <c r="CC81" s="15">
        <f ca="1">(AV81*DCF!D$10-DCF!D$5*MAX(AV81*DCF!D$10,0)-MAX(AV81-AU81,0)/Inputs!$B$10)*DCF!D$6</f>
        <v>977.83277479892945</v>
      </c>
      <c r="CD81" s="15">
        <f ca="1">(AW81*DCF!E$10-DCF!E$5*MAX(AW81*DCF!E$10,0)-MAX(AW81-AV81,0)/Inputs!$B$10)*DCF!E$6</f>
        <v>959.17617821634019</v>
      </c>
      <c r="CE81" s="15">
        <f ca="1">(AX81*DCF!F$10-DCF!F$5*MAX(AX81*DCF!F$10,0)-MAX(AX81-AW81,0)/Inputs!$B$10)*DCF!F$6</f>
        <v>946.15599663156991</v>
      </c>
      <c r="CF81" s="15">
        <f ca="1">(AY81*DCF!G$10-DCF!G$5*MAX(AY81*DCF!G$10,0)-MAX(AY81-AX81,0)/Inputs!$B$10)*DCF!G$6</f>
        <v>986.32755709889705</v>
      </c>
      <c r="CG81" s="15">
        <f ca="1">(AZ81*DCF!H$10-DCF!H$5*MAX(AZ81*DCF!H$10,0)-MAX(AZ81-AY81,0)/Inputs!$B$10)*DCF!H$6</f>
        <v>1197.3008371560563</v>
      </c>
      <c r="CH81" s="15">
        <f ca="1">(BA81*DCF!I$10-DCF!I$5*MAX(BA81*DCF!I$10,0)-MAX(BA81-AZ81,0)/Inputs!$B$10)*DCF!I$6</f>
        <v>1165.2822698273376</v>
      </c>
      <c r="CI81" s="15">
        <f ca="1">(BB81*DCF!J$10-DCF!J$5*MAX(BB81*DCF!J$10,0)-MAX(BB81-BA81,0)/Inputs!$B$10)*DCF!J$6</f>
        <v>1471.7300458994782</v>
      </c>
      <c r="CJ81" s="15">
        <f ca="1">(BC81*DCF!K$10-DCF!K$5*MAX(BC81*DCF!K$10,0)-MAX(BC81-BB81,0)/Inputs!$B$10)*DCF!K$6</f>
        <v>1777.4086341436762</v>
      </c>
      <c r="CK81" s="15">
        <f ca="1">(BD81*DCF!L$10-DCF!L$5*MAX(BD81*DCF!L$10,0)-MAX(BD81-BC81,0)/Inputs!$B$10)*DCF!L$6</f>
        <v>1721.306602066707</v>
      </c>
      <c r="CL81" s="15">
        <f ca="1">(BE81*DCF!M$10-DCF!M$5*MAX(BE81*DCF!M$10,0)-MAX(BE81-BD81,0)/Inputs!$B$10)*DCF!M$6</f>
        <v>1869.8056201173342</v>
      </c>
      <c r="CM81" s="15">
        <f ca="1">(BF81*DCF!C$28-DCF!C$5*MAX(BF81*DCF!C$28,0)-MAX(BF81-Inputs!$B$13,0)/Inputs!$B$17)*DCF!C$6</f>
        <v>3692.2664278768084</v>
      </c>
      <c r="CN81" s="15">
        <f ca="1">(BG81*DCF!D$28-DCF!D$5*MAX(BG81*DCF!D$28,0)-MAX(BG81-BF81,0)/Inputs!$B$17)*DCF!D$6</f>
        <v>4551.3703105031491</v>
      </c>
      <c r="CO81" s="15">
        <f ca="1">(BH81*DCF!E$28-DCF!E$5*MAX(BH81*DCF!E$28,0)-MAX(BH81-BG81,0)/Inputs!$B$17)*DCF!E$6</f>
        <v>5054.8537092504539</v>
      </c>
      <c r="CP81" s="15">
        <f ca="1">(BI81*DCF!F$28-DCF!F$5*MAX(BI81*DCF!F$28,0)-MAX(BI81-BH81,0)/Inputs!$B$17)*DCF!F$6</f>
        <v>5005.9588825562823</v>
      </c>
      <c r="CQ81" s="15">
        <f ca="1">(BJ81*DCF!G$28-DCF!G$5*MAX(BJ81*DCF!G$28,0)-MAX(BJ81-BI81,0)/Inputs!$B$17)*DCF!G$6</f>
        <v>5657.8854293111035</v>
      </c>
      <c r="CR81" s="15">
        <f ca="1">(BK81*DCF!H$28-DCF!H$5*MAX(BK81*DCF!H$28,0)-MAX(BK81-BJ81,0)/Inputs!$B$17)*DCF!H$6</f>
        <v>7461.1985286978543</v>
      </c>
      <c r="CS81" s="15">
        <f ca="1">(BL81*DCF!I$28-DCF!I$5*MAX(BL81*DCF!I$28,0)-MAX(BL81-BK81,0)/Inputs!$B$17)*DCF!I$6</f>
        <v>10051.06636187418</v>
      </c>
      <c r="CT81" s="15">
        <f ca="1">(BM81*DCF!J$28-DCF!J$5*MAX(BM81*DCF!J$28,0)-MAX(BM81-BL81,0)/Inputs!$B$17)*DCF!J$6</f>
        <v>12820.052203288684</v>
      </c>
      <c r="CU81" s="15">
        <f ca="1">(BN81*DCF!K$28-DCF!K$5*MAX(BN81*DCF!K$28,0)-MAX(BN81-BM81,0)/Inputs!$B$17)*DCF!K$6</f>
        <v>15894.736611735119</v>
      </c>
      <c r="CV81" s="15">
        <f ca="1">(BO81*DCF!L$28-DCF!L$5*MAX(BO81*DCF!L$28,0)-MAX(BO81-BN81,0)/Inputs!$B$17)*DCF!L$6</f>
        <v>18761.816733835316</v>
      </c>
      <c r="CW81" s="15">
        <f ca="1">(BP81*DCF!M$28-DCF!M$5*MAX(BP81*DCF!M$28,0)-MAX(BP81-BO81,0)/Inputs!$B$17)*DCF!M$6</f>
        <v>20427.399970272658</v>
      </c>
      <c r="CX81" s="15">
        <f ca="1">(BQ81*DCF!C$46-DCF!C$5*MAX(BQ81*DCF!C$46,0)-MAX(BQ81-Inputs!$B$20,0)/Inputs!$B$24)*DCF!C$6</f>
        <v>-565.85448427227357</v>
      </c>
      <c r="CY81" s="15">
        <f ca="1">(BR81*DCF!D$46-DCF!D$5*MAX(BR81*DCF!D$46,0)-MAX(BR81-BQ81,0)/Inputs!$B$24)*DCF!D$6</f>
        <v>-899.06641029038246</v>
      </c>
      <c r="CZ81" s="15">
        <f ca="1">(BS81*DCF!E$46-DCF!E$5*MAX(BS81*DCF!E$46,0)-MAX(BS81-BR81,0)/Inputs!$B$24)*DCF!E$6</f>
        <v>-2181.936630227859</v>
      </c>
      <c r="DA81" s="15">
        <f ca="1">(BT81*DCF!F$46-DCF!F$5*MAX(BT81*DCF!F$46,0)-MAX(BT81-BS81,0)/Inputs!$B$24)*DCF!F$6</f>
        <v>-518.73974362066383</v>
      </c>
      <c r="DB81" s="15">
        <f ca="1">(BU81*DCF!G$46-DCF!G$5*MAX(BU81*DCF!G$46,0)-MAX(BU81-BT81,0)/Inputs!$B$24)*DCF!G$6</f>
        <v>-2954.4536926384631</v>
      </c>
      <c r="DC81" s="15">
        <f ca="1">(BV81*DCF!H$46-DCF!H$5*MAX(BV81*DCF!H$46,0)-MAX(BV81-BU81,0)/Inputs!$B$24)*DCF!H$6</f>
        <v>-1588.1872297300722</v>
      </c>
      <c r="DD81" s="15">
        <f ca="1">(BW81*DCF!I$46-DCF!I$5*MAX(BW81*DCF!I$46,0)-MAX(BW81-BV81,0)/Inputs!$B$24)*DCF!I$6</f>
        <v>-608.8719907160031</v>
      </c>
      <c r="DE81" s="15">
        <f ca="1">(BX81*DCF!J$46-DCF!J$5*MAX(BX81*DCF!J$46,0)-MAX(BX81-BW81,0)/Inputs!$B$24)*DCF!J$6</f>
        <v>-4204.7710456220348</v>
      </c>
      <c r="DF81" s="15">
        <f ca="1">(BY81*DCF!K$46-DCF!K$5*MAX(BY81*DCF!K$46,0)-MAX(BY81-BX81,0)/Inputs!$B$24)*DCF!K$6</f>
        <v>2601.9598934871615</v>
      </c>
      <c r="DG81" s="15">
        <f ca="1">(BZ81*DCF!L$46-DCF!L$5*MAX(BZ81*DCF!L$46,0)-MAX(BZ81-BY81,0)/Inputs!$B$24)*DCF!L$6</f>
        <v>-722.91187496389807</v>
      </c>
      <c r="DH81" s="15">
        <f ca="1">(CA81*DCF!M$46-DCF!M$5*MAX(CA81*DCF!M$46,0)-MAX(CA81-BZ81,0)/Inputs!$B$24)*DCF!M$6</f>
        <v>3343.0848050945342</v>
      </c>
      <c r="DI81" s="15">
        <f ca="1">SUM(CB81:CL81)+BE81*DCF!M$10*(1+Inputs!$B$30)*(1-Inputs!$B$33)*(1-Inputs!$B$30/Inputs!$B$31)/(Inputs!$B$29-Inputs!$B$30)*DCF!M$6</f>
        <v>50978.681535009899</v>
      </c>
      <c r="DJ81" s="15">
        <f ca="1">SUM(CM81:CW81)+BP81*DCF!M$28*(1+Inputs!$B$30)*(1-Inputs!$B$33)*(1-Inputs!$B$30/Inputs!$B$31)/(Inputs!$B$29-Inputs!$B$30)*DCF!M$6</f>
        <v>533512.60497474147</v>
      </c>
      <c r="DK81" s="15">
        <f ca="1">SUM(CX81:DH81)+CA81*DCF!M$46*(1+Inputs!$B$30)*(1-Inputs!$B$33)*(1-Inputs!$B$30/Inputs!$B$31)/(Inputs!$B$29-Inputs!$B$30)*DCF!M$6</f>
        <v>125755.55046564044</v>
      </c>
      <c r="DM81" s="15">
        <f ca="1">DI81+DJ81+DK81+Inputs!$B$34+Inputs!$B$36-Inputs!$B$35</f>
        <v>787097.83697539172</v>
      </c>
    </row>
    <row r="82" spans="1:117" x14ac:dyDescent="0.75">
      <c r="A82" s="11">
        <v>69</v>
      </c>
      <c r="C82" s="23">
        <f t="shared" ca="1" si="36"/>
        <v>-1.4911727400549057</v>
      </c>
      <c r="D82" s="23">
        <f t="shared" ca="1" si="36"/>
        <v>-0.83871840026383171</v>
      </c>
      <c r="E82" s="23">
        <f t="shared" ca="1" si="36"/>
        <v>-5.3204968376490698E-2</v>
      </c>
      <c r="F82" s="23">
        <f t="shared" ca="1" si="36"/>
        <v>0.32786354655173433</v>
      </c>
      <c r="G82" s="23">
        <f t="shared" ca="1" si="36"/>
        <v>-0.89242282954462282</v>
      </c>
      <c r="H82" s="23">
        <f t="shared" ca="1" si="36"/>
        <v>-0.14187223164252197</v>
      </c>
      <c r="I82" s="23">
        <f t="shared" ca="1" si="36"/>
        <v>0.80594369178165026</v>
      </c>
      <c r="J82" s="23">
        <f t="shared" ca="1" si="36"/>
        <v>-1.8958762163574736</v>
      </c>
      <c r="K82" s="23">
        <f t="shared" ca="1" si="36"/>
        <v>-1.0449272145200759</v>
      </c>
      <c r="L82" s="23">
        <f t="shared" ca="1" si="36"/>
        <v>-1.8837792462624103</v>
      </c>
      <c r="M82" s="23">
        <f t="shared" ca="1" si="36"/>
        <v>-2.1498236832864359</v>
      </c>
      <c r="N82" s="23">
        <f ca="1">SQRT(Inputs!$B$38)*C82+SQRT(1-Inputs!$B$38)*_xlfn.NORM.S.INV(RAND())</f>
        <v>-0.69944065718995518</v>
      </c>
      <c r="O82" s="23">
        <f ca="1">SQRT(Inputs!$B$38)*D82+SQRT(1-Inputs!$B$38)*_xlfn.NORM.S.INV(RAND())</f>
        <v>-5.7746488502112725E-2</v>
      </c>
      <c r="P82" s="23">
        <f ca="1">SQRT(Inputs!$B$38)*E82+SQRT(1-Inputs!$B$38)*_xlfn.NORM.S.INV(RAND())</f>
        <v>-1.3969686192073694</v>
      </c>
      <c r="Q82" s="23">
        <f ca="1">SQRT(Inputs!$B$38)*F82+SQRT(1-Inputs!$B$38)*_xlfn.NORM.S.INV(RAND())</f>
        <v>0.11039439500174027</v>
      </c>
      <c r="R82" s="23">
        <f ca="1">SQRT(Inputs!$B$38)*G82+SQRT(1-Inputs!$B$38)*_xlfn.NORM.S.INV(RAND())</f>
        <v>-1.2360166653767219</v>
      </c>
      <c r="S82" s="23">
        <f ca="1">SQRT(Inputs!$B$38)*H82+SQRT(1-Inputs!$B$38)*_xlfn.NORM.S.INV(RAND())</f>
        <v>0.14536034501639888</v>
      </c>
      <c r="T82" s="23">
        <f ca="1">SQRT(Inputs!$B$38)*I82+SQRT(1-Inputs!$B$38)*_xlfn.NORM.S.INV(RAND())</f>
        <v>0.87724102165096651</v>
      </c>
      <c r="U82" s="23">
        <f ca="1">SQRT(Inputs!$B$38)*J82+SQRT(1-Inputs!$B$38)*_xlfn.NORM.S.INV(RAND())</f>
        <v>0.20923223675431912</v>
      </c>
      <c r="V82" s="23">
        <f ca="1">SQRT(Inputs!$B$38)*K82+SQRT(1-Inputs!$B$38)*_xlfn.NORM.S.INV(RAND())</f>
        <v>-1.5471441349621431</v>
      </c>
      <c r="W82" s="23">
        <f ca="1">SQRT(Inputs!$B$38)*L82+SQRT(1-Inputs!$B$38)*_xlfn.NORM.S.INV(RAND())</f>
        <v>0.13737926266657063</v>
      </c>
      <c r="X82" s="23">
        <f ca="1">SQRT(Inputs!$B$38)*M82+SQRT(1-Inputs!$B$38)*_xlfn.NORM.S.INV(RAND())</f>
        <v>-2.8125016062808674</v>
      </c>
      <c r="Y82" s="23">
        <f ca="1">SQRT(Inputs!$B$38)*C82+SQRT(1-Inputs!$B$38)*_xlfn.NORM.S.INV(RAND())</f>
        <v>-0.95720146671401185</v>
      </c>
      <c r="Z82" s="23">
        <f ca="1">SQRT(Inputs!$B$38)*D82+SQRT(1-Inputs!$B$38)*_xlfn.NORM.S.INV(RAND())</f>
        <v>0.22645174656485345</v>
      </c>
      <c r="AA82" s="23">
        <f ca="1">SQRT(Inputs!$B$38)*E82+SQRT(1-Inputs!$B$38)*_xlfn.NORM.S.INV(RAND())</f>
        <v>0.60331522745294197</v>
      </c>
      <c r="AB82" s="23">
        <f ca="1">SQRT(Inputs!$B$38)*F82+SQRT(1-Inputs!$B$38)*_xlfn.NORM.S.INV(RAND())</f>
        <v>1.4673563834321177</v>
      </c>
      <c r="AC82" s="23">
        <f ca="1">SQRT(Inputs!$B$38)*G82+SQRT(1-Inputs!$B$38)*_xlfn.NORM.S.INV(RAND())</f>
        <v>-0.85051035551294296</v>
      </c>
      <c r="AD82" s="23">
        <f ca="1">SQRT(Inputs!$B$38)*H82+SQRT(1-Inputs!$B$38)*_xlfn.NORM.S.INV(RAND())</f>
        <v>0.18315612068288012</v>
      </c>
      <c r="AE82" s="23">
        <f ca="1">SQRT(Inputs!$B$38)*I82+SQRT(1-Inputs!$B$38)*_xlfn.NORM.S.INV(RAND())</f>
        <v>0.55764354881832123</v>
      </c>
      <c r="AF82" s="23">
        <f ca="1">SQRT(Inputs!$B$38)*J82+SQRT(1-Inputs!$B$38)*_xlfn.NORM.S.INV(RAND())</f>
        <v>-0.94613813826105386</v>
      </c>
      <c r="AG82" s="23">
        <f ca="1">SQRT(Inputs!$B$38)*K82+SQRT(1-Inputs!$B$38)*_xlfn.NORM.S.INV(RAND())</f>
        <v>7.0608281774650061E-3</v>
      </c>
      <c r="AH82" s="23">
        <f ca="1">SQRT(Inputs!$B$38)*L82+SQRT(1-Inputs!$B$38)*_xlfn.NORM.S.INV(RAND())</f>
        <v>-0.38778376605694032</v>
      </c>
      <c r="AI82" s="23">
        <f ca="1">SQRT(Inputs!$B$38)*M82+SQRT(1-Inputs!$B$38)*_xlfn.NORM.S.INV(RAND())</f>
        <v>-0.65398375456966706</v>
      </c>
      <c r="AJ82" s="23">
        <f ca="1">SQRT(Inputs!$B$38)*C82+SQRT(1-Inputs!$B$38)*_xlfn.NORM.S.INV(RAND())</f>
        <v>1.3123181514430593E-3</v>
      </c>
      <c r="AK82" s="23">
        <f ca="1">SQRT(Inputs!$B$38)*D82+SQRT(1-Inputs!$B$38)*_xlfn.NORM.S.INV(RAND())</f>
        <v>0.6789982018282078</v>
      </c>
      <c r="AL82" s="23">
        <f ca="1">SQRT(Inputs!$B$38)*E82+SQRT(1-Inputs!$B$38)*_xlfn.NORM.S.INV(RAND())</f>
        <v>0.54150557667967991</v>
      </c>
      <c r="AM82" s="23">
        <f ca="1">SQRT(Inputs!$B$38)*F82+SQRT(1-Inputs!$B$38)*_xlfn.NORM.S.INV(RAND())</f>
        <v>0.93651549199217954</v>
      </c>
      <c r="AN82" s="23">
        <f ca="1">SQRT(Inputs!$B$38)*G82+SQRT(1-Inputs!$B$38)*_xlfn.NORM.S.INV(RAND())</f>
        <v>0.25585647996476157</v>
      </c>
      <c r="AO82" s="23">
        <f ca="1">SQRT(Inputs!$B$38)*H82+SQRT(1-Inputs!$B$38)*_xlfn.NORM.S.INV(RAND())</f>
        <v>-0.28138295410754455</v>
      </c>
      <c r="AP82" s="23">
        <f ca="1">SQRT(Inputs!$B$38)*I82+SQRT(1-Inputs!$B$38)*_xlfn.NORM.S.INV(RAND())</f>
        <v>-0.37145760020724661</v>
      </c>
      <c r="AQ82" s="23">
        <f ca="1">SQRT(Inputs!$B$38)*J82+SQRT(1-Inputs!$B$38)*_xlfn.NORM.S.INV(RAND())</f>
        <v>-0.65145325756180861</v>
      </c>
      <c r="AR82" s="23">
        <f ca="1">SQRT(Inputs!$B$38)*K82+SQRT(1-Inputs!$B$38)*_xlfn.NORM.S.INV(RAND())</f>
        <v>-0.85860227764640507</v>
      </c>
      <c r="AS82" s="23">
        <f ca="1">SQRT(Inputs!$B$38)*L82+SQRT(1-Inputs!$B$38)*_xlfn.NORM.S.INV(RAND())</f>
        <v>-1.2840812135857949</v>
      </c>
      <c r="AT82" s="23">
        <f ca="1">SQRT(Inputs!$B$38)*M82+SQRT(1-Inputs!$B$38)*_xlfn.NORM.S.INV(RAND())</f>
        <v>-2.3701080691050906</v>
      </c>
      <c r="AU82" s="15">
        <f ca="1">Inputs!$B$6*EXP($B$8-0.5*C$5^2+C$5*N82)</f>
        <v>4431.049781740252</v>
      </c>
      <c r="AV82" s="15">
        <f t="shared" ca="1" si="37"/>
        <v>5348.0329849868303</v>
      </c>
      <c r="AW82" s="15">
        <f t="shared" ca="1" si="38"/>
        <v>5401.0841232080093</v>
      </c>
      <c r="AX82" s="15">
        <f t="shared" ca="1" si="39"/>
        <v>6685.7577923811805</v>
      </c>
      <c r="AY82" s="15">
        <f t="shared" ca="1" si="40"/>
        <v>7072.4014590974293</v>
      </c>
      <c r="AZ82" s="15">
        <f t="shared" ca="1" si="41"/>
        <v>8789.3084308355083</v>
      </c>
      <c r="BA82" s="15">
        <f t="shared" ca="1" si="42"/>
        <v>11790.133903012053</v>
      </c>
      <c r="BB82" s="15">
        <f t="shared" ca="1" si="43"/>
        <v>14740.504026827846</v>
      </c>
      <c r="BC82" s="15">
        <f t="shared" ca="1" si="44"/>
        <v>15548.847290934755</v>
      </c>
      <c r="BD82" s="15">
        <f t="shared" ca="1" si="45"/>
        <v>19295.152536228041</v>
      </c>
      <c r="BE82" s="15">
        <f t="shared" ca="1" si="46"/>
        <v>18300.614544438318</v>
      </c>
      <c r="BF82" s="15">
        <f ca="1">Inputs!$B$13*EXP($B$9-0.5*C$6^2+C$6*Y82)</f>
        <v>11440.400249555847</v>
      </c>
      <c r="BG82" s="15">
        <f t="shared" ca="1" si="47"/>
        <v>14524.330763816792</v>
      </c>
      <c r="BH82" s="15">
        <f t="shared" ca="1" si="48"/>
        <v>19613.691209081098</v>
      </c>
      <c r="BI82" s="15">
        <f t="shared" ca="1" si="49"/>
        <v>30094.115306416323</v>
      </c>
      <c r="BJ82" s="15">
        <f t="shared" ca="1" si="50"/>
        <v>32636.656323977812</v>
      </c>
      <c r="BK82" s="15">
        <f t="shared" ca="1" si="51"/>
        <v>41066.665556157466</v>
      </c>
      <c r="BL82" s="15">
        <f t="shared" ca="1" si="52"/>
        <v>54225.883549102153</v>
      </c>
      <c r="BM82" s="15">
        <f t="shared" ca="1" si="53"/>
        <v>59263.77977646557</v>
      </c>
      <c r="BN82" s="15">
        <f t="shared" ca="1" si="54"/>
        <v>72948.726508331209</v>
      </c>
      <c r="BO82" s="15">
        <f t="shared" ca="1" si="55"/>
        <v>85799.872269216503</v>
      </c>
      <c r="BP82" s="15">
        <f t="shared" ca="1" si="56"/>
        <v>98061.826602353438</v>
      </c>
      <c r="BQ82" s="15">
        <f ca="1">Inputs!$B$20*EXP($B$10-0.5*C$7^2+C$7*AJ82)</f>
        <v>4291.5109049229695</v>
      </c>
      <c r="BR82" s="15">
        <f t="shared" ca="1" si="57"/>
        <v>7224.3454772203149</v>
      </c>
      <c r="BS82" s="15">
        <f t="shared" ca="1" si="58"/>
        <v>11557.630986645621</v>
      </c>
      <c r="BT82" s="15">
        <f t="shared" ca="1" si="59"/>
        <v>20373.296863445707</v>
      </c>
      <c r="BU82" s="15">
        <f t="shared" ca="1" si="60"/>
        <v>30038.201849388792</v>
      </c>
      <c r="BV82" s="15">
        <f t="shared" ca="1" si="61"/>
        <v>39224.640188717553</v>
      </c>
      <c r="BW82" s="15">
        <f t="shared" ca="1" si="62"/>
        <v>50597.327374209388</v>
      </c>
      <c r="BX82" s="15">
        <f t="shared" ca="1" si="63"/>
        <v>62104.244967952567</v>
      </c>
      <c r="BY82" s="15">
        <f t="shared" ca="1" si="64"/>
        <v>73836.262831014232</v>
      </c>
      <c r="BZ82" s="15">
        <f t="shared" ca="1" si="65"/>
        <v>81818.635460360601</v>
      </c>
      <c r="CA82" s="15">
        <f t="shared" ca="1" si="66"/>
        <v>75426.315405475718</v>
      </c>
      <c r="CB82" s="15">
        <f ca="1">(AU82*DCF!C$10-DCF!C$5*MAX(AU82*DCF!C$10,0)-MAX(AU82-Inputs!$B$6,0)/Inputs!$B$10)*DCF!C$6</f>
        <v>1046.8617803925529</v>
      </c>
      <c r="CC82" s="15">
        <f ca="1">(AV82*DCF!D$10-DCF!D$5*MAX(AV82*DCF!D$10,0)-MAX(AV82-AU82,0)/Inputs!$B$10)*DCF!D$6</f>
        <v>1079.9644533999972</v>
      </c>
      <c r="CD82" s="15">
        <f ca="1">(AW82*DCF!E$10-DCF!E$5*MAX(AW82*DCF!E$10,0)-MAX(AW82-AV82,0)/Inputs!$B$10)*DCF!E$6</f>
        <v>1235.0750327616279</v>
      </c>
      <c r="CE82" s="15">
        <f ca="1">(AX82*DCF!F$10-DCF!F$5*MAX(AX82*DCF!F$10,0)-MAX(AX82-AW82,0)/Inputs!$B$10)*DCF!F$6</f>
        <v>1192.1815313375328</v>
      </c>
      <c r="CF82" s="15">
        <f ca="1">(AY82*DCF!G$10-DCF!G$5*MAX(AY82*DCF!G$10,0)-MAX(AY82-AX82,0)/Inputs!$B$10)*DCF!G$6</f>
        <v>1382.8769305623962</v>
      </c>
      <c r="CG82" s="15">
        <f ca="1">(AZ82*DCF!H$10-DCF!H$5*MAX(AZ82*DCF!H$10,0)-MAX(AZ82-AY82,0)/Inputs!$B$10)*DCF!H$6</f>
        <v>1401.5829237994599</v>
      </c>
      <c r="CH82" s="15">
        <f ca="1">(BA82*DCF!I$10-DCF!I$5*MAX(BA82*DCF!I$10,0)-MAX(BA82-AZ82,0)/Inputs!$B$10)*DCF!I$6</f>
        <v>1661.3868418276036</v>
      </c>
      <c r="CI82" s="15">
        <f ca="1">(BB82*DCF!J$10-DCF!J$5*MAX(BB82*DCF!J$10,0)-MAX(BB82-BA82,0)/Inputs!$B$10)*DCF!J$6</f>
        <v>2082.4247196869746</v>
      </c>
      <c r="CJ82" s="15">
        <f ca="1">(BC82*DCF!K$10-DCF!K$5*MAX(BC82*DCF!K$10,0)-MAX(BC82-BB82,0)/Inputs!$B$10)*DCF!K$6</f>
        <v>2389.9589461878272</v>
      </c>
      <c r="CK82" s="15">
        <f ca="1">(BD82*DCF!L$10-DCF!L$5*MAX(BD82*DCF!L$10,0)-MAX(BD82-BC82,0)/Inputs!$B$10)*DCF!L$6</f>
        <v>2425.6179922668521</v>
      </c>
      <c r="CL82" s="15">
        <f ca="1">(BE82*DCF!M$10-DCF!M$5*MAX(BE82*DCF!M$10,0)-MAX(BE82-BD82,0)/Inputs!$B$10)*DCF!M$6</f>
        <v>2582.453413220413</v>
      </c>
      <c r="CM82" s="15">
        <f ca="1">(BF82*DCF!C$28-DCF!C$5*MAX(BF82*DCF!C$28,0)-MAX(BF82-Inputs!$B$13,0)/Inputs!$B$17)*DCF!C$6</f>
        <v>3479.2025074107651</v>
      </c>
      <c r="CN82" s="15">
        <f ca="1">(BG82*DCF!D$28-DCF!D$5*MAX(BG82*DCF!D$28,0)-MAX(BG82-BF82,0)/Inputs!$B$17)*DCF!D$6</f>
        <v>3619.8066206107915</v>
      </c>
      <c r="CO82" s="15">
        <f ca="1">(BH82*DCF!E$28-DCF!E$5*MAX(BH82*DCF!E$28,0)-MAX(BH82-BG82,0)/Inputs!$B$17)*DCF!E$6</f>
        <v>4551.9037106718724</v>
      </c>
      <c r="CP82" s="15">
        <f ca="1">(BI82*DCF!F$28-DCF!F$5*MAX(BI82*DCF!F$28,0)-MAX(BI82-BH82,0)/Inputs!$B$17)*DCF!F$6</f>
        <v>6261.6327380798975</v>
      </c>
      <c r="CQ82" s="15">
        <f ca="1">(BJ82*DCF!G$28-DCF!G$5*MAX(BJ82*DCF!G$28,0)-MAX(BJ82-BI82,0)/Inputs!$B$17)*DCF!G$6</f>
        <v>8040.1978149385832</v>
      </c>
      <c r="CR82" s="15">
        <f ca="1">(BK82*DCF!H$28-DCF!H$5*MAX(BK82*DCF!H$28,0)-MAX(BK82-BJ82,0)/Inputs!$B$17)*DCF!H$6</f>
        <v>8846.4526107081838</v>
      </c>
      <c r="CS82" s="15">
        <f ca="1">(BL82*DCF!I$28-DCF!I$5*MAX(BL82*DCF!I$28,0)-MAX(BL82-BK82,0)/Inputs!$B$17)*DCF!I$6</f>
        <v>10862.629998759608</v>
      </c>
      <c r="CT82" s="15">
        <f ca="1">(BM82*DCF!J$28-DCF!J$5*MAX(BM82*DCF!J$28,0)-MAX(BM82-BL82,0)/Inputs!$B$17)*DCF!J$6</f>
        <v>12552.758871115991</v>
      </c>
      <c r="CU82" s="15">
        <f ca="1">(BN82*DCF!K$28-DCF!K$5*MAX(BN82*DCF!K$28,0)-MAX(BN82-BM82,0)/Inputs!$B$17)*DCF!K$6</f>
        <v>13729.324215168546</v>
      </c>
      <c r="CV82" s="15">
        <f ca="1">(BO82*DCF!L$28-DCF!L$5*MAX(BO82*DCF!L$28,0)-MAX(BO82-BN82,0)/Inputs!$B$17)*DCF!L$6</f>
        <v>15664.746874234575</v>
      </c>
      <c r="CW82" s="15">
        <f ca="1">(BP82*DCF!M$28-DCF!M$5*MAX(BP82*DCF!M$28,0)-MAX(BP82-BO82,0)/Inputs!$B$17)*DCF!M$6</f>
        <v>17168.670646358412</v>
      </c>
      <c r="CX82" s="15">
        <f ca="1">(BQ82*DCF!C$46-DCF!C$5*MAX(BQ82*DCF!C$46,0)-MAX(BQ82-Inputs!$B$20,0)/Inputs!$B$24)*DCF!C$6</f>
        <v>-1494.8112505239974</v>
      </c>
      <c r="CY82" s="15">
        <f ca="1">(BR82*DCF!D$46-DCF!D$5*MAX(BR82*DCF!D$46,0)-MAX(BR82-BQ82,0)/Inputs!$B$24)*DCF!D$6</f>
        <v>-2484.4434663091579</v>
      </c>
      <c r="CZ82" s="15">
        <f ca="1">(BS82*DCF!E$46-DCF!E$5*MAX(BS82*DCF!E$46,0)-MAX(BS82-BR82,0)/Inputs!$B$24)*DCF!E$6</f>
        <v>-3074.7718418683976</v>
      </c>
      <c r="DA82" s="15">
        <f ca="1">(BT82*DCF!F$46-DCF!F$5*MAX(BT82*DCF!F$46,0)-MAX(BT82-BS82,0)/Inputs!$B$24)*DCF!F$6</f>
        <v>-4693.7749176049911</v>
      </c>
      <c r="DB82" s="15">
        <f ca="1">(BU82*DCF!G$46-DCF!G$5*MAX(BU82*DCF!G$46,0)-MAX(BU82-BT82,0)/Inputs!$B$24)*DCF!G$6</f>
        <v>-4261.5088440380759</v>
      </c>
      <c r="DC82" s="15">
        <f ca="1">(BV82*DCF!H$46-DCF!H$5*MAX(BV82*DCF!H$46,0)-MAX(BV82-BU82,0)/Inputs!$B$24)*DCF!H$6</f>
        <v>-2854.629427704851</v>
      </c>
      <c r="DD82" s="15">
        <f ca="1">(BW82*DCF!I$46-DCF!I$5*MAX(BW82*DCF!I$46,0)-MAX(BW82-BV82,0)/Inputs!$B$24)*DCF!I$6</f>
        <v>-2096.0936465404243</v>
      </c>
      <c r="DE82" s="15">
        <f ca="1">(BX82*DCF!J$46-DCF!J$5*MAX(BX82*DCF!J$46,0)-MAX(BX82-BW82,0)/Inputs!$B$24)*DCF!J$6</f>
        <v>-446.34526227601361</v>
      </c>
      <c r="DF82" s="15">
        <f ca="1">(BY82*DCF!K$46-DCF!K$5*MAX(BY82*DCF!K$46,0)-MAX(BY82-BX82,0)/Inputs!$B$24)*DCF!K$6</f>
        <v>1343.7416305058007</v>
      </c>
      <c r="DG82" s="15">
        <f ca="1">(BZ82*DCF!L$46-DCF!L$5*MAX(BZ82*DCF!L$46,0)-MAX(BZ82-BY82,0)/Inputs!$B$24)*DCF!L$6</f>
        <v>3849.3069099648642</v>
      </c>
      <c r="DH82" s="15">
        <f ca="1">(CA82*DCF!M$46-DCF!M$5*MAX(CA82*DCF!M$46,0)-MAX(CA82-BZ82,0)/Inputs!$B$24)*DCF!M$6</f>
        <v>5913.1270395478696</v>
      </c>
      <c r="DI82" s="15">
        <f ca="1">SUM(CB82:CL82)+BE82*DCF!M$10*(1+Inputs!$B$30)*(1-Inputs!$B$33)*(1-Inputs!$B$30/Inputs!$B$31)/(Inputs!$B$29-Inputs!$B$30)*DCF!M$6</f>
        <v>69411.236843189341</v>
      </c>
      <c r="DJ82" s="15">
        <f ca="1">SUM(CM82:CW82)+BP82*DCF!M$28*(1+Inputs!$B$30)*(1-Inputs!$B$33)*(1-Inputs!$B$30/Inputs!$B$31)/(Inputs!$B$29-Inputs!$B$30)*DCF!M$6</f>
        <v>468653.80683174031</v>
      </c>
      <c r="DK82" s="15">
        <f ca="1">SUM(CX82:DH82)+CA82*DCF!M$46*(1+Inputs!$B$30)*(1-Inputs!$B$33)*(1-Inputs!$B$30/Inputs!$B$31)/(Inputs!$B$29-Inputs!$B$30)*DCF!M$6</f>
        <v>106317.81535826568</v>
      </c>
      <c r="DM82" s="15">
        <f ca="1">DI82+DJ82+DK82+Inputs!$B$34+Inputs!$B$36-Inputs!$B$35</f>
        <v>721233.8590331953</v>
      </c>
    </row>
    <row r="83" spans="1:117" x14ac:dyDescent="0.75">
      <c r="A83" s="11">
        <v>70</v>
      </c>
      <c r="C83" s="23">
        <f t="shared" ca="1" si="36"/>
        <v>0.51729572066277418</v>
      </c>
      <c r="D83" s="23">
        <f t="shared" ca="1" si="36"/>
        <v>-0.40518072032337404</v>
      </c>
      <c r="E83" s="23">
        <f t="shared" ca="1" si="36"/>
        <v>0.84782850571827695</v>
      </c>
      <c r="F83" s="23">
        <f t="shared" ca="1" si="36"/>
        <v>0.94337838826603559</v>
      </c>
      <c r="G83" s="23">
        <f t="shared" ca="1" si="36"/>
        <v>-0.83204609492425285</v>
      </c>
      <c r="H83" s="23">
        <f t="shared" ca="1" si="36"/>
        <v>0.42859390405937442</v>
      </c>
      <c r="I83" s="23">
        <f t="shared" ca="1" si="36"/>
        <v>1.3251124128378047</v>
      </c>
      <c r="J83" s="23">
        <f t="shared" ca="1" si="36"/>
        <v>0.44750017359845545</v>
      </c>
      <c r="K83" s="23">
        <f t="shared" ca="1" si="36"/>
        <v>1.0485419398545783</v>
      </c>
      <c r="L83" s="23">
        <f t="shared" ca="1" si="36"/>
        <v>0.34049614832244013</v>
      </c>
      <c r="M83" s="23">
        <f t="shared" ca="1" si="36"/>
        <v>-0.94001171938672312</v>
      </c>
      <c r="N83" s="23">
        <f ca="1">SQRT(Inputs!$B$38)*C83+SQRT(1-Inputs!$B$38)*_xlfn.NORM.S.INV(RAND())</f>
        <v>-0.51821949918790511</v>
      </c>
      <c r="O83" s="23">
        <f ca="1">SQRT(Inputs!$B$38)*D83+SQRT(1-Inputs!$B$38)*_xlfn.NORM.S.INV(RAND())</f>
        <v>-1.4307610628842922</v>
      </c>
      <c r="P83" s="23">
        <f ca="1">SQRT(Inputs!$B$38)*E83+SQRT(1-Inputs!$B$38)*_xlfn.NORM.S.INV(RAND())</f>
        <v>1.6358132370314196</v>
      </c>
      <c r="Q83" s="23">
        <f ca="1">SQRT(Inputs!$B$38)*F83+SQRT(1-Inputs!$B$38)*_xlfn.NORM.S.INV(RAND())</f>
        <v>0.73604176383969788</v>
      </c>
      <c r="R83" s="23">
        <f ca="1">SQRT(Inputs!$B$38)*G83+SQRT(1-Inputs!$B$38)*_xlfn.NORM.S.INV(RAND())</f>
        <v>0.53993017655226161</v>
      </c>
      <c r="S83" s="23">
        <f ca="1">SQRT(Inputs!$B$38)*H83+SQRT(1-Inputs!$B$38)*_xlfn.NORM.S.INV(RAND())</f>
        <v>-1.8015376018683806</v>
      </c>
      <c r="T83" s="23">
        <f ca="1">SQRT(Inputs!$B$38)*I83+SQRT(1-Inputs!$B$38)*_xlfn.NORM.S.INV(RAND())</f>
        <v>2.0373605236591001</v>
      </c>
      <c r="U83" s="23">
        <f ca="1">SQRT(Inputs!$B$38)*J83+SQRT(1-Inputs!$B$38)*_xlfn.NORM.S.INV(RAND())</f>
        <v>1.119376093994167</v>
      </c>
      <c r="V83" s="23">
        <f ca="1">SQRT(Inputs!$B$38)*K83+SQRT(1-Inputs!$B$38)*_xlfn.NORM.S.INV(RAND())</f>
        <v>0.92494407993967187</v>
      </c>
      <c r="W83" s="23">
        <f ca="1">SQRT(Inputs!$B$38)*L83+SQRT(1-Inputs!$B$38)*_xlfn.NORM.S.INV(RAND())</f>
        <v>7.7247622006485411E-2</v>
      </c>
      <c r="X83" s="23">
        <f ca="1">SQRT(Inputs!$B$38)*M83+SQRT(1-Inputs!$B$38)*_xlfn.NORM.S.INV(RAND())</f>
        <v>2.6317642393519747E-2</v>
      </c>
      <c r="Y83" s="23">
        <f ca="1">SQRT(Inputs!$B$38)*C83+SQRT(1-Inputs!$B$38)*_xlfn.NORM.S.INV(RAND())</f>
        <v>-0.43173706050372196</v>
      </c>
      <c r="Z83" s="23">
        <f ca="1">SQRT(Inputs!$B$38)*D83+SQRT(1-Inputs!$B$38)*_xlfn.NORM.S.INV(RAND())</f>
        <v>-0.9830083661077742</v>
      </c>
      <c r="AA83" s="23">
        <f ca="1">SQRT(Inputs!$B$38)*E83+SQRT(1-Inputs!$B$38)*_xlfn.NORM.S.INV(RAND())</f>
        <v>-0.14565710053144409</v>
      </c>
      <c r="AB83" s="23">
        <f ca="1">SQRT(Inputs!$B$38)*F83+SQRT(1-Inputs!$B$38)*_xlfn.NORM.S.INV(RAND())</f>
        <v>-0.57303991524277587</v>
      </c>
      <c r="AC83" s="23">
        <f ca="1">SQRT(Inputs!$B$38)*G83+SQRT(1-Inputs!$B$38)*_xlfn.NORM.S.INV(RAND())</f>
        <v>-0.80941897400911822</v>
      </c>
      <c r="AD83" s="23">
        <f ca="1">SQRT(Inputs!$B$38)*H83+SQRT(1-Inputs!$B$38)*_xlfn.NORM.S.INV(RAND())</f>
        <v>-0.78047702965624421</v>
      </c>
      <c r="AE83" s="23">
        <f ca="1">SQRT(Inputs!$B$38)*I83+SQRT(1-Inputs!$B$38)*_xlfn.NORM.S.INV(RAND())</f>
        <v>0.33163329333378549</v>
      </c>
      <c r="AF83" s="23">
        <f ca="1">SQRT(Inputs!$B$38)*J83+SQRT(1-Inputs!$B$38)*_xlfn.NORM.S.INV(RAND())</f>
        <v>0.40765408293271244</v>
      </c>
      <c r="AG83" s="23">
        <f ca="1">SQRT(Inputs!$B$38)*K83+SQRT(1-Inputs!$B$38)*_xlfn.NORM.S.INV(RAND())</f>
        <v>0.33497649473791263</v>
      </c>
      <c r="AH83" s="23">
        <f ca="1">SQRT(Inputs!$B$38)*L83+SQRT(1-Inputs!$B$38)*_xlfn.NORM.S.INV(RAND())</f>
        <v>-0.66766871903939451</v>
      </c>
      <c r="AI83" s="23">
        <f ca="1">SQRT(Inputs!$B$38)*M83+SQRT(1-Inputs!$B$38)*_xlfn.NORM.S.INV(RAND())</f>
        <v>-1.7877434283471061</v>
      </c>
      <c r="AJ83" s="23">
        <f ca="1">SQRT(Inputs!$B$38)*C83+SQRT(1-Inputs!$B$38)*_xlfn.NORM.S.INV(RAND())</f>
        <v>0.33544998145490573</v>
      </c>
      <c r="AK83" s="23">
        <f ca="1">SQRT(Inputs!$B$38)*D83+SQRT(1-Inputs!$B$38)*_xlfn.NORM.S.INV(RAND())</f>
        <v>-0.62677756119470796</v>
      </c>
      <c r="AL83" s="23">
        <f ca="1">SQRT(Inputs!$B$38)*E83+SQRT(1-Inputs!$B$38)*_xlfn.NORM.S.INV(RAND())</f>
        <v>0.97110635303200521</v>
      </c>
      <c r="AM83" s="23">
        <f ca="1">SQRT(Inputs!$B$38)*F83+SQRT(1-Inputs!$B$38)*_xlfn.NORM.S.INV(RAND())</f>
        <v>-0.31909422108870644</v>
      </c>
      <c r="AN83" s="23">
        <f ca="1">SQRT(Inputs!$B$38)*G83+SQRT(1-Inputs!$B$38)*_xlfn.NORM.S.INV(RAND())</f>
        <v>0.95957954996850825</v>
      </c>
      <c r="AO83" s="23">
        <f ca="1">SQRT(Inputs!$B$38)*H83+SQRT(1-Inputs!$B$38)*_xlfn.NORM.S.INV(RAND())</f>
        <v>-0.49106008286354219</v>
      </c>
      <c r="AP83" s="23">
        <f ca="1">SQRT(Inputs!$B$38)*I83+SQRT(1-Inputs!$B$38)*_xlfn.NORM.S.INV(RAND())</f>
        <v>1.8830397554148215</v>
      </c>
      <c r="AQ83" s="23">
        <f ca="1">SQRT(Inputs!$B$38)*J83+SQRT(1-Inputs!$B$38)*_xlfn.NORM.S.INV(RAND())</f>
        <v>9.0079807685133517E-2</v>
      </c>
      <c r="AR83" s="23">
        <f ca="1">SQRT(Inputs!$B$38)*K83+SQRT(1-Inputs!$B$38)*_xlfn.NORM.S.INV(RAND())</f>
        <v>1.012973857994343</v>
      </c>
      <c r="AS83" s="23">
        <f ca="1">SQRT(Inputs!$B$38)*L83+SQRT(1-Inputs!$B$38)*_xlfn.NORM.S.INV(RAND())</f>
        <v>-0.8268068741486515</v>
      </c>
      <c r="AT83" s="23">
        <f ca="1">SQRT(Inputs!$B$38)*M83+SQRT(1-Inputs!$B$38)*_xlfn.NORM.S.INV(RAND())</f>
        <v>-0.5483082329853356</v>
      </c>
      <c r="AU83" s="15">
        <f ca="1">Inputs!$B$6*EXP($B$8-0.5*C$5^2+C$5*N83)</f>
        <v>4562.9591670029968</v>
      </c>
      <c r="AV83" s="15">
        <f t="shared" ca="1" si="37"/>
        <v>4500.4912967829841</v>
      </c>
      <c r="AW83" s="15">
        <f t="shared" ca="1" si="38"/>
        <v>6842.2907713354725</v>
      </c>
      <c r="AX83" s="15">
        <f t="shared" ca="1" si="39"/>
        <v>9158.3532457015353</v>
      </c>
      <c r="AY83" s="15">
        <f t="shared" ca="1" si="40"/>
        <v>11920.934977373503</v>
      </c>
      <c r="AZ83" s="15">
        <f t="shared" ca="1" si="41"/>
        <v>11956.089879211126</v>
      </c>
      <c r="BA83" s="15">
        <f t="shared" ca="1" si="42"/>
        <v>18108.574525440166</v>
      </c>
      <c r="BB83" s="15">
        <f t="shared" ca="1" si="43"/>
        <v>24801.609785637494</v>
      </c>
      <c r="BC83" s="15">
        <f t="shared" ca="1" si="44"/>
        <v>33212.502565339732</v>
      </c>
      <c r="BD83" s="15">
        <f t="shared" ca="1" si="45"/>
        <v>40983.496348057888</v>
      </c>
      <c r="BE83" s="15">
        <f t="shared" ca="1" si="46"/>
        <v>50340.541769293552</v>
      </c>
      <c r="BF83" s="15">
        <f ca="1">Inputs!$B$13*EXP($B$9-0.5*C$6^2+C$6*Y83)</f>
        <v>12696.458256009328</v>
      </c>
      <c r="BG83" s="15">
        <f t="shared" ca="1" si="47"/>
        <v>12958.659831616689</v>
      </c>
      <c r="BH83" s="15">
        <f t="shared" ca="1" si="48"/>
        <v>15455.18126119214</v>
      </c>
      <c r="BI83" s="15">
        <f t="shared" ca="1" si="49"/>
        <v>17322.207862562551</v>
      </c>
      <c r="BJ83" s="15">
        <f t="shared" ca="1" si="50"/>
        <v>18897.297922149763</v>
      </c>
      <c r="BK83" s="15">
        <f t="shared" ca="1" si="51"/>
        <v>20854.867913214253</v>
      </c>
      <c r="BL83" s="15">
        <f t="shared" ca="1" si="52"/>
        <v>26742.658061572296</v>
      </c>
      <c r="BM83" s="15">
        <f t="shared" ca="1" si="53"/>
        <v>34580.096725413023</v>
      </c>
      <c r="BN83" s="15">
        <f t="shared" ca="1" si="54"/>
        <v>44271.132593909118</v>
      </c>
      <c r="BO83" s="15">
        <f t="shared" ca="1" si="55"/>
        <v>50403.450638959766</v>
      </c>
      <c r="BP83" s="15">
        <f t="shared" ca="1" si="56"/>
        <v>50662.673559606301</v>
      </c>
      <c r="BQ83" s="15">
        <f ca="1">Inputs!$B$20*EXP($B$10-0.5*C$7^2+C$7*AJ83)</f>
        <v>4831.4745353557391</v>
      </c>
      <c r="BR83" s="15">
        <f t="shared" ca="1" si="57"/>
        <v>5372.4347341694474</v>
      </c>
      <c r="BS83" s="15">
        <f t="shared" ca="1" si="58"/>
        <v>9723.57224431539</v>
      </c>
      <c r="BT83" s="15">
        <f t="shared" ca="1" si="59"/>
        <v>12330.123233453049</v>
      </c>
      <c r="BU83" s="15">
        <f t="shared" ca="1" si="60"/>
        <v>21554.18473885857</v>
      </c>
      <c r="BV83" s="15">
        <f t="shared" ca="1" si="61"/>
        <v>26847.298206093721</v>
      </c>
      <c r="BW83" s="15">
        <f t="shared" ca="1" si="62"/>
        <v>55808.237011160913</v>
      </c>
      <c r="BX83" s="15">
        <f t="shared" ca="1" si="63"/>
        <v>79479.192536167524</v>
      </c>
      <c r="BY83" s="15">
        <f t="shared" ca="1" si="64"/>
        <v>135180.33148982975</v>
      </c>
      <c r="BZ83" s="15">
        <f t="shared" ca="1" si="65"/>
        <v>162931.06914500103</v>
      </c>
      <c r="CA83" s="15">
        <f t="shared" ca="1" si="66"/>
        <v>207620.87118634986</v>
      </c>
      <c r="CB83" s="15">
        <f ca="1">(AU83*DCF!C$10-DCF!C$5*MAX(AU83*DCF!C$10,0)-MAX(AU83-Inputs!$B$6,0)/Inputs!$B$10)*DCF!C$6</f>
        <v>1045.9212429639922</v>
      </c>
      <c r="CC83" s="15">
        <f ca="1">(AV83*DCF!D$10-DCF!D$5*MAX(AV83*DCF!D$10,0)-MAX(AV83-AU83,0)/Inputs!$B$10)*DCF!D$6</f>
        <v>1096.9642637631409</v>
      </c>
      <c r="CD83" s="15">
        <f ca="1">(AW83*DCF!E$10-DCF!E$5*MAX(AW83*DCF!E$10,0)-MAX(AW83-AV83,0)/Inputs!$B$10)*DCF!E$6</f>
        <v>1052.3057994857538</v>
      </c>
      <c r="CE83" s="15">
        <f ca="1">(AX83*DCF!F$10-DCF!F$5*MAX(AX83*DCF!F$10,0)-MAX(AX83-AW83,0)/Inputs!$B$10)*DCF!F$6</f>
        <v>1517.3387390302901</v>
      </c>
      <c r="CF83" s="15">
        <f ca="1">(AY83*DCF!G$10-DCF!G$5*MAX(AY83*DCF!G$10,0)-MAX(AY83-AX83,0)/Inputs!$B$10)*DCF!G$6</f>
        <v>1925.1716864613998</v>
      </c>
      <c r="CG83" s="15">
        <f ca="1">(AZ83*DCF!H$10-DCF!H$5*MAX(AZ83*DCF!H$10,0)-MAX(AZ83-AY83,0)/Inputs!$B$10)*DCF!H$6</f>
        <v>2315.0410428799714</v>
      </c>
      <c r="CH83" s="15">
        <f ca="1">(BA83*DCF!I$10-DCF!I$5*MAX(BA83*DCF!I$10,0)-MAX(BA83-AZ83,0)/Inputs!$B$10)*DCF!I$6</f>
        <v>2298.5529174302601</v>
      </c>
      <c r="CI83" s="15">
        <f ca="1">(BB83*DCF!J$10-DCF!J$5*MAX(BB83*DCF!J$10,0)-MAX(BB83-BA83,0)/Inputs!$B$10)*DCF!J$6</f>
        <v>3241.7945856797355</v>
      </c>
      <c r="CJ83" s="15">
        <f ca="1">(BC83*DCF!K$10-DCF!K$5*MAX(BC83*DCF!K$10,0)-MAX(BC83-BB83,0)/Inputs!$B$10)*DCF!K$6</f>
        <v>4169.2825653140744</v>
      </c>
      <c r="CK83" s="15">
        <f ca="1">(BD83*DCF!L$10-DCF!L$5*MAX(BD83*DCF!L$10,0)-MAX(BD83-BC83,0)/Inputs!$B$10)*DCF!L$6</f>
        <v>5176.1752706505595</v>
      </c>
      <c r="CL83" s="15">
        <f ca="1">(BE83*DCF!M$10-DCF!M$5*MAX(BE83*DCF!M$10,0)-MAX(BE83-BD83,0)/Inputs!$B$10)*DCF!M$6</f>
        <v>5985.9024958293894</v>
      </c>
      <c r="CM83" s="15">
        <f ca="1">(BF83*DCF!C$28-DCF!C$5*MAX(BF83*DCF!C$28,0)-MAX(BF83-Inputs!$B$13,0)/Inputs!$B$17)*DCF!C$6</f>
        <v>3572.4604931169479</v>
      </c>
      <c r="CN83" s="15">
        <f ca="1">(BG83*DCF!D$28-DCF!D$5*MAX(BG83*DCF!D$28,0)-MAX(BG83-BF83,0)/Inputs!$B$17)*DCF!D$6</f>
        <v>3760.6845785637256</v>
      </c>
      <c r="CO83" s="15">
        <f ca="1">(BH83*DCF!E$28-DCF!E$5*MAX(BH83*DCF!E$28,0)-MAX(BH83-BG83,0)/Inputs!$B$17)*DCF!E$6</f>
        <v>3885.1525252852539</v>
      </c>
      <c r="CP83" s="15">
        <f ca="1">(BI83*DCF!F$28-DCF!F$5*MAX(BI83*DCF!F$28,0)-MAX(BI83-BH83,0)/Inputs!$B$17)*DCF!F$6</f>
        <v>4362.6014494045248</v>
      </c>
      <c r="CQ83" s="15">
        <f ca="1">(BJ83*DCF!G$28-DCF!G$5*MAX(BJ83*DCF!G$28,0)-MAX(BJ83-BI83,0)/Inputs!$B$17)*DCF!G$6</f>
        <v>4638.1327312552512</v>
      </c>
      <c r="CR83" s="15">
        <f ca="1">(BK83*DCF!H$28-DCF!H$5*MAX(BK83*DCF!H$28,0)-MAX(BK83-BJ83,0)/Inputs!$B$17)*DCF!H$6</f>
        <v>4853.4874807804517</v>
      </c>
      <c r="CS83" s="15">
        <f ca="1">(BL83*DCF!I$28-DCF!I$5*MAX(BL83*DCF!I$28,0)-MAX(BL83-BK83,0)/Inputs!$B$17)*DCF!I$6</f>
        <v>5443.5388736374098</v>
      </c>
      <c r="CT83" s="15">
        <f ca="1">(BM83*DCF!J$28-DCF!J$5*MAX(BM83*DCF!J$28,0)-MAX(BM83-BL83,0)/Inputs!$B$17)*DCF!J$6</f>
        <v>6675.0519416356046</v>
      </c>
      <c r="CU83" s="15">
        <f ca="1">(BN83*DCF!K$28-DCF!K$5*MAX(BN83*DCF!K$28,0)-MAX(BN83-BM83,0)/Inputs!$B$17)*DCF!K$6</f>
        <v>8162.2980998221856</v>
      </c>
      <c r="CV83" s="15">
        <f ca="1">(BO83*DCF!L$28-DCF!L$5*MAX(BO83*DCF!L$28,0)-MAX(BO83-BN83,0)/Inputs!$B$17)*DCF!L$6</f>
        <v>9362.6643521787591</v>
      </c>
      <c r="CW83" s="15">
        <f ca="1">(BP83*DCF!M$28-DCF!M$5*MAX(BP83*DCF!M$28,0)-MAX(BP83-BO83,0)/Inputs!$B$17)*DCF!M$6</f>
        <v>9505.1152709953658</v>
      </c>
      <c r="CX83" s="15">
        <f ca="1">(BQ83*DCF!C$46-DCF!C$5*MAX(BQ83*DCF!C$46,0)-MAX(BQ83-Inputs!$B$20,0)/Inputs!$B$24)*DCF!C$6</f>
        <v>-1868.9200014012049</v>
      </c>
      <c r="CY83" s="15">
        <f ca="1">(BR83*DCF!D$46-DCF!D$5*MAX(BR83*DCF!D$46,0)-MAX(BR83-BQ83,0)/Inputs!$B$24)*DCF!D$6</f>
        <v>-1147.7725487816297</v>
      </c>
      <c r="CZ83" s="15">
        <f ca="1">(BS83*DCF!E$46-DCF!E$5*MAX(BS83*DCF!E$46,0)-MAX(BS83-BR83,0)/Inputs!$B$24)*DCF!E$6</f>
        <v>-2864.9279694782631</v>
      </c>
      <c r="DA83" s="15">
        <f ca="1">(BT83*DCF!F$46-DCF!F$5*MAX(BT83*DCF!F$46,0)-MAX(BT83-BS83,0)/Inputs!$B$24)*DCF!F$6</f>
        <v>-1847.0851453533614</v>
      </c>
      <c r="DB83" s="15">
        <f ca="1">(BU83*DCF!G$46-DCF!G$5*MAX(BU83*DCF!G$46,0)-MAX(BU83-BT83,0)/Inputs!$B$24)*DCF!G$6</f>
        <v>-3827.8322339617393</v>
      </c>
      <c r="DC83" s="15">
        <f ca="1">(BV83*DCF!H$46-DCF!H$5*MAX(BV83*DCF!H$46,0)-MAX(BV83-BU83,0)/Inputs!$B$24)*DCF!H$6</f>
        <v>-1644.802578499033</v>
      </c>
      <c r="DD83" s="15">
        <f ca="1">(BW83*DCF!I$46-DCF!I$5*MAX(BW83*DCF!I$46,0)-MAX(BW83-BV83,0)/Inputs!$B$24)*DCF!I$6</f>
        <v>-7024.6522977654158</v>
      </c>
      <c r="DE83" s="15">
        <f ca="1">(BX83*DCF!J$46-DCF!J$5*MAX(BX83*DCF!J$46,0)-MAX(BX83-BW83,0)/Inputs!$B$24)*DCF!J$6</f>
        <v>-2943.2184005261547</v>
      </c>
      <c r="DF83" s="15">
        <f ca="1">(BY83*DCF!K$46-DCF!K$5*MAX(BY83*DCF!K$46,0)-MAX(BY83-BX83,0)/Inputs!$B$24)*DCF!K$6</f>
        <v>-5923.3440107640608</v>
      </c>
      <c r="DG83" s="15">
        <f ca="1">(BZ83*DCF!L$46-DCF!L$5*MAX(BZ83*DCF!L$46,0)-MAX(BZ83-BY83,0)/Inputs!$B$24)*DCF!L$6</f>
        <v>4982.5879669240612</v>
      </c>
      <c r="DH83" s="15">
        <f ca="1">(CA83*DCF!M$46-DCF!M$5*MAX(CA83*DCF!M$46,0)-MAX(CA83-BZ83,0)/Inputs!$B$24)*DCF!M$6</f>
        <v>6933.9811487226925</v>
      </c>
      <c r="DI83" s="15">
        <f ca="1">SUM(CB83:CL83)+BE83*DCF!M$10*(1+Inputs!$B$30)*(1-Inputs!$B$33)*(1-Inputs!$B$30/Inputs!$B$31)/(Inputs!$B$29-Inputs!$B$30)*DCF!M$6</f>
        <v>169922.84403818249</v>
      </c>
      <c r="DJ83" s="15">
        <f ca="1">SUM(CM83:CW83)+BP83*DCF!M$28*(1+Inputs!$B$30)*(1-Inputs!$B$33)*(1-Inputs!$B$30/Inputs!$B$31)/(Inputs!$B$29-Inputs!$B$30)*DCF!M$6</f>
        <v>252214.37507785711</v>
      </c>
      <c r="DK83" s="15">
        <f ca="1">SUM(CX83:DH83)+CA83*DCF!M$46*(1+Inputs!$B$30)*(1-Inputs!$B$33)*(1-Inputs!$B$30/Inputs!$B$31)/(Inputs!$B$29-Inputs!$B$30)*DCF!M$6</f>
        <v>303830.47504767461</v>
      </c>
      <c r="DM83" s="15">
        <f ca="1">DI83+DJ83+DK83+Inputs!$B$34+Inputs!$B$36-Inputs!$B$35</f>
        <v>802818.69416371419</v>
      </c>
    </row>
    <row r="84" spans="1:117" x14ac:dyDescent="0.75">
      <c r="A84" s="11">
        <v>71</v>
      </c>
      <c r="C84" s="23">
        <f t="shared" ref="C84:M93" ca="1" si="67">_xlfn.NORM.S.INV(RAND())</f>
        <v>-0.19412878179749493</v>
      </c>
      <c r="D84" s="23">
        <f t="shared" ca="1" si="67"/>
        <v>-0.16891893900150176</v>
      </c>
      <c r="E84" s="23">
        <f t="shared" ca="1" si="67"/>
        <v>-0.29807885354330721</v>
      </c>
      <c r="F84" s="23">
        <f t="shared" ca="1" si="67"/>
        <v>-2.0619783787362342</v>
      </c>
      <c r="G84" s="23">
        <f t="shared" ca="1" si="67"/>
        <v>-0.82228885829822174</v>
      </c>
      <c r="H84" s="23">
        <f t="shared" ca="1" si="67"/>
        <v>-0.23245907397090898</v>
      </c>
      <c r="I84" s="23">
        <f t="shared" ca="1" si="67"/>
        <v>-0.82978511640442898</v>
      </c>
      <c r="J84" s="23">
        <f t="shared" ca="1" si="67"/>
        <v>1.1116720374534221</v>
      </c>
      <c r="K84" s="23">
        <f t="shared" ca="1" si="67"/>
        <v>-0.88693151141186899</v>
      </c>
      <c r="L84" s="23">
        <f t="shared" ca="1" si="67"/>
        <v>0.68855361520347313</v>
      </c>
      <c r="M84" s="23">
        <f t="shared" ca="1" si="67"/>
        <v>-1.1075086468991222</v>
      </c>
      <c r="N84" s="23">
        <f ca="1">SQRT(Inputs!$B$38)*C84+SQRT(1-Inputs!$B$38)*_xlfn.NORM.S.INV(RAND())</f>
        <v>0.64779371487421233</v>
      </c>
      <c r="O84" s="23">
        <f ca="1">SQRT(Inputs!$B$38)*D84+SQRT(1-Inputs!$B$38)*_xlfn.NORM.S.INV(RAND())</f>
        <v>-0.51691472286231288</v>
      </c>
      <c r="P84" s="23">
        <f ca="1">SQRT(Inputs!$B$38)*E84+SQRT(1-Inputs!$B$38)*_xlfn.NORM.S.INV(RAND())</f>
        <v>-6.2337008492041601E-3</v>
      </c>
      <c r="Q84" s="23">
        <f ca="1">SQRT(Inputs!$B$38)*F84+SQRT(1-Inputs!$B$38)*_xlfn.NORM.S.INV(RAND())</f>
        <v>-8.9781777483577407E-2</v>
      </c>
      <c r="R84" s="23">
        <f ca="1">SQRT(Inputs!$B$38)*G84+SQRT(1-Inputs!$B$38)*_xlfn.NORM.S.INV(RAND())</f>
        <v>-2.0902649561374522</v>
      </c>
      <c r="S84" s="23">
        <f ca="1">SQRT(Inputs!$B$38)*H84+SQRT(1-Inputs!$B$38)*_xlfn.NORM.S.INV(RAND())</f>
        <v>-1.0651441724759303</v>
      </c>
      <c r="T84" s="23">
        <f ca="1">SQRT(Inputs!$B$38)*I84+SQRT(1-Inputs!$B$38)*_xlfn.NORM.S.INV(RAND())</f>
        <v>0.41920038498155576</v>
      </c>
      <c r="U84" s="23">
        <f ca="1">SQRT(Inputs!$B$38)*J84+SQRT(1-Inputs!$B$38)*_xlfn.NORM.S.INV(RAND())</f>
        <v>1.6018131364411019</v>
      </c>
      <c r="V84" s="23">
        <f ca="1">SQRT(Inputs!$B$38)*K84+SQRT(1-Inputs!$B$38)*_xlfn.NORM.S.INV(RAND())</f>
        <v>-1.2697945158834862</v>
      </c>
      <c r="W84" s="23">
        <f ca="1">SQRT(Inputs!$B$38)*L84+SQRT(1-Inputs!$B$38)*_xlfn.NORM.S.INV(RAND())</f>
        <v>1.103430574696749</v>
      </c>
      <c r="X84" s="23">
        <f ca="1">SQRT(Inputs!$B$38)*M84+SQRT(1-Inputs!$B$38)*_xlfn.NORM.S.INV(RAND())</f>
        <v>-0.52259922390074498</v>
      </c>
      <c r="Y84" s="23">
        <f ca="1">SQRT(Inputs!$B$38)*C84+SQRT(1-Inputs!$B$38)*_xlfn.NORM.S.INV(RAND())</f>
        <v>0.26003078624739107</v>
      </c>
      <c r="Z84" s="23">
        <f ca="1">SQRT(Inputs!$B$38)*D84+SQRT(1-Inputs!$B$38)*_xlfn.NORM.S.INV(RAND())</f>
        <v>-0.59635408036024717</v>
      </c>
      <c r="AA84" s="23">
        <f ca="1">SQRT(Inputs!$B$38)*E84+SQRT(1-Inputs!$B$38)*_xlfn.NORM.S.INV(RAND())</f>
        <v>-1.0522599076333261</v>
      </c>
      <c r="AB84" s="23">
        <f ca="1">SQRT(Inputs!$B$38)*F84+SQRT(1-Inputs!$B$38)*_xlfn.NORM.S.INV(RAND())</f>
        <v>-0.95837026325502284</v>
      </c>
      <c r="AC84" s="23">
        <f ca="1">SQRT(Inputs!$B$38)*G84+SQRT(1-Inputs!$B$38)*_xlfn.NORM.S.INV(RAND())</f>
        <v>-0.76096525898980216</v>
      </c>
      <c r="AD84" s="23">
        <f ca="1">SQRT(Inputs!$B$38)*H84+SQRT(1-Inputs!$B$38)*_xlfn.NORM.S.INV(RAND())</f>
        <v>-1.7031421693340765E-2</v>
      </c>
      <c r="AE84" s="23">
        <f ca="1">SQRT(Inputs!$B$38)*I84+SQRT(1-Inputs!$B$38)*_xlfn.NORM.S.INV(RAND())</f>
        <v>-1.8814125696795863</v>
      </c>
      <c r="AF84" s="23">
        <f ca="1">SQRT(Inputs!$B$38)*J84+SQRT(1-Inputs!$B$38)*_xlfn.NORM.S.INV(RAND())</f>
        <v>1.3188531885304036</v>
      </c>
      <c r="AG84" s="23">
        <f ca="1">SQRT(Inputs!$B$38)*K84+SQRT(1-Inputs!$B$38)*_xlfn.NORM.S.INV(RAND())</f>
        <v>0.39795757745076943</v>
      </c>
      <c r="AH84" s="23">
        <f ca="1">SQRT(Inputs!$B$38)*L84+SQRT(1-Inputs!$B$38)*_xlfn.NORM.S.INV(RAND())</f>
        <v>-0.41181125191679985</v>
      </c>
      <c r="AI84" s="23">
        <f ca="1">SQRT(Inputs!$B$38)*M84+SQRT(1-Inputs!$B$38)*_xlfn.NORM.S.INV(RAND())</f>
        <v>-0.83513866553627847</v>
      </c>
      <c r="AJ84" s="23">
        <f ca="1">SQRT(Inputs!$B$38)*C84+SQRT(1-Inputs!$B$38)*_xlfn.NORM.S.INV(RAND())</f>
        <v>-2.0957146737132639</v>
      </c>
      <c r="AK84" s="23">
        <f ca="1">SQRT(Inputs!$B$38)*D84+SQRT(1-Inputs!$B$38)*_xlfn.NORM.S.INV(RAND())</f>
        <v>4.666766954839606E-2</v>
      </c>
      <c r="AL84" s="23">
        <f ca="1">SQRT(Inputs!$B$38)*E84+SQRT(1-Inputs!$B$38)*_xlfn.NORM.S.INV(RAND())</f>
        <v>-0.75433122570868738</v>
      </c>
      <c r="AM84" s="23">
        <f ca="1">SQRT(Inputs!$B$38)*F84+SQRT(1-Inputs!$B$38)*_xlfn.NORM.S.INV(RAND())</f>
        <v>-0.24209674320795682</v>
      </c>
      <c r="AN84" s="23">
        <f ca="1">SQRT(Inputs!$B$38)*G84+SQRT(1-Inputs!$B$38)*_xlfn.NORM.S.INV(RAND())</f>
        <v>-0.64544043125077266</v>
      </c>
      <c r="AO84" s="23">
        <f ca="1">SQRT(Inputs!$B$38)*H84+SQRT(1-Inputs!$B$38)*_xlfn.NORM.S.INV(RAND())</f>
        <v>-0.7352453376939313</v>
      </c>
      <c r="AP84" s="23">
        <f ca="1">SQRT(Inputs!$B$38)*I84+SQRT(1-Inputs!$B$38)*_xlfn.NORM.S.INV(RAND())</f>
        <v>3.137937490431475E-2</v>
      </c>
      <c r="AQ84" s="23">
        <f ca="1">SQRT(Inputs!$B$38)*J84+SQRT(1-Inputs!$B$38)*_xlfn.NORM.S.INV(RAND())</f>
        <v>0.4174897301028952</v>
      </c>
      <c r="AR84" s="23">
        <f ca="1">SQRT(Inputs!$B$38)*K84+SQRT(1-Inputs!$B$38)*_xlfn.NORM.S.INV(RAND())</f>
        <v>-0.27475425657456098</v>
      </c>
      <c r="AS84" s="23">
        <f ca="1">SQRT(Inputs!$B$38)*L84+SQRT(1-Inputs!$B$38)*_xlfn.NORM.S.INV(RAND())</f>
        <v>0.17894063440903793</v>
      </c>
      <c r="AT84" s="23">
        <f ca="1">SQRT(Inputs!$B$38)*M84+SQRT(1-Inputs!$B$38)*_xlfn.NORM.S.INV(RAND())</f>
        <v>-1.083304120052375</v>
      </c>
      <c r="AU84" s="15">
        <f ca="1">Inputs!$B$6*EXP($B$8-0.5*C$5^2+C$5*N84)</f>
        <v>5510.8424047187436</v>
      </c>
      <c r="AV84" s="15">
        <f t="shared" ca="1" si="37"/>
        <v>6217.0615279354479</v>
      </c>
      <c r="AW84" s="15">
        <f t="shared" ca="1" si="38"/>
        <v>7574.2337113114108</v>
      </c>
      <c r="AX84" s="15">
        <f t="shared" ca="1" si="39"/>
        <v>9144.2334933693055</v>
      </c>
      <c r="AY84" s="15">
        <f t="shared" ca="1" si="40"/>
        <v>8754.5896085439981</v>
      </c>
      <c r="AZ84" s="15">
        <f t="shared" ca="1" si="41"/>
        <v>9522.0862946322195</v>
      </c>
      <c r="BA84" s="15">
        <f t="shared" ca="1" si="42"/>
        <v>12175.218549080368</v>
      </c>
      <c r="BB84" s="15">
        <f t="shared" ca="1" si="43"/>
        <v>17501.049030625039</v>
      </c>
      <c r="BC84" s="15">
        <f t="shared" ca="1" si="44"/>
        <v>18961.692839824533</v>
      </c>
      <c r="BD84" s="15">
        <f t="shared" ca="1" si="45"/>
        <v>25755.452677492773</v>
      </c>
      <c r="BE84" s="15">
        <f t="shared" ca="1" si="46"/>
        <v>30092.986317301864</v>
      </c>
      <c r="BF84" s="15">
        <f ca="1">Inputs!$B$13*EXP($B$9-0.5*C$6^2+C$6*Y84)</f>
        <v>14562.714414814354</v>
      </c>
      <c r="BG84" s="15">
        <f t="shared" ca="1" si="47"/>
        <v>15937.469962683226</v>
      </c>
      <c r="BH84" s="15">
        <f t="shared" ca="1" si="48"/>
        <v>16354.223523142282</v>
      </c>
      <c r="BI84" s="15">
        <f t="shared" ca="1" si="49"/>
        <v>17274.326885347775</v>
      </c>
      <c r="BJ84" s="15">
        <f t="shared" ca="1" si="50"/>
        <v>18977.14510320131</v>
      </c>
      <c r="BK84" s="15">
        <f t="shared" ca="1" si="51"/>
        <v>23236.906768896944</v>
      </c>
      <c r="BL84" s="15">
        <f t="shared" ca="1" si="52"/>
        <v>22367.794238901803</v>
      </c>
      <c r="BM84" s="15">
        <f t="shared" ca="1" si="53"/>
        <v>32389.572532362843</v>
      </c>
      <c r="BN84" s="15">
        <f t="shared" ca="1" si="54"/>
        <v>41780.865894046219</v>
      </c>
      <c r="BO84" s="15">
        <f t="shared" ca="1" si="55"/>
        <v>49004.210375062874</v>
      </c>
      <c r="BP84" s="15">
        <f t="shared" ca="1" si="56"/>
        <v>54869.77610750129</v>
      </c>
      <c r="BQ84" s="15">
        <f ca="1">Inputs!$B$20*EXP($B$10-0.5*C$7^2+C$7*AJ84)</f>
        <v>2039.8161727040178</v>
      </c>
      <c r="BR84" s="15">
        <f t="shared" ca="1" si="57"/>
        <v>2809.0937710902613</v>
      </c>
      <c r="BS84" s="15">
        <f t="shared" ca="1" si="58"/>
        <v>3097.4621114190481</v>
      </c>
      <c r="BT84" s="15">
        <f t="shared" ca="1" si="59"/>
        <v>4007.9274780164878</v>
      </c>
      <c r="BU84" s="15">
        <f t="shared" ca="1" si="60"/>
        <v>4751.3675509620489</v>
      </c>
      <c r="BV84" s="15">
        <f t="shared" ca="1" si="61"/>
        <v>5601.380598530598</v>
      </c>
      <c r="BW84" s="15">
        <f t="shared" ca="1" si="62"/>
        <v>7868.4954867209608</v>
      </c>
      <c r="BX84" s="15">
        <f t="shared" ca="1" si="63"/>
        <v>11966.102678370351</v>
      </c>
      <c r="BY84" s="15">
        <f t="shared" ca="1" si="64"/>
        <v>15907.935451947704</v>
      </c>
      <c r="BZ84" s="15">
        <f t="shared" ca="1" si="65"/>
        <v>23067.530526466682</v>
      </c>
      <c r="CA84" s="15">
        <f t="shared" ca="1" si="66"/>
        <v>26728.844253151303</v>
      </c>
      <c r="CB84" s="15">
        <f ca="1">(AU84*DCF!C$10-DCF!C$5*MAX(AU84*DCF!C$10,0)-MAX(AU84-Inputs!$B$6,0)/Inputs!$B$10)*DCF!C$6</f>
        <v>1039.1626665275905</v>
      </c>
      <c r="CC84" s="15">
        <f ca="1">(AV84*DCF!D$10-DCF!D$5*MAX(AV84*DCF!D$10,0)-MAX(AV84-AU84,0)/Inputs!$B$10)*DCF!D$6</f>
        <v>1343.1735780960523</v>
      </c>
      <c r="CD84" s="15">
        <f ca="1">(AW84*DCF!E$10-DCF!E$5*MAX(AW84*DCF!E$10,0)-MAX(AW84-AV84,0)/Inputs!$B$10)*DCF!E$6</f>
        <v>1443.0786138159085</v>
      </c>
      <c r="CE84" s="15">
        <f ca="1">(AX84*DCF!F$10-DCF!F$5*MAX(AX84*DCF!F$10,0)-MAX(AX84-AW84,0)/Inputs!$B$10)*DCF!F$6</f>
        <v>1669.4935688044204</v>
      </c>
      <c r="CF84" s="15">
        <f ca="1">(AY84*DCF!G$10-DCF!G$5*MAX(AY84*DCF!G$10,0)-MAX(AY84-AX84,0)/Inputs!$B$10)*DCF!G$6</f>
        <v>1803.7943164720884</v>
      </c>
      <c r="CG84" s="15">
        <f ca="1">(AZ84*DCF!H$10-DCF!H$5*MAX(AZ84*DCF!H$10,0)-MAX(AZ84-AY84,0)/Inputs!$B$10)*DCF!H$6</f>
        <v>1712.4370883109821</v>
      </c>
      <c r="CH84" s="15">
        <f ca="1">(BA84*DCF!I$10-DCF!I$5*MAX(BA84*DCF!I$10,0)-MAX(BA84-AZ84,0)/Inputs!$B$10)*DCF!I$6</f>
        <v>1788.7616285097595</v>
      </c>
      <c r="CI84" s="15">
        <f ca="1">(BB84*DCF!J$10-DCF!J$5*MAX(BB84*DCF!J$10,0)-MAX(BB84-BA84,0)/Inputs!$B$10)*DCF!J$6</f>
        <v>2196.1787749291716</v>
      </c>
      <c r="CJ84" s="15">
        <f ca="1">(BC84*DCF!K$10-DCF!K$5*MAX(BC84*DCF!K$10,0)-MAX(BC84-BB84,0)/Inputs!$B$10)*DCF!K$6</f>
        <v>2848.0601224700654</v>
      </c>
      <c r="CK84" s="15">
        <f ca="1">(BD84*DCF!L$10-DCF!L$5*MAX(BD84*DCF!L$10,0)-MAX(BD84-BC84,0)/Inputs!$B$10)*DCF!L$6</f>
        <v>3005.8688810396525</v>
      </c>
      <c r="CL84" s="15">
        <f ca="1">(BE84*DCF!M$10-DCF!M$5*MAX(BE84*DCF!M$10,0)-MAX(BE84-BD84,0)/Inputs!$B$10)*DCF!M$6</f>
        <v>3728.3448540374748</v>
      </c>
      <c r="CM84" s="15">
        <f ca="1">(BF84*DCF!C$28-DCF!C$5*MAX(BF84*DCF!C$28,0)-MAX(BF84-Inputs!$B$13,0)/Inputs!$B$17)*DCF!C$6</f>
        <v>3711.02359234302</v>
      </c>
      <c r="CN84" s="15">
        <f ca="1">(BG84*DCF!D$28-DCF!D$5*MAX(BG84*DCF!D$28,0)-MAX(BG84-BF84,0)/Inputs!$B$17)*DCF!D$6</f>
        <v>4400.6540924110586</v>
      </c>
      <c r="CO84" s="15">
        <f ca="1">(BH84*DCF!E$28-DCF!E$5*MAX(BH84*DCF!E$28,0)-MAX(BH84-BG84,0)/Inputs!$B$17)*DCF!E$6</f>
        <v>4549.6709220656467</v>
      </c>
      <c r="CP84" s="15">
        <f ca="1">(BI84*DCF!F$28-DCF!F$5*MAX(BI84*DCF!F$28,0)-MAX(BI84-BH84,0)/Inputs!$B$17)*DCF!F$6</f>
        <v>4522.0053682704638</v>
      </c>
      <c r="CQ84" s="15">
        <f ca="1">(BJ84*DCF!G$28-DCF!G$5*MAX(BJ84*DCF!G$28,0)-MAX(BJ84-BI84,0)/Inputs!$B$17)*DCF!G$6</f>
        <v>4637.3670737576313</v>
      </c>
      <c r="CR84" s="15">
        <f ca="1">(BK84*DCF!H$28-DCF!H$5*MAX(BK84*DCF!H$28,0)-MAX(BK84-BJ84,0)/Inputs!$B$17)*DCF!H$6</f>
        <v>5084.8959916134017</v>
      </c>
      <c r="CS84" s="15">
        <f ca="1">(BL84*DCF!I$28-DCF!I$5*MAX(BL84*DCF!I$28,0)-MAX(BL84-BK84,0)/Inputs!$B$17)*DCF!I$6</f>
        <v>5259.8547484600649</v>
      </c>
      <c r="CT84" s="15">
        <f ca="1">(BM84*DCF!J$28-DCF!J$5*MAX(BM84*DCF!J$28,0)-MAX(BM84-BL84,0)/Inputs!$B$17)*DCF!J$6</f>
        <v>5896.7576057443375</v>
      </c>
      <c r="CU84" s="15">
        <f ca="1">(BN84*DCF!K$28-DCF!K$5*MAX(BN84*DCF!K$28,0)-MAX(BN84-BM84,0)/Inputs!$B$17)*DCF!K$6</f>
        <v>7673.1099916501544</v>
      </c>
      <c r="CV84" s="15">
        <f ca="1">(BO84*DCF!L$28-DCF!L$5*MAX(BO84*DCF!L$28,0)-MAX(BO84-BN84,0)/Inputs!$B$17)*DCF!L$6</f>
        <v>8960.0350891548587</v>
      </c>
      <c r="CW84" s="15">
        <f ca="1">(BP84*DCF!M$28-DCF!M$5*MAX(BP84*DCF!M$28,0)-MAX(BP84-BO84,0)/Inputs!$B$17)*DCF!M$6</f>
        <v>9710.6636920471847</v>
      </c>
      <c r="CX84" s="15">
        <f ca="1">(BQ84*DCF!C$46-DCF!C$5*MAX(BQ84*DCF!C$46,0)-MAX(BQ84-Inputs!$B$20,0)/Inputs!$B$24)*DCF!C$6</f>
        <v>-471.08918538199026</v>
      </c>
      <c r="CY84" s="15">
        <f ca="1">(BR84*DCF!D$46-DCF!D$5*MAX(BR84*DCF!D$46,0)-MAX(BR84-BQ84,0)/Inputs!$B$24)*DCF!D$6</f>
        <v>-807.69116345912471</v>
      </c>
      <c r="CZ84" s="15">
        <f ca="1">(BS84*DCF!E$46-DCF!E$5*MAX(BS84*DCF!E$46,0)-MAX(BS84-BR84,0)/Inputs!$B$24)*DCF!E$6</f>
        <v>-479.9471488642227</v>
      </c>
      <c r="DA84" s="15">
        <f ca="1">(BT84*DCF!F$46-DCF!F$5*MAX(BT84*DCF!F$46,0)-MAX(BT84-BS84,0)/Inputs!$B$24)*DCF!F$6</f>
        <v>-623.41184098362771</v>
      </c>
      <c r="DB84" s="15">
        <f ca="1">(BU84*DCF!G$46-DCF!G$5*MAX(BU84*DCF!G$46,0)-MAX(BU84-BT84,0)/Inputs!$B$24)*DCF!G$6</f>
        <v>-409.90516881489259</v>
      </c>
      <c r="DC84" s="15">
        <f ca="1">(BV84*DCF!H$46-DCF!H$5*MAX(BV84*DCF!H$46,0)-MAX(BV84-BU84,0)/Inputs!$B$24)*DCF!H$6</f>
        <v>-264.1363464155753</v>
      </c>
      <c r="DD84" s="15">
        <f ca="1">(BW84*DCF!I$46-DCF!I$5*MAX(BW84*DCF!I$46,0)-MAX(BW84-BV84,0)/Inputs!$B$24)*DCF!I$6</f>
        <v>-469.075026950807</v>
      </c>
      <c r="DE84" s="15">
        <f ca="1">(BX84*DCF!J$46-DCF!J$5*MAX(BX84*DCF!J$46,0)-MAX(BX84-BW84,0)/Inputs!$B$24)*DCF!J$6</f>
        <v>-584.67357440170179</v>
      </c>
      <c r="DF84" s="15">
        <f ca="1">(BY84*DCF!K$46-DCF!K$5*MAX(BY84*DCF!K$46,0)-MAX(BY84-BX84,0)/Inputs!$B$24)*DCF!K$6</f>
        <v>-56.929717152539041</v>
      </c>
      <c r="DG84" s="15">
        <f ca="1">(BZ84*DCF!L$46-DCF!L$5*MAX(BZ84*DCF!L$46,0)-MAX(BZ84-BY84,0)/Inputs!$B$24)*DCF!L$6</f>
        <v>-25.688375621873824</v>
      </c>
      <c r="DH84" s="15">
        <f ca="1">(CA84*DCF!M$46-DCF!M$5*MAX(CA84*DCF!M$46,0)-MAX(CA84-BZ84,0)/Inputs!$B$24)*DCF!M$6</f>
        <v>1330.0161350382705</v>
      </c>
      <c r="DI84" s="15">
        <f ca="1">SUM(CB84:CL84)+BE84*DCF!M$10*(1+Inputs!$B$30)*(1-Inputs!$B$33)*(1-Inputs!$B$30/Inputs!$B$31)/(Inputs!$B$29-Inputs!$B$30)*DCF!M$6</f>
        <v>106327.53295261174</v>
      </c>
      <c r="DJ84" s="15">
        <f ca="1">SUM(CM84:CW84)+BP84*DCF!M$28*(1+Inputs!$B$30)*(1-Inputs!$B$33)*(1-Inputs!$B$30/Inputs!$B$31)/(Inputs!$B$29-Inputs!$B$30)*DCF!M$6</f>
        <v>268010.45481398416</v>
      </c>
      <c r="DK84" s="15">
        <f ca="1">SUM(CX84:DH84)+CA84*DCF!M$46*(1+Inputs!$B$30)*(1-Inputs!$B$33)*(1-Inputs!$B$30/Inputs!$B$31)/(Inputs!$B$29-Inputs!$B$30)*DCF!M$6</f>
        <v>38463.428036377605</v>
      </c>
      <c r="DM84" s="15">
        <f ca="1">DI84+DJ84+DK84+Inputs!$B$34+Inputs!$B$36-Inputs!$B$35</f>
        <v>489652.4158029735</v>
      </c>
    </row>
    <row r="85" spans="1:117" x14ac:dyDescent="0.75">
      <c r="A85" s="11">
        <v>72</v>
      </c>
      <c r="C85" s="23">
        <f t="shared" ca="1" si="67"/>
        <v>1.2816153495764702</v>
      </c>
      <c r="D85" s="23">
        <f t="shared" ca="1" si="67"/>
        <v>0.62716349597554544</v>
      </c>
      <c r="E85" s="23">
        <f t="shared" ca="1" si="67"/>
        <v>1.0222219544953295</v>
      </c>
      <c r="F85" s="23">
        <f t="shared" ca="1" si="67"/>
        <v>-0.71336244836040696</v>
      </c>
      <c r="G85" s="23">
        <f t="shared" ca="1" si="67"/>
        <v>1.2845339424892506</v>
      </c>
      <c r="H85" s="23">
        <f t="shared" ca="1" si="67"/>
        <v>-0.23106500832484198</v>
      </c>
      <c r="I85" s="23">
        <f t="shared" ca="1" si="67"/>
        <v>1.1608326059825622</v>
      </c>
      <c r="J85" s="23">
        <f t="shared" ca="1" si="67"/>
        <v>1.8314358580634684</v>
      </c>
      <c r="K85" s="23">
        <f t="shared" ca="1" si="67"/>
        <v>-0.30440429572926953</v>
      </c>
      <c r="L85" s="23">
        <f t="shared" ca="1" si="67"/>
        <v>-1.0963001235470753</v>
      </c>
      <c r="M85" s="23">
        <f t="shared" ca="1" si="67"/>
        <v>-0.97184209404779442</v>
      </c>
      <c r="N85" s="23">
        <f ca="1">SQRT(Inputs!$B$38)*C85+SQRT(1-Inputs!$B$38)*_xlfn.NORM.S.INV(RAND())</f>
        <v>1.8472527956396587</v>
      </c>
      <c r="O85" s="23">
        <f ca="1">SQRT(Inputs!$B$38)*D85+SQRT(1-Inputs!$B$38)*_xlfn.NORM.S.INV(RAND())</f>
        <v>1.2022413728793833</v>
      </c>
      <c r="P85" s="23">
        <f ca="1">SQRT(Inputs!$B$38)*E85+SQRT(1-Inputs!$B$38)*_xlfn.NORM.S.INV(RAND())</f>
        <v>-9.4210871486046233E-2</v>
      </c>
      <c r="Q85" s="23">
        <f ca="1">SQRT(Inputs!$B$38)*F85+SQRT(1-Inputs!$B$38)*_xlfn.NORM.S.INV(RAND())</f>
        <v>0.42454541031493848</v>
      </c>
      <c r="R85" s="23">
        <f ca="1">SQRT(Inputs!$B$38)*G85+SQRT(1-Inputs!$B$38)*_xlfn.NORM.S.INV(RAND())</f>
        <v>-1.4597132280568896</v>
      </c>
      <c r="S85" s="23">
        <f ca="1">SQRT(Inputs!$B$38)*H85+SQRT(1-Inputs!$B$38)*_xlfn.NORM.S.INV(RAND())</f>
        <v>0.74661997688853576</v>
      </c>
      <c r="T85" s="23">
        <f ca="1">SQRT(Inputs!$B$38)*I85+SQRT(1-Inputs!$B$38)*_xlfn.NORM.S.INV(RAND())</f>
        <v>-1.8057895016354237</v>
      </c>
      <c r="U85" s="23">
        <f ca="1">SQRT(Inputs!$B$38)*J85+SQRT(1-Inputs!$B$38)*_xlfn.NORM.S.INV(RAND())</f>
        <v>1.9583668113838826</v>
      </c>
      <c r="V85" s="23">
        <f ca="1">SQRT(Inputs!$B$38)*K85+SQRT(1-Inputs!$B$38)*_xlfn.NORM.S.INV(RAND())</f>
        <v>0.76288790922835037</v>
      </c>
      <c r="W85" s="23">
        <f ca="1">SQRT(Inputs!$B$38)*L85+SQRT(1-Inputs!$B$38)*_xlfn.NORM.S.INV(RAND())</f>
        <v>-1.5317286390430187</v>
      </c>
      <c r="X85" s="23">
        <f ca="1">SQRT(Inputs!$B$38)*M85+SQRT(1-Inputs!$B$38)*_xlfn.NORM.S.INV(RAND())</f>
        <v>-0.17265731211255958</v>
      </c>
      <c r="Y85" s="23">
        <f ca="1">SQRT(Inputs!$B$38)*C85+SQRT(1-Inputs!$B$38)*_xlfn.NORM.S.INV(RAND())</f>
        <v>-0.12013714809776954</v>
      </c>
      <c r="Z85" s="23">
        <f ca="1">SQRT(Inputs!$B$38)*D85+SQRT(1-Inputs!$B$38)*_xlfn.NORM.S.INV(RAND())</f>
        <v>0.32135225635431508</v>
      </c>
      <c r="AA85" s="23">
        <f ca="1">SQRT(Inputs!$B$38)*E85+SQRT(1-Inputs!$B$38)*_xlfn.NORM.S.INV(RAND())</f>
        <v>1.092977576835974E-2</v>
      </c>
      <c r="AB85" s="23">
        <f ca="1">SQRT(Inputs!$B$38)*F85+SQRT(1-Inputs!$B$38)*_xlfn.NORM.S.INV(RAND())</f>
        <v>0.28640243284594818</v>
      </c>
      <c r="AC85" s="23">
        <f ca="1">SQRT(Inputs!$B$38)*G85+SQRT(1-Inputs!$B$38)*_xlfn.NORM.S.INV(RAND())</f>
        <v>-0.48838476409876008</v>
      </c>
      <c r="AD85" s="23">
        <f ca="1">SQRT(Inputs!$B$38)*H85+SQRT(1-Inputs!$B$38)*_xlfn.NORM.S.INV(RAND())</f>
        <v>-1.7746824245540931</v>
      </c>
      <c r="AE85" s="23">
        <f ca="1">SQRT(Inputs!$B$38)*I85+SQRT(1-Inputs!$B$38)*_xlfn.NORM.S.INV(RAND())</f>
        <v>1.2671403043682188</v>
      </c>
      <c r="AF85" s="23">
        <f ca="1">SQRT(Inputs!$B$38)*J85+SQRT(1-Inputs!$B$38)*_xlfn.NORM.S.INV(RAND())</f>
        <v>0.83194478591233723</v>
      </c>
      <c r="AG85" s="23">
        <f ca="1">SQRT(Inputs!$B$38)*K85+SQRT(1-Inputs!$B$38)*_xlfn.NORM.S.INV(RAND())</f>
        <v>0.26319976806790157</v>
      </c>
      <c r="AH85" s="23">
        <f ca="1">SQRT(Inputs!$B$38)*L85+SQRT(1-Inputs!$B$38)*_xlfn.NORM.S.INV(RAND())</f>
        <v>-1.7261050929759687</v>
      </c>
      <c r="AI85" s="23">
        <f ca="1">SQRT(Inputs!$B$38)*M85+SQRT(1-Inputs!$B$38)*_xlfn.NORM.S.INV(RAND())</f>
        <v>-0.87554582425343674</v>
      </c>
      <c r="AJ85" s="23">
        <f ca="1">SQRT(Inputs!$B$38)*C85+SQRT(1-Inputs!$B$38)*_xlfn.NORM.S.INV(RAND())</f>
        <v>0.32280251689417683</v>
      </c>
      <c r="AK85" s="23">
        <f ca="1">SQRT(Inputs!$B$38)*D85+SQRT(1-Inputs!$B$38)*_xlfn.NORM.S.INV(RAND())</f>
        <v>0.75305173809240666</v>
      </c>
      <c r="AL85" s="23">
        <f ca="1">SQRT(Inputs!$B$38)*E85+SQRT(1-Inputs!$B$38)*_xlfn.NORM.S.INV(RAND())</f>
        <v>0.28527379973623673</v>
      </c>
      <c r="AM85" s="23">
        <f ca="1">SQRT(Inputs!$B$38)*F85+SQRT(1-Inputs!$B$38)*_xlfn.NORM.S.INV(RAND())</f>
        <v>0.85431267323181759</v>
      </c>
      <c r="AN85" s="23">
        <f ca="1">SQRT(Inputs!$B$38)*G85+SQRT(1-Inputs!$B$38)*_xlfn.NORM.S.INV(RAND())</f>
        <v>0.3283535792400018</v>
      </c>
      <c r="AO85" s="23">
        <f ca="1">SQRT(Inputs!$B$38)*H85+SQRT(1-Inputs!$B$38)*_xlfn.NORM.S.INV(RAND())</f>
        <v>1.3576384941367252</v>
      </c>
      <c r="AP85" s="23">
        <f ca="1">SQRT(Inputs!$B$38)*I85+SQRT(1-Inputs!$B$38)*_xlfn.NORM.S.INV(RAND())</f>
        <v>1.0826137031012004</v>
      </c>
      <c r="AQ85" s="23">
        <f ca="1">SQRT(Inputs!$B$38)*J85+SQRT(1-Inputs!$B$38)*_xlfn.NORM.S.INV(RAND())</f>
        <v>-0.51785692546461815</v>
      </c>
      <c r="AR85" s="23">
        <f ca="1">SQRT(Inputs!$B$38)*K85+SQRT(1-Inputs!$B$38)*_xlfn.NORM.S.INV(RAND())</f>
        <v>0.42360797391743965</v>
      </c>
      <c r="AS85" s="23">
        <f ca="1">SQRT(Inputs!$B$38)*L85+SQRT(1-Inputs!$B$38)*_xlfn.NORM.S.INV(RAND())</f>
        <v>-0.87803067215023101</v>
      </c>
      <c r="AT85" s="23">
        <f ca="1">SQRT(Inputs!$B$38)*M85+SQRT(1-Inputs!$B$38)*_xlfn.NORM.S.INV(RAND())</f>
        <v>-1.0798616094120168</v>
      </c>
      <c r="AU85" s="15">
        <f ca="1">Inputs!$B$6*EXP($B$8-0.5*C$5^2+C$5*N85)</f>
        <v>6691.7647467580036</v>
      </c>
      <c r="AV85" s="15">
        <f t="shared" ca="1" si="37"/>
        <v>9720.4165165903196</v>
      </c>
      <c r="AW85" s="15">
        <f t="shared" ca="1" si="38"/>
        <v>11702.667648986911</v>
      </c>
      <c r="AX85" s="15">
        <f t="shared" ca="1" si="39"/>
        <v>15066.059226513078</v>
      </c>
      <c r="AY85" s="15">
        <f t="shared" ca="1" si="40"/>
        <v>15526.371242958468</v>
      </c>
      <c r="AZ85" s="15">
        <f t="shared" ca="1" si="41"/>
        <v>20616.387145430817</v>
      </c>
      <c r="BA85" s="15">
        <f t="shared" ca="1" si="42"/>
        <v>20884.518275368559</v>
      </c>
      <c r="BB85" s="15">
        <f t="shared" ca="1" si="43"/>
        <v>31111.867092298166</v>
      </c>
      <c r="BC85" s="15">
        <f t="shared" ca="1" si="44"/>
        <v>41016.067793786184</v>
      </c>
      <c r="BD85" s="15">
        <f t="shared" ca="1" si="45"/>
        <v>43541.466194847068</v>
      </c>
      <c r="BE85" s="15">
        <f t="shared" ca="1" si="46"/>
        <v>52522.010138976424</v>
      </c>
      <c r="BF85" s="15">
        <f ca="1">Inputs!$B$13*EXP($B$9-0.5*C$6^2+C$6*Y85)</f>
        <v>13505.500407342859</v>
      </c>
      <c r="BG85" s="15">
        <f t="shared" ca="1" si="47"/>
        <v>17442.242456256834</v>
      </c>
      <c r="BH85" s="15">
        <f t="shared" ca="1" si="48"/>
        <v>21349.87979265015</v>
      </c>
      <c r="BI85" s="15">
        <f t="shared" ca="1" si="49"/>
        <v>27313.363580478737</v>
      </c>
      <c r="BJ85" s="15">
        <f t="shared" ca="1" si="50"/>
        <v>31208.213493018251</v>
      </c>
      <c r="BK85" s="15">
        <f t="shared" ca="1" si="51"/>
        <v>30081.048445247638</v>
      </c>
      <c r="BL85" s="15">
        <f t="shared" ca="1" si="52"/>
        <v>43545.301677855146</v>
      </c>
      <c r="BM85" s="15">
        <f t="shared" ca="1" si="53"/>
        <v>59354.54685324664</v>
      </c>
      <c r="BN85" s="15">
        <f t="shared" ca="1" si="54"/>
        <v>75337.789048304228</v>
      </c>
      <c r="BO85" s="15">
        <f t="shared" ca="1" si="55"/>
        <v>75843.785526376858</v>
      </c>
      <c r="BP85" s="15">
        <f t="shared" ca="1" si="56"/>
        <v>84534.035206625646</v>
      </c>
      <c r="BQ85" s="15">
        <f ca="1">Inputs!$B$20*EXP($B$10-0.5*C$7^2+C$7*AJ85)</f>
        <v>4809.8498680497587</v>
      </c>
      <c r="BR85" s="15">
        <f t="shared" ca="1" si="57"/>
        <v>8289.5987753749705</v>
      </c>
      <c r="BS85" s="15">
        <f t="shared" ca="1" si="58"/>
        <v>12320.940930411783</v>
      </c>
      <c r="BT85" s="15">
        <f t="shared" ca="1" si="59"/>
        <v>21255.486187178612</v>
      </c>
      <c r="BU85" s="15">
        <f t="shared" ca="1" si="60"/>
        <v>31893.494314247408</v>
      </c>
      <c r="BV85" s="15">
        <f t="shared" ca="1" si="61"/>
        <v>60250.228722961074</v>
      </c>
      <c r="BW85" s="15">
        <f t="shared" ca="1" si="62"/>
        <v>105726.23736608482</v>
      </c>
      <c r="BX85" s="15">
        <f t="shared" ca="1" si="63"/>
        <v>133293.2092688675</v>
      </c>
      <c r="BY85" s="15">
        <f t="shared" ca="1" si="64"/>
        <v>202533.52659794889</v>
      </c>
      <c r="BZ85" s="15">
        <f t="shared" ca="1" si="65"/>
        <v>241823.06359911631</v>
      </c>
      <c r="CA85" s="15">
        <f t="shared" ca="1" si="66"/>
        <v>280377.05464697786</v>
      </c>
      <c r="CB85" s="15">
        <f ca="1">(AU85*DCF!C$10-DCF!C$5*MAX(AU85*DCF!C$10,0)-MAX(AU85-Inputs!$B$6,0)/Inputs!$B$10)*DCF!C$6</f>
        <v>1030.7424797402807</v>
      </c>
      <c r="CC85" s="15">
        <f ca="1">(AV85*DCF!D$10-DCF!D$5*MAX(AV85*DCF!D$10,0)-MAX(AV85-AU85,0)/Inputs!$B$10)*DCF!D$6</f>
        <v>1630.8282036327792</v>
      </c>
      <c r="CD85" s="15">
        <f ca="1">(AW85*DCF!E$10-DCF!E$5*MAX(AW85*DCF!E$10,0)-MAX(AW85-AV85,0)/Inputs!$B$10)*DCF!E$6</f>
        <v>2255.4746260007896</v>
      </c>
      <c r="CE85" s="15">
        <f ca="1">(AX85*DCF!F$10-DCF!F$5*MAX(AX85*DCF!F$10,0)-MAX(AX85-AW85,0)/Inputs!$B$10)*DCF!F$6</f>
        <v>2589.0583195956906</v>
      </c>
      <c r="CF85" s="15">
        <f ca="1">(AY85*DCF!G$10-DCF!G$5*MAX(AY85*DCF!G$10,0)-MAX(AY85-AX85,0)/Inputs!$B$10)*DCF!G$6</f>
        <v>3110.5712539973511</v>
      </c>
      <c r="CG85" s="15">
        <f ca="1">(AZ85*DCF!H$10-DCF!H$5*MAX(AZ85*DCF!H$10,0)-MAX(AZ85-AY85,0)/Inputs!$B$10)*DCF!H$6</f>
        <v>3098.8627779627623</v>
      </c>
      <c r="CH85" s="15">
        <f ca="1">(BA85*DCF!I$10-DCF!I$5*MAX(BA85*DCF!I$10,0)-MAX(BA85-AZ85,0)/Inputs!$B$10)*DCF!I$6</f>
        <v>3770.8567195814226</v>
      </c>
      <c r="CI85" s="15">
        <f ca="1">(BB85*DCF!J$10-DCF!J$5*MAX(BB85*DCF!J$10,0)-MAX(BB85-BA85,0)/Inputs!$B$10)*DCF!J$6</f>
        <v>3789.0824026361211</v>
      </c>
      <c r="CJ85" s="15">
        <f ca="1">(BC85*DCF!K$10-DCF!K$5*MAX(BC85*DCF!K$10,0)-MAX(BC85-BB85,0)/Inputs!$B$10)*DCF!K$6</f>
        <v>5216.4908643887402</v>
      </c>
      <c r="CK85" s="15">
        <f ca="1">(BD85*DCF!L$10-DCF!L$5*MAX(BD85*DCF!L$10,0)-MAX(BD85-BC85,0)/Inputs!$B$10)*DCF!L$6</f>
        <v>6240.3061822616655</v>
      </c>
      <c r="CL85" s="15">
        <f ca="1">(BE85*DCF!M$10-DCF!M$5*MAX(BE85*DCF!M$10,0)-MAX(BE85-BD85,0)/Inputs!$B$10)*DCF!M$6</f>
        <v>6338.7130223287177</v>
      </c>
      <c r="CM85" s="15">
        <f ca="1">(BF85*DCF!C$28-DCF!C$5*MAX(BF85*DCF!C$28,0)-MAX(BF85-Inputs!$B$13,0)/Inputs!$B$17)*DCF!C$6</f>
        <v>3632.5290894692748</v>
      </c>
      <c r="CN85" s="15">
        <f ca="1">(BG85*DCF!D$28-DCF!D$5*MAX(BG85*DCF!D$28,0)-MAX(BG85-BF85,0)/Inputs!$B$17)*DCF!D$6</f>
        <v>4297.255110767358</v>
      </c>
      <c r="CO85" s="15">
        <f ca="1">(BH85*DCF!E$28-DCF!E$5*MAX(BH85*DCF!E$28,0)-MAX(BH85-BG85,0)/Inputs!$B$17)*DCF!E$6</f>
        <v>5276.5245914796051</v>
      </c>
      <c r="CP85" s="15">
        <f ca="1">(BI85*DCF!F$28-DCF!F$5*MAX(BI85*DCF!F$28,0)-MAX(BI85-BH85,0)/Inputs!$B$17)*DCF!F$6</f>
        <v>6329.1122709201854</v>
      </c>
      <c r="CQ85" s="15">
        <f ca="1">(BJ85*DCF!G$28-DCF!G$5*MAX(BJ85*DCF!G$28,0)-MAX(BJ85-BI85,0)/Inputs!$B$17)*DCF!G$6</f>
        <v>7442.1324879269805</v>
      </c>
      <c r="CR85" s="15">
        <f ca="1">(BK85*DCF!H$28-DCF!H$5*MAX(BK85*DCF!H$28,0)-MAX(BK85-BJ85,0)/Inputs!$B$17)*DCF!H$6</f>
        <v>7439.3751565407929</v>
      </c>
      <c r="CS85" s="15">
        <f ca="1">(BL85*DCF!I$28-DCF!I$5*MAX(BL85*DCF!I$28,0)-MAX(BL85-BK85,0)/Inputs!$B$17)*DCF!I$6</f>
        <v>8307.2768253359718</v>
      </c>
      <c r="CT85" s="15">
        <f ca="1">(BM85*DCF!J$28-DCF!J$5*MAX(BM85*DCF!J$28,0)-MAX(BM85-BL85,0)/Inputs!$B$17)*DCF!J$6</f>
        <v>11144.814583341842</v>
      </c>
      <c r="CU85" s="15">
        <f ca="1">(BN85*DCF!K$28-DCF!K$5*MAX(BN85*DCF!K$28,0)-MAX(BN85-BM85,0)/Inputs!$B$17)*DCF!K$6</f>
        <v>13952.343585125238</v>
      </c>
      <c r="CV85" s="15">
        <f ca="1">(BO85*DCF!L$28-DCF!L$5*MAX(BO85*DCF!L$28,0)-MAX(BO85-BN85,0)/Inputs!$B$17)*DCF!L$6</f>
        <v>15075.172818743597</v>
      </c>
      <c r="CW85" s="15">
        <f ca="1">(BP85*DCF!M$28-DCF!M$5*MAX(BP85*DCF!M$28,0)-MAX(BP85-BO85,0)/Inputs!$B$17)*DCF!M$6</f>
        <v>14996.752364935865</v>
      </c>
      <c r="CX85" s="15">
        <f ca="1">(BQ85*DCF!C$46-DCF!C$5*MAX(BQ85*DCF!C$46,0)-MAX(BQ85-Inputs!$B$20,0)/Inputs!$B$24)*DCF!C$6</f>
        <v>-1853.9375529213107</v>
      </c>
      <c r="CY85" s="15">
        <f ca="1">(BR85*DCF!D$46-DCF!D$5*MAX(BR85*DCF!D$46,0)-MAX(BR85-BQ85,0)/Inputs!$B$24)*DCF!D$6</f>
        <v>-2899.6211692313468</v>
      </c>
      <c r="CZ85" s="15">
        <f ca="1">(BS85*DCF!E$46-DCF!E$5*MAX(BS85*DCF!E$46,0)-MAX(BS85-BR85,0)/Inputs!$B$24)*DCF!E$6</f>
        <v>-3046.0168138101958</v>
      </c>
      <c r="DA85" s="15">
        <f ca="1">(BT85*DCF!F$46-DCF!F$5*MAX(BT85*DCF!F$46,0)-MAX(BT85-BS85,0)/Inputs!$B$24)*DCF!F$6</f>
        <v>-4801.3092620953712</v>
      </c>
      <c r="DB85" s="15">
        <f ca="1">(BU85*DCF!G$46-DCF!G$5*MAX(BU85*DCF!G$46,0)-MAX(BU85-BT85,0)/Inputs!$B$24)*DCF!G$6</f>
        <v>-4651.2498874497805</v>
      </c>
      <c r="DC85" s="15">
        <f ca="1">(BV85*DCF!H$46-DCF!H$5*MAX(BV85*DCF!H$46,0)-MAX(BV85-BU85,0)/Inputs!$B$24)*DCF!H$6</f>
        <v>-8811.6814729134185</v>
      </c>
      <c r="DD85" s="15">
        <f ca="1">(BW85*DCF!I$46-DCF!I$5*MAX(BW85*DCF!I$46,0)-MAX(BW85-BV85,0)/Inputs!$B$24)*DCF!I$6</f>
        <v>-10612.614388784101</v>
      </c>
      <c r="DE85" s="15">
        <f ca="1">(BX85*DCF!J$46-DCF!J$5*MAX(BX85*DCF!J$46,0)-MAX(BX85-BW85,0)/Inputs!$B$24)*DCF!J$6</f>
        <v>-1719.0291473486075</v>
      </c>
      <c r="DF85" s="15">
        <f ca="1">(BY85*DCF!K$46-DCF!K$5*MAX(BY85*DCF!K$46,0)-MAX(BY85-BX85,0)/Inputs!$B$24)*DCF!K$6</f>
        <v>-5392.6430029607782</v>
      </c>
      <c r="DG85" s="15">
        <f ca="1">(BZ85*DCF!L$46-DCF!L$5*MAX(BZ85*DCF!L$46,0)-MAX(BZ85-BY85,0)/Inputs!$B$24)*DCF!L$6</f>
        <v>7824.7584718659846</v>
      </c>
      <c r="DH85" s="15">
        <f ca="1">(CA85*DCF!M$46-DCF!M$5*MAX(CA85*DCF!M$46,0)-MAX(CA85-BZ85,0)/Inputs!$B$24)*DCF!M$6</f>
        <v>13920.509647026363</v>
      </c>
      <c r="DI85" s="15">
        <f ca="1">SUM(CB85:CL85)+BE85*DCF!M$10*(1+Inputs!$B$30)*(1-Inputs!$B$33)*(1-Inputs!$B$30/Inputs!$B$31)/(Inputs!$B$29-Inputs!$B$30)*DCF!M$6</f>
        <v>185240.4356005805</v>
      </c>
      <c r="DJ85" s="15">
        <f ca="1">SUM(CM85:CW85)+BP85*DCF!M$28*(1+Inputs!$B$30)*(1-Inputs!$B$33)*(1-Inputs!$B$30/Inputs!$B$31)/(Inputs!$B$29-Inputs!$B$30)*DCF!M$6</f>
        <v>411572.40598715976</v>
      </c>
      <c r="DK85" s="15">
        <f ca="1">SUM(CX85:DH85)+CA85*DCF!M$46*(1+Inputs!$B$30)*(1-Inputs!$B$33)*(1-Inputs!$B$30/Inputs!$B$31)/(Inputs!$B$29-Inputs!$B$30)*DCF!M$6</f>
        <v>411453.30469096528</v>
      </c>
      <c r="DM85" s="15">
        <f ca="1">DI85+DJ85+DK85+Inputs!$B$34+Inputs!$B$36-Inputs!$B$35</f>
        <v>1085117.1462787054</v>
      </c>
    </row>
    <row r="86" spans="1:117" x14ac:dyDescent="0.75">
      <c r="A86" s="11">
        <v>73</v>
      </c>
      <c r="C86" s="23">
        <f t="shared" ca="1" si="67"/>
        <v>-0.29128255254089086</v>
      </c>
      <c r="D86" s="23">
        <f t="shared" ca="1" si="67"/>
        <v>0.56675986005075885</v>
      </c>
      <c r="E86" s="23">
        <f t="shared" ca="1" si="67"/>
        <v>-2.0551226127911622</v>
      </c>
      <c r="F86" s="23">
        <f t="shared" ca="1" si="67"/>
        <v>-0.9337637154088464</v>
      </c>
      <c r="G86" s="23">
        <f t="shared" ca="1" si="67"/>
        <v>0.61847779860787044</v>
      </c>
      <c r="H86" s="23">
        <f t="shared" ca="1" si="67"/>
        <v>6.4710822169507812E-2</v>
      </c>
      <c r="I86" s="23">
        <f t="shared" ca="1" si="67"/>
        <v>-0.80993344635403741</v>
      </c>
      <c r="J86" s="23">
        <f t="shared" ca="1" si="67"/>
        <v>0.40607116237933549</v>
      </c>
      <c r="K86" s="23">
        <f t="shared" ca="1" si="67"/>
        <v>1.4753508816009884</v>
      </c>
      <c r="L86" s="23">
        <f t="shared" ca="1" si="67"/>
        <v>0.63424977153683382</v>
      </c>
      <c r="M86" s="23">
        <f t="shared" ca="1" si="67"/>
        <v>0.23727785689651418</v>
      </c>
      <c r="N86" s="23">
        <f ca="1">SQRT(Inputs!$B$38)*C86+SQRT(1-Inputs!$B$38)*_xlfn.NORM.S.INV(RAND())</f>
        <v>-0.44784506386962208</v>
      </c>
      <c r="O86" s="23">
        <f ca="1">SQRT(Inputs!$B$38)*D86+SQRT(1-Inputs!$B$38)*_xlfn.NORM.S.INV(RAND())</f>
        <v>0.72393623705478505</v>
      </c>
      <c r="P86" s="23">
        <f ca="1">SQRT(Inputs!$B$38)*E86+SQRT(1-Inputs!$B$38)*_xlfn.NORM.S.INV(RAND())</f>
        <v>-1.0930285281170067</v>
      </c>
      <c r="Q86" s="23">
        <f ca="1">SQRT(Inputs!$B$38)*F86+SQRT(1-Inputs!$B$38)*_xlfn.NORM.S.INV(RAND())</f>
        <v>-0.92327392235581374</v>
      </c>
      <c r="R86" s="23">
        <f ca="1">SQRT(Inputs!$B$38)*G86+SQRT(1-Inputs!$B$38)*_xlfn.NORM.S.INV(RAND())</f>
        <v>0.76647761708331885</v>
      </c>
      <c r="S86" s="23">
        <f ca="1">SQRT(Inputs!$B$38)*H86+SQRT(1-Inputs!$B$38)*_xlfn.NORM.S.INV(RAND())</f>
        <v>-0.29929973593417114</v>
      </c>
      <c r="T86" s="23">
        <f ca="1">SQRT(Inputs!$B$38)*I86+SQRT(1-Inputs!$B$38)*_xlfn.NORM.S.INV(RAND())</f>
        <v>-1.567157445113835</v>
      </c>
      <c r="U86" s="23">
        <f ca="1">SQRT(Inputs!$B$38)*J86+SQRT(1-Inputs!$B$38)*_xlfn.NORM.S.INV(RAND())</f>
        <v>2.1153841902980655</v>
      </c>
      <c r="V86" s="23">
        <f ca="1">SQRT(Inputs!$B$38)*K86+SQRT(1-Inputs!$B$38)*_xlfn.NORM.S.INV(RAND())</f>
        <v>-0.59912307773279772</v>
      </c>
      <c r="W86" s="23">
        <f ca="1">SQRT(Inputs!$B$38)*L86+SQRT(1-Inputs!$B$38)*_xlfn.NORM.S.INV(RAND())</f>
        <v>0.81018872354920091</v>
      </c>
      <c r="X86" s="23">
        <f ca="1">SQRT(Inputs!$B$38)*M86+SQRT(1-Inputs!$B$38)*_xlfn.NORM.S.INV(RAND())</f>
        <v>-0.12707310569070268</v>
      </c>
      <c r="Y86" s="23">
        <f ca="1">SQRT(Inputs!$B$38)*C86+SQRT(1-Inputs!$B$38)*_xlfn.NORM.S.INV(RAND())</f>
        <v>0.19567497208467027</v>
      </c>
      <c r="Z86" s="23">
        <f ca="1">SQRT(Inputs!$B$38)*D86+SQRT(1-Inputs!$B$38)*_xlfn.NORM.S.INV(RAND())</f>
        <v>0.93476044610677134</v>
      </c>
      <c r="AA86" s="23">
        <f ca="1">SQRT(Inputs!$B$38)*E86+SQRT(1-Inputs!$B$38)*_xlfn.NORM.S.INV(RAND())</f>
        <v>0.31760182588733121</v>
      </c>
      <c r="AB86" s="23">
        <f ca="1">SQRT(Inputs!$B$38)*F86+SQRT(1-Inputs!$B$38)*_xlfn.NORM.S.INV(RAND())</f>
        <v>-0.81251131995985681</v>
      </c>
      <c r="AC86" s="23">
        <f ca="1">SQRT(Inputs!$B$38)*G86+SQRT(1-Inputs!$B$38)*_xlfn.NORM.S.INV(RAND())</f>
        <v>-0.89518276008323439</v>
      </c>
      <c r="AD86" s="23">
        <f ca="1">SQRT(Inputs!$B$38)*H86+SQRT(1-Inputs!$B$38)*_xlfn.NORM.S.INV(RAND())</f>
        <v>0.56565873470967376</v>
      </c>
      <c r="AE86" s="23">
        <f ca="1">SQRT(Inputs!$B$38)*I86+SQRT(1-Inputs!$B$38)*_xlfn.NORM.S.INV(RAND())</f>
        <v>-0.18306133340058028</v>
      </c>
      <c r="AF86" s="23">
        <f ca="1">SQRT(Inputs!$B$38)*J86+SQRT(1-Inputs!$B$38)*_xlfn.NORM.S.INV(RAND())</f>
        <v>-0.78506009912862806</v>
      </c>
      <c r="AG86" s="23">
        <f ca="1">SQRT(Inputs!$B$38)*K86+SQRT(1-Inputs!$B$38)*_xlfn.NORM.S.INV(RAND())</f>
        <v>0.62414740201583152</v>
      </c>
      <c r="AH86" s="23">
        <f ca="1">SQRT(Inputs!$B$38)*L86+SQRT(1-Inputs!$B$38)*_xlfn.NORM.S.INV(RAND())</f>
        <v>0.48821714107983916</v>
      </c>
      <c r="AI86" s="23">
        <f ca="1">SQRT(Inputs!$B$38)*M86+SQRT(1-Inputs!$B$38)*_xlfn.NORM.S.INV(RAND())</f>
        <v>0.15168434765299005</v>
      </c>
      <c r="AJ86" s="23">
        <f ca="1">SQRT(Inputs!$B$38)*C86+SQRT(1-Inputs!$B$38)*_xlfn.NORM.S.INV(RAND())</f>
        <v>-2.3226700378695995</v>
      </c>
      <c r="AK86" s="23">
        <f ca="1">SQRT(Inputs!$B$38)*D86+SQRT(1-Inputs!$B$38)*_xlfn.NORM.S.INV(RAND())</f>
        <v>-0.78338687749015412</v>
      </c>
      <c r="AL86" s="23">
        <f ca="1">SQRT(Inputs!$B$38)*E86+SQRT(1-Inputs!$B$38)*_xlfn.NORM.S.INV(RAND())</f>
        <v>-2.1514580826993726</v>
      </c>
      <c r="AM86" s="23">
        <f ca="1">SQRT(Inputs!$B$38)*F86+SQRT(1-Inputs!$B$38)*_xlfn.NORM.S.INV(RAND())</f>
        <v>-1.1390707419603094</v>
      </c>
      <c r="AN86" s="23">
        <f ca="1">SQRT(Inputs!$B$38)*G86+SQRT(1-Inputs!$B$38)*_xlfn.NORM.S.INV(RAND())</f>
        <v>-0.22468329844135082</v>
      </c>
      <c r="AO86" s="23">
        <f ca="1">SQRT(Inputs!$B$38)*H86+SQRT(1-Inputs!$B$38)*_xlfn.NORM.S.INV(RAND())</f>
        <v>8.7367848837010736E-2</v>
      </c>
      <c r="AP86" s="23">
        <f ca="1">SQRT(Inputs!$B$38)*I86+SQRT(1-Inputs!$B$38)*_xlfn.NORM.S.INV(RAND())</f>
        <v>0.56839356903751725</v>
      </c>
      <c r="AQ86" s="23">
        <f ca="1">SQRT(Inputs!$B$38)*J86+SQRT(1-Inputs!$B$38)*_xlfn.NORM.S.INV(RAND())</f>
        <v>-0.12235863982678266</v>
      </c>
      <c r="AR86" s="23">
        <f ca="1">SQRT(Inputs!$B$38)*K86+SQRT(1-Inputs!$B$38)*_xlfn.NORM.S.INV(RAND())</f>
        <v>0.66215471007906712</v>
      </c>
      <c r="AS86" s="23">
        <f ca="1">SQRT(Inputs!$B$38)*L86+SQRT(1-Inputs!$B$38)*_xlfn.NORM.S.INV(RAND())</f>
        <v>0.58301568343589716</v>
      </c>
      <c r="AT86" s="23">
        <f ca="1">SQRT(Inputs!$B$38)*M86+SQRT(1-Inputs!$B$38)*_xlfn.NORM.S.INV(RAND())</f>
        <v>0.61147494941060543</v>
      </c>
      <c r="AU86" s="15">
        <f ca="1">Inputs!$B$6*EXP($B$8-0.5*C$5^2+C$5*N86)</f>
        <v>4615.2363471295475</v>
      </c>
      <c r="AV86" s="15">
        <f t="shared" ca="1" si="37"/>
        <v>6248.7894530204157</v>
      </c>
      <c r="AW86" s="15">
        <f t="shared" ca="1" si="38"/>
        <v>6574.8674663927013</v>
      </c>
      <c r="AX86" s="15">
        <f t="shared" ca="1" si="39"/>
        <v>7152.7371964039039</v>
      </c>
      <c r="AY86" s="15">
        <f t="shared" ca="1" si="40"/>
        <v>9559.9531684140784</v>
      </c>
      <c r="AZ86" s="15">
        <f t="shared" ca="1" si="41"/>
        <v>11313.006237145328</v>
      </c>
      <c r="BA86" s="15">
        <f t="shared" ca="1" si="42"/>
        <v>11749.963061732313</v>
      </c>
      <c r="BB86" s="15">
        <f t="shared" ca="1" si="43"/>
        <v>17781.574953993502</v>
      </c>
      <c r="BC86" s="15">
        <f t="shared" ca="1" si="44"/>
        <v>20554.144501550843</v>
      </c>
      <c r="BD86" s="15">
        <f t="shared" ca="1" si="45"/>
        <v>27163.121769219841</v>
      </c>
      <c r="BE86" s="15">
        <f t="shared" ca="1" si="46"/>
        <v>32901.908083226714</v>
      </c>
      <c r="BF86" s="15">
        <f ca="1">Inputs!$B$13*EXP($B$9-0.5*C$6^2+C$6*Y86)</f>
        <v>14378.097812433545</v>
      </c>
      <c r="BG86" s="15">
        <f t="shared" ca="1" si="47"/>
        <v>20742.534743246732</v>
      </c>
      <c r="BH86" s="15">
        <f t="shared" ca="1" si="48"/>
        <v>26714.362876214323</v>
      </c>
      <c r="BI86" s="15">
        <f t="shared" ca="1" si="49"/>
        <v>28857.99590778719</v>
      </c>
      <c r="BJ86" s="15">
        <f t="shared" ca="1" si="50"/>
        <v>31095.223352217545</v>
      </c>
      <c r="BK86" s="15">
        <f t="shared" ca="1" si="51"/>
        <v>41218.617659808639</v>
      </c>
      <c r="BL86" s="15">
        <f t="shared" ca="1" si="52"/>
        <v>49445.076965755055</v>
      </c>
      <c r="BM86" s="15">
        <f t="shared" ca="1" si="53"/>
        <v>55131.034931374808</v>
      </c>
      <c r="BN86" s="15">
        <f t="shared" ca="1" si="54"/>
        <v>73070.18400846314</v>
      </c>
      <c r="BO86" s="15">
        <f t="shared" ca="1" si="55"/>
        <v>95155.048864061784</v>
      </c>
      <c r="BP86" s="15">
        <f t="shared" ca="1" si="56"/>
        <v>119148.13832686779</v>
      </c>
      <c r="BQ86" s="15">
        <f ca="1">Inputs!$B$20*EXP($B$10-0.5*C$7^2+C$7*AJ86)</f>
        <v>1882.0517793067493</v>
      </c>
      <c r="BR86" s="15">
        <f t="shared" ca="1" si="57"/>
        <v>1991.2370099631639</v>
      </c>
      <c r="BS86" s="15">
        <f t="shared" ca="1" si="58"/>
        <v>1469.9352226257088</v>
      </c>
      <c r="BT86" s="15">
        <f t="shared" ca="1" si="59"/>
        <v>1503.212224187077</v>
      </c>
      <c r="BU86" s="15">
        <f t="shared" ca="1" si="60"/>
        <v>1973.0351819816899</v>
      </c>
      <c r="BV86" s="15">
        <f t="shared" ca="1" si="61"/>
        <v>2799.6299281249867</v>
      </c>
      <c r="BW86" s="15">
        <f t="shared" ca="1" si="62"/>
        <v>4406.1427954343653</v>
      </c>
      <c r="BX86" s="15">
        <f t="shared" ca="1" si="63"/>
        <v>6013.3682196848913</v>
      </c>
      <c r="BY86" s="15">
        <f t="shared" ca="1" si="64"/>
        <v>9563.7419616723691</v>
      </c>
      <c r="BZ86" s="15">
        <f t="shared" ca="1" si="65"/>
        <v>14937.423125837799</v>
      </c>
      <c r="CA86" s="15">
        <f t="shared" ca="1" si="66"/>
        <v>23390.981209925176</v>
      </c>
      <c r="CB86" s="15">
        <f ca="1">(AU86*DCF!C$10-DCF!C$5*MAX(AU86*DCF!C$10,0)-MAX(AU86-Inputs!$B$6,0)/Inputs!$B$10)*DCF!C$6</f>
        <v>1045.5484973517621</v>
      </c>
      <c r="CC86" s="15">
        <f ca="1">(AV86*DCF!D$10-DCF!D$5*MAX(AV86*DCF!D$10,0)-MAX(AV86-AU86,0)/Inputs!$B$10)*DCF!D$6</f>
        <v>1124.8009232652307</v>
      </c>
      <c r="CD86" s="15">
        <f ca="1">(AW86*DCF!E$10-DCF!E$5*MAX(AW86*DCF!E$10,0)-MAX(AW86-AV86,0)/Inputs!$B$10)*DCF!E$6</f>
        <v>1444.5859628598389</v>
      </c>
      <c r="CE86" s="15">
        <f ca="1">(AX86*DCF!F$10-DCF!F$5*MAX(AX86*DCF!F$10,0)-MAX(AX86-AW86,0)/Inputs!$B$10)*DCF!F$6</f>
        <v>1441.1907670332121</v>
      </c>
      <c r="CF86" s="15">
        <f ca="1">(AY86*DCF!G$10-DCF!G$5*MAX(AY86*DCF!G$10,0)-MAX(AY86-AX86,0)/Inputs!$B$10)*DCF!G$6</f>
        <v>1507.0227924903456</v>
      </c>
      <c r="CG86" s="15">
        <f ca="1">(AZ86*DCF!H$10-DCF!H$5*MAX(AZ86*DCF!H$10,0)-MAX(AZ86-AY86,0)/Inputs!$B$10)*DCF!H$6</f>
        <v>1885.1422755717615</v>
      </c>
      <c r="CH86" s="15">
        <f ca="1">(BA86*DCF!I$10-DCF!I$5*MAX(BA86*DCF!I$10,0)-MAX(BA86-AZ86,0)/Inputs!$B$10)*DCF!I$6</f>
        <v>2074.61338260195</v>
      </c>
      <c r="CI86" s="15">
        <f ca="1">(BB86*DCF!J$10-DCF!J$5*MAX(BB86*DCF!J$10,0)-MAX(BB86-BA86,0)/Inputs!$B$10)*DCF!J$6</f>
        <v>2137.3681318403346</v>
      </c>
      <c r="CJ86" s="15">
        <f ca="1">(BC86*DCF!K$10-DCF!K$5*MAX(BC86*DCF!K$10,0)-MAX(BC86-BB86,0)/Inputs!$B$10)*DCF!K$6</f>
        <v>2920.7696328958323</v>
      </c>
      <c r="CK86" s="15">
        <f ca="1">(BD86*DCF!L$10-DCF!L$5*MAX(BD86*DCF!L$10,0)-MAX(BD86-BC86,0)/Inputs!$B$10)*DCF!L$6</f>
        <v>3242.0675264532701</v>
      </c>
      <c r="CL86" s="15">
        <f ca="1">(BE86*DCF!M$10-DCF!M$5*MAX(BE86*DCF!M$10,0)-MAX(BE86-BD86,0)/Inputs!$B$10)*DCF!M$6</f>
        <v>3957.3254417467083</v>
      </c>
      <c r="CM86" s="15">
        <f ca="1">(BF86*DCF!C$28-DCF!C$5*MAX(BF86*DCF!C$28,0)-MAX(BF86-Inputs!$B$13,0)/Inputs!$B$17)*DCF!C$6</f>
        <v>3697.3164447610648</v>
      </c>
      <c r="CN86" s="15">
        <f ca="1">(BG86*DCF!D$28-DCF!D$5*MAX(BG86*DCF!D$28,0)-MAX(BG86-BF86,0)/Inputs!$B$17)*DCF!D$6</f>
        <v>4751.3286793967527</v>
      </c>
      <c r="CO86" s="15">
        <f ca="1">(BH86*DCF!E$28-DCF!E$5*MAX(BH86*DCF!E$28,0)-MAX(BH86-BG86,0)/Inputs!$B$17)*DCF!E$6</f>
        <v>6389.0181302417195</v>
      </c>
      <c r="CP86" s="15">
        <f ca="1">(BI86*DCF!F$28-DCF!F$5*MAX(BI86*DCF!F$28,0)-MAX(BI86-BH86,0)/Inputs!$B$17)*DCF!F$6</f>
        <v>7443.9034683600294</v>
      </c>
      <c r="CQ86" s="15">
        <f ca="1">(BJ86*DCF!G$28-DCF!G$5*MAX(BJ86*DCF!G$28,0)-MAX(BJ86-BI86,0)/Inputs!$B$17)*DCF!G$6</f>
        <v>7691.6120624679561</v>
      </c>
      <c r="CR86" s="15">
        <f ca="1">(BK86*DCF!H$28-DCF!H$5*MAX(BK86*DCF!H$28,0)-MAX(BK86-BJ86,0)/Inputs!$B$17)*DCF!H$6</f>
        <v>8620.9275240665738</v>
      </c>
      <c r="CS86" s="15">
        <f ca="1">(BL86*DCF!I$28-DCF!I$5*MAX(BL86*DCF!I$28,0)-MAX(BL86-BK86,0)/Inputs!$B$17)*DCF!I$6</f>
        <v>10446.410907198968</v>
      </c>
      <c r="CT86" s="15">
        <f ca="1">(BM86*DCF!J$28-DCF!J$5*MAX(BM86*DCF!J$28,0)-MAX(BM86-BL86,0)/Inputs!$B$17)*DCF!J$6</f>
        <v>11544.885992393625</v>
      </c>
      <c r="CU86" s="15">
        <f ca="1">(BN86*DCF!K$28-DCF!K$5*MAX(BN86*DCF!K$28,0)-MAX(BN86-BM86,0)/Inputs!$B$17)*DCF!K$6</f>
        <v>13233.890881178088</v>
      </c>
      <c r="CV86" s="15">
        <f ca="1">(BO86*DCF!L$28-DCF!L$5*MAX(BO86*DCF!L$28,0)-MAX(BO86-BN86,0)/Inputs!$B$17)*DCF!L$6</f>
        <v>16486.490256220713</v>
      </c>
      <c r="CW86" s="15">
        <f ca="1">(BP86*DCF!M$28-DCF!M$5*MAX(BP86*DCF!M$28,0)-MAX(BP86-BO86,0)/Inputs!$B$17)*DCF!M$6</f>
        <v>19909.839142917663</v>
      </c>
      <c r="CX86" s="15">
        <f ca="1">(BQ86*DCF!C$46-DCF!C$5*MAX(BQ86*DCF!C$46,0)-MAX(BQ86-Inputs!$B$20,0)/Inputs!$B$24)*DCF!C$6</f>
        <v>-434.6539906020206</v>
      </c>
      <c r="CY86" s="15">
        <f ca="1">(BR86*DCF!D$46-DCF!D$5*MAX(BR86*DCF!D$46,0)-MAX(BR86-BQ86,0)/Inputs!$B$24)*DCF!D$6</f>
        <v>-386.44615295475694</v>
      </c>
      <c r="CZ86" s="15">
        <f ca="1">(BS86*DCF!E$46-DCF!E$5*MAX(BS86*DCF!E$46,0)-MAX(BS86-BR86,0)/Inputs!$B$24)*DCF!E$6</f>
        <v>-173.82239942472992</v>
      </c>
      <c r="DA86" s="15">
        <f ca="1">(BT86*DCF!F$46-DCF!F$5*MAX(BT86*DCF!F$46,0)-MAX(BT86-BS86,0)/Inputs!$B$24)*DCF!F$6</f>
        <v>-121.59062643273954</v>
      </c>
      <c r="DB86" s="15">
        <f ca="1">(BU86*DCF!G$46-DCF!G$5*MAX(BU86*DCF!G$46,0)-MAX(BU86-BT86,0)/Inputs!$B$24)*DCF!G$6</f>
        <v>-224.40816571422039</v>
      </c>
      <c r="DC86" s="15">
        <f ca="1">(BV86*DCF!H$46-DCF!H$5*MAX(BV86*DCF!H$46,0)-MAX(BV86-BU86,0)/Inputs!$B$24)*DCF!H$6</f>
        <v>-256.85925273399158</v>
      </c>
      <c r="DD86" s="15">
        <f ca="1">(BW86*DCF!I$46-DCF!I$5*MAX(BW86*DCF!I$46,0)-MAX(BW86-BV86,0)/Inputs!$B$24)*DCF!I$6</f>
        <v>-359.40611982123141</v>
      </c>
      <c r="DE86" s="15">
        <f ca="1">(BX86*DCF!J$46-DCF!J$5*MAX(BX86*DCF!J$46,0)-MAX(BX86-BW86,0)/Inputs!$B$24)*DCF!J$6</f>
        <v>-173.9657611884119</v>
      </c>
      <c r="DF86" s="15">
        <f ca="1">(BY86*DCF!K$46-DCF!K$5*MAX(BY86*DCF!K$46,0)-MAX(BY86-BX86,0)/Inputs!$B$24)*DCF!K$6</f>
        <v>-323.43416347282147</v>
      </c>
      <c r="DG86" s="15">
        <f ca="1">(BZ86*DCF!L$46-DCF!L$5*MAX(BZ86*DCF!L$46,0)-MAX(BZ86-BY86,0)/Inputs!$B$24)*DCF!L$6</f>
        <v>-183.52688409595865</v>
      </c>
      <c r="DH86" s="15">
        <f ca="1">(CA86*DCF!M$46-DCF!M$5*MAX(CA86*DCF!M$46,0)-MAX(CA86-BZ86,0)/Inputs!$B$24)*DCF!M$6</f>
        <v>66.492387269025983</v>
      </c>
      <c r="DI86" s="15">
        <f ca="1">SUM(CB86:CL86)+BE86*DCF!M$10*(1+Inputs!$B$30)*(1-Inputs!$B$33)*(1-Inputs!$B$30/Inputs!$B$31)/(Inputs!$B$29-Inputs!$B$30)*DCF!M$6</f>
        <v>114346.8806124227</v>
      </c>
      <c r="DJ86" s="15">
        <f ca="1">SUM(CM86:CW86)+BP86*DCF!M$28*(1+Inputs!$B$30)*(1-Inputs!$B$33)*(1-Inputs!$B$30/Inputs!$B$31)/(Inputs!$B$29-Inputs!$B$30)*DCF!M$6</f>
        <v>552336.74953545863</v>
      </c>
      <c r="DK86" s="15">
        <f ca="1">SUM(CX86:DH86)+CA86*DCF!M$46*(1+Inputs!$B$30)*(1-Inputs!$B$33)*(1-Inputs!$B$30/Inputs!$B$31)/(Inputs!$B$29-Inputs!$B$30)*DCF!M$6</f>
        <v>33593.606660231817</v>
      </c>
      <c r="DM86" s="15">
        <f ca="1">DI86+DJ86+DK86+Inputs!$B$34+Inputs!$B$36-Inputs!$B$35</f>
        <v>777128.23680811317</v>
      </c>
    </row>
    <row r="87" spans="1:117" x14ac:dyDescent="0.75">
      <c r="A87" s="11">
        <v>74</v>
      </c>
      <c r="C87" s="23">
        <f t="shared" ca="1" si="67"/>
        <v>-0.74614473494434619</v>
      </c>
      <c r="D87" s="23">
        <f t="shared" ca="1" si="67"/>
        <v>-1.9770160995550843</v>
      </c>
      <c r="E87" s="23">
        <f t="shared" ca="1" si="67"/>
        <v>3.2193579938335333E-2</v>
      </c>
      <c r="F87" s="23">
        <f t="shared" ca="1" si="67"/>
        <v>0.39959354244520745</v>
      </c>
      <c r="G87" s="23">
        <f t="shared" ca="1" si="67"/>
        <v>-0.17124686887481622</v>
      </c>
      <c r="H87" s="23">
        <f t="shared" ca="1" si="67"/>
        <v>0.85846469519917556</v>
      </c>
      <c r="I87" s="23">
        <f t="shared" ca="1" si="67"/>
        <v>-0.47163604760355715</v>
      </c>
      <c r="J87" s="23">
        <f t="shared" ca="1" si="67"/>
        <v>0.59043694272482461</v>
      </c>
      <c r="K87" s="23">
        <f t="shared" ca="1" si="67"/>
        <v>-2.3030445451454398</v>
      </c>
      <c r="L87" s="23">
        <f t="shared" ca="1" si="67"/>
        <v>1.1017771506773478E-2</v>
      </c>
      <c r="M87" s="23">
        <f t="shared" ca="1" si="67"/>
        <v>-0.47273562351690168</v>
      </c>
      <c r="N87" s="23">
        <f ca="1">SQRT(Inputs!$B$38)*C87+SQRT(1-Inputs!$B$38)*_xlfn.NORM.S.INV(RAND())</f>
        <v>0.45482346154691611</v>
      </c>
      <c r="O87" s="23">
        <f ca="1">SQRT(Inputs!$B$38)*D87+SQRT(1-Inputs!$B$38)*_xlfn.NORM.S.INV(RAND())</f>
        <v>-0.11691178211680442</v>
      </c>
      <c r="P87" s="23">
        <f ca="1">SQRT(Inputs!$B$38)*E87+SQRT(1-Inputs!$B$38)*_xlfn.NORM.S.INV(RAND())</f>
        <v>-1.3333761027890294</v>
      </c>
      <c r="Q87" s="23">
        <f ca="1">SQRT(Inputs!$B$38)*F87+SQRT(1-Inputs!$B$38)*_xlfn.NORM.S.INV(RAND())</f>
        <v>-0.21781557659892148</v>
      </c>
      <c r="R87" s="23">
        <f ca="1">SQRT(Inputs!$B$38)*G87+SQRT(1-Inputs!$B$38)*_xlfn.NORM.S.INV(RAND())</f>
        <v>0.9531633029476021</v>
      </c>
      <c r="S87" s="23">
        <f ca="1">SQRT(Inputs!$B$38)*H87+SQRT(1-Inputs!$B$38)*_xlfn.NORM.S.INV(RAND())</f>
        <v>-1.5719134272113342</v>
      </c>
      <c r="T87" s="23">
        <f ca="1">SQRT(Inputs!$B$38)*I87+SQRT(1-Inputs!$B$38)*_xlfn.NORM.S.INV(RAND())</f>
        <v>-1.3676164615210711</v>
      </c>
      <c r="U87" s="23">
        <f ca="1">SQRT(Inputs!$B$38)*J87+SQRT(1-Inputs!$B$38)*_xlfn.NORM.S.INV(RAND())</f>
        <v>0.20763033844570605</v>
      </c>
      <c r="V87" s="23">
        <f ca="1">SQRT(Inputs!$B$38)*K87+SQRT(1-Inputs!$B$38)*_xlfn.NORM.S.INV(RAND())</f>
        <v>-1.3594030832304003</v>
      </c>
      <c r="W87" s="23">
        <f ca="1">SQRT(Inputs!$B$38)*L87+SQRT(1-Inputs!$B$38)*_xlfn.NORM.S.INV(RAND())</f>
        <v>-8.3028505339105593E-2</v>
      </c>
      <c r="X87" s="23">
        <f ca="1">SQRT(Inputs!$B$38)*M87+SQRT(1-Inputs!$B$38)*_xlfn.NORM.S.INV(RAND())</f>
        <v>-1.1524493286716362</v>
      </c>
      <c r="Y87" s="23">
        <f ca="1">SQRT(Inputs!$B$38)*C87+SQRT(1-Inputs!$B$38)*_xlfn.NORM.S.INV(RAND())</f>
        <v>1.9403398354637664</v>
      </c>
      <c r="Z87" s="23">
        <f ca="1">SQRT(Inputs!$B$38)*D87+SQRT(1-Inputs!$B$38)*_xlfn.NORM.S.INV(RAND())</f>
        <v>-2.0420158336448693</v>
      </c>
      <c r="AA87" s="23">
        <f ca="1">SQRT(Inputs!$B$38)*E87+SQRT(1-Inputs!$B$38)*_xlfn.NORM.S.INV(RAND())</f>
        <v>-0.43392115807739096</v>
      </c>
      <c r="AB87" s="23">
        <f ca="1">SQRT(Inputs!$B$38)*F87+SQRT(1-Inputs!$B$38)*_xlfn.NORM.S.INV(RAND())</f>
        <v>4.7540187234187625E-2</v>
      </c>
      <c r="AC87" s="23">
        <f ca="1">SQRT(Inputs!$B$38)*G87+SQRT(1-Inputs!$B$38)*_xlfn.NORM.S.INV(RAND())</f>
        <v>-0.42135306305031817</v>
      </c>
      <c r="AD87" s="23">
        <f ca="1">SQRT(Inputs!$B$38)*H87+SQRT(1-Inputs!$B$38)*_xlfn.NORM.S.INV(RAND())</f>
        <v>0.2730225847974499</v>
      </c>
      <c r="AE87" s="23">
        <f ca="1">SQRT(Inputs!$B$38)*I87+SQRT(1-Inputs!$B$38)*_xlfn.NORM.S.INV(RAND())</f>
        <v>0.48348421602240776</v>
      </c>
      <c r="AF87" s="23">
        <f ca="1">SQRT(Inputs!$B$38)*J87+SQRT(1-Inputs!$B$38)*_xlfn.NORM.S.INV(RAND())</f>
        <v>0.58421078405188986</v>
      </c>
      <c r="AG87" s="23">
        <f ca="1">SQRT(Inputs!$B$38)*K87+SQRT(1-Inputs!$B$38)*_xlfn.NORM.S.INV(RAND())</f>
        <v>-0.74878997015087234</v>
      </c>
      <c r="AH87" s="23">
        <f ca="1">SQRT(Inputs!$B$38)*L87+SQRT(1-Inputs!$B$38)*_xlfn.NORM.S.INV(RAND())</f>
        <v>-1.6239904786720907</v>
      </c>
      <c r="AI87" s="23">
        <f ca="1">SQRT(Inputs!$B$38)*M87+SQRT(1-Inputs!$B$38)*_xlfn.NORM.S.INV(RAND())</f>
        <v>-1.1121863205494613</v>
      </c>
      <c r="AJ87" s="23">
        <f ca="1">SQRT(Inputs!$B$38)*C87+SQRT(1-Inputs!$B$38)*_xlfn.NORM.S.INV(RAND())</f>
        <v>0.57725846289423111</v>
      </c>
      <c r="AK87" s="23">
        <f ca="1">SQRT(Inputs!$B$38)*D87+SQRT(1-Inputs!$B$38)*_xlfn.NORM.S.INV(RAND())</f>
        <v>1.3748636675351016</v>
      </c>
      <c r="AL87" s="23">
        <f ca="1">SQRT(Inputs!$B$38)*E87+SQRT(1-Inputs!$B$38)*_xlfn.NORM.S.INV(RAND())</f>
        <v>-1.2665906335291726</v>
      </c>
      <c r="AM87" s="23">
        <f ca="1">SQRT(Inputs!$B$38)*F87+SQRT(1-Inputs!$B$38)*_xlfn.NORM.S.INV(RAND())</f>
        <v>4.4781339663579556E-2</v>
      </c>
      <c r="AN87" s="23">
        <f ca="1">SQRT(Inputs!$B$38)*G87+SQRT(1-Inputs!$B$38)*_xlfn.NORM.S.INV(RAND())</f>
        <v>-1.5070342074211565</v>
      </c>
      <c r="AO87" s="23">
        <f ca="1">SQRT(Inputs!$B$38)*H87+SQRT(1-Inputs!$B$38)*_xlfn.NORM.S.INV(RAND())</f>
        <v>-0.89871497077387941</v>
      </c>
      <c r="AP87" s="23">
        <f ca="1">SQRT(Inputs!$B$38)*I87+SQRT(1-Inputs!$B$38)*_xlfn.NORM.S.INV(RAND())</f>
        <v>-0.86430866040094168</v>
      </c>
      <c r="AQ87" s="23">
        <f ca="1">SQRT(Inputs!$B$38)*J87+SQRT(1-Inputs!$B$38)*_xlfn.NORM.S.INV(RAND())</f>
        <v>1.0922857615814199</v>
      </c>
      <c r="AR87" s="23">
        <f ca="1">SQRT(Inputs!$B$38)*K87+SQRT(1-Inputs!$B$38)*_xlfn.NORM.S.INV(RAND())</f>
        <v>-1.671771129935173</v>
      </c>
      <c r="AS87" s="23">
        <f ca="1">SQRT(Inputs!$B$38)*L87+SQRT(1-Inputs!$B$38)*_xlfn.NORM.S.INV(RAND())</f>
        <v>-1.0763490979164363</v>
      </c>
      <c r="AT87" s="23">
        <f ca="1">SQRT(Inputs!$B$38)*M87+SQRT(1-Inputs!$B$38)*_xlfn.NORM.S.INV(RAND())</f>
        <v>0.60482883960573108</v>
      </c>
      <c r="AU87" s="15">
        <f ca="1">Inputs!$B$6*EXP($B$8-0.5*C$5^2+C$5*N87)</f>
        <v>5341.3627104978896</v>
      </c>
      <c r="AV87" s="15">
        <f t="shared" ca="1" si="37"/>
        <v>6390.8924222925871</v>
      </c>
      <c r="AW87" s="15">
        <f t="shared" ca="1" si="38"/>
        <v>6509.8877963132036</v>
      </c>
      <c r="AX87" s="15">
        <f t="shared" ca="1" si="39"/>
        <v>7734.554309392468</v>
      </c>
      <c r="AY87" s="15">
        <f t="shared" ca="1" si="40"/>
        <v>10565.439185484185</v>
      </c>
      <c r="AZ87" s="15">
        <f t="shared" ca="1" si="41"/>
        <v>10867.959520340779</v>
      </c>
      <c r="BA87" s="15">
        <f t="shared" ca="1" si="42"/>
        <v>11525.937198130994</v>
      </c>
      <c r="BB87" s="15">
        <f t="shared" ca="1" si="43"/>
        <v>14407.88202239141</v>
      </c>
      <c r="BC87" s="15">
        <f t="shared" ca="1" si="44"/>
        <v>15475.923107995091</v>
      </c>
      <c r="BD87" s="15">
        <f t="shared" ca="1" si="45"/>
        <v>18812.797303781284</v>
      </c>
      <c r="BE87" s="15">
        <f t="shared" ca="1" si="46"/>
        <v>20755.601709885028</v>
      </c>
      <c r="BF87" s="15">
        <f ca="1">Inputs!$B$13*EXP($B$9-0.5*C$6^2+C$6*Y87)</f>
        <v>20319.516803972365</v>
      </c>
      <c r="BG87" s="15">
        <f t="shared" ca="1" si="47"/>
        <v>17131.817800317946</v>
      </c>
      <c r="BH87" s="15">
        <f t="shared" ca="1" si="48"/>
        <v>19478.411017008955</v>
      </c>
      <c r="BI87" s="15">
        <f t="shared" ca="1" si="49"/>
        <v>24019.623806134507</v>
      </c>
      <c r="BJ87" s="15">
        <f t="shared" ca="1" si="50"/>
        <v>27711.256358910745</v>
      </c>
      <c r="BK87" s="15">
        <f t="shared" ca="1" si="51"/>
        <v>35298.273961323845</v>
      </c>
      <c r="BL87" s="15">
        <f t="shared" ca="1" si="52"/>
        <v>46163.306575169532</v>
      </c>
      <c r="BM87" s="15">
        <f t="shared" ca="1" si="53"/>
        <v>61016.039446613046</v>
      </c>
      <c r="BN87" s="15">
        <f t="shared" ca="1" si="54"/>
        <v>68601.694161340041</v>
      </c>
      <c r="BO87" s="15">
        <f t="shared" ca="1" si="55"/>
        <v>69887.092332866509</v>
      </c>
      <c r="BP87" s="15">
        <f t="shared" ca="1" si="56"/>
        <v>75834.165798458416</v>
      </c>
      <c r="BQ87" s="15">
        <f ca="1">Inputs!$B$20*EXP($B$10-0.5*C$7^2+C$7*AJ87)</f>
        <v>5264.1357925130442</v>
      </c>
      <c r="BR87" s="15">
        <f t="shared" ca="1" si="57"/>
        <v>11053.285654123958</v>
      </c>
      <c r="BS87" s="15">
        <f t="shared" ca="1" si="58"/>
        <v>10520.508140259182</v>
      </c>
      <c r="BT87" s="15">
        <f t="shared" ca="1" si="59"/>
        <v>14676.903176950425</v>
      </c>
      <c r="BU87" s="15">
        <f t="shared" ca="1" si="60"/>
        <v>14125.102488062959</v>
      </c>
      <c r="BV87" s="15">
        <f t="shared" ca="1" si="61"/>
        <v>16049.933106406366</v>
      </c>
      <c r="BW87" s="15">
        <f t="shared" ca="1" si="62"/>
        <v>18652.622625833676</v>
      </c>
      <c r="BX87" s="15">
        <f t="shared" ca="1" si="63"/>
        <v>32475.206097377337</v>
      </c>
      <c r="BY87" s="15">
        <f t="shared" ca="1" si="64"/>
        <v>33047.080873800129</v>
      </c>
      <c r="BZ87" s="15">
        <f t="shared" ca="1" si="65"/>
        <v>38045.259261527768</v>
      </c>
      <c r="CA87" s="15">
        <f t="shared" ca="1" si="66"/>
        <v>59505.950243721796</v>
      </c>
      <c r="CB87" s="15">
        <f ca="1">(AU87*DCF!C$10-DCF!C$5*MAX(AU87*DCF!C$10,0)-MAX(AU87-Inputs!$B$6,0)/Inputs!$B$10)*DCF!C$6</f>
        <v>1040.3710869555855</v>
      </c>
      <c r="CC87" s="15">
        <f ca="1">(AV87*DCF!D$10-DCF!D$5*MAX(AV87*DCF!D$10,0)-MAX(AV87-AU87,0)/Inputs!$B$10)*DCF!D$6</f>
        <v>1301.8363789816037</v>
      </c>
      <c r="CD87" s="15">
        <f ca="1">(AW87*DCF!E$10-DCF!E$5*MAX(AW87*DCF!E$10,0)-MAX(AW87-AV87,0)/Inputs!$B$10)*DCF!E$6</f>
        <v>1476.2267774492234</v>
      </c>
      <c r="CE87" s="15">
        <f ca="1">(AX87*DCF!F$10-DCF!F$5*MAX(AX87*DCF!F$10,0)-MAX(AX87-AW87,0)/Inputs!$B$10)*DCF!F$6</f>
        <v>1433.6181409829339</v>
      </c>
      <c r="CF87" s="15">
        <f ca="1">(AY87*DCF!G$10-DCF!G$5*MAX(AY87*DCF!G$10,0)-MAX(AY87-AX87,0)/Inputs!$B$10)*DCF!G$6</f>
        <v>1632.7564941516998</v>
      </c>
      <c r="CG87" s="15">
        <f ca="1">(AZ87*DCF!H$10-DCF!H$5*MAX(AZ87*DCF!H$10,0)-MAX(AZ87-AY87,0)/Inputs!$B$10)*DCF!H$6</f>
        <v>2056.3042274173472</v>
      </c>
      <c r="CH87" s="15">
        <f ca="1">(BA87*DCF!I$10-DCF!I$5*MAX(BA87*DCF!I$10,0)-MAX(BA87-AZ87,0)/Inputs!$B$10)*DCF!I$6</f>
        <v>1997.4368660146508</v>
      </c>
      <c r="CI87" s="15">
        <f ca="1">(BB87*DCF!J$10-DCF!J$5*MAX(BB87*DCF!J$10,0)-MAX(BB87-BA87,0)/Inputs!$B$10)*DCF!J$6</f>
        <v>2035.7147385239336</v>
      </c>
      <c r="CJ87" s="15">
        <f ca="1">(BC87*DCF!K$10-DCF!K$5*MAX(BC87*DCF!K$10,0)-MAX(BC87-BB87,0)/Inputs!$B$10)*DCF!K$6</f>
        <v>2341.8655822212049</v>
      </c>
      <c r="CK87" s="15">
        <f ca="1">(BD87*DCF!L$10-DCF!L$5*MAX(BD87*DCF!L$10,0)-MAX(BD87-BC87,0)/Inputs!$B$10)*DCF!L$6</f>
        <v>2405.8157147305637</v>
      </c>
      <c r="CL87" s="15">
        <f ca="1">(BE87*DCF!M$10-DCF!M$5*MAX(BE87*DCF!M$10,0)-MAX(BE87-BD87,0)/Inputs!$B$10)*DCF!M$6</f>
        <v>2696.7951101894632</v>
      </c>
      <c r="CM87" s="15">
        <f ca="1">(BF87*DCF!C$28-DCF!C$5*MAX(BF87*DCF!C$28,0)-MAX(BF87-Inputs!$B$13,0)/Inputs!$B$17)*DCF!C$6</f>
        <v>4138.4463643512008</v>
      </c>
      <c r="CN87" s="15">
        <f ca="1">(BG87*DCF!D$28-DCF!D$5*MAX(BG87*DCF!D$28,0)-MAX(BG87-BF87,0)/Inputs!$B$17)*DCF!D$6</f>
        <v>5045.7154671907974</v>
      </c>
      <c r="CO87" s="15">
        <f ca="1">(BH87*DCF!E$28-DCF!E$5*MAX(BH87*DCF!E$28,0)-MAX(BH87-BG87,0)/Inputs!$B$17)*DCF!E$6</f>
        <v>5054.151618575992</v>
      </c>
      <c r="CP87" s="15">
        <f ca="1">(BI87*DCF!F$28-DCF!F$5*MAX(BI87*DCF!F$28,0)-MAX(BI87-BH87,0)/Inputs!$B$17)*DCF!F$6</f>
        <v>5693.8955981540785</v>
      </c>
      <c r="CQ87" s="15">
        <f ca="1">(BJ87*DCF!G$28-DCF!G$5*MAX(BJ87*DCF!G$28,0)-MAX(BJ87-BI87,0)/Inputs!$B$17)*DCF!G$6</f>
        <v>6568.9995805152585</v>
      </c>
      <c r="CR87" s="15">
        <f ca="1">(BK87*DCF!H$28-DCF!H$5*MAX(BK87*DCF!H$28,0)-MAX(BK87-BJ87,0)/Inputs!$B$17)*DCF!H$6</f>
        <v>7550.8429701365658</v>
      </c>
      <c r="CS87" s="15">
        <f ca="1">(BL87*DCF!I$28-DCF!I$5*MAX(BL87*DCF!I$28,0)-MAX(BL87-BK87,0)/Inputs!$B$17)*DCF!I$6</f>
        <v>9295.97647176791</v>
      </c>
      <c r="CT87" s="15">
        <f ca="1">(BM87*DCF!J$28-DCF!J$5*MAX(BM87*DCF!J$28,0)-MAX(BM87-BL87,0)/Inputs!$B$17)*DCF!J$6</f>
        <v>11642.291080737305</v>
      </c>
      <c r="CU87" s="15">
        <f ca="1">(BN87*DCF!K$28-DCF!K$5*MAX(BN87*DCF!K$28,0)-MAX(BN87-BM87,0)/Inputs!$B$17)*DCF!K$6</f>
        <v>13558.385900040759</v>
      </c>
      <c r="CV87" s="15">
        <f ca="1">(BO87*DCF!L$28-DCF!L$5*MAX(BO87*DCF!L$28,0)-MAX(BO87-BN87,0)/Inputs!$B$17)*DCF!L$6</f>
        <v>13798.496895146129</v>
      </c>
      <c r="CW87" s="15">
        <f ca="1">(BP87*DCF!M$28-DCF!M$5*MAX(BP87*DCF!M$28,0)-MAX(BP87-BO87,0)/Inputs!$B$17)*DCF!M$6</f>
        <v>13646.60589667081</v>
      </c>
      <c r="CX87" s="15">
        <f ca="1">(BQ87*DCF!C$46-DCF!C$5*MAX(BQ87*DCF!C$46,0)-MAX(BQ87-Inputs!$B$20,0)/Inputs!$B$24)*DCF!C$6</f>
        <v>-2168.6853065910236</v>
      </c>
      <c r="CY87" s="15">
        <f ca="1">(BR87*DCF!D$46-DCF!D$5*MAX(BR87*DCF!D$46,0)-MAX(BR87-BQ87,0)/Inputs!$B$24)*DCF!D$6</f>
        <v>-4356.7202868479735</v>
      </c>
      <c r="CZ87" s="15">
        <f ca="1">(BS87*DCF!E$46-DCF!E$5*MAX(BS87*DCF!E$46,0)-MAX(BS87-BR87,0)/Inputs!$B$24)*DCF!E$6</f>
        <v>-1244.0684051646119</v>
      </c>
      <c r="DA87" s="15">
        <f ca="1">(BT87*DCF!F$46-DCF!F$5*MAX(BT87*DCF!F$46,0)-MAX(BT87-BS87,0)/Inputs!$B$24)*DCF!F$6</f>
        <v>-2582.3397103355173</v>
      </c>
      <c r="DB87" s="15">
        <f ca="1">(BU87*DCF!G$46-DCF!G$5*MAX(BU87*DCF!G$46,0)-MAX(BU87-BT87,0)/Inputs!$B$24)*DCF!G$6</f>
        <v>-475.14053990354222</v>
      </c>
      <c r="DC87" s="15">
        <f ca="1">(BV87*DCF!H$46-DCF!H$5*MAX(BV87*DCF!H$46,0)-MAX(BV87-BU87,0)/Inputs!$B$24)*DCF!H$6</f>
        <v>-598.12932101734464</v>
      </c>
      <c r="DD87" s="15">
        <f ca="1">(BW87*DCF!I$46-DCF!I$5*MAX(BW87*DCF!I$46,0)-MAX(BW87-BV87,0)/Inputs!$B$24)*DCF!I$6</f>
        <v>-316.34192578684667</v>
      </c>
      <c r="DE87" s="15">
        <f ca="1">(BX87*DCF!J$46-DCF!J$5*MAX(BX87*DCF!J$46,0)-MAX(BX87-BW87,0)/Inputs!$B$24)*DCF!J$6</f>
        <v>-2303.2782429125818</v>
      </c>
      <c r="DF87" s="15">
        <f ca="1">(BY87*DCF!K$46-DCF!K$5*MAX(BY87*DCF!K$46,0)-MAX(BY87-BX87,0)/Inputs!$B$24)*DCF!K$6</f>
        <v>1747.6653369320077</v>
      </c>
      <c r="DG87" s="15">
        <f ca="1">(BZ87*DCF!L$46-DCF!L$5*MAX(BZ87*DCF!L$46,0)-MAX(BZ87-BY87,0)/Inputs!$B$24)*DCF!L$6</f>
        <v>1498.7886539330862</v>
      </c>
      <c r="DH87" s="15">
        <f ca="1">(CA87*DCF!M$46-DCF!M$5*MAX(CA87*DCF!M$46,0)-MAX(CA87-BZ87,0)/Inputs!$B$24)*DCF!M$6</f>
        <v>178.5424309349676</v>
      </c>
      <c r="DI87" s="15">
        <f ca="1">SUM(CB87:CL87)+BE87*DCF!M$10*(1+Inputs!$B$30)*(1-Inputs!$B$33)*(1-Inputs!$B$30/Inputs!$B$31)/(Inputs!$B$29-Inputs!$B$30)*DCF!M$6</f>
        <v>78181.855140646963</v>
      </c>
      <c r="DJ87" s="15">
        <f ca="1">SUM(CM87:CW87)+BP87*DCF!M$28*(1+Inputs!$B$30)*(1-Inputs!$B$33)*(1-Inputs!$B$30/Inputs!$B$31)/(Inputs!$B$29-Inputs!$B$30)*DCF!M$6</f>
        <v>377390.45613680326</v>
      </c>
      <c r="DK87" s="15">
        <f ca="1">SUM(CX87:DH87)+CA87*DCF!M$46*(1+Inputs!$B$30)*(1-Inputs!$B$33)*(1-Inputs!$B$30/Inputs!$B$31)/(Inputs!$B$29-Inputs!$B$30)*DCF!M$6</f>
        <v>81383.540690467082</v>
      </c>
      <c r="DM87" s="15">
        <f ca="1">DI87+DJ87+DK87+Inputs!$B$34+Inputs!$B$36-Inputs!$B$35</f>
        <v>613806.85196791729</v>
      </c>
    </row>
    <row r="88" spans="1:117" x14ac:dyDescent="0.75">
      <c r="A88" s="11">
        <v>75</v>
      </c>
      <c r="C88" s="23">
        <f t="shared" ca="1" si="67"/>
        <v>0.20607373018963943</v>
      </c>
      <c r="D88" s="23">
        <f t="shared" ca="1" si="67"/>
        <v>1.0648276777646613</v>
      </c>
      <c r="E88" s="23">
        <f t="shared" ca="1" si="67"/>
        <v>-0.79583158702758372</v>
      </c>
      <c r="F88" s="23">
        <f t="shared" ca="1" si="67"/>
        <v>-0.32528940987205351</v>
      </c>
      <c r="G88" s="23">
        <f t="shared" ca="1" si="67"/>
        <v>0.12989853438025614</v>
      </c>
      <c r="H88" s="23">
        <f t="shared" ca="1" si="67"/>
        <v>-0.11474635530443376</v>
      </c>
      <c r="I88" s="23">
        <f t="shared" ca="1" si="67"/>
        <v>0.58396580371933116</v>
      </c>
      <c r="J88" s="23">
        <f t="shared" ca="1" si="67"/>
        <v>-1.1251222211169816</v>
      </c>
      <c r="K88" s="23">
        <f t="shared" ca="1" si="67"/>
        <v>1.2563282856276989</v>
      </c>
      <c r="L88" s="23">
        <f t="shared" ca="1" si="67"/>
        <v>-1.5310872434266802</v>
      </c>
      <c r="M88" s="23">
        <f t="shared" ca="1" si="67"/>
        <v>0.55999305803084953</v>
      </c>
      <c r="N88" s="23">
        <f ca="1">SQRT(Inputs!$B$38)*C88+SQRT(1-Inputs!$B$38)*_xlfn.NORM.S.INV(RAND())</f>
        <v>-0.17755054116302105</v>
      </c>
      <c r="O88" s="23">
        <f ca="1">SQRT(Inputs!$B$38)*D88+SQRT(1-Inputs!$B$38)*_xlfn.NORM.S.INV(RAND())</f>
        <v>1.5219449112125316</v>
      </c>
      <c r="P88" s="23">
        <f ca="1">SQRT(Inputs!$B$38)*E88+SQRT(1-Inputs!$B$38)*_xlfn.NORM.S.INV(RAND())</f>
        <v>-7.6426128043824815E-2</v>
      </c>
      <c r="Q88" s="23">
        <f ca="1">SQRT(Inputs!$B$38)*F88+SQRT(1-Inputs!$B$38)*_xlfn.NORM.S.INV(RAND())</f>
        <v>-0.17810499075196282</v>
      </c>
      <c r="R88" s="23">
        <f ca="1">SQRT(Inputs!$B$38)*G88+SQRT(1-Inputs!$B$38)*_xlfn.NORM.S.INV(RAND())</f>
        <v>0.3162224525611107</v>
      </c>
      <c r="S88" s="23">
        <f ca="1">SQRT(Inputs!$B$38)*H88+SQRT(1-Inputs!$B$38)*_xlfn.NORM.S.INV(RAND())</f>
        <v>1.7206073452859192</v>
      </c>
      <c r="T88" s="23">
        <f ca="1">SQRT(Inputs!$B$38)*I88+SQRT(1-Inputs!$B$38)*_xlfn.NORM.S.INV(RAND())</f>
        <v>0.32103046456670908</v>
      </c>
      <c r="U88" s="23">
        <f ca="1">SQRT(Inputs!$B$38)*J88+SQRT(1-Inputs!$B$38)*_xlfn.NORM.S.INV(RAND())</f>
        <v>0.45194717205265589</v>
      </c>
      <c r="V88" s="23">
        <f ca="1">SQRT(Inputs!$B$38)*K88+SQRT(1-Inputs!$B$38)*_xlfn.NORM.S.INV(RAND())</f>
        <v>2.7290790633198712</v>
      </c>
      <c r="W88" s="23">
        <f ca="1">SQRT(Inputs!$B$38)*L88+SQRT(1-Inputs!$B$38)*_xlfn.NORM.S.INV(RAND())</f>
        <v>-1.5013651867749167</v>
      </c>
      <c r="X88" s="23">
        <f ca="1">SQRT(Inputs!$B$38)*M88+SQRT(1-Inputs!$B$38)*_xlfn.NORM.S.INV(RAND())</f>
        <v>0.81938389215907381</v>
      </c>
      <c r="Y88" s="23">
        <f ca="1">SQRT(Inputs!$B$38)*C88+SQRT(1-Inputs!$B$38)*_xlfn.NORM.S.INV(RAND())</f>
        <v>0.85330313426496596</v>
      </c>
      <c r="Z88" s="23">
        <f ca="1">SQRT(Inputs!$B$38)*D88+SQRT(1-Inputs!$B$38)*_xlfn.NORM.S.INV(RAND())</f>
        <v>0.44953629226810754</v>
      </c>
      <c r="AA88" s="23">
        <f ca="1">SQRT(Inputs!$B$38)*E88+SQRT(1-Inputs!$B$38)*_xlfn.NORM.S.INV(RAND())</f>
        <v>-0.83404039051814516</v>
      </c>
      <c r="AB88" s="23">
        <f ca="1">SQRT(Inputs!$B$38)*F88+SQRT(1-Inputs!$B$38)*_xlfn.NORM.S.INV(RAND())</f>
        <v>-0.71577941700588155</v>
      </c>
      <c r="AC88" s="23">
        <f ca="1">SQRT(Inputs!$B$38)*G88+SQRT(1-Inputs!$B$38)*_xlfn.NORM.S.INV(RAND())</f>
        <v>-0.46919638713780176</v>
      </c>
      <c r="AD88" s="23">
        <f ca="1">SQRT(Inputs!$B$38)*H88+SQRT(1-Inputs!$B$38)*_xlfn.NORM.S.INV(RAND())</f>
        <v>-0.17343367258470094</v>
      </c>
      <c r="AE88" s="23">
        <f ca="1">SQRT(Inputs!$B$38)*I88+SQRT(1-Inputs!$B$38)*_xlfn.NORM.S.INV(RAND())</f>
        <v>1.4863270902831771</v>
      </c>
      <c r="AF88" s="23">
        <f ca="1">SQRT(Inputs!$B$38)*J88+SQRT(1-Inputs!$B$38)*_xlfn.NORM.S.INV(RAND())</f>
        <v>0.63221279732095959</v>
      </c>
      <c r="AG88" s="23">
        <f ca="1">SQRT(Inputs!$B$38)*K88+SQRT(1-Inputs!$B$38)*_xlfn.NORM.S.INV(RAND())</f>
        <v>1.3886585175747741</v>
      </c>
      <c r="AH88" s="23">
        <f ca="1">SQRT(Inputs!$B$38)*L88+SQRT(1-Inputs!$B$38)*_xlfn.NORM.S.INV(RAND())</f>
        <v>0.14807882495127511</v>
      </c>
      <c r="AI88" s="23">
        <f ca="1">SQRT(Inputs!$B$38)*M88+SQRT(1-Inputs!$B$38)*_xlfn.NORM.S.INV(RAND())</f>
        <v>1.2275615414458247</v>
      </c>
      <c r="AJ88" s="23">
        <f ca="1">SQRT(Inputs!$B$38)*C88+SQRT(1-Inputs!$B$38)*_xlfn.NORM.S.INV(RAND())</f>
        <v>-0.83783032030302829</v>
      </c>
      <c r="AK88" s="23">
        <f ca="1">SQRT(Inputs!$B$38)*D88+SQRT(1-Inputs!$B$38)*_xlfn.NORM.S.INV(RAND())</f>
        <v>-6.052226426600793E-2</v>
      </c>
      <c r="AL88" s="23">
        <f ca="1">SQRT(Inputs!$B$38)*E88+SQRT(1-Inputs!$B$38)*_xlfn.NORM.S.INV(RAND())</f>
        <v>-0.71554180945589585</v>
      </c>
      <c r="AM88" s="23">
        <f ca="1">SQRT(Inputs!$B$38)*F88+SQRT(1-Inputs!$B$38)*_xlfn.NORM.S.INV(RAND())</f>
        <v>-0.13590211949901829</v>
      </c>
      <c r="AN88" s="23">
        <f ca="1">SQRT(Inputs!$B$38)*G88+SQRT(1-Inputs!$B$38)*_xlfn.NORM.S.INV(RAND())</f>
        <v>0.11468988967924545</v>
      </c>
      <c r="AO88" s="23">
        <f ca="1">SQRT(Inputs!$B$38)*H88+SQRT(1-Inputs!$B$38)*_xlfn.NORM.S.INV(RAND())</f>
        <v>0.93550240188481726</v>
      </c>
      <c r="AP88" s="23">
        <f ca="1">SQRT(Inputs!$B$38)*I88+SQRT(1-Inputs!$B$38)*_xlfn.NORM.S.INV(RAND())</f>
        <v>0.38174786490819407</v>
      </c>
      <c r="AQ88" s="23">
        <f ca="1">SQRT(Inputs!$B$38)*J88+SQRT(1-Inputs!$B$38)*_xlfn.NORM.S.INV(RAND())</f>
        <v>0.44342954983258542</v>
      </c>
      <c r="AR88" s="23">
        <f ca="1">SQRT(Inputs!$B$38)*K88+SQRT(1-Inputs!$B$38)*_xlfn.NORM.S.INV(RAND())</f>
        <v>1.033332090047969</v>
      </c>
      <c r="AS88" s="23">
        <f ca="1">SQRT(Inputs!$B$38)*L88+SQRT(1-Inputs!$B$38)*_xlfn.NORM.S.INV(RAND())</f>
        <v>-0.51518452168956397</v>
      </c>
      <c r="AT88" s="23">
        <f ca="1">SQRT(Inputs!$B$38)*M88+SQRT(1-Inputs!$B$38)*_xlfn.NORM.S.INV(RAND())</f>
        <v>-1.3128762016065694</v>
      </c>
      <c r="AU88" s="15">
        <f ca="1">Inputs!$B$6*EXP($B$8-0.5*C$5^2+C$5*N88)</f>
        <v>4821.6514076844742</v>
      </c>
      <c r="AV88" s="15">
        <f t="shared" ca="1" si="37"/>
        <v>7340.9919617921896</v>
      </c>
      <c r="AW88" s="15">
        <f t="shared" ca="1" si="38"/>
        <v>8859.2415400292502</v>
      </c>
      <c r="AX88" s="15">
        <f t="shared" ca="1" si="39"/>
        <v>10578.228315354841</v>
      </c>
      <c r="AY88" s="15">
        <f t="shared" ca="1" si="40"/>
        <v>13414.031710099411</v>
      </c>
      <c r="AZ88" s="15">
        <f t="shared" ca="1" si="41"/>
        <v>19828.147719859509</v>
      </c>
      <c r="BA88" s="15">
        <f t="shared" ca="1" si="42"/>
        <v>25093.698082152703</v>
      </c>
      <c r="BB88" s="15">
        <f t="shared" ca="1" si="43"/>
        <v>32145.429405328778</v>
      </c>
      <c r="BC88" s="15">
        <f t="shared" ca="1" si="44"/>
        <v>51235.930413276015</v>
      </c>
      <c r="BD88" s="15">
        <f t="shared" ca="1" si="45"/>
        <v>54545.264333407489</v>
      </c>
      <c r="BE88" s="15">
        <f t="shared" ca="1" si="46"/>
        <v>72017.195290303644</v>
      </c>
      <c r="BF88" s="15">
        <f ca="1">Inputs!$B$13*EXP($B$9-0.5*C$6^2+C$6*Y88)</f>
        <v>16380.29892644453</v>
      </c>
      <c r="BG88" s="15">
        <f t="shared" ca="1" si="47"/>
        <v>21650.024848124685</v>
      </c>
      <c r="BH88" s="15">
        <f t="shared" ca="1" si="48"/>
        <v>23034.962451530209</v>
      </c>
      <c r="BI88" s="15">
        <f t="shared" ca="1" si="49"/>
        <v>25256.60851820077</v>
      </c>
      <c r="BJ88" s="15">
        <f t="shared" ca="1" si="50"/>
        <v>28938.097688135855</v>
      </c>
      <c r="BK88" s="15">
        <f t="shared" ca="1" si="51"/>
        <v>34687.254865486117</v>
      </c>
      <c r="BL88" s="15">
        <f t="shared" ca="1" si="52"/>
        <v>51659.98818808575</v>
      </c>
      <c r="BM88" s="15">
        <f t="shared" ca="1" si="53"/>
        <v>68689.630699823087</v>
      </c>
      <c r="BN88" s="15">
        <f t="shared" ca="1" si="54"/>
        <v>99775.404294579654</v>
      </c>
      <c r="BO88" s="15">
        <f t="shared" ca="1" si="55"/>
        <v>124894.72668884798</v>
      </c>
      <c r="BP88" s="15">
        <f t="shared" ca="1" si="56"/>
        <v>176659.49285985593</v>
      </c>
      <c r="BQ88" s="15">
        <f ca="1">Inputs!$B$20*EXP($B$10-0.5*C$7^2+C$7*AJ88)</f>
        <v>3186.7751999467828</v>
      </c>
      <c r="BR88" s="15">
        <f t="shared" ca="1" si="57"/>
        <v>4241.7263887201389</v>
      </c>
      <c r="BS88" s="15">
        <f t="shared" ca="1" si="58"/>
        <v>4729.5589798824749</v>
      </c>
      <c r="BT88" s="15">
        <f t="shared" ca="1" si="59"/>
        <v>6292.6444251005105</v>
      </c>
      <c r="BU88" s="15">
        <f t="shared" ca="1" si="60"/>
        <v>8966.2563801341021</v>
      </c>
      <c r="BV88" s="15">
        <f t="shared" ca="1" si="61"/>
        <v>15401.515426272184</v>
      </c>
      <c r="BW88" s="15">
        <f t="shared" ca="1" si="62"/>
        <v>23300.501979365614</v>
      </c>
      <c r="BX88" s="15">
        <f t="shared" ca="1" si="63"/>
        <v>35619.248131728607</v>
      </c>
      <c r="BY88" s="15">
        <f t="shared" ca="1" si="64"/>
        <v>60818.597386749148</v>
      </c>
      <c r="BZ88" s="15">
        <f t="shared" ca="1" si="65"/>
        <v>77625.803774108979</v>
      </c>
      <c r="CA88" s="15">
        <f t="shared" ca="1" si="66"/>
        <v>86351.141347347628</v>
      </c>
      <c r="CB88" s="15">
        <f ca="1">(AU88*DCF!C$10-DCF!C$5*MAX(AU88*DCF!C$10,0)-MAX(AU88-Inputs!$B$6,0)/Inputs!$B$10)*DCF!C$6</f>
        <v>1044.0767211784153</v>
      </c>
      <c r="CC88" s="15">
        <f ca="1">(AV88*DCF!D$10-DCF!D$5*MAX(AV88*DCF!D$10,0)-MAX(AV88-AU88,0)/Inputs!$B$10)*DCF!D$6</f>
        <v>1175.0417988059594</v>
      </c>
      <c r="CD88" s="15">
        <f ca="1">(AW88*DCF!E$10-DCF!E$5*MAX(AW88*DCF!E$10,0)-MAX(AW88-AV88,0)/Inputs!$B$10)*DCF!E$6</f>
        <v>1703.4851660560003</v>
      </c>
      <c r="CE88" s="15">
        <f ca="1">(AX88*DCF!F$10-DCF!F$5*MAX(AX88*DCF!F$10,0)-MAX(AX88-AW88,0)/Inputs!$B$10)*DCF!F$6</f>
        <v>1951.5318536321311</v>
      </c>
      <c r="CF88" s="15">
        <f ca="1">(AY88*DCF!G$10-DCF!G$5*MAX(AY88*DCF!G$10,0)-MAX(AY88-AX88,0)/Inputs!$B$10)*DCF!G$6</f>
        <v>2218.734642028337</v>
      </c>
      <c r="CG88" s="15">
        <f ca="1">(AZ88*DCF!H$10-DCF!H$5*MAX(AZ88*DCF!H$10,0)-MAX(AZ88-AY88,0)/Inputs!$B$10)*DCF!H$6</f>
        <v>2710.7078164160694</v>
      </c>
      <c r="CH88" s="15">
        <f ca="1">(BA88*DCF!I$10-DCF!I$5*MAX(BA88*DCF!I$10,0)-MAX(BA88-AZ88,0)/Inputs!$B$10)*DCF!I$6</f>
        <v>3719.9684710889701</v>
      </c>
      <c r="CI88" s="15">
        <f ca="1">(BB88*DCF!J$10-DCF!J$5*MAX(BB88*DCF!J$10,0)-MAX(BB88-BA88,0)/Inputs!$B$10)*DCF!J$6</f>
        <v>4447.6565949545129</v>
      </c>
      <c r="CJ88" s="15">
        <f ca="1">(BC88*DCF!K$10-DCF!K$5*MAX(BC88*DCF!K$10,0)-MAX(BC88-BB88,0)/Inputs!$B$10)*DCF!K$6</f>
        <v>5575.7824124659383</v>
      </c>
      <c r="CK88" s="15">
        <f ca="1">(BD88*DCF!L$10-DCF!L$5*MAX(BD88*DCF!L$10,0)-MAX(BD88-BC88,0)/Inputs!$B$10)*DCF!L$6</f>
        <v>7798.5126337845059</v>
      </c>
      <c r="CL88" s="15">
        <f ca="1">(BE88*DCF!M$10-DCF!M$5*MAX(BE88*DCF!M$10,0)-MAX(BE88-BD88,0)/Inputs!$B$10)*DCF!M$6</f>
        <v>8075.3488904564201</v>
      </c>
      <c r="CM88" s="15">
        <f ca="1">(BF88*DCF!C$28-DCF!C$5*MAX(BF88*DCF!C$28,0)-MAX(BF88-Inputs!$B$13,0)/Inputs!$B$17)*DCF!C$6</f>
        <v>3845.9729892136202</v>
      </c>
      <c r="CN88" s="15">
        <f ca="1">(BG88*DCF!D$28-DCF!D$5*MAX(BG88*DCF!D$28,0)-MAX(BG88-BF88,0)/Inputs!$B$17)*DCF!D$6</f>
        <v>5252.1574957983403</v>
      </c>
      <c r="CO88" s="15">
        <f ca="1">(BH88*DCF!E$28-DCF!E$5*MAX(BH88*DCF!E$28,0)-MAX(BH88-BG88,0)/Inputs!$B$17)*DCF!E$6</f>
        <v>6250.9593987627995</v>
      </c>
      <c r="CP88" s="15">
        <f ca="1">(BI88*DCF!F$28-DCF!F$5*MAX(BI88*DCF!F$28,0)-MAX(BI88-BH88,0)/Inputs!$B$17)*DCF!F$6</f>
        <v>6452.0181496076593</v>
      </c>
      <c r="CQ88" s="15">
        <f ca="1">(BJ88*DCF!G$28-DCF!G$5*MAX(BJ88*DCF!G$28,0)-MAX(BJ88-BI88,0)/Inputs!$B$17)*DCF!G$6</f>
        <v>6889.0188881905506</v>
      </c>
      <c r="CR88" s="15">
        <f ca="1">(BK88*DCF!H$28-DCF!H$5*MAX(BK88*DCF!H$28,0)-MAX(BK88-BJ88,0)/Inputs!$B$17)*DCF!H$6</f>
        <v>7685.2831396936062</v>
      </c>
      <c r="CS88" s="15">
        <f ca="1">(BL88*DCF!I$28-DCF!I$5*MAX(BL88*DCF!I$28,0)-MAX(BL88-BK88,0)/Inputs!$B$17)*DCF!I$6</f>
        <v>9711.8955501270902</v>
      </c>
      <c r="CT88" s="15">
        <f ca="1">(BM88*DCF!J$28-DCF!J$5*MAX(BM88*DCF!J$28,0)-MAX(BM88-BL88,0)/Inputs!$B$17)*DCF!J$6</f>
        <v>13065.498528819551</v>
      </c>
      <c r="CU88" s="15">
        <f ca="1">(BN88*DCF!K$28-DCF!K$5*MAX(BN88*DCF!K$28,0)-MAX(BN88-BM88,0)/Inputs!$B$17)*DCF!K$6</f>
        <v>17263.299248029547</v>
      </c>
      <c r="CV88" s="15">
        <f ca="1">(BO88*DCF!L$28-DCF!L$5*MAX(BO88*DCF!L$28,0)-MAX(BO88-BN88,0)/Inputs!$B$17)*DCF!L$6</f>
        <v>22076.826283927952</v>
      </c>
      <c r="CW88" s="15">
        <f ca="1">(BP88*DCF!M$28-DCF!M$5*MAX(BP88*DCF!M$28,0)-MAX(BP88-BO88,0)/Inputs!$B$17)*DCF!M$6</f>
        <v>27827.713201263399</v>
      </c>
      <c r="CX88" s="15">
        <f ca="1">(BQ88*DCF!C$46-DCF!C$5*MAX(BQ88*DCF!C$46,0)-MAX(BQ88-Inputs!$B$20,0)/Inputs!$B$24)*DCF!C$6</f>
        <v>-735.97579675445331</v>
      </c>
      <c r="CY88" s="15">
        <f ca="1">(BR88*DCF!D$46-DCF!D$5*MAX(BR88*DCF!D$46,0)-MAX(BR88-BQ88,0)/Inputs!$B$24)*DCF!D$6</f>
        <v>-1174.1026915761081</v>
      </c>
      <c r="CZ88" s="15">
        <f ca="1">(BS88*DCF!E$46-DCF!E$5*MAX(BS88*DCF!E$46,0)-MAX(BS88-BR88,0)/Inputs!$B$24)*DCF!E$6</f>
        <v>-751.56876176848402</v>
      </c>
      <c r="DA88" s="15">
        <f ca="1">(BT88*DCF!F$46-DCF!F$5*MAX(BT88*DCF!F$46,0)-MAX(BT88-BS88,0)/Inputs!$B$24)*DCF!F$6</f>
        <v>-1027.4389756729656</v>
      </c>
      <c r="DB88" s="15">
        <f ca="1">(BU88*DCF!G$46-DCF!G$5*MAX(BU88*DCF!G$46,0)-MAX(BU88-BT88,0)/Inputs!$B$24)*DCF!G$6</f>
        <v>-1200.9573870192189</v>
      </c>
      <c r="DC88" s="15">
        <f ca="1">(BV88*DCF!H$46-DCF!H$5*MAX(BV88*DCF!H$46,0)-MAX(BV88-BU88,0)/Inputs!$B$24)*DCF!H$6</f>
        <v>-1999.7173191010511</v>
      </c>
      <c r="DD88" s="15">
        <f ca="1">(BW88*DCF!I$46-DCF!I$5*MAX(BW88*DCF!I$46,0)-MAX(BW88-BV88,0)/Inputs!$B$24)*DCF!I$6</f>
        <v>-1729.3593389608259</v>
      </c>
      <c r="DE88" s="15">
        <f ca="1">(BX88*DCF!J$46-DCF!J$5*MAX(BX88*DCF!J$46,0)-MAX(BX88-BW88,0)/Inputs!$B$24)*DCF!J$6</f>
        <v>-1772.6012886152441</v>
      </c>
      <c r="DF88" s="15">
        <f ca="1">(BY88*DCF!K$46-DCF!K$5*MAX(BY88*DCF!K$46,0)-MAX(BY88-BX88,0)/Inputs!$B$24)*DCF!K$6</f>
        <v>-2699.0082370114519</v>
      </c>
      <c r="DG88" s="15">
        <f ca="1">(BZ88*DCF!L$46-DCF!L$5*MAX(BZ88*DCF!L$46,0)-MAX(BZ88-BY88,0)/Inputs!$B$24)*DCF!L$6</f>
        <v>1562.386506653585</v>
      </c>
      <c r="DH88" s="15">
        <f ca="1">(CA88*DCF!M$46-DCF!M$5*MAX(CA88*DCF!M$46,0)-MAX(CA88-BZ88,0)/Inputs!$B$24)*DCF!M$6</f>
        <v>4945.5046032082846</v>
      </c>
      <c r="DI88" s="15">
        <f ca="1">SUM(CB88:CL88)+BE88*DCF!M$10*(1+Inputs!$B$30)*(1-Inputs!$B$33)*(1-Inputs!$B$30/Inputs!$B$31)/(Inputs!$B$29-Inputs!$B$30)*DCF!M$6</f>
        <v>240845.65382260032</v>
      </c>
      <c r="DJ88" s="15">
        <f ca="1">SUM(CM88:CW88)+BP88*DCF!M$28*(1+Inputs!$B$30)*(1-Inputs!$B$33)*(1-Inputs!$B$30/Inputs!$B$31)/(Inputs!$B$29-Inputs!$B$30)*DCF!M$6</f>
        <v>781848.24915200716</v>
      </c>
      <c r="DK88" s="15">
        <f ca="1">SUM(CX88:DH88)+CA88*DCF!M$46*(1+Inputs!$B$30)*(1-Inputs!$B$33)*(1-Inputs!$B$30/Inputs!$B$31)/(Inputs!$B$29-Inputs!$B$30)*DCF!M$6</f>
        <v>126926.25478299332</v>
      </c>
      <c r="DM88" s="15">
        <f ca="1">DI88+DJ88+DK88+Inputs!$B$34+Inputs!$B$36-Inputs!$B$35</f>
        <v>1226471.1577576008</v>
      </c>
    </row>
    <row r="89" spans="1:117" x14ac:dyDescent="0.75">
      <c r="A89" s="11">
        <v>76</v>
      </c>
      <c r="C89" s="23">
        <f t="shared" ca="1" si="67"/>
        <v>-0.71140873350781553</v>
      </c>
      <c r="D89" s="23">
        <f t="shared" ca="1" si="67"/>
        <v>1.0030673053331671</v>
      </c>
      <c r="E89" s="23">
        <f t="shared" ca="1" si="67"/>
        <v>0.50713634693752063</v>
      </c>
      <c r="F89" s="23">
        <f t="shared" ca="1" si="67"/>
        <v>-1.9891126349491828</v>
      </c>
      <c r="G89" s="23">
        <f t="shared" ca="1" si="67"/>
        <v>0.35646013567422591</v>
      </c>
      <c r="H89" s="23">
        <f t="shared" ca="1" si="67"/>
        <v>-0.53771840381181801</v>
      </c>
      <c r="I89" s="23">
        <f t="shared" ca="1" si="67"/>
        <v>-0.17744979848718592</v>
      </c>
      <c r="J89" s="23">
        <f t="shared" ca="1" si="67"/>
        <v>-0.59003227439678374</v>
      </c>
      <c r="K89" s="23">
        <f t="shared" ca="1" si="67"/>
        <v>9.641519800743345E-2</v>
      </c>
      <c r="L89" s="23">
        <f t="shared" ca="1" si="67"/>
        <v>2.7889253887664434</v>
      </c>
      <c r="M89" s="23">
        <f t="shared" ca="1" si="67"/>
        <v>0.44726037261289847</v>
      </c>
      <c r="N89" s="23">
        <f ca="1">SQRT(Inputs!$B$38)*C89+SQRT(1-Inputs!$B$38)*_xlfn.NORM.S.INV(RAND())</f>
        <v>-0.13483353177844043</v>
      </c>
      <c r="O89" s="23">
        <f ca="1">SQRT(Inputs!$B$38)*D89+SQRT(1-Inputs!$B$38)*_xlfn.NORM.S.INV(RAND())</f>
        <v>1.06531641349711</v>
      </c>
      <c r="P89" s="23">
        <f ca="1">SQRT(Inputs!$B$38)*E89+SQRT(1-Inputs!$B$38)*_xlfn.NORM.S.INV(RAND())</f>
        <v>-0.89100506366479348</v>
      </c>
      <c r="Q89" s="23">
        <f ca="1">SQRT(Inputs!$B$38)*F89+SQRT(1-Inputs!$B$38)*_xlfn.NORM.S.INV(RAND())</f>
        <v>-1.4435228420561814</v>
      </c>
      <c r="R89" s="23">
        <f ca="1">SQRT(Inputs!$B$38)*G89+SQRT(1-Inputs!$B$38)*_xlfn.NORM.S.INV(RAND())</f>
        <v>-9.0543090838200807E-2</v>
      </c>
      <c r="S89" s="23">
        <f ca="1">SQRT(Inputs!$B$38)*H89+SQRT(1-Inputs!$B$38)*_xlfn.NORM.S.INV(RAND())</f>
        <v>-0.95266198227272614</v>
      </c>
      <c r="T89" s="23">
        <f ca="1">SQRT(Inputs!$B$38)*I89+SQRT(1-Inputs!$B$38)*_xlfn.NORM.S.INV(RAND())</f>
        <v>0.61147997251207853</v>
      </c>
      <c r="U89" s="23">
        <f ca="1">SQRT(Inputs!$B$38)*J89+SQRT(1-Inputs!$B$38)*_xlfn.NORM.S.INV(RAND())</f>
        <v>-6.4083396760626632E-2</v>
      </c>
      <c r="V89" s="23">
        <f ca="1">SQRT(Inputs!$B$38)*K89+SQRT(1-Inputs!$B$38)*_xlfn.NORM.S.INV(RAND())</f>
        <v>1.6348157663399967</v>
      </c>
      <c r="W89" s="23">
        <f ca="1">SQRT(Inputs!$B$38)*L89+SQRT(1-Inputs!$B$38)*_xlfn.NORM.S.INV(RAND())</f>
        <v>2.1595943947360805</v>
      </c>
      <c r="X89" s="23">
        <f ca="1">SQRT(Inputs!$B$38)*M89+SQRT(1-Inputs!$B$38)*_xlfn.NORM.S.INV(RAND())</f>
        <v>1.3428146802774932</v>
      </c>
      <c r="Y89" s="23">
        <f ca="1">SQRT(Inputs!$B$38)*C89+SQRT(1-Inputs!$B$38)*_xlfn.NORM.S.INV(RAND())</f>
        <v>0.4708439716263933</v>
      </c>
      <c r="Z89" s="23">
        <f ca="1">SQRT(Inputs!$B$38)*D89+SQRT(1-Inputs!$B$38)*_xlfn.NORM.S.INV(RAND())</f>
        <v>1.0939620008490434</v>
      </c>
      <c r="AA89" s="23">
        <f ca="1">SQRT(Inputs!$B$38)*E89+SQRT(1-Inputs!$B$38)*_xlfn.NORM.S.INV(RAND())</f>
        <v>0.12033567994940245</v>
      </c>
      <c r="AB89" s="23">
        <f ca="1">SQRT(Inputs!$B$38)*F89+SQRT(1-Inputs!$B$38)*_xlfn.NORM.S.INV(RAND())</f>
        <v>-2.0154434121059324</v>
      </c>
      <c r="AC89" s="23">
        <f ca="1">SQRT(Inputs!$B$38)*G89+SQRT(1-Inputs!$B$38)*_xlfn.NORM.S.INV(RAND())</f>
        <v>0.17937105310031509</v>
      </c>
      <c r="AD89" s="23">
        <f ca="1">SQRT(Inputs!$B$38)*H89+SQRT(1-Inputs!$B$38)*_xlfn.NORM.S.INV(RAND())</f>
        <v>-0.60775986950572558</v>
      </c>
      <c r="AE89" s="23">
        <f ca="1">SQRT(Inputs!$B$38)*I89+SQRT(1-Inputs!$B$38)*_xlfn.NORM.S.INV(RAND())</f>
        <v>1.1555777089401276</v>
      </c>
      <c r="AF89" s="23">
        <f ca="1">SQRT(Inputs!$B$38)*J89+SQRT(1-Inputs!$B$38)*_xlfn.NORM.S.INV(RAND())</f>
        <v>-0.6438875939215889</v>
      </c>
      <c r="AG89" s="23">
        <f ca="1">SQRT(Inputs!$B$38)*K89+SQRT(1-Inputs!$B$38)*_xlfn.NORM.S.INV(RAND())</f>
        <v>-0.37030324755016225</v>
      </c>
      <c r="AH89" s="23">
        <f ca="1">SQRT(Inputs!$B$38)*L89+SQRT(1-Inputs!$B$38)*_xlfn.NORM.S.INV(RAND())</f>
        <v>0.59095501825206165</v>
      </c>
      <c r="AI89" s="23">
        <f ca="1">SQRT(Inputs!$B$38)*M89+SQRT(1-Inputs!$B$38)*_xlfn.NORM.S.INV(RAND())</f>
        <v>0.31635197300059664</v>
      </c>
      <c r="AJ89" s="23">
        <f ca="1">SQRT(Inputs!$B$38)*C89+SQRT(1-Inputs!$B$38)*_xlfn.NORM.S.INV(RAND())</f>
        <v>-1.0158923704842737</v>
      </c>
      <c r="AK89" s="23">
        <f ca="1">SQRT(Inputs!$B$38)*D89+SQRT(1-Inputs!$B$38)*_xlfn.NORM.S.INV(RAND())</f>
        <v>3.2517494260420903</v>
      </c>
      <c r="AL89" s="23">
        <f ca="1">SQRT(Inputs!$B$38)*E89+SQRT(1-Inputs!$B$38)*_xlfn.NORM.S.INV(RAND())</f>
        <v>0.30265768706722418</v>
      </c>
      <c r="AM89" s="23">
        <f ca="1">SQRT(Inputs!$B$38)*F89+SQRT(1-Inputs!$B$38)*_xlfn.NORM.S.INV(RAND())</f>
        <v>-2.8700662400612815</v>
      </c>
      <c r="AN89" s="23">
        <f ca="1">SQRT(Inputs!$B$38)*G89+SQRT(1-Inputs!$B$38)*_xlfn.NORM.S.INV(RAND())</f>
        <v>0.96921742493659957</v>
      </c>
      <c r="AO89" s="23">
        <f ca="1">SQRT(Inputs!$B$38)*H89+SQRT(1-Inputs!$B$38)*_xlfn.NORM.S.INV(RAND())</f>
        <v>-1.6720532743691221</v>
      </c>
      <c r="AP89" s="23">
        <f ca="1">SQRT(Inputs!$B$38)*I89+SQRT(1-Inputs!$B$38)*_xlfn.NORM.S.INV(RAND())</f>
        <v>-0.20472384381165915</v>
      </c>
      <c r="AQ89" s="23">
        <f ca="1">SQRT(Inputs!$B$38)*J89+SQRT(1-Inputs!$B$38)*_xlfn.NORM.S.INV(RAND())</f>
        <v>-0.65715918162005094</v>
      </c>
      <c r="AR89" s="23">
        <f ca="1">SQRT(Inputs!$B$38)*K89+SQRT(1-Inputs!$B$38)*_xlfn.NORM.S.INV(RAND())</f>
        <v>0.36995655988875414</v>
      </c>
      <c r="AS89" s="23">
        <f ca="1">SQRT(Inputs!$B$38)*L89+SQRT(1-Inputs!$B$38)*_xlfn.NORM.S.INV(RAND())</f>
        <v>1.036097834259718</v>
      </c>
      <c r="AT89" s="23">
        <f ca="1">SQRT(Inputs!$B$38)*M89+SQRT(1-Inputs!$B$38)*_xlfn.NORM.S.INV(RAND())</f>
        <v>5.0038365936590806E-2</v>
      </c>
      <c r="AU89" s="15">
        <f ca="1">Inputs!$B$6*EXP($B$8-0.5*C$5^2+C$5*N89)</f>
        <v>4855.107379315039</v>
      </c>
      <c r="AV89" s="15">
        <f t="shared" ca="1" si="37"/>
        <v>6911.9355593830169</v>
      </c>
      <c r="AW89" s="15">
        <f t="shared" ca="1" si="38"/>
        <v>7473.5157045055121</v>
      </c>
      <c r="AX89" s="15">
        <f t="shared" ca="1" si="39"/>
        <v>7618.7324801010927</v>
      </c>
      <c r="AY89" s="15">
        <f t="shared" ca="1" si="40"/>
        <v>9212.9310706943143</v>
      </c>
      <c r="AZ89" s="15">
        <f t="shared" ca="1" si="41"/>
        <v>10145.501506143004</v>
      </c>
      <c r="BA89" s="15">
        <f t="shared" ca="1" si="42"/>
        <v>13236.034216895578</v>
      </c>
      <c r="BB89" s="15">
        <f t="shared" ca="1" si="43"/>
        <v>16101.228700643618</v>
      </c>
      <c r="BC89" s="15">
        <f t="shared" ca="1" si="44"/>
        <v>23090.868755403862</v>
      </c>
      <c r="BD89" s="15">
        <f t="shared" ca="1" si="45"/>
        <v>34620.623433918583</v>
      </c>
      <c r="BE89" s="15">
        <f t="shared" ca="1" si="46"/>
        <v>47942.281460395963</v>
      </c>
      <c r="BF89" s="15">
        <f ca="1">Inputs!$B$13*EXP($B$9-0.5*C$6^2+C$6*Y89)</f>
        <v>15184.234446031833</v>
      </c>
      <c r="BG89" s="15">
        <f t="shared" ca="1" si="47"/>
        <v>22543.890632386789</v>
      </c>
      <c r="BH89" s="15">
        <f t="shared" ca="1" si="48"/>
        <v>28099.759010806571</v>
      </c>
      <c r="BI89" s="15">
        <f t="shared" ca="1" si="49"/>
        <v>25223.902985503431</v>
      </c>
      <c r="BJ89" s="15">
        <f t="shared" ca="1" si="50"/>
        <v>31732.814923443868</v>
      </c>
      <c r="BK89" s="15">
        <f t="shared" ca="1" si="51"/>
        <v>35853.243993809308</v>
      </c>
      <c r="BL89" s="15">
        <f t="shared" ca="1" si="52"/>
        <v>51156.160860641969</v>
      </c>
      <c r="BM89" s="15">
        <f t="shared" ca="1" si="53"/>
        <v>58048.029270616935</v>
      </c>
      <c r="BN89" s="15">
        <f t="shared" ca="1" si="54"/>
        <v>68293.015716164911</v>
      </c>
      <c r="BO89" s="15">
        <f t="shared" ca="1" si="55"/>
        <v>90002.462202019538</v>
      </c>
      <c r="BP89" s="15">
        <f t="shared" ca="1" si="56"/>
        <v>114818.56625433861</v>
      </c>
      <c r="BQ89" s="15">
        <f ca="1">Inputs!$B$20*EXP($B$10-0.5*C$7^2+C$7*AJ89)</f>
        <v>2991.7364452113784</v>
      </c>
      <c r="BR89" s="15">
        <f t="shared" ca="1" si="57"/>
        <v>11401.285456850177</v>
      </c>
      <c r="BS89" s="15">
        <f t="shared" ca="1" si="58"/>
        <v>17030.699552545353</v>
      </c>
      <c r="BT89" s="15">
        <f t="shared" ca="1" si="59"/>
        <v>11059.697123646449</v>
      </c>
      <c r="BU89" s="15">
        <f t="shared" ca="1" si="60"/>
        <v>19378.503012137036</v>
      </c>
      <c r="BV89" s="15">
        <f t="shared" ca="1" si="61"/>
        <v>18498.386419352591</v>
      </c>
      <c r="BW89" s="15">
        <f t="shared" ca="1" si="62"/>
        <v>24718.852493139948</v>
      </c>
      <c r="BX89" s="15">
        <f t="shared" ca="1" si="63"/>
        <v>30305.763487661967</v>
      </c>
      <c r="BY89" s="15">
        <f t="shared" ca="1" si="64"/>
        <v>45578.094634843554</v>
      </c>
      <c r="BZ89" s="15">
        <f t="shared" ca="1" si="65"/>
        <v>77370.816170974824</v>
      </c>
      <c r="CA89" s="15">
        <f t="shared" ca="1" si="66"/>
        <v>109653.21331702115</v>
      </c>
      <c r="CB89" s="15">
        <f ca="1">(AU89*DCF!C$10-DCF!C$5*MAX(AU89*DCF!C$10,0)-MAX(AU89-Inputs!$B$6,0)/Inputs!$B$10)*DCF!C$6</f>
        <v>1043.8381741374694</v>
      </c>
      <c r="CC89" s="15">
        <f ca="1">(AV89*DCF!D$10-DCF!D$5*MAX(AV89*DCF!D$10,0)-MAX(AV89-AU89,0)/Inputs!$B$10)*DCF!D$6</f>
        <v>1183.2337450812822</v>
      </c>
      <c r="CD89" s="15">
        <f ca="1">(AW89*DCF!E$10-DCF!E$5*MAX(AW89*DCF!E$10,0)-MAX(AW89-AV89,0)/Inputs!$B$10)*DCF!E$6</f>
        <v>1599.0247031556601</v>
      </c>
      <c r="CE89" s="15">
        <f ca="1">(AX89*DCF!F$10-DCF!F$5*MAX(AX89*DCF!F$10,0)-MAX(AX89-AW89,0)/Inputs!$B$10)*DCF!F$6</f>
        <v>1632.9411479045555</v>
      </c>
      <c r="CF89" s="15">
        <f ca="1">(AY89*DCF!G$10-DCF!G$5*MAX(AY89*DCF!G$10,0)-MAX(AY89-AX89,0)/Inputs!$B$10)*DCF!G$6</f>
        <v>1591.7984028255105</v>
      </c>
      <c r="CG89" s="15">
        <f ca="1">(AZ89*DCF!H$10-DCF!H$5*MAX(AZ89*DCF!H$10,0)-MAX(AZ89-AY89,0)/Inputs!$B$10)*DCF!H$6</f>
        <v>1804.1617952530607</v>
      </c>
      <c r="CH89" s="15">
        <f ca="1">(BA89*DCF!I$10-DCF!I$5*MAX(BA89*DCF!I$10,0)-MAX(BA89-AZ89,0)/Inputs!$B$10)*DCF!I$6</f>
        <v>1910.7849523856912</v>
      </c>
      <c r="CI89" s="15">
        <f ca="1">(BB89*DCF!J$10-DCF!J$5*MAX(BB89*DCF!J$10,0)-MAX(BB89-BA89,0)/Inputs!$B$10)*DCF!J$6</f>
        <v>2328.8351957067462</v>
      </c>
      <c r="CJ89" s="15">
        <f ca="1">(BC89*DCF!K$10-DCF!K$5*MAX(BC89*DCF!K$10,0)-MAX(BC89-BB89,0)/Inputs!$B$10)*DCF!K$6</f>
        <v>2738.8158223384771</v>
      </c>
      <c r="CK89" s="15">
        <f ca="1">(BD89*DCF!L$10-DCF!L$5*MAX(BD89*DCF!L$10,0)-MAX(BD89-BC89,0)/Inputs!$B$10)*DCF!L$6</f>
        <v>3730.4643955418255</v>
      </c>
      <c r="CL89" s="15">
        <f ca="1">(BE89*DCF!M$10-DCF!M$5*MAX(BE89*DCF!M$10,0)-MAX(BE89-BD89,0)/Inputs!$B$10)*DCF!M$6</f>
        <v>5173.8616098199172</v>
      </c>
      <c r="CM89" s="15">
        <f ca="1">(BF89*DCF!C$28-DCF!C$5*MAX(BF89*DCF!C$28,0)-MAX(BF89-Inputs!$B$13,0)/Inputs!$B$17)*DCF!C$6</f>
        <v>3757.1693164175331</v>
      </c>
      <c r="CN89" s="15">
        <f ca="1">(BG89*DCF!D$28-DCF!D$5*MAX(BG89*DCF!D$28,0)-MAX(BG89-BF89,0)/Inputs!$B$17)*DCF!D$6</f>
        <v>5069.5436372442418</v>
      </c>
      <c r="CO89" s="15">
        <f ca="1">(BH89*DCF!E$28-DCF!E$5*MAX(BH89*DCF!E$28,0)-MAX(BH89-BG89,0)/Inputs!$B$17)*DCF!E$6</f>
        <v>6863.366926562072</v>
      </c>
      <c r="CP89" s="15">
        <f ca="1">(BI89*DCF!F$28-DCF!F$5*MAX(BI89*DCF!F$28,0)-MAX(BI89-BH89,0)/Inputs!$B$17)*DCF!F$6</f>
        <v>6847.6252412044632</v>
      </c>
      <c r="CQ89" s="15">
        <f ca="1">(BJ89*DCF!G$28-DCF!G$5*MAX(BJ89*DCF!G$28,0)-MAX(BJ89-BI89,0)/Inputs!$B$17)*DCF!G$6</f>
        <v>7138.5849002977093</v>
      </c>
      <c r="CR89" s="15">
        <f ca="1">(BK89*DCF!H$28-DCF!H$5*MAX(BK89*DCF!H$28,0)-MAX(BK89-BJ89,0)/Inputs!$B$17)*DCF!H$6</f>
        <v>8226.7037551004778</v>
      </c>
      <c r="CS89" s="15">
        <f ca="1">(BL89*DCF!I$28-DCF!I$5*MAX(BL89*DCF!I$28,0)-MAX(BL89-BK89,0)/Inputs!$B$17)*DCF!I$6</f>
        <v>9833.0888772518847</v>
      </c>
      <c r="CT89" s="15">
        <f ca="1">(BM89*DCF!J$28-DCF!J$5*MAX(BM89*DCF!J$28,0)-MAX(BM89-BL89,0)/Inputs!$B$17)*DCF!J$6</f>
        <v>12035.724014447793</v>
      </c>
      <c r="CU89" s="15">
        <f ca="1">(BN89*DCF!K$28-DCF!K$5*MAX(BN89*DCF!K$28,0)-MAX(BN89-BM89,0)/Inputs!$B$17)*DCF!K$6</f>
        <v>13167.465473164233</v>
      </c>
      <c r="CV89" s="15">
        <f ca="1">(BO89*DCF!L$28-DCF!L$5*MAX(BO89*DCF!L$28,0)-MAX(BO89-BN89,0)/Inputs!$B$17)*DCF!L$6</f>
        <v>15500.920279542046</v>
      </c>
      <c r="CW89" s="15">
        <f ca="1">(BP89*DCF!M$28-DCF!M$5*MAX(BP89*DCF!M$28,0)-MAX(BP89-BO89,0)/Inputs!$B$17)*DCF!M$6</f>
        <v>19009.199501090807</v>
      </c>
      <c r="CX89" s="15">
        <f ca="1">(BQ89*DCF!C$46-DCF!C$5*MAX(BQ89*DCF!C$46,0)-MAX(BQ89-Inputs!$B$20,0)/Inputs!$B$24)*DCF!C$6</f>
        <v>-690.93220443680787</v>
      </c>
      <c r="CY89" s="15">
        <f ca="1">(BR89*DCF!D$46-DCF!D$5*MAX(BR89*DCF!D$46,0)-MAX(BR89-BQ89,0)/Inputs!$B$24)*DCF!D$6</f>
        <v>-5534.2183037421373</v>
      </c>
      <c r="CZ89" s="15">
        <f ca="1">(BS89*DCF!E$46-DCF!E$5*MAX(BS89*DCF!E$46,0)-MAX(BS89-BR89,0)/Inputs!$B$24)*DCF!E$6</f>
        <v>-4232.8699359653392</v>
      </c>
      <c r="DA89" s="15">
        <f ca="1">(BT89*DCF!F$46-DCF!F$5*MAX(BT89*DCF!F$46,0)-MAX(BT89-BS89,0)/Inputs!$B$24)*DCF!F$6</f>
        <v>-805.43706928320898</v>
      </c>
      <c r="DB89" s="15">
        <f ca="1">(BU89*DCF!G$46-DCF!G$5*MAX(BU89*DCF!G$46,0)-MAX(BU89-BT89,0)/Inputs!$B$24)*DCF!G$6</f>
        <v>-3450.1364954339606</v>
      </c>
      <c r="DC89" s="15">
        <f ca="1">(BV89*DCF!H$46-DCF!H$5*MAX(BV89*DCF!H$46,0)-MAX(BV89-BU89,0)/Inputs!$B$24)*DCF!H$6</f>
        <v>0</v>
      </c>
      <c r="DD89" s="15">
        <f ca="1">(BW89*DCF!I$46-DCF!I$5*MAX(BW89*DCF!I$46,0)-MAX(BW89-BV89,0)/Inputs!$B$24)*DCF!I$6</f>
        <v>-1214.7636890016017</v>
      </c>
      <c r="DE89" s="15">
        <f ca="1">(BX89*DCF!J$46-DCF!J$5*MAX(BX89*DCF!J$46,0)-MAX(BX89-BW89,0)/Inputs!$B$24)*DCF!J$6</f>
        <v>-210.31457032019102</v>
      </c>
      <c r="DF89" s="15">
        <f ca="1">(BY89*DCF!K$46-DCF!K$5*MAX(BY89*DCF!K$46,0)-MAX(BY89-BX89,0)/Inputs!$B$24)*DCF!K$6</f>
        <v>-1137.7415769437791</v>
      </c>
      <c r="DG89" s="15">
        <f ca="1">(BZ89*DCF!L$46-DCF!L$5*MAX(BZ89*DCF!L$46,0)-MAX(BZ89-BY89,0)/Inputs!$B$24)*DCF!L$6</f>
        <v>-1846.511663323841</v>
      </c>
      <c r="DH89" s="15">
        <f ca="1">(CA89*DCF!M$46-DCF!M$5*MAX(CA89*DCF!M$46,0)-MAX(CA89-BZ89,0)/Inputs!$B$24)*DCF!M$6</f>
        <v>1847.5462484655129</v>
      </c>
      <c r="DI89" s="15">
        <f ca="1">SUM(CB89:CL89)+BE89*DCF!M$10*(1+Inputs!$B$30)*(1-Inputs!$B$33)*(1-Inputs!$B$30/Inputs!$B$31)/(Inputs!$B$29-Inputs!$B$30)*DCF!M$6</f>
        <v>158161.76321947269</v>
      </c>
      <c r="DJ89" s="15">
        <f ca="1">SUM(CM89:CW89)+BP89*DCF!M$28*(1+Inputs!$B$30)*(1-Inputs!$B$33)*(1-Inputs!$B$30/Inputs!$B$31)/(Inputs!$B$29-Inputs!$B$30)*DCF!M$6</f>
        <v>533504.84286122909</v>
      </c>
      <c r="DK89" s="15">
        <f ca="1">SUM(CX89:DH89)+CA89*DCF!M$46*(1+Inputs!$B$30)*(1-Inputs!$B$33)*(1-Inputs!$B$30/Inputs!$B$31)/(Inputs!$B$29-Inputs!$B$30)*DCF!M$6</f>
        <v>152261.47778162771</v>
      </c>
      <c r="DM89" s="15">
        <f ca="1">DI89+DJ89+DK89+Inputs!$B$34+Inputs!$B$36-Inputs!$B$35</f>
        <v>920779.08386232948</v>
      </c>
    </row>
    <row r="90" spans="1:117" x14ac:dyDescent="0.75">
      <c r="A90" s="11">
        <v>77</v>
      </c>
      <c r="C90" s="23">
        <f t="shared" ca="1" si="67"/>
        <v>1.5301699093291732</v>
      </c>
      <c r="D90" s="23">
        <f t="shared" ca="1" si="67"/>
        <v>-0.16260442049222232</v>
      </c>
      <c r="E90" s="23">
        <f t="shared" ca="1" si="67"/>
        <v>0.17137547804008152</v>
      </c>
      <c r="F90" s="23">
        <f t="shared" ca="1" si="67"/>
        <v>1.7841724839898998</v>
      </c>
      <c r="G90" s="23">
        <f t="shared" ca="1" si="67"/>
        <v>1.5478820148058696</v>
      </c>
      <c r="H90" s="23">
        <f t="shared" ca="1" si="67"/>
        <v>0.65643547244182909</v>
      </c>
      <c r="I90" s="23">
        <f t="shared" ca="1" si="67"/>
        <v>0.39195672353590416</v>
      </c>
      <c r="J90" s="23">
        <f t="shared" ca="1" si="67"/>
        <v>-2.2735654056357215</v>
      </c>
      <c r="K90" s="23">
        <f t="shared" ca="1" si="67"/>
        <v>5.4197657436903454E-2</v>
      </c>
      <c r="L90" s="23">
        <f t="shared" ca="1" si="67"/>
        <v>0.27371694152502696</v>
      </c>
      <c r="M90" s="23">
        <f t="shared" ca="1" si="67"/>
        <v>0.54388790117809194</v>
      </c>
      <c r="N90" s="23">
        <f ca="1">SQRT(Inputs!$B$38)*C90+SQRT(1-Inputs!$B$38)*_xlfn.NORM.S.INV(RAND())</f>
        <v>0.94793002225132028</v>
      </c>
      <c r="O90" s="23">
        <f ca="1">SQRT(Inputs!$B$38)*D90+SQRT(1-Inputs!$B$38)*_xlfn.NORM.S.INV(RAND())</f>
        <v>-0.32119120567255455</v>
      </c>
      <c r="P90" s="23">
        <f ca="1">SQRT(Inputs!$B$38)*E90+SQRT(1-Inputs!$B$38)*_xlfn.NORM.S.INV(RAND())</f>
        <v>-0.82470710830182936</v>
      </c>
      <c r="Q90" s="23">
        <f ca="1">SQRT(Inputs!$B$38)*F90+SQRT(1-Inputs!$B$38)*_xlfn.NORM.S.INV(RAND())</f>
        <v>1.9235692892807204</v>
      </c>
      <c r="R90" s="23">
        <f ca="1">SQRT(Inputs!$B$38)*G90+SQRT(1-Inputs!$B$38)*_xlfn.NORM.S.INV(RAND())</f>
        <v>0.8852315451746342</v>
      </c>
      <c r="S90" s="23">
        <f ca="1">SQRT(Inputs!$B$38)*H90+SQRT(1-Inputs!$B$38)*_xlfn.NORM.S.INV(RAND())</f>
        <v>-0.72666506719342139</v>
      </c>
      <c r="T90" s="23">
        <f ca="1">SQRT(Inputs!$B$38)*I90+SQRT(1-Inputs!$B$38)*_xlfn.NORM.S.INV(RAND())</f>
        <v>0.6186806345154946</v>
      </c>
      <c r="U90" s="23">
        <f ca="1">SQRT(Inputs!$B$38)*J90+SQRT(1-Inputs!$B$38)*_xlfn.NORM.S.INV(RAND())</f>
        <v>-0.87408015235393144</v>
      </c>
      <c r="V90" s="23">
        <f ca="1">SQRT(Inputs!$B$38)*K90+SQRT(1-Inputs!$B$38)*_xlfn.NORM.S.INV(RAND())</f>
        <v>-0.10533016809198174</v>
      </c>
      <c r="W90" s="23">
        <f ca="1">SQRT(Inputs!$B$38)*L90+SQRT(1-Inputs!$B$38)*_xlfn.NORM.S.INV(RAND())</f>
        <v>0.95506250147102079</v>
      </c>
      <c r="X90" s="23">
        <f ca="1">SQRT(Inputs!$B$38)*M90+SQRT(1-Inputs!$B$38)*_xlfn.NORM.S.INV(RAND())</f>
        <v>0.74980954736146366</v>
      </c>
      <c r="Y90" s="23">
        <f ca="1">SQRT(Inputs!$B$38)*C90+SQRT(1-Inputs!$B$38)*_xlfn.NORM.S.INV(RAND())</f>
        <v>-0.44180107113602352</v>
      </c>
      <c r="Z90" s="23">
        <f ca="1">SQRT(Inputs!$B$38)*D90+SQRT(1-Inputs!$B$38)*_xlfn.NORM.S.INV(RAND())</f>
        <v>0.77834886032954831</v>
      </c>
      <c r="AA90" s="23">
        <f ca="1">SQRT(Inputs!$B$38)*E90+SQRT(1-Inputs!$B$38)*_xlfn.NORM.S.INV(RAND())</f>
        <v>-1.5770409529513065</v>
      </c>
      <c r="AB90" s="23">
        <f ca="1">SQRT(Inputs!$B$38)*F90+SQRT(1-Inputs!$B$38)*_xlfn.NORM.S.INV(RAND())</f>
        <v>1.6083013817825429</v>
      </c>
      <c r="AC90" s="23">
        <f ca="1">SQRT(Inputs!$B$38)*G90+SQRT(1-Inputs!$B$38)*_xlfn.NORM.S.INV(RAND())</f>
        <v>1.507515016137623</v>
      </c>
      <c r="AD90" s="23">
        <f ca="1">SQRT(Inputs!$B$38)*H90+SQRT(1-Inputs!$B$38)*_xlfn.NORM.S.INV(RAND())</f>
        <v>-0.75940617585648429</v>
      </c>
      <c r="AE90" s="23">
        <f ca="1">SQRT(Inputs!$B$38)*I90+SQRT(1-Inputs!$B$38)*_xlfn.NORM.S.INV(RAND())</f>
        <v>0.68045891146296322</v>
      </c>
      <c r="AF90" s="23">
        <f ca="1">SQRT(Inputs!$B$38)*J90+SQRT(1-Inputs!$B$38)*_xlfn.NORM.S.INV(RAND())</f>
        <v>-0.82320529868934811</v>
      </c>
      <c r="AG90" s="23">
        <f ca="1">SQRT(Inputs!$B$38)*K90+SQRT(1-Inputs!$B$38)*_xlfn.NORM.S.INV(RAND())</f>
        <v>1.4097653136350634</v>
      </c>
      <c r="AH90" s="23">
        <f ca="1">SQRT(Inputs!$B$38)*L90+SQRT(1-Inputs!$B$38)*_xlfn.NORM.S.INV(RAND())</f>
        <v>0.80413700100828156</v>
      </c>
      <c r="AI90" s="23">
        <f ca="1">SQRT(Inputs!$B$38)*M90+SQRT(1-Inputs!$B$38)*_xlfn.NORM.S.INV(RAND())</f>
        <v>0.24689271769104154</v>
      </c>
      <c r="AJ90" s="23">
        <f ca="1">SQRT(Inputs!$B$38)*C90+SQRT(1-Inputs!$B$38)*_xlfn.NORM.S.INV(RAND())</f>
        <v>1.7551873408607217</v>
      </c>
      <c r="AK90" s="23">
        <f ca="1">SQRT(Inputs!$B$38)*D90+SQRT(1-Inputs!$B$38)*_xlfn.NORM.S.INV(RAND())</f>
        <v>1.9180909601578757</v>
      </c>
      <c r="AL90" s="23">
        <f ca="1">SQRT(Inputs!$B$38)*E90+SQRT(1-Inputs!$B$38)*_xlfn.NORM.S.INV(RAND())</f>
        <v>0.5754694661580243</v>
      </c>
      <c r="AM90" s="23">
        <f ca="1">SQRT(Inputs!$B$38)*F90+SQRT(1-Inputs!$B$38)*_xlfn.NORM.S.INV(RAND())</f>
        <v>2.0797144084083987</v>
      </c>
      <c r="AN90" s="23">
        <f ca="1">SQRT(Inputs!$B$38)*G90+SQRT(1-Inputs!$B$38)*_xlfn.NORM.S.INV(RAND())</f>
        <v>0.83984953520910277</v>
      </c>
      <c r="AO90" s="23">
        <f ca="1">SQRT(Inputs!$B$38)*H90+SQRT(1-Inputs!$B$38)*_xlfn.NORM.S.INV(RAND())</f>
        <v>0.2900600941197613</v>
      </c>
      <c r="AP90" s="23">
        <f ca="1">SQRT(Inputs!$B$38)*I90+SQRT(1-Inputs!$B$38)*_xlfn.NORM.S.INV(RAND())</f>
        <v>1.0522935376368772</v>
      </c>
      <c r="AQ90" s="23">
        <f ca="1">SQRT(Inputs!$B$38)*J90+SQRT(1-Inputs!$B$38)*_xlfn.NORM.S.INV(RAND())</f>
        <v>-1.1153251393881947</v>
      </c>
      <c r="AR90" s="23">
        <f ca="1">SQRT(Inputs!$B$38)*K90+SQRT(1-Inputs!$B$38)*_xlfn.NORM.S.INV(RAND())</f>
        <v>-0.42573295072268263</v>
      </c>
      <c r="AS90" s="23">
        <f ca="1">SQRT(Inputs!$B$38)*L90+SQRT(1-Inputs!$B$38)*_xlfn.NORM.S.INV(RAND())</f>
        <v>-0.77594318083831315</v>
      </c>
      <c r="AT90" s="23">
        <f ca="1">SQRT(Inputs!$B$38)*M90+SQRT(1-Inputs!$B$38)*_xlfn.NORM.S.INV(RAND())</f>
        <v>-7.3198447788614895E-2</v>
      </c>
      <c r="AU90" s="15">
        <f ca="1">Inputs!$B$6*EXP($B$8-0.5*C$5^2+C$5*N90)</f>
        <v>5785.1916280517507</v>
      </c>
      <c r="AV90" s="15">
        <f t="shared" ca="1" si="37"/>
        <v>6717.1165667883452</v>
      </c>
      <c r="AW90" s="15">
        <f t="shared" ca="1" si="38"/>
        <v>7328.1064126407464</v>
      </c>
      <c r="AX90" s="15">
        <f t="shared" ca="1" si="39"/>
        <v>11377.323459595111</v>
      </c>
      <c r="AY90" s="15">
        <f t="shared" ca="1" si="40"/>
        <v>15418.667513234755</v>
      </c>
      <c r="AZ90" s="15">
        <f t="shared" ca="1" si="41"/>
        <v>17407.270408444831</v>
      </c>
      <c r="BA90" s="15">
        <f t="shared" ca="1" si="42"/>
        <v>22727.011407542308</v>
      </c>
      <c r="BB90" s="15">
        <f t="shared" ca="1" si="43"/>
        <v>25491.714166686575</v>
      </c>
      <c r="BC90" s="15">
        <f t="shared" ca="1" si="44"/>
        <v>30905.032436127189</v>
      </c>
      <c r="BD90" s="15">
        <f t="shared" ca="1" si="45"/>
        <v>41399.434643788991</v>
      </c>
      <c r="BE90" s="15">
        <f t="shared" ca="1" si="46"/>
        <v>54315.21500063884</v>
      </c>
      <c r="BF90" s="15">
        <f ca="1">Inputs!$B$13*EXP($B$9-0.5*C$6^2+C$6*Y90)</f>
        <v>12671.15195675008</v>
      </c>
      <c r="BG90" s="15">
        <f t="shared" ca="1" si="47"/>
        <v>17771.31428207588</v>
      </c>
      <c r="BH90" s="15">
        <f t="shared" ca="1" si="48"/>
        <v>16715.894404866129</v>
      </c>
      <c r="BI90" s="15">
        <f t="shared" ca="1" si="49"/>
        <v>26210.392756826102</v>
      </c>
      <c r="BJ90" s="15">
        <f t="shared" ca="1" si="50"/>
        <v>39931.331326477572</v>
      </c>
      <c r="BK90" s="15">
        <f t="shared" ca="1" si="51"/>
        <v>44194.412497131358</v>
      </c>
      <c r="BL90" s="15">
        <f t="shared" ca="1" si="52"/>
        <v>59292.08516701022</v>
      </c>
      <c r="BM90" s="15">
        <f t="shared" ca="1" si="53"/>
        <v>65797.86873833467</v>
      </c>
      <c r="BN90" s="15">
        <f t="shared" ca="1" si="54"/>
        <v>95817.012250847081</v>
      </c>
      <c r="BO90" s="15">
        <f t="shared" ca="1" si="55"/>
        <v>129444.22572679118</v>
      </c>
      <c r="BP90" s="15">
        <f t="shared" ca="1" si="56"/>
        <v>163841.05595857013</v>
      </c>
      <c r="BQ90" s="15">
        <f ca="1">Inputs!$B$20*EXP($B$10-0.5*C$7^2+C$7*AJ90)</f>
        <v>7994.1335878799773</v>
      </c>
      <c r="BR90" s="15">
        <f t="shared" ca="1" si="57"/>
        <v>19946.163895383062</v>
      </c>
      <c r="BS90" s="15">
        <f t="shared" ca="1" si="58"/>
        <v>32223.005003002814</v>
      </c>
      <c r="BT90" s="15">
        <f t="shared" ca="1" si="59"/>
        <v>76665.954267498964</v>
      </c>
      <c r="BU90" s="15">
        <f t="shared" ca="1" si="60"/>
        <v>130192.13833389858</v>
      </c>
      <c r="BV90" s="15">
        <f t="shared" ca="1" si="61"/>
        <v>193367.35961056923</v>
      </c>
      <c r="BW90" s="15">
        <f t="shared" ca="1" si="62"/>
        <v>337147.75475957559</v>
      </c>
      <c r="BX90" s="15">
        <f t="shared" ca="1" si="63"/>
        <v>377074.41353337985</v>
      </c>
      <c r="BY90" s="15">
        <f t="shared" ca="1" si="64"/>
        <v>487015.90838264307</v>
      </c>
      <c r="BZ90" s="15">
        <f t="shared" ca="1" si="65"/>
        <v>592508.25329113984</v>
      </c>
      <c r="CA90" s="15">
        <f t="shared" ca="1" si="66"/>
        <v>821538.37163876893</v>
      </c>
      <c r="CB90" s="15">
        <f ca="1">(AU90*DCF!C$10-DCF!C$5*MAX(AU90*DCF!C$10,0)-MAX(AU90-Inputs!$B$6,0)/Inputs!$B$10)*DCF!C$6</f>
        <v>1037.2065076649949</v>
      </c>
      <c r="CC90" s="15">
        <f ca="1">(AV90*DCF!D$10-DCF!D$5*MAX(AV90*DCF!D$10,0)-MAX(AV90-AU90,0)/Inputs!$B$10)*DCF!D$6</f>
        <v>1410.0261500810652</v>
      </c>
      <c r="CD90" s="15">
        <f ca="1">(AW90*DCF!E$10-DCF!E$5*MAX(AW90*DCF!E$10,0)-MAX(AW90-AV90,0)/Inputs!$B$10)*DCF!E$6</f>
        <v>1554.3229016422367</v>
      </c>
      <c r="CE90" s="15">
        <f ca="1">(AX90*DCF!F$10-DCF!F$5*MAX(AX90*DCF!F$10,0)-MAX(AX90-AW90,0)/Inputs!$B$10)*DCF!F$6</f>
        <v>1641.1099037734007</v>
      </c>
      <c r="CF90" s="15">
        <f ca="1">(AY90*DCF!G$10-DCF!G$5*MAX(AY90*DCF!G$10,0)-MAX(AY90-AX90,0)/Inputs!$B$10)*DCF!G$6</f>
        <v>2400.0437511251021</v>
      </c>
      <c r="CG90" s="15">
        <f ca="1">(AZ90*DCF!H$10-DCF!H$5*MAX(AZ90*DCF!H$10,0)-MAX(AZ90-AY90,0)/Inputs!$B$10)*DCF!H$6</f>
        <v>3026.521941254869</v>
      </c>
      <c r="CH90" s="15">
        <f ca="1">(BA90*DCF!I$10-DCF!I$5*MAX(BA90*DCF!I$10,0)-MAX(BA90-AZ90,0)/Inputs!$B$10)*DCF!I$6</f>
        <v>3278.7719895270675</v>
      </c>
      <c r="CI90" s="15">
        <f ca="1">(BB90*DCF!J$10-DCF!J$5*MAX(BB90*DCF!J$10,0)-MAX(BB90-BA90,0)/Inputs!$B$10)*DCF!J$6</f>
        <v>3955.4921555448541</v>
      </c>
      <c r="CJ90" s="15">
        <f ca="1">(BC90*DCF!K$10-DCF!K$5*MAX(BC90*DCF!K$10,0)-MAX(BC90-BB90,0)/Inputs!$B$10)*DCF!K$6</f>
        <v>4217.4317326638247</v>
      </c>
      <c r="CK90" s="15">
        <f ca="1">(BD90*DCF!L$10-DCF!L$5*MAX(BD90*DCF!L$10,0)-MAX(BD90-BC90,0)/Inputs!$B$10)*DCF!L$6</f>
        <v>4886.7258699429294</v>
      </c>
      <c r="CL90" s="15">
        <f ca="1">(BE90*DCF!M$10-DCF!M$5*MAX(BE90*DCF!M$10,0)-MAX(BE90-BD90,0)/Inputs!$B$10)*DCF!M$6</f>
        <v>6121.6513845693817</v>
      </c>
      <c r="CM90" s="15">
        <f ca="1">(BF90*DCF!C$28-DCF!C$5*MAX(BF90*DCF!C$28,0)-MAX(BF90-Inputs!$B$13,0)/Inputs!$B$17)*DCF!C$6</f>
        <v>3570.5815874593509</v>
      </c>
      <c r="CN90" s="15">
        <f ca="1">(BG90*DCF!D$28-DCF!D$5*MAX(BG90*DCF!D$28,0)-MAX(BG90-BF90,0)/Inputs!$B$17)*DCF!D$6</f>
        <v>4145.9634657813458</v>
      </c>
      <c r="CO90" s="15">
        <f ca="1">(BH90*DCF!E$28-DCF!E$5*MAX(BH90*DCF!E$28,0)-MAX(BH90-BG90,0)/Inputs!$B$17)*DCF!E$6</f>
        <v>4734.2389460863942</v>
      </c>
      <c r="CP90" s="15">
        <f ca="1">(BI90*DCF!F$28-DCF!F$5*MAX(BI90*DCF!F$28,0)-MAX(BI90-BH90,0)/Inputs!$B$17)*DCF!F$6</f>
        <v>5386.8077321584797</v>
      </c>
      <c r="CQ90" s="15">
        <f ca="1">(BJ90*DCF!G$28-DCF!G$5*MAX(BJ90*DCF!G$28,0)-MAX(BJ90-BI90,0)/Inputs!$B$17)*DCF!G$6</f>
        <v>8052.7605496994884</v>
      </c>
      <c r="CR90" s="15">
        <f ca="1">(BK90*DCF!H$28-DCF!H$5*MAX(BK90*DCF!H$28,0)-MAX(BK90-BJ90,0)/Inputs!$B$17)*DCF!H$6</f>
        <v>10267.402618756532</v>
      </c>
      <c r="CS90" s="15">
        <f ca="1">(BL90*DCF!I$28-DCF!I$5*MAX(BL90*DCF!I$28,0)-MAX(BL90-BK90,0)/Inputs!$B$17)*DCF!I$6</f>
        <v>11775.735021974497</v>
      </c>
      <c r="CT90" s="15">
        <f ca="1">(BM90*DCF!J$28-DCF!J$5*MAX(BM90*DCF!J$28,0)-MAX(BM90-BL90,0)/Inputs!$B$17)*DCF!J$6</f>
        <v>13815.773275428684</v>
      </c>
      <c r="CU90" s="15">
        <f ca="1">(BN90*DCF!K$28-DCF!K$5*MAX(BN90*DCF!K$28,0)-MAX(BN90-BM90,0)/Inputs!$B$17)*DCF!K$6</f>
        <v>16558.001196382513</v>
      </c>
      <c r="CV90" s="15">
        <f ca="1">(BO90*DCF!L$28-DCF!L$5*MAX(BO90*DCF!L$28,0)-MAX(BO90-BN90,0)/Inputs!$B$17)*DCF!L$6</f>
        <v>22021.864772730787</v>
      </c>
      <c r="CW90" s="15">
        <f ca="1">(BP90*DCF!M$28-DCF!M$5*MAX(BP90*DCF!M$28,0)-MAX(BP90-BO90,0)/Inputs!$B$17)*DCF!M$6</f>
        <v>27231.354212271832</v>
      </c>
      <c r="CX90" s="15">
        <f ca="1">(BQ90*DCF!C$46-DCF!C$5*MAX(BQ90*DCF!C$46,0)-MAX(BQ90-Inputs!$B$20,0)/Inputs!$B$24)*DCF!C$6</f>
        <v>-4060.1387444895918</v>
      </c>
      <c r="CY90" s="15">
        <f ca="1">(BR90*DCF!D$46-DCF!D$5*MAX(BR90*DCF!D$46,0)-MAX(BR90-BQ90,0)/Inputs!$B$24)*DCF!D$6</f>
        <v>-8504.1771477393595</v>
      </c>
      <c r="CZ90" s="15">
        <f ca="1">(BS90*DCF!E$46-DCF!E$5*MAX(BS90*DCF!E$46,0)-MAX(BS90-BR90,0)/Inputs!$B$24)*DCF!E$6</f>
        <v>-8649.6192345998261</v>
      </c>
      <c r="DA90" s="15">
        <f ca="1">(BT90*DCF!F$46-DCF!F$5*MAX(BT90*DCF!F$46,0)-MAX(BT90-BS90,0)/Inputs!$B$24)*DCF!F$6</f>
        <v>-21766.382284900723</v>
      </c>
      <c r="DB90" s="15">
        <f ca="1">(BU90*DCF!G$46-DCF!G$5*MAX(BU90*DCF!G$46,0)-MAX(BU90-BT90,0)/Inputs!$B$24)*DCF!G$6</f>
        <v>-22384.557076964618</v>
      </c>
      <c r="DC90" s="15">
        <f ca="1">(BV90*DCF!H$46-DCF!H$5*MAX(BV90*DCF!H$46,0)-MAX(BV90-BU90,0)/Inputs!$B$24)*DCF!H$6</f>
        <v>-19631.312930722506</v>
      </c>
      <c r="DD90" s="15">
        <f ca="1">(BW90*DCF!I$46-DCF!I$5*MAX(BW90*DCF!I$46,0)-MAX(BW90-BV90,0)/Inputs!$B$24)*DCF!I$6</f>
        <v>-33487.23115919729</v>
      </c>
      <c r="DE90" s="15">
        <f ca="1">(BX90*DCF!J$46-DCF!J$5*MAX(BX90*DCF!J$46,0)-MAX(BX90-BW90,0)/Inputs!$B$24)*DCF!J$6</f>
        <v>5229.3310083703673</v>
      </c>
      <c r="DF90" s="15">
        <f ca="1">(BY90*DCF!K$46-DCF!K$5*MAX(BY90*DCF!K$46,0)-MAX(BY90-BX90,0)/Inputs!$B$24)*DCF!K$6</f>
        <v>887.23475365705917</v>
      </c>
      <c r="DG90" s="15">
        <f ca="1">(BZ90*DCF!L$46-DCF!L$5*MAX(BZ90*DCF!L$46,0)-MAX(BZ90-BY90,0)/Inputs!$B$24)*DCF!L$6</f>
        <v>17084.090068856742</v>
      </c>
      <c r="DH90" s="15">
        <f ca="1">(CA90*DCF!M$46-DCF!M$5*MAX(CA90*DCF!M$46,0)-MAX(CA90-BZ90,0)/Inputs!$B$24)*DCF!M$6</f>
        <v>16525.217459408603</v>
      </c>
      <c r="DI90" s="15">
        <f ca="1">SUM(CB90:CL90)+BE90*DCF!M$10*(1+Inputs!$B$30)*(1-Inputs!$B$33)*(1-Inputs!$B$30/Inputs!$B$31)/(Inputs!$B$29-Inputs!$B$30)*DCF!M$6</f>
        <v>184689.26587892981</v>
      </c>
      <c r="DJ90" s="15">
        <f ca="1">SUM(CM90:CW90)+BP90*DCF!M$28*(1+Inputs!$B$30)*(1-Inputs!$B$33)*(1-Inputs!$B$30/Inputs!$B$31)/(Inputs!$B$29-Inputs!$B$30)*DCF!M$6</f>
        <v>735522.91712055844</v>
      </c>
      <c r="DK90" s="15">
        <f ca="1">SUM(CX90:DH90)+CA90*DCF!M$46*(1+Inputs!$B$30)*(1-Inputs!$B$33)*(1-Inputs!$B$30/Inputs!$B$31)/(Inputs!$B$29-Inputs!$B$30)*DCF!M$6</f>
        <v>1191438.0947066757</v>
      </c>
      <c r="DM90" s="15">
        <f ca="1">DI90+DJ90+DK90+Inputs!$B$34+Inputs!$B$36-Inputs!$B$35</f>
        <v>2188501.2777061639</v>
      </c>
    </row>
    <row r="91" spans="1:117" x14ac:dyDescent="0.75">
      <c r="A91" s="11">
        <v>78</v>
      </c>
      <c r="C91" s="23">
        <f t="shared" ca="1" si="67"/>
        <v>0.25806446158173357</v>
      </c>
      <c r="D91" s="23">
        <f t="shared" ca="1" si="67"/>
        <v>0.26161341872613397</v>
      </c>
      <c r="E91" s="23">
        <f t="shared" ca="1" si="67"/>
        <v>1.8385656513534363</v>
      </c>
      <c r="F91" s="23">
        <f t="shared" ca="1" si="67"/>
        <v>1.1183269279269494</v>
      </c>
      <c r="G91" s="23">
        <f t="shared" ca="1" si="67"/>
        <v>0.45658438082102865</v>
      </c>
      <c r="H91" s="23">
        <f t="shared" ca="1" si="67"/>
        <v>-1.5151016544770193</v>
      </c>
      <c r="I91" s="23">
        <f t="shared" ca="1" si="67"/>
        <v>-0.79166725179493513</v>
      </c>
      <c r="J91" s="23">
        <f t="shared" ca="1" si="67"/>
        <v>-0.35819988407843623</v>
      </c>
      <c r="K91" s="23">
        <f t="shared" ca="1" si="67"/>
        <v>0.45967551065910678</v>
      </c>
      <c r="L91" s="23">
        <f t="shared" ca="1" si="67"/>
        <v>-0.91461088989717731</v>
      </c>
      <c r="M91" s="23">
        <f t="shared" ca="1" si="67"/>
        <v>0.11939282246201277</v>
      </c>
      <c r="N91" s="23">
        <f ca="1">SQRT(Inputs!$B$38)*C91+SQRT(1-Inputs!$B$38)*_xlfn.NORM.S.INV(RAND())</f>
        <v>1.3292336355566714</v>
      </c>
      <c r="O91" s="23">
        <f ca="1">SQRT(Inputs!$B$38)*D91+SQRT(1-Inputs!$B$38)*_xlfn.NORM.S.INV(RAND())</f>
        <v>-0.83863943514196049</v>
      </c>
      <c r="P91" s="23">
        <f ca="1">SQRT(Inputs!$B$38)*E91+SQRT(1-Inputs!$B$38)*_xlfn.NORM.S.INV(RAND())</f>
        <v>2.021356288698168</v>
      </c>
      <c r="Q91" s="23">
        <f ca="1">SQRT(Inputs!$B$38)*F91+SQRT(1-Inputs!$B$38)*_xlfn.NORM.S.INV(RAND())</f>
        <v>0.39577950263307071</v>
      </c>
      <c r="R91" s="23">
        <f ca="1">SQRT(Inputs!$B$38)*G91+SQRT(1-Inputs!$B$38)*_xlfn.NORM.S.INV(RAND())</f>
        <v>-0.32670891786568934</v>
      </c>
      <c r="S91" s="23">
        <f ca="1">SQRT(Inputs!$B$38)*H91+SQRT(1-Inputs!$B$38)*_xlfn.NORM.S.INV(RAND())</f>
        <v>0.67158051863485391</v>
      </c>
      <c r="T91" s="23">
        <f ca="1">SQRT(Inputs!$B$38)*I91+SQRT(1-Inputs!$B$38)*_xlfn.NORM.S.INV(RAND())</f>
        <v>-5.0648726006744305E-2</v>
      </c>
      <c r="U91" s="23">
        <f ca="1">SQRT(Inputs!$B$38)*J91+SQRT(1-Inputs!$B$38)*_xlfn.NORM.S.INV(RAND())</f>
        <v>-0.78656532967187165</v>
      </c>
      <c r="V91" s="23">
        <f ca="1">SQRT(Inputs!$B$38)*K91+SQRT(1-Inputs!$B$38)*_xlfn.NORM.S.INV(RAND())</f>
        <v>-0.34301557996022586</v>
      </c>
      <c r="W91" s="23">
        <f ca="1">SQRT(Inputs!$B$38)*L91+SQRT(1-Inputs!$B$38)*_xlfn.NORM.S.INV(RAND())</f>
        <v>-0.1885122075800903</v>
      </c>
      <c r="X91" s="23">
        <f ca="1">SQRT(Inputs!$B$38)*M91+SQRT(1-Inputs!$B$38)*_xlfn.NORM.S.INV(RAND())</f>
        <v>-3.5815927233260325E-2</v>
      </c>
      <c r="Y91" s="23">
        <f ca="1">SQRT(Inputs!$B$38)*C91+SQRT(1-Inputs!$B$38)*_xlfn.NORM.S.INV(RAND())</f>
        <v>1.2194612053770884</v>
      </c>
      <c r="Z91" s="23">
        <f ca="1">SQRT(Inputs!$B$38)*D91+SQRT(1-Inputs!$B$38)*_xlfn.NORM.S.INV(RAND())</f>
        <v>-0.53678544230752212</v>
      </c>
      <c r="AA91" s="23">
        <f ca="1">SQRT(Inputs!$B$38)*E91+SQRT(1-Inputs!$B$38)*_xlfn.NORM.S.INV(RAND())</f>
        <v>1.0558860910217527</v>
      </c>
      <c r="AB91" s="23">
        <f ca="1">SQRT(Inputs!$B$38)*F91+SQRT(1-Inputs!$B$38)*_xlfn.NORM.S.INV(RAND())</f>
        <v>-0.97092953919426339</v>
      </c>
      <c r="AC91" s="23">
        <f ca="1">SQRT(Inputs!$B$38)*G91+SQRT(1-Inputs!$B$38)*_xlfn.NORM.S.INV(RAND())</f>
        <v>-1.7922785293338994</v>
      </c>
      <c r="AD91" s="23">
        <f ca="1">SQRT(Inputs!$B$38)*H91+SQRT(1-Inputs!$B$38)*_xlfn.NORM.S.INV(RAND())</f>
        <v>0.16358680743821341</v>
      </c>
      <c r="AE91" s="23">
        <f ca="1">SQRT(Inputs!$B$38)*I91+SQRT(1-Inputs!$B$38)*_xlfn.NORM.S.INV(RAND())</f>
        <v>-0.57355934331860225</v>
      </c>
      <c r="AF91" s="23">
        <f ca="1">SQRT(Inputs!$B$38)*J91+SQRT(1-Inputs!$B$38)*_xlfn.NORM.S.INV(RAND())</f>
        <v>0.59008797462448936</v>
      </c>
      <c r="AG91" s="23">
        <f ca="1">SQRT(Inputs!$B$38)*K91+SQRT(1-Inputs!$B$38)*_xlfn.NORM.S.INV(RAND())</f>
        <v>0.15404761399142497</v>
      </c>
      <c r="AH91" s="23">
        <f ca="1">SQRT(Inputs!$B$38)*L91+SQRT(1-Inputs!$B$38)*_xlfn.NORM.S.INV(RAND())</f>
        <v>4.0305335238722595E-2</v>
      </c>
      <c r="AI91" s="23">
        <f ca="1">SQRT(Inputs!$B$38)*M91+SQRT(1-Inputs!$B$38)*_xlfn.NORM.S.INV(RAND())</f>
        <v>1.6520450703065934</v>
      </c>
      <c r="AJ91" s="23">
        <f ca="1">SQRT(Inputs!$B$38)*C91+SQRT(1-Inputs!$B$38)*_xlfn.NORM.S.INV(RAND())</f>
        <v>0.78095506054670083</v>
      </c>
      <c r="AK91" s="23">
        <f ca="1">SQRT(Inputs!$B$38)*D91+SQRT(1-Inputs!$B$38)*_xlfn.NORM.S.INV(RAND())</f>
        <v>-1.9724816923055721E-4</v>
      </c>
      <c r="AL91" s="23">
        <f ca="1">SQRT(Inputs!$B$38)*E91+SQRT(1-Inputs!$B$38)*_xlfn.NORM.S.INV(RAND())</f>
        <v>-0.36140522051403678</v>
      </c>
      <c r="AM91" s="23">
        <f ca="1">SQRT(Inputs!$B$38)*F91+SQRT(1-Inputs!$B$38)*_xlfn.NORM.S.INV(RAND())</f>
        <v>1.2290977965157077</v>
      </c>
      <c r="AN91" s="23">
        <f ca="1">SQRT(Inputs!$B$38)*G91+SQRT(1-Inputs!$B$38)*_xlfn.NORM.S.INV(RAND())</f>
        <v>0.99427554168095189</v>
      </c>
      <c r="AO91" s="23">
        <f ca="1">SQRT(Inputs!$B$38)*H91+SQRT(1-Inputs!$B$38)*_xlfn.NORM.S.INV(RAND())</f>
        <v>0.12747704364258361</v>
      </c>
      <c r="AP91" s="23">
        <f ca="1">SQRT(Inputs!$B$38)*I91+SQRT(1-Inputs!$B$38)*_xlfn.NORM.S.INV(RAND())</f>
        <v>-1.9069323776185652</v>
      </c>
      <c r="AQ91" s="23">
        <f ca="1">SQRT(Inputs!$B$38)*J91+SQRT(1-Inputs!$B$38)*_xlfn.NORM.S.INV(RAND())</f>
        <v>4.582867362820095E-2</v>
      </c>
      <c r="AR91" s="23">
        <f ca="1">SQRT(Inputs!$B$38)*K91+SQRT(1-Inputs!$B$38)*_xlfn.NORM.S.INV(RAND())</f>
        <v>-0.46834612550997617</v>
      </c>
      <c r="AS91" s="23">
        <f ca="1">SQRT(Inputs!$B$38)*L91+SQRT(1-Inputs!$B$38)*_xlfn.NORM.S.INV(RAND())</f>
        <v>-0.80612407850362955</v>
      </c>
      <c r="AT91" s="23">
        <f ca="1">SQRT(Inputs!$B$38)*M91+SQRT(1-Inputs!$B$38)*_xlfn.NORM.S.INV(RAND())</f>
        <v>-0.67768935711015998</v>
      </c>
      <c r="AU91" s="15">
        <f ca="1">Inputs!$B$6*EXP($B$8-0.5*C$5^2+C$5*N91)</f>
        <v>6153.5199863901071</v>
      </c>
      <c r="AV91" s="15">
        <f t="shared" ca="1" si="37"/>
        <v>6621.3568963582238</v>
      </c>
      <c r="AW91" s="15">
        <f t="shared" ca="1" si="38"/>
        <v>10604.079964673301</v>
      </c>
      <c r="AX91" s="15">
        <f t="shared" ca="1" si="39"/>
        <v>13602.759570531474</v>
      </c>
      <c r="AY91" s="15">
        <f t="shared" ca="1" si="40"/>
        <v>16001.610829789246</v>
      </c>
      <c r="AZ91" s="15">
        <f t="shared" ca="1" si="41"/>
        <v>21072.574233142677</v>
      </c>
      <c r="BA91" s="15">
        <f t="shared" ca="1" si="42"/>
        <v>25651.108226296859</v>
      </c>
      <c r="BB91" s="15">
        <f t="shared" ca="1" si="43"/>
        <v>29024.90265632658</v>
      </c>
      <c r="BC91" s="15">
        <f t="shared" ca="1" si="44"/>
        <v>34390.349778907315</v>
      </c>
      <c r="BD91" s="15">
        <f t="shared" ca="1" si="45"/>
        <v>41395.062483637943</v>
      </c>
      <c r="BE91" s="15">
        <f t="shared" ca="1" si="46"/>
        <v>50559.140959249031</v>
      </c>
      <c r="BF91" s="15">
        <f ca="1">Inputs!$B$13*EXP($B$9-0.5*C$6^2+C$6*Y91)</f>
        <v>17613.564574283559</v>
      </c>
      <c r="BG91" s="15">
        <f t="shared" ca="1" si="47"/>
        <v>19484.636299577294</v>
      </c>
      <c r="BH91" s="15">
        <f t="shared" ca="1" si="48"/>
        <v>28363.160130461914</v>
      </c>
      <c r="BI91" s="15">
        <f t="shared" ca="1" si="49"/>
        <v>29901.038977772081</v>
      </c>
      <c r="BJ91" s="15">
        <f t="shared" ca="1" si="50"/>
        <v>28310.931122450173</v>
      </c>
      <c r="BK91" s="15">
        <f t="shared" ca="1" si="51"/>
        <v>35528.827507569818</v>
      </c>
      <c r="BL91" s="15">
        <f t="shared" ca="1" si="52"/>
        <v>40516.592909167397</v>
      </c>
      <c r="BM91" s="15">
        <f t="shared" ca="1" si="53"/>
        <v>53591.64717555567</v>
      </c>
      <c r="BN91" s="15">
        <f t="shared" ca="1" si="54"/>
        <v>67139.060831114301</v>
      </c>
      <c r="BO91" s="15">
        <f t="shared" ca="1" si="55"/>
        <v>82995.62375477454</v>
      </c>
      <c r="BP91" s="15">
        <f t="shared" ca="1" si="56"/>
        <v>123178.34221692926</v>
      </c>
      <c r="BQ91" s="15">
        <f ca="1">Inputs!$B$20*EXP($B$10-0.5*C$7^2+C$7*AJ91)</f>
        <v>5658.5328621918388</v>
      </c>
      <c r="BR91" s="15">
        <f t="shared" ca="1" si="57"/>
        <v>7677.419771383974</v>
      </c>
      <c r="BS91" s="15">
        <f t="shared" ca="1" si="58"/>
        <v>9476.8708975703976</v>
      </c>
      <c r="BT91" s="15">
        <f t="shared" ca="1" si="59"/>
        <v>18038.116731300554</v>
      </c>
      <c r="BU91" s="15">
        <f t="shared" ca="1" si="60"/>
        <v>31798.120134995683</v>
      </c>
      <c r="BV91" s="15">
        <f t="shared" ca="1" si="61"/>
        <v>45529.38299573314</v>
      </c>
      <c r="BW91" s="15">
        <f t="shared" ca="1" si="62"/>
        <v>42434.828719221608</v>
      </c>
      <c r="BX91" s="15">
        <f t="shared" ca="1" si="63"/>
        <v>59899.732099138586</v>
      </c>
      <c r="BY91" s="15">
        <f t="shared" ca="1" si="64"/>
        <v>76736.180843958558</v>
      </c>
      <c r="BZ91" s="15">
        <f t="shared" ca="1" si="65"/>
        <v>92841.437067628634</v>
      </c>
      <c r="CA91" s="15">
        <f t="shared" ca="1" si="66"/>
        <v>115617.62285671808</v>
      </c>
      <c r="CB91" s="15">
        <f ca="1">(AU91*DCF!C$10-DCF!C$5*MAX(AU91*DCF!C$10,0)-MAX(AU91-Inputs!$B$6,0)/Inputs!$B$10)*DCF!C$6</f>
        <v>1034.5802608188931</v>
      </c>
      <c r="CC91" s="15">
        <f ca="1">(AV91*DCF!D$10-DCF!D$5*MAX(AV91*DCF!D$10,0)-MAX(AV91-AU91,0)/Inputs!$B$10)*DCF!D$6</f>
        <v>1499.8410989328318</v>
      </c>
      <c r="CD91" s="15">
        <f ca="1">(AW91*DCF!E$10-DCF!E$5*MAX(AW91*DCF!E$10,0)-MAX(AW91-AV91,0)/Inputs!$B$10)*DCF!E$6</f>
        <v>1551.2390948695838</v>
      </c>
      <c r="CE91" s="15">
        <f ca="1">(AX91*DCF!F$10-DCF!F$5*MAX(AX91*DCF!F$10,0)-MAX(AX91-AW91,0)/Inputs!$B$10)*DCF!F$6</f>
        <v>2345.5098557648798</v>
      </c>
      <c r="CF91" s="15">
        <f ca="1">(AY91*DCF!G$10-DCF!G$5*MAX(AY91*DCF!G$10,0)-MAX(AY91-AX91,0)/Inputs!$B$10)*DCF!G$6</f>
        <v>2835.8688033618928</v>
      </c>
      <c r="CG91" s="15">
        <f ca="1">(AZ91*DCF!H$10-DCF!H$5*MAX(AZ91*DCF!H$10,0)-MAX(AZ91-AY91,0)/Inputs!$B$10)*DCF!H$6</f>
        <v>3190.8149410365536</v>
      </c>
      <c r="CH91" s="15">
        <f ca="1">(BA91*DCF!I$10-DCF!I$5*MAX(BA91*DCF!I$10,0)-MAX(BA91-AZ91,0)/Inputs!$B$10)*DCF!I$6</f>
        <v>3934.4817254557561</v>
      </c>
      <c r="CI91" s="15">
        <f ca="1">(BB91*DCF!J$10-DCF!J$5*MAX(BB91*DCF!J$10,0)-MAX(BB91-BA91,0)/Inputs!$B$10)*DCF!J$6</f>
        <v>4469.4976928127662</v>
      </c>
      <c r="CJ91" s="15">
        <f ca="1">(BC91*DCF!K$10-DCF!K$5*MAX(BC91*DCF!K$10,0)-MAX(BC91-BB91,0)/Inputs!$B$10)*DCF!K$6</f>
        <v>4785.2130821608343</v>
      </c>
      <c r="CK91" s="15">
        <f ca="1">(BD91*DCF!L$10-DCF!L$5*MAX(BD91*DCF!L$10,0)-MAX(BD91-BC91,0)/Inputs!$B$10)*DCF!L$6</f>
        <v>5337.3398207806467</v>
      </c>
      <c r="CL91" s="15">
        <f ca="1">(BE91*DCF!M$10-DCF!M$5*MAX(BE91*DCF!M$10,0)-MAX(BE91-BD91,0)/Inputs!$B$10)*DCF!M$6</f>
        <v>6039.8016323929514</v>
      </c>
      <c r="CM91" s="15">
        <f ca="1">(BF91*DCF!C$28-DCF!C$5*MAX(BF91*DCF!C$28,0)-MAX(BF91-Inputs!$B$13,0)/Inputs!$B$17)*DCF!C$6</f>
        <v>3937.5387207062581</v>
      </c>
      <c r="CN91" s="15">
        <f ca="1">(BG91*DCF!D$28-DCF!D$5*MAX(BG91*DCF!D$28,0)-MAX(BG91-BF91,0)/Inputs!$B$17)*DCF!D$6</f>
        <v>5339.4893932436971</v>
      </c>
      <c r="CO91" s="15">
        <f ca="1">(BH91*DCF!E$28-DCF!E$5*MAX(BH91*DCF!E$28,0)-MAX(BH91-BG91,0)/Inputs!$B$17)*DCF!E$6</f>
        <v>6283.1171598336923</v>
      </c>
      <c r="CP91" s="15">
        <f ca="1">(BI91*DCF!F$28-DCF!F$5*MAX(BI91*DCF!F$28,0)-MAX(BI91-BH91,0)/Inputs!$B$17)*DCF!F$6</f>
        <v>7837.3493111271519</v>
      </c>
      <c r="CQ91" s="15">
        <f ca="1">(BJ91*DCF!G$28-DCF!G$5*MAX(BJ91*DCF!G$28,0)-MAX(BJ91-BI91,0)/Inputs!$B$17)*DCF!G$6</f>
        <v>7345.4858741351782</v>
      </c>
      <c r="CR91" s="15">
        <f ca="1">(BK91*DCF!H$28-DCF!H$5*MAX(BK91*DCF!H$28,0)-MAX(BK91-BJ91,0)/Inputs!$B$17)*DCF!H$6</f>
        <v>7665.2124840731631</v>
      </c>
      <c r="CS91" s="15">
        <f ca="1">(BL91*DCF!I$28-DCF!I$5*MAX(BL91*DCF!I$28,0)-MAX(BL91-BK91,0)/Inputs!$B$17)*DCF!I$6</f>
        <v>8811.7026292627361</v>
      </c>
      <c r="CT91" s="15">
        <f ca="1">(BM91*DCF!J$28-DCF!J$5*MAX(BM91*DCF!J$28,0)-MAX(BM91-BL91,0)/Inputs!$B$17)*DCF!J$6</f>
        <v>10221.74091926574</v>
      </c>
      <c r="CU91" s="15">
        <f ca="1">(BN91*DCF!K$28-DCF!K$5*MAX(BN91*DCF!K$28,0)-MAX(BN91-BM91,0)/Inputs!$B$17)*DCF!K$6</f>
        <v>12519.266204735401</v>
      </c>
      <c r="CV91" s="15">
        <f ca="1">(BO91*DCF!L$28-DCF!L$5*MAX(BO91*DCF!L$28,0)-MAX(BO91-BN91,0)/Inputs!$B$17)*DCF!L$6</f>
        <v>14765.172471324291</v>
      </c>
      <c r="CW91" s="15">
        <f ca="1">(BP91*DCF!M$28-DCF!M$5*MAX(BP91*DCF!M$28,0)-MAX(BP91-BO91,0)/Inputs!$B$17)*DCF!M$6</f>
        <v>18975.853189654867</v>
      </c>
      <c r="CX91" s="15">
        <f ca="1">(BQ91*DCF!C$46-DCF!C$5*MAX(BQ91*DCF!C$46,0)-MAX(BQ91-Inputs!$B$20,0)/Inputs!$B$24)*DCF!C$6</f>
        <v>-2441.939627384646</v>
      </c>
      <c r="CY91" s="15">
        <f ca="1">(BR91*DCF!D$46-DCF!D$5*MAX(BR91*DCF!D$46,0)-MAX(BR91-BQ91,0)/Inputs!$B$24)*DCF!D$6</f>
        <v>-2171.7988011011739</v>
      </c>
      <c r="CZ91" s="15">
        <f ca="1">(BS91*DCF!E$46-DCF!E$5*MAX(BS91*DCF!E$46,0)-MAX(BS91-BR91,0)/Inputs!$B$24)*DCF!E$6</f>
        <v>-1829.9505799446176</v>
      </c>
      <c r="DA91" s="15">
        <f ca="1">(BT91*DCF!F$46-DCF!F$5*MAX(BT91*DCF!F$46,0)-MAX(BT91-BS91,0)/Inputs!$B$24)*DCF!F$6</f>
        <v>-4431.0699557342823</v>
      </c>
      <c r="DB91" s="15">
        <f ca="1">(BU91*DCF!G$46-DCF!G$5*MAX(BU91*DCF!G$46,0)-MAX(BU91-BT91,0)/Inputs!$B$24)*DCF!G$6</f>
        <v>-5698.2192164582348</v>
      </c>
      <c r="DC91" s="15">
        <f ca="1">(BV91*DCF!H$46-DCF!H$5*MAX(BV91*DCF!H$46,0)-MAX(BV91-BU91,0)/Inputs!$B$24)*DCF!H$6</f>
        <v>-4266.9058011307525</v>
      </c>
      <c r="DD91" s="15">
        <f ca="1">(BW91*DCF!I$46-DCF!I$5*MAX(BW91*DCF!I$46,0)-MAX(BW91-BV91,0)/Inputs!$B$24)*DCF!I$6</f>
        <v>980.04881582700796</v>
      </c>
      <c r="DE91" s="15">
        <f ca="1">(BX91*DCF!J$46-DCF!J$5*MAX(BX91*DCF!J$46,0)-MAX(BX91-BW91,0)/Inputs!$B$24)*DCF!J$6</f>
        <v>-2118.7789699220098</v>
      </c>
      <c r="DF91" s="15">
        <f ca="1">(BY91*DCF!K$46-DCF!K$5*MAX(BY91*DCF!K$46,0)-MAX(BY91-BX91,0)/Inputs!$B$24)*DCF!K$6</f>
        <v>258.94502979390006</v>
      </c>
      <c r="DG91" s="15">
        <f ca="1">(BZ91*DCF!L$46-DCF!L$5*MAX(BZ91*DCF!L$46,0)-MAX(BZ91-BY91,0)/Inputs!$B$24)*DCF!L$6</f>
        <v>2773.0266383109688</v>
      </c>
      <c r="DH91" s="15">
        <f ca="1">(CA91*DCF!M$46-DCF!M$5*MAX(CA91*DCF!M$46,0)-MAX(CA91-BZ91,0)/Inputs!$B$24)*DCF!M$6</f>
        <v>4302.4649521653082</v>
      </c>
      <c r="DI91" s="15">
        <f ca="1">SUM(CB91:CL91)+BE91*DCF!M$10*(1+Inputs!$B$30)*(1-Inputs!$B$33)*(1-Inputs!$B$30/Inputs!$B$31)/(Inputs!$B$29-Inputs!$B$30)*DCF!M$6</f>
        <v>177730.94587340264</v>
      </c>
      <c r="DJ91" s="15">
        <f ca="1">SUM(CM91:CW91)+BP91*DCF!M$28*(1+Inputs!$B$30)*(1-Inputs!$B$33)*(1-Inputs!$B$30/Inputs!$B$31)/(Inputs!$B$29-Inputs!$B$30)*DCF!M$6</f>
        <v>560777.86869691138</v>
      </c>
      <c r="DK91" s="15">
        <f ca="1">SUM(CX91:DH91)+CA91*DCF!M$46*(1+Inputs!$B$30)*(1-Inputs!$B$33)*(1-Inputs!$B$30/Inputs!$B$31)/(Inputs!$B$29-Inputs!$B$30)*DCF!M$6</f>
        <v>164114.36320388323</v>
      </c>
      <c r="DM91" s="15">
        <f ca="1">DI91+DJ91+DK91+Inputs!$B$34+Inputs!$B$36-Inputs!$B$35</f>
        <v>979474.17777419719</v>
      </c>
    </row>
    <row r="92" spans="1:117" x14ac:dyDescent="0.75">
      <c r="A92" s="11">
        <v>79</v>
      </c>
      <c r="C92" s="23">
        <f t="shared" ca="1" si="67"/>
        <v>-0.90679121014993491</v>
      </c>
      <c r="D92" s="23">
        <f t="shared" ca="1" si="67"/>
        <v>-0.58827776417900235</v>
      </c>
      <c r="E92" s="23">
        <f t="shared" ca="1" si="67"/>
        <v>0.31083252683979168</v>
      </c>
      <c r="F92" s="23">
        <f t="shared" ca="1" si="67"/>
        <v>-1.5632061823306951</v>
      </c>
      <c r="G92" s="23">
        <f t="shared" ca="1" si="67"/>
        <v>0.19396419069665094</v>
      </c>
      <c r="H92" s="23">
        <f t="shared" ca="1" si="67"/>
        <v>-0.59452203996034725</v>
      </c>
      <c r="I92" s="23">
        <f t="shared" ca="1" si="67"/>
        <v>1.880792911064187</v>
      </c>
      <c r="J92" s="23">
        <f t="shared" ca="1" si="67"/>
        <v>1.5018550088195972</v>
      </c>
      <c r="K92" s="23">
        <f t="shared" ca="1" si="67"/>
        <v>1.0140666744030273</v>
      </c>
      <c r="L92" s="23">
        <f t="shared" ca="1" si="67"/>
        <v>0.42862041871187229</v>
      </c>
      <c r="M92" s="23">
        <f t="shared" ca="1" si="67"/>
        <v>-1.4748828801804053</v>
      </c>
      <c r="N92" s="23">
        <f ca="1">SQRT(Inputs!$B$38)*C92+SQRT(1-Inputs!$B$38)*_xlfn.NORM.S.INV(RAND())</f>
        <v>0.3467983631087595</v>
      </c>
      <c r="O92" s="23">
        <f ca="1">SQRT(Inputs!$B$38)*D92+SQRT(1-Inputs!$B$38)*_xlfn.NORM.S.INV(RAND())</f>
        <v>-1.1399022644251147</v>
      </c>
      <c r="P92" s="23">
        <f ca="1">SQRT(Inputs!$B$38)*E92+SQRT(1-Inputs!$B$38)*_xlfn.NORM.S.INV(RAND())</f>
        <v>-0.13690445188561345</v>
      </c>
      <c r="Q92" s="23">
        <f ca="1">SQRT(Inputs!$B$38)*F92+SQRT(1-Inputs!$B$38)*_xlfn.NORM.S.INV(RAND())</f>
        <v>-2.0522522836420989</v>
      </c>
      <c r="R92" s="23">
        <f ca="1">SQRT(Inputs!$B$38)*G92+SQRT(1-Inputs!$B$38)*_xlfn.NORM.S.INV(RAND())</f>
        <v>-7.3136464637352225E-2</v>
      </c>
      <c r="S92" s="23">
        <f ca="1">SQRT(Inputs!$B$38)*H92+SQRT(1-Inputs!$B$38)*_xlfn.NORM.S.INV(RAND())</f>
        <v>-0.23298405397259608</v>
      </c>
      <c r="T92" s="23">
        <f ca="1">SQRT(Inputs!$B$38)*I92+SQRT(1-Inputs!$B$38)*_xlfn.NORM.S.INV(RAND())</f>
        <v>1.1633193942695019</v>
      </c>
      <c r="U92" s="23">
        <f ca="1">SQRT(Inputs!$B$38)*J92+SQRT(1-Inputs!$B$38)*_xlfn.NORM.S.INV(RAND())</f>
        <v>0.38987231090539498</v>
      </c>
      <c r="V92" s="23">
        <f ca="1">SQRT(Inputs!$B$38)*K92+SQRT(1-Inputs!$B$38)*_xlfn.NORM.S.INV(RAND())</f>
        <v>1.1310760541270035</v>
      </c>
      <c r="W92" s="23">
        <f ca="1">SQRT(Inputs!$B$38)*L92+SQRT(1-Inputs!$B$38)*_xlfn.NORM.S.INV(RAND())</f>
        <v>0.39977400643415945</v>
      </c>
      <c r="X92" s="23">
        <f ca="1">SQRT(Inputs!$B$38)*M92+SQRT(1-Inputs!$B$38)*_xlfn.NORM.S.INV(RAND())</f>
        <v>-1.6527832629049204</v>
      </c>
      <c r="Y92" s="23">
        <f ca="1">SQRT(Inputs!$B$38)*C92+SQRT(1-Inputs!$B$38)*_xlfn.NORM.S.INV(RAND())</f>
        <v>-0.84131003858267084</v>
      </c>
      <c r="Z92" s="23">
        <f ca="1">SQRT(Inputs!$B$38)*D92+SQRT(1-Inputs!$B$38)*_xlfn.NORM.S.INV(RAND())</f>
        <v>-0.28285937000933203</v>
      </c>
      <c r="AA92" s="23">
        <f ca="1">SQRT(Inputs!$B$38)*E92+SQRT(1-Inputs!$B$38)*_xlfn.NORM.S.INV(RAND())</f>
        <v>0.51000104374219768</v>
      </c>
      <c r="AB92" s="23">
        <f ca="1">SQRT(Inputs!$B$38)*F92+SQRT(1-Inputs!$B$38)*_xlfn.NORM.S.INV(RAND())</f>
        <v>-1.5868397398532763</v>
      </c>
      <c r="AC92" s="23">
        <f ca="1">SQRT(Inputs!$B$38)*G92+SQRT(1-Inputs!$B$38)*_xlfn.NORM.S.INV(RAND())</f>
        <v>3.6459290003706388E-2</v>
      </c>
      <c r="AD92" s="23">
        <f ca="1">SQRT(Inputs!$B$38)*H92+SQRT(1-Inputs!$B$38)*_xlfn.NORM.S.INV(RAND())</f>
        <v>-0.61753249526893439</v>
      </c>
      <c r="AE92" s="23">
        <f ca="1">SQRT(Inputs!$B$38)*I92+SQRT(1-Inputs!$B$38)*_xlfn.NORM.S.INV(RAND())</f>
        <v>2.8386115742486897</v>
      </c>
      <c r="AF92" s="23">
        <f ca="1">SQRT(Inputs!$B$38)*J92+SQRT(1-Inputs!$B$38)*_xlfn.NORM.S.INV(RAND())</f>
        <v>0.4123961422256448</v>
      </c>
      <c r="AG92" s="23">
        <f ca="1">SQRT(Inputs!$B$38)*K92+SQRT(1-Inputs!$B$38)*_xlfn.NORM.S.INV(RAND())</f>
        <v>0.4435843155565099</v>
      </c>
      <c r="AH92" s="23">
        <f ca="1">SQRT(Inputs!$B$38)*L92+SQRT(1-Inputs!$B$38)*_xlfn.NORM.S.INV(RAND())</f>
        <v>-1.3175601982751324</v>
      </c>
      <c r="AI92" s="23">
        <f ca="1">SQRT(Inputs!$B$38)*M92+SQRT(1-Inputs!$B$38)*_xlfn.NORM.S.INV(RAND())</f>
        <v>0.36952889719682214</v>
      </c>
      <c r="AJ92" s="23">
        <f ca="1">SQRT(Inputs!$B$38)*C92+SQRT(1-Inputs!$B$38)*_xlfn.NORM.S.INV(RAND())</f>
        <v>0.24297833765002813</v>
      </c>
      <c r="AK92" s="23">
        <f ca="1">SQRT(Inputs!$B$38)*D92+SQRT(1-Inputs!$B$38)*_xlfn.NORM.S.INV(RAND())</f>
        <v>-1.2922823404663315</v>
      </c>
      <c r="AL92" s="23">
        <f ca="1">SQRT(Inputs!$B$38)*E92+SQRT(1-Inputs!$B$38)*_xlfn.NORM.S.INV(RAND())</f>
        <v>-0.41556449736544882</v>
      </c>
      <c r="AM92" s="23">
        <f ca="1">SQRT(Inputs!$B$38)*F92+SQRT(1-Inputs!$B$38)*_xlfn.NORM.S.INV(RAND())</f>
        <v>-0.21634390943111081</v>
      </c>
      <c r="AN92" s="23">
        <f ca="1">SQRT(Inputs!$B$38)*G92+SQRT(1-Inputs!$B$38)*_xlfn.NORM.S.INV(RAND())</f>
        <v>0.30166134062607014</v>
      </c>
      <c r="AO92" s="23">
        <f ca="1">SQRT(Inputs!$B$38)*H92+SQRT(1-Inputs!$B$38)*_xlfn.NORM.S.INV(RAND())</f>
        <v>0.20033294426959941</v>
      </c>
      <c r="AP92" s="23">
        <f ca="1">SQRT(Inputs!$B$38)*I92+SQRT(1-Inputs!$B$38)*_xlfn.NORM.S.INV(RAND())</f>
        <v>2.0133148198832718</v>
      </c>
      <c r="AQ92" s="23">
        <f ca="1">SQRT(Inputs!$B$38)*J92+SQRT(1-Inputs!$B$38)*_xlfn.NORM.S.INV(RAND())</f>
        <v>0.74399193125977381</v>
      </c>
      <c r="AR92" s="23">
        <f ca="1">SQRT(Inputs!$B$38)*K92+SQRT(1-Inputs!$B$38)*_xlfn.NORM.S.INV(RAND())</f>
        <v>-0.15327760024623316</v>
      </c>
      <c r="AS92" s="23">
        <f ca="1">SQRT(Inputs!$B$38)*L92+SQRT(1-Inputs!$B$38)*_xlfn.NORM.S.INV(RAND())</f>
        <v>0.5209419985976167</v>
      </c>
      <c r="AT92" s="23">
        <f ca="1">SQRT(Inputs!$B$38)*M92+SQRT(1-Inputs!$B$38)*_xlfn.NORM.S.INV(RAND())</f>
        <v>-0.89581819287549036</v>
      </c>
      <c r="AU92" s="15">
        <f ca="1">Inputs!$B$6*EXP($B$8-0.5*C$5^2+C$5*N92)</f>
        <v>5248.7736285494948</v>
      </c>
      <c r="AV92" s="15">
        <f t="shared" ca="1" si="37"/>
        <v>5403.1127443779678</v>
      </c>
      <c r="AW92" s="15">
        <f t="shared" ca="1" si="38"/>
        <v>6467.5994560735508</v>
      </c>
      <c r="AX92" s="15">
        <f t="shared" ca="1" si="39"/>
        <v>6110.4423213491018</v>
      </c>
      <c r="AY92" s="15">
        <f t="shared" ca="1" si="40"/>
        <v>7404.0717202763399</v>
      </c>
      <c r="AZ92" s="15">
        <f t="shared" ca="1" si="41"/>
        <v>8826.0092226760808</v>
      </c>
      <c r="BA92" s="15">
        <f t="shared" ca="1" si="42"/>
        <v>12199.206046248624</v>
      </c>
      <c r="BB92" s="15">
        <f t="shared" ca="1" si="43"/>
        <v>15530.489346547216</v>
      </c>
      <c r="BC92" s="15">
        <f t="shared" ca="1" si="44"/>
        <v>21215.262873932126</v>
      </c>
      <c r="BD92" s="15">
        <f t="shared" ca="1" si="45"/>
        <v>26980.947519254558</v>
      </c>
      <c r="BE92" s="15">
        <f t="shared" ca="1" si="46"/>
        <v>28441.21208324466</v>
      </c>
      <c r="BF92" s="15">
        <f ca="1">Inputs!$B$13*EXP($B$9-0.5*C$6^2+C$6*Y92)</f>
        <v>11706.28854803411</v>
      </c>
      <c r="BG92" s="15">
        <f t="shared" ca="1" si="47"/>
        <v>13556.974648016168</v>
      </c>
      <c r="BH92" s="15">
        <f t="shared" ca="1" si="48"/>
        <v>18026.212130093325</v>
      </c>
      <c r="BI92" s="15">
        <f t="shared" ca="1" si="49"/>
        <v>17284.816488785847</v>
      </c>
      <c r="BJ92" s="15">
        <f t="shared" ca="1" si="50"/>
        <v>21301.715400454512</v>
      </c>
      <c r="BK92" s="15">
        <f t="shared" ca="1" si="51"/>
        <v>24035.691260378204</v>
      </c>
      <c r="BL92" s="15">
        <f t="shared" ca="1" si="52"/>
        <v>42652.925046679586</v>
      </c>
      <c r="BM92" s="15">
        <f t="shared" ca="1" si="53"/>
        <v>55185.666540143196</v>
      </c>
      <c r="BN92" s="15">
        <f t="shared" ca="1" si="54"/>
        <v>71576.937530995201</v>
      </c>
      <c r="BO92" s="15">
        <f t="shared" ca="1" si="55"/>
        <v>75562.202448023614</v>
      </c>
      <c r="BP92" s="15">
        <f t="shared" ca="1" si="56"/>
        <v>96979.257313421534</v>
      </c>
      <c r="BQ92" s="15">
        <f ca="1">Inputs!$B$20*EXP($B$10-0.5*C$7^2+C$7*AJ92)</f>
        <v>4675.5818583901155</v>
      </c>
      <c r="BR92" s="15">
        <f t="shared" ca="1" si="57"/>
        <v>4208.6086016895188</v>
      </c>
      <c r="BS92" s="15">
        <f t="shared" ca="1" si="58"/>
        <v>5114.849915994726</v>
      </c>
      <c r="BT92" s="15">
        <f t="shared" ca="1" si="59"/>
        <v>6663.1678357969186</v>
      </c>
      <c r="BU92" s="15">
        <f t="shared" ca="1" si="60"/>
        <v>9933.603661071229</v>
      </c>
      <c r="BV92" s="15">
        <f t="shared" ca="1" si="61"/>
        <v>14458.585242095258</v>
      </c>
      <c r="BW92" s="15">
        <f t="shared" ca="1" si="62"/>
        <v>30895.708037871234</v>
      </c>
      <c r="BX92" s="15">
        <f t="shared" ca="1" si="63"/>
        <v>50163.29192529196</v>
      </c>
      <c r="BY92" s="15">
        <f t="shared" ca="1" si="64"/>
        <v>68255.990571370654</v>
      </c>
      <c r="BZ92" s="15">
        <f t="shared" ca="1" si="65"/>
        <v>105398.09645281248</v>
      </c>
      <c r="CA92" s="15">
        <f t="shared" ca="1" si="66"/>
        <v>126264.41509351027</v>
      </c>
      <c r="CB92" s="15">
        <f ca="1">(AU92*DCF!C$10-DCF!C$5*MAX(AU92*DCF!C$10,0)-MAX(AU92-Inputs!$B$6,0)/Inputs!$B$10)*DCF!C$6</f>
        <v>1041.0312636130318</v>
      </c>
      <c r="CC92" s="15">
        <f ca="1">(AV92*DCF!D$10-DCF!D$5*MAX(AV92*DCF!D$10,0)-MAX(AV92-AU92,0)/Inputs!$B$10)*DCF!D$6</f>
        <v>1279.340572501676</v>
      </c>
      <c r="CD92" s="15">
        <f ca="1">(AW92*DCF!E$10-DCF!E$5*MAX(AW92*DCF!E$10,0)-MAX(AW92-AV92,0)/Inputs!$B$10)*DCF!E$6</f>
        <v>1253.4992692349545</v>
      </c>
      <c r="CE92" s="15">
        <f ca="1">(AX92*DCF!F$10-DCF!F$5*MAX(AX92*DCF!F$10,0)-MAX(AX92-AW92,0)/Inputs!$B$10)*DCF!F$6</f>
        <v>1333.8998206410515</v>
      </c>
      <c r="CF92" s="15">
        <f ca="1">(AY92*DCF!G$10-DCF!G$5*MAX(AY92*DCF!G$10,0)-MAX(AY92-AX92,0)/Inputs!$B$10)*DCF!G$6</f>
        <v>1276.8758892271694</v>
      </c>
      <c r="CG92" s="15">
        <f ca="1">(AZ92*DCF!H$10-DCF!H$5*MAX(AZ92*DCF!H$10,0)-MAX(AZ92-AY92,0)/Inputs!$B$10)*DCF!H$6</f>
        <v>1461.0855261681018</v>
      </c>
      <c r="CH92" s="15">
        <f ca="1">(BA92*DCF!I$10-DCF!I$5*MAX(BA92*DCF!I$10,0)-MAX(BA92-AZ92,0)/Inputs!$B$10)*DCF!I$6</f>
        <v>1675.0274510581974</v>
      </c>
      <c r="CI92" s="15">
        <f ca="1">(BB92*DCF!J$10-DCF!J$5*MAX(BB92*DCF!J$10,0)-MAX(BB92-BA92,0)/Inputs!$B$10)*DCF!J$6</f>
        <v>2160.2669186223311</v>
      </c>
      <c r="CJ92" s="15">
        <f ca="1">(BC92*DCF!K$10-DCF!K$5*MAX(BC92*DCF!K$10,0)-MAX(BC92-BB92,0)/Inputs!$B$10)*DCF!K$6</f>
        <v>2619.534847939984</v>
      </c>
      <c r="CK92" s="15">
        <f ca="1">(BD92*DCF!L$10-DCF!L$5*MAX(BD92*DCF!L$10,0)-MAX(BD92-BC92,0)/Inputs!$B$10)*DCF!L$6</f>
        <v>3323.6435755065677</v>
      </c>
      <c r="CL92" s="15">
        <f ca="1">(BE92*DCF!M$10-DCF!M$5*MAX(BE92*DCF!M$10,0)-MAX(BE92-BD92,0)/Inputs!$B$10)*DCF!M$6</f>
        <v>3838.9786799466083</v>
      </c>
      <c r="CM92" s="15">
        <f ca="1">(BF92*DCF!C$28-DCF!C$5*MAX(BF92*DCF!C$28,0)-MAX(BF92-Inputs!$B$13,0)/Inputs!$B$17)*DCF!C$6</f>
        <v>3498.9437988252757</v>
      </c>
      <c r="CN92" s="15">
        <f ca="1">(BG92*DCF!D$28-DCF!D$5*MAX(BG92*DCF!D$28,0)-MAX(BG92-BF92,0)/Inputs!$B$17)*DCF!D$6</f>
        <v>3598.005510946854</v>
      </c>
      <c r="CO92" s="15">
        <f ca="1">(BH92*DCF!E$28-DCF!E$5*MAX(BH92*DCF!E$28,0)-MAX(BH92-BG92,0)/Inputs!$B$17)*DCF!E$6</f>
        <v>4224.5190683327091</v>
      </c>
      <c r="CP92" s="15">
        <f ca="1">(BI92*DCF!F$28-DCF!F$5*MAX(BI92*DCF!F$28,0)-MAX(BI92-BH92,0)/Inputs!$B$17)*DCF!F$6</f>
        <v>4692.3723797312559</v>
      </c>
      <c r="CQ92" s="15">
        <f ca="1">(BJ92*DCF!G$28-DCF!G$5*MAX(BJ92*DCF!G$28,0)-MAX(BJ92-BI92,0)/Inputs!$B$17)*DCF!G$6</f>
        <v>4851.2889614702381</v>
      </c>
      <c r="CR92" s="15">
        <f ca="1">(BK92*DCF!H$28-DCF!H$5*MAX(BK92*DCF!H$28,0)-MAX(BK92-BJ92,0)/Inputs!$B$17)*DCF!H$6</f>
        <v>5519.5085043783374</v>
      </c>
      <c r="CS92" s="15">
        <f ca="1">(BL92*DCF!I$28-DCF!I$5*MAX(BL92*DCF!I$28,0)-MAX(BL92-BK92,0)/Inputs!$B$17)*DCF!I$6</f>
        <v>7357.8210647256619</v>
      </c>
      <c r="CT92" s="15">
        <f ca="1">(BM92*DCF!J$28-DCF!J$5*MAX(BM92*DCF!J$28,0)-MAX(BM92-BL92,0)/Inputs!$B$17)*DCF!J$6</f>
        <v>10649.245810974588</v>
      </c>
      <c r="CU92" s="15">
        <f ca="1">(BN92*DCF!K$28-DCF!K$5*MAX(BN92*DCF!K$28,0)-MAX(BN92-BM92,0)/Inputs!$B$17)*DCF!K$6</f>
        <v>13108.136710314649</v>
      </c>
      <c r="CV92" s="15">
        <f ca="1">(BO92*DCF!L$28-DCF!L$5*MAX(BO92*DCF!L$28,0)-MAX(BO92-BN92,0)/Inputs!$B$17)*DCF!L$6</f>
        <v>14625.306058721524</v>
      </c>
      <c r="CW92" s="15">
        <f ca="1">(BP92*DCF!M$28-DCF!M$5*MAX(BP92*DCF!M$28,0)-MAX(BP92-BO92,0)/Inputs!$B$17)*DCF!M$6</f>
        <v>16008.019350651679</v>
      </c>
      <c r="CX92" s="15">
        <f ca="1">(BQ92*DCF!C$46-DCF!C$5*MAX(BQ92*DCF!C$46,0)-MAX(BQ92-Inputs!$B$20,0)/Inputs!$B$24)*DCF!C$6</f>
        <v>-1760.9112182841445</v>
      </c>
      <c r="CY92" s="15">
        <f ca="1">(BR92*DCF!D$46-DCF!D$5*MAX(BR92*DCF!D$46,0)-MAX(BR92-BQ92,0)/Inputs!$B$24)*DCF!D$6</f>
        <v>-718.31134228709197</v>
      </c>
      <c r="CZ92" s="15">
        <f ca="1">(BS92*DCF!E$46-DCF!E$5*MAX(BS92*DCF!E$46,0)-MAX(BS92-BR92,0)/Inputs!$B$24)*DCF!E$6</f>
        <v>-962.05528585856848</v>
      </c>
      <c r="DA92" s="15">
        <f ca="1">(BT92*DCF!F$46-DCF!F$5*MAX(BT92*DCF!F$46,0)-MAX(BT92-BS92,0)/Inputs!$B$24)*DCF!F$6</f>
        <v>-1049.0455102265844</v>
      </c>
      <c r="DB92" s="15">
        <f ca="1">(BU92*DCF!G$46-DCF!G$5*MAX(BU92*DCF!G$46,0)-MAX(BU92-BT92,0)/Inputs!$B$24)*DCF!G$6</f>
        <v>-1434.256796454199</v>
      </c>
      <c r="DC92" s="15">
        <f ca="1">(BV92*DCF!H$46-DCF!H$5*MAX(BV92*DCF!H$46,0)-MAX(BV92-BU92,0)/Inputs!$B$24)*DCF!H$6</f>
        <v>-1406.1103012810786</v>
      </c>
      <c r="DD92" s="15">
        <f ca="1">(BW92*DCF!I$46-DCF!I$5*MAX(BW92*DCF!I$46,0)-MAX(BW92-BV92,0)/Inputs!$B$24)*DCF!I$6</f>
        <v>-4004.9137241762028</v>
      </c>
      <c r="DE92" s="15">
        <f ca="1">(BX92*DCF!J$46-DCF!J$5*MAX(BX92*DCF!J$46,0)-MAX(BX92-BW92,0)/Inputs!$B$24)*DCF!J$6</f>
        <v>-3005.2371217929763</v>
      </c>
      <c r="DF92" s="15">
        <f ca="1">(BY92*DCF!K$46-DCF!K$5*MAX(BY92*DCF!K$46,0)-MAX(BY92-BX92,0)/Inputs!$B$24)*DCF!K$6</f>
        <v>-533.21946686738181</v>
      </c>
      <c r="DG92" s="15">
        <f ca="1">(BZ92*DCF!L$46-DCF!L$5*MAX(BZ92*DCF!L$46,0)-MAX(BZ92-BY92,0)/Inputs!$B$24)*DCF!L$6</f>
        <v>-1119.6987158821223</v>
      </c>
      <c r="DH92" s="15">
        <f ca="1">(CA92*DCF!M$46-DCF!M$5*MAX(CA92*DCF!M$46,0)-MAX(CA92-BZ92,0)/Inputs!$B$24)*DCF!M$6</f>
        <v>5536.401235080496</v>
      </c>
      <c r="DI92" s="15">
        <f ca="1">SUM(CB92:CL92)+BE92*DCF!M$10*(1+Inputs!$B$30)*(1-Inputs!$B$33)*(1-Inputs!$B$30/Inputs!$B$31)/(Inputs!$B$29-Inputs!$B$30)*DCF!M$6</f>
        <v>100415.45313822405</v>
      </c>
      <c r="DJ92" s="15">
        <f ca="1">SUM(CM92:CW92)+BP92*DCF!M$28*(1+Inputs!$B$30)*(1-Inputs!$B$33)*(1-Inputs!$B$30/Inputs!$B$31)/(Inputs!$B$29-Inputs!$B$30)*DCF!M$6</f>
        <v>447992.57458063</v>
      </c>
      <c r="DK92" s="15">
        <f ca="1">SUM(CX92:DH92)+CA92*DCF!M$46*(1+Inputs!$B$30)*(1-Inputs!$B$33)*(1-Inputs!$B$30/Inputs!$B$31)/(Inputs!$B$29-Inputs!$B$30)*DCF!M$6</f>
        <v>184762.38446267904</v>
      </c>
      <c r="DM92" s="15">
        <f ca="1">DI92+DJ92+DK92+Inputs!$B$34+Inputs!$B$36-Inputs!$B$35</f>
        <v>810021.41218153306</v>
      </c>
    </row>
    <row r="93" spans="1:117" x14ac:dyDescent="0.75">
      <c r="A93" s="11">
        <v>80</v>
      </c>
      <c r="C93" s="23">
        <f t="shared" ca="1" si="67"/>
        <v>1.434072457821211</v>
      </c>
      <c r="D93" s="23">
        <f t="shared" ca="1" si="67"/>
        <v>0.49573229693338217</v>
      </c>
      <c r="E93" s="23">
        <f t="shared" ca="1" si="67"/>
        <v>2.8698966161591122E-2</v>
      </c>
      <c r="F93" s="23">
        <f t="shared" ca="1" si="67"/>
        <v>-0.5691339888593534</v>
      </c>
      <c r="G93" s="23">
        <f t="shared" ca="1" si="67"/>
        <v>-0.13402754908050438</v>
      </c>
      <c r="H93" s="23">
        <f t="shared" ca="1" si="67"/>
        <v>-0.53726169326988782</v>
      </c>
      <c r="I93" s="23">
        <f t="shared" ca="1" si="67"/>
        <v>1.5891063634886784</v>
      </c>
      <c r="J93" s="23">
        <f t="shared" ca="1" si="67"/>
        <v>-0.98253531239497505</v>
      </c>
      <c r="K93" s="23">
        <f t="shared" ca="1" si="67"/>
        <v>0.29729581756043649</v>
      </c>
      <c r="L93" s="23">
        <f t="shared" ca="1" si="67"/>
        <v>0.35444935402447486</v>
      </c>
      <c r="M93" s="23">
        <f t="shared" ca="1" si="67"/>
        <v>1.2289729024676055</v>
      </c>
      <c r="N93" s="23">
        <f ca="1">SQRT(Inputs!$B$38)*C93+SQRT(1-Inputs!$B$38)*_xlfn.NORM.S.INV(RAND())</f>
        <v>0.88729052571106493</v>
      </c>
      <c r="O93" s="23">
        <f ca="1">SQRT(Inputs!$B$38)*D93+SQRT(1-Inputs!$B$38)*_xlfn.NORM.S.INV(RAND())</f>
        <v>0.55121864601465875</v>
      </c>
      <c r="P93" s="23">
        <f ca="1">SQRT(Inputs!$B$38)*E93+SQRT(1-Inputs!$B$38)*_xlfn.NORM.S.INV(RAND())</f>
        <v>-1.2365838615370695</v>
      </c>
      <c r="Q93" s="23">
        <f ca="1">SQRT(Inputs!$B$38)*F93+SQRT(1-Inputs!$B$38)*_xlfn.NORM.S.INV(RAND())</f>
        <v>-1.328017765436456</v>
      </c>
      <c r="R93" s="23">
        <f ca="1">SQRT(Inputs!$B$38)*G93+SQRT(1-Inputs!$B$38)*_xlfn.NORM.S.INV(RAND())</f>
        <v>0.61863983128047151</v>
      </c>
      <c r="S93" s="23">
        <f ca="1">SQRT(Inputs!$B$38)*H93+SQRT(1-Inputs!$B$38)*_xlfn.NORM.S.INV(RAND())</f>
        <v>0.70799812683093433</v>
      </c>
      <c r="T93" s="23">
        <f ca="1">SQRT(Inputs!$B$38)*I93+SQRT(1-Inputs!$B$38)*_xlfn.NORM.S.INV(RAND())</f>
        <v>-0.18279603886581064</v>
      </c>
      <c r="U93" s="23">
        <f ca="1">SQRT(Inputs!$B$38)*J93+SQRT(1-Inputs!$B$38)*_xlfn.NORM.S.INV(RAND())</f>
        <v>-0.99303978491365485</v>
      </c>
      <c r="V93" s="23">
        <f ca="1">SQRT(Inputs!$B$38)*K93+SQRT(1-Inputs!$B$38)*_xlfn.NORM.S.INV(RAND())</f>
        <v>-0.61322023190053065</v>
      </c>
      <c r="W93" s="23">
        <f ca="1">SQRT(Inputs!$B$38)*L93+SQRT(1-Inputs!$B$38)*_xlfn.NORM.S.INV(RAND())</f>
        <v>2.2895034769937372</v>
      </c>
      <c r="X93" s="23">
        <f ca="1">SQRT(Inputs!$B$38)*M93+SQRT(1-Inputs!$B$38)*_xlfn.NORM.S.INV(RAND())</f>
        <v>0.43040986939351122</v>
      </c>
      <c r="Y93" s="23">
        <f ca="1">SQRT(Inputs!$B$38)*C93+SQRT(1-Inputs!$B$38)*_xlfn.NORM.S.INV(RAND())</f>
        <v>0.78189128268643915</v>
      </c>
      <c r="Z93" s="23">
        <f ca="1">SQRT(Inputs!$B$38)*D93+SQRT(1-Inputs!$B$38)*_xlfn.NORM.S.INV(RAND())</f>
        <v>-0.3997046208012599</v>
      </c>
      <c r="AA93" s="23">
        <f ca="1">SQRT(Inputs!$B$38)*E93+SQRT(1-Inputs!$B$38)*_xlfn.NORM.S.INV(RAND())</f>
        <v>-7.1802141190592375E-2</v>
      </c>
      <c r="AB93" s="23">
        <f ca="1">SQRT(Inputs!$B$38)*F93+SQRT(1-Inputs!$B$38)*_xlfn.NORM.S.INV(RAND())</f>
        <v>-0.72857061265217116</v>
      </c>
      <c r="AC93" s="23">
        <f ca="1">SQRT(Inputs!$B$38)*G93+SQRT(1-Inputs!$B$38)*_xlfn.NORM.S.INV(RAND())</f>
        <v>1.146392075545611</v>
      </c>
      <c r="AD93" s="23">
        <f ca="1">SQRT(Inputs!$B$38)*H93+SQRT(1-Inputs!$B$38)*_xlfn.NORM.S.INV(RAND())</f>
        <v>-0.42735779482133285</v>
      </c>
      <c r="AE93" s="23">
        <f ca="1">SQRT(Inputs!$B$38)*I93+SQRT(1-Inputs!$B$38)*_xlfn.NORM.S.INV(RAND())</f>
        <v>0.79086177525835599</v>
      </c>
      <c r="AF93" s="23">
        <f ca="1">SQRT(Inputs!$B$38)*J93+SQRT(1-Inputs!$B$38)*_xlfn.NORM.S.INV(RAND())</f>
        <v>-0.80386315352443993</v>
      </c>
      <c r="AG93" s="23">
        <f ca="1">SQRT(Inputs!$B$38)*K93+SQRT(1-Inputs!$B$38)*_xlfn.NORM.S.INV(RAND())</f>
        <v>0.63076106499803886</v>
      </c>
      <c r="AH93" s="23">
        <f ca="1">SQRT(Inputs!$B$38)*L93+SQRT(1-Inputs!$B$38)*_xlfn.NORM.S.INV(RAND())</f>
        <v>0.54895990234393377</v>
      </c>
      <c r="AI93" s="23">
        <f ca="1">SQRT(Inputs!$B$38)*M93+SQRT(1-Inputs!$B$38)*_xlfn.NORM.S.INV(RAND())</f>
        <v>1.2510973814611208</v>
      </c>
      <c r="AJ93" s="23">
        <f ca="1">SQRT(Inputs!$B$38)*C93+SQRT(1-Inputs!$B$38)*_xlfn.NORM.S.INV(RAND())</f>
        <v>0.77113490664804629</v>
      </c>
      <c r="AK93" s="23">
        <f ca="1">SQRT(Inputs!$B$38)*D93+SQRT(1-Inputs!$B$38)*_xlfn.NORM.S.INV(RAND())</f>
        <v>-0.37681600114704827</v>
      </c>
      <c r="AL93" s="23">
        <f ca="1">SQRT(Inputs!$B$38)*E93+SQRT(1-Inputs!$B$38)*_xlfn.NORM.S.INV(RAND())</f>
        <v>-9.3643157356609316E-2</v>
      </c>
      <c r="AM93" s="23">
        <f ca="1">SQRT(Inputs!$B$38)*F93+SQRT(1-Inputs!$B$38)*_xlfn.NORM.S.INV(RAND())</f>
        <v>0.17510275424207855</v>
      </c>
      <c r="AN93" s="23">
        <f ca="1">SQRT(Inputs!$B$38)*G93+SQRT(1-Inputs!$B$38)*_xlfn.NORM.S.INV(RAND())</f>
        <v>0.42030277367229413</v>
      </c>
      <c r="AO93" s="23">
        <f ca="1">SQRT(Inputs!$B$38)*H93+SQRT(1-Inputs!$B$38)*_xlfn.NORM.S.INV(RAND())</f>
        <v>0.10484985300910638</v>
      </c>
      <c r="AP93" s="23">
        <f ca="1">SQRT(Inputs!$B$38)*I93+SQRT(1-Inputs!$B$38)*_xlfn.NORM.S.INV(RAND())</f>
        <v>0.86658617812597438</v>
      </c>
      <c r="AQ93" s="23">
        <f ca="1">SQRT(Inputs!$B$38)*J93+SQRT(1-Inputs!$B$38)*_xlfn.NORM.S.INV(RAND())</f>
        <v>-2.0079033715164014</v>
      </c>
      <c r="AR93" s="23">
        <f ca="1">SQRT(Inputs!$B$38)*K93+SQRT(1-Inputs!$B$38)*_xlfn.NORM.S.INV(RAND())</f>
        <v>1.3667903848205818</v>
      </c>
      <c r="AS93" s="23">
        <f ca="1">SQRT(Inputs!$B$38)*L93+SQRT(1-Inputs!$B$38)*_xlfn.NORM.S.INV(RAND())</f>
        <v>-0.11864676978699154</v>
      </c>
      <c r="AT93" s="23">
        <f ca="1">SQRT(Inputs!$B$38)*M93+SQRT(1-Inputs!$B$38)*_xlfn.NORM.S.INV(RAND())</f>
        <v>-1.8556756213872128</v>
      </c>
      <c r="AU93" s="15">
        <f ca="1">Inputs!$B$6*EXP($B$8-0.5*C$5^2+C$5*N93)</f>
        <v>5728.6825526900902</v>
      </c>
      <c r="AV93" s="15">
        <f t="shared" ca="1" si="37"/>
        <v>7561.8452997016457</v>
      </c>
      <c r="AW93" s="15">
        <f t="shared" ca="1" si="38"/>
        <v>7803.8640374032293</v>
      </c>
      <c r="AX93" s="15">
        <f t="shared" ca="1" si="39"/>
        <v>8071.1329864732161</v>
      </c>
      <c r="AY93" s="15">
        <f t="shared" ca="1" si="40"/>
        <v>10602.776666082031</v>
      </c>
      <c r="AZ93" s="15">
        <f t="shared" ca="1" si="41"/>
        <v>14018.93903982677</v>
      </c>
      <c r="BA93" s="15">
        <f t="shared" ca="1" si="42"/>
        <v>16830.506235306013</v>
      </c>
      <c r="BB93" s="15">
        <f t="shared" ca="1" si="43"/>
        <v>18654.247734496035</v>
      </c>
      <c r="BC93" s="15">
        <f t="shared" ca="1" si="44"/>
        <v>21533.564928531436</v>
      </c>
      <c r="BD93" s="15">
        <f t="shared" ca="1" si="45"/>
        <v>32680.417397614558</v>
      </c>
      <c r="BE93" s="15">
        <f t="shared" ca="1" si="46"/>
        <v>41646.702096336012</v>
      </c>
      <c r="BF93" s="15">
        <f ca="1">Inputs!$B$13*EXP($B$9-0.5*C$6^2+C$6*Y93)</f>
        <v>16150.033001379508</v>
      </c>
      <c r="BG93" s="15">
        <f t="shared" ca="1" si="47"/>
        <v>18313.045802843575</v>
      </c>
      <c r="BH93" s="15">
        <f t="shared" ca="1" si="48"/>
        <v>22110.28995183283</v>
      </c>
      <c r="BI93" s="15">
        <f t="shared" ca="1" si="49"/>
        <v>24195.071886236987</v>
      </c>
      <c r="BJ93" s="15">
        <f t="shared" ca="1" si="50"/>
        <v>34991.317960220651</v>
      </c>
      <c r="BK93" s="15">
        <f t="shared" ca="1" si="51"/>
        <v>40517.875275500417</v>
      </c>
      <c r="BL93" s="15">
        <f t="shared" ca="1" si="52"/>
        <v>55142.899487579089</v>
      </c>
      <c r="BM93" s="15">
        <f t="shared" ca="1" si="53"/>
        <v>61340.63053683484</v>
      </c>
      <c r="BN93" s="15">
        <f t="shared" ca="1" si="54"/>
        <v>81364.78731144694</v>
      </c>
      <c r="BO93" s="15">
        <f t="shared" ca="1" si="55"/>
        <v>106707.40908044505</v>
      </c>
      <c r="BP93" s="15">
        <f t="shared" ca="1" si="56"/>
        <v>151337.13563550031</v>
      </c>
      <c r="BQ93" s="15">
        <f ca="1">Inputs!$B$20*EXP($B$10-0.5*C$7^2+C$7*AJ93)</f>
        <v>5638.8582574979546</v>
      </c>
      <c r="BR93" s="15">
        <f t="shared" ca="1" si="57"/>
        <v>6788.2548913418814</v>
      </c>
      <c r="BS93" s="15">
        <f t="shared" ca="1" si="58"/>
        <v>9049.1117584763469</v>
      </c>
      <c r="BT93" s="15">
        <f t="shared" ca="1" si="59"/>
        <v>13063.246163201387</v>
      </c>
      <c r="BU93" s="15">
        <f t="shared" ca="1" si="60"/>
        <v>20042.17088215383</v>
      </c>
      <c r="BV93" s="15">
        <f t="shared" ca="1" si="61"/>
        <v>28550.985370644354</v>
      </c>
      <c r="BW93" s="15">
        <f t="shared" ca="1" si="62"/>
        <v>47861.724116439567</v>
      </c>
      <c r="BX93" s="15">
        <f t="shared" ca="1" si="63"/>
        <v>44759.26836418124</v>
      </c>
      <c r="BY93" s="15">
        <f t="shared" ca="1" si="64"/>
        <v>81459.568391343841</v>
      </c>
      <c r="BZ93" s="15">
        <f t="shared" ca="1" si="65"/>
        <v>111833.16117535147</v>
      </c>
      <c r="CA93" s="15">
        <f t="shared" ca="1" si="66"/>
        <v>112964.58587517294</v>
      </c>
      <c r="CB93" s="15">
        <f ca="1">(AU93*DCF!C$10-DCF!C$5*MAX(AU93*DCF!C$10,0)-MAX(AU93-Inputs!$B$6,0)/Inputs!$B$10)*DCF!C$6</f>
        <v>1037.6094274445477</v>
      </c>
      <c r="CC93" s="15">
        <f ca="1">(AV93*DCF!D$10-DCF!D$5*MAX(AV93*DCF!D$10,0)-MAX(AV93-AU93,0)/Inputs!$B$10)*DCF!D$6</f>
        <v>1396.179803400566</v>
      </c>
      <c r="CD93" s="15">
        <f ca="1">(AW93*DCF!E$10-DCF!E$5*MAX(AW93*DCF!E$10,0)-MAX(AW93-AV93,0)/Inputs!$B$10)*DCF!E$6</f>
        <v>1747.2753370439709</v>
      </c>
      <c r="CE93" s="15">
        <f ca="1">(AX93*DCF!F$10-DCF!F$5*MAX(AX93*DCF!F$10,0)-MAX(AX93-AW93,0)/Inputs!$B$10)*DCF!F$6</f>
        <v>1706.3034261907403</v>
      </c>
      <c r="CF93" s="15">
        <f ca="1">(AY93*DCF!G$10-DCF!G$5*MAX(AY93*DCF!G$10,0)-MAX(AY93-AX93,0)/Inputs!$B$10)*DCF!G$6</f>
        <v>1697.9688322612103</v>
      </c>
      <c r="CG93" s="15">
        <f ca="1">(AZ93*DCF!H$10-DCF!H$5*MAX(AZ93*DCF!H$10,0)-MAX(AZ93-AY93,0)/Inputs!$B$10)*DCF!H$6</f>
        <v>2115.1861978472866</v>
      </c>
      <c r="CH93" s="15">
        <f ca="1">(BA93*DCF!I$10-DCF!I$5*MAX(BA93*DCF!I$10,0)-MAX(BA93-AZ93,0)/Inputs!$B$10)*DCF!I$6</f>
        <v>2613.1239819822849</v>
      </c>
      <c r="CI93" s="15">
        <f ca="1">(BB93*DCF!J$10-DCF!J$5*MAX(BB93*DCF!J$10,0)-MAX(BB93-BA93,0)/Inputs!$B$10)*DCF!J$6</f>
        <v>2924.7542237902067</v>
      </c>
      <c r="CJ93" s="15">
        <f ca="1">(BC93*DCF!K$10-DCF!K$5*MAX(BC93*DCF!K$10,0)-MAX(BC93-BB93,0)/Inputs!$B$10)*DCF!K$6</f>
        <v>3063.4975465480202</v>
      </c>
      <c r="CK93" s="15">
        <f ca="1">(BD93*DCF!L$10-DCF!L$5*MAX(BD93*DCF!L$10,0)-MAX(BD93-BC93,0)/Inputs!$B$10)*DCF!L$6</f>
        <v>3487.3598857793581</v>
      </c>
      <c r="CL93" s="15">
        <f ca="1">(BE93*DCF!M$10-DCF!M$5*MAX(BE93*DCF!M$10,0)-MAX(BE93-BD93,0)/Inputs!$B$10)*DCF!M$6</f>
        <v>4805.7698149945181</v>
      </c>
      <c r="CM93" s="15">
        <f ca="1">(BF93*DCF!C$28-DCF!C$5*MAX(BF93*DCF!C$28,0)-MAX(BF93-Inputs!$B$13,0)/Inputs!$B$17)*DCF!C$6</f>
        <v>3828.8765364717856</v>
      </c>
      <c r="CN93" s="15">
        <f ca="1">(BG93*DCF!D$28-DCF!D$5*MAX(BG93*DCF!D$28,0)-MAX(BG93-BF93,0)/Inputs!$B$17)*DCF!D$6</f>
        <v>4932.144553679097</v>
      </c>
      <c r="CO93" s="15">
        <f ca="1">(BH93*DCF!E$28-DCF!E$5*MAX(BH93*DCF!E$28,0)-MAX(BH93-BG93,0)/Inputs!$B$17)*DCF!E$6</f>
        <v>5513.6432664597814</v>
      </c>
      <c r="CP93" s="15">
        <f ca="1">(BI93*DCF!F$28-DCF!F$5*MAX(BI93*DCF!F$28,0)-MAX(BI93-BH93,0)/Inputs!$B$17)*DCF!F$6</f>
        <v>6188.7571944016636</v>
      </c>
      <c r="CQ93" s="15">
        <f ca="1">(BJ93*DCF!G$28-DCF!G$5*MAX(BJ93*DCF!G$28,0)-MAX(BJ93-BI93,0)/Inputs!$B$17)*DCF!G$6</f>
        <v>7262.9409873880359</v>
      </c>
      <c r="CR93" s="15">
        <f ca="1">(BK93*DCF!H$28-DCF!H$5*MAX(BK93*DCF!H$28,0)-MAX(BK93-BJ93,0)/Inputs!$B$17)*DCF!H$6</f>
        <v>9161.8456663634952</v>
      </c>
      <c r="CS93" s="15">
        <f ca="1">(BL93*DCF!I$28-DCF!I$5*MAX(BL93*DCF!I$28,0)-MAX(BL93-BK93,0)/Inputs!$B$17)*DCF!I$6</f>
        <v>10867.880951758696</v>
      </c>
      <c r="CT93" s="15">
        <f ca="1">(BM93*DCF!J$28-DCF!J$5*MAX(BM93*DCF!J$28,0)-MAX(BM93-BL93,0)/Inputs!$B$17)*DCF!J$6</f>
        <v>12862.284380521984</v>
      </c>
      <c r="CU93" s="15">
        <f ca="1">(BN93*DCF!K$28-DCF!K$5*MAX(BN93*DCF!K$28,0)-MAX(BN93-BM93,0)/Inputs!$B$17)*DCF!K$6</f>
        <v>14730.186352376702</v>
      </c>
      <c r="CV93" s="15">
        <f ca="1">(BO93*DCF!L$28-DCF!L$5*MAX(BO93*DCF!L$28,0)-MAX(BO93-BN93,0)/Inputs!$B$17)*DCF!L$6</f>
        <v>18422.807974955776</v>
      </c>
      <c r="CW93" s="15">
        <f ca="1">(BP93*DCF!M$28-DCF!M$5*MAX(BP93*DCF!M$28,0)-MAX(BP93-BO93,0)/Inputs!$B$17)*DCF!M$6</f>
        <v>23809.109164166624</v>
      </c>
      <c r="CX93" s="15">
        <f ca="1">(BQ93*DCF!C$46-DCF!C$5*MAX(BQ93*DCF!C$46,0)-MAX(BQ93-Inputs!$B$20,0)/Inputs!$B$24)*DCF!C$6</f>
        <v>-2428.3082615459266</v>
      </c>
      <c r="CY93" s="15">
        <f ca="1">(BR93*DCF!D$46-DCF!D$5*MAX(BR93*DCF!D$46,0)-MAX(BR93-BQ93,0)/Inputs!$B$24)*DCF!D$6</f>
        <v>-1649.0348086045278</v>
      </c>
      <c r="CZ93" s="15">
        <f ca="1">(BS93*DCF!E$46-DCF!E$5*MAX(BS93*DCF!E$46,0)-MAX(BS93-BR93,0)/Inputs!$B$24)*DCF!E$6</f>
        <v>-1961.2407577447875</v>
      </c>
      <c r="DA93" s="15">
        <f ca="1">(BT93*DCF!F$46-DCF!F$5*MAX(BT93*DCF!F$46,0)-MAX(BT93-BS93,0)/Inputs!$B$24)*DCF!F$6</f>
        <v>-2413.021410975879</v>
      </c>
      <c r="DB93" s="15">
        <f ca="1">(BU93*DCF!G$46-DCF!G$5*MAX(BU93*DCF!G$46,0)-MAX(BU93-BT93,0)/Inputs!$B$24)*DCF!G$6</f>
        <v>-3021.7514187205938</v>
      </c>
      <c r="DC93" s="15">
        <f ca="1">(BV93*DCF!H$46-DCF!H$5*MAX(BV93*DCF!H$46,0)-MAX(BV93-BU93,0)/Inputs!$B$24)*DCF!H$6</f>
        <v>-2644.0619679270876</v>
      </c>
      <c r="DD93" s="15">
        <f ca="1">(BW93*DCF!I$46-DCF!I$5*MAX(BW93*DCF!I$46,0)-MAX(BW93-BV93,0)/Inputs!$B$24)*DCF!I$6</f>
        <v>-4437.9809791403422</v>
      </c>
      <c r="DE93" s="15">
        <f ca="1">(BX93*DCF!J$46-DCF!J$5*MAX(BX93*DCF!J$46,0)-MAX(BX93-BW93,0)/Inputs!$B$24)*DCF!J$6</f>
        <v>1877.5274973434232</v>
      </c>
      <c r="DF93" s="15">
        <f ca="1">(BY93*DCF!K$46-DCF!K$5*MAX(BY93*DCF!K$46,0)-MAX(BY93-BX93,0)/Inputs!$B$24)*DCF!K$6</f>
        <v>-4337.3537212951423</v>
      </c>
      <c r="DG93" s="15">
        <f ca="1">(BZ93*DCF!L$46-DCF!L$5*MAX(BZ93*DCF!L$46,0)-MAX(BZ93-BY93,0)/Inputs!$B$24)*DCF!L$6</f>
        <v>856.86468005074232</v>
      </c>
      <c r="DH93" s="15">
        <f ca="1">(CA93*DCF!M$46-DCF!M$5*MAX(CA93*DCF!M$46,0)-MAX(CA93-BZ93,0)/Inputs!$B$24)*DCF!M$6</f>
        <v>8619.4487400438102</v>
      </c>
      <c r="DI93" s="15">
        <f ca="1">SUM(CB93:CL93)+BE93*DCF!M$10*(1+Inputs!$B$30)*(1-Inputs!$B$33)*(1-Inputs!$B$30/Inputs!$B$31)/(Inputs!$B$29-Inputs!$B$30)*DCF!M$6</f>
        <v>142498.35113200775</v>
      </c>
      <c r="DJ93" s="15">
        <f ca="1">SUM(CM93:CW93)+BP93*DCF!M$28*(1+Inputs!$B$30)*(1-Inputs!$B$33)*(1-Inputs!$B$30/Inputs!$B$31)/(Inputs!$B$29-Inputs!$B$30)*DCF!M$6</f>
        <v>679144.80996192945</v>
      </c>
      <c r="DK93" s="15">
        <f ca="1">SUM(CX93:DH93)+CA93*DCF!M$46*(1+Inputs!$B$30)*(1-Inputs!$B$33)*(1-Inputs!$B$30/Inputs!$B$31)/(Inputs!$B$29-Inputs!$B$30)*DCF!M$6</f>
        <v>163117.7188651553</v>
      </c>
      <c r="DM93" s="15">
        <f ca="1">DI93+DJ93+DK93+Inputs!$B$34+Inputs!$B$36-Inputs!$B$35</f>
        <v>1061611.8799590925</v>
      </c>
    </row>
    <row r="94" spans="1:117" x14ac:dyDescent="0.75">
      <c r="A94" s="11">
        <v>81</v>
      </c>
      <c r="C94" s="23">
        <f t="shared" ref="C94:M103" ca="1" si="68">_xlfn.NORM.S.INV(RAND())</f>
        <v>-0.29341478912096725</v>
      </c>
      <c r="D94" s="23">
        <f t="shared" ca="1" si="68"/>
        <v>0.2426091992591009</v>
      </c>
      <c r="E94" s="23">
        <f t="shared" ca="1" si="68"/>
        <v>-0.98650053761112799</v>
      </c>
      <c r="F94" s="23">
        <f t="shared" ca="1" si="68"/>
        <v>-0.4257937055645995</v>
      </c>
      <c r="G94" s="23">
        <f t="shared" ca="1" si="68"/>
        <v>-1.1023964268460693</v>
      </c>
      <c r="H94" s="23">
        <f t="shared" ca="1" si="68"/>
        <v>2.9029900022159358</v>
      </c>
      <c r="I94" s="23">
        <f t="shared" ca="1" si="68"/>
        <v>1.2089952536241377</v>
      </c>
      <c r="J94" s="23">
        <f t="shared" ca="1" si="68"/>
        <v>0.73498893211714134</v>
      </c>
      <c r="K94" s="23">
        <f t="shared" ca="1" si="68"/>
        <v>-2.5910267596230333E-2</v>
      </c>
      <c r="L94" s="23">
        <f t="shared" ca="1" si="68"/>
        <v>-0.53938639146157963</v>
      </c>
      <c r="M94" s="23">
        <f t="shared" ca="1" si="68"/>
        <v>-0.58450164911036584</v>
      </c>
      <c r="N94" s="23">
        <f ca="1">SQRT(Inputs!$B$38)*C94+SQRT(1-Inputs!$B$38)*_xlfn.NORM.S.INV(RAND())</f>
        <v>0.19391762128198392</v>
      </c>
      <c r="O94" s="23">
        <f ca="1">SQRT(Inputs!$B$38)*D94+SQRT(1-Inputs!$B$38)*_xlfn.NORM.S.INV(RAND())</f>
        <v>-0.37914397038781134</v>
      </c>
      <c r="P94" s="23">
        <f ca="1">SQRT(Inputs!$B$38)*E94+SQRT(1-Inputs!$B$38)*_xlfn.NORM.S.INV(RAND())</f>
        <v>0.99837234732578084</v>
      </c>
      <c r="Q94" s="23">
        <f ca="1">SQRT(Inputs!$B$38)*F94+SQRT(1-Inputs!$B$38)*_xlfn.NORM.S.INV(RAND())</f>
        <v>-0.60115824738153745</v>
      </c>
      <c r="R94" s="23">
        <f ca="1">SQRT(Inputs!$B$38)*G94+SQRT(1-Inputs!$B$38)*_xlfn.NORM.S.INV(RAND())</f>
        <v>0.33856237491614127</v>
      </c>
      <c r="S94" s="23">
        <f ca="1">SQRT(Inputs!$B$38)*H94+SQRT(1-Inputs!$B$38)*_xlfn.NORM.S.INV(RAND())</f>
        <v>1.9891578364272799</v>
      </c>
      <c r="T94" s="23">
        <f ca="1">SQRT(Inputs!$B$38)*I94+SQRT(1-Inputs!$B$38)*_xlfn.NORM.S.INV(RAND())</f>
        <v>0.77635843684779493</v>
      </c>
      <c r="U94" s="23">
        <f ca="1">SQRT(Inputs!$B$38)*J94+SQRT(1-Inputs!$B$38)*_xlfn.NORM.S.INV(RAND())</f>
        <v>-0.15236382676022192</v>
      </c>
      <c r="V94" s="23">
        <f ca="1">SQRT(Inputs!$B$38)*K94+SQRT(1-Inputs!$B$38)*_xlfn.NORM.S.INV(RAND())</f>
        <v>-0.18592110592823363</v>
      </c>
      <c r="W94" s="23">
        <f ca="1">SQRT(Inputs!$B$38)*L94+SQRT(1-Inputs!$B$38)*_xlfn.NORM.S.INV(RAND())</f>
        <v>-1.412517135707984</v>
      </c>
      <c r="X94" s="23">
        <f ca="1">SQRT(Inputs!$B$38)*M94+SQRT(1-Inputs!$B$38)*_xlfn.NORM.S.INV(RAND())</f>
        <v>0.60643371135955937</v>
      </c>
      <c r="Y94" s="23">
        <f ca="1">SQRT(Inputs!$B$38)*C94+SQRT(1-Inputs!$B$38)*_xlfn.NORM.S.INV(RAND())</f>
        <v>-1.7183500501418747</v>
      </c>
      <c r="Z94" s="23">
        <f ca="1">SQRT(Inputs!$B$38)*D94+SQRT(1-Inputs!$B$38)*_xlfn.NORM.S.INV(RAND())</f>
        <v>-1.3346223147230929</v>
      </c>
      <c r="AA94" s="23">
        <f ca="1">SQRT(Inputs!$B$38)*E94+SQRT(1-Inputs!$B$38)*_xlfn.NORM.S.INV(RAND())</f>
        <v>-0.27023305815288851</v>
      </c>
      <c r="AB94" s="23">
        <f ca="1">SQRT(Inputs!$B$38)*F94+SQRT(1-Inputs!$B$38)*_xlfn.NORM.S.INV(RAND())</f>
        <v>-0.61019807452284669</v>
      </c>
      <c r="AC94" s="23">
        <f ca="1">SQRT(Inputs!$B$38)*G94+SQRT(1-Inputs!$B$38)*_xlfn.NORM.S.INV(RAND())</f>
        <v>-0.37775002199130131</v>
      </c>
      <c r="AD94" s="23">
        <f ca="1">SQRT(Inputs!$B$38)*H94+SQRT(1-Inputs!$B$38)*_xlfn.NORM.S.INV(RAND())</f>
        <v>0.31035305360298993</v>
      </c>
      <c r="AE94" s="23">
        <f ca="1">SQRT(Inputs!$B$38)*I94+SQRT(1-Inputs!$B$38)*_xlfn.NORM.S.INV(RAND())</f>
        <v>-0.49738931959759813</v>
      </c>
      <c r="AF94" s="23">
        <f ca="1">SQRT(Inputs!$B$38)*J94+SQRT(1-Inputs!$B$38)*_xlfn.NORM.S.INV(RAND())</f>
        <v>-1.4096133486805431</v>
      </c>
      <c r="AG94" s="23">
        <f ca="1">SQRT(Inputs!$B$38)*K94+SQRT(1-Inputs!$B$38)*_xlfn.NORM.S.INV(RAND())</f>
        <v>-0.95515057961528538</v>
      </c>
      <c r="AH94" s="23">
        <f ca="1">SQRT(Inputs!$B$38)*L94+SQRT(1-Inputs!$B$38)*_xlfn.NORM.S.INV(RAND())</f>
        <v>0.83556506138401088</v>
      </c>
      <c r="AI94" s="23">
        <f ca="1">SQRT(Inputs!$B$38)*M94+SQRT(1-Inputs!$B$38)*_xlfn.NORM.S.INV(RAND())</f>
        <v>1.0257198914732988</v>
      </c>
      <c r="AJ94" s="23">
        <f ca="1">SQRT(Inputs!$B$38)*C94+SQRT(1-Inputs!$B$38)*_xlfn.NORM.S.INV(RAND())</f>
        <v>-0.18644594931098235</v>
      </c>
      <c r="AK94" s="23">
        <f ca="1">SQRT(Inputs!$B$38)*D94+SQRT(1-Inputs!$B$38)*_xlfn.NORM.S.INV(RAND())</f>
        <v>-0.49793406289173314</v>
      </c>
      <c r="AL94" s="23">
        <f ca="1">SQRT(Inputs!$B$38)*E94+SQRT(1-Inputs!$B$38)*_xlfn.NORM.S.INV(RAND())</f>
        <v>-0.86081436210744144</v>
      </c>
      <c r="AM94" s="23">
        <f ca="1">SQRT(Inputs!$B$38)*F94+SQRT(1-Inputs!$B$38)*_xlfn.NORM.S.INV(RAND())</f>
        <v>0.7854625931541156</v>
      </c>
      <c r="AN94" s="23">
        <f ca="1">SQRT(Inputs!$B$38)*G94+SQRT(1-Inputs!$B$38)*_xlfn.NORM.S.INV(RAND())</f>
        <v>0.28815868683514645</v>
      </c>
      <c r="AO94" s="23">
        <f ca="1">SQRT(Inputs!$B$38)*H94+SQRT(1-Inputs!$B$38)*_xlfn.NORM.S.INV(RAND())</f>
        <v>3.0438847334233126</v>
      </c>
      <c r="AP94" s="23">
        <f ca="1">SQRT(Inputs!$B$38)*I94+SQRT(1-Inputs!$B$38)*_xlfn.NORM.S.INV(RAND())</f>
        <v>0.99646107934392836</v>
      </c>
      <c r="AQ94" s="23">
        <f ca="1">SQRT(Inputs!$B$38)*J94+SQRT(1-Inputs!$B$38)*_xlfn.NORM.S.INV(RAND())</f>
        <v>2.0525109388100575</v>
      </c>
      <c r="AR94" s="23">
        <f ca="1">SQRT(Inputs!$B$38)*K94+SQRT(1-Inputs!$B$38)*_xlfn.NORM.S.INV(RAND())</f>
        <v>-0.38660362411332194</v>
      </c>
      <c r="AS94" s="23">
        <f ca="1">SQRT(Inputs!$B$38)*L94+SQRT(1-Inputs!$B$38)*_xlfn.NORM.S.INV(RAND())</f>
        <v>0.39770791892409979</v>
      </c>
      <c r="AT94" s="23">
        <f ca="1">SQRT(Inputs!$B$38)*M94+SQRT(1-Inputs!$B$38)*_xlfn.NORM.S.INV(RAND())</f>
        <v>0.17838434948999532</v>
      </c>
      <c r="AU94" s="15">
        <f ca="1">Inputs!$B$6*EXP($B$8-0.5*C$5^2+C$5*N94)</f>
        <v>5120.474850141658</v>
      </c>
      <c r="AV94" s="15">
        <f t="shared" ca="1" si="37"/>
        <v>5894.8775550881874</v>
      </c>
      <c r="AW94" s="15">
        <f t="shared" ca="1" si="38"/>
        <v>8223.8708918054763</v>
      </c>
      <c r="AX94" s="15">
        <f t="shared" ca="1" si="39"/>
        <v>9314.054922873469</v>
      </c>
      <c r="AY94" s="15">
        <f t="shared" ca="1" si="40"/>
        <v>11841.815101441422</v>
      </c>
      <c r="AZ94" s="15">
        <f t="shared" ca="1" si="41"/>
        <v>18029.526469661712</v>
      </c>
      <c r="BA94" s="15">
        <f t="shared" ca="1" si="42"/>
        <v>23931.114465569801</v>
      </c>
      <c r="BB94" s="15">
        <f t="shared" ca="1" si="43"/>
        <v>28855.115700834165</v>
      </c>
      <c r="BC94" s="15">
        <f t="shared" ca="1" si="44"/>
        <v>34711.582870270009</v>
      </c>
      <c r="BD94" s="15">
        <f t="shared" ca="1" si="45"/>
        <v>37261.981593928242</v>
      </c>
      <c r="BE94" s="15">
        <f t="shared" ca="1" si="46"/>
        <v>48252.710177900306</v>
      </c>
      <c r="BF94" s="15">
        <f ca="1">Inputs!$B$13*EXP($B$9-0.5*C$6^2+C$6*Y94)</f>
        <v>9838.0254324757334</v>
      </c>
      <c r="BG94" s="15">
        <f t="shared" ca="1" si="47"/>
        <v>9423.9240124308581</v>
      </c>
      <c r="BH94" s="15">
        <f t="shared" ca="1" si="48"/>
        <v>11009.623412488208</v>
      </c>
      <c r="BI94" s="15">
        <f t="shared" ca="1" si="49"/>
        <v>12269.241600225036</v>
      </c>
      <c r="BJ94" s="15">
        <f t="shared" ca="1" si="50"/>
        <v>14244.176744577697</v>
      </c>
      <c r="BK94" s="15">
        <f t="shared" ca="1" si="51"/>
        <v>18236.513785096518</v>
      </c>
      <c r="BL94" s="15">
        <f t="shared" ca="1" si="52"/>
        <v>21002.973362420063</v>
      </c>
      <c r="BM94" s="15">
        <f t="shared" ca="1" si="53"/>
        <v>21669.973311058606</v>
      </c>
      <c r="BN94" s="15">
        <f t="shared" ca="1" si="54"/>
        <v>23768.91514773004</v>
      </c>
      <c r="BO94" s="15">
        <f t="shared" ca="1" si="55"/>
        <v>32228.195135673006</v>
      </c>
      <c r="BP94" s="15">
        <f t="shared" ca="1" si="56"/>
        <v>44555.10248695856</v>
      </c>
      <c r="BQ94" s="15">
        <f ca="1">Inputs!$B$20*EXP($B$10-0.5*C$7^2+C$7*AJ94)</f>
        <v>4015.027738837061</v>
      </c>
      <c r="BR94" s="15">
        <f t="shared" ca="1" si="57"/>
        <v>4651.0447383764167</v>
      </c>
      <c r="BS94" s="15">
        <f t="shared" ca="1" si="58"/>
        <v>4974.0319823549744</v>
      </c>
      <c r="BT94" s="15">
        <f t="shared" ca="1" si="59"/>
        <v>8427.3627802814808</v>
      </c>
      <c r="BU94" s="15">
        <f t="shared" ca="1" si="60"/>
        <v>12522.724409031529</v>
      </c>
      <c r="BV94" s="15">
        <f t="shared" ca="1" si="61"/>
        <v>34589.774504268054</v>
      </c>
      <c r="BW94" s="15">
        <f t="shared" ca="1" si="62"/>
        <v>59600.900601574212</v>
      </c>
      <c r="BX94" s="15">
        <f t="shared" ca="1" si="63"/>
        <v>125795.94883810884</v>
      </c>
      <c r="BY94" s="15">
        <f t="shared" ca="1" si="64"/>
        <v>163694.48356634931</v>
      </c>
      <c r="BZ94" s="15">
        <f t="shared" ca="1" si="65"/>
        <v>247108.26618476966</v>
      </c>
      <c r="CA94" s="15">
        <f t="shared" ca="1" si="66"/>
        <v>358291.48895188229</v>
      </c>
      <c r="CB94" s="15">
        <f ca="1">(AU94*DCF!C$10-DCF!C$5*MAX(AU94*DCF!C$10,0)-MAX(AU94-Inputs!$B$6,0)/Inputs!$B$10)*DCF!C$6</f>
        <v>1041.9460567711592</v>
      </c>
      <c r="CC94" s="15">
        <f ca="1">(AV94*DCF!D$10-DCF!D$5*MAX(AV94*DCF!D$10,0)-MAX(AV94-AU94,0)/Inputs!$B$10)*DCF!D$6</f>
        <v>1248.0186355255853</v>
      </c>
      <c r="CD94" s="15">
        <f ca="1">(AW94*DCF!E$10-DCF!E$5*MAX(AW94*DCF!E$10,0)-MAX(AW94-AV94,0)/Inputs!$B$10)*DCF!E$6</f>
        <v>1374.1751289618851</v>
      </c>
      <c r="CE94" s="15">
        <f ca="1">(AX94*DCF!F$10-DCF!F$5*MAX(AX94*DCF!F$10,0)-MAX(AX94-AW94,0)/Inputs!$B$10)*DCF!F$6</f>
        <v>1806.4030779769755</v>
      </c>
      <c r="CF94" s="15">
        <f ca="1">(AY94*DCF!G$10-DCF!G$5*MAX(AY94*DCF!G$10,0)-MAX(AY94-AX94,0)/Inputs!$B$10)*DCF!G$6</f>
        <v>1954.0065997591305</v>
      </c>
      <c r="CG94" s="15">
        <f ca="1">(AZ94*DCF!H$10-DCF!H$5*MAX(AZ94*DCF!H$10,0)-MAX(AZ94-AY94,0)/Inputs!$B$10)*DCF!H$6</f>
        <v>2401.7064135169071</v>
      </c>
      <c r="CH94" s="15">
        <f ca="1">(BA94*DCF!I$10-DCF!I$5*MAX(BA94*DCF!I$10,0)-MAX(BA94-AZ94,0)/Inputs!$B$10)*DCF!I$6</f>
        <v>3403.2743988626594</v>
      </c>
      <c r="CI94" s="15">
        <f ca="1">(BB94*DCF!J$10-DCF!J$5*MAX(BB94*DCF!J$10,0)-MAX(BB94-BA94,0)/Inputs!$B$10)*DCF!J$6</f>
        <v>4205.4535613137959</v>
      </c>
      <c r="CJ94" s="15">
        <f ca="1">(BC94*DCF!K$10-DCF!K$5*MAX(BC94*DCF!K$10,0)-MAX(BC94-BB94,0)/Inputs!$B$10)*DCF!K$6</f>
        <v>4768.191118975692</v>
      </c>
      <c r="CK94" s="15">
        <f ca="1">(BD94*DCF!L$10-DCF!L$5*MAX(BD94*DCF!L$10,0)-MAX(BD94-BC94,0)/Inputs!$B$10)*DCF!L$6</f>
        <v>5290.0075474662781</v>
      </c>
      <c r="CL94" s="15">
        <f ca="1">(BE94*DCF!M$10-DCF!M$5*MAX(BE94*DCF!M$10,0)-MAX(BE94-BD94,0)/Inputs!$B$10)*DCF!M$6</f>
        <v>5496.1215446311171</v>
      </c>
      <c r="CM94" s="15">
        <f ca="1">(BF94*DCF!C$28-DCF!C$5*MAX(BF94*DCF!C$28,0)-MAX(BF94-Inputs!$B$13,0)/Inputs!$B$17)*DCF!C$6</f>
        <v>3002.5008429615968</v>
      </c>
      <c r="CN94" s="15">
        <f ca="1">(BG94*DCF!D$28-DCF!D$5*MAX(BG94*DCF!D$28,0)-MAX(BG94-BF94,0)/Inputs!$B$17)*DCF!D$6</f>
        <v>2775.5629732573193</v>
      </c>
      <c r="CO94" s="15">
        <f ca="1">(BH94*DCF!E$28-DCF!E$5*MAX(BH94*DCF!E$28,0)-MAX(BH94-BG94,0)/Inputs!$B$17)*DCF!E$6</f>
        <v>2805.6018677089805</v>
      </c>
      <c r="CP94" s="15">
        <f ca="1">(BI94*DCF!F$28-DCF!F$5*MAX(BI94*DCF!F$28,0)-MAX(BI94-BH94,0)/Inputs!$B$17)*DCF!F$6</f>
        <v>3101.4425111936653</v>
      </c>
      <c r="CQ94" s="15">
        <f ca="1">(BJ94*DCF!G$28-DCF!G$5*MAX(BJ94*DCF!G$28,0)-MAX(BJ94-BI94,0)/Inputs!$B$17)*DCF!G$6</f>
        <v>3363.5951453351176</v>
      </c>
      <c r="CR94" s="15">
        <f ca="1">(BK94*DCF!H$28-DCF!H$5*MAX(BK94*DCF!H$28,0)-MAX(BK94-BJ94,0)/Inputs!$B$17)*DCF!H$6</f>
        <v>3889.7939206108576</v>
      </c>
      <c r="CS94" s="15">
        <f ca="1">(BL94*DCF!I$28-DCF!I$5*MAX(BL94*DCF!I$28,0)-MAX(BL94-BK94,0)/Inputs!$B$17)*DCF!I$6</f>
        <v>4541.84121293309</v>
      </c>
      <c r="CT94" s="15">
        <f ca="1">(BM94*DCF!J$28-DCF!J$5*MAX(BM94*DCF!J$28,0)-MAX(BM94-BL94,0)/Inputs!$B$17)*DCF!J$6</f>
        <v>4745.7642674359877</v>
      </c>
      <c r="CU94" s="15">
        <f ca="1">(BN94*DCF!K$28-DCF!K$5*MAX(BN94*DCF!K$28,0)-MAX(BN94-BM94,0)/Inputs!$B$17)*DCF!K$6</f>
        <v>4762.503928535225</v>
      </c>
      <c r="CV94" s="15">
        <f ca="1">(BO94*DCF!L$28-DCF!L$5*MAX(BO94*DCF!L$28,0)-MAX(BO94-BN94,0)/Inputs!$B$17)*DCF!L$6</f>
        <v>5473.0197589449717</v>
      </c>
      <c r="CW94" s="15">
        <f ca="1">(BP94*DCF!M$28-DCF!M$5*MAX(BP94*DCF!M$28,0)-MAX(BP94-BO94,0)/Inputs!$B$17)*DCF!M$6</f>
        <v>7094.5601226386862</v>
      </c>
      <c r="CX94" s="15">
        <f ca="1">(BQ94*DCF!C$46-DCF!C$5*MAX(BQ94*DCF!C$46,0)-MAX(BQ94-Inputs!$B$20,0)/Inputs!$B$24)*DCF!C$6</f>
        <v>-1303.2524749448457</v>
      </c>
      <c r="CY94" s="15">
        <f ca="1">(BR94*DCF!D$46-DCF!D$5*MAX(BR94*DCF!D$46,0)-MAX(BR94-BQ94,0)/Inputs!$B$24)*DCF!D$6</f>
        <v>-1065.2080473584786</v>
      </c>
      <c r="CZ94" s="15">
        <f ca="1">(BS94*DCF!E$46-DCF!E$5*MAX(BS94*DCF!E$46,0)-MAX(BS94-BR94,0)/Inputs!$B$24)*DCF!E$6</f>
        <v>-715.50062223107341</v>
      </c>
      <c r="DA94" s="15">
        <f ca="1">(BT94*DCF!F$46-DCF!F$5*MAX(BT94*DCF!F$46,0)-MAX(BT94-BS94,0)/Inputs!$B$24)*DCF!F$6</f>
        <v>-1871.2007511513054</v>
      </c>
      <c r="DB94" s="15">
        <f ca="1">(BU94*DCF!G$46-DCF!G$5*MAX(BU94*DCF!G$46,0)-MAX(BU94-BT94,0)/Inputs!$B$24)*DCF!G$6</f>
        <v>-1798.8384446830596</v>
      </c>
      <c r="DC94" s="15">
        <f ca="1">(BV94*DCF!H$46-DCF!H$5*MAX(BV94*DCF!H$46,0)-MAX(BV94-BU94,0)/Inputs!$B$24)*DCF!H$6</f>
        <v>-6857.2006100355693</v>
      </c>
      <c r="DD94" s="15">
        <f ca="1">(BW94*DCF!I$46-DCF!I$5*MAX(BW94*DCF!I$46,0)-MAX(BW94-BV94,0)/Inputs!$B$24)*DCF!I$6</f>
        <v>-5803.2208344702585</v>
      </c>
      <c r="DE94" s="15">
        <f ca="1">(BX94*DCF!J$46-DCF!J$5*MAX(BX94*DCF!J$46,0)-MAX(BX94-BW94,0)/Inputs!$B$24)*DCF!J$6</f>
        <v>-12277.053234284032</v>
      </c>
      <c r="DF94" s="15">
        <f ca="1">(BY94*DCF!K$46-DCF!K$5*MAX(BY94*DCF!K$46,0)-MAX(BY94-BX94,0)/Inputs!$B$24)*DCF!K$6</f>
        <v>66.643183957801739</v>
      </c>
      <c r="DG94" s="15">
        <f ca="1">(BZ94*DCF!L$46-DCF!L$5*MAX(BZ94*DCF!L$46,0)-MAX(BZ94-BY94,0)/Inputs!$B$24)*DCF!L$6</f>
        <v>-1795.3638150312265</v>
      </c>
      <c r="DH94" s="15">
        <f ca="1">(CA94*DCF!M$46-DCF!M$5*MAX(CA94*DCF!M$46,0)-MAX(CA94-BZ94,0)/Inputs!$B$24)*DCF!M$6</f>
        <v>4845.1043515502779</v>
      </c>
      <c r="DI94" s="15">
        <f ca="1">SUM(CB94:CL94)+BE94*DCF!M$10*(1+Inputs!$B$30)*(1-Inputs!$B$33)*(1-Inputs!$B$30/Inputs!$B$31)/(Inputs!$B$29-Inputs!$B$30)*DCF!M$6</f>
        <v>167277.23458489307</v>
      </c>
      <c r="DJ94" s="15">
        <f ca="1">SUM(CM94:CW94)+BP94*DCF!M$28*(1+Inputs!$B$30)*(1-Inputs!$B$33)*(1-Inputs!$B$30/Inputs!$B$31)/(Inputs!$B$29-Inputs!$B$30)*DCF!M$6</f>
        <v>210886.1057534772</v>
      </c>
      <c r="DK94" s="15">
        <f ca="1">SUM(CX94:DH94)+CA94*DCF!M$46*(1+Inputs!$B$30)*(1-Inputs!$B$33)*(1-Inputs!$B$30/Inputs!$B$31)/(Inputs!$B$29-Inputs!$B$30)*DCF!M$6</f>
        <v>525385.99296106142</v>
      </c>
      <c r="DM94" s="15">
        <f ca="1">DI94+DJ94+DK94+Inputs!$B$34+Inputs!$B$36-Inputs!$B$35</f>
        <v>980400.33329943172</v>
      </c>
    </row>
    <row r="95" spans="1:117" x14ac:dyDescent="0.75">
      <c r="A95" s="11">
        <v>82</v>
      </c>
      <c r="C95" s="23">
        <f t="shared" ca="1" si="68"/>
        <v>-0.77185054440062129</v>
      </c>
      <c r="D95" s="23">
        <f t="shared" ca="1" si="68"/>
        <v>0.79601266008950877</v>
      </c>
      <c r="E95" s="23">
        <f t="shared" ca="1" si="68"/>
        <v>0.17297897743383467</v>
      </c>
      <c r="F95" s="23">
        <f t="shared" ca="1" si="68"/>
        <v>-0.12063281895004004</v>
      </c>
      <c r="G95" s="23">
        <f t="shared" ca="1" si="68"/>
        <v>2.0412180790981768E-2</v>
      </c>
      <c r="H95" s="23">
        <f t="shared" ca="1" si="68"/>
        <v>0.75947226612369279</v>
      </c>
      <c r="I95" s="23">
        <f t="shared" ca="1" si="68"/>
        <v>-1.0056176799429486</v>
      </c>
      <c r="J95" s="23">
        <f t="shared" ca="1" si="68"/>
        <v>-2.0418812946989897</v>
      </c>
      <c r="K95" s="23">
        <f t="shared" ca="1" si="68"/>
        <v>-5.3044260897190235E-2</v>
      </c>
      <c r="L95" s="23">
        <f t="shared" ca="1" si="68"/>
        <v>0.713470287507732</v>
      </c>
      <c r="M95" s="23">
        <f t="shared" ca="1" si="68"/>
        <v>-0.37239835887891676</v>
      </c>
      <c r="N95" s="23">
        <f ca="1">SQRT(Inputs!$B$38)*C95+SQRT(1-Inputs!$B$38)*_xlfn.NORM.S.INV(RAND())</f>
        <v>1.0470459642162366E-2</v>
      </c>
      <c r="O95" s="23">
        <f ca="1">SQRT(Inputs!$B$38)*D95+SQRT(1-Inputs!$B$38)*_xlfn.NORM.S.INV(RAND())</f>
        <v>0.17126044176790667</v>
      </c>
      <c r="P95" s="23">
        <f ca="1">SQRT(Inputs!$B$38)*E95+SQRT(1-Inputs!$B$38)*_xlfn.NORM.S.INV(RAND())</f>
        <v>0.40419441160399178</v>
      </c>
      <c r="Q95" s="23">
        <f ca="1">SQRT(Inputs!$B$38)*F95+SQRT(1-Inputs!$B$38)*_xlfn.NORM.S.INV(RAND())</f>
        <v>0.71756190207651127</v>
      </c>
      <c r="R95" s="23">
        <f ca="1">SQRT(Inputs!$B$38)*G95+SQRT(1-Inputs!$B$38)*_xlfn.NORM.S.INV(RAND())</f>
        <v>0.16719946960990914</v>
      </c>
      <c r="S95" s="23">
        <f ca="1">SQRT(Inputs!$B$38)*H95+SQRT(1-Inputs!$B$38)*_xlfn.NORM.S.INV(RAND())</f>
        <v>-4.6755002311466121E-2</v>
      </c>
      <c r="T95" s="23">
        <f ca="1">SQRT(Inputs!$B$38)*I95+SQRT(1-Inputs!$B$38)*_xlfn.NORM.S.INV(RAND())</f>
        <v>-0.13428991432117982</v>
      </c>
      <c r="U95" s="23">
        <f ca="1">SQRT(Inputs!$B$38)*J95+SQRT(1-Inputs!$B$38)*_xlfn.NORM.S.INV(RAND())</f>
        <v>-0.63589926694331844</v>
      </c>
      <c r="V95" s="23">
        <f ca="1">SQRT(Inputs!$B$38)*K95+SQRT(1-Inputs!$B$38)*_xlfn.NORM.S.INV(RAND())</f>
        <v>-0.17728684745427026</v>
      </c>
      <c r="W95" s="23">
        <f ca="1">SQRT(Inputs!$B$38)*L95+SQRT(1-Inputs!$B$38)*_xlfn.NORM.S.INV(RAND())</f>
        <v>0.51895724774648588</v>
      </c>
      <c r="X95" s="23">
        <f ca="1">SQRT(Inputs!$B$38)*M95+SQRT(1-Inputs!$B$38)*_xlfn.NORM.S.INV(RAND())</f>
        <v>0.49565906916635538</v>
      </c>
      <c r="Y95" s="23">
        <f ca="1">SQRT(Inputs!$B$38)*C95+SQRT(1-Inputs!$B$38)*_xlfn.NORM.S.INV(RAND())</f>
        <v>-1.9649659432957485</v>
      </c>
      <c r="Z95" s="23">
        <f ca="1">SQRT(Inputs!$B$38)*D95+SQRT(1-Inputs!$B$38)*_xlfn.NORM.S.INV(RAND())</f>
        <v>-6.8975968454045522E-2</v>
      </c>
      <c r="AA95" s="23">
        <f ca="1">SQRT(Inputs!$B$38)*E95+SQRT(1-Inputs!$B$38)*_xlfn.NORM.S.INV(RAND())</f>
        <v>0.24027085687380484</v>
      </c>
      <c r="AB95" s="23">
        <f ca="1">SQRT(Inputs!$B$38)*F95+SQRT(1-Inputs!$B$38)*_xlfn.NORM.S.INV(RAND())</f>
        <v>-0.89772399930160374</v>
      </c>
      <c r="AC95" s="23">
        <f ca="1">SQRT(Inputs!$B$38)*G95+SQRT(1-Inputs!$B$38)*_xlfn.NORM.S.INV(RAND())</f>
        <v>-1.3614022393677536</v>
      </c>
      <c r="AD95" s="23">
        <f ca="1">SQRT(Inputs!$B$38)*H95+SQRT(1-Inputs!$B$38)*_xlfn.NORM.S.INV(RAND())</f>
        <v>1.2215061299709706</v>
      </c>
      <c r="AE95" s="23">
        <f ca="1">SQRT(Inputs!$B$38)*I95+SQRT(1-Inputs!$B$38)*_xlfn.NORM.S.INV(RAND())</f>
        <v>-0.65732538440650023</v>
      </c>
      <c r="AF95" s="23">
        <f ca="1">SQRT(Inputs!$B$38)*J95+SQRT(1-Inputs!$B$38)*_xlfn.NORM.S.INV(RAND())</f>
        <v>-0.74085104046289685</v>
      </c>
      <c r="AG95" s="23">
        <f ca="1">SQRT(Inputs!$B$38)*K95+SQRT(1-Inputs!$B$38)*_xlfn.NORM.S.INV(RAND())</f>
        <v>1.3392937354271885</v>
      </c>
      <c r="AH95" s="23">
        <f ca="1">SQRT(Inputs!$B$38)*L95+SQRT(1-Inputs!$B$38)*_xlfn.NORM.S.INV(RAND())</f>
        <v>-0.21659591121893285</v>
      </c>
      <c r="AI95" s="23">
        <f ca="1">SQRT(Inputs!$B$38)*M95+SQRT(1-Inputs!$B$38)*_xlfn.NORM.S.INV(RAND())</f>
        <v>-0.17272895007804576</v>
      </c>
      <c r="AJ95" s="23">
        <f ca="1">SQRT(Inputs!$B$38)*C95+SQRT(1-Inputs!$B$38)*_xlfn.NORM.S.INV(RAND())</f>
        <v>-0.72763441449564414</v>
      </c>
      <c r="AK95" s="23">
        <f ca="1">SQRT(Inputs!$B$38)*D95+SQRT(1-Inputs!$B$38)*_xlfn.NORM.S.INV(RAND())</f>
        <v>1.3417944454845179</v>
      </c>
      <c r="AL95" s="23">
        <f ca="1">SQRT(Inputs!$B$38)*E95+SQRT(1-Inputs!$B$38)*_xlfn.NORM.S.INV(RAND())</f>
        <v>0.7124786266614308</v>
      </c>
      <c r="AM95" s="23">
        <f ca="1">SQRT(Inputs!$B$38)*F95+SQRT(1-Inputs!$B$38)*_xlfn.NORM.S.INV(RAND())</f>
        <v>-1.0452321308650008</v>
      </c>
      <c r="AN95" s="23">
        <f ca="1">SQRT(Inputs!$B$38)*G95+SQRT(1-Inputs!$B$38)*_xlfn.NORM.S.INV(RAND())</f>
        <v>-1.6428915663756734</v>
      </c>
      <c r="AO95" s="23">
        <f ca="1">SQRT(Inputs!$B$38)*H95+SQRT(1-Inputs!$B$38)*_xlfn.NORM.S.INV(RAND())</f>
        <v>-0.1431997918685457</v>
      </c>
      <c r="AP95" s="23">
        <f ca="1">SQRT(Inputs!$B$38)*I95+SQRT(1-Inputs!$B$38)*_xlfn.NORM.S.INV(RAND())</f>
        <v>0.91480049675743214</v>
      </c>
      <c r="AQ95" s="23">
        <f ca="1">SQRT(Inputs!$B$38)*J95+SQRT(1-Inputs!$B$38)*_xlfn.NORM.S.INV(RAND())</f>
        <v>-1.6630943873895696</v>
      </c>
      <c r="AR95" s="23">
        <f ca="1">SQRT(Inputs!$B$38)*K95+SQRT(1-Inputs!$B$38)*_xlfn.NORM.S.INV(RAND())</f>
        <v>-0.34893912231962104</v>
      </c>
      <c r="AS95" s="23">
        <f ca="1">SQRT(Inputs!$B$38)*L95+SQRT(1-Inputs!$B$38)*_xlfn.NORM.S.INV(RAND())</f>
        <v>6.8725037998325855E-2</v>
      </c>
      <c r="AT95" s="23">
        <f ca="1">SQRT(Inputs!$B$38)*M95+SQRT(1-Inputs!$B$38)*_xlfn.NORM.S.INV(RAND())</f>
        <v>0.24412058852390103</v>
      </c>
      <c r="AU95" s="15">
        <f ca="1">Inputs!$B$6*EXP($B$8-0.5*C$5^2+C$5*N95)</f>
        <v>4970.6569909403042</v>
      </c>
      <c r="AV95" s="15">
        <f t="shared" ca="1" si="37"/>
        <v>6204.7533685021081</v>
      </c>
      <c r="AW95" s="15">
        <f t="shared" ca="1" si="38"/>
        <v>7989.5105983044687</v>
      </c>
      <c r="AX95" s="15">
        <f t="shared" ca="1" si="39"/>
        <v>10669.237126065298</v>
      </c>
      <c r="AY95" s="15">
        <f t="shared" ca="1" si="40"/>
        <v>13296.007778015688</v>
      </c>
      <c r="AZ95" s="15">
        <f t="shared" ca="1" si="41"/>
        <v>16177.867960840118</v>
      </c>
      <c r="BA95" s="15">
        <f t="shared" ca="1" si="42"/>
        <v>19521.270233247269</v>
      </c>
      <c r="BB95" s="15">
        <f t="shared" ca="1" si="43"/>
        <v>22424.794186858519</v>
      </c>
      <c r="BC95" s="15">
        <f t="shared" ca="1" si="44"/>
        <v>26998.649000451387</v>
      </c>
      <c r="BD95" s="15">
        <f t="shared" ca="1" si="45"/>
        <v>34720.995331666782</v>
      </c>
      <c r="BE95" s="15">
        <f t="shared" ca="1" si="46"/>
        <v>44510.87834256162</v>
      </c>
      <c r="BF95" s="15">
        <f ca="1">Inputs!$B$13*EXP($B$9-0.5*C$6^2+C$6*Y95)</f>
        <v>9368.6029998588347</v>
      </c>
      <c r="BG95" s="15">
        <f t="shared" ca="1" si="47"/>
        <v>11276.622090175249</v>
      </c>
      <c r="BH95" s="15">
        <f t="shared" ca="1" si="48"/>
        <v>14338.106362557455</v>
      </c>
      <c r="BI95" s="15">
        <f t="shared" ca="1" si="49"/>
        <v>15286.814134846307</v>
      </c>
      <c r="BJ95" s="15">
        <f t="shared" ca="1" si="50"/>
        <v>15401.336457590925</v>
      </c>
      <c r="BK95" s="15">
        <f t="shared" ca="1" si="51"/>
        <v>22322.147402342882</v>
      </c>
      <c r="BL95" s="15">
        <f t="shared" ca="1" si="52"/>
        <v>25181.035373071667</v>
      </c>
      <c r="BM95" s="15">
        <f t="shared" ca="1" si="53"/>
        <v>28231.360620378291</v>
      </c>
      <c r="BN95" s="15">
        <f t="shared" ca="1" si="54"/>
        <v>40765.707210651868</v>
      </c>
      <c r="BO95" s="15">
        <f t="shared" ca="1" si="55"/>
        <v>48910.927352809289</v>
      </c>
      <c r="BP95" s="15">
        <f t="shared" ca="1" si="56"/>
        <v>59033.548865966164</v>
      </c>
      <c r="BQ95" s="15">
        <f ca="1">Inputs!$B$20*EXP($B$10-0.5*C$7^2+C$7*AJ95)</f>
        <v>3313.795060224491</v>
      </c>
      <c r="BR95" s="15">
        <f t="shared" ca="1" si="57"/>
        <v>6885.3963001211259</v>
      </c>
      <c r="BS95" s="15">
        <f t="shared" ca="1" si="58"/>
        <v>11569.772979776484</v>
      </c>
      <c r="BT95" s="15">
        <f t="shared" ca="1" si="59"/>
        <v>12126.56839129438</v>
      </c>
      <c r="BU95" s="15">
        <f t="shared" ca="1" si="60"/>
        <v>11293.23508346147</v>
      </c>
      <c r="BV95" s="15">
        <f t="shared" ca="1" si="61"/>
        <v>15213.322234371595</v>
      </c>
      <c r="BW95" s="15">
        <f t="shared" ca="1" si="62"/>
        <v>25764.580177260377</v>
      </c>
      <c r="BX95" s="15">
        <f t="shared" ca="1" si="63"/>
        <v>25818.941774162871</v>
      </c>
      <c r="BY95" s="15">
        <f t="shared" ca="1" si="64"/>
        <v>33840.394585686343</v>
      </c>
      <c r="BZ95" s="15">
        <f t="shared" ca="1" si="65"/>
        <v>48086.515504832401</v>
      </c>
      <c r="CA95" s="15">
        <f t="shared" ca="1" si="66"/>
        <v>70541.661693457339</v>
      </c>
      <c r="CB95" s="15">
        <f ca="1">(AU95*DCF!C$10-DCF!C$5*MAX(AU95*DCF!C$10,0)-MAX(AU95-Inputs!$B$6,0)/Inputs!$B$10)*DCF!C$6</f>
        <v>1043.0142848109238</v>
      </c>
      <c r="CC95" s="15">
        <f ca="1">(AV95*DCF!D$10-DCF!D$5*MAX(AV95*DCF!D$10,0)-MAX(AV95-AU95,0)/Inputs!$B$10)*DCF!D$6</f>
        <v>1211.4644946763553</v>
      </c>
      <c r="CD95" s="15">
        <f ca="1">(AW95*DCF!E$10-DCF!E$5*MAX(AW95*DCF!E$10,0)-MAX(AW95-AV95,0)/Inputs!$B$10)*DCF!E$6</f>
        <v>1442.6495769017129</v>
      </c>
      <c r="CE95" s="15">
        <f ca="1">(AX95*DCF!F$10-DCF!F$5*MAX(AX95*DCF!F$10,0)-MAX(AX95-AW95,0)/Inputs!$B$10)*DCF!F$6</f>
        <v>1771.4928090212627</v>
      </c>
      <c r="CF95" s="15">
        <f ca="1">(AY95*DCF!G$10-DCF!G$5*MAX(AY95*DCF!G$10,0)-MAX(AY95-AX95,0)/Inputs!$B$10)*DCF!G$6</f>
        <v>2234.5967144834799</v>
      </c>
      <c r="CG95" s="15">
        <f ca="1">(AZ95*DCF!H$10-DCF!H$5*MAX(AZ95*DCF!H$10,0)-MAX(AZ95-AY95,0)/Inputs!$B$10)*DCF!H$6</f>
        <v>2629.2187290539814</v>
      </c>
      <c r="CH95" s="15">
        <f ca="1">(BA95*DCF!I$10-DCF!I$5*MAX(BA95*DCF!I$10,0)-MAX(BA95-AZ95,0)/Inputs!$B$10)*DCF!I$6</f>
        <v>3017.3888186034028</v>
      </c>
      <c r="CI95" s="15">
        <f ca="1">(BB95*DCF!J$10-DCF!J$5*MAX(BB95*DCF!J$10,0)-MAX(BB95-BA95,0)/Inputs!$B$10)*DCF!J$6</f>
        <v>3408.165506325427</v>
      </c>
      <c r="CJ95" s="15">
        <f ca="1">(BC95*DCF!K$10-DCF!K$5*MAX(BC95*DCF!K$10,0)-MAX(BC95-BB95,0)/Inputs!$B$10)*DCF!K$6</f>
        <v>3706.0788412358638</v>
      </c>
      <c r="CK95" s="15">
        <f ca="1">(BD95*DCF!L$10-DCF!L$5*MAX(BD95*DCF!L$10,0)-MAX(BD95-BC95,0)/Inputs!$B$10)*DCF!L$6</f>
        <v>4237.9619330138376</v>
      </c>
      <c r="CL95" s="15">
        <f ca="1">(BE95*DCF!M$10-DCF!M$5*MAX(BE95*DCF!M$10,0)-MAX(BE95-BD95,0)/Inputs!$B$10)*DCF!M$6</f>
        <v>5111.5545102652286</v>
      </c>
      <c r="CM95" s="15">
        <f ca="1">(BF95*DCF!C$28-DCF!C$5*MAX(BF95*DCF!C$28,0)-MAX(BF95-Inputs!$B$13,0)/Inputs!$B$17)*DCF!C$6</f>
        <v>2859.2361950593158</v>
      </c>
      <c r="CN95" s="15">
        <f ca="1">(BG95*DCF!D$28-DCF!D$5*MAX(BG95*DCF!D$28,0)-MAX(BG95-BF95,0)/Inputs!$B$17)*DCF!D$6</f>
        <v>2914.1573335093949</v>
      </c>
      <c r="CO95" s="15">
        <f ca="1">(BH95*DCF!E$28-DCF!E$5*MAX(BH95*DCF!E$28,0)-MAX(BH95-BG95,0)/Inputs!$B$17)*DCF!E$6</f>
        <v>3457.4306231342266</v>
      </c>
      <c r="CP95" s="15">
        <f ca="1">(BI95*DCF!F$28-DCF!F$5*MAX(BI95*DCF!F$28,0)-MAX(BI95-BH95,0)/Inputs!$B$17)*DCF!F$6</f>
        <v>3977.2401243264853</v>
      </c>
      <c r="CQ95" s="15">
        <f ca="1">(BJ95*DCF!G$28-DCF!G$5*MAX(BJ95*DCF!G$28,0)-MAX(BJ95-BI95,0)/Inputs!$B$17)*DCF!G$6</f>
        <v>3976.732070181723</v>
      </c>
      <c r="CR95" s="15">
        <f ca="1">(BK95*DCF!H$28-DCF!H$5*MAX(BK95*DCF!H$28,0)-MAX(BK95-BJ95,0)/Inputs!$B$17)*DCF!H$6</f>
        <v>4445.213528499482</v>
      </c>
      <c r="CS95" s="15">
        <f ca="1">(BL95*DCF!I$28-DCF!I$5*MAX(BL95*DCF!I$28,0)-MAX(BL95-BK95,0)/Inputs!$B$17)*DCF!I$6</f>
        <v>5511.058875869463</v>
      </c>
      <c r="CT95" s="15">
        <f ca="1">(BM95*DCF!J$28-DCF!J$5*MAX(BM95*DCF!J$28,0)-MAX(BM95-BL95,0)/Inputs!$B$17)*DCF!J$6</f>
        <v>5893.4888747157029</v>
      </c>
      <c r="CU95" s="15">
        <f ca="1">(BN95*DCF!K$28-DCF!K$5*MAX(BN95*DCF!K$28,0)-MAX(BN95-BM95,0)/Inputs!$B$17)*DCF!K$6</f>
        <v>7073.7433436858455</v>
      </c>
      <c r="CV95" s="15">
        <f ca="1">(BO95*DCF!L$28-DCF!L$5*MAX(BO95*DCF!L$28,0)-MAX(BO95-BN95,0)/Inputs!$B$17)*DCF!L$6</f>
        <v>8837.1113999440859</v>
      </c>
      <c r="CW95" s="15">
        <f ca="1">(BP95*DCF!M$28-DCF!M$5*MAX(BP95*DCF!M$28,0)-MAX(BP95-BO95,0)/Inputs!$B$17)*DCF!M$6</f>
        <v>10049.097996901321</v>
      </c>
      <c r="CX95" s="15">
        <f ca="1">(BQ95*DCF!C$46-DCF!C$5*MAX(BQ95*DCF!C$46,0)-MAX(BQ95-Inputs!$B$20,0)/Inputs!$B$24)*DCF!C$6</f>
        <v>-817.40997244191055</v>
      </c>
      <c r="CY95" s="15">
        <f ca="1">(BR95*DCF!D$46-DCF!D$5*MAX(BR95*DCF!D$46,0)-MAX(BR95-BQ95,0)/Inputs!$B$24)*DCF!D$6</f>
        <v>-2699.1491809951885</v>
      </c>
      <c r="CZ95" s="15">
        <f ca="1">(BS95*DCF!E$46-DCF!E$5*MAX(BS95*DCF!E$46,0)-MAX(BS95-BR95,0)/Inputs!$B$24)*DCF!E$6</f>
        <v>-3214.5981276145653</v>
      </c>
      <c r="DA95" s="15">
        <f ca="1">(BT95*DCF!F$46-DCF!F$5*MAX(BT95*DCF!F$46,0)-MAX(BT95-BS95,0)/Inputs!$B$24)*DCF!F$6</f>
        <v>-1085.8801912473621</v>
      </c>
      <c r="DB95" s="15">
        <f ca="1">(BU95*DCF!G$46-DCF!G$5*MAX(BU95*DCF!G$46,0)-MAX(BU95-BT95,0)/Inputs!$B$24)*DCF!G$6</f>
        <v>-379.88211549956372</v>
      </c>
      <c r="DC95" s="15">
        <f ca="1">(BV95*DCF!H$46-DCF!H$5*MAX(BV95*DCF!H$46,0)-MAX(BV95-BU95,0)/Inputs!$B$24)*DCF!H$6</f>
        <v>-1218.1430633728476</v>
      </c>
      <c r="DD95" s="15">
        <f ca="1">(BW95*DCF!I$46-DCF!I$5*MAX(BW95*DCF!I$46,0)-MAX(BW95-BV95,0)/Inputs!$B$24)*DCF!I$6</f>
        <v>-2433.8150094204516</v>
      </c>
      <c r="DE95" s="15">
        <f ca="1">(BX95*DCF!J$46-DCF!J$5*MAX(BX95*DCF!J$46,0)-MAX(BX95-BW95,0)/Inputs!$B$24)*DCF!J$6</f>
        <v>1068.6173811868612</v>
      </c>
      <c r="DF95" s="15">
        <f ca="1">(BY95*DCF!K$46-DCF!K$5*MAX(BY95*DCF!K$46,0)-MAX(BY95-BX95,0)/Inputs!$B$24)*DCF!K$6</f>
        <v>-31.966101952071259</v>
      </c>
      <c r="DG95" s="15">
        <f ca="1">(BZ95*DCF!L$46-DCF!L$5*MAX(BZ95*DCF!L$46,0)-MAX(BZ95-BY95,0)/Inputs!$B$24)*DCF!L$6</f>
        <v>100.05409422899557</v>
      </c>
      <c r="DH95" s="15">
        <f ca="1">(CA95*DCF!M$46-DCF!M$5*MAX(CA95*DCF!M$46,0)-MAX(CA95-BZ95,0)/Inputs!$B$24)*DCF!M$6</f>
        <v>835.80186245920152</v>
      </c>
      <c r="DI95" s="15">
        <f ca="1">SUM(CB95:CL95)+BE95*DCF!M$10*(1+Inputs!$B$30)*(1-Inputs!$B$33)*(1-Inputs!$B$30/Inputs!$B$31)/(Inputs!$B$29-Inputs!$B$30)*DCF!M$6</f>
        <v>153687.94924117229</v>
      </c>
      <c r="DJ95" s="15">
        <f ca="1">SUM(CM95:CW95)+BP95*DCF!M$28*(1+Inputs!$B$30)*(1-Inputs!$B$33)*(1-Inputs!$B$30/Inputs!$B$31)/(Inputs!$B$29-Inputs!$B$30)*DCF!M$6</f>
        <v>278049.37320829654</v>
      </c>
      <c r="DK95" s="15">
        <f ca="1">SUM(CX95:DH95)+CA95*DCF!M$46*(1+Inputs!$B$30)*(1-Inputs!$B$33)*(1-Inputs!$B$30/Inputs!$B$31)/(Inputs!$B$29-Inputs!$B$30)*DCF!M$6</f>
        <v>99189.394747441052</v>
      </c>
      <c r="DM95" s="15">
        <f ca="1">DI95+DJ95+DK95+Inputs!$B$34+Inputs!$B$36-Inputs!$B$35</f>
        <v>607777.71719690994</v>
      </c>
    </row>
    <row r="96" spans="1:117" x14ac:dyDescent="0.75">
      <c r="A96" s="11">
        <v>83</v>
      </c>
      <c r="C96" s="23">
        <f t="shared" ca="1" si="68"/>
        <v>-1.1298782398545637</v>
      </c>
      <c r="D96" s="23">
        <f t="shared" ca="1" si="68"/>
        <v>-0.11998411906529337</v>
      </c>
      <c r="E96" s="23">
        <f t="shared" ca="1" si="68"/>
        <v>0.74208869254143284</v>
      </c>
      <c r="F96" s="23">
        <f t="shared" ca="1" si="68"/>
        <v>4.0885866881984936E-2</v>
      </c>
      <c r="G96" s="23">
        <f t="shared" ca="1" si="68"/>
        <v>-0.35910819632663499</v>
      </c>
      <c r="H96" s="23">
        <f t="shared" ca="1" si="68"/>
        <v>-0.3862711268679711</v>
      </c>
      <c r="I96" s="23">
        <f t="shared" ca="1" si="68"/>
        <v>-0.19853396113415739</v>
      </c>
      <c r="J96" s="23">
        <f t="shared" ca="1" si="68"/>
        <v>-1.0809797896764688</v>
      </c>
      <c r="K96" s="23">
        <f t="shared" ca="1" si="68"/>
        <v>0.92573725531132667</v>
      </c>
      <c r="L96" s="23">
        <f t="shared" ca="1" si="68"/>
        <v>-0.59436400094845565</v>
      </c>
      <c r="M96" s="23">
        <f t="shared" ca="1" si="68"/>
        <v>-0.69622487364638974</v>
      </c>
      <c r="N96" s="23">
        <f ca="1">SQRT(Inputs!$B$38)*C96+SQRT(1-Inputs!$B$38)*_xlfn.NORM.S.INV(RAND())</f>
        <v>-0.54969171241358261</v>
      </c>
      <c r="O96" s="23">
        <f ca="1">SQRT(Inputs!$B$38)*D96+SQRT(1-Inputs!$B$38)*_xlfn.NORM.S.INV(RAND())</f>
        <v>-0.68711405518843849</v>
      </c>
      <c r="P96" s="23">
        <f ca="1">SQRT(Inputs!$B$38)*E96+SQRT(1-Inputs!$B$38)*_xlfn.NORM.S.INV(RAND())</f>
        <v>1.4228506146425659</v>
      </c>
      <c r="Q96" s="23">
        <f ca="1">SQRT(Inputs!$B$38)*F96+SQRT(1-Inputs!$B$38)*_xlfn.NORM.S.INV(RAND())</f>
        <v>0.53870821658891288</v>
      </c>
      <c r="R96" s="23">
        <f ca="1">SQRT(Inputs!$B$38)*G96+SQRT(1-Inputs!$B$38)*_xlfn.NORM.S.INV(RAND())</f>
        <v>-0.73845875171390152</v>
      </c>
      <c r="S96" s="23">
        <f ca="1">SQRT(Inputs!$B$38)*H96+SQRT(1-Inputs!$B$38)*_xlfn.NORM.S.INV(RAND())</f>
        <v>0.39604105372383785</v>
      </c>
      <c r="T96" s="23">
        <f ca="1">SQRT(Inputs!$B$38)*I96+SQRT(1-Inputs!$B$38)*_xlfn.NORM.S.INV(RAND())</f>
        <v>1.0837378549899539</v>
      </c>
      <c r="U96" s="23">
        <f ca="1">SQRT(Inputs!$B$38)*J96+SQRT(1-Inputs!$B$38)*_xlfn.NORM.S.INV(RAND())</f>
        <v>-0.29191839890326193</v>
      </c>
      <c r="V96" s="23">
        <f ca="1">SQRT(Inputs!$B$38)*K96+SQRT(1-Inputs!$B$38)*_xlfn.NORM.S.INV(RAND())</f>
        <v>0.84132062331001323</v>
      </c>
      <c r="W96" s="23">
        <f ca="1">SQRT(Inputs!$B$38)*L96+SQRT(1-Inputs!$B$38)*_xlfn.NORM.S.INV(RAND())</f>
        <v>0.48395278749866394</v>
      </c>
      <c r="X96" s="23">
        <f ca="1">SQRT(Inputs!$B$38)*M96+SQRT(1-Inputs!$B$38)*_xlfn.NORM.S.INV(RAND())</f>
        <v>0.2446031786607184</v>
      </c>
      <c r="Y96" s="23">
        <f ca="1">SQRT(Inputs!$B$38)*C96+SQRT(1-Inputs!$B$38)*_xlfn.NORM.S.INV(RAND())</f>
        <v>1.1249063674791258</v>
      </c>
      <c r="Z96" s="23">
        <f ca="1">SQRT(Inputs!$B$38)*D96+SQRT(1-Inputs!$B$38)*_xlfn.NORM.S.INV(RAND())</f>
        <v>0.6733879883501005</v>
      </c>
      <c r="AA96" s="23">
        <f ca="1">SQRT(Inputs!$B$38)*E96+SQRT(1-Inputs!$B$38)*_xlfn.NORM.S.INV(RAND())</f>
        <v>-0.41732435982423594</v>
      </c>
      <c r="AB96" s="23">
        <f ca="1">SQRT(Inputs!$B$38)*F96+SQRT(1-Inputs!$B$38)*_xlfn.NORM.S.INV(RAND())</f>
        <v>0.57839857356848523</v>
      </c>
      <c r="AC96" s="23">
        <f ca="1">SQRT(Inputs!$B$38)*G96+SQRT(1-Inputs!$B$38)*_xlfn.NORM.S.INV(RAND())</f>
        <v>-1.2620054496250204</v>
      </c>
      <c r="AD96" s="23">
        <f ca="1">SQRT(Inputs!$B$38)*H96+SQRT(1-Inputs!$B$38)*_xlfn.NORM.S.INV(RAND())</f>
        <v>-0.64025441308397735</v>
      </c>
      <c r="AE96" s="23">
        <f ca="1">SQRT(Inputs!$B$38)*I96+SQRT(1-Inputs!$B$38)*_xlfn.NORM.S.INV(RAND())</f>
        <v>0.47790720578129092</v>
      </c>
      <c r="AF96" s="23">
        <f ca="1">SQRT(Inputs!$B$38)*J96+SQRT(1-Inputs!$B$38)*_xlfn.NORM.S.INV(RAND())</f>
        <v>7.6526863939912371E-2</v>
      </c>
      <c r="AG96" s="23">
        <f ca="1">SQRT(Inputs!$B$38)*K96+SQRT(1-Inputs!$B$38)*_xlfn.NORM.S.INV(RAND())</f>
        <v>0.93024277663799104</v>
      </c>
      <c r="AH96" s="23">
        <f ca="1">SQRT(Inputs!$B$38)*L96+SQRT(1-Inputs!$B$38)*_xlfn.NORM.S.INV(RAND())</f>
        <v>-1.2389093194412815</v>
      </c>
      <c r="AI96" s="23">
        <f ca="1">SQRT(Inputs!$B$38)*M96+SQRT(1-Inputs!$B$38)*_xlfn.NORM.S.INV(RAND())</f>
        <v>-1.351088509685489</v>
      </c>
      <c r="AJ96" s="23">
        <f ca="1">SQRT(Inputs!$B$38)*C96+SQRT(1-Inputs!$B$38)*_xlfn.NORM.S.INV(RAND())</f>
        <v>-0.72093905855007545</v>
      </c>
      <c r="AK96" s="23">
        <f ca="1">SQRT(Inputs!$B$38)*D96+SQRT(1-Inputs!$B$38)*_xlfn.NORM.S.INV(RAND())</f>
        <v>0.34160397385858543</v>
      </c>
      <c r="AL96" s="23">
        <f ca="1">SQRT(Inputs!$B$38)*E96+SQRT(1-Inputs!$B$38)*_xlfn.NORM.S.INV(RAND())</f>
        <v>-0.3124136268417384</v>
      </c>
      <c r="AM96" s="23">
        <f ca="1">SQRT(Inputs!$B$38)*F96+SQRT(1-Inputs!$B$38)*_xlfn.NORM.S.INV(RAND())</f>
        <v>0.51922846921617449</v>
      </c>
      <c r="AN96" s="23">
        <f ca="1">SQRT(Inputs!$B$38)*G96+SQRT(1-Inputs!$B$38)*_xlfn.NORM.S.INV(RAND())</f>
        <v>-0.77317630338618848</v>
      </c>
      <c r="AO96" s="23">
        <f ca="1">SQRT(Inputs!$B$38)*H96+SQRT(1-Inputs!$B$38)*_xlfn.NORM.S.INV(RAND())</f>
        <v>0.1448474789439671</v>
      </c>
      <c r="AP96" s="23">
        <f ca="1">SQRT(Inputs!$B$38)*I96+SQRT(1-Inputs!$B$38)*_xlfn.NORM.S.INV(RAND())</f>
        <v>1.0452255305003457</v>
      </c>
      <c r="AQ96" s="23">
        <f ca="1">SQRT(Inputs!$B$38)*J96+SQRT(1-Inputs!$B$38)*_xlfn.NORM.S.INV(RAND())</f>
        <v>1.9060614660820625</v>
      </c>
      <c r="AR96" s="23">
        <f ca="1">SQRT(Inputs!$B$38)*K96+SQRT(1-Inputs!$B$38)*_xlfn.NORM.S.INV(RAND())</f>
        <v>0.7773041861077461</v>
      </c>
      <c r="AS96" s="23">
        <f ca="1">SQRT(Inputs!$B$38)*L96+SQRT(1-Inputs!$B$38)*_xlfn.NORM.S.INV(RAND())</f>
        <v>0.36897582803694845</v>
      </c>
      <c r="AT96" s="23">
        <f ca="1">SQRT(Inputs!$B$38)*M96+SQRT(1-Inputs!$B$38)*_xlfn.NORM.S.INV(RAND())</f>
        <v>-2.5286218448044009</v>
      </c>
      <c r="AU96" s="15">
        <f ca="1">Inputs!$B$6*EXP($B$8-0.5*C$5^2+C$5*N96)</f>
        <v>4539.7722665685678</v>
      </c>
      <c r="AV96" s="15">
        <f t="shared" ca="1" si="37"/>
        <v>4994.9728377465754</v>
      </c>
      <c r="AW96" s="15">
        <f t="shared" ca="1" si="38"/>
        <v>7379.0384858893631</v>
      </c>
      <c r="AX96" s="15">
        <f t="shared" ca="1" si="39"/>
        <v>9636.2660487042431</v>
      </c>
      <c r="AY96" s="15">
        <f t="shared" ca="1" si="40"/>
        <v>10803.422584874232</v>
      </c>
      <c r="AZ96" s="15">
        <f t="shared" ca="1" si="41"/>
        <v>13801.865237131318</v>
      </c>
      <c r="BA96" s="15">
        <f t="shared" ca="1" si="42"/>
        <v>18918.545437721525</v>
      </c>
      <c r="BB96" s="15">
        <f t="shared" ca="1" si="43"/>
        <v>22494.449327423343</v>
      </c>
      <c r="BC96" s="15">
        <f t="shared" ca="1" si="44"/>
        <v>29880.743588930734</v>
      </c>
      <c r="BD96" s="15">
        <f t="shared" ca="1" si="45"/>
        <v>38301.837983398204</v>
      </c>
      <c r="BE96" s="15">
        <f t="shared" ca="1" si="46"/>
        <v>47991.345569852085</v>
      </c>
      <c r="BF96" s="15">
        <f ca="1">Inputs!$B$13*EXP($B$9-0.5*C$6^2+C$6*Y96)</f>
        <v>17286.468735038485</v>
      </c>
      <c r="BG96" s="15">
        <f t="shared" ca="1" si="47"/>
        <v>23789.463176353114</v>
      </c>
      <c r="BH96" s="15">
        <f t="shared" ca="1" si="48"/>
        <v>27122.530357345491</v>
      </c>
      <c r="BI96" s="15">
        <f t="shared" ca="1" si="49"/>
        <v>36293.499038787973</v>
      </c>
      <c r="BJ96" s="15">
        <f t="shared" ca="1" si="50"/>
        <v>37093.060057525225</v>
      </c>
      <c r="BK96" s="15">
        <f t="shared" ca="1" si="51"/>
        <v>41724.50939728033</v>
      </c>
      <c r="BL96" s="15">
        <f t="shared" ca="1" si="52"/>
        <v>54528.154449132802</v>
      </c>
      <c r="BM96" s="15">
        <f t="shared" ca="1" si="53"/>
        <v>67667.116395643709</v>
      </c>
      <c r="BN96" s="15">
        <f t="shared" ca="1" si="54"/>
        <v>93036.244229581149</v>
      </c>
      <c r="BO96" s="15">
        <f t="shared" ca="1" si="55"/>
        <v>99118.371407431303</v>
      </c>
      <c r="BP96" s="15">
        <f t="shared" ca="1" si="56"/>
        <v>104680.83012873209</v>
      </c>
      <c r="BQ96" s="15">
        <f ca="1">Inputs!$B$20*EXP($B$10-0.5*C$7^2+C$7*AJ96)</f>
        <v>3321.6737695038046</v>
      </c>
      <c r="BR96" s="15">
        <f t="shared" ca="1" si="57"/>
        <v>5023.5503050280558</v>
      </c>
      <c r="BS96" s="15">
        <f t="shared" ca="1" si="58"/>
        <v>6288.8492715289985</v>
      </c>
      <c r="BT96" s="15">
        <f t="shared" ca="1" si="59"/>
        <v>9936.2474001573846</v>
      </c>
      <c r="BU96" s="15">
        <f t="shared" ca="1" si="60"/>
        <v>11420.835993484323</v>
      </c>
      <c r="BV96" s="15">
        <f t="shared" ca="1" si="61"/>
        <v>16416.774782909513</v>
      </c>
      <c r="BW96" s="15">
        <f t="shared" ca="1" si="62"/>
        <v>28580.858331955475</v>
      </c>
      <c r="BX96" s="15">
        <f t="shared" ca="1" si="63"/>
        <v>58578.534846437084</v>
      </c>
      <c r="BY96" s="15">
        <f t="shared" ca="1" si="64"/>
        <v>95239.361077190144</v>
      </c>
      <c r="BZ96" s="15">
        <f t="shared" ca="1" si="65"/>
        <v>143013.08975864929</v>
      </c>
      <c r="CA96" s="15">
        <f t="shared" ca="1" si="66"/>
        <v>128177.92394253028</v>
      </c>
      <c r="CB96" s="15">
        <f ca="1">(AU96*DCF!C$10-DCF!C$5*MAX(AU96*DCF!C$10,0)-MAX(AU96-Inputs!$B$6,0)/Inputs!$B$10)*DCF!C$6</f>
        <v>1046.0865696969418</v>
      </c>
      <c r="CC96" s="15">
        <f ca="1">(AV96*DCF!D$10-DCF!D$5*MAX(AV96*DCF!D$10,0)-MAX(AV96-AU96,0)/Inputs!$B$10)*DCF!D$6</f>
        <v>1106.5020435340505</v>
      </c>
      <c r="CD96" s="15">
        <f ca="1">(AW96*DCF!E$10-DCF!E$5*MAX(AW96*DCF!E$10,0)-MAX(AW96-AV96,0)/Inputs!$B$10)*DCF!E$6</f>
        <v>1166.7122098660652</v>
      </c>
      <c r="CE96" s="15">
        <f ca="1">(AX96*DCF!F$10-DCF!F$5*MAX(AX96*DCF!F$10,0)-MAX(AX96-AW96,0)/Inputs!$B$10)*DCF!F$6</f>
        <v>1633.9084286894288</v>
      </c>
      <c r="CF96" s="15">
        <f ca="1">(AY96*DCF!G$10-DCF!G$5*MAX(AY96*DCF!G$10,0)-MAX(AY96-AX96,0)/Inputs!$B$10)*DCF!G$6</f>
        <v>2001.5878961556064</v>
      </c>
      <c r="CG96" s="15">
        <f ca="1">(AZ96*DCF!H$10-DCF!H$5*MAX(AZ96*DCF!H$10,0)-MAX(AZ96-AY96,0)/Inputs!$B$10)*DCF!H$6</f>
        <v>2147.2147885171835</v>
      </c>
      <c r="CH96" s="15">
        <f ca="1">(BA96*DCF!I$10-DCF!I$5*MAX(BA96*DCF!I$10,0)-MAX(BA96-AZ96,0)/Inputs!$B$10)*DCF!I$6</f>
        <v>2616.4132756659146</v>
      </c>
      <c r="CI96" s="15">
        <f ca="1">(BB96*DCF!J$10-DCF!J$5*MAX(BB96*DCF!J$10,0)-MAX(BB96-BA96,0)/Inputs!$B$10)*DCF!J$6</f>
        <v>3318.2303906863135</v>
      </c>
      <c r="CJ96" s="15">
        <f ca="1">(BC96*DCF!K$10-DCF!K$5*MAX(BC96*DCF!K$10,0)-MAX(BC96-BB96,0)/Inputs!$B$10)*DCF!K$6</f>
        <v>3776.351073761416</v>
      </c>
      <c r="CK96" s="15">
        <f ca="1">(BD96*DCF!L$10-DCF!L$5*MAX(BD96*DCF!L$10,0)-MAX(BD96-BC96,0)/Inputs!$B$10)*DCF!L$6</f>
        <v>4687.661659785831</v>
      </c>
      <c r="CL96" s="15">
        <f ca="1">(BE96*DCF!M$10-DCF!M$5*MAX(BE96*DCF!M$10,0)-MAX(BE96-BD96,0)/Inputs!$B$10)*DCF!M$6</f>
        <v>5614.6843695125599</v>
      </c>
      <c r="CM96" s="15">
        <f ca="1">(BF96*DCF!C$28-DCF!C$5*MAX(BF96*DCF!C$28,0)-MAX(BF96-Inputs!$B$13,0)/Inputs!$B$17)*DCF!C$6</f>
        <v>3913.2529799648742</v>
      </c>
      <c r="CN96" s="15">
        <f ca="1">(BG96*DCF!D$28-DCF!D$5*MAX(BG96*DCF!D$28,0)-MAX(BG96-BF96,0)/Inputs!$B$17)*DCF!D$6</f>
        <v>5619.1587069265934</v>
      </c>
      <c r="CO96" s="15">
        <f ca="1">(BH96*DCF!E$28-DCF!E$5*MAX(BH96*DCF!E$28,0)-MAX(BH96-BG96,0)/Inputs!$B$17)*DCF!E$6</f>
        <v>7024.6818905735463</v>
      </c>
      <c r="CP96" s="15">
        <f ca="1">(BI96*DCF!F$28-DCF!F$5*MAX(BI96*DCF!F$28,0)-MAX(BI96-BH96,0)/Inputs!$B$17)*DCF!F$6</f>
        <v>8183.0091802894403</v>
      </c>
      <c r="CQ96" s="15">
        <f ca="1">(BJ96*DCF!G$28-DCF!G$5*MAX(BJ96*DCF!G$28,0)-MAX(BJ96-BI96,0)/Inputs!$B$17)*DCF!G$6</f>
        <v>9489.5975915074378</v>
      </c>
      <c r="CR96" s="15">
        <f ca="1">(BK96*DCF!H$28-DCF!H$5*MAX(BK96*DCF!H$28,0)-MAX(BK96-BJ96,0)/Inputs!$B$17)*DCF!H$6</f>
        <v>9599.3342566343181</v>
      </c>
      <c r="CS96" s="15">
        <f ca="1">(BL96*DCF!I$28-DCF!I$5*MAX(BL96*DCF!I$28,0)-MAX(BL96-BK96,0)/Inputs!$B$17)*DCF!I$6</f>
        <v>10984.745536855566</v>
      </c>
      <c r="CT96" s="15">
        <f ca="1">(BM96*DCF!J$28-DCF!J$5*MAX(BM96*DCF!J$28,0)-MAX(BM96-BL96,0)/Inputs!$B$17)*DCF!J$6</f>
        <v>13353.265414100753</v>
      </c>
      <c r="CU96" s="15">
        <f ca="1">(BN96*DCF!K$28-DCF!K$5*MAX(BN96*DCF!K$28,0)-MAX(BN96-BM96,0)/Inputs!$B$17)*DCF!K$6</f>
        <v>16540.314598099489</v>
      </c>
      <c r="CV96" s="15">
        <f ca="1">(BO96*DCF!L$28-DCF!L$5*MAX(BO96*DCF!L$28,0)-MAX(BO96-BN96,0)/Inputs!$B$17)*DCF!L$6</f>
        <v>19087.99274583162</v>
      </c>
      <c r="CW96" s="15">
        <f ca="1">(BP96*DCF!M$28-DCF!M$5*MAX(BP96*DCF!M$28,0)-MAX(BP96-BO96,0)/Inputs!$B$17)*DCF!M$6</f>
        <v>19114.325532985888</v>
      </c>
      <c r="CX96" s="15">
        <f ca="1">(BQ96*DCF!C$46-DCF!C$5*MAX(BQ96*DCF!C$46,0)-MAX(BQ96-Inputs!$B$20,0)/Inputs!$B$24)*DCF!C$6</f>
        <v>-822.86866247376759</v>
      </c>
      <c r="CY96" s="15">
        <f ca="1">(BR96*DCF!D$46-DCF!D$5*MAX(BR96*DCF!D$46,0)-MAX(BR96-BQ96,0)/Inputs!$B$24)*DCF!D$6</f>
        <v>-1583.5794772111319</v>
      </c>
      <c r="CZ96" s="15">
        <f ca="1">(BS96*DCF!E$46-DCF!E$5*MAX(BS96*DCF!E$46,0)-MAX(BS96-BR96,0)/Inputs!$B$24)*DCF!E$6</f>
        <v>-1242.4133955314728</v>
      </c>
      <c r="DA96" s="15">
        <f ca="1">(BT96*DCF!F$46-DCF!F$5*MAX(BT96*DCF!F$46,0)-MAX(BT96-BS96,0)/Inputs!$B$24)*DCF!F$6</f>
        <v>-2051.7533191118346</v>
      </c>
      <c r="DB96" s="15">
        <f ca="1">(BU96*DCF!G$46-DCF!G$5*MAX(BU96*DCF!G$46,0)-MAX(BU96-BT96,0)/Inputs!$B$24)*DCF!G$6</f>
        <v>-883.56062891020201</v>
      </c>
      <c r="DC96" s="15">
        <f ca="1">(BV96*DCF!H$46-DCF!H$5*MAX(BV96*DCF!H$46,0)-MAX(BV96-BU96,0)/Inputs!$B$24)*DCF!H$6</f>
        <v>-1552.4573681890481</v>
      </c>
      <c r="DD96" s="15">
        <f ca="1">(BW96*DCF!I$46-DCF!I$5*MAX(BW96*DCF!I$46,0)-MAX(BW96-BV96,0)/Inputs!$B$24)*DCF!I$6</f>
        <v>-2831.7518124182334</v>
      </c>
      <c r="DE96" s="15">
        <f ca="1">(BX96*DCF!J$46-DCF!J$5*MAX(BX96*DCF!J$46,0)-MAX(BX96-BW96,0)/Inputs!$B$24)*DCF!J$6</f>
        <v>-5497.6862188364767</v>
      </c>
      <c r="DF96" s="15">
        <f ca="1">(BY96*DCF!K$46-DCF!K$5*MAX(BY96*DCF!K$46,0)-MAX(BY96-BX96,0)/Inputs!$B$24)*DCF!K$6</f>
        <v>-3540.5359993826769</v>
      </c>
      <c r="DG96" s="15">
        <f ca="1">(BZ96*DCF!L$46-DCF!L$5*MAX(BZ96*DCF!L$46,0)-MAX(BZ96-BY96,0)/Inputs!$B$24)*DCF!L$6</f>
        <v>-925.51961850925454</v>
      </c>
      <c r="DH96" s="15">
        <f ca="1">(CA96*DCF!M$46-DCF!M$5*MAX(CA96*DCF!M$46,0)-MAX(CA96-BZ96,0)/Inputs!$B$24)*DCF!M$6</f>
        <v>10048.646070846815</v>
      </c>
      <c r="DI96" s="15">
        <f ca="1">SUM(CB96:CL96)+BE96*DCF!M$10*(1+Inputs!$B$30)*(1-Inputs!$B$33)*(1-Inputs!$B$30/Inputs!$B$31)/(Inputs!$B$29-Inputs!$B$30)*DCF!M$6</f>
        <v>162675.90204661587</v>
      </c>
      <c r="DJ96" s="15">
        <f ca="1">SUM(CM96:CW96)+BP96*DCF!M$28*(1+Inputs!$B$30)*(1-Inputs!$B$33)*(1-Inputs!$B$30/Inputs!$B$31)/(Inputs!$B$29-Inputs!$B$30)*DCF!M$6</f>
        <v>511347.19111234881</v>
      </c>
      <c r="DK96" s="15">
        <f ca="1">SUM(CX96:DH96)+CA96*DCF!M$46*(1+Inputs!$B$30)*(1-Inputs!$B$33)*(1-Inputs!$B$30/Inputs!$B$31)/(Inputs!$B$29-Inputs!$B$30)*DCF!M$6</f>
        <v>187294.77363118032</v>
      </c>
      <c r="DM96" s="15">
        <f ca="1">DI96+DJ96+DK96+Inputs!$B$34+Inputs!$B$36-Inputs!$B$35</f>
        <v>938168.86679014494</v>
      </c>
    </row>
    <row r="97" spans="1:117" x14ac:dyDescent="0.75">
      <c r="A97" s="11">
        <v>84</v>
      </c>
      <c r="C97" s="23">
        <f t="shared" ca="1" si="68"/>
        <v>-1.3278097438940006</v>
      </c>
      <c r="D97" s="23">
        <f t="shared" ca="1" si="68"/>
        <v>0.26804492270912028</v>
      </c>
      <c r="E97" s="23">
        <f t="shared" ca="1" si="68"/>
        <v>-2.3034960546346861</v>
      </c>
      <c r="F97" s="23">
        <f t="shared" ca="1" si="68"/>
        <v>-2.02353846264125</v>
      </c>
      <c r="G97" s="23">
        <f t="shared" ca="1" si="68"/>
        <v>0.79009903812799276</v>
      </c>
      <c r="H97" s="23">
        <f t="shared" ca="1" si="68"/>
        <v>-2.030033015237021</v>
      </c>
      <c r="I97" s="23">
        <f t="shared" ca="1" si="68"/>
        <v>-1.0338979120284992</v>
      </c>
      <c r="J97" s="23">
        <f t="shared" ca="1" si="68"/>
        <v>1.2559479855261273</v>
      </c>
      <c r="K97" s="23">
        <f t="shared" ca="1" si="68"/>
        <v>0.65772975578368198</v>
      </c>
      <c r="L97" s="23">
        <f t="shared" ca="1" si="68"/>
        <v>-2.3040727315320884</v>
      </c>
      <c r="M97" s="23">
        <f t="shared" ca="1" si="68"/>
        <v>-9.4558597234259162E-2</v>
      </c>
      <c r="N97" s="23">
        <f ca="1">SQRT(Inputs!$B$38)*C97+SQRT(1-Inputs!$B$38)*_xlfn.NORM.S.INV(RAND())</f>
        <v>-1.2691090845054065</v>
      </c>
      <c r="O97" s="23">
        <f ca="1">SQRT(Inputs!$B$38)*D97+SQRT(1-Inputs!$B$38)*_xlfn.NORM.S.INV(RAND())</f>
        <v>-6.1693167867206022E-2</v>
      </c>
      <c r="P97" s="23">
        <f ca="1">SQRT(Inputs!$B$38)*E97+SQRT(1-Inputs!$B$38)*_xlfn.NORM.S.INV(RAND())</f>
        <v>-1.8699784090959601</v>
      </c>
      <c r="Q97" s="23">
        <f ca="1">SQRT(Inputs!$B$38)*F97+SQRT(1-Inputs!$B$38)*_xlfn.NORM.S.INV(RAND())</f>
        <v>-3.0218630244308318</v>
      </c>
      <c r="R97" s="23">
        <f ca="1">SQRT(Inputs!$B$38)*G97+SQRT(1-Inputs!$B$38)*_xlfn.NORM.S.INV(RAND())</f>
        <v>1.0617135536766971</v>
      </c>
      <c r="S97" s="23">
        <f ca="1">SQRT(Inputs!$B$38)*H97+SQRT(1-Inputs!$B$38)*_xlfn.NORM.S.INV(RAND())</f>
        <v>-0.99746552708126723</v>
      </c>
      <c r="T97" s="23">
        <f ca="1">SQRT(Inputs!$B$38)*I97+SQRT(1-Inputs!$B$38)*_xlfn.NORM.S.INV(RAND())</f>
        <v>-2.3764297615093719</v>
      </c>
      <c r="U97" s="23">
        <f ca="1">SQRT(Inputs!$B$38)*J97+SQRT(1-Inputs!$B$38)*_xlfn.NORM.S.INV(RAND())</f>
        <v>0.86981125480151555</v>
      </c>
      <c r="V97" s="23">
        <f ca="1">SQRT(Inputs!$B$38)*K97+SQRT(1-Inputs!$B$38)*_xlfn.NORM.S.INV(RAND())</f>
        <v>1.3961351758346952</v>
      </c>
      <c r="W97" s="23">
        <f ca="1">SQRT(Inputs!$B$38)*L97+SQRT(1-Inputs!$B$38)*_xlfn.NORM.S.INV(RAND())</f>
        <v>-1.1416873881745411</v>
      </c>
      <c r="X97" s="23">
        <f ca="1">SQRT(Inputs!$B$38)*M97+SQRT(1-Inputs!$B$38)*_xlfn.NORM.S.INV(RAND())</f>
        <v>-0.36776015577297611</v>
      </c>
      <c r="Y97" s="23">
        <f ca="1">SQRT(Inputs!$B$38)*C97+SQRT(1-Inputs!$B$38)*_xlfn.NORM.S.INV(RAND())</f>
        <v>-0.50722674815874491</v>
      </c>
      <c r="Z97" s="23">
        <f ca="1">SQRT(Inputs!$B$38)*D97+SQRT(1-Inputs!$B$38)*_xlfn.NORM.S.INV(RAND())</f>
        <v>-0.23396732047128635</v>
      </c>
      <c r="AA97" s="23">
        <f ca="1">SQRT(Inputs!$B$38)*E97+SQRT(1-Inputs!$B$38)*_xlfn.NORM.S.INV(RAND())</f>
        <v>-1.4807756219196686</v>
      </c>
      <c r="AB97" s="23">
        <f ca="1">SQRT(Inputs!$B$38)*F97+SQRT(1-Inputs!$B$38)*_xlfn.NORM.S.INV(RAND())</f>
        <v>-2.5654178492095152</v>
      </c>
      <c r="AC97" s="23">
        <f ca="1">SQRT(Inputs!$B$38)*G97+SQRT(1-Inputs!$B$38)*_xlfn.NORM.S.INV(RAND())</f>
        <v>0.42847683656843272</v>
      </c>
      <c r="AD97" s="23">
        <f ca="1">SQRT(Inputs!$B$38)*H97+SQRT(1-Inputs!$B$38)*_xlfn.NORM.S.INV(RAND())</f>
        <v>-0.75349683564052561</v>
      </c>
      <c r="AE97" s="23">
        <f ca="1">SQRT(Inputs!$B$38)*I97+SQRT(1-Inputs!$B$38)*_xlfn.NORM.S.INV(RAND())</f>
        <v>-0.32912616211985746</v>
      </c>
      <c r="AF97" s="23">
        <f ca="1">SQRT(Inputs!$B$38)*J97+SQRT(1-Inputs!$B$38)*_xlfn.NORM.S.INV(RAND())</f>
        <v>2.0630179173841934</v>
      </c>
      <c r="AG97" s="23">
        <f ca="1">SQRT(Inputs!$B$38)*K97+SQRT(1-Inputs!$B$38)*_xlfn.NORM.S.INV(RAND())</f>
        <v>1.164687308208382</v>
      </c>
      <c r="AH97" s="23">
        <f ca="1">SQRT(Inputs!$B$38)*L97+SQRT(1-Inputs!$B$38)*_xlfn.NORM.S.INV(RAND())</f>
        <v>-0.47473765118380917</v>
      </c>
      <c r="AI97" s="23">
        <f ca="1">SQRT(Inputs!$B$38)*M97+SQRT(1-Inputs!$B$38)*_xlfn.NORM.S.INV(RAND())</f>
        <v>2.0455416702911804</v>
      </c>
      <c r="AJ97" s="23">
        <f ca="1">SQRT(Inputs!$B$38)*C97+SQRT(1-Inputs!$B$38)*_xlfn.NORM.S.INV(RAND())</f>
        <v>-1.1433412382355075</v>
      </c>
      <c r="AK97" s="23">
        <f ca="1">SQRT(Inputs!$B$38)*D97+SQRT(1-Inputs!$B$38)*_xlfn.NORM.S.INV(RAND())</f>
        <v>-2.4738262615886825E-2</v>
      </c>
      <c r="AL97" s="23">
        <f ca="1">SQRT(Inputs!$B$38)*E97+SQRT(1-Inputs!$B$38)*_xlfn.NORM.S.INV(RAND())</f>
        <v>-1.4919718357569289</v>
      </c>
      <c r="AM97" s="23">
        <f ca="1">SQRT(Inputs!$B$38)*F97+SQRT(1-Inputs!$B$38)*_xlfn.NORM.S.INV(RAND())</f>
        <v>0.54878748634590035</v>
      </c>
      <c r="AN97" s="23">
        <f ca="1">SQRT(Inputs!$B$38)*G97+SQRT(1-Inputs!$B$38)*_xlfn.NORM.S.INV(RAND())</f>
        <v>0.13351681966955403</v>
      </c>
      <c r="AO97" s="23">
        <f ca="1">SQRT(Inputs!$B$38)*H97+SQRT(1-Inputs!$B$38)*_xlfn.NORM.S.INV(RAND())</f>
        <v>-1.3930150656512192</v>
      </c>
      <c r="AP97" s="23">
        <f ca="1">SQRT(Inputs!$B$38)*I97+SQRT(1-Inputs!$B$38)*_xlfn.NORM.S.INV(RAND())</f>
        <v>-1.5281264771409326</v>
      </c>
      <c r="AQ97" s="23">
        <f ca="1">SQRT(Inputs!$B$38)*J97+SQRT(1-Inputs!$B$38)*_xlfn.NORM.S.INV(RAND())</f>
        <v>1.0263376269954978</v>
      </c>
      <c r="AR97" s="23">
        <f ca="1">SQRT(Inputs!$B$38)*K97+SQRT(1-Inputs!$B$38)*_xlfn.NORM.S.INV(RAND())</f>
        <v>0.99523026953486471</v>
      </c>
      <c r="AS97" s="23">
        <f ca="1">SQRT(Inputs!$B$38)*L97+SQRT(1-Inputs!$B$38)*_xlfn.NORM.S.INV(RAND())</f>
        <v>-1.1220796565768192</v>
      </c>
      <c r="AT97" s="23">
        <f ca="1">SQRT(Inputs!$B$38)*M97+SQRT(1-Inputs!$B$38)*_xlfn.NORM.S.INV(RAND())</f>
        <v>0.23289091609876728</v>
      </c>
      <c r="AU97" s="15">
        <f ca="1">Inputs!$B$6*EXP($B$8-0.5*C$5^2+C$5*N97)</f>
        <v>4040.7185973857636</v>
      </c>
      <c r="AV97" s="15">
        <f t="shared" ca="1" si="37"/>
        <v>4874.0955475550782</v>
      </c>
      <c r="AW97" s="15">
        <f t="shared" ca="1" si="38"/>
        <v>4618.2013804636535</v>
      </c>
      <c r="AX97" s="15">
        <f t="shared" ca="1" si="39"/>
        <v>3865.3923492051558</v>
      </c>
      <c r="AY97" s="15">
        <f t="shared" ca="1" si="40"/>
        <v>5347.5093398745967</v>
      </c>
      <c r="AZ97" s="15">
        <f t="shared" ca="1" si="41"/>
        <v>5859.82374600598</v>
      </c>
      <c r="BA97" s="15">
        <f t="shared" ca="1" si="42"/>
        <v>5591.8957908676703</v>
      </c>
      <c r="BB97" s="15">
        <f t="shared" ca="1" si="43"/>
        <v>7469.5709420124704</v>
      </c>
      <c r="BC97" s="15">
        <f t="shared" ca="1" si="44"/>
        <v>10468.171948748512</v>
      </c>
      <c r="BD97" s="15">
        <f t="shared" ca="1" si="45"/>
        <v>11525.60621628951</v>
      </c>
      <c r="BE97" s="15">
        <f t="shared" ca="1" si="46"/>
        <v>13657.922436868263</v>
      </c>
      <c r="BF97" s="15">
        <f ca="1">Inputs!$B$13*EXP($B$9-0.5*C$6^2+C$6*Y97)</f>
        <v>12507.862178503259</v>
      </c>
      <c r="BG97" s="15">
        <f t="shared" ca="1" si="47"/>
        <v>14613.626176855325</v>
      </c>
      <c r="BH97" s="15">
        <f t="shared" ca="1" si="48"/>
        <v>13966.968343600493</v>
      </c>
      <c r="BI97" s="15">
        <f t="shared" ca="1" si="49"/>
        <v>11519.882283216324</v>
      </c>
      <c r="BJ97" s="15">
        <f t="shared" ca="1" si="50"/>
        <v>15022.381110427357</v>
      </c>
      <c r="BK97" s="15">
        <f t="shared" ca="1" si="51"/>
        <v>16639.556546296342</v>
      </c>
      <c r="BL97" s="15">
        <f t="shared" ca="1" si="52"/>
        <v>19586.224023800827</v>
      </c>
      <c r="BM97" s="15">
        <f t="shared" ca="1" si="53"/>
        <v>31108.671810108666</v>
      </c>
      <c r="BN97" s="15">
        <f t="shared" ca="1" si="54"/>
        <v>43990.349653228259</v>
      </c>
      <c r="BO97" s="15">
        <f t="shared" ca="1" si="55"/>
        <v>51219.660058900976</v>
      </c>
      <c r="BP97" s="15">
        <f t="shared" ca="1" si="56"/>
        <v>79483.586814933762</v>
      </c>
      <c r="BQ97" s="15">
        <f ca="1">Inputs!$B$20*EXP($B$10-0.5*C$7^2+C$7*AJ97)</f>
        <v>2859.5093744134974</v>
      </c>
      <c r="BR97" s="15">
        <f t="shared" ca="1" si="57"/>
        <v>3849.622931036346</v>
      </c>
      <c r="BS97" s="15">
        <f t="shared" ca="1" si="58"/>
        <v>3434.4055262431575</v>
      </c>
      <c r="BT97" s="15">
        <f t="shared" ca="1" si="59"/>
        <v>5468.5278369532798</v>
      </c>
      <c r="BU97" s="15">
        <f t="shared" ca="1" si="60"/>
        <v>7827.5678014985579</v>
      </c>
      <c r="BV97" s="15">
        <f t="shared" ca="1" si="61"/>
        <v>7956.8873661005637</v>
      </c>
      <c r="BW97" s="15">
        <f t="shared" ca="1" si="62"/>
        <v>8035.1320205380371</v>
      </c>
      <c r="BX97" s="15">
        <f t="shared" ca="1" si="63"/>
        <v>13805.85371083564</v>
      </c>
      <c r="BY97" s="15">
        <f t="shared" ca="1" si="64"/>
        <v>23401.785306880003</v>
      </c>
      <c r="BZ97" s="15">
        <f t="shared" ca="1" si="65"/>
        <v>26715.628671135939</v>
      </c>
      <c r="CA97" s="15">
        <f t="shared" ca="1" si="66"/>
        <v>39113.000385349282</v>
      </c>
      <c r="CB97" s="15">
        <f ca="1">(AU97*DCF!C$10-DCF!C$5*MAX(AU97*DCF!C$10,0)-MAX(AU97-Inputs!$B$6,0)/Inputs!$B$10)*DCF!C$6</f>
        <v>1037.6933698743237</v>
      </c>
      <c r="CC97" s="15">
        <f ca="1">(AV97*DCF!D$10-DCF!D$5*MAX(AV97*DCF!D$10,0)-MAX(AV97-AU97,0)/Inputs!$B$10)*DCF!D$6</f>
        <v>984.83061052855635</v>
      </c>
      <c r="CD97" s="15">
        <f ca="1">(AW97*DCF!E$10-DCF!E$5*MAX(AW97*DCF!E$10,0)-MAX(AW97-AV97,0)/Inputs!$B$10)*DCF!E$6</f>
        <v>1066.2691831703744</v>
      </c>
      <c r="CE97" s="15">
        <f ca="1">(AX97*DCF!F$10-DCF!F$5*MAX(AX97*DCF!F$10,0)-MAX(AX97-AW97,0)/Inputs!$B$10)*DCF!F$6</f>
        <v>843.80898962051992</v>
      </c>
      <c r="CF97" s="15">
        <f ca="1">(AY97*DCF!G$10-DCF!G$5*MAX(AY97*DCF!G$10,0)-MAX(AY97-AX97,0)/Inputs!$B$10)*DCF!G$6</f>
        <v>816.91151551582357</v>
      </c>
      <c r="CG97" s="15">
        <f ca="1">(AZ97*DCF!H$10-DCF!H$5*MAX(AZ97*DCF!H$10,0)-MAX(AZ97-AY97,0)/Inputs!$B$10)*DCF!H$6</f>
        <v>1046.7183761740196</v>
      </c>
      <c r="CH97" s="15">
        <f ca="1">(BA97*DCF!I$10-DCF!I$5*MAX(BA97*DCF!I$10,0)-MAX(BA97-AZ97,0)/Inputs!$B$10)*DCF!I$6</f>
        <v>1021.4353680101118</v>
      </c>
      <c r="CI97" s="15">
        <f ca="1">(BB97*DCF!J$10-DCF!J$5*MAX(BB97*DCF!J$10,0)-MAX(BB97-BA97,0)/Inputs!$B$10)*DCF!J$6</f>
        <v>997.26497792355974</v>
      </c>
      <c r="CJ97" s="15">
        <f ca="1">(BC97*DCF!K$10-DCF!K$5*MAX(BC97*DCF!K$10,0)-MAX(BC97-BB97,0)/Inputs!$B$10)*DCF!K$6</f>
        <v>1265.4490700907588</v>
      </c>
      <c r="CK97" s="15">
        <f ca="1">(BD97*DCF!L$10-DCF!L$5*MAX(BD97*DCF!L$10,0)-MAX(BD97-BC97,0)/Inputs!$B$10)*DCF!L$6</f>
        <v>1601.5372158216528</v>
      </c>
      <c r="CL97" s="15">
        <f ca="1">(BE97*DCF!M$10-DCF!M$5*MAX(BE97*DCF!M$10,0)-MAX(BE97-BD97,0)/Inputs!$B$10)*DCF!M$6</f>
        <v>1672.5815518976021</v>
      </c>
      <c r="CM97" s="15">
        <f ca="1">(BF97*DCF!C$28-DCF!C$5*MAX(BF97*DCF!C$28,0)-MAX(BF97-Inputs!$B$13,0)/Inputs!$B$17)*DCF!C$6</f>
        <v>3558.4578831977105</v>
      </c>
      <c r="CN97" s="15">
        <f ca="1">(BG97*DCF!D$28-DCF!D$5*MAX(BG97*DCF!D$28,0)-MAX(BG97-BF97,0)/Inputs!$B$17)*DCF!D$6</f>
        <v>3854.7939456526374</v>
      </c>
      <c r="CO97" s="15">
        <f ca="1">(BH97*DCF!E$28-DCF!E$5*MAX(BH97*DCF!E$28,0)-MAX(BH97-BG97,0)/Inputs!$B$17)*DCF!E$6</f>
        <v>3955.694136939529</v>
      </c>
      <c r="CP97" s="15">
        <f ca="1">(BI97*DCF!F$28-DCF!F$5*MAX(BI97*DCF!F$28,0)-MAX(BI97-BH97,0)/Inputs!$B$17)*DCF!F$6</f>
        <v>3127.3445962582382</v>
      </c>
      <c r="CQ97" s="15">
        <f ca="1">(BJ97*DCF!G$28-DCF!G$5*MAX(BJ97*DCF!G$28,0)-MAX(BJ97-BI97,0)/Inputs!$B$17)*DCF!G$6</f>
        <v>3308.5850513041405</v>
      </c>
      <c r="CR97" s="15">
        <f ca="1">(BK97*DCF!H$28-DCF!H$5*MAX(BK97*DCF!H$28,0)-MAX(BK97-BJ97,0)/Inputs!$B$17)*DCF!H$6</f>
        <v>3863.8822345546014</v>
      </c>
      <c r="CS97" s="15">
        <f ca="1">(BL97*DCF!I$28-DCF!I$5*MAX(BL97*DCF!I$28,0)-MAX(BL97-BK97,0)/Inputs!$B$17)*DCF!I$6</f>
        <v>4182.8229447996227</v>
      </c>
      <c r="CT97" s="15">
        <f ca="1">(BM97*DCF!J$28-DCF!J$5*MAX(BM97*DCF!J$28,0)-MAX(BM97-BL97,0)/Inputs!$B$17)*DCF!J$6</f>
        <v>5412.0338928686042</v>
      </c>
      <c r="CU97" s="15">
        <f ca="1">(BN97*DCF!K$28-DCF!K$5*MAX(BN97*DCF!K$28,0)-MAX(BN97-BM97,0)/Inputs!$B$17)*DCF!K$6</f>
        <v>7712.1903079293152</v>
      </c>
      <c r="CV97" s="15">
        <f ca="1">(BO97*DCF!L$28-DCF!L$5*MAX(BO97*DCF!L$28,0)-MAX(BO97-BN97,0)/Inputs!$B$17)*DCF!L$6</f>
        <v>9401.3887487663342</v>
      </c>
      <c r="CW97" s="15">
        <f ca="1">(BP97*DCF!M$28-DCF!M$5*MAX(BP97*DCF!M$28,0)-MAX(BP97-BO97,0)/Inputs!$B$17)*DCF!M$6</f>
        <v>12000.508316278554</v>
      </c>
      <c r="CX97" s="15">
        <f ca="1">(BQ97*DCF!C$46-DCF!C$5*MAX(BQ97*DCF!C$46,0)-MAX(BQ97-Inputs!$B$20,0)/Inputs!$B$24)*DCF!C$6</f>
        <v>-660.39477469133885</v>
      </c>
      <c r="CY97" s="15">
        <f ca="1">(BR97*DCF!D$46-DCF!D$5*MAX(BR97*DCF!D$46,0)-MAX(BR97-BQ97,0)/Inputs!$B$24)*DCF!D$6</f>
        <v>-1079.5140958829102</v>
      </c>
      <c r="CZ97" s="15">
        <f ca="1">(BS97*DCF!E$46-DCF!E$5*MAX(BS97*DCF!E$46,0)-MAX(BS97-BR97,0)/Inputs!$B$24)*DCF!E$6</f>
        <v>-406.12443322691013</v>
      </c>
      <c r="DA97" s="15">
        <f ca="1">(BT97*DCF!F$46-DCF!F$5*MAX(BT97*DCF!F$46,0)-MAX(BT97-BS97,0)/Inputs!$B$24)*DCF!F$6</f>
        <v>-1138.9410085984305</v>
      </c>
      <c r="DB97" s="15">
        <f ca="1">(BU97*DCF!G$46-DCF!G$5*MAX(BU97*DCF!G$46,0)-MAX(BU97-BT97,0)/Inputs!$B$24)*DCF!G$6</f>
        <v>-1056.8383505912184</v>
      </c>
      <c r="DC97" s="15">
        <f ca="1">(BV97*DCF!H$46-DCF!H$5*MAX(BV97*DCF!H$46,0)-MAX(BV97-BU97,0)/Inputs!$B$24)*DCF!H$6</f>
        <v>-40.185262345954882</v>
      </c>
      <c r="DD97" s="15">
        <f ca="1">(BW97*DCF!I$46-DCF!I$5*MAX(BW97*DCF!I$46,0)-MAX(BW97-BV97,0)/Inputs!$B$24)*DCF!I$6</f>
        <v>163.11347485553165</v>
      </c>
      <c r="DE97" s="15">
        <f ca="1">(BX97*DCF!J$46-DCF!J$5*MAX(BX97*DCF!J$46,0)-MAX(BX97-BW97,0)/Inputs!$B$24)*DCF!J$6</f>
        <v>-951.18373782758761</v>
      </c>
      <c r="DF97" s="15">
        <f ca="1">(BY97*DCF!K$46-DCF!K$5*MAX(BY97*DCF!K$46,0)-MAX(BY97-BX97,0)/Inputs!$B$24)*DCF!K$6</f>
        <v>-1013.9596194844466</v>
      </c>
      <c r="DG97" s="15">
        <f ca="1">(BZ97*DCF!L$46-DCF!L$5*MAX(BZ97*DCF!L$46,0)-MAX(BZ97-BY97,0)/Inputs!$B$24)*DCF!L$6</f>
        <v>1096.7942408660797</v>
      </c>
      <c r="DH97" s="15">
        <f ca="1">(CA97*DCF!M$46-DCF!M$5*MAX(CA97*DCF!M$46,0)-MAX(CA97-BZ97,0)/Inputs!$B$24)*DCF!M$6</f>
        <v>474.55828791747717</v>
      </c>
      <c r="DI97" s="15">
        <f ca="1">SUM(CB97:CL97)+BE97*DCF!M$10*(1+Inputs!$B$30)*(1-Inputs!$B$33)*(1-Inputs!$B$30/Inputs!$B$31)/(Inputs!$B$29-Inputs!$B$30)*DCF!M$6</f>
        <v>50364.678977758551</v>
      </c>
      <c r="DJ97" s="15">
        <f ca="1">SUM(CM97:CW97)+BP97*DCF!M$28*(1+Inputs!$B$30)*(1-Inputs!$B$33)*(1-Inputs!$B$30/Inputs!$B$31)/(Inputs!$B$29-Inputs!$B$30)*DCF!M$6</f>
        <v>355316.19961532956</v>
      </c>
      <c r="DK97" s="15">
        <f ca="1">SUM(CX97:DH97)+CA97*DCF!M$46*(1+Inputs!$B$30)*(1-Inputs!$B$33)*(1-Inputs!$B$30/Inputs!$B$31)/(Inputs!$B$29-Inputs!$B$30)*DCF!M$6</f>
        <v>55860.656547830542</v>
      </c>
      <c r="DM97" s="15">
        <f ca="1">DI97+DJ97+DK97+Inputs!$B$34+Inputs!$B$36-Inputs!$B$35</f>
        <v>538392.53514091868</v>
      </c>
    </row>
    <row r="98" spans="1:117" x14ac:dyDescent="0.75">
      <c r="A98" s="11">
        <v>85</v>
      </c>
      <c r="C98" s="23">
        <f t="shared" ca="1" si="68"/>
        <v>0.11462185467711952</v>
      </c>
      <c r="D98" s="23">
        <f t="shared" ca="1" si="68"/>
        <v>2.0422800414807334</v>
      </c>
      <c r="E98" s="23">
        <f t="shared" ca="1" si="68"/>
        <v>-0.13338886092607305</v>
      </c>
      <c r="F98" s="23">
        <f t="shared" ca="1" si="68"/>
        <v>2.1030875744258131</v>
      </c>
      <c r="G98" s="23">
        <f t="shared" ca="1" si="68"/>
        <v>1.2152699396681232</v>
      </c>
      <c r="H98" s="23">
        <f t="shared" ca="1" si="68"/>
        <v>-0.45280995585588713</v>
      </c>
      <c r="I98" s="23">
        <f t="shared" ca="1" si="68"/>
        <v>0.4436185133997767</v>
      </c>
      <c r="J98" s="23">
        <f t="shared" ca="1" si="68"/>
        <v>0.73526489626398817</v>
      </c>
      <c r="K98" s="23">
        <f t="shared" ca="1" si="68"/>
        <v>0.75565923122623335</v>
      </c>
      <c r="L98" s="23">
        <f t="shared" ca="1" si="68"/>
        <v>-1.2942137984207573</v>
      </c>
      <c r="M98" s="23">
        <f t="shared" ca="1" si="68"/>
        <v>0.36868470428437494</v>
      </c>
      <c r="N98" s="23">
        <f ca="1">SQRT(Inputs!$B$38)*C98+SQRT(1-Inputs!$B$38)*_xlfn.NORM.S.INV(RAND())</f>
        <v>0.48728717407061028</v>
      </c>
      <c r="O98" s="23">
        <f ca="1">SQRT(Inputs!$B$38)*D98+SQRT(1-Inputs!$B$38)*_xlfn.NORM.S.INV(RAND())</f>
        <v>1.8590940190931473</v>
      </c>
      <c r="P98" s="23">
        <f ca="1">SQRT(Inputs!$B$38)*E98+SQRT(1-Inputs!$B$38)*_xlfn.NORM.S.INV(RAND())</f>
        <v>1.1209047786043145</v>
      </c>
      <c r="Q98" s="23">
        <f ca="1">SQRT(Inputs!$B$38)*F98+SQRT(1-Inputs!$B$38)*_xlfn.NORM.S.INV(RAND())</f>
        <v>1.455555112756076</v>
      </c>
      <c r="R98" s="23">
        <f ca="1">SQRT(Inputs!$B$38)*G98+SQRT(1-Inputs!$B$38)*_xlfn.NORM.S.INV(RAND())</f>
        <v>0.20360394496467588</v>
      </c>
      <c r="S98" s="23">
        <f ca="1">SQRT(Inputs!$B$38)*H98+SQRT(1-Inputs!$B$38)*_xlfn.NORM.S.INV(RAND())</f>
        <v>-0.32227993674034311</v>
      </c>
      <c r="T98" s="23">
        <f ca="1">SQRT(Inputs!$B$38)*I98+SQRT(1-Inputs!$B$38)*_xlfn.NORM.S.INV(RAND())</f>
        <v>1.1323577517099321</v>
      </c>
      <c r="U98" s="23">
        <f ca="1">SQRT(Inputs!$B$38)*J98+SQRT(1-Inputs!$B$38)*_xlfn.NORM.S.INV(RAND())</f>
        <v>0.4864880783453846</v>
      </c>
      <c r="V98" s="23">
        <f ca="1">SQRT(Inputs!$B$38)*K98+SQRT(1-Inputs!$B$38)*_xlfn.NORM.S.INV(RAND())</f>
        <v>1.2093447009319616</v>
      </c>
      <c r="W98" s="23">
        <f ca="1">SQRT(Inputs!$B$38)*L98+SQRT(1-Inputs!$B$38)*_xlfn.NORM.S.INV(RAND())</f>
        <v>-1.1264719807487</v>
      </c>
      <c r="X98" s="23">
        <f ca="1">SQRT(Inputs!$B$38)*M98+SQRT(1-Inputs!$B$38)*_xlfn.NORM.S.INV(RAND())</f>
        <v>1.4690268782879223</v>
      </c>
      <c r="Y98" s="23">
        <f ca="1">SQRT(Inputs!$B$38)*C98+SQRT(1-Inputs!$B$38)*_xlfn.NORM.S.INV(RAND())</f>
        <v>1.6272456822218657</v>
      </c>
      <c r="Z98" s="23">
        <f ca="1">SQRT(Inputs!$B$38)*D98+SQRT(1-Inputs!$B$38)*_xlfn.NORM.S.INV(RAND())</f>
        <v>1.3493102082045485</v>
      </c>
      <c r="AA98" s="23">
        <f ca="1">SQRT(Inputs!$B$38)*E98+SQRT(1-Inputs!$B$38)*_xlfn.NORM.S.INV(RAND())</f>
        <v>-0.12467525344897658</v>
      </c>
      <c r="AB98" s="23">
        <f ca="1">SQRT(Inputs!$B$38)*F98+SQRT(1-Inputs!$B$38)*_xlfn.NORM.S.INV(RAND())</f>
        <v>1.0393657098460305</v>
      </c>
      <c r="AC98" s="23">
        <f ca="1">SQRT(Inputs!$B$38)*G98+SQRT(1-Inputs!$B$38)*_xlfn.NORM.S.INV(RAND())</f>
        <v>-0.75258003981613053</v>
      </c>
      <c r="AD98" s="23">
        <f ca="1">SQRT(Inputs!$B$38)*H98+SQRT(1-Inputs!$B$38)*_xlfn.NORM.S.INV(RAND())</f>
        <v>-1.3827837375733316</v>
      </c>
      <c r="AE98" s="23">
        <f ca="1">SQRT(Inputs!$B$38)*I98+SQRT(1-Inputs!$B$38)*_xlfn.NORM.S.INV(RAND())</f>
        <v>0.32401689176210957</v>
      </c>
      <c r="AF98" s="23">
        <f ca="1">SQRT(Inputs!$B$38)*J98+SQRT(1-Inputs!$B$38)*_xlfn.NORM.S.INV(RAND())</f>
        <v>-0.87127278161958266</v>
      </c>
      <c r="AG98" s="23">
        <f ca="1">SQRT(Inputs!$B$38)*K98+SQRT(1-Inputs!$B$38)*_xlfn.NORM.S.INV(RAND())</f>
        <v>1.0127487780149642</v>
      </c>
      <c r="AH98" s="23">
        <f ca="1">SQRT(Inputs!$B$38)*L98+SQRT(1-Inputs!$B$38)*_xlfn.NORM.S.INV(RAND())</f>
        <v>-1.8917351714569932</v>
      </c>
      <c r="AI98" s="23">
        <f ca="1">SQRT(Inputs!$B$38)*M98+SQRT(1-Inputs!$B$38)*_xlfn.NORM.S.INV(RAND())</f>
        <v>0.6152109848943853</v>
      </c>
      <c r="AJ98" s="23">
        <f ca="1">SQRT(Inputs!$B$38)*C98+SQRT(1-Inputs!$B$38)*_xlfn.NORM.S.INV(RAND())</f>
        <v>-5.0507244443569924E-2</v>
      </c>
      <c r="AK98" s="23">
        <f ca="1">SQRT(Inputs!$B$38)*D98+SQRT(1-Inputs!$B$38)*_xlfn.NORM.S.INV(RAND())</f>
        <v>1.7702828929655341</v>
      </c>
      <c r="AL98" s="23">
        <f ca="1">SQRT(Inputs!$B$38)*E98+SQRT(1-Inputs!$B$38)*_xlfn.NORM.S.INV(RAND())</f>
        <v>-0.51715215695316785</v>
      </c>
      <c r="AM98" s="23">
        <f ca="1">SQRT(Inputs!$B$38)*F98+SQRT(1-Inputs!$B$38)*_xlfn.NORM.S.INV(RAND())</f>
        <v>0.47420280625105393</v>
      </c>
      <c r="AN98" s="23">
        <f ca="1">SQRT(Inputs!$B$38)*G98+SQRT(1-Inputs!$B$38)*_xlfn.NORM.S.INV(RAND())</f>
        <v>0.70331515365766073</v>
      </c>
      <c r="AO98" s="23">
        <f ca="1">SQRT(Inputs!$B$38)*H98+SQRT(1-Inputs!$B$38)*_xlfn.NORM.S.INV(RAND())</f>
        <v>-0.63566112341269554</v>
      </c>
      <c r="AP98" s="23">
        <f ca="1">SQRT(Inputs!$B$38)*I98+SQRT(1-Inputs!$B$38)*_xlfn.NORM.S.INV(RAND())</f>
        <v>-0.55239050867554307</v>
      </c>
      <c r="AQ98" s="23">
        <f ca="1">SQRT(Inputs!$B$38)*J98+SQRT(1-Inputs!$B$38)*_xlfn.NORM.S.INV(RAND())</f>
        <v>-0.36579922514123425</v>
      </c>
      <c r="AR98" s="23">
        <f ca="1">SQRT(Inputs!$B$38)*K98+SQRT(1-Inputs!$B$38)*_xlfn.NORM.S.INV(RAND())</f>
        <v>0.78957042798766386</v>
      </c>
      <c r="AS98" s="23">
        <f ca="1">SQRT(Inputs!$B$38)*L98+SQRT(1-Inputs!$B$38)*_xlfn.NORM.S.INV(RAND())</f>
        <v>0.66914234219561541</v>
      </c>
      <c r="AT98" s="23">
        <f ca="1">SQRT(Inputs!$B$38)*M98+SQRT(1-Inputs!$B$38)*_xlfn.NORM.S.INV(RAND())</f>
        <v>0.49636250067790533</v>
      </c>
      <c r="AU98" s="15">
        <f ca="1">Inputs!$B$6*EXP($B$8-0.5*C$5^2+C$5*N98)</f>
        <v>5369.5054571043875</v>
      </c>
      <c r="AV98" s="15">
        <f t="shared" ca="1" si="37"/>
        <v>8590.5693373075901</v>
      </c>
      <c r="AW98" s="15">
        <f t="shared" ca="1" si="38"/>
        <v>12184.316313400766</v>
      </c>
      <c r="AX98" s="15">
        <f t="shared" ca="1" si="39"/>
        <v>17842.518086136675</v>
      </c>
      <c r="AY98" s="15">
        <f t="shared" ca="1" si="40"/>
        <v>22330.090680788642</v>
      </c>
      <c r="AZ98" s="15">
        <f t="shared" ca="1" si="41"/>
        <v>26358.077916214494</v>
      </c>
      <c r="BA98" s="15">
        <f t="shared" ca="1" si="42"/>
        <v>36313.961070964593</v>
      </c>
      <c r="BB98" s="15">
        <f t="shared" ca="1" si="43"/>
        <v>46680.029758194883</v>
      </c>
      <c r="BC98" s="15">
        <f t="shared" ca="1" si="44"/>
        <v>64250.366740832134</v>
      </c>
      <c r="BD98" s="15">
        <f t="shared" ca="1" si="45"/>
        <v>70841.313850546067</v>
      </c>
      <c r="BE98" s="15">
        <f t="shared" ca="1" si="46"/>
        <v>99234.532800380766</v>
      </c>
      <c r="BF98" s="15">
        <f ca="1">Inputs!$B$13*EXP($B$9-0.5*C$6^2+C$6*Y98)</f>
        <v>19096.625620235118</v>
      </c>
      <c r="BG98" s="15">
        <f t="shared" ca="1" si="47"/>
        <v>29689.477660304459</v>
      </c>
      <c r="BH98" s="15">
        <f t="shared" ca="1" si="48"/>
        <v>35532.6757339213</v>
      </c>
      <c r="BI98" s="15">
        <f t="shared" ca="1" si="49"/>
        <v>51043.510225398692</v>
      </c>
      <c r="BJ98" s="15">
        <f t="shared" ca="1" si="50"/>
        <v>56142.947046525136</v>
      </c>
      <c r="BK98" s="15">
        <f t="shared" ca="1" si="51"/>
        <v>57080.895862258963</v>
      </c>
      <c r="BL98" s="15">
        <f t="shared" ca="1" si="52"/>
        <v>73123.883863713592</v>
      </c>
      <c r="BM98" s="15">
        <f t="shared" ca="1" si="53"/>
        <v>80664.240178952197</v>
      </c>
      <c r="BN98" s="15">
        <f t="shared" ca="1" si="54"/>
        <v>112008.11660095117</v>
      </c>
      <c r="BO98" s="15">
        <f t="shared" ca="1" si="55"/>
        <v>110610.2073006406</v>
      </c>
      <c r="BP98" s="15">
        <f t="shared" ca="1" si="56"/>
        <v>145968.11230119661</v>
      </c>
      <c r="BQ98" s="15">
        <f ca="1">Inputs!$B$20*EXP($B$10-0.5*C$7^2+C$7*AJ98)</f>
        <v>4213.3555014563699</v>
      </c>
      <c r="BR98" s="15">
        <f t="shared" ca="1" si="57"/>
        <v>10030.669419899798</v>
      </c>
      <c r="BS98" s="15">
        <f t="shared" ca="1" si="58"/>
        <v>11840.040292547998</v>
      </c>
      <c r="BT98" s="15">
        <f t="shared" ca="1" si="59"/>
        <v>18487.349094742138</v>
      </c>
      <c r="BU98" s="15">
        <f t="shared" ca="1" si="60"/>
        <v>30374.489005673771</v>
      </c>
      <c r="BV98" s="15">
        <f t="shared" ca="1" si="61"/>
        <v>36620.927945128984</v>
      </c>
      <c r="BW98" s="15">
        <f t="shared" ca="1" si="62"/>
        <v>45463.926924320178</v>
      </c>
      <c r="BX98" s="15">
        <f t="shared" ca="1" si="63"/>
        <v>59092.323592161272</v>
      </c>
      <c r="BY98" s="15">
        <f t="shared" ca="1" si="64"/>
        <v>96300.435964891483</v>
      </c>
      <c r="BZ98" s="15">
        <f t="shared" ca="1" si="65"/>
        <v>152810.17318129604</v>
      </c>
      <c r="CA98" s="15">
        <f t="shared" ca="1" si="66"/>
        <v>234445.16586931917</v>
      </c>
      <c r="CB98" s="15">
        <f ca="1">(AU98*DCF!C$10-DCF!C$5*MAX(AU98*DCF!C$10,0)-MAX(AU98-Inputs!$B$6,0)/Inputs!$B$10)*DCF!C$6</f>
        <v>1040.1704241560951</v>
      </c>
      <c r="CC98" s="15">
        <f ca="1">(AV98*DCF!D$10-DCF!D$5*MAX(AV98*DCF!D$10,0)-MAX(AV98-AU98,0)/Inputs!$B$10)*DCF!D$6</f>
        <v>1308.5209508147225</v>
      </c>
      <c r="CD98" s="15">
        <f ca="1">(AW98*DCF!E$10-DCF!E$5*MAX(AW98*DCF!E$10,0)-MAX(AW98-AV98,0)/Inputs!$B$10)*DCF!E$6</f>
        <v>2003.7040366660412</v>
      </c>
      <c r="CE98" s="15">
        <f ca="1">(AX98*DCF!F$10-DCF!F$5*MAX(AX98*DCF!F$10,0)-MAX(AX98-AW98,0)/Inputs!$B$10)*DCF!F$6</f>
        <v>2717.6617572498612</v>
      </c>
      <c r="CF98" s="15">
        <f ca="1">(AY98*DCF!G$10-DCF!G$5*MAX(AY98*DCF!G$10,0)-MAX(AY98-AX98,0)/Inputs!$B$10)*DCF!G$6</f>
        <v>3738.2994963403999</v>
      </c>
      <c r="CG98" s="15">
        <f ca="1">(AZ98*DCF!H$10-DCF!H$5*MAX(AZ98*DCF!H$10,0)-MAX(AZ98-AY98,0)/Inputs!$B$10)*DCF!H$6</f>
        <v>4402.1983887369943</v>
      </c>
      <c r="CH98" s="15">
        <f ca="1">(BA98*DCF!I$10-DCF!I$5*MAX(BA98*DCF!I$10,0)-MAX(BA98-AZ98,0)/Inputs!$B$10)*DCF!I$6</f>
        <v>5000.1222903367634</v>
      </c>
      <c r="CI98" s="15">
        <f ca="1">(BB98*DCF!J$10-DCF!J$5*MAX(BB98*DCF!J$10,0)-MAX(BB98-BA98,0)/Inputs!$B$10)*DCF!J$6</f>
        <v>6439.5945288669009</v>
      </c>
      <c r="CJ98" s="15">
        <f ca="1">(BC98*DCF!K$10-DCF!K$5*MAX(BC98*DCF!K$10,0)-MAX(BC98-BB98,0)/Inputs!$B$10)*DCF!K$6</f>
        <v>7883.6974705494413</v>
      </c>
      <c r="CK98" s="15">
        <f ca="1">(BD98*DCF!L$10-DCF!L$5*MAX(BD98*DCF!L$10,0)-MAX(BD98-BC98,0)/Inputs!$B$10)*DCF!L$6</f>
        <v>9831.901066751343</v>
      </c>
      <c r="CL98" s="15">
        <f ca="1">(BE98*DCF!M$10-DCF!M$5*MAX(BE98*DCF!M$10,0)-MAX(BE98-BD98,0)/Inputs!$B$10)*DCF!M$6</f>
        <v>10611.402699733908</v>
      </c>
      <c r="CM98" s="15">
        <f ca="1">(BF98*DCF!C$28-DCF!C$5*MAX(BF98*DCF!C$28,0)-MAX(BF98-Inputs!$B$13,0)/Inputs!$B$17)*DCF!C$6</f>
        <v>4047.650901126382</v>
      </c>
      <c r="CN98" s="15">
        <f ca="1">(BG98*DCF!D$28-DCF!D$5*MAX(BG98*DCF!D$28,0)-MAX(BG98-BF98,0)/Inputs!$B$17)*DCF!D$6</f>
        <v>6484.2949050214111</v>
      </c>
      <c r="CO98" s="15">
        <f ca="1">(BH98*DCF!E$28-DCF!E$5*MAX(BH98*DCF!E$28,0)-MAX(BH98-BG98,0)/Inputs!$B$17)*DCF!E$6</f>
        <v>8911.8725684667625</v>
      </c>
      <c r="CP98" s="15">
        <f ca="1">(BI98*DCF!F$28-DCF!F$5*MAX(BI98*DCF!F$28,0)-MAX(BI98-BH98,0)/Inputs!$B$17)*DCF!F$6</f>
        <v>11032.975909497794</v>
      </c>
      <c r="CQ98" s="15">
        <f ca="1">(BJ98*DCF!G$28-DCF!G$5*MAX(BJ98*DCF!G$28,0)-MAX(BJ98-BI98,0)/Inputs!$B$17)*DCF!G$6</f>
        <v>13709.038669504005</v>
      </c>
      <c r="CR98" s="15">
        <f ca="1">(BK98*DCF!H$28-DCF!H$5*MAX(BK98*DCF!H$28,0)-MAX(BK98-BJ98,0)/Inputs!$B$17)*DCF!H$6</f>
        <v>13971.00438095454</v>
      </c>
      <c r="CS98" s="15">
        <f ca="1">(BL98*DCF!I$28-DCF!I$5*MAX(BL98*DCF!I$28,0)-MAX(BL98-BK98,0)/Inputs!$B$17)*DCF!I$6</f>
        <v>14892.642763203279</v>
      </c>
      <c r="CT98" s="15">
        <f ca="1">(BM98*DCF!J$28-DCF!J$5*MAX(BM98*DCF!J$28,0)-MAX(BM98-BL98,0)/Inputs!$B$17)*DCF!J$6</f>
        <v>16995.032365065388</v>
      </c>
      <c r="CU98" s="15">
        <f ca="1">(BN98*DCF!K$28-DCF!K$5*MAX(BN98*DCF!K$28,0)-MAX(BN98-BM98,0)/Inputs!$B$17)*DCF!K$6</f>
        <v>19815.028822792367</v>
      </c>
      <c r="CV98" s="15">
        <f ca="1">(BO98*DCF!L$28-DCF!L$5*MAX(BO98*DCF!L$28,0)-MAX(BO98-BN98,0)/Inputs!$B$17)*DCF!L$6</f>
        <v>22069.058050741434</v>
      </c>
      <c r="CW98" s="15">
        <f ca="1">(BP98*DCF!M$28-DCF!M$5*MAX(BP98*DCF!M$28,0)-MAX(BP98-BO98,0)/Inputs!$B$17)*DCF!M$6</f>
        <v>23768.090200691851</v>
      </c>
      <c r="CX98" s="15">
        <f ca="1">(BQ98*DCF!C$46-DCF!C$5*MAX(BQ98*DCF!C$46,0)-MAX(BQ98-Inputs!$B$20,0)/Inputs!$B$24)*DCF!C$6</f>
        <v>-1440.6620102469076</v>
      </c>
      <c r="CY98" s="15">
        <f ca="1">(BR98*DCF!D$46-DCF!D$5*MAX(BR98*DCF!D$46,0)-MAX(BR98-BQ98,0)/Inputs!$B$24)*DCF!D$6</f>
        <v>-4194.2009126523035</v>
      </c>
      <c r="CZ98" s="15">
        <f ca="1">(BS98*DCF!E$46-DCF!E$5*MAX(BS98*DCF!E$46,0)-MAX(BS98-BR98,0)/Inputs!$B$24)*DCF!E$6</f>
        <v>-2113.309566456267</v>
      </c>
      <c r="DA98" s="15">
        <f ca="1">(BT98*DCF!F$46-DCF!F$5*MAX(BT98*DCF!F$46,0)-MAX(BT98-BS98,0)/Inputs!$B$24)*DCF!F$6</f>
        <v>-3766.8609193565026</v>
      </c>
      <c r="DB98" s="15">
        <f ca="1">(BU98*DCF!G$46-DCF!G$5*MAX(BU98*DCF!G$46,0)-MAX(BU98-BT98,0)/Inputs!$B$24)*DCF!G$6</f>
        <v>-5020.3368023182866</v>
      </c>
      <c r="DC98" s="15">
        <f ca="1">(BV98*DCF!H$46-DCF!H$5*MAX(BV98*DCF!H$46,0)-MAX(BV98-BU98,0)/Inputs!$B$24)*DCF!H$6</f>
        <v>-1941.0426278693376</v>
      </c>
      <c r="DD98" s="15">
        <f ca="1">(BW98*DCF!I$46-DCF!I$5*MAX(BW98*DCF!I$46,0)-MAX(BW98-BV98,0)/Inputs!$B$24)*DCF!I$6</f>
        <v>-1488.4758978296593</v>
      </c>
      <c r="DE98" s="15">
        <f ca="1">(BX98*DCF!J$46-DCF!J$5*MAX(BX98*DCF!J$46,0)-MAX(BX98-BW98,0)/Inputs!$B$24)*DCF!J$6</f>
        <v>-1135.2686229788681</v>
      </c>
      <c r="DF98" s="15">
        <f ca="1">(BY98*DCF!K$46-DCF!K$5*MAX(BY98*DCF!K$46,0)-MAX(BY98-BX98,0)/Inputs!$B$24)*DCF!K$6</f>
        <v>-3613.9943898270581</v>
      </c>
      <c r="DG98" s="15">
        <f ca="1">(BZ98*DCF!L$46-DCF!L$5*MAX(BZ98*DCF!L$46,0)-MAX(BZ98-BY98,0)/Inputs!$B$24)*DCF!L$6</f>
        <v>-2225.280347106243</v>
      </c>
      <c r="DH98" s="15">
        <f ca="1">(CA98*DCF!M$46-DCF!M$5*MAX(CA98*DCF!M$46,0)-MAX(CA98-BZ98,0)/Inputs!$B$24)*DCF!M$6</f>
        <v>1313.2794396192005</v>
      </c>
      <c r="DI98" s="15">
        <f ca="1">SUM(CB98:CL98)+BE98*DCF!M$10*(1+Inputs!$B$30)*(1-Inputs!$B$33)*(1-Inputs!$B$30/Inputs!$B$31)/(Inputs!$B$29-Inputs!$B$30)*DCF!M$6</f>
        <v>331148.29013450886</v>
      </c>
      <c r="DJ98" s="15">
        <f ca="1">SUM(CM98:CW98)+BP98*DCF!M$28*(1+Inputs!$B$30)*(1-Inputs!$B$33)*(1-Inputs!$B$30/Inputs!$B$31)/(Inputs!$B$29-Inputs!$B$30)*DCF!M$6</f>
        <v>697338.27188731683</v>
      </c>
      <c r="DK98" s="15">
        <f ca="1">SUM(CX98:DH98)+CA98*DCF!M$46*(1+Inputs!$B$30)*(1-Inputs!$B$33)*(1-Inputs!$B$30/Inputs!$B$31)/(Inputs!$B$29-Inputs!$B$30)*DCF!M$6</f>
        <v>336853.84558224696</v>
      </c>
      <c r="DM98" s="15">
        <f ca="1">DI98+DJ98+DK98+Inputs!$B$34+Inputs!$B$36-Inputs!$B$35</f>
        <v>1442191.4076040727</v>
      </c>
    </row>
    <row r="99" spans="1:117" x14ac:dyDescent="0.75">
      <c r="A99" s="11">
        <v>86</v>
      </c>
      <c r="C99" s="23">
        <f t="shared" ca="1" si="68"/>
        <v>1.7231720826300281</v>
      </c>
      <c r="D99" s="23">
        <f t="shared" ca="1" si="68"/>
        <v>0.72330417321692497</v>
      </c>
      <c r="E99" s="23">
        <f t="shared" ca="1" si="68"/>
        <v>1.8611937237236582</v>
      </c>
      <c r="F99" s="23">
        <f t="shared" ca="1" si="68"/>
        <v>-1.5370111432867057</v>
      </c>
      <c r="G99" s="23">
        <f t="shared" ca="1" si="68"/>
        <v>0.26798901239049011</v>
      </c>
      <c r="H99" s="23">
        <f t="shared" ca="1" si="68"/>
        <v>2.105806629875645E-2</v>
      </c>
      <c r="I99" s="23">
        <f t="shared" ca="1" si="68"/>
        <v>0.91573280573116789</v>
      </c>
      <c r="J99" s="23">
        <f t="shared" ca="1" si="68"/>
        <v>-0.48539713482208929</v>
      </c>
      <c r="K99" s="23">
        <f t="shared" ca="1" si="68"/>
        <v>0.58337524961558263</v>
      </c>
      <c r="L99" s="23">
        <f t="shared" ca="1" si="68"/>
        <v>0.74039895507356202</v>
      </c>
      <c r="M99" s="23">
        <f t="shared" ca="1" si="68"/>
        <v>0.14874977974509565</v>
      </c>
      <c r="N99" s="23">
        <f ca="1">SQRT(Inputs!$B$38)*C99+SQRT(1-Inputs!$B$38)*_xlfn.NORM.S.INV(RAND())</f>
        <v>1.3775249089538193</v>
      </c>
      <c r="O99" s="23">
        <f ca="1">SQRT(Inputs!$B$38)*D99+SQRT(1-Inputs!$B$38)*_xlfn.NORM.S.INV(RAND())</f>
        <v>4.0856373744847629E-2</v>
      </c>
      <c r="P99" s="23">
        <f ca="1">SQRT(Inputs!$B$38)*E99+SQRT(1-Inputs!$B$38)*_xlfn.NORM.S.INV(RAND())</f>
        <v>0.82877941398559407</v>
      </c>
      <c r="Q99" s="23">
        <f ca="1">SQRT(Inputs!$B$38)*F99+SQRT(1-Inputs!$B$38)*_xlfn.NORM.S.INV(RAND())</f>
        <v>-1.0480807547648381</v>
      </c>
      <c r="R99" s="23">
        <f ca="1">SQRT(Inputs!$B$38)*G99+SQRT(1-Inputs!$B$38)*_xlfn.NORM.S.INV(RAND())</f>
        <v>0.30652035475612849</v>
      </c>
      <c r="S99" s="23">
        <f ca="1">SQRT(Inputs!$B$38)*H99+SQRT(1-Inputs!$B$38)*_xlfn.NORM.S.INV(RAND())</f>
        <v>-0.92025563347412409</v>
      </c>
      <c r="T99" s="23">
        <f ca="1">SQRT(Inputs!$B$38)*I99+SQRT(1-Inputs!$B$38)*_xlfn.NORM.S.INV(RAND())</f>
        <v>-0.26654631200967671</v>
      </c>
      <c r="U99" s="23">
        <f ca="1">SQRT(Inputs!$B$38)*J99+SQRT(1-Inputs!$B$38)*_xlfn.NORM.S.INV(RAND())</f>
        <v>0.60349950328271762</v>
      </c>
      <c r="V99" s="23">
        <f ca="1">SQRT(Inputs!$B$38)*K99+SQRT(1-Inputs!$B$38)*_xlfn.NORM.S.INV(RAND())</f>
        <v>1.1428228719941498</v>
      </c>
      <c r="W99" s="23">
        <f ca="1">SQRT(Inputs!$B$38)*L99+SQRT(1-Inputs!$B$38)*_xlfn.NORM.S.INV(RAND())</f>
        <v>8.7038362385528922E-2</v>
      </c>
      <c r="X99" s="23">
        <f ca="1">SQRT(Inputs!$B$38)*M99+SQRT(1-Inputs!$B$38)*_xlfn.NORM.S.INV(RAND())</f>
        <v>0.88781793701599865</v>
      </c>
      <c r="Y99" s="23">
        <f ca="1">SQRT(Inputs!$B$38)*C99+SQRT(1-Inputs!$B$38)*_xlfn.NORM.S.INV(RAND())</f>
        <v>1.0166712560612203</v>
      </c>
      <c r="Z99" s="23">
        <f ca="1">SQRT(Inputs!$B$38)*D99+SQRT(1-Inputs!$B$38)*_xlfn.NORM.S.INV(RAND())</f>
        <v>-0.12210756668307549</v>
      </c>
      <c r="AA99" s="23">
        <f ca="1">SQRT(Inputs!$B$38)*E99+SQRT(1-Inputs!$B$38)*_xlfn.NORM.S.INV(RAND())</f>
        <v>0.20578389354767046</v>
      </c>
      <c r="AB99" s="23">
        <f ca="1">SQRT(Inputs!$B$38)*F99+SQRT(1-Inputs!$B$38)*_xlfn.NORM.S.INV(RAND())</f>
        <v>-0.84306717829007294</v>
      </c>
      <c r="AC99" s="23">
        <f ca="1">SQRT(Inputs!$B$38)*G99+SQRT(1-Inputs!$B$38)*_xlfn.NORM.S.INV(RAND())</f>
        <v>0.47092278634223644</v>
      </c>
      <c r="AD99" s="23">
        <f ca="1">SQRT(Inputs!$B$38)*H99+SQRT(1-Inputs!$B$38)*_xlfn.NORM.S.INV(RAND())</f>
        <v>0.30978359921787729</v>
      </c>
      <c r="AE99" s="23">
        <f ca="1">SQRT(Inputs!$B$38)*I99+SQRT(1-Inputs!$B$38)*_xlfn.NORM.S.INV(RAND())</f>
        <v>0.69687526269005196</v>
      </c>
      <c r="AF99" s="23">
        <f ca="1">SQRT(Inputs!$B$38)*J99+SQRT(1-Inputs!$B$38)*_xlfn.NORM.S.INV(RAND())</f>
        <v>-0.2788907307564456</v>
      </c>
      <c r="AG99" s="23">
        <f ca="1">SQRT(Inputs!$B$38)*K99+SQRT(1-Inputs!$B$38)*_xlfn.NORM.S.INV(RAND())</f>
        <v>-0.22464136060454815</v>
      </c>
      <c r="AH99" s="23">
        <f ca="1">SQRT(Inputs!$B$38)*L99+SQRT(1-Inputs!$B$38)*_xlfn.NORM.S.INV(RAND())</f>
        <v>0.49421479266865342</v>
      </c>
      <c r="AI99" s="23">
        <f ca="1">SQRT(Inputs!$B$38)*M99+SQRT(1-Inputs!$B$38)*_xlfn.NORM.S.INV(RAND())</f>
        <v>1.8247131661718115</v>
      </c>
      <c r="AJ99" s="23">
        <f ca="1">SQRT(Inputs!$B$38)*C99+SQRT(1-Inputs!$B$38)*_xlfn.NORM.S.INV(RAND())</f>
        <v>0.8425714545942119</v>
      </c>
      <c r="AK99" s="23">
        <f ca="1">SQRT(Inputs!$B$38)*D99+SQRT(1-Inputs!$B$38)*_xlfn.NORM.S.INV(RAND())</f>
        <v>1.0680492964417962</v>
      </c>
      <c r="AL99" s="23">
        <f ca="1">SQRT(Inputs!$B$38)*E99+SQRT(1-Inputs!$B$38)*_xlfn.NORM.S.INV(RAND())</f>
        <v>-0.21870522513938506</v>
      </c>
      <c r="AM99" s="23">
        <f ca="1">SQRT(Inputs!$B$38)*F99+SQRT(1-Inputs!$B$38)*_xlfn.NORM.S.INV(RAND())</f>
        <v>-0.43165544981107712</v>
      </c>
      <c r="AN99" s="23">
        <f ca="1">SQRT(Inputs!$B$38)*G99+SQRT(1-Inputs!$B$38)*_xlfn.NORM.S.INV(RAND())</f>
        <v>2.1258820021561848</v>
      </c>
      <c r="AO99" s="23">
        <f ca="1">SQRT(Inputs!$B$38)*H99+SQRT(1-Inputs!$B$38)*_xlfn.NORM.S.INV(RAND())</f>
        <v>0.37303804779963845</v>
      </c>
      <c r="AP99" s="23">
        <f ca="1">SQRT(Inputs!$B$38)*I99+SQRT(1-Inputs!$B$38)*_xlfn.NORM.S.INV(RAND())</f>
        <v>0.76451476747561953</v>
      </c>
      <c r="AQ99" s="23">
        <f ca="1">SQRT(Inputs!$B$38)*J99+SQRT(1-Inputs!$B$38)*_xlfn.NORM.S.INV(RAND())</f>
        <v>-0.45313921420419773</v>
      </c>
      <c r="AR99" s="23">
        <f ca="1">SQRT(Inputs!$B$38)*K99+SQRT(1-Inputs!$B$38)*_xlfn.NORM.S.INV(RAND())</f>
        <v>-3.6721480607525669E-2</v>
      </c>
      <c r="AS99" s="23">
        <f ca="1">SQRT(Inputs!$B$38)*L99+SQRT(1-Inputs!$B$38)*_xlfn.NORM.S.INV(RAND())</f>
        <v>-0.65179459948830287</v>
      </c>
      <c r="AT99" s="23">
        <f ca="1">SQRT(Inputs!$B$38)*M99+SQRT(1-Inputs!$B$38)*_xlfn.NORM.S.INV(RAND())</f>
        <v>7.7658499099428888E-2</v>
      </c>
      <c r="AU99" s="15">
        <f ca="1">Inputs!$B$6*EXP($B$8-0.5*C$5^2+C$5*N99)</f>
        <v>6201.8109029919806</v>
      </c>
      <c r="AV99" s="15">
        <f t="shared" ca="1" si="37"/>
        <v>7594.5539655273687</v>
      </c>
      <c r="AW99" s="15">
        <f t="shared" ca="1" si="38"/>
        <v>10355.458392277063</v>
      </c>
      <c r="AX99" s="15">
        <f t="shared" ca="1" si="39"/>
        <v>11091.310567486575</v>
      </c>
      <c r="AY99" s="15">
        <f t="shared" ca="1" si="40"/>
        <v>14048.733188137647</v>
      </c>
      <c r="AZ99" s="15">
        <f t="shared" ca="1" si="41"/>
        <v>15526.110469175997</v>
      </c>
      <c r="BA99" s="15">
        <f t="shared" ca="1" si="42"/>
        <v>18477.277945032863</v>
      </c>
      <c r="BB99" s="15">
        <f t="shared" ca="1" si="43"/>
        <v>24031.831570691334</v>
      </c>
      <c r="BC99" s="15">
        <f t="shared" ca="1" si="44"/>
        <v>32865.678584556226</v>
      </c>
      <c r="BD99" s="15">
        <f t="shared" ca="1" si="45"/>
        <v>40592.679435387545</v>
      </c>
      <c r="BE99" s="15">
        <f t="shared" ca="1" si="46"/>
        <v>53930.423068219359</v>
      </c>
      <c r="BF99" s="15">
        <f ca="1">Inputs!$B$13*EXP($B$9-0.5*C$6^2+C$6*Y99)</f>
        <v>16919.497929868161</v>
      </c>
      <c r="BG99" s="15">
        <f t="shared" ca="1" si="47"/>
        <v>20171.030644557264</v>
      </c>
      <c r="BH99" s="15">
        <f t="shared" ca="1" si="48"/>
        <v>25500.971847665445</v>
      </c>
      <c r="BI99" s="15">
        <f t="shared" ca="1" si="49"/>
        <v>27417.984708009462</v>
      </c>
      <c r="BJ99" s="15">
        <f t="shared" ca="1" si="50"/>
        <v>35973.562536270627</v>
      </c>
      <c r="BK99" s="15">
        <f t="shared" ca="1" si="51"/>
        <v>46052.60959202463</v>
      </c>
      <c r="BL99" s="15">
        <f t="shared" ca="1" si="52"/>
        <v>61916.661446341517</v>
      </c>
      <c r="BM99" s="15">
        <f t="shared" ca="1" si="53"/>
        <v>73517.231071335234</v>
      </c>
      <c r="BN99" s="15">
        <f t="shared" ca="1" si="54"/>
        <v>88015.424473884661</v>
      </c>
      <c r="BO99" s="15">
        <f t="shared" ca="1" si="55"/>
        <v>114697.30136559764</v>
      </c>
      <c r="BP99" s="15">
        <f t="shared" ca="1" si="56"/>
        <v>173591.44612144775</v>
      </c>
      <c r="BQ99" s="15">
        <f ca="1">Inputs!$B$20*EXP($B$10-0.5*C$7^2+C$7*AJ99)</f>
        <v>5783.5571384629902</v>
      </c>
      <c r="BR99" s="15">
        <f t="shared" ca="1" si="57"/>
        <v>11016.471277094673</v>
      </c>
      <c r="BS99" s="15">
        <f t="shared" ca="1" si="58"/>
        <v>14167.435546894812</v>
      </c>
      <c r="BT99" s="15">
        <f t="shared" ca="1" si="59"/>
        <v>17442.501908201182</v>
      </c>
      <c r="BU99" s="15">
        <f t="shared" ca="1" si="60"/>
        <v>40432.931175318001</v>
      </c>
      <c r="BV99" s="15">
        <f t="shared" ca="1" si="61"/>
        <v>61186.088085103343</v>
      </c>
      <c r="BW99" s="15">
        <f t="shared" ca="1" si="62"/>
        <v>100377.80979445871</v>
      </c>
      <c r="BX99" s="15">
        <f t="shared" ca="1" si="63"/>
        <v>128202.82593568164</v>
      </c>
      <c r="BY99" s="15">
        <f t="shared" ca="1" si="64"/>
        <v>178376.29506199629</v>
      </c>
      <c r="BZ99" s="15">
        <f t="shared" ca="1" si="65"/>
        <v>222024.12742176827</v>
      </c>
      <c r="CA99" s="15">
        <f t="shared" ca="1" si="66"/>
        <v>316210.23712658283</v>
      </c>
      <c r="CB99" s="15">
        <f ca="1">(AU99*DCF!C$10-DCF!C$5*MAX(AU99*DCF!C$10,0)-MAX(AU99-Inputs!$B$6,0)/Inputs!$B$10)*DCF!C$6</f>
        <v>1034.2359379761087</v>
      </c>
      <c r="CC99" s="15">
        <f ca="1">(AV99*DCF!D$10-DCF!D$5*MAX(AV99*DCF!D$10,0)-MAX(AV99-AU99,0)/Inputs!$B$10)*DCF!D$6</f>
        <v>1511.5371325591802</v>
      </c>
      <c r="CD99" s="15">
        <f ca="1">(AW99*DCF!E$10-DCF!E$5*MAX(AW99*DCF!E$10,0)-MAX(AW99-AV99,0)/Inputs!$B$10)*DCF!E$6</f>
        <v>1769.0404871655689</v>
      </c>
      <c r="CE99" s="15">
        <f ca="1">(AX99*DCF!F$10-DCF!F$5*MAX(AX99*DCF!F$10,0)-MAX(AX99-AW99,0)/Inputs!$B$10)*DCF!F$6</f>
        <v>2268.1028271006439</v>
      </c>
      <c r="CF99" s="15">
        <f ca="1">(AY99*DCF!G$10-DCF!G$5*MAX(AY99*DCF!G$10,0)-MAX(AY99-AX99,0)/Inputs!$B$10)*DCF!G$6</f>
        <v>2326.1311214279308</v>
      </c>
      <c r="CG99" s="15">
        <f ca="1">(AZ99*DCF!H$10-DCF!H$5*MAX(AZ99*DCF!H$10,0)-MAX(AZ99-AY99,0)/Inputs!$B$10)*DCF!H$6</f>
        <v>2752.070662450948</v>
      </c>
      <c r="CH99" s="15">
        <f ca="1">(BA99*DCF!I$10-DCF!I$5*MAX(BA99*DCF!I$10,0)-MAX(BA99-AZ99,0)/Inputs!$B$10)*DCF!I$6</f>
        <v>2891.0297618004706</v>
      </c>
      <c r="CI99" s="15">
        <f ca="1">(BB99*DCF!J$10-DCF!J$5*MAX(BB99*DCF!J$10,0)-MAX(BB99-BA99,0)/Inputs!$B$10)*DCF!J$6</f>
        <v>3282.2169889027641</v>
      </c>
      <c r="CJ99" s="15">
        <f ca="1">(BC99*DCF!K$10-DCF!K$5*MAX(BC99*DCF!K$10,0)-MAX(BC99-BB99,0)/Inputs!$B$10)*DCF!K$6</f>
        <v>4054.2423201965626</v>
      </c>
      <c r="CK99" s="15">
        <f ca="1">(BD99*DCF!L$10-DCF!L$5*MAX(BD99*DCF!L$10,0)-MAX(BD99-BC99,0)/Inputs!$B$10)*DCF!L$6</f>
        <v>5122.921646858852</v>
      </c>
      <c r="CL99" s="15">
        <f ca="1">(BE99*DCF!M$10-DCF!M$5*MAX(BE99*DCF!M$10,0)-MAX(BE99-BD99,0)/Inputs!$B$10)*DCF!M$6</f>
        <v>6016.9442440337752</v>
      </c>
      <c r="CM99" s="15">
        <f ca="1">(BF99*DCF!C$28-DCF!C$5*MAX(BF99*DCF!C$28,0)-MAX(BF99-Inputs!$B$13,0)/Inputs!$B$17)*DCF!C$6</f>
        <v>3886.006660187184</v>
      </c>
      <c r="CN99" s="15">
        <f ca="1">(BG99*DCF!D$28-DCF!D$5*MAX(BG99*DCF!D$28,0)-MAX(BG99-BF99,0)/Inputs!$B$17)*DCF!D$6</f>
        <v>5247.1327360551077</v>
      </c>
      <c r="CO99" s="15">
        <f ca="1">(BH99*DCF!E$28-DCF!E$5*MAX(BH99*DCF!E$28,0)-MAX(BH99-BG99,0)/Inputs!$B$17)*DCF!E$6</f>
        <v>6171.8712632194038</v>
      </c>
      <c r="CP99" s="15">
        <f ca="1">(BI99*DCF!F$28-DCF!F$5*MAX(BI99*DCF!F$28,0)-MAX(BI99-BH99,0)/Inputs!$B$17)*DCF!F$6</f>
        <v>7094.2381429346206</v>
      </c>
      <c r="CQ99" s="15">
        <f ca="1">(BJ99*DCF!G$28-DCF!G$5*MAX(BJ99*DCF!G$28,0)-MAX(BJ99-BI99,0)/Inputs!$B$17)*DCF!G$6</f>
        <v>7894.6500587433393</v>
      </c>
      <c r="CR99" s="15">
        <f ca="1">(BK99*DCF!H$28-DCF!H$5*MAX(BK99*DCF!H$28,0)-MAX(BK99-BJ99,0)/Inputs!$B$17)*DCF!H$6</f>
        <v>9823.3173794167578</v>
      </c>
      <c r="CS99" s="15">
        <f ca="1">(BL99*DCF!I$28-DCF!I$5*MAX(BL99*DCF!I$28,0)-MAX(BL99-BK99,0)/Inputs!$B$17)*DCF!I$6</f>
        <v>12282.913197126371</v>
      </c>
      <c r="CT99" s="15">
        <f ca="1">(BM99*DCF!J$28-DCF!J$5*MAX(BM99*DCF!J$28,0)-MAX(BM99-BL99,0)/Inputs!$B$17)*DCF!J$6</f>
        <v>14862.304897315076</v>
      </c>
      <c r="CU99" s="15">
        <f ca="1">(BN99*DCF!K$28-DCF!K$5*MAX(BN99*DCF!K$28,0)-MAX(BN99-BM99,0)/Inputs!$B$17)*DCF!K$6</f>
        <v>16811.54631737007</v>
      </c>
      <c r="CV99" s="15">
        <f ca="1">(BO99*DCF!L$28-DCF!L$5*MAX(BO99*DCF!L$28,0)-MAX(BO99-BN99,0)/Inputs!$B$17)*DCF!L$6</f>
        <v>19865.420242348755</v>
      </c>
      <c r="CW99" s="15">
        <f ca="1">(BP99*DCF!M$28-DCF!M$5*MAX(BP99*DCF!M$28,0)-MAX(BP99-BO99,0)/Inputs!$B$17)*DCF!M$6</f>
        <v>26505.238039246164</v>
      </c>
      <c r="CX99" s="15">
        <f ca="1">(BQ99*DCF!C$46-DCF!C$5*MAX(BQ99*DCF!C$46,0)-MAX(BQ99-Inputs!$B$20,0)/Inputs!$B$24)*DCF!C$6</f>
        <v>-2528.561527803457</v>
      </c>
      <c r="CY99" s="15">
        <f ca="1">(BR99*DCF!D$46-DCF!D$5*MAX(BR99*DCF!D$46,0)-MAX(BR99-BQ99,0)/Inputs!$B$24)*DCF!D$6</f>
        <v>-4113.0957653919122</v>
      </c>
      <c r="CZ99" s="15">
        <f ca="1">(BS99*DCF!E$46-DCF!E$5*MAX(BS99*DCF!E$46,0)-MAX(BS99-BR99,0)/Inputs!$B$24)*DCF!E$6</f>
        <v>-2917.347291257187</v>
      </c>
      <c r="DA99" s="15">
        <f ca="1">(BT99*DCF!F$46-DCF!F$5*MAX(BT99*DCF!F$46,0)-MAX(BT99-BS99,0)/Inputs!$B$24)*DCF!F$6</f>
        <v>-2462.828463761844</v>
      </c>
      <c r="DB99" s="15">
        <f ca="1">(BU99*DCF!G$46-DCF!G$5*MAX(BU99*DCF!G$46,0)-MAX(BU99-BT99,0)/Inputs!$B$24)*DCF!G$6</f>
        <v>-9093.610089059177</v>
      </c>
      <c r="DC99" s="15">
        <f ca="1">(BV99*DCF!H$46-DCF!H$5*MAX(BV99*DCF!H$46,0)-MAX(BV99-BU99,0)/Inputs!$B$24)*DCF!H$6</f>
        <v>-6448.9163530137266</v>
      </c>
      <c r="DD99" s="15">
        <f ca="1">(BW99*DCF!I$46-DCF!I$5*MAX(BW99*DCF!I$46,0)-MAX(BW99-BV99,0)/Inputs!$B$24)*DCF!I$6</f>
        <v>-8932.1627288276104</v>
      </c>
      <c r="DE99" s="15">
        <f ca="1">(BX99*DCF!J$46-DCF!J$5*MAX(BX99*DCF!J$46,0)-MAX(BX99-BW99,0)/Inputs!$B$24)*DCF!J$6</f>
        <v>-2000.9857636366733</v>
      </c>
      <c r="DF99" s="15">
        <f ca="1">(BY99*DCF!K$46-DCF!K$5*MAX(BY99*DCF!K$46,0)-MAX(BY99-BX99,0)/Inputs!$B$24)*DCF!K$6</f>
        <v>-2101.7147259400067</v>
      </c>
      <c r="DG99" s="15">
        <f ca="1">(BZ99*DCF!L$46-DCF!L$5*MAX(BZ99*DCF!L$46,0)-MAX(BZ99-BY99,0)/Inputs!$B$24)*DCF!L$6</f>
        <v>5469.8526646688306</v>
      </c>
      <c r="DH99" s="15">
        <f ca="1">(CA99*DCF!M$46-DCF!M$5*MAX(CA99*DCF!M$46,0)-MAX(CA99-BZ99,0)/Inputs!$B$24)*DCF!M$6</f>
        <v>5099.451243416057</v>
      </c>
      <c r="DI99" s="15">
        <f ca="1">SUM(CB99:CL99)+BE99*DCF!M$10*(1+Inputs!$B$30)*(1-Inputs!$B$33)*(1-Inputs!$B$30/Inputs!$B$31)/(Inputs!$B$29-Inputs!$B$30)*DCF!M$6</f>
        <v>183117.55368534295</v>
      </c>
      <c r="DJ99" s="15">
        <f ca="1">SUM(CM99:CW99)+BP99*DCF!M$28*(1+Inputs!$B$30)*(1-Inputs!$B$33)*(1-Inputs!$B$30/Inputs!$B$31)/(Inputs!$B$29-Inputs!$B$30)*DCF!M$6</f>
        <v>774587.69235425838</v>
      </c>
      <c r="DK99" s="15">
        <f ca="1">SUM(CX99:DH99)+CA99*DCF!M$46*(1+Inputs!$B$30)*(1-Inputs!$B$33)*(1-Inputs!$B$30/Inputs!$B$31)/(Inputs!$B$29-Inputs!$B$30)*DCF!M$6</f>
        <v>458868.56529427232</v>
      </c>
      <c r="DM99" s="15">
        <f ca="1">DI99+DJ99+DK99+Inputs!$B$34+Inputs!$B$36-Inputs!$B$35</f>
        <v>1493424.8113338735</v>
      </c>
    </row>
    <row r="100" spans="1:117" x14ac:dyDescent="0.75">
      <c r="A100" s="11">
        <v>87</v>
      </c>
      <c r="C100" s="23">
        <f t="shared" ca="1" si="68"/>
        <v>-1.0338670512728974</v>
      </c>
      <c r="D100" s="23">
        <f t="shared" ca="1" si="68"/>
        <v>0.95064506231524859</v>
      </c>
      <c r="E100" s="23">
        <f t="shared" ca="1" si="68"/>
        <v>0.48799263225127021</v>
      </c>
      <c r="F100" s="23">
        <f t="shared" ca="1" si="68"/>
        <v>-0.25473436360680851</v>
      </c>
      <c r="G100" s="23">
        <f t="shared" ca="1" si="68"/>
        <v>-0.18499326927365109</v>
      </c>
      <c r="H100" s="23">
        <f t="shared" ca="1" si="68"/>
        <v>0.55696047543193505</v>
      </c>
      <c r="I100" s="23">
        <f t="shared" ca="1" si="68"/>
        <v>0.9619258578558838</v>
      </c>
      <c r="J100" s="23">
        <f t="shared" ca="1" si="68"/>
        <v>-0.69156652303252641</v>
      </c>
      <c r="K100" s="23">
        <f t="shared" ca="1" si="68"/>
        <v>-0.64046291959493939</v>
      </c>
      <c r="L100" s="23">
        <f t="shared" ca="1" si="68"/>
        <v>-1.4947091584645515</v>
      </c>
      <c r="M100" s="23">
        <f t="shared" ca="1" si="68"/>
        <v>0.95613350392409047</v>
      </c>
      <c r="N100" s="23">
        <f ca="1">SQRT(Inputs!$B$38)*C100+SQRT(1-Inputs!$B$38)*_xlfn.NORM.S.INV(RAND())</f>
        <v>1.3559932747420462</v>
      </c>
      <c r="O100" s="23">
        <f ca="1">SQRT(Inputs!$B$38)*D100+SQRT(1-Inputs!$B$38)*_xlfn.NORM.S.INV(RAND())</f>
        <v>0.12223415747880678</v>
      </c>
      <c r="P100" s="23">
        <f ca="1">SQRT(Inputs!$B$38)*E100+SQRT(1-Inputs!$B$38)*_xlfn.NORM.S.INV(RAND())</f>
        <v>1.451785627394268</v>
      </c>
      <c r="Q100" s="23">
        <f ca="1">SQRT(Inputs!$B$38)*F100+SQRT(1-Inputs!$B$38)*_xlfn.NORM.S.INV(RAND())</f>
        <v>-1.9977428745393717</v>
      </c>
      <c r="R100" s="23">
        <f ca="1">SQRT(Inputs!$B$38)*G100+SQRT(1-Inputs!$B$38)*_xlfn.NORM.S.INV(RAND())</f>
        <v>0.60857773702570617</v>
      </c>
      <c r="S100" s="23">
        <f ca="1">SQRT(Inputs!$B$38)*H100+SQRT(1-Inputs!$B$38)*_xlfn.NORM.S.INV(RAND())</f>
        <v>0.14666386024211392</v>
      </c>
      <c r="T100" s="23">
        <f ca="1">SQRT(Inputs!$B$38)*I100+SQRT(1-Inputs!$B$38)*_xlfn.NORM.S.INV(RAND())</f>
        <v>0.92430678440175473</v>
      </c>
      <c r="U100" s="23">
        <f ca="1">SQRT(Inputs!$B$38)*J100+SQRT(1-Inputs!$B$38)*_xlfn.NORM.S.INV(RAND())</f>
        <v>-0.21372632975510319</v>
      </c>
      <c r="V100" s="23">
        <f ca="1">SQRT(Inputs!$B$38)*K100+SQRT(1-Inputs!$B$38)*_xlfn.NORM.S.INV(RAND())</f>
        <v>-0.52320643111687226</v>
      </c>
      <c r="W100" s="23">
        <f ca="1">SQRT(Inputs!$B$38)*L100+SQRT(1-Inputs!$B$38)*_xlfn.NORM.S.INV(RAND())</f>
        <v>0.53738870300170571</v>
      </c>
      <c r="X100" s="23">
        <f ca="1">SQRT(Inputs!$B$38)*M100+SQRT(1-Inputs!$B$38)*_xlfn.NORM.S.INV(RAND())</f>
        <v>0.60720271991281338</v>
      </c>
      <c r="Y100" s="23">
        <f ca="1">SQRT(Inputs!$B$38)*C100+SQRT(1-Inputs!$B$38)*_xlfn.NORM.S.INV(RAND())</f>
        <v>-1.8807035955773177</v>
      </c>
      <c r="Z100" s="23">
        <f ca="1">SQRT(Inputs!$B$38)*D100+SQRT(1-Inputs!$B$38)*_xlfn.NORM.S.INV(RAND())</f>
        <v>0.74650770132282318</v>
      </c>
      <c r="AA100" s="23">
        <f ca="1">SQRT(Inputs!$B$38)*E100+SQRT(1-Inputs!$B$38)*_xlfn.NORM.S.INV(RAND())</f>
        <v>-0.66415668289283958</v>
      </c>
      <c r="AB100" s="23">
        <f ca="1">SQRT(Inputs!$B$38)*F100+SQRT(1-Inputs!$B$38)*_xlfn.NORM.S.INV(RAND())</f>
        <v>1.0874037509633543</v>
      </c>
      <c r="AC100" s="23">
        <f ca="1">SQRT(Inputs!$B$38)*G100+SQRT(1-Inputs!$B$38)*_xlfn.NORM.S.INV(RAND())</f>
        <v>-0.97095994019452547</v>
      </c>
      <c r="AD100" s="23">
        <f ca="1">SQRT(Inputs!$B$38)*H100+SQRT(1-Inputs!$B$38)*_xlfn.NORM.S.INV(RAND())</f>
        <v>-0.15317626932541578</v>
      </c>
      <c r="AE100" s="23">
        <f ca="1">SQRT(Inputs!$B$38)*I100+SQRT(1-Inputs!$B$38)*_xlfn.NORM.S.INV(RAND())</f>
        <v>0.4601382699397053</v>
      </c>
      <c r="AF100" s="23">
        <f ca="1">SQRT(Inputs!$B$38)*J100+SQRT(1-Inputs!$B$38)*_xlfn.NORM.S.INV(RAND())</f>
        <v>-1.2829880950427992</v>
      </c>
      <c r="AG100" s="23">
        <f ca="1">SQRT(Inputs!$B$38)*K100+SQRT(1-Inputs!$B$38)*_xlfn.NORM.S.INV(RAND())</f>
        <v>0.40584568522447778</v>
      </c>
      <c r="AH100" s="23">
        <f ca="1">SQRT(Inputs!$B$38)*L100+SQRT(1-Inputs!$B$38)*_xlfn.NORM.S.INV(RAND())</f>
        <v>-0.31504289411708863</v>
      </c>
      <c r="AI100" s="23">
        <f ca="1">SQRT(Inputs!$B$38)*M100+SQRT(1-Inputs!$B$38)*_xlfn.NORM.S.INV(RAND())</f>
        <v>0.44664103839912939</v>
      </c>
      <c r="AJ100" s="23">
        <f ca="1">SQRT(Inputs!$B$38)*C100+SQRT(1-Inputs!$B$38)*_xlfn.NORM.S.INV(RAND())</f>
        <v>-0.29291581361731922</v>
      </c>
      <c r="AK100" s="23">
        <f ca="1">SQRT(Inputs!$B$38)*D100+SQRT(1-Inputs!$B$38)*_xlfn.NORM.S.INV(RAND())</f>
        <v>1.5944360560114021</v>
      </c>
      <c r="AL100" s="23">
        <f ca="1">SQRT(Inputs!$B$38)*E100+SQRT(1-Inputs!$B$38)*_xlfn.NORM.S.INV(RAND())</f>
        <v>-0.32307230413914961</v>
      </c>
      <c r="AM100" s="23">
        <f ca="1">SQRT(Inputs!$B$38)*F100+SQRT(1-Inputs!$B$38)*_xlfn.NORM.S.INV(RAND())</f>
        <v>2.481578786834286</v>
      </c>
      <c r="AN100" s="23">
        <f ca="1">SQRT(Inputs!$B$38)*G100+SQRT(1-Inputs!$B$38)*_xlfn.NORM.S.INV(RAND())</f>
        <v>0.24794861990788652</v>
      </c>
      <c r="AO100" s="23">
        <f ca="1">SQRT(Inputs!$B$38)*H100+SQRT(1-Inputs!$B$38)*_xlfn.NORM.S.INV(RAND())</f>
        <v>-0.21781044235127456</v>
      </c>
      <c r="AP100" s="23">
        <f ca="1">SQRT(Inputs!$B$38)*I100+SQRT(1-Inputs!$B$38)*_xlfn.NORM.S.INV(RAND())</f>
        <v>0.93720356044884889</v>
      </c>
      <c r="AQ100" s="23">
        <f ca="1">SQRT(Inputs!$B$38)*J100+SQRT(1-Inputs!$B$38)*_xlfn.NORM.S.INV(RAND())</f>
        <v>0.68317218216212061</v>
      </c>
      <c r="AR100" s="23">
        <f ca="1">SQRT(Inputs!$B$38)*K100+SQRT(1-Inputs!$B$38)*_xlfn.NORM.S.INV(RAND())</f>
        <v>-1.6200145168125555</v>
      </c>
      <c r="AS100" s="23">
        <f ca="1">SQRT(Inputs!$B$38)*L100+SQRT(1-Inputs!$B$38)*_xlfn.NORM.S.INV(RAND())</f>
        <v>-1.9200463059963253</v>
      </c>
      <c r="AT100" s="23">
        <f ca="1">SQRT(Inputs!$B$38)*M100+SQRT(1-Inputs!$B$38)*_xlfn.NORM.S.INV(RAND())</f>
        <v>1.3521672191535654</v>
      </c>
      <c r="AU100" s="15">
        <f ca="1">Inputs!$B$6*EXP($B$8-0.5*C$5^2+C$5*N100)</f>
        <v>6180.23278777621</v>
      </c>
      <c r="AV100" s="15">
        <f t="shared" ca="1" si="37"/>
        <v>7659.2276812460095</v>
      </c>
      <c r="AW100" s="15">
        <f t="shared" ca="1" si="38"/>
        <v>11359.169593053244</v>
      </c>
      <c r="AX100" s="15">
        <f t="shared" ca="1" si="39"/>
        <v>10805.22140341251</v>
      </c>
      <c r="AY100" s="15">
        <f t="shared" ca="1" si="40"/>
        <v>14177.786353441539</v>
      </c>
      <c r="AZ100" s="15">
        <f t="shared" ca="1" si="41"/>
        <v>17622.136747240373</v>
      </c>
      <c r="BA100" s="15">
        <f t="shared" ca="1" si="42"/>
        <v>23755.374744643977</v>
      </c>
      <c r="BB100" s="15">
        <f t="shared" ca="1" si="43"/>
        <v>28467.661170786698</v>
      </c>
      <c r="BC100" s="15">
        <f t="shared" ca="1" si="44"/>
        <v>33148.476770842877</v>
      </c>
      <c r="BD100" s="15">
        <f t="shared" ca="1" si="45"/>
        <v>42703.396229258797</v>
      </c>
      <c r="BE100" s="15">
        <f t="shared" ca="1" si="46"/>
        <v>55302.988278922581</v>
      </c>
      <c r="BF100" s="15">
        <f ca="1">Inputs!$B$13*EXP($B$9-0.5*C$6^2+C$6*Y100)</f>
        <v>9526.418254993474</v>
      </c>
      <c r="BG100" s="15">
        <f t="shared" ca="1" si="47"/>
        <v>13284.276662682711</v>
      </c>
      <c r="BH100" s="15">
        <f t="shared" ca="1" si="48"/>
        <v>14537.974625090586</v>
      </c>
      <c r="BI100" s="15">
        <f t="shared" ca="1" si="49"/>
        <v>21039.126063091033</v>
      </c>
      <c r="BJ100" s="15">
        <f t="shared" ca="1" si="50"/>
        <v>22423.914846488518</v>
      </c>
      <c r="BK100" s="15">
        <f t="shared" ca="1" si="51"/>
        <v>26953.125501846142</v>
      </c>
      <c r="BL100" s="15">
        <f t="shared" ca="1" si="52"/>
        <v>35142.984521537866</v>
      </c>
      <c r="BM100" s="15">
        <f t="shared" ca="1" si="53"/>
        <v>36833.911467588652</v>
      </c>
      <c r="BN100" s="15">
        <f t="shared" ca="1" si="54"/>
        <v>47558.767258334061</v>
      </c>
      <c r="BO100" s="15">
        <f t="shared" ca="1" si="55"/>
        <v>56412.020643236014</v>
      </c>
      <c r="BP100" s="15">
        <f t="shared" ca="1" si="56"/>
        <v>73036.529281596901</v>
      </c>
      <c r="BQ100" s="15">
        <f ca="1">Inputs!$B$20*EXP($B$10-0.5*C$7^2+C$7*AJ100)</f>
        <v>3866.2352830202535</v>
      </c>
      <c r="BR100" s="15">
        <f t="shared" ca="1" si="57"/>
        <v>8704.3576366029411</v>
      </c>
      <c r="BS100" s="15">
        <f t="shared" ca="1" si="58"/>
        <v>10863.448085380043</v>
      </c>
      <c r="BT100" s="15">
        <f t="shared" ca="1" si="59"/>
        <v>28720.261228985728</v>
      </c>
      <c r="BU100" s="15">
        <f t="shared" ca="1" si="60"/>
        <v>42263.941534274287</v>
      </c>
      <c r="BV100" s="15">
        <f t="shared" ca="1" si="61"/>
        <v>55985.472107645197</v>
      </c>
      <c r="BW100" s="15">
        <f t="shared" ca="1" si="62"/>
        <v>95265.049585918867</v>
      </c>
      <c r="BX100" s="15">
        <f t="shared" ca="1" si="63"/>
        <v>152801.00638982232</v>
      </c>
      <c r="BY100" s="15">
        <f t="shared" ca="1" si="64"/>
        <v>157039.14596536208</v>
      </c>
      <c r="BZ100" s="15">
        <f t="shared" ca="1" si="65"/>
        <v>154816.14887545735</v>
      </c>
      <c r="CA100" s="15">
        <f t="shared" ca="1" si="66"/>
        <v>276535.92057631555</v>
      </c>
      <c r="CB100" s="15">
        <f ca="1">(AU100*DCF!C$10-DCF!C$5*MAX(AU100*DCF!C$10,0)-MAX(AU100-Inputs!$B$6,0)/Inputs!$B$10)*DCF!C$6</f>
        <v>1034.3897937836982</v>
      </c>
      <c r="CC100" s="15">
        <f ca="1">(AV100*DCF!D$10-DCF!D$5*MAX(AV100*DCF!D$10,0)-MAX(AV100-AU100,0)/Inputs!$B$10)*DCF!D$6</f>
        <v>1506.2706610129781</v>
      </c>
      <c r="CD100" s="15">
        <f ca="1">(AW100*DCF!E$10-DCF!E$5*MAX(AW100*DCF!E$10,0)-MAX(AW100-AV100,0)/Inputs!$B$10)*DCF!E$6</f>
        <v>1789.2712969348611</v>
      </c>
      <c r="CE100" s="15">
        <f ca="1">(AX100*DCF!F$10-DCF!F$5*MAX(AX100*DCF!F$10,0)-MAX(AX100-AW100,0)/Inputs!$B$10)*DCF!F$6</f>
        <v>2358.7626122648007</v>
      </c>
      <c r="CF100" s="15">
        <f ca="1">(AY100*DCF!G$10-DCF!G$5*MAX(AY100*DCF!G$10,0)-MAX(AY100-AX100,0)/Inputs!$B$10)*DCF!G$6</f>
        <v>2272.9236861151621</v>
      </c>
      <c r="CG100" s="15">
        <f ca="1">(AZ100*DCF!H$10-DCF!H$5*MAX(AZ100*DCF!H$10,0)-MAX(AZ100-AY100,0)/Inputs!$B$10)*DCF!H$6</f>
        <v>2809.7443289525982</v>
      </c>
      <c r="CH100" s="15">
        <f ca="1">(BA100*DCF!I$10-DCF!I$5*MAX(BA100*DCF!I$10,0)-MAX(BA100-AZ100,0)/Inputs!$B$10)*DCF!I$6</f>
        <v>3333.1744463266919</v>
      </c>
      <c r="CI100" s="15">
        <f ca="1">(BB100*DCF!J$10-DCF!J$5*MAX(BB100*DCF!J$10,0)-MAX(BB100-BA100,0)/Inputs!$B$10)*DCF!J$6</f>
        <v>4171.04735547984</v>
      </c>
      <c r="CJ100" s="15">
        <f ca="1">(BC100*DCF!K$10-DCF!K$5*MAX(BC100*DCF!K$10,0)-MAX(BC100-BB100,0)/Inputs!$B$10)*DCF!K$6</f>
        <v>4681.1294636046596</v>
      </c>
      <c r="CK100" s="15">
        <f ca="1">(BD100*DCF!L$10-DCF!L$5*MAX(BD100*DCF!L$10,0)-MAX(BD100-BC100,0)/Inputs!$B$10)*DCF!L$6</f>
        <v>5204.8784041524932</v>
      </c>
      <c r="CL100" s="15">
        <f ca="1">(BE100*DCF!M$10-DCF!M$5*MAX(BE100*DCF!M$10,0)-MAX(BE100-BD100,0)/Inputs!$B$10)*DCF!M$6</f>
        <v>6298.8110417768366</v>
      </c>
      <c r="CM100" s="15">
        <f ca="1">(BF100*DCF!C$28-DCF!C$5*MAX(BF100*DCF!C$28,0)-MAX(BF100-Inputs!$B$13,0)/Inputs!$B$17)*DCF!C$6</f>
        <v>2907.4003759537654</v>
      </c>
      <c r="CN100" s="15">
        <f ca="1">(BG100*DCF!D$28-DCF!D$5*MAX(BG100*DCF!D$28,0)-MAX(BG100-BF100,0)/Inputs!$B$17)*DCF!D$6</f>
        <v>3110.8023684459417</v>
      </c>
      <c r="CO100" s="15">
        <f ca="1">(BH100*DCF!E$28-DCF!E$5*MAX(BH100*DCF!E$28,0)-MAX(BH100-BG100,0)/Inputs!$B$17)*DCF!E$6</f>
        <v>3870.3266719374906</v>
      </c>
      <c r="CP100" s="15">
        <f ca="1">(BI100*DCF!F$28-DCF!F$5*MAX(BI100*DCF!F$28,0)-MAX(BI100-BH100,0)/Inputs!$B$17)*DCF!F$6</f>
        <v>4527.9311595777408</v>
      </c>
      <c r="CQ100" s="15">
        <f ca="1">(BJ100*DCF!G$28-DCF!G$5*MAX(BJ100*DCF!G$28,0)-MAX(BJ100-BI100,0)/Inputs!$B$17)*DCF!G$6</f>
        <v>5585.1470433484965</v>
      </c>
      <c r="CR100" s="15">
        <f ca="1">(BK100*DCF!H$28-DCF!H$5*MAX(BK100*DCF!H$28,0)-MAX(BK100-BJ100,0)/Inputs!$B$17)*DCF!H$6</f>
        <v>5962.093073004844</v>
      </c>
      <c r="CS100" s="15">
        <f ca="1">(BL100*DCF!I$28-DCF!I$5*MAX(BL100*DCF!I$28,0)-MAX(BL100-BK100,0)/Inputs!$B$17)*DCF!I$6</f>
        <v>7088.4836952263386</v>
      </c>
      <c r="CT100" s="15">
        <f ca="1">(BM100*DCF!J$28-DCF!J$5*MAX(BM100*DCF!J$28,0)-MAX(BM100-BL100,0)/Inputs!$B$17)*DCF!J$6</f>
        <v>7992.8169766678657</v>
      </c>
      <c r="CU100" s="15">
        <f ca="1">(BN100*DCF!K$28-DCF!K$5*MAX(BN100*DCF!K$28,0)-MAX(BN100-BM100,0)/Inputs!$B$17)*DCF!K$6</f>
        <v>8729.9622471200873</v>
      </c>
      <c r="CV100" s="15">
        <f ca="1">(BO100*DCF!L$28-DCF!L$5*MAX(BO100*DCF!L$28,0)-MAX(BO100-BN100,0)/Inputs!$B$17)*DCF!L$6</f>
        <v>10253.621816332123</v>
      </c>
      <c r="CW100" s="15">
        <f ca="1">(BP100*DCF!M$28-DCF!M$5*MAX(BP100*DCF!M$28,0)-MAX(BP100-BO100,0)/Inputs!$B$17)*DCF!M$6</f>
        <v>12004.136963009158</v>
      </c>
      <c r="CX100" s="15">
        <f ca="1">(BQ100*DCF!C$46-DCF!C$5*MAX(BQ100*DCF!C$46,0)-MAX(BQ100-Inputs!$B$20,0)/Inputs!$B$24)*DCF!C$6</f>
        <v>-1200.1630136398985</v>
      </c>
      <c r="CY100" s="15">
        <f ca="1">(BR100*DCF!D$46-DCF!D$5*MAX(BR100*DCF!D$46,0)-MAX(BR100-BQ100,0)/Inputs!$B$24)*DCF!D$6</f>
        <v>-3550.0175085360165</v>
      </c>
      <c r="CZ100" s="15">
        <f ca="1">(BS100*DCF!E$46-DCF!E$5*MAX(BS100*DCF!E$46,0)-MAX(BS100-BR100,0)/Inputs!$B$24)*DCF!E$6</f>
        <v>-2135.6756668664134</v>
      </c>
      <c r="DA100" s="15">
        <f ca="1">(BT100*DCF!F$46-DCF!F$5*MAX(BT100*DCF!F$46,0)-MAX(BT100-BS100,0)/Inputs!$B$24)*DCF!F$6</f>
        <v>-8593.8211685496663</v>
      </c>
      <c r="DB100" s="15">
        <f ca="1">(BU100*DCF!G$46-DCF!G$5*MAX(BU100*DCF!G$46,0)-MAX(BU100-BT100,0)/Inputs!$B$24)*DCF!G$6</f>
        <v>-5977.5019541103011</v>
      </c>
      <c r="DC100" s="15">
        <f ca="1">(BV100*DCF!H$46-DCF!H$5*MAX(BV100*DCF!H$46,0)-MAX(BV100-BU100,0)/Inputs!$B$24)*DCF!H$6</f>
        <v>-4263.8815524623124</v>
      </c>
      <c r="DD100" s="15">
        <f ca="1">(BW100*DCF!I$46-DCF!I$5*MAX(BW100*DCF!I$46,0)-MAX(BW100-BV100,0)/Inputs!$B$24)*DCF!I$6</f>
        <v>-9075.4638999153667</v>
      </c>
      <c r="DE100" s="15">
        <f ca="1">(BX100*DCF!J$46-DCF!J$5*MAX(BX100*DCF!J$46,0)-MAX(BX100-BW100,0)/Inputs!$B$24)*DCF!J$6</f>
        <v>-8848.0161914151777</v>
      </c>
      <c r="DF100" s="15">
        <f ca="1">(BY100*DCF!K$46-DCF!K$5*MAX(BY100*DCF!K$46,0)-MAX(BY100-BX100,0)/Inputs!$B$24)*DCF!K$6</f>
        <v>7932.3682175712456</v>
      </c>
      <c r="DG100" s="15">
        <f ca="1">(BZ100*DCF!L$46-DCF!L$5*MAX(BZ100*DCF!L$46,0)-MAX(BZ100-BY100,0)/Inputs!$B$24)*DCF!L$6</f>
        <v>10701.725480077132</v>
      </c>
      <c r="DH100" s="15">
        <f ca="1">(CA100*DCF!M$46-DCF!M$5*MAX(CA100*DCF!M$46,0)-MAX(CA100-BZ100,0)/Inputs!$B$24)*DCF!M$6</f>
        <v>-3766.9421415018214</v>
      </c>
      <c r="DI100" s="15">
        <f ca="1">SUM(CB100:CL100)+BE100*DCF!M$10*(1+Inputs!$B$30)*(1-Inputs!$B$33)*(1-Inputs!$B$30/Inputs!$B$31)/(Inputs!$B$29-Inputs!$B$30)*DCF!M$6</f>
        <v>189369.35077695776</v>
      </c>
      <c r="DJ100" s="15">
        <f ca="1">SUM(CM100:CW100)+BP100*DCF!M$28*(1+Inputs!$B$30)*(1-Inputs!$B$33)*(1-Inputs!$B$30/Inputs!$B$31)/(Inputs!$B$29-Inputs!$B$30)*DCF!M$6</f>
        <v>343048.22478902212</v>
      </c>
      <c r="DK100" s="15">
        <f ca="1">SUM(CX100:DH100)+CA100*DCF!M$46*(1+Inputs!$B$30)*(1-Inputs!$B$33)*(1-Inputs!$B$30/Inputs!$B$31)/(Inputs!$B$29-Inputs!$B$30)*DCF!M$6</f>
        <v>398779.90158557653</v>
      </c>
      <c r="DM100" s="15">
        <f ca="1">DI100+DJ100+DK100+Inputs!$B$34+Inputs!$B$36-Inputs!$B$35</f>
        <v>1008048.4771515564</v>
      </c>
    </row>
    <row r="101" spans="1:117" x14ac:dyDescent="0.75">
      <c r="A101" s="11">
        <v>88</v>
      </c>
      <c r="C101" s="23">
        <f t="shared" ca="1" si="68"/>
        <v>-0.26563525521884146</v>
      </c>
      <c r="D101" s="23">
        <f t="shared" ca="1" si="68"/>
        <v>-0.22220246468775445</v>
      </c>
      <c r="E101" s="23">
        <f t="shared" ca="1" si="68"/>
        <v>-1.0814835459916832</v>
      </c>
      <c r="F101" s="23">
        <f t="shared" ca="1" si="68"/>
        <v>0.8743755647137349</v>
      </c>
      <c r="G101" s="23">
        <f t="shared" ca="1" si="68"/>
        <v>-0.9336373178014874</v>
      </c>
      <c r="H101" s="23">
        <f t="shared" ca="1" si="68"/>
        <v>0.10910290243196946</v>
      </c>
      <c r="I101" s="23">
        <f t="shared" ca="1" si="68"/>
        <v>1.0174653562432341</v>
      </c>
      <c r="J101" s="23">
        <f t="shared" ca="1" si="68"/>
        <v>-0.6273839352616688</v>
      </c>
      <c r="K101" s="23">
        <f t="shared" ca="1" si="68"/>
        <v>-0.84475635644544</v>
      </c>
      <c r="L101" s="23">
        <f t="shared" ca="1" si="68"/>
        <v>-0.17660199882376562</v>
      </c>
      <c r="M101" s="23">
        <f t="shared" ca="1" si="68"/>
        <v>-0.65148740928921856</v>
      </c>
      <c r="N101" s="23">
        <f ca="1">SQRT(Inputs!$B$38)*C101+SQRT(1-Inputs!$B$38)*_xlfn.NORM.S.INV(RAND())</f>
        <v>0.43560723016822872</v>
      </c>
      <c r="O101" s="23">
        <f ca="1">SQRT(Inputs!$B$38)*D101+SQRT(1-Inputs!$B$38)*_xlfn.NORM.S.INV(RAND())</f>
        <v>-1.6594376492816274</v>
      </c>
      <c r="P101" s="23">
        <f ca="1">SQRT(Inputs!$B$38)*E101+SQRT(1-Inputs!$B$38)*_xlfn.NORM.S.INV(RAND())</f>
        <v>-0.20717848687181689</v>
      </c>
      <c r="Q101" s="23">
        <f ca="1">SQRT(Inputs!$B$38)*F101+SQRT(1-Inputs!$B$38)*_xlfn.NORM.S.INV(RAND())</f>
        <v>1.925821040935064</v>
      </c>
      <c r="R101" s="23">
        <f ca="1">SQRT(Inputs!$B$38)*G101+SQRT(1-Inputs!$B$38)*_xlfn.NORM.S.INV(RAND())</f>
        <v>-1.5494834566167333</v>
      </c>
      <c r="S101" s="23">
        <f ca="1">SQRT(Inputs!$B$38)*H101+SQRT(1-Inputs!$B$38)*_xlfn.NORM.S.INV(RAND())</f>
        <v>-0.25717013381157705</v>
      </c>
      <c r="T101" s="23">
        <f ca="1">SQRT(Inputs!$B$38)*I101+SQRT(1-Inputs!$B$38)*_xlfn.NORM.S.INV(RAND())</f>
        <v>1.3699842108336802</v>
      </c>
      <c r="U101" s="23">
        <f ca="1">SQRT(Inputs!$B$38)*J101+SQRT(1-Inputs!$B$38)*_xlfn.NORM.S.INV(RAND())</f>
        <v>-0.78813968578013416</v>
      </c>
      <c r="V101" s="23">
        <f ca="1">SQRT(Inputs!$B$38)*K101+SQRT(1-Inputs!$B$38)*_xlfn.NORM.S.INV(RAND())</f>
        <v>-1.5675122268258035</v>
      </c>
      <c r="W101" s="23">
        <f ca="1">SQRT(Inputs!$B$38)*L101+SQRT(1-Inputs!$B$38)*_xlfn.NORM.S.INV(RAND())</f>
        <v>0.21191343241098709</v>
      </c>
      <c r="X101" s="23">
        <f ca="1">SQRT(Inputs!$B$38)*M101+SQRT(1-Inputs!$B$38)*_xlfn.NORM.S.INV(RAND())</f>
        <v>1.1148443202998748</v>
      </c>
      <c r="Y101" s="23">
        <f ca="1">SQRT(Inputs!$B$38)*C101+SQRT(1-Inputs!$B$38)*_xlfn.NORM.S.INV(RAND())</f>
        <v>-0.33069601038112145</v>
      </c>
      <c r="Z101" s="23">
        <f ca="1">SQRT(Inputs!$B$38)*D101+SQRT(1-Inputs!$B$38)*_xlfn.NORM.S.INV(RAND())</f>
        <v>-0.24928508807461253</v>
      </c>
      <c r="AA101" s="23">
        <f ca="1">SQRT(Inputs!$B$38)*E101+SQRT(1-Inputs!$B$38)*_xlfn.NORM.S.INV(RAND())</f>
        <v>-1.0292990862253222</v>
      </c>
      <c r="AB101" s="23">
        <f ca="1">SQRT(Inputs!$B$38)*F101+SQRT(1-Inputs!$B$38)*_xlfn.NORM.S.INV(RAND())</f>
        <v>0.85090751108554341</v>
      </c>
      <c r="AC101" s="23">
        <f ca="1">SQRT(Inputs!$B$38)*G101+SQRT(1-Inputs!$B$38)*_xlfn.NORM.S.INV(RAND())</f>
        <v>-0.1129885688303704</v>
      </c>
      <c r="AD101" s="23">
        <f ca="1">SQRT(Inputs!$B$38)*H101+SQRT(1-Inputs!$B$38)*_xlfn.NORM.S.INV(RAND())</f>
        <v>-0.88414825952562537</v>
      </c>
      <c r="AE101" s="23">
        <f ca="1">SQRT(Inputs!$B$38)*I101+SQRT(1-Inputs!$B$38)*_xlfn.NORM.S.INV(RAND())</f>
        <v>-0.88853044464663311</v>
      </c>
      <c r="AF101" s="23">
        <f ca="1">SQRT(Inputs!$B$38)*J101+SQRT(1-Inputs!$B$38)*_xlfn.NORM.S.INV(RAND())</f>
        <v>0.52246144720687393</v>
      </c>
      <c r="AG101" s="23">
        <f ca="1">SQRT(Inputs!$B$38)*K101+SQRT(1-Inputs!$B$38)*_xlfn.NORM.S.INV(RAND())</f>
        <v>-1.2044888439293411</v>
      </c>
      <c r="AH101" s="23">
        <f ca="1">SQRT(Inputs!$B$38)*L101+SQRT(1-Inputs!$B$38)*_xlfn.NORM.S.INV(RAND())</f>
        <v>-0.36893365049927046</v>
      </c>
      <c r="AI101" s="23">
        <f ca="1">SQRT(Inputs!$B$38)*M101+SQRT(1-Inputs!$B$38)*_xlfn.NORM.S.INV(RAND())</f>
        <v>0.373578476780425</v>
      </c>
      <c r="AJ101" s="23">
        <f ca="1">SQRT(Inputs!$B$38)*C101+SQRT(1-Inputs!$B$38)*_xlfn.NORM.S.INV(RAND())</f>
        <v>-2.0191642512194288</v>
      </c>
      <c r="AK101" s="23">
        <f ca="1">SQRT(Inputs!$B$38)*D101+SQRT(1-Inputs!$B$38)*_xlfn.NORM.S.INV(RAND())</f>
        <v>-0.38696213188944201</v>
      </c>
      <c r="AL101" s="23">
        <f ca="1">SQRT(Inputs!$B$38)*E101+SQRT(1-Inputs!$B$38)*_xlfn.NORM.S.INV(RAND())</f>
        <v>-1.0372235156464606</v>
      </c>
      <c r="AM101" s="23">
        <f ca="1">SQRT(Inputs!$B$38)*F101+SQRT(1-Inputs!$B$38)*_xlfn.NORM.S.INV(RAND())</f>
        <v>0.41982257696429437</v>
      </c>
      <c r="AN101" s="23">
        <f ca="1">SQRT(Inputs!$B$38)*G101+SQRT(1-Inputs!$B$38)*_xlfn.NORM.S.INV(RAND())</f>
        <v>0.11230220857741102</v>
      </c>
      <c r="AO101" s="23">
        <f ca="1">SQRT(Inputs!$B$38)*H101+SQRT(1-Inputs!$B$38)*_xlfn.NORM.S.INV(RAND())</f>
        <v>0.73220276586633437</v>
      </c>
      <c r="AP101" s="23">
        <f ca="1">SQRT(Inputs!$B$38)*I101+SQRT(1-Inputs!$B$38)*_xlfn.NORM.S.INV(RAND())</f>
        <v>0.84125131938542363</v>
      </c>
      <c r="AQ101" s="23">
        <f ca="1">SQRT(Inputs!$B$38)*J101+SQRT(1-Inputs!$B$38)*_xlfn.NORM.S.INV(RAND())</f>
        <v>-0.29883239004975615</v>
      </c>
      <c r="AR101" s="23">
        <f ca="1">SQRT(Inputs!$B$38)*K101+SQRT(1-Inputs!$B$38)*_xlfn.NORM.S.INV(RAND())</f>
        <v>0.37287671841430459</v>
      </c>
      <c r="AS101" s="23">
        <f ca="1">SQRT(Inputs!$B$38)*L101+SQRT(1-Inputs!$B$38)*_xlfn.NORM.S.INV(RAND())</f>
        <v>-0.46106179582801371</v>
      </c>
      <c r="AT101" s="23">
        <f ca="1">SQRT(Inputs!$B$38)*M101+SQRT(1-Inputs!$B$38)*_xlfn.NORM.S.INV(RAND())</f>
        <v>-0.35490374284463211</v>
      </c>
      <c r="AU101" s="15">
        <f ca="1">Inputs!$B$6*EXP($B$8-0.5*C$5^2+C$5*N101)</f>
        <v>5324.7737326926954</v>
      </c>
      <c r="AV101" s="15">
        <f t="shared" ca="1" si="37"/>
        <v>5078.2293971539884</v>
      </c>
      <c r="AW101" s="15">
        <f t="shared" ca="1" si="38"/>
        <v>6021.3639564748646</v>
      </c>
      <c r="AX101" s="15">
        <f t="shared" ca="1" si="39"/>
        <v>9351.1579249881161</v>
      </c>
      <c r="AY101" s="15">
        <f t="shared" ca="1" si="40"/>
        <v>9536.357180739571</v>
      </c>
      <c r="AZ101" s="15">
        <f t="shared" ca="1" si="41"/>
        <v>11337.559720832918</v>
      </c>
      <c r="BA101" s="15">
        <f t="shared" ca="1" si="42"/>
        <v>16013.281563009712</v>
      </c>
      <c r="BB101" s="15">
        <f t="shared" ca="1" si="43"/>
        <v>18116.590828684308</v>
      </c>
      <c r="BC101" s="15">
        <f t="shared" ca="1" si="44"/>
        <v>19072.536775312536</v>
      </c>
      <c r="BD101" s="15">
        <f t="shared" ca="1" si="45"/>
        <v>23833.407497331653</v>
      </c>
      <c r="BE101" s="15">
        <f t="shared" ca="1" si="46"/>
        <v>32326.034288710518</v>
      </c>
      <c r="BF101" s="15">
        <f ca="1">Inputs!$B$13*EXP($B$9-0.5*C$6^2+C$6*Y101)</f>
        <v>12953.347279281959</v>
      </c>
      <c r="BG101" s="15">
        <f t="shared" ca="1" si="47"/>
        <v>15092.339402136749</v>
      </c>
      <c r="BH101" s="15">
        <f t="shared" ca="1" si="48"/>
        <v>15546.083749561487</v>
      </c>
      <c r="BI101" s="15">
        <f t="shared" ca="1" si="49"/>
        <v>21693.81214334879</v>
      </c>
      <c r="BJ101" s="15">
        <f t="shared" ca="1" si="50"/>
        <v>26165.558165399088</v>
      </c>
      <c r="BK101" s="15">
        <f t="shared" ca="1" si="51"/>
        <v>28471.348832424639</v>
      </c>
      <c r="BL101" s="15">
        <f t="shared" ca="1" si="52"/>
        <v>31169.742716109209</v>
      </c>
      <c r="BM101" s="15">
        <f t="shared" ca="1" si="53"/>
        <v>40883.574770160616</v>
      </c>
      <c r="BN101" s="15">
        <f t="shared" ca="1" si="54"/>
        <v>43523.445825240815</v>
      </c>
      <c r="BO101" s="15">
        <f t="shared" ca="1" si="55"/>
        <v>51303.122575732756</v>
      </c>
      <c r="BP101" s="15">
        <f t="shared" ca="1" si="56"/>
        <v>65874.495271220163</v>
      </c>
      <c r="BQ101" s="15">
        <f ca="1">Inputs!$B$20*EXP($B$10-0.5*C$7^2+C$7*AJ101)</f>
        <v>2095.9581549425211</v>
      </c>
      <c r="BR101" s="15">
        <f t="shared" ca="1" si="57"/>
        <v>2515.0706189090438</v>
      </c>
      <c r="BS101" s="15">
        <f t="shared" ca="1" si="58"/>
        <v>2556.8462518199985</v>
      </c>
      <c r="BT101" s="15">
        <f t="shared" ca="1" si="59"/>
        <v>3935.7777500358602</v>
      </c>
      <c r="BU101" s="15">
        <f t="shared" ca="1" si="60"/>
        <v>5604.7676696422413</v>
      </c>
      <c r="BV101" s="15">
        <f t="shared" ca="1" si="61"/>
        <v>9196.4005243616193</v>
      </c>
      <c r="BW101" s="15">
        <f t="shared" ca="1" si="62"/>
        <v>15334.032631034104</v>
      </c>
      <c r="BX101" s="15">
        <f t="shared" ca="1" si="63"/>
        <v>20199.980962949881</v>
      </c>
      <c r="BY101" s="15">
        <f t="shared" ca="1" si="64"/>
        <v>30396.5669342664</v>
      </c>
      <c r="BZ101" s="15">
        <f t="shared" ca="1" si="65"/>
        <v>39184.589097648801</v>
      </c>
      <c r="CA101" s="15">
        <f t="shared" ca="1" si="66"/>
        <v>51678.308257225261</v>
      </c>
      <c r="CB101" s="15">
        <f ca="1">(AU101*DCF!C$10-DCF!C$5*MAX(AU101*DCF!C$10,0)-MAX(AU101-Inputs!$B$6,0)/Inputs!$B$10)*DCF!C$6</f>
        <v>1040.4893693241697</v>
      </c>
      <c r="CC101" s="15">
        <f ca="1">(AV101*DCF!D$10-DCF!D$5*MAX(AV101*DCF!D$10,0)-MAX(AV101-AU101,0)/Inputs!$B$10)*DCF!D$6</f>
        <v>1237.7840116814211</v>
      </c>
      <c r="CD101" s="15">
        <f ca="1">(AW101*DCF!E$10-DCF!E$5*MAX(AW101*DCF!E$10,0)-MAX(AW101-AV101,0)/Inputs!$B$10)*DCF!E$6</f>
        <v>1177.8041259598904</v>
      </c>
      <c r="CE101" s="15">
        <f ca="1">(AX101*DCF!F$10-DCF!F$5*MAX(AX101*DCF!F$10,0)-MAX(AX101-AW101,0)/Inputs!$B$10)*DCF!F$6</f>
        <v>1348.4953026683261</v>
      </c>
      <c r="CF101" s="15">
        <f ca="1">(AY101*DCF!G$10-DCF!G$5*MAX(AY101*DCF!G$10,0)-MAX(AY101-AX101,0)/Inputs!$B$10)*DCF!G$6</f>
        <v>1929.2710911420295</v>
      </c>
      <c r="CG101" s="15">
        <f ca="1">(AZ101*DCF!H$10-DCF!H$5*MAX(AZ101*DCF!H$10,0)-MAX(AZ101-AY101,0)/Inputs!$B$10)*DCF!H$6</f>
        <v>1881.3595502077258</v>
      </c>
      <c r="CH101" s="15">
        <f ca="1">(BA101*DCF!I$10-DCF!I$5*MAX(BA101*DCF!I$10,0)-MAX(BA101-AZ101,0)/Inputs!$B$10)*DCF!I$6</f>
        <v>2158.0601706695329</v>
      </c>
      <c r="CI101" s="15">
        <f ca="1">(BB101*DCF!J$10-DCF!J$5*MAX(BB101*DCF!J$10,0)-MAX(BB101-BA101,0)/Inputs!$B$10)*DCF!J$6</f>
        <v>2790.1271631107629</v>
      </c>
      <c r="CJ101" s="15">
        <f ca="1">(BC101*DCF!K$10-DCF!K$5*MAX(BC101*DCF!K$10,0)-MAX(BC101-BB101,0)/Inputs!$B$10)*DCF!K$6</f>
        <v>2936.5542337668921</v>
      </c>
      <c r="CK101" s="15">
        <f ca="1">(BD101*DCF!L$10-DCF!L$5*MAX(BD101*DCF!L$10,0)-MAX(BD101-BC101,0)/Inputs!$B$10)*DCF!L$6</f>
        <v>2978.873396321434</v>
      </c>
      <c r="CL101" s="15">
        <f ca="1">(BE101*DCF!M$10-DCF!M$5*MAX(BE101*DCF!M$10,0)-MAX(BE101-BD101,0)/Inputs!$B$10)*DCF!M$6</f>
        <v>3547.0865314102039</v>
      </c>
      <c r="CM101" s="15">
        <f ca="1">(BF101*DCF!C$28-DCF!C$5*MAX(BF101*DCF!C$28,0)-MAX(BF101-Inputs!$B$13,0)/Inputs!$B$17)*DCF!C$6</f>
        <v>3591.5336193080525</v>
      </c>
      <c r="CN101" s="15">
        <f ca="1">(BG101*DCF!D$28-DCF!D$5*MAX(BG101*DCF!D$28,0)-MAX(BG101-BF101,0)/Inputs!$B$17)*DCF!D$6</f>
        <v>3988.6969489956509</v>
      </c>
      <c r="CO101" s="15">
        <f ca="1">(BH101*DCF!E$28-DCF!E$5*MAX(BH101*DCF!E$28,0)-MAX(BH101-BG101,0)/Inputs!$B$17)*DCF!E$6</f>
        <v>4313.5009731515865</v>
      </c>
      <c r="CP101" s="15">
        <f ca="1">(BI101*DCF!F$28-DCF!F$5*MAX(BI101*DCF!F$28,0)-MAX(BI101-BH101,0)/Inputs!$B$17)*DCF!F$6</f>
        <v>4770.0074368480682</v>
      </c>
      <c r="CQ101" s="15">
        <f ca="1">(BJ101*DCF!G$28-DCF!G$5*MAX(BJ101*DCF!G$28,0)-MAX(BJ101-BI101,0)/Inputs!$B$17)*DCF!G$6</f>
        <v>6036.749078078441</v>
      </c>
      <c r="CR101" s="15">
        <f ca="1">(BK101*DCF!H$28-DCF!H$5*MAX(BK101*DCF!H$28,0)-MAX(BK101-BJ101,0)/Inputs!$B$17)*DCF!H$6</f>
        <v>6683.023521929189</v>
      </c>
      <c r="CS101" s="15">
        <f ca="1">(BL101*DCF!I$28-DCF!I$5*MAX(BL101*DCF!I$28,0)-MAX(BL101-BK101,0)/Inputs!$B$17)*DCF!I$6</f>
        <v>6942.3574176702541</v>
      </c>
      <c r="CT101" s="15">
        <f ca="1">(BM101*DCF!J$28-DCF!J$5*MAX(BM101*DCF!J$28,0)-MAX(BM101-BL101,0)/Inputs!$B$17)*DCF!J$6</f>
        <v>7832.4564022259619</v>
      </c>
      <c r="CU101" s="15">
        <f ca="1">(BN101*DCF!K$28-DCF!K$5*MAX(BN101*DCF!K$28,0)-MAX(BN101-BM101,0)/Inputs!$B$17)*DCF!K$6</f>
        <v>8868.0729592475363</v>
      </c>
      <c r="CV101" s="15">
        <f ca="1">(BO101*DCF!L$28-DCF!L$5*MAX(BO101*DCF!L$28,0)-MAX(BO101-BN101,0)/Inputs!$B$17)*DCF!L$6</f>
        <v>9355.7664030977739</v>
      </c>
      <c r="CW101" s="15">
        <f ca="1">(BP101*DCF!M$28-DCF!M$5*MAX(BP101*DCF!M$28,0)-MAX(BP101-BO101,0)/Inputs!$B$17)*DCF!M$6</f>
        <v>10871.206516782238</v>
      </c>
      <c r="CX101" s="15">
        <f ca="1">(BQ101*DCF!C$46-DCF!C$5*MAX(BQ101*DCF!C$46,0)-MAX(BQ101-Inputs!$B$20,0)/Inputs!$B$24)*DCF!C$6</f>
        <v>-484.0550011414598</v>
      </c>
      <c r="CY101" s="15">
        <f ca="1">(BR101*DCF!D$46-DCF!D$5*MAX(BR101*DCF!D$46,0)-MAX(BR101-BQ101,0)/Inputs!$B$24)*DCF!D$6</f>
        <v>-608.09571186795608</v>
      </c>
      <c r="CZ101" s="15">
        <f ca="1">(BS101*DCF!E$46-DCF!E$5*MAX(BS101*DCF!E$46,0)-MAX(BS101-BR101,0)/Inputs!$B$24)*DCF!E$6</f>
        <v>-318.8183255095542</v>
      </c>
      <c r="DA101" s="15">
        <f ca="1">(BT101*DCF!F$46-DCF!F$5*MAX(BT101*DCF!F$46,0)-MAX(BT101-BS101,0)/Inputs!$B$24)*DCF!F$6</f>
        <v>-788.74076949308744</v>
      </c>
      <c r="DB101" s="15">
        <f ca="1">(BU101*DCF!G$46-DCF!G$5*MAX(BU101*DCF!G$46,0)-MAX(BU101-BT101,0)/Inputs!$B$24)*DCF!G$6</f>
        <v>-749.94854447911825</v>
      </c>
      <c r="DC101" s="15">
        <f ca="1">(BV101*DCF!H$46-DCF!H$5*MAX(BV101*DCF!H$46,0)-MAX(BV101-BU101,0)/Inputs!$B$24)*DCF!H$6</f>
        <v>-1116.077903304435</v>
      </c>
      <c r="DD101" s="15">
        <f ca="1">(BW101*DCF!I$46-DCF!I$5*MAX(BW101*DCF!I$46,0)-MAX(BW101-BV101,0)/Inputs!$B$24)*DCF!I$6</f>
        <v>-1407.7313135298994</v>
      </c>
      <c r="DE101" s="15">
        <f ca="1">(BX101*DCF!J$46-DCF!J$5*MAX(BX101*DCF!J$46,0)-MAX(BX101-BW101,0)/Inputs!$B$24)*DCF!J$6</f>
        <v>-443.03667393078996</v>
      </c>
      <c r="DF101" s="15">
        <f ca="1">(BY101*DCF!K$46-DCF!K$5*MAX(BY101*DCF!K$46,0)-MAX(BY101-BX101,0)/Inputs!$B$24)*DCF!K$6</f>
        <v>-761.53869628703842</v>
      </c>
      <c r="DG101" s="15">
        <f ca="1">(BZ101*DCF!L$46-DCF!L$5*MAX(BZ101*DCF!L$46,0)-MAX(BZ101-BY101,0)/Inputs!$B$24)*DCF!L$6</f>
        <v>719.89097899222111</v>
      </c>
      <c r="DH101" s="15">
        <f ca="1">(CA101*DCF!M$46-DCF!M$5*MAX(CA101*DCF!M$46,0)-MAX(CA101-BZ101,0)/Inputs!$B$24)*DCF!M$6</f>
        <v>1439.4870689120644</v>
      </c>
      <c r="DI101" s="15">
        <f ca="1">SUM(CB101:CL101)+BE101*DCF!M$10*(1+Inputs!$B$30)*(1-Inputs!$B$33)*(1-Inputs!$B$30/Inputs!$B$31)/(Inputs!$B$29-Inputs!$B$30)*DCF!M$6</f>
        <v>112989.6858392937</v>
      </c>
      <c r="DJ101" s="15">
        <f ca="1">SUM(CM101:CW101)+BP101*DCF!M$28*(1+Inputs!$B$30)*(1-Inputs!$B$33)*(1-Inputs!$B$30/Inputs!$B$31)/(Inputs!$B$29-Inputs!$B$30)*DCF!M$6</f>
        <v>317692.82653043501</v>
      </c>
      <c r="DK101" s="15">
        <f ca="1">SUM(CX101:DH101)+CA101*DCF!M$46*(1+Inputs!$B$30)*(1-Inputs!$B$33)*(1-Inputs!$B$30/Inputs!$B$31)/(Inputs!$B$29-Inputs!$B$30)*DCF!M$6</f>
        <v>75382.121360993362</v>
      </c>
      <c r="DM101" s="15">
        <f ca="1">DI101+DJ101+DK101+Inputs!$B$34+Inputs!$B$36-Inputs!$B$35</f>
        <v>582915.63373072213</v>
      </c>
    </row>
    <row r="102" spans="1:117" x14ac:dyDescent="0.75">
      <c r="A102" s="11">
        <v>89</v>
      </c>
      <c r="C102" s="23">
        <f t="shared" ca="1" si="68"/>
        <v>0.55164718616396136</v>
      </c>
      <c r="D102" s="23">
        <f t="shared" ca="1" si="68"/>
        <v>-8.5174058642070394E-2</v>
      </c>
      <c r="E102" s="23">
        <f t="shared" ca="1" si="68"/>
        <v>-0.8085338475417474</v>
      </c>
      <c r="F102" s="23">
        <f t="shared" ca="1" si="68"/>
        <v>2.0636900477052724</v>
      </c>
      <c r="G102" s="23">
        <f t="shared" ca="1" si="68"/>
        <v>0.26504999737473456</v>
      </c>
      <c r="H102" s="23">
        <f t="shared" ca="1" si="68"/>
        <v>-0.23213442933071798</v>
      </c>
      <c r="I102" s="23">
        <f t="shared" ca="1" si="68"/>
        <v>-0.33882988398858621</v>
      </c>
      <c r="J102" s="23">
        <f t="shared" ca="1" si="68"/>
        <v>-0.90252950131464704</v>
      </c>
      <c r="K102" s="23">
        <f t="shared" ca="1" si="68"/>
        <v>-0.57574704096075013</v>
      </c>
      <c r="L102" s="23">
        <f t="shared" ca="1" si="68"/>
        <v>0.85922331419583231</v>
      </c>
      <c r="M102" s="23">
        <f t="shared" ca="1" si="68"/>
        <v>0.89762938241118839</v>
      </c>
      <c r="N102" s="23">
        <f ca="1">SQRT(Inputs!$B$38)*C102+SQRT(1-Inputs!$B$38)*_xlfn.NORM.S.INV(RAND())</f>
        <v>1.2129192517676468E-2</v>
      </c>
      <c r="O102" s="23">
        <f ca="1">SQRT(Inputs!$B$38)*D102+SQRT(1-Inputs!$B$38)*_xlfn.NORM.S.INV(RAND())</f>
        <v>-0.40904349286809949</v>
      </c>
      <c r="P102" s="23">
        <f ca="1">SQRT(Inputs!$B$38)*E102+SQRT(1-Inputs!$B$38)*_xlfn.NORM.S.INV(RAND())</f>
        <v>-0.30216708552185023</v>
      </c>
      <c r="Q102" s="23">
        <f ca="1">SQRT(Inputs!$B$38)*F102+SQRT(1-Inputs!$B$38)*_xlfn.NORM.S.INV(RAND())</f>
        <v>0.91133443992164953</v>
      </c>
      <c r="R102" s="23">
        <f ca="1">SQRT(Inputs!$B$38)*G102+SQRT(1-Inputs!$B$38)*_xlfn.NORM.S.INV(RAND())</f>
        <v>0.99340641931613882</v>
      </c>
      <c r="S102" s="23">
        <f ca="1">SQRT(Inputs!$B$38)*H102+SQRT(1-Inputs!$B$38)*_xlfn.NORM.S.INV(RAND())</f>
        <v>0.47819451680940495</v>
      </c>
      <c r="T102" s="23">
        <f ca="1">SQRT(Inputs!$B$38)*I102+SQRT(1-Inputs!$B$38)*_xlfn.NORM.S.INV(RAND())</f>
        <v>-0.1622037351418365</v>
      </c>
      <c r="U102" s="23">
        <f ca="1">SQRT(Inputs!$B$38)*J102+SQRT(1-Inputs!$B$38)*_xlfn.NORM.S.INV(RAND())</f>
        <v>-1.1242673142189505</v>
      </c>
      <c r="V102" s="23">
        <f ca="1">SQRT(Inputs!$B$38)*K102+SQRT(1-Inputs!$B$38)*_xlfn.NORM.S.INV(RAND())</f>
        <v>-0.56286711407459022</v>
      </c>
      <c r="W102" s="23">
        <f ca="1">SQRT(Inputs!$B$38)*L102+SQRT(1-Inputs!$B$38)*_xlfn.NORM.S.INV(RAND())</f>
        <v>0.52476115946226132</v>
      </c>
      <c r="X102" s="23">
        <f ca="1">SQRT(Inputs!$B$38)*M102+SQRT(1-Inputs!$B$38)*_xlfn.NORM.S.INV(RAND())</f>
        <v>-7.9169722415568744E-2</v>
      </c>
      <c r="Y102" s="23">
        <f ca="1">SQRT(Inputs!$B$38)*C102+SQRT(1-Inputs!$B$38)*_xlfn.NORM.S.INV(RAND())</f>
        <v>0.26791319933356961</v>
      </c>
      <c r="Z102" s="23">
        <f ca="1">SQRT(Inputs!$B$38)*D102+SQRT(1-Inputs!$B$38)*_xlfn.NORM.S.INV(RAND())</f>
        <v>-1.0282012509166956</v>
      </c>
      <c r="AA102" s="23">
        <f ca="1">SQRT(Inputs!$B$38)*E102+SQRT(1-Inputs!$B$38)*_xlfn.NORM.S.INV(RAND())</f>
        <v>-6.0432349531010066E-2</v>
      </c>
      <c r="AB102" s="23">
        <f ca="1">SQRT(Inputs!$B$38)*F102+SQRT(1-Inputs!$B$38)*_xlfn.NORM.S.INV(RAND())</f>
        <v>2.0362312282179365</v>
      </c>
      <c r="AC102" s="23">
        <f ca="1">SQRT(Inputs!$B$38)*G102+SQRT(1-Inputs!$B$38)*_xlfn.NORM.S.INV(RAND())</f>
        <v>-1.2029753989193845</v>
      </c>
      <c r="AD102" s="23">
        <f ca="1">SQRT(Inputs!$B$38)*H102+SQRT(1-Inputs!$B$38)*_xlfn.NORM.S.INV(RAND())</f>
        <v>1.2652423511343123</v>
      </c>
      <c r="AE102" s="23">
        <f ca="1">SQRT(Inputs!$B$38)*I102+SQRT(1-Inputs!$B$38)*_xlfn.NORM.S.INV(RAND())</f>
        <v>0.69892747849952497</v>
      </c>
      <c r="AF102" s="23">
        <f ca="1">SQRT(Inputs!$B$38)*J102+SQRT(1-Inputs!$B$38)*_xlfn.NORM.S.INV(RAND())</f>
        <v>0.34752556765691456</v>
      </c>
      <c r="AG102" s="23">
        <f ca="1">SQRT(Inputs!$B$38)*K102+SQRT(1-Inputs!$B$38)*_xlfn.NORM.S.INV(RAND())</f>
        <v>-5.7436205875226631E-2</v>
      </c>
      <c r="AH102" s="23">
        <f ca="1">SQRT(Inputs!$B$38)*L102+SQRT(1-Inputs!$B$38)*_xlfn.NORM.S.INV(RAND())</f>
        <v>0.89327931558310203</v>
      </c>
      <c r="AI102" s="23">
        <f ca="1">SQRT(Inputs!$B$38)*M102+SQRT(1-Inputs!$B$38)*_xlfn.NORM.S.INV(RAND())</f>
        <v>1.3494767144362929</v>
      </c>
      <c r="AJ102" s="23">
        <f ca="1">SQRT(Inputs!$B$38)*C102+SQRT(1-Inputs!$B$38)*_xlfn.NORM.S.INV(RAND())</f>
        <v>0.58559035072323518</v>
      </c>
      <c r="AK102" s="23">
        <f ca="1">SQRT(Inputs!$B$38)*D102+SQRT(1-Inputs!$B$38)*_xlfn.NORM.S.INV(RAND())</f>
        <v>-1.2105936833575019</v>
      </c>
      <c r="AL102" s="23">
        <f ca="1">SQRT(Inputs!$B$38)*E102+SQRT(1-Inputs!$B$38)*_xlfn.NORM.S.INV(RAND())</f>
        <v>-2.0797157316388932</v>
      </c>
      <c r="AM102" s="23">
        <f ca="1">SQRT(Inputs!$B$38)*F102+SQRT(1-Inputs!$B$38)*_xlfn.NORM.S.INV(RAND())</f>
        <v>2.282586030370485</v>
      </c>
      <c r="AN102" s="23">
        <f ca="1">SQRT(Inputs!$B$38)*G102+SQRT(1-Inputs!$B$38)*_xlfn.NORM.S.INV(RAND())</f>
        <v>-0.8469594033909168</v>
      </c>
      <c r="AO102" s="23">
        <f ca="1">SQRT(Inputs!$B$38)*H102+SQRT(1-Inputs!$B$38)*_xlfn.NORM.S.INV(RAND())</f>
        <v>2.1219925029763034</v>
      </c>
      <c r="AP102" s="23">
        <f ca="1">SQRT(Inputs!$B$38)*I102+SQRT(1-Inputs!$B$38)*_xlfn.NORM.S.INV(RAND())</f>
        <v>6.1374693313108492E-2</v>
      </c>
      <c r="AQ102" s="23">
        <f ca="1">SQRT(Inputs!$B$38)*J102+SQRT(1-Inputs!$B$38)*_xlfn.NORM.S.INV(RAND())</f>
        <v>-0.93918497921791644</v>
      </c>
      <c r="AR102" s="23">
        <f ca="1">SQRT(Inputs!$B$38)*K102+SQRT(1-Inputs!$B$38)*_xlfn.NORM.S.INV(RAND())</f>
        <v>1.3320090407472864</v>
      </c>
      <c r="AS102" s="23">
        <f ca="1">SQRT(Inputs!$B$38)*L102+SQRT(1-Inputs!$B$38)*_xlfn.NORM.S.INV(RAND())</f>
        <v>0.57931723241574073</v>
      </c>
      <c r="AT102" s="23">
        <f ca="1">SQRT(Inputs!$B$38)*M102+SQRT(1-Inputs!$B$38)*_xlfn.NORM.S.INV(RAND())</f>
        <v>1.4073819608272646</v>
      </c>
      <c r="AU102" s="15">
        <f ca="1">Inputs!$B$6*EXP($B$8-0.5*C$5^2+C$5*N102)</f>
        <v>4971.9918123722982</v>
      </c>
      <c r="AV102" s="15">
        <f t="shared" ca="1" si="37"/>
        <v>5698.8301905491944</v>
      </c>
      <c r="AW102" s="15">
        <f t="shared" ca="1" si="38"/>
        <v>6671.200967834473</v>
      </c>
      <c r="AX102" s="15">
        <f t="shared" ca="1" si="39"/>
        <v>9127.0590452546112</v>
      </c>
      <c r="AY102" s="15">
        <f t="shared" ca="1" si="40"/>
        <v>12526.342054782335</v>
      </c>
      <c r="AZ102" s="15">
        <f t="shared" ca="1" si="41"/>
        <v>16148.404275632978</v>
      </c>
      <c r="BA102" s="15">
        <f t="shared" ca="1" si="42"/>
        <v>19428.873914560809</v>
      </c>
      <c r="BB102" s="15">
        <f t="shared" ca="1" si="43"/>
        <v>21252.902172137929</v>
      </c>
      <c r="BC102" s="15">
        <f t="shared" ca="1" si="44"/>
        <v>24652.862912897632</v>
      </c>
      <c r="BD102" s="15">
        <f t="shared" ca="1" si="45"/>
        <v>31721.46641351809</v>
      </c>
      <c r="BE102" s="15">
        <f t="shared" ca="1" si="46"/>
        <v>38591.309066762631</v>
      </c>
      <c r="BF102" s="15">
        <f ca="1">Inputs!$B$13*EXP($B$9-0.5*C$6^2+C$6*Y102)</f>
        <v>14585.488924388537</v>
      </c>
      <c r="BG102" s="15">
        <f t="shared" ca="1" si="47"/>
        <v>14765.801441294079</v>
      </c>
      <c r="BH102" s="15">
        <f t="shared" ca="1" si="48"/>
        <v>17861.168076737275</v>
      </c>
      <c r="BI102" s="15">
        <f t="shared" ca="1" si="49"/>
        <v>29912.955695626748</v>
      </c>
      <c r="BJ102" s="15">
        <f t="shared" ca="1" si="50"/>
        <v>30833.194767220302</v>
      </c>
      <c r="BK102" s="15">
        <f t="shared" ca="1" si="51"/>
        <v>44955.418988690297</v>
      </c>
      <c r="BL102" s="15">
        <f t="shared" ca="1" si="52"/>
        <v>60457.590782442254</v>
      </c>
      <c r="BM102" s="15">
        <f t="shared" ca="1" si="53"/>
        <v>77594.056059240451</v>
      </c>
      <c r="BN102" s="15">
        <f t="shared" ca="1" si="54"/>
        <v>94776.383956032761</v>
      </c>
      <c r="BO102" s="15">
        <f t="shared" ca="1" si="55"/>
        <v>129372.00787598618</v>
      </c>
      <c r="BP102" s="15">
        <f t="shared" ca="1" si="56"/>
        <v>185537.58915881344</v>
      </c>
      <c r="BQ102" s="15">
        <f ca="1">Inputs!$B$20*EXP($B$10-0.5*C$7^2+C$7*AJ102)</f>
        <v>5279.7152509199059</v>
      </c>
      <c r="BR102" s="15">
        <f t="shared" ca="1" si="57"/>
        <v>4877.3075163650892</v>
      </c>
      <c r="BS102" s="15">
        <f t="shared" ca="1" si="58"/>
        <v>3675.3935523029313</v>
      </c>
      <c r="BT102" s="15">
        <f t="shared" ca="1" si="59"/>
        <v>9222.6007308906119</v>
      </c>
      <c r="BU102" s="15">
        <f t="shared" ca="1" si="60"/>
        <v>10412.986904699677</v>
      </c>
      <c r="BV102" s="15">
        <f t="shared" ca="1" si="61"/>
        <v>23367.962018147879</v>
      </c>
      <c r="BW102" s="15">
        <f t="shared" ca="1" si="62"/>
        <v>33035.019532281462</v>
      </c>
      <c r="BX102" s="15">
        <f t="shared" ca="1" si="63"/>
        <v>38275.156014503853</v>
      </c>
      <c r="BY102" s="15">
        <f t="shared" ca="1" si="64"/>
        <v>69196.809282716378</v>
      </c>
      <c r="BZ102" s="15">
        <f t="shared" ca="1" si="65"/>
        <v>108003.69794551165</v>
      </c>
      <c r="CA102" s="15">
        <f t="shared" ca="1" si="66"/>
        <v>194820.69398932156</v>
      </c>
      <c r="CB102" s="15">
        <f ca="1">(AU102*DCF!C$10-DCF!C$5*MAX(AU102*DCF!C$10,0)-MAX(AU102-Inputs!$B$6,0)/Inputs!$B$10)*DCF!C$6</f>
        <v>1043.0047672961937</v>
      </c>
      <c r="CC102" s="15">
        <f ca="1">(AV102*DCF!D$10-DCF!D$5*MAX(AV102*DCF!D$10,0)-MAX(AV102-AU102,0)/Inputs!$B$10)*DCF!D$6</f>
        <v>1211.8307348324142</v>
      </c>
      <c r="CD102" s="15">
        <f ca="1">(AW102*DCF!E$10-DCF!E$5*MAX(AW102*DCF!E$10,0)-MAX(AW102-AV102,0)/Inputs!$B$10)*DCF!E$6</f>
        <v>1321.2559403418204</v>
      </c>
      <c r="CE102" s="15">
        <f ca="1">(AX102*DCF!F$10-DCF!F$5*MAX(AX102*DCF!F$10,0)-MAX(AX102-AW102,0)/Inputs!$B$10)*DCF!F$6</f>
        <v>1481.4192658897018</v>
      </c>
      <c r="CF102" s="15">
        <f ca="1">(AY102*DCF!G$10-DCF!G$5*MAX(AY102*DCF!G$10,0)-MAX(AY102-AX102,0)/Inputs!$B$10)*DCF!G$6</f>
        <v>1927.5246802813522</v>
      </c>
      <c r="CG102" s="15">
        <f ca="1">(AZ102*DCF!H$10-DCF!H$5*MAX(AZ102*DCF!H$10,0)-MAX(AZ102-AY102,0)/Inputs!$B$10)*DCF!H$6</f>
        <v>2492.0621917095241</v>
      </c>
      <c r="CH102" s="15">
        <f ca="1">(BA102*DCF!I$10-DCF!I$5*MAX(BA102*DCF!I$10,0)-MAX(BA102-AZ102,0)/Inputs!$B$10)*DCF!I$6</f>
        <v>3010.8345386580913</v>
      </c>
      <c r="CI102" s="15">
        <f ca="1">(BB102*DCF!J$10-DCF!J$5*MAX(BB102*DCF!J$10,0)-MAX(BB102-BA102,0)/Inputs!$B$10)*DCF!J$6</f>
        <v>3370.6459015025721</v>
      </c>
      <c r="CJ102" s="15">
        <f ca="1">(BC102*DCF!K$10-DCF!K$5*MAX(BC102*DCF!K$10,0)-MAX(BC102-BB102,0)/Inputs!$B$10)*DCF!K$6</f>
        <v>3492.7722549268024</v>
      </c>
      <c r="CK102" s="15">
        <f ca="1">(BD102*DCF!L$10-DCF!L$5*MAX(BD102*DCF!L$10,0)-MAX(BD102-BC102,0)/Inputs!$B$10)*DCF!L$6</f>
        <v>3870.1154662282979</v>
      </c>
      <c r="CL102" s="15">
        <f ca="1">(BE102*DCF!M$10-DCF!M$5*MAX(BE102*DCF!M$10,0)-MAX(BE102-BD102,0)/Inputs!$B$10)*DCF!M$6</f>
        <v>4625.0567425468398</v>
      </c>
      <c r="CM102" s="15">
        <f ca="1">(BF102*DCF!C$28-DCF!C$5*MAX(BF102*DCF!C$28,0)-MAX(BF102-Inputs!$B$13,0)/Inputs!$B$17)*DCF!C$6</f>
        <v>3712.7145213267299</v>
      </c>
      <c r="CN102" s="15">
        <f ca="1">(BG102*DCF!D$28-DCF!D$5*MAX(BG102*DCF!D$28,0)-MAX(BG102-BF102,0)/Inputs!$B$17)*DCF!D$6</f>
        <v>4310.4001529887082</v>
      </c>
      <c r="CO102" s="15">
        <f ca="1">(BH102*DCF!E$28-DCF!E$5*MAX(BH102*DCF!E$28,0)-MAX(BH102-BG102,0)/Inputs!$B$17)*DCF!E$6</f>
        <v>4448.5466864131376</v>
      </c>
      <c r="CP102" s="15">
        <f ca="1">(BI102*DCF!F$28-DCF!F$5*MAX(BI102*DCF!F$28,0)-MAX(BI102-BH102,0)/Inputs!$B$17)*DCF!F$6</f>
        <v>5926.3611092568535</v>
      </c>
      <c r="CQ102" s="15">
        <f ca="1">(BJ102*DCF!G$28-DCF!G$5*MAX(BJ102*DCF!G$28,0)-MAX(BJ102-BI102,0)/Inputs!$B$17)*DCF!G$6</f>
        <v>7845.131192139891</v>
      </c>
      <c r="CR102" s="15">
        <f ca="1">(BK102*DCF!H$28-DCF!H$5*MAX(BK102*DCF!H$28,0)-MAX(BK102-BJ102,0)/Inputs!$B$17)*DCF!H$6</f>
        <v>8923.7737725621155</v>
      </c>
      <c r="CS102" s="15">
        <f ca="1">(BL102*DCF!I$28-DCF!I$5*MAX(BL102*DCF!I$28,0)-MAX(BL102-BK102,0)/Inputs!$B$17)*DCF!I$6</f>
        <v>11991.749182100464</v>
      </c>
      <c r="CT102" s="15">
        <f ca="1">(BM102*DCF!J$28-DCF!J$5*MAX(BM102*DCF!J$28,0)-MAX(BM102-BL102,0)/Inputs!$B$17)*DCF!J$6</f>
        <v>15037.760771471198</v>
      </c>
      <c r="CU102" s="15">
        <f ca="1">(BN102*DCF!K$28-DCF!K$5*MAX(BN102*DCF!K$28,0)-MAX(BN102-BM102,0)/Inputs!$B$17)*DCF!K$6</f>
        <v>17910.576875957518</v>
      </c>
      <c r="CV102" s="15">
        <f ca="1">(BO102*DCF!L$28-DCF!L$5*MAX(BO102*DCF!L$28,0)-MAX(BO102-BN102,0)/Inputs!$B$17)*DCF!L$6</f>
        <v>21897.878539101639</v>
      </c>
      <c r="CW102" s="15">
        <f ca="1">(BP102*DCF!M$28-DCF!M$5*MAX(BP102*DCF!M$28,0)-MAX(BP102-BO102,0)/Inputs!$B$17)*DCF!M$6</f>
        <v>29038.123318939914</v>
      </c>
      <c r="CX102" s="15">
        <f ca="1">(BQ102*DCF!C$46-DCF!C$5*MAX(BQ102*DCF!C$46,0)-MAX(BQ102-Inputs!$B$20,0)/Inputs!$B$24)*DCF!C$6</f>
        <v>-2179.4793886281104</v>
      </c>
      <c r="CY102" s="15">
        <f ca="1">(BR102*DCF!D$46-DCF!D$5*MAX(BR102*DCF!D$46,0)-MAX(BR102-BQ102,0)/Inputs!$B$24)*DCF!D$6</f>
        <v>-832.44265276193721</v>
      </c>
      <c r="CZ102" s="15">
        <f ca="1">(BS102*DCF!E$46-DCF!E$5*MAX(BS102*DCF!E$46,0)-MAX(BS102-BR102,0)/Inputs!$B$24)*DCF!E$6</f>
        <v>-434.62168690011191</v>
      </c>
      <c r="DA102" s="15">
        <f ca="1">(BT102*DCF!F$46-DCF!F$5*MAX(BT102*DCF!F$46,0)-MAX(BT102-BS102,0)/Inputs!$B$24)*DCF!F$6</f>
        <v>-2691.5615892730048</v>
      </c>
      <c r="DB102" s="15">
        <f ca="1">(BU102*DCF!G$46-DCF!G$5*MAX(BU102*DCF!G$46,0)-MAX(BU102-BT102,0)/Inputs!$B$24)*DCF!G$6</f>
        <v>-750.69469563439316</v>
      </c>
      <c r="DC102" s="15">
        <f ca="1">(BV102*DCF!H$46-DCF!H$5*MAX(BV102*DCF!H$46,0)-MAX(BV102-BU102,0)/Inputs!$B$24)*DCF!H$6</f>
        <v>-4025.679140054558</v>
      </c>
      <c r="DD102" s="15">
        <f ca="1">(BW102*DCF!I$46-DCF!I$5*MAX(BW102*DCF!I$46,0)-MAX(BW102-BV102,0)/Inputs!$B$24)*DCF!I$6</f>
        <v>-2012.0816573758352</v>
      </c>
      <c r="DE102" s="15">
        <f ca="1">(BX102*DCF!J$46-DCF!J$5*MAX(BX102*DCF!J$46,0)-MAX(BX102-BW102,0)/Inputs!$B$24)*DCF!J$6</f>
        <v>215.93833687102418</v>
      </c>
      <c r="DF102" s="15">
        <f ca="1">(BY102*DCF!K$46-DCF!K$5*MAX(BY102*DCF!K$46,0)-MAX(BY102-BX102,0)/Inputs!$B$24)*DCF!K$6</f>
        <v>-3622.2288862733244</v>
      </c>
      <c r="DG102" s="15">
        <f ca="1">(BZ102*DCF!L$46-DCF!L$5*MAX(BZ102*DCF!L$46,0)-MAX(BZ102-BY102,0)/Inputs!$B$24)*DCF!L$6</f>
        <v>-1316.3314119523795</v>
      </c>
      <c r="DH102" s="15">
        <f ca="1">(CA102*DCF!M$46-DCF!M$5*MAX(CA102*DCF!M$46,0)-MAX(CA102-BZ102,0)/Inputs!$B$24)*DCF!M$6</f>
        <v>-2876.4535313595798</v>
      </c>
      <c r="DI102" s="15">
        <f ca="1">SUM(CB102:CL102)+BE102*DCF!M$10*(1+Inputs!$B$30)*(1-Inputs!$B$33)*(1-Inputs!$B$30/Inputs!$B$31)/(Inputs!$B$29-Inputs!$B$30)*DCF!M$6</f>
        <v>135246.6459342459</v>
      </c>
      <c r="DJ102" s="15">
        <f ca="1">SUM(CM102:CW102)+BP102*DCF!M$28*(1+Inputs!$B$30)*(1-Inputs!$B$33)*(1-Inputs!$B$30/Inputs!$B$31)/(Inputs!$B$29-Inputs!$B$30)*DCF!M$6</f>
        <v>819514.43493505556</v>
      </c>
      <c r="DK102" s="15">
        <f ca="1">SUM(CX102:DH102)+CA102*DCF!M$46*(1+Inputs!$B$30)*(1-Inputs!$B$33)*(1-Inputs!$B$30/Inputs!$B$31)/(Inputs!$B$29-Inputs!$B$30)*DCF!M$6</f>
        <v>280690.23459068849</v>
      </c>
      <c r="DM102" s="15">
        <f ca="1">DI102+DJ102+DK102+Inputs!$B$34+Inputs!$B$36-Inputs!$B$35</f>
        <v>1312302.3154599899</v>
      </c>
    </row>
    <row r="103" spans="1:117" x14ac:dyDescent="0.75">
      <c r="A103" s="11">
        <v>90</v>
      </c>
      <c r="C103" s="23">
        <f t="shared" ca="1" si="68"/>
        <v>0.68886738782735313</v>
      </c>
      <c r="D103" s="23">
        <f t="shared" ca="1" si="68"/>
        <v>-0.65128295629229382</v>
      </c>
      <c r="E103" s="23">
        <f t="shared" ca="1" si="68"/>
        <v>-0.41125685952619007</v>
      </c>
      <c r="F103" s="23">
        <f t="shared" ca="1" si="68"/>
        <v>-1.5041333501117879</v>
      </c>
      <c r="G103" s="23">
        <f t="shared" ca="1" si="68"/>
        <v>-0.13474967255458375</v>
      </c>
      <c r="H103" s="23">
        <f t="shared" ca="1" si="68"/>
        <v>0.20865954381636062</v>
      </c>
      <c r="I103" s="23">
        <f t="shared" ca="1" si="68"/>
        <v>-0.42461920885116539</v>
      </c>
      <c r="J103" s="23">
        <f t="shared" ca="1" si="68"/>
        <v>-0.60382421099636985</v>
      </c>
      <c r="K103" s="23">
        <f t="shared" ca="1" si="68"/>
        <v>1.5006727237176745</v>
      </c>
      <c r="L103" s="23">
        <f t="shared" ca="1" si="68"/>
        <v>-1.4384982153371839</v>
      </c>
      <c r="M103" s="23">
        <f t="shared" ca="1" si="68"/>
        <v>0.67504379635375333</v>
      </c>
      <c r="N103" s="23">
        <f ca="1">SQRT(Inputs!$B$38)*C103+SQRT(1-Inputs!$B$38)*_xlfn.NORM.S.INV(RAND())</f>
        <v>0.76480547446364922</v>
      </c>
      <c r="O103" s="23">
        <f ca="1">SQRT(Inputs!$B$38)*D103+SQRT(1-Inputs!$B$38)*_xlfn.NORM.S.INV(RAND())</f>
        <v>-0.89311013674452877</v>
      </c>
      <c r="P103" s="23">
        <f ca="1">SQRT(Inputs!$B$38)*E103+SQRT(1-Inputs!$B$38)*_xlfn.NORM.S.INV(RAND())</f>
        <v>0.19130902918328652</v>
      </c>
      <c r="Q103" s="23">
        <f ca="1">SQRT(Inputs!$B$38)*F103+SQRT(1-Inputs!$B$38)*_xlfn.NORM.S.INV(RAND())</f>
        <v>-9.7228891886783075E-2</v>
      </c>
      <c r="R103" s="23">
        <f ca="1">SQRT(Inputs!$B$38)*G103+SQRT(1-Inputs!$B$38)*_xlfn.NORM.S.INV(RAND())</f>
        <v>1.1137369713854419</v>
      </c>
      <c r="S103" s="23">
        <f ca="1">SQRT(Inputs!$B$38)*H103+SQRT(1-Inputs!$B$38)*_xlfn.NORM.S.INV(RAND())</f>
        <v>1.1405319321558549</v>
      </c>
      <c r="T103" s="23">
        <f ca="1">SQRT(Inputs!$B$38)*I103+SQRT(1-Inputs!$B$38)*_xlfn.NORM.S.INV(RAND())</f>
        <v>-0.40884722819980307</v>
      </c>
      <c r="U103" s="23">
        <f ca="1">SQRT(Inputs!$B$38)*J103+SQRT(1-Inputs!$B$38)*_xlfn.NORM.S.INV(RAND())</f>
        <v>-2.7140694159885261</v>
      </c>
      <c r="V103" s="23">
        <f ca="1">SQRT(Inputs!$B$38)*K103+SQRT(1-Inputs!$B$38)*_xlfn.NORM.S.INV(RAND())</f>
        <v>9.5664709562904293E-2</v>
      </c>
      <c r="W103" s="23">
        <f ca="1">SQRT(Inputs!$B$38)*L103+SQRT(1-Inputs!$B$38)*_xlfn.NORM.S.INV(RAND())</f>
        <v>-2.1834964925889166</v>
      </c>
      <c r="X103" s="23">
        <f ca="1">SQRT(Inputs!$B$38)*M103+SQRT(1-Inputs!$B$38)*_xlfn.NORM.S.INV(RAND())</f>
        <v>0.60657193881065286</v>
      </c>
      <c r="Y103" s="23">
        <f ca="1">SQRT(Inputs!$B$38)*C103+SQRT(1-Inputs!$B$38)*_xlfn.NORM.S.INV(RAND())</f>
        <v>0.24941208707256243</v>
      </c>
      <c r="Z103" s="23">
        <f ca="1">SQRT(Inputs!$B$38)*D103+SQRT(1-Inputs!$B$38)*_xlfn.NORM.S.INV(RAND())</f>
        <v>-1.1914271217076187</v>
      </c>
      <c r="AA103" s="23">
        <f ca="1">SQRT(Inputs!$B$38)*E103+SQRT(1-Inputs!$B$38)*_xlfn.NORM.S.INV(RAND())</f>
        <v>-1.2887259131233404</v>
      </c>
      <c r="AB103" s="23">
        <f ca="1">SQRT(Inputs!$B$38)*F103+SQRT(1-Inputs!$B$38)*_xlfn.NORM.S.INV(RAND())</f>
        <v>-0.54508798444156947</v>
      </c>
      <c r="AC103" s="23">
        <f ca="1">SQRT(Inputs!$B$38)*G103+SQRT(1-Inputs!$B$38)*_xlfn.NORM.S.INV(RAND())</f>
        <v>1.33991552505208</v>
      </c>
      <c r="AD103" s="23">
        <f ca="1">SQRT(Inputs!$B$38)*H103+SQRT(1-Inputs!$B$38)*_xlfn.NORM.S.INV(RAND())</f>
        <v>1.0333033603391104</v>
      </c>
      <c r="AE103" s="23">
        <f ca="1">SQRT(Inputs!$B$38)*I103+SQRT(1-Inputs!$B$38)*_xlfn.NORM.S.INV(RAND())</f>
        <v>-0.88143778606023071</v>
      </c>
      <c r="AF103" s="23">
        <f ca="1">SQRT(Inputs!$B$38)*J103+SQRT(1-Inputs!$B$38)*_xlfn.NORM.S.INV(RAND())</f>
        <v>-0.53236814108136044</v>
      </c>
      <c r="AG103" s="23">
        <f ca="1">SQRT(Inputs!$B$38)*K103+SQRT(1-Inputs!$B$38)*_xlfn.NORM.S.INV(RAND())</f>
        <v>-2.0687272429283698E-2</v>
      </c>
      <c r="AH103" s="23">
        <f ca="1">SQRT(Inputs!$B$38)*L103+SQRT(1-Inputs!$B$38)*_xlfn.NORM.S.INV(RAND())</f>
        <v>-2.0256628887265871</v>
      </c>
      <c r="AI103" s="23">
        <f ca="1">SQRT(Inputs!$B$38)*M103+SQRT(1-Inputs!$B$38)*_xlfn.NORM.S.INV(RAND())</f>
        <v>0.49469011832093018</v>
      </c>
      <c r="AJ103" s="23">
        <f ca="1">SQRT(Inputs!$B$38)*C103+SQRT(1-Inputs!$B$38)*_xlfn.NORM.S.INV(RAND())</f>
        <v>0.62460789409730955</v>
      </c>
      <c r="AK103" s="23">
        <f ca="1">SQRT(Inputs!$B$38)*D103+SQRT(1-Inputs!$B$38)*_xlfn.NORM.S.INV(RAND())</f>
        <v>1.1437383941755552</v>
      </c>
      <c r="AL103" s="23">
        <f ca="1">SQRT(Inputs!$B$38)*E103+SQRT(1-Inputs!$B$38)*_xlfn.NORM.S.INV(RAND())</f>
        <v>-1.2588296686414198</v>
      </c>
      <c r="AM103" s="23">
        <f ca="1">SQRT(Inputs!$B$38)*F103+SQRT(1-Inputs!$B$38)*_xlfn.NORM.S.INV(RAND())</f>
        <v>-1.526731647896227</v>
      </c>
      <c r="AN103" s="23">
        <f ca="1">SQRT(Inputs!$B$38)*G103+SQRT(1-Inputs!$B$38)*_xlfn.NORM.S.INV(RAND())</f>
        <v>1.0195933810895434</v>
      </c>
      <c r="AO103" s="23">
        <f ca="1">SQRT(Inputs!$B$38)*H103+SQRT(1-Inputs!$B$38)*_xlfn.NORM.S.INV(RAND())</f>
        <v>-0.14716225307894581</v>
      </c>
      <c r="AP103" s="23">
        <f ca="1">SQRT(Inputs!$B$38)*I103+SQRT(1-Inputs!$B$38)*_xlfn.NORM.S.INV(RAND())</f>
        <v>-0.41464144618857057</v>
      </c>
      <c r="AQ103" s="23">
        <f ca="1">SQRT(Inputs!$B$38)*J103+SQRT(1-Inputs!$B$38)*_xlfn.NORM.S.INV(RAND())</f>
        <v>0.15545292405386568</v>
      </c>
      <c r="AR103" s="23">
        <f ca="1">SQRT(Inputs!$B$38)*K103+SQRT(1-Inputs!$B$38)*_xlfn.NORM.S.INV(RAND())</f>
        <v>1.3996834379210186</v>
      </c>
      <c r="AS103" s="23">
        <f ca="1">SQRT(Inputs!$B$38)*L103+SQRT(1-Inputs!$B$38)*_xlfn.NORM.S.INV(RAND())</f>
        <v>0.53482507857205719</v>
      </c>
      <c r="AT103" s="23">
        <f ca="1">SQRT(Inputs!$B$38)*M103+SQRT(1-Inputs!$B$38)*_xlfn.NORM.S.INV(RAND())</f>
        <v>0.56621615084079857</v>
      </c>
      <c r="AU103" s="15">
        <f ca="1">Inputs!$B$6*EXP($B$8-0.5*C$5^2+C$5*N103)</f>
        <v>5616.2183804183351</v>
      </c>
      <c r="AV103" s="15">
        <f t="shared" ca="1" si="37"/>
        <v>5994.9992268205615</v>
      </c>
      <c r="AW103" s="15">
        <f t="shared" ca="1" si="38"/>
        <v>7500.9169036583307</v>
      </c>
      <c r="AX103" s="15">
        <f t="shared" ca="1" si="39"/>
        <v>9047.2980269439249</v>
      </c>
      <c r="AY103" s="15">
        <f t="shared" ca="1" si="40"/>
        <v>12592.603009999479</v>
      </c>
      <c r="AZ103" s="15">
        <f t="shared" ca="1" si="41"/>
        <v>17462.107344557015</v>
      </c>
      <c r="BA103" s="15">
        <f t="shared" ca="1" si="42"/>
        <v>20474.059056539198</v>
      </c>
      <c r="BB103" s="15">
        <f t="shared" ca="1" si="43"/>
        <v>19098.505904786209</v>
      </c>
      <c r="BC103" s="15">
        <f t="shared" ca="1" si="44"/>
        <v>23607.812331252604</v>
      </c>
      <c r="BD103" s="15">
        <f t="shared" ca="1" si="45"/>
        <v>23579.209816780283</v>
      </c>
      <c r="BE103" s="15">
        <f t="shared" ca="1" si="46"/>
        <v>30534.476512357429</v>
      </c>
      <c r="BF103" s="15">
        <f ca="1">Inputs!$B$13*EXP($B$9-0.5*C$6^2+C$6*Y103)</f>
        <v>14532.090215466584</v>
      </c>
      <c r="BG103" s="15">
        <f t="shared" ca="1" si="47"/>
        <v>14284.767716394967</v>
      </c>
      <c r="BH103" s="15">
        <f t="shared" ca="1" si="48"/>
        <v>14094.538530882504</v>
      </c>
      <c r="BI103" s="15">
        <f t="shared" ca="1" si="49"/>
        <v>15865.307332308947</v>
      </c>
      <c r="BJ103" s="15">
        <f t="shared" ca="1" si="50"/>
        <v>23593.738013436283</v>
      </c>
      <c r="BK103" s="15">
        <f t="shared" ca="1" si="51"/>
        <v>33330.865024518156</v>
      </c>
      <c r="BL103" s="15">
        <f t="shared" ca="1" si="52"/>
        <v>36523.37828737087</v>
      </c>
      <c r="BM103" s="15">
        <f t="shared" ca="1" si="53"/>
        <v>42022.03717122681</v>
      </c>
      <c r="BN103" s="15">
        <f t="shared" ca="1" si="54"/>
        <v>51553.878861398</v>
      </c>
      <c r="BO103" s="15">
        <f t="shared" ca="1" si="55"/>
        <v>50124.03832132744</v>
      </c>
      <c r="BP103" s="15">
        <f t="shared" ca="1" si="56"/>
        <v>65249.731806113821</v>
      </c>
      <c r="BQ103" s="15">
        <f ca="1">Inputs!$B$20*EXP($B$10-0.5*C$7^2+C$7*AJ103)</f>
        <v>5353.2883325297398</v>
      </c>
      <c r="BR103" s="15">
        <f t="shared" ca="1" si="57"/>
        <v>10444.974823354449</v>
      </c>
      <c r="BS103" s="15">
        <f t="shared" ca="1" si="58"/>
        <v>9963.7024725800966</v>
      </c>
      <c r="BT103" s="15">
        <f t="shared" ca="1" si="59"/>
        <v>9204.0053193929343</v>
      </c>
      <c r="BU103" s="15">
        <f t="shared" ca="1" si="60"/>
        <v>16324.792456252097</v>
      </c>
      <c r="BV103" s="15">
        <f t="shared" ca="1" si="61"/>
        <v>21971.800826529114</v>
      </c>
      <c r="BW103" s="15">
        <f t="shared" ca="1" si="62"/>
        <v>28084.382894862832</v>
      </c>
      <c r="BX103" s="15">
        <f t="shared" ca="1" si="63"/>
        <v>40523.945839711087</v>
      </c>
      <c r="BY103" s="15">
        <f t="shared" ca="1" si="64"/>
        <v>74217.099504638943</v>
      </c>
      <c r="BZ103" s="15">
        <f t="shared" ca="1" si="65"/>
        <v>114895.85695552429</v>
      </c>
      <c r="CA103" s="15">
        <f t="shared" ca="1" si="66"/>
        <v>178477.84012142863</v>
      </c>
      <c r="CB103" s="15">
        <f ca="1">(AU103*DCF!C$10-DCF!C$5*MAX(AU103*DCF!C$10,0)-MAX(AU103-Inputs!$B$6,0)/Inputs!$B$10)*DCF!C$6</f>
        <v>1038.4113170385519</v>
      </c>
      <c r="CC103" s="15">
        <f ca="1">(AV103*DCF!D$10-DCF!D$5*MAX(AV103*DCF!D$10,0)-MAX(AV103-AU103,0)/Inputs!$B$10)*DCF!D$6</f>
        <v>1368.884650754731</v>
      </c>
      <c r="CD103" s="15">
        <f ca="1">(AW103*DCF!E$10-DCF!E$5*MAX(AW103*DCF!E$10,0)-MAX(AW103-AV103,0)/Inputs!$B$10)*DCF!E$6</f>
        <v>1392.6472851061762</v>
      </c>
      <c r="CE103" s="15">
        <f ca="1">(AX103*DCF!F$10-DCF!F$5*MAX(AX103*DCF!F$10,0)-MAX(AX103-AW103,0)/Inputs!$B$10)*DCF!F$6</f>
        <v>1653.2471682834755</v>
      </c>
      <c r="CF103" s="15">
        <f ca="1">(AY103*DCF!G$10-DCF!G$5*MAX(AY103*DCF!G$10,0)-MAX(AY103-AX103,0)/Inputs!$B$10)*DCF!G$6</f>
        <v>1913.1091306815574</v>
      </c>
      <c r="CG103" s="15">
        <f ca="1">(AZ103*DCF!H$10-DCF!H$5*MAX(AZ103*DCF!H$10,0)-MAX(AZ103-AY103,0)/Inputs!$B$10)*DCF!H$6</f>
        <v>2525.6128741910256</v>
      </c>
      <c r="CH103" s="15">
        <f ca="1">(BA103*DCF!I$10-DCF!I$5*MAX(BA103*DCF!I$10,0)-MAX(BA103-AZ103,0)/Inputs!$B$10)*DCF!I$6</f>
        <v>3245.7980836636684</v>
      </c>
      <c r="CI103" s="15">
        <f ca="1">(BB103*DCF!J$10-DCF!J$5*MAX(BB103*DCF!J$10,0)-MAX(BB103-BA103,0)/Inputs!$B$10)*DCF!J$6</f>
        <v>3277.347927989711</v>
      </c>
      <c r="CJ103" s="15">
        <f ca="1">(BC103*DCF!K$10-DCF!K$5*MAX(BC103*DCF!K$10,0)-MAX(BC103-BB103,0)/Inputs!$B$10)*DCF!K$6</f>
        <v>3169.2443862355053</v>
      </c>
      <c r="CK103" s="15">
        <f ca="1">(BD103*DCF!L$10-DCF!L$5*MAX(BD103*DCF!L$10,0)-MAX(BD103-BC103,0)/Inputs!$B$10)*DCF!L$6</f>
        <v>3556.1932218556935</v>
      </c>
      <c r="CL103" s="15">
        <f ca="1">(BE103*DCF!M$10-DCF!M$5*MAX(BE103*DCF!M$10,0)-MAX(BE103-BD103,0)/Inputs!$B$10)*DCF!M$6</f>
        <v>3477.9286470684815</v>
      </c>
      <c r="CM103" s="15">
        <f ca="1">(BF103*DCF!C$28-DCF!C$5*MAX(BF103*DCF!C$28,0)-MAX(BF103-Inputs!$B$13,0)/Inputs!$B$17)*DCF!C$6</f>
        <v>3708.7498508992612</v>
      </c>
      <c r="CN103" s="15">
        <f ca="1">(BG103*DCF!D$28-DCF!D$5*MAX(BG103*DCF!D$28,0)-MAX(BG103-BF103,0)/Inputs!$B$17)*DCF!D$6</f>
        <v>4207.1935536522105</v>
      </c>
      <c r="CO103" s="15">
        <f ca="1">(BH103*DCF!E$28-DCF!E$5*MAX(BH103*DCF!E$28,0)-MAX(BH103-BG103,0)/Inputs!$B$17)*DCF!E$6</f>
        <v>3991.8242855491194</v>
      </c>
      <c r="CP103" s="15">
        <f ca="1">(BI103*DCF!F$28-DCF!F$5*MAX(BI103*DCF!F$28,0)-MAX(BI103-BH103,0)/Inputs!$B$17)*DCF!F$6</f>
        <v>3984.6165854075743</v>
      </c>
      <c r="CQ103" s="15">
        <f ca="1">(BJ103*DCF!G$28-DCF!G$5*MAX(BJ103*DCF!G$28,0)-MAX(BJ103-BI103,0)/Inputs!$B$17)*DCF!G$6</f>
        <v>4821.7286397677926</v>
      </c>
      <c r="CR103" s="15">
        <f ca="1">(BK103*DCF!H$28-DCF!H$5*MAX(BK103*DCF!H$28,0)-MAX(BK103-BJ103,0)/Inputs!$B$17)*DCF!H$6</f>
        <v>6730.2143717740364</v>
      </c>
      <c r="CS103" s="15">
        <f ca="1">(BL103*DCF!I$28-DCF!I$5*MAX(BL103*DCF!I$28,0)-MAX(BL103-BK103,0)/Inputs!$B$17)*DCF!I$6</f>
        <v>8130.3598025270867</v>
      </c>
      <c r="CT103" s="15">
        <f ca="1">(BM103*DCF!J$28-DCF!J$5*MAX(BM103*DCF!J$28,0)-MAX(BM103-BL103,0)/Inputs!$B$17)*DCF!J$6</f>
        <v>8645.3255580201658</v>
      </c>
      <c r="CU103" s="15">
        <f ca="1">(BN103*DCF!K$28-DCF!K$5*MAX(BN103*DCF!K$28,0)-MAX(BN103-BM103,0)/Inputs!$B$17)*DCF!K$6</f>
        <v>9719.7911680754805</v>
      </c>
      <c r="CV103" s="15">
        <f ca="1">(BO103*DCF!L$28-DCF!L$5*MAX(BO103*DCF!L$28,0)-MAX(BO103-BN103,0)/Inputs!$B$17)*DCF!L$6</f>
        <v>10000.797742330575</v>
      </c>
      <c r="CW103" s="15">
        <f ca="1">(BP103*DCF!M$28-DCF!M$5*MAX(BP103*DCF!M$28,0)-MAX(BP103-BO103,0)/Inputs!$B$17)*DCF!M$6</f>
        <v>10695.7148107495</v>
      </c>
      <c r="CX103" s="15">
        <f ca="1">(BQ103*DCF!C$46-DCF!C$5*MAX(BQ103*DCF!C$46,0)-MAX(BQ103-Inputs!$B$20,0)/Inputs!$B$24)*DCF!C$6</f>
        <v>-2230.4538100667942</v>
      </c>
      <c r="CY103" s="15">
        <f ca="1">(BR103*DCF!D$46-DCF!D$5*MAX(BR103*DCF!D$46,0)-MAX(BR103-BQ103,0)/Inputs!$B$24)*DCF!D$6</f>
        <v>-3955.2939831847152</v>
      </c>
      <c r="CZ103" s="15">
        <f ca="1">(BS103*DCF!E$46-DCF!E$5*MAX(BS103*DCF!E$46,0)-MAX(BS103-BR103,0)/Inputs!$B$24)*DCF!E$6</f>
        <v>-1178.225165490157</v>
      </c>
      <c r="DA103" s="15">
        <f ca="1">(BT103*DCF!F$46-DCF!F$5*MAX(BT103*DCF!F$46,0)-MAX(BT103-BS103,0)/Inputs!$B$24)*DCF!F$6</f>
        <v>-670.29385951888696</v>
      </c>
      <c r="DB103" s="15">
        <f ca="1">(BU103*DCF!G$46-DCF!G$5*MAX(BU103*DCF!G$46,0)-MAX(BU103-BT103,0)/Inputs!$B$24)*DCF!G$6</f>
        <v>-2944.4258676409067</v>
      </c>
      <c r="DC103" s="15">
        <f ca="1">(BV103*DCF!H$46-DCF!H$5*MAX(BV103*DCF!H$46,0)-MAX(BV103-BU103,0)/Inputs!$B$24)*DCF!H$6</f>
        <v>-1754.7732512692464</v>
      </c>
      <c r="DD103" s="15">
        <f ca="1">(BW103*DCF!I$46-DCF!I$5*MAX(BW103*DCF!I$46,0)-MAX(BW103-BV103,0)/Inputs!$B$24)*DCF!I$6</f>
        <v>-1106.0661355737825</v>
      </c>
      <c r="DE103" s="15">
        <f ca="1">(BX103*DCF!J$46-DCF!J$5*MAX(BX103*DCF!J$46,0)-MAX(BX103-BW103,0)/Inputs!$B$24)*DCF!J$6</f>
        <v>-1598.90142636066</v>
      </c>
      <c r="DF103" s="15">
        <f ca="1">(BY103*DCF!K$46-DCF!K$5*MAX(BY103*DCF!K$46,0)-MAX(BY103-BX103,0)/Inputs!$B$24)*DCF!K$6</f>
        <v>-4014.3969382997161</v>
      </c>
      <c r="DG103" s="15">
        <f ca="1">(BZ103*DCF!L$46-DCF!L$5*MAX(BZ103*DCF!L$46,0)-MAX(BZ103-BY103,0)/Inputs!$B$24)*DCF!L$6</f>
        <v>-1263.5184347588754</v>
      </c>
      <c r="DH103" s="15">
        <f ca="1">(CA103*DCF!M$46-DCF!M$5*MAX(CA103*DCF!M$46,0)-MAX(CA103-BZ103,0)/Inputs!$B$24)*DCF!M$6</f>
        <v>699.75434614153926</v>
      </c>
      <c r="DI103" s="15">
        <f ca="1">SUM(CB103:CL103)+BE103*DCF!M$10*(1+Inputs!$B$30)*(1-Inputs!$B$33)*(1-Inputs!$B$30/Inputs!$B$31)/(Inputs!$B$29-Inputs!$B$30)*DCF!M$6</f>
        <v>111596.27660341025</v>
      </c>
      <c r="DJ103" s="15">
        <f ca="1">SUM(CM103:CW103)+BP103*DCF!M$28*(1+Inputs!$B$30)*(1-Inputs!$B$33)*(1-Inputs!$B$30/Inputs!$B$31)/(Inputs!$B$29-Inputs!$B$30)*DCF!M$6</f>
        <v>316757.47164180968</v>
      </c>
      <c r="DK103" s="15">
        <f ca="1">SUM(CX103:DH103)+CA103*DCF!M$46*(1+Inputs!$B$30)*(1-Inputs!$B$33)*(1-Inputs!$B$30/Inputs!$B$31)/(Inputs!$B$29-Inputs!$B$30)*DCF!M$6</f>
        <v>255931.28835344437</v>
      </c>
      <c r="DM103" s="15">
        <f ca="1">DI103+DJ103+DK103+Inputs!$B$34+Inputs!$B$36-Inputs!$B$35</f>
        <v>761136.03659866424</v>
      </c>
    </row>
    <row r="104" spans="1:117" x14ac:dyDescent="0.75">
      <c r="A104" s="11">
        <v>91</v>
      </c>
      <c r="C104" s="23">
        <f t="shared" ref="C104:M113" ca="1" si="69">_xlfn.NORM.S.INV(RAND())</f>
        <v>-1.0625197708467335</v>
      </c>
      <c r="D104" s="23">
        <f t="shared" ca="1" si="69"/>
        <v>0.59927774714320825</v>
      </c>
      <c r="E104" s="23">
        <f t="shared" ca="1" si="69"/>
        <v>0.88231665333066578</v>
      </c>
      <c r="F104" s="23">
        <f t="shared" ca="1" si="69"/>
        <v>-0.73899855590643282</v>
      </c>
      <c r="G104" s="23">
        <f t="shared" ca="1" si="69"/>
        <v>0.34638116179967748</v>
      </c>
      <c r="H104" s="23">
        <f t="shared" ca="1" si="69"/>
        <v>0.82809682145454644</v>
      </c>
      <c r="I104" s="23">
        <f t="shared" ca="1" si="69"/>
        <v>1.0022588573769105</v>
      </c>
      <c r="J104" s="23">
        <f t="shared" ca="1" si="69"/>
        <v>1.0371188247777325</v>
      </c>
      <c r="K104" s="23">
        <f t="shared" ca="1" si="69"/>
        <v>0.76755807752193794</v>
      </c>
      <c r="L104" s="23">
        <f t="shared" ca="1" si="69"/>
        <v>0.99575312383136916</v>
      </c>
      <c r="M104" s="23">
        <f t="shared" ca="1" si="69"/>
        <v>1.2125703943206465</v>
      </c>
      <c r="N104" s="23">
        <f ca="1">SQRT(Inputs!$B$38)*C104+SQRT(1-Inputs!$B$38)*_xlfn.NORM.S.INV(RAND())</f>
        <v>-1.4629625688687762</v>
      </c>
      <c r="O104" s="23">
        <f ca="1">SQRT(Inputs!$B$38)*D104+SQRT(1-Inputs!$B$38)*_xlfn.NORM.S.INV(RAND())</f>
        <v>0.86371582072245445</v>
      </c>
      <c r="P104" s="23">
        <f ca="1">SQRT(Inputs!$B$38)*E104+SQRT(1-Inputs!$B$38)*_xlfn.NORM.S.INV(RAND())</f>
        <v>-0.8466611266612416</v>
      </c>
      <c r="Q104" s="23">
        <f ca="1">SQRT(Inputs!$B$38)*F104+SQRT(1-Inputs!$B$38)*_xlfn.NORM.S.INV(RAND())</f>
        <v>-0.89703804599388381</v>
      </c>
      <c r="R104" s="23">
        <f ca="1">SQRT(Inputs!$B$38)*G104+SQRT(1-Inputs!$B$38)*_xlfn.NORM.S.INV(RAND())</f>
        <v>-1.5493863769122478</v>
      </c>
      <c r="S104" s="23">
        <f ca="1">SQRT(Inputs!$B$38)*H104+SQRT(1-Inputs!$B$38)*_xlfn.NORM.S.INV(RAND())</f>
        <v>1.0376979254881415</v>
      </c>
      <c r="T104" s="23">
        <f ca="1">SQRT(Inputs!$B$38)*I104+SQRT(1-Inputs!$B$38)*_xlfn.NORM.S.INV(RAND())</f>
        <v>0.47636351862515602</v>
      </c>
      <c r="U104" s="23">
        <f ca="1">SQRT(Inputs!$B$38)*J104+SQRT(1-Inputs!$B$38)*_xlfn.NORM.S.INV(RAND())</f>
        <v>0.66847765981620078</v>
      </c>
      <c r="V104" s="23">
        <f ca="1">SQRT(Inputs!$B$38)*K104+SQRT(1-Inputs!$B$38)*_xlfn.NORM.S.INV(RAND())</f>
        <v>0.51387843501617081</v>
      </c>
      <c r="W104" s="23">
        <f ca="1">SQRT(Inputs!$B$38)*L104+SQRT(1-Inputs!$B$38)*_xlfn.NORM.S.INV(RAND())</f>
        <v>0.93429969062951979</v>
      </c>
      <c r="X104" s="23">
        <f ca="1">SQRT(Inputs!$B$38)*M104+SQRT(1-Inputs!$B$38)*_xlfn.NORM.S.INV(RAND())</f>
        <v>1.0874788399294211</v>
      </c>
      <c r="Y104" s="23">
        <f ca="1">SQRT(Inputs!$B$38)*C104+SQRT(1-Inputs!$B$38)*_xlfn.NORM.S.INV(RAND())</f>
        <v>0.60777358826082373</v>
      </c>
      <c r="Z104" s="23">
        <f ca="1">SQRT(Inputs!$B$38)*D104+SQRT(1-Inputs!$B$38)*_xlfn.NORM.S.INV(RAND())</f>
        <v>0.78546271855977889</v>
      </c>
      <c r="AA104" s="23">
        <f ca="1">SQRT(Inputs!$B$38)*E104+SQRT(1-Inputs!$B$38)*_xlfn.NORM.S.INV(RAND())</f>
        <v>0.36456422532855565</v>
      </c>
      <c r="AB104" s="23">
        <f ca="1">SQRT(Inputs!$B$38)*F104+SQRT(1-Inputs!$B$38)*_xlfn.NORM.S.INV(RAND())</f>
        <v>-0.60251032582181241</v>
      </c>
      <c r="AC104" s="23">
        <f ca="1">SQRT(Inputs!$B$38)*G104+SQRT(1-Inputs!$B$38)*_xlfn.NORM.S.INV(RAND())</f>
        <v>3.6087959847621615E-2</v>
      </c>
      <c r="AD104" s="23">
        <f ca="1">SQRT(Inputs!$B$38)*H104+SQRT(1-Inputs!$B$38)*_xlfn.NORM.S.INV(RAND())</f>
        <v>-0.4380717801784883</v>
      </c>
      <c r="AE104" s="23">
        <f ca="1">SQRT(Inputs!$B$38)*I104+SQRT(1-Inputs!$B$38)*_xlfn.NORM.S.INV(RAND())</f>
        <v>0.85962746054284622</v>
      </c>
      <c r="AF104" s="23">
        <f ca="1">SQRT(Inputs!$B$38)*J104+SQRT(1-Inputs!$B$38)*_xlfn.NORM.S.INV(RAND())</f>
        <v>0.87797349607191322</v>
      </c>
      <c r="AG104" s="23">
        <f ca="1">SQRT(Inputs!$B$38)*K104+SQRT(1-Inputs!$B$38)*_xlfn.NORM.S.INV(RAND())</f>
        <v>1.0354263164638249</v>
      </c>
      <c r="AH104" s="23">
        <f ca="1">SQRT(Inputs!$B$38)*L104+SQRT(1-Inputs!$B$38)*_xlfn.NORM.S.INV(RAND())</f>
        <v>1.374934025760405</v>
      </c>
      <c r="AI104" s="23">
        <f ca="1">SQRT(Inputs!$B$38)*M104+SQRT(1-Inputs!$B$38)*_xlfn.NORM.S.INV(RAND())</f>
        <v>0.79531021583549788</v>
      </c>
      <c r="AJ104" s="23">
        <f ca="1">SQRT(Inputs!$B$38)*C104+SQRT(1-Inputs!$B$38)*_xlfn.NORM.S.INV(RAND())</f>
        <v>-1.3069674830085569</v>
      </c>
      <c r="AK104" s="23">
        <f ca="1">SQRT(Inputs!$B$38)*D104+SQRT(1-Inputs!$B$38)*_xlfn.NORM.S.INV(RAND())</f>
        <v>0.80407699506560237</v>
      </c>
      <c r="AL104" s="23">
        <f ca="1">SQRT(Inputs!$B$38)*E104+SQRT(1-Inputs!$B$38)*_xlfn.NORM.S.INV(RAND())</f>
        <v>1.257501566847173</v>
      </c>
      <c r="AM104" s="23">
        <f ca="1">SQRT(Inputs!$B$38)*F104+SQRT(1-Inputs!$B$38)*_xlfn.NORM.S.INV(RAND())</f>
        <v>1.6852432661266818</v>
      </c>
      <c r="AN104" s="23">
        <f ca="1">SQRT(Inputs!$B$38)*G104+SQRT(1-Inputs!$B$38)*_xlfn.NORM.S.INV(RAND())</f>
        <v>3.9103049109597304E-2</v>
      </c>
      <c r="AO104" s="23">
        <f ca="1">SQRT(Inputs!$B$38)*H104+SQRT(1-Inputs!$B$38)*_xlfn.NORM.S.INV(RAND())</f>
        <v>0.67760105310110075</v>
      </c>
      <c r="AP104" s="23">
        <f ca="1">SQRT(Inputs!$B$38)*I104+SQRT(1-Inputs!$B$38)*_xlfn.NORM.S.INV(RAND())</f>
        <v>0.51535245942341334</v>
      </c>
      <c r="AQ104" s="23">
        <f ca="1">SQRT(Inputs!$B$38)*J104+SQRT(1-Inputs!$B$38)*_xlfn.NORM.S.INV(RAND())</f>
        <v>0.25438646082505606</v>
      </c>
      <c r="AR104" s="23">
        <f ca="1">SQRT(Inputs!$B$38)*K104+SQRT(1-Inputs!$B$38)*_xlfn.NORM.S.INV(RAND())</f>
        <v>1.2487493180403046</v>
      </c>
      <c r="AS104" s="23">
        <f ca="1">SQRT(Inputs!$B$38)*L104+SQRT(1-Inputs!$B$38)*_xlfn.NORM.S.INV(RAND())</f>
        <v>0.60726529942145857</v>
      </c>
      <c r="AT104" s="23">
        <f ca="1">SQRT(Inputs!$B$38)*M104+SQRT(1-Inputs!$B$38)*_xlfn.NORM.S.INV(RAND())</f>
        <v>-0.41633958765027856</v>
      </c>
      <c r="AU104" s="15">
        <f ca="1">Inputs!$B$6*EXP($B$8-0.5*C$5^2+C$5*N104)</f>
        <v>3915.8909896898931</v>
      </c>
      <c r="AV104" s="15">
        <f t="shared" ca="1" si="37"/>
        <v>5412.0050181142733</v>
      </c>
      <c r="AW104" s="15">
        <f t="shared" ca="1" si="38"/>
        <v>5886.8239368977975</v>
      </c>
      <c r="AX104" s="15">
        <f t="shared" ca="1" si="39"/>
        <v>6425.2467453089876</v>
      </c>
      <c r="AY104" s="15">
        <f t="shared" ca="1" si="40"/>
        <v>6552.5727546766457</v>
      </c>
      <c r="AZ104" s="15">
        <f t="shared" ca="1" si="41"/>
        <v>8984.1094311193774</v>
      </c>
      <c r="BA104" s="15">
        <f t="shared" ca="1" si="42"/>
        <v>11556.276627360274</v>
      </c>
      <c r="BB104" s="15">
        <f t="shared" ca="1" si="43"/>
        <v>15128.439275405419</v>
      </c>
      <c r="BC104" s="15">
        <f t="shared" ca="1" si="44"/>
        <v>19470.76429701157</v>
      </c>
      <c r="BD104" s="15">
        <f t="shared" ca="1" si="45"/>
        <v>26031.835905963464</v>
      </c>
      <c r="BE104" s="15">
        <f t="shared" ca="1" si="46"/>
        <v>35219.941363777187</v>
      </c>
      <c r="BF104" s="15">
        <f ca="1">Inputs!$B$13*EXP($B$9-0.5*C$6^2+C$6*Y104)</f>
        <v>15602.071007316406</v>
      </c>
      <c r="BG104" s="15">
        <f t="shared" ca="1" si="47"/>
        <v>21910.039698340555</v>
      </c>
      <c r="BH104" s="15">
        <f t="shared" ca="1" si="48"/>
        <v>28438.645364691954</v>
      </c>
      <c r="BI104" s="15">
        <f t="shared" ca="1" si="49"/>
        <v>31729.852856873858</v>
      </c>
      <c r="BJ104" s="15">
        <f t="shared" ca="1" si="50"/>
        <v>39101.607975103652</v>
      </c>
      <c r="BK104" s="15">
        <f t="shared" ca="1" si="51"/>
        <v>45211.352760842143</v>
      </c>
      <c r="BL104" s="15">
        <f t="shared" ca="1" si="52"/>
        <v>62081.275824608812</v>
      </c>
      <c r="BM104" s="15">
        <f t="shared" ca="1" si="53"/>
        <v>85105.30543880201</v>
      </c>
      <c r="BN104" s="15">
        <f t="shared" ca="1" si="54"/>
        <v>118496.4427811944</v>
      </c>
      <c r="BO104" s="15">
        <f t="shared" ca="1" si="55"/>
        <v>171064.78937842677</v>
      </c>
      <c r="BP104" s="15">
        <f t="shared" ca="1" si="56"/>
        <v>230401.34687395947</v>
      </c>
      <c r="BQ104" s="15">
        <f ca="1">Inputs!$B$20*EXP($B$10-0.5*C$7^2+C$7*AJ104)</f>
        <v>2698.2803598466044</v>
      </c>
      <c r="BR104" s="15">
        <f t="shared" ca="1" si="57"/>
        <v>4726.3581850789024</v>
      </c>
      <c r="BS104" s="15">
        <f t="shared" ca="1" si="58"/>
        <v>9287.6017839872529</v>
      </c>
      <c r="BT104" s="15">
        <f t="shared" ca="1" si="59"/>
        <v>19924.994725440989</v>
      </c>
      <c r="BU104" s="15">
        <f t="shared" ca="1" si="60"/>
        <v>27876.166126132364</v>
      </c>
      <c r="BV104" s="15">
        <f t="shared" ca="1" si="61"/>
        <v>45180.470784641519</v>
      </c>
      <c r="BW104" s="15">
        <f t="shared" ca="1" si="62"/>
        <v>70312.61569544932</v>
      </c>
      <c r="BX104" s="15">
        <f t="shared" ca="1" si="63"/>
        <v>103488.88899328363</v>
      </c>
      <c r="BY104" s="15">
        <f t="shared" ca="1" si="64"/>
        <v>184138.52841484253</v>
      </c>
      <c r="BZ104" s="15">
        <f t="shared" ca="1" si="65"/>
        <v>288887.36161722807</v>
      </c>
      <c r="CA104" s="15">
        <f t="shared" ca="1" si="66"/>
        <v>376860.18310411507</v>
      </c>
      <c r="CB104" s="15">
        <f ca="1">(AU104*DCF!C$10-DCF!C$5*MAX(AU104*DCF!C$10,0)-MAX(AU104-Inputs!$B$6,0)/Inputs!$B$10)*DCF!C$6</f>
        <v>1005.6365023243086</v>
      </c>
      <c r="CC104" s="15">
        <f ca="1">(AV104*DCF!D$10-DCF!D$5*MAX(AV104*DCF!D$10,0)-MAX(AV104-AU104,0)/Inputs!$B$10)*DCF!D$6</f>
        <v>954.35130828933586</v>
      </c>
      <c r="CD104" s="15">
        <f ca="1">(AW104*DCF!E$10-DCF!E$5*MAX(AW104*DCF!E$10,0)-MAX(AW104-AV104,0)/Inputs!$B$10)*DCF!E$6</f>
        <v>1252.22505312164</v>
      </c>
      <c r="CE104" s="15">
        <f ca="1">(AX104*DCF!F$10-DCF!F$5*MAX(AX104*DCF!F$10,0)-MAX(AX104-AW104,0)/Inputs!$B$10)*DCF!F$6</f>
        <v>1290.5886873295997</v>
      </c>
      <c r="CF104" s="15">
        <f ca="1">(AY104*DCF!G$10-DCF!G$5*MAX(AY104*DCF!G$10,0)-MAX(AY104-AX104,0)/Inputs!$B$10)*DCF!G$6</f>
        <v>1325.6168381756115</v>
      </c>
      <c r="CG104" s="15">
        <f ca="1">(AZ104*DCF!H$10-DCF!H$5*MAX(AZ104*DCF!H$10,0)-MAX(AZ104-AY104,0)/Inputs!$B$10)*DCF!H$6</f>
        <v>1312.5083622300274</v>
      </c>
      <c r="CH104" s="15">
        <f ca="1">(BA104*DCF!I$10-DCF!I$5*MAX(BA104*DCF!I$10,0)-MAX(BA104-AZ104,0)/Inputs!$B$10)*DCF!I$6</f>
        <v>1688.984624786875</v>
      </c>
      <c r="CI104" s="15">
        <f ca="1">(BB104*DCF!J$10-DCF!J$5*MAX(BB104*DCF!J$10,0)-MAX(BB104-BA104,0)/Inputs!$B$10)*DCF!J$6</f>
        <v>2054.7728977498696</v>
      </c>
      <c r="CJ104" s="15">
        <f ca="1">(BC104*DCF!K$10-DCF!K$5*MAX(BC104*DCF!K$10,0)-MAX(BC104-BB104,0)/Inputs!$B$10)*DCF!K$6</f>
        <v>2526.6209488524869</v>
      </c>
      <c r="CK104" s="15">
        <f ca="1">(BD104*DCF!L$10-DCF!L$5*MAX(BD104*DCF!L$10,0)-MAX(BD104-BC104,0)/Inputs!$B$10)*DCF!L$6</f>
        <v>3077.6430831114881</v>
      </c>
      <c r="CL104" s="15">
        <f ca="1">(BE104*DCF!M$10-DCF!M$5*MAX(BE104*DCF!M$10,0)-MAX(BE104-BD104,0)/Inputs!$B$10)*DCF!M$6</f>
        <v>3872.3718918002928</v>
      </c>
      <c r="CM104" s="15">
        <f ca="1">(BF104*DCF!C$28-DCF!C$5*MAX(BF104*DCF!C$28,0)-MAX(BF104-Inputs!$B$13,0)/Inputs!$B$17)*DCF!C$6</f>
        <v>3788.1922435909523</v>
      </c>
      <c r="CN104" s="15">
        <f ca="1">(BG104*DCF!D$28-DCF!D$5*MAX(BG104*DCF!D$28,0)-MAX(BG104-BF104,0)/Inputs!$B$17)*DCF!D$6</f>
        <v>5107.2330803792984</v>
      </c>
      <c r="CO104" s="15">
        <f ca="1">(BH104*DCF!E$28-DCF!E$5*MAX(BH104*DCF!E$28,0)-MAX(BH104-BG104,0)/Inputs!$B$17)*DCF!E$6</f>
        <v>6767.632446408772</v>
      </c>
      <c r="CP104" s="15">
        <f ca="1">(BI104*DCF!F$28-DCF!F$5*MAX(BI104*DCF!F$28,0)-MAX(BI104-BH104,0)/Inputs!$B$17)*DCF!F$6</f>
        <v>8014.6029134961991</v>
      </c>
      <c r="CQ104" s="15">
        <f ca="1">(BJ104*DCF!G$28-DCF!G$5*MAX(BJ104*DCF!G$28,0)-MAX(BJ104-BI104,0)/Inputs!$B$17)*DCF!G$6</f>
        <v>8905.3524653477889</v>
      </c>
      <c r="CR104" s="15">
        <f ca="1">(BK104*DCF!H$28-DCF!H$5*MAX(BK104*DCF!H$28,0)-MAX(BK104-BJ104,0)/Inputs!$B$17)*DCF!H$6</f>
        <v>10231.983463751783</v>
      </c>
      <c r="CS104" s="15">
        <f ca="1">(BL104*DCF!I$28-DCF!I$5*MAX(BL104*DCF!I$28,0)-MAX(BL104-BK104,0)/Inputs!$B$17)*DCF!I$6</f>
        <v>12177.249412346995</v>
      </c>
      <c r="CT104" s="15">
        <f ca="1">(BM104*DCF!J$28-DCF!J$5*MAX(BM104*DCF!J$28,0)-MAX(BM104-BL104,0)/Inputs!$B$17)*DCF!J$6</f>
        <v>15932.750003606989</v>
      </c>
      <c r="CU104" s="15">
        <f ca="1">(BN104*DCF!K$28-DCF!K$5*MAX(BN104*DCF!K$28,0)-MAX(BN104-BM104,0)/Inputs!$B$17)*DCF!K$6</f>
        <v>20934.492328935157</v>
      </c>
      <c r="CV104" s="15">
        <f ca="1">(BO104*DCF!L$28-DCF!L$5*MAX(BO104*DCF!L$28,0)-MAX(BO104-BN104,0)/Inputs!$B$17)*DCF!L$6</f>
        <v>28182.820034861947</v>
      </c>
      <c r="CW104" s="15">
        <f ca="1">(BP104*DCF!M$28-DCF!M$5*MAX(BP104*DCF!M$28,0)-MAX(BP104-BO104,0)/Inputs!$B$17)*DCF!M$6</f>
        <v>37147.809180569784</v>
      </c>
      <c r="CX104" s="15">
        <f ca="1">(BQ104*DCF!C$46-DCF!C$5*MAX(BQ104*DCF!C$46,0)-MAX(BQ104-Inputs!$B$20,0)/Inputs!$B$24)*DCF!C$6</f>
        <v>-623.1594364541811</v>
      </c>
      <c r="CY104" s="15">
        <f ca="1">(BR104*DCF!D$46-DCF!D$5*MAX(BR104*DCF!D$46,0)-MAX(BR104-BQ104,0)/Inputs!$B$24)*DCF!D$6</f>
        <v>-1672.0430955475188</v>
      </c>
      <c r="CZ104" s="15">
        <f ca="1">(BS104*DCF!E$46-DCF!E$5*MAX(BS104*DCF!E$46,0)-MAX(BS104-BR104,0)/Inputs!$B$24)*DCF!E$6</f>
        <v>-2896.1917395239434</v>
      </c>
      <c r="DA104" s="15">
        <f ca="1">(BT104*DCF!F$46-DCF!F$5*MAX(BT104*DCF!F$46,0)-MAX(BT104-BS104,0)/Inputs!$B$24)*DCF!F$6</f>
        <v>-5324.4751349591315</v>
      </c>
      <c r="DB104" s="15">
        <f ca="1">(BU104*DCF!G$46-DCF!G$5*MAX(BU104*DCF!G$46,0)-MAX(BU104-BT104,0)/Inputs!$B$24)*DCF!G$6</f>
        <v>-3612.3161151313971</v>
      </c>
      <c r="DC104" s="15">
        <f ca="1">(BV104*DCF!H$46-DCF!H$5*MAX(BV104*DCF!H$46,0)-MAX(BV104-BU104,0)/Inputs!$B$24)*DCF!H$6</f>
        <v>-5377.2066473979912</v>
      </c>
      <c r="DD104" s="15">
        <f ca="1">(BW104*DCF!I$46-DCF!I$5*MAX(BW104*DCF!I$46,0)-MAX(BW104-BV104,0)/Inputs!$B$24)*DCF!I$6</f>
        <v>-5590.5694424927278</v>
      </c>
      <c r="DE104" s="15">
        <f ca="1">(BX104*DCF!J$46-DCF!J$5*MAX(BX104*DCF!J$46,0)-MAX(BX104-BW104,0)/Inputs!$B$24)*DCF!J$6</f>
        <v>-4456.7330268665501</v>
      </c>
      <c r="DF104" s="15">
        <f ca="1">(BY104*DCF!K$46-DCF!K$5*MAX(BY104*DCF!K$46,0)-MAX(BY104-BX104,0)/Inputs!$B$24)*DCF!K$6</f>
        <v>-9238.4065887199886</v>
      </c>
      <c r="DG104" s="15">
        <f ca="1">(BZ104*DCF!L$46-DCF!L$5*MAX(BZ104*DCF!L$46,0)-MAX(BZ104-BY104,0)/Inputs!$B$24)*DCF!L$6</f>
        <v>-3735.5609692706921</v>
      </c>
      <c r="DH104" s="15">
        <f ca="1">(CA104*DCF!M$46-DCF!M$5*MAX(CA104*DCF!M$46,0)-MAX(CA104-BZ104,0)/Inputs!$B$24)*DCF!M$6</f>
        <v>11153.095340458434</v>
      </c>
      <c r="DI104" s="15">
        <f ca="1">SUM(CB104:CL104)+BE104*DCF!M$10*(1+Inputs!$B$30)*(1-Inputs!$B$33)*(1-Inputs!$B$30/Inputs!$B$31)/(Inputs!$B$29-Inputs!$B$30)*DCF!M$6</f>
        <v>118378.88274867275</v>
      </c>
      <c r="DJ104" s="15">
        <f ca="1">SUM(CM104:CW104)+BP104*DCF!M$28*(1+Inputs!$B$30)*(1-Inputs!$B$33)*(1-Inputs!$B$30/Inputs!$B$31)/(Inputs!$B$29-Inputs!$B$30)*DCF!M$6</f>
        <v>1012136.7776967997</v>
      </c>
      <c r="DK104" s="15">
        <f ca="1">SUM(CX104:DH104)+CA104*DCF!M$46*(1+Inputs!$B$30)*(1-Inputs!$B$33)*(1-Inputs!$B$30/Inputs!$B$31)/(Inputs!$B$29-Inputs!$B$30)*DCF!M$6</f>
        <v>551296.91816562868</v>
      </c>
      <c r="DM104" s="15">
        <f ca="1">DI104+DJ104+DK104+Inputs!$B$34+Inputs!$B$36-Inputs!$B$35</f>
        <v>1758663.578611101</v>
      </c>
    </row>
    <row r="105" spans="1:117" x14ac:dyDescent="0.75">
      <c r="A105" s="11">
        <v>92</v>
      </c>
      <c r="C105" s="23">
        <f t="shared" ca="1" si="69"/>
        <v>-0.62733171739292992</v>
      </c>
      <c r="D105" s="23">
        <f t="shared" ca="1" si="69"/>
        <v>-1.1860377353505922</v>
      </c>
      <c r="E105" s="23">
        <f t="shared" ca="1" si="69"/>
        <v>-0.38674523466398963</v>
      </c>
      <c r="F105" s="23">
        <f t="shared" ca="1" si="69"/>
        <v>-3.2890125216652633E-2</v>
      </c>
      <c r="G105" s="23">
        <f t="shared" ca="1" si="69"/>
        <v>5.0459963280878678E-2</v>
      </c>
      <c r="H105" s="23">
        <f t="shared" ca="1" si="69"/>
        <v>0.58450711544152012</v>
      </c>
      <c r="I105" s="23">
        <f t="shared" ca="1" si="69"/>
        <v>0.21834952978858968</v>
      </c>
      <c r="J105" s="23">
        <f t="shared" ca="1" si="69"/>
        <v>-0.99544045805688308</v>
      </c>
      <c r="K105" s="23">
        <f t="shared" ca="1" si="69"/>
        <v>-0.36198659763502294</v>
      </c>
      <c r="L105" s="23">
        <f t="shared" ca="1" si="69"/>
        <v>5.2185658893900443E-2</v>
      </c>
      <c r="M105" s="23">
        <f t="shared" ca="1" si="69"/>
        <v>-3.6813675331308082E-2</v>
      </c>
      <c r="N105" s="23">
        <f ca="1">SQRT(Inputs!$B$38)*C105+SQRT(1-Inputs!$B$38)*_xlfn.NORM.S.INV(RAND())</f>
        <v>-1.311216748442448</v>
      </c>
      <c r="O105" s="23">
        <f ca="1">SQRT(Inputs!$B$38)*D105+SQRT(1-Inputs!$B$38)*_xlfn.NORM.S.INV(RAND())</f>
        <v>-1.369232266687058</v>
      </c>
      <c r="P105" s="23">
        <f ca="1">SQRT(Inputs!$B$38)*E105+SQRT(1-Inputs!$B$38)*_xlfn.NORM.S.INV(RAND())</f>
        <v>-0.20064225334328264</v>
      </c>
      <c r="Q105" s="23">
        <f ca="1">SQRT(Inputs!$B$38)*F105+SQRT(1-Inputs!$B$38)*_xlfn.NORM.S.INV(RAND())</f>
        <v>-1.0153072603765274</v>
      </c>
      <c r="R105" s="23">
        <f ca="1">SQRT(Inputs!$B$38)*G105+SQRT(1-Inputs!$B$38)*_xlfn.NORM.S.INV(RAND())</f>
        <v>-0.10298352124241517</v>
      </c>
      <c r="S105" s="23">
        <f ca="1">SQRT(Inputs!$B$38)*H105+SQRT(1-Inputs!$B$38)*_xlfn.NORM.S.INV(RAND())</f>
        <v>0.56179874393867357</v>
      </c>
      <c r="T105" s="23">
        <f ca="1">SQRT(Inputs!$B$38)*I105+SQRT(1-Inputs!$B$38)*_xlfn.NORM.S.INV(RAND())</f>
        <v>0.67046799189457296</v>
      </c>
      <c r="U105" s="23">
        <f ca="1">SQRT(Inputs!$B$38)*J105+SQRT(1-Inputs!$B$38)*_xlfn.NORM.S.INV(RAND())</f>
        <v>1.2504550576671845</v>
      </c>
      <c r="V105" s="23">
        <f ca="1">SQRT(Inputs!$B$38)*K105+SQRT(1-Inputs!$B$38)*_xlfn.NORM.S.INV(RAND())</f>
        <v>0.37165318136597736</v>
      </c>
      <c r="W105" s="23">
        <f ca="1">SQRT(Inputs!$B$38)*L105+SQRT(1-Inputs!$B$38)*_xlfn.NORM.S.INV(RAND())</f>
        <v>-1.3830604047324915</v>
      </c>
      <c r="X105" s="23">
        <f ca="1">SQRT(Inputs!$B$38)*M105+SQRT(1-Inputs!$B$38)*_xlfn.NORM.S.INV(RAND())</f>
        <v>1.4950596971314356</v>
      </c>
      <c r="Y105" s="23">
        <f ca="1">SQRT(Inputs!$B$38)*C105+SQRT(1-Inputs!$B$38)*_xlfn.NORM.S.INV(RAND())</f>
        <v>-1.5610332301376615</v>
      </c>
      <c r="Z105" s="23">
        <f ca="1">SQRT(Inputs!$B$38)*D105+SQRT(1-Inputs!$B$38)*_xlfn.NORM.S.INV(RAND())</f>
        <v>-3.3088605034982899E-2</v>
      </c>
      <c r="AA105" s="23">
        <f ca="1">SQRT(Inputs!$B$38)*E105+SQRT(1-Inputs!$B$38)*_xlfn.NORM.S.INV(RAND())</f>
        <v>-0.13721555960061493</v>
      </c>
      <c r="AB105" s="23">
        <f ca="1">SQRT(Inputs!$B$38)*F105+SQRT(1-Inputs!$B$38)*_xlfn.NORM.S.INV(RAND())</f>
        <v>0.52565367363055215</v>
      </c>
      <c r="AC105" s="23">
        <f ca="1">SQRT(Inputs!$B$38)*G105+SQRT(1-Inputs!$B$38)*_xlfn.NORM.S.INV(RAND())</f>
        <v>-8.2218191846437777E-3</v>
      </c>
      <c r="AD105" s="23">
        <f ca="1">SQRT(Inputs!$B$38)*H105+SQRT(1-Inputs!$B$38)*_xlfn.NORM.S.INV(RAND())</f>
        <v>1.0178874946432974</v>
      </c>
      <c r="AE105" s="23">
        <f ca="1">SQRT(Inputs!$B$38)*I105+SQRT(1-Inputs!$B$38)*_xlfn.NORM.S.INV(RAND())</f>
        <v>-0.45872281604130427</v>
      </c>
      <c r="AF105" s="23">
        <f ca="1">SQRT(Inputs!$B$38)*J105+SQRT(1-Inputs!$B$38)*_xlfn.NORM.S.INV(RAND())</f>
        <v>-0.70995916097400469</v>
      </c>
      <c r="AG105" s="23">
        <f ca="1">SQRT(Inputs!$B$38)*K105+SQRT(1-Inputs!$B$38)*_xlfn.NORM.S.INV(RAND())</f>
        <v>-0.56834818450993074</v>
      </c>
      <c r="AH105" s="23">
        <f ca="1">SQRT(Inputs!$B$38)*L105+SQRT(1-Inputs!$B$38)*_xlfn.NORM.S.INV(RAND())</f>
        <v>-0.88898889664816338</v>
      </c>
      <c r="AI105" s="23">
        <f ca="1">SQRT(Inputs!$B$38)*M105+SQRT(1-Inputs!$B$38)*_xlfn.NORM.S.INV(RAND())</f>
        <v>0.13021686416759987</v>
      </c>
      <c r="AJ105" s="23">
        <f ca="1">SQRT(Inputs!$B$38)*C105+SQRT(1-Inputs!$B$38)*_xlfn.NORM.S.INV(RAND())</f>
        <v>-0.39357256010121155</v>
      </c>
      <c r="AK105" s="23">
        <f ca="1">SQRT(Inputs!$B$38)*D105+SQRT(1-Inputs!$B$38)*_xlfn.NORM.S.INV(RAND())</f>
        <v>-7.1549383049343551E-2</v>
      </c>
      <c r="AL105" s="23">
        <f ca="1">SQRT(Inputs!$B$38)*E105+SQRT(1-Inputs!$B$38)*_xlfn.NORM.S.INV(RAND())</f>
        <v>-1.2191431337050396</v>
      </c>
      <c r="AM105" s="23">
        <f ca="1">SQRT(Inputs!$B$38)*F105+SQRT(1-Inputs!$B$38)*_xlfn.NORM.S.INV(RAND())</f>
        <v>0.62081117937586261</v>
      </c>
      <c r="AN105" s="23">
        <f ca="1">SQRT(Inputs!$B$38)*G105+SQRT(1-Inputs!$B$38)*_xlfn.NORM.S.INV(RAND())</f>
        <v>1.302087942175493</v>
      </c>
      <c r="AO105" s="23">
        <f ca="1">SQRT(Inputs!$B$38)*H105+SQRT(1-Inputs!$B$38)*_xlfn.NORM.S.INV(RAND())</f>
        <v>-0.33837039502865623</v>
      </c>
      <c r="AP105" s="23">
        <f ca="1">SQRT(Inputs!$B$38)*I105+SQRT(1-Inputs!$B$38)*_xlfn.NORM.S.INV(RAND())</f>
        <v>1.7157607952449632</v>
      </c>
      <c r="AQ105" s="23">
        <f ca="1">SQRT(Inputs!$B$38)*J105+SQRT(1-Inputs!$B$38)*_xlfn.NORM.S.INV(RAND())</f>
        <v>-2.010464429205614</v>
      </c>
      <c r="AR105" s="23">
        <f ca="1">SQRT(Inputs!$B$38)*K105+SQRT(1-Inputs!$B$38)*_xlfn.NORM.S.INV(RAND())</f>
        <v>0.26650574401292704</v>
      </c>
      <c r="AS105" s="23">
        <f ca="1">SQRT(Inputs!$B$38)*L105+SQRT(1-Inputs!$B$38)*_xlfn.NORM.S.INV(RAND())</f>
        <v>-0.80886815589958627</v>
      </c>
      <c r="AT105" s="23">
        <f ca="1">SQRT(Inputs!$B$38)*M105+SQRT(1-Inputs!$B$38)*_xlfn.NORM.S.INV(RAND())</f>
        <v>0.31343911300099386</v>
      </c>
      <c r="AU105" s="15">
        <f ca="1">Inputs!$B$6*EXP($B$8-0.5*C$5^2+C$5*N105)</f>
        <v>4013.2703185867294</v>
      </c>
      <c r="AV105" s="15">
        <f t="shared" ca="1" si="37"/>
        <v>3994.300087220463</v>
      </c>
      <c r="AW105" s="15">
        <f t="shared" ca="1" si="38"/>
        <v>4740.303337890382</v>
      </c>
      <c r="AX105" s="15">
        <f t="shared" ca="1" si="39"/>
        <v>5097.9771559982591</v>
      </c>
      <c r="AY105" s="15">
        <f t="shared" ca="1" si="40"/>
        <v>6155.7645399033663</v>
      </c>
      <c r="AZ105" s="15">
        <f t="shared" ca="1" si="41"/>
        <v>8009.1357788254909</v>
      </c>
      <c r="BA105" s="15">
        <f t="shared" ca="1" si="42"/>
        <v>10513.594142154547</v>
      </c>
      <c r="BB105" s="15">
        <f t="shared" ca="1" si="43"/>
        <v>14589.832189385948</v>
      </c>
      <c r="BC105" s="15">
        <f t="shared" ca="1" si="44"/>
        <v>18521.52516849773</v>
      </c>
      <c r="BD105" s="15">
        <f t="shared" ca="1" si="45"/>
        <v>19937.230942431153</v>
      </c>
      <c r="BE105" s="15">
        <f t="shared" ca="1" si="46"/>
        <v>27994.377037285129</v>
      </c>
      <c r="BF105" s="15">
        <f ca="1">Inputs!$B$13*EXP($B$9-0.5*C$6^2+C$6*Y105)</f>
        <v>10149.685499314379</v>
      </c>
      <c r="BG105" s="15">
        <f t="shared" ca="1" si="47"/>
        <v>12296.146581215124</v>
      </c>
      <c r="BH105" s="15">
        <f t="shared" ca="1" si="48"/>
        <v>14685.579788109839</v>
      </c>
      <c r="BI105" s="15">
        <f t="shared" ca="1" si="49"/>
        <v>19492.337752726111</v>
      </c>
      <c r="BJ105" s="15">
        <f t="shared" ca="1" si="50"/>
        <v>23868.032670882712</v>
      </c>
      <c r="BK105" s="15">
        <f t="shared" ca="1" si="51"/>
        <v>33647.668215743608</v>
      </c>
      <c r="BL105" s="15">
        <f t="shared" ca="1" si="52"/>
        <v>38946.651293203155</v>
      </c>
      <c r="BM105" s="15">
        <f t="shared" ca="1" si="53"/>
        <v>43832.375445605401</v>
      </c>
      <c r="BN105" s="15">
        <f t="shared" ca="1" si="54"/>
        <v>50358.960461073097</v>
      </c>
      <c r="BO105" s="15">
        <f t="shared" ca="1" si="55"/>
        <v>55878.35328447706</v>
      </c>
      <c r="BP105" s="15">
        <f t="shared" ca="1" si="56"/>
        <v>69797.961281728087</v>
      </c>
      <c r="BQ105" s="15">
        <f ca="1">Inputs!$B$20*EXP($B$10-0.5*C$7^2+C$7*AJ105)</f>
        <v>3730.640866785202</v>
      </c>
      <c r="BR105" s="15">
        <f t="shared" ca="1" si="57"/>
        <v>4948.2743403478635</v>
      </c>
      <c r="BS105" s="15">
        <f t="shared" ca="1" si="58"/>
        <v>4774.3829386857833</v>
      </c>
      <c r="BT105" s="15">
        <f t="shared" ca="1" si="59"/>
        <v>7747.1456637014426</v>
      </c>
      <c r="BU105" s="15">
        <f t="shared" ca="1" si="60"/>
        <v>14712.917586098238</v>
      </c>
      <c r="BV105" s="15">
        <f t="shared" ca="1" si="61"/>
        <v>18967.402091236232</v>
      </c>
      <c r="BW105" s="15">
        <f t="shared" ca="1" si="62"/>
        <v>38056.566542809094</v>
      </c>
      <c r="BX105" s="15">
        <f t="shared" ca="1" si="63"/>
        <v>35571.425172438947</v>
      </c>
      <c r="BY105" s="15">
        <f t="shared" ca="1" si="64"/>
        <v>52448.894898734558</v>
      </c>
      <c r="BZ105" s="15">
        <f t="shared" ca="1" si="65"/>
        <v>63424.77480614886</v>
      </c>
      <c r="CA105" s="15">
        <f t="shared" ca="1" si="66"/>
        <v>94195.66843388314</v>
      </c>
      <c r="CB105" s="15">
        <f ca="1">(AU105*DCF!C$10-DCF!C$5*MAX(AU105*DCF!C$10,0)-MAX(AU105-Inputs!$B$6,0)/Inputs!$B$10)*DCF!C$6</f>
        <v>1030.6444016678647</v>
      </c>
      <c r="CC105" s="15">
        <f ca="1">(AV105*DCF!D$10-DCF!D$5*MAX(AV105*DCF!D$10,0)-MAX(AV105-AU105,0)/Inputs!$B$10)*DCF!D$6</f>
        <v>973.58358576515366</v>
      </c>
      <c r="CD105" s="15">
        <f ca="1">(AW105*DCF!E$10-DCF!E$5*MAX(AW105*DCF!E$10,0)-MAX(AW105-AV105,0)/Inputs!$B$10)*DCF!E$6</f>
        <v>926.42975614381692</v>
      </c>
      <c r="CE105" s="15">
        <f ca="1">(AX105*DCF!F$10-DCF!F$5*MAX(AX105*DCF!F$10,0)-MAX(AX105-AW105,0)/Inputs!$B$10)*DCF!F$6</f>
        <v>1038.4572348194358</v>
      </c>
      <c r="CF105" s="15">
        <f ca="1">(AY105*DCF!G$10-DCF!G$5*MAX(AY105*DCF!G$10,0)-MAX(AY105-AX105,0)/Inputs!$B$10)*DCF!G$6</f>
        <v>1065.0077778857244</v>
      </c>
      <c r="CG105" s="15">
        <f ca="1">(AZ105*DCF!H$10-DCF!H$5*MAX(AZ105*DCF!H$10,0)-MAX(AZ105-AY105,0)/Inputs!$B$10)*DCF!H$6</f>
        <v>1225.8801667239584</v>
      </c>
      <c r="CH105" s="15">
        <f ca="1">(BA105*DCF!I$10-DCF!I$5*MAX(BA105*DCF!I$10,0)-MAX(BA105-AZ105,0)/Inputs!$B$10)*DCF!I$6</f>
        <v>1509.6311928135437</v>
      </c>
      <c r="CI105" s="15">
        <f ca="1">(BB105*DCF!J$10-DCF!J$5*MAX(BB105*DCF!J$10,0)-MAX(BB105-BA105,0)/Inputs!$B$10)*DCF!J$6</f>
        <v>1885.9623517949356</v>
      </c>
      <c r="CJ105" s="15">
        <f ca="1">(BC105*DCF!K$10-DCF!K$5*MAX(BC105*DCF!K$10,0)-MAX(BC105-BB105,0)/Inputs!$B$10)*DCF!K$6</f>
        <v>2431.2909290109533</v>
      </c>
      <c r="CK105" s="15">
        <f ca="1">(BD105*DCF!L$10-DCF!L$5*MAX(BD105*DCF!L$10,0)-MAX(BD105-BC105,0)/Inputs!$B$10)*DCF!L$6</f>
        <v>2823.839873007304</v>
      </c>
      <c r="CL105" s="15">
        <f ca="1">(BE105*DCF!M$10-DCF!M$5*MAX(BE105*DCF!M$10,0)-MAX(BE105-BD105,0)/Inputs!$B$10)*DCF!M$6</f>
        <v>2987.8564896483049</v>
      </c>
      <c r="CM105" s="15">
        <f ca="1">(BF105*DCF!C$28-DCF!C$5*MAX(BF105*DCF!C$28,0)-MAX(BF105-Inputs!$B$13,0)/Inputs!$B$17)*DCF!C$6</f>
        <v>3097.6174514541426</v>
      </c>
      <c r="CN105" s="15">
        <f ca="1">(BG105*DCF!D$28-DCF!D$5*MAX(BG105*DCF!D$28,0)-MAX(BG105-BF105,0)/Inputs!$B$17)*DCF!D$6</f>
        <v>3163.5602009597719</v>
      </c>
      <c r="CO105" s="15">
        <f ca="1">(BH105*DCF!E$28-DCF!E$5*MAX(BH105*DCF!E$28,0)-MAX(BH105-BG105,0)/Inputs!$B$17)*DCF!E$6</f>
        <v>3688.2932988875455</v>
      </c>
      <c r="CP105" s="15">
        <f ca="1">(BI105*DCF!F$28-DCF!F$5*MAX(BI105*DCF!F$28,0)-MAX(BI105-BH105,0)/Inputs!$B$17)*DCF!F$6</f>
        <v>4416.5099908132697</v>
      </c>
      <c r="CQ105" s="15">
        <f ca="1">(BJ105*DCF!G$28-DCF!G$5*MAX(BJ105*DCF!G$28,0)-MAX(BJ105-BI105,0)/Inputs!$B$17)*DCF!G$6</f>
        <v>5456.7935040563434</v>
      </c>
      <c r="CR105" s="15">
        <f ca="1">(BK105*DCF!H$28-DCF!H$5*MAX(BK105*DCF!H$28,0)-MAX(BK105-BJ105,0)/Inputs!$B$17)*DCF!H$6</f>
        <v>6801.9586629587266</v>
      </c>
      <c r="CS105" s="15">
        <f ca="1">(BL105*DCF!I$28-DCF!I$5*MAX(BL105*DCF!I$28,0)-MAX(BL105-BK105,0)/Inputs!$B$17)*DCF!I$6</f>
        <v>8397.8568126448627</v>
      </c>
      <c r="CT105" s="15">
        <f ca="1">(BM105*DCF!J$28-DCF!J$5*MAX(BM105*DCF!J$28,0)-MAX(BM105-BL105,0)/Inputs!$B$17)*DCF!J$6</f>
        <v>9130.4514194355361</v>
      </c>
      <c r="CU105" s="15">
        <f ca="1">(BN105*DCF!K$28-DCF!K$5*MAX(BN105*DCF!K$28,0)-MAX(BN105-BM105,0)/Inputs!$B$17)*DCF!K$6</f>
        <v>9835.5483499186321</v>
      </c>
      <c r="CV105" s="15">
        <f ca="1">(BO105*DCF!L$28-DCF!L$5*MAX(BO105*DCF!L$28,0)-MAX(BO105-BN105,0)/Inputs!$B$17)*DCF!L$6</f>
        <v>10524.375858346859</v>
      </c>
      <c r="CW105" s="15">
        <f ca="1">(BP105*DCF!M$28-DCF!M$5*MAX(BP105*DCF!M$28,0)-MAX(BP105-BO105,0)/Inputs!$B$17)*DCF!M$6</f>
        <v>11677.536642375149</v>
      </c>
      <c r="CX105" s="15">
        <f ca="1">(BQ105*DCF!C$46-DCF!C$5*MAX(BQ105*DCF!C$46,0)-MAX(BQ105-Inputs!$B$20,0)/Inputs!$B$24)*DCF!C$6</f>
        <v>-1106.2176906133038</v>
      </c>
      <c r="CY105" s="15">
        <f ca="1">(BR105*DCF!D$46-DCF!D$5*MAX(BR105*DCF!D$46,0)-MAX(BR105-BQ105,0)/Inputs!$B$24)*DCF!D$6</f>
        <v>-1364.1091305417626</v>
      </c>
      <c r="CZ105" s="15">
        <f ca="1">(BS105*DCF!E$46-DCF!E$5*MAX(BS105*DCF!E$46,0)-MAX(BS105-BR105,0)/Inputs!$B$24)*DCF!E$6</f>
        <v>-564.5790953239665</v>
      </c>
      <c r="DA105" s="15">
        <f ca="1">(BT105*DCF!F$46-DCF!F$5*MAX(BT105*DCF!F$46,0)-MAX(BT105-BS105,0)/Inputs!$B$24)*DCF!F$6</f>
        <v>-1646.6730127987623</v>
      </c>
      <c r="DB105" s="15">
        <f ca="1">(BU105*DCF!G$46-DCF!G$5*MAX(BU105*DCF!G$46,0)-MAX(BU105-BT105,0)/Inputs!$B$24)*DCF!G$6</f>
        <v>-2838.0615262663464</v>
      </c>
      <c r="DC105" s="15">
        <f ca="1">(BV105*DCF!H$46-DCF!H$5*MAX(BV105*DCF!H$46,0)-MAX(BV105-BU105,0)/Inputs!$B$24)*DCF!H$6</f>
        <v>-1322.054992312575</v>
      </c>
      <c r="DD105" s="15">
        <f ca="1">(BW105*DCF!I$46-DCF!I$5*MAX(BW105*DCF!I$46,0)-MAX(BW105-BV105,0)/Inputs!$B$24)*DCF!I$6</f>
        <v>-4600.8294853599864</v>
      </c>
      <c r="DE105" s="15">
        <f ca="1">(BX105*DCF!J$46-DCF!J$5*MAX(BX105*DCF!J$46,0)-MAX(BX105-BW105,0)/Inputs!$B$24)*DCF!J$6</f>
        <v>1492.1228903373708</v>
      </c>
      <c r="DF105" s="15">
        <f ca="1">(BY105*DCF!K$46-DCF!K$5*MAX(BY105*DCF!K$46,0)-MAX(BY105-BX105,0)/Inputs!$B$24)*DCF!K$6</f>
        <v>-1138.474753111612</v>
      </c>
      <c r="DG105" s="15">
        <f ca="1">(BZ105*DCF!L$46-DCF!L$5*MAX(BZ105*DCF!L$46,0)-MAX(BZ105-BY105,0)/Inputs!$B$24)*DCF!L$6</f>
        <v>1900.3835796447281</v>
      </c>
      <c r="DH105" s="15">
        <f ca="1">(CA105*DCF!M$46-DCF!M$5*MAX(CA105*DCF!M$46,0)-MAX(CA105-BZ105,0)/Inputs!$B$24)*DCF!M$6</f>
        <v>951.72458836893725</v>
      </c>
      <c r="DI105" s="15">
        <f ca="1">SUM(CB105:CL105)+BE105*DCF!M$10*(1+Inputs!$B$30)*(1-Inputs!$B$33)*(1-Inputs!$B$30/Inputs!$B$31)/(Inputs!$B$29-Inputs!$B$30)*DCF!M$6</f>
        <v>95807.305241358248</v>
      </c>
      <c r="DJ105" s="15">
        <f ca="1">SUM(CM105:CW105)+BP105*DCF!M$28*(1+Inputs!$B$30)*(1-Inputs!$B$33)*(1-Inputs!$B$30/Inputs!$B$31)/(Inputs!$B$29-Inputs!$B$30)*DCF!M$6</f>
        <v>335188.70116456487</v>
      </c>
      <c r="DK105" s="15">
        <f ca="1">SUM(CX105:DH105)+CA105*DCF!M$46*(1+Inputs!$B$30)*(1-Inputs!$B$33)*(1-Inputs!$B$30/Inputs!$B$31)/(Inputs!$B$29-Inputs!$B$30)*DCF!M$6</f>
        <v>135400.8929610562</v>
      </c>
      <c r="DM105" s="15">
        <f ca="1">DI105+DJ105+DK105+Inputs!$B$34+Inputs!$B$36-Inputs!$B$35</f>
        <v>643247.89936697925</v>
      </c>
    </row>
    <row r="106" spans="1:117" x14ac:dyDescent="0.75">
      <c r="A106" s="11">
        <v>93</v>
      </c>
      <c r="C106" s="23">
        <f t="shared" ca="1" si="69"/>
        <v>1.5809690873935587E-3</v>
      </c>
      <c r="D106" s="23">
        <f t="shared" ca="1" si="69"/>
        <v>0.22040931914477799</v>
      </c>
      <c r="E106" s="23">
        <f t="shared" ca="1" si="69"/>
        <v>1.2729588317143876</v>
      </c>
      <c r="F106" s="23">
        <f t="shared" ca="1" si="69"/>
        <v>2.5107646709292577E-2</v>
      </c>
      <c r="G106" s="23">
        <f t="shared" ca="1" si="69"/>
        <v>-0.99394181839753337</v>
      </c>
      <c r="H106" s="23">
        <f t="shared" ca="1" si="69"/>
        <v>1.194222883623915</v>
      </c>
      <c r="I106" s="23">
        <f t="shared" ca="1" si="69"/>
        <v>-0.12388157750845384</v>
      </c>
      <c r="J106" s="23">
        <f t="shared" ca="1" si="69"/>
        <v>1.9212374813434856</v>
      </c>
      <c r="K106" s="23">
        <f t="shared" ca="1" si="69"/>
        <v>-1.1830522480566179</v>
      </c>
      <c r="L106" s="23">
        <f t="shared" ca="1" si="69"/>
        <v>-8.8200847133608831E-2</v>
      </c>
      <c r="M106" s="23">
        <f t="shared" ca="1" si="69"/>
        <v>-0.70877199692351289</v>
      </c>
      <c r="N106" s="23">
        <f ca="1">SQRT(Inputs!$B$38)*C106+SQRT(1-Inputs!$B$38)*_xlfn.NORM.S.INV(RAND())</f>
        <v>1.3140706405848952</v>
      </c>
      <c r="O106" s="23">
        <f ca="1">SQRT(Inputs!$B$38)*D106+SQRT(1-Inputs!$B$38)*_xlfn.NORM.S.INV(RAND())</f>
        <v>0.80184192798091802</v>
      </c>
      <c r="P106" s="23">
        <f ca="1">SQRT(Inputs!$B$38)*E106+SQRT(1-Inputs!$B$38)*_xlfn.NORM.S.INV(RAND())</f>
        <v>0.5379437320935111</v>
      </c>
      <c r="Q106" s="23">
        <f ca="1">SQRT(Inputs!$B$38)*F106+SQRT(1-Inputs!$B$38)*_xlfn.NORM.S.INV(RAND())</f>
        <v>-0.57357552076087326</v>
      </c>
      <c r="R106" s="23">
        <f ca="1">SQRT(Inputs!$B$38)*G106+SQRT(1-Inputs!$B$38)*_xlfn.NORM.S.INV(RAND())</f>
        <v>8.0252586357555944E-2</v>
      </c>
      <c r="S106" s="23">
        <f ca="1">SQRT(Inputs!$B$38)*H106+SQRT(1-Inputs!$B$38)*_xlfn.NORM.S.INV(RAND())</f>
        <v>1.4213293063161947</v>
      </c>
      <c r="T106" s="23">
        <f ca="1">SQRT(Inputs!$B$38)*I106+SQRT(1-Inputs!$B$38)*_xlfn.NORM.S.INV(RAND())</f>
        <v>-0.89297937560265273</v>
      </c>
      <c r="U106" s="23">
        <f ca="1">SQRT(Inputs!$B$38)*J106+SQRT(1-Inputs!$B$38)*_xlfn.NORM.S.INV(RAND())</f>
        <v>0.67301378872206352</v>
      </c>
      <c r="V106" s="23">
        <f ca="1">SQRT(Inputs!$B$38)*K106+SQRT(1-Inputs!$B$38)*_xlfn.NORM.S.INV(RAND())</f>
        <v>-1.4432895608470937</v>
      </c>
      <c r="W106" s="23">
        <f ca="1">SQRT(Inputs!$B$38)*L106+SQRT(1-Inputs!$B$38)*_xlfn.NORM.S.INV(RAND())</f>
        <v>0.6023657943783729</v>
      </c>
      <c r="X106" s="23">
        <f ca="1">SQRT(Inputs!$B$38)*M106+SQRT(1-Inputs!$B$38)*_xlfn.NORM.S.INV(RAND())</f>
        <v>-0.58655140639090397</v>
      </c>
      <c r="Y106" s="23">
        <f ca="1">SQRT(Inputs!$B$38)*C106+SQRT(1-Inputs!$B$38)*_xlfn.NORM.S.INV(RAND())</f>
        <v>2.466994537837818</v>
      </c>
      <c r="Z106" s="23">
        <f ca="1">SQRT(Inputs!$B$38)*D106+SQRT(1-Inputs!$B$38)*_xlfn.NORM.S.INV(RAND())</f>
        <v>0.35994896059379561</v>
      </c>
      <c r="AA106" s="23">
        <f ca="1">SQRT(Inputs!$B$38)*E106+SQRT(1-Inputs!$B$38)*_xlfn.NORM.S.INV(RAND())</f>
        <v>1.2590572431256337</v>
      </c>
      <c r="AB106" s="23">
        <f ca="1">SQRT(Inputs!$B$38)*F106+SQRT(1-Inputs!$B$38)*_xlfn.NORM.S.INV(RAND())</f>
        <v>0.92289068866667834</v>
      </c>
      <c r="AC106" s="23">
        <f ca="1">SQRT(Inputs!$B$38)*G106+SQRT(1-Inputs!$B$38)*_xlfn.NORM.S.INV(RAND())</f>
        <v>-1.0162314597552864</v>
      </c>
      <c r="AD106" s="23">
        <f ca="1">SQRT(Inputs!$B$38)*H106+SQRT(1-Inputs!$B$38)*_xlfn.NORM.S.INV(RAND())</f>
        <v>1.6315216636749927</v>
      </c>
      <c r="AE106" s="23">
        <f ca="1">SQRT(Inputs!$B$38)*I106+SQRT(1-Inputs!$B$38)*_xlfn.NORM.S.INV(RAND())</f>
        <v>-0.40592600391012179</v>
      </c>
      <c r="AF106" s="23">
        <f ca="1">SQRT(Inputs!$B$38)*J106+SQRT(1-Inputs!$B$38)*_xlfn.NORM.S.INV(RAND())</f>
        <v>1.9523057345997676</v>
      </c>
      <c r="AG106" s="23">
        <f ca="1">SQRT(Inputs!$B$38)*K106+SQRT(1-Inputs!$B$38)*_xlfn.NORM.S.INV(RAND())</f>
        <v>-0.35985872779655809</v>
      </c>
      <c r="AH106" s="23">
        <f ca="1">SQRT(Inputs!$B$38)*L106+SQRT(1-Inputs!$B$38)*_xlfn.NORM.S.INV(RAND())</f>
        <v>-0.35702920471208266</v>
      </c>
      <c r="AI106" s="23">
        <f ca="1">SQRT(Inputs!$B$38)*M106+SQRT(1-Inputs!$B$38)*_xlfn.NORM.S.INV(RAND())</f>
        <v>-1.4469775585415425</v>
      </c>
      <c r="AJ106" s="23">
        <f ca="1">SQRT(Inputs!$B$38)*C106+SQRT(1-Inputs!$B$38)*_xlfn.NORM.S.INV(RAND())</f>
        <v>-0.66886548567100901</v>
      </c>
      <c r="AK106" s="23">
        <f ca="1">SQRT(Inputs!$B$38)*D106+SQRT(1-Inputs!$B$38)*_xlfn.NORM.S.INV(RAND())</f>
        <v>2.0114315189591636</v>
      </c>
      <c r="AL106" s="23">
        <f ca="1">SQRT(Inputs!$B$38)*E106+SQRT(1-Inputs!$B$38)*_xlfn.NORM.S.INV(RAND())</f>
        <v>0.51494400850407906</v>
      </c>
      <c r="AM106" s="23">
        <f ca="1">SQRT(Inputs!$B$38)*F106+SQRT(1-Inputs!$B$38)*_xlfn.NORM.S.INV(RAND())</f>
        <v>0.56928743452545272</v>
      </c>
      <c r="AN106" s="23">
        <f ca="1">SQRT(Inputs!$B$38)*G106+SQRT(1-Inputs!$B$38)*_xlfn.NORM.S.INV(RAND())</f>
        <v>1.1250970019746804</v>
      </c>
      <c r="AO106" s="23">
        <f ca="1">SQRT(Inputs!$B$38)*H106+SQRT(1-Inputs!$B$38)*_xlfn.NORM.S.INV(RAND())</f>
        <v>1.2770400987683381</v>
      </c>
      <c r="AP106" s="23">
        <f ca="1">SQRT(Inputs!$B$38)*I106+SQRT(1-Inputs!$B$38)*_xlfn.NORM.S.INV(RAND())</f>
        <v>-0.95667433512943034</v>
      </c>
      <c r="AQ106" s="23">
        <f ca="1">SQRT(Inputs!$B$38)*J106+SQRT(1-Inputs!$B$38)*_xlfn.NORM.S.INV(RAND())</f>
        <v>2.4354640758729476</v>
      </c>
      <c r="AR106" s="23">
        <f ca="1">SQRT(Inputs!$B$38)*K106+SQRT(1-Inputs!$B$38)*_xlfn.NORM.S.INV(RAND())</f>
        <v>-1.5007867040795322</v>
      </c>
      <c r="AS106" s="23">
        <f ca="1">SQRT(Inputs!$B$38)*L106+SQRT(1-Inputs!$B$38)*_xlfn.NORM.S.INV(RAND())</f>
        <v>0.25610357077087942</v>
      </c>
      <c r="AT106" s="23">
        <f ca="1">SQRT(Inputs!$B$38)*M106+SQRT(1-Inputs!$B$38)*_xlfn.NORM.S.INV(RAND())</f>
        <v>1.1385697641319144</v>
      </c>
      <c r="AU106" s="15">
        <f ca="1">Inputs!$B$6*EXP($B$8-0.5*C$5^2+C$5*N106)</f>
        <v>6138.4348115040229</v>
      </c>
      <c r="AV106" s="15">
        <f t="shared" ca="1" si="37"/>
        <v>8406.8689252873974</v>
      </c>
      <c r="AW106" s="15">
        <f t="shared" ca="1" si="38"/>
        <v>11022.10939266831</v>
      </c>
      <c r="AX106" s="15">
        <f t="shared" ca="1" si="39"/>
        <v>12526.328660116938</v>
      </c>
      <c r="AY106" s="15">
        <f t="shared" ca="1" si="40"/>
        <v>15452.605527523929</v>
      </c>
      <c r="AZ106" s="15">
        <f t="shared" ca="1" si="41"/>
        <v>22100.99291556593</v>
      </c>
      <c r="BA106" s="15">
        <f t="shared" ca="1" si="42"/>
        <v>24632.798974101912</v>
      </c>
      <c r="BB106" s="15">
        <f t="shared" ca="1" si="43"/>
        <v>32261.706433867595</v>
      </c>
      <c r="BC106" s="15">
        <f t="shared" ca="1" si="44"/>
        <v>34373.759362915167</v>
      </c>
      <c r="BD106" s="15">
        <f t="shared" ca="1" si="45"/>
        <v>44551.805864285016</v>
      </c>
      <c r="BE106" s="15">
        <f t="shared" ca="1" si="46"/>
        <v>51752.548459134319</v>
      </c>
      <c r="BF106" s="15">
        <f ca="1">Inputs!$B$13*EXP($B$9-0.5*C$6^2+C$6*Y106)</f>
        <v>22555.747724242945</v>
      </c>
      <c r="BG106" s="15">
        <f t="shared" ca="1" si="47"/>
        <v>29334.145138754047</v>
      </c>
      <c r="BH106" s="15">
        <f t="shared" ca="1" si="48"/>
        <v>44164.199311524892</v>
      </c>
      <c r="BI106" s="15">
        <f t="shared" ca="1" si="49"/>
        <v>62315.638322062361</v>
      </c>
      <c r="BJ106" s="15">
        <f t="shared" ca="1" si="50"/>
        <v>65985.227402059376</v>
      </c>
      <c r="BK106" s="15">
        <f t="shared" ca="1" si="51"/>
        <v>101126.96573156312</v>
      </c>
      <c r="BL106" s="15">
        <f t="shared" ca="1" si="52"/>
        <v>117856.51084252278</v>
      </c>
      <c r="BM106" s="15">
        <f t="shared" ca="1" si="53"/>
        <v>184633.82169457432</v>
      </c>
      <c r="BN106" s="15">
        <f t="shared" ca="1" si="54"/>
        <v>217492.1794148341</v>
      </c>
      <c r="BO106" s="15">
        <f t="shared" ca="1" si="55"/>
        <v>256723.21256156964</v>
      </c>
      <c r="BP106" s="15">
        <f t="shared" ca="1" si="56"/>
        <v>268200.76674263779</v>
      </c>
      <c r="BQ106" s="15">
        <f ca="1">Inputs!$B$20*EXP($B$10-0.5*C$7^2+C$7*AJ106)</f>
        <v>3383.5937968467292</v>
      </c>
      <c r="BR106" s="15">
        <f t="shared" ca="1" si="57"/>
        <v>8696.4105634936459</v>
      </c>
      <c r="BS106" s="15">
        <f t="shared" ca="1" si="58"/>
        <v>13806.935988417681</v>
      </c>
      <c r="BT106" s="15">
        <f t="shared" ca="1" si="59"/>
        <v>22103.024851971848</v>
      </c>
      <c r="BU106" s="15">
        <f t="shared" ca="1" si="60"/>
        <v>40216.983374541378</v>
      </c>
      <c r="BV106" s="15">
        <f t="shared" ca="1" si="61"/>
        <v>74607.049208631361</v>
      </c>
      <c r="BW106" s="15">
        <f t="shared" ca="1" si="62"/>
        <v>85026.923129640185</v>
      </c>
      <c r="BX106" s="15">
        <f t="shared" ca="1" si="63"/>
        <v>193781.37714228733</v>
      </c>
      <c r="BY106" s="15">
        <f t="shared" ca="1" si="64"/>
        <v>203751.37048215567</v>
      </c>
      <c r="BZ106" s="15">
        <f t="shared" ca="1" si="65"/>
        <v>299673.51235256752</v>
      </c>
      <c r="CA106" s="15">
        <f t="shared" ca="1" si="66"/>
        <v>515346.5572472791</v>
      </c>
      <c r="CB106" s="15">
        <f ca="1">(AU106*DCF!C$10-DCF!C$5*MAX(AU106*DCF!C$10,0)-MAX(AU106-Inputs!$B$6,0)/Inputs!$B$10)*DCF!C$6</f>
        <v>1034.6878208046246</v>
      </c>
      <c r="CC106" s="15">
        <f ca="1">(AV106*DCF!D$10-DCF!D$5*MAX(AV106*DCF!D$10,0)-MAX(AV106-AU106,0)/Inputs!$B$10)*DCF!D$6</f>
        <v>1496.0190563635749</v>
      </c>
      <c r="CD106" s="15">
        <f ca="1">(AW106*DCF!E$10-DCF!E$5*MAX(AW106*DCF!E$10,0)-MAX(AW106-AV106,0)/Inputs!$B$10)*DCF!E$6</f>
        <v>1955.7691468038784</v>
      </c>
      <c r="CE106" s="15">
        <f ca="1">(AX106*DCF!F$10-DCF!F$5*MAX(AX106*DCF!F$10,0)-MAX(AX106-AW106,0)/Inputs!$B$10)*DCF!F$6</f>
        <v>2421.4868479170377</v>
      </c>
      <c r="CF106" s="15">
        <f ca="1">(AY106*DCF!G$10-DCF!G$5*MAX(AY106*DCF!G$10,0)-MAX(AY106-AX106,0)/Inputs!$B$10)*DCF!G$6</f>
        <v>2621.3715175391121</v>
      </c>
      <c r="CG106" s="15">
        <f ca="1">(AZ106*DCF!H$10-DCF!H$5*MAX(AZ106*DCF!H$10,0)-MAX(AZ106-AY106,0)/Inputs!$B$10)*DCF!H$6</f>
        <v>3110.3832583495396</v>
      </c>
      <c r="CH106" s="15">
        <f ca="1">(BA106*DCF!I$10-DCF!I$5*MAX(BA106*DCF!I$10,0)-MAX(BA106-AZ106,0)/Inputs!$B$10)*DCF!I$6</f>
        <v>4084.2088652545849</v>
      </c>
      <c r="CI106" s="15">
        <f ca="1">(BB106*DCF!J$10-DCF!J$5*MAX(BB106*DCF!J$10,0)-MAX(BB106-BA106,0)/Inputs!$B$10)*DCF!J$6</f>
        <v>4380.1484704513241</v>
      </c>
      <c r="CJ106" s="15">
        <f ca="1">(BC106*DCF!K$10-DCF!K$5*MAX(BC106*DCF!K$10,0)-MAX(BC106-BB106,0)/Inputs!$B$10)*DCF!K$6</f>
        <v>5237.9679529664336</v>
      </c>
      <c r="CK106" s="15">
        <f ca="1">(BD106*DCF!L$10-DCF!L$5*MAX(BD106*DCF!L$10,0)-MAX(BD106-BC106,0)/Inputs!$B$10)*DCF!L$6</f>
        <v>5403.0733104512119</v>
      </c>
      <c r="CL106" s="15">
        <f ca="1">(BE106*DCF!M$10-DCF!M$5*MAX(BE106*DCF!M$10,0)-MAX(BE106-BD106,0)/Inputs!$B$10)*DCF!M$6</f>
        <v>6442.7483152334325</v>
      </c>
      <c r="CM106" s="15">
        <f ca="1">(BF106*DCF!C$28-DCF!C$5*MAX(BF106*DCF!C$28,0)-MAX(BF106-Inputs!$B$13,0)/Inputs!$B$17)*DCF!C$6</f>
        <v>4304.4788167752367</v>
      </c>
      <c r="CN106" s="15">
        <f ca="1">(BG106*DCF!D$28-DCF!D$5*MAX(BG106*DCF!D$28,0)-MAX(BG106-BF106,0)/Inputs!$B$17)*DCF!D$6</f>
        <v>7193.4393450417001</v>
      </c>
      <c r="CO106" s="15">
        <f ca="1">(BH106*DCF!E$28-DCF!E$5*MAX(BH106*DCF!E$28,0)-MAX(BH106-BG106,0)/Inputs!$B$17)*DCF!E$6</f>
        <v>9585.2881073548724</v>
      </c>
      <c r="CP106" s="15">
        <f ca="1">(BI106*DCF!F$28-DCF!F$5*MAX(BI106*DCF!F$28,0)-MAX(BI106-BH106,0)/Inputs!$B$17)*DCF!F$6</f>
        <v>13612.297979532748</v>
      </c>
      <c r="CQ106" s="15">
        <f ca="1">(BJ106*DCF!G$28-DCF!G$5*MAX(BJ106*DCF!G$28,0)-MAX(BJ106-BI106,0)/Inputs!$B$17)*DCF!G$6</f>
        <v>16503.179245800256</v>
      </c>
      <c r="CR106" s="15">
        <f ca="1">(BK106*DCF!H$28-DCF!H$5*MAX(BK106*DCF!H$28,0)-MAX(BK106-BJ106,0)/Inputs!$B$17)*DCF!H$6</f>
        <v>19549.774397295678</v>
      </c>
      <c r="CS106" s="15">
        <f ca="1">(BL106*DCF!I$28-DCF!I$5*MAX(BL106*DCF!I$28,0)-MAX(BL106-BK106,0)/Inputs!$B$17)*DCF!I$6</f>
        <v>25313.113861488779</v>
      </c>
      <c r="CT106" s="15">
        <f ca="1">(BM106*DCF!J$28-DCF!J$5*MAX(BM106*DCF!J$28,0)-MAX(BM106-BL106,0)/Inputs!$B$17)*DCF!J$6</f>
        <v>32334.543951445223</v>
      </c>
      <c r="CU106" s="15">
        <f ca="1">(BN106*DCF!K$28-DCF!K$5*MAX(BN106*DCF!K$28,0)-MAX(BN106-BM106,0)/Inputs!$B$17)*DCF!K$6</f>
        <v>41905.990451280355</v>
      </c>
      <c r="CV106" s="15">
        <f ca="1">(BO106*DCF!L$28-DCF!L$5*MAX(BO106*DCF!L$28,0)-MAX(BO106-BN106,0)/Inputs!$B$17)*DCF!L$6</f>
        <v>46782.612676069344</v>
      </c>
      <c r="CW106" s="15">
        <f ca="1">(BP106*DCF!M$28-DCF!M$5*MAX(BP106*DCF!M$28,0)-MAX(BP106-BO106,0)/Inputs!$B$17)*DCF!M$6</f>
        <v>49262.402555024659</v>
      </c>
      <c r="CX106" s="15">
        <f ca="1">(BQ106*DCF!C$46-DCF!C$5*MAX(BQ106*DCF!C$46,0)-MAX(BQ106-Inputs!$B$20,0)/Inputs!$B$24)*DCF!C$6</f>
        <v>-865.76937425870381</v>
      </c>
      <c r="CY106" s="15">
        <f ca="1">(BR106*DCF!D$46-DCF!D$5*MAX(BR106*DCF!D$46,0)-MAX(BR106-BQ106,0)/Inputs!$B$24)*DCF!D$6</f>
        <v>-3751.2092942175273</v>
      </c>
      <c r="CZ106" s="15">
        <f ca="1">(BS106*DCF!E$46-DCF!E$5*MAX(BS106*DCF!E$46,0)-MAX(BS106-BR106,0)/Inputs!$B$24)*DCF!E$6</f>
        <v>-3647.1226522749394</v>
      </c>
      <c r="DA106" s="15">
        <f ca="1">(BT106*DCF!F$46-DCF!F$5*MAX(BT106*DCF!F$46,0)-MAX(BT106-BS106,0)/Inputs!$B$24)*DCF!F$6</f>
        <v>-4630.5502302988707</v>
      </c>
      <c r="DB106" s="15">
        <f ca="1">(BU106*DCF!G$46-DCF!G$5*MAX(BU106*DCF!G$46,0)-MAX(BU106-BT106,0)/Inputs!$B$24)*DCF!G$6</f>
        <v>-7445.9976205337371</v>
      </c>
      <c r="DC106" s="15">
        <f ca="1">(BV106*DCF!H$46-DCF!H$5*MAX(BV106*DCF!H$46,0)-MAX(BV106-BU106,0)/Inputs!$B$24)*DCF!H$6</f>
        <v>-10686.502246514141</v>
      </c>
      <c r="DD106" s="15">
        <f ca="1">(BW106*DCF!I$46-DCF!I$5*MAX(BW106*DCF!I$46,0)-MAX(BW106-BV106,0)/Inputs!$B$24)*DCF!I$6</f>
        <v>-1027.4129604839243</v>
      </c>
      <c r="DE106" s="15">
        <f ca="1">(BX106*DCF!J$46-DCF!J$5*MAX(BX106*DCF!J$46,0)-MAX(BX106-BW106,0)/Inputs!$B$24)*DCF!J$6</f>
        <v>-20711.311663986104</v>
      </c>
      <c r="DF106" s="15">
        <f ca="1">(BY106*DCF!K$46-DCF!K$5*MAX(BY106*DCF!K$46,0)-MAX(BY106-BX106,0)/Inputs!$B$24)*DCF!K$6</f>
        <v>9196.5747216172167</v>
      </c>
      <c r="DG106" s="15">
        <f ca="1">(BZ106*DCF!L$46-DCF!L$5*MAX(BZ106*DCF!L$46,0)-MAX(BZ106-BY106,0)/Inputs!$B$24)*DCF!L$6</f>
        <v>-992.45449076192074</v>
      </c>
      <c r="DH106" s="15">
        <f ca="1">(CA106*DCF!M$46-DCF!M$5*MAX(CA106*DCF!M$46,0)-MAX(CA106-BZ106,0)/Inputs!$B$24)*DCF!M$6</f>
        <v>-4686.6398235019024</v>
      </c>
      <c r="DI106" s="15">
        <f ca="1">SUM(CB106:CL106)+BE106*DCF!M$10*(1+Inputs!$B$30)*(1-Inputs!$B$33)*(1-Inputs!$B$30/Inputs!$B$31)/(Inputs!$B$29-Inputs!$B$30)*DCF!M$6</f>
        <v>182215.89128051099</v>
      </c>
      <c r="DJ106" s="15">
        <f ca="1">SUM(CM106:CW106)+BP106*DCF!M$28*(1+Inputs!$B$30)*(1-Inputs!$B$33)*(1-Inputs!$B$30/Inputs!$B$31)/(Inputs!$B$29-Inputs!$B$30)*DCF!M$6</f>
        <v>1261555.4952974301</v>
      </c>
      <c r="DK106" s="15">
        <f ca="1">SUM(CX106:DH106)+CA106*DCF!M$46*(1+Inputs!$B$30)*(1-Inputs!$B$33)*(1-Inputs!$B$30/Inputs!$B$31)/(Inputs!$B$29-Inputs!$B$30)*DCF!M$6</f>
        <v>747538.42857139732</v>
      </c>
      <c r="DM106" s="15">
        <f ca="1">DI106+DJ106+DK106+Inputs!$B$34+Inputs!$B$36-Inputs!$B$35</f>
        <v>2268160.8151493385</v>
      </c>
    </row>
    <row r="107" spans="1:117" x14ac:dyDescent="0.75">
      <c r="A107" s="11">
        <v>94</v>
      </c>
      <c r="C107" s="23">
        <f t="shared" ca="1" si="69"/>
        <v>0.97860899098351994</v>
      </c>
      <c r="D107" s="23">
        <f t="shared" ca="1" si="69"/>
        <v>1.6222978025339081</v>
      </c>
      <c r="E107" s="23">
        <f t="shared" ca="1" si="69"/>
        <v>-1.2472402178609536</v>
      </c>
      <c r="F107" s="23">
        <f t="shared" ca="1" si="69"/>
        <v>-7.9708944612565391E-2</v>
      </c>
      <c r="G107" s="23">
        <f t="shared" ca="1" si="69"/>
        <v>0.21620882272792513</v>
      </c>
      <c r="H107" s="23">
        <f t="shared" ca="1" si="69"/>
        <v>-0.23755262672503968</v>
      </c>
      <c r="I107" s="23">
        <f t="shared" ca="1" si="69"/>
        <v>-0.34517797979502202</v>
      </c>
      <c r="J107" s="23">
        <f t="shared" ca="1" si="69"/>
        <v>-0.20510772056175419</v>
      </c>
      <c r="K107" s="23">
        <f t="shared" ca="1" si="69"/>
        <v>0.35717219655418431</v>
      </c>
      <c r="L107" s="23">
        <f t="shared" ca="1" si="69"/>
        <v>-0.32342831464349148</v>
      </c>
      <c r="M107" s="23">
        <f t="shared" ca="1" si="69"/>
        <v>-0.51849415694166157</v>
      </c>
      <c r="N107" s="23">
        <f ca="1">SQRT(Inputs!$B$38)*C107+SQRT(1-Inputs!$B$38)*_xlfn.NORM.S.INV(RAND())</f>
        <v>-0.35347462579414968</v>
      </c>
      <c r="O107" s="23">
        <f ca="1">SQRT(Inputs!$B$38)*D107+SQRT(1-Inputs!$B$38)*_xlfn.NORM.S.INV(RAND())</f>
        <v>1.838803961910046</v>
      </c>
      <c r="P107" s="23">
        <f ca="1">SQRT(Inputs!$B$38)*E107+SQRT(1-Inputs!$B$38)*_xlfn.NORM.S.INV(RAND())</f>
        <v>-0.15681808596899927</v>
      </c>
      <c r="Q107" s="23">
        <f ca="1">SQRT(Inputs!$B$38)*F107+SQRT(1-Inputs!$B$38)*_xlfn.NORM.S.INV(RAND())</f>
        <v>-1.2755313671515536</v>
      </c>
      <c r="R107" s="23">
        <f ca="1">SQRT(Inputs!$B$38)*G107+SQRT(1-Inputs!$B$38)*_xlfn.NORM.S.INV(RAND())</f>
        <v>0.22376966015181979</v>
      </c>
      <c r="S107" s="23">
        <f ca="1">SQRT(Inputs!$B$38)*H107+SQRT(1-Inputs!$B$38)*_xlfn.NORM.S.INV(RAND())</f>
        <v>0.53598787143193716</v>
      </c>
      <c r="T107" s="23">
        <f ca="1">SQRT(Inputs!$B$38)*I107+SQRT(1-Inputs!$B$38)*_xlfn.NORM.S.INV(RAND())</f>
        <v>-1.2025924545980846</v>
      </c>
      <c r="U107" s="23">
        <f ca="1">SQRT(Inputs!$B$38)*J107+SQRT(1-Inputs!$B$38)*_xlfn.NORM.S.INV(RAND())</f>
        <v>0.54486800710611205</v>
      </c>
      <c r="V107" s="23">
        <f ca="1">SQRT(Inputs!$B$38)*K107+SQRT(1-Inputs!$B$38)*_xlfn.NORM.S.INV(RAND())</f>
        <v>-0.58061706949977387</v>
      </c>
      <c r="W107" s="23">
        <f ca="1">SQRT(Inputs!$B$38)*L107+SQRT(1-Inputs!$B$38)*_xlfn.NORM.S.INV(RAND())</f>
        <v>0.3192705980772636</v>
      </c>
      <c r="X107" s="23">
        <f ca="1">SQRT(Inputs!$B$38)*M107+SQRT(1-Inputs!$B$38)*_xlfn.NORM.S.INV(RAND())</f>
        <v>0.66228255072019571</v>
      </c>
      <c r="Y107" s="23">
        <f ca="1">SQRT(Inputs!$B$38)*C107+SQRT(1-Inputs!$B$38)*_xlfn.NORM.S.INV(RAND())</f>
        <v>1.5697895894802962</v>
      </c>
      <c r="Z107" s="23">
        <f ca="1">SQRT(Inputs!$B$38)*D107+SQRT(1-Inputs!$B$38)*_xlfn.NORM.S.INV(RAND())</f>
        <v>0.80560455285081223</v>
      </c>
      <c r="AA107" s="23">
        <f ca="1">SQRT(Inputs!$B$38)*E107+SQRT(1-Inputs!$B$38)*_xlfn.NORM.S.INV(RAND())</f>
        <v>0.71451945471306422</v>
      </c>
      <c r="AB107" s="23">
        <f ca="1">SQRT(Inputs!$B$38)*F107+SQRT(1-Inputs!$B$38)*_xlfn.NORM.S.INV(RAND())</f>
        <v>0.57159909052956726</v>
      </c>
      <c r="AC107" s="23">
        <f ca="1">SQRT(Inputs!$B$38)*G107+SQRT(1-Inputs!$B$38)*_xlfn.NORM.S.INV(RAND())</f>
        <v>-0.31300642469356427</v>
      </c>
      <c r="AD107" s="23">
        <f ca="1">SQRT(Inputs!$B$38)*H107+SQRT(1-Inputs!$B$38)*_xlfn.NORM.S.INV(RAND())</f>
        <v>0.45128269327858606</v>
      </c>
      <c r="AE107" s="23">
        <f ca="1">SQRT(Inputs!$B$38)*I107+SQRT(1-Inputs!$B$38)*_xlfn.NORM.S.INV(RAND())</f>
        <v>-2.0035818552583544</v>
      </c>
      <c r="AF107" s="23">
        <f ca="1">SQRT(Inputs!$B$38)*J107+SQRT(1-Inputs!$B$38)*_xlfn.NORM.S.INV(RAND())</f>
        <v>-0.37430093869737585</v>
      </c>
      <c r="AG107" s="23">
        <f ca="1">SQRT(Inputs!$B$38)*K107+SQRT(1-Inputs!$B$38)*_xlfn.NORM.S.INV(RAND())</f>
        <v>-0.50602092090076289</v>
      </c>
      <c r="AH107" s="23">
        <f ca="1">SQRT(Inputs!$B$38)*L107+SQRT(1-Inputs!$B$38)*_xlfn.NORM.S.INV(RAND())</f>
        <v>-0.18237454732446487</v>
      </c>
      <c r="AI107" s="23">
        <f ca="1">SQRT(Inputs!$B$38)*M107+SQRT(1-Inputs!$B$38)*_xlfn.NORM.S.INV(RAND())</f>
        <v>-0.66695665932052162</v>
      </c>
      <c r="AJ107" s="23">
        <f ca="1">SQRT(Inputs!$B$38)*C107+SQRT(1-Inputs!$B$38)*_xlfn.NORM.S.INV(RAND())</f>
        <v>-0.33862035864708628</v>
      </c>
      <c r="AK107" s="23">
        <f ca="1">SQRT(Inputs!$B$38)*D107+SQRT(1-Inputs!$B$38)*_xlfn.NORM.S.INV(RAND())</f>
        <v>6.5901498124389613E-2</v>
      </c>
      <c r="AL107" s="23">
        <f ca="1">SQRT(Inputs!$B$38)*E107+SQRT(1-Inputs!$B$38)*_xlfn.NORM.S.INV(RAND())</f>
        <v>0.3538021618990923</v>
      </c>
      <c r="AM107" s="23">
        <f ca="1">SQRT(Inputs!$B$38)*F107+SQRT(1-Inputs!$B$38)*_xlfn.NORM.S.INV(RAND())</f>
        <v>-0.96679767351976265</v>
      </c>
      <c r="AN107" s="23">
        <f ca="1">SQRT(Inputs!$B$38)*G107+SQRT(1-Inputs!$B$38)*_xlfn.NORM.S.INV(RAND())</f>
        <v>-9.8200885507979147E-2</v>
      </c>
      <c r="AO107" s="23">
        <f ca="1">SQRT(Inputs!$B$38)*H107+SQRT(1-Inputs!$B$38)*_xlfn.NORM.S.INV(RAND())</f>
        <v>-0.98626532823657176</v>
      </c>
      <c r="AP107" s="23">
        <f ca="1">SQRT(Inputs!$B$38)*I107+SQRT(1-Inputs!$B$38)*_xlfn.NORM.S.INV(RAND())</f>
        <v>0.37448269701694947</v>
      </c>
      <c r="AQ107" s="23">
        <f ca="1">SQRT(Inputs!$B$38)*J107+SQRT(1-Inputs!$B$38)*_xlfn.NORM.S.INV(RAND())</f>
        <v>3.1449543645198516E-2</v>
      </c>
      <c r="AR107" s="23">
        <f ca="1">SQRT(Inputs!$B$38)*K107+SQRT(1-Inputs!$B$38)*_xlfn.NORM.S.INV(RAND())</f>
        <v>8.4295491732268454E-2</v>
      </c>
      <c r="AS107" s="23">
        <f ca="1">SQRT(Inputs!$B$38)*L107+SQRT(1-Inputs!$B$38)*_xlfn.NORM.S.INV(RAND())</f>
        <v>-0.50283750011969131</v>
      </c>
      <c r="AT107" s="23">
        <f ca="1">SQRT(Inputs!$B$38)*M107+SQRT(1-Inputs!$B$38)*_xlfn.NORM.S.INV(RAND())</f>
        <v>-0.25710375846110556</v>
      </c>
      <c r="AU107" s="15">
        <f ca="1">Inputs!$B$6*EXP($B$8-0.5*C$5^2+C$5*N107)</f>
        <v>4686.2801018364216</v>
      </c>
      <c r="AV107" s="15">
        <f t="shared" ca="1" si="37"/>
        <v>7475.1562865244568</v>
      </c>
      <c r="AW107" s="15">
        <f t="shared" ca="1" si="38"/>
        <v>8923.8622804568749</v>
      </c>
      <c r="AX107" s="15">
        <f t="shared" ca="1" si="39"/>
        <v>9290.208430319557</v>
      </c>
      <c r="AY107" s="15">
        <f t="shared" ca="1" si="40"/>
        <v>11654.203871322441</v>
      </c>
      <c r="AZ107" s="15">
        <f t="shared" ca="1" si="41"/>
        <v>15120.00316409579</v>
      </c>
      <c r="BA107" s="15">
        <f t="shared" ca="1" si="42"/>
        <v>16314.770773057286</v>
      </c>
      <c r="BB107" s="15">
        <f t="shared" ca="1" si="43"/>
        <v>21094.959373332047</v>
      </c>
      <c r="BC107" s="15">
        <f t="shared" ca="1" si="44"/>
        <v>24427.762573279546</v>
      </c>
      <c r="BD107" s="15">
        <f t="shared" ca="1" si="45"/>
        <v>30833.465058138208</v>
      </c>
      <c r="BE107" s="15">
        <f t="shared" ca="1" si="46"/>
        <v>40131.670354093476</v>
      </c>
      <c r="BF107" s="15">
        <f ca="1">Inputs!$B$13*EXP($B$9-0.5*C$6^2+C$6*Y107)</f>
        <v>18880.338935784723</v>
      </c>
      <c r="BG107" s="15">
        <f t="shared" ca="1" si="47"/>
        <v>26610.257886804917</v>
      </c>
      <c r="BH107" s="15">
        <f t="shared" ca="1" si="48"/>
        <v>36603.484706780378</v>
      </c>
      <c r="BI107" s="15">
        <f t="shared" ca="1" si="49"/>
        <v>48929.023498439688</v>
      </c>
      <c r="BJ107" s="15">
        <f t="shared" ca="1" si="50"/>
        <v>57337.563905751325</v>
      </c>
      <c r="BK107" s="15">
        <f t="shared" ca="1" si="51"/>
        <v>74830.104002329288</v>
      </c>
      <c r="BL107" s="15">
        <f t="shared" ca="1" si="52"/>
        <v>70899.862190276588</v>
      </c>
      <c r="BM107" s="15">
        <f t="shared" ca="1" si="53"/>
        <v>83191.602799307264</v>
      </c>
      <c r="BN107" s="15">
        <f t="shared" ca="1" si="54"/>
        <v>96295.280908348199</v>
      </c>
      <c r="BO107" s="15">
        <f t="shared" ca="1" si="55"/>
        <v>115996.13008411608</v>
      </c>
      <c r="BP107" s="15">
        <f t="shared" ca="1" si="56"/>
        <v>132378.82407863237</v>
      </c>
      <c r="BQ107" s="15">
        <f ca="1">Inputs!$B$20*EXP($B$10-0.5*C$7^2+C$7*AJ107)</f>
        <v>3804.0665055474997</v>
      </c>
      <c r="BR107" s="15">
        <f t="shared" ca="1" si="57"/>
        <v>5270.794681564219</v>
      </c>
      <c r="BS107" s="15">
        <f t="shared" ca="1" si="58"/>
        <v>7989.7658157253591</v>
      </c>
      <c r="BT107" s="15">
        <f t="shared" ca="1" si="59"/>
        <v>8548.3663746889706</v>
      </c>
      <c r="BU107" s="15">
        <f t="shared" ca="1" si="60"/>
        <v>11568.823915980978</v>
      </c>
      <c r="BV107" s="15">
        <f t="shared" ca="1" si="61"/>
        <v>12888.559619668586</v>
      </c>
      <c r="BW107" s="15">
        <f t="shared" ca="1" si="62"/>
        <v>19468.765167587426</v>
      </c>
      <c r="BX107" s="15">
        <f t="shared" ca="1" si="63"/>
        <v>27402.41990056754</v>
      </c>
      <c r="BY107" s="15">
        <f t="shared" ca="1" si="64"/>
        <v>39019.698732256766</v>
      </c>
      <c r="BZ107" s="15">
        <f t="shared" ca="1" si="65"/>
        <v>49915.954891993002</v>
      </c>
      <c r="CA107" s="15">
        <f t="shared" ca="1" si="66"/>
        <v>66985.381777281684</v>
      </c>
      <c r="CB107" s="15">
        <f ca="1">(AU107*DCF!C$10-DCF!C$5*MAX(AU107*DCF!C$10,0)-MAX(AU107-Inputs!$B$6,0)/Inputs!$B$10)*DCF!C$6</f>
        <v>1045.0419427178049</v>
      </c>
      <c r="CC107" s="15">
        <f ca="1">(AV107*DCF!D$10-DCF!D$5*MAX(AV107*DCF!D$10,0)-MAX(AV107-AU107,0)/Inputs!$B$10)*DCF!D$6</f>
        <v>1142.0242347575536</v>
      </c>
      <c r="CD107" s="15">
        <f ca="1">(AW107*DCF!E$10-DCF!E$5*MAX(AW107*DCF!E$10,0)-MAX(AW107-AV107,0)/Inputs!$B$10)*DCF!E$6</f>
        <v>1734.0691614470109</v>
      </c>
      <c r="CE107" s="15">
        <f ca="1">(AX107*DCF!F$10-DCF!F$5*MAX(AX107*DCF!F$10,0)-MAX(AX107-AW107,0)/Inputs!$B$10)*DCF!F$6</f>
        <v>1951.8101436892418</v>
      </c>
      <c r="CF107" s="15">
        <f ca="1">(AY107*DCF!G$10-DCF!G$5*MAX(AY107*DCF!G$10,0)-MAX(AY107-AX107,0)/Inputs!$B$10)*DCF!G$6</f>
        <v>1946.829622972203</v>
      </c>
      <c r="CG107" s="15">
        <f ca="1">(AZ107*DCF!H$10-DCF!H$5*MAX(AZ107*DCF!H$10,0)-MAX(AZ107-AY107,0)/Inputs!$B$10)*DCF!H$6</f>
        <v>2320.1446625145618</v>
      </c>
      <c r="CH107" s="15">
        <f ca="1">(BA107*DCF!I$10-DCF!I$5*MAX(BA107*DCF!I$10,0)-MAX(BA107-AZ107,0)/Inputs!$B$10)*DCF!I$6</f>
        <v>2784.1297068407252</v>
      </c>
      <c r="CI107" s="15">
        <f ca="1">(BB107*DCF!J$10-DCF!J$5*MAX(BB107*DCF!J$10,0)-MAX(BB107-BA107,0)/Inputs!$B$10)*DCF!J$6</f>
        <v>2895.5851644253808</v>
      </c>
      <c r="CJ107" s="15">
        <f ca="1">(BC107*DCF!K$10-DCF!K$5*MAX(BC107*DCF!K$10,0)-MAX(BC107-BB107,0)/Inputs!$B$10)*DCF!K$6</f>
        <v>3465.9357487686511</v>
      </c>
      <c r="CK107" s="15">
        <f ca="1">(BD107*DCF!L$10-DCF!L$5*MAX(BD107*DCF!L$10,0)-MAX(BD107-BC107,0)/Inputs!$B$10)*DCF!L$6</f>
        <v>3821.9118102736202</v>
      </c>
      <c r="CL107" s="15">
        <f ca="1">(BE107*DCF!M$10-DCF!M$5*MAX(BE107*DCF!M$10,0)-MAX(BE107-BD107,0)/Inputs!$B$10)*DCF!M$6</f>
        <v>4552.3277787927063</v>
      </c>
      <c r="CM107" s="15">
        <f ca="1">(BF107*DCF!C$28-DCF!C$5*MAX(BF107*DCF!C$28,0)-MAX(BF107-Inputs!$B$13,0)/Inputs!$B$17)*DCF!C$6</f>
        <v>4031.5923589067725</v>
      </c>
      <c r="CN107" s="15">
        <f ca="1">(BG107*DCF!D$28-DCF!D$5*MAX(BG107*DCF!D$28,0)-MAX(BG107-BF107,0)/Inputs!$B$17)*DCF!D$6</f>
        <v>6188.1885554823293</v>
      </c>
      <c r="CO107" s="15">
        <f ca="1">(BH107*DCF!E$28-DCF!E$5*MAX(BH107*DCF!E$28,0)-MAX(BH107-BG107,0)/Inputs!$B$17)*DCF!E$6</f>
        <v>8397.2311952147465</v>
      </c>
      <c r="CP107" s="15">
        <f ca="1">(BI107*DCF!F$28-DCF!F$5*MAX(BI107*DCF!F$28,0)-MAX(BI107-BH107,0)/Inputs!$B$17)*DCF!F$6</f>
        <v>11038.881890123579</v>
      </c>
      <c r="CQ107" s="15">
        <f ca="1">(BJ107*DCF!G$28-DCF!G$5*MAX(BJ107*DCF!G$28,0)-MAX(BJ107-BI107,0)/Inputs!$B$17)*DCF!G$6</f>
        <v>13462.432543917781</v>
      </c>
      <c r="CR107" s="15">
        <f ca="1">(BK107*DCF!H$28-DCF!H$5*MAX(BK107*DCF!H$28,0)-MAX(BK107-BJ107,0)/Inputs!$B$17)*DCF!H$6</f>
        <v>15788.460471753533</v>
      </c>
      <c r="CS107" s="15">
        <f ca="1">(BL107*DCF!I$28-DCF!I$5*MAX(BL107*DCF!I$28,0)-MAX(BL107-BK107,0)/Inputs!$B$17)*DCF!I$6</f>
        <v>16672.317923870531</v>
      </c>
      <c r="CT107" s="15">
        <f ca="1">(BM107*DCF!J$28-DCF!J$5*MAX(BM107*DCF!J$28,0)-MAX(BM107-BL107,0)/Inputs!$B$17)*DCF!J$6</f>
        <v>16928.849297959205</v>
      </c>
      <c r="CU107" s="15">
        <f ca="1">(BN107*DCF!K$28-DCF!K$5*MAX(BN107*DCF!K$28,0)-MAX(BN107-BM107,0)/Inputs!$B$17)*DCF!K$6</f>
        <v>18730.922716537661</v>
      </c>
      <c r="CV107" s="15">
        <f ca="1">(BO107*DCF!L$28-DCF!L$5*MAX(BO107*DCF!L$28,0)-MAX(BO107-BN107,0)/Inputs!$B$17)*DCF!L$6</f>
        <v>20914.478760765163</v>
      </c>
      <c r="CW107" s="15">
        <f ca="1">(BP107*DCF!M$28-DCF!M$5*MAX(BP107*DCF!M$28,0)-MAX(BP107-BO107,0)/Inputs!$B$17)*DCF!M$6</f>
        <v>23194.70049726389</v>
      </c>
      <c r="CX107" s="15">
        <f ca="1">(BQ107*DCF!C$46-DCF!C$5*MAX(BQ107*DCF!C$46,0)-MAX(BQ107-Inputs!$B$20,0)/Inputs!$B$24)*DCF!C$6</f>
        <v>-1157.0899576541567</v>
      </c>
      <c r="CY107" s="15">
        <f ca="1">(BR107*DCF!D$46-DCF!D$5*MAX(BR107*DCF!D$46,0)-MAX(BR107-BQ107,0)/Inputs!$B$24)*DCF!D$6</f>
        <v>-1525.4424733791984</v>
      </c>
      <c r="CZ107" s="15">
        <f ca="1">(BS107*DCF!E$46-DCF!E$5*MAX(BS107*DCF!E$46,0)-MAX(BS107-BR107,0)/Inputs!$B$24)*DCF!E$6</f>
        <v>-2016.5472879304364</v>
      </c>
      <c r="DA107" s="15">
        <f ca="1">(BT107*DCF!F$46-DCF!F$5*MAX(BT107*DCF!F$46,0)-MAX(BT107-BS107,0)/Inputs!$B$24)*DCF!F$6</f>
        <v>-825.95020852929997</v>
      </c>
      <c r="DB107" s="15">
        <f ca="1">(BU107*DCF!G$46-DCF!G$5*MAX(BU107*DCF!G$46,0)-MAX(BU107-BT107,0)/Inputs!$B$24)*DCF!G$6</f>
        <v>-1405.174619264812</v>
      </c>
      <c r="DC107" s="15">
        <f ca="1">(BV107*DCF!H$46-DCF!H$5*MAX(BV107*DCF!H$46,0)-MAX(BV107-BU107,0)/Inputs!$B$24)*DCF!H$6</f>
        <v>-410.09978376610849</v>
      </c>
      <c r="DD107" s="15">
        <f ca="1">(BW107*DCF!I$46-DCF!I$5*MAX(BW107*DCF!I$46,0)-MAX(BW107-BV107,0)/Inputs!$B$24)*DCF!I$6</f>
        <v>-1439.2837768785212</v>
      </c>
      <c r="DE107" s="15">
        <f ca="1">(BX107*DCF!J$46-DCF!J$5*MAX(BX107*DCF!J$46,0)-MAX(BX107-BW107,0)/Inputs!$B$24)*DCF!J$6</f>
        <v>-954.41990181403639</v>
      </c>
      <c r="DF107" s="15">
        <f ca="1">(BY107*DCF!K$46-DCF!K$5*MAX(BY107*DCF!K$46,0)-MAX(BY107-BX107,0)/Inputs!$B$24)*DCF!K$6</f>
        <v>-616.9885663253209</v>
      </c>
      <c r="DG107" s="15">
        <f ca="1">(BZ107*DCF!L$46-DCF!L$5*MAX(BZ107*DCF!L$46,0)-MAX(BZ107-BY107,0)/Inputs!$B$24)*DCF!L$6</f>
        <v>984.60035805082316</v>
      </c>
      <c r="DH107" s="15">
        <f ca="1">(CA107*DCF!M$46-DCF!M$5*MAX(CA107*DCF!M$46,0)-MAX(CA107-BZ107,0)/Inputs!$B$24)*DCF!M$6</f>
        <v>1682.9214815280588</v>
      </c>
      <c r="DI107" s="15">
        <f ca="1">SUM(CB107:CL107)+BE107*DCF!M$10*(1+Inputs!$B$30)*(1-Inputs!$B$33)*(1-Inputs!$B$30/Inputs!$B$31)/(Inputs!$B$29-Inputs!$B$30)*DCF!M$6</f>
        <v>139346.77925904281</v>
      </c>
      <c r="DJ107" s="15">
        <f ca="1">SUM(CM107:CW107)+BP107*DCF!M$28*(1+Inputs!$B$30)*(1-Inputs!$B$33)*(1-Inputs!$B$30/Inputs!$B$31)/(Inputs!$B$29-Inputs!$B$30)*DCF!M$6</f>
        <v>646564.08013120724</v>
      </c>
      <c r="DK107" s="15">
        <f ca="1">SUM(CX107:DH107)+CA107*DCF!M$46*(1+Inputs!$B$30)*(1-Inputs!$B$33)*(1-Inputs!$B$30/Inputs!$B$31)/(Inputs!$B$29-Inputs!$B$30)*DCF!M$6</f>
        <v>95883.860417452364</v>
      </c>
      <c r="DM107" s="15">
        <f ca="1">DI107+DJ107+DK107+Inputs!$B$34+Inputs!$B$36-Inputs!$B$35</f>
        <v>958645.71980770247</v>
      </c>
    </row>
    <row r="108" spans="1:117" x14ac:dyDescent="0.75">
      <c r="A108" s="11">
        <v>95</v>
      </c>
      <c r="C108" s="23">
        <f t="shared" ca="1" si="69"/>
        <v>0.58840503036856606</v>
      </c>
      <c r="D108" s="23">
        <f t="shared" ca="1" si="69"/>
        <v>0.48645040694878783</v>
      </c>
      <c r="E108" s="23">
        <f t="shared" ca="1" si="69"/>
        <v>0.72711044663000401</v>
      </c>
      <c r="F108" s="23">
        <f t="shared" ca="1" si="69"/>
        <v>0.65342352136132509</v>
      </c>
      <c r="G108" s="23">
        <f t="shared" ca="1" si="69"/>
        <v>-0.9123667356806211</v>
      </c>
      <c r="H108" s="23">
        <f t="shared" ca="1" si="69"/>
        <v>-0.35408958235511556</v>
      </c>
      <c r="I108" s="23">
        <f t="shared" ca="1" si="69"/>
        <v>-0.46243375905970258</v>
      </c>
      <c r="J108" s="23">
        <f t="shared" ca="1" si="69"/>
        <v>-0.66997036675258104</v>
      </c>
      <c r="K108" s="23">
        <f t="shared" ca="1" si="69"/>
        <v>-6.2680902598331797E-3</v>
      </c>
      <c r="L108" s="23">
        <f t="shared" ca="1" si="69"/>
        <v>0.85543940681797737</v>
      </c>
      <c r="M108" s="23">
        <f t="shared" ca="1" si="69"/>
        <v>0.64548791559825258</v>
      </c>
      <c r="N108" s="23">
        <f ca="1">SQRT(Inputs!$B$38)*C108+SQRT(1-Inputs!$B$38)*_xlfn.NORM.S.INV(RAND())</f>
        <v>-0.33423557771585821</v>
      </c>
      <c r="O108" s="23">
        <f ca="1">SQRT(Inputs!$B$38)*D108+SQRT(1-Inputs!$B$38)*_xlfn.NORM.S.INV(RAND())</f>
        <v>0.50227411113623011</v>
      </c>
      <c r="P108" s="23">
        <f ca="1">SQRT(Inputs!$B$38)*E108+SQRT(1-Inputs!$B$38)*_xlfn.NORM.S.INV(RAND())</f>
        <v>1.0931540014834393</v>
      </c>
      <c r="Q108" s="23">
        <f ca="1">SQRT(Inputs!$B$38)*F108+SQRT(1-Inputs!$B$38)*_xlfn.NORM.S.INV(RAND())</f>
        <v>-0.2620169598494721</v>
      </c>
      <c r="R108" s="23">
        <f ca="1">SQRT(Inputs!$B$38)*G108+SQRT(1-Inputs!$B$38)*_xlfn.NORM.S.INV(RAND())</f>
        <v>-0.59451009173696134</v>
      </c>
      <c r="S108" s="23">
        <f ca="1">SQRT(Inputs!$B$38)*H108+SQRT(1-Inputs!$B$38)*_xlfn.NORM.S.INV(RAND())</f>
        <v>0.59554547090549481</v>
      </c>
      <c r="T108" s="23">
        <f ca="1">SQRT(Inputs!$B$38)*I108+SQRT(1-Inputs!$B$38)*_xlfn.NORM.S.INV(RAND())</f>
        <v>-0.44221462887058749</v>
      </c>
      <c r="U108" s="23">
        <f ca="1">SQRT(Inputs!$B$38)*J108+SQRT(1-Inputs!$B$38)*_xlfn.NORM.S.INV(RAND())</f>
        <v>1.0342231193250924</v>
      </c>
      <c r="V108" s="23">
        <f ca="1">SQRT(Inputs!$B$38)*K108+SQRT(1-Inputs!$B$38)*_xlfn.NORM.S.INV(RAND())</f>
        <v>-0.38580271463414956</v>
      </c>
      <c r="W108" s="23">
        <f ca="1">SQRT(Inputs!$B$38)*L108+SQRT(1-Inputs!$B$38)*_xlfn.NORM.S.INV(RAND())</f>
        <v>1.127998752222936</v>
      </c>
      <c r="X108" s="23">
        <f ca="1">SQRT(Inputs!$B$38)*M108+SQRT(1-Inputs!$B$38)*_xlfn.NORM.S.INV(RAND())</f>
        <v>0.87759421214405076</v>
      </c>
      <c r="Y108" s="23">
        <f ca="1">SQRT(Inputs!$B$38)*C108+SQRT(1-Inputs!$B$38)*_xlfn.NORM.S.INV(RAND())</f>
        <v>-5.313532267835841E-2</v>
      </c>
      <c r="Z108" s="23">
        <f ca="1">SQRT(Inputs!$B$38)*D108+SQRT(1-Inputs!$B$38)*_xlfn.NORM.S.INV(RAND())</f>
        <v>1.0628608833043418</v>
      </c>
      <c r="AA108" s="23">
        <f ca="1">SQRT(Inputs!$B$38)*E108+SQRT(1-Inputs!$B$38)*_xlfn.NORM.S.INV(RAND())</f>
        <v>5.8680073432292146E-2</v>
      </c>
      <c r="AB108" s="23">
        <f ca="1">SQRT(Inputs!$B$38)*F108+SQRT(1-Inputs!$B$38)*_xlfn.NORM.S.INV(RAND())</f>
        <v>1.523995214886295</v>
      </c>
      <c r="AC108" s="23">
        <f ca="1">SQRT(Inputs!$B$38)*G108+SQRT(1-Inputs!$B$38)*_xlfn.NORM.S.INV(RAND())</f>
        <v>-0.95040823498739413</v>
      </c>
      <c r="AD108" s="23">
        <f ca="1">SQRT(Inputs!$B$38)*H108+SQRT(1-Inputs!$B$38)*_xlfn.NORM.S.INV(RAND())</f>
        <v>-5.453015750819884E-2</v>
      </c>
      <c r="AE108" s="23">
        <f ca="1">SQRT(Inputs!$B$38)*I108+SQRT(1-Inputs!$B$38)*_xlfn.NORM.S.INV(RAND())</f>
        <v>-0.61941890168784342</v>
      </c>
      <c r="AF108" s="23">
        <f ca="1">SQRT(Inputs!$B$38)*J108+SQRT(1-Inputs!$B$38)*_xlfn.NORM.S.INV(RAND())</f>
        <v>0.50017930739388461</v>
      </c>
      <c r="AG108" s="23">
        <f ca="1">SQRT(Inputs!$B$38)*K108+SQRT(1-Inputs!$B$38)*_xlfn.NORM.S.INV(RAND())</f>
        <v>-0.41180480883925941</v>
      </c>
      <c r="AH108" s="23">
        <f ca="1">SQRT(Inputs!$B$38)*L108+SQRT(1-Inputs!$B$38)*_xlfn.NORM.S.INV(RAND())</f>
        <v>1.6033390324115371</v>
      </c>
      <c r="AI108" s="23">
        <f ca="1">SQRT(Inputs!$B$38)*M108+SQRT(1-Inputs!$B$38)*_xlfn.NORM.S.INV(RAND())</f>
        <v>-1.8693981264990756</v>
      </c>
      <c r="AJ108" s="23">
        <f ca="1">SQRT(Inputs!$B$38)*C108+SQRT(1-Inputs!$B$38)*_xlfn.NORM.S.INV(RAND())</f>
        <v>-0.75220978581713671</v>
      </c>
      <c r="AK108" s="23">
        <f ca="1">SQRT(Inputs!$B$38)*D108+SQRT(1-Inputs!$B$38)*_xlfn.NORM.S.INV(RAND())</f>
        <v>8.7140051714980626E-3</v>
      </c>
      <c r="AL108" s="23">
        <f ca="1">SQRT(Inputs!$B$38)*E108+SQRT(1-Inputs!$B$38)*_xlfn.NORM.S.INV(RAND())</f>
        <v>0.3639173115680327</v>
      </c>
      <c r="AM108" s="23">
        <f ca="1">SQRT(Inputs!$B$38)*F108+SQRT(1-Inputs!$B$38)*_xlfn.NORM.S.INV(RAND())</f>
        <v>-1.2595628722764722</v>
      </c>
      <c r="AN108" s="23">
        <f ca="1">SQRT(Inputs!$B$38)*G108+SQRT(1-Inputs!$B$38)*_xlfn.NORM.S.INV(RAND())</f>
        <v>-1.3040450463550071</v>
      </c>
      <c r="AO108" s="23">
        <f ca="1">SQRT(Inputs!$B$38)*H108+SQRT(1-Inputs!$B$38)*_xlfn.NORM.S.INV(RAND())</f>
        <v>-1.6225265108174132</v>
      </c>
      <c r="AP108" s="23">
        <f ca="1">SQRT(Inputs!$B$38)*I108+SQRT(1-Inputs!$B$38)*_xlfn.NORM.S.INV(RAND())</f>
        <v>-0.45236696375323748</v>
      </c>
      <c r="AQ108" s="23">
        <f ca="1">SQRT(Inputs!$B$38)*J108+SQRT(1-Inputs!$B$38)*_xlfn.NORM.S.INV(RAND())</f>
        <v>-0.95990391315495538</v>
      </c>
      <c r="AR108" s="23">
        <f ca="1">SQRT(Inputs!$B$38)*K108+SQRT(1-Inputs!$B$38)*_xlfn.NORM.S.INV(RAND())</f>
        <v>0.2751500356356808</v>
      </c>
      <c r="AS108" s="23">
        <f ca="1">SQRT(Inputs!$B$38)*L108+SQRT(1-Inputs!$B$38)*_xlfn.NORM.S.INV(RAND())</f>
        <v>2.1878490909234234</v>
      </c>
      <c r="AT108" s="23">
        <f ca="1">SQRT(Inputs!$B$38)*M108+SQRT(1-Inputs!$B$38)*_xlfn.NORM.S.INV(RAND())</f>
        <v>-0.72840595062837388</v>
      </c>
      <c r="AU108" s="15">
        <f ca="1">Inputs!$B$6*EXP($B$8-0.5*C$5^2+C$5*N108)</f>
        <v>4700.8972575795797</v>
      </c>
      <c r="AV108" s="15">
        <f t="shared" ca="1" si="37"/>
        <v>6160.6768370938344</v>
      </c>
      <c r="AW108" s="15">
        <f t="shared" ca="1" si="38"/>
        <v>8705.2662123919035</v>
      </c>
      <c r="AX108" s="15">
        <f t="shared" ca="1" si="39"/>
        <v>10285.977802930003</v>
      </c>
      <c r="AY108" s="15">
        <f t="shared" ca="1" si="40"/>
        <v>11727.333961943907</v>
      </c>
      <c r="AZ108" s="15">
        <f t="shared" ca="1" si="41"/>
        <v>15314.995083560787</v>
      </c>
      <c r="BA108" s="15">
        <f t="shared" ca="1" si="42"/>
        <v>17894.003048782139</v>
      </c>
      <c r="BB108" s="15">
        <f t="shared" ca="1" si="43"/>
        <v>24299.534398688349</v>
      </c>
      <c r="BC108" s="15">
        <f t="shared" ca="1" si="44"/>
        <v>28672.795286838176</v>
      </c>
      <c r="BD108" s="15">
        <f t="shared" ca="1" si="45"/>
        <v>39035.531819755255</v>
      </c>
      <c r="BE108" s="15">
        <f t="shared" ca="1" si="46"/>
        <v>51813.365476913619</v>
      </c>
      <c r="BF108" s="15">
        <f ca="1">Inputs!$B$13*EXP($B$9-0.5*C$6^2+C$6*Y108)</f>
        <v>13686.090117882386</v>
      </c>
      <c r="BG108" s="15">
        <f t="shared" ca="1" si="47"/>
        <v>20205.8988265101</v>
      </c>
      <c r="BH108" s="15">
        <f t="shared" ca="1" si="48"/>
        <v>24929.340443601537</v>
      </c>
      <c r="BI108" s="15">
        <f t="shared" ca="1" si="49"/>
        <v>38585.056125855197</v>
      </c>
      <c r="BJ108" s="15">
        <f t="shared" ca="1" si="50"/>
        <v>41246.722594011037</v>
      </c>
      <c r="BK108" s="15">
        <f t="shared" ca="1" si="51"/>
        <v>50248.108949508969</v>
      </c>
      <c r="BL108" s="15">
        <f t="shared" ca="1" si="52"/>
        <v>56962.723513531004</v>
      </c>
      <c r="BM108" s="15">
        <f t="shared" ca="1" si="53"/>
        <v>74508.228734339078</v>
      </c>
      <c r="BN108" s="15">
        <f t="shared" ca="1" si="54"/>
        <v>87223.425878072929</v>
      </c>
      <c r="BO108" s="15">
        <f t="shared" ca="1" si="55"/>
        <v>129306.068768561</v>
      </c>
      <c r="BP108" s="15">
        <f t="shared" ca="1" si="56"/>
        <v>128774.24320660796</v>
      </c>
      <c r="BQ108" s="15">
        <f ca="1">Inputs!$B$20*EXP($B$10-0.5*C$7^2+C$7*AJ108)</f>
        <v>3285.0360227909837</v>
      </c>
      <c r="BR108" s="15">
        <f t="shared" ca="1" si="57"/>
        <v>4469.723411602803</v>
      </c>
      <c r="BS108" s="15">
        <f t="shared" ca="1" si="58"/>
        <v>6795.1691156947381</v>
      </c>
      <c r="BT108" s="15">
        <f t="shared" ca="1" si="59"/>
        <v>6732.7853757699213</v>
      </c>
      <c r="BU108" s="15">
        <f t="shared" ca="1" si="60"/>
        <v>6805.8645794487884</v>
      </c>
      <c r="BV108" s="15">
        <f t="shared" ca="1" si="61"/>
        <v>6569.6603561847242</v>
      </c>
      <c r="BW108" s="15">
        <f t="shared" ca="1" si="62"/>
        <v>8330.5656601138908</v>
      </c>
      <c r="BX108" s="15">
        <f t="shared" ca="1" si="63"/>
        <v>9611.9832085234848</v>
      </c>
      <c r="BY108" s="15">
        <f t="shared" ca="1" si="64"/>
        <v>14196.011583979354</v>
      </c>
      <c r="BZ108" s="15">
        <f t="shared" ca="1" si="65"/>
        <v>29781.110660413386</v>
      </c>
      <c r="CA108" s="15">
        <f t="shared" ca="1" si="66"/>
        <v>36754.375308319264</v>
      </c>
      <c r="CB108" s="15">
        <f ca="1">(AU108*DCF!C$10-DCF!C$5*MAX(AU108*DCF!C$10,0)-MAX(AU108-Inputs!$B$6,0)/Inputs!$B$10)*DCF!C$6</f>
        <v>1044.9377197919825</v>
      </c>
      <c r="CC108" s="15">
        <f ca="1">(AV108*DCF!D$10-DCF!D$5*MAX(AV108*DCF!D$10,0)-MAX(AV108-AU108,0)/Inputs!$B$10)*DCF!D$6</f>
        <v>1145.6941965071728</v>
      </c>
      <c r="CD108" s="15">
        <f ca="1">(AW108*DCF!E$10-DCF!E$5*MAX(AW108*DCF!E$10,0)-MAX(AW108-AV108,0)/Inputs!$B$10)*DCF!E$6</f>
        <v>1436.7604892347547</v>
      </c>
      <c r="CE108" s="15">
        <f ca="1">(AX108*DCF!F$10-DCF!F$5*MAX(AX108*DCF!F$10,0)-MAX(AX108-AW108,0)/Inputs!$B$10)*DCF!F$6</f>
        <v>1916.5056702349093</v>
      </c>
      <c r="CF108" s="15">
        <f ca="1">(AY108*DCF!G$10-DCF!G$5*MAX(AY108*DCF!G$10,0)-MAX(AY108-AX108,0)/Inputs!$B$10)*DCF!G$6</f>
        <v>2139.2445502403475</v>
      </c>
      <c r="CG108" s="15">
        <f ca="1">(AZ108*DCF!H$10-DCF!H$5*MAX(AZ108*DCF!H$10,0)-MAX(AZ108-AY108,0)/Inputs!$B$10)*DCF!H$6</f>
        <v>2336.3637311695516</v>
      </c>
      <c r="CH108" s="15">
        <f ca="1">(BA108*DCF!I$10-DCF!I$5*MAX(BA108*DCF!I$10,0)-MAX(BA108-AZ108,0)/Inputs!$B$10)*DCF!I$6</f>
        <v>2845.5339152230799</v>
      </c>
      <c r="CI108" s="15">
        <f ca="1">(BB108*DCF!J$10-DCF!J$5*MAX(BB108*DCF!J$10,0)-MAX(BB108-BA108,0)/Inputs!$B$10)*DCF!J$6</f>
        <v>3199.2037642219807</v>
      </c>
      <c r="CJ108" s="15">
        <f ca="1">(BC108*DCF!K$10-DCF!K$5*MAX(BC108*DCF!K$10,0)-MAX(BC108-BB108,0)/Inputs!$B$10)*DCF!K$6</f>
        <v>4003.6696023617515</v>
      </c>
      <c r="CK108" s="15">
        <f ca="1">(BD108*DCF!L$10-DCF!L$5*MAX(BD108*DCF!L$10,0)-MAX(BD108-BC108,0)/Inputs!$B$10)*DCF!L$6</f>
        <v>4547.2308757772744</v>
      </c>
      <c r="CL108" s="15">
        <f ca="1">(BE108*DCF!M$10-DCF!M$5*MAX(BE108*DCF!M$10,0)-MAX(BE108-BD108,0)/Inputs!$B$10)*DCF!M$6</f>
        <v>5785.0872649594085</v>
      </c>
      <c r="CM108" s="15">
        <f ca="1">(BF108*DCF!C$28-DCF!C$5*MAX(BF108*DCF!C$28,0)-MAX(BF108-Inputs!$B$13,0)/Inputs!$B$17)*DCF!C$6</f>
        <v>3645.9372541859107</v>
      </c>
      <c r="CN108" s="15">
        <f ca="1">(BG108*DCF!D$28-DCF!D$5*MAX(BG108*DCF!D$28,0)-MAX(BG108-BF108,0)/Inputs!$B$17)*DCF!D$6</f>
        <v>4560.1291011034855</v>
      </c>
      <c r="CO108" s="15">
        <f ca="1">(BH108*DCF!E$28-DCF!E$5*MAX(BH108*DCF!E$28,0)-MAX(BH108-BG108,0)/Inputs!$B$17)*DCF!E$6</f>
        <v>6129.5077909353831</v>
      </c>
      <c r="CP108" s="15">
        <f ca="1">(BI108*DCF!F$28-DCF!F$5*MAX(BI108*DCF!F$28,0)-MAX(BI108-BH108,0)/Inputs!$B$17)*DCF!F$6</f>
        <v>7988.5874895066245</v>
      </c>
      <c r="CQ108" s="15">
        <f ca="1">(BJ108*DCF!G$28-DCF!G$5*MAX(BJ108*DCF!G$28,0)-MAX(BJ108-BI108,0)/Inputs!$B$17)*DCF!G$6</f>
        <v>10254.109109109044</v>
      </c>
      <c r="CR108" s="15">
        <f ca="1">(BK108*DCF!H$28-DCF!H$5*MAX(BK108*DCF!H$28,0)-MAX(BK108-BJ108,0)/Inputs!$B$17)*DCF!H$6</f>
        <v>11028.34888816061</v>
      </c>
      <c r="CS108" s="15">
        <f ca="1">(BL108*DCF!I$28-DCF!I$5*MAX(BL108*DCF!I$28,0)-MAX(BL108-BK108,0)/Inputs!$B$17)*DCF!I$6</f>
        <v>12431.204394172402</v>
      </c>
      <c r="CT108" s="15">
        <f ca="1">(BM108*DCF!J$28-DCF!J$5*MAX(BM108*DCF!J$28,0)-MAX(BM108-BL108,0)/Inputs!$B$17)*DCF!J$6</f>
        <v>14295.12974848303</v>
      </c>
      <c r="CU108" s="15">
        <f ca="1">(BN108*DCF!K$28-DCF!K$5*MAX(BN108*DCF!K$28,0)-MAX(BN108-BM108,0)/Inputs!$B$17)*DCF!K$6</f>
        <v>16862.682785666577</v>
      </c>
      <c r="CV108" s="15">
        <f ca="1">(BO108*DCF!L$28-DCF!L$5*MAX(BO108*DCF!L$28,0)-MAX(BO108-BN108,0)/Inputs!$B$17)*DCF!L$6</f>
        <v>21037.553622105497</v>
      </c>
      <c r="CW108" s="15">
        <f ca="1">(BP108*DCF!M$28-DCF!M$5*MAX(BP108*DCF!M$28,0)-MAX(BP108-BO108,0)/Inputs!$B$17)*DCF!M$6</f>
        <v>24228.948384675645</v>
      </c>
      <c r="CX108" s="15">
        <f ca="1">(BQ108*DCF!C$46-DCF!C$5*MAX(BQ108*DCF!C$46,0)-MAX(BQ108-Inputs!$B$20,0)/Inputs!$B$24)*DCF!C$6</f>
        <v>-797.4845423494113</v>
      </c>
      <c r="CY108" s="15">
        <f ca="1">(BR108*DCF!D$46-DCF!D$5*MAX(BR108*DCF!D$46,0)-MAX(BR108-BQ108,0)/Inputs!$B$24)*DCF!D$6</f>
        <v>-1268.3738260710509</v>
      </c>
      <c r="CZ108" s="15">
        <f ca="1">(BS108*DCF!E$46-DCF!E$5*MAX(BS108*DCF!E$46,0)-MAX(BS108-BR108,0)/Inputs!$B$24)*DCF!E$6</f>
        <v>-1720.1672572533664</v>
      </c>
      <c r="DA108" s="15">
        <f ca="1">(BT108*DCF!F$46-DCF!F$5*MAX(BT108*DCF!F$46,0)-MAX(BT108-BS108,0)/Inputs!$B$24)*DCF!F$6</f>
        <v>-490.32399897991354</v>
      </c>
      <c r="DB108" s="15">
        <f ca="1">(BU108*DCF!G$46-DCF!G$5*MAX(BU108*DCF!G$46,0)-MAX(BU108-BT108,0)/Inputs!$B$24)*DCF!G$6</f>
        <v>-253.5182379549407</v>
      </c>
      <c r="DC108" s="15">
        <f ca="1">(BV108*DCF!H$46-DCF!H$5*MAX(BV108*DCF!H$46,0)-MAX(BV108-BU108,0)/Inputs!$B$24)*DCF!H$6</f>
        <v>0</v>
      </c>
      <c r="DD108" s="15">
        <f ca="1">(BW108*DCF!I$46-DCF!I$5*MAX(BW108*DCF!I$46,0)-MAX(BW108-BV108,0)/Inputs!$B$24)*DCF!I$6</f>
        <v>-313.09014856266475</v>
      </c>
      <c r="DE108" s="15">
        <f ca="1">(BX108*DCF!J$46-DCF!J$5*MAX(BX108*DCF!J$46,0)-MAX(BX108-BW108,0)/Inputs!$B$24)*DCF!J$6</f>
        <v>63.385109036434706</v>
      </c>
      <c r="DF108" s="15">
        <f ca="1">(BY108*DCF!K$46-DCF!K$5*MAX(BY108*DCF!K$46,0)-MAX(BY108-BX108,0)/Inputs!$B$24)*DCF!K$6</f>
        <v>-312.0413296533614</v>
      </c>
      <c r="DG108" s="15">
        <f ca="1">(BZ108*DCF!L$46-DCF!L$5*MAX(BZ108*DCF!L$46,0)-MAX(BZ108-BY108,0)/Inputs!$B$24)*DCF!L$6</f>
        <v>-1468.3292365819141</v>
      </c>
      <c r="DH108" s="15">
        <f ca="1">(CA108*DCF!M$46-DCF!M$5*MAX(CA108*DCF!M$46,0)-MAX(CA108-BZ108,0)/Inputs!$B$24)*DCF!M$6</f>
        <v>1423.5945447447466</v>
      </c>
      <c r="DI108" s="15">
        <f ca="1">SUM(CB108:CL108)+BE108*DCF!M$10*(1+Inputs!$B$30)*(1-Inputs!$B$33)*(1-Inputs!$B$30/Inputs!$B$31)/(Inputs!$B$29-Inputs!$B$30)*DCF!M$6</f>
        <v>174597.51306280008</v>
      </c>
      <c r="DJ108" s="15">
        <f ca="1">SUM(CM108:CW108)+BP108*DCF!M$28*(1+Inputs!$B$30)*(1-Inputs!$B$33)*(1-Inputs!$B$30/Inputs!$B$31)/(Inputs!$B$29-Inputs!$B$30)*DCF!M$6</f>
        <v>610302.70084419451</v>
      </c>
      <c r="DK108" s="15">
        <f ca="1">SUM(CX108:DH108)+CA108*DCF!M$46*(1+Inputs!$B$30)*(1-Inputs!$B$33)*(1-Inputs!$B$30/Inputs!$B$31)/(Inputs!$B$29-Inputs!$B$30)*DCF!M$6</f>
        <v>51690.269137124647</v>
      </c>
      <c r="DM108" s="15">
        <f ca="1">DI108+DJ108+DK108+Inputs!$B$34+Inputs!$B$36-Inputs!$B$35</f>
        <v>913441.4830441192</v>
      </c>
    </row>
    <row r="109" spans="1:117" x14ac:dyDescent="0.75">
      <c r="A109" s="11">
        <v>96</v>
      </c>
      <c r="C109" s="23">
        <f t="shared" ca="1" si="69"/>
        <v>0.4482226163780435</v>
      </c>
      <c r="D109" s="23">
        <f t="shared" ca="1" si="69"/>
        <v>1.554926325183319</v>
      </c>
      <c r="E109" s="23">
        <f t="shared" ca="1" si="69"/>
        <v>1.2037636783918284</v>
      </c>
      <c r="F109" s="23">
        <f t="shared" ca="1" si="69"/>
        <v>-0.44993821324405353</v>
      </c>
      <c r="G109" s="23">
        <f t="shared" ca="1" si="69"/>
        <v>2.0515180635652315</v>
      </c>
      <c r="H109" s="23">
        <f t="shared" ca="1" si="69"/>
        <v>0.53583727894390842</v>
      </c>
      <c r="I109" s="23">
        <f t="shared" ca="1" si="69"/>
        <v>0.2123454698551912</v>
      </c>
      <c r="J109" s="23">
        <f t="shared" ca="1" si="69"/>
        <v>0.47605911559720948</v>
      </c>
      <c r="K109" s="23">
        <f t="shared" ca="1" si="69"/>
        <v>-0.51261525360947369</v>
      </c>
      <c r="L109" s="23">
        <f t="shared" ca="1" si="69"/>
        <v>-0.31439714167262034</v>
      </c>
      <c r="M109" s="23">
        <f t="shared" ca="1" si="69"/>
        <v>1.481026880586408</v>
      </c>
      <c r="N109" s="23">
        <f ca="1">SQRT(Inputs!$B$38)*C109+SQRT(1-Inputs!$B$38)*_xlfn.NORM.S.INV(RAND())</f>
        <v>0.17774234532801114</v>
      </c>
      <c r="O109" s="23">
        <f ca="1">SQRT(Inputs!$B$38)*D109+SQRT(1-Inputs!$B$38)*_xlfn.NORM.S.INV(RAND())</f>
        <v>0.34135221937108018</v>
      </c>
      <c r="P109" s="23">
        <f ca="1">SQRT(Inputs!$B$38)*E109+SQRT(1-Inputs!$B$38)*_xlfn.NORM.S.INV(RAND())</f>
        <v>0.29317744991182704</v>
      </c>
      <c r="Q109" s="23">
        <f ca="1">SQRT(Inputs!$B$38)*F109+SQRT(1-Inputs!$B$38)*_xlfn.NORM.S.INV(RAND())</f>
        <v>1.1328678496899032</v>
      </c>
      <c r="R109" s="23">
        <f ca="1">SQRT(Inputs!$B$38)*G109+SQRT(1-Inputs!$B$38)*_xlfn.NORM.S.INV(RAND())</f>
        <v>0.48566108334398594</v>
      </c>
      <c r="S109" s="23">
        <f ca="1">SQRT(Inputs!$B$38)*H109+SQRT(1-Inputs!$B$38)*_xlfn.NORM.S.INV(RAND())</f>
        <v>1.3059193281606261</v>
      </c>
      <c r="T109" s="23">
        <f ca="1">SQRT(Inputs!$B$38)*I109+SQRT(1-Inputs!$B$38)*_xlfn.NORM.S.INV(RAND())</f>
        <v>-0.49439286046630004</v>
      </c>
      <c r="U109" s="23">
        <f ca="1">SQRT(Inputs!$B$38)*J109+SQRT(1-Inputs!$B$38)*_xlfn.NORM.S.INV(RAND())</f>
        <v>1.8686840489036856</v>
      </c>
      <c r="V109" s="23">
        <f ca="1">SQRT(Inputs!$B$38)*K109+SQRT(1-Inputs!$B$38)*_xlfn.NORM.S.INV(RAND())</f>
        <v>-0.55182287561228316</v>
      </c>
      <c r="W109" s="23">
        <f ca="1">SQRT(Inputs!$B$38)*L109+SQRT(1-Inputs!$B$38)*_xlfn.NORM.S.INV(RAND())</f>
        <v>-1.2578792860946764</v>
      </c>
      <c r="X109" s="23">
        <f ca="1">SQRT(Inputs!$B$38)*M109+SQRT(1-Inputs!$B$38)*_xlfn.NORM.S.INV(RAND())</f>
        <v>1.2507014306459312</v>
      </c>
      <c r="Y109" s="23">
        <f ca="1">SQRT(Inputs!$B$38)*C109+SQRT(1-Inputs!$B$38)*_xlfn.NORM.S.INV(RAND())</f>
        <v>-0.16111140238404367</v>
      </c>
      <c r="Z109" s="23">
        <f ca="1">SQRT(Inputs!$B$38)*D109+SQRT(1-Inputs!$B$38)*_xlfn.NORM.S.INV(RAND())</f>
        <v>1.7531637636123616</v>
      </c>
      <c r="AA109" s="23">
        <f ca="1">SQRT(Inputs!$B$38)*E109+SQRT(1-Inputs!$B$38)*_xlfn.NORM.S.INV(RAND())</f>
        <v>0.82460972734981763</v>
      </c>
      <c r="AB109" s="23">
        <f ca="1">SQRT(Inputs!$B$38)*F109+SQRT(1-Inputs!$B$38)*_xlfn.NORM.S.INV(RAND())</f>
        <v>-0.76244190420750702</v>
      </c>
      <c r="AC109" s="23">
        <f ca="1">SQRT(Inputs!$B$38)*G109+SQRT(1-Inputs!$B$38)*_xlfn.NORM.S.INV(RAND())</f>
        <v>0.72870344527479103</v>
      </c>
      <c r="AD109" s="23">
        <f ca="1">SQRT(Inputs!$B$38)*H109+SQRT(1-Inputs!$B$38)*_xlfn.NORM.S.INV(RAND())</f>
        <v>1.4567376270514829</v>
      </c>
      <c r="AE109" s="23">
        <f ca="1">SQRT(Inputs!$B$38)*I109+SQRT(1-Inputs!$B$38)*_xlfn.NORM.S.INV(RAND())</f>
        <v>-0.27554007594395691</v>
      </c>
      <c r="AF109" s="23">
        <f ca="1">SQRT(Inputs!$B$38)*J109+SQRT(1-Inputs!$B$38)*_xlfn.NORM.S.INV(RAND())</f>
        <v>-0.65743220465971763</v>
      </c>
      <c r="AG109" s="23">
        <f ca="1">SQRT(Inputs!$B$38)*K109+SQRT(1-Inputs!$B$38)*_xlfn.NORM.S.INV(RAND())</f>
        <v>0.14664213341888765</v>
      </c>
      <c r="AH109" s="23">
        <f ca="1">SQRT(Inputs!$B$38)*L109+SQRT(1-Inputs!$B$38)*_xlfn.NORM.S.INV(RAND())</f>
        <v>0.47904629435726498</v>
      </c>
      <c r="AI109" s="23">
        <f ca="1">SQRT(Inputs!$B$38)*M109+SQRT(1-Inputs!$B$38)*_xlfn.NORM.S.INV(RAND())</f>
        <v>0.67123837377844087</v>
      </c>
      <c r="AJ109" s="23">
        <f ca="1">SQRT(Inputs!$B$38)*C109+SQRT(1-Inputs!$B$38)*_xlfn.NORM.S.INV(RAND())</f>
        <v>1.0284661469863334</v>
      </c>
      <c r="AK109" s="23">
        <f ca="1">SQRT(Inputs!$B$38)*D109+SQRT(1-Inputs!$B$38)*_xlfn.NORM.S.INV(RAND())</f>
        <v>1.1368711377409801</v>
      </c>
      <c r="AL109" s="23">
        <f ca="1">SQRT(Inputs!$B$38)*E109+SQRT(1-Inputs!$B$38)*_xlfn.NORM.S.INV(RAND())</f>
        <v>2.4430922174464365</v>
      </c>
      <c r="AM109" s="23">
        <f ca="1">SQRT(Inputs!$B$38)*F109+SQRT(1-Inputs!$B$38)*_xlfn.NORM.S.INV(RAND())</f>
        <v>-0.17571722055081179</v>
      </c>
      <c r="AN109" s="23">
        <f ca="1">SQRT(Inputs!$B$38)*G109+SQRT(1-Inputs!$B$38)*_xlfn.NORM.S.INV(RAND())</f>
        <v>0.82127131114533214</v>
      </c>
      <c r="AO109" s="23">
        <f ca="1">SQRT(Inputs!$B$38)*H109+SQRT(1-Inputs!$B$38)*_xlfn.NORM.S.INV(RAND())</f>
        <v>-0.27857678469041286</v>
      </c>
      <c r="AP109" s="23">
        <f ca="1">SQRT(Inputs!$B$38)*I109+SQRT(1-Inputs!$B$38)*_xlfn.NORM.S.INV(RAND())</f>
        <v>0.10543479997763976</v>
      </c>
      <c r="AQ109" s="23">
        <f ca="1">SQRT(Inputs!$B$38)*J109+SQRT(1-Inputs!$B$38)*_xlfn.NORM.S.INV(RAND())</f>
        <v>0.35079898760972039</v>
      </c>
      <c r="AR109" s="23">
        <f ca="1">SQRT(Inputs!$B$38)*K109+SQRT(1-Inputs!$B$38)*_xlfn.NORM.S.INV(RAND())</f>
        <v>-0.71641194078693959</v>
      </c>
      <c r="AS109" s="23">
        <f ca="1">SQRT(Inputs!$B$38)*L109+SQRT(1-Inputs!$B$38)*_xlfn.NORM.S.INV(RAND())</f>
        <v>0.42184379640539005</v>
      </c>
      <c r="AT109" s="23">
        <f ca="1">SQRT(Inputs!$B$38)*M109+SQRT(1-Inputs!$B$38)*_xlfn.NORM.S.INV(RAND())</f>
        <v>1.1587653511951106</v>
      </c>
      <c r="AU109" s="15">
        <f ca="1">Inputs!$B$6*EXP($B$8-0.5*C$5^2+C$5*N109)</f>
        <v>5107.0852344530394</v>
      </c>
      <c r="AV109" s="15">
        <f t="shared" ca="1" si="37"/>
        <v>6536.4971644884063</v>
      </c>
      <c r="AW109" s="15">
        <f t="shared" ca="1" si="38"/>
        <v>8291.5851131503205</v>
      </c>
      <c r="AX109" s="15">
        <f t="shared" ca="1" si="39"/>
        <v>11662.302054424707</v>
      </c>
      <c r="AY109" s="15">
        <f t="shared" ca="1" si="40"/>
        <v>15084.282803353812</v>
      </c>
      <c r="AZ109" s="15">
        <f t="shared" ca="1" si="41"/>
        <v>21301.752619337669</v>
      </c>
      <c r="BA109" s="15">
        <f t="shared" ca="1" si="42"/>
        <v>24753.369131935753</v>
      </c>
      <c r="BB109" s="15">
        <f t="shared" ca="1" si="43"/>
        <v>36545.480074542007</v>
      </c>
      <c r="BC109" s="15">
        <f t="shared" ca="1" si="44"/>
        <v>42437.108964578823</v>
      </c>
      <c r="BD109" s="15">
        <f t="shared" ca="1" si="45"/>
        <v>46218.822552063793</v>
      </c>
      <c r="BE109" s="15">
        <f t="shared" ca="1" si="46"/>
        <v>63468.62479545136</v>
      </c>
      <c r="BF109" s="15">
        <f ca="1">Inputs!$B$13*EXP($B$9-0.5*C$6^2+C$6*Y109)</f>
        <v>13396.238904202231</v>
      </c>
      <c r="BG109" s="15">
        <f t="shared" ca="1" si="47"/>
        <v>22401.450820288297</v>
      </c>
      <c r="BH109" s="15">
        <f t="shared" ca="1" si="48"/>
        <v>31381.912178268361</v>
      </c>
      <c r="BI109" s="15">
        <f t="shared" ca="1" si="49"/>
        <v>34162.347686334462</v>
      </c>
      <c r="BJ109" s="15">
        <f t="shared" ca="1" si="50"/>
        <v>46519.293643523182</v>
      </c>
      <c r="BK109" s="15">
        <f t="shared" ca="1" si="51"/>
        <v>69617.59876597696</v>
      </c>
      <c r="BL109" s="15">
        <f t="shared" ca="1" si="52"/>
        <v>82517.086235377967</v>
      </c>
      <c r="BM109" s="15">
        <f t="shared" ca="1" si="53"/>
        <v>93476.54883163223</v>
      </c>
      <c r="BN109" s="15">
        <f t="shared" ca="1" si="54"/>
        <v>117002.57365411852</v>
      </c>
      <c r="BO109" s="15">
        <f t="shared" ca="1" si="55"/>
        <v>152203.30509595561</v>
      </c>
      <c r="BP109" s="15">
        <f t="shared" ca="1" si="56"/>
        <v>202135.98719643633</v>
      </c>
      <c r="BQ109" s="15">
        <f ca="1">Inputs!$B$20*EXP($B$10-0.5*C$7^2+C$7*AJ109)</f>
        <v>6177.7402205964345</v>
      </c>
      <c r="BR109" s="15">
        <f t="shared" ca="1" si="57"/>
        <v>12027.330623315838</v>
      </c>
      <c r="BS109" s="15">
        <f t="shared" ca="1" si="58"/>
        <v>33221.993081371882</v>
      </c>
      <c r="BT109" s="15">
        <f t="shared" ca="1" si="59"/>
        <v>43742.350622572696</v>
      </c>
      <c r="BU109" s="15">
        <f t="shared" ca="1" si="60"/>
        <v>73948.950923804165</v>
      </c>
      <c r="BV109" s="15">
        <f t="shared" ca="1" si="61"/>
        <v>96625.471605831903</v>
      </c>
      <c r="BW109" s="15">
        <f t="shared" ca="1" si="62"/>
        <v>137878.09605603499</v>
      </c>
      <c r="BX109" s="15">
        <f t="shared" ca="1" si="63"/>
        <v>206894.94794764961</v>
      </c>
      <c r="BY109" s="15">
        <f t="shared" ca="1" si="64"/>
        <v>252762.75636410623</v>
      </c>
      <c r="BZ109" s="15">
        <f t="shared" ca="1" si="65"/>
        <v>383259.80350156099</v>
      </c>
      <c r="CA109" s="15">
        <f t="shared" ca="1" si="66"/>
        <v>661458.91995294136</v>
      </c>
      <c r="CB109" s="15">
        <f ca="1">(AU109*DCF!C$10-DCF!C$5*MAX(AU109*DCF!C$10,0)-MAX(AU109-Inputs!$B$6,0)/Inputs!$B$10)*DCF!C$6</f>
        <v>1042.0415271175955</v>
      </c>
      <c r="CC109" s="15">
        <f ca="1">(AV109*DCF!D$10-DCF!D$5*MAX(AV109*DCF!D$10,0)-MAX(AV109-AU109,0)/Inputs!$B$10)*DCF!D$6</f>
        <v>1244.7022117580368</v>
      </c>
      <c r="CD109" s="15">
        <f ca="1">(AW109*DCF!E$10-DCF!E$5*MAX(AW109*DCF!E$10,0)-MAX(AW109-AV109,0)/Inputs!$B$10)*DCF!E$6</f>
        <v>1519.0765245255795</v>
      </c>
      <c r="CE109" s="15">
        <f ca="1">(AX109*DCF!F$10-DCF!F$5*MAX(AX109*DCF!F$10,0)-MAX(AX109-AW109,0)/Inputs!$B$10)*DCF!F$6</f>
        <v>1844.4993268605874</v>
      </c>
      <c r="CF109" s="15">
        <f ca="1">(AY109*DCF!G$10-DCF!G$5*MAX(AY109*DCF!G$10,0)-MAX(AY109-AX109,0)/Inputs!$B$10)*DCF!G$6</f>
        <v>2450.1995067834141</v>
      </c>
      <c r="CG109" s="15">
        <f ca="1">(AZ109*DCF!H$10-DCF!H$5*MAX(AZ109*DCF!H$10,0)-MAX(AZ109-AY109,0)/Inputs!$B$10)*DCF!H$6</f>
        <v>3031.7273216940771</v>
      </c>
      <c r="CH109" s="15">
        <f ca="1">(BA109*DCF!I$10-DCF!I$5*MAX(BA109*DCF!I$10,0)-MAX(BA109-AZ109,0)/Inputs!$B$10)*DCF!I$6</f>
        <v>3955.3514929676362</v>
      </c>
      <c r="CI109" s="15">
        <f ca="1">(BB109*DCF!J$10-DCF!J$5*MAX(BB109*DCF!J$10,0)-MAX(BB109-BA109,0)/Inputs!$B$10)*DCF!J$6</f>
        <v>4484.3890831974813</v>
      </c>
      <c r="CJ109" s="15">
        <f ca="1">(BC109*DCF!K$10-DCF!K$5*MAX(BC109*DCF!K$10,0)-MAX(BC109-BB109,0)/Inputs!$B$10)*DCF!K$6</f>
        <v>6006.9546418728005</v>
      </c>
      <c r="CK109" s="15">
        <f ca="1">(BD109*DCF!L$10-DCF!L$5*MAX(BD109*DCF!L$10,0)-MAX(BD109-BC109,0)/Inputs!$B$10)*DCF!L$6</f>
        <v>6481.6405383297915</v>
      </c>
      <c r="CL109" s="15">
        <f ca="1">(BE109*DCF!M$10-DCF!M$5*MAX(BE109*DCF!M$10,0)-MAX(BE109-BD109,0)/Inputs!$B$10)*DCF!M$6</f>
        <v>6895.5706742774364</v>
      </c>
      <c r="CM109" s="15">
        <f ca="1">(BF109*DCF!C$28-DCF!C$5*MAX(BF109*DCF!C$28,0)-MAX(BF109-Inputs!$B$13,0)/Inputs!$B$17)*DCF!C$6</f>
        <v>3624.4167987583578</v>
      </c>
      <c r="CN109" s="15">
        <f ca="1">(BG109*DCF!D$28-DCF!D$5*MAX(BG109*DCF!D$28,0)-MAX(BG109-BF109,0)/Inputs!$B$17)*DCF!D$6</f>
        <v>4676.5193421146478</v>
      </c>
      <c r="CO109" s="15">
        <f ca="1">(BH109*DCF!E$28-DCF!E$5*MAX(BH109*DCF!E$28,0)-MAX(BH109-BG109,0)/Inputs!$B$17)*DCF!E$6</f>
        <v>7117.9910095674404</v>
      </c>
      <c r="CP109" s="15">
        <f ca="1">(BI109*DCF!F$28-DCF!F$5*MAX(BI109*DCF!F$28,0)-MAX(BI109-BH109,0)/Inputs!$B$17)*DCF!F$6</f>
        <v>8767.9552987583229</v>
      </c>
      <c r="CQ109" s="15">
        <f ca="1">(BJ109*DCF!G$28-DCF!G$5*MAX(BJ109*DCF!G$28,0)-MAX(BJ109-BI109,0)/Inputs!$B$17)*DCF!G$6</f>
        <v>9991.4674383975507</v>
      </c>
      <c r="CR109" s="15">
        <f ca="1">(BK109*DCF!H$28-DCF!H$5*MAX(BK109*DCF!H$28,0)-MAX(BK109-BJ109,0)/Inputs!$B$17)*DCF!H$6</f>
        <v>13628.37185130079</v>
      </c>
      <c r="CS109" s="15">
        <f ca="1">(BL109*DCF!I$28-DCF!I$5*MAX(BL109*DCF!I$28,0)-MAX(BL109-BK109,0)/Inputs!$B$17)*DCF!I$6</f>
        <v>17552.671526337763</v>
      </c>
      <c r="CT109" s="15">
        <f ca="1">(BM109*DCF!J$28-DCF!J$5*MAX(BM109*DCF!J$28,0)-MAX(BM109-BL109,0)/Inputs!$B$17)*DCF!J$6</f>
        <v>19399.895263909013</v>
      </c>
      <c r="CU109" s="15">
        <f ca="1">(BN109*DCF!K$28-DCF!K$5*MAX(BN109*DCF!K$28,0)-MAX(BN109-BM109,0)/Inputs!$B$17)*DCF!K$6</f>
        <v>21827.357097917313</v>
      </c>
      <c r="CV109" s="15">
        <f ca="1">(BO109*DCF!L$28-DCF!L$5*MAX(BO109*DCF!L$28,0)-MAX(BO109-BN109,0)/Inputs!$B$17)*DCF!L$6</f>
        <v>26384.732635417848</v>
      </c>
      <c r="CW109" s="15">
        <f ca="1">(BP109*DCF!M$28-DCF!M$5*MAX(BP109*DCF!M$28,0)-MAX(BP109-BO109,0)/Inputs!$B$17)*DCF!M$6</f>
        <v>32812.634620308374</v>
      </c>
      <c r="CX109" s="15">
        <f ca="1">(BQ109*DCF!C$46-DCF!C$5*MAX(BQ109*DCF!C$46,0)-MAX(BQ109-Inputs!$B$20,0)/Inputs!$B$24)*DCF!C$6</f>
        <v>-2801.6675893277834</v>
      </c>
      <c r="CY109" s="15">
        <f ca="1">(BR109*DCF!D$46-DCF!D$5*MAX(BR109*DCF!D$46,0)-MAX(BR109-BQ109,0)/Inputs!$B$24)*DCF!D$6</f>
        <v>-4548.7565252556642</v>
      </c>
      <c r="CZ109" s="15">
        <f ca="1">(BS109*DCF!E$46-DCF!E$5*MAX(BS109*DCF!E$46,0)-MAX(BS109-BR109,0)/Inputs!$B$24)*DCF!E$6</f>
        <v>-12282.91098683903</v>
      </c>
      <c r="DA109" s="15">
        <f ca="1">(BT109*DCF!F$46-DCF!F$5*MAX(BT109*DCF!F$46,0)-MAX(BT109-BS109,0)/Inputs!$B$24)*DCF!F$6</f>
        <v>-7016.3892871959633</v>
      </c>
      <c r="DB109" s="15">
        <f ca="1">(BU109*DCF!G$46-DCF!G$5*MAX(BU109*DCF!G$46,0)-MAX(BU109-BT109,0)/Inputs!$B$24)*DCF!G$6</f>
        <v>-12648.400135574066</v>
      </c>
      <c r="DC109" s="15">
        <f ca="1">(BV109*DCF!H$46-DCF!H$5*MAX(BV109*DCF!H$46,0)-MAX(BV109-BU109,0)/Inputs!$B$24)*DCF!H$6</f>
        <v>-7046.5898605926977</v>
      </c>
      <c r="DD109" s="15">
        <f ca="1">(BW109*DCF!I$46-DCF!I$5*MAX(BW109*DCF!I$46,0)-MAX(BW109-BV109,0)/Inputs!$B$24)*DCF!I$6</f>
        <v>-8657.6845333042056</v>
      </c>
      <c r="DE109" s="15">
        <f ca="1">(BX109*DCF!J$46-DCF!J$5*MAX(BX109*DCF!J$46,0)-MAX(BX109-BW109,0)/Inputs!$B$24)*DCF!J$6</f>
        <v>-9623.4707806495808</v>
      </c>
      <c r="DF109" s="15">
        <f ca="1">(BY109*DCF!K$46-DCF!K$5*MAX(BY109*DCF!K$46,0)-MAX(BY109-BX109,0)/Inputs!$B$24)*DCF!K$6</f>
        <v>3202.2600836385818</v>
      </c>
      <c r="DG109" s="15">
        <f ca="1">(BZ109*DCF!L$46-DCF!L$5*MAX(BZ109*DCF!L$46,0)-MAX(BZ109-BY109,0)/Inputs!$B$24)*DCF!L$6</f>
        <v>-3038.9365267469834</v>
      </c>
      <c r="DH109" s="15">
        <f ca="1">(CA109*DCF!M$46-DCF!M$5*MAX(CA109*DCF!M$46,0)-MAX(CA109-BZ109,0)/Inputs!$B$24)*DCF!M$6</f>
        <v>-6303.4669880423835</v>
      </c>
      <c r="DI109" s="15">
        <f ca="1">SUM(CB109:CL109)+BE109*DCF!M$10*(1+Inputs!$B$30)*(1-Inputs!$B$33)*(1-Inputs!$B$30/Inputs!$B$31)/(Inputs!$B$29-Inputs!$B$30)*DCF!M$6</f>
        <v>215590.17494080157</v>
      </c>
      <c r="DJ109" s="15">
        <f ca="1">SUM(CM109:CW109)+BP109*DCF!M$28*(1+Inputs!$B$30)*(1-Inputs!$B$33)*(1-Inputs!$B$30/Inputs!$B$31)/(Inputs!$B$29-Inputs!$B$30)*DCF!M$6</f>
        <v>915846.84666864586</v>
      </c>
      <c r="DK109" s="15">
        <f ca="1">SUM(CX109:DH109)+CA109*DCF!M$46*(1+Inputs!$B$30)*(1-Inputs!$B$33)*(1-Inputs!$B$30/Inputs!$B$31)/(Inputs!$B$29-Inputs!$B$30)*DCF!M$6</f>
        <v>951927.83193551702</v>
      </c>
      <c r="DM109" s="15">
        <f ca="1">DI109+DJ109+DK109+Inputs!$B$34+Inputs!$B$36-Inputs!$B$35</f>
        <v>2160215.8535449645</v>
      </c>
    </row>
    <row r="110" spans="1:117" x14ac:dyDescent="0.75">
      <c r="A110" s="11">
        <v>97</v>
      </c>
      <c r="C110" s="23">
        <f t="shared" ca="1" si="69"/>
        <v>-0.7740314500908626</v>
      </c>
      <c r="D110" s="23">
        <f t="shared" ca="1" si="69"/>
        <v>-0.46615822112888</v>
      </c>
      <c r="E110" s="23">
        <f t="shared" ca="1" si="69"/>
        <v>-0.76284613928895317</v>
      </c>
      <c r="F110" s="23">
        <f t="shared" ca="1" si="69"/>
        <v>-1.145590399004069</v>
      </c>
      <c r="G110" s="23">
        <f t="shared" ca="1" si="69"/>
        <v>0.23403815051997207</v>
      </c>
      <c r="H110" s="23">
        <f t="shared" ca="1" si="69"/>
        <v>-1.3548139407247739</v>
      </c>
      <c r="I110" s="23">
        <f t="shared" ca="1" si="69"/>
        <v>-2.0452571751933655</v>
      </c>
      <c r="J110" s="23">
        <f t="shared" ca="1" si="69"/>
        <v>2.1698668760607212</v>
      </c>
      <c r="K110" s="23">
        <f t="shared" ca="1" si="69"/>
        <v>1.2450316296318866</v>
      </c>
      <c r="L110" s="23">
        <f t="shared" ca="1" si="69"/>
        <v>0.59176993043451154</v>
      </c>
      <c r="M110" s="23">
        <f t="shared" ca="1" si="69"/>
        <v>-0.42267124265221084</v>
      </c>
      <c r="N110" s="23">
        <f ca="1">SQRT(Inputs!$B$38)*C110+SQRT(1-Inputs!$B$38)*_xlfn.NORM.S.INV(RAND())</f>
        <v>-1.7230834921853153</v>
      </c>
      <c r="O110" s="23">
        <f ca="1">SQRT(Inputs!$B$38)*D110+SQRT(1-Inputs!$B$38)*_xlfn.NORM.S.INV(RAND())</f>
        <v>0.89341776771706127</v>
      </c>
      <c r="P110" s="23">
        <f ca="1">SQRT(Inputs!$B$38)*E110+SQRT(1-Inputs!$B$38)*_xlfn.NORM.S.INV(RAND())</f>
        <v>0.35483429110571024</v>
      </c>
      <c r="Q110" s="23">
        <f ca="1">SQRT(Inputs!$B$38)*F110+SQRT(1-Inputs!$B$38)*_xlfn.NORM.S.INV(RAND())</f>
        <v>-2.0642688698357947</v>
      </c>
      <c r="R110" s="23">
        <f ca="1">SQRT(Inputs!$B$38)*G110+SQRT(1-Inputs!$B$38)*_xlfn.NORM.S.INV(RAND())</f>
        <v>-0.49173693488188319</v>
      </c>
      <c r="S110" s="23">
        <f ca="1">SQRT(Inputs!$B$38)*H110+SQRT(1-Inputs!$B$38)*_xlfn.NORM.S.INV(RAND())</f>
        <v>-0.6750508987266256</v>
      </c>
      <c r="T110" s="23">
        <f ca="1">SQRT(Inputs!$B$38)*I110+SQRT(1-Inputs!$B$38)*_xlfn.NORM.S.INV(RAND())</f>
        <v>-0.99922340578567392</v>
      </c>
      <c r="U110" s="23">
        <f ca="1">SQRT(Inputs!$B$38)*J110+SQRT(1-Inputs!$B$38)*_xlfn.NORM.S.INV(RAND())</f>
        <v>2.1931806494627875</v>
      </c>
      <c r="V110" s="23">
        <f ca="1">SQRT(Inputs!$B$38)*K110+SQRT(1-Inputs!$B$38)*_xlfn.NORM.S.INV(RAND())</f>
        <v>0.84651216598845069</v>
      </c>
      <c r="W110" s="23">
        <f ca="1">SQRT(Inputs!$B$38)*L110+SQRT(1-Inputs!$B$38)*_xlfn.NORM.S.INV(RAND())</f>
        <v>-0.45467951197239326</v>
      </c>
      <c r="X110" s="23">
        <f ca="1">SQRT(Inputs!$B$38)*M110+SQRT(1-Inputs!$B$38)*_xlfn.NORM.S.INV(RAND())</f>
        <v>1.5096702431702169</v>
      </c>
      <c r="Y110" s="23">
        <f ca="1">SQRT(Inputs!$B$38)*C110+SQRT(1-Inputs!$B$38)*_xlfn.NORM.S.INV(RAND())</f>
        <v>-0.99376831189920745</v>
      </c>
      <c r="Z110" s="23">
        <f ca="1">SQRT(Inputs!$B$38)*D110+SQRT(1-Inputs!$B$38)*_xlfn.NORM.S.INV(RAND())</f>
        <v>-1.0507421244927349</v>
      </c>
      <c r="AA110" s="23">
        <f ca="1">SQRT(Inputs!$B$38)*E110+SQRT(1-Inputs!$B$38)*_xlfn.NORM.S.INV(RAND())</f>
        <v>-2.0269443014561062</v>
      </c>
      <c r="AB110" s="23">
        <f ca="1">SQRT(Inputs!$B$38)*F110+SQRT(1-Inputs!$B$38)*_xlfn.NORM.S.INV(RAND())</f>
        <v>-0.82180948773506912</v>
      </c>
      <c r="AC110" s="23">
        <f ca="1">SQRT(Inputs!$B$38)*G110+SQRT(1-Inputs!$B$38)*_xlfn.NORM.S.INV(RAND())</f>
        <v>0.88594154739610231</v>
      </c>
      <c r="AD110" s="23">
        <f ca="1">SQRT(Inputs!$B$38)*H110+SQRT(1-Inputs!$B$38)*_xlfn.NORM.S.INV(RAND())</f>
        <v>-0.73036371303074843</v>
      </c>
      <c r="AE110" s="23">
        <f ca="1">SQRT(Inputs!$B$38)*I110+SQRT(1-Inputs!$B$38)*_xlfn.NORM.S.INV(RAND())</f>
        <v>-0.20007791947561626</v>
      </c>
      <c r="AF110" s="23">
        <f ca="1">SQRT(Inputs!$B$38)*J110+SQRT(1-Inputs!$B$38)*_xlfn.NORM.S.INV(RAND())</f>
        <v>0.34393176504054346</v>
      </c>
      <c r="AG110" s="23">
        <f ca="1">SQRT(Inputs!$B$38)*K110+SQRT(1-Inputs!$B$38)*_xlfn.NORM.S.INV(RAND())</f>
        <v>1.6956884874148319</v>
      </c>
      <c r="AH110" s="23">
        <f ca="1">SQRT(Inputs!$B$38)*L110+SQRT(1-Inputs!$B$38)*_xlfn.NORM.S.INV(RAND())</f>
        <v>0.90847602754996104</v>
      </c>
      <c r="AI110" s="23">
        <f ca="1">SQRT(Inputs!$B$38)*M110+SQRT(1-Inputs!$B$38)*_xlfn.NORM.S.INV(RAND())</f>
        <v>0.26371092579103173</v>
      </c>
      <c r="AJ110" s="23">
        <f ca="1">SQRT(Inputs!$B$38)*C110+SQRT(1-Inputs!$B$38)*_xlfn.NORM.S.INV(RAND())</f>
        <v>-0.91878022434383966</v>
      </c>
      <c r="AK110" s="23">
        <f ca="1">SQRT(Inputs!$B$38)*D110+SQRT(1-Inputs!$B$38)*_xlfn.NORM.S.INV(RAND())</f>
        <v>-0.15360291987744648</v>
      </c>
      <c r="AL110" s="23">
        <f ca="1">SQRT(Inputs!$B$38)*E110+SQRT(1-Inputs!$B$38)*_xlfn.NORM.S.INV(RAND())</f>
        <v>0.55258179509023408</v>
      </c>
      <c r="AM110" s="23">
        <f ca="1">SQRT(Inputs!$B$38)*F110+SQRT(1-Inputs!$B$38)*_xlfn.NORM.S.INV(RAND())</f>
        <v>-1.3103318629084251</v>
      </c>
      <c r="AN110" s="23">
        <f ca="1">SQRT(Inputs!$B$38)*G110+SQRT(1-Inputs!$B$38)*_xlfn.NORM.S.INV(RAND())</f>
        <v>0.99641957477731391</v>
      </c>
      <c r="AO110" s="23">
        <f ca="1">SQRT(Inputs!$B$38)*H110+SQRT(1-Inputs!$B$38)*_xlfn.NORM.S.INV(RAND())</f>
        <v>-0.67736139406797213</v>
      </c>
      <c r="AP110" s="23">
        <f ca="1">SQRT(Inputs!$B$38)*I110+SQRT(1-Inputs!$B$38)*_xlfn.NORM.S.INV(RAND())</f>
        <v>-1.6486334557514628</v>
      </c>
      <c r="AQ110" s="23">
        <f ca="1">SQRT(Inputs!$B$38)*J110+SQRT(1-Inputs!$B$38)*_xlfn.NORM.S.INV(RAND())</f>
        <v>1.4520556797592254</v>
      </c>
      <c r="AR110" s="23">
        <f ca="1">SQRT(Inputs!$B$38)*K110+SQRT(1-Inputs!$B$38)*_xlfn.NORM.S.INV(RAND())</f>
        <v>0.47271421126057511</v>
      </c>
      <c r="AS110" s="23">
        <f ca="1">SQRT(Inputs!$B$38)*L110+SQRT(1-Inputs!$B$38)*_xlfn.NORM.S.INV(RAND())</f>
        <v>0.26291518461875696</v>
      </c>
      <c r="AT110" s="23">
        <f ca="1">SQRT(Inputs!$B$38)*M110+SQRT(1-Inputs!$B$38)*_xlfn.NORM.S.INV(RAND())</f>
        <v>-6.1645978715806599E-2</v>
      </c>
      <c r="AU110" s="15">
        <f ca="1">Inputs!$B$6*EXP($B$8-0.5*C$5^2+C$5*N110)</f>
        <v>3754.4293888664342</v>
      </c>
      <c r="AV110" s="15">
        <f t="shared" ca="1" si="37"/>
        <v>5211.56503121679</v>
      </c>
      <c r="AW110" s="15">
        <f t="shared" ca="1" si="38"/>
        <v>6666.1086942187467</v>
      </c>
      <c r="AX110" s="15">
        <f t="shared" ca="1" si="39"/>
        <v>6288.5415098475696</v>
      </c>
      <c r="AY110" s="15">
        <f t="shared" ca="1" si="40"/>
        <v>7256.3184440421182</v>
      </c>
      <c r="AZ110" s="15">
        <f t="shared" ca="1" si="41"/>
        <v>8238.8875456137521</v>
      </c>
      <c r="BA110" s="15">
        <f t="shared" ca="1" si="42"/>
        <v>9081.1621178237438</v>
      </c>
      <c r="BB110" s="15">
        <f t="shared" ca="1" si="43"/>
        <v>13850.333066577843</v>
      </c>
      <c r="BC110" s="15">
        <f t="shared" ca="1" si="44"/>
        <v>18407.461212283404</v>
      </c>
      <c r="BD110" s="15">
        <f t="shared" ca="1" si="45"/>
        <v>21611.944126595507</v>
      </c>
      <c r="BE110" s="15">
        <f t="shared" ca="1" si="46"/>
        <v>30386.293904442678</v>
      </c>
      <c r="BF110" s="15">
        <f ca="1">Inputs!$B$13*EXP($B$9-0.5*C$6^2+C$6*Y110)</f>
        <v>11357.765324923292</v>
      </c>
      <c r="BG110" s="15">
        <f t="shared" ca="1" si="47"/>
        <v>11451.504384418749</v>
      </c>
      <c r="BH110" s="15">
        <f t="shared" ca="1" si="48"/>
        <v>9996.9069292254517</v>
      </c>
      <c r="BI110" s="15">
        <f t="shared" ca="1" si="49"/>
        <v>10783.641628322945</v>
      </c>
      <c r="BJ110" s="15">
        <f t="shared" ca="1" si="50"/>
        <v>15020.839587093729</v>
      </c>
      <c r="BK110" s="15">
        <f t="shared" ca="1" si="51"/>
        <v>16690.331248065111</v>
      </c>
      <c r="BL110" s="15">
        <f t="shared" ca="1" si="52"/>
        <v>19977.304124893795</v>
      </c>
      <c r="BM110" s="15">
        <f t="shared" ca="1" si="53"/>
        <v>25628.347745954292</v>
      </c>
      <c r="BN110" s="15">
        <f t="shared" ca="1" si="54"/>
        <v>38621.755291183807</v>
      </c>
      <c r="BO110" s="15">
        <f t="shared" ca="1" si="55"/>
        <v>52812.820198145666</v>
      </c>
      <c r="BP110" s="15">
        <f t="shared" ca="1" si="56"/>
        <v>66974.108070595437</v>
      </c>
      <c r="BQ110" s="15">
        <f ca="1">Inputs!$B$20*EXP($B$10-0.5*C$7^2+C$7*AJ110)</f>
        <v>3096.5790404086119</v>
      </c>
      <c r="BR110" s="15">
        <f t="shared" ca="1" si="57"/>
        <v>4001.6159549027411</v>
      </c>
      <c r="BS110" s="15">
        <f t="shared" ca="1" si="58"/>
        <v>6422.2508901585998</v>
      </c>
      <c r="BT110" s="15">
        <f t="shared" ca="1" si="59"/>
        <v>6279.1041319320202</v>
      </c>
      <c r="BU110" s="15">
        <f t="shared" ca="1" si="60"/>
        <v>11074.732533836968</v>
      </c>
      <c r="BV110" s="15">
        <f t="shared" ca="1" si="61"/>
        <v>13227.367181647614</v>
      </c>
      <c r="BW110" s="15">
        <f t="shared" ca="1" si="62"/>
        <v>13021.063101610187</v>
      </c>
      <c r="BX110" s="15">
        <f t="shared" ca="1" si="63"/>
        <v>24365.860563879985</v>
      </c>
      <c r="BY110" s="15">
        <f t="shared" ca="1" si="64"/>
        <v>37372.397088887759</v>
      </c>
      <c r="BZ110" s="15">
        <f t="shared" ca="1" si="65"/>
        <v>55035.459884848708</v>
      </c>
      <c r="CA110" s="15">
        <f t="shared" ca="1" si="66"/>
        <v>76465.864735954106</v>
      </c>
      <c r="CB110" s="15">
        <f ca="1">(AU110*DCF!C$10-DCF!C$5*MAX(AU110*DCF!C$10,0)-MAX(AU110-Inputs!$B$6,0)/Inputs!$B$10)*DCF!C$6</f>
        <v>964.17169139384771</v>
      </c>
      <c r="CC110" s="15">
        <f ca="1">(AV110*DCF!D$10-DCF!D$5*MAX(AV110*DCF!D$10,0)-MAX(AV110-AU110,0)/Inputs!$B$10)*DCF!D$6</f>
        <v>914.9992787267289</v>
      </c>
      <c r="CD110" s="15">
        <f ca="1">(AW110*DCF!E$10-DCF!E$5*MAX(AW110*DCF!E$10,0)-MAX(AW110-AV110,0)/Inputs!$B$10)*DCF!E$6</f>
        <v>1211.4749139747373</v>
      </c>
      <c r="CE110" s="15">
        <f ca="1">(AX110*DCF!F$10-DCF!F$5*MAX(AX110*DCF!F$10,0)-MAX(AX110-AW110,0)/Inputs!$B$10)*DCF!F$6</f>
        <v>1372.778589656577</v>
      </c>
      <c r="CF110" s="15">
        <f ca="1">(AY110*DCF!G$10-DCF!G$5*MAX(AY110*DCF!G$10,0)-MAX(AY110-AX110,0)/Inputs!$B$10)*DCF!G$6</f>
        <v>1309.0673014804729</v>
      </c>
      <c r="CG110" s="15">
        <f ca="1">(AZ110*DCF!H$10-DCF!H$5*MAX(AZ110*DCF!H$10,0)-MAX(AZ110-AY110,0)/Inputs!$B$10)*DCF!H$6</f>
        <v>1425.113167721805</v>
      </c>
      <c r="CH110" s="15">
        <f ca="1">(BA110*DCF!I$10-DCF!I$5*MAX(BA110*DCF!I$10,0)-MAX(BA110-AZ110,0)/Inputs!$B$10)*DCF!I$6</f>
        <v>1520.6344966456597</v>
      </c>
      <c r="CI110" s="15">
        <f ca="1">(BB110*DCF!J$10-DCF!J$5*MAX(BB110*DCF!J$10,0)-MAX(BB110-BA110,0)/Inputs!$B$10)*DCF!J$6</f>
        <v>1654.0600238351287</v>
      </c>
      <c r="CJ110" s="15">
        <f ca="1">(BC110*DCF!K$10-DCF!K$5*MAX(BC110*DCF!K$10,0)-MAX(BC110-BB110,0)/Inputs!$B$10)*DCF!K$6</f>
        <v>2325.3770614872828</v>
      </c>
      <c r="CK110" s="15">
        <f ca="1">(BD110*DCF!L$10-DCF!L$5*MAX(BD110*DCF!L$10,0)-MAX(BD110-BC110,0)/Inputs!$B$10)*DCF!L$6</f>
        <v>2845.100620392061</v>
      </c>
      <c r="CL110" s="15">
        <f ca="1">(BE110*DCF!M$10-DCF!M$5*MAX(BE110*DCF!M$10,0)-MAX(BE110-BD110,0)/Inputs!$B$10)*DCF!M$6</f>
        <v>3239.7092535800298</v>
      </c>
      <c r="CM110" s="15">
        <f ca="1">(BF110*DCF!C$28-DCF!C$5*MAX(BF110*DCF!C$28,0)-MAX(BF110-Inputs!$B$13,0)/Inputs!$B$17)*DCF!C$6</f>
        <v>3466.3154914878592</v>
      </c>
      <c r="CN110" s="15">
        <f ca="1">(BG110*DCF!D$28-DCF!D$5*MAX(BG110*DCF!D$28,0)-MAX(BG110-BF110,0)/Inputs!$B$17)*DCF!D$6</f>
        <v>3352.7333172460412</v>
      </c>
      <c r="CO110" s="15">
        <f ca="1">(BH110*DCF!E$28-DCF!E$5*MAX(BH110*DCF!E$28,0)-MAX(BH110-BG110,0)/Inputs!$B$17)*DCF!E$6</f>
        <v>2831.3020517144805</v>
      </c>
      <c r="CP110" s="15">
        <f ca="1">(BI110*DCF!F$28-DCF!F$5*MAX(BI110*DCF!F$28,0)-MAX(BI110-BH110,0)/Inputs!$B$17)*DCF!F$6</f>
        <v>2784.2371644073105</v>
      </c>
      <c r="CQ110" s="15">
        <f ca="1">(BJ110*DCF!G$28-DCF!G$5*MAX(BJ110*DCF!G$28,0)-MAX(BJ110-BI110,0)/Inputs!$B$17)*DCF!G$6</f>
        <v>3184.61595539258</v>
      </c>
      <c r="CR110" s="15">
        <f ca="1">(BK110*DCF!H$28-DCF!H$5*MAX(BK110*DCF!H$28,0)-MAX(BK110-BJ110,0)/Inputs!$B$17)*DCF!H$6</f>
        <v>3868.3109052836312</v>
      </c>
      <c r="CS110" s="15">
        <f ca="1">(BL110*DCF!I$28-DCF!I$5*MAX(BL110*DCF!I$28,0)-MAX(BL110-BK110,0)/Inputs!$B$17)*DCF!I$6</f>
        <v>4225.9423606970158</v>
      </c>
      <c r="CT110" s="15">
        <f ca="1">(BM110*DCF!J$28-DCF!J$5*MAX(BM110*DCF!J$28,0)-MAX(BM110-BL110,0)/Inputs!$B$17)*DCF!J$6</f>
        <v>4967.9668994040876</v>
      </c>
      <c r="CU110" s="15">
        <f ca="1">(BN110*DCF!K$28-DCF!K$5*MAX(BN110*DCF!K$28,0)-MAX(BN110-BM110,0)/Inputs!$B$17)*DCF!K$6</f>
        <v>6564.7477936275309</v>
      </c>
      <c r="CV110" s="15">
        <f ca="1">(BO110*DCF!L$28-DCF!L$5*MAX(BO110*DCF!L$28,0)-MAX(BO110-BN110,0)/Inputs!$B$17)*DCF!L$6</f>
        <v>8931.5235063302061</v>
      </c>
      <c r="CW110" s="15">
        <f ca="1">(BP110*DCF!M$28-DCF!M$5*MAX(BP110*DCF!M$28,0)-MAX(BP110-BO110,0)/Inputs!$B$17)*DCF!M$6</f>
        <v>11120.964688463528</v>
      </c>
      <c r="CX110" s="15">
        <f ca="1">(BQ110*DCF!C$46-DCF!C$5*MAX(BQ110*DCF!C$46,0)-MAX(BQ110-Inputs!$B$20,0)/Inputs!$B$24)*DCF!C$6</f>
        <v>-715.14527492115747</v>
      </c>
      <c r="CY110" s="15">
        <f ca="1">(BR110*DCF!D$46-DCF!D$5*MAX(BR110*DCF!D$46,0)-MAX(BR110-BQ110,0)/Inputs!$B$24)*DCF!D$6</f>
        <v>-1069.1542635376904</v>
      </c>
      <c r="CZ110" s="15">
        <f ca="1">(BS110*DCF!E$46-DCF!E$5*MAX(BS110*DCF!E$46,0)-MAX(BS110-BR110,0)/Inputs!$B$24)*DCF!E$6</f>
        <v>-1713.5900021911064</v>
      </c>
      <c r="DA110" s="15">
        <f ca="1">(BT110*DCF!F$46-DCF!F$5*MAX(BT110*DCF!F$46,0)-MAX(BT110-BS110,0)/Inputs!$B$24)*DCF!F$6</f>
        <v>-457.28406241200491</v>
      </c>
      <c r="DB110" s="15">
        <f ca="1">(BU110*DCF!G$46-DCF!G$5*MAX(BU110*DCF!G$46,0)-MAX(BU110-BT110,0)/Inputs!$B$24)*DCF!G$6</f>
        <v>-1985.6867657913729</v>
      </c>
      <c r="DC110" s="15">
        <f ca="1">(BV110*DCF!H$46-DCF!H$5*MAX(BV110*DCF!H$46,0)-MAX(BV110-BU110,0)/Inputs!$B$24)*DCF!H$6</f>
        <v>-668.91802739584307</v>
      </c>
      <c r="DD110" s="15">
        <f ca="1">(BW110*DCF!I$46-DCF!I$5*MAX(BW110*DCF!I$46,0)-MAX(BW110-BV110,0)/Inputs!$B$24)*DCF!I$6</f>
        <v>300.72649893273547</v>
      </c>
      <c r="DE110" s="15">
        <f ca="1">(BX110*DCF!J$46-DCF!J$5*MAX(BX110*DCF!J$46,0)-MAX(BX110-BW110,0)/Inputs!$B$24)*DCF!J$6</f>
        <v>-1986.3744880623815</v>
      </c>
      <c r="DF110" s="15">
        <f ca="1">(BY110*DCF!K$46-DCF!K$5*MAX(BY110*DCF!K$46,0)-MAX(BY110-BX110,0)/Inputs!$B$24)*DCF!K$6</f>
        <v>-1051.4190526857344</v>
      </c>
      <c r="DG110" s="15">
        <f ca="1">(BZ110*DCF!L$46-DCF!L$5*MAX(BZ110*DCF!L$46,0)-MAX(BZ110-BY110,0)/Inputs!$B$24)*DCF!L$6</f>
        <v>-192.86281091816176</v>
      </c>
      <c r="DH110" s="15">
        <f ca="1">(CA110*DCF!M$46-DCF!M$5*MAX(CA110*DCF!M$46,0)-MAX(CA110-BZ110,0)/Inputs!$B$24)*DCF!M$6</f>
        <v>1514.4646539132102</v>
      </c>
      <c r="DI110" s="15">
        <f ca="1">SUM(CB110:CL110)+BE110*DCF!M$10*(1+Inputs!$B$30)*(1-Inputs!$B$33)*(1-Inputs!$B$30/Inputs!$B$31)/(Inputs!$B$29-Inputs!$B$30)*DCF!M$6</f>
        <v>103347.94415209713</v>
      </c>
      <c r="DJ110" s="15">
        <f ca="1">SUM(CM110:CW110)+BP110*DCF!M$28*(1+Inputs!$B$30)*(1-Inputs!$B$33)*(1-Inputs!$B$30/Inputs!$B$31)/(Inputs!$B$29-Inputs!$B$30)*DCF!M$6</f>
        <v>303818.43133586814</v>
      </c>
      <c r="DK110" s="15">
        <f ca="1">SUM(CX110:DH110)+CA110*DCF!M$46*(1+Inputs!$B$30)*(1-Inputs!$B$33)*(1-Inputs!$B$30/Inputs!$B$31)/(Inputs!$B$29-Inputs!$B$30)*DCF!M$6</f>
        <v>110200.0412474536</v>
      </c>
      <c r="DM110" s="15">
        <f ca="1">DI110+DJ110+DK110+Inputs!$B$34+Inputs!$B$36-Inputs!$B$35</f>
        <v>594217.41673541884</v>
      </c>
    </row>
    <row r="111" spans="1:117" x14ac:dyDescent="0.75">
      <c r="A111" s="11">
        <v>98</v>
      </c>
      <c r="C111" s="23">
        <f t="shared" ca="1" si="69"/>
        <v>0.95820922139005837</v>
      </c>
      <c r="D111" s="23">
        <f t="shared" ca="1" si="69"/>
        <v>1.2712590002509232</v>
      </c>
      <c r="E111" s="23">
        <f t="shared" ca="1" si="69"/>
        <v>0.15869919167264973</v>
      </c>
      <c r="F111" s="23">
        <f t="shared" ca="1" si="69"/>
        <v>2.8935545322691016</v>
      </c>
      <c r="G111" s="23">
        <f t="shared" ca="1" si="69"/>
        <v>-0.24228237800312102</v>
      </c>
      <c r="H111" s="23">
        <f t="shared" ca="1" si="69"/>
        <v>-2.0320527171333893</v>
      </c>
      <c r="I111" s="23">
        <f t="shared" ca="1" si="69"/>
        <v>-1.8013430327830298</v>
      </c>
      <c r="J111" s="23">
        <f t="shared" ca="1" si="69"/>
        <v>-1.1087762473280594</v>
      </c>
      <c r="K111" s="23">
        <f t="shared" ca="1" si="69"/>
        <v>-0.11644486556668809</v>
      </c>
      <c r="L111" s="23">
        <f t="shared" ca="1" si="69"/>
        <v>0.70860655084820034</v>
      </c>
      <c r="M111" s="23">
        <f t="shared" ca="1" si="69"/>
        <v>-1.281880650037001</v>
      </c>
      <c r="N111" s="23">
        <f ca="1">SQRT(Inputs!$B$38)*C111+SQRT(1-Inputs!$B$38)*_xlfn.NORM.S.INV(RAND())</f>
        <v>1.1722463196454624</v>
      </c>
      <c r="O111" s="23">
        <f ca="1">SQRT(Inputs!$B$38)*D111+SQRT(1-Inputs!$B$38)*_xlfn.NORM.S.INV(RAND())</f>
        <v>0.17833906113741382</v>
      </c>
      <c r="P111" s="23">
        <f ca="1">SQRT(Inputs!$B$38)*E111+SQRT(1-Inputs!$B$38)*_xlfn.NORM.S.INV(RAND())</f>
        <v>-0.5805282606917479</v>
      </c>
      <c r="Q111" s="23">
        <f ca="1">SQRT(Inputs!$B$38)*F111+SQRT(1-Inputs!$B$38)*_xlfn.NORM.S.INV(RAND())</f>
        <v>1.6380031255939358</v>
      </c>
      <c r="R111" s="23">
        <f ca="1">SQRT(Inputs!$B$38)*G111+SQRT(1-Inputs!$B$38)*_xlfn.NORM.S.INV(RAND())</f>
        <v>-0.76278829962076766</v>
      </c>
      <c r="S111" s="23">
        <f ca="1">SQRT(Inputs!$B$38)*H111+SQRT(1-Inputs!$B$38)*_xlfn.NORM.S.INV(RAND())</f>
        <v>0.1042876448735941</v>
      </c>
      <c r="T111" s="23">
        <f ca="1">SQRT(Inputs!$B$38)*I111+SQRT(1-Inputs!$B$38)*_xlfn.NORM.S.INV(RAND())</f>
        <v>-0.6583674991492654</v>
      </c>
      <c r="U111" s="23">
        <f ca="1">SQRT(Inputs!$B$38)*J111+SQRT(1-Inputs!$B$38)*_xlfn.NORM.S.INV(RAND())</f>
        <v>3.8206162215871808E-2</v>
      </c>
      <c r="V111" s="23">
        <f ca="1">SQRT(Inputs!$B$38)*K111+SQRT(1-Inputs!$B$38)*_xlfn.NORM.S.INV(RAND())</f>
        <v>0.31337011367628975</v>
      </c>
      <c r="W111" s="23">
        <f ca="1">SQRT(Inputs!$B$38)*L111+SQRT(1-Inputs!$B$38)*_xlfn.NORM.S.INV(RAND())</f>
        <v>1.9425548184935495</v>
      </c>
      <c r="X111" s="23">
        <f ca="1">SQRT(Inputs!$B$38)*M111+SQRT(1-Inputs!$B$38)*_xlfn.NORM.S.INV(RAND())</f>
        <v>-1.6188687379888349</v>
      </c>
      <c r="Y111" s="23">
        <f ca="1">SQRT(Inputs!$B$38)*C111+SQRT(1-Inputs!$B$38)*_xlfn.NORM.S.INV(RAND())</f>
        <v>0.56062186735933894</v>
      </c>
      <c r="Z111" s="23">
        <f ca="1">SQRT(Inputs!$B$38)*D111+SQRT(1-Inputs!$B$38)*_xlfn.NORM.S.INV(RAND())</f>
        <v>8.7830684836049833E-2</v>
      </c>
      <c r="AA111" s="23">
        <f ca="1">SQRT(Inputs!$B$38)*E111+SQRT(1-Inputs!$B$38)*_xlfn.NORM.S.INV(RAND())</f>
        <v>0.26076243094900953</v>
      </c>
      <c r="AB111" s="23">
        <f ca="1">SQRT(Inputs!$B$38)*F111+SQRT(1-Inputs!$B$38)*_xlfn.NORM.S.INV(RAND())</f>
        <v>1.6804790964683254</v>
      </c>
      <c r="AC111" s="23">
        <f ca="1">SQRT(Inputs!$B$38)*G111+SQRT(1-Inputs!$B$38)*_xlfn.NORM.S.INV(RAND())</f>
        <v>0.27564621778782944</v>
      </c>
      <c r="AD111" s="23">
        <f ca="1">SQRT(Inputs!$B$38)*H111+SQRT(1-Inputs!$B$38)*_xlfn.NORM.S.INV(RAND())</f>
        <v>-0.76902579323731257</v>
      </c>
      <c r="AE111" s="23">
        <f ca="1">SQRT(Inputs!$B$38)*I111+SQRT(1-Inputs!$B$38)*_xlfn.NORM.S.INV(RAND())</f>
        <v>-0.67256465541401089</v>
      </c>
      <c r="AF111" s="23">
        <f ca="1">SQRT(Inputs!$B$38)*J111+SQRT(1-Inputs!$B$38)*_xlfn.NORM.S.INV(RAND())</f>
        <v>0.30304957752844863</v>
      </c>
      <c r="AG111" s="23">
        <f ca="1">SQRT(Inputs!$B$38)*K111+SQRT(1-Inputs!$B$38)*_xlfn.NORM.S.INV(RAND())</f>
        <v>-0.27578755248427678</v>
      </c>
      <c r="AH111" s="23">
        <f ca="1">SQRT(Inputs!$B$38)*L111+SQRT(1-Inputs!$B$38)*_xlfn.NORM.S.INV(RAND())</f>
        <v>5.8334175720689718E-2</v>
      </c>
      <c r="AI111" s="23">
        <f ca="1">SQRT(Inputs!$B$38)*M111+SQRT(1-Inputs!$B$38)*_xlfn.NORM.S.INV(RAND())</f>
        <v>0.52880549889224082</v>
      </c>
      <c r="AJ111" s="23">
        <f ca="1">SQRT(Inputs!$B$38)*C111+SQRT(1-Inputs!$B$38)*_xlfn.NORM.S.INV(RAND())</f>
        <v>1.9146773259759984</v>
      </c>
      <c r="AK111" s="23">
        <f ca="1">SQRT(Inputs!$B$38)*D111+SQRT(1-Inputs!$B$38)*_xlfn.NORM.S.INV(RAND())</f>
        <v>1.3317749327697581</v>
      </c>
      <c r="AL111" s="23">
        <f ca="1">SQRT(Inputs!$B$38)*E111+SQRT(1-Inputs!$B$38)*_xlfn.NORM.S.INV(RAND())</f>
        <v>0.36103085498569798</v>
      </c>
      <c r="AM111" s="23">
        <f ca="1">SQRT(Inputs!$B$38)*F111+SQRT(1-Inputs!$B$38)*_xlfn.NORM.S.INV(RAND())</f>
        <v>2.8116149965280783</v>
      </c>
      <c r="AN111" s="23">
        <f ca="1">SQRT(Inputs!$B$38)*G111+SQRT(1-Inputs!$B$38)*_xlfn.NORM.S.INV(RAND())</f>
        <v>-0.16288307044775618</v>
      </c>
      <c r="AO111" s="23">
        <f ca="1">SQRT(Inputs!$B$38)*H111+SQRT(1-Inputs!$B$38)*_xlfn.NORM.S.INV(RAND())</f>
        <v>-1.3988745892681984</v>
      </c>
      <c r="AP111" s="23">
        <f ca="1">SQRT(Inputs!$B$38)*I111+SQRT(1-Inputs!$B$38)*_xlfn.NORM.S.INV(RAND())</f>
        <v>0.6593094609914143</v>
      </c>
      <c r="AQ111" s="23">
        <f ca="1">SQRT(Inputs!$B$38)*J111+SQRT(1-Inputs!$B$38)*_xlfn.NORM.S.INV(RAND())</f>
        <v>0.27917475031210526</v>
      </c>
      <c r="AR111" s="23">
        <f ca="1">SQRT(Inputs!$B$38)*K111+SQRT(1-Inputs!$B$38)*_xlfn.NORM.S.INV(RAND())</f>
        <v>0.67056872241529997</v>
      </c>
      <c r="AS111" s="23">
        <f ca="1">SQRT(Inputs!$B$38)*L111+SQRT(1-Inputs!$B$38)*_xlfn.NORM.S.INV(RAND())</f>
        <v>0.19452821295782227</v>
      </c>
      <c r="AT111" s="23">
        <f ca="1">SQRT(Inputs!$B$38)*M111+SQRT(1-Inputs!$B$38)*_xlfn.NORM.S.INV(RAND())</f>
        <v>-1.7711542583966118</v>
      </c>
      <c r="AU111" s="15">
        <f ca="1">Inputs!$B$6*EXP($B$8-0.5*C$5^2+C$5*N111)</f>
        <v>5999.1167735566996</v>
      </c>
      <c r="AV111" s="15">
        <f t="shared" ca="1" si="37"/>
        <v>7496.3533741443616</v>
      </c>
      <c r="AW111" s="15">
        <f t="shared" ca="1" si="38"/>
        <v>8452.0581615626361</v>
      </c>
      <c r="AX111" s="15">
        <f t="shared" ca="1" si="39"/>
        <v>12662.418442696573</v>
      </c>
      <c r="AY111" s="15">
        <f t="shared" ca="1" si="40"/>
        <v>14155.826788641518</v>
      </c>
      <c r="AZ111" s="15">
        <f t="shared" ca="1" si="41"/>
        <v>17512.928247901604</v>
      </c>
      <c r="BA111" s="15">
        <f t="shared" ca="1" si="42"/>
        <v>20004.356676760755</v>
      </c>
      <c r="BB111" s="15">
        <f t="shared" ca="1" si="43"/>
        <v>24585.357684757793</v>
      </c>
      <c r="BC111" s="15">
        <f t="shared" ca="1" si="44"/>
        <v>31035.562029548561</v>
      </c>
      <c r="BD111" s="15">
        <f t="shared" ca="1" si="45"/>
        <v>45597.164929170649</v>
      </c>
      <c r="BE111" s="15">
        <f t="shared" ca="1" si="46"/>
        <v>48213.677247564032</v>
      </c>
      <c r="BF111" s="15">
        <f ca="1">Inputs!$B$13*EXP($B$9-0.5*C$6^2+C$6*Y111)</f>
        <v>15456.906754189724</v>
      </c>
      <c r="BG111" s="15">
        <f t="shared" ca="1" si="47"/>
        <v>19138.798962294386</v>
      </c>
      <c r="BH111" s="15">
        <f t="shared" ca="1" si="48"/>
        <v>24417.628367956328</v>
      </c>
      <c r="BI111" s="15">
        <f t="shared" ca="1" si="49"/>
        <v>38714.371055372743</v>
      </c>
      <c r="BJ111" s="15">
        <f t="shared" ca="1" si="50"/>
        <v>49385.050234445611</v>
      </c>
      <c r="BK111" s="15">
        <f t="shared" ca="1" si="51"/>
        <v>54585.878295676514</v>
      </c>
      <c r="BL111" s="15">
        <f t="shared" ca="1" si="52"/>
        <v>61455.426024227439</v>
      </c>
      <c r="BM111" s="15">
        <f t="shared" ca="1" si="53"/>
        <v>78440.131194118992</v>
      </c>
      <c r="BN111" s="15">
        <f t="shared" ca="1" si="54"/>
        <v>93335.337527994066</v>
      </c>
      <c r="BO111" s="15">
        <f t="shared" ca="1" si="55"/>
        <v>115620.85444536149</v>
      </c>
      <c r="BP111" s="15">
        <f t="shared" ca="1" si="56"/>
        <v>151094.08570857602</v>
      </c>
      <c r="BQ111" s="15">
        <f ca="1">Inputs!$B$20*EXP($B$10-0.5*C$7^2+C$7*AJ111)</f>
        <v>8459.3835779796555</v>
      </c>
      <c r="BR111" s="15">
        <f t="shared" ca="1" si="57"/>
        <v>17521.048416597321</v>
      </c>
      <c r="BS111" s="15">
        <f t="shared" ca="1" si="58"/>
        <v>26614.58387593057</v>
      </c>
      <c r="BT111" s="15">
        <f t="shared" ca="1" si="59"/>
        <v>76725.76280730791</v>
      </c>
      <c r="BU111" s="15">
        <f t="shared" ca="1" si="60"/>
        <v>102223.34665097851</v>
      </c>
      <c r="BV111" s="15">
        <f t="shared" ca="1" si="61"/>
        <v>103775.09435153742</v>
      </c>
      <c r="BW111" s="15">
        <f t="shared" ca="1" si="62"/>
        <v>166497.56753368842</v>
      </c>
      <c r="BX111" s="15">
        <f t="shared" ca="1" si="63"/>
        <v>246278.52897326506</v>
      </c>
      <c r="BY111" s="15">
        <f t="shared" ca="1" si="64"/>
        <v>392315.74096533982</v>
      </c>
      <c r="BZ111" s="15">
        <f t="shared" ca="1" si="65"/>
        <v>570515.56694214686</v>
      </c>
      <c r="CA111" s="15">
        <f t="shared" ca="1" si="66"/>
        <v>585008.40244983102</v>
      </c>
      <c r="CB111" s="15">
        <f ca="1">(AU111*DCF!C$10-DCF!C$5*MAX(AU111*DCF!C$10,0)-MAX(AU111-Inputs!$B$6,0)/Inputs!$B$10)*DCF!C$6</f>
        <v>1035.6811832473506</v>
      </c>
      <c r="CC111" s="15">
        <f ca="1">(AV111*DCF!D$10-DCF!D$5*MAX(AV111*DCF!D$10,0)-MAX(AV111-AU111,0)/Inputs!$B$10)*DCF!D$6</f>
        <v>1462.1233892328617</v>
      </c>
      <c r="CD111" s="15">
        <f ca="1">(AW111*DCF!E$10-DCF!E$5*MAX(AW111*DCF!E$10,0)-MAX(AW111-AV111,0)/Inputs!$B$10)*DCF!E$6</f>
        <v>1736.1813885977001</v>
      </c>
      <c r="CE111" s="15">
        <f ca="1">(AX111*DCF!F$10-DCF!F$5*MAX(AX111*DCF!F$10,0)-MAX(AX111-AW111,0)/Inputs!$B$10)*DCF!F$6</f>
        <v>1888.1141787266915</v>
      </c>
      <c r="CF111" s="15">
        <f ca="1">(AY111*DCF!G$10-DCF!G$5*MAX(AY111*DCF!G$10,0)-MAX(AY111-AX111,0)/Inputs!$B$10)*DCF!G$6</f>
        <v>2629.605514432606</v>
      </c>
      <c r="CG111" s="15">
        <f ca="1">(AZ111*DCF!H$10-DCF!H$5*MAX(AZ111*DCF!H$10,0)-MAX(AZ111-AY111,0)/Inputs!$B$10)*DCF!H$6</f>
        <v>2804.0340329440205</v>
      </c>
      <c r="CH111" s="15">
        <f ca="1">(BA111*DCF!I$10-DCF!I$5*MAX(BA111*DCF!I$10,0)-MAX(BA111-AZ111,0)/Inputs!$B$10)*DCF!I$6</f>
        <v>3245.3846495922121</v>
      </c>
      <c r="CI111" s="15">
        <f ca="1">(BB111*DCF!J$10-DCF!J$5*MAX(BB111*DCF!J$10,0)-MAX(BB111-BA111,0)/Inputs!$B$10)*DCF!J$6</f>
        <v>3524.7292107838898</v>
      </c>
      <c r="CJ111" s="15">
        <f ca="1">(BC111*DCF!K$10-DCF!K$5*MAX(BC111*DCF!K$10,0)-MAX(BC111-BB111,0)/Inputs!$B$10)*DCF!K$6</f>
        <v>4093.2966346441008</v>
      </c>
      <c r="CK111" s="15">
        <f ca="1">(BD111*DCF!L$10-DCF!L$5*MAX(BD111*DCF!L$10,0)-MAX(BD111-BC111,0)/Inputs!$B$10)*DCF!L$6</f>
        <v>4993.8685176883655</v>
      </c>
      <c r="CL111" s="15">
        <f ca="1">(BE111*DCF!M$10-DCF!M$5*MAX(BE111*DCF!M$10,0)-MAX(BE111-BD111,0)/Inputs!$B$10)*DCF!M$6</f>
        <v>6491.0031039533133</v>
      </c>
      <c r="CM111" s="15">
        <f ca="1">(BF111*DCF!C$28-DCF!C$5*MAX(BF111*DCF!C$28,0)-MAX(BF111-Inputs!$B$13,0)/Inputs!$B$17)*DCF!C$6</f>
        <v>3777.4142972114209</v>
      </c>
      <c r="CN111" s="15">
        <f ca="1">(BG111*DCF!D$28-DCF!D$5*MAX(BG111*DCF!D$28,0)-MAX(BG111-BF111,0)/Inputs!$B$17)*DCF!D$6</f>
        <v>4851.3012866667623</v>
      </c>
      <c r="CO111" s="15">
        <f ca="1">(BH111*DCF!E$28-DCF!E$5*MAX(BH111*DCF!E$28,0)-MAX(BH111-BG111,0)/Inputs!$B$17)*DCF!E$6</f>
        <v>5875.1225310052732</v>
      </c>
      <c r="CP111" s="15">
        <f ca="1">(BI111*DCF!F$28-DCF!F$5*MAX(BI111*DCF!F$28,0)-MAX(BI111-BH111,0)/Inputs!$B$17)*DCF!F$6</f>
        <v>7906.9839881092548</v>
      </c>
      <c r="CQ111" s="15">
        <f ca="1">(BJ111*DCF!G$28-DCF!G$5*MAX(BJ111*DCF!G$28,0)-MAX(BJ111-BI111,0)/Inputs!$B$17)*DCF!G$6</f>
        <v>11018.62314214232</v>
      </c>
      <c r="CR111" s="15">
        <f ca="1">(BK111*DCF!H$28-DCF!H$5*MAX(BK111*DCF!H$28,0)-MAX(BK111-BJ111,0)/Inputs!$B$17)*DCF!H$6</f>
        <v>12691.627206666202</v>
      </c>
      <c r="CS111" s="15">
        <f ca="1">(BL111*DCF!I$28-DCF!I$5*MAX(BL111*DCF!I$28,0)-MAX(BL111-BK111,0)/Inputs!$B$17)*DCF!I$6</f>
        <v>13465.439375409085</v>
      </c>
      <c r="CT111" s="15">
        <f ca="1">(BM111*DCF!J$28-DCF!J$5*MAX(BM111*DCF!J$28,0)-MAX(BM111-BL111,0)/Inputs!$B$17)*DCF!J$6</f>
        <v>15246.627915150657</v>
      </c>
      <c r="CU111" s="15">
        <f ca="1">(BN111*DCF!K$28-DCF!K$5*MAX(BN111*DCF!K$28,0)-MAX(BN111-BM111,0)/Inputs!$B$17)*DCF!K$6</f>
        <v>17886.39395950465</v>
      </c>
      <c r="CV111" s="15">
        <f ca="1">(BO111*DCF!L$28-DCF!L$5*MAX(BO111*DCF!L$28,0)-MAX(BO111-BN111,0)/Inputs!$B$17)*DCF!L$6</f>
        <v>20547.143928987545</v>
      </c>
      <c r="CW111" s="15">
        <f ca="1">(BP111*DCF!M$28-DCF!M$5*MAX(BP111*DCF!M$28,0)-MAX(BP111-BO111,0)/Inputs!$B$17)*DCF!M$6</f>
        <v>24720.490228803948</v>
      </c>
      <c r="CX111" s="15">
        <f ca="1">(BQ111*DCF!C$46-DCF!C$5*MAX(BQ111*DCF!C$46,0)-MAX(BQ111-Inputs!$B$20,0)/Inputs!$B$24)*DCF!C$6</f>
        <v>-4382.4828484847494</v>
      </c>
      <c r="CY111" s="15">
        <f ca="1">(BR111*DCF!D$46-DCF!D$5*MAX(BR111*DCF!D$46,0)-MAX(BR111-BQ111,0)/Inputs!$B$24)*DCF!D$6</f>
        <v>-6856.9715365729589</v>
      </c>
      <c r="CZ111" s="15">
        <f ca="1">(BS111*DCF!E$46-DCF!E$5*MAX(BS111*DCF!E$46,0)-MAX(BS111-BR111,0)/Inputs!$B$24)*DCF!E$6</f>
        <v>-6731.6422197935663</v>
      </c>
      <c r="DA111" s="15">
        <f ca="1">(BT111*DCF!F$46-DCF!F$5*MAX(BT111*DCF!F$46,0)-MAX(BT111-BS111,0)/Inputs!$B$24)*DCF!F$6</f>
        <v>-23834.719529028105</v>
      </c>
      <c r="DB111" s="15">
        <f ca="1">(BU111*DCF!G$46-DCF!G$5*MAX(BU111*DCF!G$46,0)-MAX(BU111-BT111,0)/Inputs!$B$24)*DCF!G$6</f>
        <v>-12015.474846932753</v>
      </c>
      <c r="DC111" s="15">
        <f ca="1">(BV111*DCF!H$46-DCF!H$5*MAX(BV111*DCF!H$46,0)-MAX(BV111-BU111,0)/Inputs!$B$24)*DCF!H$6</f>
        <v>-482.19609023277775</v>
      </c>
      <c r="DD111" s="15">
        <f ca="1">(BW111*DCF!I$46-DCF!I$5*MAX(BW111*DCF!I$46,0)-MAX(BW111-BV111,0)/Inputs!$B$24)*DCF!I$6</f>
        <v>-14159.869745577504</v>
      </c>
      <c r="DE111" s="15">
        <f ca="1">(BX111*DCF!J$46-DCF!J$5*MAX(BX111*DCF!J$46,0)-MAX(BX111-BW111,0)/Inputs!$B$24)*DCF!J$6</f>
        <v>-10825.904488725457</v>
      </c>
      <c r="DF111" s="15">
        <f ca="1">(BY111*DCF!K$46-DCF!K$5*MAX(BY111*DCF!K$46,0)-MAX(BY111-BX111,0)/Inputs!$B$24)*DCF!K$6</f>
        <v>-13364.843607619167</v>
      </c>
      <c r="DG111" s="15">
        <f ca="1">(BZ111*DCF!L$46-DCF!L$5*MAX(BZ111*DCF!L$46,0)-MAX(BZ111-BY111,0)/Inputs!$B$24)*DCF!L$6</f>
        <v>-890.10822632005159</v>
      </c>
      <c r="DH111" s="15">
        <f ca="1">(CA111*DCF!M$46-DCF!M$5*MAX(CA111*DCF!M$46,0)-MAX(CA111-BZ111,0)/Inputs!$B$24)*DCF!M$6</f>
        <v>42832.545186217256</v>
      </c>
      <c r="DI111" s="15">
        <f ca="1">SUM(CB111:CL111)+BE111*DCF!M$10*(1+Inputs!$B$30)*(1-Inputs!$B$33)*(1-Inputs!$B$30/Inputs!$B$31)/(Inputs!$B$29-Inputs!$B$30)*DCF!M$6</f>
        <v>168083.32314369211</v>
      </c>
      <c r="DJ111" s="15">
        <f ca="1">SUM(CM111:CW111)+BP111*DCF!M$28*(1+Inputs!$B$30)*(1-Inputs!$B$33)*(1-Inputs!$B$30/Inputs!$B$31)/(Inputs!$B$29-Inputs!$B$30)*DCF!M$6</f>
        <v>698649.61924553255</v>
      </c>
      <c r="DK111" s="15">
        <f ca="1">SUM(CX111:DH111)+CA111*DCF!M$46*(1+Inputs!$B$30)*(1-Inputs!$B$33)*(1-Inputs!$B$30/Inputs!$B$31)/(Inputs!$B$29-Inputs!$B$30)*DCF!M$6</f>
        <v>853780.6209097862</v>
      </c>
      <c r="DM111" s="15">
        <f ca="1">DI111+DJ111+DK111+Inputs!$B$34+Inputs!$B$36-Inputs!$B$35</f>
        <v>1797364.563299011</v>
      </c>
    </row>
    <row r="112" spans="1:117" x14ac:dyDescent="0.75">
      <c r="A112" s="11">
        <v>99</v>
      </c>
      <c r="C112" s="23">
        <f t="shared" ca="1" si="69"/>
        <v>0.67859614359431875</v>
      </c>
      <c r="D112" s="23">
        <f t="shared" ca="1" si="69"/>
        <v>1.443398810113792</v>
      </c>
      <c r="E112" s="23">
        <f t="shared" ca="1" si="69"/>
        <v>0.26824264153535271</v>
      </c>
      <c r="F112" s="23">
        <f t="shared" ca="1" si="69"/>
        <v>-0.16096557747365187</v>
      </c>
      <c r="G112" s="23">
        <f t="shared" ca="1" si="69"/>
        <v>-0.53904233891847486</v>
      </c>
      <c r="H112" s="23">
        <f t="shared" ca="1" si="69"/>
        <v>1.0766693500518141</v>
      </c>
      <c r="I112" s="23">
        <f t="shared" ca="1" si="69"/>
        <v>-1.5464425543002547</v>
      </c>
      <c r="J112" s="23">
        <f t="shared" ca="1" si="69"/>
        <v>-0.19552215852252805</v>
      </c>
      <c r="K112" s="23">
        <f t="shared" ca="1" si="69"/>
        <v>0.40728574365885623</v>
      </c>
      <c r="L112" s="23">
        <f t="shared" ca="1" si="69"/>
        <v>0.76126686563059076</v>
      </c>
      <c r="M112" s="23">
        <f t="shared" ca="1" si="69"/>
        <v>-1.3320318924897789</v>
      </c>
      <c r="N112" s="23">
        <f ca="1">SQRT(Inputs!$B$38)*C112+SQRT(1-Inputs!$B$38)*_xlfn.NORM.S.INV(RAND())</f>
        <v>1.306135132901213</v>
      </c>
      <c r="O112" s="23">
        <f ca="1">SQRT(Inputs!$B$38)*D112+SQRT(1-Inputs!$B$38)*_xlfn.NORM.S.INV(RAND())</f>
        <v>0.66389759204616683</v>
      </c>
      <c r="P112" s="23">
        <f ca="1">SQRT(Inputs!$B$38)*E112+SQRT(1-Inputs!$B$38)*_xlfn.NORM.S.INV(RAND())</f>
        <v>1.1040603445252297</v>
      </c>
      <c r="Q112" s="23">
        <f ca="1">SQRT(Inputs!$B$38)*F112+SQRT(1-Inputs!$B$38)*_xlfn.NORM.S.INV(RAND())</f>
        <v>-0.37452481271336502</v>
      </c>
      <c r="R112" s="23">
        <f ca="1">SQRT(Inputs!$B$38)*G112+SQRT(1-Inputs!$B$38)*_xlfn.NORM.S.INV(RAND())</f>
        <v>-1.2753762641700497</v>
      </c>
      <c r="S112" s="23">
        <f ca="1">SQRT(Inputs!$B$38)*H112+SQRT(1-Inputs!$B$38)*_xlfn.NORM.S.INV(RAND())</f>
        <v>0.33366037360407436</v>
      </c>
      <c r="T112" s="23">
        <f ca="1">SQRT(Inputs!$B$38)*I112+SQRT(1-Inputs!$B$38)*_xlfn.NORM.S.INV(RAND())</f>
        <v>-1.1408223477431794</v>
      </c>
      <c r="U112" s="23">
        <f ca="1">SQRT(Inputs!$B$38)*J112+SQRT(1-Inputs!$B$38)*_xlfn.NORM.S.INV(RAND())</f>
        <v>0.49970286780898071</v>
      </c>
      <c r="V112" s="23">
        <f ca="1">SQRT(Inputs!$B$38)*K112+SQRT(1-Inputs!$B$38)*_xlfn.NORM.S.INV(RAND())</f>
        <v>-0.77436124420486485</v>
      </c>
      <c r="W112" s="23">
        <f ca="1">SQRT(Inputs!$B$38)*L112+SQRT(1-Inputs!$B$38)*_xlfn.NORM.S.INV(RAND())</f>
        <v>1.2850608959956737</v>
      </c>
      <c r="X112" s="23">
        <f ca="1">SQRT(Inputs!$B$38)*M112+SQRT(1-Inputs!$B$38)*_xlfn.NORM.S.INV(RAND())</f>
        <v>-0.82727122813033183</v>
      </c>
      <c r="Y112" s="23">
        <f ca="1">SQRT(Inputs!$B$38)*C112+SQRT(1-Inputs!$B$38)*_xlfn.NORM.S.INV(RAND())</f>
        <v>0.78997457320101172</v>
      </c>
      <c r="Z112" s="23">
        <f ca="1">SQRT(Inputs!$B$38)*D112+SQRT(1-Inputs!$B$38)*_xlfn.NORM.S.INV(RAND())</f>
        <v>-0.33814839636460547</v>
      </c>
      <c r="AA112" s="23">
        <f ca="1">SQRT(Inputs!$B$38)*E112+SQRT(1-Inputs!$B$38)*_xlfn.NORM.S.INV(RAND())</f>
        <v>1.4580416192380388</v>
      </c>
      <c r="AB112" s="23">
        <f ca="1">SQRT(Inputs!$B$38)*F112+SQRT(1-Inputs!$B$38)*_xlfn.NORM.S.INV(RAND())</f>
        <v>-1.1399841782845159</v>
      </c>
      <c r="AC112" s="23">
        <f ca="1">SQRT(Inputs!$B$38)*G112+SQRT(1-Inputs!$B$38)*_xlfn.NORM.S.INV(RAND())</f>
        <v>0.29264981389427469</v>
      </c>
      <c r="AD112" s="23">
        <f ca="1">SQRT(Inputs!$B$38)*H112+SQRT(1-Inputs!$B$38)*_xlfn.NORM.S.INV(RAND())</f>
        <v>1.1060351180006225</v>
      </c>
      <c r="AE112" s="23">
        <f ca="1">SQRT(Inputs!$B$38)*I112+SQRT(1-Inputs!$B$38)*_xlfn.NORM.S.INV(RAND())</f>
        <v>-2.2861230160367727</v>
      </c>
      <c r="AF112" s="23">
        <f ca="1">SQRT(Inputs!$B$38)*J112+SQRT(1-Inputs!$B$38)*_xlfn.NORM.S.INV(RAND())</f>
        <v>-0.4793281226340515</v>
      </c>
      <c r="AG112" s="23">
        <f ca="1">SQRT(Inputs!$B$38)*K112+SQRT(1-Inputs!$B$38)*_xlfn.NORM.S.INV(RAND())</f>
        <v>1.0285991311495895</v>
      </c>
      <c r="AH112" s="23">
        <f ca="1">SQRT(Inputs!$B$38)*L112+SQRT(1-Inputs!$B$38)*_xlfn.NORM.S.INV(RAND())</f>
        <v>1.5465845776080873</v>
      </c>
      <c r="AI112" s="23">
        <f ca="1">SQRT(Inputs!$B$38)*M112+SQRT(1-Inputs!$B$38)*_xlfn.NORM.S.INV(RAND())</f>
        <v>-0.87504519372113876</v>
      </c>
      <c r="AJ112" s="23">
        <f ca="1">SQRT(Inputs!$B$38)*C112+SQRT(1-Inputs!$B$38)*_xlfn.NORM.S.INV(RAND())</f>
        <v>1.5390582478273915</v>
      </c>
      <c r="AK112" s="23">
        <f ca="1">SQRT(Inputs!$B$38)*D112+SQRT(1-Inputs!$B$38)*_xlfn.NORM.S.INV(RAND())</f>
        <v>2.4137955173059162</v>
      </c>
      <c r="AL112" s="23">
        <f ca="1">SQRT(Inputs!$B$38)*E112+SQRT(1-Inputs!$B$38)*_xlfn.NORM.S.INV(RAND())</f>
        <v>0.92659062161191752</v>
      </c>
      <c r="AM112" s="23">
        <f ca="1">SQRT(Inputs!$B$38)*F112+SQRT(1-Inputs!$B$38)*_xlfn.NORM.S.INV(RAND())</f>
        <v>0.39883703751098143</v>
      </c>
      <c r="AN112" s="23">
        <f ca="1">SQRT(Inputs!$B$38)*G112+SQRT(1-Inputs!$B$38)*_xlfn.NORM.S.INV(RAND())</f>
        <v>-0.10389446382184955</v>
      </c>
      <c r="AO112" s="23">
        <f ca="1">SQRT(Inputs!$B$38)*H112+SQRT(1-Inputs!$B$38)*_xlfn.NORM.S.INV(RAND())</f>
        <v>0.71302107304793383</v>
      </c>
      <c r="AP112" s="23">
        <f ca="1">SQRT(Inputs!$B$38)*I112+SQRT(1-Inputs!$B$38)*_xlfn.NORM.S.INV(RAND())</f>
        <v>-1.6815008306143364</v>
      </c>
      <c r="AQ112" s="23">
        <f ca="1">SQRT(Inputs!$B$38)*J112+SQRT(1-Inputs!$B$38)*_xlfn.NORM.S.INV(RAND())</f>
        <v>1.4381951623342839</v>
      </c>
      <c r="AR112" s="23">
        <f ca="1">SQRT(Inputs!$B$38)*K112+SQRT(1-Inputs!$B$38)*_xlfn.NORM.S.INV(RAND())</f>
        <v>-0.11545419939128354</v>
      </c>
      <c r="AS112" s="23">
        <f ca="1">SQRT(Inputs!$B$38)*L112+SQRT(1-Inputs!$B$38)*_xlfn.NORM.S.INV(RAND())</f>
        <v>0.78344209803584808</v>
      </c>
      <c r="AT112" s="23">
        <f ca="1">SQRT(Inputs!$B$38)*M112+SQRT(1-Inputs!$B$38)*_xlfn.NORM.S.INV(RAND())</f>
        <v>0.79664026061663806</v>
      </c>
      <c r="AU112" s="15">
        <f ca="1">Inputs!$B$6*EXP($B$8-0.5*C$5^2+C$5*N112)</f>
        <v>6130.5547777698466</v>
      </c>
      <c r="AV112" s="15">
        <f t="shared" ca="1" si="37"/>
        <v>8227.5010020054197</v>
      </c>
      <c r="AW112" s="15">
        <f t="shared" ca="1" si="38"/>
        <v>11642.880653450906</v>
      </c>
      <c r="AX112" s="15">
        <f t="shared" ca="1" si="39"/>
        <v>13564.992505684671</v>
      </c>
      <c r="AY112" s="15">
        <f t="shared" ca="1" si="40"/>
        <v>14283.6595757083</v>
      </c>
      <c r="AZ112" s="15">
        <f t="shared" ca="1" si="41"/>
        <v>18123.104712866381</v>
      </c>
      <c r="BA112" s="15">
        <f t="shared" ca="1" si="42"/>
        <v>19682.005033014131</v>
      </c>
      <c r="BB112" s="15">
        <f t="shared" ca="1" si="43"/>
        <v>25333.887551803749</v>
      </c>
      <c r="BC112" s="15">
        <f t="shared" ca="1" si="44"/>
        <v>28792.847366300917</v>
      </c>
      <c r="BD112" s="15">
        <f t="shared" ca="1" si="45"/>
        <v>39779.078461315978</v>
      </c>
      <c r="BE112" s="15">
        <f t="shared" ca="1" si="46"/>
        <v>45206.3361641515</v>
      </c>
      <c r="BF112" s="15">
        <f ca="1">Inputs!$B$13*EXP($B$9-0.5*C$6^2+C$6*Y112)</f>
        <v>16175.93407472716</v>
      </c>
      <c r="BG112" s="15">
        <f t="shared" ca="1" si="47"/>
        <v>18547.282677388404</v>
      </c>
      <c r="BH112" s="15">
        <f t="shared" ca="1" si="48"/>
        <v>28860.925239216351</v>
      </c>
      <c r="BI112" s="15">
        <f t="shared" ca="1" si="49"/>
        <v>29644.30149632792</v>
      </c>
      <c r="BJ112" s="15">
        <f t="shared" ca="1" si="50"/>
        <v>37907.833613670373</v>
      </c>
      <c r="BK112" s="15">
        <f t="shared" ca="1" si="51"/>
        <v>54085.289252979252</v>
      </c>
      <c r="BL112" s="15">
        <f t="shared" ca="1" si="52"/>
        <v>49402.226098104096</v>
      </c>
      <c r="BM112" s="15">
        <f t="shared" ca="1" si="53"/>
        <v>57215.574214121734</v>
      </c>
      <c r="BN112" s="15">
        <f t="shared" ca="1" si="54"/>
        <v>79599.002416056101</v>
      </c>
      <c r="BO112" s="15">
        <f t="shared" ca="1" si="55"/>
        <v>117227.17152447131</v>
      </c>
      <c r="BP112" s="15">
        <f t="shared" ca="1" si="56"/>
        <v>130666.57822606919</v>
      </c>
      <c r="BQ112" s="15">
        <f ca="1">Inputs!$B$20*EXP($B$10-0.5*C$7^2+C$7*AJ112)</f>
        <v>7404.224557294071</v>
      </c>
      <c r="BR112" s="15">
        <f t="shared" ca="1" si="57"/>
        <v>21624.035488483485</v>
      </c>
      <c r="BS112" s="15">
        <f t="shared" ca="1" si="58"/>
        <v>38640.164517931742</v>
      </c>
      <c r="BT112" s="15">
        <f t="shared" ca="1" si="59"/>
        <v>59152.62859694181</v>
      </c>
      <c r="BU112" s="15">
        <f t="shared" ca="1" si="60"/>
        <v>79943.252865334376</v>
      </c>
      <c r="BV112" s="15">
        <f t="shared" ca="1" si="61"/>
        <v>130606.63129816095</v>
      </c>
      <c r="BW112" s="15">
        <f t="shared" ca="1" si="62"/>
        <v>127678.31881708215</v>
      </c>
      <c r="BX112" s="15">
        <f t="shared" ca="1" si="63"/>
        <v>238257.01876400047</v>
      </c>
      <c r="BY112" s="15">
        <f t="shared" ca="1" si="64"/>
        <v>326545.15356186993</v>
      </c>
      <c r="BZ112" s="15">
        <f t="shared" ca="1" si="65"/>
        <v>529166.96332724509</v>
      </c>
      <c r="CA112" s="15">
        <f t="shared" ca="1" si="66"/>
        <v>856358.30667407461</v>
      </c>
      <c r="CB112" s="15">
        <f ca="1">(AU112*DCF!C$10-DCF!C$5*MAX(AU112*DCF!C$10,0)-MAX(AU112-Inputs!$B$6,0)/Inputs!$B$10)*DCF!C$6</f>
        <v>1034.7440068496931</v>
      </c>
      <c r="CC112" s="15">
        <f ca="1">(AV112*DCF!D$10-DCF!D$5*MAX(AV112*DCF!D$10,0)-MAX(AV112-AU112,0)/Inputs!$B$10)*DCF!D$6</f>
        <v>1494.1121739507128</v>
      </c>
      <c r="CD112" s="15">
        <f ca="1">(AW112*DCF!E$10-DCF!E$5*MAX(AW112*DCF!E$10,0)-MAX(AW112-AV112,0)/Inputs!$B$10)*DCF!E$6</f>
        <v>1918.8708697146942</v>
      </c>
      <c r="CE112" s="15">
        <f ca="1">(AX112*DCF!F$10-DCF!F$5*MAX(AX112*DCF!F$10,0)-MAX(AX112-AW112,0)/Inputs!$B$10)*DCF!F$6</f>
        <v>2561.2724239818272</v>
      </c>
      <c r="CF112" s="15">
        <f ca="1">(AY112*DCF!G$10-DCF!G$5*MAX(AY112*DCF!G$10,0)-MAX(AY112-AX112,0)/Inputs!$B$10)*DCF!G$6</f>
        <v>2804.8628243403009</v>
      </c>
      <c r="CG112" s="15">
        <f ca="1">(AZ112*DCF!H$10-DCF!H$5*MAX(AZ112*DCF!H$10,0)-MAX(AZ112-AY112,0)/Inputs!$B$10)*DCF!H$6</f>
        <v>2836.8514641208881</v>
      </c>
      <c r="CH112" s="15">
        <f ca="1">(BA112*DCF!I$10-DCF!I$5*MAX(BA112*DCF!I$10,0)-MAX(BA112-AZ112,0)/Inputs!$B$10)*DCF!I$6</f>
        <v>3339.4700463627937</v>
      </c>
      <c r="CI112" s="15">
        <f ca="1">(BB112*DCF!J$10-DCF!J$5*MAX(BB112*DCF!J$10,0)-MAX(BB112-BA112,0)/Inputs!$B$10)*DCF!J$6</f>
        <v>3490.904226551253</v>
      </c>
      <c r="CJ112" s="15">
        <f ca="1">(BC112*DCF!K$10-DCF!K$5*MAX(BC112*DCF!K$10,0)-MAX(BC112-BB112,0)/Inputs!$B$10)*DCF!K$6</f>
        <v>4150.9842911999121</v>
      </c>
      <c r="CK112" s="15">
        <f ca="1">(BD112*DCF!L$10-DCF!L$5*MAX(BD112*DCF!L$10,0)-MAX(BD112-BC112,0)/Inputs!$B$10)*DCF!L$6</f>
        <v>4578.7439064467508</v>
      </c>
      <c r="CL112" s="15">
        <f ca="1">(BE112*DCF!M$10-DCF!M$5*MAX(BE112*DCF!M$10,0)-MAX(BE112-BD112,0)/Inputs!$B$10)*DCF!M$6</f>
        <v>5730.8548112692934</v>
      </c>
      <c r="CM112" s="15">
        <f ca="1">(BF112*DCF!C$28-DCF!C$5*MAX(BF112*DCF!C$28,0)-MAX(BF112-Inputs!$B$13,0)/Inputs!$B$17)*DCF!C$6</f>
        <v>3830.7996020592177</v>
      </c>
      <c r="CN112" s="15">
        <f ca="1">(BG112*DCF!D$28-DCF!D$5*MAX(BG112*DCF!D$28,0)-MAX(BG112-BF112,0)/Inputs!$B$17)*DCF!D$6</f>
        <v>4956.6851371140692</v>
      </c>
      <c r="CO112" s="15">
        <f ca="1">(BH112*DCF!E$28-DCF!E$5*MAX(BH112*DCF!E$28,0)-MAX(BH112-BG112,0)/Inputs!$B$17)*DCF!E$6</f>
        <v>6141.2509542871585</v>
      </c>
      <c r="CP112" s="15">
        <f ca="1">(BI112*DCF!F$28-DCF!F$5*MAX(BI112*DCF!F$28,0)-MAX(BI112-BH112,0)/Inputs!$B$17)*DCF!F$6</f>
        <v>7905.0209699705838</v>
      </c>
      <c r="CQ112" s="15">
        <f ca="1">(BJ112*DCF!G$28-DCF!G$5*MAX(BJ112*DCF!G$28,0)-MAX(BJ112-BI112,0)/Inputs!$B$17)*DCF!G$6</f>
        <v>8445.6305685642565</v>
      </c>
      <c r="CR112" s="15">
        <f ca="1">(BK112*DCF!H$28-DCF!H$5*MAX(BK112*DCF!H$28,0)-MAX(BK112-BJ112,0)/Inputs!$B$17)*DCF!H$6</f>
        <v>10862.366131056968</v>
      </c>
      <c r="CS112" s="15">
        <f ca="1">(BL112*DCF!I$28-DCF!I$5*MAX(BL112*DCF!I$28,0)-MAX(BL112-BK112,0)/Inputs!$B$17)*DCF!I$6</f>
        <v>11617.083506369398</v>
      </c>
      <c r="CT112" s="15">
        <f ca="1">(BM112*DCF!J$28-DCF!J$5*MAX(BM112*DCF!J$28,0)-MAX(BM112-BL112,0)/Inputs!$B$17)*DCF!J$6</f>
        <v>11727.836747810808</v>
      </c>
      <c r="CU112" s="15">
        <f ca="1">(BN112*DCF!K$28-DCF!K$5*MAX(BN112*DCF!K$28,0)-MAX(BN112-BM112,0)/Inputs!$B$17)*DCF!K$6</f>
        <v>14068.302864913823</v>
      </c>
      <c r="CV112" s="15">
        <f ca="1">(BO112*DCF!L$28-DCF!L$5*MAX(BO112*DCF!L$28,0)-MAX(BO112-BN112,0)/Inputs!$B$17)*DCF!L$6</f>
        <v>19131.591223595755</v>
      </c>
      <c r="CW112" s="15">
        <f ca="1">(BP112*DCF!M$28-DCF!M$5*MAX(BP112*DCF!M$28,0)-MAX(BP112-BO112,0)/Inputs!$B$17)*DCF!M$6</f>
        <v>23180.196675582432</v>
      </c>
      <c r="CX112" s="15">
        <f ca="1">(BQ112*DCF!C$46-DCF!C$5*MAX(BQ112*DCF!C$46,0)-MAX(BQ112-Inputs!$B$20,0)/Inputs!$B$24)*DCF!C$6</f>
        <v>-3651.4257902730283</v>
      </c>
      <c r="CY112" s="15">
        <f ca="1">(BR112*DCF!D$46-DCF!D$5*MAX(BR112*DCF!D$46,0)-MAX(BR112-BQ112,0)/Inputs!$B$24)*DCF!D$6</f>
        <v>-9758.1938680489238</v>
      </c>
      <c r="CZ112" s="15">
        <f ca="1">(BS112*DCF!E$46-DCF!E$5*MAX(BS112*DCF!E$46,0)-MAX(BS112-BR112,0)/Inputs!$B$24)*DCF!E$6</f>
        <v>-11276.556348605109</v>
      </c>
      <c r="DA112" s="15">
        <f ca="1">(BT112*DCF!F$46-DCF!F$5*MAX(BT112*DCF!F$46,0)-MAX(BT112-BS112,0)/Inputs!$B$24)*DCF!F$6</f>
        <v>-11777.105025499033</v>
      </c>
      <c r="DB112" s="15">
        <f ca="1">(BU112*DCF!G$46-DCF!G$5*MAX(BU112*DCF!G$46,0)-MAX(BU112-BT112,0)/Inputs!$B$24)*DCF!G$6</f>
        <v>-9682.6883091163672</v>
      </c>
      <c r="DC112" s="15">
        <f ca="1">(BV112*DCF!H$46-DCF!H$5*MAX(BV112*DCF!H$46,0)-MAX(BV112-BU112,0)/Inputs!$B$24)*DCF!H$6</f>
        <v>-15743.334428330967</v>
      </c>
      <c r="DD112" s="15">
        <f ca="1">(BW112*DCF!I$46-DCF!I$5*MAX(BW112*DCF!I$46,0)-MAX(BW112-BV112,0)/Inputs!$B$24)*DCF!I$6</f>
        <v>2948.7802576373838</v>
      </c>
      <c r="DE112" s="15">
        <f ca="1">(BX112*DCF!J$46-DCF!J$5*MAX(BX112*DCF!J$46,0)-MAX(BX112-BW112,0)/Inputs!$B$24)*DCF!J$6</f>
        <v>-19329.441741749979</v>
      </c>
      <c r="DF112" s="15">
        <f ca="1">(BY112*DCF!K$46-DCF!K$5*MAX(BY112*DCF!K$46,0)-MAX(BY112-BX112,0)/Inputs!$B$24)*DCF!K$6</f>
        <v>-2974.8933240997685</v>
      </c>
      <c r="DG112" s="15">
        <f ca="1">(BZ112*DCF!L$46-DCF!L$5*MAX(BZ112*DCF!L$46,0)-MAX(BZ112-BY112,0)/Inputs!$B$24)*DCF!L$6</f>
        <v>-9275.1226374906855</v>
      </c>
      <c r="DH112" s="15">
        <f ca="1">(CA112*DCF!M$46-DCF!M$5*MAX(CA112*DCF!M$46,0)-MAX(CA112-BZ112,0)/Inputs!$B$24)*DCF!M$6</f>
        <v>-1266.2488675339762</v>
      </c>
      <c r="DI112" s="15">
        <f ca="1">SUM(CB112:CL112)+BE112*DCF!M$10*(1+Inputs!$B$30)*(1-Inputs!$B$33)*(1-Inputs!$B$30/Inputs!$B$31)/(Inputs!$B$29-Inputs!$B$30)*DCF!M$6</f>
        <v>159751.50238153117</v>
      </c>
      <c r="DJ112" s="15">
        <f ca="1">SUM(CM112:CW112)+BP112*DCF!M$28*(1+Inputs!$B$30)*(1-Inputs!$B$33)*(1-Inputs!$B$30/Inputs!$B$31)/(Inputs!$B$29-Inputs!$B$30)*DCF!M$6</f>
        <v>606729.18450101558</v>
      </c>
      <c r="DK112" s="15">
        <f ca="1">SUM(CX112:DH112)+CA112*DCF!M$46*(1+Inputs!$B$30)*(1-Inputs!$B$33)*(1-Inputs!$B$30/Inputs!$B$31)/(Inputs!$B$29-Inputs!$B$30)*DCF!M$6</f>
        <v>1232245.1541614579</v>
      </c>
      <c r="DM112" s="15">
        <f ca="1">DI112+DJ112+DK112+Inputs!$B$34+Inputs!$B$36-Inputs!$B$35</f>
        <v>2075576.8410440045</v>
      </c>
    </row>
    <row r="113" spans="1:117" x14ac:dyDescent="0.75">
      <c r="A113" s="11">
        <v>100</v>
      </c>
      <c r="C113" s="23">
        <f t="shared" ca="1" si="69"/>
        <v>1.0157838376381809</v>
      </c>
      <c r="D113" s="23">
        <f t="shared" ca="1" si="69"/>
        <v>-0.24463723581488292</v>
      </c>
      <c r="E113" s="23">
        <f t="shared" ca="1" si="69"/>
        <v>-3.5030115476617123</v>
      </c>
      <c r="F113" s="23">
        <f t="shared" ca="1" si="69"/>
        <v>-0.61279778951689212</v>
      </c>
      <c r="G113" s="23">
        <f t="shared" ca="1" si="69"/>
        <v>-1.1001154616841919</v>
      </c>
      <c r="H113" s="23">
        <f t="shared" ca="1" si="69"/>
        <v>-1.6447348582693397</v>
      </c>
      <c r="I113" s="23">
        <f t="shared" ca="1" si="69"/>
        <v>0.21564733873026373</v>
      </c>
      <c r="J113" s="23">
        <f t="shared" ca="1" si="69"/>
        <v>1.7461487479384028</v>
      </c>
      <c r="K113" s="23">
        <f t="shared" ca="1" si="69"/>
        <v>0.43892606265053841</v>
      </c>
      <c r="L113" s="23">
        <f t="shared" ca="1" si="69"/>
        <v>-1.3338932380767323</v>
      </c>
      <c r="M113" s="23">
        <f t="shared" ca="1" si="69"/>
        <v>1.5682925378603094</v>
      </c>
      <c r="N113" s="23">
        <f ca="1">SQRT(Inputs!$B$38)*C113+SQRT(1-Inputs!$B$38)*_xlfn.NORM.S.INV(RAND())</f>
        <v>1.6887355516245814</v>
      </c>
      <c r="O113" s="23">
        <f ca="1">SQRT(Inputs!$B$38)*D113+SQRT(1-Inputs!$B$38)*_xlfn.NORM.S.INV(RAND())</f>
        <v>0.91457511896344412</v>
      </c>
      <c r="P113" s="23">
        <f ca="1">SQRT(Inputs!$B$38)*E113+SQRT(1-Inputs!$B$38)*_xlfn.NORM.S.INV(RAND())</f>
        <v>-0.33181180255825282</v>
      </c>
      <c r="Q113" s="23">
        <f ca="1">SQRT(Inputs!$B$38)*F113+SQRT(1-Inputs!$B$38)*_xlfn.NORM.S.INV(RAND())</f>
        <v>0.55276311634918107</v>
      </c>
      <c r="R113" s="23">
        <f ca="1">SQRT(Inputs!$B$38)*G113+SQRT(1-Inputs!$B$38)*_xlfn.NORM.S.INV(RAND())</f>
        <v>-1.4759523585995975</v>
      </c>
      <c r="S113" s="23">
        <f ca="1">SQRT(Inputs!$B$38)*H113+SQRT(1-Inputs!$B$38)*_xlfn.NORM.S.INV(RAND())</f>
        <v>-1.3522380772518603</v>
      </c>
      <c r="T113" s="23">
        <f ca="1">SQRT(Inputs!$B$38)*I113+SQRT(1-Inputs!$B$38)*_xlfn.NORM.S.INV(RAND())</f>
        <v>0.17096325226829431</v>
      </c>
      <c r="U113" s="23">
        <f ca="1">SQRT(Inputs!$B$38)*J113+SQRT(1-Inputs!$B$38)*_xlfn.NORM.S.INV(RAND())</f>
        <v>2.043537881266658</v>
      </c>
      <c r="V113" s="23">
        <f ca="1">SQRT(Inputs!$B$38)*K113+SQRT(1-Inputs!$B$38)*_xlfn.NORM.S.INV(RAND())</f>
        <v>-0.27605101424318235</v>
      </c>
      <c r="W113" s="23">
        <f ca="1">SQRT(Inputs!$B$38)*L113+SQRT(1-Inputs!$B$38)*_xlfn.NORM.S.INV(RAND())</f>
        <v>-2.1501397585709228</v>
      </c>
      <c r="X113" s="23">
        <f ca="1">SQRT(Inputs!$B$38)*M113+SQRT(1-Inputs!$B$38)*_xlfn.NORM.S.INV(RAND())</f>
        <v>-1.6872924211493334E-2</v>
      </c>
      <c r="Y113" s="23">
        <f ca="1">SQRT(Inputs!$B$38)*C113+SQRT(1-Inputs!$B$38)*_xlfn.NORM.S.INV(RAND())</f>
        <v>0.56620321674060037</v>
      </c>
      <c r="Z113" s="23">
        <f ca="1">SQRT(Inputs!$B$38)*D113+SQRT(1-Inputs!$B$38)*_xlfn.NORM.S.INV(RAND())</f>
        <v>0.44615575046750611</v>
      </c>
      <c r="AA113" s="23">
        <f ca="1">SQRT(Inputs!$B$38)*E113+SQRT(1-Inputs!$B$38)*_xlfn.NORM.S.INV(RAND())</f>
        <v>-4.1002790524003414</v>
      </c>
      <c r="AB113" s="23">
        <f ca="1">SQRT(Inputs!$B$38)*F113+SQRT(1-Inputs!$B$38)*_xlfn.NORM.S.INV(RAND())</f>
        <v>-1.4321326489108208</v>
      </c>
      <c r="AC113" s="23">
        <f ca="1">SQRT(Inputs!$B$38)*G113+SQRT(1-Inputs!$B$38)*_xlfn.NORM.S.INV(RAND())</f>
        <v>-0.63802764426681724</v>
      </c>
      <c r="AD113" s="23">
        <f ca="1">SQRT(Inputs!$B$38)*H113+SQRT(1-Inputs!$B$38)*_xlfn.NORM.S.INV(RAND())</f>
        <v>-0.56262117449511928</v>
      </c>
      <c r="AE113" s="23">
        <f ca="1">SQRT(Inputs!$B$38)*I113+SQRT(1-Inputs!$B$38)*_xlfn.NORM.S.INV(RAND())</f>
        <v>1.0458037791236254</v>
      </c>
      <c r="AF113" s="23">
        <f ca="1">SQRT(Inputs!$B$38)*J113+SQRT(1-Inputs!$B$38)*_xlfn.NORM.S.INV(RAND())</f>
        <v>0.97786823035592763</v>
      </c>
      <c r="AG113" s="23">
        <f ca="1">SQRT(Inputs!$B$38)*K113+SQRT(1-Inputs!$B$38)*_xlfn.NORM.S.INV(RAND())</f>
        <v>-0.20888812052627018</v>
      </c>
      <c r="AH113" s="23">
        <f ca="1">SQRT(Inputs!$B$38)*L113+SQRT(1-Inputs!$B$38)*_xlfn.NORM.S.INV(RAND())</f>
        <v>-0.55383628736926838</v>
      </c>
      <c r="AI113" s="23">
        <f ca="1">SQRT(Inputs!$B$38)*M113+SQRT(1-Inputs!$B$38)*_xlfn.NORM.S.INV(RAND())</f>
        <v>0.83601654402434655</v>
      </c>
      <c r="AJ113" s="23">
        <f ca="1">SQRT(Inputs!$B$38)*C113+SQRT(1-Inputs!$B$38)*_xlfn.NORM.S.INV(RAND())</f>
        <v>0.19752745518826548</v>
      </c>
      <c r="AK113" s="23">
        <f ca="1">SQRT(Inputs!$B$38)*D113+SQRT(1-Inputs!$B$38)*_xlfn.NORM.S.INV(RAND())</f>
        <v>-2.0132013523340344</v>
      </c>
      <c r="AL113" s="23">
        <f ca="1">SQRT(Inputs!$B$38)*E113+SQRT(1-Inputs!$B$38)*_xlfn.NORM.S.INV(RAND())</f>
        <v>-1.9565266906623873</v>
      </c>
      <c r="AM113" s="23">
        <f ca="1">SQRT(Inputs!$B$38)*F113+SQRT(1-Inputs!$B$38)*_xlfn.NORM.S.INV(RAND())</f>
        <v>0.47912344558300179</v>
      </c>
      <c r="AN113" s="23">
        <f ca="1">SQRT(Inputs!$B$38)*G113+SQRT(1-Inputs!$B$38)*_xlfn.NORM.S.INV(RAND())</f>
        <v>0.29571276802251423</v>
      </c>
      <c r="AO113" s="23">
        <f ca="1">SQRT(Inputs!$B$38)*H113+SQRT(1-Inputs!$B$38)*_xlfn.NORM.S.INV(RAND())</f>
        <v>-0.95395518315010375</v>
      </c>
      <c r="AP113" s="23">
        <f ca="1">SQRT(Inputs!$B$38)*I113+SQRT(1-Inputs!$B$38)*_xlfn.NORM.S.INV(RAND())</f>
        <v>0.75582221174496667</v>
      </c>
      <c r="AQ113" s="23">
        <f ca="1">SQRT(Inputs!$B$38)*J113+SQRT(1-Inputs!$B$38)*_xlfn.NORM.S.INV(RAND())</f>
        <v>1.9272288241370723</v>
      </c>
      <c r="AR113" s="23">
        <f ca="1">SQRT(Inputs!$B$38)*K113+SQRT(1-Inputs!$B$38)*_xlfn.NORM.S.INV(RAND())</f>
        <v>5.3375886078245893E-2</v>
      </c>
      <c r="AS113" s="23">
        <f ca="1">SQRT(Inputs!$B$38)*L113+SQRT(1-Inputs!$B$38)*_xlfn.NORM.S.INV(RAND())</f>
        <v>-0.89423545633926027</v>
      </c>
      <c r="AT113" s="23">
        <f ca="1">SQRT(Inputs!$B$38)*M113+SQRT(1-Inputs!$B$38)*_xlfn.NORM.S.INV(RAND())</f>
        <v>0.73280273809381768</v>
      </c>
      <c r="AU113" s="15">
        <f ca="1">Inputs!$B$6*EXP($B$8-0.5*C$5^2+C$5*N113)</f>
        <v>6522.2405159802429</v>
      </c>
      <c r="AV113" s="15">
        <f t="shared" ca="1" si="37"/>
        <v>9081.8021656016317</v>
      </c>
      <c r="AW113" s="15">
        <f t="shared" ca="1" si="38"/>
        <v>10588.972296538645</v>
      </c>
      <c r="AX113" s="15">
        <f t="shared" ca="1" si="39"/>
        <v>13852.412152626533</v>
      </c>
      <c r="AY113" s="15">
        <f t="shared" ca="1" si="40"/>
        <v>14248.595118190658</v>
      </c>
      <c r="AZ113" s="15">
        <f t="shared" ca="1" si="41"/>
        <v>15015.44867661452</v>
      </c>
      <c r="BA113" s="15">
        <f t="shared" ca="1" si="42"/>
        <v>18706.813316896147</v>
      </c>
      <c r="BB113" s="15">
        <f t="shared" ca="1" si="43"/>
        <v>28106.539134038572</v>
      </c>
      <c r="BC113" s="15">
        <f t="shared" ca="1" si="44"/>
        <v>33518.186170682304</v>
      </c>
      <c r="BD113" s="15">
        <f t="shared" ca="1" si="45"/>
        <v>33582.18879034774</v>
      </c>
      <c r="BE113" s="15">
        <f t="shared" ca="1" si="46"/>
        <v>41087.474350552344</v>
      </c>
      <c r="BF113" s="15">
        <f ca="1">Inputs!$B$13*EXP($B$9-0.5*C$6^2+C$6*Y113)</f>
        <v>15474.019126717458</v>
      </c>
      <c r="BG113" s="15">
        <f t="shared" ca="1" si="47"/>
        <v>20439.713059263759</v>
      </c>
      <c r="BH113" s="15">
        <f t="shared" ca="1" si="48"/>
        <v>12651.255420060301</v>
      </c>
      <c r="BI113" s="15">
        <f t="shared" ca="1" si="49"/>
        <v>12423.258680482088</v>
      </c>
      <c r="BJ113" s="15">
        <f t="shared" ca="1" si="50"/>
        <v>13891.890953998642</v>
      </c>
      <c r="BK113" s="15">
        <f t="shared" ca="1" si="51"/>
        <v>15792.471684429054</v>
      </c>
      <c r="BL113" s="15">
        <f t="shared" ca="1" si="52"/>
        <v>22214.749248711403</v>
      </c>
      <c r="BM113" s="15">
        <f t="shared" ca="1" si="53"/>
        <v>30833.787344051121</v>
      </c>
      <c r="BN113" s="15">
        <f t="shared" ca="1" si="54"/>
        <v>36984.212993234571</v>
      </c>
      <c r="BO113" s="15">
        <f t="shared" ca="1" si="55"/>
        <v>42668.027182066202</v>
      </c>
      <c r="BP113" s="15">
        <f t="shared" ca="1" si="56"/>
        <v>57733.762787964413</v>
      </c>
      <c r="BQ113" s="15">
        <f ca="1">Inputs!$B$20*EXP($B$10-0.5*C$7^2+C$7*AJ113)</f>
        <v>4600.8127630532572</v>
      </c>
      <c r="BR113" s="15">
        <f t="shared" ca="1" si="57"/>
        <v>3293.8661136094256</v>
      </c>
      <c r="BS113" s="15">
        <f t="shared" ca="1" si="58"/>
        <v>2571.5507540213421</v>
      </c>
      <c r="BT113" s="15">
        <f t="shared" ca="1" si="59"/>
        <v>4020.4731649103405</v>
      </c>
      <c r="BU113" s="15">
        <f t="shared" ca="1" si="60"/>
        <v>5985.1926022827402</v>
      </c>
      <c r="BV113" s="15">
        <f t="shared" ca="1" si="61"/>
        <v>6716.6809639765452</v>
      </c>
      <c r="BW113" s="15">
        <f t="shared" ca="1" si="62"/>
        <v>10998.684509164483</v>
      </c>
      <c r="BX113" s="15">
        <f t="shared" ca="1" si="63"/>
        <v>22638.461781679198</v>
      </c>
      <c r="BY113" s="15">
        <f t="shared" ca="1" si="64"/>
        <v>32045.921175120347</v>
      </c>
      <c r="BZ113" s="15">
        <f t="shared" ca="1" si="65"/>
        <v>38148.704677580812</v>
      </c>
      <c r="CA113" s="15">
        <f t="shared" ca="1" si="66"/>
        <v>61040.201860908739</v>
      </c>
      <c r="CB113" s="15">
        <f ca="1">(AU113*DCF!C$10-DCF!C$5*MAX(AU113*DCF!C$10,0)-MAX(AU113-Inputs!$B$6,0)/Inputs!$B$10)*DCF!C$6</f>
        <v>1031.9512177218644</v>
      </c>
      <c r="CC113" s="15">
        <f ca="1">(AV113*DCF!D$10-DCF!D$5*MAX(AV113*DCF!D$10,0)-MAX(AV113-AU113,0)/Inputs!$B$10)*DCF!D$6</f>
        <v>1589.5456309023434</v>
      </c>
      <c r="CD113" s="15">
        <f ca="1">(AW113*DCF!E$10-DCF!E$5*MAX(AW113*DCF!E$10,0)-MAX(AW113-AV113,0)/Inputs!$B$10)*DCF!E$6</f>
        <v>2105.3480130882722</v>
      </c>
      <c r="CE113" s="15">
        <f ca="1">(AX113*DCF!F$10-DCF!F$5*MAX(AX113*DCF!F$10,0)-MAX(AX113-AW113,0)/Inputs!$B$10)*DCF!F$6</f>
        <v>2344.9185726727464</v>
      </c>
      <c r="CF113" s="15">
        <f ca="1">(AY113*DCF!G$10-DCF!G$5*MAX(AY113*DCF!G$10,0)-MAX(AY113-AX113,0)/Inputs!$B$10)*DCF!G$6</f>
        <v>2859.6251666732419</v>
      </c>
      <c r="CG113" s="15">
        <f ca="1">(AZ113*DCF!H$10-DCF!H$5*MAX(AZ113*DCF!H$10,0)-MAX(AZ113-AY113,0)/Inputs!$B$10)*DCF!H$6</f>
        <v>2779.0915339088706</v>
      </c>
      <c r="CH113" s="15">
        <f ca="1">(BA113*DCF!I$10-DCF!I$5*MAX(BA113*DCF!I$10,0)-MAX(BA113-AZ113,0)/Inputs!$B$10)*DCF!I$6</f>
        <v>2811.539231634707</v>
      </c>
      <c r="CI113" s="15">
        <f ca="1">(BB113*DCF!J$10-DCF!J$5*MAX(BB113*DCF!J$10,0)-MAX(BB113-BA113,0)/Inputs!$B$10)*DCF!J$6</f>
        <v>3398.7737791485501</v>
      </c>
      <c r="CJ113" s="15">
        <f ca="1">(BC113*DCF!K$10-DCF!K$5*MAX(BC113*DCF!K$10,0)-MAX(BC113-BB113,0)/Inputs!$B$10)*DCF!K$6</f>
        <v>4638.3414635877352</v>
      </c>
      <c r="CK113" s="15">
        <f ca="1">(BD113*DCF!L$10-DCF!L$5*MAX(BD113*DCF!L$10,0)-MAX(BD113-BC113,0)/Inputs!$B$10)*DCF!L$6</f>
        <v>5056.5560923762223</v>
      </c>
      <c r="CL113" s="15">
        <f ca="1">(BE113*DCF!M$10-DCF!M$5*MAX(BE113*DCF!M$10,0)-MAX(BE113-BD113,0)/Inputs!$B$10)*DCF!M$6</f>
        <v>4901.3875047226902</v>
      </c>
      <c r="CM113" s="15">
        <f ca="1">(BF113*DCF!C$28-DCF!C$5*MAX(BF113*DCF!C$28,0)-MAX(BF113-Inputs!$B$13,0)/Inputs!$B$17)*DCF!C$6</f>
        <v>3778.6848319991391</v>
      </c>
      <c r="CN113" s="15">
        <f ca="1">(BG113*DCF!D$28-DCF!D$5*MAX(BG113*DCF!D$28,0)-MAX(BG113-BF113,0)/Inputs!$B$17)*DCF!D$6</f>
        <v>4960.5567226115891</v>
      </c>
      <c r="CO113" s="15">
        <f ca="1">(BH113*DCF!E$28-DCF!E$5*MAX(BH113*DCF!E$28,0)-MAX(BH113-BG113,0)/Inputs!$B$17)*DCF!E$6</f>
        <v>3583.0608088251875</v>
      </c>
      <c r="CP113" s="15">
        <f ca="1">(BI113*DCF!F$28-DCF!F$5*MAX(BI113*DCF!F$28,0)-MAX(BI113-BH113,0)/Inputs!$B$17)*DCF!F$6</f>
        <v>3372.5874924024465</v>
      </c>
      <c r="CQ113" s="15">
        <f ca="1">(BJ113*DCF!G$28-DCF!G$5*MAX(BJ113*DCF!G$28,0)-MAX(BJ113-BI113,0)/Inputs!$B$17)*DCF!G$6</f>
        <v>3357.347065397777</v>
      </c>
      <c r="CR113" s="15">
        <f ca="1">(BK113*DCF!H$28-DCF!H$5*MAX(BK113*DCF!H$28,0)-MAX(BK113-BJ113,0)/Inputs!$B$17)*DCF!H$6</f>
        <v>3610.3555731418319</v>
      </c>
      <c r="CS113" s="15">
        <f ca="1">(BL113*DCF!I$28-DCF!I$5*MAX(BL113*DCF!I$28,0)-MAX(BL113-BK113,0)/Inputs!$B$17)*DCF!I$6</f>
        <v>4302.0720345028976</v>
      </c>
      <c r="CT113" s="15">
        <f ca="1">(BM113*DCF!J$28-DCF!J$5*MAX(BM113*DCF!J$28,0)-MAX(BM113-BL113,0)/Inputs!$B$17)*DCF!J$6</f>
        <v>5735.6802445385983</v>
      </c>
      <c r="CU113" s="15">
        <f ca="1">(BN113*DCF!K$28-DCF!K$5*MAX(BN113*DCF!K$28,0)-MAX(BN113-BM113,0)/Inputs!$B$17)*DCF!K$6</f>
        <v>7057.1004510865305</v>
      </c>
      <c r="CV113" s="15">
        <f ca="1">(BO113*DCF!L$28-DCF!L$5*MAX(BO113*DCF!L$28,0)-MAX(BO113-BN113,0)/Inputs!$B$17)*DCF!L$6</f>
        <v>7870.0339661731841</v>
      </c>
      <c r="CW113" s="15">
        <f ca="1">(BP113*DCF!M$28-DCF!M$5*MAX(BP113*DCF!M$28,0)-MAX(BP113-BO113,0)/Inputs!$B$17)*DCF!M$6</f>
        <v>9287.8481733954559</v>
      </c>
      <c r="CX113" s="15">
        <f ca="1">(BQ113*DCF!C$46-DCF!C$5*MAX(BQ113*DCF!C$46,0)-MAX(BQ113-Inputs!$B$20,0)/Inputs!$B$24)*DCF!C$6</f>
        <v>-1709.1081499214251</v>
      </c>
      <c r="CY113" s="15">
        <f ca="1">(BR113*DCF!D$46-DCF!D$5*MAX(BR113*DCF!D$46,0)-MAX(BR113-BQ113,0)/Inputs!$B$24)*DCF!D$6</f>
        <v>-562.18613164239832</v>
      </c>
      <c r="CZ113" s="15">
        <f ca="1">(BS113*DCF!E$46-DCF!E$5*MAX(BS113*DCF!E$46,0)-MAX(BS113-BR113,0)/Inputs!$B$24)*DCF!E$6</f>
        <v>-304.09035406880747</v>
      </c>
      <c r="DA113" s="15">
        <f ca="1">(BT113*DCF!F$46-DCF!F$5*MAX(BT113*DCF!F$46,0)-MAX(BT113-BS113,0)/Inputs!$B$24)*DCF!F$6</f>
        <v>-820.39472897532914</v>
      </c>
      <c r="DB113" s="15">
        <f ca="1">(BU113*DCF!G$46-DCF!G$5*MAX(BU113*DCF!G$46,0)-MAX(BU113-BT113,0)/Inputs!$B$24)*DCF!G$6</f>
        <v>-862.22285445990622</v>
      </c>
      <c r="DC113" s="15">
        <f ca="1">(BV113*DCF!H$46-DCF!H$5*MAX(BV113*DCF!H$46,0)-MAX(BV113-BU113,0)/Inputs!$B$24)*DCF!H$6</f>
        <v>-227.30552649279767</v>
      </c>
      <c r="DD113" s="15">
        <f ca="1">(BW113*DCF!I$46-DCF!I$5*MAX(BW113*DCF!I$46,0)-MAX(BW113-BV113,0)/Inputs!$B$24)*DCF!I$6</f>
        <v>-975.17868466316884</v>
      </c>
      <c r="DE113" s="15">
        <f ca="1">(BX113*DCF!J$46-DCF!J$5*MAX(BX113*DCF!J$46,0)-MAX(BX113-BW113,0)/Inputs!$B$24)*DCF!J$6</f>
        <v>-2137.0579151334309</v>
      </c>
      <c r="DF113" s="15">
        <f ca="1">(BY113*DCF!K$46-DCF!K$5*MAX(BY113*DCF!K$46,0)-MAX(BY113-BX113,0)/Inputs!$B$24)*DCF!K$6</f>
        <v>-474.00709457021344</v>
      </c>
      <c r="DG113" s="15">
        <f ca="1">(BZ113*DCF!L$46-DCF!L$5*MAX(BZ113*DCF!L$46,0)-MAX(BZ113-BY113,0)/Inputs!$B$24)*DCF!L$6</f>
        <v>1255.9635365768559</v>
      </c>
      <c r="DH113" s="15">
        <f ca="1">(CA113*DCF!M$46-DCF!M$5*MAX(CA113*DCF!M$46,0)-MAX(CA113-BZ113,0)/Inputs!$B$24)*DCF!M$6</f>
        <v>-0.29717035229001565</v>
      </c>
      <c r="DI113" s="15">
        <f ca="1">SUM(CB113:CL113)+BE113*DCF!M$10*(1+Inputs!$B$30)*(1-Inputs!$B$33)*(1-Inputs!$B$30/Inputs!$B$31)/(Inputs!$B$29-Inputs!$B$30)*DCF!M$6</f>
        <v>147864.06264962498</v>
      </c>
      <c r="DJ113" s="15">
        <f ca="1">SUM(CM113:CW113)+BP113*DCF!M$28*(1+Inputs!$B$30)*(1-Inputs!$B$33)*(1-Inputs!$B$30/Inputs!$B$31)/(Inputs!$B$29-Inputs!$B$30)*DCF!M$6</f>
        <v>271147.09441591694</v>
      </c>
      <c r="DK113" s="15">
        <f ca="1">SUM(CX113:DH113)+CA113*DCF!M$46*(1+Inputs!$B$30)*(1-Inputs!$B$33)*(1-Inputs!$B$30/Inputs!$B$31)/(Inputs!$B$29-Inputs!$B$30)*DCF!M$6</f>
        <v>87559.497677417181</v>
      </c>
      <c r="DM113" s="15">
        <f ca="1">DI113+DJ113+DK113+Inputs!$B$34+Inputs!$B$36-Inputs!$B$35</f>
        <v>583421.65474295919</v>
      </c>
    </row>
    <row r="114" spans="1:117" x14ac:dyDescent="0.75">
      <c r="A114" s="11">
        <v>101</v>
      </c>
      <c r="C114" s="23">
        <f t="shared" ref="C114:M123" ca="1" si="70">_xlfn.NORM.S.INV(RAND())</f>
        <v>-2.4934697908504569E-2</v>
      </c>
      <c r="D114" s="23">
        <f t="shared" ca="1" si="70"/>
        <v>-1.9014491061433612</v>
      </c>
      <c r="E114" s="23">
        <f t="shared" ca="1" si="70"/>
        <v>0.9697315207595345</v>
      </c>
      <c r="F114" s="23">
        <f t="shared" ca="1" si="70"/>
        <v>-1.5482685941813665</v>
      </c>
      <c r="G114" s="23">
        <f t="shared" ca="1" si="70"/>
        <v>-0.38804247976082329</v>
      </c>
      <c r="H114" s="23">
        <f t="shared" ca="1" si="70"/>
        <v>1.666158917438066</v>
      </c>
      <c r="I114" s="23">
        <f t="shared" ca="1" si="70"/>
        <v>-0.46786776123948326</v>
      </c>
      <c r="J114" s="23">
        <f t="shared" ca="1" si="70"/>
        <v>-0.37692742196543227</v>
      </c>
      <c r="K114" s="23">
        <f t="shared" ca="1" si="70"/>
        <v>1.4166547971598398</v>
      </c>
      <c r="L114" s="23">
        <f t="shared" ca="1" si="70"/>
        <v>-0.27220790139158735</v>
      </c>
      <c r="M114" s="23">
        <f t="shared" ca="1" si="70"/>
        <v>-5.2484840038444719E-3</v>
      </c>
      <c r="N114" s="23">
        <f ca="1">SQRT(Inputs!$B$38)*C114+SQRT(1-Inputs!$B$38)*_xlfn.NORM.S.INV(RAND())</f>
        <v>-0.30815065035553801</v>
      </c>
      <c r="O114" s="23">
        <f ca="1">SQRT(Inputs!$B$38)*D114+SQRT(1-Inputs!$B$38)*_xlfn.NORM.S.INV(RAND())</f>
        <v>-0.61673963964201461</v>
      </c>
      <c r="P114" s="23">
        <f ca="1">SQRT(Inputs!$B$38)*E114+SQRT(1-Inputs!$B$38)*_xlfn.NORM.S.INV(RAND())</f>
        <v>3.7210179800207965E-2</v>
      </c>
      <c r="Q114" s="23">
        <f ca="1">SQRT(Inputs!$B$38)*F114+SQRT(1-Inputs!$B$38)*_xlfn.NORM.S.INV(RAND())</f>
        <v>-2.121032435712944</v>
      </c>
      <c r="R114" s="23">
        <f ca="1">SQRT(Inputs!$B$38)*G114+SQRT(1-Inputs!$B$38)*_xlfn.NORM.S.INV(RAND())</f>
        <v>-0.18081612657303639</v>
      </c>
      <c r="S114" s="23">
        <f ca="1">SQRT(Inputs!$B$38)*H114+SQRT(1-Inputs!$B$38)*_xlfn.NORM.S.INV(RAND())</f>
        <v>1.1778166796831955</v>
      </c>
      <c r="T114" s="23">
        <f ca="1">SQRT(Inputs!$B$38)*I114+SQRT(1-Inputs!$B$38)*_xlfn.NORM.S.INV(RAND())</f>
        <v>0.93180298813604923</v>
      </c>
      <c r="U114" s="23">
        <f ca="1">SQRT(Inputs!$B$38)*J114+SQRT(1-Inputs!$B$38)*_xlfn.NORM.S.INV(RAND())</f>
        <v>-0.3274475784691705</v>
      </c>
      <c r="V114" s="23">
        <f ca="1">SQRT(Inputs!$B$38)*K114+SQRT(1-Inputs!$B$38)*_xlfn.NORM.S.INV(RAND())</f>
        <v>0.51120690177982464</v>
      </c>
      <c r="W114" s="23">
        <f ca="1">SQRT(Inputs!$B$38)*L114+SQRT(1-Inputs!$B$38)*_xlfn.NORM.S.INV(RAND())</f>
        <v>1.3907437323868541</v>
      </c>
      <c r="X114" s="23">
        <f ca="1">SQRT(Inputs!$B$38)*M114+SQRT(1-Inputs!$B$38)*_xlfn.NORM.S.INV(RAND())</f>
        <v>0.85338445088351611</v>
      </c>
      <c r="Y114" s="23">
        <f ca="1">SQRT(Inputs!$B$38)*C114+SQRT(1-Inputs!$B$38)*_xlfn.NORM.S.INV(RAND())</f>
        <v>0.44331125203248567</v>
      </c>
      <c r="Z114" s="23">
        <f ca="1">SQRT(Inputs!$B$38)*D114+SQRT(1-Inputs!$B$38)*_xlfn.NORM.S.INV(RAND())</f>
        <v>-1.1080944361548819</v>
      </c>
      <c r="AA114" s="23">
        <f ca="1">SQRT(Inputs!$B$38)*E114+SQRT(1-Inputs!$B$38)*_xlfn.NORM.S.INV(RAND())</f>
        <v>0.11777648082396242</v>
      </c>
      <c r="AB114" s="23">
        <f ca="1">SQRT(Inputs!$B$38)*F114+SQRT(1-Inputs!$B$38)*_xlfn.NORM.S.INV(RAND())</f>
        <v>-0.55246035529821846</v>
      </c>
      <c r="AC114" s="23">
        <f ca="1">SQRT(Inputs!$B$38)*G114+SQRT(1-Inputs!$B$38)*_xlfn.NORM.S.INV(RAND())</f>
        <v>0.98705566655403099</v>
      </c>
      <c r="AD114" s="23">
        <f ca="1">SQRT(Inputs!$B$38)*H114+SQRT(1-Inputs!$B$38)*_xlfn.NORM.S.INV(RAND())</f>
        <v>1.8026891309324449</v>
      </c>
      <c r="AE114" s="23">
        <f ca="1">SQRT(Inputs!$B$38)*I114+SQRT(1-Inputs!$B$38)*_xlfn.NORM.S.INV(RAND())</f>
        <v>-1.0034273458591541</v>
      </c>
      <c r="AF114" s="23">
        <f ca="1">SQRT(Inputs!$B$38)*J114+SQRT(1-Inputs!$B$38)*_xlfn.NORM.S.INV(RAND())</f>
        <v>0.8131709936956264</v>
      </c>
      <c r="AG114" s="23">
        <f ca="1">SQRT(Inputs!$B$38)*K114+SQRT(1-Inputs!$B$38)*_xlfn.NORM.S.INV(RAND())</f>
        <v>0.20775486014759592</v>
      </c>
      <c r="AH114" s="23">
        <f ca="1">SQRT(Inputs!$B$38)*L114+SQRT(1-Inputs!$B$38)*_xlfn.NORM.S.INV(RAND())</f>
        <v>0.66673031589379761</v>
      </c>
      <c r="AI114" s="23">
        <f ca="1">SQRT(Inputs!$B$38)*M114+SQRT(1-Inputs!$B$38)*_xlfn.NORM.S.INV(RAND())</f>
        <v>1.480318460195658</v>
      </c>
      <c r="AJ114" s="23">
        <f ca="1">SQRT(Inputs!$B$38)*C114+SQRT(1-Inputs!$B$38)*_xlfn.NORM.S.INV(RAND())</f>
        <v>0.62004185852738503</v>
      </c>
      <c r="AK114" s="23">
        <f ca="1">SQRT(Inputs!$B$38)*D114+SQRT(1-Inputs!$B$38)*_xlfn.NORM.S.INV(RAND())</f>
        <v>-1.3974479096334145</v>
      </c>
      <c r="AL114" s="23">
        <f ca="1">SQRT(Inputs!$B$38)*E114+SQRT(1-Inputs!$B$38)*_xlfn.NORM.S.INV(RAND())</f>
        <v>1.285858316679388</v>
      </c>
      <c r="AM114" s="23">
        <f ca="1">SQRT(Inputs!$B$38)*F114+SQRT(1-Inputs!$B$38)*_xlfn.NORM.S.INV(RAND())</f>
        <v>-7.3633405850762834E-2</v>
      </c>
      <c r="AN114" s="23">
        <f ca="1">SQRT(Inputs!$B$38)*G114+SQRT(1-Inputs!$B$38)*_xlfn.NORM.S.INV(RAND())</f>
        <v>-1.2385963693493667</v>
      </c>
      <c r="AO114" s="23">
        <f ca="1">SQRT(Inputs!$B$38)*H114+SQRT(1-Inputs!$B$38)*_xlfn.NORM.S.INV(RAND())</f>
        <v>2.9893983276918639</v>
      </c>
      <c r="AP114" s="23">
        <f ca="1">SQRT(Inputs!$B$38)*I114+SQRT(1-Inputs!$B$38)*_xlfn.NORM.S.INV(RAND())</f>
        <v>-0.7406700655235392</v>
      </c>
      <c r="AQ114" s="23">
        <f ca="1">SQRT(Inputs!$B$38)*J114+SQRT(1-Inputs!$B$38)*_xlfn.NORM.S.INV(RAND())</f>
        <v>0.20174893868120941</v>
      </c>
      <c r="AR114" s="23">
        <f ca="1">SQRT(Inputs!$B$38)*K114+SQRT(1-Inputs!$B$38)*_xlfn.NORM.S.INV(RAND())</f>
        <v>2.4294338647225713</v>
      </c>
      <c r="AS114" s="23">
        <f ca="1">SQRT(Inputs!$B$38)*L114+SQRT(1-Inputs!$B$38)*_xlfn.NORM.S.INV(RAND())</f>
        <v>-0.32724363627931352</v>
      </c>
      <c r="AT114" s="23">
        <f ca="1">SQRT(Inputs!$B$38)*M114+SQRT(1-Inputs!$B$38)*_xlfn.NORM.S.INV(RAND())</f>
        <v>0.6533227677474972</v>
      </c>
      <c r="AU114" s="15">
        <f ca="1">Inputs!$B$6*EXP($B$8-0.5*C$5^2+C$5*N114)</f>
        <v>4720.7885143735502</v>
      </c>
      <c r="AV114" s="15">
        <f t="shared" ca="1" si="37"/>
        <v>5248.163784629437</v>
      </c>
      <c r="AW114" s="15">
        <f t="shared" ca="1" si="38"/>
        <v>6431.4038037843602</v>
      </c>
      <c r="AX114" s="15">
        <f t="shared" ca="1" si="39"/>
        <v>6024.2565800983584</v>
      </c>
      <c r="AY114" s="15">
        <f t="shared" ca="1" si="40"/>
        <v>7208.4165890015674</v>
      </c>
      <c r="AZ114" s="15">
        <f t="shared" ca="1" si="41"/>
        <v>10037.00485600631</v>
      </c>
      <c r="BA114" s="15">
        <f t="shared" ca="1" si="42"/>
        <v>13540.920210157192</v>
      </c>
      <c r="BB114" s="15">
        <f t="shared" ca="1" si="43"/>
        <v>16043.158107485653</v>
      </c>
      <c r="BC114" s="15">
        <f t="shared" ca="1" si="44"/>
        <v>20642.711338668279</v>
      </c>
      <c r="BD114" s="15">
        <f t="shared" ca="1" si="45"/>
        <v>28802.47411383966</v>
      </c>
      <c r="BE114" s="15">
        <f t="shared" ca="1" si="46"/>
        <v>38146.426766237848</v>
      </c>
      <c r="BF114" s="15">
        <f ca="1">Inputs!$B$13*EXP($B$9-0.5*C$6^2+C$6*Y114)</f>
        <v>15101.580149577951</v>
      </c>
      <c r="BG114" s="15">
        <f t="shared" ca="1" si="47"/>
        <v>15069.461118095984</v>
      </c>
      <c r="BH114" s="15">
        <f t="shared" ca="1" si="48"/>
        <v>18775.309602014837</v>
      </c>
      <c r="BI114" s="15">
        <f t="shared" ca="1" si="49"/>
        <v>21110.179156463615</v>
      </c>
      <c r="BJ114" s="15">
        <f t="shared" ca="1" si="50"/>
        <v>29836.686236605121</v>
      </c>
      <c r="BK114" s="15">
        <f t="shared" ca="1" si="51"/>
        <v>46804.902278584836</v>
      </c>
      <c r="BL114" s="15">
        <f t="shared" ca="1" si="52"/>
        <v>50483.564691457083</v>
      </c>
      <c r="BM114" s="15">
        <f t="shared" ca="1" si="53"/>
        <v>68651.468542836985</v>
      </c>
      <c r="BN114" s="15">
        <f t="shared" ca="1" si="54"/>
        <v>86561.172600901205</v>
      </c>
      <c r="BO114" s="15">
        <f t="shared" ca="1" si="55"/>
        <v>115087.07610204817</v>
      </c>
      <c r="BP114" s="15">
        <f t="shared" ca="1" si="56"/>
        <v>167515.91867718141</v>
      </c>
      <c r="BQ114" s="15">
        <f ca="1">Inputs!$B$20*EXP($B$10-0.5*C$7^2+C$7*AJ114)</f>
        <v>5344.6257318298431</v>
      </c>
      <c r="BR114" s="15">
        <f t="shared" ca="1" si="57"/>
        <v>4652.8108238506511</v>
      </c>
      <c r="BS114" s="15">
        <f t="shared" ca="1" si="58"/>
        <v>9217.8429725012957</v>
      </c>
      <c r="BT114" s="15">
        <f t="shared" ca="1" si="59"/>
        <v>12466.257457497943</v>
      </c>
      <c r="BU114" s="15">
        <f t="shared" ca="1" si="60"/>
        <v>12802.723788176363</v>
      </c>
      <c r="BV114" s="15">
        <f t="shared" ca="1" si="61"/>
        <v>34931.723290419475</v>
      </c>
      <c r="BW114" s="15">
        <f t="shared" ca="1" si="62"/>
        <v>41672.668644755708</v>
      </c>
      <c r="BX114" s="15">
        <f t="shared" ca="1" si="63"/>
        <v>60691.64477184225</v>
      </c>
      <c r="BY114" s="15">
        <f t="shared" ca="1" si="64"/>
        <v>135358.1563408759</v>
      </c>
      <c r="BZ114" s="15">
        <f t="shared" ca="1" si="65"/>
        <v>178837.65534121846</v>
      </c>
      <c r="CA114" s="15">
        <f t="shared" ca="1" si="66"/>
        <v>282137.8207658247</v>
      </c>
      <c r="CB114" s="15">
        <f ca="1">(AU114*DCF!C$10-DCF!C$5*MAX(AU114*DCF!C$10,0)-MAX(AU114-Inputs!$B$6,0)/Inputs!$B$10)*DCF!C$6</f>
        <v>1044.7958915856073</v>
      </c>
      <c r="CC114" s="15">
        <f ca="1">(AV114*DCF!D$10-DCF!D$5*MAX(AV114*DCF!D$10,0)-MAX(AV114-AU114,0)/Inputs!$B$10)*DCF!D$6</f>
        <v>1150.6177101003107</v>
      </c>
      <c r="CD114" s="15">
        <f ca="1">(AW114*DCF!E$10-DCF!E$5*MAX(AW114*DCF!E$10,0)-MAX(AW114-AV114,0)/Inputs!$B$10)*DCF!E$6</f>
        <v>1218.3941066941702</v>
      </c>
      <c r="CE114" s="15">
        <f ca="1">(AX114*DCF!F$10-DCF!F$5*MAX(AX114*DCF!F$10,0)-MAX(AX114-AW114,0)/Inputs!$B$10)*DCF!F$6</f>
        <v>1315.0856106787846</v>
      </c>
      <c r="CF114" s="15">
        <f ca="1">(AY114*DCF!G$10-DCF!G$5*MAX(AY114*DCF!G$10,0)-MAX(AY114-AX114,0)/Inputs!$B$10)*DCF!G$6</f>
        <v>1257.6050441690511</v>
      </c>
      <c r="CG114" s="15">
        <f ca="1">(AZ114*DCF!H$10-DCF!H$5*MAX(AZ114*DCF!H$10,0)-MAX(AZ114-AY114,0)/Inputs!$B$10)*DCF!H$6</f>
        <v>1446.4251361994493</v>
      </c>
      <c r="CH114" s="15">
        <f ca="1">(BA114*DCF!I$10-DCF!I$5*MAX(BA114*DCF!I$10,0)-MAX(BA114-AZ114,0)/Inputs!$B$10)*DCF!I$6</f>
        <v>1898.6672639440972</v>
      </c>
      <c r="CI114" s="15">
        <f ca="1">(BB114*DCF!J$10-DCF!J$5*MAX(BB114*DCF!J$10,0)-MAX(BB114-BA114,0)/Inputs!$B$10)*DCF!J$6</f>
        <v>2373.8702368056643</v>
      </c>
      <c r="CJ114" s="15">
        <f ca="1">(BC114*DCF!K$10-DCF!K$5*MAX(BC114*DCF!K$10,0)-MAX(BC114-BB114,0)/Inputs!$B$10)*DCF!K$6</f>
        <v>2679.277567373545</v>
      </c>
      <c r="CK114" s="15">
        <f ca="1">(BD114*DCF!L$10-DCF!L$5*MAX(BD114*DCF!L$10,0)-MAX(BD114-BC114,0)/Inputs!$B$10)*DCF!L$6</f>
        <v>3288.7713583656146</v>
      </c>
      <c r="CL114" s="15">
        <f ca="1">(BE114*DCF!M$10-DCF!M$5*MAX(BE114*DCF!M$10,0)-MAX(BE114-BD114,0)/Inputs!$B$10)*DCF!M$6</f>
        <v>4266.7192207799635</v>
      </c>
      <c r="CM114" s="15">
        <f ca="1">(BF114*DCF!C$28-DCF!C$5*MAX(BF114*DCF!C$28,0)-MAX(BF114-Inputs!$B$13,0)/Inputs!$B$17)*DCF!C$6</f>
        <v>3751.0325192651344</v>
      </c>
      <c r="CN114" s="15">
        <f ca="1">(BG114*DCF!D$28-DCF!D$5*MAX(BG114*DCF!D$28,0)-MAX(BG114-BF114,0)/Inputs!$B$17)*DCF!D$6</f>
        <v>4438.3038584729811</v>
      </c>
      <c r="CO114" s="15">
        <f ca="1">(BH114*DCF!E$28-DCF!E$5*MAX(BH114*DCF!E$28,0)-MAX(BH114-BG114,0)/Inputs!$B$17)*DCF!E$6</f>
        <v>4587.1302747962909</v>
      </c>
      <c r="CP114" s="15">
        <f ca="1">(BI114*DCF!F$28-DCF!F$5*MAX(BI114*DCF!F$28,0)-MAX(BI114-BH114,0)/Inputs!$B$17)*DCF!F$6</f>
        <v>5305.7576728378499</v>
      </c>
      <c r="CQ114" s="15">
        <f ca="1">(BJ114*DCF!G$28-DCF!G$5*MAX(BJ114*DCF!G$28,0)-MAX(BJ114-BI114,0)/Inputs!$B$17)*DCF!G$6</f>
        <v>6273.6423308573612</v>
      </c>
      <c r="CR114" s="15">
        <f ca="1">(BK114*DCF!H$28-DCF!H$5*MAX(BK114*DCF!H$28,0)-MAX(BK114-BJ114,0)/Inputs!$B$17)*DCF!H$6</f>
        <v>8938.9841347283582</v>
      </c>
      <c r="CS114" s="15">
        <f ca="1">(BL114*DCF!I$28-DCF!I$5*MAX(BL114*DCF!I$28,0)-MAX(BL114-BK114,0)/Inputs!$B$17)*DCF!I$6</f>
        <v>11343.362726888567</v>
      </c>
      <c r="CT114" s="15">
        <f ca="1">(BM114*DCF!J$28-DCF!J$5*MAX(BM114*DCF!J$28,0)-MAX(BM114-BL114,0)/Inputs!$B$17)*DCF!J$6</f>
        <v>12906.061044367067</v>
      </c>
      <c r="CU114" s="15">
        <f ca="1">(BN114*DCF!K$28-DCF!K$5*MAX(BN114*DCF!K$28,0)-MAX(BN114-BM114,0)/Inputs!$B$17)*DCF!K$6</f>
        <v>16086.568091081717</v>
      </c>
      <c r="CV114" s="15">
        <f ca="1">(BO114*DCF!L$28-DCF!L$5*MAX(BO114*DCF!L$28,0)-MAX(BO114-BN114,0)/Inputs!$B$17)*DCF!L$6</f>
        <v>19734.533797848042</v>
      </c>
      <c r="CW114" s="15">
        <f ca="1">(BP114*DCF!M$28-DCF!M$5*MAX(BP114*DCF!M$28,0)-MAX(BP114-BO114,0)/Inputs!$B$17)*DCF!M$6</f>
        <v>26037.929782835206</v>
      </c>
      <c r="CX114" s="15">
        <f ca="1">(BQ114*DCF!C$46-DCF!C$5*MAX(BQ114*DCF!C$46,0)-MAX(BQ114-Inputs!$B$20,0)/Inputs!$B$24)*DCF!C$6</f>
        <v>-2224.4520081961959</v>
      </c>
      <c r="CY114" s="15">
        <f ca="1">(BR114*DCF!D$46-DCF!D$5*MAX(BR114*DCF!D$46,0)-MAX(BR114-BQ114,0)/Inputs!$B$24)*DCF!D$6</f>
        <v>-794.1263026802684</v>
      </c>
      <c r="CZ114" s="15">
        <f ca="1">(BS114*DCF!E$46-DCF!E$5*MAX(BS114*DCF!E$46,0)-MAX(BS114-BR114,0)/Inputs!$B$24)*DCF!E$6</f>
        <v>-2889.4359806178131</v>
      </c>
      <c r="DA114" s="15">
        <f ca="1">(BT114*DCF!F$46-DCF!F$5*MAX(BT114*DCF!F$46,0)-MAX(BT114-BS114,0)/Inputs!$B$24)*DCF!F$6</f>
        <v>-2090.7220899497383</v>
      </c>
      <c r="DB114" s="15">
        <f ca="1">(BU114*DCF!G$46-DCF!G$5*MAX(BU114*DCF!G$46,0)-MAX(BU114-BT114,0)/Inputs!$B$24)*DCF!G$6</f>
        <v>-543.83895901788708</v>
      </c>
      <c r="DC114" s="15">
        <f ca="1">(BV114*DCF!H$46-DCF!H$5*MAX(BV114*DCF!H$46,0)-MAX(BV114-BU114,0)/Inputs!$B$24)*DCF!H$6</f>
        <v>-6876.451008692552</v>
      </c>
      <c r="DD114" s="15">
        <f ca="1">(BW114*DCF!I$46-DCF!I$5*MAX(BW114*DCF!I$46,0)-MAX(BW114-BV114,0)/Inputs!$B$24)*DCF!I$6</f>
        <v>-972.61820057488603</v>
      </c>
      <c r="DE114" s="15">
        <f ca="1">(BX114*DCF!J$46-DCF!J$5*MAX(BX114*DCF!J$46,0)-MAX(BX114-BW114,0)/Inputs!$B$24)*DCF!J$6</f>
        <v>-2497.6751264437471</v>
      </c>
      <c r="DF114" s="15">
        <f ca="1">(BY114*DCF!K$46-DCF!K$5*MAX(BY114*DCF!K$46,0)-MAX(BY114-BX114,0)/Inputs!$B$24)*DCF!K$6</f>
        <v>-10559.19711774078</v>
      </c>
      <c r="DG114" s="15">
        <f ca="1">(BZ114*DCF!L$46-DCF!L$5*MAX(BZ114*DCF!L$46,0)-MAX(BZ114-BY114,0)/Inputs!$B$24)*DCF!L$6</f>
        <v>2522.6656717439828</v>
      </c>
      <c r="DH114" s="15">
        <f ca="1">(CA114*DCF!M$46-DCF!M$5*MAX(CA114*DCF!M$46,0)-MAX(CA114-BZ114,0)/Inputs!$B$24)*DCF!M$6</f>
        <v>522.95771052109887</v>
      </c>
      <c r="DI114" s="15">
        <f ca="1">SUM(CB114:CL114)+BE114*DCF!M$10*(1+Inputs!$B$30)*(1-Inputs!$B$33)*(1-Inputs!$B$30/Inputs!$B$31)/(Inputs!$B$29-Inputs!$B$30)*DCF!M$6</f>
        <v>128102.23927140867</v>
      </c>
      <c r="DJ114" s="15">
        <f ca="1">SUM(CM114:CW114)+BP114*DCF!M$28*(1+Inputs!$B$30)*(1-Inputs!$B$33)*(1-Inputs!$B$30/Inputs!$B$31)/(Inputs!$B$29-Inputs!$B$30)*DCF!M$6</f>
        <v>741001.99536370568</v>
      </c>
      <c r="DK114" s="15">
        <f ca="1">SUM(CX114:DH114)+CA114*DCF!M$46*(1+Inputs!$B$30)*(1-Inputs!$B$33)*(1-Inputs!$B$30/Inputs!$B$31)/(Inputs!$B$29-Inputs!$B$30)*DCF!M$6</f>
        <v>409815.59885375702</v>
      </c>
      <c r="DM114" s="15">
        <f ca="1">DI114+DJ114+DK114+Inputs!$B$34+Inputs!$B$36-Inputs!$B$35</f>
        <v>1355770.8334888713</v>
      </c>
    </row>
    <row r="115" spans="1:117" x14ac:dyDescent="0.75">
      <c r="A115" s="11">
        <v>102</v>
      </c>
      <c r="C115" s="23">
        <f t="shared" ca="1" si="70"/>
        <v>1.5275777196837796</v>
      </c>
      <c r="D115" s="23">
        <f t="shared" ca="1" si="70"/>
        <v>-0.16873577334464279</v>
      </c>
      <c r="E115" s="23">
        <f t="shared" ca="1" si="70"/>
        <v>-1.0357405954168013</v>
      </c>
      <c r="F115" s="23">
        <f t="shared" ca="1" si="70"/>
        <v>-8.5866942891024908E-2</v>
      </c>
      <c r="G115" s="23">
        <f t="shared" ca="1" si="70"/>
        <v>4.0354785085655799E-2</v>
      </c>
      <c r="H115" s="23">
        <f t="shared" ca="1" si="70"/>
        <v>1.0517862185066262</v>
      </c>
      <c r="I115" s="23">
        <f t="shared" ca="1" si="70"/>
        <v>-0.80713404513493658</v>
      </c>
      <c r="J115" s="23">
        <f t="shared" ca="1" si="70"/>
        <v>-0.19603757283671019</v>
      </c>
      <c r="K115" s="23">
        <f t="shared" ca="1" si="70"/>
        <v>0.74729828812448362</v>
      </c>
      <c r="L115" s="23">
        <f t="shared" ca="1" si="70"/>
        <v>-0.20872310703124339</v>
      </c>
      <c r="M115" s="23">
        <f t="shared" ca="1" si="70"/>
        <v>1.4367441389155142</v>
      </c>
      <c r="N115" s="23">
        <f ca="1">SQRT(Inputs!$B$38)*C115+SQRT(1-Inputs!$B$38)*_xlfn.NORM.S.INV(RAND())</f>
        <v>0.67076358846613804</v>
      </c>
      <c r="O115" s="23">
        <f ca="1">SQRT(Inputs!$B$38)*D115+SQRT(1-Inputs!$B$38)*_xlfn.NORM.S.INV(RAND())</f>
        <v>-0.91236080128857455</v>
      </c>
      <c r="P115" s="23">
        <f ca="1">SQRT(Inputs!$B$38)*E115+SQRT(1-Inputs!$B$38)*_xlfn.NORM.S.INV(RAND())</f>
        <v>-1.2766082372545906</v>
      </c>
      <c r="Q115" s="23">
        <f ca="1">SQRT(Inputs!$B$38)*F115+SQRT(1-Inputs!$B$38)*_xlfn.NORM.S.INV(RAND())</f>
        <v>0.53036438688692589</v>
      </c>
      <c r="R115" s="23">
        <f ca="1">SQRT(Inputs!$B$38)*G115+SQRT(1-Inputs!$B$38)*_xlfn.NORM.S.INV(RAND())</f>
        <v>-0.98061064967899703</v>
      </c>
      <c r="S115" s="23">
        <f ca="1">SQRT(Inputs!$B$38)*H115+SQRT(1-Inputs!$B$38)*_xlfn.NORM.S.INV(RAND())</f>
        <v>1.2049121428667</v>
      </c>
      <c r="T115" s="23">
        <f ca="1">SQRT(Inputs!$B$38)*I115+SQRT(1-Inputs!$B$38)*_xlfn.NORM.S.INV(RAND())</f>
        <v>-0.27882106603654944</v>
      </c>
      <c r="U115" s="23">
        <f ca="1">SQRT(Inputs!$B$38)*J115+SQRT(1-Inputs!$B$38)*_xlfn.NORM.S.INV(RAND())</f>
        <v>1.1292075261203225</v>
      </c>
      <c r="V115" s="23">
        <f ca="1">SQRT(Inputs!$B$38)*K115+SQRT(1-Inputs!$B$38)*_xlfn.NORM.S.INV(RAND())</f>
        <v>0.9768551707832327</v>
      </c>
      <c r="W115" s="23">
        <f ca="1">SQRT(Inputs!$B$38)*L115+SQRT(1-Inputs!$B$38)*_xlfn.NORM.S.INV(RAND())</f>
        <v>-0.92504269288617935</v>
      </c>
      <c r="X115" s="23">
        <f ca="1">SQRT(Inputs!$B$38)*M115+SQRT(1-Inputs!$B$38)*_xlfn.NORM.S.INV(RAND())</f>
        <v>-1.31404095247624</v>
      </c>
      <c r="Y115" s="23">
        <f ca="1">SQRT(Inputs!$B$38)*C115+SQRT(1-Inputs!$B$38)*_xlfn.NORM.S.INV(RAND())</f>
        <v>1.7949298708817871</v>
      </c>
      <c r="Z115" s="23">
        <f ca="1">SQRT(Inputs!$B$38)*D115+SQRT(1-Inputs!$B$38)*_xlfn.NORM.S.INV(RAND())</f>
        <v>0.69958437920634908</v>
      </c>
      <c r="AA115" s="23">
        <f ca="1">SQRT(Inputs!$B$38)*E115+SQRT(1-Inputs!$B$38)*_xlfn.NORM.S.INV(RAND())</f>
        <v>0.84596476734232595</v>
      </c>
      <c r="AB115" s="23">
        <f ca="1">SQRT(Inputs!$B$38)*F115+SQRT(1-Inputs!$B$38)*_xlfn.NORM.S.INV(RAND())</f>
        <v>6.5116070099446158E-2</v>
      </c>
      <c r="AC115" s="23">
        <f ca="1">SQRT(Inputs!$B$38)*G115+SQRT(1-Inputs!$B$38)*_xlfn.NORM.S.INV(RAND())</f>
        <v>-1.1528099973452932</v>
      </c>
      <c r="AD115" s="23">
        <f ca="1">SQRT(Inputs!$B$38)*H115+SQRT(1-Inputs!$B$38)*_xlfn.NORM.S.INV(RAND())</f>
        <v>-0.14597275286881195</v>
      </c>
      <c r="AE115" s="23">
        <f ca="1">SQRT(Inputs!$B$38)*I115+SQRT(1-Inputs!$B$38)*_xlfn.NORM.S.INV(RAND())</f>
        <v>-0.73979020395966422</v>
      </c>
      <c r="AF115" s="23">
        <f ca="1">SQRT(Inputs!$B$38)*J115+SQRT(1-Inputs!$B$38)*_xlfn.NORM.S.INV(RAND())</f>
        <v>-0.60122103919401215</v>
      </c>
      <c r="AG115" s="23">
        <f ca="1">SQRT(Inputs!$B$38)*K115+SQRT(1-Inputs!$B$38)*_xlfn.NORM.S.INV(RAND())</f>
        <v>0.88898137357807805</v>
      </c>
      <c r="AH115" s="23">
        <f ca="1">SQRT(Inputs!$B$38)*L115+SQRT(1-Inputs!$B$38)*_xlfn.NORM.S.INV(RAND())</f>
        <v>-0.37493394842023625</v>
      </c>
      <c r="AI115" s="23">
        <f ca="1">SQRT(Inputs!$B$38)*M115+SQRT(1-Inputs!$B$38)*_xlfn.NORM.S.INV(RAND())</f>
        <v>0.60896376211022296</v>
      </c>
      <c r="AJ115" s="23">
        <f ca="1">SQRT(Inputs!$B$38)*C115+SQRT(1-Inputs!$B$38)*_xlfn.NORM.S.INV(RAND())</f>
        <v>1.8985126849081615</v>
      </c>
      <c r="AK115" s="23">
        <f ca="1">SQRT(Inputs!$B$38)*D115+SQRT(1-Inputs!$B$38)*_xlfn.NORM.S.INV(RAND())</f>
        <v>1.4151559154933624</v>
      </c>
      <c r="AL115" s="23">
        <f ca="1">SQRT(Inputs!$B$38)*E115+SQRT(1-Inputs!$B$38)*_xlfn.NORM.S.INV(RAND())</f>
        <v>-0.62930796985709681</v>
      </c>
      <c r="AM115" s="23">
        <f ca="1">SQRT(Inputs!$B$38)*F115+SQRT(1-Inputs!$B$38)*_xlfn.NORM.S.INV(RAND())</f>
        <v>-0.20146618194113741</v>
      </c>
      <c r="AN115" s="23">
        <f ca="1">SQRT(Inputs!$B$38)*G115+SQRT(1-Inputs!$B$38)*_xlfn.NORM.S.INV(RAND())</f>
        <v>8.6513753332350313E-2</v>
      </c>
      <c r="AO115" s="23">
        <f ca="1">SQRT(Inputs!$B$38)*H115+SQRT(1-Inputs!$B$38)*_xlfn.NORM.S.INV(RAND())</f>
        <v>-0.60817049636284559</v>
      </c>
      <c r="AP115" s="23">
        <f ca="1">SQRT(Inputs!$B$38)*I115+SQRT(1-Inputs!$B$38)*_xlfn.NORM.S.INV(RAND())</f>
        <v>1.3355045961287664</v>
      </c>
      <c r="AQ115" s="23">
        <f ca="1">SQRT(Inputs!$B$38)*J115+SQRT(1-Inputs!$B$38)*_xlfn.NORM.S.INV(RAND())</f>
        <v>0.40739566781971981</v>
      </c>
      <c r="AR115" s="23">
        <f ca="1">SQRT(Inputs!$B$38)*K115+SQRT(1-Inputs!$B$38)*_xlfn.NORM.S.INV(RAND())</f>
        <v>-0.48048930954452002</v>
      </c>
      <c r="AS115" s="23">
        <f ca="1">SQRT(Inputs!$B$38)*L115+SQRT(1-Inputs!$B$38)*_xlfn.NORM.S.INV(RAND())</f>
        <v>0.32912783736554913</v>
      </c>
      <c r="AT115" s="23">
        <f ca="1">SQRT(Inputs!$B$38)*M115+SQRT(1-Inputs!$B$38)*_xlfn.NORM.S.INV(RAND())</f>
        <v>0.8137911085423386</v>
      </c>
      <c r="AU115" s="15">
        <f ca="1">Inputs!$B$6*EXP($B$8-0.5*C$5^2+C$5*N115)</f>
        <v>5531.3709824899333</v>
      </c>
      <c r="AV115" s="15">
        <f t="shared" ca="1" si="37"/>
        <v>5887.7407275706028</v>
      </c>
      <c r="AW115" s="15">
        <f t="shared" ca="1" si="38"/>
        <v>6043.4652530094072</v>
      </c>
      <c r="AX115" s="15">
        <f t="shared" ca="1" si="39"/>
        <v>7883.9220063297753</v>
      </c>
      <c r="AY115" s="15">
        <f t="shared" ca="1" si="40"/>
        <v>8592.3680220337337</v>
      </c>
      <c r="AZ115" s="15">
        <f t="shared" ca="1" si="41"/>
        <v>11999.770700526908</v>
      </c>
      <c r="BA115" s="15">
        <f t="shared" ca="1" si="42"/>
        <v>14262.325414501978</v>
      </c>
      <c r="BB115" s="15">
        <f t="shared" ca="1" si="43"/>
        <v>19553.014853357057</v>
      </c>
      <c r="BC115" s="15">
        <f t="shared" ca="1" si="44"/>
        <v>26315.504372923413</v>
      </c>
      <c r="BD115" s="15">
        <f t="shared" ca="1" si="45"/>
        <v>29566.844197590046</v>
      </c>
      <c r="BE115" s="15">
        <f t="shared" ca="1" si="46"/>
        <v>32143.640217773944</v>
      </c>
      <c r="BF115" s="15">
        <f ca="1">Inputs!$B$13*EXP($B$9-0.5*C$6^2+C$6*Y115)</f>
        <v>19742.124522361133</v>
      </c>
      <c r="BG115" s="15">
        <f t="shared" ca="1" si="47"/>
        <v>27297.638756192835</v>
      </c>
      <c r="BH115" s="15">
        <f t="shared" ca="1" si="48"/>
        <v>38376.605933688988</v>
      </c>
      <c r="BI115" s="15">
        <f t="shared" ca="1" si="49"/>
        <v>47451.956356556715</v>
      </c>
      <c r="BJ115" s="15">
        <f t="shared" ca="1" si="50"/>
        <v>49266.73205130289</v>
      </c>
      <c r="BK115" s="15">
        <f t="shared" ca="1" si="51"/>
        <v>59275.792742605277</v>
      </c>
      <c r="BL115" s="15">
        <f t="shared" ca="1" si="52"/>
        <v>66156.692628125165</v>
      </c>
      <c r="BM115" s="15">
        <f t="shared" ca="1" si="53"/>
        <v>75468.416826506626</v>
      </c>
      <c r="BN115" s="15">
        <f t="shared" ca="1" si="54"/>
        <v>103250.53940621906</v>
      </c>
      <c r="BO115" s="15">
        <f t="shared" ca="1" si="55"/>
        <v>121621.38553193778</v>
      </c>
      <c r="BP115" s="15">
        <f t="shared" ca="1" si="56"/>
        <v>160385.5891348439</v>
      </c>
      <c r="BQ115" s="15">
        <f ca="1">Inputs!$B$20*EXP($B$10-0.5*C$7^2+C$7*AJ115)</f>
        <v>8411.0220075058514</v>
      </c>
      <c r="BR115" s="15">
        <f t="shared" ca="1" si="57"/>
        <v>17888.351377064151</v>
      </c>
      <c r="BS115" s="15">
        <f t="shared" ca="1" si="58"/>
        <v>20445.809667287474</v>
      </c>
      <c r="BT115" s="15">
        <f t="shared" ca="1" si="59"/>
        <v>26739.124456294008</v>
      </c>
      <c r="BU115" s="15">
        <f t="shared" ca="1" si="60"/>
        <v>37841.140842343746</v>
      </c>
      <c r="BV115" s="15">
        <f t="shared" ca="1" si="61"/>
        <v>45906.526267863264</v>
      </c>
      <c r="BW115" s="15">
        <f t="shared" ca="1" si="62"/>
        <v>84985.289374357904</v>
      </c>
      <c r="BX115" s="15">
        <f t="shared" ca="1" si="63"/>
        <v>128981.06095527223</v>
      </c>
      <c r="BY115" s="15">
        <f t="shared" ca="1" si="64"/>
        <v>164851.25318085813</v>
      </c>
      <c r="BZ115" s="15">
        <f t="shared" ca="1" si="65"/>
        <v>245736.79223485323</v>
      </c>
      <c r="CA115" s="15">
        <f t="shared" ca="1" si="66"/>
        <v>398893.15556338441</v>
      </c>
      <c r="CB115" s="15">
        <f ca="1">(AU115*DCF!C$10-DCF!C$5*MAX(AU115*DCF!C$10,0)-MAX(AU115-Inputs!$B$6,0)/Inputs!$B$10)*DCF!C$6</f>
        <v>1039.0162941090514</v>
      </c>
      <c r="CC115" s="15">
        <f ca="1">(AV115*DCF!D$10-DCF!D$5*MAX(AV115*DCF!D$10,0)-MAX(AV115-AU115,0)/Inputs!$B$10)*DCF!D$6</f>
        <v>1348.2054787321067</v>
      </c>
      <c r="CD115" s="15">
        <f ca="1">(AW115*DCF!E$10-DCF!E$5*MAX(AW115*DCF!E$10,0)-MAX(AW115-AV115,0)/Inputs!$B$10)*DCF!E$6</f>
        <v>1360.2643111072255</v>
      </c>
      <c r="CE115" s="15">
        <f ca="1">(AX115*DCF!F$10-DCF!F$5*MAX(AX115*DCF!F$10,0)-MAX(AX115-AW115,0)/Inputs!$B$10)*DCF!F$6</f>
        <v>1338.0941894159837</v>
      </c>
      <c r="CF115" s="15">
        <f ca="1">(AY115*DCF!G$10-DCF!G$5*MAX(AY115*DCF!G$10,0)-MAX(AY115-AX115,0)/Inputs!$B$10)*DCF!G$6</f>
        <v>1634.194638224822</v>
      </c>
      <c r="CG115" s="15">
        <f ca="1">(AZ115*DCF!H$10-DCF!H$5*MAX(AZ115*DCF!H$10,0)-MAX(AZ115-AY115,0)/Inputs!$B$10)*DCF!H$6</f>
        <v>1724.7186573894508</v>
      </c>
      <c r="CH115" s="15">
        <f ca="1">(BA115*DCF!I$10-DCF!I$5*MAX(BA115*DCF!I$10,0)-MAX(BA115-AZ115,0)/Inputs!$B$10)*DCF!I$6</f>
        <v>2234.0683161685211</v>
      </c>
      <c r="CI115" s="15">
        <f ca="1">(BB115*DCF!J$10-DCF!J$5*MAX(BB115*DCF!J$10,0)-MAX(BB115-BA115,0)/Inputs!$B$10)*DCF!J$6</f>
        <v>2553.6259172779664</v>
      </c>
      <c r="CJ115" s="15">
        <f ca="1">(BC115*DCF!K$10-DCF!K$5*MAX(BC115*DCF!K$10,0)-MAX(BC115-BB115,0)/Inputs!$B$10)*DCF!K$6</f>
        <v>3289.7279858742113</v>
      </c>
      <c r="CK115" s="15">
        <f ca="1">(BD115*DCF!L$10-DCF!L$5*MAX(BD115*DCF!L$10,0)-MAX(BD115-BC115,0)/Inputs!$B$10)*DCF!L$6</f>
        <v>4038.7914640300896</v>
      </c>
      <c r="CL115" s="15">
        <f ca="1">(BE115*DCF!M$10-DCF!M$5*MAX(BE115*DCF!M$10,0)-MAX(BE115-BD115,0)/Inputs!$B$10)*DCF!M$6</f>
        <v>4228.0575646292236</v>
      </c>
      <c r="CM115" s="15">
        <f ca="1">(BF115*DCF!C$28-DCF!C$5*MAX(BF115*DCF!C$28,0)-MAX(BF115-Inputs!$B$13,0)/Inputs!$B$17)*DCF!C$6</f>
        <v>4095.5769738702647</v>
      </c>
      <c r="CN115" s="15">
        <f ca="1">(BG115*DCF!D$28-DCF!D$5*MAX(BG115*DCF!D$28,0)-MAX(BG115-BF115,0)/Inputs!$B$17)*DCF!D$6</f>
        <v>6427.8465977059686</v>
      </c>
      <c r="CO115" s="15">
        <f ca="1">(BH115*DCF!E$28-DCF!E$5*MAX(BH115*DCF!E$28,0)-MAX(BH115-BG115,0)/Inputs!$B$17)*DCF!E$6</f>
        <v>8685.4262201704187</v>
      </c>
      <c r="CP115" s="15">
        <f ca="1">(BI115*DCF!F$28-DCF!F$5*MAX(BI115*DCF!F$28,0)-MAX(BI115-BH115,0)/Inputs!$B$17)*DCF!F$6</f>
        <v>11229.645234009375</v>
      </c>
      <c r="CQ115" s="15">
        <f ca="1">(BJ115*DCF!G$28-DCF!G$5*MAX(BJ115*DCF!G$28,0)-MAX(BJ115-BI115,0)/Inputs!$B$17)*DCF!G$6</f>
        <v>12477.400072268041</v>
      </c>
      <c r="CR115" s="15">
        <f ca="1">(BK115*DCF!H$28-DCF!H$5*MAX(BK115*DCF!H$28,0)-MAX(BK115-BJ115,0)/Inputs!$B$17)*DCF!H$6</f>
        <v>13104.430377310693</v>
      </c>
      <c r="CS115" s="15">
        <f ca="1">(BL115*DCF!I$28-DCF!I$5*MAX(BL115*DCF!I$28,0)-MAX(BL115-BK115,0)/Inputs!$B$17)*DCF!I$6</f>
        <v>14569.327112972149</v>
      </c>
      <c r="CT115" s="15">
        <f ca="1">(BM115*DCF!J$28-DCF!J$5*MAX(BM115*DCF!J$28,0)-MAX(BM115-BL115,0)/Inputs!$B$17)*DCF!J$6</f>
        <v>15601.063507528421</v>
      </c>
      <c r="CU115" s="15">
        <f ca="1">(BN115*DCF!K$28-DCF!K$5*MAX(BN115*DCF!K$28,0)-MAX(BN115-BM115,0)/Inputs!$B$17)*DCF!K$6</f>
        <v>18401.842760894124</v>
      </c>
      <c r="CV115" s="15">
        <f ca="1">(BO115*DCF!L$28-DCF!L$5*MAX(BO115*DCF!L$28,0)-MAX(BO115-BN115,0)/Inputs!$B$17)*DCF!L$6</f>
        <v>22187.327358879895</v>
      </c>
      <c r="CW115" s="15">
        <f ca="1">(BP115*DCF!M$28-DCF!M$5*MAX(BP115*DCF!M$28,0)-MAX(BP115-BO115,0)/Inputs!$B$17)*DCF!M$6</f>
        <v>26124.692892219889</v>
      </c>
      <c r="CX115" s="15">
        <f ca="1">(BQ115*DCF!C$46-DCF!C$5*MAX(BQ115*DCF!C$46,0)-MAX(BQ115-Inputs!$B$20,0)/Inputs!$B$24)*DCF!C$6</f>
        <v>-4348.9759867246075</v>
      </c>
      <c r="CY115" s="15">
        <f ca="1">(BR115*DCF!D$46-DCF!D$5*MAX(BR115*DCF!D$46,0)-MAX(BR115-BQ115,0)/Inputs!$B$24)*DCF!D$6</f>
        <v>-7097.0221913323812</v>
      </c>
      <c r="CZ115" s="15">
        <f ca="1">(BS115*DCF!E$46-DCF!E$5*MAX(BS115*DCF!E$46,0)-MAX(BS115-BR115,0)/Inputs!$B$24)*DCF!E$6</f>
        <v>-3425.83224427511</v>
      </c>
      <c r="DA115" s="15">
        <f ca="1">(BT115*DCF!F$46-DCF!F$5*MAX(BT115*DCF!F$46,0)-MAX(BT115-BS115,0)/Inputs!$B$24)*DCF!F$6</f>
        <v>-4238.9069620823366</v>
      </c>
      <c r="DB115" s="15">
        <f ca="1">(BU115*DCF!G$46-DCF!G$5*MAX(BU115*DCF!G$46,0)-MAX(BU115-BT115,0)/Inputs!$B$24)*DCF!G$6</f>
        <v>-5007.4001761776381</v>
      </c>
      <c r="DC115" s="15">
        <f ca="1">(BV115*DCF!H$46-DCF!H$5*MAX(BV115*DCF!H$46,0)-MAX(BV115-BU115,0)/Inputs!$B$24)*DCF!H$6</f>
        <v>-2506.2691035437938</v>
      </c>
      <c r="DD115" s="15">
        <f ca="1">(BW115*DCF!I$46-DCF!I$5*MAX(BW115*DCF!I$46,0)-MAX(BW115-BV115,0)/Inputs!$B$24)*DCF!I$6</f>
        <v>-9255.2329086253467</v>
      </c>
      <c r="DE115" s="15">
        <f ca="1">(BX115*DCF!J$46-DCF!J$5*MAX(BX115*DCF!J$46,0)-MAX(BX115-BW115,0)/Inputs!$B$24)*DCF!J$6</f>
        <v>-6256.5611071680996</v>
      </c>
      <c r="DF115" s="15">
        <f ca="1">(BY115*DCF!K$46-DCF!K$5*MAX(BY115*DCF!K$46,0)-MAX(BY115-BX115,0)/Inputs!$B$24)*DCF!K$6</f>
        <v>629.61159876930094</v>
      </c>
      <c r="DG115" s="15">
        <f ca="1">(BZ115*DCF!L$46-DCF!L$5*MAX(BZ115*DCF!L$46,0)-MAX(BZ115-BY115,0)/Inputs!$B$24)*DCF!L$6</f>
        <v>-1318.0175259106984</v>
      </c>
      <c r="DH115" s="15">
        <f ca="1">(CA115*DCF!M$46-DCF!M$5*MAX(CA115*DCF!M$46,0)-MAX(CA115-BZ115,0)/Inputs!$B$24)*DCF!M$6</f>
        <v>-746.62957770353773</v>
      </c>
      <c r="DI115" s="15">
        <f ca="1">SUM(CB115:CL115)+BE115*DCF!M$10*(1+Inputs!$B$30)*(1-Inputs!$B$33)*(1-Inputs!$B$30/Inputs!$B$31)/(Inputs!$B$29-Inputs!$B$30)*DCF!M$6</f>
        <v>114244.94059866159</v>
      </c>
      <c r="DJ115" s="15">
        <f ca="1">SUM(CM115:CW115)+BP115*DCF!M$28*(1+Inputs!$B$30)*(1-Inputs!$B$33)*(1-Inputs!$B$30/Inputs!$B$31)/(Inputs!$B$29-Inputs!$B$30)*DCF!M$6</f>
        <v>748044.86636399338</v>
      </c>
      <c r="DK115" s="15">
        <f ca="1">SUM(CX115:DH115)+CA115*DCF!M$46*(1+Inputs!$B$30)*(1-Inputs!$B$33)*(1-Inputs!$B$30/Inputs!$B$31)/(Inputs!$B$29-Inputs!$B$30)*DCF!M$6</f>
        <v>573164.83423122962</v>
      </c>
      <c r="DM115" s="15">
        <f ca="1">DI115+DJ115+DK115+Inputs!$B$34+Inputs!$B$36-Inputs!$B$35</f>
        <v>1512305.6411938844</v>
      </c>
    </row>
    <row r="116" spans="1:117" x14ac:dyDescent="0.75">
      <c r="A116" s="11">
        <v>103</v>
      </c>
      <c r="C116" s="23">
        <f t="shared" ca="1" si="70"/>
        <v>1.1564050822467635</v>
      </c>
      <c r="D116" s="23">
        <f t="shared" ca="1" si="70"/>
        <v>0.38951943048696874</v>
      </c>
      <c r="E116" s="23">
        <f t="shared" ca="1" si="70"/>
        <v>7.8158850904318747E-2</v>
      </c>
      <c r="F116" s="23">
        <f t="shared" ca="1" si="70"/>
        <v>1.5035545615390022</v>
      </c>
      <c r="G116" s="23">
        <f t="shared" ca="1" si="70"/>
        <v>-2.594555240379124E-2</v>
      </c>
      <c r="H116" s="23">
        <f t="shared" ca="1" si="70"/>
        <v>0.34831840548912535</v>
      </c>
      <c r="I116" s="23">
        <f t="shared" ca="1" si="70"/>
        <v>7.0597787206602258E-2</v>
      </c>
      <c r="J116" s="23">
        <f t="shared" ca="1" si="70"/>
        <v>-0.41871629361435758</v>
      </c>
      <c r="K116" s="23">
        <f t="shared" ca="1" si="70"/>
        <v>-0.58154870598610531</v>
      </c>
      <c r="L116" s="23">
        <f t="shared" ca="1" si="70"/>
        <v>-2.8376806396514271</v>
      </c>
      <c r="M116" s="23">
        <f t="shared" ca="1" si="70"/>
        <v>1.0751929288092745</v>
      </c>
      <c r="N116" s="23">
        <f ca="1">SQRT(Inputs!$B$38)*C116+SQRT(1-Inputs!$B$38)*_xlfn.NORM.S.INV(RAND())</f>
        <v>0.12992161995554052</v>
      </c>
      <c r="O116" s="23">
        <f ca="1">SQRT(Inputs!$B$38)*D116+SQRT(1-Inputs!$B$38)*_xlfn.NORM.S.INV(RAND())</f>
        <v>0.62691614630015868</v>
      </c>
      <c r="P116" s="23">
        <f ca="1">SQRT(Inputs!$B$38)*E116+SQRT(1-Inputs!$B$38)*_xlfn.NORM.S.INV(RAND())</f>
        <v>0.60458979782595579</v>
      </c>
      <c r="Q116" s="23">
        <f ca="1">SQRT(Inputs!$B$38)*F116+SQRT(1-Inputs!$B$38)*_xlfn.NORM.S.INV(RAND())</f>
        <v>0.73839370724958875</v>
      </c>
      <c r="R116" s="23">
        <f ca="1">SQRT(Inputs!$B$38)*G116+SQRT(1-Inputs!$B$38)*_xlfn.NORM.S.INV(RAND())</f>
        <v>-0.33651861323502724</v>
      </c>
      <c r="S116" s="23">
        <f ca="1">SQRT(Inputs!$B$38)*H116+SQRT(1-Inputs!$B$38)*_xlfn.NORM.S.INV(RAND())</f>
        <v>-0.44998367072481982</v>
      </c>
      <c r="T116" s="23">
        <f ca="1">SQRT(Inputs!$B$38)*I116+SQRT(1-Inputs!$B$38)*_xlfn.NORM.S.INV(RAND())</f>
        <v>0.96831784525363318</v>
      </c>
      <c r="U116" s="23">
        <f ca="1">SQRT(Inputs!$B$38)*J116+SQRT(1-Inputs!$B$38)*_xlfn.NORM.S.INV(RAND())</f>
        <v>-0.55951705537307794</v>
      </c>
      <c r="V116" s="23">
        <f ca="1">SQRT(Inputs!$B$38)*K116+SQRT(1-Inputs!$B$38)*_xlfn.NORM.S.INV(RAND())</f>
        <v>-0.47348843863102985</v>
      </c>
      <c r="W116" s="23">
        <f ca="1">SQRT(Inputs!$B$38)*L116+SQRT(1-Inputs!$B$38)*_xlfn.NORM.S.INV(RAND())</f>
        <v>-2.4919880298700803</v>
      </c>
      <c r="X116" s="23">
        <f ca="1">SQRT(Inputs!$B$38)*M116+SQRT(1-Inputs!$B$38)*_xlfn.NORM.S.INV(RAND())</f>
        <v>1.0487783023123534</v>
      </c>
      <c r="Y116" s="23">
        <f ca="1">SQRT(Inputs!$B$38)*C116+SQRT(1-Inputs!$B$38)*_xlfn.NORM.S.INV(RAND())</f>
        <v>-1.2864716881850273</v>
      </c>
      <c r="Z116" s="23">
        <f ca="1">SQRT(Inputs!$B$38)*D116+SQRT(1-Inputs!$B$38)*_xlfn.NORM.S.INV(RAND())</f>
        <v>-0.13835050431823573</v>
      </c>
      <c r="AA116" s="23">
        <f ca="1">SQRT(Inputs!$B$38)*E116+SQRT(1-Inputs!$B$38)*_xlfn.NORM.S.INV(RAND())</f>
        <v>-0.20834525711736701</v>
      </c>
      <c r="AB116" s="23">
        <f ca="1">SQRT(Inputs!$B$38)*F116+SQRT(1-Inputs!$B$38)*_xlfn.NORM.S.INV(RAND())</f>
        <v>0.58598446590392139</v>
      </c>
      <c r="AC116" s="23">
        <f ca="1">SQRT(Inputs!$B$38)*G116+SQRT(1-Inputs!$B$38)*_xlfn.NORM.S.INV(RAND())</f>
        <v>4.6052123464141302E-2</v>
      </c>
      <c r="AD116" s="23">
        <f ca="1">SQRT(Inputs!$B$38)*H116+SQRT(1-Inputs!$B$38)*_xlfn.NORM.S.INV(RAND())</f>
        <v>1.1432182770863268</v>
      </c>
      <c r="AE116" s="23">
        <f ca="1">SQRT(Inputs!$B$38)*I116+SQRT(1-Inputs!$B$38)*_xlfn.NORM.S.INV(RAND())</f>
        <v>1.241351588124187</v>
      </c>
      <c r="AF116" s="23">
        <f ca="1">SQRT(Inputs!$B$38)*J116+SQRT(1-Inputs!$B$38)*_xlfn.NORM.S.INV(RAND())</f>
        <v>0.19830750375636053</v>
      </c>
      <c r="AG116" s="23">
        <f ca="1">SQRT(Inputs!$B$38)*K116+SQRT(1-Inputs!$B$38)*_xlfn.NORM.S.INV(RAND())</f>
        <v>0.33455371333327472</v>
      </c>
      <c r="AH116" s="23">
        <f ca="1">SQRT(Inputs!$B$38)*L116+SQRT(1-Inputs!$B$38)*_xlfn.NORM.S.INV(RAND())</f>
        <v>-1.422306625506865</v>
      </c>
      <c r="AI116" s="23">
        <f ca="1">SQRT(Inputs!$B$38)*M116+SQRT(1-Inputs!$B$38)*_xlfn.NORM.S.INV(RAND())</f>
        <v>0.39725254785362601</v>
      </c>
      <c r="AJ116" s="23">
        <f ca="1">SQRT(Inputs!$B$38)*C116+SQRT(1-Inputs!$B$38)*_xlfn.NORM.S.INV(RAND())</f>
        <v>-0.42243297136567526</v>
      </c>
      <c r="AK116" s="23">
        <f ca="1">SQRT(Inputs!$B$38)*D116+SQRT(1-Inputs!$B$38)*_xlfn.NORM.S.INV(RAND())</f>
        <v>-0.89922939548014236</v>
      </c>
      <c r="AL116" s="23">
        <f ca="1">SQRT(Inputs!$B$38)*E116+SQRT(1-Inputs!$B$38)*_xlfn.NORM.S.INV(RAND())</f>
        <v>-0.6991416065735816</v>
      </c>
      <c r="AM116" s="23">
        <f ca="1">SQRT(Inputs!$B$38)*F116+SQRT(1-Inputs!$B$38)*_xlfn.NORM.S.INV(RAND())</f>
        <v>-0.38988626046041786</v>
      </c>
      <c r="AN116" s="23">
        <f ca="1">SQRT(Inputs!$B$38)*G116+SQRT(1-Inputs!$B$38)*_xlfn.NORM.S.INV(RAND())</f>
        <v>0.32788873447342243</v>
      </c>
      <c r="AO116" s="23">
        <f ca="1">SQRT(Inputs!$B$38)*H116+SQRT(1-Inputs!$B$38)*_xlfn.NORM.S.INV(RAND())</f>
        <v>-0.31258332167310232</v>
      </c>
      <c r="AP116" s="23">
        <f ca="1">SQRT(Inputs!$B$38)*I116+SQRT(1-Inputs!$B$38)*_xlfn.NORM.S.INV(RAND())</f>
        <v>-0.42686779826718912</v>
      </c>
      <c r="AQ116" s="23">
        <f ca="1">SQRT(Inputs!$B$38)*J116+SQRT(1-Inputs!$B$38)*_xlfn.NORM.S.INV(RAND())</f>
        <v>-2.0508426085205653</v>
      </c>
      <c r="AR116" s="23">
        <f ca="1">SQRT(Inputs!$B$38)*K116+SQRT(1-Inputs!$B$38)*_xlfn.NORM.S.INV(RAND())</f>
        <v>0.80000016036760746</v>
      </c>
      <c r="AS116" s="23">
        <f ca="1">SQRT(Inputs!$B$38)*L116+SQRT(1-Inputs!$B$38)*_xlfn.NORM.S.INV(RAND())</f>
        <v>-1.041759802038126</v>
      </c>
      <c r="AT116" s="23">
        <f ca="1">SQRT(Inputs!$B$38)*M116+SQRT(1-Inputs!$B$38)*_xlfn.NORM.S.INV(RAND())</f>
        <v>0.45034481434401058</v>
      </c>
      <c r="AU116" s="15">
        <f ca="1">Inputs!$B$6*EXP($B$8-0.5*C$5^2+C$5*N116)</f>
        <v>5067.7044779180678</v>
      </c>
      <c r="AV116" s="15">
        <f t="shared" ca="1" si="37"/>
        <v>6764.2241486459507</v>
      </c>
      <c r="AW116" s="15">
        <f t="shared" ca="1" si="38"/>
        <v>8948.5451617727977</v>
      </c>
      <c r="AX116" s="15">
        <f t="shared" ca="1" si="39"/>
        <v>11981.078391461317</v>
      </c>
      <c r="AY116" s="15">
        <f t="shared" ca="1" si="40"/>
        <v>14077.808083744716</v>
      </c>
      <c r="AZ116" s="15">
        <f t="shared" ca="1" si="41"/>
        <v>16385.170123517091</v>
      </c>
      <c r="BA116" s="15">
        <f t="shared" ca="1" si="42"/>
        <v>22189.867765125866</v>
      </c>
      <c r="BB116" s="15">
        <f t="shared" ca="1" si="43"/>
        <v>25686.127564017112</v>
      </c>
      <c r="BC116" s="15">
        <f t="shared" ca="1" si="44"/>
        <v>30053.476766472781</v>
      </c>
      <c r="BD116" s="15">
        <f t="shared" ca="1" si="45"/>
        <v>29163.319768095203</v>
      </c>
      <c r="BE116" s="15">
        <f t="shared" ca="1" si="46"/>
        <v>39317.868368793679</v>
      </c>
      <c r="BF116" s="15">
        <f ca="1">Inputs!$B$13*EXP($B$9-0.5*C$6^2+C$6*Y116)</f>
        <v>10717.457042040573</v>
      </c>
      <c r="BG116" s="15">
        <f t="shared" ca="1" si="47"/>
        <v>12739.709268327819</v>
      </c>
      <c r="BH116" s="15">
        <f t="shared" ca="1" si="48"/>
        <v>15036.890694064099</v>
      </c>
      <c r="BI116" s="15">
        <f t="shared" ca="1" si="49"/>
        <v>20144.837505434043</v>
      </c>
      <c r="BJ116" s="15">
        <f t="shared" ca="1" si="50"/>
        <v>24860.742791841978</v>
      </c>
      <c r="BK116" s="15">
        <f t="shared" ca="1" si="51"/>
        <v>35650.267545636649</v>
      </c>
      <c r="BL116" s="15">
        <f t="shared" ca="1" si="52"/>
        <v>51435.114982593957</v>
      </c>
      <c r="BM116" s="15">
        <f t="shared" ca="1" si="53"/>
        <v>64801.762199675344</v>
      </c>
      <c r="BN116" s="15">
        <f t="shared" ca="1" si="54"/>
        <v>82958.185014873146</v>
      </c>
      <c r="BO116" s="15">
        <f t="shared" ca="1" si="55"/>
        <v>86517.283793518858</v>
      </c>
      <c r="BP116" s="15">
        <f t="shared" ca="1" si="56"/>
        <v>111388.72592398967</v>
      </c>
      <c r="BQ116" s="15">
        <f ca="1">Inputs!$B$20*EXP($B$10-0.5*C$7^2+C$7*AJ116)</f>
        <v>3692.6477375676295</v>
      </c>
      <c r="BR116" s="15">
        <f t="shared" ca="1" si="57"/>
        <v>3765.7535283645607</v>
      </c>
      <c r="BS116" s="15">
        <f t="shared" ca="1" si="58"/>
        <v>4218.6694125473332</v>
      </c>
      <c r="BT116" s="15">
        <f t="shared" ca="1" si="59"/>
        <v>5251.1178872221044</v>
      </c>
      <c r="BU116" s="15">
        <f t="shared" ca="1" si="60"/>
        <v>7878.3265916289211</v>
      </c>
      <c r="BV116" s="15">
        <f t="shared" ca="1" si="61"/>
        <v>10215.654321542239</v>
      </c>
      <c r="BW116" s="15">
        <f t="shared" ca="1" si="62"/>
        <v>13023.91633678984</v>
      </c>
      <c r="BX116" s="15">
        <f t="shared" ca="1" si="63"/>
        <v>12075.294770450992</v>
      </c>
      <c r="BY116" s="15">
        <f t="shared" ca="1" si="64"/>
        <v>19717.940270269792</v>
      </c>
      <c r="BZ116" s="15">
        <f t="shared" ca="1" si="65"/>
        <v>22844.966845306961</v>
      </c>
      <c r="CA116" s="15">
        <f t="shared" ca="1" si="66"/>
        <v>34763.873088081011</v>
      </c>
      <c r="CB116" s="15">
        <f ca="1">(AU116*DCF!C$10-DCF!C$5*MAX(AU116*DCF!C$10,0)-MAX(AU116-Inputs!$B$6,0)/Inputs!$B$10)*DCF!C$6</f>
        <v>1042.3223189309483</v>
      </c>
      <c r="CC116" s="15">
        <f ca="1">(AV116*DCF!D$10-DCF!D$5*MAX(AV116*DCF!D$10,0)-MAX(AV116-AU116,0)/Inputs!$B$10)*DCF!D$6</f>
        <v>1235.0818894850797</v>
      </c>
      <c r="CD116" s="15">
        <f ca="1">(AW116*DCF!E$10-DCF!E$5*MAX(AW116*DCF!E$10,0)-MAX(AW116-AV116,0)/Inputs!$B$10)*DCF!E$6</f>
        <v>1574.0770804500125</v>
      </c>
      <c r="CE116" s="15">
        <f ca="1">(AX116*DCF!F$10-DCF!F$5*MAX(AX116*DCF!F$10,0)-MAX(AX116-AW116,0)/Inputs!$B$10)*DCF!F$6</f>
        <v>1984.455339030641</v>
      </c>
      <c r="CF116" s="15">
        <f ca="1">(AY116*DCF!G$10-DCF!G$5*MAX(AY116*DCF!G$10,0)-MAX(AY116-AX116,0)/Inputs!$B$10)*DCF!G$6</f>
        <v>2497.5617633060342</v>
      </c>
      <c r="CG116" s="15">
        <f ca="1">(AZ116*DCF!H$10-DCF!H$5*MAX(AZ116*DCF!H$10,0)-MAX(AZ116-AY116,0)/Inputs!$B$10)*DCF!H$6</f>
        <v>2771.4790371717568</v>
      </c>
      <c r="CH116" s="15">
        <f ca="1">(BA116*DCF!I$10-DCF!I$5*MAX(BA116*DCF!I$10,0)-MAX(BA116-AZ116,0)/Inputs!$B$10)*DCF!I$6</f>
        <v>3101.1055604013059</v>
      </c>
      <c r="CI116" s="15">
        <f ca="1">(BB116*DCF!J$10-DCF!J$5*MAX(BB116*DCF!J$10,0)-MAX(BB116-BA116,0)/Inputs!$B$10)*DCF!J$6</f>
        <v>3877.9985313476236</v>
      </c>
      <c r="CJ116" s="15">
        <f ca="1">(BC116*DCF!K$10-DCF!K$5*MAX(BC116*DCF!K$10,0)-MAX(BC116-BB116,0)/Inputs!$B$10)*DCF!K$6</f>
        <v>4226.7646927157066</v>
      </c>
      <c r="CK116" s="15">
        <f ca="1">(BD116*DCF!L$10-DCF!L$5*MAX(BD116*DCF!L$10,0)-MAX(BD116-BC116,0)/Inputs!$B$10)*DCF!L$6</f>
        <v>4398.3831897667842</v>
      </c>
      <c r="CL116" s="15">
        <f ca="1">(BE116*DCF!M$10-DCF!M$5*MAX(BE116*DCF!M$10,0)-MAX(BE116-BD116,0)/Inputs!$B$10)*DCF!M$6</f>
        <v>4335.1904352139036</v>
      </c>
      <c r="CM116" s="15">
        <f ca="1">(BF116*DCF!C$28-DCF!C$5*MAX(BF116*DCF!C$28,0)-MAX(BF116-Inputs!$B$13,0)/Inputs!$B$17)*DCF!C$6</f>
        <v>3270.8976027757285</v>
      </c>
      <c r="CN116" s="15">
        <f ca="1">(BG116*DCF!D$28-DCF!D$5*MAX(BG116*DCF!D$28,0)-MAX(BG116-BF116,0)/Inputs!$B$17)*DCF!D$6</f>
        <v>3320.6990863917517</v>
      </c>
      <c r="CO116" s="15">
        <f ca="1">(BH116*DCF!E$28-DCF!E$5*MAX(BH116*DCF!E$28,0)-MAX(BH116-BG116,0)/Inputs!$B$17)*DCF!E$6</f>
        <v>3805.9723592922137</v>
      </c>
      <c r="CP116" s="15">
        <f ca="1">(BI116*DCF!F$28-DCF!F$5*MAX(BI116*DCF!F$28,0)-MAX(BI116-BH116,0)/Inputs!$B$17)*DCF!F$6</f>
        <v>4538.8102960628348</v>
      </c>
      <c r="CQ116" s="15">
        <f ca="1">(BJ116*DCF!G$28-DCF!G$5*MAX(BJ116*DCF!G$28,0)-MAX(BJ116-BI116,0)/Inputs!$B$17)*DCF!G$6</f>
        <v>5657.1396535374024</v>
      </c>
      <c r="CR116" s="15">
        <f ca="1">(BK116*DCF!H$28-DCF!H$5*MAX(BK116*DCF!H$28,0)-MAX(BK116-BJ116,0)/Inputs!$B$17)*DCF!H$6</f>
        <v>7140.3151293841847</v>
      </c>
      <c r="CS116" s="15">
        <f ca="1">(BL116*DCF!I$28-DCF!I$5*MAX(BL116*DCF!I$28,0)-MAX(BL116-BK116,0)/Inputs!$B$17)*DCF!I$6</f>
        <v>9829.5139747716967</v>
      </c>
      <c r="CT116" s="15">
        <f ca="1">(BM116*DCF!J$28-DCF!J$5*MAX(BM116*DCF!J$28,0)-MAX(BM116-BL116,0)/Inputs!$B$17)*DCF!J$6</f>
        <v>12683.86434999516</v>
      </c>
      <c r="CU116" s="15">
        <f ca="1">(BN116*DCF!K$28-DCF!K$5*MAX(BN116*DCF!K$28,0)-MAX(BN116-BM116,0)/Inputs!$B$17)*DCF!K$6</f>
        <v>15295.457762747474</v>
      </c>
      <c r="CV116" s="15">
        <f ca="1">(BO116*DCF!L$28-DCF!L$5*MAX(BO116*DCF!L$28,0)-MAX(BO116-BN116,0)/Inputs!$B$17)*DCF!L$6</f>
        <v>16859.296142103751</v>
      </c>
      <c r="CW116" s="15">
        <f ca="1">(BP116*DCF!M$28-DCF!M$5*MAX(BP116*DCF!M$28,0)-MAX(BP116-BO116,0)/Inputs!$B$17)*DCF!M$6</f>
        <v>18358.088673860795</v>
      </c>
      <c r="CX116" s="15">
        <f ca="1">(BQ116*DCF!C$46-DCF!C$5*MAX(BQ116*DCF!C$46,0)-MAX(BQ116-Inputs!$B$20,0)/Inputs!$B$24)*DCF!C$6</f>
        <v>-1079.8945063978956</v>
      </c>
      <c r="CY116" s="15">
        <f ca="1">(BR116*DCF!D$46-DCF!D$5*MAX(BR116*DCF!D$46,0)-MAX(BR116-BQ116,0)/Inputs!$B$24)*DCF!D$6</f>
        <v>-673.91994288422484</v>
      </c>
      <c r="CZ116" s="15">
        <f ca="1">(BS116*DCF!E$46-DCF!E$5*MAX(BS116*DCF!E$46,0)-MAX(BS116-BR116,0)/Inputs!$B$24)*DCF!E$6</f>
        <v>-677.3919762560248</v>
      </c>
      <c r="DA116" s="15">
        <f ca="1">(BT116*DCF!F$46-DCF!F$5*MAX(BT116*DCF!F$46,0)-MAX(BT116-BS116,0)/Inputs!$B$24)*DCF!F$6</f>
        <v>-758.36673246249791</v>
      </c>
      <c r="DB116" s="15">
        <f ca="1">(BU116*DCF!G$46-DCF!G$5*MAX(BU116*DCF!G$46,0)-MAX(BU116-BT116,0)/Inputs!$B$24)*DCF!G$6</f>
        <v>-1148.7524417261477</v>
      </c>
      <c r="DC116" s="15">
        <f ca="1">(BV116*DCF!H$46-DCF!H$5*MAX(BV116*DCF!H$46,0)-MAX(BV116-BU116,0)/Inputs!$B$24)*DCF!H$6</f>
        <v>-726.31027102595908</v>
      </c>
      <c r="DD116" s="15">
        <f ca="1">(BW116*DCF!I$46-DCF!I$5*MAX(BW116*DCF!I$46,0)-MAX(BW116-BV116,0)/Inputs!$B$24)*DCF!I$6</f>
        <v>-505.35098992807201</v>
      </c>
      <c r="DE116" s="15">
        <f ca="1">(BX116*DCF!J$46-DCF!J$5*MAX(BX116*DCF!J$46,0)-MAX(BX116-BW116,0)/Inputs!$B$24)*DCF!J$6</f>
        <v>506.52521362909687</v>
      </c>
      <c r="DF116" s="15">
        <f ca="1">(BY116*DCF!K$46-DCF!K$5*MAX(BY116*DCF!K$46,0)-MAX(BY116-BX116,0)/Inputs!$B$24)*DCF!K$6</f>
        <v>-745.89006988987728</v>
      </c>
      <c r="DG116" s="15">
        <f ca="1">(BZ116*DCF!L$46-DCF!L$5*MAX(BZ116*DCF!L$46,0)-MAX(BZ116-BY116,0)/Inputs!$B$24)*DCF!L$6</f>
        <v>871.51052475921267</v>
      </c>
      <c r="DH116" s="15">
        <f ca="1">(CA116*DCF!M$46-DCF!M$5*MAX(CA116*DCF!M$46,0)-MAX(CA116-BZ116,0)/Inputs!$B$24)*DCF!M$6</f>
        <v>233.62995305448391</v>
      </c>
      <c r="DI116" s="15">
        <f ca="1">SUM(CB116:CL116)+BE116*DCF!M$10*(1+Inputs!$B$30)*(1-Inputs!$B$33)*(1-Inputs!$B$30/Inputs!$B$31)/(Inputs!$B$29-Inputs!$B$30)*DCF!M$6</f>
        <v>140466.56743315663</v>
      </c>
      <c r="DJ116" s="15">
        <f ca="1">SUM(CM116:CW116)+BP116*DCF!M$28*(1+Inputs!$B$30)*(1-Inputs!$B$33)*(1-Inputs!$B$30/Inputs!$B$31)/(Inputs!$B$29-Inputs!$B$30)*DCF!M$6</f>
        <v>514088.45131075662</v>
      </c>
      <c r="DK116" s="15">
        <f ca="1">SUM(CX116:DH116)+CA116*DCF!M$46*(1+Inputs!$B$30)*(1-Inputs!$B$33)*(1-Inputs!$B$30/Inputs!$B$31)/(Inputs!$B$29-Inputs!$B$30)*DCF!M$6</f>
        <v>49044.854599072205</v>
      </c>
      <c r="DM116" s="15">
        <f ca="1">DI116+DJ116+DK116+Inputs!$B$34+Inputs!$B$36-Inputs!$B$35</f>
        <v>780450.87334298552</v>
      </c>
    </row>
    <row r="117" spans="1:117" x14ac:dyDescent="0.75">
      <c r="A117" s="11">
        <v>104</v>
      </c>
      <c r="C117" s="23">
        <f t="shared" ca="1" si="70"/>
        <v>-2.8434479120737877E-2</v>
      </c>
      <c r="D117" s="23">
        <f t="shared" ca="1" si="70"/>
        <v>1.7330327483746639</v>
      </c>
      <c r="E117" s="23">
        <f t="shared" ca="1" si="70"/>
        <v>-1.9427627424552172</v>
      </c>
      <c r="F117" s="23">
        <f t="shared" ca="1" si="70"/>
        <v>-9.2639674960946078E-2</v>
      </c>
      <c r="G117" s="23">
        <f t="shared" ca="1" si="70"/>
        <v>1.3673299400267311</v>
      </c>
      <c r="H117" s="23">
        <f t="shared" ca="1" si="70"/>
        <v>-2.5400177116064979</v>
      </c>
      <c r="I117" s="23">
        <f t="shared" ca="1" si="70"/>
        <v>1.0089043388858872</v>
      </c>
      <c r="J117" s="23">
        <f t="shared" ca="1" si="70"/>
        <v>7.6899828982991927E-2</v>
      </c>
      <c r="K117" s="23">
        <f t="shared" ca="1" si="70"/>
        <v>-0.2114637182394549</v>
      </c>
      <c r="L117" s="23">
        <f t="shared" ca="1" si="70"/>
        <v>-0.42443472129802962</v>
      </c>
      <c r="M117" s="23">
        <f t="shared" ca="1" si="70"/>
        <v>0.90033777933817849</v>
      </c>
      <c r="N117" s="23">
        <f ca="1">SQRT(Inputs!$B$38)*C117+SQRT(1-Inputs!$B$38)*_xlfn.NORM.S.INV(RAND())</f>
        <v>0.45946826169002836</v>
      </c>
      <c r="O117" s="23">
        <f ca="1">SQRT(Inputs!$B$38)*D117+SQRT(1-Inputs!$B$38)*_xlfn.NORM.S.INV(RAND())</f>
        <v>0.62323679470942828</v>
      </c>
      <c r="P117" s="23">
        <f ca="1">SQRT(Inputs!$B$38)*E117+SQRT(1-Inputs!$B$38)*_xlfn.NORM.S.INV(RAND())</f>
        <v>-0.59339422875995529</v>
      </c>
      <c r="Q117" s="23">
        <f ca="1">SQRT(Inputs!$B$38)*F117+SQRT(1-Inputs!$B$38)*_xlfn.NORM.S.INV(RAND())</f>
        <v>-0.1015702608533873</v>
      </c>
      <c r="R117" s="23">
        <f ca="1">SQRT(Inputs!$B$38)*G117+SQRT(1-Inputs!$B$38)*_xlfn.NORM.S.INV(RAND())</f>
        <v>1.3708601361706516</v>
      </c>
      <c r="S117" s="23">
        <f ca="1">SQRT(Inputs!$B$38)*H117+SQRT(1-Inputs!$B$38)*_xlfn.NORM.S.INV(RAND())</f>
        <v>-1.6133904618645276</v>
      </c>
      <c r="T117" s="23">
        <f ca="1">SQRT(Inputs!$B$38)*I117+SQRT(1-Inputs!$B$38)*_xlfn.NORM.S.INV(RAND())</f>
        <v>0.13491762157381909</v>
      </c>
      <c r="U117" s="23">
        <f ca="1">SQRT(Inputs!$B$38)*J117+SQRT(1-Inputs!$B$38)*_xlfn.NORM.S.INV(RAND())</f>
        <v>0.84379125468977545</v>
      </c>
      <c r="V117" s="23">
        <f ca="1">SQRT(Inputs!$B$38)*K117+SQRT(1-Inputs!$B$38)*_xlfn.NORM.S.INV(RAND())</f>
        <v>-0.46951280032720499</v>
      </c>
      <c r="W117" s="23">
        <f ca="1">SQRT(Inputs!$B$38)*L117+SQRT(1-Inputs!$B$38)*_xlfn.NORM.S.INV(RAND())</f>
        <v>1.1205127693909611</v>
      </c>
      <c r="X117" s="23">
        <f ca="1">SQRT(Inputs!$B$38)*M117+SQRT(1-Inputs!$B$38)*_xlfn.NORM.S.INV(RAND())</f>
        <v>1.0622400722506744</v>
      </c>
      <c r="Y117" s="23">
        <f ca="1">SQRT(Inputs!$B$38)*C117+SQRT(1-Inputs!$B$38)*_xlfn.NORM.S.INV(RAND())</f>
        <v>-0.60090076335792353</v>
      </c>
      <c r="Z117" s="23">
        <f ca="1">SQRT(Inputs!$B$38)*D117+SQRT(1-Inputs!$B$38)*_xlfn.NORM.S.INV(RAND())</f>
        <v>-2.6743167487907948E-2</v>
      </c>
      <c r="AA117" s="23">
        <f ca="1">SQRT(Inputs!$B$38)*E117+SQRT(1-Inputs!$B$38)*_xlfn.NORM.S.INV(RAND())</f>
        <v>8.8760369617684187E-3</v>
      </c>
      <c r="AB117" s="23">
        <f ca="1">SQRT(Inputs!$B$38)*F117+SQRT(1-Inputs!$B$38)*_xlfn.NORM.S.INV(RAND())</f>
        <v>0.66235933827397431</v>
      </c>
      <c r="AC117" s="23">
        <f ca="1">SQRT(Inputs!$B$38)*G117+SQRT(1-Inputs!$B$38)*_xlfn.NORM.S.INV(RAND())</f>
        <v>-0.22748907477523872</v>
      </c>
      <c r="AD117" s="23">
        <f ca="1">SQRT(Inputs!$B$38)*H117+SQRT(1-Inputs!$B$38)*_xlfn.NORM.S.INV(RAND())</f>
        <v>-0.61334189755626201</v>
      </c>
      <c r="AE117" s="23">
        <f ca="1">SQRT(Inputs!$B$38)*I117+SQRT(1-Inputs!$B$38)*_xlfn.NORM.S.INV(RAND())</f>
        <v>4.153999257435026E-2</v>
      </c>
      <c r="AF117" s="23">
        <f ca="1">SQRT(Inputs!$B$38)*J117+SQRT(1-Inputs!$B$38)*_xlfn.NORM.S.INV(RAND())</f>
        <v>1.1463251039504923</v>
      </c>
      <c r="AG117" s="23">
        <f ca="1">SQRT(Inputs!$B$38)*K117+SQRT(1-Inputs!$B$38)*_xlfn.NORM.S.INV(RAND())</f>
        <v>0.36039525946870182</v>
      </c>
      <c r="AH117" s="23">
        <f ca="1">SQRT(Inputs!$B$38)*L117+SQRT(1-Inputs!$B$38)*_xlfn.NORM.S.INV(RAND())</f>
        <v>-0.79865992692320065</v>
      </c>
      <c r="AI117" s="23">
        <f ca="1">SQRT(Inputs!$B$38)*M117+SQRT(1-Inputs!$B$38)*_xlfn.NORM.S.INV(RAND())</f>
        <v>0.69022334057702994</v>
      </c>
      <c r="AJ117" s="23">
        <f ca="1">SQRT(Inputs!$B$38)*C117+SQRT(1-Inputs!$B$38)*_xlfn.NORM.S.INV(RAND())</f>
        <v>-0.10631386170176244</v>
      </c>
      <c r="AK117" s="23">
        <f ca="1">SQRT(Inputs!$B$38)*D117+SQRT(1-Inputs!$B$38)*_xlfn.NORM.S.INV(RAND())</f>
        <v>1.1200484370725121</v>
      </c>
      <c r="AL117" s="23">
        <f ca="1">SQRT(Inputs!$B$38)*E117+SQRT(1-Inputs!$B$38)*_xlfn.NORM.S.INV(RAND())</f>
        <v>-0.63532760913106645</v>
      </c>
      <c r="AM117" s="23">
        <f ca="1">SQRT(Inputs!$B$38)*F117+SQRT(1-Inputs!$B$38)*_xlfn.NORM.S.INV(RAND())</f>
        <v>0.20220692948074315</v>
      </c>
      <c r="AN117" s="23">
        <f ca="1">SQRT(Inputs!$B$38)*G117+SQRT(1-Inputs!$B$38)*_xlfn.NORM.S.INV(RAND())</f>
        <v>0.49864625251470734</v>
      </c>
      <c r="AO117" s="23">
        <f ca="1">SQRT(Inputs!$B$38)*H117+SQRT(1-Inputs!$B$38)*_xlfn.NORM.S.INV(RAND())</f>
        <v>-1.0847415407211118</v>
      </c>
      <c r="AP117" s="23">
        <f ca="1">SQRT(Inputs!$B$38)*I117+SQRT(1-Inputs!$B$38)*_xlfn.NORM.S.INV(RAND())</f>
        <v>0.21743148843715177</v>
      </c>
      <c r="AQ117" s="23">
        <f ca="1">SQRT(Inputs!$B$38)*J117+SQRT(1-Inputs!$B$38)*_xlfn.NORM.S.INV(RAND())</f>
        <v>0.3360729313602917</v>
      </c>
      <c r="AR117" s="23">
        <f ca="1">SQRT(Inputs!$B$38)*K117+SQRT(1-Inputs!$B$38)*_xlfn.NORM.S.INV(RAND())</f>
        <v>1.6269424806037844</v>
      </c>
      <c r="AS117" s="23">
        <f ca="1">SQRT(Inputs!$B$38)*L117+SQRT(1-Inputs!$B$38)*_xlfn.NORM.S.INV(RAND())</f>
        <v>-0.99560695965488244</v>
      </c>
      <c r="AT117" s="23">
        <f ca="1">SQRT(Inputs!$B$38)*M117+SQRT(1-Inputs!$B$38)*_xlfn.NORM.S.INV(RAND())</f>
        <v>0.93583323455383738</v>
      </c>
      <c r="AU117" s="15">
        <f ca="1">Inputs!$B$6*EXP($B$8-0.5*C$5^2+C$5*N117)</f>
        <v>5345.3802207711533</v>
      </c>
      <c r="AV117" s="15">
        <f t="shared" ca="1" si="37"/>
        <v>7130.9988435740097</v>
      </c>
      <c r="AW117" s="15">
        <f t="shared" ca="1" si="38"/>
        <v>8026.1842942879293</v>
      </c>
      <c r="AX117" s="15">
        <f t="shared" ca="1" si="39"/>
        <v>9675.6047132561798</v>
      </c>
      <c r="AY117" s="15">
        <f t="shared" ca="1" si="40"/>
        <v>13877.655819358159</v>
      </c>
      <c r="AZ117" s="15">
        <f t="shared" ca="1" si="41"/>
        <v>14209.963471801953</v>
      </c>
      <c r="BA117" s="15">
        <f t="shared" ca="1" si="42"/>
        <v>17636.649058448613</v>
      </c>
      <c r="BB117" s="15">
        <f t="shared" ca="1" si="43"/>
        <v>23497.436398190897</v>
      </c>
      <c r="BC117" s="15">
        <f t="shared" ca="1" si="44"/>
        <v>27503.200636773894</v>
      </c>
      <c r="BD117" s="15">
        <f t="shared" ca="1" si="45"/>
        <v>37417.02161016396</v>
      </c>
      <c r="BE117" s="15">
        <f t="shared" ca="1" si="46"/>
        <v>50507.364661171283</v>
      </c>
      <c r="BF117" s="15">
        <f ca="1">Inputs!$B$13*EXP($B$9-0.5*C$6^2+C$6*Y117)</f>
        <v>12277.726457813207</v>
      </c>
      <c r="BG117" s="15">
        <f t="shared" ca="1" si="47"/>
        <v>14891.266971620846</v>
      </c>
      <c r="BH117" s="15">
        <f t="shared" ca="1" si="48"/>
        <v>18221.193998410166</v>
      </c>
      <c r="BI117" s="15">
        <f t="shared" ca="1" si="49"/>
        <v>24699.487471370201</v>
      </c>
      <c r="BJ117" s="15">
        <f t="shared" ca="1" si="50"/>
        <v>29303.1395962973</v>
      </c>
      <c r="BK117" s="15">
        <f t="shared" ca="1" si="51"/>
        <v>33082.930098434059</v>
      </c>
      <c r="BL117" s="15">
        <f t="shared" ca="1" si="52"/>
        <v>40857.743130133378</v>
      </c>
      <c r="BM117" s="15">
        <f t="shared" ca="1" si="53"/>
        <v>57909.298950763907</v>
      </c>
      <c r="BN117" s="15">
        <f t="shared" ca="1" si="54"/>
        <v>74364.494823467743</v>
      </c>
      <c r="BO117" s="15">
        <f t="shared" ca="1" si="55"/>
        <v>83385.878022537436</v>
      </c>
      <c r="BP117" s="15">
        <f t="shared" ca="1" si="56"/>
        <v>110980.37777976197</v>
      </c>
      <c r="BQ117" s="15">
        <f ca="1">Inputs!$B$20*EXP($B$10-0.5*C$7^2+C$7*AJ117)</f>
        <v>4130.7778077946887</v>
      </c>
      <c r="BR117" s="15">
        <f t="shared" ca="1" si="57"/>
        <v>7999.2855744077697</v>
      </c>
      <c r="BS117" s="15">
        <f t="shared" ca="1" si="58"/>
        <v>9127.1326924223467</v>
      </c>
      <c r="BT117" s="15">
        <f t="shared" ca="1" si="59"/>
        <v>13269.89501534609</v>
      </c>
      <c r="BU117" s="15">
        <f t="shared" ca="1" si="60"/>
        <v>20748.846290683789</v>
      </c>
      <c r="BV117" s="15">
        <f t="shared" ca="1" si="61"/>
        <v>22608.598004411044</v>
      </c>
      <c r="BW117" s="15">
        <f t="shared" ca="1" si="62"/>
        <v>33034.809401638493</v>
      </c>
      <c r="BX117" s="15">
        <f t="shared" ca="1" si="63"/>
        <v>49424.728522528989</v>
      </c>
      <c r="BY117" s="15">
        <f t="shared" ca="1" si="64"/>
        <v>94540.911806177479</v>
      </c>
      <c r="BZ117" s="15">
        <f t="shared" ca="1" si="65"/>
        <v>110467.24504803773</v>
      </c>
      <c r="CA117" s="15">
        <f t="shared" ca="1" si="66"/>
        <v>183247.66928091279</v>
      </c>
      <c r="CB117" s="15">
        <f ca="1">(AU117*DCF!C$10-DCF!C$5*MAX(AU117*DCF!C$10,0)-MAX(AU117-Inputs!$B$6,0)/Inputs!$B$10)*DCF!C$6</f>
        <v>1040.342441391253</v>
      </c>
      <c r="CC117" s="15">
        <f ca="1">(AV117*DCF!D$10-DCF!D$5*MAX(AV117*DCF!D$10,0)-MAX(AV117-AU117,0)/Inputs!$B$10)*DCF!D$6</f>
        <v>1302.7562889785486</v>
      </c>
      <c r="CD117" s="15">
        <f ca="1">(AW117*DCF!E$10-DCF!E$5*MAX(AW117*DCF!E$10,0)-MAX(AW117-AV117,0)/Inputs!$B$10)*DCF!E$6</f>
        <v>1651.485352818436</v>
      </c>
      <c r="CE117" s="15">
        <f ca="1">(AX117*DCF!F$10-DCF!F$5*MAX(AX117*DCF!F$10,0)-MAX(AX117-AW117,0)/Inputs!$B$10)*DCF!F$6</f>
        <v>1768.9655937957998</v>
      </c>
      <c r="CF117" s="15">
        <f ca="1">(AY117*DCF!G$10-DCF!G$5*MAX(AY117*DCF!G$10,0)-MAX(AY117-AX117,0)/Inputs!$B$10)*DCF!G$6</f>
        <v>2051.6432624861245</v>
      </c>
      <c r="CG117" s="15">
        <f ca="1">(AZ117*DCF!H$10-DCF!H$5*MAX(AZ117*DCF!H$10,0)-MAX(AZ117-AY117,0)/Inputs!$B$10)*DCF!H$6</f>
        <v>2699.8674195067288</v>
      </c>
      <c r="CH117" s="15">
        <f ca="1">(BA117*DCF!I$10-DCF!I$5*MAX(BA117*DCF!I$10,0)-MAX(BA117-AZ117,0)/Inputs!$B$10)*DCF!I$6</f>
        <v>2659.475899639343</v>
      </c>
      <c r="CI117" s="15">
        <f ca="1">(BB117*DCF!J$10-DCF!J$5*MAX(BB117*DCF!J$10,0)-MAX(BB117-BA117,0)/Inputs!$B$10)*DCF!J$6</f>
        <v>3144.1088642886966</v>
      </c>
      <c r="CJ117" s="15">
        <f ca="1">(BC117*DCF!K$10-DCF!K$5*MAX(BC117*DCF!K$10,0)-MAX(BC117-BB117,0)/Inputs!$B$10)*DCF!K$6</f>
        <v>3866.8275841120685</v>
      </c>
      <c r="CK117" s="15">
        <f ca="1">(BD117*DCF!L$10-DCF!L$5*MAX(BD117*DCF!L$10,0)-MAX(BD117-BC117,0)/Inputs!$B$10)*DCF!L$6</f>
        <v>4361.1808090571249</v>
      </c>
      <c r="CL117" s="15">
        <f ca="1">(BE117*DCF!M$10-DCF!M$5*MAX(BE117*DCF!M$10,0)-MAX(BE117-BD117,0)/Inputs!$B$10)*DCF!M$6</f>
        <v>5563.4610717537298</v>
      </c>
      <c r="CM117" s="15">
        <f ca="1">(BF117*DCF!C$28-DCF!C$5*MAX(BF117*DCF!C$28,0)-MAX(BF117-Inputs!$B$13,0)/Inputs!$B$17)*DCF!C$6</f>
        <v>3541.3710976827692</v>
      </c>
      <c r="CN117" s="15">
        <f ca="1">(BG117*DCF!D$28-DCF!D$5*MAX(BG117*DCF!D$28,0)-MAX(BG117-BF117,0)/Inputs!$B$17)*DCF!D$6</f>
        <v>3828.2335510571606</v>
      </c>
      <c r="CO117" s="15">
        <f ca="1">(BH117*DCF!E$28-DCF!E$5*MAX(BH117*DCF!E$28,0)-MAX(BH117-BG117,0)/Inputs!$B$17)*DCF!E$6</f>
        <v>4504.2838137505105</v>
      </c>
      <c r="CP117" s="15">
        <f ca="1">(BI117*DCF!F$28-DCF!F$5*MAX(BI117*DCF!F$28,0)-MAX(BI117-BH117,0)/Inputs!$B$17)*DCF!F$6</f>
        <v>5525.7845186823624</v>
      </c>
      <c r="CQ117" s="15">
        <f ca="1">(BJ117*DCF!G$28-DCF!G$5*MAX(BJ117*DCF!G$28,0)-MAX(BJ117-BI117,0)/Inputs!$B$17)*DCF!G$6</f>
        <v>6828.6330816560139</v>
      </c>
      <c r="CR117" s="15">
        <f ca="1">(BK117*DCF!H$28-DCF!H$5*MAX(BK117*DCF!H$28,0)-MAX(BK117-BJ117,0)/Inputs!$B$17)*DCF!H$6</f>
        <v>7594.5002386289452</v>
      </c>
      <c r="CS117" s="15">
        <f ca="1">(BL117*DCF!I$28-DCF!I$5*MAX(BL117*DCF!I$28,0)-MAX(BL117-BK117,0)/Inputs!$B$17)*DCF!I$6</f>
        <v>8491.8983617556405</v>
      </c>
      <c r="CT117" s="15">
        <f ca="1">(BM117*DCF!J$28-DCF!J$5*MAX(BM117*DCF!J$28,0)-MAX(BM117-BL117,0)/Inputs!$B$17)*DCF!J$6</f>
        <v>10657.684078460354</v>
      </c>
      <c r="CU117" s="15">
        <f ca="1">(BN117*DCF!K$28-DCF!K$5*MAX(BN117*DCF!K$28,0)-MAX(BN117-BM117,0)/Inputs!$B$17)*DCF!K$6</f>
        <v>13688.992124953076</v>
      </c>
      <c r="CV117" s="15">
        <f ca="1">(BO117*DCF!L$28-DCF!L$5*MAX(BO117*DCF!L$28,0)-MAX(BO117-BN117,0)/Inputs!$B$17)*DCF!L$6</f>
        <v>15616.448372530967</v>
      </c>
      <c r="CW117" s="15">
        <f ca="1">(BP117*DCF!M$28-DCF!M$5*MAX(BP117*DCF!M$28,0)-MAX(BP117-BO117,0)/Inputs!$B$17)*DCF!M$6</f>
        <v>17996.621696209688</v>
      </c>
      <c r="CX117" s="15">
        <f ca="1">(BQ117*DCF!C$46-DCF!C$5*MAX(BQ117*DCF!C$46,0)-MAX(BQ117-Inputs!$B$20,0)/Inputs!$B$24)*DCF!C$6</f>
        <v>-1383.4488275713777</v>
      </c>
      <c r="CY117" s="15">
        <f ca="1">(BR117*DCF!D$46-DCF!D$5*MAX(BR117*DCF!D$46,0)-MAX(BR117-BQ117,0)/Inputs!$B$24)*DCF!D$6</f>
        <v>-3015.9516542842252</v>
      </c>
      <c r="CZ117" s="15">
        <f ca="1">(BS117*DCF!E$46-DCF!E$5*MAX(BS117*DCF!E$46,0)-MAX(BS117-BR117,0)/Inputs!$B$24)*DCF!E$6</f>
        <v>-1523.8656171905238</v>
      </c>
      <c r="DA117" s="15">
        <f ca="1">(BT117*DCF!F$46-DCF!F$5*MAX(BT117*DCF!F$46,0)-MAX(BT117-BS117,0)/Inputs!$B$24)*DCF!F$6</f>
        <v>-2474.9083781775921</v>
      </c>
      <c r="DB117" s="15">
        <f ca="1">(BU117*DCF!G$46-DCF!G$5*MAX(BU117*DCF!G$46,0)-MAX(BU117-BT117,0)/Inputs!$B$24)*DCF!G$6</f>
        <v>-3213.7216374929549</v>
      </c>
      <c r="DC117" s="15">
        <f ca="1">(BV117*DCF!H$46-DCF!H$5*MAX(BV117*DCF!H$46,0)-MAX(BV117-BU117,0)/Inputs!$B$24)*DCF!H$6</f>
        <v>-577.90645015293967</v>
      </c>
      <c r="DD117" s="15">
        <f ca="1">(BW117*DCF!I$46-DCF!I$5*MAX(BW117*DCF!I$46,0)-MAX(BW117-BV117,0)/Inputs!$B$24)*DCF!I$6</f>
        <v>-2230.0102219795835</v>
      </c>
      <c r="DE117" s="15">
        <f ca="1">(BX117*DCF!J$46-DCF!J$5*MAX(BX117*DCF!J$46,0)-MAX(BX117-BW117,0)/Inputs!$B$24)*DCF!J$6</f>
        <v>-2273.1081318642632</v>
      </c>
      <c r="DF117" s="15">
        <f ca="1">(BY117*DCF!K$46-DCF!K$5*MAX(BY117*DCF!K$46,0)-MAX(BY117-BX117,0)/Inputs!$B$24)*DCF!K$6</f>
        <v>-5651.7709781784861</v>
      </c>
      <c r="DG117" s="15">
        <f ca="1">(BZ117*DCF!L$46-DCF!L$5*MAX(BZ117*DCF!L$46,0)-MAX(BZ117-BY117,0)/Inputs!$B$24)*DCF!L$6</f>
        <v>4031.9082211138239</v>
      </c>
      <c r="DH117" s="15">
        <f ca="1">(CA117*DCF!M$46-DCF!M$5*MAX(CA117*DCF!M$46,0)-MAX(CA117-BZ117,0)/Inputs!$B$24)*DCF!M$6</f>
        <v>-849.30089425263247</v>
      </c>
      <c r="DI117" s="15">
        <f ca="1">SUM(CB117:CL117)+BE117*DCF!M$10*(1+Inputs!$B$30)*(1-Inputs!$B$33)*(1-Inputs!$B$30/Inputs!$B$31)/(Inputs!$B$29-Inputs!$B$30)*DCF!M$6</f>
        <v>170672.77833062186</v>
      </c>
      <c r="DJ117" s="15">
        <f ca="1">SUM(CM117:CW117)+BP117*DCF!M$28*(1+Inputs!$B$30)*(1-Inputs!$B$33)*(1-Inputs!$B$30/Inputs!$B$31)/(Inputs!$B$29-Inputs!$B$30)*DCF!M$6</f>
        <v>510087.59616822662</v>
      </c>
      <c r="DK117" s="15">
        <f ca="1">SUM(CX117:DH117)+CA117*DCF!M$46*(1+Inputs!$B$30)*(1-Inputs!$B$33)*(1-Inputs!$B$30/Inputs!$B$31)/(Inputs!$B$29-Inputs!$B$30)*DCF!M$6</f>
        <v>264160.51921238319</v>
      </c>
      <c r="DM117" s="15">
        <f ca="1">DI117+DJ117+DK117+Inputs!$B$34+Inputs!$B$36-Inputs!$B$35</f>
        <v>1021771.8937112316</v>
      </c>
    </row>
    <row r="118" spans="1:117" x14ac:dyDescent="0.75">
      <c r="A118" s="11">
        <v>105</v>
      </c>
      <c r="C118" s="23">
        <f t="shared" ca="1" si="70"/>
        <v>-5.5030878369573835E-2</v>
      </c>
      <c r="D118" s="23">
        <f t="shared" ca="1" si="70"/>
        <v>-1.9741349063286346</v>
      </c>
      <c r="E118" s="23">
        <f t="shared" ca="1" si="70"/>
        <v>0.67019605338033839</v>
      </c>
      <c r="F118" s="23">
        <f t="shared" ca="1" si="70"/>
        <v>1.0598469905450858</v>
      </c>
      <c r="G118" s="23">
        <f t="shared" ca="1" si="70"/>
        <v>1.0953016987789139</v>
      </c>
      <c r="H118" s="23">
        <f t="shared" ca="1" si="70"/>
        <v>-0.38463258611660928</v>
      </c>
      <c r="I118" s="23">
        <f t="shared" ca="1" si="70"/>
        <v>1.0824412236805616</v>
      </c>
      <c r="J118" s="23">
        <f t="shared" ca="1" si="70"/>
        <v>0.89979196318528387</v>
      </c>
      <c r="K118" s="23">
        <f t="shared" ca="1" si="70"/>
        <v>-0.25352281179756792</v>
      </c>
      <c r="L118" s="23">
        <f t="shared" ca="1" si="70"/>
        <v>-0.39530061669667288</v>
      </c>
      <c r="M118" s="23">
        <f t="shared" ca="1" si="70"/>
        <v>-1.0146667812854075</v>
      </c>
      <c r="N118" s="23">
        <f ca="1">SQRT(Inputs!$B$38)*C118+SQRT(1-Inputs!$B$38)*_xlfn.NORM.S.INV(RAND())</f>
        <v>-0.62487180637619377</v>
      </c>
      <c r="O118" s="23">
        <f ca="1">SQRT(Inputs!$B$38)*D118+SQRT(1-Inputs!$B$38)*_xlfn.NORM.S.INV(RAND())</f>
        <v>-1.4592221225278381</v>
      </c>
      <c r="P118" s="23">
        <f ca="1">SQRT(Inputs!$B$38)*E118+SQRT(1-Inputs!$B$38)*_xlfn.NORM.S.INV(RAND())</f>
        <v>-0.57678800473374192</v>
      </c>
      <c r="Q118" s="23">
        <f ca="1">SQRT(Inputs!$B$38)*F118+SQRT(1-Inputs!$B$38)*_xlfn.NORM.S.INV(RAND())</f>
        <v>-0.70629760092024452</v>
      </c>
      <c r="R118" s="23">
        <f ca="1">SQRT(Inputs!$B$38)*G118+SQRT(1-Inputs!$B$38)*_xlfn.NORM.S.INV(RAND())</f>
        <v>-0.43644764930924829</v>
      </c>
      <c r="S118" s="23">
        <f ca="1">SQRT(Inputs!$B$38)*H118+SQRT(1-Inputs!$B$38)*_xlfn.NORM.S.INV(RAND())</f>
        <v>-1.8412702959194045</v>
      </c>
      <c r="T118" s="23">
        <f ca="1">SQRT(Inputs!$B$38)*I118+SQRT(1-Inputs!$B$38)*_xlfn.NORM.S.INV(RAND())</f>
        <v>0.41669817773951567</v>
      </c>
      <c r="U118" s="23">
        <f ca="1">SQRT(Inputs!$B$38)*J118+SQRT(1-Inputs!$B$38)*_xlfn.NORM.S.INV(RAND())</f>
        <v>0.92411730151303728</v>
      </c>
      <c r="V118" s="23">
        <f ca="1">SQRT(Inputs!$B$38)*K118+SQRT(1-Inputs!$B$38)*_xlfn.NORM.S.INV(RAND())</f>
        <v>0.37061030125354144</v>
      </c>
      <c r="W118" s="23">
        <f ca="1">SQRT(Inputs!$B$38)*L118+SQRT(1-Inputs!$B$38)*_xlfn.NORM.S.INV(RAND())</f>
        <v>-2.1496940477364919</v>
      </c>
      <c r="X118" s="23">
        <f ca="1">SQRT(Inputs!$B$38)*M118+SQRT(1-Inputs!$B$38)*_xlfn.NORM.S.INV(RAND())</f>
        <v>-0.16011160785650325</v>
      </c>
      <c r="Y118" s="23">
        <f ca="1">SQRT(Inputs!$B$38)*C118+SQRT(1-Inputs!$B$38)*_xlfn.NORM.S.INV(RAND())</f>
        <v>0.30071573383074479</v>
      </c>
      <c r="Z118" s="23">
        <f ca="1">SQRT(Inputs!$B$38)*D118+SQRT(1-Inputs!$B$38)*_xlfn.NORM.S.INV(RAND())</f>
        <v>-1.1150083685752712</v>
      </c>
      <c r="AA118" s="23">
        <f ca="1">SQRT(Inputs!$B$38)*E118+SQRT(1-Inputs!$B$38)*_xlfn.NORM.S.INV(RAND())</f>
        <v>0.67822128037085472</v>
      </c>
      <c r="AB118" s="23">
        <f ca="1">SQRT(Inputs!$B$38)*F118+SQRT(1-Inputs!$B$38)*_xlfn.NORM.S.INV(RAND())</f>
        <v>1.4769194285867076</v>
      </c>
      <c r="AC118" s="23">
        <f ca="1">SQRT(Inputs!$B$38)*G118+SQRT(1-Inputs!$B$38)*_xlfn.NORM.S.INV(RAND())</f>
        <v>1.4444337456370475</v>
      </c>
      <c r="AD118" s="23">
        <f ca="1">SQRT(Inputs!$B$38)*H118+SQRT(1-Inputs!$B$38)*_xlfn.NORM.S.INV(RAND())</f>
        <v>1.0476519299616507</v>
      </c>
      <c r="AE118" s="23">
        <f ca="1">SQRT(Inputs!$B$38)*I118+SQRT(1-Inputs!$B$38)*_xlfn.NORM.S.INV(RAND())</f>
        <v>1.508810064165931</v>
      </c>
      <c r="AF118" s="23">
        <f ca="1">SQRT(Inputs!$B$38)*J118+SQRT(1-Inputs!$B$38)*_xlfn.NORM.S.INV(RAND())</f>
        <v>1.5894445448904562</v>
      </c>
      <c r="AG118" s="23">
        <f ca="1">SQRT(Inputs!$B$38)*K118+SQRT(1-Inputs!$B$38)*_xlfn.NORM.S.INV(RAND())</f>
        <v>3.1953472968251045E-2</v>
      </c>
      <c r="AH118" s="23">
        <f ca="1">SQRT(Inputs!$B$38)*L118+SQRT(1-Inputs!$B$38)*_xlfn.NORM.S.INV(RAND())</f>
        <v>2.7844851069204951E-2</v>
      </c>
      <c r="AI118" s="23">
        <f ca="1">SQRT(Inputs!$B$38)*M118+SQRT(1-Inputs!$B$38)*_xlfn.NORM.S.INV(RAND())</f>
        <v>-0.68323447759774469</v>
      </c>
      <c r="AJ118" s="23">
        <f ca="1">SQRT(Inputs!$B$38)*C118+SQRT(1-Inputs!$B$38)*_xlfn.NORM.S.INV(RAND())</f>
        <v>0.23855563785032713</v>
      </c>
      <c r="AK118" s="23">
        <f ca="1">SQRT(Inputs!$B$38)*D118+SQRT(1-Inputs!$B$38)*_xlfn.NORM.S.INV(RAND())</f>
        <v>-0.90319728760635021</v>
      </c>
      <c r="AL118" s="23">
        <f ca="1">SQRT(Inputs!$B$38)*E118+SQRT(1-Inputs!$B$38)*_xlfn.NORM.S.INV(RAND())</f>
        <v>-0.43506170803416061</v>
      </c>
      <c r="AM118" s="23">
        <f ca="1">SQRT(Inputs!$B$38)*F118+SQRT(1-Inputs!$B$38)*_xlfn.NORM.S.INV(RAND())</f>
        <v>0.38149606460599639</v>
      </c>
      <c r="AN118" s="23">
        <f ca="1">SQRT(Inputs!$B$38)*G118+SQRT(1-Inputs!$B$38)*_xlfn.NORM.S.INV(RAND())</f>
        <v>0.44986066910055023</v>
      </c>
      <c r="AO118" s="23">
        <f ca="1">SQRT(Inputs!$B$38)*H118+SQRT(1-Inputs!$B$38)*_xlfn.NORM.S.INV(RAND())</f>
        <v>-0.49125831489995148</v>
      </c>
      <c r="AP118" s="23">
        <f ca="1">SQRT(Inputs!$B$38)*I118+SQRT(1-Inputs!$B$38)*_xlfn.NORM.S.INV(RAND())</f>
        <v>1.6752372729478604E-2</v>
      </c>
      <c r="AQ118" s="23">
        <f ca="1">SQRT(Inputs!$B$38)*J118+SQRT(1-Inputs!$B$38)*_xlfn.NORM.S.INV(RAND())</f>
        <v>0.81056550678185424</v>
      </c>
      <c r="AR118" s="23">
        <f ca="1">SQRT(Inputs!$B$38)*K118+SQRT(1-Inputs!$B$38)*_xlfn.NORM.S.INV(RAND())</f>
        <v>0.2018625228108</v>
      </c>
      <c r="AS118" s="23">
        <f ca="1">SQRT(Inputs!$B$38)*L118+SQRT(1-Inputs!$B$38)*_xlfn.NORM.S.INV(RAND())</f>
        <v>-0.99884142728924408</v>
      </c>
      <c r="AT118" s="23">
        <f ca="1">SQRT(Inputs!$B$38)*M118+SQRT(1-Inputs!$B$38)*_xlfn.NORM.S.INV(RAND())</f>
        <v>-0.90518567825119167</v>
      </c>
      <c r="AU118" s="15">
        <f ca="1">Inputs!$B$6*EXP($B$8-0.5*C$5^2+C$5*N118)</f>
        <v>4484.8597146408674</v>
      </c>
      <c r="AV118" s="15">
        <f t="shared" ca="1" si="37"/>
        <v>4404.9889209361572</v>
      </c>
      <c r="AW118" s="15">
        <f t="shared" ca="1" si="38"/>
        <v>4969.0840629556033</v>
      </c>
      <c r="AX118" s="15">
        <f t="shared" ca="1" si="39"/>
        <v>5554.362737046451</v>
      </c>
      <c r="AY118" s="15">
        <f t="shared" ca="1" si="40"/>
        <v>6450.6715982672667</v>
      </c>
      <c r="AZ118" s="15">
        <f t="shared" ca="1" si="41"/>
        <v>6441.4493781280707</v>
      </c>
      <c r="BA118" s="15">
        <f t="shared" ca="1" si="42"/>
        <v>8234.0692974137146</v>
      </c>
      <c r="BB118" s="15">
        <f t="shared" ca="1" si="43"/>
        <v>11058.954191388566</v>
      </c>
      <c r="BC118" s="15">
        <f t="shared" ca="1" si="44"/>
        <v>14037.726880706288</v>
      </c>
      <c r="BD118" s="15">
        <f t="shared" ca="1" si="45"/>
        <v>14065.11811792072</v>
      </c>
      <c r="BE118" s="15">
        <f t="shared" ca="1" si="46"/>
        <v>16985.484038359526</v>
      </c>
      <c r="BF118" s="15">
        <f ca="1">Inputs!$B$13*EXP($B$9-0.5*C$6^2+C$6*Y118)</f>
        <v>14680.647823410491</v>
      </c>
      <c r="BG118" s="15">
        <f t="shared" ca="1" si="47"/>
        <v>14631.159726530415</v>
      </c>
      <c r="BH118" s="15">
        <f t="shared" ca="1" si="48"/>
        <v>20004.951777676964</v>
      </c>
      <c r="BI118" s="15">
        <f t="shared" ca="1" si="49"/>
        <v>30739.656543801913</v>
      </c>
      <c r="BJ118" s="15">
        <f t="shared" ca="1" si="50"/>
        <v>46407.725423027368</v>
      </c>
      <c r="BK118" s="15">
        <f t="shared" ca="1" si="51"/>
        <v>65688.371122067052</v>
      </c>
      <c r="BL118" s="15">
        <f t="shared" ca="1" si="52"/>
        <v>98115.636760454596</v>
      </c>
      <c r="BM118" s="15">
        <f t="shared" ca="1" si="53"/>
        <v>146932.90124067094</v>
      </c>
      <c r="BN118" s="15">
        <f t="shared" ca="1" si="54"/>
        <v>181402.36132312703</v>
      </c>
      <c r="BO118" s="15">
        <f t="shared" ca="1" si="55"/>
        <v>223920.48754911145</v>
      </c>
      <c r="BP118" s="15">
        <f t="shared" ca="1" si="56"/>
        <v>255075.01214995101</v>
      </c>
      <c r="BQ118" s="15">
        <f ca="1">Inputs!$B$20*EXP($B$10-0.5*C$7^2+C$7*AJ118)</f>
        <v>4668.2532328213974</v>
      </c>
      <c r="BR118" s="15">
        <f t="shared" ca="1" si="57"/>
        <v>4754.6784738249298</v>
      </c>
      <c r="BS118" s="15">
        <f t="shared" ca="1" si="58"/>
        <v>5746.2380121124525</v>
      </c>
      <c r="BT118" s="15">
        <f t="shared" ca="1" si="59"/>
        <v>8756.7518914486354</v>
      </c>
      <c r="BU118" s="15">
        <f t="shared" ca="1" si="60"/>
        <v>13531.402759655681</v>
      </c>
      <c r="BV118" s="15">
        <f t="shared" ca="1" si="61"/>
        <v>16853.589460094117</v>
      </c>
      <c r="BW118" s="15">
        <f t="shared" ca="1" si="62"/>
        <v>23601.768253107803</v>
      </c>
      <c r="BX118" s="15">
        <f t="shared" ca="1" si="63"/>
        <v>38835.476111976102</v>
      </c>
      <c r="BY118" s="15">
        <f t="shared" ca="1" si="64"/>
        <v>56557.788937347228</v>
      </c>
      <c r="BZ118" s="15">
        <f t="shared" ca="1" si="65"/>
        <v>66046.213799267323</v>
      </c>
      <c r="CA118" s="15">
        <f t="shared" ca="1" si="66"/>
        <v>78990.197413794842</v>
      </c>
      <c r="CB118" s="15">
        <f ca="1">(AU118*DCF!C$10-DCF!C$5*MAX(AU118*DCF!C$10,0)-MAX(AU118-Inputs!$B$6,0)/Inputs!$B$10)*DCF!C$6</f>
        <v>1046.4781059798447</v>
      </c>
      <c r="CC118" s="15">
        <f ca="1">(AV118*DCF!D$10-DCF!D$5*MAX(AV118*DCF!D$10,0)-MAX(AV118-AU118,0)/Inputs!$B$10)*DCF!D$6</f>
        <v>1073.6862066578351</v>
      </c>
      <c r="CD118" s="15">
        <f ca="1">(AW118*DCF!E$10-DCF!E$5*MAX(AW118*DCF!E$10,0)-MAX(AW118-AV118,0)/Inputs!$B$10)*DCF!E$6</f>
        <v>1020.224822866742</v>
      </c>
      <c r="CE118" s="15">
        <f ca="1">(AX118*DCF!F$10-DCF!F$5*MAX(AX118*DCF!F$10,0)-MAX(AX118-AW118,0)/Inputs!$B$10)*DCF!F$6</f>
        <v>1090.7265522843445</v>
      </c>
      <c r="CF118" s="15">
        <f ca="1">(AY118*DCF!G$10-DCF!G$5*MAX(AY118*DCF!G$10,0)-MAX(AY118-AX118,0)/Inputs!$B$10)*DCF!G$6</f>
        <v>1156.8093461388817</v>
      </c>
      <c r="CG118" s="15">
        <f ca="1">(AZ118*DCF!H$10-DCF!H$5*MAX(AZ118*DCF!H$10,0)-MAX(AZ118-AY118,0)/Inputs!$B$10)*DCF!H$6</f>
        <v>1250.612017098875</v>
      </c>
      <c r="CH118" s="15">
        <f ca="1">(BA118*DCF!I$10-DCF!I$5*MAX(BA118*DCF!I$10,0)-MAX(BA118-AZ118,0)/Inputs!$B$10)*DCF!I$6</f>
        <v>1210.0116063866697</v>
      </c>
      <c r="CI118" s="15">
        <f ca="1">(BB118*DCF!J$10-DCF!J$5*MAX(BB118*DCF!J$10,0)-MAX(BB118-BA118,0)/Inputs!$B$10)*DCF!J$6</f>
        <v>1469.6774442876367</v>
      </c>
      <c r="CJ118" s="15">
        <f ca="1">(BC118*DCF!K$10-DCF!K$5*MAX(BC118*DCF!K$10,0)-MAX(BC118-BB118,0)/Inputs!$B$10)*DCF!K$6</f>
        <v>1842.865749350382</v>
      </c>
      <c r="CK118" s="15">
        <f ca="1">(BD118*DCF!L$10-DCF!L$5*MAX(BD118*DCF!L$10,0)-MAX(BD118-BC118,0)/Inputs!$B$10)*DCF!L$6</f>
        <v>2117.7451435354401</v>
      </c>
      <c r="CL118" s="15">
        <f ca="1">(BE118*DCF!M$10-DCF!M$5*MAX(BE118*DCF!M$10,0)-MAX(BE118-BD118,0)/Inputs!$B$10)*DCF!M$6</f>
        <v>2048.0025758184938</v>
      </c>
      <c r="CM118" s="15">
        <f ca="1">(BF118*DCF!C$28-DCF!C$5*MAX(BF118*DCF!C$28,0)-MAX(BF118-Inputs!$B$13,0)/Inputs!$B$17)*DCF!C$6</f>
        <v>3719.7797421996597</v>
      </c>
      <c r="CN118" s="15">
        <f ca="1">(BG118*DCF!D$28-DCF!D$5*MAX(BG118*DCF!D$28,0)-MAX(BG118-BF118,0)/Inputs!$B$17)*DCF!D$6</f>
        <v>4309.2139897567376</v>
      </c>
      <c r="CO118" s="15">
        <f ca="1">(BH118*DCF!E$28-DCF!E$5*MAX(BH118*DCF!E$28,0)-MAX(BH118-BG118,0)/Inputs!$B$17)*DCF!E$6</f>
        <v>4606.6581162771463</v>
      </c>
      <c r="CP118" s="15">
        <f ca="1">(BI118*DCF!F$28-DCF!F$5*MAX(BI118*DCF!F$28,0)-MAX(BI118-BH118,0)/Inputs!$B$17)*DCF!F$6</f>
        <v>6390.5843649513881</v>
      </c>
      <c r="CQ118" s="15">
        <f ca="1">(BJ118*DCF!G$28-DCF!G$5*MAX(BJ118*DCF!G$28,0)-MAX(BJ118-BI118,0)/Inputs!$B$17)*DCF!G$6</f>
        <v>9405.622051538181</v>
      </c>
      <c r="CR118" s="15">
        <f ca="1">(BK118*DCF!H$28-DCF!H$5*MAX(BK118*DCF!H$28,0)-MAX(BK118-BJ118,0)/Inputs!$B$17)*DCF!H$6</f>
        <v>13249.78764218057</v>
      </c>
      <c r="CS118" s="15">
        <f ca="1">(BL118*DCF!I$28-DCF!I$5*MAX(BL118*DCF!I$28,0)-MAX(BL118-BK118,0)/Inputs!$B$17)*DCF!I$6</f>
        <v>18417.88322184081</v>
      </c>
      <c r="CT118" s="15">
        <f ca="1">(BM118*DCF!J$28-DCF!J$5*MAX(BM118*DCF!J$28,0)-MAX(BM118-BL118,0)/Inputs!$B$17)*DCF!J$6</f>
        <v>26305.464330828574</v>
      </c>
      <c r="CU118" s="15">
        <f ca="1">(BN118*DCF!K$28-DCF!K$5*MAX(BN118*DCF!K$28,0)-MAX(BN118-BM118,0)/Inputs!$B$17)*DCF!K$6</f>
        <v>34087.087408822226</v>
      </c>
      <c r="CV118" s="15">
        <f ca="1">(BO118*DCF!L$28-DCF!L$5*MAX(BO118*DCF!L$28,0)-MAX(BO118-BN118,0)/Inputs!$B$17)*DCF!L$6</f>
        <v>39865.840447937167</v>
      </c>
      <c r="CW118" s="15">
        <f ca="1">(BP118*DCF!M$28-DCF!M$5*MAX(BP118*DCF!M$28,0)-MAX(BP118-BO118,0)/Inputs!$B$17)*DCF!M$6</f>
        <v>44735.987914321871</v>
      </c>
      <c r="CX118" s="15">
        <f ca="1">(BQ118*DCF!C$46-DCF!C$5*MAX(BQ118*DCF!C$46,0)-MAX(BQ118-Inputs!$B$20,0)/Inputs!$B$24)*DCF!C$6</f>
        <v>-1755.8336486060489</v>
      </c>
      <c r="CY118" s="15">
        <f ca="1">(BR118*DCF!D$46-DCF!D$5*MAX(BR118*DCF!D$46,0)-MAX(BR118-BQ118,0)/Inputs!$B$24)*DCF!D$6</f>
        <v>-848.38966788814457</v>
      </c>
      <c r="CZ118" s="15">
        <f ca="1">(BS118*DCF!E$46-DCF!E$5*MAX(BS118*DCF!E$46,0)-MAX(BS118-BR118,0)/Inputs!$B$24)*DCF!E$6</f>
        <v>-1070.3481226739159</v>
      </c>
      <c r="DA118" s="15">
        <f ca="1">(BT118*DCF!F$46-DCF!F$5*MAX(BT118*DCF!F$46,0)-MAX(BT118-BS118,0)/Inputs!$B$24)*DCF!F$6</f>
        <v>-1733.9453102139421</v>
      </c>
      <c r="DB118" s="15">
        <f ca="1">(BU118*DCF!G$46-DCF!G$5*MAX(BU118*DCF!G$46,0)-MAX(BU118-BT118,0)/Inputs!$B$24)*DCF!G$6</f>
        <v>-2061.267870529693</v>
      </c>
      <c r="DC118" s="15">
        <f ca="1">(BV118*DCF!H$46-DCF!H$5*MAX(BV118*DCF!H$46,0)-MAX(BV118-BU118,0)/Inputs!$B$24)*DCF!H$6</f>
        <v>-1032.3491617856105</v>
      </c>
      <c r="DD118" s="15">
        <f ca="1">(BW118*DCF!I$46-DCF!I$5*MAX(BW118*DCF!I$46,0)-MAX(BW118-BV118,0)/Inputs!$B$24)*DCF!I$6</f>
        <v>-1392.0490893119779</v>
      </c>
      <c r="DE118" s="15">
        <f ca="1">(BX118*DCF!J$46-DCF!J$5*MAX(BX118*DCF!J$46,0)-MAX(BX118-BW118,0)/Inputs!$B$24)*DCF!J$6</f>
        <v>-2410.6896422285745</v>
      </c>
      <c r="DF118" s="15">
        <f ca="1">(BY118*DCF!K$46-DCF!K$5*MAX(BY118*DCF!K$46,0)-MAX(BY118-BX118,0)/Inputs!$B$24)*DCF!K$6</f>
        <v>-1110.7250813064636</v>
      </c>
      <c r="DG118" s="15">
        <f ca="1">(BZ118*DCF!L$46-DCF!L$5*MAX(BZ118*DCF!L$46,0)-MAX(BZ118-BY118,0)/Inputs!$B$24)*DCF!L$6</f>
        <v>2418.2075896830547</v>
      </c>
      <c r="DH118" s="15">
        <f ca="1">(CA118*DCF!M$46-DCF!M$5*MAX(CA118*DCF!M$46,0)-MAX(CA118-BZ118,0)/Inputs!$B$24)*DCF!M$6</f>
        <v>3486.501389843896</v>
      </c>
      <c r="DI118" s="15">
        <f ca="1">SUM(CB118:CL118)+BE118*DCF!M$10*(1+Inputs!$B$30)*(1-Inputs!$B$33)*(1-Inputs!$B$30/Inputs!$B$31)/(Inputs!$B$29-Inputs!$B$30)*DCF!M$6</f>
        <v>62597.666258933408</v>
      </c>
      <c r="DJ118" s="15">
        <f ca="1">SUM(CM118:CW118)+BP118*DCF!M$28*(1+Inputs!$B$30)*(1-Inputs!$B$33)*(1-Inputs!$B$30/Inputs!$B$31)/(Inputs!$B$29-Inputs!$B$30)*DCF!M$6</f>
        <v>1151596.7516721988</v>
      </c>
      <c r="DK118" s="15">
        <f ca="1">SUM(CX118:DH118)+CA118*DCF!M$46*(1+Inputs!$B$30)*(1-Inputs!$B$33)*(1-Inputs!$B$30/Inputs!$B$31)/(Inputs!$B$29-Inputs!$B$30)*DCF!M$6</f>
        <v>114617.31357376942</v>
      </c>
      <c r="DM118" s="15">
        <f ca="1">DI118+DJ118+DK118+Inputs!$B$34+Inputs!$B$36-Inputs!$B$35</f>
        <v>1405662.7315049018</v>
      </c>
    </row>
    <row r="119" spans="1:117" x14ac:dyDescent="0.75">
      <c r="A119" s="11">
        <v>106</v>
      </c>
      <c r="C119" s="23">
        <f t="shared" ca="1" si="70"/>
        <v>1.6517088535271811</v>
      </c>
      <c r="D119" s="23">
        <f t="shared" ca="1" si="70"/>
        <v>-0.50853730325481539</v>
      </c>
      <c r="E119" s="23">
        <f t="shared" ca="1" si="70"/>
        <v>-0.94003181050916684</v>
      </c>
      <c r="F119" s="23">
        <f t="shared" ca="1" si="70"/>
        <v>-0.36490756412032366</v>
      </c>
      <c r="G119" s="23">
        <f t="shared" ca="1" si="70"/>
        <v>5.725617143288049E-2</v>
      </c>
      <c r="H119" s="23">
        <f t="shared" ca="1" si="70"/>
        <v>-0.14597302634346343</v>
      </c>
      <c r="I119" s="23">
        <f t="shared" ca="1" si="70"/>
        <v>-1.4440832839158106</v>
      </c>
      <c r="J119" s="23">
        <f t="shared" ca="1" si="70"/>
        <v>-0.68846433715958788</v>
      </c>
      <c r="K119" s="23">
        <f t="shared" ca="1" si="70"/>
        <v>-0.38981324370952375</v>
      </c>
      <c r="L119" s="23">
        <f t="shared" ca="1" si="70"/>
        <v>-1.2525466021799474</v>
      </c>
      <c r="M119" s="23">
        <f t="shared" ca="1" si="70"/>
        <v>-7.2907373502976755E-2</v>
      </c>
      <c r="N119" s="23">
        <f ca="1">SQRT(Inputs!$B$38)*C119+SQRT(1-Inputs!$B$38)*_xlfn.NORM.S.INV(RAND())</f>
        <v>1.7168210416806415</v>
      </c>
      <c r="O119" s="23">
        <f ca="1">SQRT(Inputs!$B$38)*D119+SQRT(1-Inputs!$B$38)*_xlfn.NORM.S.INV(RAND())</f>
        <v>-0.25116347516336335</v>
      </c>
      <c r="P119" s="23">
        <f ca="1">SQRT(Inputs!$B$38)*E119+SQRT(1-Inputs!$B$38)*_xlfn.NORM.S.INV(RAND())</f>
        <v>-1.0847633595915616</v>
      </c>
      <c r="Q119" s="23">
        <f ca="1">SQRT(Inputs!$B$38)*F119+SQRT(1-Inputs!$B$38)*_xlfn.NORM.S.INV(RAND())</f>
        <v>-1.028606997903621</v>
      </c>
      <c r="R119" s="23">
        <f ca="1">SQRT(Inputs!$B$38)*G119+SQRT(1-Inputs!$B$38)*_xlfn.NORM.S.INV(RAND())</f>
        <v>1.4083949602225618</v>
      </c>
      <c r="S119" s="23">
        <f ca="1">SQRT(Inputs!$B$38)*H119+SQRT(1-Inputs!$B$38)*_xlfn.NORM.S.INV(RAND())</f>
        <v>-0.24904867519001295</v>
      </c>
      <c r="T119" s="23">
        <f ca="1">SQRT(Inputs!$B$38)*I119+SQRT(1-Inputs!$B$38)*_xlfn.NORM.S.INV(RAND())</f>
        <v>-0.94531132031061793</v>
      </c>
      <c r="U119" s="23">
        <f ca="1">SQRT(Inputs!$B$38)*J119+SQRT(1-Inputs!$B$38)*_xlfn.NORM.S.INV(RAND())</f>
        <v>7.9483091920848403E-2</v>
      </c>
      <c r="V119" s="23">
        <f ca="1">SQRT(Inputs!$B$38)*K119+SQRT(1-Inputs!$B$38)*_xlfn.NORM.S.INV(RAND())</f>
        <v>-1.6286281319321745</v>
      </c>
      <c r="W119" s="23">
        <f ca="1">SQRT(Inputs!$B$38)*L119+SQRT(1-Inputs!$B$38)*_xlfn.NORM.S.INV(RAND())</f>
        <v>-1.8551582118847154</v>
      </c>
      <c r="X119" s="23">
        <f ca="1">SQRT(Inputs!$B$38)*M119+SQRT(1-Inputs!$B$38)*_xlfn.NORM.S.INV(RAND())</f>
        <v>-1.6292728959754479</v>
      </c>
      <c r="Y119" s="23">
        <f ca="1">SQRT(Inputs!$B$38)*C119+SQRT(1-Inputs!$B$38)*_xlfn.NORM.S.INV(RAND())</f>
        <v>9.4617612622011737E-2</v>
      </c>
      <c r="Z119" s="23">
        <f ca="1">SQRT(Inputs!$B$38)*D119+SQRT(1-Inputs!$B$38)*_xlfn.NORM.S.INV(RAND())</f>
        <v>-0.59399687796786393</v>
      </c>
      <c r="AA119" s="23">
        <f ca="1">SQRT(Inputs!$B$38)*E119+SQRT(1-Inputs!$B$38)*_xlfn.NORM.S.INV(RAND())</f>
        <v>-0.35307204136221548</v>
      </c>
      <c r="AB119" s="23">
        <f ca="1">SQRT(Inputs!$B$38)*F119+SQRT(1-Inputs!$B$38)*_xlfn.NORM.S.INV(RAND())</f>
        <v>0.47038701802045468</v>
      </c>
      <c r="AC119" s="23">
        <f ca="1">SQRT(Inputs!$B$38)*G119+SQRT(1-Inputs!$B$38)*_xlfn.NORM.S.INV(RAND())</f>
        <v>0.8344996700251841</v>
      </c>
      <c r="AD119" s="23">
        <f ca="1">SQRT(Inputs!$B$38)*H119+SQRT(1-Inputs!$B$38)*_xlfn.NORM.S.INV(RAND())</f>
        <v>0.21254254264547157</v>
      </c>
      <c r="AE119" s="23">
        <f ca="1">SQRT(Inputs!$B$38)*I119+SQRT(1-Inputs!$B$38)*_xlfn.NORM.S.INV(RAND())</f>
        <v>-1.0194147503693722</v>
      </c>
      <c r="AF119" s="23">
        <f ca="1">SQRT(Inputs!$B$38)*J119+SQRT(1-Inputs!$B$38)*_xlfn.NORM.S.INV(RAND())</f>
        <v>5.8852991470215443E-2</v>
      </c>
      <c r="AG119" s="23">
        <f ca="1">SQRT(Inputs!$B$38)*K119+SQRT(1-Inputs!$B$38)*_xlfn.NORM.S.INV(RAND())</f>
        <v>0.70251532974842745</v>
      </c>
      <c r="AH119" s="23">
        <f ca="1">SQRT(Inputs!$B$38)*L119+SQRT(1-Inputs!$B$38)*_xlfn.NORM.S.INV(RAND())</f>
        <v>-0.26659992938647353</v>
      </c>
      <c r="AI119" s="23">
        <f ca="1">SQRT(Inputs!$B$38)*M119+SQRT(1-Inputs!$B$38)*_xlfn.NORM.S.INV(RAND())</f>
        <v>0.67776890627639508</v>
      </c>
      <c r="AJ119" s="23">
        <f ca="1">SQRT(Inputs!$B$38)*C119+SQRT(1-Inputs!$B$38)*_xlfn.NORM.S.INV(RAND())</f>
        <v>2.1154768226788536</v>
      </c>
      <c r="AK119" s="23">
        <f ca="1">SQRT(Inputs!$B$38)*D119+SQRT(1-Inputs!$B$38)*_xlfn.NORM.S.INV(RAND())</f>
        <v>0.72371308053777006</v>
      </c>
      <c r="AL119" s="23">
        <f ca="1">SQRT(Inputs!$B$38)*E119+SQRT(1-Inputs!$B$38)*_xlfn.NORM.S.INV(RAND())</f>
        <v>0.79663026191772546</v>
      </c>
      <c r="AM119" s="23">
        <f ca="1">SQRT(Inputs!$B$38)*F119+SQRT(1-Inputs!$B$38)*_xlfn.NORM.S.INV(RAND())</f>
        <v>-0.20861573487681828</v>
      </c>
      <c r="AN119" s="23">
        <f ca="1">SQRT(Inputs!$B$38)*G119+SQRT(1-Inputs!$B$38)*_xlfn.NORM.S.INV(RAND())</f>
        <v>1.3153451099216773</v>
      </c>
      <c r="AO119" s="23">
        <f ca="1">SQRT(Inputs!$B$38)*H119+SQRT(1-Inputs!$B$38)*_xlfn.NORM.S.INV(RAND())</f>
        <v>1.9767855181348604</v>
      </c>
      <c r="AP119" s="23">
        <f ca="1">SQRT(Inputs!$B$38)*I119+SQRT(1-Inputs!$B$38)*_xlfn.NORM.S.INV(RAND())</f>
        <v>0.1915440530754482</v>
      </c>
      <c r="AQ119" s="23">
        <f ca="1">SQRT(Inputs!$B$38)*J119+SQRT(1-Inputs!$B$38)*_xlfn.NORM.S.INV(RAND())</f>
        <v>-1.5312643693207286</v>
      </c>
      <c r="AR119" s="23">
        <f ca="1">SQRT(Inputs!$B$38)*K119+SQRT(1-Inputs!$B$38)*_xlfn.NORM.S.INV(RAND())</f>
        <v>1.4115751797468816</v>
      </c>
      <c r="AS119" s="23">
        <f ca="1">SQRT(Inputs!$B$38)*L119+SQRT(1-Inputs!$B$38)*_xlfn.NORM.S.INV(RAND())</f>
        <v>-2.7866460439182461</v>
      </c>
      <c r="AT119" s="23">
        <f ca="1">SQRT(Inputs!$B$38)*M119+SQRT(1-Inputs!$B$38)*_xlfn.NORM.S.INV(RAND())</f>
        <v>-1.0916709792911825</v>
      </c>
      <c r="AU119" s="15">
        <f ca="1">Inputs!$B$6*EXP($B$8-0.5*C$5^2+C$5*N119)</f>
        <v>6551.9599832918611</v>
      </c>
      <c r="AV119" s="15">
        <f t="shared" ca="1" si="37"/>
        <v>7686.1349632964029</v>
      </c>
      <c r="AW119" s="15">
        <f t="shared" ca="1" si="38"/>
        <v>8096.2381700545202</v>
      </c>
      <c r="AX119" s="15">
        <f t="shared" ca="1" si="39"/>
        <v>8692.6744315000979</v>
      </c>
      <c r="AY119" s="15">
        <f t="shared" ca="1" si="40"/>
        <v>12522.619620184418</v>
      </c>
      <c r="AZ119" s="15">
        <f t="shared" ca="1" si="41"/>
        <v>14901.180325159548</v>
      </c>
      <c r="BA119" s="15">
        <f t="shared" ca="1" si="42"/>
        <v>16517.487886147581</v>
      </c>
      <c r="BB119" s="15">
        <f t="shared" ca="1" si="43"/>
        <v>20384.120252538276</v>
      </c>
      <c r="BC119" s="15">
        <f t="shared" ca="1" si="44"/>
        <v>21333.486269972469</v>
      </c>
      <c r="BD119" s="15">
        <f t="shared" ca="1" si="45"/>
        <v>21972.162187778809</v>
      </c>
      <c r="BE119" s="15">
        <f t="shared" ca="1" si="46"/>
        <v>23210.990203433586</v>
      </c>
      <c r="BF119" s="15">
        <f ca="1">Inputs!$B$13*EXP($B$9-0.5*C$6^2+C$6*Y119)</f>
        <v>14092.907763650886</v>
      </c>
      <c r="BG119" s="15">
        <f t="shared" ca="1" si="47"/>
        <v>15429.873814912509</v>
      </c>
      <c r="BH119" s="15">
        <f t="shared" ca="1" si="48"/>
        <v>17780.177491806491</v>
      </c>
      <c r="BI119" s="15">
        <f t="shared" ca="1" si="49"/>
        <v>23399.929396448239</v>
      </c>
      <c r="BJ119" s="15">
        <f t="shared" ca="1" si="50"/>
        <v>32353.626257486401</v>
      </c>
      <c r="BK119" s="15">
        <f t="shared" ca="1" si="51"/>
        <v>40873.728650992525</v>
      </c>
      <c r="BL119" s="15">
        <f t="shared" ca="1" si="52"/>
        <v>43994.981745239886</v>
      </c>
      <c r="BM119" s="15">
        <f t="shared" ca="1" si="53"/>
        <v>54476.159556860068</v>
      </c>
      <c r="BN119" s="15">
        <f t="shared" ca="1" si="54"/>
        <v>72883.483840761313</v>
      </c>
      <c r="BO119" s="15">
        <f t="shared" ca="1" si="55"/>
        <v>86939.214607146743</v>
      </c>
      <c r="BP119" s="15">
        <f t="shared" ca="1" si="56"/>
        <v>115546.44746095256</v>
      </c>
      <c r="BQ119" s="15">
        <f ca="1">Inputs!$B$20*EXP($B$10-0.5*C$7^2+C$7*AJ119)</f>
        <v>9083.8345717915436</v>
      </c>
      <c r="BR119" s="15">
        <f t="shared" ca="1" si="57"/>
        <v>15510.461629807583</v>
      </c>
      <c r="BS119" s="15">
        <f t="shared" ca="1" si="58"/>
        <v>26700.347055651731</v>
      </c>
      <c r="BT119" s="15">
        <f t="shared" ca="1" si="59"/>
        <v>34853.406449184207</v>
      </c>
      <c r="BU119" s="15">
        <f t="shared" ca="1" si="60"/>
        <v>66404.185868679357</v>
      </c>
      <c r="BV119" s="15">
        <f t="shared" ca="1" si="61"/>
        <v>144222.513975612</v>
      </c>
      <c r="BW119" s="15">
        <f t="shared" ca="1" si="62"/>
        <v>209580.90497933433</v>
      </c>
      <c r="BX119" s="15">
        <f t="shared" ca="1" si="63"/>
        <v>215647.70196392701</v>
      </c>
      <c r="BY119" s="15">
        <f t="shared" ca="1" si="64"/>
        <v>395845.02014852024</v>
      </c>
      <c r="BZ119" s="15">
        <f t="shared" ca="1" si="65"/>
        <v>332771.34266000718</v>
      </c>
      <c r="CA119" s="15">
        <f t="shared" ca="1" si="66"/>
        <v>385016.45187822392</v>
      </c>
      <c r="CB119" s="15">
        <f ca="1">(AU119*DCF!C$10-DCF!C$5*MAX(AU119*DCF!C$10,0)-MAX(AU119-Inputs!$B$6,0)/Inputs!$B$10)*DCF!C$6</f>
        <v>1031.7393126227105</v>
      </c>
      <c r="CC119" s="15">
        <f ca="1">(AV119*DCF!D$10-DCF!D$5*MAX(AV119*DCF!D$10,0)-MAX(AV119-AU119,0)/Inputs!$B$10)*DCF!D$6</f>
        <v>1596.904440042179</v>
      </c>
      <c r="CD119" s="15">
        <f ca="1">(AW119*DCF!E$10-DCF!E$5*MAX(AW119*DCF!E$10,0)-MAX(AW119-AV119,0)/Inputs!$B$10)*DCF!E$6</f>
        <v>1776.920286977336</v>
      </c>
      <c r="CE119" s="15">
        <f ca="1">(AX119*DCF!F$10-DCF!F$5*MAX(AX119*DCF!F$10,0)-MAX(AX119-AW119,0)/Inputs!$B$10)*DCF!F$6</f>
        <v>1773.493376409371</v>
      </c>
      <c r="CF119" s="15">
        <f ca="1">(AY119*DCF!G$10-DCF!G$5*MAX(AY119*DCF!G$10,0)-MAX(AY119-AX119,0)/Inputs!$B$10)*DCF!G$6</f>
        <v>1843.9769971507687</v>
      </c>
      <c r="CG119" s="15">
        <f ca="1">(AZ119*DCF!H$10-DCF!H$5*MAX(AZ119*DCF!H$10,0)-MAX(AZ119-AY119,0)/Inputs!$B$10)*DCF!H$6</f>
        <v>2470.7187539699594</v>
      </c>
      <c r="CH119" s="15">
        <f ca="1">(BA119*DCF!I$10-DCF!I$5*MAX(BA119*DCF!I$10,0)-MAX(BA119-AZ119,0)/Inputs!$B$10)*DCF!I$6</f>
        <v>2752.0114067026821</v>
      </c>
      <c r="CI119" s="15">
        <f ca="1">(BB119*DCF!J$10-DCF!J$5*MAX(BB119*DCF!J$10,0)-MAX(BB119-BA119,0)/Inputs!$B$10)*DCF!J$6</f>
        <v>2912.0379149666283</v>
      </c>
      <c r="CJ119" s="15">
        <f ca="1">(BC119*DCF!K$10-DCF!K$5*MAX(BC119*DCF!K$10,0)-MAX(BC119-BB119,0)/Inputs!$B$10)*DCF!K$6</f>
        <v>3301.4518812717974</v>
      </c>
      <c r="CK119" s="15">
        <f ca="1">(BD119*DCF!L$10-DCF!L$5*MAX(BD119*DCF!L$10,0)-MAX(BD119-BC119,0)/Inputs!$B$10)*DCF!L$6</f>
        <v>3231.2287425996929</v>
      </c>
      <c r="CL119" s="15">
        <f ca="1">(BE119*DCF!M$10-DCF!M$5*MAX(BE119*DCF!M$10,0)-MAX(BE119-BD119,0)/Inputs!$B$10)*DCF!M$6</f>
        <v>3127.3796864996816</v>
      </c>
      <c r="CM119" s="15">
        <f ca="1">(BF119*DCF!C$28-DCF!C$5*MAX(BF119*DCF!C$28,0)-MAX(BF119-Inputs!$B$13,0)/Inputs!$B$17)*DCF!C$6</f>
        <v>3676.1420647911341</v>
      </c>
      <c r="CN119" s="15">
        <f ca="1">(BG119*DCF!D$28-DCF!D$5*MAX(BG119*DCF!D$28,0)-MAX(BG119-BF119,0)/Inputs!$B$17)*DCF!D$6</f>
        <v>4259.2175520517876</v>
      </c>
      <c r="CO119" s="15">
        <f ca="1">(BH119*DCF!E$28-DCF!E$5*MAX(BH119*DCF!E$28,0)-MAX(BH119-BG119,0)/Inputs!$B$17)*DCF!E$6</f>
        <v>4572.4503641071078</v>
      </c>
      <c r="CP119" s="15">
        <f ca="1">(BI119*DCF!F$28-DCF!F$5*MAX(BI119*DCF!F$28,0)-MAX(BI119-BH119,0)/Inputs!$B$17)*DCF!F$6</f>
        <v>5329.2997956185964</v>
      </c>
      <c r="CQ119" s="15">
        <f ca="1">(BJ119*DCF!G$28-DCF!G$5*MAX(BJ119*DCF!G$28,0)-MAX(BJ119-BI119,0)/Inputs!$B$17)*DCF!G$6</f>
        <v>6888.4704384580973</v>
      </c>
      <c r="CR119" s="15">
        <f ca="1">(BK119*DCF!H$28-DCF!H$5*MAX(BK119*DCF!H$28,0)-MAX(BK119-BJ119,0)/Inputs!$B$17)*DCF!H$6</f>
        <v>8784.7392365043415</v>
      </c>
      <c r="CS119" s="15">
        <f ca="1">(BL119*DCF!I$28-DCF!I$5*MAX(BL119*DCF!I$28,0)-MAX(BL119-BK119,0)/Inputs!$B$17)*DCF!I$6</f>
        <v>9897.5580664707177</v>
      </c>
      <c r="CT119" s="15">
        <f ca="1">(BM119*DCF!J$28-DCF!J$5*MAX(BM119*DCF!J$28,0)-MAX(BM119-BL119,0)/Inputs!$B$17)*DCF!J$6</f>
        <v>10762.987438283169</v>
      </c>
      <c r="CU119" s="15">
        <f ca="1">(BN119*DCF!K$28-DCF!K$5*MAX(BN119*DCF!K$28,0)-MAX(BN119-BM119,0)/Inputs!$B$17)*DCF!K$6</f>
        <v>13137.117709396054</v>
      </c>
      <c r="CV119" s="15">
        <f ca="1">(BO119*DCF!L$28-DCF!L$5*MAX(BO119*DCF!L$28,0)-MAX(BO119-BN119,0)/Inputs!$B$17)*DCF!L$6</f>
        <v>15755.768783302925</v>
      </c>
      <c r="CW119" s="15">
        <f ca="1">(BP119*DCF!M$28-DCF!M$5*MAX(BP119*DCF!M$28,0)-MAX(BP119-BO119,0)/Inputs!$B$17)*DCF!M$6</f>
        <v>18749.871283563847</v>
      </c>
      <c r="CX119" s="15">
        <f ca="1">(BQ119*DCF!C$46-DCF!C$5*MAX(BQ119*DCF!C$46,0)-MAX(BQ119-Inputs!$B$20,0)/Inputs!$B$24)*DCF!C$6</f>
        <v>-4815.1278788394065</v>
      </c>
      <c r="CY119" s="15">
        <f ca="1">(BR119*DCF!D$46-DCF!D$5*MAX(BR119*DCF!D$46,0)-MAX(BR119-BQ119,0)/Inputs!$B$24)*DCF!D$6</f>
        <v>-5389.4625113746724</v>
      </c>
      <c r="CZ119" s="15">
        <f ca="1">(BS119*DCF!E$46-DCF!E$5*MAX(BS119*DCF!E$46,0)-MAX(BS119-BR119,0)/Inputs!$B$24)*DCF!E$6</f>
        <v>-7568.1073103173303</v>
      </c>
      <c r="DA119" s="15">
        <f ca="1">(BT119*DCF!F$46-DCF!F$5*MAX(BT119*DCF!F$46,0)-MAX(BT119-BS119,0)/Inputs!$B$24)*DCF!F$6</f>
        <v>-5507.0320807284452</v>
      </c>
      <c r="DB119" s="15">
        <f ca="1">(BU119*DCF!G$46-DCF!G$5*MAX(BU119*DCF!G$46,0)-MAX(BU119-BT119,0)/Inputs!$B$24)*DCF!G$6</f>
        <v>-12846.764443402573</v>
      </c>
      <c r="DC119" s="15">
        <f ca="1">(BV119*DCF!H$46-DCF!H$5*MAX(BV119*DCF!H$46,0)-MAX(BV119-BU119,0)/Inputs!$B$24)*DCF!H$6</f>
        <v>-24181.568658422311</v>
      </c>
      <c r="DD119" s="15">
        <f ca="1">(BW119*DCF!I$46-DCF!I$5*MAX(BW119*DCF!I$46,0)-MAX(BW119-BV119,0)/Inputs!$B$24)*DCF!I$6</f>
        <v>-13921.513404027413</v>
      </c>
      <c r="DE119" s="15">
        <f ca="1">(BX119*DCF!J$46-DCF!J$5*MAX(BX119*DCF!J$46,0)-MAX(BX119-BW119,0)/Inputs!$B$24)*DCF!J$6</f>
        <v>7437.0091421248862</v>
      </c>
      <c r="DF119" s="15">
        <f ca="1">(BY119*DCF!K$46-DCF!K$5*MAX(BY119*DCF!K$46,0)-MAX(BY119-BX119,0)/Inputs!$B$24)*DCF!K$6</f>
        <v>-21531.555411328576</v>
      </c>
      <c r="DG119" s="15">
        <f ca="1">(BZ119*DCF!L$46-DCF!L$5*MAX(BZ119*DCF!L$46,0)-MAX(BZ119-BY119,0)/Inputs!$B$24)*DCF!L$6</f>
        <v>23002.94628597773</v>
      </c>
      <c r="DH119" s="15">
        <f ca="1">(CA119*DCF!M$46-DCF!M$5*MAX(CA119*DCF!M$46,0)-MAX(CA119-BZ119,0)/Inputs!$B$24)*DCF!M$6</f>
        <v>19261.614505788057</v>
      </c>
      <c r="DI119" s="15">
        <f ca="1">SUM(CB119:CL119)+BE119*DCF!M$10*(1+Inputs!$B$30)*(1-Inputs!$B$33)*(1-Inputs!$B$30/Inputs!$B$31)/(Inputs!$B$29-Inputs!$B$30)*DCF!M$6</f>
        <v>90414.355468938666</v>
      </c>
      <c r="DJ119" s="15">
        <f ca="1">SUM(CM119:CW119)+BP119*DCF!M$28*(1+Inputs!$B$30)*(1-Inputs!$B$33)*(1-Inputs!$B$30/Inputs!$B$31)/(Inputs!$B$29-Inputs!$B$30)*DCF!M$6</f>
        <v>530570.01103577239</v>
      </c>
      <c r="DK119" s="15">
        <f ca="1">SUM(CX119:DH119)+CA119*DCF!M$46*(1+Inputs!$B$30)*(1-Inputs!$B$33)*(1-Inputs!$B$30/Inputs!$B$31)/(Inputs!$B$29-Inputs!$B$30)*DCF!M$6</f>
        <v>549221.48095355858</v>
      </c>
      <c r="DM119" s="15">
        <f ca="1">DI119+DJ119+DK119+Inputs!$B$34+Inputs!$B$36-Inputs!$B$35</f>
        <v>1247056.8474582697</v>
      </c>
    </row>
    <row r="120" spans="1:117" x14ac:dyDescent="0.75">
      <c r="A120" s="11">
        <v>107</v>
      </c>
      <c r="C120" s="23">
        <f t="shared" ca="1" si="70"/>
        <v>1.0643248551331248</v>
      </c>
      <c r="D120" s="23">
        <f t="shared" ca="1" si="70"/>
        <v>1.9519246639278902</v>
      </c>
      <c r="E120" s="23">
        <f t="shared" ca="1" si="70"/>
        <v>0.22965521797120991</v>
      </c>
      <c r="F120" s="23">
        <f t="shared" ca="1" si="70"/>
        <v>1.1455465235127511</v>
      </c>
      <c r="G120" s="23">
        <f t="shared" ca="1" si="70"/>
        <v>0.11599733643862346</v>
      </c>
      <c r="H120" s="23">
        <f t="shared" ca="1" si="70"/>
        <v>-0.22372521235547199</v>
      </c>
      <c r="I120" s="23">
        <f t="shared" ca="1" si="70"/>
        <v>0.89551595875133205</v>
      </c>
      <c r="J120" s="23">
        <f t="shared" ca="1" si="70"/>
        <v>-1.3320203982944561</v>
      </c>
      <c r="K120" s="23">
        <f t="shared" ca="1" si="70"/>
        <v>-0.5412485151697074</v>
      </c>
      <c r="L120" s="23">
        <f t="shared" ca="1" si="70"/>
        <v>-0.25881275845829455</v>
      </c>
      <c r="M120" s="23">
        <f t="shared" ca="1" si="70"/>
        <v>-1.1639232481464861</v>
      </c>
      <c r="N120" s="23">
        <f ca="1">SQRT(Inputs!$B$38)*C120+SQRT(1-Inputs!$B$38)*_xlfn.NORM.S.INV(RAND())</f>
        <v>8.0347886348188124E-2</v>
      </c>
      <c r="O120" s="23">
        <f ca="1">SQRT(Inputs!$B$38)*D120+SQRT(1-Inputs!$B$38)*_xlfn.NORM.S.INV(RAND())</f>
        <v>1.6805398045248698</v>
      </c>
      <c r="P120" s="23">
        <f ca="1">SQRT(Inputs!$B$38)*E120+SQRT(1-Inputs!$B$38)*_xlfn.NORM.S.INV(RAND())</f>
        <v>0.84929055472337611</v>
      </c>
      <c r="Q120" s="23">
        <f ca="1">SQRT(Inputs!$B$38)*F120+SQRT(1-Inputs!$B$38)*_xlfn.NORM.S.INV(RAND())</f>
        <v>2.3555137435632112</v>
      </c>
      <c r="R120" s="23">
        <f ca="1">SQRT(Inputs!$B$38)*G120+SQRT(1-Inputs!$B$38)*_xlfn.NORM.S.INV(RAND())</f>
        <v>0.33080042954396821</v>
      </c>
      <c r="S120" s="23">
        <f ca="1">SQRT(Inputs!$B$38)*H120+SQRT(1-Inputs!$B$38)*_xlfn.NORM.S.INV(RAND())</f>
        <v>0.18060836109193346</v>
      </c>
      <c r="T120" s="23">
        <f ca="1">SQRT(Inputs!$B$38)*I120+SQRT(1-Inputs!$B$38)*_xlfn.NORM.S.INV(RAND())</f>
        <v>-0.30465562555142839</v>
      </c>
      <c r="U120" s="23">
        <f ca="1">SQRT(Inputs!$B$38)*J120+SQRT(1-Inputs!$B$38)*_xlfn.NORM.S.INV(RAND())</f>
        <v>-9.4037615289694787E-2</v>
      </c>
      <c r="V120" s="23">
        <f ca="1">SQRT(Inputs!$B$38)*K120+SQRT(1-Inputs!$B$38)*_xlfn.NORM.S.INV(RAND())</f>
        <v>-0.40765784503955527</v>
      </c>
      <c r="W120" s="23">
        <f ca="1">SQRT(Inputs!$B$38)*L120+SQRT(1-Inputs!$B$38)*_xlfn.NORM.S.INV(RAND())</f>
        <v>-1.3261191220752488</v>
      </c>
      <c r="X120" s="23">
        <f ca="1">SQRT(Inputs!$B$38)*M120+SQRT(1-Inputs!$B$38)*_xlfn.NORM.S.INV(RAND())</f>
        <v>-0.51626377660540979</v>
      </c>
      <c r="Y120" s="23">
        <f ca="1">SQRT(Inputs!$B$38)*C120+SQRT(1-Inputs!$B$38)*_xlfn.NORM.S.INV(RAND())</f>
        <v>1.2613121026760239</v>
      </c>
      <c r="Z120" s="23">
        <f ca="1">SQRT(Inputs!$B$38)*D120+SQRT(1-Inputs!$B$38)*_xlfn.NORM.S.INV(RAND())</f>
        <v>2.9318172850281461</v>
      </c>
      <c r="AA120" s="23">
        <f ca="1">SQRT(Inputs!$B$38)*E120+SQRT(1-Inputs!$B$38)*_xlfn.NORM.S.INV(RAND())</f>
        <v>6.7618802325972185E-2</v>
      </c>
      <c r="AB120" s="23">
        <f ca="1">SQRT(Inputs!$B$38)*F120+SQRT(1-Inputs!$B$38)*_xlfn.NORM.S.INV(RAND())</f>
        <v>-0.73147927048903894</v>
      </c>
      <c r="AC120" s="23">
        <f ca="1">SQRT(Inputs!$B$38)*G120+SQRT(1-Inputs!$B$38)*_xlfn.NORM.S.INV(RAND())</f>
        <v>0.3220620679968611</v>
      </c>
      <c r="AD120" s="23">
        <f ca="1">SQRT(Inputs!$B$38)*H120+SQRT(1-Inputs!$B$38)*_xlfn.NORM.S.INV(RAND())</f>
        <v>0.74128705055234678</v>
      </c>
      <c r="AE120" s="23">
        <f ca="1">SQRT(Inputs!$B$38)*I120+SQRT(1-Inputs!$B$38)*_xlfn.NORM.S.INV(RAND())</f>
        <v>0.92570177364655548</v>
      </c>
      <c r="AF120" s="23">
        <f ca="1">SQRT(Inputs!$B$38)*J120+SQRT(1-Inputs!$B$38)*_xlfn.NORM.S.INV(RAND())</f>
        <v>-1.0862708619664445</v>
      </c>
      <c r="AG120" s="23">
        <f ca="1">SQRT(Inputs!$B$38)*K120+SQRT(1-Inputs!$B$38)*_xlfn.NORM.S.INV(RAND())</f>
        <v>0.13135033353299913</v>
      </c>
      <c r="AH120" s="23">
        <f ca="1">SQRT(Inputs!$B$38)*L120+SQRT(1-Inputs!$B$38)*_xlfn.NORM.S.INV(RAND())</f>
        <v>5.4740986954182169E-2</v>
      </c>
      <c r="AI120" s="23">
        <f ca="1">SQRT(Inputs!$B$38)*M120+SQRT(1-Inputs!$B$38)*_xlfn.NORM.S.INV(RAND())</f>
        <v>-4.4935462403035031E-2</v>
      </c>
      <c r="AJ120" s="23">
        <f ca="1">SQRT(Inputs!$B$38)*C120+SQRT(1-Inputs!$B$38)*_xlfn.NORM.S.INV(RAND())</f>
        <v>0.99449045859530438</v>
      </c>
      <c r="AK120" s="23">
        <f ca="1">SQRT(Inputs!$B$38)*D120+SQRT(1-Inputs!$B$38)*_xlfn.NORM.S.INV(RAND())</f>
        <v>-0.23884586812846353</v>
      </c>
      <c r="AL120" s="23">
        <f ca="1">SQRT(Inputs!$B$38)*E120+SQRT(1-Inputs!$B$38)*_xlfn.NORM.S.INV(RAND())</f>
        <v>1.90359317554053</v>
      </c>
      <c r="AM120" s="23">
        <f ca="1">SQRT(Inputs!$B$38)*F120+SQRT(1-Inputs!$B$38)*_xlfn.NORM.S.INV(RAND())</f>
        <v>0.39062718698761467</v>
      </c>
      <c r="AN120" s="23">
        <f ca="1">SQRT(Inputs!$B$38)*G120+SQRT(1-Inputs!$B$38)*_xlfn.NORM.S.INV(RAND())</f>
        <v>-0.37496305567121829</v>
      </c>
      <c r="AO120" s="23">
        <f ca="1">SQRT(Inputs!$B$38)*H120+SQRT(1-Inputs!$B$38)*_xlfn.NORM.S.INV(RAND())</f>
        <v>-0.63617126145435132</v>
      </c>
      <c r="AP120" s="23">
        <f ca="1">SQRT(Inputs!$B$38)*I120+SQRT(1-Inputs!$B$38)*_xlfn.NORM.S.INV(RAND())</f>
        <v>-0.11963078020707568</v>
      </c>
      <c r="AQ120" s="23">
        <f ca="1">SQRT(Inputs!$B$38)*J120+SQRT(1-Inputs!$B$38)*_xlfn.NORM.S.INV(RAND())</f>
        <v>0.157917328907487</v>
      </c>
      <c r="AR120" s="23">
        <f ca="1">SQRT(Inputs!$B$38)*K120+SQRT(1-Inputs!$B$38)*_xlfn.NORM.S.INV(RAND())</f>
        <v>-0.4599610251217876</v>
      </c>
      <c r="AS120" s="23">
        <f ca="1">SQRT(Inputs!$B$38)*L120+SQRT(1-Inputs!$B$38)*_xlfn.NORM.S.INV(RAND())</f>
        <v>0.74686630201354676</v>
      </c>
      <c r="AT120" s="23">
        <f ca="1">SQRT(Inputs!$B$38)*M120+SQRT(1-Inputs!$B$38)*_xlfn.NORM.S.INV(RAND())</f>
        <v>0.28904332986698988</v>
      </c>
      <c r="AU120" s="15">
        <f ca="1">Inputs!$B$6*EXP($B$8-0.5*C$5^2+C$5*N120)</f>
        <v>5027.200641392561</v>
      </c>
      <c r="AV120" s="15">
        <f t="shared" ca="1" si="37"/>
        <v>7834.5176844694033</v>
      </c>
      <c r="AW120" s="15">
        <f t="shared" ca="1" si="38"/>
        <v>10712.253101917642</v>
      </c>
      <c r="AX120" s="15">
        <f t="shared" ca="1" si="39"/>
        <v>17553.570267707451</v>
      </c>
      <c r="AY120" s="15">
        <f t="shared" ca="1" si="40"/>
        <v>22297.247502765316</v>
      </c>
      <c r="AZ120" s="15">
        <f t="shared" ca="1" si="41"/>
        <v>27817.927091427104</v>
      </c>
      <c r="BA120" s="15">
        <f t="shared" ca="1" si="42"/>
        <v>32973.716289450713</v>
      </c>
      <c r="BB120" s="15">
        <f t="shared" ca="1" si="43"/>
        <v>39991.313818828072</v>
      </c>
      <c r="BC120" s="15">
        <f t="shared" ca="1" si="44"/>
        <v>47089.224087315946</v>
      </c>
      <c r="BD120" s="15">
        <f t="shared" ca="1" si="45"/>
        <v>50959.205120257924</v>
      </c>
      <c r="BE120" s="15">
        <f t="shared" ca="1" si="46"/>
        <v>59575.726659604981</v>
      </c>
      <c r="BF120" s="15">
        <f ca="1">Inputs!$B$13*EXP($B$9-0.5*C$6^2+C$6*Y120)</f>
        <v>17760.309485074013</v>
      </c>
      <c r="BG120" s="15">
        <f t="shared" ca="1" si="47"/>
        <v>36737.288042007342</v>
      </c>
      <c r="BH120" s="15">
        <f t="shared" ca="1" si="48"/>
        <v>45392.444680186636</v>
      </c>
      <c r="BI120" s="15">
        <f t="shared" ca="1" si="49"/>
        <v>49650.27046418019</v>
      </c>
      <c r="BJ120" s="15">
        <f t="shared" ca="1" si="50"/>
        <v>63760.338963785718</v>
      </c>
      <c r="BK120" s="15">
        <f t="shared" ca="1" si="51"/>
        <v>86563.460466638324</v>
      </c>
      <c r="BL120" s="15">
        <f t="shared" ca="1" si="52"/>
        <v>119885.44653732335</v>
      </c>
      <c r="BM120" s="15">
        <f t="shared" ca="1" si="53"/>
        <v>128762.32943320414</v>
      </c>
      <c r="BN120" s="15">
        <f t="shared" ca="1" si="54"/>
        <v>160873.94899720326</v>
      </c>
      <c r="BO120" s="15">
        <f t="shared" ca="1" si="55"/>
        <v>199202.32439092407</v>
      </c>
      <c r="BP120" s="15">
        <f t="shared" ca="1" si="56"/>
        <v>243935.69012878029</v>
      </c>
      <c r="BQ120" s="15">
        <f ca="1">Inputs!$B$20*EXP($B$10-0.5*C$7^2+C$7*AJ120)</f>
        <v>6103.7415744742193</v>
      </c>
      <c r="BR120" s="15">
        <f t="shared" ca="1" si="57"/>
        <v>7677.0150096536117</v>
      </c>
      <c r="BS120" s="15">
        <f t="shared" ca="1" si="58"/>
        <v>18161.71112196938</v>
      </c>
      <c r="BT120" s="15">
        <f t="shared" ca="1" si="59"/>
        <v>27743.196720950385</v>
      </c>
      <c r="BU120" s="15">
        <f t="shared" ca="1" si="60"/>
        <v>35113.870820192999</v>
      </c>
      <c r="BV120" s="15">
        <f t="shared" ca="1" si="61"/>
        <v>42330.086551626206</v>
      </c>
      <c r="BW120" s="15">
        <f t="shared" ca="1" si="62"/>
        <v>57592.404067072865</v>
      </c>
      <c r="BX120" s="15">
        <f t="shared" ca="1" si="63"/>
        <v>83143.176214695413</v>
      </c>
      <c r="BY120" s="15">
        <f t="shared" ca="1" si="64"/>
        <v>106683.84027732266</v>
      </c>
      <c r="BZ120" s="15">
        <f t="shared" ca="1" si="65"/>
        <v>171722.80814153902</v>
      </c>
      <c r="CA120" s="15">
        <f t="shared" ca="1" si="66"/>
        <v>253931.8919840091</v>
      </c>
      <c r="CB120" s="15">
        <f ca="1">(AU120*DCF!C$10-DCF!C$5*MAX(AU120*DCF!C$10,0)-MAX(AU120-Inputs!$B$6,0)/Inputs!$B$10)*DCF!C$6</f>
        <v>1042.6111185048126</v>
      </c>
      <c r="CC120" s="15">
        <f ca="1">(AV120*DCF!D$10-DCF!D$5*MAX(AV120*DCF!D$10,0)-MAX(AV120-AU120,0)/Inputs!$B$10)*DCF!D$6</f>
        <v>1225.1198202265173</v>
      </c>
      <c r="CD120" s="15">
        <f ca="1">(AW120*DCF!E$10-DCF!E$5*MAX(AW120*DCF!E$10,0)-MAX(AW120-AV120,0)/Inputs!$B$10)*DCF!E$6</f>
        <v>1825.1035286552135</v>
      </c>
      <c r="CE120" s="15">
        <f ca="1">(AX120*DCF!F$10-DCF!F$5*MAX(AX120*DCF!F$10,0)-MAX(AX120-AW120,0)/Inputs!$B$10)*DCF!F$6</f>
        <v>2408.4079285543035</v>
      </c>
      <c r="CF120" s="15">
        <f ca="1">(AY120*DCF!G$10-DCF!G$5*MAX(AY120*DCF!G$10,0)-MAX(AY120-AX120,0)/Inputs!$B$10)*DCF!G$6</f>
        <v>3682.3047551895334</v>
      </c>
      <c r="CG120" s="15">
        <f ca="1">(AZ120*DCF!H$10-DCF!H$5*MAX(AZ120*DCF!H$10,0)-MAX(AZ120-AY120,0)/Inputs!$B$10)*DCF!H$6</f>
        <v>4420.5748658620978</v>
      </c>
      <c r="CH120" s="15">
        <f ca="1">(BA120*DCF!I$10-DCF!I$5*MAX(BA120*DCF!I$10,0)-MAX(BA120-AZ120,0)/Inputs!$B$10)*DCF!I$6</f>
        <v>5177.3650102439169</v>
      </c>
      <c r="CI120" s="15">
        <f ca="1">(BB120*DCF!J$10-DCF!J$5*MAX(BB120*DCF!J$10,0)-MAX(BB120-BA120,0)/Inputs!$B$10)*DCF!J$6</f>
        <v>5799.2009792781073</v>
      </c>
      <c r="CJ120" s="15">
        <f ca="1">(BC120*DCF!K$10-DCF!K$5*MAX(BC120*DCF!K$10,0)-MAX(BC120-BB120,0)/Inputs!$B$10)*DCF!K$6</f>
        <v>6587.0094332280487</v>
      </c>
      <c r="CK120" s="15">
        <f ca="1">(BD120*DCF!L$10-DCF!L$5*MAX(BD120*DCF!L$10,0)-MAX(BD120-BC120,0)/Inputs!$B$10)*DCF!L$6</f>
        <v>7185.1659627016907</v>
      </c>
      <c r="CL120" s="15">
        <f ca="1">(BE120*DCF!M$10-DCF!M$5*MAX(BE120*DCF!M$10,0)-MAX(BE120-BD120,0)/Inputs!$B$10)*DCF!M$6</f>
        <v>7377.5700222839705</v>
      </c>
      <c r="CM120" s="15">
        <f ca="1">(BF120*DCF!C$28-DCF!C$5*MAX(BF120*DCF!C$28,0)-MAX(BF120-Inputs!$B$13,0)/Inputs!$B$17)*DCF!C$6</f>
        <v>3948.4340254793169</v>
      </c>
      <c r="CN120" s="15">
        <f ca="1">(BG120*DCF!D$28-DCF!D$5*MAX(BG120*DCF!D$28,0)-MAX(BG120-BF120,0)/Inputs!$B$17)*DCF!D$6</f>
        <v>6771.319016706565</v>
      </c>
      <c r="CO120" s="15">
        <f ca="1">(BH120*DCF!E$28-DCF!E$5*MAX(BH120*DCF!E$28,0)-MAX(BH120-BG120,0)/Inputs!$B$17)*DCF!E$6</f>
        <v>11150.136374389373</v>
      </c>
      <c r="CP120" s="15">
        <f ca="1">(BI120*DCF!F$28-DCF!F$5*MAX(BI120*DCF!F$28,0)-MAX(BI120-BH120,0)/Inputs!$B$17)*DCF!F$6</f>
        <v>12703.53611603221</v>
      </c>
      <c r="CQ120" s="15">
        <f ca="1">(BJ120*DCF!G$28-DCF!G$5*MAX(BJ120*DCF!G$28,0)-MAX(BJ120-BI120,0)/Inputs!$B$17)*DCF!G$6</f>
        <v>14169.929561275125</v>
      </c>
      <c r="CR120" s="15">
        <f ca="1">(BK120*DCF!H$28-DCF!H$5*MAX(BK120*DCF!H$28,0)-MAX(BK120-BJ120,0)/Inputs!$B$17)*DCF!H$6</f>
        <v>17865.133659545878</v>
      </c>
      <c r="CS120" s="15">
        <f ca="1">(BL120*DCF!I$28-DCF!I$5*MAX(BL120*DCF!I$28,0)-MAX(BL120-BK120,0)/Inputs!$B$17)*DCF!I$6</f>
        <v>23408.700296233546</v>
      </c>
      <c r="CT120" s="15">
        <f ca="1">(BM120*DCF!J$28-DCF!J$5*MAX(BM120*DCF!J$28,0)-MAX(BM120-BL120,0)/Inputs!$B$17)*DCF!J$6</f>
        <v>27547.686693304346</v>
      </c>
      <c r="CU120" s="15">
        <f ca="1">(BN120*DCF!K$28-DCF!K$5*MAX(BN120*DCF!K$28,0)-MAX(BN120-BM120,0)/Inputs!$B$17)*DCF!K$6</f>
        <v>30040.63498273458</v>
      </c>
      <c r="CV120" s="15">
        <f ca="1">(BO120*DCF!L$28-DCF!L$5*MAX(BO120*DCF!L$28,0)-MAX(BO120-BN120,0)/Inputs!$B$17)*DCF!L$6</f>
        <v>35408.125359779151</v>
      </c>
      <c r="CW120" s="15">
        <f ca="1">(BP120*DCF!M$28-DCF!M$5*MAX(BP120*DCF!M$28,0)-MAX(BP120-BO120,0)/Inputs!$B$17)*DCF!M$6</f>
        <v>41220.747574729205</v>
      </c>
      <c r="CX120" s="15">
        <f ca="1">(BQ120*DCF!C$46-DCF!C$5*MAX(BQ120*DCF!C$46,0)-MAX(BQ120-Inputs!$B$20,0)/Inputs!$B$24)*DCF!C$6</f>
        <v>-2750.3983194971497</v>
      </c>
      <c r="CY120" s="15">
        <f ca="1">(BR120*DCF!D$46-DCF!D$5*MAX(BR120*DCF!D$46,0)-MAX(BR120-BQ120,0)/Inputs!$B$24)*DCF!D$6</f>
        <v>-1981.5901472793978</v>
      </c>
      <c r="CZ120" s="15">
        <f ca="1">(BS120*DCF!E$46-DCF!E$5*MAX(BS120*DCF!E$46,0)-MAX(BS120-BR120,0)/Inputs!$B$24)*DCF!E$6</f>
        <v>-6280.432530440683</v>
      </c>
      <c r="DA120" s="15">
        <f ca="1">(BT120*DCF!F$46-DCF!F$5*MAX(BT120*DCF!F$46,0)-MAX(BT120-BS120,0)/Inputs!$B$24)*DCF!F$6</f>
        <v>-5509.3567915441154</v>
      </c>
      <c r="DB120" s="15">
        <f ca="1">(BU120*DCF!G$46-DCF!G$5*MAX(BU120*DCF!G$46,0)-MAX(BU120-BT120,0)/Inputs!$B$24)*DCF!G$6</f>
        <v>-3660.5103781000744</v>
      </c>
      <c r="DC120" s="15">
        <f ca="1">(BV120*DCF!H$46-DCF!H$5*MAX(BV120*DCF!H$46,0)-MAX(BV120-BU120,0)/Inputs!$B$24)*DCF!H$6</f>
        <v>-2242.3948240555114</v>
      </c>
      <c r="DD120" s="15">
        <f ca="1">(BW120*DCF!I$46-DCF!I$5*MAX(BW120*DCF!I$46,0)-MAX(BW120-BV120,0)/Inputs!$B$24)*DCF!I$6</f>
        <v>-3051.1020344857948</v>
      </c>
      <c r="DE120" s="15">
        <f ca="1">(BX120*DCF!J$46-DCF!J$5*MAX(BX120*DCF!J$46,0)-MAX(BX120-BW120,0)/Inputs!$B$24)*DCF!J$6</f>
        <v>-3288.0210767799645</v>
      </c>
      <c r="DF120" s="15">
        <f ca="1">(BY120*DCF!K$46-DCF!K$5*MAX(BY120*DCF!K$46,0)-MAX(BY120-BX120,0)/Inputs!$B$24)*DCF!K$6</f>
        <v>327.3010143409976</v>
      </c>
      <c r="DG120" s="15">
        <f ca="1">(BZ120*DCF!L$46-DCF!L$5*MAX(BZ120*DCF!L$46,0)-MAX(BZ120-BY120,0)/Inputs!$B$24)*DCF!L$6</f>
        <v>-2848.1305651673092</v>
      </c>
      <c r="DH120" s="15">
        <f ca="1">(CA120*DCF!M$46-DCF!M$5*MAX(CA120*DCF!M$46,0)-MAX(CA120-BZ120,0)/Inputs!$B$24)*DCF!M$6</f>
        <v>2720.9449568973691</v>
      </c>
      <c r="DI120" s="15">
        <f ca="1">SUM(CB120:CL120)+BE120*DCF!M$10*(1+Inputs!$B$30)*(1-Inputs!$B$33)*(1-Inputs!$B$30/Inputs!$B$31)/(Inputs!$B$29-Inputs!$B$30)*DCF!M$6</f>
        <v>212530.46852583627</v>
      </c>
      <c r="DJ120" s="15">
        <f ca="1">SUM(CM120:CW120)+BP120*DCF!M$28*(1+Inputs!$B$30)*(1-Inputs!$B$33)*(1-Inputs!$B$30/Inputs!$B$31)/(Inputs!$B$29-Inputs!$B$30)*DCF!M$6</f>
        <v>1129402.7187854834</v>
      </c>
      <c r="DK120" s="15">
        <f ca="1">SUM(CX120:DH120)+CA120*DCF!M$46*(1+Inputs!$B$30)*(1-Inputs!$B$33)*(1-Inputs!$B$30/Inputs!$B$31)/(Inputs!$B$29-Inputs!$B$30)*DCF!M$6</f>
        <v>364045.09446674539</v>
      </c>
      <c r="DM120" s="15">
        <f ca="1">DI120+DJ120+DK120+Inputs!$B$34+Inputs!$B$36-Inputs!$B$35</f>
        <v>1782829.281778065</v>
      </c>
    </row>
    <row r="121" spans="1:117" x14ac:dyDescent="0.75">
      <c r="A121" s="11">
        <v>108</v>
      </c>
      <c r="C121" s="23">
        <f t="shared" ca="1" si="70"/>
        <v>-1.0055630325242688</v>
      </c>
      <c r="D121" s="23">
        <f t="shared" ca="1" si="70"/>
        <v>-0.44072204652601926</v>
      </c>
      <c r="E121" s="23">
        <f t="shared" ca="1" si="70"/>
        <v>-0.85918513655167994</v>
      </c>
      <c r="F121" s="23">
        <f t="shared" ca="1" si="70"/>
        <v>-1.3245584575513241</v>
      </c>
      <c r="G121" s="23">
        <f t="shared" ca="1" si="70"/>
        <v>0.41615688138271345</v>
      </c>
      <c r="H121" s="23">
        <f t="shared" ca="1" si="70"/>
        <v>0.99563345525371438</v>
      </c>
      <c r="I121" s="23">
        <f t="shared" ca="1" si="70"/>
        <v>0.91069106334865157</v>
      </c>
      <c r="J121" s="23">
        <f t="shared" ca="1" si="70"/>
        <v>-1.6702380153932412</v>
      </c>
      <c r="K121" s="23">
        <f t="shared" ca="1" si="70"/>
        <v>2.1451483806118126</v>
      </c>
      <c r="L121" s="23">
        <f t="shared" ca="1" si="70"/>
        <v>0.22704619289725192</v>
      </c>
      <c r="M121" s="23">
        <f t="shared" ca="1" si="70"/>
        <v>2.2912755543163056E-2</v>
      </c>
      <c r="N121" s="23">
        <f ca="1">SQRT(Inputs!$B$38)*C121+SQRT(1-Inputs!$B$38)*_xlfn.NORM.S.INV(RAND())</f>
        <v>-2.4606781656243282</v>
      </c>
      <c r="O121" s="23">
        <f ca="1">SQRT(Inputs!$B$38)*D121+SQRT(1-Inputs!$B$38)*_xlfn.NORM.S.INV(RAND())</f>
        <v>-0.75779223387258765</v>
      </c>
      <c r="P121" s="23">
        <f ca="1">SQRT(Inputs!$B$38)*E121+SQRT(1-Inputs!$B$38)*_xlfn.NORM.S.INV(RAND())</f>
        <v>-0.16520835977116344</v>
      </c>
      <c r="Q121" s="23">
        <f ca="1">SQRT(Inputs!$B$38)*F121+SQRT(1-Inputs!$B$38)*_xlfn.NORM.S.INV(RAND())</f>
        <v>-1.4959440559117514</v>
      </c>
      <c r="R121" s="23">
        <f ca="1">SQRT(Inputs!$B$38)*G121+SQRT(1-Inputs!$B$38)*_xlfn.NORM.S.INV(RAND())</f>
        <v>0.88319688417696662</v>
      </c>
      <c r="S121" s="23">
        <f ca="1">SQRT(Inputs!$B$38)*H121+SQRT(1-Inputs!$B$38)*_xlfn.NORM.S.INV(RAND())</f>
        <v>-0.59908730742042049</v>
      </c>
      <c r="T121" s="23">
        <f ca="1">SQRT(Inputs!$B$38)*I121+SQRT(1-Inputs!$B$38)*_xlfn.NORM.S.INV(RAND())</f>
        <v>0.55929505848960226</v>
      </c>
      <c r="U121" s="23">
        <f ca="1">SQRT(Inputs!$B$38)*J121+SQRT(1-Inputs!$B$38)*_xlfn.NORM.S.INV(RAND())</f>
        <v>-3.2195327290637357</v>
      </c>
      <c r="V121" s="23">
        <f ca="1">SQRT(Inputs!$B$38)*K121+SQRT(1-Inputs!$B$38)*_xlfn.NORM.S.INV(RAND())</f>
        <v>0.46770492652300866</v>
      </c>
      <c r="W121" s="23">
        <f ca="1">SQRT(Inputs!$B$38)*L121+SQRT(1-Inputs!$B$38)*_xlfn.NORM.S.INV(RAND())</f>
        <v>0.55623195624129396</v>
      </c>
      <c r="X121" s="23">
        <f ca="1">SQRT(Inputs!$B$38)*M121+SQRT(1-Inputs!$B$38)*_xlfn.NORM.S.INV(RAND())</f>
        <v>1.2310094771790621</v>
      </c>
      <c r="Y121" s="23">
        <f ca="1">SQRT(Inputs!$B$38)*C121+SQRT(1-Inputs!$B$38)*_xlfn.NORM.S.INV(RAND())</f>
        <v>0.13495254111609556</v>
      </c>
      <c r="Z121" s="23">
        <f ca="1">SQRT(Inputs!$B$38)*D121+SQRT(1-Inputs!$B$38)*_xlfn.NORM.S.INV(RAND())</f>
        <v>0.16615949592320869</v>
      </c>
      <c r="AA121" s="23">
        <f ca="1">SQRT(Inputs!$B$38)*E121+SQRT(1-Inputs!$B$38)*_xlfn.NORM.S.INV(RAND())</f>
        <v>-7.753943489062759E-2</v>
      </c>
      <c r="AB121" s="23">
        <f ca="1">SQRT(Inputs!$B$38)*F121+SQRT(1-Inputs!$B$38)*_xlfn.NORM.S.INV(RAND())</f>
        <v>0.57214459547597152</v>
      </c>
      <c r="AC121" s="23">
        <f ca="1">SQRT(Inputs!$B$38)*G121+SQRT(1-Inputs!$B$38)*_xlfn.NORM.S.INV(RAND())</f>
        <v>1.5778548137859219</v>
      </c>
      <c r="AD121" s="23">
        <f ca="1">SQRT(Inputs!$B$38)*H121+SQRT(1-Inputs!$B$38)*_xlfn.NORM.S.INV(RAND())</f>
        <v>1.0752750022183855</v>
      </c>
      <c r="AE121" s="23">
        <f ca="1">SQRT(Inputs!$B$38)*I121+SQRT(1-Inputs!$B$38)*_xlfn.NORM.S.INV(RAND())</f>
        <v>0.9673900520939811</v>
      </c>
      <c r="AF121" s="23">
        <f ca="1">SQRT(Inputs!$B$38)*J121+SQRT(1-Inputs!$B$38)*_xlfn.NORM.S.INV(RAND())</f>
        <v>1.6921699023014989</v>
      </c>
      <c r="AG121" s="23">
        <f ca="1">SQRT(Inputs!$B$38)*K121+SQRT(1-Inputs!$B$38)*_xlfn.NORM.S.INV(RAND())</f>
        <v>3.3542753050537186</v>
      </c>
      <c r="AH121" s="23">
        <f ca="1">SQRT(Inputs!$B$38)*L121+SQRT(1-Inputs!$B$38)*_xlfn.NORM.S.INV(RAND())</f>
        <v>0.39195990001286224</v>
      </c>
      <c r="AI121" s="23">
        <f ca="1">SQRT(Inputs!$B$38)*M121+SQRT(1-Inputs!$B$38)*_xlfn.NORM.S.INV(RAND())</f>
        <v>-9.9446642286000989E-2</v>
      </c>
      <c r="AJ121" s="23">
        <f ca="1">SQRT(Inputs!$B$38)*C121+SQRT(1-Inputs!$B$38)*_xlfn.NORM.S.INV(RAND())</f>
        <v>1.3384667230225022</v>
      </c>
      <c r="AK121" s="23">
        <f ca="1">SQRT(Inputs!$B$38)*D121+SQRT(1-Inputs!$B$38)*_xlfn.NORM.S.INV(RAND())</f>
        <v>-0.75519148469448205</v>
      </c>
      <c r="AL121" s="23">
        <f ca="1">SQRT(Inputs!$B$38)*E121+SQRT(1-Inputs!$B$38)*_xlfn.NORM.S.INV(RAND())</f>
        <v>-0.41501372630384981</v>
      </c>
      <c r="AM121" s="23">
        <f ca="1">SQRT(Inputs!$B$38)*F121+SQRT(1-Inputs!$B$38)*_xlfn.NORM.S.INV(RAND())</f>
        <v>-0.42804792332487795</v>
      </c>
      <c r="AN121" s="23">
        <f ca="1">SQRT(Inputs!$B$38)*G121+SQRT(1-Inputs!$B$38)*_xlfn.NORM.S.INV(RAND())</f>
        <v>-0.27023673540194004</v>
      </c>
      <c r="AO121" s="23">
        <f ca="1">SQRT(Inputs!$B$38)*H121+SQRT(1-Inputs!$B$38)*_xlfn.NORM.S.INV(RAND())</f>
        <v>0.95142886281314865</v>
      </c>
      <c r="AP121" s="23">
        <f ca="1">SQRT(Inputs!$B$38)*I121+SQRT(1-Inputs!$B$38)*_xlfn.NORM.S.INV(RAND())</f>
        <v>0.87179088754817291</v>
      </c>
      <c r="AQ121" s="23">
        <f ca="1">SQRT(Inputs!$B$38)*J121+SQRT(1-Inputs!$B$38)*_xlfn.NORM.S.INV(RAND())</f>
        <v>-1.8832667701889902</v>
      </c>
      <c r="AR121" s="23">
        <f ca="1">SQRT(Inputs!$B$38)*K121+SQRT(1-Inputs!$B$38)*_xlfn.NORM.S.INV(RAND())</f>
        <v>0.87446558628167081</v>
      </c>
      <c r="AS121" s="23">
        <f ca="1">SQRT(Inputs!$B$38)*L121+SQRT(1-Inputs!$B$38)*_xlfn.NORM.S.INV(RAND())</f>
        <v>-0.74466618197370715</v>
      </c>
      <c r="AT121" s="23">
        <f ca="1">SQRT(Inputs!$B$38)*M121+SQRT(1-Inputs!$B$38)*_xlfn.NORM.S.INV(RAND())</f>
        <v>-0.55962853109714861</v>
      </c>
      <c r="AU121" s="15">
        <f ca="1">Inputs!$B$6*EXP($B$8-0.5*C$5^2+C$5*N121)</f>
        <v>3331.8896156305896</v>
      </c>
      <c r="AV121" s="15">
        <f t="shared" ca="1" si="37"/>
        <v>3628.0770363108518</v>
      </c>
      <c r="AW121" s="15">
        <f t="shared" ca="1" si="38"/>
        <v>4326.3096031411924</v>
      </c>
      <c r="AX121" s="15">
        <f t="shared" ca="1" si="39"/>
        <v>4381.5837331819421</v>
      </c>
      <c r="AY121" s="15">
        <f t="shared" ca="1" si="40"/>
        <v>5936.5571764937667</v>
      </c>
      <c r="AZ121" s="15">
        <f t="shared" ca="1" si="41"/>
        <v>6797.0395799138478</v>
      </c>
      <c r="BA121" s="15">
        <f t="shared" ca="1" si="42"/>
        <v>8819.2609461034626</v>
      </c>
      <c r="BB121" s="15">
        <f t="shared" ca="1" si="43"/>
        <v>7820.4907971265766</v>
      </c>
      <c r="BC121" s="15">
        <f t="shared" ca="1" si="44"/>
        <v>10020.448912249123</v>
      </c>
      <c r="BD121" s="15">
        <f t="shared" ca="1" si="45"/>
        <v>12931.575843178633</v>
      </c>
      <c r="BE121" s="15">
        <f t="shared" ca="1" si="46"/>
        <v>17726.081168869143</v>
      </c>
      <c r="BF121" s="15">
        <f ca="1">Inputs!$B$13*EXP($B$9-0.5*C$6^2+C$6*Y121)</f>
        <v>14206.050732461921</v>
      </c>
      <c r="BG121" s="15">
        <f t="shared" ca="1" si="47"/>
        <v>17840.358083668776</v>
      </c>
      <c r="BH121" s="15">
        <f t="shared" ca="1" si="48"/>
        <v>21519.102819592998</v>
      </c>
      <c r="BI121" s="15">
        <f t="shared" ca="1" si="49"/>
        <v>28767.673513155543</v>
      </c>
      <c r="BJ121" s="15">
        <f t="shared" ca="1" si="50"/>
        <v>44273.961897259345</v>
      </c>
      <c r="BK121" s="15">
        <f t="shared" ca="1" si="51"/>
        <v>62904.229409211308</v>
      </c>
      <c r="BL121" s="15">
        <f t="shared" ca="1" si="52"/>
        <v>87590.691996177266</v>
      </c>
      <c r="BM121" s="15">
        <f t="shared" ca="1" si="53"/>
        <v>132855.93395001517</v>
      </c>
      <c r="BN121" s="15">
        <f t="shared" ca="1" si="54"/>
        <v>244237.27222980282</v>
      </c>
      <c r="BO121" s="15">
        <f t="shared" ca="1" si="55"/>
        <v>314517.10613239848</v>
      </c>
      <c r="BP121" s="15">
        <f t="shared" ca="1" si="56"/>
        <v>382774.54430222255</v>
      </c>
      <c r="BQ121" s="15">
        <f ca="1">Inputs!$B$20*EXP($B$10-0.5*C$7^2+C$7*AJ121)</f>
        <v>6895.7438101815515</v>
      </c>
      <c r="BR121" s="15">
        <f t="shared" ca="1" si="57"/>
        <v>7361.4150780974433</v>
      </c>
      <c r="BS121" s="15">
        <f t="shared" ca="1" si="58"/>
        <v>8947.9667323738759</v>
      </c>
      <c r="BT121" s="15">
        <f t="shared" ca="1" si="59"/>
        <v>11026.886334390523</v>
      </c>
      <c r="BU121" s="15">
        <f t="shared" ca="1" si="60"/>
        <v>14314.638735001743</v>
      </c>
      <c r="BV121" s="15">
        <f t="shared" ca="1" si="61"/>
        <v>24676.924565897949</v>
      </c>
      <c r="BW121" s="15">
        <f t="shared" ca="1" si="62"/>
        <v>41412.998637342964</v>
      </c>
      <c r="BX121" s="15">
        <f t="shared" ca="1" si="63"/>
        <v>39708.435809219249</v>
      </c>
      <c r="BY121" s="15">
        <f t="shared" ca="1" si="64"/>
        <v>65770.934446942134</v>
      </c>
      <c r="BZ121" s="15">
        <f t="shared" ca="1" si="65"/>
        <v>80478.961231199864</v>
      </c>
      <c r="CA121" s="15">
        <f t="shared" ca="1" si="66"/>
        <v>102347.16701330597</v>
      </c>
      <c r="CB121" s="15">
        <f ca="1">(AU121*DCF!C$10-DCF!C$5*MAX(AU121*DCF!C$10,0)-MAX(AU121-Inputs!$B$6,0)/Inputs!$B$10)*DCF!C$6</f>
        <v>855.65962587195963</v>
      </c>
      <c r="CC121" s="15">
        <f ca="1">(AV121*DCF!D$10-DCF!D$5*MAX(AV121*DCF!D$10,0)-MAX(AV121-AU121,0)/Inputs!$B$10)*DCF!D$6</f>
        <v>812.10164742826123</v>
      </c>
      <c r="CD121" s="15">
        <f ca="1">(AW121*DCF!E$10-DCF!E$5*MAX(AW121*DCF!E$10,0)-MAX(AW121-AV121,0)/Inputs!$B$10)*DCF!E$6</f>
        <v>841.60512928065395</v>
      </c>
      <c r="CE121" s="15">
        <f ca="1">(AX121*DCF!F$10-DCF!F$5*MAX(AX121*DCF!F$10,0)-MAX(AX121-AW121,0)/Inputs!$B$10)*DCF!F$6</f>
        <v>944.99157004202573</v>
      </c>
      <c r="CF121" s="15">
        <f ca="1">(AY121*DCF!G$10-DCF!G$5*MAX(AY121*DCF!G$10,0)-MAX(AY121-AX121,0)/Inputs!$B$10)*DCF!G$6</f>
        <v>924.27457326405977</v>
      </c>
      <c r="CG121" s="15">
        <f ca="1">(AZ121*DCF!H$10-DCF!H$5*MAX(AZ121*DCF!H$10,0)-MAX(AZ121-AY121,0)/Inputs!$B$10)*DCF!H$6</f>
        <v>1166.8560329199386</v>
      </c>
      <c r="CH121" s="15">
        <f ca="1">(BA121*DCF!I$10-DCF!I$5*MAX(BA121*DCF!I$10,0)-MAX(BA121-AZ121,0)/Inputs!$B$10)*DCF!I$6</f>
        <v>1279.2420909462098</v>
      </c>
      <c r="CI121" s="15">
        <f ca="1">(BB121*DCF!J$10-DCF!J$5*MAX(BB121*DCF!J$10,0)-MAX(BB121-BA121,0)/Inputs!$B$10)*DCF!J$6</f>
        <v>1342.0143668621861</v>
      </c>
      <c r="CJ121" s="15">
        <f ca="1">(BC121*DCF!K$10-DCF!K$5*MAX(BC121*DCF!K$10,0)-MAX(BC121-BB121,0)/Inputs!$B$10)*DCF!K$6</f>
        <v>1305.1706989352817</v>
      </c>
      <c r="CK121" s="15">
        <f ca="1">(BD121*DCF!L$10-DCF!L$5*MAX(BD121*DCF!L$10,0)-MAX(BD121-BC121,0)/Inputs!$B$10)*DCF!L$6</f>
        <v>1573.8716961514333</v>
      </c>
      <c r="CL121" s="15">
        <f ca="1">(BE121*DCF!M$10-DCF!M$5*MAX(BE121*DCF!M$10,0)-MAX(BE121-BD121,0)/Inputs!$B$10)*DCF!M$6</f>
        <v>1928.6244328883586</v>
      </c>
      <c r="CM121" s="15">
        <f ca="1">(BF121*DCF!C$28-DCF!C$5*MAX(BF121*DCF!C$28,0)-MAX(BF121-Inputs!$B$13,0)/Inputs!$B$17)*DCF!C$6</f>
        <v>3684.5425409744976</v>
      </c>
      <c r="CN121" s="15">
        <f ca="1">(BG121*DCF!D$28-DCF!D$5*MAX(BG121*DCF!D$28,0)-MAX(BG121-BF121,0)/Inputs!$B$17)*DCF!D$6</f>
        <v>4479.0325326413695</v>
      </c>
      <c r="CO121" s="15">
        <f ca="1">(BH121*DCF!E$28-DCF!E$5*MAX(BH121*DCF!E$28,0)-MAX(BH121-BG121,0)/Inputs!$B$17)*DCF!E$6</f>
        <v>5369.5631468657239</v>
      </c>
      <c r="CP121" s="15">
        <f ca="1">(BI121*DCF!F$28-DCF!F$5*MAX(BI121*DCF!F$28,0)-MAX(BI121-BH121,0)/Inputs!$B$17)*DCF!F$6</f>
        <v>6489.948726327103</v>
      </c>
      <c r="CQ121" s="15">
        <f ca="1">(BJ121*DCF!G$28-DCF!G$5*MAX(BJ121*DCF!G$28,0)-MAX(BJ121-BI121,0)/Inputs!$B$17)*DCF!G$6</f>
        <v>8879.2107970437628</v>
      </c>
      <c r="CR121" s="15">
        <f ca="1">(BK121*DCF!H$28-DCF!H$5*MAX(BK121*DCF!H$28,0)-MAX(BK121-BJ121,0)/Inputs!$B$17)*DCF!H$6</f>
        <v>12662.289198264716</v>
      </c>
      <c r="CS121" s="15">
        <f ca="1">(BL121*DCF!I$28-DCF!I$5*MAX(BL121*DCF!I$28,0)-MAX(BL121-BK121,0)/Inputs!$B$17)*DCF!I$6</f>
        <v>17053.953044674756</v>
      </c>
      <c r="CT121" s="15">
        <f ca="1">(BM121*DCF!J$28-DCF!J$5*MAX(BM121*DCF!J$28,0)-MAX(BM121-BL121,0)/Inputs!$B$17)*DCF!J$6</f>
        <v>23636.101176644828</v>
      </c>
      <c r="CU121" s="15">
        <f ca="1">(BN121*DCF!K$28-DCF!K$5*MAX(BN121*DCF!K$28,0)-MAX(BN121-BM121,0)/Inputs!$B$17)*DCF!K$6</f>
        <v>37936.086422151391</v>
      </c>
      <c r="CV121" s="15">
        <f ca="1">(BO121*DCF!L$28-DCF!L$5*MAX(BO121*DCF!L$28,0)-MAX(BO121-BN121,0)/Inputs!$B$17)*DCF!L$6</f>
        <v>54800.483951017726</v>
      </c>
      <c r="CW121" s="15">
        <f ca="1">(BP121*DCF!M$28-DCF!M$5*MAX(BP121*DCF!M$28,0)-MAX(BP121-BO121,0)/Inputs!$B$17)*DCF!M$6</f>
        <v>64884.431758532446</v>
      </c>
      <c r="CX121" s="15">
        <f ca="1">(BQ121*DCF!C$46-DCF!C$5*MAX(BQ121*DCF!C$46,0)-MAX(BQ121-Inputs!$B$20,0)/Inputs!$B$24)*DCF!C$6</f>
        <v>-3299.1296606338692</v>
      </c>
      <c r="CY121" s="15">
        <f ca="1">(BR121*DCF!D$46-DCF!D$5*MAX(BR121*DCF!D$46,0)-MAX(BR121-BQ121,0)/Inputs!$B$24)*DCF!D$6</f>
        <v>-1455.1199480096939</v>
      </c>
      <c r="CZ121" s="15">
        <f ca="1">(BS121*DCF!E$46-DCF!E$5*MAX(BS121*DCF!E$46,0)-MAX(BS121-BR121,0)/Inputs!$B$24)*DCF!E$6</f>
        <v>-1683.4876307217262</v>
      </c>
      <c r="DA121" s="15">
        <f ca="1">(BT121*DCF!F$46-DCF!F$5*MAX(BT121*DCF!F$46,0)-MAX(BT121-BS121,0)/Inputs!$B$24)*DCF!F$6</f>
        <v>-1560.0479269201228</v>
      </c>
      <c r="DB121" s="15">
        <f ca="1">(BU121*DCF!G$46-DCF!G$5*MAX(BU121*DCF!G$46,0)-MAX(BU121-BT121,0)/Inputs!$B$24)*DCF!G$6</f>
        <v>-1587.4511142824044</v>
      </c>
      <c r="DC121" s="15">
        <f ca="1">(BV121*DCF!H$46-DCF!H$5*MAX(BV121*DCF!H$46,0)-MAX(BV121-BU121,0)/Inputs!$B$24)*DCF!H$6</f>
        <v>-3220.0168311723219</v>
      </c>
      <c r="DD121" s="15">
        <f ca="1">(BW121*DCF!I$46-DCF!I$5*MAX(BW121*DCF!I$46,0)-MAX(BW121-BV121,0)/Inputs!$B$24)*DCF!I$6</f>
        <v>-3847.8301677245508</v>
      </c>
      <c r="DE121" s="15">
        <f ca="1">(BX121*DCF!J$46-DCF!J$5*MAX(BX121*DCF!J$46,0)-MAX(BX121-BW121,0)/Inputs!$B$24)*DCF!J$6</f>
        <v>1665.6590429875578</v>
      </c>
      <c r="DF121" s="15">
        <f ca="1">(BY121*DCF!K$46-DCF!K$5*MAX(BY121*DCF!K$46,0)-MAX(BY121-BX121,0)/Inputs!$B$24)*DCF!K$6</f>
        <v>-2627.5628399942557</v>
      </c>
      <c r="DG121" s="15">
        <f ca="1">(BZ121*DCF!L$46-DCF!L$5*MAX(BZ121*DCF!L$46,0)-MAX(BZ121-BY121,0)/Inputs!$B$24)*DCF!L$6</f>
        <v>2234.6634515745168</v>
      </c>
      <c r="DH121" s="15">
        <f ca="1">(CA121*DCF!M$46-DCF!M$5*MAX(CA121*DCF!M$46,0)-MAX(CA121-BZ121,0)/Inputs!$B$24)*DCF!M$6</f>
        <v>3451.9321562637251</v>
      </c>
      <c r="DI121" s="15">
        <f ca="1">SUM(CB121:CL121)+BE121*DCF!M$10*(1+Inputs!$B$30)*(1-Inputs!$B$33)*(1-Inputs!$B$30/Inputs!$B$31)/(Inputs!$B$29-Inputs!$B$30)*DCF!M$6</f>
        <v>62306.330160710095</v>
      </c>
      <c r="DJ121" s="15">
        <f ca="1">SUM(CM121:CW121)+BP121*DCF!M$28*(1+Inputs!$B$30)*(1-Inputs!$B$33)*(1-Inputs!$B$30/Inputs!$B$31)/(Inputs!$B$29-Inputs!$B$30)*DCF!M$6</f>
        <v>1660231.1345783717</v>
      </c>
      <c r="DK121" s="15">
        <f ca="1">SUM(CX121:DH121)+CA121*DCF!M$46*(1+Inputs!$B$30)*(1-Inputs!$B$33)*(1-Inputs!$B$30/Inputs!$B$31)/(Inputs!$B$29-Inputs!$B$30)*DCF!M$6</f>
        <v>146312.45253092443</v>
      </c>
      <c r="DM121" s="15">
        <f ca="1">DI121+DJ121+DK121+Inputs!$B$34+Inputs!$B$36-Inputs!$B$35</f>
        <v>1945700.9172700061</v>
      </c>
    </row>
    <row r="122" spans="1:117" x14ac:dyDescent="0.75">
      <c r="A122" s="11">
        <v>109</v>
      </c>
      <c r="C122" s="23">
        <f t="shared" ca="1" si="70"/>
        <v>0.69430854178880341</v>
      </c>
      <c r="D122" s="23">
        <f t="shared" ca="1" si="70"/>
        <v>0.34163290817013131</v>
      </c>
      <c r="E122" s="23">
        <f t="shared" ca="1" si="70"/>
        <v>-1.8312142558983859</v>
      </c>
      <c r="F122" s="23">
        <f t="shared" ca="1" si="70"/>
        <v>0.32920819041156352</v>
      </c>
      <c r="G122" s="23">
        <f t="shared" ca="1" si="70"/>
        <v>0.20380803404227682</v>
      </c>
      <c r="H122" s="23">
        <f t="shared" ca="1" si="70"/>
        <v>5.5318694020169493E-2</v>
      </c>
      <c r="I122" s="23">
        <f t="shared" ca="1" si="70"/>
        <v>5.211804941854397E-2</v>
      </c>
      <c r="J122" s="23">
        <f t="shared" ca="1" si="70"/>
        <v>-2.6290955829849301</v>
      </c>
      <c r="K122" s="23">
        <f t="shared" ca="1" si="70"/>
        <v>0.60112096235137213</v>
      </c>
      <c r="L122" s="23">
        <f t="shared" ca="1" si="70"/>
        <v>0.6975183925541113</v>
      </c>
      <c r="M122" s="23">
        <f t="shared" ca="1" si="70"/>
        <v>0.69344987652499668</v>
      </c>
      <c r="N122" s="23">
        <f ca="1">SQRT(Inputs!$B$38)*C122+SQRT(1-Inputs!$B$38)*_xlfn.NORM.S.INV(RAND())</f>
        <v>0.13043830724145308</v>
      </c>
      <c r="O122" s="23">
        <f ca="1">SQRT(Inputs!$B$38)*D122+SQRT(1-Inputs!$B$38)*_xlfn.NORM.S.INV(RAND())</f>
        <v>-1.000139863041845</v>
      </c>
      <c r="P122" s="23">
        <f ca="1">SQRT(Inputs!$B$38)*E122+SQRT(1-Inputs!$B$38)*_xlfn.NORM.S.INV(RAND())</f>
        <v>-2.2329998409269516</v>
      </c>
      <c r="Q122" s="23">
        <f ca="1">SQRT(Inputs!$B$38)*F122+SQRT(1-Inputs!$B$38)*_xlfn.NORM.S.INV(RAND())</f>
        <v>-0.53008010233630587</v>
      </c>
      <c r="R122" s="23">
        <f ca="1">SQRT(Inputs!$B$38)*G122+SQRT(1-Inputs!$B$38)*_xlfn.NORM.S.INV(RAND())</f>
        <v>-0.98416717469000292</v>
      </c>
      <c r="S122" s="23">
        <f ca="1">SQRT(Inputs!$B$38)*H122+SQRT(1-Inputs!$B$38)*_xlfn.NORM.S.INV(RAND())</f>
        <v>-0.54317291851282457</v>
      </c>
      <c r="T122" s="23">
        <f ca="1">SQRT(Inputs!$B$38)*I122+SQRT(1-Inputs!$B$38)*_xlfn.NORM.S.INV(RAND())</f>
        <v>0.24596841318995452</v>
      </c>
      <c r="U122" s="23">
        <f ca="1">SQRT(Inputs!$B$38)*J122+SQRT(1-Inputs!$B$38)*_xlfn.NORM.S.INV(RAND())</f>
        <v>-0.83303928703753927</v>
      </c>
      <c r="V122" s="23">
        <f ca="1">SQRT(Inputs!$B$38)*K122+SQRT(1-Inputs!$B$38)*_xlfn.NORM.S.INV(RAND())</f>
        <v>-0.19576314678905954</v>
      </c>
      <c r="W122" s="23">
        <f ca="1">SQRT(Inputs!$B$38)*L122+SQRT(1-Inputs!$B$38)*_xlfn.NORM.S.INV(RAND())</f>
        <v>0.31489922301582712</v>
      </c>
      <c r="X122" s="23">
        <f ca="1">SQRT(Inputs!$B$38)*M122+SQRT(1-Inputs!$B$38)*_xlfn.NORM.S.INV(RAND())</f>
        <v>0.84294904072551247</v>
      </c>
      <c r="Y122" s="23">
        <f ca="1">SQRT(Inputs!$B$38)*C122+SQRT(1-Inputs!$B$38)*_xlfn.NORM.S.INV(RAND())</f>
        <v>0.45336026740969354</v>
      </c>
      <c r="Z122" s="23">
        <f ca="1">SQRT(Inputs!$B$38)*D122+SQRT(1-Inputs!$B$38)*_xlfn.NORM.S.INV(RAND())</f>
        <v>-0.31677415226469341</v>
      </c>
      <c r="AA122" s="23">
        <f ca="1">SQRT(Inputs!$B$38)*E122+SQRT(1-Inputs!$B$38)*_xlfn.NORM.S.INV(RAND())</f>
        <v>-0.62159088548102737</v>
      </c>
      <c r="AB122" s="23">
        <f ca="1">SQRT(Inputs!$B$38)*F122+SQRT(1-Inputs!$B$38)*_xlfn.NORM.S.INV(RAND())</f>
        <v>0.80361666774955709</v>
      </c>
      <c r="AC122" s="23">
        <f ca="1">SQRT(Inputs!$B$38)*G122+SQRT(1-Inputs!$B$38)*_xlfn.NORM.S.INV(RAND())</f>
        <v>-0.32619823789381647</v>
      </c>
      <c r="AD122" s="23">
        <f ca="1">SQRT(Inputs!$B$38)*H122+SQRT(1-Inputs!$B$38)*_xlfn.NORM.S.INV(RAND())</f>
        <v>1.4070288255629424E-2</v>
      </c>
      <c r="AE122" s="23">
        <f ca="1">SQRT(Inputs!$B$38)*I122+SQRT(1-Inputs!$B$38)*_xlfn.NORM.S.INV(RAND())</f>
        <v>-0.15209193139557672</v>
      </c>
      <c r="AF122" s="23">
        <f ca="1">SQRT(Inputs!$B$38)*J122+SQRT(1-Inputs!$B$38)*_xlfn.NORM.S.INV(RAND())</f>
        <v>-1.4899928831636935</v>
      </c>
      <c r="AG122" s="23">
        <f ca="1">SQRT(Inputs!$B$38)*K122+SQRT(1-Inputs!$B$38)*_xlfn.NORM.S.INV(RAND())</f>
        <v>0.21532801557418835</v>
      </c>
      <c r="AH122" s="23">
        <f ca="1">SQRT(Inputs!$B$38)*L122+SQRT(1-Inputs!$B$38)*_xlfn.NORM.S.INV(RAND())</f>
        <v>0.69832559660451754</v>
      </c>
      <c r="AI122" s="23">
        <f ca="1">SQRT(Inputs!$B$38)*M122+SQRT(1-Inputs!$B$38)*_xlfn.NORM.S.INV(RAND())</f>
        <v>0.45036926225659013</v>
      </c>
      <c r="AJ122" s="23">
        <f ca="1">SQRT(Inputs!$B$38)*C122+SQRT(1-Inputs!$B$38)*_xlfn.NORM.S.INV(RAND())</f>
        <v>-0.77043941576671804</v>
      </c>
      <c r="AK122" s="23">
        <f ca="1">SQRT(Inputs!$B$38)*D122+SQRT(1-Inputs!$B$38)*_xlfn.NORM.S.INV(RAND())</f>
        <v>1.5167543565413788</v>
      </c>
      <c r="AL122" s="23">
        <f ca="1">SQRT(Inputs!$B$38)*E122+SQRT(1-Inputs!$B$38)*_xlfn.NORM.S.INV(RAND())</f>
        <v>-1.5179791075712668</v>
      </c>
      <c r="AM122" s="23">
        <f ca="1">SQRT(Inputs!$B$38)*F122+SQRT(1-Inputs!$B$38)*_xlfn.NORM.S.INV(RAND())</f>
        <v>0.30420998717324937</v>
      </c>
      <c r="AN122" s="23">
        <f ca="1">SQRT(Inputs!$B$38)*G122+SQRT(1-Inputs!$B$38)*_xlfn.NORM.S.INV(RAND())</f>
        <v>-0.45561794028042518</v>
      </c>
      <c r="AO122" s="23">
        <f ca="1">SQRT(Inputs!$B$38)*H122+SQRT(1-Inputs!$B$38)*_xlfn.NORM.S.INV(RAND())</f>
        <v>0.49173827584658858</v>
      </c>
      <c r="AP122" s="23">
        <f ca="1">SQRT(Inputs!$B$38)*I122+SQRT(1-Inputs!$B$38)*_xlfn.NORM.S.INV(RAND())</f>
        <v>-0.78413510629691052</v>
      </c>
      <c r="AQ122" s="23">
        <f ca="1">SQRT(Inputs!$B$38)*J122+SQRT(1-Inputs!$B$38)*_xlfn.NORM.S.INV(RAND())</f>
        <v>-1.5963077787224877</v>
      </c>
      <c r="AR122" s="23">
        <f ca="1">SQRT(Inputs!$B$38)*K122+SQRT(1-Inputs!$B$38)*_xlfn.NORM.S.INV(RAND())</f>
        <v>0.227414893873504</v>
      </c>
      <c r="AS122" s="23">
        <f ca="1">SQRT(Inputs!$B$38)*L122+SQRT(1-Inputs!$B$38)*_xlfn.NORM.S.INV(RAND())</f>
        <v>0.78237467686998141</v>
      </c>
      <c r="AT122" s="23">
        <f ca="1">SQRT(Inputs!$B$38)*M122+SQRT(1-Inputs!$B$38)*_xlfn.NORM.S.INV(RAND())</f>
        <v>-0.60843441814261812</v>
      </c>
      <c r="AU122" s="15">
        <f ca="1">Inputs!$B$6*EXP($B$8-0.5*C$5^2+C$5*N122)</f>
        <v>5068.1283470941416</v>
      </c>
      <c r="AV122" s="15">
        <f t="shared" ca="1" si="37"/>
        <v>5325.4749497880312</v>
      </c>
      <c r="AW122" s="15">
        <f t="shared" ca="1" si="38"/>
        <v>4804.763905770581</v>
      </c>
      <c r="AX122" s="15">
        <f t="shared" ca="1" si="39"/>
        <v>5490.2370678507586</v>
      </c>
      <c r="AY122" s="15">
        <f t="shared" ca="1" si="40"/>
        <v>5981.1027090345915</v>
      </c>
      <c r="AZ122" s="15">
        <f t="shared" ca="1" si="41"/>
        <v>6890.3370784259314</v>
      </c>
      <c r="BA122" s="15">
        <f t="shared" ca="1" si="42"/>
        <v>8651.8939191204026</v>
      </c>
      <c r="BB122" s="15">
        <f t="shared" ca="1" si="43"/>
        <v>9744.3675895444703</v>
      </c>
      <c r="BC122" s="15">
        <f t="shared" ca="1" si="44"/>
        <v>11710.964239991592</v>
      </c>
      <c r="BD122" s="15">
        <f t="shared" ca="1" si="45"/>
        <v>14775.892676661853</v>
      </c>
      <c r="BE122" s="15">
        <f t="shared" ca="1" si="46"/>
        <v>19550.821763317912</v>
      </c>
      <c r="BF122" s="15">
        <f ca="1">Inputs!$B$13*EXP($B$9-0.5*C$6^2+C$6*Y122)</f>
        <v>15131.695416054485</v>
      </c>
      <c r="BG122" s="15">
        <f t="shared" ca="1" si="47"/>
        <v>17417.004825131837</v>
      </c>
      <c r="BH122" s="15">
        <f t="shared" ca="1" si="48"/>
        <v>19195.769298183739</v>
      </c>
      <c r="BI122" s="15">
        <f t="shared" ca="1" si="49"/>
        <v>26592.500264324462</v>
      </c>
      <c r="BJ122" s="15">
        <f t="shared" ca="1" si="50"/>
        <v>31103.268702225439</v>
      </c>
      <c r="BK122" s="15">
        <f t="shared" ca="1" si="51"/>
        <v>38246.561625782371</v>
      </c>
      <c r="BL122" s="15">
        <f t="shared" ca="1" si="52"/>
        <v>46064.357631616338</v>
      </c>
      <c r="BM122" s="15">
        <f t="shared" ca="1" si="53"/>
        <v>47055.027275715074</v>
      </c>
      <c r="BN122" s="15">
        <f t="shared" ca="1" si="54"/>
        <v>59384.549527877294</v>
      </c>
      <c r="BO122" s="15">
        <f t="shared" ca="1" si="55"/>
        <v>79245.005607798099</v>
      </c>
      <c r="BP122" s="15">
        <f t="shared" ca="1" si="56"/>
        <v>102641.69494381487</v>
      </c>
      <c r="BQ122" s="15">
        <f ca="1">Inputs!$B$20*EXP($B$10-0.5*C$7^2+C$7*AJ122)</f>
        <v>3263.8643720631003</v>
      </c>
      <c r="BR122" s="15">
        <f t="shared" ca="1" si="57"/>
        <v>7169.1297115296575</v>
      </c>
      <c r="BS122" s="15">
        <f t="shared" ca="1" si="58"/>
        <v>6348.2776981536481</v>
      </c>
      <c r="BT122" s="15">
        <f t="shared" ca="1" si="59"/>
        <v>9480.0404506229424</v>
      </c>
      <c r="BU122" s="15">
        <f t="shared" ca="1" si="60"/>
        <v>11766.754238225241</v>
      </c>
      <c r="BV122" s="15">
        <f t="shared" ca="1" si="61"/>
        <v>18288.937538677365</v>
      </c>
      <c r="BW122" s="15">
        <f t="shared" ca="1" si="62"/>
        <v>21618.450084659456</v>
      </c>
      <c r="BX122" s="15">
        <f t="shared" ca="1" si="63"/>
        <v>21956.073985873063</v>
      </c>
      <c r="BY122" s="15">
        <f t="shared" ca="1" si="64"/>
        <v>32132.288200170668</v>
      </c>
      <c r="BZ122" s="15">
        <f t="shared" ca="1" si="65"/>
        <v>52060.209680650158</v>
      </c>
      <c r="CA122" s="15">
        <f t="shared" ca="1" si="66"/>
        <v>65634.594740125234</v>
      </c>
      <c r="CB122" s="15">
        <f ca="1">(AU122*DCF!C$10-DCF!C$5*MAX(AU122*DCF!C$10,0)-MAX(AU122-Inputs!$B$6,0)/Inputs!$B$10)*DCF!C$6</f>
        <v>1042.319296668172</v>
      </c>
      <c r="CC122" s="15">
        <f ca="1">(AV122*DCF!D$10-DCF!D$5*MAX(AV122*DCF!D$10,0)-MAX(AV122-AU122,0)/Inputs!$B$10)*DCF!D$6</f>
        <v>1235.3012062744854</v>
      </c>
      <c r="CD122" s="15">
        <f ca="1">(AW122*DCF!E$10-DCF!E$5*MAX(AW122*DCF!E$10,0)-MAX(AW122-AV122,0)/Inputs!$B$10)*DCF!E$6</f>
        <v>1109.3435004382907</v>
      </c>
      <c r="CE122" s="15">
        <f ca="1">(AX122*DCF!F$10-DCF!F$5*MAX(AX122*DCF!F$10,0)-MAX(AX122-AW122,0)/Inputs!$B$10)*DCF!F$6</f>
        <v>1055.880032057044</v>
      </c>
      <c r="CF122" s="15">
        <f ca="1">(AY122*DCF!G$10-DCF!G$5*MAX(AY122*DCF!G$10,0)-MAX(AY122-AX122,0)/Inputs!$B$10)*DCF!G$6</f>
        <v>1137.9926368580932</v>
      </c>
      <c r="CG122" s="15">
        <f ca="1">(AZ122*DCF!H$10-DCF!H$5*MAX(AZ122*DCF!H$10,0)-MAX(AZ122-AY122,0)/Inputs!$B$10)*DCF!H$6</f>
        <v>1176.3130236239176</v>
      </c>
      <c r="CH122" s="15">
        <f ca="1">(BA122*DCF!I$10-DCF!I$5*MAX(BA122*DCF!I$10,0)-MAX(BA122-AZ122,0)/Inputs!$B$10)*DCF!I$6</f>
        <v>1291.4283557245483</v>
      </c>
      <c r="CI122" s="15">
        <f ca="1">(BB122*DCF!J$10-DCF!J$5*MAX(BB122*DCF!J$10,0)-MAX(BB122-BA122,0)/Inputs!$B$10)*DCF!J$6</f>
        <v>1506.6097062275485</v>
      </c>
      <c r="CJ122" s="15">
        <f ca="1">(BC122*DCF!K$10-DCF!K$5*MAX(BC122*DCF!K$10,0)-MAX(BC122-BB122,0)/Inputs!$B$10)*DCF!K$6</f>
        <v>1609.9835695100683</v>
      </c>
      <c r="CK122" s="15">
        <f ca="1">(BD122*DCF!L$10-DCF!L$5*MAX(BD122*DCF!L$10,0)-MAX(BD122-BC122,0)/Inputs!$B$10)*DCF!L$6</f>
        <v>1832.1407211536678</v>
      </c>
      <c r="CL122" s="15">
        <f ca="1">(BE122*DCF!M$10-DCF!M$5*MAX(BE122*DCF!M$10,0)-MAX(BE122-BD122,0)/Inputs!$B$10)*DCF!M$6</f>
        <v>2188.4575229678067</v>
      </c>
      <c r="CM122" s="15">
        <f ca="1">(BF122*DCF!C$28-DCF!C$5*MAX(BF122*DCF!C$28,0)-MAX(BF122-Inputs!$B$13,0)/Inputs!$B$17)*DCF!C$6</f>
        <v>3753.268474194108</v>
      </c>
      <c r="CN122" s="15">
        <f ca="1">(BG122*DCF!D$28-DCF!D$5*MAX(BG122*DCF!D$28,0)-MAX(BG122-BF122,0)/Inputs!$B$17)*DCF!D$6</f>
        <v>4642.1483459665005</v>
      </c>
      <c r="CO122" s="15">
        <f ca="1">(BH122*DCF!E$28-DCF!E$5*MAX(BH122*DCF!E$28,0)-MAX(BH122-BG122,0)/Inputs!$B$17)*DCF!E$6</f>
        <v>5086.0136802931484</v>
      </c>
      <c r="CP122" s="15">
        <f ca="1">(BI122*DCF!F$28-DCF!F$5*MAX(BI122*DCF!F$28,0)-MAX(BI122-BH122,0)/Inputs!$B$17)*DCF!F$6</f>
        <v>5872.4715657342713</v>
      </c>
      <c r="CQ122" s="15">
        <f ca="1">(BJ122*DCF!G$28-DCF!G$5*MAX(BJ122*DCF!G$28,0)-MAX(BJ122-BI122,0)/Inputs!$B$17)*DCF!G$6</f>
        <v>7311.3123543082465</v>
      </c>
      <c r="CR122" s="15">
        <f ca="1">(BK122*DCF!H$28-DCF!H$5*MAX(BK122*DCF!H$28,0)-MAX(BK122-BJ122,0)/Inputs!$B$17)*DCF!H$6</f>
        <v>8348.9293998177454</v>
      </c>
      <c r="CS122" s="15">
        <f ca="1">(BL122*DCF!I$28-DCF!I$5*MAX(BL122*DCF!I$28,0)-MAX(BL122-BK122,0)/Inputs!$B$17)*DCF!I$6</f>
        <v>9710.080200250497</v>
      </c>
      <c r="CT122" s="15">
        <f ca="1">(BM122*DCF!J$28-DCF!J$5*MAX(BM122*DCF!J$28,0)-MAX(BM122-BL122,0)/Inputs!$B$17)*DCF!J$6</f>
        <v>10365.822720286991</v>
      </c>
      <c r="CU122" s="15">
        <f ca="1">(BN122*DCF!K$28-DCF!K$5*MAX(BN122*DCF!K$28,0)-MAX(BN122-BM122,0)/Inputs!$B$17)*DCF!K$6</f>
        <v>11030.818912071698</v>
      </c>
      <c r="CV122" s="15">
        <f ca="1">(BO122*DCF!L$28-DCF!L$5*MAX(BO122*DCF!L$28,0)-MAX(BO122-BN122,0)/Inputs!$B$17)*DCF!L$6</f>
        <v>13563.798238937366</v>
      </c>
      <c r="CW122" s="15">
        <f ca="1">(BP122*DCF!M$28-DCF!M$5*MAX(BP122*DCF!M$28,0)-MAX(BP122-BO122,0)/Inputs!$B$17)*DCF!M$6</f>
        <v>16866.482839315304</v>
      </c>
      <c r="CX122" s="15">
        <f ca="1">(BQ122*DCF!C$46-DCF!C$5*MAX(BQ122*DCF!C$46,0)-MAX(BQ122-Inputs!$B$20,0)/Inputs!$B$24)*DCF!C$6</f>
        <v>-782.81596216842968</v>
      </c>
      <c r="CY122" s="15">
        <f ca="1">(BR122*DCF!D$46-DCF!D$5*MAX(BR122*DCF!D$46,0)-MAX(BR122-BQ122,0)/Inputs!$B$24)*DCF!D$6</f>
        <v>-2889.9475591969322</v>
      </c>
      <c r="CZ122" s="15">
        <f ca="1">(BS122*DCF!E$46-DCF!E$5*MAX(BS122*DCF!E$46,0)-MAX(BS122-BR122,0)/Inputs!$B$24)*DCF!E$6</f>
        <v>-750.69489098741519</v>
      </c>
      <c r="DA122" s="15">
        <f ca="1">(BT122*DCF!F$46-DCF!F$5*MAX(BT122*DCF!F$46,0)-MAX(BT122-BS122,0)/Inputs!$B$24)*DCF!F$6</f>
        <v>-1830.7703037491617</v>
      </c>
      <c r="DB122" s="15">
        <f ca="1">(BU122*DCF!G$46-DCF!G$5*MAX(BU122*DCF!G$46,0)-MAX(BU122-BT122,0)/Inputs!$B$24)*DCF!G$6</f>
        <v>-1165.0157025077715</v>
      </c>
      <c r="DC122" s="15">
        <f ca="1">(BV122*DCF!H$46-DCF!H$5*MAX(BV122*DCF!H$46,0)-MAX(BV122-BU122,0)/Inputs!$B$24)*DCF!H$6</f>
        <v>-2026.7284985353965</v>
      </c>
      <c r="DD122" s="15">
        <f ca="1">(BW122*DCF!I$46-DCF!I$5*MAX(BW122*DCF!I$46,0)-MAX(BW122-BV122,0)/Inputs!$B$24)*DCF!I$6</f>
        <v>-456.48776453274439</v>
      </c>
      <c r="DE122" s="15">
        <f ca="1">(BX122*DCF!J$46-DCF!J$5*MAX(BX122*DCF!J$46,0)-MAX(BX122-BW122,0)/Inputs!$B$24)*DCF!J$6</f>
        <v>831.46422745960342</v>
      </c>
      <c r="DF122" s="15">
        <f ca="1">(BY122*DCF!K$46-DCF!K$5*MAX(BY122*DCF!K$46,0)-MAX(BY122-BX122,0)/Inputs!$B$24)*DCF!K$6</f>
        <v>-657.39797375642513</v>
      </c>
      <c r="DG122" s="15">
        <f ca="1">(BZ122*DCF!L$46-DCF!L$5*MAX(BZ122*DCF!L$46,0)-MAX(BZ122-BY122,0)/Inputs!$B$24)*DCF!L$6</f>
        <v>-911.07319232067493</v>
      </c>
      <c r="DH122" s="15">
        <f ca="1">(CA122*DCF!M$46-DCF!M$5*MAX(CA122*DCF!M$46,0)-MAX(CA122-BZ122,0)/Inputs!$B$24)*DCF!M$6</f>
        <v>2307.6852383784026</v>
      </c>
      <c r="DI122" s="15">
        <f ca="1">SUM(CB122:CL122)+BE122*DCF!M$10*(1+Inputs!$B$30)*(1-Inputs!$B$33)*(1-Inputs!$B$30/Inputs!$B$31)/(Inputs!$B$29-Inputs!$B$30)*DCF!M$6</f>
        <v>69595.965071670624</v>
      </c>
      <c r="DJ122" s="15">
        <f ca="1">SUM(CM122:CW122)+BP122*DCF!M$28*(1+Inputs!$B$30)*(1-Inputs!$B$33)*(1-Inputs!$B$30/Inputs!$B$31)/(Inputs!$B$29-Inputs!$B$30)*DCF!M$6</f>
        <v>477422.07249722723</v>
      </c>
      <c r="DK122" s="15">
        <f ca="1">SUM(CX122:DH122)+CA122*DCF!M$46*(1+Inputs!$B$30)*(1-Inputs!$B$33)*(1-Inputs!$B$30/Inputs!$B$31)/(Inputs!$B$29-Inputs!$B$30)*DCF!M$6</f>
        <v>93147.076001100781</v>
      </c>
      <c r="DM122" s="15">
        <f ca="1">DI122+DJ122+DK122+Inputs!$B$34+Inputs!$B$36-Inputs!$B$35</f>
        <v>717016.11356999865</v>
      </c>
    </row>
    <row r="123" spans="1:117" x14ac:dyDescent="0.75">
      <c r="A123" s="11">
        <v>110</v>
      </c>
      <c r="C123" s="23">
        <f t="shared" ca="1" si="70"/>
        <v>0.44289140410098482</v>
      </c>
      <c r="D123" s="23">
        <f t="shared" ca="1" si="70"/>
        <v>-0.19383279528362793</v>
      </c>
      <c r="E123" s="23">
        <f t="shared" ca="1" si="70"/>
        <v>0.42378462281434737</v>
      </c>
      <c r="F123" s="23">
        <f t="shared" ca="1" si="70"/>
        <v>0.2769737677459807</v>
      </c>
      <c r="G123" s="23">
        <f t="shared" ca="1" si="70"/>
        <v>1.4327723757548629</v>
      </c>
      <c r="H123" s="23">
        <f t="shared" ca="1" si="70"/>
        <v>0.52065565725006779</v>
      </c>
      <c r="I123" s="23">
        <f t="shared" ca="1" si="70"/>
        <v>-0.28201159060388931</v>
      </c>
      <c r="J123" s="23">
        <f t="shared" ca="1" si="70"/>
        <v>0.63919369842869089</v>
      </c>
      <c r="K123" s="23">
        <f t="shared" ca="1" si="70"/>
        <v>0.37478661458261903</v>
      </c>
      <c r="L123" s="23">
        <f t="shared" ca="1" si="70"/>
        <v>-0.45664986161076537</v>
      </c>
      <c r="M123" s="23">
        <f t="shared" ca="1" si="70"/>
        <v>0.71381741099354701</v>
      </c>
      <c r="N123" s="23">
        <f ca="1">SQRT(Inputs!$B$38)*C123+SQRT(1-Inputs!$B$38)*_xlfn.NORM.S.INV(RAND())</f>
        <v>0.15736452281989721</v>
      </c>
      <c r="O123" s="23">
        <f ca="1">SQRT(Inputs!$B$38)*D123+SQRT(1-Inputs!$B$38)*_xlfn.NORM.S.INV(RAND())</f>
        <v>-0.84168287724591673</v>
      </c>
      <c r="P123" s="23">
        <f ca="1">SQRT(Inputs!$B$38)*E123+SQRT(1-Inputs!$B$38)*_xlfn.NORM.S.INV(RAND())</f>
        <v>1.5746185960614174</v>
      </c>
      <c r="Q123" s="23">
        <f ca="1">SQRT(Inputs!$B$38)*F123+SQRT(1-Inputs!$B$38)*_xlfn.NORM.S.INV(RAND())</f>
        <v>-0.89640106120596941</v>
      </c>
      <c r="R123" s="23">
        <f ca="1">SQRT(Inputs!$B$38)*G123+SQRT(1-Inputs!$B$38)*_xlfn.NORM.S.INV(RAND())</f>
        <v>0.2269836948191235</v>
      </c>
      <c r="S123" s="23">
        <f ca="1">SQRT(Inputs!$B$38)*H123+SQRT(1-Inputs!$B$38)*_xlfn.NORM.S.INV(RAND())</f>
        <v>2.0125486859763337</v>
      </c>
      <c r="T123" s="23">
        <f ca="1">SQRT(Inputs!$B$38)*I123+SQRT(1-Inputs!$B$38)*_xlfn.NORM.S.INV(RAND())</f>
        <v>-0.83920492208708264</v>
      </c>
      <c r="U123" s="23">
        <f ca="1">SQRT(Inputs!$B$38)*J123+SQRT(1-Inputs!$B$38)*_xlfn.NORM.S.INV(RAND())</f>
        <v>0.62343390546551869</v>
      </c>
      <c r="V123" s="23">
        <f ca="1">SQRT(Inputs!$B$38)*K123+SQRT(1-Inputs!$B$38)*_xlfn.NORM.S.INV(RAND())</f>
        <v>0.19306879168500451</v>
      </c>
      <c r="W123" s="23">
        <f ca="1">SQRT(Inputs!$B$38)*L123+SQRT(1-Inputs!$B$38)*_xlfn.NORM.S.INV(RAND())</f>
        <v>-1.6397237902587505</v>
      </c>
      <c r="X123" s="23">
        <f ca="1">SQRT(Inputs!$B$38)*M123+SQRT(1-Inputs!$B$38)*_xlfn.NORM.S.INV(RAND())</f>
        <v>-0.48285361391040504</v>
      </c>
      <c r="Y123" s="23">
        <f ca="1">SQRT(Inputs!$B$38)*C123+SQRT(1-Inputs!$B$38)*_xlfn.NORM.S.INV(RAND())</f>
        <v>1.2833544141429309</v>
      </c>
      <c r="Z123" s="23">
        <f ca="1">SQRT(Inputs!$B$38)*D123+SQRT(1-Inputs!$B$38)*_xlfn.NORM.S.INV(RAND())</f>
        <v>-0.27869876861392151</v>
      </c>
      <c r="AA123" s="23">
        <f ca="1">SQRT(Inputs!$B$38)*E123+SQRT(1-Inputs!$B$38)*_xlfn.NORM.S.INV(RAND())</f>
        <v>0.38271964482612442</v>
      </c>
      <c r="AB123" s="23">
        <f ca="1">SQRT(Inputs!$B$38)*F123+SQRT(1-Inputs!$B$38)*_xlfn.NORM.S.INV(RAND())</f>
        <v>-2.850777124201978E-2</v>
      </c>
      <c r="AC123" s="23">
        <f ca="1">SQRT(Inputs!$B$38)*G123+SQRT(1-Inputs!$B$38)*_xlfn.NORM.S.INV(RAND())</f>
        <v>2.0940747393772208</v>
      </c>
      <c r="AD123" s="23">
        <f ca="1">SQRT(Inputs!$B$38)*H123+SQRT(1-Inputs!$B$38)*_xlfn.NORM.S.INV(RAND())</f>
        <v>0.80723733102677842</v>
      </c>
      <c r="AE123" s="23">
        <f ca="1">SQRT(Inputs!$B$38)*I123+SQRT(1-Inputs!$B$38)*_xlfn.NORM.S.INV(RAND())</f>
        <v>-0.76115476936098647</v>
      </c>
      <c r="AF123" s="23">
        <f ca="1">SQRT(Inputs!$B$38)*J123+SQRT(1-Inputs!$B$38)*_xlfn.NORM.S.INV(RAND())</f>
        <v>1.7776367518236114</v>
      </c>
      <c r="AG123" s="23">
        <f ca="1">SQRT(Inputs!$B$38)*K123+SQRT(1-Inputs!$B$38)*_xlfn.NORM.S.INV(RAND())</f>
        <v>-0.71247051758015822</v>
      </c>
      <c r="AH123" s="23">
        <f ca="1">SQRT(Inputs!$B$38)*L123+SQRT(1-Inputs!$B$38)*_xlfn.NORM.S.INV(RAND())</f>
        <v>1.0599836947016148</v>
      </c>
      <c r="AI123" s="23">
        <f ca="1">SQRT(Inputs!$B$38)*M123+SQRT(1-Inputs!$B$38)*_xlfn.NORM.S.INV(RAND())</f>
        <v>1.2544993318360063</v>
      </c>
      <c r="AJ123" s="23">
        <f ca="1">SQRT(Inputs!$B$38)*C123+SQRT(1-Inputs!$B$38)*_xlfn.NORM.S.INV(RAND())</f>
        <v>-0.34775045505407998</v>
      </c>
      <c r="AK123" s="23">
        <f ca="1">SQRT(Inputs!$B$38)*D123+SQRT(1-Inputs!$B$38)*_xlfn.NORM.S.INV(RAND())</f>
        <v>1.2244564859780593E-2</v>
      </c>
      <c r="AL123" s="23">
        <f ca="1">SQRT(Inputs!$B$38)*E123+SQRT(1-Inputs!$B$38)*_xlfn.NORM.S.INV(RAND())</f>
        <v>0.65632699196130651</v>
      </c>
      <c r="AM123" s="23">
        <f ca="1">SQRT(Inputs!$B$38)*F123+SQRT(1-Inputs!$B$38)*_xlfn.NORM.S.INV(RAND())</f>
        <v>0.42079158665120997</v>
      </c>
      <c r="AN123" s="23">
        <f ca="1">SQRT(Inputs!$B$38)*G123+SQRT(1-Inputs!$B$38)*_xlfn.NORM.S.INV(RAND())</f>
        <v>0.60121381488662851</v>
      </c>
      <c r="AO123" s="23">
        <f ca="1">SQRT(Inputs!$B$38)*H123+SQRT(1-Inputs!$B$38)*_xlfn.NORM.S.INV(RAND())</f>
        <v>0.88552781464798747</v>
      </c>
      <c r="AP123" s="23">
        <f ca="1">SQRT(Inputs!$B$38)*I123+SQRT(1-Inputs!$B$38)*_xlfn.NORM.S.INV(RAND())</f>
        <v>1.0883689992893313</v>
      </c>
      <c r="AQ123" s="23">
        <f ca="1">SQRT(Inputs!$B$38)*J123+SQRT(1-Inputs!$B$38)*_xlfn.NORM.S.INV(RAND())</f>
        <v>1.2268036288374486</v>
      </c>
      <c r="AR123" s="23">
        <f ca="1">SQRT(Inputs!$B$38)*K123+SQRT(1-Inputs!$B$38)*_xlfn.NORM.S.INV(RAND())</f>
        <v>-0.42875979815800042</v>
      </c>
      <c r="AS123" s="23">
        <f ca="1">SQRT(Inputs!$B$38)*L123+SQRT(1-Inputs!$B$38)*_xlfn.NORM.S.INV(RAND())</f>
        <v>-0.86005638819978836</v>
      </c>
      <c r="AT123" s="23">
        <f ca="1">SQRT(Inputs!$B$38)*M123+SQRT(1-Inputs!$B$38)*_xlfn.NORM.S.INV(RAND())</f>
        <v>0.24372563814262516</v>
      </c>
      <c r="AU123" s="15">
        <f ca="1">Inputs!$B$6*EXP($B$8-0.5*C$5^2+C$5*N123)</f>
        <v>5090.2666511986072</v>
      </c>
      <c r="AV123" s="15">
        <f t="shared" ca="1" si="37"/>
        <v>5474.8166012538659</v>
      </c>
      <c r="AW123" s="15">
        <f t="shared" ca="1" si="38"/>
        <v>8255.1792318336829</v>
      </c>
      <c r="AX123" s="15">
        <f t="shared" ca="1" si="39"/>
        <v>9010.9344689564587</v>
      </c>
      <c r="AY123" s="15">
        <f t="shared" ca="1" si="40"/>
        <v>11308.109408168855</v>
      </c>
      <c r="AZ123" s="15">
        <f t="shared" ca="1" si="41"/>
        <v>17261.347531147505</v>
      </c>
      <c r="BA123" s="15">
        <f t="shared" ca="1" si="42"/>
        <v>19347.323389398873</v>
      </c>
      <c r="BB123" s="15">
        <f t="shared" ca="1" si="43"/>
        <v>25213.733181305481</v>
      </c>
      <c r="BC123" s="15">
        <f t="shared" ca="1" si="44"/>
        <v>31461.318274046153</v>
      </c>
      <c r="BD123" s="15">
        <f t="shared" ca="1" si="45"/>
        <v>33062.75674253871</v>
      </c>
      <c r="BE123" s="15">
        <f t="shared" ca="1" si="46"/>
        <v>38771.028919695593</v>
      </c>
      <c r="BF123" s="15">
        <f ca="1">Inputs!$B$13*EXP($B$9-0.5*C$6^2+C$6*Y123)</f>
        <v>17838.08896668084</v>
      </c>
      <c r="BG123" s="15">
        <f t="shared" ca="1" si="47"/>
        <v>20673.686372934255</v>
      </c>
      <c r="BH123" s="15">
        <f t="shared" ca="1" si="48"/>
        <v>26914.816103296471</v>
      </c>
      <c r="BI123" s="15">
        <f t="shared" ca="1" si="49"/>
        <v>32803.528555386918</v>
      </c>
      <c r="BJ123" s="15">
        <f t="shared" ca="1" si="50"/>
        <v>54385.159385316845</v>
      </c>
      <c r="BK123" s="15">
        <f t="shared" ca="1" si="51"/>
        <v>74501.290073263226</v>
      </c>
      <c r="BL123" s="15">
        <f t="shared" ca="1" si="52"/>
        <v>82919.712950587331</v>
      </c>
      <c r="BM123" s="15">
        <f t="shared" ca="1" si="53"/>
        <v>127113.54816842506</v>
      </c>
      <c r="BN123" s="15">
        <f t="shared" ca="1" si="54"/>
        <v>143539.97953732041</v>
      </c>
      <c r="BO123" s="15">
        <f t="shared" ca="1" si="55"/>
        <v>199769.28543880166</v>
      </c>
      <c r="BP123" s="15">
        <f t="shared" ca="1" si="56"/>
        <v>283430.79856518359</v>
      </c>
      <c r="BQ123" s="15">
        <f ca="1">Inputs!$B$20*EXP($B$10-0.5*C$7^2+C$7*AJ123)</f>
        <v>3791.7677700772811</v>
      </c>
      <c r="BR123" s="15">
        <f t="shared" ca="1" si="57"/>
        <v>5164.9864959065408</v>
      </c>
      <c r="BS123" s="15">
        <f t="shared" ca="1" si="58"/>
        <v>8540.0665823777472</v>
      </c>
      <c r="BT123" s="15">
        <f t="shared" ca="1" si="59"/>
        <v>13149.147824169302</v>
      </c>
      <c r="BU123" s="15">
        <f t="shared" ca="1" si="60"/>
        <v>21076.694812697679</v>
      </c>
      <c r="BV123" s="15">
        <f t="shared" ca="1" si="61"/>
        <v>35798.51404686537</v>
      </c>
      <c r="BW123" s="15">
        <f t="shared" ca="1" si="62"/>
        <v>62895.285454408302</v>
      </c>
      <c r="BX123" s="15">
        <f t="shared" ca="1" si="63"/>
        <v>112497.24241878993</v>
      </c>
      <c r="BY123" s="15">
        <f t="shared" ca="1" si="64"/>
        <v>145213.32033845628</v>
      </c>
      <c r="BZ123" s="15">
        <f t="shared" ca="1" si="65"/>
        <v>173957.14880453213</v>
      </c>
      <c r="CA123" s="15">
        <f t="shared" ca="1" si="66"/>
        <v>255172.68219827302</v>
      </c>
      <c r="CB123" s="15">
        <f ca="1">(AU123*DCF!C$10-DCF!C$5*MAX(AU123*DCF!C$10,0)-MAX(AU123-Inputs!$B$6,0)/Inputs!$B$10)*DCF!C$6</f>
        <v>1042.1614466139577</v>
      </c>
      <c r="CC123" s="15">
        <f ca="1">(AV123*DCF!D$10-DCF!D$5*MAX(AV123*DCF!D$10,0)-MAX(AV123-AU123,0)/Inputs!$B$10)*DCF!D$6</f>
        <v>1240.6870149568351</v>
      </c>
      <c r="CD123" s="15">
        <f ca="1">(AW123*DCF!E$10-DCF!E$5*MAX(AW123*DCF!E$10,0)-MAX(AW123-AV123,0)/Inputs!$B$10)*DCF!E$6</f>
        <v>1279.7366693501476</v>
      </c>
      <c r="CE123" s="15">
        <f ca="1">(AX123*DCF!F$10-DCF!F$5*MAX(AX123*DCF!F$10,0)-MAX(AX123-AW123,0)/Inputs!$B$10)*DCF!F$6</f>
        <v>1809.818706522648</v>
      </c>
      <c r="CF123" s="15">
        <f ca="1">(AY123*DCF!G$10-DCF!G$5*MAX(AY123*DCF!G$10,0)-MAX(AY123-AX123,0)/Inputs!$B$10)*DCF!G$6</f>
        <v>1888.3644274178757</v>
      </c>
      <c r="CG123" s="15">
        <f ca="1">(AZ123*DCF!H$10-DCF!H$5*MAX(AZ123*DCF!H$10,0)-MAX(AZ123-AY123,0)/Inputs!$B$10)*DCF!H$6</f>
        <v>2294.1988497848824</v>
      </c>
      <c r="CH123" s="15">
        <f ca="1">(BA123*DCF!I$10-DCF!I$5*MAX(BA123*DCF!I$10,0)-MAX(BA123-AZ123,0)/Inputs!$B$10)*DCF!I$6</f>
        <v>3191.8770639919335</v>
      </c>
      <c r="CI123" s="15">
        <f ca="1">(BB123*DCF!J$10-DCF!J$5*MAX(BB123*DCF!J$10,0)-MAX(BB123-BA123,0)/Inputs!$B$10)*DCF!J$6</f>
        <v>3437.7773846614564</v>
      </c>
      <c r="CJ123" s="15">
        <f ca="1">(BC123*DCF!K$10-DCF!K$5*MAX(BC123*DCF!K$10,0)-MAX(BC123-BB123,0)/Inputs!$B$10)*DCF!K$6</f>
        <v>4190.2001631789872</v>
      </c>
      <c r="CK123" s="15">
        <f ca="1">(BD123*DCF!L$10-DCF!L$5*MAX(BD123*DCF!L$10,0)-MAX(BD123-BC123,0)/Inputs!$B$10)*DCF!L$6</f>
        <v>4779.400513553197</v>
      </c>
      <c r="CL123" s="15">
        <f ca="1">(BE123*DCF!M$10-DCF!M$5*MAX(BE123*DCF!M$10,0)-MAX(BE123-BD123,0)/Inputs!$B$10)*DCF!M$6</f>
        <v>4789.1795429419444</v>
      </c>
      <c r="CM123" s="15">
        <f ca="1">(BF123*DCF!C$28-DCF!C$5*MAX(BF123*DCF!C$28,0)-MAX(BF123-Inputs!$B$13,0)/Inputs!$B$17)*DCF!C$6</f>
        <v>3954.2088844003674</v>
      </c>
      <c r="CN123" s="15">
        <f ca="1">(BG123*DCF!D$28-DCF!D$5*MAX(BG123*DCF!D$28,0)-MAX(BG123-BF123,0)/Inputs!$B$17)*DCF!D$6</f>
        <v>5483.9145129850249</v>
      </c>
      <c r="CO123" s="15">
        <f ca="1">(BH123*DCF!E$28-DCF!E$5*MAX(BH123*DCF!E$28,0)-MAX(BH123-BG123,0)/Inputs!$B$17)*DCF!E$6</f>
        <v>6392.71441554181</v>
      </c>
      <c r="CP123" s="15">
        <f ca="1">(BI123*DCF!F$28-DCF!F$5*MAX(BI123*DCF!F$28,0)-MAX(BI123-BH123,0)/Inputs!$B$17)*DCF!F$6</f>
        <v>7833.1607494494119</v>
      </c>
      <c r="CQ123" s="15">
        <f ca="1">(BJ123*DCF!G$28-DCF!G$5*MAX(BJ123*DCF!G$28,0)-MAX(BJ123-BI123,0)/Inputs!$B$17)*DCF!G$6</f>
        <v>10480.825116421724</v>
      </c>
      <c r="CR123" s="15">
        <f ca="1">(BK123*DCF!H$28-DCF!H$5*MAX(BK123*DCF!H$28,0)-MAX(BK123-BJ123,0)/Inputs!$B$17)*DCF!H$6</f>
        <v>15299.508808750052</v>
      </c>
      <c r="CS123" s="15">
        <f ca="1">(BL123*DCF!I$28-DCF!I$5*MAX(BL123*DCF!I$28,0)-MAX(BL123-BK123,0)/Inputs!$B$17)*DCF!I$6</f>
        <v>18290.520567217369</v>
      </c>
      <c r="CT123" s="15">
        <f ca="1">(BM123*DCF!J$28-DCF!J$5*MAX(BM123*DCF!J$28,0)-MAX(BM123-BL123,0)/Inputs!$B$17)*DCF!J$6</f>
        <v>22497.132216071466</v>
      </c>
      <c r="CU123" s="15">
        <f ca="1">(BN123*DCF!K$28-DCF!K$5*MAX(BN123*DCF!K$28,0)-MAX(BN123-BM123,0)/Inputs!$B$17)*DCF!K$6</f>
        <v>28301.217899546977</v>
      </c>
      <c r="CV123" s="15">
        <f ca="1">(BO123*DCF!L$28-DCF!L$5*MAX(BO123*DCF!L$28,0)-MAX(BO123-BN123,0)/Inputs!$B$17)*DCF!L$6</f>
        <v>33495.725852776937</v>
      </c>
      <c r="CW123" s="15">
        <f ca="1">(BP123*DCF!M$28-DCF!M$5*MAX(BP123*DCF!M$28,0)-MAX(BP123-BO123,0)/Inputs!$B$17)*DCF!M$6</f>
        <v>44582.689828443057</v>
      </c>
      <c r="CX123" s="15">
        <f ca="1">(BQ123*DCF!C$46-DCF!C$5*MAX(BQ123*DCF!C$46,0)-MAX(BQ123-Inputs!$B$20,0)/Inputs!$B$24)*DCF!C$6</f>
        <v>-1148.5688938179776</v>
      </c>
      <c r="CY123" s="15">
        <f ca="1">(BR123*DCF!D$46-DCF!D$5*MAX(BR123*DCF!D$46,0)-MAX(BR123-BQ123,0)/Inputs!$B$24)*DCF!D$6</f>
        <v>-1467.4837773701395</v>
      </c>
      <c r="CZ123" s="15">
        <f ca="1">(BS123*DCF!E$46-DCF!E$5*MAX(BS123*DCF!E$46,0)-MAX(BS123-BR123,0)/Inputs!$B$24)*DCF!E$6</f>
        <v>-2340.241398339464</v>
      </c>
      <c r="DA123" s="15">
        <f ca="1">(BT123*DCF!F$46-DCF!F$5*MAX(BT123*DCF!F$46,0)-MAX(BT123-BS123,0)/Inputs!$B$24)*DCF!F$6</f>
        <v>-2635.9162641194366</v>
      </c>
      <c r="DB123" s="15">
        <f ca="1">(BU123*DCF!G$46-DCF!G$5*MAX(BU123*DCF!G$46,0)-MAX(BU123-BT123,0)/Inputs!$B$24)*DCF!G$6</f>
        <v>-3375.6485487721848</v>
      </c>
      <c r="DC123" s="15">
        <f ca="1">(BV123*DCF!H$46-DCF!H$5*MAX(BV123*DCF!H$46,0)-MAX(BV123-BU123,0)/Inputs!$B$24)*DCF!H$6</f>
        <v>-4574.7151249346016</v>
      </c>
      <c r="DD123" s="15">
        <f ca="1">(BW123*DCF!I$46-DCF!I$5*MAX(BW123*DCF!I$46,0)-MAX(BW123-BV123,0)/Inputs!$B$24)*DCF!I$6</f>
        <v>-6325.8438237273585</v>
      </c>
      <c r="DE123" s="15">
        <f ca="1">(BX123*DCF!J$46-DCF!J$5*MAX(BX123*DCF!J$46,0)-MAX(BX123-BW123,0)/Inputs!$B$24)*DCF!J$6</f>
        <v>-8434.6804697787647</v>
      </c>
      <c r="DF123" s="15">
        <f ca="1">(BY123*DCF!K$46-DCF!K$5*MAX(BY123*DCF!K$46,0)-MAX(BY123-BX123,0)/Inputs!$B$24)*DCF!K$6</f>
        <v>280.5013911347807</v>
      </c>
      <c r="DG123" s="15">
        <f ca="1">(BZ123*DCF!L$46-DCF!L$5*MAX(BZ123*DCF!L$46,0)-MAX(BZ123-BY123,0)/Inputs!$B$24)*DCF!L$6</f>
        <v>5520.0301764255109</v>
      </c>
      <c r="DH123" s="15">
        <f ca="1">(CA123*DCF!M$46-DCF!M$5*MAX(CA123*DCF!M$46,0)-MAX(CA123-BZ123,0)/Inputs!$B$24)*DCF!M$6</f>
        <v>3025.9259188530145</v>
      </c>
      <c r="DI123" s="15">
        <f ca="1">SUM(CB123:CL123)+BE123*DCF!M$10*(1+Inputs!$B$30)*(1-Inputs!$B$33)*(1-Inputs!$B$30/Inputs!$B$31)/(Inputs!$B$29-Inputs!$B$30)*DCF!M$6</f>
        <v>137843.68796026762</v>
      </c>
      <c r="DJ123" s="15">
        <f ca="1">SUM(CM123:CW123)+BP123*DCF!M$28*(1+Inputs!$B$30)*(1-Inputs!$B$33)*(1-Inputs!$B$30/Inputs!$B$31)/(Inputs!$B$29-Inputs!$B$30)*DCF!M$6</f>
        <v>1248333.8327065473</v>
      </c>
      <c r="DK123" s="15">
        <f ca="1">SUM(CX123:DH123)+CA123*DCF!M$46*(1+Inputs!$B$30)*(1-Inputs!$B$33)*(1-Inputs!$B$30/Inputs!$B$31)/(Inputs!$B$29-Inputs!$B$30)*DCF!M$6</f>
        <v>373050.55300065962</v>
      </c>
      <c r="DM123" s="15">
        <f ca="1">DI123+DJ123+DK123+Inputs!$B$34+Inputs!$B$36-Inputs!$B$35</f>
        <v>1836079.0736674746</v>
      </c>
    </row>
    <row r="124" spans="1:117" x14ac:dyDescent="0.75">
      <c r="A124" s="11">
        <v>111</v>
      </c>
      <c r="C124" s="23">
        <f t="shared" ref="C124:M133" ca="1" si="71">_xlfn.NORM.S.INV(RAND())</f>
        <v>-1.0666278466061043</v>
      </c>
      <c r="D124" s="23">
        <f t="shared" ca="1" si="71"/>
        <v>1.3596236015438738</v>
      </c>
      <c r="E124" s="23">
        <f t="shared" ca="1" si="71"/>
        <v>-0.6539712293943496</v>
      </c>
      <c r="F124" s="23">
        <f t="shared" ca="1" si="71"/>
        <v>1.0534891763588934</v>
      </c>
      <c r="G124" s="23">
        <f t="shared" ca="1" si="71"/>
        <v>0.14940714213465953</v>
      </c>
      <c r="H124" s="23">
        <f t="shared" ca="1" si="71"/>
        <v>-1.8905199905690535</v>
      </c>
      <c r="I124" s="23">
        <f t="shared" ca="1" si="71"/>
        <v>-1.3994022169644489</v>
      </c>
      <c r="J124" s="23">
        <f t="shared" ca="1" si="71"/>
        <v>1.1634101882324936</v>
      </c>
      <c r="K124" s="23">
        <f t="shared" ca="1" si="71"/>
        <v>0.23058582026205551</v>
      </c>
      <c r="L124" s="23">
        <f t="shared" ca="1" si="71"/>
        <v>1.5827354711278505</v>
      </c>
      <c r="M124" s="23">
        <f t="shared" ca="1" si="71"/>
        <v>0.74435901209161659</v>
      </c>
      <c r="N124" s="23">
        <f ca="1">SQRT(Inputs!$B$38)*C124+SQRT(1-Inputs!$B$38)*_xlfn.NORM.S.INV(RAND())</f>
        <v>-0.91471164662434945</v>
      </c>
      <c r="O124" s="23">
        <f ca="1">SQRT(Inputs!$B$38)*D124+SQRT(1-Inputs!$B$38)*_xlfn.NORM.S.INV(RAND())</f>
        <v>-0.12190340988950932</v>
      </c>
      <c r="P124" s="23">
        <f ca="1">SQRT(Inputs!$B$38)*E124+SQRT(1-Inputs!$B$38)*_xlfn.NORM.S.INV(RAND())</f>
        <v>1.2114285309984618</v>
      </c>
      <c r="Q124" s="23">
        <f ca="1">SQRT(Inputs!$B$38)*F124+SQRT(1-Inputs!$B$38)*_xlfn.NORM.S.INV(RAND())</f>
        <v>0.30608073275780801</v>
      </c>
      <c r="R124" s="23">
        <f ca="1">SQRT(Inputs!$B$38)*G124+SQRT(1-Inputs!$B$38)*_xlfn.NORM.S.INV(RAND())</f>
        <v>-0.42455375110847515</v>
      </c>
      <c r="S124" s="23">
        <f ca="1">SQRT(Inputs!$B$38)*H124+SQRT(1-Inputs!$B$38)*_xlfn.NORM.S.INV(RAND())</f>
        <v>-1.3335346503389303</v>
      </c>
      <c r="T124" s="23">
        <f ca="1">SQRT(Inputs!$B$38)*I124+SQRT(1-Inputs!$B$38)*_xlfn.NORM.S.INV(RAND())</f>
        <v>-0.67649244258578323</v>
      </c>
      <c r="U124" s="23">
        <f ca="1">SQRT(Inputs!$B$38)*J124+SQRT(1-Inputs!$B$38)*_xlfn.NORM.S.INV(RAND())</f>
        <v>0.692093605218004</v>
      </c>
      <c r="V124" s="23">
        <f ca="1">SQRT(Inputs!$B$38)*K124+SQRT(1-Inputs!$B$38)*_xlfn.NORM.S.INV(RAND())</f>
        <v>1.6399786053101555</v>
      </c>
      <c r="W124" s="23">
        <f ca="1">SQRT(Inputs!$B$38)*L124+SQRT(1-Inputs!$B$38)*_xlfn.NORM.S.INV(RAND())</f>
        <v>1.1088408510257404</v>
      </c>
      <c r="X124" s="23">
        <f ca="1">SQRT(Inputs!$B$38)*M124+SQRT(1-Inputs!$B$38)*_xlfn.NORM.S.INV(RAND())</f>
        <v>1.594595758501256</v>
      </c>
      <c r="Y124" s="23">
        <f ca="1">SQRT(Inputs!$B$38)*C124+SQRT(1-Inputs!$B$38)*_xlfn.NORM.S.INV(RAND())</f>
        <v>-0.38884321464973548</v>
      </c>
      <c r="Z124" s="23">
        <f ca="1">SQRT(Inputs!$B$38)*D124+SQRT(1-Inputs!$B$38)*_xlfn.NORM.S.INV(RAND())</f>
        <v>1.0605371352598607</v>
      </c>
      <c r="AA124" s="23">
        <f ca="1">SQRT(Inputs!$B$38)*E124+SQRT(1-Inputs!$B$38)*_xlfn.NORM.S.INV(RAND())</f>
        <v>-0.76192523529398215</v>
      </c>
      <c r="AB124" s="23">
        <f ca="1">SQRT(Inputs!$B$38)*F124+SQRT(1-Inputs!$B$38)*_xlfn.NORM.S.INV(RAND())</f>
        <v>1.1144788658931204</v>
      </c>
      <c r="AC124" s="23">
        <f ca="1">SQRT(Inputs!$B$38)*G124+SQRT(1-Inputs!$B$38)*_xlfn.NORM.S.INV(RAND())</f>
        <v>0.25313909469813023</v>
      </c>
      <c r="AD124" s="23">
        <f ca="1">SQRT(Inputs!$B$38)*H124+SQRT(1-Inputs!$B$38)*_xlfn.NORM.S.INV(RAND())</f>
        <v>-2.6820947662111596</v>
      </c>
      <c r="AE124" s="23">
        <f ca="1">SQRT(Inputs!$B$38)*I124+SQRT(1-Inputs!$B$38)*_xlfn.NORM.S.INV(RAND())</f>
        <v>-0.89746618419415658</v>
      </c>
      <c r="AF124" s="23">
        <f ca="1">SQRT(Inputs!$B$38)*J124+SQRT(1-Inputs!$B$38)*_xlfn.NORM.S.INV(RAND())</f>
        <v>0.64850715267269832</v>
      </c>
      <c r="AG124" s="23">
        <f ca="1">SQRT(Inputs!$B$38)*K124+SQRT(1-Inputs!$B$38)*_xlfn.NORM.S.INV(RAND())</f>
        <v>-0.17734922880935966</v>
      </c>
      <c r="AH124" s="23">
        <f ca="1">SQRT(Inputs!$B$38)*L124+SQRT(1-Inputs!$B$38)*_xlfn.NORM.S.INV(RAND())</f>
        <v>0.37229903961317035</v>
      </c>
      <c r="AI124" s="23">
        <f ca="1">SQRT(Inputs!$B$38)*M124+SQRT(1-Inputs!$B$38)*_xlfn.NORM.S.INV(RAND())</f>
        <v>0.86569985197071675</v>
      </c>
      <c r="AJ124" s="23">
        <f ca="1">SQRT(Inputs!$B$38)*C124+SQRT(1-Inputs!$B$38)*_xlfn.NORM.S.INV(RAND())</f>
        <v>2.2692147806544605E-2</v>
      </c>
      <c r="AK124" s="23">
        <f ca="1">SQRT(Inputs!$B$38)*D124+SQRT(1-Inputs!$B$38)*_xlfn.NORM.S.INV(RAND())</f>
        <v>0.61556930309796609</v>
      </c>
      <c r="AL124" s="23">
        <f ca="1">SQRT(Inputs!$B$38)*E124+SQRT(1-Inputs!$B$38)*_xlfn.NORM.S.INV(RAND())</f>
        <v>-0.36837004136262291</v>
      </c>
      <c r="AM124" s="23">
        <f ca="1">SQRT(Inputs!$B$38)*F124+SQRT(1-Inputs!$B$38)*_xlfn.NORM.S.INV(RAND())</f>
        <v>0.62960062044387322</v>
      </c>
      <c r="AN124" s="23">
        <f ca="1">SQRT(Inputs!$B$38)*G124+SQRT(1-Inputs!$B$38)*_xlfn.NORM.S.INV(RAND())</f>
        <v>-0.28833541222791431</v>
      </c>
      <c r="AO124" s="23">
        <f ca="1">SQRT(Inputs!$B$38)*H124+SQRT(1-Inputs!$B$38)*_xlfn.NORM.S.INV(RAND())</f>
        <v>-1.6594813885335733</v>
      </c>
      <c r="AP124" s="23">
        <f ca="1">SQRT(Inputs!$B$38)*I124+SQRT(1-Inputs!$B$38)*_xlfn.NORM.S.INV(RAND())</f>
        <v>-1.9374627937317712</v>
      </c>
      <c r="AQ124" s="23">
        <f ca="1">SQRT(Inputs!$B$38)*J124+SQRT(1-Inputs!$B$38)*_xlfn.NORM.S.INV(RAND())</f>
        <v>-0.44105943531796965</v>
      </c>
      <c r="AR124" s="23">
        <f ca="1">SQRT(Inputs!$B$38)*K124+SQRT(1-Inputs!$B$38)*_xlfn.NORM.S.INV(RAND())</f>
        <v>-0.90332927939439811</v>
      </c>
      <c r="AS124" s="23">
        <f ca="1">SQRT(Inputs!$B$38)*L124+SQRT(1-Inputs!$B$38)*_xlfn.NORM.S.INV(RAND())</f>
        <v>1.2429004856906891</v>
      </c>
      <c r="AT124" s="23">
        <f ca="1">SQRT(Inputs!$B$38)*M124+SQRT(1-Inputs!$B$38)*_xlfn.NORM.S.INV(RAND())</f>
        <v>2.0516367469464658</v>
      </c>
      <c r="AU124" s="15">
        <f ca="1">Inputs!$B$6*EXP($B$8-0.5*C$5^2+C$5*N124)</f>
        <v>4279.3021616083033</v>
      </c>
      <c r="AV124" s="15">
        <f t="shared" ca="1" si="37"/>
        <v>5116.3900862493047</v>
      </c>
      <c r="AW124" s="15">
        <f t="shared" ca="1" si="38"/>
        <v>7345.9096044238395</v>
      </c>
      <c r="AX124" s="15">
        <f t="shared" ca="1" si="39"/>
        <v>9318.2157491788803</v>
      </c>
      <c r="AY124" s="15">
        <f t="shared" ca="1" si="40"/>
        <v>10836.94123726896</v>
      </c>
      <c r="AZ124" s="15">
        <f t="shared" ca="1" si="41"/>
        <v>11443.726343944705</v>
      </c>
      <c r="BA124" s="15">
        <f t="shared" ca="1" si="42"/>
        <v>13046.963564766847</v>
      </c>
      <c r="BB124" s="15">
        <f t="shared" ca="1" si="43"/>
        <v>17120.37288062492</v>
      </c>
      <c r="BC124" s="15">
        <f t="shared" ca="1" si="44"/>
        <v>24564.668744553335</v>
      </c>
      <c r="BD124" s="15">
        <f t="shared" ca="1" si="45"/>
        <v>33382.800238554679</v>
      </c>
      <c r="BE124" s="15">
        <f t="shared" ca="1" si="46"/>
        <v>47300.523582803726</v>
      </c>
      <c r="BF124" s="15">
        <f ca="1">Inputs!$B$13*EXP($B$9-0.5*C$6^2+C$6*Y124)</f>
        <v>12804.884285727019</v>
      </c>
      <c r="BG124" s="15">
        <f t="shared" ca="1" si="47"/>
        <v>18896.977247452636</v>
      </c>
      <c r="BH124" s="15">
        <f t="shared" ca="1" si="48"/>
        <v>20347.7303166442</v>
      </c>
      <c r="BI124" s="15">
        <f t="shared" ca="1" si="49"/>
        <v>29569.885013932959</v>
      </c>
      <c r="BJ124" s="15">
        <f t="shared" ca="1" si="50"/>
        <v>37597.930889770621</v>
      </c>
      <c r="BK124" s="15">
        <f t="shared" ca="1" si="51"/>
        <v>32028.461978831732</v>
      </c>
      <c r="BL124" s="15">
        <f t="shared" ca="1" si="52"/>
        <v>35023.403493021164</v>
      </c>
      <c r="BM124" s="15">
        <f t="shared" ca="1" si="53"/>
        <v>46663.179702354952</v>
      </c>
      <c r="BN124" s="15">
        <f t="shared" ca="1" si="54"/>
        <v>56183.041923141187</v>
      </c>
      <c r="BO124" s="15">
        <f t="shared" ca="1" si="55"/>
        <v>72184.682483881683</v>
      </c>
      <c r="BP124" s="15">
        <f t="shared" ca="1" si="56"/>
        <v>98001.537266031766</v>
      </c>
      <c r="BQ124" s="15">
        <f ca="1">Inputs!$B$20*EXP($B$10-0.5*C$7^2+C$7*AJ124)</f>
        <v>4324.177369380217</v>
      </c>
      <c r="BR124" s="15">
        <f t="shared" ca="1" si="57"/>
        <v>7134.1701952858029</v>
      </c>
      <c r="BS124" s="15">
        <f t="shared" ca="1" si="58"/>
        <v>8788.6954789586507</v>
      </c>
      <c r="BT124" s="15">
        <f t="shared" ca="1" si="59"/>
        <v>14293.884390159163</v>
      </c>
      <c r="BU124" s="15">
        <f t="shared" ca="1" si="60"/>
        <v>18474.633796976563</v>
      </c>
      <c r="BV124" s="15">
        <f t="shared" ca="1" si="61"/>
        <v>17685.590658884998</v>
      </c>
      <c r="BW124" s="15">
        <f t="shared" ca="1" si="62"/>
        <v>16377.362419567806</v>
      </c>
      <c r="BX124" s="15">
        <f t="shared" ca="1" si="63"/>
        <v>20967.930401576676</v>
      </c>
      <c r="BY124" s="15">
        <f t="shared" ca="1" si="64"/>
        <v>24716.533673507038</v>
      </c>
      <c r="BZ124" s="15">
        <f t="shared" ca="1" si="65"/>
        <v>43583.217560295016</v>
      </c>
      <c r="CA124" s="15">
        <f t="shared" ca="1" si="66"/>
        <v>88152.731284563139</v>
      </c>
      <c r="CB124" s="15">
        <f ca="1">(AU124*DCF!C$10-DCF!C$5*MAX(AU124*DCF!C$10,0)-MAX(AU124-Inputs!$B$6,0)/Inputs!$B$10)*DCF!C$6</f>
        <v>1047.9437679717146</v>
      </c>
      <c r="CC124" s="15">
        <f ca="1">(AV124*DCF!D$10-DCF!D$5*MAX(AV124*DCF!D$10,0)-MAX(AV124-AU124,0)/Inputs!$B$10)*DCF!D$6</f>
        <v>1042.9834388418369</v>
      </c>
      <c r="CD124" s="15">
        <f ca="1">(AW124*DCF!E$10-DCF!E$5*MAX(AW124*DCF!E$10,0)-MAX(AW124-AV124,0)/Inputs!$B$10)*DCF!E$6</f>
        <v>1193.8734669864109</v>
      </c>
      <c r="CE124" s="15">
        <f ca="1">(AX124*DCF!F$10-DCF!F$5*MAX(AX124*DCF!F$10,0)-MAX(AX124-AW124,0)/Inputs!$B$10)*DCF!F$6</f>
        <v>1623.7636382422975</v>
      </c>
      <c r="CF124" s="15">
        <f ca="1">(AY124*DCF!G$10-DCF!G$5*MAX(AY124*DCF!G$10,0)-MAX(AY124-AX124,0)/Inputs!$B$10)*DCF!G$6</f>
        <v>1940.9164460611732</v>
      </c>
      <c r="CG124" s="15">
        <f ca="1">(AZ124*DCF!H$10-DCF!H$5*MAX(AZ124*DCF!H$10,0)-MAX(AZ124-AY124,0)/Inputs!$B$10)*DCF!H$6</f>
        <v>2114.0621043034153</v>
      </c>
      <c r="CH124" s="15">
        <f ca="1">(BA124*DCF!I$10-DCF!I$5*MAX(BA124*DCF!I$10,0)-MAX(BA124-AZ124,0)/Inputs!$B$10)*DCF!I$6</f>
        <v>2120.2172120308137</v>
      </c>
      <c r="CI124" s="15">
        <f ca="1">(BB124*DCF!J$10-DCF!J$5*MAX(BB124*DCF!J$10,0)-MAX(BB124-BA124,0)/Inputs!$B$10)*DCF!J$6</f>
        <v>2320.6376537126171</v>
      </c>
      <c r="CJ124" s="15">
        <f ca="1">(BC124*DCF!K$10-DCF!K$5*MAX(BC124*DCF!K$10,0)-MAX(BC124-BB124,0)/Inputs!$B$10)*DCF!K$6</f>
        <v>2912.4290590770165</v>
      </c>
      <c r="CK124" s="15">
        <f ca="1">(BD124*DCF!L$10-DCF!L$5*MAX(BD124*DCF!L$10,0)-MAX(BD124-BC124,0)/Inputs!$B$10)*DCF!L$6</f>
        <v>3894.433902041053</v>
      </c>
      <c r="CL124" s="15">
        <f ca="1">(BE124*DCF!M$10-DCF!M$5*MAX(BE124*DCF!M$10,0)-MAX(BE124-BD124,0)/Inputs!$B$10)*DCF!M$6</f>
        <v>5012.0949016550148</v>
      </c>
      <c r="CM124" s="15">
        <f ca="1">(BF124*DCF!C$28-DCF!C$5*MAX(BF124*DCF!C$28,0)-MAX(BF124-Inputs!$B$13,0)/Inputs!$B$17)*DCF!C$6</f>
        <v>3580.5107528005283</v>
      </c>
      <c r="CN124" s="15">
        <f ca="1">(BG124*DCF!D$28-DCF!D$5*MAX(BG124*DCF!D$28,0)-MAX(BG124-BF124,0)/Inputs!$B$17)*DCF!D$6</f>
        <v>4265.8728867720038</v>
      </c>
      <c r="CO124" s="15">
        <f ca="1">(BH124*DCF!E$28-DCF!E$5*MAX(BH124*DCF!E$28,0)-MAX(BH124-BG124,0)/Inputs!$B$17)*DCF!E$6</f>
        <v>5476.9160857451852</v>
      </c>
      <c r="CP124" s="15">
        <f ca="1">(BI124*DCF!F$28-DCF!F$5*MAX(BI124*DCF!F$28,0)-MAX(BI124-BH124,0)/Inputs!$B$17)*DCF!F$6</f>
        <v>6348.40585509218</v>
      </c>
      <c r="CQ124" s="15">
        <f ca="1">(BJ124*DCF!G$28-DCF!G$5*MAX(BJ124*DCF!G$28,0)-MAX(BJ124-BI124,0)/Inputs!$B$17)*DCF!G$6</f>
        <v>8404.8304151243665</v>
      </c>
      <c r="CR124" s="15">
        <f ca="1">(BK124*DCF!H$28-DCF!H$5*MAX(BK124*DCF!H$28,0)-MAX(BK124-BJ124,0)/Inputs!$B$17)*DCF!H$6</f>
        <v>7920.9920086803222</v>
      </c>
      <c r="CS124" s="15">
        <f ca="1">(BL124*DCF!I$28-DCF!I$5*MAX(BL124*DCF!I$28,0)-MAX(BL124-BK124,0)/Inputs!$B$17)*DCF!I$6</f>
        <v>7805.9937770006627</v>
      </c>
      <c r="CT124" s="15">
        <f ca="1">(BM124*DCF!J$28-DCF!J$5*MAX(BM124*DCF!J$28,0)-MAX(BM124-BL124,0)/Inputs!$B$17)*DCF!J$6</f>
        <v>8866.4236419696281</v>
      </c>
      <c r="CU124" s="15">
        <f ca="1">(BN124*DCF!K$28-DCF!K$5*MAX(BN124*DCF!K$28,0)-MAX(BN124-BM124,0)/Inputs!$B$17)*DCF!K$6</f>
        <v>10698.860114959332</v>
      </c>
      <c r="CV124" s="15">
        <f ca="1">(BO124*DCF!L$28-DCF!L$5*MAX(BO124*DCF!L$28,0)-MAX(BO124-BN124,0)/Inputs!$B$17)*DCF!L$6</f>
        <v>12591.746990940544</v>
      </c>
      <c r="CW124" s="15">
        <f ca="1">(BP124*DCF!M$28-DCF!M$5*MAX(BP124*DCF!M$28,0)-MAX(BP124-BO124,0)/Inputs!$B$17)*DCF!M$6</f>
        <v>15740.459192787241</v>
      </c>
      <c r="CX124" s="15">
        <f ca="1">(BQ124*DCF!C$46-DCF!C$5*MAX(BQ124*DCF!C$46,0)-MAX(BQ124-Inputs!$B$20,0)/Inputs!$B$24)*DCF!C$6</f>
        <v>-1517.4439048823674</v>
      </c>
      <c r="CY124" s="15">
        <f ca="1">(BR124*DCF!D$46-DCF!D$5*MAX(BR124*DCF!D$46,0)-MAX(BR124-BQ124,0)/Inputs!$B$24)*DCF!D$6</f>
        <v>-2416.6370950914061</v>
      </c>
      <c r="CZ124" s="15">
        <f ca="1">(BS124*DCF!E$46-DCF!E$5*MAX(BS124*DCF!E$46,0)-MAX(BS124-BR124,0)/Inputs!$B$24)*DCF!E$6</f>
        <v>-1691.4468611169657</v>
      </c>
      <c r="DA124" s="15">
        <f ca="1">(BT124*DCF!F$46-DCF!F$5*MAX(BT124*DCF!F$46,0)-MAX(BT124-BS124,0)/Inputs!$B$24)*DCF!F$6</f>
        <v>-3045.5843489876734</v>
      </c>
      <c r="DB124" s="15">
        <f ca="1">(BU124*DCF!G$46-DCF!G$5*MAX(BU124*DCF!G$46,0)-MAX(BU124-BT124,0)/Inputs!$B$24)*DCF!G$6</f>
        <v>-2027.7716784418099</v>
      </c>
      <c r="DC124" s="15">
        <f ca="1">(BV124*DCF!H$46-DCF!H$5*MAX(BV124*DCF!H$46,0)-MAX(BV124-BU124,0)/Inputs!$B$24)*DCF!H$6</f>
        <v>0</v>
      </c>
      <c r="DD124" s="15">
        <f ca="1">(BW124*DCF!I$46-DCF!I$5*MAX(BW124*DCF!I$46,0)-MAX(BW124-BV124,0)/Inputs!$B$24)*DCF!I$6</f>
        <v>378.2415324890132</v>
      </c>
      <c r="DE124" s="15">
        <f ca="1">(BX124*DCF!J$46-DCF!J$5*MAX(BX124*DCF!J$46,0)-MAX(BX124-BW124,0)/Inputs!$B$24)*DCF!J$6</f>
        <v>-337.79694952047208</v>
      </c>
      <c r="DF124" s="15">
        <f ca="1">(BY124*DCF!K$46-DCF!K$5*MAX(BY124*DCF!K$46,0)-MAX(BY124-BX124,0)/Inputs!$B$24)*DCF!K$6</f>
        <v>493.58285715288366</v>
      </c>
      <c r="DG124" s="15">
        <f ca="1">(BZ124*DCF!L$46-DCF!L$5*MAX(BZ124*DCF!L$46,0)-MAX(BZ124-BY124,0)/Inputs!$B$24)*DCF!L$6</f>
        <v>-1256.8869069013124</v>
      </c>
      <c r="DH124" s="15">
        <f ca="1">(CA124*DCF!M$46-DCF!M$5*MAX(CA124*DCF!M$46,0)-MAX(CA124-BZ124,0)/Inputs!$B$24)*DCF!M$6</f>
        <v>-2406.7050255424019</v>
      </c>
      <c r="DI124" s="15">
        <f ca="1">SUM(CB124:CL124)+BE124*DCF!M$10*(1+Inputs!$B$30)*(1-Inputs!$B$33)*(1-Inputs!$B$30/Inputs!$B$31)/(Inputs!$B$29-Inputs!$B$30)*DCF!M$6</f>
        <v>156861.3382065373</v>
      </c>
      <c r="DJ124" s="15">
        <f ca="1">SUM(CM124:CW124)+BP124*DCF!M$28*(1+Inputs!$B$30)*(1-Inputs!$B$33)*(1-Inputs!$B$30/Inputs!$B$31)/(Inputs!$B$29-Inputs!$B$30)*DCF!M$6</f>
        <v>455353.7772519188</v>
      </c>
      <c r="DK124" s="15">
        <f ca="1">SUM(CX124:DH124)+CA124*DCF!M$46*(1+Inputs!$B$30)*(1-Inputs!$B$33)*(1-Inputs!$B$30/Inputs!$B$31)/(Inputs!$B$29-Inputs!$B$30)*DCF!M$6</f>
        <v>122466.11654367505</v>
      </c>
      <c r="DM124" s="15">
        <f ca="1">DI124+DJ124+DK124+Inputs!$B$34+Inputs!$B$36-Inputs!$B$35</f>
        <v>811532.23200213118</v>
      </c>
    </row>
    <row r="125" spans="1:117" x14ac:dyDescent="0.75">
      <c r="A125" s="11">
        <v>112</v>
      </c>
      <c r="C125" s="23">
        <f t="shared" ca="1" si="71"/>
        <v>-0.85650751935669966</v>
      </c>
      <c r="D125" s="23">
        <f t="shared" ca="1" si="71"/>
        <v>-1.394845503805344</v>
      </c>
      <c r="E125" s="23">
        <f t="shared" ca="1" si="71"/>
        <v>-0.42392592223725672</v>
      </c>
      <c r="F125" s="23">
        <f t="shared" ca="1" si="71"/>
        <v>-1.0296682435954738</v>
      </c>
      <c r="G125" s="23">
        <f t="shared" ca="1" si="71"/>
        <v>-0.16513827700554182</v>
      </c>
      <c r="H125" s="23">
        <f t="shared" ca="1" si="71"/>
        <v>-5.6438481658970613E-2</v>
      </c>
      <c r="I125" s="23">
        <f t="shared" ca="1" si="71"/>
        <v>0.24536302093730808</v>
      </c>
      <c r="J125" s="23">
        <f t="shared" ca="1" si="71"/>
        <v>-0.26075966989202959</v>
      </c>
      <c r="K125" s="23">
        <f t="shared" ca="1" si="71"/>
        <v>0.71889527029062528</v>
      </c>
      <c r="L125" s="23">
        <f t="shared" ca="1" si="71"/>
        <v>-0.98875654972995908</v>
      </c>
      <c r="M125" s="23">
        <f t="shared" ca="1" si="71"/>
        <v>-1.1407796368983973</v>
      </c>
      <c r="N125" s="23">
        <f ca="1">SQRT(Inputs!$B$38)*C125+SQRT(1-Inputs!$B$38)*_xlfn.NORM.S.INV(RAND())</f>
        <v>2.7881555453964424E-2</v>
      </c>
      <c r="O125" s="23">
        <f ca="1">SQRT(Inputs!$B$38)*D125+SQRT(1-Inputs!$B$38)*_xlfn.NORM.S.INV(RAND())</f>
        <v>-1.2984563150186816</v>
      </c>
      <c r="P125" s="23">
        <f ca="1">SQRT(Inputs!$B$38)*E125+SQRT(1-Inputs!$B$38)*_xlfn.NORM.S.INV(RAND())</f>
        <v>-0.87261573465283515</v>
      </c>
      <c r="Q125" s="23">
        <f ca="1">SQRT(Inputs!$B$38)*F125+SQRT(1-Inputs!$B$38)*_xlfn.NORM.S.INV(RAND())</f>
        <v>-0.21777970377846273</v>
      </c>
      <c r="R125" s="23">
        <f ca="1">SQRT(Inputs!$B$38)*G125+SQRT(1-Inputs!$B$38)*_xlfn.NORM.S.INV(RAND())</f>
        <v>0.93630773372740894</v>
      </c>
      <c r="S125" s="23">
        <f ca="1">SQRT(Inputs!$B$38)*H125+SQRT(1-Inputs!$B$38)*_xlfn.NORM.S.INV(RAND())</f>
        <v>0.378402541493776</v>
      </c>
      <c r="T125" s="23">
        <f ca="1">SQRT(Inputs!$B$38)*I125+SQRT(1-Inputs!$B$38)*_xlfn.NORM.S.INV(RAND())</f>
        <v>-0.33590480257221655</v>
      </c>
      <c r="U125" s="23">
        <f ca="1">SQRT(Inputs!$B$38)*J125+SQRT(1-Inputs!$B$38)*_xlfn.NORM.S.INV(RAND())</f>
        <v>0.17508113198995304</v>
      </c>
      <c r="V125" s="23">
        <f ca="1">SQRT(Inputs!$B$38)*K125+SQRT(1-Inputs!$B$38)*_xlfn.NORM.S.INV(RAND())</f>
        <v>0.98661914814985763</v>
      </c>
      <c r="W125" s="23">
        <f ca="1">SQRT(Inputs!$B$38)*L125+SQRT(1-Inputs!$B$38)*_xlfn.NORM.S.INV(RAND())</f>
        <v>-0.91555992411523279</v>
      </c>
      <c r="X125" s="23">
        <f ca="1">SQRT(Inputs!$B$38)*M125+SQRT(1-Inputs!$B$38)*_xlfn.NORM.S.INV(RAND())</f>
        <v>-0.81123553209347543</v>
      </c>
      <c r="Y125" s="23">
        <f ca="1">SQRT(Inputs!$B$38)*C125+SQRT(1-Inputs!$B$38)*_xlfn.NORM.S.INV(RAND())</f>
        <v>-0.59699211055884449</v>
      </c>
      <c r="Z125" s="23">
        <f ca="1">SQRT(Inputs!$B$38)*D125+SQRT(1-Inputs!$B$38)*_xlfn.NORM.S.INV(RAND())</f>
        <v>-1.2778315454918077</v>
      </c>
      <c r="AA125" s="23">
        <f ca="1">SQRT(Inputs!$B$38)*E125+SQRT(1-Inputs!$B$38)*_xlfn.NORM.S.INV(RAND())</f>
        <v>1.0738399882145475</v>
      </c>
      <c r="AB125" s="23">
        <f ca="1">SQRT(Inputs!$B$38)*F125+SQRT(1-Inputs!$B$38)*_xlfn.NORM.S.INV(RAND())</f>
        <v>-1.214145221038111</v>
      </c>
      <c r="AC125" s="23">
        <f ca="1">SQRT(Inputs!$B$38)*G125+SQRT(1-Inputs!$B$38)*_xlfn.NORM.S.INV(RAND())</f>
        <v>-0.77135400775000051</v>
      </c>
      <c r="AD125" s="23">
        <f ca="1">SQRT(Inputs!$B$38)*H125+SQRT(1-Inputs!$B$38)*_xlfn.NORM.S.INV(RAND())</f>
        <v>0.89233642351548381</v>
      </c>
      <c r="AE125" s="23">
        <f ca="1">SQRT(Inputs!$B$38)*I125+SQRT(1-Inputs!$B$38)*_xlfn.NORM.S.INV(RAND())</f>
        <v>-0.98269865318294114</v>
      </c>
      <c r="AF125" s="23">
        <f ca="1">SQRT(Inputs!$B$38)*J125+SQRT(1-Inputs!$B$38)*_xlfn.NORM.S.INV(RAND())</f>
        <v>0.94417236209573363</v>
      </c>
      <c r="AG125" s="23">
        <f ca="1">SQRT(Inputs!$B$38)*K125+SQRT(1-Inputs!$B$38)*_xlfn.NORM.S.INV(RAND())</f>
        <v>1.8680136884736762</v>
      </c>
      <c r="AH125" s="23">
        <f ca="1">SQRT(Inputs!$B$38)*L125+SQRT(1-Inputs!$B$38)*_xlfn.NORM.S.INV(RAND())</f>
        <v>0.4199813911825514</v>
      </c>
      <c r="AI125" s="23">
        <f ca="1">SQRT(Inputs!$B$38)*M125+SQRT(1-Inputs!$B$38)*_xlfn.NORM.S.INV(RAND())</f>
        <v>-1.7062883752926583</v>
      </c>
      <c r="AJ125" s="23">
        <f ca="1">SQRT(Inputs!$B$38)*C125+SQRT(1-Inputs!$B$38)*_xlfn.NORM.S.INV(RAND())</f>
        <v>-0.95974118844722145</v>
      </c>
      <c r="AK125" s="23">
        <f ca="1">SQRT(Inputs!$B$38)*D125+SQRT(1-Inputs!$B$38)*_xlfn.NORM.S.INV(RAND())</f>
        <v>-1.2508198730446924</v>
      </c>
      <c r="AL125" s="23">
        <f ca="1">SQRT(Inputs!$B$38)*E125+SQRT(1-Inputs!$B$38)*_xlfn.NORM.S.INV(RAND())</f>
        <v>-0.55904876135018156</v>
      </c>
      <c r="AM125" s="23">
        <f ca="1">SQRT(Inputs!$B$38)*F125+SQRT(1-Inputs!$B$38)*_xlfn.NORM.S.INV(RAND())</f>
        <v>-1.5587446573105626</v>
      </c>
      <c r="AN125" s="23">
        <f ca="1">SQRT(Inputs!$B$38)*G125+SQRT(1-Inputs!$B$38)*_xlfn.NORM.S.INV(RAND())</f>
        <v>1.1759317204272399</v>
      </c>
      <c r="AO125" s="23">
        <f ca="1">SQRT(Inputs!$B$38)*H125+SQRT(1-Inputs!$B$38)*_xlfn.NORM.S.INV(RAND())</f>
        <v>0.70800908465521895</v>
      </c>
      <c r="AP125" s="23">
        <f ca="1">SQRT(Inputs!$B$38)*I125+SQRT(1-Inputs!$B$38)*_xlfn.NORM.S.INV(RAND())</f>
        <v>0.33819908311778762</v>
      </c>
      <c r="AQ125" s="23">
        <f ca="1">SQRT(Inputs!$B$38)*J125+SQRT(1-Inputs!$B$38)*_xlfn.NORM.S.INV(RAND())</f>
        <v>1.5206552764202641</v>
      </c>
      <c r="AR125" s="23">
        <f ca="1">SQRT(Inputs!$B$38)*K125+SQRT(1-Inputs!$B$38)*_xlfn.NORM.S.INV(RAND())</f>
        <v>1.0542126411569679</v>
      </c>
      <c r="AS125" s="23">
        <f ca="1">SQRT(Inputs!$B$38)*L125+SQRT(1-Inputs!$B$38)*_xlfn.NORM.S.INV(RAND())</f>
        <v>0.65942434067399081</v>
      </c>
      <c r="AT125" s="23">
        <f ca="1">SQRT(Inputs!$B$38)*M125+SQRT(1-Inputs!$B$38)*_xlfn.NORM.S.INV(RAND())</f>
        <v>-1.4440025693916225E-2</v>
      </c>
      <c r="AU125" s="15">
        <f ca="1">Inputs!$B$6*EXP($B$8-0.5*C$5^2+C$5*N125)</f>
        <v>4984.685989375801</v>
      </c>
      <c r="AV125" s="15">
        <f t="shared" ca="1" si="37"/>
        <v>5013.0206487869009</v>
      </c>
      <c r="AW125" s="15">
        <f t="shared" ca="1" si="38"/>
        <v>5433.7790773946217</v>
      </c>
      <c r="AX125" s="15">
        <f t="shared" ca="1" si="39"/>
        <v>6456.0325847145677</v>
      </c>
      <c r="AY125" s="15">
        <f t="shared" ca="1" si="40"/>
        <v>8801.6289169763004</v>
      </c>
      <c r="AZ125" s="15">
        <f t="shared" ca="1" si="41"/>
        <v>11222.663056619083</v>
      </c>
      <c r="BA125" s="15">
        <f t="shared" ca="1" si="42"/>
        <v>13259.24158462858</v>
      </c>
      <c r="BB125" s="15">
        <f t="shared" ca="1" si="43"/>
        <v>16520.618534453824</v>
      </c>
      <c r="BC125" s="15">
        <f t="shared" ca="1" si="44"/>
        <v>22255.307577464653</v>
      </c>
      <c r="BD125" s="15">
        <f t="shared" ca="1" si="45"/>
        <v>25027.189139659728</v>
      </c>
      <c r="BE125" s="15">
        <f t="shared" ca="1" si="46"/>
        <v>28483.343735686241</v>
      </c>
      <c r="BF125" s="15">
        <f ca="1">Inputs!$B$13*EXP($B$9-0.5*C$6^2+C$6*Y125)</f>
        <v>12287.243926533793</v>
      </c>
      <c r="BG125" s="15">
        <f t="shared" ca="1" si="47"/>
        <v>11891.280745929653</v>
      </c>
      <c r="BH125" s="15">
        <f t="shared" ca="1" si="48"/>
        <v>17361.377573806501</v>
      </c>
      <c r="BI125" s="15">
        <f t="shared" ca="1" si="49"/>
        <v>17630.221017930955</v>
      </c>
      <c r="BJ125" s="15">
        <f t="shared" ca="1" si="50"/>
        <v>19339.139633417097</v>
      </c>
      <c r="BK125" s="15">
        <f t="shared" ca="1" si="51"/>
        <v>26801.069805207233</v>
      </c>
      <c r="BL125" s="15">
        <f t="shared" ca="1" si="52"/>
        <v>28985.275355862563</v>
      </c>
      <c r="BM125" s="15">
        <f t="shared" ca="1" si="53"/>
        <v>40063.136811819706</v>
      </c>
      <c r="BN125" s="15">
        <f t="shared" ca="1" si="54"/>
        <v>61634.6383531709</v>
      </c>
      <c r="BO125" s="15">
        <f t="shared" ca="1" si="55"/>
        <v>79629.094458101506</v>
      </c>
      <c r="BP125" s="15">
        <f t="shared" ca="1" si="56"/>
        <v>80780.683944522127</v>
      </c>
      <c r="BQ125" s="15">
        <f ca="1">Inputs!$B$20*EXP($B$10-0.5*C$7^2+C$7*AJ125)</f>
        <v>3051.9167075123655</v>
      </c>
      <c r="BR125" s="15">
        <f t="shared" ca="1" si="57"/>
        <v>2783.51898950748</v>
      </c>
      <c r="BS125" s="15">
        <f t="shared" ca="1" si="58"/>
        <v>3246.3224933272686</v>
      </c>
      <c r="BT125" s="15">
        <f t="shared" ca="1" si="59"/>
        <v>2973.7232405817017</v>
      </c>
      <c r="BU125" s="15">
        <f t="shared" ca="1" si="60"/>
        <v>5477.7266056325043</v>
      </c>
      <c r="BV125" s="15">
        <f t="shared" ca="1" si="61"/>
        <v>8939.0910840405049</v>
      </c>
      <c r="BW125" s="15">
        <f t="shared" ca="1" si="62"/>
        <v>13399.61324986515</v>
      </c>
      <c r="BX125" s="15">
        <f t="shared" ca="1" si="63"/>
        <v>25421.442212161248</v>
      </c>
      <c r="BY125" s="15">
        <f t="shared" ca="1" si="64"/>
        <v>43579.960179933601</v>
      </c>
      <c r="BZ125" s="15">
        <f t="shared" ca="1" si="65"/>
        <v>69029.539758317638</v>
      </c>
      <c r="CA125" s="15">
        <f t="shared" ca="1" si="66"/>
        <v>96717.057844020965</v>
      </c>
      <c r="CB125" s="15">
        <f ca="1">(AU125*DCF!C$10-DCF!C$5*MAX(AU125*DCF!C$10,0)-MAX(AU125-Inputs!$B$6,0)/Inputs!$B$10)*DCF!C$6</f>
        <v>1042.9142555515382</v>
      </c>
      <c r="CC125" s="15">
        <f ca="1">(AV125*DCF!D$10-DCF!D$5*MAX(AV125*DCF!D$10,0)-MAX(AV125-AU125,0)/Inputs!$B$10)*DCF!D$6</f>
        <v>1214.981155915033</v>
      </c>
      <c r="CD125" s="15">
        <f ca="1">(AW125*DCF!E$10-DCF!E$5*MAX(AW125*DCF!E$10,0)-MAX(AW125-AV125,0)/Inputs!$B$10)*DCF!E$6</f>
        <v>1159.8008680527169</v>
      </c>
      <c r="CE125" s="15">
        <f ca="1">(AX125*DCF!F$10-DCF!F$5*MAX(AX125*DCF!F$10,0)-MAX(AX125-AW125,0)/Inputs!$B$10)*DCF!F$6</f>
        <v>1196.636014135921</v>
      </c>
      <c r="CF125" s="15">
        <f ca="1">(AY125*DCF!G$10-DCF!G$5*MAX(AY125*DCF!G$10,0)-MAX(AY125-AX125,0)/Inputs!$B$10)*DCF!G$6</f>
        <v>1362.6221382553667</v>
      </c>
      <c r="CG125" s="15">
        <f ca="1">(AZ125*DCF!H$10-DCF!H$5*MAX(AZ125*DCF!H$10,0)-MAX(AZ125-AY125,0)/Inputs!$B$10)*DCF!H$6</f>
        <v>1748.9900679865832</v>
      </c>
      <c r="CH125" s="15">
        <f ca="1">(BA125*DCF!I$10-DCF!I$5*MAX(BA125*DCF!I$10,0)-MAX(BA125-AZ125,0)/Inputs!$B$10)*DCF!I$6</f>
        <v>2087.9095050484975</v>
      </c>
      <c r="CI125" s="15">
        <f ca="1">(BB125*DCF!J$10-DCF!J$5*MAX(BB125*DCF!J$10,0)-MAX(BB125-BA125,0)/Inputs!$B$10)*DCF!J$6</f>
        <v>2340.7685401380222</v>
      </c>
      <c r="CJ125" s="15">
        <f ca="1">(BC125*DCF!K$10-DCF!K$5*MAX(BC125*DCF!K$10,0)-MAX(BC125-BB125,0)/Inputs!$B$10)*DCF!K$6</f>
        <v>2779.9779296608895</v>
      </c>
      <c r="CK125" s="15">
        <f ca="1">(BD125*DCF!L$10-DCF!L$5*MAX(BD125*DCF!L$10,0)-MAX(BD125-BC125,0)/Inputs!$B$10)*DCF!L$6</f>
        <v>3416.1268718054198</v>
      </c>
      <c r="CL125" s="15">
        <f ca="1">(BE125*DCF!M$10-DCF!M$5*MAX(BE125*DCF!M$10,0)-MAX(BE125-BD125,0)/Inputs!$B$10)*DCF!M$6</f>
        <v>3606.4936108125021</v>
      </c>
      <c r="CM125" s="15">
        <f ca="1">(BF125*DCF!C$28-DCF!C$5*MAX(BF125*DCF!C$28,0)-MAX(BF125-Inputs!$B$13,0)/Inputs!$B$17)*DCF!C$6</f>
        <v>3542.0777369918965</v>
      </c>
      <c r="CN125" s="15">
        <f ca="1">(BG125*DCF!D$28-DCF!D$5*MAX(BG125*DCF!D$28,0)-MAX(BG125-BF125,0)/Inputs!$B$17)*DCF!D$6</f>
        <v>3502.2564379205478</v>
      </c>
      <c r="CO125" s="15">
        <f ca="1">(BH125*DCF!E$28-DCF!E$5*MAX(BH125*DCF!E$28,0)-MAX(BH125-BG125,0)/Inputs!$B$17)*DCF!E$6</f>
        <v>3838.9704832072275</v>
      </c>
      <c r="CP125" s="15">
        <f ca="1">(BI125*DCF!F$28-DCF!F$5*MAX(BI125*DCF!F$28,0)-MAX(BI125-BH125,0)/Inputs!$B$17)*DCF!F$6</f>
        <v>4737.1934127433042</v>
      </c>
      <c r="CQ125" s="15">
        <f ca="1">(BJ125*DCF!G$28-DCF!G$5*MAX(BJ125*DCF!G$28,0)-MAX(BJ125-BI125,0)/Inputs!$B$17)*DCF!G$6</f>
        <v>4730.2632744494704</v>
      </c>
      <c r="CR125" s="15">
        <f ca="1">(BK125*DCF!H$28-DCF!H$5*MAX(BK125*DCF!H$28,0)-MAX(BK125-BJ125,0)/Inputs!$B$17)*DCF!H$6</f>
        <v>5468.8257113064719</v>
      </c>
      <c r="CS125" s="15">
        <f ca="1">(BL125*DCF!I$28-DCF!I$5*MAX(BL125*DCF!I$28,0)-MAX(BL125-BK125,0)/Inputs!$B$17)*DCF!I$6</f>
        <v>6502.4750728454765</v>
      </c>
      <c r="CT125" s="15">
        <f ca="1">(BM125*DCF!J$28-DCF!J$5*MAX(BM125*DCF!J$28,0)-MAX(BM125-BL125,0)/Inputs!$B$17)*DCF!J$6</f>
        <v>7468.5714715412441</v>
      </c>
      <c r="CU125" s="15">
        <f ca="1">(BN125*DCF!K$28-DCF!K$5*MAX(BN125*DCF!K$28,0)-MAX(BN125-BM125,0)/Inputs!$B$17)*DCF!K$6</f>
        <v>10373.980584476574</v>
      </c>
      <c r="CV125" s="15">
        <f ca="1">(BO125*DCF!L$28-DCF!L$5*MAX(BO125*DCF!L$28,0)-MAX(BO125-BN125,0)/Inputs!$B$17)*DCF!L$6</f>
        <v>13851.573035247267</v>
      </c>
      <c r="CW125" s="15">
        <f ca="1">(BP125*DCF!M$28-DCF!M$5*MAX(BP125*DCF!M$28,0)-MAX(BP125-BO125,0)/Inputs!$B$17)*DCF!M$6</f>
        <v>15078.558974081101</v>
      </c>
      <c r="CX125" s="15">
        <f ca="1">(BQ125*DCF!C$46-DCF!C$5*MAX(BQ125*DCF!C$46,0)-MAX(BQ125-Inputs!$B$20,0)/Inputs!$B$24)*DCF!C$6</f>
        <v>-704.83064838622761</v>
      </c>
      <c r="CY125" s="15">
        <f ca="1">(BR125*DCF!D$46-DCF!D$5*MAX(BR125*DCF!D$46,0)-MAX(BR125-BQ125,0)/Inputs!$B$24)*DCF!D$6</f>
        <v>-475.08177900697831</v>
      </c>
      <c r="CZ125" s="15">
        <f ca="1">(BS125*DCF!E$46-DCF!E$5*MAX(BS125*DCF!E$46,0)-MAX(BS125-BR125,0)/Inputs!$B$24)*DCF!E$6</f>
        <v>-566.30768753429686</v>
      </c>
      <c r="DA125" s="15">
        <f ca="1">(BT125*DCF!F$46-DCF!F$5*MAX(BT125*DCF!F$46,0)-MAX(BT125-BS125,0)/Inputs!$B$24)*DCF!F$6</f>
        <v>-216.56532769170428</v>
      </c>
      <c r="DB125" s="15">
        <f ca="1">(BU125*DCF!G$46-DCF!G$5*MAX(BU125*DCF!G$46,0)-MAX(BU125-BT125,0)/Inputs!$B$24)*DCF!G$6</f>
        <v>-1026.5571592845808</v>
      </c>
      <c r="DC125" s="15">
        <f ca="1">(BV125*DCF!H$46-DCF!H$5*MAX(BV125*DCF!H$46,0)-MAX(BV125-BU125,0)/Inputs!$B$24)*DCF!H$6</f>
        <v>-1075.5978035332587</v>
      </c>
      <c r="DD125" s="15">
        <f ca="1">(BW125*DCF!I$46-DCF!I$5*MAX(BW125*DCF!I$46,0)-MAX(BW125-BV125,0)/Inputs!$B$24)*DCF!I$6</f>
        <v>-970.97409475844154</v>
      </c>
      <c r="DE125" s="15">
        <f ca="1">(BX125*DCF!J$46-DCF!J$5*MAX(BX125*DCF!J$46,0)-MAX(BX125-BW125,0)/Inputs!$B$24)*DCF!J$6</f>
        <v>-2121.6334504861425</v>
      </c>
      <c r="DF125" s="15">
        <f ca="1">(BY125*DCF!K$46-DCF!K$5*MAX(BY125*DCF!K$46,0)-MAX(BY125-BX125,0)/Inputs!$B$24)*DCF!K$6</f>
        <v>-1958.9205611545337</v>
      </c>
      <c r="DG125" s="15">
        <f ca="1">(BZ125*DCF!L$46-DCF!L$5*MAX(BZ125*DCF!L$46,0)-MAX(BZ125-BY125,0)/Inputs!$B$24)*DCF!L$6</f>
        <v>-987.63140513994153</v>
      </c>
      <c r="DH125" s="15">
        <f ca="1">(CA125*DCF!M$46-DCF!M$5*MAX(CA125*DCF!M$46,0)-MAX(CA125-BZ125,0)/Inputs!$B$24)*DCF!M$6</f>
        <v>1793.9903899692679</v>
      </c>
      <c r="DI125" s="15">
        <f ca="1">SUM(CB125:CL125)+BE125*DCF!M$10*(1+Inputs!$B$30)*(1-Inputs!$B$33)*(1-Inputs!$B$30/Inputs!$B$31)/(Inputs!$B$29-Inputs!$B$30)*DCF!M$6</f>
        <v>101226.74322700521</v>
      </c>
      <c r="DJ125" s="15">
        <f ca="1">SUM(CM125:CW125)+BP125*DCF!M$28*(1+Inputs!$B$30)*(1-Inputs!$B$33)*(1-Inputs!$B$30/Inputs!$B$31)/(Inputs!$B$29-Inputs!$B$30)*DCF!M$6</f>
        <v>378846.36170356197</v>
      </c>
      <c r="DK125" s="15">
        <f ca="1">SUM(CX125:DH125)+CA125*DCF!M$46*(1+Inputs!$B$30)*(1-Inputs!$B$33)*(1-Inputs!$B$30/Inputs!$B$31)/(Inputs!$B$29-Inputs!$B$30)*DCF!M$6</f>
        <v>141225.91876776938</v>
      </c>
      <c r="DM125" s="15">
        <f ca="1">DI125+DJ125+DK125+Inputs!$B$34+Inputs!$B$36-Inputs!$B$35</f>
        <v>698150.02369833656</v>
      </c>
    </row>
    <row r="126" spans="1:117" x14ac:dyDescent="0.75">
      <c r="A126" s="11">
        <v>113</v>
      </c>
      <c r="C126" s="23">
        <f t="shared" ca="1" si="71"/>
        <v>4.6924802970352592E-2</v>
      </c>
      <c r="D126" s="23">
        <f t="shared" ca="1" si="71"/>
        <v>0.29512381037272378</v>
      </c>
      <c r="E126" s="23">
        <f t="shared" ca="1" si="71"/>
        <v>0.2307185261769569</v>
      </c>
      <c r="F126" s="23">
        <f t="shared" ca="1" si="71"/>
        <v>-1.4027062978034308</v>
      </c>
      <c r="G126" s="23">
        <f t="shared" ca="1" si="71"/>
        <v>-0.44562540691594599</v>
      </c>
      <c r="H126" s="23">
        <f t="shared" ca="1" si="71"/>
        <v>0.21906986249251703</v>
      </c>
      <c r="I126" s="23">
        <f t="shared" ca="1" si="71"/>
        <v>0.30270780892003107</v>
      </c>
      <c r="J126" s="23">
        <f t="shared" ca="1" si="71"/>
        <v>-0.47694078490496905</v>
      </c>
      <c r="K126" s="23">
        <f t="shared" ca="1" si="71"/>
        <v>0.66678207508516629</v>
      </c>
      <c r="L126" s="23">
        <f t="shared" ca="1" si="71"/>
        <v>0.78829137448288789</v>
      </c>
      <c r="M126" s="23">
        <f t="shared" ca="1" si="71"/>
        <v>-1.3039640491757201</v>
      </c>
      <c r="N126" s="23">
        <f ca="1">SQRT(Inputs!$B$38)*C126+SQRT(1-Inputs!$B$38)*_xlfn.NORM.S.INV(RAND())</f>
        <v>-0.62527497458616033</v>
      </c>
      <c r="O126" s="23">
        <f ca="1">SQRT(Inputs!$B$38)*D126+SQRT(1-Inputs!$B$38)*_xlfn.NORM.S.INV(RAND())</f>
        <v>-0.73697006745333915</v>
      </c>
      <c r="P126" s="23">
        <f ca="1">SQRT(Inputs!$B$38)*E126+SQRT(1-Inputs!$B$38)*_xlfn.NORM.S.INV(RAND())</f>
        <v>0.22434920231073874</v>
      </c>
      <c r="Q126" s="23">
        <f ca="1">SQRT(Inputs!$B$38)*F126+SQRT(1-Inputs!$B$38)*_xlfn.NORM.S.INV(RAND())</f>
        <v>-0.23225493438524858</v>
      </c>
      <c r="R126" s="23">
        <f ca="1">SQRT(Inputs!$B$38)*G126+SQRT(1-Inputs!$B$38)*_xlfn.NORM.S.INV(RAND())</f>
        <v>-1.1853027090418859</v>
      </c>
      <c r="S126" s="23">
        <f ca="1">SQRT(Inputs!$B$38)*H126+SQRT(1-Inputs!$B$38)*_xlfn.NORM.S.INV(RAND())</f>
        <v>-8.2392261280487669E-2</v>
      </c>
      <c r="T126" s="23">
        <f ca="1">SQRT(Inputs!$B$38)*I126+SQRT(1-Inputs!$B$38)*_xlfn.NORM.S.INV(RAND())</f>
        <v>0.54968493008386365</v>
      </c>
      <c r="U126" s="23">
        <f ca="1">SQRT(Inputs!$B$38)*J126+SQRT(1-Inputs!$B$38)*_xlfn.NORM.S.INV(RAND())</f>
        <v>0.68879934495859196</v>
      </c>
      <c r="V126" s="23">
        <f ca="1">SQRT(Inputs!$B$38)*K126+SQRT(1-Inputs!$B$38)*_xlfn.NORM.S.INV(RAND())</f>
        <v>0.14395137083224505</v>
      </c>
      <c r="W126" s="23">
        <f ca="1">SQRT(Inputs!$B$38)*L126+SQRT(1-Inputs!$B$38)*_xlfn.NORM.S.INV(RAND())</f>
        <v>0.20681278325903368</v>
      </c>
      <c r="X126" s="23">
        <f ca="1">SQRT(Inputs!$B$38)*M126+SQRT(1-Inputs!$B$38)*_xlfn.NORM.S.INV(RAND())</f>
        <v>-0.49204075345705628</v>
      </c>
      <c r="Y126" s="23">
        <f ca="1">SQRT(Inputs!$B$38)*C126+SQRT(1-Inputs!$B$38)*_xlfn.NORM.S.INV(RAND())</f>
        <v>0.95874621350220568</v>
      </c>
      <c r="Z126" s="23">
        <f ca="1">SQRT(Inputs!$B$38)*D126+SQRT(1-Inputs!$B$38)*_xlfn.NORM.S.INV(RAND())</f>
        <v>1.6476609645310971</v>
      </c>
      <c r="AA126" s="23">
        <f ca="1">SQRT(Inputs!$B$38)*E126+SQRT(1-Inputs!$B$38)*_xlfn.NORM.S.INV(RAND())</f>
        <v>-0.15245585179809645</v>
      </c>
      <c r="AB126" s="23">
        <f ca="1">SQRT(Inputs!$B$38)*F126+SQRT(1-Inputs!$B$38)*_xlfn.NORM.S.INV(RAND())</f>
        <v>-1.9239166579045217</v>
      </c>
      <c r="AC126" s="23">
        <f ca="1">SQRT(Inputs!$B$38)*G126+SQRT(1-Inputs!$B$38)*_xlfn.NORM.S.INV(RAND())</f>
        <v>-1.2714992536237224</v>
      </c>
      <c r="AD126" s="23">
        <f ca="1">SQRT(Inputs!$B$38)*H126+SQRT(1-Inputs!$B$38)*_xlfn.NORM.S.INV(RAND())</f>
        <v>9.9446015760643158E-2</v>
      </c>
      <c r="AE126" s="23">
        <f ca="1">SQRT(Inputs!$B$38)*I126+SQRT(1-Inputs!$B$38)*_xlfn.NORM.S.INV(RAND())</f>
        <v>0.56731708306925221</v>
      </c>
      <c r="AF126" s="23">
        <f ca="1">SQRT(Inputs!$B$38)*J126+SQRT(1-Inputs!$B$38)*_xlfn.NORM.S.INV(RAND())</f>
        <v>-0.54694172018545517</v>
      </c>
      <c r="AG126" s="23">
        <f ca="1">SQRT(Inputs!$B$38)*K126+SQRT(1-Inputs!$B$38)*_xlfn.NORM.S.INV(RAND())</f>
        <v>0.98719790487134296</v>
      </c>
      <c r="AH126" s="23">
        <f ca="1">SQRT(Inputs!$B$38)*L126+SQRT(1-Inputs!$B$38)*_xlfn.NORM.S.INV(RAND())</f>
        <v>1.0709347044817978</v>
      </c>
      <c r="AI126" s="23">
        <f ca="1">SQRT(Inputs!$B$38)*M126+SQRT(1-Inputs!$B$38)*_xlfn.NORM.S.INV(RAND())</f>
        <v>-1.0242214734689696</v>
      </c>
      <c r="AJ126" s="23">
        <f ca="1">SQRT(Inputs!$B$38)*C126+SQRT(1-Inputs!$B$38)*_xlfn.NORM.S.INV(RAND())</f>
        <v>-0.91002408853721029</v>
      </c>
      <c r="AK126" s="23">
        <f ca="1">SQRT(Inputs!$B$38)*D126+SQRT(1-Inputs!$B$38)*_xlfn.NORM.S.INV(RAND())</f>
        <v>0.47490188673482314</v>
      </c>
      <c r="AL126" s="23">
        <f ca="1">SQRT(Inputs!$B$38)*E126+SQRT(1-Inputs!$B$38)*_xlfn.NORM.S.INV(RAND())</f>
        <v>-0.2592625783488226</v>
      </c>
      <c r="AM126" s="23">
        <f ca="1">SQRT(Inputs!$B$38)*F126+SQRT(1-Inputs!$B$38)*_xlfn.NORM.S.INV(RAND())</f>
        <v>1.0482348886610504</v>
      </c>
      <c r="AN126" s="23">
        <f ca="1">SQRT(Inputs!$B$38)*G126+SQRT(1-Inputs!$B$38)*_xlfn.NORM.S.INV(RAND())</f>
        <v>1.5098621609662852</v>
      </c>
      <c r="AO126" s="23">
        <f ca="1">SQRT(Inputs!$B$38)*H126+SQRT(1-Inputs!$B$38)*_xlfn.NORM.S.INV(RAND())</f>
        <v>0.85711482854035848</v>
      </c>
      <c r="AP126" s="23">
        <f ca="1">SQRT(Inputs!$B$38)*I126+SQRT(1-Inputs!$B$38)*_xlfn.NORM.S.INV(RAND())</f>
        <v>0.71907663276114331</v>
      </c>
      <c r="AQ126" s="23">
        <f ca="1">SQRT(Inputs!$B$38)*J126+SQRT(1-Inputs!$B$38)*_xlfn.NORM.S.INV(RAND())</f>
        <v>-0.26856839542195365</v>
      </c>
      <c r="AR126" s="23">
        <f ca="1">SQRT(Inputs!$B$38)*K126+SQRT(1-Inputs!$B$38)*_xlfn.NORM.S.INV(RAND())</f>
        <v>-0.57980080761164432</v>
      </c>
      <c r="AS126" s="23">
        <f ca="1">SQRT(Inputs!$B$38)*L126+SQRT(1-Inputs!$B$38)*_xlfn.NORM.S.INV(RAND())</f>
        <v>0.80733654522180154</v>
      </c>
      <c r="AT126" s="23">
        <f ca="1">SQRT(Inputs!$B$38)*M126+SQRT(1-Inputs!$B$38)*_xlfn.NORM.S.INV(RAND())</f>
        <v>-0.9616473127787738</v>
      </c>
      <c r="AU126" s="15">
        <f ca="1">Inputs!$B$6*EXP($B$8-0.5*C$5^2+C$5*N126)</f>
        <v>4484.5670329269024</v>
      </c>
      <c r="AV126" s="15">
        <f t="shared" ca="1" si="37"/>
        <v>4898.1944111239191</v>
      </c>
      <c r="AW126" s="15">
        <f t="shared" ca="1" si="38"/>
        <v>6155.9725325157733</v>
      </c>
      <c r="AX126" s="15">
        <f t="shared" ca="1" si="39"/>
        <v>7300.8767608314884</v>
      </c>
      <c r="AY126" s="15">
        <f t="shared" ca="1" si="40"/>
        <v>7768.9712374431274</v>
      </c>
      <c r="AZ126" s="15">
        <f t="shared" ca="1" si="41"/>
        <v>9415.843123806666</v>
      </c>
      <c r="BA126" s="15">
        <f t="shared" ca="1" si="42"/>
        <v>12204.91608251246</v>
      </c>
      <c r="BB126" s="15">
        <f t="shared" ca="1" si="43"/>
        <v>16010.143635648819</v>
      </c>
      <c r="BC126" s="15">
        <f t="shared" ca="1" si="44"/>
        <v>19882.72343899226</v>
      </c>
      <c r="BD126" s="15">
        <f t="shared" ca="1" si="45"/>
        <v>24833.981615140718</v>
      </c>
      <c r="BE126" s="15">
        <f t="shared" ca="1" si="46"/>
        <v>29097.201162064888</v>
      </c>
      <c r="BF126" s="15">
        <f ca="1">Inputs!$B$13*EXP($B$9-0.5*C$6^2+C$6*Y126)</f>
        <v>16726.314112227945</v>
      </c>
      <c r="BG126" s="15">
        <f t="shared" ca="1" si="47"/>
        <v>27442.644018467989</v>
      </c>
      <c r="BH126" s="15">
        <f t="shared" ca="1" si="48"/>
        <v>32692.659013594635</v>
      </c>
      <c r="BI126" s="15">
        <f t="shared" ca="1" si="49"/>
        <v>29763.100370761324</v>
      </c>
      <c r="BJ126" s="15">
        <f t="shared" ca="1" si="50"/>
        <v>30377.194637961569</v>
      </c>
      <c r="BK126" s="15">
        <f t="shared" ca="1" si="51"/>
        <v>37790.44268820803</v>
      </c>
      <c r="BL126" s="15">
        <f t="shared" ca="1" si="52"/>
        <v>49962.436653969329</v>
      </c>
      <c r="BM126" s="15">
        <f t="shared" ca="1" si="53"/>
        <v>57380.391549238739</v>
      </c>
      <c r="BN126" s="15">
        <f t="shared" ca="1" si="54"/>
        <v>79433.222887062162</v>
      </c>
      <c r="BO126" s="15">
        <f t="shared" ca="1" si="55"/>
        <v>110690.62871769891</v>
      </c>
      <c r="BP126" s="15">
        <f t="shared" ca="1" si="56"/>
        <v>121312.90920866339</v>
      </c>
      <c r="BQ126" s="15">
        <f ca="1">Inputs!$B$20*EXP($B$10-0.5*C$7^2+C$7*AJ126)</f>
        <v>3106.2108792626091</v>
      </c>
      <c r="BR126" s="15">
        <f t="shared" ca="1" si="57"/>
        <v>4900.8295258005282</v>
      </c>
      <c r="BS126" s="15">
        <f t="shared" ca="1" si="58"/>
        <v>6229.5918061816756</v>
      </c>
      <c r="BT126" s="15">
        <f t="shared" ca="1" si="59"/>
        <v>11307.854417857268</v>
      </c>
      <c r="BU126" s="15">
        <f t="shared" ca="1" si="60"/>
        <v>22582.472344066791</v>
      </c>
      <c r="BV126" s="15">
        <f t="shared" ca="1" si="61"/>
        <v>38111.310720651993</v>
      </c>
      <c r="BW126" s="15">
        <f t="shared" ca="1" si="62"/>
        <v>61924.473969429411</v>
      </c>
      <c r="BX126" s="15">
        <f t="shared" ca="1" si="63"/>
        <v>82071.398145080966</v>
      </c>
      <c r="BY126" s="15">
        <f t="shared" ca="1" si="64"/>
        <v>102921.52708448557</v>
      </c>
      <c r="BZ126" s="15">
        <f t="shared" ca="1" si="65"/>
        <v>167518.73574890275</v>
      </c>
      <c r="CA126" s="15">
        <f t="shared" ca="1" si="66"/>
        <v>198349.56988915929</v>
      </c>
      <c r="CB126" s="15">
        <f ca="1">(AU126*DCF!C$10-DCF!C$5*MAX(AU126*DCF!C$10,0)-MAX(AU126-Inputs!$B$6,0)/Inputs!$B$10)*DCF!C$6</f>
        <v>1046.4801928526331</v>
      </c>
      <c r="CC126" s="15">
        <f ca="1">(AV126*DCF!D$10-DCF!D$5*MAX(AV126*DCF!D$10,0)-MAX(AV126-AU126,0)/Inputs!$B$10)*DCF!D$6</f>
        <v>1093.049492757757</v>
      </c>
      <c r="CD126" s="15">
        <f ca="1">(AW126*DCF!E$10-DCF!E$5*MAX(AW126*DCF!E$10,0)-MAX(AW126-AV126,0)/Inputs!$B$10)*DCF!E$6</f>
        <v>1138.0123432834796</v>
      </c>
      <c r="CE126" s="15">
        <f ca="1">(AX126*DCF!F$10-DCF!F$5*MAX(AX126*DCF!F$10,0)-MAX(AX126-AW126,0)/Inputs!$B$10)*DCF!F$6</f>
        <v>1355.5435771970372</v>
      </c>
      <c r="CF126" s="15">
        <f ca="1">(AY126*DCF!G$10-DCF!G$5*MAX(AY126*DCF!G$10,0)-MAX(AY126-AX126,0)/Inputs!$B$10)*DCF!G$6</f>
        <v>1510.7418089061568</v>
      </c>
      <c r="CG126" s="15">
        <f ca="1">(AZ126*DCF!H$10-DCF!H$5*MAX(AZ126*DCF!H$10,0)-MAX(AZ126-AY126,0)/Inputs!$B$10)*DCF!H$6</f>
        <v>1535.6610687950022</v>
      </c>
      <c r="CH126" s="15">
        <f ca="1">(BA126*DCF!I$10-DCF!I$5*MAX(BA126*DCF!I$10,0)-MAX(BA126-AZ126,0)/Inputs!$B$10)*DCF!I$6</f>
        <v>1771.8872460686234</v>
      </c>
      <c r="CI126" s="15">
        <f ca="1">(BB126*DCF!J$10-DCF!J$5*MAX(BB126*DCF!J$10,0)-MAX(BB126-BA126,0)/Inputs!$B$10)*DCF!J$6</f>
        <v>2170.7582660425187</v>
      </c>
      <c r="CJ126" s="15">
        <f ca="1">(BC126*DCF!K$10-DCF!K$5*MAX(BC126*DCF!K$10,0)-MAX(BC126-BB126,0)/Inputs!$B$10)*DCF!K$6</f>
        <v>2658.6969343304199</v>
      </c>
      <c r="CK126" s="15">
        <f ca="1">(BD126*DCF!L$10-DCF!L$5*MAX(BD126*DCF!L$10,0)-MAX(BD126-BC126,0)/Inputs!$B$10)*DCF!L$6</f>
        <v>3105.1588197112223</v>
      </c>
      <c r="CL126" s="15">
        <f ca="1">(BE126*DCF!M$10-DCF!M$5*MAX(BE126*DCF!M$10,0)-MAX(BE126-BD126,0)/Inputs!$B$10)*DCF!M$6</f>
        <v>3596.7043015362838</v>
      </c>
      <c r="CM126" s="15">
        <f ca="1">(BF126*DCF!C$28-DCF!C$5*MAX(BF126*DCF!C$28,0)-MAX(BF126-Inputs!$B$13,0)/Inputs!$B$17)*DCF!C$6</f>
        <v>3871.6634263463948</v>
      </c>
      <c r="CN126" s="15">
        <f ca="1">(BG126*DCF!D$28-DCF!D$5*MAX(BG126*DCF!D$28,0)-MAX(BG126-BF126,0)/Inputs!$B$17)*DCF!D$6</f>
        <v>5796.2070866876602</v>
      </c>
      <c r="CO126" s="15">
        <f ca="1">(BH126*DCF!E$28-DCF!E$5*MAX(BH126*DCF!E$28,0)-MAX(BH126-BG126,0)/Inputs!$B$17)*DCF!E$6</f>
        <v>8224.4374824076331</v>
      </c>
      <c r="CP126" s="15">
        <f ca="1">(BI126*DCF!F$28-DCF!F$5*MAX(BI126*DCF!F$28,0)-MAX(BI126-BH126,0)/Inputs!$B$17)*DCF!F$6</f>
        <v>8079.8977649278922</v>
      </c>
      <c r="CQ126" s="15">
        <f ca="1">(BJ126*DCF!G$28-DCF!G$5*MAX(BJ126*DCF!G$28,0)-MAX(BJ126-BI126,0)/Inputs!$B$17)*DCF!G$6</f>
        <v>7778.3090306982685</v>
      </c>
      <c r="CR126" s="15">
        <f ca="1">(BK126*DCF!H$28-DCF!H$5*MAX(BK126*DCF!H$28,0)-MAX(BK126-BJ126,0)/Inputs!$B$17)*DCF!H$6</f>
        <v>8194.1827035312199</v>
      </c>
      <c r="CS126" s="15">
        <f ca="1">(BL126*DCF!I$28-DCF!I$5*MAX(BL126*DCF!I$28,0)-MAX(BL126-BK126,0)/Inputs!$B$17)*DCF!I$6</f>
        <v>10001.764426316027</v>
      </c>
      <c r="CT126" s="15">
        <f ca="1">(BM126*DCF!J$28-DCF!J$5*MAX(BM126*DCF!J$28,0)-MAX(BM126-BL126,0)/Inputs!$B$17)*DCF!J$6</f>
        <v>11817.030607253517</v>
      </c>
      <c r="CU126" s="15">
        <f ca="1">(BN126*DCF!K$28-DCF!K$5*MAX(BN126*DCF!K$28,0)-MAX(BN126-BM126,0)/Inputs!$B$17)*DCF!K$6</f>
        <v>14073.786720337019</v>
      </c>
      <c r="CV126" s="15">
        <f ca="1">(BO126*DCF!L$28-DCF!L$5*MAX(BO126*DCF!L$28,0)-MAX(BO126-BN126,0)/Inputs!$B$17)*DCF!L$6</f>
        <v>18548.276220473541</v>
      </c>
      <c r="CW126" s="15">
        <f ca="1">(BP126*DCF!M$28-DCF!M$5*MAX(BP126*DCF!M$28,0)-MAX(BP126-BO126,0)/Inputs!$B$17)*DCF!M$6</f>
        <v>21714.767284988739</v>
      </c>
      <c r="CX126" s="15">
        <f ca="1">(BQ126*DCF!C$46-DCF!C$5*MAX(BQ126*DCF!C$46,0)-MAX(BQ126-Inputs!$B$20,0)/Inputs!$B$24)*DCF!C$6</f>
        <v>-717.3697180745055</v>
      </c>
      <c r="CY126" s="15">
        <f ca="1">(BR126*DCF!D$46-DCF!D$5*MAX(BR126*DCF!D$46,0)-MAX(BR126-BQ126,0)/Inputs!$B$24)*DCF!D$6</f>
        <v>-1602.2061910226757</v>
      </c>
      <c r="CZ126" s="15">
        <f ca="1">(BS126*DCF!E$46-DCF!E$5*MAX(BS126*DCF!E$46,0)-MAX(BS126-BR126,0)/Inputs!$B$24)*DCF!E$6</f>
        <v>-1260.4215882933433</v>
      </c>
      <c r="DA126" s="15">
        <f ca="1">(BT126*DCF!F$46-DCF!F$5*MAX(BT126*DCF!F$46,0)-MAX(BT126-BS126,0)/Inputs!$B$24)*DCF!F$6</f>
        <v>-2672.6654054561336</v>
      </c>
      <c r="DB126" s="15">
        <f ca="1">(BU126*DCF!G$46-DCF!G$5*MAX(BU126*DCF!G$46,0)-MAX(BU126-BT126,0)/Inputs!$B$24)*DCF!G$6</f>
        <v>-4552.1884632631773</v>
      </c>
      <c r="DC126" s="15">
        <f ca="1">(BV126*DCF!H$46-DCF!H$5*MAX(BV126*DCF!H$46,0)-MAX(BV126-BU126,0)/Inputs!$B$24)*DCF!H$6</f>
        <v>-4825.4913787525193</v>
      </c>
      <c r="DD126" s="15">
        <f ca="1">(BW126*DCF!I$46-DCF!I$5*MAX(BW126*DCF!I$46,0)-MAX(BW126-BV126,0)/Inputs!$B$24)*DCF!I$6</f>
        <v>-5405.6682170195754</v>
      </c>
      <c r="DE126" s="15">
        <f ca="1">(BX126*DCF!J$46-DCF!J$5*MAX(BX126*DCF!J$46,0)-MAX(BX126-BW126,0)/Inputs!$B$24)*DCF!J$6</f>
        <v>-1899.9670063094113</v>
      </c>
      <c r="DF126" s="15">
        <f ca="1">(BY126*DCF!K$46-DCF!K$5*MAX(BY126*DCF!K$46,0)-MAX(BY126-BX126,0)/Inputs!$B$24)*DCF!K$6</f>
        <v>771.49457265543663</v>
      </c>
      <c r="DG126" s="15">
        <f ca="1">(BZ126*DCF!L$46-DCF!L$5*MAX(BZ126*DCF!L$46,0)-MAX(BZ126-BY126,0)/Inputs!$B$24)*DCF!L$6</f>
        <v>-3038.7670964338449</v>
      </c>
      <c r="DH126" s="15">
        <f ca="1">(CA126*DCF!M$46-DCF!M$5*MAX(CA126*DCF!M$46,0)-MAX(CA126-BZ126,0)/Inputs!$B$24)*DCF!M$6</f>
        <v>9104.4506675395714</v>
      </c>
      <c r="DI126" s="15">
        <f ca="1">SUM(CB126:CL126)+BE126*DCF!M$10*(1+Inputs!$B$30)*(1-Inputs!$B$33)*(1-Inputs!$B$30/Inputs!$B$31)/(Inputs!$B$29-Inputs!$B$30)*DCF!M$6</f>
        <v>101960.58965615975</v>
      </c>
      <c r="DJ126" s="15">
        <f ca="1">SUM(CM126:CW126)+BP126*DCF!M$28*(1+Inputs!$B$30)*(1-Inputs!$B$33)*(1-Inputs!$B$30/Inputs!$B$31)/(Inputs!$B$29-Inputs!$B$30)*DCF!M$6</f>
        <v>568254.23012044816</v>
      </c>
      <c r="DK126" s="15">
        <f ca="1">SUM(CX126:DH126)+CA126*DCF!M$46*(1+Inputs!$B$30)*(1-Inputs!$B$33)*(1-Inputs!$B$30/Inputs!$B$31)/(Inputs!$B$29-Inputs!$B$30)*DCF!M$6</f>
        <v>290573.13123282354</v>
      </c>
      <c r="DM126" s="15">
        <f ca="1">DI126+DJ126+DK126+Inputs!$B$34+Inputs!$B$36-Inputs!$B$35</f>
        <v>1037638.9510094314</v>
      </c>
    </row>
    <row r="127" spans="1:117" x14ac:dyDescent="0.75">
      <c r="A127" s="11">
        <v>114</v>
      </c>
      <c r="C127" s="23">
        <f t="shared" ca="1" si="71"/>
        <v>-0.76554873866642303</v>
      </c>
      <c r="D127" s="23">
        <f t="shared" ca="1" si="71"/>
        <v>0.98348160316236011</v>
      </c>
      <c r="E127" s="23">
        <f t="shared" ca="1" si="71"/>
        <v>-0.46114705544126411</v>
      </c>
      <c r="F127" s="23">
        <f t="shared" ca="1" si="71"/>
        <v>0.73904879209614827</v>
      </c>
      <c r="G127" s="23">
        <f t="shared" ca="1" si="71"/>
        <v>0.77394473109157236</v>
      </c>
      <c r="H127" s="23">
        <f t="shared" ca="1" si="71"/>
        <v>-1.382984242074571</v>
      </c>
      <c r="I127" s="23">
        <f t="shared" ca="1" si="71"/>
        <v>-0.51399527103595632</v>
      </c>
      <c r="J127" s="23">
        <f t="shared" ca="1" si="71"/>
        <v>0.98604054045272194</v>
      </c>
      <c r="K127" s="23">
        <f t="shared" ca="1" si="71"/>
        <v>-0.91521296709661837</v>
      </c>
      <c r="L127" s="23">
        <f t="shared" ca="1" si="71"/>
        <v>-1.2592306068838888</v>
      </c>
      <c r="M127" s="23">
        <f t="shared" ca="1" si="71"/>
        <v>1.5714993438008893</v>
      </c>
      <c r="N127" s="23">
        <f ca="1">SQRT(Inputs!$B$38)*C127+SQRT(1-Inputs!$B$38)*_xlfn.NORM.S.INV(RAND())</f>
        <v>1.2693584362886106</v>
      </c>
      <c r="O127" s="23">
        <f ca="1">SQRT(Inputs!$B$38)*D127+SQRT(1-Inputs!$B$38)*_xlfn.NORM.S.INV(RAND())</f>
        <v>-8.5740724673104785E-2</v>
      </c>
      <c r="P127" s="23">
        <f ca="1">SQRT(Inputs!$B$38)*E127+SQRT(1-Inputs!$B$38)*_xlfn.NORM.S.INV(RAND())</f>
        <v>0.10228715721275755</v>
      </c>
      <c r="Q127" s="23">
        <f ca="1">SQRT(Inputs!$B$38)*F127+SQRT(1-Inputs!$B$38)*_xlfn.NORM.S.INV(RAND())</f>
        <v>0.73951251361135695</v>
      </c>
      <c r="R127" s="23">
        <f ca="1">SQRT(Inputs!$B$38)*G127+SQRT(1-Inputs!$B$38)*_xlfn.NORM.S.INV(RAND())</f>
        <v>0.31654070096139197</v>
      </c>
      <c r="S127" s="23">
        <f ca="1">SQRT(Inputs!$B$38)*H127+SQRT(1-Inputs!$B$38)*_xlfn.NORM.S.INV(RAND())</f>
        <v>8.2310468937199399E-2</v>
      </c>
      <c r="T127" s="23">
        <f ca="1">SQRT(Inputs!$B$38)*I127+SQRT(1-Inputs!$B$38)*_xlfn.NORM.S.INV(RAND())</f>
        <v>-1.9794937014833232</v>
      </c>
      <c r="U127" s="23">
        <f ca="1">SQRT(Inputs!$B$38)*J127+SQRT(1-Inputs!$B$38)*_xlfn.NORM.S.INV(RAND())</f>
        <v>-3.9088589658530348E-2</v>
      </c>
      <c r="V127" s="23">
        <f ca="1">SQRT(Inputs!$B$38)*K127+SQRT(1-Inputs!$B$38)*_xlfn.NORM.S.INV(RAND())</f>
        <v>-0.64931674272725792</v>
      </c>
      <c r="W127" s="23">
        <f ca="1">SQRT(Inputs!$B$38)*L127+SQRT(1-Inputs!$B$38)*_xlfn.NORM.S.INV(RAND())</f>
        <v>-2.0239557692677104</v>
      </c>
      <c r="X127" s="23">
        <f ca="1">SQRT(Inputs!$B$38)*M127+SQRT(1-Inputs!$B$38)*_xlfn.NORM.S.INV(RAND())</f>
        <v>0.93238910853460721</v>
      </c>
      <c r="Y127" s="23">
        <f ca="1">SQRT(Inputs!$B$38)*C127+SQRT(1-Inputs!$B$38)*_xlfn.NORM.S.INV(RAND())</f>
        <v>-1.1388219266866972</v>
      </c>
      <c r="Z127" s="23">
        <f ca="1">SQRT(Inputs!$B$38)*D127+SQRT(1-Inputs!$B$38)*_xlfn.NORM.S.INV(RAND())</f>
        <v>-0.88844895830261106</v>
      </c>
      <c r="AA127" s="23">
        <f ca="1">SQRT(Inputs!$B$38)*E127+SQRT(1-Inputs!$B$38)*_xlfn.NORM.S.INV(RAND())</f>
        <v>-0.51415159449393921</v>
      </c>
      <c r="AB127" s="23">
        <f ca="1">SQRT(Inputs!$B$38)*F127+SQRT(1-Inputs!$B$38)*_xlfn.NORM.S.INV(RAND())</f>
        <v>6.2082674996983778E-2</v>
      </c>
      <c r="AC127" s="23">
        <f ca="1">SQRT(Inputs!$B$38)*G127+SQRT(1-Inputs!$B$38)*_xlfn.NORM.S.INV(RAND())</f>
        <v>0.4375662795022548</v>
      </c>
      <c r="AD127" s="23">
        <f ca="1">SQRT(Inputs!$B$38)*H127+SQRT(1-Inputs!$B$38)*_xlfn.NORM.S.INV(RAND())</f>
        <v>-0.52926740049818066</v>
      </c>
      <c r="AE127" s="23">
        <f ca="1">SQRT(Inputs!$B$38)*I127+SQRT(1-Inputs!$B$38)*_xlfn.NORM.S.INV(RAND())</f>
        <v>1.5390262219093365</v>
      </c>
      <c r="AF127" s="23">
        <f ca="1">SQRT(Inputs!$B$38)*J127+SQRT(1-Inputs!$B$38)*_xlfn.NORM.S.INV(RAND())</f>
        <v>0.94337085785474295</v>
      </c>
      <c r="AG127" s="23">
        <f ca="1">SQRT(Inputs!$B$38)*K127+SQRT(1-Inputs!$B$38)*_xlfn.NORM.S.INV(RAND())</f>
        <v>-0.51163248567234609</v>
      </c>
      <c r="AH127" s="23">
        <f ca="1">SQRT(Inputs!$B$38)*L127+SQRT(1-Inputs!$B$38)*_xlfn.NORM.S.INV(RAND())</f>
        <v>-0.99598708640888922</v>
      </c>
      <c r="AI127" s="23">
        <f ca="1">SQRT(Inputs!$B$38)*M127+SQRT(1-Inputs!$B$38)*_xlfn.NORM.S.INV(RAND())</f>
        <v>-0.29698638708575131</v>
      </c>
      <c r="AJ127" s="23">
        <f ca="1">SQRT(Inputs!$B$38)*C127+SQRT(1-Inputs!$B$38)*_xlfn.NORM.S.INV(RAND())</f>
        <v>0.69353371843110323</v>
      </c>
      <c r="AK127" s="23">
        <f ca="1">SQRT(Inputs!$B$38)*D127+SQRT(1-Inputs!$B$38)*_xlfn.NORM.S.INV(RAND())</f>
        <v>0.76566574027232726</v>
      </c>
      <c r="AL127" s="23">
        <f ca="1">SQRT(Inputs!$B$38)*E127+SQRT(1-Inputs!$B$38)*_xlfn.NORM.S.INV(RAND())</f>
        <v>0.48893073100262208</v>
      </c>
      <c r="AM127" s="23">
        <f ca="1">SQRT(Inputs!$B$38)*F127+SQRT(1-Inputs!$B$38)*_xlfn.NORM.S.INV(RAND())</f>
        <v>0.48111222594941416</v>
      </c>
      <c r="AN127" s="23">
        <f ca="1">SQRT(Inputs!$B$38)*G127+SQRT(1-Inputs!$B$38)*_xlfn.NORM.S.INV(RAND())</f>
        <v>-0.88224719219908865</v>
      </c>
      <c r="AO127" s="23">
        <f ca="1">SQRT(Inputs!$B$38)*H127+SQRT(1-Inputs!$B$38)*_xlfn.NORM.S.INV(RAND())</f>
        <v>-1.1730990096638001</v>
      </c>
      <c r="AP127" s="23">
        <f ca="1">SQRT(Inputs!$B$38)*I127+SQRT(1-Inputs!$B$38)*_xlfn.NORM.S.INV(RAND())</f>
        <v>0.42346242454888372</v>
      </c>
      <c r="AQ127" s="23">
        <f ca="1">SQRT(Inputs!$B$38)*J127+SQRT(1-Inputs!$B$38)*_xlfn.NORM.S.INV(RAND())</f>
        <v>-0.46729351452303824</v>
      </c>
      <c r="AR127" s="23">
        <f ca="1">SQRT(Inputs!$B$38)*K127+SQRT(1-Inputs!$B$38)*_xlfn.NORM.S.INV(RAND())</f>
        <v>-0.80296747618013098</v>
      </c>
      <c r="AS127" s="23">
        <f ca="1">SQRT(Inputs!$B$38)*L127+SQRT(1-Inputs!$B$38)*_xlfn.NORM.S.INV(RAND())</f>
        <v>-8.3968954642842153E-2</v>
      </c>
      <c r="AT127" s="23">
        <f ca="1">SQRT(Inputs!$B$38)*M127+SQRT(1-Inputs!$B$38)*_xlfn.NORM.S.INV(RAND())</f>
        <v>0.19313494961483657</v>
      </c>
      <c r="AU127" s="15">
        <f ca="1">Inputs!$B$6*EXP($B$8-0.5*C$5^2+C$5*N127)</f>
        <v>6094.167041220393</v>
      </c>
      <c r="AV127" s="15">
        <f t="shared" ca="1" si="37"/>
        <v>7325.1112478491359</v>
      </c>
      <c r="AW127" s="15">
        <f t="shared" ca="1" si="38"/>
        <v>9055.755984394149</v>
      </c>
      <c r="AX127" s="15">
        <f t="shared" ca="1" si="39"/>
        <v>12126.316265758178</v>
      </c>
      <c r="AY127" s="15">
        <f t="shared" ca="1" si="40"/>
        <v>15377.70144113017</v>
      </c>
      <c r="AZ127" s="15">
        <f t="shared" ca="1" si="41"/>
        <v>18978.588573765181</v>
      </c>
      <c r="BA127" s="15">
        <f t="shared" ca="1" si="42"/>
        <v>18879.06200938455</v>
      </c>
      <c r="BB127" s="15">
        <f t="shared" ca="1" si="43"/>
        <v>23023.382029077744</v>
      </c>
      <c r="BC127" s="15">
        <f t="shared" ca="1" si="44"/>
        <v>26484.63924646052</v>
      </c>
      <c r="BD127" s="15">
        <f t="shared" ca="1" si="45"/>
        <v>26850.246893115676</v>
      </c>
      <c r="BE127" s="15">
        <f t="shared" ca="1" si="46"/>
        <v>35817.678550253971</v>
      </c>
      <c r="BF127" s="15">
        <f ca="1">Inputs!$B$13*EXP($B$9-0.5*C$6^2+C$6*Y127)</f>
        <v>11035.806641267405</v>
      </c>
      <c r="BG127" s="15">
        <f t="shared" ca="1" si="47"/>
        <v>11457.545226021439</v>
      </c>
      <c r="BH127" s="15">
        <f t="shared" ca="1" si="48"/>
        <v>12854.718902050818</v>
      </c>
      <c r="BI127" s="15">
        <f t="shared" ca="1" si="49"/>
        <v>15887.200351138308</v>
      </c>
      <c r="BJ127" s="15">
        <f t="shared" ca="1" si="50"/>
        <v>20744.698179670559</v>
      </c>
      <c r="BK127" s="15">
        <f t="shared" ca="1" si="51"/>
        <v>23690.157420596592</v>
      </c>
      <c r="BL127" s="15">
        <f t="shared" ca="1" si="52"/>
        <v>35523.706570170456</v>
      </c>
      <c r="BM127" s="15">
        <f t="shared" ca="1" si="53"/>
        <v>49095.59769036634</v>
      </c>
      <c r="BN127" s="15">
        <f t="shared" ca="1" si="54"/>
        <v>56790.542278134621</v>
      </c>
      <c r="BO127" s="15">
        <f t="shared" ca="1" si="55"/>
        <v>62235.949960598955</v>
      </c>
      <c r="BP127" s="15">
        <f t="shared" ca="1" si="56"/>
        <v>74066.249864606056</v>
      </c>
      <c r="BQ127" s="15">
        <f ca="1">Inputs!$B$20*EXP($B$10-0.5*C$7^2+C$7*AJ127)</f>
        <v>5485.7718850018864</v>
      </c>
      <c r="BR127" s="15">
        <f t="shared" ca="1" si="57"/>
        <v>9492.4757976513047</v>
      </c>
      <c r="BS127" s="15">
        <f t="shared" ca="1" si="58"/>
        <v>14958.640408883697</v>
      </c>
      <c r="BT127" s="15">
        <f t="shared" ca="1" si="59"/>
        <v>23399.187115851033</v>
      </c>
      <c r="BU127" s="15">
        <f t="shared" ca="1" si="60"/>
        <v>26194.760163921055</v>
      </c>
      <c r="BV127" s="15">
        <f t="shared" ca="1" si="61"/>
        <v>27980.062949659441</v>
      </c>
      <c r="BW127" s="15">
        <f t="shared" ca="1" si="62"/>
        <v>42705.600443720934</v>
      </c>
      <c r="BX127" s="15">
        <f t="shared" ca="1" si="63"/>
        <v>54389.162817850607</v>
      </c>
      <c r="BY127" s="15">
        <f t="shared" ca="1" si="64"/>
        <v>65355.713642801595</v>
      </c>
      <c r="BZ127" s="15">
        <f t="shared" ca="1" si="65"/>
        <v>90298.526950447049</v>
      </c>
      <c r="CA127" s="15">
        <f t="shared" ca="1" si="66"/>
        <v>131270.83681649287</v>
      </c>
      <c r="CB127" s="15">
        <f ca="1">(AU127*DCF!C$10-DCF!C$5*MAX(AU127*DCF!C$10,0)-MAX(AU127-Inputs!$B$6,0)/Inputs!$B$10)*DCF!C$6</f>
        <v>1035.0034578970708</v>
      </c>
      <c r="CC127" s="15">
        <f ca="1">(AV127*DCF!D$10-DCF!D$5*MAX(AV127*DCF!D$10,0)-MAX(AV127-AU127,0)/Inputs!$B$10)*DCF!D$6</f>
        <v>1485.3127119755604</v>
      </c>
      <c r="CD127" s="15">
        <f ca="1">(AW127*DCF!E$10-DCF!E$5*MAX(AW127*DCF!E$10,0)-MAX(AW127-AV127,0)/Inputs!$B$10)*DCF!E$6</f>
        <v>1701.0170377224579</v>
      </c>
      <c r="CE127" s="15">
        <f ca="1">(AX127*DCF!F$10-DCF!F$5*MAX(AX127*DCF!F$10,0)-MAX(AX127-AW127,0)/Inputs!$B$10)*DCF!F$6</f>
        <v>2008.2480488739909</v>
      </c>
      <c r="CF127" s="15">
        <f ca="1">(AY127*DCF!G$10-DCF!G$5*MAX(AY127*DCF!G$10,0)-MAX(AY127-AX127,0)/Inputs!$B$10)*DCF!G$6</f>
        <v>2543.4468558172002</v>
      </c>
      <c r="CG127" s="15">
        <f ca="1">(AZ127*DCF!H$10-DCF!H$5*MAX(AZ127*DCF!H$10,0)-MAX(AZ127-AY127,0)/Inputs!$B$10)*DCF!H$6</f>
        <v>3045.3045197583133</v>
      </c>
      <c r="CH127" s="15">
        <f ca="1">(BA127*DCF!I$10-DCF!I$5*MAX(BA127*DCF!I$10,0)-MAX(BA127-AZ127,0)/Inputs!$B$10)*DCF!I$6</f>
        <v>3448.5159188292478</v>
      </c>
      <c r="CI127" s="15">
        <f ca="1">(BB127*DCF!J$10-DCF!J$5*MAX(BB127*DCF!J$10,0)-MAX(BB127-BA127,0)/Inputs!$B$10)*DCF!J$6</f>
        <v>3322.8623718314079</v>
      </c>
      <c r="CJ127" s="15">
        <f ca="1">(BC127*DCF!K$10-DCF!K$5*MAX(BC127*DCF!K$10,0)-MAX(BC127-BB127,0)/Inputs!$B$10)*DCF!K$6</f>
        <v>3779.078252509988</v>
      </c>
      <c r="CK127" s="15">
        <f ca="1">(BD127*DCF!L$10-DCF!L$5*MAX(BD127*DCF!L$10,0)-MAX(BD127-BC127,0)/Inputs!$B$10)*DCF!L$6</f>
        <v>4002.2488264849494</v>
      </c>
      <c r="CL127" s="15">
        <f ca="1">(BE127*DCF!M$10-DCF!M$5*MAX(BE127*DCF!M$10,0)-MAX(BE127-BD127,0)/Inputs!$B$10)*DCF!M$6</f>
        <v>3983.0821833424989</v>
      </c>
      <c r="CM127" s="15">
        <f ca="1">(BF127*DCF!C$28-DCF!C$5*MAX(BF127*DCF!C$28,0)-MAX(BF127-Inputs!$B$13,0)/Inputs!$B$17)*DCF!C$6</f>
        <v>3368.0558126823389</v>
      </c>
      <c r="CN127" s="15">
        <f ca="1">(BG127*DCF!D$28-DCF!D$5*MAX(BG127*DCF!D$28,0)-MAX(BG127-BF127,0)/Inputs!$B$17)*DCF!D$6</f>
        <v>3284.5351470305682</v>
      </c>
      <c r="CO127" s="15">
        <f ca="1">(BH127*DCF!E$28-DCF!E$5*MAX(BH127*DCF!E$28,0)-MAX(BH127-BG127,0)/Inputs!$B$17)*DCF!E$6</f>
        <v>3365.3215901319591</v>
      </c>
      <c r="CP127" s="15">
        <f ca="1">(BI127*DCF!F$28-DCF!F$5*MAX(BI127*DCF!F$28,0)-MAX(BI127-BH127,0)/Inputs!$B$17)*DCF!F$6</f>
        <v>3760.8452329423571</v>
      </c>
      <c r="CQ127" s="15">
        <f ca="1">(BJ127*DCF!G$28-DCF!G$5*MAX(BJ127*DCF!G$28,0)-MAX(BJ127-BI127,0)/Inputs!$B$17)*DCF!G$6</f>
        <v>4565.3861837472541</v>
      </c>
      <c r="CR127" s="15">
        <f ca="1">(BK127*DCF!H$28-DCF!H$5*MAX(BK127*DCF!H$28,0)-MAX(BK127-BJ127,0)/Inputs!$B$17)*DCF!H$6</f>
        <v>5401.1955911862606</v>
      </c>
      <c r="CS127" s="15">
        <f ca="1">(BL127*DCF!I$28-DCF!I$5*MAX(BL127*DCF!I$28,0)-MAX(BL127-BK127,0)/Inputs!$B$17)*DCF!I$6</f>
        <v>6655.0304021757547</v>
      </c>
      <c r="CT127" s="15">
        <f ca="1">(BM127*DCF!J$28-DCF!J$5*MAX(BM127*DCF!J$28,0)-MAX(BM127-BL127,0)/Inputs!$B$17)*DCF!J$6</f>
        <v>9152.8721298958189</v>
      </c>
      <c r="CU127" s="15">
        <f ca="1">(BN127*DCF!K$28-DCF!K$5*MAX(BN127*DCF!K$28,0)-MAX(BN127-BM127,0)/Inputs!$B$17)*DCF!K$6</f>
        <v>11050.682106212362</v>
      </c>
      <c r="CV127" s="15">
        <f ca="1">(BO127*DCF!L$28-DCF!L$5*MAX(BO127*DCF!L$28,0)-MAX(BO127-BN127,0)/Inputs!$B$17)*DCF!L$6</f>
        <v>11801.221382449899</v>
      </c>
      <c r="CW127" s="15">
        <f ca="1">(BP127*DCF!M$28-DCF!M$5*MAX(BP127*DCF!M$28,0)-MAX(BP127-BO127,0)/Inputs!$B$17)*DCF!M$6</f>
        <v>12699.009013250605</v>
      </c>
      <c r="CX127" s="15">
        <f ca="1">(BQ127*DCF!C$46-DCF!C$5*MAX(BQ127*DCF!C$46,0)-MAX(BQ127-Inputs!$B$20,0)/Inputs!$B$24)*DCF!C$6</f>
        <v>-2322.2438002322538</v>
      </c>
      <c r="CY127" s="15">
        <f ca="1">(BR127*DCF!D$46-DCF!D$5*MAX(BR127*DCF!D$46,0)-MAX(BR127-BQ127,0)/Inputs!$B$24)*DCF!D$6</f>
        <v>-3329.7715521272994</v>
      </c>
      <c r="CZ127" s="15">
        <f ca="1">(BS127*DCF!E$46-DCF!E$5*MAX(BS127*DCF!E$46,0)-MAX(BS127-BR127,0)/Inputs!$B$24)*DCF!E$6</f>
        <v>-3923.4968819137002</v>
      </c>
      <c r="DA127" s="15">
        <f ca="1">(BT127*DCF!F$46-DCF!F$5*MAX(BT127*DCF!F$46,0)-MAX(BT127-BS127,0)/Inputs!$B$24)*DCF!F$6</f>
        <v>-4777.5466287650434</v>
      </c>
      <c r="DB127" s="15">
        <f ca="1">(BU127*DCF!G$46-DCF!G$5*MAX(BU127*DCF!G$46,0)-MAX(BU127-BT127,0)/Inputs!$B$24)*DCF!G$6</f>
        <v>-1821.5155169791212</v>
      </c>
      <c r="DC127" s="15">
        <f ca="1">(BV127*DCF!H$46-DCF!H$5*MAX(BV127*DCF!H$46,0)-MAX(BV127-BU127,0)/Inputs!$B$24)*DCF!H$6</f>
        <v>-554.77190193654849</v>
      </c>
      <c r="DD127" s="15">
        <f ca="1">(BW127*DCF!I$46-DCF!I$5*MAX(BW127*DCF!I$46,0)-MAX(BW127-BV127,0)/Inputs!$B$24)*DCF!I$6</f>
        <v>-3240.829755364759</v>
      </c>
      <c r="DE127" s="15">
        <f ca="1">(BX127*DCF!J$46-DCF!J$5*MAX(BX127*DCF!J$46,0)-MAX(BX127-BW127,0)/Inputs!$B$24)*DCF!J$6</f>
        <v>-816.81492724448481</v>
      </c>
      <c r="DF127" s="15">
        <f ca="1">(BY127*DCF!K$46-DCF!K$5*MAX(BY127*DCF!K$46,0)-MAX(BY127-BX127,0)/Inputs!$B$24)*DCF!K$6</f>
        <v>1046.8234232081809</v>
      </c>
      <c r="DG127" s="15">
        <f ca="1">(BZ127*DCF!L$46-DCF!L$5*MAX(BZ127*DCF!L$46,0)-MAX(BZ127-BY127,0)/Inputs!$B$24)*DCF!L$6</f>
        <v>597.27836315991442</v>
      </c>
      <c r="DH127" s="15">
        <f ca="1">(CA127*DCF!M$46-DCF!M$5*MAX(CA127*DCF!M$46,0)-MAX(CA127-BZ127,0)/Inputs!$B$24)*DCF!M$6</f>
        <v>1725.60295090104</v>
      </c>
      <c r="DI127" s="15">
        <f ca="1">SUM(CB127:CL127)+BE127*DCF!M$10*(1+Inputs!$B$30)*(1-Inputs!$B$33)*(1-Inputs!$B$30/Inputs!$B$31)/(Inputs!$B$29-Inputs!$B$30)*DCF!M$6</f>
        <v>130035.19323016482</v>
      </c>
      <c r="DJ127" s="15">
        <f ca="1">SUM(CM127:CW127)+BP127*DCF!M$28*(1+Inputs!$B$30)*(1-Inputs!$B$33)*(1-Inputs!$B$30/Inputs!$B$31)/(Inputs!$B$29-Inputs!$B$30)*DCF!M$6</f>
        <v>349940.62498898286</v>
      </c>
      <c r="DK127" s="15">
        <f ca="1">SUM(CX127:DH127)+CA127*DCF!M$46*(1+Inputs!$B$30)*(1-Inputs!$B$33)*(1-Inputs!$B$30/Inputs!$B$31)/(Inputs!$B$29-Inputs!$B$30)*DCF!M$6</f>
        <v>185542.97751571159</v>
      </c>
      <c r="DM127" s="15">
        <f ca="1">DI127+DJ127+DK127+Inputs!$B$34+Inputs!$B$36-Inputs!$B$35</f>
        <v>742369.7957348593</v>
      </c>
    </row>
    <row r="128" spans="1:117" x14ac:dyDescent="0.75">
      <c r="A128" s="11">
        <v>115</v>
      </c>
      <c r="C128" s="23">
        <f t="shared" ca="1" si="71"/>
        <v>-1.470570886131614</v>
      </c>
      <c r="D128" s="23">
        <f t="shared" ca="1" si="71"/>
        <v>1.2192138473921934</v>
      </c>
      <c r="E128" s="23">
        <f t="shared" ca="1" si="71"/>
        <v>1.2203748649507378</v>
      </c>
      <c r="F128" s="23">
        <f t="shared" ca="1" si="71"/>
        <v>-0.77245964522905475</v>
      </c>
      <c r="G128" s="23">
        <f t="shared" ca="1" si="71"/>
        <v>4.7470277784864207E-2</v>
      </c>
      <c r="H128" s="23">
        <f t="shared" ca="1" si="71"/>
        <v>0.96522861502992996</v>
      </c>
      <c r="I128" s="23">
        <f t="shared" ca="1" si="71"/>
        <v>-2.7699582274193434E-5</v>
      </c>
      <c r="J128" s="23">
        <f t="shared" ca="1" si="71"/>
        <v>1.4500532365145067</v>
      </c>
      <c r="K128" s="23">
        <f t="shared" ca="1" si="71"/>
        <v>0.14810700670556212</v>
      </c>
      <c r="L128" s="23">
        <f t="shared" ca="1" si="71"/>
        <v>-0.87794293447019489</v>
      </c>
      <c r="M128" s="23">
        <f t="shared" ca="1" si="71"/>
        <v>-0.32446477681927749</v>
      </c>
      <c r="N128" s="23">
        <f ca="1">SQRT(Inputs!$B$38)*C128+SQRT(1-Inputs!$B$38)*_xlfn.NORM.S.INV(RAND())</f>
        <v>3.1221816817755821E-2</v>
      </c>
      <c r="O128" s="23">
        <f ca="1">SQRT(Inputs!$B$38)*D128+SQRT(1-Inputs!$B$38)*_xlfn.NORM.S.INV(RAND())</f>
        <v>1.3957876962629792</v>
      </c>
      <c r="P128" s="23">
        <f ca="1">SQRT(Inputs!$B$38)*E128+SQRT(1-Inputs!$B$38)*_xlfn.NORM.S.INV(RAND())</f>
        <v>1.2703326780581226</v>
      </c>
      <c r="Q128" s="23">
        <f ca="1">SQRT(Inputs!$B$38)*F128+SQRT(1-Inputs!$B$38)*_xlfn.NORM.S.INV(RAND())</f>
        <v>-1.9649331973466806</v>
      </c>
      <c r="R128" s="23">
        <f ca="1">SQRT(Inputs!$B$38)*G128+SQRT(1-Inputs!$B$38)*_xlfn.NORM.S.INV(RAND())</f>
        <v>1.1414080257187327</v>
      </c>
      <c r="S128" s="23">
        <f ca="1">SQRT(Inputs!$B$38)*H128+SQRT(1-Inputs!$B$38)*_xlfn.NORM.S.INV(RAND())</f>
        <v>0.46317166006625005</v>
      </c>
      <c r="T128" s="23">
        <f ca="1">SQRT(Inputs!$B$38)*I128+SQRT(1-Inputs!$B$38)*_xlfn.NORM.S.INV(RAND())</f>
        <v>0.63277085394801913</v>
      </c>
      <c r="U128" s="23">
        <f ca="1">SQRT(Inputs!$B$38)*J128+SQRT(1-Inputs!$B$38)*_xlfn.NORM.S.INV(RAND())</f>
        <v>0.69375489905055021</v>
      </c>
      <c r="V128" s="23">
        <f ca="1">SQRT(Inputs!$B$38)*K128+SQRT(1-Inputs!$B$38)*_xlfn.NORM.S.INV(RAND())</f>
        <v>-0.29166901560852493</v>
      </c>
      <c r="W128" s="23">
        <f ca="1">SQRT(Inputs!$B$38)*L128+SQRT(1-Inputs!$B$38)*_xlfn.NORM.S.INV(RAND())</f>
        <v>0.78498000350209329</v>
      </c>
      <c r="X128" s="23">
        <f ca="1">SQRT(Inputs!$B$38)*M128+SQRT(1-Inputs!$B$38)*_xlfn.NORM.S.INV(RAND())</f>
        <v>-0.25932431663914013</v>
      </c>
      <c r="Y128" s="23">
        <f ca="1">SQRT(Inputs!$B$38)*C128+SQRT(1-Inputs!$B$38)*_xlfn.NORM.S.INV(RAND())</f>
        <v>-0.47622871452380539</v>
      </c>
      <c r="Z128" s="23">
        <f ca="1">SQRT(Inputs!$B$38)*D128+SQRT(1-Inputs!$B$38)*_xlfn.NORM.S.INV(RAND())</f>
        <v>0.33131403677156651</v>
      </c>
      <c r="AA128" s="23">
        <f ca="1">SQRT(Inputs!$B$38)*E128+SQRT(1-Inputs!$B$38)*_xlfn.NORM.S.INV(RAND())</f>
        <v>1.8242615417413743</v>
      </c>
      <c r="AB128" s="23">
        <f ca="1">SQRT(Inputs!$B$38)*F128+SQRT(1-Inputs!$B$38)*_xlfn.NORM.S.INV(RAND())</f>
        <v>-2.6603189458514529</v>
      </c>
      <c r="AC128" s="23">
        <f ca="1">SQRT(Inputs!$B$38)*G128+SQRT(1-Inputs!$B$38)*_xlfn.NORM.S.INV(RAND())</f>
        <v>0.65021531350879047</v>
      </c>
      <c r="AD128" s="23">
        <f ca="1">SQRT(Inputs!$B$38)*H128+SQRT(1-Inputs!$B$38)*_xlfn.NORM.S.INV(RAND())</f>
        <v>-2.5119387321767661E-2</v>
      </c>
      <c r="AE128" s="23">
        <f ca="1">SQRT(Inputs!$B$38)*I128+SQRT(1-Inputs!$B$38)*_xlfn.NORM.S.INV(RAND())</f>
        <v>-1.0851748611704604</v>
      </c>
      <c r="AF128" s="23">
        <f ca="1">SQRT(Inputs!$B$38)*J128+SQRT(1-Inputs!$B$38)*_xlfn.NORM.S.INV(RAND())</f>
        <v>0.63512038102743551</v>
      </c>
      <c r="AG128" s="23">
        <f ca="1">SQRT(Inputs!$B$38)*K128+SQRT(1-Inputs!$B$38)*_xlfn.NORM.S.INV(RAND())</f>
        <v>0.55981131020414077</v>
      </c>
      <c r="AH128" s="23">
        <f ca="1">SQRT(Inputs!$B$38)*L128+SQRT(1-Inputs!$B$38)*_xlfn.NORM.S.INV(RAND())</f>
        <v>-0.67890405089823502</v>
      </c>
      <c r="AI128" s="23">
        <f ca="1">SQRT(Inputs!$B$38)*M128+SQRT(1-Inputs!$B$38)*_xlfn.NORM.S.INV(RAND())</f>
        <v>-0.9739051587817249</v>
      </c>
      <c r="AJ128" s="23">
        <f ca="1">SQRT(Inputs!$B$38)*C128+SQRT(1-Inputs!$B$38)*_xlfn.NORM.S.INV(RAND())</f>
        <v>-1.4840999569399096</v>
      </c>
      <c r="AK128" s="23">
        <f ca="1">SQRT(Inputs!$B$38)*D128+SQRT(1-Inputs!$B$38)*_xlfn.NORM.S.INV(RAND())</f>
        <v>0.92198235191034505</v>
      </c>
      <c r="AL128" s="23">
        <f ca="1">SQRT(Inputs!$B$38)*E128+SQRT(1-Inputs!$B$38)*_xlfn.NORM.S.INV(RAND())</f>
        <v>2.0191045619430241</v>
      </c>
      <c r="AM128" s="23">
        <f ca="1">SQRT(Inputs!$B$38)*F128+SQRT(1-Inputs!$B$38)*_xlfn.NORM.S.INV(RAND())</f>
        <v>0.66711267496395932</v>
      </c>
      <c r="AN128" s="23">
        <f ca="1">SQRT(Inputs!$B$38)*G128+SQRT(1-Inputs!$B$38)*_xlfn.NORM.S.INV(RAND())</f>
        <v>-0.31223018345661813</v>
      </c>
      <c r="AO128" s="23">
        <f ca="1">SQRT(Inputs!$B$38)*H128+SQRT(1-Inputs!$B$38)*_xlfn.NORM.S.INV(RAND())</f>
        <v>6.2983994018659173E-2</v>
      </c>
      <c r="AP128" s="23">
        <f ca="1">SQRT(Inputs!$B$38)*I128+SQRT(1-Inputs!$B$38)*_xlfn.NORM.S.INV(RAND())</f>
        <v>0.20034766909759708</v>
      </c>
      <c r="AQ128" s="23">
        <f ca="1">SQRT(Inputs!$B$38)*J128+SQRT(1-Inputs!$B$38)*_xlfn.NORM.S.INV(RAND())</f>
        <v>-6.4330978253031801E-2</v>
      </c>
      <c r="AR128" s="23">
        <f ca="1">SQRT(Inputs!$B$38)*K128+SQRT(1-Inputs!$B$38)*_xlfn.NORM.S.INV(RAND())</f>
        <v>-0.51957132127138772</v>
      </c>
      <c r="AS128" s="23">
        <f ca="1">SQRT(Inputs!$B$38)*L128+SQRT(1-Inputs!$B$38)*_xlfn.NORM.S.INV(RAND())</f>
        <v>0.63771908940021715</v>
      </c>
      <c r="AT128" s="23">
        <f ca="1">SQRT(Inputs!$B$38)*M128+SQRT(1-Inputs!$B$38)*_xlfn.NORM.S.INV(RAND())</f>
        <v>0.19265812994232626</v>
      </c>
      <c r="AU128" s="15">
        <f ca="1">Inputs!$B$6*EXP($B$8-0.5*C$5^2+C$5*N128)</f>
        <v>4987.3819297911459</v>
      </c>
      <c r="AV128" s="15">
        <f t="shared" ca="1" si="37"/>
        <v>7453.7663394931433</v>
      </c>
      <c r="AW128" s="15">
        <f t="shared" ca="1" si="38"/>
        <v>10787.186841963192</v>
      </c>
      <c r="AX128" s="15">
        <f t="shared" ca="1" si="39"/>
        <v>10303.279096326318</v>
      </c>
      <c r="AY128" s="15">
        <f t="shared" ca="1" si="40"/>
        <v>14387.176302603202</v>
      </c>
      <c r="AZ128" s="15">
        <f t="shared" ca="1" si="41"/>
        <v>18516.651604915634</v>
      </c>
      <c r="BA128" s="15">
        <f t="shared" ca="1" si="42"/>
        <v>24211.101811355878</v>
      </c>
      <c r="BB128" s="15">
        <f t="shared" ca="1" si="43"/>
        <v>31775.369516776733</v>
      </c>
      <c r="BC128" s="15">
        <f t="shared" ca="1" si="44"/>
        <v>37836.329761911438</v>
      </c>
      <c r="BD128" s="15">
        <f t="shared" ca="1" si="45"/>
        <v>49884.459524049256</v>
      </c>
      <c r="BE128" s="15">
        <f t="shared" ca="1" si="46"/>
        <v>59700.145423729184</v>
      </c>
      <c r="BF128" s="15">
        <f ca="1">Inputs!$B$13*EXP($B$9-0.5*C$6^2+C$6*Y128)</f>
        <v>12584.96326260041</v>
      </c>
      <c r="BG128" s="15">
        <f t="shared" ca="1" si="47"/>
        <v>16282.617839396997</v>
      </c>
      <c r="BH128" s="15">
        <f t="shared" ca="1" si="48"/>
        <v>26923.614175093997</v>
      </c>
      <c r="BI128" s="15">
        <f t="shared" ca="1" si="49"/>
        <v>21884.440914428156</v>
      </c>
      <c r="BJ128" s="15">
        <f t="shared" ca="1" si="50"/>
        <v>29465.063137346737</v>
      </c>
      <c r="BK128" s="15">
        <f t="shared" ca="1" si="51"/>
        <v>36039.321151001626</v>
      </c>
      <c r="BL128" s="15">
        <f t="shared" ca="1" si="52"/>
        <v>38462.228701151042</v>
      </c>
      <c r="BM128" s="15">
        <f t="shared" ca="1" si="53"/>
        <v>51159.724006488112</v>
      </c>
      <c r="BN128" s="15">
        <f t="shared" ca="1" si="54"/>
        <v>67285.880129604077</v>
      </c>
      <c r="BO128" s="15">
        <f t="shared" ca="1" si="55"/>
        <v>76506.156882746902</v>
      </c>
      <c r="BP128" s="15">
        <f t="shared" ca="1" si="56"/>
        <v>84327.322997389623</v>
      </c>
      <c r="BQ128" s="15">
        <f ca="1">Inputs!$B$20*EXP($B$10-0.5*C$7^2+C$7*AJ128)</f>
        <v>2533.9740580738026</v>
      </c>
      <c r="BR128" s="15">
        <f t="shared" ca="1" si="57"/>
        <v>4607.9060225250587</v>
      </c>
      <c r="BS128" s="15">
        <f t="shared" ca="1" si="58"/>
        <v>11268.751346860488</v>
      </c>
      <c r="BT128" s="15">
        <f t="shared" ca="1" si="59"/>
        <v>18508.676804276885</v>
      </c>
      <c r="BU128" s="15">
        <f t="shared" ca="1" si="60"/>
        <v>23784.275961472846</v>
      </c>
      <c r="BV128" s="15">
        <f t="shared" ca="1" si="61"/>
        <v>33563.703246982528</v>
      </c>
      <c r="BW128" s="15">
        <f t="shared" ca="1" si="62"/>
        <v>48864.980974358252</v>
      </c>
      <c r="BX128" s="15">
        <f t="shared" ca="1" si="63"/>
        <v>67469.75474848655</v>
      </c>
      <c r="BY128" s="15">
        <f t="shared" ca="1" si="64"/>
        <v>85590.993097024897</v>
      </c>
      <c r="BZ128" s="15">
        <f t="shared" ca="1" si="65"/>
        <v>135034.05516926732</v>
      </c>
      <c r="CA128" s="15">
        <f t="shared" ca="1" si="66"/>
        <v>196288.15811684873</v>
      </c>
      <c r="CB128" s="15">
        <f ca="1">(AU128*DCF!C$10-DCF!C$5*MAX(AU128*DCF!C$10,0)-MAX(AU128-Inputs!$B$6,0)/Inputs!$B$10)*DCF!C$6</f>
        <v>1042.89503301585</v>
      </c>
      <c r="CC128" s="15">
        <f ca="1">(AV128*DCF!D$10-DCF!D$5*MAX(AV128*DCF!D$10,0)-MAX(AV128-AU128,0)/Inputs!$B$10)*DCF!D$6</f>
        <v>1215.4417592018142</v>
      </c>
      <c r="CD128" s="15">
        <f ca="1">(AW128*DCF!E$10-DCF!E$5*MAX(AW128*DCF!E$10,0)-MAX(AW128-AV128,0)/Inputs!$B$10)*DCF!E$6</f>
        <v>1739.7653845563382</v>
      </c>
      <c r="CE128" s="15">
        <f ca="1">(AX128*DCF!F$10-DCF!F$5*MAX(AX128*DCF!F$10,0)-MAX(AX128-AW128,0)/Inputs!$B$10)*DCF!F$6</f>
        <v>2249.1894065649221</v>
      </c>
      <c r="CF128" s="15">
        <f ca="1">(AY128*DCF!G$10-DCF!G$5*MAX(AY128*DCF!G$10,0)-MAX(AY128-AX128,0)/Inputs!$B$10)*DCF!G$6</f>
        <v>2179.3360070613871</v>
      </c>
      <c r="CG128" s="15">
        <f ca="1">(AZ128*DCF!H$10-DCF!H$5*MAX(AZ128*DCF!H$10,0)-MAX(AZ128-AY128,0)/Inputs!$B$10)*DCF!H$6</f>
        <v>2861.758820194952</v>
      </c>
      <c r="CH128" s="15">
        <f ca="1">(BA128*DCF!I$10-DCF!I$5*MAX(BA128*DCF!I$10,0)-MAX(BA128-AZ128,0)/Inputs!$B$10)*DCF!I$6</f>
        <v>3488.395727892836</v>
      </c>
      <c r="CI128" s="15">
        <f ca="1">(BB128*DCF!J$10-DCF!J$5*MAX(BB128*DCF!J$10,0)-MAX(BB128-BA128,0)/Inputs!$B$10)*DCF!J$6</f>
        <v>4306.4870166124465</v>
      </c>
      <c r="CJ128" s="15">
        <f ca="1">(BC128*DCF!K$10-DCF!K$5*MAX(BC128*DCF!K$10,0)-MAX(BC128-BB128,0)/Inputs!$B$10)*DCF!K$6</f>
        <v>5242.5992671650938</v>
      </c>
      <c r="CK128" s="15">
        <f ca="1">(BD128*DCF!L$10-DCF!L$5*MAX(BD128*DCF!L$10,0)-MAX(BD128-BC128,0)/Inputs!$B$10)*DCF!L$6</f>
        <v>5965.5068430060473</v>
      </c>
      <c r="CL128" s="15">
        <f ca="1">(BE128*DCF!M$10-DCF!M$5*MAX(BE128*DCF!M$10,0)-MAX(BE128-BD128,0)/Inputs!$B$10)*DCF!M$6</f>
        <v>7251.874123338408</v>
      </c>
      <c r="CM128" s="15">
        <f ca="1">(BF128*DCF!C$28-DCF!C$5*MAX(BF128*DCF!C$28,0)-MAX(BF128-Inputs!$B$13,0)/Inputs!$B$17)*DCF!C$6</f>
        <v>3564.182373437588</v>
      </c>
      <c r="CN128" s="15">
        <f ca="1">(BG128*DCF!D$28-DCF!D$5*MAX(BG128*DCF!D$28,0)-MAX(BG128-BF128,0)/Inputs!$B$17)*DCF!D$6</f>
        <v>4006.7272356130065</v>
      </c>
      <c r="CO128" s="15">
        <f ca="1">(BH128*DCF!E$28-DCF!E$5*MAX(BH128*DCF!E$28,0)-MAX(BH128-BG128,0)/Inputs!$B$17)*DCF!E$6</f>
        <v>5528.0530414316518</v>
      </c>
      <c r="CP128" s="15">
        <f ca="1">(BI128*DCF!F$28-DCF!F$5*MAX(BI128*DCF!F$28,0)-MAX(BI128-BH128,0)/Inputs!$B$17)*DCF!F$6</f>
        <v>5941.0492532186936</v>
      </c>
      <c r="CQ128" s="15">
        <f ca="1">(BJ128*DCF!G$28-DCF!G$5*MAX(BJ128*DCF!G$28,0)-MAX(BJ128-BI128,0)/Inputs!$B$17)*DCF!G$6</f>
        <v>6369.9484112831497</v>
      </c>
      <c r="CR128" s="15">
        <f ca="1">(BK128*DCF!H$28-DCF!H$5*MAX(BK128*DCF!H$28,0)-MAX(BK128-BJ128,0)/Inputs!$B$17)*DCF!H$6</f>
        <v>7891.4665343789293</v>
      </c>
      <c r="CS128" s="15">
        <f ca="1">(BL128*DCF!I$28-DCF!I$5*MAX(BL128*DCF!I$28,0)-MAX(BL128-BK128,0)/Inputs!$B$17)*DCF!I$6</f>
        <v>8696.7483795567641</v>
      </c>
      <c r="CT128" s="15">
        <f ca="1">(BM128*DCF!J$28-DCF!J$5*MAX(BM128*DCF!J$28,0)-MAX(BM128-BL128,0)/Inputs!$B$17)*DCF!J$6</f>
        <v>9729.2813970200805</v>
      </c>
      <c r="CU128" s="15">
        <f ca="1">(BN128*DCF!K$28-DCF!K$5*MAX(BN128*DCF!K$28,0)-MAX(BN128-BM128,0)/Inputs!$B$17)*DCF!K$6</f>
        <v>12234.410375294032</v>
      </c>
      <c r="CV128" s="15">
        <f ca="1">(BO128*DCF!L$28-DCF!L$5*MAX(BO128*DCF!L$28,0)-MAX(BO128-BN128,0)/Inputs!$B$17)*DCF!L$6</f>
        <v>14221.29446337055</v>
      </c>
      <c r="CW128" s="15">
        <f ca="1">(BP128*DCF!M$28-DCF!M$5*MAX(BP128*DCF!M$28,0)-MAX(BP128-BO128,0)/Inputs!$B$17)*DCF!M$6</f>
        <v>15048.702996378039</v>
      </c>
      <c r="CX128" s="15">
        <f ca="1">(BQ128*DCF!C$46-DCF!C$5*MAX(BQ128*DCF!C$46,0)-MAX(BQ128-Inputs!$B$20,0)/Inputs!$B$24)*DCF!C$6</f>
        <v>-585.2134083311322</v>
      </c>
      <c r="CY128" s="15">
        <f ca="1">(BR128*DCF!D$46-DCF!D$5*MAX(BR128*DCF!D$46,0)-MAX(BR128-BQ128,0)/Inputs!$B$24)*DCF!D$6</f>
        <v>-1671.3916543205328</v>
      </c>
      <c r="CZ128" s="15">
        <f ca="1">(BS128*DCF!E$46-DCF!E$5*MAX(BS128*DCF!E$46,0)-MAX(BS128-BR128,0)/Inputs!$B$24)*DCF!E$6</f>
        <v>-3958.0713238159778</v>
      </c>
      <c r="DA128" s="15">
        <f ca="1">(BT128*DCF!F$46-DCF!F$5*MAX(BT128*DCF!F$46,0)-MAX(BT128-BS128,0)/Inputs!$B$24)*DCF!F$6</f>
        <v>-3984.2045962168704</v>
      </c>
      <c r="DB128" s="15">
        <f ca="1">(BU128*DCF!G$46-DCF!G$5*MAX(BU128*DCF!G$46,0)-MAX(BU128-BT128,0)/Inputs!$B$24)*DCF!G$6</f>
        <v>-2574.6633747210349</v>
      </c>
      <c r="DC128" s="15">
        <f ca="1">(BV128*DCF!H$46-DCF!H$5*MAX(BV128*DCF!H$46,0)-MAX(BV128-BU128,0)/Inputs!$B$24)*DCF!H$6</f>
        <v>-3038.8971094270182</v>
      </c>
      <c r="DD128" s="15">
        <f ca="1">(BW128*DCF!I$46-DCF!I$5*MAX(BW128*DCF!I$46,0)-MAX(BW128-BV128,0)/Inputs!$B$24)*DCF!I$6</f>
        <v>-3263.8492229657522</v>
      </c>
      <c r="DE128" s="15">
        <f ca="1">(BX128*DCF!J$46-DCF!J$5*MAX(BX128*DCF!J$46,0)-MAX(BX128-BW128,0)/Inputs!$B$24)*DCF!J$6</f>
        <v>-2103.5124652476807</v>
      </c>
      <c r="DF128" s="15">
        <f ca="1">(BY128*DCF!K$46-DCF!K$5*MAX(BY128*DCF!K$46,0)-MAX(BY128-BX128,0)/Inputs!$B$24)*DCF!K$6</f>
        <v>450.0221970919398</v>
      </c>
      <c r="DG128" s="15">
        <f ca="1">(BZ128*DCF!L$46-DCF!L$5*MAX(BZ128*DCF!L$46,0)-MAX(BZ128-BY128,0)/Inputs!$B$24)*DCF!L$6</f>
        <v>-1854.8491485445402</v>
      </c>
      <c r="DH128" s="15">
        <f ca="1">(CA128*DCF!M$46-DCF!M$5*MAX(CA128*DCF!M$46,0)-MAX(CA128-BZ128,0)/Inputs!$B$24)*DCF!M$6</f>
        <v>2582.6711512597267</v>
      </c>
      <c r="DI128" s="15">
        <f ca="1">SUM(CB128:CL128)+BE128*DCF!M$10*(1+Inputs!$B$30)*(1-Inputs!$B$33)*(1-Inputs!$B$30/Inputs!$B$31)/(Inputs!$B$29-Inputs!$B$30)*DCF!M$6</f>
        <v>203689.54355554367</v>
      </c>
      <c r="DJ128" s="15">
        <f ca="1">SUM(CM128:CW128)+BP128*DCF!M$28*(1+Inputs!$B$30)*(1-Inputs!$B$33)*(1-Inputs!$B$30/Inputs!$B$31)/(Inputs!$B$29-Inputs!$B$30)*DCF!M$6</f>
        <v>406143.93781450251</v>
      </c>
      <c r="DK128" s="15">
        <f ca="1">SUM(CX128:DH128)+CA128*DCF!M$46*(1+Inputs!$B$30)*(1-Inputs!$B$33)*(1-Inputs!$B$30/Inputs!$B$31)/(Inputs!$B$29-Inputs!$B$30)*DCF!M$6</f>
        <v>283482.78531218763</v>
      </c>
      <c r="DM128" s="15">
        <f ca="1">DI128+DJ128+DK128+Inputs!$B$34+Inputs!$B$36-Inputs!$B$35</f>
        <v>970167.26668223378</v>
      </c>
    </row>
    <row r="129" spans="1:117" x14ac:dyDescent="0.75">
      <c r="A129" s="11">
        <v>116</v>
      </c>
      <c r="C129" s="23">
        <f t="shared" ca="1" si="71"/>
        <v>-8.1135321346522724E-2</v>
      </c>
      <c r="D129" s="23">
        <f t="shared" ca="1" si="71"/>
        <v>-0.27993510835960161</v>
      </c>
      <c r="E129" s="23">
        <f t="shared" ca="1" si="71"/>
        <v>-1.1807018005270442</v>
      </c>
      <c r="F129" s="23">
        <f t="shared" ca="1" si="71"/>
        <v>0.74176063771520706</v>
      </c>
      <c r="G129" s="23">
        <f t="shared" ca="1" si="71"/>
        <v>-0.71328707419393278</v>
      </c>
      <c r="H129" s="23">
        <f t="shared" ca="1" si="71"/>
        <v>-1.4717795783292655</v>
      </c>
      <c r="I129" s="23">
        <f t="shared" ca="1" si="71"/>
        <v>0.26153525395151311</v>
      </c>
      <c r="J129" s="23">
        <f t="shared" ca="1" si="71"/>
        <v>-0.9397259819643079</v>
      </c>
      <c r="K129" s="23">
        <f t="shared" ca="1" si="71"/>
        <v>-1.7793310882030939</v>
      </c>
      <c r="L129" s="23">
        <f t="shared" ca="1" si="71"/>
        <v>-1.294398916918357</v>
      </c>
      <c r="M129" s="23">
        <f t="shared" ca="1" si="71"/>
        <v>-3.3507078121809055</v>
      </c>
      <c r="N129" s="23">
        <f ca="1">SQRT(Inputs!$B$38)*C129+SQRT(1-Inputs!$B$38)*_xlfn.NORM.S.INV(RAND())</f>
        <v>-1.1898538737679087</v>
      </c>
      <c r="O129" s="23">
        <f ca="1">SQRT(Inputs!$B$38)*D129+SQRT(1-Inputs!$B$38)*_xlfn.NORM.S.INV(RAND())</f>
        <v>-0.20805814001551337</v>
      </c>
      <c r="P129" s="23">
        <f ca="1">SQRT(Inputs!$B$38)*E129+SQRT(1-Inputs!$B$38)*_xlfn.NORM.S.INV(RAND())</f>
        <v>8.2269376514125803E-2</v>
      </c>
      <c r="Q129" s="23">
        <f ca="1">SQRT(Inputs!$B$38)*F129+SQRT(1-Inputs!$B$38)*_xlfn.NORM.S.INV(RAND())</f>
        <v>0.14983409310518575</v>
      </c>
      <c r="R129" s="23">
        <f ca="1">SQRT(Inputs!$B$38)*G129+SQRT(1-Inputs!$B$38)*_xlfn.NORM.S.INV(RAND())</f>
        <v>-3.0034401333123357</v>
      </c>
      <c r="S129" s="23">
        <f ca="1">SQRT(Inputs!$B$38)*H129+SQRT(1-Inputs!$B$38)*_xlfn.NORM.S.INV(RAND())</f>
        <v>-0.25804935057268685</v>
      </c>
      <c r="T129" s="23">
        <f ca="1">SQRT(Inputs!$B$38)*I129+SQRT(1-Inputs!$B$38)*_xlfn.NORM.S.INV(RAND())</f>
        <v>1.797506965707125</v>
      </c>
      <c r="U129" s="23">
        <f ca="1">SQRT(Inputs!$B$38)*J129+SQRT(1-Inputs!$B$38)*_xlfn.NORM.S.INV(RAND())</f>
        <v>-2.33460724125616</v>
      </c>
      <c r="V129" s="23">
        <f ca="1">SQRT(Inputs!$B$38)*K129+SQRT(1-Inputs!$B$38)*_xlfn.NORM.S.INV(RAND())</f>
        <v>-0.82602566802257715</v>
      </c>
      <c r="W129" s="23">
        <f ca="1">SQRT(Inputs!$B$38)*L129+SQRT(1-Inputs!$B$38)*_xlfn.NORM.S.INV(RAND())</f>
        <v>-0.27514569980767534</v>
      </c>
      <c r="X129" s="23">
        <f ca="1">SQRT(Inputs!$B$38)*M129+SQRT(1-Inputs!$B$38)*_xlfn.NORM.S.INV(RAND())</f>
        <v>-2.1568447950711875</v>
      </c>
      <c r="Y129" s="23">
        <f ca="1">SQRT(Inputs!$B$38)*C129+SQRT(1-Inputs!$B$38)*_xlfn.NORM.S.INV(RAND())</f>
        <v>0.75019707697152882</v>
      </c>
      <c r="Z129" s="23">
        <f ca="1">SQRT(Inputs!$B$38)*D129+SQRT(1-Inputs!$B$38)*_xlfn.NORM.S.INV(RAND())</f>
        <v>0.33870426448614588</v>
      </c>
      <c r="AA129" s="23">
        <f ca="1">SQRT(Inputs!$B$38)*E129+SQRT(1-Inputs!$B$38)*_xlfn.NORM.S.INV(RAND())</f>
        <v>-1.3663840037496051</v>
      </c>
      <c r="AB129" s="23">
        <f ca="1">SQRT(Inputs!$B$38)*F129+SQRT(1-Inputs!$B$38)*_xlfn.NORM.S.INV(RAND())</f>
        <v>0.86763696840495552</v>
      </c>
      <c r="AC129" s="23">
        <f ca="1">SQRT(Inputs!$B$38)*G129+SQRT(1-Inputs!$B$38)*_xlfn.NORM.S.INV(RAND())</f>
        <v>-1.1062166541326175</v>
      </c>
      <c r="AD129" s="23">
        <f ca="1">SQRT(Inputs!$B$38)*H129+SQRT(1-Inputs!$B$38)*_xlfn.NORM.S.INV(RAND())</f>
        <v>-1.6080177428316027</v>
      </c>
      <c r="AE129" s="23">
        <f ca="1">SQRT(Inputs!$B$38)*I129+SQRT(1-Inputs!$B$38)*_xlfn.NORM.S.INV(RAND())</f>
        <v>0.35327215017243996</v>
      </c>
      <c r="AF129" s="23">
        <f ca="1">SQRT(Inputs!$B$38)*J129+SQRT(1-Inputs!$B$38)*_xlfn.NORM.S.INV(RAND())</f>
        <v>-0.34782813180094285</v>
      </c>
      <c r="AG129" s="23">
        <f ca="1">SQRT(Inputs!$B$38)*K129+SQRT(1-Inputs!$B$38)*_xlfn.NORM.S.INV(RAND())</f>
        <v>-2.5699474244721592</v>
      </c>
      <c r="AH129" s="23">
        <f ca="1">SQRT(Inputs!$B$38)*L129+SQRT(1-Inputs!$B$38)*_xlfn.NORM.S.INV(RAND())</f>
        <v>1.8654753603394747E-2</v>
      </c>
      <c r="AI129" s="23">
        <f ca="1">SQRT(Inputs!$B$38)*M129+SQRT(1-Inputs!$B$38)*_xlfn.NORM.S.INV(RAND())</f>
        <v>-1.8137987008519447</v>
      </c>
      <c r="AJ129" s="23">
        <f ca="1">SQRT(Inputs!$B$38)*C129+SQRT(1-Inputs!$B$38)*_xlfn.NORM.S.INV(RAND())</f>
        <v>-1.5698457020367205</v>
      </c>
      <c r="AK129" s="23">
        <f ca="1">SQRT(Inputs!$B$38)*D129+SQRT(1-Inputs!$B$38)*_xlfn.NORM.S.INV(RAND())</f>
        <v>-0.11622257982125866</v>
      </c>
      <c r="AL129" s="23">
        <f ca="1">SQRT(Inputs!$B$38)*E129+SQRT(1-Inputs!$B$38)*_xlfn.NORM.S.INV(RAND())</f>
        <v>0.61732632092557327</v>
      </c>
      <c r="AM129" s="23">
        <f ca="1">SQRT(Inputs!$B$38)*F129+SQRT(1-Inputs!$B$38)*_xlfn.NORM.S.INV(RAND())</f>
        <v>0.79592183196941435</v>
      </c>
      <c r="AN129" s="23">
        <f ca="1">SQRT(Inputs!$B$38)*G129+SQRT(1-Inputs!$B$38)*_xlfn.NORM.S.INV(RAND())</f>
        <v>0.69676439766017184</v>
      </c>
      <c r="AO129" s="23">
        <f ca="1">SQRT(Inputs!$B$38)*H129+SQRT(1-Inputs!$B$38)*_xlfn.NORM.S.INV(RAND())</f>
        <v>2.3660417045816562E-3</v>
      </c>
      <c r="AP129" s="23">
        <f ca="1">SQRT(Inputs!$B$38)*I129+SQRT(1-Inputs!$B$38)*_xlfn.NORM.S.INV(RAND())</f>
        <v>0.77776681002596804</v>
      </c>
      <c r="AQ129" s="23">
        <f ca="1">SQRT(Inputs!$B$38)*J129+SQRT(1-Inputs!$B$38)*_xlfn.NORM.S.INV(RAND())</f>
        <v>-1.3956142416273258</v>
      </c>
      <c r="AR129" s="23">
        <f ca="1">SQRT(Inputs!$B$38)*K129+SQRT(1-Inputs!$B$38)*_xlfn.NORM.S.INV(RAND())</f>
        <v>-0.8898124315060254</v>
      </c>
      <c r="AS129" s="23">
        <f ca="1">SQRT(Inputs!$B$38)*L129+SQRT(1-Inputs!$B$38)*_xlfn.NORM.S.INV(RAND())</f>
        <v>-0.1769785551595644</v>
      </c>
      <c r="AT129" s="23">
        <f ca="1">SQRT(Inputs!$B$38)*M129+SQRT(1-Inputs!$B$38)*_xlfn.NORM.S.INV(RAND())</f>
        <v>-1.907082629356434</v>
      </c>
      <c r="AU129" s="15">
        <f ca="1">Inputs!$B$6*EXP($B$8-0.5*C$5^2+C$5*N129)</f>
        <v>4092.8920853108616</v>
      </c>
      <c r="AV129" s="15">
        <f t="shared" ca="1" si="37"/>
        <v>4831.9180854199685</v>
      </c>
      <c r="AW129" s="15">
        <f t="shared" ca="1" si="38"/>
        <v>5957.4093878767035</v>
      </c>
      <c r="AX129" s="15">
        <f t="shared" ca="1" si="39"/>
        <v>7410.8333814332063</v>
      </c>
      <c r="AY129" s="15">
        <f t="shared" ca="1" si="40"/>
        <v>6377.3310351684659</v>
      </c>
      <c r="AZ129" s="15">
        <f t="shared" ca="1" si="41"/>
        <v>7581.1308354741759</v>
      </c>
      <c r="BA129" s="15">
        <f t="shared" ca="1" si="42"/>
        <v>11197.6526286054</v>
      </c>
      <c r="BB129" s="15">
        <f t="shared" ca="1" si="43"/>
        <v>10850.094470580672</v>
      </c>
      <c r="BC129" s="15">
        <f t="shared" ca="1" si="44"/>
        <v>12270.164905497613</v>
      </c>
      <c r="BD129" s="15">
        <f t="shared" ca="1" si="45"/>
        <v>14650.188127705831</v>
      </c>
      <c r="BE129" s="15">
        <f t="shared" ca="1" si="46"/>
        <v>14750.121894953661</v>
      </c>
      <c r="BF129" s="15">
        <f ca="1">Inputs!$B$13*EXP($B$9-0.5*C$6^2+C$6*Y129)</f>
        <v>16048.875583427289</v>
      </c>
      <c r="BG129" s="15">
        <f t="shared" ca="1" si="47"/>
        <v>20791.98778953818</v>
      </c>
      <c r="BH129" s="15">
        <f t="shared" ca="1" si="48"/>
        <v>20252.558891575653</v>
      </c>
      <c r="BI129" s="15">
        <f t="shared" ca="1" si="49"/>
        <v>28334.3385967756</v>
      </c>
      <c r="BJ129" s="15">
        <f t="shared" ca="1" si="50"/>
        <v>29616.213427876988</v>
      </c>
      <c r="BK129" s="15">
        <f t="shared" ca="1" si="51"/>
        <v>29201.681216639481</v>
      </c>
      <c r="BL129" s="15">
        <f t="shared" ca="1" si="52"/>
        <v>37551.115131487488</v>
      </c>
      <c r="BM129" s="15">
        <f t="shared" ca="1" si="53"/>
        <v>44206.403441406794</v>
      </c>
      <c r="BN129" s="15">
        <f t="shared" ca="1" si="54"/>
        <v>39957.249912339037</v>
      </c>
      <c r="BO129" s="15">
        <f t="shared" ca="1" si="55"/>
        <v>49269.998151968</v>
      </c>
      <c r="BP129" s="15">
        <f t="shared" ca="1" si="56"/>
        <v>49377.415866954012</v>
      </c>
      <c r="BQ129" s="15">
        <f ca="1">Inputs!$B$20*EXP($B$10-0.5*C$7^2+C$7*AJ129)</f>
        <v>2458.0695667698837</v>
      </c>
      <c r="BR129" s="15">
        <f t="shared" ca="1" si="57"/>
        <v>3214.4229770737702</v>
      </c>
      <c r="BS129" s="15">
        <f t="shared" ca="1" si="58"/>
        <v>5255.6993240689853</v>
      </c>
      <c r="BT129" s="15">
        <f t="shared" ca="1" si="59"/>
        <v>8929.0497587099453</v>
      </c>
      <c r="BU129" s="15">
        <f t="shared" ca="1" si="60"/>
        <v>14647.084522093361</v>
      </c>
      <c r="BV129" s="15">
        <f t="shared" ca="1" si="61"/>
        <v>20389.186853071358</v>
      </c>
      <c r="BW129" s="15">
        <f t="shared" ca="1" si="62"/>
        <v>33543.087582637323</v>
      </c>
      <c r="BX129" s="15">
        <f t="shared" ca="1" si="63"/>
        <v>35465.534678348587</v>
      </c>
      <c r="BY129" s="15">
        <f t="shared" ca="1" si="64"/>
        <v>41914.244375275026</v>
      </c>
      <c r="BZ129" s="15">
        <f t="shared" ca="1" si="65"/>
        <v>56928.932969200665</v>
      </c>
      <c r="CA129" s="15">
        <f t="shared" ca="1" si="66"/>
        <v>56981.968515554458</v>
      </c>
      <c r="CB129" s="15">
        <f ca="1">(AU129*DCF!C$10-DCF!C$5*MAX(AU129*DCF!C$10,0)-MAX(AU129-Inputs!$B$6,0)/Inputs!$B$10)*DCF!C$6</f>
        <v>1049.2729050416006</v>
      </c>
      <c r="CC129" s="15">
        <f ca="1">(AV129*DCF!D$10-DCF!D$5*MAX(AV129*DCF!D$10,0)-MAX(AV129-AU129,0)/Inputs!$B$10)*DCF!D$6</f>
        <v>997.55514970844899</v>
      </c>
      <c r="CD129" s="15">
        <f ca="1">(AW129*DCF!E$10-DCF!E$5*MAX(AW129*DCF!E$10,0)-MAX(AW129-AV129,0)/Inputs!$B$10)*DCF!E$6</f>
        <v>1121.9637438888112</v>
      </c>
      <c r="CE129" s="15">
        <f ca="1">(AX129*DCF!F$10-DCF!F$5*MAX(AX129*DCF!F$10,0)-MAX(AX129-AW129,0)/Inputs!$B$10)*DCF!F$6</f>
        <v>1315.3516181938323</v>
      </c>
      <c r="CF129" s="15">
        <f ca="1">(AY129*DCF!G$10-DCF!G$5*MAX(AY129*DCF!G$10,0)-MAX(AY129-AX129,0)/Inputs!$B$10)*DCF!G$6</f>
        <v>1313.98432020974</v>
      </c>
      <c r="CG129" s="15">
        <f ca="1">(AZ129*DCF!H$10-DCF!H$5*MAX(AZ129*DCF!H$10,0)-MAX(AZ129-AY129,0)/Inputs!$B$10)*DCF!H$6</f>
        <v>1258.1257540062632</v>
      </c>
      <c r="CH129" s="15">
        <f ca="1">(BA129*DCF!I$10-DCF!I$5*MAX(BA129*DCF!I$10,0)-MAX(BA129-AZ129,0)/Inputs!$B$10)*DCF!I$6</f>
        <v>1452.1663580913655</v>
      </c>
      <c r="CI129" s="15">
        <f ca="1">(BB129*DCF!J$10-DCF!J$5*MAX(BB129*DCF!J$10,0)-MAX(BB129-BA129,0)/Inputs!$B$10)*DCF!J$6</f>
        <v>1861.9013868900986</v>
      </c>
      <c r="CJ129" s="15">
        <f ca="1">(BC129*DCF!K$10-DCF!K$5*MAX(BC129*DCF!K$10,0)-MAX(BC129-BB129,0)/Inputs!$B$10)*DCF!K$6</f>
        <v>1776.511246359066</v>
      </c>
      <c r="CK129" s="15">
        <f ca="1">(BD129*DCF!L$10-DCF!L$5*MAX(BD129*DCF!L$10,0)-MAX(BD129-BC129,0)/Inputs!$B$10)*DCF!L$6</f>
        <v>1901.7514185899163</v>
      </c>
      <c r="CL129" s="15">
        <f ca="1">(BE129*DCF!M$10-DCF!M$5*MAX(BE129*DCF!M$10,0)-MAX(BE129-BD129,0)/Inputs!$B$10)*DCF!M$6</f>
        <v>2069.4948218601971</v>
      </c>
      <c r="CM129" s="15">
        <f ca="1">(BF129*DCF!C$28-DCF!C$5*MAX(BF129*DCF!C$28,0)-MAX(BF129-Inputs!$B$13,0)/Inputs!$B$17)*DCF!C$6</f>
        <v>3821.3659462052588</v>
      </c>
      <c r="CN129" s="15">
        <f ca="1">(BG129*DCF!D$28-DCF!D$5*MAX(BG129*DCF!D$28,0)-MAX(BG129-BF129,0)/Inputs!$B$17)*DCF!D$6</f>
        <v>5111.7966430119413</v>
      </c>
      <c r="CO129" s="15">
        <f ca="1">(BH129*DCF!E$28-DCF!E$5*MAX(BH129*DCF!E$28,0)-MAX(BH129-BG129,0)/Inputs!$B$17)*DCF!E$6</f>
        <v>5735.8853041386865</v>
      </c>
      <c r="CP129" s="15">
        <f ca="1">(BI129*DCF!F$28-DCF!F$5*MAX(BI129*DCF!F$28,0)-MAX(BI129-BH129,0)/Inputs!$B$17)*DCF!F$6</f>
        <v>6220.6108405037348</v>
      </c>
      <c r="CQ129" s="15">
        <f ca="1">(BJ129*DCF!G$28-DCF!G$5*MAX(BJ129*DCF!G$28,0)-MAX(BJ129-BI129,0)/Inputs!$B$17)*DCF!G$6</f>
        <v>7468.5525882123238</v>
      </c>
      <c r="CR129" s="15">
        <f ca="1">(BK129*DCF!H$28-DCF!H$5*MAX(BK129*DCF!H$28,0)-MAX(BK129-BJ129,0)/Inputs!$B$17)*DCF!H$6</f>
        <v>7221.8979390863869</v>
      </c>
      <c r="CS129" s="15">
        <f ca="1">(BL129*DCF!I$28-DCF!I$5*MAX(BL129*DCF!I$28,0)-MAX(BL129-BK129,0)/Inputs!$B$17)*DCF!I$6</f>
        <v>7631.8590323057106</v>
      </c>
      <c r="CT129" s="15">
        <f ca="1">(BM129*DCF!J$28-DCF!J$5*MAX(BM129*DCF!J$28,0)-MAX(BM129-BL129,0)/Inputs!$B$17)*DCF!J$6</f>
        <v>8979.26096096939</v>
      </c>
      <c r="CU129" s="15">
        <f ca="1">(BN129*DCF!K$28-DCF!K$5*MAX(BN129*DCF!K$28,0)-MAX(BN129-BM129,0)/Inputs!$B$17)*DCF!K$6</f>
        <v>8438.301218164399</v>
      </c>
      <c r="CV129" s="15">
        <f ca="1">(BO129*DCF!L$28-DCF!L$5*MAX(BO129*DCF!L$28,0)-MAX(BO129-BN129,0)/Inputs!$B$17)*DCF!L$6</f>
        <v>8776.6458101618791</v>
      </c>
      <c r="CW129" s="15">
        <f ca="1">(BP129*DCF!M$28-DCF!M$5*MAX(BP129*DCF!M$28,0)-MAX(BP129-BO129,0)/Inputs!$B$17)*DCF!M$6</f>
        <v>9279.1612019178901</v>
      </c>
      <c r="CX129" s="15">
        <f ca="1">(BQ129*DCF!C$46-DCF!C$5*MAX(BQ129*DCF!C$46,0)-MAX(BQ129-Inputs!$B$20,0)/Inputs!$B$24)*DCF!C$6</f>
        <v>-567.68350271821794</v>
      </c>
      <c r="CY129" s="15">
        <f ca="1">(BR129*DCF!D$46-DCF!D$5*MAX(BR129*DCF!D$46,0)-MAX(BR129-BQ129,0)/Inputs!$B$24)*DCF!D$6</f>
        <v>-871.3567627469962</v>
      </c>
      <c r="CZ129" s="15">
        <f ca="1">(BS129*DCF!E$46-DCF!E$5*MAX(BS129*DCF!E$46,0)-MAX(BS129-BR129,0)/Inputs!$B$24)*DCF!E$6</f>
        <v>-1426.1105364667505</v>
      </c>
      <c r="DA129" s="15">
        <f ca="1">(BT129*DCF!F$46-DCF!F$5*MAX(BT129*DCF!F$46,0)-MAX(BT129-BS129,0)/Inputs!$B$24)*DCF!F$6</f>
        <v>-1987.8528739065291</v>
      </c>
      <c r="DB129" s="15">
        <f ca="1">(BU129*DCF!G$46-DCF!G$5*MAX(BU129*DCF!G$46,0)-MAX(BU129-BT129,0)/Inputs!$B$24)*DCF!G$6</f>
        <v>-2416.1329040475234</v>
      </c>
      <c r="DC129" s="15">
        <f ca="1">(BV129*DCF!H$46-DCF!H$5*MAX(BV129*DCF!H$46,0)-MAX(BV129-BU129,0)/Inputs!$B$24)*DCF!H$6</f>
        <v>-1784.3231169067119</v>
      </c>
      <c r="DD129" s="15">
        <f ca="1">(BW129*DCF!I$46-DCF!I$5*MAX(BW129*DCF!I$46,0)-MAX(BW129-BV129,0)/Inputs!$B$24)*DCF!I$6</f>
        <v>-3001.2854255629709</v>
      </c>
      <c r="DE129" s="15">
        <f ca="1">(BX129*DCF!J$46-DCF!J$5*MAX(BX129*DCF!J$46,0)-MAX(BX129-BW129,0)/Inputs!$B$24)*DCF!J$6</f>
        <v>977.87951557140434</v>
      </c>
      <c r="DF129" s="15">
        <f ca="1">(BY129*DCF!K$46-DCF!K$5*MAX(BY129*DCF!K$46,0)-MAX(BY129-BX129,0)/Inputs!$B$24)*DCF!K$6</f>
        <v>814.5192777001829</v>
      </c>
      <c r="DG129" s="15">
        <f ca="1">(BZ129*DCF!L$46-DCF!L$5*MAX(BZ129*DCF!L$46,0)-MAX(BZ129-BY129,0)/Inputs!$B$24)*DCF!L$6</f>
        <v>537.36015411881101</v>
      </c>
      <c r="DH129" s="15">
        <f ca="1">(CA129*DCF!M$46-DCF!M$5*MAX(CA129*DCF!M$46,0)-MAX(CA129-BZ129,0)/Inputs!$B$24)*DCF!M$6</f>
        <v>4456.0752374988579</v>
      </c>
      <c r="DI129" s="15">
        <f ca="1">SUM(CB129:CL129)+BE129*DCF!M$10*(1+Inputs!$B$30)*(1-Inputs!$B$33)*(1-Inputs!$B$30/Inputs!$B$31)/(Inputs!$B$29-Inputs!$B$30)*DCF!M$6</f>
        <v>57167.863006664898</v>
      </c>
      <c r="DJ129" s="15">
        <f ca="1">SUM(CM129:CW129)+BP129*DCF!M$28*(1+Inputs!$B$30)*(1-Inputs!$B$33)*(1-Inputs!$B$30/Inputs!$B$31)/(Inputs!$B$29-Inputs!$B$30)*DCF!M$6</f>
        <v>261909.33922662615</v>
      </c>
      <c r="DK129" s="15">
        <f ca="1">SUM(CX129:DH129)+CA129*DCF!M$46*(1+Inputs!$B$30)*(1-Inputs!$B$33)*(1-Inputs!$B$30/Inputs!$B$31)/(Inputs!$B$29-Inputs!$B$30)*DCF!M$6</f>
        <v>82831.962333264033</v>
      </c>
      <c r="DM129" s="15">
        <f ca="1">DI129+DJ129+DK129+Inputs!$B$34+Inputs!$B$36-Inputs!$B$35</f>
        <v>478760.16456655506</v>
      </c>
    </row>
    <row r="130" spans="1:117" x14ac:dyDescent="0.75">
      <c r="A130" s="11">
        <v>117</v>
      </c>
      <c r="C130" s="23">
        <f t="shared" ca="1" si="71"/>
        <v>1.4260030487951358</v>
      </c>
      <c r="D130" s="23">
        <f t="shared" ca="1" si="71"/>
        <v>1.1652350303411612</v>
      </c>
      <c r="E130" s="23">
        <f t="shared" ca="1" si="71"/>
        <v>0.71987260153083732</v>
      </c>
      <c r="F130" s="23">
        <f t="shared" ca="1" si="71"/>
        <v>-1.5631495428996727</v>
      </c>
      <c r="G130" s="23">
        <f t="shared" ca="1" si="71"/>
        <v>0.66642502996690478</v>
      </c>
      <c r="H130" s="23">
        <f t="shared" ca="1" si="71"/>
        <v>-1.5061935139830069</v>
      </c>
      <c r="I130" s="23">
        <f t="shared" ca="1" si="71"/>
        <v>-1.5286263829385107</v>
      </c>
      <c r="J130" s="23">
        <f t="shared" ca="1" si="71"/>
        <v>-0.17808441602601377</v>
      </c>
      <c r="K130" s="23">
        <f t="shared" ca="1" si="71"/>
        <v>0.52168196261197997</v>
      </c>
      <c r="L130" s="23">
        <f t="shared" ca="1" si="71"/>
        <v>-2.2463170744388026</v>
      </c>
      <c r="M130" s="23">
        <f t="shared" ca="1" si="71"/>
        <v>-0.30345447418470101</v>
      </c>
      <c r="N130" s="23">
        <f ca="1">SQRT(Inputs!$B$38)*C130+SQRT(1-Inputs!$B$38)*_xlfn.NORM.S.INV(RAND())</f>
        <v>0.19324302322832132</v>
      </c>
      <c r="O130" s="23">
        <f ca="1">SQRT(Inputs!$B$38)*D130+SQRT(1-Inputs!$B$38)*_xlfn.NORM.S.INV(RAND())</f>
        <v>1.9245455051084237</v>
      </c>
      <c r="P130" s="23">
        <f ca="1">SQRT(Inputs!$B$38)*E130+SQRT(1-Inputs!$B$38)*_xlfn.NORM.S.INV(RAND())</f>
        <v>1.0531298022546489</v>
      </c>
      <c r="Q130" s="23">
        <f ca="1">SQRT(Inputs!$B$38)*F130+SQRT(1-Inputs!$B$38)*_xlfn.NORM.S.INV(RAND())</f>
        <v>0.10580173991264286</v>
      </c>
      <c r="R130" s="23">
        <f ca="1">SQRT(Inputs!$B$38)*G130+SQRT(1-Inputs!$B$38)*_xlfn.NORM.S.INV(RAND())</f>
        <v>0.25821743337130787</v>
      </c>
      <c r="S130" s="23">
        <f ca="1">SQRT(Inputs!$B$38)*H130+SQRT(1-Inputs!$B$38)*_xlfn.NORM.S.INV(RAND())</f>
        <v>1.1220583138673124</v>
      </c>
      <c r="T130" s="23">
        <f ca="1">SQRT(Inputs!$B$38)*I130+SQRT(1-Inputs!$B$38)*_xlfn.NORM.S.INV(RAND())</f>
        <v>-0.23940292972452837</v>
      </c>
      <c r="U130" s="23">
        <f ca="1">SQRT(Inputs!$B$38)*J130+SQRT(1-Inputs!$B$38)*_xlfn.NORM.S.INV(RAND())</f>
        <v>-1.4034457127755495</v>
      </c>
      <c r="V130" s="23">
        <f ca="1">SQRT(Inputs!$B$38)*K130+SQRT(1-Inputs!$B$38)*_xlfn.NORM.S.INV(RAND())</f>
        <v>0.84086148657555093</v>
      </c>
      <c r="W130" s="23">
        <f ca="1">SQRT(Inputs!$B$38)*L130+SQRT(1-Inputs!$B$38)*_xlfn.NORM.S.INV(RAND())</f>
        <v>-2.3938189423006948</v>
      </c>
      <c r="X130" s="23">
        <f ca="1">SQRT(Inputs!$B$38)*M130+SQRT(1-Inputs!$B$38)*_xlfn.NORM.S.INV(RAND())</f>
        <v>-0.58465708972278896</v>
      </c>
      <c r="Y130" s="23">
        <f ca="1">SQRT(Inputs!$B$38)*C130+SQRT(1-Inputs!$B$38)*_xlfn.NORM.S.INV(RAND())</f>
        <v>1.043988260065869</v>
      </c>
      <c r="Z130" s="23">
        <f ca="1">SQRT(Inputs!$B$38)*D130+SQRT(1-Inputs!$B$38)*_xlfn.NORM.S.INV(RAND())</f>
        <v>0.40513406391148188</v>
      </c>
      <c r="AA130" s="23">
        <f ca="1">SQRT(Inputs!$B$38)*E130+SQRT(1-Inputs!$B$38)*_xlfn.NORM.S.INV(RAND())</f>
        <v>-0.25378598522190371</v>
      </c>
      <c r="AB130" s="23">
        <f ca="1">SQRT(Inputs!$B$38)*F130+SQRT(1-Inputs!$B$38)*_xlfn.NORM.S.INV(RAND())</f>
        <v>-0.21744361694922631</v>
      </c>
      <c r="AC130" s="23">
        <f ca="1">SQRT(Inputs!$B$38)*G130+SQRT(1-Inputs!$B$38)*_xlfn.NORM.S.INV(RAND())</f>
        <v>-0.36733620889649288</v>
      </c>
      <c r="AD130" s="23">
        <f ca="1">SQRT(Inputs!$B$38)*H130+SQRT(1-Inputs!$B$38)*_xlfn.NORM.S.INV(RAND())</f>
        <v>0.39295541515871402</v>
      </c>
      <c r="AE130" s="23">
        <f ca="1">SQRT(Inputs!$B$38)*I130+SQRT(1-Inputs!$B$38)*_xlfn.NORM.S.INV(RAND())</f>
        <v>0.7435301832769966</v>
      </c>
      <c r="AF130" s="23">
        <f ca="1">SQRT(Inputs!$B$38)*J130+SQRT(1-Inputs!$B$38)*_xlfn.NORM.S.INV(RAND())</f>
        <v>1.3222566857566191</v>
      </c>
      <c r="AG130" s="23">
        <f ca="1">SQRT(Inputs!$B$38)*K130+SQRT(1-Inputs!$B$38)*_xlfn.NORM.S.INV(RAND())</f>
        <v>-0.19364373883763719</v>
      </c>
      <c r="AH130" s="23">
        <f ca="1">SQRT(Inputs!$B$38)*L130+SQRT(1-Inputs!$B$38)*_xlfn.NORM.S.INV(RAND())</f>
        <v>-1.5114963302804441</v>
      </c>
      <c r="AI130" s="23">
        <f ca="1">SQRT(Inputs!$B$38)*M130+SQRT(1-Inputs!$B$38)*_xlfn.NORM.S.INV(RAND())</f>
        <v>-1.1106340617269455</v>
      </c>
      <c r="AJ130" s="23">
        <f ca="1">SQRT(Inputs!$B$38)*C130+SQRT(1-Inputs!$B$38)*_xlfn.NORM.S.INV(RAND())</f>
        <v>1.9930512747361089</v>
      </c>
      <c r="AK130" s="23">
        <f ca="1">SQRT(Inputs!$B$38)*D130+SQRT(1-Inputs!$B$38)*_xlfn.NORM.S.INV(RAND())</f>
        <v>0.64228420445376855</v>
      </c>
      <c r="AL130" s="23">
        <f ca="1">SQRT(Inputs!$B$38)*E130+SQRT(1-Inputs!$B$38)*_xlfn.NORM.S.INV(RAND())</f>
        <v>-9.0780167877961893E-2</v>
      </c>
      <c r="AM130" s="23">
        <f ca="1">SQRT(Inputs!$B$38)*F130+SQRT(1-Inputs!$B$38)*_xlfn.NORM.S.INV(RAND())</f>
        <v>-1.2708178030219159</v>
      </c>
      <c r="AN130" s="23">
        <f ca="1">SQRT(Inputs!$B$38)*G130+SQRT(1-Inputs!$B$38)*_xlfn.NORM.S.INV(RAND())</f>
        <v>1.1963672662932501</v>
      </c>
      <c r="AO130" s="23">
        <f ca="1">SQRT(Inputs!$B$38)*H130+SQRT(1-Inputs!$B$38)*_xlfn.NORM.S.INV(RAND())</f>
        <v>1.0639928869962949</v>
      </c>
      <c r="AP130" s="23">
        <f ca="1">SQRT(Inputs!$B$38)*I130+SQRT(1-Inputs!$B$38)*_xlfn.NORM.S.INV(RAND())</f>
        <v>-2.0337583500744811</v>
      </c>
      <c r="AQ130" s="23">
        <f ca="1">SQRT(Inputs!$B$38)*J130+SQRT(1-Inputs!$B$38)*_xlfn.NORM.S.INV(RAND())</f>
        <v>-1.0409185231688571</v>
      </c>
      <c r="AR130" s="23">
        <f ca="1">SQRT(Inputs!$B$38)*K130+SQRT(1-Inputs!$B$38)*_xlfn.NORM.S.INV(RAND())</f>
        <v>0.66182330011469892</v>
      </c>
      <c r="AS130" s="23">
        <f ca="1">SQRT(Inputs!$B$38)*L130+SQRT(1-Inputs!$B$38)*_xlfn.NORM.S.INV(RAND())</f>
        <v>0.50029176027788869</v>
      </c>
      <c r="AT130" s="23">
        <f ca="1">SQRT(Inputs!$B$38)*M130+SQRT(1-Inputs!$B$38)*_xlfn.NORM.S.INV(RAND())</f>
        <v>-1.2183910369858686</v>
      </c>
      <c r="AU130" s="15">
        <f ca="1">Inputs!$B$6*EXP($B$8-0.5*C$5^2+C$5*N130)</f>
        <v>5119.915728597658</v>
      </c>
      <c r="AV130" s="15">
        <f t="shared" ca="1" si="37"/>
        <v>8270.4642582916276</v>
      </c>
      <c r="AW130" s="15">
        <f t="shared" ca="1" si="38"/>
        <v>11623.554982631262</v>
      </c>
      <c r="AX130" s="15">
        <f t="shared" ca="1" si="39"/>
        <v>14380.019836649268</v>
      </c>
      <c r="AY130" s="15">
        <f t="shared" ca="1" si="40"/>
        <v>18111.892922726522</v>
      </c>
      <c r="AZ130" s="15">
        <f t="shared" ca="1" si="41"/>
        <v>25064.6414478732</v>
      </c>
      <c r="BA130" s="15">
        <f t="shared" ca="1" si="42"/>
        <v>29913.729895253728</v>
      </c>
      <c r="BB130" s="15">
        <f t="shared" ca="1" si="43"/>
        <v>31819.519920326544</v>
      </c>
      <c r="BC130" s="15">
        <f t="shared" ca="1" si="44"/>
        <v>42265.928074359508</v>
      </c>
      <c r="BD130" s="15">
        <f t="shared" ca="1" si="45"/>
        <v>41392.378652471503</v>
      </c>
      <c r="BE130" s="15">
        <f t="shared" ca="1" si="46"/>
        <v>48090.771407585991</v>
      </c>
      <c r="BF130" s="15">
        <f ca="1">Inputs!$B$13*EXP($B$9-0.5*C$6^2+C$6*Y130)</f>
        <v>17011.374584412799</v>
      </c>
      <c r="BG130" s="15">
        <f t="shared" ca="1" si="47"/>
        <v>22304.704507066544</v>
      </c>
      <c r="BH130" s="15">
        <f t="shared" ca="1" si="48"/>
        <v>26128.944164368735</v>
      </c>
      <c r="BI130" s="15">
        <f t="shared" ca="1" si="49"/>
        <v>30932.94921408311</v>
      </c>
      <c r="BJ130" s="15">
        <f t="shared" ca="1" si="50"/>
        <v>35966.061733739109</v>
      </c>
      <c r="BK130" s="15">
        <f t="shared" ca="1" si="51"/>
        <v>46567.328272705381</v>
      </c>
      <c r="BL130" s="15">
        <f t="shared" ca="1" si="52"/>
        <v>62988.372983352019</v>
      </c>
      <c r="BM130" s="15">
        <f t="shared" ca="1" si="53"/>
        <v>91248.570833677746</v>
      </c>
      <c r="BN130" s="15">
        <f t="shared" ca="1" si="54"/>
        <v>109650.08162233543</v>
      </c>
      <c r="BO130" s="15">
        <f t="shared" ca="1" si="55"/>
        <v>113174.8884718824</v>
      </c>
      <c r="BP130" s="15">
        <f t="shared" ca="1" si="56"/>
        <v>122827.15549968382</v>
      </c>
      <c r="BQ130" s="15">
        <f ca="1">Inputs!$B$20*EXP($B$10-0.5*C$7^2+C$7*AJ130)</f>
        <v>8697.8354049682639</v>
      </c>
      <c r="BR130" s="15">
        <f t="shared" ca="1" si="57"/>
        <v>14472.240036861678</v>
      </c>
      <c r="BS130" s="15">
        <f t="shared" ca="1" si="58"/>
        <v>19308.150276028166</v>
      </c>
      <c r="BT130" s="15">
        <f t="shared" ca="1" si="59"/>
        <v>19074.488597170573</v>
      </c>
      <c r="BU130" s="15">
        <f t="shared" ca="1" si="60"/>
        <v>35310.202001555488</v>
      </c>
      <c r="BV130" s="15">
        <f t="shared" ca="1" si="61"/>
        <v>62434.519525694086</v>
      </c>
      <c r="BW130" s="15">
        <f t="shared" ca="1" si="62"/>
        <v>56649.732109091135</v>
      </c>
      <c r="BX130" s="15">
        <f t="shared" ca="1" si="63"/>
        <v>64310.642827590593</v>
      </c>
      <c r="BY130" s="15">
        <f t="shared" ca="1" si="64"/>
        <v>102274.02908153668</v>
      </c>
      <c r="BZ130" s="15">
        <f t="shared" ca="1" si="65"/>
        <v>157328.96471924402</v>
      </c>
      <c r="CA130" s="15">
        <f t="shared" ca="1" si="66"/>
        <v>177976.43354100708</v>
      </c>
      <c r="CB130" s="15">
        <f ca="1">(AU130*DCF!C$10-DCF!C$5*MAX(AU130*DCF!C$10,0)-MAX(AU130-Inputs!$B$6,0)/Inputs!$B$10)*DCF!C$6</f>
        <v>1041.9500434074266</v>
      </c>
      <c r="CC130" s="15">
        <f ca="1">(AV130*DCF!D$10-DCF!D$5*MAX(AV130*DCF!D$10,0)-MAX(AV130-AU130,0)/Inputs!$B$10)*DCF!D$6</f>
        <v>1247.6908291491561</v>
      </c>
      <c r="CD130" s="15">
        <f ca="1">(AW130*DCF!E$10-DCF!E$5*MAX(AW130*DCF!E$10,0)-MAX(AW130-AV130,0)/Inputs!$B$10)*DCF!E$6</f>
        <v>1928.4389258344181</v>
      </c>
      <c r="CE130" s="15">
        <f ca="1">(AX130*DCF!F$10-DCF!F$5*MAX(AX130*DCF!F$10,0)-MAX(AX130-AW130,0)/Inputs!$B$10)*DCF!F$6</f>
        <v>2565.5834178016894</v>
      </c>
      <c r="CF130" s="15">
        <f ca="1">(AY130*DCF!G$10-DCF!G$5*MAX(AY130*DCF!G$10,0)-MAX(AY130-AX130,0)/Inputs!$B$10)*DCF!G$6</f>
        <v>3014.4411744768099</v>
      </c>
      <c r="CG130" s="15">
        <f ca="1">(AZ130*DCF!H$10-DCF!H$5*MAX(AZ130*DCF!H$10,0)-MAX(AZ130-AY130,0)/Inputs!$B$10)*DCF!H$6</f>
        <v>3631.7329703807663</v>
      </c>
      <c r="CH130" s="15">
        <f ca="1">(BA130*DCF!I$10-DCF!I$5*MAX(BA130*DCF!I$10,0)-MAX(BA130-AZ130,0)/Inputs!$B$10)*DCF!I$6</f>
        <v>4668.7267935967775</v>
      </c>
      <c r="CI130" s="15">
        <f ca="1">(BB130*DCF!J$10-DCF!J$5*MAX(BB130*DCF!J$10,0)-MAX(BB130-BA130,0)/Inputs!$B$10)*DCF!J$6</f>
        <v>5171.5123765340577</v>
      </c>
      <c r="CJ130" s="15">
        <f ca="1">(BC130*DCF!K$10-DCF!K$5*MAX(BC130*DCF!K$10,0)-MAX(BC130-BB130,0)/Inputs!$B$10)*DCF!K$6</f>
        <v>5341.7975072470172</v>
      </c>
      <c r="CK130" s="15">
        <f ca="1">(BD130*DCF!L$10-DCF!L$5*MAX(BD130*DCF!L$10,0)-MAX(BD130-BC130,0)/Inputs!$B$10)*DCF!L$6</f>
        <v>6242.7578169158251</v>
      </c>
      <c r="CL130" s="15">
        <f ca="1">(BE130*DCF!M$10-DCF!M$5*MAX(BE130*DCF!M$10,0)-MAX(BE130-BD130,0)/Inputs!$B$10)*DCF!M$6</f>
        <v>5986.0352675828763</v>
      </c>
      <c r="CM130" s="15">
        <f ca="1">(BF130*DCF!C$28-DCF!C$5*MAX(BF130*DCF!C$28,0)-MAX(BF130-Inputs!$B$13,0)/Inputs!$B$17)*DCF!C$6</f>
        <v>3892.828185699726</v>
      </c>
      <c r="CN130" s="15">
        <f ca="1">(BG130*DCF!D$28-DCF!D$5*MAX(BG130*DCF!D$28,0)-MAX(BG130-BF130,0)/Inputs!$B$17)*DCF!D$6</f>
        <v>5439.9399391220122</v>
      </c>
      <c r="CO130" s="15">
        <f ca="1">(BH130*DCF!E$28-DCF!E$5*MAX(BH130*DCF!E$28,0)-MAX(BH130-BG130,0)/Inputs!$B$17)*DCF!E$6</f>
        <v>6646.4772542877154</v>
      </c>
      <c r="CP130" s="15">
        <f ca="1">(BI130*DCF!F$28-DCF!F$5*MAX(BI130*DCF!F$28,0)-MAX(BI130-BH130,0)/Inputs!$B$17)*DCF!F$6</f>
        <v>7522.8358586695485</v>
      </c>
      <c r="CQ130" s="15">
        <f ca="1">(BJ130*DCF!G$28-DCF!G$5*MAX(BJ130*DCF!G$28,0)-MAX(BJ130-BI130,0)/Inputs!$B$17)*DCF!G$6</f>
        <v>8485.1477858171511</v>
      </c>
      <c r="CR130" s="15">
        <f ca="1">(BK130*DCF!H$28-DCF!H$5*MAX(BK130*DCF!H$28,0)-MAX(BK130-BJ130,0)/Inputs!$B$17)*DCF!H$6</f>
        <v>9869.4747355422296</v>
      </c>
      <c r="CS130" s="15">
        <f ca="1">(BL130*DCF!I$28-DCF!I$5*MAX(BL130*DCF!I$28,0)-MAX(BL130-BK130,0)/Inputs!$B$17)*DCF!I$6</f>
        <v>12454.983869207075</v>
      </c>
      <c r="CT130" s="15">
        <f ca="1">(BM130*DCF!J$28-DCF!J$5*MAX(BM130*DCF!J$28,0)-MAX(BM130-BL130,0)/Inputs!$B$17)*DCF!J$6</f>
        <v>16608.935043897716</v>
      </c>
      <c r="CU130" s="15">
        <f ca="1">(BN130*DCF!K$28-DCF!K$5*MAX(BN130*DCF!K$28,0)-MAX(BN130-BM130,0)/Inputs!$B$17)*DCF!K$6</f>
        <v>20902.318770948037</v>
      </c>
      <c r="CV130" s="15">
        <f ca="1">(BO130*DCF!L$28-DCF!L$5*MAX(BO130*DCF!L$28,0)-MAX(BO130-BN130,0)/Inputs!$B$17)*DCF!L$6</f>
        <v>22181.928004147205</v>
      </c>
      <c r="CW130" s="15">
        <f ca="1">(BP130*DCF!M$28-DCF!M$5*MAX(BP130*DCF!M$28,0)-MAX(BP130-BO130,0)/Inputs!$B$17)*DCF!M$6</f>
        <v>22101.067264575806</v>
      </c>
      <c r="CX130" s="15">
        <f ca="1">(BQ130*DCF!C$46-DCF!C$5*MAX(BQ130*DCF!C$46,0)-MAX(BQ130-Inputs!$B$20,0)/Inputs!$B$24)*DCF!C$6</f>
        <v>-4547.6919664907136</v>
      </c>
      <c r="CY130" s="15">
        <f ca="1">(BR130*DCF!D$46-DCF!D$5*MAX(BR130*DCF!D$46,0)-MAX(BR130-BQ130,0)/Inputs!$B$24)*DCF!D$6</f>
        <v>-4933.9644018104891</v>
      </c>
      <c r="CZ130" s="15">
        <f ca="1">(BS130*DCF!E$46-DCF!E$5*MAX(BS130*DCF!E$46,0)-MAX(BS130-BR130,0)/Inputs!$B$24)*DCF!E$6</f>
        <v>-4189.4050739284376</v>
      </c>
      <c r="DA130" s="15">
        <f ca="1">(BT130*DCF!F$46-DCF!F$5*MAX(BT130*DCF!F$46,0)-MAX(BT130-BS130,0)/Inputs!$B$24)*DCF!F$6</f>
        <v>-1389.1248577624413</v>
      </c>
      <c r="DB130" s="15">
        <f ca="1">(BU130*DCF!G$46-DCF!G$5*MAX(BU130*DCF!G$46,0)-MAX(BU130-BT130,0)/Inputs!$B$24)*DCF!G$6</f>
        <v>-6649.1386415977886</v>
      </c>
      <c r="DC130" s="15">
        <f ca="1">(BV130*DCF!H$46-DCF!H$5*MAX(BV130*DCF!H$46,0)-MAX(BV130-BU130,0)/Inputs!$B$24)*DCF!H$6</f>
        <v>-8428.7154771752503</v>
      </c>
      <c r="DD130" s="15">
        <f ca="1">(BW130*DCF!I$46-DCF!I$5*MAX(BW130*DCF!I$46,0)-MAX(BW130-BV130,0)/Inputs!$B$24)*DCF!I$6</f>
        <v>1308.3475189163057</v>
      </c>
      <c r="DE130" s="15">
        <f ca="1">(BX130*DCF!J$46-DCF!J$5*MAX(BX130*DCF!J$46,0)-MAX(BX130-BW130,0)/Inputs!$B$24)*DCF!J$6</f>
        <v>666.10521318888755</v>
      </c>
      <c r="DF130" s="15">
        <f ca="1">(BY130*DCF!K$46-DCF!K$5*MAX(BY130*DCF!K$46,0)-MAX(BY130-BX130,0)/Inputs!$B$24)*DCF!K$6</f>
        <v>-3457.7848184200184</v>
      </c>
      <c r="DG130" s="15">
        <f ca="1">(BZ130*DCF!L$46-DCF!L$5*MAX(BZ130*DCF!L$46,0)-MAX(BZ130-BY130,0)/Inputs!$B$24)*DCF!L$6</f>
        <v>-1583.6907054483233</v>
      </c>
      <c r="DH130" s="15">
        <f ca="1">(CA130*DCF!M$46-DCF!M$5*MAX(CA130*DCF!M$46,0)-MAX(CA130-BZ130,0)/Inputs!$B$24)*DCF!M$6</f>
        <v>9636.1723955079342</v>
      </c>
      <c r="DI130" s="15">
        <f ca="1">SUM(CB130:CL130)+BE130*DCF!M$10*(1+Inputs!$B$30)*(1-Inputs!$B$33)*(1-Inputs!$B$30/Inputs!$B$31)/(Inputs!$B$29-Inputs!$B$30)*DCF!M$6</f>
        <v>174677.91988485545</v>
      </c>
      <c r="DJ130" s="15">
        <f ca="1">SUM(CM130:CW130)+BP130*DCF!M$28*(1+Inputs!$B$30)*(1-Inputs!$B$33)*(1-Inputs!$B$30/Inputs!$B$31)/(Inputs!$B$29-Inputs!$B$30)*DCF!M$6</f>
        <v>591878.73401405325</v>
      </c>
      <c r="DK130" s="15">
        <f ca="1">SUM(CX130:DH130)+CA130*DCF!M$46*(1+Inputs!$B$30)*(1-Inputs!$B$33)*(1-Inputs!$B$30/Inputs!$B$31)/(Inputs!$B$29-Inputs!$B$30)*DCF!M$6</f>
        <v>251603.75809570801</v>
      </c>
      <c r="DM130" s="15">
        <f ca="1">DI130+DJ130+DK130+Inputs!$B$34+Inputs!$B$36-Inputs!$B$35</f>
        <v>1095011.4119946167</v>
      </c>
    </row>
    <row r="131" spans="1:117" x14ac:dyDescent="0.75">
      <c r="A131" s="11">
        <v>118</v>
      </c>
      <c r="C131" s="23">
        <f t="shared" ca="1" si="71"/>
        <v>-7.1414864578450643E-2</v>
      </c>
      <c r="D131" s="23">
        <f t="shared" ca="1" si="71"/>
        <v>2.0189238815321762</v>
      </c>
      <c r="E131" s="23">
        <f t="shared" ca="1" si="71"/>
        <v>-0.26431813522537223</v>
      </c>
      <c r="F131" s="23">
        <f t="shared" ca="1" si="71"/>
        <v>0.42140736275407081</v>
      </c>
      <c r="G131" s="23">
        <f t="shared" ca="1" si="71"/>
        <v>5.4164703242087178E-2</v>
      </c>
      <c r="H131" s="23">
        <f t="shared" ca="1" si="71"/>
        <v>-1.3941345463828732</v>
      </c>
      <c r="I131" s="23">
        <f t="shared" ca="1" si="71"/>
        <v>-1.4148823123942305</v>
      </c>
      <c r="J131" s="23">
        <f t="shared" ca="1" si="71"/>
        <v>-0.33960119473223238</v>
      </c>
      <c r="K131" s="23">
        <f t="shared" ca="1" si="71"/>
        <v>1.519724433572053</v>
      </c>
      <c r="L131" s="23">
        <f t="shared" ca="1" si="71"/>
        <v>-0.57080999305980396</v>
      </c>
      <c r="M131" s="23">
        <f t="shared" ca="1" si="71"/>
        <v>1.8789468799822016</v>
      </c>
      <c r="N131" s="23">
        <f ca="1">SQRT(Inputs!$B$38)*C131+SQRT(1-Inputs!$B$38)*_xlfn.NORM.S.INV(RAND())</f>
        <v>0.65599967467205778</v>
      </c>
      <c r="O131" s="23">
        <f ca="1">SQRT(Inputs!$B$38)*D131+SQRT(1-Inputs!$B$38)*_xlfn.NORM.S.INV(RAND())</f>
        <v>-0.10590740249370301</v>
      </c>
      <c r="P131" s="23">
        <f ca="1">SQRT(Inputs!$B$38)*E131+SQRT(1-Inputs!$B$38)*_xlfn.NORM.S.INV(RAND())</f>
        <v>-1.2836667656009131</v>
      </c>
      <c r="Q131" s="23">
        <f ca="1">SQRT(Inputs!$B$38)*F131+SQRT(1-Inputs!$B$38)*_xlfn.NORM.S.INV(RAND())</f>
        <v>1.0541920921585104</v>
      </c>
      <c r="R131" s="23">
        <f ca="1">SQRT(Inputs!$B$38)*G131+SQRT(1-Inputs!$B$38)*_xlfn.NORM.S.INV(RAND())</f>
        <v>0.17463363866451928</v>
      </c>
      <c r="S131" s="23">
        <f ca="1">SQRT(Inputs!$B$38)*H131+SQRT(1-Inputs!$B$38)*_xlfn.NORM.S.INV(RAND())</f>
        <v>-0.42746134384196111</v>
      </c>
      <c r="T131" s="23">
        <f ca="1">SQRT(Inputs!$B$38)*I131+SQRT(1-Inputs!$B$38)*_xlfn.NORM.S.INV(RAND())</f>
        <v>0.70698171205702987</v>
      </c>
      <c r="U131" s="23">
        <f ca="1">SQRT(Inputs!$B$38)*J131+SQRT(1-Inputs!$B$38)*_xlfn.NORM.S.INV(RAND())</f>
        <v>-1.6532257234354111</v>
      </c>
      <c r="V131" s="23">
        <f ca="1">SQRT(Inputs!$B$38)*K131+SQRT(1-Inputs!$B$38)*_xlfn.NORM.S.INV(RAND())</f>
        <v>1.3790314610580303</v>
      </c>
      <c r="W131" s="23">
        <f ca="1">SQRT(Inputs!$B$38)*L131+SQRT(1-Inputs!$B$38)*_xlfn.NORM.S.INV(RAND())</f>
        <v>1.5144807856300657</v>
      </c>
      <c r="X131" s="23">
        <f ca="1">SQRT(Inputs!$B$38)*M131+SQRT(1-Inputs!$B$38)*_xlfn.NORM.S.INV(RAND())</f>
        <v>1.1030682055860213</v>
      </c>
      <c r="Y131" s="23">
        <f ca="1">SQRT(Inputs!$B$38)*C131+SQRT(1-Inputs!$B$38)*_xlfn.NORM.S.INV(RAND())</f>
        <v>-1.200875705295972</v>
      </c>
      <c r="Z131" s="23">
        <f ca="1">SQRT(Inputs!$B$38)*D131+SQRT(1-Inputs!$B$38)*_xlfn.NORM.S.INV(RAND())</f>
        <v>0.59145704723529879</v>
      </c>
      <c r="AA131" s="23">
        <f ca="1">SQRT(Inputs!$B$38)*E131+SQRT(1-Inputs!$B$38)*_xlfn.NORM.S.INV(RAND())</f>
        <v>0.30387303488922024</v>
      </c>
      <c r="AB131" s="23">
        <f ca="1">SQRT(Inputs!$B$38)*F131+SQRT(1-Inputs!$B$38)*_xlfn.NORM.S.INV(RAND())</f>
        <v>9.2788809827899249E-2</v>
      </c>
      <c r="AC131" s="23">
        <f ca="1">SQRT(Inputs!$B$38)*G131+SQRT(1-Inputs!$B$38)*_xlfn.NORM.S.INV(RAND())</f>
        <v>0.48910123127484945</v>
      </c>
      <c r="AD131" s="23">
        <f ca="1">SQRT(Inputs!$B$38)*H131+SQRT(1-Inputs!$B$38)*_xlfn.NORM.S.INV(RAND())</f>
        <v>0.70396920487155745</v>
      </c>
      <c r="AE131" s="23">
        <f ca="1">SQRT(Inputs!$B$38)*I131+SQRT(1-Inputs!$B$38)*_xlfn.NORM.S.INV(RAND())</f>
        <v>-0.60235980787662868</v>
      </c>
      <c r="AF131" s="23">
        <f ca="1">SQRT(Inputs!$B$38)*J131+SQRT(1-Inputs!$B$38)*_xlfn.NORM.S.INV(RAND())</f>
        <v>-1.0713785664578253</v>
      </c>
      <c r="AG131" s="23">
        <f ca="1">SQRT(Inputs!$B$38)*K131+SQRT(1-Inputs!$B$38)*_xlfn.NORM.S.INV(RAND())</f>
        <v>0.102841753697829</v>
      </c>
      <c r="AH131" s="23">
        <f ca="1">SQRT(Inputs!$B$38)*L131+SQRT(1-Inputs!$B$38)*_xlfn.NORM.S.INV(RAND())</f>
        <v>1.8901509779982228E-2</v>
      </c>
      <c r="AI131" s="23">
        <f ca="1">SQRT(Inputs!$B$38)*M131+SQRT(1-Inputs!$B$38)*_xlfn.NORM.S.INV(RAND())</f>
        <v>1.6832517155704134</v>
      </c>
      <c r="AJ131" s="23">
        <f ca="1">SQRT(Inputs!$B$38)*C131+SQRT(1-Inputs!$B$38)*_xlfn.NORM.S.INV(RAND())</f>
        <v>0.28926101625041922</v>
      </c>
      <c r="AK131" s="23">
        <f ca="1">SQRT(Inputs!$B$38)*D131+SQRT(1-Inputs!$B$38)*_xlfn.NORM.S.INV(RAND())</f>
        <v>0.66190090861259732</v>
      </c>
      <c r="AL131" s="23">
        <f ca="1">SQRT(Inputs!$B$38)*E131+SQRT(1-Inputs!$B$38)*_xlfn.NORM.S.INV(RAND())</f>
        <v>-1.0294560273231135</v>
      </c>
      <c r="AM131" s="23">
        <f ca="1">SQRT(Inputs!$B$38)*F131+SQRT(1-Inputs!$B$38)*_xlfn.NORM.S.INV(RAND())</f>
        <v>0.85322663223786066</v>
      </c>
      <c r="AN131" s="23">
        <f ca="1">SQRT(Inputs!$B$38)*G131+SQRT(1-Inputs!$B$38)*_xlfn.NORM.S.INV(RAND())</f>
        <v>0.31092403815288827</v>
      </c>
      <c r="AO131" s="23">
        <f ca="1">SQRT(Inputs!$B$38)*H131+SQRT(1-Inputs!$B$38)*_xlfn.NORM.S.INV(RAND())</f>
        <v>-1.5993348907235743</v>
      </c>
      <c r="AP131" s="23">
        <f ca="1">SQRT(Inputs!$B$38)*I131+SQRT(1-Inputs!$B$38)*_xlfn.NORM.S.INV(RAND())</f>
        <v>1.2423634802547632</v>
      </c>
      <c r="AQ131" s="23">
        <f ca="1">SQRT(Inputs!$B$38)*J131+SQRT(1-Inputs!$B$38)*_xlfn.NORM.S.INV(RAND())</f>
        <v>-0.25289170626821411</v>
      </c>
      <c r="AR131" s="23">
        <f ca="1">SQRT(Inputs!$B$38)*K131+SQRT(1-Inputs!$B$38)*_xlfn.NORM.S.INV(RAND())</f>
        <v>0.6463598291725422</v>
      </c>
      <c r="AS131" s="23">
        <f ca="1">SQRT(Inputs!$B$38)*L131+SQRT(1-Inputs!$B$38)*_xlfn.NORM.S.INV(RAND())</f>
        <v>-1.4304666903826828</v>
      </c>
      <c r="AT131" s="23">
        <f ca="1">SQRT(Inputs!$B$38)*M131+SQRT(1-Inputs!$B$38)*_xlfn.NORM.S.INV(RAND())</f>
        <v>1.6487442267666901</v>
      </c>
      <c r="AU131" s="15">
        <f ca="1">Inputs!$B$6*EXP($B$8-0.5*C$5^2+C$5*N131)</f>
        <v>5518.1674526016104</v>
      </c>
      <c r="AV131" s="15">
        <f t="shared" ca="1" si="37"/>
        <v>6613.1290700832951</v>
      </c>
      <c r="AW131" s="15">
        <f t="shared" ca="1" si="38"/>
        <v>6781.5797888645775</v>
      </c>
      <c r="AX131" s="15">
        <f t="shared" ca="1" si="39"/>
        <v>9445.149470896924</v>
      </c>
      <c r="AY131" s="15">
        <f t="shared" ca="1" si="40"/>
        <v>11780.773108568528</v>
      </c>
      <c r="AZ131" s="15">
        <f t="shared" ca="1" si="41"/>
        <v>13745.698692623066</v>
      </c>
      <c r="BA131" s="15">
        <f t="shared" ca="1" si="42"/>
        <v>18113.06869710192</v>
      </c>
      <c r="BB131" s="15">
        <f t="shared" ca="1" si="43"/>
        <v>18790.86221957692</v>
      </c>
      <c r="BC131" s="15">
        <f t="shared" ca="1" si="44"/>
        <v>26290.864738271321</v>
      </c>
      <c r="BD131" s="15">
        <f t="shared" ca="1" si="45"/>
        <v>37110.282537335042</v>
      </c>
      <c r="BE131" s="15">
        <f t="shared" ca="1" si="46"/>
        <v>50279.938682747576</v>
      </c>
      <c r="BF131" s="15">
        <f ca="1">Inputs!$B$13*EXP($B$9-0.5*C$6^2+C$6*Y131)</f>
        <v>10900.87560984899</v>
      </c>
      <c r="BG131" s="15">
        <f t="shared" ca="1" si="47"/>
        <v>14781.528786811947</v>
      </c>
      <c r="BH131" s="15">
        <f t="shared" ca="1" si="48"/>
        <v>18993.869524605903</v>
      </c>
      <c r="BI131" s="15">
        <f t="shared" ca="1" si="49"/>
        <v>23585.811997149052</v>
      </c>
      <c r="BJ131" s="15">
        <f t="shared" ca="1" si="50"/>
        <v>31026.783232604619</v>
      </c>
      <c r="BK131" s="15">
        <f t="shared" ca="1" si="51"/>
        <v>41909.673571401137</v>
      </c>
      <c r="BL131" s="15">
        <f t="shared" ca="1" si="52"/>
        <v>47615.17705191212</v>
      </c>
      <c r="BM131" s="15">
        <f t="shared" ca="1" si="53"/>
        <v>51235.528775784631</v>
      </c>
      <c r="BN131" s="15">
        <f t="shared" ca="1" si="54"/>
        <v>63794.673393408804</v>
      </c>
      <c r="BO131" s="15">
        <f t="shared" ca="1" si="55"/>
        <v>78665.41375422405</v>
      </c>
      <c r="BP131" s="15">
        <f t="shared" ca="1" si="56"/>
        <v>117165.15851827586</v>
      </c>
      <c r="BQ131" s="15">
        <f ca="1">Inputs!$B$20*EXP($B$10-0.5*C$7^2+C$7*AJ131)</f>
        <v>4752.9680785698738</v>
      </c>
      <c r="BR131" s="15">
        <f t="shared" ca="1" si="57"/>
        <v>7957.8375490450217</v>
      </c>
      <c r="BS131" s="15">
        <f t="shared" ca="1" si="58"/>
        <v>8108.0859356669725</v>
      </c>
      <c r="BT131" s="15">
        <f t="shared" ca="1" si="59"/>
        <v>13983.689713572749</v>
      </c>
      <c r="BU131" s="15">
        <f t="shared" ca="1" si="60"/>
        <v>20893.982937788045</v>
      </c>
      <c r="BV131" s="15">
        <f t="shared" ca="1" si="61"/>
        <v>20274.495454731561</v>
      </c>
      <c r="BW131" s="15">
        <f t="shared" ca="1" si="62"/>
        <v>36800.865061460892</v>
      </c>
      <c r="BX131" s="15">
        <f t="shared" ca="1" si="63"/>
        <v>48927.431933178879</v>
      </c>
      <c r="BY131" s="15">
        <f t="shared" ca="1" si="64"/>
        <v>77580.050258082541</v>
      </c>
      <c r="BZ131" s="15">
        <f t="shared" ca="1" si="65"/>
        <v>83684.58293046162</v>
      </c>
      <c r="CA131" s="15">
        <f t="shared" ca="1" si="66"/>
        <v>157568.32632890405</v>
      </c>
      <c r="CB131" s="15">
        <f ca="1">(AU131*DCF!C$10-DCF!C$5*MAX(AU131*DCF!C$10,0)-MAX(AU131-Inputs!$B$6,0)/Inputs!$B$10)*DCF!C$6</f>
        <v>1039.1104376305634</v>
      </c>
      <c r="CC131" s="15">
        <f ca="1">(AV131*DCF!D$10-DCF!D$5*MAX(AV131*DCF!D$10,0)-MAX(AV131-AU131,0)/Inputs!$B$10)*DCF!D$6</f>
        <v>1344.9276751123891</v>
      </c>
      <c r="CD131" s="15">
        <f ca="1">(AW131*DCF!E$10-DCF!E$5*MAX(AW131*DCF!E$10,0)-MAX(AW131-AV131,0)/Inputs!$B$10)*DCF!E$6</f>
        <v>1527.8167418879325</v>
      </c>
      <c r="CE131" s="15">
        <f ca="1">(AX131*DCF!F$10-DCF!F$5*MAX(AX131*DCF!F$10,0)-MAX(AX131-AW131,0)/Inputs!$B$10)*DCF!F$6</f>
        <v>1507.6382637268875</v>
      </c>
      <c r="CF131" s="15">
        <f ca="1">(AY131*DCF!G$10-DCF!G$5*MAX(AY131*DCF!G$10,0)-MAX(AY131-AX131,0)/Inputs!$B$10)*DCF!G$6</f>
        <v>1978.3614803410951</v>
      </c>
      <c r="CG131" s="15">
        <f ca="1">(AZ131*DCF!H$10-DCF!H$5*MAX(AZ131*DCF!H$10,0)-MAX(AZ131-AY131,0)/Inputs!$B$10)*DCF!H$6</f>
        <v>2319.829497316402</v>
      </c>
      <c r="CH131" s="15">
        <f ca="1">(BA131*DCF!I$10-DCF!I$5*MAX(BA131*DCF!I$10,0)-MAX(BA131-AZ131,0)/Inputs!$B$10)*DCF!I$6</f>
        <v>2592.1951846535535</v>
      </c>
      <c r="CI131" s="15">
        <f ca="1">(BB131*DCF!J$10-DCF!J$5*MAX(BB131*DCF!J$10,0)-MAX(BB131-BA131,0)/Inputs!$B$10)*DCF!J$6</f>
        <v>3121.8471185842877</v>
      </c>
      <c r="CJ131" s="15">
        <f ca="1">(BC131*DCF!K$10-DCF!K$5*MAX(BC131*DCF!K$10,0)-MAX(BC131-BB131,0)/Inputs!$B$10)*DCF!K$6</f>
        <v>3182.520807542448</v>
      </c>
      <c r="CK131" s="15">
        <f ca="1">(BD131*DCF!L$10-DCF!L$5*MAX(BD131*DCF!L$10,0)-MAX(BD131-BC131,0)/Inputs!$B$10)*DCF!L$6</f>
        <v>4197.8103914834373</v>
      </c>
      <c r="CL131" s="15">
        <f ca="1">(BE131*DCF!M$10-DCF!M$5*MAX(BE131*DCF!M$10,0)-MAX(BE131-BD131,0)/Inputs!$B$10)*DCF!M$6</f>
        <v>5521.8935280802079</v>
      </c>
      <c r="CM131" s="15">
        <f ca="1">(BF131*DCF!C$28-DCF!C$5*MAX(BF131*DCF!C$28,0)-MAX(BF131-Inputs!$B$13,0)/Inputs!$B$17)*DCF!C$6</f>
        <v>3326.8757467884134</v>
      </c>
      <c r="CN131" s="15">
        <f ca="1">(BG131*DCF!D$28-DCF!D$5*MAX(BG131*DCF!D$28,0)-MAX(BG131-BF131,0)/Inputs!$B$17)*DCF!D$6</f>
        <v>3525.5798969610946</v>
      </c>
      <c r="CO131" s="15">
        <f ca="1">(BH131*DCF!E$28-DCF!E$5*MAX(BH131*DCF!E$28,0)-MAX(BH131-BG131,0)/Inputs!$B$17)*DCF!E$6</f>
        <v>4549.2076851658021</v>
      </c>
      <c r="CP131" s="15">
        <f ca="1">(BI131*DCF!F$28-DCF!F$5*MAX(BI131*DCF!F$28,0)-MAX(BI131-BH131,0)/Inputs!$B$17)*DCF!F$6</f>
        <v>5566.8909782817418</v>
      </c>
      <c r="CQ131" s="15">
        <f ca="1">(BJ131*DCF!G$28-DCF!G$5*MAX(BJ131*DCF!G$28,0)-MAX(BJ131-BI131,0)/Inputs!$B$17)*DCF!G$6</f>
        <v>6798.6364552420009</v>
      </c>
      <c r="CR131" s="15">
        <f ca="1">(BK131*DCF!H$28-DCF!H$5*MAX(BK131*DCF!H$28,0)-MAX(BK131-BJ131,0)/Inputs!$B$17)*DCF!H$6</f>
        <v>8673.8289061415853</v>
      </c>
      <c r="CS131" s="15">
        <f ca="1">(BL131*DCF!I$28-DCF!I$5*MAX(BL131*DCF!I$28,0)-MAX(BL131-BK131,0)/Inputs!$B$17)*DCF!I$6</f>
        <v>10377.93883134068</v>
      </c>
      <c r="CT131" s="15">
        <f ca="1">(BM131*DCF!J$28-DCF!J$5*MAX(BM131*DCF!J$28,0)-MAX(BM131-BL131,0)/Inputs!$B$17)*DCF!J$6</f>
        <v>10949.747242758816</v>
      </c>
      <c r="CU131" s="15">
        <f ca="1">(BN131*DCF!K$28-DCF!K$5*MAX(BN131*DCF!K$28,0)-MAX(BN131-BM131,0)/Inputs!$B$17)*DCF!K$6</f>
        <v>11934.037446701348</v>
      </c>
      <c r="CV131" s="15">
        <f ca="1">(BO131*DCF!L$28-DCF!L$5*MAX(BO131*DCF!L$28,0)-MAX(BO131-BN131,0)/Inputs!$B$17)*DCF!L$6</f>
        <v>14012.752152484851</v>
      </c>
      <c r="CW131" s="15">
        <f ca="1">(BP131*DCF!M$28-DCF!M$5*MAX(BP131*DCF!M$28,0)-MAX(BP131-BO131,0)/Inputs!$B$17)*DCF!M$6</f>
        <v>18020.387238575189</v>
      </c>
      <c r="CX131" s="15">
        <f ca="1">(BQ131*DCF!C$46-DCF!C$5*MAX(BQ131*DCF!C$46,0)-MAX(BQ131-Inputs!$B$20,0)/Inputs!$B$24)*DCF!C$6</f>
        <v>-1814.5275371153859</v>
      </c>
      <c r="CY131" s="15">
        <f ca="1">(BR131*DCF!D$46-DCF!D$5*MAX(BR131*DCF!D$46,0)-MAX(BR131-BQ131,0)/Inputs!$B$24)*DCF!D$6</f>
        <v>-2725.7084906711993</v>
      </c>
      <c r="CZ131" s="15">
        <f ca="1">(BS131*DCF!E$46-DCF!E$5*MAX(BS131*DCF!E$46,0)-MAX(BS131-BR131,0)/Inputs!$B$24)*DCF!E$6</f>
        <v>-1018.0190568631032</v>
      </c>
      <c r="DA131" s="15">
        <f ca="1">(BT131*DCF!F$46-DCF!F$5*MAX(BT131*DCF!F$46,0)-MAX(BT131-BS131,0)/Inputs!$B$24)*DCF!F$6</f>
        <v>-3157.8737741128721</v>
      </c>
      <c r="DB131" s="15">
        <f ca="1">(BU131*DCF!G$46-DCF!G$5*MAX(BU131*DCF!G$46,0)-MAX(BU131-BT131,0)/Inputs!$B$24)*DCF!G$6</f>
        <v>-3027.3184144601923</v>
      </c>
      <c r="DC131" s="15">
        <f ca="1">(BV131*DCF!H$46-DCF!H$5*MAX(BV131*DCF!H$46,0)-MAX(BV131-BU131,0)/Inputs!$B$24)*DCF!H$6</f>
        <v>0</v>
      </c>
      <c r="DD131" s="15">
        <f ca="1">(BW131*DCF!I$46-DCF!I$5*MAX(BW131*DCF!I$46,0)-MAX(BW131-BV131,0)/Inputs!$B$24)*DCF!I$6</f>
        <v>-3894.1511409054187</v>
      </c>
      <c r="DE131" s="15">
        <f ca="1">(BX131*DCF!J$46-DCF!J$5*MAX(BX131*DCF!J$46,0)-MAX(BX131-BW131,0)/Inputs!$B$24)*DCF!J$6</f>
        <v>-1163.3969850205488</v>
      </c>
      <c r="DF131" s="15">
        <f ca="1">(BY131*DCF!K$46-DCF!K$5*MAX(BY131*DCF!K$46,0)-MAX(BY131-BX131,0)/Inputs!$B$24)*DCF!K$6</f>
        <v>-2587.4971018351971</v>
      </c>
      <c r="DG131" s="15">
        <f ca="1">(BZ131*DCF!L$46-DCF!L$5*MAX(BZ131*DCF!L$46,0)-MAX(BZ131-BY131,0)/Inputs!$B$24)*DCF!L$6</f>
        <v>4403.252687024994</v>
      </c>
      <c r="DH131" s="15">
        <f ca="1">(CA131*DCF!M$46-DCF!M$5*MAX(CA131*DCF!M$46,0)-MAX(CA131-BZ131,0)/Inputs!$B$24)*DCF!M$6</f>
        <v>-3093.1162872488389</v>
      </c>
      <c r="DI131" s="15">
        <f ca="1">SUM(CB131:CL131)+BE131*DCF!M$10*(1+Inputs!$B$30)*(1-Inputs!$B$33)*(1-Inputs!$B$30/Inputs!$B$31)/(Inputs!$B$29-Inputs!$B$30)*DCF!M$6</f>
        <v>168263.68536380283</v>
      </c>
      <c r="DJ131" s="15">
        <f ca="1">SUM(CM131:CW131)+BP131*DCF!M$28*(1+Inputs!$B$30)*(1-Inputs!$B$33)*(1-Inputs!$B$30/Inputs!$B$31)/(Inputs!$B$29-Inputs!$B$30)*DCF!M$6</f>
        <v>532498.79658735741</v>
      </c>
      <c r="DK131" s="15">
        <f ca="1">SUM(CX131:DH131)+CA131*DCF!M$46*(1+Inputs!$B$30)*(1-Inputs!$B$33)*(1-Inputs!$B$30/Inputs!$B$31)/(Inputs!$B$29-Inputs!$B$30)*DCF!M$6</f>
        <v>225540.94156476375</v>
      </c>
      <c r="DM131" s="15">
        <f ca="1">DI131+DJ131+DK131+Inputs!$B$34+Inputs!$B$36-Inputs!$B$35</f>
        <v>1003154.423515924</v>
      </c>
    </row>
    <row r="132" spans="1:117" x14ac:dyDescent="0.75">
      <c r="A132" s="11">
        <v>119</v>
      </c>
      <c r="C132" s="23">
        <f t="shared" ca="1" si="71"/>
        <v>-0.60438657459097189</v>
      </c>
      <c r="D132" s="23">
        <f t="shared" ca="1" si="71"/>
        <v>0.61903923799766625</v>
      </c>
      <c r="E132" s="23">
        <f t="shared" ca="1" si="71"/>
        <v>1.0334902547707729</v>
      </c>
      <c r="F132" s="23">
        <f t="shared" ca="1" si="71"/>
        <v>-0.39226131813509008</v>
      </c>
      <c r="G132" s="23">
        <f t="shared" ca="1" si="71"/>
        <v>1.0777835910910885</v>
      </c>
      <c r="H132" s="23">
        <f t="shared" ca="1" si="71"/>
        <v>-0.16843862762614539</v>
      </c>
      <c r="I132" s="23">
        <f t="shared" ca="1" si="71"/>
        <v>-0.48748923085403045</v>
      </c>
      <c r="J132" s="23">
        <f t="shared" ca="1" si="71"/>
        <v>-0.35939489962478421</v>
      </c>
      <c r="K132" s="23">
        <f t="shared" ca="1" si="71"/>
        <v>0.87367538569559255</v>
      </c>
      <c r="L132" s="23">
        <f t="shared" ca="1" si="71"/>
        <v>-0.45627384901619455</v>
      </c>
      <c r="M132" s="23">
        <f t="shared" ca="1" si="71"/>
        <v>-2.0623498645428825E-2</v>
      </c>
      <c r="N132" s="23">
        <f ca="1">SQRT(Inputs!$B$38)*C132+SQRT(1-Inputs!$B$38)*_xlfn.NORM.S.INV(RAND())</f>
        <v>-2.3582579772572152</v>
      </c>
      <c r="O132" s="23">
        <f ca="1">SQRT(Inputs!$B$38)*D132+SQRT(1-Inputs!$B$38)*_xlfn.NORM.S.INV(RAND())</f>
        <v>1.0678071567044225</v>
      </c>
      <c r="P132" s="23">
        <f ca="1">SQRT(Inputs!$B$38)*E132+SQRT(1-Inputs!$B$38)*_xlfn.NORM.S.INV(RAND())</f>
        <v>0.53144347845900453</v>
      </c>
      <c r="Q132" s="23">
        <f ca="1">SQRT(Inputs!$B$38)*F132+SQRT(1-Inputs!$B$38)*_xlfn.NORM.S.INV(RAND())</f>
        <v>0.30300331836378158</v>
      </c>
      <c r="R132" s="23">
        <f ca="1">SQRT(Inputs!$B$38)*G132+SQRT(1-Inputs!$B$38)*_xlfn.NORM.S.INV(RAND())</f>
        <v>0.21465044020937701</v>
      </c>
      <c r="S132" s="23">
        <f ca="1">SQRT(Inputs!$B$38)*H132+SQRT(1-Inputs!$B$38)*_xlfn.NORM.S.INV(RAND())</f>
        <v>0.78389748189806774</v>
      </c>
      <c r="T132" s="23">
        <f ca="1">SQRT(Inputs!$B$38)*I132+SQRT(1-Inputs!$B$38)*_xlfn.NORM.S.INV(RAND())</f>
        <v>-1.3181296092207744</v>
      </c>
      <c r="U132" s="23">
        <f ca="1">SQRT(Inputs!$B$38)*J132+SQRT(1-Inputs!$B$38)*_xlfn.NORM.S.INV(RAND())</f>
        <v>-3.4734798887394586E-2</v>
      </c>
      <c r="V132" s="23">
        <f ca="1">SQRT(Inputs!$B$38)*K132+SQRT(1-Inputs!$B$38)*_xlfn.NORM.S.INV(RAND())</f>
        <v>0.14733379210606107</v>
      </c>
      <c r="W132" s="23">
        <f ca="1">SQRT(Inputs!$B$38)*L132+SQRT(1-Inputs!$B$38)*_xlfn.NORM.S.INV(RAND())</f>
        <v>-1.8464048060689462</v>
      </c>
      <c r="X132" s="23">
        <f ca="1">SQRT(Inputs!$B$38)*M132+SQRT(1-Inputs!$B$38)*_xlfn.NORM.S.INV(RAND())</f>
        <v>0.54397925103158673</v>
      </c>
      <c r="Y132" s="23">
        <f ca="1">SQRT(Inputs!$B$38)*C132+SQRT(1-Inputs!$B$38)*_xlfn.NORM.S.INV(RAND())</f>
        <v>-0.69120713017651103</v>
      </c>
      <c r="Z132" s="23">
        <f ca="1">SQRT(Inputs!$B$38)*D132+SQRT(1-Inputs!$B$38)*_xlfn.NORM.S.INV(RAND())</f>
        <v>1.4380142636621489</v>
      </c>
      <c r="AA132" s="23">
        <f ca="1">SQRT(Inputs!$B$38)*E132+SQRT(1-Inputs!$B$38)*_xlfn.NORM.S.INV(RAND())</f>
        <v>0.11810277855368512</v>
      </c>
      <c r="AB132" s="23">
        <f ca="1">SQRT(Inputs!$B$38)*F132+SQRT(1-Inputs!$B$38)*_xlfn.NORM.S.INV(RAND())</f>
        <v>0.46310071660180396</v>
      </c>
      <c r="AC132" s="23">
        <f ca="1">SQRT(Inputs!$B$38)*G132+SQRT(1-Inputs!$B$38)*_xlfn.NORM.S.INV(RAND())</f>
        <v>0.81879002176365712</v>
      </c>
      <c r="AD132" s="23">
        <f ca="1">SQRT(Inputs!$B$38)*H132+SQRT(1-Inputs!$B$38)*_xlfn.NORM.S.INV(RAND())</f>
        <v>-5.723174836405058E-2</v>
      </c>
      <c r="AE132" s="23">
        <f ca="1">SQRT(Inputs!$B$38)*I132+SQRT(1-Inputs!$B$38)*_xlfn.NORM.S.INV(RAND())</f>
        <v>-0.73408939666261164</v>
      </c>
      <c r="AF132" s="23">
        <f ca="1">SQRT(Inputs!$B$38)*J132+SQRT(1-Inputs!$B$38)*_xlfn.NORM.S.INV(RAND())</f>
        <v>-0.64272482334155101</v>
      </c>
      <c r="AG132" s="23">
        <f ca="1">SQRT(Inputs!$B$38)*K132+SQRT(1-Inputs!$B$38)*_xlfn.NORM.S.INV(RAND())</f>
        <v>0.80527197064367373</v>
      </c>
      <c r="AH132" s="23">
        <f ca="1">SQRT(Inputs!$B$38)*L132+SQRT(1-Inputs!$B$38)*_xlfn.NORM.S.INV(RAND())</f>
        <v>-0.66892816842053326</v>
      </c>
      <c r="AI132" s="23">
        <f ca="1">SQRT(Inputs!$B$38)*M132+SQRT(1-Inputs!$B$38)*_xlfn.NORM.S.INV(RAND())</f>
        <v>0.67124188329575396</v>
      </c>
      <c r="AJ132" s="23">
        <f ca="1">SQRT(Inputs!$B$38)*C132+SQRT(1-Inputs!$B$38)*_xlfn.NORM.S.INV(RAND())</f>
        <v>5.8033705204798114E-2</v>
      </c>
      <c r="AK132" s="23">
        <f ca="1">SQRT(Inputs!$B$38)*D132+SQRT(1-Inputs!$B$38)*_xlfn.NORM.S.INV(RAND())</f>
        <v>-3.1627584626188532E-2</v>
      </c>
      <c r="AL132" s="23">
        <f ca="1">SQRT(Inputs!$B$38)*E132+SQRT(1-Inputs!$B$38)*_xlfn.NORM.S.INV(RAND())</f>
        <v>0.83058269941592511</v>
      </c>
      <c r="AM132" s="23">
        <f ca="1">SQRT(Inputs!$B$38)*F132+SQRT(1-Inputs!$B$38)*_xlfn.NORM.S.INV(RAND())</f>
        <v>0.59304645399222078</v>
      </c>
      <c r="AN132" s="23">
        <f ca="1">SQRT(Inputs!$B$38)*G132+SQRT(1-Inputs!$B$38)*_xlfn.NORM.S.INV(RAND())</f>
        <v>-0.1441387358931534</v>
      </c>
      <c r="AO132" s="23">
        <f ca="1">SQRT(Inputs!$B$38)*H132+SQRT(1-Inputs!$B$38)*_xlfn.NORM.S.INV(RAND())</f>
        <v>-0.31822935805762753</v>
      </c>
      <c r="AP132" s="23">
        <f ca="1">SQRT(Inputs!$B$38)*I132+SQRT(1-Inputs!$B$38)*_xlfn.NORM.S.INV(RAND())</f>
        <v>-0.34054065879269824</v>
      </c>
      <c r="AQ132" s="23">
        <f ca="1">SQRT(Inputs!$B$38)*J132+SQRT(1-Inputs!$B$38)*_xlfn.NORM.S.INV(RAND())</f>
        <v>-0.18482450041292128</v>
      </c>
      <c r="AR132" s="23">
        <f ca="1">SQRT(Inputs!$B$38)*K132+SQRT(1-Inputs!$B$38)*_xlfn.NORM.S.INV(RAND())</f>
        <v>1.5518136534135434</v>
      </c>
      <c r="AS132" s="23">
        <f ca="1">SQRT(Inputs!$B$38)*L132+SQRT(1-Inputs!$B$38)*_xlfn.NORM.S.INV(RAND())</f>
        <v>-1.0094965475305622</v>
      </c>
      <c r="AT132" s="23">
        <f ca="1">SQRT(Inputs!$B$38)*M132+SQRT(1-Inputs!$B$38)*_xlfn.NORM.S.INV(RAND())</f>
        <v>-0.94324549187689366</v>
      </c>
      <c r="AU132" s="15">
        <f ca="1">Inputs!$B$6*EXP($B$8-0.5*C$5^2+C$5*N132)</f>
        <v>3387.5897016874901</v>
      </c>
      <c r="AV132" s="15">
        <f t="shared" ca="1" si="37"/>
        <v>4824.4820154390136</v>
      </c>
      <c r="AW132" s="15">
        <f t="shared" ca="1" si="38"/>
        <v>6319.7567114816602</v>
      </c>
      <c r="AX132" s="15">
        <f t="shared" ca="1" si="39"/>
        <v>8013.4691312204777</v>
      </c>
      <c r="AY132" s="15">
        <f t="shared" ca="1" si="40"/>
        <v>10041.883799369964</v>
      </c>
      <c r="AZ132" s="15">
        <f t="shared" ca="1" si="41"/>
        <v>13388.766127688885</v>
      </c>
      <c r="BA132" s="15">
        <f t="shared" ca="1" si="42"/>
        <v>14273.093950190425</v>
      </c>
      <c r="BB132" s="15">
        <f t="shared" ca="1" si="43"/>
        <v>17413.909083254894</v>
      </c>
      <c r="BC132" s="15">
        <f t="shared" ca="1" si="44"/>
        <v>21633.097885426399</v>
      </c>
      <c r="BD132" s="15">
        <f t="shared" ca="1" si="45"/>
        <v>22298.993028901128</v>
      </c>
      <c r="BE132" s="15">
        <f t="shared" ca="1" si="46"/>
        <v>28712.472173807215</v>
      </c>
      <c r="BF132" s="15">
        <f ca="1">Inputs!$B$13*EXP($B$9-0.5*C$6^2+C$6*Y132)</f>
        <v>12059.873898402022</v>
      </c>
      <c r="BG132" s="15">
        <f t="shared" ca="1" si="47"/>
        <v>19051.967908943676</v>
      </c>
      <c r="BH132" s="15">
        <f t="shared" ca="1" si="48"/>
        <v>23738.470302493923</v>
      </c>
      <c r="BI132" s="15">
        <f t="shared" ca="1" si="49"/>
        <v>31206.432404462939</v>
      </c>
      <c r="BJ132" s="15">
        <f t="shared" ca="1" si="50"/>
        <v>43049.59696542695</v>
      </c>
      <c r="BK132" s="15">
        <f t="shared" ca="1" si="51"/>
        <v>52425.143883209028</v>
      </c>
      <c r="BL132" s="15">
        <f t="shared" ca="1" si="52"/>
        <v>58554.043681963427</v>
      </c>
      <c r="BM132" s="15">
        <f t="shared" ca="1" si="53"/>
        <v>66452.169035192244</v>
      </c>
      <c r="BN132" s="15">
        <f t="shared" ca="1" si="54"/>
        <v>90007.702044637525</v>
      </c>
      <c r="BO132" s="15">
        <f t="shared" ca="1" si="55"/>
        <v>102460.32534553854</v>
      </c>
      <c r="BP132" s="15">
        <f t="shared" ca="1" si="56"/>
        <v>136074.09664407486</v>
      </c>
      <c r="BQ132" s="15">
        <f ca="1">Inputs!$B$20*EXP($B$10-0.5*C$7^2+C$7*AJ132)</f>
        <v>4378.7222464206598</v>
      </c>
      <c r="BR132" s="15">
        <f t="shared" ca="1" si="57"/>
        <v>5881.9843949370415</v>
      </c>
      <c r="BS132" s="15">
        <f t="shared" ca="1" si="58"/>
        <v>10224.709077802849</v>
      </c>
      <c r="BT132" s="15">
        <f t="shared" ca="1" si="59"/>
        <v>16470.705896935335</v>
      </c>
      <c r="BU132" s="15">
        <f t="shared" ca="1" si="60"/>
        <v>22044.023383474414</v>
      </c>
      <c r="BV132" s="15">
        <f t="shared" ca="1" si="61"/>
        <v>28547.667508769206</v>
      </c>
      <c r="BW132" s="15">
        <f t="shared" ca="1" si="62"/>
        <v>37066.456090502325</v>
      </c>
      <c r="BX132" s="15">
        <f t="shared" ca="1" si="63"/>
        <v>49957.617370482214</v>
      </c>
      <c r="BY132" s="15">
        <f t="shared" ca="1" si="64"/>
        <v>94196.477312479488</v>
      </c>
      <c r="BZ132" s="15">
        <f t="shared" ca="1" si="65"/>
        <v>109784.1089283277</v>
      </c>
      <c r="CA132" s="15">
        <f t="shared" ca="1" si="66"/>
        <v>130414.98878587362</v>
      </c>
      <c r="CB132" s="15">
        <f ca="1">(AU132*DCF!C$10-DCF!C$5*MAX(AU132*DCF!C$10,0)-MAX(AU132-Inputs!$B$6,0)/Inputs!$B$10)*DCF!C$6</f>
        <v>869.96391571784727</v>
      </c>
      <c r="CC132" s="15">
        <f ca="1">(AV132*DCF!D$10-DCF!D$5*MAX(AV132*DCF!D$10,0)-MAX(AV132-AU132,0)/Inputs!$B$10)*DCF!D$6</f>
        <v>825.58622190552683</v>
      </c>
      <c r="CD132" s="15">
        <f ca="1">(AW132*DCF!E$10-DCF!E$5*MAX(AW132*DCF!E$10,0)-MAX(AW132-AV132,0)/Inputs!$B$10)*DCF!E$6</f>
        <v>1122.3334392391166</v>
      </c>
      <c r="CE132" s="15">
        <f ca="1">(AX132*DCF!F$10-DCF!F$5*MAX(AX132*DCF!F$10,0)-MAX(AX132-AW132,0)/Inputs!$B$10)*DCF!F$6</f>
        <v>1396.9079779221424</v>
      </c>
      <c r="CF132" s="15">
        <f ca="1">(AY132*DCF!G$10-DCF!G$5*MAX(AY132*DCF!G$10,0)-MAX(AY132-AX132,0)/Inputs!$B$10)*DCF!G$6</f>
        <v>1679.1318634823897</v>
      </c>
      <c r="CG132" s="15">
        <f ca="1">(AZ132*DCF!H$10-DCF!H$5*MAX(AZ132*DCF!H$10,0)-MAX(AZ132-AY132,0)/Inputs!$B$10)*DCF!H$6</f>
        <v>2005.1395890184619</v>
      </c>
      <c r="CH132" s="15">
        <f ca="1">(BA132*DCF!I$10-DCF!I$5*MAX(BA132*DCF!I$10,0)-MAX(BA132-AZ132,0)/Inputs!$B$10)*DCF!I$6</f>
        <v>2462.1128337069313</v>
      </c>
      <c r="CI132" s="15">
        <f ca="1">(BB132*DCF!J$10-DCF!J$5*MAX(BB132*DCF!J$10,0)-MAX(BB132-BA132,0)/Inputs!$B$10)*DCF!J$6</f>
        <v>2512.3284276669278</v>
      </c>
      <c r="CJ132" s="15">
        <f ca="1">(BC132*DCF!K$10-DCF!K$5*MAX(BC132*DCF!K$10,0)-MAX(BC132-BB132,0)/Inputs!$B$10)*DCF!K$6</f>
        <v>2891.9591255534792</v>
      </c>
      <c r="CK132" s="15">
        <f ca="1">(BD132*DCF!L$10-DCF!L$5*MAX(BD132*DCF!L$10,0)-MAX(BD132-BC132,0)/Inputs!$B$10)*DCF!L$6</f>
        <v>3277.0011618489402</v>
      </c>
      <c r="CL132" s="15">
        <f ca="1">(BE132*DCF!M$10-DCF!M$5*MAX(BE132*DCF!M$10,0)-MAX(BE132-BD132,0)/Inputs!$B$10)*DCF!M$6</f>
        <v>3285.5425808874575</v>
      </c>
      <c r="CM132" s="15">
        <f ca="1">(BF132*DCF!C$28-DCF!C$5*MAX(BF132*DCF!C$28,0)-MAX(BF132-Inputs!$B$13,0)/Inputs!$B$17)*DCF!C$6</f>
        <v>3525.1962946344711</v>
      </c>
      <c r="CN132" s="15">
        <f ca="1">(BG132*DCF!D$28-DCF!D$5*MAX(BG132*DCF!D$28,0)-MAX(BG132-BF132,0)/Inputs!$B$17)*DCF!D$6</f>
        <v>4119.5097228349332</v>
      </c>
      <c r="CO132" s="15">
        <f ca="1">(BH132*DCF!E$28-DCF!E$5*MAX(BH132*DCF!E$28,0)-MAX(BH132-BG132,0)/Inputs!$B$17)*DCF!E$6</f>
        <v>5799.5123743114909</v>
      </c>
      <c r="CP132" s="15">
        <f ca="1">(BI132*DCF!F$28-DCF!F$5*MAX(BI132*DCF!F$28,0)-MAX(BI132-BH132,0)/Inputs!$B$17)*DCF!F$6</f>
        <v>7112.0638526583498</v>
      </c>
      <c r="CQ132" s="15">
        <f ca="1">(BJ132*DCF!G$28-DCF!G$5*MAX(BJ132*DCF!G$28,0)-MAX(BJ132-BI132,0)/Inputs!$B$17)*DCF!G$6</f>
        <v>9177.6412660571823</v>
      </c>
      <c r="CR132" s="15">
        <f ca="1">(BK132*DCF!H$28-DCF!H$5*MAX(BK132*DCF!H$28,0)-MAX(BK132-BJ132,0)/Inputs!$B$17)*DCF!H$6</f>
        <v>11508.619594794312</v>
      </c>
      <c r="CS132" s="15">
        <f ca="1">(BL132*DCF!I$28-DCF!I$5*MAX(BL132*DCF!I$28,0)-MAX(BL132-BK132,0)/Inputs!$B$17)*DCF!I$6</f>
        <v>12889.476189981462</v>
      </c>
      <c r="CT132" s="15">
        <f ca="1">(BM132*DCF!J$28-DCF!J$5*MAX(BM132*DCF!J$28,0)-MAX(BM132-BL132,0)/Inputs!$B$17)*DCF!J$6</f>
        <v>13777.123412837624</v>
      </c>
      <c r="CU132" s="15">
        <f ca="1">(BN132*DCF!K$28-DCF!K$5*MAX(BN132*DCF!K$28,0)-MAX(BN132-BM132,0)/Inputs!$B$17)*DCF!K$6</f>
        <v>16122.878477228094</v>
      </c>
      <c r="CV132" s="15">
        <f ca="1">(BO132*DCF!L$28-DCF!L$5*MAX(BO132*DCF!L$28,0)-MAX(BO132-BN132,0)/Inputs!$B$17)*DCF!L$6</f>
        <v>19033.950444641669</v>
      </c>
      <c r="CW132" s="15">
        <f ca="1">(BP132*DCF!M$28-DCF!M$5*MAX(BP132*DCF!M$28,0)-MAX(BP132-BO132,0)/Inputs!$B$17)*DCF!M$6</f>
        <v>22088.83640963968</v>
      </c>
      <c r="CX132" s="15">
        <f ca="1">(BQ132*DCF!C$46-DCF!C$5*MAX(BQ132*DCF!C$46,0)-MAX(BQ132-Inputs!$B$20,0)/Inputs!$B$24)*DCF!C$6</f>
        <v>-1555.2348127625817</v>
      </c>
      <c r="CY132" s="15">
        <f ca="1">(BR132*DCF!D$46-DCF!D$5*MAX(BR132*DCF!D$46,0)-MAX(BR132-BQ132,0)/Inputs!$B$24)*DCF!D$6</f>
        <v>-1645.3470471296762</v>
      </c>
      <c r="CZ132" s="15">
        <f ca="1">(BS132*DCF!E$46-DCF!E$5*MAX(BS132*DCF!E$46,0)-MAX(BS132-BR132,0)/Inputs!$B$24)*DCF!E$6</f>
        <v>-2920.8721676704881</v>
      </c>
      <c r="DA132" s="15">
        <f ca="1">(BT132*DCF!F$46-DCF!F$5*MAX(BT132*DCF!F$46,0)-MAX(BT132-BS132,0)/Inputs!$B$24)*DCF!F$6</f>
        <v>-3473.8658320290033</v>
      </c>
      <c r="DB132" s="15">
        <f ca="1">(BU132*DCF!G$46-DCF!G$5*MAX(BU132*DCF!G$46,0)-MAX(BU132-BT132,0)/Inputs!$B$24)*DCF!G$6</f>
        <v>-2616.2712801115035</v>
      </c>
      <c r="DC132" s="15">
        <f ca="1">(BV132*DCF!H$46-DCF!H$5*MAX(BV132*DCF!H$46,0)-MAX(BV132-BU132,0)/Inputs!$B$24)*DCF!H$6</f>
        <v>-2020.9675634466666</v>
      </c>
      <c r="DD132" s="15">
        <f ca="1">(BW132*DCF!I$46-DCF!I$5*MAX(BW132*DCF!I$46,0)-MAX(BW132-BV132,0)/Inputs!$B$24)*DCF!I$6</f>
        <v>-1589.350478507733</v>
      </c>
      <c r="DE132" s="15">
        <f ca="1">(BX132*DCF!J$46-DCF!J$5*MAX(BX132*DCF!J$46,0)-MAX(BX132-BW132,0)/Inputs!$B$24)*DCF!J$6</f>
        <v>-1322.941500934134</v>
      </c>
      <c r="DF132" s="15">
        <f ca="1">(BY132*DCF!K$46-DCF!K$5*MAX(BY132*DCF!K$46,0)-MAX(BY132-BX132,0)/Inputs!$B$24)*DCF!K$6</f>
        <v>-5456.525377732537</v>
      </c>
      <c r="DG132" s="15">
        <f ca="1">(BZ132*DCF!L$46-DCF!L$5*MAX(BZ132*DCF!L$46,0)-MAX(BZ132-BY132,0)/Inputs!$B$24)*DCF!L$6</f>
        <v>4061.335483189966</v>
      </c>
      <c r="DH132" s="15">
        <f ca="1">(CA132*DCF!M$46-DCF!M$5*MAX(CA132*DCF!M$46,0)-MAX(CA132-BZ132,0)/Inputs!$B$24)*DCF!M$6</f>
        <v>5911.0098563672618</v>
      </c>
      <c r="DI132" s="15">
        <f ca="1">SUM(CB132:CL132)+BE132*DCF!M$10*(1+Inputs!$B$30)*(1-Inputs!$B$33)*(1-Inputs!$B$30/Inputs!$B$31)/(Inputs!$B$29-Inputs!$B$30)*DCF!M$6</f>
        <v>102235.19687979255</v>
      </c>
      <c r="DJ132" s="15">
        <f ca="1">SUM(CM132:CW132)+BP132*DCF!M$28*(1+Inputs!$B$30)*(1-Inputs!$B$33)*(1-Inputs!$B$30/Inputs!$B$31)/(Inputs!$B$29-Inputs!$B$30)*DCF!M$6</f>
        <v>630082.82184509467</v>
      </c>
      <c r="DK132" s="15">
        <f ca="1">SUM(CX132:DH132)+CA132*DCF!M$46*(1+Inputs!$B$30)*(1-Inputs!$B$33)*(1-Inputs!$B$30/Inputs!$B$31)/(Inputs!$B$29-Inputs!$B$30)*DCF!M$6</f>
        <v>189007.9905852208</v>
      </c>
      <c r="DM132" s="15">
        <f ca="1">DI132+DJ132+DK132+Inputs!$B$34+Inputs!$B$36-Inputs!$B$35</f>
        <v>998177.00931010791</v>
      </c>
    </row>
    <row r="133" spans="1:117" x14ac:dyDescent="0.75">
      <c r="A133" s="11">
        <v>120</v>
      </c>
      <c r="C133" s="23">
        <f t="shared" ca="1" si="71"/>
        <v>1.1384629147936187</v>
      </c>
      <c r="D133" s="23">
        <f t="shared" ca="1" si="71"/>
        <v>1.5862186219102097</v>
      </c>
      <c r="E133" s="23">
        <f t="shared" ca="1" si="71"/>
        <v>-1.2309247022784338</v>
      </c>
      <c r="F133" s="23">
        <f t="shared" ca="1" si="71"/>
        <v>-1.8580721231817168</v>
      </c>
      <c r="G133" s="23">
        <f t="shared" ca="1" si="71"/>
        <v>-1.310531044857157</v>
      </c>
      <c r="H133" s="23">
        <f t="shared" ca="1" si="71"/>
        <v>0.98907918830434116</v>
      </c>
      <c r="I133" s="23">
        <f t="shared" ca="1" si="71"/>
        <v>7.6683447019881168E-2</v>
      </c>
      <c r="J133" s="23">
        <f t="shared" ca="1" si="71"/>
        <v>-0.96989309369973253</v>
      </c>
      <c r="K133" s="23">
        <f t="shared" ca="1" si="71"/>
        <v>-0.50146163256189025</v>
      </c>
      <c r="L133" s="23">
        <f t="shared" ca="1" si="71"/>
        <v>0.805208355261671</v>
      </c>
      <c r="M133" s="23">
        <f t="shared" ca="1" si="71"/>
        <v>-1.8498270883549917</v>
      </c>
      <c r="N133" s="23">
        <f ca="1">SQRT(Inputs!$B$38)*C133+SQRT(1-Inputs!$B$38)*_xlfn.NORM.S.INV(RAND())</f>
        <v>0.16348384630304091</v>
      </c>
      <c r="O133" s="23">
        <f ca="1">SQRT(Inputs!$B$38)*D133+SQRT(1-Inputs!$B$38)*_xlfn.NORM.S.INV(RAND())</f>
        <v>0.16156072934073795</v>
      </c>
      <c r="P133" s="23">
        <f ca="1">SQRT(Inputs!$B$38)*E133+SQRT(1-Inputs!$B$38)*_xlfn.NORM.S.INV(RAND())</f>
        <v>1.2189503241265411</v>
      </c>
      <c r="Q133" s="23">
        <f ca="1">SQRT(Inputs!$B$38)*F133+SQRT(1-Inputs!$B$38)*_xlfn.NORM.S.INV(RAND())</f>
        <v>-1.8062594643942878</v>
      </c>
      <c r="R133" s="23">
        <f ca="1">SQRT(Inputs!$B$38)*G133+SQRT(1-Inputs!$B$38)*_xlfn.NORM.S.INV(RAND())</f>
        <v>-1.6267164994827903</v>
      </c>
      <c r="S133" s="23">
        <f ca="1">SQRT(Inputs!$B$38)*H133+SQRT(1-Inputs!$B$38)*_xlfn.NORM.S.INV(RAND())</f>
        <v>-0.65385757288420832</v>
      </c>
      <c r="T133" s="23">
        <f ca="1">SQRT(Inputs!$B$38)*I133+SQRT(1-Inputs!$B$38)*_xlfn.NORM.S.INV(RAND())</f>
        <v>-0.55862901844519197</v>
      </c>
      <c r="U133" s="23">
        <f ca="1">SQRT(Inputs!$B$38)*J133+SQRT(1-Inputs!$B$38)*_xlfn.NORM.S.INV(RAND())</f>
        <v>6.662214961861912E-2</v>
      </c>
      <c r="V133" s="23">
        <f ca="1">SQRT(Inputs!$B$38)*K133+SQRT(1-Inputs!$B$38)*_xlfn.NORM.S.INV(RAND())</f>
        <v>-1.1294954522111171</v>
      </c>
      <c r="W133" s="23">
        <f ca="1">SQRT(Inputs!$B$38)*L133+SQRT(1-Inputs!$B$38)*_xlfn.NORM.S.INV(RAND())</f>
        <v>0.51610071907915578</v>
      </c>
      <c r="X133" s="23">
        <f ca="1">SQRT(Inputs!$B$38)*M133+SQRT(1-Inputs!$B$38)*_xlfn.NORM.S.INV(RAND())</f>
        <v>-0.6606732122673229</v>
      </c>
      <c r="Y133" s="23">
        <f ca="1">SQRT(Inputs!$B$38)*C133+SQRT(1-Inputs!$B$38)*_xlfn.NORM.S.INV(RAND())</f>
        <v>1.0722368291754769</v>
      </c>
      <c r="Z133" s="23">
        <f ca="1">SQRT(Inputs!$B$38)*D133+SQRT(1-Inputs!$B$38)*_xlfn.NORM.S.INV(RAND())</f>
        <v>0.8441925420338191</v>
      </c>
      <c r="AA133" s="23">
        <f ca="1">SQRT(Inputs!$B$38)*E133+SQRT(1-Inputs!$B$38)*_xlfn.NORM.S.INV(RAND())</f>
        <v>-2.0792993183877546</v>
      </c>
      <c r="AB133" s="23">
        <f ca="1">SQRT(Inputs!$B$38)*F133+SQRT(1-Inputs!$B$38)*_xlfn.NORM.S.INV(RAND())</f>
        <v>-0.75514584767462833</v>
      </c>
      <c r="AC133" s="23">
        <f ca="1">SQRT(Inputs!$B$38)*G133+SQRT(1-Inputs!$B$38)*_xlfn.NORM.S.INV(RAND())</f>
        <v>-5.6546227191034526E-2</v>
      </c>
      <c r="AD133" s="23">
        <f ca="1">SQRT(Inputs!$B$38)*H133+SQRT(1-Inputs!$B$38)*_xlfn.NORM.S.INV(RAND())</f>
        <v>0.36096670529683839</v>
      </c>
      <c r="AE133" s="23">
        <f ca="1">SQRT(Inputs!$B$38)*I133+SQRT(1-Inputs!$B$38)*_xlfn.NORM.S.INV(RAND())</f>
        <v>0.8394763889451281</v>
      </c>
      <c r="AF133" s="23">
        <f ca="1">SQRT(Inputs!$B$38)*J133+SQRT(1-Inputs!$B$38)*_xlfn.NORM.S.INV(RAND())</f>
        <v>-1.3385059956797716</v>
      </c>
      <c r="AG133" s="23">
        <f ca="1">SQRT(Inputs!$B$38)*K133+SQRT(1-Inputs!$B$38)*_xlfn.NORM.S.INV(RAND())</f>
        <v>-0.30659813859827456</v>
      </c>
      <c r="AH133" s="23">
        <f ca="1">SQRT(Inputs!$B$38)*L133+SQRT(1-Inputs!$B$38)*_xlfn.NORM.S.INV(RAND())</f>
        <v>-0.39789192171995386</v>
      </c>
      <c r="AI133" s="23">
        <f ca="1">SQRT(Inputs!$B$38)*M133+SQRT(1-Inputs!$B$38)*_xlfn.NORM.S.INV(RAND())</f>
        <v>0.46670795817347277</v>
      </c>
      <c r="AJ133" s="23">
        <f ca="1">SQRT(Inputs!$B$38)*C133+SQRT(1-Inputs!$B$38)*_xlfn.NORM.S.INV(RAND())</f>
        <v>0.57681557603350886</v>
      </c>
      <c r="AK133" s="23">
        <f ca="1">SQRT(Inputs!$B$38)*D133+SQRT(1-Inputs!$B$38)*_xlfn.NORM.S.INV(RAND())</f>
        <v>2.2161454916322598</v>
      </c>
      <c r="AL133" s="23">
        <f ca="1">SQRT(Inputs!$B$38)*E133+SQRT(1-Inputs!$B$38)*_xlfn.NORM.S.INV(RAND())</f>
        <v>-0.3096258689814223</v>
      </c>
      <c r="AM133" s="23">
        <f ca="1">SQRT(Inputs!$B$38)*F133+SQRT(1-Inputs!$B$38)*_xlfn.NORM.S.INV(RAND())</f>
        <v>-1.6556137494861185</v>
      </c>
      <c r="AN133" s="23">
        <f ca="1">SQRT(Inputs!$B$38)*G133+SQRT(1-Inputs!$B$38)*_xlfn.NORM.S.INV(RAND())</f>
        <v>0.27560539758087144</v>
      </c>
      <c r="AO133" s="23">
        <f ca="1">SQRT(Inputs!$B$38)*H133+SQRT(1-Inputs!$B$38)*_xlfn.NORM.S.INV(RAND())</f>
        <v>1.9258287450661475</v>
      </c>
      <c r="AP133" s="23">
        <f ca="1">SQRT(Inputs!$B$38)*I133+SQRT(1-Inputs!$B$38)*_xlfn.NORM.S.INV(RAND())</f>
        <v>0.27884566259060739</v>
      </c>
      <c r="AQ133" s="23">
        <f ca="1">SQRT(Inputs!$B$38)*J133+SQRT(1-Inputs!$B$38)*_xlfn.NORM.S.INV(RAND())</f>
        <v>-1.385310558996959</v>
      </c>
      <c r="AR133" s="23">
        <f ca="1">SQRT(Inputs!$B$38)*K133+SQRT(1-Inputs!$B$38)*_xlfn.NORM.S.INV(RAND())</f>
        <v>-1.4573313431470352</v>
      </c>
      <c r="AS133" s="23">
        <f ca="1">SQRT(Inputs!$B$38)*L133+SQRT(1-Inputs!$B$38)*_xlfn.NORM.S.INV(RAND())</f>
        <v>8.3452287425027027E-2</v>
      </c>
      <c r="AT133" s="23">
        <f ca="1">SQRT(Inputs!$B$38)*M133+SQRT(1-Inputs!$B$38)*_xlfn.NORM.S.INV(RAND())</f>
        <v>-0.3811121186521419</v>
      </c>
      <c r="AU133" s="15">
        <f ca="1">Inputs!$B$6*EXP($B$8-0.5*C$5^2+C$5*N133)</f>
        <v>5095.3113318211017</v>
      </c>
      <c r="AV133" s="15">
        <f t="shared" ca="1" si="37"/>
        <v>6351.2919566294131</v>
      </c>
      <c r="AW133" s="15">
        <f t="shared" ca="1" si="38"/>
        <v>9128.188936989558</v>
      </c>
      <c r="AX133" s="15">
        <f t="shared" ca="1" si="39"/>
        <v>8893.2632967350983</v>
      </c>
      <c r="AY133" s="15">
        <f t="shared" ca="1" si="40"/>
        <v>8987.956878638659</v>
      </c>
      <c r="AZ133" s="15">
        <f t="shared" ca="1" si="41"/>
        <v>10228.849218629333</v>
      </c>
      <c r="BA133" s="15">
        <f t="shared" ca="1" si="42"/>
        <v>11806.631915861029</v>
      </c>
      <c r="BB133" s="15">
        <f t="shared" ca="1" si="43"/>
        <v>14551.722248913113</v>
      </c>
      <c r="BC133" s="15">
        <f t="shared" ca="1" si="44"/>
        <v>15981.189288918777</v>
      </c>
      <c r="BD133" s="15">
        <f t="shared" ca="1" si="45"/>
        <v>20546.752699906305</v>
      </c>
      <c r="BE133" s="15">
        <f t="shared" ca="1" si="46"/>
        <v>23707.059174323196</v>
      </c>
      <c r="BF133" s="15">
        <f ca="1">Inputs!$B$13*EXP($B$9-0.5*C$6^2+C$6*Y133)</f>
        <v>17106.909172779677</v>
      </c>
      <c r="BG133" s="15">
        <f t="shared" ca="1" si="47"/>
        <v>24279.220133434661</v>
      </c>
      <c r="BH133" s="15">
        <f t="shared" ca="1" si="48"/>
        <v>21011.964395120856</v>
      </c>
      <c r="BI133" s="15">
        <f t="shared" ca="1" si="49"/>
        <v>22899.324787548059</v>
      </c>
      <c r="BJ133" s="15">
        <f t="shared" ca="1" si="50"/>
        <v>27845.190075057635</v>
      </c>
      <c r="BK133" s="15">
        <f t="shared" ca="1" si="51"/>
        <v>35896.098601166457</v>
      </c>
      <c r="BL133" s="15">
        <f t="shared" ca="1" si="52"/>
        <v>49161.628446358707</v>
      </c>
      <c r="BM133" s="15">
        <f t="shared" ca="1" si="53"/>
        <v>51172.919273233441</v>
      </c>
      <c r="BN133" s="15">
        <f t="shared" ca="1" si="54"/>
        <v>60665.87642140533</v>
      </c>
      <c r="BO133" s="15">
        <f t="shared" ca="1" si="55"/>
        <v>71269.402505518505</v>
      </c>
      <c r="BP133" s="15">
        <f t="shared" ca="1" si="56"/>
        <v>92482.372300470131</v>
      </c>
      <c r="BQ133" s="15">
        <f ca="1">Inputs!$B$20*EXP($B$10-0.5*C$7^2+C$7*AJ133)</f>
        <v>5263.3089443586805</v>
      </c>
      <c r="BR133" s="15">
        <f t="shared" ca="1" si="57"/>
        <v>14436.286533284061</v>
      </c>
      <c r="BS133" s="15">
        <f t="shared" ca="1" si="58"/>
        <v>18086.879388353798</v>
      </c>
      <c r="BT133" s="15">
        <f t="shared" ca="1" si="59"/>
        <v>16152.371202889823</v>
      </c>
      <c r="BU133" s="15">
        <f t="shared" ca="1" si="60"/>
        <v>23928.983091578997</v>
      </c>
      <c r="BV133" s="15">
        <f t="shared" ca="1" si="61"/>
        <v>51377.851084311456</v>
      </c>
      <c r="BW133" s="15">
        <f t="shared" ca="1" si="62"/>
        <v>76053.496155911285</v>
      </c>
      <c r="BX133" s="15">
        <f t="shared" ca="1" si="63"/>
        <v>80578.605444543107</v>
      </c>
      <c r="BY133" s="15">
        <f t="shared" ca="1" si="64"/>
        <v>85431.692176577082</v>
      </c>
      <c r="BZ133" s="15">
        <f t="shared" ca="1" si="65"/>
        <v>121725.81544536565</v>
      </c>
      <c r="CA133" s="15">
        <f t="shared" ca="1" si="66"/>
        <v>159791.27651024284</v>
      </c>
      <c r="CB133" s="15">
        <f ca="1">(AU133*DCF!C$10-DCF!C$5*MAX(AU133*DCF!C$10,0)-MAX(AU133-Inputs!$B$6,0)/Inputs!$B$10)*DCF!C$6</f>
        <v>1042.1254771419513</v>
      </c>
      <c r="CC133" s="15">
        <f ca="1">(AV133*DCF!D$10-DCF!D$5*MAX(AV133*DCF!D$10,0)-MAX(AV133-AU133,0)/Inputs!$B$10)*DCF!D$6</f>
        <v>1241.8463818264158</v>
      </c>
      <c r="CD133" s="15">
        <f ca="1">(AW133*DCF!E$10-DCF!E$5*MAX(AW133*DCF!E$10,0)-MAX(AW133-AV133,0)/Inputs!$B$10)*DCF!E$6</f>
        <v>1482.081321073618</v>
      </c>
      <c r="CE133" s="15">
        <f ca="1">(AX133*DCF!F$10-DCF!F$5*MAX(AX133*DCF!F$10,0)-MAX(AX133-AW133,0)/Inputs!$B$10)*DCF!F$6</f>
        <v>1941.3852046326931</v>
      </c>
      <c r="CF133" s="15">
        <f ca="1">(AY133*DCF!G$10-DCF!G$5*MAX(AY133*DCF!G$10,0)-MAX(AY133-AX133,0)/Inputs!$B$10)*DCF!G$6</f>
        <v>1833.6755305657</v>
      </c>
      <c r="CG133" s="15">
        <f ca="1">(AZ133*DCF!H$10-DCF!H$5*MAX(AZ133*DCF!H$10,0)-MAX(AZ133-AY133,0)/Inputs!$B$10)*DCF!H$6</f>
        <v>1765.5957318636506</v>
      </c>
      <c r="CH133" s="15">
        <f ca="1">(BA133*DCF!I$10-DCF!I$5*MAX(BA133*DCF!I$10,0)-MAX(BA133-AZ133,0)/Inputs!$B$10)*DCF!I$6</f>
        <v>1897.8293009271474</v>
      </c>
      <c r="CI133" s="15">
        <f ca="1">(BB133*DCF!J$10-DCF!J$5*MAX(BB133*DCF!J$10,0)-MAX(BB133-BA133,0)/Inputs!$B$10)*DCF!J$6</f>
        <v>2081.1360981126672</v>
      </c>
      <c r="CJ133" s="15">
        <f ca="1">(BC133*DCF!K$10-DCF!K$5*MAX(BC133*DCF!K$10,0)-MAX(BC133-BB133,0)/Inputs!$B$10)*DCF!K$6</f>
        <v>2372.6111910259087</v>
      </c>
      <c r="CK133" s="15">
        <f ca="1">(BD133*DCF!L$10-DCF!L$5*MAX(BD133*DCF!L$10,0)-MAX(BD133-BC133,0)/Inputs!$B$10)*DCF!L$6</f>
        <v>2508.4397515667201</v>
      </c>
      <c r="CL133" s="15">
        <f ca="1">(BE133*DCF!M$10-DCF!M$5*MAX(BE133*DCF!M$10,0)-MAX(BE133-BD133,0)/Inputs!$B$10)*DCF!M$6</f>
        <v>2967.8403017533592</v>
      </c>
      <c r="CM133" s="15">
        <f ca="1">(BF133*DCF!C$28-DCF!C$5*MAX(BF133*DCF!C$28,0)-MAX(BF133-Inputs!$B$13,0)/Inputs!$B$17)*DCF!C$6</f>
        <v>3899.921300214015</v>
      </c>
      <c r="CN133" s="15">
        <f ca="1">(BG133*DCF!D$28-DCF!D$5*MAX(BG133*DCF!D$28,0)-MAX(BG133-BF133,0)/Inputs!$B$17)*DCF!D$6</f>
        <v>5620.6075249632022</v>
      </c>
      <c r="CO133" s="15">
        <f ca="1">(BH133*DCF!E$28-DCF!E$5*MAX(BH133*DCF!E$28,0)-MAX(BH133-BG133,0)/Inputs!$B$17)*DCF!E$6</f>
        <v>5950.9624650538381</v>
      </c>
      <c r="CP133" s="15">
        <f ca="1">(BI133*DCF!F$28-DCF!F$5*MAX(BI133*DCF!F$28,0)-MAX(BI133-BH133,0)/Inputs!$B$17)*DCF!F$6</f>
        <v>5872.9397004061693</v>
      </c>
      <c r="CQ133" s="15">
        <f ca="1">(BJ133*DCF!G$28-DCF!G$5*MAX(BJ133*DCF!G$28,0)-MAX(BJ133-BI133,0)/Inputs!$B$17)*DCF!G$6</f>
        <v>6392.8001436461254</v>
      </c>
      <c r="CR133" s="15">
        <f ca="1">(BK133*DCF!H$28-DCF!H$5*MAX(BK133*DCF!H$28,0)-MAX(BK133-BJ133,0)/Inputs!$B$17)*DCF!H$6</f>
        <v>7626.6159680905994</v>
      </c>
      <c r="CS133" s="15">
        <f ca="1">(BL133*DCF!I$28-DCF!I$5*MAX(BL133*DCF!I$28,0)-MAX(BL133-BK133,0)/Inputs!$B$17)*DCF!I$6</f>
        <v>9656.4960206864289</v>
      </c>
      <c r="CT133" s="15">
        <f ca="1">(BM133*DCF!J$28-DCF!J$5*MAX(BM133*DCF!J$28,0)-MAX(BM133-BL133,0)/Inputs!$B$17)*DCF!J$6</f>
        <v>11149.128456849719</v>
      </c>
      <c r="CU133" s="15">
        <f ca="1">(BN133*DCF!K$28-DCF!K$5*MAX(BN133*DCF!K$28,0)-MAX(BN133-BM133,0)/Inputs!$B$17)*DCF!K$6</f>
        <v>11648.855110315202</v>
      </c>
      <c r="CV133" s="15">
        <f ca="1">(BO133*DCF!L$28-DCF!L$5*MAX(BO133*DCF!L$28,0)-MAX(BO133-BN133,0)/Inputs!$B$17)*DCF!L$6</f>
        <v>13019.935077953893</v>
      </c>
      <c r="CW133" s="15">
        <f ca="1">(BP133*DCF!M$28-DCF!M$5*MAX(BP133*DCF!M$28,0)-MAX(BP133-BO133,0)/Inputs!$B$17)*DCF!M$6</f>
        <v>15183.260457496363</v>
      </c>
      <c r="CX133" s="15">
        <f ca="1">(BQ133*DCF!C$46-DCF!C$5*MAX(BQ133*DCF!C$46,0)-MAX(BQ133-Inputs!$B$20,0)/Inputs!$B$24)*DCF!C$6</f>
        <v>-2168.112432581072</v>
      </c>
      <c r="CY133" s="15">
        <f ca="1">(BR133*DCF!D$46-DCF!D$5*MAX(BR133*DCF!D$46,0)-MAX(BR133-BQ133,0)/Inputs!$B$24)*DCF!D$6</f>
        <v>-6377.9708472450138</v>
      </c>
      <c r="CZ133" s="15">
        <f ca="1">(BS133*DCF!E$46-DCF!E$5*MAX(BS133*DCF!E$46,0)-MAX(BS133-BR133,0)/Inputs!$B$24)*DCF!E$6</f>
        <v>-3577.7681835293133</v>
      </c>
      <c r="DA133" s="15">
        <f ca="1">(BT133*DCF!F$46-DCF!F$5*MAX(BT133*DCF!F$46,0)-MAX(BT133-BS133,0)/Inputs!$B$24)*DCF!F$6</f>
        <v>-1176.3177940754219</v>
      </c>
      <c r="DB133" s="15">
        <f ca="1">(BU133*DCF!G$46-DCF!G$5*MAX(BU133*DCF!G$46,0)-MAX(BU133-BT133,0)/Inputs!$B$24)*DCF!G$6</f>
        <v>-3420.8223055677563</v>
      </c>
      <c r="DC133" s="15">
        <f ca="1">(BV133*DCF!H$46-DCF!H$5*MAX(BV133*DCF!H$46,0)-MAX(BV133-BU133,0)/Inputs!$B$24)*DCF!H$6</f>
        <v>-8529.5675467370784</v>
      </c>
      <c r="DD133" s="15">
        <f ca="1">(BW133*DCF!I$46-DCF!I$5*MAX(BW133*DCF!I$46,0)-MAX(BW133-BV133,0)/Inputs!$B$24)*DCF!I$6</f>
        <v>-5326.9381393612639</v>
      </c>
      <c r="DE133" s="15">
        <f ca="1">(BX133*DCF!J$46-DCF!J$5*MAX(BX133*DCF!J$46,0)-MAX(BX133-BW133,0)/Inputs!$B$24)*DCF!J$6</f>
        <v>2180.0645529243907</v>
      </c>
      <c r="DF133" s="15">
        <f ca="1">(BY133*DCF!K$46-DCF!K$5*MAX(BY133*DCF!K$46,0)-MAX(BY133-BX133,0)/Inputs!$B$24)*DCF!K$6</f>
        <v>3691.2660813751631</v>
      </c>
      <c r="DG133" s="15">
        <f ca="1">(BZ133*DCF!L$46-DCF!L$5*MAX(BZ133*DCF!L$46,0)-MAX(BZ133-BY133,0)/Inputs!$B$24)*DCF!L$6</f>
        <v>200.86239510618384</v>
      </c>
      <c r="DH133" s="15">
        <f ca="1">(CA133*DCF!M$46-DCF!M$5*MAX(CA133*DCF!M$46,0)-MAX(CA133-BZ133,0)/Inputs!$B$24)*DCF!M$6</f>
        <v>4569.1882252987434</v>
      </c>
      <c r="DI133" s="15">
        <f ca="1">SUM(CB133:CL133)+BE133*DCF!M$10*(1+Inputs!$B$30)*(1-Inputs!$B$33)*(1-Inputs!$B$30/Inputs!$B$31)/(Inputs!$B$29-Inputs!$B$30)*DCF!M$6</f>
        <v>87111.6254660345</v>
      </c>
      <c r="DJ133" s="15">
        <f ca="1">SUM(CM133:CW133)+BP133*DCF!M$28*(1+Inputs!$B$30)*(1-Inputs!$B$33)*(1-Inputs!$B$30/Inputs!$B$31)/(Inputs!$B$29-Inputs!$B$30)*DCF!M$6</f>
        <v>439194.40897897689</v>
      </c>
      <c r="DK133" s="15">
        <f ca="1">SUM(CX133:DH133)+CA133*DCF!M$46*(1+Inputs!$B$30)*(1-Inputs!$B$33)*(1-Inputs!$B$30/Inputs!$B$31)/(Inputs!$B$29-Inputs!$B$30)*DCF!M$6</f>
        <v>227120.12597721178</v>
      </c>
      <c r="DM133" s="15">
        <f ca="1">DI133+DJ133+DK133+Inputs!$B$34+Inputs!$B$36-Inputs!$B$35</f>
        <v>830277.16042222315</v>
      </c>
    </row>
    <row r="134" spans="1:117" x14ac:dyDescent="0.75">
      <c r="A134" s="11">
        <v>121</v>
      </c>
      <c r="C134" s="23">
        <f t="shared" ref="C134:M143" ca="1" si="72">_xlfn.NORM.S.INV(RAND())</f>
        <v>0.52323312448201109</v>
      </c>
      <c r="D134" s="23">
        <f t="shared" ca="1" si="72"/>
        <v>-1.5096704801065834</v>
      </c>
      <c r="E134" s="23">
        <f t="shared" ca="1" si="72"/>
        <v>-0.52191478643905487</v>
      </c>
      <c r="F134" s="23">
        <f t="shared" ca="1" si="72"/>
        <v>-0.63010730357425027</v>
      </c>
      <c r="G134" s="23">
        <f t="shared" ca="1" si="72"/>
        <v>1.1193561246046206</v>
      </c>
      <c r="H134" s="23">
        <f t="shared" ca="1" si="72"/>
        <v>0.2897887333863951</v>
      </c>
      <c r="I134" s="23">
        <f t="shared" ca="1" si="72"/>
        <v>-0.6414432147095922</v>
      </c>
      <c r="J134" s="23">
        <f t="shared" ca="1" si="72"/>
        <v>1.2934439072831794</v>
      </c>
      <c r="K134" s="23">
        <f t="shared" ca="1" si="72"/>
        <v>1.6147233703244082</v>
      </c>
      <c r="L134" s="23">
        <f t="shared" ca="1" si="72"/>
        <v>-0.43533240503877008</v>
      </c>
      <c r="M134" s="23">
        <f t="shared" ca="1" si="72"/>
        <v>-0.3912979578516817</v>
      </c>
      <c r="N134" s="23">
        <f ca="1">SQRT(Inputs!$B$38)*C134+SQRT(1-Inputs!$B$38)*_xlfn.NORM.S.INV(RAND())</f>
        <v>0.13290787044547919</v>
      </c>
      <c r="O134" s="23">
        <f ca="1">SQRT(Inputs!$B$38)*D134+SQRT(1-Inputs!$B$38)*_xlfn.NORM.S.INV(RAND())</f>
        <v>-1.7136970155792097</v>
      </c>
      <c r="P134" s="23">
        <f ca="1">SQRT(Inputs!$B$38)*E134+SQRT(1-Inputs!$B$38)*_xlfn.NORM.S.INV(RAND())</f>
        <v>6.1478287511401386E-2</v>
      </c>
      <c r="Q134" s="23">
        <f ca="1">SQRT(Inputs!$B$38)*F134+SQRT(1-Inputs!$B$38)*_xlfn.NORM.S.INV(RAND())</f>
        <v>-1.6093409085495336</v>
      </c>
      <c r="R134" s="23">
        <f ca="1">SQRT(Inputs!$B$38)*G134+SQRT(1-Inputs!$B$38)*_xlfn.NORM.S.INV(RAND())</f>
        <v>1.2395953465755705</v>
      </c>
      <c r="S134" s="23">
        <f ca="1">SQRT(Inputs!$B$38)*H134+SQRT(1-Inputs!$B$38)*_xlfn.NORM.S.INV(RAND())</f>
        <v>0.65346578772772734</v>
      </c>
      <c r="T134" s="23">
        <f ca="1">SQRT(Inputs!$B$38)*I134+SQRT(1-Inputs!$B$38)*_xlfn.NORM.S.INV(RAND())</f>
        <v>0.47682076904204213</v>
      </c>
      <c r="U134" s="23">
        <f ca="1">SQRT(Inputs!$B$38)*J134+SQRT(1-Inputs!$B$38)*_xlfn.NORM.S.INV(RAND())</f>
        <v>-1.3675802757477924</v>
      </c>
      <c r="V134" s="23">
        <f ca="1">SQRT(Inputs!$B$38)*K134+SQRT(1-Inputs!$B$38)*_xlfn.NORM.S.INV(RAND())</f>
        <v>0.48153350923560495</v>
      </c>
      <c r="W134" s="23">
        <f ca="1">SQRT(Inputs!$B$38)*L134+SQRT(1-Inputs!$B$38)*_xlfn.NORM.S.INV(RAND())</f>
        <v>-0.69014861087020773</v>
      </c>
      <c r="X134" s="23">
        <f ca="1">SQRT(Inputs!$B$38)*M134+SQRT(1-Inputs!$B$38)*_xlfn.NORM.S.INV(RAND())</f>
        <v>-3.6178879684973991E-2</v>
      </c>
      <c r="Y134" s="23">
        <f ca="1">SQRT(Inputs!$B$38)*C134+SQRT(1-Inputs!$B$38)*_xlfn.NORM.S.INV(RAND())</f>
        <v>0.28804097659015254</v>
      </c>
      <c r="Z134" s="23">
        <f ca="1">SQRT(Inputs!$B$38)*D134+SQRT(1-Inputs!$B$38)*_xlfn.NORM.S.INV(RAND())</f>
        <v>1.1961298970960388</v>
      </c>
      <c r="AA134" s="23">
        <f ca="1">SQRT(Inputs!$B$38)*E134+SQRT(1-Inputs!$B$38)*_xlfn.NORM.S.INV(RAND())</f>
        <v>-0.21855821127173838</v>
      </c>
      <c r="AB134" s="23">
        <f ca="1">SQRT(Inputs!$B$38)*F134+SQRT(1-Inputs!$B$38)*_xlfn.NORM.S.INV(RAND())</f>
        <v>-0.14666220479427983</v>
      </c>
      <c r="AC134" s="23">
        <f ca="1">SQRT(Inputs!$B$38)*G134+SQRT(1-Inputs!$B$38)*_xlfn.NORM.S.INV(RAND())</f>
        <v>-0.2911278761338959</v>
      </c>
      <c r="AD134" s="23">
        <f ca="1">SQRT(Inputs!$B$38)*H134+SQRT(1-Inputs!$B$38)*_xlfn.NORM.S.INV(RAND())</f>
        <v>1.1165760205821642</v>
      </c>
      <c r="AE134" s="23">
        <f ca="1">SQRT(Inputs!$B$38)*I134+SQRT(1-Inputs!$B$38)*_xlfn.NORM.S.INV(RAND())</f>
        <v>-0.59480307104356167</v>
      </c>
      <c r="AF134" s="23">
        <f ca="1">SQRT(Inputs!$B$38)*J134+SQRT(1-Inputs!$B$38)*_xlfn.NORM.S.INV(RAND())</f>
        <v>1.2962662216470622</v>
      </c>
      <c r="AG134" s="23">
        <f ca="1">SQRT(Inputs!$B$38)*K134+SQRT(1-Inputs!$B$38)*_xlfn.NORM.S.INV(RAND())</f>
        <v>1.4463889756467767</v>
      </c>
      <c r="AH134" s="23">
        <f ca="1">SQRT(Inputs!$B$38)*L134+SQRT(1-Inputs!$B$38)*_xlfn.NORM.S.INV(RAND())</f>
        <v>0.85040498458960023</v>
      </c>
      <c r="AI134" s="23">
        <f ca="1">SQRT(Inputs!$B$38)*M134+SQRT(1-Inputs!$B$38)*_xlfn.NORM.S.INV(RAND())</f>
        <v>0.98741443383099348</v>
      </c>
      <c r="AJ134" s="23">
        <f ca="1">SQRT(Inputs!$B$38)*C134+SQRT(1-Inputs!$B$38)*_xlfn.NORM.S.INV(RAND())</f>
        <v>-0.12423138149193452</v>
      </c>
      <c r="AK134" s="23">
        <f ca="1">SQRT(Inputs!$B$38)*D134+SQRT(1-Inputs!$B$38)*_xlfn.NORM.S.INV(RAND())</f>
        <v>-1.4132151337036221</v>
      </c>
      <c r="AL134" s="23">
        <f ca="1">SQRT(Inputs!$B$38)*E134+SQRT(1-Inputs!$B$38)*_xlfn.NORM.S.INV(RAND())</f>
        <v>-2.3679458691504638</v>
      </c>
      <c r="AM134" s="23">
        <f ca="1">SQRT(Inputs!$B$38)*F134+SQRT(1-Inputs!$B$38)*_xlfn.NORM.S.INV(RAND())</f>
        <v>-0.95759073672370587</v>
      </c>
      <c r="AN134" s="23">
        <f ca="1">SQRT(Inputs!$B$38)*G134+SQRT(1-Inputs!$B$38)*_xlfn.NORM.S.INV(RAND())</f>
        <v>-0.44715008709762261</v>
      </c>
      <c r="AO134" s="23">
        <f ca="1">SQRT(Inputs!$B$38)*H134+SQRT(1-Inputs!$B$38)*_xlfn.NORM.S.INV(RAND())</f>
        <v>2.4323522113088463</v>
      </c>
      <c r="AP134" s="23">
        <f ca="1">SQRT(Inputs!$B$38)*I134+SQRT(1-Inputs!$B$38)*_xlfn.NORM.S.INV(RAND())</f>
        <v>-0.9178934022542784</v>
      </c>
      <c r="AQ134" s="23">
        <f ca="1">SQRT(Inputs!$B$38)*J134+SQRT(1-Inputs!$B$38)*_xlfn.NORM.S.INV(RAND())</f>
        <v>0.13495839594053094</v>
      </c>
      <c r="AR134" s="23">
        <f ca="1">SQRT(Inputs!$B$38)*K134+SQRT(1-Inputs!$B$38)*_xlfn.NORM.S.INV(RAND())</f>
        <v>1.2706907844934459</v>
      </c>
      <c r="AS134" s="23">
        <f ca="1">SQRT(Inputs!$B$38)*L134+SQRT(1-Inputs!$B$38)*_xlfn.NORM.S.INV(RAND())</f>
        <v>-1.3696768590128474</v>
      </c>
      <c r="AT134" s="23">
        <f ca="1">SQRT(Inputs!$B$38)*M134+SQRT(1-Inputs!$B$38)*_xlfn.NORM.S.INV(RAND())</f>
        <v>0.96430935366155179</v>
      </c>
      <c r="AU134" s="15">
        <f ca="1">Inputs!$B$6*EXP($B$8-0.5*C$5^2+C$5*N134)</f>
        <v>5070.1547657572146</v>
      </c>
      <c r="AV134" s="15">
        <f t="shared" ca="1" si="37"/>
        <v>4796.9769495125711</v>
      </c>
      <c r="AW134" s="15">
        <f t="shared" ca="1" si="38"/>
        <v>5897.7669911397334</v>
      </c>
      <c r="AX134" s="15">
        <f t="shared" ca="1" si="39"/>
        <v>5889.0939360381508</v>
      </c>
      <c r="AY134" s="15">
        <f t="shared" ca="1" si="40"/>
        <v>8318.1869973941612</v>
      </c>
      <c r="AZ134" s="15">
        <f t="shared" ca="1" si="41"/>
        <v>10932.418397193967</v>
      </c>
      <c r="BA134" s="15">
        <f t="shared" ca="1" si="42"/>
        <v>14063.063046142512</v>
      </c>
      <c r="BB134" s="15">
        <f t="shared" ca="1" si="43"/>
        <v>15012.863950351626</v>
      </c>
      <c r="BC134" s="15">
        <f t="shared" ca="1" si="44"/>
        <v>19261.781196204149</v>
      </c>
      <c r="BD134" s="15">
        <f t="shared" ca="1" si="45"/>
        <v>22122.355884053846</v>
      </c>
      <c r="BE134" s="15">
        <f t="shared" ca="1" si="46"/>
        <v>27018.930960406939</v>
      </c>
      <c r="BF134" s="15">
        <f ca="1">Inputs!$B$13*EXP($B$9-0.5*C$6^2+C$6*Y134)</f>
        <v>14643.805459645617</v>
      </c>
      <c r="BG134" s="15">
        <f t="shared" ca="1" si="47"/>
        <v>22146.043213727975</v>
      </c>
      <c r="BH134" s="15">
        <f t="shared" ca="1" si="48"/>
        <v>26095.103268170984</v>
      </c>
      <c r="BI134" s="15">
        <f t="shared" ca="1" si="49"/>
        <v>31231.293284300275</v>
      </c>
      <c r="BJ134" s="15">
        <f t="shared" ca="1" si="50"/>
        <v>36714.049558816972</v>
      </c>
      <c r="BK134" s="15">
        <f t="shared" ca="1" si="51"/>
        <v>52457.274839471487</v>
      </c>
      <c r="BL134" s="15">
        <f t="shared" ca="1" si="52"/>
        <v>59657.10175354877</v>
      </c>
      <c r="BM134" s="15">
        <f t="shared" ca="1" si="53"/>
        <v>86144.114409832822</v>
      </c>
      <c r="BN134" s="15">
        <f t="shared" ca="1" si="54"/>
        <v>125997.65217990825</v>
      </c>
      <c r="BO134" s="15">
        <f t="shared" ca="1" si="55"/>
        <v>171134.76121318119</v>
      </c>
      <c r="BP134" s="15">
        <f t="shared" ca="1" si="56"/>
        <v>235567.25117387663</v>
      </c>
      <c r="BQ134" s="15">
        <f ca="1">Inputs!$B$20*EXP($B$10-0.5*C$7^2+C$7*AJ134)</f>
        <v>4104.6098113472499</v>
      </c>
      <c r="BR134" s="15">
        <f t="shared" ca="1" si="57"/>
        <v>3555.4560048818266</v>
      </c>
      <c r="BS134" s="15">
        <f t="shared" ca="1" si="58"/>
        <v>2466.4248657159728</v>
      </c>
      <c r="BT134" s="15">
        <f t="shared" ca="1" si="59"/>
        <v>2645.24503913741</v>
      </c>
      <c r="BU134" s="15">
        <f t="shared" ca="1" si="60"/>
        <v>3290.0481602736886</v>
      </c>
      <c r="BV134" s="15">
        <f t="shared" ca="1" si="61"/>
        <v>7917.9946102755621</v>
      </c>
      <c r="BW134" s="15">
        <f t="shared" ca="1" si="62"/>
        <v>9098.2207814045032</v>
      </c>
      <c r="BX134" s="15">
        <f t="shared" ca="1" si="63"/>
        <v>13074.315475773927</v>
      </c>
      <c r="BY134" s="15">
        <f t="shared" ca="1" si="64"/>
        <v>23361.087056354027</v>
      </c>
      <c r="BZ134" s="15">
        <f t="shared" ca="1" si="65"/>
        <v>25482.485552616432</v>
      </c>
      <c r="CA134" s="15">
        <f t="shared" ca="1" si="66"/>
        <v>42485.854011562369</v>
      </c>
      <c r="CB134" s="15">
        <f ca="1">(AU134*DCF!C$10-DCF!C$5*MAX(AU134*DCF!C$10,0)-MAX(AU134-Inputs!$B$6,0)/Inputs!$B$10)*DCF!C$6</f>
        <v>1042.3048479419137</v>
      </c>
      <c r="CC134" s="15">
        <f ca="1">(AV134*DCF!D$10-DCF!D$5*MAX(AV134*DCF!D$10,0)-MAX(AV134-AU134,0)/Inputs!$B$10)*DCF!D$6</f>
        <v>1169.2306329916132</v>
      </c>
      <c r="CD134" s="15">
        <f ca="1">(AW134*DCF!E$10-DCF!E$5*MAX(AW134*DCF!E$10,0)-MAX(AW134-AV134,0)/Inputs!$B$10)*DCF!E$6</f>
        <v>1113.7570107687586</v>
      </c>
      <c r="CE134" s="15">
        <f ca="1">(AX134*DCF!F$10-DCF!F$5*MAX(AX134*DCF!F$10,0)-MAX(AX134-AW134,0)/Inputs!$B$10)*DCF!F$6</f>
        <v>1285.5798208868805</v>
      </c>
      <c r="CF134" s="15">
        <f ca="1">(AY134*DCF!G$10-DCF!G$5*MAX(AY134*DCF!G$10,0)-MAX(AY134-AX134,0)/Inputs!$B$10)*DCF!G$6</f>
        <v>1246.9643241240035</v>
      </c>
      <c r="CG134" s="15">
        <f ca="1">(AZ134*DCF!H$10-DCF!H$5*MAX(AZ134*DCF!H$10,0)-MAX(AZ134-AY134,0)/Inputs!$B$10)*DCF!H$6</f>
        <v>1658.3332221122055</v>
      </c>
      <c r="CH134" s="15">
        <f ca="1">(BA134*DCF!I$10-DCF!I$5*MAX(BA134*DCF!I$10,0)-MAX(BA134-AZ134,0)/Inputs!$B$10)*DCF!I$6</f>
        <v>2055.2731861259076</v>
      </c>
      <c r="CI134" s="15">
        <f ca="1">(BB134*DCF!J$10-DCF!J$5*MAX(BB134*DCF!J$10,0)-MAX(BB134-BA134,0)/Inputs!$B$10)*DCF!J$6</f>
        <v>2432.3156130238835</v>
      </c>
      <c r="CJ134" s="15">
        <f ca="1">(BC134*DCF!K$10-DCF!K$5*MAX(BC134*DCF!K$10,0)-MAX(BC134-BB134,0)/Inputs!$B$10)*DCF!K$6</f>
        <v>2506.0536925883216</v>
      </c>
      <c r="CK134" s="15">
        <f ca="1">(BD134*DCF!L$10-DCF!L$5*MAX(BD134*DCF!L$10,0)-MAX(BD134-BC134,0)/Inputs!$B$10)*DCF!L$6</f>
        <v>2966.5533214314787</v>
      </c>
      <c r="CL134" s="15">
        <f ca="1">(BE134*DCF!M$10-DCF!M$5*MAX(BE134*DCF!M$10,0)-MAX(BE134-BD134,0)/Inputs!$B$10)*DCF!M$6</f>
        <v>3227.7724103035521</v>
      </c>
      <c r="CM134" s="15">
        <f ca="1">(BF134*DCF!C$28-DCF!C$5*MAX(BF134*DCF!C$28,0)-MAX(BF134-Inputs!$B$13,0)/Inputs!$B$17)*DCF!C$6</f>
        <v>3717.0443234405625</v>
      </c>
      <c r="CN134" s="15">
        <f ca="1">(BG134*DCF!D$28-DCF!D$5*MAX(BG134*DCF!D$28,0)-MAX(BG134-BF134,0)/Inputs!$B$17)*DCF!D$6</f>
        <v>4921.9492108643917</v>
      </c>
      <c r="CO134" s="15">
        <f ca="1">(BH134*DCF!E$28-DCF!E$5*MAX(BH134*DCF!E$28,0)-MAX(BH134-BG134,0)/Inputs!$B$17)*DCF!E$6</f>
        <v>6612.2925277476443</v>
      </c>
      <c r="CP134" s="15">
        <f ca="1">(BI134*DCF!F$28-DCF!F$5*MAX(BI134*DCF!F$28,0)-MAX(BI134-BH134,0)/Inputs!$B$17)*DCF!F$6</f>
        <v>7543.3488913736237</v>
      </c>
      <c r="CQ134" s="15">
        <f ca="1">(BJ134*DCF!G$28-DCF!G$5*MAX(BJ134*DCF!G$28,0)-MAX(BJ134-BI134,0)/Inputs!$B$17)*DCF!G$6</f>
        <v>8603.5932643712349</v>
      </c>
      <c r="CR134" s="15">
        <f ca="1">(BK134*DCF!H$28-DCF!H$5*MAX(BK134*DCF!H$28,0)-MAX(BK134-BJ134,0)/Inputs!$B$17)*DCF!H$6</f>
        <v>10527.207416845138</v>
      </c>
      <c r="CS134" s="15">
        <f ca="1">(BL134*DCF!I$28-DCF!I$5*MAX(BL134*DCF!I$28,0)-MAX(BL134-BK134,0)/Inputs!$B$17)*DCF!I$6</f>
        <v>12995.152772904732</v>
      </c>
      <c r="CT134" s="15">
        <f ca="1">(BM134*DCF!J$28-DCF!J$5*MAX(BM134*DCF!J$28,0)-MAX(BM134-BL134,0)/Inputs!$B$17)*DCF!J$6</f>
        <v>15705.327379532617</v>
      </c>
      <c r="CU134" s="15">
        <f ca="1">(BN134*DCF!K$28-DCF!K$5*MAX(BN134*DCF!K$28,0)-MAX(BN134-BM134,0)/Inputs!$B$17)*DCF!K$6</f>
        <v>21727.064007584373</v>
      </c>
      <c r="CV134" s="15">
        <f ca="1">(BO134*DCF!L$28-DCF!L$5*MAX(BO134*DCF!L$28,0)-MAX(BO134-BN134,0)/Inputs!$B$17)*DCF!L$6</f>
        <v>29037.637806438037</v>
      </c>
      <c r="CW134" s="15">
        <f ca="1">(BP134*DCF!M$28-DCF!M$5*MAX(BP134*DCF!M$28,0)-MAX(BP134-BO134,0)/Inputs!$B$17)*DCF!M$6</f>
        <v>37587.108929543683</v>
      </c>
      <c r="CX134" s="15">
        <f ca="1">(BQ134*DCF!C$46-DCF!C$5*MAX(BQ134*DCF!C$46,0)-MAX(BQ134-Inputs!$B$20,0)/Inputs!$B$24)*DCF!C$6</f>
        <v>-1365.3185759911662</v>
      </c>
      <c r="CY134" s="15">
        <f ca="1">(BR134*DCF!D$46-DCF!D$5*MAX(BR134*DCF!D$46,0)-MAX(BR134-BQ134,0)/Inputs!$B$24)*DCF!D$6</f>
        <v>-606.83342572747438</v>
      </c>
      <c r="CZ134" s="15">
        <f ca="1">(BS134*DCF!E$46-DCF!E$5*MAX(BS134*DCF!E$46,0)-MAX(BS134-BR134,0)/Inputs!$B$24)*DCF!E$6</f>
        <v>-291.65903473879342</v>
      </c>
      <c r="DA134" s="15">
        <f ca="1">(BT134*DCF!F$46-DCF!F$5*MAX(BT134*DCF!F$46,0)-MAX(BT134-BS134,0)/Inputs!$B$24)*DCF!F$6</f>
        <v>-257.75754634456672</v>
      </c>
      <c r="DB134" s="15">
        <f ca="1">(BU134*DCF!G$46-DCF!G$5*MAX(BU134*DCF!G$46,0)-MAX(BU134-BT134,0)/Inputs!$B$24)*DCF!G$6</f>
        <v>-327.56974996628281</v>
      </c>
      <c r="DC134" s="15">
        <f ca="1">(BV134*DCF!H$46-DCF!H$5*MAX(BV134*DCF!H$46,0)-MAX(BV134-BU134,0)/Inputs!$B$24)*DCF!H$6</f>
        <v>-1438.1060034397246</v>
      </c>
      <c r="DD134" s="15">
        <f ca="1">(BW134*DCF!I$46-DCF!I$5*MAX(BW134*DCF!I$46,0)-MAX(BW134-BV134,0)/Inputs!$B$24)*DCF!I$6</f>
        <v>-128.67034087607939</v>
      </c>
      <c r="DE134" s="15">
        <f ca="1">(BX134*DCF!J$46-DCF!J$5*MAX(BX134*DCF!J$46,0)-MAX(BX134-BW134,0)/Inputs!$B$24)*DCF!J$6</f>
        <v>-505.9639839799064</v>
      </c>
      <c r="DF134" s="15">
        <f ca="1">(BY134*DCF!K$46-DCF!K$5*MAX(BY134*DCF!K$46,0)-MAX(BY134-BX134,0)/Inputs!$B$24)*DCF!K$6</f>
        <v>-1185.5218315300613</v>
      </c>
      <c r="DG134" s="15">
        <f ca="1">(BZ134*DCF!L$46-DCF!L$5*MAX(BZ134*DCF!L$46,0)-MAX(BZ134-BY134,0)/Inputs!$B$24)*DCF!L$6</f>
        <v>1281.4070017410272</v>
      </c>
      <c r="DH134" s="15">
        <f ca="1">(CA134*DCF!M$46-DCF!M$5*MAX(CA134*DCF!M$46,0)-MAX(CA134-BZ134,0)/Inputs!$B$24)*DCF!M$6</f>
        <v>-223.93539818452544</v>
      </c>
      <c r="DI134" s="15">
        <f ca="1">SUM(CB134:CL134)+BE134*DCF!M$10*(1+Inputs!$B$30)*(1-Inputs!$B$33)*(1-Inputs!$B$30/Inputs!$B$31)/(Inputs!$B$29-Inputs!$B$30)*DCF!M$6</f>
        <v>95898.180233484745</v>
      </c>
      <c r="DJ134" s="15">
        <f ca="1">SUM(CM134:CW134)+BP134*DCF!M$28*(1+Inputs!$B$30)*(1-Inputs!$B$33)*(1-Inputs!$B$30/Inputs!$B$31)/(Inputs!$B$29-Inputs!$B$30)*DCF!M$6</f>
        <v>1033093.4266257258</v>
      </c>
      <c r="DK134" s="15">
        <f ca="1">SUM(CX134:DH134)+CA134*DCF!M$46*(1+Inputs!$B$30)*(1-Inputs!$B$33)*(1-Inputs!$B$30/Inputs!$B$31)/(Inputs!$B$29-Inputs!$B$30)*DCF!M$6</f>
        <v>60638.234183982066</v>
      </c>
      <c r="DM134" s="15">
        <f ca="1">DI134+DJ134+DK134+Inputs!$B$34+Inputs!$B$36-Inputs!$B$35</f>
        <v>1266480.8410431927</v>
      </c>
    </row>
    <row r="135" spans="1:117" x14ac:dyDescent="0.75">
      <c r="A135" s="11">
        <v>122</v>
      </c>
      <c r="C135" s="23">
        <f t="shared" ca="1" si="72"/>
        <v>0.53654388398269459</v>
      </c>
      <c r="D135" s="23">
        <f t="shared" ca="1" si="72"/>
        <v>-0.22099950681119573</v>
      </c>
      <c r="E135" s="23">
        <f t="shared" ca="1" si="72"/>
        <v>1.0474915083189142</v>
      </c>
      <c r="F135" s="23">
        <f t="shared" ca="1" si="72"/>
        <v>-0.38806876674617813</v>
      </c>
      <c r="G135" s="23">
        <f t="shared" ca="1" si="72"/>
        <v>-0.11971464408150348</v>
      </c>
      <c r="H135" s="23">
        <f t="shared" ca="1" si="72"/>
        <v>0.92171335635280949</v>
      </c>
      <c r="I135" s="23">
        <f t="shared" ca="1" si="72"/>
        <v>-0.53873589198319349</v>
      </c>
      <c r="J135" s="23">
        <f t="shared" ca="1" si="72"/>
        <v>-0.12664208619985268</v>
      </c>
      <c r="K135" s="23">
        <f t="shared" ca="1" si="72"/>
        <v>-4.5998322245191106E-3</v>
      </c>
      <c r="L135" s="23">
        <f t="shared" ca="1" si="72"/>
        <v>-2.037567755581668</v>
      </c>
      <c r="M135" s="23">
        <f t="shared" ca="1" si="72"/>
        <v>2.1913610880813144</v>
      </c>
      <c r="N135" s="23">
        <f ca="1">SQRT(Inputs!$B$38)*C135+SQRT(1-Inputs!$B$38)*_xlfn.NORM.S.INV(RAND())</f>
        <v>-0.13635039979266689</v>
      </c>
      <c r="O135" s="23">
        <f ca="1">SQRT(Inputs!$B$38)*D135+SQRT(1-Inputs!$B$38)*_xlfn.NORM.S.INV(RAND())</f>
        <v>-0.2806462072255127</v>
      </c>
      <c r="P135" s="23">
        <f ca="1">SQRT(Inputs!$B$38)*E135+SQRT(1-Inputs!$B$38)*_xlfn.NORM.S.INV(RAND())</f>
        <v>2.6641674443727834</v>
      </c>
      <c r="Q135" s="23">
        <f ca="1">SQRT(Inputs!$B$38)*F135+SQRT(1-Inputs!$B$38)*_xlfn.NORM.S.INV(RAND())</f>
        <v>-0.67238989994234677</v>
      </c>
      <c r="R135" s="23">
        <f ca="1">SQRT(Inputs!$B$38)*G135+SQRT(1-Inputs!$B$38)*_xlfn.NORM.S.INV(RAND())</f>
        <v>0.52694212996102752</v>
      </c>
      <c r="S135" s="23">
        <f ca="1">SQRT(Inputs!$B$38)*H135+SQRT(1-Inputs!$B$38)*_xlfn.NORM.S.INV(RAND())</f>
        <v>-0.26703869475756048</v>
      </c>
      <c r="T135" s="23">
        <f ca="1">SQRT(Inputs!$B$38)*I135+SQRT(1-Inputs!$B$38)*_xlfn.NORM.S.INV(RAND())</f>
        <v>-4.4592427318033312E-2</v>
      </c>
      <c r="U135" s="23">
        <f ca="1">SQRT(Inputs!$B$38)*J135+SQRT(1-Inputs!$B$38)*_xlfn.NORM.S.INV(RAND())</f>
        <v>5.1414830394792707E-2</v>
      </c>
      <c r="V135" s="23">
        <f ca="1">SQRT(Inputs!$B$38)*K135+SQRT(1-Inputs!$B$38)*_xlfn.NORM.S.INV(RAND())</f>
        <v>1.2265613237264517</v>
      </c>
      <c r="W135" s="23">
        <f ca="1">SQRT(Inputs!$B$38)*L135+SQRT(1-Inputs!$B$38)*_xlfn.NORM.S.INV(RAND())</f>
        <v>-0.47600751068013025</v>
      </c>
      <c r="X135" s="23">
        <f ca="1">SQRT(Inputs!$B$38)*M135+SQRT(1-Inputs!$B$38)*_xlfn.NORM.S.INV(RAND())</f>
        <v>1.061800699100349</v>
      </c>
      <c r="Y135" s="23">
        <f ca="1">SQRT(Inputs!$B$38)*C135+SQRT(1-Inputs!$B$38)*_xlfn.NORM.S.INV(RAND())</f>
        <v>-0.18597326969335476</v>
      </c>
      <c r="Z135" s="23">
        <f ca="1">SQRT(Inputs!$B$38)*D135+SQRT(1-Inputs!$B$38)*_xlfn.NORM.S.INV(RAND())</f>
        <v>-0.65366322491402817</v>
      </c>
      <c r="AA135" s="23">
        <f ca="1">SQRT(Inputs!$B$38)*E135+SQRT(1-Inputs!$B$38)*_xlfn.NORM.S.INV(RAND())</f>
        <v>0.99629270465305586</v>
      </c>
      <c r="AB135" s="23">
        <f ca="1">SQRT(Inputs!$B$38)*F135+SQRT(1-Inputs!$B$38)*_xlfn.NORM.S.INV(RAND())</f>
        <v>0.12407928083847369</v>
      </c>
      <c r="AC135" s="23">
        <f ca="1">SQRT(Inputs!$B$38)*G135+SQRT(1-Inputs!$B$38)*_xlfn.NORM.S.INV(RAND())</f>
        <v>-0.59848384506048391</v>
      </c>
      <c r="AD135" s="23">
        <f ca="1">SQRT(Inputs!$B$38)*H135+SQRT(1-Inputs!$B$38)*_xlfn.NORM.S.INV(RAND())</f>
        <v>1.8707178969950533</v>
      </c>
      <c r="AE135" s="23">
        <f ca="1">SQRT(Inputs!$B$38)*I135+SQRT(1-Inputs!$B$38)*_xlfn.NORM.S.INV(RAND())</f>
        <v>0.2516741936088559</v>
      </c>
      <c r="AF135" s="23">
        <f ca="1">SQRT(Inputs!$B$38)*J135+SQRT(1-Inputs!$B$38)*_xlfn.NORM.S.INV(RAND())</f>
        <v>-0.175721305401767</v>
      </c>
      <c r="AG135" s="23">
        <f ca="1">SQRT(Inputs!$B$38)*K135+SQRT(1-Inputs!$B$38)*_xlfn.NORM.S.INV(RAND())</f>
        <v>0.20989197824597108</v>
      </c>
      <c r="AH135" s="23">
        <f ca="1">SQRT(Inputs!$B$38)*L135+SQRT(1-Inputs!$B$38)*_xlfn.NORM.S.INV(RAND())</f>
        <v>-1.0368680327713857</v>
      </c>
      <c r="AI135" s="23">
        <f ca="1">SQRT(Inputs!$B$38)*M135+SQRT(1-Inputs!$B$38)*_xlfn.NORM.S.INV(RAND())</f>
        <v>1.9754720299558439</v>
      </c>
      <c r="AJ135" s="23">
        <f ca="1">SQRT(Inputs!$B$38)*C135+SQRT(1-Inputs!$B$38)*_xlfn.NORM.S.INV(RAND())</f>
        <v>0.13502646378262115</v>
      </c>
      <c r="AK135" s="23">
        <f ca="1">SQRT(Inputs!$B$38)*D135+SQRT(1-Inputs!$B$38)*_xlfn.NORM.S.INV(RAND())</f>
        <v>0.57257495299620875</v>
      </c>
      <c r="AL135" s="23">
        <f ca="1">SQRT(Inputs!$B$38)*E135+SQRT(1-Inputs!$B$38)*_xlfn.NORM.S.INV(RAND())</f>
        <v>-5.5401958229278625E-3</v>
      </c>
      <c r="AM135" s="23">
        <f ca="1">SQRT(Inputs!$B$38)*F135+SQRT(1-Inputs!$B$38)*_xlfn.NORM.S.INV(RAND())</f>
        <v>-0.40844188612560595</v>
      </c>
      <c r="AN135" s="23">
        <f ca="1">SQRT(Inputs!$B$38)*G135+SQRT(1-Inputs!$B$38)*_xlfn.NORM.S.INV(RAND())</f>
        <v>-0.28452692887887082</v>
      </c>
      <c r="AO135" s="23">
        <f ca="1">SQRT(Inputs!$B$38)*H135+SQRT(1-Inputs!$B$38)*_xlfn.NORM.S.INV(RAND())</f>
        <v>-0.11145185518547773</v>
      </c>
      <c r="AP135" s="23">
        <f ca="1">SQRT(Inputs!$B$38)*I135+SQRT(1-Inputs!$B$38)*_xlfn.NORM.S.INV(RAND())</f>
        <v>0.43702969639784228</v>
      </c>
      <c r="AQ135" s="23">
        <f ca="1">SQRT(Inputs!$B$38)*J135+SQRT(1-Inputs!$B$38)*_xlfn.NORM.S.INV(RAND())</f>
        <v>0.42897525891533039</v>
      </c>
      <c r="AR135" s="23">
        <f ca="1">SQRT(Inputs!$B$38)*K135+SQRT(1-Inputs!$B$38)*_xlfn.NORM.S.INV(RAND())</f>
        <v>4.4353312126357805E-2</v>
      </c>
      <c r="AS135" s="23">
        <f ca="1">SQRT(Inputs!$B$38)*L135+SQRT(1-Inputs!$B$38)*_xlfn.NORM.S.INV(RAND())</f>
        <v>0.91199895259194763</v>
      </c>
      <c r="AT135" s="23">
        <f ca="1">SQRT(Inputs!$B$38)*M135+SQRT(1-Inputs!$B$38)*_xlfn.NORM.S.INV(RAND())</f>
        <v>0.77647918904697799</v>
      </c>
      <c r="AU135" s="15">
        <f ca="1">Inputs!$B$6*EXP($B$8-0.5*C$5^2+C$5*N135)</f>
        <v>4853.9154021557906</v>
      </c>
      <c r="AV135" s="15">
        <f t="shared" ca="1" si="37"/>
        <v>5669.5207259496374</v>
      </c>
      <c r="AW135" s="15">
        <f t="shared" ca="1" si="38"/>
        <v>9902.0936440609657</v>
      </c>
      <c r="AX135" s="15">
        <f t="shared" ca="1" si="39"/>
        <v>11115.38927199502</v>
      </c>
      <c r="AY135" s="15">
        <f t="shared" ca="1" si="40"/>
        <v>14446.373759585964</v>
      </c>
      <c r="AZ135" s="15">
        <f t="shared" ca="1" si="41"/>
        <v>17156.313316333162</v>
      </c>
      <c r="BA135" s="15">
        <f t="shared" ca="1" si="42"/>
        <v>20897.184989643505</v>
      </c>
      <c r="BB135" s="15">
        <f t="shared" ca="1" si="43"/>
        <v>25716.654017247642</v>
      </c>
      <c r="BC135" s="15">
        <f t="shared" ca="1" si="44"/>
        <v>35455.262973151526</v>
      </c>
      <c r="BD135" s="15">
        <f t="shared" ca="1" si="45"/>
        <v>41544.571728528004</v>
      </c>
      <c r="BE135" s="15">
        <f t="shared" ca="1" si="46"/>
        <v>56076.693836517014</v>
      </c>
      <c r="BF135" s="15">
        <f ca="1">Inputs!$B$13*EXP($B$9-0.5*C$6^2+C$6*Y135)</f>
        <v>13330.373869158417</v>
      </c>
      <c r="BG135" s="15">
        <f t="shared" ca="1" si="47"/>
        <v>14438.711433440834</v>
      </c>
      <c r="BH135" s="15">
        <f t="shared" ca="1" si="48"/>
        <v>20811.250737477025</v>
      </c>
      <c r="BI135" s="15">
        <f t="shared" ca="1" si="49"/>
        <v>25967.325298227577</v>
      </c>
      <c r="BJ135" s="15">
        <f t="shared" ca="1" si="50"/>
        <v>29203.073482224394</v>
      </c>
      <c r="BK135" s="15">
        <f t="shared" ca="1" si="51"/>
        <v>46237.20836975117</v>
      </c>
      <c r="BL135" s="15">
        <f t="shared" ca="1" si="52"/>
        <v>58679.791261038496</v>
      </c>
      <c r="BM135" s="15">
        <f t="shared" ca="1" si="53"/>
        <v>70572.629751709042</v>
      </c>
      <c r="BN135" s="15">
        <f t="shared" ca="1" si="54"/>
        <v>89006.315699170111</v>
      </c>
      <c r="BO135" s="15">
        <f t="shared" ca="1" si="55"/>
        <v>97078.344047539664</v>
      </c>
      <c r="BP135" s="15">
        <f t="shared" ca="1" si="56"/>
        <v>149456.71033134629</v>
      </c>
      <c r="BQ135" s="15">
        <f ca="1">Inputs!$B$20*EXP($B$10-0.5*C$7^2+C$7*AJ135)</f>
        <v>4499.9440162098963</v>
      </c>
      <c r="BR135" s="15">
        <f t="shared" ca="1" si="57"/>
        <v>7323.4742123444112</v>
      </c>
      <c r="BS135" s="15">
        <f t="shared" ca="1" si="58"/>
        <v>10012.766903853675</v>
      </c>
      <c r="BT135" s="15">
        <f t="shared" ca="1" si="59"/>
        <v>12402.703112901914</v>
      </c>
      <c r="BU135" s="15">
        <f t="shared" ca="1" si="60"/>
        <v>16045.089367347709</v>
      </c>
      <c r="BV135" s="15">
        <f t="shared" ca="1" si="61"/>
        <v>21769.79011193624</v>
      </c>
      <c r="BW135" s="15">
        <f t="shared" ca="1" si="62"/>
        <v>33322.491431296941</v>
      </c>
      <c r="BX135" s="15">
        <f t="shared" ca="1" si="63"/>
        <v>50792.369725333847</v>
      </c>
      <c r="BY135" s="15">
        <f t="shared" ca="1" si="64"/>
        <v>71775.235128441069</v>
      </c>
      <c r="BZ135" s="15">
        <f t="shared" ca="1" si="65"/>
        <v>119093.43671429004</v>
      </c>
      <c r="CA135" s="15">
        <f t="shared" ca="1" si="66"/>
        <v>192041.32774938428</v>
      </c>
      <c r="CB135" s="15">
        <f ca="1">(AU135*DCF!C$10-DCF!C$5*MAX(AU135*DCF!C$10,0)-MAX(AU135-Inputs!$B$6,0)/Inputs!$B$10)*DCF!C$6</f>
        <v>1043.8466731470739</v>
      </c>
      <c r="CC135" s="15">
        <f ca="1">(AV135*DCF!D$10-DCF!D$5*MAX(AV135*DCF!D$10,0)-MAX(AV135-AU135,0)/Inputs!$B$10)*DCF!D$6</f>
        <v>1183.0432549086881</v>
      </c>
      <c r="CD135" s="15">
        <f ca="1">(AW135*DCF!E$10-DCF!E$5*MAX(AW135*DCF!E$10,0)-MAX(AW135-AV135,0)/Inputs!$B$10)*DCF!E$6</f>
        <v>1332.8850952464329</v>
      </c>
      <c r="CE135" s="15">
        <f ca="1">(AX135*DCF!F$10-DCF!F$5*MAX(AX135*DCF!F$10,0)-MAX(AX135-AW135,0)/Inputs!$B$10)*DCF!F$6</f>
        <v>2174.0150246204989</v>
      </c>
      <c r="CF135" s="15">
        <f ca="1">(AY135*DCF!G$10-DCF!G$5*MAX(AY135*DCF!G$10,0)-MAX(AY135-AX135,0)/Inputs!$B$10)*DCF!G$6</f>
        <v>2336.255878029815</v>
      </c>
      <c r="CG135" s="15">
        <f ca="1">(AZ135*DCF!H$10-DCF!H$5*MAX(AZ135*DCF!H$10,0)-MAX(AZ135-AY135,0)/Inputs!$B$10)*DCF!H$6</f>
        <v>2849.7121858889086</v>
      </c>
      <c r="CH135" s="15">
        <f ca="1">(BA135*DCF!I$10-DCF!I$5*MAX(BA135*DCF!I$10,0)-MAX(BA135-AZ135,0)/Inputs!$B$10)*DCF!I$6</f>
        <v>3203.5193432567094</v>
      </c>
      <c r="CI135" s="15">
        <f ca="1">(BB135*DCF!J$10-DCF!J$5*MAX(BB135*DCF!J$10,0)-MAX(BB135-BA135,0)/Inputs!$B$10)*DCF!J$6</f>
        <v>3682.7263876796596</v>
      </c>
      <c r="CJ135" s="15">
        <f ca="1">(BC135*DCF!K$10-DCF!K$5*MAX(BC135*DCF!K$10,0)-MAX(BC135-BB135,0)/Inputs!$B$10)*DCF!K$6</f>
        <v>4344.4709189176046</v>
      </c>
      <c r="CK135" s="15">
        <f ca="1">(BD135*DCF!L$10-DCF!L$5*MAX(BD135*DCF!L$10,0)-MAX(BD135-BC135,0)/Inputs!$B$10)*DCF!L$6</f>
        <v>5478.2652103069386</v>
      </c>
      <c r="CL135" s="15">
        <f ca="1">(BE135*DCF!M$10-DCF!M$5*MAX(BE135*DCF!M$10,0)-MAX(BE135-BD135,0)/Inputs!$B$10)*DCF!M$6</f>
        <v>6177.1295387259715</v>
      </c>
      <c r="CM135" s="15">
        <f ca="1">(BF135*DCF!C$28-DCF!C$5*MAX(BF135*DCF!C$28,0)-MAX(BF135-Inputs!$B$13,0)/Inputs!$B$17)*DCF!C$6</f>
        <v>3619.5265465048042</v>
      </c>
      <c r="CN135" s="15">
        <f ca="1">(BG135*DCF!D$28-DCF!D$5*MAX(BG135*DCF!D$28,0)-MAX(BG135-BF135,0)/Inputs!$B$17)*DCF!D$6</f>
        <v>4016.0743095298012</v>
      </c>
      <c r="CO135" s="15">
        <f ca="1">(BH135*DCF!E$28-DCF!E$5*MAX(BH135*DCF!E$28,0)-MAX(BH135-BG135,0)/Inputs!$B$17)*DCF!E$6</f>
        <v>4638.1770030032931</v>
      </c>
      <c r="CP135" s="15">
        <f ca="1">(BI135*DCF!F$28-DCF!F$5*MAX(BI135*DCF!F$28,0)-MAX(BI135-BH135,0)/Inputs!$B$17)*DCF!F$6</f>
        <v>6110.6999449641971</v>
      </c>
      <c r="CQ135" s="15">
        <f ca="1">(BJ135*DCF!G$28-DCF!G$5*MAX(BJ135*DCF!G$28,0)-MAX(BJ135-BI135,0)/Inputs!$B$17)*DCF!G$6</f>
        <v>7032.7380987839197</v>
      </c>
      <c r="CR135" s="15">
        <f ca="1">(BK135*DCF!H$28-DCF!H$5*MAX(BK135*DCF!H$28,0)-MAX(BK135-BJ135,0)/Inputs!$B$17)*DCF!H$6</f>
        <v>8788.3452291800641</v>
      </c>
      <c r="CS135" s="15">
        <f ca="1">(BL135*DCF!I$28-DCF!I$5*MAX(BL135*DCF!I$28,0)-MAX(BL135-BK135,0)/Inputs!$B$17)*DCF!I$6</f>
        <v>12012.839031308922</v>
      </c>
      <c r="CT135" s="15">
        <f ca="1">(BM135*DCF!J$28-DCF!J$5*MAX(BM135*DCF!J$28,0)-MAX(BM135-BL135,0)/Inputs!$B$17)*DCF!J$6</f>
        <v>14166.661888683278</v>
      </c>
      <c r="CU135" s="15">
        <f ca="1">(BN135*DCF!K$28-DCF!K$5*MAX(BN135*DCF!K$28,0)-MAX(BN135-BM135,0)/Inputs!$B$17)*DCF!K$6</f>
        <v>16538.760513674781</v>
      </c>
      <c r="CV135" s="15">
        <f ca="1">(BO135*DCF!L$28-DCF!L$5*MAX(BO135*DCF!L$28,0)-MAX(BO135-BN135,0)/Inputs!$B$17)*DCF!L$6</f>
        <v>18455.803832041387</v>
      </c>
      <c r="CW135" s="15">
        <f ca="1">(BP135*DCF!M$28-DCF!M$5*MAX(BP135*DCF!M$28,0)-MAX(BP135-BO135,0)/Inputs!$B$17)*DCF!M$6</f>
        <v>22645.35547197565</v>
      </c>
      <c r="CX135" s="15">
        <f ca="1">(BQ135*DCF!C$46-DCF!C$5*MAX(BQ135*DCF!C$46,0)-MAX(BQ135-Inputs!$B$20,0)/Inputs!$B$24)*DCF!C$6</f>
        <v>-1639.2221821315677</v>
      </c>
      <c r="CY135" s="15">
        <f ca="1">(BR135*DCF!D$46-DCF!D$5*MAX(BR135*DCF!D$46,0)-MAX(BR135-BQ135,0)/Inputs!$B$24)*DCF!D$6</f>
        <v>-2454.7231596828738</v>
      </c>
      <c r="CZ135" s="15">
        <f ca="1">(BS135*DCF!E$46-DCF!E$5*MAX(BS135*DCF!E$46,0)-MAX(BS135-BR135,0)/Inputs!$B$24)*DCF!E$6</f>
        <v>-2244.0722638520019</v>
      </c>
      <c r="DA135" s="15">
        <f ca="1">(BT135*DCF!F$46-DCF!F$5*MAX(BT135*DCF!F$46,0)-MAX(BT135-BS135,0)/Inputs!$B$24)*DCF!F$6</f>
        <v>-1773.494581913711</v>
      </c>
      <c r="DB135" s="15">
        <f ca="1">(BU135*DCF!G$46-DCF!G$5*MAX(BU135*DCF!G$46,0)-MAX(BU135-BT135,0)/Inputs!$B$24)*DCF!G$6</f>
        <v>-1764.9518763220756</v>
      </c>
      <c r="DC135" s="15">
        <f ca="1">(BV135*DCF!H$46-DCF!H$5*MAX(BV135*DCF!H$46,0)-MAX(BV135-BU135,0)/Inputs!$B$24)*DCF!H$6</f>
        <v>-1778.9156805574737</v>
      </c>
      <c r="DD135" s="15">
        <f ca="1">(BW135*DCF!I$46-DCF!I$5*MAX(BW135*DCF!I$46,0)-MAX(BW135-BV135,0)/Inputs!$B$24)*DCF!I$6</f>
        <v>-2546.7377717758086</v>
      </c>
      <c r="DE135" s="15">
        <f ca="1">(BX135*DCF!J$46-DCF!J$5*MAX(BX135*DCF!J$46,0)-MAX(BX135-BW135,0)/Inputs!$B$24)*DCF!J$6</f>
        <v>-2502.1268951830521</v>
      </c>
      <c r="DF135" s="15">
        <f ca="1">(BY135*DCF!K$46-DCF!K$5*MAX(BY135*DCF!K$46,0)-MAX(BY135-BX135,0)/Inputs!$B$24)*DCF!K$6</f>
        <v>-1040.2023480467947</v>
      </c>
      <c r="DG135" s="15">
        <f ca="1">(BZ135*DCF!L$46-DCF!L$5*MAX(BZ135*DCF!L$46,0)-MAX(BZ135-BY135,0)/Inputs!$B$24)*DCF!L$6</f>
        <v>-2475.8874792176803</v>
      </c>
      <c r="DH135" s="15">
        <f ca="1">(CA135*DCF!M$46-DCF!M$5*MAX(CA135*DCF!M$46,0)-MAX(CA135-BZ135,0)/Inputs!$B$24)*DCF!M$6</f>
        <v>-194.92256315351318</v>
      </c>
      <c r="DI135" s="15">
        <f ca="1">SUM(CB135:CL135)+BE135*DCF!M$10*(1+Inputs!$B$30)*(1-Inputs!$B$33)*(1-Inputs!$B$30/Inputs!$B$31)/(Inputs!$B$29-Inputs!$B$30)*DCF!M$6</f>
        <v>189868.04999526357</v>
      </c>
      <c r="DJ135" s="15">
        <f ca="1">SUM(CM135:CW135)+BP135*DCF!M$28*(1+Inputs!$B$30)*(1-Inputs!$B$33)*(1-Inputs!$B$30/Inputs!$B$31)/(Inputs!$B$29-Inputs!$B$30)*DCF!M$6</f>
        <v>672611.65015302121</v>
      </c>
      <c r="DK135" s="15">
        <f ca="1">SUM(CX135:DH135)+CA135*DCF!M$46*(1+Inputs!$B$30)*(1-Inputs!$B$33)*(1-Inputs!$B$30/Inputs!$B$31)/(Inputs!$B$29-Inputs!$B$30)*DCF!M$6</f>
        <v>276503.38464827248</v>
      </c>
      <c r="DM135" s="15">
        <f ca="1">DI135+DJ135+DK135+Inputs!$B$34+Inputs!$B$36-Inputs!$B$35</f>
        <v>1215834.0847965572</v>
      </c>
    </row>
    <row r="136" spans="1:117" x14ac:dyDescent="0.75">
      <c r="A136" s="11">
        <v>123</v>
      </c>
      <c r="C136" s="23">
        <f t="shared" ca="1" si="72"/>
        <v>1.9027147021666457</v>
      </c>
      <c r="D136" s="23">
        <f t="shared" ca="1" si="72"/>
        <v>-0.90245203241695693</v>
      </c>
      <c r="E136" s="23">
        <f t="shared" ca="1" si="72"/>
        <v>-0.72926401990260326</v>
      </c>
      <c r="F136" s="23">
        <f t="shared" ca="1" si="72"/>
        <v>-0.47544303499589985</v>
      </c>
      <c r="G136" s="23">
        <f t="shared" ca="1" si="72"/>
        <v>-0.23244922396479314</v>
      </c>
      <c r="H136" s="23">
        <f t="shared" ca="1" si="72"/>
        <v>-0.18349763813195075</v>
      </c>
      <c r="I136" s="23">
        <f t="shared" ca="1" si="72"/>
        <v>1.8295607736265648E-2</v>
      </c>
      <c r="J136" s="23">
        <f t="shared" ca="1" si="72"/>
        <v>-2.2441412637318319</v>
      </c>
      <c r="K136" s="23">
        <f t="shared" ca="1" si="72"/>
        <v>-0.90107373095173615</v>
      </c>
      <c r="L136" s="23">
        <f t="shared" ca="1" si="72"/>
        <v>0.30194537519034009</v>
      </c>
      <c r="M136" s="23">
        <f t="shared" ca="1" si="72"/>
        <v>0.29688639389196919</v>
      </c>
      <c r="N136" s="23">
        <f ca="1">SQRT(Inputs!$B$38)*C136+SQRT(1-Inputs!$B$38)*_xlfn.NORM.S.INV(RAND())</f>
        <v>1.8389569709933951</v>
      </c>
      <c r="O136" s="23">
        <f ca="1">SQRT(Inputs!$B$38)*D136+SQRT(1-Inputs!$B$38)*_xlfn.NORM.S.INV(RAND())</f>
        <v>-1.2848041564130566</v>
      </c>
      <c r="P136" s="23">
        <f ca="1">SQRT(Inputs!$B$38)*E136+SQRT(1-Inputs!$B$38)*_xlfn.NORM.S.INV(RAND())</f>
        <v>-0.75339593356494938</v>
      </c>
      <c r="Q136" s="23">
        <f ca="1">SQRT(Inputs!$B$38)*F136+SQRT(1-Inputs!$B$38)*_xlfn.NORM.S.INV(RAND())</f>
        <v>-1.1826581523751556</v>
      </c>
      <c r="R136" s="23">
        <f ca="1">SQRT(Inputs!$B$38)*G136+SQRT(1-Inputs!$B$38)*_xlfn.NORM.S.INV(RAND())</f>
        <v>-0.67507457141259419</v>
      </c>
      <c r="S136" s="23">
        <f ca="1">SQRT(Inputs!$B$38)*H136+SQRT(1-Inputs!$B$38)*_xlfn.NORM.S.INV(RAND())</f>
        <v>-0.35201389236832109</v>
      </c>
      <c r="T136" s="23">
        <f ca="1">SQRT(Inputs!$B$38)*I136+SQRT(1-Inputs!$B$38)*_xlfn.NORM.S.INV(RAND())</f>
        <v>-0.70151810761464473</v>
      </c>
      <c r="U136" s="23">
        <f ca="1">SQRT(Inputs!$B$38)*J136+SQRT(1-Inputs!$B$38)*_xlfn.NORM.S.INV(RAND())</f>
        <v>-0.8715295904348741</v>
      </c>
      <c r="V136" s="23">
        <f ca="1">SQRT(Inputs!$B$38)*K136+SQRT(1-Inputs!$B$38)*_xlfn.NORM.S.INV(RAND())</f>
        <v>-0.65879773894857463</v>
      </c>
      <c r="W136" s="23">
        <f ca="1">SQRT(Inputs!$B$38)*L136+SQRT(1-Inputs!$B$38)*_xlfn.NORM.S.INV(RAND())</f>
        <v>-0.12559390033200138</v>
      </c>
      <c r="X136" s="23">
        <f ca="1">SQRT(Inputs!$B$38)*M136+SQRT(1-Inputs!$B$38)*_xlfn.NORM.S.INV(RAND())</f>
        <v>0.46384601146178539</v>
      </c>
      <c r="Y136" s="23">
        <f ca="1">SQRT(Inputs!$B$38)*C136+SQRT(1-Inputs!$B$38)*_xlfn.NORM.S.INV(RAND())</f>
        <v>0.93998859520635181</v>
      </c>
      <c r="Z136" s="23">
        <f ca="1">SQRT(Inputs!$B$38)*D136+SQRT(1-Inputs!$B$38)*_xlfn.NORM.S.INV(RAND())</f>
        <v>-2.3096487254259039</v>
      </c>
      <c r="AA136" s="23">
        <f ca="1">SQRT(Inputs!$B$38)*E136+SQRT(1-Inputs!$B$38)*_xlfn.NORM.S.INV(RAND())</f>
        <v>-2.554666601388178E-2</v>
      </c>
      <c r="AB136" s="23">
        <f ca="1">SQRT(Inputs!$B$38)*F136+SQRT(1-Inputs!$B$38)*_xlfn.NORM.S.INV(RAND())</f>
        <v>-0.74771076829454441</v>
      </c>
      <c r="AC136" s="23">
        <f ca="1">SQRT(Inputs!$B$38)*G136+SQRT(1-Inputs!$B$38)*_xlfn.NORM.S.INV(RAND())</f>
        <v>-1.1318975830717117</v>
      </c>
      <c r="AD136" s="23">
        <f ca="1">SQRT(Inputs!$B$38)*H136+SQRT(1-Inputs!$B$38)*_xlfn.NORM.S.INV(RAND())</f>
        <v>-0.12325791324916938</v>
      </c>
      <c r="AE136" s="23">
        <f ca="1">SQRT(Inputs!$B$38)*I136+SQRT(1-Inputs!$B$38)*_xlfn.NORM.S.INV(RAND())</f>
        <v>0.32808858767083576</v>
      </c>
      <c r="AF136" s="23">
        <f ca="1">SQRT(Inputs!$B$38)*J136+SQRT(1-Inputs!$B$38)*_xlfn.NORM.S.INV(RAND())</f>
        <v>-1.5304808387246631</v>
      </c>
      <c r="AG136" s="23">
        <f ca="1">SQRT(Inputs!$B$38)*K136+SQRT(1-Inputs!$B$38)*_xlfn.NORM.S.INV(RAND())</f>
        <v>-1.5942654596303616</v>
      </c>
      <c r="AH136" s="23">
        <f ca="1">SQRT(Inputs!$B$38)*L136+SQRT(1-Inputs!$B$38)*_xlfn.NORM.S.INV(RAND())</f>
        <v>-0.16797635869376012</v>
      </c>
      <c r="AI136" s="23">
        <f ca="1">SQRT(Inputs!$B$38)*M136+SQRT(1-Inputs!$B$38)*_xlfn.NORM.S.INV(RAND())</f>
        <v>0.73347437330669374</v>
      </c>
      <c r="AJ136" s="23">
        <f ca="1">SQRT(Inputs!$B$38)*C136+SQRT(1-Inputs!$B$38)*_xlfn.NORM.S.INV(RAND())</f>
        <v>1.3221669905243914</v>
      </c>
      <c r="AK136" s="23">
        <f ca="1">SQRT(Inputs!$B$38)*D136+SQRT(1-Inputs!$B$38)*_xlfn.NORM.S.INV(RAND())</f>
        <v>-1.2407598812390657</v>
      </c>
      <c r="AL136" s="23">
        <f ca="1">SQRT(Inputs!$B$38)*E136+SQRT(1-Inputs!$B$38)*_xlfn.NORM.S.INV(RAND())</f>
        <v>2.3208568526586426E-2</v>
      </c>
      <c r="AM136" s="23">
        <f ca="1">SQRT(Inputs!$B$38)*F136+SQRT(1-Inputs!$B$38)*_xlfn.NORM.S.INV(RAND())</f>
        <v>-1.6786402854695206</v>
      </c>
      <c r="AN136" s="23">
        <f ca="1">SQRT(Inputs!$B$38)*G136+SQRT(1-Inputs!$B$38)*_xlfn.NORM.S.INV(RAND())</f>
        <v>0.46272052142469555</v>
      </c>
      <c r="AO136" s="23">
        <f ca="1">SQRT(Inputs!$B$38)*H136+SQRT(1-Inputs!$B$38)*_xlfn.NORM.S.INV(RAND())</f>
        <v>-7.4903747704270801E-2</v>
      </c>
      <c r="AP136" s="23">
        <f ca="1">SQRT(Inputs!$B$38)*I136+SQRT(1-Inputs!$B$38)*_xlfn.NORM.S.INV(RAND())</f>
        <v>1.9852299581920203</v>
      </c>
      <c r="AQ136" s="23">
        <f ca="1">SQRT(Inputs!$B$38)*J136+SQRT(1-Inputs!$B$38)*_xlfn.NORM.S.INV(RAND())</f>
        <v>-1.5663707215747904</v>
      </c>
      <c r="AR136" s="23">
        <f ca="1">SQRT(Inputs!$B$38)*K136+SQRT(1-Inputs!$B$38)*_xlfn.NORM.S.INV(RAND())</f>
        <v>0.97795803828949679</v>
      </c>
      <c r="AS136" s="23">
        <f ca="1">SQRT(Inputs!$B$38)*L136+SQRT(1-Inputs!$B$38)*_xlfn.NORM.S.INV(RAND())</f>
        <v>-0.11512204522563083</v>
      </c>
      <c r="AT136" s="23">
        <f ca="1">SQRT(Inputs!$B$38)*M136+SQRT(1-Inputs!$B$38)*_xlfn.NORM.S.INV(RAND())</f>
        <v>9.9740201671826817E-2</v>
      </c>
      <c r="AU136" s="15">
        <f ca="1">Inputs!$B$6*EXP($B$8-0.5*C$5^2+C$5*N136)</f>
        <v>6682.7846032333036</v>
      </c>
      <c r="AV136" s="15">
        <f t="shared" ca="1" si="37"/>
        <v>6734.2760185559073</v>
      </c>
      <c r="AW136" s="15">
        <f t="shared" ca="1" si="38"/>
        <v>7417.8333369720094</v>
      </c>
      <c r="AX136" s="15">
        <f t="shared" ca="1" si="39"/>
        <v>7812.4770367001747</v>
      </c>
      <c r="AY136" s="15">
        <f t="shared" ca="1" si="40"/>
        <v>8823.8111472728833</v>
      </c>
      <c r="AZ136" s="15">
        <f t="shared" ca="1" si="41"/>
        <v>10381.436476951958</v>
      </c>
      <c r="BA136" s="15">
        <f t="shared" ca="1" si="42"/>
        <v>11804.889923899218</v>
      </c>
      <c r="BB136" s="15">
        <f t="shared" ca="1" si="43"/>
        <v>13244.318972069876</v>
      </c>
      <c r="BC136" s="15">
        <f t="shared" ca="1" si="44"/>
        <v>15221.487920287418</v>
      </c>
      <c r="BD136" s="15">
        <f t="shared" ca="1" si="45"/>
        <v>18429.980147295952</v>
      </c>
      <c r="BE136" s="15">
        <f t="shared" ca="1" si="46"/>
        <v>23558.111789377581</v>
      </c>
      <c r="BF136" s="15">
        <f ca="1">Inputs!$B$13*EXP($B$9-0.5*C$6^2+C$6*Y136)</f>
        <v>16664.230234708182</v>
      </c>
      <c r="BG136" s="15">
        <f t="shared" ca="1" si="47"/>
        <v>13387.599250934074</v>
      </c>
      <c r="BH136" s="15">
        <f t="shared" ca="1" si="48"/>
        <v>16288.023443894184</v>
      </c>
      <c r="BI136" s="15">
        <f t="shared" ca="1" si="49"/>
        <v>17771.390687226827</v>
      </c>
      <c r="BJ136" s="15">
        <f t="shared" ca="1" si="50"/>
        <v>18506.751723743473</v>
      </c>
      <c r="BK136" s="15">
        <f t="shared" ca="1" si="51"/>
        <v>22335.560636212635</v>
      </c>
      <c r="BL136" s="15">
        <f t="shared" ca="1" si="52"/>
        <v>28628.229261964396</v>
      </c>
      <c r="BM136" s="15">
        <f t="shared" ca="1" si="53"/>
        <v>29097.194472763913</v>
      </c>
      <c r="BN136" s="15">
        <f t="shared" ca="1" si="54"/>
        <v>29562.419139158559</v>
      </c>
      <c r="BO136" s="15">
        <f t="shared" ca="1" si="55"/>
        <v>35670.181778788698</v>
      </c>
      <c r="BP136" s="15">
        <f t="shared" ca="1" si="56"/>
        <v>47707.552707611911</v>
      </c>
      <c r="BQ136" s="15">
        <f ca="1">Inputs!$B$20*EXP($B$10-0.5*C$7^2+C$7*AJ136)</f>
        <v>6855.9929241975369</v>
      </c>
      <c r="BR136" s="15">
        <f t="shared" ca="1" si="57"/>
        <v>6273.0591000166678</v>
      </c>
      <c r="BS136" s="15">
        <f t="shared" ca="1" si="58"/>
        <v>8647.7311670094023</v>
      </c>
      <c r="BT136" s="15">
        <f t="shared" ca="1" si="59"/>
        <v>7676.2908924233398</v>
      </c>
      <c r="BU136" s="15">
        <f t="shared" ca="1" si="60"/>
        <v>11898.784326325549</v>
      </c>
      <c r="BV136" s="15">
        <f t="shared" ca="1" si="61"/>
        <v>16277.615192159221</v>
      </c>
      <c r="BW136" s="15">
        <f t="shared" ca="1" si="62"/>
        <v>34576.547229190466</v>
      </c>
      <c r="BX136" s="15">
        <f t="shared" ca="1" si="63"/>
        <v>35327.932207129597</v>
      </c>
      <c r="BY136" s="15">
        <f t="shared" ca="1" si="64"/>
        <v>59685.490896747178</v>
      </c>
      <c r="BZ136" s="15">
        <f t="shared" ca="1" si="65"/>
        <v>81993.35811793826</v>
      </c>
      <c r="CA136" s="15">
        <f t="shared" ca="1" si="66"/>
        <v>117235.34651384491</v>
      </c>
      <c r="CB136" s="15">
        <f ca="1">(AU136*DCF!C$10-DCF!C$5*MAX(AU136*DCF!C$10,0)-MAX(AU136-Inputs!$B$6,0)/Inputs!$B$10)*DCF!C$6</f>
        <v>1030.80650976424</v>
      </c>
      <c r="CC136" s="15">
        <f ca="1">(AV136*DCF!D$10-DCF!D$5*MAX(AV136*DCF!D$10,0)-MAX(AV136-AU136,0)/Inputs!$B$10)*DCF!D$6</f>
        <v>1628.8793223002085</v>
      </c>
      <c r="CD136" s="15">
        <f ca="1">(AW136*DCF!E$10-DCF!E$5*MAX(AW136*DCF!E$10,0)-MAX(AW136-AV136,0)/Inputs!$B$10)*DCF!E$6</f>
        <v>1558.6942201757945</v>
      </c>
      <c r="CE136" s="15">
        <f ca="1">(AX136*DCF!F$10-DCF!F$5*MAX(AX136*DCF!F$10,0)-MAX(AX136-AW136,0)/Inputs!$B$10)*DCF!F$6</f>
        <v>1623.3357169494068</v>
      </c>
      <c r="CF136" s="15">
        <f ca="1">(AY136*DCF!G$10-DCF!G$5*MAX(AY136*DCF!G$10,0)-MAX(AY136-AX136,0)/Inputs!$B$10)*DCF!G$6</f>
        <v>1623.660818523846</v>
      </c>
      <c r="CG136" s="15">
        <f ca="1">(AZ136*DCF!H$10-DCF!H$5*MAX(AZ136*DCF!H$10,0)-MAX(AZ136-AY136,0)/Inputs!$B$10)*DCF!H$6</f>
        <v>1738.9790370062472</v>
      </c>
      <c r="CH136" s="15">
        <f ca="1">(BA136*DCF!I$10-DCF!I$5*MAX(BA136*DCF!I$10,0)-MAX(BA136-AZ136,0)/Inputs!$B$10)*DCF!I$6</f>
        <v>1922.826506798425</v>
      </c>
      <c r="CI136" s="15">
        <f ca="1">(BB136*DCF!J$10-DCF!J$5*MAX(BB136*DCF!J$10,0)-MAX(BB136-BA136,0)/Inputs!$B$10)*DCF!J$6</f>
        <v>2054.6341143595441</v>
      </c>
      <c r="CJ136" s="15">
        <f ca="1">(BC136*DCF!K$10-DCF!K$5*MAX(BC136*DCF!K$10,0)-MAX(BC136-BB136,0)/Inputs!$B$10)*DCF!K$6</f>
        <v>2173.6415419554246</v>
      </c>
      <c r="CK136" s="15">
        <f ca="1">(BD136*DCF!L$10-DCF!L$5*MAX(BD136*DCF!L$10,0)-MAX(BD136-BC136,0)/Inputs!$B$10)*DCF!L$6</f>
        <v>2364.681475142303</v>
      </c>
      <c r="CL136" s="15">
        <f ca="1">(BE136*DCF!M$10-DCF!M$5*MAX(BE136*DCF!M$10,0)-MAX(BE136-BD136,0)/Inputs!$B$10)*DCF!M$6</f>
        <v>2711.7441569384246</v>
      </c>
      <c r="CM136" s="15">
        <f ca="1">(BF136*DCF!C$28-DCF!C$5*MAX(BF136*DCF!C$28,0)-MAX(BF136-Inputs!$B$13,0)/Inputs!$B$17)*DCF!C$6</f>
        <v>3867.0539120305152</v>
      </c>
      <c r="CN136" s="15">
        <f ca="1">(BG136*DCF!D$28-DCF!D$5*MAX(BG136*DCF!D$28,0)-MAX(BG136-BF136,0)/Inputs!$B$17)*DCF!D$6</f>
        <v>3942.9567484506133</v>
      </c>
      <c r="CO136" s="15">
        <f ca="1">(BH136*DCF!E$28-DCF!E$5*MAX(BH136*DCF!E$28,0)-MAX(BH136-BG136,0)/Inputs!$B$17)*DCF!E$6</f>
        <v>4041.4245863541801</v>
      </c>
      <c r="CP136" s="15">
        <f ca="1">(BI136*DCF!F$28-DCF!F$5*MAX(BI136*DCF!F$28,0)-MAX(BI136-BH136,0)/Inputs!$B$17)*DCF!F$6</f>
        <v>4554.3940047673887</v>
      </c>
      <c r="CQ136" s="15">
        <f ca="1">(BJ136*DCF!G$28-DCF!G$5*MAX(BJ136*DCF!G$28,0)-MAX(BJ136-BI136,0)/Inputs!$B$17)*DCF!G$6</f>
        <v>4678.0366831838974</v>
      </c>
      <c r="CR136" s="15">
        <f ca="1">(BK136*DCF!H$28-DCF!H$5*MAX(BK136*DCF!H$28,0)-MAX(BK136-BJ136,0)/Inputs!$B$17)*DCF!H$6</f>
        <v>4928.9411124805874</v>
      </c>
      <c r="CS136" s="15">
        <f ca="1">(BL136*DCF!I$28-DCF!I$5*MAX(BL136*DCF!I$28,0)-MAX(BL136-BK136,0)/Inputs!$B$17)*DCF!I$6</f>
        <v>5828.8241941163215</v>
      </c>
      <c r="CT136" s="15">
        <f ca="1">(BM136*DCF!J$28-DCF!J$5*MAX(BM136*DCF!J$28,0)-MAX(BM136-BL136,0)/Inputs!$B$17)*DCF!J$6</f>
        <v>6428.9089563428543</v>
      </c>
      <c r="CU136" s="15">
        <f ca="1">(BN136*DCF!K$28-DCF!K$5*MAX(BN136*DCF!K$28,0)-MAX(BN136-BM136,0)/Inputs!$B$17)*DCF!K$6</f>
        <v>6186.1034241600264</v>
      </c>
      <c r="CV136" s="15">
        <f ca="1">(BO136*DCF!L$28-DCF!L$5*MAX(BO136*DCF!L$28,0)-MAX(BO136-BN136,0)/Inputs!$B$17)*DCF!L$6</f>
        <v>6425.846450193515</v>
      </c>
      <c r="CW136" s="15">
        <f ca="1">(BP136*DCF!M$28-DCF!M$5*MAX(BP136*DCF!M$28,0)-MAX(BP136-BO136,0)/Inputs!$B$17)*DCF!M$6</f>
        <v>7717.9601479843768</v>
      </c>
      <c r="CX136" s="15">
        <f ca="1">(BQ136*DCF!C$46-DCF!C$5*MAX(BQ136*DCF!C$46,0)-MAX(BQ136-Inputs!$B$20,0)/Inputs!$B$24)*DCF!C$6</f>
        <v>-3271.5886310837436</v>
      </c>
      <c r="CY136" s="15">
        <f ca="1">(BR136*DCF!D$46-DCF!D$5*MAX(BR136*DCF!D$46,0)-MAX(BR136-BQ136,0)/Inputs!$B$24)*DCF!D$6</f>
        <v>-1070.6648987435708</v>
      </c>
      <c r="CZ136" s="15">
        <f ca="1">(BS136*DCF!E$46-DCF!E$5*MAX(BS136*DCF!E$46,0)-MAX(BS136-BR136,0)/Inputs!$B$24)*DCF!E$6</f>
        <v>-1958.6396224490156</v>
      </c>
      <c r="DA136" s="15">
        <f ca="1">(BT136*DCF!F$46-DCF!F$5*MAX(BT136*DCF!F$46,0)-MAX(BT136-BS136,0)/Inputs!$B$24)*DCF!F$6</f>
        <v>-559.0360359995417</v>
      </c>
      <c r="DB136" s="15">
        <f ca="1">(BU136*DCF!G$46-DCF!G$5*MAX(BU136*DCF!G$46,0)-MAX(BU136-BT136,0)/Inputs!$B$24)*DCF!G$6</f>
        <v>-1820.6149604913285</v>
      </c>
      <c r="DC136" s="15">
        <f ca="1">(BV136*DCF!H$46-DCF!H$5*MAX(BV136*DCF!H$46,0)-MAX(BV136-BU136,0)/Inputs!$B$24)*DCF!H$6</f>
        <v>-1360.6948620159644</v>
      </c>
      <c r="DD136" s="15">
        <f ca="1">(BW136*DCF!I$46-DCF!I$5*MAX(BW136*DCF!I$46,0)-MAX(BW136-BV136,0)/Inputs!$B$24)*DCF!I$6</f>
        <v>-4454.3567245226222</v>
      </c>
      <c r="DE136" s="15">
        <f ca="1">(BX136*DCF!J$46-DCF!J$5*MAX(BX136*DCF!J$46,0)-MAX(BX136-BW136,0)/Inputs!$B$24)*DCF!J$6</f>
        <v>1282.6540137207833</v>
      </c>
      <c r="DF136" s="15">
        <f ca="1">(BY136*DCF!K$46-DCF!K$5*MAX(BY136*DCF!K$46,0)-MAX(BY136-BX136,0)/Inputs!$B$24)*DCF!K$6</f>
        <v>-2557.5187936362454</v>
      </c>
      <c r="DG136" s="15">
        <f ca="1">(BZ136*DCF!L$46-DCF!L$5*MAX(BZ136*DCF!L$46,0)-MAX(BZ136-BY136,0)/Inputs!$B$24)*DCF!L$6</f>
        <v>619.47747922716542</v>
      </c>
      <c r="DH136" s="15">
        <f ca="1">(CA136*DCF!M$46-DCF!M$5*MAX(CA136*DCF!M$46,0)-MAX(CA136-BZ136,0)/Inputs!$B$24)*DCF!M$6</f>
        <v>1823.2348311389137</v>
      </c>
      <c r="DI136" s="15">
        <f ca="1">SUM(CB136:CL136)+BE136*DCF!M$10*(1+Inputs!$B$30)*(1-Inputs!$B$33)*(1-Inputs!$B$30/Inputs!$B$31)/(Inputs!$B$29-Inputs!$B$30)*DCF!M$6</f>
        <v>85994.42005352964</v>
      </c>
      <c r="DJ136" s="15">
        <f ca="1">SUM(CM136:CW136)+BP136*DCF!M$28*(1+Inputs!$B$30)*(1-Inputs!$B$33)*(1-Inputs!$B$30/Inputs!$B$31)/(Inputs!$B$29-Inputs!$B$30)*DCF!M$6</f>
        <v>235628.11695654172</v>
      </c>
      <c r="DK136" s="15">
        <f ca="1">SUM(CX136:DH136)+CA136*DCF!M$46*(1+Inputs!$B$30)*(1-Inputs!$B$33)*(1-Inputs!$B$30/Inputs!$B$31)/(Inputs!$B$29-Inputs!$B$30)*DCF!M$6</f>
        <v>167931.98492014257</v>
      </c>
      <c r="DM136" s="15">
        <f ca="1">DI136+DJ136+DK136+Inputs!$B$34+Inputs!$B$36-Inputs!$B$35</f>
        <v>566405.5219302139</v>
      </c>
    </row>
    <row r="137" spans="1:117" x14ac:dyDescent="0.75">
      <c r="A137" s="11">
        <v>124</v>
      </c>
      <c r="C137" s="23">
        <f t="shared" ca="1" si="72"/>
        <v>1.522923792656814</v>
      </c>
      <c r="D137" s="23">
        <f t="shared" ca="1" si="72"/>
        <v>-0.48376115173478457</v>
      </c>
      <c r="E137" s="23">
        <f t="shared" ca="1" si="72"/>
        <v>-0.77339123917800667</v>
      </c>
      <c r="F137" s="23">
        <f t="shared" ca="1" si="72"/>
        <v>1.3744056397838116E-2</v>
      </c>
      <c r="G137" s="23">
        <f t="shared" ca="1" si="72"/>
        <v>-0.10113108179143863</v>
      </c>
      <c r="H137" s="23">
        <f t="shared" ca="1" si="72"/>
        <v>0.99515678333920499</v>
      </c>
      <c r="I137" s="23">
        <f t="shared" ca="1" si="72"/>
        <v>-7.2810222120903392E-2</v>
      </c>
      <c r="J137" s="23">
        <f t="shared" ca="1" si="72"/>
        <v>1.484269805264457</v>
      </c>
      <c r="K137" s="23">
        <f t="shared" ca="1" si="72"/>
        <v>-1.377920456810426</v>
      </c>
      <c r="L137" s="23">
        <f t="shared" ca="1" si="72"/>
        <v>1.3856215700108339</v>
      </c>
      <c r="M137" s="23">
        <f t="shared" ca="1" si="72"/>
        <v>0.13462911367193045</v>
      </c>
      <c r="N137" s="23">
        <f ca="1">SQRT(Inputs!$B$38)*C137+SQRT(1-Inputs!$B$38)*_xlfn.NORM.S.INV(RAND())</f>
        <v>-0.67333108655537111</v>
      </c>
      <c r="O137" s="23">
        <f ca="1">SQRT(Inputs!$B$38)*D137+SQRT(1-Inputs!$B$38)*_xlfn.NORM.S.INV(RAND())</f>
        <v>-0.2623177583015136</v>
      </c>
      <c r="P137" s="23">
        <f ca="1">SQRT(Inputs!$B$38)*E137+SQRT(1-Inputs!$B$38)*_xlfn.NORM.S.INV(RAND())</f>
        <v>-0.1831005947559714</v>
      </c>
      <c r="Q137" s="23">
        <f ca="1">SQRT(Inputs!$B$38)*F137+SQRT(1-Inputs!$B$38)*_xlfn.NORM.S.INV(RAND())</f>
        <v>0.19161978746135999</v>
      </c>
      <c r="R137" s="23">
        <f ca="1">SQRT(Inputs!$B$38)*G137+SQRT(1-Inputs!$B$38)*_xlfn.NORM.S.INV(RAND())</f>
        <v>-1.0520631299369998</v>
      </c>
      <c r="S137" s="23">
        <f ca="1">SQRT(Inputs!$B$38)*H137+SQRT(1-Inputs!$B$38)*_xlfn.NORM.S.INV(RAND())</f>
        <v>0.84374557658186888</v>
      </c>
      <c r="T137" s="23">
        <f ca="1">SQRT(Inputs!$B$38)*I137+SQRT(1-Inputs!$B$38)*_xlfn.NORM.S.INV(RAND())</f>
        <v>0.76719903058433159</v>
      </c>
      <c r="U137" s="23">
        <f ca="1">SQRT(Inputs!$B$38)*J137+SQRT(1-Inputs!$B$38)*_xlfn.NORM.S.INV(RAND())</f>
        <v>1.8506491700049734</v>
      </c>
      <c r="V137" s="23">
        <f ca="1">SQRT(Inputs!$B$38)*K137+SQRT(1-Inputs!$B$38)*_xlfn.NORM.S.INV(RAND())</f>
        <v>-1.3869335887476955</v>
      </c>
      <c r="W137" s="23">
        <f ca="1">SQRT(Inputs!$B$38)*L137+SQRT(1-Inputs!$B$38)*_xlfn.NORM.S.INV(RAND())</f>
        <v>1.6498042975104878</v>
      </c>
      <c r="X137" s="23">
        <f ca="1">SQRT(Inputs!$B$38)*M137+SQRT(1-Inputs!$B$38)*_xlfn.NORM.S.INV(RAND())</f>
        <v>-0.1570913121461246</v>
      </c>
      <c r="Y137" s="23">
        <f ca="1">SQRT(Inputs!$B$38)*C137+SQRT(1-Inputs!$B$38)*_xlfn.NORM.S.INV(RAND())</f>
        <v>-0.46894372458833111</v>
      </c>
      <c r="Z137" s="23">
        <f ca="1">SQRT(Inputs!$B$38)*D137+SQRT(1-Inputs!$B$38)*_xlfn.NORM.S.INV(RAND())</f>
        <v>0.25688492835388738</v>
      </c>
      <c r="AA137" s="23">
        <f ca="1">SQRT(Inputs!$B$38)*E137+SQRT(1-Inputs!$B$38)*_xlfn.NORM.S.INV(RAND())</f>
        <v>-1.0443403071561153</v>
      </c>
      <c r="AB137" s="23">
        <f ca="1">SQRT(Inputs!$B$38)*F137+SQRT(1-Inputs!$B$38)*_xlfn.NORM.S.INV(RAND())</f>
        <v>-0.83668922381155275</v>
      </c>
      <c r="AC137" s="23">
        <f ca="1">SQRT(Inputs!$B$38)*G137+SQRT(1-Inputs!$B$38)*_xlfn.NORM.S.INV(RAND())</f>
        <v>-3.7224572149520303E-2</v>
      </c>
      <c r="AD137" s="23">
        <f ca="1">SQRT(Inputs!$B$38)*H137+SQRT(1-Inputs!$B$38)*_xlfn.NORM.S.INV(RAND())</f>
        <v>-0.69037788878263462</v>
      </c>
      <c r="AE137" s="23">
        <f ca="1">SQRT(Inputs!$B$38)*I137+SQRT(1-Inputs!$B$38)*_xlfn.NORM.S.INV(RAND())</f>
        <v>-0.58005267685508988</v>
      </c>
      <c r="AF137" s="23">
        <f ca="1">SQRT(Inputs!$B$38)*J137+SQRT(1-Inputs!$B$38)*_xlfn.NORM.S.INV(RAND())</f>
        <v>0.90383653620617221</v>
      </c>
      <c r="AG137" s="23">
        <f ca="1">SQRT(Inputs!$B$38)*K137+SQRT(1-Inputs!$B$38)*_xlfn.NORM.S.INV(RAND())</f>
        <v>-0.43688162008694786</v>
      </c>
      <c r="AH137" s="23">
        <f ca="1">SQRT(Inputs!$B$38)*L137+SQRT(1-Inputs!$B$38)*_xlfn.NORM.S.INV(RAND())</f>
        <v>1.4945203578861772</v>
      </c>
      <c r="AI137" s="23">
        <f ca="1">SQRT(Inputs!$B$38)*M137+SQRT(1-Inputs!$B$38)*_xlfn.NORM.S.INV(RAND())</f>
        <v>-0.53414364535364645</v>
      </c>
      <c r="AJ137" s="23">
        <f ca="1">SQRT(Inputs!$B$38)*C137+SQRT(1-Inputs!$B$38)*_xlfn.NORM.S.INV(RAND())</f>
        <v>-0.61788640515832627</v>
      </c>
      <c r="AK137" s="23">
        <f ca="1">SQRT(Inputs!$B$38)*D137+SQRT(1-Inputs!$B$38)*_xlfn.NORM.S.INV(RAND())</f>
        <v>0.34187696964781594</v>
      </c>
      <c r="AL137" s="23">
        <f ca="1">SQRT(Inputs!$B$38)*E137+SQRT(1-Inputs!$B$38)*_xlfn.NORM.S.INV(RAND())</f>
        <v>0.5851433081847075</v>
      </c>
      <c r="AM137" s="23">
        <f ca="1">SQRT(Inputs!$B$38)*F137+SQRT(1-Inputs!$B$38)*_xlfn.NORM.S.INV(RAND())</f>
        <v>-0.55101032459537613</v>
      </c>
      <c r="AN137" s="23">
        <f ca="1">SQRT(Inputs!$B$38)*G137+SQRT(1-Inputs!$B$38)*_xlfn.NORM.S.INV(RAND())</f>
        <v>0.16132656790297822</v>
      </c>
      <c r="AO137" s="23">
        <f ca="1">SQRT(Inputs!$B$38)*H137+SQRT(1-Inputs!$B$38)*_xlfn.NORM.S.INV(RAND())</f>
        <v>1.9291046556525748</v>
      </c>
      <c r="AP137" s="23">
        <f ca="1">SQRT(Inputs!$B$38)*I137+SQRT(1-Inputs!$B$38)*_xlfn.NORM.S.INV(RAND())</f>
        <v>1.2419420945996824</v>
      </c>
      <c r="AQ137" s="23">
        <f ca="1">SQRT(Inputs!$B$38)*J137+SQRT(1-Inputs!$B$38)*_xlfn.NORM.S.INV(RAND())</f>
        <v>1.4646230256866155</v>
      </c>
      <c r="AR137" s="23">
        <f ca="1">SQRT(Inputs!$B$38)*K137+SQRT(1-Inputs!$B$38)*_xlfn.NORM.S.INV(RAND())</f>
        <v>8.5647400534727525E-2</v>
      </c>
      <c r="AS137" s="23">
        <f ca="1">SQRT(Inputs!$B$38)*L137+SQRT(1-Inputs!$B$38)*_xlfn.NORM.S.INV(RAND())</f>
        <v>2.2890826959433541</v>
      </c>
      <c r="AT137" s="23">
        <f ca="1">SQRT(Inputs!$B$38)*M137+SQRT(1-Inputs!$B$38)*_xlfn.NORM.S.INV(RAND())</f>
        <v>-0.12950391450939214</v>
      </c>
      <c r="AU137" s="15">
        <f ca="1">Inputs!$B$6*EXP($B$8-0.5*C$5^2+C$5*N137)</f>
        <v>4449.8169634574033</v>
      </c>
      <c r="AV137" s="15">
        <f t="shared" ca="1" si="37"/>
        <v>5211.5469941726324</v>
      </c>
      <c r="AW137" s="15">
        <f t="shared" ca="1" si="38"/>
        <v>6199.542761546747</v>
      </c>
      <c r="AX137" s="15">
        <f t="shared" ca="1" si="39"/>
        <v>7752.4050868877375</v>
      </c>
      <c r="AY137" s="15">
        <f t="shared" ca="1" si="40"/>
        <v>8378.8210136977232</v>
      </c>
      <c r="AZ137" s="15">
        <f t="shared" ca="1" si="41"/>
        <v>11245.285028656777</v>
      </c>
      <c r="BA137" s="15">
        <f t="shared" ca="1" si="42"/>
        <v>14911.89193235695</v>
      </c>
      <c r="BB137" s="15">
        <f t="shared" ca="1" si="43"/>
        <v>21975.935433416224</v>
      </c>
      <c r="BC137" s="15">
        <f t="shared" ca="1" si="44"/>
        <v>23542.340960555441</v>
      </c>
      <c r="BD137" s="15">
        <f t="shared" ca="1" si="45"/>
        <v>33653.948401760194</v>
      </c>
      <c r="BE137" s="15">
        <f t="shared" ca="1" si="46"/>
        <v>40652.760201672027</v>
      </c>
      <c r="BF137" s="15">
        <f ca="1">Inputs!$B$13*EXP($B$9-0.5*C$6^2+C$6*Y137)</f>
        <v>12603.152005887867</v>
      </c>
      <c r="BG137" s="15">
        <f t="shared" ca="1" si="47"/>
        <v>16088.625174199266</v>
      </c>
      <c r="BH137" s="15">
        <f t="shared" ca="1" si="48"/>
        <v>16531.030992996155</v>
      </c>
      <c r="BI137" s="15">
        <f t="shared" ca="1" si="49"/>
        <v>17791.193425401038</v>
      </c>
      <c r="BJ137" s="15">
        <f t="shared" ca="1" si="50"/>
        <v>21694.1259875531</v>
      </c>
      <c r="BK137" s="15">
        <f t="shared" ca="1" si="51"/>
        <v>24236.902690128489</v>
      </c>
      <c r="BL137" s="15">
        <f t="shared" ca="1" si="52"/>
        <v>27616.186736178261</v>
      </c>
      <c r="BM137" s="15">
        <f t="shared" ca="1" si="53"/>
        <v>37980.008529408784</v>
      </c>
      <c r="BN137" s="15">
        <f t="shared" ca="1" si="54"/>
        <v>44328.073811469345</v>
      </c>
      <c r="BO137" s="15">
        <f t="shared" ca="1" si="55"/>
        <v>64889.016267048231</v>
      </c>
      <c r="BP137" s="15">
        <f t="shared" ca="1" si="56"/>
        <v>75176.333294888856</v>
      </c>
      <c r="BQ137" s="15">
        <f ca="1">Inputs!$B$20*EXP($B$10-0.5*C$7^2+C$7*AJ137)</f>
        <v>3445.3303603421191</v>
      </c>
      <c r="BR137" s="15">
        <f t="shared" ca="1" si="57"/>
        <v>5211.0147472930439</v>
      </c>
      <c r="BS137" s="15">
        <f t="shared" ca="1" si="58"/>
        <v>8441.8101737230536</v>
      </c>
      <c r="BT137" s="15">
        <f t="shared" ca="1" si="59"/>
        <v>10072.912959313315</v>
      </c>
      <c r="BU137" s="15">
        <f t="shared" ca="1" si="60"/>
        <v>14515.563908472292</v>
      </c>
      <c r="BV137" s="15">
        <f t="shared" ca="1" si="61"/>
        <v>31189.336752099756</v>
      </c>
      <c r="BW137" s="15">
        <f t="shared" ca="1" si="62"/>
        <v>56607.682945485612</v>
      </c>
      <c r="BX137" s="15">
        <f t="shared" ca="1" si="63"/>
        <v>106195.19418499526</v>
      </c>
      <c r="BY137" s="15">
        <f t="shared" ca="1" si="64"/>
        <v>151255.85337193668</v>
      </c>
      <c r="BZ137" s="15">
        <f t="shared" ca="1" si="65"/>
        <v>323272.69623828674</v>
      </c>
      <c r="CA137" s="15">
        <f t="shared" ca="1" si="66"/>
        <v>443769.17230322753</v>
      </c>
      <c r="CB137" s="15">
        <f ca="1">(AU137*DCF!C$10-DCF!C$5*MAX(AU137*DCF!C$10,0)-MAX(AU137-Inputs!$B$6,0)/Inputs!$B$10)*DCF!C$6</f>
        <v>1046.7279670418318</v>
      </c>
      <c r="CC137" s="15">
        <f ca="1">(AV137*DCF!D$10-DCF!D$5*MAX(AV137*DCF!D$10,0)-MAX(AV137-AU137,0)/Inputs!$B$10)*DCF!D$6</f>
        <v>1084.5513406588661</v>
      </c>
      <c r="CD137" s="15">
        <f ca="1">(AW137*DCF!E$10-DCF!E$5*MAX(AW137*DCF!E$10,0)-MAX(AW137-AV137,0)/Inputs!$B$10)*DCF!E$6</f>
        <v>1208.8381738516641</v>
      </c>
      <c r="CE137" s="15">
        <f ca="1">(AX137*DCF!F$10-DCF!F$5*MAX(AX137*DCF!F$10,0)-MAX(AX137-AW137,0)/Inputs!$B$10)*DCF!F$6</f>
        <v>1369.2255256584899</v>
      </c>
      <c r="CF137" s="15">
        <f ca="1">(AY137*DCF!G$10-DCF!G$5*MAX(AY137*DCF!G$10,0)-MAX(AY137-AX137,0)/Inputs!$B$10)*DCF!G$6</f>
        <v>1605.9630456617895</v>
      </c>
      <c r="CG137" s="15">
        <f ca="1">(AZ137*DCF!H$10-DCF!H$5*MAX(AZ137*DCF!H$10,0)-MAX(AZ137-AY137,0)/Inputs!$B$10)*DCF!H$6</f>
        <v>1674.2880803352307</v>
      </c>
      <c r="CH137" s="15">
        <f ca="1">(BA137*DCF!I$10-DCF!I$5*MAX(BA137*DCF!I$10,0)-MAX(BA137-AZ137,0)/Inputs!$B$10)*DCF!I$6</f>
        <v>2122.4066700662861</v>
      </c>
      <c r="CI137" s="15">
        <f ca="1">(BB137*DCF!J$10-DCF!J$5*MAX(BB137*DCF!J$10,0)-MAX(BB137-BA137,0)/Inputs!$B$10)*DCF!J$6</f>
        <v>2700.6821251799843</v>
      </c>
      <c r="CJ137" s="15">
        <f ca="1">(BC137*DCF!K$10-DCF!K$5*MAX(BC137*DCF!K$10,0)-MAX(BC137-BB137,0)/Inputs!$B$10)*DCF!K$6</f>
        <v>3570.6658737536518</v>
      </c>
      <c r="CK137" s="15">
        <f ca="1">(BD137*DCF!L$10-DCF!L$5*MAX(BD137*DCF!L$10,0)-MAX(BD137-BC137,0)/Inputs!$B$10)*DCF!L$6</f>
        <v>3768.0608180217573</v>
      </c>
      <c r="CL137" s="15">
        <f ca="1">(BE137*DCF!M$10-DCF!M$5*MAX(BE137*DCF!M$10,0)-MAX(BE137-BD137,0)/Inputs!$B$10)*DCF!M$6</f>
        <v>4900.5474179947059</v>
      </c>
      <c r="CM137" s="15">
        <f ca="1">(BF137*DCF!C$28-DCF!C$5*MAX(BF137*DCF!C$28,0)-MAX(BF137-Inputs!$B$13,0)/Inputs!$B$17)*DCF!C$6</f>
        <v>3565.5328250511284</v>
      </c>
      <c r="CN137" s="15">
        <f ca="1">(BG137*DCF!D$28-DCF!D$5*MAX(BG137*DCF!D$28,0)-MAX(BG137-BF137,0)/Inputs!$B$17)*DCF!D$6</f>
        <v>3994.8599443697462</v>
      </c>
      <c r="CO137" s="15">
        <f ca="1">(BH137*DCF!E$28-DCF!E$5*MAX(BH137*DCF!E$28,0)-MAX(BH137-BG137,0)/Inputs!$B$17)*DCF!E$6</f>
        <v>4594.6902388198387</v>
      </c>
      <c r="CP137" s="15">
        <f ca="1">(BI137*DCF!F$28-DCF!F$5*MAX(BI137*DCF!F$28,0)-MAX(BI137-BH137,0)/Inputs!$B$17)*DCF!F$6</f>
        <v>4600.4078904110456</v>
      </c>
      <c r="CQ137" s="15">
        <f ca="1">(BJ137*DCF!G$28-DCF!G$5*MAX(BJ137*DCF!G$28,0)-MAX(BJ137-BI137,0)/Inputs!$B$17)*DCF!G$6</f>
        <v>4972.2708796421402</v>
      </c>
      <c r="CR137" s="15">
        <f ca="1">(BK137*DCF!H$28-DCF!H$5*MAX(BK137*DCF!H$28,0)-MAX(BK137-BJ137,0)/Inputs!$B$17)*DCF!H$6</f>
        <v>5598.9772941912515</v>
      </c>
      <c r="CS137" s="15">
        <f ca="1">(BL137*DCF!I$28-DCF!I$5*MAX(BL137*DCF!I$28,0)-MAX(BL137-BK137,0)/Inputs!$B$17)*DCF!I$6</f>
        <v>6008.9993239875948</v>
      </c>
      <c r="CT137" s="15">
        <f ca="1">(BM137*DCF!J$28-DCF!J$5*MAX(BM137*DCF!J$28,0)-MAX(BM137-BL137,0)/Inputs!$B$17)*DCF!J$6</f>
        <v>7098.5367571076667</v>
      </c>
      <c r="CU137" s="15">
        <f ca="1">(BN137*DCF!K$28-DCF!K$5*MAX(BN137*DCF!K$28,0)-MAX(BN137-BM137,0)/Inputs!$B$17)*DCF!K$6</f>
        <v>8583.7924988847153</v>
      </c>
      <c r="CV137" s="15">
        <f ca="1">(BO137*DCF!L$28-DCF!L$5*MAX(BO137*DCF!L$28,0)-MAX(BO137-BN137,0)/Inputs!$B$17)*DCF!L$6</f>
        <v>10620.215833600381</v>
      </c>
      <c r="CW137" s="15">
        <f ca="1">(BP137*DCF!M$28-DCF!M$5*MAX(BP137*DCF!M$28,0)-MAX(BP137-BO137,0)/Inputs!$B$17)*DCF!M$6</f>
        <v>13069.156920383926</v>
      </c>
      <c r="CX137" s="15">
        <f ca="1">(BQ137*DCF!C$46-DCF!C$5*MAX(BQ137*DCF!C$46,0)-MAX(BQ137-Inputs!$B$20,0)/Inputs!$B$24)*DCF!C$6</f>
        <v>-908.54297483287689</v>
      </c>
      <c r="CY137" s="15">
        <f ca="1">(BR137*DCF!D$46-DCF!D$5*MAX(BR137*DCF!D$46,0)-MAX(BR137-BQ137,0)/Inputs!$B$24)*DCF!D$6</f>
        <v>-1642.8015663289652</v>
      </c>
      <c r="CZ137" s="15">
        <f ca="1">(BS137*DCF!E$46-DCF!E$5*MAX(BS137*DCF!E$46,0)-MAX(BS137-BR137,0)/Inputs!$B$24)*DCF!E$6</f>
        <v>-2271.7493660444288</v>
      </c>
      <c r="DA137" s="15">
        <f ca="1">(BT137*DCF!F$46-DCF!F$5*MAX(BT137*DCF!F$46,0)-MAX(BT137-BS137,0)/Inputs!$B$24)*DCF!F$6</f>
        <v>-1327.5092948369067</v>
      </c>
      <c r="DB137" s="15">
        <f ca="1">(BU137*DCF!G$46-DCF!G$5*MAX(BU137*DCF!G$46,0)-MAX(BU137-BT137,0)/Inputs!$B$24)*DCF!G$6</f>
        <v>-1982.6948938605731</v>
      </c>
      <c r="DC137" s="15">
        <f ca="1">(BV137*DCF!H$46-DCF!H$5*MAX(BV137*DCF!H$46,0)-MAX(BV137-BU137,0)/Inputs!$B$24)*DCF!H$6</f>
        <v>-5181.2727492560325</v>
      </c>
      <c r="DD137" s="15">
        <f ca="1">(BW137*DCF!I$46-DCF!I$5*MAX(BW137*DCF!I$46,0)-MAX(BW137-BV137,0)/Inputs!$B$24)*DCF!I$6</f>
        <v>-5989.247492378775</v>
      </c>
      <c r="DE137" s="15">
        <f ca="1">(BX137*DCF!J$46-DCF!J$5*MAX(BX137*DCF!J$46,0)-MAX(BX137-BW137,0)/Inputs!$B$24)*DCF!J$6</f>
        <v>-8695.2031905939075</v>
      </c>
      <c r="DF137" s="15">
        <f ca="1">(BY137*DCF!K$46-DCF!K$5*MAX(BY137*DCF!K$46,0)-MAX(BY137-BX137,0)/Inputs!$B$24)*DCF!K$6</f>
        <v>-2398.422531260801</v>
      </c>
      <c r="DG137" s="15">
        <f ca="1">(BZ137*DCF!L$46-DCF!L$5*MAX(BZ137*DCF!L$46,0)-MAX(BZ137-BY137,0)/Inputs!$B$24)*DCF!L$6</f>
        <v>-16581.636491255893</v>
      </c>
      <c r="DH137" s="15">
        <f ca="1">(CA137*DCF!M$46-DCF!M$5*MAX(CA137*DCF!M$46,0)-MAX(CA137-BZ137,0)/Inputs!$B$24)*DCF!M$6</f>
        <v>9599.2258501848064</v>
      </c>
      <c r="DI137" s="15">
        <f ca="1">SUM(CB137:CL137)+BE137*DCF!M$10*(1+Inputs!$B$30)*(1-Inputs!$B$33)*(1-Inputs!$B$30/Inputs!$B$31)/(Inputs!$B$29-Inputs!$B$30)*DCF!M$6</f>
        <v>138189.12625657857</v>
      </c>
      <c r="DJ137" s="15">
        <f ca="1">SUM(CM137:CW137)+BP137*DCF!M$28*(1+Inputs!$B$30)*(1-Inputs!$B$33)*(1-Inputs!$B$30/Inputs!$B$31)/(Inputs!$B$29-Inputs!$B$30)*DCF!M$6</f>
        <v>351663.07995814143</v>
      </c>
      <c r="DK137" s="15">
        <f ca="1">SUM(CX137:DH137)+CA137*DCF!M$46*(1+Inputs!$B$30)*(1-Inputs!$B$33)*(1-Inputs!$B$30/Inputs!$B$31)/(Inputs!$B$29-Inputs!$B$30)*DCF!M$6</f>
        <v>648739.85349935642</v>
      </c>
      <c r="DM137" s="15">
        <f ca="1">DI137+DJ137+DK137+Inputs!$B$34+Inputs!$B$36-Inputs!$B$35</f>
        <v>1215443.0597140766</v>
      </c>
    </row>
    <row r="138" spans="1:117" x14ac:dyDescent="0.75">
      <c r="A138" s="11">
        <v>125</v>
      </c>
      <c r="C138" s="23">
        <f t="shared" ca="1" si="72"/>
        <v>0.86901473567911214</v>
      </c>
      <c r="D138" s="23">
        <f t="shared" ca="1" si="72"/>
        <v>-0.3818144395204538</v>
      </c>
      <c r="E138" s="23">
        <f t="shared" ca="1" si="72"/>
        <v>-0.59270543900597128</v>
      </c>
      <c r="F138" s="23">
        <f t="shared" ca="1" si="72"/>
        <v>0.13805653889243194</v>
      </c>
      <c r="G138" s="23">
        <f t="shared" ca="1" si="72"/>
        <v>-0.39383271345991172</v>
      </c>
      <c r="H138" s="23">
        <f t="shared" ca="1" si="72"/>
        <v>-1.4852061097410851</v>
      </c>
      <c r="I138" s="23">
        <f t="shared" ca="1" si="72"/>
        <v>0.72746623932399579</v>
      </c>
      <c r="J138" s="23">
        <f t="shared" ca="1" si="72"/>
        <v>-0.2149373019587906</v>
      </c>
      <c r="K138" s="23">
        <f t="shared" ca="1" si="72"/>
        <v>-0.42359705961867883</v>
      </c>
      <c r="L138" s="23">
        <f t="shared" ca="1" si="72"/>
        <v>0.37107392056363525</v>
      </c>
      <c r="M138" s="23">
        <f t="shared" ca="1" si="72"/>
        <v>1.1530585731760135</v>
      </c>
      <c r="N138" s="23">
        <f ca="1">SQRT(Inputs!$B$38)*C138+SQRT(1-Inputs!$B$38)*_xlfn.NORM.S.INV(RAND())</f>
        <v>0.92162072375469295</v>
      </c>
      <c r="O138" s="23">
        <f ca="1">SQRT(Inputs!$B$38)*D138+SQRT(1-Inputs!$B$38)*_xlfn.NORM.S.INV(RAND())</f>
        <v>-1.5908042364047748</v>
      </c>
      <c r="P138" s="23">
        <f ca="1">SQRT(Inputs!$B$38)*E138+SQRT(1-Inputs!$B$38)*_xlfn.NORM.S.INV(RAND())</f>
        <v>1.1478644086539176</v>
      </c>
      <c r="Q138" s="23">
        <f ca="1">SQRT(Inputs!$B$38)*F138+SQRT(1-Inputs!$B$38)*_xlfn.NORM.S.INV(RAND())</f>
        <v>0.63218305491451265</v>
      </c>
      <c r="R138" s="23">
        <f ca="1">SQRT(Inputs!$B$38)*G138+SQRT(1-Inputs!$B$38)*_xlfn.NORM.S.INV(RAND())</f>
        <v>0.1342282380148391</v>
      </c>
      <c r="S138" s="23">
        <f ca="1">SQRT(Inputs!$B$38)*H138+SQRT(1-Inputs!$B$38)*_xlfn.NORM.S.INV(RAND())</f>
        <v>0.19992926613342721</v>
      </c>
      <c r="T138" s="23">
        <f ca="1">SQRT(Inputs!$B$38)*I138+SQRT(1-Inputs!$B$38)*_xlfn.NORM.S.INV(RAND())</f>
        <v>1.1713434181835018</v>
      </c>
      <c r="U138" s="23">
        <f ca="1">SQRT(Inputs!$B$38)*J138+SQRT(1-Inputs!$B$38)*_xlfn.NORM.S.INV(RAND())</f>
        <v>-0.89575019094689023</v>
      </c>
      <c r="V138" s="23">
        <f ca="1">SQRT(Inputs!$B$38)*K138+SQRT(1-Inputs!$B$38)*_xlfn.NORM.S.INV(RAND())</f>
        <v>6.5568457195090163E-2</v>
      </c>
      <c r="W138" s="23">
        <f ca="1">SQRT(Inputs!$B$38)*L138+SQRT(1-Inputs!$B$38)*_xlfn.NORM.S.INV(RAND())</f>
        <v>1.9332333318758848</v>
      </c>
      <c r="X138" s="23">
        <f ca="1">SQRT(Inputs!$B$38)*M138+SQRT(1-Inputs!$B$38)*_xlfn.NORM.S.INV(RAND())</f>
        <v>1.6066613869542306</v>
      </c>
      <c r="Y138" s="23">
        <f ca="1">SQRT(Inputs!$B$38)*C138+SQRT(1-Inputs!$B$38)*_xlfn.NORM.S.INV(RAND())</f>
        <v>0.72098943897358114</v>
      </c>
      <c r="Z138" s="23">
        <f ca="1">SQRT(Inputs!$B$38)*D138+SQRT(1-Inputs!$B$38)*_xlfn.NORM.S.INV(RAND())</f>
        <v>-6.2773228040401086E-2</v>
      </c>
      <c r="AA138" s="23">
        <f ca="1">SQRT(Inputs!$B$38)*E138+SQRT(1-Inputs!$B$38)*_xlfn.NORM.S.INV(RAND())</f>
        <v>-1.1424322199977186</v>
      </c>
      <c r="AB138" s="23">
        <f ca="1">SQRT(Inputs!$B$38)*F138+SQRT(1-Inputs!$B$38)*_xlfn.NORM.S.INV(RAND())</f>
        <v>-0.35294985456634109</v>
      </c>
      <c r="AC138" s="23">
        <f ca="1">SQRT(Inputs!$B$38)*G138+SQRT(1-Inputs!$B$38)*_xlfn.NORM.S.INV(RAND())</f>
        <v>0.45857103785127673</v>
      </c>
      <c r="AD138" s="23">
        <f ca="1">SQRT(Inputs!$B$38)*H138+SQRT(1-Inputs!$B$38)*_xlfn.NORM.S.INV(RAND())</f>
        <v>-2.4063994955560379</v>
      </c>
      <c r="AE138" s="23">
        <f ca="1">SQRT(Inputs!$B$38)*I138+SQRT(1-Inputs!$B$38)*_xlfn.NORM.S.INV(RAND())</f>
        <v>0.46115232587603905</v>
      </c>
      <c r="AF138" s="23">
        <f ca="1">SQRT(Inputs!$B$38)*J138+SQRT(1-Inputs!$B$38)*_xlfn.NORM.S.INV(RAND())</f>
        <v>1.0285392362786359</v>
      </c>
      <c r="AG138" s="23">
        <f ca="1">SQRT(Inputs!$B$38)*K138+SQRT(1-Inputs!$B$38)*_xlfn.NORM.S.INV(RAND())</f>
        <v>0.23832081459956597</v>
      </c>
      <c r="AH138" s="23">
        <f ca="1">SQRT(Inputs!$B$38)*L138+SQRT(1-Inputs!$B$38)*_xlfn.NORM.S.INV(RAND())</f>
        <v>-1.1295340643093301</v>
      </c>
      <c r="AI138" s="23">
        <f ca="1">SQRT(Inputs!$B$38)*M138+SQRT(1-Inputs!$B$38)*_xlfn.NORM.S.INV(RAND())</f>
        <v>0.44579331267881939</v>
      </c>
      <c r="AJ138" s="23">
        <f ca="1">SQRT(Inputs!$B$38)*C138+SQRT(1-Inputs!$B$38)*_xlfn.NORM.S.INV(RAND())</f>
        <v>2.8548218879500098E-2</v>
      </c>
      <c r="AK138" s="23">
        <f ca="1">SQRT(Inputs!$B$38)*D138+SQRT(1-Inputs!$B$38)*_xlfn.NORM.S.INV(RAND())</f>
        <v>0.81842348516270325</v>
      </c>
      <c r="AL138" s="23">
        <f ca="1">SQRT(Inputs!$B$38)*E138+SQRT(1-Inputs!$B$38)*_xlfn.NORM.S.INV(RAND())</f>
        <v>-0.90813437781253692</v>
      </c>
      <c r="AM138" s="23">
        <f ca="1">SQRT(Inputs!$B$38)*F138+SQRT(1-Inputs!$B$38)*_xlfn.NORM.S.INV(RAND())</f>
        <v>-0.60737611866616681</v>
      </c>
      <c r="AN138" s="23">
        <f ca="1">SQRT(Inputs!$B$38)*G138+SQRT(1-Inputs!$B$38)*_xlfn.NORM.S.INV(RAND())</f>
        <v>0.79456355176889482</v>
      </c>
      <c r="AO138" s="23">
        <f ca="1">SQRT(Inputs!$B$38)*H138+SQRT(1-Inputs!$B$38)*_xlfn.NORM.S.INV(RAND())</f>
        <v>-1.259112220796931</v>
      </c>
      <c r="AP138" s="23">
        <f ca="1">SQRT(Inputs!$B$38)*I138+SQRT(1-Inputs!$B$38)*_xlfn.NORM.S.INV(RAND())</f>
        <v>-0.45865197241253319</v>
      </c>
      <c r="AQ138" s="23">
        <f ca="1">SQRT(Inputs!$B$38)*J138+SQRT(1-Inputs!$B$38)*_xlfn.NORM.S.INV(RAND())</f>
        <v>-1.3688636957563352</v>
      </c>
      <c r="AR138" s="23">
        <f ca="1">SQRT(Inputs!$B$38)*K138+SQRT(1-Inputs!$B$38)*_xlfn.NORM.S.INV(RAND())</f>
        <v>-1.465830939901408</v>
      </c>
      <c r="AS138" s="23">
        <f ca="1">SQRT(Inputs!$B$38)*L138+SQRT(1-Inputs!$B$38)*_xlfn.NORM.S.INV(RAND())</f>
        <v>-2.57885817164199E-2</v>
      </c>
      <c r="AT138" s="23">
        <f ca="1">SQRT(Inputs!$B$38)*M138+SQRT(1-Inputs!$B$38)*_xlfn.NORM.S.INV(RAND())</f>
        <v>-0.60536304276277841</v>
      </c>
      <c r="AU138" s="15">
        <f ca="1">Inputs!$B$6*EXP($B$8-0.5*C$5^2+C$5*N138)</f>
        <v>5760.6062334220251</v>
      </c>
      <c r="AV138" s="15">
        <f t="shared" ca="1" si="37"/>
        <v>5549.6033908320251</v>
      </c>
      <c r="AW138" s="15">
        <f t="shared" ca="1" si="38"/>
        <v>7899.878456611681</v>
      </c>
      <c r="AX138" s="15">
        <f t="shared" ca="1" si="39"/>
        <v>10437.611857344547</v>
      </c>
      <c r="AY138" s="15">
        <f t="shared" ca="1" si="40"/>
        <v>12957.365903385687</v>
      </c>
      <c r="AZ138" s="15">
        <f t="shared" ca="1" si="41"/>
        <v>16199.971139756492</v>
      </c>
      <c r="BA138" s="15">
        <f t="shared" ca="1" si="42"/>
        <v>22410.221422839964</v>
      </c>
      <c r="BB138" s="15">
        <f t="shared" ca="1" si="43"/>
        <v>25081.872460125553</v>
      </c>
      <c r="BC138" s="15">
        <f t="shared" ca="1" si="44"/>
        <v>30913.957028733428</v>
      </c>
      <c r="BD138" s="15">
        <f t="shared" ca="1" si="45"/>
        <v>45378.922127056459</v>
      </c>
      <c r="BE138" s="15">
        <f t="shared" ca="1" si="46"/>
        <v>64368.683164926078</v>
      </c>
      <c r="BF138" s="15">
        <f ca="1">Inputs!$B$13*EXP($B$9-0.5*C$6^2+C$6*Y138)</f>
        <v>15956.215554206176</v>
      </c>
      <c r="BG138" s="15">
        <f t="shared" ca="1" si="47"/>
        <v>19227.381919344134</v>
      </c>
      <c r="BH138" s="15">
        <f t="shared" ca="1" si="48"/>
        <v>19437.280649497501</v>
      </c>
      <c r="BI138" s="15">
        <f t="shared" ca="1" si="49"/>
        <v>22536.001961788868</v>
      </c>
      <c r="BJ138" s="15">
        <f t="shared" ca="1" si="50"/>
        <v>29515.595617665655</v>
      </c>
      <c r="BK138" s="15">
        <f t="shared" ca="1" si="51"/>
        <v>26105.049918091114</v>
      </c>
      <c r="BL138" s="15">
        <f t="shared" ca="1" si="52"/>
        <v>34041.689626497966</v>
      </c>
      <c r="BM138" s="15">
        <f t="shared" ca="1" si="53"/>
        <v>47547.78983704259</v>
      </c>
      <c r="BN138" s="15">
        <f t="shared" ca="1" si="54"/>
        <v>60171.994877088269</v>
      </c>
      <c r="BO138" s="15">
        <f t="shared" ca="1" si="55"/>
        <v>64925.893175473022</v>
      </c>
      <c r="BP138" s="15">
        <f t="shared" ca="1" si="56"/>
        <v>84051.349830310312</v>
      </c>
      <c r="BQ138" s="15">
        <f ca="1">Inputs!$B$20*EXP($B$10-0.5*C$7^2+C$7*AJ138)</f>
        <v>4333.1682231269051</v>
      </c>
      <c r="BR138" s="15">
        <f t="shared" ca="1" si="57"/>
        <v>7624.7186547903739</v>
      </c>
      <c r="BS138" s="15">
        <f t="shared" ca="1" si="58"/>
        <v>8044.1400632519499</v>
      </c>
      <c r="BT138" s="15">
        <f t="shared" ca="1" si="59"/>
        <v>9457.5228499188142</v>
      </c>
      <c r="BU138" s="15">
        <f t="shared" ca="1" si="60"/>
        <v>15885.492462016617</v>
      </c>
      <c r="BV138" s="15">
        <f t="shared" ca="1" si="61"/>
        <v>16642.51288904636</v>
      </c>
      <c r="BW138" s="15">
        <f t="shared" ca="1" si="62"/>
        <v>21075.251700519926</v>
      </c>
      <c r="BX138" s="15">
        <f t="shared" ca="1" si="63"/>
        <v>22402.953462627731</v>
      </c>
      <c r="BY138" s="15">
        <f t="shared" ca="1" si="64"/>
        <v>23713.64402560678</v>
      </c>
      <c r="BZ138" s="15">
        <f t="shared" ca="1" si="65"/>
        <v>33116.193084612591</v>
      </c>
      <c r="CA138" s="15">
        <f t="shared" ca="1" si="66"/>
        <v>41773.833646553721</v>
      </c>
      <c r="CB138" s="15">
        <f ca="1">(AU138*DCF!C$10-DCF!C$5*MAX(AU138*DCF!C$10,0)-MAX(AU138-Inputs!$B$6,0)/Inputs!$B$10)*DCF!C$6</f>
        <v>1037.3818059108262</v>
      </c>
      <c r="CC138" s="15">
        <f ca="1">(AV138*DCF!D$10-DCF!D$5*MAX(AV138*DCF!D$10,0)-MAX(AV138-AU138,0)/Inputs!$B$10)*DCF!D$6</f>
        <v>1352.6782291864602</v>
      </c>
      <c r="CD138" s="15">
        <f ca="1">(AW138*DCF!E$10-DCF!E$5*MAX(AW138*DCF!E$10,0)-MAX(AW138-AV138,0)/Inputs!$B$10)*DCF!E$6</f>
        <v>1294.5769065041895</v>
      </c>
      <c r="CE138" s="15">
        <f ca="1">(AX138*DCF!F$10-DCF!F$5*MAX(AX138*DCF!F$10,0)-MAX(AX138-AW138,0)/Inputs!$B$10)*DCF!F$6</f>
        <v>1750.4746313088528</v>
      </c>
      <c r="CF138" s="15">
        <f ca="1">(AY138*DCF!G$10-DCF!G$5*MAX(AY138*DCF!G$10,0)-MAX(AY138-AX138,0)/Inputs!$B$10)*DCF!G$6</f>
        <v>2185.3934349950732</v>
      </c>
      <c r="CG138" s="15">
        <f ca="1">(AZ138*DCF!H$10-DCF!H$5*MAX(AZ138*DCF!H$10,0)-MAX(AZ138-AY138,0)/Inputs!$B$10)*DCF!H$6</f>
        <v>2569.4533256274231</v>
      </c>
      <c r="CH138" s="15">
        <f ca="1">(BA138*DCF!I$10-DCF!I$5*MAX(BA138*DCF!I$10,0)-MAX(BA138-AZ138,0)/Inputs!$B$10)*DCF!I$6</f>
        <v>3074.8312926581316</v>
      </c>
      <c r="CI138" s="15">
        <f ca="1">(BB138*DCF!J$10-DCF!J$5*MAX(BB138*DCF!J$10,0)-MAX(BB138-BA138,0)/Inputs!$B$10)*DCF!J$6</f>
        <v>3899.2628228116778</v>
      </c>
      <c r="CJ138" s="15">
        <f ca="1">(BC138*DCF!K$10-DCF!K$5*MAX(BC138*DCF!K$10,0)-MAX(BC138-BB138,0)/Inputs!$B$10)*DCF!K$6</f>
        <v>4160.2475416544075</v>
      </c>
      <c r="CK138" s="15">
        <f ca="1">(BD138*DCF!L$10-DCF!L$5*MAX(BD138*DCF!L$10,0)-MAX(BD138-BC138,0)/Inputs!$B$10)*DCF!L$6</f>
        <v>4973.4501854419532</v>
      </c>
      <c r="CL138" s="15">
        <f ca="1">(BE138*DCF!M$10-DCF!M$5*MAX(BE138*DCF!M$10,0)-MAX(BE138-BD138,0)/Inputs!$B$10)*DCF!M$6</f>
        <v>6814.7238823081607</v>
      </c>
      <c r="CM138" s="15">
        <f ca="1">(BF138*DCF!C$28-DCF!C$5*MAX(BF138*DCF!C$28,0)-MAX(BF138-Inputs!$B$13,0)/Inputs!$B$17)*DCF!C$6</f>
        <v>3814.4862578180664</v>
      </c>
      <c r="CN138" s="15">
        <f ca="1">(BG138*DCF!D$28-DCF!D$5*MAX(BG138*DCF!D$28,0)-MAX(BG138-BF138,0)/Inputs!$B$17)*DCF!D$6</f>
        <v>4965.0176645083639</v>
      </c>
      <c r="CO138" s="15">
        <f ca="1">(BH138*DCF!E$28-DCF!E$5*MAX(BH138*DCF!E$28,0)-MAX(BH138-BG138,0)/Inputs!$B$17)*DCF!E$6</f>
        <v>5463.615838273342</v>
      </c>
      <c r="CP138" s="15">
        <f ca="1">(BI138*DCF!F$28-DCF!F$5*MAX(BI138*DCF!F$28,0)-MAX(BI138-BH138,0)/Inputs!$B$17)*DCF!F$6</f>
        <v>5553.759720967937</v>
      </c>
      <c r="CQ138" s="15">
        <f ca="1">(BJ138*DCF!G$28-DCF!G$5*MAX(BJ138*DCF!G$28,0)-MAX(BJ138-BI138,0)/Inputs!$B$17)*DCF!G$6</f>
        <v>6484.1465142298821</v>
      </c>
      <c r="CR138" s="15">
        <f ca="1">(BK138*DCF!H$28-DCF!H$5*MAX(BK138*DCF!H$28,0)-MAX(BK138-BJ138,0)/Inputs!$B$17)*DCF!H$6</f>
        <v>6456.0668546639663</v>
      </c>
      <c r="CS138" s="15">
        <f ca="1">(BL138*DCF!I$28-DCF!I$5*MAX(BL138*DCF!I$28,0)-MAX(BL138-BK138,0)/Inputs!$B$17)*DCF!I$6</f>
        <v>6865.8555900887313</v>
      </c>
      <c r="CT138" s="15">
        <f ca="1">(BM138*DCF!J$28-DCF!J$5*MAX(BM138*DCF!J$28,0)-MAX(BM138-BL138,0)/Inputs!$B$17)*DCF!J$6</f>
        <v>8816.3058223193912</v>
      </c>
      <c r="CU138" s="15">
        <f ca="1">(BN138*DCF!K$28-DCF!K$5*MAX(BN138*DCF!K$28,0)-MAX(BN138-BM138,0)/Inputs!$B$17)*DCF!K$6</f>
        <v>11161.019450370062</v>
      </c>
      <c r="CV138" s="15">
        <f ca="1">(BO138*DCF!L$28-DCF!L$5*MAX(BO138*DCF!L$28,0)-MAX(BO138-BN138,0)/Inputs!$B$17)*DCF!L$6</f>
        <v>12416.166955275643</v>
      </c>
      <c r="CW138" s="15">
        <f ca="1">(BP138*DCF!M$28-DCF!M$5*MAX(BP138*DCF!M$28,0)-MAX(BP138-BO138,0)/Inputs!$B$17)*DCF!M$6</f>
        <v>13815.162481247828</v>
      </c>
      <c r="CX138" s="15">
        <f ca="1">(BQ138*DCF!C$46-DCF!C$5*MAX(BQ138*DCF!C$46,0)-MAX(BQ138-Inputs!$B$20,0)/Inputs!$B$24)*DCF!C$6</f>
        <v>-1523.6731338061697</v>
      </c>
      <c r="CY138" s="15">
        <f ca="1">(BR138*DCF!D$46-DCF!D$5*MAX(BR138*DCF!D$46,0)-MAX(BR138-BQ138,0)/Inputs!$B$24)*DCF!D$6</f>
        <v>-2705.8389104767184</v>
      </c>
      <c r="CZ138" s="15">
        <f ca="1">(BS138*DCF!E$46-DCF!E$5*MAX(BS138*DCF!E$46,0)-MAX(BS138-BR138,0)/Inputs!$B$24)*DCF!E$6</f>
        <v>-1116.5579411050053</v>
      </c>
      <c r="DA138" s="15">
        <f ca="1">(BT138*DCF!F$46-DCF!F$5*MAX(BT138*DCF!F$46,0)-MAX(BT138-BS138,0)/Inputs!$B$24)*DCF!F$6</f>
        <v>-1203.4139620155236</v>
      </c>
      <c r="DB138" s="15">
        <f ca="1">(BU138*DCF!G$46-DCF!G$5*MAX(BU138*DCF!G$46,0)-MAX(BU138-BT138,0)/Inputs!$B$24)*DCF!G$6</f>
        <v>-2696.5985568588098</v>
      </c>
      <c r="DC138" s="15">
        <f ca="1">(BV138*DCF!H$46-DCF!H$5*MAX(BV138*DCF!H$46,0)-MAX(BV138-BU138,0)/Inputs!$B$24)*DCF!H$6</f>
        <v>-235.23945935838077</v>
      </c>
      <c r="DD138" s="15">
        <f ca="1">(BW138*DCF!I$46-DCF!I$5*MAX(BW138*DCF!I$46,0)-MAX(BW138-BV138,0)/Inputs!$B$24)*DCF!I$6</f>
        <v>-785.72672365708206</v>
      </c>
      <c r="DE138" s="15">
        <f ca="1">(BX138*DCF!J$46-DCF!J$5*MAX(BX138*DCF!J$46,0)-MAX(BX138-BW138,0)/Inputs!$B$24)*DCF!J$6</f>
        <v>587.65711224825111</v>
      </c>
      <c r="DF138" s="15">
        <f ca="1">(BY138*DCF!K$46-DCF!K$5*MAX(BY138*DCF!K$46,0)-MAX(BY138-BX138,0)/Inputs!$B$24)*DCF!K$6</f>
        <v>1033.5181252734956</v>
      </c>
      <c r="DG138" s="15">
        <f ca="1">(BZ138*DCF!L$46-DCF!L$5*MAX(BZ138*DCF!L$46,0)-MAX(BZ138-BY138,0)/Inputs!$B$24)*DCF!L$6</f>
        <v>161.34129862277663</v>
      </c>
      <c r="DH138" s="15">
        <f ca="1">(CA138*DCF!M$46-DCF!M$5*MAX(CA138*DCF!M$46,0)-MAX(CA138-BZ138,0)/Inputs!$B$24)*DCF!M$6</f>
        <v>1464.9711488490432</v>
      </c>
      <c r="DI138" s="15">
        <f ca="1">SUM(CB138:CL138)+BE138*DCF!M$10*(1+Inputs!$B$30)*(1-Inputs!$B$33)*(1-Inputs!$B$30/Inputs!$B$31)/(Inputs!$B$29-Inputs!$B$30)*DCF!M$6</f>
        <v>212251.3704941122</v>
      </c>
      <c r="DJ138" s="15">
        <f ca="1">SUM(CM138:CW138)+BP138*DCF!M$28*(1+Inputs!$B$30)*(1-Inputs!$B$33)*(1-Inputs!$B$30/Inputs!$B$31)/(Inputs!$B$29-Inputs!$B$30)*DCF!M$6</f>
        <v>397699.62720548443</v>
      </c>
      <c r="DK138" s="15">
        <f ca="1">SUM(CX138:DH138)+CA138*DCF!M$46*(1+Inputs!$B$30)*(1-Inputs!$B$33)*(1-Inputs!$B$30/Inputs!$B$31)/(Inputs!$B$29-Inputs!$B$30)*DCF!M$6</f>
        <v>57567.734242227918</v>
      </c>
      <c r="DM138" s="15">
        <f ca="1">DI138+DJ138+DK138+Inputs!$B$34+Inputs!$B$36-Inputs!$B$35</f>
        <v>744369.73194182455</v>
      </c>
    </row>
    <row r="139" spans="1:117" x14ac:dyDescent="0.75">
      <c r="A139" s="11">
        <v>126</v>
      </c>
      <c r="C139" s="23">
        <f t="shared" ca="1" si="72"/>
        <v>-1.5244353448100518</v>
      </c>
      <c r="D139" s="23">
        <f t="shared" ca="1" si="72"/>
        <v>-0.55541357113778811</v>
      </c>
      <c r="E139" s="23">
        <f t="shared" ca="1" si="72"/>
        <v>0.50711586145317067</v>
      </c>
      <c r="F139" s="23">
        <f t="shared" ca="1" si="72"/>
        <v>-0.98793583508609839</v>
      </c>
      <c r="G139" s="23">
        <f t="shared" ca="1" si="72"/>
        <v>-1.1845708125834533</v>
      </c>
      <c r="H139" s="23">
        <f t="shared" ca="1" si="72"/>
        <v>-2.3621687854737266</v>
      </c>
      <c r="I139" s="23">
        <f t="shared" ca="1" si="72"/>
        <v>0.48622898911214657</v>
      </c>
      <c r="J139" s="23">
        <f t="shared" ca="1" si="72"/>
        <v>-0.70840388661684139</v>
      </c>
      <c r="K139" s="23">
        <f t="shared" ca="1" si="72"/>
        <v>-0.71152546736783151</v>
      </c>
      <c r="L139" s="23">
        <f t="shared" ca="1" si="72"/>
        <v>-0.13081905518367104</v>
      </c>
      <c r="M139" s="23">
        <f t="shared" ca="1" si="72"/>
        <v>-0.8216276201529612</v>
      </c>
      <c r="N139" s="23">
        <f ca="1">SQRT(Inputs!$B$38)*C139+SQRT(1-Inputs!$B$38)*_xlfn.NORM.S.INV(RAND())</f>
        <v>-1.8225943068241341</v>
      </c>
      <c r="O139" s="23">
        <f ca="1">SQRT(Inputs!$B$38)*D139+SQRT(1-Inputs!$B$38)*_xlfn.NORM.S.INV(RAND())</f>
        <v>0.277909114694188</v>
      </c>
      <c r="P139" s="23">
        <f ca="1">SQRT(Inputs!$B$38)*E139+SQRT(1-Inputs!$B$38)*_xlfn.NORM.S.INV(RAND())</f>
        <v>0.85518384678362802</v>
      </c>
      <c r="Q139" s="23">
        <f ca="1">SQRT(Inputs!$B$38)*F139+SQRT(1-Inputs!$B$38)*_xlfn.NORM.S.INV(RAND())</f>
        <v>-1.9606528793402411E-2</v>
      </c>
      <c r="R139" s="23">
        <f ca="1">SQRT(Inputs!$B$38)*G139+SQRT(1-Inputs!$B$38)*_xlfn.NORM.S.INV(RAND())</f>
        <v>-1.9746847647402648</v>
      </c>
      <c r="S139" s="23">
        <f ca="1">SQRT(Inputs!$B$38)*H139+SQRT(1-Inputs!$B$38)*_xlfn.NORM.S.INV(RAND())</f>
        <v>-0.99105576448613109</v>
      </c>
      <c r="T139" s="23">
        <f ca="1">SQRT(Inputs!$B$38)*I139+SQRT(1-Inputs!$B$38)*_xlfn.NORM.S.INV(RAND())</f>
        <v>0.47512704711636167</v>
      </c>
      <c r="U139" s="23">
        <f ca="1">SQRT(Inputs!$B$38)*J139+SQRT(1-Inputs!$B$38)*_xlfn.NORM.S.INV(RAND())</f>
        <v>-0.42778766284606923</v>
      </c>
      <c r="V139" s="23">
        <f ca="1">SQRT(Inputs!$B$38)*K139+SQRT(1-Inputs!$B$38)*_xlfn.NORM.S.INV(RAND())</f>
        <v>-6.4634863027046074E-2</v>
      </c>
      <c r="W139" s="23">
        <f ca="1">SQRT(Inputs!$B$38)*L139+SQRT(1-Inputs!$B$38)*_xlfn.NORM.S.INV(RAND())</f>
        <v>-0.10100964800462142</v>
      </c>
      <c r="X139" s="23">
        <f ca="1">SQRT(Inputs!$B$38)*M139+SQRT(1-Inputs!$B$38)*_xlfn.NORM.S.INV(RAND())</f>
        <v>-0.69863417133068706</v>
      </c>
      <c r="Y139" s="23">
        <f ca="1">SQRT(Inputs!$B$38)*C139+SQRT(1-Inputs!$B$38)*_xlfn.NORM.S.INV(RAND())</f>
        <v>-0.28758917400139272</v>
      </c>
      <c r="Z139" s="23">
        <f ca="1">SQRT(Inputs!$B$38)*D139+SQRT(1-Inputs!$B$38)*_xlfn.NORM.S.INV(RAND())</f>
        <v>-0.17321990710793761</v>
      </c>
      <c r="AA139" s="23">
        <f ca="1">SQRT(Inputs!$B$38)*E139+SQRT(1-Inputs!$B$38)*_xlfn.NORM.S.INV(RAND())</f>
        <v>0.70307495313179391</v>
      </c>
      <c r="AB139" s="23">
        <f ca="1">SQRT(Inputs!$B$38)*F139+SQRT(1-Inputs!$B$38)*_xlfn.NORM.S.INV(RAND())</f>
        <v>6.2248455435501837E-3</v>
      </c>
      <c r="AC139" s="23">
        <f ca="1">SQRT(Inputs!$B$38)*G139+SQRT(1-Inputs!$B$38)*_xlfn.NORM.S.INV(RAND())</f>
        <v>0.34826909655725835</v>
      </c>
      <c r="AD139" s="23">
        <f ca="1">SQRT(Inputs!$B$38)*H139+SQRT(1-Inputs!$B$38)*_xlfn.NORM.S.INV(RAND())</f>
        <v>-6.2009182928532525E-2</v>
      </c>
      <c r="AE139" s="23">
        <f ca="1">SQRT(Inputs!$B$38)*I139+SQRT(1-Inputs!$B$38)*_xlfn.NORM.S.INV(RAND())</f>
        <v>-1.2537873763150778</v>
      </c>
      <c r="AF139" s="23">
        <f ca="1">SQRT(Inputs!$B$38)*J139+SQRT(1-Inputs!$B$38)*_xlfn.NORM.S.INV(RAND())</f>
        <v>-1.45427258222918</v>
      </c>
      <c r="AG139" s="23">
        <f ca="1">SQRT(Inputs!$B$38)*K139+SQRT(1-Inputs!$B$38)*_xlfn.NORM.S.INV(RAND())</f>
        <v>-1.1995716574524387</v>
      </c>
      <c r="AH139" s="23">
        <f ca="1">SQRT(Inputs!$B$38)*L139+SQRT(1-Inputs!$B$38)*_xlfn.NORM.S.INV(RAND())</f>
        <v>0.47460099751036</v>
      </c>
      <c r="AI139" s="23">
        <f ca="1">SQRT(Inputs!$B$38)*M139+SQRT(1-Inputs!$B$38)*_xlfn.NORM.S.INV(RAND())</f>
        <v>0.39374908099734429</v>
      </c>
      <c r="AJ139" s="23">
        <f ca="1">SQRT(Inputs!$B$38)*C139+SQRT(1-Inputs!$B$38)*_xlfn.NORM.S.INV(RAND())</f>
        <v>-1.5313298905493917</v>
      </c>
      <c r="AK139" s="23">
        <f ca="1">SQRT(Inputs!$B$38)*D139+SQRT(1-Inputs!$B$38)*_xlfn.NORM.S.INV(RAND())</f>
        <v>1.2754504172532704</v>
      </c>
      <c r="AL139" s="23">
        <f ca="1">SQRT(Inputs!$B$38)*E139+SQRT(1-Inputs!$B$38)*_xlfn.NORM.S.INV(RAND())</f>
        <v>2.9445997908153911</v>
      </c>
      <c r="AM139" s="23">
        <f ca="1">SQRT(Inputs!$B$38)*F139+SQRT(1-Inputs!$B$38)*_xlfn.NORM.S.INV(RAND())</f>
        <v>-1.5294318592952729</v>
      </c>
      <c r="AN139" s="23">
        <f ca="1">SQRT(Inputs!$B$38)*G139+SQRT(1-Inputs!$B$38)*_xlfn.NORM.S.INV(RAND())</f>
        <v>-1.6575551154017558</v>
      </c>
      <c r="AO139" s="23">
        <f ca="1">SQRT(Inputs!$B$38)*H139+SQRT(1-Inputs!$B$38)*_xlfn.NORM.S.INV(RAND())</f>
        <v>-0.84666102106594909</v>
      </c>
      <c r="AP139" s="23">
        <f ca="1">SQRT(Inputs!$B$38)*I139+SQRT(1-Inputs!$B$38)*_xlfn.NORM.S.INV(RAND())</f>
        <v>0.76450289537823068</v>
      </c>
      <c r="AQ139" s="23">
        <f ca="1">SQRT(Inputs!$B$38)*J139+SQRT(1-Inputs!$B$38)*_xlfn.NORM.S.INV(RAND())</f>
        <v>-1.5323419241053786</v>
      </c>
      <c r="AR139" s="23">
        <f ca="1">SQRT(Inputs!$B$38)*K139+SQRT(1-Inputs!$B$38)*_xlfn.NORM.S.INV(RAND())</f>
        <v>-0.12675066440500876</v>
      </c>
      <c r="AS139" s="23">
        <f ca="1">SQRT(Inputs!$B$38)*L139+SQRT(1-Inputs!$B$38)*_xlfn.NORM.S.INV(RAND())</f>
        <v>0.24217238451924591</v>
      </c>
      <c r="AT139" s="23">
        <f ca="1">SQRT(Inputs!$B$38)*M139+SQRT(1-Inputs!$B$38)*_xlfn.NORM.S.INV(RAND())</f>
        <v>-1.1222338681004911</v>
      </c>
      <c r="AU139" s="15">
        <f ca="1">Inputs!$B$6*EXP($B$8-0.5*C$5^2+C$5*N139)</f>
        <v>3694.4370627899871</v>
      </c>
      <c r="AV139" s="15">
        <f t="shared" ca="1" si="37"/>
        <v>4684.5628730651742</v>
      </c>
      <c r="AW139" s="15">
        <f t="shared" ca="1" si="38"/>
        <v>6410.3663558654307</v>
      </c>
      <c r="AX139" s="15">
        <f t="shared" ca="1" si="39"/>
        <v>7807.266444138153</v>
      </c>
      <c r="AY139" s="15">
        <f t="shared" ca="1" si="40"/>
        <v>7576.1707703793118</v>
      </c>
      <c r="AZ139" s="15">
        <f t="shared" ca="1" si="41"/>
        <v>8307.8624791030161</v>
      </c>
      <c r="BA139" s="15">
        <f t="shared" ca="1" si="42"/>
        <v>10685.036092046625</v>
      </c>
      <c r="BB139" s="15">
        <f t="shared" ca="1" si="43"/>
        <v>12532.90359498786</v>
      </c>
      <c r="BC139" s="15">
        <f t="shared" ca="1" si="44"/>
        <v>15254.146301345516</v>
      </c>
      <c r="BD139" s="15">
        <f t="shared" ca="1" si="45"/>
        <v>18512.041135418152</v>
      </c>
      <c r="BE139" s="15">
        <f t="shared" ca="1" si="46"/>
        <v>21285.665110951664</v>
      </c>
      <c r="BF139" s="15">
        <f ca="1">Inputs!$B$13*EXP($B$9-0.5*C$6^2+C$6*Y139)</f>
        <v>13064.518742467835</v>
      </c>
      <c r="BG139" s="15">
        <f t="shared" ca="1" si="47"/>
        <v>15432.230337344428</v>
      </c>
      <c r="BH139" s="15">
        <f t="shared" ca="1" si="48"/>
        <v>21187.401080521358</v>
      </c>
      <c r="BI139" s="15">
        <f t="shared" ca="1" si="49"/>
        <v>25961.428325116514</v>
      </c>
      <c r="BJ139" s="15">
        <f t="shared" ca="1" si="50"/>
        <v>33465.566664875245</v>
      </c>
      <c r="BK139" s="15">
        <f t="shared" ca="1" si="51"/>
        <v>40727.359339565162</v>
      </c>
      <c r="BL139" s="15">
        <f t="shared" ca="1" si="52"/>
        <v>42525.989431991919</v>
      </c>
      <c r="BM139" s="15">
        <f t="shared" ca="1" si="53"/>
        <v>43633.755696324544</v>
      </c>
      <c r="BN139" s="15">
        <f t="shared" ca="1" si="54"/>
        <v>46478.586873336113</v>
      </c>
      <c r="BO139" s="15">
        <f t="shared" ca="1" si="55"/>
        <v>60430.637270143627</v>
      </c>
      <c r="BP139" s="15">
        <f t="shared" ca="1" si="56"/>
        <v>77771.978905510448</v>
      </c>
      <c r="BQ139" s="15">
        <f ca="1">Inputs!$B$20*EXP($B$10-0.5*C$7^2+C$7*AJ139)</f>
        <v>2491.8793989948567</v>
      </c>
      <c r="BR139" s="15">
        <f t="shared" ca="1" si="57"/>
        <v>5069.6728110376025</v>
      </c>
      <c r="BS139" s="15">
        <f t="shared" ca="1" si="58"/>
        <v>16172.967925953764</v>
      </c>
      <c r="BT139" s="15">
        <f t="shared" ca="1" si="59"/>
        <v>14929.257270288594</v>
      </c>
      <c r="BU139" s="15">
        <f t="shared" ca="1" si="60"/>
        <v>13854.080731424256</v>
      </c>
      <c r="BV139" s="15">
        <f t="shared" ca="1" si="61"/>
        <v>15927.682854572467</v>
      </c>
      <c r="BW139" s="15">
        <f t="shared" ca="1" si="62"/>
        <v>26129.827102560459</v>
      </c>
      <c r="BX139" s="15">
        <f t="shared" ca="1" si="63"/>
        <v>26880.407122074186</v>
      </c>
      <c r="BY139" s="15">
        <f t="shared" ca="1" si="64"/>
        <v>36761.628653943073</v>
      </c>
      <c r="BZ139" s="15">
        <f t="shared" ca="1" si="65"/>
        <v>53929.988162647234</v>
      </c>
      <c r="CA139" s="15">
        <f t="shared" ca="1" si="66"/>
        <v>62059.035064042466</v>
      </c>
      <c r="CB139" s="15">
        <f ca="1">(AU139*DCF!C$10-DCF!C$5*MAX(AU139*DCF!C$10,0)-MAX(AU139-Inputs!$B$6,0)/Inputs!$B$10)*DCF!C$6</f>
        <v>948.76511518407551</v>
      </c>
      <c r="CC139" s="15">
        <f ca="1">(AV139*DCF!D$10-DCF!D$5*MAX(AV139*DCF!D$10,0)-MAX(AV139-AU139,0)/Inputs!$B$10)*DCF!D$6</f>
        <v>900.41419803564702</v>
      </c>
      <c r="CD139" s="15">
        <f ca="1">(AW139*DCF!E$10-DCF!E$5*MAX(AW139*DCF!E$10,0)-MAX(AW139-AV139,0)/Inputs!$B$10)*DCF!E$6</f>
        <v>1091.3291343816259</v>
      </c>
      <c r="CE139" s="15">
        <f ca="1">(AX139*DCF!F$10-DCF!F$5*MAX(AX139*DCF!F$10,0)-MAX(AX139-AW139,0)/Inputs!$B$10)*DCF!F$6</f>
        <v>1413.6535472911851</v>
      </c>
      <c r="CF139" s="15">
        <f ca="1">(AY139*DCF!G$10-DCF!G$5*MAX(AY139*DCF!G$10,0)-MAX(AY139-AX139,0)/Inputs!$B$10)*DCF!G$6</f>
        <v>1560.9930776075496</v>
      </c>
      <c r="CG139" s="15">
        <f ca="1">(AZ139*DCF!H$10-DCF!H$5*MAX(AZ139*DCF!H$10,0)-MAX(AZ139-AY139,0)/Inputs!$B$10)*DCF!H$6</f>
        <v>1483.0524792053368</v>
      </c>
      <c r="CH139" s="15">
        <f ca="1">(BA139*DCF!I$10-DCF!I$5*MAX(BA139*DCF!I$10,0)-MAX(BA139-AZ139,0)/Inputs!$B$10)*DCF!I$6</f>
        <v>1561.8265415550054</v>
      </c>
      <c r="CI139" s="15">
        <f ca="1">(BB139*DCF!J$10-DCF!J$5*MAX(BB139*DCF!J$10,0)-MAX(BB139-BA139,0)/Inputs!$B$10)*DCF!J$6</f>
        <v>1870.6614676428446</v>
      </c>
      <c r="CJ139" s="15">
        <f ca="1">(BC139*DCF!K$10-DCF!K$5*MAX(BC139*DCF!K$10,0)-MAX(BC139-BB139,0)/Inputs!$B$10)*DCF!K$6</f>
        <v>2074.7400175529906</v>
      </c>
      <c r="CK139" s="15">
        <f ca="1">(BD139*DCF!L$10-DCF!L$5*MAX(BD139*DCF!L$10,0)-MAX(BD139-BC139,0)/Inputs!$B$10)*DCF!L$6</f>
        <v>2370.6692756288544</v>
      </c>
      <c r="CL139" s="15">
        <f ca="1">(BE139*DCF!M$10-DCF!M$5*MAX(BE139*DCF!M$10,0)-MAX(BE139-BD139,0)/Inputs!$B$10)*DCF!M$6</f>
        <v>2672.3436371463422</v>
      </c>
      <c r="CM139" s="15">
        <f ca="1">(BF139*DCF!C$28-DCF!C$5*MAX(BF139*DCF!C$28,0)-MAX(BF139-Inputs!$B$13,0)/Inputs!$B$17)*DCF!C$6</f>
        <v>3599.7877179814068</v>
      </c>
      <c r="CN139" s="15">
        <f ca="1">(BG139*DCF!D$28-DCF!D$5*MAX(BG139*DCF!D$28,0)-MAX(BG139-BF139,0)/Inputs!$B$17)*DCF!D$6</f>
        <v>4040.006318510535</v>
      </c>
      <c r="CO139" s="15">
        <f ca="1">(BH139*DCF!E$28-DCF!E$5*MAX(BH139*DCF!E$28,0)-MAX(BH139-BG139,0)/Inputs!$B$17)*DCF!E$6</f>
        <v>4866.3843234547876</v>
      </c>
      <c r="CP139" s="15">
        <f ca="1">(BI139*DCF!F$28-DCF!F$5*MAX(BI139*DCF!F$28,0)-MAX(BI139-BH139,0)/Inputs!$B$17)*DCF!F$6</f>
        <v>6178.6568247204741</v>
      </c>
      <c r="CQ139" s="15">
        <f ca="1">(BJ139*DCF!G$28-DCF!G$5*MAX(BJ139*DCF!G$28,0)-MAX(BJ139-BI139,0)/Inputs!$B$17)*DCF!G$6</f>
        <v>7420.7732368122015</v>
      </c>
      <c r="CR139" s="15">
        <f ca="1">(BK139*DCF!H$28-DCF!H$5*MAX(BK139*DCF!H$28,0)-MAX(BK139-BJ139,0)/Inputs!$B$17)*DCF!H$6</f>
        <v>8944.0465086008153</v>
      </c>
      <c r="CS139" s="15">
        <f ca="1">(BL139*DCF!I$28-DCF!I$5*MAX(BL139*DCF!I$28,0)-MAX(BL139-BK139,0)/Inputs!$B$17)*DCF!I$6</f>
        <v>9741.9570112529091</v>
      </c>
      <c r="CT139" s="15">
        <f ca="1">(BM139*DCF!J$28-DCF!J$5*MAX(BM139*DCF!J$28,0)-MAX(BM139-BL139,0)/Inputs!$B$17)*DCF!J$6</f>
        <v>9587.0690810596971</v>
      </c>
      <c r="CU139" s="15">
        <f ca="1">(BN139*DCF!K$28-DCF!K$5*MAX(BN139*DCF!K$28,0)-MAX(BN139-BM139,0)/Inputs!$B$17)*DCF!K$6</f>
        <v>9467.044314868368</v>
      </c>
      <c r="CV139" s="15">
        <f ca="1">(BO139*DCF!L$28-DCF!L$5*MAX(BO139*DCF!L$28,0)-MAX(BO139-BN139,0)/Inputs!$B$17)*DCF!L$6</f>
        <v>10478.482799587988</v>
      </c>
      <c r="CW139" s="15">
        <f ca="1">(BP139*DCF!M$28-DCF!M$5*MAX(BP139*DCF!M$28,0)-MAX(BP139-BO139,0)/Inputs!$B$17)*DCF!M$6</f>
        <v>12820.185359601111</v>
      </c>
      <c r="CX139" s="15">
        <f ca="1">(BQ139*DCF!C$46-DCF!C$5*MAX(BQ139*DCF!C$46,0)-MAX(BQ139-Inputs!$B$20,0)/Inputs!$B$24)*DCF!C$6</f>
        <v>-575.49177805885836</v>
      </c>
      <c r="CY139" s="15">
        <f ca="1">(BR139*DCF!D$46-DCF!D$5*MAX(BR139*DCF!D$46,0)-MAX(BR139-BQ139,0)/Inputs!$B$24)*DCF!D$6</f>
        <v>-1965.1979738364541</v>
      </c>
      <c r="CZ139" s="15">
        <f ca="1">(BS139*DCF!E$46-DCF!E$5*MAX(BS139*DCF!E$46,0)-MAX(BS139-BR139,0)/Inputs!$B$24)*DCF!E$6</f>
        <v>-6289.0948819140367</v>
      </c>
      <c r="DA139" s="15">
        <f ca="1">(BT139*DCF!F$46-DCF!F$5*MAX(BT139*DCF!F$46,0)-MAX(BT139-BS139,0)/Inputs!$B$24)*DCF!F$6</f>
        <v>-1087.2429043872141</v>
      </c>
      <c r="DB139" s="15">
        <f ca="1">(BU139*DCF!G$46-DCF!G$5*MAX(BU139*DCF!G$46,0)-MAX(BU139-BT139,0)/Inputs!$B$24)*DCF!G$6</f>
        <v>-466.02390348382454</v>
      </c>
      <c r="DC139" s="15">
        <f ca="1">(BV139*DCF!H$46-DCF!H$5*MAX(BV139*DCF!H$46,0)-MAX(BV139-BU139,0)/Inputs!$B$24)*DCF!H$6</f>
        <v>-644.35915459730427</v>
      </c>
      <c r="DD139" s="15">
        <f ca="1">(BW139*DCF!I$46-DCF!I$5*MAX(BW139*DCF!I$46,0)-MAX(BW139-BV139,0)/Inputs!$B$24)*DCF!I$6</f>
        <v>-2325.1624539683976</v>
      </c>
      <c r="DE139" s="15">
        <f ca="1">(BX139*DCF!J$46-DCF!J$5*MAX(BX139*DCF!J$46,0)-MAX(BX139-BW139,0)/Inputs!$B$24)*DCF!J$6</f>
        <v>928.51716528780412</v>
      </c>
      <c r="DF139" s="15">
        <f ca="1">(BY139*DCF!K$46-DCF!K$5*MAX(BY139*DCF!K$46,0)-MAX(BY139-BX139,0)/Inputs!$B$24)*DCF!K$6</f>
        <v>-320.68926643691816</v>
      </c>
      <c r="DG139" s="15">
        <f ca="1">(BZ139*DCF!L$46-DCF!L$5*MAX(BZ139*DCF!L$46,0)-MAX(BZ139-BY139,0)/Inputs!$B$24)*DCF!L$6</f>
        <v>-157.3259626302183</v>
      </c>
      <c r="DH139" s="15">
        <f ca="1">(CA139*DCF!M$46-DCF!M$5*MAX(CA139*DCF!M$46,0)-MAX(CA139-BZ139,0)/Inputs!$B$24)*DCF!M$6</f>
        <v>3165.7570910906447</v>
      </c>
      <c r="DI139" s="15">
        <f ca="1">SUM(CB139:CL139)+BE139*DCF!M$10*(1+Inputs!$B$30)*(1-Inputs!$B$33)*(1-Inputs!$B$30/Inputs!$B$31)/(Inputs!$B$29-Inputs!$B$30)*DCF!M$6</f>
        <v>77186.735968791501</v>
      </c>
      <c r="DJ139" s="15">
        <f ca="1">SUM(CM139:CW139)+BP139*DCF!M$28*(1+Inputs!$B$30)*(1-Inputs!$B$33)*(1-Inputs!$B$30/Inputs!$B$31)/(Inputs!$B$29-Inputs!$B$30)*DCF!M$6</f>
        <v>375731.6544591019</v>
      </c>
      <c r="DK139" s="15">
        <f ca="1">SUM(CX139:DH139)+CA139*DCF!M$46*(1+Inputs!$B$30)*(1-Inputs!$B$33)*(1-Inputs!$B$30/Inputs!$B$31)/(Inputs!$B$29-Inputs!$B$30)*DCF!M$6</f>
        <v>86214.305548738383</v>
      </c>
      <c r="DM139" s="15">
        <f ca="1">DI139+DJ139+DK139+Inputs!$B$34+Inputs!$B$36-Inputs!$B$35</f>
        <v>615983.69597663172</v>
      </c>
    </row>
    <row r="140" spans="1:117" x14ac:dyDescent="0.75">
      <c r="A140" s="11">
        <v>127</v>
      </c>
      <c r="C140" s="23">
        <f t="shared" ca="1" si="72"/>
        <v>1.4179039487632723</v>
      </c>
      <c r="D140" s="23">
        <f t="shared" ca="1" si="72"/>
        <v>-1.1630428636687362</v>
      </c>
      <c r="E140" s="23">
        <f t="shared" ca="1" si="72"/>
        <v>-0.36744417065781093</v>
      </c>
      <c r="F140" s="23">
        <f t="shared" ca="1" si="72"/>
        <v>-1.2039749177306753</v>
      </c>
      <c r="G140" s="23">
        <f t="shared" ca="1" si="72"/>
        <v>-0.6814367783993488</v>
      </c>
      <c r="H140" s="23">
        <f t="shared" ca="1" si="72"/>
        <v>-0.11753392675657326</v>
      </c>
      <c r="I140" s="23">
        <f t="shared" ca="1" si="72"/>
        <v>0.15552719717452562</v>
      </c>
      <c r="J140" s="23">
        <f t="shared" ca="1" si="72"/>
        <v>0.6485440960024289</v>
      </c>
      <c r="K140" s="23">
        <f t="shared" ca="1" si="72"/>
        <v>-6.2731271253068405E-2</v>
      </c>
      <c r="L140" s="23">
        <f t="shared" ca="1" si="72"/>
        <v>-0.99186532991433818</v>
      </c>
      <c r="M140" s="23">
        <f t="shared" ca="1" si="72"/>
        <v>0.57316833617019836</v>
      </c>
      <c r="N140" s="23">
        <f ca="1">SQRT(Inputs!$B$38)*C140+SQRT(1-Inputs!$B$38)*_xlfn.NORM.S.INV(RAND())</f>
        <v>0.81726567328530753</v>
      </c>
      <c r="O140" s="23">
        <f ca="1">SQRT(Inputs!$B$38)*D140+SQRT(1-Inputs!$B$38)*_xlfn.NORM.S.INV(RAND())</f>
        <v>-2.1177105856412997</v>
      </c>
      <c r="P140" s="23">
        <f ca="1">SQRT(Inputs!$B$38)*E140+SQRT(1-Inputs!$B$38)*_xlfn.NORM.S.INV(RAND())</f>
        <v>0.38793247840477457</v>
      </c>
      <c r="Q140" s="23">
        <f ca="1">SQRT(Inputs!$B$38)*F140+SQRT(1-Inputs!$B$38)*_xlfn.NORM.S.INV(RAND())</f>
        <v>-0.52800562326921763</v>
      </c>
      <c r="R140" s="23">
        <f ca="1">SQRT(Inputs!$B$38)*G140+SQRT(1-Inputs!$B$38)*_xlfn.NORM.S.INV(RAND())</f>
        <v>-0.59752282539373125</v>
      </c>
      <c r="S140" s="23">
        <f ca="1">SQRT(Inputs!$B$38)*H140+SQRT(1-Inputs!$B$38)*_xlfn.NORM.S.INV(RAND())</f>
        <v>-1.3987825304817358</v>
      </c>
      <c r="T140" s="23">
        <f ca="1">SQRT(Inputs!$B$38)*I140+SQRT(1-Inputs!$B$38)*_xlfn.NORM.S.INV(RAND())</f>
        <v>0.65777544408292632</v>
      </c>
      <c r="U140" s="23">
        <f ca="1">SQRT(Inputs!$B$38)*J140+SQRT(1-Inputs!$B$38)*_xlfn.NORM.S.INV(RAND())</f>
        <v>-0.83685187884958889</v>
      </c>
      <c r="V140" s="23">
        <f ca="1">SQRT(Inputs!$B$38)*K140+SQRT(1-Inputs!$B$38)*_xlfn.NORM.S.INV(RAND())</f>
        <v>-0.87319905902886552</v>
      </c>
      <c r="W140" s="23">
        <f ca="1">SQRT(Inputs!$B$38)*L140+SQRT(1-Inputs!$B$38)*_xlfn.NORM.S.INV(RAND())</f>
        <v>-0.62556040493295573</v>
      </c>
      <c r="X140" s="23">
        <f ca="1">SQRT(Inputs!$B$38)*M140+SQRT(1-Inputs!$B$38)*_xlfn.NORM.S.INV(RAND())</f>
        <v>0.96715420685676223</v>
      </c>
      <c r="Y140" s="23">
        <f ca="1">SQRT(Inputs!$B$38)*C140+SQRT(1-Inputs!$B$38)*_xlfn.NORM.S.INV(RAND())</f>
        <v>-0.47768123040229526</v>
      </c>
      <c r="Z140" s="23">
        <f ca="1">SQRT(Inputs!$B$38)*D140+SQRT(1-Inputs!$B$38)*_xlfn.NORM.S.INV(RAND())</f>
        <v>0.81014991108215006</v>
      </c>
      <c r="AA140" s="23">
        <f ca="1">SQRT(Inputs!$B$38)*E140+SQRT(1-Inputs!$B$38)*_xlfn.NORM.S.INV(RAND())</f>
        <v>0.27374775727147832</v>
      </c>
      <c r="AB140" s="23">
        <f ca="1">SQRT(Inputs!$B$38)*F140+SQRT(1-Inputs!$B$38)*_xlfn.NORM.S.INV(RAND())</f>
        <v>-1.1248652397016583</v>
      </c>
      <c r="AC140" s="23">
        <f ca="1">SQRT(Inputs!$B$38)*G140+SQRT(1-Inputs!$B$38)*_xlfn.NORM.S.INV(RAND())</f>
        <v>9.4631652471986072E-2</v>
      </c>
      <c r="AD140" s="23">
        <f ca="1">SQRT(Inputs!$B$38)*H140+SQRT(1-Inputs!$B$38)*_xlfn.NORM.S.INV(RAND())</f>
        <v>-8.5780531639330804E-2</v>
      </c>
      <c r="AE140" s="23">
        <f ca="1">SQRT(Inputs!$B$38)*I140+SQRT(1-Inputs!$B$38)*_xlfn.NORM.S.INV(RAND())</f>
        <v>-4.0712310009573094E-2</v>
      </c>
      <c r="AF140" s="23">
        <f ca="1">SQRT(Inputs!$B$38)*J140+SQRT(1-Inputs!$B$38)*_xlfn.NORM.S.INV(RAND())</f>
        <v>1.2839990163713255</v>
      </c>
      <c r="AG140" s="23">
        <f ca="1">SQRT(Inputs!$B$38)*K140+SQRT(1-Inputs!$B$38)*_xlfn.NORM.S.INV(RAND())</f>
        <v>-0.55726486497077654</v>
      </c>
      <c r="AH140" s="23">
        <f ca="1">SQRT(Inputs!$B$38)*L140+SQRT(1-Inputs!$B$38)*_xlfn.NORM.S.INV(RAND())</f>
        <v>-1.1185719656587927</v>
      </c>
      <c r="AI140" s="23">
        <f ca="1">SQRT(Inputs!$B$38)*M140+SQRT(1-Inputs!$B$38)*_xlfn.NORM.S.INV(RAND())</f>
        <v>-0.24637937108165481</v>
      </c>
      <c r="AJ140" s="23">
        <f ca="1">SQRT(Inputs!$B$38)*C140+SQRT(1-Inputs!$B$38)*_xlfn.NORM.S.INV(RAND())</f>
        <v>1.5410936923108429</v>
      </c>
      <c r="AK140" s="23">
        <f ca="1">SQRT(Inputs!$B$38)*D140+SQRT(1-Inputs!$B$38)*_xlfn.NORM.S.INV(RAND())</f>
        <v>-1.3511213272340599</v>
      </c>
      <c r="AL140" s="23">
        <f ca="1">SQRT(Inputs!$B$38)*E140+SQRT(1-Inputs!$B$38)*_xlfn.NORM.S.INV(RAND())</f>
        <v>0.35013292610418206</v>
      </c>
      <c r="AM140" s="23">
        <f ca="1">SQRT(Inputs!$B$38)*F140+SQRT(1-Inputs!$B$38)*_xlfn.NORM.S.INV(RAND())</f>
        <v>-1.2983745696348397</v>
      </c>
      <c r="AN140" s="23">
        <f ca="1">SQRT(Inputs!$B$38)*G140+SQRT(1-Inputs!$B$38)*_xlfn.NORM.S.INV(RAND())</f>
        <v>-0.42930350696159797</v>
      </c>
      <c r="AO140" s="23">
        <f ca="1">SQRT(Inputs!$B$38)*H140+SQRT(1-Inputs!$B$38)*_xlfn.NORM.S.INV(RAND())</f>
        <v>-0.76838368139737057</v>
      </c>
      <c r="AP140" s="23">
        <f ca="1">SQRT(Inputs!$B$38)*I140+SQRT(1-Inputs!$B$38)*_xlfn.NORM.S.INV(RAND())</f>
        <v>-0.47362050411224588</v>
      </c>
      <c r="AQ140" s="23">
        <f ca="1">SQRT(Inputs!$B$38)*J140+SQRT(1-Inputs!$B$38)*_xlfn.NORM.S.INV(RAND())</f>
        <v>1.0043706643080725</v>
      </c>
      <c r="AR140" s="23">
        <f ca="1">SQRT(Inputs!$B$38)*K140+SQRT(1-Inputs!$B$38)*_xlfn.NORM.S.INV(RAND())</f>
        <v>-4.4085535609844129E-2</v>
      </c>
      <c r="AS140" s="23">
        <f ca="1">SQRT(Inputs!$B$38)*L140+SQRT(1-Inputs!$B$38)*_xlfn.NORM.S.INV(RAND())</f>
        <v>-1.2918135329993259</v>
      </c>
      <c r="AT140" s="23">
        <f ca="1">SQRT(Inputs!$B$38)*M140+SQRT(1-Inputs!$B$38)*_xlfn.NORM.S.INV(RAND())</f>
        <v>-0.30595454539666395</v>
      </c>
      <c r="AU140" s="15">
        <f ca="1">Inputs!$B$6*EXP($B$8-0.5*C$5^2+C$5*N140)</f>
        <v>5664.1137834984384</v>
      </c>
      <c r="AV140" s="15">
        <f t="shared" ca="1" si="37"/>
        <v>5049.8679497627527</v>
      </c>
      <c r="AW140" s="15">
        <f t="shared" ca="1" si="38"/>
        <v>6488.1828641097272</v>
      </c>
      <c r="AX140" s="15">
        <f t="shared" ca="1" si="39"/>
        <v>7415.7432184140671</v>
      </c>
      <c r="AY140" s="15">
        <f t="shared" ca="1" si="40"/>
        <v>8451.9240619993743</v>
      </c>
      <c r="AZ140" s="15">
        <f t="shared" ca="1" si="41"/>
        <v>8861.2685898745458</v>
      </c>
      <c r="BA140" s="15">
        <f t="shared" ca="1" si="42"/>
        <v>11616.747133787501</v>
      </c>
      <c r="BB140" s="15">
        <f t="shared" ca="1" si="43"/>
        <v>13078.595739950137</v>
      </c>
      <c r="BC140" s="15">
        <f t="shared" ca="1" si="44"/>
        <v>14723.137709441371</v>
      </c>
      <c r="BD140" s="15">
        <f t="shared" ca="1" si="45"/>
        <v>17012.139967739327</v>
      </c>
      <c r="BE140" s="15">
        <f t="shared" ca="1" si="46"/>
        <v>22765.817776315213</v>
      </c>
      <c r="BF140" s="15">
        <f ca="1">Inputs!$B$13*EXP($B$9-0.5*C$6^2+C$6*Y140)</f>
        <v>12581.339844500504</v>
      </c>
      <c r="BG140" s="15">
        <f t="shared" ca="1" si="47"/>
        <v>17746.89502309513</v>
      </c>
      <c r="BH140" s="15">
        <f t="shared" ca="1" si="48"/>
        <v>22690.628466982911</v>
      </c>
      <c r="BI140" s="15">
        <f t="shared" ca="1" si="49"/>
        <v>23360.823214429191</v>
      </c>
      <c r="BJ140" s="15">
        <f t="shared" ca="1" si="50"/>
        <v>29032.178899810115</v>
      </c>
      <c r="BK140" s="15">
        <f t="shared" ca="1" si="51"/>
        <v>35217.797261478285</v>
      </c>
      <c r="BL140" s="15">
        <f t="shared" ca="1" si="52"/>
        <v>43033.171981136831</v>
      </c>
      <c r="BM140" s="15">
        <f t="shared" ca="1" si="53"/>
        <v>62044.742539722407</v>
      </c>
      <c r="BN140" s="15">
        <f t="shared" ca="1" si="54"/>
        <v>71377.865543879219</v>
      </c>
      <c r="BO140" s="15">
        <f t="shared" ca="1" si="55"/>
        <v>77115.286052683659</v>
      </c>
      <c r="BP140" s="15">
        <f t="shared" ca="1" si="56"/>
        <v>92301.673272066197</v>
      </c>
      <c r="BQ140" s="15">
        <f ca="1">Inputs!$B$20*EXP($B$10-0.5*C$7^2+C$7*AJ140)</f>
        <v>7409.571870354056</v>
      </c>
      <c r="BR140" s="15">
        <f t="shared" ca="1" si="57"/>
        <v>6546.0711957158919</v>
      </c>
      <c r="BS140" s="15">
        <f t="shared" ca="1" si="58"/>
        <v>9912.449992634658</v>
      </c>
      <c r="BT140" s="15">
        <f t="shared" ca="1" si="59"/>
        <v>9721.9574268938923</v>
      </c>
      <c r="BU140" s="15">
        <f t="shared" ca="1" si="60"/>
        <v>12144.104354453088</v>
      </c>
      <c r="BV140" s="15">
        <f t="shared" ca="1" si="61"/>
        <v>14210.177220309448</v>
      </c>
      <c r="BW140" s="15">
        <f t="shared" ca="1" si="62"/>
        <v>17938.143063776995</v>
      </c>
      <c r="BX140" s="15">
        <f t="shared" ca="1" si="63"/>
        <v>30685.639911343926</v>
      </c>
      <c r="BY140" s="15">
        <f t="shared" ca="1" si="64"/>
        <v>42634.66320788196</v>
      </c>
      <c r="BZ140" s="15">
        <f t="shared" ca="1" si="65"/>
        <v>47176.75104986145</v>
      </c>
      <c r="CA140" s="15">
        <f t="shared" ca="1" si="66"/>
        <v>62762.270801724313</v>
      </c>
      <c r="CB140" s="15">
        <f ca="1">(AU140*DCF!C$10-DCF!C$5*MAX(AU140*DCF!C$10,0)-MAX(AU140-Inputs!$B$6,0)/Inputs!$B$10)*DCF!C$6</f>
        <v>1038.0698142776751</v>
      </c>
      <c r="CC140" s="15">
        <f ca="1">(AV140*DCF!D$10-DCF!D$5*MAX(AV140*DCF!D$10,0)-MAX(AV140-AU140,0)/Inputs!$B$10)*DCF!D$6</f>
        <v>1230.8711010223064</v>
      </c>
      <c r="CD140" s="15">
        <f ca="1">(AW140*DCF!E$10-DCF!E$5*MAX(AW140*DCF!E$10,0)-MAX(AW140-AV140,0)/Inputs!$B$10)*DCF!E$6</f>
        <v>1174.0500584002075</v>
      </c>
      <c r="CE140" s="15">
        <f ca="1">(AX140*DCF!F$10-DCF!F$5*MAX(AX140*DCF!F$10,0)-MAX(AX140-AW140,0)/Inputs!$B$10)*DCF!F$6</f>
        <v>1425.8426134217218</v>
      </c>
      <c r="CF140" s="15">
        <f ca="1">(AY140*DCF!G$10-DCF!G$5*MAX(AY140*DCF!G$10,0)-MAX(AY140-AX140,0)/Inputs!$B$10)*DCF!G$6</f>
        <v>1542.261288350622</v>
      </c>
      <c r="CG140" s="15">
        <f ca="1">(AZ140*DCF!H$10-DCF!H$5*MAX(AZ140*DCF!H$10,0)-MAX(AZ140-AY140,0)/Inputs!$B$10)*DCF!H$6</f>
        <v>1647.7351933568307</v>
      </c>
      <c r="CH140" s="15">
        <f ca="1">(BA140*DCF!I$10-DCF!I$5*MAX(BA140*DCF!I$10,0)-MAX(BA140-AZ140,0)/Inputs!$B$10)*DCF!I$6</f>
        <v>1669.9608966732351</v>
      </c>
      <c r="CI140" s="15">
        <f ca="1">(BB140*DCF!J$10-DCF!J$5*MAX(BB140*DCF!J$10,0)-MAX(BB140-BA140,0)/Inputs!$B$10)*DCF!J$6</f>
        <v>2022.7983086271217</v>
      </c>
      <c r="CJ140" s="15">
        <f ca="1">(BC140*DCF!K$10-DCF!K$5*MAX(BC140*DCF!K$10,0)-MAX(BC140-BB140,0)/Inputs!$B$10)*DCF!K$6</f>
        <v>2139.9778750684559</v>
      </c>
      <c r="CK140" s="15">
        <f ca="1">(BD140*DCF!L$10-DCF!L$5*MAX(BD140*DCF!L$10,0)-MAX(BD140-BC140,0)/Inputs!$B$10)*DCF!L$6</f>
        <v>2269.7491552576817</v>
      </c>
      <c r="CL140" s="15">
        <f ca="1">(BE140*DCF!M$10-DCF!M$5*MAX(BE140*DCF!M$10,0)-MAX(BE140-BD140,0)/Inputs!$B$10)*DCF!M$6</f>
        <v>2525.2130506372614</v>
      </c>
      <c r="CM140" s="15">
        <f ca="1">(BF140*DCF!C$28-DCF!C$5*MAX(BF140*DCF!C$28,0)-MAX(BF140-Inputs!$B$13,0)/Inputs!$B$17)*DCF!C$6</f>
        <v>3563.9133471094783</v>
      </c>
      <c r="CN140" s="15">
        <f ca="1">(BG140*DCF!D$28-DCF!D$5*MAX(BG140*DCF!D$28,0)-MAX(BG140-BF140,0)/Inputs!$B$17)*DCF!D$6</f>
        <v>4124.8201369704348</v>
      </c>
      <c r="CO140" s="15">
        <f ca="1">(BH140*DCF!E$28-DCF!E$5*MAX(BH140*DCF!E$28,0)-MAX(BH140-BG140,0)/Inputs!$B$17)*DCF!E$6</f>
        <v>5452.0482088662684</v>
      </c>
      <c r="CP140" s="15">
        <f ca="1">(BI140*DCF!F$28-DCF!F$5*MAX(BI140*DCF!F$28,0)-MAX(BI140-BH140,0)/Inputs!$B$17)*DCF!F$6</f>
        <v>6219.8286114771836</v>
      </c>
      <c r="CQ140" s="15">
        <f ca="1">(BJ140*DCF!G$28-DCF!G$5*MAX(BJ140*DCF!G$28,0)-MAX(BJ140-BI140,0)/Inputs!$B$17)*DCF!G$6</f>
        <v>6578.7530819344811</v>
      </c>
      <c r="CR140" s="15">
        <f ca="1">(BK140*DCF!H$28-DCF!H$5*MAX(BK140*DCF!H$28,0)-MAX(BK140-BJ140,0)/Inputs!$B$17)*DCF!H$6</f>
        <v>7748.6783081601443</v>
      </c>
      <c r="CS140" s="15">
        <f ca="1">(BL140*DCF!I$28-DCF!I$5*MAX(BL140*DCF!I$28,0)-MAX(BL140-BK140,0)/Inputs!$B$17)*DCF!I$6</f>
        <v>8997.6352173285723</v>
      </c>
      <c r="CT140" s="15">
        <f ca="1">(BM140*DCF!J$28-DCF!J$5*MAX(BM140*DCF!J$28,0)-MAX(BM140-BL140,0)/Inputs!$B$17)*DCF!J$6</f>
        <v>11320.349365325912</v>
      </c>
      <c r="CU140" s="15">
        <f ca="1">(BN140*DCF!K$28-DCF!K$5*MAX(BN140*DCF!K$28,0)-MAX(BN140-BM140,0)/Inputs!$B$17)*DCF!K$6</f>
        <v>13930.625158689481</v>
      </c>
      <c r="CV140" s="15">
        <f ca="1">(BO140*DCF!L$28-DCF!L$5*MAX(BO140*DCF!L$28,0)-MAX(BO140-BN140,0)/Inputs!$B$17)*DCF!L$6</f>
        <v>14736.919509976227</v>
      </c>
      <c r="CW140" s="15">
        <f ca="1">(BP140*DCF!M$28-DCF!M$5*MAX(BP140*DCF!M$28,0)-MAX(BP140-BO140,0)/Inputs!$B$17)*DCF!M$6</f>
        <v>15779.209052587399</v>
      </c>
      <c r="CX140" s="15">
        <f ca="1">(BQ140*DCF!C$46-DCF!C$5*MAX(BQ140*DCF!C$46,0)-MAX(BQ140-Inputs!$B$20,0)/Inputs!$B$24)*DCF!C$6</f>
        <v>-3655.1306261113555</v>
      </c>
      <c r="CY140" s="15">
        <f ca="1">(BR140*DCF!D$46-DCF!D$5*MAX(BR140*DCF!D$46,0)-MAX(BR140-BQ140,0)/Inputs!$B$24)*DCF!D$6</f>
        <v>-1117.261696755055</v>
      </c>
      <c r="CZ140" s="15">
        <f ca="1">(BS140*DCF!E$46-DCF!E$5*MAX(BS140*DCF!E$46,0)-MAX(BS140-BR140,0)/Inputs!$B$24)*DCF!E$6</f>
        <v>-2499.098317302276</v>
      </c>
      <c r="DA140" s="15">
        <f ca="1">(BT140*DCF!F$46-DCF!F$5*MAX(BT140*DCF!F$46,0)-MAX(BT140-BS140,0)/Inputs!$B$24)*DCF!F$6</f>
        <v>-708.01440673013701</v>
      </c>
      <c r="DB140" s="15">
        <f ca="1">(BU140*DCF!G$46-DCF!G$5*MAX(BU140*DCF!G$46,0)-MAX(BU140-BT140,0)/Inputs!$B$24)*DCF!G$6</f>
        <v>-1223.2660473142619</v>
      </c>
      <c r="DC140" s="15">
        <f ca="1">(BV140*DCF!H$46-DCF!H$5*MAX(BV140*DCF!H$46,0)-MAX(BV140-BU140,0)/Inputs!$B$24)*DCF!H$6</f>
        <v>-642.01948402638629</v>
      </c>
      <c r="DD140" s="15">
        <f ca="1">(BW140*DCF!I$46-DCF!I$5*MAX(BW140*DCF!I$46,0)-MAX(BW140-BV140,0)/Inputs!$B$24)*DCF!I$6</f>
        <v>-655.86640888982492</v>
      </c>
      <c r="DE140" s="15">
        <f ca="1">(BX140*DCF!J$46-DCF!J$5*MAX(BX140*DCF!J$46,0)-MAX(BX140-BW140,0)/Inputs!$B$24)*DCF!J$6</f>
        <v>-2093.2501859690428</v>
      </c>
      <c r="DF140" s="15">
        <f ca="1">(BY140*DCF!K$46-DCF!K$5*MAX(BY140*DCF!K$46,0)-MAX(BY140-BX140,0)/Inputs!$B$24)*DCF!K$6</f>
        <v>-491.75830118760632</v>
      </c>
      <c r="DG140" s="15">
        <f ca="1">(BZ140*DCF!L$46-DCF!L$5*MAX(BZ140*DCF!L$46,0)-MAX(BZ140-BY140,0)/Inputs!$B$24)*DCF!L$6</f>
        <v>2233.2213264904281</v>
      </c>
      <c r="DH140" s="15">
        <f ca="1">(CA140*DCF!M$46-DCF!M$5*MAX(CA140*DCF!M$46,0)-MAX(CA140-BZ140,0)/Inputs!$B$24)*DCF!M$6</f>
        <v>1662.0661433627483</v>
      </c>
      <c r="DI140" s="15">
        <f ca="1">SUM(CB140:CL140)+BE140*DCF!M$10*(1+Inputs!$B$30)*(1-Inputs!$B$33)*(1-Inputs!$B$30/Inputs!$B$31)/(Inputs!$B$29-Inputs!$B$30)*DCF!M$6</f>
        <v>82044.10127335263</v>
      </c>
      <c r="DJ140" s="15">
        <f ca="1">SUM(CM140:CW140)+BP140*DCF!M$28*(1+Inputs!$B$30)*(1-Inputs!$B$33)*(1-Inputs!$B$30/Inputs!$B$31)/(Inputs!$B$29-Inputs!$B$30)*DCF!M$6</f>
        <v>440955.14970433299</v>
      </c>
      <c r="DK140" s="15">
        <f ca="1">SUM(CX140:DH140)+CA140*DCF!M$46*(1+Inputs!$B$30)*(1-Inputs!$B$33)*(1-Inputs!$B$30/Inputs!$B$31)/(Inputs!$B$29-Inputs!$B$30)*DCF!M$6</f>
        <v>87847.5273212951</v>
      </c>
      <c r="DM140" s="15">
        <f ca="1">DI140+DJ140+DK140+Inputs!$B$34+Inputs!$B$36-Inputs!$B$35</f>
        <v>687697.77829898067</v>
      </c>
    </row>
    <row r="141" spans="1:117" x14ac:dyDescent="0.75">
      <c r="A141" s="11">
        <v>128</v>
      </c>
      <c r="C141" s="23">
        <f t="shared" ca="1" si="72"/>
        <v>-0.51958844059966403</v>
      </c>
      <c r="D141" s="23">
        <f t="shared" ca="1" si="72"/>
        <v>-1.1960141827694362</v>
      </c>
      <c r="E141" s="23">
        <f t="shared" ca="1" si="72"/>
        <v>0.29613037734353626</v>
      </c>
      <c r="F141" s="23">
        <f t="shared" ca="1" si="72"/>
        <v>-1.2611382440469618</v>
      </c>
      <c r="G141" s="23">
        <f t="shared" ca="1" si="72"/>
        <v>-0.56853333983371268</v>
      </c>
      <c r="H141" s="23">
        <f t="shared" ca="1" si="72"/>
        <v>0.1086295573775005</v>
      </c>
      <c r="I141" s="23">
        <f t="shared" ca="1" si="72"/>
        <v>0.31830070871300908</v>
      </c>
      <c r="J141" s="23">
        <f t="shared" ca="1" si="72"/>
        <v>0.77703458573562534</v>
      </c>
      <c r="K141" s="23">
        <f t="shared" ca="1" si="72"/>
        <v>1.328066605735849</v>
      </c>
      <c r="L141" s="23">
        <f t="shared" ca="1" si="72"/>
        <v>1.167915004315959</v>
      </c>
      <c r="M141" s="23">
        <f t="shared" ca="1" si="72"/>
        <v>-0.44091528997135282</v>
      </c>
      <c r="N141" s="23">
        <f ca="1">SQRT(Inputs!$B$38)*C141+SQRT(1-Inputs!$B$38)*_xlfn.NORM.S.INV(RAND())</f>
        <v>0.26152382157648807</v>
      </c>
      <c r="O141" s="23">
        <f ca="1">SQRT(Inputs!$B$38)*D141+SQRT(1-Inputs!$B$38)*_xlfn.NORM.S.INV(RAND())</f>
        <v>-0.85453107988169785</v>
      </c>
      <c r="P141" s="23">
        <f ca="1">SQRT(Inputs!$B$38)*E141+SQRT(1-Inputs!$B$38)*_xlfn.NORM.S.INV(RAND())</f>
        <v>0.72442644409966084</v>
      </c>
      <c r="Q141" s="23">
        <f ca="1">SQRT(Inputs!$B$38)*F141+SQRT(1-Inputs!$B$38)*_xlfn.NORM.S.INV(RAND())</f>
        <v>-2.3493459576418569</v>
      </c>
      <c r="R141" s="23">
        <f ca="1">SQRT(Inputs!$B$38)*G141+SQRT(1-Inputs!$B$38)*_xlfn.NORM.S.INV(RAND())</f>
        <v>1.4042991251667645</v>
      </c>
      <c r="S141" s="23">
        <f ca="1">SQRT(Inputs!$B$38)*H141+SQRT(1-Inputs!$B$38)*_xlfn.NORM.S.INV(RAND())</f>
        <v>2.6403220948389063</v>
      </c>
      <c r="T141" s="23">
        <f ca="1">SQRT(Inputs!$B$38)*I141+SQRT(1-Inputs!$B$38)*_xlfn.NORM.S.INV(RAND())</f>
        <v>0.86028476471921778</v>
      </c>
      <c r="U141" s="23">
        <f ca="1">SQRT(Inputs!$B$38)*J141+SQRT(1-Inputs!$B$38)*_xlfn.NORM.S.INV(RAND())</f>
        <v>0.83736379448888565</v>
      </c>
      <c r="V141" s="23">
        <f ca="1">SQRT(Inputs!$B$38)*K141+SQRT(1-Inputs!$B$38)*_xlfn.NORM.S.INV(RAND())</f>
        <v>0.20821049816257642</v>
      </c>
      <c r="W141" s="23">
        <f ca="1">SQRT(Inputs!$B$38)*L141+SQRT(1-Inputs!$B$38)*_xlfn.NORM.S.INV(RAND())</f>
        <v>0.58642360316265862</v>
      </c>
      <c r="X141" s="23">
        <f ca="1">SQRT(Inputs!$B$38)*M141+SQRT(1-Inputs!$B$38)*_xlfn.NORM.S.INV(RAND())</f>
        <v>1.1964205569764956</v>
      </c>
      <c r="Y141" s="23">
        <f ca="1">SQRT(Inputs!$B$38)*C141+SQRT(1-Inputs!$B$38)*_xlfn.NORM.S.INV(RAND())</f>
        <v>-5.1966091780986545E-2</v>
      </c>
      <c r="Z141" s="23">
        <f ca="1">SQRT(Inputs!$B$38)*D141+SQRT(1-Inputs!$B$38)*_xlfn.NORM.S.INV(RAND())</f>
        <v>-1.7605802591736408</v>
      </c>
      <c r="AA141" s="23">
        <f ca="1">SQRT(Inputs!$B$38)*E141+SQRT(1-Inputs!$B$38)*_xlfn.NORM.S.INV(RAND())</f>
        <v>1.4573225069075659</v>
      </c>
      <c r="AB141" s="23">
        <f ca="1">SQRT(Inputs!$B$38)*F141+SQRT(1-Inputs!$B$38)*_xlfn.NORM.S.INV(RAND())</f>
        <v>0.16768461784289135</v>
      </c>
      <c r="AC141" s="23">
        <f ca="1">SQRT(Inputs!$B$38)*G141+SQRT(1-Inputs!$B$38)*_xlfn.NORM.S.INV(RAND())</f>
        <v>0.20647432632051721</v>
      </c>
      <c r="AD141" s="23">
        <f ca="1">SQRT(Inputs!$B$38)*H141+SQRT(1-Inputs!$B$38)*_xlfn.NORM.S.INV(RAND())</f>
        <v>-0.66565833180902301</v>
      </c>
      <c r="AE141" s="23">
        <f ca="1">SQRT(Inputs!$B$38)*I141+SQRT(1-Inputs!$B$38)*_xlfn.NORM.S.INV(RAND())</f>
        <v>0.87782929380689767</v>
      </c>
      <c r="AF141" s="23">
        <f ca="1">SQRT(Inputs!$B$38)*J141+SQRT(1-Inputs!$B$38)*_xlfn.NORM.S.INV(RAND())</f>
        <v>0.61604917704023032</v>
      </c>
      <c r="AG141" s="23">
        <f ca="1">SQRT(Inputs!$B$38)*K141+SQRT(1-Inputs!$B$38)*_xlfn.NORM.S.INV(RAND())</f>
        <v>-0.26150123393874636</v>
      </c>
      <c r="AH141" s="23">
        <f ca="1">SQRT(Inputs!$B$38)*L141+SQRT(1-Inputs!$B$38)*_xlfn.NORM.S.INV(RAND())</f>
        <v>0.38379717487783666</v>
      </c>
      <c r="AI141" s="23">
        <f ca="1">SQRT(Inputs!$B$38)*M141+SQRT(1-Inputs!$B$38)*_xlfn.NORM.S.INV(RAND())</f>
        <v>-1.3787924142683083</v>
      </c>
      <c r="AJ141" s="23">
        <f ca="1">SQRT(Inputs!$B$38)*C141+SQRT(1-Inputs!$B$38)*_xlfn.NORM.S.INV(RAND())</f>
        <v>-0.77663471764334302</v>
      </c>
      <c r="AK141" s="23">
        <f ca="1">SQRT(Inputs!$B$38)*D141+SQRT(1-Inputs!$B$38)*_xlfn.NORM.S.INV(RAND())</f>
        <v>-1.1013970452873902</v>
      </c>
      <c r="AL141" s="23">
        <f ca="1">SQRT(Inputs!$B$38)*E141+SQRT(1-Inputs!$B$38)*_xlfn.NORM.S.INV(RAND())</f>
        <v>0.31083391528155346</v>
      </c>
      <c r="AM141" s="23">
        <f ca="1">SQRT(Inputs!$B$38)*F141+SQRT(1-Inputs!$B$38)*_xlfn.NORM.S.INV(RAND())</f>
        <v>-2.2766243356824649</v>
      </c>
      <c r="AN141" s="23">
        <f ca="1">SQRT(Inputs!$B$38)*G141+SQRT(1-Inputs!$B$38)*_xlfn.NORM.S.INV(RAND())</f>
        <v>-0.65821018967900691</v>
      </c>
      <c r="AO141" s="23">
        <f ca="1">SQRT(Inputs!$B$38)*H141+SQRT(1-Inputs!$B$38)*_xlfn.NORM.S.INV(RAND())</f>
        <v>0.43931213975933675</v>
      </c>
      <c r="AP141" s="23">
        <f ca="1">SQRT(Inputs!$B$38)*I141+SQRT(1-Inputs!$B$38)*_xlfn.NORM.S.INV(RAND())</f>
        <v>-1.0971698595755037</v>
      </c>
      <c r="AQ141" s="23">
        <f ca="1">SQRT(Inputs!$B$38)*J141+SQRT(1-Inputs!$B$38)*_xlfn.NORM.S.INV(RAND())</f>
        <v>-0.1334477338076494</v>
      </c>
      <c r="AR141" s="23">
        <f ca="1">SQRT(Inputs!$B$38)*K141+SQRT(1-Inputs!$B$38)*_xlfn.NORM.S.INV(RAND())</f>
        <v>1.6053999144767008</v>
      </c>
      <c r="AS141" s="23">
        <f ca="1">SQRT(Inputs!$B$38)*L141+SQRT(1-Inputs!$B$38)*_xlfn.NORM.S.INV(RAND())</f>
        <v>1.5105367256732714</v>
      </c>
      <c r="AT141" s="23">
        <f ca="1">SQRT(Inputs!$B$38)*M141+SQRT(1-Inputs!$B$38)*_xlfn.NORM.S.INV(RAND())</f>
        <v>-0.6982852652014645</v>
      </c>
      <c r="AU141" s="15">
        <f ca="1">Inputs!$B$6*EXP($B$8-0.5*C$5^2+C$5*N141)</f>
        <v>5176.819142339803</v>
      </c>
      <c r="AV141" s="15">
        <f t="shared" ca="1" si="37"/>
        <v>5557.3994091597833</v>
      </c>
      <c r="AW141" s="15">
        <f t="shared" ca="1" si="38"/>
        <v>7471.8107395975267</v>
      </c>
      <c r="AX141" s="15">
        <f t="shared" ca="1" si="39"/>
        <v>6801.9868200412811</v>
      </c>
      <c r="AY141" s="15">
        <f t="shared" ca="1" si="40"/>
        <v>9794.2191776496074</v>
      </c>
      <c r="AZ141" s="15">
        <f t="shared" ca="1" si="41"/>
        <v>16020.545884435738</v>
      </c>
      <c r="BA141" s="15">
        <f t="shared" ca="1" si="42"/>
        <v>21452.140263308076</v>
      </c>
      <c r="BB141" s="15">
        <f t="shared" ca="1" si="43"/>
        <v>28562.44406948092</v>
      </c>
      <c r="BC141" s="15">
        <f t="shared" ca="1" si="44"/>
        <v>35691.919693841708</v>
      </c>
      <c r="BD141" s="15">
        <f t="shared" ca="1" si="45"/>
        <v>46191.343913789875</v>
      </c>
      <c r="BE141" s="15">
        <f t="shared" ca="1" si="46"/>
        <v>63118.067302996547</v>
      </c>
      <c r="BF141" s="15">
        <f ca="1">Inputs!$B$13*EXP($B$9-0.5*C$6^2+C$6*Y141)</f>
        <v>13689.262884665444</v>
      </c>
      <c r="BG141" s="15">
        <f t="shared" ca="1" si="47"/>
        <v>12142.954953251281</v>
      </c>
      <c r="BH141" s="15">
        <f t="shared" ca="1" si="48"/>
        <v>18893.070464594755</v>
      </c>
      <c r="BI141" s="15">
        <f t="shared" ca="1" si="49"/>
        <v>23732.661231122216</v>
      </c>
      <c r="BJ141" s="15">
        <f t="shared" ca="1" si="50"/>
        <v>29973.638138322091</v>
      </c>
      <c r="BK141" s="15">
        <f t="shared" ca="1" si="51"/>
        <v>33599.746186534168</v>
      </c>
      <c r="BL141" s="15">
        <f t="shared" ca="1" si="52"/>
        <v>46245.932895604761</v>
      </c>
      <c r="BM141" s="15">
        <f t="shared" ca="1" si="53"/>
        <v>61367.491963177126</v>
      </c>
      <c r="BN141" s="15">
        <f t="shared" ca="1" si="54"/>
        <v>73145.84870219235</v>
      </c>
      <c r="BO141" s="15">
        <f t="shared" ca="1" si="55"/>
        <v>94104.401905025195</v>
      </c>
      <c r="BP141" s="15">
        <f t="shared" ca="1" si="56"/>
        <v>99074.022577835509</v>
      </c>
      <c r="BQ141" s="15">
        <f ca="1">Inputs!$B$20*EXP($B$10-0.5*C$7^2+C$7*AJ141)</f>
        <v>3256.7003402886967</v>
      </c>
      <c r="BR141" s="15">
        <f t="shared" ca="1" si="57"/>
        <v>3114.6424098384582</v>
      </c>
      <c r="BS141" s="15">
        <f t="shared" ca="1" si="58"/>
        <v>4663.4431516648438</v>
      </c>
      <c r="BT141" s="15">
        <f t="shared" ca="1" si="59"/>
        <v>3538.5712116196482</v>
      </c>
      <c r="BU141" s="15">
        <f t="shared" ca="1" si="60"/>
        <v>4182.0073111039364</v>
      </c>
      <c r="BV141" s="15">
        <f t="shared" ca="1" si="61"/>
        <v>6423.7243738144143</v>
      </c>
      <c r="BW141" s="15">
        <f t="shared" ca="1" si="62"/>
        <v>7106.3962003896904</v>
      </c>
      <c r="BX141" s="15">
        <f t="shared" ca="1" si="63"/>
        <v>9677.0542853953993</v>
      </c>
      <c r="BY141" s="15">
        <f t="shared" ca="1" si="64"/>
        <v>18434.38579487726</v>
      </c>
      <c r="BZ141" s="15">
        <f t="shared" ca="1" si="65"/>
        <v>34145.064967160113</v>
      </c>
      <c r="CA141" s="15">
        <f t="shared" ca="1" si="66"/>
        <v>42366.310688942074</v>
      </c>
      <c r="CB141" s="15">
        <f ca="1">(AU141*DCF!C$10-DCF!C$5*MAX(AU141*DCF!C$10,0)-MAX(AU141-Inputs!$B$6,0)/Inputs!$B$10)*DCF!C$6</f>
        <v>1041.5443119249335</v>
      </c>
      <c r="CC141" s="15">
        <f ca="1">(AV141*DCF!D$10-DCF!D$5*MAX(AV141*DCF!D$10,0)-MAX(AV141-AU141,0)/Inputs!$B$10)*DCF!D$6</f>
        <v>1261.7839182666755</v>
      </c>
      <c r="CD141" s="15">
        <f ca="1">(AW141*DCF!E$10-DCF!E$5*MAX(AW141*DCF!E$10,0)-MAX(AW141-AV141,0)/Inputs!$B$10)*DCF!E$6</f>
        <v>1293.9174479575599</v>
      </c>
      <c r="CE141" s="15">
        <f ca="1">(AX141*DCF!F$10-DCF!F$5*MAX(AX141*DCF!F$10,0)-MAX(AX141-AW141,0)/Inputs!$B$10)*DCF!F$6</f>
        <v>1484.8628826026836</v>
      </c>
      <c r="CF141" s="15">
        <f ca="1">(AY141*DCF!G$10-DCF!G$5*MAX(AY141*DCF!G$10,0)-MAX(AY141-AX141,0)/Inputs!$B$10)*DCF!G$6</f>
        <v>1442.8406663362862</v>
      </c>
      <c r="CG141" s="15">
        <f ca="1">(AZ141*DCF!H$10-DCF!H$5*MAX(AZ141*DCF!H$10,0)-MAX(AZ141-AY141,0)/Inputs!$B$10)*DCF!H$6</f>
        <v>2004.8045462559462</v>
      </c>
      <c r="CH141" s="15">
        <f ca="1">(BA141*DCF!I$10-DCF!I$5*MAX(BA141*DCF!I$10,0)-MAX(BA141-AZ141,0)/Inputs!$B$10)*DCF!I$6</f>
        <v>3027.5516656457044</v>
      </c>
      <c r="CI141" s="15">
        <f ca="1">(BB141*DCF!J$10-DCF!J$5*MAX(BB141*DCF!J$10,0)-MAX(BB141-BA141,0)/Inputs!$B$10)*DCF!J$6</f>
        <v>3823.9323030337664</v>
      </c>
      <c r="CJ141" s="15">
        <f ca="1">(BC141*DCF!K$10-DCF!K$5*MAX(BC141*DCF!K$10,0)-MAX(BC141-BB141,0)/Inputs!$B$10)*DCF!K$6</f>
        <v>4747.8077983300873</v>
      </c>
      <c r="CK141" s="15">
        <f ca="1">(BD141*DCF!L$10-DCF!L$5*MAX(BD141*DCF!L$10,0)-MAX(BD141-BC141,0)/Inputs!$B$10)*DCF!L$6</f>
        <v>5608.7874831474355</v>
      </c>
      <c r="CL141" s="15">
        <f ca="1">(BE141*DCF!M$10-DCF!M$5*MAX(BE141*DCF!M$10,0)-MAX(BE141-BD141,0)/Inputs!$B$10)*DCF!M$6</f>
        <v>6884.6976991645979</v>
      </c>
      <c r="CM141" s="15">
        <f ca="1">(BF141*DCF!C$28-DCF!C$5*MAX(BF141*DCF!C$28,0)-MAX(BF141-Inputs!$B$13,0)/Inputs!$B$17)*DCF!C$6</f>
        <v>3646.1728212041407</v>
      </c>
      <c r="CN141" s="15">
        <f ca="1">(BG141*DCF!D$28-DCF!D$5*MAX(BG141*DCF!D$28,0)-MAX(BG141-BF141,0)/Inputs!$B$17)*DCF!D$6</f>
        <v>3576.3802965429632</v>
      </c>
      <c r="CO141" s="15">
        <f ca="1">(BH141*DCF!E$28-DCF!E$5*MAX(BH141*DCF!E$28,0)-MAX(BH141-BG141,0)/Inputs!$B$17)*DCF!E$6</f>
        <v>4020.4991205485171</v>
      </c>
      <c r="CP141" s="15">
        <f ca="1">(BI141*DCF!F$28-DCF!F$5*MAX(BI141*DCF!F$28,0)-MAX(BI141-BH141,0)/Inputs!$B$17)*DCF!F$6</f>
        <v>5561.6683908702489</v>
      </c>
      <c r="CQ141" s="15">
        <f ca="1">(BJ141*DCF!G$28-DCF!G$5*MAX(BJ141*DCF!G$28,0)-MAX(BJ141-BI141,0)/Inputs!$B$17)*DCF!G$6</f>
        <v>6727.2171618577049</v>
      </c>
      <c r="CR141" s="15">
        <f ca="1">(BK141*DCF!H$28-DCF!H$5*MAX(BK141*DCF!H$28,0)-MAX(BK141-BJ141,0)/Inputs!$B$17)*DCF!H$6</f>
        <v>7746.1924995720628</v>
      </c>
      <c r="CS141" s="15">
        <f ca="1">(BL141*DCF!I$28-DCF!I$5*MAX(BL141*DCF!I$28,0)-MAX(BL141-BK141,0)/Inputs!$B$17)*DCF!I$6</f>
        <v>9059.7560840507376</v>
      </c>
      <c r="CT141" s="15">
        <f ca="1">(BM141*DCF!J$28-DCF!J$5*MAX(BM141*DCF!J$28,0)-MAX(BM141-BL141,0)/Inputs!$B$17)*DCF!J$6</f>
        <v>11685.050010653604</v>
      </c>
      <c r="CU141" s="15">
        <f ca="1">(BN141*DCF!K$28-DCF!K$5*MAX(BN141*DCF!K$28,0)-MAX(BN141-BM141,0)/Inputs!$B$17)*DCF!K$6</f>
        <v>14004.484995810188</v>
      </c>
      <c r="CV141" s="15">
        <f ca="1">(BO141*DCF!L$28-DCF!L$5*MAX(BO141*DCF!L$28,0)-MAX(BO141-BN141,0)/Inputs!$B$17)*DCF!L$6</f>
        <v>16404.308176564864</v>
      </c>
      <c r="CW141" s="15">
        <f ca="1">(BP141*DCF!M$28-DCF!M$5*MAX(BP141*DCF!M$28,0)-MAX(BP141-BO141,0)/Inputs!$B$17)*DCF!M$6</f>
        <v>18121.369681861877</v>
      </c>
      <c r="CX141" s="15">
        <f ca="1">(BQ141*DCF!C$46-DCF!C$5*MAX(BQ141*DCF!C$46,0)-MAX(BQ141-Inputs!$B$20,0)/Inputs!$B$24)*DCF!C$6</f>
        <v>-777.85242976122174</v>
      </c>
      <c r="CY141" s="15">
        <f ca="1">(BR141*DCF!D$46-DCF!D$5*MAX(BR141*DCF!D$46,0)-MAX(BR141-BQ141,0)/Inputs!$B$24)*DCF!D$6</f>
        <v>-531.59682495949448</v>
      </c>
      <c r="CZ141" s="15">
        <f ca="1">(BS141*DCF!E$46-DCF!E$5*MAX(BS141*DCF!E$46,0)-MAX(BS141-BR141,0)/Inputs!$B$24)*DCF!E$6</f>
        <v>-1161.9548869660164</v>
      </c>
      <c r="DA141" s="15">
        <f ca="1">(BT141*DCF!F$46-DCF!F$5*MAX(BT141*DCF!F$46,0)-MAX(BT141-BS141,0)/Inputs!$B$24)*DCF!F$6</f>
        <v>-257.70112818398496</v>
      </c>
      <c r="DB141" s="15">
        <f ca="1">(BU141*DCF!G$46-DCF!G$5*MAX(BU141*DCF!G$46,0)-MAX(BU141-BT141,0)/Inputs!$B$24)*DCF!G$6</f>
        <v>-357.11365442943196</v>
      </c>
      <c r="DC141" s="15">
        <f ca="1">(BV141*DCF!H$46-DCF!H$5*MAX(BV141*DCF!H$46,0)-MAX(BV141-BU141,0)/Inputs!$B$24)*DCF!H$6</f>
        <v>-696.59984200895383</v>
      </c>
      <c r="DD141" s="15">
        <f ca="1">(BW141*DCF!I$46-DCF!I$5*MAX(BW141*DCF!I$46,0)-MAX(BW141-BV141,0)/Inputs!$B$24)*DCF!I$6</f>
        <v>-31.843697389552883</v>
      </c>
      <c r="DE141" s="15">
        <f ca="1">(BX141*DCF!J$46-DCF!J$5*MAX(BX141*DCF!J$46,0)-MAX(BX141-BW141,0)/Inputs!$B$24)*DCF!J$6</f>
        <v>-275.77086638391296</v>
      </c>
      <c r="DF141" s="15">
        <f ca="1">(BY141*DCF!K$46-DCF!K$5*MAX(BY141*DCF!K$46,0)-MAX(BY141-BX141,0)/Inputs!$B$24)*DCF!K$6</f>
        <v>-1092.2793575235494</v>
      </c>
      <c r="DG141" s="15">
        <f ca="1">(BZ141*DCF!L$46-DCF!L$5*MAX(BZ141*DCF!L$46,0)-MAX(BZ141-BY141,0)/Inputs!$B$24)*DCF!L$6</f>
        <v>-1195.0884212046089</v>
      </c>
      <c r="DH141" s="15">
        <f ca="1">(CA141*DCF!M$46-DCF!M$5*MAX(CA141*DCF!M$46,0)-MAX(CA141-BZ141,0)/Inputs!$B$24)*DCF!M$6</f>
        <v>1602.6500695529212</v>
      </c>
      <c r="DI141" s="15">
        <f ca="1">SUM(CB141:CL141)+BE141*DCF!M$10*(1+Inputs!$B$30)*(1-Inputs!$B$33)*(1-Inputs!$B$30/Inputs!$B$31)/(Inputs!$B$29-Inputs!$B$30)*DCF!M$6</f>
        <v>208280.9466769381</v>
      </c>
      <c r="DJ141" s="15">
        <f ca="1">SUM(CM141:CW141)+BP141*DCF!M$28*(1+Inputs!$B$30)*(1-Inputs!$B$33)*(1-Inputs!$B$30/Inputs!$B$31)/(Inputs!$B$29-Inputs!$B$30)*DCF!M$6</f>
        <v>468185.5191761168</v>
      </c>
      <c r="DK141" s="15">
        <f ca="1">SUM(CX141:DH141)+CA141*DCF!M$46*(1+Inputs!$B$30)*(1-Inputs!$B$33)*(1-Inputs!$B$30/Inputs!$B$31)/(Inputs!$B$29-Inputs!$B$30)*DCF!M$6</f>
        <v>60728.183896178991</v>
      </c>
      <c r="DM141" s="15">
        <f ca="1">DI141+DJ141+DK141+Inputs!$B$34+Inputs!$B$36-Inputs!$B$35</f>
        <v>814045.64974923385</v>
      </c>
    </row>
    <row r="142" spans="1:117" x14ac:dyDescent="0.75">
      <c r="A142" s="11">
        <v>129</v>
      </c>
      <c r="C142" s="23">
        <f t="shared" ca="1" si="72"/>
        <v>2.0709460770730441</v>
      </c>
      <c r="D142" s="23">
        <f t="shared" ca="1" si="72"/>
        <v>1.2141071664149847</v>
      </c>
      <c r="E142" s="23">
        <f t="shared" ca="1" si="72"/>
        <v>8.6431406157082766E-2</v>
      </c>
      <c r="F142" s="23">
        <f t="shared" ca="1" si="72"/>
        <v>-0.72576411544465713</v>
      </c>
      <c r="G142" s="23">
        <f t="shared" ca="1" si="72"/>
        <v>-0.90546239054133559</v>
      </c>
      <c r="H142" s="23">
        <f t="shared" ca="1" si="72"/>
        <v>-0.25319191801925517</v>
      </c>
      <c r="I142" s="23">
        <f t="shared" ca="1" si="72"/>
        <v>-0.17566599772334984</v>
      </c>
      <c r="J142" s="23">
        <f t="shared" ca="1" si="72"/>
        <v>-0.79192265586931077</v>
      </c>
      <c r="K142" s="23">
        <f t="shared" ca="1" si="72"/>
        <v>0.54375922277922328</v>
      </c>
      <c r="L142" s="23">
        <f t="shared" ca="1" si="72"/>
        <v>-0.33816700299270042</v>
      </c>
      <c r="M142" s="23">
        <f t="shared" ca="1" si="72"/>
        <v>0.5293275110720147</v>
      </c>
      <c r="N142" s="23">
        <f ca="1">SQRT(Inputs!$B$38)*C142+SQRT(1-Inputs!$B$38)*_xlfn.NORM.S.INV(RAND())</f>
        <v>2.0652633201855606</v>
      </c>
      <c r="O142" s="23">
        <f ca="1">SQRT(Inputs!$B$38)*D142+SQRT(1-Inputs!$B$38)*_xlfn.NORM.S.INV(RAND())</f>
        <v>1.6957511989853524</v>
      </c>
      <c r="P142" s="23">
        <f ca="1">SQRT(Inputs!$B$38)*E142+SQRT(1-Inputs!$B$38)*_xlfn.NORM.S.INV(RAND())</f>
        <v>-9.3037688229674384E-2</v>
      </c>
      <c r="Q142" s="23">
        <f ca="1">SQRT(Inputs!$B$38)*F142+SQRT(1-Inputs!$B$38)*_xlfn.NORM.S.INV(RAND())</f>
        <v>3.0209465586080064E-2</v>
      </c>
      <c r="R142" s="23">
        <f ca="1">SQRT(Inputs!$B$38)*G142+SQRT(1-Inputs!$B$38)*_xlfn.NORM.S.INV(RAND())</f>
        <v>-1.1209636777923255</v>
      </c>
      <c r="S142" s="23">
        <f ca="1">SQRT(Inputs!$B$38)*H142+SQRT(1-Inputs!$B$38)*_xlfn.NORM.S.INV(RAND())</f>
        <v>0.42518380588109311</v>
      </c>
      <c r="T142" s="23">
        <f ca="1">SQRT(Inputs!$B$38)*I142+SQRT(1-Inputs!$B$38)*_xlfn.NORM.S.INV(RAND())</f>
        <v>0.57928812618041892</v>
      </c>
      <c r="U142" s="23">
        <f ca="1">SQRT(Inputs!$B$38)*J142+SQRT(1-Inputs!$B$38)*_xlfn.NORM.S.INV(RAND())</f>
        <v>-0.91505898070746161</v>
      </c>
      <c r="V142" s="23">
        <f ca="1">SQRT(Inputs!$B$38)*K142+SQRT(1-Inputs!$B$38)*_xlfn.NORM.S.INV(RAND())</f>
        <v>0.66093797115267128</v>
      </c>
      <c r="W142" s="23">
        <f ca="1">SQRT(Inputs!$B$38)*L142+SQRT(1-Inputs!$B$38)*_xlfn.NORM.S.INV(RAND())</f>
        <v>1.1268679855410098</v>
      </c>
      <c r="X142" s="23">
        <f ca="1">SQRT(Inputs!$B$38)*M142+SQRT(1-Inputs!$B$38)*_xlfn.NORM.S.INV(RAND())</f>
        <v>-0.10054368405498398</v>
      </c>
      <c r="Y142" s="23">
        <f ca="1">SQRT(Inputs!$B$38)*C142+SQRT(1-Inputs!$B$38)*_xlfn.NORM.S.INV(RAND())</f>
        <v>2.3532154379547912</v>
      </c>
      <c r="Z142" s="23">
        <f ca="1">SQRT(Inputs!$B$38)*D142+SQRT(1-Inputs!$B$38)*_xlfn.NORM.S.INV(RAND())</f>
        <v>0.33894163029427499</v>
      </c>
      <c r="AA142" s="23">
        <f ca="1">SQRT(Inputs!$B$38)*E142+SQRT(1-Inputs!$B$38)*_xlfn.NORM.S.INV(RAND())</f>
        <v>-5.1180975500080397E-2</v>
      </c>
      <c r="AB142" s="23">
        <f ca="1">SQRT(Inputs!$B$38)*F142+SQRT(1-Inputs!$B$38)*_xlfn.NORM.S.INV(RAND())</f>
        <v>-0.47551606969421689</v>
      </c>
      <c r="AC142" s="23">
        <f ca="1">SQRT(Inputs!$B$38)*G142+SQRT(1-Inputs!$B$38)*_xlfn.NORM.S.INV(RAND())</f>
        <v>-0.67812801492857266</v>
      </c>
      <c r="AD142" s="23">
        <f ca="1">SQRT(Inputs!$B$38)*H142+SQRT(1-Inputs!$B$38)*_xlfn.NORM.S.INV(RAND())</f>
        <v>1.0350426361515694</v>
      </c>
      <c r="AE142" s="23">
        <f ca="1">SQRT(Inputs!$B$38)*I142+SQRT(1-Inputs!$B$38)*_xlfn.NORM.S.INV(RAND())</f>
        <v>-0.80764501609507966</v>
      </c>
      <c r="AF142" s="23">
        <f ca="1">SQRT(Inputs!$B$38)*J142+SQRT(1-Inputs!$B$38)*_xlfn.NORM.S.INV(RAND())</f>
        <v>-2.8203550827688715</v>
      </c>
      <c r="AG142" s="23">
        <f ca="1">SQRT(Inputs!$B$38)*K142+SQRT(1-Inputs!$B$38)*_xlfn.NORM.S.INV(RAND())</f>
        <v>1.1530102299331697</v>
      </c>
      <c r="AH142" s="23">
        <f ca="1">SQRT(Inputs!$B$38)*L142+SQRT(1-Inputs!$B$38)*_xlfn.NORM.S.INV(RAND())</f>
        <v>-1.5950203125421254</v>
      </c>
      <c r="AI142" s="23">
        <f ca="1">SQRT(Inputs!$B$38)*M142+SQRT(1-Inputs!$B$38)*_xlfn.NORM.S.INV(RAND())</f>
        <v>0.35979169932957666</v>
      </c>
      <c r="AJ142" s="23">
        <f ca="1">SQRT(Inputs!$B$38)*C142+SQRT(1-Inputs!$B$38)*_xlfn.NORM.S.INV(RAND())</f>
        <v>1.1043980770124389</v>
      </c>
      <c r="AK142" s="23">
        <f ca="1">SQRT(Inputs!$B$38)*D142+SQRT(1-Inputs!$B$38)*_xlfn.NORM.S.INV(RAND())</f>
        <v>2.3764165149877461</v>
      </c>
      <c r="AL142" s="23">
        <f ca="1">SQRT(Inputs!$B$38)*E142+SQRT(1-Inputs!$B$38)*_xlfn.NORM.S.INV(RAND())</f>
        <v>7.0549474463356299E-2</v>
      </c>
      <c r="AM142" s="23">
        <f ca="1">SQRT(Inputs!$B$38)*F142+SQRT(1-Inputs!$B$38)*_xlfn.NORM.S.INV(RAND())</f>
        <v>3.6365838036058251E-2</v>
      </c>
      <c r="AN142" s="23">
        <f ca="1">SQRT(Inputs!$B$38)*G142+SQRT(1-Inputs!$B$38)*_xlfn.NORM.S.INV(RAND())</f>
        <v>-0.56519830420843198</v>
      </c>
      <c r="AO142" s="23">
        <f ca="1">SQRT(Inputs!$B$38)*H142+SQRT(1-Inputs!$B$38)*_xlfn.NORM.S.INV(RAND())</f>
        <v>-0.13583078891265896</v>
      </c>
      <c r="AP142" s="23">
        <f ca="1">SQRT(Inputs!$B$38)*I142+SQRT(1-Inputs!$B$38)*_xlfn.NORM.S.INV(RAND())</f>
        <v>-0.12810398653251465</v>
      </c>
      <c r="AQ142" s="23">
        <f ca="1">SQRT(Inputs!$B$38)*J142+SQRT(1-Inputs!$B$38)*_xlfn.NORM.S.INV(RAND())</f>
        <v>0.8079318671168807</v>
      </c>
      <c r="AR142" s="23">
        <f ca="1">SQRT(Inputs!$B$38)*K142+SQRT(1-Inputs!$B$38)*_xlfn.NORM.S.INV(RAND())</f>
        <v>0.56628097828518587</v>
      </c>
      <c r="AS142" s="23">
        <f ca="1">SQRT(Inputs!$B$38)*L142+SQRT(1-Inputs!$B$38)*_xlfn.NORM.S.INV(RAND())</f>
        <v>-0.21673335670386465</v>
      </c>
      <c r="AT142" s="23">
        <f ca="1">SQRT(Inputs!$B$38)*M142+SQRT(1-Inputs!$B$38)*_xlfn.NORM.S.INV(RAND())</f>
        <v>-0.28299620586971624</v>
      </c>
      <c r="AU142" s="15">
        <f ca="1">Inputs!$B$6*EXP($B$8-0.5*C$5^2+C$5*N142)</f>
        <v>6932.1337217285109</v>
      </c>
      <c r="AV142" s="15">
        <f t="shared" ref="AV142:AV205" ca="1" si="73">AU142*EXP($B$8-0.5*D$5^2+D$5*O142)</f>
        <v>10827.40307298185</v>
      </c>
      <c r="AW142" s="15">
        <f t="shared" ref="AW142:AW205" ca="1" si="74">AV142*EXP($B$8-0.5*E$5^2+E$5*P142)</f>
        <v>13037.461058077</v>
      </c>
      <c r="AX142" s="15">
        <f t="shared" ref="AX142:AX205" ca="1" si="75">AW142*EXP($B$8-0.5*F$5^2+F$5*Q142)</f>
        <v>15977.619506727744</v>
      </c>
      <c r="AY142" s="15">
        <f t="shared" ref="AY142:AY205" ca="1" si="76">AX142*EXP($B$8-0.5*G$5^2+G$5*R142)</f>
        <v>17130.256637201495</v>
      </c>
      <c r="AZ142" s="15">
        <f t="shared" ref="AZ142:AZ205" ca="1" si="77">AY142*EXP($B$8-0.5*H$5^2+H$5*S142)</f>
        <v>21955.029159704722</v>
      </c>
      <c r="BA142" s="15">
        <f t="shared" ref="BA142:BA205" ca="1" si="78">AZ142*EXP($B$8-0.5*I$5^2+I$5*T142)</f>
        <v>28546.650611131801</v>
      </c>
      <c r="BB142" s="15">
        <f t="shared" ref="BB142:BB205" ca="1" si="79">BA142*EXP($B$8-0.5*J$5^2+J$5*U142)</f>
        <v>31888.112003608851</v>
      </c>
      <c r="BC142" s="15">
        <f t="shared" ref="BC142:BC205" ca="1" si="80">BB142*EXP($B$8-0.5*K$5^2+K$5*V142)</f>
        <v>41627.733761312666</v>
      </c>
      <c r="BD142" s="15">
        <f t="shared" ref="BD142:BD205" ca="1" si="81">BC142*EXP($B$8-0.5*L$5^2+L$5*W142)</f>
        <v>56666.566874314798</v>
      </c>
      <c r="BE142" s="15">
        <f t="shared" ref="BE142:BE205" ca="1" si="82">BD142*EXP($B$8-0.5*M$5^2+M$5*X142)</f>
        <v>68804.63500569656</v>
      </c>
      <c r="BF142" s="15">
        <f ca="1">Inputs!$B$13*EXP($B$9-0.5*C$6^2+C$6*Y142)</f>
        <v>22052.665472621848</v>
      </c>
      <c r="BG142" s="15">
        <f t="shared" ref="BG142:BG205" ca="1" si="83">BF142*EXP($B$9-0.5*D$6^2+D$6*Z142)</f>
        <v>28571.371719243354</v>
      </c>
      <c r="BH142" s="15">
        <f t="shared" ref="BH142:BH205" ca="1" si="84">BG142*EXP($B$9-0.5*E$6^2+E$6*AA142)</f>
        <v>34613.882090637562</v>
      </c>
      <c r="BI142" s="15">
        <f t="shared" ref="BI142:BI205" ca="1" si="85">BH142*EXP($B$9-0.5*F$6^2+F$6*AB142)</f>
        <v>39382.072622835825</v>
      </c>
      <c r="BJ142" s="15">
        <f t="shared" ref="BJ142:BJ205" ca="1" si="86">BI142*EXP($B$9-0.5*G$6^2+G$6*AC142)</f>
        <v>43783.861188179042</v>
      </c>
      <c r="BK142" s="15">
        <f t="shared" ref="BK142:BK205" ca="1" si="87">BJ142*EXP($B$9-0.5*H$6^2+H$6*AD142)</f>
        <v>61868.092674957639</v>
      </c>
      <c r="BL142" s="15">
        <f t="shared" ref="BL142:BL205" ca="1" si="88">BK142*EXP($B$9-0.5*I$6^2+I$6*AE142)</f>
        <v>68445.391171123847</v>
      </c>
      <c r="BM142" s="15">
        <f t="shared" ref="BM142:BM205" ca="1" si="89">BL142*EXP($B$9-0.5*J$6^2+J$6*AF142)</f>
        <v>59266.649871137117</v>
      </c>
      <c r="BN142" s="15">
        <f t="shared" ref="BN142:BN205" ca="1" si="90">BM142*EXP($B$9-0.5*K$6^2+K$6*AG142)</f>
        <v>83690.96991645993</v>
      </c>
      <c r="BO142" s="15">
        <f t="shared" ref="BO142:BO205" ca="1" si="91">BN142*EXP($B$9-0.5*L$6^2+L$6*AH142)</f>
        <v>85546.691538557105</v>
      </c>
      <c r="BP142" s="15">
        <f t="shared" ref="BP142:BP205" ca="1" si="92">BO142*EXP($B$9-0.5*M$6^2+M$6*AI142)</f>
        <v>109672.65445008724</v>
      </c>
      <c r="BQ142" s="15">
        <f ca="1">Inputs!$B$20*EXP($B$10-0.5*C$7^2+C$7*AJ142)</f>
        <v>6346.3781846903257</v>
      </c>
      <c r="BR142" s="15">
        <f t="shared" ref="BR142:BR205" ca="1" si="93">BQ142*EXP($B$10-0.5*D$7^2+D$7*AK142)</f>
        <v>18315.87533229668</v>
      </c>
      <c r="BS142" s="15">
        <f t="shared" ref="BS142:BS205" ca="1" si="94">BR142*EXP($B$10-0.5*E$7^2+E$7*AL142)</f>
        <v>25595.012223574649</v>
      </c>
      <c r="BT142" s="15">
        <f t="shared" ref="BT142:BT205" ca="1" si="95">BS142*EXP($B$10-0.5*F$7^2+F$7*AM142)</f>
        <v>35628.232713936872</v>
      </c>
      <c r="BU142" s="15">
        <f t="shared" ref="BU142:BU205" ca="1" si="96">BT142*EXP($B$10-0.5*G$7^2+G$7*AN142)</f>
        <v>43065.093197584349</v>
      </c>
      <c r="BV142" s="15">
        <f t="shared" ref="BV142:BV205" ca="1" si="97">BU142*EXP($B$10-0.5*H$7^2+H$7*AO142)</f>
        <v>58110.165699346588</v>
      </c>
      <c r="BW142" s="15">
        <f t="shared" ref="BW142:BW205" ca="1" si="98">BV142*EXP($B$10-0.5*I$7^2+I$7*AP142)</f>
        <v>78920.408386028503</v>
      </c>
      <c r="BX142" s="15">
        <f t="shared" ref="BX142:BX205" ca="1" si="99">BW142*EXP($B$10-0.5*J$7^2+J$7*AQ142)</f>
        <v>129790.86258283444</v>
      </c>
      <c r="BY142" s="15">
        <f t="shared" ref="BY142:BY205" ca="1" si="100">BX142*EXP($B$10-0.5*K$7^2+K$7*AR142)</f>
        <v>202669.26869938688</v>
      </c>
      <c r="BZ142" s="15">
        <f t="shared" ref="BZ142:BZ205" ca="1" si="101">BY142*EXP($B$10-0.5*L$7^2+L$7*AS142)</f>
        <v>273265.84831086238</v>
      </c>
      <c r="CA142" s="15">
        <f t="shared" ref="CA142:CA205" ca="1" si="102">BZ142*EXP($B$10-0.5*M$7^2+M$7*AT142)</f>
        <v>365029.34241294913</v>
      </c>
      <c r="CB142" s="15">
        <f ca="1">(AU142*DCF!C$10-DCF!C$5*MAX(AU142*DCF!C$10,0)-MAX(AU142-Inputs!$B$6,0)/Inputs!$B$10)*DCF!C$6</f>
        <v>1029.028606105177</v>
      </c>
      <c r="CC142" s="15">
        <f ca="1">(AV142*DCF!D$10-DCF!D$5*MAX(AV142*DCF!D$10,0)-MAX(AV142-AU142,0)/Inputs!$B$10)*DCF!D$6</f>
        <v>1689.3466609292952</v>
      </c>
      <c r="CD142" s="15">
        <f ca="1">(AW142*DCF!E$10-DCF!E$5*MAX(AW142*DCF!E$10,0)-MAX(AW142-AV142,0)/Inputs!$B$10)*DCF!E$6</f>
        <v>2512.3456389453186</v>
      </c>
      <c r="CE142" s="15">
        <f ca="1">(AX142*DCF!F$10-DCF!F$5*MAX(AX142*DCF!F$10,0)-MAX(AX142-AW142,0)/Inputs!$B$10)*DCF!F$6</f>
        <v>2876.1147969672861</v>
      </c>
      <c r="CF142" s="15">
        <f ca="1">(AY142*DCF!G$10-DCF!G$5*MAX(AY142*DCF!G$10,0)-MAX(AY142-AX142,0)/Inputs!$B$10)*DCF!G$6</f>
        <v>3307.9587063620775</v>
      </c>
      <c r="CG142" s="15">
        <f ca="1">(AZ142*DCF!H$10-DCF!H$5*MAX(AZ142*DCF!H$10,0)-MAX(AZ142-AY142,0)/Inputs!$B$10)*DCF!H$6</f>
        <v>3405.859802447641</v>
      </c>
      <c r="CH142" s="15">
        <f ca="1">(BA142*DCF!I$10-DCF!I$5*MAX(BA142*DCF!I$10,0)-MAX(BA142-AZ142,0)/Inputs!$B$10)*DCF!I$6</f>
        <v>4133.1748140927866</v>
      </c>
      <c r="CI142" s="15">
        <f ca="1">(BB142*DCF!J$10-DCF!J$5*MAX(BB142*DCF!J$10,0)-MAX(BB142-BA142,0)/Inputs!$B$10)*DCF!J$6</f>
        <v>4965.7305994162007</v>
      </c>
      <c r="CJ142" s="15">
        <f ca="1">(BC142*DCF!K$10-DCF!K$5*MAX(BC142*DCF!K$10,0)-MAX(BC142-BB142,0)/Inputs!$B$10)*DCF!K$6</f>
        <v>5337.9978085266139</v>
      </c>
      <c r="CK142" s="15">
        <f ca="1">(BD142*DCF!L$10-DCF!L$5*MAX(BD142*DCF!L$10,0)-MAX(BD142-BC142,0)/Inputs!$B$10)*DCF!L$6</f>
        <v>6601.6312327816222</v>
      </c>
      <c r="CL142" s="15">
        <f ca="1">(BE142*DCF!M$10-DCF!M$5*MAX(BE142*DCF!M$10,0)-MAX(BE142-BD142,0)/Inputs!$B$10)*DCF!M$6</f>
        <v>8259.2019892307198</v>
      </c>
      <c r="CM142" s="15">
        <f ca="1">(BF142*DCF!C$28-DCF!C$5*MAX(BF142*DCF!C$28,0)-MAX(BF142-Inputs!$B$13,0)/Inputs!$B$17)*DCF!C$6</f>
        <v>4267.1266903689229</v>
      </c>
      <c r="CN142" s="15">
        <f ca="1">(BG142*DCF!D$28-DCF!D$5*MAX(BG142*DCF!D$28,0)-MAX(BG142-BF142,0)/Inputs!$B$17)*DCF!D$6</f>
        <v>7024.189013387333</v>
      </c>
      <c r="CO142" s="15">
        <f ca="1">(BH142*DCF!E$28-DCF!E$5*MAX(BH142*DCF!E$28,0)-MAX(BH142-BG142,0)/Inputs!$B$17)*DCF!E$6</f>
        <v>8612.3721378402297</v>
      </c>
      <c r="CP142" s="15">
        <f ca="1">(BI142*DCF!F$28-DCF!F$5*MAX(BI142*DCF!F$28,0)-MAX(BI142-BH142,0)/Inputs!$B$17)*DCF!F$6</f>
        <v>9823.0709059535748</v>
      </c>
      <c r="CQ142" s="15">
        <f ca="1">(BJ142*DCF!G$28-DCF!G$5*MAX(BJ142*DCF!G$28,0)-MAX(BJ142-BI142,0)/Inputs!$B$17)*DCF!G$6</f>
        <v>10619.7176201414</v>
      </c>
      <c r="CR142" s="15">
        <f ca="1">(BK142*DCF!H$28-DCF!H$5*MAX(BK142*DCF!H$28,0)-MAX(BK142-BJ142,0)/Inputs!$B$17)*DCF!H$6</f>
        <v>12490.879827071025</v>
      </c>
      <c r="CS142" s="15">
        <f ca="1">(BL142*DCF!I$28-DCF!I$5*MAX(BL142*DCF!I$28,0)-MAX(BL142-BK142,0)/Inputs!$B$17)*DCF!I$6</f>
        <v>15151.097633309198</v>
      </c>
      <c r="CT142" s="15">
        <f ca="1">(BM142*DCF!J$28-DCF!J$5*MAX(BM142*DCF!J$28,0)-MAX(BM142-BL142,0)/Inputs!$B$17)*DCF!J$6</f>
        <v>13221.383026459749</v>
      </c>
      <c r="CU142" s="15">
        <f ca="1">(BN142*DCF!K$28-DCF!K$5*MAX(BN142*DCF!K$28,0)-MAX(BN142-BM142,0)/Inputs!$B$17)*DCF!K$6</f>
        <v>14682.4757247246</v>
      </c>
      <c r="CV142" s="15">
        <f ca="1">(BO142*DCF!L$28-DCF!L$5*MAX(BO142*DCF!L$28,0)-MAX(BO142-BN142,0)/Inputs!$B$17)*DCF!L$6</f>
        <v>16858.382580250298</v>
      </c>
      <c r="CW142" s="15">
        <f ca="1">(BP142*DCF!M$28-DCF!M$5*MAX(BP142*DCF!M$28,0)-MAX(BP142-BO142,0)/Inputs!$B$17)*DCF!M$6</f>
        <v>18113.132358725055</v>
      </c>
      <c r="CX142" s="15">
        <f ca="1">(BQ142*DCF!C$46-DCF!C$5*MAX(BQ142*DCF!C$46,0)-MAX(BQ142-Inputs!$B$20,0)/Inputs!$B$24)*DCF!C$6</f>
        <v>-2918.5068254205489</v>
      </c>
      <c r="CY142" s="15">
        <f ca="1">(BR142*DCF!D$46-DCF!D$5*MAX(BR142*DCF!D$46,0)-MAX(BR142-BQ142,0)/Inputs!$B$24)*DCF!D$6</f>
        <v>-8233.3778645253969</v>
      </c>
      <c r="CZ142" s="15">
        <f ca="1">(BS142*DCF!E$46-DCF!E$5*MAX(BS142*DCF!E$46,0)-MAX(BS142-BR142,0)/Inputs!$B$24)*DCF!E$6</f>
        <v>-5895.8901307701854</v>
      </c>
      <c r="DA142" s="15">
        <f ca="1">(BT142*DCF!F$46-DCF!F$5*MAX(BT142*DCF!F$46,0)-MAX(BT142-BS142,0)/Inputs!$B$24)*DCF!F$6</f>
        <v>-6248.085919935038</v>
      </c>
      <c r="DB142" s="15">
        <f ca="1">(BU142*DCF!G$46-DCF!G$5*MAX(BU142*DCF!G$46,0)-MAX(BU142-BT142,0)/Inputs!$B$24)*DCF!G$6</f>
        <v>-3950.2375812088126</v>
      </c>
      <c r="DC142" s="15">
        <f ca="1">(BV142*DCF!H$46-DCF!H$5*MAX(BV142*DCF!H$46,0)-MAX(BV142-BU142,0)/Inputs!$B$24)*DCF!H$6</f>
        <v>-4675.1640972339765</v>
      </c>
      <c r="DD142" s="15">
        <f ca="1">(BW142*DCF!I$46-DCF!I$5*MAX(BW142*DCF!I$46,0)-MAX(BW142-BV142,0)/Inputs!$B$24)*DCF!I$6</f>
        <v>-4151.118200756544</v>
      </c>
      <c r="DE142" s="15">
        <f ca="1">(BX142*DCF!J$46-DCF!J$5*MAX(BX142*DCF!J$46,0)-MAX(BX142-BW142,0)/Inputs!$B$24)*DCF!J$6</f>
        <v>-8045.645682252778</v>
      </c>
      <c r="DF142" s="15">
        <f ca="1">(BY142*DCF!K$46-DCF!K$5*MAX(BY142*DCF!K$46,0)-MAX(BY142-BX142,0)/Inputs!$B$24)*DCF!K$6</f>
        <v>-6276.1237962590758</v>
      </c>
      <c r="DG142" s="15">
        <f ca="1">(BZ142*DCF!L$46-DCF!L$5*MAX(BZ142*DCF!L$46,0)-MAX(BZ142-BY142,0)/Inputs!$B$24)*DCF!L$6</f>
        <v>2913.3648354306915</v>
      </c>
      <c r="DH142" s="15">
        <f ca="1">(CA142*DCF!M$46-DCF!M$5*MAX(CA142*DCF!M$46,0)-MAX(CA142-BZ142,0)/Inputs!$B$24)*DCF!M$6</f>
        <v>9433.1402655643033</v>
      </c>
      <c r="DI142" s="15">
        <f ca="1">SUM(CB142:CL142)+BE142*DCF!M$10*(1+Inputs!$B$30)*(1-Inputs!$B$33)*(1-Inputs!$B$30/Inputs!$B$31)/(Inputs!$B$29-Inputs!$B$30)*DCF!M$6</f>
        <v>235602.59972376443</v>
      </c>
      <c r="DJ142" s="15">
        <f ca="1">SUM(CM142:CW142)+BP142*DCF!M$28*(1+Inputs!$B$30)*(1-Inputs!$B$33)*(1-Inputs!$B$30/Inputs!$B$31)/(Inputs!$B$29-Inputs!$B$30)*DCF!M$6</f>
        <v>537824.42432530981</v>
      </c>
      <c r="DK142" s="15">
        <f ca="1">SUM(CX142:DH142)+CA142*DCF!M$46*(1+Inputs!$B$30)*(1-Inputs!$B$33)*(1-Inputs!$B$30/Inputs!$B$31)/(Inputs!$B$29-Inputs!$B$30)*DCF!M$6</f>
        <v>526330.95886295219</v>
      </c>
      <c r="DM142" s="15">
        <f ca="1">DI142+DJ142+DK142+Inputs!$B$34+Inputs!$B$36-Inputs!$B$35</f>
        <v>1376608.9829120263</v>
      </c>
    </row>
    <row r="143" spans="1:117" x14ac:dyDescent="0.75">
      <c r="A143" s="11">
        <v>130</v>
      </c>
      <c r="C143" s="23">
        <f t="shared" ca="1" si="72"/>
        <v>-0.75238493480715996</v>
      </c>
      <c r="D143" s="23">
        <f t="shared" ca="1" si="72"/>
        <v>1.3496832925921864</v>
      </c>
      <c r="E143" s="23">
        <f t="shared" ca="1" si="72"/>
        <v>0.47171604556995606</v>
      </c>
      <c r="F143" s="23">
        <f t="shared" ca="1" si="72"/>
        <v>-0.7844805962775282</v>
      </c>
      <c r="G143" s="23">
        <f t="shared" ca="1" si="72"/>
        <v>-1.2251444252622319</v>
      </c>
      <c r="H143" s="23">
        <f t="shared" ca="1" si="72"/>
        <v>-0.13712670170116081</v>
      </c>
      <c r="I143" s="23">
        <f t="shared" ca="1" si="72"/>
        <v>-1.2307903666087556</v>
      </c>
      <c r="J143" s="23">
        <f t="shared" ca="1" si="72"/>
        <v>1.2540034851555966</v>
      </c>
      <c r="K143" s="23">
        <f t="shared" ca="1" si="72"/>
        <v>0.73020327691288767</v>
      </c>
      <c r="L143" s="23">
        <f t="shared" ca="1" si="72"/>
        <v>-0.14599366612669687</v>
      </c>
      <c r="M143" s="23">
        <f t="shared" ca="1" si="72"/>
        <v>-1.4543687817218001</v>
      </c>
      <c r="N143" s="23">
        <f ca="1">SQRT(Inputs!$B$38)*C143+SQRT(1-Inputs!$B$38)*_xlfn.NORM.S.INV(RAND())</f>
        <v>-0.96130242418012724</v>
      </c>
      <c r="O143" s="23">
        <f ca="1">SQRT(Inputs!$B$38)*D143+SQRT(1-Inputs!$B$38)*_xlfn.NORM.S.INV(RAND())</f>
        <v>-6.3701312703428492E-2</v>
      </c>
      <c r="P143" s="23">
        <f ca="1">SQRT(Inputs!$B$38)*E143+SQRT(1-Inputs!$B$38)*_xlfn.NORM.S.INV(RAND())</f>
        <v>-1.2528152597834354</v>
      </c>
      <c r="Q143" s="23">
        <f ca="1">SQRT(Inputs!$B$38)*F143+SQRT(1-Inputs!$B$38)*_xlfn.NORM.S.INV(RAND())</f>
        <v>-0.30899690268068136</v>
      </c>
      <c r="R143" s="23">
        <f ca="1">SQRT(Inputs!$B$38)*G143+SQRT(1-Inputs!$B$38)*_xlfn.NORM.S.INV(RAND())</f>
        <v>0.39379958881876198</v>
      </c>
      <c r="S143" s="23">
        <f ca="1">SQRT(Inputs!$B$38)*H143+SQRT(1-Inputs!$B$38)*_xlfn.NORM.S.INV(RAND())</f>
        <v>7.2141129717705157E-2</v>
      </c>
      <c r="T143" s="23">
        <f ca="1">SQRT(Inputs!$B$38)*I143+SQRT(1-Inputs!$B$38)*_xlfn.NORM.S.INV(RAND())</f>
        <v>-0.27638324850180018</v>
      </c>
      <c r="U143" s="23">
        <f ca="1">SQRT(Inputs!$B$38)*J143+SQRT(1-Inputs!$B$38)*_xlfn.NORM.S.INV(RAND())</f>
        <v>2.084794444292617</v>
      </c>
      <c r="V143" s="23">
        <f ca="1">SQRT(Inputs!$B$38)*K143+SQRT(1-Inputs!$B$38)*_xlfn.NORM.S.INV(RAND())</f>
        <v>0.7431116584974975</v>
      </c>
      <c r="W143" s="23">
        <f ca="1">SQRT(Inputs!$B$38)*L143+SQRT(1-Inputs!$B$38)*_xlfn.NORM.S.INV(RAND())</f>
        <v>-0.82771955694051647</v>
      </c>
      <c r="X143" s="23">
        <f ca="1">SQRT(Inputs!$B$38)*M143+SQRT(1-Inputs!$B$38)*_xlfn.NORM.S.INV(RAND())</f>
        <v>-0.29117795079572339</v>
      </c>
      <c r="Y143" s="23">
        <f ca="1">SQRT(Inputs!$B$38)*C143+SQRT(1-Inputs!$B$38)*_xlfn.NORM.S.INV(RAND())</f>
        <v>0.79000976732982164</v>
      </c>
      <c r="Z143" s="23">
        <f ca="1">SQRT(Inputs!$B$38)*D143+SQRT(1-Inputs!$B$38)*_xlfn.NORM.S.INV(RAND())</f>
        <v>-7.2127649010172212E-2</v>
      </c>
      <c r="AA143" s="23">
        <f ca="1">SQRT(Inputs!$B$38)*E143+SQRT(1-Inputs!$B$38)*_xlfn.NORM.S.INV(RAND())</f>
        <v>-0.12938142342319864</v>
      </c>
      <c r="AB143" s="23">
        <f ca="1">SQRT(Inputs!$B$38)*F143+SQRT(1-Inputs!$B$38)*_xlfn.NORM.S.INV(RAND())</f>
        <v>1.3315909341263601</v>
      </c>
      <c r="AC143" s="23">
        <f ca="1">SQRT(Inputs!$B$38)*G143+SQRT(1-Inputs!$B$38)*_xlfn.NORM.S.INV(RAND())</f>
        <v>-0.71371503270460734</v>
      </c>
      <c r="AD143" s="23">
        <f ca="1">SQRT(Inputs!$B$38)*H143+SQRT(1-Inputs!$B$38)*_xlfn.NORM.S.INV(RAND())</f>
        <v>0.2141188288177619</v>
      </c>
      <c r="AE143" s="23">
        <f ca="1">SQRT(Inputs!$B$38)*I143+SQRT(1-Inputs!$B$38)*_xlfn.NORM.S.INV(RAND())</f>
        <v>-0.63875381828281119</v>
      </c>
      <c r="AF143" s="23">
        <f ca="1">SQRT(Inputs!$B$38)*J143+SQRT(1-Inputs!$B$38)*_xlfn.NORM.S.INV(RAND())</f>
        <v>0.4560508458554639</v>
      </c>
      <c r="AG143" s="23">
        <f ca="1">SQRT(Inputs!$B$38)*K143+SQRT(1-Inputs!$B$38)*_xlfn.NORM.S.INV(RAND())</f>
        <v>1.1342884014021177</v>
      </c>
      <c r="AH143" s="23">
        <f ca="1">SQRT(Inputs!$B$38)*L143+SQRT(1-Inputs!$B$38)*_xlfn.NORM.S.INV(RAND())</f>
        <v>1.2704971982634632</v>
      </c>
      <c r="AI143" s="23">
        <f ca="1">SQRT(Inputs!$B$38)*M143+SQRT(1-Inputs!$B$38)*_xlfn.NORM.S.INV(RAND())</f>
        <v>-0.72012583063256841</v>
      </c>
      <c r="AJ143" s="23">
        <f ca="1">SQRT(Inputs!$B$38)*C143+SQRT(1-Inputs!$B$38)*_xlfn.NORM.S.INV(RAND())</f>
        <v>0.2971146831972632</v>
      </c>
      <c r="AK143" s="23">
        <f ca="1">SQRT(Inputs!$B$38)*D143+SQRT(1-Inputs!$B$38)*_xlfn.NORM.S.INV(RAND())</f>
        <v>0.34784995563329957</v>
      </c>
      <c r="AL143" s="23">
        <f ca="1">SQRT(Inputs!$B$38)*E143+SQRT(1-Inputs!$B$38)*_xlfn.NORM.S.INV(RAND())</f>
        <v>0.95245750665910212</v>
      </c>
      <c r="AM143" s="23">
        <f ca="1">SQRT(Inputs!$B$38)*F143+SQRT(1-Inputs!$B$38)*_xlfn.NORM.S.INV(RAND())</f>
        <v>0.33736496526695869</v>
      </c>
      <c r="AN143" s="23">
        <f ca="1">SQRT(Inputs!$B$38)*G143+SQRT(1-Inputs!$B$38)*_xlfn.NORM.S.INV(RAND())</f>
        <v>-1.3432202067516958</v>
      </c>
      <c r="AO143" s="23">
        <f ca="1">SQRT(Inputs!$B$38)*H143+SQRT(1-Inputs!$B$38)*_xlfn.NORM.S.INV(RAND())</f>
        <v>-0.73551979597903028</v>
      </c>
      <c r="AP143" s="23">
        <f ca="1">SQRT(Inputs!$B$38)*I143+SQRT(1-Inputs!$B$38)*_xlfn.NORM.S.INV(RAND())</f>
        <v>-0.91428398669413025</v>
      </c>
      <c r="AQ143" s="23">
        <f ca="1">SQRT(Inputs!$B$38)*J143+SQRT(1-Inputs!$B$38)*_xlfn.NORM.S.INV(RAND())</f>
        <v>1.2678872015201801</v>
      </c>
      <c r="AR143" s="23">
        <f ca="1">SQRT(Inputs!$B$38)*K143+SQRT(1-Inputs!$B$38)*_xlfn.NORM.S.INV(RAND())</f>
        <v>1.5929499263819507</v>
      </c>
      <c r="AS143" s="23">
        <f ca="1">SQRT(Inputs!$B$38)*L143+SQRT(1-Inputs!$B$38)*_xlfn.NORM.S.INV(RAND())</f>
        <v>0.30656263710541853</v>
      </c>
      <c r="AT143" s="23">
        <f ca="1">SQRT(Inputs!$B$38)*M143+SQRT(1-Inputs!$B$38)*_xlfn.NORM.S.INV(RAND())</f>
        <v>-2.3926817843052448</v>
      </c>
      <c r="AU143" s="15">
        <f ca="1">Inputs!$B$6*EXP($B$8-0.5*C$5^2+C$5*N143)</f>
        <v>4247.1499479592321</v>
      </c>
      <c r="AV143" s="15">
        <f t="shared" ca="1" si="73"/>
        <v>5121.5898461481338</v>
      </c>
      <c r="AW143" s="15">
        <f t="shared" ca="1" si="74"/>
        <v>5273.9486453899553</v>
      </c>
      <c r="AX143" s="15">
        <f t="shared" ca="1" si="75"/>
        <v>6195.129664031464</v>
      </c>
      <c r="AY143" s="15">
        <f t="shared" ca="1" si="76"/>
        <v>7927.4138868623868</v>
      </c>
      <c r="AZ143" s="15">
        <f t="shared" ca="1" si="77"/>
        <v>9772.7700096393746</v>
      </c>
      <c r="BA143" s="15">
        <f t="shared" ca="1" si="78"/>
        <v>11618.388075946174</v>
      </c>
      <c r="BB143" s="15">
        <f t="shared" ca="1" si="79"/>
        <v>17528.65473663987</v>
      </c>
      <c r="BC143" s="15">
        <f t="shared" ca="1" si="80"/>
        <v>23064.681739021482</v>
      </c>
      <c r="BD143" s="15">
        <f t="shared" ca="1" si="81"/>
        <v>26151.350001065908</v>
      </c>
      <c r="BE143" s="15">
        <f t="shared" ca="1" si="82"/>
        <v>31206.440813297944</v>
      </c>
      <c r="BF143" s="15">
        <f ca="1">Inputs!$B$13*EXP($B$9-0.5*C$6^2+C$6*Y143)</f>
        <v>16176.046937116173</v>
      </c>
      <c r="BG143" s="15">
        <f t="shared" ca="1" si="83"/>
        <v>19459.407487340624</v>
      </c>
      <c r="BH143" s="15">
        <f t="shared" ca="1" si="84"/>
        <v>23271.049942821104</v>
      </c>
      <c r="BI143" s="15">
        <f t="shared" ca="1" si="85"/>
        <v>34967.356119065116</v>
      </c>
      <c r="BJ143" s="15">
        <f t="shared" ca="1" si="86"/>
        <v>38676.795262915861</v>
      </c>
      <c r="BK143" s="15">
        <f t="shared" ca="1" si="87"/>
        <v>48872.547187165059</v>
      </c>
      <c r="BL143" s="15">
        <f t="shared" ca="1" si="88"/>
        <v>55264.699273869439</v>
      </c>
      <c r="BM143" s="15">
        <f t="shared" ca="1" si="89"/>
        <v>71891.991508807841</v>
      </c>
      <c r="BN143" s="15">
        <f t="shared" ca="1" si="90"/>
        <v>101291.82048984077</v>
      </c>
      <c r="BO143" s="15">
        <f t="shared" ca="1" si="91"/>
        <v>144463.27599882882</v>
      </c>
      <c r="BP143" s="15">
        <f t="shared" ca="1" si="92"/>
        <v>163876.37258493542</v>
      </c>
      <c r="BQ143" s="15">
        <f ca="1">Inputs!$B$20*EXP($B$10-0.5*C$7^2+C$7*AJ143)</f>
        <v>4766.2262120192581</v>
      </c>
      <c r="BR143" s="15">
        <f t="shared" ca="1" si="93"/>
        <v>7222.5389968499503</v>
      </c>
      <c r="BS143" s="15">
        <f t="shared" ca="1" si="94"/>
        <v>13002.249932847468</v>
      </c>
      <c r="BT143" s="15">
        <f t="shared" ca="1" si="95"/>
        <v>19586.19673007325</v>
      </c>
      <c r="BU143" s="15">
        <f t="shared" ca="1" si="96"/>
        <v>19611.99968332651</v>
      </c>
      <c r="BV143" s="15">
        <f t="shared" ca="1" si="97"/>
        <v>23119.129537199151</v>
      </c>
      <c r="BW143" s="15">
        <f t="shared" ca="1" si="98"/>
        <v>26585.480775894004</v>
      </c>
      <c r="BX143" s="15">
        <f t="shared" ca="1" si="99"/>
        <v>47945.211235636343</v>
      </c>
      <c r="BY143" s="15">
        <f t="shared" ca="1" si="100"/>
        <v>91116.335674876274</v>
      </c>
      <c r="BZ143" s="15">
        <f t="shared" ca="1" si="101"/>
        <v>135261.00719705992</v>
      </c>
      <c r="CA143" s="15">
        <f t="shared" ca="1" si="102"/>
        <v>124194.15674640871</v>
      </c>
      <c r="CB143" s="15">
        <f ca="1">(AU143*DCF!C$10-DCF!C$5*MAX(AU143*DCF!C$10,0)-MAX(AU143-Inputs!$B$6,0)/Inputs!$B$10)*DCF!C$6</f>
        <v>1048.1730189858692</v>
      </c>
      <c r="CC143" s="15">
        <f ca="1">(AV143*DCF!D$10-DCF!D$5*MAX(AV143*DCF!D$10,0)-MAX(AV143-AU143,0)/Inputs!$B$10)*DCF!D$6</f>
        <v>1035.1435439108975</v>
      </c>
      <c r="CD143" s="15">
        <f ca="1">(AW143*DCF!E$10-DCF!E$5*MAX(AW143*DCF!E$10,0)-MAX(AW143-AV143,0)/Inputs!$B$10)*DCF!E$6</f>
        <v>1183.3532770012455</v>
      </c>
      <c r="CE143" s="15">
        <f ca="1">(AX143*DCF!F$10-DCF!F$5*MAX(AX143*DCF!F$10,0)-MAX(AX143-AW143,0)/Inputs!$B$10)*DCF!F$6</f>
        <v>1160.7120013605065</v>
      </c>
      <c r="CF143" s="15">
        <f ca="1">(AY143*DCF!G$10-DCF!G$5*MAX(AY143*DCF!G$10,0)-MAX(AY143-AX143,0)/Inputs!$B$10)*DCF!G$6</f>
        <v>1300.3881922207827</v>
      </c>
      <c r="CG143" s="15">
        <f ca="1">(AZ143*DCF!H$10-DCF!H$5*MAX(AZ143*DCF!H$10,0)-MAX(AZ143-AY143,0)/Inputs!$B$10)*DCF!H$6</f>
        <v>1569.7142452209828</v>
      </c>
      <c r="CH143" s="15">
        <f ca="1">(BA143*DCF!I$10-DCF!I$5*MAX(BA143*DCF!I$10,0)-MAX(BA143-AZ143,0)/Inputs!$B$10)*DCF!I$6</f>
        <v>1819.5096338998467</v>
      </c>
      <c r="CI143" s="15">
        <f ca="1">(BB143*DCF!J$10-DCF!J$5*MAX(BB143*DCF!J$10,0)-MAX(BB143-BA143,0)/Inputs!$B$10)*DCF!J$6</f>
        <v>2112.3543059206559</v>
      </c>
      <c r="CJ143" s="15">
        <f ca="1">(BC143*DCF!K$10-DCF!K$5*MAX(BC143*DCF!K$10,0)-MAX(BC143-BB143,0)/Inputs!$B$10)*DCF!K$6</f>
        <v>2938.0838325440573</v>
      </c>
      <c r="CK143" s="15">
        <f ca="1">(BD143*DCF!L$10-DCF!L$5*MAX(BD143*DCF!L$10,0)-MAX(BD143-BC143,0)/Inputs!$B$10)*DCF!L$6</f>
        <v>3544.9646895801084</v>
      </c>
      <c r="CL143" s="15">
        <f ca="1">(BE143*DCF!M$10-DCF!M$5*MAX(BE143*DCF!M$10,0)-MAX(BE143-BD143,0)/Inputs!$B$10)*DCF!M$6</f>
        <v>3799.747813617128</v>
      </c>
      <c r="CM143" s="15">
        <f ca="1">(BF143*DCF!C$28-DCF!C$5*MAX(BF143*DCF!C$28,0)-MAX(BF143-Inputs!$B$13,0)/Inputs!$B$17)*DCF!C$6</f>
        <v>3830.8079817033172</v>
      </c>
      <c r="CN143" s="15">
        <f ca="1">(BG143*DCF!D$28-DCF!D$5*MAX(BG143*DCF!D$28,0)-MAX(BG143-BF143,0)/Inputs!$B$17)*DCF!D$6</f>
        <v>5030.7529668992938</v>
      </c>
      <c r="CO143" s="15">
        <f ca="1">(BH143*DCF!E$28-DCF!E$5*MAX(BH143*DCF!E$28,0)-MAX(BH143-BG143,0)/Inputs!$B$17)*DCF!E$6</f>
        <v>5839.5534568949242</v>
      </c>
      <c r="CP143" s="15">
        <f ca="1">(BI143*DCF!F$28-DCF!F$5*MAX(BI143*DCF!F$28,0)-MAX(BI143-BH143,0)/Inputs!$B$17)*DCF!F$6</f>
        <v>7363.2187024003288</v>
      </c>
      <c r="CQ143" s="15">
        <f ca="1">(BJ143*DCF!G$28-DCF!G$5*MAX(BJ143*DCF!G$28,0)-MAX(BJ143-BI143,0)/Inputs!$B$17)*DCF!G$6</f>
        <v>9411.0969517522244</v>
      </c>
      <c r="CR143" s="15">
        <f ca="1">(BK143*DCF!H$28-DCF!H$5*MAX(BK143*DCF!H$28,0)-MAX(BK143-BJ143,0)/Inputs!$B$17)*DCF!H$6</f>
        <v>10502.586396888832</v>
      </c>
      <c r="CS143" s="15">
        <f ca="1">(BL143*DCF!I$28-DCF!I$5*MAX(BL143*DCF!I$28,0)-MAX(BL143-BK143,0)/Inputs!$B$17)*DCF!I$6</f>
        <v>12078.19208845076</v>
      </c>
      <c r="CT143" s="15">
        <f ca="1">(BM143*DCF!J$28-DCF!J$5*MAX(BM143*DCF!J$28,0)-MAX(BM143-BL143,0)/Inputs!$B$17)*DCF!J$6</f>
        <v>13833.239197725834</v>
      </c>
      <c r="CU143" s="15">
        <f ca="1">(BN143*DCF!K$28-DCF!K$5*MAX(BN143*DCF!K$28,0)-MAX(BN143-BM143,0)/Inputs!$B$17)*DCF!K$6</f>
        <v>17790.046681202355</v>
      </c>
      <c r="CV143" s="15">
        <f ca="1">(BO143*DCF!L$28-DCF!L$5*MAX(BO143*DCF!L$28,0)-MAX(BO143-BN143,0)/Inputs!$B$17)*DCF!L$6</f>
        <v>23938.53364904445</v>
      </c>
      <c r="CW143" s="15">
        <f ca="1">(BP143*DCF!M$28-DCF!M$5*MAX(BP143*DCF!M$28,0)-MAX(BP143-BO143,0)/Inputs!$B$17)*DCF!M$6</f>
        <v>28804.220254266867</v>
      </c>
      <c r="CX143" s="15">
        <f ca="1">(BQ143*DCF!C$46-DCF!C$5*MAX(BQ143*DCF!C$46,0)-MAX(BQ143-Inputs!$B$20,0)/Inputs!$B$24)*DCF!C$6</f>
        <v>-1823.7133108678463</v>
      </c>
      <c r="CY143" s="15">
        <f ca="1">(BR143*DCF!D$46-DCF!D$5*MAX(BR143*DCF!D$46,0)-MAX(BR143-BQ143,0)/Inputs!$B$24)*DCF!D$6</f>
        <v>-2280.8072510155462</v>
      </c>
      <c r="CZ143" s="15">
        <f ca="1">(BS143*DCF!E$46-DCF!E$5*MAX(BS143*DCF!E$46,0)-MAX(BS143-BR143,0)/Inputs!$B$24)*DCF!E$6</f>
        <v>-3815.7416312196547</v>
      </c>
      <c r="DA143" s="15">
        <f ca="1">(BT143*DCF!F$46-DCF!F$5*MAX(BT143*DCF!F$46,0)-MAX(BT143-BS143,0)/Inputs!$B$24)*DCF!F$6</f>
        <v>-3823.8138425712827</v>
      </c>
      <c r="DB143" s="15">
        <f ca="1">(BU143*DCF!G$46-DCF!G$5*MAX(BU143*DCF!G$46,0)-MAX(BU143-BT143,0)/Inputs!$B$24)*DCF!G$6</f>
        <v>-668.38852443732969</v>
      </c>
      <c r="DC143" s="15">
        <f ca="1">(BV143*DCF!H$46-DCF!H$5*MAX(BV143*DCF!H$46,0)-MAX(BV143-BU143,0)/Inputs!$B$24)*DCF!H$6</f>
        <v>-1089.8191135497877</v>
      </c>
      <c r="DD143" s="15">
        <f ca="1">(BW143*DCF!I$46-DCF!I$5*MAX(BW143*DCF!I$46,0)-MAX(BW143-BV143,0)/Inputs!$B$24)*DCF!I$6</f>
        <v>-381.0533606345918</v>
      </c>
      <c r="DE143" s="15">
        <f ca="1">(BX143*DCF!J$46-DCF!J$5*MAX(BX143*DCF!J$46,0)-MAX(BX143-BW143,0)/Inputs!$B$24)*DCF!J$6</f>
        <v>-3653.0825613433508</v>
      </c>
      <c r="DF143" s="15">
        <f ca="1">(BY143*DCF!K$46-DCF!K$5*MAX(BY143*DCF!K$46,0)-MAX(BY143-BX143,0)/Inputs!$B$24)*DCF!K$6</f>
        <v>-5370.9065819577672</v>
      </c>
      <c r="DG143" s="15">
        <f ca="1">(BZ143*DCF!L$46-DCF!L$5*MAX(BZ143*DCF!L$46,0)-MAX(BZ143-BY143,0)/Inputs!$B$24)*DCF!L$6</f>
        <v>-640.1175513986957</v>
      </c>
      <c r="DH143" s="15">
        <f ca="1">(CA143*DCF!M$46-DCF!M$5*MAX(CA143*DCF!M$46,0)-MAX(CA143-BZ143,0)/Inputs!$B$24)*DCF!M$6</f>
        <v>9736.3343610673364</v>
      </c>
      <c r="DI143" s="15">
        <f ca="1">SUM(CB143:CL143)+BE143*DCF!M$10*(1+Inputs!$B$30)*(1-Inputs!$B$33)*(1-Inputs!$B$30/Inputs!$B$31)/(Inputs!$B$29-Inputs!$B$30)*DCF!M$6</f>
        <v>108360.08200012919</v>
      </c>
      <c r="DJ143" s="15">
        <f ca="1">SUM(CM143:CW143)+BP143*DCF!M$28*(1+Inputs!$B$30)*(1-Inputs!$B$33)*(1-Inputs!$B$30/Inputs!$B$31)/(Inputs!$B$29-Inputs!$B$30)*DCF!M$6</f>
        <v>746515.7309199759</v>
      </c>
      <c r="DK143" s="15">
        <f ca="1">SUM(CX143:DH143)+CA143*DCF!M$46*(1+Inputs!$B$30)*(1-Inputs!$B$33)*(1-Inputs!$B$30/Inputs!$B$31)/(Inputs!$B$29-Inputs!$B$30)*DCF!M$6</f>
        <v>178207.7687003825</v>
      </c>
      <c r="DM143" s="15">
        <f ca="1">DI143+DJ143+DK143+Inputs!$B$34+Inputs!$B$36-Inputs!$B$35</f>
        <v>1109934.5816204876</v>
      </c>
    </row>
    <row r="144" spans="1:117" x14ac:dyDescent="0.75">
      <c r="A144" s="11">
        <v>131</v>
      </c>
      <c r="C144" s="23">
        <f t="shared" ref="C144:M153" ca="1" si="103">_xlfn.NORM.S.INV(RAND())</f>
        <v>0.68764384655255217</v>
      </c>
      <c r="D144" s="23">
        <f t="shared" ca="1" si="103"/>
        <v>1.3909252560223404</v>
      </c>
      <c r="E144" s="23">
        <f t="shared" ca="1" si="103"/>
        <v>-0.5732129823927361</v>
      </c>
      <c r="F144" s="23">
        <f t="shared" ca="1" si="103"/>
        <v>-0.10824066451938277</v>
      </c>
      <c r="G144" s="23">
        <f t="shared" ca="1" si="103"/>
        <v>-1.3404267486237784</v>
      </c>
      <c r="H144" s="23">
        <f t="shared" ca="1" si="103"/>
        <v>0.76454991058700461</v>
      </c>
      <c r="I144" s="23">
        <f t="shared" ca="1" si="103"/>
        <v>0.37774286414745223</v>
      </c>
      <c r="J144" s="23">
        <f t="shared" ca="1" si="103"/>
        <v>0.18099427093645207</v>
      </c>
      <c r="K144" s="23">
        <f t="shared" ca="1" si="103"/>
        <v>0.6173767170225859</v>
      </c>
      <c r="L144" s="23">
        <f t="shared" ca="1" si="103"/>
        <v>-1.4819755218971884</v>
      </c>
      <c r="M144" s="23">
        <f t="shared" ca="1" si="103"/>
        <v>1.7575793595471849</v>
      </c>
      <c r="N144" s="23">
        <f ca="1">SQRT(Inputs!$B$38)*C144+SQRT(1-Inputs!$B$38)*_xlfn.NORM.S.INV(RAND())</f>
        <v>1.4053716025321898</v>
      </c>
      <c r="O144" s="23">
        <f ca="1">SQRT(Inputs!$B$38)*D144+SQRT(1-Inputs!$B$38)*_xlfn.NORM.S.INV(RAND())</f>
        <v>0.83794077304165804</v>
      </c>
      <c r="P144" s="23">
        <f ca="1">SQRT(Inputs!$B$38)*E144+SQRT(1-Inputs!$B$38)*_xlfn.NORM.S.INV(RAND())</f>
        <v>-0.97282689935712641</v>
      </c>
      <c r="Q144" s="23">
        <f ca="1">SQRT(Inputs!$B$38)*F144+SQRT(1-Inputs!$B$38)*_xlfn.NORM.S.INV(RAND())</f>
        <v>-2.2281726874988372</v>
      </c>
      <c r="R144" s="23">
        <f ca="1">SQRT(Inputs!$B$38)*G144+SQRT(1-Inputs!$B$38)*_xlfn.NORM.S.INV(RAND())</f>
        <v>-1.2853487932001708</v>
      </c>
      <c r="S144" s="23">
        <f ca="1">SQRT(Inputs!$B$38)*H144+SQRT(1-Inputs!$B$38)*_xlfn.NORM.S.INV(RAND())</f>
        <v>0.1136338163202783</v>
      </c>
      <c r="T144" s="23">
        <f ca="1">SQRT(Inputs!$B$38)*I144+SQRT(1-Inputs!$B$38)*_xlfn.NORM.S.INV(RAND())</f>
        <v>0.45712582007644276</v>
      </c>
      <c r="U144" s="23">
        <f ca="1">SQRT(Inputs!$B$38)*J144+SQRT(1-Inputs!$B$38)*_xlfn.NORM.S.INV(RAND())</f>
        <v>1.4430844112654801</v>
      </c>
      <c r="V144" s="23">
        <f ca="1">SQRT(Inputs!$B$38)*K144+SQRT(1-Inputs!$B$38)*_xlfn.NORM.S.INV(RAND())</f>
        <v>-0.37117188918684235</v>
      </c>
      <c r="W144" s="23">
        <f ca="1">SQRT(Inputs!$B$38)*L144+SQRT(1-Inputs!$B$38)*_xlfn.NORM.S.INV(RAND())</f>
        <v>-0.9802974614296871</v>
      </c>
      <c r="X144" s="23">
        <f ca="1">SQRT(Inputs!$B$38)*M144+SQRT(1-Inputs!$B$38)*_xlfn.NORM.S.INV(RAND())</f>
        <v>2.5835815813010927</v>
      </c>
      <c r="Y144" s="23">
        <f ca="1">SQRT(Inputs!$B$38)*C144+SQRT(1-Inputs!$B$38)*_xlfn.NORM.S.INV(RAND())</f>
        <v>0.62295594157500322</v>
      </c>
      <c r="Z144" s="23">
        <f ca="1">SQRT(Inputs!$B$38)*D144+SQRT(1-Inputs!$B$38)*_xlfn.NORM.S.INV(RAND())</f>
        <v>-0.1590641118964885</v>
      </c>
      <c r="AA144" s="23">
        <f ca="1">SQRT(Inputs!$B$38)*E144+SQRT(1-Inputs!$B$38)*_xlfn.NORM.S.INV(RAND())</f>
        <v>-1.1823466746831008</v>
      </c>
      <c r="AB144" s="23">
        <f ca="1">SQRT(Inputs!$B$38)*F144+SQRT(1-Inputs!$B$38)*_xlfn.NORM.S.INV(RAND())</f>
        <v>1.4394997165167809</v>
      </c>
      <c r="AC144" s="23">
        <f ca="1">SQRT(Inputs!$B$38)*G144+SQRT(1-Inputs!$B$38)*_xlfn.NORM.S.INV(RAND())</f>
        <v>-1.305670338089594</v>
      </c>
      <c r="AD144" s="23">
        <f ca="1">SQRT(Inputs!$B$38)*H144+SQRT(1-Inputs!$B$38)*_xlfn.NORM.S.INV(RAND())</f>
        <v>0.68738100180489548</v>
      </c>
      <c r="AE144" s="23">
        <f ca="1">SQRT(Inputs!$B$38)*I144+SQRT(1-Inputs!$B$38)*_xlfn.NORM.S.INV(RAND())</f>
        <v>1.2956887199053817</v>
      </c>
      <c r="AF144" s="23">
        <f ca="1">SQRT(Inputs!$B$38)*J144+SQRT(1-Inputs!$B$38)*_xlfn.NORM.S.INV(RAND())</f>
        <v>-1.8648314837395215</v>
      </c>
      <c r="AG144" s="23">
        <f ca="1">SQRT(Inputs!$B$38)*K144+SQRT(1-Inputs!$B$38)*_xlfn.NORM.S.INV(RAND())</f>
        <v>0.76870697028191692</v>
      </c>
      <c r="AH144" s="23">
        <f ca="1">SQRT(Inputs!$B$38)*L144+SQRT(1-Inputs!$B$38)*_xlfn.NORM.S.INV(RAND())</f>
        <v>-1.8010966463591767</v>
      </c>
      <c r="AI144" s="23">
        <f ca="1">SQRT(Inputs!$B$38)*M144+SQRT(1-Inputs!$B$38)*_xlfn.NORM.S.INV(RAND())</f>
        <v>0.19643902736969876</v>
      </c>
      <c r="AJ144" s="23">
        <f ca="1">SQRT(Inputs!$B$38)*C144+SQRT(1-Inputs!$B$38)*_xlfn.NORM.S.INV(RAND())</f>
        <v>0.50795376896188704</v>
      </c>
      <c r="AK144" s="23">
        <f ca="1">SQRT(Inputs!$B$38)*D144+SQRT(1-Inputs!$B$38)*_xlfn.NORM.S.INV(RAND())</f>
        <v>2.3243709262191525</v>
      </c>
      <c r="AL144" s="23">
        <f ca="1">SQRT(Inputs!$B$38)*E144+SQRT(1-Inputs!$B$38)*_xlfn.NORM.S.INV(RAND())</f>
        <v>-0.24914164768414562</v>
      </c>
      <c r="AM144" s="23">
        <f ca="1">SQRT(Inputs!$B$38)*F144+SQRT(1-Inputs!$B$38)*_xlfn.NORM.S.INV(RAND())</f>
        <v>0.33812207343146811</v>
      </c>
      <c r="AN144" s="23">
        <f ca="1">SQRT(Inputs!$B$38)*G144+SQRT(1-Inputs!$B$38)*_xlfn.NORM.S.INV(RAND())</f>
        <v>-0.47189372578908545</v>
      </c>
      <c r="AO144" s="23">
        <f ca="1">SQRT(Inputs!$B$38)*H144+SQRT(1-Inputs!$B$38)*_xlfn.NORM.S.INV(RAND())</f>
        <v>0.84041942155548088</v>
      </c>
      <c r="AP144" s="23">
        <f ca="1">SQRT(Inputs!$B$38)*I144+SQRT(1-Inputs!$B$38)*_xlfn.NORM.S.INV(RAND())</f>
        <v>0.28192332524938668</v>
      </c>
      <c r="AQ144" s="23">
        <f ca="1">SQRT(Inputs!$B$38)*J144+SQRT(1-Inputs!$B$38)*_xlfn.NORM.S.INV(RAND())</f>
        <v>-1.830074453438582</v>
      </c>
      <c r="AR144" s="23">
        <f ca="1">SQRT(Inputs!$B$38)*K144+SQRT(1-Inputs!$B$38)*_xlfn.NORM.S.INV(RAND())</f>
        <v>1.3323872529455725</v>
      </c>
      <c r="AS144" s="23">
        <f ca="1">SQRT(Inputs!$B$38)*L144+SQRT(1-Inputs!$B$38)*_xlfn.NORM.S.INV(RAND())</f>
        <v>-2.34163511211842</v>
      </c>
      <c r="AT144" s="23">
        <f ca="1">SQRT(Inputs!$B$38)*M144+SQRT(1-Inputs!$B$38)*_xlfn.NORM.S.INV(RAND())</f>
        <v>6.8677855644259655E-2</v>
      </c>
      <c r="AU144" s="15">
        <f ca="1">Inputs!$B$6*EXP($B$8-0.5*C$5^2+C$5*N144)</f>
        <v>6229.8294726476979</v>
      </c>
      <c r="AV144" s="15">
        <f t="shared" ca="1" si="73"/>
        <v>8577.4438877519569</v>
      </c>
      <c r="AW144" s="15">
        <f t="shared" ca="1" si="74"/>
        <v>9172.5520580091506</v>
      </c>
      <c r="AX144" s="15">
        <f t="shared" ca="1" si="75"/>
        <v>8477.6344785056808</v>
      </c>
      <c r="AY144" s="15">
        <f t="shared" ca="1" si="76"/>
        <v>8916.3849516849623</v>
      </c>
      <c r="AZ144" s="15">
        <f t="shared" ca="1" si="77"/>
        <v>11042.294160522441</v>
      </c>
      <c r="BA144" s="15">
        <f t="shared" ca="1" si="78"/>
        <v>14175.154290409439</v>
      </c>
      <c r="BB144" s="15">
        <f t="shared" ca="1" si="79"/>
        <v>20054.34749313174</v>
      </c>
      <c r="BC144" s="15">
        <f t="shared" ca="1" si="80"/>
        <v>23697.033202428913</v>
      </c>
      <c r="BD144" s="15">
        <f t="shared" ca="1" si="81"/>
        <v>26487.608111851023</v>
      </c>
      <c r="BE144" s="15">
        <f t="shared" ca="1" si="82"/>
        <v>41068.224941536108</v>
      </c>
      <c r="BF144" s="15">
        <f ca="1">Inputs!$B$13*EXP($B$9-0.5*C$6^2+C$6*Y144)</f>
        <v>15649.101900692025</v>
      </c>
      <c r="BG144" s="15">
        <f t="shared" ca="1" si="83"/>
        <v>18532.499428378887</v>
      </c>
      <c r="BH144" s="15">
        <f t="shared" ca="1" si="84"/>
        <v>18611.195522291957</v>
      </c>
      <c r="BI144" s="15">
        <f t="shared" ca="1" si="85"/>
        <v>28433.767071996037</v>
      </c>
      <c r="BJ144" s="15">
        <f t="shared" ca="1" si="86"/>
        <v>28877.841703046011</v>
      </c>
      <c r="BK144" s="15">
        <f t="shared" ca="1" si="87"/>
        <v>38918.980863240417</v>
      </c>
      <c r="BL144" s="15">
        <f t="shared" ca="1" si="88"/>
        <v>56547.905722412281</v>
      </c>
      <c r="BM144" s="15">
        <f t="shared" ca="1" si="89"/>
        <v>55135.90222870047</v>
      </c>
      <c r="BN144" s="15">
        <f t="shared" ca="1" si="90"/>
        <v>74353.601181896287</v>
      </c>
      <c r="BO144" s="15">
        <f t="shared" ca="1" si="91"/>
        <v>74203.32699548034</v>
      </c>
      <c r="BP144" s="15">
        <f t="shared" ca="1" si="92"/>
        <v>93385.814515734179</v>
      </c>
      <c r="BQ144" s="15">
        <f ca="1">Inputs!$B$20*EXP($B$10-0.5*C$7^2+C$7*AJ144)</f>
        <v>5136.3145824385474</v>
      </c>
      <c r="BR144" s="15">
        <f t="shared" ca="1" si="93"/>
        <v>14580.588350400209</v>
      </c>
      <c r="BS144" s="15">
        <f t="shared" ca="1" si="94"/>
        <v>18587.776141065377</v>
      </c>
      <c r="BT144" s="15">
        <f t="shared" ca="1" si="95"/>
        <v>28005.626523695617</v>
      </c>
      <c r="BU144" s="15">
        <f t="shared" ca="1" si="96"/>
        <v>34624.333738103167</v>
      </c>
      <c r="BV144" s="15">
        <f t="shared" ca="1" si="97"/>
        <v>58214.375914249184</v>
      </c>
      <c r="BW144" s="15">
        <f t="shared" ca="1" si="98"/>
        <v>86229.602971579181</v>
      </c>
      <c r="BX144" s="15">
        <f t="shared" ca="1" si="99"/>
        <v>83566.779755658674</v>
      </c>
      <c r="BY144" s="15">
        <f t="shared" ca="1" si="100"/>
        <v>151089.46825681179</v>
      </c>
      <c r="BZ144" s="15">
        <f t="shared" ca="1" si="101"/>
        <v>137842.68212966435</v>
      </c>
      <c r="CA144" s="15">
        <f t="shared" ca="1" si="102"/>
        <v>196004.65806065791</v>
      </c>
      <c r="CB144" s="15">
        <f ca="1">(AU144*DCF!C$10-DCF!C$5*MAX(AU144*DCF!C$10,0)-MAX(AU144-Inputs!$B$6,0)/Inputs!$B$10)*DCF!C$6</f>
        <v>1034.0361605804108</v>
      </c>
      <c r="CC144" s="15">
        <f ca="1">(AV144*DCF!D$10-DCF!D$5*MAX(AV144*DCF!D$10,0)-MAX(AV144-AU144,0)/Inputs!$B$10)*DCF!D$6</f>
        <v>1518.2895036754753</v>
      </c>
      <c r="CD144" s="15">
        <f ca="1">(AW144*DCF!E$10-DCF!E$5*MAX(AW144*DCF!E$10,0)-MAX(AW144-AV144,0)/Inputs!$B$10)*DCF!E$6</f>
        <v>1983.7532510851131</v>
      </c>
      <c r="CE144" s="15">
        <f ca="1">(AX144*DCF!F$10-DCF!F$5*MAX(AX144*DCF!F$10,0)-MAX(AX144-AW144,0)/Inputs!$B$10)*DCF!F$6</f>
        <v>1850.6540959938891</v>
      </c>
      <c r="CF144" s="15">
        <f ca="1">(AY144*DCF!G$10-DCF!G$5*MAX(AY144*DCF!G$10,0)-MAX(AY144-AX144,0)/Inputs!$B$10)*DCF!G$6</f>
        <v>1752.7951812999765</v>
      </c>
      <c r="CG144" s="15">
        <f ca="1">(AZ144*DCF!H$10-DCF!H$5*MAX(AZ144*DCF!H$10,0)-MAX(AZ144-AY144,0)/Inputs!$B$10)*DCF!H$6</f>
        <v>1766.3760397125234</v>
      </c>
      <c r="CH144" s="15">
        <f ca="1">(BA144*DCF!I$10-DCF!I$5*MAX(BA144*DCF!I$10,0)-MAX(BA144-AZ144,0)/Inputs!$B$10)*DCF!I$6</f>
        <v>2075.3847508550571</v>
      </c>
      <c r="CI144" s="15">
        <f ca="1">(BB144*DCF!J$10-DCF!J$5*MAX(BB144*DCF!J$10,0)-MAX(BB144-BA144,0)/Inputs!$B$10)*DCF!J$6</f>
        <v>2550.4777138671566</v>
      </c>
      <c r="CJ144" s="15">
        <f ca="1">(BC144*DCF!K$10-DCF!K$5*MAX(BC144*DCF!K$10,0)-MAX(BC144-BB144,0)/Inputs!$B$10)*DCF!K$6</f>
        <v>3304.9212216122878</v>
      </c>
      <c r="CK144" s="15">
        <f ca="1">(BD144*DCF!L$10-DCF!L$5*MAX(BD144*DCF!L$10,0)-MAX(BD144-BC144,0)/Inputs!$B$10)*DCF!L$6</f>
        <v>3633.9684716232923</v>
      </c>
      <c r="CL144" s="15">
        <f ca="1">(BE144*DCF!M$10-DCF!M$5*MAX(BE144*DCF!M$10,0)-MAX(BE144-BD144,0)/Inputs!$B$10)*DCF!M$6</f>
        <v>4053.4472447408402</v>
      </c>
      <c r="CM144" s="15">
        <f ca="1">(BF144*DCF!C$28-DCF!C$5*MAX(BF144*DCF!C$28,0)-MAX(BF144-Inputs!$B$13,0)/Inputs!$B$17)*DCF!C$6</f>
        <v>3791.6841256215894</v>
      </c>
      <c r="CN144" s="15">
        <f ca="1">(BG144*DCF!D$28-DCF!D$5*MAX(BG144*DCF!D$28,0)-MAX(BG144-BF144,0)/Inputs!$B$17)*DCF!D$6</f>
        <v>4843.0876163644889</v>
      </c>
      <c r="CO144" s="15">
        <f ca="1">(BH144*DCF!E$28-DCF!E$5*MAX(BH144*DCF!E$28,0)-MAX(BH144-BG144,0)/Inputs!$B$17)*DCF!E$6</f>
        <v>5255.5120542378745</v>
      </c>
      <c r="CP144" s="15">
        <f ca="1">(BI144*DCF!F$28-DCF!F$5*MAX(BI144*DCF!F$28,0)-MAX(BI144-BH144,0)/Inputs!$B$17)*DCF!F$6</f>
        <v>5930.6643818882658</v>
      </c>
      <c r="CQ144" s="15">
        <f ca="1">(BJ144*DCF!G$28-DCF!G$5*MAX(BJ144*DCF!G$28,0)-MAX(BJ144-BI144,0)/Inputs!$B$17)*DCF!G$6</f>
        <v>7417.8861593880429</v>
      </c>
      <c r="CR144" s="15">
        <f ca="1">(BK144*DCF!H$28-DCF!H$5*MAX(BK144*DCF!H$28,0)-MAX(BK144-BJ144,0)/Inputs!$B$17)*DCF!H$6</f>
        <v>8064.9821145414853</v>
      </c>
      <c r="CS144" s="15">
        <f ca="1">(BL144*DCF!I$28-DCF!I$5*MAX(BL144*DCF!I$28,0)-MAX(BL144-BK144,0)/Inputs!$B$17)*DCF!I$6</f>
        <v>10767.120600896777</v>
      </c>
      <c r="CT144" s="15">
        <f ca="1">(BM144*DCF!J$28-DCF!J$5*MAX(BM144*DCF!J$28,0)-MAX(BM144-BL144,0)/Inputs!$B$17)*DCF!J$6</f>
        <v>12299.883382308315</v>
      </c>
      <c r="CU144" s="15">
        <f ca="1">(BN144*DCF!K$28-DCF!K$5*MAX(BN144*DCF!K$28,0)-MAX(BN144-BM144,0)/Inputs!$B$17)*DCF!K$6</f>
        <v>13348.321739541218</v>
      </c>
      <c r="CV144" s="15">
        <f ca="1">(BO144*DCF!L$28-DCF!L$5*MAX(BO144*DCF!L$28,0)-MAX(BO144-BN144,0)/Inputs!$B$17)*DCF!L$6</f>
        <v>14805.121254048316</v>
      </c>
      <c r="CW144" s="15">
        <f ca="1">(BP144*DCF!M$28-DCF!M$5*MAX(BP144*DCF!M$28,0)-MAX(BP144-BO144,0)/Inputs!$B$17)*DCF!M$6</f>
        <v>15565.486085970017</v>
      </c>
      <c r="CX144" s="15">
        <f ca="1">(BQ144*DCF!C$46-DCF!C$5*MAX(BQ144*DCF!C$46,0)-MAX(BQ144-Inputs!$B$20,0)/Inputs!$B$24)*DCF!C$6</f>
        <v>-2080.1255767472617</v>
      </c>
      <c r="CY144" s="15">
        <f ca="1">(BR144*DCF!D$46-DCF!D$5*MAX(BR144*DCF!D$46,0)-MAX(BR144-BQ144,0)/Inputs!$B$24)*DCF!D$6</f>
        <v>-6518.3596298968987</v>
      </c>
      <c r="CZ144" s="15">
        <f ca="1">(BS144*DCF!E$46-DCF!E$5*MAX(BS144*DCF!E$46,0)-MAX(BS144-BR144,0)/Inputs!$B$24)*DCF!E$6</f>
        <v>-3777.5600033725509</v>
      </c>
      <c r="DA144" s="15">
        <f ca="1">(BT144*DCF!F$46-DCF!F$5*MAX(BT144*DCF!F$46,0)-MAX(BT144-BS144,0)/Inputs!$B$24)*DCF!F$6</f>
        <v>-5468.8838338106989</v>
      </c>
      <c r="DB144" s="15">
        <f ca="1">(BU144*DCF!G$46-DCF!G$5*MAX(BU144*DCF!G$46,0)-MAX(BU144-BT144,0)/Inputs!$B$24)*DCF!G$6</f>
        <v>-3391.0965148587893</v>
      </c>
      <c r="DC144" s="15">
        <f ca="1">(BV144*DCF!H$46-DCF!H$5*MAX(BV144*DCF!H$46,0)-MAX(BV144-BU144,0)/Inputs!$B$24)*DCF!H$6</f>
        <v>-7330.4610676508928</v>
      </c>
      <c r="DD144" s="15">
        <f ca="1">(BW144*DCF!I$46-DCF!I$5*MAX(BW144*DCF!I$46,0)-MAX(BW144-BV144,0)/Inputs!$B$24)*DCF!I$6</f>
        <v>-6050.5818030345372</v>
      </c>
      <c r="DE144" s="15">
        <f ca="1">(BX144*DCF!J$46-DCF!J$5*MAX(BX144*DCF!J$46,0)-MAX(BX144-BW144,0)/Inputs!$B$24)*DCF!J$6</f>
        <v>3505.3952530924257</v>
      </c>
      <c r="DF144" s="15">
        <f ca="1">(BY144*DCF!K$46-DCF!K$5*MAX(BY144*DCF!K$46,0)-MAX(BY144-BX144,0)/Inputs!$B$24)*DCF!K$6</f>
        <v>-7910.5257995866696</v>
      </c>
      <c r="DG144" s="15">
        <f ca="1">(BZ144*DCF!L$46-DCF!L$5*MAX(BZ144*DCF!L$46,0)-MAX(BZ144-BY144,0)/Inputs!$B$24)*DCF!L$6</f>
        <v>9528.4281020056715</v>
      </c>
      <c r="DH144" s="15">
        <f ca="1">(CA144*DCF!M$46-DCF!M$5*MAX(CA144*DCF!M$46,0)-MAX(CA144-BZ144,0)/Inputs!$B$24)*DCF!M$6</f>
        <v>3206.8741793797039</v>
      </c>
      <c r="DI144" s="15">
        <f ca="1">SUM(CB144:CL144)+BE144*DCF!M$10*(1+Inputs!$B$30)*(1-Inputs!$B$33)*(1-Inputs!$B$30/Inputs!$B$31)/(Inputs!$B$29-Inputs!$B$30)*DCF!M$6</f>
        <v>139817.5167183945</v>
      </c>
      <c r="DJ144" s="15">
        <f ca="1">SUM(CM144:CW144)+BP144*DCF!M$28*(1+Inputs!$B$30)*(1-Inputs!$B$33)*(1-Inputs!$B$30/Inputs!$B$31)/(Inputs!$B$29-Inputs!$B$30)*DCF!M$6</f>
        <v>448615.02511059621</v>
      </c>
      <c r="DK144" s="15">
        <f ca="1">SUM(CX144:DH144)+CA144*DCF!M$46*(1+Inputs!$B$30)*(1-Inputs!$B$33)*(1-Inputs!$B$30/Inputs!$B$31)/(Inputs!$B$29-Inputs!$B$30)*DCF!M$6</f>
        <v>276759.5229033464</v>
      </c>
      <c r="DM144" s="15">
        <f ca="1">DI144+DJ144+DK144+Inputs!$B$34+Inputs!$B$36-Inputs!$B$35</f>
        <v>942043.06473233714</v>
      </c>
    </row>
    <row r="145" spans="1:117" x14ac:dyDescent="0.75">
      <c r="A145" s="11">
        <v>132</v>
      </c>
      <c r="C145" s="23">
        <f t="shared" ca="1" si="103"/>
        <v>0.49814697033978589</v>
      </c>
      <c r="D145" s="23">
        <f t="shared" ca="1" si="103"/>
        <v>1.395167913265746</v>
      </c>
      <c r="E145" s="23">
        <f t="shared" ca="1" si="103"/>
        <v>-1.5963125835943117</v>
      </c>
      <c r="F145" s="23">
        <f t="shared" ca="1" si="103"/>
        <v>-1.0130353142617519</v>
      </c>
      <c r="G145" s="23">
        <f t="shared" ca="1" si="103"/>
        <v>1.1400924784466742</v>
      </c>
      <c r="H145" s="23">
        <f t="shared" ca="1" si="103"/>
        <v>-0.14330567507328151</v>
      </c>
      <c r="I145" s="23">
        <f t="shared" ca="1" si="103"/>
        <v>1.4227293981852809</v>
      </c>
      <c r="J145" s="23">
        <f t="shared" ca="1" si="103"/>
        <v>0.49349112211386775</v>
      </c>
      <c r="K145" s="23">
        <f t="shared" ca="1" si="103"/>
        <v>0.47062042061460496</v>
      </c>
      <c r="L145" s="23">
        <f t="shared" ca="1" si="103"/>
        <v>0.15921075373579432</v>
      </c>
      <c r="M145" s="23">
        <f t="shared" ca="1" si="103"/>
        <v>-0.16357873814812307</v>
      </c>
      <c r="N145" s="23">
        <f ca="1">SQRT(Inputs!$B$38)*C145+SQRT(1-Inputs!$B$38)*_xlfn.NORM.S.INV(RAND())</f>
        <v>-0.79440425808750426</v>
      </c>
      <c r="O145" s="23">
        <f ca="1">SQRT(Inputs!$B$38)*D145+SQRT(1-Inputs!$B$38)*_xlfn.NORM.S.INV(RAND())</f>
        <v>1.8521556908701069</v>
      </c>
      <c r="P145" s="23">
        <f ca="1">SQRT(Inputs!$B$38)*E145+SQRT(1-Inputs!$B$38)*_xlfn.NORM.S.INV(RAND())</f>
        <v>-1.7625839737697038</v>
      </c>
      <c r="Q145" s="23">
        <f ca="1">SQRT(Inputs!$B$38)*F145+SQRT(1-Inputs!$B$38)*_xlfn.NORM.S.INV(RAND())</f>
        <v>-1.1079069113997839</v>
      </c>
      <c r="R145" s="23">
        <f ca="1">SQRT(Inputs!$B$38)*G145+SQRT(1-Inputs!$B$38)*_xlfn.NORM.S.INV(RAND())</f>
        <v>0.7424878146051761</v>
      </c>
      <c r="S145" s="23">
        <f ca="1">SQRT(Inputs!$B$38)*H145+SQRT(1-Inputs!$B$38)*_xlfn.NORM.S.INV(RAND())</f>
        <v>0.13734856171780313</v>
      </c>
      <c r="T145" s="23">
        <f ca="1">SQRT(Inputs!$B$38)*I145+SQRT(1-Inputs!$B$38)*_xlfn.NORM.S.INV(RAND())</f>
        <v>0.50939228444752749</v>
      </c>
      <c r="U145" s="23">
        <f ca="1">SQRT(Inputs!$B$38)*J145+SQRT(1-Inputs!$B$38)*_xlfn.NORM.S.INV(RAND())</f>
        <v>0.7265502601455861</v>
      </c>
      <c r="V145" s="23">
        <f ca="1">SQRT(Inputs!$B$38)*K145+SQRT(1-Inputs!$B$38)*_xlfn.NORM.S.INV(RAND())</f>
        <v>0.52291534077324198</v>
      </c>
      <c r="W145" s="23">
        <f ca="1">SQRT(Inputs!$B$38)*L145+SQRT(1-Inputs!$B$38)*_xlfn.NORM.S.INV(RAND())</f>
        <v>-8.8846258778104203E-2</v>
      </c>
      <c r="X145" s="23">
        <f ca="1">SQRT(Inputs!$B$38)*M145+SQRT(1-Inputs!$B$38)*_xlfn.NORM.S.INV(RAND())</f>
        <v>0.55653422903416117</v>
      </c>
      <c r="Y145" s="23">
        <f ca="1">SQRT(Inputs!$B$38)*C145+SQRT(1-Inputs!$B$38)*_xlfn.NORM.S.INV(RAND())</f>
        <v>0.62553830164095614</v>
      </c>
      <c r="Z145" s="23">
        <f ca="1">SQRT(Inputs!$B$38)*D145+SQRT(1-Inputs!$B$38)*_xlfn.NORM.S.INV(RAND())</f>
        <v>1.2749037556245084</v>
      </c>
      <c r="AA145" s="23">
        <f ca="1">SQRT(Inputs!$B$38)*E145+SQRT(1-Inputs!$B$38)*_xlfn.NORM.S.INV(RAND())</f>
        <v>-0.3845136188668582</v>
      </c>
      <c r="AB145" s="23">
        <f ca="1">SQRT(Inputs!$B$38)*F145+SQRT(1-Inputs!$B$38)*_xlfn.NORM.S.INV(RAND())</f>
        <v>0.79102105243318055</v>
      </c>
      <c r="AC145" s="23">
        <f ca="1">SQRT(Inputs!$B$38)*G145+SQRT(1-Inputs!$B$38)*_xlfn.NORM.S.INV(RAND())</f>
        <v>1.2947180736613895</v>
      </c>
      <c r="AD145" s="23">
        <f ca="1">SQRT(Inputs!$B$38)*H145+SQRT(1-Inputs!$B$38)*_xlfn.NORM.S.INV(RAND())</f>
        <v>0.74585180361777925</v>
      </c>
      <c r="AE145" s="23">
        <f ca="1">SQRT(Inputs!$B$38)*I145+SQRT(1-Inputs!$B$38)*_xlfn.NORM.S.INV(RAND())</f>
        <v>-0.44340496151383213</v>
      </c>
      <c r="AF145" s="23">
        <f ca="1">SQRT(Inputs!$B$38)*J145+SQRT(1-Inputs!$B$38)*_xlfn.NORM.S.INV(RAND())</f>
        <v>-1.2547035618001592</v>
      </c>
      <c r="AG145" s="23">
        <f ca="1">SQRT(Inputs!$B$38)*K145+SQRT(1-Inputs!$B$38)*_xlfn.NORM.S.INV(RAND())</f>
        <v>-0.77172818832989876</v>
      </c>
      <c r="AH145" s="23">
        <f ca="1">SQRT(Inputs!$B$38)*L145+SQRT(1-Inputs!$B$38)*_xlfn.NORM.S.INV(RAND())</f>
        <v>-0.49281633325288415</v>
      </c>
      <c r="AI145" s="23">
        <f ca="1">SQRT(Inputs!$B$38)*M145+SQRT(1-Inputs!$B$38)*_xlfn.NORM.S.INV(RAND())</f>
        <v>1.0093716548776617</v>
      </c>
      <c r="AJ145" s="23">
        <f ca="1">SQRT(Inputs!$B$38)*C145+SQRT(1-Inputs!$B$38)*_xlfn.NORM.S.INV(RAND())</f>
        <v>1.6712189025229049</v>
      </c>
      <c r="AK145" s="23">
        <f ca="1">SQRT(Inputs!$B$38)*D145+SQRT(1-Inputs!$B$38)*_xlfn.NORM.S.INV(RAND())</f>
        <v>0.8324247772786415</v>
      </c>
      <c r="AL145" s="23">
        <f ca="1">SQRT(Inputs!$B$38)*E145+SQRT(1-Inputs!$B$38)*_xlfn.NORM.S.INV(RAND())</f>
        <v>-0.12454134850720078</v>
      </c>
      <c r="AM145" s="23">
        <f ca="1">SQRT(Inputs!$B$38)*F145+SQRT(1-Inputs!$B$38)*_xlfn.NORM.S.INV(RAND())</f>
        <v>-0.99851759686632136</v>
      </c>
      <c r="AN145" s="23">
        <f ca="1">SQRT(Inputs!$B$38)*G145+SQRT(1-Inputs!$B$38)*_xlfn.NORM.S.INV(RAND())</f>
        <v>0.54501619577738691</v>
      </c>
      <c r="AO145" s="23">
        <f ca="1">SQRT(Inputs!$B$38)*H145+SQRT(1-Inputs!$B$38)*_xlfn.NORM.S.INV(RAND())</f>
        <v>-0.30221074085651889</v>
      </c>
      <c r="AP145" s="23">
        <f ca="1">SQRT(Inputs!$B$38)*I145+SQRT(1-Inputs!$B$38)*_xlfn.NORM.S.INV(RAND())</f>
        <v>-0.86240801323248617</v>
      </c>
      <c r="AQ145" s="23">
        <f ca="1">SQRT(Inputs!$B$38)*J145+SQRT(1-Inputs!$B$38)*_xlfn.NORM.S.INV(RAND())</f>
        <v>0.90240429753512963</v>
      </c>
      <c r="AR145" s="23">
        <f ca="1">SQRT(Inputs!$B$38)*K145+SQRT(1-Inputs!$B$38)*_xlfn.NORM.S.INV(RAND())</f>
        <v>-0.64241139327211183</v>
      </c>
      <c r="AS145" s="23">
        <f ca="1">SQRT(Inputs!$B$38)*L145+SQRT(1-Inputs!$B$38)*_xlfn.NORM.S.INV(RAND())</f>
        <v>-0.49590552140183691</v>
      </c>
      <c r="AT145" s="23">
        <f ca="1">SQRT(Inputs!$B$38)*M145+SQRT(1-Inputs!$B$38)*_xlfn.NORM.S.INV(RAND())</f>
        <v>-0.45184871892566603</v>
      </c>
      <c r="AU145" s="15">
        <f ca="1">Inputs!$B$6*EXP($B$8-0.5*C$5^2+C$5*N145)</f>
        <v>4363.4563184876679</v>
      </c>
      <c r="AV145" s="15">
        <f t="shared" ca="1" si="73"/>
        <v>6973.8924240986908</v>
      </c>
      <c r="AW145" s="15">
        <f t="shared" ca="1" si="74"/>
        <v>6704.1703189633236</v>
      </c>
      <c r="AX145" s="15">
        <f t="shared" ca="1" si="75"/>
        <v>7127.0950269007371</v>
      </c>
      <c r="AY145" s="15">
        <f t="shared" ca="1" si="76"/>
        <v>9499.0303247368392</v>
      </c>
      <c r="AZ145" s="15">
        <f t="shared" ca="1" si="77"/>
        <v>11794.618994371884</v>
      </c>
      <c r="BA145" s="15">
        <f t="shared" ca="1" si="78"/>
        <v>15223.975381602479</v>
      </c>
      <c r="BB145" s="15">
        <f t="shared" ca="1" si="79"/>
        <v>20046.156395332488</v>
      </c>
      <c r="BC145" s="15">
        <f t="shared" ca="1" si="80"/>
        <v>25822.532705548718</v>
      </c>
      <c r="BD145" s="15">
        <f t="shared" ca="1" si="81"/>
        <v>31373.236666039182</v>
      </c>
      <c r="BE145" s="15">
        <f t="shared" ca="1" si="82"/>
        <v>40442.806159968553</v>
      </c>
      <c r="BF145" s="15">
        <f ca="1">Inputs!$B$13*EXP($B$9-0.5*C$6^2+C$6*Y145)</f>
        <v>15657.11546127552</v>
      </c>
      <c r="BG145" s="15">
        <f t="shared" ca="1" si="83"/>
        <v>24017.452155027073</v>
      </c>
      <c r="BH145" s="15">
        <f t="shared" ca="1" si="84"/>
        <v>27531.881082959306</v>
      </c>
      <c r="BI145" s="15">
        <f t="shared" ca="1" si="85"/>
        <v>38066.904645765993</v>
      </c>
      <c r="BJ145" s="15">
        <f t="shared" ca="1" si="86"/>
        <v>56242.730169428352</v>
      </c>
      <c r="BK145" s="15">
        <f t="shared" ca="1" si="87"/>
        <v>76404.736713713952</v>
      </c>
      <c r="BL145" s="15">
        <f t="shared" ca="1" si="88"/>
        <v>88613.019573548299</v>
      </c>
      <c r="BM145" s="15">
        <f t="shared" ca="1" si="89"/>
        <v>93203.60772399549</v>
      </c>
      <c r="BN145" s="15">
        <f t="shared" ca="1" si="90"/>
        <v>104503.2392437442</v>
      </c>
      <c r="BO145" s="15">
        <f t="shared" ca="1" si="91"/>
        <v>121421.71793559646</v>
      </c>
      <c r="BP145" s="15">
        <f t="shared" ca="1" si="92"/>
        <v>167553.47412902291</v>
      </c>
      <c r="BQ145" s="15">
        <f ca="1">Inputs!$B$20*EXP($B$10-0.5*C$7^2+C$7*AJ145)</f>
        <v>7759.561460129592</v>
      </c>
      <c r="BR145" s="15">
        <f t="shared" ca="1" si="93"/>
        <v>13714.707657168556</v>
      </c>
      <c r="BS145" s="15">
        <f t="shared" ca="1" si="94"/>
        <v>18120.927139284169</v>
      </c>
      <c r="BT145" s="15">
        <f t="shared" ca="1" si="95"/>
        <v>19227.182924509521</v>
      </c>
      <c r="BU145" s="15">
        <f t="shared" ca="1" si="96"/>
        <v>30402.896746144288</v>
      </c>
      <c r="BV145" s="15">
        <f t="shared" ca="1" si="97"/>
        <v>39515.009234948062</v>
      </c>
      <c r="BW145" s="15">
        <f t="shared" ca="1" si="98"/>
        <v>45941.319942424438</v>
      </c>
      <c r="BX145" s="15">
        <f t="shared" ca="1" si="99"/>
        <v>76998.716802804964</v>
      </c>
      <c r="BY145" s="15">
        <f t="shared" ca="1" si="100"/>
        <v>95410.348871180904</v>
      </c>
      <c r="BZ145" s="15">
        <f t="shared" ca="1" si="101"/>
        <v>122209.33782453166</v>
      </c>
      <c r="CA145" s="15">
        <f t="shared" ca="1" si="102"/>
        <v>158422.07769269153</v>
      </c>
      <c r="CB145" s="15">
        <f ca="1">(AU145*DCF!C$10-DCF!C$5*MAX(AU145*DCF!C$10,0)-MAX(AU145-Inputs!$B$6,0)/Inputs!$B$10)*DCF!C$6</f>
        <v>1047.3437338334584</v>
      </c>
      <c r="CC145" s="15">
        <f ca="1">(AV145*DCF!D$10-DCF!D$5*MAX(AV145*DCF!D$10,0)-MAX(AV145-AU145,0)/Inputs!$B$10)*DCF!D$6</f>
        <v>1063.352507416769</v>
      </c>
      <c r="CD145" s="15">
        <f ca="1">(AW145*DCF!E$10-DCF!E$5*MAX(AW145*DCF!E$10,0)-MAX(AW145-AV145,0)/Inputs!$B$10)*DCF!E$6</f>
        <v>1547.8862052391507</v>
      </c>
      <c r="CE145" s="15">
        <f ca="1">(AX145*DCF!F$10-DCF!F$5*MAX(AX145*DCF!F$10,0)-MAX(AX145-AW145,0)/Inputs!$B$10)*DCF!F$6</f>
        <v>1467.8333398520874</v>
      </c>
      <c r="CF145" s="15">
        <f ca="1">(AY145*DCF!G$10-DCF!G$5*MAX(AY145*DCF!G$10,0)-MAX(AY145-AX145,0)/Inputs!$B$10)*DCF!G$6</f>
        <v>1501.2518142848987</v>
      </c>
      <c r="CG145" s="15">
        <f ca="1">(AZ145*DCF!H$10-DCF!H$5*MAX(AZ145*DCF!H$10,0)-MAX(AZ145-AY145,0)/Inputs!$B$10)*DCF!H$6</f>
        <v>1882.3108156622445</v>
      </c>
      <c r="CH145" s="15">
        <f ca="1">(BA145*DCF!I$10-DCF!I$5*MAX(BA145*DCF!I$10,0)-MAX(BA145-AZ145,0)/Inputs!$B$10)*DCF!I$6</f>
        <v>2218.3303286119112</v>
      </c>
      <c r="CI145" s="15">
        <f ca="1">(BB145*DCF!J$10-DCF!J$5*MAX(BB145*DCF!J$10,0)-MAX(BB145-BA145,0)/Inputs!$B$10)*DCF!J$6</f>
        <v>2709.2448815578496</v>
      </c>
      <c r="CJ145" s="15">
        <f ca="1">(BC145*DCF!K$10-DCF!K$5*MAX(BC145*DCF!K$10,0)-MAX(BC145-BB145,0)/Inputs!$B$10)*DCF!K$6</f>
        <v>3348.4083025056193</v>
      </c>
      <c r="CK145" s="15">
        <f ca="1">(BD145*DCF!L$10-DCF!L$5*MAX(BD145*DCF!L$10,0)-MAX(BD145-BC145,0)/Inputs!$B$10)*DCF!L$6</f>
        <v>4013.8847858585259</v>
      </c>
      <c r="CL145" s="15">
        <f ca="1">(BE145*DCF!M$10-DCF!M$5*MAX(BE145*DCF!M$10,0)-MAX(BE145-BD145,0)/Inputs!$B$10)*DCF!M$6</f>
        <v>4623.5460547509738</v>
      </c>
      <c r="CM145" s="15">
        <f ca="1">(BF145*DCF!C$28-DCF!C$5*MAX(BF145*DCF!C$28,0)-MAX(BF145-Inputs!$B$13,0)/Inputs!$B$17)*DCF!C$6</f>
        <v>3792.2791049255002</v>
      </c>
      <c r="CN145" s="15">
        <f ca="1">(BG145*DCF!D$28-DCF!D$5*MAX(BG145*DCF!D$28,0)-MAX(BG145-BF145,0)/Inputs!$B$17)*DCF!D$6</f>
        <v>5290.0504585534636</v>
      </c>
      <c r="CO145" s="15">
        <f ca="1">(BH145*DCF!E$28-DCF!E$5*MAX(BH145*DCF!E$28,0)-MAX(BH145-BG145,0)/Inputs!$B$17)*DCF!E$6</f>
        <v>7104.8734012310388</v>
      </c>
      <c r="CP145" s="15">
        <f ca="1">(BI145*DCF!F$28-DCF!F$5*MAX(BI145*DCF!F$28,0)-MAX(BI145-BH145,0)/Inputs!$B$17)*DCF!F$6</f>
        <v>8416.0943378663087</v>
      </c>
      <c r="CQ145" s="15">
        <f ca="1">(BJ145*DCF!G$28-DCF!G$5*MAX(BJ145*DCF!G$28,0)-MAX(BJ145-BI145,0)/Inputs!$B$17)*DCF!G$6</f>
        <v>11535.608756974341</v>
      </c>
      <c r="CR145" s="15">
        <f ca="1">(BK145*DCF!H$28-DCF!H$5*MAX(BK145*DCF!H$28,0)-MAX(BK145-BJ145,0)/Inputs!$B$17)*DCF!H$6</f>
        <v>15763.124342507226</v>
      </c>
      <c r="CS145" s="15">
        <f ca="1">(BL145*DCF!I$28-DCF!I$5*MAX(BL145*DCF!I$28,0)-MAX(BL145-BK145,0)/Inputs!$B$17)*DCF!I$6</f>
        <v>19085.357816645275</v>
      </c>
      <c r="CT145" s="15">
        <f ca="1">(BM145*DCF!J$28-DCF!J$5*MAX(BM145*DCF!J$28,0)-MAX(BM145-BL145,0)/Inputs!$B$17)*DCF!J$6</f>
        <v>20183.467463492991</v>
      </c>
      <c r="CU145" s="15">
        <f ca="1">(BN145*DCF!K$28-DCF!K$5*MAX(BN145*DCF!K$28,0)-MAX(BN145-BM145,0)/Inputs!$B$17)*DCF!K$6</f>
        <v>20685.277571496186</v>
      </c>
      <c r="CV145" s="15">
        <f ca="1">(BO145*DCF!L$28-DCF!L$5*MAX(BO145*DCF!L$28,0)-MAX(BO145-BN145,0)/Inputs!$B$17)*DCF!L$6</f>
        <v>22311.827279355784</v>
      </c>
      <c r="CW145" s="15">
        <f ca="1">(BP145*DCF!M$28-DCF!M$5*MAX(BP145*DCF!M$28,0)-MAX(BP145-BO145,0)/Inputs!$B$17)*DCF!M$6</f>
        <v>26703.218333401859</v>
      </c>
      <c r="CX145" s="15">
        <f ca="1">(BQ145*DCF!C$46-DCF!C$5*MAX(BQ145*DCF!C$46,0)-MAX(BQ145-Inputs!$B$20,0)/Inputs!$B$24)*DCF!C$6</f>
        <v>-3897.6176398126499</v>
      </c>
      <c r="CY145" s="15">
        <f ca="1">(BR145*DCF!D$46-DCF!D$5*MAX(BR145*DCF!D$46,0)-MAX(BR145-BQ145,0)/Inputs!$B$24)*DCF!D$6</f>
        <v>-4881.7922160367316</v>
      </c>
      <c r="CZ145" s="15">
        <f ca="1">(BS145*DCF!E$46-DCF!E$5*MAX(BS145*DCF!E$46,0)-MAX(BS145-BR145,0)/Inputs!$B$24)*DCF!E$6</f>
        <v>-3879.6416036678784</v>
      </c>
      <c r="DA145" s="15">
        <f ca="1">(BT145*DCF!F$46-DCF!F$5*MAX(BT145*DCF!F$46,0)-MAX(BT145-BS145,0)/Inputs!$B$24)*DCF!F$6</f>
        <v>-1803.0677269000857</v>
      </c>
      <c r="DB145" s="15">
        <f ca="1">(BU145*DCF!G$46-DCF!G$5*MAX(BU145*DCF!G$46,0)-MAX(BU145-BT145,0)/Inputs!$B$24)*DCF!G$6</f>
        <v>-4781.9827022046466</v>
      </c>
      <c r="DC145" s="15">
        <f ca="1">(BV145*DCF!H$46-DCF!H$5*MAX(BV145*DCF!H$46,0)-MAX(BV145-BU145,0)/Inputs!$B$24)*DCF!H$6</f>
        <v>-2831.5331250562535</v>
      </c>
      <c r="DD145" s="15">
        <f ca="1">(BW145*DCF!I$46-DCF!I$5*MAX(BW145*DCF!I$46,0)-MAX(BW145-BV145,0)/Inputs!$B$24)*DCF!I$6</f>
        <v>-783.71260914407833</v>
      </c>
      <c r="DE145" s="15">
        <f ca="1">(BX145*DCF!J$46-DCF!J$5*MAX(BX145*DCF!J$46,0)-MAX(BX145-BW145,0)/Inputs!$B$24)*DCF!J$6</f>
        <v>-5006.0310609779872</v>
      </c>
      <c r="DF145" s="15">
        <f ca="1">(BY145*DCF!K$46-DCF!K$5*MAX(BY145*DCF!K$46,0)-MAX(BY145-BX145,0)/Inputs!$B$24)*DCF!K$6</f>
        <v>939.79780658540597</v>
      </c>
      <c r="DG145" s="15">
        <f ca="1">(BZ145*DCF!L$46-DCF!L$5*MAX(BZ145*DCF!L$46,0)-MAX(BZ145-BY145,0)/Inputs!$B$24)*DCF!L$6</f>
        <v>2383.0666260060007</v>
      </c>
      <c r="DH145" s="15">
        <f ca="1">(CA145*DCF!M$46-DCF!M$5*MAX(CA145*DCF!M$46,0)-MAX(CA145-BZ145,0)/Inputs!$B$24)*DCF!M$6</f>
        <v>4849.1712632614808</v>
      </c>
      <c r="DI145" s="15">
        <f ca="1">SUM(CB145:CL145)+BE145*DCF!M$10*(1+Inputs!$B$30)*(1-Inputs!$B$33)*(1-Inputs!$B$30/Inputs!$B$31)/(Inputs!$B$29-Inputs!$B$30)*DCF!M$6</f>
        <v>137976.25711351229</v>
      </c>
      <c r="DJ145" s="15">
        <f ca="1">SUM(CM145:CW145)+BP145*DCF!M$28*(1+Inputs!$B$30)*(1-Inputs!$B$33)*(1-Inputs!$B$30/Inputs!$B$31)/(Inputs!$B$29-Inputs!$B$30)*DCF!M$6</f>
        <v>782609.22442163609</v>
      </c>
      <c r="DK145" s="15">
        <f ca="1">SUM(CX145:DH145)+CA145*DCF!M$46*(1+Inputs!$B$30)*(1-Inputs!$B$33)*(1-Inputs!$B$30/Inputs!$B$31)/(Inputs!$B$29-Inputs!$B$30)*DCF!M$6</f>
        <v>225245.95541975385</v>
      </c>
      <c r="DM145" s="15">
        <f ca="1">DI145+DJ145+DK145+Inputs!$B$34+Inputs!$B$36-Inputs!$B$35</f>
        <v>1222682.4369549023</v>
      </c>
    </row>
    <row r="146" spans="1:117" x14ac:dyDescent="0.75">
      <c r="A146" s="11">
        <v>133</v>
      </c>
      <c r="C146" s="23">
        <f t="shared" ca="1" si="103"/>
        <v>-0.56833717187800026</v>
      </c>
      <c r="D146" s="23">
        <f t="shared" ca="1" si="103"/>
        <v>0.59037165938299074</v>
      </c>
      <c r="E146" s="23">
        <f t="shared" ca="1" si="103"/>
        <v>-0.66723174057730772</v>
      </c>
      <c r="F146" s="23">
        <f t="shared" ca="1" si="103"/>
        <v>1.5751780706617335</v>
      </c>
      <c r="G146" s="23">
        <f t="shared" ca="1" si="103"/>
        <v>0.92591940179846377</v>
      </c>
      <c r="H146" s="23">
        <f t="shared" ca="1" si="103"/>
        <v>-0.48126263037443606</v>
      </c>
      <c r="I146" s="23">
        <f t="shared" ca="1" si="103"/>
        <v>-0.6030812504357953</v>
      </c>
      <c r="J146" s="23">
        <f t="shared" ca="1" si="103"/>
        <v>-2.3050232664074248</v>
      </c>
      <c r="K146" s="23">
        <f t="shared" ca="1" si="103"/>
        <v>3.2853886349986351E-2</v>
      </c>
      <c r="L146" s="23">
        <f t="shared" ca="1" si="103"/>
        <v>1.7255565667491377</v>
      </c>
      <c r="M146" s="23">
        <f t="shared" ca="1" si="103"/>
        <v>0.77657721864669893</v>
      </c>
      <c r="N146" s="23">
        <f ca="1">SQRT(Inputs!$B$38)*C146+SQRT(1-Inputs!$B$38)*_xlfn.NORM.S.INV(RAND())</f>
        <v>0.49088515504166585</v>
      </c>
      <c r="O146" s="23">
        <f ca="1">SQRT(Inputs!$B$38)*D146+SQRT(1-Inputs!$B$38)*_xlfn.NORM.S.INV(RAND())</f>
        <v>0.63964670383394506</v>
      </c>
      <c r="P146" s="23">
        <f ca="1">SQRT(Inputs!$B$38)*E146+SQRT(1-Inputs!$B$38)*_xlfn.NORM.S.INV(RAND())</f>
        <v>0.91300925401268218</v>
      </c>
      <c r="Q146" s="23">
        <f ca="1">SQRT(Inputs!$B$38)*F146+SQRT(1-Inputs!$B$38)*_xlfn.NORM.S.INV(RAND())</f>
        <v>0.1288930335826709</v>
      </c>
      <c r="R146" s="23">
        <f ca="1">SQRT(Inputs!$B$38)*G146+SQRT(1-Inputs!$B$38)*_xlfn.NORM.S.INV(RAND())</f>
        <v>-0.422618770125893</v>
      </c>
      <c r="S146" s="23">
        <f ca="1">SQRT(Inputs!$B$38)*H146+SQRT(1-Inputs!$B$38)*_xlfn.NORM.S.INV(RAND())</f>
        <v>-1.505244828959075</v>
      </c>
      <c r="T146" s="23">
        <f ca="1">SQRT(Inputs!$B$38)*I146+SQRT(1-Inputs!$B$38)*_xlfn.NORM.S.INV(RAND())</f>
        <v>-0.89374232771134099</v>
      </c>
      <c r="U146" s="23">
        <f ca="1">SQRT(Inputs!$B$38)*J146+SQRT(1-Inputs!$B$38)*_xlfn.NORM.S.INV(RAND())</f>
        <v>-0.75553789577970276</v>
      </c>
      <c r="V146" s="23">
        <f ca="1">SQRT(Inputs!$B$38)*K146+SQRT(1-Inputs!$B$38)*_xlfn.NORM.S.INV(RAND())</f>
        <v>0.81919664244027068</v>
      </c>
      <c r="W146" s="23">
        <f ca="1">SQRT(Inputs!$B$38)*L146+SQRT(1-Inputs!$B$38)*_xlfn.NORM.S.INV(RAND())</f>
        <v>1.4682993265042223</v>
      </c>
      <c r="X146" s="23">
        <f ca="1">SQRT(Inputs!$B$38)*M146+SQRT(1-Inputs!$B$38)*_xlfn.NORM.S.INV(RAND())</f>
        <v>0.13898604835121969</v>
      </c>
      <c r="Y146" s="23">
        <f ca="1">SQRT(Inputs!$B$38)*C146+SQRT(1-Inputs!$B$38)*_xlfn.NORM.S.INV(RAND())</f>
        <v>-1.1904408277093967</v>
      </c>
      <c r="Z146" s="23">
        <f ca="1">SQRT(Inputs!$B$38)*D146+SQRT(1-Inputs!$B$38)*_xlfn.NORM.S.INV(RAND())</f>
        <v>9.8053418254448327E-2</v>
      </c>
      <c r="AA146" s="23">
        <f ca="1">SQRT(Inputs!$B$38)*E146+SQRT(1-Inputs!$B$38)*_xlfn.NORM.S.INV(RAND())</f>
        <v>-0.97751239573959459</v>
      </c>
      <c r="AB146" s="23">
        <f ca="1">SQRT(Inputs!$B$38)*F146+SQRT(1-Inputs!$B$38)*_xlfn.NORM.S.INV(RAND())</f>
        <v>1.7014064901690888</v>
      </c>
      <c r="AC146" s="23">
        <f ca="1">SQRT(Inputs!$B$38)*G146+SQRT(1-Inputs!$B$38)*_xlfn.NORM.S.INV(RAND())</f>
        <v>-9.8306824354635114E-2</v>
      </c>
      <c r="AD146" s="23">
        <f ca="1">SQRT(Inputs!$B$38)*H146+SQRT(1-Inputs!$B$38)*_xlfn.NORM.S.INV(RAND())</f>
        <v>-0.58402956646554727</v>
      </c>
      <c r="AE146" s="23">
        <f ca="1">SQRT(Inputs!$B$38)*I146+SQRT(1-Inputs!$B$38)*_xlfn.NORM.S.INV(RAND())</f>
        <v>-1.3435497998901211</v>
      </c>
      <c r="AF146" s="23">
        <f ca="1">SQRT(Inputs!$B$38)*J146+SQRT(1-Inputs!$B$38)*_xlfn.NORM.S.INV(RAND())</f>
        <v>-1.0774289985519037</v>
      </c>
      <c r="AG146" s="23">
        <f ca="1">SQRT(Inputs!$B$38)*K146+SQRT(1-Inputs!$B$38)*_xlfn.NORM.S.INV(RAND())</f>
        <v>-0.77433404593304467</v>
      </c>
      <c r="AH146" s="23">
        <f ca="1">SQRT(Inputs!$B$38)*L146+SQRT(1-Inputs!$B$38)*_xlfn.NORM.S.INV(RAND())</f>
        <v>1.6596902412616354E-2</v>
      </c>
      <c r="AI146" s="23">
        <f ca="1">SQRT(Inputs!$B$38)*M146+SQRT(1-Inputs!$B$38)*_xlfn.NORM.S.INV(RAND())</f>
        <v>0.18707743131624285</v>
      </c>
      <c r="AJ146" s="23">
        <f ca="1">SQRT(Inputs!$B$38)*C146+SQRT(1-Inputs!$B$38)*_xlfn.NORM.S.INV(RAND())</f>
        <v>3.6505460361711484E-2</v>
      </c>
      <c r="AK146" s="23">
        <f ca="1">SQRT(Inputs!$B$38)*D146+SQRT(1-Inputs!$B$38)*_xlfn.NORM.S.INV(RAND())</f>
        <v>0.74223741564208723</v>
      </c>
      <c r="AL146" s="23">
        <f ca="1">SQRT(Inputs!$B$38)*E146+SQRT(1-Inputs!$B$38)*_xlfn.NORM.S.INV(RAND())</f>
        <v>-8.0844178610822159E-2</v>
      </c>
      <c r="AM146" s="23">
        <f ca="1">SQRT(Inputs!$B$38)*F146+SQRT(1-Inputs!$B$38)*_xlfn.NORM.S.INV(RAND())</f>
        <v>1.2406095713562895</v>
      </c>
      <c r="AN146" s="23">
        <f ca="1">SQRT(Inputs!$B$38)*G146+SQRT(1-Inputs!$B$38)*_xlfn.NORM.S.INV(RAND())</f>
        <v>0.88328951540657596</v>
      </c>
      <c r="AO146" s="23">
        <f ca="1">SQRT(Inputs!$B$38)*H146+SQRT(1-Inputs!$B$38)*_xlfn.NORM.S.INV(RAND())</f>
        <v>-0.52373379958228772</v>
      </c>
      <c r="AP146" s="23">
        <f ca="1">SQRT(Inputs!$B$38)*I146+SQRT(1-Inputs!$B$38)*_xlfn.NORM.S.INV(RAND())</f>
        <v>-1.8331099136722953</v>
      </c>
      <c r="AQ146" s="23">
        <f ca="1">SQRT(Inputs!$B$38)*J146+SQRT(1-Inputs!$B$38)*_xlfn.NORM.S.INV(RAND())</f>
        <v>-1.2481044862722761</v>
      </c>
      <c r="AR146" s="23">
        <f ca="1">SQRT(Inputs!$B$38)*K146+SQRT(1-Inputs!$B$38)*_xlfn.NORM.S.INV(RAND())</f>
        <v>-0.72490165464722667</v>
      </c>
      <c r="AS146" s="23">
        <f ca="1">SQRT(Inputs!$B$38)*L146+SQRT(1-Inputs!$B$38)*_xlfn.NORM.S.INV(RAND())</f>
        <v>2.0171918001083822</v>
      </c>
      <c r="AT146" s="23">
        <f ca="1">SQRT(Inputs!$B$38)*M146+SQRT(1-Inputs!$B$38)*_xlfn.NORM.S.INV(RAND())</f>
        <v>0.92767733615981829</v>
      </c>
      <c r="AU146" s="15">
        <f ca="1">Inputs!$B$6*EXP($B$8-0.5*C$5^2+C$5*N146)</f>
        <v>5372.6336551767845</v>
      </c>
      <c r="AV146" s="15">
        <f t="shared" ca="1" si="73"/>
        <v>7184.6704051957986</v>
      </c>
      <c r="AW146" s="15">
        <f t="shared" ca="1" si="74"/>
        <v>9908.5004430482768</v>
      </c>
      <c r="AX146" s="15">
        <f t="shared" ca="1" si="75"/>
        <v>12293.663562444093</v>
      </c>
      <c r="AY146" s="15">
        <f t="shared" ca="1" si="76"/>
        <v>14300.572478494802</v>
      </c>
      <c r="AZ146" s="15">
        <f t="shared" ca="1" si="77"/>
        <v>14818.432191332502</v>
      </c>
      <c r="BA146" s="15">
        <f t="shared" ca="1" si="78"/>
        <v>16514.656916631186</v>
      </c>
      <c r="BB146" s="15">
        <f t="shared" ca="1" si="79"/>
        <v>18744.948631181425</v>
      </c>
      <c r="BC146" s="15">
        <f t="shared" ca="1" si="80"/>
        <v>24846.933585046336</v>
      </c>
      <c r="BD146" s="15">
        <f t="shared" ca="1" si="81"/>
        <v>34920.965908427905</v>
      </c>
      <c r="BE146" s="15">
        <f t="shared" ca="1" si="82"/>
        <v>43336.297334547584</v>
      </c>
      <c r="BF146" s="15">
        <f ca="1">Inputs!$B$13*EXP($B$9-0.5*C$6^2+C$6*Y146)</f>
        <v>10923.449487497064</v>
      </c>
      <c r="BG146" s="15">
        <f t="shared" ca="1" si="83"/>
        <v>13550.427174787701</v>
      </c>
      <c r="BH146" s="15">
        <f t="shared" ca="1" si="84"/>
        <v>14078.217512167474</v>
      </c>
      <c r="BI146" s="15">
        <f t="shared" ca="1" si="85"/>
        <v>22393.156744367214</v>
      </c>
      <c r="BJ146" s="15">
        <f t="shared" ca="1" si="86"/>
        <v>27066.278695952067</v>
      </c>
      <c r="BK146" s="15">
        <f t="shared" ca="1" si="87"/>
        <v>30679.727080328121</v>
      </c>
      <c r="BL146" s="15">
        <f t="shared" ca="1" si="88"/>
        <v>31664.144117169082</v>
      </c>
      <c r="BM146" s="15">
        <f t="shared" ca="1" si="89"/>
        <v>34046.082224908518</v>
      </c>
      <c r="BN146" s="15">
        <f t="shared" ca="1" si="90"/>
        <v>38161.773823439733</v>
      </c>
      <c r="BO146" s="15">
        <f t="shared" ca="1" si="91"/>
        <v>47044.799702947705</v>
      </c>
      <c r="BP146" s="15">
        <f t="shared" ca="1" si="92"/>
        <v>59143.705296156935</v>
      </c>
      <c r="BQ146" s="15">
        <f ca="1">Inputs!$B$20*EXP($B$10-0.5*C$7^2+C$7*AJ146)</f>
        <v>4345.4149794595878</v>
      </c>
      <c r="BR146" s="15">
        <f t="shared" ca="1" si="93"/>
        <v>7463.4856249703762</v>
      </c>
      <c r="BS146" s="15">
        <f t="shared" ca="1" si="94"/>
        <v>9985.8706482097114</v>
      </c>
      <c r="BT146" s="15">
        <f t="shared" ca="1" si="95"/>
        <v>19064.42429358204</v>
      </c>
      <c r="BU146" s="15">
        <f t="shared" ca="1" si="96"/>
        <v>32716.802380559198</v>
      </c>
      <c r="BV146" s="15">
        <f t="shared" ca="1" si="97"/>
        <v>40452.265300091545</v>
      </c>
      <c r="BW146" s="15">
        <f t="shared" ca="1" si="98"/>
        <v>38296.506285284951</v>
      </c>
      <c r="BX146" s="15">
        <f t="shared" ca="1" si="99"/>
        <v>41706.672333337636</v>
      </c>
      <c r="BY146" s="15">
        <f t="shared" ca="1" si="100"/>
        <v>50870.184827437144</v>
      </c>
      <c r="BZ146" s="15">
        <f t="shared" ca="1" si="101"/>
        <v>103421.99754111776</v>
      </c>
      <c r="CA146" s="15">
        <f t="shared" ca="1" si="102"/>
        <v>171312.25463928835</v>
      </c>
      <c r="CB146" s="15">
        <f ca="1">(AU146*DCF!C$10-DCF!C$5*MAX(AU146*DCF!C$10,0)-MAX(AU146-Inputs!$B$6,0)/Inputs!$B$10)*DCF!C$6</f>
        <v>1040.1481195462661</v>
      </c>
      <c r="CC146" s="15">
        <f ca="1">(AV146*DCF!D$10-DCF!D$5*MAX(AV146*DCF!D$10,0)-MAX(AV146-AU146,0)/Inputs!$B$10)*DCF!D$6</f>
        <v>1309.3969996008116</v>
      </c>
      <c r="CD146" s="15">
        <f ca="1">(AW146*DCF!E$10-DCF!E$5*MAX(AW146*DCF!E$10,0)-MAX(AW146-AV146,0)/Inputs!$B$10)*DCF!E$6</f>
        <v>1674.1956993526619</v>
      </c>
      <c r="CE146" s="15">
        <f ca="1">(AX146*DCF!F$10-DCF!F$5*MAX(AX146*DCF!F$10,0)-MAX(AX146-AW146,0)/Inputs!$B$10)*DCF!F$6</f>
        <v>2187.3938534589402</v>
      </c>
      <c r="CF146" s="15">
        <f ca="1">(AY146*DCF!G$10-DCF!G$5*MAX(AY146*DCF!G$10,0)-MAX(AY146-AX146,0)/Inputs!$B$10)*DCF!G$6</f>
        <v>2560.7252108664279</v>
      </c>
      <c r="CG146" s="15">
        <f ca="1">(AZ146*DCF!H$10-DCF!H$5*MAX(AZ146*DCF!H$10,0)-MAX(AZ146-AY146,0)/Inputs!$B$10)*DCF!H$6</f>
        <v>2785.05396306374</v>
      </c>
      <c r="CH146" s="15">
        <f ca="1">(BA146*DCF!I$10-DCF!I$5*MAX(BA146*DCF!I$10,0)-MAX(BA146-AZ146,0)/Inputs!$B$10)*DCF!I$6</f>
        <v>2738.385076854925</v>
      </c>
      <c r="CI146" s="15">
        <f ca="1">(BB146*DCF!J$10-DCF!J$5*MAX(BB146*DCF!J$10,0)-MAX(BB146-BA146,0)/Inputs!$B$10)*DCF!J$6</f>
        <v>2878.7127223888715</v>
      </c>
      <c r="CJ146" s="15">
        <f ca="1">(BC146*DCF!K$10-DCF!K$5*MAX(BC146*DCF!K$10,0)-MAX(BC146-BB146,0)/Inputs!$B$10)*DCF!K$6</f>
        <v>3145.7722588799897</v>
      </c>
      <c r="CK146" s="15">
        <f ca="1">(BD146*DCF!L$10-DCF!L$5*MAX(BD146*DCF!L$10,0)-MAX(BD146-BC146,0)/Inputs!$B$10)*DCF!L$6</f>
        <v>3964.0102227196016</v>
      </c>
      <c r="CL146" s="15">
        <f ca="1">(BE146*DCF!M$10-DCF!M$5*MAX(BE146*DCF!M$10,0)-MAX(BE146-BD146,0)/Inputs!$B$10)*DCF!M$6</f>
        <v>5110.0108117064374</v>
      </c>
      <c r="CM146" s="15">
        <f ca="1">(BF146*DCF!C$28-DCF!C$5*MAX(BF146*DCF!C$28,0)-MAX(BF146-Inputs!$B$13,0)/Inputs!$B$17)*DCF!C$6</f>
        <v>3333.7651462042263</v>
      </c>
      <c r="CN146" s="15">
        <f ca="1">(BG146*DCF!D$28-DCF!D$5*MAX(BG146*DCF!D$28,0)-MAX(BG146-BF146,0)/Inputs!$B$17)*DCF!D$6</f>
        <v>3430.458540821714</v>
      </c>
      <c r="CO146" s="15">
        <f ca="1">(BH146*DCF!E$28-DCF!E$5*MAX(BH146*DCF!E$28,0)-MAX(BH146-BG146,0)/Inputs!$B$17)*DCF!E$6</f>
        <v>3883.1816718512582</v>
      </c>
      <c r="CP146" s="15">
        <f ca="1">(BI146*DCF!F$28-DCF!F$5*MAX(BI146*DCF!F$28,0)-MAX(BI146-BH146,0)/Inputs!$B$17)*DCF!F$6</f>
        <v>4565.2860861712261</v>
      </c>
      <c r="CQ146" s="15">
        <f ca="1">(BJ146*DCF!G$28-DCF!G$5*MAX(BJ146*DCF!G$28,0)-MAX(BJ146-BI146,0)/Inputs!$B$17)*DCF!G$6</f>
        <v>6236.5784114809521</v>
      </c>
      <c r="CR146" s="15">
        <f ca="1">(BK146*DCF!H$28-DCF!H$5*MAX(BK146*DCF!H$28,0)-MAX(BK146-BJ146,0)/Inputs!$B$17)*DCF!H$6</f>
        <v>7026.0065153152091</v>
      </c>
      <c r="CS146" s="15">
        <f ca="1">(BL146*DCF!I$28-DCF!I$5*MAX(BL146*DCF!I$28,0)-MAX(BL146-BK146,0)/Inputs!$B$17)*DCF!I$6</f>
        <v>7304.6256319757904</v>
      </c>
      <c r="CT146" s="15">
        <f ca="1">(BM146*DCF!J$28-DCF!J$5*MAX(BM146*DCF!J$28,0)-MAX(BM146-BL146,0)/Inputs!$B$17)*DCF!J$6</f>
        <v>7279.2771846637715</v>
      </c>
      <c r="CU146" s="15">
        <f ca="1">(BN146*DCF!K$28-DCF!K$5*MAX(BN146*DCF!K$28,0)-MAX(BN146-BM146,0)/Inputs!$B$17)*DCF!K$6</f>
        <v>7555.0093729153232</v>
      </c>
      <c r="CV146" s="15">
        <f ca="1">(BO146*DCF!L$28-DCF!L$5*MAX(BO146*DCF!L$28,0)-MAX(BO146-BN146,0)/Inputs!$B$17)*DCF!L$6</f>
        <v>8381.2958145517623</v>
      </c>
      <c r="CW146" s="15">
        <f ca="1">(BP146*DCF!M$28-DCF!M$5*MAX(BP146*DCF!M$28,0)-MAX(BP146-BO146,0)/Inputs!$B$17)*DCF!M$6</f>
        <v>9863.2467744400728</v>
      </c>
      <c r="CX146" s="15">
        <f ca="1">(BQ146*DCF!C$46-DCF!C$5*MAX(BQ146*DCF!C$46,0)-MAX(BQ146-Inputs!$B$20,0)/Inputs!$B$24)*DCF!C$6</f>
        <v>-1532.1581843830861</v>
      </c>
      <c r="CY146" s="15">
        <f ca="1">(BR146*DCF!D$46-DCF!D$5*MAX(BR146*DCF!D$46,0)-MAX(BR146-BQ146,0)/Inputs!$B$24)*DCF!D$6</f>
        <v>-2604.2978075509236</v>
      </c>
      <c r="CZ146" s="15">
        <f ca="1">(BS146*DCF!E$46-DCF!E$5*MAX(BS146*DCF!E$46,0)-MAX(BS146-BR146,0)/Inputs!$B$24)*DCF!E$6</f>
        <v>-2175.1013268556335</v>
      </c>
      <c r="DA146" s="15">
        <f ca="1">(BT146*DCF!F$46-DCF!F$5*MAX(BT146*DCF!F$46,0)-MAX(BT146-BS146,0)/Inputs!$B$24)*DCF!F$6</f>
        <v>-4694.1802887973354</v>
      </c>
      <c r="DB146" s="15">
        <f ca="1">(BU146*DCF!G$46-DCF!G$5*MAX(BU146*DCF!G$46,0)-MAX(BU146-BT146,0)/Inputs!$B$24)*DCF!G$6</f>
        <v>-5692.9188419771945</v>
      </c>
      <c r="DC146" s="15">
        <f ca="1">(BV146*DCF!H$46-DCF!H$5*MAX(BV146*DCF!H$46,0)-MAX(BV146-BU146,0)/Inputs!$B$24)*DCF!H$6</f>
        <v>-2403.7477062770131</v>
      </c>
      <c r="DD146" s="15">
        <f ca="1">(BW146*DCF!I$46-DCF!I$5*MAX(BW146*DCF!I$46,0)-MAX(BW146-BV146,0)/Inputs!$B$24)*DCF!I$6</f>
        <v>884.47265531683649</v>
      </c>
      <c r="DE146" s="15">
        <f ca="1">(BX146*DCF!J$46-DCF!J$5*MAX(BX146*DCF!J$46,0)-MAX(BX146-BW146,0)/Inputs!$B$24)*DCF!J$6</f>
        <v>845.159216042362</v>
      </c>
      <c r="DF146" s="15">
        <f ca="1">(BY146*DCF!K$46-DCF!K$5*MAX(BY146*DCF!K$46,0)-MAX(BY146-BX146,0)/Inputs!$B$24)*DCF!K$6</f>
        <v>661.0580878464566</v>
      </c>
      <c r="DG146" s="15">
        <f ca="1">(BZ146*DCF!L$46-DCF!L$5*MAX(BZ146*DCF!L$46,0)-MAX(BZ146-BY146,0)/Inputs!$B$24)*DCF!L$6</f>
        <v>-4743.5653557119003</v>
      </c>
      <c r="DH146" s="15">
        <f ca="1">(CA146*DCF!M$46-DCF!M$5*MAX(CA146*DCF!M$46,0)-MAX(CA146-BZ146,0)/Inputs!$B$24)*DCF!M$6</f>
        <v>-762.67079769265399</v>
      </c>
      <c r="DI146" s="15">
        <f ca="1">SUM(CB146:CL146)+BE146*DCF!M$10*(1+Inputs!$B$30)*(1-Inputs!$B$33)*(1-Inputs!$B$30/Inputs!$B$31)/(Inputs!$B$29-Inputs!$B$30)*DCF!M$6</f>
        <v>149999.29348369056</v>
      </c>
      <c r="DJ146" s="15">
        <f ca="1">SUM(CM146:CW146)+BP146*DCF!M$28*(1+Inputs!$B$30)*(1-Inputs!$B$33)*(1-Inputs!$B$30/Inputs!$B$31)/(Inputs!$B$29-Inputs!$B$30)*DCF!M$6</f>
        <v>288322.3497287127</v>
      </c>
      <c r="DK146" s="15">
        <f ca="1">SUM(CX146:DH146)+CA146*DCF!M$46*(1+Inputs!$B$30)*(1-Inputs!$B$33)*(1-Inputs!$B$30/Inputs!$B$31)/(Inputs!$B$29-Inputs!$B$30)*DCF!M$6</f>
        <v>242651.08855617381</v>
      </c>
      <c r="DM146" s="15">
        <f ca="1">DI146+DJ146+DK146+Inputs!$B$34+Inputs!$B$36-Inputs!$B$35</f>
        <v>757823.73176857713</v>
      </c>
    </row>
    <row r="147" spans="1:117" x14ac:dyDescent="0.75">
      <c r="A147" s="11">
        <v>134</v>
      </c>
      <c r="C147" s="23">
        <f t="shared" ca="1" si="103"/>
        <v>-3.2542325040376047E-2</v>
      </c>
      <c r="D147" s="23">
        <f t="shared" ca="1" si="103"/>
        <v>0.76079226993308835</v>
      </c>
      <c r="E147" s="23">
        <f t="shared" ca="1" si="103"/>
        <v>1.4796060130313828</v>
      </c>
      <c r="F147" s="23">
        <f t="shared" ca="1" si="103"/>
        <v>0.38949169423029467</v>
      </c>
      <c r="G147" s="23">
        <f t="shared" ca="1" si="103"/>
        <v>0.9736210105913834</v>
      </c>
      <c r="H147" s="23">
        <f t="shared" ca="1" si="103"/>
        <v>-2.7083020069335064</v>
      </c>
      <c r="I147" s="23">
        <f t="shared" ca="1" si="103"/>
        <v>-0.79013214770677209</v>
      </c>
      <c r="J147" s="23">
        <f t="shared" ca="1" si="103"/>
        <v>1.8607408121946691</v>
      </c>
      <c r="K147" s="23">
        <f t="shared" ca="1" si="103"/>
        <v>0.63559990826864721</v>
      </c>
      <c r="L147" s="23">
        <f t="shared" ca="1" si="103"/>
        <v>-7.901585123311379E-2</v>
      </c>
      <c r="M147" s="23">
        <f t="shared" ca="1" si="103"/>
        <v>-1.0668371539554222</v>
      </c>
      <c r="N147" s="23">
        <f ca="1">SQRT(Inputs!$B$38)*C147+SQRT(1-Inputs!$B$38)*_xlfn.NORM.S.INV(RAND())</f>
        <v>-1.049649565724798</v>
      </c>
      <c r="O147" s="23">
        <f ca="1">SQRT(Inputs!$B$38)*D147+SQRT(1-Inputs!$B$38)*_xlfn.NORM.S.INV(RAND())</f>
        <v>1.4955413019111956</v>
      </c>
      <c r="P147" s="23">
        <f ca="1">SQRT(Inputs!$B$38)*E147+SQRT(1-Inputs!$B$38)*_xlfn.NORM.S.INV(RAND())</f>
        <v>0.95763100663503953</v>
      </c>
      <c r="Q147" s="23">
        <f ca="1">SQRT(Inputs!$B$38)*F147+SQRT(1-Inputs!$B$38)*_xlfn.NORM.S.INV(RAND())</f>
        <v>0.17503132318011394</v>
      </c>
      <c r="R147" s="23">
        <f ca="1">SQRT(Inputs!$B$38)*G147+SQRT(1-Inputs!$B$38)*_xlfn.NORM.S.INV(RAND())</f>
        <v>1.818095457677454</v>
      </c>
      <c r="S147" s="23">
        <f ca="1">SQRT(Inputs!$B$38)*H147+SQRT(1-Inputs!$B$38)*_xlfn.NORM.S.INV(RAND())</f>
        <v>-2.9297258560752071</v>
      </c>
      <c r="T147" s="23">
        <f ca="1">SQRT(Inputs!$B$38)*I147+SQRT(1-Inputs!$B$38)*_xlfn.NORM.S.INV(RAND())</f>
        <v>-1.5126554117668409</v>
      </c>
      <c r="U147" s="23">
        <f ca="1">SQRT(Inputs!$B$38)*J147+SQRT(1-Inputs!$B$38)*_xlfn.NORM.S.INV(RAND())</f>
        <v>1.8238678984914385</v>
      </c>
      <c r="V147" s="23">
        <f ca="1">SQRT(Inputs!$B$38)*K147+SQRT(1-Inputs!$B$38)*_xlfn.NORM.S.INV(RAND())</f>
        <v>-1.932077376343716E-2</v>
      </c>
      <c r="W147" s="23">
        <f ca="1">SQRT(Inputs!$B$38)*L147+SQRT(1-Inputs!$B$38)*_xlfn.NORM.S.INV(RAND())</f>
        <v>-1.8972653249569944</v>
      </c>
      <c r="X147" s="23">
        <f ca="1">SQRT(Inputs!$B$38)*M147+SQRT(1-Inputs!$B$38)*_xlfn.NORM.S.INV(RAND())</f>
        <v>0.39377931000493838</v>
      </c>
      <c r="Y147" s="23">
        <f ca="1">SQRT(Inputs!$B$38)*C147+SQRT(1-Inputs!$B$38)*_xlfn.NORM.S.INV(RAND())</f>
        <v>7.5137584157203133E-2</v>
      </c>
      <c r="Z147" s="23">
        <f ca="1">SQRT(Inputs!$B$38)*D147+SQRT(1-Inputs!$B$38)*_xlfn.NORM.S.INV(RAND())</f>
        <v>1.5626961429354407</v>
      </c>
      <c r="AA147" s="23">
        <f ca="1">SQRT(Inputs!$B$38)*E147+SQRT(1-Inputs!$B$38)*_xlfn.NORM.S.INV(RAND())</f>
        <v>0.50429671412168919</v>
      </c>
      <c r="AB147" s="23">
        <f ca="1">SQRT(Inputs!$B$38)*F147+SQRT(1-Inputs!$B$38)*_xlfn.NORM.S.INV(RAND())</f>
        <v>-1.1137314333701147</v>
      </c>
      <c r="AC147" s="23">
        <f ca="1">SQRT(Inputs!$B$38)*G147+SQRT(1-Inputs!$B$38)*_xlfn.NORM.S.INV(RAND())</f>
        <v>0.10292034886225832</v>
      </c>
      <c r="AD147" s="23">
        <f ca="1">SQRT(Inputs!$B$38)*H147+SQRT(1-Inputs!$B$38)*_xlfn.NORM.S.INV(RAND())</f>
        <v>-1.7874389119159784</v>
      </c>
      <c r="AE147" s="23">
        <f ca="1">SQRT(Inputs!$B$38)*I147+SQRT(1-Inputs!$B$38)*_xlfn.NORM.S.INV(RAND())</f>
        <v>0.83249094729512807</v>
      </c>
      <c r="AF147" s="23">
        <f ca="1">SQRT(Inputs!$B$38)*J147+SQRT(1-Inputs!$B$38)*_xlfn.NORM.S.INV(RAND())</f>
        <v>0.34284776526170246</v>
      </c>
      <c r="AG147" s="23">
        <f ca="1">SQRT(Inputs!$B$38)*K147+SQRT(1-Inputs!$B$38)*_xlfn.NORM.S.INV(RAND())</f>
        <v>-0.73959956238274682</v>
      </c>
      <c r="AH147" s="23">
        <f ca="1">SQRT(Inputs!$B$38)*L147+SQRT(1-Inputs!$B$38)*_xlfn.NORM.S.INV(RAND())</f>
        <v>-0.53025691437615086</v>
      </c>
      <c r="AI147" s="23">
        <f ca="1">SQRT(Inputs!$B$38)*M147+SQRT(1-Inputs!$B$38)*_xlfn.NORM.S.INV(RAND())</f>
        <v>-5.5279180016392759E-2</v>
      </c>
      <c r="AJ147" s="23">
        <f ca="1">SQRT(Inputs!$B$38)*C147+SQRT(1-Inputs!$B$38)*_xlfn.NORM.S.INV(RAND())</f>
        <v>-0.87000813372230146</v>
      </c>
      <c r="AK147" s="23">
        <f ca="1">SQRT(Inputs!$B$38)*D147+SQRT(1-Inputs!$B$38)*_xlfn.NORM.S.INV(RAND())</f>
        <v>1.0784469126858942</v>
      </c>
      <c r="AL147" s="23">
        <f ca="1">SQRT(Inputs!$B$38)*E147+SQRT(1-Inputs!$B$38)*_xlfn.NORM.S.INV(RAND())</f>
        <v>-0.21145842447553831</v>
      </c>
      <c r="AM147" s="23">
        <f ca="1">SQRT(Inputs!$B$38)*F147+SQRT(1-Inputs!$B$38)*_xlfn.NORM.S.INV(RAND())</f>
        <v>-1.6256532903103998E-2</v>
      </c>
      <c r="AN147" s="23">
        <f ca="1">SQRT(Inputs!$B$38)*G147+SQRT(1-Inputs!$B$38)*_xlfn.NORM.S.INV(RAND())</f>
        <v>0.73380151363040713</v>
      </c>
      <c r="AO147" s="23">
        <f ca="1">SQRT(Inputs!$B$38)*H147+SQRT(1-Inputs!$B$38)*_xlfn.NORM.S.INV(RAND())</f>
        <v>-0.73861229132064432</v>
      </c>
      <c r="AP147" s="23">
        <f ca="1">SQRT(Inputs!$B$38)*I147+SQRT(1-Inputs!$B$38)*_xlfn.NORM.S.INV(RAND())</f>
        <v>-4.6915423931015943E-2</v>
      </c>
      <c r="AQ147" s="23">
        <f ca="1">SQRT(Inputs!$B$38)*J147+SQRT(1-Inputs!$B$38)*_xlfn.NORM.S.INV(RAND())</f>
        <v>1.0531174911532935</v>
      </c>
      <c r="AR147" s="23">
        <f ca="1">SQRT(Inputs!$B$38)*K147+SQRT(1-Inputs!$B$38)*_xlfn.NORM.S.INV(RAND())</f>
        <v>1.0468655188761393</v>
      </c>
      <c r="AS147" s="23">
        <f ca="1">SQRT(Inputs!$B$38)*L147+SQRT(1-Inputs!$B$38)*_xlfn.NORM.S.INV(RAND())</f>
        <v>-0.56150592047659631</v>
      </c>
      <c r="AT147" s="23">
        <f ca="1">SQRT(Inputs!$B$38)*M147+SQRT(1-Inputs!$B$38)*_xlfn.NORM.S.INV(RAND())</f>
        <v>-0.70144719590817561</v>
      </c>
      <c r="AU147" s="15">
        <f ca="1">Inputs!$B$6*EXP($B$8-0.5*C$5^2+C$5*N147)</f>
        <v>4186.8436057825174</v>
      </c>
      <c r="AV147" s="15">
        <f t="shared" ca="1" si="73"/>
        <v>6349.7945082181886</v>
      </c>
      <c r="AW147" s="15">
        <f t="shared" ca="1" si="74"/>
        <v>8809.9737367485577</v>
      </c>
      <c r="AX147" s="15">
        <f t="shared" ca="1" si="75"/>
        <v>10993.889316949859</v>
      </c>
      <c r="AY147" s="15">
        <f t="shared" ca="1" si="76"/>
        <v>16613.965014519268</v>
      </c>
      <c r="AZ147" s="15">
        <f t="shared" ca="1" si="77"/>
        <v>14716.257509776322</v>
      </c>
      <c r="BA147" s="15">
        <f t="shared" ca="1" si="78"/>
        <v>15372.097887804586</v>
      </c>
      <c r="BB147" s="15">
        <f t="shared" ca="1" si="79"/>
        <v>22593.44532153607</v>
      </c>
      <c r="BC147" s="15">
        <f t="shared" ca="1" si="80"/>
        <v>27619.661143724839</v>
      </c>
      <c r="BD147" s="15">
        <f t="shared" ca="1" si="81"/>
        <v>28334.716548529785</v>
      </c>
      <c r="BE147" s="15">
        <f t="shared" ca="1" si="82"/>
        <v>35988.433854492047</v>
      </c>
      <c r="BF147" s="15">
        <f ca="1">Inputs!$B$13*EXP($B$9-0.5*C$6^2+C$6*Y147)</f>
        <v>14038.587732741971</v>
      </c>
      <c r="BG147" s="15">
        <f t="shared" ca="1" si="83"/>
        <v>22682.503756670721</v>
      </c>
      <c r="BH147" s="15">
        <f t="shared" ca="1" si="84"/>
        <v>30131.572474089407</v>
      </c>
      <c r="BI147" s="15">
        <f t="shared" ca="1" si="85"/>
        <v>31074.75186609634</v>
      </c>
      <c r="BJ147" s="15">
        <f t="shared" ca="1" si="86"/>
        <v>38665.002599442043</v>
      </c>
      <c r="BK147" s="15">
        <f t="shared" ca="1" si="87"/>
        <v>37203.847951489937</v>
      </c>
      <c r="BL147" s="15">
        <f t="shared" ca="1" si="88"/>
        <v>50906.55691120652</v>
      </c>
      <c r="BM147" s="15">
        <f t="shared" ca="1" si="89"/>
        <v>65297.862962970175</v>
      </c>
      <c r="BN147" s="15">
        <f t="shared" ca="1" si="90"/>
        <v>73496.744232175784</v>
      </c>
      <c r="BO147" s="15">
        <f t="shared" ca="1" si="91"/>
        <v>85024.606004136847</v>
      </c>
      <c r="BP147" s="15">
        <f t="shared" ca="1" si="92"/>
        <v>103995.99648306301</v>
      </c>
      <c r="BQ147" s="15">
        <f ca="1">Inputs!$B$20*EXP($B$10-0.5*C$7^2+C$7*AJ147)</f>
        <v>3150.6115694025548</v>
      </c>
      <c r="BR147" s="15">
        <f t="shared" ca="1" si="93"/>
        <v>6021.1079334192909</v>
      </c>
      <c r="BS147" s="15">
        <f t="shared" ca="1" si="94"/>
        <v>7759.4162414377224</v>
      </c>
      <c r="BT147" s="15">
        <f t="shared" ca="1" si="95"/>
        <v>10653.020213596588</v>
      </c>
      <c r="BU147" s="15">
        <f t="shared" ca="1" si="96"/>
        <v>17632.373812753525</v>
      </c>
      <c r="BV147" s="15">
        <f t="shared" ca="1" si="97"/>
        <v>20771.018723372596</v>
      </c>
      <c r="BW147" s="15">
        <f t="shared" ca="1" si="98"/>
        <v>28698.401387439477</v>
      </c>
      <c r="BX147" s="15">
        <f t="shared" ca="1" si="99"/>
        <v>49574.636636805641</v>
      </c>
      <c r="BY147" s="15">
        <f t="shared" ca="1" si="100"/>
        <v>84866.384700875991</v>
      </c>
      <c r="BZ147" s="15">
        <f t="shared" ca="1" si="101"/>
        <v>107400.72255739023</v>
      </c>
      <c r="CA147" s="15">
        <f t="shared" ca="1" si="102"/>
        <v>133185.17515552341</v>
      </c>
      <c r="CB147" s="15">
        <f ca="1">(AU147*DCF!C$10-DCF!C$5*MAX(AU147*DCF!C$10,0)-MAX(AU147-Inputs!$B$6,0)/Inputs!$B$10)*DCF!C$6</f>
        <v>1048.6030139546413</v>
      </c>
      <c r="CC147" s="15">
        <f ca="1">(AV147*DCF!D$10-DCF!D$5*MAX(AV147*DCF!D$10,0)-MAX(AV147-AU147,0)/Inputs!$B$10)*DCF!D$6</f>
        <v>1020.3404238200559</v>
      </c>
      <c r="CD147" s="15">
        <f ca="1">(AW147*DCF!E$10-DCF!E$5*MAX(AW147*DCF!E$10,0)-MAX(AW147-AV147,0)/Inputs!$B$10)*DCF!E$6</f>
        <v>1479.9484504230541</v>
      </c>
      <c r="CE147" s="15">
        <f ca="1">(AX147*DCF!F$10-DCF!F$5*MAX(AX147*DCF!F$10,0)-MAX(AX147-AW147,0)/Inputs!$B$10)*DCF!F$6</f>
        <v>1945.5298304906773</v>
      </c>
      <c r="CF147" s="15">
        <f ca="1">(AY147*DCF!G$10-DCF!G$5*MAX(AY147*DCF!G$10,0)-MAX(AY147-AX147,0)/Inputs!$B$10)*DCF!G$6</f>
        <v>2342.8631625589765</v>
      </c>
      <c r="CG147" s="15">
        <f ca="1">(AZ147*DCF!H$10-DCF!H$5*MAX(AZ147*DCF!H$10,0)-MAX(AZ147-AY147,0)/Inputs!$B$10)*DCF!H$6</f>
        <v>2857.1719512288173</v>
      </c>
      <c r="CH147" s="15">
        <f ca="1">(BA147*DCF!I$10-DCF!I$5*MAX(BA147*DCF!I$10,0)-MAX(BA147-AZ147,0)/Inputs!$B$10)*DCF!I$6</f>
        <v>2700.3407076927506</v>
      </c>
      <c r="CI147" s="15">
        <f ca="1">(BB147*DCF!J$10-DCF!J$5*MAX(BB147*DCF!J$10,0)-MAX(BB147-BA147,0)/Inputs!$B$10)*DCF!J$6</f>
        <v>2782.8114359688498</v>
      </c>
      <c r="CJ147" s="15">
        <f ca="1">(BC147*DCF!K$10-DCF!K$5*MAX(BC147*DCF!K$10,0)-MAX(BC147-BB147,0)/Inputs!$B$10)*DCF!K$6</f>
        <v>3742.7281677867218</v>
      </c>
      <c r="CK147" s="15">
        <f ca="1">(BD147*DCF!L$10-DCF!L$5*MAX(BD147*DCF!L$10,0)-MAX(BD147-BC147,0)/Inputs!$B$10)*DCF!L$6</f>
        <v>4180.9458259665953</v>
      </c>
      <c r="CL147" s="15">
        <f ca="1">(BE147*DCF!M$10-DCF!M$5*MAX(BE147*DCF!M$10,0)-MAX(BE147-BD147,0)/Inputs!$B$10)*DCF!M$6</f>
        <v>4164.1151814913446</v>
      </c>
      <c r="CM147" s="15">
        <f ca="1">(BF147*DCF!C$28-DCF!C$5*MAX(BF147*DCF!C$28,0)-MAX(BF147-Inputs!$B$13,0)/Inputs!$B$17)*DCF!C$6</f>
        <v>3672.1089893757985</v>
      </c>
      <c r="CN147" s="15">
        <f ca="1">(BG147*DCF!D$28-DCF!D$5*MAX(BG147*DCF!D$28,0)-MAX(BG147-BF147,0)/Inputs!$B$17)*DCF!D$6</f>
        <v>4836.3768931085697</v>
      </c>
      <c r="CO147" s="15">
        <f ca="1">(BH147*DCF!E$28-DCF!E$5*MAX(BH147*DCF!E$28,0)-MAX(BH147-BG147,0)/Inputs!$B$17)*DCF!E$6</f>
        <v>7065.6889514090944</v>
      </c>
      <c r="CP147" s="15">
        <f ca="1">(BI147*DCF!F$28-DCF!F$5*MAX(BI147*DCF!F$28,0)-MAX(BI147-BH147,0)/Inputs!$B$17)*DCF!F$6</f>
        <v>8264.2558794773067</v>
      </c>
      <c r="CQ147" s="15">
        <f ca="1">(BJ147*DCF!G$28-DCF!G$5*MAX(BJ147*DCF!G$28,0)-MAX(BJ147-BI147,0)/Inputs!$B$17)*DCF!G$6</f>
        <v>8755.323084127569</v>
      </c>
      <c r="CR147" s="15">
        <f ca="1">(BK147*DCF!H$28-DCF!H$5*MAX(BK147*DCF!H$28,0)-MAX(BK147-BJ147,0)/Inputs!$B$17)*DCF!H$6</f>
        <v>9200.9220583453898</v>
      </c>
      <c r="CS147" s="15">
        <f ca="1">(BL147*DCF!I$28-DCF!I$5*MAX(BL147*DCF!I$28,0)-MAX(BL147-BK147,0)/Inputs!$B$17)*DCF!I$6</f>
        <v>10004.072643080101</v>
      </c>
      <c r="CT147" s="15">
        <f ca="1">(BM147*DCF!J$28-DCF!J$5*MAX(BM147*DCF!J$28,0)-MAX(BM147-BL147,0)/Inputs!$B$17)*DCF!J$6</f>
        <v>12658.67461351794</v>
      </c>
      <c r="CU147" s="15">
        <f ca="1">(BN147*DCF!K$28-DCF!K$5*MAX(BN147*DCF!K$28,0)-MAX(BN147-BM147,0)/Inputs!$B$17)*DCF!K$6</f>
        <v>14517.026314904535</v>
      </c>
      <c r="CV147" s="15">
        <f ca="1">(BO147*DCF!L$28-DCF!L$5*MAX(BO147*DCF!L$28,0)-MAX(BO147-BN147,0)/Inputs!$B$17)*DCF!L$6</f>
        <v>15659.796771513913</v>
      </c>
      <c r="CW147" s="15">
        <f ca="1">(BP147*DCF!M$28-DCF!M$5*MAX(BP147*DCF!M$28,0)-MAX(BP147-BO147,0)/Inputs!$B$17)*DCF!M$6</f>
        <v>17583.863536036428</v>
      </c>
      <c r="CX147" s="15">
        <f ca="1">(BQ147*DCF!C$46-DCF!C$5*MAX(BQ147*DCF!C$46,0)-MAX(BQ147-Inputs!$B$20,0)/Inputs!$B$24)*DCF!C$6</f>
        <v>-727.62391903061314</v>
      </c>
      <c r="CY147" s="15">
        <f ca="1">(BR147*DCF!D$46-DCF!D$5*MAX(BR147*DCF!D$46,0)-MAX(BR147-BQ147,0)/Inputs!$B$24)*DCF!D$6</f>
        <v>-2252.4796814253436</v>
      </c>
      <c r="CZ147" s="15">
        <f ca="1">(BS147*DCF!E$46-DCF!E$5*MAX(BS147*DCF!E$46,0)-MAX(BS147-BR147,0)/Inputs!$B$24)*DCF!E$6</f>
        <v>-1602.7577608573597</v>
      </c>
      <c r="DA147" s="15">
        <f ca="1">(BT147*DCF!F$46-DCF!F$5*MAX(BT147*DCF!F$46,0)-MAX(BT147-BS147,0)/Inputs!$B$24)*DCF!F$6</f>
        <v>-1829.4729655482993</v>
      </c>
      <c r="DB147" s="15">
        <f ca="1">(BU147*DCF!G$46-DCF!G$5*MAX(BU147*DCF!G$46,0)-MAX(BU147-BT147,0)/Inputs!$B$24)*DCF!G$6</f>
        <v>-2940.8348733107769</v>
      </c>
      <c r="DC147" s="15">
        <f ca="1">(BV147*DCF!H$46-DCF!H$5*MAX(BV147*DCF!H$46,0)-MAX(BV147-BU147,0)/Inputs!$B$24)*DCF!H$6</f>
        <v>-975.31467517844681</v>
      </c>
      <c r="DD147" s="15">
        <f ca="1">(BW147*DCF!I$46-DCF!I$5*MAX(BW147*DCF!I$46,0)-MAX(BW147-BV147,0)/Inputs!$B$24)*DCF!I$6</f>
        <v>-1612.8441849975059</v>
      </c>
      <c r="DE147" s="15">
        <f ca="1">(BX147*DCF!J$46-DCF!J$5*MAX(BX147*DCF!J$46,0)-MAX(BX147-BW147,0)/Inputs!$B$24)*DCF!J$6</f>
        <v>-3456.5176423886537</v>
      </c>
      <c r="DF147" s="15">
        <f ca="1">(BY147*DCF!K$46-DCF!K$5*MAX(BY147*DCF!K$46,0)-MAX(BY147-BX147,0)/Inputs!$B$24)*DCF!K$6</f>
        <v>-3797.6873097365878</v>
      </c>
      <c r="DG147" s="15">
        <f ca="1">(BZ147*DCF!L$46-DCF!L$5*MAX(BZ147*DCF!L$46,0)-MAX(BZ147-BY147,0)/Inputs!$B$24)*DCF!L$6</f>
        <v>2324.5201997603949</v>
      </c>
      <c r="DH147" s="15">
        <f ca="1">(CA147*DCF!M$46-DCF!M$5*MAX(CA147*DCF!M$46,0)-MAX(CA147-BZ147,0)/Inputs!$B$24)*DCF!M$6</f>
        <v>5050.7952670077912</v>
      </c>
      <c r="DI147" s="15">
        <f ca="1">SUM(CB147:CL147)+BE147*DCF!M$10*(1+Inputs!$B$30)*(1-Inputs!$B$33)*(1-Inputs!$B$30/Inputs!$B$31)/(Inputs!$B$29-Inputs!$B$30)*DCF!M$6</f>
        <v>128421.68546620432</v>
      </c>
      <c r="DJ147" s="15">
        <f ca="1">SUM(CM147:CW147)+BP147*DCF!M$28*(1+Inputs!$B$30)*(1-Inputs!$B$33)*(1-Inputs!$B$30/Inputs!$B$31)/(Inputs!$B$29-Inputs!$B$30)*DCF!M$6</f>
        <v>498114.42095762992</v>
      </c>
      <c r="DK147" s="15">
        <f ca="1">SUM(CX147:DH147)+CA147*DCF!M$46*(1+Inputs!$B$30)*(1-Inputs!$B$33)*(1-Inputs!$B$30/Inputs!$B$31)/(Inputs!$B$29-Inputs!$B$30)*DCF!M$6</f>
        <v>194099.8400373146</v>
      </c>
      <c r="DM147" s="15">
        <f ca="1">DI147+DJ147+DK147+Inputs!$B$34+Inputs!$B$36-Inputs!$B$35</f>
        <v>897486.94646114879</v>
      </c>
    </row>
    <row r="148" spans="1:117" x14ac:dyDescent="0.75">
      <c r="A148" s="11">
        <v>135</v>
      </c>
      <c r="C148" s="23">
        <f t="shared" ca="1" si="103"/>
        <v>2.5409264077244971</v>
      </c>
      <c r="D148" s="23">
        <f t="shared" ca="1" si="103"/>
        <v>-0.9061986970943422</v>
      </c>
      <c r="E148" s="23">
        <f t="shared" ca="1" si="103"/>
        <v>0.17548154646191624</v>
      </c>
      <c r="F148" s="23">
        <f t="shared" ca="1" si="103"/>
        <v>1.0426987996770671</v>
      </c>
      <c r="G148" s="23">
        <f t="shared" ca="1" si="103"/>
        <v>-1.1808630189199316</v>
      </c>
      <c r="H148" s="23">
        <f t="shared" ca="1" si="103"/>
        <v>-0.8371299526671685</v>
      </c>
      <c r="I148" s="23">
        <f t="shared" ca="1" si="103"/>
        <v>1.0560808359585596</v>
      </c>
      <c r="J148" s="23">
        <f t="shared" ca="1" si="103"/>
        <v>-0.60902528759190633</v>
      </c>
      <c r="K148" s="23">
        <f t="shared" ca="1" si="103"/>
        <v>-2.1885319240356238</v>
      </c>
      <c r="L148" s="23">
        <f t="shared" ca="1" si="103"/>
        <v>0.62835329458040468</v>
      </c>
      <c r="M148" s="23">
        <f t="shared" ca="1" si="103"/>
        <v>-0.86748216306224468</v>
      </c>
      <c r="N148" s="23">
        <f ca="1">SQRT(Inputs!$B$38)*C148+SQRT(1-Inputs!$B$38)*_xlfn.NORM.S.INV(RAND())</f>
        <v>1.4933332165381659</v>
      </c>
      <c r="O148" s="23">
        <f ca="1">SQRT(Inputs!$B$38)*D148+SQRT(1-Inputs!$B$38)*_xlfn.NORM.S.INV(RAND())</f>
        <v>0.16594559446144835</v>
      </c>
      <c r="P148" s="23">
        <f ca="1">SQRT(Inputs!$B$38)*E148+SQRT(1-Inputs!$B$38)*_xlfn.NORM.S.INV(RAND())</f>
        <v>-1.0569791841808278</v>
      </c>
      <c r="Q148" s="23">
        <f ca="1">SQRT(Inputs!$B$38)*F148+SQRT(1-Inputs!$B$38)*_xlfn.NORM.S.INV(RAND())</f>
        <v>0.86164558000048286</v>
      </c>
      <c r="R148" s="23">
        <f ca="1">SQRT(Inputs!$B$38)*G148+SQRT(1-Inputs!$B$38)*_xlfn.NORM.S.INV(RAND())</f>
        <v>-0.35033516198473291</v>
      </c>
      <c r="S148" s="23">
        <f ca="1">SQRT(Inputs!$B$38)*H148+SQRT(1-Inputs!$B$38)*_xlfn.NORM.S.INV(RAND())</f>
        <v>-0.79512774379538509</v>
      </c>
      <c r="T148" s="23">
        <f ca="1">SQRT(Inputs!$B$38)*I148+SQRT(1-Inputs!$B$38)*_xlfn.NORM.S.INV(RAND())</f>
        <v>1.5051220830902292</v>
      </c>
      <c r="U148" s="23">
        <f ca="1">SQRT(Inputs!$B$38)*J148+SQRT(1-Inputs!$B$38)*_xlfn.NORM.S.INV(RAND())</f>
        <v>-1.0962478327856757</v>
      </c>
      <c r="V148" s="23">
        <f ca="1">SQRT(Inputs!$B$38)*K148+SQRT(1-Inputs!$B$38)*_xlfn.NORM.S.INV(RAND())</f>
        <v>-1.127606705748706</v>
      </c>
      <c r="W148" s="23">
        <f ca="1">SQRT(Inputs!$B$38)*L148+SQRT(1-Inputs!$B$38)*_xlfn.NORM.S.INV(RAND())</f>
        <v>0.64999052450894013</v>
      </c>
      <c r="X148" s="23">
        <f ca="1">SQRT(Inputs!$B$38)*M148+SQRT(1-Inputs!$B$38)*_xlfn.NORM.S.INV(RAND())</f>
        <v>-0.57456185784212788</v>
      </c>
      <c r="Y148" s="23">
        <f ca="1">SQRT(Inputs!$B$38)*C148+SQRT(1-Inputs!$B$38)*_xlfn.NORM.S.INV(RAND())</f>
        <v>1.3450040280662623</v>
      </c>
      <c r="Z148" s="23">
        <f ca="1">SQRT(Inputs!$B$38)*D148+SQRT(1-Inputs!$B$38)*_xlfn.NORM.S.INV(RAND())</f>
        <v>-8.526505267747897E-2</v>
      </c>
      <c r="AA148" s="23">
        <f ca="1">SQRT(Inputs!$B$38)*E148+SQRT(1-Inputs!$B$38)*_xlfn.NORM.S.INV(RAND())</f>
        <v>0.10563102613559358</v>
      </c>
      <c r="AB148" s="23">
        <f ca="1">SQRT(Inputs!$B$38)*F148+SQRT(1-Inputs!$B$38)*_xlfn.NORM.S.INV(RAND())</f>
        <v>1.5765410464195941</v>
      </c>
      <c r="AC148" s="23">
        <f ca="1">SQRT(Inputs!$B$38)*G148+SQRT(1-Inputs!$B$38)*_xlfn.NORM.S.INV(RAND())</f>
        <v>-1.0069687385373107</v>
      </c>
      <c r="AD148" s="23">
        <f ca="1">SQRT(Inputs!$B$38)*H148+SQRT(1-Inputs!$B$38)*_xlfn.NORM.S.INV(RAND())</f>
        <v>-1.3124643950424111</v>
      </c>
      <c r="AE148" s="23">
        <f ca="1">SQRT(Inputs!$B$38)*I148+SQRT(1-Inputs!$B$38)*_xlfn.NORM.S.INV(RAND())</f>
        <v>2.4251060451813231</v>
      </c>
      <c r="AF148" s="23">
        <f ca="1">SQRT(Inputs!$B$38)*J148+SQRT(1-Inputs!$B$38)*_xlfn.NORM.S.INV(RAND())</f>
        <v>0.51507991360003347</v>
      </c>
      <c r="AG148" s="23">
        <f ca="1">SQRT(Inputs!$B$38)*K148+SQRT(1-Inputs!$B$38)*_xlfn.NORM.S.INV(RAND())</f>
        <v>-0.92760074475527077</v>
      </c>
      <c r="AH148" s="23">
        <f ca="1">SQRT(Inputs!$B$38)*L148+SQRT(1-Inputs!$B$38)*_xlfn.NORM.S.INV(RAND())</f>
        <v>0.66715752769938774</v>
      </c>
      <c r="AI148" s="23">
        <f ca="1">SQRT(Inputs!$B$38)*M148+SQRT(1-Inputs!$B$38)*_xlfn.NORM.S.INV(RAND())</f>
        <v>-1.1958614398943022</v>
      </c>
      <c r="AJ148" s="23">
        <f ca="1">SQRT(Inputs!$B$38)*C148+SQRT(1-Inputs!$B$38)*_xlfn.NORM.S.INV(RAND())</f>
        <v>1.8825469980278682</v>
      </c>
      <c r="AK148" s="23">
        <f ca="1">SQRT(Inputs!$B$38)*D148+SQRT(1-Inputs!$B$38)*_xlfn.NORM.S.INV(RAND())</f>
        <v>-0.58177990805854263</v>
      </c>
      <c r="AL148" s="23">
        <f ca="1">SQRT(Inputs!$B$38)*E148+SQRT(1-Inputs!$B$38)*_xlfn.NORM.S.INV(RAND())</f>
        <v>-0.79950377988457888</v>
      </c>
      <c r="AM148" s="23">
        <f ca="1">SQRT(Inputs!$B$38)*F148+SQRT(1-Inputs!$B$38)*_xlfn.NORM.S.INV(RAND())</f>
        <v>0.80609256692273235</v>
      </c>
      <c r="AN148" s="23">
        <f ca="1">SQRT(Inputs!$B$38)*G148+SQRT(1-Inputs!$B$38)*_xlfn.NORM.S.INV(RAND())</f>
        <v>-0.83672625480285201</v>
      </c>
      <c r="AO148" s="23">
        <f ca="1">SQRT(Inputs!$B$38)*H148+SQRT(1-Inputs!$B$38)*_xlfn.NORM.S.INV(RAND())</f>
        <v>-0.7995722599093934</v>
      </c>
      <c r="AP148" s="23">
        <f ca="1">SQRT(Inputs!$B$38)*I148+SQRT(1-Inputs!$B$38)*_xlfn.NORM.S.INV(RAND())</f>
        <v>-8.7979005693925805E-2</v>
      </c>
      <c r="AQ148" s="23">
        <f ca="1">SQRT(Inputs!$B$38)*J148+SQRT(1-Inputs!$B$38)*_xlfn.NORM.S.INV(RAND())</f>
        <v>0.15110704192590485</v>
      </c>
      <c r="AR148" s="23">
        <f ca="1">SQRT(Inputs!$B$38)*K148+SQRT(1-Inputs!$B$38)*_xlfn.NORM.S.INV(RAND())</f>
        <v>-0.65358983596076237</v>
      </c>
      <c r="AS148" s="23">
        <f ca="1">SQRT(Inputs!$B$38)*L148+SQRT(1-Inputs!$B$38)*_xlfn.NORM.S.INV(RAND())</f>
        <v>1.6261349219134245</v>
      </c>
      <c r="AT148" s="23">
        <f ca="1">SQRT(Inputs!$B$38)*M148+SQRT(1-Inputs!$B$38)*_xlfn.NORM.S.INV(RAND())</f>
        <v>0.58302602380563562</v>
      </c>
      <c r="AU148" s="15">
        <f ca="1">Inputs!$B$6*EXP($B$8-0.5*C$5^2+C$5*N148)</f>
        <v>6319.1681485204099</v>
      </c>
      <c r="AV148" s="15">
        <f t="shared" ca="1" si="73"/>
        <v>7881.9061569834703</v>
      </c>
      <c r="AW148" s="15">
        <f t="shared" ca="1" si="74"/>
        <v>8333.627314812029</v>
      </c>
      <c r="AX148" s="15">
        <f t="shared" ca="1" si="75"/>
        <v>11330.913110928788</v>
      </c>
      <c r="AY148" s="15">
        <f t="shared" ca="1" si="76"/>
        <v>13292.395647781632</v>
      </c>
      <c r="AZ148" s="15">
        <f t="shared" ca="1" si="77"/>
        <v>14894.053697471139</v>
      </c>
      <c r="BA148" s="15">
        <f t="shared" ca="1" si="78"/>
        <v>21336.152489026466</v>
      </c>
      <c r="BB148" s="15">
        <f t="shared" ca="1" si="79"/>
        <v>23404.851949346907</v>
      </c>
      <c r="BC148" s="15">
        <f t="shared" ca="1" si="80"/>
        <v>25708.679960652542</v>
      </c>
      <c r="BD148" s="15">
        <f t="shared" ca="1" si="81"/>
        <v>33469.762198333825</v>
      </c>
      <c r="BE148" s="15">
        <f t="shared" ca="1" si="82"/>
        <v>38921.835221664143</v>
      </c>
      <c r="BF148" s="15">
        <f ca="1">Inputs!$B$13*EXP($B$9-0.5*C$6^2+C$6*Y148)</f>
        <v>18057.44191528947</v>
      </c>
      <c r="BG148" s="15">
        <f t="shared" ca="1" si="83"/>
        <v>21671.249337806807</v>
      </c>
      <c r="BH148" s="15">
        <f t="shared" ca="1" si="84"/>
        <v>26946.259333831298</v>
      </c>
      <c r="BI148" s="15">
        <f t="shared" ca="1" si="85"/>
        <v>42045.481615904559</v>
      </c>
      <c r="BJ148" s="15">
        <f t="shared" ca="1" si="86"/>
        <v>44580.903153257299</v>
      </c>
      <c r="BK148" s="15">
        <f t="shared" ca="1" si="87"/>
        <v>45761.700965393284</v>
      </c>
      <c r="BL148" s="15">
        <f t="shared" ca="1" si="88"/>
        <v>76970.070586245929</v>
      </c>
      <c r="BM148" s="15">
        <f t="shared" ca="1" si="89"/>
        <v>100864.7197414531</v>
      </c>
      <c r="BN148" s="15">
        <f t="shared" ca="1" si="90"/>
        <v>111000.28020739675</v>
      </c>
      <c r="BO148" s="15">
        <f t="shared" ca="1" si="91"/>
        <v>147587.32707448278</v>
      </c>
      <c r="BP148" s="15">
        <f t="shared" ca="1" si="92"/>
        <v>158635.30914565688</v>
      </c>
      <c r="BQ148" s="15">
        <f ca="1">Inputs!$B$20*EXP($B$10-0.5*C$7^2+C$7*AJ148)</f>
        <v>8363.5270725173796</v>
      </c>
      <c r="BR148" s="15">
        <f t="shared" ca="1" si="93"/>
        <v>9433.8103834201993</v>
      </c>
      <c r="BS148" s="15">
        <f t="shared" ca="1" si="94"/>
        <v>10268.157162453053</v>
      </c>
      <c r="BT148" s="15">
        <f t="shared" ca="1" si="95"/>
        <v>17491.456934072172</v>
      </c>
      <c r="BU148" s="15">
        <f t="shared" ca="1" si="96"/>
        <v>19798.088552743779</v>
      </c>
      <c r="BV148" s="15">
        <f t="shared" ca="1" si="97"/>
        <v>23004.118233703444</v>
      </c>
      <c r="BW148" s="15">
        <f t="shared" ca="1" si="98"/>
        <v>31508.738294733776</v>
      </c>
      <c r="BX148" s="15">
        <f t="shared" ca="1" si="99"/>
        <v>45425.475331481051</v>
      </c>
      <c r="BY148" s="15">
        <f t="shared" ca="1" si="100"/>
        <v>56167.183359983166</v>
      </c>
      <c r="BZ148" s="15">
        <f t="shared" ca="1" si="101"/>
        <v>106270.08973238825</v>
      </c>
      <c r="CA148" s="15">
        <f t="shared" ca="1" si="102"/>
        <v>165572.5255418329</v>
      </c>
      <c r="CB148" s="15">
        <f ca="1">(AU148*DCF!C$10-DCF!C$5*MAX(AU148*DCF!C$10,0)-MAX(AU148-Inputs!$B$6,0)/Inputs!$B$10)*DCF!C$6</f>
        <v>1033.399159897639</v>
      </c>
      <c r="CC148" s="15">
        <f ca="1">(AV148*DCF!D$10-DCF!D$5*MAX(AV148*DCF!D$10,0)-MAX(AV148-AU148,0)/Inputs!$B$10)*DCF!D$6</f>
        <v>1540.1284639987402</v>
      </c>
      <c r="CD148" s="15">
        <f ca="1">(AW148*DCF!E$10-DCF!E$5*MAX(AW148*DCF!E$10,0)-MAX(AW148-AV148,0)/Inputs!$B$10)*DCF!E$6</f>
        <v>1822.3555755344785</v>
      </c>
      <c r="CE148" s="15">
        <f ca="1">(AX148*DCF!F$10-DCF!F$5*MAX(AX148*DCF!F$10,0)-MAX(AX148-AW148,0)/Inputs!$B$10)*DCF!F$6</f>
        <v>1849.8594114878101</v>
      </c>
      <c r="CF148" s="15">
        <f ca="1">(AY148*DCF!G$10-DCF!G$5*MAX(AY148*DCF!G$10,0)-MAX(AY148-AX148,0)/Inputs!$B$10)*DCF!G$6</f>
        <v>2361.7323445348638</v>
      </c>
      <c r="CG148" s="15">
        <f ca="1">(AZ148*DCF!H$10-DCF!H$5*MAX(AZ148*DCF!H$10,0)-MAX(AZ148-AY148,0)/Inputs!$B$10)*DCF!H$6</f>
        <v>2607.2881083601465</v>
      </c>
      <c r="CH148" s="15">
        <f ca="1">(BA148*DCF!I$10-DCF!I$5*MAX(BA148*DCF!I$10,0)-MAX(BA148-AZ148,0)/Inputs!$B$10)*DCF!I$6</f>
        <v>2840.6068019781765</v>
      </c>
      <c r="CI148" s="15">
        <f ca="1">(BB148*DCF!J$10-DCF!J$5*MAX(BB148*DCF!J$10,0)-MAX(BB148-BA148,0)/Inputs!$B$10)*DCF!J$6</f>
        <v>3702.8495875751491</v>
      </c>
      <c r="CJ148" s="15">
        <f ca="1">(BC148*DCF!K$10-DCF!K$5*MAX(BC148*DCF!K$10,0)-MAX(BC148-BB148,0)/Inputs!$B$10)*DCF!K$6</f>
        <v>3816.1837390141291</v>
      </c>
      <c r="CK148" s="15">
        <f ca="1">(BD148*DCF!L$10-DCF!L$5*MAX(BD148*DCF!L$10,0)-MAX(BD148-BC148,0)/Inputs!$B$10)*DCF!L$6</f>
        <v>4044.2430032036941</v>
      </c>
      <c r="CL148" s="15">
        <f ca="1">(BE148*DCF!M$10-DCF!M$5*MAX(BE148*DCF!M$10,0)-MAX(BE148-BD148,0)/Inputs!$B$10)*DCF!M$6</f>
        <v>4841.0659890741799</v>
      </c>
      <c r="CM148" s="15">
        <f ca="1">(BF148*DCF!C$28-DCF!C$5*MAX(BF148*DCF!C$28,0)-MAX(BF148-Inputs!$B$13,0)/Inputs!$B$17)*DCF!C$6</f>
        <v>3970.4950861847187</v>
      </c>
      <c r="CN148" s="15">
        <f ca="1">(BG148*DCF!D$28-DCF!D$5*MAX(BG148*DCF!D$28,0)-MAX(BG148-BF148,0)/Inputs!$B$17)*DCF!D$6</f>
        <v>5611.6919366379598</v>
      </c>
      <c r="CO148" s="15">
        <f ca="1">(BH148*DCF!E$28-DCF!E$5*MAX(BH148*DCF!E$28,0)-MAX(BH148-BG148,0)/Inputs!$B$17)*DCF!E$6</f>
        <v>6592.0285995315435</v>
      </c>
      <c r="CP148" s="15">
        <f ca="1">(BI148*DCF!F$28-DCF!F$5*MAX(BI148*DCF!F$28,0)-MAX(BI148-BH148,0)/Inputs!$B$17)*DCF!F$6</f>
        <v>8665.1886666036116</v>
      </c>
      <c r="CQ148" s="15">
        <f ca="1">(BJ148*DCF!G$28-DCF!G$5*MAX(BJ148*DCF!G$28,0)-MAX(BJ148-BI148,0)/Inputs!$B$17)*DCF!G$6</f>
        <v>11140.420701773945</v>
      </c>
      <c r="CR148" s="15">
        <f ca="1">(BK148*DCF!H$28-DCF!H$5*MAX(BK148*DCF!H$28,0)-MAX(BK148-BJ148,0)/Inputs!$B$17)*DCF!H$6</f>
        <v>11133.910682523334</v>
      </c>
      <c r="CS148" s="15">
        <f ca="1">(BL148*DCF!I$28-DCF!I$5*MAX(BL148*DCF!I$28,0)-MAX(BL148-BK148,0)/Inputs!$B$17)*DCF!I$6</f>
        <v>13620.388061308922</v>
      </c>
      <c r="CT148" s="15">
        <f ca="1">(BM148*DCF!J$28-DCF!J$5*MAX(BM148*DCF!J$28,0)-MAX(BM148-BL148,0)/Inputs!$B$17)*DCF!J$6</f>
        <v>19332.970644096626</v>
      </c>
      <c r="CU148" s="15">
        <f ca="1">(BN148*DCF!K$28-DCF!K$5*MAX(BN148*DCF!K$28,0)-MAX(BN148-BM148,0)/Inputs!$B$17)*DCF!K$6</f>
        <v>22199.926885841898</v>
      </c>
      <c r="CV148" s="15">
        <f ca="1">(BO148*DCF!L$28-DCF!L$5*MAX(BO148*DCF!L$28,0)-MAX(BO148-BN148,0)/Inputs!$B$17)*DCF!L$6</f>
        <v>25306.884229311334</v>
      </c>
      <c r="CW148" s="15">
        <f ca="1">(BP148*DCF!M$28-DCF!M$5*MAX(BP148*DCF!M$28,0)-MAX(BP148-BO148,0)/Inputs!$B$17)*DCF!M$6</f>
        <v>28692.500655632983</v>
      </c>
      <c r="CX148" s="15">
        <f ca="1">(BQ148*DCF!C$46-DCF!C$5*MAX(BQ148*DCF!C$46,0)-MAX(BQ148-Inputs!$B$20,0)/Inputs!$B$24)*DCF!C$6</f>
        <v>-4316.0695652545355</v>
      </c>
      <c r="CY148" s="15">
        <f ca="1">(BR148*DCF!D$46-DCF!D$5*MAX(BR148*DCF!D$46,0)-MAX(BR148-BQ148,0)/Inputs!$B$24)*DCF!D$6</f>
        <v>-2066.8124377519321</v>
      </c>
      <c r="CZ148" s="15">
        <f ca="1">(BS148*DCF!E$46-DCF!E$5*MAX(BS148*DCF!E$46,0)-MAX(BS148-BR148,0)/Inputs!$B$24)*DCF!E$6</f>
        <v>-1543.1039937542462</v>
      </c>
      <c r="DA148" s="15">
        <f ca="1">(BT148*DCF!F$46-DCF!F$5*MAX(BT148*DCF!F$46,0)-MAX(BT148-BS148,0)/Inputs!$B$24)*DCF!F$6</f>
        <v>-3904.0702761371317</v>
      </c>
      <c r="DB148" s="15">
        <f ca="1">(BU148*DCF!G$46-DCF!G$5*MAX(BU148*DCF!G$46,0)-MAX(BU148-BT148,0)/Inputs!$B$24)*DCF!G$6</f>
        <v>-1441.873885712519</v>
      </c>
      <c r="DC148" s="15">
        <f ca="1">(BV148*DCF!H$46-DCF!H$5*MAX(BV148*DCF!H$46,0)-MAX(BV148-BU148,0)/Inputs!$B$24)*DCF!H$6</f>
        <v>-996.25407968844888</v>
      </c>
      <c r="DD148" s="15">
        <f ca="1">(BW148*DCF!I$46-DCF!I$5*MAX(BW148*DCF!I$46,0)-MAX(BW148-BV148,0)/Inputs!$B$24)*DCF!I$6</f>
        <v>-1713.6408908406479</v>
      </c>
      <c r="DE148" s="15">
        <f ca="1">(BX148*DCF!J$46-DCF!J$5*MAX(BX148*DCF!J$46,0)-MAX(BX148-BW148,0)/Inputs!$B$24)*DCF!J$6</f>
        <v>-1785.0182580783726</v>
      </c>
      <c r="DF148" s="15">
        <f ca="1">(BY148*DCF!K$46-DCF!K$5*MAX(BY148*DCF!K$46,0)-MAX(BY148-BX148,0)/Inputs!$B$24)*DCF!K$6</f>
        <v>577.02443868596595</v>
      </c>
      <c r="DG148" s="15">
        <f ca="1">(BZ148*DCF!L$46-DCF!L$5*MAX(BZ148*DCF!L$46,0)-MAX(BZ148-BY148,0)/Inputs!$B$24)*DCF!L$6</f>
        <v>-3992.4942220501957</v>
      </c>
      <c r="DH148" s="15">
        <f ca="1">(CA148*DCF!M$46-DCF!M$5*MAX(CA148*DCF!M$46,0)-MAX(CA148-BZ148,0)/Inputs!$B$24)*DCF!M$6</f>
        <v>582.69424531341474</v>
      </c>
      <c r="DI148" s="15">
        <f ca="1">SUM(CB148:CL148)+BE148*DCF!M$10*(1+Inputs!$B$30)*(1-Inputs!$B$33)*(1-Inputs!$B$30/Inputs!$B$31)/(Inputs!$B$29-Inputs!$B$30)*DCF!M$6</f>
        <v>138779.69429453812</v>
      </c>
      <c r="DJ148" s="15">
        <f ca="1">SUM(CM148:CW148)+BP148*DCF!M$28*(1+Inputs!$B$30)*(1-Inputs!$B$33)*(1-Inputs!$B$30/Inputs!$B$31)/(Inputs!$B$29-Inputs!$B$30)*DCF!M$6</f>
        <v>744911.95693232515</v>
      </c>
      <c r="DK148" s="15">
        <f ca="1">SUM(CX148:DH148)+CA148*DCF!M$46*(1+Inputs!$B$30)*(1-Inputs!$B$33)*(1-Inputs!$B$30/Inputs!$B$31)/(Inputs!$B$29-Inputs!$B$30)*DCF!M$6</f>
        <v>235395.11888190173</v>
      </c>
      <c r="DM148" s="15">
        <f ca="1">DI148+DJ148+DK148+Inputs!$B$34+Inputs!$B$36-Inputs!$B$35</f>
        <v>1195937.770108765</v>
      </c>
    </row>
    <row r="149" spans="1:117" x14ac:dyDescent="0.75">
      <c r="A149" s="11">
        <v>136</v>
      </c>
      <c r="C149" s="23">
        <f t="shared" ca="1" si="103"/>
        <v>-0.45748654628640839</v>
      </c>
      <c r="D149" s="23">
        <f t="shared" ca="1" si="103"/>
        <v>0.65798551560933627</v>
      </c>
      <c r="E149" s="23">
        <f t="shared" ca="1" si="103"/>
        <v>2.0404627357704785</v>
      </c>
      <c r="F149" s="23">
        <f t="shared" ca="1" si="103"/>
        <v>-0.88170609501219943</v>
      </c>
      <c r="G149" s="23">
        <f t="shared" ca="1" si="103"/>
        <v>0.9061925276861923</v>
      </c>
      <c r="H149" s="23">
        <f t="shared" ca="1" si="103"/>
        <v>0.52608640873382662</v>
      </c>
      <c r="I149" s="23">
        <f t="shared" ca="1" si="103"/>
        <v>1.8863604037135991E-2</v>
      </c>
      <c r="J149" s="23">
        <f t="shared" ca="1" si="103"/>
        <v>-1.0833499533923714</v>
      </c>
      <c r="K149" s="23">
        <f t="shared" ca="1" si="103"/>
        <v>0.93863009365796179</v>
      </c>
      <c r="L149" s="23">
        <f t="shared" ca="1" si="103"/>
        <v>-0.13000642007152377</v>
      </c>
      <c r="M149" s="23">
        <f t="shared" ca="1" si="103"/>
        <v>-0.78688161742218499</v>
      </c>
      <c r="N149" s="23">
        <f ca="1">SQRT(Inputs!$B$38)*C149+SQRT(1-Inputs!$B$38)*_xlfn.NORM.S.INV(RAND())</f>
        <v>-1.3694629845889339</v>
      </c>
      <c r="O149" s="23">
        <f ca="1">SQRT(Inputs!$B$38)*D149+SQRT(1-Inputs!$B$38)*_xlfn.NORM.S.INV(RAND())</f>
        <v>-0.86380643502625509</v>
      </c>
      <c r="P149" s="23">
        <f ca="1">SQRT(Inputs!$B$38)*E149+SQRT(1-Inputs!$B$38)*_xlfn.NORM.S.INV(RAND())</f>
        <v>1.6986303662290043</v>
      </c>
      <c r="Q149" s="23">
        <f ca="1">SQRT(Inputs!$B$38)*F149+SQRT(1-Inputs!$B$38)*_xlfn.NORM.S.INV(RAND())</f>
        <v>-1.0024066459727552</v>
      </c>
      <c r="R149" s="23">
        <f ca="1">SQRT(Inputs!$B$38)*G149+SQRT(1-Inputs!$B$38)*_xlfn.NORM.S.INV(RAND())</f>
        <v>-1.220633467860202</v>
      </c>
      <c r="S149" s="23">
        <f ca="1">SQRT(Inputs!$B$38)*H149+SQRT(1-Inputs!$B$38)*_xlfn.NORM.S.INV(RAND())</f>
        <v>0.42419786783972691</v>
      </c>
      <c r="T149" s="23">
        <f ca="1">SQRT(Inputs!$B$38)*I149+SQRT(1-Inputs!$B$38)*_xlfn.NORM.S.INV(RAND())</f>
        <v>0.18237791980647261</v>
      </c>
      <c r="U149" s="23">
        <f ca="1">SQRT(Inputs!$B$38)*J149+SQRT(1-Inputs!$B$38)*_xlfn.NORM.S.INV(RAND())</f>
        <v>0.15215933029964301</v>
      </c>
      <c r="V149" s="23">
        <f ca="1">SQRT(Inputs!$B$38)*K149+SQRT(1-Inputs!$B$38)*_xlfn.NORM.S.INV(RAND())</f>
        <v>1.2043475306816216</v>
      </c>
      <c r="W149" s="23">
        <f ca="1">SQRT(Inputs!$B$38)*L149+SQRT(1-Inputs!$B$38)*_xlfn.NORM.S.INV(RAND())</f>
        <v>0.16128413027937799</v>
      </c>
      <c r="X149" s="23">
        <f ca="1">SQRT(Inputs!$B$38)*M149+SQRT(1-Inputs!$B$38)*_xlfn.NORM.S.INV(RAND())</f>
        <v>-0.77521947937097413</v>
      </c>
      <c r="Y149" s="23">
        <f ca="1">SQRT(Inputs!$B$38)*C149+SQRT(1-Inputs!$B$38)*_xlfn.NORM.S.INV(RAND())</f>
        <v>-0.11201080060307905</v>
      </c>
      <c r="Z149" s="23">
        <f ca="1">SQRT(Inputs!$B$38)*D149+SQRT(1-Inputs!$B$38)*_xlfn.NORM.S.INV(RAND())</f>
        <v>0.35538478148919961</v>
      </c>
      <c r="AA149" s="23">
        <f ca="1">SQRT(Inputs!$B$38)*E149+SQRT(1-Inputs!$B$38)*_xlfn.NORM.S.INV(RAND())</f>
        <v>2.1545923856489475</v>
      </c>
      <c r="AB149" s="23">
        <f ca="1">SQRT(Inputs!$B$38)*F149+SQRT(1-Inputs!$B$38)*_xlfn.NORM.S.INV(RAND())</f>
        <v>-0.3506959994636426</v>
      </c>
      <c r="AC149" s="23">
        <f ca="1">SQRT(Inputs!$B$38)*G149+SQRT(1-Inputs!$B$38)*_xlfn.NORM.S.INV(RAND())</f>
        <v>1.0918603746034639</v>
      </c>
      <c r="AD149" s="23">
        <f ca="1">SQRT(Inputs!$B$38)*H149+SQRT(1-Inputs!$B$38)*_xlfn.NORM.S.INV(RAND())</f>
        <v>0.9667857947966263</v>
      </c>
      <c r="AE149" s="23">
        <f ca="1">SQRT(Inputs!$B$38)*I149+SQRT(1-Inputs!$B$38)*_xlfn.NORM.S.INV(RAND())</f>
        <v>-3.5819374623967684E-2</v>
      </c>
      <c r="AF149" s="23">
        <f ca="1">SQRT(Inputs!$B$38)*J149+SQRT(1-Inputs!$B$38)*_xlfn.NORM.S.INV(RAND())</f>
        <v>0.53418199575106917</v>
      </c>
      <c r="AG149" s="23">
        <f ca="1">SQRT(Inputs!$B$38)*K149+SQRT(1-Inputs!$B$38)*_xlfn.NORM.S.INV(RAND())</f>
        <v>0.76137062690595014</v>
      </c>
      <c r="AH149" s="23">
        <f ca="1">SQRT(Inputs!$B$38)*L149+SQRT(1-Inputs!$B$38)*_xlfn.NORM.S.INV(RAND())</f>
        <v>-7.2315118314672286E-2</v>
      </c>
      <c r="AI149" s="23">
        <f ca="1">SQRT(Inputs!$B$38)*M149+SQRT(1-Inputs!$B$38)*_xlfn.NORM.S.INV(RAND())</f>
        <v>-0.36187406102093916</v>
      </c>
      <c r="AJ149" s="23">
        <f ca="1">SQRT(Inputs!$B$38)*C149+SQRT(1-Inputs!$B$38)*_xlfn.NORM.S.INV(RAND())</f>
        <v>0.45717180260818052</v>
      </c>
      <c r="AK149" s="23">
        <f ca="1">SQRT(Inputs!$B$38)*D149+SQRT(1-Inputs!$B$38)*_xlfn.NORM.S.INV(RAND())</f>
        <v>-0.35420594016088663</v>
      </c>
      <c r="AL149" s="23">
        <f ca="1">SQRT(Inputs!$B$38)*E149+SQRT(1-Inputs!$B$38)*_xlfn.NORM.S.INV(RAND())</f>
        <v>1.5618775333276809</v>
      </c>
      <c r="AM149" s="23">
        <f ca="1">SQRT(Inputs!$B$38)*F149+SQRT(1-Inputs!$B$38)*_xlfn.NORM.S.INV(RAND())</f>
        <v>-1.4133045361698129</v>
      </c>
      <c r="AN149" s="23">
        <f ca="1">SQRT(Inputs!$B$38)*G149+SQRT(1-Inputs!$B$38)*_xlfn.NORM.S.INV(RAND())</f>
        <v>0.50299964018813437</v>
      </c>
      <c r="AO149" s="23">
        <f ca="1">SQRT(Inputs!$B$38)*H149+SQRT(1-Inputs!$B$38)*_xlfn.NORM.S.INV(RAND())</f>
        <v>-0.47393422733315016</v>
      </c>
      <c r="AP149" s="23">
        <f ca="1">SQRT(Inputs!$B$38)*I149+SQRT(1-Inputs!$B$38)*_xlfn.NORM.S.INV(RAND())</f>
        <v>0.77634389963198491</v>
      </c>
      <c r="AQ149" s="23">
        <f ca="1">SQRT(Inputs!$B$38)*J149+SQRT(1-Inputs!$B$38)*_xlfn.NORM.S.INV(RAND())</f>
        <v>-1.639101414738352</v>
      </c>
      <c r="AR149" s="23">
        <f ca="1">SQRT(Inputs!$B$38)*K149+SQRT(1-Inputs!$B$38)*_xlfn.NORM.S.INV(RAND())</f>
        <v>-0.28171418813874338</v>
      </c>
      <c r="AS149" s="23">
        <f ca="1">SQRT(Inputs!$B$38)*L149+SQRT(1-Inputs!$B$38)*_xlfn.NORM.S.INV(RAND())</f>
        <v>-0.25022685023850105</v>
      </c>
      <c r="AT149" s="23">
        <f ca="1">SQRT(Inputs!$B$38)*M149+SQRT(1-Inputs!$B$38)*_xlfn.NORM.S.INV(RAND())</f>
        <v>0.54481038631569501</v>
      </c>
      <c r="AU149" s="15">
        <f ca="1">Inputs!$B$6*EXP($B$8-0.5*C$5^2+C$5*N149)</f>
        <v>3975.60903360166</v>
      </c>
      <c r="AV149" s="15">
        <f t="shared" ca="1" si="73"/>
        <v>4262.0643943582527</v>
      </c>
      <c r="AW149" s="15">
        <f t="shared" ca="1" si="74"/>
        <v>6534.9356873913785</v>
      </c>
      <c r="AX149" s="15">
        <f t="shared" ca="1" si="75"/>
        <v>7039.3575779239663</v>
      </c>
      <c r="AY149" s="15">
        <f t="shared" ca="1" si="76"/>
        <v>7459.8403617547801</v>
      </c>
      <c r="AZ149" s="15">
        <f t="shared" ca="1" si="77"/>
        <v>9559.8819822937257</v>
      </c>
      <c r="BA149" s="15">
        <f t="shared" ca="1" si="78"/>
        <v>11924.299117047622</v>
      </c>
      <c r="BB149" s="15">
        <f t="shared" ca="1" si="79"/>
        <v>14823.23904482748</v>
      </c>
      <c r="BC149" s="15">
        <f t="shared" ca="1" si="80"/>
        <v>20392.85849131511</v>
      </c>
      <c r="BD149" s="15">
        <f t="shared" ca="1" si="81"/>
        <v>25362.914954831987</v>
      </c>
      <c r="BE149" s="15">
        <f t="shared" ca="1" si="82"/>
        <v>28960.276237300983</v>
      </c>
      <c r="BF149" s="15">
        <f ca="1">Inputs!$B$13*EXP($B$9-0.5*C$6^2+C$6*Y149)</f>
        <v>13527.275704172946</v>
      </c>
      <c r="BG149" s="15">
        <f t="shared" ca="1" si="83"/>
        <v>17577.976717482929</v>
      </c>
      <c r="BH149" s="15">
        <f t="shared" ca="1" si="84"/>
        <v>30702.38112372168</v>
      </c>
      <c r="BI149" s="15">
        <f t="shared" ca="1" si="85"/>
        <v>35609.353334954852</v>
      </c>
      <c r="BJ149" s="15">
        <f t="shared" ca="1" si="86"/>
        <v>51095.622974311889</v>
      </c>
      <c r="BK149" s="15">
        <f t="shared" ca="1" si="87"/>
        <v>71532.037275153358</v>
      </c>
      <c r="BL149" s="15">
        <f t="shared" ca="1" si="88"/>
        <v>87461.544688170543</v>
      </c>
      <c r="BM149" s="15">
        <f t="shared" ca="1" si="89"/>
        <v>114885.47595297699</v>
      </c>
      <c r="BN149" s="15">
        <f t="shared" ca="1" si="90"/>
        <v>154792.82872507148</v>
      </c>
      <c r="BO149" s="15">
        <f t="shared" ca="1" si="91"/>
        <v>188862.35767357031</v>
      </c>
      <c r="BP149" s="15">
        <f t="shared" ca="1" si="92"/>
        <v>223116.50961717137</v>
      </c>
      <c r="BQ149" s="15">
        <f ca="1">Inputs!$B$20*EXP($B$10-0.5*C$7^2+C$7*AJ149)</f>
        <v>5044.6300982151415</v>
      </c>
      <c r="BR149" s="15">
        <f t="shared" ca="1" si="93"/>
        <v>6116.6656683686333</v>
      </c>
      <c r="BS149" s="15">
        <f t="shared" ca="1" si="94"/>
        <v>13117.670162161518</v>
      </c>
      <c r="BT149" s="15">
        <f t="shared" ca="1" si="95"/>
        <v>12483.475259181781</v>
      </c>
      <c r="BU149" s="15">
        <f t="shared" ca="1" si="96"/>
        <v>19539.770215783657</v>
      </c>
      <c r="BV149" s="15">
        <f t="shared" ca="1" si="97"/>
        <v>24432.28766796464</v>
      </c>
      <c r="BW149" s="15">
        <f t="shared" ca="1" si="98"/>
        <v>40182.4554800966</v>
      </c>
      <c r="BX149" s="15">
        <f t="shared" ca="1" si="99"/>
        <v>40461.388634719995</v>
      </c>
      <c r="BY149" s="15">
        <f t="shared" ca="1" si="100"/>
        <v>53718.46189360752</v>
      </c>
      <c r="BZ149" s="15">
        <f t="shared" ca="1" si="101"/>
        <v>71985.822861949113</v>
      </c>
      <c r="CA149" s="15">
        <f t="shared" ca="1" si="102"/>
        <v>111397.36746422031</v>
      </c>
      <c r="CB149" s="15">
        <f ca="1">(AU149*DCF!C$10-DCF!C$5*MAX(AU149*DCF!C$10,0)-MAX(AU149-Inputs!$B$6,0)/Inputs!$B$10)*DCF!C$6</f>
        <v>1020.9726403739111</v>
      </c>
      <c r="CC149" s="15">
        <f ca="1">(AV149*DCF!D$10-DCF!D$5*MAX(AV149*DCF!D$10,0)-MAX(AV149-AU149,0)/Inputs!$B$10)*DCF!D$6</f>
        <v>969.0046789352358</v>
      </c>
      <c r="CD149" s="15">
        <f ca="1">(AW149*DCF!E$10-DCF!E$5*MAX(AW149*DCF!E$10,0)-MAX(AW149-AV149,0)/Inputs!$B$10)*DCF!E$6</f>
        <v>996.86788419399272</v>
      </c>
      <c r="CE149" s="15">
        <f ca="1">(AX149*DCF!F$10-DCF!F$5*MAX(AX149*DCF!F$10,0)-MAX(AX149-AW149,0)/Inputs!$B$10)*DCF!F$6</f>
        <v>1431.7228514202313</v>
      </c>
      <c r="CF149" s="15">
        <f ca="1">(AY149*DCF!G$10-DCF!G$5*MAX(AY149*DCF!G$10,0)-MAX(AY149-AX149,0)/Inputs!$B$10)*DCF!G$6</f>
        <v>1456.2003202661849</v>
      </c>
      <c r="CG149" s="15">
        <f ca="1">(AZ149*DCF!H$10-DCF!H$5*MAX(AZ149*DCF!H$10,0)-MAX(AZ149-AY149,0)/Inputs!$B$10)*DCF!H$6</f>
        <v>1483.1579060421773</v>
      </c>
      <c r="CH149" s="15">
        <f ca="1">(BA149*DCF!I$10-DCF!I$5*MAX(BA149*DCF!I$10,0)-MAX(BA149-AZ149,0)/Inputs!$B$10)*DCF!I$6</f>
        <v>1790.2871971391708</v>
      </c>
      <c r="CI149" s="15">
        <f ca="1">(BB149*DCF!J$10-DCF!J$5*MAX(BB149*DCF!J$10,0)-MAX(BB149-BA149,0)/Inputs!$B$10)*DCF!J$6</f>
        <v>2104.4156394554329</v>
      </c>
      <c r="CJ149" s="15">
        <f ca="1">(BC149*DCF!K$10-DCF!K$5*MAX(BC149*DCF!K$10,0)-MAX(BC149-BB149,0)/Inputs!$B$10)*DCF!K$6</f>
        <v>2503.2607685874164</v>
      </c>
      <c r="CK149" s="15">
        <f ca="1">(BD149*DCF!L$10-DCF!L$5*MAX(BD149*DCF!L$10,0)-MAX(BD149-BC149,0)/Inputs!$B$10)*DCF!L$6</f>
        <v>3182.5011025882609</v>
      </c>
      <c r="CL149" s="15">
        <f ca="1">(BE149*DCF!M$10-DCF!M$5*MAX(BE149*DCF!M$10,0)-MAX(BE149-BD149,0)/Inputs!$B$10)*DCF!M$6</f>
        <v>3656.9263079816296</v>
      </c>
      <c r="CM149" s="15">
        <f ca="1">(BF149*DCF!C$28-DCF!C$5*MAX(BF149*DCF!C$28,0)-MAX(BF149-Inputs!$B$13,0)/Inputs!$B$17)*DCF!C$6</f>
        <v>3634.1458303443724</v>
      </c>
      <c r="CN149" s="15">
        <f ca="1">(BG149*DCF!D$28-DCF!D$5*MAX(BG149*DCF!D$28,0)-MAX(BG149-BF149,0)/Inputs!$B$17)*DCF!D$6</f>
        <v>4312.9193091664629</v>
      </c>
      <c r="CO149" s="15">
        <f ca="1">(BH149*DCF!E$28-DCF!E$5*MAX(BH149*DCF!E$28,0)-MAX(BH149-BG149,0)/Inputs!$B$17)*DCF!E$6</f>
        <v>6108.8215805505961</v>
      </c>
      <c r="CP149" s="15">
        <f ca="1">(BI149*DCF!F$28-DCF!F$5*MAX(BI149*DCF!F$28,0)-MAX(BI149-BH149,0)/Inputs!$B$17)*DCF!F$6</f>
        <v>8773.6095976937468</v>
      </c>
      <c r="CQ149" s="15">
        <f ca="1">(BJ149*DCF!G$28-DCF!G$5*MAX(BJ149*DCF!G$28,0)-MAX(BJ149-BI149,0)/Inputs!$B$17)*DCF!G$6</f>
        <v>10652.509474383853</v>
      </c>
      <c r="CR149" s="15">
        <f ca="1">(BK149*DCF!H$28-DCF!H$5*MAX(BK149*DCF!H$28,0)-MAX(BK149-BJ149,0)/Inputs!$B$17)*DCF!H$6</f>
        <v>14515.416747669997</v>
      </c>
      <c r="CS149" s="15">
        <f ca="1">(BL149*DCF!I$28-DCF!I$5*MAX(BL149*DCF!I$28,0)-MAX(BL149-BK149,0)/Inputs!$B$17)*DCF!I$6</f>
        <v>18280.475194395836</v>
      </c>
      <c r="CT149" s="15">
        <f ca="1">(BM149*DCF!J$28-DCF!J$5*MAX(BM149*DCF!J$28,0)-MAX(BM149-BL149,0)/Inputs!$B$17)*DCF!J$6</f>
        <v>21992.809254693344</v>
      </c>
      <c r="CU149" s="15">
        <f ca="1">(BN149*DCF!K$28-DCF!K$5*MAX(BN149*DCF!K$28,0)-MAX(BN149-BM149,0)/Inputs!$B$17)*DCF!K$6</f>
        <v>27801.530864182409</v>
      </c>
      <c r="CV149" s="15">
        <f ca="1">(BO149*DCF!L$28-DCF!L$5*MAX(BO149*DCF!L$28,0)-MAX(BO149-BN149,0)/Inputs!$B$17)*DCF!L$6</f>
        <v>33826.980541914665</v>
      </c>
      <c r="CW149" s="15">
        <f ca="1">(BP149*DCF!M$28-DCF!M$5*MAX(BP149*DCF!M$28,0)-MAX(BP149-BO149,0)/Inputs!$B$17)*DCF!M$6</f>
        <v>38398.979012818527</v>
      </c>
      <c r="CX149" s="15">
        <f ca="1">(BQ149*DCF!C$46-DCF!C$5*MAX(BQ149*DCF!C$46,0)-MAX(BQ149-Inputs!$B$20,0)/Inputs!$B$24)*DCF!C$6</f>
        <v>-2016.602839410029</v>
      </c>
      <c r="CY149" s="15">
        <f ca="1">(BR149*DCF!D$46-DCF!D$5*MAX(BR149*DCF!D$46,0)-MAX(BR149-BQ149,0)/Inputs!$B$24)*DCF!D$6</f>
        <v>-1501.4008661845526</v>
      </c>
      <c r="CZ149" s="15">
        <f ca="1">(BS149*DCF!E$46-DCF!E$5*MAX(BS149*DCF!E$46,0)-MAX(BS149-BR149,0)/Inputs!$B$24)*DCF!E$6</f>
        <v>-4310.7905731008168</v>
      </c>
      <c r="DA149" s="15">
        <f ca="1">(BT149*DCF!F$46-DCF!F$5*MAX(BT149*DCF!F$46,0)-MAX(BT149-BS149,0)/Inputs!$B$24)*DCF!F$6</f>
        <v>-909.12559492494859</v>
      </c>
      <c r="DB149" s="15">
        <f ca="1">(BU149*DCF!G$46-DCF!G$5*MAX(BU149*DCF!G$46,0)-MAX(BU149-BT149,0)/Inputs!$B$24)*DCF!G$6</f>
        <v>-3030.8774722224416</v>
      </c>
      <c r="DC149" s="15">
        <f ca="1">(BV149*DCF!H$46-DCF!H$5*MAX(BV149*DCF!H$46,0)-MAX(BV149-BU149,0)/Inputs!$B$24)*DCF!H$6</f>
        <v>-1520.3198213134572</v>
      </c>
      <c r="DD149" s="15">
        <f ca="1">(BW149*DCF!I$46-DCF!I$5*MAX(BW149*DCF!I$46,0)-MAX(BW149-BV149,0)/Inputs!$B$24)*DCF!I$6</f>
        <v>-3593.2344921368253</v>
      </c>
      <c r="DE149" s="15">
        <f ca="1">(BX149*DCF!J$46-DCF!J$5*MAX(BX149*DCF!J$46,0)-MAX(BX149-BW149,0)/Inputs!$B$24)*DCF!J$6</f>
        <v>1623.2748157581295</v>
      </c>
      <c r="DF149" s="15">
        <f ca="1">(BY149*DCF!K$46-DCF!K$5*MAX(BY149*DCF!K$46,0)-MAX(BY149-BX149,0)/Inputs!$B$24)*DCF!K$6</f>
        <v>-179.05216670608888</v>
      </c>
      <c r="DG149" s="15">
        <f ca="1">(BZ149*DCF!L$46-DCF!L$5*MAX(BZ149*DCF!L$46,0)-MAX(BZ149-BY149,0)/Inputs!$B$24)*DCF!L$6</f>
        <v>842.08281858284977</v>
      </c>
      <c r="DH149" s="15">
        <f ca="1">(CA149*DCF!M$46-DCF!M$5*MAX(CA149*DCF!M$46,0)-MAX(CA149-BZ149,0)/Inputs!$B$24)*DCF!M$6</f>
        <v>493.88862050917288</v>
      </c>
      <c r="DI149" s="15">
        <f ca="1">SUM(CB149:CL149)+BE149*DCF!M$10*(1+Inputs!$B$30)*(1-Inputs!$B$33)*(1-Inputs!$B$30/Inputs!$B$31)/(Inputs!$B$29-Inputs!$B$30)*DCF!M$6</f>
        <v>101192.14902539965</v>
      </c>
      <c r="DJ149" s="15">
        <f ca="1">SUM(CM149:CW149)+BP149*DCF!M$28*(1+Inputs!$B$30)*(1-Inputs!$B$33)*(1-Inputs!$B$30/Inputs!$B$31)/(Inputs!$B$29-Inputs!$B$30)*DCF!M$6</f>
        <v>1016213.126307796</v>
      </c>
      <c r="DK149" s="15">
        <f ca="1">SUM(CX149:DH149)+CA149*DCF!M$46*(1+Inputs!$B$30)*(1-Inputs!$B$33)*(1-Inputs!$B$30/Inputs!$B$31)/(Inputs!$B$29-Inputs!$B$30)*DCF!M$6</f>
        <v>158131.36839030084</v>
      </c>
      <c r="DM149" s="15">
        <f ca="1">DI149+DJ149+DK149+Inputs!$B$34+Inputs!$B$36-Inputs!$B$35</f>
        <v>1352387.6437234965</v>
      </c>
    </row>
    <row r="150" spans="1:117" x14ac:dyDescent="0.75">
      <c r="A150" s="11">
        <v>137</v>
      </c>
      <c r="C150" s="23">
        <f t="shared" ca="1" si="103"/>
        <v>-0.88258592961764515</v>
      </c>
      <c r="D150" s="23">
        <f t="shared" ca="1" si="103"/>
        <v>-0.12593548778268149</v>
      </c>
      <c r="E150" s="23">
        <f t="shared" ca="1" si="103"/>
        <v>-0.68520256435583637</v>
      </c>
      <c r="F150" s="23">
        <f t="shared" ca="1" si="103"/>
        <v>-0.5114720134870484</v>
      </c>
      <c r="G150" s="23">
        <f t="shared" ca="1" si="103"/>
        <v>-4.0005322480788912E-2</v>
      </c>
      <c r="H150" s="23">
        <f t="shared" ca="1" si="103"/>
        <v>0.37704835343521875</v>
      </c>
      <c r="I150" s="23">
        <f t="shared" ca="1" si="103"/>
        <v>-0.59084347766927459</v>
      </c>
      <c r="J150" s="23">
        <f t="shared" ca="1" si="103"/>
        <v>1.7215365537047902</v>
      </c>
      <c r="K150" s="23">
        <f t="shared" ca="1" si="103"/>
        <v>0.20054216735336061</v>
      </c>
      <c r="L150" s="23">
        <f t="shared" ca="1" si="103"/>
        <v>0.3846497200808261</v>
      </c>
      <c r="M150" s="23">
        <f t="shared" ca="1" si="103"/>
        <v>-1.3652675985132001</v>
      </c>
      <c r="N150" s="23">
        <f ca="1">SQRT(Inputs!$B$38)*C150+SQRT(1-Inputs!$B$38)*_xlfn.NORM.S.INV(RAND())</f>
        <v>-0.82515228152079412</v>
      </c>
      <c r="O150" s="23">
        <f ca="1">SQRT(Inputs!$B$38)*D150+SQRT(1-Inputs!$B$38)*_xlfn.NORM.S.INV(RAND())</f>
        <v>-0.94051662835852246</v>
      </c>
      <c r="P150" s="23">
        <f ca="1">SQRT(Inputs!$B$38)*E150+SQRT(1-Inputs!$B$38)*_xlfn.NORM.S.INV(RAND())</f>
        <v>0.21416814893316743</v>
      </c>
      <c r="Q150" s="23">
        <f ca="1">SQRT(Inputs!$B$38)*F150+SQRT(1-Inputs!$B$38)*_xlfn.NORM.S.INV(RAND())</f>
        <v>0.16936618359283878</v>
      </c>
      <c r="R150" s="23">
        <f ca="1">SQRT(Inputs!$B$38)*G150+SQRT(1-Inputs!$B$38)*_xlfn.NORM.S.INV(RAND())</f>
        <v>-0.11043161396142701</v>
      </c>
      <c r="S150" s="23">
        <f ca="1">SQRT(Inputs!$B$38)*H150+SQRT(1-Inputs!$B$38)*_xlfn.NORM.S.INV(RAND())</f>
        <v>-0.7472990660646176</v>
      </c>
      <c r="T150" s="23">
        <f ca="1">SQRT(Inputs!$B$38)*I150+SQRT(1-Inputs!$B$38)*_xlfn.NORM.S.INV(RAND())</f>
        <v>-0.1969586040196139</v>
      </c>
      <c r="U150" s="23">
        <f ca="1">SQRT(Inputs!$B$38)*J150+SQRT(1-Inputs!$B$38)*_xlfn.NORM.S.INV(RAND())</f>
        <v>1.846863132635538</v>
      </c>
      <c r="V150" s="23">
        <f ca="1">SQRT(Inputs!$B$38)*K150+SQRT(1-Inputs!$B$38)*_xlfn.NORM.S.INV(RAND())</f>
        <v>-3.7696852903986319E-2</v>
      </c>
      <c r="W150" s="23">
        <f ca="1">SQRT(Inputs!$B$38)*L150+SQRT(1-Inputs!$B$38)*_xlfn.NORM.S.INV(RAND())</f>
        <v>-0.48643467058177597</v>
      </c>
      <c r="X150" s="23">
        <f ca="1">SQRT(Inputs!$B$38)*M150+SQRT(1-Inputs!$B$38)*_xlfn.NORM.S.INV(RAND())</f>
        <v>-0.96103378458806454</v>
      </c>
      <c r="Y150" s="23">
        <f ca="1">SQRT(Inputs!$B$38)*C150+SQRT(1-Inputs!$B$38)*_xlfn.NORM.S.INV(RAND())</f>
        <v>0.28739017709109438</v>
      </c>
      <c r="Z150" s="23">
        <f ca="1">SQRT(Inputs!$B$38)*D150+SQRT(1-Inputs!$B$38)*_xlfn.NORM.S.INV(RAND())</f>
        <v>1.2387567352500839</v>
      </c>
      <c r="AA150" s="23">
        <f ca="1">SQRT(Inputs!$B$38)*E150+SQRT(1-Inputs!$B$38)*_xlfn.NORM.S.INV(RAND())</f>
        <v>-1.2607090685656595</v>
      </c>
      <c r="AB150" s="23">
        <f ca="1">SQRT(Inputs!$B$38)*F150+SQRT(1-Inputs!$B$38)*_xlfn.NORM.S.INV(RAND())</f>
        <v>1.7884909792143799E-2</v>
      </c>
      <c r="AC150" s="23">
        <f ca="1">SQRT(Inputs!$B$38)*G150+SQRT(1-Inputs!$B$38)*_xlfn.NORM.S.INV(RAND())</f>
        <v>-0.3420472784226874</v>
      </c>
      <c r="AD150" s="23">
        <f ca="1">SQRT(Inputs!$B$38)*H150+SQRT(1-Inputs!$B$38)*_xlfn.NORM.S.INV(RAND())</f>
        <v>-0.10003156814817907</v>
      </c>
      <c r="AE150" s="23">
        <f ca="1">SQRT(Inputs!$B$38)*I150+SQRT(1-Inputs!$B$38)*_xlfn.NORM.S.INV(RAND())</f>
        <v>-1.1146210097758054</v>
      </c>
      <c r="AF150" s="23">
        <f ca="1">SQRT(Inputs!$B$38)*J150+SQRT(1-Inputs!$B$38)*_xlfn.NORM.S.INV(RAND())</f>
        <v>1.6564791203991684</v>
      </c>
      <c r="AG150" s="23">
        <f ca="1">SQRT(Inputs!$B$38)*K150+SQRT(1-Inputs!$B$38)*_xlfn.NORM.S.INV(RAND())</f>
        <v>-0.37757992686222497</v>
      </c>
      <c r="AH150" s="23">
        <f ca="1">SQRT(Inputs!$B$38)*L150+SQRT(1-Inputs!$B$38)*_xlfn.NORM.S.INV(RAND())</f>
        <v>0.12663039573414581</v>
      </c>
      <c r="AI150" s="23">
        <f ca="1">SQRT(Inputs!$B$38)*M150+SQRT(1-Inputs!$B$38)*_xlfn.NORM.S.INV(RAND())</f>
        <v>4.1821018311893998E-2</v>
      </c>
      <c r="AJ150" s="23">
        <f ca="1">SQRT(Inputs!$B$38)*C150+SQRT(1-Inputs!$B$38)*_xlfn.NORM.S.INV(RAND())</f>
        <v>-0.1826027886426273</v>
      </c>
      <c r="AK150" s="23">
        <f ca="1">SQRT(Inputs!$B$38)*D150+SQRT(1-Inputs!$B$38)*_xlfn.NORM.S.INV(RAND())</f>
        <v>2.6856278069233352E-2</v>
      </c>
      <c r="AL150" s="23">
        <f ca="1">SQRT(Inputs!$B$38)*E150+SQRT(1-Inputs!$B$38)*_xlfn.NORM.S.INV(RAND())</f>
        <v>-1.069492807515056</v>
      </c>
      <c r="AM150" s="23">
        <f ca="1">SQRT(Inputs!$B$38)*F150+SQRT(1-Inputs!$B$38)*_xlfn.NORM.S.INV(RAND())</f>
        <v>0.69466146807599138</v>
      </c>
      <c r="AN150" s="23">
        <f ca="1">SQRT(Inputs!$B$38)*G150+SQRT(1-Inputs!$B$38)*_xlfn.NORM.S.INV(RAND())</f>
        <v>-0.30972207071551383</v>
      </c>
      <c r="AO150" s="23">
        <f ca="1">SQRT(Inputs!$B$38)*H150+SQRT(1-Inputs!$B$38)*_xlfn.NORM.S.INV(RAND())</f>
        <v>0.95925336843501985</v>
      </c>
      <c r="AP150" s="23">
        <f ca="1">SQRT(Inputs!$B$38)*I150+SQRT(1-Inputs!$B$38)*_xlfn.NORM.S.INV(RAND())</f>
        <v>0.73608397312023277</v>
      </c>
      <c r="AQ150" s="23">
        <f ca="1">SQRT(Inputs!$B$38)*J150+SQRT(1-Inputs!$B$38)*_xlfn.NORM.S.INV(RAND())</f>
        <v>0.37349529367384415</v>
      </c>
      <c r="AR150" s="23">
        <f ca="1">SQRT(Inputs!$B$38)*K150+SQRT(1-Inputs!$B$38)*_xlfn.NORM.S.INV(RAND())</f>
        <v>-1.8180760983727873</v>
      </c>
      <c r="AS150" s="23">
        <f ca="1">SQRT(Inputs!$B$38)*L150+SQRT(1-Inputs!$B$38)*_xlfn.NORM.S.INV(RAND())</f>
        <v>1.7915307057329886</v>
      </c>
      <c r="AT150" s="23">
        <f ca="1">SQRT(Inputs!$B$38)*M150+SQRT(1-Inputs!$B$38)*_xlfn.NORM.S.INV(RAND())</f>
        <v>-0.63510123610362901</v>
      </c>
      <c r="AU150" s="15">
        <f ca="1">Inputs!$B$6*EXP($B$8-0.5*C$5^2+C$5*N150)</f>
        <v>4341.7921462397589</v>
      </c>
      <c r="AV150" s="15">
        <f t="shared" ca="1" si="73"/>
        <v>4602.4282122364784</v>
      </c>
      <c r="AW150" s="15">
        <f t="shared" ca="1" si="74"/>
        <v>5776.3206167958397</v>
      </c>
      <c r="AX150" s="15">
        <f t="shared" ca="1" si="75"/>
        <v>7203.1201702624039</v>
      </c>
      <c r="AY150" s="15">
        <f t="shared" ca="1" si="76"/>
        <v>8690.1446359408037</v>
      </c>
      <c r="AZ150" s="15">
        <f t="shared" ca="1" si="77"/>
        <v>9788.6777494964408</v>
      </c>
      <c r="BA150" s="15">
        <f t="shared" ca="1" si="78"/>
        <v>11734.438964482897</v>
      </c>
      <c r="BB150" s="15">
        <f t="shared" ca="1" si="79"/>
        <v>17286.704802187676</v>
      </c>
      <c r="BC150" s="15">
        <f t="shared" ca="1" si="80"/>
        <v>21094.912587919047</v>
      </c>
      <c r="BD150" s="15">
        <f t="shared" ca="1" si="81"/>
        <v>24693.789564903287</v>
      </c>
      <c r="BE150" s="15">
        <f t="shared" ca="1" si="82"/>
        <v>27723.066488011125</v>
      </c>
      <c r="BF150" s="15">
        <f ca="1">Inputs!$B$13*EXP($B$9-0.5*C$6^2+C$6*Y150)</f>
        <v>14641.916245097904</v>
      </c>
      <c r="BG150" s="15">
        <f t="shared" ca="1" si="83"/>
        <v>22314.157529033986</v>
      </c>
      <c r="BH150" s="15">
        <f t="shared" ca="1" si="84"/>
        <v>22119.548253664507</v>
      </c>
      <c r="BI150" s="15">
        <f t="shared" ca="1" si="85"/>
        <v>27152.297331969414</v>
      </c>
      <c r="BJ150" s="15">
        <f t="shared" ca="1" si="86"/>
        <v>31685.551116385715</v>
      </c>
      <c r="BK150" s="15">
        <f t="shared" ca="1" si="87"/>
        <v>38361.997449368631</v>
      </c>
      <c r="BL150" s="15">
        <f t="shared" ca="1" si="88"/>
        <v>40785.125167357983</v>
      </c>
      <c r="BM150" s="15">
        <f t="shared" ca="1" si="89"/>
        <v>61588.444112606339</v>
      </c>
      <c r="BN150" s="15">
        <f t="shared" ca="1" si="90"/>
        <v>72395.127245531286</v>
      </c>
      <c r="BO150" s="15">
        <f t="shared" ca="1" si="91"/>
        <v>90395.574941924715</v>
      </c>
      <c r="BP150" s="15">
        <f t="shared" ca="1" si="92"/>
        <v>111788.43630099371</v>
      </c>
      <c r="BQ150" s="15">
        <f ca="1">Inputs!$B$20*EXP($B$10-0.5*C$7^2+C$7*AJ150)</f>
        <v>4020.5043651692081</v>
      </c>
      <c r="BR150" s="15">
        <f t="shared" ca="1" si="93"/>
        <v>5502.0342878025613</v>
      </c>
      <c r="BS150" s="15">
        <f t="shared" ca="1" si="94"/>
        <v>5541.8243066108244</v>
      </c>
      <c r="BT150" s="15">
        <f t="shared" ca="1" si="95"/>
        <v>9168.345012302847</v>
      </c>
      <c r="BU150" s="15">
        <f t="shared" ca="1" si="96"/>
        <v>11788.785863561396</v>
      </c>
      <c r="BV150" s="15">
        <f t="shared" ca="1" si="97"/>
        <v>20358.478444541255</v>
      </c>
      <c r="BW150" s="15">
        <f t="shared" ca="1" si="98"/>
        <v>33198.391312207197</v>
      </c>
      <c r="BX150" s="15">
        <f t="shared" ca="1" si="99"/>
        <v>50043.502455003611</v>
      </c>
      <c r="BY150" s="15">
        <f t="shared" ca="1" si="100"/>
        <v>49519.040283624228</v>
      </c>
      <c r="BZ150" s="15">
        <f t="shared" ca="1" si="101"/>
        <v>96584.067614664513</v>
      </c>
      <c r="CA150" s="15">
        <f t="shared" ca="1" si="102"/>
        <v>121192.12182037125</v>
      </c>
      <c r="CB150" s="15">
        <f ca="1">(AU150*DCF!C$10-DCF!C$5*MAX(AU150*DCF!C$10,0)-MAX(AU150-Inputs!$B$6,0)/Inputs!$B$10)*DCF!C$6</f>
        <v>1047.4982032430257</v>
      </c>
      <c r="CC150" s="15">
        <f ca="1">(AV150*DCF!D$10-DCF!D$5*MAX(AV150*DCF!D$10,0)-MAX(AV150-AU150,0)/Inputs!$B$10)*DCF!D$6</f>
        <v>1058.2614129421249</v>
      </c>
      <c r="CD150" s="15">
        <f ca="1">(AW150*DCF!E$10-DCF!E$5*MAX(AW150*DCF!E$10,0)-MAX(AW150-AV150,0)/Inputs!$B$10)*DCF!E$6</f>
        <v>1069.2512967725224</v>
      </c>
      <c r="CE150" s="15">
        <f ca="1">(AX150*DCF!F$10-DCF!F$5*MAX(AX150*DCF!F$10,0)-MAX(AX150-AW150,0)/Inputs!$B$10)*DCF!F$6</f>
        <v>1275.5480411097371</v>
      </c>
      <c r="CF150" s="15">
        <f ca="1">(AY150*DCF!G$10-DCF!G$5*MAX(AY150*DCF!G$10,0)-MAX(AY150-AX150,0)/Inputs!$B$10)*DCF!G$6</f>
        <v>1504.6842839453698</v>
      </c>
      <c r="CG150" s="15">
        <f ca="1">(AZ150*DCF!H$10-DCF!H$5*MAX(AZ150*DCF!H$10,0)-MAX(AZ150-AY150,0)/Inputs!$B$10)*DCF!H$6</f>
        <v>1705.4145581845885</v>
      </c>
      <c r="CH150" s="15">
        <f ca="1">(BA150*DCF!I$10-DCF!I$5*MAX(BA150*DCF!I$10,0)-MAX(BA150-AZ150,0)/Inputs!$B$10)*DCF!I$6</f>
        <v>1824.2809126040377</v>
      </c>
      <c r="CI150" s="15">
        <f ca="1">(BB150*DCF!J$10-DCF!J$5*MAX(BB150*DCF!J$10,0)-MAX(BB150-BA150,0)/Inputs!$B$10)*DCF!J$6</f>
        <v>2125.0842611102794</v>
      </c>
      <c r="CJ150" s="15">
        <f ca="1">(BC150*DCF!K$10-DCF!K$5*MAX(BC150*DCF!K$10,0)-MAX(BC150-BB150,0)/Inputs!$B$10)*DCF!K$6</f>
        <v>2862.8510219815689</v>
      </c>
      <c r="CK150" s="15">
        <f ca="1">(BD150*DCF!L$10-DCF!L$5*MAX(BD150*DCF!L$10,0)-MAX(BD150-BC150,0)/Inputs!$B$10)*DCF!L$6</f>
        <v>3258.8999786610148</v>
      </c>
      <c r="CL150" s="15">
        <f ca="1">(BE150*DCF!M$10-DCF!M$5*MAX(BE150*DCF!M$10,0)-MAX(BE150-BD150,0)/Inputs!$B$10)*DCF!M$6</f>
        <v>3550.203756882664</v>
      </c>
      <c r="CM150" s="15">
        <f ca="1">(BF150*DCF!C$28-DCF!C$5*MAX(BF150*DCF!C$28,0)-MAX(BF150-Inputs!$B$13,0)/Inputs!$B$17)*DCF!C$6</f>
        <v>3716.9040557599455</v>
      </c>
      <c r="CN150" s="15">
        <f ca="1">(BG150*DCF!D$28-DCF!D$5*MAX(BG150*DCF!D$28,0)-MAX(BG150-BF150,0)/Inputs!$B$17)*DCF!D$6</f>
        <v>4935.193206563119</v>
      </c>
      <c r="CO150" s="15">
        <f ca="1">(BH150*DCF!E$28-DCF!E$5*MAX(BH150*DCF!E$28,0)-MAX(BH150-BG150,0)/Inputs!$B$17)*DCF!E$6</f>
        <v>6264.6499359227337</v>
      </c>
      <c r="CP150" s="15">
        <f ca="1">(BI150*DCF!F$28-DCF!F$5*MAX(BI150*DCF!F$28,0)-MAX(BI150-BH150,0)/Inputs!$B$17)*DCF!F$6</f>
        <v>6454.8419923269021</v>
      </c>
      <c r="CQ150" s="15">
        <f ca="1">(BJ150*DCF!G$28-DCF!G$5*MAX(BJ150*DCF!G$28,0)-MAX(BJ150-BI150,0)/Inputs!$B$17)*DCF!G$6</f>
        <v>7458.6081312702991</v>
      </c>
      <c r="CR150" s="15">
        <f ca="1">(BK150*DCF!H$28-DCF!H$5*MAX(BK150*DCF!H$28,0)-MAX(BK150-BJ150,0)/Inputs!$B$17)*DCF!H$6</f>
        <v>8450.0128113648716</v>
      </c>
      <c r="CS150" s="15">
        <f ca="1">(BL150*DCF!I$28-DCF!I$5*MAX(BL150*DCF!I$28,0)-MAX(BL150-BK150,0)/Inputs!$B$17)*DCF!I$6</f>
        <v>9242.9529376146838</v>
      </c>
      <c r="CT150" s="15">
        <f ca="1">(BM150*DCF!J$28-DCF!J$5*MAX(BM150*DCF!J$28,0)-MAX(BM150-BL150,0)/Inputs!$B$17)*DCF!J$6</f>
        <v>10980.985736255487</v>
      </c>
      <c r="CU150" s="15">
        <f ca="1">(BN150*DCF!K$28-DCF!K$5*MAX(BN150*DCF!K$28,0)-MAX(BN150-BM150,0)/Inputs!$B$17)*DCF!K$6</f>
        <v>13964.962285617286</v>
      </c>
      <c r="CV150" s="15">
        <f ca="1">(BO150*DCF!L$28-DCF!L$5*MAX(BO150*DCF!L$28,0)-MAX(BO150-BN150,0)/Inputs!$B$17)*DCF!L$6</f>
        <v>15999.03392026893</v>
      </c>
      <c r="CW150" s="15">
        <f ca="1">(BP150*DCF!M$28-DCF!M$5*MAX(BP150*DCF!M$28,0)-MAX(BP150-BO150,0)/Inputs!$B$17)*DCF!M$6</f>
        <v>18796.903848892329</v>
      </c>
      <c r="CX150" s="15">
        <f ca="1">(BQ150*DCF!C$46-DCF!C$5*MAX(BQ150*DCF!C$46,0)-MAX(BQ150-Inputs!$B$20,0)/Inputs!$B$24)*DCF!C$6</f>
        <v>-1307.0469042742779</v>
      </c>
      <c r="CY150" s="15">
        <f ca="1">(BR150*DCF!D$46-DCF!D$5*MAX(BR150*DCF!D$46,0)-MAX(BR150-BQ150,0)/Inputs!$B$24)*DCF!D$6</f>
        <v>-1571.2254640024225</v>
      </c>
      <c r="CZ150" s="15">
        <f ca="1">(BS150*DCF!E$46-DCF!E$5*MAX(BS150*DCF!E$46,0)-MAX(BS150-BR150,0)/Inputs!$B$24)*DCF!E$6</f>
        <v>-671.01450330910029</v>
      </c>
      <c r="DA150" s="15">
        <f ca="1">(BT150*DCF!F$46-DCF!F$5*MAX(BT150*DCF!F$46,0)-MAX(BT150-BS150,0)/Inputs!$B$24)*DCF!F$6</f>
        <v>-1988.2276825021995</v>
      </c>
      <c r="DB150" s="15">
        <f ca="1">(BU150*DCF!G$46-DCF!G$5*MAX(BU150*DCF!G$46,0)-MAX(BU150-BT150,0)/Inputs!$B$24)*DCF!G$6</f>
        <v>-1278.0159934271901</v>
      </c>
      <c r="DC150" s="15">
        <f ca="1">(BV150*DCF!H$46-DCF!H$5*MAX(BV150*DCF!H$46,0)-MAX(BV150-BU150,0)/Inputs!$B$24)*DCF!H$6</f>
        <v>-2662.9794621618876</v>
      </c>
      <c r="DD150" s="15">
        <f ca="1">(BW150*DCF!I$46-DCF!I$5*MAX(BW150*DCF!I$46,0)-MAX(BW150-BV150,0)/Inputs!$B$24)*DCF!I$6</f>
        <v>-2919.1125511630494</v>
      </c>
      <c r="DE150" s="15">
        <f ca="1">(BX150*DCF!J$46-DCF!J$5*MAX(BX150*DCF!J$46,0)-MAX(BX150-BW150,0)/Inputs!$B$24)*DCF!J$6</f>
        <v>-2367.8617644395731</v>
      </c>
      <c r="DF150" s="15">
        <f ca="1">(BY150*DCF!K$46-DCF!K$5*MAX(BY150*DCF!K$46,0)-MAX(BY150-BX150,0)/Inputs!$B$24)*DCF!K$6</f>
        <v>2828.6926534955355</v>
      </c>
      <c r="DG150" s="15">
        <f ca="1">(BZ150*DCF!L$46-DCF!L$5*MAX(BZ150*DCF!L$46,0)-MAX(BZ150-BY150,0)/Inputs!$B$24)*DCF!L$6</f>
        <v>-3974.562045783116</v>
      </c>
      <c r="DH150" s="15">
        <f ca="1">(CA150*DCF!M$46-DCF!M$5*MAX(CA150*DCF!M$46,0)-MAX(CA150-BZ150,0)/Inputs!$B$24)*DCF!M$6</f>
        <v>4356.5203405640204</v>
      </c>
      <c r="DI150" s="15">
        <f ca="1">SUM(CB150:CL150)+BE150*DCF!M$10*(1+Inputs!$B$30)*(1-Inputs!$B$33)*(1-Inputs!$B$30/Inputs!$B$31)/(Inputs!$B$29-Inputs!$B$30)*DCF!M$6</f>
        <v>98435.638363174017</v>
      </c>
      <c r="DJ150" s="15">
        <f ca="1">SUM(CM150:CW150)+BP150*DCF!M$28*(1+Inputs!$B$30)*(1-Inputs!$B$33)*(1-Inputs!$B$30/Inputs!$B$31)/(Inputs!$B$29-Inputs!$B$30)*DCF!M$6</f>
        <v>521076.64416145656</v>
      </c>
      <c r="DK150" s="15">
        <f ca="1">SUM(CX150:DH150)+CA150*DCF!M$46*(1+Inputs!$B$30)*(1-Inputs!$B$33)*(1-Inputs!$B$30/Inputs!$B$31)/(Inputs!$B$29-Inputs!$B$30)*DCF!M$6</f>
        <v>175822.54308188305</v>
      </c>
      <c r="DM150" s="15">
        <f ca="1">DI150+DJ150+DK150+Inputs!$B$34+Inputs!$B$36-Inputs!$B$35</f>
        <v>872185.82560651354</v>
      </c>
    </row>
    <row r="151" spans="1:117" x14ac:dyDescent="0.75">
      <c r="A151" s="11">
        <v>138</v>
      </c>
      <c r="C151" s="23">
        <f t="shared" ca="1" si="103"/>
        <v>0.70959703559783294</v>
      </c>
      <c r="D151" s="23">
        <f t="shared" ca="1" si="103"/>
        <v>-1.2104480611121149</v>
      </c>
      <c r="E151" s="23">
        <f t="shared" ca="1" si="103"/>
        <v>-2.4455192419271181E-2</v>
      </c>
      <c r="F151" s="23">
        <f t="shared" ca="1" si="103"/>
        <v>2.9816223363945844</v>
      </c>
      <c r="G151" s="23">
        <f t="shared" ca="1" si="103"/>
        <v>-0.46805578463301234</v>
      </c>
      <c r="H151" s="23">
        <f t="shared" ca="1" si="103"/>
        <v>-0.42556297755277128</v>
      </c>
      <c r="I151" s="23">
        <f t="shared" ca="1" si="103"/>
        <v>-0.22385679641338627</v>
      </c>
      <c r="J151" s="23">
        <f t="shared" ca="1" si="103"/>
        <v>-1.4108529498862188E-2</v>
      </c>
      <c r="K151" s="23">
        <f t="shared" ca="1" si="103"/>
        <v>-0.79593687275580505</v>
      </c>
      <c r="L151" s="23">
        <f t="shared" ca="1" si="103"/>
        <v>-1.233148369844423</v>
      </c>
      <c r="M151" s="23">
        <f t="shared" ca="1" si="103"/>
        <v>0.53744024925634959</v>
      </c>
      <c r="N151" s="23">
        <f ca="1">SQRT(Inputs!$B$38)*C151+SQRT(1-Inputs!$B$38)*_xlfn.NORM.S.INV(RAND())</f>
        <v>0.9307386477029771</v>
      </c>
      <c r="O151" s="23">
        <f ca="1">SQRT(Inputs!$B$38)*D151+SQRT(1-Inputs!$B$38)*_xlfn.NORM.S.INV(RAND())</f>
        <v>-1.0526367181628791</v>
      </c>
      <c r="P151" s="23">
        <f ca="1">SQRT(Inputs!$B$38)*E151+SQRT(1-Inputs!$B$38)*_xlfn.NORM.S.INV(RAND())</f>
        <v>7.1235729323591235E-2</v>
      </c>
      <c r="Q151" s="23">
        <f ca="1">SQRT(Inputs!$B$38)*F151+SQRT(1-Inputs!$B$38)*_xlfn.NORM.S.INV(RAND())</f>
        <v>0.85713733281247728</v>
      </c>
      <c r="R151" s="23">
        <f ca="1">SQRT(Inputs!$B$38)*G151+SQRT(1-Inputs!$B$38)*_xlfn.NORM.S.INV(RAND())</f>
        <v>-0.78672258391114325</v>
      </c>
      <c r="S151" s="23">
        <f ca="1">SQRT(Inputs!$B$38)*H151+SQRT(1-Inputs!$B$38)*_xlfn.NORM.S.INV(RAND())</f>
        <v>-0.87288302303605558</v>
      </c>
      <c r="T151" s="23">
        <f ca="1">SQRT(Inputs!$B$38)*I151+SQRT(1-Inputs!$B$38)*_xlfn.NORM.S.INV(RAND())</f>
        <v>0.12599248178237515</v>
      </c>
      <c r="U151" s="23">
        <f ca="1">SQRT(Inputs!$B$38)*J151+SQRT(1-Inputs!$B$38)*_xlfn.NORM.S.INV(RAND())</f>
        <v>0.63150472546283576</v>
      </c>
      <c r="V151" s="23">
        <f ca="1">SQRT(Inputs!$B$38)*K151+SQRT(1-Inputs!$B$38)*_xlfn.NORM.S.INV(RAND())</f>
        <v>-1.2056621903825862</v>
      </c>
      <c r="W151" s="23">
        <f ca="1">SQRT(Inputs!$B$38)*L151+SQRT(1-Inputs!$B$38)*_xlfn.NORM.S.INV(RAND())</f>
        <v>1.0047635843650358</v>
      </c>
      <c r="X151" s="23">
        <f ca="1">SQRT(Inputs!$B$38)*M151+SQRT(1-Inputs!$B$38)*_xlfn.NORM.S.INV(RAND())</f>
        <v>0.53809082761634452</v>
      </c>
      <c r="Y151" s="23">
        <f ca="1">SQRT(Inputs!$B$38)*C151+SQRT(1-Inputs!$B$38)*_xlfn.NORM.S.INV(RAND())</f>
        <v>-0.29286096041726556</v>
      </c>
      <c r="Z151" s="23">
        <f ca="1">SQRT(Inputs!$B$38)*D151+SQRT(1-Inputs!$B$38)*_xlfn.NORM.S.INV(RAND())</f>
        <v>-1.4124673221491109</v>
      </c>
      <c r="AA151" s="23">
        <f ca="1">SQRT(Inputs!$B$38)*E151+SQRT(1-Inputs!$B$38)*_xlfn.NORM.S.INV(RAND())</f>
        <v>-0.89657364455956012</v>
      </c>
      <c r="AB151" s="23">
        <f ca="1">SQRT(Inputs!$B$38)*F151+SQRT(1-Inputs!$B$38)*_xlfn.NORM.S.INV(RAND())</f>
        <v>0.72689991417160704</v>
      </c>
      <c r="AC151" s="23">
        <f ca="1">SQRT(Inputs!$B$38)*G151+SQRT(1-Inputs!$B$38)*_xlfn.NORM.S.INV(RAND())</f>
        <v>0.94157639667614779</v>
      </c>
      <c r="AD151" s="23">
        <f ca="1">SQRT(Inputs!$B$38)*H151+SQRT(1-Inputs!$B$38)*_xlfn.NORM.S.INV(RAND())</f>
        <v>0.19578437097849385</v>
      </c>
      <c r="AE151" s="23">
        <f ca="1">SQRT(Inputs!$B$38)*I151+SQRT(1-Inputs!$B$38)*_xlfn.NORM.S.INV(RAND())</f>
        <v>-0.3888865173674263</v>
      </c>
      <c r="AF151" s="23">
        <f ca="1">SQRT(Inputs!$B$38)*J151+SQRT(1-Inputs!$B$38)*_xlfn.NORM.S.INV(RAND())</f>
        <v>1.4198396441766368</v>
      </c>
      <c r="AG151" s="23">
        <f ca="1">SQRT(Inputs!$B$38)*K151+SQRT(1-Inputs!$B$38)*_xlfn.NORM.S.INV(RAND())</f>
        <v>0.57845992857640427</v>
      </c>
      <c r="AH151" s="23">
        <f ca="1">SQRT(Inputs!$B$38)*L151+SQRT(1-Inputs!$B$38)*_xlfn.NORM.S.INV(RAND())</f>
        <v>-1.2126831343874092</v>
      </c>
      <c r="AI151" s="23">
        <f ca="1">SQRT(Inputs!$B$38)*M151+SQRT(1-Inputs!$B$38)*_xlfn.NORM.S.INV(RAND())</f>
        <v>0.7527952384800678</v>
      </c>
      <c r="AJ151" s="23">
        <f ca="1">SQRT(Inputs!$B$38)*C151+SQRT(1-Inputs!$B$38)*_xlfn.NORM.S.INV(RAND())</f>
        <v>-0.4724787946287205</v>
      </c>
      <c r="AK151" s="23">
        <f ca="1">SQRT(Inputs!$B$38)*D151+SQRT(1-Inputs!$B$38)*_xlfn.NORM.S.INV(RAND())</f>
        <v>-0.78867179232683238</v>
      </c>
      <c r="AL151" s="23">
        <f ca="1">SQRT(Inputs!$B$38)*E151+SQRT(1-Inputs!$B$38)*_xlfn.NORM.S.INV(RAND())</f>
        <v>1.1967358878044942</v>
      </c>
      <c r="AM151" s="23">
        <f ca="1">SQRT(Inputs!$B$38)*F151+SQRT(1-Inputs!$B$38)*_xlfn.NORM.S.INV(RAND())</f>
        <v>1.2518968190741384</v>
      </c>
      <c r="AN151" s="23">
        <f ca="1">SQRT(Inputs!$B$38)*G151+SQRT(1-Inputs!$B$38)*_xlfn.NORM.S.INV(RAND())</f>
        <v>5.5486024161737035E-2</v>
      </c>
      <c r="AO151" s="23">
        <f ca="1">SQRT(Inputs!$B$38)*H151+SQRT(1-Inputs!$B$38)*_xlfn.NORM.S.INV(RAND())</f>
        <v>1.4850258161212588</v>
      </c>
      <c r="AP151" s="23">
        <f ca="1">SQRT(Inputs!$B$38)*I151+SQRT(1-Inputs!$B$38)*_xlfn.NORM.S.INV(RAND())</f>
        <v>-0.57881551352275651</v>
      </c>
      <c r="AQ151" s="23">
        <f ca="1">SQRT(Inputs!$B$38)*J151+SQRT(1-Inputs!$B$38)*_xlfn.NORM.S.INV(RAND())</f>
        <v>-0.64856178932556752</v>
      </c>
      <c r="AR151" s="23">
        <f ca="1">SQRT(Inputs!$B$38)*K151+SQRT(1-Inputs!$B$38)*_xlfn.NORM.S.INV(RAND())</f>
        <v>-2.9964298894838259E-2</v>
      </c>
      <c r="AS151" s="23">
        <f ca="1">SQRT(Inputs!$B$38)*L151+SQRT(1-Inputs!$B$38)*_xlfn.NORM.S.INV(RAND())</f>
        <v>-0.11093372247248179</v>
      </c>
      <c r="AT151" s="23">
        <f ca="1">SQRT(Inputs!$B$38)*M151+SQRT(1-Inputs!$B$38)*_xlfn.NORM.S.INV(RAND())</f>
        <v>0.2210395124875188</v>
      </c>
      <c r="AU151" s="15">
        <f ca="1">Inputs!$B$6*EXP($B$8-0.5*C$5^2+C$5*N151)</f>
        <v>5769.1148569875668</v>
      </c>
      <c r="AV151" s="15">
        <f t="shared" ca="1" si="73"/>
        <v>6015.4445855393178</v>
      </c>
      <c r="AW151" s="15">
        <f t="shared" ca="1" si="74"/>
        <v>7405.583483389928</v>
      </c>
      <c r="AX151" s="15">
        <f t="shared" ca="1" si="75"/>
        <v>10063.417944228098</v>
      </c>
      <c r="AY151" s="15">
        <f t="shared" ca="1" si="76"/>
        <v>11218.896283590382</v>
      </c>
      <c r="AZ151" s="15">
        <f t="shared" ca="1" si="77"/>
        <v>12463.53393014967</v>
      </c>
      <c r="BA151" s="15">
        <f t="shared" ca="1" si="78"/>
        <v>15454.630869405775</v>
      </c>
      <c r="BB151" s="15">
        <f t="shared" ca="1" si="79"/>
        <v>20157.008283111805</v>
      </c>
      <c r="BC151" s="15">
        <f t="shared" ca="1" si="80"/>
        <v>21974.939131909483</v>
      </c>
      <c r="BD151" s="15">
        <f t="shared" ca="1" si="81"/>
        <v>29574.117897545082</v>
      </c>
      <c r="BE151" s="15">
        <f t="shared" ca="1" si="82"/>
        <v>38059.59958156127</v>
      </c>
      <c r="BF151" s="15">
        <f ca="1">Inputs!$B$13*EXP($B$9-0.5*C$6^2+C$6*Y151)</f>
        <v>13050.871891956151</v>
      </c>
      <c r="BG151" s="15">
        <f t="shared" ca="1" si="83"/>
        <v>12327.163651588409</v>
      </c>
      <c r="BH151" s="15">
        <f t="shared" ca="1" si="84"/>
        <v>12980.395980781435</v>
      </c>
      <c r="BI151" s="15">
        <f t="shared" ca="1" si="85"/>
        <v>17771.060874605289</v>
      </c>
      <c r="BJ151" s="15">
        <f t="shared" ca="1" si="86"/>
        <v>24953.125292887344</v>
      </c>
      <c r="BK151" s="15">
        <f t="shared" ca="1" si="87"/>
        <v>31452.515999342166</v>
      </c>
      <c r="BL151" s="15">
        <f t="shared" ca="1" si="88"/>
        <v>36736.772017232579</v>
      </c>
      <c r="BM151" s="15">
        <f t="shared" ca="1" si="89"/>
        <v>53868.068835509272</v>
      </c>
      <c r="BN151" s="15">
        <f t="shared" ca="1" si="90"/>
        <v>71006.433707291275</v>
      </c>
      <c r="BO151" s="15">
        <f t="shared" ca="1" si="91"/>
        <v>75879.358656911019</v>
      </c>
      <c r="BP151" s="15">
        <f t="shared" ca="1" si="92"/>
        <v>101708.23818951458</v>
      </c>
      <c r="BQ151" s="15">
        <f ca="1">Inputs!$B$20*EXP($B$10-0.5*C$7^2+C$7*AJ151)</f>
        <v>3627.6801166997698</v>
      </c>
      <c r="BR151" s="15">
        <f t="shared" ca="1" si="93"/>
        <v>3831.6996565602271</v>
      </c>
      <c r="BS151" s="15">
        <f t="shared" ca="1" si="94"/>
        <v>7399.2733728668554</v>
      </c>
      <c r="BT151" s="15">
        <f t="shared" ca="1" si="95"/>
        <v>14168.138112915542</v>
      </c>
      <c r="BU151" s="15">
        <f t="shared" ca="1" si="96"/>
        <v>19900.740416907771</v>
      </c>
      <c r="BV151" s="15">
        <f t="shared" ca="1" si="97"/>
        <v>38689.236580778561</v>
      </c>
      <c r="BW151" s="15">
        <f t="shared" ca="1" si="98"/>
        <v>47763.794845778633</v>
      </c>
      <c r="BX151" s="15">
        <f t="shared" ca="1" si="99"/>
        <v>58660.29980581913</v>
      </c>
      <c r="BY151" s="15">
        <f t="shared" ca="1" si="100"/>
        <v>81723.184615893348</v>
      </c>
      <c r="BZ151" s="15">
        <f t="shared" ca="1" si="101"/>
        <v>112354.26757180957</v>
      </c>
      <c r="CA151" s="15">
        <f t="shared" ca="1" si="102"/>
        <v>164146.14244733591</v>
      </c>
      <c r="CB151" s="15">
        <f ca="1">(AU151*DCF!C$10-DCF!C$5*MAX(AU151*DCF!C$10,0)-MAX(AU151-Inputs!$B$6,0)/Inputs!$B$10)*DCF!C$6</f>
        <v>1037.3211379082195</v>
      </c>
      <c r="CC151" s="15">
        <f ca="1">(AV151*DCF!D$10-DCF!D$5*MAX(AV151*DCF!D$10,0)-MAX(AV151-AU151,0)/Inputs!$B$10)*DCF!D$6</f>
        <v>1406.1628070254972</v>
      </c>
      <c r="CD151" s="15">
        <f ca="1">(AW151*DCF!E$10-DCF!E$5*MAX(AW151*DCF!E$10,0)-MAX(AW151-AV151,0)/Inputs!$B$10)*DCF!E$6</f>
        <v>1396.7144915678805</v>
      </c>
      <c r="CE151" s="15">
        <f ca="1">(AX151*DCF!F$10-DCF!F$5*MAX(AX151*DCF!F$10,0)-MAX(AX151-AW151,0)/Inputs!$B$10)*DCF!F$6</f>
        <v>1643.7986434686832</v>
      </c>
      <c r="CF151" s="15">
        <f ca="1">(AY151*DCF!G$10-DCF!G$5*MAX(AY151*DCF!G$10,0)-MAX(AY151-AX151,0)/Inputs!$B$10)*DCF!G$6</f>
        <v>2089.4367853293843</v>
      </c>
      <c r="CG151" s="15">
        <f ca="1">(AZ151*DCF!H$10-DCF!H$5*MAX(AZ151*DCF!H$10,0)-MAX(AZ151-AY151,0)/Inputs!$B$10)*DCF!H$6</f>
        <v>2198.7963251795545</v>
      </c>
      <c r="CH151" s="15">
        <f ca="1">(BA151*DCF!I$10-DCF!I$5*MAX(BA151*DCF!I$10,0)-MAX(BA151-AZ151,0)/Inputs!$B$10)*DCF!I$6</f>
        <v>2332.3525765860859</v>
      </c>
      <c r="CI151" s="15">
        <f ca="1">(BB151*DCF!J$10-DCF!J$5*MAX(BB151*DCF!J$10,0)-MAX(BB151-BA151,0)/Inputs!$B$10)*DCF!J$6</f>
        <v>2746.4215840918882</v>
      </c>
      <c r="CJ151" s="15">
        <f ca="1">(BC151*DCF!K$10-DCF!K$5*MAX(BC151*DCF!K$10,0)-MAX(BC151-BB151,0)/Inputs!$B$10)*DCF!K$6</f>
        <v>3283.1296358463187</v>
      </c>
      <c r="CK151" s="15">
        <f ca="1">(BD151*DCF!L$10-DCF!L$5*MAX(BD151*DCF!L$10,0)-MAX(BD151-BC151,0)/Inputs!$B$10)*DCF!L$6</f>
        <v>3477.6425035810398</v>
      </c>
      <c r="CL151" s="15">
        <f ca="1">(BE151*DCF!M$10-DCF!M$5*MAX(BE151*DCF!M$10,0)-MAX(BE151-BD151,0)/Inputs!$B$10)*DCF!M$6</f>
        <v>4357.0203118510426</v>
      </c>
      <c r="CM151" s="15">
        <f ca="1">(BF151*DCF!C$28-DCF!C$5*MAX(BF151*DCF!C$28,0)-MAX(BF151-Inputs!$B$13,0)/Inputs!$B$17)*DCF!C$6</f>
        <v>3598.774486280789</v>
      </c>
      <c r="CN151" s="15">
        <f ca="1">(BG151*DCF!D$28-DCF!D$5*MAX(BG151*DCF!D$28,0)-MAX(BG151-BF151,0)/Inputs!$B$17)*DCF!D$6</f>
        <v>3630.6340067577353</v>
      </c>
      <c r="CO151" s="15">
        <f ca="1">(BH151*DCF!E$28-DCF!E$5*MAX(BH151*DCF!E$28,0)-MAX(BH151-BG151,0)/Inputs!$B$17)*DCF!E$6</f>
        <v>3547.5361759610382</v>
      </c>
      <c r="CP151" s="15">
        <f ca="1">(BI151*DCF!F$28-DCF!F$5*MAX(BI151*DCF!F$28,0)-MAX(BI151-BH151,0)/Inputs!$B$17)*DCF!F$6</f>
        <v>3952.1586562291486</v>
      </c>
      <c r="CQ151" s="15">
        <f ca="1">(BJ151*DCF!G$28-DCF!G$5*MAX(BJ151*DCF!G$28,0)-MAX(BJ151-BI151,0)/Inputs!$B$17)*DCF!G$6</f>
        <v>5266.3253910338826</v>
      </c>
      <c r="CR151" s="15">
        <f ca="1">(BK151*DCF!H$28-DCF!H$5*MAX(BK151*DCF!H$28,0)-MAX(BK151-BJ151,0)/Inputs!$B$17)*DCF!H$6</f>
        <v>6768.7312938954719</v>
      </c>
      <c r="CS151" s="15">
        <f ca="1">(BL151*DCF!I$28-DCF!I$5*MAX(BL151*DCF!I$28,0)-MAX(BL151-BK151,0)/Inputs!$B$17)*DCF!I$6</f>
        <v>7880.3107738195267</v>
      </c>
      <c r="CT151" s="15">
        <f ca="1">(BM151*DCF!J$28-DCF!J$5*MAX(BM151*DCF!J$28,0)-MAX(BM151-BL151,0)/Inputs!$B$17)*DCF!J$6</f>
        <v>9745.5812693990702</v>
      </c>
      <c r="CU151" s="15">
        <f ca="1">(BN151*DCF!K$28-DCF!K$5*MAX(BN151*DCF!K$28,0)-MAX(BN151-BM151,0)/Inputs!$B$17)*DCF!K$6</f>
        <v>12896.146819224557</v>
      </c>
      <c r="CV151" s="15">
        <f ca="1">(BO151*DCF!L$28-DCF!L$5*MAX(BO151*DCF!L$28,0)-MAX(BO151-BN151,0)/Inputs!$B$17)*DCF!L$6</f>
        <v>14588.14516661537</v>
      </c>
      <c r="CW151" s="15">
        <f ca="1">(BP151*DCF!M$28-DCF!M$5*MAX(BP151*DCF!M$28,0)-MAX(BP151-BO151,0)/Inputs!$B$17)*DCF!M$6</f>
        <v>16436.620192405411</v>
      </c>
      <c r="CX151" s="15">
        <f ca="1">(BQ151*DCF!C$46-DCF!C$5*MAX(BQ151*DCF!C$46,0)-MAX(BQ151-Inputs!$B$20,0)/Inputs!$B$24)*DCF!C$6</f>
        <v>-1034.882297944413</v>
      </c>
      <c r="CY151" s="15">
        <f ca="1">(BR151*DCF!D$46-DCF!D$5*MAX(BR151*DCF!D$46,0)-MAX(BR151-BQ151,0)/Inputs!$B$24)*DCF!D$6</f>
        <v>-741.03521912626263</v>
      </c>
      <c r="CZ151" s="15">
        <f ca="1">(BS151*DCF!E$46-DCF!E$5*MAX(BS151*DCF!E$46,0)-MAX(BS151-BR151,0)/Inputs!$B$24)*DCF!E$6</f>
        <v>-2281.216304660114</v>
      </c>
      <c r="DA151" s="15">
        <f ca="1">(BT151*DCF!F$46-DCF!F$5*MAX(BT151*DCF!F$46,0)-MAX(BT151-BS151,0)/Inputs!$B$24)*DCF!F$6</f>
        <v>-3496.5710271740863</v>
      </c>
      <c r="DB151" s="15">
        <f ca="1">(BU151*DCF!G$46-DCF!G$5*MAX(BU151*DCF!G$46,0)-MAX(BU151-BT151,0)/Inputs!$B$24)*DCF!G$6</f>
        <v>-2597.7557412338001</v>
      </c>
      <c r="DC151" s="15">
        <f ca="1">(BV151*DCF!H$46-DCF!H$5*MAX(BV151*DCF!H$46,0)-MAX(BV151-BU151,0)/Inputs!$B$24)*DCF!H$6</f>
        <v>-5838.4100638968894</v>
      </c>
      <c r="DD151" s="15">
        <f ca="1">(BW151*DCF!I$46-DCF!I$5*MAX(BW151*DCF!I$46,0)-MAX(BW151-BV151,0)/Inputs!$B$24)*DCF!I$6</f>
        <v>-1501.8312697776175</v>
      </c>
      <c r="DE151" s="15">
        <f ca="1">(BX151*DCF!J$46-DCF!J$5*MAX(BX151*DCF!J$46,0)-MAX(BX151-BW151,0)/Inputs!$B$24)*DCF!J$6</f>
        <v>-428.93777765444577</v>
      </c>
      <c r="DF151" s="15">
        <f ca="1">(BY151*DCF!K$46-DCF!K$5*MAX(BY151*DCF!K$46,0)-MAX(BY151-BX151,0)/Inputs!$B$24)*DCF!K$6</f>
        <v>-981.49165488884137</v>
      </c>
      <c r="DG151" s="15">
        <f ca="1">(BZ151*DCF!L$46-DCF!L$5*MAX(BZ151*DCF!L$46,0)-MAX(BZ151-BY151,0)/Inputs!$B$24)*DCF!L$6</f>
        <v>834.61547430931648</v>
      </c>
      <c r="DH151" s="15">
        <f ca="1">(CA151*DCF!M$46-DCF!M$5*MAX(CA151*DCF!M$46,0)-MAX(CA151-BZ151,0)/Inputs!$B$24)*DCF!M$6</f>
        <v>2041.0007281185115</v>
      </c>
      <c r="DI151" s="15">
        <f ca="1">SUM(CB151:CL151)+BE151*DCF!M$10*(1+Inputs!$B$30)*(1-Inputs!$B$33)*(1-Inputs!$B$30/Inputs!$B$31)/(Inputs!$B$29-Inputs!$B$30)*DCF!M$6</f>
        <v>131889.16572402243</v>
      </c>
      <c r="DJ151" s="15">
        <f ca="1">SUM(CM151:CW151)+BP151*DCF!M$28*(1+Inputs!$B$30)*(1-Inputs!$B$33)*(1-Inputs!$B$30/Inputs!$B$31)/(Inputs!$B$29-Inputs!$B$30)*DCF!M$6</f>
        <v>465718.12667646608</v>
      </c>
      <c r="DK151" s="15">
        <f ca="1">SUM(CX151:DH151)+CA151*DCF!M$46*(1+Inputs!$B$30)*(1-Inputs!$B$33)*(1-Inputs!$B$30/Inputs!$B$31)/(Inputs!$B$29-Inputs!$B$30)*DCF!M$6</f>
        <v>237762.86542327015</v>
      </c>
      <c r="DM151" s="15">
        <f ca="1">DI151+DJ151+DK151+Inputs!$B$34+Inputs!$B$36-Inputs!$B$35</f>
        <v>912221.15782375867</v>
      </c>
    </row>
    <row r="152" spans="1:117" x14ac:dyDescent="0.75">
      <c r="A152" s="11">
        <v>139</v>
      </c>
      <c r="C152" s="23">
        <f t="shared" ca="1" si="103"/>
        <v>0.30122387485373325</v>
      </c>
      <c r="D152" s="23">
        <f t="shared" ca="1" si="103"/>
        <v>-6.8692193932871085E-2</v>
      </c>
      <c r="E152" s="23">
        <f t="shared" ca="1" si="103"/>
        <v>0.71098491530649055</v>
      </c>
      <c r="F152" s="23">
        <f t="shared" ca="1" si="103"/>
        <v>-0.22010841537912199</v>
      </c>
      <c r="G152" s="23">
        <f t="shared" ca="1" si="103"/>
        <v>1.1127727834565464</v>
      </c>
      <c r="H152" s="23">
        <f t="shared" ca="1" si="103"/>
        <v>1.5738879063243836</v>
      </c>
      <c r="I152" s="23">
        <f t="shared" ca="1" si="103"/>
        <v>-1.2257886947017016</v>
      </c>
      <c r="J152" s="23">
        <f t="shared" ca="1" si="103"/>
        <v>6.5145265721544124E-2</v>
      </c>
      <c r="K152" s="23">
        <f t="shared" ca="1" si="103"/>
        <v>-1.4701535699014701</v>
      </c>
      <c r="L152" s="23">
        <f t="shared" ca="1" si="103"/>
        <v>-0.16974950850135223</v>
      </c>
      <c r="M152" s="23">
        <f t="shared" ca="1" si="103"/>
        <v>0.77496606976605109</v>
      </c>
      <c r="N152" s="23">
        <f ca="1">SQRT(Inputs!$B$38)*C152+SQRT(1-Inputs!$B$38)*_xlfn.NORM.S.INV(RAND())</f>
        <v>-0.34561596457052324</v>
      </c>
      <c r="O152" s="23">
        <f ca="1">SQRT(Inputs!$B$38)*D152+SQRT(1-Inputs!$B$38)*_xlfn.NORM.S.INV(RAND())</f>
        <v>-0.37901625783270571</v>
      </c>
      <c r="P152" s="23">
        <f ca="1">SQRT(Inputs!$B$38)*E152+SQRT(1-Inputs!$B$38)*_xlfn.NORM.S.INV(RAND())</f>
        <v>0.71222203341962098</v>
      </c>
      <c r="Q152" s="23">
        <f ca="1">SQRT(Inputs!$B$38)*F152+SQRT(1-Inputs!$B$38)*_xlfn.NORM.S.INV(RAND())</f>
        <v>-0.20136425803019697</v>
      </c>
      <c r="R152" s="23">
        <f ca="1">SQRT(Inputs!$B$38)*G152+SQRT(1-Inputs!$B$38)*_xlfn.NORM.S.INV(RAND())</f>
        <v>1.7094103131125087</v>
      </c>
      <c r="S152" s="23">
        <f ca="1">SQRT(Inputs!$B$38)*H152+SQRT(1-Inputs!$B$38)*_xlfn.NORM.S.INV(RAND())</f>
        <v>0.59471996753444589</v>
      </c>
      <c r="T152" s="23">
        <f ca="1">SQRT(Inputs!$B$38)*I152+SQRT(1-Inputs!$B$38)*_xlfn.NORM.S.INV(RAND())</f>
        <v>-1.3592416704970463</v>
      </c>
      <c r="U152" s="23">
        <f ca="1">SQRT(Inputs!$B$38)*J152+SQRT(1-Inputs!$B$38)*_xlfn.NORM.S.INV(RAND())</f>
        <v>-0.88590574679782985</v>
      </c>
      <c r="V152" s="23">
        <f ca="1">SQRT(Inputs!$B$38)*K152+SQRT(1-Inputs!$B$38)*_xlfn.NORM.S.INV(RAND())</f>
        <v>-1.6642574343660821</v>
      </c>
      <c r="W152" s="23">
        <f ca="1">SQRT(Inputs!$B$38)*L152+SQRT(1-Inputs!$B$38)*_xlfn.NORM.S.INV(RAND())</f>
        <v>-0.32163374012465518</v>
      </c>
      <c r="X152" s="23">
        <f ca="1">SQRT(Inputs!$B$38)*M152+SQRT(1-Inputs!$B$38)*_xlfn.NORM.S.INV(RAND())</f>
        <v>0.14729616178468113</v>
      </c>
      <c r="Y152" s="23">
        <f ca="1">SQRT(Inputs!$B$38)*C152+SQRT(1-Inputs!$B$38)*_xlfn.NORM.S.INV(RAND())</f>
        <v>0.13159590243674685</v>
      </c>
      <c r="Z152" s="23">
        <f ca="1">SQRT(Inputs!$B$38)*D152+SQRT(1-Inputs!$B$38)*_xlfn.NORM.S.INV(RAND())</f>
        <v>0.93881018623315859</v>
      </c>
      <c r="AA152" s="23">
        <f ca="1">SQRT(Inputs!$B$38)*E152+SQRT(1-Inputs!$B$38)*_xlfn.NORM.S.INV(RAND())</f>
        <v>1.2464664073765406</v>
      </c>
      <c r="AB152" s="23">
        <f ca="1">SQRT(Inputs!$B$38)*F152+SQRT(1-Inputs!$B$38)*_xlfn.NORM.S.INV(RAND())</f>
        <v>0.16189589641421664</v>
      </c>
      <c r="AC152" s="23">
        <f ca="1">SQRT(Inputs!$B$38)*G152+SQRT(1-Inputs!$B$38)*_xlfn.NORM.S.INV(RAND())</f>
        <v>-0.48404614580013572</v>
      </c>
      <c r="AD152" s="23">
        <f ca="1">SQRT(Inputs!$B$38)*H152+SQRT(1-Inputs!$B$38)*_xlfn.NORM.S.INV(RAND())</f>
        <v>-0.81843170559922307</v>
      </c>
      <c r="AE152" s="23">
        <f ca="1">SQRT(Inputs!$B$38)*I152+SQRT(1-Inputs!$B$38)*_xlfn.NORM.S.INV(RAND())</f>
        <v>-0.87404830797155364</v>
      </c>
      <c r="AF152" s="23">
        <f ca="1">SQRT(Inputs!$B$38)*J152+SQRT(1-Inputs!$B$38)*_xlfn.NORM.S.INV(RAND())</f>
        <v>0.16374149244616404</v>
      </c>
      <c r="AG152" s="23">
        <f ca="1">SQRT(Inputs!$B$38)*K152+SQRT(1-Inputs!$B$38)*_xlfn.NORM.S.INV(RAND())</f>
        <v>-1.8153899282914945</v>
      </c>
      <c r="AH152" s="23">
        <f ca="1">SQRT(Inputs!$B$38)*L152+SQRT(1-Inputs!$B$38)*_xlfn.NORM.S.INV(RAND())</f>
        <v>-0.95969535033095166</v>
      </c>
      <c r="AI152" s="23">
        <f ca="1">SQRT(Inputs!$B$38)*M152+SQRT(1-Inputs!$B$38)*_xlfn.NORM.S.INV(RAND())</f>
        <v>-1.4218917009090333</v>
      </c>
      <c r="AJ152" s="23">
        <f ca="1">SQRT(Inputs!$B$38)*C152+SQRT(1-Inputs!$B$38)*_xlfn.NORM.S.INV(RAND())</f>
        <v>-1.7732781437753529</v>
      </c>
      <c r="AK152" s="23">
        <f ca="1">SQRT(Inputs!$B$38)*D152+SQRT(1-Inputs!$B$38)*_xlfn.NORM.S.INV(RAND())</f>
        <v>-7.0753742415935114E-3</v>
      </c>
      <c r="AL152" s="23">
        <f ca="1">SQRT(Inputs!$B$38)*E152+SQRT(1-Inputs!$B$38)*_xlfn.NORM.S.INV(RAND())</f>
        <v>0.91044857149669256</v>
      </c>
      <c r="AM152" s="23">
        <f ca="1">SQRT(Inputs!$B$38)*F152+SQRT(1-Inputs!$B$38)*_xlfn.NORM.S.INV(RAND())</f>
        <v>-0.64957238904410908</v>
      </c>
      <c r="AN152" s="23">
        <f ca="1">SQRT(Inputs!$B$38)*G152+SQRT(1-Inputs!$B$38)*_xlfn.NORM.S.INV(RAND())</f>
        <v>0.61270264583225131</v>
      </c>
      <c r="AO152" s="23">
        <f ca="1">SQRT(Inputs!$B$38)*H152+SQRT(1-Inputs!$B$38)*_xlfn.NORM.S.INV(RAND())</f>
        <v>-2.7752190865799053E-2</v>
      </c>
      <c r="AP152" s="23">
        <f ca="1">SQRT(Inputs!$B$38)*I152+SQRT(1-Inputs!$B$38)*_xlfn.NORM.S.INV(RAND())</f>
        <v>-0.4546176135344222</v>
      </c>
      <c r="AQ152" s="23">
        <f ca="1">SQRT(Inputs!$B$38)*J152+SQRT(1-Inputs!$B$38)*_xlfn.NORM.S.INV(RAND())</f>
        <v>-0.59894219243969016</v>
      </c>
      <c r="AR152" s="23">
        <f ca="1">SQRT(Inputs!$B$38)*K152+SQRT(1-Inputs!$B$38)*_xlfn.NORM.S.INV(RAND())</f>
        <v>0.30241550997336375</v>
      </c>
      <c r="AS152" s="23">
        <f ca="1">SQRT(Inputs!$B$38)*L152+SQRT(1-Inputs!$B$38)*_xlfn.NORM.S.INV(RAND())</f>
        <v>-0.10097213253331554</v>
      </c>
      <c r="AT152" s="23">
        <f ca="1">SQRT(Inputs!$B$38)*M152+SQRT(1-Inputs!$B$38)*_xlfn.NORM.S.INV(RAND())</f>
        <v>1.1587763763311014</v>
      </c>
      <c r="AU152" s="15">
        <f ca="1">Inputs!$B$6*EXP($B$8-0.5*C$5^2+C$5*N152)</f>
        <v>4692.2453386799816</v>
      </c>
      <c r="AV152" s="15">
        <f t="shared" ca="1" si="73"/>
        <v>5401.9855468872229</v>
      </c>
      <c r="AW152" s="15">
        <f t="shared" ca="1" si="74"/>
        <v>7250.9140688998596</v>
      </c>
      <c r="AX152" s="15">
        <f t="shared" ca="1" si="75"/>
        <v>8632.7101338296634</v>
      </c>
      <c r="AY152" s="15">
        <f t="shared" ca="1" si="76"/>
        <v>12881.20643240649</v>
      </c>
      <c r="AZ152" s="15">
        <f t="shared" ca="1" si="77"/>
        <v>16820.334570898627</v>
      </c>
      <c r="BA152" s="15">
        <f t="shared" ca="1" si="78"/>
        <v>17854.328754519272</v>
      </c>
      <c r="BB152" s="15">
        <f t="shared" ca="1" si="79"/>
        <v>20002.564727034696</v>
      </c>
      <c r="BC152" s="15">
        <f t="shared" ca="1" si="80"/>
        <v>20862.285220263933</v>
      </c>
      <c r="BD152" s="15">
        <f t="shared" ca="1" si="81"/>
        <v>24800.834008583184</v>
      </c>
      <c r="BE152" s="15">
        <f t="shared" ca="1" si="82"/>
        <v>30800.697567532017</v>
      </c>
      <c r="BF152" s="15">
        <f ca="1">Inputs!$B$13*EXP($B$9-0.5*C$6^2+C$6*Y152)</f>
        <v>14196.600519387044</v>
      </c>
      <c r="BG152" s="15">
        <f t="shared" ca="1" si="83"/>
        <v>20495.66932987238</v>
      </c>
      <c r="BH152" s="15">
        <f t="shared" ca="1" si="84"/>
        <v>30793.006987248667</v>
      </c>
      <c r="BI152" s="15">
        <f t="shared" ca="1" si="85"/>
        <v>38646.399688912956</v>
      </c>
      <c r="BJ152" s="15">
        <f t="shared" ca="1" si="86"/>
        <v>44184.950018613672</v>
      </c>
      <c r="BK152" s="15">
        <f t="shared" ca="1" si="87"/>
        <v>48510.749280360513</v>
      </c>
      <c r="BL152" s="15">
        <f t="shared" ca="1" si="88"/>
        <v>53208.158180606442</v>
      </c>
      <c r="BM152" s="15">
        <f t="shared" ca="1" si="89"/>
        <v>66748.336071011407</v>
      </c>
      <c r="BN152" s="15">
        <f t="shared" ca="1" si="90"/>
        <v>66042.131749868466</v>
      </c>
      <c r="BO152" s="15">
        <f t="shared" ca="1" si="91"/>
        <v>72680.597310253026</v>
      </c>
      <c r="BP152" s="15">
        <f t="shared" ca="1" si="92"/>
        <v>76146.104146732599</v>
      </c>
      <c r="BQ152" s="15">
        <f ca="1">Inputs!$B$20*EXP($B$10-0.5*C$7^2+C$7*AJ152)</f>
        <v>2286.9575366824261</v>
      </c>
      <c r="BR152" s="15">
        <f t="shared" ca="1" si="93"/>
        <v>3096.1421498535515</v>
      </c>
      <c r="BS152" s="15">
        <f t="shared" ca="1" si="94"/>
        <v>5506.9318875811678</v>
      </c>
      <c r="BT152" s="15">
        <f t="shared" ca="1" si="95"/>
        <v>6403.2444638312581</v>
      </c>
      <c r="BU152" s="15">
        <f t="shared" ca="1" si="96"/>
        <v>10292.29674650852</v>
      </c>
      <c r="BV152" s="15">
        <f t="shared" ca="1" si="97"/>
        <v>14230.300506507761</v>
      </c>
      <c r="BW152" s="15">
        <f t="shared" ca="1" si="98"/>
        <v>18035.939508673582</v>
      </c>
      <c r="BX152" s="15">
        <f t="shared" ca="1" si="99"/>
        <v>22371.975997317499</v>
      </c>
      <c r="BY152" s="15">
        <f t="shared" ca="1" si="100"/>
        <v>33214.155090706598</v>
      </c>
      <c r="BZ152" s="15">
        <f t="shared" ca="1" si="101"/>
        <v>45747.020496535108</v>
      </c>
      <c r="CA152" s="15">
        <f t="shared" ca="1" si="102"/>
        <v>78953.842214876233</v>
      </c>
      <c r="CB152" s="15">
        <f ca="1">(AU152*DCF!C$10-DCF!C$5*MAX(AU152*DCF!C$10,0)-MAX(AU152-Inputs!$B$6,0)/Inputs!$B$10)*DCF!C$6</f>
        <v>1044.9994095158615</v>
      </c>
      <c r="CC152" s="15">
        <f ca="1">(AV152*DCF!D$10-DCF!D$5*MAX(AV152*DCF!D$10,0)-MAX(AV152-AU152,0)/Inputs!$B$10)*DCF!D$6</f>
        <v>1143.6458052524597</v>
      </c>
      <c r="CD152" s="15">
        <f ca="1">(AW152*DCF!E$10-DCF!E$5*MAX(AW152*DCF!E$10,0)-MAX(AW152-AV152,0)/Inputs!$B$10)*DCF!E$6</f>
        <v>1257.6653632827881</v>
      </c>
      <c r="CE152" s="15">
        <f ca="1">(AX152*DCF!F$10-DCF!F$5*MAX(AX152*DCF!F$10,0)-MAX(AX152-AW152,0)/Inputs!$B$10)*DCF!F$6</f>
        <v>1596.9893620400803</v>
      </c>
      <c r="CF152" s="15">
        <f ca="1">(AY152*DCF!G$10-DCF!G$5*MAX(AY152*DCF!G$10,0)-MAX(AY152-AX152,0)/Inputs!$B$10)*DCF!G$6</f>
        <v>1837.407413147366</v>
      </c>
      <c r="CG152" s="15">
        <f ca="1">(AZ152*DCF!H$10-DCF!H$5*MAX(AZ152*DCF!H$10,0)-MAX(AZ152-AY152,0)/Inputs!$B$10)*DCF!H$6</f>
        <v>2566.2172026633957</v>
      </c>
      <c r="CH152" s="15">
        <f ca="1">(BA152*DCF!I$10-DCF!I$5*MAX(BA152*DCF!I$10,0)-MAX(BA152-AZ152,0)/Inputs!$B$10)*DCF!I$6</f>
        <v>3091.7232615545231</v>
      </c>
      <c r="CI152" s="15">
        <f ca="1">(BB152*DCF!J$10-DCF!J$5*MAX(BB152*DCF!J$10,0)-MAX(BB152-BA152,0)/Inputs!$B$10)*DCF!J$6</f>
        <v>3106.9567580498351</v>
      </c>
      <c r="CJ152" s="15">
        <f ca="1">(BC152*DCF!K$10-DCF!K$5*MAX(BC152*DCF!K$10,0)-MAX(BC152-BB152,0)/Inputs!$B$10)*DCF!K$6</f>
        <v>3238.1450885341933</v>
      </c>
      <c r="CK152" s="15">
        <f ca="1">(BD152*DCF!L$10-DCF!L$5*MAX(BD152*DCF!L$10,0)-MAX(BD152-BC152,0)/Inputs!$B$10)*DCF!L$6</f>
        <v>3231.1192513497494</v>
      </c>
      <c r="CL152" s="15">
        <f ca="1">(BE152*DCF!M$10-DCF!M$5*MAX(BE152*DCF!M$10,0)-MAX(BE152-BD152,0)/Inputs!$B$10)*DCF!M$6</f>
        <v>3629.6289943331622</v>
      </c>
      <c r="CM152" s="15">
        <f ca="1">(BF152*DCF!C$28-DCF!C$5*MAX(BF152*DCF!C$28,0)-MAX(BF152-Inputs!$B$13,0)/Inputs!$B$17)*DCF!C$6</f>
        <v>3683.840895165682</v>
      </c>
      <c r="CN152" s="15">
        <f ca="1">(BG152*DCF!D$28-DCF!D$5*MAX(BG152*DCF!D$28,0)-MAX(BG152-BF152,0)/Inputs!$B$17)*DCF!D$6</f>
        <v>4692.567138670539</v>
      </c>
      <c r="CO152" s="15">
        <f ca="1">(BH152*DCF!E$28-DCF!E$5*MAX(BH152*DCF!E$28,0)-MAX(BH152-BG152,0)/Inputs!$B$17)*DCF!E$6</f>
        <v>6691.6643810682453</v>
      </c>
      <c r="CP152" s="15">
        <f ca="1">(BI152*DCF!F$28-DCF!F$5*MAX(BI152*DCF!F$28,0)-MAX(BI152-BH152,0)/Inputs!$B$17)*DCF!F$6</f>
        <v>9061.6452623615587</v>
      </c>
      <c r="CQ152" s="15">
        <f ca="1">(BJ152*DCF!G$28-DCF!G$5*MAX(BJ152*DCF!G$28,0)-MAX(BJ152-BI152,0)/Inputs!$B$17)*DCF!G$6</f>
        <v>10532.591061319956</v>
      </c>
      <c r="CR152" s="15">
        <f ca="1">(BK152*DCF!H$28-DCF!H$5*MAX(BK152*DCF!H$28,0)-MAX(BK152-BJ152,0)/Inputs!$B$17)*DCF!H$6</f>
        <v>11325.135694956067</v>
      </c>
      <c r="CS152" s="15">
        <f ca="1">(BL152*DCF!I$28-DCF!I$5*MAX(BL152*DCF!I$28,0)-MAX(BL152-BK152,0)/Inputs!$B$17)*DCF!I$6</f>
        <v>11837.837807838041</v>
      </c>
      <c r="CT152" s="15">
        <f ca="1">(BM152*DCF!J$28-DCF!J$5*MAX(BM152*DCF!J$28,0)-MAX(BM152-BL152,0)/Inputs!$B$17)*DCF!J$6</f>
        <v>13095.103171162449</v>
      </c>
      <c r="CU152" s="15">
        <f ca="1">(BN152*DCF!K$28-DCF!K$5*MAX(BN152*DCF!K$28,0)-MAX(BN152-BM152,0)/Inputs!$B$17)*DCF!K$6</f>
        <v>13946.990896963518</v>
      </c>
      <c r="CV152" s="15">
        <f ca="1">(BO152*DCF!L$28-DCF!L$5*MAX(BO152*DCF!L$28,0)-MAX(BO152-BN152,0)/Inputs!$B$17)*DCF!L$6</f>
        <v>13750.151272239602</v>
      </c>
      <c r="CW152" s="15">
        <f ca="1">(BP152*DCF!M$28-DCF!M$5*MAX(BP152*DCF!M$28,0)-MAX(BP152-BO152,0)/Inputs!$B$17)*DCF!M$6</f>
        <v>13964.690720438139</v>
      </c>
      <c r="CX152" s="15">
        <f ca="1">(BQ152*DCF!C$46-DCF!C$5*MAX(BQ152*DCF!C$46,0)-MAX(BQ152-Inputs!$B$20,0)/Inputs!$B$24)*DCF!C$6</f>
        <v>-528.16571285968269</v>
      </c>
      <c r="CY152" s="15">
        <f ca="1">(BR152*DCF!D$46-DCF!D$5*MAX(BR152*DCF!D$46,0)-MAX(BR152-BQ152,0)/Inputs!$B$24)*DCF!D$6</f>
        <v>-873.71161960970346</v>
      </c>
      <c r="CZ152" s="15">
        <f ca="1">(BS152*DCF!E$46-DCF!E$5*MAX(BS152*DCF!E$46,0)-MAX(BS152-BR152,0)/Inputs!$B$24)*DCF!E$6</f>
        <v>-1601.4712306147414</v>
      </c>
      <c r="DA152" s="15">
        <f ca="1">(BT152*DCF!F$46-DCF!F$5*MAX(BT152*DCF!F$46,0)-MAX(BT152-BS152,0)/Inputs!$B$24)*DCF!F$6</f>
        <v>-792.70048987059579</v>
      </c>
      <c r="DB152" s="15">
        <f ca="1">(BU152*DCF!G$46-DCF!G$5*MAX(BU152*DCF!G$46,0)-MAX(BU152-BT152,0)/Inputs!$B$24)*DCF!G$6</f>
        <v>-1654.4128770588463</v>
      </c>
      <c r="DC152" s="15">
        <f ca="1">(BV152*DCF!H$46-DCF!H$5*MAX(BV152*DCF!H$46,0)-MAX(BV152-BU152,0)/Inputs!$B$24)*DCF!H$6</f>
        <v>-1223.710539870405</v>
      </c>
      <c r="DD152" s="15">
        <f ca="1">(BW152*DCF!I$46-DCF!I$5*MAX(BW152*DCF!I$46,0)-MAX(BW152-BV152,0)/Inputs!$B$24)*DCF!I$6</f>
        <v>-675.90472112561861</v>
      </c>
      <c r="DE152" s="15">
        <f ca="1">(BX152*DCF!J$46-DCF!J$5*MAX(BX152*DCF!J$46,0)-MAX(BX152-BW152,0)/Inputs!$B$24)*DCF!J$6</f>
        <v>-211.40352698498293</v>
      </c>
      <c r="DF152" s="15">
        <f ca="1">(BY152*DCF!K$46-DCF!K$5*MAX(BY152*DCF!K$46,0)-MAX(BY152-BX152,0)/Inputs!$B$24)*DCF!K$6</f>
        <v>-758.74178469246863</v>
      </c>
      <c r="DG152" s="15">
        <f ca="1">(BZ152*DCF!L$46-DCF!L$5*MAX(BZ152*DCF!L$46,0)-MAX(BZ152-BY152,0)/Inputs!$B$24)*DCF!L$6</f>
        <v>326.05104366956351</v>
      </c>
      <c r="DH152" s="15">
        <f ca="1">(CA152*DCF!M$46-DCF!M$5*MAX(CA152*DCF!M$46,0)-MAX(CA152-BZ152,0)/Inputs!$B$24)*DCF!M$6</f>
        <v>-752.42062161435149</v>
      </c>
      <c r="DI152" s="15">
        <f ca="1">SUM(CB152:CL152)+BE152*DCF!M$10*(1+Inputs!$B$30)*(1-Inputs!$B$33)*(1-Inputs!$B$30/Inputs!$B$31)/(Inputs!$B$29-Inputs!$B$30)*DCF!M$6</f>
        <v>111463.24653722497</v>
      </c>
      <c r="DJ152" s="15">
        <f ca="1">SUM(CM152:CW152)+BP152*DCF!M$28*(1+Inputs!$B$30)*(1-Inputs!$B$33)*(1-Inputs!$B$30/Inputs!$B$31)/(Inputs!$B$29-Inputs!$B$30)*DCF!M$6</f>
        <v>395136.37132663984</v>
      </c>
      <c r="DK152" s="15">
        <f ca="1">SUM(CX152:DH152)+CA152*DCF!M$46*(1+Inputs!$B$30)*(1-Inputs!$B$33)*(1-Inputs!$B$30/Inputs!$B$31)/(Inputs!$B$29-Inputs!$B$30)*DCF!M$6</f>
        <v>113325.4006640782</v>
      </c>
      <c r="DM152" s="15">
        <f ca="1">DI152+DJ152+DK152+Inputs!$B$34+Inputs!$B$36-Inputs!$B$35</f>
        <v>696776.01852794306</v>
      </c>
    </row>
    <row r="153" spans="1:117" x14ac:dyDescent="0.75">
      <c r="A153" s="11">
        <v>140</v>
      </c>
      <c r="C153" s="23">
        <f t="shared" ca="1" si="103"/>
        <v>-5.6719000678548973E-2</v>
      </c>
      <c r="D153" s="23">
        <f t="shared" ca="1" si="103"/>
        <v>0.15489512990101104</v>
      </c>
      <c r="E153" s="23">
        <f t="shared" ca="1" si="103"/>
        <v>0.57717451887194737</v>
      </c>
      <c r="F153" s="23">
        <f t="shared" ca="1" si="103"/>
        <v>0.22902033166563379</v>
      </c>
      <c r="G153" s="23">
        <f t="shared" ca="1" si="103"/>
        <v>-0.27155164164161777</v>
      </c>
      <c r="H153" s="23">
        <f t="shared" ca="1" si="103"/>
        <v>0.35580136256677641</v>
      </c>
      <c r="I153" s="23">
        <f t="shared" ca="1" si="103"/>
        <v>0.20320289753089835</v>
      </c>
      <c r="J153" s="23">
        <f t="shared" ca="1" si="103"/>
        <v>-0.52166137466550333</v>
      </c>
      <c r="K153" s="23">
        <f t="shared" ca="1" si="103"/>
        <v>-8.947483668465591E-3</v>
      </c>
      <c r="L153" s="23">
        <f t="shared" ca="1" si="103"/>
        <v>-0.44045674950935082</v>
      </c>
      <c r="M153" s="23">
        <f t="shared" ca="1" si="103"/>
        <v>-0.38845456596643269</v>
      </c>
      <c r="N153" s="23">
        <f ca="1">SQRT(Inputs!$B$38)*C153+SQRT(1-Inputs!$B$38)*_xlfn.NORM.S.INV(RAND())</f>
        <v>0.28805522641280845</v>
      </c>
      <c r="O153" s="23">
        <f ca="1">SQRT(Inputs!$B$38)*D153+SQRT(1-Inputs!$B$38)*_xlfn.NORM.S.INV(RAND())</f>
        <v>0.58484687345511732</v>
      </c>
      <c r="P153" s="23">
        <f ca="1">SQRT(Inputs!$B$38)*E153+SQRT(1-Inputs!$B$38)*_xlfn.NORM.S.INV(RAND())</f>
        <v>0.56370141618603509</v>
      </c>
      <c r="Q153" s="23">
        <f ca="1">SQRT(Inputs!$B$38)*F153+SQRT(1-Inputs!$B$38)*_xlfn.NORM.S.INV(RAND())</f>
        <v>0.27485453608494009</v>
      </c>
      <c r="R153" s="23">
        <f ca="1">SQRT(Inputs!$B$38)*G153+SQRT(1-Inputs!$B$38)*_xlfn.NORM.S.INV(RAND())</f>
        <v>-0.82793412677034084</v>
      </c>
      <c r="S153" s="23">
        <f ca="1">SQRT(Inputs!$B$38)*H153+SQRT(1-Inputs!$B$38)*_xlfn.NORM.S.INV(RAND())</f>
        <v>1.839557293762679</v>
      </c>
      <c r="T153" s="23">
        <f ca="1">SQRT(Inputs!$B$38)*I153+SQRT(1-Inputs!$B$38)*_xlfn.NORM.S.INV(RAND())</f>
        <v>-0.59030115477135015</v>
      </c>
      <c r="U153" s="23">
        <f ca="1">SQRT(Inputs!$B$38)*J153+SQRT(1-Inputs!$B$38)*_xlfn.NORM.S.INV(RAND())</f>
        <v>-1.378249586961791</v>
      </c>
      <c r="V153" s="23">
        <f ca="1">SQRT(Inputs!$B$38)*K153+SQRT(1-Inputs!$B$38)*_xlfn.NORM.S.INV(RAND())</f>
        <v>-5.4304292395984069E-2</v>
      </c>
      <c r="W153" s="23">
        <f ca="1">SQRT(Inputs!$B$38)*L153+SQRT(1-Inputs!$B$38)*_xlfn.NORM.S.INV(RAND())</f>
        <v>-1.0117186177862725</v>
      </c>
      <c r="X153" s="23">
        <f ca="1">SQRT(Inputs!$B$38)*M153+SQRT(1-Inputs!$B$38)*_xlfn.NORM.S.INV(RAND())</f>
        <v>0.36879222694327196</v>
      </c>
      <c r="Y153" s="23">
        <f ca="1">SQRT(Inputs!$B$38)*C153+SQRT(1-Inputs!$B$38)*_xlfn.NORM.S.INV(RAND())</f>
        <v>-0.62189130950496252</v>
      </c>
      <c r="Z153" s="23">
        <f ca="1">SQRT(Inputs!$B$38)*D153+SQRT(1-Inputs!$B$38)*_xlfn.NORM.S.INV(RAND())</f>
        <v>-1.062923896875829</v>
      </c>
      <c r="AA153" s="23">
        <f ca="1">SQRT(Inputs!$B$38)*E153+SQRT(1-Inputs!$B$38)*_xlfn.NORM.S.INV(RAND())</f>
        <v>1.1008773127775142</v>
      </c>
      <c r="AB153" s="23">
        <f ca="1">SQRT(Inputs!$B$38)*F153+SQRT(1-Inputs!$B$38)*_xlfn.NORM.S.INV(RAND())</f>
        <v>0.50005807586783801</v>
      </c>
      <c r="AC153" s="23">
        <f ca="1">SQRT(Inputs!$B$38)*G153+SQRT(1-Inputs!$B$38)*_xlfn.NORM.S.INV(RAND())</f>
        <v>0.2910158134200479</v>
      </c>
      <c r="AD153" s="23">
        <f ca="1">SQRT(Inputs!$B$38)*H153+SQRT(1-Inputs!$B$38)*_xlfn.NORM.S.INV(RAND())</f>
        <v>-0.98282125133222753</v>
      </c>
      <c r="AE153" s="23">
        <f ca="1">SQRT(Inputs!$B$38)*I153+SQRT(1-Inputs!$B$38)*_xlfn.NORM.S.INV(RAND())</f>
        <v>0.83810662282115378</v>
      </c>
      <c r="AF153" s="23">
        <f ca="1">SQRT(Inputs!$B$38)*J153+SQRT(1-Inputs!$B$38)*_xlfn.NORM.S.INV(RAND())</f>
        <v>-1.710290826595082</v>
      </c>
      <c r="AG153" s="23">
        <f ca="1">SQRT(Inputs!$B$38)*K153+SQRT(1-Inputs!$B$38)*_xlfn.NORM.S.INV(RAND())</f>
        <v>-0.56372697814743244</v>
      </c>
      <c r="AH153" s="23">
        <f ca="1">SQRT(Inputs!$B$38)*L153+SQRT(1-Inputs!$B$38)*_xlfn.NORM.S.INV(RAND())</f>
        <v>-0.93039339082844441</v>
      </c>
      <c r="AI153" s="23">
        <f ca="1">SQRT(Inputs!$B$38)*M153+SQRT(1-Inputs!$B$38)*_xlfn.NORM.S.INV(RAND())</f>
        <v>-0.69913940906666117</v>
      </c>
      <c r="AJ153" s="23">
        <f ca="1">SQRT(Inputs!$B$38)*C153+SQRT(1-Inputs!$B$38)*_xlfn.NORM.S.INV(RAND())</f>
        <v>-9.4160635296925865E-2</v>
      </c>
      <c r="AK153" s="23">
        <f ca="1">SQRT(Inputs!$B$38)*D153+SQRT(1-Inputs!$B$38)*_xlfn.NORM.S.INV(RAND())</f>
        <v>-0.14884788827502543</v>
      </c>
      <c r="AL153" s="23">
        <f ca="1">SQRT(Inputs!$B$38)*E153+SQRT(1-Inputs!$B$38)*_xlfn.NORM.S.INV(RAND())</f>
        <v>-0.93409496335842124</v>
      </c>
      <c r="AM153" s="23">
        <f ca="1">SQRT(Inputs!$B$38)*F153+SQRT(1-Inputs!$B$38)*_xlfn.NORM.S.INV(RAND())</f>
        <v>-1.5013110574359667</v>
      </c>
      <c r="AN153" s="23">
        <f ca="1">SQRT(Inputs!$B$38)*G153+SQRT(1-Inputs!$B$38)*_xlfn.NORM.S.INV(RAND())</f>
        <v>-4.8464703932292394E-2</v>
      </c>
      <c r="AO153" s="23">
        <f ca="1">SQRT(Inputs!$B$38)*H153+SQRT(1-Inputs!$B$38)*_xlfn.NORM.S.INV(RAND())</f>
        <v>0.74269550179008925</v>
      </c>
      <c r="AP153" s="23">
        <f ca="1">SQRT(Inputs!$B$38)*I153+SQRT(1-Inputs!$B$38)*_xlfn.NORM.S.INV(RAND())</f>
        <v>0.61789813106541946</v>
      </c>
      <c r="AQ153" s="23">
        <f ca="1">SQRT(Inputs!$B$38)*J153+SQRT(1-Inputs!$B$38)*_xlfn.NORM.S.INV(RAND())</f>
        <v>-1.0360989352758643</v>
      </c>
      <c r="AR153" s="23">
        <f ca="1">SQRT(Inputs!$B$38)*K153+SQRT(1-Inputs!$B$38)*_xlfn.NORM.S.INV(RAND())</f>
        <v>-0.5987868380671173</v>
      </c>
      <c r="AS153" s="23">
        <f ca="1">SQRT(Inputs!$B$38)*L153+SQRT(1-Inputs!$B$38)*_xlfn.NORM.S.INV(RAND())</f>
        <v>-1.2055701046581822</v>
      </c>
      <c r="AT153" s="23">
        <f ca="1">SQRT(Inputs!$B$38)*M153+SQRT(1-Inputs!$B$38)*_xlfn.NORM.S.INV(RAND())</f>
        <v>-1.2044247832708894</v>
      </c>
      <c r="AU153" s="15">
        <f ca="1">Inputs!$B$6*EXP($B$8-0.5*C$5^2+C$5*N153)</f>
        <v>5199.099942181364</v>
      </c>
      <c r="AV153" s="15">
        <f t="shared" ca="1" si="73"/>
        <v>6896.814322716501</v>
      </c>
      <c r="AW153" s="15">
        <f t="shared" ca="1" si="74"/>
        <v>9073.7709501704157</v>
      </c>
      <c r="AX153" s="15">
        <f t="shared" ca="1" si="75"/>
        <v>11465.176198094019</v>
      </c>
      <c r="AY153" s="15">
        <f t="shared" ca="1" si="76"/>
        <v>12720.233760338682</v>
      </c>
      <c r="AZ153" s="15">
        <f t="shared" ca="1" si="77"/>
        <v>19050.509815231755</v>
      </c>
      <c r="BA153" s="15">
        <f t="shared" ca="1" si="78"/>
        <v>21916.250301743039</v>
      </c>
      <c r="BB153" s="15">
        <f t="shared" ca="1" si="79"/>
        <v>23371.448837922169</v>
      </c>
      <c r="BC153" s="15">
        <f t="shared" ca="1" si="80"/>
        <v>28474.422617359927</v>
      </c>
      <c r="BD153" s="15">
        <f t="shared" ca="1" si="81"/>
        <v>31734.183600817756</v>
      </c>
      <c r="BE153" s="15">
        <f t="shared" ca="1" si="82"/>
        <v>40214.532469742415</v>
      </c>
      <c r="BF153" s="15">
        <f ca="1">Inputs!$B$13*EXP($B$9-0.5*C$6^2+C$6*Y153)</f>
        <v>12226.740976816935</v>
      </c>
      <c r="BG153" s="15">
        <f t="shared" ca="1" si="83"/>
        <v>12300.58479916903</v>
      </c>
      <c r="BH153" s="15">
        <f t="shared" ca="1" si="84"/>
        <v>18039.680150084991</v>
      </c>
      <c r="BI153" s="15">
        <f t="shared" ca="1" si="85"/>
        <v>23850.126719716838</v>
      </c>
      <c r="BJ153" s="15">
        <f t="shared" ca="1" si="86"/>
        <v>30491.314251752581</v>
      </c>
      <c r="BK153" s="15">
        <f t="shared" ca="1" si="87"/>
        <v>32735.578126346751</v>
      </c>
      <c r="BL153" s="15">
        <f t="shared" ca="1" si="88"/>
        <v>44825.168850369577</v>
      </c>
      <c r="BM153" s="15">
        <f t="shared" ca="1" si="89"/>
        <v>44553.063537427413</v>
      </c>
      <c r="BN153" s="15">
        <f t="shared" ca="1" si="90"/>
        <v>51215.312579132304</v>
      </c>
      <c r="BO153" s="15">
        <f t="shared" ca="1" si="91"/>
        <v>56555.711208068169</v>
      </c>
      <c r="BP153" s="15">
        <f t="shared" ca="1" si="92"/>
        <v>64308.438879472262</v>
      </c>
      <c r="BQ153" s="15">
        <f ca="1">Inputs!$B$20*EXP($B$10-0.5*C$7^2+C$7*AJ153)</f>
        <v>4148.6221183551743</v>
      </c>
      <c r="BR153" s="15">
        <f t="shared" ca="1" si="93"/>
        <v>5369.2415699388894</v>
      </c>
      <c r="BS153" s="15">
        <f t="shared" ca="1" si="94"/>
        <v>5622.5155359791906</v>
      </c>
      <c r="BT153" s="15">
        <f t="shared" ca="1" si="95"/>
        <v>5228.5700196832286</v>
      </c>
      <c r="BU153" s="15">
        <f t="shared" ca="1" si="96"/>
        <v>7161.6912987955511</v>
      </c>
      <c r="BV153" s="15">
        <f t="shared" ca="1" si="97"/>
        <v>11778.840233940327</v>
      </c>
      <c r="BW153" s="15">
        <f t="shared" ca="1" si="98"/>
        <v>18733.151119681923</v>
      </c>
      <c r="BX153" s="15">
        <f t="shared" ca="1" si="99"/>
        <v>21287.048187208322</v>
      </c>
      <c r="BY153" s="15">
        <f t="shared" ca="1" si="100"/>
        <v>26598.200731513443</v>
      </c>
      <c r="BZ153" s="15">
        <f t="shared" ca="1" si="101"/>
        <v>29902.187156977896</v>
      </c>
      <c r="CA153" s="15">
        <f t="shared" ca="1" si="102"/>
        <v>33910.532416014779</v>
      </c>
      <c r="CB153" s="15">
        <f ca="1">(AU153*DCF!C$10-DCF!C$5*MAX(AU153*DCF!C$10,0)-MAX(AU153-Inputs!$B$6,0)/Inputs!$B$10)*DCF!C$6</f>
        <v>1041.3854458507151</v>
      </c>
      <c r="CC153" s="15">
        <f ca="1">(AV153*DCF!D$10-DCF!D$5*MAX(AV153*DCF!D$10,0)-MAX(AV153-AU153,0)/Inputs!$B$10)*DCF!D$6</f>
        <v>1267.1085474271106</v>
      </c>
      <c r="CD153" s="15">
        <f ca="1">(AW153*DCF!E$10-DCF!E$5*MAX(AW153*DCF!E$10,0)-MAX(AW153-AV153,0)/Inputs!$B$10)*DCF!E$6</f>
        <v>1604.6484861893518</v>
      </c>
      <c r="CE153" s="15">
        <f ca="1">(AX153*DCF!F$10-DCF!F$5*MAX(AX153*DCF!F$10,0)-MAX(AX153-AW153,0)/Inputs!$B$10)*DCF!F$6</f>
        <v>2005.2375499816226</v>
      </c>
      <c r="CF153" s="15">
        <f ca="1">(AY153*DCF!G$10-DCF!G$5*MAX(AY153*DCF!G$10,0)-MAX(AY153-AX153,0)/Inputs!$B$10)*DCF!G$6</f>
        <v>2379.6312840556716</v>
      </c>
      <c r="CG153" s="15">
        <f ca="1">(AZ153*DCF!H$10-DCF!H$5*MAX(AZ153*DCF!H$10,0)-MAX(AZ153-AY153,0)/Inputs!$B$10)*DCF!H$6</f>
        <v>2574.6161464635379</v>
      </c>
      <c r="CH153" s="15">
        <f ca="1">(BA153*DCF!I$10-DCF!I$5*MAX(BA153*DCF!I$10,0)-MAX(BA153-AZ153,0)/Inputs!$B$10)*DCF!I$6</f>
        <v>3533.2175766204687</v>
      </c>
      <c r="CI153" s="15">
        <f ca="1">(BB153*DCF!J$10-DCF!J$5*MAX(BB153*DCF!J$10,0)-MAX(BB153-BA153,0)/Inputs!$B$10)*DCF!J$6</f>
        <v>3790.0834915184923</v>
      </c>
      <c r="CJ153" s="15">
        <f ca="1">(BC153*DCF!K$10-DCF!K$5*MAX(BC153*DCF!K$10,0)-MAX(BC153-BB153,0)/Inputs!$B$10)*DCF!K$6</f>
        <v>3869.5860919497131</v>
      </c>
      <c r="CK153" s="15">
        <f ca="1">(BD153*DCF!L$10-DCF!L$5*MAX(BD153*DCF!L$10,0)-MAX(BD153-BC153,0)/Inputs!$B$10)*DCF!L$6</f>
        <v>4364.5784679101143</v>
      </c>
      <c r="CL153" s="15">
        <f ca="1">(BE153*DCF!M$10-DCF!M$5*MAX(BE153*DCF!M$10,0)-MAX(BE153-BD153,0)/Inputs!$B$10)*DCF!M$6</f>
        <v>4661.722383981999</v>
      </c>
      <c r="CM153" s="15">
        <f ca="1">(BF153*DCF!C$28-DCF!C$5*MAX(BF153*DCF!C$28,0)-MAX(BF153-Inputs!$B$13,0)/Inputs!$B$17)*DCF!C$6</f>
        <v>3537.585601126445</v>
      </c>
      <c r="CN153" s="15">
        <f ca="1">(BG153*DCF!D$28-DCF!D$5*MAX(BG153*DCF!D$28,0)-MAX(BG153-BF153,0)/Inputs!$B$17)*DCF!D$6</f>
        <v>3607.0516486914844</v>
      </c>
      <c r="CO153" s="15">
        <f ca="1">(BH153*DCF!E$28-DCF!E$5*MAX(BH153*DCF!E$28,0)-MAX(BH153-BG153,0)/Inputs!$B$17)*DCF!E$6</f>
        <v>3978.0619447808517</v>
      </c>
      <c r="CP153" s="15">
        <f ca="1">(BI153*DCF!F$28-DCF!F$5*MAX(BI153*DCF!F$28,0)-MAX(BI153-BH153,0)/Inputs!$B$17)*DCF!F$6</f>
        <v>5416.7975323796836</v>
      </c>
      <c r="CQ153" s="15">
        <f ca="1">(BJ153*DCF!G$28-DCF!G$5*MAX(BJ153*DCF!G$28,0)-MAX(BJ153-BI153,0)/Inputs!$B$17)*DCF!G$6</f>
        <v>6794.2206835854349</v>
      </c>
      <c r="CR153" s="15">
        <f ca="1">(BK153*DCF!H$28-DCF!H$5*MAX(BK153*DCF!H$28,0)-MAX(BK153-BJ153,0)/Inputs!$B$17)*DCF!H$6</f>
        <v>7747.1740092824184</v>
      </c>
      <c r="CS153" s="15">
        <f ca="1">(BL153*DCF!I$28-DCF!I$5*MAX(BL153*DCF!I$28,0)-MAX(BL153-BK153,0)/Inputs!$B$17)*DCF!I$6</f>
        <v>8805.5476913583952</v>
      </c>
      <c r="CT153" s="15">
        <f ca="1">(BM153*DCF!J$28-DCF!J$5*MAX(BM153*DCF!J$28,0)-MAX(BM153-BL153,0)/Inputs!$B$17)*DCF!J$6</f>
        <v>9939.0318047552519</v>
      </c>
      <c r="CU153" s="15">
        <f ca="1">(BN153*DCF!K$28-DCF!K$5*MAX(BN153*DCF!K$28,0)-MAX(BN153-BM153,0)/Inputs!$B$17)*DCF!K$6</f>
        <v>9999.7785226179458</v>
      </c>
      <c r="CV153" s="15">
        <f ca="1">(BO153*DCF!L$28-DCF!L$5*MAX(BO153*DCF!L$28,0)-MAX(BO153-BN153,0)/Inputs!$B$17)*DCF!L$6</f>
        <v>10679.776473334725</v>
      </c>
      <c r="CW153" s="15">
        <f ca="1">(BP153*DCF!M$28-DCF!M$5*MAX(BP153*DCF!M$28,0)-MAX(BP153-BO153,0)/Inputs!$B$17)*DCF!M$6</f>
        <v>11289.292104479151</v>
      </c>
      <c r="CX153" s="15">
        <f ca="1">(BQ153*DCF!C$46-DCF!C$5*MAX(BQ153*DCF!C$46,0)-MAX(BQ153-Inputs!$B$20,0)/Inputs!$B$24)*DCF!C$6</f>
        <v>-1395.8120912391507</v>
      </c>
      <c r="CY153" s="15">
        <f ca="1">(BR153*DCF!D$46-DCF!D$5*MAX(BR153*DCF!D$46,0)-MAX(BR153-BQ153,0)/Inputs!$B$24)*DCF!D$6</f>
        <v>-1437.2325115859687</v>
      </c>
      <c r="CZ153" s="15">
        <f ca="1">(BS153*DCF!E$46-DCF!E$5*MAX(BS153*DCF!E$46,0)-MAX(BS153-BR153,0)/Inputs!$B$24)*DCF!E$6</f>
        <v>-764.70587655464055</v>
      </c>
      <c r="DA153" s="15">
        <f ca="1">(BT153*DCF!F$46-DCF!F$5*MAX(BT153*DCF!F$46,0)-MAX(BT153-BS153,0)/Inputs!$B$24)*DCF!F$6</f>
        <v>-380.77752637472082</v>
      </c>
      <c r="DB153" s="15">
        <f ca="1">(BU153*DCF!G$46-DCF!G$5*MAX(BU153*DCF!G$46,0)-MAX(BU153-BT153,0)/Inputs!$B$24)*DCF!G$6</f>
        <v>-891.16894999768613</v>
      </c>
      <c r="DC153" s="15">
        <f ca="1">(BV153*DCF!H$46-DCF!H$5*MAX(BV153*DCF!H$46,0)-MAX(BV153-BU153,0)/Inputs!$B$24)*DCF!H$6</f>
        <v>-1434.750741855353</v>
      </c>
      <c r="DD153" s="15">
        <f ca="1">(BW153*DCF!I$46-DCF!I$5*MAX(BW153*DCF!I$46,0)-MAX(BW153-BV153,0)/Inputs!$B$24)*DCF!I$6</f>
        <v>-1563.6642384387064</v>
      </c>
      <c r="DE153" s="15">
        <f ca="1">(BX153*DCF!J$46-DCF!J$5*MAX(BX153*DCF!J$46,0)-MAX(BX153-BW153,0)/Inputs!$B$24)*DCF!J$6</f>
        <v>215.68101089381287</v>
      </c>
      <c r="DF153" s="15">
        <f ca="1">(BY153*DCF!K$46-DCF!K$5*MAX(BY153*DCF!K$46,0)-MAX(BY153-BX153,0)/Inputs!$B$24)*DCF!K$6</f>
        <v>218.28700648788868</v>
      </c>
      <c r="DG153" s="15">
        <f ca="1">(BZ153*DCF!L$46-DCF!L$5*MAX(BZ153*DCF!L$46,0)-MAX(BZ153-BY153,0)/Inputs!$B$24)*DCF!L$6</f>
        <v>1319.2969726009389</v>
      </c>
      <c r="DH153" s="15">
        <f ca="1">(CA153*DCF!M$46-DCF!M$5*MAX(CA153*DCF!M$46,0)-MAX(CA153-BZ153,0)/Inputs!$B$24)*DCF!M$6</f>
        <v>1820.4832021330283</v>
      </c>
      <c r="DI153" s="15">
        <f ca="1">SUM(CB153:CL153)+BE153*DCF!M$10*(1+Inputs!$B$30)*(1-Inputs!$B$33)*(1-Inputs!$B$30/Inputs!$B$31)/(Inputs!$B$29-Inputs!$B$30)*DCF!M$6</f>
        <v>143009.39111738116</v>
      </c>
      <c r="DJ153" s="15">
        <f ca="1">SUM(CM153:CW153)+BP153*DCF!M$28*(1+Inputs!$B$30)*(1-Inputs!$B$33)*(1-Inputs!$B$30/Inputs!$B$31)/(Inputs!$B$29-Inputs!$B$30)*DCF!M$6</f>
        <v>320422.63240657689</v>
      </c>
      <c r="DK153" s="15">
        <f ca="1">SUM(CX153:DH153)+CA153*DCF!M$46*(1+Inputs!$B$30)*(1-Inputs!$B$33)*(1-Inputs!$B$30/Inputs!$B$31)/(Inputs!$B$29-Inputs!$B$30)*DCF!M$6</f>
        <v>48135.336330590369</v>
      </c>
      <c r="DM153" s="15">
        <f ca="1">DI153+DJ153+DK153+Inputs!$B$34+Inputs!$B$36-Inputs!$B$35</f>
        <v>588418.35985454847</v>
      </c>
    </row>
    <row r="154" spans="1:117" x14ac:dyDescent="0.75">
      <c r="A154" s="11">
        <v>141</v>
      </c>
      <c r="C154" s="23">
        <f t="shared" ref="C154:M163" ca="1" si="104">_xlfn.NORM.S.INV(RAND())</f>
        <v>-0.47743556806077325</v>
      </c>
      <c r="D154" s="23">
        <f t="shared" ca="1" si="104"/>
        <v>0.83912804389904661</v>
      </c>
      <c r="E154" s="23">
        <f t="shared" ca="1" si="104"/>
        <v>0.47129799527550481</v>
      </c>
      <c r="F154" s="23">
        <f t="shared" ca="1" si="104"/>
        <v>1.0996095505356258</v>
      </c>
      <c r="G154" s="23">
        <f t="shared" ca="1" si="104"/>
        <v>1.2495762503446731E-2</v>
      </c>
      <c r="H154" s="23">
        <f t="shared" ca="1" si="104"/>
        <v>-1.8598455261386921</v>
      </c>
      <c r="I154" s="23">
        <f t="shared" ca="1" si="104"/>
        <v>0.89598526159826142</v>
      </c>
      <c r="J154" s="23">
        <f t="shared" ca="1" si="104"/>
        <v>0.10077046669613177</v>
      </c>
      <c r="K154" s="23">
        <f t="shared" ca="1" si="104"/>
        <v>0.44332221511194436</v>
      </c>
      <c r="L154" s="23">
        <f t="shared" ca="1" si="104"/>
        <v>0.36842003483785724</v>
      </c>
      <c r="M154" s="23">
        <f t="shared" ca="1" si="104"/>
        <v>1.1146207534743624</v>
      </c>
      <c r="N154" s="23">
        <f ca="1">SQRT(Inputs!$B$38)*C154+SQRT(1-Inputs!$B$38)*_xlfn.NORM.S.INV(RAND())</f>
        <v>-0.4882320852372849</v>
      </c>
      <c r="O154" s="23">
        <f ca="1">SQRT(Inputs!$B$38)*D154+SQRT(1-Inputs!$B$38)*_xlfn.NORM.S.INV(RAND())</f>
        <v>-0.56635419069139759</v>
      </c>
      <c r="P154" s="23">
        <f ca="1">SQRT(Inputs!$B$38)*E154+SQRT(1-Inputs!$B$38)*_xlfn.NORM.S.INV(RAND())</f>
        <v>0.79146518281255118</v>
      </c>
      <c r="Q154" s="23">
        <f ca="1">SQRT(Inputs!$B$38)*F154+SQRT(1-Inputs!$B$38)*_xlfn.NORM.S.INV(RAND())</f>
        <v>0.58289295653507844</v>
      </c>
      <c r="R154" s="23">
        <f ca="1">SQRT(Inputs!$B$38)*G154+SQRT(1-Inputs!$B$38)*_xlfn.NORM.S.INV(RAND())</f>
        <v>0.39423282437294516</v>
      </c>
      <c r="S154" s="23">
        <f ca="1">SQRT(Inputs!$B$38)*H154+SQRT(1-Inputs!$B$38)*_xlfn.NORM.S.INV(RAND())</f>
        <v>-1.9426025270047105</v>
      </c>
      <c r="T154" s="23">
        <f ca="1">SQRT(Inputs!$B$38)*I154+SQRT(1-Inputs!$B$38)*_xlfn.NORM.S.INV(RAND())</f>
        <v>0.94082694729310745</v>
      </c>
      <c r="U154" s="23">
        <f ca="1">SQRT(Inputs!$B$38)*J154+SQRT(1-Inputs!$B$38)*_xlfn.NORM.S.INV(RAND())</f>
        <v>-0.47328446627459209</v>
      </c>
      <c r="V154" s="23">
        <f ca="1">SQRT(Inputs!$B$38)*K154+SQRT(1-Inputs!$B$38)*_xlfn.NORM.S.INV(RAND())</f>
        <v>1.0410230102027489</v>
      </c>
      <c r="W154" s="23">
        <f ca="1">SQRT(Inputs!$B$38)*L154+SQRT(1-Inputs!$B$38)*_xlfn.NORM.S.INV(RAND())</f>
        <v>-0.24651943956248812</v>
      </c>
      <c r="X154" s="23">
        <f ca="1">SQRT(Inputs!$B$38)*M154+SQRT(1-Inputs!$B$38)*_xlfn.NORM.S.INV(RAND())</f>
        <v>1.7684413111297101</v>
      </c>
      <c r="Y154" s="23">
        <f ca="1">SQRT(Inputs!$B$38)*C154+SQRT(1-Inputs!$B$38)*_xlfn.NORM.S.INV(RAND())</f>
        <v>-1.0326681481957745</v>
      </c>
      <c r="Z154" s="23">
        <f ca="1">SQRT(Inputs!$B$38)*D154+SQRT(1-Inputs!$B$38)*_xlfn.NORM.S.INV(RAND())</f>
        <v>0.92811474033487196</v>
      </c>
      <c r="AA154" s="23">
        <f ca="1">SQRT(Inputs!$B$38)*E154+SQRT(1-Inputs!$B$38)*_xlfn.NORM.S.INV(RAND())</f>
        <v>-0.6060756821948412</v>
      </c>
      <c r="AB154" s="23">
        <f ca="1">SQRT(Inputs!$B$38)*F154+SQRT(1-Inputs!$B$38)*_xlfn.NORM.S.INV(RAND())</f>
        <v>-6.1674509567856917E-2</v>
      </c>
      <c r="AC154" s="23">
        <f ca="1">SQRT(Inputs!$B$38)*G154+SQRT(1-Inputs!$B$38)*_xlfn.NORM.S.INV(RAND())</f>
        <v>0.29957913388619445</v>
      </c>
      <c r="AD154" s="23">
        <f ca="1">SQRT(Inputs!$B$38)*H154+SQRT(1-Inputs!$B$38)*_xlfn.NORM.S.INV(RAND())</f>
        <v>-1.8448365503262676</v>
      </c>
      <c r="AE154" s="23">
        <f ca="1">SQRT(Inputs!$B$38)*I154+SQRT(1-Inputs!$B$38)*_xlfn.NORM.S.INV(RAND())</f>
        <v>-0.55256666093721774</v>
      </c>
      <c r="AF154" s="23">
        <f ca="1">SQRT(Inputs!$B$38)*J154+SQRT(1-Inputs!$B$38)*_xlfn.NORM.S.INV(RAND())</f>
        <v>0.23454546478402108</v>
      </c>
      <c r="AG154" s="23">
        <f ca="1">SQRT(Inputs!$B$38)*K154+SQRT(1-Inputs!$B$38)*_xlfn.NORM.S.INV(RAND())</f>
        <v>-1.5786136273507703</v>
      </c>
      <c r="AH154" s="23">
        <f ca="1">SQRT(Inputs!$B$38)*L154+SQRT(1-Inputs!$B$38)*_xlfn.NORM.S.INV(RAND())</f>
        <v>1.5608608089999401</v>
      </c>
      <c r="AI154" s="23">
        <f ca="1">SQRT(Inputs!$B$38)*M154+SQRT(1-Inputs!$B$38)*_xlfn.NORM.S.INV(RAND())</f>
        <v>0.5881732028557789</v>
      </c>
      <c r="AJ154" s="23">
        <f ca="1">SQRT(Inputs!$B$38)*C154+SQRT(1-Inputs!$B$38)*_xlfn.NORM.S.INV(RAND())</f>
        <v>-0.60258378321592243</v>
      </c>
      <c r="AK154" s="23">
        <f ca="1">SQRT(Inputs!$B$38)*D154+SQRT(1-Inputs!$B$38)*_xlfn.NORM.S.INV(RAND())</f>
        <v>0.96535275285480682</v>
      </c>
      <c r="AL154" s="23">
        <f ca="1">SQRT(Inputs!$B$38)*E154+SQRT(1-Inputs!$B$38)*_xlfn.NORM.S.INV(RAND())</f>
        <v>0.23337646214724647</v>
      </c>
      <c r="AM154" s="23">
        <f ca="1">SQRT(Inputs!$B$38)*F154+SQRT(1-Inputs!$B$38)*_xlfn.NORM.S.INV(RAND())</f>
        <v>7.7022850349547589E-2</v>
      </c>
      <c r="AN154" s="23">
        <f ca="1">SQRT(Inputs!$B$38)*G154+SQRT(1-Inputs!$B$38)*_xlfn.NORM.S.INV(RAND())</f>
        <v>0.74296044868595301</v>
      </c>
      <c r="AO154" s="23">
        <f ca="1">SQRT(Inputs!$B$38)*H154+SQRT(1-Inputs!$B$38)*_xlfn.NORM.S.INV(RAND())</f>
        <v>-1.7668535022140297</v>
      </c>
      <c r="AP154" s="23">
        <f ca="1">SQRT(Inputs!$B$38)*I154+SQRT(1-Inputs!$B$38)*_xlfn.NORM.S.INV(RAND())</f>
        <v>0.73632112830265839</v>
      </c>
      <c r="AQ154" s="23">
        <f ca="1">SQRT(Inputs!$B$38)*J154+SQRT(1-Inputs!$B$38)*_xlfn.NORM.S.INV(RAND())</f>
        <v>-0.42116576600872657</v>
      </c>
      <c r="AR154" s="23">
        <f ca="1">SQRT(Inputs!$B$38)*K154+SQRT(1-Inputs!$B$38)*_xlfn.NORM.S.INV(RAND())</f>
        <v>0.85840135209768009</v>
      </c>
      <c r="AS154" s="23">
        <f ca="1">SQRT(Inputs!$B$38)*L154+SQRT(1-Inputs!$B$38)*_xlfn.NORM.S.INV(RAND())</f>
        <v>-0.79021141606162781</v>
      </c>
      <c r="AT154" s="23">
        <f ca="1">SQRT(Inputs!$B$38)*M154+SQRT(1-Inputs!$B$38)*_xlfn.NORM.S.INV(RAND())</f>
        <v>0.72436927810984553</v>
      </c>
      <c r="AU154" s="15">
        <f ca="1">Inputs!$B$6*EXP($B$8-0.5*C$5^2+C$5*N154)</f>
        <v>4585.1623228599619</v>
      </c>
      <c r="AV154" s="15">
        <f t="shared" ca="1" si="73"/>
        <v>5135.2893891668027</v>
      </c>
      <c r="AW154" s="15">
        <f t="shared" ca="1" si="74"/>
        <v>6967.0059198012432</v>
      </c>
      <c r="AX154" s="15">
        <f t="shared" ca="1" si="75"/>
        <v>9148.5559198012088</v>
      </c>
      <c r="AY154" s="15">
        <f t="shared" ca="1" si="76"/>
        <v>11707.27051143318</v>
      </c>
      <c r="AZ154" s="15">
        <f t="shared" ca="1" si="77"/>
        <v>11560.807777698841</v>
      </c>
      <c r="BA154" s="15">
        <f t="shared" ca="1" si="78"/>
        <v>15611.419434111316</v>
      </c>
      <c r="BB154" s="15">
        <f t="shared" ca="1" si="79"/>
        <v>18227.976050100806</v>
      </c>
      <c r="BC154" s="15">
        <f t="shared" ca="1" si="80"/>
        <v>24684.622336368266</v>
      </c>
      <c r="BD154" s="15">
        <f t="shared" ca="1" si="81"/>
        <v>29551.676184037187</v>
      </c>
      <c r="BE154" s="15">
        <f t="shared" ca="1" si="82"/>
        <v>42540.430693382543</v>
      </c>
      <c r="BF154" s="15">
        <f ca="1">Inputs!$B$13*EXP($B$9-0.5*C$6^2+C$6*Y154)</f>
        <v>11270.513347046093</v>
      </c>
      <c r="BG154" s="15">
        <f t="shared" ca="1" si="83"/>
        <v>16239.898478724061</v>
      </c>
      <c r="BH154" s="15">
        <f t="shared" ca="1" si="84"/>
        <v>17944.564981505133</v>
      </c>
      <c r="BI154" s="15">
        <f t="shared" ca="1" si="85"/>
        <v>21759.304161130669</v>
      </c>
      <c r="BJ154" s="15">
        <f t="shared" ca="1" si="86"/>
        <v>27852.650764249218</v>
      </c>
      <c r="BK154" s="15">
        <f t="shared" ca="1" si="87"/>
        <v>26591.488087486032</v>
      </c>
      <c r="BL154" s="15">
        <f t="shared" ca="1" si="88"/>
        <v>30407.181867814619</v>
      </c>
      <c r="BM154" s="15">
        <f t="shared" ca="1" si="89"/>
        <v>38482.064199519235</v>
      </c>
      <c r="BN154" s="15">
        <f t="shared" ca="1" si="90"/>
        <v>39170.741978620325</v>
      </c>
      <c r="BO154" s="15">
        <f t="shared" ca="1" si="91"/>
        <v>57783.408910743885</v>
      </c>
      <c r="BP154" s="15">
        <f t="shared" ca="1" si="92"/>
        <v>76021.350045968618</v>
      </c>
      <c r="BQ154" s="15">
        <f ca="1">Inputs!$B$20*EXP($B$10-0.5*C$7^2+C$7*AJ154)</f>
        <v>3464.0809887675246</v>
      </c>
      <c r="BR154" s="15">
        <f t="shared" ca="1" si="93"/>
        <v>6386.6228771110782</v>
      </c>
      <c r="BS154" s="15">
        <f t="shared" ca="1" si="94"/>
        <v>9352.0850756771451</v>
      </c>
      <c r="BT154" s="15">
        <f t="shared" ca="1" si="95"/>
        <v>13157.682994816027</v>
      </c>
      <c r="BU154" s="15">
        <f t="shared" ca="1" si="96"/>
        <v>21826.290422923303</v>
      </c>
      <c r="BV154" s="15">
        <f t="shared" ca="1" si="97"/>
        <v>20394.719512377633</v>
      </c>
      <c r="BW154" s="15">
        <f t="shared" ca="1" si="98"/>
        <v>33259.158660827874</v>
      </c>
      <c r="BX154" s="15">
        <f t="shared" ca="1" si="99"/>
        <v>42751.84914882193</v>
      </c>
      <c r="BY154" s="15">
        <f t="shared" ca="1" si="100"/>
        <v>70594.576768875355</v>
      </c>
      <c r="BZ154" s="15">
        <f t="shared" ca="1" si="101"/>
        <v>85661.060712444785</v>
      </c>
      <c r="CA154" s="15">
        <f t="shared" ca="1" si="102"/>
        <v>136857.55120754009</v>
      </c>
      <c r="CB154" s="15">
        <f ca="1">(AU154*DCF!C$10-DCF!C$5*MAX(AU154*DCF!C$10,0)-MAX(AU154-Inputs!$B$6,0)/Inputs!$B$10)*DCF!C$6</f>
        <v>1045.7629305052233</v>
      </c>
      <c r="CC154" s="15">
        <f ca="1">(AV154*DCF!D$10-DCF!D$5*MAX(AV154*DCF!D$10,0)-MAX(AV154-AU154,0)/Inputs!$B$10)*DCF!D$6</f>
        <v>1117.5579108950001</v>
      </c>
      <c r="CD154" s="15">
        <f ca="1">(AW154*DCF!E$10-DCF!E$5*MAX(AW154*DCF!E$10,0)-MAX(AW154-AV154,0)/Inputs!$B$10)*DCF!E$6</f>
        <v>1195.9923443290857</v>
      </c>
      <c r="CE154" s="15">
        <f ca="1">(AX154*DCF!F$10-DCF!F$5*MAX(AX154*DCF!F$10,0)-MAX(AX154-AW154,0)/Inputs!$B$10)*DCF!F$6</f>
        <v>1543.1887093603025</v>
      </c>
      <c r="CF154" s="15">
        <f ca="1">(AY154*DCF!G$10-DCF!G$5*MAX(AY154*DCF!G$10,0)-MAX(AY154-AX154,0)/Inputs!$B$10)*DCF!G$6</f>
        <v>1920.3350796938391</v>
      </c>
      <c r="CG154" s="15">
        <f ca="1">(AZ154*DCF!H$10-DCF!H$5*MAX(AZ154*DCF!H$10,0)-MAX(AZ154-AY154,0)/Inputs!$B$10)*DCF!H$6</f>
        <v>2244.5391223988677</v>
      </c>
      <c r="CH154" s="15">
        <f ca="1">(BA154*DCF!I$10-DCF!I$5*MAX(BA154*DCF!I$10,0)-MAX(BA154-AZ154,0)/Inputs!$B$10)*DCF!I$6</f>
        <v>2187.1945920408443</v>
      </c>
      <c r="CI154" s="15">
        <f ca="1">(BB154*DCF!J$10-DCF!J$5*MAX(BB154*DCF!J$10,0)-MAX(BB154-BA154,0)/Inputs!$B$10)*DCF!J$6</f>
        <v>2731.4669472529004</v>
      </c>
      <c r="CJ154" s="15">
        <f ca="1">(BC154*DCF!K$10-DCF!K$5*MAX(BC154*DCF!K$10,0)-MAX(BC154-BB154,0)/Inputs!$B$10)*DCF!K$6</f>
        <v>3069.9955669774085</v>
      </c>
      <c r="CK154" s="15">
        <f ca="1">(BD154*DCF!L$10-DCF!L$5*MAX(BD154*DCF!L$10,0)-MAX(BD154-BC154,0)/Inputs!$B$10)*DCF!L$6</f>
        <v>3827.5658552863179</v>
      </c>
      <c r="CL154" s="15">
        <f ca="1">(BE154*DCF!M$10-DCF!M$5*MAX(BE154*DCF!M$10,0)-MAX(BE154-BD154,0)/Inputs!$B$10)*DCF!M$6</f>
        <v>4451.3594809697006</v>
      </c>
      <c r="CM154" s="15">
        <f ca="1">(BF154*DCF!C$28-DCF!C$5*MAX(BF154*DCF!C$28,0)-MAX(BF154-Inputs!$B$13,0)/Inputs!$B$17)*DCF!C$6</f>
        <v>3439.686760049377</v>
      </c>
      <c r="CN154" s="15">
        <f ca="1">(BG154*DCF!D$28-DCF!D$5*MAX(BG154*DCF!D$28,0)-MAX(BG154-BF154,0)/Inputs!$B$17)*DCF!D$6</f>
        <v>3722.8269629006695</v>
      </c>
      <c r="CO154" s="15">
        <f ca="1">(BH154*DCF!E$28-DCF!E$5*MAX(BH154*DCF!E$28,0)-MAX(BH154-BG154,0)/Inputs!$B$17)*DCF!E$6</f>
        <v>4746.2540283088183</v>
      </c>
      <c r="CP154" s="15">
        <f ca="1">(BI154*DCF!F$28-DCF!F$5*MAX(BI154*DCF!F$28,0)-MAX(BI154-BH154,0)/Inputs!$B$17)*DCF!F$6</f>
        <v>5212.5443567052798</v>
      </c>
      <c r="CQ154" s="15">
        <f ca="1">(BJ154*DCF!G$28-DCF!G$5*MAX(BJ154*DCF!G$28,0)-MAX(BJ154-BI154,0)/Inputs!$B$17)*DCF!G$6</f>
        <v>6201.7408545068101</v>
      </c>
      <c r="CR154" s="15">
        <f ca="1">(BK154*DCF!H$28-DCF!H$5*MAX(BK154*DCF!H$28,0)-MAX(BK154-BJ154,0)/Inputs!$B$17)*DCF!H$6</f>
        <v>6576.3683806954314</v>
      </c>
      <c r="CS154" s="15">
        <f ca="1">(BL154*DCF!I$28-DCF!I$5*MAX(BL154*DCF!I$28,0)-MAX(BL154-BK154,0)/Inputs!$B$17)*DCF!I$6</f>
        <v>6602.6721297358326</v>
      </c>
      <c r="CT154" s="15">
        <f ca="1">(BM154*DCF!J$28-DCF!J$5*MAX(BM154*DCF!J$28,0)-MAX(BM154-BL154,0)/Inputs!$B$17)*DCF!J$6</f>
        <v>7514.0315250196318</v>
      </c>
      <c r="CU154" s="15">
        <f ca="1">(BN154*DCF!K$28-DCF!K$5*MAX(BN154*DCF!K$28,0)-MAX(BN154-BM154,0)/Inputs!$B$17)*DCF!K$6</f>
        <v>8187.8500751553684</v>
      </c>
      <c r="CV154" s="15">
        <f ca="1">(BO154*DCF!L$28-DCF!L$5*MAX(BO154*DCF!L$28,0)-MAX(BO154-BN154,0)/Inputs!$B$17)*DCF!L$6</f>
        <v>9422.9486444179038</v>
      </c>
      <c r="CW154" s="15">
        <f ca="1">(BP154*DCF!M$28-DCF!M$5*MAX(BP154*DCF!M$28,0)-MAX(BP154-BO154,0)/Inputs!$B$17)*DCF!M$6</f>
        <v>12397.083684991265</v>
      </c>
      <c r="CX154" s="15">
        <f ca="1">(BQ154*DCF!C$46-DCF!C$5*MAX(BQ154*DCF!C$46,0)-MAX(BQ154-Inputs!$B$20,0)/Inputs!$B$24)*DCF!C$6</f>
        <v>-921.5341723562525</v>
      </c>
      <c r="CY154" s="15">
        <f ca="1">(BR154*DCF!D$46-DCF!D$5*MAX(BR154*DCF!D$46,0)-MAX(BR154-BQ154,0)/Inputs!$B$24)*DCF!D$6</f>
        <v>-2337.0719516080344</v>
      </c>
      <c r="CZ154" s="15">
        <f ca="1">(BS154*DCF!E$46-DCF!E$5*MAX(BS154*DCF!E$46,0)-MAX(BS154-BR154,0)/Inputs!$B$24)*DCF!E$6</f>
        <v>-2274.8039041922757</v>
      </c>
      <c r="DA154" s="15">
        <f ca="1">(BT154*DCF!F$46-DCF!F$5*MAX(BT154*DCF!F$46,0)-MAX(BT154-BS154,0)/Inputs!$B$24)*DCF!F$6</f>
        <v>-2343.9641713861411</v>
      </c>
      <c r="DB154" s="15">
        <f ca="1">(BU154*DCF!G$46-DCF!G$5*MAX(BU154*DCF!G$46,0)-MAX(BU154-BT154,0)/Inputs!$B$24)*DCF!G$6</f>
        <v>-3650.1415543879179</v>
      </c>
      <c r="DC154" s="15">
        <f ca="1">(BV154*DCF!H$46-DCF!H$5*MAX(BV154*DCF!H$46,0)-MAX(BV154-BU154,0)/Inputs!$B$24)*DCF!H$6</f>
        <v>0</v>
      </c>
      <c r="DD154" s="15">
        <f ca="1">(BW154*DCF!I$46-DCF!I$5*MAX(BW154*DCF!I$46,0)-MAX(BW154-BV154,0)/Inputs!$B$24)*DCF!I$6</f>
        <v>-2924.7496520955765</v>
      </c>
      <c r="DE154" s="15">
        <f ca="1">(BX154*DCF!J$46-DCF!J$5*MAX(BX154*DCF!J$46,0)-MAX(BX154-BW154,0)/Inputs!$B$24)*DCF!J$6</f>
        <v>-723.98461475932118</v>
      </c>
      <c r="DF154" s="15">
        <f ca="1">(BY154*DCF!K$46-DCF!K$5*MAX(BY154*DCF!K$46,0)-MAX(BY154-BX154,0)/Inputs!$B$24)*DCF!K$6</f>
        <v>-2788.1289864379905</v>
      </c>
      <c r="DG154" s="15">
        <f ca="1">(BZ154*DCF!L$46-DCF!L$5*MAX(BZ154*DCF!L$46,0)-MAX(BZ154-BY154,0)/Inputs!$B$24)*DCF!L$6</f>
        <v>2511.7580088310729</v>
      </c>
      <c r="DH154" s="15">
        <f ca="1">(CA154*DCF!M$46-DCF!M$5*MAX(CA154*DCF!M$46,0)-MAX(CA154-BZ154,0)/Inputs!$B$24)*DCF!M$6</f>
        <v>26.15109236521716</v>
      </c>
      <c r="DI154" s="15">
        <f ca="1">SUM(CB154:CL154)+BE154*DCF!M$10*(1+Inputs!$B$30)*(1-Inputs!$B$33)*(1-Inputs!$B$30/Inputs!$B$31)/(Inputs!$B$29-Inputs!$B$30)*DCF!M$6</f>
        <v>143725.53969835228</v>
      </c>
      <c r="DJ154" s="15">
        <f ca="1">SUM(CM154:CW154)+BP154*DCF!M$28*(1+Inputs!$B$30)*(1-Inputs!$B$33)*(1-Inputs!$B$30/Inputs!$B$31)/(Inputs!$B$29-Inputs!$B$30)*DCF!M$6</f>
        <v>356115.23734410468</v>
      </c>
      <c r="DK154" s="15">
        <f ca="1">SUM(CX154:DH154)+CA154*DCF!M$46*(1+Inputs!$B$30)*(1-Inputs!$B$33)*(1-Inputs!$B$30/Inputs!$B$31)/(Inputs!$B$29-Inputs!$B$30)*DCF!M$6</f>
        <v>196171.51607416407</v>
      </c>
      <c r="DM154" s="15">
        <f ca="1">DI154+DJ154+DK154+Inputs!$B$34+Inputs!$B$36-Inputs!$B$35</f>
        <v>772863.29311662097</v>
      </c>
    </row>
    <row r="155" spans="1:117" x14ac:dyDescent="0.75">
      <c r="A155" s="11">
        <v>142</v>
      </c>
      <c r="C155" s="23">
        <f t="shared" ca="1" si="104"/>
        <v>-1.2245016960974882</v>
      </c>
      <c r="D155" s="23">
        <f t="shared" ca="1" si="104"/>
        <v>0.77362719754131204</v>
      </c>
      <c r="E155" s="23">
        <f t="shared" ca="1" si="104"/>
        <v>0.35364404687503992</v>
      </c>
      <c r="F155" s="23">
        <f t="shared" ca="1" si="104"/>
        <v>-0.75974014480146945</v>
      </c>
      <c r="G155" s="23">
        <f t="shared" ca="1" si="104"/>
        <v>-0.22923871624013056</v>
      </c>
      <c r="H155" s="23">
        <f t="shared" ca="1" si="104"/>
        <v>0.41949453166104445</v>
      </c>
      <c r="I155" s="23">
        <f t="shared" ca="1" si="104"/>
        <v>0.75881116201715459</v>
      </c>
      <c r="J155" s="23">
        <f t="shared" ca="1" si="104"/>
        <v>0.54650762557397936</v>
      </c>
      <c r="K155" s="23">
        <f t="shared" ca="1" si="104"/>
        <v>-0.96498292394302954</v>
      </c>
      <c r="L155" s="23">
        <f t="shared" ca="1" si="104"/>
        <v>-0.39217677928518213</v>
      </c>
      <c r="M155" s="23">
        <f t="shared" ca="1" si="104"/>
        <v>1.8664996989574308E-2</v>
      </c>
      <c r="N155" s="23">
        <f ca="1">SQRT(Inputs!$B$38)*C155+SQRT(1-Inputs!$B$38)*_xlfn.NORM.S.INV(RAND())</f>
        <v>-0.78503890881416916</v>
      </c>
      <c r="O155" s="23">
        <f ca="1">SQRT(Inputs!$B$38)*D155+SQRT(1-Inputs!$B$38)*_xlfn.NORM.S.INV(RAND())</f>
        <v>0.83985320225856275</v>
      </c>
      <c r="P155" s="23">
        <f ca="1">SQRT(Inputs!$B$38)*E155+SQRT(1-Inputs!$B$38)*_xlfn.NORM.S.INV(RAND())</f>
        <v>0.14396419893227894</v>
      </c>
      <c r="Q155" s="23">
        <f ca="1">SQRT(Inputs!$B$38)*F155+SQRT(1-Inputs!$B$38)*_xlfn.NORM.S.INV(RAND())</f>
        <v>-0.32363883128832305</v>
      </c>
      <c r="R155" s="23">
        <f ca="1">SQRT(Inputs!$B$38)*G155+SQRT(1-Inputs!$B$38)*_xlfn.NORM.S.INV(RAND())</f>
        <v>-1.2550232248521831</v>
      </c>
      <c r="S155" s="23">
        <f ca="1">SQRT(Inputs!$B$38)*H155+SQRT(1-Inputs!$B$38)*_xlfn.NORM.S.INV(RAND())</f>
        <v>0.61844294584174686</v>
      </c>
      <c r="T155" s="23">
        <f ca="1">SQRT(Inputs!$B$38)*I155+SQRT(1-Inputs!$B$38)*_xlfn.NORM.S.INV(RAND())</f>
        <v>0.1316723068114351</v>
      </c>
      <c r="U155" s="23">
        <f ca="1">SQRT(Inputs!$B$38)*J155+SQRT(1-Inputs!$B$38)*_xlfn.NORM.S.INV(RAND())</f>
        <v>0.47516058147884133</v>
      </c>
      <c r="V155" s="23">
        <f ca="1">SQRT(Inputs!$B$38)*K155+SQRT(1-Inputs!$B$38)*_xlfn.NORM.S.INV(RAND())</f>
        <v>-2.5555867023475072</v>
      </c>
      <c r="W155" s="23">
        <f ca="1">SQRT(Inputs!$B$38)*L155+SQRT(1-Inputs!$B$38)*_xlfn.NORM.S.INV(RAND())</f>
        <v>-0.7029521383260765</v>
      </c>
      <c r="X155" s="23">
        <f ca="1">SQRT(Inputs!$B$38)*M155+SQRT(1-Inputs!$B$38)*_xlfn.NORM.S.INV(RAND())</f>
        <v>-0.27439803509970062</v>
      </c>
      <c r="Y155" s="23">
        <f ca="1">SQRT(Inputs!$B$38)*C155+SQRT(1-Inputs!$B$38)*_xlfn.NORM.S.INV(RAND())</f>
        <v>0.24752644300834614</v>
      </c>
      <c r="Z155" s="23">
        <f ca="1">SQRT(Inputs!$B$38)*D155+SQRT(1-Inputs!$B$38)*_xlfn.NORM.S.INV(RAND())</f>
        <v>0.23395690244557008</v>
      </c>
      <c r="AA155" s="23">
        <f ca="1">SQRT(Inputs!$B$38)*E155+SQRT(1-Inputs!$B$38)*_xlfn.NORM.S.INV(RAND())</f>
        <v>0.40915047008574867</v>
      </c>
      <c r="AB155" s="23">
        <f ca="1">SQRT(Inputs!$B$38)*F155+SQRT(1-Inputs!$B$38)*_xlfn.NORM.S.INV(RAND())</f>
        <v>-0.92494828357471759</v>
      </c>
      <c r="AC155" s="23">
        <f ca="1">SQRT(Inputs!$B$38)*G155+SQRT(1-Inputs!$B$38)*_xlfn.NORM.S.INV(RAND())</f>
        <v>-0.52564025545716531</v>
      </c>
      <c r="AD155" s="23">
        <f ca="1">SQRT(Inputs!$B$38)*H155+SQRT(1-Inputs!$B$38)*_xlfn.NORM.S.INV(RAND())</f>
        <v>-0.18446257895378232</v>
      </c>
      <c r="AE155" s="23">
        <f ca="1">SQRT(Inputs!$B$38)*I155+SQRT(1-Inputs!$B$38)*_xlfn.NORM.S.INV(RAND())</f>
        <v>-0.11931751748515146</v>
      </c>
      <c r="AF155" s="23">
        <f ca="1">SQRT(Inputs!$B$38)*J155+SQRT(1-Inputs!$B$38)*_xlfn.NORM.S.INV(RAND())</f>
        <v>1.323928137182018</v>
      </c>
      <c r="AG155" s="23">
        <f ca="1">SQRT(Inputs!$B$38)*K155+SQRT(1-Inputs!$B$38)*_xlfn.NORM.S.INV(RAND())</f>
        <v>-0.28200167936790799</v>
      </c>
      <c r="AH155" s="23">
        <f ca="1">SQRT(Inputs!$B$38)*L155+SQRT(1-Inputs!$B$38)*_xlfn.NORM.S.INV(RAND())</f>
        <v>-0.98572006063076134</v>
      </c>
      <c r="AI155" s="23">
        <f ca="1">SQRT(Inputs!$B$38)*M155+SQRT(1-Inputs!$B$38)*_xlfn.NORM.S.INV(RAND())</f>
        <v>-0.39072839127208914</v>
      </c>
      <c r="AJ155" s="23">
        <f ca="1">SQRT(Inputs!$B$38)*C155+SQRT(1-Inputs!$B$38)*_xlfn.NORM.S.INV(RAND())</f>
        <v>5.6957232110812162E-2</v>
      </c>
      <c r="AK155" s="23">
        <f ca="1">SQRT(Inputs!$B$38)*D155+SQRT(1-Inputs!$B$38)*_xlfn.NORM.S.INV(RAND())</f>
        <v>2.1740003364745601</v>
      </c>
      <c r="AL155" s="23">
        <f ca="1">SQRT(Inputs!$B$38)*E155+SQRT(1-Inputs!$B$38)*_xlfn.NORM.S.INV(RAND())</f>
        <v>-1.4642970032547147</v>
      </c>
      <c r="AM155" s="23">
        <f ca="1">SQRT(Inputs!$B$38)*F155+SQRT(1-Inputs!$B$38)*_xlfn.NORM.S.INV(RAND())</f>
        <v>1.1659949899582447</v>
      </c>
      <c r="AN155" s="23">
        <f ca="1">SQRT(Inputs!$B$38)*G155+SQRT(1-Inputs!$B$38)*_xlfn.NORM.S.INV(RAND())</f>
        <v>-0.16578649922633029</v>
      </c>
      <c r="AO155" s="23">
        <f ca="1">SQRT(Inputs!$B$38)*H155+SQRT(1-Inputs!$B$38)*_xlfn.NORM.S.INV(RAND())</f>
        <v>-0.73498033619055625</v>
      </c>
      <c r="AP155" s="23">
        <f ca="1">SQRT(Inputs!$B$38)*I155+SQRT(1-Inputs!$B$38)*_xlfn.NORM.S.INV(RAND())</f>
        <v>0.3411393602183514</v>
      </c>
      <c r="AQ155" s="23">
        <f ca="1">SQRT(Inputs!$B$38)*J155+SQRT(1-Inputs!$B$38)*_xlfn.NORM.S.INV(RAND())</f>
        <v>1.1294702948603081</v>
      </c>
      <c r="AR155" s="23">
        <f ca="1">SQRT(Inputs!$B$38)*K155+SQRT(1-Inputs!$B$38)*_xlfn.NORM.S.INV(RAND())</f>
        <v>-0.17796604648508607</v>
      </c>
      <c r="AS155" s="23">
        <f ca="1">SQRT(Inputs!$B$38)*L155+SQRT(1-Inputs!$B$38)*_xlfn.NORM.S.INV(RAND())</f>
        <v>-0.2588213242847342</v>
      </c>
      <c r="AT155" s="23">
        <f ca="1">SQRT(Inputs!$B$38)*M155+SQRT(1-Inputs!$B$38)*_xlfn.NORM.S.INV(RAND())</f>
        <v>1.1557563251852587</v>
      </c>
      <c r="AU155" s="15">
        <f ca="1">Inputs!$B$6*EXP($B$8-0.5*C$5^2+C$5*N155)</f>
        <v>4370.076325742416</v>
      </c>
      <c r="AV155" s="15">
        <f t="shared" ca="1" si="73"/>
        <v>6018.5637828332356</v>
      </c>
      <c r="AW155" s="15">
        <f t="shared" ca="1" si="74"/>
        <v>7482.465411621617</v>
      </c>
      <c r="AX155" s="15">
        <f t="shared" ca="1" si="75"/>
        <v>8773.3364614965831</v>
      </c>
      <c r="AY155" s="15">
        <f t="shared" ca="1" si="76"/>
        <v>9260.1288867109433</v>
      </c>
      <c r="AZ155" s="15">
        <f t="shared" ca="1" si="77"/>
        <v>12123.545732613768</v>
      </c>
      <c r="BA155" s="15">
        <f t="shared" ca="1" si="78"/>
        <v>15041.988663493066</v>
      </c>
      <c r="BB155" s="15">
        <f t="shared" ca="1" si="79"/>
        <v>19313.895517548837</v>
      </c>
      <c r="BC155" s="15">
        <f t="shared" ca="1" si="80"/>
        <v>18483.295698010428</v>
      </c>
      <c r="BD155" s="15">
        <f t="shared" ca="1" si="81"/>
        <v>21202.850322493399</v>
      </c>
      <c r="BE155" s="15">
        <f t="shared" ca="1" si="82"/>
        <v>25340.08773531262</v>
      </c>
      <c r="BF155" s="15">
        <f ca="1">Inputs!$B$13*EXP($B$9-0.5*C$6^2+C$6*Y155)</f>
        <v>14526.658778202327</v>
      </c>
      <c r="BG155" s="15">
        <f t="shared" ca="1" si="83"/>
        <v>18467.528448499794</v>
      </c>
      <c r="BH155" s="15">
        <f t="shared" ca="1" si="84"/>
        <v>24148.274694447569</v>
      </c>
      <c r="BI155" s="15">
        <f t="shared" ca="1" si="85"/>
        <v>25638.431357980029</v>
      </c>
      <c r="BJ155" s="15">
        <f t="shared" ca="1" si="86"/>
        <v>29137.542423207982</v>
      </c>
      <c r="BK155" s="15">
        <f t="shared" ca="1" si="87"/>
        <v>34873.920526467053</v>
      </c>
      <c r="BL155" s="15">
        <f t="shared" ca="1" si="88"/>
        <v>42181.106624332067</v>
      </c>
      <c r="BM155" s="15">
        <f t="shared" ca="1" si="89"/>
        <v>61118.660428140473</v>
      </c>
      <c r="BN155" s="15">
        <f t="shared" ca="1" si="90"/>
        <v>72670.510257650429</v>
      </c>
      <c r="BO155" s="15">
        <f t="shared" ca="1" si="91"/>
        <v>79733.682406403474</v>
      </c>
      <c r="BP155" s="15">
        <f t="shared" ca="1" si="92"/>
        <v>93887.629514497399</v>
      </c>
      <c r="BQ155" s="15">
        <f ca="1">Inputs!$B$20*EXP($B$10-0.5*C$7^2+C$7*AJ155)</f>
        <v>4377.0507414868262</v>
      </c>
      <c r="BR155" s="15">
        <f t="shared" ca="1" si="93"/>
        <v>11845.82780128444</v>
      </c>
      <c r="BS155" s="15">
        <f t="shared" ca="1" si="94"/>
        <v>10652.479236319177</v>
      </c>
      <c r="BT155" s="15">
        <f t="shared" ca="1" si="95"/>
        <v>19942.869960578359</v>
      </c>
      <c r="BU155" s="15">
        <f t="shared" ca="1" si="96"/>
        <v>26551.644663923296</v>
      </c>
      <c r="BV155" s="15">
        <f t="shared" ca="1" si="97"/>
        <v>31303.565877876787</v>
      </c>
      <c r="BW155" s="15">
        <f t="shared" ca="1" si="98"/>
        <v>46952.960180725182</v>
      </c>
      <c r="BX155" s="15">
        <f t="shared" ca="1" si="99"/>
        <v>82359.263490217869</v>
      </c>
      <c r="BY155" s="15">
        <f t="shared" ca="1" si="100"/>
        <v>111536.18985463974</v>
      </c>
      <c r="BZ155" s="15">
        <f t="shared" ca="1" si="101"/>
        <v>149228.93622983081</v>
      </c>
      <c r="CA155" s="15">
        <f t="shared" ca="1" si="102"/>
        <v>257412.9714844097</v>
      </c>
      <c r="CB155" s="15">
        <f ca="1">(AU155*DCF!C$10-DCF!C$5*MAX(AU155*DCF!C$10,0)-MAX(AU155-Inputs!$B$6,0)/Inputs!$B$10)*DCF!C$6</f>
        <v>1047.2965320017765</v>
      </c>
      <c r="CC155" s="15">
        <f ca="1">(AV155*DCF!D$10-DCF!D$5*MAX(AV155*DCF!D$10,0)-MAX(AV155-AU155,0)/Inputs!$B$10)*DCF!D$6</f>
        <v>1065.0436252044526</v>
      </c>
      <c r="CD155" s="15">
        <f ca="1">(AW155*DCF!E$10-DCF!E$5*MAX(AW155*DCF!E$10,0)-MAX(AW155-AV155,0)/Inputs!$B$10)*DCF!E$6</f>
        <v>1397.8508832936805</v>
      </c>
      <c r="CE155" s="15">
        <f ca="1">(AX155*DCF!F$10-DCF!F$5*MAX(AX155*DCF!F$10,0)-MAX(AX155-AW155,0)/Inputs!$B$10)*DCF!F$6</f>
        <v>1646.6071065933527</v>
      </c>
      <c r="CF155" s="15">
        <f ca="1">(AY155*DCF!G$10-DCF!G$5*MAX(AY155*DCF!G$10,0)-MAX(AY155-AX155,0)/Inputs!$B$10)*DCF!G$6</f>
        <v>1814.3856361772544</v>
      </c>
      <c r="CG155" s="15">
        <f ca="1">(AZ155*DCF!H$10-DCF!H$5*MAX(AZ155*DCF!H$10,0)-MAX(AZ155-AY155,0)/Inputs!$B$10)*DCF!H$6</f>
        <v>1845.3441054626844</v>
      </c>
      <c r="CH155" s="15">
        <f ca="1">(BA155*DCF!I$10-DCF!I$5*MAX(BA155*DCF!I$10,0)-MAX(BA155-AZ155,0)/Inputs!$B$10)*DCF!I$6</f>
        <v>2268.8957017395473</v>
      </c>
      <c r="CI155" s="15">
        <f ca="1">(BB155*DCF!J$10-DCF!J$5*MAX(BB155*DCF!J$10,0)-MAX(BB155-BA155,0)/Inputs!$B$10)*DCF!J$6</f>
        <v>2666.9721969557686</v>
      </c>
      <c r="CJ155" s="15">
        <f ca="1">(BC155*DCF!K$10-DCF!K$5*MAX(BC155*DCF!K$10,0)-MAX(BC155-BB155,0)/Inputs!$B$10)*DCF!K$6</f>
        <v>2975.5137639446343</v>
      </c>
      <c r="CK155" s="15">
        <f ca="1">(BD155*DCF!L$10-DCF!L$5*MAX(BD155*DCF!L$10,0)-MAX(BD155-BC155,0)/Inputs!$B$10)*DCF!L$6</f>
        <v>2846.1105749676376</v>
      </c>
      <c r="CL155" s="15">
        <f ca="1">(BE155*DCF!M$10-DCF!M$5*MAX(BE155*DCF!M$10,0)-MAX(BE155-BD155,0)/Inputs!$B$10)*DCF!M$6</f>
        <v>3081.5769143678717</v>
      </c>
      <c r="CM155" s="15">
        <f ca="1">(BF155*DCF!C$28-DCF!C$5*MAX(BF155*DCF!C$28,0)-MAX(BF155-Inputs!$B$13,0)/Inputs!$B$17)*DCF!C$6</f>
        <v>3708.3465853684079</v>
      </c>
      <c r="CN155" s="15">
        <f ca="1">(BG155*DCF!D$28-DCF!D$5*MAX(BG155*DCF!D$28,0)-MAX(BG155-BF155,0)/Inputs!$B$17)*DCF!D$6</f>
        <v>4598.3448715936347</v>
      </c>
      <c r="CO155" s="15">
        <f ca="1">(BH155*DCF!E$28-DCF!E$5*MAX(BH155*DCF!E$28,0)-MAX(BH155-BG155,0)/Inputs!$B$17)*DCF!E$6</f>
        <v>5719.6244975141035</v>
      </c>
      <c r="CP155" s="15">
        <f ca="1">(BI155*DCF!F$28-DCF!F$5*MAX(BI155*DCF!F$28,0)-MAX(BI155-BH155,0)/Inputs!$B$17)*DCF!F$6</f>
        <v>6688.85220097811</v>
      </c>
      <c r="CQ155" s="15">
        <f ca="1">(BJ155*DCF!G$28-DCF!G$5*MAX(BJ155*DCF!G$28,0)-MAX(BJ155-BI155,0)/Inputs!$B$17)*DCF!G$6</f>
        <v>6971.4405334239145</v>
      </c>
      <c r="CR155" s="15">
        <f ca="1">(BK155*DCF!H$28-DCF!H$5*MAX(BK155*DCF!H$28,0)-MAX(BK155-BJ155,0)/Inputs!$B$17)*DCF!H$6</f>
        <v>7733.4331265732681</v>
      </c>
      <c r="CS155" s="15">
        <f ca="1">(BL155*DCF!I$28-DCF!I$5*MAX(BL155*DCF!I$28,0)-MAX(BL155-BK155,0)/Inputs!$B$17)*DCF!I$6</f>
        <v>8870.2101077517273</v>
      </c>
      <c r="CT155" s="15">
        <f ca="1">(BM155*DCF!J$28-DCF!J$5*MAX(BM155*DCF!J$28,0)-MAX(BM155-BL155,0)/Inputs!$B$17)*DCF!J$6</f>
        <v>11123.570191472305</v>
      </c>
      <c r="CU155" s="15">
        <f ca="1">(BN155*DCF!K$28-DCF!K$5*MAX(BN155*DCF!K$28,0)-MAX(BN155-BM155,0)/Inputs!$B$17)*DCF!K$6</f>
        <v>13931.845565678341</v>
      </c>
      <c r="CV155" s="15">
        <f ca="1">(BO155*DCF!L$28-DCF!L$5*MAX(BO155*DCF!L$28,0)-MAX(BO155-BN155,0)/Inputs!$B$17)*DCF!L$6</f>
        <v>15109.333533619903</v>
      </c>
      <c r="CW155" s="15">
        <f ca="1">(BP155*DCF!M$28-DCF!M$5*MAX(BP155*DCF!M$28,0)-MAX(BP155-BO155,0)/Inputs!$B$17)*DCF!M$6</f>
        <v>16185.526639906855</v>
      </c>
      <c r="CX155" s="15">
        <f ca="1">(BQ155*DCF!C$46-DCF!C$5*MAX(BQ155*DCF!C$46,0)-MAX(BQ155-Inputs!$B$20,0)/Inputs!$B$24)*DCF!C$6</f>
        <v>-1554.0767262033437</v>
      </c>
      <c r="CY155" s="15">
        <f ca="1">(BR155*DCF!D$46-DCF!D$5*MAX(BR155*DCF!D$46,0)-MAX(BR155-BQ155,0)/Inputs!$B$24)*DCF!D$6</f>
        <v>-5208.6717323411576</v>
      </c>
      <c r="CZ155" s="15">
        <f ca="1">(BS155*DCF!E$46-DCF!E$5*MAX(BS155*DCF!E$46,0)-MAX(BS155-BR155,0)/Inputs!$B$24)*DCF!E$6</f>
        <v>-1259.6742170526238</v>
      </c>
      <c r="DA155" s="15">
        <f ca="1">(BT155*DCF!F$46-DCF!F$5*MAX(BT155*DCF!F$46,0)-MAX(BT155-BS155,0)/Inputs!$B$24)*DCF!F$6</f>
        <v>-4835.2908333287942</v>
      </c>
      <c r="DB155" s="15">
        <f ca="1">(BU155*DCF!G$46-DCF!G$5*MAX(BU155*DCF!G$46,0)-MAX(BU155-BT155,0)/Inputs!$B$24)*DCF!G$6</f>
        <v>-3116.206103610481</v>
      </c>
      <c r="DC155" s="15">
        <f ca="1">(BV155*DCF!H$46-DCF!H$5*MAX(BV155*DCF!H$46,0)-MAX(BV155-BU155,0)/Inputs!$B$24)*DCF!H$6</f>
        <v>-1476.6304017317082</v>
      </c>
      <c r="DD155" s="15">
        <f ca="1">(BW155*DCF!I$46-DCF!I$5*MAX(BW155*DCF!I$46,0)-MAX(BW155-BV155,0)/Inputs!$B$24)*DCF!I$6</f>
        <v>-3407.9388859796809</v>
      </c>
      <c r="DE155" s="15">
        <f ca="1">(BX155*DCF!J$46-DCF!J$5*MAX(BX155*DCF!J$46,0)-MAX(BX155-BW155,0)/Inputs!$B$24)*DCF!J$6</f>
        <v>-5934.4298947192765</v>
      </c>
      <c r="DF155" s="15">
        <f ca="1">(BY155*DCF!K$46-DCF!K$5*MAX(BY155*DCF!K$46,0)-MAX(BY155-BX155,0)/Inputs!$B$24)*DCF!K$6</f>
        <v>-776.25071692904658</v>
      </c>
      <c r="DG155" s="15">
        <f ca="1">(BZ155*DCF!L$46-DCF!L$5*MAX(BZ155*DCF!L$46,0)-MAX(BZ155-BY155,0)/Inputs!$B$24)*DCF!L$6</f>
        <v>1785.5130609349737</v>
      </c>
      <c r="DH155" s="15">
        <f ca="1">(CA155*DCF!M$46-DCF!M$5*MAX(CA155*DCF!M$46,0)-MAX(CA155-BZ155,0)/Inputs!$B$24)*DCF!M$6</f>
        <v>-2436.3766760616832</v>
      </c>
      <c r="DI155" s="15">
        <f ca="1">SUM(CB155:CL155)+BE155*DCF!M$10*(1+Inputs!$B$30)*(1-Inputs!$B$33)*(1-Inputs!$B$30/Inputs!$B$31)/(Inputs!$B$29-Inputs!$B$30)*DCF!M$6</f>
        <v>93177.396296054038</v>
      </c>
      <c r="DJ155" s="15">
        <f ca="1">SUM(CM155:CW155)+BP155*DCF!M$28*(1+Inputs!$B$30)*(1-Inputs!$B$33)*(1-Inputs!$B$30/Inputs!$B$31)/(Inputs!$B$29-Inputs!$B$30)*DCF!M$6</f>
        <v>449027.8804861696</v>
      </c>
      <c r="DK155" s="15">
        <f ca="1">SUM(CX155:DH155)+CA155*DCF!M$46*(1+Inputs!$B$30)*(1-Inputs!$B$33)*(1-Inputs!$B$30/Inputs!$B$31)/(Inputs!$B$29-Inputs!$B$30)*DCF!M$6</f>
        <v>369770.91330368182</v>
      </c>
      <c r="DM155" s="15">
        <f ca="1">DI155+DJ155+DK155+Inputs!$B$34+Inputs!$B$36-Inputs!$B$35</f>
        <v>988827.19008590537</v>
      </c>
    </row>
    <row r="156" spans="1:117" x14ac:dyDescent="0.75">
      <c r="A156" s="11">
        <v>143</v>
      </c>
      <c r="C156" s="23">
        <f t="shared" ca="1" si="104"/>
        <v>1.9182714971434887</v>
      </c>
      <c r="D156" s="23">
        <f t="shared" ca="1" si="104"/>
        <v>1.5638179546734527</v>
      </c>
      <c r="E156" s="23">
        <f t="shared" ca="1" si="104"/>
        <v>0.69614627659589579</v>
      </c>
      <c r="F156" s="23">
        <f t="shared" ca="1" si="104"/>
        <v>-0.14777347420979017</v>
      </c>
      <c r="G156" s="23">
        <f t="shared" ca="1" si="104"/>
        <v>-0.42125071521030039</v>
      </c>
      <c r="H156" s="23">
        <f t="shared" ca="1" si="104"/>
        <v>0.75355467117604469</v>
      </c>
      <c r="I156" s="23">
        <f t="shared" ca="1" si="104"/>
        <v>-0.52496903632076175</v>
      </c>
      <c r="J156" s="23">
        <f t="shared" ca="1" si="104"/>
        <v>-0.65328506917532236</v>
      </c>
      <c r="K156" s="23">
        <f t="shared" ca="1" si="104"/>
        <v>1.0269529867275222</v>
      </c>
      <c r="L156" s="23">
        <f t="shared" ca="1" si="104"/>
        <v>1.6547365492520851</v>
      </c>
      <c r="M156" s="23">
        <f t="shared" ca="1" si="104"/>
        <v>1.4433015604549619</v>
      </c>
      <c r="N156" s="23">
        <f ca="1">SQRT(Inputs!$B$38)*C156+SQRT(1-Inputs!$B$38)*_xlfn.NORM.S.INV(RAND())</f>
        <v>1.7392870786085211</v>
      </c>
      <c r="O156" s="23">
        <f ca="1">SQRT(Inputs!$B$38)*D156+SQRT(1-Inputs!$B$38)*_xlfn.NORM.S.INV(RAND())</f>
        <v>-9.5344396215945482E-2</v>
      </c>
      <c r="P156" s="23">
        <f ca="1">SQRT(Inputs!$B$38)*E156+SQRT(1-Inputs!$B$38)*_xlfn.NORM.S.INV(RAND())</f>
        <v>9.4075575545751855E-2</v>
      </c>
      <c r="Q156" s="23">
        <f ca="1">SQRT(Inputs!$B$38)*F156+SQRT(1-Inputs!$B$38)*_xlfn.NORM.S.INV(RAND())</f>
        <v>-7.9025713067665315E-2</v>
      </c>
      <c r="R156" s="23">
        <f ca="1">SQRT(Inputs!$B$38)*G156+SQRT(1-Inputs!$B$38)*_xlfn.NORM.S.INV(RAND())</f>
        <v>-1.0930502149637724</v>
      </c>
      <c r="S156" s="23">
        <f ca="1">SQRT(Inputs!$B$38)*H156+SQRT(1-Inputs!$B$38)*_xlfn.NORM.S.INV(RAND())</f>
        <v>1.0348798235135548</v>
      </c>
      <c r="T156" s="23">
        <f ca="1">SQRT(Inputs!$B$38)*I156+SQRT(1-Inputs!$B$38)*_xlfn.NORM.S.INV(RAND())</f>
        <v>0.4216681637678078</v>
      </c>
      <c r="U156" s="23">
        <f ca="1">SQRT(Inputs!$B$38)*J156+SQRT(1-Inputs!$B$38)*_xlfn.NORM.S.INV(RAND())</f>
        <v>-1.2659317198270275</v>
      </c>
      <c r="V156" s="23">
        <f ca="1">SQRT(Inputs!$B$38)*K156+SQRT(1-Inputs!$B$38)*_xlfn.NORM.S.INV(RAND())</f>
        <v>-0.97302003096071321</v>
      </c>
      <c r="W156" s="23">
        <f ca="1">SQRT(Inputs!$B$38)*L156+SQRT(1-Inputs!$B$38)*_xlfn.NORM.S.INV(RAND())</f>
        <v>1.2460080039479753</v>
      </c>
      <c r="X156" s="23">
        <f ca="1">SQRT(Inputs!$B$38)*M156+SQRT(1-Inputs!$B$38)*_xlfn.NORM.S.INV(RAND())</f>
        <v>-0.11705011465758153</v>
      </c>
      <c r="Y156" s="23">
        <f ca="1">SQRT(Inputs!$B$38)*C156+SQRT(1-Inputs!$B$38)*_xlfn.NORM.S.INV(RAND())</f>
        <v>1.4726039879818522</v>
      </c>
      <c r="Z156" s="23">
        <f ca="1">SQRT(Inputs!$B$38)*D156+SQRT(1-Inputs!$B$38)*_xlfn.NORM.S.INV(RAND())</f>
        <v>0.68312817539640924</v>
      </c>
      <c r="AA156" s="23">
        <f ca="1">SQRT(Inputs!$B$38)*E156+SQRT(1-Inputs!$B$38)*_xlfn.NORM.S.INV(RAND())</f>
        <v>-0.38046089901785041</v>
      </c>
      <c r="AB156" s="23">
        <f ca="1">SQRT(Inputs!$B$38)*F156+SQRT(1-Inputs!$B$38)*_xlfn.NORM.S.INV(RAND())</f>
        <v>-0.22181063995756733</v>
      </c>
      <c r="AC156" s="23">
        <f ca="1">SQRT(Inputs!$B$38)*G156+SQRT(1-Inputs!$B$38)*_xlfn.NORM.S.INV(RAND())</f>
        <v>0.56456810795338286</v>
      </c>
      <c r="AD156" s="23">
        <f ca="1">SQRT(Inputs!$B$38)*H156+SQRT(1-Inputs!$B$38)*_xlfn.NORM.S.INV(RAND())</f>
        <v>1.7577425880156534</v>
      </c>
      <c r="AE156" s="23">
        <f ca="1">SQRT(Inputs!$B$38)*I156+SQRT(1-Inputs!$B$38)*_xlfn.NORM.S.INV(RAND())</f>
        <v>-0.85173064210847205</v>
      </c>
      <c r="AF156" s="23">
        <f ca="1">SQRT(Inputs!$B$38)*J156+SQRT(1-Inputs!$B$38)*_xlfn.NORM.S.INV(RAND())</f>
        <v>0.4312382888288066</v>
      </c>
      <c r="AG156" s="23">
        <f ca="1">SQRT(Inputs!$B$38)*K156+SQRT(1-Inputs!$B$38)*_xlfn.NORM.S.INV(RAND())</f>
        <v>1.372609192210307</v>
      </c>
      <c r="AH156" s="23">
        <f ca="1">SQRT(Inputs!$B$38)*L156+SQRT(1-Inputs!$B$38)*_xlfn.NORM.S.INV(RAND())</f>
        <v>1.457150613507912</v>
      </c>
      <c r="AI156" s="23">
        <f ca="1">SQRT(Inputs!$B$38)*M156+SQRT(1-Inputs!$B$38)*_xlfn.NORM.S.INV(RAND())</f>
        <v>2.5976735922468128</v>
      </c>
      <c r="AJ156" s="23">
        <f ca="1">SQRT(Inputs!$B$38)*C156+SQRT(1-Inputs!$B$38)*_xlfn.NORM.S.INV(RAND())</f>
        <v>1.6693098834892206</v>
      </c>
      <c r="AK156" s="23">
        <f ca="1">SQRT(Inputs!$B$38)*D156+SQRT(1-Inputs!$B$38)*_xlfn.NORM.S.INV(RAND())</f>
        <v>1.9820069293667888</v>
      </c>
      <c r="AL156" s="23">
        <f ca="1">SQRT(Inputs!$B$38)*E156+SQRT(1-Inputs!$B$38)*_xlfn.NORM.S.INV(RAND())</f>
        <v>-0.14372809727091707</v>
      </c>
      <c r="AM156" s="23">
        <f ca="1">SQRT(Inputs!$B$38)*F156+SQRT(1-Inputs!$B$38)*_xlfn.NORM.S.INV(RAND())</f>
        <v>-0.23593123220001297</v>
      </c>
      <c r="AN156" s="23">
        <f ca="1">SQRT(Inputs!$B$38)*G156+SQRT(1-Inputs!$B$38)*_xlfn.NORM.S.INV(RAND())</f>
        <v>-0.245542528485752</v>
      </c>
      <c r="AO156" s="23">
        <f ca="1">SQRT(Inputs!$B$38)*H156+SQRT(1-Inputs!$B$38)*_xlfn.NORM.S.INV(RAND())</f>
        <v>-0.41401132562904081</v>
      </c>
      <c r="AP156" s="23">
        <f ca="1">SQRT(Inputs!$B$38)*I156+SQRT(1-Inputs!$B$38)*_xlfn.NORM.S.INV(RAND())</f>
        <v>-0.46321165289573696</v>
      </c>
      <c r="AQ156" s="23">
        <f ca="1">SQRT(Inputs!$B$38)*J156+SQRT(1-Inputs!$B$38)*_xlfn.NORM.S.INV(RAND())</f>
        <v>-0.27281713436339006</v>
      </c>
      <c r="AR156" s="23">
        <f ca="1">SQRT(Inputs!$B$38)*K156+SQRT(1-Inputs!$B$38)*_xlfn.NORM.S.INV(RAND())</f>
        <v>1.4919558441319549</v>
      </c>
      <c r="AS156" s="23">
        <f ca="1">SQRT(Inputs!$B$38)*L156+SQRT(1-Inputs!$B$38)*_xlfn.NORM.S.INV(RAND())</f>
        <v>0.79997938645627764</v>
      </c>
      <c r="AT156" s="23">
        <f ca="1">SQRT(Inputs!$B$38)*M156+SQRT(1-Inputs!$B$38)*_xlfn.NORM.S.INV(RAND())</f>
        <v>1.2704089399987992</v>
      </c>
      <c r="AU156" s="15">
        <f ca="1">Inputs!$B$6*EXP($B$8-0.5*C$5^2+C$5*N156)</f>
        <v>6575.8305236018778</v>
      </c>
      <c r="AV156" s="15">
        <f t="shared" ca="1" si="73"/>
        <v>7892.9115902938202</v>
      </c>
      <c r="AW156" s="15">
        <f t="shared" ca="1" si="74"/>
        <v>9746.904385277192</v>
      </c>
      <c r="AX156" s="15">
        <f t="shared" ca="1" si="75"/>
        <v>11783.082274578355</v>
      </c>
      <c r="AY156" s="15">
        <f t="shared" ca="1" si="76"/>
        <v>12674.373051806495</v>
      </c>
      <c r="AZ156" s="15">
        <f t="shared" ca="1" si="77"/>
        <v>17372.202923245361</v>
      </c>
      <c r="BA156" s="15">
        <f t="shared" ca="1" si="78"/>
        <v>22218.345437864195</v>
      </c>
      <c r="BB156" s="15">
        <f t="shared" ca="1" si="79"/>
        <v>23961.734554483974</v>
      </c>
      <c r="BC156" s="15">
        <f t="shared" ca="1" si="80"/>
        <v>26716.082538147828</v>
      </c>
      <c r="BD156" s="15">
        <f t="shared" ca="1" si="81"/>
        <v>36775.32403955597</v>
      </c>
      <c r="BE156" s="15">
        <f t="shared" ca="1" si="82"/>
        <v>44585.575683354698</v>
      </c>
      <c r="BF156" s="15">
        <f ca="1">Inputs!$B$13*EXP($B$9-0.5*C$6^2+C$6*Y156)</f>
        <v>18520.056715942315</v>
      </c>
      <c r="BG156" s="15">
        <f t="shared" ca="1" si="83"/>
        <v>25531.947547155014</v>
      </c>
      <c r="BH156" s="15">
        <f t="shared" ca="1" si="84"/>
        <v>29287.669540226569</v>
      </c>
      <c r="BI156" s="15">
        <f t="shared" ca="1" si="85"/>
        <v>34649.132334156493</v>
      </c>
      <c r="BJ156" s="15">
        <f t="shared" ca="1" si="86"/>
        <v>46078.955989494192</v>
      </c>
      <c r="BK156" s="15">
        <f t="shared" ca="1" si="87"/>
        <v>71843.232413089936</v>
      </c>
      <c r="BL156" s="15">
        <f t="shared" ca="1" si="88"/>
        <v>79028.213864760182</v>
      </c>
      <c r="BM156" s="15">
        <f t="shared" ca="1" si="89"/>
        <v>102488.7505507907</v>
      </c>
      <c r="BN156" s="15">
        <f t="shared" ca="1" si="90"/>
        <v>148584.40908833081</v>
      </c>
      <c r="BO156" s="15">
        <f t="shared" ca="1" si="91"/>
        <v>216560.40427807037</v>
      </c>
      <c r="BP156" s="15">
        <f t="shared" ca="1" si="92"/>
        <v>357755.98967790854</v>
      </c>
      <c r="BQ156" s="15">
        <f ca="1">Inputs!$B$20*EXP($B$10-0.5*C$7^2+C$7*AJ156)</f>
        <v>7754.3092704002611</v>
      </c>
      <c r="BR156" s="15">
        <f t="shared" ca="1" si="93"/>
        <v>19744.520813559364</v>
      </c>
      <c r="BS156" s="15">
        <f t="shared" ca="1" si="94"/>
        <v>25944.618096080681</v>
      </c>
      <c r="BT156" s="15">
        <f t="shared" ca="1" si="95"/>
        <v>33625.098663009601</v>
      </c>
      <c r="BU156" s="15">
        <f t="shared" ca="1" si="96"/>
        <v>43912.289526527748</v>
      </c>
      <c r="BV156" s="15">
        <f t="shared" ca="1" si="97"/>
        <v>55653.691145252145</v>
      </c>
      <c r="BW156" s="15">
        <f t="shared" ca="1" si="98"/>
        <v>70409.088891924854</v>
      </c>
      <c r="BX156" s="15">
        <f t="shared" ca="1" si="99"/>
        <v>93237.005067863342</v>
      </c>
      <c r="BY156" s="15">
        <f t="shared" ca="1" si="100"/>
        <v>173799.12980118417</v>
      </c>
      <c r="BZ156" s="15">
        <f t="shared" ca="1" si="101"/>
        <v>282499.30393915501</v>
      </c>
      <c r="CA156" s="15">
        <f t="shared" ca="1" si="102"/>
        <v>497328.12696284824</v>
      </c>
      <c r="CB156" s="15">
        <f ca="1">(AU156*DCF!C$10-DCF!C$5*MAX(AU156*DCF!C$10,0)-MAX(AU156-Inputs!$B$6,0)/Inputs!$B$10)*DCF!C$6</f>
        <v>1031.5691114155957</v>
      </c>
      <c r="CC156" s="15">
        <f ca="1">(AV156*DCF!D$10-DCF!D$5*MAX(AV156*DCF!D$10,0)-MAX(AV156-AU156,0)/Inputs!$B$10)*DCF!D$6</f>
        <v>1602.7079797607644</v>
      </c>
      <c r="CD156" s="15">
        <f ca="1">(AW156*DCF!E$10-DCF!E$5*MAX(AW156*DCF!E$10,0)-MAX(AW156-AV156,0)/Inputs!$B$10)*DCF!E$6</f>
        <v>1832.8091105194642</v>
      </c>
      <c r="CE156" s="15">
        <f ca="1">(AX156*DCF!F$10-DCF!F$5*MAX(AX156*DCF!F$10,0)-MAX(AX156-AW156,0)/Inputs!$B$10)*DCF!F$6</f>
        <v>2148.5499460467768</v>
      </c>
      <c r="CF156" s="15">
        <f ca="1">(AY156*DCF!G$10-DCF!G$5*MAX(AY156*DCF!G$10,0)-MAX(AY156-AX156,0)/Inputs!$B$10)*DCF!G$6</f>
        <v>2440.1044130900832</v>
      </c>
      <c r="CG156" s="15">
        <f ca="1">(AZ156*DCF!H$10-DCF!H$5*MAX(AZ156*DCF!H$10,0)-MAX(AZ156-AY156,0)/Inputs!$B$10)*DCF!H$6</f>
        <v>2538.6417449049727</v>
      </c>
      <c r="CH156" s="15">
        <f ca="1">(BA156*DCF!I$10-DCF!I$5*MAX(BA156*DCF!I$10,0)-MAX(BA156-AZ156,0)/Inputs!$B$10)*DCF!I$6</f>
        <v>3263.5440179030825</v>
      </c>
      <c r="CI156" s="15">
        <f ca="1">(BB156*DCF!J$10-DCF!J$5*MAX(BB156*DCF!J$10,0)-MAX(BB156-BA156,0)/Inputs!$B$10)*DCF!J$6</f>
        <v>3847.7073566686099</v>
      </c>
      <c r="CJ156" s="15">
        <f ca="1">(BC156*DCF!K$10-DCF!K$5*MAX(BC156*DCF!K$10,0)-MAX(BC156-BB156,0)/Inputs!$B$10)*DCF!K$6</f>
        <v>3915.2934370562175</v>
      </c>
      <c r="CK156" s="15">
        <f ca="1">(BD156*DCF!L$10-DCF!L$5*MAX(BD156*DCF!L$10,0)-MAX(BD156-BC156,0)/Inputs!$B$10)*DCF!L$6</f>
        <v>4245.5953840729426</v>
      </c>
      <c r="CL156" s="15">
        <f ca="1">(BE156*DCF!M$10-DCF!M$5*MAX(BE156*DCF!M$10,0)-MAX(BE156-BD156,0)/Inputs!$B$10)*DCF!M$6</f>
        <v>5358.5833901669348</v>
      </c>
      <c r="CM156" s="15">
        <f ca="1">(BF156*DCF!C$28-DCF!C$5*MAX(BF156*DCF!C$28,0)-MAX(BF156-Inputs!$B$13,0)/Inputs!$B$17)*DCF!C$6</f>
        <v>4004.8426435786369</v>
      </c>
      <c r="CN156" s="15">
        <f ca="1">(BG156*DCF!D$28-DCF!D$5*MAX(BG156*DCF!D$28,0)-MAX(BG156-BF156,0)/Inputs!$B$17)*DCF!D$6</f>
        <v>6023.789609783893</v>
      </c>
      <c r="CO156" s="15">
        <f ca="1">(BH156*DCF!E$28-DCF!E$5*MAX(BH156*DCF!E$28,0)-MAX(BH156-BG156,0)/Inputs!$B$17)*DCF!E$6</f>
        <v>7554.5884148845371</v>
      </c>
      <c r="CP156" s="15">
        <f ca="1">(BI156*DCF!F$28-DCF!F$5*MAX(BI156*DCF!F$28,0)-MAX(BI156-BH156,0)/Inputs!$B$17)*DCF!F$6</f>
        <v>8430.1876946747216</v>
      </c>
      <c r="CQ156" s="15">
        <f ca="1">(BJ156*DCF!G$28-DCF!G$5*MAX(BJ156*DCF!G$28,0)-MAX(BJ156-BI156,0)/Inputs!$B$17)*DCF!G$6</f>
        <v>10033.151305548896</v>
      </c>
      <c r="CR156" s="15">
        <f ca="1">(BK156*DCF!H$28-DCF!H$5*MAX(BK156*DCF!H$28,0)-MAX(BK156-BJ156,0)/Inputs!$B$17)*DCF!H$6</f>
        <v>13764.578483466552</v>
      </c>
      <c r="CS156" s="15">
        <f ca="1">(BL156*DCF!I$28-DCF!I$5*MAX(BL156*DCF!I$28,0)-MAX(BL156-BK156,0)/Inputs!$B$17)*DCF!I$6</f>
        <v>17552.459396797352</v>
      </c>
      <c r="CT156" s="15">
        <f ca="1">(BM156*DCF!J$28-DCF!J$5*MAX(BM156*DCF!J$28,0)-MAX(BM156-BL156,0)/Inputs!$B$17)*DCF!J$6</f>
        <v>19752.824103021754</v>
      </c>
      <c r="CU156" s="15">
        <f ca="1">(BN156*DCF!K$28-DCF!K$5*MAX(BN156*DCF!K$28,0)-MAX(BN156-BM156,0)/Inputs!$B$17)*DCF!K$6</f>
        <v>25732.431705129919</v>
      </c>
      <c r="CV156" s="15">
        <f ca="1">(BO156*DCF!L$28-DCF!L$5*MAX(BO156*DCF!L$28,0)-MAX(BO156-BN156,0)/Inputs!$B$17)*DCF!L$6</f>
        <v>35516.749024272038</v>
      </c>
      <c r="CW156" s="15">
        <f ca="1">(BP156*DCF!M$28-DCF!M$5*MAX(BP156*DCF!M$28,0)-MAX(BP156-BO156,0)/Inputs!$B$17)*DCF!M$6</f>
        <v>52553.09033105211</v>
      </c>
      <c r="CX156" s="15">
        <f ca="1">(BQ156*DCF!C$46-DCF!C$5*MAX(BQ156*DCF!C$46,0)-MAX(BQ156-Inputs!$B$20,0)/Inputs!$B$24)*DCF!C$6</f>
        <v>-3893.9787092842448</v>
      </c>
      <c r="CY156" s="15">
        <f ca="1">(BR156*DCF!D$46-DCF!D$5*MAX(BR156*DCF!D$46,0)-MAX(BR156-BQ156,0)/Inputs!$B$24)*DCF!D$6</f>
        <v>-8486.0529923709018</v>
      </c>
      <c r="CZ156" s="15">
        <f ca="1">(BS156*DCF!E$46-DCF!E$5*MAX(BS156*DCF!E$46,0)-MAX(BS156-BR156,0)/Inputs!$B$24)*DCF!E$6</f>
        <v>-5511.903925622225</v>
      </c>
      <c r="DA156" s="15">
        <f ca="1">(BT156*DCF!F$46-DCF!F$5*MAX(BT156*DCF!F$46,0)-MAX(BT156-BS156,0)/Inputs!$B$24)*DCF!F$6</f>
        <v>-5245.4980516622963</v>
      </c>
      <c r="DB156" s="15">
        <f ca="1">(BU156*DCF!G$46-DCF!G$5*MAX(BU156*DCF!G$46,0)-MAX(BU156-BT156,0)/Inputs!$B$24)*DCF!G$6</f>
        <v>-4937.530415995393</v>
      </c>
      <c r="DC156" s="15">
        <f ca="1">(BV156*DCF!H$46-DCF!H$5*MAX(BV156*DCF!H$46,0)-MAX(BV156-BU156,0)/Inputs!$B$24)*DCF!H$6</f>
        <v>-3648.5686122573052</v>
      </c>
      <c r="DD156" s="15">
        <f ca="1">(BW156*DCF!I$46-DCF!I$5*MAX(BW156*DCF!I$46,0)-MAX(BW156-BV156,0)/Inputs!$B$24)*DCF!I$6</f>
        <v>-2609.5786759182597</v>
      </c>
      <c r="DE156" s="15">
        <f ca="1">(BX156*DCF!J$46-DCF!J$5*MAX(BX156*DCF!J$46,0)-MAX(BX156-BW156,0)/Inputs!$B$24)*DCF!J$6</f>
        <v>-2142.5559588361061</v>
      </c>
      <c r="DF156" s="15">
        <f ca="1">(BY156*DCF!K$46-DCF!K$5*MAX(BY156*DCF!K$46,0)-MAX(BY156-BX156,0)/Inputs!$B$24)*DCF!K$6</f>
        <v>-9807.5887368427611</v>
      </c>
      <c r="DG156" s="15">
        <f ca="1">(BZ156*DCF!L$46-DCF!L$5*MAX(BZ156*DCF!L$46,0)-MAX(BZ156-BY156,0)/Inputs!$B$24)*DCF!L$6</f>
        <v>-5071.3395298695314</v>
      </c>
      <c r="DH156" s="15">
        <f ca="1">(CA156*DCF!M$46-DCF!M$5*MAX(CA156*DCF!M$46,0)-MAX(CA156-BZ156,0)/Inputs!$B$24)*DCF!M$6</f>
        <v>-5922.7242107985303</v>
      </c>
      <c r="DI156" s="15">
        <f ca="1">SUM(CB156:CL156)+BE156*DCF!M$10*(1+Inputs!$B$30)*(1-Inputs!$B$33)*(1-Inputs!$B$30/Inputs!$B$31)/(Inputs!$B$29-Inputs!$B$30)*DCF!M$6</f>
        <v>156307.35260158344</v>
      </c>
      <c r="DJ156" s="15">
        <f ca="1">SUM(CM156:CW156)+BP156*DCF!M$28*(1+Inputs!$B$30)*(1-Inputs!$B$33)*(1-Inputs!$B$30/Inputs!$B$31)/(Inputs!$B$29-Inputs!$B$30)*DCF!M$6</f>
        <v>1528438.2261879756</v>
      </c>
      <c r="DK156" s="15">
        <f ca="1">SUM(CX156:DH156)+CA156*DCF!M$46*(1+Inputs!$B$30)*(1-Inputs!$B$33)*(1-Inputs!$B$30/Inputs!$B$31)/(Inputs!$B$29-Inputs!$B$30)*DCF!M$6</f>
        <v>711650.87674790714</v>
      </c>
      <c r="DM156" s="15">
        <f ca="1">DI156+DJ156+DK156+Inputs!$B$34+Inputs!$B$36-Inputs!$B$35</f>
        <v>2473247.4555374663</v>
      </c>
    </row>
    <row r="157" spans="1:117" x14ac:dyDescent="0.75">
      <c r="A157" s="11">
        <v>144</v>
      </c>
      <c r="C157" s="23">
        <f t="shared" ca="1" si="104"/>
        <v>0.70610711415308969</v>
      </c>
      <c r="D157" s="23">
        <f t="shared" ca="1" si="104"/>
        <v>-0.73314612495344256</v>
      </c>
      <c r="E157" s="23">
        <f t="shared" ca="1" si="104"/>
        <v>0.45480355207015249</v>
      </c>
      <c r="F157" s="23">
        <f t="shared" ca="1" si="104"/>
        <v>0.3187227992740303</v>
      </c>
      <c r="G157" s="23">
        <f t="shared" ca="1" si="104"/>
        <v>3.1882753376283365E-2</v>
      </c>
      <c r="H157" s="23">
        <f t="shared" ca="1" si="104"/>
        <v>-0.23361156535404484</v>
      </c>
      <c r="I157" s="23">
        <f t="shared" ca="1" si="104"/>
        <v>-0.35709560276567631</v>
      </c>
      <c r="J157" s="23">
        <f t="shared" ca="1" si="104"/>
        <v>5.4496152490158351E-2</v>
      </c>
      <c r="K157" s="23">
        <f t="shared" ca="1" si="104"/>
        <v>-0.93246325679231368</v>
      </c>
      <c r="L157" s="23">
        <f t="shared" ca="1" si="104"/>
        <v>-0.29065160113277666</v>
      </c>
      <c r="M157" s="23">
        <f t="shared" ca="1" si="104"/>
        <v>-2.0872987743539051</v>
      </c>
      <c r="N157" s="23">
        <f ca="1">SQRT(Inputs!$B$38)*C157+SQRT(1-Inputs!$B$38)*_xlfn.NORM.S.INV(RAND())</f>
        <v>0.28802475151721885</v>
      </c>
      <c r="O157" s="23">
        <f ca="1">SQRT(Inputs!$B$38)*D157+SQRT(1-Inputs!$B$38)*_xlfn.NORM.S.INV(RAND())</f>
        <v>-1.1384361548026498</v>
      </c>
      <c r="P157" s="23">
        <f ca="1">SQRT(Inputs!$B$38)*E157+SQRT(1-Inputs!$B$38)*_xlfn.NORM.S.INV(RAND())</f>
        <v>-0.24345127985455794</v>
      </c>
      <c r="Q157" s="23">
        <f ca="1">SQRT(Inputs!$B$38)*F157+SQRT(1-Inputs!$B$38)*_xlfn.NORM.S.INV(RAND())</f>
        <v>1.354354734763991</v>
      </c>
      <c r="R157" s="23">
        <f ca="1">SQRT(Inputs!$B$38)*G157+SQRT(1-Inputs!$B$38)*_xlfn.NORM.S.INV(RAND())</f>
        <v>0.1084996806227663</v>
      </c>
      <c r="S157" s="23">
        <f ca="1">SQRT(Inputs!$B$38)*H157+SQRT(1-Inputs!$B$38)*_xlfn.NORM.S.INV(RAND())</f>
        <v>-0.49055033312554641</v>
      </c>
      <c r="T157" s="23">
        <f ca="1">SQRT(Inputs!$B$38)*I157+SQRT(1-Inputs!$B$38)*_xlfn.NORM.S.INV(RAND())</f>
        <v>-0.91803334037875384</v>
      </c>
      <c r="U157" s="23">
        <f ca="1">SQRT(Inputs!$B$38)*J157+SQRT(1-Inputs!$B$38)*_xlfn.NORM.S.INV(RAND())</f>
        <v>0.60252454262178023</v>
      </c>
      <c r="V157" s="23">
        <f ca="1">SQRT(Inputs!$B$38)*K157+SQRT(1-Inputs!$B$38)*_xlfn.NORM.S.INV(RAND())</f>
        <v>0.44939851156562294</v>
      </c>
      <c r="W157" s="23">
        <f ca="1">SQRT(Inputs!$B$38)*L157+SQRT(1-Inputs!$B$38)*_xlfn.NORM.S.INV(RAND())</f>
        <v>-0.87404911518453765</v>
      </c>
      <c r="X157" s="23">
        <f ca="1">SQRT(Inputs!$B$38)*M157+SQRT(1-Inputs!$B$38)*_xlfn.NORM.S.INV(RAND())</f>
        <v>0.3653076248328686</v>
      </c>
      <c r="Y157" s="23">
        <f ca="1">SQRT(Inputs!$B$38)*C157+SQRT(1-Inputs!$B$38)*_xlfn.NORM.S.INV(RAND())</f>
        <v>0.67665931815443481</v>
      </c>
      <c r="Z157" s="23">
        <f ca="1">SQRT(Inputs!$B$38)*D157+SQRT(1-Inputs!$B$38)*_xlfn.NORM.S.INV(RAND())</f>
        <v>-0.56367583415697942</v>
      </c>
      <c r="AA157" s="23">
        <f ca="1">SQRT(Inputs!$B$38)*E157+SQRT(1-Inputs!$B$38)*_xlfn.NORM.S.INV(RAND())</f>
        <v>0.53751900027703292</v>
      </c>
      <c r="AB157" s="23">
        <f ca="1">SQRT(Inputs!$B$38)*F157+SQRT(1-Inputs!$B$38)*_xlfn.NORM.S.INV(RAND())</f>
        <v>2.0704545275889465</v>
      </c>
      <c r="AC157" s="23">
        <f ca="1">SQRT(Inputs!$B$38)*G157+SQRT(1-Inputs!$B$38)*_xlfn.NORM.S.INV(RAND())</f>
        <v>0.65316263343417502</v>
      </c>
      <c r="AD157" s="23">
        <f ca="1">SQRT(Inputs!$B$38)*H157+SQRT(1-Inputs!$B$38)*_xlfn.NORM.S.INV(RAND())</f>
        <v>-0.54031288372668651</v>
      </c>
      <c r="AE157" s="23">
        <f ca="1">SQRT(Inputs!$B$38)*I157+SQRT(1-Inputs!$B$38)*_xlfn.NORM.S.INV(RAND())</f>
        <v>-0.8230241100738882</v>
      </c>
      <c r="AF157" s="23">
        <f ca="1">SQRT(Inputs!$B$38)*J157+SQRT(1-Inputs!$B$38)*_xlfn.NORM.S.INV(RAND())</f>
        <v>-1.2430500075597006</v>
      </c>
      <c r="AG157" s="23">
        <f ca="1">SQRT(Inputs!$B$38)*K157+SQRT(1-Inputs!$B$38)*_xlfn.NORM.S.INV(RAND())</f>
        <v>3.757683676583512E-2</v>
      </c>
      <c r="AH157" s="23">
        <f ca="1">SQRT(Inputs!$B$38)*L157+SQRT(1-Inputs!$B$38)*_xlfn.NORM.S.INV(RAND())</f>
        <v>-1.5249901997013566</v>
      </c>
      <c r="AI157" s="23">
        <f ca="1">SQRT(Inputs!$B$38)*M157+SQRT(1-Inputs!$B$38)*_xlfn.NORM.S.INV(RAND())</f>
        <v>3.0207357449125283E-2</v>
      </c>
      <c r="AJ157" s="23">
        <f ca="1">SQRT(Inputs!$B$38)*C157+SQRT(1-Inputs!$B$38)*_xlfn.NORM.S.INV(RAND())</f>
        <v>1.2922474830243691</v>
      </c>
      <c r="AK157" s="23">
        <f ca="1">SQRT(Inputs!$B$38)*D157+SQRT(1-Inputs!$B$38)*_xlfn.NORM.S.INV(RAND())</f>
        <v>-6.6740151276150017E-2</v>
      </c>
      <c r="AL157" s="23">
        <f ca="1">SQRT(Inputs!$B$38)*E157+SQRT(1-Inputs!$B$38)*_xlfn.NORM.S.INV(RAND())</f>
        <v>-0.14732533555857996</v>
      </c>
      <c r="AM157" s="23">
        <f ca="1">SQRT(Inputs!$B$38)*F157+SQRT(1-Inputs!$B$38)*_xlfn.NORM.S.INV(RAND())</f>
        <v>0.94625546802316396</v>
      </c>
      <c r="AN157" s="23">
        <f ca="1">SQRT(Inputs!$B$38)*G157+SQRT(1-Inputs!$B$38)*_xlfn.NORM.S.INV(RAND())</f>
        <v>-1.1949999622566283</v>
      </c>
      <c r="AO157" s="23">
        <f ca="1">SQRT(Inputs!$B$38)*H157+SQRT(1-Inputs!$B$38)*_xlfn.NORM.S.INV(RAND())</f>
        <v>1.6568881450197224</v>
      </c>
      <c r="AP157" s="23">
        <f ca="1">SQRT(Inputs!$B$38)*I157+SQRT(1-Inputs!$B$38)*_xlfn.NORM.S.INV(RAND())</f>
        <v>-1.9073691908246324</v>
      </c>
      <c r="AQ157" s="23">
        <f ca="1">SQRT(Inputs!$B$38)*J157+SQRT(1-Inputs!$B$38)*_xlfn.NORM.S.INV(RAND())</f>
        <v>-0.14544401018837347</v>
      </c>
      <c r="AR157" s="23">
        <f ca="1">SQRT(Inputs!$B$38)*K157+SQRT(1-Inputs!$B$38)*_xlfn.NORM.S.INV(RAND())</f>
        <v>-0.92442512491165307</v>
      </c>
      <c r="AS157" s="23">
        <f ca="1">SQRT(Inputs!$B$38)*L157+SQRT(1-Inputs!$B$38)*_xlfn.NORM.S.INV(RAND())</f>
        <v>1.1335752803692285</v>
      </c>
      <c r="AT157" s="23">
        <f ca="1">SQRT(Inputs!$B$38)*M157+SQRT(1-Inputs!$B$38)*_xlfn.NORM.S.INV(RAND())</f>
        <v>-0.59669622860143534</v>
      </c>
      <c r="AU157" s="15">
        <f ca="1">Inputs!$B$6*EXP($B$8-0.5*C$5^2+C$5*N157)</f>
        <v>5199.0742947463095</v>
      </c>
      <c r="AV157" s="15">
        <f t="shared" ca="1" si="73"/>
        <v>5353.1058299107253</v>
      </c>
      <c r="AW157" s="15">
        <f t="shared" ca="1" si="74"/>
        <v>6316.3123720481135</v>
      </c>
      <c r="AX157" s="15">
        <f t="shared" ca="1" si="75"/>
        <v>9133.2991770043354</v>
      </c>
      <c r="AY157" s="15">
        <f t="shared" ca="1" si="76"/>
        <v>11304.160171463864</v>
      </c>
      <c r="AZ157" s="15">
        <f t="shared" ca="1" si="77"/>
        <v>13098.276276286315</v>
      </c>
      <c r="BA157" s="15">
        <f t="shared" ca="1" si="78"/>
        <v>14560.535339908323</v>
      </c>
      <c r="BB157" s="15">
        <f t="shared" ca="1" si="79"/>
        <v>18935.806205407134</v>
      </c>
      <c r="BC157" s="15">
        <f t="shared" ca="1" si="80"/>
        <v>24219.742435026372</v>
      </c>
      <c r="BD157" s="15">
        <f t="shared" ca="1" si="81"/>
        <v>27342.247476302273</v>
      </c>
      <c r="BE157" s="15">
        <f t="shared" ca="1" si="82"/>
        <v>34637.940985531415</v>
      </c>
      <c r="BF157" s="15">
        <f ca="1">Inputs!$B$13*EXP($B$9-0.5*C$6^2+C$6*Y157)</f>
        <v>15816.601229872358</v>
      </c>
      <c r="BG157" s="15">
        <f t="shared" ca="1" si="83"/>
        <v>17412.09349163833</v>
      </c>
      <c r="BH157" s="15">
        <f t="shared" ca="1" si="84"/>
        <v>23258.131868887522</v>
      </c>
      <c r="BI157" s="15">
        <f t="shared" ca="1" si="85"/>
        <v>39157.23366225254</v>
      </c>
      <c r="BJ157" s="15">
        <f t="shared" ca="1" si="86"/>
        <v>52743.437314971576</v>
      </c>
      <c r="BK157" s="15">
        <f t="shared" ca="1" si="87"/>
        <v>60141.766092675905</v>
      </c>
      <c r="BL157" s="15">
        <f t="shared" ca="1" si="88"/>
        <v>66403.06257709043</v>
      </c>
      <c r="BM157" s="15">
        <f t="shared" ca="1" si="89"/>
        <v>69944.250776636836</v>
      </c>
      <c r="BN157" s="15">
        <f t="shared" ca="1" si="90"/>
        <v>86410.907696084148</v>
      </c>
      <c r="BO157" s="15">
        <f t="shared" ca="1" si="91"/>
        <v>89048.883557699781</v>
      </c>
      <c r="BP157" s="15">
        <f t="shared" ca="1" si="92"/>
        <v>109978.23621197797</v>
      </c>
      <c r="BQ157" s="15">
        <f ca="1">Inputs!$B$20*EXP($B$10-0.5*C$7^2+C$7*AJ157)</f>
        <v>6783.6222732827655</v>
      </c>
      <c r="BR157" s="15">
        <f t="shared" ca="1" si="93"/>
        <v>9011.4626830337584</v>
      </c>
      <c r="BS157" s="15">
        <f t="shared" ca="1" si="94"/>
        <v>11828.979710978485</v>
      </c>
      <c r="BT157" s="15">
        <f t="shared" ca="1" si="95"/>
        <v>20904.965070227056</v>
      </c>
      <c r="BU157" s="15">
        <f t="shared" ca="1" si="96"/>
        <v>21696.871155099019</v>
      </c>
      <c r="BV157" s="15">
        <f t="shared" ca="1" si="97"/>
        <v>43846.412245496111</v>
      </c>
      <c r="BW157" s="15">
        <f t="shared" ca="1" si="98"/>
        <v>40862.468653648037</v>
      </c>
      <c r="BX157" s="15">
        <f t="shared" ca="1" si="99"/>
        <v>55510.342552363269</v>
      </c>
      <c r="BY157" s="15">
        <f t="shared" ca="1" si="100"/>
        <v>65170.795796248509</v>
      </c>
      <c r="BZ157" s="15">
        <f t="shared" ca="1" si="101"/>
        <v>112630.61156083457</v>
      </c>
      <c r="CA157" s="15">
        <f t="shared" ca="1" si="102"/>
        <v>142294.86432603825</v>
      </c>
      <c r="CB157" s="15">
        <f ca="1">(AU157*DCF!C$10-DCF!C$5*MAX(AU157*DCF!C$10,0)-MAX(AU157-Inputs!$B$6,0)/Inputs!$B$10)*DCF!C$6</f>
        <v>1041.3856287214985</v>
      </c>
      <c r="CC157" s="15">
        <f ca="1">(AV157*DCF!D$10-DCF!D$5*MAX(AV157*DCF!D$10,0)-MAX(AV157-AU157,0)/Inputs!$B$10)*DCF!D$6</f>
        <v>1267.226721380983</v>
      </c>
      <c r="CD157" s="15">
        <f ca="1">(AW157*DCF!E$10-DCF!E$5*MAX(AW157*DCF!E$10,0)-MAX(AW157-AV157,0)/Inputs!$B$10)*DCF!E$6</f>
        <v>1241.3819781873831</v>
      </c>
      <c r="CE157" s="15">
        <f ca="1">(AX157*DCF!F$10-DCF!F$5*MAX(AX157*DCF!F$10,0)-MAX(AX157-AW157,0)/Inputs!$B$10)*DCF!F$6</f>
        <v>1407.6395419368323</v>
      </c>
      <c r="CF157" s="15">
        <f ca="1">(AY157*DCF!G$10-DCF!G$5*MAX(AY157*DCF!G$10,0)-MAX(AY157-AX157,0)/Inputs!$B$10)*DCF!G$6</f>
        <v>1911.8304503461536</v>
      </c>
      <c r="CG157" s="15">
        <f ca="1">(AZ157*DCF!H$10-DCF!H$5*MAX(AZ157*DCF!H$10,0)-MAX(AZ157-AY157,0)/Inputs!$B$10)*DCF!H$6</f>
        <v>2224.4622560026883</v>
      </c>
      <c r="CH157" s="15">
        <f ca="1">(BA157*DCF!I$10-DCF!I$5*MAX(BA157*DCF!I$10,0)-MAX(BA157-AZ157,0)/Inputs!$B$10)*DCF!I$6</f>
        <v>2419.816917290997</v>
      </c>
      <c r="CI157" s="15">
        <f ca="1">(BB157*DCF!J$10-DCF!J$5*MAX(BB157*DCF!J$10,0)-MAX(BB157-BA157,0)/Inputs!$B$10)*DCF!J$6</f>
        <v>2586.4280810704067</v>
      </c>
      <c r="CJ157" s="15">
        <f ca="1">(BC157*DCF!K$10-DCF!K$5*MAX(BC157*DCF!K$10,0)-MAX(BC157-BB157,0)/Inputs!$B$10)*DCF!K$6</f>
        <v>3159.3189248796311</v>
      </c>
      <c r="CK157" s="15">
        <f ca="1">(BD157*DCF!L$10-DCF!L$5*MAX(BD157*DCF!L$10,0)-MAX(BD157-BC157,0)/Inputs!$B$10)*DCF!L$6</f>
        <v>3719.9403991106342</v>
      </c>
      <c r="CL157" s="15">
        <f ca="1">(BE157*DCF!M$10-DCF!M$5*MAX(BE157*DCF!M$10,0)-MAX(BE157-BD157,0)/Inputs!$B$10)*DCF!M$6</f>
        <v>4016.3129383141718</v>
      </c>
      <c r="CM157" s="15">
        <f ca="1">(BF157*DCF!C$28-DCF!C$5*MAX(BF157*DCF!C$28,0)-MAX(BF157-Inputs!$B$13,0)/Inputs!$B$17)*DCF!C$6</f>
        <v>3804.1203745577354</v>
      </c>
      <c r="CN157" s="15">
        <f ca="1">(BG157*DCF!D$28-DCF!D$5*MAX(BG157*DCF!D$28,0)-MAX(BG157-BF157,0)/Inputs!$B$17)*DCF!D$6</f>
        <v>4787.8714703563819</v>
      </c>
      <c r="CO157" s="15">
        <f ca="1">(BH157*DCF!E$28-DCF!E$5*MAX(BH157*DCF!E$28,0)-MAX(BH157-BG157,0)/Inputs!$B$17)*DCF!E$6</f>
        <v>5434.9433951683104</v>
      </c>
      <c r="CP157" s="15">
        <f ca="1">(BI157*DCF!F$28-DCF!F$5*MAX(BI157*DCF!F$28,0)-MAX(BI157-BH157,0)/Inputs!$B$17)*DCF!F$6</f>
        <v>7735.474718038452</v>
      </c>
      <c r="CQ157" s="15">
        <f ca="1">(BJ157*DCF!G$28-DCF!G$5*MAX(BJ157*DCF!G$28,0)-MAX(BJ157-BI157,0)/Inputs!$B$17)*DCF!G$6</f>
        <v>11399.619735591863</v>
      </c>
      <c r="CR157" s="15">
        <f ca="1">(BK157*DCF!H$28-DCF!H$5*MAX(BK157*DCF!H$28,0)-MAX(BK157-BJ157,0)/Inputs!$B$17)*DCF!H$6</f>
        <v>13724.229613797132</v>
      </c>
      <c r="CS157" s="15">
        <f ca="1">(BL157*DCF!I$28-DCF!I$5*MAX(BL157*DCF!I$28,0)-MAX(BL157-BK157,0)/Inputs!$B$17)*DCF!I$6</f>
        <v>14716.193838102277</v>
      </c>
      <c r="CT157" s="15">
        <f ca="1">(BM157*DCF!J$28-DCF!J$5*MAX(BM157*DCF!J$28,0)-MAX(BM157-BL157,0)/Inputs!$B$17)*DCF!J$6</f>
        <v>15133.841816754501</v>
      </c>
      <c r="CU157" s="15">
        <f ca="1">(BN157*DCF!K$28-DCF!K$5*MAX(BN157*DCF!K$28,0)-MAX(BN157-BM157,0)/Inputs!$B$17)*DCF!K$6</f>
        <v>16231.588715845621</v>
      </c>
      <c r="CV157" s="15">
        <f ca="1">(BO157*DCF!L$28-DCF!L$5*MAX(BO157*DCF!L$28,0)-MAX(BO157-BN157,0)/Inputs!$B$17)*DCF!L$6</f>
        <v>17468.630027037776</v>
      </c>
      <c r="CW157" s="15">
        <f ca="1">(BP157*DCF!M$28-DCF!M$5*MAX(BP157*DCF!M$28,0)-MAX(BP157-BO157,0)/Inputs!$B$17)*DCF!M$6</f>
        <v>18504.76333844713</v>
      </c>
      <c r="CX157" s="15">
        <f ca="1">(BQ157*DCF!C$46-DCF!C$5*MAX(BQ157*DCF!C$46,0)-MAX(BQ157-Inputs!$B$20,0)/Inputs!$B$24)*DCF!C$6</f>
        <v>-3221.4473025053799</v>
      </c>
      <c r="CY157" s="15">
        <f ca="1">(BR157*DCF!D$46-DCF!D$5*MAX(BR157*DCF!D$46,0)-MAX(BR157-BQ157,0)/Inputs!$B$24)*DCF!D$6</f>
        <v>-2488.6475400538684</v>
      </c>
      <c r="CZ157" s="15">
        <f ca="1">(BS157*DCF!E$46-DCF!E$5*MAX(BS157*DCF!E$46,0)-MAX(BS157-BR157,0)/Inputs!$B$24)*DCF!E$6</f>
        <v>-2509.3850940209695</v>
      </c>
      <c r="DA157" s="15">
        <f ca="1">(BT157*DCF!F$46-DCF!F$5*MAX(BT157*DCF!F$46,0)-MAX(BT157-BS157,0)/Inputs!$B$24)*DCF!F$6</f>
        <v>-4827.2849107717238</v>
      </c>
      <c r="DB157" s="15">
        <f ca="1">(BU157*DCF!G$46-DCF!G$5*MAX(BU157*DCF!G$46,0)-MAX(BU157-BT157,0)/Inputs!$B$24)*DCF!G$6</f>
        <v>-996.22143867153738</v>
      </c>
      <c r="DC157" s="15">
        <f ca="1">(BV157*DCF!H$46-DCF!H$5*MAX(BV157*DCF!H$46,0)-MAX(BV157-BU157,0)/Inputs!$B$24)*DCF!H$6</f>
        <v>-6882.8341813510024</v>
      </c>
      <c r="DD157" s="15">
        <f ca="1">(BW157*DCF!I$46-DCF!I$5*MAX(BW157*DCF!I$46,0)-MAX(BW157-BV157,0)/Inputs!$B$24)*DCF!I$6</f>
        <v>943.73455070966031</v>
      </c>
      <c r="DE157" s="15">
        <f ca="1">(BX157*DCF!J$46-DCF!J$5*MAX(BX157*DCF!J$46,0)-MAX(BX157-BW157,0)/Inputs!$B$24)*DCF!J$6</f>
        <v>-1555.8715250565765</v>
      </c>
      <c r="DF157" s="15">
        <f ca="1">(BY157*DCF!K$46-DCF!K$5*MAX(BY157*DCF!K$46,0)-MAX(BY157-BX157,0)/Inputs!$B$24)*DCF!K$6</f>
        <v>1356.2194124465689</v>
      </c>
      <c r="DG157" s="15">
        <f ca="1">(BZ157*DCF!L$46-DCF!L$5*MAX(BZ157*DCF!L$46,0)-MAX(BZ157-BY157,0)/Inputs!$B$24)*DCF!L$6</f>
        <v>-2954.6804997345839</v>
      </c>
      <c r="DH157" s="15">
        <f ca="1">(CA157*DCF!M$46-DCF!M$5*MAX(CA157*DCF!M$46,0)-MAX(CA157-BZ157,0)/Inputs!$B$24)*DCF!M$6</f>
        <v>4953.862863413985</v>
      </c>
      <c r="DI157" s="15">
        <f ca="1">SUM(CB157:CL157)+BE157*DCF!M$10*(1+Inputs!$B$30)*(1-Inputs!$B$33)*(1-Inputs!$B$30/Inputs!$B$31)/(Inputs!$B$29-Inputs!$B$30)*DCF!M$6</f>
        <v>121393.59163932636</v>
      </c>
      <c r="DJ157" s="15">
        <f ca="1">SUM(CM157:CW157)+BP157*DCF!M$28*(1+Inputs!$B$30)*(1-Inputs!$B$33)*(1-Inputs!$B$30/Inputs!$B$31)/(Inputs!$B$29-Inputs!$B$30)*DCF!M$6</f>
        <v>537035.79129643203</v>
      </c>
      <c r="DK157" s="15">
        <f ca="1">SUM(CX157:DH157)+CA157*DCF!M$46*(1+Inputs!$B$30)*(1-Inputs!$B$33)*(1-Inputs!$B$30/Inputs!$B$31)/(Inputs!$B$29-Inputs!$B$30)*DCF!M$6</f>
        <v>201822.1604867086</v>
      </c>
      <c r="DM157" s="15">
        <f ca="1">DI157+DJ157+DK157+Inputs!$B$34+Inputs!$B$36-Inputs!$B$35</f>
        <v>937102.54342246708</v>
      </c>
    </row>
    <row r="158" spans="1:117" x14ac:dyDescent="0.75">
      <c r="A158" s="11">
        <v>145</v>
      </c>
      <c r="C158" s="23">
        <f t="shared" ca="1" si="104"/>
        <v>-0.93655995552637605</v>
      </c>
      <c r="D158" s="23">
        <f t="shared" ca="1" si="104"/>
        <v>-0.96815407087087246</v>
      </c>
      <c r="E158" s="23">
        <f t="shared" ca="1" si="104"/>
        <v>-0.55896940412266272</v>
      </c>
      <c r="F158" s="23">
        <f t="shared" ca="1" si="104"/>
        <v>0.38356295106254551</v>
      </c>
      <c r="G158" s="23">
        <f t="shared" ca="1" si="104"/>
        <v>-1.6221319647753243</v>
      </c>
      <c r="H158" s="23">
        <f t="shared" ca="1" si="104"/>
        <v>0.46949482935268438</v>
      </c>
      <c r="I158" s="23">
        <f t="shared" ca="1" si="104"/>
        <v>0.32561536845202382</v>
      </c>
      <c r="J158" s="23">
        <f t="shared" ca="1" si="104"/>
        <v>1.0016985673215004</v>
      </c>
      <c r="K158" s="23">
        <f t="shared" ca="1" si="104"/>
        <v>-0.52027214832200031</v>
      </c>
      <c r="L158" s="23">
        <f t="shared" ca="1" si="104"/>
        <v>-2.0317683983867081</v>
      </c>
      <c r="M158" s="23">
        <f t="shared" ca="1" si="104"/>
        <v>0.58175611276732364</v>
      </c>
      <c r="N158" s="23">
        <f ca="1">SQRT(Inputs!$B$38)*C158+SQRT(1-Inputs!$B$38)*_xlfn.NORM.S.INV(RAND())</f>
        <v>-0.32212032582717737</v>
      </c>
      <c r="O158" s="23">
        <f ca="1">SQRT(Inputs!$B$38)*D158+SQRT(1-Inputs!$B$38)*_xlfn.NORM.S.INV(RAND())</f>
        <v>0.21670066141479405</v>
      </c>
      <c r="P158" s="23">
        <f ca="1">SQRT(Inputs!$B$38)*E158+SQRT(1-Inputs!$B$38)*_xlfn.NORM.S.INV(RAND())</f>
        <v>-1.1696204769197123</v>
      </c>
      <c r="Q158" s="23">
        <f ca="1">SQRT(Inputs!$B$38)*F158+SQRT(1-Inputs!$B$38)*_xlfn.NORM.S.INV(RAND())</f>
        <v>-1.0816491119569884</v>
      </c>
      <c r="R158" s="23">
        <f ca="1">SQRT(Inputs!$B$38)*G158+SQRT(1-Inputs!$B$38)*_xlfn.NORM.S.INV(RAND())</f>
        <v>-0.66361715641214258</v>
      </c>
      <c r="S158" s="23">
        <f ca="1">SQRT(Inputs!$B$38)*H158+SQRT(1-Inputs!$B$38)*_xlfn.NORM.S.INV(RAND())</f>
        <v>0.98278625815680754</v>
      </c>
      <c r="T158" s="23">
        <f ca="1">SQRT(Inputs!$B$38)*I158+SQRT(1-Inputs!$B$38)*_xlfn.NORM.S.INV(RAND())</f>
        <v>0.99512545442245814</v>
      </c>
      <c r="U158" s="23">
        <f ca="1">SQRT(Inputs!$B$38)*J158+SQRT(1-Inputs!$B$38)*_xlfn.NORM.S.INV(RAND())</f>
        <v>1.24791938682117</v>
      </c>
      <c r="V158" s="23">
        <f ca="1">SQRT(Inputs!$B$38)*K158+SQRT(1-Inputs!$B$38)*_xlfn.NORM.S.INV(RAND())</f>
        <v>-1.7740363623482449</v>
      </c>
      <c r="W158" s="23">
        <f ca="1">SQRT(Inputs!$B$38)*L158+SQRT(1-Inputs!$B$38)*_xlfn.NORM.S.INV(RAND())</f>
        <v>-2.7682188736149467</v>
      </c>
      <c r="X158" s="23">
        <f ca="1">SQRT(Inputs!$B$38)*M158+SQRT(1-Inputs!$B$38)*_xlfn.NORM.S.INV(RAND())</f>
        <v>-0.11998519523345275</v>
      </c>
      <c r="Y158" s="23">
        <f ca="1">SQRT(Inputs!$B$38)*C158+SQRT(1-Inputs!$B$38)*_xlfn.NORM.S.INV(RAND())</f>
        <v>0.22744200237768142</v>
      </c>
      <c r="Z158" s="23">
        <f ca="1">SQRT(Inputs!$B$38)*D158+SQRT(1-Inputs!$B$38)*_xlfn.NORM.S.INV(RAND())</f>
        <v>0.89511956963349992</v>
      </c>
      <c r="AA158" s="23">
        <f ca="1">SQRT(Inputs!$B$38)*E158+SQRT(1-Inputs!$B$38)*_xlfn.NORM.S.INV(RAND())</f>
        <v>-0.40342734676516079</v>
      </c>
      <c r="AB158" s="23">
        <f ca="1">SQRT(Inputs!$B$38)*F158+SQRT(1-Inputs!$B$38)*_xlfn.NORM.S.INV(RAND())</f>
        <v>0.76904517941649664</v>
      </c>
      <c r="AC158" s="23">
        <f ca="1">SQRT(Inputs!$B$38)*G158+SQRT(1-Inputs!$B$38)*_xlfn.NORM.S.INV(RAND())</f>
        <v>-0.74156572855456826</v>
      </c>
      <c r="AD158" s="23">
        <f ca="1">SQRT(Inputs!$B$38)*H158+SQRT(1-Inputs!$B$38)*_xlfn.NORM.S.INV(RAND())</f>
        <v>0.30902176133170423</v>
      </c>
      <c r="AE158" s="23">
        <f ca="1">SQRT(Inputs!$B$38)*I158+SQRT(1-Inputs!$B$38)*_xlfn.NORM.S.INV(RAND())</f>
        <v>6.2907583942308207E-2</v>
      </c>
      <c r="AF158" s="23">
        <f ca="1">SQRT(Inputs!$B$38)*J158+SQRT(1-Inputs!$B$38)*_xlfn.NORM.S.INV(RAND())</f>
        <v>9.0715516910958582E-3</v>
      </c>
      <c r="AG158" s="23">
        <f ca="1">SQRT(Inputs!$B$38)*K158+SQRT(1-Inputs!$B$38)*_xlfn.NORM.S.INV(RAND())</f>
        <v>0.11354104048403807</v>
      </c>
      <c r="AH158" s="23">
        <f ca="1">SQRT(Inputs!$B$38)*L158+SQRT(1-Inputs!$B$38)*_xlfn.NORM.S.INV(RAND())</f>
        <v>-0.25968516659519847</v>
      </c>
      <c r="AI158" s="23">
        <f ca="1">SQRT(Inputs!$B$38)*M158+SQRT(1-Inputs!$B$38)*_xlfn.NORM.S.INV(RAND())</f>
        <v>0.97477733065531003</v>
      </c>
      <c r="AJ158" s="23">
        <f ca="1">SQRT(Inputs!$B$38)*C158+SQRT(1-Inputs!$B$38)*_xlfn.NORM.S.INV(RAND())</f>
        <v>-0.97973669088749871</v>
      </c>
      <c r="AK158" s="23">
        <f ca="1">SQRT(Inputs!$B$38)*D158+SQRT(1-Inputs!$B$38)*_xlfn.NORM.S.INV(RAND())</f>
        <v>-0.76916905817229964</v>
      </c>
      <c r="AL158" s="23">
        <f ca="1">SQRT(Inputs!$B$38)*E158+SQRT(1-Inputs!$B$38)*_xlfn.NORM.S.INV(RAND())</f>
        <v>0.50536160603855484</v>
      </c>
      <c r="AM158" s="23">
        <f ca="1">SQRT(Inputs!$B$38)*F158+SQRT(1-Inputs!$B$38)*_xlfn.NORM.S.INV(RAND())</f>
        <v>-0.60553996178857239</v>
      </c>
      <c r="AN158" s="23">
        <f ca="1">SQRT(Inputs!$B$38)*G158+SQRT(1-Inputs!$B$38)*_xlfn.NORM.S.INV(RAND())</f>
        <v>-0.47959187557651012</v>
      </c>
      <c r="AO158" s="23">
        <f ca="1">SQRT(Inputs!$B$38)*H158+SQRT(1-Inputs!$B$38)*_xlfn.NORM.S.INV(RAND())</f>
        <v>1.966710735945788</v>
      </c>
      <c r="AP158" s="23">
        <f ca="1">SQRT(Inputs!$B$38)*I158+SQRT(1-Inputs!$B$38)*_xlfn.NORM.S.INV(RAND())</f>
        <v>-0.37477649004122543</v>
      </c>
      <c r="AQ158" s="23">
        <f ca="1">SQRT(Inputs!$B$38)*J158+SQRT(1-Inputs!$B$38)*_xlfn.NORM.S.INV(RAND())</f>
        <v>-0.75478052966784592</v>
      </c>
      <c r="AR158" s="23">
        <f ca="1">SQRT(Inputs!$B$38)*K158+SQRT(1-Inputs!$B$38)*_xlfn.NORM.S.INV(RAND())</f>
        <v>0.99640196769652378</v>
      </c>
      <c r="AS158" s="23">
        <f ca="1">SQRT(Inputs!$B$38)*L158+SQRT(1-Inputs!$B$38)*_xlfn.NORM.S.INV(RAND())</f>
        <v>-1.7305412714150123</v>
      </c>
      <c r="AT158" s="23">
        <f ca="1">SQRT(Inputs!$B$38)*M158+SQRT(1-Inputs!$B$38)*_xlfn.NORM.S.INV(RAND())</f>
        <v>-1.5259102142296352</v>
      </c>
      <c r="AU158" s="15">
        <f ca="1">Inputs!$B$6*EXP($B$8-0.5*C$5^2+C$5*N158)</f>
        <v>4710.1253885422502</v>
      </c>
      <c r="AV158" s="15">
        <f t="shared" ca="1" si="73"/>
        <v>5918.9516316670661</v>
      </c>
      <c r="AW158" s="15">
        <f t="shared" ca="1" si="74"/>
        <v>6163.8106357008637</v>
      </c>
      <c r="AX158" s="15">
        <f t="shared" ca="1" si="75"/>
        <v>6574.1784013179804</v>
      </c>
      <c r="AY158" s="15">
        <f t="shared" ca="1" si="76"/>
        <v>7435.1555723920283</v>
      </c>
      <c r="AZ158" s="15">
        <f t="shared" ca="1" si="77"/>
        <v>10132.745432480267</v>
      </c>
      <c r="BA158" s="15">
        <f t="shared" ca="1" si="78"/>
        <v>13760.98054500039</v>
      </c>
      <c r="BB158" s="15">
        <f t="shared" ca="1" si="79"/>
        <v>19091.415872038793</v>
      </c>
      <c r="BC158" s="15">
        <f t="shared" ca="1" si="80"/>
        <v>19702.082636958905</v>
      </c>
      <c r="BD158" s="15">
        <f t="shared" ca="1" si="81"/>
        <v>18630.888883440712</v>
      </c>
      <c r="BE158" s="15">
        <f t="shared" ca="1" si="82"/>
        <v>22581.633109049286</v>
      </c>
      <c r="BF158" s="15">
        <f ca="1">Inputs!$B$13*EXP($B$9-0.5*C$6^2+C$6*Y158)</f>
        <v>14468.933067899787</v>
      </c>
      <c r="BG158" s="15">
        <f t="shared" ca="1" si="83"/>
        <v>20724.807535141925</v>
      </c>
      <c r="BH158" s="15">
        <f t="shared" ca="1" si="84"/>
        <v>23683.020074073716</v>
      </c>
      <c r="BI158" s="15">
        <f t="shared" ca="1" si="85"/>
        <v>32634.709769531844</v>
      </c>
      <c r="BJ158" s="15">
        <f t="shared" ca="1" si="86"/>
        <v>35952.073364237935</v>
      </c>
      <c r="BK158" s="15">
        <f t="shared" ca="1" si="87"/>
        <v>46020.326163476268</v>
      </c>
      <c r="BL158" s="15">
        <f t="shared" ca="1" si="88"/>
        <v>56993.153376321694</v>
      </c>
      <c r="BM158" s="15">
        <f t="shared" ca="1" si="89"/>
        <v>70135.880256933611</v>
      </c>
      <c r="BN158" s="15">
        <f t="shared" ca="1" si="90"/>
        <v>87440.02678818084</v>
      </c>
      <c r="BO158" s="15">
        <f t="shared" ca="1" si="91"/>
        <v>104386.8867195474</v>
      </c>
      <c r="BP158" s="15">
        <f t="shared" ca="1" si="92"/>
        <v>143483.1261237915</v>
      </c>
      <c r="BQ158" s="15">
        <f ca="1">Inputs!$B$20*EXP($B$10-0.5*C$7^2+C$7*AJ158)</f>
        <v>3030.3489059619428</v>
      </c>
      <c r="BR158" s="15">
        <f t="shared" ca="1" si="93"/>
        <v>3220.6608246876522</v>
      </c>
      <c r="BS158" s="15">
        <f t="shared" ca="1" si="94"/>
        <v>5099.2587285954314</v>
      </c>
      <c r="BT158" s="15">
        <f t="shared" ca="1" si="95"/>
        <v>5998.1043321633324</v>
      </c>
      <c r="BU158" s="15">
        <f t="shared" ca="1" si="96"/>
        <v>7401.8653241573538</v>
      </c>
      <c r="BV158" s="15">
        <f t="shared" ca="1" si="97"/>
        <v>16039.580578303552</v>
      </c>
      <c r="BW158" s="15">
        <f t="shared" ca="1" si="98"/>
        <v>20675.525210112544</v>
      </c>
      <c r="BX158" s="15">
        <f t="shared" ca="1" si="99"/>
        <v>24857.307810097969</v>
      </c>
      <c r="BY158" s="15">
        <f t="shared" ca="1" si="100"/>
        <v>42144.137637933389</v>
      </c>
      <c r="BZ158" s="15">
        <f t="shared" ca="1" si="101"/>
        <v>43020.476112264718</v>
      </c>
      <c r="CA158" s="15">
        <f t="shared" ca="1" si="102"/>
        <v>46078.294600801601</v>
      </c>
      <c r="CB158" s="15">
        <f ca="1">(AU158*DCF!C$10-DCF!C$5*MAX(AU158*DCF!C$10,0)-MAX(AU158-Inputs!$B$6,0)/Inputs!$B$10)*DCF!C$6</f>
        <v>1044.871921573389</v>
      </c>
      <c r="CC158" s="15">
        <f ca="1">(AV158*DCF!D$10-DCF!D$5*MAX(AV158*DCF!D$10,0)-MAX(AV158-AU158,0)/Inputs!$B$10)*DCF!D$6</f>
        <v>1147.9637184820822</v>
      </c>
      <c r="CD158" s="15">
        <f ca="1">(AW158*DCF!E$10-DCF!E$5*MAX(AW158*DCF!E$10,0)-MAX(AW158-AV158,0)/Inputs!$B$10)*DCF!E$6</f>
        <v>1367.97336844556</v>
      </c>
      <c r="CE158" s="15">
        <f ca="1">(AX158*DCF!F$10-DCF!F$5*MAX(AX158*DCF!F$10,0)-MAX(AX158-AW158,0)/Inputs!$B$10)*DCF!F$6</f>
        <v>1349.7453100350672</v>
      </c>
      <c r="CF158" s="15">
        <f ca="1">(AY158*DCF!G$10-DCF!G$5*MAX(AY158*DCF!G$10,0)-MAX(AY158-AX158,0)/Inputs!$B$10)*DCF!G$6</f>
        <v>1366.4436364276544</v>
      </c>
      <c r="CG158" s="15">
        <f ca="1">(AZ158*DCF!H$10-DCF!H$5*MAX(AZ158*DCF!H$10,0)-MAX(AZ158-AY158,0)/Inputs!$B$10)*DCF!H$6</f>
        <v>1488.2743533998532</v>
      </c>
      <c r="CH158" s="15">
        <f ca="1">(BA158*DCF!I$10-DCF!I$5*MAX(BA158*DCF!I$10,0)-MAX(BA158-AZ158,0)/Inputs!$B$10)*DCF!I$6</f>
        <v>1918.4714631513934</v>
      </c>
      <c r="CI158" s="15">
        <f ca="1">(BB158*DCF!J$10-DCF!J$5*MAX(BB158*DCF!J$10,0)-MAX(BB158-BA158,0)/Inputs!$B$10)*DCF!J$6</f>
        <v>2468.3916266298756</v>
      </c>
      <c r="CJ158" s="15">
        <f ca="1">(BC158*DCF!K$10-DCF!K$5*MAX(BC158*DCF!K$10,0)-MAX(BC158-BB158,0)/Inputs!$B$10)*DCF!K$6</f>
        <v>3086.2348362517064</v>
      </c>
      <c r="CK158" s="15">
        <f ca="1">(BD158*DCF!L$10-DCF!L$5*MAX(BD158*DCF!L$10,0)-MAX(BD158-BC158,0)/Inputs!$B$10)*DCF!L$6</f>
        <v>2809.8923279985261</v>
      </c>
      <c r="CL158" s="15">
        <f ca="1">(BE158*DCF!M$10-DCF!M$5*MAX(BE158*DCF!M$10,0)-MAX(BE158-BD158,0)/Inputs!$B$10)*DCF!M$6</f>
        <v>2714.6018924963055</v>
      </c>
      <c r="CM158" s="15">
        <f ca="1">(BF158*DCF!C$28-DCF!C$5*MAX(BF158*DCF!C$28,0)-MAX(BF158-Inputs!$B$13,0)/Inputs!$B$17)*DCF!C$6</f>
        <v>3704.0606499748087</v>
      </c>
      <c r="CN158" s="15">
        <f ca="1">(BG158*DCF!D$28-DCF!D$5*MAX(BG158*DCF!D$28,0)-MAX(BG158-BF158,0)/Inputs!$B$17)*DCF!D$6</f>
        <v>4769.2689587806708</v>
      </c>
      <c r="CO158" s="15">
        <f ca="1">(BH158*DCF!E$28-DCF!E$5*MAX(BH158*DCF!E$28,0)-MAX(BH158-BG158,0)/Inputs!$B$17)*DCF!E$6</f>
        <v>6124.4300230632571</v>
      </c>
      <c r="CP158" s="15">
        <f ca="1">(BI158*DCF!F$28-DCF!F$5*MAX(BI158*DCF!F$28,0)-MAX(BI158-BH158,0)/Inputs!$B$17)*DCF!F$6</f>
        <v>7229.6674747186025</v>
      </c>
      <c r="CQ158" s="15">
        <f ca="1">(BJ158*DCF!G$28-DCF!G$5*MAX(BJ158*DCF!G$28,0)-MAX(BJ158-BI158,0)/Inputs!$B$17)*DCF!G$6</f>
        <v>8770.0904168673987</v>
      </c>
      <c r="CR158" s="15">
        <f ca="1">(BK158*DCF!H$28-DCF!H$5*MAX(BK158*DCF!H$28,0)-MAX(BK158-BJ158,0)/Inputs!$B$17)*DCF!H$6</f>
        <v>9817.0104558998246</v>
      </c>
      <c r="CS158" s="15">
        <f ca="1">(BL158*DCF!I$28-DCF!I$5*MAX(BL158*DCF!I$28,0)-MAX(BL158-BK158,0)/Inputs!$B$17)*DCF!I$6</f>
        <v>11827.176008724446</v>
      </c>
      <c r="CT158" s="15">
        <f ca="1">(BM158*DCF!J$28-DCF!J$5*MAX(BM158*DCF!J$28,0)-MAX(BM158-BL158,0)/Inputs!$B$17)*DCF!J$6</f>
        <v>13903.505503603454</v>
      </c>
      <c r="CU158" s="15">
        <f ca="1">(BN158*DCF!K$28-DCF!K$5*MAX(BN158*DCF!K$28,0)-MAX(BN158-BM158,0)/Inputs!$B$17)*DCF!K$6</f>
        <v>16346.340090725476</v>
      </c>
      <c r="CV158" s="15">
        <f ca="1">(BO158*DCF!L$28-DCF!L$5*MAX(BO158*DCF!L$28,0)-MAX(BO158-BN158,0)/Inputs!$B$17)*DCF!L$6</f>
        <v>18909.809508224618</v>
      </c>
      <c r="CW158" s="15">
        <f ca="1">(BP158*DCF!M$28-DCF!M$5*MAX(BP158*DCF!M$28,0)-MAX(BP158-BO158,0)/Inputs!$B$17)*DCF!M$6</f>
        <v>22909.777623538346</v>
      </c>
      <c r="CX158" s="15">
        <f ca="1">(BQ158*DCF!C$46-DCF!C$5*MAX(BQ158*DCF!C$46,0)-MAX(BQ158-Inputs!$B$20,0)/Inputs!$B$24)*DCF!C$6</f>
        <v>-699.84963186188054</v>
      </c>
      <c r="CY158" s="15">
        <f ca="1">(BR158*DCF!D$46-DCF!D$5*MAX(BR158*DCF!D$46,0)-MAX(BR158-BQ158,0)/Inputs!$B$24)*DCF!D$6</f>
        <v>-630.89621198076486</v>
      </c>
      <c r="CZ158" s="15">
        <f ca="1">(BS158*DCF!E$46-DCF!E$5*MAX(BS158*DCF!E$46,0)-MAX(BS158-BR158,0)/Inputs!$B$24)*DCF!E$6</f>
        <v>-1343.4877998701256</v>
      </c>
      <c r="DA158" s="15">
        <f ca="1">(BT158*DCF!F$46-DCF!F$5*MAX(BT158*DCF!F$46,0)-MAX(BT158-BS158,0)/Inputs!$B$24)*DCF!F$6</f>
        <v>-764.11797931274384</v>
      </c>
      <c r="DB158" s="15">
        <f ca="1">(BU158*DCF!G$46-DCF!G$5*MAX(BU158*DCF!G$46,0)-MAX(BU158-BT158,0)/Inputs!$B$24)*DCF!G$6</f>
        <v>-721.18158798054185</v>
      </c>
      <c r="DC158" s="15">
        <f ca="1">(BV158*DCF!H$46-DCF!H$5*MAX(BV158*DCF!H$46,0)-MAX(BV158-BU158,0)/Inputs!$B$24)*DCF!H$6</f>
        <v>-2684.1170910664937</v>
      </c>
      <c r="DD158" s="15">
        <f ca="1">(BW158*DCF!I$46-DCF!I$5*MAX(BW158*DCF!I$46,0)-MAX(BW158-BV158,0)/Inputs!$B$24)*DCF!I$6</f>
        <v>-853.29109176642976</v>
      </c>
      <c r="DE158" s="15">
        <f ca="1">(BX158*DCF!J$46-DCF!J$5*MAX(BX158*DCF!J$46,0)-MAX(BX158-BW158,0)/Inputs!$B$24)*DCF!J$6</f>
        <v>-66.245121101123559</v>
      </c>
      <c r="DF158" s="15">
        <f ca="1">(BY158*DCF!K$46-DCF!K$5*MAX(BY158*DCF!K$46,0)-MAX(BY158-BX158,0)/Inputs!$B$24)*DCF!K$6</f>
        <v>-1827.3991584855512</v>
      </c>
      <c r="DG158" s="15">
        <f ca="1">(BZ158*DCF!L$46-DCF!L$5*MAX(BZ158*DCF!L$46,0)-MAX(BZ158-BY158,0)/Inputs!$B$24)*DCF!L$6</f>
        <v>2775.4885394750486</v>
      </c>
      <c r="DH158" s="15">
        <f ca="1">(CA158*DCF!M$46-DCF!M$5*MAX(CA158*DCF!M$46,0)-MAX(CA158-BZ158,0)/Inputs!$B$24)*DCF!M$6</f>
        <v>2973.1015058048001</v>
      </c>
      <c r="DI158" s="15">
        <f ca="1">SUM(CB158:CL158)+BE158*DCF!M$10*(1+Inputs!$B$30)*(1-Inputs!$B$33)*(1-Inputs!$B$30/Inputs!$B$31)/(Inputs!$B$29-Inputs!$B$30)*DCF!M$6</f>
        <v>83607.848008559755</v>
      </c>
      <c r="DJ158" s="15">
        <f ca="1">SUM(CM158:CW158)+BP158*DCF!M$28*(1+Inputs!$B$30)*(1-Inputs!$B$33)*(1-Inputs!$B$30/Inputs!$B$31)/(Inputs!$B$29-Inputs!$B$30)*DCF!M$6</f>
        <v>656731.71987469424</v>
      </c>
      <c r="DK158" s="15">
        <f ca="1">SUM(CX158:DH158)+CA158*DCF!M$46*(1+Inputs!$B$30)*(1-Inputs!$B$33)*(1-Inputs!$B$30/Inputs!$B$31)/(Inputs!$B$29-Inputs!$B$30)*DCF!M$6</f>
        <v>67400.50614763028</v>
      </c>
      <c r="DM158" s="15">
        <f ca="1">DI158+DJ158+DK158+Inputs!$B$34+Inputs!$B$36-Inputs!$B$35</f>
        <v>884591.07403088431</v>
      </c>
    </row>
    <row r="159" spans="1:117" x14ac:dyDescent="0.75">
      <c r="A159" s="11">
        <v>146</v>
      </c>
      <c r="C159" s="23">
        <f t="shared" ca="1" si="104"/>
        <v>-0.16060132731620222</v>
      </c>
      <c r="D159" s="23">
        <f t="shared" ca="1" si="104"/>
        <v>0.88314628609661894</v>
      </c>
      <c r="E159" s="23">
        <f t="shared" ca="1" si="104"/>
        <v>0.12689646661185428</v>
      </c>
      <c r="F159" s="23">
        <f t="shared" ca="1" si="104"/>
        <v>-0.89606303344566018</v>
      </c>
      <c r="G159" s="23">
        <f t="shared" ca="1" si="104"/>
        <v>-0.8580739486850818</v>
      </c>
      <c r="H159" s="23">
        <f t="shared" ca="1" si="104"/>
        <v>-0.10311789665055678</v>
      </c>
      <c r="I159" s="23">
        <f t="shared" ca="1" si="104"/>
        <v>0.85727836159753346</v>
      </c>
      <c r="J159" s="23">
        <f t="shared" ca="1" si="104"/>
        <v>0.11481361733337297</v>
      </c>
      <c r="K159" s="23">
        <f t="shared" ca="1" si="104"/>
        <v>-0.50749898723097886</v>
      </c>
      <c r="L159" s="23">
        <f t="shared" ca="1" si="104"/>
        <v>1.0210367557368227</v>
      </c>
      <c r="M159" s="23">
        <f t="shared" ca="1" si="104"/>
        <v>0.73702000005973434</v>
      </c>
      <c r="N159" s="23">
        <f ca="1">SQRT(Inputs!$B$38)*C159+SQRT(1-Inputs!$B$38)*_xlfn.NORM.S.INV(RAND())</f>
        <v>-0.11828029549518186</v>
      </c>
      <c r="O159" s="23">
        <f ca="1">SQRT(Inputs!$B$38)*D159+SQRT(1-Inputs!$B$38)*_xlfn.NORM.S.INV(RAND())</f>
        <v>-0.3223739557778596</v>
      </c>
      <c r="P159" s="23">
        <f ca="1">SQRT(Inputs!$B$38)*E159+SQRT(1-Inputs!$B$38)*_xlfn.NORM.S.INV(RAND())</f>
        <v>-0.45073451867565584</v>
      </c>
      <c r="Q159" s="23">
        <f ca="1">SQRT(Inputs!$B$38)*F159+SQRT(1-Inputs!$B$38)*_xlfn.NORM.S.INV(RAND())</f>
        <v>-0.7602991097763705</v>
      </c>
      <c r="R159" s="23">
        <f ca="1">SQRT(Inputs!$B$38)*G159+SQRT(1-Inputs!$B$38)*_xlfn.NORM.S.INV(RAND())</f>
        <v>-0.2913493122890175</v>
      </c>
      <c r="S159" s="23">
        <f ca="1">SQRT(Inputs!$B$38)*H159+SQRT(1-Inputs!$B$38)*_xlfn.NORM.S.INV(RAND())</f>
        <v>7.8236375577162481E-2</v>
      </c>
      <c r="T159" s="23">
        <f ca="1">SQRT(Inputs!$B$38)*I159+SQRT(1-Inputs!$B$38)*_xlfn.NORM.S.INV(RAND())</f>
        <v>-0.49954720423604365</v>
      </c>
      <c r="U159" s="23">
        <f ca="1">SQRT(Inputs!$B$38)*J159+SQRT(1-Inputs!$B$38)*_xlfn.NORM.S.INV(RAND())</f>
        <v>1.5299756428695004</v>
      </c>
      <c r="V159" s="23">
        <f ca="1">SQRT(Inputs!$B$38)*K159+SQRT(1-Inputs!$B$38)*_xlfn.NORM.S.INV(RAND())</f>
        <v>-1.1020606572193836</v>
      </c>
      <c r="W159" s="23">
        <f ca="1">SQRT(Inputs!$B$38)*L159+SQRT(1-Inputs!$B$38)*_xlfn.NORM.S.INV(RAND())</f>
        <v>1.0214175192322144</v>
      </c>
      <c r="X159" s="23">
        <f ca="1">SQRT(Inputs!$B$38)*M159+SQRT(1-Inputs!$B$38)*_xlfn.NORM.S.INV(RAND())</f>
        <v>-0.29080213391818344</v>
      </c>
      <c r="Y159" s="23">
        <f ca="1">SQRT(Inputs!$B$38)*C159+SQRT(1-Inputs!$B$38)*_xlfn.NORM.S.INV(RAND())</f>
        <v>0.26666679488786194</v>
      </c>
      <c r="Z159" s="23">
        <f ca="1">SQRT(Inputs!$B$38)*D159+SQRT(1-Inputs!$B$38)*_xlfn.NORM.S.INV(RAND())</f>
        <v>1.3521115206141456</v>
      </c>
      <c r="AA159" s="23">
        <f ca="1">SQRT(Inputs!$B$38)*E159+SQRT(1-Inputs!$B$38)*_xlfn.NORM.S.INV(RAND())</f>
        <v>-3.6864771549104808E-3</v>
      </c>
      <c r="AB159" s="23">
        <f ca="1">SQRT(Inputs!$B$38)*F159+SQRT(1-Inputs!$B$38)*_xlfn.NORM.S.INV(RAND())</f>
        <v>-0.64586265513405361</v>
      </c>
      <c r="AC159" s="23">
        <f ca="1">SQRT(Inputs!$B$38)*G159+SQRT(1-Inputs!$B$38)*_xlfn.NORM.S.INV(RAND())</f>
        <v>-1.2026446674900892</v>
      </c>
      <c r="AD159" s="23">
        <f ca="1">SQRT(Inputs!$B$38)*H159+SQRT(1-Inputs!$B$38)*_xlfn.NORM.S.INV(RAND())</f>
        <v>0.45138908071729317</v>
      </c>
      <c r="AE159" s="23">
        <f ca="1">SQRT(Inputs!$B$38)*I159+SQRT(1-Inputs!$B$38)*_xlfn.NORM.S.INV(RAND())</f>
        <v>1.5148440765100171</v>
      </c>
      <c r="AF159" s="23">
        <f ca="1">SQRT(Inputs!$B$38)*J159+SQRT(1-Inputs!$B$38)*_xlfn.NORM.S.INV(RAND())</f>
        <v>0.97373103718615928</v>
      </c>
      <c r="AG159" s="23">
        <f ca="1">SQRT(Inputs!$B$38)*K159+SQRT(1-Inputs!$B$38)*_xlfn.NORM.S.INV(RAND())</f>
        <v>-0.4922911346940203</v>
      </c>
      <c r="AH159" s="23">
        <f ca="1">SQRT(Inputs!$B$38)*L159+SQRT(1-Inputs!$B$38)*_xlfn.NORM.S.INV(RAND())</f>
        <v>-2.750708036481031E-2</v>
      </c>
      <c r="AI159" s="23">
        <f ca="1">SQRT(Inputs!$B$38)*M159+SQRT(1-Inputs!$B$38)*_xlfn.NORM.S.INV(RAND())</f>
        <v>1.9540522423876192</v>
      </c>
      <c r="AJ159" s="23">
        <f ca="1">SQRT(Inputs!$B$38)*C159+SQRT(1-Inputs!$B$38)*_xlfn.NORM.S.INV(RAND())</f>
        <v>-0.42134716107660319</v>
      </c>
      <c r="AK159" s="23">
        <f ca="1">SQRT(Inputs!$B$38)*D159+SQRT(1-Inputs!$B$38)*_xlfn.NORM.S.INV(RAND())</f>
        <v>0.27247692840618365</v>
      </c>
      <c r="AL159" s="23">
        <f ca="1">SQRT(Inputs!$B$38)*E159+SQRT(1-Inputs!$B$38)*_xlfn.NORM.S.INV(RAND())</f>
        <v>-0.37305632384641629</v>
      </c>
      <c r="AM159" s="23">
        <f ca="1">SQRT(Inputs!$B$38)*F159+SQRT(1-Inputs!$B$38)*_xlfn.NORM.S.INV(RAND())</f>
        <v>-0.54712234638963453</v>
      </c>
      <c r="AN159" s="23">
        <f ca="1">SQRT(Inputs!$B$38)*G159+SQRT(1-Inputs!$B$38)*_xlfn.NORM.S.INV(RAND())</f>
        <v>0.44282297607026228</v>
      </c>
      <c r="AO159" s="23">
        <f ca="1">SQRT(Inputs!$B$38)*H159+SQRT(1-Inputs!$B$38)*_xlfn.NORM.S.INV(RAND())</f>
        <v>0.22879438678996439</v>
      </c>
      <c r="AP159" s="23">
        <f ca="1">SQRT(Inputs!$B$38)*I159+SQRT(1-Inputs!$B$38)*_xlfn.NORM.S.INV(RAND())</f>
        <v>0.20001079828939183</v>
      </c>
      <c r="AQ159" s="23">
        <f ca="1">SQRT(Inputs!$B$38)*J159+SQRT(1-Inputs!$B$38)*_xlfn.NORM.S.INV(RAND())</f>
        <v>-0.26493998162975929</v>
      </c>
      <c r="AR159" s="23">
        <f ca="1">SQRT(Inputs!$B$38)*K159+SQRT(1-Inputs!$B$38)*_xlfn.NORM.S.INV(RAND())</f>
        <v>3.6437417171674646E-2</v>
      </c>
      <c r="AS159" s="23">
        <f ca="1">SQRT(Inputs!$B$38)*L159+SQRT(1-Inputs!$B$38)*_xlfn.NORM.S.INV(RAND())</f>
        <v>0.92623629281927067</v>
      </c>
      <c r="AT159" s="23">
        <f ca="1">SQRT(Inputs!$B$38)*M159+SQRT(1-Inputs!$B$38)*_xlfn.NORM.S.INV(RAND())</f>
        <v>5.8061858926333532E-2</v>
      </c>
      <c r="AU159" s="15">
        <f ca="1">Inputs!$B$6*EXP($B$8-0.5*C$5^2+C$5*N159)</f>
        <v>4868.1341975215537</v>
      </c>
      <c r="AV159" s="15">
        <f t="shared" ca="1" si="73"/>
        <v>5651.3493234315974</v>
      </c>
      <c r="AW159" s="15">
        <f t="shared" ca="1" si="74"/>
        <v>6484.3680269685656</v>
      </c>
      <c r="AX159" s="15">
        <f t="shared" ca="1" si="75"/>
        <v>7199.3875820098119</v>
      </c>
      <c r="AY159" s="15">
        <f t="shared" ca="1" si="76"/>
        <v>8504.0477180177641</v>
      </c>
      <c r="AZ159" s="15">
        <f t="shared" ca="1" si="77"/>
        <v>10490.672617891349</v>
      </c>
      <c r="BA159" s="15">
        <f t="shared" ca="1" si="78"/>
        <v>12183.947937682999</v>
      </c>
      <c r="BB159" s="15">
        <f t="shared" ca="1" si="79"/>
        <v>17387.997570417312</v>
      </c>
      <c r="BC159" s="15">
        <f t="shared" ca="1" si="80"/>
        <v>19146.720697827699</v>
      </c>
      <c r="BD159" s="15">
        <f t="shared" ca="1" si="81"/>
        <v>25808.039943515108</v>
      </c>
      <c r="BE159" s="15">
        <f t="shared" ca="1" si="82"/>
        <v>30797.822640666989</v>
      </c>
      <c r="BF159" s="15">
        <f ca="1">Inputs!$B$13*EXP($B$9-0.5*C$6^2+C$6*Y159)</f>
        <v>14581.885341945743</v>
      </c>
      <c r="BG159" s="15">
        <f t="shared" ca="1" si="83"/>
        <v>22681.883856533655</v>
      </c>
      <c r="BH159" s="15">
        <f t="shared" ca="1" si="84"/>
        <v>27696.150768992724</v>
      </c>
      <c r="BI159" s="15">
        <f t="shared" ca="1" si="85"/>
        <v>30695.917647650105</v>
      </c>
      <c r="BJ159" s="15">
        <f t="shared" ca="1" si="86"/>
        <v>31641.752115449926</v>
      </c>
      <c r="BK159" s="15">
        <f t="shared" ca="1" si="87"/>
        <v>41295.613817492369</v>
      </c>
      <c r="BL159" s="15">
        <f t="shared" ca="1" si="88"/>
        <v>61729.571121468325</v>
      </c>
      <c r="BM159" s="15">
        <f t="shared" ca="1" si="89"/>
        <v>85635.829696477245</v>
      </c>
      <c r="BN159" s="15">
        <f t="shared" ca="1" si="90"/>
        <v>99287.728794039504</v>
      </c>
      <c r="BO159" s="15">
        <f t="shared" ca="1" si="91"/>
        <v>121773.32595709054</v>
      </c>
      <c r="BP159" s="15">
        <f t="shared" ca="1" si="92"/>
        <v>187021.39330345482</v>
      </c>
      <c r="BQ159" s="15">
        <f ca="1">Inputs!$B$20*EXP($B$10-0.5*C$7^2+C$7*AJ159)</f>
        <v>3694.0701169680869</v>
      </c>
      <c r="BR159" s="15">
        <f t="shared" ca="1" si="93"/>
        <v>5465.4344075493264</v>
      </c>
      <c r="BS159" s="15">
        <f t="shared" ca="1" si="94"/>
        <v>6723.8979669321034</v>
      </c>
      <c r="BT159" s="15">
        <f t="shared" ca="1" si="95"/>
        <v>8031.2578358903611</v>
      </c>
      <c r="BU159" s="15">
        <f t="shared" ca="1" si="96"/>
        <v>12389.214740789615</v>
      </c>
      <c r="BV159" s="15">
        <f t="shared" ca="1" si="97"/>
        <v>18148.786352377105</v>
      </c>
      <c r="BW159" s="15">
        <f t="shared" ca="1" si="98"/>
        <v>26420.710051567352</v>
      </c>
      <c r="BX159" s="15">
        <f t="shared" ca="1" si="99"/>
        <v>35042.081721573675</v>
      </c>
      <c r="BY159" s="15">
        <f t="shared" ca="1" si="100"/>
        <v>49443.397410073543</v>
      </c>
      <c r="BZ159" s="15">
        <f t="shared" ca="1" si="101"/>
        <v>82254.220291179721</v>
      </c>
      <c r="CA159" s="15">
        <f t="shared" ca="1" si="102"/>
        <v>116740.50926025205</v>
      </c>
      <c r="CB159" s="15">
        <f ca="1">(AU159*DCF!C$10-DCF!C$5*MAX(AU159*DCF!C$10,0)-MAX(AU159-Inputs!$B$6,0)/Inputs!$B$10)*DCF!C$6</f>
        <v>1043.7452906017461</v>
      </c>
      <c r="CC159" s="15">
        <f ca="1">(AV159*DCF!D$10-DCF!D$5*MAX(AV159*DCF!D$10,0)-MAX(AV159-AU159,0)/Inputs!$B$10)*DCF!D$6</f>
        <v>1186.5116006943931</v>
      </c>
      <c r="CD159" s="15">
        <f ca="1">(AW159*DCF!E$10-DCF!E$5*MAX(AW159*DCF!E$10,0)-MAX(AW159-AV159,0)/Inputs!$B$10)*DCF!E$6</f>
        <v>1309.5070462372305</v>
      </c>
      <c r="CE159" s="15">
        <f ca="1">(AX159*DCF!F$10-DCF!F$5*MAX(AX159*DCF!F$10,0)-MAX(AX159-AW159,0)/Inputs!$B$10)*DCF!F$6</f>
        <v>1422.8369936192487</v>
      </c>
      <c r="CF159" s="15">
        <f ca="1">(AY159*DCF!G$10-DCF!G$5*MAX(AY159*DCF!G$10,0)-MAX(AY159-AX159,0)/Inputs!$B$10)*DCF!G$6</f>
        <v>1501.3944788430952</v>
      </c>
      <c r="CG159" s="15">
        <f ca="1">(AZ159*DCF!H$10-DCF!H$5*MAX(AZ159*DCF!H$10,0)-MAX(AZ159-AY159,0)/Inputs!$B$10)*DCF!H$6</f>
        <v>1684.0107476004744</v>
      </c>
      <c r="CH159" s="15">
        <f ca="1">(BA159*DCF!I$10-DCF!I$5*MAX(BA159*DCF!I$10,0)-MAX(BA159-AZ159,0)/Inputs!$B$10)*DCF!I$6</f>
        <v>1947.8063369880811</v>
      </c>
      <c r="CI159" s="15">
        <f ca="1">(BB159*DCF!J$10-DCF!J$5*MAX(BB159*DCF!J$10,0)-MAX(BB159-BA159,0)/Inputs!$B$10)*DCF!J$6</f>
        <v>2195.2327628913736</v>
      </c>
      <c r="CJ159" s="15">
        <f ca="1">(BC159*DCF!K$10-DCF!K$5*MAX(BC159*DCF!K$10,0)-MAX(BC159-BB159,0)/Inputs!$B$10)*DCF!K$6</f>
        <v>2836.1200690953901</v>
      </c>
      <c r="CK159" s="15">
        <f ca="1">(BD159*DCF!L$10-DCF!L$5*MAX(BD159*DCF!L$10,0)-MAX(BD159-BC159,0)/Inputs!$B$10)*DCF!L$6</f>
        <v>3030.9267536968628</v>
      </c>
      <c r="CL159" s="15">
        <f ca="1">(BE159*DCF!M$10-DCF!M$5*MAX(BE159*DCF!M$10,0)-MAX(BE159-BD159,0)/Inputs!$B$10)*DCF!M$6</f>
        <v>3749.8882565299077</v>
      </c>
      <c r="CM159" s="15">
        <f ca="1">(BF159*DCF!C$28-DCF!C$5*MAX(BF159*DCF!C$28,0)-MAX(BF159-Inputs!$B$13,0)/Inputs!$B$17)*DCF!C$6</f>
        <v>3712.4469677279194</v>
      </c>
      <c r="CN159" s="15">
        <f ca="1">(BG159*DCF!D$28-DCF!D$5*MAX(BG159*DCF!D$28,0)-MAX(BG159-BF159,0)/Inputs!$B$17)*DCF!D$6</f>
        <v>4952.2368613761873</v>
      </c>
      <c r="CO159" s="15">
        <f ca="1">(BH159*DCF!E$28-DCF!E$5*MAX(BH159*DCF!E$28,0)-MAX(BH159-BG159,0)/Inputs!$B$17)*DCF!E$6</f>
        <v>6855.8000795676544</v>
      </c>
      <c r="CP159" s="15">
        <f ca="1">(BI159*DCF!F$28-DCF!F$5*MAX(BI159*DCF!F$28,0)-MAX(BI159-BH159,0)/Inputs!$B$17)*DCF!F$6</f>
        <v>7786.9781091995483</v>
      </c>
      <c r="CQ159" s="15">
        <f ca="1">(BJ159*DCF!G$28-DCF!G$5*MAX(BJ159*DCF!G$28,0)-MAX(BJ159-BI159,0)/Inputs!$B$17)*DCF!G$6</f>
        <v>8050.612637854736</v>
      </c>
      <c r="CR159" s="15">
        <f ca="1">(BK159*DCF!H$28-DCF!H$5*MAX(BK159*DCF!H$28,0)-MAX(BK159-BJ159,0)/Inputs!$B$17)*DCF!H$6</f>
        <v>8712.9217134895589</v>
      </c>
      <c r="CS159" s="15">
        <f ca="1">(BL159*DCF!I$28-DCF!I$5*MAX(BL159*DCF!I$28,0)-MAX(BL159-BK159,0)/Inputs!$B$17)*DCF!I$6</f>
        <v>11582.996806361994</v>
      </c>
      <c r="CT159" s="15">
        <f ca="1">(BM159*DCF!J$28-DCF!J$5*MAX(BM159*DCF!J$28,0)-MAX(BM159-BL159,0)/Inputs!$B$17)*DCF!J$6</f>
        <v>15934.124601879405</v>
      </c>
      <c r="CU159" s="15">
        <f ca="1">(BN159*DCF!K$28-DCF!K$5*MAX(BN159*DCF!K$28,0)-MAX(BN159-BM159,0)/Inputs!$B$17)*DCF!K$6</f>
        <v>19295.727766794196</v>
      </c>
      <c r="CV159" s="15">
        <f ca="1">(BO159*DCF!L$28-DCF!L$5*MAX(BO159*DCF!L$28,0)-MAX(BO159-BN159,0)/Inputs!$B$17)*DCF!L$6</f>
        <v>21752.051721746484</v>
      </c>
      <c r="CW159" s="15">
        <f ca="1">(BP159*DCF!M$28-DCF!M$5*MAX(BP159*DCF!M$28,0)-MAX(BP159-BO159,0)/Inputs!$B$17)*DCF!M$6</f>
        <v>28367.926922390943</v>
      </c>
      <c r="CX159" s="15">
        <f ca="1">(BQ159*DCF!C$46-DCF!C$5*MAX(BQ159*DCF!C$46,0)-MAX(BQ159-Inputs!$B$20,0)/Inputs!$B$24)*DCF!C$6</f>
        <v>-1080.879988661492</v>
      </c>
      <c r="CY159" s="15">
        <f ca="1">(BR159*DCF!D$46-DCF!D$5*MAX(BR159*DCF!D$46,0)-MAX(BR159-BQ159,0)/Inputs!$B$24)*DCF!D$6</f>
        <v>-1688.6486369231134</v>
      </c>
      <c r="CZ159" s="15">
        <f ca="1">(BS159*DCF!E$46-DCF!E$5*MAX(BS159*DCF!E$46,0)-MAX(BS159-BR159,0)/Inputs!$B$24)*DCF!E$6</f>
        <v>-1291.1643319292998</v>
      </c>
      <c r="DA159" s="15">
        <f ca="1">(BT159*DCF!F$46-DCF!F$5*MAX(BT159*DCF!F$46,0)-MAX(BT159-BS159,0)/Inputs!$B$24)*DCF!F$6</f>
        <v>-1060.9380301808646</v>
      </c>
      <c r="DB159" s="15">
        <f ca="1">(BU159*DCF!G$46-DCF!G$5*MAX(BU159*DCF!G$46,0)-MAX(BU159-BT159,0)/Inputs!$B$24)*DCF!G$6</f>
        <v>-1882.6793058737337</v>
      </c>
      <c r="DC159" s="15">
        <f ca="1">(BV159*DCF!H$46-DCF!H$5*MAX(BV159*DCF!H$46,0)-MAX(BV159-BU159,0)/Inputs!$B$24)*DCF!H$6</f>
        <v>-1789.7515888200533</v>
      </c>
      <c r="DD159" s="15">
        <f ca="1">(BW159*DCF!I$46-DCF!I$5*MAX(BW159*DCF!I$46,0)-MAX(BW159-BV159,0)/Inputs!$B$24)*DCF!I$6</f>
        <v>-1764.3527515955918</v>
      </c>
      <c r="DE159" s="15">
        <f ca="1">(BX159*DCF!J$46-DCF!J$5*MAX(BX159*DCF!J$46,0)-MAX(BX159-BW159,0)/Inputs!$B$24)*DCF!J$6</f>
        <v>-816.32851681591444</v>
      </c>
      <c r="DF159" s="15">
        <f ca="1">(BY159*DCF!K$46-DCF!K$5*MAX(BY159*DCF!K$46,0)-MAX(BY159-BX159,0)/Inputs!$B$24)*DCF!K$6</f>
        <v>-703.56701375785951</v>
      </c>
      <c r="DG159" s="15">
        <f ca="1">(BZ159*DCF!L$46-DCF!L$5*MAX(BZ159*DCF!L$46,0)-MAX(BZ159-BY159,0)/Inputs!$B$24)*DCF!L$6</f>
        <v>-1739.3442162056738</v>
      </c>
      <c r="DH159" s="15">
        <f ca="1">(CA159*DCF!M$46-DCF!M$5*MAX(CA159*DCF!M$46,0)-MAX(CA159-BZ159,0)/Inputs!$B$24)*DCF!M$6</f>
        <v>1942.4251824042772</v>
      </c>
      <c r="DI159" s="15">
        <f ca="1">SUM(CB159:CL159)+BE159*DCF!M$10*(1+Inputs!$B$30)*(1-Inputs!$B$33)*(1-Inputs!$B$30/Inputs!$B$31)/(Inputs!$B$29-Inputs!$B$30)*DCF!M$6</f>
        <v>107618.72800481701</v>
      </c>
      <c r="DJ159" s="15">
        <f ca="1">SUM(CM159:CW159)+BP159*DCF!M$28*(1+Inputs!$B$30)*(1-Inputs!$B$33)*(1-Inputs!$B$30/Inputs!$B$31)/(Inputs!$B$29-Inputs!$B$30)*DCF!M$6</f>
        <v>830981.17174227349</v>
      </c>
      <c r="DK159" s="15">
        <f ca="1">SUM(CX159:DH159)+CA159*DCF!M$46*(1+Inputs!$B$30)*(1-Inputs!$B$33)*(1-Inputs!$B$30/Inputs!$B$31)/(Inputs!$B$29-Inputs!$B$30)*DCF!M$6</f>
        <v>168619.42691536385</v>
      </c>
      <c r="DM159" s="15">
        <f ca="1">DI159+DJ159+DK159+Inputs!$B$34+Inputs!$B$36-Inputs!$B$35</f>
        <v>1184070.3266624543</v>
      </c>
    </row>
    <row r="160" spans="1:117" x14ac:dyDescent="0.75">
      <c r="A160" s="11">
        <v>147</v>
      </c>
      <c r="C160" s="23">
        <f t="shared" ca="1" si="104"/>
        <v>-0.16183657002655064</v>
      </c>
      <c r="D160" s="23">
        <f t="shared" ca="1" si="104"/>
        <v>-1.6437580135279837</v>
      </c>
      <c r="E160" s="23">
        <f t="shared" ca="1" si="104"/>
        <v>-0.3688941880876847</v>
      </c>
      <c r="F160" s="23">
        <f t="shared" ca="1" si="104"/>
        <v>0.95992203905985651</v>
      </c>
      <c r="G160" s="23">
        <f t="shared" ca="1" si="104"/>
        <v>0.40312139427496874</v>
      </c>
      <c r="H160" s="23">
        <f t="shared" ca="1" si="104"/>
        <v>-0.67071798263509974</v>
      </c>
      <c r="I160" s="23">
        <f t="shared" ca="1" si="104"/>
        <v>-0.14203998458831324</v>
      </c>
      <c r="J160" s="23">
        <f t="shared" ca="1" si="104"/>
        <v>-0.51106277759394558</v>
      </c>
      <c r="K160" s="23">
        <f t="shared" ca="1" si="104"/>
        <v>-0.92800018751100699</v>
      </c>
      <c r="L160" s="23">
        <f t="shared" ca="1" si="104"/>
        <v>-0.22994339588400731</v>
      </c>
      <c r="M160" s="23">
        <f t="shared" ca="1" si="104"/>
        <v>0.38309961658659503</v>
      </c>
      <c r="N160" s="23">
        <f ca="1">SQRT(Inputs!$B$38)*C160+SQRT(1-Inputs!$B$38)*_xlfn.NORM.S.INV(RAND())</f>
        <v>0.34471797656031317</v>
      </c>
      <c r="O160" s="23">
        <f ca="1">SQRT(Inputs!$B$38)*D160+SQRT(1-Inputs!$B$38)*_xlfn.NORM.S.INV(RAND())</f>
        <v>-6.2543318113761237E-2</v>
      </c>
      <c r="P160" s="23">
        <f ca="1">SQRT(Inputs!$B$38)*E160+SQRT(1-Inputs!$B$38)*_xlfn.NORM.S.INV(RAND())</f>
        <v>-0.24725689107342433</v>
      </c>
      <c r="Q160" s="23">
        <f ca="1">SQRT(Inputs!$B$38)*F160+SQRT(1-Inputs!$B$38)*_xlfn.NORM.S.INV(RAND())</f>
        <v>0.27168333223308344</v>
      </c>
      <c r="R160" s="23">
        <f ca="1">SQRT(Inputs!$B$38)*G160+SQRT(1-Inputs!$B$38)*_xlfn.NORM.S.INV(RAND())</f>
        <v>-0.18702238690429973</v>
      </c>
      <c r="S160" s="23">
        <f ca="1">SQRT(Inputs!$B$38)*H160+SQRT(1-Inputs!$B$38)*_xlfn.NORM.S.INV(RAND())</f>
        <v>-1.5989789821865776</v>
      </c>
      <c r="T160" s="23">
        <f ca="1">SQRT(Inputs!$B$38)*I160+SQRT(1-Inputs!$B$38)*_xlfn.NORM.S.INV(RAND())</f>
        <v>-0.22745397934861106</v>
      </c>
      <c r="U160" s="23">
        <f ca="1">SQRT(Inputs!$B$38)*J160+SQRT(1-Inputs!$B$38)*_xlfn.NORM.S.INV(RAND())</f>
        <v>-0.29634843045235404</v>
      </c>
      <c r="V160" s="23">
        <f ca="1">SQRT(Inputs!$B$38)*K160+SQRT(1-Inputs!$B$38)*_xlfn.NORM.S.INV(RAND())</f>
        <v>-0.26079108881231738</v>
      </c>
      <c r="W160" s="23">
        <f ca="1">SQRT(Inputs!$B$38)*L160+SQRT(1-Inputs!$B$38)*_xlfn.NORM.S.INV(RAND())</f>
        <v>-0.57759675161643687</v>
      </c>
      <c r="X160" s="23">
        <f ca="1">SQRT(Inputs!$B$38)*M160+SQRT(1-Inputs!$B$38)*_xlfn.NORM.S.INV(RAND())</f>
        <v>-0.37294616318653306</v>
      </c>
      <c r="Y160" s="23">
        <f ca="1">SQRT(Inputs!$B$38)*C160+SQRT(1-Inputs!$B$38)*_xlfn.NORM.S.INV(RAND())</f>
        <v>-1.283612210276476</v>
      </c>
      <c r="Z160" s="23">
        <f ca="1">SQRT(Inputs!$B$38)*D160+SQRT(1-Inputs!$B$38)*_xlfn.NORM.S.INV(RAND())</f>
        <v>-1.2874230970018299</v>
      </c>
      <c r="AA160" s="23">
        <f ca="1">SQRT(Inputs!$B$38)*E160+SQRT(1-Inputs!$B$38)*_xlfn.NORM.S.INV(RAND())</f>
        <v>-0.73653736614658605</v>
      </c>
      <c r="AB160" s="23">
        <f ca="1">SQRT(Inputs!$B$38)*F160+SQRT(1-Inputs!$B$38)*_xlfn.NORM.S.INV(RAND())</f>
        <v>0.19416304667718487</v>
      </c>
      <c r="AC160" s="23">
        <f ca="1">SQRT(Inputs!$B$38)*G160+SQRT(1-Inputs!$B$38)*_xlfn.NORM.S.INV(RAND())</f>
        <v>0.28189221067629133</v>
      </c>
      <c r="AD160" s="23">
        <f ca="1">SQRT(Inputs!$B$38)*H160+SQRT(1-Inputs!$B$38)*_xlfn.NORM.S.INV(RAND())</f>
        <v>0.91938806194646827</v>
      </c>
      <c r="AE160" s="23">
        <f ca="1">SQRT(Inputs!$B$38)*I160+SQRT(1-Inputs!$B$38)*_xlfn.NORM.S.INV(RAND())</f>
        <v>-0.50937422255600684</v>
      </c>
      <c r="AF160" s="23">
        <f ca="1">SQRT(Inputs!$B$38)*J160+SQRT(1-Inputs!$B$38)*_xlfn.NORM.S.INV(RAND())</f>
        <v>1.5827818623978869</v>
      </c>
      <c r="AG160" s="23">
        <f ca="1">SQRT(Inputs!$B$38)*K160+SQRT(1-Inputs!$B$38)*_xlfn.NORM.S.INV(RAND())</f>
        <v>0.16282830599418097</v>
      </c>
      <c r="AH160" s="23">
        <f ca="1">SQRT(Inputs!$B$38)*L160+SQRT(1-Inputs!$B$38)*_xlfn.NORM.S.INV(RAND())</f>
        <v>-0.22431671595359812</v>
      </c>
      <c r="AI160" s="23">
        <f ca="1">SQRT(Inputs!$B$38)*M160+SQRT(1-Inputs!$B$38)*_xlfn.NORM.S.INV(RAND())</f>
        <v>1.2895830171154163</v>
      </c>
      <c r="AJ160" s="23">
        <f ca="1">SQRT(Inputs!$B$38)*C160+SQRT(1-Inputs!$B$38)*_xlfn.NORM.S.INV(RAND())</f>
        <v>-0.55690289054361397</v>
      </c>
      <c r="AK160" s="23">
        <f ca="1">SQRT(Inputs!$B$38)*D160+SQRT(1-Inputs!$B$38)*_xlfn.NORM.S.INV(RAND())</f>
        <v>-0.89250636519872284</v>
      </c>
      <c r="AL160" s="23">
        <f ca="1">SQRT(Inputs!$B$38)*E160+SQRT(1-Inputs!$B$38)*_xlfn.NORM.S.INV(RAND())</f>
        <v>-0.29580223677057632</v>
      </c>
      <c r="AM160" s="23">
        <f ca="1">SQRT(Inputs!$B$38)*F160+SQRT(1-Inputs!$B$38)*_xlfn.NORM.S.INV(RAND())</f>
        <v>1.765295707933455</v>
      </c>
      <c r="AN160" s="23">
        <f ca="1">SQRT(Inputs!$B$38)*G160+SQRT(1-Inputs!$B$38)*_xlfn.NORM.S.INV(RAND())</f>
        <v>-9.8310962752595599E-2</v>
      </c>
      <c r="AO160" s="23">
        <f ca="1">SQRT(Inputs!$B$38)*H160+SQRT(1-Inputs!$B$38)*_xlfn.NORM.S.INV(RAND())</f>
        <v>0.20166525010154795</v>
      </c>
      <c r="AP160" s="23">
        <f ca="1">SQRT(Inputs!$B$38)*I160+SQRT(1-Inputs!$B$38)*_xlfn.NORM.S.INV(RAND())</f>
        <v>-0.22067013118080908</v>
      </c>
      <c r="AQ160" s="23">
        <f ca="1">SQRT(Inputs!$B$38)*J160+SQRT(1-Inputs!$B$38)*_xlfn.NORM.S.INV(RAND())</f>
        <v>1.1613227204867103</v>
      </c>
      <c r="AR160" s="23">
        <f ca="1">SQRT(Inputs!$B$38)*K160+SQRT(1-Inputs!$B$38)*_xlfn.NORM.S.INV(RAND())</f>
        <v>-0.35374794370311846</v>
      </c>
      <c r="AS160" s="23">
        <f ca="1">SQRT(Inputs!$B$38)*L160+SQRT(1-Inputs!$B$38)*_xlfn.NORM.S.INV(RAND())</f>
        <v>-1.597076179484237</v>
      </c>
      <c r="AT160" s="23">
        <f ca="1">SQRT(Inputs!$B$38)*M160+SQRT(1-Inputs!$B$38)*_xlfn.NORM.S.INV(RAND())</f>
        <v>0.52879538241127488</v>
      </c>
      <c r="AU160" s="15">
        <f ca="1">Inputs!$B$6*EXP($B$8-0.5*C$5^2+C$5*N160)</f>
        <v>5247.0063566450335</v>
      </c>
      <c r="AV160" s="15">
        <f t="shared" ca="1" si="73"/>
        <v>6328.3827173688542</v>
      </c>
      <c r="AW160" s="15">
        <f t="shared" ca="1" si="74"/>
        <v>7463.2429709846247</v>
      </c>
      <c r="AX160" s="15">
        <f t="shared" ca="1" si="75"/>
        <v>9426.4558922316646</v>
      </c>
      <c r="AY160" s="15">
        <f t="shared" ca="1" si="76"/>
        <v>11271.197836170135</v>
      </c>
      <c r="AZ160" s="15">
        <f t="shared" ca="1" si="77"/>
        <v>11559.422570715542</v>
      </c>
      <c r="BA160" s="15">
        <f t="shared" ca="1" si="78"/>
        <v>13813.010087182878</v>
      </c>
      <c r="BB160" s="15">
        <f t="shared" ca="1" si="79"/>
        <v>16416.599143053456</v>
      </c>
      <c r="BC160" s="15">
        <f t="shared" ca="1" si="80"/>
        <v>19606.318924121202</v>
      </c>
      <c r="BD160" s="15">
        <f t="shared" ca="1" si="81"/>
        <v>22756.369240852451</v>
      </c>
      <c r="BE160" s="15">
        <f t="shared" ca="1" si="82"/>
        <v>26953.719255700154</v>
      </c>
      <c r="BF160" s="15">
        <f ca="1">Inputs!$B$13*EXP($B$9-0.5*C$6^2+C$6*Y160)</f>
        <v>10723.534328906298</v>
      </c>
      <c r="BG160" s="15">
        <f t="shared" ca="1" si="83"/>
        <v>10360.017105466251</v>
      </c>
      <c r="BH160" s="15">
        <f t="shared" ca="1" si="84"/>
        <v>11202.444930583126</v>
      </c>
      <c r="BI160" s="15">
        <f t="shared" ca="1" si="85"/>
        <v>14129.496962903371</v>
      </c>
      <c r="BJ160" s="15">
        <f t="shared" ca="1" si="86"/>
        <v>18040.185598529148</v>
      </c>
      <c r="BK160" s="15">
        <f t="shared" ca="1" si="87"/>
        <v>25093.165152895239</v>
      </c>
      <c r="BL160" s="15">
        <f t="shared" ca="1" si="88"/>
        <v>28854.920742977873</v>
      </c>
      <c r="BM160" s="15">
        <f t="shared" ca="1" si="89"/>
        <v>43175.885393701254</v>
      </c>
      <c r="BN160" s="15">
        <f t="shared" ca="1" si="90"/>
        <v>54147.248323084445</v>
      </c>
      <c r="BO160" s="15">
        <f t="shared" ca="1" si="91"/>
        <v>64907.897564089617</v>
      </c>
      <c r="BP160" s="15">
        <f t="shared" ca="1" si="92"/>
        <v>92457.495217092743</v>
      </c>
      <c r="BQ160" s="15">
        <f ca="1">Inputs!$B$20*EXP($B$10-0.5*C$7^2+C$7*AJ160)</f>
        <v>3520.6639443298359</v>
      </c>
      <c r="BR160" s="15">
        <f t="shared" ca="1" si="93"/>
        <v>3598.0388357360885</v>
      </c>
      <c r="BS160" s="15">
        <f t="shared" ca="1" si="94"/>
        <v>4525.8298888422087</v>
      </c>
      <c r="BT160" s="15">
        <f t="shared" ca="1" si="95"/>
        <v>9915.4672692586901</v>
      </c>
      <c r="BU160" s="15">
        <f t="shared" ca="1" si="96"/>
        <v>13418.615270313789</v>
      </c>
      <c r="BV160" s="15">
        <f t="shared" ca="1" si="97"/>
        <v>19536.962078969347</v>
      </c>
      <c r="BW160" s="15">
        <f t="shared" ca="1" si="98"/>
        <v>26018.708751720384</v>
      </c>
      <c r="BX160" s="15">
        <f t="shared" ca="1" si="99"/>
        <v>45931.268688478638</v>
      </c>
      <c r="BY160" s="15">
        <f t="shared" ca="1" si="100"/>
        <v>60145.875445286569</v>
      </c>
      <c r="BZ160" s="15">
        <f t="shared" ca="1" si="101"/>
        <v>62921.559685343993</v>
      </c>
      <c r="CA160" s="15">
        <f t="shared" ca="1" si="102"/>
        <v>97093.796773843482</v>
      </c>
      <c r="CB160" s="15">
        <f ca="1">(AU160*DCF!C$10-DCF!C$5*MAX(AU160*DCF!C$10,0)-MAX(AU160-Inputs!$B$6,0)/Inputs!$B$10)*DCF!C$6</f>
        <v>1041.0438645767106</v>
      </c>
      <c r="CC160" s="15">
        <f ca="1">(AV160*DCF!D$10-DCF!D$5*MAX(AV160*DCF!D$10,0)-MAX(AV160-AU160,0)/Inputs!$B$10)*DCF!D$6</f>
        <v>1278.8350900404398</v>
      </c>
      <c r="CD160" s="15">
        <f ca="1">(AW160*DCF!E$10-DCF!E$5*MAX(AW160*DCF!E$10,0)-MAX(AW160-AV160,0)/Inputs!$B$10)*DCF!E$6</f>
        <v>1467.5264715902488</v>
      </c>
      <c r="CE160" s="15">
        <f ca="1">(AX160*DCF!F$10-DCF!F$5*MAX(AX160*DCF!F$10,0)-MAX(AX160-AW160,0)/Inputs!$B$10)*DCF!F$6</f>
        <v>1649.2843633347829</v>
      </c>
      <c r="CF160" s="15">
        <f ca="1">(AY160*DCF!G$10-DCF!G$5*MAX(AY160*DCF!G$10,0)-MAX(AY160-AX160,0)/Inputs!$B$10)*DCF!G$6</f>
        <v>1967.7246130735105</v>
      </c>
      <c r="CG160" s="15">
        <f ca="1">(AZ160*DCF!H$10-DCF!H$5*MAX(AZ160*DCF!H$10,0)-MAX(AZ160-AY160,0)/Inputs!$B$10)*DCF!H$6</f>
        <v>2193.0907147393409</v>
      </c>
      <c r="CH160" s="15">
        <f ca="1">(BA160*DCF!I$10-DCF!I$5*MAX(BA160*DCF!I$10,0)-MAX(BA160-AZ160,0)/Inputs!$B$10)*DCF!I$6</f>
        <v>2153.4657315139771</v>
      </c>
      <c r="CI160" s="15">
        <f ca="1">(BB160*DCF!J$10-DCF!J$5*MAX(BB160*DCF!J$10,0)-MAX(BB160-BA160,0)/Inputs!$B$10)*DCF!J$6</f>
        <v>2422.595487069404</v>
      </c>
      <c r="CJ160" s="15">
        <f ca="1">(BC160*DCF!K$10-DCF!K$5*MAX(BC160*DCF!K$10,0)-MAX(BC160-BB160,0)/Inputs!$B$10)*DCF!K$6</f>
        <v>2709.7902545976049</v>
      </c>
      <c r="CK160" s="15">
        <f ca="1">(BD160*DCF!L$10-DCF!L$5*MAX(BD160*DCF!L$10,0)-MAX(BD160-BC160,0)/Inputs!$B$10)*DCF!L$6</f>
        <v>3024.7407061804897</v>
      </c>
      <c r="CL160" s="15">
        <f ca="1">(BE160*DCF!M$10-DCF!M$5*MAX(BE160*DCF!M$10,0)-MAX(BE160-BD160,0)/Inputs!$B$10)*DCF!M$6</f>
        <v>3302.1001000698584</v>
      </c>
      <c r="CM160" s="15">
        <f ca="1">(BF160*DCF!C$28-DCF!C$5*MAX(BF160*DCF!C$28,0)-MAX(BF160-Inputs!$B$13,0)/Inputs!$B$17)*DCF!C$6</f>
        <v>3272.7523508715226</v>
      </c>
      <c r="CN160" s="15">
        <f ca="1">(BG160*DCF!D$28-DCF!D$5*MAX(BG160*DCF!D$28,0)-MAX(BG160-BF160,0)/Inputs!$B$17)*DCF!D$6</f>
        <v>3051.2639790298354</v>
      </c>
      <c r="CO160" s="15">
        <f ca="1">(BH160*DCF!E$28-DCF!E$5*MAX(BH160*DCF!E$28,0)-MAX(BH160-BG160,0)/Inputs!$B$17)*DCF!E$6</f>
        <v>3006.7009515482787</v>
      </c>
      <c r="CP160" s="15">
        <f ca="1">(BI160*DCF!F$28-DCF!F$5*MAX(BI160*DCF!F$28,0)-MAX(BI160-BH160,0)/Inputs!$B$17)*DCF!F$6</f>
        <v>3302.8701542213294</v>
      </c>
      <c r="CQ160" s="15">
        <f ca="1">(BJ160*DCF!G$28-DCF!G$5*MAX(BJ160*DCF!G$28,0)-MAX(BJ160-BI160,0)/Inputs!$B$17)*DCF!G$6</f>
        <v>4022.9238284064004</v>
      </c>
      <c r="CR160" s="15">
        <f ca="1">(BK160*DCF!H$28-DCF!H$5*MAX(BK160*DCF!H$28,0)-MAX(BK160-BJ160,0)/Inputs!$B$17)*DCF!H$6</f>
        <v>5109.9814972831782</v>
      </c>
      <c r="CS160" s="15">
        <f ca="1">(BL160*DCF!I$28-DCF!I$5*MAX(BL160*DCF!I$28,0)-MAX(BL160-BK160,0)/Inputs!$B$17)*DCF!I$6</f>
        <v>6245.3949957570558</v>
      </c>
      <c r="CT160" s="15">
        <f ca="1">(BM160*DCF!J$28-DCF!J$5*MAX(BM160*DCF!J$28,0)-MAX(BM160-BL160,0)/Inputs!$B$17)*DCF!J$6</f>
        <v>7732.9638233231981</v>
      </c>
      <c r="CU160" s="15">
        <f ca="1">(BN160*DCF!K$28-DCF!K$5*MAX(BN160*DCF!K$28,0)-MAX(BN160-BM160,0)/Inputs!$B$17)*DCF!K$6</f>
        <v>10091.145137893725</v>
      </c>
      <c r="CV160" s="15">
        <f ca="1">(BO160*DCF!L$28-DCF!L$5*MAX(BO160*DCF!L$28,0)-MAX(BO160-BN160,0)/Inputs!$B$17)*DCF!L$6</f>
        <v>11732.902567751666</v>
      </c>
      <c r="CW160" s="15">
        <f ca="1">(BP160*DCF!M$28-DCF!M$5*MAX(BP160*DCF!M$28,0)-MAX(BP160-BO160,0)/Inputs!$B$17)*DCF!M$6</f>
        <v>14516.224153927997</v>
      </c>
      <c r="CX160" s="15">
        <f ca="1">(BQ160*DCF!C$46-DCF!C$5*MAX(BQ160*DCF!C$46,0)-MAX(BQ160-Inputs!$B$20,0)/Inputs!$B$24)*DCF!C$6</f>
        <v>-960.73714387748453</v>
      </c>
      <c r="CY160" s="15">
        <f ca="1">(BR160*DCF!D$46-DCF!D$5*MAX(BR160*DCF!D$46,0)-MAX(BR160-BQ160,0)/Inputs!$B$24)*DCF!D$6</f>
        <v>-647.11654580298057</v>
      </c>
      <c r="CZ160" s="15">
        <f ca="1">(BS160*DCF!E$46-DCF!E$5*MAX(BS160*DCF!E$46,0)-MAX(BS160-BR160,0)/Inputs!$B$24)*DCF!E$6</f>
        <v>-900.89695586736661</v>
      </c>
      <c r="DA160" s="15">
        <f ca="1">(BT160*DCF!F$46-DCF!F$5*MAX(BT160*DCF!F$46,0)-MAX(BT160-BS160,0)/Inputs!$B$24)*DCF!F$6</f>
        <v>-2684.6443665579604</v>
      </c>
      <c r="DB160" s="15">
        <f ca="1">(BU160*DCF!G$46-DCF!G$5*MAX(BU160*DCF!G$46,0)-MAX(BU160-BT160,0)/Inputs!$B$24)*DCF!G$6</f>
        <v>-1629.765479548395</v>
      </c>
      <c r="DC160" s="15">
        <f ca="1">(BV160*DCF!H$46-DCF!H$5*MAX(BV160*DCF!H$46,0)-MAX(BV160-BU160,0)/Inputs!$B$24)*DCF!H$6</f>
        <v>-1901.2387830568518</v>
      </c>
      <c r="DD160" s="15">
        <f ca="1">(BW160*DCF!I$46-DCF!I$5*MAX(BW160*DCF!I$46,0)-MAX(BW160-BV160,0)/Inputs!$B$24)*DCF!I$6</f>
        <v>-1259.7465571019372</v>
      </c>
      <c r="DE160" s="15">
        <f ca="1">(BX160*DCF!J$46-DCF!J$5*MAX(BX160*DCF!J$46,0)-MAX(BX160-BW160,0)/Inputs!$B$24)*DCF!J$6</f>
        <v>-3353.7959010647583</v>
      </c>
      <c r="DF160" s="15">
        <f ca="1">(BY160*DCF!K$46-DCF!K$5*MAX(BY160*DCF!K$46,0)-MAX(BY160-BX160,0)/Inputs!$B$24)*DCF!K$6</f>
        <v>-46.467077150267627</v>
      </c>
      <c r="DG160" s="15">
        <f ca="1">(BZ160*DCF!L$46-DCF!L$5*MAX(BZ160*DCF!L$46,0)-MAX(BZ160-BY160,0)/Inputs!$B$24)*DCF!L$6</f>
        <v>3721.3302689677053</v>
      </c>
      <c r="DH160" s="15">
        <f ca="1">(CA160*DCF!M$46-DCF!M$5*MAX(CA160*DCF!M$46,0)-MAX(CA160-BZ160,0)/Inputs!$B$24)*DCF!M$6</f>
        <v>467.85453953505521</v>
      </c>
      <c r="DI160" s="15">
        <f ca="1">SUM(CB160:CL160)+BE160*DCF!M$10*(1+Inputs!$B$30)*(1-Inputs!$B$33)*(1-Inputs!$B$30/Inputs!$B$31)/(Inputs!$B$29-Inputs!$B$30)*DCF!M$6</f>
        <v>98222.754511438077</v>
      </c>
      <c r="DJ160" s="15">
        <f ca="1">SUM(CM160:CW160)+BP160*DCF!M$28*(1+Inputs!$B$30)*(1-Inputs!$B$33)*(1-Inputs!$B$30/Inputs!$B$31)/(Inputs!$B$29-Inputs!$B$30)*DCF!M$6</f>
        <v>415165.69919064268</v>
      </c>
      <c r="DK160" s="15">
        <f ca="1">SUM(CX160:DH160)+CA160*DCF!M$46*(1+Inputs!$B$30)*(1-Inputs!$B$33)*(1-Inputs!$B$30/Inputs!$B$31)/(Inputs!$B$29-Inputs!$B$30)*DCF!M$6</f>
        <v>140923.28730633578</v>
      </c>
      <c r="DM160" s="15">
        <f ca="1">DI160+DJ160+DK160+Inputs!$B$34+Inputs!$B$36-Inputs!$B$35</f>
        <v>731162.74100841652</v>
      </c>
    </row>
    <row r="161" spans="1:117" x14ac:dyDescent="0.75">
      <c r="A161" s="11">
        <v>148</v>
      </c>
      <c r="C161" s="23">
        <f t="shared" ca="1" si="104"/>
        <v>0.1658627904455032</v>
      </c>
      <c r="D161" s="23">
        <f t="shared" ca="1" si="104"/>
        <v>0.10969403994356286</v>
      </c>
      <c r="E161" s="23">
        <f t="shared" ca="1" si="104"/>
        <v>-0.82853832910476466</v>
      </c>
      <c r="F161" s="23">
        <f t="shared" ca="1" si="104"/>
        <v>-1.6777915268082793</v>
      </c>
      <c r="G161" s="23">
        <f t="shared" ca="1" si="104"/>
        <v>-0.69403736199505084</v>
      </c>
      <c r="H161" s="23">
        <f t="shared" ca="1" si="104"/>
        <v>-8.6451229222158074E-2</v>
      </c>
      <c r="I161" s="23">
        <f t="shared" ca="1" si="104"/>
        <v>-0.80746158367003107</v>
      </c>
      <c r="J161" s="23">
        <f t="shared" ca="1" si="104"/>
        <v>2.7867645955306655</v>
      </c>
      <c r="K161" s="23">
        <f t="shared" ca="1" si="104"/>
        <v>0.7214076728096821</v>
      </c>
      <c r="L161" s="23">
        <f t="shared" ca="1" si="104"/>
        <v>3.2292396104358416</v>
      </c>
      <c r="M161" s="23">
        <f t="shared" ca="1" si="104"/>
        <v>1.3778895049767677</v>
      </c>
      <c r="N161" s="23">
        <f ca="1">SQRT(Inputs!$B$38)*C161+SQRT(1-Inputs!$B$38)*_xlfn.NORM.S.INV(RAND())</f>
        <v>1.4424062916162985</v>
      </c>
      <c r="O161" s="23">
        <f ca="1">SQRT(Inputs!$B$38)*D161+SQRT(1-Inputs!$B$38)*_xlfn.NORM.S.INV(RAND())</f>
        <v>0.25201504263234831</v>
      </c>
      <c r="P161" s="23">
        <f ca="1">SQRT(Inputs!$B$38)*E161+SQRT(1-Inputs!$B$38)*_xlfn.NORM.S.INV(RAND())</f>
        <v>-1.3694634078659353</v>
      </c>
      <c r="Q161" s="23">
        <f ca="1">SQRT(Inputs!$B$38)*F161+SQRT(1-Inputs!$B$38)*_xlfn.NORM.S.INV(RAND())</f>
        <v>0.46207861624493507</v>
      </c>
      <c r="R161" s="23">
        <f ca="1">SQRT(Inputs!$B$38)*G161+SQRT(1-Inputs!$B$38)*_xlfn.NORM.S.INV(RAND())</f>
        <v>-0.8607459979487494</v>
      </c>
      <c r="S161" s="23">
        <f ca="1">SQRT(Inputs!$B$38)*H161+SQRT(1-Inputs!$B$38)*_xlfn.NORM.S.INV(RAND())</f>
        <v>0.26647849862012063</v>
      </c>
      <c r="T161" s="23">
        <f ca="1">SQRT(Inputs!$B$38)*I161+SQRT(1-Inputs!$B$38)*_xlfn.NORM.S.INV(RAND())</f>
        <v>-1.4798846391935172</v>
      </c>
      <c r="U161" s="23">
        <f ca="1">SQRT(Inputs!$B$38)*J161+SQRT(1-Inputs!$B$38)*_xlfn.NORM.S.INV(RAND())</f>
        <v>1.7627524473465603</v>
      </c>
      <c r="V161" s="23">
        <f ca="1">SQRT(Inputs!$B$38)*K161+SQRT(1-Inputs!$B$38)*_xlfn.NORM.S.INV(RAND())</f>
        <v>0.57117945497537703</v>
      </c>
      <c r="W161" s="23">
        <f ca="1">SQRT(Inputs!$B$38)*L161+SQRT(1-Inputs!$B$38)*_xlfn.NORM.S.INV(RAND())</f>
        <v>2.7728514142536493</v>
      </c>
      <c r="X161" s="23">
        <f ca="1">SQRT(Inputs!$B$38)*M161+SQRT(1-Inputs!$B$38)*_xlfn.NORM.S.INV(RAND())</f>
        <v>-0.23244602969609596</v>
      </c>
      <c r="Y161" s="23">
        <f ca="1">SQRT(Inputs!$B$38)*C161+SQRT(1-Inputs!$B$38)*_xlfn.NORM.S.INV(RAND())</f>
        <v>-4.8001621309950324E-2</v>
      </c>
      <c r="Z161" s="23">
        <f ca="1">SQRT(Inputs!$B$38)*D161+SQRT(1-Inputs!$B$38)*_xlfn.NORM.S.INV(RAND())</f>
        <v>0.10633028125107727</v>
      </c>
      <c r="AA161" s="23">
        <f ca="1">SQRT(Inputs!$B$38)*E161+SQRT(1-Inputs!$B$38)*_xlfn.NORM.S.INV(RAND())</f>
        <v>-0.85957870250077872</v>
      </c>
      <c r="AB161" s="23">
        <f ca="1">SQRT(Inputs!$B$38)*F161+SQRT(1-Inputs!$B$38)*_xlfn.NORM.S.INV(RAND())</f>
        <v>0.62459276336887548</v>
      </c>
      <c r="AC161" s="23">
        <f ca="1">SQRT(Inputs!$B$38)*G161+SQRT(1-Inputs!$B$38)*_xlfn.NORM.S.INV(RAND())</f>
        <v>0.79400063832397139</v>
      </c>
      <c r="AD161" s="23">
        <f ca="1">SQRT(Inputs!$B$38)*H161+SQRT(1-Inputs!$B$38)*_xlfn.NORM.S.INV(RAND())</f>
        <v>-0.88762205452255294</v>
      </c>
      <c r="AE161" s="23">
        <f ca="1">SQRT(Inputs!$B$38)*I161+SQRT(1-Inputs!$B$38)*_xlfn.NORM.S.INV(RAND())</f>
        <v>-0.91493142834950225</v>
      </c>
      <c r="AF161" s="23">
        <f ca="1">SQRT(Inputs!$B$38)*J161+SQRT(1-Inputs!$B$38)*_xlfn.NORM.S.INV(RAND())</f>
        <v>2.2297983186358747</v>
      </c>
      <c r="AG161" s="23">
        <f ca="1">SQRT(Inputs!$B$38)*K161+SQRT(1-Inputs!$B$38)*_xlfn.NORM.S.INV(RAND())</f>
        <v>0.48562265838786445</v>
      </c>
      <c r="AH161" s="23">
        <f ca="1">SQRT(Inputs!$B$38)*L161+SQRT(1-Inputs!$B$38)*_xlfn.NORM.S.INV(RAND())</f>
        <v>1.3029276178198455</v>
      </c>
      <c r="AI161" s="23">
        <f ca="1">SQRT(Inputs!$B$38)*M161+SQRT(1-Inputs!$B$38)*_xlfn.NORM.S.INV(RAND())</f>
        <v>0.53297281871564373</v>
      </c>
      <c r="AJ161" s="23">
        <f ca="1">SQRT(Inputs!$B$38)*C161+SQRT(1-Inputs!$B$38)*_xlfn.NORM.S.INV(RAND())</f>
        <v>-0.81922257769450035</v>
      </c>
      <c r="AK161" s="23">
        <f ca="1">SQRT(Inputs!$B$38)*D161+SQRT(1-Inputs!$B$38)*_xlfn.NORM.S.INV(RAND())</f>
        <v>-0.39595477138269469</v>
      </c>
      <c r="AL161" s="23">
        <f ca="1">SQRT(Inputs!$B$38)*E161+SQRT(1-Inputs!$B$38)*_xlfn.NORM.S.INV(RAND())</f>
        <v>-1.0117017028349515</v>
      </c>
      <c r="AM161" s="23">
        <f ca="1">SQRT(Inputs!$B$38)*F161+SQRT(1-Inputs!$B$38)*_xlfn.NORM.S.INV(RAND())</f>
        <v>-0.12158926738727338</v>
      </c>
      <c r="AN161" s="23">
        <f ca="1">SQRT(Inputs!$B$38)*G161+SQRT(1-Inputs!$B$38)*_xlfn.NORM.S.INV(RAND())</f>
        <v>0.140746240080736</v>
      </c>
      <c r="AO161" s="23">
        <f ca="1">SQRT(Inputs!$B$38)*H161+SQRT(1-Inputs!$B$38)*_xlfn.NORM.S.INV(RAND())</f>
        <v>-0.64608735917206295</v>
      </c>
      <c r="AP161" s="23">
        <f ca="1">SQRT(Inputs!$B$38)*I161+SQRT(1-Inputs!$B$38)*_xlfn.NORM.S.INV(RAND())</f>
        <v>-0.40668392459253166</v>
      </c>
      <c r="AQ161" s="23">
        <f ca="1">SQRT(Inputs!$B$38)*J161+SQRT(1-Inputs!$B$38)*_xlfn.NORM.S.INV(RAND())</f>
        <v>2.3780910585798227</v>
      </c>
      <c r="AR161" s="23">
        <f ca="1">SQRT(Inputs!$B$38)*K161+SQRT(1-Inputs!$B$38)*_xlfn.NORM.S.INV(RAND())</f>
        <v>0.3686163710914464</v>
      </c>
      <c r="AS161" s="23">
        <f ca="1">SQRT(Inputs!$B$38)*L161+SQRT(1-Inputs!$B$38)*_xlfn.NORM.S.INV(RAND())</f>
        <v>1.2102468373716371</v>
      </c>
      <c r="AT161" s="23">
        <f ca="1">SQRT(Inputs!$B$38)*M161+SQRT(1-Inputs!$B$38)*_xlfn.NORM.S.INV(RAND())</f>
        <v>0.69054773641218525</v>
      </c>
      <c r="AU161" s="15">
        <f ca="1">Inputs!$B$6*EXP($B$8-0.5*C$5^2+C$5*N161)</f>
        <v>6267.2889669433443</v>
      </c>
      <c r="AV161" s="15">
        <f t="shared" ca="1" si="73"/>
        <v>7916.7521389889662</v>
      </c>
      <c r="AW161" s="15">
        <f t="shared" ca="1" si="74"/>
        <v>8025.00139783955</v>
      </c>
      <c r="AX161" s="15">
        <f t="shared" ca="1" si="75"/>
        <v>10379.976729350541</v>
      </c>
      <c r="AY161" s="15">
        <f t="shared" ca="1" si="76"/>
        <v>11472.194700036573</v>
      </c>
      <c r="AZ161" s="15">
        <f t="shared" ca="1" si="77"/>
        <v>14448.63081967291</v>
      </c>
      <c r="BA161" s="15">
        <f t="shared" ca="1" si="78"/>
        <v>15144.397189963918</v>
      </c>
      <c r="BB161" s="15">
        <f t="shared" ca="1" si="79"/>
        <v>22122.900614669881</v>
      </c>
      <c r="BC161" s="15">
        <f t="shared" ca="1" si="80"/>
        <v>28630.777213209596</v>
      </c>
      <c r="BD161" s="15">
        <f t="shared" ca="1" si="81"/>
        <v>45460.993313029838</v>
      </c>
      <c r="BE161" s="15">
        <f t="shared" ca="1" si="82"/>
        <v>54539.635037657739</v>
      </c>
      <c r="BF161" s="15">
        <f ca="1">Inputs!$B$13*EXP($B$9-0.5*C$6^2+C$6*Y161)</f>
        <v>13700.026150452981</v>
      </c>
      <c r="BG161" s="15">
        <f t="shared" ca="1" si="83"/>
        <v>17020.142075316857</v>
      </c>
      <c r="BH161" s="15">
        <f t="shared" ca="1" si="84"/>
        <v>18032.367163919029</v>
      </c>
      <c r="BI161" s="15">
        <f t="shared" ca="1" si="85"/>
        <v>24301.847560948056</v>
      </c>
      <c r="BJ161" s="15">
        <f t="shared" ca="1" si="86"/>
        <v>33405.071451688433</v>
      </c>
      <c r="BK161" s="15">
        <f t="shared" ca="1" si="87"/>
        <v>36331.644098147925</v>
      </c>
      <c r="BL161" s="15">
        <f t="shared" ca="1" si="88"/>
        <v>39639.151938358467</v>
      </c>
      <c r="BM161" s="15">
        <f t="shared" ca="1" si="89"/>
        <v>64276.635270563478</v>
      </c>
      <c r="BN161" s="15">
        <f t="shared" ca="1" si="90"/>
        <v>83789.153084310426</v>
      </c>
      <c r="BO161" s="15">
        <f t="shared" ca="1" si="91"/>
        <v>119952.15415093073</v>
      </c>
      <c r="BP161" s="15">
        <f t="shared" ca="1" si="92"/>
        <v>156828.28415773803</v>
      </c>
      <c r="BQ161" s="15">
        <f ca="1">Inputs!$B$20*EXP($B$10-0.5*C$7^2+C$7*AJ161)</f>
        <v>3207.8769772998535</v>
      </c>
      <c r="BR161" s="15">
        <f t="shared" ca="1" si="93"/>
        <v>3838.3536520678731</v>
      </c>
      <c r="BS161" s="15">
        <f t="shared" ca="1" si="94"/>
        <v>3930.8164838879575</v>
      </c>
      <c r="BT161" s="15">
        <f t="shared" ca="1" si="95"/>
        <v>5249.5970646239375</v>
      </c>
      <c r="BU161" s="15">
        <f t="shared" ca="1" si="96"/>
        <v>7527.3497110406461</v>
      </c>
      <c r="BV161" s="15">
        <f t="shared" ca="1" si="97"/>
        <v>9054.0375843100937</v>
      </c>
      <c r="BW161" s="15">
        <f t="shared" ca="1" si="98"/>
        <v>11592.389508578302</v>
      </c>
      <c r="BX161" s="15">
        <f t="shared" ca="1" si="99"/>
        <v>26117.606171711705</v>
      </c>
      <c r="BY161" s="15">
        <f t="shared" ca="1" si="100"/>
        <v>39269.280768003169</v>
      </c>
      <c r="BZ161" s="15">
        <f t="shared" ca="1" si="101"/>
        <v>68829.984220582002</v>
      </c>
      <c r="CA161" s="15">
        <f t="shared" ca="1" si="102"/>
        <v>109308.22131541223</v>
      </c>
      <c r="CB161" s="15">
        <f ca="1">(AU161*DCF!C$10-DCF!C$5*MAX(AU161*DCF!C$10,0)-MAX(AU161-Inputs!$B$6,0)/Inputs!$B$10)*DCF!C$6</f>
        <v>1033.7690677092717</v>
      </c>
      <c r="CC161" s="15">
        <f ca="1">(AV161*DCF!D$10-DCF!D$5*MAX(AV161*DCF!D$10,0)-MAX(AV161-AU161,0)/Inputs!$B$10)*DCF!D$6</f>
        <v>1527.4762746579656</v>
      </c>
      <c r="CD161" s="15">
        <f ca="1">(AW161*DCF!E$10-DCF!E$5*MAX(AW161*DCF!E$10,0)-MAX(AW161-AV161,0)/Inputs!$B$10)*DCF!E$6</f>
        <v>1828.4628596139592</v>
      </c>
      <c r="CE161" s="15">
        <f ca="1">(AX161*DCF!F$10-DCF!F$5*MAX(AX161*DCF!F$10,0)-MAX(AX161-AW161,0)/Inputs!$B$10)*DCF!F$6</f>
        <v>1775.9203978210251</v>
      </c>
      <c r="CF161" s="15">
        <f ca="1">(AY161*DCF!G$10-DCF!G$5*MAX(AY161*DCF!G$10,0)-MAX(AY161-AX161,0)/Inputs!$B$10)*DCF!G$6</f>
        <v>2153.7860887608031</v>
      </c>
      <c r="CG161" s="15">
        <f ca="1">(AZ161*DCF!H$10-DCF!H$5*MAX(AZ161*DCF!H$10,0)-MAX(AZ161-AY161,0)/Inputs!$B$10)*DCF!H$6</f>
        <v>2276.6924446669832</v>
      </c>
      <c r="CH161" s="15">
        <f ca="1">(BA161*DCF!I$10-DCF!I$5*MAX(BA161*DCF!I$10,0)-MAX(BA161-AZ161,0)/Inputs!$B$10)*DCF!I$6</f>
        <v>2652.1988351327168</v>
      </c>
      <c r="CI161" s="15">
        <f ca="1">(BB161*DCF!J$10-DCF!J$5*MAX(BB161*DCF!J$10,0)-MAX(BB161-BA161,0)/Inputs!$B$10)*DCF!J$6</f>
        <v>2738.8638802740334</v>
      </c>
      <c r="CJ161" s="15">
        <f ca="1">(BC161*DCF!K$10-DCF!K$5*MAX(BC161*DCF!K$10,0)-MAX(BC161-BB161,0)/Inputs!$B$10)*DCF!K$6</f>
        <v>3698.0916626877884</v>
      </c>
      <c r="CK161" s="15">
        <f ca="1">(BD161*DCF!L$10-DCF!L$5*MAX(BD161*DCF!L$10,0)-MAX(BD161-BC161,0)/Inputs!$B$10)*DCF!L$6</f>
        <v>4679.9628297027975</v>
      </c>
      <c r="CL161" s="15">
        <f ca="1">(BE161*DCF!M$10-DCF!M$5*MAX(BE161*DCF!M$10,0)-MAX(BE161-BD161,0)/Inputs!$B$10)*DCF!M$6</f>
        <v>6611.7071635407592</v>
      </c>
      <c r="CM161" s="15">
        <f ca="1">(BF161*DCF!C$28-DCF!C$5*MAX(BF161*DCF!C$28,0)-MAX(BF161-Inputs!$B$13,0)/Inputs!$B$17)*DCF!C$6</f>
        <v>3646.9719566595168</v>
      </c>
      <c r="CN161" s="15">
        <f ca="1">(BG161*DCF!D$28-DCF!D$5*MAX(BG161*DCF!D$28,0)-MAX(BG161-BF161,0)/Inputs!$B$17)*DCF!D$6</f>
        <v>4304.4914376727047</v>
      </c>
      <c r="CO161" s="15">
        <f ca="1">(BH161*DCF!E$28-DCF!E$5*MAX(BH161*DCF!E$28,0)-MAX(BH161-BG161,0)/Inputs!$B$17)*DCF!E$6</f>
        <v>4907.5918412423807</v>
      </c>
      <c r="CP161" s="15">
        <f ca="1">(BI161*DCF!F$28-DCF!F$5*MAX(BI161*DCF!F$28,0)-MAX(BI161-BH161,0)/Inputs!$B$17)*DCF!F$6</f>
        <v>5455.8534781966264</v>
      </c>
      <c r="CQ161" s="15">
        <f ca="1">(BJ161*DCF!G$28-DCF!G$5*MAX(BJ161*DCF!G$28,0)-MAX(BJ161-BI161,0)/Inputs!$B$17)*DCF!G$6</f>
        <v>7136.1269021362923</v>
      </c>
      <c r="CR161" s="15">
        <f ca="1">(BK161*DCF!H$28-DCF!H$5*MAX(BK161*DCF!H$28,0)-MAX(BK161-BJ161,0)/Inputs!$B$17)*DCF!H$6</f>
        <v>8530.5091633862849</v>
      </c>
      <c r="CS161" s="15">
        <f ca="1">(BL161*DCF!I$28-DCF!I$5*MAX(BL161*DCF!I$28,0)-MAX(BL161-BK161,0)/Inputs!$B$17)*DCF!I$6</f>
        <v>8846.5381922008164</v>
      </c>
      <c r="CT161" s="15">
        <f ca="1">(BM161*DCF!J$28-DCF!J$5*MAX(BM161*DCF!J$28,0)-MAX(BM161-BL161,0)/Inputs!$B$17)*DCF!J$6</f>
        <v>11072.296651465578</v>
      </c>
      <c r="CU161" s="15">
        <f ca="1">(BN161*DCF!K$28-DCF!K$5*MAX(BN161*DCF!K$28,0)-MAX(BN161-BM161,0)/Inputs!$B$17)*DCF!K$6</f>
        <v>15304.840711959891</v>
      </c>
      <c r="CV161" s="15">
        <f ca="1">(BO161*DCF!L$28-DCF!L$5*MAX(BO161*DCF!L$28,0)-MAX(BO161-BN161,0)/Inputs!$B$17)*DCF!L$6</f>
        <v>19841.068661690642</v>
      </c>
      <c r="CW161" s="15">
        <f ca="1">(BP161*DCF!M$28-DCF!M$5*MAX(BP161*DCF!M$28,0)-MAX(BP161-BO161,0)/Inputs!$B$17)*DCF!M$6</f>
        <v>25652.740646389768</v>
      </c>
      <c r="CX161" s="15">
        <f ca="1">(BQ161*DCF!C$46-DCF!C$5*MAX(BQ161*DCF!C$46,0)-MAX(BQ161-Inputs!$B$20,0)/Inputs!$B$24)*DCF!C$6</f>
        <v>-744.02561937634187</v>
      </c>
      <c r="CY161" s="15">
        <f ca="1">(BR161*DCF!D$46-DCF!D$5*MAX(BR161*DCF!D$46,0)-MAX(BR161-BQ161,0)/Inputs!$B$24)*DCF!D$6</f>
        <v>-924.1366205356768</v>
      </c>
      <c r="CZ161" s="15">
        <f ca="1">(BS161*DCF!E$46-DCF!E$5*MAX(BS161*DCF!E$46,0)-MAX(BS161-BR161,0)/Inputs!$B$24)*DCF!E$6</f>
        <v>-501.27219612670956</v>
      </c>
      <c r="DA161" s="15">
        <f ca="1">(BT161*DCF!F$46-DCF!F$5*MAX(BT161*DCF!F$46,0)-MAX(BT161-BS161,0)/Inputs!$B$24)*DCF!F$6</f>
        <v>-862.51854801076968</v>
      </c>
      <c r="DB161" s="15">
        <f ca="1">(BU161*DCF!G$46-DCF!G$5*MAX(BU161*DCF!G$46,0)-MAX(BU161-BT161,0)/Inputs!$B$24)*DCF!G$6</f>
        <v>-1019.396159409588</v>
      </c>
      <c r="DC161" s="15">
        <f ca="1">(BV161*DCF!H$46-DCF!H$5*MAX(BV161*DCF!H$46,0)-MAX(BV161-BU161,0)/Inputs!$B$24)*DCF!H$6</f>
        <v>-474.40890244668441</v>
      </c>
      <c r="DD161" s="15">
        <f ca="1">(BW161*DCF!I$46-DCF!I$5*MAX(BW161*DCF!I$46,0)-MAX(BW161-BV161,0)/Inputs!$B$24)*DCF!I$6</f>
        <v>-460.9319113440929</v>
      </c>
      <c r="DE161" s="15">
        <f ca="1">(BX161*DCF!J$46-DCF!J$5*MAX(BX161*DCF!J$46,0)-MAX(BX161-BW161,0)/Inputs!$B$24)*DCF!J$6</f>
        <v>-2756.2888167738224</v>
      </c>
      <c r="DF161" s="15">
        <f ca="1">(BY161*DCF!K$46-DCF!K$5*MAX(BY161*DCF!K$46,0)-MAX(BY161-BX161,0)/Inputs!$B$24)*DCF!K$6</f>
        <v>-978.61769464493818</v>
      </c>
      <c r="DG161" s="15">
        <f ca="1">(BZ161*DCF!L$46-DCF!L$5*MAX(BZ161*DCF!L$46,0)-MAX(BZ161-BY161,0)/Inputs!$B$24)*DCF!L$6</f>
        <v>-1931.7868011885503</v>
      </c>
      <c r="DH161" s="15">
        <f ca="1">(CA161*DCF!M$46-DCF!M$5*MAX(CA161*DCF!M$46,0)-MAX(CA161-BZ161,0)/Inputs!$B$24)*DCF!M$6</f>
        <v>107.10908589170295</v>
      </c>
      <c r="DI161" s="15">
        <f ca="1">SUM(CB161:CL161)+BE161*DCF!M$10*(1+Inputs!$B$30)*(1-Inputs!$B$33)*(1-Inputs!$B$30/Inputs!$B$31)/(Inputs!$B$29-Inputs!$B$30)*DCF!M$6</f>
        <v>182761.45702637959</v>
      </c>
      <c r="DJ161" s="15">
        <f ca="1">SUM(CM161:CW161)+BP161*DCF!M$28*(1+Inputs!$B$30)*(1-Inputs!$B$33)*(1-Inputs!$B$30/Inputs!$B$31)/(Inputs!$B$29-Inputs!$B$30)*DCF!M$6</f>
        <v>696639.28117679898</v>
      </c>
      <c r="DK161" s="15">
        <f ca="1">SUM(CX161:DH161)+CA161*DCF!M$46*(1+Inputs!$B$30)*(1-Inputs!$B$33)*(1-Inputs!$B$30/Inputs!$B$31)/(Inputs!$B$29-Inputs!$B$30)*DCF!M$6</f>
        <v>158457.18435624512</v>
      </c>
      <c r="DM161" s="15">
        <f ca="1">DI161+DJ161+DK161+Inputs!$B$34+Inputs!$B$36-Inputs!$B$35</f>
        <v>1114708.9225594238</v>
      </c>
    </row>
    <row r="162" spans="1:117" x14ac:dyDescent="0.75">
      <c r="A162" s="11">
        <v>149</v>
      </c>
      <c r="C162" s="23">
        <f t="shared" ca="1" si="104"/>
        <v>0.85313733253463442</v>
      </c>
      <c r="D162" s="23">
        <f t="shared" ca="1" si="104"/>
        <v>2.5963090618464966</v>
      </c>
      <c r="E162" s="23">
        <f t="shared" ca="1" si="104"/>
        <v>0.34058138972788843</v>
      </c>
      <c r="F162" s="23">
        <f t="shared" ca="1" si="104"/>
        <v>0.36790568023649295</v>
      </c>
      <c r="G162" s="23">
        <f t="shared" ca="1" si="104"/>
        <v>-0.70524470622301971</v>
      </c>
      <c r="H162" s="23">
        <f t="shared" ca="1" si="104"/>
        <v>0.42448108119186162</v>
      </c>
      <c r="I162" s="23">
        <f t="shared" ca="1" si="104"/>
        <v>-1.9171012561917322</v>
      </c>
      <c r="J162" s="23">
        <f t="shared" ca="1" si="104"/>
        <v>0.50455763519471608</v>
      </c>
      <c r="K162" s="23">
        <f t="shared" ca="1" si="104"/>
        <v>-1.0362581832933913</v>
      </c>
      <c r="L162" s="23">
        <f t="shared" ca="1" si="104"/>
        <v>1.1640909979775531</v>
      </c>
      <c r="M162" s="23">
        <f t="shared" ca="1" si="104"/>
        <v>-0.51805931547108719</v>
      </c>
      <c r="N162" s="23">
        <f ca="1">SQRT(Inputs!$B$38)*C162+SQRT(1-Inputs!$B$38)*_xlfn.NORM.S.INV(RAND())</f>
        <v>0.46471525204110242</v>
      </c>
      <c r="O162" s="23">
        <f ca="1">SQRT(Inputs!$B$38)*D162+SQRT(1-Inputs!$B$38)*_xlfn.NORM.S.INV(RAND())</f>
        <v>1.787825282665334</v>
      </c>
      <c r="P162" s="23">
        <f ca="1">SQRT(Inputs!$B$38)*E162+SQRT(1-Inputs!$B$38)*_xlfn.NORM.S.INV(RAND())</f>
        <v>-0.14815285457919003</v>
      </c>
      <c r="Q162" s="23">
        <f ca="1">SQRT(Inputs!$B$38)*F162+SQRT(1-Inputs!$B$38)*_xlfn.NORM.S.INV(RAND())</f>
        <v>1.9844859292248376</v>
      </c>
      <c r="R162" s="23">
        <f ca="1">SQRT(Inputs!$B$38)*G162+SQRT(1-Inputs!$B$38)*_xlfn.NORM.S.INV(RAND())</f>
        <v>-0.97846348029020425</v>
      </c>
      <c r="S162" s="23">
        <f ca="1">SQRT(Inputs!$B$38)*H162+SQRT(1-Inputs!$B$38)*_xlfn.NORM.S.INV(RAND())</f>
        <v>-0.15004465920981966</v>
      </c>
      <c r="T162" s="23">
        <f ca="1">SQRT(Inputs!$B$38)*I162+SQRT(1-Inputs!$B$38)*_xlfn.NORM.S.INV(RAND())</f>
        <v>-1.1906658973321458</v>
      </c>
      <c r="U162" s="23">
        <f ca="1">SQRT(Inputs!$B$38)*J162+SQRT(1-Inputs!$B$38)*_xlfn.NORM.S.INV(RAND())</f>
        <v>0.83886338949825578</v>
      </c>
      <c r="V162" s="23">
        <f ca="1">SQRT(Inputs!$B$38)*K162+SQRT(1-Inputs!$B$38)*_xlfn.NORM.S.INV(RAND())</f>
        <v>-1.9051068440078693</v>
      </c>
      <c r="W162" s="23">
        <f ca="1">SQRT(Inputs!$B$38)*L162+SQRT(1-Inputs!$B$38)*_xlfn.NORM.S.INV(RAND())</f>
        <v>0.97904323217853029</v>
      </c>
      <c r="X162" s="23">
        <f ca="1">SQRT(Inputs!$B$38)*M162+SQRT(1-Inputs!$B$38)*_xlfn.NORM.S.INV(RAND())</f>
        <v>-0.77820553364539069</v>
      </c>
      <c r="Y162" s="23">
        <f ca="1">SQRT(Inputs!$B$38)*C162+SQRT(1-Inputs!$B$38)*_xlfn.NORM.S.INV(RAND())</f>
        <v>2.0939297498167768</v>
      </c>
      <c r="Z162" s="23">
        <f ca="1">SQRT(Inputs!$B$38)*D162+SQRT(1-Inputs!$B$38)*_xlfn.NORM.S.INV(RAND())</f>
        <v>1.9022930198428587</v>
      </c>
      <c r="AA162" s="23">
        <f ca="1">SQRT(Inputs!$B$38)*E162+SQRT(1-Inputs!$B$38)*_xlfn.NORM.S.INV(RAND())</f>
        <v>0.28853976145903221</v>
      </c>
      <c r="AB162" s="23">
        <f ca="1">SQRT(Inputs!$B$38)*F162+SQRT(1-Inputs!$B$38)*_xlfn.NORM.S.INV(RAND())</f>
        <v>0.69606258333352022</v>
      </c>
      <c r="AC162" s="23">
        <f ca="1">SQRT(Inputs!$B$38)*G162+SQRT(1-Inputs!$B$38)*_xlfn.NORM.S.INV(RAND())</f>
        <v>0.67383339343499316</v>
      </c>
      <c r="AD162" s="23">
        <f ca="1">SQRT(Inputs!$B$38)*H162+SQRT(1-Inputs!$B$38)*_xlfn.NORM.S.INV(RAND())</f>
        <v>-0.5376657502881822</v>
      </c>
      <c r="AE162" s="23">
        <f ca="1">SQRT(Inputs!$B$38)*I162+SQRT(1-Inputs!$B$38)*_xlfn.NORM.S.INV(RAND())</f>
        <v>-0.60610673462214071</v>
      </c>
      <c r="AF162" s="23">
        <f ca="1">SQRT(Inputs!$B$38)*J162+SQRT(1-Inputs!$B$38)*_xlfn.NORM.S.INV(RAND())</f>
        <v>-0.13047556507252778</v>
      </c>
      <c r="AG162" s="23">
        <f ca="1">SQRT(Inputs!$B$38)*K162+SQRT(1-Inputs!$B$38)*_xlfn.NORM.S.INV(RAND())</f>
        <v>-1.3772452994767874</v>
      </c>
      <c r="AH162" s="23">
        <f ca="1">SQRT(Inputs!$B$38)*L162+SQRT(1-Inputs!$B$38)*_xlfn.NORM.S.INV(RAND())</f>
        <v>1.2490848927648788</v>
      </c>
      <c r="AI162" s="23">
        <f ca="1">SQRT(Inputs!$B$38)*M162+SQRT(1-Inputs!$B$38)*_xlfn.NORM.S.INV(RAND())</f>
        <v>-1.037073310320451</v>
      </c>
      <c r="AJ162" s="23">
        <f ca="1">SQRT(Inputs!$B$38)*C162+SQRT(1-Inputs!$B$38)*_xlfn.NORM.S.INV(RAND())</f>
        <v>-0.16854043501664984</v>
      </c>
      <c r="AK162" s="23">
        <f ca="1">SQRT(Inputs!$B$38)*D162+SQRT(1-Inputs!$B$38)*_xlfn.NORM.S.INV(RAND())</f>
        <v>2.2185245987231923</v>
      </c>
      <c r="AL162" s="23">
        <f ca="1">SQRT(Inputs!$B$38)*E162+SQRT(1-Inputs!$B$38)*_xlfn.NORM.S.INV(RAND())</f>
        <v>0.211578359201853</v>
      </c>
      <c r="AM162" s="23">
        <f ca="1">SQRT(Inputs!$B$38)*F162+SQRT(1-Inputs!$B$38)*_xlfn.NORM.S.INV(RAND())</f>
        <v>7.5941762472586744E-2</v>
      </c>
      <c r="AN162" s="23">
        <f ca="1">SQRT(Inputs!$B$38)*G162+SQRT(1-Inputs!$B$38)*_xlfn.NORM.S.INV(RAND())</f>
        <v>-0.22559701840698479</v>
      </c>
      <c r="AO162" s="23">
        <f ca="1">SQRT(Inputs!$B$38)*H162+SQRT(1-Inputs!$B$38)*_xlfn.NORM.S.INV(RAND())</f>
        <v>0.62687630994696264</v>
      </c>
      <c r="AP162" s="23">
        <f ca="1">SQRT(Inputs!$B$38)*I162+SQRT(1-Inputs!$B$38)*_xlfn.NORM.S.INV(RAND())</f>
        <v>-0.90662856244417622</v>
      </c>
      <c r="AQ162" s="23">
        <f ca="1">SQRT(Inputs!$B$38)*J162+SQRT(1-Inputs!$B$38)*_xlfn.NORM.S.INV(RAND())</f>
        <v>-0.52575150075636512</v>
      </c>
      <c r="AR162" s="23">
        <f ca="1">SQRT(Inputs!$B$38)*K162+SQRT(1-Inputs!$B$38)*_xlfn.NORM.S.INV(RAND())</f>
        <v>-1.0646325929269436</v>
      </c>
      <c r="AS162" s="23">
        <f ca="1">SQRT(Inputs!$B$38)*L162+SQRT(1-Inputs!$B$38)*_xlfn.NORM.S.INV(RAND())</f>
        <v>1.5987862422045167</v>
      </c>
      <c r="AT162" s="23">
        <f ca="1">SQRT(Inputs!$B$38)*M162+SQRT(1-Inputs!$B$38)*_xlfn.NORM.S.INV(RAND())</f>
        <v>-1.0865966437040757</v>
      </c>
      <c r="AU162" s="15">
        <f ca="1">Inputs!$B$6*EXP($B$8-0.5*C$5^2+C$5*N162)</f>
        <v>5349.9222291580127</v>
      </c>
      <c r="AV162" s="15">
        <f t="shared" ca="1" si="73"/>
        <v>8470.0163691376529</v>
      </c>
      <c r="AW162" s="15">
        <f t="shared" ca="1" si="74"/>
        <v>10123.354029230968</v>
      </c>
      <c r="AX162" s="15">
        <f t="shared" ca="1" si="75"/>
        <v>15837.183837635099</v>
      </c>
      <c r="AY162" s="15">
        <f t="shared" ca="1" si="76"/>
        <v>17264.635515060898</v>
      </c>
      <c r="AZ162" s="15">
        <f t="shared" ca="1" si="77"/>
        <v>20769.100556047542</v>
      </c>
      <c r="BA162" s="15">
        <f t="shared" ca="1" si="78"/>
        <v>22438.244835587058</v>
      </c>
      <c r="BB162" s="15">
        <f t="shared" ca="1" si="79"/>
        <v>29879.881563401072</v>
      </c>
      <c r="BC162" s="15">
        <f t="shared" ca="1" si="80"/>
        <v>30447.951632241497</v>
      </c>
      <c r="BD162" s="15">
        <f t="shared" ca="1" si="81"/>
        <v>40878.731538325126</v>
      </c>
      <c r="BE162" s="15">
        <f t="shared" ca="1" si="82"/>
        <v>46664.093158504009</v>
      </c>
      <c r="BF162" s="15">
        <f ca="1">Inputs!$B$13*EXP($B$9-0.5*C$6^2+C$6*Y162)</f>
        <v>20947.738412702984</v>
      </c>
      <c r="BG162" s="15">
        <f t="shared" ca="1" si="83"/>
        <v>35984.600060960154</v>
      </c>
      <c r="BH162" s="15">
        <f t="shared" ca="1" si="84"/>
        <v>46121.80622307329</v>
      </c>
      <c r="BI162" s="15">
        <f t="shared" ca="1" si="85"/>
        <v>62844.945822066322</v>
      </c>
      <c r="BJ162" s="15">
        <f t="shared" ca="1" si="86"/>
        <v>84902.564016207558</v>
      </c>
      <c r="BK162" s="15">
        <f t="shared" ca="1" si="87"/>
        <v>96846.753922366348</v>
      </c>
      <c r="BL162" s="15">
        <f t="shared" ca="1" si="88"/>
        <v>109977.8723735448</v>
      </c>
      <c r="BM162" s="15">
        <f t="shared" ca="1" si="89"/>
        <v>133013.01053052372</v>
      </c>
      <c r="BN162" s="15">
        <f t="shared" ca="1" si="90"/>
        <v>138700.35922680676</v>
      </c>
      <c r="BO162" s="15">
        <f t="shared" ca="1" si="91"/>
        <v>197323.91424366037</v>
      </c>
      <c r="BP162" s="15">
        <f t="shared" ca="1" si="92"/>
        <v>215945.18435823929</v>
      </c>
      <c r="BQ162" s="15">
        <f ca="1">Inputs!$B$20*EXP($B$10-0.5*C$7^2+C$7*AJ162)</f>
        <v>4040.6074198558558</v>
      </c>
      <c r="BR162" s="15">
        <f t="shared" ca="1" si="93"/>
        <v>11091.018296001503</v>
      </c>
      <c r="BS162" s="15">
        <f t="shared" ca="1" si="94"/>
        <v>16139.486281091911</v>
      </c>
      <c r="BT162" s="15">
        <f t="shared" ca="1" si="95"/>
        <v>22700.609042375931</v>
      </c>
      <c r="BU162" s="15">
        <f t="shared" ca="1" si="96"/>
        <v>29789.00658492812</v>
      </c>
      <c r="BV162" s="15">
        <f t="shared" ca="1" si="97"/>
        <v>47732.097531918225</v>
      </c>
      <c r="BW162" s="15">
        <f t="shared" ca="1" si="98"/>
        <v>54977.784118414333</v>
      </c>
      <c r="BX162" s="15">
        <f t="shared" ca="1" si="99"/>
        <v>69203.034730784086</v>
      </c>
      <c r="BY162" s="15">
        <f t="shared" ca="1" si="100"/>
        <v>79095.948775601631</v>
      </c>
      <c r="BZ162" s="15">
        <f t="shared" ca="1" si="101"/>
        <v>148901.53582095864</v>
      </c>
      <c r="CA162" s="15">
        <f t="shared" ca="1" si="102"/>
        <v>172434.4971353201</v>
      </c>
      <c r="CB162" s="15">
        <f ca="1">(AU162*DCF!C$10-DCF!C$5*MAX(AU162*DCF!C$10,0)-MAX(AU162-Inputs!$B$6,0)/Inputs!$B$10)*DCF!C$6</f>
        <v>1040.3100560618834</v>
      </c>
      <c r="CC162" s="15">
        <f ca="1">(AV162*DCF!D$10-DCF!D$5*MAX(AV162*DCF!D$10,0)-MAX(AV162-AU162,0)/Inputs!$B$10)*DCF!D$6</f>
        <v>1303.7558101305397</v>
      </c>
      <c r="CD162" s="15">
        <f ca="1">(AW162*DCF!E$10-DCF!E$5*MAX(AW162*DCF!E$10,0)-MAX(AW162-AV162,0)/Inputs!$B$10)*DCF!E$6</f>
        <v>1964.9211865773659</v>
      </c>
      <c r="CE162" s="15">
        <f ca="1">(AX162*DCF!F$10-DCF!F$5*MAX(AX162*DCF!F$10,0)-MAX(AX162-AW162,0)/Inputs!$B$10)*DCF!F$6</f>
        <v>2268.3256716277283</v>
      </c>
      <c r="CF162" s="15">
        <f ca="1">(AY162*DCF!G$10-DCF!G$5*MAX(AY162*DCF!G$10,0)-MAX(AY162-AX162,0)/Inputs!$B$10)*DCF!G$6</f>
        <v>3282.8220048970961</v>
      </c>
      <c r="CG162" s="15">
        <f ca="1">(AZ162*DCF!H$10-DCF!H$5*MAX(AZ162*DCF!H$10,0)-MAX(AZ162-AY162,0)/Inputs!$B$10)*DCF!H$6</f>
        <v>3410.0551763870703</v>
      </c>
      <c r="CH162" s="15">
        <f ca="1">(BA162*DCF!I$10-DCF!I$5*MAX(BA162*DCF!I$10,0)-MAX(BA162-AZ162,0)/Inputs!$B$10)*DCF!I$6</f>
        <v>3824.8506384184948</v>
      </c>
      <c r="CI162" s="15">
        <f ca="1">(BB162*DCF!J$10-DCF!J$5*MAX(BB162*DCF!J$10,0)-MAX(BB162-BA162,0)/Inputs!$B$10)*DCF!J$6</f>
        <v>3999.7995895263334</v>
      </c>
      <c r="CJ162" s="15">
        <f ca="1">(BC162*DCF!K$10-DCF!K$5*MAX(BC162*DCF!K$10,0)-MAX(BC162-BB162,0)/Inputs!$B$10)*DCF!K$6</f>
        <v>4822.1100538545406</v>
      </c>
      <c r="CK162" s="15">
        <f ca="1">(BD162*DCF!L$10-DCF!L$5*MAX(BD162*DCF!L$10,0)-MAX(BD162-BC162,0)/Inputs!$B$10)*DCF!L$6</f>
        <v>4816.4213336946532</v>
      </c>
      <c r="CL162" s="15">
        <f ca="1">(BE162*DCF!M$10-DCF!M$5*MAX(BE162*DCF!M$10,0)-MAX(BE162-BD162,0)/Inputs!$B$10)*DCF!M$6</f>
        <v>5893.783838635477</v>
      </c>
      <c r="CM162" s="15">
        <f ca="1">(BF162*DCF!C$28-DCF!C$5*MAX(BF162*DCF!C$28,0)-MAX(BF162-Inputs!$B$13,0)/Inputs!$B$17)*DCF!C$6</f>
        <v>4185.0896575003253</v>
      </c>
      <c r="CN162" s="15">
        <f ca="1">(BG162*DCF!D$28-DCF!D$5*MAX(BG162*DCF!D$28,0)-MAX(BG162-BF162,0)/Inputs!$B$17)*DCF!D$6</f>
        <v>7390.242635931465</v>
      </c>
      <c r="CO162" s="15">
        <f ca="1">(BH162*DCF!E$28-DCF!E$5*MAX(BH162*DCF!E$28,0)-MAX(BH162-BG162,0)/Inputs!$B$17)*DCF!E$6</f>
        <v>11064.612989591609</v>
      </c>
      <c r="CP162" s="15">
        <f ca="1">(BI162*DCF!F$28-DCF!F$5*MAX(BI162*DCF!F$28,0)-MAX(BI162-BH162,0)/Inputs!$B$17)*DCF!F$6</f>
        <v>14016.035507233779</v>
      </c>
      <c r="CQ162" s="15">
        <f ca="1">(BJ162*DCF!G$28-DCF!G$5*MAX(BJ162*DCF!G$28,0)-MAX(BJ162-BI162,0)/Inputs!$B$17)*DCF!G$6</f>
        <v>18318.740910308734</v>
      </c>
      <c r="CR162" s="15">
        <f ca="1">(BK162*DCF!H$28-DCF!H$5*MAX(BK162*DCF!H$28,0)-MAX(BK162-BJ162,0)/Inputs!$B$17)*DCF!H$6</f>
        <v>22095.478813876394</v>
      </c>
      <c r="CS162" s="15">
        <f ca="1">(BL162*DCF!I$28-DCF!I$5*MAX(BL162*DCF!I$28,0)-MAX(BL162-BK162,0)/Inputs!$B$17)*DCF!I$6</f>
        <v>23976.912640776463</v>
      </c>
      <c r="CT162" s="15">
        <f ca="1">(BM162*DCF!J$28-DCF!J$5*MAX(BM162*DCF!J$28,0)-MAX(BM162-BL162,0)/Inputs!$B$17)*DCF!J$6</f>
        <v>26618.672463278217</v>
      </c>
      <c r="CU162" s="15">
        <f ca="1">(BN162*DCF!K$28-DCF!K$5*MAX(BN162*DCF!K$28,0)-MAX(BN162-BM162,0)/Inputs!$B$17)*DCF!K$6</f>
        <v>28594.565819276977</v>
      </c>
      <c r="CV162" s="15">
        <f ca="1">(BO162*DCF!L$28-DCF!L$5*MAX(BO162*DCF!L$28,0)-MAX(BO162-BN162,0)/Inputs!$B$17)*DCF!L$6</f>
        <v>32736.909691534122</v>
      </c>
      <c r="CW162" s="15">
        <f ca="1">(BP162*DCF!M$28-DCF!M$5*MAX(BP162*DCF!M$28,0)-MAX(BP162-BO162,0)/Inputs!$B$17)*DCF!M$6</f>
        <v>38683.765439169787</v>
      </c>
      <c r="CX162" s="15">
        <f ca="1">(BQ162*DCF!C$46-DCF!C$5*MAX(BQ162*DCF!C$46,0)-MAX(BQ162-Inputs!$B$20,0)/Inputs!$B$24)*DCF!C$6</f>
        <v>-1320.9751176830409</v>
      </c>
      <c r="CY162" s="15">
        <f ca="1">(BR162*DCF!D$46-DCF!D$5*MAX(BR162*DCF!D$46,0)-MAX(BR162-BQ162,0)/Inputs!$B$24)*DCF!D$6</f>
        <v>-4901.329974364895</v>
      </c>
      <c r="CZ162" s="15">
        <f ca="1">(BS162*DCF!E$46-DCF!E$5*MAX(BS162*DCF!E$46,0)-MAX(BS162-BR162,0)/Inputs!$B$24)*DCF!E$6</f>
        <v>-3898.4894512903074</v>
      </c>
      <c r="DA162" s="15">
        <f ca="1">(BT162*DCF!F$46-DCF!F$5*MAX(BT162*DCF!F$46,0)-MAX(BT162-BS162,0)/Inputs!$B$24)*DCF!F$6</f>
        <v>-4042.3140849606625</v>
      </c>
      <c r="DB162" s="15">
        <f ca="1">(BU162*DCF!G$46-DCF!G$5*MAX(BU162*DCF!G$46,0)-MAX(BU162-BT162,0)/Inputs!$B$24)*DCF!G$6</f>
        <v>-3386.4402093060139</v>
      </c>
      <c r="DC162" s="15">
        <f ca="1">(BV162*DCF!H$46-DCF!H$5*MAX(BV162*DCF!H$46,0)-MAX(BV162-BU162,0)/Inputs!$B$24)*DCF!H$6</f>
        <v>-5575.7055726349208</v>
      </c>
      <c r="DD162" s="15">
        <f ca="1">(BW162*DCF!I$46-DCF!I$5*MAX(BW162*DCF!I$46,0)-MAX(BW162-BV162,0)/Inputs!$B$24)*DCF!I$6</f>
        <v>-810.22308358273744</v>
      </c>
      <c r="DE162" s="15">
        <f ca="1">(BX162*DCF!J$46-DCF!J$5*MAX(BX162*DCF!J$46,0)-MAX(BX162-BW162,0)/Inputs!$B$24)*DCF!J$6</f>
        <v>-869.42817326295892</v>
      </c>
      <c r="DF162" s="15">
        <f ca="1">(BY162*DCF!K$46-DCF!K$5*MAX(BY162*DCF!K$46,0)-MAX(BY162-BX162,0)/Inputs!$B$24)*DCF!K$6</f>
        <v>2094.7238668450432</v>
      </c>
      <c r="DG162" s="15">
        <f ca="1">(BZ162*DCF!L$46-DCF!L$5*MAX(BZ162*DCF!L$46,0)-MAX(BZ162-BY162,0)/Inputs!$B$24)*DCF!L$6</f>
        <v>-5504.3615565480895</v>
      </c>
      <c r="DH162" s="15">
        <f ca="1">(CA162*DCF!M$46-DCF!M$5*MAX(CA162*DCF!M$46,0)-MAX(CA162-BZ162,0)/Inputs!$B$24)*DCF!M$6</f>
        <v>8598.4762447827634</v>
      </c>
      <c r="DI162" s="15">
        <f ca="1">SUM(CB162:CL162)+BE162*DCF!M$10*(1+Inputs!$B$30)*(1-Inputs!$B$33)*(1-Inputs!$B$30/Inputs!$B$31)/(Inputs!$B$29-Inputs!$B$30)*DCF!M$6</f>
        <v>166493.94368867791</v>
      </c>
      <c r="DJ162" s="15">
        <f ca="1">SUM(CM162:CW162)+BP162*DCF!M$28*(1+Inputs!$B$30)*(1-Inputs!$B$33)*(1-Inputs!$B$30/Inputs!$B$31)/(Inputs!$B$29-Inputs!$B$30)*DCF!M$6</f>
        <v>1028985.4314330372</v>
      </c>
      <c r="DK162" s="15">
        <f ca="1">SUM(CX162:DH162)+CA162*DCF!M$46*(1+Inputs!$B$30)*(1-Inputs!$B$33)*(1-Inputs!$B$30/Inputs!$B$31)/(Inputs!$B$29-Inputs!$B$30)*DCF!M$6</f>
        <v>246988.09163119536</v>
      </c>
      <c r="DM162" s="15">
        <f ca="1">DI162+DJ162+DK162+Inputs!$B$34+Inputs!$B$36-Inputs!$B$35</f>
        <v>1519318.4667529103</v>
      </c>
    </row>
    <row r="163" spans="1:117" x14ac:dyDescent="0.75">
      <c r="A163" s="11">
        <v>150</v>
      </c>
      <c r="C163" s="23">
        <f t="shared" ca="1" si="104"/>
        <v>-0.85899821893764527</v>
      </c>
      <c r="D163" s="23">
        <f t="shared" ca="1" si="104"/>
        <v>4.5729192616732722E-2</v>
      </c>
      <c r="E163" s="23">
        <f t="shared" ca="1" si="104"/>
        <v>1.2920223486372577</v>
      </c>
      <c r="F163" s="23">
        <f t="shared" ca="1" si="104"/>
        <v>0.12922101217733117</v>
      </c>
      <c r="G163" s="23">
        <f t="shared" ca="1" si="104"/>
        <v>0.63046045082071689</v>
      </c>
      <c r="H163" s="23">
        <f t="shared" ca="1" si="104"/>
        <v>0.38920894296337072</v>
      </c>
      <c r="I163" s="23">
        <f t="shared" ca="1" si="104"/>
        <v>1.0231021423187152</v>
      </c>
      <c r="J163" s="23">
        <f t="shared" ca="1" si="104"/>
        <v>0.71513724515792154</v>
      </c>
      <c r="K163" s="23">
        <f t="shared" ca="1" si="104"/>
        <v>1.6841302758435404</v>
      </c>
      <c r="L163" s="23">
        <f t="shared" ca="1" si="104"/>
        <v>0.94177404197489378</v>
      </c>
      <c r="M163" s="23">
        <f t="shared" ca="1" si="104"/>
        <v>0.62791198989760366</v>
      </c>
      <c r="N163" s="23">
        <f ca="1">SQRT(Inputs!$B$38)*C163+SQRT(1-Inputs!$B$38)*_xlfn.NORM.S.INV(RAND())</f>
        <v>-0.4367312582544422</v>
      </c>
      <c r="O163" s="23">
        <f ca="1">SQRT(Inputs!$B$38)*D163+SQRT(1-Inputs!$B$38)*_xlfn.NORM.S.INV(RAND())</f>
        <v>-0.29687910763448233</v>
      </c>
      <c r="P163" s="23">
        <f ca="1">SQRT(Inputs!$B$38)*E163+SQRT(1-Inputs!$B$38)*_xlfn.NORM.S.INV(RAND())</f>
        <v>0.25461261945866509</v>
      </c>
      <c r="Q163" s="23">
        <f ca="1">SQRT(Inputs!$B$38)*F163+SQRT(1-Inputs!$B$38)*_xlfn.NORM.S.INV(RAND())</f>
        <v>-1.1085018001031148</v>
      </c>
      <c r="R163" s="23">
        <f ca="1">SQRT(Inputs!$B$38)*G163+SQRT(1-Inputs!$B$38)*_xlfn.NORM.S.INV(RAND())</f>
        <v>1.1778865618985612</v>
      </c>
      <c r="S163" s="23">
        <f ca="1">SQRT(Inputs!$B$38)*H163+SQRT(1-Inputs!$B$38)*_xlfn.NORM.S.INV(RAND())</f>
        <v>1.0954743619812755</v>
      </c>
      <c r="T163" s="23">
        <f ca="1">SQRT(Inputs!$B$38)*I163+SQRT(1-Inputs!$B$38)*_xlfn.NORM.S.INV(RAND())</f>
        <v>0.36429026700341782</v>
      </c>
      <c r="U163" s="23">
        <f ca="1">SQRT(Inputs!$B$38)*J163+SQRT(1-Inputs!$B$38)*_xlfn.NORM.S.INV(RAND())</f>
        <v>0.38709004475089426</v>
      </c>
      <c r="V163" s="23">
        <f ca="1">SQRT(Inputs!$B$38)*K163+SQRT(1-Inputs!$B$38)*_xlfn.NORM.S.INV(RAND())</f>
        <v>1.2038641411277935</v>
      </c>
      <c r="W163" s="23">
        <f ca="1">SQRT(Inputs!$B$38)*L163+SQRT(1-Inputs!$B$38)*_xlfn.NORM.S.INV(RAND())</f>
        <v>5.9315093975989108E-2</v>
      </c>
      <c r="X163" s="23">
        <f ca="1">SQRT(Inputs!$B$38)*M163+SQRT(1-Inputs!$B$38)*_xlfn.NORM.S.INV(RAND())</f>
        <v>-5.9229695489750878E-2</v>
      </c>
      <c r="Y163" s="23">
        <f ca="1">SQRT(Inputs!$B$38)*C163+SQRT(1-Inputs!$B$38)*_xlfn.NORM.S.INV(RAND())</f>
        <v>4.7786791544024654E-2</v>
      </c>
      <c r="Z163" s="23">
        <f ca="1">SQRT(Inputs!$B$38)*D163+SQRT(1-Inputs!$B$38)*_xlfn.NORM.S.INV(RAND())</f>
        <v>1.3261052273956715</v>
      </c>
      <c r="AA163" s="23">
        <f ca="1">SQRT(Inputs!$B$38)*E163+SQRT(1-Inputs!$B$38)*_xlfn.NORM.S.INV(RAND())</f>
        <v>1.254265337187024</v>
      </c>
      <c r="AB163" s="23">
        <f ca="1">SQRT(Inputs!$B$38)*F163+SQRT(1-Inputs!$B$38)*_xlfn.NORM.S.INV(RAND())</f>
        <v>-1.4535239633173408E-2</v>
      </c>
      <c r="AC163" s="23">
        <f ca="1">SQRT(Inputs!$B$38)*G163+SQRT(1-Inputs!$B$38)*_xlfn.NORM.S.INV(RAND())</f>
        <v>0.99064560168579163</v>
      </c>
      <c r="AD163" s="23">
        <f ca="1">SQRT(Inputs!$B$38)*H163+SQRT(1-Inputs!$B$38)*_xlfn.NORM.S.INV(RAND())</f>
        <v>-0.28472324033951396</v>
      </c>
      <c r="AE163" s="23">
        <f ca="1">SQRT(Inputs!$B$38)*I163+SQRT(1-Inputs!$B$38)*_xlfn.NORM.S.INV(RAND())</f>
        <v>1.4139508431448038</v>
      </c>
      <c r="AF163" s="23">
        <f ca="1">SQRT(Inputs!$B$38)*J163+SQRT(1-Inputs!$B$38)*_xlfn.NORM.S.INV(RAND())</f>
        <v>-0.47369873485282199</v>
      </c>
      <c r="AG163" s="23">
        <f ca="1">SQRT(Inputs!$B$38)*K163+SQRT(1-Inputs!$B$38)*_xlfn.NORM.S.INV(RAND())</f>
        <v>0.66948052300403527</v>
      </c>
      <c r="AH163" s="23">
        <f ca="1">SQRT(Inputs!$B$38)*L163+SQRT(1-Inputs!$B$38)*_xlfn.NORM.S.INV(RAND())</f>
        <v>9.0072914941731475E-2</v>
      </c>
      <c r="AI163" s="23">
        <f ca="1">SQRT(Inputs!$B$38)*M163+SQRT(1-Inputs!$B$38)*_xlfn.NORM.S.INV(RAND())</f>
        <v>-0.26675201856991682</v>
      </c>
      <c r="AJ163" s="23">
        <f ca="1">SQRT(Inputs!$B$38)*C163+SQRT(1-Inputs!$B$38)*_xlfn.NORM.S.INV(RAND())</f>
        <v>-1.2217724746839767</v>
      </c>
      <c r="AK163" s="23">
        <f ca="1">SQRT(Inputs!$B$38)*D163+SQRT(1-Inputs!$B$38)*_xlfn.NORM.S.INV(RAND())</f>
        <v>0.62632948660265086</v>
      </c>
      <c r="AL163" s="23">
        <f ca="1">SQRT(Inputs!$B$38)*E163+SQRT(1-Inputs!$B$38)*_xlfn.NORM.S.INV(RAND())</f>
        <v>-0.9750013594016963</v>
      </c>
      <c r="AM163" s="23">
        <f ca="1">SQRT(Inputs!$B$38)*F163+SQRT(1-Inputs!$B$38)*_xlfn.NORM.S.INV(RAND())</f>
        <v>-1.1702579903925436</v>
      </c>
      <c r="AN163" s="23">
        <f ca="1">SQRT(Inputs!$B$38)*G163+SQRT(1-Inputs!$B$38)*_xlfn.NORM.S.INV(RAND())</f>
        <v>0.22331561472917122</v>
      </c>
      <c r="AO163" s="23">
        <f ca="1">SQRT(Inputs!$B$38)*H163+SQRT(1-Inputs!$B$38)*_xlfn.NORM.S.INV(RAND())</f>
        <v>0.6926037231052633</v>
      </c>
      <c r="AP163" s="23">
        <f ca="1">SQRT(Inputs!$B$38)*I163+SQRT(1-Inputs!$B$38)*_xlfn.NORM.S.INV(RAND())</f>
        <v>0.91545288220334753</v>
      </c>
      <c r="AQ163" s="23">
        <f ca="1">SQRT(Inputs!$B$38)*J163+SQRT(1-Inputs!$B$38)*_xlfn.NORM.S.INV(RAND())</f>
        <v>-0.13252428523923332</v>
      </c>
      <c r="AR163" s="23">
        <f ca="1">SQRT(Inputs!$B$38)*K163+SQRT(1-Inputs!$B$38)*_xlfn.NORM.S.INV(RAND())</f>
        <v>1.3280529506349126</v>
      </c>
      <c r="AS163" s="23">
        <f ca="1">SQRT(Inputs!$B$38)*L163+SQRT(1-Inputs!$B$38)*_xlfn.NORM.S.INV(RAND())</f>
        <v>0.98171802159554711</v>
      </c>
      <c r="AT163" s="23">
        <f ca="1">SQRT(Inputs!$B$38)*M163+SQRT(1-Inputs!$B$38)*_xlfn.NORM.S.INV(RAND())</f>
        <v>-0.96779069135876583</v>
      </c>
      <c r="AU163" s="15">
        <f ca="1">Inputs!$B$6*EXP($B$8-0.5*C$5^2+C$5*N163)</f>
        <v>4623.5467498952421</v>
      </c>
      <c r="AV163" s="15">
        <f t="shared" ca="1" si="73"/>
        <v>5387.5689683902847</v>
      </c>
      <c r="AW163" s="15">
        <f t="shared" ca="1" si="74"/>
        <v>6798.7061784546504</v>
      </c>
      <c r="AX163" s="15">
        <f t="shared" ca="1" si="75"/>
        <v>7227.0574267043512</v>
      </c>
      <c r="AY163" s="15">
        <f t="shared" ca="1" si="76"/>
        <v>10134.721327671106</v>
      </c>
      <c r="AZ163" s="15">
        <f t="shared" ca="1" si="77"/>
        <v>13984.215507002855</v>
      </c>
      <c r="BA163" s="15">
        <f t="shared" ca="1" si="78"/>
        <v>17778.164655788085</v>
      </c>
      <c r="BB163" s="15">
        <f t="shared" ca="1" si="79"/>
        <v>22626.607125827584</v>
      </c>
      <c r="BC163" s="15">
        <f t="shared" ca="1" si="80"/>
        <v>31126.777739936995</v>
      </c>
      <c r="BD163" s="15">
        <f t="shared" ca="1" si="81"/>
        <v>38345.387466945394</v>
      </c>
      <c r="BE163" s="15">
        <f t="shared" ca="1" si="82"/>
        <v>46734.556627907499</v>
      </c>
      <c r="BF163" s="15">
        <f ca="1">Inputs!$B$13*EXP($B$9-0.5*C$6^2+C$6*Y163)</f>
        <v>13962.673259525449</v>
      </c>
      <c r="BG163" s="15">
        <f t="shared" ca="1" si="83"/>
        <v>21617.032565573325</v>
      </c>
      <c r="BH163" s="15">
        <f t="shared" ca="1" si="84"/>
        <v>32519.797754635852</v>
      </c>
      <c r="BI163" s="15">
        <f t="shared" ca="1" si="85"/>
        <v>39720.160434838479</v>
      </c>
      <c r="BJ163" s="15">
        <f t="shared" ca="1" si="86"/>
        <v>56168.703295095467</v>
      </c>
      <c r="BK163" s="15">
        <f t="shared" ca="1" si="87"/>
        <v>66315.37228094881</v>
      </c>
      <c r="BL163" s="15">
        <f t="shared" ca="1" si="88"/>
        <v>97841.968228724334</v>
      </c>
      <c r="BM163" s="15">
        <f t="shared" ca="1" si="89"/>
        <v>113395.71286125277</v>
      </c>
      <c r="BN163" s="15">
        <f t="shared" ca="1" si="90"/>
        <v>151112.36785132694</v>
      </c>
      <c r="BO163" s="15">
        <f t="shared" ca="1" si="91"/>
        <v>187885.09712141403</v>
      </c>
      <c r="BP163" s="15">
        <f t="shared" ca="1" si="92"/>
        <v>224367.01921126925</v>
      </c>
      <c r="BQ163" s="15">
        <f ca="1">Inputs!$B$20*EXP($B$10-0.5*C$7^2+C$7*AJ163)</f>
        <v>2781.0591960735046</v>
      </c>
      <c r="BR163" s="15">
        <f t="shared" ca="1" si="93"/>
        <v>4603.9890155832891</v>
      </c>
      <c r="BS163" s="15">
        <f t="shared" ca="1" si="94"/>
        <v>4764.8553181977195</v>
      </c>
      <c r="BT163" s="15">
        <f t="shared" ca="1" si="95"/>
        <v>4833.0209133165863</v>
      </c>
      <c r="BU163" s="15">
        <f t="shared" ca="1" si="96"/>
        <v>7069.8743811777313</v>
      </c>
      <c r="BV163" s="15">
        <f t="shared" ca="1" si="97"/>
        <v>11497.339489733093</v>
      </c>
      <c r="BW163" s="15">
        <f t="shared" ca="1" si="98"/>
        <v>19474.052088850924</v>
      </c>
      <c r="BX163" s="15">
        <f t="shared" ca="1" si="99"/>
        <v>26523.478946495703</v>
      </c>
      <c r="BY163" s="15">
        <f t="shared" ca="1" si="100"/>
        <v>47914.93140106288</v>
      </c>
      <c r="BZ163" s="15">
        <f t="shared" ca="1" si="101"/>
        <v>80528.629288303986</v>
      </c>
      <c r="CA163" s="15">
        <f t="shared" ca="1" si="102"/>
        <v>95245.413402610095</v>
      </c>
      <c r="CB163" s="15">
        <f ca="1">(AU163*DCF!C$10-DCF!C$5*MAX(AU163*DCF!C$10,0)-MAX(AU163-Inputs!$B$6,0)/Inputs!$B$10)*DCF!C$6</f>
        <v>1045.4892426987899</v>
      </c>
      <c r="CC163" s="15">
        <f ca="1">(AV163*DCF!D$10-DCF!D$5*MAX(AV163*DCF!D$10,0)-MAX(AV163-AU163,0)/Inputs!$B$10)*DCF!D$6</f>
        <v>1126.8966143653956</v>
      </c>
      <c r="CD163" s="15">
        <f ca="1">(AW163*DCF!E$10-DCF!E$5*MAX(AW163*DCF!E$10,0)-MAX(AW163-AV163,0)/Inputs!$B$10)*DCF!E$6</f>
        <v>1251.8664930460793</v>
      </c>
      <c r="CE163" s="15">
        <f ca="1">(AX163*DCF!F$10-DCF!F$5*MAX(AX163*DCF!F$10,0)-MAX(AX163-AW163,0)/Inputs!$B$10)*DCF!F$6</f>
        <v>1488.5258439215422</v>
      </c>
      <c r="CF163" s="15">
        <f ca="1">(AY163*DCF!G$10-DCF!G$5*MAX(AY163*DCF!G$10,0)-MAX(AY163-AX163,0)/Inputs!$B$10)*DCF!G$6</f>
        <v>1529.2531965607507</v>
      </c>
      <c r="CG163" s="15">
        <f ca="1">(AZ163*DCF!H$10-DCF!H$5*MAX(AZ163*DCF!H$10,0)-MAX(AZ163-AY163,0)/Inputs!$B$10)*DCF!H$6</f>
        <v>2031.4987684611663</v>
      </c>
      <c r="CH163" s="15">
        <f ca="1">(BA163*DCF!I$10-DCF!I$5*MAX(BA163*DCF!I$10,0)-MAX(BA163-AZ163,0)/Inputs!$B$10)*DCF!I$6</f>
        <v>2625.0815448261101</v>
      </c>
      <c r="CI163" s="15">
        <f ca="1">(BB163*DCF!J$10-DCF!J$5*MAX(BB163*DCF!J$10,0)-MAX(BB163-BA163,0)/Inputs!$B$10)*DCF!J$6</f>
        <v>3148.0767234438445</v>
      </c>
      <c r="CJ163" s="15">
        <f ca="1">(BC163*DCF!K$10-DCF!K$5*MAX(BC163*DCF!K$10,0)-MAX(BC163-BB163,0)/Inputs!$B$10)*DCF!K$6</f>
        <v>3821.0168275987621</v>
      </c>
      <c r="CK163" s="15">
        <f ca="1">(BD163*DCF!L$10-DCF!L$5*MAX(BD163*DCF!L$10,0)-MAX(BD163-BC163,0)/Inputs!$B$10)*DCF!L$6</f>
        <v>4849.7304874673882</v>
      </c>
      <c r="CL163" s="15">
        <f ca="1">(BE163*DCF!M$10-DCF!M$5*MAX(BE163*DCF!M$10,0)-MAX(BE163-BD163,0)/Inputs!$B$10)*DCF!M$6</f>
        <v>5592.6745133578106</v>
      </c>
      <c r="CM163" s="15">
        <f ca="1">(BF163*DCF!C$28-DCF!C$5*MAX(BF163*DCF!C$28,0)-MAX(BF163-Inputs!$B$13,0)/Inputs!$B$17)*DCF!C$6</f>
        <v>3666.4726009114574</v>
      </c>
      <c r="CN163" s="15">
        <f ca="1">(BG163*DCF!D$28-DCF!D$5*MAX(BG163*DCF!D$28,0)-MAX(BG163-BF163,0)/Inputs!$B$17)*DCF!D$6</f>
        <v>4733.6888722314916</v>
      </c>
      <c r="CO163" s="15">
        <f ca="1">(BH163*DCF!E$28-DCF!E$5*MAX(BH163*DCF!E$28,0)-MAX(BH163-BG163,0)/Inputs!$B$17)*DCF!E$6</f>
        <v>7061.4008414772361</v>
      </c>
      <c r="CP163" s="15">
        <f ca="1">(BI163*DCF!F$28-DCF!F$5*MAX(BI163*DCF!F$28,0)-MAX(BI163-BH163,0)/Inputs!$B$17)*DCF!F$6</f>
        <v>9472.0374584301662</v>
      </c>
      <c r="CQ163" s="15">
        <f ca="1">(BJ163*DCF!G$28-DCF!G$5*MAX(BJ163*DCF!G$28,0)-MAX(BJ163-BI163,0)/Inputs!$B$17)*DCF!G$6</f>
        <v>11806.913803303964</v>
      </c>
      <c r="CR163" s="15">
        <f ca="1">(BK163*DCF!H$28-DCF!H$5*MAX(BK163*DCF!H$28,0)-MAX(BK163-BJ163,0)/Inputs!$B$17)*DCF!H$6</f>
        <v>14824.015595714793</v>
      </c>
      <c r="CS163" s="15">
        <f ca="1">(BL163*DCF!I$28-DCF!I$5*MAX(BL163*DCF!I$28,0)-MAX(BL163-BK163,0)/Inputs!$B$17)*DCF!I$6</f>
        <v>18482.802948085064</v>
      </c>
      <c r="CT163" s="15">
        <f ca="1">(BM163*DCF!J$28-DCF!J$5*MAX(BM163*DCF!J$28,0)-MAX(BM163-BL163,0)/Inputs!$B$17)*DCF!J$6</f>
        <v>23234.358192191532</v>
      </c>
      <c r="CU163" s="15">
        <f ca="1">(BN163*DCF!K$28-DCF!K$5*MAX(BN163*DCF!K$28,0)-MAX(BN163-BM163,0)/Inputs!$B$17)*DCF!K$6</f>
        <v>27292.610536264547</v>
      </c>
      <c r="CV163" s="15">
        <f ca="1">(BO163*DCF!L$28-DCF!L$5*MAX(BO163*DCF!L$28,0)-MAX(BO163-BN163,0)/Inputs!$B$17)*DCF!L$6</f>
        <v>33326.124925249133</v>
      </c>
      <c r="CW163" s="15">
        <f ca="1">(BP163*DCF!M$28-DCF!M$5*MAX(BP163*DCF!M$28,0)-MAX(BP163-BO163,0)/Inputs!$B$17)*DCF!M$6</f>
        <v>38401.398537602588</v>
      </c>
      <c r="CX163" s="15">
        <f ca="1">(BQ163*DCF!C$46-DCF!C$5*MAX(BQ163*DCF!C$46,0)-MAX(BQ163-Inputs!$B$20,0)/Inputs!$B$24)*DCF!C$6</f>
        <v>-642.27695059434279</v>
      </c>
      <c r="CY163" s="15">
        <f ca="1">(BR163*DCF!D$46-DCF!D$5*MAX(BR163*DCF!D$46,0)-MAX(BR163-BQ163,0)/Inputs!$B$24)*DCF!D$6</f>
        <v>-1563.6225808417987</v>
      </c>
      <c r="CZ163" s="15">
        <f ca="1">(BS163*DCF!E$46-DCF!E$5*MAX(BS163*DCF!E$46,0)-MAX(BS163-BR163,0)/Inputs!$B$24)*DCF!E$6</f>
        <v>-626.86150552376512</v>
      </c>
      <c r="DA163" s="15">
        <f ca="1">(BT163*DCF!F$46-DCF!F$5*MAX(BT163*DCF!F$46,0)-MAX(BT163-BS163,0)/Inputs!$B$24)*DCF!F$6</f>
        <v>-376.79238765850073</v>
      </c>
      <c r="DB163" s="15">
        <f ca="1">(BU163*DCF!G$46-DCF!G$5*MAX(BU163*DCF!G$46,0)-MAX(BU163-BT163,0)/Inputs!$B$24)*DCF!G$6</f>
        <v>-990.24991757689656</v>
      </c>
      <c r="DC163" s="15">
        <f ca="1">(BV163*DCF!H$46-DCF!H$5*MAX(BV163*DCF!H$46,0)-MAX(BV163-BU163,0)/Inputs!$B$24)*DCF!H$6</f>
        <v>-1375.8076549547802</v>
      </c>
      <c r="DD163" s="15">
        <f ca="1">(BW163*DCF!I$46-DCF!I$5*MAX(BW163*DCF!I$46,0)-MAX(BW163-BV163,0)/Inputs!$B$24)*DCF!I$6</f>
        <v>-1840.0448231467763</v>
      </c>
      <c r="DE163" s="15">
        <f ca="1">(BX163*DCF!J$46-DCF!J$5*MAX(BX163*DCF!J$46,0)-MAX(BX163-BW163,0)/Inputs!$B$24)*DCF!J$6</f>
        <v>-756.80625725880168</v>
      </c>
      <c r="DF163" s="15">
        <f ca="1">(BY163*DCF!K$46-DCF!K$5*MAX(BY163*DCF!K$46,0)-MAX(BY163-BX163,0)/Inputs!$B$24)*DCF!K$6</f>
        <v>-2503.2753785420823</v>
      </c>
      <c r="DG163" s="15">
        <f ca="1">(BZ163*DCF!L$46-DCF!L$5*MAX(BZ163*DCF!L$46,0)-MAX(BZ163-BY163,0)/Inputs!$B$24)*DCF!L$6</f>
        <v>-1814.0163104868468</v>
      </c>
      <c r="DH163" s="15">
        <f ca="1">(CA163*DCF!M$46-DCF!M$5*MAX(CA163*DCF!M$46,0)-MAX(CA163-BZ163,0)/Inputs!$B$24)*DCF!M$6</f>
        <v>4390.2315796961739</v>
      </c>
      <c r="DI163" s="15">
        <f ca="1">SUM(CB163:CL163)+BE163*DCF!M$10*(1+Inputs!$B$30)*(1-Inputs!$B$33)*(1-Inputs!$B$30/Inputs!$B$31)/(Inputs!$B$29-Inputs!$B$30)*DCF!M$6</f>
        <v>158572.99935174716</v>
      </c>
      <c r="DJ163" s="15">
        <f ca="1">SUM(CM163:CW163)+BP163*DCF!M$28*(1+Inputs!$B$30)*(1-Inputs!$B$33)*(1-Inputs!$B$30/Inputs!$B$31)/(Inputs!$B$29-Inputs!$B$30)*DCF!M$6</f>
        <v>1024856.99952698</v>
      </c>
      <c r="DK163" s="15">
        <f ca="1">SUM(CX163:DH163)+CA163*DCF!M$46*(1+Inputs!$B$30)*(1-Inputs!$B$33)*(1-Inputs!$B$30/Inputs!$B$31)/(Inputs!$B$29-Inputs!$B$30)*DCF!M$6</f>
        <v>139161.16947403806</v>
      </c>
      <c r="DM163" s="15">
        <f ca="1">DI163+DJ163+DK163+Inputs!$B$34+Inputs!$B$36-Inputs!$B$35</f>
        <v>1399442.1683527653</v>
      </c>
    </row>
    <row r="164" spans="1:117" x14ac:dyDescent="0.75">
      <c r="A164" s="11">
        <v>151</v>
      </c>
      <c r="C164" s="23">
        <f t="shared" ref="C164:M173" ca="1" si="105">_xlfn.NORM.S.INV(RAND())</f>
        <v>-0.23554645149368958</v>
      </c>
      <c r="D164" s="23">
        <f t="shared" ca="1" si="105"/>
        <v>0.16853275245598834</v>
      </c>
      <c r="E164" s="23">
        <f t="shared" ca="1" si="105"/>
        <v>-2.5255689372786363</v>
      </c>
      <c r="F164" s="23">
        <f t="shared" ca="1" si="105"/>
        <v>0.5523307222191447</v>
      </c>
      <c r="G164" s="23">
        <f t="shared" ca="1" si="105"/>
        <v>-0.37644298253148523</v>
      </c>
      <c r="H164" s="23">
        <f t="shared" ca="1" si="105"/>
        <v>-0.26574878004443364</v>
      </c>
      <c r="I164" s="23">
        <f t="shared" ca="1" si="105"/>
        <v>-2.5449513838216524</v>
      </c>
      <c r="J164" s="23">
        <f t="shared" ca="1" si="105"/>
        <v>-0.55625340430959147</v>
      </c>
      <c r="K164" s="23">
        <f t="shared" ca="1" si="105"/>
        <v>-2.2177050844044626</v>
      </c>
      <c r="L164" s="23">
        <f t="shared" ca="1" si="105"/>
        <v>-0.68269577572744589</v>
      </c>
      <c r="M164" s="23">
        <f t="shared" ca="1" si="105"/>
        <v>-2.0977868696002853</v>
      </c>
      <c r="N164" s="23">
        <f ca="1">SQRT(Inputs!$B$38)*C164+SQRT(1-Inputs!$B$38)*_xlfn.NORM.S.INV(RAND())</f>
        <v>0.78474920495245248</v>
      </c>
      <c r="O164" s="23">
        <f ca="1">SQRT(Inputs!$B$38)*D164+SQRT(1-Inputs!$B$38)*_xlfn.NORM.S.INV(RAND())</f>
        <v>1.5377522844874987</v>
      </c>
      <c r="P164" s="23">
        <f ca="1">SQRT(Inputs!$B$38)*E164+SQRT(1-Inputs!$B$38)*_xlfn.NORM.S.INV(RAND())</f>
        <v>-1.0898749950969808</v>
      </c>
      <c r="Q164" s="23">
        <f ca="1">SQRT(Inputs!$B$38)*F164+SQRT(1-Inputs!$B$38)*_xlfn.NORM.S.INV(RAND())</f>
        <v>-0.34315145856018325</v>
      </c>
      <c r="R164" s="23">
        <f ca="1">SQRT(Inputs!$B$38)*G164+SQRT(1-Inputs!$B$38)*_xlfn.NORM.S.INV(RAND())</f>
        <v>-0.49844221463892802</v>
      </c>
      <c r="S164" s="23">
        <f ca="1">SQRT(Inputs!$B$38)*H164+SQRT(1-Inputs!$B$38)*_xlfn.NORM.S.INV(RAND())</f>
        <v>-0.14338219007405928</v>
      </c>
      <c r="T164" s="23">
        <f ca="1">SQRT(Inputs!$B$38)*I164+SQRT(1-Inputs!$B$38)*_xlfn.NORM.S.INV(RAND())</f>
        <v>-0.86347448351959832</v>
      </c>
      <c r="U164" s="23">
        <f ca="1">SQRT(Inputs!$B$38)*J164+SQRT(1-Inputs!$B$38)*_xlfn.NORM.S.INV(RAND())</f>
        <v>0.90646790323022719</v>
      </c>
      <c r="V164" s="23">
        <f ca="1">SQRT(Inputs!$B$38)*K164+SQRT(1-Inputs!$B$38)*_xlfn.NORM.S.INV(RAND())</f>
        <v>-0.37211023009880451</v>
      </c>
      <c r="W164" s="23">
        <f ca="1">SQRT(Inputs!$B$38)*L164+SQRT(1-Inputs!$B$38)*_xlfn.NORM.S.INV(RAND())</f>
        <v>-1.7804585012488765</v>
      </c>
      <c r="X164" s="23">
        <f ca="1">SQRT(Inputs!$B$38)*M164+SQRT(1-Inputs!$B$38)*_xlfn.NORM.S.INV(RAND())</f>
        <v>-0.76826076562819812</v>
      </c>
      <c r="Y164" s="23">
        <f ca="1">SQRT(Inputs!$B$38)*C164+SQRT(1-Inputs!$B$38)*_xlfn.NORM.S.INV(RAND())</f>
        <v>-0.16811794330504967</v>
      </c>
      <c r="Z164" s="23">
        <f ca="1">SQRT(Inputs!$B$38)*D164+SQRT(1-Inputs!$B$38)*_xlfn.NORM.S.INV(RAND())</f>
        <v>5.6211651443270158E-2</v>
      </c>
      <c r="AA164" s="23">
        <f ca="1">SQRT(Inputs!$B$38)*E164+SQRT(1-Inputs!$B$38)*_xlfn.NORM.S.INV(RAND())</f>
        <v>-1.3334194155073607</v>
      </c>
      <c r="AB164" s="23">
        <f ca="1">SQRT(Inputs!$B$38)*F164+SQRT(1-Inputs!$B$38)*_xlfn.NORM.S.INV(RAND())</f>
        <v>-0.10412858398794961</v>
      </c>
      <c r="AC164" s="23">
        <f ca="1">SQRT(Inputs!$B$38)*G164+SQRT(1-Inputs!$B$38)*_xlfn.NORM.S.INV(RAND())</f>
        <v>-0.96514499768928408</v>
      </c>
      <c r="AD164" s="23">
        <f ca="1">SQRT(Inputs!$B$38)*H164+SQRT(1-Inputs!$B$38)*_xlfn.NORM.S.INV(RAND())</f>
        <v>1.753005601194694</v>
      </c>
      <c r="AE164" s="23">
        <f ca="1">SQRT(Inputs!$B$38)*I164+SQRT(1-Inputs!$B$38)*_xlfn.NORM.S.INV(RAND())</f>
        <v>-1.8590740342722829</v>
      </c>
      <c r="AF164" s="23">
        <f ca="1">SQRT(Inputs!$B$38)*J164+SQRT(1-Inputs!$B$38)*_xlfn.NORM.S.INV(RAND())</f>
        <v>-0.27503605425105704</v>
      </c>
      <c r="AG164" s="23">
        <f ca="1">SQRT(Inputs!$B$38)*K164+SQRT(1-Inputs!$B$38)*_xlfn.NORM.S.INV(RAND())</f>
        <v>-0.9963577343872857</v>
      </c>
      <c r="AH164" s="23">
        <f ca="1">SQRT(Inputs!$B$38)*L164+SQRT(1-Inputs!$B$38)*_xlfn.NORM.S.INV(RAND())</f>
        <v>-5.3908311832083944E-2</v>
      </c>
      <c r="AI164" s="23">
        <f ca="1">SQRT(Inputs!$B$38)*M164+SQRT(1-Inputs!$B$38)*_xlfn.NORM.S.INV(RAND())</f>
        <v>-1.0634847573971535</v>
      </c>
      <c r="AJ164" s="23">
        <f ca="1">SQRT(Inputs!$B$38)*C164+SQRT(1-Inputs!$B$38)*_xlfn.NORM.S.INV(RAND())</f>
        <v>1.0171284375381877</v>
      </c>
      <c r="AK164" s="23">
        <f ca="1">SQRT(Inputs!$B$38)*D164+SQRT(1-Inputs!$B$38)*_xlfn.NORM.S.INV(RAND())</f>
        <v>-0.14007610611959792</v>
      </c>
      <c r="AL164" s="23">
        <f ca="1">SQRT(Inputs!$B$38)*E164+SQRT(1-Inputs!$B$38)*_xlfn.NORM.S.INV(RAND())</f>
        <v>-1.6149565534171213</v>
      </c>
      <c r="AM164" s="23">
        <f ca="1">SQRT(Inputs!$B$38)*F164+SQRT(1-Inputs!$B$38)*_xlfn.NORM.S.INV(RAND())</f>
        <v>0.94968180469505603</v>
      </c>
      <c r="AN164" s="23">
        <f ca="1">SQRT(Inputs!$B$38)*G164+SQRT(1-Inputs!$B$38)*_xlfn.NORM.S.INV(RAND())</f>
        <v>-0.15431951036943792</v>
      </c>
      <c r="AO164" s="23">
        <f ca="1">SQRT(Inputs!$B$38)*H164+SQRT(1-Inputs!$B$38)*_xlfn.NORM.S.INV(RAND())</f>
        <v>-0.11488070157128072</v>
      </c>
      <c r="AP164" s="23">
        <f ca="1">SQRT(Inputs!$B$38)*I164+SQRT(1-Inputs!$B$38)*_xlfn.NORM.S.INV(RAND())</f>
        <v>-1.1251053783086149</v>
      </c>
      <c r="AQ164" s="23">
        <f ca="1">SQRT(Inputs!$B$38)*J164+SQRT(1-Inputs!$B$38)*_xlfn.NORM.S.INV(RAND())</f>
        <v>-0.55436107061433781</v>
      </c>
      <c r="AR164" s="23">
        <f ca="1">SQRT(Inputs!$B$38)*K164+SQRT(1-Inputs!$B$38)*_xlfn.NORM.S.INV(RAND())</f>
        <v>-2.2608183357686622</v>
      </c>
      <c r="AS164" s="23">
        <f ca="1">SQRT(Inputs!$B$38)*L164+SQRT(1-Inputs!$B$38)*_xlfn.NORM.S.INV(RAND())</f>
        <v>0.2542530426973213</v>
      </c>
      <c r="AT164" s="23">
        <f ca="1">SQRT(Inputs!$B$38)*M164+SQRT(1-Inputs!$B$38)*_xlfn.NORM.S.INV(RAND())</f>
        <v>-2.0610132749469519</v>
      </c>
      <c r="AU164" s="15">
        <f ca="1">Inputs!$B$6*EXP($B$8-0.5*C$5^2+C$5*N164)</f>
        <v>5634.3788141768255</v>
      </c>
      <c r="AV164" s="15">
        <f t="shared" ca="1" si="73"/>
        <v>8598.3350631186986</v>
      </c>
      <c r="AW164" s="15">
        <f t="shared" ca="1" si="74"/>
        <v>9050.8674377602401</v>
      </c>
      <c r="AX164" s="15">
        <f t="shared" ca="1" si="75"/>
        <v>10586.47951744551</v>
      </c>
      <c r="AY164" s="15">
        <f t="shared" ca="1" si="76"/>
        <v>12206.126567355494</v>
      </c>
      <c r="AZ164" s="15">
        <f t="shared" ca="1" si="77"/>
        <v>14694.566258420035</v>
      </c>
      <c r="BA164" s="15">
        <f t="shared" ca="1" si="78"/>
        <v>16428.572867866267</v>
      </c>
      <c r="BB164" s="15">
        <f t="shared" ca="1" si="79"/>
        <v>22025.786363547879</v>
      </c>
      <c r="BC164" s="15">
        <f t="shared" ca="1" si="80"/>
        <v>26024.208282509986</v>
      </c>
      <c r="BD164" s="15">
        <f t="shared" ca="1" si="81"/>
        <v>26991.242284805416</v>
      </c>
      <c r="BE164" s="15">
        <f t="shared" ca="1" si="82"/>
        <v>30839.097844262527</v>
      </c>
      <c r="BF164" s="15">
        <f ca="1">Inputs!$B$13*EXP($B$9-0.5*C$6^2+C$6*Y164)</f>
        <v>13377.644036450794</v>
      </c>
      <c r="BG164" s="15">
        <f t="shared" ca="1" si="83"/>
        <v>16470.013462764629</v>
      </c>
      <c r="BH164" s="15">
        <f t="shared" ca="1" si="84"/>
        <v>16130.666678838337</v>
      </c>
      <c r="BI164" s="15">
        <f t="shared" ca="1" si="85"/>
        <v>19432.401923268168</v>
      </c>
      <c r="BJ164" s="15">
        <f t="shared" ca="1" si="86"/>
        <v>20728.804181906416</v>
      </c>
      <c r="BK164" s="15">
        <f t="shared" ca="1" si="87"/>
        <v>32298.131759583925</v>
      </c>
      <c r="BL164" s="15">
        <f t="shared" ca="1" si="88"/>
        <v>31180.241815305129</v>
      </c>
      <c r="BM164" s="15">
        <f t="shared" ca="1" si="89"/>
        <v>37039.835946343403</v>
      </c>
      <c r="BN164" s="15">
        <f t="shared" ca="1" si="90"/>
        <v>40427.366425174463</v>
      </c>
      <c r="BO164" s="15">
        <f t="shared" ca="1" si="91"/>
        <v>49430.982481929561</v>
      </c>
      <c r="BP164" s="15">
        <f t="shared" ca="1" si="92"/>
        <v>53934.107402468682</v>
      </c>
      <c r="BQ164" s="15">
        <f ca="1">Inputs!$B$20*EXP($B$10-0.5*C$7^2+C$7*AJ164)</f>
        <v>6152.947622673466</v>
      </c>
      <c r="BR164" s="15">
        <f t="shared" ca="1" si="93"/>
        <v>7985.5000419980643</v>
      </c>
      <c r="BS164" s="15">
        <f t="shared" ca="1" si="94"/>
        <v>6876.9447563048525</v>
      </c>
      <c r="BT164" s="15">
        <f t="shared" ca="1" si="95"/>
        <v>12164.326139644758</v>
      </c>
      <c r="BU164" s="15">
        <f t="shared" ca="1" si="96"/>
        <v>16240.404705409148</v>
      </c>
      <c r="BV164" s="15">
        <f t="shared" ca="1" si="97"/>
        <v>22017.776069899581</v>
      </c>
      <c r="BW164" s="15">
        <f t="shared" ca="1" si="98"/>
        <v>24214.092072087624</v>
      </c>
      <c r="BX164" s="15">
        <f t="shared" ca="1" si="99"/>
        <v>30305.0643780274</v>
      </c>
      <c r="BY164" s="15">
        <f t="shared" ca="1" si="100"/>
        <v>27551.910388230935</v>
      </c>
      <c r="BZ164" s="15">
        <f t="shared" ca="1" si="101"/>
        <v>40509.025357592836</v>
      </c>
      <c r="CA164" s="15">
        <f t="shared" ca="1" si="102"/>
        <v>39452.695674693467</v>
      </c>
      <c r="CB164" s="15">
        <f ca="1">(AU164*DCF!C$10-DCF!C$5*MAX(AU164*DCF!C$10,0)-MAX(AU164-Inputs!$B$6,0)/Inputs!$B$10)*DCF!C$6</f>
        <v>1038.2818299089231</v>
      </c>
      <c r="CC164" s="15">
        <f ca="1">(AV164*DCF!D$10-DCF!D$5*MAX(AV164*DCF!D$10,0)-MAX(AV164-AU164,0)/Inputs!$B$10)*DCF!D$6</f>
        <v>1373.1027607684589</v>
      </c>
      <c r="CD164" s="15">
        <f ca="1">(AW164*DCF!E$10-DCF!E$5*MAX(AW164*DCF!E$10,0)-MAX(AW164-AV164,0)/Inputs!$B$10)*DCF!E$6</f>
        <v>1987.7721828012625</v>
      </c>
      <c r="CE164" s="15">
        <f ca="1">(AX164*DCF!F$10-DCF!F$5*MAX(AX164*DCF!F$10,0)-MAX(AX164-AW164,0)/Inputs!$B$10)*DCF!F$6</f>
        <v>1991.4888056695645</v>
      </c>
      <c r="CF164" s="15">
        <f ca="1">(AY164*DCF!G$10-DCF!G$5*MAX(AY164*DCF!G$10,0)-MAX(AY164-AX164,0)/Inputs!$B$10)*DCF!G$6</f>
        <v>2203.6243157713557</v>
      </c>
      <c r="CG164" s="15">
        <f ca="1">(AZ164*DCF!H$10-DCF!H$5*MAX(AZ164*DCF!H$10,0)-MAX(AZ164-AY164,0)/Inputs!$B$10)*DCF!H$6</f>
        <v>2411.0935008904771</v>
      </c>
      <c r="CH164" s="15">
        <f ca="1">(BA164*DCF!I$10-DCF!I$5*MAX(BA164*DCF!I$10,0)-MAX(BA164-AZ164,0)/Inputs!$B$10)*DCF!I$6</f>
        <v>2716.4631087435432</v>
      </c>
      <c r="CI164" s="15">
        <f ca="1">(BB164*DCF!J$10-DCF!J$5*MAX(BB164*DCF!J$10,0)-MAX(BB164-BA164,0)/Inputs!$B$10)*DCF!J$6</f>
        <v>2931.5105763576184</v>
      </c>
      <c r="CJ164" s="15">
        <f ca="1">(BC164*DCF!K$10-DCF!K$5*MAX(BC164*DCF!K$10,0)-MAX(BC164-BB164,0)/Inputs!$B$10)*DCF!K$6</f>
        <v>3629.7613808055967</v>
      </c>
      <c r="CK164" s="15">
        <f ca="1">(BD164*DCF!L$10-DCF!L$5*MAX(BD164*DCF!L$10,0)-MAX(BD164-BC164,0)/Inputs!$B$10)*DCF!L$6</f>
        <v>3945.7394469893597</v>
      </c>
      <c r="CL164" s="15">
        <f ca="1">(BE164*DCF!M$10-DCF!M$5*MAX(BE164*DCF!M$10,0)-MAX(BE164-BD164,0)/Inputs!$B$10)*DCF!M$6</f>
        <v>3892.1281195956876</v>
      </c>
      <c r="CM164" s="15">
        <f ca="1">(BF164*DCF!C$28-DCF!C$5*MAX(BF164*DCF!C$28,0)-MAX(BF164-Inputs!$B$13,0)/Inputs!$B$17)*DCF!C$6</f>
        <v>3623.0361938005758</v>
      </c>
      <c r="CN164" s="15">
        <f ca="1">(BG164*DCF!D$28-DCF!D$5*MAX(BG164*DCF!D$28,0)-MAX(BG164-BF164,0)/Inputs!$B$17)*DCF!D$6</f>
        <v>4191.0546434459338</v>
      </c>
      <c r="CO164" s="15">
        <f ca="1">(BH164*DCF!E$28-DCF!E$5*MAX(BH164*DCF!E$28,0)-MAX(BH164-BG164,0)/Inputs!$B$17)*DCF!E$6</f>
        <v>4568.4920332509191</v>
      </c>
      <c r="CP164" s="15">
        <f ca="1">(BI164*DCF!F$28-DCF!F$5*MAX(BI164*DCF!F$28,0)-MAX(BI164-BH164,0)/Inputs!$B$17)*DCF!F$6</f>
        <v>4674.2521667855835</v>
      </c>
      <c r="CQ164" s="15">
        <f ca="1">(BJ164*DCF!G$28-DCF!G$5*MAX(BJ164*DCF!G$28,0)-MAX(BJ164-BI164,0)/Inputs!$B$17)*DCF!G$6</f>
        <v>5160.2034609673701</v>
      </c>
      <c r="CR164" s="15">
        <f ca="1">(BK164*DCF!H$28-DCF!H$5*MAX(BK164*DCF!H$28,0)-MAX(BK164-BJ164,0)/Inputs!$B$17)*DCF!H$6</f>
        <v>6190.1354914951662</v>
      </c>
      <c r="CS164" s="15">
        <f ca="1">(BL164*DCF!I$28-DCF!I$5*MAX(BL164*DCF!I$28,0)-MAX(BL164-BK164,0)/Inputs!$B$17)*DCF!I$6</f>
        <v>7332.1285603178849</v>
      </c>
      <c r="CT164" s="15">
        <f ca="1">(BM164*DCF!J$28-DCF!J$5*MAX(BM164*DCF!J$28,0)-MAX(BM164-BL164,0)/Inputs!$B$17)*DCF!J$6</f>
        <v>7486.0240150003292</v>
      </c>
      <c r="CU164" s="15">
        <f ca="1">(BN164*DCF!K$28-DCF!K$5*MAX(BN164*DCF!K$28,0)-MAX(BN164-BM164,0)/Inputs!$B$17)*DCF!K$6</f>
        <v>8122.6545812999339</v>
      </c>
      <c r="CV164" s="15">
        <f ca="1">(BO164*DCF!L$28-DCF!L$5*MAX(BO164*DCF!L$28,0)-MAX(BO164-BN164,0)/Inputs!$B$17)*DCF!L$6</f>
        <v>8843.744384995538</v>
      </c>
      <c r="CW164" s="15">
        <f ca="1">(BP164*DCF!M$28-DCF!M$5*MAX(BP164*DCF!M$28,0)-MAX(BP164-BO164,0)/Inputs!$B$17)*DCF!M$6</f>
        <v>9677.030432164991</v>
      </c>
      <c r="CX164" s="15">
        <f ca="1">(BQ164*DCF!C$46-DCF!C$5*MAX(BQ164*DCF!C$46,0)-MAX(BQ164-Inputs!$B$20,0)/Inputs!$B$24)*DCF!C$6</f>
        <v>-2784.4902697506691</v>
      </c>
      <c r="CY164" s="15">
        <f ca="1">(BR164*DCF!D$46-DCF!D$5*MAX(BR164*DCF!D$46,0)-MAX(BR164-BQ164,0)/Inputs!$B$24)*DCF!D$6</f>
        <v>-2144.873538660433</v>
      </c>
      <c r="CZ164" s="15">
        <f ca="1">(BS164*DCF!E$46-DCF!E$5*MAX(BS164*DCF!E$46,0)-MAX(BS164-BR164,0)/Inputs!$B$24)*DCF!E$6</f>
        <v>-813.21069109220321</v>
      </c>
      <c r="DA164" s="15">
        <f ca="1">(BT164*DCF!F$46-DCF!F$5*MAX(BT164*DCF!F$46,0)-MAX(BT164-BS164,0)/Inputs!$B$24)*DCF!F$6</f>
        <v>-2811.1858467756324</v>
      </c>
      <c r="DB164" s="15">
        <f ca="1">(BU164*DCF!G$46-DCF!G$5*MAX(BU164*DCF!G$46,0)-MAX(BU164-BT164,0)/Inputs!$B$24)*DCF!G$6</f>
        <v>-1917.4074232122414</v>
      </c>
      <c r="DC164" s="15">
        <f ca="1">(BV164*DCF!H$46-DCF!H$5*MAX(BV164*DCF!H$46,0)-MAX(BV164-BU164,0)/Inputs!$B$24)*DCF!H$6</f>
        <v>-1795.2827529737476</v>
      </c>
      <c r="DD164" s="15">
        <f ca="1">(BW164*DCF!I$46-DCF!I$5*MAX(BW164*DCF!I$46,0)-MAX(BW164-BV164,0)/Inputs!$B$24)*DCF!I$6</f>
        <v>-71.24351743639258</v>
      </c>
      <c r="DE164" s="15">
        <f ca="1">(BX164*DCF!J$46-DCF!J$5*MAX(BX164*DCF!J$46,0)-MAX(BX164-BW164,0)/Inputs!$B$24)*DCF!J$6</f>
        <v>-344.01272062847369</v>
      </c>
      <c r="DF164" s="15">
        <f ca="1">(BY164*DCF!K$46-DCF!K$5*MAX(BY164*DCF!K$46,0)-MAX(BY164-BX164,0)/Inputs!$B$24)*DCF!K$6</f>
        <v>1573.8569660997512</v>
      </c>
      <c r="DG164" s="15">
        <f ca="1">(BZ164*DCF!L$46-DCF!L$5*MAX(BZ164*DCF!L$46,0)-MAX(BZ164-BY164,0)/Inputs!$B$24)*DCF!L$6</f>
        <v>-132.03646397926761</v>
      </c>
      <c r="DH164" s="15">
        <f ca="1">(CA164*DCF!M$46-DCF!M$5*MAX(CA164*DCF!M$46,0)-MAX(CA164-BZ164,0)/Inputs!$B$24)*DCF!M$6</f>
        <v>3092.9364681672778</v>
      </c>
      <c r="DI164" s="15">
        <f ca="1">SUM(CB164:CL164)+BE164*DCF!M$10*(1+Inputs!$B$30)*(1-Inputs!$B$33)*(1-Inputs!$B$30/Inputs!$B$31)/(Inputs!$B$29-Inputs!$B$30)*DCF!M$6</f>
        <v>113946.5831337355</v>
      </c>
      <c r="DJ164" s="15">
        <f ca="1">SUM(CM164:CW164)+BP164*DCF!M$28*(1+Inputs!$B$30)*(1-Inputs!$B$33)*(1-Inputs!$B$30/Inputs!$B$31)/(Inputs!$B$29-Inputs!$B$30)*DCF!M$6</f>
        <v>270001.20143793261</v>
      </c>
      <c r="DK164" s="15">
        <f ca="1">SUM(CX164:DH164)+CA164*DCF!M$46*(1+Inputs!$B$30)*(1-Inputs!$B$33)*(1-Inputs!$B$30/Inputs!$B$31)/(Inputs!$B$29-Inputs!$B$30)*DCF!M$6</f>
        <v>52851.591193403794</v>
      </c>
      <c r="DM164" s="15">
        <f ca="1">DI164+DJ164+DK164+Inputs!$B$34+Inputs!$B$36-Inputs!$B$35</f>
        <v>513650.37576507195</v>
      </c>
    </row>
    <row r="165" spans="1:117" x14ac:dyDescent="0.75">
      <c r="A165" s="11">
        <v>152</v>
      </c>
      <c r="C165" s="23">
        <f t="shared" ca="1" si="105"/>
        <v>0.16293363316870052</v>
      </c>
      <c r="D165" s="23">
        <f t="shared" ca="1" si="105"/>
        <v>1.5887513898853944</v>
      </c>
      <c r="E165" s="23">
        <f t="shared" ca="1" si="105"/>
        <v>0.40219204598774727</v>
      </c>
      <c r="F165" s="23">
        <f t="shared" ca="1" si="105"/>
        <v>0.46068328288000426</v>
      </c>
      <c r="G165" s="23">
        <f t="shared" ca="1" si="105"/>
        <v>1.0980964427274846</v>
      </c>
      <c r="H165" s="23">
        <f t="shared" ca="1" si="105"/>
        <v>1.2336793132515305</v>
      </c>
      <c r="I165" s="23">
        <f t="shared" ca="1" si="105"/>
        <v>0.28914508941099659</v>
      </c>
      <c r="J165" s="23">
        <f t="shared" ca="1" si="105"/>
        <v>-0.73329973698438167</v>
      </c>
      <c r="K165" s="23">
        <f t="shared" ca="1" si="105"/>
        <v>0.10996311983140943</v>
      </c>
      <c r="L165" s="23">
        <f t="shared" ca="1" si="105"/>
        <v>-0.79985852573763205</v>
      </c>
      <c r="M165" s="23">
        <f t="shared" ca="1" si="105"/>
        <v>6.7900805947738686E-3</v>
      </c>
      <c r="N165" s="23">
        <f ca="1">SQRT(Inputs!$B$38)*C165+SQRT(1-Inputs!$B$38)*_xlfn.NORM.S.INV(RAND())</f>
        <v>-0.60917973819173488</v>
      </c>
      <c r="O165" s="23">
        <f ca="1">SQRT(Inputs!$B$38)*D165+SQRT(1-Inputs!$B$38)*_xlfn.NORM.S.INV(RAND())</f>
        <v>1.6609299377333877</v>
      </c>
      <c r="P165" s="23">
        <f ca="1">SQRT(Inputs!$B$38)*E165+SQRT(1-Inputs!$B$38)*_xlfn.NORM.S.INV(RAND())</f>
        <v>1.2202893048274341</v>
      </c>
      <c r="Q165" s="23">
        <f ca="1">SQRT(Inputs!$B$38)*F165+SQRT(1-Inputs!$B$38)*_xlfn.NORM.S.INV(RAND())</f>
        <v>0.5069565883494247</v>
      </c>
      <c r="R165" s="23">
        <f ca="1">SQRT(Inputs!$B$38)*G165+SQRT(1-Inputs!$B$38)*_xlfn.NORM.S.INV(RAND())</f>
        <v>-0.36279059257483526</v>
      </c>
      <c r="S165" s="23">
        <f ca="1">SQRT(Inputs!$B$38)*H165+SQRT(1-Inputs!$B$38)*_xlfn.NORM.S.INV(RAND())</f>
        <v>0.79553508670295381</v>
      </c>
      <c r="T165" s="23">
        <f ca="1">SQRT(Inputs!$B$38)*I165+SQRT(1-Inputs!$B$38)*_xlfn.NORM.S.INV(RAND())</f>
        <v>0.97734403122502256</v>
      </c>
      <c r="U165" s="23">
        <f ca="1">SQRT(Inputs!$B$38)*J165+SQRT(1-Inputs!$B$38)*_xlfn.NORM.S.INV(RAND())</f>
        <v>-1.0375207340293504</v>
      </c>
      <c r="V165" s="23">
        <f ca="1">SQRT(Inputs!$B$38)*K165+SQRT(1-Inputs!$B$38)*_xlfn.NORM.S.INV(RAND())</f>
        <v>-4.2576791644967679E-2</v>
      </c>
      <c r="W165" s="23">
        <f ca="1">SQRT(Inputs!$B$38)*L165+SQRT(1-Inputs!$B$38)*_xlfn.NORM.S.INV(RAND())</f>
        <v>-0.45843294687853159</v>
      </c>
      <c r="X165" s="23">
        <f ca="1">SQRT(Inputs!$B$38)*M165+SQRT(1-Inputs!$B$38)*_xlfn.NORM.S.INV(RAND())</f>
        <v>-0.49980293335631681</v>
      </c>
      <c r="Y165" s="23">
        <f ca="1">SQRT(Inputs!$B$38)*C165+SQRT(1-Inputs!$B$38)*_xlfn.NORM.S.INV(RAND())</f>
        <v>1.241968541399957</v>
      </c>
      <c r="Z165" s="23">
        <f ca="1">SQRT(Inputs!$B$38)*D165+SQRT(1-Inputs!$B$38)*_xlfn.NORM.S.INV(RAND())</f>
        <v>1.5486604870077643</v>
      </c>
      <c r="AA165" s="23">
        <f ca="1">SQRT(Inputs!$B$38)*E165+SQRT(1-Inputs!$B$38)*_xlfn.NORM.S.INV(RAND())</f>
        <v>0.40018234252766072</v>
      </c>
      <c r="AB165" s="23">
        <f ca="1">SQRT(Inputs!$B$38)*F165+SQRT(1-Inputs!$B$38)*_xlfn.NORM.S.INV(RAND())</f>
        <v>0.33581994610087085</v>
      </c>
      <c r="AC165" s="23">
        <f ca="1">SQRT(Inputs!$B$38)*G165+SQRT(1-Inputs!$B$38)*_xlfn.NORM.S.INV(RAND())</f>
        <v>-0.57582503683115138</v>
      </c>
      <c r="AD165" s="23">
        <f ca="1">SQRT(Inputs!$B$38)*H165+SQRT(1-Inputs!$B$38)*_xlfn.NORM.S.INV(RAND())</f>
        <v>0.52423164654650511</v>
      </c>
      <c r="AE165" s="23">
        <f ca="1">SQRT(Inputs!$B$38)*I165+SQRT(1-Inputs!$B$38)*_xlfn.NORM.S.INV(RAND())</f>
        <v>-0.84036946585330707</v>
      </c>
      <c r="AF165" s="23">
        <f ca="1">SQRT(Inputs!$B$38)*J165+SQRT(1-Inputs!$B$38)*_xlfn.NORM.S.INV(RAND())</f>
        <v>-1.3869013851882868</v>
      </c>
      <c r="AG165" s="23">
        <f ca="1">SQRT(Inputs!$B$38)*K165+SQRT(1-Inputs!$B$38)*_xlfn.NORM.S.INV(RAND())</f>
        <v>-0.27410851206732378</v>
      </c>
      <c r="AH165" s="23">
        <f ca="1">SQRT(Inputs!$B$38)*L165+SQRT(1-Inputs!$B$38)*_xlfn.NORM.S.INV(RAND())</f>
        <v>3.9140123361295909E-3</v>
      </c>
      <c r="AI165" s="23">
        <f ca="1">SQRT(Inputs!$B$38)*M165+SQRT(1-Inputs!$B$38)*_xlfn.NORM.S.INV(RAND())</f>
        <v>-1.3115066286492245</v>
      </c>
      <c r="AJ165" s="23">
        <f ca="1">SQRT(Inputs!$B$38)*C165+SQRT(1-Inputs!$B$38)*_xlfn.NORM.S.INV(RAND())</f>
        <v>1.1787927010823425</v>
      </c>
      <c r="AK165" s="23">
        <f ca="1">SQRT(Inputs!$B$38)*D165+SQRT(1-Inputs!$B$38)*_xlfn.NORM.S.INV(RAND())</f>
        <v>2.7413815105407622</v>
      </c>
      <c r="AL165" s="23">
        <f ca="1">SQRT(Inputs!$B$38)*E165+SQRT(1-Inputs!$B$38)*_xlfn.NORM.S.INV(RAND())</f>
        <v>-0.5289108614957051</v>
      </c>
      <c r="AM165" s="23">
        <f ca="1">SQRT(Inputs!$B$38)*F165+SQRT(1-Inputs!$B$38)*_xlfn.NORM.S.INV(RAND())</f>
        <v>1.412570749877478</v>
      </c>
      <c r="AN165" s="23">
        <f ca="1">SQRT(Inputs!$B$38)*G165+SQRT(1-Inputs!$B$38)*_xlfn.NORM.S.INV(RAND())</f>
        <v>-0.7746734628220785</v>
      </c>
      <c r="AO165" s="23">
        <f ca="1">SQRT(Inputs!$B$38)*H165+SQRT(1-Inputs!$B$38)*_xlfn.NORM.S.INV(RAND())</f>
        <v>-1.1049260759226416</v>
      </c>
      <c r="AP165" s="23">
        <f ca="1">SQRT(Inputs!$B$38)*I165+SQRT(1-Inputs!$B$38)*_xlfn.NORM.S.INV(RAND())</f>
        <v>2.1026484824221945</v>
      </c>
      <c r="AQ165" s="23">
        <f ca="1">SQRT(Inputs!$B$38)*J165+SQRT(1-Inputs!$B$38)*_xlfn.NORM.S.INV(RAND())</f>
        <v>-1.4786309617425335</v>
      </c>
      <c r="AR165" s="23">
        <f ca="1">SQRT(Inputs!$B$38)*K165+SQRT(1-Inputs!$B$38)*_xlfn.NORM.S.INV(RAND())</f>
        <v>-0.16511791564033385</v>
      </c>
      <c r="AS165" s="23">
        <f ca="1">SQRT(Inputs!$B$38)*L165+SQRT(1-Inputs!$B$38)*_xlfn.NORM.S.INV(RAND())</f>
        <v>-1.6887951051468628</v>
      </c>
      <c r="AT165" s="23">
        <f ca="1">SQRT(Inputs!$B$38)*M165+SQRT(1-Inputs!$B$38)*_xlfn.NORM.S.INV(RAND())</f>
        <v>1.4378214574985906</v>
      </c>
      <c r="AU165" s="15">
        <f ca="1">Inputs!$B$6*EXP($B$8-0.5*C$5^2+C$5*N165)</f>
        <v>4496.2662923800326</v>
      </c>
      <c r="AV165" s="15">
        <f t="shared" ca="1" si="73"/>
        <v>6986.9217469241503</v>
      </c>
      <c r="AW165" s="15">
        <f t="shared" ca="1" si="74"/>
        <v>10043.541026745655</v>
      </c>
      <c r="AX165" s="15">
        <f t="shared" ca="1" si="75"/>
        <v>13063.907455227349</v>
      </c>
      <c r="AY165" s="15">
        <f t="shared" ca="1" si="76"/>
        <v>15303.110055719462</v>
      </c>
      <c r="AZ165" s="15">
        <f t="shared" ca="1" si="77"/>
        <v>20429.682876075185</v>
      </c>
      <c r="BA165" s="15">
        <f t="shared" ca="1" si="78"/>
        <v>27693.360099708676</v>
      </c>
      <c r="BB165" s="15">
        <f t="shared" ca="1" si="79"/>
        <v>30557.707334017847</v>
      </c>
      <c r="BC165" s="15">
        <f t="shared" ca="1" si="80"/>
        <v>37271.914630831336</v>
      </c>
      <c r="BD165" s="15">
        <f t="shared" ca="1" si="81"/>
        <v>43745.07607700627</v>
      </c>
      <c r="BE165" s="15">
        <f t="shared" ca="1" si="82"/>
        <v>51218.516944323645</v>
      </c>
      <c r="BF165" s="15">
        <f ca="1">Inputs!$B$13*EXP($B$9-0.5*C$6^2+C$6*Y165)</f>
        <v>17692.332383097579</v>
      </c>
      <c r="BG165" s="15">
        <f t="shared" ca="1" si="83"/>
        <v>28513.647680295984</v>
      </c>
      <c r="BH165" s="15">
        <f t="shared" ca="1" si="84"/>
        <v>37229.236267857304</v>
      </c>
      <c r="BI165" s="15">
        <f t="shared" ca="1" si="85"/>
        <v>47991.824478626389</v>
      </c>
      <c r="BJ165" s="15">
        <f t="shared" ca="1" si="86"/>
        <v>54148.581135204491</v>
      </c>
      <c r="BK165" s="15">
        <f t="shared" ca="1" si="87"/>
        <v>71373.565642872316</v>
      </c>
      <c r="BL165" s="15">
        <f t="shared" ca="1" si="88"/>
        <v>78627.254898036728</v>
      </c>
      <c r="BM165" s="15">
        <f t="shared" ca="1" si="89"/>
        <v>81353.463953143655</v>
      </c>
      <c r="BN165" s="15">
        <f t="shared" ca="1" si="90"/>
        <v>96821.370234377842</v>
      </c>
      <c r="BO165" s="15">
        <f t="shared" ca="1" si="91"/>
        <v>119182.92267700602</v>
      </c>
      <c r="BP165" s="15">
        <f t="shared" ca="1" si="92"/>
        <v>126437.12678456315</v>
      </c>
      <c r="BQ165" s="15">
        <f ca="1">Inputs!$B$20*EXP($B$10-0.5*C$7^2+C$7*AJ165)</f>
        <v>6516.0656821795192</v>
      </c>
      <c r="BR165" s="15">
        <f t="shared" ca="1" si="93"/>
        <v>21116.616893197548</v>
      </c>
      <c r="BS165" s="15">
        <f t="shared" ca="1" si="94"/>
        <v>24841.678267837149</v>
      </c>
      <c r="BT165" s="15">
        <f t="shared" ca="1" si="95"/>
        <v>49614.67298892582</v>
      </c>
      <c r="BU165" s="15">
        <f t="shared" ca="1" si="96"/>
        <v>57007.015005947636</v>
      </c>
      <c r="BV165" s="15">
        <f t="shared" ca="1" si="97"/>
        <v>61834.806375978587</v>
      </c>
      <c r="BW165" s="15">
        <f t="shared" ca="1" si="98"/>
        <v>134653.2184124726</v>
      </c>
      <c r="BX165" s="15">
        <f t="shared" ca="1" si="99"/>
        <v>140020.74332129967</v>
      </c>
      <c r="BY165" s="15">
        <f t="shared" ca="1" si="100"/>
        <v>190091.76222446148</v>
      </c>
      <c r="BZ165" s="15">
        <f t="shared" ca="1" si="101"/>
        <v>195539.39566076585</v>
      </c>
      <c r="CA165" s="15">
        <f t="shared" ca="1" si="102"/>
        <v>354633.60035986645</v>
      </c>
      <c r="CB165" s="15">
        <f ca="1">(AU165*DCF!C$10-DCF!C$5*MAX(AU165*DCF!C$10,0)-MAX(AU165-Inputs!$B$6,0)/Inputs!$B$10)*DCF!C$6</f>
        <v>1046.3967750474467</v>
      </c>
      <c r="CC165" s="15">
        <f ca="1">(AV165*DCF!D$10-DCF!D$5*MAX(AV165*DCF!D$10,0)-MAX(AV165-AU165,0)/Inputs!$B$10)*DCF!D$6</f>
        <v>1095.7336934650373</v>
      </c>
      <c r="CD165" s="15">
        <f ca="1">(AW165*DCF!E$10-DCF!E$5*MAX(AW165*DCF!E$10,0)-MAX(AW165-AV165,0)/Inputs!$B$10)*DCF!E$6</f>
        <v>1630.4165018110641</v>
      </c>
      <c r="CE165" s="15">
        <f ca="1">(AX165*DCF!F$10-DCF!F$5*MAX(AX165*DCF!F$10,0)-MAX(AX165-AW165,0)/Inputs!$B$10)*DCF!F$6</f>
        <v>2223.3668076450062</v>
      </c>
      <c r="CF165" s="15">
        <f ca="1">(AY165*DCF!G$10-DCF!G$5*MAX(AY165*DCF!G$10,0)-MAX(AY165-AX165,0)/Inputs!$B$10)*DCF!G$6</f>
        <v>2722.6370408712155</v>
      </c>
      <c r="CG165" s="15">
        <f ca="1">(AZ165*DCF!H$10-DCF!H$5*MAX(AZ165*DCF!H$10,0)-MAX(AZ165-AY165,0)/Inputs!$B$10)*DCF!H$6</f>
        <v>3056.122674008162</v>
      </c>
      <c r="CH165" s="15">
        <f ca="1">(BA165*DCF!I$10-DCF!I$5*MAX(BA165*DCF!I$10,0)-MAX(BA165-AZ165,0)/Inputs!$B$10)*DCF!I$6</f>
        <v>3867.0690724417595</v>
      </c>
      <c r="CI165" s="15">
        <f ca="1">(BB165*DCF!J$10-DCF!J$5*MAX(BB165*DCF!J$10,0)-MAX(BB165-BA165,0)/Inputs!$B$10)*DCF!J$6</f>
        <v>4809.7288596041371</v>
      </c>
      <c r="CJ165" s="15">
        <f ca="1">(BC165*DCF!K$10-DCF!K$5*MAX(BC165*DCF!K$10,0)-MAX(BC165-BB165,0)/Inputs!$B$10)*DCF!K$6</f>
        <v>5060.2928526322403</v>
      </c>
      <c r="CK165" s="15">
        <f ca="1">(BD165*DCF!L$10-DCF!L$5*MAX(BD165*DCF!L$10,0)-MAX(BD165-BC165,0)/Inputs!$B$10)*DCF!L$6</f>
        <v>5760.5047427391319</v>
      </c>
      <c r="CL165" s="15">
        <f ca="1">(BE165*DCF!M$10-DCF!M$5*MAX(BE165*DCF!M$10,0)-MAX(BE165-BD165,0)/Inputs!$B$10)*DCF!M$6</f>
        <v>6334.8128389031581</v>
      </c>
      <c r="CM165" s="15">
        <f ca="1">(BF165*DCF!C$28-DCF!C$5*MAX(BF165*DCF!C$28,0)-MAX(BF165-Inputs!$B$13,0)/Inputs!$B$17)*DCF!C$6</f>
        <v>3943.3869595222559</v>
      </c>
      <c r="CN165" s="15">
        <f ca="1">(BG165*DCF!D$28-DCF!D$5*MAX(BG165*DCF!D$28,0)-MAX(BG165-BF165,0)/Inputs!$B$17)*DCF!D$6</f>
        <v>6089.2441690893411</v>
      </c>
      <c r="CO165" s="15">
        <f ca="1">(BH165*DCF!E$28-DCF!E$5*MAX(BH165*DCF!E$28,0)-MAX(BH165-BG165,0)/Inputs!$B$17)*DCF!E$6</f>
        <v>8826.2600889182359</v>
      </c>
      <c r="CP165" s="15">
        <f ca="1">(BI165*DCF!F$28-DCF!F$5*MAX(BI165*DCF!F$28,0)-MAX(BI165-BH165,0)/Inputs!$B$17)*DCF!F$6</f>
        <v>11069.016900444276</v>
      </c>
      <c r="CQ165" s="15">
        <f ca="1">(BJ165*DCF!G$28-DCF!G$5*MAX(BJ165*DCF!G$28,0)-MAX(BJ165-BI165,0)/Inputs!$B$17)*DCF!G$6</f>
        <v>13013.754551322932</v>
      </c>
      <c r="CR165" s="15">
        <f ca="1">(BK165*DCF!H$28-DCF!H$5*MAX(BK165*DCF!H$28,0)-MAX(BK165-BJ165,0)/Inputs!$B$17)*DCF!H$6</f>
        <v>14975.191030368404</v>
      </c>
      <c r="CS165" s="15">
        <f ca="1">(BL165*DCF!I$28-DCF!I$5*MAX(BL165*DCF!I$28,0)-MAX(BL165-BK165,0)/Inputs!$B$17)*DCF!I$6</f>
        <v>17448.311001828468</v>
      </c>
      <c r="CT165" s="15">
        <f ca="1">(BM165*DCF!J$28-DCF!J$5*MAX(BM165*DCF!J$28,0)-MAX(BM165-BL165,0)/Inputs!$B$17)*DCF!J$6</f>
        <v>17787.103084283724</v>
      </c>
      <c r="CU165" s="15">
        <f ca="1">(BN165*DCF!K$28-DCF!K$5*MAX(BN165*DCF!K$28,0)-MAX(BN165-BM165,0)/Inputs!$B$17)*DCF!K$6</f>
        <v>18552.437501554163</v>
      </c>
      <c r="CV165" s="15">
        <f ca="1">(BO165*DCF!L$28-DCF!L$5*MAX(BO165*DCF!L$28,0)-MAX(BO165-BN165,0)/Inputs!$B$17)*DCF!L$6</f>
        <v>21249.247762090963</v>
      </c>
      <c r="CW165" s="15">
        <f ca="1">(BP165*DCF!M$28-DCF!M$5*MAX(BP165*DCF!M$28,0)-MAX(BP165-BO165,0)/Inputs!$B$17)*DCF!M$6</f>
        <v>23030.950410059806</v>
      </c>
      <c r="CX165" s="15">
        <f ca="1">(BQ165*DCF!C$46-DCF!C$5*MAX(BQ165*DCF!C$46,0)-MAX(BQ165-Inputs!$B$20,0)/Inputs!$B$24)*DCF!C$6</f>
        <v>-3036.0732209095972</v>
      </c>
      <c r="CY165" s="15">
        <f ca="1">(BR165*DCF!D$46-DCF!D$5*MAX(BR165*DCF!D$46,0)-MAX(BR165-BQ165,0)/Inputs!$B$24)*DCF!D$6</f>
        <v>-9834.0480639598263</v>
      </c>
      <c r="CZ165" s="15">
        <f ca="1">(BS165*DCF!E$46-DCF!E$5*MAX(BS165*DCF!E$46,0)-MAX(BS165-BR165,0)/Inputs!$B$24)*DCF!E$6</f>
        <v>-4405.8883523439699</v>
      </c>
      <c r="DA165" s="15">
        <f ca="1">(BT165*DCF!F$46-DCF!F$5*MAX(BT165*DCF!F$46,0)-MAX(BT165-BS165,0)/Inputs!$B$24)*DCF!F$6</f>
        <v>-12633.884686996451</v>
      </c>
      <c r="DB165" s="15">
        <f ca="1">(BU165*DCF!G$46-DCF!G$5*MAX(BU165*DCF!G$46,0)-MAX(BU165-BT165,0)/Inputs!$B$24)*DCF!G$6</f>
        <v>-4404.2411523727178</v>
      </c>
      <c r="DC165" s="15">
        <f ca="1">(BV165*DCF!H$46-DCF!H$5*MAX(BV165*DCF!H$46,0)-MAX(BV165-BU165,0)/Inputs!$B$24)*DCF!H$6</f>
        <v>-1500.2065878686201</v>
      </c>
      <c r="DD165" s="15">
        <f ca="1">(BW165*DCF!I$46-DCF!I$5*MAX(BW165*DCF!I$46,0)-MAX(BW165-BV165,0)/Inputs!$B$24)*DCF!I$6</f>
        <v>-17793.480808706463</v>
      </c>
      <c r="DE165" s="15">
        <f ca="1">(BX165*DCF!J$46-DCF!J$5*MAX(BX165*DCF!J$46,0)-MAX(BX165-BW165,0)/Inputs!$B$24)*DCF!J$6</f>
        <v>4450.1029520500279</v>
      </c>
      <c r="DF165" s="15">
        <f ca="1">(BY165*DCF!K$46-DCF!K$5*MAX(BY165*DCF!K$46,0)-MAX(BY165-BX165,0)/Inputs!$B$24)*DCF!K$6</f>
        <v>-1407.3906125176945</v>
      </c>
      <c r="DG165" s="15">
        <f ca="1">(BZ165*DCF!L$46-DCF!L$5*MAX(BZ165*DCF!L$46,0)-MAX(BZ165-BY165,0)/Inputs!$B$24)*DCF!L$6</f>
        <v>12283.917869023007</v>
      </c>
      <c r="DH165" s="15">
        <f ca="1">(CA165*DCF!M$46-DCF!M$5*MAX(CA165*DCF!M$46,0)-MAX(CA165-BZ165,0)/Inputs!$B$24)*DCF!M$6</f>
        <v>-5457.7475082074106</v>
      </c>
      <c r="DI165" s="15">
        <f ca="1">SUM(CB165:CL165)+BE165*DCF!M$10*(1+Inputs!$B$30)*(1-Inputs!$B$33)*(1-Inputs!$B$30/Inputs!$B$31)/(Inputs!$B$29-Inputs!$B$30)*DCF!M$6</f>
        <v>180148.8918099908</v>
      </c>
      <c r="DJ165" s="15">
        <f ca="1">SUM(CM165:CW165)+BP165*DCF!M$28*(1+Inputs!$B$30)*(1-Inputs!$B$33)*(1-Inputs!$B$30/Inputs!$B$31)/(Inputs!$B$29-Inputs!$B$30)*DCF!M$6</f>
        <v>625153.1645252849</v>
      </c>
      <c r="DK165" s="15">
        <f ca="1">SUM(CX165:DH165)+CA165*DCF!M$46*(1+Inputs!$B$30)*(1-Inputs!$B$33)*(1-Inputs!$B$30/Inputs!$B$31)/(Inputs!$B$29-Inputs!$B$30)*DCF!M$6</f>
        <v>504566.61501907284</v>
      </c>
      <c r="DM165" s="15">
        <f ca="1">DI165+DJ165+DK165+Inputs!$B$34+Inputs!$B$36-Inputs!$B$35</f>
        <v>1386719.6713543485</v>
      </c>
    </row>
    <row r="166" spans="1:117" x14ac:dyDescent="0.75">
      <c r="A166" s="11">
        <v>153</v>
      </c>
      <c r="C166" s="23">
        <f t="shared" ca="1" si="105"/>
        <v>1.6876917808297875</v>
      </c>
      <c r="D166" s="23">
        <f t="shared" ca="1" si="105"/>
        <v>0.53628942579029482</v>
      </c>
      <c r="E166" s="23">
        <f t="shared" ca="1" si="105"/>
        <v>-0.71560055357945429</v>
      </c>
      <c r="F166" s="23">
        <f t="shared" ca="1" si="105"/>
        <v>0.84706879475617003</v>
      </c>
      <c r="G166" s="23">
        <f t="shared" ca="1" si="105"/>
        <v>0.794833469023836</v>
      </c>
      <c r="H166" s="23">
        <f t="shared" ca="1" si="105"/>
        <v>0.10477035436828999</v>
      </c>
      <c r="I166" s="23">
        <f t="shared" ca="1" si="105"/>
        <v>0.23334756119642416</v>
      </c>
      <c r="J166" s="23">
        <f t="shared" ca="1" si="105"/>
        <v>8.8661623449362278E-2</v>
      </c>
      <c r="K166" s="23">
        <f t="shared" ca="1" si="105"/>
        <v>-0.10735585696619257</v>
      </c>
      <c r="L166" s="23">
        <f t="shared" ca="1" si="105"/>
        <v>2.304113741956229</v>
      </c>
      <c r="M166" s="23">
        <f t="shared" ca="1" si="105"/>
        <v>0.78122003769464698</v>
      </c>
      <c r="N166" s="23">
        <f ca="1">SQRT(Inputs!$B$38)*C166+SQRT(1-Inputs!$B$38)*_xlfn.NORM.S.INV(RAND())</f>
        <v>-1.1107022279800276</v>
      </c>
      <c r="O166" s="23">
        <f ca="1">SQRT(Inputs!$B$38)*D166+SQRT(1-Inputs!$B$38)*_xlfn.NORM.S.INV(RAND())</f>
        <v>1.0517172297679347</v>
      </c>
      <c r="P166" s="23">
        <f ca="1">SQRT(Inputs!$B$38)*E166+SQRT(1-Inputs!$B$38)*_xlfn.NORM.S.INV(RAND())</f>
        <v>0.47945932861148782</v>
      </c>
      <c r="Q166" s="23">
        <f ca="1">SQRT(Inputs!$B$38)*F166+SQRT(1-Inputs!$B$38)*_xlfn.NORM.S.INV(RAND())</f>
        <v>-0.10080859238926188</v>
      </c>
      <c r="R166" s="23">
        <f ca="1">SQRT(Inputs!$B$38)*G166+SQRT(1-Inputs!$B$38)*_xlfn.NORM.S.INV(RAND())</f>
        <v>-0.26697504500174019</v>
      </c>
      <c r="S166" s="23">
        <f ca="1">SQRT(Inputs!$B$38)*H166+SQRT(1-Inputs!$B$38)*_xlfn.NORM.S.INV(RAND())</f>
        <v>7.9310281447176528E-2</v>
      </c>
      <c r="T166" s="23">
        <f ca="1">SQRT(Inputs!$B$38)*I166+SQRT(1-Inputs!$B$38)*_xlfn.NORM.S.INV(RAND())</f>
        <v>-0.33548462438667959</v>
      </c>
      <c r="U166" s="23">
        <f ca="1">SQRT(Inputs!$B$38)*J166+SQRT(1-Inputs!$B$38)*_xlfn.NORM.S.INV(RAND())</f>
        <v>0.61768510848543556</v>
      </c>
      <c r="V166" s="23">
        <f ca="1">SQRT(Inputs!$B$38)*K166+SQRT(1-Inputs!$B$38)*_xlfn.NORM.S.INV(RAND())</f>
        <v>0.8495880600749951</v>
      </c>
      <c r="W166" s="23">
        <f ca="1">SQRT(Inputs!$B$38)*L166+SQRT(1-Inputs!$B$38)*_xlfn.NORM.S.INV(RAND())</f>
        <v>-7.7126678212603883E-2</v>
      </c>
      <c r="X166" s="23">
        <f ca="1">SQRT(Inputs!$B$38)*M166+SQRT(1-Inputs!$B$38)*_xlfn.NORM.S.INV(RAND())</f>
        <v>0.83437322716712359</v>
      </c>
      <c r="Y166" s="23">
        <f ca="1">SQRT(Inputs!$B$38)*C166+SQRT(1-Inputs!$B$38)*_xlfn.NORM.S.INV(RAND())</f>
        <v>0.82795785441024883</v>
      </c>
      <c r="Z166" s="23">
        <f ca="1">SQRT(Inputs!$B$38)*D166+SQRT(1-Inputs!$B$38)*_xlfn.NORM.S.INV(RAND())</f>
        <v>0.79514115800135599</v>
      </c>
      <c r="AA166" s="23">
        <f ca="1">SQRT(Inputs!$B$38)*E166+SQRT(1-Inputs!$B$38)*_xlfn.NORM.S.INV(RAND())</f>
        <v>0.52475675457020343</v>
      </c>
      <c r="AB166" s="23">
        <f ca="1">SQRT(Inputs!$B$38)*F166+SQRT(1-Inputs!$B$38)*_xlfn.NORM.S.INV(RAND())</f>
        <v>1.084272470538888</v>
      </c>
      <c r="AC166" s="23">
        <f ca="1">SQRT(Inputs!$B$38)*G166+SQRT(1-Inputs!$B$38)*_xlfn.NORM.S.INV(RAND())</f>
        <v>-0.24016768653685305</v>
      </c>
      <c r="AD166" s="23">
        <f ca="1">SQRT(Inputs!$B$38)*H166+SQRT(1-Inputs!$B$38)*_xlfn.NORM.S.INV(RAND())</f>
        <v>0.84429575116913025</v>
      </c>
      <c r="AE166" s="23">
        <f ca="1">SQRT(Inputs!$B$38)*I166+SQRT(1-Inputs!$B$38)*_xlfn.NORM.S.INV(RAND())</f>
        <v>-0.30245667009343447</v>
      </c>
      <c r="AF166" s="23">
        <f ca="1">SQRT(Inputs!$B$38)*J166+SQRT(1-Inputs!$B$38)*_xlfn.NORM.S.INV(RAND())</f>
        <v>-0.49929357455309015</v>
      </c>
      <c r="AG166" s="23">
        <f ca="1">SQRT(Inputs!$B$38)*K166+SQRT(1-Inputs!$B$38)*_xlfn.NORM.S.INV(RAND())</f>
        <v>-7.5680367980694496E-2</v>
      </c>
      <c r="AH166" s="23">
        <f ca="1">SQRT(Inputs!$B$38)*L166+SQRT(1-Inputs!$B$38)*_xlfn.NORM.S.INV(RAND())</f>
        <v>2.4405067302819363</v>
      </c>
      <c r="AI166" s="23">
        <f ca="1">SQRT(Inputs!$B$38)*M166+SQRT(1-Inputs!$B$38)*_xlfn.NORM.S.INV(RAND())</f>
        <v>-0.56657400324790008</v>
      </c>
      <c r="AJ166" s="23">
        <f ca="1">SQRT(Inputs!$B$38)*C166+SQRT(1-Inputs!$B$38)*_xlfn.NORM.S.INV(RAND())</f>
        <v>1.008528965381762</v>
      </c>
      <c r="AK166" s="23">
        <f ca="1">SQRT(Inputs!$B$38)*D166+SQRT(1-Inputs!$B$38)*_xlfn.NORM.S.INV(RAND())</f>
        <v>0.63463432267376718</v>
      </c>
      <c r="AL166" s="23">
        <f ca="1">SQRT(Inputs!$B$38)*E166+SQRT(1-Inputs!$B$38)*_xlfn.NORM.S.INV(RAND())</f>
        <v>0.13232648155847732</v>
      </c>
      <c r="AM166" s="23">
        <f ca="1">SQRT(Inputs!$B$38)*F166+SQRT(1-Inputs!$B$38)*_xlfn.NORM.S.INV(RAND())</f>
        <v>-2.7210978917473323</v>
      </c>
      <c r="AN166" s="23">
        <f ca="1">SQRT(Inputs!$B$38)*G166+SQRT(1-Inputs!$B$38)*_xlfn.NORM.S.INV(RAND())</f>
        <v>0.65187775550614857</v>
      </c>
      <c r="AO166" s="23">
        <f ca="1">SQRT(Inputs!$B$38)*H166+SQRT(1-Inputs!$B$38)*_xlfn.NORM.S.INV(RAND())</f>
        <v>0.52207995569009613</v>
      </c>
      <c r="AP166" s="23">
        <f ca="1">SQRT(Inputs!$B$38)*I166+SQRT(1-Inputs!$B$38)*_xlfn.NORM.S.INV(RAND())</f>
        <v>0.23496001948037704</v>
      </c>
      <c r="AQ166" s="23">
        <f ca="1">SQRT(Inputs!$B$38)*J166+SQRT(1-Inputs!$B$38)*_xlfn.NORM.S.INV(RAND())</f>
        <v>0.73158598482011861</v>
      </c>
      <c r="AR166" s="23">
        <f ca="1">SQRT(Inputs!$B$38)*K166+SQRT(1-Inputs!$B$38)*_xlfn.NORM.S.INV(RAND())</f>
        <v>-1.6496853456422593</v>
      </c>
      <c r="AS166" s="23">
        <f ca="1">SQRT(Inputs!$B$38)*L166+SQRT(1-Inputs!$B$38)*_xlfn.NORM.S.INV(RAND())</f>
        <v>0.94131708270349135</v>
      </c>
      <c r="AT166" s="23">
        <f ca="1">SQRT(Inputs!$B$38)*M166+SQRT(1-Inputs!$B$38)*_xlfn.NORM.S.INV(RAND())</f>
        <v>1.373614380520807</v>
      </c>
      <c r="AU166" s="15">
        <f ca="1">Inputs!$B$6*EXP($B$8-0.5*C$5^2+C$5*N166)</f>
        <v>4145.6697336655907</v>
      </c>
      <c r="AV166" s="15">
        <f t="shared" ca="1" si="73"/>
        <v>5890.1609676148328</v>
      </c>
      <c r="AW166" s="15">
        <f t="shared" ca="1" si="74"/>
        <v>7661.8156165102446</v>
      </c>
      <c r="AX166" s="15">
        <f t="shared" ca="1" si="75"/>
        <v>9237.2354268070339</v>
      </c>
      <c r="AY166" s="15">
        <f t="shared" ca="1" si="76"/>
        <v>10942.294972878035</v>
      </c>
      <c r="AZ166" s="15">
        <f t="shared" ca="1" si="77"/>
        <v>13500.11358384238</v>
      </c>
      <c r="BA166" s="15">
        <f t="shared" ca="1" si="78"/>
        <v>15950.682864478575</v>
      </c>
      <c r="BB166" s="15">
        <f t="shared" ca="1" si="79"/>
        <v>20775.209002437852</v>
      </c>
      <c r="BC166" s="15">
        <f t="shared" ca="1" si="80"/>
        <v>27619.004905965681</v>
      </c>
      <c r="BD166" s="15">
        <f t="shared" ca="1" si="81"/>
        <v>33592.674271763048</v>
      </c>
      <c r="BE166" s="15">
        <f t="shared" ca="1" si="82"/>
        <v>44413.668347425599</v>
      </c>
      <c r="BF166" s="15">
        <f ca="1">Inputs!$B$13*EXP($B$9-0.5*C$6^2+C$6*Y166)</f>
        <v>16298.200200077446</v>
      </c>
      <c r="BG166" s="15">
        <f t="shared" ca="1" si="83"/>
        <v>22927.621205119347</v>
      </c>
      <c r="BH166" s="15">
        <f t="shared" ca="1" si="84"/>
        <v>30560.718424375489</v>
      </c>
      <c r="BI166" s="15">
        <f t="shared" ca="1" si="85"/>
        <v>44205.675776469012</v>
      </c>
      <c r="BJ166" s="15">
        <f t="shared" ca="1" si="86"/>
        <v>52349.259774880331</v>
      </c>
      <c r="BK166" s="15">
        <f t="shared" ca="1" si="87"/>
        <v>72075.067751027236</v>
      </c>
      <c r="BL166" s="15">
        <f t="shared" ca="1" si="88"/>
        <v>85132.426643323663</v>
      </c>
      <c r="BM166" s="15">
        <f t="shared" ca="1" si="89"/>
        <v>98352.542566005111</v>
      </c>
      <c r="BN166" s="15">
        <f t="shared" ca="1" si="90"/>
        <v>119869.24557485538</v>
      </c>
      <c r="BO166" s="15">
        <f t="shared" ca="1" si="91"/>
        <v>195864.55562234091</v>
      </c>
      <c r="BP166" s="15">
        <f t="shared" ca="1" si="92"/>
        <v>226084.14015977611</v>
      </c>
      <c r="BQ166" s="15">
        <f ca="1">Inputs!$B$20*EXP($B$10-0.5*C$7^2+C$7*AJ166)</f>
        <v>6134.2092075749351</v>
      </c>
      <c r="BR166" s="15">
        <f t="shared" ca="1" si="93"/>
        <v>10181.881990117701</v>
      </c>
      <c r="BS166" s="15">
        <f t="shared" ca="1" si="94"/>
        <v>14483.089257549871</v>
      </c>
      <c r="BT166" s="15">
        <f t="shared" ca="1" si="95"/>
        <v>9780.1121451026811</v>
      </c>
      <c r="BU166" s="15">
        <f t="shared" ca="1" si="96"/>
        <v>15869.849702144698</v>
      </c>
      <c r="BV166" s="15">
        <f t="shared" ca="1" si="97"/>
        <v>24835.529123375411</v>
      </c>
      <c r="BW166" s="15">
        <f t="shared" ca="1" si="98"/>
        <v>36423.592615049907</v>
      </c>
      <c r="BX166" s="15">
        <f t="shared" ca="1" si="99"/>
        <v>58991.648851486148</v>
      </c>
      <c r="BY166" s="15">
        <f t="shared" ca="1" si="100"/>
        <v>60284.66589815895</v>
      </c>
      <c r="BZ166" s="15">
        <f t="shared" ca="1" si="101"/>
        <v>100568.22007900079</v>
      </c>
      <c r="CA166" s="15">
        <f t="shared" ca="1" si="102"/>
        <v>180323.04360472973</v>
      </c>
      <c r="CB166" s="15">
        <f ca="1">(AU166*DCF!C$10-DCF!C$5*MAX(AU166*DCF!C$10,0)-MAX(AU166-Inputs!$B$6,0)/Inputs!$B$10)*DCF!C$6</f>
        <v>1048.8965910017</v>
      </c>
      <c r="CC166" s="15">
        <f ca="1">(AV166*DCF!D$10-DCF!D$5*MAX(AV166*DCF!D$10,0)-MAX(AV166-AU166,0)/Inputs!$B$10)*DCF!D$6</f>
        <v>1010.3383005058923</v>
      </c>
      <c r="CD166" s="15">
        <f ca="1">(AW166*DCF!E$10-DCF!E$5*MAX(AW166*DCF!E$10,0)-MAX(AW166-AV166,0)/Inputs!$B$10)*DCF!E$6</f>
        <v>1369.9412658906017</v>
      </c>
      <c r="CE166" s="15">
        <f ca="1">(AX166*DCF!F$10-DCF!F$5*MAX(AX166*DCF!F$10,0)-MAX(AX166-AW166,0)/Inputs!$B$10)*DCF!F$6</f>
        <v>1688.6679691600009</v>
      </c>
      <c r="CF166" s="15">
        <f ca="1">(AY166*DCF!G$10-DCF!G$5*MAX(AY166*DCF!G$10,0)-MAX(AY166-AX166,0)/Inputs!$B$10)*DCF!G$6</f>
        <v>1926.8068877298217</v>
      </c>
      <c r="CG166" s="15">
        <f ca="1">(AZ166*DCF!H$10-DCF!H$5*MAX(AZ166*DCF!H$10,0)-MAX(AZ166-AY166,0)/Inputs!$B$10)*DCF!H$6</f>
        <v>2166.8701863520828</v>
      </c>
      <c r="CH166" s="15">
        <f ca="1">(BA166*DCF!I$10-DCF!I$5*MAX(BA166*DCF!I$10,0)-MAX(BA166-AZ166,0)/Inputs!$B$10)*DCF!I$6</f>
        <v>2511.6286544441973</v>
      </c>
      <c r="CI166" s="15">
        <f ca="1">(BB166*DCF!J$10-DCF!J$5*MAX(BB166*DCF!J$10,0)-MAX(BB166-BA166,0)/Inputs!$B$10)*DCF!J$6</f>
        <v>2833.9966356432501</v>
      </c>
      <c r="CJ166" s="15">
        <f ca="1">(BC166*DCF!K$10-DCF!K$5*MAX(BC166*DCF!K$10,0)-MAX(BC166-BB166,0)/Inputs!$B$10)*DCF!K$6</f>
        <v>3488.1889813110688</v>
      </c>
      <c r="CK166" s="15">
        <f ca="1">(BD166*DCF!L$10-DCF!L$5*MAX(BD166*DCF!L$10,0)-MAX(BD166-BC166,0)/Inputs!$B$10)*DCF!L$6</f>
        <v>4293.9219062415405</v>
      </c>
      <c r="CL166" s="15">
        <f ca="1">(BE166*DCF!M$10-DCF!M$5*MAX(BE166*DCF!M$10,0)-MAX(BE166-BD166,0)/Inputs!$B$10)*DCF!M$6</f>
        <v>4974.6596886204734</v>
      </c>
      <c r="CM166" s="15">
        <f ca="1">(BF166*DCF!C$28-DCF!C$5*MAX(BF166*DCF!C$28,0)-MAX(BF166-Inputs!$B$13,0)/Inputs!$B$17)*DCF!C$6</f>
        <v>3839.8774412288135</v>
      </c>
      <c r="CN166" s="15">
        <f ca="1">(BG166*DCF!D$28-DCF!D$5*MAX(BG166*DCF!D$28,0)-MAX(BG166-BF166,0)/Inputs!$B$17)*DCF!D$6</f>
        <v>5338.3537863851161</v>
      </c>
      <c r="CO166" s="15">
        <f ca="1">(BH166*DCF!E$28-DCF!E$5*MAX(BH166*DCF!E$28,0)-MAX(BH166-BG166,0)/Inputs!$B$17)*DCF!E$6</f>
        <v>7150.9612414933035</v>
      </c>
      <c r="CP166" s="15">
        <f ca="1">(BI166*DCF!F$28-DCF!F$5*MAX(BI166*DCF!F$28,0)-MAX(BI166-BH166,0)/Inputs!$B$17)*DCF!F$6</f>
        <v>9516.3963967330455</v>
      </c>
      <c r="CQ166" s="15">
        <f ca="1">(BJ166*DCF!G$28-DCF!G$5*MAX(BJ166*DCF!G$28,0)-MAX(BJ166-BI166,0)/Inputs!$B$17)*DCF!G$6</f>
        <v>12212.742241536227</v>
      </c>
      <c r="CR166" s="15">
        <f ca="1">(BK166*DCF!H$28-DCF!H$5*MAX(BK166*DCF!H$28,0)-MAX(BK166-BJ166,0)/Inputs!$B$17)*DCF!H$6</f>
        <v>14760.122456182067</v>
      </c>
      <c r="CS166" s="15">
        <f ca="1">(BL166*DCF!I$28-DCF!I$5*MAX(BL166*DCF!I$28,0)-MAX(BL166-BK166,0)/Inputs!$B$17)*DCF!I$6</f>
        <v>18145.017377225537</v>
      </c>
      <c r="CT166" s="15">
        <f ca="1">(BM166*DCF!J$28-DCF!J$5*MAX(BM166*DCF!J$28,0)-MAX(BM166-BL166,0)/Inputs!$B$17)*DCF!J$6</f>
        <v>20187.902490063014</v>
      </c>
      <c r="CU166" s="15">
        <f ca="1">(BN166*DCF!K$28-DCF!K$5*MAX(BN166*DCF!K$28,0)-MAX(BN166-BM166,0)/Inputs!$B$17)*DCF!K$6</f>
        <v>22678.865300191159</v>
      </c>
      <c r="CV166" s="15">
        <f ca="1">(BO166*DCF!L$28-DCF!L$5*MAX(BO166*DCF!L$28,0)-MAX(BO166-BN166,0)/Inputs!$B$17)*DCF!L$6</f>
        <v>30480.093965962988</v>
      </c>
      <c r="CW166" s="15">
        <f ca="1">(BP166*DCF!M$28-DCF!M$5*MAX(BP166*DCF!M$28,0)-MAX(BP166-BO166,0)/Inputs!$B$17)*DCF!M$6</f>
        <v>39379.066079301578</v>
      </c>
      <c r="CX166" s="15">
        <f ca="1">(BQ166*DCF!C$46-DCF!C$5*MAX(BQ166*DCF!C$46,0)-MAX(BQ166-Inputs!$B$20,0)/Inputs!$B$24)*DCF!C$6</f>
        <v>-2771.507534116583</v>
      </c>
      <c r="CY166" s="15">
        <f ca="1">(BR166*DCF!D$46-DCF!D$5*MAX(BR166*DCF!D$46,0)-MAX(BR166-BQ166,0)/Inputs!$B$24)*DCF!D$6</f>
        <v>-3464.9181887320733</v>
      </c>
      <c r="CZ166" s="15">
        <f ca="1">(BS166*DCF!E$46-DCF!E$5*MAX(BS166*DCF!E$46,0)-MAX(BS166-BR166,0)/Inputs!$B$24)*DCF!E$6</f>
        <v>-3408.0680161141663</v>
      </c>
      <c r="DA166" s="15">
        <f ca="1">(BT166*DCF!F$46-DCF!F$5*MAX(BT166*DCF!F$46,0)-MAX(BT166-BS166,0)/Inputs!$B$24)*DCF!F$6</f>
        <v>-712.24960099227735</v>
      </c>
      <c r="DB166" s="15">
        <f ca="1">(BU166*DCF!G$46-DCF!G$5*MAX(BU166*DCF!G$46,0)-MAX(BU166-BT166,0)/Inputs!$B$24)*DCF!G$6</f>
        <v>-2582.2977846517097</v>
      </c>
      <c r="DC166" s="15">
        <f ca="1">(BV166*DCF!H$46-DCF!H$5*MAX(BV166*DCF!H$46,0)-MAX(BV166-BU166,0)/Inputs!$B$24)*DCF!H$6</f>
        <v>-2786.0299465182152</v>
      </c>
      <c r="DD166" s="15">
        <f ca="1">(BW166*DCF!I$46-DCF!I$5*MAX(BW166*DCF!I$46,0)-MAX(BW166-BV166,0)/Inputs!$B$24)*DCF!I$6</f>
        <v>-2485.2677497030782</v>
      </c>
      <c r="DE166" s="15">
        <f ca="1">(BX166*DCF!J$46-DCF!J$5*MAX(BX166*DCF!J$46,0)-MAX(BX166-BW166,0)/Inputs!$B$24)*DCF!J$6</f>
        <v>-3510.1433141168591</v>
      </c>
      <c r="DF166" s="15">
        <f ca="1">(BY166*DCF!K$46-DCF!K$5*MAX(BY166*DCF!K$46,0)-MAX(BY166-BX166,0)/Inputs!$B$24)*DCF!K$6</f>
        <v>3126.906345381235</v>
      </c>
      <c r="DG166" s="15">
        <f ca="1">(BZ166*DCF!L$46-DCF!L$5*MAX(BZ166*DCF!L$46,0)-MAX(BZ166-BY166,0)/Inputs!$B$24)*DCF!L$6</f>
        <v>-2164.4859935653976</v>
      </c>
      <c r="DH166" s="15">
        <f ca="1">(CA166*DCF!M$46-DCF!M$5*MAX(CA166*DCF!M$46,0)-MAX(CA166-BZ166,0)/Inputs!$B$24)*DCF!M$6</f>
        <v>-2536.6214701555359</v>
      </c>
      <c r="DI166" s="15">
        <f ca="1">SUM(CB166:CL166)+BE166*DCF!M$10*(1+Inputs!$B$30)*(1-Inputs!$B$33)*(1-Inputs!$B$30/Inputs!$B$31)/(Inputs!$B$29-Inputs!$B$30)*DCF!M$6</f>
        <v>150917.74338774878</v>
      </c>
      <c r="DJ166" s="15">
        <f ca="1">SUM(CM166:CW166)+BP166*DCF!M$28*(1+Inputs!$B$30)*(1-Inputs!$B$33)*(1-Inputs!$B$30/Inputs!$B$31)/(Inputs!$B$29-Inputs!$B$30)*DCF!M$6</f>
        <v>1022616.2677335122</v>
      </c>
      <c r="DK166" s="15">
        <f ca="1">SUM(CX166:DH166)+CA166*DCF!M$46*(1+Inputs!$B$30)*(1-Inputs!$B$33)*(1-Inputs!$B$30/Inputs!$B$31)/(Inputs!$B$29-Inputs!$B$30)*DCF!M$6</f>
        <v>255506.10278969136</v>
      </c>
      <c r="DM166" s="15">
        <f ca="1">DI166+DJ166+DK166+Inputs!$B$34+Inputs!$B$36-Inputs!$B$35</f>
        <v>1505891.1139109524</v>
      </c>
    </row>
    <row r="167" spans="1:117" x14ac:dyDescent="0.75">
      <c r="A167" s="11">
        <v>154</v>
      </c>
      <c r="C167" s="23">
        <f t="shared" ca="1" si="105"/>
        <v>0.52094429530919895</v>
      </c>
      <c r="D167" s="23">
        <f t="shared" ca="1" si="105"/>
        <v>0.97526729671050039</v>
      </c>
      <c r="E167" s="23">
        <f t="shared" ca="1" si="105"/>
        <v>1.4017424138413859</v>
      </c>
      <c r="F167" s="23">
        <f t="shared" ca="1" si="105"/>
        <v>0.89599356089157511</v>
      </c>
      <c r="G167" s="23">
        <f t="shared" ca="1" si="105"/>
        <v>1.0392574564016683</v>
      </c>
      <c r="H167" s="23">
        <f t="shared" ca="1" si="105"/>
        <v>0.27484270433621416</v>
      </c>
      <c r="I167" s="23">
        <f t="shared" ca="1" si="105"/>
        <v>-8.6123481278722852E-2</v>
      </c>
      <c r="J167" s="23">
        <f t="shared" ca="1" si="105"/>
        <v>-0.96180189443511976</v>
      </c>
      <c r="K167" s="23">
        <f t="shared" ca="1" si="105"/>
        <v>0.18397910302301865</v>
      </c>
      <c r="L167" s="23">
        <f t="shared" ca="1" si="105"/>
        <v>1.769607551563835</v>
      </c>
      <c r="M167" s="23">
        <f t="shared" ca="1" si="105"/>
        <v>1.2108080071849614</v>
      </c>
      <c r="N167" s="23">
        <f ca="1">SQRT(Inputs!$B$38)*C167+SQRT(1-Inputs!$B$38)*_xlfn.NORM.S.INV(RAND())</f>
        <v>-0.26570625878018889</v>
      </c>
      <c r="O167" s="23">
        <f ca="1">SQRT(Inputs!$B$38)*D167+SQRT(1-Inputs!$B$38)*_xlfn.NORM.S.INV(RAND())</f>
        <v>2.2942840744345756</v>
      </c>
      <c r="P167" s="23">
        <f ca="1">SQRT(Inputs!$B$38)*E167+SQRT(1-Inputs!$B$38)*_xlfn.NORM.S.INV(RAND())</f>
        <v>-0.2340938051042184</v>
      </c>
      <c r="Q167" s="23">
        <f ca="1">SQRT(Inputs!$B$38)*F167+SQRT(1-Inputs!$B$38)*_xlfn.NORM.S.INV(RAND())</f>
        <v>0.27321399180717176</v>
      </c>
      <c r="R167" s="23">
        <f ca="1">SQRT(Inputs!$B$38)*G167+SQRT(1-Inputs!$B$38)*_xlfn.NORM.S.INV(RAND())</f>
        <v>0.48408481925122837</v>
      </c>
      <c r="S167" s="23">
        <f ca="1">SQRT(Inputs!$B$38)*H167+SQRT(1-Inputs!$B$38)*_xlfn.NORM.S.INV(RAND())</f>
        <v>-0.11636544831670878</v>
      </c>
      <c r="T167" s="23">
        <f ca="1">SQRT(Inputs!$B$38)*I167+SQRT(1-Inputs!$B$38)*_xlfn.NORM.S.INV(RAND())</f>
        <v>0.18845991481057583</v>
      </c>
      <c r="U167" s="23">
        <f ca="1">SQRT(Inputs!$B$38)*J167+SQRT(1-Inputs!$B$38)*_xlfn.NORM.S.INV(RAND())</f>
        <v>-1.2403972809355133</v>
      </c>
      <c r="V167" s="23">
        <f ca="1">SQRT(Inputs!$B$38)*K167+SQRT(1-Inputs!$B$38)*_xlfn.NORM.S.INV(RAND())</f>
        <v>-0.84823039333446193</v>
      </c>
      <c r="W167" s="23">
        <f ca="1">SQRT(Inputs!$B$38)*L167+SQRT(1-Inputs!$B$38)*_xlfn.NORM.S.INV(RAND())</f>
        <v>2.1645354683209606</v>
      </c>
      <c r="X167" s="23">
        <f ca="1">SQRT(Inputs!$B$38)*M167+SQRT(1-Inputs!$B$38)*_xlfn.NORM.S.INV(RAND())</f>
        <v>1.542077323521635</v>
      </c>
      <c r="Y167" s="23">
        <f ca="1">SQRT(Inputs!$B$38)*C167+SQRT(1-Inputs!$B$38)*_xlfn.NORM.S.INV(RAND())</f>
        <v>-1.4824428781189849</v>
      </c>
      <c r="Z167" s="23">
        <f ca="1">SQRT(Inputs!$B$38)*D167+SQRT(1-Inputs!$B$38)*_xlfn.NORM.S.INV(RAND())</f>
        <v>-0.34403080800228636</v>
      </c>
      <c r="AA167" s="23">
        <f ca="1">SQRT(Inputs!$B$38)*E167+SQRT(1-Inputs!$B$38)*_xlfn.NORM.S.INV(RAND())</f>
        <v>0.26997350646894019</v>
      </c>
      <c r="AB167" s="23">
        <f ca="1">SQRT(Inputs!$B$38)*F167+SQRT(1-Inputs!$B$38)*_xlfn.NORM.S.INV(RAND())</f>
        <v>0.55123582231303092</v>
      </c>
      <c r="AC167" s="23">
        <f ca="1">SQRT(Inputs!$B$38)*G167+SQRT(1-Inputs!$B$38)*_xlfn.NORM.S.INV(RAND())</f>
        <v>-0.47426890985631287</v>
      </c>
      <c r="AD167" s="23">
        <f ca="1">SQRT(Inputs!$B$38)*H167+SQRT(1-Inputs!$B$38)*_xlfn.NORM.S.INV(RAND())</f>
        <v>0.52779559510790519</v>
      </c>
      <c r="AE167" s="23">
        <f ca="1">SQRT(Inputs!$B$38)*I167+SQRT(1-Inputs!$B$38)*_xlfn.NORM.S.INV(RAND())</f>
        <v>-0.2570948540171144</v>
      </c>
      <c r="AF167" s="23">
        <f ca="1">SQRT(Inputs!$B$38)*J167+SQRT(1-Inputs!$B$38)*_xlfn.NORM.S.INV(RAND())</f>
        <v>-0.36087780334395536</v>
      </c>
      <c r="AG167" s="23">
        <f ca="1">SQRT(Inputs!$B$38)*K167+SQRT(1-Inputs!$B$38)*_xlfn.NORM.S.INV(RAND())</f>
        <v>0.53303271347152703</v>
      </c>
      <c r="AH167" s="23">
        <f ca="1">SQRT(Inputs!$B$38)*L167+SQRT(1-Inputs!$B$38)*_xlfn.NORM.S.INV(RAND())</f>
        <v>0.65827513931942372</v>
      </c>
      <c r="AI167" s="23">
        <f ca="1">SQRT(Inputs!$B$38)*M167+SQRT(1-Inputs!$B$38)*_xlfn.NORM.S.INV(RAND())</f>
        <v>0.89300404777039533</v>
      </c>
      <c r="AJ167" s="23">
        <f ca="1">SQRT(Inputs!$B$38)*C167+SQRT(1-Inputs!$B$38)*_xlfn.NORM.S.INV(RAND())</f>
        <v>2.0610937542013592</v>
      </c>
      <c r="AK167" s="23">
        <f ca="1">SQRT(Inputs!$B$38)*D167+SQRT(1-Inputs!$B$38)*_xlfn.NORM.S.INV(RAND())</f>
        <v>0.63872178651802214</v>
      </c>
      <c r="AL167" s="23">
        <f ca="1">SQRT(Inputs!$B$38)*E167+SQRT(1-Inputs!$B$38)*_xlfn.NORM.S.INV(RAND())</f>
        <v>1.579829522574788</v>
      </c>
      <c r="AM167" s="23">
        <f ca="1">SQRT(Inputs!$B$38)*F167+SQRT(1-Inputs!$B$38)*_xlfn.NORM.S.INV(RAND())</f>
        <v>1.3845985140338291</v>
      </c>
      <c r="AN167" s="23">
        <f ca="1">SQRT(Inputs!$B$38)*G167+SQRT(1-Inputs!$B$38)*_xlfn.NORM.S.INV(RAND())</f>
        <v>1.3378589463062527</v>
      </c>
      <c r="AO167" s="23">
        <f ca="1">SQRT(Inputs!$B$38)*H167+SQRT(1-Inputs!$B$38)*_xlfn.NORM.S.INV(RAND())</f>
        <v>-0.14476422073060261</v>
      </c>
      <c r="AP167" s="23">
        <f ca="1">SQRT(Inputs!$B$38)*I167+SQRT(1-Inputs!$B$38)*_xlfn.NORM.S.INV(RAND())</f>
        <v>-0.771744107016055</v>
      </c>
      <c r="AQ167" s="23">
        <f ca="1">SQRT(Inputs!$B$38)*J167+SQRT(1-Inputs!$B$38)*_xlfn.NORM.S.INV(RAND())</f>
        <v>-0.74912508689381319</v>
      </c>
      <c r="AR167" s="23">
        <f ca="1">SQRT(Inputs!$B$38)*K167+SQRT(1-Inputs!$B$38)*_xlfn.NORM.S.INV(RAND())</f>
        <v>0.50389900576374469</v>
      </c>
      <c r="AS167" s="23">
        <f ca="1">SQRT(Inputs!$B$38)*L167+SQRT(1-Inputs!$B$38)*_xlfn.NORM.S.INV(RAND())</f>
        <v>2.4905643043635157</v>
      </c>
      <c r="AT167" s="23">
        <f ca="1">SQRT(Inputs!$B$38)*M167+SQRT(1-Inputs!$B$38)*_xlfn.NORM.S.INV(RAND())</f>
        <v>0.35063275130433802</v>
      </c>
      <c r="AU167" s="15">
        <f ca="1">Inputs!$B$6*EXP($B$8-0.5*C$5^2+C$5*N167)</f>
        <v>4753.3348622462308</v>
      </c>
      <c r="AV167" s="15">
        <f t="shared" ca="1" si="73"/>
        <v>8107.2807537872377</v>
      </c>
      <c r="AW167" s="15">
        <f t="shared" ca="1" si="74"/>
        <v>9578.1388112210152</v>
      </c>
      <c r="AX167" s="15">
        <f t="shared" ca="1" si="75"/>
        <v>12099.990683323633</v>
      </c>
      <c r="AY167" s="15">
        <f t="shared" ca="1" si="76"/>
        <v>15647.518288039777</v>
      </c>
      <c r="AZ167" s="15">
        <f t="shared" ca="1" si="77"/>
        <v>18893.674364884671</v>
      </c>
      <c r="BA167" s="15">
        <f t="shared" ca="1" si="78"/>
        <v>23581.596414233365</v>
      </c>
      <c r="BB167" s="15">
        <f t="shared" ca="1" si="79"/>
        <v>25497.100175615131</v>
      </c>
      <c r="BC167" s="15">
        <f t="shared" ca="1" si="80"/>
        <v>28772.446742648128</v>
      </c>
      <c r="BD167" s="15">
        <f t="shared" ca="1" si="81"/>
        <v>43159.073996016923</v>
      </c>
      <c r="BE167" s="15">
        <f t="shared" ca="1" si="82"/>
        <v>60860.834111298333</v>
      </c>
      <c r="BF167" s="15">
        <f ca="1">Inputs!$B$13*EXP($B$9-0.5*C$6^2+C$6*Y167)</f>
        <v>10309.059538536394</v>
      </c>
      <c r="BG167" s="15">
        <f t="shared" ca="1" si="83"/>
        <v>11807.800444304612</v>
      </c>
      <c r="BH167" s="15">
        <f t="shared" ca="1" si="84"/>
        <v>15087.639075333484</v>
      </c>
      <c r="BI167" s="15">
        <f t="shared" ca="1" si="85"/>
        <v>20105.005266061802</v>
      </c>
      <c r="BJ167" s="15">
        <f t="shared" ca="1" si="86"/>
        <v>23018.742189445769</v>
      </c>
      <c r="BK167" s="15">
        <f t="shared" ca="1" si="87"/>
        <v>30355.865801955664</v>
      </c>
      <c r="BL167" s="15">
        <f t="shared" ca="1" si="88"/>
        <v>36066.631538810689</v>
      </c>
      <c r="BM167" s="15">
        <f t="shared" ca="1" si="89"/>
        <v>42390.045233680765</v>
      </c>
      <c r="BN167" s="15">
        <f t="shared" ca="1" si="90"/>
        <v>55573.270755099009</v>
      </c>
      <c r="BO167" s="15">
        <f t="shared" ca="1" si="91"/>
        <v>73814.646634399076</v>
      </c>
      <c r="BP167" s="15">
        <f t="shared" ca="1" si="92"/>
        <v>100524.94823322944</v>
      </c>
      <c r="BQ167" s="15">
        <f ca="1">Inputs!$B$20*EXP($B$10-0.5*C$7^2+C$7*AJ167)</f>
        <v>8910.2979440441795</v>
      </c>
      <c r="BR167" s="15">
        <f t="shared" ca="1" si="93"/>
        <v>14808.990625896044</v>
      </c>
      <c r="BS167" s="15">
        <f t="shared" ca="1" si="94"/>
        <v>31923.212208270514</v>
      </c>
      <c r="BT167" s="15">
        <f t="shared" ca="1" si="95"/>
        <v>63292.015247646159</v>
      </c>
      <c r="BU167" s="15">
        <f t="shared" ca="1" si="96"/>
        <v>121245.33633197917</v>
      </c>
      <c r="BV167" s="15">
        <f t="shared" ca="1" si="97"/>
        <v>163274.23783295898</v>
      </c>
      <c r="BW167" s="15">
        <f t="shared" ca="1" si="98"/>
        <v>193505.22662328929</v>
      </c>
      <c r="BX167" s="15">
        <f t="shared" ca="1" si="99"/>
        <v>232907.0473331773</v>
      </c>
      <c r="BY167" s="15">
        <f t="shared" ca="1" si="100"/>
        <v>359370.98828537815</v>
      </c>
      <c r="BZ167" s="15">
        <f t="shared" ca="1" si="101"/>
        <v>797050.32038950361</v>
      </c>
      <c r="CA167" s="15">
        <f t="shared" ca="1" si="102"/>
        <v>1191593.5356448963</v>
      </c>
      <c r="CB167" s="15">
        <f ca="1">(AU167*DCF!C$10-DCF!C$5*MAX(AU167*DCF!C$10,0)-MAX(AU167-Inputs!$B$6,0)/Inputs!$B$10)*DCF!C$6</f>
        <v>1044.5638303241874</v>
      </c>
      <c r="CC167" s="15">
        <f ca="1">(AV167*DCF!D$10-DCF!D$5*MAX(AV167*DCF!D$10,0)-MAX(AV167-AU167,0)/Inputs!$B$10)*DCF!D$6</f>
        <v>1158.3228320588862</v>
      </c>
      <c r="CD167" s="15">
        <f ca="1">(AW167*DCF!E$10-DCF!E$5*MAX(AW167*DCF!E$10,0)-MAX(AW167-AV167,0)/Inputs!$B$10)*DCF!E$6</f>
        <v>1880.141635140043</v>
      </c>
      <c r="CE167" s="15">
        <f ca="1">(AX167*DCF!F$10-DCF!F$5*MAX(AX167*DCF!F$10,0)-MAX(AX167-AW167,0)/Inputs!$B$10)*DCF!F$6</f>
        <v>2116.6738320735112</v>
      </c>
      <c r="CF167" s="15">
        <f ca="1">(AY167*DCF!G$10-DCF!G$5*MAX(AY167*DCF!G$10,0)-MAX(AY167-AX167,0)/Inputs!$B$10)*DCF!G$6</f>
        <v>2542.1161854031475</v>
      </c>
      <c r="CG167" s="15">
        <f ca="1">(AZ167*DCF!H$10-DCF!H$5*MAX(AZ167*DCF!H$10,0)-MAX(AZ167-AY167,0)/Inputs!$B$10)*DCF!H$6</f>
        <v>3091.8072235473278</v>
      </c>
      <c r="CH167" s="15">
        <f ca="1">(BA167*DCF!I$10-DCF!I$5*MAX(BA167*DCF!I$10,0)-MAX(BA167-AZ167,0)/Inputs!$B$10)*DCF!I$6</f>
        <v>3538.5139395863803</v>
      </c>
      <c r="CI167" s="15">
        <f ca="1">(BB167*DCF!J$10-DCF!J$5*MAX(BB167*DCF!J$10,0)-MAX(BB167-BA167,0)/Inputs!$B$10)*DCF!J$6</f>
        <v>4085.0985216089675</v>
      </c>
      <c r="CJ167" s="15">
        <f ca="1">(BC167*DCF!K$10-DCF!K$5*MAX(BC167*DCF!K$10,0)-MAX(BC167-BB167,0)/Inputs!$B$10)*DCF!K$6</f>
        <v>4173.4031779655852</v>
      </c>
      <c r="CK167" s="15">
        <f ca="1">(BD167*DCF!L$10-DCF!L$5*MAX(BD167*DCF!L$10,0)-MAX(BD167-BC167,0)/Inputs!$B$10)*DCF!L$6</f>
        <v>4648.7852264743988</v>
      </c>
      <c r="CL167" s="15">
        <f ca="1">(BE167*DCF!M$10-DCF!M$5*MAX(BE167*DCF!M$10,0)-MAX(BE167-BD167,0)/Inputs!$B$10)*DCF!M$6</f>
        <v>6473.5864825317749</v>
      </c>
      <c r="CM167" s="15">
        <f ca="1">(BF167*DCF!C$28-DCF!C$5*MAX(BF167*DCF!C$28,0)-MAX(BF167-Inputs!$B$13,0)/Inputs!$B$17)*DCF!C$6</f>
        <v>3146.2573630293532</v>
      </c>
      <c r="CN167" s="15">
        <f ca="1">(BG167*DCF!D$28-DCF!D$5*MAX(BG167*DCF!D$28,0)-MAX(BG167-BF167,0)/Inputs!$B$17)*DCF!D$6</f>
        <v>3157.9194118119958</v>
      </c>
      <c r="CO167" s="15">
        <f ca="1">(BH167*DCF!E$28-DCF!E$5*MAX(BH167*DCF!E$28,0)-MAX(BH167-BG167,0)/Inputs!$B$17)*DCF!E$6</f>
        <v>3626.6769954152055</v>
      </c>
      <c r="CP167" s="15">
        <f ca="1">(BI167*DCF!F$28-DCF!F$5*MAX(BI167*DCF!F$28,0)-MAX(BI167-BH167,0)/Inputs!$B$17)*DCF!F$6</f>
        <v>4544.4885260125448</v>
      </c>
      <c r="CQ167" s="15">
        <f ca="1">(BJ167*DCF!G$28-DCF!G$5*MAX(BJ167*DCF!G$28,0)-MAX(BJ167-BI167,0)/Inputs!$B$17)*DCF!G$6</f>
        <v>5482.325537438438</v>
      </c>
      <c r="CR167" s="15">
        <f ca="1">(BK167*DCF!H$28-DCF!H$5*MAX(BK167*DCF!H$28,0)-MAX(BK167-BJ167,0)/Inputs!$B$17)*DCF!H$6</f>
        <v>6367.3574171972778</v>
      </c>
      <c r="CS167" s="15">
        <f ca="1">(BL167*DCF!I$28-DCF!I$5*MAX(BL167*DCF!I$28,0)-MAX(BL167-BK167,0)/Inputs!$B$17)*DCF!I$6</f>
        <v>7661.5079847592724</v>
      </c>
      <c r="CT167" s="15">
        <f ca="1">(BM167*DCF!J$28-DCF!J$5*MAX(BM167*DCF!J$28,0)-MAX(BM167-BL167,0)/Inputs!$B$17)*DCF!J$6</f>
        <v>8618.066156011655</v>
      </c>
      <c r="CU167" s="15">
        <f ca="1">(BN167*DCF!K$28-DCF!K$5*MAX(BN167*DCF!K$28,0)-MAX(BN167-BM167,0)/Inputs!$B$17)*DCF!K$6</f>
        <v>10121.373459781247</v>
      </c>
      <c r="CV167" s="15">
        <f ca="1">(BO167*DCF!L$28-DCF!L$5*MAX(BO167*DCF!L$28,0)-MAX(BO167-BN167,0)/Inputs!$B$17)*DCF!L$6</f>
        <v>12663.52926568906</v>
      </c>
      <c r="CW167" s="15">
        <f ca="1">(BP167*DCF!M$28-DCF!M$5*MAX(BP167*DCF!M$28,0)-MAX(BP167-BO167,0)/Inputs!$B$17)*DCF!M$6</f>
        <v>16121.850129068245</v>
      </c>
      <c r="CX167" s="15">
        <f ca="1">(BQ167*DCF!C$46-DCF!C$5*MAX(BQ167*DCF!C$46,0)-MAX(BQ167-Inputs!$B$20,0)/Inputs!$B$24)*DCF!C$6</f>
        <v>-4694.894649453242</v>
      </c>
      <c r="CY167" s="15">
        <f ca="1">(BR167*DCF!D$46-DCF!D$5*MAX(BR167*DCF!D$46,0)-MAX(BR167-BQ167,0)/Inputs!$B$24)*DCF!D$6</f>
        <v>-5044.4725534661902</v>
      </c>
      <c r="CZ167" s="15">
        <f ca="1">(BS167*DCF!E$46-DCF!E$5*MAX(BS167*DCF!E$46,0)-MAX(BS167-BR167,0)/Inputs!$B$24)*DCF!E$6</f>
        <v>-10520.930426814508</v>
      </c>
      <c r="DA167" s="15">
        <f ca="1">(BT167*DCF!F$46-DCF!F$5*MAX(BT167*DCF!F$46,0)-MAX(BT167-BS167,0)/Inputs!$B$24)*DCF!F$6</f>
        <v>-16031.697543125687</v>
      </c>
      <c r="DB167" s="15">
        <f ca="1">(BU167*DCF!G$46-DCF!G$5*MAX(BU167*DCF!G$46,0)-MAX(BU167-BT167,0)/Inputs!$B$24)*DCF!G$6</f>
        <v>-23572.805757628023</v>
      </c>
      <c r="DC167" s="15">
        <f ca="1">(BV167*DCF!H$46-DCF!H$5*MAX(BV167*DCF!H$46,0)-MAX(BV167-BU167,0)/Inputs!$B$24)*DCF!H$6</f>
        <v>-13060.223626077493</v>
      </c>
      <c r="DD167" s="15">
        <f ca="1">(BW167*DCF!I$46-DCF!I$5*MAX(BW167*DCF!I$46,0)-MAX(BW167-BV167,0)/Inputs!$B$24)*DCF!I$6</f>
        <v>-4209.0691733530748</v>
      </c>
      <c r="DE167" s="15">
        <f ca="1">(BX167*DCF!J$46-DCF!J$5*MAX(BX167*DCF!J$46,0)-MAX(BX167-BW167,0)/Inputs!$B$24)*DCF!J$6</f>
        <v>-678.91273627509304</v>
      </c>
      <c r="DF167" s="15">
        <f ca="1">(BY167*DCF!K$46-DCF!K$5*MAX(BY167*DCF!K$46,0)-MAX(BY167-BX167,0)/Inputs!$B$24)*DCF!K$6</f>
        <v>-10451.827727642727</v>
      </c>
      <c r="DG167" s="15">
        <f ca="1">(BZ167*DCF!L$46-DCF!L$5*MAX(BZ167*DCF!L$46,0)-MAX(BZ167-BY167,0)/Inputs!$B$24)*DCF!L$6</f>
        <v>-43951.884379090079</v>
      </c>
      <c r="DH167" s="15">
        <f ca="1">(CA167*DCF!M$46-DCF!M$5*MAX(CA167*DCF!M$46,0)-MAX(CA167-BZ167,0)/Inputs!$B$24)*DCF!M$6</f>
        <v>10934.550798976143</v>
      </c>
      <c r="DI167" s="15">
        <f ca="1">SUM(CB167:CL167)+BE167*DCF!M$10*(1+Inputs!$B$30)*(1-Inputs!$B$33)*(1-Inputs!$B$30/Inputs!$B$31)/(Inputs!$B$29-Inputs!$B$30)*DCF!M$6</f>
        <v>204129.51901967169</v>
      </c>
      <c r="DJ167" s="15">
        <f ca="1">SUM(CM167:CW167)+BP167*DCF!M$28*(1+Inputs!$B$30)*(1-Inputs!$B$33)*(1-Inputs!$B$30/Inputs!$B$31)/(Inputs!$B$29-Inputs!$B$30)*DCF!M$6</f>
        <v>454527.69923008338</v>
      </c>
      <c r="DK167" s="15">
        <f ca="1">SUM(CX167:DH167)+CA167*DCF!M$46*(1+Inputs!$B$30)*(1-Inputs!$B$33)*(1-Inputs!$B$30/Inputs!$B$31)/(Inputs!$B$29-Inputs!$B$30)*DCF!M$6</f>
        <v>1721062.5916110468</v>
      </c>
      <c r="DM167" s="15">
        <f ca="1">DI167+DJ167+DK167+Inputs!$B$34+Inputs!$B$36-Inputs!$B$35</f>
        <v>2456570.8098608018</v>
      </c>
    </row>
    <row r="168" spans="1:117" x14ac:dyDescent="0.75">
      <c r="A168" s="11">
        <v>155</v>
      </c>
      <c r="C168" s="23">
        <f t="shared" ca="1" si="105"/>
        <v>0.7058083697341081</v>
      </c>
      <c r="D168" s="23">
        <f t="shared" ca="1" si="105"/>
        <v>0.80195424626138578</v>
      </c>
      <c r="E168" s="23">
        <f t="shared" ca="1" si="105"/>
        <v>-0.15244623344709293</v>
      </c>
      <c r="F168" s="23">
        <f t="shared" ca="1" si="105"/>
        <v>0.50048221890685363</v>
      </c>
      <c r="G168" s="23">
        <f t="shared" ca="1" si="105"/>
        <v>-0.18747693012266747</v>
      </c>
      <c r="H168" s="23">
        <f t="shared" ca="1" si="105"/>
        <v>0.12856926712572392</v>
      </c>
      <c r="I168" s="23">
        <f t="shared" ca="1" si="105"/>
        <v>0.60357913784772621</v>
      </c>
      <c r="J168" s="23">
        <f t="shared" ca="1" si="105"/>
        <v>-1.0695636242780966</v>
      </c>
      <c r="K168" s="23">
        <f t="shared" ca="1" si="105"/>
        <v>0.48308908172817799</v>
      </c>
      <c r="L168" s="23">
        <f t="shared" ca="1" si="105"/>
        <v>-0.21547342852212661</v>
      </c>
      <c r="M168" s="23">
        <f t="shared" ca="1" si="105"/>
        <v>1.37859875314316</v>
      </c>
      <c r="N168" s="23">
        <f ca="1">SQRT(Inputs!$B$38)*C168+SQRT(1-Inputs!$B$38)*_xlfn.NORM.S.INV(RAND())</f>
        <v>1.8895933977684605</v>
      </c>
      <c r="O168" s="23">
        <f ca="1">SQRT(Inputs!$B$38)*D168+SQRT(1-Inputs!$B$38)*_xlfn.NORM.S.INV(RAND())</f>
        <v>0.45862687213004505</v>
      </c>
      <c r="P168" s="23">
        <f ca="1">SQRT(Inputs!$B$38)*E168+SQRT(1-Inputs!$B$38)*_xlfn.NORM.S.INV(RAND())</f>
        <v>-0.66664280924243657</v>
      </c>
      <c r="Q168" s="23">
        <f ca="1">SQRT(Inputs!$B$38)*F168+SQRT(1-Inputs!$B$38)*_xlfn.NORM.S.INV(RAND())</f>
        <v>3.8960841616958869E-2</v>
      </c>
      <c r="R168" s="23">
        <f ca="1">SQRT(Inputs!$B$38)*G168+SQRT(1-Inputs!$B$38)*_xlfn.NORM.S.INV(RAND())</f>
        <v>-0.2652180066651445</v>
      </c>
      <c r="S168" s="23">
        <f ca="1">SQRT(Inputs!$B$38)*H168+SQRT(1-Inputs!$B$38)*_xlfn.NORM.S.INV(RAND())</f>
        <v>0.98952751580688503</v>
      </c>
      <c r="T168" s="23">
        <f ca="1">SQRT(Inputs!$B$38)*I168+SQRT(1-Inputs!$B$38)*_xlfn.NORM.S.INV(RAND())</f>
        <v>-0.23188242031331008</v>
      </c>
      <c r="U168" s="23">
        <f ca="1">SQRT(Inputs!$B$38)*J168+SQRT(1-Inputs!$B$38)*_xlfn.NORM.S.INV(RAND())</f>
        <v>-0.82014666023972893</v>
      </c>
      <c r="V168" s="23">
        <f ca="1">SQRT(Inputs!$B$38)*K168+SQRT(1-Inputs!$B$38)*_xlfn.NORM.S.INV(RAND())</f>
        <v>1.511514196480134</v>
      </c>
      <c r="W168" s="23">
        <f ca="1">SQRT(Inputs!$B$38)*L168+SQRT(1-Inputs!$B$38)*_xlfn.NORM.S.INV(RAND())</f>
        <v>1.5192086487316119</v>
      </c>
      <c r="X168" s="23">
        <f ca="1">SQRT(Inputs!$B$38)*M168+SQRT(1-Inputs!$B$38)*_xlfn.NORM.S.INV(RAND())</f>
        <v>1.5282424733547417</v>
      </c>
      <c r="Y168" s="23">
        <f ca="1">SQRT(Inputs!$B$38)*C168+SQRT(1-Inputs!$B$38)*_xlfn.NORM.S.INV(RAND())</f>
        <v>1.7670750074403876</v>
      </c>
      <c r="Z168" s="23">
        <f ca="1">SQRT(Inputs!$B$38)*D168+SQRT(1-Inputs!$B$38)*_xlfn.NORM.S.INV(RAND())</f>
        <v>-0.4285853757223993</v>
      </c>
      <c r="AA168" s="23">
        <f ca="1">SQRT(Inputs!$B$38)*E168+SQRT(1-Inputs!$B$38)*_xlfn.NORM.S.INV(RAND())</f>
        <v>1.3077358807201331E-2</v>
      </c>
      <c r="AB168" s="23">
        <f ca="1">SQRT(Inputs!$B$38)*F168+SQRT(1-Inputs!$B$38)*_xlfn.NORM.S.INV(RAND())</f>
        <v>0.46016006109812274</v>
      </c>
      <c r="AC168" s="23">
        <f ca="1">SQRT(Inputs!$B$38)*G168+SQRT(1-Inputs!$B$38)*_xlfn.NORM.S.INV(RAND())</f>
        <v>0.21194226531682381</v>
      </c>
      <c r="AD168" s="23">
        <f ca="1">SQRT(Inputs!$B$38)*H168+SQRT(1-Inputs!$B$38)*_xlfn.NORM.S.INV(RAND())</f>
        <v>0.19058009866559547</v>
      </c>
      <c r="AE168" s="23">
        <f ca="1">SQRT(Inputs!$B$38)*I168+SQRT(1-Inputs!$B$38)*_xlfn.NORM.S.INV(RAND())</f>
        <v>-0.74956874758959469</v>
      </c>
      <c r="AF168" s="23">
        <f ca="1">SQRT(Inputs!$B$38)*J168+SQRT(1-Inputs!$B$38)*_xlfn.NORM.S.INV(RAND())</f>
        <v>-0.28461786956591462</v>
      </c>
      <c r="AG168" s="23">
        <f ca="1">SQRT(Inputs!$B$38)*K168+SQRT(1-Inputs!$B$38)*_xlfn.NORM.S.INV(RAND())</f>
        <v>1.029818306776296</v>
      </c>
      <c r="AH168" s="23">
        <f ca="1">SQRT(Inputs!$B$38)*L168+SQRT(1-Inputs!$B$38)*_xlfn.NORM.S.INV(RAND())</f>
        <v>8.1139406447625212E-2</v>
      </c>
      <c r="AI168" s="23">
        <f ca="1">SQRT(Inputs!$B$38)*M168+SQRT(1-Inputs!$B$38)*_xlfn.NORM.S.INV(RAND())</f>
        <v>0.36414285491885057</v>
      </c>
      <c r="AJ168" s="23">
        <f ca="1">SQRT(Inputs!$B$38)*C168+SQRT(1-Inputs!$B$38)*_xlfn.NORM.S.INV(RAND())</f>
        <v>0.25348600920359809</v>
      </c>
      <c r="AK168" s="23">
        <f ca="1">SQRT(Inputs!$B$38)*D168+SQRT(1-Inputs!$B$38)*_xlfn.NORM.S.INV(RAND())</f>
        <v>0.75167971661267163</v>
      </c>
      <c r="AL168" s="23">
        <f ca="1">SQRT(Inputs!$B$38)*E168+SQRT(1-Inputs!$B$38)*_xlfn.NORM.S.INV(RAND())</f>
        <v>1.2011498029631669</v>
      </c>
      <c r="AM168" s="23">
        <f ca="1">SQRT(Inputs!$B$38)*F168+SQRT(1-Inputs!$B$38)*_xlfn.NORM.S.INV(RAND())</f>
        <v>2.0029264181348982E-2</v>
      </c>
      <c r="AN168" s="23">
        <f ca="1">SQRT(Inputs!$B$38)*G168+SQRT(1-Inputs!$B$38)*_xlfn.NORM.S.INV(RAND())</f>
        <v>-0.75495659096410073</v>
      </c>
      <c r="AO168" s="23">
        <f ca="1">SQRT(Inputs!$B$38)*H168+SQRT(1-Inputs!$B$38)*_xlfn.NORM.S.INV(RAND())</f>
        <v>1.0302323349307188</v>
      </c>
      <c r="AP168" s="23">
        <f ca="1">SQRT(Inputs!$B$38)*I168+SQRT(1-Inputs!$B$38)*_xlfn.NORM.S.INV(RAND())</f>
        <v>-9.5997204097843902E-2</v>
      </c>
      <c r="AQ168" s="23">
        <f ca="1">SQRT(Inputs!$B$38)*J168+SQRT(1-Inputs!$B$38)*_xlfn.NORM.S.INV(RAND())</f>
        <v>-0.67139130344174791</v>
      </c>
      <c r="AR168" s="23">
        <f ca="1">SQRT(Inputs!$B$38)*K168+SQRT(1-Inputs!$B$38)*_xlfn.NORM.S.INV(RAND())</f>
        <v>-1.8786205038799766</v>
      </c>
      <c r="AS168" s="23">
        <f ca="1">SQRT(Inputs!$B$38)*L168+SQRT(1-Inputs!$B$38)*_xlfn.NORM.S.INV(RAND())</f>
        <v>-0.88171940246655134</v>
      </c>
      <c r="AT168" s="23">
        <f ca="1">SQRT(Inputs!$B$38)*M168+SQRT(1-Inputs!$B$38)*_xlfn.NORM.S.INV(RAND())</f>
        <v>-0.72833531659825912</v>
      </c>
      <c r="AU168" s="15">
        <f ca="1">Inputs!$B$6*EXP($B$8-0.5*C$5^2+C$5*N168)</f>
        <v>6737.7863184969319</v>
      </c>
      <c r="AV168" s="15">
        <f t="shared" ca="1" si="73"/>
        <v>8773.5993803291422</v>
      </c>
      <c r="AW168" s="15">
        <f t="shared" ca="1" si="74"/>
        <v>9777.9045942990615</v>
      </c>
      <c r="AX168" s="15">
        <f t="shared" ca="1" si="75"/>
        <v>11996.088885829293</v>
      </c>
      <c r="AY168" s="15">
        <f t="shared" ca="1" si="76"/>
        <v>14213.309009659539</v>
      </c>
      <c r="AZ168" s="15">
        <f t="shared" ca="1" si="77"/>
        <v>19384.502774036846</v>
      </c>
      <c r="BA168" s="15">
        <f t="shared" ca="1" si="78"/>
        <v>23152.909155205922</v>
      </c>
      <c r="BB168" s="15">
        <f t="shared" ca="1" si="79"/>
        <v>26110.129270020869</v>
      </c>
      <c r="BC168" s="15">
        <f t="shared" ca="1" si="80"/>
        <v>37001.657478713554</v>
      </c>
      <c r="BD168" s="15">
        <f t="shared" ca="1" si="81"/>
        <v>52251.964077766832</v>
      </c>
      <c r="BE168" s="15">
        <f t="shared" ca="1" si="82"/>
        <v>73590.398524150121</v>
      </c>
      <c r="BF168" s="15">
        <f ca="1">Inputs!$B$13*EXP($B$9-0.5*C$6^2+C$6*Y168)</f>
        <v>19633.405763349994</v>
      </c>
      <c r="BG168" s="15">
        <f t="shared" ca="1" si="83"/>
        <v>22147.240180700395</v>
      </c>
      <c r="BH168" s="15">
        <f t="shared" ca="1" si="84"/>
        <v>27118.609845306059</v>
      </c>
      <c r="BI168" s="15">
        <f t="shared" ca="1" si="85"/>
        <v>35633.808598501513</v>
      </c>
      <c r="BJ168" s="15">
        <f t="shared" ca="1" si="86"/>
        <v>45039.915247215366</v>
      </c>
      <c r="BK168" s="15">
        <f t="shared" ca="1" si="87"/>
        <v>56730.981849722077</v>
      </c>
      <c r="BL168" s="15">
        <f t="shared" ca="1" si="88"/>
        <v>63236.288042301712</v>
      </c>
      <c r="BM168" s="15">
        <f t="shared" ca="1" si="89"/>
        <v>75030.699025172929</v>
      </c>
      <c r="BN168" s="15">
        <f t="shared" ca="1" si="90"/>
        <v>104398.87229365441</v>
      </c>
      <c r="BO168" s="15">
        <f t="shared" ca="1" si="91"/>
        <v>129669.29347675679</v>
      </c>
      <c r="BP168" s="15">
        <f t="shared" ca="1" si="92"/>
        <v>166320.72736029513</v>
      </c>
      <c r="BQ168" s="15">
        <f ca="1">Inputs!$B$20*EXP($B$10-0.5*C$7^2+C$7*AJ168)</f>
        <v>4693.0397454924832</v>
      </c>
      <c r="BR168" s="15">
        <f t="shared" ca="1" si="93"/>
        <v>8084.7573277790862</v>
      </c>
      <c r="BS168" s="15">
        <f t="shared" ca="1" si="94"/>
        <v>15632.021801269111</v>
      </c>
      <c r="BT168" s="15">
        <f t="shared" ca="1" si="95"/>
        <v>21666.70520154979</v>
      </c>
      <c r="BU168" s="15">
        <f t="shared" ca="1" si="96"/>
        <v>25013.992358986503</v>
      </c>
      <c r="BV168" s="15">
        <f t="shared" ca="1" si="97"/>
        <v>43893.908343569165</v>
      </c>
      <c r="BW168" s="15">
        <f t="shared" ca="1" si="98"/>
        <v>60019.539212155352</v>
      </c>
      <c r="BX168" s="15">
        <f t="shared" ca="1" si="99"/>
        <v>73375.396928462185</v>
      </c>
      <c r="BY168" s="15">
        <f t="shared" ca="1" si="100"/>
        <v>71770.219349384512</v>
      </c>
      <c r="BZ168" s="15">
        <f t="shared" ca="1" si="101"/>
        <v>85634.85498133552</v>
      </c>
      <c r="CA168" s="15">
        <f t="shared" ca="1" si="102"/>
        <v>105687.63339910783</v>
      </c>
      <c r="CB168" s="15">
        <f ca="1">(AU168*DCF!C$10-DCF!C$5*MAX(AU168*DCF!C$10,0)-MAX(AU168-Inputs!$B$6,0)/Inputs!$B$10)*DCF!C$6</f>
        <v>1030.4143377308592</v>
      </c>
      <c r="CC168" s="15">
        <f ca="1">(AV168*DCF!D$10-DCF!D$5*MAX(AV168*DCF!D$10,0)-MAX(AV168-AU168,0)/Inputs!$B$10)*DCF!D$6</f>
        <v>1642.1256756555879</v>
      </c>
      <c r="CD168" s="15">
        <f ca="1">(AW168*DCF!E$10-DCF!E$5*MAX(AW168*DCF!E$10,0)-MAX(AW168-AV168,0)/Inputs!$B$10)*DCF!E$6</f>
        <v>2031.3513955330359</v>
      </c>
      <c r="CE168" s="15">
        <f ca="1">(AX168*DCF!F$10-DCF!F$5*MAX(AX168*DCF!F$10,0)-MAX(AX168-AW168,0)/Inputs!$B$10)*DCF!F$6</f>
        <v>2157.1779299818591</v>
      </c>
      <c r="CF168" s="15">
        <f ca="1">(AY168*DCF!G$10-DCF!G$5*MAX(AY168*DCF!G$10,0)-MAX(AY168-AX168,0)/Inputs!$B$10)*DCF!G$6</f>
        <v>2502.3200103667191</v>
      </c>
      <c r="CG168" s="15">
        <f ca="1">(AZ168*DCF!H$10-DCF!H$5*MAX(AZ168*DCF!H$10,0)-MAX(AZ168-AY168,0)/Inputs!$B$10)*DCF!H$6</f>
        <v>2845.2769589613799</v>
      </c>
      <c r="CH168" s="15">
        <f ca="1">(BA168*DCF!I$10-DCF!I$5*MAX(BA168*DCF!I$10,0)-MAX(BA168-AZ168,0)/Inputs!$B$10)*DCF!I$6</f>
        <v>3611.0412024183447</v>
      </c>
      <c r="CI168" s="15">
        <f ca="1">(BB168*DCF!J$10-DCF!J$5*MAX(BB168*DCF!J$10,0)-MAX(BB168-BA168,0)/Inputs!$B$10)*DCF!J$6</f>
        <v>4032.4407893801263</v>
      </c>
      <c r="CJ168" s="15">
        <f ca="1">(BC168*DCF!K$10-DCF!K$5*MAX(BC168*DCF!K$10,0)-MAX(BC168-BB168,0)/Inputs!$B$10)*DCF!K$6</f>
        <v>4432.0244543393856</v>
      </c>
      <c r="CK168" s="15">
        <f ca="1">(BD168*DCF!L$10-DCF!L$5*MAX(BD168*DCF!L$10,0)-MAX(BD168-BC168,0)/Inputs!$B$10)*DCF!L$6</f>
        <v>5908.4782373185744</v>
      </c>
      <c r="CL168" s="15">
        <f ca="1">(BE168*DCF!M$10-DCF!M$5*MAX(BE168*DCF!M$10,0)-MAX(BE168-BD168,0)/Inputs!$B$10)*DCF!M$6</f>
        <v>7835.4530595860933</v>
      </c>
      <c r="CM168" s="15">
        <f ca="1">(BF168*DCF!C$28-DCF!C$5*MAX(BF168*DCF!C$28,0)-MAX(BF168-Inputs!$B$13,0)/Inputs!$B$17)*DCF!C$6</f>
        <v>4087.5049800437359</v>
      </c>
      <c r="CN168" s="15">
        <f ca="1">(BG168*DCF!D$28-DCF!D$5*MAX(BG168*DCF!D$28,0)-MAX(BG168-BF168,0)/Inputs!$B$17)*DCF!D$6</f>
        <v>5986.5568933825634</v>
      </c>
      <c r="CO168" s="15">
        <f ca="1">(BH168*DCF!E$28-DCF!E$5*MAX(BH168*DCF!E$28,0)-MAX(BH168-BG168,0)/Inputs!$B$17)*DCF!E$6</f>
        <v>6700.6846631104263</v>
      </c>
      <c r="CP168" s="15">
        <f ca="1">(BI168*DCF!F$28-DCF!F$5*MAX(BI168*DCF!F$28,0)-MAX(BI168-BH168,0)/Inputs!$B$17)*DCF!F$6</f>
        <v>8123.3138832386085</v>
      </c>
      <c r="CQ168" s="15">
        <f ca="1">(BJ168*DCF!G$28-DCF!G$5*MAX(BJ168*DCF!G$28,0)-MAX(BJ168-BI168,0)/Inputs!$B$17)*DCF!G$6</f>
        <v>10103.933510416431</v>
      </c>
      <c r="CR168" s="15">
        <f ca="1">(BK168*DCF!H$28-DCF!H$5*MAX(BK168*DCF!H$28,0)-MAX(BK168-BJ168,0)/Inputs!$B$17)*DCF!H$6</f>
        <v>12213.734051751044</v>
      </c>
      <c r="CS168" s="15">
        <f ca="1">(BL168*DCF!I$28-DCF!I$5*MAX(BL168*DCF!I$28,0)-MAX(BL168-BK168,0)/Inputs!$B$17)*DCF!I$6</f>
        <v>13936.494314659305</v>
      </c>
      <c r="CT168" s="15">
        <f ca="1">(BM168*DCF!J$28-DCF!J$5*MAX(BM168*DCF!J$28,0)-MAX(BM168-BL168,0)/Inputs!$B$17)*DCF!J$6</f>
        <v>15174.232113119695</v>
      </c>
      <c r="CU168" s="15">
        <f ca="1">(BN168*DCF!K$28-DCF!K$5*MAX(BN168*DCF!K$28,0)-MAX(BN168-BM168,0)/Inputs!$B$17)*DCF!K$6</f>
        <v>18450.081329356606</v>
      </c>
      <c r="CV168" s="15">
        <f ca="1">(BO168*DCF!L$28-DCF!L$5*MAX(BO168*DCF!L$28,0)-MAX(BO168-BN168,0)/Inputs!$B$17)*DCF!L$6</f>
        <v>23012.355495757249</v>
      </c>
      <c r="CW168" s="15">
        <f ca="1">(BP168*DCF!M$28-DCF!M$5*MAX(BP168*DCF!M$28,0)-MAX(BP168-BO168,0)/Inputs!$B$17)*DCF!M$6</f>
        <v>27462.236387184323</v>
      </c>
      <c r="CX168" s="15">
        <f ca="1">(BQ168*DCF!C$46-DCF!C$5*MAX(BQ168*DCF!C$46,0)-MAX(BQ168-Inputs!$B$20,0)/Inputs!$B$24)*DCF!C$6</f>
        <v>-1773.0067520733139</v>
      </c>
      <c r="CY168" s="15">
        <f ca="1">(BR168*DCF!D$46-DCF!D$5*MAX(BR168*DCF!D$46,0)-MAX(BR168-BQ168,0)/Inputs!$B$24)*DCF!D$6</f>
        <v>-2827.0972754234058</v>
      </c>
      <c r="CZ168" s="15">
        <f ca="1">(BS168*DCF!E$46-DCF!E$5*MAX(BS168*DCF!E$46,0)-MAX(BS168-BR168,0)/Inputs!$B$24)*DCF!E$6</f>
        <v>-4823.4376779371732</v>
      </c>
      <c r="DA168" s="15">
        <f ca="1">(BT168*DCF!F$46-DCF!F$5*MAX(BT168*DCF!F$46,0)-MAX(BT168-BS168,0)/Inputs!$B$24)*DCF!F$6</f>
        <v>-3775.3254570739541</v>
      </c>
      <c r="DB168" s="15">
        <f ca="1">(BU168*DCF!G$46-DCF!G$5*MAX(BU168*DCF!G$46,0)-MAX(BU168-BT168,0)/Inputs!$B$24)*DCF!G$6</f>
        <v>-1967.3825467845904</v>
      </c>
      <c r="DC168" s="15">
        <f ca="1">(BV168*DCF!H$46-DCF!H$5*MAX(BV168*DCF!H$46,0)-MAX(BV168-BU168,0)/Inputs!$B$24)*DCF!H$6</f>
        <v>-5866.8182130445684</v>
      </c>
      <c r="DD168" s="15">
        <f ca="1">(BW168*DCF!I$46-DCF!I$5*MAX(BW168*DCF!I$46,0)-MAX(BW168-BV168,0)/Inputs!$B$24)*DCF!I$6</f>
        <v>-3242.8702735596275</v>
      </c>
      <c r="DE168" s="15">
        <f ca="1">(BX168*DCF!J$46-DCF!J$5*MAX(BX168*DCF!J$46,0)-MAX(BX168-BW168,0)/Inputs!$B$24)*DCF!J$6</f>
        <v>-463.86032825216529</v>
      </c>
      <c r="DF168" s="15">
        <f ca="1">(BY168*DCF!K$46-DCF!K$5*MAX(BY168*DCF!K$46,0)-MAX(BY168-BX168,0)/Inputs!$B$24)*DCF!K$6</f>
        <v>4099.7541763850331</v>
      </c>
      <c r="DG168" s="15">
        <f ca="1">(BZ168*DCF!L$46-DCF!L$5*MAX(BZ168*DCF!L$46,0)-MAX(BZ168-BY168,0)/Inputs!$B$24)*DCF!L$6</f>
        <v>2781.928808697638</v>
      </c>
      <c r="DH168" s="15">
        <f ca="1">(CA168*DCF!M$46-DCF!M$5*MAX(CA168*DCF!M$46,0)-MAX(CA168-BZ168,0)/Inputs!$B$24)*DCF!M$6</f>
        <v>4093.3379514098538</v>
      </c>
      <c r="DI168" s="15">
        <f ca="1">SUM(CB168:CL168)+BE168*DCF!M$10*(1+Inputs!$B$30)*(1-Inputs!$B$33)*(1-Inputs!$B$30/Inputs!$B$31)/(Inputs!$B$29-Inputs!$B$30)*DCF!M$6</f>
        <v>242831.15627625887</v>
      </c>
      <c r="DJ168" s="15">
        <f ca="1">SUM(CM168:CW168)+BP168*DCF!M$28*(1+Inputs!$B$30)*(1-Inputs!$B$33)*(1-Inputs!$B$30/Inputs!$B$31)/(Inputs!$B$29-Inputs!$B$30)*DCF!M$6</f>
        <v>762414.83909886237</v>
      </c>
      <c r="DK168" s="15">
        <f ca="1">SUM(CX168:DH168)+CA168*DCF!M$46*(1+Inputs!$B$30)*(1-Inputs!$B$33)*(1-Inputs!$B$30/Inputs!$B$31)/(Inputs!$B$29-Inputs!$B$30)*DCF!M$6</f>
        <v>149640.823147891</v>
      </c>
      <c r="DM168" s="15">
        <f ca="1">DI168+DJ168+DK168+Inputs!$B$34+Inputs!$B$36-Inputs!$B$35</f>
        <v>1231737.8185230123</v>
      </c>
    </row>
    <row r="169" spans="1:117" x14ac:dyDescent="0.75">
      <c r="A169" s="11">
        <v>156</v>
      </c>
      <c r="C169" s="23">
        <f t="shared" ca="1" si="105"/>
        <v>7.1961201646543724E-2</v>
      </c>
      <c r="D169" s="23">
        <f t="shared" ca="1" si="105"/>
        <v>-0.16064757515736519</v>
      </c>
      <c r="E169" s="23">
        <f t="shared" ca="1" si="105"/>
        <v>0.62312501924339492</v>
      </c>
      <c r="F169" s="23">
        <f t="shared" ca="1" si="105"/>
        <v>0.90203729871975136</v>
      </c>
      <c r="G169" s="23">
        <f t="shared" ca="1" si="105"/>
        <v>1.4134243137342191</v>
      </c>
      <c r="H169" s="23">
        <f t="shared" ca="1" si="105"/>
        <v>0.644034843299083</v>
      </c>
      <c r="I169" s="23">
        <f t="shared" ca="1" si="105"/>
        <v>-0.52791387840182014</v>
      </c>
      <c r="J169" s="23">
        <f t="shared" ca="1" si="105"/>
        <v>0.41998841379548008</v>
      </c>
      <c r="K169" s="23">
        <f t="shared" ca="1" si="105"/>
        <v>0.1793405959368502</v>
      </c>
      <c r="L169" s="23">
        <f t="shared" ca="1" si="105"/>
        <v>1.2909501615860881</v>
      </c>
      <c r="M169" s="23">
        <f t="shared" ca="1" si="105"/>
        <v>-1.2452684926936788</v>
      </c>
      <c r="N169" s="23">
        <f ca="1">SQRT(Inputs!$B$38)*C169+SQRT(1-Inputs!$B$38)*_xlfn.NORM.S.INV(RAND())</f>
        <v>-0.40102123335325923</v>
      </c>
      <c r="O169" s="23">
        <f ca="1">SQRT(Inputs!$B$38)*D169+SQRT(1-Inputs!$B$38)*_xlfn.NORM.S.INV(RAND())</f>
        <v>-1.686971773809951</v>
      </c>
      <c r="P169" s="23">
        <f ca="1">SQRT(Inputs!$B$38)*E169+SQRT(1-Inputs!$B$38)*_xlfn.NORM.S.INV(RAND())</f>
        <v>0.19403467620154186</v>
      </c>
      <c r="Q169" s="23">
        <f ca="1">SQRT(Inputs!$B$38)*F169+SQRT(1-Inputs!$B$38)*_xlfn.NORM.S.INV(RAND())</f>
        <v>0.6343186807637885</v>
      </c>
      <c r="R169" s="23">
        <f ca="1">SQRT(Inputs!$B$38)*G169+SQRT(1-Inputs!$B$38)*_xlfn.NORM.S.INV(RAND())</f>
        <v>-0.20521758380924016</v>
      </c>
      <c r="S169" s="23">
        <f ca="1">SQRT(Inputs!$B$38)*H169+SQRT(1-Inputs!$B$38)*_xlfn.NORM.S.INV(RAND())</f>
        <v>2.0413516671601717</v>
      </c>
      <c r="T169" s="23">
        <f ca="1">SQRT(Inputs!$B$38)*I169+SQRT(1-Inputs!$B$38)*_xlfn.NORM.S.INV(RAND())</f>
        <v>-0.33906055939779511</v>
      </c>
      <c r="U169" s="23">
        <f ca="1">SQRT(Inputs!$B$38)*J169+SQRT(1-Inputs!$B$38)*_xlfn.NORM.S.INV(RAND())</f>
        <v>-0.25808280178461035</v>
      </c>
      <c r="V169" s="23">
        <f ca="1">SQRT(Inputs!$B$38)*K169+SQRT(1-Inputs!$B$38)*_xlfn.NORM.S.INV(RAND())</f>
        <v>3.7562745197331299E-2</v>
      </c>
      <c r="W169" s="23">
        <f ca="1">SQRT(Inputs!$B$38)*L169+SQRT(1-Inputs!$B$38)*_xlfn.NORM.S.INV(RAND())</f>
        <v>0.7880501523686726</v>
      </c>
      <c r="X169" s="23">
        <f ca="1">SQRT(Inputs!$B$38)*M169+SQRT(1-Inputs!$B$38)*_xlfn.NORM.S.INV(RAND())</f>
        <v>-0.59587728919526772</v>
      </c>
      <c r="Y169" s="23">
        <f ca="1">SQRT(Inputs!$B$38)*C169+SQRT(1-Inputs!$B$38)*_xlfn.NORM.S.INV(RAND())</f>
        <v>-0.61949839972540599</v>
      </c>
      <c r="Z169" s="23">
        <f ca="1">SQRT(Inputs!$B$38)*D169+SQRT(1-Inputs!$B$38)*_xlfn.NORM.S.INV(RAND())</f>
        <v>-0.47144576366172164</v>
      </c>
      <c r="AA169" s="23">
        <f ca="1">SQRT(Inputs!$B$38)*E169+SQRT(1-Inputs!$B$38)*_xlfn.NORM.S.INV(RAND())</f>
        <v>-0.28118115731923987</v>
      </c>
      <c r="AB169" s="23">
        <f ca="1">SQRT(Inputs!$B$38)*F169+SQRT(1-Inputs!$B$38)*_xlfn.NORM.S.INV(RAND())</f>
        <v>0.55340864401677015</v>
      </c>
      <c r="AC169" s="23">
        <f ca="1">SQRT(Inputs!$B$38)*G169+SQRT(1-Inputs!$B$38)*_xlfn.NORM.S.INV(RAND())</f>
        <v>-0.35159073819189168</v>
      </c>
      <c r="AD169" s="23">
        <f ca="1">SQRT(Inputs!$B$38)*H169+SQRT(1-Inputs!$B$38)*_xlfn.NORM.S.INV(RAND())</f>
        <v>2.0906553801391397</v>
      </c>
      <c r="AE169" s="23">
        <f ca="1">SQRT(Inputs!$B$38)*I169+SQRT(1-Inputs!$B$38)*_xlfn.NORM.S.INV(RAND())</f>
        <v>0.4941263972874253</v>
      </c>
      <c r="AF169" s="23">
        <f ca="1">SQRT(Inputs!$B$38)*J169+SQRT(1-Inputs!$B$38)*_xlfn.NORM.S.INV(RAND())</f>
        <v>0.94342252464736154</v>
      </c>
      <c r="AG169" s="23">
        <f ca="1">SQRT(Inputs!$B$38)*K169+SQRT(1-Inputs!$B$38)*_xlfn.NORM.S.INV(RAND())</f>
        <v>0.18083407804398516</v>
      </c>
      <c r="AH169" s="23">
        <f ca="1">SQRT(Inputs!$B$38)*L169+SQRT(1-Inputs!$B$38)*_xlfn.NORM.S.INV(RAND())</f>
        <v>1.0122310873735965</v>
      </c>
      <c r="AI169" s="23">
        <f ca="1">SQRT(Inputs!$B$38)*M169+SQRT(1-Inputs!$B$38)*_xlfn.NORM.S.INV(RAND())</f>
        <v>-1.6985664491474357</v>
      </c>
      <c r="AJ169" s="23">
        <f ca="1">SQRT(Inputs!$B$38)*C169+SQRT(1-Inputs!$B$38)*_xlfn.NORM.S.INV(RAND())</f>
        <v>-4.0176682419034944E-2</v>
      </c>
      <c r="AK169" s="23">
        <f ca="1">SQRT(Inputs!$B$38)*D169+SQRT(1-Inputs!$B$38)*_xlfn.NORM.S.INV(RAND())</f>
        <v>-0.94687448925201567</v>
      </c>
      <c r="AL169" s="23">
        <f ca="1">SQRT(Inputs!$B$38)*E169+SQRT(1-Inputs!$B$38)*_xlfn.NORM.S.INV(RAND())</f>
        <v>6.1490982825933849E-2</v>
      </c>
      <c r="AM169" s="23">
        <f ca="1">SQRT(Inputs!$B$38)*F169+SQRT(1-Inputs!$B$38)*_xlfn.NORM.S.INV(RAND())</f>
        <v>0.12253978540026944</v>
      </c>
      <c r="AN169" s="23">
        <f ca="1">SQRT(Inputs!$B$38)*G169+SQRT(1-Inputs!$B$38)*_xlfn.NORM.S.INV(RAND())</f>
        <v>1.2547575377001661</v>
      </c>
      <c r="AO169" s="23">
        <f ca="1">SQRT(Inputs!$B$38)*H169+SQRT(1-Inputs!$B$38)*_xlfn.NORM.S.INV(RAND())</f>
        <v>1.4515150718442309</v>
      </c>
      <c r="AP169" s="23">
        <f ca="1">SQRT(Inputs!$B$38)*I169+SQRT(1-Inputs!$B$38)*_xlfn.NORM.S.INV(RAND())</f>
        <v>-0.34943188029679995</v>
      </c>
      <c r="AQ169" s="23">
        <f ca="1">SQRT(Inputs!$B$38)*J169+SQRT(1-Inputs!$B$38)*_xlfn.NORM.S.INV(RAND())</f>
        <v>0.53087951753770102</v>
      </c>
      <c r="AR169" s="23">
        <f ca="1">SQRT(Inputs!$B$38)*K169+SQRT(1-Inputs!$B$38)*_xlfn.NORM.S.INV(RAND())</f>
        <v>0.4360665449232306</v>
      </c>
      <c r="AS169" s="23">
        <f ca="1">SQRT(Inputs!$B$38)*L169+SQRT(1-Inputs!$B$38)*_xlfn.NORM.S.INV(RAND())</f>
        <v>-0.54655303039519088</v>
      </c>
      <c r="AT169" s="23">
        <f ca="1">SQRT(Inputs!$B$38)*M169+SQRT(1-Inputs!$B$38)*_xlfn.NORM.S.INV(RAND())</f>
        <v>-1.4537598470538158</v>
      </c>
      <c r="AU169" s="15">
        <f ca="1">Inputs!$B$6*EXP($B$8-0.5*C$5^2+C$5*N169)</f>
        <v>4650.3505176556673</v>
      </c>
      <c r="AV169" s="15">
        <f t="shared" ca="1" si="73"/>
        <v>4417.1144218726513</v>
      </c>
      <c r="AW169" s="15">
        <f t="shared" ca="1" si="74"/>
        <v>5528.7065043123148</v>
      </c>
      <c r="AX169" s="15">
        <f t="shared" ca="1" si="75"/>
        <v>7306.6809320200209</v>
      </c>
      <c r="AY169" s="15">
        <f t="shared" ca="1" si="76"/>
        <v>8718.0410390231955</v>
      </c>
      <c r="AZ169" s="15">
        <f t="shared" ca="1" si="77"/>
        <v>13349.994446234587</v>
      </c>
      <c r="BA169" s="15">
        <f t="shared" ca="1" si="78"/>
        <v>15767.411625191331</v>
      </c>
      <c r="BB169" s="15">
        <f t="shared" ca="1" si="79"/>
        <v>18811.363571479174</v>
      </c>
      <c r="BC169" s="15">
        <f t="shared" ca="1" si="80"/>
        <v>23122.82297832203</v>
      </c>
      <c r="BD169" s="15">
        <f t="shared" ca="1" si="81"/>
        <v>30494.522439613876</v>
      </c>
      <c r="BE169" s="15">
        <f t="shared" ca="1" si="82"/>
        <v>35393.162746828864</v>
      </c>
      <c r="BF169" s="15">
        <f ca="1">Inputs!$B$13*EXP($B$9-0.5*C$6^2+C$6*Y169)</f>
        <v>12232.542582249578</v>
      </c>
      <c r="BG169" s="15">
        <f t="shared" ca="1" si="83"/>
        <v>13692.477110499636</v>
      </c>
      <c r="BH169" s="15">
        <f t="shared" ca="1" si="84"/>
        <v>15967.39650942558</v>
      </c>
      <c r="BI169" s="15">
        <f t="shared" ca="1" si="85"/>
        <v>21284.441560913863</v>
      </c>
      <c r="BJ169" s="15">
        <f t="shared" ca="1" si="86"/>
        <v>24803.873555251055</v>
      </c>
      <c r="BK169" s="15">
        <f t="shared" ca="1" si="87"/>
        <v>40465.661027600341</v>
      </c>
      <c r="BL169" s="15">
        <f t="shared" ca="1" si="88"/>
        <v>52994.284195012086</v>
      </c>
      <c r="BM169" s="15">
        <f t="shared" ca="1" si="89"/>
        <v>73241.308618824813</v>
      </c>
      <c r="BN169" s="15">
        <f t="shared" ca="1" si="90"/>
        <v>92050.961211721849</v>
      </c>
      <c r="BO169" s="15">
        <f t="shared" ca="1" si="91"/>
        <v>127401.19258878978</v>
      </c>
      <c r="BP169" s="15">
        <f t="shared" ca="1" si="92"/>
        <v>129356.77866501293</v>
      </c>
      <c r="BQ169" s="15">
        <f ca="1">Inputs!$B$20*EXP($B$10-0.5*C$7^2+C$7*AJ169)</f>
        <v>4228.821854920614</v>
      </c>
      <c r="BR169" s="15">
        <f t="shared" ca="1" si="93"/>
        <v>4247.7801987285729</v>
      </c>
      <c r="BS169" s="15">
        <f t="shared" ca="1" si="94"/>
        <v>5920.5196535651612</v>
      </c>
      <c r="BT169" s="15">
        <f t="shared" ca="1" si="95"/>
        <v>8429.7853488992732</v>
      </c>
      <c r="BU169" s="15">
        <f t="shared" ca="1" si="96"/>
        <v>15827.044575448266</v>
      </c>
      <c r="BV169" s="15">
        <f t="shared" ca="1" si="97"/>
        <v>30538.089345622717</v>
      </c>
      <c r="BW169" s="15">
        <f t="shared" ca="1" si="98"/>
        <v>39576.285703792288</v>
      </c>
      <c r="BX169" s="15">
        <f t="shared" ca="1" si="99"/>
        <v>61569.881498034993</v>
      </c>
      <c r="BY169" s="15">
        <f t="shared" ca="1" si="100"/>
        <v>93776.153865252403</v>
      </c>
      <c r="BZ169" s="15">
        <f t="shared" ca="1" si="101"/>
        <v>119002.94993857165</v>
      </c>
      <c r="CA169" s="15">
        <f t="shared" ca="1" si="102"/>
        <v>129106.19394446885</v>
      </c>
      <c r="CB169" s="15">
        <f ca="1">(AU169*DCF!C$10-DCF!C$5*MAX(AU169*DCF!C$10,0)-MAX(AU169-Inputs!$B$6,0)/Inputs!$B$10)*DCF!C$6</f>
        <v>1045.2981270571324</v>
      </c>
      <c r="CC169" s="15">
        <f ca="1">(AV169*DCF!D$10-DCF!D$5*MAX(AV169*DCF!D$10,0)-MAX(AV169-AU169,0)/Inputs!$B$10)*DCF!D$6</f>
        <v>1076.6417153635334</v>
      </c>
      <c r="CD169" s="15">
        <f ca="1">(AW169*DCF!E$10-DCF!E$5*MAX(AW169*DCF!E$10,0)-MAX(AW169-AV169,0)/Inputs!$B$10)*DCF!E$6</f>
        <v>1026.1137523871998</v>
      </c>
      <c r="CE169" s="15">
        <f ca="1">(AX169*DCF!F$10-DCF!F$5*MAX(AX169*DCF!F$10,0)-MAX(AX169-AW169,0)/Inputs!$B$10)*DCF!F$6</f>
        <v>1225.0844056750457</v>
      </c>
      <c r="CF169" s="15">
        <f ca="1">(AY169*DCF!G$10-DCF!G$5*MAX(AY169*DCF!G$10,0)-MAX(AY169-AX169,0)/Inputs!$B$10)*DCF!G$6</f>
        <v>1524.9760519314796</v>
      </c>
      <c r="CG169" s="15">
        <f ca="1">(AZ169*DCF!H$10-DCF!H$5*MAX(AZ169*DCF!H$10,0)-MAX(AZ169-AY169,0)/Inputs!$B$10)*DCF!H$6</f>
        <v>1769.424631251198</v>
      </c>
      <c r="CH169" s="15">
        <f ca="1">(BA169*DCF!I$10-DCF!I$5*MAX(BA169*DCF!I$10,0)-MAX(BA169-AZ169,0)/Inputs!$B$10)*DCF!I$6</f>
        <v>2483.5897910016861</v>
      </c>
      <c r="CI169" s="15">
        <f ca="1">(BB169*DCF!J$10-DCF!J$5*MAX(BB169*DCF!J$10,0)-MAX(BB169-BA169,0)/Inputs!$B$10)*DCF!J$6</f>
        <v>2766.8128801727021</v>
      </c>
      <c r="CJ169" s="15">
        <f ca="1">(BC169*DCF!K$10-DCF!K$5*MAX(BC169*DCF!K$10,0)-MAX(BC169-BB169,0)/Inputs!$B$10)*DCF!K$6</f>
        <v>3118.864460349826</v>
      </c>
      <c r="CK169" s="15">
        <f ca="1">(BD169*DCF!L$10-DCF!L$5*MAX(BD169*DCF!L$10,0)-MAX(BD169-BC169,0)/Inputs!$B$10)*DCF!L$6</f>
        <v>3645.8737681705588</v>
      </c>
      <c r="CL169" s="15">
        <f ca="1">(BE169*DCF!M$10-DCF!M$5*MAX(BE169*DCF!M$10,0)-MAX(BE169-BD169,0)/Inputs!$B$10)*DCF!M$6</f>
        <v>4409.238114178067</v>
      </c>
      <c r="CM169" s="15">
        <f ca="1">(BF169*DCF!C$28-DCF!C$5*MAX(BF169*DCF!C$28,0)-MAX(BF169-Inputs!$B$13,0)/Inputs!$B$17)*DCF!C$6</f>
        <v>3538.0163503702943</v>
      </c>
      <c r="CN169" s="15">
        <f ca="1">(BG169*DCF!D$28-DCF!D$5*MAX(BG169*DCF!D$28,0)-MAX(BG169-BF169,0)/Inputs!$B$17)*DCF!D$6</f>
        <v>3721.2793374140911</v>
      </c>
      <c r="CO169" s="15">
        <f ca="1">(BH169*DCF!E$28-DCF!E$5*MAX(BH169*DCF!E$28,0)-MAX(BH169-BG169,0)/Inputs!$B$17)*DCF!E$6</f>
        <v>4073.8957142541244</v>
      </c>
      <c r="CP169" s="15">
        <f ca="1">(BI169*DCF!F$28-DCF!F$5*MAX(BI169*DCF!F$28,0)-MAX(BI169-BH169,0)/Inputs!$B$17)*DCF!F$6</f>
        <v>4810.1131393085525</v>
      </c>
      <c r="CQ169" s="15">
        <f ca="1">(BJ169*DCF!G$28-DCF!G$5*MAX(BJ169*DCF!G$28,0)-MAX(BJ169-BI169,0)/Inputs!$B$17)*DCF!G$6</f>
        <v>5843.6194866516253</v>
      </c>
      <c r="CR169" s="15">
        <f ca="1">(BK169*DCF!H$28-DCF!H$5*MAX(BK169*DCF!H$28,0)-MAX(BK169-BJ169,0)/Inputs!$B$17)*DCF!H$6</f>
        <v>7574.2021709302644</v>
      </c>
      <c r="CS169" s="15">
        <f ca="1">(BL169*DCF!I$28-DCF!I$5*MAX(BL169*DCF!I$28,0)-MAX(BL169-BK169,0)/Inputs!$B$17)*DCF!I$6</f>
        <v>10663.52535991068</v>
      </c>
      <c r="CT169" s="15">
        <f ca="1">(BM169*DCF!J$28-DCF!J$5*MAX(BM169*DCF!J$28,0)-MAX(BM169-BL169,0)/Inputs!$B$17)*DCF!J$6</f>
        <v>13654.302009515593</v>
      </c>
      <c r="CU169" s="15">
        <f ca="1">(BN169*DCF!K$28-DCF!K$5*MAX(BN169*DCF!K$28,0)-MAX(BN169-BM169,0)/Inputs!$B$17)*DCF!K$6</f>
        <v>17135.687690135717</v>
      </c>
      <c r="CV169" s="15">
        <f ca="1">(BO169*DCF!L$28-DCF!L$5*MAX(BO169*DCF!L$28,0)-MAX(BO169-BN169,0)/Inputs!$B$17)*DCF!L$6</f>
        <v>21419.274430072834</v>
      </c>
      <c r="CW169" s="15">
        <f ca="1">(BP169*DCF!M$28-DCF!M$5*MAX(BP169*DCF!M$28,0)-MAX(BP169-BO169,0)/Inputs!$B$17)*DCF!M$6</f>
        <v>24134.139072751645</v>
      </c>
      <c r="CX169" s="15">
        <f ca="1">(BQ169*DCF!C$46-DCF!C$5*MAX(BQ169*DCF!C$46,0)-MAX(BQ169-Inputs!$B$20,0)/Inputs!$B$24)*DCF!C$6</f>
        <v>-1451.3777285824115</v>
      </c>
      <c r="CY169" s="15">
        <f ca="1">(BR169*DCF!D$46-DCF!D$5*MAX(BR169*DCF!D$46,0)-MAX(BR169-BQ169,0)/Inputs!$B$24)*DCF!D$6</f>
        <v>-733.08638834252167</v>
      </c>
      <c r="CZ169" s="15">
        <f ca="1">(BS169*DCF!E$46-DCF!E$5*MAX(BS169*DCF!E$46,0)-MAX(BS169-BR169,0)/Inputs!$B$24)*DCF!E$6</f>
        <v>-1359.4596007399498</v>
      </c>
      <c r="DA169" s="15">
        <f ca="1">(BT169*DCF!F$46-DCF!F$5*MAX(BT169*DCF!F$46,0)-MAX(BT169-BS169,0)/Inputs!$B$24)*DCF!F$6</f>
        <v>-1527.6132298863176</v>
      </c>
      <c r="DB169" s="15">
        <f ca="1">(BU169*DCF!G$46-DCF!G$5*MAX(BU169*DCF!G$46,0)-MAX(BU169-BT169,0)/Inputs!$B$24)*DCF!G$6</f>
        <v>-3020.6823609105427</v>
      </c>
      <c r="DC169" s="15">
        <f ca="1">(BV169*DCF!H$46-DCF!H$5*MAX(BV169*DCF!H$46,0)-MAX(BV169-BU169,0)/Inputs!$B$24)*DCF!H$6</f>
        <v>-4571.3670262649384</v>
      </c>
      <c r="DD169" s="15">
        <f ca="1">(BW169*DCF!I$46-DCF!I$5*MAX(BW169*DCF!I$46,0)-MAX(BW169-BV169,0)/Inputs!$B$24)*DCF!I$6</f>
        <v>-1680.4868698911978</v>
      </c>
      <c r="DE169" s="15">
        <f ca="1">(BX169*DCF!J$46-DCF!J$5*MAX(BX169*DCF!J$46,0)-MAX(BX169-BW169,0)/Inputs!$B$24)*DCF!J$6</f>
        <v>-3249.6560624383087</v>
      </c>
      <c r="DF169" s="15">
        <f ca="1">(BY169*DCF!K$46-DCF!K$5*MAX(BY169*DCF!K$46,0)-MAX(BY169-BX169,0)/Inputs!$B$24)*DCF!K$6</f>
        <v>-2532.8722452290563</v>
      </c>
      <c r="DG169" s="15">
        <f ca="1">(BZ169*DCF!L$46-DCF!L$5*MAX(BZ169*DCF!L$46,0)-MAX(BZ169-BY169,0)/Inputs!$B$24)*DCF!L$6</f>
        <v>2517.2163294966299</v>
      </c>
      <c r="DH169" s="15">
        <f ca="1">(CA169*DCF!M$46-DCF!M$5*MAX(CA169*DCF!M$46,0)-MAX(CA169-BZ169,0)/Inputs!$B$24)*DCF!M$6</f>
        <v>8009.2730097729072</v>
      </c>
      <c r="DI169" s="15">
        <f ca="1">SUM(CB169:CL169)+BE169*DCF!M$10*(1+Inputs!$B$30)*(1-Inputs!$B$33)*(1-Inputs!$B$30/Inputs!$B$31)/(Inputs!$B$29-Inputs!$B$30)*DCF!M$6</f>
        <v>122591.55764808813</v>
      </c>
      <c r="DJ169" s="15">
        <f ca="1">SUM(CM169:CW169)+BP169*DCF!M$28*(1+Inputs!$B$30)*(1-Inputs!$B$33)*(1-Inputs!$B$30/Inputs!$B$31)/(Inputs!$B$29-Inputs!$B$30)*DCF!M$6</f>
        <v>596570.22221603908</v>
      </c>
      <c r="DK169" s="15">
        <f ca="1">SUM(CX169:DH169)+CA169*DCF!M$46*(1+Inputs!$B$30)*(1-Inputs!$B$33)*(1-Inputs!$B$30/Inputs!$B$31)/(Inputs!$B$29-Inputs!$B$30)*DCF!M$6</f>
        <v>190013.35727150019</v>
      </c>
      <c r="DM169" s="15">
        <f ca="1">DI169+DJ169+DK169+Inputs!$B$34+Inputs!$B$36-Inputs!$B$35</f>
        <v>986026.13713562733</v>
      </c>
    </row>
    <row r="170" spans="1:117" x14ac:dyDescent="0.75">
      <c r="A170" s="11">
        <v>157</v>
      </c>
      <c r="C170" s="23">
        <f t="shared" ca="1" si="105"/>
        <v>1.5220971371238747</v>
      </c>
      <c r="D170" s="23">
        <f t="shared" ca="1" si="105"/>
        <v>0.69578411786038308</v>
      </c>
      <c r="E170" s="23">
        <f t="shared" ca="1" si="105"/>
        <v>1.0755260775671518</v>
      </c>
      <c r="F170" s="23">
        <f t="shared" ca="1" si="105"/>
        <v>0.71252773088648425</v>
      </c>
      <c r="G170" s="23">
        <f t="shared" ca="1" si="105"/>
        <v>1.1896003484645732</v>
      </c>
      <c r="H170" s="23">
        <f t="shared" ca="1" si="105"/>
        <v>-1.6305637781704063</v>
      </c>
      <c r="I170" s="23">
        <f t="shared" ca="1" si="105"/>
        <v>-0.80361746341112272</v>
      </c>
      <c r="J170" s="23">
        <f t="shared" ca="1" si="105"/>
        <v>0.62238313745651253</v>
      </c>
      <c r="K170" s="23">
        <f t="shared" ca="1" si="105"/>
        <v>2.0009551246204951</v>
      </c>
      <c r="L170" s="23">
        <f t="shared" ca="1" si="105"/>
        <v>0.3078407502523563</v>
      </c>
      <c r="M170" s="23">
        <f t="shared" ca="1" si="105"/>
        <v>-0.46788635012404267</v>
      </c>
      <c r="N170" s="23">
        <f ca="1">SQRT(Inputs!$B$38)*C170+SQRT(1-Inputs!$B$38)*_xlfn.NORM.S.INV(RAND())</f>
        <v>1.4301239174657772</v>
      </c>
      <c r="O170" s="23">
        <f ca="1">SQRT(Inputs!$B$38)*D170+SQRT(1-Inputs!$B$38)*_xlfn.NORM.S.INV(RAND())</f>
        <v>0.4312018773500424</v>
      </c>
      <c r="P170" s="23">
        <f ca="1">SQRT(Inputs!$B$38)*E170+SQRT(1-Inputs!$B$38)*_xlfn.NORM.S.INV(RAND())</f>
        <v>0.60537509826945568</v>
      </c>
      <c r="Q170" s="23">
        <f ca="1">SQRT(Inputs!$B$38)*F170+SQRT(1-Inputs!$B$38)*_xlfn.NORM.S.INV(RAND())</f>
        <v>0.48913247233290613</v>
      </c>
      <c r="R170" s="23">
        <f ca="1">SQRT(Inputs!$B$38)*G170+SQRT(1-Inputs!$B$38)*_xlfn.NORM.S.INV(RAND())</f>
        <v>1.0563859834475275</v>
      </c>
      <c r="S170" s="23">
        <f ca="1">SQRT(Inputs!$B$38)*H170+SQRT(1-Inputs!$B$38)*_xlfn.NORM.S.INV(RAND())</f>
        <v>-1.1971193790052714</v>
      </c>
      <c r="T170" s="23">
        <f ca="1">SQRT(Inputs!$B$38)*I170+SQRT(1-Inputs!$B$38)*_xlfn.NORM.S.INV(RAND())</f>
        <v>-9.8537416913462239E-2</v>
      </c>
      <c r="U170" s="23">
        <f ca="1">SQRT(Inputs!$B$38)*J170+SQRT(1-Inputs!$B$38)*_xlfn.NORM.S.INV(RAND())</f>
        <v>-0.25196394102257008</v>
      </c>
      <c r="V170" s="23">
        <f ca="1">SQRT(Inputs!$B$38)*K170+SQRT(1-Inputs!$B$38)*_xlfn.NORM.S.INV(RAND())</f>
        <v>0.69846443357078458</v>
      </c>
      <c r="W170" s="23">
        <f ca="1">SQRT(Inputs!$B$38)*L170+SQRT(1-Inputs!$B$38)*_xlfn.NORM.S.INV(RAND())</f>
        <v>-1.0401077657530813</v>
      </c>
      <c r="X170" s="23">
        <f ca="1">SQRT(Inputs!$B$38)*M170+SQRT(1-Inputs!$B$38)*_xlfn.NORM.S.INV(RAND())</f>
        <v>-2.0857105430300118</v>
      </c>
      <c r="Y170" s="23">
        <f ca="1">SQRT(Inputs!$B$38)*C170+SQRT(1-Inputs!$B$38)*_xlfn.NORM.S.INV(RAND())</f>
        <v>1.3285813845325016</v>
      </c>
      <c r="Z170" s="23">
        <f ca="1">SQRT(Inputs!$B$38)*D170+SQRT(1-Inputs!$B$38)*_xlfn.NORM.S.INV(RAND())</f>
        <v>0.40564716212859686</v>
      </c>
      <c r="AA170" s="23">
        <f ca="1">SQRT(Inputs!$B$38)*E170+SQRT(1-Inputs!$B$38)*_xlfn.NORM.S.INV(RAND())</f>
        <v>0.86571214686932685</v>
      </c>
      <c r="AB170" s="23">
        <f ca="1">SQRT(Inputs!$B$38)*F170+SQRT(1-Inputs!$B$38)*_xlfn.NORM.S.INV(RAND())</f>
        <v>-0.24856941000247101</v>
      </c>
      <c r="AC170" s="23">
        <f ca="1">SQRT(Inputs!$B$38)*G170+SQRT(1-Inputs!$B$38)*_xlfn.NORM.S.INV(RAND())</f>
        <v>0.61328287260618675</v>
      </c>
      <c r="AD170" s="23">
        <f ca="1">SQRT(Inputs!$B$38)*H170+SQRT(1-Inputs!$B$38)*_xlfn.NORM.S.INV(RAND())</f>
        <v>-0.6407777589663084</v>
      </c>
      <c r="AE170" s="23">
        <f ca="1">SQRT(Inputs!$B$38)*I170+SQRT(1-Inputs!$B$38)*_xlfn.NORM.S.INV(RAND())</f>
        <v>0.28833877987938139</v>
      </c>
      <c r="AF170" s="23">
        <f ca="1">SQRT(Inputs!$B$38)*J170+SQRT(1-Inputs!$B$38)*_xlfn.NORM.S.INV(RAND())</f>
        <v>0.72279797428218862</v>
      </c>
      <c r="AG170" s="23">
        <f ca="1">SQRT(Inputs!$B$38)*K170+SQRT(1-Inputs!$B$38)*_xlfn.NORM.S.INV(RAND())</f>
        <v>0.10402286829730834</v>
      </c>
      <c r="AH170" s="23">
        <f ca="1">SQRT(Inputs!$B$38)*L170+SQRT(1-Inputs!$B$38)*_xlfn.NORM.S.INV(RAND())</f>
        <v>-6.1067948195904109E-2</v>
      </c>
      <c r="AI170" s="23">
        <f ca="1">SQRT(Inputs!$B$38)*M170+SQRT(1-Inputs!$B$38)*_xlfn.NORM.S.INV(RAND())</f>
        <v>-1.1230649729629019</v>
      </c>
      <c r="AJ170" s="23">
        <f ca="1">SQRT(Inputs!$B$38)*C170+SQRT(1-Inputs!$B$38)*_xlfn.NORM.S.INV(RAND())</f>
        <v>1.5657377863134467</v>
      </c>
      <c r="AK170" s="23">
        <f ca="1">SQRT(Inputs!$B$38)*D170+SQRT(1-Inputs!$B$38)*_xlfn.NORM.S.INV(RAND())</f>
        <v>0.59941449776918343</v>
      </c>
      <c r="AL170" s="23">
        <f ca="1">SQRT(Inputs!$B$38)*E170+SQRT(1-Inputs!$B$38)*_xlfn.NORM.S.INV(RAND())</f>
        <v>0.61216092802992661</v>
      </c>
      <c r="AM170" s="23">
        <f ca="1">SQRT(Inputs!$B$38)*F170+SQRT(1-Inputs!$B$38)*_xlfn.NORM.S.INV(RAND())</f>
        <v>-0.16529384404530112</v>
      </c>
      <c r="AN170" s="23">
        <f ca="1">SQRT(Inputs!$B$38)*G170+SQRT(1-Inputs!$B$38)*_xlfn.NORM.S.INV(RAND())</f>
        <v>0.14000895474527053</v>
      </c>
      <c r="AO170" s="23">
        <f ca="1">SQRT(Inputs!$B$38)*H170+SQRT(1-Inputs!$B$38)*_xlfn.NORM.S.INV(RAND())</f>
        <v>0.80580000409379571</v>
      </c>
      <c r="AP170" s="23">
        <f ca="1">SQRT(Inputs!$B$38)*I170+SQRT(1-Inputs!$B$38)*_xlfn.NORM.S.INV(RAND())</f>
        <v>0.32679815885052321</v>
      </c>
      <c r="AQ170" s="23">
        <f ca="1">SQRT(Inputs!$B$38)*J170+SQRT(1-Inputs!$B$38)*_xlfn.NORM.S.INV(RAND())</f>
        <v>-8.9150944802819432E-2</v>
      </c>
      <c r="AR170" s="23">
        <f ca="1">SQRT(Inputs!$B$38)*K170+SQRT(1-Inputs!$B$38)*_xlfn.NORM.S.INV(RAND())</f>
        <v>0.88944952154243673</v>
      </c>
      <c r="AS170" s="23">
        <f ca="1">SQRT(Inputs!$B$38)*L170+SQRT(1-Inputs!$B$38)*_xlfn.NORM.S.INV(RAND())</f>
        <v>0.2582650166656254</v>
      </c>
      <c r="AT170" s="23">
        <f ca="1">SQRT(Inputs!$B$38)*M170+SQRT(1-Inputs!$B$38)*_xlfn.NORM.S.INV(RAND())</f>
        <v>-0.49637603283437004</v>
      </c>
      <c r="AU170" s="15">
        <f ca="1">Inputs!$B$6*EXP($B$8-0.5*C$5^2+C$5*N170)</f>
        <v>6254.840811515669</v>
      </c>
      <c r="AV170" s="15">
        <f t="shared" ca="1" si="73"/>
        <v>8111.9562378296687</v>
      </c>
      <c r="AW170" s="15">
        <f t="shared" ca="1" si="74"/>
        <v>10732.627197670596</v>
      </c>
      <c r="AX170" s="15">
        <f t="shared" ca="1" si="75"/>
        <v>13929.168322329791</v>
      </c>
      <c r="AY170" s="15">
        <f t="shared" ca="1" si="76"/>
        <v>19258.077907314644</v>
      </c>
      <c r="AZ170" s="15">
        <f t="shared" ca="1" si="77"/>
        <v>20644.180315106692</v>
      </c>
      <c r="BA170" s="15">
        <f t="shared" ca="1" si="78"/>
        <v>25004.000189682782</v>
      </c>
      <c r="BB170" s="15">
        <f t="shared" ca="1" si="79"/>
        <v>29849.400146440559</v>
      </c>
      <c r="BC170" s="15">
        <f t="shared" ca="1" si="80"/>
        <v>39107.744463795883</v>
      </c>
      <c r="BD170" s="15">
        <f t="shared" ca="1" si="81"/>
        <v>43469.232671843638</v>
      </c>
      <c r="BE170" s="15">
        <f t="shared" ca="1" si="82"/>
        <v>44050.226446568144</v>
      </c>
      <c r="BF170" s="15">
        <f ca="1">Inputs!$B$13*EXP($B$9-0.5*C$6^2+C$6*Y170)</f>
        <v>17998.746977903524</v>
      </c>
      <c r="BG170" s="15">
        <f t="shared" ca="1" si="83"/>
        <v>23601.496780036785</v>
      </c>
      <c r="BH170" s="15">
        <f t="shared" ca="1" si="84"/>
        <v>33289.206966166479</v>
      </c>
      <c r="BI170" s="15">
        <f t="shared" ca="1" si="85"/>
        <v>39221.325835461183</v>
      </c>
      <c r="BJ170" s="15">
        <f t="shared" ca="1" si="86"/>
        <v>52526.947109280758</v>
      </c>
      <c r="BK170" s="15">
        <f t="shared" ca="1" si="87"/>
        <v>59081.265996892536</v>
      </c>
      <c r="BL170" s="15">
        <f t="shared" ca="1" si="88"/>
        <v>75337.337042198153</v>
      </c>
      <c r="BM170" s="15">
        <f t="shared" ca="1" si="89"/>
        <v>101305.80616458233</v>
      </c>
      <c r="BN170" s="15">
        <f t="shared" ca="1" si="90"/>
        <v>126156.31723118381</v>
      </c>
      <c r="BO170" s="15">
        <f t="shared" ca="1" si="91"/>
        <v>154124.38544709282</v>
      </c>
      <c r="BP170" s="15">
        <f t="shared" ca="1" si="92"/>
        <v>167033.67123630567</v>
      </c>
      <c r="BQ170" s="15">
        <f ca="1">Inputs!$B$20*EXP($B$10-0.5*C$7^2+C$7*AJ170)</f>
        <v>7474.6215846594478</v>
      </c>
      <c r="BR170" s="15">
        <f t="shared" ca="1" si="93"/>
        <v>12268.770813436735</v>
      </c>
      <c r="BS170" s="15">
        <f t="shared" ca="1" si="94"/>
        <v>20030.152630260298</v>
      </c>
      <c r="BT170" s="15">
        <f t="shared" ca="1" si="95"/>
        <v>26445.283193647647</v>
      </c>
      <c r="BU170" s="15">
        <f t="shared" ca="1" si="96"/>
        <v>37912.887891778468</v>
      </c>
      <c r="BV170" s="15">
        <f t="shared" ca="1" si="97"/>
        <v>63248.221618611809</v>
      </c>
      <c r="BW170" s="15">
        <f t="shared" ca="1" si="98"/>
        <v>94579.9910482048</v>
      </c>
      <c r="BX170" s="15">
        <f t="shared" ca="1" si="99"/>
        <v>129942.05191810611</v>
      </c>
      <c r="BY170" s="15">
        <f t="shared" ca="1" si="100"/>
        <v>215846.98521012135</v>
      </c>
      <c r="BZ170" s="15">
        <f t="shared" ca="1" si="101"/>
        <v>317589.67302767321</v>
      </c>
      <c r="CA170" s="15">
        <f t="shared" ca="1" si="102"/>
        <v>408452.2699702289</v>
      </c>
      <c r="CB170" s="15">
        <f ca="1">(AU170*DCF!C$10-DCF!C$5*MAX(AU170*DCF!C$10,0)-MAX(AU170-Inputs!$B$6,0)/Inputs!$B$10)*DCF!C$6</f>
        <v>1033.8578252762402</v>
      </c>
      <c r="CC170" s="15">
        <f ca="1">(AV170*DCF!D$10-DCF!D$5*MAX(AV170*DCF!D$10,0)-MAX(AV170-AU170,0)/Inputs!$B$10)*DCF!D$6</f>
        <v>1524.4253837282497</v>
      </c>
      <c r="CD170" s="15">
        <f ca="1">(AW170*DCF!E$10-DCF!E$5*MAX(AW170*DCF!E$10,0)-MAX(AW170-AV170,0)/Inputs!$B$10)*DCF!E$6</f>
        <v>1887.7091443598156</v>
      </c>
      <c r="CE170" s="15">
        <f ca="1">(AX170*DCF!F$10-DCF!F$5*MAX(AX170*DCF!F$10,0)-MAX(AX170-AW170,0)/Inputs!$B$10)*DCF!F$6</f>
        <v>2375.5942895901835</v>
      </c>
      <c r="CF170" s="15">
        <f ca="1">(AY170*DCF!G$10-DCF!G$5*MAX(AY170*DCF!G$10,0)-MAX(AY170-AX170,0)/Inputs!$B$10)*DCF!G$6</f>
        <v>2943.6229409520906</v>
      </c>
      <c r="CG170" s="15">
        <f ca="1">(AZ170*DCF!H$10-DCF!H$5*MAX(AZ170*DCF!H$10,0)-MAX(AZ170-AY170,0)/Inputs!$B$10)*DCF!H$6</f>
        <v>3761.9550842008134</v>
      </c>
      <c r="CH170" s="15">
        <f ca="1">(BA170*DCF!I$10-DCF!I$5*MAX(BA170*DCF!I$10,0)-MAX(BA170-AZ170,0)/Inputs!$B$10)*DCF!I$6</f>
        <v>3852.1554722362343</v>
      </c>
      <c r="CI170" s="15">
        <f ca="1">(BB170*DCF!J$10-DCF!J$5*MAX(BB170*DCF!J$10,0)-MAX(BB170-BA170,0)/Inputs!$B$10)*DCF!J$6</f>
        <v>4387.9858077548388</v>
      </c>
      <c r="CJ170" s="15">
        <f ca="1">(BC170*DCF!K$10-DCF!K$5*MAX(BC170*DCF!K$10,0)-MAX(BC170-BB170,0)/Inputs!$B$10)*DCF!K$6</f>
        <v>4999.6915181473714</v>
      </c>
      <c r="CK170" s="15">
        <f ca="1">(BD170*DCF!L$10-DCF!L$5*MAX(BD170*DCF!L$10,0)-MAX(BD170-BC170,0)/Inputs!$B$10)*DCF!L$6</f>
        <v>5991.9758524725694</v>
      </c>
      <c r="CL170" s="15">
        <f ca="1">(BE170*DCF!M$10-DCF!M$5*MAX(BE170*DCF!M$10,0)-MAX(BE170-BD170,0)/Inputs!$B$10)*DCF!M$6</f>
        <v>6146.6507850342105</v>
      </c>
      <c r="CM170" s="15">
        <f ca="1">(BF170*DCF!C$28-DCF!C$5*MAX(BF170*DCF!C$28,0)-MAX(BF170-Inputs!$B$13,0)/Inputs!$B$17)*DCF!C$6</f>
        <v>3966.1371890146524</v>
      </c>
      <c r="CN170" s="15">
        <f ca="1">(BG170*DCF!D$28-DCF!D$5*MAX(BG170*DCF!D$28,0)-MAX(BG170-BF170,0)/Inputs!$B$17)*DCF!D$6</f>
        <v>5755.8617254049723</v>
      </c>
      <c r="CO170" s="15">
        <f ca="1">(BH170*DCF!E$28-DCF!E$5*MAX(BH170*DCF!E$28,0)-MAX(BH170-BG170,0)/Inputs!$B$17)*DCF!E$6</f>
        <v>7518.7818467348025</v>
      </c>
      <c r="CP170" s="15">
        <f ca="1">(BI170*DCF!F$28-DCF!F$5*MAX(BI170*DCF!F$28,0)-MAX(BI170-BH170,0)/Inputs!$B$17)*DCF!F$6</f>
        <v>9567.5208363312067</v>
      </c>
      <c r="CQ170" s="15">
        <f ca="1">(BJ170*DCF!G$28-DCF!G$5*MAX(BJ170*DCF!G$28,0)-MAX(BJ170-BI170,0)/Inputs!$B$17)*DCF!G$6</f>
        <v>11390.640893534357</v>
      </c>
      <c r="CR170" s="15">
        <f ca="1">(BK170*DCF!H$28-DCF!H$5*MAX(BK170*DCF!H$28,0)-MAX(BK170-BJ170,0)/Inputs!$B$17)*DCF!H$6</f>
        <v>13593.09169090654</v>
      </c>
      <c r="CS170" s="15">
        <f ca="1">(BL170*DCF!I$28-DCF!I$5*MAX(BL170*DCF!I$28,0)-MAX(BL170-BK170,0)/Inputs!$B$17)*DCF!I$6</f>
        <v>15382.559051270013</v>
      </c>
      <c r="CT170" s="15">
        <f ca="1">(BM170*DCF!J$28-DCF!J$5*MAX(BM170*DCF!J$28,0)-MAX(BM170-BL170,0)/Inputs!$B$17)*DCF!J$6</f>
        <v>19156.397946932178</v>
      </c>
      <c r="CU170" s="15">
        <f ca="1">(BN170*DCF!K$28-DCF!K$5*MAX(BN170*DCF!K$28,0)-MAX(BN170-BM170,0)/Inputs!$B$17)*DCF!K$6</f>
        <v>23598.242337731655</v>
      </c>
      <c r="CV170" s="15">
        <f ca="1">(BO170*DCF!L$28-DCF!L$5*MAX(BO170*DCF!L$28,0)-MAX(BO170-BN170,0)/Inputs!$B$17)*DCF!L$6</f>
        <v>27586.416393077903</v>
      </c>
      <c r="CW170" s="15">
        <f ca="1">(BP170*DCF!M$28-DCF!M$5*MAX(BP170*DCF!M$28,0)-MAX(BP170-BO170,0)/Inputs!$B$17)*DCF!M$6</f>
        <v>30078.098803506917</v>
      </c>
      <c r="CX170" s="15">
        <f ca="1">(BQ170*DCF!C$46-DCF!C$5*MAX(BQ170*DCF!C$46,0)-MAX(BQ170-Inputs!$B$20,0)/Inputs!$B$24)*DCF!C$6</f>
        <v>-3700.1997122351831</v>
      </c>
      <c r="CY170" s="15">
        <f ca="1">(BR170*DCF!D$46-DCF!D$5*MAX(BR170*DCF!D$46,0)-MAX(BR170-BQ170,0)/Inputs!$B$24)*DCF!D$6</f>
        <v>-4139.6167472873531</v>
      </c>
      <c r="CZ170" s="15">
        <f ca="1">(BS170*DCF!E$46-DCF!E$5*MAX(BS170*DCF!E$46,0)-MAX(BS170-BR170,0)/Inputs!$B$24)*DCF!E$6</f>
        <v>-5427.9234683705336</v>
      </c>
      <c r="DA170" s="15">
        <f ca="1">(BT170*DCF!F$46-DCF!F$5*MAX(BT170*DCF!F$46,0)-MAX(BT170-BS170,0)/Inputs!$B$24)*DCF!F$6</f>
        <v>-4261.8645578726873</v>
      </c>
      <c r="DB170" s="15">
        <f ca="1">(BU170*DCF!G$46-DCF!G$5*MAX(BU170*DCF!G$46,0)-MAX(BU170-BT170,0)/Inputs!$B$24)*DCF!G$6</f>
        <v>-5132.7902902067572</v>
      </c>
      <c r="DC170" s="15">
        <f ca="1">(BV170*DCF!H$46-DCF!H$5*MAX(BV170*DCF!H$46,0)-MAX(BV170-BU170,0)/Inputs!$B$24)*DCF!H$6</f>
        <v>-7872.7997234482291</v>
      </c>
      <c r="DD170" s="15">
        <f ca="1">(BW170*DCF!I$46-DCF!I$5*MAX(BW170*DCF!I$46,0)-MAX(BW170-BV170,0)/Inputs!$B$24)*DCF!I$6</f>
        <v>-6809.7773668572381</v>
      </c>
      <c r="DE170" s="15">
        <f ca="1">(BX170*DCF!J$46-DCF!J$5*MAX(BX170*DCF!J$46,0)-MAX(BX170-BW170,0)/Inputs!$B$24)*DCF!J$6</f>
        <v>-3926.7311688028403</v>
      </c>
      <c r="DF170" s="15">
        <f ca="1">(BY170*DCF!K$46-DCF!K$5*MAX(BY170*DCF!K$46,0)-MAX(BY170-BX170,0)/Inputs!$B$24)*DCF!K$6</f>
        <v>-8714.5208337275435</v>
      </c>
      <c r="DG170" s="15">
        <f ca="1">(BZ170*DCF!L$46-DCF!L$5*MAX(BZ170*DCF!L$46,0)-MAX(BZ170-BY170,0)/Inputs!$B$24)*DCF!L$6</f>
        <v>-1071.2019936067961</v>
      </c>
      <c r="DH170" s="15">
        <f ca="1">(CA170*DCF!M$46-DCF!M$5*MAX(CA170*DCF!M$46,0)-MAX(CA170-BZ170,0)/Inputs!$B$24)*DCF!M$6</f>
        <v>13025.665463552981</v>
      </c>
      <c r="DI170" s="15">
        <f ca="1">SUM(CB170:CL170)+BE170*DCF!M$10*(1+Inputs!$B$30)*(1-Inputs!$B$33)*(1-Inputs!$B$30/Inputs!$B$31)/(Inputs!$B$29-Inputs!$B$30)*DCF!M$6</f>
        <v>161497.98680849289</v>
      </c>
      <c r="DJ170" s="15">
        <f ca="1">SUM(CM170:CW170)+BP170*DCF!M$28*(1+Inputs!$B$30)*(1-Inputs!$B$33)*(1-Inputs!$B$30/Inputs!$B$31)/(Inputs!$B$29-Inputs!$B$30)*DCF!M$6</f>
        <v>787402.96983747976</v>
      </c>
      <c r="DK170" s="15">
        <f ca="1">SUM(CX170:DH170)+CA170*DCF!M$46*(1+Inputs!$B$30)*(1-Inputs!$B$33)*(1-Inputs!$B$30/Inputs!$B$31)/(Inputs!$B$29-Inputs!$B$30)*DCF!M$6</f>
        <v>593483.8332396138</v>
      </c>
      <c r="DM170" s="15">
        <f ca="1">DI170+DJ170+DK170+Inputs!$B$34+Inputs!$B$36-Inputs!$B$35</f>
        <v>1619235.7898855866</v>
      </c>
    </row>
    <row r="171" spans="1:117" x14ac:dyDescent="0.75">
      <c r="A171" s="11">
        <v>158</v>
      </c>
      <c r="C171" s="23">
        <f t="shared" ca="1" si="105"/>
        <v>2.0263341898956888</v>
      </c>
      <c r="D171" s="23">
        <f t="shared" ca="1" si="105"/>
        <v>-0.57666014754166017</v>
      </c>
      <c r="E171" s="23">
        <f t="shared" ca="1" si="105"/>
        <v>1.4213805982909158</v>
      </c>
      <c r="F171" s="23">
        <f t="shared" ca="1" si="105"/>
        <v>-0.91278653196044868</v>
      </c>
      <c r="G171" s="23">
        <f t="shared" ca="1" si="105"/>
        <v>3.4441126668917355E-2</v>
      </c>
      <c r="H171" s="23">
        <f t="shared" ca="1" si="105"/>
        <v>-0.55561674895056801</v>
      </c>
      <c r="I171" s="23">
        <f t="shared" ca="1" si="105"/>
        <v>-2.285137873895005</v>
      </c>
      <c r="J171" s="23">
        <f t="shared" ca="1" si="105"/>
        <v>-0.96207189719828234</v>
      </c>
      <c r="K171" s="23">
        <f t="shared" ca="1" si="105"/>
        <v>-0.23957169407458784</v>
      </c>
      <c r="L171" s="23">
        <f t="shared" ca="1" si="105"/>
        <v>-0.12752461791031527</v>
      </c>
      <c r="M171" s="23">
        <f t="shared" ca="1" si="105"/>
        <v>-0.1058094277468917</v>
      </c>
      <c r="N171" s="23">
        <f ca="1">SQRT(Inputs!$B$38)*C171+SQRT(1-Inputs!$B$38)*_xlfn.NORM.S.INV(RAND())</f>
        <v>1.0457439211155026</v>
      </c>
      <c r="O171" s="23">
        <f ca="1">SQRT(Inputs!$B$38)*D171+SQRT(1-Inputs!$B$38)*_xlfn.NORM.S.INV(RAND())</f>
        <v>-1.2533800969267697</v>
      </c>
      <c r="P171" s="23">
        <f ca="1">SQRT(Inputs!$B$38)*E171+SQRT(1-Inputs!$B$38)*_xlfn.NORM.S.INV(RAND())</f>
        <v>0.78672063236545564</v>
      </c>
      <c r="Q171" s="23">
        <f ca="1">SQRT(Inputs!$B$38)*F171+SQRT(1-Inputs!$B$38)*_xlfn.NORM.S.INV(RAND())</f>
        <v>-0.93401417474127402</v>
      </c>
      <c r="R171" s="23">
        <f ca="1">SQRT(Inputs!$B$38)*G171+SQRT(1-Inputs!$B$38)*_xlfn.NORM.S.INV(RAND())</f>
        <v>-0.50793184955183868</v>
      </c>
      <c r="S171" s="23">
        <f ca="1">SQRT(Inputs!$B$38)*H171+SQRT(1-Inputs!$B$38)*_xlfn.NORM.S.INV(RAND())</f>
        <v>-0.95079134282460109</v>
      </c>
      <c r="T171" s="23">
        <f ca="1">SQRT(Inputs!$B$38)*I171+SQRT(1-Inputs!$B$38)*_xlfn.NORM.S.INV(RAND())</f>
        <v>-0.34260566054510266</v>
      </c>
      <c r="U171" s="23">
        <f ca="1">SQRT(Inputs!$B$38)*J171+SQRT(1-Inputs!$B$38)*_xlfn.NORM.S.INV(RAND())</f>
        <v>-1.6742473782110032</v>
      </c>
      <c r="V171" s="23">
        <f ca="1">SQRT(Inputs!$B$38)*K171+SQRT(1-Inputs!$B$38)*_xlfn.NORM.S.INV(RAND())</f>
        <v>-0.14397979874665159</v>
      </c>
      <c r="W171" s="23">
        <f ca="1">SQRT(Inputs!$B$38)*L171+SQRT(1-Inputs!$B$38)*_xlfn.NORM.S.INV(RAND())</f>
        <v>1.6824619517617685</v>
      </c>
      <c r="X171" s="23">
        <f ca="1">SQRT(Inputs!$B$38)*M171+SQRT(1-Inputs!$B$38)*_xlfn.NORM.S.INV(RAND())</f>
        <v>1.2335773002973758</v>
      </c>
      <c r="Y171" s="23">
        <f ca="1">SQRT(Inputs!$B$38)*C171+SQRT(1-Inputs!$B$38)*_xlfn.NORM.S.INV(RAND())</f>
        <v>0.4820882433690572</v>
      </c>
      <c r="Z171" s="23">
        <f ca="1">SQRT(Inputs!$B$38)*D171+SQRT(1-Inputs!$B$38)*_xlfn.NORM.S.INV(RAND())</f>
        <v>0.72406551669314134</v>
      </c>
      <c r="AA171" s="23">
        <f ca="1">SQRT(Inputs!$B$38)*E171+SQRT(1-Inputs!$B$38)*_xlfn.NORM.S.INV(RAND())</f>
        <v>2.3432458710789916</v>
      </c>
      <c r="AB171" s="23">
        <f ca="1">SQRT(Inputs!$B$38)*F171+SQRT(1-Inputs!$B$38)*_xlfn.NORM.S.INV(RAND())</f>
        <v>-0.37249855512564112</v>
      </c>
      <c r="AC171" s="23">
        <f ca="1">SQRT(Inputs!$B$38)*G171+SQRT(1-Inputs!$B$38)*_xlfn.NORM.S.INV(RAND())</f>
        <v>-0.51349016707000206</v>
      </c>
      <c r="AD171" s="23">
        <f ca="1">SQRT(Inputs!$B$38)*H171+SQRT(1-Inputs!$B$38)*_xlfn.NORM.S.INV(RAND())</f>
        <v>-1.5773660255341742</v>
      </c>
      <c r="AE171" s="23">
        <f ca="1">SQRT(Inputs!$B$38)*I171+SQRT(1-Inputs!$B$38)*_xlfn.NORM.S.INV(RAND())</f>
        <v>-2.3070211354873735</v>
      </c>
      <c r="AF171" s="23">
        <f ca="1">SQRT(Inputs!$B$38)*J171+SQRT(1-Inputs!$B$38)*_xlfn.NORM.S.INV(RAND())</f>
        <v>-0.81180597678612698</v>
      </c>
      <c r="AG171" s="23">
        <f ca="1">SQRT(Inputs!$B$38)*K171+SQRT(1-Inputs!$B$38)*_xlfn.NORM.S.INV(RAND())</f>
        <v>0.77232631541092767</v>
      </c>
      <c r="AH171" s="23">
        <f ca="1">SQRT(Inputs!$B$38)*L171+SQRT(1-Inputs!$B$38)*_xlfn.NORM.S.INV(RAND())</f>
        <v>0.17560230617600181</v>
      </c>
      <c r="AI171" s="23">
        <f ca="1">SQRT(Inputs!$B$38)*M171+SQRT(1-Inputs!$B$38)*_xlfn.NORM.S.INV(RAND())</f>
        <v>-0.33938682094718059</v>
      </c>
      <c r="AJ171" s="23">
        <f ca="1">SQRT(Inputs!$B$38)*C171+SQRT(1-Inputs!$B$38)*_xlfn.NORM.S.INV(RAND())</f>
        <v>2.459266431260243</v>
      </c>
      <c r="AK171" s="23">
        <f ca="1">SQRT(Inputs!$B$38)*D171+SQRT(1-Inputs!$B$38)*_xlfn.NORM.S.INV(RAND())</f>
        <v>-0.62622310448902274</v>
      </c>
      <c r="AL171" s="23">
        <f ca="1">SQRT(Inputs!$B$38)*E171+SQRT(1-Inputs!$B$38)*_xlfn.NORM.S.INV(RAND())</f>
        <v>0.35044375667319339</v>
      </c>
      <c r="AM171" s="23">
        <f ca="1">SQRT(Inputs!$B$38)*F171+SQRT(1-Inputs!$B$38)*_xlfn.NORM.S.INV(RAND())</f>
        <v>0.55520253294865896</v>
      </c>
      <c r="AN171" s="23">
        <f ca="1">SQRT(Inputs!$B$38)*G171+SQRT(1-Inputs!$B$38)*_xlfn.NORM.S.INV(RAND())</f>
        <v>-0.17706835009045691</v>
      </c>
      <c r="AO171" s="23">
        <f ca="1">SQRT(Inputs!$B$38)*H171+SQRT(1-Inputs!$B$38)*_xlfn.NORM.S.INV(RAND())</f>
        <v>-0.36485437285071992</v>
      </c>
      <c r="AP171" s="23">
        <f ca="1">SQRT(Inputs!$B$38)*I171+SQRT(1-Inputs!$B$38)*_xlfn.NORM.S.INV(RAND())</f>
        <v>-2.9697860488443011</v>
      </c>
      <c r="AQ171" s="23">
        <f ca="1">SQRT(Inputs!$B$38)*J171+SQRT(1-Inputs!$B$38)*_xlfn.NORM.S.INV(RAND())</f>
        <v>5.1707660444037851E-2</v>
      </c>
      <c r="AR171" s="23">
        <f ca="1">SQRT(Inputs!$B$38)*K171+SQRT(1-Inputs!$B$38)*_xlfn.NORM.S.INV(RAND())</f>
        <v>-0.89932088839364543</v>
      </c>
      <c r="AS171" s="23">
        <f ca="1">SQRT(Inputs!$B$38)*L171+SQRT(1-Inputs!$B$38)*_xlfn.NORM.S.INV(RAND())</f>
        <v>-9.4245262352008169E-2</v>
      </c>
      <c r="AT171" s="23">
        <f ca="1">SQRT(Inputs!$B$38)*M171+SQRT(1-Inputs!$B$38)*_xlfn.NORM.S.INV(RAND())</f>
        <v>0.31774854423467919</v>
      </c>
      <c r="AU171" s="15">
        <f ca="1">Inputs!$B$6*EXP($B$8-0.5*C$5^2+C$5*N171)</f>
        <v>5877.5201026669611</v>
      </c>
      <c r="AV171" s="15">
        <f t="shared" ca="1" si="73"/>
        <v>5950.2355999058454</v>
      </c>
      <c r="AW171" s="15">
        <f t="shared" ca="1" si="74"/>
        <v>8067.4724713041915</v>
      </c>
      <c r="AX171" s="15">
        <f t="shared" ca="1" si="75"/>
        <v>8764.7597624572809</v>
      </c>
      <c r="AY171" s="15">
        <f t="shared" ca="1" si="76"/>
        <v>10094.50451078534</v>
      </c>
      <c r="AZ171" s="15">
        <f t="shared" ca="1" si="77"/>
        <v>11118.601529541585</v>
      </c>
      <c r="BA171" s="15">
        <f t="shared" ca="1" si="78"/>
        <v>13127.086612044184</v>
      </c>
      <c r="BB171" s="15">
        <f t="shared" ca="1" si="79"/>
        <v>13589.651960429053</v>
      </c>
      <c r="BC171" s="15">
        <f t="shared" ca="1" si="80"/>
        <v>16414.142999940166</v>
      </c>
      <c r="BD171" s="15">
        <f t="shared" ca="1" si="81"/>
        <v>23535.920133201962</v>
      </c>
      <c r="BE171" s="15">
        <f t="shared" ca="1" si="82"/>
        <v>32269.633725286512</v>
      </c>
      <c r="BF171" s="15">
        <f ca="1">Inputs!$B$13*EXP($B$9-0.5*C$6^2+C$6*Y171)</f>
        <v>15218.120150098654</v>
      </c>
      <c r="BG171" s="15">
        <f t="shared" ca="1" si="83"/>
        <v>21135.407675313363</v>
      </c>
      <c r="BH171" s="15">
        <f t="shared" ca="1" si="84"/>
        <v>38089.273834643624</v>
      </c>
      <c r="BI171" s="15">
        <f t="shared" ca="1" si="85"/>
        <v>44028.845680687547</v>
      </c>
      <c r="BJ171" s="15">
        <f t="shared" ca="1" si="86"/>
        <v>50125.57682879013</v>
      </c>
      <c r="BK171" s="15">
        <f t="shared" ca="1" si="87"/>
        <v>49630.657656227966</v>
      </c>
      <c r="BL171" s="15">
        <f t="shared" ca="1" si="88"/>
        <v>45210.699522255978</v>
      </c>
      <c r="BM171" s="15">
        <f t="shared" ca="1" si="89"/>
        <v>50242.511244833826</v>
      </c>
      <c r="BN171" s="15">
        <f t="shared" ca="1" si="90"/>
        <v>67784.005052692039</v>
      </c>
      <c r="BO171" s="15">
        <f t="shared" ca="1" si="91"/>
        <v>85121.11139585037</v>
      </c>
      <c r="BP171" s="15">
        <f t="shared" ca="1" si="92"/>
        <v>100816.13592033691</v>
      </c>
      <c r="BQ171" s="15">
        <f ca="1">Inputs!$B$20*EXP($B$10-0.5*C$7^2+C$7*AJ171)</f>
        <v>10261.84487241941</v>
      </c>
      <c r="BR171" s="15">
        <f t="shared" ca="1" si="93"/>
        <v>11412.830597342534</v>
      </c>
      <c r="BS171" s="15">
        <f t="shared" ca="1" si="94"/>
        <v>17283.529133414821</v>
      </c>
      <c r="BT171" s="15">
        <f t="shared" ca="1" si="95"/>
        <v>27566.53253193355</v>
      </c>
      <c r="BU171" s="15">
        <f t="shared" ca="1" si="96"/>
        <v>36601.623133223133</v>
      </c>
      <c r="BV171" s="15">
        <f t="shared" ca="1" si="97"/>
        <v>46904.88165397328</v>
      </c>
      <c r="BW171" s="15">
        <f t="shared" ca="1" si="98"/>
        <v>34910.27306749166</v>
      </c>
      <c r="BX171" s="15">
        <f t="shared" ca="1" si="99"/>
        <v>49336.407800339279</v>
      </c>
      <c r="BY171" s="15">
        <f t="shared" ca="1" si="100"/>
        <v>58201.286550515186</v>
      </c>
      <c r="BZ171" s="15">
        <f t="shared" ca="1" si="101"/>
        <v>80261.865441555914</v>
      </c>
      <c r="CA171" s="15">
        <f t="shared" ca="1" si="102"/>
        <v>119292.68835371779</v>
      </c>
      <c r="CB171" s="15">
        <f ca="1">(AU171*DCF!C$10-DCF!C$5*MAX(AU171*DCF!C$10,0)-MAX(AU171-Inputs!$B$6,0)/Inputs!$B$10)*DCF!C$6</f>
        <v>1036.5481891842855</v>
      </c>
      <c r="CC171" s="15">
        <f ca="1">(AV171*DCF!D$10-DCF!D$5*MAX(AV171*DCF!D$10,0)-MAX(AV171-AU171,0)/Inputs!$B$10)*DCF!D$6</f>
        <v>1432.5998450521356</v>
      </c>
      <c r="CD171" s="15">
        <f ca="1">(AW171*DCF!E$10-DCF!E$5*MAX(AW171*DCF!E$10,0)-MAX(AW171-AV171,0)/Inputs!$B$10)*DCF!E$6</f>
        <v>1385.7615485017086</v>
      </c>
      <c r="CE171" s="15">
        <f ca="1">(AX171*DCF!F$10-DCF!F$5*MAX(AX171*DCF!F$10,0)-MAX(AX171-AW171,0)/Inputs!$B$10)*DCF!F$6</f>
        <v>1768.244890384281</v>
      </c>
      <c r="CF171" s="15">
        <f ca="1">(AY171*DCF!G$10-DCF!G$5*MAX(AY171*DCF!G$10,0)-MAX(AY171-AX171,0)/Inputs!$B$10)*DCF!G$6</f>
        <v>1824.2702594585041</v>
      </c>
      <c r="CG171" s="15">
        <f ca="1">(AZ171*DCF!H$10-DCF!H$5*MAX(AZ171*DCF!H$10,0)-MAX(AZ171-AY171,0)/Inputs!$B$10)*DCF!H$6</f>
        <v>1976.8376770857442</v>
      </c>
      <c r="CH171" s="15">
        <f ca="1">(BA171*DCF!I$10-DCF!I$5*MAX(BA171*DCF!I$10,0)-MAX(BA171-AZ171,0)/Inputs!$B$10)*DCF!I$6</f>
        <v>2068.3779219539092</v>
      </c>
      <c r="CI171" s="15">
        <f ca="1">(BB171*DCF!J$10-DCF!J$5*MAX(BB171*DCF!J$10,0)-MAX(BB171-BA171,0)/Inputs!$B$10)*DCF!J$6</f>
        <v>2261.921652727412</v>
      </c>
      <c r="CJ171" s="15">
        <f ca="1">(BC171*DCF!K$10-DCF!K$5*MAX(BC171*DCF!K$10,0)-MAX(BC171-BB171,0)/Inputs!$B$10)*DCF!K$6</f>
        <v>2247.02766145956</v>
      </c>
      <c r="CK171" s="15">
        <f ca="1">(BD171*DCF!L$10-DCF!L$5*MAX(BD171*DCF!L$10,0)-MAX(BD171-BC171,0)/Inputs!$B$10)*DCF!L$6</f>
        <v>2628.7032194186795</v>
      </c>
      <c r="CL171" s="15">
        <f ca="1">(BE171*DCF!M$10-DCF!M$5*MAX(BE171*DCF!M$10,0)-MAX(BE171-BD171,0)/Inputs!$B$10)*DCF!M$6</f>
        <v>3510.3272880891973</v>
      </c>
      <c r="CM171" s="15">
        <f ca="1">(BF171*DCF!C$28-DCF!C$5*MAX(BF171*DCF!C$28,0)-MAX(BF171-Inputs!$B$13,0)/Inputs!$B$17)*DCF!C$6</f>
        <v>3759.6852133659781</v>
      </c>
      <c r="CN171" s="15">
        <f ca="1">(BG171*DCF!D$28-DCF!D$5*MAX(BG171*DCF!D$28,0)-MAX(BG171-BF171,0)/Inputs!$B$17)*DCF!D$6</f>
        <v>4962.4362888830883</v>
      </c>
      <c r="CO171" s="15">
        <f ca="1">(BH171*DCF!E$28-DCF!E$5*MAX(BH171*DCF!E$28,0)-MAX(BH171-BG171,0)/Inputs!$B$17)*DCF!E$6</f>
        <v>7446.1869307439219</v>
      </c>
      <c r="CP171" s="15">
        <f ca="1">(BI171*DCF!F$28-DCF!F$5*MAX(BI171*DCF!F$28,0)-MAX(BI171-BH171,0)/Inputs!$B$17)*DCF!F$6</f>
        <v>10871.278907870577</v>
      </c>
      <c r="CQ171" s="15">
        <f ca="1">(BJ171*DCF!G$28-DCF!G$5*MAX(BJ171*DCF!G$28,0)-MAX(BJ171-BI171,0)/Inputs!$B$17)*DCF!G$6</f>
        <v>11980.051259123969</v>
      </c>
      <c r="CR171" s="15">
        <f ca="1">(BK171*DCF!H$28-DCF!H$5*MAX(BK171*DCF!H$28,0)-MAX(BK171-BJ171,0)/Inputs!$B$17)*DCF!H$6</f>
        <v>12274.209199940798</v>
      </c>
      <c r="CS171" s="15">
        <f ca="1">(BL171*DCF!I$28-DCF!I$5*MAX(BL171*DCF!I$28,0)-MAX(BL171-BK171,0)/Inputs!$B$17)*DCF!I$6</f>
        <v>10631.433301981891</v>
      </c>
      <c r="CT171" s="15">
        <f ca="1">(BM171*DCF!J$28-DCF!J$5*MAX(BM171*DCF!J$28,0)-MAX(BM171-BL171,0)/Inputs!$B$17)*DCF!J$6</f>
        <v>10541.073830760975</v>
      </c>
      <c r="CU171" s="15">
        <f ca="1">(BN171*DCF!K$28-DCF!K$5*MAX(BN171*DCF!K$28,0)-MAX(BN171-BM171,0)/Inputs!$B$17)*DCF!K$6</f>
        <v>12166.245992830229</v>
      </c>
      <c r="CV171" s="15">
        <f ca="1">(BO171*DCF!L$28-DCF!L$5*MAX(BO171*DCF!L$28,0)-MAX(BO171-BN171,0)/Inputs!$B$17)*DCF!L$6</f>
        <v>15021.725912734879</v>
      </c>
      <c r="CW171" s="15">
        <f ca="1">(BP171*DCF!M$28-DCF!M$5*MAX(BP171*DCF!M$28,0)-MAX(BP171-BO171,0)/Inputs!$B$17)*DCF!M$6</f>
        <v>17328.043236691159</v>
      </c>
      <c r="CX171" s="15">
        <f ca="1">(BQ171*DCF!C$46-DCF!C$5*MAX(BQ171*DCF!C$46,0)-MAX(BQ171-Inputs!$B$20,0)/Inputs!$B$24)*DCF!C$6</f>
        <v>-5631.3012972882743</v>
      </c>
      <c r="CY171" s="15">
        <f ca="1">(BR171*DCF!D$46-DCF!D$5*MAX(BR171*DCF!D$46,0)-MAX(BR171-BQ171,0)/Inputs!$B$24)*DCF!D$6</f>
        <v>-2439.0200870921017</v>
      </c>
      <c r="CZ171" s="15">
        <f ca="1">(BS171*DCF!E$46-DCF!E$5*MAX(BS171*DCF!E$46,0)-MAX(BS171-BR171,0)/Inputs!$B$24)*DCF!E$6</f>
        <v>-4357.8751580535572</v>
      </c>
      <c r="DA171" s="15">
        <f ca="1">(BT171*DCF!F$46-DCF!F$5*MAX(BT171*DCF!F$46,0)-MAX(BT171-BS171,0)/Inputs!$B$24)*DCF!F$6</f>
        <v>-5751.9357958247301</v>
      </c>
      <c r="DB171" s="15">
        <f ca="1">(BU171*DCF!G$46-DCF!G$5*MAX(BU171*DCF!G$46,0)-MAX(BU171-BT171,0)/Inputs!$B$24)*DCF!G$6</f>
        <v>-4270.4322529046058</v>
      </c>
      <c r="DC171" s="15">
        <f ca="1">(BV171*DCF!H$46-DCF!H$5*MAX(BV171*DCF!H$46,0)-MAX(BV171-BU171,0)/Inputs!$B$24)*DCF!H$6</f>
        <v>-3201.6744562107638</v>
      </c>
      <c r="DD171" s="15">
        <f ca="1">(BW171*DCF!I$46-DCF!I$5*MAX(BW171*DCF!I$46,0)-MAX(BW171-BV171,0)/Inputs!$B$24)*DCF!I$6</f>
        <v>806.26628674230869</v>
      </c>
      <c r="DE171" s="15">
        <f ca="1">(BX171*DCF!J$46-DCF!J$5*MAX(BX171*DCF!J$46,0)-MAX(BX171-BW171,0)/Inputs!$B$24)*DCF!J$6</f>
        <v>-1756.0494058345878</v>
      </c>
      <c r="DF171" s="15">
        <f ca="1">(BY171*DCF!K$46-DCF!K$5*MAX(BY171*DCF!K$46,0)-MAX(BY171-BX171,0)/Inputs!$B$24)*DCF!K$6</f>
        <v>1152.9923683008838</v>
      </c>
      <c r="DG171" s="15">
        <f ca="1">(BZ171*DCF!L$46-DCF!L$5*MAX(BZ171*DCF!L$46,0)-MAX(BZ171-BY171,0)/Inputs!$B$24)*DCF!L$6</f>
        <v>555.7495598031569</v>
      </c>
      <c r="DH171" s="15">
        <f ca="1">(CA171*DCF!M$46-DCF!M$5*MAX(CA171*DCF!M$46,0)-MAX(CA171-BZ171,0)/Inputs!$B$24)*DCF!M$6</f>
        <v>1192.443014183166</v>
      </c>
      <c r="DI171" s="15">
        <f ca="1">SUM(CB171:CL171)+BE171*DCF!M$10*(1+Inputs!$B$30)*(1-Inputs!$B$33)*(1-Inputs!$B$30/Inputs!$B$31)/(Inputs!$B$29-Inputs!$B$30)*DCF!M$6</f>
        <v>111947.43753251751</v>
      </c>
      <c r="DJ171" s="15">
        <f ca="1">SUM(CM171:CW171)+BP171*DCF!M$28*(1+Inputs!$B$30)*(1-Inputs!$B$33)*(1-Inputs!$B$30/Inputs!$B$31)/(Inputs!$B$29-Inputs!$B$30)*DCF!M$6</f>
        <v>491079.22263716796</v>
      </c>
      <c r="DK171" s="15">
        <f ca="1">SUM(CX171:DH171)+CA171*DCF!M$46*(1+Inputs!$B$30)*(1-Inputs!$B$33)*(1-Inputs!$B$30/Inputs!$B$31)/(Inputs!$B$29-Inputs!$B$30)*DCF!M$6</f>
        <v>160739.79009298285</v>
      </c>
      <c r="DM171" s="15">
        <f ca="1">DI171+DJ171+DK171+Inputs!$B$34+Inputs!$B$36-Inputs!$B$35</f>
        <v>840617.45026266831</v>
      </c>
    </row>
    <row r="172" spans="1:117" x14ac:dyDescent="0.75">
      <c r="A172" s="11">
        <v>159</v>
      </c>
      <c r="C172" s="23">
        <f t="shared" ca="1" si="105"/>
        <v>0.47517129195941044</v>
      </c>
      <c r="D172" s="23">
        <f t="shared" ca="1" si="105"/>
        <v>0.22117868410151306</v>
      </c>
      <c r="E172" s="23">
        <f t="shared" ca="1" si="105"/>
        <v>-0.21695866987356793</v>
      </c>
      <c r="F172" s="23">
        <f t="shared" ca="1" si="105"/>
        <v>-1.2534861005173805</v>
      </c>
      <c r="G172" s="23">
        <f t="shared" ca="1" si="105"/>
        <v>-0.26538302328281987</v>
      </c>
      <c r="H172" s="23">
        <f t="shared" ca="1" si="105"/>
        <v>-1.0258696900373432</v>
      </c>
      <c r="I172" s="23">
        <f t="shared" ca="1" si="105"/>
        <v>0.11602555063622559</v>
      </c>
      <c r="J172" s="23">
        <f t="shared" ca="1" si="105"/>
        <v>1.8291249071925153</v>
      </c>
      <c r="K172" s="23">
        <f t="shared" ca="1" si="105"/>
        <v>-4.5630978698590507E-2</v>
      </c>
      <c r="L172" s="23">
        <f t="shared" ca="1" si="105"/>
        <v>-0.33787198554088682</v>
      </c>
      <c r="M172" s="23">
        <f t="shared" ca="1" si="105"/>
        <v>1.5612922007843686</v>
      </c>
      <c r="N172" s="23">
        <f ca="1">SQRT(Inputs!$B$38)*C172+SQRT(1-Inputs!$B$38)*_xlfn.NORM.S.INV(RAND())</f>
        <v>0.92983927598276261</v>
      </c>
      <c r="O172" s="23">
        <f ca="1">SQRT(Inputs!$B$38)*D172+SQRT(1-Inputs!$B$38)*_xlfn.NORM.S.INV(RAND())</f>
        <v>-2.7484453780032961E-2</v>
      </c>
      <c r="P172" s="23">
        <f ca="1">SQRT(Inputs!$B$38)*E172+SQRT(1-Inputs!$B$38)*_xlfn.NORM.S.INV(RAND())</f>
        <v>-1.2857040905852601</v>
      </c>
      <c r="Q172" s="23">
        <f ca="1">SQRT(Inputs!$B$38)*F172+SQRT(1-Inputs!$B$38)*_xlfn.NORM.S.INV(RAND())</f>
        <v>-0.50831244131509901</v>
      </c>
      <c r="R172" s="23">
        <f ca="1">SQRT(Inputs!$B$38)*G172+SQRT(1-Inputs!$B$38)*_xlfn.NORM.S.INV(RAND())</f>
        <v>-0.7987500405838206</v>
      </c>
      <c r="S172" s="23">
        <f ca="1">SQRT(Inputs!$B$38)*H172+SQRT(1-Inputs!$B$38)*_xlfn.NORM.S.INV(RAND())</f>
        <v>5.7662172867717021E-2</v>
      </c>
      <c r="T172" s="23">
        <f ca="1">SQRT(Inputs!$B$38)*I172+SQRT(1-Inputs!$B$38)*_xlfn.NORM.S.INV(RAND())</f>
        <v>-0.11814056869375326</v>
      </c>
      <c r="U172" s="23">
        <f ca="1">SQRT(Inputs!$B$38)*J172+SQRT(1-Inputs!$B$38)*_xlfn.NORM.S.INV(RAND())</f>
        <v>2.548189974507407</v>
      </c>
      <c r="V172" s="23">
        <f ca="1">SQRT(Inputs!$B$38)*K172+SQRT(1-Inputs!$B$38)*_xlfn.NORM.S.INV(RAND())</f>
        <v>1.2633355691552852</v>
      </c>
      <c r="W172" s="23">
        <f ca="1">SQRT(Inputs!$B$38)*L172+SQRT(1-Inputs!$B$38)*_xlfn.NORM.S.INV(RAND())</f>
        <v>-0.19331958463659502</v>
      </c>
      <c r="X172" s="23">
        <f ca="1">SQRT(Inputs!$B$38)*M172+SQRT(1-Inputs!$B$38)*_xlfn.NORM.S.INV(RAND())</f>
        <v>0.73357732639379591</v>
      </c>
      <c r="Y172" s="23">
        <f ca="1">SQRT(Inputs!$B$38)*C172+SQRT(1-Inputs!$B$38)*_xlfn.NORM.S.INV(RAND())</f>
        <v>1.7308639042437763</v>
      </c>
      <c r="Z172" s="23">
        <f ca="1">SQRT(Inputs!$B$38)*D172+SQRT(1-Inputs!$B$38)*_xlfn.NORM.S.INV(RAND())</f>
        <v>-0.89771273482500258</v>
      </c>
      <c r="AA172" s="23">
        <f ca="1">SQRT(Inputs!$B$38)*E172+SQRT(1-Inputs!$B$38)*_xlfn.NORM.S.INV(RAND())</f>
        <v>0.65206395692169328</v>
      </c>
      <c r="AB172" s="23">
        <f ca="1">SQRT(Inputs!$B$38)*F172+SQRT(1-Inputs!$B$38)*_xlfn.NORM.S.INV(RAND())</f>
        <v>-1.1937795459547513</v>
      </c>
      <c r="AC172" s="23">
        <f ca="1">SQRT(Inputs!$B$38)*G172+SQRT(1-Inputs!$B$38)*_xlfn.NORM.S.INV(RAND())</f>
        <v>-0.93689368657917904</v>
      </c>
      <c r="AD172" s="23">
        <f ca="1">SQRT(Inputs!$B$38)*H172+SQRT(1-Inputs!$B$38)*_xlfn.NORM.S.INV(RAND())</f>
        <v>0.2944030661877951</v>
      </c>
      <c r="AE172" s="23">
        <f ca="1">SQRT(Inputs!$B$38)*I172+SQRT(1-Inputs!$B$38)*_xlfn.NORM.S.INV(RAND())</f>
        <v>-0.24987259074356183</v>
      </c>
      <c r="AF172" s="23">
        <f ca="1">SQRT(Inputs!$B$38)*J172+SQRT(1-Inputs!$B$38)*_xlfn.NORM.S.INV(RAND())</f>
        <v>1.0393945666842115</v>
      </c>
      <c r="AG172" s="23">
        <f ca="1">SQRT(Inputs!$B$38)*K172+SQRT(1-Inputs!$B$38)*_xlfn.NORM.S.INV(RAND())</f>
        <v>-0.52183492005913612</v>
      </c>
      <c r="AH172" s="23">
        <f ca="1">SQRT(Inputs!$B$38)*L172+SQRT(1-Inputs!$B$38)*_xlfn.NORM.S.INV(RAND())</f>
        <v>7.9934791570416636E-2</v>
      </c>
      <c r="AI172" s="23">
        <f ca="1">SQRT(Inputs!$B$38)*M172+SQRT(1-Inputs!$B$38)*_xlfn.NORM.S.INV(RAND())</f>
        <v>0.72396195045748812</v>
      </c>
      <c r="AJ172" s="23">
        <f ca="1">SQRT(Inputs!$B$38)*C172+SQRT(1-Inputs!$B$38)*_xlfn.NORM.S.INV(RAND())</f>
        <v>1.234793340305417</v>
      </c>
      <c r="AK172" s="23">
        <f ca="1">SQRT(Inputs!$B$38)*D172+SQRT(1-Inputs!$B$38)*_xlfn.NORM.S.INV(RAND())</f>
        <v>-0.89098371084998995</v>
      </c>
      <c r="AL172" s="23">
        <f ca="1">SQRT(Inputs!$B$38)*E172+SQRT(1-Inputs!$B$38)*_xlfn.NORM.S.INV(RAND())</f>
        <v>-0.84625626512065977</v>
      </c>
      <c r="AM172" s="23">
        <f ca="1">SQRT(Inputs!$B$38)*F172+SQRT(1-Inputs!$B$38)*_xlfn.NORM.S.INV(RAND())</f>
        <v>0.33095406749585765</v>
      </c>
      <c r="AN172" s="23">
        <f ca="1">SQRT(Inputs!$B$38)*G172+SQRT(1-Inputs!$B$38)*_xlfn.NORM.S.INV(RAND())</f>
        <v>-4.8866118299936451E-2</v>
      </c>
      <c r="AO172" s="23">
        <f ca="1">SQRT(Inputs!$B$38)*H172+SQRT(1-Inputs!$B$38)*_xlfn.NORM.S.INV(RAND())</f>
        <v>0.33578084397369978</v>
      </c>
      <c r="AP172" s="23">
        <f ca="1">SQRT(Inputs!$B$38)*I172+SQRT(1-Inputs!$B$38)*_xlfn.NORM.S.INV(RAND())</f>
        <v>0.48818554412280862</v>
      </c>
      <c r="AQ172" s="23">
        <f ca="1">SQRT(Inputs!$B$38)*J172+SQRT(1-Inputs!$B$38)*_xlfn.NORM.S.INV(RAND())</f>
        <v>1.2298600326056428</v>
      </c>
      <c r="AR172" s="23">
        <f ca="1">SQRT(Inputs!$B$38)*K172+SQRT(1-Inputs!$B$38)*_xlfn.NORM.S.INV(RAND())</f>
        <v>-0.90425599617709385</v>
      </c>
      <c r="AS172" s="23">
        <f ca="1">SQRT(Inputs!$B$38)*L172+SQRT(1-Inputs!$B$38)*_xlfn.NORM.S.INV(RAND())</f>
        <v>-1.2810799321459898E-2</v>
      </c>
      <c r="AT172" s="23">
        <f ca="1">SQRT(Inputs!$B$38)*M172+SQRT(1-Inputs!$B$38)*_xlfn.NORM.S.INV(RAND())</f>
        <v>-0.36988537177112812</v>
      </c>
      <c r="AU172" s="15">
        <f ca="1">Inputs!$B$6*EXP($B$8-0.5*C$5^2+C$5*N172)</f>
        <v>5768.2750269227554</v>
      </c>
      <c r="AV172" s="15">
        <f t="shared" ca="1" si="73"/>
        <v>6993.0364977598556</v>
      </c>
      <c r="AW172" s="15">
        <f t="shared" ca="1" si="74"/>
        <v>7169.1939394417705</v>
      </c>
      <c r="AX172" s="15">
        <f t="shared" ca="1" si="75"/>
        <v>8214.2976698036018</v>
      </c>
      <c r="AY172" s="15">
        <f t="shared" ca="1" si="76"/>
        <v>9144.6065208342043</v>
      </c>
      <c r="AZ172" s="15">
        <f t="shared" ca="1" si="77"/>
        <v>11255.34270379933</v>
      </c>
      <c r="BA172" s="15">
        <f t="shared" ca="1" si="78"/>
        <v>13604.404871492919</v>
      </c>
      <c r="BB172" s="15">
        <f t="shared" ca="1" si="79"/>
        <v>21500.345356072921</v>
      </c>
      <c r="BC172" s="15">
        <f t="shared" ca="1" si="80"/>
        <v>29747.697006848713</v>
      </c>
      <c r="BD172" s="15">
        <f t="shared" ca="1" si="81"/>
        <v>35790.685615648916</v>
      </c>
      <c r="BE172" s="15">
        <f t="shared" ca="1" si="82"/>
        <v>46887.279417792946</v>
      </c>
      <c r="BF172" s="15">
        <f ca="1">Inputs!$B$13*EXP($B$9-0.5*C$6^2+C$6*Y172)</f>
        <v>19492.966799144015</v>
      </c>
      <c r="BG172" s="15">
        <f t="shared" ca="1" si="83"/>
        <v>20204.099546881866</v>
      </c>
      <c r="BH172" s="15">
        <f t="shared" ca="1" si="84"/>
        <v>27505.156483395851</v>
      </c>
      <c r="BI172" s="15">
        <f t="shared" ca="1" si="85"/>
        <v>28018.770007550516</v>
      </c>
      <c r="BJ172" s="15">
        <f t="shared" ca="1" si="86"/>
        <v>30009.959431769923</v>
      </c>
      <c r="BK172" s="15">
        <f t="shared" ca="1" si="87"/>
        <v>38337.766701997833</v>
      </c>
      <c r="BL172" s="15">
        <f t="shared" ca="1" si="88"/>
        <v>45592.797936796618</v>
      </c>
      <c r="BM172" s="15">
        <f t="shared" ca="1" si="89"/>
        <v>63767.755546196502</v>
      </c>
      <c r="BN172" s="15">
        <f t="shared" ca="1" si="90"/>
        <v>73672.196676100517</v>
      </c>
      <c r="BO172" s="15">
        <f t="shared" ca="1" si="91"/>
        <v>91492.215543384402</v>
      </c>
      <c r="BP172" s="15">
        <f t="shared" ca="1" si="92"/>
        <v>122235.65709947281</v>
      </c>
      <c r="BQ172" s="15">
        <f ca="1">Inputs!$B$20*EXP($B$10-0.5*C$7^2+C$7*AJ172)</f>
        <v>6646.7846608422078</v>
      </c>
      <c r="BR172" s="15">
        <f t="shared" ca="1" si="93"/>
        <v>6796.1490084652951</v>
      </c>
      <c r="BS172" s="15">
        <f t="shared" ca="1" si="94"/>
        <v>7298.5533936582033</v>
      </c>
      <c r="BT172" s="15">
        <f t="shared" ca="1" si="95"/>
        <v>10975.845925804322</v>
      </c>
      <c r="BU172" s="15">
        <f t="shared" ca="1" si="96"/>
        <v>15032.405678937925</v>
      </c>
      <c r="BV172" s="15">
        <f t="shared" ca="1" si="97"/>
        <v>22557.99433528314</v>
      </c>
      <c r="BW172" s="15">
        <f t="shared" ca="1" si="98"/>
        <v>34904.856308008289</v>
      </c>
      <c r="BX172" s="15">
        <f t="shared" ca="1" si="99"/>
        <v>62470.60963382668</v>
      </c>
      <c r="BY172" s="15">
        <f t="shared" ca="1" si="100"/>
        <v>73625.920828279879</v>
      </c>
      <c r="BZ172" s="15">
        <f t="shared" ca="1" si="101"/>
        <v>103064.46891879849</v>
      </c>
      <c r="CA172" s="15">
        <f t="shared" ca="1" si="102"/>
        <v>135564.43288127554</v>
      </c>
      <c r="CB172" s="15">
        <f ca="1">(AU172*DCF!C$10-DCF!C$5*MAX(AU172*DCF!C$10,0)-MAX(AU172-Inputs!$B$6,0)/Inputs!$B$10)*DCF!C$6</f>
        <v>1037.3271260462734</v>
      </c>
      <c r="CC172" s="15">
        <f ca="1">(AV172*DCF!D$10-DCF!D$5*MAX(AV172*DCF!D$10,0)-MAX(AV172-AU172,0)/Inputs!$B$10)*DCF!D$6</f>
        <v>1405.879239682984</v>
      </c>
      <c r="CD172" s="15">
        <f ca="1">(AW172*DCF!E$10-DCF!E$5*MAX(AW172*DCF!E$10,0)-MAX(AW172-AV172,0)/Inputs!$B$10)*DCF!E$6</f>
        <v>1615.5748058126951</v>
      </c>
      <c r="CE172" s="15">
        <f ca="1">(AX172*DCF!F$10-DCF!F$5*MAX(AX172*DCF!F$10,0)-MAX(AX172-AW172,0)/Inputs!$B$10)*DCF!F$6</f>
        <v>1575.7079152017313</v>
      </c>
      <c r="CF172" s="15">
        <f ca="1">(AY172*DCF!G$10-DCF!G$5*MAX(AY172*DCF!G$10,0)-MAX(AY172-AX172,0)/Inputs!$B$10)*DCF!G$6</f>
        <v>1705.3319037985268</v>
      </c>
      <c r="CG172" s="15">
        <f ca="1">(AZ172*DCF!H$10-DCF!H$5*MAX(AZ172*DCF!H$10,0)-MAX(AZ172-AY172,0)/Inputs!$B$10)*DCF!H$6</f>
        <v>1810.4338099616959</v>
      </c>
      <c r="CH172" s="15">
        <f ca="1">(BA172*DCF!I$10-DCF!I$5*MAX(BA172*DCF!I$10,0)-MAX(BA172-AZ172,0)/Inputs!$B$10)*DCF!I$6</f>
        <v>2099.6999806185231</v>
      </c>
      <c r="CI172" s="15">
        <f ca="1">(BB172*DCF!J$10-DCF!J$5*MAX(BB172*DCF!J$10,0)-MAX(BB172-BA172,0)/Inputs!$B$10)*DCF!J$6</f>
        <v>2493.0094850939822</v>
      </c>
      <c r="CJ172" s="15">
        <f ca="1">(BC172*DCF!K$10-DCF!K$5*MAX(BC172*DCF!K$10,0)-MAX(BC172-BB172,0)/Inputs!$B$10)*DCF!K$6</f>
        <v>3634.3977839904837</v>
      </c>
      <c r="CK172" s="15">
        <f ca="1">(BD172*DCF!L$10-DCF!L$5*MAX(BD172*DCF!L$10,0)-MAX(BD172-BC172,0)/Inputs!$B$10)*DCF!L$6</f>
        <v>4616.4597137149067</v>
      </c>
      <c r="CL172" s="15">
        <f ca="1">(BE172*DCF!M$10-DCF!M$5*MAX(BE172*DCF!M$10,0)-MAX(BE172-BD172,0)/Inputs!$B$10)*DCF!M$6</f>
        <v>5290.7948723643103</v>
      </c>
      <c r="CM172" s="15">
        <f ca="1">(BF172*DCF!C$28-DCF!C$5*MAX(BF172*DCF!C$28,0)-MAX(BF172-Inputs!$B$13,0)/Inputs!$B$17)*DCF!C$6</f>
        <v>4077.0778701099412</v>
      </c>
      <c r="CN172" s="15">
        <f ca="1">(BG172*DCF!D$28-DCF!D$5*MAX(BG172*DCF!D$28,0)-MAX(BG172-BF172,0)/Inputs!$B$17)*DCF!D$6</f>
        <v>5798.8560798165026</v>
      </c>
      <c r="CO172" s="15">
        <f ca="1">(BH172*DCF!E$28-DCF!E$5*MAX(BH172*DCF!E$28,0)-MAX(BH172-BG172,0)/Inputs!$B$17)*DCF!E$6</f>
        <v>6351.0122603832606</v>
      </c>
      <c r="CP172" s="15">
        <f ca="1">(BI172*DCF!F$28-DCF!F$5*MAX(BI172*DCF!F$28,0)-MAX(BI172-BH172,0)/Inputs!$B$17)*DCF!F$6</f>
        <v>7512.8465581289802</v>
      </c>
      <c r="CQ172" s="15">
        <f ca="1">(BJ172*DCF!G$28-DCF!G$5*MAX(BJ172*DCF!G$28,0)-MAX(BJ172-BI172,0)/Inputs!$B$17)*DCF!G$6</f>
        <v>7451.4132688748014</v>
      </c>
      <c r="CR172" s="15">
        <f ca="1">(BK172*DCF!H$28-DCF!H$5*MAX(BK172*DCF!H$28,0)-MAX(BK172-BJ172,0)/Inputs!$B$17)*DCF!H$6</f>
        <v>8187.4451336125503</v>
      </c>
      <c r="CS172" s="15">
        <f ca="1">(BL172*DCF!I$28-DCF!I$5*MAX(BL172*DCF!I$28,0)-MAX(BL172-BK172,0)/Inputs!$B$17)*DCF!I$6</f>
        <v>9679.9655032920273</v>
      </c>
      <c r="CT172" s="15">
        <f ca="1">(BM172*DCF!J$28-DCF!J$5*MAX(BM172*DCF!J$28,0)-MAX(BM172-BL172,0)/Inputs!$B$17)*DCF!J$6</f>
        <v>11815.652347046422</v>
      </c>
      <c r="CU172" s="15">
        <f ca="1">(BN172*DCF!K$28-DCF!K$5*MAX(BN172*DCF!K$28,0)-MAX(BN172-BM172,0)/Inputs!$B$17)*DCF!K$6</f>
        <v>14345.17056428119</v>
      </c>
      <c r="CV172" s="15">
        <f ca="1">(BO172*DCF!L$28-DCF!L$5*MAX(BO172*DCF!L$28,0)-MAX(BO172-BN172,0)/Inputs!$B$17)*DCF!L$6</f>
        <v>16238.252561483874</v>
      </c>
      <c r="CW172" s="15">
        <f ca="1">(BP172*DCF!M$28-DCF!M$5*MAX(BP172*DCF!M$28,0)-MAX(BP172-BO172,0)/Inputs!$B$17)*DCF!M$6</f>
        <v>19785.156112944809</v>
      </c>
      <c r="CX172" s="15">
        <f ca="1">(BQ172*DCF!C$46-DCF!C$5*MAX(BQ172*DCF!C$46,0)-MAX(BQ172-Inputs!$B$20,0)/Inputs!$B$24)*DCF!C$6</f>
        <v>-3126.6406426158483</v>
      </c>
      <c r="CY172" s="15">
        <f ca="1">(BR172*DCF!D$46-DCF!D$5*MAX(BR172*DCF!D$46,0)-MAX(BR172-BQ172,0)/Inputs!$B$24)*DCF!D$6</f>
        <v>-1223.6766747955157</v>
      </c>
      <c r="CZ172" s="15">
        <f ca="1">(BS172*DCF!E$46-DCF!E$5*MAX(BS172*DCF!E$46,0)-MAX(BS172-BR172,0)/Inputs!$B$24)*DCF!E$6</f>
        <v>-1061.1006242040323</v>
      </c>
      <c r="DA172" s="15">
        <f ca="1">(BT172*DCF!F$46-DCF!F$5*MAX(BT172*DCF!F$46,0)-MAX(BT172-BS172,0)/Inputs!$B$24)*DCF!F$6</f>
        <v>-2138.3489539477105</v>
      </c>
      <c r="DB172" s="15">
        <f ca="1">(BU172*DCF!G$46-DCF!G$5*MAX(BU172*DCF!G$46,0)-MAX(BU172-BT172,0)/Inputs!$B$24)*DCF!G$6</f>
        <v>-1870.2069797520535</v>
      </c>
      <c r="DC172" s="15">
        <f ca="1">(BV172*DCF!H$46-DCF!H$5*MAX(BV172*DCF!H$46,0)-MAX(BV172-BU172,0)/Inputs!$B$24)*DCF!H$6</f>
        <v>-2338.5305649125571</v>
      </c>
      <c r="DD172" s="15">
        <f ca="1">(BW172*DCF!I$46-DCF!I$5*MAX(BW172*DCF!I$46,0)-MAX(BW172-BV172,0)/Inputs!$B$24)*DCF!I$6</f>
        <v>-2738.1652427114796</v>
      </c>
      <c r="DE172" s="15">
        <f ca="1">(BX172*DCF!J$46-DCF!J$5*MAX(BX172*DCF!J$46,0)-MAX(BX172-BW172,0)/Inputs!$B$24)*DCF!J$6</f>
        <v>-4689.5181499027194</v>
      </c>
      <c r="DF172" s="15">
        <f ca="1">(BY172*DCF!K$46-DCF!K$5*MAX(BY172*DCF!K$46,0)-MAX(BY172-BX172,0)/Inputs!$B$24)*DCF!K$6</f>
        <v>1473.0039645358293</v>
      </c>
      <c r="DG172" s="15">
        <f ca="1">(BZ172*DCF!L$46-DCF!L$5*MAX(BZ172*DCF!L$46,0)-MAX(BZ172-BY172,0)/Inputs!$B$24)*DCF!L$6</f>
        <v>462.32920786762509</v>
      </c>
      <c r="DH172" s="15">
        <f ca="1">(CA172*DCF!M$46-DCF!M$5*MAX(CA172*DCF!M$46,0)-MAX(CA172-BZ172,0)/Inputs!$B$24)*DCF!M$6</f>
        <v>3833.400455459262</v>
      </c>
      <c r="DI172" s="15">
        <f ca="1">SUM(CB172:CL172)+BE172*DCF!M$10*(1+Inputs!$B$30)*(1-Inputs!$B$33)*(1-Inputs!$B$30/Inputs!$B$31)/(Inputs!$B$29-Inputs!$B$30)*DCF!M$6</f>
        <v>157772.53527608671</v>
      </c>
      <c r="DJ172" s="15">
        <f ca="1">SUM(CM172:CW172)+BP172*DCF!M$28*(1+Inputs!$B$30)*(1-Inputs!$B$33)*(1-Inputs!$B$30/Inputs!$B$31)/(Inputs!$B$29-Inputs!$B$30)*DCF!M$6</f>
        <v>564820.78173605492</v>
      </c>
      <c r="DK172" s="15">
        <f ca="1">SUM(CX172:DH172)+CA172*DCF!M$46*(1+Inputs!$B$30)*(1-Inputs!$B$33)*(1-Inputs!$B$30/Inputs!$B$31)/(Inputs!$B$29-Inputs!$B$30)*DCF!M$6</f>
        <v>196181.21766314885</v>
      </c>
      <c r="DM172" s="15">
        <f ca="1">DI172+DJ172+DK172+Inputs!$B$34+Inputs!$B$36-Inputs!$B$35</f>
        <v>995625.53467529058</v>
      </c>
    </row>
    <row r="173" spans="1:117" x14ac:dyDescent="0.75">
      <c r="A173" s="11">
        <v>160</v>
      </c>
      <c r="C173" s="23">
        <f t="shared" ca="1" si="105"/>
        <v>-0.88031217592093247</v>
      </c>
      <c r="D173" s="23">
        <f t="shared" ca="1" si="105"/>
        <v>0.163110867228205</v>
      </c>
      <c r="E173" s="23">
        <f t="shared" ca="1" si="105"/>
        <v>0.22287554819690242</v>
      </c>
      <c r="F173" s="23">
        <f t="shared" ca="1" si="105"/>
        <v>-0.2092596813420628</v>
      </c>
      <c r="G173" s="23">
        <f t="shared" ca="1" si="105"/>
        <v>1.547235525957696</v>
      </c>
      <c r="H173" s="23">
        <f t="shared" ca="1" si="105"/>
        <v>0.86515227963995545</v>
      </c>
      <c r="I173" s="23">
        <f t="shared" ca="1" si="105"/>
        <v>0.76274213702940519</v>
      </c>
      <c r="J173" s="23">
        <f t="shared" ca="1" si="105"/>
        <v>0.52809950608909118</v>
      </c>
      <c r="K173" s="23">
        <f t="shared" ca="1" si="105"/>
        <v>-1.4661768957639312E-2</v>
      </c>
      <c r="L173" s="23">
        <f t="shared" ca="1" si="105"/>
        <v>0.46111334041939656</v>
      </c>
      <c r="M173" s="23">
        <f t="shared" ca="1" si="105"/>
        <v>0.75649807512858236</v>
      </c>
      <c r="N173" s="23">
        <f ca="1">SQRT(Inputs!$B$38)*C173+SQRT(1-Inputs!$B$38)*_xlfn.NORM.S.INV(RAND())</f>
        <v>-0.32931689680909421</v>
      </c>
      <c r="O173" s="23">
        <f ca="1">SQRT(Inputs!$B$38)*D173+SQRT(1-Inputs!$B$38)*_xlfn.NORM.S.INV(RAND())</f>
        <v>0.71259464637557157</v>
      </c>
      <c r="P173" s="23">
        <f ca="1">SQRT(Inputs!$B$38)*E173+SQRT(1-Inputs!$B$38)*_xlfn.NORM.S.INV(RAND())</f>
        <v>2.1305630398728029E-2</v>
      </c>
      <c r="Q173" s="23">
        <f ca="1">SQRT(Inputs!$B$38)*F173+SQRT(1-Inputs!$B$38)*_xlfn.NORM.S.INV(RAND())</f>
        <v>-0.85015621584156542</v>
      </c>
      <c r="R173" s="23">
        <f ca="1">SQRT(Inputs!$B$38)*G173+SQRT(1-Inputs!$B$38)*_xlfn.NORM.S.INV(RAND())</f>
        <v>0.69377817249265861</v>
      </c>
      <c r="S173" s="23">
        <f ca="1">SQRT(Inputs!$B$38)*H173+SQRT(1-Inputs!$B$38)*_xlfn.NORM.S.INV(RAND())</f>
        <v>0.77764064458195692</v>
      </c>
      <c r="T173" s="23">
        <f ca="1">SQRT(Inputs!$B$38)*I173+SQRT(1-Inputs!$B$38)*_xlfn.NORM.S.INV(RAND())</f>
        <v>0.23711988330695422</v>
      </c>
      <c r="U173" s="23">
        <f ca="1">SQRT(Inputs!$B$38)*J173+SQRT(1-Inputs!$B$38)*_xlfn.NORM.S.INV(RAND())</f>
        <v>-7.3058132231254569E-2</v>
      </c>
      <c r="V173" s="23">
        <f ca="1">SQRT(Inputs!$B$38)*K173+SQRT(1-Inputs!$B$38)*_xlfn.NORM.S.INV(RAND())</f>
        <v>0.52703525419224218</v>
      </c>
      <c r="W173" s="23">
        <f ca="1">SQRT(Inputs!$B$38)*L173+SQRT(1-Inputs!$B$38)*_xlfn.NORM.S.INV(RAND())</f>
        <v>-0.78218229935523653</v>
      </c>
      <c r="X173" s="23">
        <f ca="1">SQRT(Inputs!$B$38)*M173+SQRT(1-Inputs!$B$38)*_xlfn.NORM.S.INV(RAND())</f>
        <v>-0.50232713448856459</v>
      </c>
      <c r="Y173" s="23">
        <f ca="1">SQRT(Inputs!$B$38)*C173+SQRT(1-Inputs!$B$38)*_xlfn.NORM.S.INV(RAND())</f>
        <v>-1.1034167908901318</v>
      </c>
      <c r="Z173" s="23">
        <f ca="1">SQRT(Inputs!$B$38)*D173+SQRT(1-Inputs!$B$38)*_xlfn.NORM.S.INV(RAND())</f>
        <v>0.92461631522381438</v>
      </c>
      <c r="AA173" s="23">
        <f ca="1">SQRT(Inputs!$B$38)*E173+SQRT(1-Inputs!$B$38)*_xlfn.NORM.S.INV(RAND())</f>
        <v>1.2477047730786039</v>
      </c>
      <c r="AB173" s="23">
        <f ca="1">SQRT(Inputs!$B$38)*F173+SQRT(1-Inputs!$B$38)*_xlfn.NORM.S.INV(RAND())</f>
        <v>0.97293542218699192</v>
      </c>
      <c r="AC173" s="23">
        <f ca="1">SQRT(Inputs!$B$38)*G173+SQRT(1-Inputs!$B$38)*_xlfn.NORM.S.INV(RAND())</f>
        <v>1.4323193197364399</v>
      </c>
      <c r="AD173" s="23">
        <f ca="1">SQRT(Inputs!$B$38)*H173+SQRT(1-Inputs!$B$38)*_xlfn.NORM.S.INV(RAND())</f>
        <v>4.4755073213424146E-2</v>
      </c>
      <c r="AE173" s="23">
        <f ca="1">SQRT(Inputs!$B$38)*I173+SQRT(1-Inputs!$B$38)*_xlfn.NORM.S.INV(RAND())</f>
        <v>1.8372257641668477</v>
      </c>
      <c r="AF173" s="23">
        <f ca="1">SQRT(Inputs!$B$38)*J173+SQRT(1-Inputs!$B$38)*_xlfn.NORM.S.INV(RAND())</f>
        <v>-0.55594147308817088</v>
      </c>
      <c r="AG173" s="23">
        <f ca="1">SQRT(Inputs!$B$38)*K173+SQRT(1-Inputs!$B$38)*_xlfn.NORM.S.INV(RAND())</f>
        <v>1.9623301199626191</v>
      </c>
      <c r="AH173" s="23">
        <f ca="1">SQRT(Inputs!$B$38)*L173+SQRT(1-Inputs!$B$38)*_xlfn.NORM.S.INV(RAND())</f>
        <v>3.2030383057290335E-2</v>
      </c>
      <c r="AI173" s="23">
        <f ca="1">SQRT(Inputs!$B$38)*M173+SQRT(1-Inputs!$B$38)*_xlfn.NORM.S.INV(RAND())</f>
        <v>2.3352980522587559</v>
      </c>
      <c r="AJ173" s="23">
        <f ca="1">SQRT(Inputs!$B$38)*C173+SQRT(1-Inputs!$B$38)*_xlfn.NORM.S.INV(RAND())</f>
        <v>-0.41508073349109731</v>
      </c>
      <c r="AK173" s="23">
        <f ca="1">SQRT(Inputs!$B$38)*D173+SQRT(1-Inputs!$B$38)*_xlfn.NORM.S.INV(RAND())</f>
        <v>-1.1697788623781173</v>
      </c>
      <c r="AL173" s="23">
        <f ca="1">SQRT(Inputs!$B$38)*E173+SQRT(1-Inputs!$B$38)*_xlfn.NORM.S.INV(RAND())</f>
        <v>-0.51545215237425235</v>
      </c>
      <c r="AM173" s="23">
        <f ca="1">SQRT(Inputs!$B$38)*F173+SQRT(1-Inputs!$B$38)*_xlfn.NORM.S.INV(RAND())</f>
        <v>-0.8029392680368197</v>
      </c>
      <c r="AN173" s="23">
        <f ca="1">SQRT(Inputs!$B$38)*G173+SQRT(1-Inputs!$B$38)*_xlfn.NORM.S.INV(RAND())</f>
        <v>1.9192084954730411</v>
      </c>
      <c r="AO173" s="23">
        <f ca="1">SQRT(Inputs!$B$38)*H173+SQRT(1-Inputs!$B$38)*_xlfn.NORM.S.INV(RAND())</f>
        <v>0.64834027451794551</v>
      </c>
      <c r="AP173" s="23">
        <f ca="1">SQRT(Inputs!$B$38)*I173+SQRT(1-Inputs!$B$38)*_xlfn.NORM.S.INV(RAND())</f>
        <v>0.41746629517250328</v>
      </c>
      <c r="AQ173" s="23">
        <f ca="1">SQRT(Inputs!$B$38)*J173+SQRT(1-Inputs!$B$38)*_xlfn.NORM.S.INV(RAND())</f>
        <v>-0.27998123443539441</v>
      </c>
      <c r="AR173" s="23">
        <f ca="1">SQRT(Inputs!$B$38)*K173+SQRT(1-Inputs!$B$38)*_xlfn.NORM.S.INV(RAND())</f>
        <v>-1.3119704412656119</v>
      </c>
      <c r="AS173" s="23">
        <f ca="1">SQRT(Inputs!$B$38)*L173+SQRT(1-Inputs!$B$38)*_xlfn.NORM.S.INV(RAND())</f>
        <v>0.12411219515081029</v>
      </c>
      <c r="AT173" s="23">
        <f ca="1">SQRT(Inputs!$B$38)*M173+SQRT(1-Inputs!$B$38)*_xlfn.NORM.S.INV(RAND())</f>
        <v>-9.2504125345803989E-2</v>
      </c>
      <c r="AU173" s="15">
        <f ca="1">Inputs!$B$6*EXP($B$8-0.5*C$5^2+C$5*N173)</f>
        <v>4704.6416118339666</v>
      </c>
      <c r="AV173" s="15">
        <f t="shared" ca="1" si="73"/>
        <v>6359.2261763950528</v>
      </c>
      <c r="AW173" s="15">
        <f t="shared" ca="1" si="74"/>
        <v>7776.2642605745123</v>
      </c>
      <c r="AX173" s="15">
        <f t="shared" ca="1" si="75"/>
        <v>8537.3575967638262</v>
      </c>
      <c r="AY173" s="15">
        <f t="shared" ca="1" si="76"/>
        <v>11314.089942816741</v>
      </c>
      <c r="AZ173" s="15">
        <f t="shared" ca="1" si="77"/>
        <v>15074.598787951967</v>
      </c>
      <c r="BA173" s="15">
        <f t="shared" ca="1" si="78"/>
        <v>18910.990933173314</v>
      </c>
      <c r="BB173" s="15">
        <f t="shared" ca="1" si="79"/>
        <v>22983.963163409466</v>
      </c>
      <c r="BC173" s="15">
        <f t="shared" ca="1" si="80"/>
        <v>29618.656525622602</v>
      </c>
      <c r="BD173" s="15">
        <f t="shared" ca="1" si="81"/>
        <v>33725.762364598428</v>
      </c>
      <c r="BE173" s="15">
        <f t="shared" ca="1" si="82"/>
        <v>39478.419001166556</v>
      </c>
      <c r="BF173" s="15">
        <f ca="1">Inputs!$B$13*EXP($B$9-0.5*C$6^2+C$6*Y173)</f>
        <v>11113.539301091912</v>
      </c>
      <c r="BG173" s="15">
        <f t="shared" ca="1" si="83"/>
        <v>16003.606100781712</v>
      </c>
      <c r="BH173" s="15">
        <f t="shared" ca="1" si="84"/>
        <v>24049.001474575562</v>
      </c>
      <c r="BI173" s="15">
        <f t="shared" ca="1" si="85"/>
        <v>34195.506831869927</v>
      </c>
      <c r="BJ173" s="15">
        <f t="shared" ca="1" si="86"/>
        <v>51534.958969802115</v>
      </c>
      <c r="BK173" s="15">
        <f t="shared" ca="1" si="87"/>
        <v>63635.956721304166</v>
      </c>
      <c r="BL173" s="15">
        <f t="shared" ca="1" si="88"/>
        <v>99182.683288504879</v>
      </c>
      <c r="BM173" s="15">
        <f t="shared" ca="1" si="89"/>
        <v>113781.1192276198</v>
      </c>
      <c r="BN173" s="15">
        <f t="shared" ca="1" si="90"/>
        <v>177034.82785516846</v>
      </c>
      <c r="BO173" s="15">
        <f t="shared" ca="1" si="91"/>
        <v>218635.61283272787</v>
      </c>
      <c r="BP173" s="15">
        <f t="shared" ca="1" si="92"/>
        <v>350605.5933100066</v>
      </c>
      <c r="BQ173" s="15">
        <f ca="1">Inputs!$B$20*EXP($B$10-0.5*C$7^2+C$7*AJ173)</f>
        <v>3702.289663733698</v>
      </c>
      <c r="BR173" s="15">
        <f t="shared" ca="1" si="93"/>
        <v>3464.7295936475725</v>
      </c>
      <c r="BS173" s="15">
        <f t="shared" ca="1" si="94"/>
        <v>4091.7081666829163</v>
      </c>
      <c r="BT173" s="15">
        <f t="shared" ca="1" si="95"/>
        <v>4570.0612981631166</v>
      </c>
      <c r="BU173" s="15">
        <f t="shared" ca="1" si="96"/>
        <v>10076.969506501056</v>
      </c>
      <c r="BV173" s="15">
        <f t="shared" ca="1" si="97"/>
        <v>16224.996231574007</v>
      </c>
      <c r="BW173" s="15">
        <f t="shared" ca="1" si="98"/>
        <v>24732.589937570792</v>
      </c>
      <c r="BX173" s="15">
        <f t="shared" ca="1" si="99"/>
        <v>32704.344305512375</v>
      </c>
      <c r="BY173" s="15">
        <f t="shared" ca="1" si="100"/>
        <v>35651.920564625754</v>
      </c>
      <c r="BZ173" s="15">
        <f t="shared" ca="1" si="101"/>
        <v>51179.12073776561</v>
      </c>
      <c r="CA173" s="15">
        <f t="shared" ca="1" si="102"/>
        <v>70719.04114332817</v>
      </c>
      <c r="CB173" s="15">
        <f ca="1">(AU173*DCF!C$10-DCF!C$5*MAX(AU173*DCF!C$10,0)-MAX(AU173-Inputs!$B$6,0)/Inputs!$B$10)*DCF!C$6</f>
        <v>1044.9110218787519</v>
      </c>
      <c r="CC173" s="15">
        <f ca="1">(AV173*DCF!D$10-DCF!D$5*MAX(AV173*DCF!D$10,0)-MAX(AV173-AU173,0)/Inputs!$B$10)*DCF!D$6</f>
        <v>1146.5911556391998</v>
      </c>
      <c r="CD173" s="15">
        <f ca="1">(AW173*DCF!E$10-DCF!E$5*MAX(AW173*DCF!E$10,0)-MAX(AW173-AV173,0)/Inputs!$B$10)*DCF!E$6</f>
        <v>1476.2399715767694</v>
      </c>
      <c r="CE173" s="15">
        <f ca="1">(AX173*DCF!F$10-DCF!F$5*MAX(AX173*DCF!F$10,0)-MAX(AX173-AW173,0)/Inputs!$B$10)*DCF!F$6</f>
        <v>1705.3269039857662</v>
      </c>
      <c r="CF173" s="15">
        <f ca="1">(AY173*DCF!G$10-DCF!G$5*MAX(AY173*DCF!G$10,0)-MAX(AY173-AX173,0)/Inputs!$B$10)*DCF!G$6</f>
        <v>1797.4174348627412</v>
      </c>
      <c r="CG173" s="15">
        <f ca="1">(AZ173*DCF!H$10-DCF!H$5*MAX(AZ173*DCF!H$10,0)-MAX(AZ173-AY173,0)/Inputs!$B$10)*DCF!H$6</f>
        <v>2258.9984059293188</v>
      </c>
      <c r="CH173" s="15">
        <f ca="1">(BA173*DCF!I$10-DCF!I$5*MAX(BA173*DCF!I$10,0)-MAX(BA173-AZ173,0)/Inputs!$B$10)*DCF!I$6</f>
        <v>2825.0454415919385</v>
      </c>
      <c r="CI173" s="15">
        <f ca="1">(BB173*DCF!J$10-DCF!J$5*MAX(BB173*DCF!J$10,0)-MAX(BB173-BA173,0)/Inputs!$B$10)*DCF!J$6</f>
        <v>3326.9095847931962</v>
      </c>
      <c r="CJ173" s="15">
        <f ca="1">(BC173*DCF!K$10-DCF!K$5*MAX(BC173*DCF!K$10,0)-MAX(BC173-BB173,0)/Inputs!$B$10)*DCF!K$6</f>
        <v>3839.3719501448513</v>
      </c>
      <c r="CK173" s="15">
        <f ca="1">(BD173*DCF!L$10-DCF!L$5*MAX(BD173*DCF!L$10,0)-MAX(BD173-BC173,0)/Inputs!$B$10)*DCF!L$6</f>
        <v>4555.3710077569858</v>
      </c>
      <c r="CL173" s="15">
        <f ca="1">(BE173*DCF!M$10-DCF!M$5*MAX(BE173*DCF!M$10,0)-MAX(BE173-BD173,0)/Inputs!$B$10)*DCF!M$6</f>
        <v>4883.6992349332304</v>
      </c>
      <c r="CM173" s="15">
        <f ca="1">(BF173*DCF!C$28-DCF!C$5*MAX(BF173*DCF!C$28,0)-MAX(BF173-Inputs!$B$13,0)/Inputs!$B$17)*DCF!C$6</f>
        <v>3391.7793106800464</v>
      </c>
      <c r="CN173" s="15">
        <f ca="1">(BG173*DCF!D$28-DCF!D$5*MAX(BG173*DCF!D$28,0)-MAX(BG173-BF173,0)/Inputs!$B$17)*DCF!D$6</f>
        <v>3670.155644722759</v>
      </c>
      <c r="CO173" s="15">
        <f ca="1">(BH173*DCF!E$28-DCF!E$5*MAX(BH173*DCF!E$28,0)-MAX(BH173-BG173,0)/Inputs!$B$17)*DCF!E$6</f>
        <v>5225.4687597253369</v>
      </c>
      <c r="CP173" s="15">
        <f ca="1">(BI173*DCF!F$28-DCF!F$5*MAX(BI173*DCF!F$28,0)-MAX(BI173-BH173,0)/Inputs!$B$17)*DCF!F$6</f>
        <v>7435.8476876631512</v>
      </c>
      <c r="CQ173" s="15">
        <f ca="1">(BJ173*DCF!G$28-DCF!G$5*MAX(BJ173*DCF!G$28,0)-MAX(BJ173-BI173,0)/Inputs!$B$17)*DCF!G$6</f>
        <v>10454.811542593769</v>
      </c>
      <c r="CR173" s="15">
        <f ca="1">(BK173*DCF!H$28-DCF!H$5*MAX(BK173*DCF!H$28,0)-MAX(BK173-BJ173,0)/Inputs!$B$17)*DCF!H$6</f>
        <v>13857.718721773945</v>
      </c>
      <c r="CS173" s="15">
        <f ca="1">(BL173*DCF!I$28-DCF!I$5*MAX(BL173*DCF!I$28,0)-MAX(BL173-BK173,0)/Inputs!$B$17)*DCF!I$6</f>
        <v>18221.064176327443</v>
      </c>
      <c r="CT173" s="15">
        <f ca="1">(BM173*DCF!J$28-DCF!J$5*MAX(BM173*DCF!J$28,0)-MAX(BM173-BL173,0)/Inputs!$B$17)*DCF!J$6</f>
        <v>23447.001935929071</v>
      </c>
      <c r="CU173" s="15">
        <f ca="1">(BN173*DCF!K$28-DCF!K$5*MAX(BN173*DCF!K$28,0)-MAX(BN173-BM173,0)/Inputs!$B$17)*DCF!K$6</f>
        <v>29639.050528726122</v>
      </c>
      <c r="CV173" s="15">
        <f ca="1">(BO173*DCF!L$28-DCF!L$5*MAX(BO173*DCF!L$28,0)-MAX(BO173-BN173,0)/Inputs!$B$17)*DCF!L$6</f>
        <v>38915.195705079153</v>
      </c>
      <c r="CW173" s="15">
        <f ca="1">(BP173*DCF!M$28-DCF!M$5*MAX(BP173*DCF!M$28,0)-MAX(BP173-BO173,0)/Inputs!$B$17)*DCF!M$6</f>
        <v>52172.074063681692</v>
      </c>
      <c r="CX173" s="15">
        <f ca="1">(BQ173*DCF!C$46-DCF!C$5*MAX(BQ173*DCF!C$46,0)-MAX(BQ173-Inputs!$B$20,0)/Inputs!$B$24)*DCF!C$6</f>
        <v>-1086.5748247577585</v>
      </c>
      <c r="CY173" s="15">
        <f ca="1">(BR173*DCF!D$46-DCF!D$5*MAX(BR173*DCF!D$46,0)-MAX(BR173-BQ173,0)/Inputs!$B$24)*DCF!D$6</f>
        <v>-591.34854309704735</v>
      </c>
      <c r="CZ173" s="15">
        <f ca="1">(BS173*DCF!E$46-DCF!E$5*MAX(BS173*DCF!E$46,0)-MAX(BS173-BR173,0)/Inputs!$B$24)*DCF!E$6</f>
        <v>-730.9893079520956</v>
      </c>
      <c r="DA173" s="15">
        <f ca="1">(BT173*DCF!F$46-DCF!F$5*MAX(BT173*DCF!F$46,0)-MAX(BT173-BS173,0)/Inputs!$B$24)*DCF!F$6</f>
        <v>-507.00425493186054</v>
      </c>
      <c r="DB173" s="15">
        <f ca="1">(BU173*DCF!G$46-DCF!G$5*MAX(BU173*DCF!G$46,0)-MAX(BU173-BT173,0)/Inputs!$B$24)*DCF!G$6</f>
        <v>-2191.3844626018445</v>
      </c>
      <c r="DC173" s="15">
        <f ca="1">(BV173*DCF!H$46-DCF!H$5*MAX(BV173*DCF!H$46,0)-MAX(BV173-BU173,0)/Inputs!$B$24)*DCF!H$6</f>
        <v>-1910.4616352316912</v>
      </c>
      <c r="DD173" s="15">
        <f ca="1">(BW173*DCF!I$46-DCF!I$5*MAX(BW173*DCF!I$46,0)-MAX(BW173-BV173,0)/Inputs!$B$24)*DCF!I$6</f>
        <v>-1870.9922818283153</v>
      </c>
      <c r="DE173" s="15">
        <f ca="1">(BX173*DCF!J$46-DCF!J$5*MAX(BX173*DCF!J$46,0)-MAX(BX173-BW173,0)/Inputs!$B$24)*DCF!J$6</f>
        <v>-742.12223963927579</v>
      </c>
      <c r="DF173" s="15">
        <f ca="1">(BY173*DCF!K$46-DCF!K$5*MAX(BY173*DCF!K$46,0)-MAX(BY173-BX173,0)/Inputs!$B$24)*DCF!K$6</f>
        <v>1314.4788885222113</v>
      </c>
      <c r="DG173" s="15">
        <f ca="1">(BZ173*DCF!L$46-DCF!L$5*MAX(BZ173*DCF!L$46,0)-MAX(BZ173-BY173,0)/Inputs!$B$24)*DCF!L$6</f>
        <v>23.919105774500512</v>
      </c>
      <c r="DH173" s="15">
        <f ca="1">(CA173*DCF!M$46-DCF!M$5*MAX(CA173*DCF!M$46,0)-MAX(CA173-BZ173,0)/Inputs!$B$24)*DCF!M$6</f>
        <v>1459.1537352519522</v>
      </c>
      <c r="DI173" s="15">
        <f ca="1">SUM(CB173:CL173)+BE173*DCF!M$10*(1+Inputs!$B$30)*(1-Inputs!$B$33)*(1-Inputs!$B$30/Inputs!$B$31)/(Inputs!$B$29-Inputs!$B$30)*DCF!M$6</f>
        <v>138728.84424138561</v>
      </c>
      <c r="DJ173" s="15">
        <f ca="1">SUM(CM173:CW173)+BP173*DCF!M$28*(1+Inputs!$B$30)*(1-Inputs!$B$33)*(1-Inputs!$B$30/Inputs!$B$31)/(Inputs!$B$29-Inputs!$B$30)*DCF!M$6</f>
        <v>1507416.8380245687</v>
      </c>
      <c r="DK173" s="15">
        <f ca="1">SUM(CX173:DH173)+CA173*DCF!M$46*(1+Inputs!$B$30)*(1-Inputs!$B$33)*(1-Inputs!$B$30/Inputs!$B$31)/(Inputs!$B$29-Inputs!$B$30)*DCF!M$6</f>
        <v>102506.68899305815</v>
      </c>
      <c r="DM173" s="15">
        <f ca="1">DI173+DJ173+DK173+Inputs!$B$34+Inputs!$B$36-Inputs!$B$35</f>
        <v>1825503.3712590125</v>
      </c>
    </row>
    <row r="174" spans="1:117" x14ac:dyDescent="0.75">
      <c r="A174" s="11">
        <v>161</v>
      </c>
      <c r="C174" s="23">
        <f t="shared" ref="C174:M183" ca="1" si="106">_xlfn.NORM.S.INV(RAND())</f>
        <v>-1.3917688496077205</v>
      </c>
      <c r="D174" s="23">
        <f t="shared" ca="1" si="106"/>
        <v>1.0152139953851662</v>
      </c>
      <c r="E174" s="23">
        <f t="shared" ca="1" si="106"/>
        <v>-0.96363380948366706</v>
      </c>
      <c r="F174" s="23">
        <f t="shared" ca="1" si="106"/>
        <v>1.0564025975693963</v>
      </c>
      <c r="G174" s="23">
        <f t="shared" ca="1" si="106"/>
        <v>-0.534354400347127</v>
      </c>
      <c r="H174" s="23">
        <f t="shared" ca="1" si="106"/>
        <v>-0.94371946371522997</v>
      </c>
      <c r="I174" s="23">
        <f t="shared" ca="1" si="106"/>
        <v>1.7472093919297311</v>
      </c>
      <c r="J174" s="23">
        <f t="shared" ca="1" si="106"/>
        <v>-1.515778133767187</v>
      </c>
      <c r="K174" s="23">
        <f t="shared" ca="1" si="106"/>
        <v>-0.39250837295241336</v>
      </c>
      <c r="L174" s="23">
        <f t="shared" ca="1" si="106"/>
        <v>1.1870128510866442</v>
      </c>
      <c r="M174" s="23">
        <f t="shared" ca="1" si="106"/>
        <v>0.56956332562008294</v>
      </c>
      <c r="N174" s="23">
        <f ca="1">SQRT(Inputs!$B$38)*C174+SQRT(1-Inputs!$B$38)*_xlfn.NORM.S.INV(RAND())</f>
        <v>-0.5105302209047986</v>
      </c>
      <c r="O174" s="23">
        <f ca="1">SQRT(Inputs!$B$38)*D174+SQRT(1-Inputs!$B$38)*_xlfn.NORM.S.INV(RAND())</f>
        <v>0.80211014168604322</v>
      </c>
      <c r="P174" s="23">
        <f ca="1">SQRT(Inputs!$B$38)*E174+SQRT(1-Inputs!$B$38)*_xlfn.NORM.S.INV(RAND())</f>
        <v>-0.95858557085660623</v>
      </c>
      <c r="Q174" s="23">
        <f ca="1">SQRT(Inputs!$B$38)*F174+SQRT(1-Inputs!$B$38)*_xlfn.NORM.S.INV(RAND())</f>
        <v>2.3510912596109854</v>
      </c>
      <c r="R174" s="23">
        <f ca="1">SQRT(Inputs!$B$38)*G174+SQRT(1-Inputs!$B$38)*_xlfn.NORM.S.INV(RAND())</f>
        <v>1.6785590607908862</v>
      </c>
      <c r="S174" s="23">
        <f ca="1">SQRT(Inputs!$B$38)*H174+SQRT(1-Inputs!$B$38)*_xlfn.NORM.S.INV(RAND())</f>
        <v>-0.76929401651168694</v>
      </c>
      <c r="T174" s="23">
        <f ca="1">SQRT(Inputs!$B$38)*I174+SQRT(1-Inputs!$B$38)*_xlfn.NORM.S.INV(RAND())</f>
        <v>1.8103645808391371</v>
      </c>
      <c r="U174" s="23">
        <f ca="1">SQRT(Inputs!$B$38)*J174+SQRT(1-Inputs!$B$38)*_xlfn.NORM.S.INV(RAND())</f>
        <v>0.61119763382102776</v>
      </c>
      <c r="V174" s="23">
        <f ca="1">SQRT(Inputs!$B$38)*K174+SQRT(1-Inputs!$B$38)*_xlfn.NORM.S.INV(RAND())</f>
        <v>0.43749784716431034</v>
      </c>
      <c r="W174" s="23">
        <f ca="1">SQRT(Inputs!$B$38)*L174+SQRT(1-Inputs!$B$38)*_xlfn.NORM.S.INV(RAND())</f>
        <v>-0.10355119352429765</v>
      </c>
      <c r="X174" s="23">
        <f ca="1">SQRT(Inputs!$B$38)*M174+SQRT(1-Inputs!$B$38)*_xlfn.NORM.S.INV(RAND())</f>
        <v>-0.53814252253497274</v>
      </c>
      <c r="Y174" s="23">
        <f ca="1">SQRT(Inputs!$B$38)*C174+SQRT(1-Inputs!$B$38)*_xlfn.NORM.S.INV(RAND())</f>
        <v>-0.15871633443166411</v>
      </c>
      <c r="Z174" s="23">
        <f ca="1">SQRT(Inputs!$B$38)*D174+SQRT(1-Inputs!$B$38)*_xlfn.NORM.S.INV(RAND())</f>
        <v>1.0060053334694679</v>
      </c>
      <c r="AA174" s="23">
        <f ca="1">SQRT(Inputs!$B$38)*E174+SQRT(1-Inputs!$B$38)*_xlfn.NORM.S.INV(RAND())</f>
        <v>-1.3914451767732756</v>
      </c>
      <c r="AB174" s="23">
        <f ca="1">SQRT(Inputs!$B$38)*F174+SQRT(1-Inputs!$B$38)*_xlfn.NORM.S.INV(RAND())</f>
        <v>0.1168757077949853</v>
      </c>
      <c r="AC174" s="23">
        <f ca="1">SQRT(Inputs!$B$38)*G174+SQRT(1-Inputs!$B$38)*_xlfn.NORM.S.INV(RAND())</f>
        <v>0.4696584335048955</v>
      </c>
      <c r="AD174" s="23">
        <f ca="1">SQRT(Inputs!$B$38)*H174+SQRT(1-Inputs!$B$38)*_xlfn.NORM.S.INV(RAND())</f>
        <v>-1.3866667583738566</v>
      </c>
      <c r="AE174" s="23">
        <f ca="1">SQRT(Inputs!$B$38)*I174+SQRT(1-Inputs!$B$38)*_xlfn.NORM.S.INV(RAND())</f>
        <v>1.9486043741205772</v>
      </c>
      <c r="AF174" s="23">
        <f ca="1">SQRT(Inputs!$B$38)*J174+SQRT(1-Inputs!$B$38)*_xlfn.NORM.S.INV(RAND())</f>
        <v>1.2691884831959266</v>
      </c>
      <c r="AG174" s="23">
        <f ca="1">SQRT(Inputs!$B$38)*K174+SQRT(1-Inputs!$B$38)*_xlfn.NORM.S.INV(RAND())</f>
        <v>-2.1808642571783925</v>
      </c>
      <c r="AH174" s="23">
        <f ca="1">SQRT(Inputs!$B$38)*L174+SQRT(1-Inputs!$B$38)*_xlfn.NORM.S.INV(RAND())</f>
        <v>6.0252626306423029E-2</v>
      </c>
      <c r="AI174" s="23">
        <f ca="1">SQRT(Inputs!$B$38)*M174+SQRT(1-Inputs!$B$38)*_xlfn.NORM.S.INV(RAND())</f>
        <v>-0.58826052035182763</v>
      </c>
      <c r="AJ174" s="23">
        <f ca="1">SQRT(Inputs!$B$38)*C174+SQRT(1-Inputs!$B$38)*_xlfn.NORM.S.INV(RAND())</f>
        <v>-0.90581923262847674</v>
      </c>
      <c r="AK174" s="23">
        <f ca="1">SQRT(Inputs!$B$38)*D174+SQRT(1-Inputs!$B$38)*_xlfn.NORM.S.INV(RAND())</f>
        <v>0.68376352694630449</v>
      </c>
      <c r="AL174" s="23">
        <f ca="1">SQRT(Inputs!$B$38)*E174+SQRT(1-Inputs!$B$38)*_xlfn.NORM.S.INV(RAND())</f>
        <v>-0.55529135429326437</v>
      </c>
      <c r="AM174" s="23">
        <f ca="1">SQRT(Inputs!$B$38)*F174+SQRT(1-Inputs!$B$38)*_xlfn.NORM.S.INV(RAND())</f>
        <v>0.95532580619510443</v>
      </c>
      <c r="AN174" s="23">
        <f ca="1">SQRT(Inputs!$B$38)*G174+SQRT(1-Inputs!$B$38)*_xlfn.NORM.S.INV(RAND())</f>
        <v>-0.21807825566306172</v>
      </c>
      <c r="AO174" s="23">
        <f ca="1">SQRT(Inputs!$B$38)*H174+SQRT(1-Inputs!$B$38)*_xlfn.NORM.S.INV(RAND())</f>
        <v>-1.788555304867834</v>
      </c>
      <c r="AP174" s="23">
        <f ca="1">SQRT(Inputs!$B$38)*I174+SQRT(1-Inputs!$B$38)*_xlfn.NORM.S.INV(RAND())</f>
        <v>-0.63542882153945057</v>
      </c>
      <c r="AQ174" s="23">
        <f ca="1">SQRT(Inputs!$B$38)*J174+SQRT(1-Inputs!$B$38)*_xlfn.NORM.S.INV(RAND())</f>
        <v>-1.0789208161082029</v>
      </c>
      <c r="AR174" s="23">
        <f ca="1">SQRT(Inputs!$B$38)*K174+SQRT(1-Inputs!$B$38)*_xlfn.NORM.S.INV(RAND())</f>
        <v>0.30325783575787696</v>
      </c>
      <c r="AS174" s="23">
        <f ca="1">SQRT(Inputs!$B$38)*L174+SQRT(1-Inputs!$B$38)*_xlfn.NORM.S.INV(RAND())</f>
        <v>0.11286110695934115</v>
      </c>
      <c r="AT174" s="23">
        <f ca="1">SQRT(Inputs!$B$38)*M174+SQRT(1-Inputs!$B$38)*_xlfn.NORM.S.INV(RAND())</f>
        <v>1.1606147655916359</v>
      </c>
      <c r="AU174" s="15">
        <f ca="1">Inputs!$B$6*EXP($B$8-0.5*C$5^2+C$5*N174)</f>
        <v>4568.6421595591719</v>
      </c>
      <c r="AV174" s="15">
        <f t="shared" ca="1" si="73"/>
        <v>6257.2124113339141</v>
      </c>
      <c r="AW174" s="15">
        <f t="shared" ca="1" si="74"/>
        <v>6704.2072020728165</v>
      </c>
      <c r="AX174" s="15">
        <f t="shared" ca="1" si="75"/>
        <v>10979.741395553445</v>
      </c>
      <c r="AY174" s="15">
        <f t="shared" ca="1" si="76"/>
        <v>16324.380400182758</v>
      </c>
      <c r="AZ174" s="15">
        <f t="shared" ca="1" si="77"/>
        <v>18343.48466225883</v>
      </c>
      <c r="BA174" s="15">
        <f t="shared" ca="1" si="78"/>
        <v>27130.591275976883</v>
      </c>
      <c r="BB174" s="15">
        <f t="shared" ca="1" si="79"/>
        <v>35313.689829415154</v>
      </c>
      <c r="BC174" s="15">
        <f t="shared" ca="1" si="80"/>
        <v>45115.929968278062</v>
      </c>
      <c r="BD174" s="15">
        <f t="shared" ca="1" si="81"/>
        <v>54738.522752503188</v>
      </c>
      <c r="BE174" s="15">
        <f t="shared" ca="1" si="82"/>
        <v>63866.680969145033</v>
      </c>
      <c r="BF174" s="15">
        <f ca="1">Inputs!$B$13*EXP($B$9-0.5*C$6^2+C$6*Y174)</f>
        <v>13402.601172351006</v>
      </c>
      <c r="BG174" s="15">
        <f t="shared" ca="1" si="83"/>
        <v>19585.40148269981</v>
      </c>
      <c r="BH174" s="15">
        <f t="shared" ca="1" si="84"/>
        <v>18998.144680696067</v>
      </c>
      <c r="BI174" s="15">
        <f t="shared" ca="1" si="85"/>
        <v>23678.745771994265</v>
      </c>
      <c r="BJ174" s="15">
        <f t="shared" ca="1" si="86"/>
        <v>31061.860387273078</v>
      </c>
      <c r="BK174" s="15">
        <f t="shared" ca="1" si="87"/>
        <v>31564.102827287163</v>
      </c>
      <c r="BL174" s="15">
        <f t="shared" ca="1" si="88"/>
        <v>49910.878859855031</v>
      </c>
      <c r="BM174" s="15">
        <f t="shared" ca="1" si="89"/>
        <v>71828.665291998914</v>
      </c>
      <c r="BN174" s="15">
        <f t="shared" ca="1" si="90"/>
        <v>68023.295713256404</v>
      </c>
      <c r="BO174" s="15">
        <f t="shared" ca="1" si="91"/>
        <v>84283.893547352782</v>
      </c>
      <c r="BP174" s="15">
        <f t="shared" ca="1" si="92"/>
        <v>97049.158204022257</v>
      </c>
      <c r="BQ174" s="15">
        <f ca="1">Inputs!$B$20*EXP($B$10-0.5*C$7^2+C$7*AJ174)</f>
        <v>3110.846906057332</v>
      </c>
      <c r="BR174" s="15">
        <f t="shared" ca="1" si="93"/>
        <v>5244.7425377637765</v>
      </c>
      <c r="BS174" s="15">
        <f t="shared" ca="1" si="94"/>
        <v>6123.3672904366686</v>
      </c>
      <c r="BT174" s="15">
        <f t="shared" ca="1" si="95"/>
        <v>10847.404814425274</v>
      </c>
      <c r="BU174" s="15">
        <f t="shared" ca="1" si="96"/>
        <v>14260.490944102692</v>
      </c>
      <c r="BV174" s="15">
        <f t="shared" ca="1" si="97"/>
        <v>13260.162661212975</v>
      </c>
      <c r="BW174" s="15">
        <f t="shared" ca="1" si="98"/>
        <v>16175.351540876052</v>
      </c>
      <c r="BX174" s="15">
        <f t="shared" ca="1" si="99"/>
        <v>18223.427187116176</v>
      </c>
      <c r="BY174" s="15">
        <f t="shared" ca="1" si="100"/>
        <v>27059.446589964569</v>
      </c>
      <c r="BZ174" s="15">
        <f t="shared" ca="1" si="101"/>
        <v>38764.174147771162</v>
      </c>
      <c r="CA174" s="15">
        <f t="shared" ca="1" si="102"/>
        <v>66924.150680311752</v>
      </c>
      <c r="CB174" s="15">
        <f ca="1">(AU174*DCF!C$10-DCF!C$5*MAX(AU174*DCF!C$10,0)-MAX(AU174-Inputs!$B$6,0)/Inputs!$B$10)*DCF!C$6</f>
        <v>1045.8807222141254</v>
      </c>
      <c r="CC174" s="15">
        <f ca="1">(AV174*DCF!D$10-DCF!D$5*MAX(AV174*DCF!D$10,0)-MAX(AV174-AU174,0)/Inputs!$B$10)*DCF!D$6</f>
        <v>1113.439471167691</v>
      </c>
      <c r="CD174" s="15">
        <f ca="1">(AW174*DCF!E$10-DCF!E$5*MAX(AW174*DCF!E$10,0)-MAX(AW174-AV174,0)/Inputs!$B$10)*DCF!E$6</f>
        <v>1447.212983283533</v>
      </c>
      <c r="CE174" s="15">
        <f ca="1">(AX174*DCF!F$10-DCF!F$5*MAX(AX174*DCF!F$10,0)-MAX(AX174-AW174,0)/Inputs!$B$10)*DCF!F$6</f>
        <v>1507.227385680987</v>
      </c>
      <c r="CF174" s="15">
        <f ca="1">(AY174*DCF!G$10-DCF!G$5*MAX(AY174*DCF!G$10,0)-MAX(AY174-AX174,0)/Inputs!$B$10)*DCF!G$6</f>
        <v>2336.1408848070218</v>
      </c>
      <c r="CG174" s="15">
        <f ca="1">(AZ174*DCF!H$10-DCF!H$5*MAX(AZ174*DCF!H$10,0)-MAX(AZ174-AY174,0)/Inputs!$B$10)*DCF!H$6</f>
        <v>3202.8725456660723</v>
      </c>
      <c r="CH174" s="15">
        <f ca="1">(BA174*DCF!I$10-DCF!I$5*MAX(BA174*DCF!I$10,0)-MAX(BA174-AZ174,0)/Inputs!$B$10)*DCF!I$6</f>
        <v>3514.375942102095</v>
      </c>
      <c r="CI174" s="15">
        <f ca="1">(BB174*DCF!J$10-DCF!J$5*MAX(BB174*DCF!J$10,0)-MAX(BB174-BA174,0)/Inputs!$B$10)*DCF!J$6</f>
        <v>4819.8973748087874</v>
      </c>
      <c r="CJ174" s="15">
        <f ca="1">(BC174*DCF!K$10-DCF!K$5*MAX(BC174*DCF!K$10,0)-MAX(BC174-BB174,0)/Inputs!$B$10)*DCF!K$6</f>
        <v>5890.7757569595788</v>
      </c>
      <c r="CK174" s="15">
        <f ca="1">(BD174*DCF!L$10-DCF!L$5*MAX(BD174*DCF!L$10,0)-MAX(BD174-BC174,0)/Inputs!$B$10)*DCF!L$6</f>
        <v>7011.2530866775578</v>
      </c>
      <c r="CL174" s="15">
        <f ca="1">(BE174*DCF!M$10-DCF!M$5*MAX(BE174*DCF!M$10,0)-MAX(BE174-BD174,0)/Inputs!$B$10)*DCF!M$6</f>
        <v>7921.9587068695591</v>
      </c>
      <c r="CM174" s="15">
        <f ca="1">(BF174*DCF!C$28-DCF!C$5*MAX(BF174*DCF!C$28,0)-MAX(BF174-Inputs!$B$13,0)/Inputs!$B$17)*DCF!C$6</f>
        <v>3624.8891752800064</v>
      </c>
      <c r="CN174" s="15">
        <f ca="1">(BG174*DCF!D$28-DCF!D$5*MAX(BG174*DCF!D$28,0)-MAX(BG174-BF174,0)/Inputs!$B$17)*DCF!D$6</f>
        <v>4449.277665379238</v>
      </c>
      <c r="CO174" s="15">
        <f ca="1">(BH174*DCF!E$28-DCF!E$5*MAX(BH174*DCF!E$28,0)-MAX(BH174-BG174,0)/Inputs!$B$17)*DCF!E$6</f>
        <v>5380.6128629618897</v>
      </c>
      <c r="CP174" s="15">
        <f ca="1">(BI174*DCF!F$28-DCF!F$5*MAX(BI174*DCF!F$28,0)-MAX(BI174-BH174,0)/Inputs!$B$17)*DCF!F$6</f>
        <v>5575.9783472957088</v>
      </c>
      <c r="CQ174" s="15">
        <f ca="1">(BJ174*DCF!G$28-DCF!G$5*MAX(BJ174*DCF!G$28,0)-MAX(BJ174-BI174,0)/Inputs!$B$17)*DCF!G$6</f>
        <v>6817.4684011104491</v>
      </c>
      <c r="CR174" s="15">
        <f ca="1">(BK174*DCF!H$28-DCF!H$5*MAX(BK174*DCF!H$28,0)-MAX(BK174-BJ174,0)/Inputs!$B$17)*DCF!H$6</f>
        <v>7728.1164868831047</v>
      </c>
      <c r="CS174" s="15">
        <f ca="1">(BL174*DCF!I$28-DCF!I$5*MAX(BL174*DCF!I$28,0)-MAX(BL174-BK174,0)/Inputs!$B$17)*DCF!I$6</f>
        <v>9103.3699261563506</v>
      </c>
      <c r="CT174" s="15">
        <f ca="1">(BM174*DCF!J$28-DCF!J$5*MAX(BM174*DCF!J$28,0)-MAX(BM174-BL174,0)/Inputs!$B$17)*DCF!J$6</f>
        <v>13117.635880926515</v>
      </c>
      <c r="CU174" s="15">
        <f ca="1">(BN174*DCF!K$28-DCF!K$5*MAX(BN174*DCF!K$28,0)-MAX(BN174-BM174,0)/Inputs!$B$17)*DCF!K$6</f>
        <v>14365.379507849304</v>
      </c>
      <c r="CV174" s="15">
        <f ca="1">(BO174*DCF!L$28-DCF!L$5*MAX(BO174*DCF!L$28,0)-MAX(BO174-BN174,0)/Inputs!$B$17)*DCF!L$6</f>
        <v>14976.492111725494</v>
      </c>
      <c r="CW174" s="15">
        <f ca="1">(BP174*DCF!M$28-DCF!M$5*MAX(BP174*DCF!M$28,0)-MAX(BP174-BO174,0)/Inputs!$B$17)*DCF!M$6</f>
        <v>16925.526429678353</v>
      </c>
      <c r="CX174" s="15">
        <f ca="1">(BQ174*DCF!C$46-DCF!C$5*MAX(BQ174*DCF!C$46,0)-MAX(BQ174-Inputs!$B$20,0)/Inputs!$B$24)*DCF!C$6</f>
        <v>-718.44039400862164</v>
      </c>
      <c r="CY174" s="15">
        <f ca="1">(BR174*DCF!D$46-DCF!D$5*MAX(BR174*DCF!D$46,0)-MAX(BR174-BQ174,0)/Inputs!$B$24)*DCF!D$6</f>
        <v>-1805.6707953264267</v>
      </c>
      <c r="CZ174" s="15">
        <f ca="1">(BS174*DCF!E$46-DCF!E$5*MAX(BS174*DCF!E$46,0)-MAX(BS174-BR174,0)/Inputs!$B$24)*DCF!E$6</f>
        <v>-1070.4285330232774</v>
      </c>
      <c r="DA174" s="15">
        <f ca="1">(BT174*DCF!F$46-DCF!F$5*MAX(BT174*DCF!F$46,0)-MAX(BT174-BS174,0)/Inputs!$B$24)*DCF!F$6</f>
        <v>-2510.1480018136867</v>
      </c>
      <c r="DB174" s="15">
        <f ca="1">(BU174*DCF!G$46-DCF!G$5*MAX(BU174*DCF!G$46,0)-MAX(BU174-BT174,0)/Inputs!$B$24)*DCF!G$6</f>
        <v>-1627.7894797452777</v>
      </c>
      <c r="DC174" s="15">
        <f ca="1">(BV174*DCF!H$46-DCF!H$5*MAX(BV174*DCF!H$46,0)-MAX(BV174-BU174,0)/Inputs!$B$24)*DCF!H$6</f>
        <v>0</v>
      </c>
      <c r="DD174" s="15">
        <f ca="1">(BW174*DCF!I$46-DCF!I$5*MAX(BW174*DCF!I$46,0)-MAX(BW174-BV174,0)/Inputs!$B$24)*DCF!I$6</f>
        <v>-463.26193873101147</v>
      </c>
      <c r="DE174" s="15">
        <f ca="1">(BX174*DCF!J$46-DCF!J$5*MAX(BX174*DCF!J$46,0)-MAX(BX174-BW174,0)/Inputs!$B$24)*DCF!J$6</f>
        <v>221.30616132749324</v>
      </c>
      <c r="DF174" s="15">
        <f ca="1">(BY174*DCF!K$46-DCF!K$5*MAX(BY174*DCF!K$46,0)-MAX(BY174-BX174,0)/Inputs!$B$24)*DCF!K$6</f>
        <v>-618.86357077083017</v>
      </c>
      <c r="DG174" s="15">
        <f ca="1">(BZ174*DCF!L$46-DCF!L$5*MAX(BZ174*DCF!L$46,0)-MAX(BZ174-BY174,0)/Inputs!$B$24)*DCF!L$6</f>
        <v>30.769476963672979</v>
      </c>
      <c r="DH174" s="15">
        <f ca="1">(CA174*DCF!M$46-DCF!M$5*MAX(CA174*DCF!M$46,0)-MAX(CA174-BZ174,0)/Inputs!$B$24)*DCF!M$6</f>
        <v>-640.42694560989185</v>
      </c>
      <c r="DI174" s="15">
        <f ca="1">SUM(CB174:CL174)+BE174*DCF!M$10*(1+Inputs!$B$30)*(1-Inputs!$B$33)*(1-Inputs!$B$30/Inputs!$B$31)/(Inputs!$B$29-Inputs!$B$30)*DCF!M$6</f>
        <v>217552.85254679155</v>
      </c>
      <c r="DJ174" s="15">
        <f ca="1">SUM(CM174:CW174)+BP174*DCF!M$28*(1+Inputs!$B$30)*(1-Inputs!$B$33)*(1-Inputs!$B$30/Inputs!$B$31)/(Inputs!$B$29-Inputs!$B$30)*DCF!M$6</f>
        <v>462183.53429398424</v>
      </c>
      <c r="DK174" s="15">
        <f ca="1">SUM(CX174:DH174)+CA174*DCF!M$46*(1+Inputs!$B$30)*(1-Inputs!$B$33)*(1-Inputs!$B$30/Inputs!$B$31)/(Inputs!$B$29-Inputs!$B$30)*DCF!M$6</f>
        <v>94269.710603474887</v>
      </c>
      <c r="DM174" s="15">
        <f ca="1">DI174+DJ174+DK174+Inputs!$B$34+Inputs!$B$36-Inputs!$B$35</f>
        <v>850857.09744425071</v>
      </c>
    </row>
    <row r="175" spans="1:117" x14ac:dyDescent="0.75">
      <c r="A175" s="11">
        <v>162</v>
      </c>
      <c r="C175" s="23">
        <f t="shared" ca="1" si="106"/>
        <v>-0.36792144268134735</v>
      </c>
      <c r="D175" s="23">
        <f t="shared" ca="1" si="106"/>
        <v>-1.2008253779555365</v>
      </c>
      <c r="E175" s="23">
        <f t="shared" ca="1" si="106"/>
        <v>0.67627985293562731</v>
      </c>
      <c r="F175" s="23">
        <f t="shared" ca="1" si="106"/>
        <v>0.25178353964299544</v>
      </c>
      <c r="G175" s="23">
        <f t="shared" ca="1" si="106"/>
        <v>-8.7269833953348794E-2</v>
      </c>
      <c r="H175" s="23">
        <f t="shared" ca="1" si="106"/>
        <v>0.68598183473652918</v>
      </c>
      <c r="I175" s="23">
        <f t="shared" ca="1" si="106"/>
        <v>-0.31229395818368949</v>
      </c>
      <c r="J175" s="23">
        <f t="shared" ca="1" si="106"/>
        <v>0.13263552334778497</v>
      </c>
      <c r="K175" s="23">
        <f t="shared" ca="1" si="106"/>
        <v>1.034455238083833</v>
      </c>
      <c r="L175" s="23">
        <f t="shared" ca="1" si="106"/>
        <v>0.82751430908654466</v>
      </c>
      <c r="M175" s="23">
        <f t="shared" ca="1" si="106"/>
        <v>-1.0154480769961389</v>
      </c>
      <c r="N175" s="23">
        <f ca="1">SQRT(Inputs!$B$38)*C175+SQRT(1-Inputs!$B$38)*_xlfn.NORM.S.INV(RAND())</f>
        <v>-1.3757065953081034</v>
      </c>
      <c r="O175" s="23">
        <f ca="1">SQRT(Inputs!$B$38)*D175+SQRT(1-Inputs!$B$38)*_xlfn.NORM.S.INV(RAND())</f>
        <v>0.20785826059352952</v>
      </c>
      <c r="P175" s="23">
        <f ca="1">SQRT(Inputs!$B$38)*E175+SQRT(1-Inputs!$B$38)*_xlfn.NORM.S.INV(RAND())</f>
        <v>0.26461745826913619</v>
      </c>
      <c r="Q175" s="23">
        <f ca="1">SQRT(Inputs!$B$38)*F175+SQRT(1-Inputs!$B$38)*_xlfn.NORM.S.INV(RAND())</f>
        <v>0.28636601624030328</v>
      </c>
      <c r="R175" s="23">
        <f ca="1">SQRT(Inputs!$B$38)*G175+SQRT(1-Inputs!$B$38)*_xlfn.NORM.S.INV(RAND())</f>
        <v>0.94443991973437169</v>
      </c>
      <c r="S175" s="23">
        <f ca="1">SQRT(Inputs!$B$38)*H175+SQRT(1-Inputs!$B$38)*_xlfn.NORM.S.INV(RAND())</f>
        <v>0.41816063672536885</v>
      </c>
      <c r="T175" s="23">
        <f ca="1">SQRT(Inputs!$B$38)*I175+SQRT(1-Inputs!$B$38)*_xlfn.NORM.S.INV(RAND())</f>
        <v>-2.3153026059727755</v>
      </c>
      <c r="U175" s="23">
        <f ca="1">SQRT(Inputs!$B$38)*J175+SQRT(1-Inputs!$B$38)*_xlfn.NORM.S.INV(RAND())</f>
        <v>-0.59857251756897667</v>
      </c>
      <c r="V175" s="23">
        <f ca="1">SQRT(Inputs!$B$38)*K175+SQRT(1-Inputs!$B$38)*_xlfn.NORM.S.INV(RAND())</f>
        <v>7.2294495301010564E-2</v>
      </c>
      <c r="W175" s="23">
        <f ca="1">SQRT(Inputs!$B$38)*L175+SQRT(1-Inputs!$B$38)*_xlfn.NORM.S.INV(RAND())</f>
        <v>0.64685803101476802</v>
      </c>
      <c r="X175" s="23">
        <f ca="1">SQRT(Inputs!$B$38)*M175+SQRT(1-Inputs!$B$38)*_xlfn.NORM.S.INV(RAND())</f>
        <v>-1.8192159182003009E-2</v>
      </c>
      <c r="Y175" s="23">
        <f ca="1">SQRT(Inputs!$B$38)*C175+SQRT(1-Inputs!$B$38)*_xlfn.NORM.S.INV(RAND())</f>
        <v>0.64813655771568424</v>
      </c>
      <c r="Z175" s="23">
        <f ca="1">SQRT(Inputs!$B$38)*D175+SQRT(1-Inputs!$B$38)*_xlfn.NORM.S.INV(RAND())</f>
        <v>-0.15181596903063566</v>
      </c>
      <c r="AA175" s="23">
        <f ca="1">SQRT(Inputs!$B$38)*E175+SQRT(1-Inputs!$B$38)*_xlfn.NORM.S.INV(RAND())</f>
        <v>9.3287141097259108E-4</v>
      </c>
      <c r="AB175" s="23">
        <f ca="1">SQRT(Inputs!$B$38)*F175+SQRT(1-Inputs!$B$38)*_xlfn.NORM.S.INV(RAND())</f>
        <v>0.26436704956082047</v>
      </c>
      <c r="AC175" s="23">
        <f ca="1">SQRT(Inputs!$B$38)*G175+SQRT(1-Inputs!$B$38)*_xlfn.NORM.S.INV(RAND())</f>
        <v>-0.19443042844381242</v>
      </c>
      <c r="AD175" s="23">
        <f ca="1">SQRT(Inputs!$B$38)*H175+SQRT(1-Inputs!$B$38)*_xlfn.NORM.S.INV(RAND())</f>
        <v>0.60256338892382777</v>
      </c>
      <c r="AE175" s="23">
        <f ca="1">SQRT(Inputs!$B$38)*I175+SQRT(1-Inputs!$B$38)*_xlfn.NORM.S.INV(RAND())</f>
        <v>0.22332440073829571</v>
      </c>
      <c r="AF175" s="23">
        <f ca="1">SQRT(Inputs!$B$38)*J175+SQRT(1-Inputs!$B$38)*_xlfn.NORM.S.INV(RAND())</f>
        <v>-0.9991042911104413</v>
      </c>
      <c r="AG175" s="23">
        <f ca="1">SQRT(Inputs!$B$38)*K175+SQRT(1-Inputs!$B$38)*_xlfn.NORM.S.INV(RAND())</f>
        <v>0.71783371344215174</v>
      </c>
      <c r="AH175" s="23">
        <f ca="1">SQRT(Inputs!$B$38)*L175+SQRT(1-Inputs!$B$38)*_xlfn.NORM.S.INV(RAND())</f>
        <v>-9.4006792605048906E-2</v>
      </c>
      <c r="AI175" s="23">
        <f ca="1">SQRT(Inputs!$B$38)*M175+SQRT(1-Inputs!$B$38)*_xlfn.NORM.S.INV(RAND())</f>
        <v>0.35498248128435839</v>
      </c>
      <c r="AJ175" s="23">
        <f ca="1">SQRT(Inputs!$B$38)*C175+SQRT(1-Inputs!$B$38)*_xlfn.NORM.S.INV(RAND())</f>
        <v>0.50969663587028491</v>
      </c>
      <c r="AK175" s="23">
        <f ca="1">SQRT(Inputs!$B$38)*D175+SQRT(1-Inputs!$B$38)*_xlfn.NORM.S.INV(RAND())</f>
        <v>-0.58962413770558142</v>
      </c>
      <c r="AL175" s="23">
        <f ca="1">SQRT(Inputs!$B$38)*E175+SQRT(1-Inputs!$B$38)*_xlfn.NORM.S.INV(RAND())</f>
        <v>-0.83971570493436576</v>
      </c>
      <c r="AM175" s="23">
        <f ca="1">SQRT(Inputs!$B$38)*F175+SQRT(1-Inputs!$B$38)*_xlfn.NORM.S.INV(RAND())</f>
        <v>1.5751001144551331</v>
      </c>
      <c r="AN175" s="23">
        <f ca="1">SQRT(Inputs!$B$38)*G175+SQRT(1-Inputs!$B$38)*_xlfn.NORM.S.INV(RAND())</f>
        <v>-0.52557159127858766</v>
      </c>
      <c r="AO175" s="23">
        <f ca="1">SQRT(Inputs!$B$38)*H175+SQRT(1-Inputs!$B$38)*_xlfn.NORM.S.INV(RAND())</f>
        <v>1.6818428380915091</v>
      </c>
      <c r="AP175" s="23">
        <f ca="1">SQRT(Inputs!$B$38)*I175+SQRT(1-Inputs!$B$38)*_xlfn.NORM.S.INV(RAND())</f>
        <v>-2.4798764422085489</v>
      </c>
      <c r="AQ175" s="23">
        <f ca="1">SQRT(Inputs!$B$38)*J175+SQRT(1-Inputs!$B$38)*_xlfn.NORM.S.INV(RAND())</f>
        <v>0.73275530446862924</v>
      </c>
      <c r="AR175" s="23">
        <f ca="1">SQRT(Inputs!$B$38)*K175+SQRT(1-Inputs!$B$38)*_xlfn.NORM.S.INV(RAND())</f>
        <v>0.76538294590467837</v>
      </c>
      <c r="AS175" s="23">
        <f ca="1">SQRT(Inputs!$B$38)*L175+SQRT(1-Inputs!$B$38)*_xlfn.NORM.S.INV(RAND())</f>
        <v>-0.1111059480426409</v>
      </c>
      <c r="AT175" s="23">
        <f ca="1">SQRT(Inputs!$B$38)*M175+SQRT(1-Inputs!$B$38)*_xlfn.NORM.S.INV(RAND())</f>
        <v>-0.71707292639543863</v>
      </c>
      <c r="AU175" s="15">
        <f ca="1">Inputs!$B$6*EXP($B$8-0.5*C$5^2+C$5*N175)</f>
        <v>3971.5930247839447</v>
      </c>
      <c r="AV175" s="15">
        <f t="shared" ca="1" si="73"/>
        <v>4984.3947335881821</v>
      </c>
      <c r="AW175" s="15">
        <f t="shared" ca="1" si="74"/>
        <v>6298.4244329185522</v>
      </c>
      <c r="AX175" s="15">
        <f t="shared" ca="1" si="75"/>
        <v>7969.8368391120939</v>
      </c>
      <c r="AY175" s="15">
        <f t="shared" ca="1" si="76"/>
        <v>10875.75056864683</v>
      </c>
      <c r="AZ175" s="15">
        <f t="shared" ca="1" si="77"/>
        <v>13928.152384554638</v>
      </c>
      <c r="BA175" s="15">
        <f t="shared" ca="1" si="78"/>
        <v>13376.621733350774</v>
      </c>
      <c r="BB175" s="15">
        <f t="shared" ca="1" si="79"/>
        <v>15423.786077462744</v>
      </c>
      <c r="BC175" s="15">
        <f t="shared" ca="1" si="80"/>
        <v>19022.500688339278</v>
      </c>
      <c r="BD175" s="15">
        <f t="shared" ca="1" si="81"/>
        <v>24757.866225825019</v>
      </c>
      <c r="BE175" s="15">
        <f t="shared" ca="1" si="82"/>
        <v>30287.363923916419</v>
      </c>
      <c r="BF175" s="15">
        <f ca="1">Inputs!$B$13*EXP($B$9-0.5*C$6^2+C$6*Y175)</f>
        <v>15727.417514702865</v>
      </c>
      <c r="BG175" s="15">
        <f t="shared" ca="1" si="83"/>
        <v>18649.619785362545</v>
      </c>
      <c r="BH175" s="15">
        <f t="shared" ca="1" si="84"/>
        <v>22789.931018604893</v>
      </c>
      <c r="BI175" s="15">
        <f t="shared" ca="1" si="85"/>
        <v>29056.933319571068</v>
      </c>
      <c r="BJ175" s="15">
        <f t="shared" ca="1" si="86"/>
        <v>34637.418248033093</v>
      </c>
      <c r="BK175" s="15">
        <f t="shared" ca="1" si="87"/>
        <v>46145.280593300602</v>
      </c>
      <c r="BL175" s="15">
        <f t="shared" ca="1" si="88"/>
        <v>58348.365332225105</v>
      </c>
      <c r="BM175" s="15">
        <f t="shared" ca="1" si="89"/>
        <v>63351.048573436055</v>
      </c>
      <c r="BN175" s="15">
        <f t="shared" ca="1" si="90"/>
        <v>84912.90109004853</v>
      </c>
      <c r="BO175" s="15">
        <f t="shared" ca="1" si="91"/>
        <v>103341.12841400968</v>
      </c>
      <c r="BP175" s="15">
        <f t="shared" ca="1" si="92"/>
        <v>132413.32877540999</v>
      </c>
      <c r="BQ175" s="15">
        <f ca="1">Inputs!$B$20*EXP($B$10-0.5*C$7^2+C$7*AJ175)</f>
        <v>5139.4906524721982</v>
      </c>
      <c r="BR175" s="15">
        <f t="shared" ca="1" si="93"/>
        <v>5782.7691392881388</v>
      </c>
      <c r="BS175" s="15">
        <f t="shared" ca="1" si="94"/>
        <v>6221.936293420802</v>
      </c>
      <c r="BT175" s="15">
        <f t="shared" ca="1" si="95"/>
        <v>12967.959358110693</v>
      </c>
      <c r="BU175" s="15">
        <f t="shared" ca="1" si="96"/>
        <v>15825.847318660044</v>
      </c>
      <c r="BV175" s="15">
        <f t="shared" ca="1" si="97"/>
        <v>32162.191922992792</v>
      </c>
      <c r="BW175" s="15">
        <f t="shared" ca="1" si="98"/>
        <v>26552.926878262533</v>
      </c>
      <c r="BX175" s="15">
        <f t="shared" ca="1" si="99"/>
        <v>43015.201468118219</v>
      </c>
      <c r="BY175" s="15">
        <f t="shared" ca="1" si="100"/>
        <v>69776.53167948396</v>
      </c>
      <c r="BZ175" s="15">
        <f t="shared" ca="1" si="101"/>
        <v>95926.791641434262</v>
      </c>
      <c r="CA175" s="15">
        <f t="shared" ca="1" si="102"/>
        <v>118626.76710013894</v>
      </c>
      <c r="CB175" s="15">
        <f ca="1">(AU175*DCF!C$10-DCF!C$5*MAX(AU175*DCF!C$10,0)-MAX(AU175-Inputs!$B$6,0)/Inputs!$B$10)*DCF!C$6</f>
        <v>1019.9412927007036</v>
      </c>
      <c r="CC175" s="15">
        <f ca="1">(AV175*DCF!D$10-DCF!D$5*MAX(AV175*DCF!D$10,0)-MAX(AV175-AU175,0)/Inputs!$B$10)*DCF!D$6</f>
        <v>967.96725835806706</v>
      </c>
      <c r="CD175" s="15">
        <f ca="1">(AW175*DCF!E$10-DCF!E$5*MAX(AW175*DCF!E$10,0)-MAX(AW175-AV175,0)/Inputs!$B$10)*DCF!E$6</f>
        <v>1158.2320346191266</v>
      </c>
      <c r="CE175" s="15">
        <f ca="1">(AX175*DCF!F$10-DCF!F$5*MAX(AX175*DCF!F$10,0)-MAX(AX175-AW175,0)/Inputs!$B$10)*DCF!F$6</f>
        <v>1392.0231980275287</v>
      </c>
      <c r="CF175" s="15">
        <f ca="1">(AY175*DCF!G$10-DCF!G$5*MAX(AY175*DCF!G$10,0)-MAX(AY175-AX175,0)/Inputs!$B$10)*DCF!G$6</f>
        <v>1682.2711622872027</v>
      </c>
      <c r="CG175" s="15">
        <f ca="1">(AZ175*DCF!H$10-DCF!H$5*MAX(AZ175*DCF!H$10,0)-MAX(AZ175-AY175,0)/Inputs!$B$10)*DCF!H$6</f>
        <v>2162.1521119208082</v>
      </c>
      <c r="CH175" s="15">
        <f ca="1">(BA175*DCF!I$10-DCF!I$5*MAX(BA175*DCF!I$10,0)-MAX(BA175-AZ175,0)/Inputs!$B$10)*DCF!I$6</f>
        <v>2443.4208100321416</v>
      </c>
      <c r="CI175" s="15">
        <f ca="1">(BB175*DCF!J$10-DCF!J$5*MAX(BB175*DCF!J$10,0)-MAX(BB175-BA175,0)/Inputs!$B$10)*DCF!J$6</f>
        <v>2336.5434572894683</v>
      </c>
      <c r="CJ175" s="15">
        <f ca="1">(BC175*DCF!K$10-DCF!K$5*MAX(BC175*DCF!K$10,0)-MAX(BC175-BB175,0)/Inputs!$B$10)*DCF!K$6</f>
        <v>2558.551844683328</v>
      </c>
      <c r="CK175" s="15">
        <f ca="1">(BD175*DCF!L$10-DCF!L$5*MAX(BD175*DCF!L$10,0)-MAX(BD175-BC175,0)/Inputs!$B$10)*DCF!L$6</f>
        <v>2992.2813939684356</v>
      </c>
      <c r="CL175" s="15">
        <f ca="1">(BE175*DCF!M$10-DCF!M$5*MAX(BE175*DCF!M$10,0)-MAX(BE175-BD175,0)/Inputs!$B$10)*DCF!M$6</f>
        <v>3613.3812056327224</v>
      </c>
      <c r="CM175" s="15">
        <f ca="1">(BF175*DCF!C$28-DCF!C$5*MAX(BF175*DCF!C$28,0)-MAX(BF175-Inputs!$B$13,0)/Inputs!$B$17)*DCF!C$6</f>
        <v>3797.4987905291564</v>
      </c>
      <c r="CN175" s="15">
        <f ca="1">(BG175*DCF!D$28-DCF!D$5*MAX(BG175*DCF!D$28,0)-MAX(BG175-BF175,0)/Inputs!$B$17)*DCF!D$6</f>
        <v>4869.303431878936</v>
      </c>
      <c r="CO175" s="15">
        <f ca="1">(BH175*DCF!E$28-DCF!E$5*MAX(BH175*DCF!E$28,0)-MAX(BH175-BG175,0)/Inputs!$B$17)*DCF!E$6</f>
        <v>5638.5159184972863</v>
      </c>
      <c r="CP175" s="15">
        <f ca="1">(BI175*DCF!F$28-DCF!F$5*MAX(BI175*DCF!F$28,0)-MAX(BI175-BH175,0)/Inputs!$B$17)*DCF!F$6</f>
        <v>6747.1851851602687</v>
      </c>
      <c r="CQ175" s="15">
        <f ca="1">(BJ175*DCF!G$28-DCF!G$5*MAX(BJ175*DCF!G$28,0)-MAX(BJ175-BI175,0)/Inputs!$B$17)*DCF!G$6</f>
        <v>8048.3585212796152</v>
      </c>
      <c r="CR175" s="15">
        <f ca="1">(BK175*DCF!H$28-DCF!H$5*MAX(BK175*DCF!H$28,0)-MAX(BK175-BJ175,0)/Inputs!$B$17)*DCF!H$6</f>
        <v>9624.2381420863785</v>
      </c>
      <c r="CS175" s="15">
        <f ca="1">(BL175*DCF!I$28-DCF!I$5*MAX(BL175*DCF!I$28,0)-MAX(BL175-BK175,0)/Inputs!$B$17)*DCF!I$6</f>
        <v>11969.278544788936</v>
      </c>
      <c r="CT175" s="15">
        <f ca="1">(BM175*DCF!J$28-DCF!J$5*MAX(BM175*DCF!J$28,0)-MAX(BM175-BL175,0)/Inputs!$B$17)*DCF!J$6</f>
        <v>13469.228077584778</v>
      </c>
      <c r="CU175" s="15">
        <f ca="1">(BN175*DCF!K$28-DCF!K$5*MAX(BN175*DCF!K$28,0)-MAX(BN175-BM175,0)/Inputs!$B$17)*DCF!K$6</f>
        <v>15291.141244814376</v>
      </c>
      <c r="CV175" s="15">
        <f ca="1">(BO175*DCF!L$28-DCF!L$5*MAX(BO175*DCF!L$28,0)-MAX(BO175-BN175,0)/Inputs!$B$17)*DCF!L$6</f>
        <v>18533.539585304585</v>
      </c>
      <c r="CW175" s="15">
        <f ca="1">(BP175*DCF!M$28-DCF!M$5*MAX(BP175*DCF!M$28,0)-MAX(BP175-BO175,0)/Inputs!$B$17)*DCF!M$6</f>
        <v>21874.782594425367</v>
      </c>
      <c r="CX175" s="15">
        <f ca="1">(BQ175*DCF!C$46-DCF!C$5*MAX(BQ175*DCF!C$46,0)-MAX(BQ175-Inputs!$B$20,0)/Inputs!$B$24)*DCF!C$6</f>
        <v>-2082.3260871631855</v>
      </c>
      <c r="CY175" s="15">
        <f ca="1">(BR175*DCF!D$46-DCF!D$5*MAX(BR175*DCF!D$46,0)-MAX(BR175-BQ175,0)/Inputs!$B$24)*DCF!D$6</f>
        <v>-1261.4654267850151</v>
      </c>
      <c r="CZ175" s="15">
        <f ca="1">(BS175*DCF!E$46-DCF!E$5*MAX(BS175*DCF!E$46,0)-MAX(BS175-BR175,0)/Inputs!$B$24)*DCF!E$6</f>
        <v>-908.86240197943687</v>
      </c>
      <c r="DA175" s="15">
        <f ca="1">(BT175*DCF!F$46-DCF!F$5*MAX(BT175*DCF!F$46,0)-MAX(BT175-BS175,0)/Inputs!$B$24)*DCF!F$6</f>
        <v>-3400.849046061689</v>
      </c>
      <c r="DB175" s="15">
        <f ca="1">(BU175*DCF!G$46-DCF!G$5*MAX(BU175*DCF!G$46,0)-MAX(BU175-BT175,0)/Inputs!$B$24)*DCF!G$6</f>
        <v>-1493.6872807005743</v>
      </c>
      <c r="DC175" s="15">
        <f ca="1">(BV175*DCF!H$46-DCF!H$5*MAX(BV175*DCF!H$46,0)-MAX(BV175-BU175,0)/Inputs!$B$24)*DCF!H$6</f>
        <v>-5076.4189913523242</v>
      </c>
      <c r="DD175" s="15">
        <f ca="1">(BW175*DCF!I$46-DCF!I$5*MAX(BW175*DCF!I$46,0)-MAX(BW175-BV175,0)/Inputs!$B$24)*DCF!I$6</f>
        <v>613.25013742767078</v>
      </c>
      <c r="DE175" s="15">
        <f ca="1">(BX175*DCF!J$46-DCF!J$5*MAX(BX175*DCF!J$46,0)-MAX(BX175-BW175,0)/Inputs!$B$24)*DCF!J$6</f>
        <v>-2561.1575503775057</v>
      </c>
      <c r="DF175" s="15">
        <f ca="1">(BY175*DCF!K$46-DCF!K$5*MAX(BY175*DCF!K$46,0)-MAX(BY175-BX175,0)/Inputs!$B$24)*DCF!K$6</f>
        <v>-2569.9448920939467</v>
      </c>
      <c r="DG175" s="15">
        <f ca="1">(BZ175*DCF!L$46-DCF!L$5*MAX(BZ175*DCF!L$46,0)-MAX(BZ175-BY175,0)/Inputs!$B$24)*DCF!L$6</f>
        <v>713.08510704483831</v>
      </c>
      <c r="DH175" s="15">
        <f ca="1">(CA175*DCF!M$46-DCF!M$5*MAX(CA175*DCF!M$46,0)-MAX(CA175-BZ175,0)/Inputs!$B$24)*DCF!M$6</f>
        <v>4554.3022903277351</v>
      </c>
      <c r="DI175" s="15">
        <f ca="1">SUM(CB175:CL175)+BE175*DCF!M$10*(1+Inputs!$B$30)*(1-Inputs!$B$33)*(1-Inputs!$B$30/Inputs!$B$31)/(Inputs!$B$29-Inputs!$B$30)*DCF!M$6</f>
        <v>106616.90007870419</v>
      </c>
      <c r="DJ175" s="15">
        <f ca="1">SUM(CM175:CW175)+BP175*DCF!M$28*(1+Inputs!$B$30)*(1-Inputs!$B$33)*(1-Inputs!$B$30/Inputs!$B$31)/(Inputs!$B$29-Inputs!$B$30)*DCF!M$6</f>
        <v>611207.12999230775</v>
      </c>
      <c r="DK175" s="15">
        <f ca="1">SUM(CX175:DH175)+CA175*DCF!M$46*(1+Inputs!$B$30)*(1-Inputs!$B$33)*(1-Inputs!$B$30/Inputs!$B$31)/(Inputs!$B$29-Inputs!$B$30)*DCF!M$6</f>
        <v>169936.96003400025</v>
      </c>
      <c r="DM175" s="15">
        <f ca="1">DI175+DJ175+DK175+Inputs!$B$34+Inputs!$B$36-Inputs!$B$35</f>
        <v>964611.9901050122</v>
      </c>
    </row>
    <row r="176" spans="1:117" x14ac:dyDescent="0.75">
      <c r="A176" s="11">
        <v>163</v>
      </c>
      <c r="C176" s="23">
        <f t="shared" ca="1" si="106"/>
        <v>-0.69466517841115527</v>
      </c>
      <c r="D176" s="23">
        <f t="shared" ca="1" si="106"/>
        <v>-0.72650241208909117</v>
      </c>
      <c r="E176" s="23">
        <f t="shared" ca="1" si="106"/>
        <v>-0.11957913515078246</v>
      </c>
      <c r="F176" s="23">
        <f t="shared" ca="1" si="106"/>
        <v>-0.59548696653018129</v>
      </c>
      <c r="G176" s="23">
        <f t="shared" ca="1" si="106"/>
        <v>2.0458599542115219</v>
      </c>
      <c r="H176" s="23">
        <f t="shared" ca="1" si="106"/>
        <v>0.40245218062111537</v>
      </c>
      <c r="I176" s="23">
        <f t="shared" ca="1" si="106"/>
        <v>-0.59154439927251434</v>
      </c>
      <c r="J176" s="23">
        <f t="shared" ca="1" si="106"/>
        <v>0.58826384188925074</v>
      </c>
      <c r="K176" s="23">
        <f t="shared" ca="1" si="106"/>
        <v>0.81636730548226921</v>
      </c>
      <c r="L176" s="23">
        <f t="shared" ca="1" si="106"/>
        <v>-1.2038767729789066</v>
      </c>
      <c r="M176" s="23">
        <f t="shared" ca="1" si="106"/>
        <v>-1.8172220979819831</v>
      </c>
      <c r="N176" s="23">
        <f ca="1">SQRT(Inputs!$B$38)*C176+SQRT(1-Inputs!$B$38)*_xlfn.NORM.S.INV(RAND())</f>
        <v>-0.72705111594045269</v>
      </c>
      <c r="O176" s="23">
        <f ca="1">SQRT(Inputs!$B$38)*D176+SQRT(1-Inputs!$B$38)*_xlfn.NORM.S.INV(RAND())</f>
        <v>-0.33368112021207746</v>
      </c>
      <c r="P176" s="23">
        <f ca="1">SQRT(Inputs!$B$38)*E176+SQRT(1-Inputs!$B$38)*_xlfn.NORM.S.INV(RAND())</f>
        <v>1.0812992103252557</v>
      </c>
      <c r="Q176" s="23">
        <f ca="1">SQRT(Inputs!$B$38)*F176+SQRT(1-Inputs!$B$38)*_xlfn.NORM.S.INV(RAND())</f>
        <v>-0.16660867349424333</v>
      </c>
      <c r="R176" s="23">
        <f ca="1">SQRT(Inputs!$B$38)*G176+SQRT(1-Inputs!$B$38)*_xlfn.NORM.S.INV(RAND())</f>
        <v>1.7159520584585517</v>
      </c>
      <c r="S176" s="23">
        <f ca="1">SQRT(Inputs!$B$38)*H176+SQRT(1-Inputs!$B$38)*_xlfn.NORM.S.INV(RAND())</f>
        <v>0.1869006314894005</v>
      </c>
      <c r="T176" s="23">
        <f ca="1">SQRT(Inputs!$B$38)*I176+SQRT(1-Inputs!$B$38)*_xlfn.NORM.S.INV(RAND())</f>
        <v>-0.94542376478368984</v>
      </c>
      <c r="U176" s="23">
        <f ca="1">SQRT(Inputs!$B$38)*J176+SQRT(1-Inputs!$B$38)*_xlfn.NORM.S.INV(RAND())</f>
        <v>1.5916815812200487</v>
      </c>
      <c r="V176" s="23">
        <f ca="1">SQRT(Inputs!$B$38)*K176+SQRT(1-Inputs!$B$38)*_xlfn.NORM.S.INV(RAND())</f>
        <v>0.54121642583692831</v>
      </c>
      <c r="W176" s="23">
        <f ca="1">SQRT(Inputs!$B$38)*L176+SQRT(1-Inputs!$B$38)*_xlfn.NORM.S.INV(RAND())</f>
        <v>6.6488169406478059E-2</v>
      </c>
      <c r="X176" s="23">
        <f ca="1">SQRT(Inputs!$B$38)*M176+SQRT(1-Inputs!$B$38)*_xlfn.NORM.S.INV(RAND())</f>
        <v>-1.0215488230314591</v>
      </c>
      <c r="Y176" s="23">
        <f ca="1">SQRT(Inputs!$B$38)*C176+SQRT(1-Inputs!$B$38)*_xlfn.NORM.S.INV(RAND())</f>
        <v>-0.11147440421671645</v>
      </c>
      <c r="Z176" s="23">
        <f ca="1">SQRT(Inputs!$B$38)*D176+SQRT(1-Inputs!$B$38)*_xlfn.NORM.S.INV(RAND())</f>
        <v>-1.5721034872338242</v>
      </c>
      <c r="AA176" s="23">
        <f ca="1">SQRT(Inputs!$B$38)*E176+SQRT(1-Inputs!$B$38)*_xlfn.NORM.S.INV(RAND())</f>
        <v>-2.847260237285195E-2</v>
      </c>
      <c r="AB176" s="23">
        <f ca="1">SQRT(Inputs!$B$38)*F176+SQRT(1-Inputs!$B$38)*_xlfn.NORM.S.INV(RAND())</f>
        <v>0.46319925924128891</v>
      </c>
      <c r="AC176" s="23">
        <f ca="1">SQRT(Inputs!$B$38)*G176+SQRT(1-Inputs!$B$38)*_xlfn.NORM.S.INV(RAND())</f>
        <v>0.44602065479175357</v>
      </c>
      <c r="AD176" s="23">
        <f ca="1">SQRT(Inputs!$B$38)*H176+SQRT(1-Inputs!$B$38)*_xlfn.NORM.S.INV(RAND())</f>
        <v>0.72527063801334446</v>
      </c>
      <c r="AE176" s="23">
        <f ca="1">SQRT(Inputs!$B$38)*I176+SQRT(1-Inputs!$B$38)*_xlfn.NORM.S.INV(RAND())</f>
        <v>1.0149487805548676</v>
      </c>
      <c r="AF176" s="23">
        <f ca="1">SQRT(Inputs!$B$38)*J176+SQRT(1-Inputs!$B$38)*_xlfn.NORM.S.INV(RAND())</f>
        <v>0.64706891039204506</v>
      </c>
      <c r="AG176" s="23">
        <f ca="1">SQRT(Inputs!$B$38)*K176+SQRT(1-Inputs!$B$38)*_xlfn.NORM.S.INV(RAND())</f>
        <v>-0.20908869986198819</v>
      </c>
      <c r="AH176" s="23">
        <f ca="1">SQRT(Inputs!$B$38)*L176+SQRT(1-Inputs!$B$38)*_xlfn.NORM.S.INV(RAND())</f>
        <v>9.1777744862856392E-2</v>
      </c>
      <c r="AI176" s="23">
        <f ca="1">SQRT(Inputs!$B$38)*M176+SQRT(1-Inputs!$B$38)*_xlfn.NORM.S.INV(RAND())</f>
        <v>-1.3306852738978949</v>
      </c>
      <c r="AJ176" s="23">
        <f ca="1">SQRT(Inputs!$B$38)*C176+SQRT(1-Inputs!$B$38)*_xlfn.NORM.S.INV(RAND())</f>
        <v>-1.4732984920344725</v>
      </c>
      <c r="AK176" s="23">
        <f ca="1">SQRT(Inputs!$B$38)*D176+SQRT(1-Inputs!$B$38)*_xlfn.NORM.S.INV(RAND())</f>
        <v>-0.23780137539087093</v>
      </c>
      <c r="AL176" s="23">
        <f ca="1">SQRT(Inputs!$B$38)*E176+SQRT(1-Inputs!$B$38)*_xlfn.NORM.S.INV(RAND())</f>
        <v>0.47054848036548669</v>
      </c>
      <c r="AM176" s="23">
        <f ca="1">SQRT(Inputs!$B$38)*F176+SQRT(1-Inputs!$B$38)*_xlfn.NORM.S.INV(RAND())</f>
        <v>-1.4951450477700448</v>
      </c>
      <c r="AN176" s="23">
        <f ca="1">SQRT(Inputs!$B$38)*G176+SQRT(1-Inputs!$B$38)*_xlfn.NORM.S.INV(RAND())</f>
        <v>-0.4519898803594613</v>
      </c>
      <c r="AO176" s="23">
        <f ca="1">SQRT(Inputs!$B$38)*H176+SQRT(1-Inputs!$B$38)*_xlfn.NORM.S.INV(RAND())</f>
        <v>-0.18539825788490308</v>
      </c>
      <c r="AP176" s="23">
        <f ca="1">SQRT(Inputs!$B$38)*I176+SQRT(1-Inputs!$B$38)*_xlfn.NORM.S.INV(RAND())</f>
        <v>0.26872584967324903</v>
      </c>
      <c r="AQ176" s="23">
        <f ca="1">SQRT(Inputs!$B$38)*J176+SQRT(1-Inputs!$B$38)*_xlfn.NORM.S.INV(RAND())</f>
        <v>-0.10231419014482035</v>
      </c>
      <c r="AR176" s="23">
        <f ca="1">SQRT(Inputs!$B$38)*K176+SQRT(1-Inputs!$B$38)*_xlfn.NORM.S.INV(RAND())</f>
        <v>2.123894562845603</v>
      </c>
      <c r="AS176" s="23">
        <f ca="1">SQRT(Inputs!$B$38)*L176+SQRT(1-Inputs!$B$38)*_xlfn.NORM.S.INV(RAND())</f>
        <v>-1.1386354615074725</v>
      </c>
      <c r="AT176" s="23">
        <f ca="1">SQRT(Inputs!$B$38)*M176+SQRT(1-Inputs!$B$38)*_xlfn.NORM.S.INV(RAND())</f>
        <v>-1.3334352086432952</v>
      </c>
      <c r="AU176" s="15">
        <f ca="1">Inputs!$B$6*EXP($B$8-0.5*C$5^2+C$5*N176)</f>
        <v>4411.2898829768601</v>
      </c>
      <c r="AV176" s="15">
        <f t="shared" ca="1" si="73"/>
        <v>5112.4984338731974</v>
      </c>
      <c r="AW176" s="15">
        <f t="shared" ca="1" si="74"/>
        <v>7212.608922680377</v>
      </c>
      <c r="AX176" s="15">
        <f t="shared" ca="1" si="75"/>
        <v>8624.4725055217605</v>
      </c>
      <c r="AY176" s="15">
        <f t="shared" ca="1" si="76"/>
        <v>12878.750311931604</v>
      </c>
      <c r="AZ176" s="15">
        <f t="shared" ca="1" si="77"/>
        <v>16078.597237333206</v>
      </c>
      <c r="BA176" s="15">
        <f t="shared" ca="1" si="78"/>
        <v>17822.40761385619</v>
      </c>
      <c r="BB176" s="15">
        <f t="shared" ca="1" si="79"/>
        <v>25592.507877463773</v>
      </c>
      <c r="BC176" s="15">
        <f t="shared" ca="1" si="80"/>
        <v>33025.377675036827</v>
      </c>
      <c r="BD176" s="15">
        <f t="shared" ca="1" si="81"/>
        <v>40711.596821787862</v>
      </c>
      <c r="BE176" s="15">
        <f t="shared" ca="1" si="82"/>
        <v>45454.611185957445</v>
      </c>
      <c r="BF176" s="15">
        <f ca="1">Inputs!$B$13*EXP($B$9-0.5*C$6^2+C$6*Y176)</f>
        <v>13528.714262293464</v>
      </c>
      <c r="BG176" s="15">
        <f t="shared" ca="1" si="83"/>
        <v>12415.680436688852</v>
      </c>
      <c r="BH176" s="15">
        <f t="shared" ca="1" si="84"/>
        <v>15098.209598467623</v>
      </c>
      <c r="BI176" s="15">
        <f t="shared" ca="1" si="85"/>
        <v>19848.305207264013</v>
      </c>
      <c r="BJ176" s="15">
        <f t="shared" ca="1" si="86"/>
        <v>25948.510597514072</v>
      </c>
      <c r="BK176" s="15">
        <f t="shared" ca="1" si="87"/>
        <v>35151.951178926131</v>
      </c>
      <c r="BL176" s="15">
        <f t="shared" ca="1" si="88"/>
        <v>49249.76889335295</v>
      </c>
      <c r="BM176" s="15">
        <f t="shared" ca="1" si="89"/>
        <v>65605.852502863752</v>
      </c>
      <c r="BN176" s="15">
        <f t="shared" ca="1" si="90"/>
        <v>78690.381893550017</v>
      </c>
      <c r="BO176" s="15">
        <f t="shared" ca="1" si="91"/>
        <v>97858.834697463535</v>
      </c>
      <c r="BP176" s="15">
        <f t="shared" ca="1" si="92"/>
        <v>103589.79196208557</v>
      </c>
      <c r="BQ176" s="15">
        <f ca="1">Inputs!$B$20*EXP($B$10-0.5*C$7^2+C$7*AJ176)</f>
        <v>2543.700567043159</v>
      </c>
      <c r="BR176" s="15">
        <f t="shared" ca="1" si="93"/>
        <v>3200.4150096558906</v>
      </c>
      <c r="BS176" s="15">
        <f t="shared" ca="1" si="94"/>
        <v>5016.7919679850602</v>
      </c>
      <c r="BT176" s="15">
        <f t="shared" ca="1" si="95"/>
        <v>4672.8393099868335</v>
      </c>
      <c r="BU176" s="15">
        <f t="shared" ca="1" si="96"/>
        <v>5805.0851983314897</v>
      </c>
      <c r="BV176" s="15">
        <f t="shared" ca="1" si="97"/>
        <v>7746.1400709267755</v>
      </c>
      <c r="BW176" s="15">
        <f t="shared" ca="1" si="98"/>
        <v>11441.906633449511</v>
      </c>
      <c r="BX176" s="15">
        <f t="shared" ca="1" si="99"/>
        <v>15678.43811126855</v>
      </c>
      <c r="BY176" s="15">
        <f t="shared" ca="1" si="100"/>
        <v>32981.520256095202</v>
      </c>
      <c r="BZ176" s="15">
        <f t="shared" ca="1" si="101"/>
        <v>37537.495691255623</v>
      </c>
      <c r="CA176" s="15">
        <f t="shared" ca="1" si="102"/>
        <v>41604.531605376949</v>
      </c>
      <c r="CB176" s="15">
        <f ca="1">(AU176*DCF!C$10-DCF!C$5*MAX(AU176*DCF!C$10,0)-MAX(AU176-Inputs!$B$6,0)/Inputs!$B$10)*DCF!C$6</f>
        <v>1047.0026719927564</v>
      </c>
      <c r="CC176" s="15">
        <f ca="1">(AV176*DCF!D$10-DCF!D$5*MAX(AV176*DCF!D$10,0)-MAX(AV176-AU176,0)/Inputs!$B$10)*DCF!D$6</f>
        <v>1075.1655040120352</v>
      </c>
      <c r="CD176" s="15">
        <f ca="1">(AW176*DCF!E$10-DCF!E$5*MAX(AW176*DCF!E$10,0)-MAX(AW176-AV176,0)/Inputs!$B$10)*DCF!E$6</f>
        <v>1192.2447339986115</v>
      </c>
      <c r="CE176" s="15">
        <f ca="1">(AX176*DCF!F$10-DCF!F$5*MAX(AX176*DCF!F$10,0)-MAX(AX176-AW176,0)/Inputs!$B$10)*DCF!F$6</f>
        <v>1588.9347958924327</v>
      </c>
      <c r="CF176" s="15">
        <f ca="1">(AY176*DCF!G$10-DCF!G$5*MAX(AY176*DCF!G$10,0)-MAX(AY176-AX176,0)/Inputs!$B$10)*DCF!G$6</f>
        <v>1835.7900487389343</v>
      </c>
      <c r="CG176" s="15">
        <f ca="1">(AZ176*DCF!H$10-DCF!H$5*MAX(AZ176*DCF!H$10,0)-MAX(AZ176-AY176,0)/Inputs!$B$10)*DCF!H$6</f>
        <v>2553.4810000692978</v>
      </c>
      <c r="CH176" s="15">
        <f ca="1">(BA176*DCF!I$10-DCF!I$5*MAX(BA176*DCF!I$10,0)-MAX(BA176-AZ176,0)/Inputs!$B$10)*DCF!I$6</f>
        <v>2969.4577082955643</v>
      </c>
      <c r="CI176" s="15">
        <f ca="1">(BB176*DCF!J$10-DCF!J$5*MAX(BB176*DCF!J$10,0)-MAX(BB176-BA176,0)/Inputs!$B$10)*DCF!J$6</f>
        <v>3214.3030807169966</v>
      </c>
      <c r="CJ176" s="15">
        <f ca="1">(BC176*DCF!K$10-DCF!K$5*MAX(BC176*DCF!K$10,0)-MAX(BC176-BB176,0)/Inputs!$B$10)*DCF!K$6</f>
        <v>4276.0667924715208</v>
      </c>
      <c r="CK176" s="15">
        <f ca="1">(BD176*DCF!L$10-DCF!L$5*MAX(BD176*DCF!L$10,0)-MAX(BD176-BC176,0)/Inputs!$B$10)*DCF!L$6</f>
        <v>5146.1303847081163</v>
      </c>
      <c r="CL176" s="15">
        <f ca="1">(BE176*DCF!M$10-DCF!M$5*MAX(BE176*DCF!M$10,0)-MAX(BE176-BD176,0)/Inputs!$B$10)*DCF!M$6</f>
        <v>5847.6298059269675</v>
      </c>
      <c r="CM176" s="15">
        <f ca="1">(BF176*DCF!C$28-DCF!C$5*MAX(BF176*DCF!C$28,0)-MAX(BF176-Inputs!$B$13,0)/Inputs!$B$17)*DCF!C$6</f>
        <v>3634.2526383356853</v>
      </c>
      <c r="CN176" s="15">
        <f ca="1">(BG176*DCF!D$28-DCF!D$5*MAX(BG176*DCF!D$28,0)-MAX(BG176-BF176,0)/Inputs!$B$17)*DCF!D$6</f>
        <v>3656.7042415041619</v>
      </c>
      <c r="CO176" s="15">
        <f ca="1">(BH176*DCF!E$28-DCF!E$5*MAX(BH176*DCF!E$28,0)-MAX(BH176-BG176,0)/Inputs!$B$17)*DCF!E$6</f>
        <v>3747.3922303446102</v>
      </c>
      <c r="CP176" s="15">
        <f ca="1">(BI176*DCF!F$28-DCF!F$5*MAX(BI176*DCF!F$28,0)-MAX(BI176-BH176,0)/Inputs!$B$17)*DCF!F$6</f>
        <v>4523.462055724407</v>
      </c>
      <c r="CQ176" s="15">
        <f ca="1">(BJ176*DCF!G$28-DCF!G$5*MAX(BJ176*DCF!G$28,0)-MAX(BJ176-BI176,0)/Inputs!$B$17)*DCF!G$6</f>
        <v>5706.5436613385855</v>
      </c>
      <c r="CR176" s="15">
        <f ca="1">(BK176*DCF!H$28-DCF!H$5*MAX(BK176*DCF!H$28,0)-MAX(BK176-BJ176,0)/Inputs!$B$17)*DCF!H$6</f>
        <v>7263.5089633421185</v>
      </c>
      <c r="CS176" s="15">
        <f ca="1">(BL176*DCF!I$28-DCF!I$5*MAX(BL176*DCF!I$28,0)-MAX(BL176-BK176,0)/Inputs!$B$17)*DCF!I$6</f>
        <v>9557.7636896142776</v>
      </c>
      <c r="CT176" s="15">
        <f ca="1">(BM176*DCF!J$28-DCF!J$5*MAX(BM176*DCF!J$28,0)-MAX(BM176-BL176,0)/Inputs!$B$17)*DCF!J$6</f>
        <v>12466.868394905085</v>
      </c>
      <c r="CU176" s="15">
        <f ca="1">(BN176*DCF!K$28-DCF!K$5*MAX(BN176*DCF!K$28,0)-MAX(BN176-BM176,0)/Inputs!$B$17)*DCF!K$6</f>
        <v>15015.408688942094</v>
      </c>
      <c r="CV176" s="15">
        <f ca="1">(BO176*DCF!L$28-DCF!L$5*MAX(BO176*DCF!L$28,0)-MAX(BO176-BN176,0)/Inputs!$B$17)*DCF!L$6</f>
        <v>17355.949168829964</v>
      </c>
      <c r="CW176" s="15">
        <f ca="1">(BP176*DCF!M$28-DCF!M$5*MAX(BP176*DCF!M$28,0)-MAX(BP176-BO176,0)/Inputs!$B$17)*DCF!M$6</f>
        <v>18891.433238049096</v>
      </c>
      <c r="CX176" s="15">
        <f ca="1">(BQ176*DCF!C$46-DCF!C$5*MAX(BQ176*DCF!C$46,0)-MAX(BQ176-Inputs!$B$20,0)/Inputs!$B$24)*DCF!C$6</f>
        <v>-587.45971525246159</v>
      </c>
      <c r="CY176" s="15">
        <f ca="1">(BR176*DCF!D$46-DCF!D$5*MAX(BR176*DCF!D$46,0)-MAX(BR176-BQ176,0)/Inputs!$B$24)*DCF!D$6</f>
        <v>-826.45080894349542</v>
      </c>
      <c r="CZ176" s="15">
        <f ca="1">(BS176*DCF!E$46-DCF!E$5*MAX(BS176*DCF!E$46,0)-MAX(BS176-BR176,0)/Inputs!$B$24)*DCF!E$6</f>
        <v>-1309.2101780109974</v>
      </c>
      <c r="DA176" s="15">
        <f ca="1">(BT176*DCF!F$46-DCF!F$5*MAX(BT176*DCF!F$46,0)-MAX(BT176-BS176,0)/Inputs!$B$24)*DCF!F$6</f>
        <v>-340.30570249705539</v>
      </c>
      <c r="DB176" s="15">
        <f ca="1">(BU176*DCF!G$46-DCF!G$5*MAX(BU176*DCF!G$46,0)-MAX(BU176-BT176,0)/Inputs!$B$24)*DCF!G$6</f>
        <v>-576.13674301585513</v>
      </c>
      <c r="DC176" s="15">
        <f ca="1">(BV176*DCF!H$46-DCF!H$5*MAX(BV176*DCF!H$46,0)-MAX(BV176-BU176,0)/Inputs!$B$24)*DCF!H$6</f>
        <v>-603.17090861846089</v>
      </c>
      <c r="DD176" s="15">
        <f ca="1">(BW176*DCF!I$46-DCF!I$5*MAX(BW176*DCF!I$46,0)-MAX(BW176-BV176,0)/Inputs!$B$24)*DCF!I$6</f>
        <v>-796.65633909582459</v>
      </c>
      <c r="DE176" s="15">
        <f ca="1">(BX176*DCF!J$46-DCF!J$5*MAX(BX176*DCF!J$46,0)-MAX(BX176-BW176,0)/Inputs!$B$24)*DCF!J$6</f>
        <v>-465.79182283298729</v>
      </c>
      <c r="DF176" s="15">
        <f ca="1">(BY176*DCF!K$46-DCF!K$5*MAX(BY176*DCF!K$46,0)-MAX(BY176-BX176,0)/Inputs!$B$24)*DCF!K$6</f>
        <v>-2354.7797917672806</v>
      </c>
      <c r="DG176" s="15">
        <f ca="1">(BZ176*DCF!L$46-DCF!L$5*MAX(BZ176*DCF!L$46,0)-MAX(BZ176-BY176,0)/Inputs!$B$24)*DCF!L$6</f>
        <v>1563.7613059106247</v>
      </c>
      <c r="DH176" s="15">
        <f ca="1">(CA176*DCF!M$46-DCF!M$5*MAX(CA176*DCF!M$46,0)-MAX(CA176-BZ176,0)/Inputs!$B$24)*DCF!M$6</f>
        <v>2411.3928903121168</v>
      </c>
      <c r="DI176" s="15">
        <f ca="1">SUM(CB176:CL176)+BE176*DCF!M$10*(1+Inputs!$B$30)*(1-Inputs!$B$33)*(1-Inputs!$B$30/Inputs!$B$31)/(Inputs!$B$29-Inputs!$B$30)*DCF!M$6</f>
        <v>157246.9905323495</v>
      </c>
      <c r="DJ176" s="15">
        <f ca="1">SUM(CM176:CW176)+BP176*DCF!M$28*(1+Inputs!$B$30)*(1-Inputs!$B$33)*(1-Inputs!$B$30/Inputs!$B$31)/(Inputs!$B$29-Inputs!$B$30)*DCF!M$6</f>
        <v>486208.30145582475</v>
      </c>
      <c r="DK176" s="15">
        <f ca="1">SUM(CX176:DH176)+CA176*DCF!M$46*(1+Inputs!$B$30)*(1-Inputs!$B$33)*(1-Inputs!$B$30/Inputs!$B$31)/(Inputs!$B$29-Inputs!$B$30)*DCF!M$6</f>
        <v>60440.726419932209</v>
      </c>
      <c r="DM176" s="15">
        <f ca="1">DI176+DJ176+DK176+Inputs!$B$34+Inputs!$B$36-Inputs!$B$35</f>
        <v>780747.01840810641</v>
      </c>
    </row>
    <row r="177" spans="1:117" x14ac:dyDescent="0.75">
      <c r="A177" s="11">
        <v>164</v>
      </c>
      <c r="C177" s="23">
        <f t="shared" ca="1" si="106"/>
        <v>-0.3042102428872806</v>
      </c>
      <c r="D177" s="23">
        <f t="shared" ca="1" si="106"/>
        <v>-0.12776475460294764</v>
      </c>
      <c r="E177" s="23">
        <f t="shared" ca="1" si="106"/>
        <v>-7.2554724915271207E-2</v>
      </c>
      <c r="F177" s="23">
        <f t="shared" ca="1" si="106"/>
        <v>-0.14613426610759861</v>
      </c>
      <c r="G177" s="23">
        <f t="shared" ca="1" si="106"/>
        <v>-1.0193810411779232</v>
      </c>
      <c r="H177" s="23">
        <f t="shared" ca="1" si="106"/>
        <v>-0.6370991791131202</v>
      </c>
      <c r="I177" s="23">
        <f t="shared" ca="1" si="106"/>
        <v>1.7182938933257117</v>
      </c>
      <c r="J177" s="23">
        <f t="shared" ca="1" si="106"/>
        <v>-1.1470061383779067</v>
      </c>
      <c r="K177" s="23">
        <f t="shared" ca="1" si="106"/>
        <v>-1.4445725558761791</v>
      </c>
      <c r="L177" s="23">
        <f t="shared" ca="1" si="106"/>
        <v>7.610600892515855E-2</v>
      </c>
      <c r="M177" s="23">
        <f t="shared" ca="1" si="106"/>
        <v>-1.0387459202491747</v>
      </c>
      <c r="N177" s="23">
        <f ca="1">SQRT(Inputs!$B$38)*C177+SQRT(1-Inputs!$B$38)*_xlfn.NORM.S.INV(RAND())</f>
        <v>0.66300620952128242</v>
      </c>
      <c r="O177" s="23">
        <f ca="1">SQRT(Inputs!$B$38)*D177+SQRT(1-Inputs!$B$38)*_xlfn.NORM.S.INV(RAND())</f>
        <v>0.56505390570767267</v>
      </c>
      <c r="P177" s="23">
        <f ca="1">SQRT(Inputs!$B$38)*E177+SQRT(1-Inputs!$B$38)*_xlfn.NORM.S.INV(RAND())</f>
        <v>0.35351233948001548</v>
      </c>
      <c r="Q177" s="23">
        <f ca="1">SQRT(Inputs!$B$38)*F177+SQRT(1-Inputs!$B$38)*_xlfn.NORM.S.INV(RAND())</f>
        <v>0.53437450922019503</v>
      </c>
      <c r="R177" s="23">
        <f ca="1">SQRT(Inputs!$B$38)*G177+SQRT(1-Inputs!$B$38)*_xlfn.NORM.S.INV(RAND())</f>
        <v>3.0685842365831606E-2</v>
      </c>
      <c r="S177" s="23">
        <f ca="1">SQRT(Inputs!$B$38)*H177+SQRT(1-Inputs!$B$38)*_xlfn.NORM.S.INV(RAND())</f>
        <v>-1.0962171620576944</v>
      </c>
      <c r="T177" s="23">
        <f ca="1">SQRT(Inputs!$B$38)*I177+SQRT(1-Inputs!$B$38)*_xlfn.NORM.S.INV(RAND())</f>
        <v>0.90819447271985387</v>
      </c>
      <c r="U177" s="23">
        <f ca="1">SQRT(Inputs!$B$38)*J177+SQRT(1-Inputs!$B$38)*_xlfn.NORM.S.INV(RAND())</f>
        <v>-0.86233616387287459</v>
      </c>
      <c r="V177" s="23">
        <f ca="1">SQRT(Inputs!$B$38)*K177+SQRT(1-Inputs!$B$38)*_xlfn.NORM.S.INV(RAND())</f>
        <v>-1.1052343697876323</v>
      </c>
      <c r="W177" s="23">
        <f ca="1">SQRT(Inputs!$B$38)*L177+SQRT(1-Inputs!$B$38)*_xlfn.NORM.S.INV(RAND())</f>
        <v>-0.26805874789207829</v>
      </c>
      <c r="X177" s="23">
        <f ca="1">SQRT(Inputs!$B$38)*M177+SQRT(1-Inputs!$B$38)*_xlfn.NORM.S.INV(RAND())</f>
        <v>-1.6162469707489349</v>
      </c>
      <c r="Y177" s="23">
        <f ca="1">SQRT(Inputs!$B$38)*C177+SQRT(1-Inputs!$B$38)*_xlfn.NORM.S.INV(RAND())</f>
        <v>1.0660205461284649</v>
      </c>
      <c r="Z177" s="23">
        <f ca="1">SQRT(Inputs!$B$38)*D177+SQRT(1-Inputs!$B$38)*_xlfn.NORM.S.INV(RAND())</f>
        <v>-0.42675051531647018</v>
      </c>
      <c r="AA177" s="23">
        <f ca="1">SQRT(Inputs!$B$38)*E177+SQRT(1-Inputs!$B$38)*_xlfn.NORM.S.INV(RAND())</f>
        <v>4.5338669210744247E-2</v>
      </c>
      <c r="AB177" s="23">
        <f ca="1">SQRT(Inputs!$B$38)*F177+SQRT(1-Inputs!$B$38)*_xlfn.NORM.S.INV(RAND())</f>
        <v>0.5082488131907924</v>
      </c>
      <c r="AC177" s="23">
        <f ca="1">SQRT(Inputs!$B$38)*G177+SQRT(1-Inputs!$B$38)*_xlfn.NORM.S.INV(RAND())</f>
        <v>-0.50630194757282032</v>
      </c>
      <c r="AD177" s="23">
        <f ca="1">SQRT(Inputs!$B$38)*H177+SQRT(1-Inputs!$B$38)*_xlfn.NORM.S.INV(RAND())</f>
        <v>0.27113931996014723</v>
      </c>
      <c r="AE177" s="23">
        <f ca="1">SQRT(Inputs!$B$38)*I177+SQRT(1-Inputs!$B$38)*_xlfn.NORM.S.INV(RAND())</f>
        <v>1.2128498455011094</v>
      </c>
      <c r="AF177" s="23">
        <f ca="1">SQRT(Inputs!$B$38)*J177+SQRT(1-Inputs!$B$38)*_xlfn.NORM.S.INV(RAND())</f>
        <v>-1.1931459543690859</v>
      </c>
      <c r="AG177" s="23">
        <f ca="1">SQRT(Inputs!$B$38)*K177+SQRT(1-Inputs!$B$38)*_xlfn.NORM.S.INV(RAND())</f>
        <v>-1.2940784394085636</v>
      </c>
      <c r="AH177" s="23">
        <f ca="1">SQRT(Inputs!$B$38)*L177+SQRT(1-Inputs!$B$38)*_xlfn.NORM.S.INV(RAND())</f>
        <v>-4.1717030671798758E-2</v>
      </c>
      <c r="AI177" s="23">
        <f ca="1">SQRT(Inputs!$B$38)*M177+SQRT(1-Inputs!$B$38)*_xlfn.NORM.S.INV(RAND())</f>
        <v>-1.6904091213906798</v>
      </c>
      <c r="AJ177" s="23">
        <f ca="1">SQRT(Inputs!$B$38)*C177+SQRT(1-Inputs!$B$38)*_xlfn.NORM.S.INV(RAND())</f>
        <v>0.99205947856189558</v>
      </c>
      <c r="AK177" s="23">
        <f ca="1">SQRT(Inputs!$B$38)*D177+SQRT(1-Inputs!$B$38)*_xlfn.NORM.S.INV(RAND())</f>
        <v>0.19836457899389431</v>
      </c>
      <c r="AL177" s="23">
        <f ca="1">SQRT(Inputs!$B$38)*E177+SQRT(1-Inputs!$B$38)*_xlfn.NORM.S.INV(RAND())</f>
        <v>-0.61060950788964696</v>
      </c>
      <c r="AM177" s="23">
        <f ca="1">SQRT(Inputs!$B$38)*F177+SQRT(1-Inputs!$B$38)*_xlfn.NORM.S.INV(RAND())</f>
        <v>-7.369403788370732E-2</v>
      </c>
      <c r="AN177" s="23">
        <f ca="1">SQRT(Inputs!$B$38)*G177+SQRT(1-Inputs!$B$38)*_xlfn.NORM.S.INV(RAND())</f>
        <v>-0.5457773294290782</v>
      </c>
      <c r="AO177" s="23">
        <f ca="1">SQRT(Inputs!$B$38)*H177+SQRT(1-Inputs!$B$38)*_xlfn.NORM.S.INV(RAND())</f>
        <v>4.6567427751781298E-2</v>
      </c>
      <c r="AP177" s="23">
        <f ca="1">SQRT(Inputs!$B$38)*I177+SQRT(1-Inputs!$B$38)*_xlfn.NORM.S.INV(RAND())</f>
        <v>0.86887028211185546</v>
      </c>
      <c r="AQ177" s="23">
        <f ca="1">SQRT(Inputs!$B$38)*J177+SQRT(1-Inputs!$B$38)*_xlfn.NORM.S.INV(RAND())</f>
        <v>1.1476439502956393</v>
      </c>
      <c r="AR177" s="23">
        <f ca="1">SQRT(Inputs!$B$38)*K177+SQRT(1-Inputs!$B$38)*_xlfn.NORM.S.INV(RAND())</f>
        <v>-1.492302947468811</v>
      </c>
      <c r="AS177" s="23">
        <f ca="1">SQRT(Inputs!$B$38)*L177+SQRT(1-Inputs!$B$38)*_xlfn.NORM.S.INV(RAND())</f>
        <v>0.27964169943680284</v>
      </c>
      <c r="AT177" s="23">
        <f ca="1">SQRT(Inputs!$B$38)*M177+SQRT(1-Inputs!$B$38)*_xlfn.NORM.S.INV(RAND())</f>
        <v>-1.2130031309080338</v>
      </c>
      <c r="AU177" s="15">
        <f ca="1">Inputs!$B$6*EXP($B$8-0.5*C$5^2+C$5*N177)</f>
        <v>5524.4295394197034</v>
      </c>
      <c r="AV177" s="15">
        <f t="shared" ca="1" si="73"/>
        <v>7307.0810264713209</v>
      </c>
      <c r="AW177" s="15">
        <f t="shared" ca="1" si="74"/>
        <v>9344.8151515592926</v>
      </c>
      <c r="AX177" s="15">
        <f t="shared" ca="1" si="75"/>
        <v>12196.762994518558</v>
      </c>
      <c r="AY177" s="15">
        <f t="shared" ca="1" si="76"/>
        <v>14959.203060620215</v>
      </c>
      <c r="AZ177" s="15">
        <f t="shared" ca="1" si="77"/>
        <v>16215.066550340558</v>
      </c>
      <c r="BA177" s="15">
        <f t="shared" ca="1" si="78"/>
        <v>21821.756196939536</v>
      </c>
      <c r="BB177" s="15">
        <f t="shared" ca="1" si="79"/>
        <v>24505.152626588253</v>
      </c>
      <c r="BC177" s="15">
        <f t="shared" ca="1" si="80"/>
        <v>26975.480755236254</v>
      </c>
      <c r="BD177" s="15">
        <f t="shared" ca="1" si="81"/>
        <v>32229.225958345189</v>
      </c>
      <c r="BE177" s="15">
        <f t="shared" ca="1" si="82"/>
        <v>34086.78150155297</v>
      </c>
      <c r="BF177" s="15">
        <f ca="1">Inputs!$B$13*EXP($B$9-0.5*C$6^2+C$6*Y177)</f>
        <v>17085.840222896692</v>
      </c>
      <c r="BG177" s="15">
        <f t="shared" ca="1" si="83"/>
        <v>19279.869942293681</v>
      </c>
      <c r="BH177" s="15">
        <f t="shared" ca="1" si="84"/>
        <v>23734.261350222168</v>
      </c>
      <c r="BI177" s="15">
        <f t="shared" ca="1" si="85"/>
        <v>31418.474849439433</v>
      </c>
      <c r="BJ177" s="15">
        <f t="shared" ca="1" si="86"/>
        <v>35806.112935595767</v>
      </c>
      <c r="BK177" s="15">
        <f t="shared" ca="1" si="87"/>
        <v>45597.715035250425</v>
      </c>
      <c r="BL177" s="15">
        <f t="shared" ca="1" si="88"/>
        <v>65544.445999488278</v>
      </c>
      <c r="BM177" s="15">
        <f t="shared" ca="1" si="89"/>
        <v>69469.184514312248</v>
      </c>
      <c r="BN177" s="15">
        <f t="shared" ca="1" si="90"/>
        <v>73165.105684186463</v>
      </c>
      <c r="BO177" s="15">
        <f t="shared" ca="1" si="91"/>
        <v>89586.638710330051</v>
      </c>
      <c r="BP177" s="15">
        <f t="shared" ca="1" si="92"/>
        <v>91045.883325446644</v>
      </c>
      <c r="BQ177" s="15">
        <f ca="1">Inputs!$B$20*EXP($B$10-0.5*C$7^2+C$7*AJ177)</f>
        <v>6098.4810347501907</v>
      </c>
      <c r="BR177" s="15">
        <f t="shared" ca="1" si="93"/>
        <v>8812.9115987173518</v>
      </c>
      <c r="BS177" s="15">
        <f t="shared" ca="1" si="94"/>
        <v>10127.113594202376</v>
      </c>
      <c r="BT177" s="15">
        <f t="shared" ca="1" si="95"/>
        <v>13695.741802543536</v>
      </c>
      <c r="BU177" s="15">
        <f t="shared" ca="1" si="96"/>
        <v>16632.500567864128</v>
      </c>
      <c r="BV177" s="15">
        <f t="shared" ca="1" si="97"/>
        <v>23384.667025350056</v>
      </c>
      <c r="BW177" s="15">
        <f t="shared" ca="1" si="98"/>
        <v>39220.071262798614</v>
      </c>
      <c r="BX177" s="15">
        <f t="shared" ca="1" si="99"/>
        <v>69046.257032805224</v>
      </c>
      <c r="BY177" s="15">
        <f t="shared" ca="1" si="100"/>
        <v>72716.600492177677</v>
      </c>
      <c r="BZ177" s="15">
        <f t="shared" ca="1" si="101"/>
        <v>107413.93437936867</v>
      </c>
      <c r="CA177" s="15">
        <f t="shared" ca="1" si="102"/>
        <v>121627.07091612222</v>
      </c>
      <c r="CB177" s="15">
        <f ca="1">(AU177*DCF!C$10-DCF!C$5*MAX(AU177*DCF!C$10,0)-MAX(AU177-Inputs!$B$6,0)/Inputs!$B$10)*DCF!C$6</f>
        <v>1039.0657878353909</v>
      </c>
      <c r="CC177" s="15">
        <f ca="1">(AV177*DCF!D$10-DCF!D$5*MAX(AV177*DCF!D$10,0)-MAX(AV177-AU177,0)/Inputs!$B$10)*DCF!D$6</f>
        <v>1346.3985865396169</v>
      </c>
      <c r="CD177" s="15">
        <f ca="1">(AW177*DCF!E$10-DCF!E$5*MAX(AW177*DCF!E$10,0)-MAX(AW177-AV177,0)/Inputs!$B$10)*DCF!E$6</f>
        <v>1698.5869505996563</v>
      </c>
      <c r="CE177" s="15">
        <f ca="1">(AX177*DCF!F$10-DCF!F$5*MAX(AX177*DCF!F$10,0)-MAX(AX177-AW177,0)/Inputs!$B$10)*DCF!F$6</f>
        <v>2069.1142858866306</v>
      </c>
      <c r="CF177" s="15">
        <f ca="1">(AY177*DCF!G$10-DCF!G$5*MAX(AY177*DCF!G$10,0)-MAX(AY177-AX177,0)/Inputs!$B$10)*DCF!G$6</f>
        <v>2551.203212553979</v>
      </c>
      <c r="CG177" s="15">
        <f ca="1">(AZ177*DCF!H$10-DCF!H$5*MAX(AZ177*DCF!H$10,0)-MAX(AZ177-AY177,0)/Inputs!$B$10)*DCF!H$6</f>
        <v>2925.1657245931192</v>
      </c>
      <c r="CH177" s="15">
        <f ca="1">(BA177*DCF!I$10-DCF!I$5*MAX(BA177*DCF!I$10,0)-MAX(BA177-AZ177,0)/Inputs!$B$10)*DCF!I$6</f>
        <v>3066.3452543991139</v>
      </c>
      <c r="CI177" s="15">
        <f ca="1">(BB177*DCF!J$10-DCF!J$5*MAX(BB177*DCF!J$10,0)-MAX(BB177-BA177,0)/Inputs!$B$10)*DCF!J$6</f>
        <v>3798.5165405355001</v>
      </c>
      <c r="CJ177" s="15">
        <f ca="1">(BC177*DCF!K$10-DCF!K$5*MAX(BC177*DCF!K$10,0)-MAX(BC177-BB177,0)/Inputs!$B$10)*DCF!K$6</f>
        <v>3996.8108401738932</v>
      </c>
      <c r="CK177" s="15">
        <f ca="1">(BD177*DCF!L$10-DCF!L$5*MAX(BD177*DCF!L$10,0)-MAX(BD177-BC177,0)/Inputs!$B$10)*DCF!L$6</f>
        <v>4181.3858241137577</v>
      </c>
      <c r="CL177" s="15">
        <f ca="1">(BE177*DCF!M$10-DCF!M$5*MAX(BE177*DCF!M$10,0)-MAX(BE177-BD177,0)/Inputs!$B$10)*DCF!M$6</f>
        <v>4588.1808924427269</v>
      </c>
      <c r="CM177" s="15">
        <f ca="1">(BF177*DCF!C$28-DCF!C$5*MAX(BF177*DCF!C$28,0)-MAX(BF177-Inputs!$B$13,0)/Inputs!$B$17)*DCF!C$6</f>
        <v>3898.3570031696613</v>
      </c>
      <c r="CN177" s="15">
        <f ca="1">(BG177*DCF!D$28-DCF!D$5*MAX(BG177*DCF!D$28,0)-MAX(BG177-BF177,0)/Inputs!$B$17)*DCF!D$6</f>
        <v>5210.2792306866804</v>
      </c>
      <c r="CO177" s="15">
        <f ca="1">(BH177*DCF!E$28-DCF!E$5*MAX(BH177*DCF!E$28,0)-MAX(BH177-BG177,0)/Inputs!$B$17)*DCF!E$6</f>
        <v>5844.0662043905249</v>
      </c>
      <c r="CP177" s="15">
        <f ca="1">(BI177*DCF!F$28-DCF!F$5*MAX(BI177*DCF!F$28,0)-MAX(BI177-BH177,0)/Inputs!$B$17)*DCF!F$6</f>
        <v>7130.2558061054642</v>
      </c>
      <c r="CQ177" s="15">
        <f ca="1">(BJ177*DCF!G$28-DCF!G$5*MAX(BJ177*DCF!G$28,0)-MAX(BJ177-BI177,0)/Inputs!$B$17)*DCF!G$6</f>
        <v>8552.2102798166561</v>
      </c>
      <c r="CR177" s="15">
        <f ca="1">(BK177*DCF!H$28-DCF!H$5*MAX(BK177*DCF!H$28,0)-MAX(BK177-BJ177,0)/Inputs!$B$17)*DCF!H$6</f>
        <v>9755.4778162502025</v>
      </c>
      <c r="CS177" s="15">
        <f ca="1">(BL177*DCF!I$28-DCF!I$5*MAX(BL177*DCF!I$28,0)-MAX(BL177-BK177,0)/Inputs!$B$17)*DCF!I$6</f>
        <v>12550.008136838444</v>
      </c>
      <c r="CT177" s="15">
        <f ca="1">(BM177*DCF!J$28-DCF!J$5*MAX(BM177*DCF!J$28,0)-MAX(BM177-BL177,0)/Inputs!$B$17)*DCF!J$6</f>
        <v>14977.006963311322</v>
      </c>
      <c r="CU177" s="15">
        <f ca="1">(BN177*DCF!K$28-DCF!K$5*MAX(BN177*DCF!K$28,0)-MAX(BN177-BM177,0)/Inputs!$B$17)*DCF!K$6</f>
        <v>14998.542447131953</v>
      </c>
      <c r="CV177" s="15">
        <f ca="1">(BO177*DCF!L$28-DCF!L$5*MAX(BO177*DCF!L$28,0)-MAX(BO177-BN177,0)/Inputs!$B$17)*DCF!L$6</f>
        <v>16016.29099035262</v>
      </c>
      <c r="CW177" s="15">
        <f ca="1">(BP177*DCF!M$28-DCF!M$5*MAX(BP177*DCF!M$28,0)-MAX(BP177-BO177,0)/Inputs!$B$17)*DCF!M$6</f>
        <v>16977.803572527144</v>
      </c>
      <c r="CX177" s="15">
        <f ca="1">(BQ177*DCF!C$46-DCF!C$5*MAX(BQ177*DCF!C$46,0)-MAX(BQ177-Inputs!$B$20,0)/Inputs!$B$24)*DCF!C$6</f>
        <v>-2746.7536037530185</v>
      </c>
      <c r="CY177" s="15">
        <f ca="1">(BR177*DCF!D$46-DCF!D$5*MAX(BR177*DCF!D$46,0)-MAX(BR177-BQ177,0)/Inputs!$B$24)*DCF!D$6</f>
        <v>-2662.3834799712417</v>
      </c>
      <c r="CZ177" s="15">
        <f ca="1">(BS177*DCF!E$46-DCF!E$5*MAX(BS177*DCF!E$46,0)-MAX(BS177-BR177,0)/Inputs!$B$24)*DCF!E$6</f>
        <v>-1715.5710623536079</v>
      </c>
      <c r="DA177" s="15">
        <f ca="1">(BT177*DCF!F$46-DCF!F$5*MAX(BT177*DCF!F$46,0)-MAX(BT177-BS177,0)/Inputs!$B$24)*DCF!F$6</f>
        <v>-2296.8608527466872</v>
      </c>
      <c r="DB177" s="15">
        <f ca="1">(BU177*DCF!G$46-DCF!G$5*MAX(BU177*DCF!G$46,0)-MAX(BU177-BT177,0)/Inputs!$B$24)*DCF!G$6</f>
        <v>-1547.3520826797969</v>
      </c>
      <c r="DC177" s="15">
        <f ca="1">(BV177*DCF!H$46-DCF!H$5*MAX(BV177*DCF!H$46,0)-MAX(BV177-BU177,0)/Inputs!$B$24)*DCF!H$6</f>
        <v>-2098.1943554534691</v>
      </c>
      <c r="DD177" s="15">
        <f ca="1">(BW177*DCF!I$46-DCF!I$5*MAX(BW177*DCF!I$46,0)-MAX(BW177-BV177,0)/Inputs!$B$24)*DCF!I$6</f>
        <v>-3639.9292089195064</v>
      </c>
      <c r="DE177" s="15">
        <f ca="1">(BX177*DCF!J$46-DCF!J$5*MAX(BX177*DCF!J$46,0)-MAX(BX177-BW177,0)/Inputs!$B$24)*DCF!J$6</f>
        <v>-5013.1176846611406</v>
      </c>
      <c r="DF177" s="15">
        <f ca="1">(BY177*DCF!K$46-DCF!K$5*MAX(BY177*DCF!K$46,0)-MAX(BY177-BX177,0)/Inputs!$B$24)*DCF!K$6</f>
        <v>3254.6782520520574</v>
      </c>
      <c r="DG177" s="15">
        <f ca="1">(BZ177*DCF!L$46-DCF!L$5*MAX(BZ177*DCF!L$46,0)-MAX(BZ177-BY177,0)/Inputs!$B$24)*DCF!L$6</f>
        <v>-427.09309297452501</v>
      </c>
      <c r="DH177" s="15">
        <f ca="1">(CA177*DCF!M$46-DCF!M$5*MAX(CA177*DCF!M$46,0)-MAX(CA177-BZ177,0)/Inputs!$B$24)*DCF!M$6</f>
        <v>6563.7406147662932</v>
      </c>
      <c r="DI177" s="15">
        <f ca="1">SUM(CB177:CL177)+BE177*DCF!M$10*(1+Inputs!$B$30)*(1-Inputs!$B$33)*(1-Inputs!$B$30/Inputs!$B$31)/(Inputs!$B$29-Inputs!$B$30)*DCF!M$6</f>
        <v>126124.7375695167</v>
      </c>
      <c r="DJ177" s="15">
        <f ca="1">SUM(CM177:CW177)+BP177*DCF!M$28*(1+Inputs!$B$30)*(1-Inputs!$B$33)*(1-Inputs!$B$30/Inputs!$B$31)/(Inputs!$B$29-Inputs!$B$30)*DCF!M$6</f>
        <v>453752.82811976125</v>
      </c>
      <c r="DK177" s="15">
        <f ca="1">SUM(CX177:DH177)+CA177*DCF!M$46*(1+Inputs!$B$30)*(1-Inputs!$B$33)*(1-Inputs!$B$30/Inputs!$B$31)/(Inputs!$B$29-Inputs!$B$30)*DCF!M$6</f>
        <v>175721.02272723685</v>
      </c>
      <c r="DM177" s="15">
        <f ca="1">DI177+DJ177+DK177+Inputs!$B$34+Inputs!$B$36-Inputs!$B$35</f>
        <v>832449.5884165148</v>
      </c>
    </row>
    <row r="178" spans="1:117" x14ac:dyDescent="0.75">
      <c r="A178" s="11">
        <v>165</v>
      </c>
      <c r="C178" s="23">
        <f t="shared" ca="1" si="106"/>
        <v>-0.74746268092652524</v>
      </c>
      <c r="D178" s="23">
        <f t="shared" ca="1" si="106"/>
        <v>-1.167406611581425</v>
      </c>
      <c r="E178" s="23">
        <f t="shared" ca="1" si="106"/>
        <v>0.31527707027004132</v>
      </c>
      <c r="F178" s="23">
        <f t="shared" ca="1" si="106"/>
        <v>-0.6721650068994971</v>
      </c>
      <c r="G178" s="23">
        <f t="shared" ca="1" si="106"/>
        <v>-0.30050911374054717</v>
      </c>
      <c r="H178" s="23">
        <f t="shared" ca="1" si="106"/>
        <v>-0.18922348794226485</v>
      </c>
      <c r="I178" s="23">
        <f t="shared" ca="1" si="106"/>
        <v>-1.6958441197564913</v>
      </c>
      <c r="J178" s="23">
        <f t="shared" ca="1" si="106"/>
        <v>0.38655919627023366</v>
      </c>
      <c r="K178" s="23">
        <f t="shared" ca="1" si="106"/>
        <v>1.8688421539391133</v>
      </c>
      <c r="L178" s="23">
        <f t="shared" ca="1" si="106"/>
        <v>-1.4018832946094602</v>
      </c>
      <c r="M178" s="23">
        <f t="shared" ca="1" si="106"/>
        <v>-0.37240965170998402</v>
      </c>
      <c r="N178" s="23">
        <f ca="1">SQRT(Inputs!$B$38)*C178+SQRT(1-Inputs!$B$38)*_xlfn.NORM.S.INV(RAND())</f>
        <v>-0.1344943979624233</v>
      </c>
      <c r="O178" s="23">
        <f ca="1">SQRT(Inputs!$B$38)*D178+SQRT(1-Inputs!$B$38)*_xlfn.NORM.S.INV(RAND())</f>
        <v>-2.6306956874489367</v>
      </c>
      <c r="P178" s="23">
        <f ca="1">SQRT(Inputs!$B$38)*E178+SQRT(1-Inputs!$B$38)*_xlfn.NORM.S.INV(RAND())</f>
        <v>1.8101097630223697</v>
      </c>
      <c r="Q178" s="23">
        <f ca="1">SQRT(Inputs!$B$38)*F178+SQRT(1-Inputs!$B$38)*_xlfn.NORM.S.INV(RAND())</f>
        <v>-0.47182874012244852</v>
      </c>
      <c r="R178" s="23">
        <f ca="1">SQRT(Inputs!$B$38)*G178+SQRT(1-Inputs!$B$38)*_xlfn.NORM.S.INV(RAND())</f>
        <v>-0.18760499041923928</v>
      </c>
      <c r="S178" s="23">
        <f ca="1">SQRT(Inputs!$B$38)*H178+SQRT(1-Inputs!$B$38)*_xlfn.NORM.S.INV(RAND())</f>
        <v>6.3535305830968544E-2</v>
      </c>
      <c r="T178" s="23">
        <f ca="1">SQRT(Inputs!$B$38)*I178+SQRT(1-Inputs!$B$38)*_xlfn.NORM.S.INV(RAND())</f>
        <v>-0.23649246149173586</v>
      </c>
      <c r="U178" s="23">
        <f ca="1">SQRT(Inputs!$B$38)*J178+SQRT(1-Inputs!$B$38)*_xlfn.NORM.S.INV(RAND())</f>
        <v>1.395748298754264</v>
      </c>
      <c r="V178" s="23">
        <f ca="1">SQRT(Inputs!$B$38)*K178+SQRT(1-Inputs!$B$38)*_xlfn.NORM.S.INV(RAND())</f>
        <v>1.0303976774728119</v>
      </c>
      <c r="W178" s="23">
        <f ca="1">SQRT(Inputs!$B$38)*L178+SQRT(1-Inputs!$B$38)*_xlfn.NORM.S.INV(RAND())</f>
        <v>0.3560076340220526</v>
      </c>
      <c r="X178" s="23">
        <f ca="1">SQRT(Inputs!$B$38)*M178+SQRT(1-Inputs!$B$38)*_xlfn.NORM.S.INV(RAND())</f>
        <v>0.9771376297403771</v>
      </c>
      <c r="Y178" s="23">
        <f ca="1">SQRT(Inputs!$B$38)*C178+SQRT(1-Inputs!$B$38)*_xlfn.NORM.S.INV(RAND())</f>
        <v>-1.0211655321763897</v>
      </c>
      <c r="Z178" s="23">
        <f ca="1">SQRT(Inputs!$B$38)*D178+SQRT(1-Inputs!$B$38)*_xlfn.NORM.S.INV(RAND())</f>
        <v>0.13410399108247206</v>
      </c>
      <c r="AA178" s="23">
        <f ca="1">SQRT(Inputs!$B$38)*E178+SQRT(1-Inputs!$B$38)*_xlfn.NORM.S.INV(RAND())</f>
        <v>-0.13173986514166044</v>
      </c>
      <c r="AB178" s="23">
        <f ca="1">SQRT(Inputs!$B$38)*F178+SQRT(1-Inputs!$B$38)*_xlfn.NORM.S.INV(RAND())</f>
        <v>-1.5856877174885673</v>
      </c>
      <c r="AC178" s="23">
        <f ca="1">SQRT(Inputs!$B$38)*G178+SQRT(1-Inputs!$B$38)*_xlfn.NORM.S.INV(RAND())</f>
        <v>0.37616887263395571</v>
      </c>
      <c r="AD178" s="23">
        <f ca="1">SQRT(Inputs!$B$38)*H178+SQRT(1-Inputs!$B$38)*_xlfn.NORM.S.INV(RAND())</f>
        <v>2.02528657386484</v>
      </c>
      <c r="AE178" s="23">
        <f ca="1">SQRT(Inputs!$B$38)*I178+SQRT(1-Inputs!$B$38)*_xlfn.NORM.S.INV(RAND())</f>
        <v>-0.50329999402075232</v>
      </c>
      <c r="AF178" s="23">
        <f ca="1">SQRT(Inputs!$B$38)*J178+SQRT(1-Inputs!$B$38)*_xlfn.NORM.S.INV(RAND())</f>
        <v>1.1726484771724837</v>
      </c>
      <c r="AG178" s="23">
        <f ca="1">SQRT(Inputs!$B$38)*K178+SQRT(1-Inputs!$B$38)*_xlfn.NORM.S.INV(RAND())</f>
        <v>1.3608320942645753</v>
      </c>
      <c r="AH178" s="23">
        <f ca="1">SQRT(Inputs!$B$38)*L178+SQRT(1-Inputs!$B$38)*_xlfn.NORM.S.INV(RAND())</f>
        <v>-0.39013169871387016</v>
      </c>
      <c r="AI178" s="23">
        <f ca="1">SQRT(Inputs!$B$38)*M178+SQRT(1-Inputs!$B$38)*_xlfn.NORM.S.INV(RAND())</f>
        <v>-1.1632959839188808</v>
      </c>
      <c r="AJ178" s="23">
        <f ca="1">SQRT(Inputs!$B$38)*C178+SQRT(1-Inputs!$B$38)*_xlfn.NORM.S.INV(RAND())</f>
        <v>0.78975153186023506</v>
      </c>
      <c r="AK178" s="23">
        <f ca="1">SQRT(Inputs!$B$38)*D178+SQRT(1-Inputs!$B$38)*_xlfn.NORM.S.INV(RAND())</f>
        <v>5.850198090882075E-2</v>
      </c>
      <c r="AL178" s="23">
        <f ca="1">SQRT(Inputs!$B$38)*E178+SQRT(1-Inputs!$B$38)*_xlfn.NORM.S.INV(RAND())</f>
        <v>0.64279268459168337</v>
      </c>
      <c r="AM178" s="23">
        <f ca="1">SQRT(Inputs!$B$38)*F178+SQRT(1-Inputs!$B$38)*_xlfn.NORM.S.INV(RAND())</f>
        <v>-0.49023422792374793</v>
      </c>
      <c r="AN178" s="23">
        <f ca="1">SQRT(Inputs!$B$38)*G178+SQRT(1-Inputs!$B$38)*_xlfn.NORM.S.INV(RAND())</f>
        <v>-0.14005908798661329</v>
      </c>
      <c r="AO178" s="23">
        <f ca="1">SQRT(Inputs!$B$38)*H178+SQRT(1-Inputs!$B$38)*_xlfn.NORM.S.INV(RAND())</f>
        <v>1.3752678382744836</v>
      </c>
      <c r="AP178" s="23">
        <f ca="1">SQRT(Inputs!$B$38)*I178+SQRT(1-Inputs!$B$38)*_xlfn.NORM.S.INV(RAND())</f>
        <v>-0.12210265719499691</v>
      </c>
      <c r="AQ178" s="23">
        <f ca="1">SQRT(Inputs!$B$38)*J178+SQRT(1-Inputs!$B$38)*_xlfn.NORM.S.INV(RAND())</f>
        <v>-0.1781278726557555</v>
      </c>
      <c r="AR178" s="23">
        <f ca="1">SQRT(Inputs!$B$38)*K178+SQRT(1-Inputs!$B$38)*_xlfn.NORM.S.INV(RAND())</f>
        <v>-0.49830089186264814</v>
      </c>
      <c r="AS178" s="23">
        <f ca="1">SQRT(Inputs!$B$38)*L178+SQRT(1-Inputs!$B$38)*_xlfn.NORM.S.INV(RAND())</f>
        <v>0.10550601896484568</v>
      </c>
      <c r="AT178" s="23">
        <f ca="1">SQRT(Inputs!$B$38)*M178+SQRT(1-Inputs!$B$38)*_xlfn.NORM.S.INV(RAND())</f>
        <v>-0.24171092539966099</v>
      </c>
      <c r="AU178" s="15">
        <f ca="1">Inputs!$B$6*EXP($B$8-0.5*C$5^2+C$5*N178)</f>
        <v>4855.3739156825159</v>
      </c>
      <c r="AV178" s="15">
        <f t="shared" ca="1" si="73"/>
        <v>4014.3383401524675</v>
      </c>
      <c r="AW178" s="15">
        <f t="shared" ca="1" si="74"/>
        <v>6248.3527615526509</v>
      </c>
      <c r="AX178" s="15">
        <f t="shared" ca="1" si="75"/>
        <v>7191.9253139021303</v>
      </c>
      <c r="AY178" s="15">
        <f t="shared" ca="1" si="76"/>
        <v>8598.7882011693036</v>
      </c>
      <c r="AZ178" s="15">
        <f t="shared" ca="1" si="77"/>
        <v>10590.386982444506</v>
      </c>
      <c r="BA178" s="15">
        <f t="shared" ca="1" si="78"/>
        <v>12643.088889312687</v>
      </c>
      <c r="BB178" s="15">
        <f t="shared" ca="1" si="79"/>
        <v>17802.223637878138</v>
      </c>
      <c r="BC178" s="15">
        <f t="shared" ca="1" si="80"/>
        <v>24083.347427963559</v>
      </c>
      <c r="BD178" s="15">
        <f t="shared" ca="1" si="81"/>
        <v>30503.367894680985</v>
      </c>
      <c r="BE178" s="15">
        <f t="shared" ca="1" si="82"/>
        <v>40857.049603281659</v>
      </c>
      <c r="BF178" s="15">
        <f ca="1">Inputs!$B$13*EXP($B$9-0.5*C$6^2+C$6*Y178)</f>
        <v>11296.243580459686</v>
      </c>
      <c r="BG178" s="15">
        <f t="shared" ca="1" si="83"/>
        <v>14104.323998032847</v>
      </c>
      <c r="BH178" s="15">
        <f t="shared" ca="1" si="84"/>
        <v>16860.434438291453</v>
      </c>
      <c r="BI178" s="15">
        <f t="shared" ca="1" si="85"/>
        <v>16169.852743425728</v>
      </c>
      <c r="BJ178" s="15">
        <f t="shared" ca="1" si="86"/>
        <v>20927.735440517918</v>
      </c>
      <c r="BK178" s="15">
        <f t="shared" ca="1" si="87"/>
        <v>33839.532319833124</v>
      </c>
      <c r="BL178" s="15">
        <f t="shared" ca="1" si="88"/>
        <v>38943.112232842032</v>
      </c>
      <c r="BM178" s="15">
        <f t="shared" ca="1" si="89"/>
        <v>55376.406701642656</v>
      </c>
      <c r="BN178" s="15">
        <f t="shared" ca="1" si="90"/>
        <v>80169.44672753675</v>
      </c>
      <c r="BO178" s="15">
        <f t="shared" ca="1" si="91"/>
        <v>94266.912629036204</v>
      </c>
      <c r="BP178" s="15">
        <f t="shared" ca="1" si="92"/>
        <v>101698.00322180898</v>
      </c>
      <c r="BQ178" s="15">
        <f ca="1">Inputs!$B$20*EXP($B$10-0.5*C$7^2+C$7*AJ178)</f>
        <v>5676.2148053713645</v>
      </c>
      <c r="BR178" s="15">
        <f t="shared" ca="1" si="93"/>
        <v>7846.324310079387</v>
      </c>
      <c r="BS178" s="15">
        <f t="shared" ca="1" si="94"/>
        <v>12923.203353561235</v>
      </c>
      <c r="BT178" s="15">
        <f t="shared" ca="1" si="95"/>
        <v>15668.010870545828</v>
      </c>
      <c r="BU178" s="15">
        <f t="shared" ca="1" si="96"/>
        <v>20990.424874737902</v>
      </c>
      <c r="BV178" s="15">
        <f t="shared" ca="1" si="97"/>
        <v>39810.972319540691</v>
      </c>
      <c r="BW178" s="15">
        <f t="shared" ca="1" si="98"/>
        <v>54136.680864639042</v>
      </c>
      <c r="BX178" s="15">
        <f t="shared" ca="1" si="99"/>
        <v>73062.632858762299</v>
      </c>
      <c r="BY178" s="15">
        <f t="shared" ca="1" si="100"/>
        <v>93063.98373781066</v>
      </c>
      <c r="BZ178" s="15">
        <f t="shared" ca="1" si="101"/>
        <v>133139.23254782706</v>
      </c>
      <c r="CA178" s="15">
        <f t="shared" ca="1" si="102"/>
        <v>179157.35263434486</v>
      </c>
      <c r="CB178" s="15">
        <f ca="1">(AU178*DCF!C$10-DCF!C$5*MAX(AU178*DCF!C$10,0)-MAX(AU178-Inputs!$B$6,0)/Inputs!$B$10)*DCF!C$6</f>
        <v>1043.8362736856618</v>
      </c>
      <c r="CC178" s="15">
        <f ca="1">(AV178*DCF!D$10-DCF!D$5*MAX(AV178*DCF!D$10,0)-MAX(AV178-AU178,0)/Inputs!$B$10)*DCF!D$6</f>
        <v>978.46777416262228</v>
      </c>
      <c r="CD178" s="15">
        <f ca="1">(AW178*DCF!E$10-DCF!E$5*MAX(AW178*DCF!E$10,0)-MAX(AW178-AV178,0)/Inputs!$B$10)*DCF!E$6</f>
        <v>939.45262525402779</v>
      </c>
      <c r="CE178" s="15">
        <f ca="1">(AX178*DCF!F$10-DCF!F$5*MAX(AX178*DCF!F$10,0)-MAX(AX178-AW178,0)/Inputs!$B$10)*DCF!F$6</f>
        <v>1373.651780137362</v>
      </c>
      <c r="CF178" s="15">
        <f ca="1">(AY178*DCF!G$10-DCF!G$5*MAX(AY178*DCF!G$10,0)-MAX(AY178-AX178,0)/Inputs!$B$10)*DCF!G$6</f>
        <v>1501.2696586403549</v>
      </c>
      <c r="CG178" s="15">
        <f ca="1">(AZ178*DCF!H$10-DCF!H$5*MAX(AZ178*DCF!H$10,0)-MAX(AZ178-AY178,0)/Inputs!$B$10)*DCF!H$6</f>
        <v>1702.4871611903109</v>
      </c>
      <c r="CH178" s="15">
        <f ca="1">(BA178*DCF!I$10-DCF!I$5*MAX(BA178*DCF!I$10,0)-MAX(BA178-AZ178,0)/Inputs!$B$10)*DCF!I$6</f>
        <v>1972.7160858883128</v>
      </c>
      <c r="CI178" s="15">
        <f ca="1">(BB178*DCF!J$10-DCF!J$5*MAX(BB178*DCF!J$10,0)-MAX(BB178-BA178,0)/Inputs!$B$10)*DCF!J$6</f>
        <v>2273.1210277643945</v>
      </c>
      <c r="CJ178" s="15">
        <f ca="1">(BC178*DCF!K$10-DCF!K$5*MAX(BC178*DCF!K$10,0)-MAX(BC178-BB178,0)/Inputs!$B$10)*DCF!K$6</f>
        <v>2997.7704407770161</v>
      </c>
      <c r="CK178" s="15">
        <f ca="1">(BD178*DCF!L$10-DCF!L$5*MAX(BD178*DCF!L$10,0)-MAX(BD178-BC178,0)/Inputs!$B$10)*DCF!L$6</f>
        <v>3770.2753340246904</v>
      </c>
      <c r="CL178" s="15">
        <f ca="1">(BE178*DCF!M$10-DCF!M$5*MAX(BE178*DCF!M$10,0)-MAX(BE178-BD178,0)/Inputs!$B$10)*DCF!M$6</f>
        <v>4528.6002377841933</v>
      </c>
      <c r="CM178" s="15">
        <f ca="1">(BF178*DCF!C$28-DCF!C$5*MAX(BF178*DCF!C$28,0)-MAX(BF178-Inputs!$B$13,0)/Inputs!$B$17)*DCF!C$6</f>
        <v>3447.5394585450413</v>
      </c>
      <c r="CN178" s="15">
        <f ca="1">(BG178*DCF!D$28-DCF!D$5*MAX(BG178*DCF!D$28,0)-MAX(BG178-BF178,0)/Inputs!$B$17)*DCF!D$6</f>
        <v>3554.9564143775078</v>
      </c>
      <c r="CO178" s="15">
        <f ca="1">(BH178*DCF!E$28-DCF!E$5*MAX(BH178*DCF!E$28,0)-MAX(BH178-BG178,0)/Inputs!$B$17)*DCF!E$6</f>
        <v>4231.9838267815649</v>
      </c>
      <c r="CP178" s="15">
        <f ca="1">(BI178*DCF!F$28-DCF!F$5*MAX(BI178*DCF!F$28,0)-MAX(BI178-BH178,0)/Inputs!$B$17)*DCF!F$6</f>
        <v>4389.6890919726693</v>
      </c>
      <c r="CQ178" s="15">
        <f ca="1">(BJ178*DCF!G$28-DCF!G$5*MAX(BJ178*DCF!G$28,0)-MAX(BJ178-BI178,0)/Inputs!$B$17)*DCF!G$6</f>
        <v>4629.6308708046763</v>
      </c>
      <c r="CR178" s="15">
        <f ca="1">(BK178*DCF!H$28-DCF!H$5*MAX(BK178*DCF!H$28,0)-MAX(BK178-BJ178,0)/Inputs!$B$17)*DCF!H$6</f>
        <v>6362.7588008791836</v>
      </c>
      <c r="CS178" s="15">
        <f ca="1">(BL178*DCF!I$28-DCF!I$5*MAX(BL178*DCF!I$28,0)-MAX(BL178-BK178,0)/Inputs!$B$17)*DCF!I$6</f>
        <v>8425.070936470478</v>
      </c>
      <c r="CT178" s="15">
        <f ca="1">(BM178*DCF!J$28-DCF!J$5*MAX(BM178*DCF!J$28,0)-MAX(BM178-BL178,0)/Inputs!$B$17)*DCF!J$6</f>
        <v>10174.61524002831</v>
      </c>
      <c r="CU178" s="15">
        <f ca="1">(BN178*DCF!K$28-DCF!K$5*MAX(BN178*DCF!K$28,0)-MAX(BN178-BM178,0)/Inputs!$B$17)*DCF!K$6</f>
        <v>13893.625786323846</v>
      </c>
      <c r="CV178" s="15">
        <f ca="1">(BO178*DCF!L$28-DCF!L$5*MAX(BO178*DCF!L$28,0)-MAX(BO178-BN178,0)/Inputs!$B$17)*DCF!L$6</f>
        <v>17213.07594599382</v>
      </c>
      <c r="CW178" s="15">
        <f ca="1">(BP178*DCF!M$28-DCF!M$5*MAX(BP178*DCF!M$28,0)-MAX(BP178-BO178,0)/Inputs!$B$17)*DCF!M$6</f>
        <v>18357.780386396073</v>
      </c>
      <c r="CX178" s="15">
        <f ca="1">(BQ178*DCF!C$46-DCF!C$5*MAX(BQ178*DCF!C$46,0)-MAX(BQ178-Inputs!$B$20,0)/Inputs!$B$24)*DCF!C$6</f>
        <v>-2454.1903963311993</v>
      </c>
      <c r="CY178" s="15">
        <f ca="1">(BR178*DCF!D$46-DCF!D$5*MAX(BR178*DCF!D$46,0)-MAX(BR178-BQ178,0)/Inputs!$B$24)*DCF!D$6</f>
        <v>-2265.1522931968393</v>
      </c>
      <c r="CZ178" s="15">
        <f ca="1">(BS178*DCF!E$46-DCF!E$5*MAX(BS178*DCF!E$46,0)-MAX(BS178-BR178,0)/Inputs!$B$24)*DCF!E$6</f>
        <v>-3529.3572522149252</v>
      </c>
      <c r="DA178" s="15">
        <f ca="1">(BT178*DCF!F$46-DCF!F$5*MAX(BT178*DCF!F$46,0)-MAX(BT178-BS178,0)/Inputs!$B$24)*DCF!F$6</f>
        <v>-2140.51479923327</v>
      </c>
      <c r="DB178" s="15">
        <f ca="1">(BU178*DCF!G$46-DCF!G$5*MAX(BU178*DCF!G$46,0)-MAX(BU178-BT178,0)/Inputs!$B$24)*DCF!G$6</f>
        <v>-2496.4313337200688</v>
      </c>
      <c r="DC178" s="15">
        <f ca="1">(BV178*DCF!H$46-DCF!H$5*MAX(BV178*DCF!H$46,0)-MAX(BV178-BU178,0)/Inputs!$B$24)*DCF!H$6</f>
        <v>-5848.3698030650512</v>
      </c>
      <c r="DD178" s="15">
        <f ca="1">(BW178*DCF!I$46-DCF!I$5*MAX(BW178*DCF!I$46,0)-MAX(BW178-BV178,0)/Inputs!$B$24)*DCF!I$6</f>
        <v>-2862.049099028749</v>
      </c>
      <c r="DE178" s="15">
        <f ca="1">(BX178*DCF!J$46-DCF!J$5*MAX(BX178*DCF!J$46,0)-MAX(BX178-BW178,0)/Inputs!$B$24)*DCF!J$6</f>
        <v>-1954.077915855891</v>
      </c>
      <c r="DF178" s="15">
        <f ca="1">(BY178*DCF!K$46-DCF!K$5*MAX(BY178*DCF!K$46,0)-MAX(BY178-BX178,0)/Inputs!$B$24)*DCF!K$6</f>
        <v>416.32684984826273</v>
      </c>
      <c r="DG178" s="15">
        <f ca="1">(BZ178*DCF!L$46-DCF!L$5*MAX(BZ178*DCF!L$46,0)-MAX(BZ178-BY178,0)/Inputs!$B$24)*DCF!L$6</f>
        <v>134.13789594949353</v>
      </c>
      <c r="DH178" s="15">
        <f ca="1">(CA178*DCF!M$46-DCF!M$5*MAX(CA178*DCF!M$46,0)-MAX(CA178-BZ178,0)/Inputs!$B$24)*DCF!M$6</f>
        <v>4424.8599075948387</v>
      </c>
      <c r="DI178" s="15">
        <f ca="1">SUM(CB178:CL178)+BE178*DCF!M$10*(1+Inputs!$B$30)*(1-Inputs!$B$33)*(1-Inputs!$B$30/Inputs!$B$31)/(Inputs!$B$29-Inputs!$B$30)*DCF!M$6</f>
        <v>136787.35772379054</v>
      </c>
      <c r="DJ178" s="15">
        <f ca="1">SUM(CM178:CW178)+BP178*DCF!M$28*(1+Inputs!$B$30)*(1-Inputs!$B$33)*(1-Inputs!$B$30/Inputs!$B$31)/(Inputs!$B$29-Inputs!$B$30)*DCF!M$6</f>
        <v>472049.91046945984</v>
      </c>
      <c r="DK178" s="15">
        <f ca="1">SUM(CX178:DH178)+CA178*DCF!M$46*(1+Inputs!$B$30)*(1-Inputs!$B$33)*(1-Inputs!$B$30/Inputs!$B$31)/(Inputs!$B$29-Inputs!$B$30)*DCF!M$6</f>
        <v>258423.67147858473</v>
      </c>
      <c r="DM178" s="15">
        <f ca="1">DI178+DJ178+DK178+Inputs!$B$34+Inputs!$B$36-Inputs!$B$35</f>
        <v>944111.93967183516</v>
      </c>
    </row>
    <row r="179" spans="1:117" x14ac:dyDescent="0.75">
      <c r="A179" s="11">
        <v>166</v>
      </c>
      <c r="C179" s="23">
        <f t="shared" ca="1" si="106"/>
        <v>-1.7407821866147306</v>
      </c>
      <c r="D179" s="23">
        <f t="shared" ca="1" si="106"/>
        <v>-0.72903414450156423</v>
      </c>
      <c r="E179" s="23">
        <f t="shared" ca="1" si="106"/>
        <v>-1.3140534092640579</v>
      </c>
      <c r="F179" s="23">
        <f t="shared" ca="1" si="106"/>
        <v>-0.81070186975212588</v>
      </c>
      <c r="G179" s="23">
        <f t="shared" ca="1" si="106"/>
        <v>1.5323334404335351</v>
      </c>
      <c r="H179" s="23">
        <f t="shared" ca="1" si="106"/>
        <v>-0.28713454736762839</v>
      </c>
      <c r="I179" s="23">
        <f t="shared" ca="1" si="106"/>
        <v>-1.1218677169370341</v>
      </c>
      <c r="J179" s="23">
        <f t="shared" ca="1" si="106"/>
        <v>0.38226214060809277</v>
      </c>
      <c r="K179" s="23">
        <f t="shared" ca="1" si="106"/>
        <v>0.53516525232265055</v>
      </c>
      <c r="L179" s="23">
        <f t="shared" ca="1" si="106"/>
        <v>-0.30990135357854981</v>
      </c>
      <c r="M179" s="23">
        <f t="shared" ca="1" si="106"/>
        <v>1.3853612951612948</v>
      </c>
      <c r="N179" s="23">
        <f ca="1">SQRT(Inputs!$B$38)*C179+SQRT(1-Inputs!$B$38)*_xlfn.NORM.S.INV(RAND())</f>
        <v>-1.9570868157517447</v>
      </c>
      <c r="O179" s="23">
        <f ca="1">SQRT(Inputs!$B$38)*D179+SQRT(1-Inputs!$B$38)*_xlfn.NORM.S.INV(RAND())</f>
        <v>-6.7873958234366261E-2</v>
      </c>
      <c r="P179" s="23">
        <f ca="1">SQRT(Inputs!$B$38)*E179+SQRT(1-Inputs!$B$38)*_xlfn.NORM.S.INV(RAND())</f>
        <v>-1.8533379806674519</v>
      </c>
      <c r="Q179" s="23">
        <f ca="1">SQRT(Inputs!$B$38)*F179+SQRT(1-Inputs!$B$38)*_xlfn.NORM.S.INV(RAND())</f>
        <v>-0.35219675876416368</v>
      </c>
      <c r="R179" s="23">
        <f ca="1">SQRT(Inputs!$B$38)*G179+SQRT(1-Inputs!$B$38)*_xlfn.NORM.S.INV(RAND())</f>
        <v>-0.45108539504641931</v>
      </c>
      <c r="S179" s="23">
        <f ca="1">SQRT(Inputs!$B$38)*H179+SQRT(1-Inputs!$B$38)*_xlfn.NORM.S.INV(RAND())</f>
        <v>0.46827265735772505</v>
      </c>
      <c r="T179" s="23">
        <f ca="1">SQRT(Inputs!$B$38)*I179+SQRT(1-Inputs!$B$38)*_xlfn.NORM.S.INV(RAND())</f>
        <v>-1.2640805003158508</v>
      </c>
      <c r="U179" s="23">
        <f ca="1">SQRT(Inputs!$B$38)*J179+SQRT(1-Inputs!$B$38)*_xlfn.NORM.S.INV(RAND())</f>
        <v>-0.39073189749207121</v>
      </c>
      <c r="V179" s="23">
        <f ca="1">SQRT(Inputs!$B$38)*K179+SQRT(1-Inputs!$B$38)*_xlfn.NORM.S.INV(RAND())</f>
        <v>1.0540426528004287</v>
      </c>
      <c r="W179" s="23">
        <f ca="1">SQRT(Inputs!$B$38)*L179+SQRT(1-Inputs!$B$38)*_xlfn.NORM.S.INV(RAND())</f>
        <v>0.52705948036588945</v>
      </c>
      <c r="X179" s="23">
        <f ca="1">SQRT(Inputs!$B$38)*M179+SQRT(1-Inputs!$B$38)*_xlfn.NORM.S.INV(RAND())</f>
        <v>1.5553709277096406</v>
      </c>
      <c r="Y179" s="23">
        <f ca="1">SQRT(Inputs!$B$38)*C179+SQRT(1-Inputs!$B$38)*_xlfn.NORM.S.INV(RAND())</f>
        <v>-1.5661338074803846</v>
      </c>
      <c r="Z179" s="23">
        <f ca="1">SQRT(Inputs!$B$38)*D179+SQRT(1-Inputs!$B$38)*_xlfn.NORM.S.INV(RAND())</f>
        <v>-0.63086206290957958</v>
      </c>
      <c r="AA179" s="23">
        <f ca="1">SQRT(Inputs!$B$38)*E179+SQRT(1-Inputs!$B$38)*_xlfn.NORM.S.INV(RAND())</f>
        <v>-1.4226592084679281</v>
      </c>
      <c r="AB179" s="23">
        <f ca="1">SQRT(Inputs!$B$38)*F179+SQRT(1-Inputs!$B$38)*_xlfn.NORM.S.INV(RAND())</f>
        <v>-0.37745575405693171</v>
      </c>
      <c r="AC179" s="23">
        <f ca="1">SQRT(Inputs!$B$38)*G179+SQRT(1-Inputs!$B$38)*_xlfn.NORM.S.INV(RAND())</f>
        <v>1.8341351947438427</v>
      </c>
      <c r="AD179" s="23">
        <f ca="1">SQRT(Inputs!$B$38)*H179+SQRT(1-Inputs!$B$38)*_xlfn.NORM.S.INV(RAND())</f>
        <v>-0.19013004108035289</v>
      </c>
      <c r="AE179" s="23">
        <f ca="1">SQRT(Inputs!$B$38)*I179+SQRT(1-Inputs!$B$38)*_xlfn.NORM.S.INV(RAND())</f>
        <v>0.73088033823517762</v>
      </c>
      <c r="AF179" s="23">
        <f ca="1">SQRT(Inputs!$B$38)*J179+SQRT(1-Inputs!$B$38)*_xlfn.NORM.S.INV(RAND())</f>
        <v>-8.9143955433574229E-2</v>
      </c>
      <c r="AG179" s="23">
        <f ca="1">SQRT(Inputs!$B$38)*K179+SQRT(1-Inputs!$B$38)*_xlfn.NORM.S.INV(RAND())</f>
        <v>0.98659277247560584</v>
      </c>
      <c r="AH179" s="23">
        <f ca="1">SQRT(Inputs!$B$38)*L179+SQRT(1-Inputs!$B$38)*_xlfn.NORM.S.INV(RAND())</f>
        <v>0.76077669174411366</v>
      </c>
      <c r="AI179" s="23">
        <f ca="1">SQRT(Inputs!$B$38)*M179+SQRT(1-Inputs!$B$38)*_xlfn.NORM.S.INV(RAND())</f>
        <v>1.0546480345430314</v>
      </c>
      <c r="AJ179" s="23">
        <f ca="1">SQRT(Inputs!$B$38)*C179+SQRT(1-Inputs!$B$38)*_xlfn.NORM.S.INV(RAND())</f>
        <v>-1.5709537686658388</v>
      </c>
      <c r="AK179" s="23">
        <f ca="1">SQRT(Inputs!$B$38)*D179+SQRT(1-Inputs!$B$38)*_xlfn.NORM.S.INV(RAND())</f>
        <v>-0.24984242928225267</v>
      </c>
      <c r="AL179" s="23">
        <f ca="1">SQRT(Inputs!$B$38)*E179+SQRT(1-Inputs!$B$38)*_xlfn.NORM.S.INV(RAND())</f>
        <v>-1.4433740668776744</v>
      </c>
      <c r="AM179" s="23">
        <f ca="1">SQRT(Inputs!$B$38)*F179+SQRT(1-Inputs!$B$38)*_xlfn.NORM.S.INV(RAND())</f>
        <v>1.1808565397436124</v>
      </c>
      <c r="AN179" s="23">
        <f ca="1">SQRT(Inputs!$B$38)*G179+SQRT(1-Inputs!$B$38)*_xlfn.NORM.S.INV(RAND())</f>
        <v>1.415000634070763</v>
      </c>
      <c r="AO179" s="23">
        <f ca="1">SQRT(Inputs!$B$38)*H179+SQRT(1-Inputs!$B$38)*_xlfn.NORM.S.INV(RAND())</f>
        <v>2.2341081741790281E-2</v>
      </c>
      <c r="AP179" s="23">
        <f ca="1">SQRT(Inputs!$B$38)*I179+SQRT(1-Inputs!$B$38)*_xlfn.NORM.S.INV(RAND())</f>
        <v>-3.6804679209066382E-2</v>
      </c>
      <c r="AQ179" s="23">
        <f ca="1">SQRT(Inputs!$B$38)*J179+SQRT(1-Inputs!$B$38)*_xlfn.NORM.S.INV(RAND())</f>
        <v>3.7583285571735348E-2</v>
      </c>
      <c r="AR179" s="23">
        <f ca="1">SQRT(Inputs!$B$38)*K179+SQRT(1-Inputs!$B$38)*_xlfn.NORM.S.INV(RAND())</f>
        <v>1.1721898010275242</v>
      </c>
      <c r="AS179" s="23">
        <f ca="1">SQRT(Inputs!$B$38)*L179+SQRT(1-Inputs!$B$38)*_xlfn.NORM.S.INV(RAND())</f>
        <v>0.29386685595521944</v>
      </c>
      <c r="AT179" s="23">
        <f ca="1">SQRT(Inputs!$B$38)*M179+SQRT(1-Inputs!$B$38)*_xlfn.NORM.S.INV(RAND())</f>
        <v>0.56612563321703457</v>
      </c>
      <c r="AU179" s="15">
        <f ca="1">Inputs!$B$6*EXP($B$8-0.5*C$5^2+C$5*N179)</f>
        <v>3614.8757187441752</v>
      </c>
      <c r="AV179" s="15">
        <f t="shared" ca="1" si="73"/>
        <v>4356.4639751331442</v>
      </c>
      <c r="AW179" s="15">
        <f t="shared" ca="1" si="74"/>
        <v>4137.0209559295236</v>
      </c>
      <c r="AX179" s="15">
        <f t="shared" ca="1" si="75"/>
        <v>4833.4619199832214</v>
      </c>
      <c r="AY179" s="15">
        <f t="shared" ca="1" si="76"/>
        <v>5603.8507970287937</v>
      </c>
      <c r="AZ179" s="15">
        <f t="shared" ca="1" si="77"/>
        <v>7216.3469433819746</v>
      </c>
      <c r="BA179" s="15">
        <f t="shared" ca="1" si="78"/>
        <v>7736.6272823607278</v>
      </c>
      <c r="BB179" s="15">
        <f t="shared" ca="1" si="79"/>
        <v>9108.3507006792734</v>
      </c>
      <c r="BC179" s="15">
        <f t="shared" ca="1" si="80"/>
        <v>12350.188789817743</v>
      </c>
      <c r="BD179" s="15">
        <f t="shared" ca="1" si="81"/>
        <v>15894.71889399592</v>
      </c>
      <c r="BE179" s="15">
        <f t="shared" ca="1" si="82"/>
        <v>22441.117064182607</v>
      </c>
      <c r="BF179" s="15">
        <f ca="1">Inputs!$B$13*EXP($B$9-0.5*C$6^2+C$6*Y179)</f>
        <v>10139.427551079521</v>
      </c>
      <c r="BG179" s="15">
        <f t="shared" ca="1" si="83"/>
        <v>11027.734964735908</v>
      </c>
      <c r="BH179" s="15">
        <f t="shared" ca="1" si="84"/>
        <v>10641.838299649942</v>
      </c>
      <c r="BI179" s="15">
        <f t="shared" ca="1" si="85"/>
        <v>12291.924708131868</v>
      </c>
      <c r="BJ179" s="15">
        <f t="shared" ca="1" si="86"/>
        <v>19629.403457451484</v>
      </c>
      <c r="BK179" s="15">
        <f t="shared" ca="1" si="87"/>
        <v>23475.770768843591</v>
      </c>
      <c r="BL179" s="15">
        <f t="shared" ca="1" si="88"/>
        <v>31702.023522929321</v>
      </c>
      <c r="BM179" s="15">
        <f t="shared" ca="1" si="89"/>
        <v>38539.465722969318</v>
      </c>
      <c r="BN179" s="15">
        <f t="shared" ca="1" si="90"/>
        <v>53347.35264344584</v>
      </c>
      <c r="BO179" s="15">
        <f t="shared" ca="1" si="91"/>
        <v>71707.402895779902</v>
      </c>
      <c r="BP179" s="15">
        <f t="shared" ca="1" si="92"/>
        <v>99460.087286063295</v>
      </c>
      <c r="BQ179" s="15">
        <f ca="1">Inputs!$B$20*EXP($B$10-0.5*C$7^2+C$7*AJ179)</f>
        <v>2457.1037056184132</v>
      </c>
      <c r="BR179" s="15">
        <f t="shared" ca="1" si="93"/>
        <v>3079.6620219810875</v>
      </c>
      <c r="BS179" s="15">
        <f t="shared" ca="1" si="94"/>
        <v>2786.1087858890255</v>
      </c>
      <c r="BT179" s="15">
        <f t="shared" ca="1" si="95"/>
        <v>5236.344353390914</v>
      </c>
      <c r="BU179" s="15">
        <f t="shared" ca="1" si="96"/>
        <v>10219.998743863269</v>
      </c>
      <c r="BV179" s="15">
        <f t="shared" ca="1" si="97"/>
        <v>14290.71758624404</v>
      </c>
      <c r="BW179" s="15">
        <f t="shared" ca="1" si="98"/>
        <v>19787.152708836147</v>
      </c>
      <c r="BX179" s="15">
        <f t="shared" ca="1" si="99"/>
        <v>27884.820218154451</v>
      </c>
      <c r="BY179" s="15">
        <f t="shared" ca="1" si="100"/>
        <v>48894.202256490826</v>
      </c>
      <c r="BZ179" s="15">
        <f t="shared" ca="1" si="101"/>
        <v>72413.598524476387</v>
      </c>
      <c r="CA179" s="15">
        <f t="shared" ca="1" si="102"/>
        <v>112484.60229453121</v>
      </c>
      <c r="CB179" s="15">
        <f ca="1">(AU179*DCF!C$10-DCF!C$5*MAX(AU179*DCF!C$10,0)-MAX(AU179-Inputs!$B$6,0)/Inputs!$B$10)*DCF!C$6</f>
        <v>928.33303677405138</v>
      </c>
      <c r="CC179" s="15">
        <f ca="1">(AV179*DCF!D$10-DCF!D$5*MAX(AV179*DCF!D$10,0)-MAX(AV179-AU179,0)/Inputs!$B$10)*DCF!D$6</f>
        <v>881.04169228706701</v>
      </c>
      <c r="CD179" s="15">
        <f ca="1">(AW179*DCF!E$10-DCF!E$5*MAX(AW179*DCF!E$10,0)-MAX(AW179-AV179,0)/Inputs!$B$10)*DCF!E$6</f>
        <v>955.17228289313493</v>
      </c>
      <c r="CE179" s="15">
        <f ca="1">(AX179*DCF!F$10-DCF!F$5*MAX(AX179*DCF!F$10,0)-MAX(AX179-AW179,0)/Inputs!$B$10)*DCF!F$6</f>
        <v>910.22493630211261</v>
      </c>
      <c r="CF179" s="15">
        <f ca="1">(AY179*DCF!G$10-DCF!G$5*MAX(AY179*DCF!G$10,0)-MAX(AY179-AX179,0)/Inputs!$B$10)*DCF!G$6</f>
        <v>1006.5345135891547</v>
      </c>
      <c r="CG179" s="15">
        <f ca="1">(AZ179*DCF!H$10-DCF!H$5*MAX(AZ179*DCF!H$10,0)-MAX(AZ179-AY179,0)/Inputs!$B$10)*DCF!H$6</f>
        <v>1114.7313366121257</v>
      </c>
      <c r="CH179" s="15">
        <f ca="1">(BA179*DCF!I$10-DCF!I$5*MAX(BA179*DCF!I$10,0)-MAX(BA179-AZ179,0)/Inputs!$B$10)*DCF!I$6</f>
        <v>1327.8553668948823</v>
      </c>
      <c r="CI179" s="15">
        <f ca="1">(BB179*DCF!J$10-DCF!J$5*MAX(BB179*DCF!J$10,0)-MAX(BB179-BA179,0)/Inputs!$B$10)*DCF!J$6</f>
        <v>1355.1520347058686</v>
      </c>
      <c r="CJ179" s="15">
        <f ca="1">(BC179*DCF!K$10-DCF!K$5*MAX(BC179*DCF!K$10,0)-MAX(BC179-BB179,0)/Inputs!$B$10)*DCF!K$6</f>
        <v>1534.3740673509949</v>
      </c>
      <c r="CK179" s="15">
        <f ca="1">(BD179*DCF!L$10-DCF!L$5*MAX(BD179*DCF!L$10,0)-MAX(BD179-BC179,0)/Inputs!$B$10)*DCF!L$6</f>
        <v>1938.8607292535733</v>
      </c>
      <c r="CL179" s="15">
        <f ca="1">(BE179*DCF!M$10-DCF!M$5*MAX(BE179*DCF!M$10,0)-MAX(BE179-BD179,0)/Inputs!$B$10)*DCF!M$6</f>
        <v>2384.6946631233827</v>
      </c>
      <c r="CM179" s="15">
        <f ca="1">(BF179*DCF!C$28-DCF!C$5*MAX(BF179*DCF!C$28,0)-MAX(BF179-Inputs!$B$13,0)/Inputs!$B$17)*DCF!C$6</f>
        <v>3094.4867929258021</v>
      </c>
      <c r="CN179" s="15">
        <f ca="1">(BG179*DCF!D$28-DCF!D$5*MAX(BG179*DCF!D$28,0)-MAX(BG179-BF179,0)/Inputs!$B$17)*DCF!D$6</f>
        <v>3058.4055888097519</v>
      </c>
      <c r="CO179" s="15">
        <f ca="1">(BH179*DCF!E$28-DCF!E$5*MAX(BH179*DCF!E$28,0)-MAX(BH179-BG179,0)/Inputs!$B$17)*DCF!E$6</f>
        <v>3013.9580997526677</v>
      </c>
      <c r="CP179" s="15">
        <f ca="1">(BI179*DCF!F$28-DCF!F$5*MAX(BI179*DCF!F$28,0)-MAX(BI179-BH179,0)/Inputs!$B$17)*DCF!F$6</f>
        <v>3036.5094660900663</v>
      </c>
      <c r="CQ179" s="15">
        <f ca="1">(BJ179*DCF!G$28-DCF!G$5*MAX(BJ179*DCF!G$28,0)-MAX(BJ179-BI179,0)/Inputs!$B$17)*DCF!G$6</f>
        <v>3858.9062146944798</v>
      </c>
      <c r="CR179" s="15">
        <f ca="1">(BK179*DCF!H$28-DCF!H$5*MAX(BK179*DCF!H$28,0)-MAX(BK179-BJ179,0)/Inputs!$B$17)*DCF!H$6</f>
        <v>5208.199575467087</v>
      </c>
      <c r="CS179" s="15">
        <f ca="1">(BL179*DCF!I$28-DCF!I$5*MAX(BL179*DCF!I$28,0)-MAX(BL179-BK179,0)/Inputs!$B$17)*DCF!I$6</f>
        <v>6274.107649251353</v>
      </c>
      <c r="CT179" s="15">
        <f ca="1">(BM179*DCF!J$28-DCF!J$5*MAX(BM179*DCF!J$28,0)-MAX(BM179-BL179,0)/Inputs!$B$17)*DCF!J$6</f>
        <v>7690.9112830231252</v>
      </c>
      <c r="CU179" s="15">
        <f ca="1">(BN179*DCF!K$28-DCF!K$5*MAX(BN179*DCF!K$28,0)-MAX(BN179-BM179,0)/Inputs!$B$17)*DCF!K$6</f>
        <v>9452.2974955943992</v>
      </c>
      <c r="CV179" s="15">
        <f ca="1">(BO179*DCF!L$28-DCF!L$5*MAX(BO179*DCF!L$28,0)-MAX(BO179-BN179,0)/Inputs!$B$17)*DCF!L$6</f>
        <v>12229.661705858351</v>
      </c>
      <c r="CW179" s="15">
        <f ca="1">(BP179*DCF!M$28-DCF!M$5*MAX(BP179*DCF!M$28,0)-MAX(BP179-BO179,0)/Inputs!$B$17)*DCF!M$6</f>
        <v>15812.537633666248</v>
      </c>
      <c r="CX179" s="15">
        <f ca="1">(BQ179*DCF!C$46-DCF!C$5*MAX(BQ179*DCF!C$46,0)-MAX(BQ179-Inputs!$B$20,0)/Inputs!$B$24)*DCF!C$6</f>
        <v>-567.46044009663115</v>
      </c>
      <c r="CY179" s="15">
        <f ca="1">(BR179*DCF!D$46-DCF!D$5*MAX(BR179*DCF!D$46,0)-MAX(BR179-BQ179,0)/Inputs!$B$24)*DCF!D$6</f>
        <v>-791.26695439417108</v>
      </c>
      <c r="CZ179" s="15">
        <f ca="1">(BS179*DCF!E$46-DCF!E$5*MAX(BS179*DCF!E$46,0)-MAX(BS179-BR179,0)/Inputs!$B$24)*DCF!E$6</f>
        <v>-329.4622149107222</v>
      </c>
      <c r="DA179" s="15">
        <f ca="1">(BT179*DCF!F$46-DCF!F$5*MAX(BT179*DCF!F$46,0)-MAX(BT179-BS179,0)/Inputs!$B$24)*DCF!F$6</f>
        <v>-1273.5519304908346</v>
      </c>
      <c r="DB179" s="15">
        <f ca="1">(BU179*DCF!G$46-DCF!G$5*MAX(BU179*DCF!G$46,0)-MAX(BU179-BT179,0)/Inputs!$B$24)*DCF!G$6</f>
        <v>-2020.1834374585721</v>
      </c>
      <c r="DC179" s="15">
        <f ca="1">(BV179*DCF!H$46-DCF!H$5*MAX(BV179*DCF!H$46,0)-MAX(BV179-BU179,0)/Inputs!$B$24)*DCF!H$6</f>
        <v>-1264.9509385616645</v>
      </c>
      <c r="DD179" s="15">
        <f ca="1">(BW179*DCF!I$46-DCF!I$5*MAX(BW179*DCF!I$46,0)-MAX(BW179-BV179,0)/Inputs!$B$24)*DCF!I$6</f>
        <v>-1120.8219303526932</v>
      </c>
      <c r="DE179" s="15">
        <f ca="1">(BX179*DCF!J$46-DCF!J$5*MAX(BX179*DCF!J$46,0)-MAX(BX179-BW179,0)/Inputs!$B$24)*DCF!J$6</f>
        <v>-977.67805157527152</v>
      </c>
      <c r="DF179" s="15">
        <f ca="1">(BY179*DCF!K$46-DCF!K$5*MAX(BY179*DCF!K$46,0)-MAX(BY179-BX179,0)/Inputs!$B$24)*DCF!K$6</f>
        <v>-2353.7390892041635</v>
      </c>
      <c r="DG179" s="15">
        <f ca="1">(BZ179*DCF!L$46-DCF!L$5*MAX(BZ179*DCF!L$46,0)-MAX(BZ179-BY179,0)/Inputs!$B$24)*DCF!L$6</f>
        <v>-316.90012889291205</v>
      </c>
      <c r="DH179" s="15">
        <f ca="1">(CA179*DCF!M$46-DCF!M$5*MAX(CA179*DCF!M$46,0)-MAX(CA179-BZ179,0)/Inputs!$B$24)*DCF!M$6</f>
        <v>441.25953649243149</v>
      </c>
      <c r="DI179" s="15">
        <f ca="1">SUM(CB179:CL179)+BE179*DCF!M$10*(1+Inputs!$B$30)*(1-Inputs!$B$33)*(1-Inputs!$B$30/Inputs!$B$31)/(Inputs!$B$29-Inputs!$B$30)*DCF!M$6</f>
        <v>76790.90020245839</v>
      </c>
      <c r="DJ179" s="15">
        <f ca="1">SUM(CM179:CW179)+BP179*DCF!M$28*(1+Inputs!$B$30)*(1-Inputs!$B$33)*(1-Inputs!$B$30/Inputs!$B$31)/(Inputs!$B$29-Inputs!$B$30)*DCF!M$6</f>
        <v>441794.96569261356</v>
      </c>
      <c r="DK179" s="15">
        <f ca="1">SUM(CX179:DH179)+CA179*DCF!M$46*(1+Inputs!$B$30)*(1-Inputs!$B$33)*(1-Inputs!$B$30/Inputs!$B$31)/(Inputs!$B$29-Inputs!$B$30)*DCF!M$6</f>
        <v>163339.76422086434</v>
      </c>
      <c r="DM179" s="15">
        <f ca="1">DI179+DJ179+DK179+Inputs!$B$34+Inputs!$B$36-Inputs!$B$35</f>
        <v>758776.63011593628</v>
      </c>
    </row>
    <row r="180" spans="1:117" x14ac:dyDescent="0.75">
      <c r="A180" s="11">
        <v>167</v>
      </c>
      <c r="C180" s="23">
        <f t="shared" ca="1" si="106"/>
        <v>5.8152857151601622E-2</v>
      </c>
      <c r="D180" s="23">
        <f t="shared" ca="1" si="106"/>
        <v>-2.4416985525661631E-2</v>
      </c>
      <c r="E180" s="23">
        <f t="shared" ca="1" si="106"/>
        <v>1.6736537227979356</v>
      </c>
      <c r="F180" s="23">
        <f t="shared" ca="1" si="106"/>
        <v>-0.85469612861324007</v>
      </c>
      <c r="G180" s="23">
        <f t="shared" ca="1" si="106"/>
        <v>-1.575443124002549</v>
      </c>
      <c r="H180" s="23">
        <f t="shared" ca="1" si="106"/>
        <v>-0.31360513228457626</v>
      </c>
      <c r="I180" s="23">
        <f t="shared" ca="1" si="106"/>
        <v>0.32500121265932969</v>
      </c>
      <c r="J180" s="23">
        <f t="shared" ca="1" si="106"/>
        <v>-0.61410753485860337</v>
      </c>
      <c r="K180" s="23">
        <f t="shared" ca="1" si="106"/>
        <v>1.4132913725511178</v>
      </c>
      <c r="L180" s="23">
        <f t="shared" ca="1" si="106"/>
        <v>-4.5097819943313681E-2</v>
      </c>
      <c r="M180" s="23">
        <f t="shared" ca="1" si="106"/>
        <v>-1.3498088596321256</v>
      </c>
      <c r="N180" s="23">
        <f ca="1">SQRT(Inputs!$B$38)*C180+SQRT(1-Inputs!$B$38)*_xlfn.NORM.S.INV(RAND())</f>
        <v>0.56793422146488515</v>
      </c>
      <c r="O180" s="23">
        <f ca="1">SQRT(Inputs!$B$38)*D180+SQRT(1-Inputs!$B$38)*_xlfn.NORM.S.INV(RAND())</f>
        <v>-0.17236796051994596</v>
      </c>
      <c r="P180" s="23">
        <f ca="1">SQRT(Inputs!$B$38)*E180+SQRT(1-Inputs!$B$38)*_xlfn.NORM.S.INV(RAND())</f>
        <v>1.2168173339966226</v>
      </c>
      <c r="Q180" s="23">
        <f ca="1">SQRT(Inputs!$B$38)*F180+SQRT(1-Inputs!$B$38)*_xlfn.NORM.S.INV(RAND())</f>
        <v>-1.3126218820139874</v>
      </c>
      <c r="R180" s="23">
        <f ca="1">SQRT(Inputs!$B$38)*G180+SQRT(1-Inputs!$B$38)*_xlfn.NORM.S.INV(RAND())</f>
        <v>0.6660294432681183</v>
      </c>
      <c r="S180" s="23">
        <f ca="1">SQRT(Inputs!$B$38)*H180+SQRT(1-Inputs!$B$38)*_xlfn.NORM.S.INV(RAND())</f>
        <v>0.61812512219866889</v>
      </c>
      <c r="T180" s="23">
        <f ca="1">SQRT(Inputs!$B$38)*I180+SQRT(1-Inputs!$B$38)*_xlfn.NORM.S.INV(RAND())</f>
        <v>-0.14214383762068264</v>
      </c>
      <c r="U180" s="23">
        <f ca="1">SQRT(Inputs!$B$38)*J180+SQRT(1-Inputs!$B$38)*_xlfn.NORM.S.INV(RAND())</f>
        <v>-0.20047766017297119</v>
      </c>
      <c r="V180" s="23">
        <f ca="1">SQRT(Inputs!$B$38)*K180+SQRT(1-Inputs!$B$38)*_xlfn.NORM.S.INV(RAND())</f>
        <v>0.78222829270227501</v>
      </c>
      <c r="W180" s="23">
        <f ca="1">SQRT(Inputs!$B$38)*L180+SQRT(1-Inputs!$B$38)*_xlfn.NORM.S.INV(RAND())</f>
        <v>-0.27917271292106827</v>
      </c>
      <c r="X180" s="23">
        <f ca="1">SQRT(Inputs!$B$38)*M180+SQRT(1-Inputs!$B$38)*_xlfn.NORM.S.INV(RAND())</f>
        <v>-1.0569819257085096</v>
      </c>
      <c r="Y180" s="23">
        <f ca="1">SQRT(Inputs!$B$38)*C180+SQRT(1-Inputs!$B$38)*_xlfn.NORM.S.INV(RAND())</f>
        <v>0.78382786602997523</v>
      </c>
      <c r="Z180" s="23">
        <f ca="1">SQRT(Inputs!$B$38)*D180+SQRT(1-Inputs!$B$38)*_xlfn.NORM.S.INV(RAND())</f>
        <v>1.7985256853624454</v>
      </c>
      <c r="AA180" s="23">
        <f ca="1">SQRT(Inputs!$B$38)*E180+SQRT(1-Inputs!$B$38)*_xlfn.NORM.S.INV(RAND())</f>
        <v>0.48844286972884238</v>
      </c>
      <c r="AB180" s="23">
        <f ca="1">SQRT(Inputs!$B$38)*F180+SQRT(1-Inputs!$B$38)*_xlfn.NORM.S.INV(RAND())</f>
        <v>-1.3828047712018769</v>
      </c>
      <c r="AC180" s="23">
        <f ca="1">SQRT(Inputs!$B$38)*G180+SQRT(1-Inputs!$B$38)*_xlfn.NORM.S.INV(RAND())</f>
        <v>-0.86989616477455289</v>
      </c>
      <c r="AD180" s="23">
        <f ca="1">SQRT(Inputs!$B$38)*H180+SQRT(1-Inputs!$B$38)*_xlfn.NORM.S.INV(RAND())</f>
        <v>-0.24111287589467284</v>
      </c>
      <c r="AE180" s="23">
        <f ca="1">SQRT(Inputs!$B$38)*I180+SQRT(1-Inputs!$B$38)*_xlfn.NORM.S.INV(RAND())</f>
        <v>0.15325490187968885</v>
      </c>
      <c r="AF180" s="23">
        <f ca="1">SQRT(Inputs!$B$38)*J180+SQRT(1-Inputs!$B$38)*_xlfn.NORM.S.INV(RAND())</f>
        <v>-0.5681159949419109</v>
      </c>
      <c r="AG180" s="23">
        <f ca="1">SQRT(Inputs!$B$38)*K180+SQRT(1-Inputs!$B$38)*_xlfn.NORM.S.INV(RAND())</f>
        <v>1.5137092579032774</v>
      </c>
      <c r="AH180" s="23">
        <f ca="1">SQRT(Inputs!$B$38)*L180+SQRT(1-Inputs!$B$38)*_xlfn.NORM.S.INV(RAND())</f>
        <v>-0.64406868401705364</v>
      </c>
      <c r="AI180" s="23">
        <f ca="1">SQRT(Inputs!$B$38)*M180+SQRT(1-Inputs!$B$38)*_xlfn.NORM.S.INV(RAND())</f>
        <v>-1.0692857629871257</v>
      </c>
      <c r="AJ180" s="23">
        <f ca="1">SQRT(Inputs!$B$38)*C180+SQRT(1-Inputs!$B$38)*_xlfn.NORM.S.INV(RAND())</f>
        <v>-0.22514159261336877</v>
      </c>
      <c r="AK180" s="23">
        <f ca="1">SQRT(Inputs!$B$38)*D180+SQRT(1-Inputs!$B$38)*_xlfn.NORM.S.INV(RAND())</f>
        <v>0.7086221099782527</v>
      </c>
      <c r="AL180" s="23">
        <f ca="1">SQRT(Inputs!$B$38)*E180+SQRT(1-Inputs!$B$38)*_xlfn.NORM.S.INV(RAND())</f>
        <v>1.6165012779671204</v>
      </c>
      <c r="AM180" s="23">
        <f ca="1">SQRT(Inputs!$B$38)*F180+SQRT(1-Inputs!$B$38)*_xlfn.NORM.S.INV(RAND())</f>
        <v>-0.98962645272507233</v>
      </c>
      <c r="AN180" s="23">
        <f ca="1">SQRT(Inputs!$B$38)*G180+SQRT(1-Inputs!$B$38)*_xlfn.NORM.S.INV(RAND())</f>
        <v>-9.644308953227565E-2</v>
      </c>
      <c r="AO180" s="23">
        <f ca="1">SQRT(Inputs!$B$38)*H180+SQRT(1-Inputs!$B$38)*_xlfn.NORM.S.INV(RAND())</f>
        <v>-0.42722337366536972</v>
      </c>
      <c r="AP180" s="23">
        <f ca="1">SQRT(Inputs!$B$38)*I180+SQRT(1-Inputs!$B$38)*_xlfn.NORM.S.INV(RAND())</f>
        <v>0.83742561815010519</v>
      </c>
      <c r="AQ180" s="23">
        <f ca="1">SQRT(Inputs!$B$38)*J180+SQRT(1-Inputs!$B$38)*_xlfn.NORM.S.INV(RAND())</f>
        <v>0.54592646018891955</v>
      </c>
      <c r="AR180" s="23">
        <f ca="1">SQRT(Inputs!$B$38)*K180+SQRT(1-Inputs!$B$38)*_xlfn.NORM.S.INV(RAND())</f>
        <v>-0.22988416006447399</v>
      </c>
      <c r="AS180" s="23">
        <f ca="1">SQRT(Inputs!$B$38)*L180+SQRT(1-Inputs!$B$38)*_xlfn.NORM.S.INV(RAND())</f>
        <v>0.30135602459964045</v>
      </c>
      <c r="AT180" s="23">
        <f ca="1">SQRT(Inputs!$B$38)*M180+SQRT(1-Inputs!$B$38)*_xlfn.NORM.S.INV(RAND())</f>
        <v>-1.2145197213919781</v>
      </c>
      <c r="AU180" s="15">
        <f ca="1">Inputs!$B$6*EXP($B$8-0.5*C$5^2+C$5*N180)</f>
        <v>5440.0616645945065</v>
      </c>
      <c r="AV180" s="15">
        <f t="shared" ca="1" si="73"/>
        <v>6456.127444964809</v>
      </c>
      <c r="AW180" s="15">
        <f t="shared" ca="1" si="74"/>
        <v>9276.1912058587004</v>
      </c>
      <c r="AX180" s="15">
        <f t="shared" ca="1" si="75"/>
        <v>9612.3559718255092</v>
      </c>
      <c r="AY180" s="15">
        <f t="shared" ca="1" si="76"/>
        <v>12697.510311918277</v>
      </c>
      <c r="AZ180" s="15">
        <f t="shared" ca="1" si="77"/>
        <v>16623.252364744658</v>
      </c>
      <c r="BA180" s="15">
        <f t="shared" ca="1" si="78"/>
        <v>20042.218832047507</v>
      </c>
      <c r="BB180" s="15">
        <f t="shared" ca="1" si="79"/>
        <v>24049.839121263863</v>
      </c>
      <c r="BC180" s="15">
        <f t="shared" ca="1" si="80"/>
        <v>31765.150564607131</v>
      </c>
      <c r="BD180" s="15">
        <f t="shared" ca="1" si="81"/>
        <v>37912.300558002527</v>
      </c>
      <c r="BE180" s="15">
        <f t="shared" ca="1" si="82"/>
        <v>42192.802089159581</v>
      </c>
      <c r="BF180" s="15">
        <f ca="1">Inputs!$B$13*EXP($B$9-0.5*C$6^2+C$6*Y180)</f>
        <v>16156.234563712358</v>
      </c>
      <c r="BG180" s="15">
        <f t="shared" ca="1" si="83"/>
        <v>27238.809762753521</v>
      </c>
      <c r="BH180" s="15">
        <f t="shared" ca="1" si="84"/>
        <v>36089.17584374221</v>
      </c>
      <c r="BI180" s="15">
        <f t="shared" ca="1" si="85"/>
        <v>35708.882455253355</v>
      </c>
      <c r="BJ180" s="15">
        <f t="shared" ca="1" si="86"/>
        <v>38617.731034417964</v>
      </c>
      <c r="BK180" s="15">
        <f t="shared" ca="1" si="87"/>
        <v>45865.389545599886</v>
      </c>
      <c r="BL180" s="15">
        <f t="shared" ca="1" si="88"/>
        <v>57470.226939643006</v>
      </c>
      <c r="BM180" s="15">
        <f t="shared" ca="1" si="89"/>
        <v>65829.480542095451</v>
      </c>
      <c r="BN180" s="15">
        <f t="shared" ca="1" si="90"/>
        <v>97064.604782769457</v>
      </c>
      <c r="BO180" s="15">
        <f t="shared" ca="1" si="91"/>
        <v>110813.30703354412</v>
      </c>
      <c r="BP180" s="15">
        <f t="shared" ca="1" si="92"/>
        <v>120828.87623213022</v>
      </c>
      <c r="BQ180" s="15">
        <f ca="1">Inputs!$B$20*EXP($B$10-0.5*C$7^2+C$7*AJ180)</f>
        <v>3960.2992135344984</v>
      </c>
      <c r="BR180" s="15">
        <f t="shared" ca="1" si="93"/>
        <v>6729.7992747001936</v>
      </c>
      <c r="BS180" s="15">
        <f t="shared" ca="1" si="94"/>
        <v>14660.78851931485</v>
      </c>
      <c r="BT180" s="15">
        <f t="shared" ca="1" si="95"/>
        <v>15592.133200764949</v>
      </c>
      <c r="BU180" s="15">
        <f t="shared" ca="1" si="96"/>
        <v>21110.39404379643</v>
      </c>
      <c r="BV180" s="15">
        <f t="shared" ca="1" si="97"/>
        <v>26675.433585026185</v>
      </c>
      <c r="BW180" s="15">
        <f t="shared" ca="1" si="98"/>
        <v>44442.485727043168</v>
      </c>
      <c r="BX180" s="15">
        <f t="shared" ca="1" si="99"/>
        <v>69349.236797863909</v>
      </c>
      <c r="BY180" s="15">
        <f t="shared" ca="1" si="100"/>
        <v>92988.896573673046</v>
      </c>
      <c r="BZ180" s="15">
        <f t="shared" ca="1" si="101"/>
        <v>137908.73658934174</v>
      </c>
      <c r="CA180" s="15">
        <f t="shared" ca="1" si="102"/>
        <v>156114.90223727684</v>
      </c>
      <c r="CB180" s="15">
        <f ca="1">(AU180*DCF!C$10-DCF!C$5*MAX(AU180*DCF!C$10,0)-MAX(AU180-Inputs!$B$6,0)/Inputs!$B$10)*DCF!C$6</f>
        <v>1039.6673458206938</v>
      </c>
      <c r="CC180" s="15">
        <f ca="1">(AV180*DCF!D$10-DCF!D$5*MAX(AV180*DCF!D$10,0)-MAX(AV180-AU180,0)/Inputs!$B$10)*DCF!D$6</f>
        <v>1325.8962776697226</v>
      </c>
      <c r="CD180" s="15">
        <f ca="1">(AW180*DCF!E$10-DCF!E$5*MAX(AW180*DCF!E$10,0)-MAX(AW180-AV180,0)/Inputs!$B$10)*DCF!E$6</f>
        <v>1506.5297423726813</v>
      </c>
      <c r="CE180" s="15">
        <f ca="1">(AX180*DCF!F$10-DCF!F$5*MAX(AX180*DCF!F$10,0)-MAX(AX180-AW180,0)/Inputs!$B$10)*DCF!F$6</f>
        <v>2028.4144363033217</v>
      </c>
      <c r="CF180" s="15">
        <f ca="1">(AY180*DCF!G$10-DCF!G$5*MAX(AY180*DCF!G$10,0)-MAX(AY180-AX180,0)/Inputs!$B$10)*DCF!G$6</f>
        <v>2023.1731208885269</v>
      </c>
      <c r="CG180" s="15">
        <f ca="1">(AZ180*DCF!H$10-DCF!H$5*MAX(AZ180*DCF!H$10,0)-MAX(AZ180-AY180,0)/Inputs!$B$10)*DCF!H$6</f>
        <v>2530.3304904623674</v>
      </c>
      <c r="CH180" s="15">
        <f ca="1">(BA180*DCF!I$10-DCF!I$5*MAX(BA180*DCF!I$10,0)-MAX(BA180-AZ180,0)/Inputs!$B$10)*DCF!I$6</f>
        <v>3100.1519478484015</v>
      </c>
      <c r="CI180" s="15">
        <f ca="1">(BB180*DCF!J$10-DCF!J$5*MAX(BB180*DCF!J$10,0)-MAX(BB180-BA180,0)/Inputs!$B$10)*DCF!J$6</f>
        <v>3519.7193820869597</v>
      </c>
      <c r="CJ180" s="15">
        <f ca="1">(BC180*DCF!K$10-DCF!K$5*MAX(BC180*DCF!K$10,0)-MAX(BC180-BB180,0)/Inputs!$B$10)*DCF!K$6</f>
        <v>4033.6529361999433</v>
      </c>
      <c r="CK180" s="15">
        <f ca="1">(BD180*DCF!L$10-DCF!L$5*MAX(BD180*DCF!L$10,0)-MAX(BD180-BC180,0)/Inputs!$B$10)*DCF!L$6</f>
        <v>4922.9698380343671</v>
      </c>
      <c r="CL180" s="15">
        <f ca="1">(BE180*DCF!M$10-DCF!M$5*MAX(BE180*DCF!M$10,0)-MAX(BE180-BD180,0)/Inputs!$B$10)*DCF!M$6</f>
        <v>5442.5984537881468</v>
      </c>
      <c r="CM180" s="15">
        <f ca="1">(BF180*DCF!C$28-DCF!C$5*MAX(BF180*DCF!C$28,0)-MAX(BF180-Inputs!$B$13,0)/Inputs!$B$17)*DCF!C$6</f>
        <v>3829.3369811394846</v>
      </c>
      <c r="CN180" s="15">
        <f ca="1">(BG180*DCF!D$28-DCF!D$5*MAX(BG180*DCF!D$28,0)-MAX(BG180-BF180,0)/Inputs!$B$17)*DCF!D$6</f>
        <v>5658.0362840219832</v>
      </c>
      <c r="CO180" s="15">
        <f ca="1">(BH180*DCF!E$28-DCF!E$5*MAX(BH180*DCF!E$28,0)-MAX(BH180-BG180,0)/Inputs!$B$17)*DCF!E$6</f>
        <v>8476.8118876156968</v>
      </c>
      <c r="CP180" s="15">
        <f ca="1">(BI180*DCF!F$28-DCF!F$5*MAX(BI180*DCF!F$28,0)-MAX(BI180-BH180,0)/Inputs!$B$17)*DCF!F$6</f>
        <v>9694.0209838392639</v>
      </c>
      <c r="CQ180" s="15">
        <f ca="1">(BJ180*DCF!G$28-DCF!G$5*MAX(BJ180*DCF!G$28,0)-MAX(BJ180-BI180,0)/Inputs!$B$17)*DCF!G$6</f>
        <v>9530.4237136605607</v>
      </c>
      <c r="CR180" s="15">
        <f ca="1">(BK180*DCF!H$28-DCF!H$5*MAX(BK180*DCF!H$28,0)-MAX(BK180-BJ180,0)/Inputs!$B$17)*DCF!H$6</f>
        <v>10216.934117398205</v>
      </c>
      <c r="CS180" s="15">
        <f ca="1">(BL180*DCF!I$28-DCF!I$5*MAX(BL180*DCF!I$28,0)-MAX(BL180-BK180,0)/Inputs!$B$17)*DCF!I$6</f>
        <v>11848.648469376587</v>
      </c>
      <c r="CT180" s="15">
        <f ca="1">(BM180*DCF!J$28-DCF!J$5*MAX(BM180*DCF!J$28,0)-MAX(BM180-BL180,0)/Inputs!$B$17)*DCF!J$6</f>
        <v>13577.070346543569</v>
      </c>
      <c r="CU180" s="15">
        <f ca="1">(BN180*DCF!K$28-DCF!K$5*MAX(BN180*DCF!K$28,0)-MAX(BN180-BM180,0)/Inputs!$B$17)*DCF!K$6</f>
        <v>16672.530378336065</v>
      </c>
      <c r="CV180" s="15">
        <f ca="1">(BO180*DCF!L$28-DCF!L$5*MAX(BO180*DCF!L$28,0)-MAX(BO180-BN180,0)/Inputs!$B$17)*DCF!L$6</f>
        <v>20553.892125057093</v>
      </c>
      <c r="CW180" s="15">
        <f ca="1">(BP180*DCF!M$28-DCF!M$5*MAX(BP180*DCF!M$28,0)-MAX(BP180-BO180,0)/Inputs!$B$17)*DCF!M$6</f>
        <v>21687.114578542594</v>
      </c>
      <c r="CX180" s="15">
        <f ca="1">(BQ180*DCF!C$46-DCF!C$5*MAX(BQ180*DCF!C$46,0)-MAX(BQ180-Inputs!$B$20,0)/Inputs!$B$24)*DCF!C$6</f>
        <v>-1265.3343280839481</v>
      </c>
      <c r="CY180" s="15">
        <f ca="1">(BR180*DCF!D$46-DCF!D$5*MAX(BR180*DCF!D$46,0)-MAX(BR180-BQ180,0)/Inputs!$B$24)*DCF!D$6</f>
        <v>-2330.342482405164</v>
      </c>
      <c r="CZ180" s="15">
        <f ca="1">(BS180*DCF!E$46-DCF!E$5*MAX(BS180*DCF!E$46,0)-MAX(BS180-BR180,0)/Inputs!$B$24)*DCF!E$6</f>
        <v>-4859.8413923035332</v>
      </c>
      <c r="DA180" s="15">
        <f ca="1">(BT180*DCF!F$46-DCF!F$5*MAX(BT180*DCF!F$46,0)-MAX(BT180-BS180,0)/Inputs!$B$24)*DCF!F$6</f>
        <v>-1474.6497612331234</v>
      </c>
      <c r="DB180" s="15">
        <f ca="1">(BU180*DCF!G$46-DCF!G$5*MAX(BU180*DCF!G$46,0)-MAX(BU180-BT180,0)/Inputs!$B$24)*DCF!G$6</f>
        <v>-2566.3458666615747</v>
      </c>
      <c r="DC180" s="15">
        <f ca="1">(BV180*DCF!H$46-DCF!H$5*MAX(BV180*DCF!H$46,0)-MAX(BV180-BU180,0)/Inputs!$B$24)*DCF!H$6</f>
        <v>-1729.3019398741578</v>
      </c>
      <c r="DD180" s="15">
        <f ca="1">(BW180*DCF!I$46-DCF!I$5*MAX(BW180*DCF!I$46,0)-MAX(BW180-BV180,0)/Inputs!$B$24)*DCF!I$6</f>
        <v>-4073.8169093566239</v>
      </c>
      <c r="DE180" s="15">
        <f ca="1">(BX180*DCF!J$46-DCF!J$5*MAX(BX180*DCF!J$46,0)-MAX(BX180-BW180,0)/Inputs!$B$24)*DCF!J$6</f>
        <v>-3695.8548115537683</v>
      </c>
      <c r="DF180" s="15">
        <f ca="1">(BY180*DCF!K$46-DCF!K$5*MAX(BY180*DCF!K$46,0)-MAX(BY180-BX180,0)/Inputs!$B$24)*DCF!K$6</f>
        <v>-479.25113481465894</v>
      </c>
      <c r="DG180" s="15">
        <f ca="1">(BZ180*DCF!L$46-DCF!L$5*MAX(BZ180*DCF!L$46,0)-MAX(BZ180-BY180,0)/Inputs!$B$24)*DCF!L$6</f>
        <v>-632.51546012162692</v>
      </c>
      <c r="DH180" s="15">
        <f ca="1">(CA180*DCF!M$46-DCF!M$5*MAX(CA180*DCF!M$46,0)-MAX(CA180-BZ180,0)/Inputs!$B$24)*DCF!M$6</f>
        <v>8432.6837205059255</v>
      </c>
      <c r="DI180" s="15">
        <f ca="1">SUM(CB180:CL180)+BE180*DCF!M$10*(1+Inputs!$B$30)*(1-Inputs!$B$33)*(1-Inputs!$B$30/Inputs!$B$31)/(Inputs!$B$29-Inputs!$B$30)*DCF!M$6</f>
        <v>148896.23012765296</v>
      </c>
      <c r="DJ180" s="15">
        <f ca="1">SUM(CM180:CW180)+BP180*DCF!M$28*(1+Inputs!$B$30)*(1-Inputs!$B$33)*(1-Inputs!$B$30/Inputs!$B$31)/(Inputs!$B$29-Inputs!$B$30)*DCF!M$6</f>
        <v>580102.6336661909</v>
      </c>
      <c r="DK180" s="15">
        <f ca="1">SUM(CX180:DH180)+CA180*DCF!M$46*(1+Inputs!$B$30)*(1-Inputs!$B$33)*(1-Inputs!$B$30/Inputs!$B$31)/(Inputs!$B$29-Inputs!$B$30)*DCF!M$6</f>
        <v>226697.56148532347</v>
      </c>
      <c r="DM180" s="15">
        <f ca="1">DI180+DJ180+DK180+Inputs!$B$34+Inputs!$B$36-Inputs!$B$35</f>
        <v>1032547.4252791675</v>
      </c>
    </row>
    <row r="181" spans="1:117" x14ac:dyDescent="0.75">
      <c r="A181" s="11">
        <v>168</v>
      </c>
      <c r="C181" s="23">
        <f t="shared" ca="1" si="106"/>
        <v>-1.8702395250310186</v>
      </c>
      <c r="D181" s="23">
        <f t="shared" ca="1" si="106"/>
        <v>-0.12555246901024048</v>
      </c>
      <c r="E181" s="23">
        <f t="shared" ca="1" si="106"/>
        <v>0.48464670300378565</v>
      </c>
      <c r="F181" s="23">
        <f t="shared" ca="1" si="106"/>
        <v>-0.55228916601958722</v>
      </c>
      <c r="G181" s="23">
        <f t="shared" ca="1" si="106"/>
        <v>-2.3595153291633619</v>
      </c>
      <c r="H181" s="23">
        <f t="shared" ca="1" si="106"/>
        <v>-1.626891903789325</v>
      </c>
      <c r="I181" s="23">
        <f t="shared" ca="1" si="106"/>
        <v>-0.64925201229274565</v>
      </c>
      <c r="J181" s="23">
        <f t="shared" ca="1" si="106"/>
        <v>0.55323866262554011</v>
      </c>
      <c r="K181" s="23">
        <f t="shared" ca="1" si="106"/>
        <v>0.13158009123928616</v>
      </c>
      <c r="L181" s="23">
        <f t="shared" ca="1" si="106"/>
        <v>0.63004993041298396</v>
      </c>
      <c r="M181" s="23">
        <f t="shared" ca="1" si="106"/>
        <v>1.4883847840358977</v>
      </c>
      <c r="N181" s="23">
        <f ca="1">SQRT(Inputs!$B$38)*C181+SQRT(1-Inputs!$B$38)*_xlfn.NORM.S.INV(RAND())</f>
        <v>-1.2041006189454087</v>
      </c>
      <c r="O181" s="23">
        <f ca="1">SQRT(Inputs!$B$38)*D181+SQRT(1-Inputs!$B$38)*_xlfn.NORM.S.INV(RAND())</f>
        <v>-0.24184618212767039</v>
      </c>
      <c r="P181" s="23">
        <f ca="1">SQRT(Inputs!$B$38)*E181+SQRT(1-Inputs!$B$38)*_xlfn.NORM.S.INV(RAND())</f>
        <v>0.64556132625646478</v>
      </c>
      <c r="Q181" s="23">
        <f ca="1">SQRT(Inputs!$B$38)*F181+SQRT(1-Inputs!$B$38)*_xlfn.NORM.S.INV(RAND())</f>
        <v>-0.9984858719694607</v>
      </c>
      <c r="R181" s="23">
        <f ca="1">SQRT(Inputs!$B$38)*G181+SQRT(1-Inputs!$B$38)*_xlfn.NORM.S.INV(RAND())</f>
        <v>-0.80000395857941231</v>
      </c>
      <c r="S181" s="23">
        <f ca="1">SQRT(Inputs!$B$38)*H181+SQRT(1-Inputs!$B$38)*_xlfn.NORM.S.INV(RAND())</f>
        <v>-0.20966487789225741</v>
      </c>
      <c r="T181" s="23">
        <f ca="1">SQRT(Inputs!$B$38)*I181+SQRT(1-Inputs!$B$38)*_xlfn.NORM.S.INV(RAND())</f>
        <v>-0.72391070617775211</v>
      </c>
      <c r="U181" s="23">
        <f ca="1">SQRT(Inputs!$B$38)*J181+SQRT(1-Inputs!$B$38)*_xlfn.NORM.S.INV(RAND())</f>
        <v>0.88614971627200645</v>
      </c>
      <c r="V181" s="23">
        <f ca="1">SQRT(Inputs!$B$38)*K181+SQRT(1-Inputs!$B$38)*_xlfn.NORM.S.INV(RAND())</f>
        <v>-1.9956681490262418</v>
      </c>
      <c r="W181" s="23">
        <f ca="1">SQRT(Inputs!$B$38)*L181+SQRT(1-Inputs!$B$38)*_xlfn.NORM.S.INV(RAND())</f>
        <v>-0.88699880013015142</v>
      </c>
      <c r="X181" s="23">
        <f ca="1">SQRT(Inputs!$B$38)*M181+SQRT(1-Inputs!$B$38)*_xlfn.NORM.S.INV(RAND())</f>
        <v>2.2192694606650107</v>
      </c>
      <c r="Y181" s="23">
        <f ca="1">SQRT(Inputs!$B$38)*C181+SQRT(1-Inputs!$B$38)*_xlfn.NORM.S.INV(RAND())</f>
        <v>-1.5826944667896872</v>
      </c>
      <c r="Z181" s="23">
        <f ca="1">SQRT(Inputs!$B$38)*D181+SQRT(1-Inputs!$B$38)*_xlfn.NORM.S.INV(RAND())</f>
        <v>-0.37878617354985772</v>
      </c>
      <c r="AA181" s="23">
        <f ca="1">SQRT(Inputs!$B$38)*E181+SQRT(1-Inputs!$B$38)*_xlfn.NORM.S.INV(RAND())</f>
        <v>-0.14963051401120403</v>
      </c>
      <c r="AB181" s="23">
        <f ca="1">SQRT(Inputs!$B$38)*F181+SQRT(1-Inputs!$B$38)*_xlfn.NORM.S.INV(RAND())</f>
        <v>0.62263461783791652</v>
      </c>
      <c r="AC181" s="23">
        <f ca="1">SQRT(Inputs!$B$38)*G181+SQRT(1-Inputs!$B$38)*_xlfn.NORM.S.INV(RAND())</f>
        <v>0.88387031621076573</v>
      </c>
      <c r="AD181" s="23">
        <f ca="1">SQRT(Inputs!$B$38)*H181+SQRT(1-Inputs!$B$38)*_xlfn.NORM.S.INV(RAND())</f>
        <v>-0.6297104054601329</v>
      </c>
      <c r="AE181" s="23">
        <f ca="1">SQRT(Inputs!$B$38)*I181+SQRT(1-Inputs!$B$38)*_xlfn.NORM.S.INV(RAND())</f>
        <v>-0.94843195297314598</v>
      </c>
      <c r="AF181" s="23">
        <f ca="1">SQRT(Inputs!$B$38)*J181+SQRT(1-Inputs!$B$38)*_xlfn.NORM.S.INV(RAND())</f>
        <v>-4.6963021389023862E-2</v>
      </c>
      <c r="AG181" s="23">
        <f ca="1">SQRT(Inputs!$B$38)*K181+SQRT(1-Inputs!$B$38)*_xlfn.NORM.S.INV(RAND())</f>
        <v>1.4636099847321984</v>
      </c>
      <c r="AH181" s="23">
        <f ca="1">SQRT(Inputs!$B$38)*L181+SQRT(1-Inputs!$B$38)*_xlfn.NORM.S.INV(RAND())</f>
        <v>-0.70672668498564595</v>
      </c>
      <c r="AI181" s="23">
        <f ca="1">SQRT(Inputs!$B$38)*M181+SQRT(1-Inputs!$B$38)*_xlfn.NORM.S.INV(RAND())</f>
        <v>0.18987732847391003</v>
      </c>
      <c r="AJ181" s="23">
        <f ca="1">SQRT(Inputs!$B$38)*C181+SQRT(1-Inputs!$B$38)*_xlfn.NORM.S.INV(RAND())</f>
        <v>-9.2608641968981886E-2</v>
      </c>
      <c r="AK181" s="23">
        <f ca="1">SQRT(Inputs!$B$38)*D181+SQRT(1-Inputs!$B$38)*_xlfn.NORM.S.INV(RAND())</f>
        <v>0.54257057873422199</v>
      </c>
      <c r="AL181" s="23">
        <f ca="1">SQRT(Inputs!$B$38)*E181+SQRT(1-Inputs!$B$38)*_xlfn.NORM.S.INV(RAND())</f>
        <v>-1.6364334348200984</v>
      </c>
      <c r="AM181" s="23">
        <f ca="1">SQRT(Inputs!$B$38)*F181+SQRT(1-Inputs!$B$38)*_xlfn.NORM.S.INV(RAND())</f>
        <v>-6.1526334729314763E-2</v>
      </c>
      <c r="AN181" s="23">
        <f ca="1">SQRT(Inputs!$B$38)*G181+SQRT(1-Inputs!$B$38)*_xlfn.NORM.S.INV(RAND())</f>
        <v>-0.2237173736503606</v>
      </c>
      <c r="AO181" s="23">
        <f ca="1">SQRT(Inputs!$B$38)*H181+SQRT(1-Inputs!$B$38)*_xlfn.NORM.S.INV(RAND())</f>
        <v>-0.68666600222918328</v>
      </c>
      <c r="AP181" s="23">
        <f ca="1">SQRT(Inputs!$B$38)*I181+SQRT(1-Inputs!$B$38)*_xlfn.NORM.S.INV(RAND())</f>
        <v>-0.16262162948158351</v>
      </c>
      <c r="AQ181" s="23">
        <f ca="1">SQRT(Inputs!$B$38)*J181+SQRT(1-Inputs!$B$38)*_xlfn.NORM.S.INV(RAND())</f>
        <v>0.84314714121100065</v>
      </c>
      <c r="AR181" s="23">
        <f ca="1">SQRT(Inputs!$B$38)*K181+SQRT(1-Inputs!$B$38)*_xlfn.NORM.S.INV(RAND())</f>
        <v>0.53698744511721808</v>
      </c>
      <c r="AS181" s="23">
        <f ca="1">SQRT(Inputs!$B$38)*L181+SQRT(1-Inputs!$B$38)*_xlfn.NORM.S.INV(RAND())</f>
        <v>0.90791529807894999</v>
      </c>
      <c r="AT181" s="23">
        <f ca="1">SQRT(Inputs!$B$38)*M181+SQRT(1-Inputs!$B$38)*_xlfn.NORM.S.INV(RAND())</f>
        <v>1.6641292976616211</v>
      </c>
      <c r="AU181" s="15">
        <f ca="1">Inputs!$B$6*EXP($B$8-0.5*C$5^2+C$5*N181)</f>
        <v>4083.4640785111014</v>
      </c>
      <c r="AV181" s="15">
        <f t="shared" ca="1" si="73"/>
        <v>4796.8978126591846</v>
      </c>
      <c r="AW181" s="15">
        <f t="shared" ca="1" si="74"/>
        <v>6381.091126736821</v>
      </c>
      <c r="AX181" s="15">
        <f t="shared" ca="1" si="75"/>
        <v>6877.0057501840447</v>
      </c>
      <c r="AY181" s="15">
        <f t="shared" ca="1" si="76"/>
        <v>7654.7387767138061</v>
      </c>
      <c r="AZ181" s="15">
        <f t="shared" ca="1" si="77"/>
        <v>9148.2780708741611</v>
      </c>
      <c r="BA181" s="15">
        <f t="shared" ca="1" si="78"/>
        <v>10378.295548604066</v>
      </c>
      <c r="BB181" s="15">
        <f t="shared" ca="1" si="79"/>
        <v>13885.884135750077</v>
      </c>
      <c r="BC181" s="15">
        <f t="shared" ca="1" si="80"/>
        <v>14026.72231574336</v>
      </c>
      <c r="BD181" s="15">
        <f t="shared" ca="1" si="81"/>
        <v>15815.934529364689</v>
      </c>
      <c r="BE181" s="15">
        <f t="shared" ca="1" si="82"/>
        <v>23721.788809559854</v>
      </c>
      <c r="BF181" s="15">
        <f ca="1">Inputs!$B$13*EXP($B$9-0.5*C$6^2+C$6*Y181)</f>
        <v>10106.193255975191</v>
      </c>
      <c r="BG181" s="15">
        <f t="shared" ca="1" si="83"/>
        <v>11503.076473427182</v>
      </c>
      <c r="BH181" s="15">
        <f t="shared" ca="1" si="84"/>
        <v>13710.137535914315</v>
      </c>
      <c r="BI181" s="15">
        <f t="shared" ca="1" si="85"/>
        <v>18471.300227723474</v>
      </c>
      <c r="BJ181" s="15">
        <f t="shared" ca="1" si="86"/>
        <v>25721.516271376535</v>
      </c>
      <c r="BK181" s="15">
        <f t="shared" ca="1" si="87"/>
        <v>28974.67482316828</v>
      </c>
      <c r="BL181" s="15">
        <f t="shared" ca="1" si="88"/>
        <v>31475.485164363778</v>
      </c>
      <c r="BM181" s="15">
        <f t="shared" ca="1" si="89"/>
        <v>38465.099248212551</v>
      </c>
      <c r="BN181" s="15">
        <f t="shared" ca="1" si="90"/>
        <v>56376.738881782643</v>
      </c>
      <c r="BO181" s="15">
        <f t="shared" ca="1" si="91"/>
        <v>63895.14259410619</v>
      </c>
      <c r="BP181" s="15">
        <f t="shared" ca="1" si="92"/>
        <v>80353.077569620524</v>
      </c>
      <c r="BQ181" s="15">
        <f ca="1">Inputs!$B$20*EXP($B$10-0.5*C$7^2+C$7*AJ181)</f>
        <v>4150.9064189733908</v>
      </c>
      <c r="BR181" s="15">
        <f t="shared" ca="1" si="93"/>
        <v>6691.3644952829545</v>
      </c>
      <c r="BS181" s="15">
        <f t="shared" ca="1" si="94"/>
        <v>5727.0276750430803</v>
      </c>
      <c r="BT181" s="15">
        <f t="shared" ca="1" si="95"/>
        <v>7769.8998311530049</v>
      </c>
      <c r="BU181" s="15">
        <f t="shared" ca="1" si="96"/>
        <v>10200.734776899593</v>
      </c>
      <c r="BV181" s="15">
        <f t="shared" ca="1" si="97"/>
        <v>12157.973739206091</v>
      </c>
      <c r="BW181" s="15">
        <f t="shared" ca="1" si="98"/>
        <v>16391.761068034222</v>
      </c>
      <c r="BX181" s="15">
        <f t="shared" ca="1" si="99"/>
        <v>27148.53637150245</v>
      </c>
      <c r="BY181" s="15">
        <f t="shared" ca="1" si="100"/>
        <v>42155.686458413191</v>
      </c>
      <c r="BZ181" s="15">
        <f t="shared" ca="1" si="101"/>
        <v>69894.554157776394</v>
      </c>
      <c r="CA181" s="15">
        <f t="shared" ca="1" si="102"/>
        <v>131963.59543778785</v>
      </c>
      <c r="CB181" s="15">
        <f ca="1">(AU181*DCF!C$10-DCF!C$5*MAX(AU181*DCF!C$10,0)-MAX(AU181-Inputs!$B$6,0)/Inputs!$B$10)*DCF!C$6</f>
        <v>1048.6707990832147</v>
      </c>
      <c r="CC181" s="15">
        <f ca="1">(AV181*DCF!D$10-DCF!D$5*MAX(AV181*DCF!D$10,0)-MAX(AV181-AU181,0)/Inputs!$B$10)*DCF!D$6</f>
        <v>995.25919973498139</v>
      </c>
      <c r="CD181" s="15">
        <f ca="1">(AW181*DCF!E$10-DCF!E$5*MAX(AW181*DCF!E$10,0)-MAX(AW181-AV181,0)/Inputs!$B$10)*DCF!E$6</f>
        <v>1116.4664243092122</v>
      </c>
      <c r="CE181" s="15">
        <f ca="1">(AX181*DCF!F$10-DCF!F$5*MAX(AX181*DCF!F$10,0)-MAX(AX181-AW181,0)/Inputs!$B$10)*DCF!F$6</f>
        <v>1398.0518575225685</v>
      </c>
      <c r="CF181" s="15">
        <f ca="1">(AY181*DCF!G$10-DCF!G$5*MAX(AY181*DCF!G$10,0)-MAX(AY181-AX181,0)/Inputs!$B$10)*DCF!G$6</f>
        <v>1427.6874897304313</v>
      </c>
      <c r="CG181" s="15">
        <f ca="1">(AZ181*DCF!H$10-DCF!H$5*MAX(AZ181*DCF!H$10,0)-MAX(AZ181-AY181,0)/Inputs!$B$10)*DCF!H$6</f>
        <v>1510.9400724444386</v>
      </c>
      <c r="CH181" s="15">
        <f ca="1">(BA181*DCF!I$10-DCF!I$5*MAX(BA181*DCF!I$10,0)-MAX(BA181-AZ181,0)/Inputs!$B$10)*DCF!I$6</f>
        <v>1693.9700330889143</v>
      </c>
      <c r="CI181" s="15">
        <f ca="1">(BB181*DCF!J$10-DCF!J$5*MAX(BB181*DCF!J$10,0)-MAX(BB181-BA181,0)/Inputs!$B$10)*DCF!J$6</f>
        <v>1851.3326874882141</v>
      </c>
      <c r="CJ181" s="15">
        <f ca="1">(BC181*DCF!K$10-DCF!K$5*MAX(BC181*DCF!K$10,0)-MAX(BC181-BB181,0)/Inputs!$B$10)*DCF!K$6</f>
        <v>2238.3618211314292</v>
      </c>
      <c r="CK181" s="15">
        <f ca="1">(BD181*DCF!L$10-DCF!L$5*MAX(BD181*DCF!L$10,0)-MAX(BD181-BC181,0)/Inputs!$B$10)*DCF!L$6</f>
        <v>2153.9695732303585</v>
      </c>
      <c r="CL181" s="15">
        <f ca="1">(BE181*DCF!M$10-DCF!M$5*MAX(BE181*DCF!M$10,0)-MAX(BE181-BD181,0)/Inputs!$B$10)*DCF!M$6</f>
        <v>2403.0124526612822</v>
      </c>
      <c r="CM181" s="15">
        <f ca="1">(BF181*DCF!C$28-DCF!C$5*MAX(BF181*DCF!C$28,0)-MAX(BF181-Inputs!$B$13,0)/Inputs!$B$17)*DCF!C$6</f>
        <v>3084.3439040147209</v>
      </c>
      <c r="CN181" s="15">
        <f ca="1">(BG181*DCF!D$28-DCF!D$5*MAX(BG181*DCF!D$28,0)-MAX(BG181-BF181,0)/Inputs!$B$17)*DCF!D$6</f>
        <v>3089.9020893471888</v>
      </c>
      <c r="CO181" s="15">
        <f ca="1">(BH181*DCF!E$28-DCF!E$5*MAX(BH181*DCF!E$28,0)-MAX(BH181-BG181,0)/Inputs!$B$17)*DCF!E$6</f>
        <v>3447.9737232583498</v>
      </c>
      <c r="CP181" s="15">
        <f ca="1">(BI181*DCF!F$28-DCF!F$5*MAX(BI181*DCF!F$28,0)-MAX(BI181-BH181,0)/Inputs!$B$17)*DCF!F$6</f>
        <v>4147.6265378868829</v>
      </c>
      <c r="CQ181" s="15">
        <f ca="1">(BJ181*DCF!G$28-DCF!G$5*MAX(BJ181*DCF!G$28,0)-MAX(BJ181-BI181,0)/Inputs!$B$17)*DCF!G$6</f>
        <v>5454.2278300369062</v>
      </c>
      <c r="CR181" s="15">
        <f ca="1">(BK181*DCF!H$28-DCF!H$5*MAX(BK181*DCF!H$28,0)-MAX(BK181-BJ181,0)/Inputs!$B$17)*DCF!H$6</f>
        <v>6660.3072097130562</v>
      </c>
      <c r="CS181" s="15">
        <f ca="1">(BL181*DCF!I$28-DCF!I$5*MAX(BL181*DCF!I$28,0)-MAX(BL181-BK181,0)/Inputs!$B$17)*DCF!I$6</f>
        <v>7042.6129786579495</v>
      </c>
      <c r="CT181" s="15">
        <f ca="1">(BM181*DCF!J$28-DCF!J$5*MAX(BM181*DCF!J$28,0)-MAX(BM181-BL181,0)/Inputs!$B$17)*DCF!J$6</f>
        <v>7654.1446367888666</v>
      </c>
      <c r="CU181" s="15">
        <f ca="1">(BN181*DCF!K$28-DCF!K$5*MAX(BN181*DCF!K$28,0)-MAX(BN181-BM181,0)/Inputs!$B$17)*DCF!K$6</f>
        <v>9711.8847098711904</v>
      </c>
      <c r="CV181" s="15">
        <f ca="1">(BO181*DCF!L$28-DCF!L$5*MAX(BO181*DCF!L$28,0)-MAX(BO181-BN181,0)/Inputs!$B$17)*DCF!L$6</f>
        <v>11897.702181608836</v>
      </c>
      <c r="CW181" s="15">
        <f ca="1">(BP181*DCF!M$28-DCF!M$5*MAX(BP181*DCF!M$28,0)-MAX(BP181-BO181,0)/Inputs!$B$17)*DCF!M$6</f>
        <v>13398.16138606714</v>
      </c>
      <c r="CX181" s="15">
        <f ca="1">(BQ181*DCF!C$46-DCF!C$5*MAX(BQ181*DCF!C$46,0)-MAX(BQ181-Inputs!$B$20,0)/Inputs!$B$24)*DCF!C$6</f>
        <v>-1397.3947475566217</v>
      </c>
      <c r="CY181" s="15">
        <f ca="1">(BR181*DCF!D$46-DCF!D$5*MAX(BR181*DCF!D$46,0)-MAX(BR181-BQ181,0)/Inputs!$B$24)*DCF!D$6</f>
        <v>-2226.0522481522635</v>
      </c>
      <c r="CZ181" s="15">
        <f ca="1">(BS181*DCF!E$46-DCF!E$5*MAX(BS181*DCF!E$46,0)-MAX(BS181-BR181,0)/Inputs!$B$24)*DCF!E$6</f>
        <v>-677.23099407714665</v>
      </c>
      <c r="DA181" s="15">
        <f ca="1">(BT181*DCF!F$46-DCF!F$5*MAX(BT181*DCF!F$46,0)-MAX(BT181-BS181,0)/Inputs!$B$24)*DCF!F$6</f>
        <v>-1309.7275629135277</v>
      </c>
      <c r="DB181" s="15">
        <f ca="1">(BU181*DCF!G$46-DCF!G$5*MAX(BU181*DCF!G$46,0)-MAX(BU181-BT181,0)/Inputs!$B$24)*DCF!G$6</f>
        <v>-1160.8174120187768</v>
      </c>
      <c r="DC181" s="15">
        <f ca="1">(BV181*DCF!H$46-DCF!H$5*MAX(BV181*DCF!H$46,0)-MAX(BV181-BU181,0)/Inputs!$B$24)*DCF!H$6</f>
        <v>-608.200015334657</v>
      </c>
      <c r="DD181" s="15">
        <f ca="1">(BW181*DCF!I$46-DCF!I$5*MAX(BW181*DCF!I$46,0)-MAX(BW181-BV181,0)/Inputs!$B$24)*DCF!I$6</f>
        <v>-836.78248088362147</v>
      </c>
      <c r="DE181" s="15">
        <f ca="1">(BX181*DCF!J$46-DCF!J$5*MAX(BX181*DCF!J$46,0)-MAX(BX181-BW181,0)/Inputs!$B$24)*DCF!J$6</f>
        <v>-1713.7150656184044</v>
      </c>
      <c r="DF181" s="15">
        <f ca="1">(BY181*DCF!K$46-DCF!K$5*MAX(BY181*DCF!K$46,0)-MAX(BY181-BX181,0)/Inputs!$B$24)*DCF!K$6</f>
        <v>-1268.2786452616117</v>
      </c>
      <c r="DG181" s="15">
        <f ca="1">(BZ181*DCF!L$46-DCF!L$5*MAX(BZ181*DCF!L$46,0)-MAX(BZ181-BY181,0)/Inputs!$B$24)*DCF!L$6</f>
        <v>-1445.9104905533534</v>
      </c>
      <c r="DH181" s="15">
        <f ca="1">(CA181*DCF!M$46-DCF!M$5*MAX(CA181*DCF!M$46,0)-MAX(CA181-BZ181,0)/Inputs!$B$24)*DCF!M$6</f>
        <v>-2630.4899646583181</v>
      </c>
      <c r="DI181" s="15">
        <f ca="1">SUM(CB181:CL181)+BE181*DCF!M$10*(1+Inputs!$B$30)*(1-Inputs!$B$33)*(1-Inputs!$B$30/Inputs!$B$31)/(Inputs!$B$29-Inputs!$B$30)*DCF!M$6</f>
        <v>83855.774355612608</v>
      </c>
      <c r="DJ181" s="15">
        <f ca="1">SUM(CM181:CW181)+BP181*DCF!M$28*(1+Inputs!$B$30)*(1-Inputs!$B$33)*(1-Inputs!$B$30/Inputs!$B$31)/(Inputs!$B$29-Inputs!$B$30)*DCF!M$6</f>
        <v>373753.79043485562</v>
      </c>
      <c r="DK181" s="15">
        <f ca="1">SUM(CX181:DH181)+CA181*DCF!M$46*(1+Inputs!$B$30)*(1-Inputs!$B$33)*(1-Inputs!$B$30/Inputs!$B$31)/(Inputs!$B$29-Inputs!$B$30)*DCF!M$6</f>
        <v>188756.7510070042</v>
      </c>
      <c r="DM181" s="15">
        <f ca="1">DI181+DJ181+DK181+Inputs!$B$34+Inputs!$B$36-Inputs!$B$35</f>
        <v>723217.31579747237</v>
      </c>
    </row>
    <row r="182" spans="1:117" x14ac:dyDescent="0.75">
      <c r="A182" s="11">
        <v>169</v>
      </c>
      <c r="C182" s="23">
        <f t="shared" ca="1" si="106"/>
        <v>-9.756404173102462E-2</v>
      </c>
      <c r="D182" s="23">
        <f t="shared" ca="1" si="106"/>
        <v>0.99890447206038979</v>
      </c>
      <c r="E182" s="23">
        <f t="shared" ca="1" si="106"/>
        <v>0.10721842854167481</v>
      </c>
      <c r="F182" s="23">
        <f t="shared" ca="1" si="106"/>
        <v>1.0975311442398994</v>
      </c>
      <c r="G182" s="23">
        <f t="shared" ca="1" si="106"/>
        <v>-1.4519412245248908</v>
      </c>
      <c r="H182" s="23">
        <f t="shared" ca="1" si="106"/>
        <v>-8.8021675086602663E-2</v>
      </c>
      <c r="I182" s="23">
        <f t="shared" ca="1" si="106"/>
        <v>-1.6313329459136974</v>
      </c>
      <c r="J182" s="23">
        <f t="shared" ca="1" si="106"/>
        <v>0.11816830192710896</v>
      </c>
      <c r="K182" s="23">
        <f t="shared" ca="1" si="106"/>
        <v>0.67306618263832008</v>
      </c>
      <c r="L182" s="23">
        <f t="shared" ca="1" si="106"/>
        <v>-0.85690624590577313</v>
      </c>
      <c r="M182" s="23">
        <f t="shared" ca="1" si="106"/>
        <v>0.53357038666524859</v>
      </c>
      <c r="N182" s="23">
        <f ca="1">SQRT(Inputs!$B$38)*C182+SQRT(1-Inputs!$B$38)*_xlfn.NORM.S.INV(RAND())</f>
        <v>1.2877844467966906</v>
      </c>
      <c r="O182" s="23">
        <f ca="1">SQRT(Inputs!$B$38)*D182+SQRT(1-Inputs!$B$38)*_xlfn.NORM.S.INV(RAND())</f>
        <v>1.5660566593684297</v>
      </c>
      <c r="P182" s="23">
        <f ca="1">SQRT(Inputs!$B$38)*E182+SQRT(1-Inputs!$B$38)*_xlfn.NORM.S.INV(RAND())</f>
        <v>-0.8248339430812891</v>
      </c>
      <c r="Q182" s="23">
        <f ca="1">SQRT(Inputs!$B$38)*F182+SQRT(1-Inputs!$B$38)*_xlfn.NORM.S.INV(RAND())</f>
        <v>-0.98260415941388157</v>
      </c>
      <c r="R182" s="23">
        <f ca="1">SQRT(Inputs!$B$38)*G182+SQRT(1-Inputs!$B$38)*_xlfn.NORM.S.INV(RAND())</f>
        <v>-0.5362035407679866</v>
      </c>
      <c r="S182" s="23">
        <f ca="1">SQRT(Inputs!$B$38)*H182+SQRT(1-Inputs!$B$38)*_xlfn.NORM.S.INV(RAND())</f>
        <v>-0.19487955901214821</v>
      </c>
      <c r="T182" s="23">
        <f ca="1">SQRT(Inputs!$B$38)*I182+SQRT(1-Inputs!$B$38)*_xlfn.NORM.S.INV(RAND())</f>
        <v>-0.16549760763370713</v>
      </c>
      <c r="U182" s="23">
        <f ca="1">SQRT(Inputs!$B$38)*J182+SQRT(1-Inputs!$B$38)*_xlfn.NORM.S.INV(RAND())</f>
        <v>0.40893744636078866</v>
      </c>
      <c r="V182" s="23">
        <f ca="1">SQRT(Inputs!$B$38)*K182+SQRT(1-Inputs!$B$38)*_xlfn.NORM.S.INV(RAND())</f>
        <v>1.426284391987783</v>
      </c>
      <c r="W182" s="23">
        <f ca="1">SQRT(Inputs!$B$38)*L182+SQRT(1-Inputs!$B$38)*_xlfn.NORM.S.INV(RAND())</f>
        <v>-0.64151744347613859</v>
      </c>
      <c r="X182" s="23">
        <f ca="1">SQRT(Inputs!$B$38)*M182+SQRT(1-Inputs!$B$38)*_xlfn.NORM.S.INV(RAND())</f>
        <v>-0.81019931150149893</v>
      </c>
      <c r="Y182" s="23">
        <f ca="1">SQRT(Inputs!$B$38)*C182+SQRT(1-Inputs!$B$38)*_xlfn.NORM.S.INV(RAND())</f>
        <v>-0.76049016447862472</v>
      </c>
      <c r="Z182" s="23">
        <f ca="1">SQRT(Inputs!$B$38)*D182+SQRT(1-Inputs!$B$38)*_xlfn.NORM.S.INV(RAND())</f>
        <v>0.47868262598462247</v>
      </c>
      <c r="AA182" s="23">
        <f ca="1">SQRT(Inputs!$B$38)*E182+SQRT(1-Inputs!$B$38)*_xlfn.NORM.S.INV(RAND())</f>
        <v>2.1998909654373366</v>
      </c>
      <c r="AB182" s="23">
        <f ca="1">SQRT(Inputs!$B$38)*F182+SQRT(1-Inputs!$B$38)*_xlfn.NORM.S.INV(RAND())</f>
        <v>0.86726525144312294</v>
      </c>
      <c r="AC182" s="23">
        <f ca="1">SQRT(Inputs!$B$38)*G182+SQRT(1-Inputs!$B$38)*_xlfn.NORM.S.INV(RAND())</f>
        <v>0.23535213329332594</v>
      </c>
      <c r="AD182" s="23">
        <f ca="1">SQRT(Inputs!$B$38)*H182+SQRT(1-Inputs!$B$38)*_xlfn.NORM.S.INV(RAND())</f>
        <v>-1.1648817476900379</v>
      </c>
      <c r="AE182" s="23">
        <f ca="1">SQRT(Inputs!$B$38)*I182+SQRT(1-Inputs!$B$38)*_xlfn.NORM.S.INV(RAND())</f>
        <v>2.3379519456909859E-2</v>
      </c>
      <c r="AF182" s="23">
        <f ca="1">SQRT(Inputs!$B$38)*J182+SQRT(1-Inputs!$B$38)*_xlfn.NORM.S.INV(RAND())</f>
        <v>-0.77784204639105803</v>
      </c>
      <c r="AG182" s="23">
        <f ca="1">SQRT(Inputs!$B$38)*K182+SQRT(1-Inputs!$B$38)*_xlfn.NORM.S.INV(RAND())</f>
        <v>4.4723074216083902E-2</v>
      </c>
      <c r="AH182" s="23">
        <f ca="1">SQRT(Inputs!$B$38)*L182+SQRT(1-Inputs!$B$38)*_xlfn.NORM.S.INV(RAND())</f>
        <v>1.043920966034569</v>
      </c>
      <c r="AI182" s="23">
        <f ca="1">SQRT(Inputs!$B$38)*M182+SQRT(1-Inputs!$B$38)*_xlfn.NORM.S.INV(RAND())</f>
        <v>0.74443565711549253</v>
      </c>
      <c r="AJ182" s="23">
        <f ca="1">SQRT(Inputs!$B$38)*C182+SQRT(1-Inputs!$B$38)*_xlfn.NORM.S.INV(RAND())</f>
        <v>-0.57253006615872426</v>
      </c>
      <c r="AK182" s="23">
        <f ca="1">SQRT(Inputs!$B$38)*D182+SQRT(1-Inputs!$B$38)*_xlfn.NORM.S.INV(RAND())</f>
        <v>0.78504919361254899</v>
      </c>
      <c r="AL182" s="23">
        <f ca="1">SQRT(Inputs!$B$38)*E182+SQRT(1-Inputs!$B$38)*_xlfn.NORM.S.INV(RAND())</f>
        <v>1.1884925428473823</v>
      </c>
      <c r="AM182" s="23">
        <f ca="1">SQRT(Inputs!$B$38)*F182+SQRT(1-Inputs!$B$38)*_xlfn.NORM.S.INV(RAND())</f>
        <v>1.5816962909074819</v>
      </c>
      <c r="AN182" s="23">
        <f ca="1">SQRT(Inputs!$B$38)*G182+SQRT(1-Inputs!$B$38)*_xlfn.NORM.S.INV(RAND())</f>
        <v>-1.7966465106222755</v>
      </c>
      <c r="AO182" s="23">
        <f ca="1">SQRT(Inputs!$B$38)*H182+SQRT(1-Inputs!$B$38)*_xlfn.NORM.S.INV(RAND())</f>
        <v>0.21709598871988284</v>
      </c>
      <c r="AP182" s="23">
        <f ca="1">SQRT(Inputs!$B$38)*I182+SQRT(1-Inputs!$B$38)*_xlfn.NORM.S.INV(RAND())</f>
        <v>-0.25729409392829261</v>
      </c>
      <c r="AQ182" s="23">
        <f ca="1">SQRT(Inputs!$B$38)*J182+SQRT(1-Inputs!$B$38)*_xlfn.NORM.S.INV(RAND())</f>
        <v>-1.5506100135816236</v>
      </c>
      <c r="AR182" s="23">
        <f ca="1">SQRT(Inputs!$B$38)*K182+SQRT(1-Inputs!$B$38)*_xlfn.NORM.S.INV(RAND())</f>
        <v>3.7276040110580166E-2</v>
      </c>
      <c r="AS182" s="23">
        <f ca="1">SQRT(Inputs!$B$38)*L182+SQRT(1-Inputs!$B$38)*_xlfn.NORM.S.INV(RAND())</f>
        <v>-1.0844144764053978</v>
      </c>
      <c r="AT182" s="23">
        <f ca="1">SQRT(Inputs!$B$38)*M182+SQRT(1-Inputs!$B$38)*_xlfn.NORM.S.INV(RAND())</f>
        <v>0.37967651274758013</v>
      </c>
      <c r="AU182" s="15">
        <f ca="1">Inputs!$B$6*EXP($B$8-0.5*C$5^2+C$5*N182)</f>
        <v>6112.3710957115745</v>
      </c>
      <c r="AV182" s="15">
        <f t="shared" ca="1" si="73"/>
        <v>9366.674254578651</v>
      </c>
      <c r="AW182" s="15">
        <f t="shared" ca="1" si="74"/>
        <v>10218.493416139216</v>
      </c>
      <c r="AX182" s="15">
        <f t="shared" ca="1" si="75"/>
        <v>11034.509042256121</v>
      </c>
      <c r="AY182" s="15">
        <f t="shared" ca="1" si="76"/>
        <v>12666.716607198377</v>
      </c>
      <c r="AZ182" s="15">
        <f t="shared" ca="1" si="77"/>
        <v>15162.825372804526</v>
      </c>
      <c r="BA182" s="15">
        <f t="shared" ca="1" si="78"/>
        <v>18236.791503484674</v>
      </c>
      <c r="BB182" s="15">
        <f t="shared" ca="1" si="79"/>
        <v>23261.170517509712</v>
      </c>
      <c r="BC182" s="15">
        <f t="shared" ca="1" si="80"/>
        <v>32694.197646444649</v>
      </c>
      <c r="BD182" s="15">
        <f t="shared" ca="1" si="81"/>
        <v>37720.814723983458</v>
      </c>
      <c r="BE182" s="15">
        <f t="shared" ca="1" si="82"/>
        <v>42933.960066005995</v>
      </c>
      <c r="BF182" s="15">
        <f ca="1">Inputs!$B$13*EXP($B$9-0.5*C$6^2+C$6*Y182)</f>
        <v>11895.361491827251</v>
      </c>
      <c r="BG182" s="15">
        <f t="shared" ca="1" si="83"/>
        <v>15805.135611794449</v>
      </c>
      <c r="BH182" s="15">
        <f t="shared" ca="1" si="84"/>
        <v>27814.054415038365</v>
      </c>
      <c r="BI182" s="15">
        <f t="shared" ca="1" si="85"/>
        <v>38911.021107601715</v>
      </c>
      <c r="BJ182" s="15">
        <f t="shared" ca="1" si="86"/>
        <v>49348.44187983017</v>
      </c>
      <c r="BK182" s="15">
        <f t="shared" ca="1" si="87"/>
        <v>51683.59981347854</v>
      </c>
      <c r="BL182" s="15">
        <f t="shared" ca="1" si="88"/>
        <v>63679.709442733663</v>
      </c>
      <c r="BM182" s="15">
        <f t="shared" ca="1" si="89"/>
        <v>71066.280352473434</v>
      </c>
      <c r="BN182" s="15">
        <f t="shared" ca="1" si="90"/>
        <v>87872.311079765015</v>
      </c>
      <c r="BO182" s="15">
        <f t="shared" ca="1" si="91"/>
        <v>122066.64222831643</v>
      </c>
      <c r="BP182" s="15">
        <f t="shared" ca="1" si="92"/>
        <v>163462.50628715681</v>
      </c>
      <c r="BQ182" s="15">
        <f ca="1">Inputs!$B$20*EXP($B$10-0.5*C$7^2+C$7*AJ182)</f>
        <v>3501.2039803003881</v>
      </c>
      <c r="BR182" s="15">
        <f t="shared" ca="1" si="93"/>
        <v>6095.8264847282844</v>
      </c>
      <c r="BS182" s="15">
        <f t="shared" ca="1" si="94"/>
        <v>11743.620591364772</v>
      </c>
      <c r="BT182" s="15">
        <f t="shared" ca="1" si="95"/>
        <v>24518.821458695285</v>
      </c>
      <c r="BU182" s="15">
        <f t="shared" ca="1" si="96"/>
        <v>21999.991873953113</v>
      </c>
      <c r="BV182" s="15">
        <f t="shared" ca="1" si="97"/>
        <v>32142.650605037801</v>
      </c>
      <c r="BW182" s="15">
        <f t="shared" ca="1" si="98"/>
        <v>42476.036829130302</v>
      </c>
      <c r="BX182" s="15">
        <f t="shared" ca="1" si="99"/>
        <v>43536.427307063466</v>
      </c>
      <c r="BY182" s="15">
        <f t="shared" ca="1" si="100"/>
        <v>61438.538479352646</v>
      </c>
      <c r="BZ182" s="15">
        <f t="shared" ca="1" si="101"/>
        <v>70625.965332398322</v>
      </c>
      <c r="CA182" s="15">
        <f t="shared" ca="1" si="102"/>
        <v>106132.46024953655</v>
      </c>
      <c r="CB182" s="15">
        <f ca="1">(AU182*DCF!C$10-DCF!C$5*MAX(AU182*DCF!C$10,0)-MAX(AU182-Inputs!$B$6,0)/Inputs!$B$10)*DCF!C$6</f>
        <v>1034.8736597438428</v>
      </c>
      <c r="CC182" s="15">
        <f ca="1">(AV182*DCF!D$10-DCF!D$5*MAX(AV182*DCF!D$10,0)-MAX(AV182-AU182,0)/Inputs!$B$10)*DCF!D$6</f>
        <v>1489.5867382928564</v>
      </c>
      <c r="CD182" s="15">
        <f ca="1">(AW182*DCF!E$10-DCF!E$5*MAX(AW182*DCF!E$10,0)-MAX(AW182-AV182,0)/Inputs!$B$10)*DCF!E$6</f>
        <v>2167.4225146179633</v>
      </c>
      <c r="CE182" s="15">
        <f ca="1">(AX182*DCF!F$10-DCF!F$5*MAX(AX182*DCF!F$10,0)-MAX(AX182-AW182,0)/Inputs!$B$10)*DCF!F$6</f>
        <v>2239.0231180176861</v>
      </c>
      <c r="CF182" s="15">
        <f ca="1">(AY182*DCF!G$10-DCF!G$5*MAX(AY182*DCF!G$10,0)-MAX(AY182-AX182,0)/Inputs!$B$10)*DCF!G$6</f>
        <v>2296.109869740978</v>
      </c>
      <c r="CG182" s="15">
        <f ca="1">(AZ182*DCF!H$10-DCF!H$5*MAX(AZ182*DCF!H$10,0)-MAX(AZ182-AY182,0)/Inputs!$B$10)*DCF!H$6</f>
        <v>2500.6445621508296</v>
      </c>
      <c r="CH182" s="15">
        <f ca="1">(BA182*DCF!I$10-DCF!I$5*MAX(BA182*DCF!I$10,0)-MAX(BA182-AZ182,0)/Inputs!$B$10)*DCF!I$6</f>
        <v>2826.9583800349565</v>
      </c>
      <c r="CI182" s="15">
        <f ca="1">(BB182*DCF!J$10-DCF!J$5*MAX(BB182*DCF!J$10,0)-MAX(BB182-BA182,0)/Inputs!$B$10)*DCF!J$6</f>
        <v>3230.3089898099106</v>
      </c>
      <c r="CJ182" s="15">
        <f ca="1">(BC182*DCF!K$10-DCF!K$5*MAX(BC182*DCF!K$10,0)-MAX(BC182-BB182,0)/Inputs!$B$10)*DCF!K$6</f>
        <v>3942.7605482474787</v>
      </c>
      <c r="CK182" s="15">
        <f ca="1">(BD182*DCF!L$10-DCF!L$5*MAX(BD182*DCF!L$10,0)-MAX(BD182-BC182,0)/Inputs!$B$10)*DCF!L$6</f>
        <v>5038.9931820062238</v>
      </c>
      <c r="CL182" s="15">
        <f ca="1">(BE182*DCF!M$10-DCF!M$5*MAX(BE182*DCF!M$10,0)-MAX(BE182-BD182,0)/Inputs!$B$10)*DCF!M$6</f>
        <v>5435.7711620725613</v>
      </c>
      <c r="CM182" s="15">
        <f ca="1">(BF182*DCF!C$28-DCF!C$5*MAX(BF182*DCF!C$28,0)-MAX(BF182-Inputs!$B$13,0)/Inputs!$B$17)*DCF!C$6</f>
        <v>3512.9818144257438</v>
      </c>
      <c r="CN182" s="15">
        <f ca="1">(BG182*DCF!D$28-DCF!D$5*MAX(BG182*DCF!D$28,0)-MAX(BG182-BF182,0)/Inputs!$B$17)*DCF!D$6</f>
        <v>3820.8428828650863</v>
      </c>
      <c r="CO182" s="15">
        <f ca="1">(BH182*DCF!E$28-DCF!E$5*MAX(BH182*DCF!E$28,0)-MAX(BH182-BG182,0)/Inputs!$B$17)*DCF!E$6</f>
        <v>5510.6428837591175</v>
      </c>
      <c r="CP182" s="15">
        <f ca="1">(BI182*DCF!F$28-DCF!F$5*MAX(BI182*DCF!F$28,0)-MAX(BI182-BH182,0)/Inputs!$B$17)*DCF!F$6</f>
        <v>8542.9390935381434</v>
      </c>
      <c r="CQ182" s="15">
        <f ca="1">(BJ182*DCF!G$28-DCF!G$5*MAX(BJ182*DCF!G$28,0)-MAX(BJ182-BI182,0)/Inputs!$B$17)*DCF!G$6</f>
        <v>11048.35658651009</v>
      </c>
      <c r="CR182" s="15">
        <f ca="1">(BK182*DCF!H$28-DCF!H$5*MAX(BK182*DCF!H$28,0)-MAX(BK182-BJ182,0)/Inputs!$B$17)*DCF!H$6</f>
        <v>12419.106434916075</v>
      </c>
      <c r="CS182" s="15">
        <f ca="1">(BL182*DCF!I$28-DCF!I$5*MAX(BL182*DCF!I$28,0)-MAX(BL182-BK182,0)/Inputs!$B$17)*DCF!I$6</f>
        <v>13252.667577710015</v>
      </c>
      <c r="CT182" s="15">
        <f ca="1">(BM182*DCF!J$28-DCF!J$5*MAX(BM182*DCF!J$28,0)-MAX(BM182-BL182,0)/Inputs!$B$17)*DCF!J$6</f>
        <v>14874.281224000948</v>
      </c>
      <c r="CU182" s="15">
        <f ca="1">(BN182*DCF!K$28-DCF!K$5*MAX(BN182*DCF!K$28,0)-MAX(BN182-BM182,0)/Inputs!$B$17)*DCF!K$6</f>
        <v>16498.643836104588</v>
      </c>
      <c r="CV182" s="15">
        <f ca="1">(BO182*DCF!L$28-DCF!L$5*MAX(BO182*DCF!L$28,0)-MAX(BO182-BN182,0)/Inputs!$B$17)*DCF!L$6</f>
        <v>20485.711699924406</v>
      </c>
      <c r="CW182" s="15">
        <f ca="1">(BP182*DCF!M$28-DCF!M$5*MAX(BP182*DCF!M$28,0)-MAX(BP182-BO182,0)/Inputs!$B$17)*DCF!M$6</f>
        <v>26428.534169682589</v>
      </c>
      <c r="CX182" s="15">
        <f ca="1">(BQ182*DCF!C$46-DCF!C$5*MAX(BQ182*DCF!C$46,0)-MAX(BQ182-Inputs!$B$20,0)/Inputs!$B$24)*DCF!C$6</f>
        <v>-947.25448981551142</v>
      </c>
      <c r="CY182" s="15">
        <f ca="1">(BR182*DCF!D$46-DCF!D$5*MAX(BR182*DCF!D$46,0)-MAX(BR182-BQ182,0)/Inputs!$B$24)*DCF!D$6</f>
        <v>-2147.5193097490351</v>
      </c>
      <c r="CZ182" s="15">
        <f ca="1">(BS182*DCF!E$46-DCF!E$5*MAX(BS182*DCF!E$46,0)-MAX(BS182-BR182,0)/Inputs!$B$24)*DCF!E$6</f>
        <v>-3614.9085376299809</v>
      </c>
      <c r="DA182" s="15">
        <f ca="1">(BT182*DCF!F$46-DCF!F$5*MAX(BT182*DCF!F$46,0)-MAX(BT182-BS182,0)/Inputs!$B$24)*DCF!F$6</f>
        <v>-6437.4700891384691</v>
      </c>
      <c r="DB182" s="15">
        <f ca="1">(BU182*DCF!G$46-DCF!G$5*MAX(BU182*DCF!G$46,0)-MAX(BU182-BT182,0)/Inputs!$B$24)*DCF!G$6</f>
        <v>-740.03625996324399</v>
      </c>
      <c r="DC182" s="15">
        <f ca="1">(BV182*DCF!H$46-DCF!H$5*MAX(BV182*DCF!H$46,0)-MAX(BV182-BU182,0)/Inputs!$B$24)*DCF!H$6</f>
        <v>-3151.7690555834597</v>
      </c>
      <c r="DD182" s="15">
        <f ca="1">(BW182*DCF!I$46-DCF!I$5*MAX(BW182*DCF!I$46,0)-MAX(BW182-BV182,0)/Inputs!$B$24)*DCF!I$6</f>
        <v>-1985.3148991704177</v>
      </c>
      <c r="DE182" s="15">
        <f ca="1">(BX182*DCF!J$46-DCF!J$5*MAX(BX182*DCF!J$46,0)-MAX(BX182-BW182,0)/Inputs!$B$24)*DCF!J$6</f>
        <v>1545.0344671284515</v>
      </c>
      <c r="DF182" s="15">
        <f ca="1">(BY182*DCF!K$46-DCF!K$5*MAX(BY182*DCF!K$46,0)-MAX(BY182-BX182,0)/Inputs!$B$24)*DCF!K$6</f>
        <v>-875.96620259823999</v>
      </c>
      <c r="DG182" s="15">
        <f ca="1">(BZ182*DCF!L$46-DCF!L$5*MAX(BZ182*DCF!L$46,0)-MAX(BZ182-BY182,0)/Inputs!$B$24)*DCF!L$6</f>
        <v>2802.9015185618682</v>
      </c>
      <c r="DH182" s="15">
        <f ca="1">(CA182*DCF!M$46-DCF!M$5*MAX(CA182*DCF!M$46,0)-MAX(CA182-BZ182,0)/Inputs!$B$24)*DCF!M$6</f>
        <v>897.51540489667752</v>
      </c>
      <c r="DI182" s="15">
        <f ca="1">SUM(CB182:CL182)+BE182*DCF!M$10*(1+Inputs!$B$30)*(1-Inputs!$B$33)*(1-Inputs!$B$30/Inputs!$B$31)/(Inputs!$B$29-Inputs!$B$30)*DCF!M$6</f>
        <v>151688.23133127633</v>
      </c>
      <c r="DJ182" s="15">
        <f ca="1">SUM(CM182:CW182)+BP182*DCF!M$28*(1+Inputs!$B$30)*(1-Inputs!$B$33)*(1-Inputs!$B$30/Inputs!$B$31)/(Inputs!$B$29-Inputs!$B$30)*DCF!M$6</f>
        <v>742952.46362347284</v>
      </c>
      <c r="DK182" s="15">
        <f ca="1">SUM(CX182:DH182)+CA182*DCF!M$46*(1+Inputs!$B$30)*(1-Inputs!$B$33)*(1-Inputs!$B$30/Inputs!$B$31)/(Inputs!$B$29-Inputs!$B$30)*DCF!M$6</f>
        <v>149438.56828635777</v>
      </c>
      <c r="DM182" s="15">
        <f ca="1">DI182+DJ182+DK182+Inputs!$B$34+Inputs!$B$36-Inputs!$B$35</f>
        <v>1120930.2632411071</v>
      </c>
    </row>
    <row r="183" spans="1:117" x14ac:dyDescent="0.75">
      <c r="A183" s="11">
        <v>170</v>
      </c>
      <c r="C183" s="23">
        <f t="shared" ca="1" si="106"/>
        <v>-1.8641745589975207</v>
      </c>
      <c r="D183" s="23">
        <f t="shared" ca="1" si="106"/>
        <v>-0.63707079067166683</v>
      </c>
      <c r="E183" s="23">
        <f t="shared" ca="1" si="106"/>
        <v>0.48936310080367074</v>
      </c>
      <c r="F183" s="23">
        <f t="shared" ca="1" si="106"/>
        <v>-0.2442035575726548</v>
      </c>
      <c r="G183" s="23">
        <f t="shared" ca="1" si="106"/>
        <v>-0.69130486221077547</v>
      </c>
      <c r="H183" s="23">
        <f t="shared" ca="1" si="106"/>
        <v>1.7345327484855082</v>
      </c>
      <c r="I183" s="23">
        <f t="shared" ca="1" si="106"/>
        <v>0.32417737103078054</v>
      </c>
      <c r="J183" s="23">
        <f t="shared" ca="1" si="106"/>
        <v>1.1759378983201532</v>
      </c>
      <c r="K183" s="23">
        <f t="shared" ca="1" si="106"/>
        <v>-2.0112199428855444</v>
      </c>
      <c r="L183" s="23">
        <f t="shared" ca="1" si="106"/>
        <v>-0.71454808125189118</v>
      </c>
      <c r="M183" s="23">
        <f t="shared" ca="1" si="106"/>
        <v>1.5790994748600617</v>
      </c>
      <c r="N183" s="23">
        <f ca="1">SQRT(Inputs!$B$38)*C183+SQRT(1-Inputs!$B$38)*_xlfn.NORM.S.INV(RAND())</f>
        <v>-1.2117730425199715</v>
      </c>
      <c r="O183" s="23">
        <f ca="1">SQRT(Inputs!$B$38)*D183+SQRT(1-Inputs!$B$38)*_xlfn.NORM.S.INV(RAND())</f>
        <v>0.10220282401346426</v>
      </c>
      <c r="P183" s="23">
        <f ca="1">SQRT(Inputs!$B$38)*E183+SQRT(1-Inputs!$B$38)*_xlfn.NORM.S.INV(RAND())</f>
        <v>-0.58477291224071992</v>
      </c>
      <c r="Q183" s="23">
        <f ca="1">SQRT(Inputs!$B$38)*F183+SQRT(1-Inputs!$B$38)*_xlfn.NORM.S.INV(RAND())</f>
        <v>-0.47704928709339367</v>
      </c>
      <c r="R183" s="23">
        <f ca="1">SQRT(Inputs!$B$38)*G183+SQRT(1-Inputs!$B$38)*_xlfn.NORM.S.INV(RAND())</f>
        <v>-1.441727943223263</v>
      </c>
      <c r="S183" s="23">
        <f ca="1">SQRT(Inputs!$B$38)*H183+SQRT(1-Inputs!$B$38)*_xlfn.NORM.S.INV(RAND())</f>
        <v>0.57388255032775848</v>
      </c>
      <c r="T183" s="23">
        <f ca="1">SQRT(Inputs!$B$38)*I183+SQRT(1-Inputs!$B$38)*_xlfn.NORM.S.INV(RAND())</f>
        <v>-0.32275811929893722</v>
      </c>
      <c r="U183" s="23">
        <f ca="1">SQRT(Inputs!$B$38)*J183+SQRT(1-Inputs!$B$38)*_xlfn.NORM.S.INV(RAND())</f>
        <v>0.7179482769471538</v>
      </c>
      <c r="V183" s="23">
        <f ca="1">SQRT(Inputs!$B$38)*K183+SQRT(1-Inputs!$B$38)*_xlfn.NORM.S.INV(RAND())</f>
        <v>-0.16935492523707629</v>
      </c>
      <c r="W183" s="23">
        <f ca="1">SQRT(Inputs!$B$38)*L183+SQRT(1-Inputs!$B$38)*_xlfn.NORM.S.INV(RAND())</f>
        <v>-1.4487383119694615</v>
      </c>
      <c r="X183" s="23">
        <f ca="1">SQRT(Inputs!$B$38)*M183+SQRT(1-Inputs!$B$38)*_xlfn.NORM.S.INV(RAND())</f>
        <v>0.43160780230142243</v>
      </c>
      <c r="Y183" s="23">
        <f ca="1">SQRT(Inputs!$B$38)*C183+SQRT(1-Inputs!$B$38)*_xlfn.NORM.S.INV(RAND())</f>
        <v>-1.1203267226293745</v>
      </c>
      <c r="Z183" s="23">
        <f ca="1">SQRT(Inputs!$B$38)*D183+SQRT(1-Inputs!$B$38)*_xlfn.NORM.S.INV(RAND())</f>
        <v>-0.14275411728290299</v>
      </c>
      <c r="AA183" s="23">
        <f ca="1">SQRT(Inputs!$B$38)*E183+SQRT(1-Inputs!$B$38)*_xlfn.NORM.S.INV(RAND())</f>
        <v>0.7652948745714746</v>
      </c>
      <c r="AB183" s="23">
        <f ca="1">SQRT(Inputs!$B$38)*F183+SQRT(1-Inputs!$B$38)*_xlfn.NORM.S.INV(RAND())</f>
        <v>0.97758183670007193</v>
      </c>
      <c r="AC183" s="23">
        <f ca="1">SQRT(Inputs!$B$38)*G183+SQRT(1-Inputs!$B$38)*_xlfn.NORM.S.INV(RAND())</f>
        <v>-2.2406285821714231</v>
      </c>
      <c r="AD183" s="23">
        <f ca="1">SQRT(Inputs!$B$38)*H183+SQRT(1-Inputs!$B$38)*_xlfn.NORM.S.INV(RAND())</f>
        <v>-2.3125900955109913E-2</v>
      </c>
      <c r="AE183" s="23">
        <f ca="1">SQRT(Inputs!$B$38)*I183+SQRT(1-Inputs!$B$38)*_xlfn.NORM.S.INV(RAND())</f>
        <v>0.44200438387813679</v>
      </c>
      <c r="AF183" s="23">
        <f ca="1">SQRT(Inputs!$B$38)*J183+SQRT(1-Inputs!$B$38)*_xlfn.NORM.S.INV(RAND())</f>
        <v>1.8235177769620061</v>
      </c>
      <c r="AG183" s="23">
        <f ca="1">SQRT(Inputs!$B$38)*K183+SQRT(1-Inputs!$B$38)*_xlfn.NORM.S.INV(RAND())</f>
        <v>-0.75567065820057255</v>
      </c>
      <c r="AH183" s="23">
        <f ca="1">SQRT(Inputs!$B$38)*L183+SQRT(1-Inputs!$B$38)*_xlfn.NORM.S.INV(RAND())</f>
        <v>0.26772224672437245</v>
      </c>
      <c r="AI183" s="23">
        <f ca="1">SQRT(Inputs!$B$38)*M183+SQRT(1-Inputs!$B$38)*_xlfn.NORM.S.INV(RAND())</f>
        <v>0.33698688259701726</v>
      </c>
      <c r="AJ183" s="23">
        <f ca="1">SQRT(Inputs!$B$38)*C183+SQRT(1-Inputs!$B$38)*_xlfn.NORM.S.INV(RAND())</f>
        <v>-0.17178396729055823</v>
      </c>
      <c r="AK183" s="23">
        <f ca="1">SQRT(Inputs!$B$38)*D183+SQRT(1-Inputs!$B$38)*_xlfn.NORM.S.INV(RAND())</f>
        <v>-1.7836851433387186</v>
      </c>
      <c r="AL183" s="23">
        <f ca="1">SQRT(Inputs!$B$38)*E183+SQRT(1-Inputs!$B$38)*_xlfn.NORM.S.INV(RAND())</f>
        <v>1.1176997908329327</v>
      </c>
      <c r="AM183" s="23">
        <f ca="1">SQRT(Inputs!$B$38)*F183+SQRT(1-Inputs!$B$38)*_xlfn.NORM.S.INV(RAND())</f>
        <v>-1.3211662001053337E-3</v>
      </c>
      <c r="AN183" s="23">
        <f ca="1">SQRT(Inputs!$B$38)*G183+SQRT(1-Inputs!$B$38)*_xlfn.NORM.S.INV(RAND())</f>
        <v>0.99350314211545543</v>
      </c>
      <c r="AO183" s="23">
        <f ca="1">SQRT(Inputs!$B$38)*H183+SQRT(1-Inputs!$B$38)*_xlfn.NORM.S.INV(RAND())</f>
        <v>1.1005417147768641</v>
      </c>
      <c r="AP183" s="23">
        <f ca="1">SQRT(Inputs!$B$38)*I183+SQRT(1-Inputs!$B$38)*_xlfn.NORM.S.INV(RAND())</f>
        <v>0.55462620122374551</v>
      </c>
      <c r="AQ183" s="23">
        <f ca="1">SQRT(Inputs!$B$38)*J183+SQRT(1-Inputs!$B$38)*_xlfn.NORM.S.INV(RAND())</f>
        <v>1.7014006291402146</v>
      </c>
      <c r="AR183" s="23">
        <f ca="1">SQRT(Inputs!$B$38)*K183+SQRT(1-Inputs!$B$38)*_xlfn.NORM.S.INV(RAND())</f>
        <v>-1.9876285291925204</v>
      </c>
      <c r="AS183" s="23">
        <f ca="1">SQRT(Inputs!$B$38)*L183+SQRT(1-Inputs!$B$38)*_xlfn.NORM.S.INV(RAND())</f>
        <v>0.16562738909072722</v>
      </c>
      <c r="AT183" s="23">
        <f ca="1">SQRT(Inputs!$B$38)*M183+SQRT(1-Inputs!$B$38)*_xlfn.NORM.S.INV(RAND())</f>
        <v>1.0981533542194319</v>
      </c>
      <c r="AU183" s="15">
        <f ca="1">Inputs!$B$6*EXP($B$8-0.5*C$5^2+C$5*N183)</f>
        <v>4078.3957323581017</v>
      </c>
      <c r="AV183" s="15">
        <f t="shared" ca="1" si="73"/>
        <v>5039.5342958929514</v>
      </c>
      <c r="AW183" s="15">
        <f t="shared" ca="1" si="74"/>
        <v>5678.7687977196847</v>
      </c>
      <c r="AX183" s="15">
        <f t="shared" ca="1" si="75"/>
        <v>6532.0659523602999</v>
      </c>
      <c r="AY183" s="15">
        <f t="shared" ca="1" si="76"/>
        <v>6745.7940334753866</v>
      </c>
      <c r="AZ183" s="15">
        <f t="shared" ca="1" si="77"/>
        <v>8788.4974840981631</v>
      </c>
      <c r="BA183" s="15">
        <f t="shared" ca="1" si="78"/>
        <v>10397.644152250008</v>
      </c>
      <c r="BB183" s="15">
        <f t="shared" ca="1" si="79"/>
        <v>13679.294626075662</v>
      </c>
      <c r="BC183" s="15">
        <f t="shared" ca="1" si="80"/>
        <v>16481.99567092325</v>
      </c>
      <c r="BD183" s="15">
        <f t="shared" ca="1" si="81"/>
        <v>17633.153194923943</v>
      </c>
      <c r="BE183" s="15">
        <f t="shared" ca="1" si="82"/>
        <v>22473.483079658141</v>
      </c>
      <c r="BF183" s="15">
        <f ca="1">Inputs!$B$13*EXP($B$9-0.5*C$6^2+C$6*Y183)</f>
        <v>11076.345151858171</v>
      </c>
      <c r="BG183" s="15">
        <f t="shared" ca="1" si="83"/>
        <v>13155.857599705701</v>
      </c>
      <c r="BH183" s="15">
        <f t="shared" ca="1" si="84"/>
        <v>18249.455671663443</v>
      </c>
      <c r="BI183" s="15">
        <f t="shared" ca="1" si="85"/>
        <v>25967.641529249846</v>
      </c>
      <c r="BJ183" s="15">
        <f t="shared" ca="1" si="86"/>
        <v>23047.984139730626</v>
      </c>
      <c r="BK183" s="15">
        <f t="shared" ca="1" si="87"/>
        <v>28198.11255303146</v>
      </c>
      <c r="BL183" s="15">
        <f t="shared" ca="1" si="88"/>
        <v>36679.968615084283</v>
      </c>
      <c r="BM183" s="15">
        <f t="shared" ca="1" si="89"/>
        <v>56550.74755521008</v>
      </c>
      <c r="BN183" s="15">
        <f t="shared" ca="1" si="90"/>
        <v>63528.862356029131</v>
      </c>
      <c r="BO183" s="15">
        <f t="shared" ca="1" si="91"/>
        <v>80636.483844407368</v>
      </c>
      <c r="BP183" s="15">
        <f t="shared" ca="1" si="92"/>
        <v>103110.91265827532</v>
      </c>
      <c r="BQ183" s="15">
        <f ca="1">Inputs!$B$20*EXP($B$10-0.5*C$7^2+C$7*AJ183)</f>
        <v>4035.9616778902105</v>
      </c>
      <c r="BR183" s="15">
        <f t="shared" ca="1" si="93"/>
        <v>3107.9501016169211</v>
      </c>
      <c r="BS183" s="15">
        <f t="shared" ca="1" si="94"/>
        <v>5866.9640580725136</v>
      </c>
      <c r="BT183" s="15">
        <f t="shared" ca="1" si="95"/>
        <v>8086.4649271842045</v>
      </c>
      <c r="BU183" s="15">
        <f t="shared" ca="1" si="96"/>
        <v>14252.393073555168</v>
      </c>
      <c r="BV183" s="15">
        <f t="shared" ca="1" si="97"/>
        <v>25409.055210230541</v>
      </c>
      <c r="BW183" s="15">
        <f t="shared" ca="1" si="98"/>
        <v>39873.190434906806</v>
      </c>
      <c r="BX183" s="15">
        <f t="shared" ca="1" si="99"/>
        <v>78437.811550339611</v>
      </c>
      <c r="BY183" s="15">
        <f t="shared" ca="1" si="100"/>
        <v>75138.351520345619</v>
      </c>
      <c r="BZ183" s="15">
        <f t="shared" ca="1" si="101"/>
        <v>108689.11275305234</v>
      </c>
      <c r="CA183" s="15">
        <f t="shared" ca="1" si="102"/>
        <v>185574.3506099204</v>
      </c>
      <c r="CB183" s="15">
        <f ca="1">(AU183*DCF!C$10-DCF!C$5*MAX(AU183*DCF!C$10,0)-MAX(AU183-Inputs!$B$6,0)/Inputs!$B$10)*DCF!C$6</f>
        <v>1047.3692015894919</v>
      </c>
      <c r="CC183" s="15">
        <f ca="1">(AV183*DCF!D$10-DCF!D$5*MAX(AV183*DCF!D$10,0)-MAX(AV183-AU183,0)/Inputs!$B$10)*DCF!D$6</f>
        <v>994.00385896495709</v>
      </c>
      <c r="CD183" s="15">
        <f ca="1">(AW183*DCF!E$10-DCF!E$5*MAX(AW183*DCF!E$10,0)-MAX(AW183-AV183,0)/Inputs!$B$10)*DCF!E$6</f>
        <v>1167.1552354180712</v>
      </c>
      <c r="CE183" s="15">
        <f ca="1">(AX183*DCF!F$10-DCF!F$5*MAX(AX183*DCF!F$10,0)-MAX(AX183-AW183,0)/Inputs!$B$10)*DCF!F$6</f>
        <v>1248.3896051931888</v>
      </c>
      <c r="CF183" s="15">
        <f ca="1">(AY183*DCF!G$10-DCF!G$5*MAX(AY183*DCF!G$10,0)-MAX(AY183-AX183,0)/Inputs!$B$10)*DCF!G$6</f>
        <v>1348.820149846161</v>
      </c>
      <c r="CG183" s="15">
        <f ca="1">(AZ183*DCF!H$10-DCF!H$5*MAX(AZ183*DCF!H$10,0)-MAX(AZ183-AY183,0)/Inputs!$B$10)*DCF!H$6</f>
        <v>1343.5744724085696</v>
      </c>
      <c r="CH183" s="15">
        <f ca="1">(BA183*DCF!I$10-DCF!I$5*MAX(BA183*DCF!I$10,0)-MAX(BA183-AZ183,0)/Inputs!$B$10)*DCF!I$6</f>
        <v>1635.3138464209178</v>
      </c>
      <c r="CI183" s="15">
        <f ca="1">(BB183*DCF!J$10-DCF!J$5*MAX(BB183*DCF!J$10,0)-MAX(BB183-BA183,0)/Inputs!$B$10)*DCF!J$6</f>
        <v>1850.1186461858608</v>
      </c>
      <c r="CJ183" s="15">
        <f ca="1">(BC183*DCF!K$10-DCF!K$5*MAX(BC183*DCF!K$10,0)-MAX(BC183-BB183,0)/Inputs!$B$10)*DCF!K$6</f>
        <v>2261.0011193159153</v>
      </c>
      <c r="CK183" s="15">
        <f ca="1">(BD183*DCF!L$10-DCF!L$5*MAX(BD183*DCF!L$10,0)-MAX(BD183-BC183,0)/Inputs!$B$10)*DCF!L$6</f>
        <v>2510.5515065418795</v>
      </c>
      <c r="CL183" s="15">
        <f ca="1">(BE183*DCF!M$10-DCF!M$5*MAX(BE183*DCF!M$10,0)-MAX(BE183-BD183,0)/Inputs!$B$10)*DCF!M$6</f>
        <v>2593.0700124090022</v>
      </c>
      <c r="CM183" s="15">
        <f ca="1">(BF183*DCF!C$28-DCF!C$5*MAX(BF183*DCF!C$28,0)-MAX(BF183-Inputs!$B$13,0)/Inputs!$B$17)*DCF!C$6</f>
        <v>3380.4279002578996</v>
      </c>
      <c r="CN183" s="15">
        <f ca="1">(BG183*DCF!D$28-DCF!D$5*MAX(BG183*DCF!D$28,0)-MAX(BG183-BF183,0)/Inputs!$B$17)*DCF!D$6</f>
        <v>3431.0481373303514</v>
      </c>
      <c r="CO183" s="15">
        <f ca="1">(BH183*DCF!E$28-DCF!E$5*MAX(BH183*DCF!E$28,0)-MAX(BH183-BG183,0)/Inputs!$B$17)*DCF!E$6</f>
        <v>4164.6927364009862</v>
      </c>
      <c r="CP183" s="15">
        <f ca="1">(BI183*DCF!F$28-DCF!F$5*MAX(BI183*DCF!F$28,0)-MAX(BI183-BH183,0)/Inputs!$B$17)*DCF!F$6</f>
        <v>5644.312934509685</v>
      </c>
      <c r="CQ183" s="15">
        <f ca="1">(BJ183*DCF!G$28-DCF!G$5*MAX(BJ183*DCF!G$28,0)-MAX(BJ183-BI183,0)/Inputs!$B$17)*DCF!G$6</f>
        <v>5979.974349604895</v>
      </c>
      <c r="CR183" s="15">
        <f ca="1">(BK183*DCF!H$28-DCF!H$5*MAX(BK183*DCF!H$28,0)-MAX(BK183-BJ183,0)/Inputs!$B$17)*DCF!H$6</f>
        <v>6173.518911939389</v>
      </c>
      <c r="CS183" s="15">
        <f ca="1">(BL183*DCF!I$28-DCF!I$5*MAX(BL183*DCF!I$28,0)-MAX(BL183-BK183,0)/Inputs!$B$17)*DCF!I$6</f>
        <v>7407.999645396354</v>
      </c>
      <c r="CT183" s="15">
        <f ca="1">(BM183*DCF!J$28-DCF!J$5*MAX(BM183*DCF!J$28,0)-MAX(BM183-BL183,0)/Inputs!$B$17)*DCF!J$6</f>
        <v>9980.8083793212299</v>
      </c>
      <c r="CU183" s="15">
        <f ca="1">(BN183*DCF!K$28-DCF!K$5*MAX(BN183*DCF!K$28,0)-MAX(BN183-BM183,0)/Inputs!$B$17)*DCF!K$6</f>
        <v>12561.504425998517</v>
      </c>
      <c r="CV183" s="15">
        <f ca="1">(BO183*DCF!L$28-DCF!L$5*MAX(BO183*DCF!L$28,0)-MAX(BO183-BN183,0)/Inputs!$B$17)*DCF!L$6</f>
        <v>14152.915178437843</v>
      </c>
      <c r="CW183" s="15">
        <f ca="1">(BP183*DCF!M$28-DCF!M$5*MAX(BP183*DCF!M$28,0)-MAX(BP183-BO183,0)/Inputs!$B$17)*DCF!M$6</f>
        <v>17051.168563274656</v>
      </c>
      <c r="CX183" s="15">
        <f ca="1">(BQ183*DCF!C$46-DCF!C$5*MAX(BQ183*DCF!C$46,0)-MAX(BQ183-Inputs!$B$20,0)/Inputs!$B$24)*DCF!C$6</f>
        <v>-1317.7563588153882</v>
      </c>
      <c r="CY183" s="15">
        <f ca="1">(BR183*DCF!D$46-DCF!D$5*MAX(BR183*DCF!D$46,0)-MAX(BR183-BQ183,0)/Inputs!$B$24)*DCF!D$6</f>
        <v>-530.45460401272317</v>
      </c>
      <c r="CZ183" s="15">
        <f ca="1">(BS183*DCF!E$46-DCF!E$5*MAX(BS183*DCF!E$46,0)-MAX(BS183-BR183,0)/Inputs!$B$24)*DCF!E$6</f>
        <v>-1781.3060621998377</v>
      </c>
      <c r="DA183" s="15">
        <f ca="1">(BT183*DCF!F$46-DCF!F$5*MAX(BT183*DCF!F$46,0)-MAX(BT183-BS183,0)/Inputs!$B$24)*DCF!F$6</f>
        <v>-1397.0979327472337</v>
      </c>
      <c r="DB183" s="15">
        <f ca="1">(BU183*DCF!G$46-DCF!G$5*MAX(BU183*DCF!G$46,0)-MAX(BU183-BT183,0)/Inputs!$B$24)*DCF!G$6</f>
        <v>-2553.5187482780702</v>
      </c>
      <c r="DC183" s="15">
        <f ca="1">(BV183*DCF!H$46-DCF!H$5*MAX(BV183*DCF!H$46,0)-MAX(BV183-BU183,0)/Inputs!$B$24)*DCF!H$6</f>
        <v>-3466.8644009688196</v>
      </c>
      <c r="DD183" s="15">
        <f ca="1">(BW183*DCF!I$46-DCF!I$5*MAX(BW183*DCF!I$46,0)-MAX(BW183-BV183,0)/Inputs!$B$24)*DCF!I$6</f>
        <v>-3231.2068832300388</v>
      </c>
      <c r="DE183" s="15">
        <f ca="1">(BX183*DCF!J$46-DCF!J$5*MAX(BX183*DCF!J$46,0)-MAX(BX183-BW183,0)/Inputs!$B$24)*DCF!J$6</f>
        <v>-6936.4582388337585</v>
      </c>
      <c r="DF183" s="15">
        <f ca="1">(BY183*DCF!K$46-DCF!K$5*MAX(BY183*DCF!K$46,0)-MAX(BY183-BX183,0)/Inputs!$B$24)*DCF!K$6</f>
        <v>4292.1531137115771</v>
      </c>
      <c r="DG183" s="15">
        <f ca="1">(BZ183*DCF!L$46-DCF!L$5*MAX(BZ183*DCF!L$46,0)-MAX(BZ183-BY183,0)/Inputs!$B$24)*DCF!L$6</f>
        <v>-79.472684873233632</v>
      </c>
      <c r="DH183" s="15">
        <f ca="1">(CA183*DCF!M$46-DCF!M$5*MAX(CA183*DCF!M$46,0)-MAX(CA183-BZ183,0)/Inputs!$B$24)*DCF!M$6</f>
        <v>-1525.0349436570991</v>
      </c>
      <c r="DI183" s="15">
        <f ca="1">SUM(CB183:CL183)+BE183*DCF!M$10*(1+Inputs!$B$30)*(1-Inputs!$B$33)*(1-Inputs!$B$30/Inputs!$B$31)/(Inputs!$B$29-Inputs!$B$30)*DCF!M$6</f>
        <v>80543.368246030732</v>
      </c>
      <c r="DJ183" s="15">
        <f ca="1">SUM(CM183:CW183)+BP183*DCF!M$28*(1+Inputs!$B$30)*(1-Inputs!$B$33)*(1-Inputs!$B$30/Inputs!$B$31)/(Inputs!$B$29-Inputs!$B$30)*DCF!M$6</f>
        <v>472540.4157339969</v>
      </c>
      <c r="DK183" s="15">
        <f ca="1">SUM(CX183:DH183)+CA183*DCF!M$46*(1+Inputs!$B$30)*(1-Inputs!$B$33)*(1-Inputs!$B$30/Inputs!$B$31)/(Inputs!$B$29-Inputs!$B$30)*DCF!M$6</f>
        <v>268392.91098617803</v>
      </c>
      <c r="DM183" s="15">
        <f ca="1">DI183+DJ183+DK183+Inputs!$B$34+Inputs!$B$36-Inputs!$B$35</f>
        <v>898327.69496620563</v>
      </c>
    </row>
    <row r="184" spans="1:117" x14ac:dyDescent="0.75">
      <c r="A184" s="11">
        <v>171</v>
      </c>
      <c r="C184" s="23">
        <f t="shared" ref="C184:M193" ca="1" si="107">_xlfn.NORM.S.INV(RAND())</f>
        <v>2.8231026646670476</v>
      </c>
      <c r="D184" s="23">
        <f t="shared" ca="1" si="107"/>
        <v>-0.8626189037263815</v>
      </c>
      <c r="E184" s="23">
        <f t="shared" ca="1" si="107"/>
        <v>-0.22835093229380624</v>
      </c>
      <c r="F184" s="23">
        <f t="shared" ca="1" si="107"/>
        <v>1.0393305394694035</v>
      </c>
      <c r="G184" s="23">
        <f t="shared" ca="1" si="107"/>
        <v>-0.84302492915480498</v>
      </c>
      <c r="H184" s="23">
        <f t="shared" ca="1" si="107"/>
        <v>1.0355674649572946</v>
      </c>
      <c r="I184" s="23">
        <f t="shared" ca="1" si="107"/>
        <v>-1.5663717914827509</v>
      </c>
      <c r="J184" s="23">
        <f t="shared" ca="1" si="107"/>
        <v>-0.21158251750277993</v>
      </c>
      <c r="K184" s="23">
        <f t="shared" ca="1" si="107"/>
        <v>0.38332726618586982</v>
      </c>
      <c r="L184" s="23">
        <f t="shared" ca="1" si="107"/>
        <v>-6.3177864672588888E-2</v>
      </c>
      <c r="M184" s="23">
        <f t="shared" ca="1" si="107"/>
        <v>0.35130794683976341</v>
      </c>
      <c r="N184" s="23">
        <f ca="1">SQRT(Inputs!$B$38)*C184+SQRT(1-Inputs!$B$38)*_xlfn.NORM.S.INV(RAND())</f>
        <v>2.095669009048057</v>
      </c>
      <c r="O184" s="23">
        <f ca="1">SQRT(Inputs!$B$38)*D184+SQRT(1-Inputs!$B$38)*_xlfn.NORM.S.INV(RAND())</f>
        <v>1.6866286248158218</v>
      </c>
      <c r="P184" s="23">
        <f ca="1">SQRT(Inputs!$B$38)*E184+SQRT(1-Inputs!$B$38)*_xlfn.NORM.S.INV(RAND())</f>
        <v>-0.34648336654458045</v>
      </c>
      <c r="Q184" s="23">
        <f ca="1">SQRT(Inputs!$B$38)*F184+SQRT(1-Inputs!$B$38)*_xlfn.NORM.S.INV(RAND())</f>
        <v>-0.24797237088943069</v>
      </c>
      <c r="R184" s="23">
        <f ca="1">SQRT(Inputs!$B$38)*G184+SQRT(1-Inputs!$B$38)*_xlfn.NORM.S.INV(RAND())</f>
        <v>-0.57699737830630848</v>
      </c>
      <c r="S184" s="23">
        <f ca="1">SQRT(Inputs!$B$38)*H184+SQRT(1-Inputs!$B$38)*_xlfn.NORM.S.INV(RAND())</f>
        <v>0.51505363301168383</v>
      </c>
      <c r="T184" s="23">
        <f ca="1">SQRT(Inputs!$B$38)*I184+SQRT(1-Inputs!$B$38)*_xlfn.NORM.S.INV(RAND())</f>
        <v>0.17762813715797587</v>
      </c>
      <c r="U184" s="23">
        <f ca="1">SQRT(Inputs!$B$38)*J184+SQRT(1-Inputs!$B$38)*_xlfn.NORM.S.INV(RAND())</f>
        <v>0.83647862470773837</v>
      </c>
      <c r="V184" s="23">
        <f ca="1">SQRT(Inputs!$B$38)*K184+SQRT(1-Inputs!$B$38)*_xlfn.NORM.S.INV(RAND())</f>
        <v>0.59835256742176157</v>
      </c>
      <c r="W184" s="23">
        <f ca="1">SQRT(Inputs!$B$38)*L184+SQRT(1-Inputs!$B$38)*_xlfn.NORM.S.INV(RAND())</f>
        <v>-2.2264629256653401</v>
      </c>
      <c r="X184" s="23">
        <f ca="1">SQRT(Inputs!$B$38)*M184+SQRT(1-Inputs!$B$38)*_xlfn.NORM.S.INV(RAND())</f>
        <v>-0.36681411186749813</v>
      </c>
      <c r="Y184" s="23">
        <f ca="1">SQRT(Inputs!$B$38)*C184+SQRT(1-Inputs!$B$38)*_xlfn.NORM.S.INV(RAND())</f>
        <v>1.2356345231989529</v>
      </c>
      <c r="Z184" s="23">
        <f ca="1">SQRT(Inputs!$B$38)*D184+SQRT(1-Inputs!$B$38)*_xlfn.NORM.S.INV(RAND())</f>
        <v>0.23246941875077026</v>
      </c>
      <c r="AA184" s="23">
        <f ca="1">SQRT(Inputs!$B$38)*E184+SQRT(1-Inputs!$B$38)*_xlfn.NORM.S.INV(RAND())</f>
        <v>-0.96239943398371353</v>
      </c>
      <c r="AB184" s="23">
        <f ca="1">SQRT(Inputs!$B$38)*F184+SQRT(1-Inputs!$B$38)*_xlfn.NORM.S.INV(RAND())</f>
        <v>9.647907436061437E-2</v>
      </c>
      <c r="AC184" s="23">
        <f ca="1">SQRT(Inputs!$B$38)*G184+SQRT(1-Inputs!$B$38)*_xlfn.NORM.S.INV(RAND())</f>
        <v>-4.9058842699807981E-2</v>
      </c>
      <c r="AD184" s="23">
        <f ca="1">SQRT(Inputs!$B$38)*H184+SQRT(1-Inputs!$B$38)*_xlfn.NORM.S.INV(RAND())</f>
        <v>1.2889013065543309</v>
      </c>
      <c r="AE184" s="23">
        <f ca="1">SQRT(Inputs!$B$38)*I184+SQRT(1-Inputs!$B$38)*_xlfn.NORM.S.INV(RAND())</f>
        <v>-1.4044017351665752</v>
      </c>
      <c r="AF184" s="23">
        <f ca="1">SQRT(Inputs!$B$38)*J184+SQRT(1-Inputs!$B$38)*_xlfn.NORM.S.INV(RAND())</f>
        <v>0.86506378016919228</v>
      </c>
      <c r="AG184" s="23">
        <f ca="1">SQRT(Inputs!$B$38)*K184+SQRT(1-Inputs!$B$38)*_xlfn.NORM.S.INV(RAND())</f>
        <v>-0.77994368549876325</v>
      </c>
      <c r="AH184" s="23">
        <f ca="1">SQRT(Inputs!$B$38)*L184+SQRT(1-Inputs!$B$38)*_xlfn.NORM.S.INV(RAND())</f>
        <v>-0.21731006668539649</v>
      </c>
      <c r="AI184" s="23">
        <f ca="1">SQRT(Inputs!$B$38)*M184+SQRT(1-Inputs!$B$38)*_xlfn.NORM.S.INV(RAND())</f>
        <v>0.31873572722940258</v>
      </c>
      <c r="AJ184" s="23">
        <f ca="1">SQRT(Inputs!$B$38)*C184+SQRT(1-Inputs!$B$38)*_xlfn.NORM.S.INV(RAND())</f>
        <v>2.8376203257034476</v>
      </c>
      <c r="AK184" s="23">
        <f ca="1">SQRT(Inputs!$B$38)*D184+SQRT(1-Inputs!$B$38)*_xlfn.NORM.S.INV(RAND())</f>
        <v>0.71000169373720601</v>
      </c>
      <c r="AL184" s="23">
        <f ca="1">SQRT(Inputs!$B$38)*E184+SQRT(1-Inputs!$B$38)*_xlfn.NORM.S.INV(RAND())</f>
        <v>-0.75555531942301235</v>
      </c>
      <c r="AM184" s="23">
        <f ca="1">SQRT(Inputs!$B$38)*F184+SQRT(1-Inputs!$B$38)*_xlfn.NORM.S.INV(RAND())</f>
        <v>1.0876710030578312</v>
      </c>
      <c r="AN184" s="23">
        <f ca="1">SQRT(Inputs!$B$38)*G184+SQRT(1-Inputs!$B$38)*_xlfn.NORM.S.INV(RAND())</f>
        <v>-1.8996379846947276</v>
      </c>
      <c r="AO184" s="23">
        <f ca="1">SQRT(Inputs!$B$38)*H184+SQRT(1-Inputs!$B$38)*_xlfn.NORM.S.INV(RAND())</f>
        <v>-0.2877012213776855</v>
      </c>
      <c r="AP184" s="23">
        <f ca="1">SQRT(Inputs!$B$38)*I184+SQRT(1-Inputs!$B$38)*_xlfn.NORM.S.INV(RAND())</f>
        <v>-0.4550637803501355</v>
      </c>
      <c r="AQ184" s="23">
        <f ca="1">SQRT(Inputs!$B$38)*J184+SQRT(1-Inputs!$B$38)*_xlfn.NORM.S.INV(RAND())</f>
        <v>0.22726212834550685</v>
      </c>
      <c r="AR184" s="23">
        <f ca="1">SQRT(Inputs!$B$38)*K184+SQRT(1-Inputs!$B$38)*_xlfn.NORM.S.INV(RAND())</f>
        <v>0.68202573089776752</v>
      </c>
      <c r="AS184" s="23">
        <f ca="1">SQRT(Inputs!$B$38)*L184+SQRT(1-Inputs!$B$38)*_xlfn.NORM.S.INV(RAND())</f>
        <v>0.46691627187186507</v>
      </c>
      <c r="AT184" s="23">
        <f ca="1">SQRT(Inputs!$B$38)*M184+SQRT(1-Inputs!$B$38)*_xlfn.NORM.S.INV(RAND())</f>
        <v>-9.3503050252969622E-2</v>
      </c>
      <c r="AU184" s="15">
        <f ca="1">Inputs!$B$6*EXP($B$8-0.5*C$5^2+C$5*N184)</f>
        <v>6966.3368322433798</v>
      </c>
      <c r="AV184" s="15">
        <f t="shared" ca="1" si="73"/>
        <v>10866.240641136907</v>
      </c>
      <c r="AW184" s="15">
        <f t="shared" ca="1" si="74"/>
        <v>12644.49999215246</v>
      </c>
      <c r="AX184" s="15">
        <f t="shared" ca="1" si="75"/>
        <v>14966.739966932069</v>
      </c>
      <c r="AY184" s="15">
        <f t="shared" ca="1" si="76"/>
        <v>17098.93945110988</v>
      </c>
      <c r="AZ184" s="15">
        <f t="shared" ca="1" si="77"/>
        <v>22132.846956935886</v>
      </c>
      <c r="BA184" s="15">
        <f t="shared" ca="1" si="78"/>
        <v>27593.177790973768</v>
      </c>
      <c r="BB184" s="15">
        <f t="shared" ca="1" si="79"/>
        <v>36735.668129716745</v>
      </c>
      <c r="BC184" s="15">
        <f t="shared" ca="1" si="80"/>
        <v>47667.038911233736</v>
      </c>
      <c r="BD184" s="15">
        <f t="shared" ca="1" si="81"/>
        <v>47418.338609480386</v>
      </c>
      <c r="BE184" s="15">
        <f t="shared" ca="1" si="82"/>
        <v>56195.898528153884</v>
      </c>
      <c r="BF184" s="15">
        <f ca="1">Inputs!$B$13*EXP($B$9-0.5*C$6^2+C$6*Y184)</f>
        <v>17670.129984821149</v>
      </c>
      <c r="BG184" s="15">
        <f t="shared" ca="1" si="83"/>
        <v>22457.74888231693</v>
      </c>
      <c r="BH184" s="15">
        <f t="shared" ca="1" si="84"/>
        <v>23391.038661772225</v>
      </c>
      <c r="BI184" s="15">
        <f t="shared" ca="1" si="85"/>
        <v>29062.540113832474</v>
      </c>
      <c r="BJ184" s="15">
        <f t="shared" ca="1" si="86"/>
        <v>35377.716869211981</v>
      </c>
      <c r="BK184" s="15">
        <f t="shared" ca="1" si="87"/>
        <v>51747.835807904914</v>
      </c>
      <c r="BL184" s="15">
        <f t="shared" ca="1" si="88"/>
        <v>52988.746924880645</v>
      </c>
      <c r="BM184" s="15">
        <f t="shared" ca="1" si="89"/>
        <v>72524.234596335315</v>
      </c>
      <c r="BN184" s="15">
        <f t="shared" ca="1" si="90"/>
        <v>81236.763983530618</v>
      </c>
      <c r="BO184" s="15">
        <f t="shared" ca="1" si="91"/>
        <v>97460.240573547228</v>
      </c>
      <c r="BP184" s="15">
        <f t="shared" ca="1" si="92"/>
        <v>124366.23822629423</v>
      </c>
      <c r="BQ184" s="15">
        <f ca="1">Inputs!$B$20*EXP($B$10-0.5*C$7^2+C$7*AJ184)</f>
        <v>11735.614728262803</v>
      </c>
      <c r="BR184" s="15">
        <f t="shared" ca="1" si="93"/>
        <v>19951.255560177593</v>
      </c>
      <c r="BS184" s="15">
        <f t="shared" ca="1" si="94"/>
        <v>21991.624711560293</v>
      </c>
      <c r="BT184" s="15">
        <f t="shared" ca="1" si="95"/>
        <v>40333.960473018451</v>
      </c>
      <c r="BU184" s="15">
        <f t="shared" ca="1" si="96"/>
        <v>35299.683987471406</v>
      </c>
      <c r="BV184" s="15">
        <f t="shared" ca="1" si="97"/>
        <v>46029.646325543021</v>
      </c>
      <c r="BW184" s="15">
        <f t="shared" ca="1" si="98"/>
        <v>58333.942047771125</v>
      </c>
      <c r="BX184" s="15">
        <f t="shared" ca="1" si="99"/>
        <v>85392.596904888152</v>
      </c>
      <c r="BY184" s="15">
        <f t="shared" ca="1" si="100"/>
        <v>136326.84422775032</v>
      </c>
      <c r="BZ184" s="15">
        <f t="shared" ca="1" si="101"/>
        <v>208429.92313986586</v>
      </c>
      <c r="CA184" s="15">
        <f t="shared" ca="1" si="102"/>
        <v>287956.25720986823</v>
      </c>
      <c r="CB184" s="15">
        <f ca="1">(AU184*DCF!C$10-DCF!C$5*MAX(AU184*DCF!C$10,0)-MAX(AU184-Inputs!$B$6,0)/Inputs!$B$10)*DCF!C$6</f>
        <v>1028.7847318308156</v>
      </c>
      <c r="CC184" s="15">
        <f ca="1">(AV184*DCF!D$10-DCF!D$5*MAX(AV184*DCF!D$10,0)-MAX(AV184-AU184,0)/Inputs!$B$10)*DCF!D$6</f>
        <v>1697.6830638480158</v>
      </c>
      <c r="CD184" s="15">
        <f ca="1">(AW184*DCF!E$10-DCF!E$5*MAX(AW184*DCF!E$10,0)-MAX(AW184-AV184,0)/Inputs!$B$10)*DCF!E$6</f>
        <v>2518.8761181374944</v>
      </c>
      <c r="CE184" s="15">
        <f ca="1">(AX184*DCF!F$10-DCF!F$5*MAX(AX184*DCF!F$10,0)-MAX(AX184-AW184,0)/Inputs!$B$10)*DCF!F$6</f>
        <v>2784.0149188685409</v>
      </c>
      <c r="CF184" s="15">
        <f ca="1">(AY184*DCF!G$10-DCF!G$5*MAX(AY184*DCF!G$10,0)-MAX(AY184-AX184,0)/Inputs!$B$10)*DCF!G$6</f>
        <v>3113.2173055150934</v>
      </c>
      <c r="CG184" s="15">
        <f ca="1">(AZ184*DCF!H$10-DCF!H$5*MAX(AZ184*DCF!H$10,0)-MAX(AZ184-AY184,0)/Inputs!$B$10)*DCF!H$6</f>
        <v>3403.24758979628</v>
      </c>
      <c r="CH184" s="15">
        <f ca="1">(BA184*DCF!I$10-DCF!I$5*MAX(BA184*DCF!I$10,0)-MAX(BA184-AZ184,0)/Inputs!$B$10)*DCF!I$6</f>
        <v>4144.5814107355836</v>
      </c>
      <c r="CI184" s="15">
        <f ca="1">(BB184*DCF!J$10-DCF!J$5*MAX(BB184*DCF!J$10,0)-MAX(BB184-BA184,0)/Inputs!$B$10)*DCF!J$6</f>
        <v>4918.5321350361019</v>
      </c>
      <c r="CJ184" s="15">
        <f ca="1">(BC184*DCF!K$10-DCF!K$5*MAX(BC184*DCF!K$10,0)-MAX(BC184-BB184,0)/Inputs!$B$10)*DCF!K$6</f>
        <v>6143.4022242848187</v>
      </c>
      <c r="CK184" s="15">
        <f ca="1">(BD184*DCF!L$10-DCF!L$5*MAX(BD184*DCF!L$10,0)-MAX(BD184-BC184,0)/Inputs!$B$10)*DCF!L$6</f>
        <v>7151.5871678908698</v>
      </c>
      <c r="CL184" s="15">
        <f ca="1">(BE184*DCF!M$10-DCF!M$5*MAX(BE184*DCF!M$10,0)-MAX(BE184-BD184,0)/Inputs!$B$10)*DCF!M$6</f>
        <v>6881.3948029912144</v>
      </c>
      <c r="CM184" s="15">
        <f ca="1">(BF184*DCF!C$28-DCF!C$5*MAX(BF184*DCF!C$28,0)-MAX(BF184-Inputs!$B$13,0)/Inputs!$B$17)*DCF!C$6</f>
        <v>3941.7385078341422</v>
      </c>
      <c r="CN184" s="15">
        <f ca="1">(BG184*DCF!D$28-DCF!D$5*MAX(BG184*DCF!D$28,0)-MAX(BG184-BF184,0)/Inputs!$B$17)*DCF!D$6</f>
        <v>5592.9063857458359</v>
      </c>
      <c r="CO184" s="15">
        <f ca="1">(BH184*DCF!E$28-DCF!E$5*MAX(BH184*DCF!E$28,0)-MAX(BH184-BG184,0)/Inputs!$B$17)*DCF!E$6</f>
        <v>6440.8200912208613</v>
      </c>
      <c r="CP184" s="15">
        <f ca="1">(BI184*DCF!F$28-DCF!F$5*MAX(BI184*DCF!F$28,0)-MAX(BI184-BH184,0)/Inputs!$B$17)*DCF!F$6</f>
        <v>6857.1276242667072</v>
      </c>
      <c r="CQ184" s="15">
        <f ca="1">(BJ184*DCF!G$28-DCF!G$5*MAX(BJ184*DCF!G$28,0)-MAX(BJ184-BI184,0)/Inputs!$B$17)*DCF!G$6</f>
        <v>8116.8667077554555</v>
      </c>
      <c r="CR184" s="15">
        <f ca="1">(BK184*DCF!H$28-DCF!H$5*MAX(BK184*DCF!H$28,0)-MAX(BK184-BJ184,0)/Inputs!$B$17)*DCF!H$6</f>
        <v>10254.353635693593</v>
      </c>
      <c r="CS184" s="15">
        <f ca="1">(BL184*DCF!I$28-DCF!I$5*MAX(BL184*DCF!I$28,0)-MAX(BL184-BK184,0)/Inputs!$B$17)*DCF!I$6</f>
        <v>12282.355983220097</v>
      </c>
      <c r="CT184" s="15">
        <f ca="1">(BM184*DCF!J$28-DCF!J$5*MAX(BM184*DCF!J$28,0)-MAX(BM184-BL184,0)/Inputs!$B$17)*DCF!J$6</f>
        <v>13588.678934511956</v>
      </c>
      <c r="CU184" s="15">
        <f ca="1">(BN184*DCF!K$28-DCF!K$5*MAX(BN184*DCF!K$28,0)-MAX(BN184-BM184,0)/Inputs!$B$17)*DCF!K$6</f>
        <v>16088.673656769712</v>
      </c>
      <c r="CV184" s="15">
        <f ca="1">(BO184*DCF!L$28-DCF!L$5*MAX(BO184*DCF!L$28,0)-MAX(BO184-BN184,0)/Inputs!$B$17)*DCF!L$6</f>
        <v>17609.650243975862</v>
      </c>
      <c r="CW184" s="15">
        <f ca="1">(BP184*DCF!M$28-DCF!M$5*MAX(BP184*DCF!M$28,0)-MAX(BP184-BO184,0)/Inputs!$B$17)*DCF!M$6</f>
        <v>20587.146902347329</v>
      </c>
      <c r="CX184" s="15">
        <f ca="1">(BQ184*DCF!C$46-DCF!C$5*MAX(BQ184*DCF!C$46,0)-MAX(BQ184-Inputs!$B$20,0)/Inputs!$B$24)*DCF!C$6</f>
        <v>-6652.3889572259604</v>
      </c>
      <c r="CY184" s="15">
        <f ca="1">(BR184*DCF!D$46-DCF!D$5*MAX(BR184*DCF!D$46,0)-MAX(BR184-BQ184,0)/Inputs!$B$24)*DCF!D$6</f>
        <v>-6910.7598017956589</v>
      </c>
      <c r="CZ184" s="15">
        <f ca="1">(BS184*DCF!E$46-DCF!E$5*MAX(BS184*DCF!E$46,0)-MAX(BS184-BR184,0)/Inputs!$B$24)*DCF!E$6</f>
        <v>-3404.8052614341536</v>
      </c>
      <c r="DA184" s="15">
        <f ca="1">(BT184*DCF!F$46-DCF!F$5*MAX(BT184*DCF!F$46,0)-MAX(BT184-BS184,0)/Inputs!$B$24)*DCF!F$6</f>
        <v>-9616.3983086088665</v>
      </c>
      <c r="DB184" s="15">
        <f ca="1">(BU184*DCF!G$46-DCF!G$5*MAX(BU184*DCF!G$46,0)-MAX(BU184-BT184,0)/Inputs!$B$24)*DCF!G$6</f>
        <v>-1187.411625678877</v>
      </c>
      <c r="DC184" s="15">
        <f ca="1">(BV184*DCF!H$46-DCF!H$5*MAX(BV184*DCF!H$46,0)-MAX(BV184-BU184,0)/Inputs!$B$24)*DCF!H$6</f>
        <v>-3334.2700529857443</v>
      </c>
      <c r="DD184" s="15">
        <f ca="1">(BW184*DCF!I$46-DCF!I$5*MAX(BW184*DCF!I$46,0)-MAX(BW184-BV184,0)/Inputs!$B$24)*DCF!I$6</f>
        <v>-2184.8423032720616</v>
      </c>
      <c r="DE184" s="15">
        <f ca="1">(BX184*DCF!J$46-DCF!J$5*MAX(BX184*DCF!J$46,0)-MAX(BX184-BW184,0)/Inputs!$B$24)*DCF!J$6</f>
        <v>-3593.5299602904042</v>
      </c>
      <c r="DF184" s="15">
        <f ca="1">(BY184*DCF!K$46-DCF!K$5*MAX(BY184*DCF!K$46,0)-MAX(BY184-BX184,0)/Inputs!$B$24)*DCF!K$6</f>
        <v>-4690.0899211975038</v>
      </c>
      <c r="DG184" s="15">
        <f ca="1">(BZ184*DCF!L$46-DCF!L$5*MAX(BZ184*DCF!L$46,0)-MAX(BZ184-BY184,0)/Inputs!$B$24)*DCF!L$6</f>
        <v>-1909.369095847328</v>
      </c>
      <c r="DH184" s="15">
        <f ca="1">(CA184*DCF!M$46-DCF!M$5*MAX(CA184*DCF!M$46,0)-MAX(CA184-BZ184,0)/Inputs!$B$24)*DCF!M$6</f>
        <v>5949.1670961419204</v>
      </c>
      <c r="DI184" s="15">
        <f ca="1">SUM(CB184:CL184)+BE184*DCF!M$10*(1+Inputs!$B$30)*(1-Inputs!$B$33)*(1-Inputs!$B$30/Inputs!$B$31)/(Inputs!$B$29-Inputs!$B$30)*DCF!M$6</f>
        <v>200179.25018661434</v>
      </c>
      <c r="DJ184" s="15">
        <f ca="1">SUM(CM184:CW184)+BP184*DCF!M$28*(1+Inputs!$B$30)*(1-Inputs!$B$33)*(1-Inputs!$B$30/Inputs!$B$31)/(Inputs!$B$29-Inputs!$B$30)*DCF!M$6</f>
        <v>582844.16608270572</v>
      </c>
      <c r="DK184" s="15">
        <f ca="1">SUM(CX184:DH184)+CA184*DCF!M$46*(1+Inputs!$B$30)*(1-Inputs!$B$33)*(1-Inputs!$B$30/Inputs!$B$31)/(Inputs!$B$29-Inputs!$B$30)*DCF!M$6</f>
        <v>407679.78605356108</v>
      </c>
      <c r="DM184" s="15">
        <f ca="1">DI184+DJ184+DK184+Inputs!$B$34+Inputs!$B$36-Inputs!$B$35</f>
        <v>1267554.2023228812</v>
      </c>
    </row>
    <row r="185" spans="1:117" x14ac:dyDescent="0.75">
      <c r="A185" s="11">
        <v>172</v>
      </c>
      <c r="C185" s="23">
        <f t="shared" ca="1" si="107"/>
        <v>0.79015179570084404</v>
      </c>
      <c r="D185" s="23">
        <f t="shared" ca="1" si="107"/>
        <v>1.276720972709678</v>
      </c>
      <c r="E185" s="23">
        <f t="shared" ca="1" si="107"/>
        <v>0.48671019868020476</v>
      </c>
      <c r="F185" s="23">
        <f t="shared" ca="1" si="107"/>
        <v>-0.94026111390488054</v>
      </c>
      <c r="G185" s="23">
        <f t="shared" ca="1" si="107"/>
        <v>0.69481525604980132</v>
      </c>
      <c r="H185" s="23">
        <f t="shared" ca="1" si="107"/>
        <v>-0.52182804772530655</v>
      </c>
      <c r="I185" s="23">
        <f t="shared" ca="1" si="107"/>
        <v>-0.17497683916518478</v>
      </c>
      <c r="J185" s="23">
        <f t="shared" ca="1" si="107"/>
        <v>-2.1692057589346398</v>
      </c>
      <c r="K185" s="23">
        <f t="shared" ca="1" si="107"/>
        <v>0.94361205641727786</v>
      </c>
      <c r="L185" s="23">
        <f t="shared" ca="1" si="107"/>
        <v>0.31672868574789781</v>
      </c>
      <c r="M185" s="23">
        <f t="shared" ca="1" si="107"/>
        <v>-0.87782040726700228</v>
      </c>
      <c r="N185" s="23">
        <f ca="1">SQRT(Inputs!$B$38)*C185+SQRT(1-Inputs!$B$38)*_xlfn.NORM.S.INV(RAND())</f>
        <v>1.4192722222063638</v>
      </c>
      <c r="O185" s="23">
        <f ca="1">SQRT(Inputs!$B$38)*D185+SQRT(1-Inputs!$B$38)*_xlfn.NORM.S.INV(RAND())</f>
        <v>-0.60136110123627085</v>
      </c>
      <c r="P185" s="23">
        <f ca="1">SQRT(Inputs!$B$38)*E185+SQRT(1-Inputs!$B$38)*_xlfn.NORM.S.INV(RAND())</f>
        <v>-0.15372277561777992</v>
      </c>
      <c r="Q185" s="23">
        <f ca="1">SQRT(Inputs!$B$38)*F185+SQRT(1-Inputs!$B$38)*_xlfn.NORM.S.INV(RAND())</f>
        <v>-5.5062869548440085E-3</v>
      </c>
      <c r="R185" s="23">
        <f ca="1">SQRT(Inputs!$B$38)*G185+SQRT(1-Inputs!$B$38)*_xlfn.NORM.S.INV(RAND())</f>
        <v>0.28992270802410147</v>
      </c>
      <c r="S185" s="23">
        <f ca="1">SQRT(Inputs!$B$38)*H185+SQRT(1-Inputs!$B$38)*_xlfn.NORM.S.INV(RAND())</f>
        <v>-8.6611159667399573E-2</v>
      </c>
      <c r="T185" s="23">
        <f ca="1">SQRT(Inputs!$B$38)*I185+SQRT(1-Inputs!$B$38)*_xlfn.NORM.S.INV(RAND())</f>
        <v>8.5132916921450766E-2</v>
      </c>
      <c r="U185" s="23">
        <f ca="1">SQRT(Inputs!$B$38)*J185+SQRT(1-Inputs!$B$38)*_xlfn.NORM.S.INV(RAND())</f>
        <v>-2.1805288379851664</v>
      </c>
      <c r="V185" s="23">
        <f ca="1">SQRT(Inputs!$B$38)*K185+SQRT(1-Inputs!$B$38)*_xlfn.NORM.S.INV(RAND())</f>
        <v>0.76874011164605427</v>
      </c>
      <c r="W185" s="23">
        <f ca="1">SQRT(Inputs!$B$38)*L185+SQRT(1-Inputs!$B$38)*_xlfn.NORM.S.INV(RAND())</f>
        <v>-0.50458717330111003</v>
      </c>
      <c r="X185" s="23">
        <f ca="1">SQRT(Inputs!$B$38)*M185+SQRT(1-Inputs!$B$38)*_xlfn.NORM.S.INV(RAND())</f>
        <v>-0.49617967504043659</v>
      </c>
      <c r="Y185" s="23">
        <f ca="1">SQRT(Inputs!$B$38)*C185+SQRT(1-Inputs!$B$38)*_xlfn.NORM.S.INV(RAND())</f>
        <v>-0.29735655166747083</v>
      </c>
      <c r="Z185" s="23">
        <f ca="1">SQRT(Inputs!$B$38)*D185+SQRT(1-Inputs!$B$38)*_xlfn.NORM.S.INV(RAND())</f>
        <v>1.220661071972398</v>
      </c>
      <c r="AA185" s="23">
        <f ca="1">SQRT(Inputs!$B$38)*E185+SQRT(1-Inputs!$B$38)*_xlfn.NORM.S.INV(RAND())</f>
        <v>-0.32613072581818192</v>
      </c>
      <c r="AB185" s="23">
        <f ca="1">SQRT(Inputs!$B$38)*F185+SQRT(1-Inputs!$B$38)*_xlfn.NORM.S.INV(RAND())</f>
        <v>0.1601268313453319</v>
      </c>
      <c r="AC185" s="23">
        <f ca="1">SQRT(Inputs!$B$38)*G185+SQRT(1-Inputs!$B$38)*_xlfn.NORM.S.INV(RAND())</f>
        <v>0.7137963242916685</v>
      </c>
      <c r="AD185" s="23">
        <f ca="1">SQRT(Inputs!$B$38)*H185+SQRT(1-Inputs!$B$38)*_xlfn.NORM.S.INV(RAND())</f>
        <v>-1.5148123769814286</v>
      </c>
      <c r="AE185" s="23">
        <f ca="1">SQRT(Inputs!$B$38)*I185+SQRT(1-Inputs!$B$38)*_xlfn.NORM.S.INV(RAND())</f>
        <v>1.3911271828812206</v>
      </c>
      <c r="AF185" s="23">
        <f ca="1">SQRT(Inputs!$B$38)*J185+SQRT(1-Inputs!$B$38)*_xlfn.NORM.S.INV(RAND())</f>
        <v>-1.1744417355762926</v>
      </c>
      <c r="AG185" s="23">
        <f ca="1">SQRT(Inputs!$B$38)*K185+SQRT(1-Inputs!$B$38)*_xlfn.NORM.S.INV(RAND())</f>
        <v>-0.33388527599677875</v>
      </c>
      <c r="AH185" s="23">
        <f ca="1">SQRT(Inputs!$B$38)*L185+SQRT(1-Inputs!$B$38)*_xlfn.NORM.S.INV(RAND())</f>
        <v>0.29540181424478174</v>
      </c>
      <c r="AI185" s="23">
        <f ca="1">SQRT(Inputs!$B$38)*M185+SQRT(1-Inputs!$B$38)*_xlfn.NORM.S.INV(RAND())</f>
        <v>-1.5237751562483306</v>
      </c>
      <c r="AJ185" s="23">
        <f ca="1">SQRT(Inputs!$B$38)*C185+SQRT(1-Inputs!$B$38)*_xlfn.NORM.S.INV(RAND())</f>
        <v>1.3696736265570051</v>
      </c>
      <c r="AK185" s="23">
        <f ca="1">SQRT(Inputs!$B$38)*D185+SQRT(1-Inputs!$B$38)*_xlfn.NORM.S.INV(RAND())</f>
        <v>0.27353506547846174</v>
      </c>
      <c r="AL185" s="23">
        <f ca="1">SQRT(Inputs!$B$38)*E185+SQRT(1-Inputs!$B$38)*_xlfn.NORM.S.INV(RAND())</f>
        <v>-0.83219506405975829</v>
      </c>
      <c r="AM185" s="23">
        <f ca="1">SQRT(Inputs!$B$38)*F185+SQRT(1-Inputs!$B$38)*_xlfn.NORM.S.INV(RAND())</f>
        <v>-1.2077948436686459</v>
      </c>
      <c r="AN185" s="23">
        <f ca="1">SQRT(Inputs!$B$38)*G185+SQRT(1-Inputs!$B$38)*_xlfn.NORM.S.INV(RAND())</f>
        <v>0.92547554830575973</v>
      </c>
      <c r="AO185" s="23">
        <f ca="1">SQRT(Inputs!$B$38)*H185+SQRT(1-Inputs!$B$38)*_xlfn.NORM.S.INV(RAND())</f>
        <v>0.23990607371112971</v>
      </c>
      <c r="AP185" s="23">
        <f ca="1">SQRT(Inputs!$B$38)*I185+SQRT(1-Inputs!$B$38)*_xlfn.NORM.S.INV(RAND())</f>
        <v>-0.121916902018935</v>
      </c>
      <c r="AQ185" s="23">
        <f ca="1">SQRT(Inputs!$B$38)*J185+SQRT(1-Inputs!$B$38)*_xlfn.NORM.S.INV(RAND())</f>
        <v>-0.79186192583408443</v>
      </c>
      <c r="AR185" s="23">
        <f ca="1">SQRT(Inputs!$B$38)*K185+SQRT(1-Inputs!$B$38)*_xlfn.NORM.S.INV(RAND())</f>
        <v>1.6935570550659178</v>
      </c>
      <c r="AS185" s="23">
        <f ca="1">SQRT(Inputs!$B$38)*L185+SQRT(1-Inputs!$B$38)*_xlfn.NORM.S.INV(RAND())</f>
        <v>0.84389770994812219</v>
      </c>
      <c r="AT185" s="23">
        <f ca="1">SQRT(Inputs!$B$38)*M185+SQRT(1-Inputs!$B$38)*_xlfn.NORM.S.INV(RAND())</f>
        <v>-0.58342818442714828</v>
      </c>
      <c r="AU185" s="15">
        <f ca="1">Inputs!$B$6*EXP($B$8-0.5*C$5^2+C$5*N185)</f>
        <v>6243.8632195614982</v>
      </c>
      <c r="AV185" s="15">
        <f t="shared" ca="1" si="73"/>
        <v>6957.099508373135</v>
      </c>
      <c r="AW185" s="15">
        <f t="shared" ca="1" si="74"/>
        <v>8308.8728863179786</v>
      </c>
      <c r="AX185" s="15">
        <f t="shared" ca="1" si="75"/>
        <v>10137.32364143391</v>
      </c>
      <c r="AY185" s="15">
        <f t="shared" ca="1" si="76"/>
        <v>12815.506394272667</v>
      </c>
      <c r="AZ185" s="15">
        <f t="shared" ca="1" si="77"/>
        <v>15524.931997436865</v>
      </c>
      <c r="BA185" s="15">
        <f t="shared" ca="1" si="78"/>
        <v>19168.580261681687</v>
      </c>
      <c r="BB185" s="15">
        <f t="shared" ca="1" si="79"/>
        <v>18862.56316462997</v>
      </c>
      <c r="BC185" s="15">
        <f t="shared" ca="1" si="80"/>
        <v>24881.353005295012</v>
      </c>
      <c r="BD185" s="15">
        <f t="shared" ca="1" si="81"/>
        <v>29076.801460485258</v>
      </c>
      <c r="BE185" s="15">
        <f t="shared" ca="1" si="82"/>
        <v>34055.540268634984</v>
      </c>
      <c r="BF185" s="15">
        <f ca="1">Inputs!$B$13*EXP($B$9-0.5*C$6^2+C$6*Y185)</f>
        <v>13039.245606971044</v>
      </c>
      <c r="BG185" s="15">
        <f t="shared" ca="1" si="83"/>
        <v>19806.922597662662</v>
      </c>
      <c r="BH185" s="15">
        <f t="shared" ca="1" si="84"/>
        <v>22926.160614698758</v>
      </c>
      <c r="BI185" s="15">
        <f t="shared" ca="1" si="85"/>
        <v>28765.373380478508</v>
      </c>
      <c r="BJ185" s="15">
        <f t="shared" ca="1" si="86"/>
        <v>39086.088333036023</v>
      </c>
      <c r="BK185" s="15">
        <f t="shared" ca="1" si="87"/>
        <v>39031.156600450435</v>
      </c>
      <c r="BL185" s="15">
        <f t="shared" ca="1" si="88"/>
        <v>57416.65035563313</v>
      </c>
      <c r="BM185" s="15">
        <f t="shared" ca="1" si="89"/>
        <v>60996.269440164338</v>
      </c>
      <c r="BN185" s="15">
        <f t="shared" ca="1" si="90"/>
        <v>72075.460195535008</v>
      </c>
      <c r="BO185" s="15">
        <f t="shared" ca="1" si="91"/>
        <v>91779.409968805761</v>
      </c>
      <c r="BP185" s="15">
        <f t="shared" ca="1" si="92"/>
        <v>95052.028446903249</v>
      </c>
      <c r="BQ185" s="15">
        <f ca="1">Inputs!$B$20*EXP($B$10-0.5*C$7^2+C$7*AJ185)</f>
        <v>6972.4936556850989</v>
      </c>
      <c r="BR185" s="15">
        <f t="shared" ca="1" si="93"/>
        <v>10319.380388609326</v>
      </c>
      <c r="BS185" s="15">
        <f t="shared" ca="1" si="94"/>
        <v>11127.084374683081</v>
      </c>
      <c r="BT185" s="15">
        <f t="shared" ca="1" si="95"/>
        <v>11175.675543873096</v>
      </c>
      <c r="BU185" s="15">
        <f t="shared" ca="1" si="96"/>
        <v>19375.553118717467</v>
      </c>
      <c r="BV185" s="15">
        <f t="shared" ca="1" si="97"/>
        <v>28454.11943086662</v>
      </c>
      <c r="BW185" s="15">
        <f t="shared" ca="1" si="98"/>
        <v>38694.662690757723</v>
      </c>
      <c r="BX185" s="15">
        <f t="shared" ca="1" si="99"/>
        <v>46176.405186378863</v>
      </c>
      <c r="BY185" s="15">
        <f t="shared" ca="1" si="100"/>
        <v>89460.37286748206</v>
      </c>
      <c r="BZ185" s="15">
        <f t="shared" ca="1" si="101"/>
        <v>146590.84225215175</v>
      </c>
      <c r="CA185" s="15">
        <f t="shared" ca="1" si="102"/>
        <v>185636.58826100032</v>
      </c>
      <c r="CB185" s="15">
        <f ca="1">(AU185*DCF!C$10-DCF!C$5*MAX(AU185*DCF!C$10,0)-MAX(AU185-Inputs!$B$6,0)/Inputs!$B$10)*DCF!C$6</f>
        <v>1033.9360974635285</v>
      </c>
      <c r="CC185" s="15">
        <f ca="1">(AV185*DCF!D$10-DCF!D$5*MAX(AV185*DCF!D$10,0)-MAX(AV185-AU185,0)/Inputs!$B$10)*DCF!D$6</f>
        <v>1521.8418700569373</v>
      </c>
      <c r="CD185" s="15">
        <f ca="1">(AW185*DCF!E$10-DCF!E$5*MAX(AW185*DCF!E$10,0)-MAX(AW185-AV185,0)/Inputs!$B$10)*DCF!E$6</f>
        <v>1613.9111394101781</v>
      </c>
      <c r="CE185" s="15">
        <f ca="1">(AX185*DCF!F$10-DCF!F$5*MAX(AX185*DCF!F$10,0)-MAX(AX185-AW185,0)/Inputs!$B$10)*DCF!F$6</f>
        <v>1832.5063257135566</v>
      </c>
      <c r="CF185" s="15">
        <f ca="1">(AY185*DCF!G$10-DCF!G$5*MAX(AY185*DCF!G$10,0)-MAX(AY185-AX185,0)/Inputs!$B$10)*DCF!G$6</f>
        <v>2125.711987918648</v>
      </c>
      <c r="CG185" s="15">
        <f ca="1">(AZ185*DCF!H$10-DCF!H$5*MAX(AZ185*DCF!H$10,0)-MAX(AZ185-AY185,0)/Inputs!$B$10)*DCF!H$6</f>
        <v>2533.0695943373321</v>
      </c>
      <c r="CH185" s="15">
        <f ca="1">(BA185*DCF!I$10-DCF!I$5*MAX(BA185*DCF!I$10,0)-MAX(BA185-AZ185,0)/Inputs!$B$10)*DCF!I$6</f>
        <v>2903.7143646381155</v>
      </c>
      <c r="CI185" s="15">
        <f ca="1">(BB185*DCF!J$10-DCF!J$5*MAX(BB185*DCF!J$10,0)-MAX(BB185-BA185,0)/Inputs!$B$10)*DCF!J$6</f>
        <v>3236.8596063152131</v>
      </c>
      <c r="CJ185" s="15">
        <f ca="1">(BC185*DCF!K$10-DCF!K$5*MAX(BC185*DCF!K$10,0)-MAX(BC185-BB185,0)/Inputs!$B$10)*DCF!K$6</f>
        <v>3162.959282146659</v>
      </c>
      <c r="CK185" s="15">
        <f ca="1">(BD185*DCF!L$10-DCF!L$5*MAX(BD185*DCF!L$10,0)-MAX(BD185-BC185,0)/Inputs!$B$10)*DCF!L$6</f>
        <v>3842.7951682594994</v>
      </c>
      <c r="CL185" s="15">
        <f ca="1">(BE185*DCF!M$10-DCF!M$5*MAX(BE185*DCF!M$10,0)-MAX(BE185-BD185,0)/Inputs!$B$10)*DCF!M$6</f>
        <v>4210.9136598518307</v>
      </c>
      <c r="CM185" s="15">
        <f ca="1">(BF185*DCF!C$28-DCF!C$5*MAX(BF185*DCF!C$28,0)-MAX(BF185-Inputs!$B$13,0)/Inputs!$B$17)*DCF!C$6</f>
        <v>3597.9112746190781</v>
      </c>
      <c r="CN185" s="15">
        <f ca="1">(BG185*DCF!D$28-DCF!D$5*MAX(BG185*DCF!D$28,0)-MAX(BG185-BF185,0)/Inputs!$B$17)*DCF!D$6</f>
        <v>4389.7397305642662</v>
      </c>
      <c r="CO185" s="15">
        <f ca="1">(BH185*DCF!E$28-DCF!E$5*MAX(BH185*DCF!E$28,0)-MAX(BH185-BG185,0)/Inputs!$B$17)*DCF!E$6</f>
        <v>5878.3380419394007</v>
      </c>
      <c r="CP185" s="15">
        <f ca="1">(BI185*DCF!F$28-DCF!F$5*MAX(BI185*DCF!F$28,0)-MAX(BI185-BH185,0)/Inputs!$B$17)*DCF!F$6</f>
        <v>6745.9201882469952</v>
      </c>
      <c r="CQ185" s="15">
        <f ca="1">(BJ185*DCF!G$28-DCF!G$5*MAX(BJ185*DCF!G$28,0)-MAX(BJ185-BI185,0)/Inputs!$B$17)*DCF!G$6</f>
        <v>8405.339864498279</v>
      </c>
      <c r="CR185" s="15">
        <f ca="1">(BK185*DCF!H$28-DCF!H$5*MAX(BK185*DCF!H$28,0)-MAX(BK185-BJ185,0)/Inputs!$B$17)*DCF!H$6</f>
        <v>9652.8356474329576</v>
      </c>
      <c r="CS185" s="15">
        <f ca="1">(BL185*DCF!I$28-DCF!I$5*MAX(BL185*DCF!I$28,0)-MAX(BL185-BK185,0)/Inputs!$B$17)*DCF!I$6</f>
        <v>10862.817708978615</v>
      </c>
      <c r="CT185" s="15">
        <f ca="1">(BM185*DCF!J$28-DCF!J$5*MAX(BM185*DCF!J$28,0)-MAX(BM185-BL185,0)/Inputs!$B$17)*DCF!J$6</f>
        <v>13132.60352791635</v>
      </c>
      <c r="CU185" s="15">
        <f ca="1">(BN185*DCF!K$28-DCF!K$5*MAX(BN185*DCF!K$28,0)-MAX(BN185-BM185,0)/Inputs!$B$17)*DCF!K$6</f>
        <v>13864.075410553878</v>
      </c>
      <c r="CV185" s="15">
        <f ca="1">(BO185*DCF!L$28-DCF!L$5*MAX(BO185*DCF!L$28,0)-MAX(BO185-BN185,0)/Inputs!$B$17)*DCF!L$6</f>
        <v>16082.383954090295</v>
      </c>
      <c r="CW185" s="15">
        <f ca="1">(BP185*DCF!M$28-DCF!M$5*MAX(BP185*DCF!M$28,0)-MAX(BP185-BO185,0)/Inputs!$B$17)*DCF!M$6</f>
        <v>17542.013572394098</v>
      </c>
      <c r="CX185" s="15">
        <f ca="1">(BQ185*DCF!C$46-DCF!C$5*MAX(BQ185*DCF!C$46,0)-MAX(BQ185-Inputs!$B$20,0)/Inputs!$B$24)*DCF!C$6</f>
        <v>-3352.3050732229322</v>
      </c>
      <c r="CY185" s="15">
        <f ca="1">(BR185*DCF!D$46-DCF!D$5*MAX(BR185*DCF!D$46,0)-MAX(BR185-BQ185,0)/Inputs!$B$24)*DCF!D$6</f>
        <v>-3189.3663685306155</v>
      </c>
      <c r="CZ185" s="15">
        <f ca="1">(BS185*DCF!E$46-DCF!E$5*MAX(BS185*DCF!E$46,0)-MAX(BS185-BR185,0)/Inputs!$B$24)*DCF!E$6</f>
        <v>-1634.1717765849371</v>
      </c>
      <c r="DA185" s="15">
        <f ca="1">(BT185*DCF!F$46-DCF!F$5*MAX(BT185*DCF!F$46,0)-MAX(BT185-BS185,0)/Inputs!$B$24)*DCF!F$6</f>
        <v>-831.57693190174143</v>
      </c>
      <c r="DB185" s="15">
        <f ca="1">(BU185*DCF!G$46-DCF!G$5*MAX(BU185*DCF!G$46,0)-MAX(BU185-BT185,0)/Inputs!$B$24)*DCF!G$6</f>
        <v>-3410.0321318735855</v>
      </c>
      <c r="DC185" s="15">
        <f ca="1">(BV185*DCF!H$46-DCF!H$5*MAX(BV185*DCF!H$46,0)-MAX(BV185-BU185,0)/Inputs!$B$24)*DCF!H$6</f>
        <v>-2821.1088562016644</v>
      </c>
      <c r="DD185" s="15">
        <f ca="1">(BW185*DCF!I$46-DCF!I$5*MAX(BW185*DCF!I$46,0)-MAX(BW185-BV185,0)/Inputs!$B$24)*DCF!I$6</f>
        <v>-2045.9955771097077</v>
      </c>
      <c r="DE185" s="15">
        <f ca="1">(BX185*DCF!J$46-DCF!J$5*MAX(BX185*DCF!J$46,0)-MAX(BX185-BW185,0)/Inputs!$B$24)*DCF!J$6</f>
        <v>-47.063408453301946</v>
      </c>
      <c r="DF185" s="15">
        <f ca="1">(BY185*DCF!K$46-DCF!K$5*MAX(BY185*DCF!K$46,0)-MAX(BY185-BX185,0)/Inputs!$B$24)*DCF!K$6</f>
        <v>-5493.1442858185328</v>
      </c>
      <c r="DG185" s="15">
        <f ca="1">(BZ185*DCF!L$46-DCF!L$5*MAX(BZ185*DCF!L$46,0)-MAX(BZ185-BY185,0)/Inputs!$B$24)*DCF!L$6</f>
        <v>-2795.6677351500789</v>
      </c>
      <c r="DH185" s="15">
        <f ca="1">(CA185*DCF!M$46-DCF!M$5*MAX(CA185*DCF!M$46,0)-MAX(CA185-BZ185,0)/Inputs!$B$24)*DCF!M$6</f>
        <v>6390.4245661000177</v>
      </c>
      <c r="DI185" s="15">
        <f ca="1">SUM(CB185:CL185)+BE185*DCF!M$10*(1+Inputs!$B$30)*(1-Inputs!$B$33)*(1-Inputs!$B$30/Inputs!$B$31)/(Inputs!$B$29-Inputs!$B$30)*DCF!M$6</f>
        <v>122795.23800162152</v>
      </c>
      <c r="DJ185" s="15">
        <f ca="1">SUM(CM185:CW185)+BP185*DCF!M$28*(1+Inputs!$B$30)*(1-Inputs!$B$33)*(1-Inputs!$B$30/Inputs!$B$31)/(Inputs!$B$29-Inputs!$B$30)*DCF!M$6</f>
        <v>462862.04838881304</v>
      </c>
      <c r="DK185" s="15">
        <f ca="1">SUM(CX185:DH185)+CA185*DCF!M$46*(1+Inputs!$B$30)*(1-Inputs!$B$33)*(1-Inputs!$B$30/Inputs!$B$31)/(Inputs!$B$29-Inputs!$B$30)*DCF!M$6</f>
        <v>267786.14793242619</v>
      </c>
      <c r="DM185" s="15">
        <f ca="1">DI185+DJ185+DK185+Inputs!$B$34+Inputs!$B$36-Inputs!$B$35</f>
        <v>930294.43432286079</v>
      </c>
    </row>
    <row r="186" spans="1:117" x14ac:dyDescent="0.75">
      <c r="A186" s="11">
        <v>173</v>
      </c>
      <c r="C186" s="23">
        <f t="shared" ca="1" si="107"/>
        <v>0.88583425062624988</v>
      </c>
      <c r="D186" s="23">
        <f t="shared" ca="1" si="107"/>
        <v>-0.72168476032049</v>
      </c>
      <c r="E186" s="23">
        <f t="shared" ca="1" si="107"/>
        <v>-9.5211460963002953E-2</v>
      </c>
      <c r="F186" s="23">
        <f t="shared" ca="1" si="107"/>
        <v>1.6611228392878385</v>
      </c>
      <c r="G186" s="23">
        <f t="shared" ca="1" si="107"/>
        <v>1.6437662834856654</v>
      </c>
      <c r="H186" s="23">
        <f t="shared" ca="1" si="107"/>
        <v>-2.5531897019423533</v>
      </c>
      <c r="I186" s="23">
        <f t="shared" ca="1" si="107"/>
        <v>1.2365745936782586</v>
      </c>
      <c r="J186" s="23">
        <f t="shared" ca="1" si="107"/>
        <v>-2.3745495646706627</v>
      </c>
      <c r="K186" s="23">
        <f t="shared" ca="1" si="107"/>
        <v>1.0148230972473264</v>
      </c>
      <c r="L186" s="23">
        <f t="shared" ca="1" si="107"/>
        <v>1.5643926494250837</v>
      </c>
      <c r="M186" s="23">
        <f t="shared" ca="1" si="107"/>
        <v>-0.13537126696436361</v>
      </c>
      <c r="N186" s="23">
        <f ca="1">SQRT(Inputs!$B$38)*C186+SQRT(1-Inputs!$B$38)*_xlfn.NORM.S.INV(RAND())</f>
        <v>1.7380623604349486</v>
      </c>
      <c r="O186" s="23">
        <f ca="1">SQRT(Inputs!$B$38)*D186+SQRT(1-Inputs!$B$38)*_xlfn.NORM.S.INV(RAND())</f>
        <v>-1.1346730913429859</v>
      </c>
      <c r="P186" s="23">
        <f ca="1">SQRT(Inputs!$B$38)*E186+SQRT(1-Inputs!$B$38)*_xlfn.NORM.S.INV(RAND())</f>
        <v>1.0935045247802471</v>
      </c>
      <c r="Q186" s="23">
        <f ca="1">SQRT(Inputs!$B$38)*F186+SQRT(1-Inputs!$B$38)*_xlfn.NORM.S.INV(RAND())</f>
        <v>0.73068046581763701</v>
      </c>
      <c r="R186" s="23">
        <f ca="1">SQRT(Inputs!$B$38)*G186+SQRT(1-Inputs!$B$38)*_xlfn.NORM.S.INV(RAND())</f>
        <v>1.3641831959761863</v>
      </c>
      <c r="S186" s="23">
        <f ca="1">SQRT(Inputs!$B$38)*H186+SQRT(1-Inputs!$B$38)*_xlfn.NORM.S.INV(RAND())</f>
        <v>-1.9271373648543886</v>
      </c>
      <c r="T186" s="23">
        <f ca="1">SQRT(Inputs!$B$38)*I186+SQRT(1-Inputs!$B$38)*_xlfn.NORM.S.INV(RAND())</f>
        <v>1.1461621767058217</v>
      </c>
      <c r="U186" s="23">
        <f ca="1">SQRT(Inputs!$B$38)*J186+SQRT(1-Inputs!$B$38)*_xlfn.NORM.S.INV(RAND())</f>
        <v>-0.80388625112517587</v>
      </c>
      <c r="V186" s="23">
        <f ca="1">SQRT(Inputs!$B$38)*K186+SQRT(1-Inputs!$B$38)*_xlfn.NORM.S.INV(RAND())</f>
        <v>0.77280184296803867</v>
      </c>
      <c r="W186" s="23">
        <f ca="1">SQRT(Inputs!$B$38)*L186+SQRT(1-Inputs!$B$38)*_xlfn.NORM.S.INV(RAND())</f>
        <v>0.6837872566314942</v>
      </c>
      <c r="X186" s="23">
        <f ca="1">SQRT(Inputs!$B$38)*M186+SQRT(1-Inputs!$B$38)*_xlfn.NORM.S.INV(RAND())</f>
        <v>-1.5117879522158955</v>
      </c>
      <c r="Y186" s="23">
        <f ca="1">SQRT(Inputs!$B$38)*C186+SQRT(1-Inputs!$B$38)*_xlfn.NORM.S.INV(RAND())</f>
        <v>-0.8426150585719332</v>
      </c>
      <c r="Z186" s="23">
        <f ca="1">SQRT(Inputs!$B$38)*D186+SQRT(1-Inputs!$B$38)*_xlfn.NORM.S.INV(RAND())</f>
        <v>0.47322619096769697</v>
      </c>
      <c r="AA186" s="23">
        <f ca="1">SQRT(Inputs!$B$38)*E186+SQRT(1-Inputs!$B$38)*_xlfn.NORM.S.INV(RAND())</f>
        <v>1.0354322811796228</v>
      </c>
      <c r="AB186" s="23">
        <f ca="1">SQRT(Inputs!$B$38)*F186+SQRT(1-Inputs!$B$38)*_xlfn.NORM.S.INV(RAND())</f>
        <v>2.7487674213441728</v>
      </c>
      <c r="AC186" s="23">
        <f ca="1">SQRT(Inputs!$B$38)*G186+SQRT(1-Inputs!$B$38)*_xlfn.NORM.S.INV(RAND())</f>
        <v>1.1254133483326798</v>
      </c>
      <c r="AD186" s="23">
        <f ca="1">SQRT(Inputs!$B$38)*H186+SQRT(1-Inputs!$B$38)*_xlfn.NORM.S.INV(RAND())</f>
        <v>-1.153163360233165</v>
      </c>
      <c r="AE186" s="23">
        <f ca="1">SQRT(Inputs!$B$38)*I186+SQRT(1-Inputs!$B$38)*_xlfn.NORM.S.INV(RAND())</f>
        <v>0.14802907160107548</v>
      </c>
      <c r="AF186" s="23">
        <f ca="1">SQRT(Inputs!$B$38)*J186+SQRT(1-Inputs!$B$38)*_xlfn.NORM.S.INV(RAND())</f>
        <v>-0.44259726317542303</v>
      </c>
      <c r="AG186" s="23">
        <f ca="1">SQRT(Inputs!$B$38)*K186+SQRT(1-Inputs!$B$38)*_xlfn.NORM.S.INV(RAND())</f>
        <v>0.10793372740989282</v>
      </c>
      <c r="AH186" s="23">
        <f ca="1">SQRT(Inputs!$B$38)*L186+SQRT(1-Inputs!$B$38)*_xlfn.NORM.S.INV(RAND())</f>
        <v>1.8736558911071399</v>
      </c>
      <c r="AI186" s="23">
        <f ca="1">SQRT(Inputs!$B$38)*M186+SQRT(1-Inputs!$B$38)*_xlfn.NORM.S.INV(RAND())</f>
        <v>-1.0207548144538734</v>
      </c>
      <c r="AJ186" s="23">
        <f ca="1">SQRT(Inputs!$B$38)*C186+SQRT(1-Inputs!$B$38)*_xlfn.NORM.S.INV(RAND())</f>
        <v>1.8185428899679665</v>
      </c>
      <c r="AK186" s="23">
        <f ca="1">SQRT(Inputs!$B$38)*D186+SQRT(1-Inputs!$B$38)*_xlfn.NORM.S.INV(RAND())</f>
        <v>-0.32534067449214044</v>
      </c>
      <c r="AL186" s="23">
        <f ca="1">SQRT(Inputs!$B$38)*E186+SQRT(1-Inputs!$B$38)*_xlfn.NORM.S.INV(RAND())</f>
        <v>1.4491504642272439</v>
      </c>
      <c r="AM186" s="23">
        <f ca="1">SQRT(Inputs!$B$38)*F186+SQRT(1-Inputs!$B$38)*_xlfn.NORM.S.INV(RAND())</f>
        <v>0.83003791737213206</v>
      </c>
      <c r="AN186" s="23">
        <f ca="1">SQRT(Inputs!$B$38)*G186+SQRT(1-Inputs!$B$38)*_xlfn.NORM.S.INV(RAND())</f>
        <v>0.62549913854616124</v>
      </c>
      <c r="AO186" s="23">
        <f ca="1">SQRT(Inputs!$B$38)*H186+SQRT(1-Inputs!$B$38)*_xlfn.NORM.S.INV(RAND())</f>
        <v>-1.7152273936782587</v>
      </c>
      <c r="AP186" s="23">
        <f ca="1">SQRT(Inputs!$B$38)*I186+SQRT(1-Inputs!$B$38)*_xlfn.NORM.S.INV(RAND())</f>
        <v>1.9138152635859833</v>
      </c>
      <c r="AQ186" s="23">
        <f ca="1">SQRT(Inputs!$B$38)*J186+SQRT(1-Inputs!$B$38)*_xlfn.NORM.S.INV(RAND())</f>
        <v>-1.7239523720712244</v>
      </c>
      <c r="AR186" s="23">
        <f ca="1">SQRT(Inputs!$B$38)*K186+SQRT(1-Inputs!$B$38)*_xlfn.NORM.S.INV(RAND())</f>
        <v>1.1778401213925149</v>
      </c>
      <c r="AS186" s="23">
        <f ca="1">SQRT(Inputs!$B$38)*L186+SQRT(1-Inputs!$B$38)*_xlfn.NORM.S.INV(RAND())</f>
        <v>1.1947024895107141</v>
      </c>
      <c r="AT186" s="23">
        <f ca="1">SQRT(Inputs!$B$38)*M186+SQRT(1-Inputs!$B$38)*_xlfn.NORM.S.INV(RAND())</f>
        <v>-0.4227848499547725</v>
      </c>
      <c r="AU186" s="15">
        <f ca="1">Inputs!$B$6*EXP($B$8-0.5*C$5^2+C$5*N186)</f>
        <v>6574.527001667946</v>
      </c>
      <c r="AV186" s="15">
        <f t="shared" ca="1" si="73"/>
        <v>6773.0551258073474</v>
      </c>
      <c r="AW186" s="15">
        <f t="shared" ca="1" si="74"/>
        <v>9571.0320788929821</v>
      </c>
      <c r="AX186" s="15">
        <f t="shared" ca="1" si="75"/>
        <v>12802.174567636586</v>
      </c>
      <c r="AY186" s="15">
        <f t="shared" ca="1" si="76"/>
        <v>18347.761364434318</v>
      </c>
      <c r="AZ186" s="15">
        <f t="shared" ca="1" si="77"/>
        <v>18149.105268595733</v>
      </c>
      <c r="BA186" s="15">
        <f t="shared" ca="1" si="78"/>
        <v>25040.474844054617</v>
      </c>
      <c r="BB186" s="15">
        <f t="shared" ca="1" si="79"/>
        <v>28284.827490100273</v>
      </c>
      <c r="BC186" s="15">
        <f t="shared" ca="1" si="80"/>
        <v>37324.766334772103</v>
      </c>
      <c r="BD186" s="15">
        <f t="shared" ca="1" si="81"/>
        <v>48746.429047767779</v>
      </c>
      <c r="BE186" s="15">
        <f t="shared" ca="1" si="82"/>
        <v>52048.818495659965</v>
      </c>
      <c r="BF186" s="15">
        <f ca="1">Inputs!$B$13*EXP($B$9-0.5*C$6^2+C$6*Y186)</f>
        <v>11703.260321597143</v>
      </c>
      <c r="BG186" s="15">
        <f t="shared" ca="1" si="83"/>
        <v>15534.592399342604</v>
      </c>
      <c r="BH186" s="15">
        <f t="shared" ca="1" si="84"/>
        <v>22536.624489195037</v>
      </c>
      <c r="BI186" s="15">
        <f t="shared" ca="1" si="85"/>
        <v>42118.103092060548</v>
      </c>
      <c r="BJ186" s="15">
        <f t="shared" ca="1" si="86"/>
        <v>60727.986943461641</v>
      </c>
      <c r="BK186" s="15">
        <f t="shared" ca="1" si="87"/>
        <v>63703.172306511857</v>
      </c>
      <c r="BL186" s="15">
        <f t="shared" ca="1" si="88"/>
        <v>79767.277764858401</v>
      </c>
      <c r="BM186" s="15">
        <f t="shared" ca="1" si="89"/>
        <v>92805.602065280793</v>
      </c>
      <c r="BN186" s="15">
        <f t="shared" ca="1" si="90"/>
        <v>115625.1728873898</v>
      </c>
      <c r="BO186" s="15">
        <f t="shared" ca="1" si="91"/>
        <v>176882.32235144373</v>
      </c>
      <c r="BP186" s="15">
        <f t="shared" ca="1" si="92"/>
        <v>193932.75565497059</v>
      </c>
      <c r="BQ186" s="15">
        <f ca="1">Inputs!$B$20*EXP($B$10-0.5*C$7^2+C$7*AJ186)</f>
        <v>8175.8042213243434</v>
      </c>
      <c r="BR186" s="15">
        <f t="shared" ca="1" si="93"/>
        <v>10004.539210203273</v>
      </c>
      <c r="BS186" s="15">
        <f t="shared" ca="1" si="94"/>
        <v>20772.010570673578</v>
      </c>
      <c r="BT186" s="15">
        <f t="shared" ca="1" si="95"/>
        <v>35607.38605951707</v>
      </c>
      <c r="BU186" s="15">
        <f t="shared" ca="1" si="96"/>
        <v>57411.255492865144</v>
      </c>
      <c r="BV186" s="15">
        <f t="shared" ca="1" si="97"/>
        <v>54273.3033161598</v>
      </c>
      <c r="BW186" s="15">
        <f t="shared" ca="1" si="98"/>
        <v>113556.70913613369</v>
      </c>
      <c r="BX186" s="15">
        <f t="shared" ca="1" si="99"/>
        <v>112416.3751355429</v>
      </c>
      <c r="BY186" s="15">
        <f t="shared" ca="1" si="100"/>
        <v>197327.94156849704</v>
      </c>
      <c r="BZ186" s="15">
        <f t="shared" ca="1" si="101"/>
        <v>344883.38991027384</v>
      </c>
      <c r="CA186" s="15">
        <f t="shared" ca="1" si="102"/>
        <v>449393.28749564319</v>
      </c>
      <c r="CB186" s="15">
        <f ca="1">(AU186*DCF!C$10-DCF!C$5*MAX(AU186*DCF!C$10,0)-MAX(AU186-Inputs!$B$6,0)/Inputs!$B$10)*DCF!C$6</f>
        <v>1031.5784057593251</v>
      </c>
      <c r="CC186" s="15">
        <f ca="1">(AV186*DCF!D$10-DCF!D$5*MAX(AV186*DCF!D$10,0)-MAX(AV186-AU186,0)/Inputs!$B$10)*DCF!D$6</f>
        <v>1602.480413751987</v>
      </c>
      <c r="CD186" s="15">
        <f ca="1">(AW186*DCF!E$10-DCF!E$5*MAX(AW186*DCF!E$10,0)-MAX(AW186-AV186,0)/Inputs!$B$10)*DCF!E$6</f>
        <v>1579.5786702547939</v>
      </c>
      <c r="CE186" s="15">
        <f ca="1">(AX186*DCF!F$10-DCF!F$5*MAX(AX186*DCF!F$10,0)-MAX(AX186-AW186,0)/Inputs!$B$10)*DCF!F$6</f>
        <v>2122.3736630141652</v>
      </c>
      <c r="CF186" s="15">
        <f ca="1">(AY186*DCF!G$10-DCF!G$5*MAX(AY186*DCF!G$10,0)-MAX(AY186-AX186,0)/Inputs!$B$10)*DCF!G$6</f>
        <v>2714.4123537944333</v>
      </c>
      <c r="CG186" s="15">
        <f ca="1">(AZ186*DCF!H$10-DCF!H$5*MAX(AZ186*DCF!H$10,0)-MAX(AZ186-AY186,0)/Inputs!$B$10)*DCF!H$6</f>
        <v>3523.6618059233083</v>
      </c>
      <c r="CH186" s="15">
        <f ca="1">(BA186*DCF!I$10-DCF!I$5*MAX(BA186*DCF!I$10,0)-MAX(BA186-AZ186,0)/Inputs!$B$10)*DCF!I$6</f>
        <v>3443.5552125645354</v>
      </c>
      <c r="CI186" s="15">
        <f ca="1">(BB186*DCF!J$10-DCF!J$5*MAX(BB186*DCF!J$10,0)-MAX(BB186-BA186,0)/Inputs!$B$10)*DCF!J$6</f>
        <v>4362.1138464073001</v>
      </c>
      <c r="CJ186" s="15">
        <f ca="1">(BC186*DCF!K$10-DCF!K$5*MAX(BC186*DCF!K$10,0)-MAX(BC186-BB186,0)/Inputs!$B$10)*DCF!K$6</f>
        <v>4743.2341156014863</v>
      </c>
      <c r="CK186" s="15">
        <f ca="1">(BD186*DCF!L$10-DCF!L$5*MAX(BD186*DCF!L$10,0)-MAX(BD186-BC186,0)/Inputs!$B$10)*DCF!L$6</f>
        <v>5874.882539272513</v>
      </c>
      <c r="CL186" s="15">
        <f ca="1">(BE186*DCF!M$10-DCF!M$5*MAX(BE186*DCF!M$10,0)-MAX(BE186-BD186,0)/Inputs!$B$10)*DCF!M$6</f>
        <v>6950.2557863029697</v>
      </c>
      <c r="CM186" s="15">
        <f ca="1">(BF186*DCF!C$28-DCF!C$5*MAX(BF186*DCF!C$28,0)-MAX(BF186-Inputs!$B$13,0)/Inputs!$B$17)*DCF!C$6</f>
        <v>3498.7189634304746</v>
      </c>
      <c r="CN186" s="15">
        <f ca="1">(BG186*DCF!D$28-DCF!D$5*MAX(BG186*DCF!D$28,0)-MAX(BG186-BF186,0)/Inputs!$B$17)*DCF!D$6</f>
        <v>3757.8969511846403</v>
      </c>
      <c r="CO186" s="15">
        <f ca="1">(BH186*DCF!E$28-DCF!E$5*MAX(BH186*DCF!E$28,0)-MAX(BH186-BG186,0)/Inputs!$B$17)*DCF!E$6</f>
        <v>5002.7692090067258</v>
      </c>
      <c r="CP186" s="15">
        <f ca="1">(BI186*DCF!F$28-DCF!F$5*MAX(BI186*DCF!F$28,0)-MAX(BI186-BH186,0)/Inputs!$B$17)*DCF!F$6</f>
        <v>7868.83787380182</v>
      </c>
      <c r="CQ186" s="15">
        <f ca="1">(BJ186*DCF!G$28-DCF!G$5*MAX(BJ186*DCF!G$28,0)-MAX(BJ186-BI186,0)/Inputs!$B$17)*DCF!G$6</f>
        <v>12626.338333789414</v>
      </c>
      <c r="CR186" s="15">
        <f ca="1">(BK186*DCF!H$28-DCF!H$5*MAX(BK186*DCF!H$28,0)-MAX(BK186-BJ186,0)/Inputs!$B$17)*DCF!H$6</f>
        <v>15292.237020032693</v>
      </c>
      <c r="CS186" s="15">
        <f ca="1">(BL186*DCF!I$28-DCF!I$5*MAX(BL186*DCF!I$28,0)-MAX(BL186-BK186,0)/Inputs!$B$17)*DCF!I$6</f>
        <v>16451.826013228881</v>
      </c>
      <c r="CT186" s="15">
        <f ca="1">(BM186*DCF!J$28-DCF!J$5*MAX(BM186*DCF!J$28,0)-MAX(BM186-BL186,0)/Inputs!$B$17)*DCF!J$6</f>
        <v>18974.578355334354</v>
      </c>
      <c r="CU186" s="15">
        <f ca="1">(BN186*DCF!K$28-DCF!K$5*MAX(BN186*DCF!K$28,0)-MAX(BN186-BM186,0)/Inputs!$B$17)*DCF!K$6</f>
        <v>21623.004355983117</v>
      </c>
      <c r="CV186" s="15">
        <f ca="1">(BO186*DCF!L$28-DCF!L$5*MAX(BO186*DCF!L$28,0)-MAX(BO186-BN186,0)/Inputs!$B$17)*DCF!L$6</f>
        <v>28360.387439426926</v>
      </c>
      <c r="CW186" s="15">
        <f ca="1">(BP186*DCF!M$28-DCF!M$5*MAX(BP186*DCF!M$28,0)-MAX(BP186-BO186,0)/Inputs!$B$17)*DCF!M$6</f>
        <v>34706.310825585097</v>
      </c>
      <c r="CX186" s="15">
        <f ca="1">(BQ186*DCF!C$46-DCF!C$5*MAX(BQ186*DCF!C$46,0)-MAX(BQ186-Inputs!$B$20,0)/Inputs!$B$24)*DCF!C$6</f>
        <v>-4186.0075436427323</v>
      </c>
      <c r="CY186" s="15">
        <f ca="1">(BR186*DCF!D$46-DCF!D$5*MAX(BR186*DCF!D$46,0)-MAX(BR186-BQ186,0)/Inputs!$B$24)*DCF!D$6</f>
        <v>-2487.8475741873876</v>
      </c>
      <c r="CZ186" s="15">
        <f ca="1">(BS186*DCF!E$46-DCF!E$5*MAX(BS186*DCF!E$46,0)-MAX(BS186-BR186,0)/Inputs!$B$24)*DCF!E$6</f>
        <v>-6700.5672032653447</v>
      </c>
      <c r="DA186" s="15">
        <f ca="1">(BT186*DCF!F$46-DCF!F$5*MAX(BT186*DCF!F$46,0)-MAX(BT186-BS186,0)/Inputs!$B$24)*DCF!F$6</f>
        <v>-7995.1841774044424</v>
      </c>
      <c r="DB186" s="15">
        <f ca="1">(BU186*DCF!G$46-DCF!G$5*MAX(BU186*DCF!G$46,0)-MAX(BU186-BT186,0)/Inputs!$B$24)*DCF!G$6</f>
        <v>-9265.5920895085455</v>
      </c>
      <c r="DC186" s="15">
        <f ca="1">(BV186*DCF!H$46-DCF!H$5*MAX(BV186*DCF!H$46,0)-MAX(BV186-BU186,0)/Inputs!$B$24)*DCF!H$6</f>
        <v>0</v>
      </c>
      <c r="DD186" s="15">
        <f ca="1">(BW186*DCF!I$46-DCF!I$5*MAX(BW186*DCF!I$46,0)-MAX(BW186-BV186,0)/Inputs!$B$24)*DCF!I$6</f>
        <v>-14395.336191181414</v>
      </c>
      <c r="DE186" s="15">
        <f ca="1">(BX186*DCF!J$46-DCF!J$5*MAX(BX186*DCF!J$46,0)-MAX(BX186-BW186,0)/Inputs!$B$24)*DCF!J$6</f>
        <v>4715.5559771741191</v>
      </c>
      <c r="DF186" s="15">
        <f ca="1">(BY186*DCF!K$46-DCF!K$5*MAX(BY186*DCF!K$46,0)-MAX(BY186-BX186,0)/Inputs!$B$24)*DCF!K$6</f>
        <v>-9529.0419227764451</v>
      </c>
      <c r="DG186" s="15">
        <f ca="1">(BZ186*DCF!L$46-DCF!L$5*MAX(BZ186*DCF!L$46,0)-MAX(BZ186-BY186,0)/Inputs!$B$24)*DCF!L$6</f>
        <v>-9552.0938700636143</v>
      </c>
      <c r="DH186" s="15">
        <f ca="1">(CA186*DCF!M$46-DCF!M$5*MAX(CA186*DCF!M$46,0)-MAX(CA186-BZ186,0)/Inputs!$B$24)*DCF!M$6</f>
        <v>13382.227728998289</v>
      </c>
      <c r="DI186" s="15">
        <f ca="1">SUM(CB186:CL186)+BE186*DCF!M$10*(1+Inputs!$B$30)*(1-Inputs!$B$33)*(1-Inputs!$B$30/Inputs!$B$31)/(Inputs!$B$29-Inputs!$B$30)*DCF!M$6</f>
        <v>182800.67696043954</v>
      </c>
      <c r="DJ186" s="15">
        <f ca="1">SUM(CM186:CW186)+BP186*DCF!M$28*(1+Inputs!$B$30)*(1-Inputs!$B$33)*(1-Inputs!$B$30/Inputs!$B$31)/(Inputs!$B$29-Inputs!$B$30)*DCF!M$6</f>
        <v>887786.13665145426</v>
      </c>
      <c r="DK186" s="15">
        <f ca="1">SUM(CX186:DH186)+CA186*DCF!M$46*(1+Inputs!$B$30)*(1-Inputs!$B$33)*(1-Inputs!$B$30/Inputs!$B$31)/(Inputs!$B$29-Inputs!$B$30)*DCF!M$6</f>
        <v>648801.36964047269</v>
      </c>
      <c r="DM186" s="15">
        <f ca="1">DI186+DJ186+DK186+Inputs!$B$34+Inputs!$B$36-Inputs!$B$35</f>
        <v>1796239.1832523667</v>
      </c>
    </row>
    <row r="187" spans="1:117" x14ac:dyDescent="0.75">
      <c r="A187" s="11">
        <v>174</v>
      </c>
      <c r="C187" s="23">
        <f t="shared" ca="1" si="107"/>
        <v>-0.86524059714687973</v>
      </c>
      <c r="D187" s="23">
        <f t="shared" ca="1" si="107"/>
        <v>0.16218940750727615</v>
      </c>
      <c r="E187" s="23">
        <f t="shared" ca="1" si="107"/>
        <v>0.51766434038596554</v>
      </c>
      <c r="F187" s="23">
        <f t="shared" ca="1" si="107"/>
        <v>-0.16764681555665373</v>
      </c>
      <c r="G187" s="23">
        <f t="shared" ca="1" si="107"/>
        <v>-0.12783652433388309</v>
      </c>
      <c r="H187" s="23">
        <f t="shared" ca="1" si="107"/>
        <v>0.77546630752570589</v>
      </c>
      <c r="I187" s="23">
        <f t="shared" ca="1" si="107"/>
        <v>-4.6192682832153477E-2</v>
      </c>
      <c r="J187" s="23">
        <f t="shared" ca="1" si="107"/>
        <v>-1.1461129934142271</v>
      </c>
      <c r="K187" s="23">
        <f t="shared" ca="1" si="107"/>
        <v>-0.98803450301914864</v>
      </c>
      <c r="L187" s="23">
        <f t="shared" ca="1" si="107"/>
        <v>2.5159455290128543</v>
      </c>
      <c r="M187" s="23">
        <f t="shared" ca="1" si="107"/>
        <v>-1.1577510375574711</v>
      </c>
      <c r="N187" s="23">
        <f ca="1">SQRT(Inputs!$B$38)*C187+SQRT(1-Inputs!$B$38)*_xlfn.NORM.S.INV(RAND())</f>
        <v>-1.0770336027237217</v>
      </c>
      <c r="O187" s="23">
        <f ca="1">SQRT(Inputs!$B$38)*D187+SQRT(1-Inputs!$B$38)*_xlfn.NORM.S.INV(RAND())</f>
        <v>0.60230027215745263</v>
      </c>
      <c r="P187" s="23">
        <f ca="1">SQRT(Inputs!$B$38)*E187+SQRT(1-Inputs!$B$38)*_xlfn.NORM.S.INV(RAND())</f>
        <v>0.68280081161181305</v>
      </c>
      <c r="Q187" s="23">
        <f ca="1">SQRT(Inputs!$B$38)*F187+SQRT(1-Inputs!$B$38)*_xlfn.NORM.S.INV(RAND())</f>
        <v>-0.94342930820579129</v>
      </c>
      <c r="R187" s="23">
        <f ca="1">SQRT(Inputs!$B$38)*G187+SQRT(1-Inputs!$B$38)*_xlfn.NORM.S.INV(RAND())</f>
        <v>0.40015688609081879</v>
      </c>
      <c r="S187" s="23">
        <f ca="1">SQRT(Inputs!$B$38)*H187+SQRT(1-Inputs!$B$38)*_xlfn.NORM.S.INV(RAND())</f>
        <v>1.9042784669856756</v>
      </c>
      <c r="T187" s="23">
        <f ca="1">SQRT(Inputs!$B$38)*I187+SQRT(1-Inputs!$B$38)*_xlfn.NORM.S.INV(RAND())</f>
        <v>0.93133057541383324</v>
      </c>
      <c r="U187" s="23">
        <f ca="1">SQRT(Inputs!$B$38)*J187+SQRT(1-Inputs!$B$38)*_xlfn.NORM.S.INV(RAND())</f>
        <v>-0.67369473606325081</v>
      </c>
      <c r="V187" s="23">
        <f ca="1">SQRT(Inputs!$B$38)*K187+SQRT(1-Inputs!$B$38)*_xlfn.NORM.S.INV(RAND())</f>
        <v>-0.20770656144654442</v>
      </c>
      <c r="W187" s="23">
        <f ca="1">SQRT(Inputs!$B$38)*L187+SQRT(1-Inputs!$B$38)*_xlfn.NORM.S.INV(RAND())</f>
        <v>1.8033080454051791</v>
      </c>
      <c r="X187" s="23">
        <f ca="1">SQRT(Inputs!$B$38)*M187+SQRT(1-Inputs!$B$38)*_xlfn.NORM.S.INV(RAND())</f>
        <v>-0.98255170379182455</v>
      </c>
      <c r="Y187" s="23">
        <f ca="1">SQRT(Inputs!$B$38)*C187+SQRT(1-Inputs!$B$38)*_xlfn.NORM.S.INV(RAND())</f>
        <v>-0.53976757520285168</v>
      </c>
      <c r="Z187" s="23">
        <f ca="1">SQRT(Inputs!$B$38)*D187+SQRT(1-Inputs!$B$38)*_xlfn.NORM.S.INV(RAND())</f>
        <v>0.28548695448888517</v>
      </c>
      <c r="AA187" s="23">
        <f ca="1">SQRT(Inputs!$B$38)*E187+SQRT(1-Inputs!$B$38)*_xlfn.NORM.S.INV(RAND())</f>
        <v>1.4141630275907524</v>
      </c>
      <c r="AB187" s="23">
        <f ca="1">SQRT(Inputs!$B$38)*F187+SQRT(1-Inputs!$B$38)*_xlfn.NORM.S.INV(RAND())</f>
        <v>-0.66217884117810133</v>
      </c>
      <c r="AC187" s="23">
        <f ca="1">SQRT(Inputs!$B$38)*G187+SQRT(1-Inputs!$B$38)*_xlfn.NORM.S.INV(RAND())</f>
        <v>2.2328707591054724</v>
      </c>
      <c r="AD187" s="23">
        <f ca="1">SQRT(Inputs!$B$38)*H187+SQRT(1-Inputs!$B$38)*_xlfn.NORM.S.INV(RAND())</f>
        <v>1.0426503399200535</v>
      </c>
      <c r="AE187" s="23">
        <f ca="1">SQRT(Inputs!$B$38)*I187+SQRT(1-Inputs!$B$38)*_xlfn.NORM.S.INV(RAND())</f>
        <v>-1.6709711815322723</v>
      </c>
      <c r="AF187" s="23">
        <f ca="1">SQRT(Inputs!$B$38)*J187+SQRT(1-Inputs!$B$38)*_xlfn.NORM.S.INV(RAND())</f>
        <v>-1.4824124381127475</v>
      </c>
      <c r="AG187" s="23">
        <f ca="1">SQRT(Inputs!$B$38)*K187+SQRT(1-Inputs!$B$38)*_xlfn.NORM.S.INV(RAND())</f>
        <v>-1.3856011766761176</v>
      </c>
      <c r="AH187" s="23">
        <f ca="1">SQRT(Inputs!$B$38)*L187+SQRT(1-Inputs!$B$38)*_xlfn.NORM.S.INV(RAND())</f>
        <v>0.16795765981188149</v>
      </c>
      <c r="AI187" s="23">
        <f ca="1">SQRT(Inputs!$B$38)*M187+SQRT(1-Inputs!$B$38)*_xlfn.NORM.S.INV(RAND())</f>
        <v>-0.60362186666768725</v>
      </c>
      <c r="AJ187" s="23">
        <f ca="1">SQRT(Inputs!$B$38)*C187+SQRT(1-Inputs!$B$38)*_xlfn.NORM.S.INV(RAND())</f>
        <v>-0.44006651629860311</v>
      </c>
      <c r="AK187" s="23">
        <f ca="1">SQRT(Inputs!$B$38)*D187+SQRT(1-Inputs!$B$38)*_xlfn.NORM.S.INV(RAND())</f>
        <v>-0.27670441916276983</v>
      </c>
      <c r="AL187" s="23">
        <f ca="1">SQRT(Inputs!$B$38)*E187+SQRT(1-Inputs!$B$38)*_xlfn.NORM.S.INV(RAND())</f>
        <v>-0.10664224275964307</v>
      </c>
      <c r="AM187" s="23">
        <f ca="1">SQRT(Inputs!$B$38)*F187+SQRT(1-Inputs!$B$38)*_xlfn.NORM.S.INV(RAND())</f>
        <v>-0.58652066238207468</v>
      </c>
      <c r="AN187" s="23">
        <f ca="1">SQRT(Inputs!$B$38)*G187+SQRT(1-Inputs!$B$38)*_xlfn.NORM.S.INV(RAND())</f>
        <v>0.4831711140817051</v>
      </c>
      <c r="AO187" s="23">
        <f ca="1">SQRT(Inputs!$B$38)*H187+SQRT(1-Inputs!$B$38)*_xlfn.NORM.S.INV(RAND())</f>
        <v>0.1263655907756937</v>
      </c>
      <c r="AP187" s="23">
        <f ca="1">SQRT(Inputs!$B$38)*I187+SQRT(1-Inputs!$B$38)*_xlfn.NORM.S.INV(RAND())</f>
        <v>-4.9784168415988581E-2</v>
      </c>
      <c r="AQ187" s="23">
        <f ca="1">SQRT(Inputs!$B$38)*J187+SQRT(1-Inputs!$B$38)*_xlfn.NORM.S.INV(RAND())</f>
        <v>-1.4640621910602527</v>
      </c>
      <c r="AR187" s="23">
        <f ca="1">SQRT(Inputs!$B$38)*K187+SQRT(1-Inputs!$B$38)*_xlfn.NORM.S.INV(RAND())</f>
        <v>-0.91648036073373751</v>
      </c>
      <c r="AS187" s="23">
        <f ca="1">SQRT(Inputs!$B$38)*L187+SQRT(1-Inputs!$B$38)*_xlfn.NORM.S.INV(RAND())</f>
        <v>1.0717307436653827</v>
      </c>
      <c r="AT187" s="23">
        <f ca="1">SQRT(Inputs!$B$38)*M187+SQRT(1-Inputs!$B$38)*_xlfn.NORM.S.INV(RAND())</f>
        <v>-2.001010025334153</v>
      </c>
      <c r="AU187" s="15">
        <f ca="1">Inputs!$B$6*EXP($B$8-0.5*C$5^2+C$5*N187)</f>
        <v>4168.3254971314182</v>
      </c>
      <c r="AV187" s="15">
        <f t="shared" ca="1" si="73"/>
        <v>5543.6586780733378</v>
      </c>
      <c r="AW187" s="15">
        <f t="shared" ca="1" si="74"/>
        <v>7411.6069999836382</v>
      </c>
      <c r="AX187" s="15">
        <f t="shared" ca="1" si="75"/>
        <v>8042.7406471546765</v>
      </c>
      <c r="AY187" s="15">
        <f t="shared" ca="1" si="76"/>
        <v>10299.298403886749</v>
      </c>
      <c r="AZ187" s="15">
        <f t="shared" ca="1" si="77"/>
        <v>15535.112164938224</v>
      </c>
      <c r="BA187" s="15">
        <f t="shared" ca="1" si="78"/>
        <v>20957.378902449505</v>
      </c>
      <c r="BB187" s="15">
        <f t="shared" ca="1" si="79"/>
        <v>23983.513628239314</v>
      </c>
      <c r="BC187" s="15">
        <f t="shared" ca="1" si="80"/>
        <v>28790.626004600901</v>
      </c>
      <c r="BD187" s="15">
        <f t="shared" ca="1" si="81"/>
        <v>41751.586014837565</v>
      </c>
      <c r="BE187" s="15">
        <f t="shared" ca="1" si="82"/>
        <v>46781.629534400236</v>
      </c>
      <c r="BF187" s="15">
        <f ca="1">Inputs!$B$13*EXP($B$9-0.5*C$6^2+C$6*Y187)</f>
        <v>12427.431873578751</v>
      </c>
      <c r="BG187" s="15">
        <f t="shared" ca="1" si="83"/>
        <v>15946.39445274932</v>
      </c>
      <c r="BH187" s="15">
        <f t="shared" ca="1" si="84"/>
        <v>24633.82459538188</v>
      </c>
      <c r="BI187" s="15">
        <f t="shared" ca="1" si="85"/>
        <v>27233.43186487045</v>
      </c>
      <c r="BJ187" s="15">
        <f t="shared" ca="1" si="86"/>
        <v>46062.878231759329</v>
      </c>
      <c r="BK187" s="15">
        <f t="shared" ca="1" si="87"/>
        <v>65155.87114069621</v>
      </c>
      <c r="BL187" s="15">
        <f t="shared" ca="1" si="88"/>
        <v>64452.86644729798</v>
      </c>
      <c r="BM187" s="15">
        <f t="shared" ca="1" si="89"/>
        <v>65901.032996989859</v>
      </c>
      <c r="BN187" s="15">
        <f t="shared" ca="1" si="90"/>
        <v>68650.042625065573</v>
      </c>
      <c r="BO187" s="15">
        <f t="shared" ca="1" si="91"/>
        <v>86132.082968790855</v>
      </c>
      <c r="BP187" s="15">
        <f t="shared" ca="1" si="92"/>
        <v>99004.809693132192</v>
      </c>
      <c r="BQ187" s="15">
        <f ca="1">Inputs!$B$20*EXP($B$10-0.5*C$7^2+C$7*AJ187)</f>
        <v>3669.6248336458671</v>
      </c>
      <c r="BR187" s="15">
        <f t="shared" ca="1" si="93"/>
        <v>4560.3307673046284</v>
      </c>
      <c r="BS187" s="15">
        <f t="shared" ca="1" si="94"/>
        <v>6056.514624499182</v>
      </c>
      <c r="BT187" s="15">
        <f t="shared" ca="1" si="95"/>
        <v>7159.729195657259</v>
      </c>
      <c r="BU187" s="15">
        <f t="shared" ca="1" si="96"/>
        <v>11153.131930979587</v>
      </c>
      <c r="BV187" s="15">
        <f t="shared" ca="1" si="97"/>
        <v>15965.348665274825</v>
      </c>
      <c r="BW187" s="15">
        <f t="shared" ca="1" si="98"/>
        <v>22045.229595339428</v>
      </c>
      <c r="BX187" s="15">
        <f t="shared" ca="1" si="99"/>
        <v>22991.044083094526</v>
      </c>
      <c r="BY187" s="15">
        <f t="shared" ca="1" si="100"/>
        <v>27033.230753324828</v>
      </c>
      <c r="BZ187" s="15">
        <f t="shared" ca="1" si="101"/>
        <v>46191.687095831483</v>
      </c>
      <c r="CA187" s="15">
        <f t="shared" ca="1" si="102"/>
        <v>45469.421837399197</v>
      </c>
      <c r="CB187" s="15">
        <f ca="1">(AU187*DCF!C$10-DCF!C$5*MAX(AU187*DCF!C$10,0)-MAX(AU187-Inputs!$B$6,0)/Inputs!$B$10)*DCF!C$6</f>
        <v>1048.7350513700064</v>
      </c>
      <c r="CC187" s="15">
        <f ca="1">(AV187*DCF!D$10-DCF!D$5*MAX(AV187*DCF!D$10,0)-MAX(AV187-AU187,0)/Inputs!$B$10)*DCF!D$6</f>
        <v>1015.8902445793494</v>
      </c>
      <c r="CD187" s="15">
        <f ca="1">(AW187*DCF!E$10-DCF!E$5*MAX(AW187*DCF!E$10,0)-MAX(AW187-AV187,0)/Inputs!$B$10)*DCF!E$6</f>
        <v>1290.482756475089</v>
      </c>
      <c r="CE187" s="15">
        <f ca="1">(AX187*DCF!F$10-DCF!F$5*MAX(AX187*DCF!F$10,0)-MAX(AX187-AW187,0)/Inputs!$B$10)*DCF!F$6</f>
        <v>1624.3942013549527</v>
      </c>
      <c r="CF187" s="15">
        <f ca="1">(AY187*DCF!G$10-DCF!G$5*MAX(AY187*DCF!G$10,0)-MAX(AY187-AX187,0)/Inputs!$B$10)*DCF!G$6</f>
        <v>1688.3164853415963</v>
      </c>
      <c r="CG187" s="15">
        <f ca="1">(AZ187*DCF!H$10-DCF!H$5*MAX(AZ187*DCF!H$10,0)-MAX(AZ187-AY187,0)/Inputs!$B$10)*DCF!H$6</f>
        <v>2086.4405722303968</v>
      </c>
      <c r="CH187" s="15">
        <f ca="1">(BA187*DCF!I$10-DCF!I$5*MAX(BA187*DCF!I$10,0)-MAX(BA187-AZ187,0)/Inputs!$B$10)*DCF!I$6</f>
        <v>2938.706873960622</v>
      </c>
      <c r="CI187" s="15">
        <f ca="1">(BB187*DCF!J$10-DCF!J$5*MAX(BB187*DCF!J$10,0)-MAX(BB187-BA187,0)/Inputs!$B$10)*DCF!J$6</f>
        <v>3657.0657371407374</v>
      </c>
      <c r="CJ187" s="15">
        <f ca="1">(BC187*DCF!K$10-DCF!K$5*MAX(BC187*DCF!K$10,0)-MAX(BC187-BB187,0)/Inputs!$B$10)*DCF!K$6</f>
        <v>3961.90585163264</v>
      </c>
      <c r="CK187" s="15">
        <f ca="1">(BD187*DCF!L$10-DCF!L$5*MAX(BD187*DCF!L$10,0)-MAX(BD187-BC187,0)/Inputs!$B$10)*DCF!L$6</f>
        <v>4620.8711322696181</v>
      </c>
      <c r="CL187" s="15">
        <f ca="1">(BE187*DCF!M$10-DCF!M$5*MAX(BE187*DCF!M$10,0)-MAX(BE187-BD187,0)/Inputs!$B$10)*DCF!M$6</f>
        <v>6000.6005591177482</v>
      </c>
      <c r="CM187" s="15">
        <f ca="1">(BF187*DCF!C$28-DCF!C$5*MAX(BF187*DCF!C$28,0)-MAX(BF187-Inputs!$B$13,0)/Inputs!$B$17)*DCF!C$6</f>
        <v>3552.4862097650703</v>
      </c>
      <c r="CN187" s="15">
        <f ca="1">(BG187*DCF!D$28-DCF!D$5*MAX(BG187*DCF!D$28,0)-MAX(BG187-BF187,0)/Inputs!$B$17)*DCF!D$6</f>
        <v>3945.8248897072176</v>
      </c>
      <c r="CO187" s="15">
        <f ca="1">(BH187*DCF!E$28-DCF!E$5*MAX(BH187*DCF!E$28,0)-MAX(BH187-BG187,0)/Inputs!$B$17)*DCF!E$6</f>
        <v>5264.5648656882122</v>
      </c>
      <c r="CP187" s="15">
        <f ca="1">(BI187*DCF!F$28-DCF!F$5*MAX(BI187*DCF!F$28,0)-MAX(BI187-BH187,0)/Inputs!$B$17)*DCF!F$6</f>
        <v>6919.8598058910047</v>
      </c>
      <c r="CQ187" s="15">
        <f ca="1">(BJ187*DCF!G$28-DCF!G$5*MAX(BJ187*DCF!G$28,0)-MAX(BJ187-BI187,0)/Inputs!$B$17)*DCF!G$6</f>
        <v>8784.4363685868339</v>
      </c>
      <c r="CR187" s="15">
        <f ca="1">(BK187*DCF!H$28-DCF!H$5*MAX(BK187*DCF!H$28,0)-MAX(BK187-BJ187,0)/Inputs!$B$17)*DCF!H$6</f>
        <v>13147.250499238369</v>
      </c>
      <c r="CS187" s="15">
        <f ca="1">(BL187*DCF!I$28-DCF!I$5*MAX(BL187*DCF!I$28,0)-MAX(BL187-BK187,0)/Inputs!$B$17)*DCF!I$6</f>
        <v>15156.287294751475</v>
      </c>
      <c r="CT187" s="15">
        <f ca="1">(BM187*DCF!J$28-DCF!J$5*MAX(BM187*DCF!J$28,0)-MAX(BM187-BL187,0)/Inputs!$B$17)*DCF!J$6</f>
        <v>14509.386171627428</v>
      </c>
      <c r="CU187" s="15">
        <f ca="1">(BN187*DCF!K$28-DCF!K$5*MAX(BN187*DCF!K$28,0)-MAX(BN187-BM187,0)/Inputs!$B$17)*DCF!K$6</f>
        <v>14161.020884179403</v>
      </c>
      <c r="CV187" s="15">
        <f ca="1">(BO187*DCF!L$28-DCF!L$5*MAX(BO187*DCF!L$28,0)-MAX(BO187-BN187,0)/Inputs!$B$17)*DCF!L$6</f>
        <v>15207.036437862484</v>
      </c>
      <c r="CW187" s="15">
        <f ca="1">(BP187*DCF!M$28-DCF!M$5*MAX(BP187*DCF!M$28,0)-MAX(BP187-BO187,0)/Inputs!$B$17)*DCF!M$6</f>
        <v>17282.250583466146</v>
      </c>
      <c r="CX187" s="15">
        <f ca="1">(BQ187*DCF!C$46-DCF!C$5*MAX(BQ187*DCF!C$46,0)-MAX(BQ187-Inputs!$B$20,0)/Inputs!$B$24)*DCF!C$6</f>
        <v>-1063.9433027569519</v>
      </c>
      <c r="CY187" s="15">
        <f ca="1">(BR187*DCF!D$46-DCF!D$5*MAX(BR187*DCF!D$46,0)-MAX(BR187-BQ187,0)/Inputs!$B$24)*DCF!D$6</f>
        <v>-1158.3989420523285</v>
      </c>
      <c r="CZ187" s="15">
        <f ca="1">(BS187*DCF!E$46-DCF!E$5*MAX(BS187*DCF!E$46,0)-MAX(BS187-BR187,0)/Inputs!$B$24)*DCF!E$6</f>
        <v>-1305.9478867461421</v>
      </c>
      <c r="DA187" s="15">
        <f ca="1">(BT187*DCF!F$46-DCF!F$5*MAX(BT187*DCF!F$46,0)-MAX(BT187-BS187,0)/Inputs!$B$24)*DCF!F$6</f>
        <v>-923.13204792048816</v>
      </c>
      <c r="DB187" s="15">
        <f ca="1">(BU187*DCF!G$46-DCF!G$5*MAX(BU187*DCF!G$46,0)-MAX(BU187-BT187,0)/Inputs!$B$24)*DCF!G$6</f>
        <v>-1718.4711024183982</v>
      </c>
      <c r="DC187" s="15">
        <f ca="1">(BV187*DCF!H$46-DCF!H$5*MAX(BV187*DCF!H$46,0)-MAX(BV187-BU187,0)/Inputs!$B$24)*DCF!H$6</f>
        <v>-1495.3668652411236</v>
      </c>
      <c r="DD187" s="15">
        <f ca="1">(BW187*DCF!I$46-DCF!I$5*MAX(BW187*DCF!I$46,0)-MAX(BW187-BV187,0)/Inputs!$B$24)*DCF!I$6</f>
        <v>-1236.1554898979994</v>
      </c>
      <c r="DE187" s="15">
        <f ca="1">(BX187*DCF!J$46-DCF!J$5*MAX(BX187*DCF!J$46,0)-MAX(BX187-BW187,0)/Inputs!$B$24)*DCF!J$6</f>
        <v>713.59615303837643</v>
      </c>
      <c r="DF187" s="15">
        <f ca="1">(BY187*DCF!K$46-DCF!K$5*MAX(BY187*DCF!K$46,0)-MAX(BY187-BX187,0)/Inputs!$B$24)*DCF!K$6</f>
        <v>554.00020554512582</v>
      </c>
      <c r="DG187" s="15">
        <f ca="1">(BZ187*DCF!L$46-DCF!L$5*MAX(BZ187*DCF!L$46,0)-MAX(BZ187-BY187,0)/Inputs!$B$24)*DCF!L$6</f>
        <v>-1142.6045327732688</v>
      </c>
      <c r="DH187" s="15">
        <f ca="1">(CA187*DCF!M$46-DCF!M$5*MAX(CA187*DCF!M$46,0)-MAX(CA187-BZ187,0)/Inputs!$B$24)*DCF!M$6</f>
        <v>3564.6241804861475</v>
      </c>
      <c r="DI187" s="15">
        <f ca="1">SUM(CB187:CL187)+BE187*DCF!M$10*(1+Inputs!$B$30)*(1-Inputs!$B$33)*(1-Inputs!$B$30/Inputs!$B$31)/(Inputs!$B$29-Inputs!$B$30)*DCF!M$6</f>
        <v>160127.30308271633</v>
      </c>
      <c r="DJ187" s="15">
        <f ca="1">SUM(CM187:CW187)+BP187*DCF!M$28*(1+Inputs!$B$30)*(1-Inputs!$B$33)*(1-Inputs!$B$30/Inputs!$B$31)/(Inputs!$B$29-Inputs!$B$30)*DCF!M$6</f>
        <v>485305.99678284361</v>
      </c>
      <c r="DK187" s="15">
        <f ca="1">SUM(CX187:DH187)+CA187*DCF!M$46*(1+Inputs!$B$30)*(1-Inputs!$B$33)*(1-Inputs!$B$30/Inputs!$B$31)/(Inputs!$B$29-Inputs!$B$30)*DCF!M$6</f>
        <v>65089.312727229219</v>
      </c>
      <c r="DM187" s="15">
        <f ca="1">DI187+DJ187+DK187+Inputs!$B$34+Inputs!$B$36-Inputs!$B$35</f>
        <v>787373.61259278911</v>
      </c>
    </row>
    <row r="188" spans="1:117" x14ac:dyDescent="0.75">
      <c r="A188" s="11">
        <v>175</v>
      </c>
      <c r="C188" s="23">
        <f t="shared" ca="1" si="107"/>
        <v>0.58721678690683177</v>
      </c>
      <c r="D188" s="23">
        <f t="shared" ca="1" si="107"/>
        <v>1.5564182198253476</v>
      </c>
      <c r="E188" s="23">
        <f t="shared" ca="1" si="107"/>
        <v>-1.2360133077748603</v>
      </c>
      <c r="F188" s="23">
        <f t="shared" ca="1" si="107"/>
        <v>-1.156215079678754</v>
      </c>
      <c r="G188" s="23">
        <f t="shared" ca="1" si="107"/>
        <v>1.4319553704310597</v>
      </c>
      <c r="H188" s="23">
        <f t="shared" ca="1" si="107"/>
        <v>1.6606371063496232</v>
      </c>
      <c r="I188" s="23">
        <f t="shared" ca="1" si="107"/>
        <v>-1.3294708576562024</v>
      </c>
      <c r="J188" s="23">
        <f t="shared" ca="1" si="107"/>
        <v>0.29455708803526437</v>
      </c>
      <c r="K188" s="23">
        <f t="shared" ca="1" si="107"/>
        <v>-0.90727413273740376</v>
      </c>
      <c r="L188" s="23">
        <f t="shared" ca="1" si="107"/>
        <v>-1.3227963580369162</v>
      </c>
      <c r="M188" s="23">
        <f t="shared" ca="1" si="107"/>
        <v>0.50989618804760972</v>
      </c>
      <c r="N188" s="23">
        <f ca="1">SQRT(Inputs!$B$38)*C188+SQRT(1-Inputs!$B$38)*_xlfn.NORM.S.INV(RAND())</f>
        <v>1.651030428367585</v>
      </c>
      <c r="O188" s="23">
        <f ca="1">SQRT(Inputs!$B$38)*D188+SQRT(1-Inputs!$B$38)*_xlfn.NORM.S.INV(RAND())</f>
        <v>0.15000073407482906</v>
      </c>
      <c r="P188" s="23">
        <f ca="1">SQRT(Inputs!$B$38)*E188+SQRT(1-Inputs!$B$38)*_xlfn.NORM.S.INV(RAND())</f>
        <v>-5.5814128893448056E-2</v>
      </c>
      <c r="Q188" s="23">
        <f ca="1">SQRT(Inputs!$B$38)*F188+SQRT(1-Inputs!$B$38)*_xlfn.NORM.S.INV(RAND())</f>
        <v>-0.80784523689337595</v>
      </c>
      <c r="R188" s="23">
        <f ca="1">SQRT(Inputs!$B$38)*G188+SQRT(1-Inputs!$B$38)*_xlfn.NORM.S.INV(RAND())</f>
        <v>0.60275079542570009</v>
      </c>
      <c r="S188" s="23">
        <f ca="1">SQRT(Inputs!$B$38)*H188+SQRT(1-Inputs!$B$38)*_xlfn.NORM.S.INV(RAND())</f>
        <v>0.69669726005113486</v>
      </c>
      <c r="T188" s="23">
        <f ca="1">SQRT(Inputs!$B$38)*I188+SQRT(1-Inputs!$B$38)*_xlfn.NORM.S.INV(RAND())</f>
        <v>-0.34946102901364301</v>
      </c>
      <c r="U188" s="23">
        <f ca="1">SQRT(Inputs!$B$38)*J188+SQRT(1-Inputs!$B$38)*_xlfn.NORM.S.INV(RAND())</f>
        <v>0.92362076910300761</v>
      </c>
      <c r="V188" s="23">
        <f ca="1">SQRT(Inputs!$B$38)*K188+SQRT(1-Inputs!$B$38)*_xlfn.NORM.S.INV(RAND())</f>
        <v>-1.7651815189963975</v>
      </c>
      <c r="W188" s="23">
        <f ca="1">SQRT(Inputs!$B$38)*L188+SQRT(1-Inputs!$B$38)*_xlfn.NORM.S.INV(RAND())</f>
        <v>-1.9187130504645997</v>
      </c>
      <c r="X188" s="23">
        <f ca="1">SQRT(Inputs!$B$38)*M188+SQRT(1-Inputs!$B$38)*_xlfn.NORM.S.INV(RAND())</f>
        <v>-0.45648065189531206</v>
      </c>
      <c r="Y188" s="23">
        <f ca="1">SQRT(Inputs!$B$38)*C188+SQRT(1-Inputs!$B$38)*_xlfn.NORM.S.INV(RAND())</f>
        <v>-0.35637808843976793</v>
      </c>
      <c r="Z188" s="23">
        <f ca="1">SQRT(Inputs!$B$38)*D188+SQRT(1-Inputs!$B$38)*_xlfn.NORM.S.INV(RAND())</f>
        <v>1.3232267976282179</v>
      </c>
      <c r="AA188" s="23">
        <f ca="1">SQRT(Inputs!$B$38)*E188+SQRT(1-Inputs!$B$38)*_xlfn.NORM.S.INV(RAND())</f>
        <v>-0.38757062246402035</v>
      </c>
      <c r="AB188" s="23">
        <f ca="1">SQRT(Inputs!$B$38)*F188+SQRT(1-Inputs!$B$38)*_xlfn.NORM.S.INV(RAND())</f>
        <v>-0.34758363135964909</v>
      </c>
      <c r="AC188" s="23">
        <f ca="1">SQRT(Inputs!$B$38)*G188+SQRT(1-Inputs!$B$38)*_xlfn.NORM.S.INV(RAND())</f>
        <v>1.1328583234015075</v>
      </c>
      <c r="AD188" s="23">
        <f ca="1">SQRT(Inputs!$B$38)*H188+SQRT(1-Inputs!$B$38)*_xlfn.NORM.S.INV(RAND())</f>
        <v>0.73807642637490223</v>
      </c>
      <c r="AE188" s="23">
        <f ca="1">SQRT(Inputs!$B$38)*I188+SQRT(1-Inputs!$B$38)*_xlfn.NORM.S.INV(RAND())</f>
        <v>-0.55452997719621844</v>
      </c>
      <c r="AF188" s="23">
        <f ca="1">SQRT(Inputs!$B$38)*J188+SQRT(1-Inputs!$B$38)*_xlfn.NORM.S.INV(RAND())</f>
        <v>-2.7386436854943991E-2</v>
      </c>
      <c r="AG188" s="23">
        <f ca="1">SQRT(Inputs!$B$38)*K188+SQRT(1-Inputs!$B$38)*_xlfn.NORM.S.INV(RAND())</f>
        <v>-0.10743742666046213</v>
      </c>
      <c r="AH188" s="23">
        <f ca="1">SQRT(Inputs!$B$38)*L188+SQRT(1-Inputs!$B$38)*_xlfn.NORM.S.INV(RAND())</f>
        <v>-1.3322173954544034</v>
      </c>
      <c r="AI188" s="23">
        <f ca="1">SQRT(Inputs!$B$38)*M188+SQRT(1-Inputs!$B$38)*_xlfn.NORM.S.INV(RAND())</f>
        <v>0.46125654256789173</v>
      </c>
      <c r="AJ188" s="23">
        <f ca="1">SQRT(Inputs!$B$38)*C188+SQRT(1-Inputs!$B$38)*_xlfn.NORM.S.INV(RAND())</f>
        <v>-1.4645414154235379</v>
      </c>
      <c r="AK188" s="23">
        <f ca="1">SQRT(Inputs!$B$38)*D188+SQRT(1-Inputs!$B$38)*_xlfn.NORM.S.INV(RAND())</f>
        <v>1.8719339970588456</v>
      </c>
      <c r="AL188" s="23">
        <f ca="1">SQRT(Inputs!$B$38)*E188+SQRT(1-Inputs!$B$38)*_xlfn.NORM.S.INV(RAND())</f>
        <v>-0.14042266074239329</v>
      </c>
      <c r="AM188" s="23">
        <f ca="1">SQRT(Inputs!$B$38)*F188+SQRT(1-Inputs!$B$38)*_xlfn.NORM.S.INV(RAND())</f>
        <v>-1.6175515700251513</v>
      </c>
      <c r="AN188" s="23">
        <f ca="1">SQRT(Inputs!$B$38)*G188+SQRT(1-Inputs!$B$38)*_xlfn.NORM.S.INV(RAND())</f>
        <v>0.29520332062653504</v>
      </c>
      <c r="AO188" s="23">
        <f ca="1">SQRT(Inputs!$B$38)*H188+SQRT(1-Inputs!$B$38)*_xlfn.NORM.S.INV(RAND())</f>
        <v>1.8212493672130938</v>
      </c>
      <c r="AP188" s="23">
        <f ca="1">SQRT(Inputs!$B$38)*I188+SQRT(1-Inputs!$B$38)*_xlfn.NORM.S.INV(RAND())</f>
        <v>-1.7514047334264089</v>
      </c>
      <c r="AQ188" s="23">
        <f ca="1">SQRT(Inputs!$B$38)*J188+SQRT(1-Inputs!$B$38)*_xlfn.NORM.S.INV(RAND())</f>
        <v>-0.71148544344438658</v>
      </c>
      <c r="AR188" s="23">
        <f ca="1">SQRT(Inputs!$B$38)*K188+SQRT(1-Inputs!$B$38)*_xlfn.NORM.S.INV(RAND())</f>
        <v>-0.72164053489164048</v>
      </c>
      <c r="AS188" s="23">
        <f ca="1">SQRT(Inputs!$B$38)*L188+SQRT(1-Inputs!$B$38)*_xlfn.NORM.S.INV(RAND())</f>
        <v>1.3824340457361806E-2</v>
      </c>
      <c r="AT188" s="23">
        <f ca="1">SQRT(Inputs!$B$38)*M188+SQRT(1-Inputs!$B$38)*_xlfn.NORM.S.INV(RAND())</f>
        <v>1.410126864997542</v>
      </c>
      <c r="AU188" s="15">
        <f ca="1">Inputs!$B$6*EXP($B$8-0.5*C$5^2+C$5*N188)</f>
        <v>6482.5536211402341</v>
      </c>
      <c r="AV188" s="15">
        <f t="shared" ca="1" si="73"/>
        <v>8066.7631129350902</v>
      </c>
      <c r="AW188" s="15">
        <f t="shared" ca="1" si="74"/>
        <v>9762.2181965426025</v>
      </c>
      <c r="AX188" s="15">
        <f t="shared" ca="1" si="75"/>
        <v>10774.488634008811</v>
      </c>
      <c r="AY188" s="15">
        <f t="shared" ca="1" si="76"/>
        <v>14127.843657222042</v>
      </c>
      <c r="AZ188" s="15">
        <f t="shared" ca="1" si="77"/>
        <v>18656.53375753577</v>
      </c>
      <c r="BA188" s="15">
        <f t="shared" ca="1" si="78"/>
        <v>22010.887033320512</v>
      </c>
      <c r="BB188" s="15">
        <f t="shared" ca="1" si="79"/>
        <v>29560.752228109046</v>
      </c>
      <c r="BC188" s="15">
        <f t="shared" ca="1" si="80"/>
        <v>30532.382595468291</v>
      </c>
      <c r="BD188" s="15">
        <f t="shared" ca="1" si="81"/>
        <v>31260.073304324094</v>
      </c>
      <c r="BE188" s="15">
        <f t="shared" ca="1" si="82"/>
        <v>36745.271221316238</v>
      </c>
      <c r="BF188" s="15">
        <f ca="1">Inputs!$B$13*EXP($B$9-0.5*C$6^2+C$6*Y188)</f>
        <v>12887.56404985649</v>
      </c>
      <c r="BG188" s="15">
        <f t="shared" ca="1" si="83"/>
        <v>19942.186557985639</v>
      </c>
      <c r="BH188" s="15">
        <f t="shared" ca="1" si="84"/>
        <v>22848.701642289747</v>
      </c>
      <c r="BI188" s="15">
        <f t="shared" ca="1" si="85"/>
        <v>26513.166899943146</v>
      </c>
      <c r="BJ188" s="15">
        <f t="shared" ca="1" si="86"/>
        <v>38269.056482760701</v>
      </c>
      <c r="BK188" s="15">
        <f t="shared" ca="1" si="87"/>
        <v>51932.821086313561</v>
      </c>
      <c r="BL188" s="15">
        <f t="shared" ca="1" si="88"/>
        <v>59369.7127578172</v>
      </c>
      <c r="BM188" s="15">
        <f t="shared" ca="1" si="89"/>
        <v>72730.329521317588</v>
      </c>
      <c r="BN188" s="15">
        <f t="shared" ca="1" si="90"/>
        <v>88304.933849967623</v>
      </c>
      <c r="BO188" s="15">
        <f t="shared" ca="1" si="91"/>
        <v>93062.889518416981</v>
      </c>
      <c r="BP188" s="15">
        <f t="shared" ca="1" si="92"/>
        <v>120688.01519720325</v>
      </c>
      <c r="BQ188" s="15">
        <f ca="1">Inputs!$B$20*EXP($B$10-0.5*C$7^2+C$7*AJ188)</f>
        <v>2551.6135413888733</v>
      </c>
      <c r="BR188" s="15">
        <f t="shared" ca="1" si="93"/>
        <v>6273.8880068537519</v>
      </c>
      <c r="BS188" s="15">
        <f t="shared" ca="1" si="94"/>
        <v>8251.8197972204016</v>
      </c>
      <c r="BT188" s="15">
        <f t="shared" ca="1" si="95"/>
        <v>7443.1844682929232</v>
      </c>
      <c r="BU188" s="15">
        <f t="shared" ca="1" si="96"/>
        <v>11079.144057349475</v>
      </c>
      <c r="BV188" s="15">
        <f t="shared" ca="1" si="97"/>
        <v>23234.06697317947</v>
      </c>
      <c r="BW188" s="15">
        <f t="shared" ca="1" si="98"/>
        <v>22379.569637792498</v>
      </c>
      <c r="BX188" s="15">
        <f t="shared" ca="1" si="99"/>
        <v>27140.556530012589</v>
      </c>
      <c r="BY188" s="15">
        <f t="shared" ca="1" si="100"/>
        <v>33124.359924358905</v>
      </c>
      <c r="BZ188" s="15">
        <f t="shared" ca="1" si="101"/>
        <v>46596.384671126405</v>
      </c>
      <c r="CA188" s="15">
        <f t="shared" ca="1" si="102"/>
        <v>84093.130268221837</v>
      </c>
      <c r="CB188" s="15">
        <f ca="1">(AU188*DCF!C$10-DCF!C$5*MAX(AU188*DCF!C$10,0)-MAX(AU188-Inputs!$B$6,0)/Inputs!$B$10)*DCF!C$6</f>
        <v>1032.2341923558988</v>
      </c>
      <c r="CC188" s="15">
        <f ca="1">(AV188*DCF!D$10-DCF!D$5*MAX(AV188*DCF!D$10,0)-MAX(AV188-AU188,0)/Inputs!$B$10)*DCF!D$6</f>
        <v>1579.9508353853605</v>
      </c>
      <c r="CD188" s="15">
        <f ca="1">(AW188*DCF!E$10-DCF!E$5*MAX(AW188*DCF!E$10,0)-MAX(AW188-AV188,0)/Inputs!$B$10)*DCF!E$6</f>
        <v>1872.0540836796902</v>
      </c>
      <c r="CE188" s="15">
        <f ca="1">(AX188*DCF!F$10-DCF!F$5*MAX(AX188*DCF!F$10,0)-MAX(AX188-AW188,0)/Inputs!$B$10)*DCF!F$6</f>
        <v>2141.4253167731008</v>
      </c>
      <c r="CF188" s="15">
        <f ca="1">(AY188*DCF!G$10-DCF!G$5*MAX(AY188*DCF!G$10,0)-MAX(AY188-AX188,0)/Inputs!$B$10)*DCF!G$6</f>
        <v>2266.3259804612953</v>
      </c>
      <c r="CG188" s="15">
        <f ca="1">(AZ188*DCF!H$10-DCF!H$5*MAX(AZ188*DCF!H$10,0)-MAX(AZ188-AY188,0)/Inputs!$B$10)*DCF!H$6</f>
        <v>2818.0292962043773</v>
      </c>
      <c r="CH188" s="15">
        <f ca="1">(BA188*DCF!I$10-DCF!I$5*MAX(BA188*DCF!I$10,0)-MAX(BA188-AZ188,0)/Inputs!$B$10)*DCF!I$6</f>
        <v>3470.3546382361756</v>
      </c>
      <c r="CI188" s="15">
        <f ca="1">(BB188*DCF!J$10-DCF!J$5*MAX(BB188*DCF!J$10,0)-MAX(BB188-BA188,0)/Inputs!$B$10)*DCF!J$6</f>
        <v>3928.6360143986435</v>
      </c>
      <c r="CJ188" s="15">
        <f ca="1">(BC188*DCF!K$10-DCF!K$5*MAX(BC188*DCF!K$10,0)-MAX(BC188-BB188,0)/Inputs!$B$10)*DCF!K$6</f>
        <v>4779.2097844886785</v>
      </c>
      <c r="CK188" s="15">
        <f ca="1">(BD188*DCF!L$10-DCF!L$5*MAX(BD188*DCF!L$10,0)-MAX(BD188-BC188,0)/Inputs!$B$10)*DCF!L$6</f>
        <v>4620.5113038318932</v>
      </c>
      <c r="CL188" s="15">
        <f ca="1">(BE188*DCF!M$10-DCF!M$5*MAX(BE188*DCF!M$10,0)-MAX(BE188-BD188,0)/Inputs!$B$10)*DCF!M$6</f>
        <v>4529.9675343607041</v>
      </c>
      <c r="CM188" s="15">
        <f ca="1">(BF188*DCF!C$28-DCF!C$5*MAX(BF188*DCF!C$28,0)-MAX(BF188-Inputs!$B$13,0)/Inputs!$B$17)*DCF!C$6</f>
        <v>3586.6494408402218</v>
      </c>
      <c r="CN188" s="15">
        <f ca="1">(BG188*DCF!D$28-DCF!D$5*MAX(BG188*DCF!D$28,0)-MAX(BG188-BF188,0)/Inputs!$B$17)*DCF!D$6</f>
        <v>4368.359451368442</v>
      </c>
      <c r="CO188" s="15">
        <f ca="1">(BH188*DCF!E$28-DCF!E$5*MAX(BH188*DCF!E$28,0)-MAX(BH188-BG188,0)/Inputs!$B$17)*DCF!E$6</f>
        <v>5898.3250436409771</v>
      </c>
      <c r="CP188" s="15">
        <f ca="1">(BI188*DCF!F$28-DCF!F$5*MAX(BI188*DCF!F$28,0)-MAX(BI188-BH188,0)/Inputs!$B$17)*DCF!F$6</f>
        <v>6530.4526122037769</v>
      </c>
      <c r="CQ188" s="15">
        <f ca="1">(BJ188*DCF!G$28-DCF!G$5*MAX(BJ188*DCF!G$28,0)-MAX(BJ188-BI188,0)/Inputs!$B$17)*DCF!G$6</f>
        <v>7951.9725571260187</v>
      </c>
      <c r="CR188" s="15">
        <f ca="1">(BK188*DCF!H$28-DCF!H$5*MAX(BK188*DCF!H$28,0)-MAX(BK188-BJ188,0)/Inputs!$B$17)*DCF!H$6</f>
        <v>10720.594049704669</v>
      </c>
      <c r="CS188" s="15">
        <f ca="1">(BL188*DCF!I$28-DCF!I$5*MAX(BL188*DCF!I$28,0)-MAX(BL188-BK188,0)/Inputs!$B$17)*DCF!I$6</f>
        <v>12893.546317290948</v>
      </c>
      <c r="CT188" s="15">
        <f ca="1">(BM188*DCF!J$28-DCF!J$5*MAX(BM188*DCF!J$28,0)-MAX(BM188-BL188,0)/Inputs!$B$17)*DCF!J$6</f>
        <v>14453.392652892338</v>
      </c>
      <c r="CU188" s="15">
        <f ca="1">(BN188*DCF!K$28-DCF!K$5*MAX(BN188*DCF!K$28,0)-MAX(BN188-BM188,0)/Inputs!$B$17)*DCF!K$6</f>
        <v>16740.839842683414</v>
      </c>
      <c r="CV188" s="15">
        <f ca="1">(BO188*DCF!L$28-DCF!L$5*MAX(BO188*DCF!L$28,0)-MAX(BO188-BN188,0)/Inputs!$B$17)*DCF!L$6</f>
        <v>18029.629219499624</v>
      </c>
      <c r="CW188" s="15">
        <f ca="1">(BP188*DCF!M$28-DCF!M$5*MAX(BP188*DCF!M$28,0)-MAX(BP188-BO188,0)/Inputs!$B$17)*DCF!M$6</f>
        <v>19819.918025019833</v>
      </c>
      <c r="CX188" s="15">
        <f ca="1">(BQ188*DCF!C$46-DCF!C$5*MAX(BQ188*DCF!C$46,0)-MAX(BQ188-Inputs!$B$20,0)/Inputs!$B$24)*DCF!C$6</f>
        <v>-589.28719200666819</v>
      </c>
      <c r="CY188" s="15">
        <f ca="1">(BR188*DCF!D$46-DCF!D$5*MAX(BR188*DCF!D$46,0)-MAX(BR188-BQ188,0)/Inputs!$B$24)*DCF!D$6</f>
        <v>-2659.0699905408337</v>
      </c>
      <c r="CZ188" s="15">
        <f ca="1">(BS188*DCF!E$46-DCF!E$5*MAX(BS188*DCF!E$46,0)-MAX(BS188-BR188,0)/Inputs!$B$24)*DCF!E$6</f>
        <v>-1755.4383186791129</v>
      </c>
      <c r="DA188" s="15">
        <f ca="1">(BT188*DCF!F$46-DCF!F$5*MAX(BT188*DCF!F$46,0)-MAX(BT188-BS188,0)/Inputs!$B$24)*DCF!F$6</f>
        <v>-542.05975238312476</v>
      </c>
      <c r="DB188" s="15">
        <f ca="1">(BU188*DCF!G$46-DCF!G$5*MAX(BU188*DCF!G$46,0)-MAX(BU188-BT188,0)/Inputs!$B$24)*DCF!G$6</f>
        <v>-1595.7454843421169</v>
      </c>
      <c r="DC188" s="15">
        <f ca="1">(BV188*DCF!H$46-DCF!H$5*MAX(BV188*DCF!H$46,0)-MAX(BV188-BU188,0)/Inputs!$B$24)*DCF!H$6</f>
        <v>-3777.0678216458455</v>
      </c>
      <c r="DD188" s="15">
        <f ca="1">(BW188*DCF!I$46-DCF!I$5*MAX(BW188*DCF!I$46,0)-MAX(BW188-BV188,0)/Inputs!$B$24)*DCF!I$6</f>
        <v>516.86483448209674</v>
      </c>
      <c r="DE188" s="15">
        <f ca="1">(BX188*DCF!J$46-DCF!J$5*MAX(BX188*DCF!J$46,0)-MAX(BX188-BW188,0)/Inputs!$B$24)*DCF!J$6</f>
        <v>-124.06466853624819</v>
      </c>
      <c r="DF188" s="15">
        <f ca="1">(BY188*DCF!K$46-DCF!K$5*MAX(BY188*DCF!K$46,0)-MAX(BY188-BX188,0)/Inputs!$B$24)*DCF!K$6</f>
        <v>426.30143572414693</v>
      </c>
      <c r="DG188" s="15">
        <f ca="1">(BZ188*DCF!L$46-DCF!L$5*MAX(BZ188*DCF!L$46,0)-MAX(BZ188-BY188,0)/Inputs!$B$24)*DCF!L$6</f>
        <v>172.2287760421415</v>
      </c>
      <c r="DH188" s="15">
        <f ca="1">(CA188*DCF!M$46-DCF!M$5*MAX(CA188*DCF!M$46,0)-MAX(CA188-BZ188,0)/Inputs!$B$24)*DCF!M$6</f>
        <v>-1246.3557909819094</v>
      </c>
      <c r="DI188" s="15">
        <f ca="1">SUM(CB188:CL188)+BE188*DCF!M$10*(1+Inputs!$B$30)*(1-Inputs!$B$33)*(1-Inputs!$B$30/Inputs!$B$31)/(Inputs!$B$29-Inputs!$B$30)*DCF!M$6</f>
        <v>135301.27469500745</v>
      </c>
      <c r="DJ188" s="15">
        <f ca="1">SUM(CM188:CW188)+BP188*DCF!M$28*(1+Inputs!$B$30)*(1-Inputs!$B$33)*(1-Inputs!$B$30/Inputs!$B$31)/(Inputs!$B$29-Inputs!$B$30)*DCF!M$6</f>
        <v>568828.80218240188</v>
      </c>
      <c r="DK188" s="15">
        <f ca="1">SUM(CX188:DH188)+CA188*DCF!M$46*(1+Inputs!$B$30)*(1-Inputs!$B$33)*(1-Inputs!$B$30/Inputs!$B$31)/(Inputs!$B$29-Inputs!$B$30)*DCF!M$6</f>
        <v>118844.24688990353</v>
      </c>
      <c r="DM188" s="15">
        <f ca="1">DI188+DJ188+DK188+Inputs!$B$34+Inputs!$B$36-Inputs!$B$35</f>
        <v>899825.32376731292</v>
      </c>
    </row>
    <row r="189" spans="1:117" x14ac:dyDescent="0.75">
      <c r="A189" s="11">
        <v>176</v>
      </c>
      <c r="C189" s="23">
        <f t="shared" ca="1" si="107"/>
        <v>0.49365990014914468</v>
      </c>
      <c r="D189" s="23">
        <f t="shared" ca="1" si="107"/>
        <v>1.7780973759107339</v>
      </c>
      <c r="E189" s="23">
        <f t="shared" ca="1" si="107"/>
        <v>2.7073919759639717</v>
      </c>
      <c r="F189" s="23">
        <f t="shared" ca="1" si="107"/>
        <v>1.145619056700053</v>
      </c>
      <c r="G189" s="23">
        <f t="shared" ca="1" si="107"/>
        <v>-0.23734941807854923</v>
      </c>
      <c r="H189" s="23">
        <f t="shared" ca="1" si="107"/>
        <v>-1.178161512683414</v>
      </c>
      <c r="I189" s="23">
        <f t="shared" ca="1" si="107"/>
        <v>-0.38179039028264933</v>
      </c>
      <c r="J189" s="23">
        <f t="shared" ca="1" si="107"/>
        <v>7.8559477844236864E-2</v>
      </c>
      <c r="K189" s="23">
        <f t="shared" ca="1" si="107"/>
        <v>0.3239212237238524</v>
      </c>
      <c r="L189" s="23">
        <f t="shared" ca="1" si="107"/>
        <v>-5.5357954738355586E-2</v>
      </c>
      <c r="M189" s="23">
        <f t="shared" ca="1" si="107"/>
        <v>0.13590976689534059</v>
      </c>
      <c r="N189" s="23">
        <f ca="1">SQRT(Inputs!$B$38)*C189+SQRT(1-Inputs!$B$38)*_xlfn.NORM.S.INV(RAND())</f>
        <v>1.2814933529428181</v>
      </c>
      <c r="O189" s="23">
        <f ca="1">SQRT(Inputs!$B$38)*D189+SQRT(1-Inputs!$B$38)*_xlfn.NORM.S.INV(RAND())</f>
        <v>1.199884935919989</v>
      </c>
      <c r="P189" s="23">
        <f ca="1">SQRT(Inputs!$B$38)*E189+SQRT(1-Inputs!$B$38)*_xlfn.NORM.S.INV(RAND())</f>
        <v>0.86002307912194009</v>
      </c>
      <c r="Q189" s="23">
        <f ca="1">SQRT(Inputs!$B$38)*F189+SQRT(1-Inputs!$B$38)*_xlfn.NORM.S.INV(RAND())</f>
        <v>0.67489159659634512</v>
      </c>
      <c r="R189" s="23">
        <f ca="1">SQRT(Inputs!$B$38)*G189+SQRT(1-Inputs!$B$38)*_xlfn.NORM.S.INV(RAND())</f>
        <v>-0.29630438594181807</v>
      </c>
      <c r="S189" s="23">
        <f ca="1">SQRT(Inputs!$B$38)*H189+SQRT(1-Inputs!$B$38)*_xlfn.NORM.S.INV(RAND())</f>
        <v>-0.62211256554934657</v>
      </c>
      <c r="T189" s="23">
        <f ca="1">SQRT(Inputs!$B$38)*I189+SQRT(1-Inputs!$B$38)*_xlfn.NORM.S.INV(RAND())</f>
        <v>-0.97228031990259511</v>
      </c>
      <c r="U189" s="23">
        <f ca="1">SQRT(Inputs!$B$38)*J189+SQRT(1-Inputs!$B$38)*_xlfn.NORM.S.INV(RAND())</f>
        <v>0.79214214942677452</v>
      </c>
      <c r="V189" s="23">
        <f ca="1">SQRT(Inputs!$B$38)*K189+SQRT(1-Inputs!$B$38)*_xlfn.NORM.S.INV(RAND())</f>
        <v>1.3334492251708407E-3</v>
      </c>
      <c r="W189" s="23">
        <f ca="1">SQRT(Inputs!$B$38)*L189+SQRT(1-Inputs!$B$38)*_xlfn.NORM.S.INV(RAND())</f>
        <v>-0.1381218074424452</v>
      </c>
      <c r="X189" s="23">
        <f ca="1">SQRT(Inputs!$B$38)*M189+SQRT(1-Inputs!$B$38)*_xlfn.NORM.S.INV(RAND())</f>
        <v>5.2533483352339191E-2</v>
      </c>
      <c r="Y189" s="23">
        <f ca="1">SQRT(Inputs!$B$38)*C189+SQRT(1-Inputs!$B$38)*_xlfn.NORM.S.INV(RAND())</f>
        <v>-1.031706973924466</v>
      </c>
      <c r="Z189" s="23">
        <f ca="1">SQRT(Inputs!$B$38)*D189+SQRT(1-Inputs!$B$38)*_xlfn.NORM.S.INV(RAND())</f>
        <v>2.4372905872035848</v>
      </c>
      <c r="AA189" s="23">
        <f ca="1">SQRT(Inputs!$B$38)*E189+SQRT(1-Inputs!$B$38)*_xlfn.NORM.S.INV(RAND())</f>
        <v>2.3753729742954777</v>
      </c>
      <c r="AB189" s="23">
        <f ca="1">SQRT(Inputs!$B$38)*F189+SQRT(1-Inputs!$B$38)*_xlfn.NORM.S.INV(RAND())</f>
        <v>2.0213643017409346</v>
      </c>
      <c r="AC189" s="23">
        <f ca="1">SQRT(Inputs!$B$38)*G189+SQRT(1-Inputs!$B$38)*_xlfn.NORM.S.INV(RAND())</f>
        <v>-0.41680070382484602</v>
      </c>
      <c r="AD189" s="23">
        <f ca="1">SQRT(Inputs!$B$38)*H189+SQRT(1-Inputs!$B$38)*_xlfn.NORM.S.INV(RAND())</f>
        <v>-0.82208672960511575</v>
      </c>
      <c r="AE189" s="23">
        <f ca="1">SQRT(Inputs!$B$38)*I189+SQRT(1-Inputs!$B$38)*_xlfn.NORM.S.INV(RAND())</f>
        <v>-0.83743490994715342</v>
      </c>
      <c r="AF189" s="23">
        <f ca="1">SQRT(Inputs!$B$38)*J189+SQRT(1-Inputs!$B$38)*_xlfn.NORM.S.INV(RAND())</f>
        <v>0.79364744553549005</v>
      </c>
      <c r="AG189" s="23">
        <f ca="1">SQRT(Inputs!$B$38)*K189+SQRT(1-Inputs!$B$38)*_xlfn.NORM.S.INV(RAND())</f>
        <v>-0.50295834312783982</v>
      </c>
      <c r="AH189" s="23">
        <f ca="1">SQRT(Inputs!$B$38)*L189+SQRT(1-Inputs!$B$38)*_xlfn.NORM.S.INV(RAND())</f>
        <v>0.91210572742960627</v>
      </c>
      <c r="AI189" s="23">
        <f ca="1">SQRT(Inputs!$B$38)*M189+SQRT(1-Inputs!$B$38)*_xlfn.NORM.S.INV(RAND())</f>
        <v>0.31778311574982154</v>
      </c>
      <c r="AJ189" s="23">
        <f ca="1">SQRT(Inputs!$B$38)*C189+SQRT(1-Inputs!$B$38)*_xlfn.NORM.S.INV(RAND())</f>
        <v>0.27958893117197703</v>
      </c>
      <c r="AK189" s="23">
        <f ca="1">SQRT(Inputs!$B$38)*D189+SQRT(1-Inputs!$B$38)*_xlfn.NORM.S.INV(RAND())</f>
        <v>0.42089591741616161</v>
      </c>
      <c r="AL189" s="23">
        <f ca="1">SQRT(Inputs!$B$38)*E189+SQRT(1-Inputs!$B$38)*_xlfn.NORM.S.INV(RAND())</f>
        <v>2.2441953918146686</v>
      </c>
      <c r="AM189" s="23">
        <f ca="1">SQRT(Inputs!$B$38)*F189+SQRT(1-Inputs!$B$38)*_xlfn.NORM.S.INV(RAND())</f>
        <v>1.239771473452254</v>
      </c>
      <c r="AN189" s="23">
        <f ca="1">SQRT(Inputs!$B$38)*G189+SQRT(1-Inputs!$B$38)*_xlfn.NORM.S.INV(RAND())</f>
        <v>0.26819449686932706</v>
      </c>
      <c r="AO189" s="23">
        <f ca="1">SQRT(Inputs!$B$38)*H189+SQRT(1-Inputs!$B$38)*_xlfn.NORM.S.INV(RAND())</f>
        <v>-1.1395382804139846</v>
      </c>
      <c r="AP189" s="23">
        <f ca="1">SQRT(Inputs!$B$38)*I189+SQRT(1-Inputs!$B$38)*_xlfn.NORM.S.INV(RAND())</f>
        <v>7.7397427750645009E-2</v>
      </c>
      <c r="AQ189" s="23">
        <f ca="1">SQRT(Inputs!$B$38)*J189+SQRT(1-Inputs!$B$38)*_xlfn.NORM.S.INV(RAND())</f>
        <v>-0.1308477174349216</v>
      </c>
      <c r="AR189" s="23">
        <f ca="1">SQRT(Inputs!$B$38)*K189+SQRT(1-Inputs!$B$38)*_xlfn.NORM.S.INV(RAND())</f>
        <v>-0.21180348743390442</v>
      </c>
      <c r="AS189" s="23">
        <f ca="1">SQRT(Inputs!$B$38)*L189+SQRT(1-Inputs!$B$38)*_xlfn.NORM.S.INV(RAND())</f>
        <v>-0.76423897130698082</v>
      </c>
      <c r="AT189" s="23">
        <f ca="1">SQRT(Inputs!$B$38)*M189+SQRT(1-Inputs!$B$38)*_xlfn.NORM.S.INV(RAND())</f>
        <v>-0.68245043801272054</v>
      </c>
      <c r="AU189" s="15">
        <f ca="1">Inputs!$B$6*EXP($B$8-0.5*C$5^2+C$5*N189)</f>
        <v>6106.1496777277953</v>
      </c>
      <c r="AV189" s="15">
        <f t="shared" ca="1" si="73"/>
        <v>8866.6830648028135</v>
      </c>
      <c r="AW189" s="15">
        <f t="shared" ca="1" si="74"/>
        <v>12141.111194219011</v>
      </c>
      <c r="AX189" s="15">
        <f t="shared" ca="1" si="75"/>
        <v>16127.105822211</v>
      </c>
      <c r="AY189" s="15">
        <f t="shared" ca="1" si="76"/>
        <v>19038.610387185239</v>
      </c>
      <c r="AZ189" s="15">
        <f t="shared" ca="1" si="77"/>
        <v>21742.98791415722</v>
      </c>
      <c r="BA189" s="15">
        <f t="shared" ca="1" si="78"/>
        <v>24033.483617355672</v>
      </c>
      <c r="BB189" s="15">
        <f t="shared" ca="1" si="79"/>
        <v>31854.719779561743</v>
      </c>
      <c r="BC189" s="15">
        <f t="shared" ca="1" si="80"/>
        <v>39018.947201481038</v>
      </c>
      <c r="BD189" s="15">
        <f t="shared" ca="1" si="81"/>
        <v>47188.30849116225</v>
      </c>
      <c r="BE189" s="15">
        <f t="shared" ca="1" si="82"/>
        <v>58100.554157349354</v>
      </c>
      <c r="BF189" s="15">
        <f ca="1">Inputs!$B$13*EXP($B$9-0.5*C$6^2+C$6*Y189)</f>
        <v>11272.66115452019</v>
      </c>
      <c r="BG189" s="15">
        <f t="shared" ca="1" si="83"/>
        <v>21327.022219173548</v>
      </c>
      <c r="BH189" s="15">
        <f t="shared" ca="1" si="84"/>
        <v>38639.938898622117</v>
      </c>
      <c r="BI189" s="15">
        <f t="shared" ca="1" si="85"/>
        <v>64564.248627932313</v>
      </c>
      <c r="BJ189" s="15">
        <f t="shared" ca="1" si="86"/>
        <v>74536.174819767999</v>
      </c>
      <c r="BK189" s="15">
        <f t="shared" ca="1" si="87"/>
        <v>81792.711877262307</v>
      </c>
      <c r="BL189" s="15">
        <f t="shared" ca="1" si="88"/>
        <v>90139.571067756347</v>
      </c>
      <c r="BM189" s="15">
        <f t="shared" ca="1" si="89"/>
        <v>122281.84529263254</v>
      </c>
      <c r="BN189" s="15">
        <f t="shared" ca="1" si="90"/>
        <v>141594.66344029427</v>
      </c>
      <c r="BO189" s="15">
        <f t="shared" ca="1" si="91"/>
        <v>193703.50241254224</v>
      </c>
      <c r="BP189" s="15">
        <f t="shared" ca="1" si="92"/>
        <v>247152.84852619263</v>
      </c>
      <c r="BQ189" s="15">
        <f ca="1">Inputs!$B$20*EXP($B$10-0.5*C$7^2+C$7*AJ189)</f>
        <v>4736.6908567537512</v>
      </c>
      <c r="BR189" s="15">
        <f t="shared" ca="1" si="93"/>
        <v>7346.2384685749566</v>
      </c>
      <c r="BS189" s="15">
        <f t="shared" ca="1" si="94"/>
        <v>19165.181115189993</v>
      </c>
      <c r="BT189" s="15">
        <f t="shared" ca="1" si="95"/>
        <v>36580.968767343802</v>
      </c>
      <c r="BU189" s="15">
        <f t="shared" ca="1" si="96"/>
        <v>54095.903106101781</v>
      </c>
      <c r="BV189" s="15">
        <f t="shared" ca="1" si="97"/>
        <v>58221.369481961694</v>
      </c>
      <c r="BW189" s="15">
        <f t="shared" ca="1" si="98"/>
        <v>82586.474256255926</v>
      </c>
      <c r="BX189" s="15">
        <f t="shared" ca="1" si="99"/>
        <v>112519.82710299948</v>
      </c>
      <c r="BY189" s="15">
        <f t="shared" ca="1" si="100"/>
        <v>151398.2344464222</v>
      </c>
      <c r="BZ189" s="15">
        <f t="shared" ca="1" si="101"/>
        <v>184589.29365686659</v>
      </c>
      <c r="CA189" s="15">
        <f t="shared" ca="1" si="102"/>
        <v>229678.98261932147</v>
      </c>
      <c r="CB189" s="15">
        <f ca="1">(AU189*DCF!C$10-DCF!C$5*MAX(AU189*DCF!C$10,0)-MAX(AU189-Inputs!$B$6,0)/Inputs!$B$10)*DCF!C$6</f>
        <v>1034.9180195629779</v>
      </c>
      <c r="CC189" s="15">
        <f ca="1">(AV189*DCF!D$10-DCF!D$5*MAX(AV189*DCF!D$10,0)-MAX(AV189-AU189,0)/Inputs!$B$10)*DCF!D$6</f>
        <v>1488.1101090926543</v>
      </c>
      <c r="CD189" s="15">
        <f ca="1">(AW189*DCF!E$10-DCF!E$5*MAX(AW189*DCF!E$10,0)-MAX(AW189-AV189,0)/Inputs!$B$10)*DCF!E$6</f>
        <v>2065.6524902153051</v>
      </c>
      <c r="CE189" s="15">
        <f ca="1">(AX189*DCF!F$10-DCF!F$5*MAX(AX189*DCF!F$10,0)-MAX(AX189-AW189,0)/Inputs!$B$10)*DCF!F$6</f>
        <v>2691.1348418024213</v>
      </c>
      <c r="CF189" s="15">
        <f ca="1">(AY189*DCF!G$10-DCF!G$5*MAX(AY189*DCF!G$10,0)-MAX(AY189-AX189,0)/Inputs!$B$10)*DCF!G$6</f>
        <v>3363.0709072950599</v>
      </c>
      <c r="CG189" s="15">
        <f ca="1">(AZ189*DCF!H$10-DCF!H$5*MAX(AZ189*DCF!H$10,0)-MAX(AZ189-AY189,0)/Inputs!$B$10)*DCF!H$6</f>
        <v>3741.2059870944645</v>
      </c>
      <c r="CH189" s="15">
        <f ca="1">(BA189*DCF!I$10-DCF!I$5*MAX(BA189*DCF!I$10,0)-MAX(BA189-AZ189,0)/Inputs!$B$10)*DCF!I$6</f>
        <v>4014.3191656937274</v>
      </c>
      <c r="CI189" s="15">
        <f ca="1">(BB189*DCF!J$10-DCF!J$5*MAX(BB189*DCF!J$10,0)-MAX(BB189-BA189,0)/Inputs!$B$10)*DCF!J$6</f>
        <v>4281.1643706991708</v>
      </c>
      <c r="CJ189" s="15">
        <f ca="1">(BC189*DCF!K$10-DCF!K$5*MAX(BC189*DCF!K$10,0)-MAX(BC189-BB189,0)/Inputs!$B$10)*DCF!K$6</f>
        <v>5278.5410720524915</v>
      </c>
      <c r="CK189" s="15">
        <f ca="1">(BD189*DCF!L$10-DCF!L$5*MAX(BD189*DCF!L$10,0)-MAX(BD189-BC189,0)/Inputs!$B$10)*DCF!L$6</f>
        <v>6060.463563553405</v>
      </c>
      <c r="CL189" s="15">
        <f ca="1">(BE189*DCF!M$10-DCF!M$5*MAX(BE189*DCF!M$10,0)-MAX(BE189-BD189,0)/Inputs!$B$10)*DCF!M$6</f>
        <v>6895.1553257157939</v>
      </c>
      <c r="CM189" s="15">
        <f ca="1">(BF189*DCF!C$28-DCF!C$5*MAX(BF189*DCF!C$28,0)-MAX(BF189-Inputs!$B$13,0)/Inputs!$B$17)*DCF!C$6</f>
        <v>3440.3422568048754</v>
      </c>
      <c r="CN189" s="15">
        <f ca="1">(BG189*DCF!D$28-DCF!D$5*MAX(BG189*DCF!D$28,0)-MAX(BG189-BF189,0)/Inputs!$B$17)*DCF!D$6</f>
        <v>4136.243722186312</v>
      </c>
      <c r="CO189" s="15">
        <f ca="1">(BH189*DCF!E$28-DCF!E$5*MAX(BH189*DCF!E$28,0)-MAX(BH189-BG189,0)/Inputs!$B$17)*DCF!E$6</f>
        <v>7531.381166985866</v>
      </c>
      <c r="CP189" s="15">
        <f ca="1">(BI189*DCF!F$28-DCF!F$5*MAX(BI189*DCF!F$28,0)-MAX(BI189-BH189,0)/Inputs!$B$17)*DCF!F$6</f>
        <v>12807.562473295235</v>
      </c>
      <c r="CQ189" s="15">
        <f ca="1">(BJ189*DCF!G$28-DCF!G$5*MAX(BJ189*DCF!G$28,0)-MAX(BJ189-BI189,0)/Inputs!$B$17)*DCF!G$6</f>
        <v>17661.796586453213</v>
      </c>
      <c r="CR189" s="15">
        <f ca="1">(BK189*DCF!H$28-DCF!H$5*MAX(BK189*DCF!H$28,0)-MAX(BK189-BJ189,0)/Inputs!$B$17)*DCF!H$6</f>
        <v>19100.777829466657</v>
      </c>
      <c r="CS189" s="15">
        <f ca="1">(BL189*DCF!I$28-DCF!I$5*MAX(BL189*DCF!I$28,0)-MAX(BL189-BK189,0)/Inputs!$B$17)*DCF!I$6</f>
        <v>19998.563713890406</v>
      </c>
      <c r="CT189" s="15">
        <f ca="1">(BM189*DCF!J$28-DCF!J$5*MAX(BM189*DCF!J$28,0)-MAX(BM189-BL189,0)/Inputs!$B$17)*DCF!J$6</f>
        <v>23017.199904448174</v>
      </c>
      <c r="CU189" s="15">
        <f ca="1">(BN189*DCF!K$28-DCF!K$5*MAX(BN189*DCF!K$28,0)-MAX(BN189-BM189,0)/Inputs!$B$17)*DCF!K$6</f>
        <v>27536.85582309551</v>
      </c>
      <c r="CV189" s="15">
        <f ca="1">(BO189*DCF!L$28-DCF!L$5*MAX(BO189*DCF!L$28,0)-MAX(BO189-BN189,0)/Inputs!$B$17)*DCF!L$6</f>
        <v>32751.712522880978</v>
      </c>
      <c r="CW189" s="15">
        <f ca="1">(BP189*DCF!M$28-DCF!M$5*MAX(BP189*DCF!M$28,0)-MAX(BP189-BO189,0)/Inputs!$B$17)*DCF!M$6</f>
        <v>40914.992926901068</v>
      </c>
      <c r="CX189" s="15">
        <f ca="1">(BQ189*DCF!C$46-DCF!C$5*MAX(BQ189*DCF!C$46,0)-MAX(BQ189-Inputs!$B$20,0)/Inputs!$B$24)*DCF!C$6</f>
        <v>-1803.2500162266174</v>
      </c>
      <c r="CY189" s="15">
        <f ca="1">(BR189*DCF!D$46-DCF!D$5*MAX(BR189*DCF!D$46,0)-MAX(BR189-BQ189,0)/Inputs!$B$24)*DCF!D$6</f>
        <v>-2367.3038948423373</v>
      </c>
      <c r="CZ189" s="15">
        <f ca="1">(BS189*DCF!E$46-DCF!E$5*MAX(BS189*DCF!E$46,0)-MAX(BS189-BR189,0)/Inputs!$B$24)*DCF!E$6</f>
        <v>-6925.0178569060199</v>
      </c>
      <c r="DA189" s="15">
        <f ca="1">(BT189*DCF!F$46-DCF!F$5*MAX(BT189*DCF!F$46,0)-MAX(BT189-BS189,0)/Inputs!$B$24)*DCF!F$6</f>
        <v>-9005.6962673602138</v>
      </c>
      <c r="DB189" s="15">
        <f ca="1">(BU189*DCF!G$46-DCF!G$5*MAX(BU189*DCF!G$46,0)-MAX(BU189-BT189,0)/Inputs!$B$24)*DCF!G$6</f>
        <v>-7711.357158744815</v>
      </c>
      <c r="DC189" s="15">
        <f ca="1">(BV189*DCF!H$46-DCF!H$5*MAX(BV189*DCF!H$46,0)-MAX(BV189-BU189,0)/Inputs!$B$24)*DCF!H$6</f>
        <v>-1281.9633991466048</v>
      </c>
      <c r="DD189" s="15">
        <f ca="1">(BW189*DCF!I$46-DCF!I$5*MAX(BW189*DCF!I$46,0)-MAX(BW189-BV189,0)/Inputs!$B$24)*DCF!I$6</f>
        <v>-5086.9123721976002</v>
      </c>
      <c r="DE189" s="15">
        <f ca="1">(BX189*DCF!J$46-DCF!J$5*MAX(BX189*DCF!J$46,0)-MAX(BX189-BW189,0)/Inputs!$B$24)*DCF!J$6</f>
        <v>-3217.9406322138902</v>
      </c>
      <c r="DF189" s="15">
        <f ca="1">(BY189*DCF!K$46-DCF!K$5*MAX(BY189*DCF!K$46,0)-MAX(BY189-BX189,0)/Inputs!$B$24)*DCF!K$6</f>
        <v>-875.80224252818334</v>
      </c>
      <c r="DG189" s="15">
        <f ca="1">(BZ189*DCF!L$46-DCF!L$5*MAX(BZ189*DCF!L$46,0)-MAX(BZ189-BY189,0)/Inputs!$B$24)*DCF!L$6</f>
        <v>5248.5581053718161</v>
      </c>
      <c r="DH189" s="15">
        <f ca="1">(CA189*DCF!M$46-DCF!M$5*MAX(CA189*DCF!M$46,0)-MAX(CA189-BZ189,0)/Inputs!$B$24)*DCF!M$6</f>
        <v>8579.6516557047908</v>
      </c>
      <c r="DI189" s="15">
        <f ca="1">SUM(CB189:CL189)+BE189*DCF!M$10*(1+Inputs!$B$30)*(1-Inputs!$B$33)*(1-Inputs!$B$30/Inputs!$B$31)/(Inputs!$B$29-Inputs!$B$30)*DCF!M$6</f>
        <v>202608.34637297125</v>
      </c>
      <c r="DJ189" s="15">
        <f ca="1">SUM(CM189:CW189)+BP189*DCF!M$28*(1+Inputs!$B$30)*(1-Inputs!$B$33)*(1-Inputs!$B$30/Inputs!$B$31)/(Inputs!$B$29-Inputs!$B$30)*DCF!M$6</f>
        <v>1126003.6232017016</v>
      </c>
      <c r="DK189" s="15">
        <f ca="1">SUM(CX189:DH189)+CA189*DCF!M$46*(1+Inputs!$B$30)*(1-Inputs!$B$33)*(1-Inputs!$B$30/Inputs!$B$31)/(Inputs!$B$29-Inputs!$B$30)*DCF!M$6</f>
        <v>330663.88026518381</v>
      </c>
      <c r="DM189" s="15">
        <f ca="1">DI189+DJ189+DK189+Inputs!$B$34+Inputs!$B$36-Inputs!$B$35</f>
        <v>1736126.8498398566</v>
      </c>
    </row>
    <row r="190" spans="1:117" x14ac:dyDescent="0.75">
      <c r="A190" s="11">
        <v>177</v>
      </c>
      <c r="C190" s="23">
        <f t="shared" ca="1" si="107"/>
        <v>-0.38346495586591989</v>
      </c>
      <c r="D190" s="23">
        <f t="shared" ca="1" si="107"/>
        <v>0.83752080956948027</v>
      </c>
      <c r="E190" s="23">
        <f t="shared" ca="1" si="107"/>
        <v>0.89682503098733246</v>
      </c>
      <c r="F190" s="23">
        <f t="shared" ca="1" si="107"/>
        <v>1.5679293641275469</v>
      </c>
      <c r="G190" s="23">
        <f t="shared" ca="1" si="107"/>
        <v>-0.23255596668651443</v>
      </c>
      <c r="H190" s="23">
        <f t="shared" ca="1" si="107"/>
        <v>0.46651378422088324</v>
      </c>
      <c r="I190" s="23">
        <f t="shared" ca="1" si="107"/>
        <v>1.5932394617169667</v>
      </c>
      <c r="J190" s="23">
        <f t="shared" ca="1" si="107"/>
        <v>0.48510289187749017</v>
      </c>
      <c r="K190" s="23">
        <f t="shared" ca="1" si="107"/>
        <v>2.981950611654403E-2</v>
      </c>
      <c r="L190" s="23">
        <f t="shared" ca="1" si="107"/>
        <v>-1.6940347174014829</v>
      </c>
      <c r="M190" s="23">
        <f t="shared" ca="1" si="107"/>
        <v>-0.27207413280370796</v>
      </c>
      <c r="N190" s="23">
        <f ca="1">SQRT(Inputs!$B$38)*C190+SQRT(1-Inputs!$B$38)*_xlfn.NORM.S.INV(RAND())</f>
        <v>1.4214778680390965</v>
      </c>
      <c r="O190" s="23">
        <f ca="1">SQRT(Inputs!$B$38)*D190+SQRT(1-Inputs!$B$38)*_xlfn.NORM.S.INV(RAND())</f>
        <v>0.27919129081641603</v>
      </c>
      <c r="P190" s="23">
        <f ca="1">SQRT(Inputs!$B$38)*E190+SQRT(1-Inputs!$B$38)*_xlfn.NORM.S.INV(RAND())</f>
        <v>1.2863199427164695</v>
      </c>
      <c r="Q190" s="23">
        <f ca="1">SQRT(Inputs!$B$38)*F190+SQRT(1-Inputs!$B$38)*_xlfn.NORM.S.INV(RAND())</f>
        <v>1.0864502435100392</v>
      </c>
      <c r="R190" s="23">
        <f ca="1">SQRT(Inputs!$B$38)*G190+SQRT(1-Inputs!$B$38)*_xlfn.NORM.S.INV(RAND())</f>
        <v>-0.34366032651971989</v>
      </c>
      <c r="S190" s="23">
        <f ca="1">SQRT(Inputs!$B$38)*H190+SQRT(1-Inputs!$B$38)*_xlfn.NORM.S.INV(RAND())</f>
        <v>1.497625961183058</v>
      </c>
      <c r="T190" s="23">
        <f ca="1">SQRT(Inputs!$B$38)*I190+SQRT(1-Inputs!$B$38)*_xlfn.NORM.S.INV(RAND())</f>
        <v>3.0028875135515127</v>
      </c>
      <c r="U190" s="23">
        <f ca="1">SQRT(Inputs!$B$38)*J190+SQRT(1-Inputs!$B$38)*_xlfn.NORM.S.INV(RAND())</f>
        <v>0.16612505464111554</v>
      </c>
      <c r="V190" s="23">
        <f ca="1">SQRT(Inputs!$B$38)*K190+SQRT(1-Inputs!$B$38)*_xlfn.NORM.S.INV(RAND())</f>
        <v>-1.8993374285264784</v>
      </c>
      <c r="W190" s="23">
        <f ca="1">SQRT(Inputs!$B$38)*L190+SQRT(1-Inputs!$B$38)*_xlfn.NORM.S.INV(RAND())</f>
        <v>-1.2124126333712275</v>
      </c>
      <c r="X190" s="23">
        <f ca="1">SQRT(Inputs!$B$38)*M190+SQRT(1-Inputs!$B$38)*_xlfn.NORM.S.INV(RAND())</f>
        <v>-0.86716969514978648</v>
      </c>
      <c r="Y190" s="23">
        <f ca="1">SQRT(Inputs!$B$38)*C190+SQRT(1-Inputs!$B$38)*_xlfn.NORM.S.INV(RAND())</f>
        <v>1.5830768514467142</v>
      </c>
      <c r="Z190" s="23">
        <f ca="1">SQRT(Inputs!$B$38)*D190+SQRT(1-Inputs!$B$38)*_xlfn.NORM.S.INV(RAND())</f>
        <v>1.7185214811420915</v>
      </c>
      <c r="AA190" s="23">
        <f ca="1">SQRT(Inputs!$B$38)*E190+SQRT(1-Inputs!$B$38)*_xlfn.NORM.S.INV(RAND())</f>
        <v>-0.29429020561563241</v>
      </c>
      <c r="AB190" s="23">
        <f ca="1">SQRT(Inputs!$B$38)*F190+SQRT(1-Inputs!$B$38)*_xlfn.NORM.S.INV(RAND())</f>
        <v>1.3057404354108442</v>
      </c>
      <c r="AC190" s="23">
        <f ca="1">SQRT(Inputs!$B$38)*G190+SQRT(1-Inputs!$B$38)*_xlfn.NORM.S.INV(RAND())</f>
        <v>1.5341390488410369</v>
      </c>
      <c r="AD190" s="23">
        <f ca="1">SQRT(Inputs!$B$38)*H190+SQRT(1-Inputs!$B$38)*_xlfn.NORM.S.INV(RAND())</f>
        <v>-0.11280062919825623</v>
      </c>
      <c r="AE190" s="23">
        <f ca="1">SQRT(Inputs!$B$38)*I190+SQRT(1-Inputs!$B$38)*_xlfn.NORM.S.INV(RAND())</f>
        <v>1.6978900191390263</v>
      </c>
      <c r="AF190" s="23">
        <f ca="1">SQRT(Inputs!$B$38)*J190+SQRT(1-Inputs!$B$38)*_xlfn.NORM.S.INV(RAND())</f>
        <v>-0.11371627912574922</v>
      </c>
      <c r="AG190" s="23">
        <f ca="1">SQRT(Inputs!$B$38)*K190+SQRT(1-Inputs!$B$38)*_xlfn.NORM.S.INV(RAND())</f>
        <v>-0.72401377640728215</v>
      </c>
      <c r="AH190" s="23">
        <f ca="1">SQRT(Inputs!$B$38)*L190+SQRT(1-Inputs!$B$38)*_xlfn.NORM.S.INV(RAND())</f>
        <v>-0.97767263220506473</v>
      </c>
      <c r="AI190" s="23">
        <f ca="1">SQRT(Inputs!$B$38)*M190+SQRT(1-Inputs!$B$38)*_xlfn.NORM.S.INV(RAND())</f>
        <v>-0.35572788928587629</v>
      </c>
      <c r="AJ190" s="23">
        <f ca="1">SQRT(Inputs!$B$38)*C190+SQRT(1-Inputs!$B$38)*_xlfn.NORM.S.INV(RAND())</f>
        <v>-0.15994968644874413</v>
      </c>
      <c r="AK190" s="23">
        <f ca="1">SQRT(Inputs!$B$38)*D190+SQRT(1-Inputs!$B$38)*_xlfn.NORM.S.INV(RAND())</f>
        <v>-0.74570067693496811</v>
      </c>
      <c r="AL190" s="23">
        <f ca="1">SQRT(Inputs!$B$38)*E190+SQRT(1-Inputs!$B$38)*_xlfn.NORM.S.INV(RAND())</f>
        <v>0.31677699000858084</v>
      </c>
      <c r="AM190" s="23">
        <f ca="1">SQRT(Inputs!$B$38)*F190+SQRT(1-Inputs!$B$38)*_xlfn.NORM.S.INV(RAND())</f>
        <v>0.92515279286454344</v>
      </c>
      <c r="AN190" s="23">
        <f ca="1">SQRT(Inputs!$B$38)*G190+SQRT(1-Inputs!$B$38)*_xlfn.NORM.S.INV(RAND())</f>
        <v>-1.1203923014494588</v>
      </c>
      <c r="AO190" s="23">
        <f ca="1">SQRT(Inputs!$B$38)*H190+SQRT(1-Inputs!$B$38)*_xlfn.NORM.S.INV(RAND())</f>
        <v>0.40545155709756131</v>
      </c>
      <c r="AP190" s="23">
        <f ca="1">SQRT(Inputs!$B$38)*I190+SQRT(1-Inputs!$B$38)*_xlfn.NORM.S.INV(RAND())</f>
        <v>0.45876868556013722</v>
      </c>
      <c r="AQ190" s="23">
        <f ca="1">SQRT(Inputs!$B$38)*J190+SQRT(1-Inputs!$B$38)*_xlfn.NORM.S.INV(RAND())</f>
        <v>-0.61184977456145151</v>
      </c>
      <c r="AR190" s="23">
        <f ca="1">SQRT(Inputs!$B$38)*K190+SQRT(1-Inputs!$B$38)*_xlfn.NORM.S.INV(RAND())</f>
        <v>0.73365919896751031</v>
      </c>
      <c r="AS190" s="23">
        <f ca="1">SQRT(Inputs!$B$38)*L190+SQRT(1-Inputs!$B$38)*_xlfn.NORM.S.INV(RAND())</f>
        <v>-2.3111450616812261</v>
      </c>
      <c r="AT190" s="23">
        <f ca="1">SQRT(Inputs!$B$38)*M190+SQRT(1-Inputs!$B$38)*_xlfn.NORM.S.INV(RAND())</f>
        <v>-1.9141338818131235</v>
      </c>
      <c r="AU190" s="15">
        <f ca="1">Inputs!$B$6*EXP($B$8-0.5*C$5^2+C$5*N190)</f>
        <v>6246.0928932422185</v>
      </c>
      <c r="AV190" s="15">
        <f t="shared" ca="1" si="73"/>
        <v>7921.5672252037448</v>
      </c>
      <c r="AW190" s="15">
        <f t="shared" ca="1" si="74"/>
        <v>11488.94216352928</v>
      </c>
      <c r="AX190" s="15">
        <f t="shared" ca="1" si="75"/>
        <v>16066.018195152927</v>
      </c>
      <c r="AY190" s="15">
        <f t="shared" ca="1" si="76"/>
        <v>18861.887700995605</v>
      </c>
      <c r="AZ190" s="15">
        <f t="shared" ca="1" si="77"/>
        <v>27204.707005343153</v>
      </c>
      <c r="BA190" s="15">
        <f t="shared" ca="1" si="78"/>
        <v>45585.357910901039</v>
      </c>
      <c r="BB190" s="15">
        <f t="shared" ca="1" si="79"/>
        <v>56747.050519896446</v>
      </c>
      <c r="BC190" s="15">
        <f t="shared" ca="1" si="80"/>
        <v>57858.12703158793</v>
      </c>
      <c r="BD190" s="15">
        <f t="shared" ca="1" si="81"/>
        <v>63282.607195482211</v>
      </c>
      <c r="BE190" s="15">
        <f t="shared" ca="1" si="82"/>
        <v>71655.700317951603</v>
      </c>
      <c r="BF190" s="15">
        <f ca="1">Inputs!$B$13*EXP($B$9-0.5*C$6^2+C$6*Y190)</f>
        <v>18930.138500685629</v>
      </c>
      <c r="BG190" s="15">
        <f t="shared" ca="1" si="83"/>
        <v>31458.091146121646</v>
      </c>
      <c r="BH190" s="15">
        <f t="shared" ca="1" si="84"/>
        <v>36604.981829335811</v>
      </c>
      <c r="BI190" s="15">
        <f t="shared" ca="1" si="85"/>
        <v>54784.663910273499</v>
      </c>
      <c r="BJ190" s="15">
        <f t="shared" ca="1" si="86"/>
        <v>83784.94139008924</v>
      </c>
      <c r="BK190" s="15">
        <f t="shared" ca="1" si="87"/>
        <v>101263.03269999144</v>
      </c>
      <c r="BL190" s="15">
        <f t="shared" ca="1" si="88"/>
        <v>155003.76953524069</v>
      </c>
      <c r="BM190" s="15">
        <f t="shared" ca="1" si="89"/>
        <v>187860.40556573364</v>
      </c>
      <c r="BN190" s="15">
        <f t="shared" ca="1" si="90"/>
        <v>211843.69169030985</v>
      </c>
      <c r="BO190" s="15">
        <f t="shared" ca="1" si="91"/>
        <v>232651.25661226013</v>
      </c>
      <c r="BP190" s="15">
        <f t="shared" ca="1" si="92"/>
        <v>275038.89795804594</v>
      </c>
      <c r="BQ190" s="15">
        <f ca="1">Inputs!$B$20*EXP($B$10-0.5*C$7^2+C$7*AJ190)</f>
        <v>4052.9378852964301</v>
      </c>
      <c r="BR190" s="15">
        <f t="shared" ca="1" si="93"/>
        <v>4339.6943131994249</v>
      </c>
      <c r="BS190" s="15">
        <f t="shared" ca="1" si="94"/>
        <v>6508.7698734728401</v>
      </c>
      <c r="BT190" s="15">
        <f t="shared" ca="1" si="95"/>
        <v>11439.231788343841</v>
      </c>
      <c r="BU190" s="15">
        <f t="shared" ca="1" si="96"/>
        <v>12088.843559614681</v>
      </c>
      <c r="BV190" s="15">
        <f t="shared" ca="1" si="97"/>
        <v>18427.810945473004</v>
      </c>
      <c r="BW190" s="15">
        <f t="shared" ca="1" si="98"/>
        <v>28337.085311048737</v>
      </c>
      <c r="BX190" s="15">
        <f t="shared" ca="1" si="99"/>
        <v>35058.792675437107</v>
      </c>
      <c r="BY190" s="15">
        <f t="shared" ca="1" si="100"/>
        <v>56526.01988179121</v>
      </c>
      <c r="BZ190" s="15">
        <f t="shared" ca="1" si="101"/>
        <v>51859.962003672816</v>
      </c>
      <c r="CA190" s="15">
        <f t="shared" ca="1" si="102"/>
        <v>51843.274229161529</v>
      </c>
      <c r="CB190" s="15">
        <f ca="1">(AU190*DCF!C$10-DCF!C$5*MAX(AU190*DCF!C$10,0)-MAX(AU190-Inputs!$B$6,0)/Inputs!$B$10)*DCF!C$6</f>
        <v>1033.9201994927662</v>
      </c>
      <c r="CC190" s="15">
        <f ca="1">(AV190*DCF!D$10-DCF!D$5*MAX(AV190*DCF!D$10,0)-MAX(AV190-AU190,0)/Inputs!$B$10)*DCF!D$6</f>
        <v>1522.3077787166023</v>
      </c>
      <c r="CD190" s="15">
        <f ca="1">(AW190*DCF!E$10-DCF!E$5*MAX(AW190*DCF!E$10,0)-MAX(AW190-AV190,0)/Inputs!$B$10)*DCF!E$6</f>
        <v>1849.0932899011375</v>
      </c>
      <c r="CE190" s="15">
        <f ca="1">(AX190*DCF!F$10-DCF!F$5*MAX(AX190*DCF!F$10,0)-MAX(AX190-AW190,0)/Inputs!$B$10)*DCF!F$6</f>
        <v>2554.8101247009195</v>
      </c>
      <c r="CF190" s="15">
        <f ca="1">(AY190*DCF!G$10-DCF!G$5*MAX(AY190*DCF!G$10,0)-MAX(AY190-AX190,0)/Inputs!$B$10)*DCF!G$6</f>
        <v>3348.8860485074183</v>
      </c>
      <c r="CG190" s="15">
        <f ca="1">(AZ190*DCF!H$10-DCF!H$5*MAX(AZ190*DCF!H$10,0)-MAX(AZ190-AY190,0)/Inputs!$B$10)*DCF!H$6</f>
        <v>3800.3962462329637</v>
      </c>
      <c r="CH190" s="15">
        <f ca="1">(BA190*DCF!I$10-DCF!I$5*MAX(BA190*DCF!I$10,0)-MAX(BA190-AZ190,0)/Inputs!$B$10)*DCF!I$6</f>
        <v>5311.7111830999856</v>
      </c>
      <c r="CI190" s="15">
        <f ca="1">(BB190*DCF!J$10-DCF!J$5*MAX(BB190*DCF!J$10,0)-MAX(BB190-BA190,0)/Inputs!$B$10)*DCF!J$6</f>
        <v>8046.5549558146777</v>
      </c>
      <c r="CJ190" s="15">
        <f ca="1">(BC190*DCF!K$10-DCF!K$5*MAX(BC190*DCF!K$10,0)-MAX(BC190-BB190,0)/Inputs!$B$10)*DCF!K$6</f>
        <v>9158.6954472797152</v>
      </c>
      <c r="CK190" s="15">
        <f ca="1">(BD190*DCF!L$10-DCF!L$5*MAX(BD190*DCF!L$10,0)-MAX(BD190-BC190,0)/Inputs!$B$10)*DCF!L$6</f>
        <v>8842.7474298896977</v>
      </c>
      <c r="CL190" s="15">
        <f ca="1">(BE190*DCF!M$10-DCF!M$5*MAX(BE190*DCF!M$10,0)-MAX(BE190-BD190,0)/Inputs!$B$10)*DCF!M$6</f>
        <v>9111.2906738242018</v>
      </c>
      <c r="CM190" s="15">
        <f ca="1">(BF190*DCF!C$28-DCF!C$5*MAX(BF190*DCF!C$28,0)-MAX(BF190-Inputs!$B$13,0)/Inputs!$B$17)*DCF!C$6</f>
        <v>4035.2898052729765</v>
      </c>
      <c r="CN190" s="15">
        <f ca="1">(BG190*DCF!D$28-DCF!D$5*MAX(BG190*DCF!D$28,0)-MAX(BG190-BF190,0)/Inputs!$B$17)*DCF!D$6</f>
        <v>6592.34668480236</v>
      </c>
      <c r="CO190" s="15">
        <f ca="1">(BH190*DCF!E$28-DCF!E$5*MAX(BH190*DCF!E$28,0)-MAX(BH190-BG190,0)/Inputs!$B$17)*DCF!E$6</f>
        <v>9352.8013507747291</v>
      </c>
      <c r="CP190" s="15">
        <f ca="1">(BI190*DCF!F$28-DCF!F$5*MAX(BI190*DCF!F$28,0)-MAX(BI190-BH190,0)/Inputs!$B$17)*DCF!F$6</f>
        <v>11562.694701711242</v>
      </c>
      <c r="CQ190" s="15">
        <f ca="1">(BJ190*DCF!G$28-DCF!G$5*MAX(BJ190*DCF!G$28,0)-MAX(BJ190-BI190,0)/Inputs!$B$17)*DCF!G$6</f>
        <v>16861.078533832766</v>
      </c>
      <c r="CR190" s="15">
        <f ca="1">(BK190*DCF!H$28-DCF!H$5*MAX(BK190*DCF!H$28,0)-MAX(BK190-BJ190,0)/Inputs!$B$17)*DCF!H$6</f>
        <v>22327.860301968023</v>
      </c>
      <c r="CS190" s="15">
        <f ca="1">(BL190*DCF!I$28-DCF!I$5*MAX(BL190*DCF!I$28,0)-MAX(BL190-BK190,0)/Inputs!$B$17)*DCF!I$6</f>
        <v>28736.163889971001</v>
      </c>
      <c r="CT190" s="15">
        <f ca="1">(BM190*DCF!J$28-DCF!J$5*MAX(BM190*DCF!J$28,0)-MAX(BM190-BL190,0)/Inputs!$B$17)*DCF!J$6</f>
        <v>37551.944402845686</v>
      </c>
      <c r="CU190" s="15">
        <f ca="1">(BN190*DCF!K$28-DCF!K$5*MAX(BN190*DCF!K$28,0)-MAX(BN190-BM190,0)/Inputs!$B$17)*DCF!K$6</f>
        <v>41800.202607058491</v>
      </c>
      <c r="CV190" s="15">
        <f ca="1">(BO190*DCF!L$28-DCF!L$5*MAX(BO190*DCF!L$28,0)-MAX(BO190-BN190,0)/Inputs!$B$17)*DCF!L$6</f>
        <v>44064.398347370727</v>
      </c>
      <c r="CW190" s="15">
        <f ca="1">(BP190*DCF!M$28-DCF!M$5*MAX(BP190*DCF!M$28,0)-MAX(BP190-BO190,0)/Inputs!$B$17)*DCF!M$6</f>
        <v>47318.02824029512</v>
      </c>
      <c r="CX190" s="15">
        <f ca="1">(BQ190*DCF!C$46-DCF!C$5*MAX(BQ190*DCF!C$46,0)-MAX(BQ190-Inputs!$B$20,0)/Inputs!$B$24)*DCF!C$6</f>
        <v>-1329.5181653323996</v>
      </c>
      <c r="CY190" s="15">
        <f ca="1">(BR190*DCF!D$46-DCF!D$5*MAX(BR190*DCF!D$46,0)-MAX(BR190-BQ190,0)/Inputs!$B$24)*DCF!D$6</f>
        <v>-863.04120377526772</v>
      </c>
      <c r="CZ190" s="15">
        <f ca="1">(BS190*DCF!E$46-DCF!E$5*MAX(BS190*DCF!E$46,0)-MAX(BS190-BR190,0)/Inputs!$B$24)*DCF!E$6</f>
        <v>-1624.663242310844</v>
      </c>
      <c r="DA190" s="15">
        <f ca="1">(BT190*DCF!F$46-DCF!F$5*MAX(BT190*DCF!F$46,0)-MAX(BT190-BS190,0)/Inputs!$B$24)*DCF!F$6</f>
        <v>-2628.4142301630677</v>
      </c>
      <c r="DB190" s="15">
        <f ca="1">(BU190*DCF!G$46-DCF!G$5*MAX(BU190*DCF!G$46,0)-MAX(BU190-BT190,0)/Inputs!$B$24)*DCF!G$6</f>
        <v>-625.16137780101701</v>
      </c>
      <c r="DC190" s="15">
        <f ca="1">(BV190*DCF!H$46-DCF!H$5*MAX(BV190*DCF!H$46,0)-MAX(BV190-BU190,0)/Inputs!$B$24)*DCF!H$6</f>
        <v>-1969.7952756579068</v>
      </c>
      <c r="DD190" s="15">
        <f ca="1">(BW190*DCF!I$46-DCF!I$5*MAX(BW190*DCF!I$46,0)-MAX(BW190-BV190,0)/Inputs!$B$24)*DCF!I$6</f>
        <v>-2190.1133567618526</v>
      </c>
      <c r="DE190" s="15">
        <f ca="1">(BX190*DCF!J$46-DCF!J$5*MAX(BX190*DCF!J$46,0)-MAX(BX190-BW190,0)/Inputs!$B$24)*DCF!J$6</f>
        <v>-311.86760079380542</v>
      </c>
      <c r="DF190" s="15">
        <f ca="1">(BY190*DCF!K$46-DCF!K$5*MAX(BY190*DCF!K$46,0)-MAX(BY190-BX190,0)/Inputs!$B$24)*DCF!K$6</f>
        <v>-2029.9440948812551</v>
      </c>
      <c r="DG190" s="15">
        <f ca="1">(BZ190*DCF!L$46-DCF!L$5*MAX(BZ190*DCF!L$46,0)-MAX(BZ190-BY190,0)/Inputs!$B$24)*DCF!L$6</f>
        <v>3584.8397005211814</v>
      </c>
      <c r="DH190" s="15">
        <f ca="1">(CA190*DCF!M$46-DCF!M$5*MAX(CA190*DCF!M$46,0)-MAX(CA190-BZ190,0)/Inputs!$B$24)*DCF!M$6</f>
        <v>4064.3091872534351</v>
      </c>
      <c r="DI190" s="15">
        <f ca="1">SUM(CB190:CL190)+BE190*DCF!M$10*(1+Inputs!$B$30)*(1-Inputs!$B$33)*(1-Inputs!$B$30/Inputs!$B$31)/(Inputs!$B$29-Inputs!$B$30)*DCF!M$6</f>
        <v>253999.17491086127</v>
      </c>
      <c r="DJ190" s="15">
        <f ca="1">SUM(CM190:CW190)+BP190*DCF!M$28*(1+Inputs!$B$30)*(1-Inputs!$B$33)*(1-Inputs!$B$30/Inputs!$B$31)/(Inputs!$B$29-Inputs!$B$30)*DCF!M$6</f>
        <v>1290785.3289060979</v>
      </c>
      <c r="DK190" s="15">
        <f ca="1">SUM(CX190:DH190)+CA190*DCF!M$46*(1+Inputs!$B$30)*(1-Inputs!$B$33)*(1-Inputs!$B$30/Inputs!$B$31)/(Inputs!$B$29-Inputs!$B$30)*DCF!M$6</f>
        <v>74232.473527011709</v>
      </c>
      <c r="DM190" s="15">
        <f ca="1">DI190+DJ190+DK190+Inputs!$B$34+Inputs!$B$36-Inputs!$B$35</f>
        <v>1695867.9773439709</v>
      </c>
    </row>
    <row r="191" spans="1:117" x14ac:dyDescent="0.75">
      <c r="A191" s="11">
        <v>178</v>
      </c>
      <c r="C191" s="23">
        <f t="shared" ca="1" si="107"/>
        <v>-2.4198664140399435</v>
      </c>
      <c r="D191" s="23">
        <f t="shared" ca="1" si="107"/>
        <v>-0.63228537083340064</v>
      </c>
      <c r="E191" s="23">
        <f t="shared" ca="1" si="107"/>
        <v>0.7845556453469974</v>
      </c>
      <c r="F191" s="23">
        <f t="shared" ca="1" si="107"/>
        <v>-0.53091972013319388</v>
      </c>
      <c r="G191" s="23">
        <f t="shared" ca="1" si="107"/>
        <v>-1.3968961903195252</v>
      </c>
      <c r="H191" s="23">
        <f t="shared" ca="1" si="107"/>
        <v>0.83666639761240469</v>
      </c>
      <c r="I191" s="23">
        <f t="shared" ca="1" si="107"/>
        <v>-1.593446594456833</v>
      </c>
      <c r="J191" s="23">
        <f t="shared" ca="1" si="107"/>
        <v>-0.80066476963080835</v>
      </c>
      <c r="K191" s="23">
        <f t="shared" ca="1" si="107"/>
        <v>1.3200204918351139</v>
      </c>
      <c r="L191" s="23">
        <f t="shared" ca="1" si="107"/>
        <v>-1.2105418332581601</v>
      </c>
      <c r="M191" s="23">
        <f t="shared" ca="1" si="107"/>
        <v>-6.6974876960655391E-2</v>
      </c>
      <c r="N191" s="23">
        <f ca="1">SQRT(Inputs!$B$38)*C191+SQRT(1-Inputs!$B$38)*_xlfn.NORM.S.INV(RAND())</f>
        <v>-2.0564851255210126</v>
      </c>
      <c r="O191" s="23">
        <f ca="1">SQRT(Inputs!$B$38)*D191+SQRT(1-Inputs!$B$38)*_xlfn.NORM.S.INV(RAND())</f>
        <v>-0.91983361213977988</v>
      </c>
      <c r="P191" s="23">
        <f ca="1">SQRT(Inputs!$B$38)*E191+SQRT(1-Inputs!$B$38)*_xlfn.NORM.S.INV(RAND())</f>
        <v>0.53847202744242573</v>
      </c>
      <c r="Q191" s="23">
        <f ca="1">SQRT(Inputs!$B$38)*F191+SQRT(1-Inputs!$B$38)*_xlfn.NORM.S.INV(RAND())</f>
        <v>-0.62378058764635658</v>
      </c>
      <c r="R191" s="23">
        <f ca="1">SQRT(Inputs!$B$38)*G191+SQRT(1-Inputs!$B$38)*_xlfn.NORM.S.INV(RAND())</f>
        <v>-0.23585667685107636</v>
      </c>
      <c r="S191" s="23">
        <f ca="1">SQRT(Inputs!$B$38)*H191+SQRT(1-Inputs!$B$38)*_xlfn.NORM.S.INV(RAND())</f>
        <v>0.48420382044283067</v>
      </c>
      <c r="T191" s="23">
        <f ca="1">SQRT(Inputs!$B$38)*I191+SQRT(1-Inputs!$B$38)*_xlfn.NORM.S.INV(RAND())</f>
        <v>0.27651046835868143</v>
      </c>
      <c r="U191" s="23">
        <f ca="1">SQRT(Inputs!$B$38)*J191+SQRT(1-Inputs!$B$38)*_xlfn.NORM.S.INV(RAND())</f>
        <v>-0.56265130151203979</v>
      </c>
      <c r="V191" s="23">
        <f ca="1">SQRT(Inputs!$B$38)*K191+SQRT(1-Inputs!$B$38)*_xlfn.NORM.S.INV(RAND())</f>
        <v>-2.4242481273931915E-2</v>
      </c>
      <c r="W191" s="23">
        <f ca="1">SQRT(Inputs!$B$38)*L191+SQRT(1-Inputs!$B$38)*_xlfn.NORM.S.INV(RAND())</f>
        <v>-0.11335356886067649</v>
      </c>
      <c r="X191" s="23">
        <f ca="1">SQRT(Inputs!$B$38)*M191+SQRT(1-Inputs!$B$38)*_xlfn.NORM.S.INV(RAND())</f>
        <v>0.11960265777558096</v>
      </c>
      <c r="Y191" s="23">
        <f ca="1">SQRT(Inputs!$B$38)*C191+SQRT(1-Inputs!$B$38)*_xlfn.NORM.S.INV(RAND())</f>
        <v>-1.4799628933634941</v>
      </c>
      <c r="Z191" s="23">
        <f ca="1">SQRT(Inputs!$B$38)*D191+SQRT(1-Inputs!$B$38)*_xlfn.NORM.S.INV(RAND())</f>
        <v>-0.9594421656935832</v>
      </c>
      <c r="AA191" s="23">
        <f ca="1">SQRT(Inputs!$B$38)*E191+SQRT(1-Inputs!$B$38)*_xlfn.NORM.S.INV(RAND())</f>
        <v>0.94602348115318535</v>
      </c>
      <c r="AB191" s="23">
        <f ca="1">SQRT(Inputs!$B$38)*F191+SQRT(1-Inputs!$B$38)*_xlfn.NORM.S.INV(RAND())</f>
        <v>-0.47538283297831868</v>
      </c>
      <c r="AC191" s="23">
        <f ca="1">SQRT(Inputs!$B$38)*G191+SQRT(1-Inputs!$B$38)*_xlfn.NORM.S.INV(RAND())</f>
        <v>-1.6645477807516991</v>
      </c>
      <c r="AD191" s="23">
        <f ca="1">SQRT(Inputs!$B$38)*H191+SQRT(1-Inputs!$B$38)*_xlfn.NORM.S.INV(RAND())</f>
        <v>1.5272727382791955</v>
      </c>
      <c r="AE191" s="23">
        <f ca="1">SQRT(Inputs!$B$38)*I191+SQRT(1-Inputs!$B$38)*_xlfn.NORM.S.INV(RAND())</f>
        <v>-2.2853026434127575</v>
      </c>
      <c r="AF191" s="23">
        <f ca="1">SQRT(Inputs!$B$38)*J191+SQRT(1-Inputs!$B$38)*_xlfn.NORM.S.INV(RAND())</f>
        <v>0.4321071700874915</v>
      </c>
      <c r="AG191" s="23">
        <f ca="1">SQRT(Inputs!$B$38)*K191+SQRT(1-Inputs!$B$38)*_xlfn.NORM.S.INV(RAND())</f>
        <v>0.19780643545291976</v>
      </c>
      <c r="AH191" s="23">
        <f ca="1">SQRT(Inputs!$B$38)*L191+SQRT(1-Inputs!$B$38)*_xlfn.NORM.S.INV(RAND())</f>
        <v>-0.91229329083477606</v>
      </c>
      <c r="AI191" s="23">
        <f ca="1">SQRT(Inputs!$B$38)*M191+SQRT(1-Inputs!$B$38)*_xlfn.NORM.S.INV(RAND())</f>
        <v>-1.1746841575087734</v>
      </c>
      <c r="AJ191" s="23">
        <f ca="1">SQRT(Inputs!$B$38)*C191+SQRT(1-Inputs!$B$38)*_xlfn.NORM.S.INV(RAND())</f>
        <v>-0.764387198339747</v>
      </c>
      <c r="AK191" s="23">
        <f ca="1">SQRT(Inputs!$B$38)*D191+SQRT(1-Inputs!$B$38)*_xlfn.NORM.S.INV(RAND())</f>
        <v>-0.68826424806388609</v>
      </c>
      <c r="AL191" s="23">
        <f ca="1">SQRT(Inputs!$B$38)*E191+SQRT(1-Inputs!$B$38)*_xlfn.NORM.S.INV(RAND())</f>
        <v>0.65300193086916403</v>
      </c>
      <c r="AM191" s="23">
        <f ca="1">SQRT(Inputs!$B$38)*F191+SQRT(1-Inputs!$B$38)*_xlfn.NORM.S.INV(RAND())</f>
        <v>0.62831364880373886</v>
      </c>
      <c r="AN191" s="23">
        <f ca="1">SQRT(Inputs!$B$38)*G191+SQRT(1-Inputs!$B$38)*_xlfn.NORM.S.INV(RAND())</f>
        <v>-0.14108435575409384</v>
      </c>
      <c r="AO191" s="23">
        <f ca="1">SQRT(Inputs!$B$38)*H191+SQRT(1-Inputs!$B$38)*_xlfn.NORM.S.INV(RAND())</f>
        <v>0.56411868858219494</v>
      </c>
      <c r="AP191" s="23">
        <f ca="1">SQRT(Inputs!$B$38)*I191+SQRT(1-Inputs!$B$38)*_xlfn.NORM.S.INV(RAND())</f>
        <v>-0.29522693747911766</v>
      </c>
      <c r="AQ191" s="23">
        <f ca="1">SQRT(Inputs!$B$38)*J191+SQRT(1-Inputs!$B$38)*_xlfn.NORM.S.INV(RAND())</f>
        <v>0.73454770565842131</v>
      </c>
      <c r="AR191" s="23">
        <f ca="1">SQRT(Inputs!$B$38)*K191+SQRT(1-Inputs!$B$38)*_xlfn.NORM.S.INV(RAND())</f>
        <v>-0.44049253558578194</v>
      </c>
      <c r="AS191" s="23">
        <f ca="1">SQRT(Inputs!$B$38)*L191+SQRT(1-Inputs!$B$38)*_xlfn.NORM.S.INV(RAND())</f>
        <v>-0.41122903974070696</v>
      </c>
      <c r="AT191" s="23">
        <f ca="1">SQRT(Inputs!$B$38)*M191+SQRT(1-Inputs!$B$38)*_xlfn.NORM.S.INV(RAND())</f>
        <v>1.0424911836478594</v>
      </c>
      <c r="AU191" s="15">
        <f ca="1">Inputs!$B$6*EXP($B$8-0.5*C$5^2+C$5*N191)</f>
        <v>3557.1781128639186</v>
      </c>
      <c r="AV191" s="15">
        <f t="shared" ca="1" si="73"/>
        <v>3782.19855022205</v>
      </c>
      <c r="AW191" s="15">
        <f t="shared" ca="1" si="74"/>
        <v>4959.1324895750586</v>
      </c>
      <c r="AX191" s="15">
        <f t="shared" ca="1" si="75"/>
        <v>5600.6803496288003</v>
      </c>
      <c r="AY191" s="15">
        <f t="shared" ca="1" si="76"/>
        <v>6658.6398707908293</v>
      </c>
      <c r="AZ191" s="15">
        <f t="shared" ca="1" si="77"/>
        <v>8589.7053005721482</v>
      </c>
      <c r="BA191" s="15">
        <f t="shared" ca="1" si="78"/>
        <v>10820.24796944162</v>
      </c>
      <c r="BB191" s="15">
        <f t="shared" ca="1" si="79"/>
        <v>12521.165554766822</v>
      </c>
      <c r="BC191" s="15">
        <f t="shared" ca="1" si="80"/>
        <v>15299.396911808853</v>
      </c>
      <c r="BD191" s="15">
        <f t="shared" ca="1" si="81"/>
        <v>18545.53162809378</v>
      </c>
      <c r="BE191" s="15">
        <f t="shared" ca="1" si="82"/>
        <v>22974.079459731685</v>
      </c>
      <c r="BF191" s="15">
        <f ca="1">Inputs!$B$13*EXP($B$9-0.5*C$6^2+C$6*Y191)</f>
        <v>10314.129246706148</v>
      </c>
      <c r="BG191" s="15">
        <f t="shared" ca="1" si="83"/>
        <v>10571.991310431609</v>
      </c>
      <c r="BH191" s="15">
        <f t="shared" ca="1" si="84"/>
        <v>15111.431343377029</v>
      </c>
      <c r="BI191" s="15">
        <f t="shared" ca="1" si="85"/>
        <v>17193.43960650494</v>
      </c>
      <c r="BJ191" s="15">
        <f t="shared" ca="1" si="86"/>
        <v>16581.6136533307</v>
      </c>
      <c r="BK191" s="15">
        <f t="shared" ca="1" si="87"/>
        <v>25054.353405166188</v>
      </c>
      <c r="BL191" s="15">
        <f t="shared" ca="1" si="88"/>
        <v>22887.41438253874</v>
      </c>
      <c r="BM191" s="15">
        <f t="shared" ca="1" si="89"/>
        <v>29685.040255483902</v>
      </c>
      <c r="BN191" s="15">
        <f t="shared" ca="1" si="90"/>
        <v>37384.638460008377</v>
      </c>
      <c r="BO191" s="15">
        <f t="shared" ca="1" si="91"/>
        <v>41369.813559896211</v>
      </c>
      <c r="BP191" s="15">
        <f t="shared" ca="1" si="92"/>
        <v>44573.461543649486</v>
      </c>
      <c r="BQ191" s="15">
        <f ca="1">Inputs!$B$20*EXP($B$10-0.5*C$7^2+C$7*AJ191)</f>
        <v>3270.878163251612</v>
      </c>
      <c r="BR191" s="15">
        <f t="shared" ca="1" si="93"/>
        <v>3566.7722352091023</v>
      </c>
      <c r="BS191" s="15">
        <f t="shared" ca="1" si="94"/>
        <v>5891.8639050442989</v>
      </c>
      <c r="BT191" s="15">
        <f t="shared" ca="1" si="95"/>
        <v>9579.2593384194879</v>
      </c>
      <c r="BU191" s="15">
        <f t="shared" ca="1" si="96"/>
        <v>12830.144709598628</v>
      </c>
      <c r="BV191" s="15">
        <f t="shared" ca="1" si="97"/>
        <v>20269.61391585278</v>
      </c>
      <c r="BW191" s="15">
        <f t="shared" ca="1" si="98"/>
        <v>26571.805386132786</v>
      </c>
      <c r="BX191" s="15">
        <f t="shared" ca="1" si="99"/>
        <v>43061.254690813286</v>
      </c>
      <c r="BY191" s="15">
        <f t="shared" ca="1" si="100"/>
        <v>55459.553733756977</v>
      </c>
      <c r="BZ191" s="15">
        <f t="shared" ca="1" si="101"/>
        <v>72151.552414062418</v>
      </c>
      <c r="CA191" s="15">
        <f t="shared" ca="1" si="102"/>
        <v>121978.10641564718</v>
      </c>
      <c r="CB191" s="15">
        <f ca="1">(AU191*DCF!C$10-DCF!C$5*MAX(AU191*DCF!C$10,0)-MAX(AU191-Inputs!$B$6,0)/Inputs!$B$10)*DCF!C$6</f>
        <v>913.51576562869116</v>
      </c>
      <c r="CC191" s="15">
        <f ca="1">(AV191*DCF!D$10-DCF!D$5*MAX(AV191*DCF!D$10,0)-MAX(AV191-AU191,0)/Inputs!$B$10)*DCF!D$6</f>
        <v>867.01992861596534</v>
      </c>
      <c r="CD191" s="15">
        <f ca="1">(AW191*DCF!E$10-DCF!E$5*MAX(AW191*DCF!E$10,0)-MAX(AW191-AV191,0)/Inputs!$B$10)*DCF!E$6</f>
        <v>879.89048714680416</v>
      </c>
      <c r="CE191" s="15">
        <f ca="1">(AX191*DCF!F$10-DCF!F$5*MAX(AX191*DCF!F$10,0)-MAX(AX191-AW191,0)/Inputs!$B$10)*DCF!F$6</f>
        <v>1089.1293907733259</v>
      </c>
      <c r="CF191" s="15">
        <f ca="1">(AY191*DCF!G$10-DCF!G$5*MAX(AY191*DCF!G$10,0)-MAX(AY191-AX191,0)/Inputs!$B$10)*DCF!G$6</f>
        <v>1168.5870471118842</v>
      </c>
      <c r="CG191" s="15">
        <f ca="1">(AZ191*DCF!H$10-DCF!H$5*MAX(AZ191*DCF!H$10,0)-MAX(AZ191-AY191,0)/Inputs!$B$10)*DCF!H$6</f>
        <v>1324.802159363511</v>
      </c>
      <c r="CH191" s="15">
        <f ca="1">(BA191*DCF!I$10-DCF!I$5*MAX(BA191*DCF!I$10,0)-MAX(BA191-AZ191,0)/Inputs!$B$10)*DCF!I$6</f>
        <v>1610.5774313226109</v>
      </c>
      <c r="CI191" s="15">
        <f ca="1">(BB191*DCF!J$10-DCF!J$5*MAX(BB191*DCF!J$10,0)-MAX(BB191-BA191,0)/Inputs!$B$10)*DCF!J$6</f>
        <v>1890.9150311792962</v>
      </c>
      <c r="CJ191" s="15">
        <f ca="1">(BC191*DCF!K$10-DCF!K$5*MAX(BC191*DCF!K$10,0)-MAX(BC191-BB191,0)/Inputs!$B$10)*DCF!K$6</f>
        <v>2074.0470955394294</v>
      </c>
      <c r="CK191" s="15">
        <f ca="1">(BD191*DCF!L$10-DCF!L$5*MAX(BD191*DCF!L$10,0)-MAX(BD191-BC191,0)/Inputs!$B$10)*DCF!L$6</f>
        <v>2377.2410524213192</v>
      </c>
      <c r="CL191" s="15">
        <f ca="1">(BE191*DCF!M$10-DCF!M$5*MAX(BE191*DCF!M$10,0)-MAX(BE191-BD191,0)/Inputs!$B$10)*DCF!M$6</f>
        <v>2712.9024024695991</v>
      </c>
      <c r="CM191" s="15">
        <f ca="1">(BF191*DCF!C$28-DCF!C$5*MAX(BF191*DCF!C$28,0)-MAX(BF191-Inputs!$B$13,0)/Inputs!$B$17)*DCF!C$6</f>
        <v>3147.8046047149674</v>
      </c>
      <c r="CN191" s="15">
        <f ca="1">(BG191*DCF!D$28-DCF!D$5*MAX(BG191*DCF!D$28,0)-MAX(BG191-BF191,0)/Inputs!$B$17)*DCF!D$6</f>
        <v>3058.6814702539068</v>
      </c>
      <c r="CO191" s="15">
        <f ca="1">(BH191*DCF!E$28-DCF!E$5*MAX(BH191*DCF!E$28,0)-MAX(BH191-BG191,0)/Inputs!$B$17)*DCF!E$6</f>
        <v>3385.1652912021227</v>
      </c>
      <c r="CP191" s="15">
        <f ca="1">(BI191*DCF!F$28-DCF!F$5*MAX(BI191*DCF!F$28,0)-MAX(BI191-BH191,0)/Inputs!$B$17)*DCF!F$6</f>
        <v>4288.5034501844793</v>
      </c>
      <c r="CQ191" s="15">
        <f ca="1">(BJ191*DCF!G$28-DCF!G$5*MAX(BJ191*DCF!G$28,0)-MAX(BJ191-BI191,0)/Inputs!$B$17)*DCF!G$6</f>
        <v>4302.2254666969238</v>
      </c>
      <c r="CR191" s="15">
        <f ca="1">(BK191*DCF!H$28-DCF!H$5*MAX(BK191*DCF!H$28,0)-MAX(BK191-BJ191,0)/Inputs!$B$17)*DCF!H$6</f>
        <v>4879.7920326960411</v>
      </c>
      <c r="CS191" s="15">
        <f ca="1">(BL191*DCF!I$28-DCF!I$5*MAX(BL191*DCF!I$28,0)-MAX(BL191-BK191,0)/Inputs!$B$17)*DCF!I$6</f>
        <v>5382.0450033735697</v>
      </c>
      <c r="CT191" s="15">
        <f ca="1">(BM191*DCF!J$28-DCF!J$5*MAX(BM191*DCF!J$28,0)-MAX(BM191-BL191,0)/Inputs!$B$17)*DCF!J$6</f>
        <v>5720.9186607751626</v>
      </c>
      <c r="CU191" s="15">
        <f ca="1">(BN191*DCF!K$28-DCF!K$5*MAX(BN191*DCF!K$28,0)-MAX(BN191-BM191,0)/Inputs!$B$17)*DCF!K$6</f>
        <v>6951.9105926012644</v>
      </c>
      <c r="CV191" s="15">
        <f ca="1">(BO191*DCF!L$28-DCF!L$5*MAX(BO191*DCF!L$28,0)-MAX(BO191-BN191,0)/Inputs!$B$17)*DCF!L$6</f>
        <v>7803.2169445804911</v>
      </c>
      <c r="CW191" s="15">
        <f ca="1">(BP191*DCF!M$28-DCF!M$5*MAX(BP191*DCF!M$28,0)-MAX(BP191-BO191,0)/Inputs!$B$17)*DCF!M$6</f>
        <v>8051.6513508318712</v>
      </c>
      <c r="CX191" s="15">
        <f ca="1">(BQ191*DCF!C$46-DCF!C$5*MAX(BQ191*DCF!C$46,0)-MAX(BQ191-Inputs!$B$20,0)/Inputs!$B$24)*DCF!C$6</f>
        <v>-787.67540179095522</v>
      </c>
      <c r="CY191" s="15">
        <f ca="1">(BR191*DCF!D$46-DCF!D$5*MAX(BR191*DCF!D$46,0)-MAX(BR191-BQ191,0)/Inputs!$B$24)*DCF!D$6</f>
        <v>-735.02038670690274</v>
      </c>
      <c r="CZ191" s="15">
        <f ca="1">(BS191*DCF!E$46-DCF!E$5*MAX(BS191*DCF!E$46,0)-MAX(BS191-BR191,0)/Inputs!$B$24)*DCF!E$6</f>
        <v>-1613.2102927639844</v>
      </c>
      <c r="DA191" s="15">
        <f ca="1">(BT191*DCF!F$46-DCF!F$5*MAX(BT191*DCF!F$46,0)-MAX(BT191-BS191,0)/Inputs!$B$24)*DCF!F$6</f>
        <v>-2040.3194744749471</v>
      </c>
      <c r="DB191" s="15">
        <f ca="1">(BU191*DCF!G$46-DCF!G$5*MAX(BU191*DCF!G$46,0)-MAX(BU191-BT191,0)/Inputs!$B$24)*DCF!G$6</f>
        <v>-1525.11432797252</v>
      </c>
      <c r="DC191" s="15">
        <f ca="1">(BV191*DCF!H$46-DCF!H$5*MAX(BV191*DCF!H$46,0)-MAX(BV191-BU191,0)/Inputs!$B$24)*DCF!H$6</f>
        <v>-2311.7694734593847</v>
      </c>
      <c r="DD191" s="15">
        <f ca="1">(BW191*DCF!I$46-DCF!I$5*MAX(BW191*DCF!I$46,0)-MAX(BW191-BV191,0)/Inputs!$B$24)*DCF!I$6</f>
        <v>-1195.4292235266453</v>
      </c>
      <c r="DE191" s="15">
        <f ca="1">(BX191*DCF!J$46-DCF!J$5*MAX(BX191*DCF!J$46,0)-MAX(BX191-BW191,0)/Inputs!$B$24)*DCF!J$6</f>
        <v>-2566.4320354748479</v>
      </c>
      <c r="DF191" s="15">
        <f ca="1">(BY191*DCF!K$46-DCF!K$5*MAX(BY191*DCF!K$46,0)-MAX(BY191-BX191,0)/Inputs!$B$24)*DCF!K$6</f>
        <v>130.781608412297</v>
      </c>
      <c r="DG191" s="15">
        <f ca="1">(BZ191*DCF!L$46-DCF!L$5*MAX(BZ191*DCF!L$46,0)-MAX(BZ191-BY191,0)/Inputs!$B$24)*DCF!L$6</f>
        <v>1210.0486768041492</v>
      </c>
      <c r="DH191" s="15">
        <f ca="1">(CA191*DCF!M$46-DCF!M$5*MAX(CA191*DCF!M$46,0)-MAX(CA191-BZ191,0)/Inputs!$B$24)*DCF!M$6</f>
        <v>-853.94525397715859</v>
      </c>
      <c r="DI191" s="15">
        <f ca="1">SUM(CB191:CL191)+BE191*DCF!M$10*(1+Inputs!$B$30)*(1-Inputs!$B$33)*(1-Inputs!$B$30/Inputs!$B$31)/(Inputs!$B$29-Inputs!$B$30)*DCF!M$6</f>
        <v>80845.794728755631</v>
      </c>
      <c r="DJ191" s="15">
        <f ca="1">SUM(CM191:CW191)+BP191*DCF!M$28*(1+Inputs!$B$30)*(1-Inputs!$B$33)*(1-Inputs!$B$30/Inputs!$B$31)/(Inputs!$B$29-Inputs!$B$30)*DCF!M$6</f>
        <v>222369.95873322478</v>
      </c>
      <c r="DK191" s="15">
        <f ca="1">SUM(CX191:DH191)+CA191*DCF!M$46*(1+Inputs!$B$30)*(1-Inputs!$B$33)*(1-Inputs!$B$30/Inputs!$B$31)/(Inputs!$B$29-Inputs!$B$30)*DCF!M$6</f>
        <v>176304.51616407945</v>
      </c>
      <c r="DM191" s="15">
        <f ca="1">DI191+DJ191+DK191+Inputs!$B$34+Inputs!$B$36-Inputs!$B$35</f>
        <v>556371.2696260598</v>
      </c>
    </row>
    <row r="192" spans="1:117" x14ac:dyDescent="0.75">
      <c r="A192" s="11">
        <v>179</v>
      </c>
      <c r="C192" s="23">
        <f t="shared" ca="1" si="107"/>
        <v>-1.4466243709549418</v>
      </c>
      <c r="D192" s="23">
        <f t="shared" ca="1" si="107"/>
        <v>-0.30500784970111611</v>
      </c>
      <c r="E192" s="23">
        <f t="shared" ca="1" si="107"/>
        <v>0.59416137361634136</v>
      </c>
      <c r="F192" s="23">
        <f t="shared" ca="1" si="107"/>
        <v>-1.1762790949188022</v>
      </c>
      <c r="G192" s="23">
        <f t="shared" ca="1" si="107"/>
        <v>-0.87179094883780484</v>
      </c>
      <c r="H192" s="23">
        <f t="shared" ca="1" si="107"/>
        <v>1.3475647503025103</v>
      </c>
      <c r="I192" s="23">
        <f t="shared" ca="1" si="107"/>
        <v>-0.72103004392598835</v>
      </c>
      <c r="J192" s="23">
        <f t="shared" ca="1" si="107"/>
        <v>1.011315108532536</v>
      </c>
      <c r="K192" s="23">
        <f t="shared" ca="1" si="107"/>
        <v>1.5514817531487757</v>
      </c>
      <c r="L192" s="23">
        <f t="shared" ca="1" si="107"/>
        <v>0.45928257727093247</v>
      </c>
      <c r="M192" s="23">
        <f t="shared" ca="1" si="107"/>
        <v>-0.3249265088402758</v>
      </c>
      <c r="N192" s="23">
        <f ca="1">SQRT(Inputs!$B$38)*C192+SQRT(1-Inputs!$B$38)*_xlfn.NORM.S.INV(RAND())</f>
        <v>-1.1143778670084132</v>
      </c>
      <c r="O192" s="23">
        <f ca="1">SQRT(Inputs!$B$38)*D192+SQRT(1-Inputs!$B$38)*_xlfn.NORM.S.INV(RAND())</f>
        <v>-0.33300401660613527</v>
      </c>
      <c r="P192" s="23">
        <f ca="1">SQRT(Inputs!$B$38)*E192+SQRT(1-Inputs!$B$38)*_xlfn.NORM.S.INV(RAND())</f>
        <v>1.4692841262111558</v>
      </c>
      <c r="Q192" s="23">
        <f ca="1">SQRT(Inputs!$B$38)*F192+SQRT(1-Inputs!$B$38)*_xlfn.NORM.S.INV(RAND())</f>
        <v>0.80276601233947731</v>
      </c>
      <c r="R192" s="23">
        <f ca="1">SQRT(Inputs!$B$38)*G192+SQRT(1-Inputs!$B$38)*_xlfn.NORM.S.INV(RAND())</f>
        <v>-0.69073617687228639</v>
      </c>
      <c r="S192" s="23">
        <f ca="1">SQRT(Inputs!$B$38)*H192+SQRT(1-Inputs!$B$38)*_xlfn.NORM.S.INV(RAND())</f>
        <v>0.11186719655546884</v>
      </c>
      <c r="T192" s="23">
        <f ca="1">SQRT(Inputs!$B$38)*I192+SQRT(1-Inputs!$B$38)*_xlfn.NORM.S.INV(RAND())</f>
        <v>-1.240592882803714</v>
      </c>
      <c r="U192" s="23">
        <f ca="1">SQRT(Inputs!$B$38)*J192+SQRT(1-Inputs!$B$38)*_xlfn.NORM.S.INV(RAND())</f>
        <v>-0.25844406100476869</v>
      </c>
      <c r="V192" s="23">
        <f ca="1">SQRT(Inputs!$B$38)*K192+SQRT(1-Inputs!$B$38)*_xlfn.NORM.S.INV(RAND())</f>
        <v>2.2153331791296491</v>
      </c>
      <c r="W192" s="23">
        <f ca="1">SQRT(Inputs!$B$38)*L192+SQRT(1-Inputs!$B$38)*_xlfn.NORM.S.INV(RAND())</f>
        <v>0.7923087907266344</v>
      </c>
      <c r="X192" s="23">
        <f ca="1">SQRT(Inputs!$B$38)*M192+SQRT(1-Inputs!$B$38)*_xlfn.NORM.S.INV(RAND())</f>
        <v>6.0495747950371881E-2</v>
      </c>
      <c r="Y192" s="23">
        <f ca="1">SQRT(Inputs!$B$38)*C192+SQRT(1-Inputs!$B$38)*_xlfn.NORM.S.INV(RAND())</f>
        <v>6.0256001346025045E-2</v>
      </c>
      <c r="Z192" s="23">
        <f ca="1">SQRT(Inputs!$B$38)*D192+SQRT(1-Inputs!$B$38)*_xlfn.NORM.S.INV(RAND())</f>
        <v>-1.6689395753397247</v>
      </c>
      <c r="AA192" s="23">
        <f ca="1">SQRT(Inputs!$B$38)*E192+SQRT(1-Inputs!$B$38)*_xlfn.NORM.S.INV(RAND())</f>
        <v>0.87383137783561848</v>
      </c>
      <c r="AB192" s="23">
        <f ca="1">SQRT(Inputs!$B$38)*F192+SQRT(1-Inputs!$B$38)*_xlfn.NORM.S.INV(RAND())</f>
        <v>0.44177690156085236</v>
      </c>
      <c r="AC192" s="23">
        <f ca="1">SQRT(Inputs!$B$38)*G192+SQRT(1-Inputs!$B$38)*_xlfn.NORM.S.INV(RAND())</f>
        <v>-0.21668545857965549</v>
      </c>
      <c r="AD192" s="23">
        <f ca="1">SQRT(Inputs!$B$38)*H192+SQRT(1-Inputs!$B$38)*_xlfn.NORM.S.INV(RAND())</f>
        <v>1.2096013075833674</v>
      </c>
      <c r="AE192" s="23">
        <f ca="1">SQRT(Inputs!$B$38)*I192+SQRT(1-Inputs!$B$38)*_xlfn.NORM.S.INV(RAND())</f>
        <v>-0.99445199604254486</v>
      </c>
      <c r="AF192" s="23">
        <f ca="1">SQRT(Inputs!$B$38)*J192+SQRT(1-Inputs!$B$38)*_xlfn.NORM.S.INV(RAND())</f>
        <v>1.6320465103415336</v>
      </c>
      <c r="AG192" s="23">
        <f ca="1">SQRT(Inputs!$B$38)*K192+SQRT(1-Inputs!$B$38)*_xlfn.NORM.S.INV(RAND())</f>
        <v>0.74493274408104837</v>
      </c>
      <c r="AH192" s="23">
        <f ca="1">SQRT(Inputs!$B$38)*L192+SQRT(1-Inputs!$B$38)*_xlfn.NORM.S.INV(RAND())</f>
        <v>0.5991473110880694</v>
      </c>
      <c r="AI192" s="23">
        <f ca="1">SQRT(Inputs!$B$38)*M192+SQRT(1-Inputs!$B$38)*_xlfn.NORM.S.INV(RAND())</f>
        <v>-0.48748935378927516</v>
      </c>
      <c r="AJ192" s="23">
        <f ca="1">SQRT(Inputs!$B$38)*C192+SQRT(1-Inputs!$B$38)*_xlfn.NORM.S.INV(RAND())</f>
        <v>-1.3144123719914074</v>
      </c>
      <c r="AK192" s="23">
        <f ca="1">SQRT(Inputs!$B$38)*D192+SQRT(1-Inputs!$B$38)*_xlfn.NORM.S.INV(RAND())</f>
        <v>-1.0326810192353486</v>
      </c>
      <c r="AL192" s="23">
        <f ca="1">SQRT(Inputs!$B$38)*E192+SQRT(1-Inputs!$B$38)*_xlfn.NORM.S.INV(RAND())</f>
        <v>0.39324147112446656</v>
      </c>
      <c r="AM192" s="23">
        <f ca="1">SQRT(Inputs!$B$38)*F192+SQRT(1-Inputs!$B$38)*_xlfn.NORM.S.INV(RAND())</f>
        <v>-0.17685502652639634</v>
      </c>
      <c r="AN192" s="23">
        <f ca="1">SQRT(Inputs!$B$38)*G192+SQRT(1-Inputs!$B$38)*_xlfn.NORM.S.INV(RAND())</f>
        <v>1.0477094509841889</v>
      </c>
      <c r="AO192" s="23">
        <f ca="1">SQRT(Inputs!$B$38)*H192+SQRT(1-Inputs!$B$38)*_xlfn.NORM.S.INV(RAND())</f>
        <v>-0.27466828387557429</v>
      </c>
      <c r="AP192" s="23">
        <f ca="1">SQRT(Inputs!$B$38)*I192+SQRT(1-Inputs!$B$38)*_xlfn.NORM.S.INV(RAND())</f>
        <v>-0.11102855019168151</v>
      </c>
      <c r="AQ192" s="23">
        <f ca="1">SQRT(Inputs!$B$38)*J192+SQRT(1-Inputs!$B$38)*_xlfn.NORM.S.INV(RAND())</f>
        <v>0.64367531259947974</v>
      </c>
      <c r="AR192" s="23">
        <f ca="1">SQRT(Inputs!$B$38)*K192+SQRT(1-Inputs!$B$38)*_xlfn.NORM.S.INV(RAND())</f>
        <v>1.3865444773695708</v>
      </c>
      <c r="AS192" s="23">
        <f ca="1">SQRT(Inputs!$B$38)*L192+SQRT(1-Inputs!$B$38)*_xlfn.NORM.S.INV(RAND())</f>
        <v>-0.46231217178544348</v>
      </c>
      <c r="AT192" s="23">
        <f ca="1">SQRT(Inputs!$B$38)*M192+SQRT(1-Inputs!$B$38)*_xlfn.NORM.S.INV(RAND())</f>
        <v>-0.49339668403982584</v>
      </c>
      <c r="AU192" s="15">
        <f ca="1">Inputs!$B$6*EXP($B$8-0.5*C$5^2+C$5*N192)</f>
        <v>4143.2038477535334</v>
      </c>
      <c r="AV192" s="15">
        <f t="shared" ca="1" si="73"/>
        <v>4802.2761267471333</v>
      </c>
      <c r="AW192" s="15">
        <f t="shared" ca="1" si="74"/>
        <v>7138.9404867243466</v>
      </c>
      <c r="AX192" s="15">
        <f t="shared" ca="1" si="75"/>
        <v>9635.403985557361</v>
      </c>
      <c r="AY192" s="15">
        <f t="shared" ca="1" si="76"/>
        <v>10862.830838272015</v>
      </c>
      <c r="AZ192" s="15">
        <f t="shared" ca="1" si="77"/>
        <v>13450.20895458807</v>
      </c>
      <c r="BA192" s="15">
        <f t="shared" ca="1" si="78"/>
        <v>14455.425744956114</v>
      </c>
      <c r="BB192" s="15">
        <f t="shared" ca="1" si="79"/>
        <v>17245.470194661524</v>
      </c>
      <c r="BC192" s="15">
        <f t="shared" ca="1" si="80"/>
        <v>26157.303770869024</v>
      </c>
      <c r="BD192" s="15">
        <f t="shared" ca="1" si="81"/>
        <v>34510.158077835171</v>
      </c>
      <c r="BE192" s="15">
        <f t="shared" ca="1" si="82"/>
        <v>42521.420667666258</v>
      </c>
      <c r="BF192" s="15">
        <f ca="1">Inputs!$B$13*EXP($B$9-0.5*C$6^2+C$6*Y192)</f>
        <v>13997.231573075644</v>
      </c>
      <c r="BG192" s="15">
        <f t="shared" ca="1" si="83"/>
        <v>12623.150028382914</v>
      </c>
      <c r="BH192" s="15">
        <f t="shared" ca="1" si="84"/>
        <v>17828.568862393433</v>
      </c>
      <c r="BI192" s="15">
        <f t="shared" ca="1" si="85"/>
        <v>23360.517272509362</v>
      </c>
      <c r="BJ192" s="15">
        <f t="shared" ca="1" si="86"/>
        <v>27757.796750517631</v>
      </c>
      <c r="BK192" s="15">
        <f t="shared" ca="1" si="87"/>
        <v>40166.007642795659</v>
      </c>
      <c r="BL192" s="15">
        <f t="shared" ca="1" si="88"/>
        <v>43373.301189241327</v>
      </c>
      <c r="BM192" s="15">
        <f t="shared" ca="1" si="89"/>
        <v>65298.279572807704</v>
      </c>
      <c r="BN192" s="15">
        <f t="shared" ca="1" si="90"/>
        <v>87807.569035796056</v>
      </c>
      <c r="BO192" s="15">
        <f t="shared" ca="1" si="91"/>
        <v>115830.68398242605</v>
      </c>
      <c r="BP192" s="15">
        <f t="shared" ca="1" si="92"/>
        <v>134905.34203186297</v>
      </c>
      <c r="BQ192" s="15">
        <f ca="1">Inputs!$B$20*EXP($B$10-0.5*C$7^2+C$7*AJ192)</f>
        <v>2691.1647517156903</v>
      </c>
      <c r="BR192" s="15">
        <f t="shared" ca="1" si="93"/>
        <v>2630.560027302281</v>
      </c>
      <c r="BS192" s="15">
        <f t="shared" ca="1" si="94"/>
        <v>4032.9743305768757</v>
      </c>
      <c r="BT192" s="15">
        <f t="shared" ca="1" si="95"/>
        <v>5308.5053836285952</v>
      </c>
      <c r="BU192" s="15">
        <f t="shared" ca="1" si="96"/>
        <v>9479.7673691493601</v>
      </c>
      <c r="BV192" s="15">
        <f t="shared" ca="1" si="97"/>
        <v>12397.659953059874</v>
      </c>
      <c r="BW192" s="15">
        <f t="shared" ca="1" si="98"/>
        <v>16898.434470302935</v>
      </c>
      <c r="BX192" s="15">
        <f t="shared" ca="1" si="99"/>
        <v>26890.588158605471</v>
      </c>
      <c r="BY192" s="15">
        <f t="shared" ca="1" si="100"/>
        <v>49124.802769261441</v>
      </c>
      <c r="BZ192" s="15">
        <f t="shared" ca="1" si="101"/>
        <v>63312.833904727799</v>
      </c>
      <c r="CA192" s="15">
        <f t="shared" ca="1" si="102"/>
        <v>81469.795211350327</v>
      </c>
      <c r="CB192" s="15">
        <f ca="1">(AU192*DCF!C$10-DCF!C$5*MAX(AU192*DCF!C$10,0)-MAX(AU192-Inputs!$B$6,0)/Inputs!$B$10)*DCF!C$6</f>
        <v>1048.9141732077744</v>
      </c>
      <c r="CC192" s="15">
        <f ca="1">(AV192*DCF!D$10-DCF!D$5*MAX(AV192*DCF!D$10,0)-MAX(AV192-AU192,0)/Inputs!$B$10)*DCF!D$6</f>
        <v>1009.8247454561061</v>
      </c>
      <c r="CD192" s="15">
        <f ca="1">(AW192*DCF!E$10-DCF!E$5*MAX(AW192*DCF!E$10,0)-MAX(AW192-AV192,0)/Inputs!$B$10)*DCF!E$6</f>
        <v>1121.9541369590763</v>
      </c>
      <c r="CE192" s="15">
        <f ca="1">(AX192*DCF!F$10-DCF!F$5*MAX(AX192*DCF!F$10,0)-MAX(AX192-AW192,0)/Inputs!$B$10)*DCF!F$6</f>
        <v>1583.9411747474321</v>
      </c>
      <c r="CF192" s="15">
        <f ca="1">(AY192*DCF!G$10-DCF!G$5*MAX(AY192*DCF!G$10,0)-MAX(AY192-AX192,0)/Inputs!$B$10)*DCF!G$6</f>
        <v>2002.2433672902634</v>
      </c>
      <c r="CG192" s="15">
        <f ca="1">(AZ192*DCF!H$10-DCF!H$5*MAX(AZ192*DCF!H$10,0)-MAX(AZ192-AY192,0)/Inputs!$B$10)*DCF!H$6</f>
        <v>2151.9323466872697</v>
      </c>
      <c r="CH192" s="15">
        <f ca="1">(BA192*DCF!I$10-DCF!I$5*MAX(BA192*DCF!I$10,0)-MAX(BA192-AZ192,0)/Inputs!$B$10)*DCF!I$6</f>
        <v>2475.5881748298907</v>
      </c>
      <c r="CI192" s="15">
        <f ca="1">(BB192*DCF!J$10-DCF!J$5*MAX(BB192*DCF!J$10,0)-MAX(BB192-BA192,0)/Inputs!$B$10)*DCF!J$6</f>
        <v>2536.5774403776281</v>
      </c>
      <c r="CJ192" s="15">
        <f ca="1">(BC192*DCF!K$10-DCF!K$5*MAX(BC192*DCF!K$10,0)-MAX(BC192-BB192,0)/Inputs!$B$10)*DCF!K$6</f>
        <v>2963.3847807572679</v>
      </c>
      <c r="CK192" s="15">
        <f ca="1">(BD192*DCF!L$10-DCF!L$5*MAX(BD192*DCF!L$10,0)-MAX(BD192-BC192,0)/Inputs!$B$10)*DCF!L$6</f>
        <v>4124.628775782734</v>
      </c>
      <c r="CL192" s="15">
        <f ca="1">(BE192*DCF!M$10-DCF!M$5*MAX(BE192*DCF!M$10,0)-MAX(BE192-BD192,0)/Inputs!$B$10)*DCF!M$6</f>
        <v>5043.2915142894099</v>
      </c>
      <c r="CM192" s="15">
        <f ca="1">(BF192*DCF!C$28-DCF!C$5*MAX(BF192*DCF!C$28,0)-MAX(BF192-Inputs!$B$13,0)/Inputs!$B$17)*DCF!C$6</f>
        <v>3669.038436800035</v>
      </c>
      <c r="CN192" s="15">
        <f ca="1">(BG192*DCF!D$28-DCF!D$5*MAX(BG192*DCF!D$28,0)-MAX(BG192-BF192,0)/Inputs!$B$17)*DCF!D$6</f>
        <v>3717.8088212973848</v>
      </c>
      <c r="CO192" s="15">
        <f ca="1">(BH192*DCF!E$28-DCF!E$5*MAX(BH192*DCF!E$28,0)-MAX(BH192-BG192,0)/Inputs!$B$17)*DCF!E$6</f>
        <v>4023.4517645063966</v>
      </c>
      <c r="CP192" s="15">
        <f ca="1">(BI192*DCF!F$28-DCF!F$5*MAX(BI192*DCF!F$28,0)-MAX(BI192-BH192,0)/Inputs!$B$17)*DCF!F$6</f>
        <v>5334.5864561370518</v>
      </c>
      <c r="CQ192" s="15">
        <f ca="1">(BJ192*DCF!G$28-DCF!G$5*MAX(BJ192*DCF!G$28,0)-MAX(BJ192-BI192,0)/Inputs!$B$17)*DCF!G$6</f>
        <v>6462.3919963350208</v>
      </c>
      <c r="CR192" s="15">
        <f ca="1">(BK192*DCF!H$28-DCF!H$5*MAX(BK192*DCF!H$28,0)-MAX(BK192-BJ192,0)/Inputs!$B$17)*DCF!H$6</f>
        <v>8005.6090765050676</v>
      </c>
      <c r="CS192" s="15">
        <f ca="1">(BL192*DCF!I$28-DCF!I$5*MAX(BL192*DCF!I$28,0)-MAX(BL192-BK192,0)/Inputs!$B$17)*DCF!I$6</f>
        <v>9739.0185529707014</v>
      </c>
      <c r="CT192" s="15">
        <f ca="1">(BM192*DCF!J$28-DCF!J$5*MAX(BM192*DCF!J$28,0)-MAX(BM192-BL192,0)/Inputs!$B$17)*DCF!J$6</f>
        <v>11659.864142283697</v>
      </c>
      <c r="CU192" s="15">
        <f ca="1">(BN192*DCF!K$28-DCF!K$5*MAX(BN192*DCF!K$28,0)-MAX(BN192-BM192,0)/Inputs!$B$17)*DCF!K$6</f>
        <v>15786.398173929527</v>
      </c>
      <c r="CV192" s="15">
        <f ca="1">(BO192*DCF!L$28-DCF!L$5*MAX(BO192*DCF!L$28,0)-MAX(BO192-BN192,0)/Inputs!$B$17)*DCF!L$6</f>
        <v>19939.790541555001</v>
      </c>
      <c r="CW192" s="15">
        <f ca="1">(BP192*DCF!M$28-DCF!M$5*MAX(BP192*DCF!M$28,0)-MAX(BP192-BO192,0)/Inputs!$B$17)*DCF!M$6</f>
        <v>23388.680426304818</v>
      </c>
      <c r="CX192" s="15">
        <f ca="1">(BQ192*DCF!C$46-DCF!C$5*MAX(BQ192*DCF!C$46,0)-MAX(BQ192-Inputs!$B$20,0)/Inputs!$B$24)*DCF!C$6</f>
        <v>-621.51610894126793</v>
      </c>
      <c r="CY192" s="15">
        <f ca="1">(BR192*DCF!D$46-DCF!D$5*MAX(BR192*DCF!D$46,0)-MAX(BR192-BQ192,0)/Inputs!$B$24)*DCF!D$6</f>
        <v>-448.97525120766016</v>
      </c>
      <c r="CZ192" s="15">
        <f ca="1">(BS192*DCF!E$46-DCF!E$5*MAX(BS192*DCF!E$46,0)-MAX(BS192-BR192,0)/Inputs!$B$24)*DCF!E$6</f>
        <v>-1029.6993470215843</v>
      </c>
      <c r="DA192" s="15">
        <f ca="1">(BT192*DCF!F$46-DCF!F$5*MAX(BT192*DCF!F$46,0)-MAX(BT192-BS192,0)/Inputs!$B$24)*DCF!F$6</f>
        <v>-851.06010399578804</v>
      </c>
      <c r="DB192" s="15">
        <f ca="1">(BU192*DCF!G$46-DCF!G$5*MAX(BU192*DCF!G$46,0)-MAX(BU192-BT192,0)/Inputs!$B$24)*DCF!G$6</f>
        <v>-1722.0107624201598</v>
      </c>
      <c r="DC192" s="15">
        <f ca="1">(BV192*DCF!H$46-DCF!H$5*MAX(BV192*DCF!H$46,0)-MAX(BV192-BU192,0)/Inputs!$B$24)*DCF!H$6</f>
        <v>-906.71724222570947</v>
      </c>
      <c r="DD192" s="15">
        <f ca="1">(BW192*DCF!I$46-DCF!I$5*MAX(BW192*DCF!I$46,0)-MAX(BW192-BV192,0)/Inputs!$B$24)*DCF!I$6</f>
        <v>-901.72235553497319</v>
      </c>
      <c r="DE192" s="15">
        <f ca="1">(BX192*DCF!J$46-DCF!J$5*MAX(BX192*DCF!J$46,0)-MAX(BX192-BW192,0)/Inputs!$B$24)*DCF!J$6</f>
        <v>-1521.7701194331287</v>
      </c>
      <c r="DF192" s="15">
        <f ca="1">(BY192*DCF!K$46-DCF!K$5*MAX(BY192*DCF!K$46,0)-MAX(BY192-BX192,0)/Inputs!$B$24)*DCF!K$6</f>
        <v>-2640.6177700127337</v>
      </c>
      <c r="DG192" s="15">
        <f ca="1">(BZ192*DCF!L$46-DCF!L$5*MAX(BZ192*DCF!L$46,0)-MAX(BZ192-BY192,0)/Inputs!$B$24)*DCF!L$6</f>
        <v>1165.7250866977924</v>
      </c>
      <c r="DH192" s="15">
        <f ca="1">(CA192*DCF!M$46-DCF!M$5*MAX(CA192*DCF!M$46,0)-MAX(CA192-BZ192,0)/Inputs!$B$24)*DCF!M$6</f>
        <v>2591.0868238068219</v>
      </c>
      <c r="DI192" s="15">
        <f ca="1">SUM(CB192:CL192)+BE192*DCF!M$10*(1+Inputs!$B$30)*(1-Inputs!$B$33)*(1-Inputs!$B$30/Inputs!$B$31)/(Inputs!$B$29-Inputs!$B$30)*DCF!M$6</f>
        <v>144399.95663607764</v>
      </c>
      <c r="DJ192" s="15">
        <f ca="1">SUM(CM192:CW192)+BP192*DCF!M$28*(1+Inputs!$B$30)*(1-Inputs!$B$33)*(1-Inputs!$B$30/Inputs!$B$31)/(Inputs!$B$29-Inputs!$B$30)*DCF!M$6</f>
        <v>612317.77280614607</v>
      </c>
      <c r="DK192" s="15">
        <f ca="1">SUM(CX192:DH192)+CA192*DCF!M$46*(1+Inputs!$B$30)*(1-Inputs!$B$33)*(1-Inputs!$B$30/Inputs!$B$31)/(Inputs!$B$29-Inputs!$B$30)*DCF!M$6</f>
        <v>119074.67696065581</v>
      </c>
      <c r="DM192" s="15">
        <f ca="1">DI192+DJ192+DK192+Inputs!$B$34+Inputs!$B$36-Inputs!$B$35</f>
        <v>952643.40640287951</v>
      </c>
    </row>
    <row r="193" spans="1:117" x14ac:dyDescent="0.75">
      <c r="A193" s="11">
        <v>180</v>
      </c>
      <c r="C193" s="23">
        <f t="shared" ca="1" si="107"/>
        <v>-0.28936408532760066</v>
      </c>
      <c r="D193" s="23">
        <f t="shared" ca="1" si="107"/>
        <v>1.3012729981296225E-2</v>
      </c>
      <c r="E193" s="23">
        <f t="shared" ca="1" si="107"/>
        <v>-1.1030301615108906</v>
      </c>
      <c r="F193" s="23">
        <f t="shared" ca="1" si="107"/>
        <v>1.8322435339714439E-2</v>
      </c>
      <c r="G193" s="23">
        <f t="shared" ca="1" si="107"/>
        <v>-2.6907008537549659</v>
      </c>
      <c r="H193" s="23">
        <f t="shared" ca="1" si="107"/>
        <v>0.22206007374605133</v>
      </c>
      <c r="I193" s="23">
        <f t="shared" ca="1" si="107"/>
        <v>-0.5024661247965716</v>
      </c>
      <c r="J193" s="23">
        <f t="shared" ca="1" si="107"/>
        <v>0.28739676592221286</v>
      </c>
      <c r="K193" s="23">
        <f t="shared" ca="1" si="107"/>
        <v>-1.9210609603625806</v>
      </c>
      <c r="L193" s="23">
        <f t="shared" ca="1" si="107"/>
        <v>-0.35992749647380057</v>
      </c>
      <c r="M193" s="23">
        <f t="shared" ca="1" si="107"/>
        <v>-1.9376441523425272</v>
      </c>
      <c r="N193" s="23">
        <f ca="1">SQRT(Inputs!$B$38)*C193+SQRT(1-Inputs!$B$38)*_xlfn.NORM.S.INV(RAND())</f>
        <v>-1.017353260051449</v>
      </c>
      <c r="O193" s="23">
        <f ca="1">SQRT(Inputs!$B$38)*D193+SQRT(1-Inputs!$B$38)*_xlfn.NORM.S.INV(RAND())</f>
        <v>0.57295339457475847</v>
      </c>
      <c r="P193" s="23">
        <f ca="1">SQRT(Inputs!$B$38)*E193+SQRT(1-Inputs!$B$38)*_xlfn.NORM.S.INV(RAND())</f>
        <v>0.78221030295664196</v>
      </c>
      <c r="Q193" s="23">
        <f ca="1">SQRT(Inputs!$B$38)*F193+SQRT(1-Inputs!$B$38)*_xlfn.NORM.S.INV(RAND())</f>
        <v>0.53018121003439578</v>
      </c>
      <c r="R193" s="23">
        <f ca="1">SQRT(Inputs!$B$38)*G193+SQRT(1-Inputs!$B$38)*_xlfn.NORM.S.INV(RAND())</f>
        <v>-1.736471658466602</v>
      </c>
      <c r="S193" s="23">
        <f ca="1">SQRT(Inputs!$B$38)*H193+SQRT(1-Inputs!$B$38)*_xlfn.NORM.S.INV(RAND())</f>
        <v>0.43444901499514144</v>
      </c>
      <c r="T193" s="23">
        <f ca="1">SQRT(Inputs!$B$38)*I193+SQRT(1-Inputs!$B$38)*_xlfn.NORM.S.INV(RAND())</f>
        <v>-1.4055001331340107</v>
      </c>
      <c r="U193" s="23">
        <f ca="1">SQRT(Inputs!$B$38)*J193+SQRT(1-Inputs!$B$38)*_xlfn.NORM.S.INV(RAND())</f>
        <v>0.9107025859861011</v>
      </c>
      <c r="V193" s="23">
        <f ca="1">SQRT(Inputs!$B$38)*K193+SQRT(1-Inputs!$B$38)*_xlfn.NORM.S.INV(RAND())</f>
        <v>-0.6173732607668363</v>
      </c>
      <c r="W193" s="23">
        <f ca="1">SQRT(Inputs!$B$38)*L193+SQRT(1-Inputs!$B$38)*_xlfn.NORM.S.INV(RAND())</f>
        <v>-0.91645924553666236</v>
      </c>
      <c r="X193" s="23">
        <f ca="1">SQRT(Inputs!$B$38)*M193+SQRT(1-Inputs!$B$38)*_xlfn.NORM.S.INV(RAND())</f>
        <v>-2.8269717157027925</v>
      </c>
      <c r="Y193" s="23">
        <f ca="1">SQRT(Inputs!$B$38)*C193+SQRT(1-Inputs!$B$38)*_xlfn.NORM.S.INV(RAND())</f>
        <v>-0.10688039880653402</v>
      </c>
      <c r="Z193" s="23">
        <f ca="1">SQRT(Inputs!$B$38)*D193+SQRT(1-Inputs!$B$38)*_xlfn.NORM.S.INV(RAND())</f>
        <v>-1.7883202530607714</v>
      </c>
      <c r="AA193" s="23">
        <f ca="1">SQRT(Inputs!$B$38)*E193+SQRT(1-Inputs!$B$38)*_xlfn.NORM.S.INV(RAND())</f>
        <v>-1.7304043491923964</v>
      </c>
      <c r="AB193" s="23">
        <f ca="1">SQRT(Inputs!$B$38)*F193+SQRT(1-Inputs!$B$38)*_xlfn.NORM.S.INV(RAND())</f>
        <v>-0.80037711620408869</v>
      </c>
      <c r="AC193" s="23">
        <f ca="1">SQRT(Inputs!$B$38)*G193+SQRT(1-Inputs!$B$38)*_xlfn.NORM.S.INV(RAND())</f>
        <v>-2.9663273374664092</v>
      </c>
      <c r="AD193" s="23">
        <f ca="1">SQRT(Inputs!$B$38)*H193+SQRT(1-Inputs!$B$38)*_xlfn.NORM.S.INV(RAND())</f>
        <v>-0.73506815853734309</v>
      </c>
      <c r="AE193" s="23">
        <f ca="1">SQRT(Inputs!$B$38)*I193+SQRT(1-Inputs!$B$38)*_xlfn.NORM.S.INV(RAND())</f>
        <v>-0.91317036567579479</v>
      </c>
      <c r="AF193" s="23">
        <f ca="1">SQRT(Inputs!$B$38)*J193+SQRT(1-Inputs!$B$38)*_xlfn.NORM.S.INV(RAND())</f>
        <v>0.45935109629063642</v>
      </c>
      <c r="AG193" s="23">
        <f ca="1">SQRT(Inputs!$B$38)*K193+SQRT(1-Inputs!$B$38)*_xlfn.NORM.S.INV(RAND())</f>
        <v>-1.3383818121457682</v>
      </c>
      <c r="AH193" s="23">
        <f ca="1">SQRT(Inputs!$B$38)*L193+SQRT(1-Inputs!$B$38)*_xlfn.NORM.S.INV(RAND())</f>
        <v>-0.9241975545068748</v>
      </c>
      <c r="AI193" s="23">
        <f ca="1">SQRT(Inputs!$B$38)*M193+SQRT(1-Inputs!$B$38)*_xlfn.NORM.S.INV(RAND())</f>
        <v>-0.65012759018305677</v>
      </c>
      <c r="AJ193" s="23">
        <f ca="1">SQRT(Inputs!$B$38)*C193+SQRT(1-Inputs!$B$38)*_xlfn.NORM.S.INV(RAND())</f>
        <v>-0.30089559458844417</v>
      </c>
      <c r="AK193" s="23">
        <f ca="1">SQRT(Inputs!$B$38)*D193+SQRT(1-Inputs!$B$38)*_xlfn.NORM.S.INV(RAND())</f>
        <v>0.10992797256283508</v>
      </c>
      <c r="AL193" s="23">
        <f ca="1">SQRT(Inputs!$B$38)*E193+SQRT(1-Inputs!$B$38)*_xlfn.NORM.S.INV(RAND())</f>
        <v>-1.051168700019999</v>
      </c>
      <c r="AM193" s="23">
        <f ca="1">SQRT(Inputs!$B$38)*F193+SQRT(1-Inputs!$B$38)*_xlfn.NORM.S.INV(RAND())</f>
        <v>0.83432427696943579</v>
      </c>
      <c r="AN193" s="23">
        <f ca="1">SQRT(Inputs!$B$38)*G193+SQRT(1-Inputs!$B$38)*_xlfn.NORM.S.INV(RAND())</f>
        <v>-0.6787384889938487</v>
      </c>
      <c r="AO193" s="23">
        <f ca="1">SQRT(Inputs!$B$38)*H193+SQRT(1-Inputs!$B$38)*_xlfn.NORM.S.INV(RAND())</f>
        <v>-0.49399723282083186</v>
      </c>
      <c r="AP193" s="23">
        <f ca="1">SQRT(Inputs!$B$38)*I193+SQRT(1-Inputs!$B$38)*_xlfn.NORM.S.INV(RAND())</f>
        <v>-1.7354605214541696</v>
      </c>
      <c r="AQ193" s="23">
        <f ca="1">SQRT(Inputs!$B$38)*J193+SQRT(1-Inputs!$B$38)*_xlfn.NORM.S.INV(RAND())</f>
        <v>0.83748472120353767</v>
      </c>
      <c r="AR193" s="23">
        <f ca="1">SQRT(Inputs!$B$38)*K193+SQRT(1-Inputs!$B$38)*_xlfn.NORM.S.INV(RAND())</f>
        <v>-0.61291186906641215</v>
      </c>
      <c r="AS193" s="23">
        <f ca="1">SQRT(Inputs!$B$38)*L193+SQRT(1-Inputs!$B$38)*_xlfn.NORM.S.INV(RAND())</f>
        <v>0.20067635499847941</v>
      </c>
      <c r="AT193" s="23">
        <f ca="1">SQRT(Inputs!$B$38)*M193+SQRT(1-Inputs!$B$38)*_xlfn.NORM.S.INV(RAND())</f>
        <v>-1.0053081594594746</v>
      </c>
      <c r="AU193" s="15">
        <f ca="1">Inputs!$B$6*EXP($B$8-0.5*C$5^2+C$5*N193)</f>
        <v>4208.7893302532648</v>
      </c>
      <c r="AV193" s="15">
        <f t="shared" ca="1" si="73"/>
        <v>5573.3728225671957</v>
      </c>
      <c r="AW193" s="15">
        <f t="shared" ca="1" si="74"/>
        <v>7551.9171873068308</v>
      </c>
      <c r="AX193" s="15">
        <f t="shared" ca="1" si="75"/>
        <v>9851.5274090828625</v>
      </c>
      <c r="AY193" s="15">
        <f t="shared" ca="1" si="76"/>
        <v>9829.6165984030777</v>
      </c>
      <c r="AZ193" s="15">
        <f t="shared" ca="1" si="77"/>
        <v>12611.008813607656</v>
      </c>
      <c r="BA193" s="15">
        <f t="shared" ca="1" si="78"/>
        <v>13321.592189047467</v>
      </c>
      <c r="BB193" s="15">
        <f t="shared" ca="1" si="79"/>
        <v>17867.836813647504</v>
      </c>
      <c r="BC193" s="15">
        <f t="shared" ca="1" si="80"/>
        <v>20617.503009403921</v>
      </c>
      <c r="BD193" s="15">
        <f t="shared" ca="1" si="81"/>
        <v>23183.447066239478</v>
      </c>
      <c r="BE193" s="15">
        <f t="shared" ca="1" si="82"/>
        <v>21959.532635240947</v>
      </c>
      <c r="BF193" s="15">
        <f ca="1">Inputs!$B$13*EXP($B$9-0.5*C$6^2+C$6*Y193)</f>
        <v>13541.041164340888</v>
      </c>
      <c r="BG193" s="15">
        <f t="shared" ca="1" si="83"/>
        <v>11951.504470593069</v>
      </c>
      <c r="BH193" s="15">
        <f t="shared" ca="1" si="84"/>
        <v>10959.373761966297</v>
      </c>
      <c r="BI193" s="15">
        <f t="shared" ca="1" si="85"/>
        <v>11860.915520019511</v>
      </c>
      <c r="BJ193" s="15">
        <f t="shared" ca="1" si="86"/>
        <v>9481.7552679554155</v>
      </c>
      <c r="BK193" s="15">
        <f t="shared" ca="1" si="87"/>
        <v>10528.859567220135</v>
      </c>
      <c r="BL193" s="15">
        <f t="shared" ca="1" si="88"/>
        <v>11489.992641586441</v>
      </c>
      <c r="BM193" s="15">
        <f t="shared" ca="1" si="89"/>
        <v>14953.074832965118</v>
      </c>
      <c r="BN193" s="15">
        <f t="shared" ca="1" si="90"/>
        <v>15665.223050993161</v>
      </c>
      <c r="BO193" s="15">
        <f t="shared" ca="1" si="91"/>
        <v>17311.153397903538</v>
      </c>
      <c r="BP193" s="15">
        <f t="shared" ca="1" si="92"/>
        <v>19793.795578416182</v>
      </c>
      <c r="BQ193" s="15">
        <f ca="1">Inputs!$B$20*EXP($B$10-0.5*C$7^2+C$7*AJ193)</f>
        <v>3855.3081860387015</v>
      </c>
      <c r="BR193" s="15">
        <f t="shared" ca="1" si="93"/>
        <v>5417.0067006409672</v>
      </c>
      <c r="BS193" s="15">
        <f t="shared" ca="1" si="94"/>
        <v>5484.9719514443132</v>
      </c>
      <c r="BT193" s="15">
        <f t="shared" ca="1" si="95"/>
        <v>9412.9187928184274</v>
      </c>
      <c r="BU193" s="15">
        <f t="shared" ca="1" si="96"/>
        <v>11069.395871902794</v>
      </c>
      <c r="BV193" s="15">
        <f t="shared" ca="1" si="97"/>
        <v>13778.613469175218</v>
      </c>
      <c r="BW193" s="15">
        <f t="shared" ca="1" si="98"/>
        <v>13316.72932920462</v>
      </c>
      <c r="BX193" s="15">
        <f t="shared" ca="1" si="99"/>
        <v>22030.55209699757</v>
      </c>
      <c r="BY193" s="15">
        <f t="shared" ca="1" si="100"/>
        <v>27452.919090645781</v>
      </c>
      <c r="BZ193" s="15">
        <f t="shared" ca="1" si="101"/>
        <v>39967.88349717755</v>
      </c>
      <c r="CA193" s="15">
        <f t="shared" ca="1" si="102"/>
        <v>46957.992731795115</v>
      </c>
      <c r="CB193" s="15">
        <f ca="1">(AU193*DCF!C$10-DCF!C$5*MAX(AU193*DCF!C$10,0)-MAX(AU193-Inputs!$B$6,0)/Inputs!$B$10)*DCF!C$6</f>
        <v>1048.4465370275407</v>
      </c>
      <c r="CC193" s="15">
        <f ca="1">(AV193*DCF!D$10-DCF!D$5*MAX(AV193*DCF!D$10,0)-MAX(AV193-AU193,0)/Inputs!$B$10)*DCF!D$6</f>
        <v>1025.7538962256037</v>
      </c>
      <c r="CD193" s="15">
        <f ca="1">(AW193*DCF!E$10-DCF!E$5*MAX(AW193*DCF!E$10,0)-MAX(AW193-AV193,0)/Inputs!$B$10)*DCF!E$6</f>
        <v>1297.9673363650015</v>
      </c>
      <c r="CE193" s="15">
        <f ca="1">(AX193*DCF!F$10-DCF!F$5*MAX(AX193*DCF!F$10,0)-MAX(AX193-AW193,0)/Inputs!$B$10)*DCF!F$6</f>
        <v>1672.0808600611988</v>
      </c>
      <c r="CF193" s="15">
        <f ca="1">(AY193*DCF!G$10-DCF!G$5*MAX(AY193*DCF!G$10,0)-MAX(AY193-AX193,0)/Inputs!$B$10)*DCF!G$6</f>
        <v>2025.2927145774004</v>
      </c>
      <c r="CG193" s="15">
        <f ca="1">(AZ193*DCF!H$10-DCF!H$5*MAX(AZ193*DCF!H$10,0)-MAX(AZ193-AY193,0)/Inputs!$B$10)*DCF!H$6</f>
        <v>1954.5503559525298</v>
      </c>
      <c r="CH193" s="15">
        <f ca="1">(BA193*DCF!I$10-DCF!I$5*MAX(BA193*DCF!I$10,0)-MAX(BA193-AZ193,0)/Inputs!$B$10)*DCF!I$6</f>
        <v>2316.8083496094619</v>
      </c>
      <c r="CI193" s="15">
        <f ca="1">(BB193*DCF!J$10-DCF!J$5*MAX(BB193*DCF!J$10,0)-MAX(BB193-BA193,0)/Inputs!$B$10)*DCF!J$6</f>
        <v>2377.2537996386709</v>
      </c>
      <c r="CJ193" s="15">
        <f ca="1">(BC193*DCF!K$10-DCF!K$5*MAX(BC193*DCF!K$10,0)-MAX(BC193-BB193,0)/Inputs!$B$10)*DCF!K$6</f>
        <v>2934.1754557157574</v>
      </c>
      <c r="CK193" s="15">
        <f ca="1">(BD193*DCF!L$10-DCF!L$5*MAX(BD193*DCF!L$10,0)-MAX(BD193-BC193,0)/Inputs!$B$10)*DCF!L$6</f>
        <v>3164.6865604564532</v>
      </c>
      <c r="CL193" s="15">
        <f ca="1">(BE193*DCF!M$10-DCF!M$5*MAX(BE193*DCF!M$10,0)-MAX(BE193-BD193,0)/Inputs!$B$10)*DCF!M$6</f>
        <v>3098.7740804495238</v>
      </c>
      <c r="CM193" s="15">
        <f ca="1">(BF193*DCF!C$28-DCF!C$5*MAX(BF193*DCF!C$28,0)-MAX(BF193-Inputs!$B$13,0)/Inputs!$B$17)*DCF!C$6</f>
        <v>3635.1678684039098</v>
      </c>
      <c r="CN193" s="15">
        <f ca="1">(BG193*DCF!D$28-DCF!D$5*MAX(BG193*DCF!D$28,0)-MAX(BG193-BF193,0)/Inputs!$B$17)*DCF!D$6</f>
        <v>3519.9937138224905</v>
      </c>
      <c r="CO193" s="15">
        <f ca="1">(BH193*DCF!E$28-DCF!E$5*MAX(BH193*DCF!E$28,0)-MAX(BH193-BG193,0)/Inputs!$B$17)*DCF!E$6</f>
        <v>3103.8897968579099</v>
      </c>
      <c r="CP193" s="15">
        <f ca="1">(BI193*DCF!F$28-DCF!F$5*MAX(BI193*DCF!F$28,0)-MAX(BI193-BH193,0)/Inputs!$B$17)*DCF!F$6</f>
        <v>3055.7862099326112</v>
      </c>
      <c r="CQ193" s="15">
        <f ca="1">(BJ193*DCF!G$28-DCF!G$5*MAX(BJ193*DCF!G$28,0)-MAX(BJ193-BI193,0)/Inputs!$B$17)*DCF!G$6</f>
        <v>2460.1133421409568</v>
      </c>
      <c r="CR193" s="15">
        <f ca="1">(BK193*DCF!H$28-DCF!H$5*MAX(BK193*DCF!H$28,0)-MAX(BK193-BJ193,0)/Inputs!$B$17)*DCF!H$6</f>
        <v>2441.2125103782423</v>
      </c>
      <c r="CS193" s="15">
        <f ca="1">(BL193*DCF!I$28-DCF!I$5*MAX(BL193*DCF!I$28,0)-MAX(BL193-BK193,0)/Inputs!$B$17)*DCF!I$6</f>
        <v>2563.9546040550499</v>
      </c>
      <c r="CT193" s="15">
        <f ca="1">(BM193*DCF!J$28-DCF!J$5*MAX(BM193*DCF!J$28,0)-MAX(BM193-BL193,0)/Inputs!$B$17)*DCF!J$6</f>
        <v>2876.6006293132527</v>
      </c>
      <c r="CU193" s="15">
        <f ca="1">(BN193*DCF!K$28-DCF!K$5*MAX(BN193*DCF!K$28,0)-MAX(BN193-BM193,0)/Inputs!$B$17)*DCF!K$6</f>
        <v>3221.0037785988975</v>
      </c>
      <c r="CV193" s="15">
        <f ca="1">(BO193*DCF!L$28-DCF!L$5*MAX(BO193*DCF!L$28,0)-MAX(BO193-BN193,0)/Inputs!$B$17)*DCF!L$6</f>
        <v>3267.6986984845971</v>
      </c>
      <c r="CW193" s="15">
        <f ca="1">(BP193*DCF!M$28-DCF!M$5*MAX(BP193*DCF!M$28,0)-MAX(BP193-BO193,0)/Inputs!$B$17)*DCF!M$6</f>
        <v>3464.7082249614641</v>
      </c>
      <c r="CX193" s="15">
        <f ca="1">(BQ193*DCF!C$46-DCF!C$5*MAX(BQ193*DCF!C$46,0)-MAX(BQ193-Inputs!$B$20,0)/Inputs!$B$24)*DCF!C$6</f>
        <v>-1192.5922767011789</v>
      </c>
      <c r="CY193" s="15">
        <f ca="1">(BR193*DCF!D$46-DCF!D$5*MAX(BR193*DCF!D$46,0)-MAX(BR193-BQ193,0)/Inputs!$B$24)*DCF!D$6</f>
        <v>-1590.9205104763064</v>
      </c>
      <c r="CZ193" s="15">
        <f ca="1">(BS193*DCF!E$46-DCF!E$5*MAX(BS193*DCF!E$46,0)-MAX(BS193-BR193,0)/Inputs!$B$24)*DCF!E$6</f>
        <v>-675.39751412387659</v>
      </c>
      <c r="DA193" s="15">
        <f ca="1">(BT193*DCF!F$46-DCF!F$5*MAX(BT193*DCF!F$46,0)-MAX(BT193-BS193,0)/Inputs!$B$24)*DCF!F$6</f>
        <v>-2115.7978763216252</v>
      </c>
      <c r="DB193" s="15">
        <f ca="1">(BU193*DCF!G$46-DCF!G$5*MAX(BU193*DCF!G$46,0)-MAX(BU193-BT193,0)/Inputs!$B$24)*DCF!G$6</f>
        <v>-929.55876808809023</v>
      </c>
      <c r="DC193" s="15">
        <f ca="1">(BV193*DCF!H$46-DCF!H$5*MAX(BV193*DCF!H$46,0)-MAX(BV193-BU193,0)/Inputs!$B$24)*DCF!H$6</f>
        <v>-841.87276870077903</v>
      </c>
      <c r="DD193" s="15">
        <f ca="1">(BW193*DCF!I$46-DCF!I$5*MAX(BW193*DCF!I$46,0)-MAX(BW193-BV193,0)/Inputs!$B$24)*DCF!I$6</f>
        <v>307.55502505101595</v>
      </c>
      <c r="DE193" s="15">
        <f ca="1">(BX193*DCF!J$46-DCF!J$5*MAX(BX193*DCF!J$46,0)-MAX(BX193-BW193,0)/Inputs!$B$24)*DCF!J$6</f>
        <v>-1386.6427135122112</v>
      </c>
      <c r="DF193" s="15">
        <f ca="1">(BY193*DCF!K$46-DCF!K$5*MAX(BY193*DCF!K$46,0)-MAX(BY193-BX193,0)/Inputs!$B$24)*DCF!K$6</f>
        <v>239.86679103062141</v>
      </c>
      <c r="DG193" s="15">
        <f ca="1">(BZ193*DCF!L$46-DCF!L$5*MAX(BZ193*DCF!L$46,0)-MAX(BZ193-BY193,0)/Inputs!$B$24)*DCF!L$6</f>
        <v>-69.382955041229025</v>
      </c>
      <c r="DH193" s="15">
        <f ca="1">(CA193*DCF!M$46-DCF!M$5*MAX(CA193*DCF!M$46,0)-MAX(CA193-BZ193,0)/Inputs!$B$24)*DCF!M$6</f>
        <v>2219.9966308772687</v>
      </c>
      <c r="DI193" s="15">
        <f ca="1">SUM(CB193:CL193)+BE193*DCF!M$10*(1+Inputs!$B$30)*(1-Inputs!$B$33)*(1-Inputs!$B$30/Inputs!$B$31)/(Inputs!$B$29-Inputs!$B$30)*DCF!M$6</f>
        <v>84029.459654711754</v>
      </c>
      <c r="DJ193" s="15">
        <f ca="1">SUM(CM193:CW193)+BP193*DCF!M$28*(1+Inputs!$B$30)*(1-Inputs!$B$33)*(1-Inputs!$B$30/Inputs!$B$31)/(Inputs!$B$29-Inputs!$B$30)*DCF!M$6</f>
        <v>107058.6558310581</v>
      </c>
      <c r="DK193" s="15">
        <f ca="1">SUM(CX193:DH193)+CA193*DCF!M$46*(1+Inputs!$B$30)*(1-Inputs!$B$33)*(1-Inputs!$B$30/Inputs!$B$31)/(Inputs!$B$29-Inputs!$B$30)*DCF!M$6</f>
        <v>66567.872357191052</v>
      </c>
      <c r="DM193" s="15">
        <f ca="1">DI193+DJ193+DK193+Inputs!$B$34+Inputs!$B$36-Inputs!$B$35</f>
        <v>334506.98784296092</v>
      </c>
    </row>
    <row r="194" spans="1:117" x14ac:dyDescent="0.75">
      <c r="A194" s="11">
        <v>181</v>
      </c>
      <c r="C194" s="23">
        <f t="shared" ref="C194:M203" ca="1" si="108">_xlfn.NORM.S.INV(RAND())</f>
        <v>-2.0575838545079437</v>
      </c>
      <c r="D194" s="23">
        <f t="shared" ca="1" si="108"/>
        <v>1.1732348627622822</v>
      </c>
      <c r="E194" s="23">
        <f t="shared" ca="1" si="108"/>
        <v>-0.70733338786480593</v>
      </c>
      <c r="F194" s="23">
        <f t="shared" ca="1" si="108"/>
        <v>-0.56527164545329223</v>
      </c>
      <c r="G194" s="23">
        <f t="shared" ca="1" si="108"/>
        <v>-0.80420679675980378</v>
      </c>
      <c r="H194" s="23">
        <f t="shared" ca="1" si="108"/>
        <v>-1.1537995466367101</v>
      </c>
      <c r="I194" s="23">
        <f t="shared" ca="1" si="108"/>
        <v>1.9279789256860536</v>
      </c>
      <c r="J194" s="23">
        <f t="shared" ca="1" si="108"/>
        <v>-0.67644478176672374</v>
      </c>
      <c r="K194" s="23">
        <f t="shared" ca="1" si="108"/>
        <v>-0.42060299968458015</v>
      </c>
      <c r="L194" s="23">
        <f t="shared" ca="1" si="108"/>
        <v>-1.0012580348403088</v>
      </c>
      <c r="M194" s="23">
        <f t="shared" ca="1" si="108"/>
        <v>0.15154117291351415</v>
      </c>
      <c r="N194" s="23">
        <f ca="1">SQRT(Inputs!$B$38)*C194+SQRT(1-Inputs!$B$38)*_xlfn.NORM.S.INV(RAND())</f>
        <v>-0.79293220472862047</v>
      </c>
      <c r="O194" s="23">
        <f ca="1">SQRT(Inputs!$B$38)*D194+SQRT(1-Inputs!$B$38)*_xlfn.NORM.S.INV(RAND())</f>
        <v>0.66562404405707354</v>
      </c>
      <c r="P194" s="23">
        <f ca="1">SQRT(Inputs!$B$38)*E194+SQRT(1-Inputs!$B$38)*_xlfn.NORM.S.INV(RAND())</f>
        <v>1.4708384857043901</v>
      </c>
      <c r="Q194" s="23">
        <f ca="1">SQRT(Inputs!$B$38)*F194+SQRT(1-Inputs!$B$38)*_xlfn.NORM.S.INV(RAND())</f>
        <v>-1.0026103574754761</v>
      </c>
      <c r="R194" s="23">
        <f ca="1">SQRT(Inputs!$B$38)*G194+SQRT(1-Inputs!$B$38)*_xlfn.NORM.S.INV(RAND())</f>
        <v>0.19891207080171652</v>
      </c>
      <c r="S194" s="23">
        <f ca="1">SQRT(Inputs!$B$38)*H194+SQRT(1-Inputs!$B$38)*_xlfn.NORM.S.INV(RAND())</f>
        <v>-1.0175733842859014</v>
      </c>
      <c r="T194" s="23">
        <f ca="1">SQRT(Inputs!$B$38)*I194+SQRT(1-Inputs!$B$38)*_xlfn.NORM.S.INV(RAND())</f>
        <v>0.36149812334857256</v>
      </c>
      <c r="U194" s="23">
        <f ca="1">SQRT(Inputs!$B$38)*J194+SQRT(1-Inputs!$B$38)*_xlfn.NORM.S.INV(RAND())</f>
        <v>-0.60356417683151553</v>
      </c>
      <c r="V194" s="23">
        <f ca="1">SQRT(Inputs!$B$38)*K194+SQRT(1-Inputs!$B$38)*_xlfn.NORM.S.INV(RAND())</f>
        <v>-1.3064709670066483</v>
      </c>
      <c r="W194" s="23">
        <f ca="1">SQRT(Inputs!$B$38)*L194+SQRT(1-Inputs!$B$38)*_xlfn.NORM.S.INV(RAND())</f>
        <v>-1.3963562818361863</v>
      </c>
      <c r="X194" s="23">
        <f ca="1">SQRT(Inputs!$B$38)*M194+SQRT(1-Inputs!$B$38)*_xlfn.NORM.S.INV(RAND())</f>
        <v>-6.1398650602154339E-2</v>
      </c>
      <c r="Y194" s="23">
        <f ca="1">SQRT(Inputs!$B$38)*C194+SQRT(1-Inputs!$B$38)*_xlfn.NORM.S.INV(RAND())</f>
        <v>-0.41602296343668821</v>
      </c>
      <c r="Z194" s="23">
        <f ca="1">SQRT(Inputs!$B$38)*D194+SQRT(1-Inputs!$B$38)*_xlfn.NORM.S.INV(RAND())</f>
        <v>0.63016686368887243</v>
      </c>
      <c r="AA194" s="23">
        <f ca="1">SQRT(Inputs!$B$38)*E194+SQRT(1-Inputs!$B$38)*_xlfn.NORM.S.INV(RAND())</f>
        <v>-1.5707100171934798</v>
      </c>
      <c r="AB194" s="23">
        <f ca="1">SQRT(Inputs!$B$38)*F194+SQRT(1-Inputs!$B$38)*_xlfn.NORM.S.INV(RAND())</f>
        <v>-5.0289155782486716E-2</v>
      </c>
      <c r="AC194" s="23">
        <f ca="1">SQRT(Inputs!$B$38)*G194+SQRT(1-Inputs!$B$38)*_xlfn.NORM.S.INV(RAND())</f>
        <v>0.23388808126999011</v>
      </c>
      <c r="AD194" s="23">
        <f ca="1">SQRT(Inputs!$B$38)*H194+SQRT(1-Inputs!$B$38)*_xlfn.NORM.S.INV(RAND())</f>
        <v>-1.2726004361949359</v>
      </c>
      <c r="AE194" s="23">
        <f ca="1">SQRT(Inputs!$B$38)*I194+SQRT(1-Inputs!$B$38)*_xlfn.NORM.S.INV(RAND())</f>
        <v>1.5773910877759909</v>
      </c>
      <c r="AF194" s="23">
        <f ca="1">SQRT(Inputs!$B$38)*J194+SQRT(1-Inputs!$B$38)*_xlfn.NORM.S.INV(RAND())</f>
        <v>-0.72405453740513637</v>
      </c>
      <c r="AG194" s="23">
        <f ca="1">SQRT(Inputs!$B$38)*K194+SQRT(1-Inputs!$B$38)*_xlfn.NORM.S.INV(RAND())</f>
        <v>0.50289488922854197</v>
      </c>
      <c r="AH194" s="23">
        <f ca="1">SQRT(Inputs!$B$38)*L194+SQRT(1-Inputs!$B$38)*_xlfn.NORM.S.INV(RAND())</f>
        <v>-1.8103049639407798</v>
      </c>
      <c r="AI194" s="23">
        <f ca="1">SQRT(Inputs!$B$38)*M194+SQRT(1-Inputs!$B$38)*_xlfn.NORM.S.INV(RAND())</f>
        <v>2.3117607893349379</v>
      </c>
      <c r="AJ194" s="23">
        <f ca="1">SQRT(Inputs!$B$38)*C194+SQRT(1-Inputs!$B$38)*_xlfn.NORM.S.INV(RAND())</f>
        <v>-1.5988734034008836</v>
      </c>
      <c r="AK194" s="23">
        <f ca="1">SQRT(Inputs!$B$38)*D194+SQRT(1-Inputs!$B$38)*_xlfn.NORM.S.INV(RAND())</f>
        <v>1.0067968947655095</v>
      </c>
      <c r="AL194" s="23">
        <f ca="1">SQRT(Inputs!$B$38)*E194+SQRT(1-Inputs!$B$38)*_xlfn.NORM.S.INV(RAND())</f>
        <v>-0.966639199544993</v>
      </c>
      <c r="AM194" s="23">
        <f ca="1">SQRT(Inputs!$B$38)*F194+SQRT(1-Inputs!$B$38)*_xlfn.NORM.S.INV(RAND())</f>
        <v>-0.8621629123418888</v>
      </c>
      <c r="AN194" s="23">
        <f ca="1">SQRT(Inputs!$B$38)*G194+SQRT(1-Inputs!$B$38)*_xlfn.NORM.S.INV(RAND())</f>
        <v>-0.72918994855818386</v>
      </c>
      <c r="AO194" s="23">
        <f ca="1">SQRT(Inputs!$B$38)*H194+SQRT(1-Inputs!$B$38)*_xlfn.NORM.S.INV(RAND())</f>
        <v>-1.3612433791974632</v>
      </c>
      <c r="AP194" s="23">
        <f ca="1">SQRT(Inputs!$B$38)*I194+SQRT(1-Inputs!$B$38)*_xlfn.NORM.S.INV(RAND())</f>
        <v>1.0543133622037215</v>
      </c>
      <c r="AQ194" s="23">
        <f ca="1">SQRT(Inputs!$B$38)*J194+SQRT(1-Inputs!$B$38)*_xlfn.NORM.S.INV(RAND())</f>
        <v>0.4357274939512078</v>
      </c>
      <c r="AR194" s="23">
        <f ca="1">SQRT(Inputs!$B$38)*K194+SQRT(1-Inputs!$B$38)*_xlfn.NORM.S.INV(RAND())</f>
        <v>0.56028174067116132</v>
      </c>
      <c r="AS194" s="23">
        <f ca="1">SQRT(Inputs!$B$38)*L194+SQRT(1-Inputs!$B$38)*_xlfn.NORM.S.INV(RAND())</f>
        <v>-0.65056167144021204</v>
      </c>
      <c r="AT194" s="23">
        <f ca="1">SQRT(Inputs!$B$38)*M194+SQRT(1-Inputs!$B$38)*_xlfn.NORM.S.INV(RAND())</f>
        <v>4.8807582055267848E-2</v>
      </c>
      <c r="AU194" s="15">
        <f ca="1">Inputs!$B$6*EXP($B$8-0.5*C$5^2+C$5*N194)</f>
        <v>4364.4961920743326</v>
      </c>
      <c r="AV194" s="15">
        <f t="shared" ca="1" si="73"/>
        <v>5858.852012550492</v>
      </c>
      <c r="AW194" s="15">
        <f t="shared" ca="1" si="74"/>
        <v>8711.4452882224541</v>
      </c>
      <c r="AX194" s="15">
        <f t="shared" ca="1" si="75"/>
        <v>9383.6298735508753</v>
      </c>
      <c r="AY194" s="15">
        <f t="shared" ca="1" si="76"/>
        <v>11737.27382850896</v>
      </c>
      <c r="AZ194" s="15">
        <f t="shared" ca="1" si="77"/>
        <v>12833.307334218589</v>
      </c>
      <c r="BA194" s="15">
        <f t="shared" ca="1" si="78"/>
        <v>16310.245548294713</v>
      </c>
      <c r="BB194" s="15">
        <f t="shared" ca="1" si="79"/>
        <v>18796.970077973176</v>
      </c>
      <c r="BC194" s="15">
        <f t="shared" ca="1" si="80"/>
        <v>20293.796961126387</v>
      </c>
      <c r="BD194" s="15">
        <f t="shared" ca="1" si="81"/>
        <v>21817.817831961875</v>
      </c>
      <c r="BE194" s="15">
        <f t="shared" ca="1" si="82"/>
        <v>26585.847738890036</v>
      </c>
      <c r="BF194" s="15">
        <f ca="1">Inputs!$B$13*EXP($B$9-0.5*C$6^2+C$6*Y194)</f>
        <v>12736.072995818349</v>
      </c>
      <c r="BG194" s="15">
        <f t="shared" ca="1" si="83"/>
        <v>17391.0955854198</v>
      </c>
      <c r="BH194" s="15">
        <f t="shared" ca="1" si="84"/>
        <v>16375.442223786211</v>
      </c>
      <c r="BI194" s="15">
        <f t="shared" ca="1" si="85"/>
        <v>19891.437761955494</v>
      </c>
      <c r="BJ194" s="15">
        <f t="shared" ca="1" si="86"/>
        <v>25221.757186489711</v>
      </c>
      <c r="BK194" s="15">
        <f t="shared" ca="1" si="87"/>
        <v>26030.687864086842</v>
      </c>
      <c r="BL194" s="15">
        <f t="shared" ca="1" si="88"/>
        <v>39227.911102104932</v>
      </c>
      <c r="BM194" s="15">
        <f t="shared" ca="1" si="89"/>
        <v>44071.679698096501</v>
      </c>
      <c r="BN194" s="15">
        <f t="shared" ca="1" si="90"/>
        <v>57569.596601262077</v>
      </c>
      <c r="BO194" s="15">
        <f t="shared" ca="1" si="91"/>
        <v>57391.780412819273</v>
      </c>
      <c r="BP194" s="15">
        <f t="shared" ca="1" si="92"/>
        <v>91788.760750381582</v>
      </c>
      <c r="BQ194" s="15">
        <f ca="1">Inputs!$B$20*EXP($B$10-0.5*C$7^2+C$7*AJ194)</f>
        <v>2432.892040386384</v>
      </c>
      <c r="BR194" s="15">
        <f t="shared" ca="1" si="93"/>
        <v>4544.8775143650246</v>
      </c>
      <c r="BS194" s="15">
        <f t="shared" ca="1" si="94"/>
        <v>4714.9885259246275</v>
      </c>
      <c r="BT194" s="15">
        <f t="shared" ca="1" si="95"/>
        <v>5185.0231251110699</v>
      </c>
      <c r="BU194" s="15">
        <f t="shared" ca="1" si="96"/>
        <v>6023.4949987518476</v>
      </c>
      <c r="BV194" s="15">
        <f t="shared" ca="1" si="97"/>
        <v>6166.9958510938386</v>
      </c>
      <c r="BW194" s="15">
        <f t="shared" ca="1" si="98"/>
        <v>10757.130057782459</v>
      </c>
      <c r="BX194" s="15">
        <f t="shared" ca="1" si="99"/>
        <v>16418.947413438163</v>
      </c>
      <c r="BY194" s="15">
        <f t="shared" ca="1" si="100"/>
        <v>25608.881427879172</v>
      </c>
      <c r="BZ194" s="15">
        <f t="shared" ca="1" si="101"/>
        <v>31882.478574746663</v>
      </c>
      <c r="CA194" s="15">
        <f t="shared" ca="1" si="102"/>
        <v>45175.324013355632</v>
      </c>
      <c r="CB194" s="15">
        <f ca="1">(AU194*DCF!C$10-DCF!C$5*MAX(AU194*DCF!C$10,0)-MAX(AU194-Inputs!$B$6,0)/Inputs!$B$10)*DCF!C$6</f>
        <v>1047.3363193494376</v>
      </c>
      <c r="CC194" s="15">
        <f ca="1">(AV194*DCF!D$10-DCF!D$5*MAX(AV194*DCF!D$10,0)-MAX(AV194-AU194,0)/Inputs!$B$10)*DCF!D$6</f>
        <v>1063.6959288867499</v>
      </c>
      <c r="CD194" s="15">
        <f ca="1">(AW194*DCF!E$10-DCF!E$5*MAX(AW194*DCF!E$10,0)-MAX(AW194-AV194,0)/Inputs!$B$10)*DCF!E$6</f>
        <v>1368.8119061590623</v>
      </c>
      <c r="CE194" s="15">
        <f ca="1">(AX194*DCF!F$10-DCF!F$5*MAX(AX194*DCF!F$10,0)-MAX(AX194-AW194,0)/Inputs!$B$10)*DCF!F$6</f>
        <v>1908.566500066139</v>
      </c>
      <c r="CF194" s="15">
        <f ca="1">(AY194*DCF!G$10-DCF!G$5*MAX(AY194*DCF!G$10,0)-MAX(AY194-AX194,0)/Inputs!$B$10)*DCF!G$6</f>
        <v>1965.9350788701315</v>
      </c>
      <c r="CG194" s="15">
        <f ca="1">(AZ194*DCF!H$10-DCF!H$5*MAX(AZ194*DCF!H$10,0)-MAX(AZ194-AY194,0)/Inputs!$B$10)*DCF!H$6</f>
        <v>2296.9754261006656</v>
      </c>
      <c r="CH194" s="15">
        <f ca="1">(BA194*DCF!I$10-DCF!I$5*MAX(BA194*DCF!I$10,0)-MAX(BA194-AZ194,0)/Inputs!$B$10)*DCF!I$6</f>
        <v>2408.9471740907534</v>
      </c>
      <c r="CI194" s="15">
        <f ca="1">(BB194*DCF!J$10-DCF!J$5*MAX(BB194*DCF!J$10,0)-MAX(BB194-BA194,0)/Inputs!$B$10)*DCF!J$6</f>
        <v>2848.7815559058863</v>
      </c>
      <c r="CJ194" s="15">
        <f ca="1">(BC194*DCF!K$10-DCF!K$5*MAX(BC194*DCF!K$10,0)-MAX(BC194-BB194,0)/Inputs!$B$10)*DCF!K$6</f>
        <v>3057.4424127385669</v>
      </c>
      <c r="CK194" s="15">
        <f ca="1">(BD194*DCF!L$10-DCF!L$5*MAX(BD194*DCF!L$10,0)-MAX(BD194-BC194,0)/Inputs!$B$10)*DCF!L$6</f>
        <v>3093.4612413237319</v>
      </c>
      <c r="CL194" s="15">
        <f ca="1">(BE194*DCF!M$10-DCF!M$5*MAX(BE194*DCF!M$10,0)-MAX(BE194-BD194,0)/Inputs!$B$10)*DCF!M$6</f>
        <v>3182.0148602099794</v>
      </c>
      <c r="CM194" s="15">
        <f ca="1">(BF194*DCF!C$28-DCF!C$5*MAX(BF194*DCF!C$28,0)-MAX(BF194-Inputs!$B$13,0)/Inputs!$B$17)*DCF!C$6</f>
        <v>3575.4017512593932</v>
      </c>
      <c r="CN194" s="15">
        <f ca="1">(BG194*DCF!D$28-DCF!D$5*MAX(BG194*DCF!D$28,0)-MAX(BG194-BF194,0)/Inputs!$B$17)*DCF!D$6</f>
        <v>4128.9490054433563</v>
      </c>
      <c r="CO194" s="15">
        <f ca="1">(BH194*DCF!E$28-DCF!E$5*MAX(BH194*DCF!E$28,0)-MAX(BH194-BG194,0)/Inputs!$B$17)*DCF!E$6</f>
        <v>4637.816826162054</v>
      </c>
      <c r="CP194" s="15">
        <f ca="1">(BI194*DCF!F$28-DCF!F$5*MAX(BI194*DCF!F$28,0)-MAX(BI194-BH194,0)/Inputs!$B$17)*DCF!F$6</f>
        <v>4759.8588324717402</v>
      </c>
      <c r="CQ194" s="15">
        <f ca="1">(BJ194*DCF!G$28-DCF!G$5*MAX(BJ194*DCF!G$28,0)-MAX(BJ194-BI194,0)/Inputs!$B$17)*DCF!G$6</f>
        <v>5647.4691888747966</v>
      </c>
      <c r="CR194" s="15">
        <f ca="1">(BK194*DCF!H$28-DCF!H$5*MAX(BK194*DCF!H$28,0)-MAX(BK194-BJ194,0)/Inputs!$B$17)*DCF!H$6</f>
        <v>6311.9911724609728</v>
      </c>
      <c r="CS194" s="15">
        <f ca="1">(BL194*DCF!I$28-DCF!I$5*MAX(BL194*DCF!I$28,0)-MAX(BL194-BK194,0)/Inputs!$B$17)*DCF!I$6</f>
        <v>7330.3563097331626</v>
      </c>
      <c r="CT194" s="15">
        <f ca="1">(BM194*DCF!J$28-DCF!J$5*MAX(BM194*DCF!J$28,0)-MAX(BM194-BL194,0)/Inputs!$B$17)*DCF!J$6</f>
        <v>9189.3990979754999</v>
      </c>
      <c r="CU194" s="15">
        <f ca="1">(BN194*DCF!K$28-DCF!K$5*MAX(BN194*DCF!K$28,0)-MAX(BN194-BM194,0)/Inputs!$B$17)*DCF!K$6</f>
        <v>10504.418503498286</v>
      </c>
      <c r="CV194" s="15">
        <f ca="1">(BO194*DCF!L$28-DCF!L$5*MAX(BO194*DCF!L$28,0)-MAX(BO194-BN194,0)/Inputs!$B$17)*DCF!L$6</f>
        <v>11450.864838570627</v>
      </c>
      <c r="CW194" s="15">
        <f ca="1">(BP194*DCF!M$28-DCF!M$5*MAX(BP194*DCF!M$28,0)-MAX(BP194-BO194,0)/Inputs!$B$17)*DCF!M$6</f>
        <v>13674.657479846679</v>
      </c>
      <c r="CX194" s="15">
        <f ca="1">(BQ194*DCF!C$46-DCF!C$5*MAX(BQ194*DCF!C$46,0)-MAX(BQ194-Inputs!$B$20,0)/Inputs!$B$24)*DCF!C$6</f>
        <v>-561.86883149801019</v>
      </c>
      <c r="CY194" s="15">
        <f ca="1">(BR194*DCF!D$46-DCF!D$5*MAX(BR194*DCF!D$46,0)-MAX(BR194-BQ194,0)/Inputs!$B$24)*DCF!D$6</f>
        <v>-1676.8712744639527</v>
      </c>
      <c r="CZ194" s="15">
        <f ca="1">(BS194*DCF!E$46-DCF!E$5*MAX(BS194*DCF!E$46,0)-MAX(BS194-BR194,0)/Inputs!$B$24)*DCF!E$6</f>
        <v>-624.60868027624781</v>
      </c>
      <c r="DA194" s="15">
        <f ca="1">(BT194*DCF!F$46-DCF!F$5*MAX(BT194*DCF!F$46,0)-MAX(BT194-BS194,0)/Inputs!$B$24)*DCF!F$6</f>
        <v>-548.76062267845157</v>
      </c>
      <c r="DB194" s="15">
        <f ca="1">(BU194*DCF!G$46-DCF!G$5*MAX(BU194*DCF!G$46,0)-MAX(BU194-BT194,0)/Inputs!$B$24)*DCF!G$6</f>
        <v>-484.66384289634919</v>
      </c>
      <c r="DC194" s="15">
        <f ca="1">(BV194*DCF!H$46-DCF!H$5*MAX(BV194*DCF!H$46,0)-MAX(BV194-BU194,0)/Inputs!$B$24)*DCF!H$6</f>
        <v>-44.592010620963705</v>
      </c>
      <c r="DD194" s="15">
        <f ca="1">(BW194*DCF!I$46-DCF!I$5*MAX(BW194*DCF!I$46,0)-MAX(BW194-BV194,0)/Inputs!$B$24)*DCF!I$6</f>
        <v>-1069.209871052112</v>
      </c>
      <c r="DE194" s="15">
        <f ca="1">(BX194*DCF!J$46-DCF!J$5*MAX(BX194*DCF!J$46,0)-MAX(BX194-BW194,0)/Inputs!$B$24)*DCF!J$6</f>
        <v>-812.6920348918045</v>
      </c>
      <c r="DF194" s="15">
        <f ca="1">(BY194*DCF!K$46-DCF!K$5*MAX(BY194*DCF!K$46,0)-MAX(BY194-BX194,0)/Inputs!$B$24)*DCF!K$6</f>
        <v>-788.42433990325583</v>
      </c>
      <c r="DG194" s="15">
        <f ca="1">(BZ194*DCF!L$46-DCF!L$5*MAX(BZ194*DCF!L$46,0)-MAX(BZ194-BY194,0)/Inputs!$B$24)*DCF!L$6</f>
        <v>784.1525641371079</v>
      </c>
      <c r="DH194" s="15">
        <f ca="1">(CA194*DCF!M$46-DCF!M$5*MAX(CA194*DCF!M$46,0)-MAX(CA194-BZ194,0)/Inputs!$B$24)*DCF!M$6</f>
        <v>762.61632976460476</v>
      </c>
      <c r="DI194" s="15">
        <f ca="1">SUM(CB194:CL194)+BE194*DCF!M$10*(1+Inputs!$B$30)*(1-Inputs!$B$33)*(1-Inputs!$B$30/Inputs!$B$31)/(Inputs!$B$29-Inputs!$B$30)*DCF!M$6</f>
        <v>98230.734222473053</v>
      </c>
      <c r="DJ194" s="15">
        <f ca="1">SUM(CM194:CW194)+BP194*DCF!M$28*(1+Inputs!$B$30)*(1-Inputs!$B$33)*(1-Inputs!$B$30/Inputs!$B$31)/(Inputs!$B$29-Inputs!$B$30)*DCF!M$6</f>
        <v>421810.29627165175</v>
      </c>
      <c r="DK194" s="15">
        <f ca="1">SUM(CX194:DH194)+CA194*DCF!M$46*(1+Inputs!$B$30)*(1-Inputs!$B$33)*(1-Inputs!$B$30/Inputs!$B$31)/(Inputs!$B$29-Inputs!$B$30)*DCF!M$6</f>
        <v>64781.479669501088</v>
      </c>
      <c r="DM194" s="15">
        <f ca="1">DI194+DJ194+DK194+Inputs!$B$34+Inputs!$B$36-Inputs!$B$35</f>
        <v>661673.51016362594</v>
      </c>
    </row>
    <row r="195" spans="1:117" x14ac:dyDescent="0.75">
      <c r="A195" s="11">
        <v>182</v>
      </c>
      <c r="C195" s="23">
        <f t="shared" ca="1" si="108"/>
        <v>2.062702158919723</v>
      </c>
      <c r="D195" s="23">
        <f t="shared" ca="1" si="108"/>
        <v>0.41801178305427328</v>
      </c>
      <c r="E195" s="23">
        <f t="shared" ca="1" si="108"/>
        <v>1.088520993297206</v>
      </c>
      <c r="F195" s="23">
        <f t="shared" ca="1" si="108"/>
        <v>0.68744490208966824</v>
      </c>
      <c r="G195" s="23">
        <f t="shared" ca="1" si="108"/>
        <v>0.70657674081978417</v>
      </c>
      <c r="H195" s="23">
        <f t="shared" ca="1" si="108"/>
        <v>0.25035830465818859</v>
      </c>
      <c r="I195" s="23">
        <f t="shared" ca="1" si="108"/>
        <v>4.6910284233391115E-2</v>
      </c>
      <c r="J195" s="23">
        <f t="shared" ca="1" si="108"/>
        <v>0.79036253512732835</v>
      </c>
      <c r="K195" s="23">
        <f t="shared" ca="1" si="108"/>
        <v>-0.7947885021295138</v>
      </c>
      <c r="L195" s="23">
        <f t="shared" ca="1" si="108"/>
        <v>1.0857860222877631</v>
      </c>
      <c r="M195" s="23">
        <f t="shared" ca="1" si="108"/>
        <v>-0.89300626679095885</v>
      </c>
      <c r="N195" s="23">
        <f ca="1">SQRT(Inputs!$B$38)*C195+SQRT(1-Inputs!$B$38)*_xlfn.NORM.S.INV(RAND())</f>
        <v>2.6657319492134031</v>
      </c>
      <c r="O195" s="23">
        <f ca="1">SQRT(Inputs!$B$38)*D195+SQRT(1-Inputs!$B$38)*_xlfn.NORM.S.INV(RAND())</f>
        <v>1.3894273269516795</v>
      </c>
      <c r="P195" s="23">
        <f ca="1">SQRT(Inputs!$B$38)*E195+SQRT(1-Inputs!$B$38)*_xlfn.NORM.S.INV(RAND())</f>
        <v>1.3591107384400514</v>
      </c>
      <c r="Q195" s="23">
        <f ca="1">SQRT(Inputs!$B$38)*F195+SQRT(1-Inputs!$B$38)*_xlfn.NORM.S.INV(RAND())</f>
        <v>0.7728443929286628</v>
      </c>
      <c r="R195" s="23">
        <f ca="1">SQRT(Inputs!$B$38)*G195+SQRT(1-Inputs!$B$38)*_xlfn.NORM.S.INV(RAND())</f>
        <v>-1.255597909029238</v>
      </c>
      <c r="S195" s="23">
        <f ca="1">SQRT(Inputs!$B$38)*H195+SQRT(1-Inputs!$B$38)*_xlfn.NORM.S.INV(RAND())</f>
        <v>0.48943728003750436</v>
      </c>
      <c r="T195" s="23">
        <f ca="1">SQRT(Inputs!$B$38)*I195+SQRT(1-Inputs!$B$38)*_xlfn.NORM.S.INV(RAND())</f>
        <v>-0.27159025374770657</v>
      </c>
      <c r="U195" s="23">
        <f ca="1">SQRT(Inputs!$B$38)*J195+SQRT(1-Inputs!$B$38)*_xlfn.NORM.S.INV(RAND())</f>
        <v>-1.1738640529708722</v>
      </c>
      <c r="V195" s="23">
        <f ca="1">SQRT(Inputs!$B$38)*K195+SQRT(1-Inputs!$B$38)*_xlfn.NORM.S.INV(RAND())</f>
        <v>-0.97945201018290129</v>
      </c>
      <c r="W195" s="23">
        <f ca="1">SQRT(Inputs!$B$38)*L195+SQRT(1-Inputs!$B$38)*_xlfn.NORM.S.INV(RAND())</f>
        <v>0.82293710438971346</v>
      </c>
      <c r="X195" s="23">
        <f ca="1">SQRT(Inputs!$B$38)*M195+SQRT(1-Inputs!$B$38)*_xlfn.NORM.S.INV(RAND())</f>
        <v>-2.2387724235429305</v>
      </c>
      <c r="Y195" s="23">
        <f ca="1">SQRT(Inputs!$B$38)*C195+SQRT(1-Inputs!$B$38)*_xlfn.NORM.S.INV(RAND())</f>
        <v>1.6450677210267275</v>
      </c>
      <c r="Z195" s="23">
        <f ca="1">SQRT(Inputs!$B$38)*D195+SQRT(1-Inputs!$B$38)*_xlfn.NORM.S.INV(RAND())</f>
        <v>0.74834020523288436</v>
      </c>
      <c r="AA195" s="23">
        <f ca="1">SQRT(Inputs!$B$38)*E195+SQRT(1-Inputs!$B$38)*_xlfn.NORM.S.INV(RAND())</f>
        <v>-0.20701687193053264</v>
      </c>
      <c r="AB195" s="23">
        <f ca="1">SQRT(Inputs!$B$38)*F195+SQRT(1-Inputs!$B$38)*_xlfn.NORM.S.INV(RAND())</f>
        <v>-0.26016574730194453</v>
      </c>
      <c r="AC195" s="23">
        <f ca="1">SQRT(Inputs!$B$38)*G195+SQRT(1-Inputs!$B$38)*_xlfn.NORM.S.INV(RAND())</f>
        <v>0.73944462804637601</v>
      </c>
      <c r="AD195" s="23">
        <f ca="1">SQRT(Inputs!$B$38)*H195+SQRT(1-Inputs!$B$38)*_xlfn.NORM.S.INV(RAND())</f>
        <v>0.36052295368984638</v>
      </c>
      <c r="AE195" s="23">
        <f ca="1">SQRT(Inputs!$B$38)*I195+SQRT(1-Inputs!$B$38)*_xlfn.NORM.S.INV(RAND())</f>
        <v>-1.1380126693314734</v>
      </c>
      <c r="AF195" s="23">
        <f ca="1">SQRT(Inputs!$B$38)*J195+SQRT(1-Inputs!$B$38)*_xlfn.NORM.S.INV(RAND())</f>
        <v>0.3545586888241018</v>
      </c>
      <c r="AG195" s="23">
        <f ca="1">SQRT(Inputs!$B$38)*K195+SQRT(1-Inputs!$B$38)*_xlfn.NORM.S.INV(RAND())</f>
        <v>-2.9026169668466202</v>
      </c>
      <c r="AH195" s="23">
        <f ca="1">SQRT(Inputs!$B$38)*L195+SQRT(1-Inputs!$B$38)*_xlfn.NORM.S.INV(RAND())</f>
        <v>0.64989505951029614</v>
      </c>
      <c r="AI195" s="23">
        <f ca="1">SQRT(Inputs!$B$38)*M195+SQRT(1-Inputs!$B$38)*_xlfn.NORM.S.INV(RAND())</f>
        <v>-0.38150775821938121</v>
      </c>
      <c r="AJ195" s="23">
        <f ca="1">SQRT(Inputs!$B$38)*C195+SQRT(1-Inputs!$B$38)*_xlfn.NORM.S.INV(RAND())</f>
        <v>-4.2644202250786911E-2</v>
      </c>
      <c r="AK195" s="23">
        <f ca="1">SQRT(Inputs!$B$38)*D195+SQRT(1-Inputs!$B$38)*_xlfn.NORM.S.INV(RAND())</f>
        <v>1.0525440838773514</v>
      </c>
      <c r="AL195" s="23">
        <f ca="1">SQRT(Inputs!$B$38)*E195+SQRT(1-Inputs!$B$38)*_xlfn.NORM.S.INV(RAND())</f>
        <v>-0.40407774206652558</v>
      </c>
      <c r="AM195" s="23">
        <f ca="1">SQRT(Inputs!$B$38)*F195+SQRT(1-Inputs!$B$38)*_xlfn.NORM.S.INV(RAND())</f>
        <v>-0.41042848976919966</v>
      </c>
      <c r="AN195" s="23">
        <f ca="1">SQRT(Inputs!$B$38)*G195+SQRT(1-Inputs!$B$38)*_xlfn.NORM.S.INV(RAND())</f>
        <v>0.75499080753402525</v>
      </c>
      <c r="AO195" s="23">
        <f ca="1">SQRT(Inputs!$B$38)*H195+SQRT(1-Inputs!$B$38)*_xlfn.NORM.S.INV(RAND())</f>
        <v>-0.1650382030169919</v>
      </c>
      <c r="AP195" s="23">
        <f ca="1">SQRT(Inputs!$B$38)*I195+SQRT(1-Inputs!$B$38)*_xlfn.NORM.S.INV(RAND())</f>
        <v>1.9873834468252272</v>
      </c>
      <c r="AQ195" s="23">
        <f ca="1">SQRT(Inputs!$B$38)*J195+SQRT(1-Inputs!$B$38)*_xlfn.NORM.S.INV(RAND())</f>
        <v>0.93129244130941458</v>
      </c>
      <c r="AR195" s="23">
        <f ca="1">SQRT(Inputs!$B$38)*K195+SQRT(1-Inputs!$B$38)*_xlfn.NORM.S.INV(RAND())</f>
        <v>-0.17185676574827596</v>
      </c>
      <c r="AS195" s="23">
        <f ca="1">SQRT(Inputs!$B$38)*L195+SQRT(1-Inputs!$B$38)*_xlfn.NORM.S.INV(RAND())</f>
        <v>1.2462669476494306</v>
      </c>
      <c r="AT195" s="23">
        <f ca="1">SQRT(Inputs!$B$38)*M195+SQRT(1-Inputs!$B$38)*_xlfn.NORM.S.INV(RAND())</f>
        <v>0.35752944304110335</v>
      </c>
      <c r="AU195" s="15">
        <f ca="1">Inputs!$B$6*EXP($B$8-0.5*C$5^2+C$5*N195)</f>
        <v>7639.7689897026748</v>
      </c>
      <c r="AV195" s="15">
        <f t="shared" ca="1" si="73"/>
        <v>11407.152064704689</v>
      </c>
      <c r="AW195" s="15">
        <f t="shared" ca="1" si="74"/>
        <v>16707.447758556784</v>
      </c>
      <c r="AX195" s="15">
        <f t="shared" ca="1" si="75"/>
        <v>22465.847222721775</v>
      </c>
      <c r="AY195" s="15">
        <f t="shared" ca="1" si="76"/>
        <v>23710.783188093068</v>
      </c>
      <c r="AZ195" s="15">
        <f t="shared" ca="1" si="77"/>
        <v>30604.756103391741</v>
      </c>
      <c r="BA195" s="15">
        <f t="shared" ca="1" si="78"/>
        <v>36402.815939867156</v>
      </c>
      <c r="BB195" s="15">
        <f t="shared" ca="1" si="79"/>
        <v>39623.017753990447</v>
      </c>
      <c r="BC195" s="15">
        <f t="shared" ca="1" si="80"/>
        <v>44150.174942867445</v>
      </c>
      <c r="BD195" s="15">
        <f t="shared" ca="1" si="81"/>
        <v>58415.830720123158</v>
      </c>
      <c r="BE195" s="15">
        <f t="shared" ca="1" si="82"/>
        <v>58377.065738844765</v>
      </c>
      <c r="BF195" s="15">
        <f ca="1">Inputs!$B$13*EXP($B$9-0.5*C$6^2+C$6*Y195)</f>
        <v>19164.216733742804</v>
      </c>
      <c r="BG195" s="15">
        <f t="shared" ca="1" si="83"/>
        <v>26732.707198531945</v>
      </c>
      <c r="BH195" s="15">
        <f t="shared" ca="1" si="84"/>
        <v>31560.01145123913</v>
      </c>
      <c r="BI195" s="15">
        <f t="shared" ca="1" si="85"/>
        <v>37117.678020102358</v>
      </c>
      <c r="BJ195" s="15">
        <f t="shared" ca="1" si="86"/>
        <v>50621.920654715883</v>
      </c>
      <c r="BK195" s="15">
        <f t="shared" ca="1" si="87"/>
        <v>65254.346402578973</v>
      </c>
      <c r="BL195" s="15">
        <f t="shared" ca="1" si="88"/>
        <v>69166.138026821893</v>
      </c>
      <c r="BM195" s="15">
        <f t="shared" ca="1" si="89"/>
        <v>88848.600416658432</v>
      </c>
      <c r="BN195" s="15">
        <f t="shared" ca="1" si="90"/>
        <v>77169.82686734428</v>
      </c>
      <c r="BO195" s="15">
        <f t="shared" ca="1" si="91"/>
        <v>102400.26151440636</v>
      </c>
      <c r="BP195" s="15">
        <f t="shared" ca="1" si="92"/>
        <v>120703.90202342547</v>
      </c>
      <c r="BQ195" s="15">
        <f ca="1">Inputs!$B$20*EXP($B$10-0.5*C$7^2+C$7*AJ195)</f>
        <v>4225.122465901668</v>
      </c>
      <c r="BR195" s="15">
        <f t="shared" ca="1" si="93"/>
        <v>8008.4459394237147</v>
      </c>
      <c r="BS195" s="15">
        <f t="shared" ca="1" si="94"/>
        <v>9765.069866795011</v>
      </c>
      <c r="BT195" s="15">
        <f t="shared" ca="1" si="95"/>
        <v>12089.58141559849</v>
      </c>
      <c r="BU195" s="15">
        <f t="shared" ca="1" si="96"/>
        <v>20112.960446876492</v>
      </c>
      <c r="BV195" s="15">
        <f t="shared" ca="1" si="97"/>
        <v>26961.552473023032</v>
      </c>
      <c r="BW195" s="15">
        <f t="shared" ca="1" si="98"/>
        <v>57297.237795458634</v>
      </c>
      <c r="BX195" s="15">
        <f t="shared" ca="1" si="99"/>
        <v>96589.261468118508</v>
      </c>
      <c r="BY195" s="15">
        <f t="shared" ca="1" si="100"/>
        <v>130960.34899067447</v>
      </c>
      <c r="BZ195" s="15">
        <f t="shared" ca="1" si="101"/>
        <v>231068.27421104317</v>
      </c>
      <c r="CA195" s="15">
        <f t="shared" ca="1" si="102"/>
        <v>345871.6510837886</v>
      </c>
      <c r="CB195" s="15">
        <f ca="1">(AU195*DCF!C$10-DCF!C$5*MAX(AU195*DCF!C$10,0)-MAX(AU195-Inputs!$B$6,0)/Inputs!$B$10)*DCF!C$6</f>
        <v>1023.9830405150288</v>
      </c>
      <c r="CC195" s="15">
        <f ca="1">(AV195*DCF!D$10-DCF!D$5*MAX(AV195*DCF!D$10,0)-MAX(AV195-AU195,0)/Inputs!$B$10)*DCF!D$6</f>
        <v>1861.8382714335098</v>
      </c>
      <c r="CD195" s="15">
        <f ca="1">(AW195*DCF!E$10-DCF!E$5*MAX(AW195*DCF!E$10,0)-MAX(AW195-AV195,0)/Inputs!$B$10)*DCF!E$6</f>
        <v>2663.6376428756216</v>
      </c>
      <c r="CE195" s="15">
        <f ca="1">(AX195*DCF!F$10-DCF!F$5*MAX(AX195*DCF!F$10,0)-MAX(AX195-AW195,0)/Inputs!$B$10)*DCF!F$6</f>
        <v>3706.0784842500007</v>
      </c>
      <c r="CF195" s="15">
        <f ca="1">(AY195*DCF!G$10-DCF!G$5*MAX(AY195*DCF!G$10,0)-MAX(AY195-AX195,0)/Inputs!$B$10)*DCF!G$6</f>
        <v>4646.0679687253451</v>
      </c>
      <c r="CG195" s="15">
        <f ca="1">(AZ195*DCF!H$10-DCF!H$5*MAX(AZ195*DCF!H$10,0)-MAX(AZ195-AY195,0)/Inputs!$B$10)*DCF!H$6</f>
        <v>4717.7868677945289</v>
      </c>
      <c r="CH195" s="15">
        <f ca="1">(BA195*DCF!I$10-DCF!I$5*MAX(BA195*DCF!I$10,0)-MAX(BA195-AZ195,0)/Inputs!$B$10)*DCF!I$6</f>
        <v>5698.3815346032761</v>
      </c>
      <c r="CI195" s="15">
        <f ca="1">(BB195*DCF!J$10-DCF!J$5*MAX(BB195*DCF!J$10,0)-MAX(BB195-BA195,0)/Inputs!$B$10)*DCF!J$6</f>
        <v>6311.433264573935</v>
      </c>
      <c r="CJ195" s="15">
        <f ca="1">(BC195*DCF!K$10-DCF!K$5*MAX(BC195*DCF!K$10,0)-MAX(BC195-BB195,0)/Inputs!$B$10)*DCF!K$6</f>
        <v>6473.7360194667926</v>
      </c>
      <c r="CK195" s="15">
        <f ca="1">(BD195*DCF!L$10-DCF!L$5*MAX(BD195*DCF!L$10,0)-MAX(BD195-BC195,0)/Inputs!$B$10)*DCF!L$6</f>
        <v>6965.4378330185618</v>
      </c>
      <c r="CL195" s="15">
        <f ca="1">(BE195*DCF!M$10-DCF!M$5*MAX(BE195*DCF!M$10,0)-MAX(BE195-BD195,0)/Inputs!$B$10)*DCF!M$6</f>
        <v>8237.7590274359336</v>
      </c>
      <c r="CM195" s="15">
        <f ca="1">(BF195*DCF!C$28-DCF!C$5*MAX(BF195*DCF!C$28,0)-MAX(BF195-Inputs!$B$13,0)/Inputs!$B$17)*DCF!C$6</f>
        <v>4052.6693087675731</v>
      </c>
      <c r="CN195" s="15">
        <f ca="1">(BG195*DCF!D$28-DCF!D$5*MAX(BG195*DCF!D$28,0)-MAX(BG195-BF195,0)/Inputs!$B$17)*DCF!D$6</f>
        <v>6258.6927994819935</v>
      </c>
      <c r="CO195" s="15">
        <f ca="1">(BH195*DCF!E$28-DCF!E$5*MAX(BH195*DCF!E$28,0)-MAX(BH195-BG195,0)/Inputs!$B$17)*DCF!E$6</f>
        <v>7986.9619931333318</v>
      </c>
      <c r="CP195" s="15">
        <f ca="1">(BI195*DCF!F$28-DCF!F$5*MAX(BI195*DCF!F$28,0)-MAX(BI195-BH195,0)/Inputs!$B$17)*DCF!F$6</f>
        <v>9064.6108263227452</v>
      </c>
      <c r="CQ195" s="15">
        <f ca="1">(BJ195*DCF!G$28-DCF!G$5*MAX(BJ195*DCF!G$28,0)-MAX(BJ195-BI195,0)/Inputs!$B$17)*DCF!G$6</f>
        <v>10862.961175757357</v>
      </c>
      <c r="CR195" s="15">
        <f ca="1">(BK195*DCF!H$28-DCF!H$5*MAX(BK195*DCF!H$28,0)-MAX(BK195-BJ195,0)/Inputs!$B$17)*DCF!H$6</f>
        <v>13864.651475430395</v>
      </c>
      <c r="CS195" s="15">
        <f ca="1">(BL195*DCF!I$28-DCF!I$5*MAX(BL195*DCF!I$28,0)-MAX(BL195-BK195,0)/Inputs!$B$17)*DCF!I$6</f>
        <v>15703.165398577961</v>
      </c>
      <c r="CT195" s="15">
        <f ca="1">(BM195*DCF!J$28-DCF!J$5*MAX(BM195*DCF!J$28,0)-MAX(BM195-BL195,0)/Inputs!$B$17)*DCF!J$6</f>
        <v>17210.880055836216</v>
      </c>
      <c r="CU195" s="15">
        <f ca="1">(BN195*DCF!K$28-DCF!K$5*MAX(BN195*DCF!K$28,0)-MAX(BN195-BM195,0)/Inputs!$B$17)*DCF!K$6</f>
        <v>16296.973527679091</v>
      </c>
      <c r="CV195" s="15">
        <f ca="1">(BO195*DCF!L$28-DCF!L$5*MAX(BO195*DCF!L$28,0)-MAX(BO195-BN195,0)/Inputs!$B$17)*DCF!L$6</f>
        <v>17576.135788965781</v>
      </c>
      <c r="CW195" s="15">
        <f ca="1">(BP195*DCF!M$28-DCF!M$5*MAX(BP195*DCF!M$28,0)-MAX(BP195-BO195,0)/Inputs!$B$17)*DCF!M$6</f>
        <v>20797.26426795817</v>
      </c>
      <c r="CX195" s="15">
        <f ca="1">(BQ195*DCF!C$46-DCF!C$5*MAX(BQ195*DCF!C$46,0)-MAX(BQ195-Inputs!$B$20,0)/Inputs!$B$24)*DCF!C$6</f>
        <v>-1448.8146415023102</v>
      </c>
      <c r="CY195" s="15">
        <f ca="1">(BR195*DCF!D$46-DCF!D$5*MAX(BR195*DCF!D$46,0)-MAX(BR195-BQ195,0)/Inputs!$B$24)*DCF!D$6</f>
        <v>-2981.1676842018605</v>
      </c>
      <c r="CZ195" s="15">
        <f ca="1">(BS195*DCF!E$46-DCF!E$5*MAX(BS195*DCF!E$46,0)-MAX(BS195-BR195,0)/Inputs!$B$24)*DCF!E$6</f>
        <v>-1847.1493070886925</v>
      </c>
      <c r="DA195" s="15">
        <f ca="1">(BT195*DCF!F$46-DCF!F$5*MAX(BT195*DCF!F$46,0)-MAX(BT195-BS195,0)/Inputs!$B$24)*DCF!F$6</f>
        <v>-1726.8678931832897</v>
      </c>
      <c r="DB195" s="15">
        <f ca="1">(BU195*DCF!G$46-DCF!G$5*MAX(BU195*DCF!G$46,0)-MAX(BU195-BT195,0)/Inputs!$B$24)*DCF!G$6</f>
        <v>-3375.4664345835695</v>
      </c>
      <c r="DC195" s="15">
        <f ca="1">(BV195*DCF!H$46-DCF!H$5*MAX(BV195*DCF!H$46,0)-MAX(BV195-BU195,0)/Inputs!$B$24)*DCF!H$6</f>
        <v>-2128.1580101054928</v>
      </c>
      <c r="DD195" s="15">
        <f ca="1">(BW195*DCF!I$46-DCF!I$5*MAX(BW195*DCF!I$46,0)-MAX(BW195-BV195,0)/Inputs!$B$24)*DCF!I$6</f>
        <v>-7384.8997898761008</v>
      </c>
      <c r="DE195" s="15">
        <f ca="1">(BX195*DCF!J$46-DCF!J$5*MAX(BX195*DCF!J$46,0)-MAX(BX195-BW195,0)/Inputs!$B$24)*DCF!J$6</f>
        <v>-6367.9503983904988</v>
      </c>
      <c r="DF195" s="15">
        <f ca="1">(BY195*DCF!K$46-DCF!K$5*MAX(BY195*DCF!K$46,0)-MAX(BY195-BX195,0)/Inputs!$B$24)*DCF!K$6</f>
        <v>-939.10910818093237</v>
      </c>
      <c r="DG195" s="15">
        <f ca="1">(BZ195*DCF!L$46-DCF!L$5*MAX(BZ195*DCF!L$46,0)-MAX(BZ195-BY195,0)/Inputs!$B$24)*DCF!L$6</f>
        <v>-6682.0745379001628</v>
      </c>
      <c r="DH195" s="15">
        <f ca="1">(CA195*DCF!M$46-DCF!M$5*MAX(CA195*DCF!M$46,0)-MAX(CA195-BZ195,0)/Inputs!$B$24)*DCF!M$6</f>
        <v>3114.6221615097934</v>
      </c>
      <c r="DI195" s="15">
        <f ca="1">SUM(CB195:CL195)+BE195*DCF!M$10*(1+Inputs!$B$30)*(1-Inputs!$B$33)*(1-Inputs!$B$30/Inputs!$B$31)/(Inputs!$B$29-Inputs!$B$30)*DCF!M$6</f>
        <v>214770.28586267517</v>
      </c>
      <c r="DJ195" s="15">
        <f ca="1">SUM(CM195:CW195)+BP195*DCF!M$28*(1+Inputs!$B$30)*(1-Inputs!$B$33)*(1-Inputs!$B$30/Inputs!$B$31)/(Inputs!$B$29-Inputs!$B$30)*DCF!M$6</f>
        <v>587569.04058465303</v>
      </c>
      <c r="DK195" s="15">
        <f ca="1">SUM(CX195:DH195)+CA195*DCF!M$46*(1+Inputs!$B$30)*(1-Inputs!$B$33)*(1-Inputs!$B$30/Inputs!$B$31)/(Inputs!$B$29-Inputs!$B$30)*DCF!M$6</f>
        <v>502991.50804831908</v>
      </c>
      <c r="DM195" s="15">
        <f ca="1">DI195+DJ195+DK195+Inputs!$B$34+Inputs!$B$36-Inputs!$B$35</f>
        <v>1382181.8344956473</v>
      </c>
    </row>
    <row r="196" spans="1:117" x14ac:dyDescent="0.75">
      <c r="A196" s="11">
        <v>183</v>
      </c>
      <c r="C196" s="23">
        <f t="shared" ca="1" si="108"/>
        <v>0.19723515524353627</v>
      </c>
      <c r="D196" s="23">
        <f t="shared" ca="1" si="108"/>
        <v>0.91032594436206737</v>
      </c>
      <c r="E196" s="23">
        <f t="shared" ca="1" si="108"/>
        <v>-0.48426646987778443</v>
      </c>
      <c r="F196" s="23">
        <f t="shared" ca="1" si="108"/>
        <v>1.2381221520092205</v>
      </c>
      <c r="G196" s="23">
        <f t="shared" ca="1" si="108"/>
        <v>-0.51968662706908952</v>
      </c>
      <c r="H196" s="23">
        <f t="shared" ca="1" si="108"/>
        <v>0.61829133333624497</v>
      </c>
      <c r="I196" s="23">
        <f t="shared" ca="1" si="108"/>
        <v>0.37726947149274748</v>
      </c>
      <c r="J196" s="23">
        <f t="shared" ca="1" si="108"/>
        <v>0.85376960322492024</v>
      </c>
      <c r="K196" s="23">
        <f t="shared" ca="1" si="108"/>
        <v>1.5241872054477699</v>
      </c>
      <c r="L196" s="23">
        <f t="shared" ca="1" si="108"/>
        <v>-1.1292064622184093</v>
      </c>
      <c r="M196" s="23">
        <f t="shared" ca="1" si="108"/>
        <v>-0.64488598019583343</v>
      </c>
      <c r="N196" s="23">
        <f ca="1">SQRT(Inputs!$B$38)*C196+SQRT(1-Inputs!$B$38)*_xlfn.NORM.S.INV(RAND())</f>
        <v>0.32105853559020642</v>
      </c>
      <c r="O196" s="23">
        <f ca="1">SQRT(Inputs!$B$38)*D196+SQRT(1-Inputs!$B$38)*_xlfn.NORM.S.INV(RAND())</f>
        <v>0.28097528877465761</v>
      </c>
      <c r="P196" s="23">
        <f ca="1">SQRT(Inputs!$B$38)*E196+SQRT(1-Inputs!$B$38)*_xlfn.NORM.S.INV(RAND())</f>
        <v>-0.30020681580177444</v>
      </c>
      <c r="Q196" s="23">
        <f ca="1">SQRT(Inputs!$B$38)*F196+SQRT(1-Inputs!$B$38)*_xlfn.NORM.S.INV(RAND())</f>
        <v>0.56265296050193536</v>
      </c>
      <c r="R196" s="23">
        <f ca="1">SQRT(Inputs!$B$38)*G196+SQRT(1-Inputs!$B$38)*_xlfn.NORM.S.INV(RAND())</f>
        <v>-0.60988934751406987</v>
      </c>
      <c r="S196" s="23">
        <f ca="1">SQRT(Inputs!$B$38)*H196+SQRT(1-Inputs!$B$38)*_xlfn.NORM.S.INV(RAND())</f>
        <v>-0.76520074725092724</v>
      </c>
      <c r="T196" s="23">
        <f ca="1">SQRT(Inputs!$B$38)*I196+SQRT(1-Inputs!$B$38)*_xlfn.NORM.S.INV(RAND())</f>
        <v>-1.4708290058549018</v>
      </c>
      <c r="U196" s="23">
        <f ca="1">SQRT(Inputs!$B$38)*J196+SQRT(1-Inputs!$B$38)*_xlfn.NORM.S.INV(RAND())</f>
        <v>0.62634531586934372</v>
      </c>
      <c r="V196" s="23">
        <f ca="1">SQRT(Inputs!$B$38)*K196+SQRT(1-Inputs!$B$38)*_xlfn.NORM.S.INV(RAND())</f>
        <v>-0.84876466733291545</v>
      </c>
      <c r="W196" s="23">
        <f ca="1">SQRT(Inputs!$B$38)*L196+SQRT(1-Inputs!$B$38)*_xlfn.NORM.S.INV(RAND())</f>
        <v>0.31426686332064302</v>
      </c>
      <c r="X196" s="23">
        <f ca="1">SQRT(Inputs!$B$38)*M196+SQRT(1-Inputs!$B$38)*_xlfn.NORM.S.INV(RAND())</f>
        <v>-0.68978888094694835</v>
      </c>
      <c r="Y196" s="23">
        <f ca="1">SQRT(Inputs!$B$38)*C196+SQRT(1-Inputs!$B$38)*_xlfn.NORM.S.INV(RAND())</f>
        <v>0.34904164007584881</v>
      </c>
      <c r="Z196" s="23">
        <f ca="1">SQRT(Inputs!$B$38)*D196+SQRT(1-Inputs!$B$38)*_xlfn.NORM.S.INV(RAND())</f>
        <v>0.12979817549429823</v>
      </c>
      <c r="AA196" s="23">
        <f ca="1">SQRT(Inputs!$B$38)*E196+SQRT(1-Inputs!$B$38)*_xlfn.NORM.S.INV(RAND())</f>
        <v>-0.4804156949636339</v>
      </c>
      <c r="AB196" s="23">
        <f ca="1">SQRT(Inputs!$B$38)*F196+SQRT(1-Inputs!$B$38)*_xlfn.NORM.S.INV(RAND())</f>
        <v>0.34722743703032466</v>
      </c>
      <c r="AC196" s="23">
        <f ca="1">SQRT(Inputs!$B$38)*G196+SQRT(1-Inputs!$B$38)*_xlfn.NORM.S.INV(RAND())</f>
        <v>-1.1963112569549832</v>
      </c>
      <c r="AD196" s="23">
        <f ca="1">SQRT(Inputs!$B$38)*H196+SQRT(1-Inputs!$B$38)*_xlfn.NORM.S.INV(RAND())</f>
        <v>0.47931575575279456</v>
      </c>
      <c r="AE196" s="23">
        <f ca="1">SQRT(Inputs!$B$38)*I196+SQRT(1-Inputs!$B$38)*_xlfn.NORM.S.INV(RAND())</f>
        <v>-0.17128458489261547</v>
      </c>
      <c r="AF196" s="23">
        <f ca="1">SQRT(Inputs!$B$38)*J196+SQRT(1-Inputs!$B$38)*_xlfn.NORM.S.INV(RAND())</f>
        <v>1.517498636502344</v>
      </c>
      <c r="AG196" s="23">
        <f ca="1">SQRT(Inputs!$B$38)*K196+SQRT(1-Inputs!$B$38)*_xlfn.NORM.S.INV(RAND())</f>
        <v>0.11612398765192622</v>
      </c>
      <c r="AH196" s="23">
        <f ca="1">SQRT(Inputs!$B$38)*L196+SQRT(1-Inputs!$B$38)*_xlfn.NORM.S.INV(RAND())</f>
        <v>0.59398813331080369</v>
      </c>
      <c r="AI196" s="23">
        <f ca="1">SQRT(Inputs!$B$38)*M196+SQRT(1-Inputs!$B$38)*_xlfn.NORM.S.INV(RAND())</f>
        <v>-0.55300945741745589</v>
      </c>
      <c r="AJ196" s="23">
        <f ca="1">SQRT(Inputs!$B$38)*C196+SQRT(1-Inputs!$B$38)*_xlfn.NORM.S.INV(RAND())</f>
        <v>-2.0549639067753307</v>
      </c>
      <c r="AK196" s="23">
        <f ca="1">SQRT(Inputs!$B$38)*D196+SQRT(1-Inputs!$B$38)*_xlfn.NORM.S.INV(RAND())</f>
        <v>0.90500838787951277</v>
      </c>
      <c r="AL196" s="23">
        <f ca="1">SQRT(Inputs!$B$38)*E196+SQRT(1-Inputs!$B$38)*_xlfn.NORM.S.INV(RAND())</f>
        <v>-0.5210863910358623</v>
      </c>
      <c r="AM196" s="23">
        <f ca="1">SQRT(Inputs!$B$38)*F196+SQRT(1-Inputs!$B$38)*_xlfn.NORM.S.INV(RAND())</f>
        <v>1.1432420308094229</v>
      </c>
      <c r="AN196" s="23">
        <f ca="1">SQRT(Inputs!$B$38)*G196+SQRT(1-Inputs!$B$38)*_xlfn.NORM.S.INV(RAND())</f>
        <v>0.49600017134077612</v>
      </c>
      <c r="AO196" s="23">
        <f ca="1">SQRT(Inputs!$B$38)*H196+SQRT(1-Inputs!$B$38)*_xlfn.NORM.S.INV(RAND())</f>
        <v>-2.5275508123555168</v>
      </c>
      <c r="AP196" s="23">
        <f ca="1">SQRT(Inputs!$B$38)*I196+SQRT(1-Inputs!$B$38)*_xlfn.NORM.S.INV(RAND())</f>
        <v>1.7517363103736063</v>
      </c>
      <c r="AQ196" s="23">
        <f ca="1">SQRT(Inputs!$B$38)*J196+SQRT(1-Inputs!$B$38)*_xlfn.NORM.S.INV(RAND())</f>
        <v>0.4431242453695397</v>
      </c>
      <c r="AR196" s="23">
        <f ca="1">SQRT(Inputs!$B$38)*K196+SQRT(1-Inputs!$B$38)*_xlfn.NORM.S.INV(RAND())</f>
        <v>-0.45468072673896276</v>
      </c>
      <c r="AS196" s="23">
        <f ca="1">SQRT(Inputs!$B$38)*L196+SQRT(1-Inputs!$B$38)*_xlfn.NORM.S.INV(RAND())</f>
        <v>-2.5817503460340232</v>
      </c>
      <c r="AT196" s="23">
        <f ca="1">SQRT(Inputs!$B$38)*M196+SQRT(1-Inputs!$B$38)*_xlfn.NORM.S.INV(RAND())</f>
        <v>-8.9852719961909189E-2</v>
      </c>
      <c r="AU196" s="15">
        <f ca="1">Inputs!$B$6*EXP($B$8-0.5*C$5^2+C$5*N196)</f>
        <v>5226.9496641537899</v>
      </c>
      <c r="AV196" s="15">
        <f t="shared" ca="1" si="73"/>
        <v>6630.784424111469</v>
      </c>
      <c r="AW196" s="15">
        <f t="shared" ca="1" si="74"/>
        <v>7764.2237967693864</v>
      </c>
      <c r="AX196" s="15">
        <f t="shared" ca="1" si="75"/>
        <v>10169.65541120299</v>
      </c>
      <c r="AY196" s="15">
        <f t="shared" ca="1" si="76"/>
        <v>11573.904810590215</v>
      </c>
      <c r="AZ196" s="15">
        <f t="shared" ca="1" si="77"/>
        <v>13011.303230093596</v>
      </c>
      <c r="BA196" s="15">
        <f t="shared" ca="1" si="78"/>
        <v>13650.787370140522</v>
      </c>
      <c r="BB196" s="15">
        <f t="shared" ca="1" si="79"/>
        <v>17795.108670909834</v>
      </c>
      <c r="BC196" s="15">
        <f t="shared" ca="1" si="80"/>
        <v>20080.025086284189</v>
      </c>
      <c r="BD196" s="15">
        <f t="shared" ca="1" si="81"/>
        <v>25333.759131675346</v>
      </c>
      <c r="BE196" s="15">
        <f t="shared" ca="1" si="82"/>
        <v>29152.945245330102</v>
      </c>
      <c r="BF196" s="15">
        <f ca="1">Inputs!$B$13*EXP($B$9-0.5*C$6^2+C$6*Y196)</f>
        <v>14821.971655052836</v>
      </c>
      <c r="BG196" s="15">
        <f t="shared" ca="1" si="83"/>
        <v>18492.123591695956</v>
      </c>
      <c r="BH196" s="15">
        <f t="shared" ca="1" si="84"/>
        <v>20863.531427416336</v>
      </c>
      <c r="BI196" s="15">
        <f t="shared" ca="1" si="85"/>
        <v>26942.227770485602</v>
      </c>
      <c r="BJ196" s="15">
        <f t="shared" ca="1" si="86"/>
        <v>27797.765563102043</v>
      </c>
      <c r="BK196" s="15">
        <f t="shared" ca="1" si="87"/>
        <v>36417.02719271453</v>
      </c>
      <c r="BL196" s="15">
        <f t="shared" ca="1" si="88"/>
        <v>43751.901357986739</v>
      </c>
      <c r="BM196" s="15">
        <f t="shared" ca="1" si="89"/>
        <v>64937.591873136298</v>
      </c>
      <c r="BN196" s="15">
        <f t="shared" ca="1" si="90"/>
        <v>80984.263385482816</v>
      </c>
      <c r="BO196" s="15">
        <f t="shared" ca="1" si="91"/>
        <v>106765.72541436741</v>
      </c>
      <c r="BP196" s="15">
        <f t="shared" ca="1" si="92"/>
        <v>123427.95429705689</v>
      </c>
      <c r="BQ196" s="15">
        <f ca="1">Inputs!$B$20*EXP($B$10-0.5*C$7^2+C$7*AJ196)</f>
        <v>2069.5129380084832</v>
      </c>
      <c r="BR196" s="15">
        <f t="shared" ca="1" si="93"/>
        <v>3743.0746653226383</v>
      </c>
      <c r="BS196" s="15">
        <f t="shared" ca="1" si="94"/>
        <v>4413.2754414762858</v>
      </c>
      <c r="BT196" s="15">
        <f t="shared" ca="1" si="95"/>
        <v>8213.0745048286517</v>
      </c>
      <c r="BU196" s="15">
        <f t="shared" ca="1" si="96"/>
        <v>12833.7673584841</v>
      </c>
      <c r="BV196" s="15">
        <f t="shared" ca="1" si="97"/>
        <v>10103.244026228107</v>
      </c>
      <c r="BW196" s="15">
        <f t="shared" ca="1" si="98"/>
        <v>20426.285437258521</v>
      </c>
      <c r="BX196" s="15">
        <f t="shared" ca="1" si="99"/>
        <v>31223.550465976754</v>
      </c>
      <c r="BY196" s="15">
        <f t="shared" ca="1" si="100"/>
        <v>40104.495882220617</v>
      </c>
      <c r="BZ196" s="15">
        <f t="shared" ca="1" si="101"/>
        <v>35008.399830561793</v>
      </c>
      <c r="CA196" s="15">
        <f t="shared" ca="1" si="102"/>
        <v>48397.220948054011</v>
      </c>
      <c r="CB196" s="15">
        <f ca="1">(AU196*DCF!C$10-DCF!C$5*MAX(AU196*DCF!C$10,0)-MAX(AU196-Inputs!$B$6,0)/Inputs!$B$10)*DCF!C$6</f>
        <v>1041.1868723690945</v>
      </c>
      <c r="CC196" s="15">
        <f ca="1">(AV196*DCF!D$10-DCF!D$5*MAX(AV196*DCF!D$10,0)-MAX(AV196-AU196,0)/Inputs!$B$10)*DCF!D$6</f>
        <v>1273.9204160372915</v>
      </c>
      <c r="CD196" s="15">
        <f ca="1">(AW196*DCF!E$10-DCF!E$5*MAX(AW196*DCF!E$10,0)-MAX(AW196-AV196,0)/Inputs!$B$10)*DCF!E$6</f>
        <v>1537.3381942852193</v>
      </c>
      <c r="CE196" s="15">
        <f ca="1">(AX196*DCF!F$10-DCF!F$5*MAX(AX196*DCF!F$10,0)-MAX(AX196-AW196,0)/Inputs!$B$10)*DCF!F$6</f>
        <v>1719.508887736743</v>
      </c>
      <c r="CF196" s="15">
        <f ca="1">(AY196*DCF!G$10-DCF!G$5*MAX(AY196*DCF!G$10,0)-MAX(AY196-AX196,0)/Inputs!$B$10)*DCF!G$6</f>
        <v>2114.764591598821</v>
      </c>
      <c r="CG196" s="15">
        <f ca="1">(AZ196*DCF!H$10-DCF!H$5*MAX(AZ196*DCF!H$10,0)-MAX(AZ196-AY196,0)/Inputs!$B$10)*DCF!H$6</f>
        <v>2270.9179967386794</v>
      </c>
      <c r="CH196" s="15">
        <f ca="1">(BA196*DCF!I$10-DCF!I$5*MAX(BA196*DCF!I$10,0)-MAX(BA196-AZ196,0)/Inputs!$B$10)*DCF!I$6</f>
        <v>2388.603065814671</v>
      </c>
      <c r="CI196" s="15">
        <f ca="1">(BB196*DCF!J$10-DCF!J$5*MAX(BB196*DCF!J$10,0)-MAX(BB196-BA196,0)/Inputs!$B$10)*DCF!J$6</f>
        <v>2425.6783381538107</v>
      </c>
      <c r="CJ196" s="15">
        <f ca="1">(BC196*DCF!K$10-DCF!K$5*MAX(BC196*DCF!K$10,0)-MAX(BC196-BB196,0)/Inputs!$B$10)*DCF!K$6</f>
        <v>2912.7080365006714</v>
      </c>
      <c r="CK196" s="15">
        <f ca="1">(BD196*DCF!L$10-DCF!L$5*MAX(BD196*DCF!L$10,0)-MAX(BD196-BC196,0)/Inputs!$B$10)*DCF!L$6</f>
        <v>3141.4197455531198</v>
      </c>
      <c r="CL196" s="15">
        <f ca="1">(BE196*DCF!M$10-DCF!M$5*MAX(BE196*DCF!M$10,0)-MAX(BE196-BD196,0)/Inputs!$B$10)*DCF!M$6</f>
        <v>3657.6150507415969</v>
      </c>
      <c r="CM196" s="15">
        <f ca="1">(BF196*DCF!C$28-DCF!C$5*MAX(BF196*DCF!C$28,0)-MAX(BF196-Inputs!$B$13,0)/Inputs!$B$17)*DCF!C$6</f>
        <v>3730.2725504963541</v>
      </c>
      <c r="CN196" s="15">
        <f ca="1">(BG196*DCF!D$28-DCF!D$5*MAX(BG196*DCF!D$28,0)-MAX(BG196-BF196,0)/Inputs!$B$17)*DCF!D$6</f>
        <v>4663.3452134171703</v>
      </c>
      <c r="CO196" s="15">
        <f ca="1">(BH196*DCF!E$28-DCF!E$5*MAX(BH196*DCF!E$28,0)-MAX(BH196-BG196,0)/Inputs!$B$17)*DCF!E$6</f>
        <v>5441.5517630287504</v>
      </c>
      <c r="CP196" s="15">
        <f ca="1">(BI196*DCF!F$28-DCF!F$5*MAX(BI196*DCF!F$28,0)-MAX(BI196-BH196,0)/Inputs!$B$17)*DCF!F$6</f>
        <v>6207.3824077894633</v>
      </c>
      <c r="CQ196" s="15">
        <f ca="1">(BJ196*DCF!G$28-DCF!G$5*MAX(BJ196*DCF!G$28,0)-MAX(BJ196-BI196,0)/Inputs!$B$17)*DCF!G$6</f>
        <v>7068.448171349758</v>
      </c>
      <c r="CR196" s="15">
        <f ca="1">(BK196*DCF!H$28-DCF!H$5*MAX(BK196*DCF!H$28,0)-MAX(BK196-BJ196,0)/Inputs!$B$17)*DCF!H$6</f>
        <v>7667.1412337657321</v>
      </c>
      <c r="CS196" s="15">
        <f ca="1">(BL196*DCF!I$28-DCF!I$5*MAX(BL196*DCF!I$28,0)-MAX(BL196-BK196,0)/Inputs!$B$17)*DCF!I$6</f>
        <v>9235.6131735157833</v>
      </c>
      <c r="CT196" s="15">
        <f ca="1">(BM196*DCF!J$28-DCF!J$5*MAX(BM196*DCF!J$28,0)-MAX(BM196-BL196,0)/Inputs!$B$17)*DCF!J$6</f>
        <v>11677.424374480634</v>
      </c>
      <c r="CU196" s="15">
        <f ca="1">(BN196*DCF!K$28-DCF!K$5*MAX(BN196*DCF!K$28,0)-MAX(BN196-BM196,0)/Inputs!$B$17)*DCF!K$6</f>
        <v>15137.015044193522</v>
      </c>
      <c r="CV196" s="15">
        <f ca="1">(BO196*DCF!L$28-DCF!L$5*MAX(BO196*DCF!L$28,0)-MAX(BO196-BN196,0)/Inputs!$B$17)*DCF!L$6</f>
        <v>18384.78780045985</v>
      </c>
      <c r="CW196" s="15">
        <f ca="1">(BP196*DCF!M$28-DCF!M$5*MAX(BP196*DCF!M$28,0)-MAX(BP196-BO196,0)/Inputs!$B$17)*DCF!M$6</f>
        <v>21481.369917188058</v>
      </c>
      <c r="CX196" s="15">
        <f ca="1">(BQ196*DCF!C$46-DCF!C$5*MAX(BQ196*DCF!C$46,0)-MAX(BQ196-Inputs!$B$20,0)/Inputs!$B$24)*DCF!C$6</f>
        <v>-477.94756074098916</v>
      </c>
      <c r="CY196" s="15">
        <f ca="1">(BR196*DCF!D$46-DCF!D$5*MAX(BR196*DCF!D$46,0)-MAX(BR196-BQ196,0)/Inputs!$B$24)*DCF!D$6</f>
        <v>-1352.9504529623437</v>
      </c>
      <c r="CZ196" s="15">
        <f ca="1">(BS196*DCF!E$46-DCF!E$5*MAX(BS196*DCF!E$46,0)-MAX(BS196-BR196,0)/Inputs!$B$24)*DCF!E$6</f>
        <v>-786.05220066784705</v>
      </c>
      <c r="DA196" s="15">
        <f ca="1">(BT196*DCF!F$46-DCF!F$5*MAX(BT196*DCF!F$46,0)-MAX(BT196-BS196,0)/Inputs!$B$24)*DCF!F$6</f>
        <v>-1981.754972237931</v>
      </c>
      <c r="DB196" s="15">
        <f ca="1">(BU196*DCF!G$46-DCF!G$5*MAX(BU196*DCF!G$46,0)-MAX(BU196-BT196,0)/Inputs!$B$24)*DCF!G$6</f>
        <v>-1986.0123597373254</v>
      </c>
      <c r="DC196" s="15">
        <f ca="1">(BV196*DCF!H$46-DCF!H$5*MAX(BV196*DCF!H$46,0)-MAX(BV196-BU196,0)/Inputs!$B$24)*DCF!H$6</f>
        <v>0</v>
      </c>
      <c r="DD196" s="15">
        <f ca="1">(BW196*DCF!I$46-DCF!I$5*MAX(BW196*DCF!I$46,0)-MAX(BW196-BV196,0)/Inputs!$B$24)*DCF!I$6</f>
        <v>-2491.5928577992167</v>
      </c>
      <c r="DE196" s="15">
        <f ca="1">(BX196*DCF!J$46-DCF!J$5*MAX(BX196*DCF!J$46,0)-MAX(BX196-BW196,0)/Inputs!$B$24)*DCF!J$6</f>
        <v>-1553.5167100545721</v>
      </c>
      <c r="DF196" s="15">
        <f ca="1">(BY196*DCF!K$46-DCF!K$5*MAX(BY196*DCF!K$46,0)-MAX(BY196-BX196,0)/Inputs!$B$24)*DCF!K$6</f>
        <v>115.30745422092843</v>
      </c>
      <c r="DG196" s="15">
        <f ca="1">(BZ196*DCF!L$46-DCF!L$5*MAX(BZ196*DCF!L$46,0)-MAX(BZ196-BY196,0)/Inputs!$B$24)*DCF!L$6</f>
        <v>2419.9690226427247</v>
      </c>
      <c r="DH196" s="15">
        <f ca="1">(CA196*DCF!M$46-DCF!M$5*MAX(CA196*DCF!M$46,0)-MAX(CA196-BZ196,0)/Inputs!$B$24)*DCF!M$6</f>
        <v>995.13609120866158</v>
      </c>
      <c r="DI196" s="15">
        <f ca="1">SUM(CB196:CL196)+BE196*DCF!M$10*(1+Inputs!$B$30)*(1-Inputs!$B$33)*(1-Inputs!$B$30/Inputs!$B$31)/(Inputs!$B$29-Inputs!$B$30)*DCF!M$6</f>
        <v>105616.69332107462</v>
      </c>
      <c r="DJ196" s="15">
        <f ca="1">SUM(CM196:CW196)+BP196*DCF!M$28*(1+Inputs!$B$30)*(1-Inputs!$B$33)*(1-Inputs!$B$30/Inputs!$B$31)/(Inputs!$B$29-Inputs!$B$30)*DCF!M$6</f>
        <v>568696.52361559856</v>
      </c>
      <c r="DK196" s="15">
        <f ca="1">SUM(CX196:DH196)+CA196*DCF!M$46*(1+Inputs!$B$30)*(1-Inputs!$B$33)*(1-Inputs!$B$30/Inputs!$B$31)/(Inputs!$B$29-Inputs!$B$30)*DCF!M$6</f>
        <v>67728.422056886993</v>
      </c>
      <c r="DM196" s="15">
        <f ca="1">DI196+DJ196+DK196+Inputs!$B$34+Inputs!$B$36-Inputs!$B$35</f>
        <v>818892.6389935601</v>
      </c>
    </row>
    <row r="197" spans="1:117" x14ac:dyDescent="0.75">
      <c r="A197" s="11">
        <v>184</v>
      </c>
      <c r="C197" s="23">
        <f t="shared" ca="1" si="108"/>
        <v>0.57481043424202516</v>
      </c>
      <c r="D197" s="23">
        <f t="shared" ca="1" si="108"/>
        <v>1.3242932782339409</v>
      </c>
      <c r="E197" s="23">
        <f t="shared" ca="1" si="108"/>
        <v>0.41630334116102025</v>
      </c>
      <c r="F197" s="23">
        <f t="shared" ca="1" si="108"/>
        <v>-0.61117997852423123</v>
      </c>
      <c r="G197" s="23">
        <f t="shared" ca="1" si="108"/>
        <v>-0.28808987513520512</v>
      </c>
      <c r="H197" s="23">
        <f t="shared" ca="1" si="108"/>
        <v>1.4909735236876771</v>
      </c>
      <c r="I197" s="23">
        <f t="shared" ca="1" si="108"/>
        <v>-1.0361832767657948</v>
      </c>
      <c r="J197" s="23">
        <f t="shared" ca="1" si="108"/>
        <v>1.7780885869644412</v>
      </c>
      <c r="K197" s="23">
        <f t="shared" ca="1" si="108"/>
        <v>-0.31939936150559461</v>
      </c>
      <c r="L197" s="23">
        <f t="shared" ca="1" si="108"/>
        <v>0.45600151217968893</v>
      </c>
      <c r="M197" s="23">
        <f t="shared" ca="1" si="108"/>
        <v>-0.12821162943958125</v>
      </c>
      <c r="N197" s="23">
        <f ca="1">SQRT(Inputs!$B$38)*C197+SQRT(1-Inputs!$B$38)*_xlfn.NORM.S.INV(RAND())</f>
        <v>1.0860583838115121</v>
      </c>
      <c r="O197" s="23">
        <f ca="1">SQRT(Inputs!$B$38)*D197+SQRT(1-Inputs!$B$38)*_xlfn.NORM.S.INV(RAND())</f>
        <v>1.5796491649438864</v>
      </c>
      <c r="P197" s="23">
        <f ca="1">SQRT(Inputs!$B$38)*E197+SQRT(1-Inputs!$B$38)*_xlfn.NORM.S.INV(RAND())</f>
        <v>0.62905458805155179</v>
      </c>
      <c r="Q197" s="23">
        <f ca="1">SQRT(Inputs!$B$38)*F197+SQRT(1-Inputs!$B$38)*_xlfn.NORM.S.INV(RAND())</f>
        <v>-7.3619791290391701E-2</v>
      </c>
      <c r="R197" s="23">
        <f ca="1">SQRT(Inputs!$B$38)*G197+SQRT(1-Inputs!$B$38)*_xlfn.NORM.S.INV(RAND())</f>
        <v>0.45603330442733714</v>
      </c>
      <c r="S197" s="23">
        <f ca="1">SQRT(Inputs!$B$38)*H197+SQRT(1-Inputs!$B$38)*_xlfn.NORM.S.INV(RAND())</f>
        <v>2.1187125582498227</v>
      </c>
      <c r="T197" s="23">
        <f ca="1">SQRT(Inputs!$B$38)*I197+SQRT(1-Inputs!$B$38)*_xlfn.NORM.S.INV(RAND())</f>
        <v>-0.90855042257146601</v>
      </c>
      <c r="U197" s="23">
        <f ca="1">SQRT(Inputs!$B$38)*J197+SQRT(1-Inputs!$B$38)*_xlfn.NORM.S.INV(RAND())</f>
        <v>0.66993439107744934</v>
      </c>
      <c r="V197" s="23">
        <f ca="1">SQRT(Inputs!$B$38)*K197+SQRT(1-Inputs!$B$38)*_xlfn.NORM.S.INV(RAND())</f>
        <v>1.6192402883434649</v>
      </c>
      <c r="W197" s="23">
        <f ca="1">SQRT(Inputs!$B$38)*L197+SQRT(1-Inputs!$B$38)*_xlfn.NORM.S.INV(RAND())</f>
        <v>-0.63280078030019971</v>
      </c>
      <c r="X197" s="23">
        <f ca="1">SQRT(Inputs!$B$38)*M197+SQRT(1-Inputs!$B$38)*_xlfn.NORM.S.INV(RAND())</f>
        <v>-0.59399501540787747</v>
      </c>
      <c r="Y197" s="23">
        <f ca="1">SQRT(Inputs!$B$38)*C197+SQRT(1-Inputs!$B$38)*_xlfn.NORM.S.INV(RAND())</f>
        <v>-0.79410450132913235</v>
      </c>
      <c r="Z197" s="23">
        <f ca="1">SQRT(Inputs!$B$38)*D197+SQRT(1-Inputs!$B$38)*_xlfn.NORM.S.INV(RAND())</f>
        <v>1.8866760107338925</v>
      </c>
      <c r="AA197" s="23">
        <f ca="1">SQRT(Inputs!$B$38)*E197+SQRT(1-Inputs!$B$38)*_xlfn.NORM.S.INV(RAND())</f>
        <v>-0.61817587800818186</v>
      </c>
      <c r="AB197" s="23">
        <f ca="1">SQRT(Inputs!$B$38)*F197+SQRT(1-Inputs!$B$38)*_xlfn.NORM.S.INV(RAND())</f>
        <v>1.1251746941438092</v>
      </c>
      <c r="AC197" s="23">
        <f ca="1">SQRT(Inputs!$B$38)*G197+SQRT(1-Inputs!$B$38)*_xlfn.NORM.S.INV(RAND())</f>
        <v>1.4473208022897293</v>
      </c>
      <c r="AD197" s="23">
        <f ca="1">SQRT(Inputs!$B$38)*H197+SQRT(1-Inputs!$B$38)*_xlfn.NORM.S.INV(RAND())</f>
        <v>-0.34843045417545371</v>
      </c>
      <c r="AE197" s="23">
        <f ca="1">SQRT(Inputs!$B$38)*I197+SQRT(1-Inputs!$B$38)*_xlfn.NORM.S.INV(RAND())</f>
        <v>-1.8396804620773559</v>
      </c>
      <c r="AF197" s="23">
        <f ca="1">SQRT(Inputs!$B$38)*J197+SQRT(1-Inputs!$B$38)*_xlfn.NORM.S.INV(RAND())</f>
        <v>1.2803118196065615</v>
      </c>
      <c r="AG197" s="23">
        <f ca="1">SQRT(Inputs!$B$38)*K197+SQRT(1-Inputs!$B$38)*_xlfn.NORM.S.INV(RAND())</f>
        <v>1.1421667582185777</v>
      </c>
      <c r="AH197" s="23">
        <f ca="1">SQRT(Inputs!$B$38)*L197+SQRT(1-Inputs!$B$38)*_xlfn.NORM.S.INV(RAND())</f>
        <v>-2.8678241091772028E-2</v>
      </c>
      <c r="AI197" s="23">
        <f ca="1">SQRT(Inputs!$B$38)*M197+SQRT(1-Inputs!$B$38)*_xlfn.NORM.S.INV(RAND())</f>
        <v>0.60164805118539055</v>
      </c>
      <c r="AJ197" s="23">
        <f ca="1">SQRT(Inputs!$B$38)*C197+SQRT(1-Inputs!$B$38)*_xlfn.NORM.S.INV(RAND())</f>
        <v>-1.4986800869817907E-2</v>
      </c>
      <c r="AK197" s="23">
        <f ca="1">SQRT(Inputs!$B$38)*D197+SQRT(1-Inputs!$B$38)*_xlfn.NORM.S.INV(RAND())</f>
        <v>0.24866498609690252</v>
      </c>
      <c r="AL197" s="23">
        <f ca="1">SQRT(Inputs!$B$38)*E197+SQRT(1-Inputs!$B$38)*_xlfn.NORM.S.INV(RAND())</f>
        <v>1.8707018199792544</v>
      </c>
      <c r="AM197" s="23">
        <f ca="1">SQRT(Inputs!$B$38)*F197+SQRT(1-Inputs!$B$38)*_xlfn.NORM.S.INV(RAND())</f>
        <v>-0.75746664416264009</v>
      </c>
      <c r="AN197" s="23">
        <f ca="1">SQRT(Inputs!$B$38)*G197+SQRT(1-Inputs!$B$38)*_xlfn.NORM.S.INV(RAND())</f>
        <v>-1.6451545621186257</v>
      </c>
      <c r="AO197" s="23">
        <f ca="1">SQRT(Inputs!$B$38)*H197+SQRT(1-Inputs!$B$38)*_xlfn.NORM.S.INV(RAND())</f>
        <v>1.5094628726984261</v>
      </c>
      <c r="AP197" s="23">
        <f ca="1">SQRT(Inputs!$B$38)*I197+SQRT(1-Inputs!$B$38)*_xlfn.NORM.S.INV(RAND())</f>
        <v>-1.0674630506203611</v>
      </c>
      <c r="AQ197" s="23">
        <f ca="1">SQRT(Inputs!$B$38)*J197+SQRT(1-Inputs!$B$38)*_xlfn.NORM.S.INV(RAND())</f>
        <v>1.3753272741025477</v>
      </c>
      <c r="AR197" s="23">
        <f ca="1">SQRT(Inputs!$B$38)*K197+SQRT(1-Inputs!$B$38)*_xlfn.NORM.S.INV(RAND())</f>
        <v>-1.0916699717207246</v>
      </c>
      <c r="AS197" s="23">
        <f ca="1">SQRT(Inputs!$B$38)*L197+SQRT(1-Inputs!$B$38)*_xlfn.NORM.S.INV(RAND())</f>
        <v>5.4652897439414927E-2</v>
      </c>
      <c r="AT197" s="23">
        <f ca="1">SQRT(Inputs!$B$38)*M197+SQRT(1-Inputs!$B$38)*_xlfn.NORM.S.INV(RAND())</f>
        <v>0.46937087787545612</v>
      </c>
      <c r="AU197" s="15">
        <f ca="1">Inputs!$B$6*EXP($B$8-0.5*C$5^2+C$5*N197)</f>
        <v>5916.0012004084638</v>
      </c>
      <c r="AV197" s="15">
        <f t="shared" ca="1" si="73"/>
        <v>9083.8908898472382</v>
      </c>
      <c r="AW197" s="15">
        <f t="shared" ca="1" si="74"/>
        <v>12057.005383667336</v>
      </c>
      <c r="AX197" s="15">
        <f t="shared" ca="1" si="75"/>
        <v>14585.622593508006</v>
      </c>
      <c r="AY197" s="15">
        <f t="shared" ca="1" si="76"/>
        <v>18800.206556983027</v>
      </c>
      <c r="AZ197" s="15">
        <f t="shared" ca="1" si="77"/>
        <v>29035.18008183358</v>
      </c>
      <c r="BA197" s="15">
        <f t="shared" ca="1" si="78"/>
        <v>32308.645297786163</v>
      </c>
      <c r="BB197" s="15">
        <f t="shared" ca="1" si="79"/>
        <v>42301.749645105796</v>
      </c>
      <c r="BC197" s="15">
        <f t="shared" ca="1" si="80"/>
        <v>60574.051622214683</v>
      </c>
      <c r="BD197" s="15">
        <f t="shared" ca="1" si="81"/>
        <v>69944.099694170072</v>
      </c>
      <c r="BE197" s="15">
        <f t="shared" ca="1" si="82"/>
        <v>81193.838903046082</v>
      </c>
      <c r="BF197" s="15">
        <f ca="1">Inputs!$B$13*EXP($B$9-0.5*C$6^2+C$6*Y197)</f>
        <v>11816.354764817033</v>
      </c>
      <c r="BG197" s="15">
        <f t="shared" ca="1" si="83"/>
        <v>20241.339896122514</v>
      </c>
      <c r="BH197" s="15">
        <f t="shared" ca="1" si="84"/>
        <v>22321.187394855206</v>
      </c>
      <c r="BI197" s="15">
        <f t="shared" ca="1" si="85"/>
        <v>32491.213632106741</v>
      </c>
      <c r="BJ197" s="15">
        <f t="shared" ca="1" si="86"/>
        <v>49072.472487271451</v>
      </c>
      <c r="BK197" s="15">
        <f t="shared" ca="1" si="87"/>
        <v>57436.898852608385</v>
      </c>
      <c r="BL197" s="15">
        <f t="shared" ca="1" si="88"/>
        <v>55588.447976155207</v>
      </c>
      <c r="BM197" s="15">
        <f t="shared" ca="1" si="89"/>
        <v>80110.095060785359</v>
      </c>
      <c r="BN197" s="15">
        <f t="shared" ca="1" si="90"/>
        <v>112977.28427337052</v>
      </c>
      <c r="BO197" s="15">
        <f t="shared" ca="1" si="91"/>
        <v>138544.27985067037</v>
      </c>
      <c r="BP197" s="15">
        <f t="shared" ca="1" si="92"/>
        <v>182550.92355048098</v>
      </c>
      <c r="BQ197" s="15">
        <f ca="1">Inputs!$B$20*EXP($B$10-0.5*C$7^2+C$7*AJ197)</f>
        <v>4266.7731879586663</v>
      </c>
      <c r="BR197" s="15">
        <f t="shared" ca="1" si="93"/>
        <v>6265.1992752967608</v>
      </c>
      <c r="BS197" s="15">
        <f t="shared" ca="1" si="94"/>
        <v>14682.388217567675</v>
      </c>
      <c r="BT197" s="15">
        <f t="shared" ca="1" si="95"/>
        <v>16595.668388356196</v>
      </c>
      <c r="BU197" s="15">
        <f t="shared" ca="1" si="96"/>
        <v>15446.759574011317</v>
      </c>
      <c r="BV197" s="15">
        <f t="shared" ca="1" si="97"/>
        <v>30195.997347304085</v>
      </c>
      <c r="BW197" s="15">
        <f t="shared" ca="1" si="98"/>
        <v>33615.725649610948</v>
      </c>
      <c r="BX197" s="15">
        <f t="shared" ca="1" si="99"/>
        <v>61943.744903950355</v>
      </c>
      <c r="BY197" s="15">
        <f t="shared" ca="1" si="100"/>
        <v>70433.616390362222</v>
      </c>
      <c r="BZ197" s="15">
        <f t="shared" ca="1" si="101"/>
        <v>99826.16459459957</v>
      </c>
      <c r="CA197" s="15">
        <f t="shared" ca="1" si="102"/>
        <v>152422.94046777376</v>
      </c>
      <c r="CB197" s="15">
        <f ca="1">(AU197*DCF!C$10-DCF!C$5*MAX(AU197*DCF!C$10,0)-MAX(AU197-Inputs!$B$6,0)/Inputs!$B$10)*DCF!C$6</f>
        <v>1036.2738120984859</v>
      </c>
      <c r="CC197" s="15">
        <f ca="1">(AV197*DCF!D$10-DCF!D$5*MAX(AV197*DCF!D$10,0)-MAX(AV197-AU197,0)/Inputs!$B$10)*DCF!D$6</f>
        <v>1441.7298718529191</v>
      </c>
      <c r="CD197" s="15">
        <f ca="1">(AW197*DCF!E$10-DCF!E$5*MAX(AW197*DCF!E$10,0)-MAX(AW197-AV197,0)/Inputs!$B$10)*DCF!E$6</f>
        <v>2114.1021060500575</v>
      </c>
      <c r="CE197" s="15">
        <f ca="1">(AX197*DCF!F$10-DCF!F$5*MAX(AX197*DCF!F$10,0)-MAX(AX197-AW197,0)/Inputs!$B$10)*DCF!F$6</f>
        <v>2657.8756177059727</v>
      </c>
      <c r="CF197" s="15">
        <f ca="1">(AY197*DCF!G$10-DCF!G$5*MAX(AY197*DCF!G$10,0)-MAX(AY197-AX197,0)/Inputs!$B$10)*DCF!G$6</f>
        <v>3063.4758388423024</v>
      </c>
      <c r="CG197" s="15">
        <f ca="1">(AZ197*DCF!H$10-DCF!H$5*MAX(AZ197*DCF!H$10,0)-MAX(AZ197-AY197,0)/Inputs!$B$10)*DCF!H$6</f>
        <v>3819.7980037988305</v>
      </c>
      <c r="CH197" s="15">
        <f ca="1">(BA197*DCF!I$10-DCF!I$5*MAX(BA197*DCF!I$10,0)-MAX(BA197-AZ197,0)/Inputs!$B$10)*DCF!I$6</f>
        <v>5364.6478856591739</v>
      </c>
      <c r="CI197" s="15">
        <f ca="1">(BB197*DCF!J$10-DCF!J$5*MAX(BB197*DCF!J$10,0)-MAX(BB197-BA197,0)/Inputs!$B$10)*DCF!J$6</f>
        <v>5744.7881021853018</v>
      </c>
      <c r="CJ197" s="15">
        <f ca="1">(BC197*DCF!K$10-DCF!K$5*MAX(BC197*DCF!K$10,0)-MAX(BC197-BB197,0)/Inputs!$B$10)*DCF!K$6</f>
        <v>7193.6053650564572</v>
      </c>
      <c r="CK197" s="15">
        <f ca="1">(BD197*DCF!L$10-DCF!L$5*MAX(BD197*DCF!L$10,0)-MAX(BD197-BC197,0)/Inputs!$B$10)*DCF!L$6</f>
        <v>9337.201358588316</v>
      </c>
      <c r="CL197" s="15">
        <f ca="1">(BE197*DCF!M$10-DCF!M$5*MAX(BE197*DCF!M$10,0)-MAX(BE197-BD197,0)/Inputs!$B$10)*DCF!M$6</f>
        <v>10113.599283191837</v>
      </c>
      <c r="CM197" s="15">
        <f ca="1">(BF197*DCF!C$28-DCF!C$5*MAX(BF197*DCF!C$28,0)-MAX(BF197-Inputs!$B$13,0)/Inputs!$B$17)*DCF!C$6</f>
        <v>3507.11583675564</v>
      </c>
      <c r="CN197" s="15">
        <f ca="1">(BG197*DCF!D$28-DCF!D$5*MAX(BG197*DCF!D$28,0)-MAX(BG197-BF197,0)/Inputs!$B$17)*DCF!D$6</f>
        <v>4164.1058309322152</v>
      </c>
      <c r="CO197" s="15">
        <f ca="1">(BH197*DCF!E$28-DCF!E$5*MAX(BH197*DCF!E$28,0)-MAX(BH197-BG197,0)/Inputs!$B$17)*DCF!E$6</f>
        <v>5911.848417831693</v>
      </c>
      <c r="CP197" s="15">
        <f ca="1">(BI197*DCF!F$28-DCF!F$5*MAX(BI197*DCF!F$28,0)-MAX(BI197-BH197,0)/Inputs!$B$17)*DCF!F$6</f>
        <v>6968.8946285081747</v>
      </c>
      <c r="CQ197" s="15">
        <f ca="1">(BJ197*DCF!G$28-DCF!G$5*MAX(BJ197*DCF!G$28,0)-MAX(BJ197-BI197,0)/Inputs!$B$17)*DCF!G$6</f>
        <v>9943.4213619964903</v>
      </c>
      <c r="CR197" s="15">
        <f ca="1">(BK197*DCF!H$28-DCF!H$5*MAX(BK197*DCF!H$28,0)-MAX(BK197-BJ197,0)/Inputs!$B$17)*DCF!H$6</f>
        <v>12905.181650274042</v>
      </c>
      <c r="CS197" s="15">
        <f ca="1">(BL197*DCF!I$28-DCF!I$5*MAX(BL197*DCF!I$28,0)-MAX(BL197-BK197,0)/Inputs!$B$17)*DCF!I$6</f>
        <v>13071.792369154977</v>
      </c>
      <c r="CT197" s="15">
        <f ca="1">(BM197*DCF!J$28-DCF!J$5*MAX(BM197*DCF!J$28,0)-MAX(BM197-BL197,0)/Inputs!$B$17)*DCF!J$6</f>
        <v>14619.831562039713</v>
      </c>
      <c r="CU197" s="15">
        <f ca="1">(BN197*DCF!K$28-DCF!K$5*MAX(BN197*DCF!K$28,0)-MAX(BN197-BM197,0)/Inputs!$B$17)*DCF!K$6</f>
        <v>19833.115258769045</v>
      </c>
      <c r="CV197" s="15">
        <f ca="1">(BO197*DCF!L$28-DCF!L$5*MAX(BO197*DCF!L$28,0)-MAX(BO197-BN197,0)/Inputs!$B$17)*DCF!L$6</f>
        <v>24749.543674957742</v>
      </c>
      <c r="CW197" s="15">
        <f ca="1">(BP197*DCF!M$28-DCF!M$5*MAX(BP197*DCF!M$28,0)-MAX(BP197-BO197,0)/Inputs!$B$17)*DCF!M$6</f>
        <v>29747.131091246851</v>
      </c>
      <c r="CX197" s="15">
        <f ca="1">(BQ197*DCF!C$46-DCF!C$5*MAX(BQ197*DCF!C$46,0)-MAX(BQ197-Inputs!$B$20,0)/Inputs!$B$24)*DCF!C$6</f>
        <v>-1477.6719547057733</v>
      </c>
      <c r="CY197" s="15">
        <f ca="1">(BR197*DCF!D$46-DCF!D$5*MAX(BR197*DCF!D$46,0)-MAX(BR197-BQ197,0)/Inputs!$B$24)*DCF!D$6</f>
        <v>-1922.0352329819025</v>
      </c>
      <c r="CZ197" s="15">
        <f ca="1">(BS197*DCF!E$46-DCF!E$5*MAX(BS197*DCF!E$46,0)-MAX(BS197-BR197,0)/Inputs!$B$24)*DCF!E$6</f>
        <v>-5054.0421301799524</v>
      </c>
      <c r="DA197" s="15">
        <f ca="1">(BT197*DCF!F$46-DCF!F$5*MAX(BT197*DCF!F$46,0)-MAX(BT197-BS197,0)/Inputs!$B$24)*DCF!F$6</f>
        <v>-1905.2872914438365</v>
      </c>
      <c r="DB197" s="15">
        <f ca="1">(BU197*DCF!G$46-DCF!G$5*MAX(BU197*DCF!G$46,0)-MAX(BU197-BT197,0)/Inputs!$B$24)*DCF!G$6</f>
        <v>-519.59847299928731</v>
      </c>
      <c r="DC197" s="15">
        <f ca="1">(BV197*DCF!H$46-DCF!H$5*MAX(BV197*DCF!H$46,0)-MAX(BV197-BU197,0)/Inputs!$B$24)*DCF!H$6</f>
        <v>-4583.2352679715423</v>
      </c>
      <c r="DD197" s="15">
        <f ca="1">(BW197*DCF!I$46-DCF!I$5*MAX(BW197*DCF!I$46,0)-MAX(BW197-BV197,0)/Inputs!$B$24)*DCF!I$6</f>
        <v>-205.30348914585684</v>
      </c>
      <c r="DE197" s="15">
        <f ca="1">(BX197*DCF!J$46-DCF!J$5*MAX(BX197*DCF!J$46,0)-MAX(BX197-BW197,0)/Inputs!$B$24)*DCF!J$6</f>
        <v>-4913.759138520858</v>
      </c>
      <c r="DF197" s="15">
        <f ca="1">(BY197*DCF!K$46-DCF!K$5*MAX(BY197*DCF!K$46,0)-MAX(BY197-BX197,0)/Inputs!$B$24)*DCF!K$6</f>
        <v>1943.6106148841411</v>
      </c>
      <c r="DG197" s="15">
        <f ca="1">(BZ197*DCF!L$46-DCF!L$5*MAX(BZ197*DCF!L$46,0)-MAX(BZ197-BY197,0)/Inputs!$B$24)*DCF!L$6</f>
        <v>248.89011106780421</v>
      </c>
      <c r="DH197" s="15">
        <f ca="1">(CA197*DCF!M$46-DCF!M$5*MAX(CA197*DCF!M$46,0)-MAX(CA197-BZ197,0)/Inputs!$B$24)*DCF!M$6</f>
        <v>953.67816989089442</v>
      </c>
      <c r="DI197" s="15">
        <f ca="1">SUM(CB197:CL197)+BE197*DCF!M$10*(1+Inputs!$B$30)*(1-Inputs!$B$33)*(1-Inputs!$B$30/Inputs!$B$31)/(Inputs!$B$29-Inputs!$B$30)*DCF!M$6</f>
        <v>277850.624589574</v>
      </c>
      <c r="DJ197" s="15">
        <f ca="1">SUM(CM197:CW197)+BP197*DCF!M$28*(1+Inputs!$B$30)*(1-Inputs!$B$33)*(1-Inputs!$B$30/Inputs!$B$31)/(Inputs!$B$29-Inputs!$B$30)*DCF!M$6</f>
        <v>822810.82731852634</v>
      </c>
      <c r="DK197" s="15">
        <f ca="1">SUM(CX197:DH197)+CA197*DCF!M$46*(1+Inputs!$B$30)*(1-Inputs!$B$33)*(1-Inputs!$B$30/Inputs!$B$31)/(Inputs!$B$29-Inputs!$B$30)*DCF!M$6</f>
        <v>218229.16753263769</v>
      </c>
      <c r="DM197" s="15">
        <f ca="1">DI197+DJ197+DK197+Inputs!$B$34+Inputs!$B$36-Inputs!$B$35</f>
        <v>1395741.6194407381</v>
      </c>
    </row>
    <row r="198" spans="1:117" x14ac:dyDescent="0.75">
      <c r="A198" s="11">
        <v>185</v>
      </c>
      <c r="C198" s="23">
        <f t="shared" ca="1" si="108"/>
        <v>-0.81120654630842504</v>
      </c>
      <c r="D198" s="23">
        <f t="shared" ca="1" si="108"/>
        <v>2.3244031094316275</v>
      </c>
      <c r="E198" s="23">
        <f t="shared" ca="1" si="108"/>
        <v>0.36123248491186666</v>
      </c>
      <c r="F198" s="23">
        <f t="shared" ca="1" si="108"/>
        <v>0.66493476618442515</v>
      </c>
      <c r="G198" s="23">
        <f t="shared" ca="1" si="108"/>
        <v>-0.75861950907895792</v>
      </c>
      <c r="H198" s="23">
        <f t="shared" ca="1" si="108"/>
        <v>1.2635363869413692</v>
      </c>
      <c r="I198" s="23">
        <f t="shared" ca="1" si="108"/>
        <v>-0.63783477910275388</v>
      </c>
      <c r="J198" s="23">
        <f t="shared" ca="1" si="108"/>
        <v>0.25205007456844142</v>
      </c>
      <c r="K198" s="23">
        <f t="shared" ca="1" si="108"/>
        <v>1.4956092500202358</v>
      </c>
      <c r="L198" s="23">
        <f t="shared" ca="1" si="108"/>
        <v>-2.3292270321137534</v>
      </c>
      <c r="M198" s="23">
        <f t="shared" ca="1" si="108"/>
        <v>1.0781971957276744</v>
      </c>
      <c r="N198" s="23">
        <f ca="1">SQRT(Inputs!$B$38)*C198+SQRT(1-Inputs!$B$38)*_xlfn.NORM.S.INV(RAND())</f>
        <v>1.1802792325933065E-2</v>
      </c>
      <c r="O198" s="23">
        <f ca="1">SQRT(Inputs!$B$38)*D198+SQRT(1-Inputs!$B$38)*_xlfn.NORM.S.INV(RAND())</f>
        <v>1.0279647394677882</v>
      </c>
      <c r="P198" s="23">
        <f ca="1">SQRT(Inputs!$B$38)*E198+SQRT(1-Inputs!$B$38)*_xlfn.NORM.S.INV(RAND())</f>
        <v>-0.44554819322853512</v>
      </c>
      <c r="Q198" s="23">
        <f ca="1">SQRT(Inputs!$B$38)*F198+SQRT(1-Inputs!$B$38)*_xlfn.NORM.S.INV(RAND())</f>
        <v>0.26660448684881055</v>
      </c>
      <c r="R198" s="23">
        <f ca="1">SQRT(Inputs!$B$38)*G198+SQRT(1-Inputs!$B$38)*_xlfn.NORM.S.INV(RAND())</f>
        <v>-1.2352529744427085</v>
      </c>
      <c r="S198" s="23">
        <f ca="1">SQRT(Inputs!$B$38)*H198+SQRT(1-Inputs!$B$38)*_xlfn.NORM.S.INV(RAND())</f>
        <v>2.407560126057557</v>
      </c>
      <c r="T198" s="23">
        <f ca="1">SQRT(Inputs!$B$38)*I198+SQRT(1-Inputs!$B$38)*_xlfn.NORM.S.INV(RAND())</f>
        <v>-0.14761779713857789</v>
      </c>
      <c r="U198" s="23">
        <f ca="1">SQRT(Inputs!$B$38)*J198+SQRT(1-Inputs!$B$38)*_xlfn.NORM.S.INV(RAND())</f>
        <v>-0.11131634689625589</v>
      </c>
      <c r="V198" s="23">
        <f ca="1">SQRT(Inputs!$B$38)*K198+SQRT(1-Inputs!$B$38)*_xlfn.NORM.S.INV(RAND())</f>
        <v>1.9920809277988574</v>
      </c>
      <c r="W198" s="23">
        <f ca="1">SQRT(Inputs!$B$38)*L198+SQRT(1-Inputs!$B$38)*_xlfn.NORM.S.INV(RAND())</f>
        <v>-1.4535180915321178</v>
      </c>
      <c r="X198" s="23">
        <f ca="1">SQRT(Inputs!$B$38)*M198+SQRT(1-Inputs!$B$38)*_xlfn.NORM.S.INV(RAND())</f>
        <v>0.29567859623130605</v>
      </c>
      <c r="Y198" s="23">
        <f ca="1">SQRT(Inputs!$B$38)*C198+SQRT(1-Inputs!$B$38)*_xlfn.NORM.S.INV(RAND())</f>
        <v>-1.5753028903051842</v>
      </c>
      <c r="Z198" s="23">
        <f ca="1">SQRT(Inputs!$B$38)*D198+SQRT(1-Inputs!$B$38)*_xlfn.NORM.S.INV(RAND())</f>
        <v>1.1880785018295221</v>
      </c>
      <c r="AA198" s="23">
        <f ca="1">SQRT(Inputs!$B$38)*E198+SQRT(1-Inputs!$B$38)*_xlfn.NORM.S.INV(RAND())</f>
        <v>0.91605381235785066</v>
      </c>
      <c r="AB198" s="23">
        <f ca="1">SQRT(Inputs!$B$38)*F198+SQRT(1-Inputs!$B$38)*_xlfn.NORM.S.INV(RAND())</f>
        <v>-0.85628476093551453</v>
      </c>
      <c r="AC198" s="23">
        <f ca="1">SQRT(Inputs!$B$38)*G198+SQRT(1-Inputs!$B$38)*_xlfn.NORM.S.INV(RAND())</f>
        <v>-1.1091782779246153</v>
      </c>
      <c r="AD198" s="23">
        <f ca="1">SQRT(Inputs!$B$38)*H198+SQRT(1-Inputs!$B$38)*_xlfn.NORM.S.INV(RAND())</f>
        <v>9.7493732841898884E-2</v>
      </c>
      <c r="AE198" s="23">
        <f ca="1">SQRT(Inputs!$B$38)*I198+SQRT(1-Inputs!$B$38)*_xlfn.NORM.S.INV(RAND())</f>
        <v>-0.79503496687855701</v>
      </c>
      <c r="AF198" s="23">
        <f ca="1">SQRT(Inputs!$B$38)*J198+SQRT(1-Inputs!$B$38)*_xlfn.NORM.S.INV(RAND())</f>
        <v>0.63177094239604459</v>
      </c>
      <c r="AG198" s="23">
        <f ca="1">SQRT(Inputs!$B$38)*K198+SQRT(1-Inputs!$B$38)*_xlfn.NORM.S.INV(RAND())</f>
        <v>0.33466248864562148</v>
      </c>
      <c r="AH198" s="23">
        <f ca="1">SQRT(Inputs!$B$38)*L198+SQRT(1-Inputs!$B$38)*_xlfn.NORM.S.INV(RAND())</f>
        <v>-1.9030321507064549</v>
      </c>
      <c r="AI198" s="23">
        <f ca="1">SQRT(Inputs!$B$38)*M198+SQRT(1-Inputs!$B$38)*_xlfn.NORM.S.INV(RAND())</f>
        <v>1.0903814372402207</v>
      </c>
      <c r="AJ198" s="23">
        <f ca="1">SQRT(Inputs!$B$38)*C198+SQRT(1-Inputs!$B$38)*_xlfn.NORM.S.INV(RAND())</f>
        <v>-0.43269185547085764</v>
      </c>
      <c r="AK198" s="23">
        <f ca="1">SQRT(Inputs!$B$38)*D198+SQRT(1-Inputs!$B$38)*_xlfn.NORM.S.INV(RAND())</f>
        <v>0.35264717141913515</v>
      </c>
      <c r="AL198" s="23">
        <f ca="1">SQRT(Inputs!$B$38)*E198+SQRT(1-Inputs!$B$38)*_xlfn.NORM.S.INV(RAND())</f>
        <v>0.76724745644788483</v>
      </c>
      <c r="AM198" s="23">
        <f ca="1">SQRT(Inputs!$B$38)*F198+SQRT(1-Inputs!$B$38)*_xlfn.NORM.S.INV(RAND())</f>
        <v>1.0952330022968182</v>
      </c>
      <c r="AN198" s="23">
        <f ca="1">SQRT(Inputs!$B$38)*G198+SQRT(1-Inputs!$B$38)*_xlfn.NORM.S.INV(RAND())</f>
        <v>-9.1596788037979771E-2</v>
      </c>
      <c r="AO198" s="23">
        <f ca="1">SQRT(Inputs!$B$38)*H198+SQRT(1-Inputs!$B$38)*_xlfn.NORM.S.INV(RAND())</f>
        <v>0.13126496402432786</v>
      </c>
      <c r="AP198" s="23">
        <f ca="1">SQRT(Inputs!$B$38)*I198+SQRT(1-Inputs!$B$38)*_xlfn.NORM.S.INV(RAND())</f>
        <v>-0.63185187253439978</v>
      </c>
      <c r="AQ198" s="23">
        <f ca="1">SQRT(Inputs!$B$38)*J198+SQRT(1-Inputs!$B$38)*_xlfn.NORM.S.INV(RAND())</f>
        <v>1.199984364667285</v>
      </c>
      <c r="AR198" s="23">
        <f ca="1">SQRT(Inputs!$B$38)*K198+SQRT(1-Inputs!$B$38)*_xlfn.NORM.S.INV(RAND())</f>
        <v>0.50941088846358795</v>
      </c>
      <c r="AS198" s="23">
        <f ca="1">SQRT(Inputs!$B$38)*L198+SQRT(1-Inputs!$B$38)*_xlfn.NORM.S.INV(RAND())</f>
        <v>-1.0017275829796322</v>
      </c>
      <c r="AT198" s="23">
        <f ca="1">SQRT(Inputs!$B$38)*M198+SQRT(1-Inputs!$B$38)*_xlfn.NORM.S.INV(RAND())</f>
        <v>0.47674551912762703</v>
      </c>
      <c r="AU198" s="15">
        <f ca="1">Inputs!$B$6*EXP($B$8-0.5*C$5^2+C$5*N198)</f>
        <v>4971.7291221218147</v>
      </c>
      <c r="AV198" s="15">
        <f t="shared" ca="1" si="73"/>
        <v>7039.1983269930251</v>
      </c>
      <c r="AW198" s="15">
        <f t="shared" ca="1" si="74"/>
        <v>8082.4403774922603</v>
      </c>
      <c r="AX198" s="15">
        <f t="shared" ca="1" si="75"/>
        <v>10202.058333667072</v>
      </c>
      <c r="AY198" s="15">
        <f t="shared" ca="1" si="76"/>
        <v>10793.01555571397</v>
      </c>
      <c r="AZ198" s="15">
        <f t="shared" ca="1" si="77"/>
        <v>17207.533606244688</v>
      </c>
      <c r="BA198" s="15">
        <f t="shared" ca="1" si="78"/>
        <v>20734.78895609139</v>
      </c>
      <c r="BB198" s="15">
        <f t="shared" ca="1" si="79"/>
        <v>25104.152566854002</v>
      </c>
      <c r="BC198" s="15">
        <f t="shared" ca="1" si="80"/>
        <v>37265.266552401823</v>
      </c>
      <c r="BD198" s="15">
        <f t="shared" ca="1" si="81"/>
        <v>39850.177212641822</v>
      </c>
      <c r="BE198" s="15">
        <f t="shared" ca="1" si="82"/>
        <v>50164.200118965418</v>
      </c>
      <c r="BF198" s="15">
        <f ca="1">Inputs!$B$13*EXP($B$9-0.5*C$6^2+C$6*Y198)</f>
        <v>10121.013353060967</v>
      </c>
      <c r="BG198" s="15">
        <f t="shared" ca="1" si="83"/>
        <v>15283.937581800918</v>
      </c>
      <c r="BH198" s="15">
        <f t="shared" ca="1" si="84"/>
        <v>21738.286911427746</v>
      </c>
      <c r="BI198" s="15">
        <f t="shared" ca="1" si="85"/>
        <v>23324.941704100049</v>
      </c>
      <c r="BJ198" s="15">
        <f t="shared" ca="1" si="86"/>
        <v>24369.780432089909</v>
      </c>
      <c r="BK198" s="15">
        <f t="shared" ca="1" si="87"/>
        <v>30308.922732897448</v>
      </c>
      <c r="BL198" s="15">
        <f t="shared" ca="1" si="88"/>
        <v>33585.953962200241</v>
      </c>
      <c r="BM198" s="15">
        <f t="shared" ca="1" si="89"/>
        <v>44655.065280439543</v>
      </c>
      <c r="BN198" s="15">
        <f t="shared" ca="1" si="90"/>
        <v>57167.449322836052</v>
      </c>
      <c r="BO198" s="15">
        <f t="shared" ca="1" si="91"/>
        <v>56379.890407271843</v>
      </c>
      <c r="BP198" s="15">
        <f t="shared" ca="1" si="92"/>
        <v>78517.65055973921</v>
      </c>
      <c r="BQ198" s="15">
        <f ca="1">Inputs!$B$20*EXP($B$10-0.5*C$7^2+C$7*AJ198)</f>
        <v>3679.2359053423042</v>
      </c>
      <c r="BR198" s="15">
        <f t="shared" ca="1" si="93"/>
        <v>5583.8600780641809</v>
      </c>
      <c r="BS198" s="15">
        <f t="shared" ca="1" si="94"/>
        <v>9531.511446041246</v>
      </c>
      <c r="BT198" s="15">
        <f t="shared" ca="1" si="95"/>
        <v>17516.077611513545</v>
      </c>
      <c r="BU198" s="15">
        <f t="shared" ca="1" si="96"/>
        <v>23743.073873203561</v>
      </c>
      <c r="BV198" s="15">
        <f t="shared" ca="1" si="97"/>
        <v>34024.981315885823</v>
      </c>
      <c r="BW198" s="15">
        <f t="shared" ca="1" si="98"/>
        <v>41536.658719281062</v>
      </c>
      <c r="BX198" s="15">
        <f t="shared" ca="1" si="99"/>
        <v>73895.89755565855</v>
      </c>
      <c r="BY198" s="15">
        <f t="shared" ca="1" si="100"/>
        <v>114140.21917731101</v>
      </c>
      <c r="BZ198" s="15">
        <f t="shared" ca="1" si="101"/>
        <v>133218.26720964027</v>
      </c>
      <c r="CA198" s="15">
        <f t="shared" ca="1" si="102"/>
        <v>203675.53443948246</v>
      </c>
      <c r="CB198" s="15">
        <f ca="1">(AU198*DCF!C$10-DCF!C$5*MAX(AU198*DCF!C$10,0)-MAX(AU198-Inputs!$B$6,0)/Inputs!$B$10)*DCF!C$6</f>
        <v>1043.0066403245021</v>
      </c>
      <c r="CC198" s="15">
        <f ca="1">(AV198*DCF!D$10-DCF!D$5*MAX(AV198*DCF!D$10,0)-MAX(AV198-AU198,0)/Inputs!$B$10)*DCF!D$6</f>
        <v>1211.658647106407</v>
      </c>
      <c r="CD198" s="15">
        <f ca="1">(AW198*DCF!E$10-DCF!E$5*MAX(AW198*DCF!E$10,0)-MAX(AW198-AV198,0)/Inputs!$B$10)*DCF!E$6</f>
        <v>1631.1255093650423</v>
      </c>
      <c r="CE198" s="15">
        <f ca="1">(AX198*DCF!F$10-DCF!F$5*MAX(AX198*DCF!F$10,0)-MAX(AX198-AW198,0)/Inputs!$B$10)*DCF!F$6</f>
        <v>1786.0531302026575</v>
      </c>
      <c r="CF198" s="15">
        <f ca="1">(AY198*DCF!G$10-DCF!G$5*MAX(AY198*DCF!G$10,0)-MAX(AY198-AX198,0)/Inputs!$B$10)*DCF!G$6</f>
        <v>2110.1990991371954</v>
      </c>
      <c r="CG198" s="15">
        <f ca="1">(AZ198*DCF!H$10-DCF!H$5*MAX(AZ198*DCF!H$10,0)-MAX(AZ198-AY198,0)/Inputs!$B$10)*DCF!H$6</f>
        <v>2201.8423169922175</v>
      </c>
      <c r="CH198" s="15">
        <f ca="1">(BA198*DCF!I$10-DCF!I$5*MAX(BA198*DCF!I$10,0)-MAX(BA198-AZ198,0)/Inputs!$B$10)*DCF!I$6</f>
        <v>3208.8960736393765</v>
      </c>
      <c r="CI198" s="15">
        <f ca="1">(BB198*DCF!J$10-DCF!J$5*MAX(BB198*DCF!J$10,0)-MAX(BB198-BA198,0)/Inputs!$B$10)*DCF!J$6</f>
        <v>3645.8257763705087</v>
      </c>
      <c r="CJ198" s="15">
        <f ca="1">(BC198*DCF!K$10-DCF!K$5*MAX(BC198*DCF!K$10,0)-MAX(BC198-BB198,0)/Inputs!$B$10)*DCF!K$6</f>
        <v>4296.7385995034119</v>
      </c>
      <c r="CK198" s="15">
        <f ca="1">(BD198*DCF!L$10-DCF!L$5*MAX(BD198*DCF!L$10,0)-MAX(BD198-BC198,0)/Inputs!$B$10)*DCF!L$6</f>
        <v>5675.8937116147954</v>
      </c>
      <c r="CL198" s="15">
        <f ca="1">(BE198*DCF!M$10-DCF!M$5*MAX(BE198*DCF!M$10,0)-MAX(BE198-BD198,0)/Inputs!$B$10)*DCF!M$6</f>
        <v>5846.6972223476796</v>
      </c>
      <c r="CM198" s="15">
        <f ca="1">(BF198*DCF!C$28-DCF!C$5*MAX(BF198*DCF!C$28,0)-MAX(BF198-Inputs!$B$13,0)/Inputs!$B$17)*DCF!C$6</f>
        <v>3088.8669004532062</v>
      </c>
      <c r="CN198" s="15">
        <f ca="1">(BG198*DCF!D$28-DCF!D$5*MAX(BG198*DCF!D$28,0)-MAX(BG198-BF198,0)/Inputs!$B$17)*DCF!D$6</f>
        <v>3399.9836675579577</v>
      </c>
      <c r="CO198" s="15">
        <f ca="1">(BH198*DCF!E$28-DCF!E$5*MAX(BH198*DCF!E$28,0)-MAX(BH198-BG198,0)/Inputs!$B$17)*DCF!E$6</f>
        <v>4884.6065247366141</v>
      </c>
      <c r="CP198" s="15">
        <f ca="1">(BI198*DCF!F$28-DCF!F$5*MAX(BI198*DCF!F$28,0)-MAX(BI198-BH198,0)/Inputs!$B$17)*DCF!F$6</f>
        <v>6043.2316895833237</v>
      </c>
      <c r="CQ198" s="15">
        <f ca="1">(BJ198*DCF!G$28-DCF!G$5*MAX(BJ198*DCF!G$28,0)-MAX(BJ198-BI198,0)/Inputs!$B$17)*DCF!G$6</f>
        <v>6147.1928737955068</v>
      </c>
      <c r="CR198" s="15">
        <f ca="1">(BK198*DCF!H$28-DCF!H$5*MAX(BK198*DCF!H$28,0)-MAX(BK198-BJ198,0)/Inputs!$B$17)*DCF!H$6</f>
        <v>6572.9549418280085</v>
      </c>
      <c r="CS198" s="15">
        <f ca="1">(BL198*DCF!I$28-DCF!I$5*MAX(BL198*DCF!I$28,0)-MAX(BL198-BK198,0)/Inputs!$B$17)*DCF!I$6</f>
        <v>7427.4846319456383</v>
      </c>
      <c r="CT198" s="15">
        <f ca="1">(BM198*DCF!J$28-DCF!J$5*MAX(BM198*DCF!J$28,0)-MAX(BM198-BL198,0)/Inputs!$B$17)*DCF!J$6</f>
        <v>8494.1129222963464</v>
      </c>
      <c r="CU198" s="15">
        <f ca="1">(BN198*DCF!K$28-DCF!K$5*MAX(BN198*DCF!K$28,0)-MAX(BN198-BM198,0)/Inputs!$B$17)*DCF!K$6</f>
        <v>10540.206389298011</v>
      </c>
      <c r="CV198" s="15">
        <f ca="1">(BO198*DCF!L$28-DCF!L$5*MAX(BO198*DCF!L$28,0)-MAX(BO198-BN198,0)/Inputs!$B$17)*DCF!L$6</f>
        <v>11248.971543020662</v>
      </c>
      <c r="CW198" s="15">
        <f ca="1">(BP198*DCF!M$28-DCF!M$5*MAX(BP198*DCF!M$28,0)-MAX(BP198-BO198,0)/Inputs!$B$17)*DCF!M$6</f>
        <v>12459.123401876075</v>
      </c>
      <c r="CX198" s="15">
        <f ca="1">(BQ198*DCF!C$46-DCF!C$5*MAX(BQ198*DCF!C$46,0)-MAX(BQ198-Inputs!$B$20,0)/Inputs!$B$24)*DCF!C$6</f>
        <v>-1070.602243886123</v>
      </c>
      <c r="CY198" s="15">
        <f ca="1">(BR198*DCF!D$46-DCF!D$5*MAX(BR198*DCF!D$46,0)-MAX(BR198-BQ198,0)/Inputs!$B$24)*DCF!D$6</f>
        <v>-1765.72202270962</v>
      </c>
      <c r="CZ198" s="15">
        <f ca="1">(BS198*DCF!E$46-DCF!E$5*MAX(BS198*DCF!E$46,0)-MAX(BS198-BR198,0)/Inputs!$B$24)*DCF!E$6</f>
        <v>-2683.1733162342384</v>
      </c>
      <c r="DA198" s="15">
        <f ca="1">(BT198*DCF!F$46-DCF!F$5*MAX(BT198*DCF!F$46,0)-MAX(BT198-BS198,0)/Inputs!$B$24)*DCF!F$6</f>
        <v>-4183.0644690006447</v>
      </c>
      <c r="DB198" s="15">
        <f ca="1">(BU198*DCF!G$46-DCF!G$5*MAX(BU198*DCF!G$46,0)-MAX(BU198-BT198,0)/Inputs!$B$24)*DCF!G$6</f>
        <v>-2893.3086065172629</v>
      </c>
      <c r="DC198" s="15">
        <f ca="1">(BV198*DCF!H$46-DCF!H$5*MAX(BV198*DCF!H$46,0)-MAX(BV198-BU198,0)/Inputs!$B$24)*DCF!H$6</f>
        <v>-3195.0397395213945</v>
      </c>
      <c r="DD198" s="15">
        <f ca="1">(BW198*DCF!I$46-DCF!I$5*MAX(BW198*DCF!I$46,0)-MAX(BW198-BV198,0)/Inputs!$B$24)*DCF!I$6</f>
        <v>-1197.0067576134265</v>
      </c>
      <c r="DE198" s="15">
        <f ca="1">(BX198*DCF!J$46-DCF!J$5*MAX(BX198*DCF!J$46,0)-MAX(BX198-BW198,0)/Inputs!$B$24)*DCF!J$6</f>
        <v>-5481.412968504218</v>
      </c>
      <c r="DF198" s="15">
        <f ca="1">(BY198*DCF!K$46-DCF!K$5*MAX(BY198*DCF!K$46,0)-MAX(BY198-BX198,0)/Inputs!$B$24)*DCF!K$6</f>
        <v>-3338.716885230911</v>
      </c>
      <c r="DG198" s="15">
        <f ca="1">(BZ198*DCF!L$46-DCF!L$5*MAX(BZ198*DCF!L$46,0)-MAX(BZ198-BY198,0)/Inputs!$B$24)*DCF!L$6</f>
        <v>4891.3377582084831</v>
      </c>
      <c r="DH198" s="15">
        <f ca="1">(CA198*DCF!M$46-DCF!M$5*MAX(CA198*DCF!M$46,0)-MAX(CA198-BZ198,0)/Inputs!$B$24)*DCF!M$6</f>
        <v>1237.8339157636974</v>
      </c>
      <c r="DI198" s="15">
        <f ca="1">SUM(CB198:CL198)+BE198*DCF!M$10*(1+Inputs!$B$30)*(1-Inputs!$B$33)*(1-Inputs!$B$30/Inputs!$B$31)/(Inputs!$B$29-Inputs!$B$30)*DCF!M$6</f>
        <v>172265.56901055764</v>
      </c>
      <c r="DJ198" s="15">
        <f ca="1">SUM(CM198:CW198)+BP198*DCF!M$28*(1+Inputs!$B$30)*(1-Inputs!$B$33)*(1-Inputs!$B$30/Inputs!$B$31)/(Inputs!$B$29-Inputs!$B$30)*DCF!M$6</f>
        <v>371660.94854798366</v>
      </c>
      <c r="DK198" s="15">
        <f ca="1">SUM(CX198:DH198)+CA198*DCF!M$46*(1+Inputs!$B$30)*(1-Inputs!$B$33)*(1-Inputs!$B$30/Inputs!$B$31)/(Inputs!$B$29-Inputs!$B$30)*DCF!M$6</f>
        <v>295227.62781764101</v>
      </c>
      <c r="DM198" s="15">
        <f ca="1">DI198+DJ198+DK198+Inputs!$B$34+Inputs!$B$36-Inputs!$B$35</f>
        <v>916005.14537618228</v>
      </c>
    </row>
    <row r="199" spans="1:117" x14ac:dyDescent="0.75">
      <c r="A199" s="11">
        <v>186</v>
      </c>
      <c r="C199" s="23">
        <f t="shared" ca="1" si="108"/>
        <v>-0.92971012552564136</v>
      </c>
      <c r="D199" s="23">
        <f t="shared" ca="1" si="108"/>
        <v>1.4071201298053182</v>
      </c>
      <c r="E199" s="23">
        <f t="shared" ca="1" si="108"/>
        <v>-0.16828666860775002</v>
      </c>
      <c r="F199" s="23">
        <f t="shared" ca="1" si="108"/>
        <v>0.80740161521064224</v>
      </c>
      <c r="G199" s="23">
        <f t="shared" ca="1" si="108"/>
        <v>-1.5238225010275379</v>
      </c>
      <c r="H199" s="23">
        <f t="shared" ca="1" si="108"/>
        <v>0.11455591895980685</v>
      </c>
      <c r="I199" s="23">
        <f t="shared" ca="1" si="108"/>
        <v>0.78983632690993055</v>
      </c>
      <c r="J199" s="23">
        <f t="shared" ca="1" si="108"/>
        <v>-0.12143794940713341</v>
      </c>
      <c r="K199" s="23">
        <f t="shared" ca="1" si="108"/>
        <v>-0.20886419221313557</v>
      </c>
      <c r="L199" s="23">
        <f t="shared" ca="1" si="108"/>
        <v>-0.67250223655482821</v>
      </c>
      <c r="M199" s="23">
        <f t="shared" ca="1" si="108"/>
        <v>0.95381223007515881</v>
      </c>
      <c r="N199" s="23">
        <f ca="1">SQRT(Inputs!$B$38)*C199+SQRT(1-Inputs!$B$38)*_xlfn.NORM.S.INV(RAND())</f>
        <v>0.45157257697721931</v>
      </c>
      <c r="O199" s="23">
        <f ca="1">SQRT(Inputs!$B$38)*D199+SQRT(1-Inputs!$B$38)*_xlfn.NORM.S.INV(RAND())</f>
        <v>1.0883357583734856</v>
      </c>
      <c r="P199" s="23">
        <f ca="1">SQRT(Inputs!$B$38)*E199+SQRT(1-Inputs!$B$38)*_xlfn.NORM.S.INV(RAND())</f>
        <v>0.29358353114400204</v>
      </c>
      <c r="Q199" s="23">
        <f ca="1">SQRT(Inputs!$B$38)*F199+SQRT(1-Inputs!$B$38)*_xlfn.NORM.S.INV(RAND())</f>
        <v>1.220528884512827</v>
      </c>
      <c r="R199" s="23">
        <f ca="1">SQRT(Inputs!$B$38)*G199+SQRT(1-Inputs!$B$38)*_xlfn.NORM.S.INV(RAND())</f>
        <v>-1.2858655389692093</v>
      </c>
      <c r="S199" s="23">
        <f ca="1">SQRT(Inputs!$B$38)*H199+SQRT(1-Inputs!$B$38)*_xlfn.NORM.S.INV(RAND())</f>
        <v>0.66663734751645165</v>
      </c>
      <c r="T199" s="23">
        <f ca="1">SQRT(Inputs!$B$38)*I199+SQRT(1-Inputs!$B$38)*_xlfn.NORM.S.INV(RAND())</f>
        <v>-0.52394616313842735</v>
      </c>
      <c r="U199" s="23">
        <f ca="1">SQRT(Inputs!$B$38)*J199+SQRT(1-Inputs!$B$38)*_xlfn.NORM.S.INV(RAND())</f>
        <v>0.1518868101667033</v>
      </c>
      <c r="V199" s="23">
        <f ca="1">SQRT(Inputs!$B$38)*K199+SQRT(1-Inputs!$B$38)*_xlfn.NORM.S.INV(RAND())</f>
        <v>0.71291835954874994</v>
      </c>
      <c r="W199" s="23">
        <f ca="1">SQRT(Inputs!$B$38)*L199+SQRT(1-Inputs!$B$38)*_xlfn.NORM.S.INV(RAND())</f>
        <v>0.2937383898226737</v>
      </c>
      <c r="X199" s="23">
        <f ca="1">SQRT(Inputs!$B$38)*M199+SQRT(1-Inputs!$B$38)*_xlfn.NORM.S.INV(RAND())</f>
        <v>-0.14615647931466846</v>
      </c>
      <c r="Y199" s="23">
        <f ca="1">SQRT(Inputs!$B$38)*C199+SQRT(1-Inputs!$B$38)*_xlfn.NORM.S.INV(RAND())</f>
        <v>-1.9548967909001544</v>
      </c>
      <c r="Z199" s="23">
        <f ca="1">SQRT(Inputs!$B$38)*D199+SQRT(1-Inputs!$B$38)*_xlfn.NORM.S.INV(RAND())</f>
        <v>1.3596296850582772</v>
      </c>
      <c r="AA199" s="23">
        <f ca="1">SQRT(Inputs!$B$38)*E199+SQRT(1-Inputs!$B$38)*_xlfn.NORM.S.INV(RAND())</f>
        <v>0.57762455722967565</v>
      </c>
      <c r="AB199" s="23">
        <f ca="1">SQRT(Inputs!$B$38)*F199+SQRT(1-Inputs!$B$38)*_xlfn.NORM.S.INV(RAND())</f>
        <v>1.5047189272240749</v>
      </c>
      <c r="AC199" s="23">
        <f ca="1">SQRT(Inputs!$B$38)*G199+SQRT(1-Inputs!$B$38)*_xlfn.NORM.S.INV(RAND())</f>
        <v>0.42822287130211745</v>
      </c>
      <c r="AD199" s="23">
        <f ca="1">SQRT(Inputs!$B$38)*H199+SQRT(1-Inputs!$B$38)*_xlfn.NORM.S.INV(RAND())</f>
        <v>0.19383908774324321</v>
      </c>
      <c r="AE199" s="23">
        <f ca="1">SQRT(Inputs!$B$38)*I199+SQRT(1-Inputs!$B$38)*_xlfn.NORM.S.INV(RAND())</f>
        <v>0.75888906920469579</v>
      </c>
      <c r="AF199" s="23">
        <f ca="1">SQRT(Inputs!$B$38)*J199+SQRT(1-Inputs!$B$38)*_xlfn.NORM.S.INV(RAND())</f>
        <v>-7.9419216833157627E-3</v>
      </c>
      <c r="AG199" s="23">
        <f ca="1">SQRT(Inputs!$B$38)*K199+SQRT(1-Inputs!$B$38)*_xlfn.NORM.S.INV(RAND())</f>
        <v>-0.66684737466440303</v>
      </c>
      <c r="AH199" s="23">
        <f ca="1">SQRT(Inputs!$B$38)*L199+SQRT(1-Inputs!$B$38)*_xlfn.NORM.S.INV(RAND())</f>
        <v>-1.0164553051460121</v>
      </c>
      <c r="AI199" s="23">
        <f ca="1">SQRT(Inputs!$B$38)*M199+SQRT(1-Inputs!$B$38)*_xlfn.NORM.S.INV(RAND())</f>
        <v>0.60779819023484583</v>
      </c>
      <c r="AJ199" s="23">
        <f ca="1">SQRT(Inputs!$B$38)*C199+SQRT(1-Inputs!$B$38)*_xlfn.NORM.S.INV(RAND())</f>
        <v>0.76925891610862507</v>
      </c>
      <c r="AK199" s="23">
        <f ca="1">SQRT(Inputs!$B$38)*D199+SQRT(1-Inputs!$B$38)*_xlfn.NORM.S.INV(RAND())</f>
        <v>0.38029981477220448</v>
      </c>
      <c r="AL199" s="23">
        <f ca="1">SQRT(Inputs!$B$38)*E199+SQRT(1-Inputs!$B$38)*_xlfn.NORM.S.INV(RAND())</f>
        <v>-2.6256819858436047</v>
      </c>
      <c r="AM199" s="23">
        <f ca="1">SQRT(Inputs!$B$38)*F199+SQRT(1-Inputs!$B$38)*_xlfn.NORM.S.INV(RAND())</f>
        <v>1.9769358558959433</v>
      </c>
      <c r="AN199" s="23">
        <f ca="1">SQRT(Inputs!$B$38)*G199+SQRT(1-Inputs!$B$38)*_xlfn.NORM.S.INV(RAND())</f>
        <v>-1.3337561485163425</v>
      </c>
      <c r="AO199" s="23">
        <f ca="1">SQRT(Inputs!$B$38)*H199+SQRT(1-Inputs!$B$38)*_xlfn.NORM.S.INV(RAND())</f>
        <v>1.116740711361472</v>
      </c>
      <c r="AP199" s="23">
        <f ca="1">SQRT(Inputs!$B$38)*I199+SQRT(1-Inputs!$B$38)*_xlfn.NORM.S.INV(RAND())</f>
        <v>1.4314885635015753</v>
      </c>
      <c r="AQ199" s="23">
        <f ca="1">SQRT(Inputs!$B$38)*J199+SQRT(1-Inputs!$B$38)*_xlfn.NORM.S.INV(RAND())</f>
        <v>-0.85374513559691312</v>
      </c>
      <c r="AR199" s="23">
        <f ca="1">SQRT(Inputs!$B$38)*K199+SQRT(1-Inputs!$B$38)*_xlfn.NORM.S.INV(RAND())</f>
        <v>-9.0605980409340578E-2</v>
      </c>
      <c r="AS199" s="23">
        <f ca="1">SQRT(Inputs!$B$38)*L199+SQRT(1-Inputs!$B$38)*_xlfn.NORM.S.INV(RAND())</f>
        <v>-1.1345426148030953</v>
      </c>
      <c r="AT199" s="23">
        <f ca="1">SQRT(Inputs!$B$38)*M199+SQRT(1-Inputs!$B$38)*_xlfn.NORM.S.INV(RAND())</f>
        <v>0.49244418663140704</v>
      </c>
      <c r="AU199" s="15">
        <f ca="1">Inputs!$B$6*EXP($B$8-0.5*C$5^2+C$5*N199)</f>
        <v>5338.5526609838189</v>
      </c>
      <c r="AV199" s="15">
        <f t="shared" ca="1" si="73"/>
        <v>7625.9556750896518</v>
      </c>
      <c r="AW199" s="15">
        <f t="shared" ca="1" si="74"/>
        <v>9674.0995062235361</v>
      </c>
      <c r="AX199" s="15">
        <f t="shared" ca="1" si="75"/>
        <v>13756.677488413374</v>
      </c>
      <c r="AY199" s="15">
        <f t="shared" ca="1" si="76"/>
        <v>14467.765766038101</v>
      </c>
      <c r="AZ199" s="15">
        <f t="shared" ca="1" si="77"/>
        <v>19042.280314704487</v>
      </c>
      <c r="BA199" s="15">
        <f t="shared" ca="1" si="78"/>
        <v>22059.448230580118</v>
      </c>
      <c r="BB199" s="15">
        <f t="shared" ca="1" si="79"/>
        <v>27421.615570661244</v>
      </c>
      <c r="BC199" s="15">
        <f t="shared" ca="1" si="80"/>
        <v>35977.099072432589</v>
      </c>
      <c r="BD199" s="15">
        <f t="shared" ca="1" si="81"/>
        <v>45303.070595981342</v>
      </c>
      <c r="BE199" s="15">
        <f t="shared" ca="1" si="82"/>
        <v>54779.011051016154</v>
      </c>
      <c r="BF199" s="15">
        <f ca="1">Inputs!$B$13*EXP($B$9-0.5*C$6^2+C$6*Y199)</f>
        <v>9387.3231541810692</v>
      </c>
      <c r="BG199" s="15">
        <f t="shared" ca="1" si="83"/>
        <v>14621.649218186585</v>
      </c>
      <c r="BH199" s="15">
        <f t="shared" ca="1" si="84"/>
        <v>19661.155604434854</v>
      </c>
      <c r="BI199" s="15">
        <f t="shared" ca="1" si="85"/>
        <v>30340.92647982364</v>
      </c>
      <c r="BJ199" s="15">
        <f t="shared" ca="1" si="86"/>
        <v>39564.317088807809</v>
      </c>
      <c r="BK199" s="15">
        <f t="shared" ca="1" si="87"/>
        <v>49856.191657776857</v>
      </c>
      <c r="BL199" s="15">
        <f t="shared" ca="1" si="88"/>
        <v>67571.347925559719</v>
      </c>
      <c r="BM199" s="15">
        <f t="shared" ca="1" si="89"/>
        <v>82977.86337138743</v>
      </c>
      <c r="BN199" s="15">
        <f t="shared" ca="1" si="90"/>
        <v>94214.48959347808</v>
      </c>
      <c r="BO199" s="15">
        <f t="shared" ca="1" si="91"/>
        <v>103002.963566857</v>
      </c>
      <c r="BP199" s="15">
        <f t="shared" ca="1" si="92"/>
        <v>135815.00894000588</v>
      </c>
      <c r="BQ199" s="15">
        <f ca="1">Inputs!$B$20*EXP($B$10-0.5*C$7^2+C$7*AJ199)</f>
        <v>5635.1075142540867</v>
      </c>
      <c r="BR199" s="15">
        <f t="shared" ca="1" si="93"/>
        <v>8627.6603791973339</v>
      </c>
      <c r="BS199" s="15">
        <f t="shared" ca="1" si="94"/>
        <v>5557.9934649274464</v>
      </c>
      <c r="BT199" s="15">
        <f t="shared" ca="1" si="95"/>
        <v>12871.970488740284</v>
      </c>
      <c r="BU199" s="15">
        <f t="shared" ca="1" si="96"/>
        <v>12918.477771066075</v>
      </c>
      <c r="BV199" s="15">
        <f t="shared" ca="1" si="97"/>
        <v>23115.169020190664</v>
      </c>
      <c r="BW199" s="15">
        <f t="shared" ca="1" si="98"/>
        <v>43670.590412991747</v>
      </c>
      <c r="BX199" s="15">
        <f t="shared" ca="1" si="99"/>
        <v>51471.908174030737</v>
      </c>
      <c r="BY199" s="15">
        <f t="shared" ca="1" si="100"/>
        <v>70881.431218634403</v>
      </c>
      <c r="BZ199" s="15">
        <f t="shared" ca="1" si="101"/>
        <v>80733.516241194535</v>
      </c>
      <c r="CA199" s="15">
        <f t="shared" ca="1" si="102"/>
        <v>123777.1527940268</v>
      </c>
      <c r="CB199" s="15">
        <f ca="1">(AU199*DCF!C$10-DCF!C$5*MAX(AU199*DCF!C$10,0)-MAX(AU199-Inputs!$B$6,0)/Inputs!$B$10)*DCF!C$6</f>
        <v>1040.3911231094864</v>
      </c>
      <c r="CC199" s="15">
        <f ca="1">(AV199*DCF!D$10-DCF!D$5*MAX(AV199*DCF!D$10,0)-MAX(AV199-AU199,0)/Inputs!$B$10)*DCF!D$6</f>
        <v>1301.0516722492414</v>
      </c>
      <c r="CD199" s="15">
        <f ca="1">(AW199*DCF!E$10-DCF!E$5*MAX(AW199*DCF!E$10,0)-MAX(AW199-AV199,0)/Inputs!$B$10)*DCF!E$6</f>
        <v>1772.2687694409387</v>
      </c>
      <c r="CE199" s="15">
        <f ca="1">(AX199*DCF!F$10-DCF!F$5*MAX(AX199*DCF!F$10,0)-MAX(AX199-AW199,0)/Inputs!$B$10)*DCF!F$6</f>
        <v>2153.5775128198993</v>
      </c>
      <c r="CF199" s="15">
        <f ca="1">(AY199*DCF!G$10-DCF!G$5*MAX(AY199*DCF!G$10,0)-MAX(AY199-AX199,0)/Inputs!$B$10)*DCF!G$6</f>
        <v>2844.252810771618</v>
      </c>
      <c r="CG199" s="15">
        <f ca="1">(AZ199*DCF!H$10-DCF!H$5*MAX(AZ199*DCF!H$10,0)-MAX(AZ199-AY199,0)/Inputs!$B$10)*DCF!H$6</f>
        <v>2884.785314650846</v>
      </c>
      <c r="CH199" s="15">
        <f ca="1">(BA199*DCF!I$10-DCF!I$5*MAX(BA199*DCF!I$10,0)-MAX(BA199-AZ199,0)/Inputs!$B$10)*DCF!I$6</f>
        <v>3534.535210389472</v>
      </c>
      <c r="CI199" s="15">
        <f ca="1">(BB199*DCF!J$10-DCF!J$5*MAX(BB199*DCF!J$10,0)-MAX(BB199-BA199,0)/Inputs!$B$10)*DCF!J$6</f>
        <v>3893.0647600037091</v>
      </c>
      <c r="CJ199" s="15">
        <f ca="1">(BC199*DCF!K$10-DCF!K$5*MAX(BC199*DCF!K$10,0)-MAX(BC199-BB199,0)/Inputs!$B$10)*DCF!K$6</f>
        <v>4594.0977032664005</v>
      </c>
      <c r="CK199" s="15">
        <f ca="1">(BD199*DCF!L$10-DCF!L$5*MAX(BD199*DCF!L$10,0)-MAX(BD199-BC199,0)/Inputs!$B$10)*DCF!L$6</f>
        <v>5626.5654089459194</v>
      </c>
      <c r="CL199" s="15">
        <f ca="1">(BE199*DCF!M$10-DCF!M$5*MAX(BE199*DCF!M$10,0)-MAX(BE199-BD199,0)/Inputs!$B$10)*DCF!M$6</f>
        <v>6598.0246366789897</v>
      </c>
      <c r="CM199" s="15">
        <f ca="1">(BF199*DCF!C$28-DCF!C$5*MAX(BF199*DCF!C$28,0)-MAX(BF199-Inputs!$B$13,0)/Inputs!$B$17)*DCF!C$6</f>
        <v>2864.9494633892937</v>
      </c>
      <c r="CN199" s="15">
        <f ca="1">(BG199*DCF!D$28-DCF!D$5*MAX(BG199*DCF!D$28,0)-MAX(BG199-BF199,0)/Inputs!$B$17)*DCF!D$6</f>
        <v>3189.6911843709177</v>
      </c>
      <c r="CO199" s="15">
        <f ca="1">(BH199*DCF!E$28-DCF!E$5*MAX(BH199*DCF!E$28,0)-MAX(BH199-BG199,0)/Inputs!$B$17)*DCF!E$6</f>
        <v>4575.1720214099196</v>
      </c>
      <c r="CP199" s="15">
        <f ca="1">(BI199*DCF!F$28-DCF!F$5*MAX(BI199*DCF!F$28,0)-MAX(BI199-BH199,0)/Inputs!$B$17)*DCF!F$6</f>
        <v>6292.3412385799675</v>
      </c>
      <c r="CQ199" s="15">
        <f ca="1">(BJ199*DCF!G$28-DCF!G$5*MAX(BJ199*DCF!G$28,0)-MAX(BJ199-BI199,0)/Inputs!$B$17)*DCF!G$6</f>
        <v>8713.9790578425273</v>
      </c>
      <c r="CR199" s="15">
        <f ca="1">(BK199*DCF!H$28-DCF!H$5*MAX(BK199*DCF!H$28,0)-MAX(BK199-BJ199,0)/Inputs!$B$17)*DCF!H$6</f>
        <v>10730.917765306469</v>
      </c>
      <c r="CS199" s="15">
        <f ca="1">(BL199*DCF!I$28-DCF!I$5*MAX(BL199*DCF!I$28,0)-MAX(BL199-BK199,0)/Inputs!$B$17)*DCF!I$6</f>
        <v>13346.939663489127</v>
      </c>
      <c r="CT199" s="15">
        <f ca="1">(BM199*DCF!J$28-DCF!J$5*MAX(BM199*DCF!J$28,0)-MAX(BM199-BL199,0)/Inputs!$B$17)*DCF!J$6</f>
        <v>16468.173962396733</v>
      </c>
      <c r="CU199" s="15">
        <f ca="1">(BN199*DCF!K$28-DCF!K$5*MAX(BN199*DCF!K$28,0)-MAX(BN199-BM199,0)/Inputs!$B$17)*DCF!K$6</f>
        <v>18520.183466590177</v>
      </c>
      <c r="CV199" s="15">
        <f ca="1">(BO199*DCF!L$28-DCF!L$5*MAX(BO199*DCF!L$28,0)-MAX(BO199-BN199,0)/Inputs!$B$17)*DCF!L$6</f>
        <v>19556.82276602721</v>
      </c>
      <c r="CW199" s="15">
        <f ca="1">(BP199*DCF!M$28-DCF!M$5*MAX(BP199*DCF!M$28,0)-MAX(BP199-BO199,0)/Inputs!$B$17)*DCF!M$6</f>
        <v>22123.891795312862</v>
      </c>
      <c r="CX199" s="15">
        <f ca="1">(BQ199*DCF!C$46-DCF!C$5*MAX(BQ199*DCF!C$46,0)-MAX(BQ199-Inputs!$B$20,0)/Inputs!$B$24)*DCF!C$6</f>
        <v>-2425.7095941714224</v>
      </c>
      <c r="CY199" s="15">
        <f ca="1">(BR199*DCF!D$46-DCF!D$5*MAX(BR199*DCF!D$46,0)-MAX(BR199-BQ199,0)/Inputs!$B$24)*DCF!D$6</f>
        <v>-2749.4378941152518</v>
      </c>
      <c r="CZ199" s="15">
        <f ca="1">(BS199*DCF!E$46-DCF!E$5*MAX(BS199*DCF!E$46,0)-MAX(BS199-BR199,0)/Inputs!$B$24)*DCF!E$6</f>
        <v>-657.24240442033226</v>
      </c>
      <c r="DA199" s="15">
        <f ca="1">(BT199*DCF!F$46-DCF!F$5*MAX(BT199*DCF!F$46,0)-MAX(BT199-BS199,0)/Inputs!$B$24)*DCF!F$6</f>
        <v>-3600.6685206171333</v>
      </c>
      <c r="DB199" s="15">
        <f ca="1">(BU199*DCF!G$46-DCF!G$5*MAX(BU199*DCF!G$46,0)-MAX(BU199-BT199,0)/Inputs!$B$24)*DCF!G$6</f>
        <v>-450.19619932580883</v>
      </c>
      <c r="DC199" s="15">
        <f ca="1">(BV199*DCF!H$46-DCF!H$5*MAX(BV199*DCF!H$46,0)-MAX(BV199-BU199,0)/Inputs!$B$24)*DCF!H$6</f>
        <v>-3168.5593295016283</v>
      </c>
      <c r="DD199" s="15">
        <f ca="1">(BW199*DCF!I$46-DCF!I$5*MAX(BW199*DCF!I$46,0)-MAX(BW199-BV199,0)/Inputs!$B$24)*DCF!I$6</f>
        <v>-4892.07707311781</v>
      </c>
      <c r="DE199" s="15">
        <f ca="1">(BX199*DCF!J$46-DCF!J$5*MAX(BX199*DCF!J$46,0)-MAX(BX199-BW199,0)/Inputs!$B$24)*DCF!J$6</f>
        <v>90.322154491793171</v>
      </c>
      <c r="DF199" s="15">
        <f ca="1">(BY199*DCF!K$46-DCF!K$5*MAX(BY199*DCF!K$46,0)-MAX(BY199-BX199,0)/Inputs!$B$24)*DCF!K$6</f>
        <v>-705.83244272449781</v>
      </c>
      <c r="DG199" s="15">
        <f ca="1">(BZ199*DCF!L$46-DCF!L$5*MAX(BZ199*DCF!L$46,0)-MAX(BZ199-BY199,0)/Inputs!$B$24)*DCF!L$6</f>
        <v>3351.1754790582272</v>
      </c>
      <c r="DH199" s="15">
        <f ca="1">(CA199*DCF!M$46-DCF!M$5*MAX(CA199*DCF!M$46,0)-MAX(CA199-BZ199,0)/Inputs!$B$24)*DCF!M$6</f>
        <v>705.10385704657097</v>
      </c>
      <c r="DI199" s="15">
        <f ca="1">SUM(CB199:CL199)+BE199*DCF!M$10*(1+Inputs!$B$30)*(1-Inputs!$B$33)*(1-Inputs!$B$30/Inputs!$B$31)/(Inputs!$B$29-Inputs!$B$30)*DCF!M$6</f>
        <v>188693.32705473455</v>
      </c>
      <c r="DJ199" s="15">
        <f ca="1">SUM(CM199:CW199)+BP199*DCF!M$28*(1+Inputs!$B$30)*(1-Inputs!$B$33)*(1-Inputs!$B$30/Inputs!$B$31)/(Inputs!$B$29-Inputs!$B$30)*DCF!M$6</f>
        <v>630349.68351485149</v>
      </c>
      <c r="DK199" s="15">
        <f ca="1">SUM(CX199:DH199)+CA199*DCF!M$46*(1+Inputs!$B$30)*(1-Inputs!$B$33)*(1-Inputs!$B$30/Inputs!$B$31)/(Inputs!$B$29-Inputs!$B$30)*DCF!M$6</f>
        <v>176871.01859325526</v>
      </c>
      <c r="DM199" s="15">
        <f ca="1">DI199+DJ199+DK199+Inputs!$B$34+Inputs!$B$36-Inputs!$B$35</f>
        <v>1072765.0291628414</v>
      </c>
    </row>
    <row r="200" spans="1:117" x14ac:dyDescent="0.75">
      <c r="A200" s="11">
        <v>187</v>
      </c>
      <c r="C200" s="23">
        <f t="shared" ca="1" si="108"/>
        <v>0.25982608965683968</v>
      </c>
      <c r="D200" s="23">
        <f t="shared" ca="1" si="108"/>
        <v>0.11185910852105349</v>
      </c>
      <c r="E200" s="23">
        <f t="shared" ca="1" si="108"/>
        <v>0.54692353565381358</v>
      </c>
      <c r="F200" s="23">
        <f t="shared" ca="1" si="108"/>
        <v>1.0306581365283765</v>
      </c>
      <c r="G200" s="23">
        <f t="shared" ca="1" si="108"/>
        <v>-0.2616985318761933</v>
      </c>
      <c r="H200" s="23">
        <f t="shared" ca="1" si="108"/>
        <v>-1.1392169411119293</v>
      </c>
      <c r="I200" s="23">
        <f t="shared" ca="1" si="108"/>
        <v>0.42120560688081621</v>
      </c>
      <c r="J200" s="23">
        <f t="shared" ca="1" si="108"/>
        <v>0.20647291893043712</v>
      </c>
      <c r="K200" s="23">
        <f t="shared" ca="1" si="108"/>
        <v>1.0154389523342155</v>
      </c>
      <c r="L200" s="23">
        <f t="shared" ca="1" si="108"/>
        <v>-0.25085696090520937</v>
      </c>
      <c r="M200" s="23">
        <f t="shared" ca="1" si="108"/>
        <v>0.55856700866090181</v>
      </c>
      <c r="N200" s="23">
        <f ca="1">SQRT(Inputs!$B$38)*C200+SQRT(1-Inputs!$B$38)*_xlfn.NORM.S.INV(RAND())</f>
        <v>2.3298019397414564</v>
      </c>
      <c r="O200" s="23">
        <f ca="1">SQRT(Inputs!$B$38)*D200+SQRT(1-Inputs!$B$38)*_xlfn.NORM.S.INV(RAND())</f>
        <v>-1.3153234247266834</v>
      </c>
      <c r="P200" s="23">
        <f ca="1">SQRT(Inputs!$B$38)*E200+SQRT(1-Inputs!$B$38)*_xlfn.NORM.S.INV(RAND())</f>
        <v>0.88159461598262978</v>
      </c>
      <c r="Q200" s="23">
        <f ca="1">SQRT(Inputs!$B$38)*F200+SQRT(1-Inputs!$B$38)*_xlfn.NORM.S.INV(RAND())</f>
        <v>0.5263837579417795</v>
      </c>
      <c r="R200" s="23">
        <f ca="1">SQRT(Inputs!$B$38)*G200+SQRT(1-Inputs!$B$38)*_xlfn.NORM.S.INV(RAND())</f>
        <v>0.62254059538272877</v>
      </c>
      <c r="S200" s="23">
        <f ca="1">SQRT(Inputs!$B$38)*H200+SQRT(1-Inputs!$B$38)*_xlfn.NORM.S.INV(RAND())</f>
        <v>-1.1345074662033432</v>
      </c>
      <c r="T200" s="23">
        <f ca="1">SQRT(Inputs!$B$38)*I200+SQRT(1-Inputs!$B$38)*_xlfn.NORM.S.INV(RAND())</f>
        <v>-1.6642135223456755E-2</v>
      </c>
      <c r="U200" s="23">
        <f ca="1">SQRT(Inputs!$B$38)*J200+SQRT(1-Inputs!$B$38)*_xlfn.NORM.S.INV(RAND())</f>
        <v>0.45355404151494083</v>
      </c>
      <c r="V200" s="23">
        <f ca="1">SQRT(Inputs!$B$38)*K200+SQRT(1-Inputs!$B$38)*_xlfn.NORM.S.INV(RAND())</f>
        <v>1.9989666131680313</v>
      </c>
      <c r="W200" s="23">
        <f ca="1">SQRT(Inputs!$B$38)*L200+SQRT(1-Inputs!$B$38)*_xlfn.NORM.S.INV(RAND())</f>
        <v>-7.8738242161668082E-2</v>
      </c>
      <c r="X200" s="23">
        <f ca="1">SQRT(Inputs!$B$38)*M200+SQRT(1-Inputs!$B$38)*_xlfn.NORM.S.INV(RAND())</f>
        <v>-0.22613294269149287</v>
      </c>
      <c r="Y200" s="23">
        <f ca="1">SQRT(Inputs!$B$38)*C200+SQRT(1-Inputs!$B$38)*_xlfn.NORM.S.INV(RAND())</f>
        <v>-0.39959705892516817</v>
      </c>
      <c r="Z200" s="23">
        <f ca="1">SQRT(Inputs!$B$38)*D200+SQRT(1-Inputs!$B$38)*_xlfn.NORM.S.INV(RAND())</f>
        <v>1.1478195191515035</v>
      </c>
      <c r="AA200" s="23">
        <f ca="1">SQRT(Inputs!$B$38)*E200+SQRT(1-Inputs!$B$38)*_xlfn.NORM.S.INV(RAND())</f>
        <v>-8.8245910155779816E-2</v>
      </c>
      <c r="AB200" s="23">
        <f ca="1">SQRT(Inputs!$B$38)*F200+SQRT(1-Inputs!$B$38)*_xlfn.NORM.S.INV(RAND())</f>
        <v>1.8688940104156488</v>
      </c>
      <c r="AC200" s="23">
        <f ca="1">SQRT(Inputs!$B$38)*G200+SQRT(1-Inputs!$B$38)*_xlfn.NORM.S.INV(RAND())</f>
        <v>-1.0032352201139894</v>
      </c>
      <c r="AD200" s="23">
        <f ca="1">SQRT(Inputs!$B$38)*H200+SQRT(1-Inputs!$B$38)*_xlfn.NORM.S.INV(RAND())</f>
        <v>0.27295469327131916</v>
      </c>
      <c r="AE200" s="23">
        <f ca="1">SQRT(Inputs!$B$38)*I200+SQRT(1-Inputs!$B$38)*_xlfn.NORM.S.INV(RAND())</f>
        <v>0.39387837898609968</v>
      </c>
      <c r="AF200" s="23">
        <f ca="1">SQRT(Inputs!$B$38)*J200+SQRT(1-Inputs!$B$38)*_xlfn.NORM.S.INV(RAND())</f>
        <v>0.61760606848744559</v>
      </c>
      <c r="AG200" s="23">
        <f ca="1">SQRT(Inputs!$B$38)*K200+SQRT(1-Inputs!$B$38)*_xlfn.NORM.S.INV(RAND())</f>
        <v>1.1348842343690206</v>
      </c>
      <c r="AH200" s="23">
        <f ca="1">SQRT(Inputs!$B$38)*L200+SQRT(1-Inputs!$B$38)*_xlfn.NORM.S.INV(RAND())</f>
        <v>0.41459370008441387</v>
      </c>
      <c r="AI200" s="23">
        <f ca="1">SQRT(Inputs!$B$38)*M200+SQRT(1-Inputs!$B$38)*_xlfn.NORM.S.INV(RAND())</f>
        <v>-0.30595685584718058</v>
      </c>
      <c r="AJ200" s="23">
        <f ca="1">SQRT(Inputs!$B$38)*C200+SQRT(1-Inputs!$B$38)*_xlfn.NORM.S.INV(RAND())</f>
        <v>1.033229905847282</v>
      </c>
      <c r="AK200" s="23">
        <f ca="1">SQRT(Inputs!$B$38)*D200+SQRT(1-Inputs!$B$38)*_xlfn.NORM.S.INV(RAND())</f>
        <v>-1.5859777867769913</v>
      </c>
      <c r="AL200" s="23">
        <f ca="1">SQRT(Inputs!$B$38)*E200+SQRT(1-Inputs!$B$38)*_xlfn.NORM.S.INV(RAND())</f>
        <v>-0.2098882909092798</v>
      </c>
      <c r="AM200" s="23">
        <f ca="1">SQRT(Inputs!$B$38)*F200+SQRT(1-Inputs!$B$38)*_xlfn.NORM.S.INV(RAND())</f>
        <v>1.8812326147704113</v>
      </c>
      <c r="AN200" s="23">
        <f ca="1">SQRT(Inputs!$B$38)*G200+SQRT(1-Inputs!$B$38)*_xlfn.NORM.S.INV(RAND())</f>
        <v>0.19058422146616885</v>
      </c>
      <c r="AO200" s="23">
        <f ca="1">SQRT(Inputs!$B$38)*H200+SQRT(1-Inputs!$B$38)*_xlfn.NORM.S.INV(RAND())</f>
        <v>-1.1837392328141232</v>
      </c>
      <c r="AP200" s="23">
        <f ca="1">SQRT(Inputs!$B$38)*I200+SQRT(1-Inputs!$B$38)*_xlfn.NORM.S.INV(RAND())</f>
        <v>-0.79523283268597444</v>
      </c>
      <c r="AQ200" s="23">
        <f ca="1">SQRT(Inputs!$B$38)*J200+SQRT(1-Inputs!$B$38)*_xlfn.NORM.S.INV(RAND())</f>
        <v>0.32596711632653663</v>
      </c>
      <c r="AR200" s="23">
        <f ca="1">SQRT(Inputs!$B$38)*K200+SQRT(1-Inputs!$B$38)*_xlfn.NORM.S.INV(RAND())</f>
        <v>2.7307762670947247</v>
      </c>
      <c r="AS200" s="23">
        <f ca="1">SQRT(Inputs!$B$38)*L200+SQRT(1-Inputs!$B$38)*_xlfn.NORM.S.INV(RAND())</f>
        <v>0.45601235412880214</v>
      </c>
      <c r="AT200" s="23">
        <f ca="1">SQRT(Inputs!$B$38)*M200+SQRT(1-Inputs!$B$38)*_xlfn.NORM.S.INV(RAND())</f>
        <v>1.4547565649739418</v>
      </c>
      <c r="AU200" s="15">
        <f ca="1">Inputs!$B$6*EXP($B$8-0.5*C$5^2+C$5*N200)</f>
        <v>7235.4267471128596</v>
      </c>
      <c r="AV200" s="15">
        <f t="shared" ca="1" si="73"/>
        <v>7258.5318515835552</v>
      </c>
      <c r="AW200" s="15">
        <f t="shared" ca="1" si="74"/>
        <v>9968.0374059297465</v>
      </c>
      <c r="AX200" s="15">
        <f t="shared" ca="1" si="75"/>
        <v>12997.205007275739</v>
      </c>
      <c r="AY200" s="15">
        <f t="shared" ca="1" si="76"/>
        <v>17081.772277370808</v>
      </c>
      <c r="AZ200" s="15">
        <f t="shared" ca="1" si="77"/>
        <v>18437.923150598894</v>
      </c>
      <c r="BA200" s="15">
        <f t="shared" ca="1" si="78"/>
        <v>22524.037777421559</v>
      </c>
      <c r="BB200" s="15">
        <f t="shared" ca="1" si="79"/>
        <v>28858.29894493195</v>
      </c>
      <c r="BC200" s="15">
        <f t="shared" ca="1" si="80"/>
        <v>42866.503307759689</v>
      </c>
      <c r="BD200" s="15">
        <f t="shared" ca="1" si="81"/>
        <v>52130.170699378556</v>
      </c>
      <c r="BE200" s="15">
        <f t="shared" ca="1" si="82"/>
        <v>62576.630175607293</v>
      </c>
      <c r="BF200" s="15">
        <f ca="1">Inputs!$B$13*EXP($B$9-0.5*C$6^2+C$6*Y200)</f>
        <v>12777.614314575181</v>
      </c>
      <c r="BG200" s="15">
        <f t="shared" ca="1" si="83"/>
        <v>19156.060574945783</v>
      </c>
      <c r="BH200" s="15">
        <f t="shared" ca="1" si="84"/>
        <v>23065.113584476392</v>
      </c>
      <c r="BI200" s="15">
        <f t="shared" ca="1" si="85"/>
        <v>37646.029742950697</v>
      </c>
      <c r="BJ200" s="15">
        <f t="shared" ca="1" si="86"/>
        <v>39937.643525843283</v>
      </c>
      <c r="BK200" s="15">
        <f t="shared" ca="1" si="87"/>
        <v>50871.63260467814</v>
      </c>
      <c r="BL200" s="15">
        <f t="shared" ca="1" si="88"/>
        <v>65762.15172406756</v>
      </c>
      <c r="BM200" s="15">
        <f t="shared" ca="1" si="89"/>
        <v>87282.030488621996</v>
      </c>
      <c r="BN200" s="15">
        <f t="shared" ca="1" si="90"/>
        <v>122984.31111111744</v>
      </c>
      <c r="BO200" s="15">
        <f t="shared" ca="1" si="91"/>
        <v>158790.55023831094</v>
      </c>
      <c r="BP200" s="15">
        <f t="shared" ca="1" si="92"/>
        <v>188782.74807286952</v>
      </c>
      <c r="BQ200" s="15">
        <f ca="1">Inputs!$B$20*EXP($B$10-0.5*C$7^2+C$7*AJ200)</f>
        <v>6188.1870944726861</v>
      </c>
      <c r="BR200" s="15">
        <f t="shared" ca="1" si="93"/>
        <v>5074.0983395251615</v>
      </c>
      <c r="BS200" s="15">
        <f t="shared" ca="1" si="94"/>
        <v>6541.9521135822124</v>
      </c>
      <c r="BT200" s="15">
        <f t="shared" ca="1" si="95"/>
        <v>14775.117634998252</v>
      </c>
      <c r="BU200" s="15">
        <f t="shared" ca="1" si="96"/>
        <v>21442.941126525533</v>
      </c>
      <c r="BV200" s="15">
        <f t="shared" ca="1" si="97"/>
        <v>22849.542639105948</v>
      </c>
      <c r="BW200" s="15">
        <f t="shared" ca="1" si="98"/>
        <v>26945.950482693355</v>
      </c>
      <c r="BX200" s="15">
        <f t="shared" ca="1" si="99"/>
        <v>40233.344285838291</v>
      </c>
      <c r="BY200" s="15">
        <f t="shared" ca="1" si="100"/>
        <v>95056.228714059907</v>
      </c>
      <c r="BZ200" s="15">
        <f t="shared" ca="1" si="101"/>
        <v>145040.31012587796</v>
      </c>
      <c r="CA200" s="15">
        <f t="shared" ca="1" si="102"/>
        <v>263840.39607050281</v>
      </c>
      <c r="CB200" s="15">
        <f ca="1">(AU200*DCF!C$10-DCF!C$5*MAX(AU200*DCF!C$10,0)-MAX(AU200-Inputs!$B$6,0)/Inputs!$B$10)*DCF!C$6</f>
        <v>1026.8660727749884</v>
      </c>
      <c r="CC200" s="15">
        <f ca="1">(AV200*DCF!D$10-DCF!D$5*MAX(AV200*DCF!D$10,0)-MAX(AV200-AU200,0)/Inputs!$B$10)*DCF!D$6</f>
        <v>1763.5843888627196</v>
      </c>
      <c r="CD200" s="15">
        <f ca="1">(AW200*DCF!E$10-DCF!E$5*MAX(AW200*DCF!E$10,0)-MAX(AW200-AV200,0)/Inputs!$B$10)*DCF!E$6</f>
        <v>1691.1683032198148</v>
      </c>
      <c r="CE200" s="15">
        <f ca="1">(AX200*DCF!F$10-DCF!F$5*MAX(AX200*DCF!F$10,0)-MAX(AX200-AW200,0)/Inputs!$B$10)*DCF!F$6</f>
        <v>2206.9744636933483</v>
      </c>
      <c r="CF200" s="15">
        <f ca="1">(AY200*DCF!G$10-DCF!G$5*MAX(AY200*DCF!G$10,0)-MAX(AY200-AX200,0)/Inputs!$B$10)*DCF!G$6</f>
        <v>2734.4013555789511</v>
      </c>
      <c r="CG200" s="15">
        <f ca="1">(AZ200*DCF!H$10-DCF!H$5*MAX(AZ200*DCF!H$10,0)-MAX(AZ200-AY200,0)/Inputs!$B$10)*DCF!H$6</f>
        <v>3338.9271051172927</v>
      </c>
      <c r="CH200" s="15">
        <f ca="1">(BA200*DCF!I$10-DCF!I$5*MAX(BA200*DCF!I$10,0)-MAX(BA200-AZ200,0)/Inputs!$B$10)*DCF!I$6</f>
        <v>3444.0540592174912</v>
      </c>
      <c r="CI200" s="15">
        <f ca="1">(BB200*DCF!J$10-DCF!J$5*MAX(BB200*DCF!J$10,0)-MAX(BB200-BA200,0)/Inputs!$B$10)*DCF!J$6</f>
        <v>3992.29815987354</v>
      </c>
      <c r="CJ200" s="15">
        <f ca="1">(BC200*DCF!K$10-DCF!K$5*MAX(BC200*DCF!K$10,0)-MAX(BC200-BB200,0)/Inputs!$B$10)*DCF!K$6</f>
        <v>4939.8832257985487</v>
      </c>
      <c r="CK200" s="15">
        <f ca="1">(BD200*DCF!L$10-DCF!L$5*MAX(BD200*DCF!L$10,0)-MAX(BD200-BC200,0)/Inputs!$B$10)*DCF!L$6</f>
        <v>6664.2788615016316</v>
      </c>
      <c r="CL200" s="15">
        <f ca="1">(BE200*DCF!M$10-DCF!M$5*MAX(BE200*DCF!M$10,0)-MAX(BE200-BD200,0)/Inputs!$B$10)*DCF!M$6</f>
        <v>7582.4306829402167</v>
      </c>
      <c r="CM200" s="15">
        <f ca="1">(BF200*DCF!C$28-DCF!C$5*MAX(BF200*DCF!C$28,0)-MAX(BF200-Inputs!$B$13,0)/Inputs!$B$17)*DCF!C$6</f>
        <v>3578.4860512606147</v>
      </c>
      <c r="CN200" s="15">
        <f ca="1">(BG200*DCF!D$28-DCF!D$5*MAX(BG200*DCF!D$28,0)-MAX(BG200-BF200,0)/Inputs!$B$17)*DCF!D$6</f>
        <v>4281.0866143756593</v>
      </c>
      <c r="CO200" s="15">
        <f ca="1">(BH200*DCF!E$28-DCF!E$5*MAX(BH200*DCF!E$28,0)-MAX(BH200-BG200,0)/Inputs!$B$17)*DCF!E$6</f>
        <v>5762.0303338493723</v>
      </c>
      <c r="CP200" s="15">
        <f ca="1">(BI200*DCF!F$28-DCF!F$5*MAX(BI200*DCF!F$28,0)-MAX(BI200-BH200,0)/Inputs!$B$17)*DCF!F$6</f>
        <v>7565.2191907078222</v>
      </c>
      <c r="CQ200" s="15">
        <f ca="1">(BJ200*DCF!G$28-DCF!G$5*MAX(BJ200*DCF!G$28,0)-MAX(BJ200-BI200,0)/Inputs!$B$17)*DCF!G$6</f>
        <v>9976.69781890577</v>
      </c>
      <c r="CR200" s="15">
        <f ca="1">(BK200*DCF!H$28-DCF!H$5*MAX(BK200*DCF!H$28,0)-MAX(BK200-BJ200,0)/Inputs!$B$17)*DCF!H$6</f>
        <v>10882.280939739148</v>
      </c>
      <c r="CS200" s="15">
        <f ca="1">(BL200*DCF!I$28-DCF!I$5*MAX(BL200*DCF!I$28,0)-MAX(BL200-BK200,0)/Inputs!$B$17)*DCF!I$6</f>
        <v>13326.923708341325</v>
      </c>
      <c r="CT200" s="15">
        <f ca="1">(BM200*DCF!J$28-DCF!J$5*MAX(BM200*DCF!J$28,0)-MAX(BM200-BL200,0)/Inputs!$B$17)*DCF!J$6</f>
        <v>16617.778509131964</v>
      </c>
      <c r="CU200" s="15">
        <f ca="1">(BN200*DCF!K$28-DCF!K$5*MAX(BN200*DCF!K$28,0)-MAX(BN200-BM200,0)/Inputs!$B$17)*DCF!K$6</f>
        <v>21599.170604607345</v>
      </c>
      <c r="CV200" s="15">
        <f ca="1">(BO200*DCF!L$28-DCF!L$5*MAX(BO200*DCF!L$28,0)-MAX(BO200-BN200,0)/Inputs!$B$17)*DCF!L$6</f>
        <v>27630.512102486915</v>
      </c>
      <c r="CW200" s="15">
        <f ca="1">(BP200*DCF!M$28-DCF!M$5*MAX(BP200*DCF!M$28,0)-MAX(BP200-BO200,0)/Inputs!$B$17)*DCF!M$6</f>
        <v>32384.55587061973</v>
      </c>
      <c r="CX200" s="15">
        <f ca="1">(BQ200*DCF!C$46-DCF!C$5*MAX(BQ200*DCF!C$46,0)-MAX(BQ200-Inputs!$B$20,0)/Inputs!$B$24)*DCF!C$6</f>
        <v>-2808.9056081796898</v>
      </c>
      <c r="CY200" s="15">
        <f ca="1">(BR200*DCF!D$46-DCF!D$5*MAX(BR200*DCF!D$46,0)-MAX(BR200-BQ200,0)/Inputs!$B$24)*DCF!D$6</f>
        <v>-866.03025705404139</v>
      </c>
      <c r="CZ200" s="15">
        <f ca="1">(BS200*DCF!E$46-DCF!E$5*MAX(BS200*DCF!E$46,0)-MAX(BS200-BR200,0)/Inputs!$B$24)*DCF!E$6</f>
        <v>-1352.184776182341</v>
      </c>
      <c r="DA200" s="15">
        <f ca="1">(BT200*DCF!F$46-DCF!F$5*MAX(BT200*DCF!F$46,0)-MAX(BT200-BS200,0)/Inputs!$B$24)*DCF!F$6</f>
        <v>-4073.9733181641245</v>
      </c>
      <c r="DB200" s="15">
        <f ca="1">(BU200*DCF!G$46-DCF!G$5*MAX(BU200*DCF!G$46,0)-MAX(BU200-BT200,0)/Inputs!$B$24)*DCF!G$6</f>
        <v>-2964.2222558610956</v>
      </c>
      <c r="DC200" s="15">
        <f ca="1">(BV200*DCF!H$46-DCF!H$5*MAX(BV200*DCF!H$46,0)-MAX(BV200-BU200,0)/Inputs!$B$24)*DCF!H$6</f>
        <v>-437.09280164390702</v>
      </c>
      <c r="DD200" s="15">
        <f ca="1">(BW200*DCF!I$46-DCF!I$5*MAX(BW200*DCF!I$46,0)-MAX(BW200-BV200,0)/Inputs!$B$24)*DCF!I$6</f>
        <v>-553.59305023003242</v>
      </c>
      <c r="DE200" s="15">
        <f ca="1">(BX200*DCF!J$46-DCF!J$5*MAX(BX200*DCF!J$46,0)-MAX(BX200-BW200,0)/Inputs!$B$24)*DCF!J$6</f>
        <v>-1835.9222497267826</v>
      </c>
      <c r="DF200" s="15">
        <f ca="1">(BY200*DCF!K$46-DCF!K$5*MAX(BY200*DCF!K$46,0)-MAX(BY200-BX200,0)/Inputs!$B$24)*DCF!K$6</f>
        <v>-8000.217553514387</v>
      </c>
      <c r="DG200" s="15">
        <f ca="1">(BZ200*DCF!L$46-DCF!L$5*MAX(BZ200*DCF!L$46,0)-MAX(BZ200-BY200,0)/Inputs!$B$24)*DCF!L$6</f>
        <v>-1285.5974299232557</v>
      </c>
      <c r="DH200" s="15">
        <f ca="1">(CA200*DCF!M$46-DCF!M$5*MAX(CA200*DCF!M$46,0)-MAX(CA200-BZ200,0)/Inputs!$B$24)*DCF!M$6</f>
        <v>-4151.843020830911</v>
      </c>
      <c r="DI200" s="15">
        <f ca="1">SUM(CB200:CL200)+BE200*DCF!M$10*(1+Inputs!$B$30)*(1-Inputs!$B$33)*(1-Inputs!$B$30/Inputs!$B$31)/(Inputs!$B$29-Inputs!$B$30)*DCF!M$6</f>
        <v>213536.45594756189</v>
      </c>
      <c r="DJ200" s="15">
        <f ca="1">SUM(CM200:CW200)+BP200*DCF!M$28*(1+Inputs!$B$30)*(1-Inputs!$B$33)*(1-Inputs!$B$30/Inputs!$B$31)/(Inputs!$B$29-Inputs!$B$30)*DCF!M$6</f>
        <v>854117.92078429251</v>
      </c>
      <c r="DK200" s="15">
        <f ca="1">SUM(CX200:DH200)+CA200*DCF!M$46*(1+Inputs!$B$30)*(1-Inputs!$B$33)*(1-Inputs!$B$30/Inputs!$B$31)/(Inputs!$B$29-Inputs!$B$30)*DCF!M$6</f>
        <v>379598.92389660975</v>
      </c>
      <c r="DM200" s="15">
        <f ca="1">DI200+DJ200+DK200+Inputs!$B$34+Inputs!$B$36-Inputs!$B$35</f>
        <v>1524104.3006284642</v>
      </c>
    </row>
    <row r="201" spans="1:117" x14ac:dyDescent="0.75">
      <c r="A201" s="11">
        <v>188</v>
      </c>
      <c r="C201" s="23">
        <f t="shared" ca="1" si="108"/>
        <v>1.2765606042699595</v>
      </c>
      <c r="D201" s="23">
        <f t="shared" ca="1" si="108"/>
        <v>-0.70387996547076037</v>
      </c>
      <c r="E201" s="23">
        <f t="shared" ca="1" si="108"/>
        <v>-1.3725387926654815</v>
      </c>
      <c r="F201" s="23">
        <f t="shared" ca="1" si="108"/>
        <v>0.44034881290804445</v>
      </c>
      <c r="G201" s="23">
        <f t="shared" ca="1" si="108"/>
        <v>2.1048987082191295</v>
      </c>
      <c r="H201" s="23">
        <f t="shared" ca="1" si="108"/>
        <v>0.39410724402222003</v>
      </c>
      <c r="I201" s="23">
        <f t="shared" ca="1" si="108"/>
        <v>-1.8004844179111779</v>
      </c>
      <c r="J201" s="23">
        <f t="shared" ca="1" si="108"/>
        <v>-0.4914631264221494</v>
      </c>
      <c r="K201" s="23">
        <f t="shared" ca="1" si="108"/>
        <v>2.0775195033620704</v>
      </c>
      <c r="L201" s="23">
        <f t="shared" ca="1" si="108"/>
        <v>-0.69360081973996346</v>
      </c>
      <c r="M201" s="23">
        <f t="shared" ca="1" si="108"/>
        <v>-5.9227034759307344E-2</v>
      </c>
      <c r="N201" s="23">
        <f ca="1">SQRT(Inputs!$B$38)*C201+SQRT(1-Inputs!$B$38)*_xlfn.NORM.S.INV(RAND())</f>
        <v>2.0523643671885576</v>
      </c>
      <c r="O201" s="23">
        <f ca="1">SQRT(Inputs!$B$38)*D201+SQRT(1-Inputs!$B$38)*_xlfn.NORM.S.INV(RAND())</f>
        <v>-7.5590440050450347E-3</v>
      </c>
      <c r="P201" s="23">
        <f ca="1">SQRT(Inputs!$B$38)*E201+SQRT(1-Inputs!$B$38)*_xlfn.NORM.S.INV(RAND())</f>
        <v>-0.12499838860469858</v>
      </c>
      <c r="Q201" s="23">
        <f ca="1">SQRT(Inputs!$B$38)*F201+SQRT(1-Inputs!$B$38)*_xlfn.NORM.S.INV(RAND())</f>
        <v>1.2095341259745667</v>
      </c>
      <c r="R201" s="23">
        <f ca="1">SQRT(Inputs!$B$38)*G201+SQRT(1-Inputs!$B$38)*_xlfn.NORM.S.INV(RAND())</f>
        <v>1.8048046493605208</v>
      </c>
      <c r="S201" s="23">
        <f ca="1">SQRT(Inputs!$B$38)*H201+SQRT(1-Inputs!$B$38)*_xlfn.NORM.S.INV(RAND())</f>
        <v>1.5851171512891602</v>
      </c>
      <c r="T201" s="23">
        <f ca="1">SQRT(Inputs!$B$38)*I201+SQRT(1-Inputs!$B$38)*_xlfn.NORM.S.INV(RAND())</f>
        <v>-0.31325620332723936</v>
      </c>
      <c r="U201" s="23">
        <f ca="1">SQRT(Inputs!$B$38)*J201+SQRT(1-Inputs!$B$38)*_xlfn.NORM.S.INV(RAND())</f>
        <v>-0.90639326570127787</v>
      </c>
      <c r="V201" s="23">
        <f ca="1">SQRT(Inputs!$B$38)*K201+SQRT(1-Inputs!$B$38)*_xlfn.NORM.S.INV(RAND())</f>
        <v>2.2017947274000278</v>
      </c>
      <c r="W201" s="23">
        <f ca="1">SQRT(Inputs!$B$38)*L201+SQRT(1-Inputs!$B$38)*_xlfn.NORM.S.INV(RAND())</f>
        <v>0.26379556234901319</v>
      </c>
      <c r="X201" s="23">
        <f ca="1">SQRT(Inputs!$B$38)*M201+SQRT(1-Inputs!$B$38)*_xlfn.NORM.S.INV(RAND())</f>
        <v>0.32735549706255984</v>
      </c>
      <c r="Y201" s="23">
        <f ca="1">SQRT(Inputs!$B$38)*C201+SQRT(1-Inputs!$B$38)*_xlfn.NORM.S.INV(RAND())</f>
        <v>7.8517884242613412E-2</v>
      </c>
      <c r="Z201" s="23">
        <f ca="1">SQRT(Inputs!$B$38)*D201+SQRT(1-Inputs!$B$38)*_xlfn.NORM.S.INV(RAND())</f>
        <v>-1.0275695659200828</v>
      </c>
      <c r="AA201" s="23">
        <f ca="1">SQRT(Inputs!$B$38)*E201+SQRT(1-Inputs!$B$38)*_xlfn.NORM.S.INV(RAND())</f>
        <v>-0.11030496368815956</v>
      </c>
      <c r="AB201" s="23">
        <f ca="1">SQRT(Inputs!$B$38)*F201+SQRT(1-Inputs!$B$38)*_xlfn.NORM.S.INV(RAND())</f>
        <v>0.73372078771326421</v>
      </c>
      <c r="AC201" s="23">
        <f ca="1">SQRT(Inputs!$B$38)*G201+SQRT(1-Inputs!$B$38)*_xlfn.NORM.S.INV(RAND())</f>
        <v>1.4082439550365393</v>
      </c>
      <c r="AD201" s="23">
        <f ca="1">SQRT(Inputs!$B$38)*H201+SQRT(1-Inputs!$B$38)*_xlfn.NORM.S.INV(RAND())</f>
        <v>-1.6953713034544571E-2</v>
      </c>
      <c r="AE201" s="23">
        <f ca="1">SQRT(Inputs!$B$38)*I201+SQRT(1-Inputs!$B$38)*_xlfn.NORM.S.INV(RAND())</f>
        <v>-0.5126969566452233</v>
      </c>
      <c r="AF201" s="23">
        <f ca="1">SQRT(Inputs!$B$38)*J201+SQRT(1-Inputs!$B$38)*_xlfn.NORM.S.INV(RAND())</f>
        <v>0.14628000661875784</v>
      </c>
      <c r="AG201" s="23">
        <f ca="1">SQRT(Inputs!$B$38)*K201+SQRT(1-Inputs!$B$38)*_xlfn.NORM.S.INV(RAND())</f>
        <v>0.78727897687210602</v>
      </c>
      <c r="AH201" s="23">
        <f ca="1">SQRT(Inputs!$B$38)*L201+SQRT(1-Inputs!$B$38)*_xlfn.NORM.S.INV(RAND())</f>
        <v>-2.9535725271923441E-2</v>
      </c>
      <c r="AI201" s="23">
        <f ca="1">SQRT(Inputs!$B$38)*M201+SQRT(1-Inputs!$B$38)*_xlfn.NORM.S.INV(RAND())</f>
        <v>-0.29778417945344282</v>
      </c>
      <c r="AJ201" s="23">
        <f ca="1">SQRT(Inputs!$B$38)*C201+SQRT(1-Inputs!$B$38)*_xlfn.NORM.S.INV(RAND())</f>
        <v>1.5939977429557288</v>
      </c>
      <c r="AK201" s="23">
        <f ca="1">SQRT(Inputs!$B$38)*D201+SQRT(1-Inputs!$B$38)*_xlfn.NORM.S.INV(RAND())</f>
        <v>-1.7153316315900924</v>
      </c>
      <c r="AL201" s="23">
        <f ca="1">SQRT(Inputs!$B$38)*E201+SQRT(1-Inputs!$B$38)*_xlfn.NORM.S.INV(RAND())</f>
        <v>-0.83923620986182978</v>
      </c>
      <c r="AM201" s="23">
        <f ca="1">SQRT(Inputs!$B$38)*F201+SQRT(1-Inputs!$B$38)*_xlfn.NORM.S.INV(RAND())</f>
        <v>-1.2027608153962115</v>
      </c>
      <c r="AN201" s="23">
        <f ca="1">SQRT(Inputs!$B$38)*G201+SQRT(1-Inputs!$B$38)*_xlfn.NORM.S.INV(RAND())</f>
        <v>-8.3824004907085747E-2</v>
      </c>
      <c r="AO201" s="23">
        <f ca="1">SQRT(Inputs!$B$38)*H201+SQRT(1-Inputs!$B$38)*_xlfn.NORM.S.INV(RAND())</f>
        <v>-0.11761530836514239</v>
      </c>
      <c r="AP201" s="23">
        <f ca="1">SQRT(Inputs!$B$38)*I201+SQRT(1-Inputs!$B$38)*_xlfn.NORM.S.INV(RAND())</f>
        <v>-0.39417362316930238</v>
      </c>
      <c r="AQ201" s="23">
        <f ca="1">SQRT(Inputs!$B$38)*J201+SQRT(1-Inputs!$B$38)*_xlfn.NORM.S.INV(RAND())</f>
        <v>0.53608219154802572</v>
      </c>
      <c r="AR201" s="23">
        <f ca="1">SQRT(Inputs!$B$38)*K201+SQRT(1-Inputs!$B$38)*_xlfn.NORM.S.INV(RAND())</f>
        <v>1.968089284269058</v>
      </c>
      <c r="AS201" s="23">
        <f ca="1">SQRT(Inputs!$B$38)*L201+SQRT(1-Inputs!$B$38)*_xlfn.NORM.S.INV(RAND())</f>
        <v>-1.0861863151294973</v>
      </c>
      <c r="AT201" s="23">
        <f ca="1">SQRT(Inputs!$B$38)*M201+SQRT(1-Inputs!$B$38)*_xlfn.NORM.S.INV(RAND())</f>
        <v>-0.46912535108987463</v>
      </c>
      <c r="AU201" s="15">
        <f ca="1">Inputs!$B$6*EXP($B$8-0.5*C$5^2+C$5*N201)</f>
        <v>6917.674574280084</v>
      </c>
      <c r="AV201" s="15">
        <f t="shared" ca="1" si="73"/>
        <v>8411.0904732238905</v>
      </c>
      <c r="AW201" s="15">
        <f t="shared" ca="1" si="74"/>
        <v>10084.371248743435</v>
      </c>
      <c r="AX201" s="15">
        <f t="shared" ca="1" si="75"/>
        <v>14320.404361952402</v>
      </c>
      <c r="AY201" s="15">
        <f t="shared" ca="1" si="76"/>
        <v>21607.429164407065</v>
      </c>
      <c r="AZ201" s="15">
        <f t="shared" ca="1" si="77"/>
        <v>31466.337548843436</v>
      </c>
      <c r="BA201" s="15">
        <f t="shared" ca="1" si="78"/>
        <v>37264.766675211053</v>
      </c>
      <c r="BB201" s="15">
        <f t="shared" ca="1" si="79"/>
        <v>41662.863368004866</v>
      </c>
      <c r="BC201" s="15">
        <f t="shared" ca="1" si="80"/>
        <v>63110.189790761979</v>
      </c>
      <c r="BD201" s="15">
        <f t="shared" ca="1" si="81"/>
        <v>79247.336170360999</v>
      </c>
      <c r="BE201" s="15">
        <f t="shared" ca="1" si="82"/>
        <v>100046.36378209737</v>
      </c>
      <c r="BF201" s="15">
        <f ca="1">Inputs!$B$13*EXP($B$9-0.5*C$6^2+C$6*Y201)</f>
        <v>14047.99865833394</v>
      </c>
      <c r="BG201" s="15">
        <f t="shared" ca="1" si="83"/>
        <v>14223.287554815064</v>
      </c>
      <c r="BH201" s="15">
        <f t="shared" ca="1" si="84"/>
        <v>17063.198838264845</v>
      </c>
      <c r="BI201" s="15">
        <f t="shared" ca="1" si="85"/>
        <v>23385.239151604346</v>
      </c>
      <c r="BJ201" s="15">
        <f t="shared" ca="1" si="86"/>
        <v>35121.054629644685</v>
      </c>
      <c r="BK201" s="15">
        <f t="shared" ca="1" si="87"/>
        <v>43005.062228929404</v>
      </c>
      <c r="BL201" s="15">
        <f t="shared" ca="1" si="88"/>
        <v>49430.728909462312</v>
      </c>
      <c r="BM201" s="15">
        <f t="shared" ca="1" si="89"/>
        <v>61875.277806831349</v>
      </c>
      <c r="BN201" s="15">
        <f t="shared" ca="1" si="90"/>
        <v>83627.910613709246</v>
      </c>
      <c r="BO201" s="15">
        <f t="shared" ca="1" si="91"/>
        <v>102542.86020244812</v>
      </c>
      <c r="BP201" s="15">
        <f t="shared" ca="1" si="92"/>
        <v>122023.98542015343</v>
      </c>
      <c r="BQ201" s="15">
        <f ca="1">Inputs!$B$20*EXP($B$10-0.5*C$7^2+C$7*AJ201)</f>
        <v>7549.9188228425255</v>
      </c>
      <c r="BR201" s="15">
        <f t="shared" ca="1" si="93"/>
        <v>5941.50988513625</v>
      </c>
      <c r="BS201" s="15">
        <f t="shared" ca="1" si="94"/>
        <v>6393.6128801681116</v>
      </c>
      <c r="BT201" s="15">
        <f t="shared" ca="1" si="95"/>
        <v>6430.019124394541</v>
      </c>
      <c r="BU201" s="15">
        <f t="shared" ca="1" si="96"/>
        <v>8732.3102952702393</v>
      </c>
      <c r="BV201" s="15">
        <f t="shared" ca="1" si="97"/>
        <v>11831.455985217826</v>
      </c>
      <c r="BW201" s="15">
        <f t="shared" ca="1" si="98"/>
        <v>15188.636471669826</v>
      </c>
      <c r="BX201" s="15">
        <f t="shared" ca="1" si="99"/>
        <v>23654.024521164385</v>
      </c>
      <c r="BY201" s="15">
        <f t="shared" ca="1" si="100"/>
        <v>48297.745450855778</v>
      </c>
      <c r="BZ201" s="15">
        <f t="shared" ca="1" si="101"/>
        <v>55502.036549317381</v>
      </c>
      <c r="CA201" s="15">
        <f t="shared" ca="1" si="102"/>
        <v>71727.70211553936</v>
      </c>
      <c r="CB201" s="15">
        <f ca="1">(AU201*DCF!C$10-DCF!C$5*MAX(AU201*DCF!C$10,0)-MAX(AU201-Inputs!$B$6,0)/Inputs!$B$10)*DCF!C$6</f>
        <v>1029.131702403695</v>
      </c>
      <c r="CC201" s="15">
        <f ca="1">(AV201*DCF!D$10-DCF!D$5*MAX(AV201*DCF!D$10,0)-MAX(AV201-AU201,0)/Inputs!$B$10)*DCF!D$6</f>
        <v>1686.0159380940593</v>
      </c>
      <c r="CD201" s="15">
        <f ca="1">(AW201*DCF!E$10-DCF!E$5*MAX(AW201*DCF!E$10,0)-MAX(AW201-AV201,0)/Inputs!$B$10)*DCF!E$6</f>
        <v>1951.4286676445829</v>
      </c>
      <c r="CE201" s="15">
        <f ca="1">(AX201*DCF!F$10-DCF!F$5*MAX(AX201*DCF!F$10,0)-MAX(AX201-AW201,0)/Inputs!$B$10)*DCF!F$6</f>
        <v>2244.7079827452262</v>
      </c>
      <c r="CF201" s="15">
        <f ca="1">(AY201*DCF!G$10-DCF!G$5*MAX(AY201*DCF!G$10,0)-MAX(AY201-AX201,0)/Inputs!$B$10)*DCF!G$6</f>
        <v>3051.2993342678997</v>
      </c>
      <c r="CG201" s="15">
        <f ca="1">(AZ201*DCF!H$10-DCF!H$5*MAX(AZ201*DCF!H$10,0)-MAX(AZ201-AY201,0)/Inputs!$B$10)*DCF!H$6</f>
        <v>4358.5860773837767</v>
      </c>
      <c r="CH201" s="15">
        <f ca="1">(BA201*DCF!I$10-DCF!I$5*MAX(BA201*DCF!I$10,0)-MAX(BA201-AZ201,0)/Inputs!$B$10)*DCF!I$6</f>
        <v>5855.7679134106875</v>
      </c>
      <c r="CI201" s="15">
        <f ca="1">(BB201*DCF!J$10-DCF!J$5*MAX(BB201*DCF!J$10,0)-MAX(BB201-BA201,0)/Inputs!$B$10)*DCF!J$6</f>
        <v>6482.9849463293149</v>
      </c>
      <c r="CJ201" s="15">
        <f ca="1">(BC201*DCF!K$10-DCF!K$5*MAX(BC201*DCF!K$10,0)-MAX(BC201-BB201,0)/Inputs!$B$10)*DCF!K$6</f>
        <v>7157.4277899399221</v>
      </c>
      <c r="CK201" s="15">
        <f ca="1">(BD201*DCF!L$10-DCF!L$5*MAX(BD201*DCF!L$10,0)-MAX(BD201-BC201,0)/Inputs!$B$10)*DCF!L$6</f>
        <v>9865.2109491846859</v>
      </c>
      <c r="CL201" s="15">
        <f ca="1">(BE201*DCF!M$10-DCF!M$5*MAX(BE201*DCF!M$10,0)-MAX(BE201-BD201,0)/Inputs!$B$10)*DCF!M$6</f>
        <v>11633.169850078766</v>
      </c>
      <c r="CM201" s="15">
        <f ca="1">(BF201*DCF!C$28-DCF!C$5*MAX(BF201*DCF!C$28,0)-MAX(BF201-Inputs!$B$13,0)/Inputs!$B$17)*DCF!C$6</f>
        <v>3672.8077182241714</v>
      </c>
      <c r="CN201" s="15">
        <f ca="1">(BG201*DCF!D$28-DCF!D$5*MAX(BG201*DCF!D$28,0)-MAX(BG201-BF201,0)/Inputs!$B$17)*DCF!D$6</f>
        <v>4151.6890695508655</v>
      </c>
      <c r="CO201" s="15">
        <f ca="1">(BH201*DCF!E$28-DCF!E$5*MAX(BH201*DCF!E$28,0)-MAX(BH201-BG201,0)/Inputs!$B$17)*DCF!E$6</f>
        <v>4272.8943226742304</v>
      </c>
      <c r="CP201" s="15">
        <f ca="1">(BI201*DCF!F$28-DCF!F$5*MAX(BI201*DCF!F$28,0)-MAX(BI201-BH201,0)/Inputs!$B$17)*DCF!F$6</f>
        <v>5197.4490757786944</v>
      </c>
      <c r="CQ201" s="15">
        <f ca="1">(BJ201*DCF!G$28-DCF!G$5*MAX(BJ201*DCF!G$28,0)-MAX(BJ201-BI201,0)/Inputs!$B$17)*DCF!G$6</f>
        <v>7138.5758586294169</v>
      </c>
      <c r="CR201" s="15">
        <f ca="1">(BK201*DCF!H$28-DCF!H$5*MAX(BK201*DCF!H$28,0)-MAX(BK201-BJ201,0)/Inputs!$B$17)*DCF!H$6</f>
        <v>9410.6728246955881</v>
      </c>
      <c r="CS201" s="15">
        <f ca="1">(BL201*DCF!I$28-DCF!I$5*MAX(BL201*DCF!I$28,0)-MAX(BL201-BK201,0)/Inputs!$B$17)*DCF!I$6</f>
        <v>10701.505867241982</v>
      </c>
      <c r="CT201" s="15">
        <f ca="1">(BM201*DCF!J$28-DCF!J$5*MAX(BM201*DCF!J$28,0)-MAX(BM201-BL201,0)/Inputs!$B$17)*DCF!J$6</f>
        <v>12153.278088846415</v>
      </c>
      <c r="CU201" s="15">
        <f ca="1">(BN201*DCF!K$28-DCF!K$5*MAX(BN201*DCF!K$28,0)-MAX(BN201-BM201,0)/Inputs!$B$17)*DCF!K$6</f>
        <v>14996.404757276288</v>
      </c>
      <c r="CV201" s="15">
        <f ca="1">(BO201*DCF!L$28-DCF!L$5*MAX(BO201*DCF!L$28,0)-MAX(BO201-BN201,0)/Inputs!$B$17)*DCF!L$6</f>
        <v>18319.194885687339</v>
      </c>
      <c r="CW201" s="15">
        <f ca="1">(BP201*DCF!M$28-DCF!M$5*MAX(BP201*DCF!M$28,0)-MAX(BP201-BO201,0)/Inputs!$B$17)*DCF!M$6</f>
        <v>20922.558484476303</v>
      </c>
      <c r="CX201" s="15">
        <f ca="1">(BQ201*DCF!C$46-DCF!C$5*MAX(BQ201*DCF!C$46,0)-MAX(BQ201-Inputs!$B$20,0)/Inputs!$B$24)*DCF!C$6</f>
        <v>-3752.368699429001</v>
      </c>
      <c r="CY201" s="15">
        <f ca="1">(BR201*DCF!D$46-DCF!D$5*MAX(BR201*DCF!D$46,0)-MAX(BR201-BQ201,0)/Inputs!$B$24)*DCF!D$6</f>
        <v>-1014.0771795911227</v>
      </c>
      <c r="CZ201" s="15">
        <f ca="1">(BS201*DCF!E$46-DCF!E$5*MAX(BS201*DCF!E$46,0)-MAX(BS201-BR201,0)/Inputs!$B$24)*DCF!E$6</f>
        <v>-934.26240963806663</v>
      </c>
      <c r="DA201" s="15">
        <f ca="1">(BT201*DCF!F$46-DCF!F$5*MAX(BT201*DCF!F$46,0)-MAX(BT201-BS201,0)/Inputs!$B$24)*DCF!F$6</f>
        <v>-481.53131073250989</v>
      </c>
      <c r="DB201" s="15">
        <f ca="1">(BU201*DCF!G$46-DCF!G$5*MAX(BU201*DCF!G$46,0)-MAX(BU201-BT201,0)/Inputs!$B$24)*DCF!G$6</f>
        <v>-1068.1829275576076</v>
      </c>
      <c r="DC201" s="15">
        <f ca="1">(BV201*DCF!H$46-DCF!H$5*MAX(BV201*DCF!H$46,0)-MAX(BV201-BU201,0)/Inputs!$B$24)*DCF!H$6</f>
        <v>-963.04053437052369</v>
      </c>
      <c r="DD201" s="15">
        <f ca="1">(BW201*DCF!I$46-DCF!I$5*MAX(BW201*DCF!I$46,0)-MAX(BW201-BV201,0)/Inputs!$B$24)*DCF!I$6</f>
        <v>-612.92919730081667</v>
      </c>
      <c r="DE201" s="15">
        <f ca="1">(BX201*DCF!J$46-DCF!J$5*MAX(BX201*DCF!J$46,0)-MAX(BX201-BW201,0)/Inputs!$B$24)*DCF!J$6</f>
        <v>-1252.6617076306832</v>
      </c>
      <c r="DF201" s="15">
        <f ca="1">(BY201*DCF!K$46-DCF!K$5*MAX(BY201*DCF!K$46,0)-MAX(BY201-BX201,0)/Inputs!$B$24)*DCF!K$6</f>
        <v>-3278.1269002193812</v>
      </c>
      <c r="DG201" s="15">
        <f ca="1">(BZ201*DCF!L$46-DCF!L$5*MAX(BZ201*DCF!L$46,0)-MAX(BZ201-BY201,0)/Inputs!$B$24)*DCF!L$6</f>
        <v>2206.2443942377217</v>
      </c>
      <c r="DH201" s="15">
        <f ca="1">(CA201*DCF!M$46-DCF!M$5*MAX(CA201*DCF!M$46,0)-MAX(CA201-BZ201,0)/Inputs!$B$24)*DCF!M$6</f>
        <v>2231.0943138073444</v>
      </c>
      <c r="DI201" s="15">
        <f ca="1">SUM(CB201:CL201)+BE201*DCF!M$10*(1+Inputs!$B$30)*(1-Inputs!$B$33)*(1-Inputs!$B$30/Inputs!$B$31)/(Inputs!$B$29-Inputs!$B$30)*DCF!M$6</f>
        <v>333746.08453325968</v>
      </c>
      <c r="DJ201" s="15">
        <f ca="1">SUM(CM201:CW201)+BP201*DCF!M$28*(1+Inputs!$B$30)*(1-Inputs!$B$33)*(1-Inputs!$B$30/Inputs!$B$31)/(Inputs!$B$29-Inputs!$B$30)*DCF!M$6</f>
        <v>563729.51765234314</v>
      </c>
      <c r="DK201" s="15">
        <f ca="1">SUM(CX201:DH201)+CA201*DCF!M$46*(1+Inputs!$B$30)*(1-Inputs!$B$33)*(1-Inputs!$B$30/Inputs!$B$31)/(Inputs!$B$29-Inputs!$B$30)*DCF!M$6</f>
        <v>101979.68200169376</v>
      </c>
      <c r="DM201" s="15">
        <f ca="1">DI201+DJ201+DK201+Inputs!$B$34+Inputs!$B$36-Inputs!$B$35</f>
        <v>1076306.2841872964</v>
      </c>
    </row>
    <row r="202" spans="1:117" x14ac:dyDescent="0.75">
      <c r="A202" s="11">
        <v>189</v>
      </c>
      <c r="C202" s="23">
        <f t="shared" ca="1" si="108"/>
        <v>0.76826167074836738</v>
      </c>
      <c r="D202" s="23">
        <f t="shared" ca="1" si="108"/>
        <v>1.4067618363987231</v>
      </c>
      <c r="E202" s="23">
        <f t="shared" ca="1" si="108"/>
        <v>-0.17458938222637721</v>
      </c>
      <c r="F202" s="23">
        <f t="shared" ca="1" si="108"/>
        <v>-0.45490841110893204</v>
      </c>
      <c r="G202" s="23">
        <f t="shared" ca="1" si="108"/>
        <v>2.2872473920108865E-2</v>
      </c>
      <c r="H202" s="23">
        <f t="shared" ca="1" si="108"/>
        <v>0.16725730225247931</v>
      </c>
      <c r="I202" s="23">
        <f t="shared" ca="1" si="108"/>
        <v>0.35636019586843409</v>
      </c>
      <c r="J202" s="23">
        <f t="shared" ca="1" si="108"/>
        <v>-1.5130746464368661</v>
      </c>
      <c r="K202" s="23">
        <f t="shared" ca="1" si="108"/>
        <v>0.45869717780150393</v>
      </c>
      <c r="L202" s="23">
        <f t="shared" ca="1" si="108"/>
        <v>-0.76211126803695517</v>
      </c>
      <c r="M202" s="23">
        <f t="shared" ca="1" si="108"/>
        <v>-6.4880467616574622E-2</v>
      </c>
      <c r="N202" s="23">
        <f ca="1">SQRT(Inputs!$B$38)*C202+SQRT(1-Inputs!$B$38)*_xlfn.NORM.S.INV(RAND())</f>
        <v>0.38089168792418832</v>
      </c>
      <c r="O202" s="23">
        <f ca="1">SQRT(Inputs!$B$38)*D202+SQRT(1-Inputs!$B$38)*_xlfn.NORM.S.INV(RAND())</f>
        <v>1.3506057580306896</v>
      </c>
      <c r="P202" s="23">
        <f ca="1">SQRT(Inputs!$B$38)*E202+SQRT(1-Inputs!$B$38)*_xlfn.NORM.S.INV(RAND())</f>
        <v>-0.11158915700181099</v>
      </c>
      <c r="Q202" s="23">
        <f ca="1">SQRT(Inputs!$B$38)*F202+SQRT(1-Inputs!$B$38)*_xlfn.NORM.S.INV(RAND())</f>
        <v>-0.83531843756676294</v>
      </c>
      <c r="R202" s="23">
        <f ca="1">SQRT(Inputs!$B$38)*G202+SQRT(1-Inputs!$B$38)*_xlfn.NORM.S.INV(RAND())</f>
        <v>-1.9595577569560669</v>
      </c>
      <c r="S202" s="23">
        <f ca="1">SQRT(Inputs!$B$38)*H202+SQRT(1-Inputs!$B$38)*_xlfn.NORM.S.INV(RAND())</f>
        <v>0.65158103284892921</v>
      </c>
      <c r="T202" s="23">
        <f ca="1">SQRT(Inputs!$B$38)*I202+SQRT(1-Inputs!$B$38)*_xlfn.NORM.S.INV(RAND())</f>
        <v>-1.2347521989618093</v>
      </c>
      <c r="U202" s="23">
        <f ca="1">SQRT(Inputs!$B$38)*J202+SQRT(1-Inputs!$B$38)*_xlfn.NORM.S.INV(RAND())</f>
        <v>-0.31489380489796814</v>
      </c>
      <c r="V202" s="23">
        <f ca="1">SQRT(Inputs!$B$38)*K202+SQRT(1-Inputs!$B$38)*_xlfn.NORM.S.INV(RAND())</f>
        <v>-1.5883392422228193E-2</v>
      </c>
      <c r="W202" s="23">
        <f ca="1">SQRT(Inputs!$B$38)*L202+SQRT(1-Inputs!$B$38)*_xlfn.NORM.S.INV(RAND())</f>
        <v>-0.34097807604703462</v>
      </c>
      <c r="X202" s="23">
        <f ca="1">SQRT(Inputs!$B$38)*M202+SQRT(1-Inputs!$B$38)*_xlfn.NORM.S.INV(RAND())</f>
        <v>1.0050456363523492</v>
      </c>
      <c r="Y202" s="23">
        <f ca="1">SQRT(Inputs!$B$38)*C202+SQRT(1-Inputs!$B$38)*_xlfn.NORM.S.INV(RAND())</f>
        <v>-0.28654448082939266</v>
      </c>
      <c r="Z202" s="23">
        <f ca="1">SQRT(Inputs!$B$38)*D202+SQRT(1-Inputs!$B$38)*_xlfn.NORM.S.INV(RAND())</f>
        <v>5.9410077892482871E-2</v>
      </c>
      <c r="AA202" s="23">
        <f ca="1">SQRT(Inputs!$B$38)*E202+SQRT(1-Inputs!$B$38)*_xlfn.NORM.S.INV(RAND())</f>
        <v>-0.57532134039660032</v>
      </c>
      <c r="AB202" s="23">
        <f ca="1">SQRT(Inputs!$B$38)*F202+SQRT(1-Inputs!$B$38)*_xlfn.NORM.S.INV(RAND())</f>
        <v>-0.70374540084171899</v>
      </c>
      <c r="AC202" s="23">
        <f ca="1">SQRT(Inputs!$B$38)*G202+SQRT(1-Inputs!$B$38)*_xlfn.NORM.S.INV(RAND())</f>
        <v>-4.800733008041997E-2</v>
      </c>
      <c r="AD202" s="23">
        <f ca="1">SQRT(Inputs!$B$38)*H202+SQRT(1-Inputs!$B$38)*_xlfn.NORM.S.INV(RAND())</f>
        <v>-0.42860454387155034</v>
      </c>
      <c r="AE202" s="23">
        <f ca="1">SQRT(Inputs!$B$38)*I202+SQRT(1-Inputs!$B$38)*_xlfn.NORM.S.INV(RAND())</f>
        <v>3.7096684189339202E-2</v>
      </c>
      <c r="AF202" s="23">
        <f ca="1">SQRT(Inputs!$B$38)*J202+SQRT(1-Inputs!$B$38)*_xlfn.NORM.S.INV(RAND())</f>
        <v>0.85293995844234571</v>
      </c>
      <c r="AG202" s="23">
        <f ca="1">SQRT(Inputs!$B$38)*K202+SQRT(1-Inputs!$B$38)*_xlfn.NORM.S.INV(RAND())</f>
        <v>-0.26446154264259597</v>
      </c>
      <c r="AH202" s="23">
        <f ca="1">SQRT(Inputs!$B$38)*L202+SQRT(1-Inputs!$B$38)*_xlfn.NORM.S.INV(RAND())</f>
        <v>-1.1773225817310351</v>
      </c>
      <c r="AI202" s="23">
        <f ca="1">SQRT(Inputs!$B$38)*M202+SQRT(1-Inputs!$B$38)*_xlfn.NORM.S.INV(RAND())</f>
        <v>3.9252905400185466E-2</v>
      </c>
      <c r="AJ202" s="23">
        <f ca="1">SQRT(Inputs!$B$38)*C202+SQRT(1-Inputs!$B$38)*_xlfn.NORM.S.INV(RAND())</f>
        <v>-1.3683935942643832E-3</v>
      </c>
      <c r="AK202" s="23">
        <f ca="1">SQRT(Inputs!$B$38)*D202+SQRT(1-Inputs!$B$38)*_xlfn.NORM.S.INV(RAND())</f>
        <v>1.1746510170686111</v>
      </c>
      <c r="AL202" s="23">
        <f ca="1">SQRT(Inputs!$B$38)*E202+SQRT(1-Inputs!$B$38)*_xlfn.NORM.S.INV(RAND())</f>
        <v>0.50046396330801679</v>
      </c>
      <c r="AM202" s="23">
        <f ca="1">SQRT(Inputs!$B$38)*F202+SQRT(1-Inputs!$B$38)*_xlfn.NORM.S.INV(RAND())</f>
        <v>-1.400766474624483</v>
      </c>
      <c r="AN202" s="23">
        <f ca="1">SQRT(Inputs!$B$38)*G202+SQRT(1-Inputs!$B$38)*_xlfn.NORM.S.INV(RAND())</f>
        <v>1.2155510381847043</v>
      </c>
      <c r="AO202" s="23">
        <f ca="1">SQRT(Inputs!$B$38)*H202+SQRT(1-Inputs!$B$38)*_xlfn.NORM.S.INV(RAND())</f>
        <v>-0.50767290625894335</v>
      </c>
      <c r="AP202" s="23">
        <f ca="1">SQRT(Inputs!$B$38)*I202+SQRT(1-Inputs!$B$38)*_xlfn.NORM.S.INV(RAND())</f>
        <v>7.1239063071316291E-2</v>
      </c>
      <c r="AQ202" s="23">
        <f ca="1">SQRT(Inputs!$B$38)*J202+SQRT(1-Inputs!$B$38)*_xlfn.NORM.S.INV(RAND())</f>
        <v>-1.0499469166493975</v>
      </c>
      <c r="AR202" s="23">
        <f ca="1">SQRT(Inputs!$B$38)*K202+SQRT(1-Inputs!$B$38)*_xlfn.NORM.S.INV(RAND())</f>
        <v>-1.0220624241854965</v>
      </c>
      <c r="AS202" s="23">
        <f ca="1">SQRT(Inputs!$B$38)*L202+SQRT(1-Inputs!$B$38)*_xlfn.NORM.S.INV(RAND())</f>
        <v>-1.3493945564149574</v>
      </c>
      <c r="AT202" s="23">
        <f ca="1">SQRT(Inputs!$B$38)*M202+SQRT(1-Inputs!$B$38)*_xlfn.NORM.S.INV(RAND())</f>
        <v>0.75285472467058367</v>
      </c>
      <c r="AU202" s="15">
        <f ca="1">Inputs!$B$6*EXP($B$8-0.5*C$5^2+C$5*N202)</f>
        <v>5277.8205933169202</v>
      </c>
      <c r="AV202" s="15">
        <f t="shared" ca="1" si="73"/>
        <v>7835.6074255753538</v>
      </c>
      <c r="AW202" s="15">
        <f t="shared" ca="1" si="74"/>
        <v>9411.4096668852089</v>
      </c>
      <c r="AX202" s="15">
        <f t="shared" ca="1" si="75"/>
        <v>10351.712536665349</v>
      </c>
      <c r="AY202" s="15">
        <f t="shared" ca="1" si="76"/>
        <v>10063.063305109032</v>
      </c>
      <c r="AZ202" s="15">
        <f t="shared" ca="1" si="77"/>
        <v>13222.927988203111</v>
      </c>
      <c r="BA202" s="15">
        <f t="shared" ca="1" si="78"/>
        <v>14219.848387311207</v>
      </c>
      <c r="BB202" s="15">
        <f t="shared" ca="1" si="79"/>
        <v>16868.74945743191</v>
      </c>
      <c r="BC202" s="15">
        <f t="shared" ca="1" si="80"/>
        <v>20628.273212945442</v>
      </c>
      <c r="BD202" s="15">
        <f t="shared" ca="1" si="81"/>
        <v>24478.313564549422</v>
      </c>
      <c r="BE202" s="15">
        <f t="shared" ca="1" si="82"/>
        <v>32870.372299088936</v>
      </c>
      <c r="BF202" s="15">
        <f ca="1">Inputs!$B$13*EXP($B$9-0.5*C$6^2+C$6*Y202)</f>
        <v>13067.224789138812</v>
      </c>
      <c r="BG202" s="15">
        <f t="shared" ca="1" si="83"/>
        <v>16097.125135385162</v>
      </c>
      <c r="BH202" s="15">
        <f t="shared" ca="1" si="84"/>
        <v>17877.764379400636</v>
      </c>
      <c r="BI202" s="15">
        <f t="shared" ca="1" si="85"/>
        <v>19638.357583272162</v>
      </c>
      <c r="BJ202" s="15">
        <f t="shared" ca="1" si="86"/>
        <v>23909.319867322723</v>
      </c>
      <c r="BK202" s="15">
        <f t="shared" ca="1" si="87"/>
        <v>27680.878504495729</v>
      </c>
      <c r="BL202" s="15">
        <f t="shared" ca="1" si="88"/>
        <v>34166.477175498629</v>
      </c>
      <c r="BM202" s="15">
        <f t="shared" ca="1" si="89"/>
        <v>46692.33685712194</v>
      </c>
      <c r="BN202" s="15">
        <f t="shared" ca="1" si="90"/>
        <v>55634.328752562833</v>
      </c>
      <c r="BO202" s="15">
        <f t="shared" ca="1" si="91"/>
        <v>59697.190421829378</v>
      </c>
      <c r="BP202" s="15">
        <f t="shared" ca="1" si="92"/>
        <v>73803.54802740016</v>
      </c>
      <c r="BQ202" s="15">
        <f ca="1">Inputs!$B$20*EXP($B$10-0.5*C$7^2+C$7*AJ202)</f>
        <v>4287.4324667645815</v>
      </c>
      <c r="BR202" s="15">
        <f t="shared" ca="1" si="93"/>
        <v>8447.8778112316104</v>
      </c>
      <c r="BS202" s="15">
        <f t="shared" ca="1" si="94"/>
        <v>13356.688415083767</v>
      </c>
      <c r="BT202" s="15">
        <f t="shared" ca="1" si="95"/>
        <v>12752.814646859719</v>
      </c>
      <c r="BU202" s="15">
        <f t="shared" ca="1" si="96"/>
        <v>23717.5211133792</v>
      </c>
      <c r="BV202" s="15">
        <f t="shared" ca="1" si="97"/>
        <v>29431.526293337884</v>
      </c>
      <c r="BW202" s="15">
        <f t="shared" ca="1" si="98"/>
        <v>41693.968002712259</v>
      </c>
      <c r="BX202" s="15">
        <f t="shared" ca="1" si="99"/>
        <v>47246.774359247844</v>
      </c>
      <c r="BY202" s="15">
        <f t="shared" ca="1" si="100"/>
        <v>54442.551815999061</v>
      </c>
      <c r="BZ202" s="15">
        <f t="shared" ca="1" si="101"/>
        <v>59608.269060034625</v>
      </c>
      <c r="CA202" s="15">
        <f t="shared" ca="1" si="102"/>
        <v>95717.242166739452</v>
      </c>
      <c r="CB202" s="15">
        <f ca="1">(AU202*DCF!C$10-DCF!C$5*MAX(AU202*DCF!C$10,0)-MAX(AU202-Inputs!$B$6,0)/Inputs!$B$10)*DCF!C$6</f>
        <v>1040.824153576885</v>
      </c>
      <c r="CC202" s="15">
        <f ca="1">(AV202*DCF!D$10-DCF!D$5*MAX(AV202*DCF!D$10,0)-MAX(AV202-AU202,0)/Inputs!$B$10)*DCF!D$6</f>
        <v>1286.2268484768583</v>
      </c>
      <c r="CD202" s="15">
        <f ca="1">(AW202*DCF!E$10-DCF!E$5*MAX(AW202*DCF!E$10,0)-MAX(AW202-AV202,0)/Inputs!$B$10)*DCF!E$6</f>
        <v>1818.0087536939263</v>
      </c>
      <c r="CE202" s="15">
        <f ca="1">(AX202*DCF!F$10-DCF!F$5*MAX(AX202*DCF!F$10,0)-MAX(AX202-AW202,0)/Inputs!$B$10)*DCF!F$6</f>
        <v>2064.1086350444057</v>
      </c>
      <c r="CF202" s="15">
        <f ca="1">(AY202*DCF!G$10-DCF!G$5*MAX(AY202*DCF!G$10,0)-MAX(AY202-AX202,0)/Inputs!$B$10)*DCF!G$6</f>
        <v>2073.3920386558657</v>
      </c>
      <c r="CG202" s="15">
        <f ca="1">(AZ202*DCF!H$10-DCF!H$5*MAX(AZ202*DCF!H$10,0)-MAX(AZ202-AY202,0)/Inputs!$B$10)*DCF!H$6</f>
        <v>2006.1503309288798</v>
      </c>
      <c r="CH202" s="15">
        <f ca="1">(BA202*DCF!I$10-DCF!I$5*MAX(BA202*DCF!I$10,0)-MAX(BA202-AZ202,0)/Inputs!$B$10)*DCF!I$6</f>
        <v>2433.917684322314</v>
      </c>
      <c r="CI202" s="15">
        <f ca="1">(BB202*DCF!J$10-DCF!J$5*MAX(BB202*DCF!J$10,0)-MAX(BB202-BA202,0)/Inputs!$B$10)*DCF!J$6</f>
        <v>2493.3192410745869</v>
      </c>
      <c r="CJ202" s="15">
        <f ca="1">(BC202*DCF!K$10-DCF!K$5*MAX(BC202*DCF!K$10,0)-MAX(BC202-BB202,0)/Inputs!$B$10)*DCF!K$6</f>
        <v>2794.544600005665</v>
      </c>
      <c r="CK202" s="15">
        <f ca="1">(BD202*DCF!L$10-DCF!L$5*MAX(BD202*DCF!L$10,0)-MAX(BD202-BC202,0)/Inputs!$B$10)*DCF!L$6</f>
        <v>3193.9226092950535</v>
      </c>
      <c r="CL202" s="15">
        <f ca="1">(BE202*DCF!M$10-DCF!M$5*MAX(BE202*DCF!M$10,0)-MAX(BE202-BD202,0)/Inputs!$B$10)*DCF!M$6</f>
        <v>3635.9135941175641</v>
      </c>
      <c r="CM202" s="15">
        <f ca="1">(BF202*DCF!C$28-DCF!C$5*MAX(BF202*DCF!C$28,0)-MAX(BF202-Inputs!$B$13,0)/Inputs!$B$17)*DCF!C$6</f>
        <v>3599.9886326369924</v>
      </c>
      <c r="CN202" s="15">
        <f ca="1">(BG202*DCF!D$28-DCF!D$5*MAX(BG202*DCF!D$28,0)-MAX(BG202-BF202,0)/Inputs!$B$17)*DCF!D$6</f>
        <v>4094.5579497691811</v>
      </c>
      <c r="CO202" s="15">
        <f ca="1">(BH202*DCF!E$28-DCF!E$5*MAX(BH202*DCF!E$28,0)-MAX(BH202-BG202,0)/Inputs!$B$17)*DCF!E$6</f>
        <v>4712.361726762625</v>
      </c>
      <c r="CP202" s="15">
        <f ca="1">(BI202*DCF!F$28-DCF!F$5*MAX(BI202*DCF!F$28,0)-MAX(BI202-BH202,0)/Inputs!$B$17)*DCF!F$6</f>
        <v>5010.752971518762</v>
      </c>
      <c r="CQ202" s="15">
        <f ca="1">(BJ202*DCF!G$28-DCF!G$5*MAX(BJ202*DCF!G$28,0)-MAX(BJ202-BI202,0)/Inputs!$B$17)*DCF!G$6</f>
        <v>5485.120774842303</v>
      </c>
      <c r="CR202" s="15">
        <f ca="1">(BK202*DCF!H$28-DCF!H$5*MAX(BK202*DCF!H$28,0)-MAX(BK202-BJ202,0)/Inputs!$B$17)*DCF!H$6</f>
        <v>6259.792280881119</v>
      </c>
      <c r="CS202" s="15">
        <f ca="1">(BL202*DCF!I$28-DCF!I$5*MAX(BL202*DCF!I$28,0)-MAX(BL202-BK202,0)/Inputs!$B$17)*DCF!I$6</f>
        <v>7103.4686349914527</v>
      </c>
      <c r="CT202" s="15">
        <f ca="1">(BM202*DCF!J$28-DCF!J$5*MAX(BM202*DCF!J$28,0)-MAX(BM202-BL202,0)/Inputs!$B$17)*DCF!J$6</f>
        <v>8755.440677856157</v>
      </c>
      <c r="CU202" s="15">
        <f ca="1">(BN202*DCF!K$28-DCF!K$5*MAX(BN202*DCF!K$28,0)-MAX(BN202-BM202,0)/Inputs!$B$17)*DCF!K$6</f>
        <v>10653.762511261164</v>
      </c>
      <c r="CV202" s="15">
        <f ca="1">(BO202*DCF!L$28-DCF!L$5*MAX(BO202*DCF!L$28,0)-MAX(BO202-BN202,0)/Inputs!$B$17)*DCF!L$6</f>
        <v>11451.122952992411</v>
      </c>
      <c r="CW202" s="15">
        <f ca="1">(BP202*DCF!M$28-DCF!M$5*MAX(BP202*DCF!M$28,0)-MAX(BP202-BO202,0)/Inputs!$B$17)*DCF!M$6</f>
        <v>12411.669525119911</v>
      </c>
      <c r="CX202" s="15">
        <f ca="1">(BQ202*DCF!C$46-DCF!C$5*MAX(BQ202*DCF!C$46,0)-MAX(BQ202-Inputs!$B$20,0)/Inputs!$B$24)*DCF!C$6</f>
        <v>-1491.9855427930124</v>
      </c>
      <c r="CY202" s="15">
        <f ca="1">(BR202*DCF!D$46-DCF!D$5*MAX(BR202*DCF!D$46,0)-MAX(BR202-BQ202,0)/Inputs!$B$24)*DCF!D$6</f>
        <v>-3217.0832289722271</v>
      </c>
      <c r="CZ202" s="15">
        <f ca="1">(BS202*DCF!E$46-DCF!E$5*MAX(BS202*DCF!E$46,0)-MAX(BS202-BR202,0)/Inputs!$B$24)*DCF!E$6</f>
        <v>-3514.3696634430194</v>
      </c>
      <c r="DA202" s="15">
        <f ca="1">(BT202*DCF!F$46-DCF!F$5*MAX(BT202*DCF!F$46,0)-MAX(BT202-BS202,0)/Inputs!$B$24)*DCF!F$6</f>
        <v>-928.74059202916646</v>
      </c>
      <c r="DB202" s="15">
        <f ca="1">(BU202*DCF!G$46-DCF!G$5*MAX(BU202*DCF!G$46,0)-MAX(BU202-BT202,0)/Inputs!$B$24)*DCF!G$6</f>
        <v>-4486.1211693433688</v>
      </c>
      <c r="DC202" s="15">
        <f ca="1">(BV202*DCF!H$46-DCF!H$5*MAX(BV202*DCF!H$46,0)-MAX(BV202-BU202,0)/Inputs!$B$24)*DCF!H$6</f>
        <v>-1775.5920993815607</v>
      </c>
      <c r="DD202" s="15">
        <f ca="1">(BW202*DCF!I$46-DCF!I$5*MAX(BW202*DCF!I$46,0)-MAX(BW202-BV202,0)/Inputs!$B$24)*DCF!I$6</f>
        <v>-2557.1342850876968</v>
      </c>
      <c r="DE202" s="15">
        <f ca="1">(BX202*DCF!J$46-DCF!J$5*MAX(BX202*DCF!J$46,0)-MAX(BX202-BW202,0)/Inputs!$B$24)*DCF!J$6</f>
        <v>509.35796728845798</v>
      </c>
      <c r="DF202" s="15">
        <f ca="1">(BY202*DCF!K$46-DCF!K$5*MAX(BY202*DCF!K$46,0)-MAX(BY202-BX202,0)/Inputs!$B$24)*DCF!K$6</f>
        <v>1347.1662626718896</v>
      </c>
      <c r="DG202" s="15">
        <f ca="1">(BZ202*DCF!L$46-DCF!L$5*MAX(BZ202*DCF!L$46,0)-MAX(BZ202-BY202,0)/Inputs!$B$24)*DCF!L$6</f>
        <v>2951.4253482704135</v>
      </c>
      <c r="DH202" s="15">
        <f ca="1">(CA202*DCF!M$46-DCF!M$5*MAX(CA202*DCF!M$46,0)-MAX(CA202-BZ202,0)/Inputs!$B$24)*DCF!M$6</f>
        <v>-44.948607589330251</v>
      </c>
      <c r="DI202" s="15">
        <f ca="1">SUM(CB202:CL202)+BE202*DCF!M$10*(1+Inputs!$B$30)*(1-Inputs!$B$33)*(1-Inputs!$B$30/Inputs!$B$31)/(Inputs!$B$29-Inputs!$B$30)*DCF!M$6</f>
        <v>116319.00926323146</v>
      </c>
      <c r="DJ202" s="15">
        <f ca="1">SUM(CM202:CW202)+BP202*DCF!M$28*(1+Inputs!$B$30)*(1-Inputs!$B$33)*(1-Inputs!$B$30/Inputs!$B$31)/(Inputs!$B$29-Inputs!$B$30)*DCF!M$6</f>
        <v>353399.70545348828</v>
      </c>
      <c r="DK202" s="15">
        <f ca="1">SUM(CX202:DH202)+CA202*DCF!M$46*(1+Inputs!$B$30)*(1-Inputs!$B$33)*(1-Inputs!$B$30/Inputs!$B$31)/(Inputs!$B$29-Inputs!$B$30)*DCF!M$6</f>
        <v>134782.16921155198</v>
      </c>
      <c r="DM202" s="15">
        <f ca="1">DI202+DJ202+DK202+Inputs!$B$34+Inputs!$B$36-Inputs!$B$35</f>
        <v>681351.88392827171</v>
      </c>
    </row>
    <row r="203" spans="1:117" x14ac:dyDescent="0.75">
      <c r="A203" s="11">
        <v>190</v>
      </c>
      <c r="C203" s="23">
        <f t="shared" ca="1" si="108"/>
        <v>6.2645056265688684E-2</v>
      </c>
      <c r="D203" s="23">
        <f t="shared" ca="1" si="108"/>
        <v>-0.70955662174433121</v>
      </c>
      <c r="E203" s="23">
        <f t="shared" ca="1" si="108"/>
        <v>0.45590517851927004</v>
      </c>
      <c r="F203" s="23">
        <f t="shared" ca="1" si="108"/>
        <v>-0.72824066382878772</v>
      </c>
      <c r="G203" s="23">
        <f t="shared" ca="1" si="108"/>
        <v>-1.5101214437826886</v>
      </c>
      <c r="H203" s="23">
        <f t="shared" ca="1" si="108"/>
        <v>-0.55261920728173852</v>
      </c>
      <c r="I203" s="23">
        <f t="shared" ca="1" si="108"/>
        <v>-0.74482506278471861</v>
      </c>
      <c r="J203" s="23">
        <f t="shared" ca="1" si="108"/>
        <v>0.54342386854653291</v>
      </c>
      <c r="K203" s="23">
        <f t="shared" ca="1" si="108"/>
        <v>-1.0200394928854957</v>
      </c>
      <c r="L203" s="23">
        <f t="shared" ca="1" si="108"/>
        <v>0.27980967283760455</v>
      </c>
      <c r="M203" s="23">
        <f t="shared" ca="1" si="108"/>
        <v>1.3398012435815401</v>
      </c>
      <c r="N203" s="23">
        <f ca="1">SQRT(Inputs!$B$38)*C203+SQRT(1-Inputs!$B$38)*_xlfn.NORM.S.INV(RAND())</f>
        <v>0.23624887236806605</v>
      </c>
      <c r="O203" s="23">
        <f ca="1">SQRT(Inputs!$B$38)*D203+SQRT(1-Inputs!$B$38)*_xlfn.NORM.S.INV(RAND())</f>
        <v>-1.336949099579388</v>
      </c>
      <c r="P203" s="23">
        <f ca="1">SQRT(Inputs!$B$38)*E203+SQRT(1-Inputs!$B$38)*_xlfn.NORM.S.INV(RAND())</f>
        <v>0.68188971974464851</v>
      </c>
      <c r="Q203" s="23">
        <f ca="1">SQRT(Inputs!$B$38)*F203+SQRT(1-Inputs!$B$38)*_xlfn.NORM.S.INV(RAND())</f>
        <v>-0.26786082200810396</v>
      </c>
      <c r="R203" s="23">
        <f ca="1">SQRT(Inputs!$B$38)*G203+SQRT(1-Inputs!$B$38)*_xlfn.NORM.S.INV(RAND())</f>
        <v>-0.57711491841969331</v>
      </c>
      <c r="S203" s="23">
        <f ca="1">SQRT(Inputs!$B$38)*H203+SQRT(1-Inputs!$B$38)*_xlfn.NORM.S.INV(RAND())</f>
        <v>-0.14629527897629727</v>
      </c>
      <c r="T203" s="23">
        <f ca="1">SQRT(Inputs!$B$38)*I203+SQRT(1-Inputs!$B$38)*_xlfn.NORM.S.INV(RAND())</f>
        <v>0.28408448047255852</v>
      </c>
      <c r="U203" s="23">
        <f ca="1">SQRT(Inputs!$B$38)*J203+SQRT(1-Inputs!$B$38)*_xlfn.NORM.S.INV(RAND())</f>
        <v>-1.6378747833038396</v>
      </c>
      <c r="V203" s="23">
        <f ca="1">SQRT(Inputs!$B$38)*K203+SQRT(1-Inputs!$B$38)*_xlfn.NORM.S.INV(RAND())</f>
        <v>-0.62924991934280861</v>
      </c>
      <c r="W203" s="23">
        <f ca="1">SQRT(Inputs!$B$38)*L203+SQRT(1-Inputs!$B$38)*_xlfn.NORM.S.INV(RAND())</f>
        <v>-0.18835113817929616</v>
      </c>
      <c r="X203" s="23">
        <f ca="1">SQRT(Inputs!$B$38)*M203+SQRT(1-Inputs!$B$38)*_xlfn.NORM.S.INV(RAND())</f>
        <v>0.85497239173500172</v>
      </c>
      <c r="Y203" s="23">
        <f ca="1">SQRT(Inputs!$B$38)*C203+SQRT(1-Inputs!$B$38)*_xlfn.NORM.S.INV(RAND())</f>
        <v>0.86515492594975696</v>
      </c>
      <c r="Z203" s="23">
        <f ca="1">SQRT(Inputs!$B$38)*D203+SQRT(1-Inputs!$B$38)*_xlfn.NORM.S.INV(RAND())</f>
        <v>-1.250029562905177</v>
      </c>
      <c r="AA203" s="23">
        <f ca="1">SQRT(Inputs!$B$38)*E203+SQRT(1-Inputs!$B$38)*_xlfn.NORM.S.INV(RAND())</f>
        <v>1.2454420801201251</v>
      </c>
      <c r="AB203" s="23">
        <f ca="1">SQRT(Inputs!$B$38)*F203+SQRT(1-Inputs!$B$38)*_xlfn.NORM.S.INV(RAND())</f>
        <v>-0.82493207661615664</v>
      </c>
      <c r="AC203" s="23">
        <f ca="1">SQRT(Inputs!$B$38)*G203+SQRT(1-Inputs!$B$38)*_xlfn.NORM.S.INV(RAND())</f>
        <v>-1.2877673861001619</v>
      </c>
      <c r="AD203" s="23">
        <f ca="1">SQRT(Inputs!$B$38)*H203+SQRT(1-Inputs!$B$38)*_xlfn.NORM.S.INV(RAND())</f>
        <v>-1.098898448199443</v>
      </c>
      <c r="AE203" s="23">
        <f ca="1">SQRT(Inputs!$B$38)*I203+SQRT(1-Inputs!$B$38)*_xlfn.NORM.S.INV(RAND())</f>
        <v>0.11411241527394955</v>
      </c>
      <c r="AF203" s="23">
        <f ca="1">SQRT(Inputs!$B$38)*J203+SQRT(1-Inputs!$B$38)*_xlfn.NORM.S.INV(RAND())</f>
        <v>0.17147917501235976</v>
      </c>
      <c r="AG203" s="23">
        <f ca="1">SQRT(Inputs!$B$38)*K203+SQRT(1-Inputs!$B$38)*_xlfn.NORM.S.INV(RAND())</f>
        <v>-1.1275830125315704</v>
      </c>
      <c r="AH203" s="23">
        <f ca="1">SQRT(Inputs!$B$38)*L203+SQRT(1-Inputs!$B$38)*_xlfn.NORM.S.INV(RAND())</f>
        <v>4.9043669028788386E-2</v>
      </c>
      <c r="AI203" s="23">
        <f ca="1">SQRT(Inputs!$B$38)*M203+SQRT(1-Inputs!$B$38)*_xlfn.NORM.S.INV(RAND())</f>
        <v>1.9475953306003824E-2</v>
      </c>
      <c r="AJ203" s="23">
        <f ca="1">SQRT(Inputs!$B$38)*C203+SQRT(1-Inputs!$B$38)*_xlfn.NORM.S.INV(RAND())</f>
        <v>-0.85141702766926708</v>
      </c>
      <c r="AK203" s="23">
        <f ca="1">SQRT(Inputs!$B$38)*D203+SQRT(1-Inputs!$B$38)*_xlfn.NORM.S.INV(RAND())</f>
        <v>-0.39872064014869657</v>
      </c>
      <c r="AL203" s="23">
        <f ca="1">SQRT(Inputs!$B$38)*E203+SQRT(1-Inputs!$B$38)*_xlfn.NORM.S.INV(RAND())</f>
        <v>0.63088322038781453</v>
      </c>
      <c r="AM203" s="23">
        <f ca="1">SQRT(Inputs!$B$38)*F203+SQRT(1-Inputs!$B$38)*_xlfn.NORM.S.INV(RAND())</f>
        <v>1.5458175155634724</v>
      </c>
      <c r="AN203" s="23">
        <f ca="1">SQRT(Inputs!$B$38)*G203+SQRT(1-Inputs!$B$38)*_xlfn.NORM.S.INV(RAND())</f>
        <v>-1.4422895632998509</v>
      </c>
      <c r="AO203" s="23">
        <f ca="1">SQRT(Inputs!$B$38)*H203+SQRT(1-Inputs!$B$38)*_xlfn.NORM.S.INV(RAND())</f>
        <v>0.72541061020979769</v>
      </c>
      <c r="AP203" s="23">
        <f ca="1">SQRT(Inputs!$B$38)*I203+SQRT(1-Inputs!$B$38)*_xlfn.NORM.S.INV(RAND())</f>
        <v>-1.5592433282327036</v>
      </c>
      <c r="AQ203" s="23">
        <f ca="1">SQRT(Inputs!$B$38)*J203+SQRT(1-Inputs!$B$38)*_xlfn.NORM.S.INV(RAND())</f>
        <v>0.78803052043135435</v>
      </c>
      <c r="AR203" s="23">
        <f ca="1">SQRT(Inputs!$B$38)*K203+SQRT(1-Inputs!$B$38)*_xlfn.NORM.S.INV(RAND())</f>
        <v>-1.9025658458852599</v>
      </c>
      <c r="AS203" s="23">
        <f ca="1">SQRT(Inputs!$B$38)*L203+SQRT(1-Inputs!$B$38)*_xlfn.NORM.S.INV(RAND())</f>
        <v>0.90955750973406913</v>
      </c>
      <c r="AT203" s="23">
        <f ca="1">SQRT(Inputs!$B$38)*M203+SQRT(1-Inputs!$B$38)*_xlfn.NORM.S.INV(RAND())</f>
        <v>1.3861786253903103</v>
      </c>
      <c r="AU203" s="15">
        <f ca="1">Inputs!$B$6*EXP($B$8-0.5*C$5^2+C$5*N203)</f>
        <v>5155.6823158209008</v>
      </c>
      <c r="AV203" s="15">
        <f t="shared" ca="1" si="73"/>
        <v>5155.726529659044</v>
      </c>
      <c r="AW203" s="15">
        <f t="shared" ca="1" si="74"/>
        <v>6892.1132194687507</v>
      </c>
      <c r="AX203" s="15">
        <f t="shared" ca="1" si="75"/>
        <v>8137.647152516055</v>
      </c>
      <c r="AY203" s="15">
        <f t="shared" ca="1" si="76"/>
        <v>9296.8292476054812</v>
      </c>
      <c r="AZ203" s="15">
        <f t="shared" ca="1" si="77"/>
        <v>11188.566325472299</v>
      </c>
      <c r="BA203" s="15">
        <f t="shared" ca="1" si="78"/>
        <v>14105.148175648661</v>
      </c>
      <c r="BB203" s="15">
        <f t="shared" ca="1" si="79"/>
        <v>14655.487654602226</v>
      </c>
      <c r="BC203" s="15">
        <f t="shared" ca="1" si="80"/>
        <v>16891.431843351646</v>
      </c>
      <c r="BD203" s="15">
        <f t="shared" ca="1" si="81"/>
        <v>20332.227360818681</v>
      </c>
      <c r="BE203" s="15">
        <f t="shared" ca="1" si="82"/>
        <v>26932.200423878832</v>
      </c>
      <c r="BF203" s="15">
        <f ca="1">Inputs!$B$13*EXP($B$9-0.5*C$6^2+C$6*Y203)</f>
        <v>16418.831168140456</v>
      </c>
      <c r="BG203" s="15">
        <f t="shared" ca="1" si="83"/>
        <v>15969.637122245775</v>
      </c>
      <c r="BH203" s="15">
        <f t="shared" ca="1" si="84"/>
        <v>23988.951110732058</v>
      </c>
      <c r="BI203" s="15">
        <f t="shared" ca="1" si="85"/>
        <v>25864.394947427652</v>
      </c>
      <c r="BJ203" s="15">
        <f t="shared" ca="1" si="86"/>
        <v>26336.217909944178</v>
      </c>
      <c r="BK203" s="15">
        <f t="shared" ca="1" si="87"/>
        <v>27831.336651147318</v>
      </c>
      <c r="BL203" s="15">
        <f t="shared" ca="1" si="88"/>
        <v>34696.759408290796</v>
      </c>
      <c r="BM203" s="15">
        <f t="shared" ca="1" si="89"/>
        <v>43568.097016950473</v>
      </c>
      <c r="BN203" s="15">
        <f t="shared" ca="1" si="90"/>
        <v>46810.738396988876</v>
      </c>
      <c r="BO203" s="15">
        <f t="shared" ca="1" si="91"/>
        <v>57925.068496338354</v>
      </c>
      <c r="BP203" s="15">
        <f t="shared" ca="1" si="92"/>
        <v>71452.396502121439</v>
      </c>
      <c r="BQ203" s="15">
        <f ca="1">Inputs!$B$20*EXP($B$10-0.5*C$7^2+C$7*AJ203)</f>
        <v>3171.4551692320347</v>
      </c>
      <c r="BR203" s="15">
        <f t="shared" ca="1" si="93"/>
        <v>3791.4416885715214</v>
      </c>
      <c r="BS203" s="15">
        <f t="shared" ca="1" si="94"/>
        <v>6223.3299833169394</v>
      </c>
      <c r="BT203" s="15">
        <f t="shared" ca="1" si="95"/>
        <v>12871.606663695458</v>
      </c>
      <c r="BU203" s="15">
        <f t="shared" ca="1" si="96"/>
        <v>12583.27550412677</v>
      </c>
      <c r="BV203" s="15">
        <f t="shared" ca="1" si="97"/>
        <v>20615.286908231996</v>
      </c>
      <c r="BW203" s="15">
        <f t="shared" ca="1" si="98"/>
        <v>20681.354930174217</v>
      </c>
      <c r="BX203" s="15">
        <f t="shared" ca="1" si="99"/>
        <v>33876.698258988923</v>
      </c>
      <c r="BY203" s="15">
        <f t="shared" ca="1" si="100"/>
        <v>32984.145451200093</v>
      </c>
      <c r="BZ203" s="15">
        <f t="shared" ca="1" si="101"/>
        <v>54704.558971476064</v>
      </c>
      <c r="CA203" s="15">
        <f t="shared" ca="1" si="102"/>
        <v>98306.814895738542</v>
      </c>
      <c r="CB203" s="15">
        <f ca="1">(AU203*DCF!C$10-DCF!C$5*MAX(AU203*DCF!C$10,0)-MAX(AU203-Inputs!$B$6,0)/Inputs!$B$10)*DCF!C$6</f>
        <v>1041.6950212654588</v>
      </c>
      <c r="CC203" s="15">
        <f ca="1">(AV203*DCF!D$10-DCF!D$5*MAX(AV203*DCF!D$10,0)-MAX(AV203-AU203,0)/Inputs!$B$10)*DCF!D$6</f>
        <v>1256.6626323164166</v>
      </c>
      <c r="CD203" s="15">
        <f ca="1">(AW203*DCF!E$10-DCF!E$5*MAX(AW203*DCF!E$10,0)-MAX(AW203-AV203,0)/Inputs!$B$10)*DCF!E$6</f>
        <v>1200.1730399361079</v>
      </c>
      <c r="CE203" s="15">
        <f ca="1">(AX203*DCF!F$10-DCF!F$5*MAX(AX203*DCF!F$10,0)-MAX(AX203-AW203,0)/Inputs!$B$10)*DCF!F$6</f>
        <v>1517.2706735031772</v>
      </c>
      <c r="CF203" s="15">
        <f ca="1">(AY203*DCF!G$10-DCF!G$5*MAX(AY203*DCF!G$10,0)-MAX(AY203-AX203,0)/Inputs!$B$10)*DCF!G$6</f>
        <v>1692.702458604819</v>
      </c>
      <c r="CG203" s="15">
        <f ca="1">(AZ203*DCF!H$10-DCF!H$5*MAX(AZ203*DCF!H$10,0)-MAX(AZ203-AY203,0)/Inputs!$B$10)*DCF!H$6</f>
        <v>1836.3563454003092</v>
      </c>
      <c r="CH203" s="15">
        <f ca="1">(BA203*DCF!I$10-DCF!I$5*MAX(BA203*DCF!I$10,0)-MAX(BA203-AZ203,0)/Inputs!$B$10)*DCF!I$6</f>
        <v>2098.0744030973924</v>
      </c>
      <c r="CI203" s="15">
        <f ca="1">(BB203*DCF!J$10-DCF!J$5*MAX(BB203*DCF!J$10,0)-MAX(BB203-BA203,0)/Inputs!$B$10)*DCF!J$6</f>
        <v>2431.5208078459332</v>
      </c>
      <c r="CJ203" s="15">
        <f ca="1">(BC203*DCF!K$10-DCF!K$5*MAX(BC203*DCF!K$10,0)-MAX(BC203-BB203,0)/Inputs!$B$10)*DCF!K$6</f>
        <v>2406.2510997235909</v>
      </c>
      <c r="CK203" s="15">
        <f ca="1">(BD203*DCF!L$10-DCF!L$5*MAX(BD203*DCF!L$10,0)-MAX(BD203-BC203,0)/Inputs!$B$10)*DCF!L$6</f>
        <v>2621.5359512379728</v>
      </c>
      <c r="CL203" s="15">
        <f ca="1">(BE203*DCF!M$10-DCF!M$5*MAX(BE203*DCF!M$10,0)-MAX(BE203-BD203,0)/Inputs!$B$10)*DCF!M$6</f>
        <v>3012.0445196612045</v>
      </c>
      <c r="CM203" s="15">
        <f ca="1">(BF203*DCF!C$28-DCF!C$5*MAX(BF203*DCF!C$28,0)-MAX(BF203-Inputs!$B$13,0)/Inputs!$B$17)*DCF!C$6</f>
        <v>3848.8338755953337</v>
      </c>
      <c r="CN203" s="15">
        <f ca="1">(BG203*DCF!D$28-DCF!D$5*MAX(BG203*DCF!D$28,0)-MAX(BG203-BF203,0)/Inputs!$B$17)*DCF!D$6</f>
        <v>4703.4264531837598</v>
      </c>
      <c r="CO203" s="15">
        <f ca="1">(BH203*DCF!E$28-DCF!E$5*MAX(BH203*DCF!E$28,0)-MAX(BH203-BG203,0)/Inputs!$B$17)*DCF!E$6</f>
        <v>5213.601709440979</v>
      </c>
      <c r="CP203" s="15">
        <f ca="1">(BI203*DCF!F$28-DCF!F$5*MAX(BI203*DCF!F$28,0)-MAX(BI203-BH203,0)/Inputs!$B$17)*DCF!F$6</f>
        <v>6680.0477436346282</v>
      </c>
      <c r="CQ203" s="15">
        <f ca="1">(BJ203*DCF!G$28-DCF!G$5*MAX(BJ203*DCF!G$28,0)-MAX(BJ203-BI203,0)/Inputs!$B$17)*DCF!G$6</f>
        <v>6753.7755877909904</v>
      </c>
      <c r="CR203" s="15">
        <f ca="1">(BK203*DCF!H$28-DCF!H$5*MAX(BK203*DCF!H$28,0)-MAX(BK203-BJ203,0)/Inputs!$B$17)*DCF!H$6</f>
        <v>6650.697115358882</v>
      </c>
      <c r="CS203" s="15">
        <f ca="1">(BL203*DCF!I$28-DCF!I$5*MAX(BL203*DCF!I$28,0)-MAX(BL203-BK203,0)/Inputs!$B$17)*DCF!I$6</f>
        <v>7173.6497118368843</v>
      </c>
      <c r="CT203" s="15">
        <f ca="1">(BM203*DCF!J$28-DCF!J$5*MAX(BM203*DCF!J$28,0)-MAX(BM203-BL203,0)/Inputs!$B$17)*DCF!J$6</f>
        <v>8543.0356039453181</v>
      </c>
      <c r="CU203" s="15">
        <f ca="1">(BN203*DCF!K$28-DCF!K$5*MAX(BN203*DCF!K$28,0)-MAX(BN203-BM203,0)/Inputs!$B$17)*DCF!K$6</f>
        <v>9488.4626964183281</v>
      </c>
      <c r="CV203" s="15">
        <f ca="1">(BO203*DCF!L$28-DCF!L$5*MAX(BO203*DCF!L$28,0)-MAX(BO203-BN203,0)/Inputs!$B$17)*DCF!L$6</f>
        <v>10299.662021156848</v>
      </c>
      <c r="CW203" s="15">
        <f ca="1">(BP203*DCF!M$28-DCF!M$5*MAX(BP203*DCF!M$28,0)-MAX(BP203-BO203,0)/Inputs!$B$17)*DCF!M$6</f>
        <v>12029.823868460433</v>
      </c>
      <c r="CX203" s="15">
        <f ca="1">(BQ203*DCF!C$46-DCF!C$5*MAX(BQ203*DCF!C$46,0)-MAX(BQ203-Inputs!$B$20,0)/Inputs!$B$24)*DCF!C$6</f>
        <v>-732.43768342541216</v>
      </c>
      <c r="CY203" s="15">
        <f ca="1">(BR203*DCF!D$46-DCF!D$5*MAX(BR203*DCF!D$46,0)-MAX(BR203-BQ203,0)/Inputs!$B$24)*DCF!D$6</f>
        <v>-911.6537801228211</v>
      </c>
      <c r="CZ203" s="15">
        <f ca="1">(BS203*DCF!E$46-DCF!E$5*MAX(BS203*DCF!E$46,0)-MAX(BS203-BR203,0)/Inputs!$B$24)*DCF!E$6</f>
        <v>-1694.5030231204942</v>
      </c>
      <c r="DA203" s="15">
        <f ca="1">(BT203*DCF!F$46-DCF!F$5*MAX(BT203*DCF!F$46,0)-MAX(BT203-BS203,0)/Inputs!$B$24)*DCF!F$6</f>
        <v>-3358.2394851394747</v>
      </c>
      <c r="DB203" s="15">
        <f ca="1">(BU203*DCF!G$46-DCF!G$5*MAX(BU203*DCF!G$46,0)-MAX(BU203-BT203,0)/Inputs!$B$24)*DCF!G$6</f>
        <v>-423.27652644208996</v>
      </c>
      <c r="DC203" s="15">
        <f ca="1">(BV203*DCF!H$46-DCF!H$5*MAX(BV203*DCF!H$46,0)-MAX(BV203-BU203,0)/Inputs!$B$24)*DCF!H$6</f>
        <v>-2495.8983308753241</v>
      </c>
      <c r="DD203" s="15">
        <f ca="1">(BW203*DCF!I$46-DCF!I$5*MAX(BW203*DCF!I$46,0)-MAX(BW203-BV203,0)/Inputs!$B$24)*DCF!I$6</f>
        <v>458.67833440675071</v>
      </c>
      <c r="DE203" s="15">
        <f ca="1">(BX203*DCF!J$46-DCF!J$5*MAX(BX203*DCF!J$46,0)-MAX(BX203-BW203,0)/Inputs!$B$24)*DCF!J$6</f>
        <v>-2078.155685260911</v>
      </c>
      <c r="DF203" s="15">
        <f ca="1">(BY203*DCF!K$46-DCF!K$5*MAX(BY203*DCF!K$46,0)-MAX(BY203-BX203,0)/Inputs!$B$24)*DCF!K$6</f>
        <v>1884.1643413370541</v>
      </c>
      <c r="DG203" s="15">
        <f ca="1">(BZ203*DCF!L$46-DCF!L$5*MAX(BZ203*DCF!L$46,0)-MAX(BZ203-BY203,0)/Inputs!$B$24)*DCF!L$6</f>
        <v>-1133.9284631237479</v>
      </c>
      <c r="DH203" s="15">
        <f ca="1">(CA203*DCF!M$46-DCF!M$5*MAX(CA203*DCF!M$46,0)-MAX(CA203-BZ203,0)/Inputs!$B$24)*DCF!M$6</f>
        <v>-1408.4534918598104</v>
      </c>
      <c r="DI203" s="15">
        <f ca="1">SUM(CB203:CL203)+BE203*DCF!M$10*(1+Inputs!$B$30)*(1-Inputs!$B$33)*(1-Inputs!$B$30/Inputs!$B$31)/(Inputs!$B$29-Inputs!$B$30)*DCF!M$6</f>
        <v>96066.956873728283</v>
      </c>
      <c r="DJ203" s="15">
        <f ca="1">SUM(CM203:CW203)+BP203*DCF!M$28*(1+Inputs!$B$30)*(1-Inputs!$B$33)*(1-Inputs!$B$30/Inputs!$B$31)/(Inputs!$B$29-Inputs!$B$30)*DCF!M$6</f>
        <v>346522.30215419724</v>
      </c>
      <c r="DK203" s="15">
        <f ca="1">SUM(CX203:DH203)+CA203*DCF!M$46*(1+Inputs!$B$30)*(1-Inputs!$B$33)*(1-Inputs!$B$30/Inputs!$B$31)/(Inputs!$B$29-Inputs!$B$30)*DCF!M$6</f>
        <v>140100.27722186697</v>
      </c>
      <c r="DM203" s="15">
        <f ca="1">DI203+DJ203+DK203+Inputs!$B$34+Inputs!$B$36-Inputs!$B$35</f>
        <v>659540.53624979255</v>
      </c>
    </row>
    <row r="204" spans="1:117" x14ac:dyDescent="0.75">
      <c r="A204" s="11">
        <v>191</v>
      </c>
      <c r="C204" s="23">
        <f t="shared" ref="C204:M213" ca="1" si="109">_xlfn.NORM.S.INV(RAND())</f>
        <v>-0.55906695086055858</v>
      </c>
      <c r="D204" s="23">
        <f t="shared" ca="1" si="109"/>
        <v>-1.0283867460627081</v>
      </c>
      <c r="E204" s="23">
        <f t="shared" ca="1" si="109"/>
        <v>-1.0732018034040376</v>
      </c>
      <c r="F204" s="23">
        <f t="shared" ca="1" si="109"/>
        <v>-0.58599238260657416</v>
      </c>
      <c r="G204" s="23">
        <f t="shared" ca="1" si="109"/>
        <v>-0.88178883371808447</v>
      </c>
      <c r="H204" s="23">
        <f t="shared" ca="1" si="109"/>
        <v>0.34038398838205669</v>
      </c>
      <c r="I204" s="23">
        <f t="shared" ca="1" si="109"/>
        <v>-0.56655227388776319</v>
      </c>
      <c r="J204" s="23">
        <f t="shared" ca="1" si="109"/>
        <v>-0.13122795788091865</v>
      </c>
      <c r="K204" s="23">
        <f t="shared" ca="1" si="109"/>
        <v>0.12170912934164213</v>
      </c>
      <c r="L204" s="23">
        <f t="shared" ca="1" si="109"/>
        <v>-0.2344618612697397</v>
      </c>
      <c r="M204" s="23">
        <f t="shared" ca="1" si="109"/>
        <v>-0.88827486642382247</v>
      </c>
      <c r="N204" s="23">
        <f ca="1">SQRT(Inputs!$B$38)*C204+SQRT(1-Inputs!$B$38)*_xlfn.NORM.S.INV(RAND())</f>
        <v>-1.3249606338043942</v>
      </c>
      <c r="O204" s="23">
        <f ca="1">SQRT(Inputs!$B$38)*D204+SQRT(1-Inputs!$B$38)*_xlfn.NORM.S.INV(RAND())</f>
        <v>-0.56775012959804672</v>
      </c>
      <c r="P204" s="23">
        <f ca="1">SQRT(Inputs!$B$38)*E204+SQRT(1-Inputs!$B$38)*_xlfn.NORM.S.INV(RAND())</f>
        <v>0.78483093774454993</v>
      </c>
      <c r="Q204" s="23">
        <f ca="1">SQRT(Inputs!$B$38)*F204+SQRT(1-Inputs!$B$38)*_xlfn.NORM.S.INV(RAND())</f>
        <v>-1.0754314365352808</v>
      </c>
      <c r="R204" s="23">
        <f ca="1">SQRT(Inputs!$B$38)*G204+SQRT(1-Inputs!$B$38)*_xlfn.NORM.S.INV(RAND())</f>
        <v>0.35970653478590925</v>
      </c>
      <c r="S204" s="23">
        <f ca="1">SQRT(Inputs!$B$38)*H204+SQRT(1-Inputs!$B$38)*_xlfn.NORM.S.INV(RAND())</f>
        <v>-0.6326831519099243</v>
      </c>
      <c r="T204" s="23">
        <f ca="1">SQRT(Inputs!$B$38)*I204+SQRT(1-Inputs!$B$38)*_xlfn.NORM.S.INV(RAND())</f>
        <v>-0.31593896005836464</v>
      </c>
      <c r="U204" s="23">
        <f ca="1">SQRT(Inputs!$B$38)*J204+SQRT(1-Inputs!$B$38)*_xlfn.NORM.S.INV(RAND())</f>
        <v>1.8784491205034726</v>
      </c>
      <c r="V204" s="23">
        <f ca="1">SQRT(Inputs!$B$38)*K204+SQRT(1-Inputs!$B$38)*_xlfn.NORM.S.INV(RAND())</f>
        <v>1.575953348618309</v>
      </c>
      <c r="W204" s="23">
        <f ca="1">SQRT(Inputs!$B$38)*L204+SQRT(1-Inputs!$B$38)*_xlfn.NORM.S.INV(RAND())</f>
        <v>0.14884007311953354</v>
      </c>
      <c r="X204" s="23">
        <f ca="1">SQRT(Inputs!$B$38)*M204+SQRT(1-Inputs!$B$38)*_xlfn.NORM.S.INV(RAND())</f>
        <v>-1.3335125186171686</v>
      </c>
      <c r="Y204" s="23">
        <f ca="1">SQRT(Inputs!$B$38)*C204+SQRT(1-Inputs!$B$38)*_xlfn.NORM.S.INV(RAND())</f>
        <v>-0.36430439958551292</v>
      </c>
      <c r="Z204" s="23">
        <f ca="1">SQRT(Inputs!$B$38)*D204+SQRT(1-Inputs!$B$38)*_xlfn.NORM.S.INV(RAND())</f>
        <v>-1.7592247806705874</v>
      </c>
      <c r="AA204" s="23">
        <f ca="1">SQRT(Inputs!$B$38)*E204+SQRT(1-Inputs!$B$38)*_xlfn.NORM.S.INV(RAND())</f>
        <v>0.68408236499600439</v>
      </c>
      <c r="AB204" s="23">
        <f ca="1">SQRT(Inputs!$B$38)*F204+SQRT(1-Inputs!$B$38)*_xlfn.NORM.S.INV(RAND())</f>
        <v>-1.5812674043457684</v>
      </c>
      <c r="AC204" s="23">
        <f ca="1">SQRT(Inputs!$B$38)*G204+SQRT(1-Inputs!$B$38)*_xlfn.NORM.S.INV(RAND())</f>
        <v>0.33786534186377365</v>
      </c>
      <c r="AD204" s="23">
        <f ca="1">SQRT(Inputs!$B$38)*H204+SQRT(1-Inputs!$B$38)*_xlfn.NORM.S.INV(RAND())</f>
        <v>0.13400312771558168</v>
      </c>
      <c r="AE204" s="23">
        <f ca="1">SQRT(Inputs!$B$38)*I204+SQRT(1-Inputs!$B$38)*_xlfn.NORM.S.INV(RAND())</f>
        <v>-1.373606050077262</v>
      </c>
      <c r="AF204" s="23">
        <f ca="1">SQRT(Inputs!$B$38)*J204+SQRT(1-Inputs!$B$38)*_xlfn.NORM.S.INV(RAND())</f>
        <v>-0.77293585376233376</v>
      </c>
      <c r="AG204" s="23">
        <f ca="1">SQRT(Inputs!$B$38)*K204+SQRT(1-Inputs!$B$38)*_xlfn.NORM.S.INV(RAND())</f>
        <v>-1.2662919570468869</v>
      </c>
      <c r="AH204" s="23">
        <f ca="1">SQRT(Inputs!$B$38)*L204+SQRT(1-Inputs!$B$38)*_xlfn.NORM.S.INV(RAND())</f>
        <v>0.64245039470979504</v>
      </c>
      <c r="AI204" s="23">
        <f ca="1">SQRT(Inputs!$B$38)*M204+SQRT(1-Inputs!$B$38)*_xlfn.NORM.S.INV(RAND())</f>
        <v>-0.81756746252154333</v>
      </c>
      <c r="AJ204" s="23">
        <f ca="1">SQRT(Inputs!$B$38)*C204+SQRT(1-Inputs!$B$38)*_xlfn.NORM.S.INV(RAND())</f>
        <v>0.43093108557511556</v>
      </c>
      <c r="AK204" s="23">
        <f ca="1">SQRT(Inputs!$B$38)*D204+SQRT(1-Inputs!$B$38)*_xlfn.NORM.S.INV(RAND())</f>
        <v>-0.58273316189508495</v>
      </c>
      <c r="AL204" s="23">
        <f ca="1">SQRT(Inputs!$B$38)*E204+SQRT(1-Inputs!$B$38)*_xlfn.NORM.S.INV(RAND())</f>
        <v>0.42768536619581088</v>
      </c>
      <c r="AM204" s="23">
        <f ca="1">SQRT(Inputs!$B$38)*F204+SQRT(1-Inputs!$B$38)*_xlfn.NORM.S.INV(RAND())</f>
        <v>-0.73619164447490881</v>
      </c>
      <c r="AN204" s="23">
        <f ca="1">SQRT(Inputs!$B$38)*G204+SQRT(1-Inputs!$B$38)*_xlfn.NORM.S.INV(RAND())</f>
        <v>0.88988918879401346</v>
      </c>
      <c r="AO204" s="23">
        <f ca="1">SQRT(Inputs!$B$38)*H204+SQRT(1-Inputs!$B$38)*_xlfn.NORM.S.INV(RAND())</f>
        <v>0.29881500041680548</v>
      </c>
      <c r="AP204" s="23">
        <f ca="1">SQRT(Inputs!$B$38)*I204+SQRT(1-Inputs!$B$38)*_xlfn.NORM.S.INV(RAND())</f>
        <v>-1.8772110637063073</v>
      </c>
      <c r="AQ204" s="23">
        <f ca="1">SQRT(Inputs!$B$38)*J204+SQRT(1-Inputs!$B$38)*_xlfn.NORM.S.INV(RAND())</f>
        <v>1.2146588140251282</v>
      </c>
      <c r="AR204" s="23">
        <f ca="1">SQRT(Inputs!$B$38)*K204+SQRT(1-Inputs!$B$38)*_xlfn.NORM.S.INV(RAND())</f>
        <v>-0.83928284376456352</v>
      </c>
      <c r="AS204" s="23">
        <f ca="1">SQRT(Inputs!$B$38)*L204+SQRT(1-Inputs!$B$38)*_xlfn.NORM.S.INV(RAND())</f>
        <v>-1.37494348913706</v>
      </c>
      <c r="AT204" s="23">
        <f ca="1">SQRT(Inputs!$B$38)*M204+SQRT(1-Inputs!$B$38)*_xlfn.NORM.S.INV(RAND())</f>
        <v>-0.36162260770500854</v>
      </c>
      <c r="AU204" s="15">
        <f ca="1">Inputs!$B$6*EXP($B$8-0.5*C$5^2+C$5*N204)</f>
        <v>4004.3516599240743</v>
      </c>
      <c r="AV204" s="15">
        <f t="shared" ca="1" si="73"/>
        <v>4483.8727537238237</v>
      </c>
      <c r="AW204" s="15">
        <f t="shared" ca="1" si="74"/>
        <v>6077.7931418293065</v>
      </c>
      <c r="AX204" s="15">
        <f t="shared" ca="1" si="75"/>
        <v>6487.4715848540827</v>
      </c>
      <c r="AY204" s="15">
        <f t="shared" ca="1" si="76"/>
        <v>8268.5125366534485</v>
      </c>
      <c r="AZ204" s="15">
        <f t="shared" ca="1" si="77"/>
        <v>9432.0444076971344</v>
      </c>
      <c r="BA204" s="15">
        <f t="shared" ca="1" si="78"/>
        <v>11166.989462348018</v>
      </c>
      <c r="BB204" s="15">
        <f t="shared" ca="1" si="79"/>
        <v>16502.903316918811</v>
      </c>
      <c r="BC204" s="15">
        <f t="shared" ca="1" si="80"/>
        <v>23532.819066808443</v>
      </c>
      <c r="BD204" s="15">
        <f t="shared" ca="1" si="81"/>
        <v>29234.086276672282</v>
      </c>
      <c r="BE204" s="15">
        <f t="shared" ca="1" si="82"/>
        <v>31725.567465015494</v>
      </c>
      <c r="BF204" s="15">
        <f ca="1">Inputs!$B$13*EXP($B$9-0.5*C$6^2+C$6*Y204)</f>
        <v>12867.328783985473</v>
      </c>
      <c r="BG204" s="15">
        <f t="shared" ca="1" si="83"/>
        <v>11416.656603790081</v>
      </c>
      <c r="BH204" s="15">
        <f t="shared" ca="1" si="84"/>
        <v>15624.994573375387</v>
      </c>
      <c r="BI204" s="15">
        <f t="shared" ca="1" si="85"/>
        <v>14995.213763233838</v>
      </c>
      <c r="BJ204" s="15">
        <f t="shared" ca="1" si="86"/>
        <v>19300.607109913355</v>
      </c>
      <c r="BK204" s="15">
        <f t="shared" ca="1" si="87"/>
        <v>24123.955538569535</v>
      </c>
      <c r="BL204" s="15">
        <f t="shared" ca="1" si="88"/>
        <v>24801.228133448793</v>
      </c>
      <c r="BM204" s="15">
        <f t="shared" ca="1" si="89"/>
        <v>27694.937833963195</v>
      </c>
      <c r="BN204" s="15">
        <f t="shared" ca="1" si="90"/>
        <v>29265.659766708992</v>
      </c>
      <c r="BO204" s="15">
        <f t="shared" ca="1" si="91"/>
        <v>38800.384911742818</v>
      </c>
      <c r="BP204" s="15">
        <f t="shared" ca="1" si="92"/>
        <v>43531.175991989825</v>
      </c>
      <c r="BQ204" s="15">
        <f ca="1">Inputs!$B$20*EXP($B$10-0.5*C$7^2+C$7*AJ204)</f>
        <v>4997.8968931862491</v>
      </c>
      <c r="BR204" s="15">
        <f t="shared" ca="1" si="93"/>
        <v>5635.7730023775375</v>
      </c>
      <c r="BS204" s="15">
        <f t="shared" ca="1" si="94"/>
        <v>8726.2357655875931</v>
      </c>
      <c r="BT204" s="15">
        <f t="shared" ca="1" si="95"/>
        <v>9918.5648376414738</v>
      </c>
      <c r="BU204" s="15">
        <f t="shared" ca="1" si="96"/>
        <v>17048.631620306336</v>
      </c>
      <c r="BV204" s="15">
        <f t="shared" ca="1" si="97"/>
        <v>25371.407785476484</v>
      </c>
      <c r="BW204" s="15">
        <f t="shared" ca="1" si="98"/>
        <v>23796.176469147897</v>
      </c>
      <c r="BX204" s="15">
        <f t="shared" ca="1" si="99"/>
        <v>42459.373269802367</v>
      </c>
      <c r="BY204" s="15">
        <f t="shared" ca="1" si="100"/>
        <v>50667.243380495696</v>
      </c>
      <c r="BZ204" s="15">
        <f t="shared" ca="1" si="101"/>
        <v>55214.804410523961</v>
      </c>
      <c r="CA204" s="15">
        <f t="shared" ca="1" si="102"/>
        <v>72732.749329880535</v>
      </c>
      <c r="CB204" s="15">
        <f ca="1">(AU204*DCF!C$10-DCF!C$5*MAX(AU204*DCF!C$10,0)-MAX(AU204-Inputs!$B$6,0)/Inputs!$B$10)*DCF!C$6</f>
        <v>1028.3540088232858</v>
      </c>
      <c r="CC204" s="15">
        <f ca="1">(AV204*DCF!D$10-DCF!D$5*MAX(AV204*DCF!D$10,0)-MAX(AV204-AU204,0)/Inputs!$B$10)*DCF!D$6</f>
        <v>975.99493771489767</v>
      </c>
      <c r="CD204" s="15">
        <f ca="1">(AW204*DCF!E$10-DCF!E$5*MAX(AW204*DCF!E$10,0)-MAX(AW204-AV204,0)/Inputs!$B$10)*DCF!E$6</f>
        <v>1044.2488078061169</v>
      </c>
      <c r="CE204" s="15">
        <f ca="1">(AX204*DCF!F$10-DCF!F$5*MAX(AX204*DCF!F$10,0)-MAX(AX204-AW204,0)/Inputs!$B$10)*DCF!F$6</f>
        <v>1330.9607811253522</v>
      </c>
      <c r="CF204" s="15">
        <f ca="1">(AY204*DCF!G$10-DCF!G$5*MAX(AY204*DCF!G$10,0)-MAX(AY204-AX204,0)/Inputs!$B$10)*DCF!G$6</f>
        <v>1361.2962204501409</v>
      </c>
      <c r="CG204" s="15">
        <f ca="1">(AZ204*DCF!H$10-DCF!H$5*MAX(AZ204*DCF!H$10,0)-MAX(AZ204-AY204,0)/Inputs!$B$10)*DCF!H$6</f>
        <v>1624.6322444187886</v>
      </c>
      <c r="CH204" s="15">
        <f ca="1">(BA204*DCF!I$10-DCF!I$5*MAX(BA204*DCF!I$10,0)-MAX(BA204-AZ204,0)/Inputs!$B$10)*DCF!I$6</f>
        <v>1755.2098258104454</v>
      </c>
      <c r="CI204" s="15">
        <f ca="1">(BB204*DCF!J$10-DCF!J$5*MAX(BB204*DCF!J$10,0)-MAX(BB204-BA204,0)/Inputs!$B$10)*DCF!J$6</f>
        <v>2023.3666854139149</v>
      </c>
      <c r="CJ204" s="15">
        <f ca="1">(BC204*DCF!K$10-DCF!K$5*MAX(BC204*DCF!K$10,0)-MAX(BC204-BB204,0)/Inputs!$B$10)*DCF!K$6</f>
        <v>2804.3247405024167</v>
      </c>
      <c r="CK204" s="15">
        <f ca="1">(BD204*DCF!L$10-DCF!L$5*MAX(BD204*DCF!L$10,0)-MAX(BD204-BC204,0)/Inputs!$B$10)*DCF!L$6</f>
        <v>3671.7899631523528</v>
      </c>
      <c r="CL204" s="15">
        <f ca="1">(BE204*DCF!M$10-DCF!M$5*MAX(BE204*DCF!M$10,0)-MAX(BE204-BD204,0)/Inputs!$B$10)*DCF!M$6</f>
        <v>4179.2538600869912</v>
      </c>
      <c r="CM204" s="15">
        <f ca="1">(BF204*DCF!C$28-DCF!C$5*MAX(BF204*DCF!C$28,0)-MAX(BF204-Inputs!$B$13,0)/Inputs!$B$17)*DCF!C$6</f>
        <v>3585.1470419655957</v>
      </c>
      <c r="CN204" s="15">
        <f ca="1">(BG204*DCF!D$28-DCF!D$5*MAX(BG204*DCF!D$28,0)-MAX(BG204-BF204,0)/Inputs!$B$17)*DCF!D$6</f>
        <v>3362.4686814192296</v>
      </c>
      <c r="CO204" s="15">
        <f ca="1">(BH204*DCF!E$28-DCF!E$5*MAX(BH204*DCF!E$28,0)-MAX(BH204-BG204,0)/Inputs!$B$17)*DCF!E$6</f>
        <v>3595.871201812728</v>
      </c>
      <c r="CP204" s="15">
        <f ca="1">(BI204*DCF!F$28-DCF!F$5*MAX(BI204*DCF!F$28,0)-MAX(BI204-BH204,0)/Inputs!$B$17)*DCF!F$6</f>
        <v>4070.8055498544104</v>
      </c>
      <c r="CQ204" s="15">
        <f ca="1">(BJ204*DCF!G$28-DCF!G$5*MAX(BJ204*DCF!G$28,0)-MAX(BJ204-BI204,0)/Inputs!$B$17)*DCF!G$6</f>
        <v>4283.5643191326863</v>
      </c>
      <c r="CR204" s="15">
        <f ca="1">(BK204*DCF!H$28-DCF!H$5*MAX(BK204*DCF!H$28,0)-MAX(BK204-BJ204,0)/Inputs!$B$17)*DCF!H$6</f>
        <v>5216.7073722030973</v>
      </c>
      <c r="CS204" s="15">
        <f ca="1">(BL204*DCF!I$28-DCF!I$5*MAX(BL204*DCF!I$28,0)-MAX(BL204-BK204,0)/Inputs!$B$17)*DCF!I$6</f>
        <v>5734.8747386744653</v>
      </c>
      <c r="CT204" s="15">
        <f ca="1">(BM204*DCF!J$28-DCF!J$5*MAX(BM204*DCF!J$28,0)-MAX(BM204-BL204,0)/Inputs!$B$17)*DCF!J$6</f>
        <v>5794.5880035818063</v>
      </c>
      <c r="CU204" s="15">
        <f ca="1">(BN204*DCF!K$28-DCF!K$5*MAX(BN204*DCF!K$28,0)-MAX(BN204-BM204,0)/Inputs!$B$17)*DCF!K$6</f>
        <v>5988.0241305008749</v>
      </c>
      <c r="CV204" s="15">
        <f ca="1">(BO204*DCF!L$28-DCF!L$5*MAX(BO204*DCF!L$28,0)-MAX(BO204-BN204,0)/Inputs!$B$17)*DCF!L$6</f>
        <v>6662.6211558891928</v>
      </c>
      <c r="CW204" s="15">
        <f ca="1">(BP204*DCF!M$28-DCF!M$5*MAX(BP204*DCF!M$28,0)-MAX(BP204-BO204,0)/Inputs!$B$17)*DCF!M$6</f>
        <v>7695.915355860493</v>
      </c>
      <c r="CX204" s="15">
        <f ca="1">(BQ204*DCF!C$46-DCF!C$5*MAX(BQ204*DCF!C$46,0)-MAX(BQ204-Inputs!$B$20,0)/Inputs!$B$24)*DCF!C$6</f>
        <v>-1984.2241754177246</v>
      </c>
      <c r="CY204" s="15">
        <f ca="1">(BR204*DCF!D$46-DCF!D$5*MAX(BR204*DCF!D$46,0)-MAX(BR204-BQ204,0)/Inputs!$B$24)*DCF!D$6</f>
        <v>-1234.0714645199678</v>
      </c>
      <c r="CZ204" s="15">
        <f ca="1">(BS204*DCF!E$46-DCF!E$5*MAX(BS204*DCF!E$46,0)-MAX(BS204-BR204,0)/Inputs!$B$24)*DCF!E$6</f>
        <v>-2250.0679149603279</v>
      </c>
      <c r="DA204" s="15">
        <f ca="1">(BT204*DCF!F$46-DCF!F$5*MAX(BT204*DCF!F$46,0)-MAX(BT204-BS204,0)/Inputs!$B$24)*DCF!F$6</f>
        <v>-1156.4973089597192</v>
      </c>
      <c r="DB204" s="15">
        <f ca="1">(BU204*DCF!G$46-DCF!G$5*MAX(BU204*DCF!G$46,0)-MAX(BU204-BT204,0)/Inputs!$B$24)*DCF!G$6</f>
        <v>-2971.8958764937497</v>
      </c>
      <c r="DC204" s="15">
        <f ca="1">(BV204*DCF!H$46-DCF!H$5*MAX(BV204*DCF!H$46,0)-MAX(BV204-BU204,0)/Inputs!$B$24)*DCF!H$6</f>
        <v>-2586.2516988309994</v>
      </c>
      <c r="DD204" s="15">
        <f ca="1">(BW204*DCF!I$46-DCF!I$5*MAX(BW204*DCF!I$46,0)-MAX(BW204-BV204,0)/Inputs!$B$24)*DCF!I$6</f>
        <v>549.58191828956433</v>
      </c>
      <c r="DE204" s="15">
        <f ca="1">(BX204*DCF!J$46-DCF!J$5*MAX(BX204*DCF!J$46,0)-MAX(BX204-BW204,0)/Inputs!$B$24)*DCF!J$6</f>
        <v>-3168.121618126167</v>
      </c>
      <c r="DF204" s="15">
        <f ca="1">(BY204*DCF!K$46-DCF!K$5*MAX(BY204*DCF!K$46,0)-MAX(BY204-BX204,0)/Inputs!$B$24)*DCF!K$6</f>
        <v>883.57232161142088</v>
      </c>
      <c r="DG204" s="15">
        <f ca="1">(BZ204*DCF!L$46-DCF!L$5*MAX(BZ204*DCF!L$46,0)-MAX(BZ204-BY204,0)/Inputs!$B$24)*DCF!L$6</f>
        <v>2787.6162374335022</v>
      </c>
      <c r="DH204" s="15">
        <f ca="1">(CA204*DCF!M$46-DCF!M$5*MAX(CA204*DCF!M$46,0)-MAX(CA204-BZ204,0)/Inputs!$B$24)*DCF!M$6</f>
        <v>2039.7270609896182</v>
      </c>
      <c r="DI204" s="15">
        <f ca="1">SUM(CB204:CL204)+BE204*DCF!M$10*(1+Inputs!$B$30)*(1-Inputs!$B$33)*(1-Inputs!$B$30/Inputs!$B$31)/(Inputs!$B$29-Inputs!$B$30)*DCF!M$6</f>
        <v>110092.10585764104</v>
      </c>
      <c r="DJ204" s="15">
        <f ca="1">SUM(CM204:CW204)+BP204*DCF!M$28*(1+Inputs!$B$30)*(1-Inputs!$B$33)*(1-Inputs!$B$30/Inputs!$B$31)/(Inputs!$B$29-Inputs!$B$30)*DCF!M$6</f>
        <v>217521.03878545071</v>
      </c>
      <c r="DK204" s="15">
        <f ca="1">SUM(CX204:DH204)+CA204*DCF!M$46*(1+Inputs!$B$30)*(1-Inputs!$B$33)*(1-Inputs!$B$30/Inputs!$B$31)/(Inputs!$B$29-Inputs!$B$30)*DCF!M$6</f>
        <v>103362.81368995887</v>
      </c>
      <c r="DM204" s="15">
        <f ca="1">DI204+DJ204+DK204+Inputs!$B$34+Inputs!$B$36-Inputs!$B$35</f>
        <v>507826.9583330506</v>
      </c>
    </row>
    <row r="205" spans="1:117" x14ac:dyDescent="0.75">
      <c r="A205" s="11">
        <v>192</v>
      </c>
      <c r="C205" s="23">
        <f t="shared" ca="1" si="109"/>
        <v>-1.7359625178906877</v>
      </c>
      <c r="D205" s="23">
        <f t="shared" ca="1" si="109"/>
        <v>0.61273087441772234</v>
      </c>
      <c r="E205" s="23">
        <f t="shared" ca="1" si="109"/>
        <v>-1.5161307836577216</v>
      </c>
      <c r="F205" s="23">
        <f t="shared" ca="1" si="109"/>
        <v>-0.59467043470703951</v>
      </c>
      <c r="G205" s="23">
        <f t="shared" ca="1" si="109"/>
        <v>-1.8087524723679882</v>
      </c>
      <c r="H205" s="23">
        <f t="shared" ca="1" si="109"/>
        <v>0.87284729903727121</v>
      </c>
      <c r="I205" s="23">
        <f t="shared" ca="1" si="109"/>
        <v>0.26637266768022771</v>
      </c>
      <c r="J205" s="23">
        <f t="shared" ca="1" si="109"/>
        <v>-0.49610626469096725</v>
      </c>
      <c r="K205" s="23">
        <f t="shared" ca="1" si="109"/>
        <v>-1.3337510439347713</v>
      </c>
      <c r="L205" s="23">
        <f t="shared" ca="1" si="109"/>
        <v>0.56603083101951501</v>
      </c>
      <c r="M205" s="23">
        <f t="shared" ca="1" si="109"/>
        <v>0.2298603400054226</v>
      </c>
      <c r="N205" s="23">
        <f ca="1">SQRT(Inputs!$B$38)*C205+SQRT(1-Inputs!$B$38)*_xlfn.NORM.S.INV(RAND())</f>
        <v>-0.95678058247936437</v>
      </c>
      <c r="O205" s="23">
        <f ca="1">SQRT(Inputs!$B$38)*D205+SQRT(1-Inputs!$B$38)*_xlfn.NORM.S.INV(RAND())</f>
        <v>0.75598114486061685</v>
      </c>
      <c r="P205" s="23">
        <f ca="1">SQRT(Inputs!$B$38)*E205+SQRT(1-Inputs!$B$38)*_xlfn.NORM.S.INV(RAND())</f>
        <v>0.50436276735083085</v>
      </c>
      <c r="Q205" s="23">
        <f ca="1">SQRT(Inputs!$B$38)*F205+SQRT(1-Inputs!$B$38)*_xlfn.NORM.S.INV(RAND())</f>
        <v>-1.078821295028519</v>
      </c>
      <c r="R205" s="23">
        <f ca="1">SQRT(Inputs!$B$38)*G205+SQRT(1-Inputs!$B$38)*_xlfn.NORM.S.INV(RAND())</f>
        <v>-1.0265076321409474</v>
      </c>
      <c r="S205" s="23">
        <f ca="1">SQRT(Inputs!$B$38)*H205+SQRT(1-Inputs!$B$38)*_xlfn.NORM.S.INV(RAND())</f>
        <v>3.1696469076907152E-2</v>
      </c>
      <c r="T205" s="23">
        <f ca="1">SQRT(Inputs!$B$38)*I205+SQRT(1-Inputs!$B$38)*_xlfn.NORM.S.INV(RAND())</f>
        <v>2.42881528155463</v>
      </c>
      <c r="U205" s="23">
        <f ca="1">SQRT(Inputs!$B$38)*J205+SQRT(1-Inputs!$B$38)*_xlfn.NORM.S.INV(RAND())</f>
        <v>-0.57215126251649084</v>
      </c>
      <c r="V205" s="23">
        <f ca="1">SQRT(Inputs!$B$38)*K205+SQRT(1-Inputs!$B$38)*_xlfn.NORM.S.INV(RAND())</f>
        <v>-1.8632885307968887</v>
      </c>
      <c r="W205" s="23">
        <f ca="1">SQRT(Inputs!$B$38)*L205+SQRT(1-Inputs!$B$38)*_xlfn.NORM.S.INV(RAND())</f>
        <v>-0.24596868885719581</v>
      </c>
      <c r="X205" s="23">
        <f ca="1">SQRT(Inputs!$B$38)*M205+SQRT(1-Inputs!$B$38)*_xlfn.NORM.S.INV(RAND())</f>
        <v>0.95790301426047419</v>
      </c>
      <c r="Y205" s="23">
        <f ca="1">SQRT(Inputs!$B$38)*C205+SQRT(1-Inputs!$B$38)*_xlfn.NORM.S.INV(RAND())</f>
        <v>-2.0818829123598332</v>
      </c>
      <c r="Z205" s="23">
        <f ca="1">SQRT(Inputs!$B$38)*D205+SQRT(1-Inputs!$B$38)*_xlfn.NORM.S.INV(RAND())</f>
        <v>-7.8656818923405702E-2</v>
      </c>
      <c r="AA205" s="23">
        <f ca="1">SQRT(Inputs!$B$38)*E205+SQRT(1-Inputs!$B$38)*_xlfn.NORM.S.INV(RAND())</f>
        <v>0.34841099695836375</v>
      </c>
      <c r="AB205" s="23">
        <f ca="1">SQRT(Inputs!$B$38)*F205+SQRT(1-Inputs!$B$38)*_xlfn.NORM.S.INV(RAND())</f>
        <v>-0.89591425062406249</v>
      </c>
      <c r="AC205" s="23">
        <f ca="1">SQRT(Inputs!$B$38)*G205+SQRT(1-Inputs!$B$38)*_xlfn.NORM.S.INV(RAND())</f>
        <v>-0.54758886848219612</v>
      </c>
      <c r="AD205" s="23">
        <f ca="1">SQRT(Inputs!$B$38)*H205+SQRT(1-Inputs!$B$38)*_xlfn.NORM.S.INV(RAND())</f>
        <v>1.0326604556303349</v>
      </c>
      <c r="AE205" s="23">
        <f ca="1">SQRT(Inputs!$B$38)*I205+SQRT(1-Inputs!$B$38)*_xlfn.NORM.S.INV(RAND())</f>
        <v>-0.12120850620200102</v>
      </c>
      <c r="AF205" s="23">
        <f ca="1">SQRT(Inputs!$B$38)*J205+SQRT(1-Inputs!$B$38)*_xlfn.NORM.S.INV(RAND())</f>
        <v>-0.30169375111679775</v>
      </c>
      <c r="AG205" s="23">
        <f ca="1">SQRT(Inputs!$B$38)*K205+SQRT(1-Inputs!$B$38)*_xlfn.NORM.S.INV(RAND())</f>
        <v>-1.4023393476423689</v>
      </c>
      <c r="AH205" s="23">
        <f ca="1">SQRT(Inputs!$B$38)*L205+SQRT(1-Inputs!$B$38)*_xlfn.NORM.S.INV(RAND())</f>
        <v>2.1513392870992769</v>
      </c>
      <c r="AI205" s="23">
        <f ca="1">SQRT(Inputs!$B$38)*M205+SQRT(1-Inputs!$B$38)*_xlfn.NORM.S.INV(RAND())</f>
        <v>-0.71173196382307302</v>
      </c>
      <c r="AJ205" s="23">
        <f ca="1">SQRT(Inputs!$B$38)*C205+SQRT(1-Inputs!$B$38)*_xlfn.NORM.S.INV(RAND())</f>
        <v>0.38566871867325359</v>
      </c>
      <c r="AK205" s="23">
        <f ca="1">SQRT(Inputs!$B$38)*D205+SQRT(1-Inputs!$B$38)*_xlfn.NORM.S.INV(RAND())</f>
        <v>0.78346904916419691</v>
      </c>
      <c r="AL205" s="23">
        <f ca="1">SQRT(Inputs!$B$38)*E205+SQRT(1-Inputs!$B$38)*_xlfn.NORM.S.INV(RAND())</f>
        <v>-0.88910323295938654</v>
      </c>
      <c r="AM205" s="23">
        <f ca="1">SQRT(Inputs!$B$38)*F205+SQRT(1-Inputs!$B$38)*_xlfn.NORM.S.INV(RAND())</f>
        <v>2.1358885791491589E-2</v>
      </c>
      <c r="AN205" s="23">
        <f ca="1">SQRT(Inputs!$B$38)*G205+SQRT(1-Inputs!$B$38)*_xlfn.NORM.S.INV(RAND())</f>
        <v>-2.4091167630835724</v>
      </c>
      <c r="AO205" s="23">
        <f ca="1">SQRT(Inputs!$B$38)*H205+SQRT(1-Inputs!$B$38)*_xlfn.NORM.S.INV(RAND())</f>
        <v>0.30227428200280226</v>
      </c>
      <c r="AP205" s="23">
        <f ca="1">SQRT(Inputs!$B$38)*I205+SQRT(1-Inputs!$B$38)*_xlfn.NORM.S.INV(RAND())</f>
        <v>-0.26446105847425261</v>
      </c>
      <c r="AQ205" s="23">
        <f ca="1">SQRT(Inputs!$B$38)*J205+SQRT(1-Inputs!$B$38)*_xlfn.NORM.S.INV(RAND())</f>
        <v>-0.55575941453071032</v>
      </c>
      <c r="AR205" s="23">
        <f ca="1">SQRT(Inputs!$B$38)*K205+SQRT(1-Inputs!$B$38)*_xlfn.NORM.S.INV(RAND())</f>
        <v>0.29765200459656849</v>
      </c>
      <c r="AS205" s="23">
        <f ca="1">SQRT(Inputs!$B$38)*L205+SQRT(1-Inputs!$B$38)*_xlfn.NORM.S.INV(RAND())</f>
        <v>0.25842083511858704</v>
      </c>
      <c r="AT205" s="23">
        <f ca="1">SQRT(Inputs!$B$38)*M205+SQRT(1-Inputs!$B$38)*_xlfn.NORM.S.INV(RAND())</f>
        <v>0.70545236778503162</v>
      </c>
      <c r="AU205" s="15">
        <f ca="1">Inputs!$B$6*EXP($B$8-0.5*C$5^2+C$5*N205)</f>
        <v>4250.2598486461875</v>
      </c>
      <c r="AV205" s="15">
        <f t="shared" ca="1" si="73"/>
        <v>5781.807944686374</v>
      </c>
      <c r="AW205" s="15">
        <f t="shared" ca="1" si="74"/>
        <v>7546.1770711517111</v>
      </c>
      <c r="AX205" s="15">
        <f t="shared" ca="1" si="75"/>
        <v>8051.422553151041</v>
      </c>
      <c r="AY205" s="15">
        <f t="shared" ca="1" si="76"/>
        <v>8728.0104832604757</v>
      </c>
      <c r="AZ205" s="15">
        <f t="shared" ca="1" si="77"/>
        <v>10711.916250485077</v>
      </c>
      <c r="BA205" s="15">
        <f t="shared" ca="1" si="78"/>
        <v>16902.661945183052</v>
      </c>
      <c r="BB205" s="15">
        <f t="shared" ca="1" si="79"/>
        <v>19541.112689953687</v>
      </c>
      <c r="BC205" s="15">
        <f t="shared" ca="1" si="80"/>
        <v>19993.16833265551</v>
      </c>
      <c r="BD205" s="15">
        <f t="shared" ca="1" si="81"/>
        <v>23936.443713424156</v>
      </c>
      <c r="BE205" s="15">
        <f t="shared" ca="1" si="82"/>
        <v>32005.01224822511</v>
      </c>
      <c r="BF205" s="15">
        <f ca="1">Inputs!$B$13*EXP($B$9-0.5*C$6^2+C$6*Y205)</f>
        <v>9153.9499365164411</v>
      </c>
      <c r="BG205" s="15">
        <f t="shared" ca="1" si="83"/>
        <v>10999.022715732506</v>
      </c>
      <c r="BH205" s="15">
        <f t="shared" ca="1" si="84"/>
        <v>14238.239951025982</v>
      </c>
      <c r="BI205" s="15">
        <f t="shared" ca="1" si="85"/>
        <v>15184.569031573266</v>
      </c>
      <c r="BJ205" s="15">
        <f t="shared" ca="1" si="86"/>
        <v>17202.434801216175</v>
      </c>
      <c r="BK205" s="15">
        <f t="shared" ca="1" si="87"/>
        <v>24299.746343270093</v>
      </c>
      <c r="BL205" s="15">
        <f t="shared" ca="1" si="88"/>
        <v>29384.10784990199</v>
      </c>
      <c r="BM205" s="15">
        <f t="shared" ca="1" si="89"/>
        <v>34790.755998146407</v>
      </c>
      <c r="BN205" s="15">
        <f t="shared" ca="1" si="90"/>
        <v>36169.402352920624</v>
      </c>
      <c r="BO205" s="15">
        <f t="shared" ca="1" si="91"/>
        <v>57146.747694650578</v>
      </c>
      <c r="BP205" s="15">
        <f t="shared" ca="1" si="92"/>
        <v>64887.854409437248</v>
      </c>
      <c r="BQ205" s="15">
        <f ca="1">Inputs!$B$20*EXP($B$10-0.5*C$7^2+C$7*AJ205)</f>
        <v>4918.3023719734956</v>
      </c>
      <c r="BR205" s="15">
        <f t="shared" ca="1" si="93"/>
        <v>8558.7919494764228</v>
      </c>
      <c r="BS205" s="15">
        <f t="shared" ca="1" si="94"/>
        <v>9079.0840573037094</v>
      </c>
      <c r="BT205" s="15">
        <f t="shared" ca="1" si="95"/>
        <v>12588.420521706692</v>
      </c>
      <c r="BU205" s="15">
        <f t="shared" ca="1" si="96"/>
        <v>9739.3957948465395</v>
      </c>
      <c r="BV205" s="15">
        <f t="shared" ca="1" si="97"/>
        <v>14505.260432510333</v>
      </c>
      <c r="BW205" s="15">
        <f t="shared" ca="1" si="98"/>
        <v>19139.432575239076</v>
      </c>
      <c r="BX205" s="15">
        <f t="shared" ca="1" si="99"/>
        <v>23947.177490217269</v>
      </c>
      <c r="BY205" s="15">
        <f t="shared" ca="1" si="100"/>
        <v>35520.362714071431</v>
      </c>
      <c r="BZ205" s="15">
        <f t="shared" ca="1" si="101"/>
        <v>52264.911237269276</v>
      </c>
      <c r="CA205" s="15">
        <f t="shared" ca="1" si="102"/>
        <v>83221.517693412476</v>
      </c>
      <c r="CB205" s="15">
        <f ca="1">(AU205*DCF!C$10-DCF!C$5*MAX(AU205*DCF!C$10,0)-MAX(AU205-Inputs!$B$6,0)/Inputs!$B$10)*DCF!C$6</f>
        <v>1048.1508448396601</v>
      </c>
      <c r="CC205" s="15">
        <f ca="1">(AV205*DCF!D$10-DCF!D$5*MAX(AV205*DCF!D$10,0)-MAX(AV205-AU205,0)/Inputs!$B$10)*DCF!D$6</f>
        <v>1035.8485962960101</v>
      </c>
      <c r="CD205" s="15">
        <f ca="1">(AW205*DCF!E$10-DCF!E$5*MAX(AW205*DCF!E$10,0)-MAX(AW205-AV205,0)/Inputs!$B$10)*DCF!E$6</f>
        <v>1344.8831679349878</v>
      </c>
      <c r="CE205" s="15">
        <f ca="1">(AX205*DCF!F$10-DCF!F$5*MAX(AX205*DCF!F$10,0)-MAX(AX205-AW205,0)/Inputs!$B$10)*DCF!F$6</f>
        <v>1652.4836536363209</v>
      </c>
      <c r="CF205" s="15">
        <f ca="1">(AY205*DCF!G$10-DCF!G$5*MAX(AY205*DCF!G$10,0)-MAX(AY205-AX205,0)/Inputs!$B$10)*DCF!G$6</f>
        <v>1668.2660649866966</v>
      </c>
      <c r="CG205" s="15">
        <f ca="1">(AZ205*DCF!H$10-DCF!H$5*MAX(AZ205*DCF!H$10,0)-MAX(AZ205-AY205,0)/Inputs!$B$10)*DCF!H$6</f>
        <v>1727.448188311334</v>
      </c>
      <c r="CH205" s="15">
        <f ca="1">(BA205*DCF!I$10-DCF!I$5*MAX(BA205*DCF!I$10,0)-MAX(BA205-AZ205,0)/Inputs!$B$10)*DCF!I$6</f>
        <v>2072.0005283477299</v>
      </c>
      <c r="CI205" s="15">
        <f ca="1">(BB205*DCF!J$10-DCF!J$5*MAX(BB205*DCF!J$10,0)-MAX(BB205-BA205,0)/Inputs!$B$10)*DCF!J$6</f>
        <v>2953.4865471240814</v>
      </c>
      <c r="CJ205" s="15">
        <f ca="1">(BC205*DCF!K$10-DCF!K$5*MAX(BC205*DCF!K$10,0)-MAX(BC205-BB205,0)/Inputs!$B$10)*DCF!K$6</f>
        <v>3155.2981010014337</v>
      </c>
      <c r="CK205" s="15">
        <f ca="1">(BD205*DCF!L$10-DCF!L$5*MAX(BD205*DCF!L$10,0)-MAX(BD205-BC205,0)/Inputs!$B$10)*DCF!L$6</f>
        <v>3100.1415326881815</v>
      </c>
      <c r="CL205" s="15">
        <f ca="1">(BE205*DCF!M$10-DCF!M$5*MAX(BE205*DCF!M$10,0)-MAX(BE205-BD205,0)/Inputs!$B$10)*DCF!M$6</f>
        <v>3552.4444591550191</v>
      </c>
      <c r="CM205" s="15">
        <f ca="1">(BF205*DCF!C$28-DCF!C$5*MAX(BF205*DCF!C$28,0)-MAX(BF205-Inputs!$B$13,0)/Inputs!$B$17)*DCF!C$6</f>
        <v>2793.7254878494809</v>
      </c>
      <c r="CN205" s="15">
        <f ca="1">(BG205*DCF!D$28-DCF!D$5*MAX(BG205*DCF!D$28,0)-MAX(BG205-BF205,0)/Inputs!$B$17)*DCF!D$6</f>
        <v>2845.8272494590233</v>
      </c>
      <c r="CO205" s="15">
        <f ca="1">(BH205*DCF!E$28-DCF!E$5*MAX(BH205*DCF!E$28,0)-MAX(BH205-BG205,0)/Inputs!$B$17)*DCF!E$6</f>
        <v>3394.1179565886318</v>
      </c>
      <c r="CP205" s="15">
        <f ca="1">(BI205*DCF!F$28-DCF!F$5*MAX(BI205*DCF!F$28,0)-MAX(BI205-BH205,0)/Inputs!$B$17)*DCF!F$6</f>
        <v>3949.9163504417024</v>
      </c>
      <c r="CQ205" s="15">
        <f ca="1">(BJ205*DCF!G$28-DCF!G$5*MAX(BJ205*DCF!G$28,0)-MAX(BJ205-BI205,0)/Inputs!$B$17)*DCF!G$6</f>
        <v>4123.9171352981457</v>
      </c>
      <c r="CR205" s="15">
        <f ca="1">(BK205*DCF!H$28-DCF!H$5*MAX(BK205*DCF!H$28,0)-MAX(BK205-BJ205,0)/Inputs!$B$17)*DCF!H$6</f>
        <v>4906.8723253151165</v>
      </c>
      <c r="CS205" s="15">
        <f ca="1">(BL205*DCF!I$28-DCF!I$5*MAX(BL205*DCF!I$28,0)-MAX(BL205-BK205,0)/Inputs!$B$17)*DCF!I$6</f>
        <v>6180.000454687558</v>
      </c>
      <c r="CT205" s="15">
        <f ca="1">(BM205*DCF!J$28-DCF!J$5*MAX(BM205*DCF!J$28,0)-MAX(BM205-BL205,0)/Inputs!$B$17)*DCF!J$6</f>
        <v>7044.3494132570877</v>
      </c>
      <c r="CU205" s="15">
        <f ca="1">(BN205*DCF!K$28-DCF!K$5*MAX(BN205*DCF!K$28,0)-MAX(BN205-BM205,0)/Inputs!$B$17)*DCF!K$6</f>
        <v>7469.5055095024236</v>
      </c>
      <c r="CV205" s="15">
        <f ca="1">(BO205*DCF!L$28-DCF!L$5*MAX(BO205*DCF!L$28,0)-MAX(BO205-BN205,0)/Inputs!$B$17)*DCF!L$6</f>
        <v>9028.3540632550394</v>
      </c>
      <c r="CW205" s="15">
        <f ca="1">(BP205*DCF!M$28-DCF!M$5*MAX(BP205*DCF!M$28,0)-MAX(BP205-BO205,0)/Inputs!$B$17)*DCF!M$6</f>
        <v>11399.524188273663</v>
      </c>
      <c r="CX205" s="15">
        <f ca="1">(BQ205*DCF!C$46-DCF!C$5*MAX(BQ205*DCF!C$46,0)-MAX(BQ205-Inputs!$B$20,0)/Inputs!$B$24)*DCF!C$6</f>
        <v>-1929.0778558707821</v>
      </c>
      <c r="CY205" s="15">
        <f ca="1">(BR205*DCF!D$46-DCF!D$5*MAX(BR205*DCF!D$46,0)-MAX(BR205-BQ205,0)/Inputs!$B$24)*DCF!D$6</f>
        <v>-3014.1528760806218</v>
      </c>
      <c r="CZ205" s="15">
        <f ca="1">(BS205*DCF!E$46-DCF!E$5*MAX(BS205*DCF!E$46,0)-MAX(BS205-BR205,0)/Inputs!$B$24)*DCF!E$6</f>
        <v>-1278.702323137846</v>
      </c>
      <c r="DA205" s="15">
        <f ca="1">(BT205*DCF!F$46-DCF!F$5*MAX(BT205*DCF!F$46,0)-MAX(BT205-BS205,0)/Inputs!$B$24)*DCF!F$6</f>
        <v>-2194.6287177340555</v>
      </c>
      <c r="DB205" s="15">
        <f ca="1">(BU205*DCF!G$46-DCF!G$5*MAX(BU205*DCF!G$46,0)-MAX(BU205-BT205,0)/Inputs!$B$24)*DCF!G$6</f>
        <v>-327.61403184213464</v>
      </c>
      <c r="DC205" s="15">
        <f ca="1">(BV205*DCF!H$46-DCF!H$5*MAX(BV205*DCF!H$46,0)-MAX(BV205-BU205,0)/Inputs!$B$24)*DCF!H$6</f>
        <v>-1480.9632352169103</v>
      </c>
      <c r="DD205" s="15">
        <f ca="1">(BW205*DCF!I$46-DCF!I$5*MAX(BW205*DCF!I$46,0)-MAX(BW205-BV205,0)/Inputs!$B$24)*DCF!I$6</f>
        <v>-888.25893347027886</v>
      </c>
      <c r="DE205" s="15">
        <f ca="1">(BX205*DCF!J$46-DCF!J$5*MAX(BX205*DCF!J$46,0)-MAX(BX205-BW205,0)/Inputs!$B$24)*DCF!J$6</f>
        <v>-270.41754963038215</v>
      </c>
      <c r="DF205" s="15">
        <f ca="1">(BY205*DCF!K$46-DCF!K$5*MAX(BY205*DCF!K$46,0)-MAX(BY205-BX205,0)/Inputs!$B$24)*DCF!K$6</f>
        <v>-806.08054550483632</v>
      </c>
      <c r="DG205" s="15">
        <f ca="1">(BZ205*DCF!L$46-DCF!L$5*MAX(BZ205*DCF!L$46,0)-MAX(BZ205-BY205,0)/Inputs!$B$24)*DCF!L$6</f>
        <v>-176.51520226910921</v>
      </c>
      <c r="DH205" s="15">
        <f ca="1">(CA205*DCF!M$46-DCF!M$5*MAX(CA205*DCF!M$46,0)-MAX(CA205-BZ205,0)/Inputs!$B$24)*DCF!M$6</f>
        <v>52.569831734627968</v>
      </c>
      <c r="DI205" s="15">
        <f ca="1">SUM(CB205:CL205)+BE205*DCF!M$10*(1+Inputs!$B$30)*(1-Inputs!$B$33)*(1-Inputs!$B$30/Inputs!$B$31)/(Inputs!$B$29-Inputs!$B$30)*DCF!M$6</f>
        <v>112380.82399360486</v>
      </c>
      <c r="DJ205" s="15">
        <f ca="1">SUM(CM205:CW205)+BP205*DCF!M$28*(1+Inputs!$B$30)*(1-Inputs!$B$33)*(1-Inputs!$B$30/Inputs!$B$31)/(Inputs!$B$29-Inputs!$B$30)*DCF!M$6</f>
        <v>303914.45263327262</v>
      </c>
      <c r="DK205" s="15">
        <f ca="1">SUM(CX205:DH205)+CA205*DCF!M$46*(1+Inputs!$B$30)*(1-Inputs!$B$33)*(1-Inputs!$B$30/Inputs!$B$31)/(Inputs!$B$29-Inputs!$B$30)*DCF!M$6</f>
        <v>116356.48313398339</v>
      </c>
      <c r="DM205" s="15">
        <f ca="1">DI205+DJ205+DK205+Inputs!$B$34+Inputs!$B$36-Inputs!$B$35</f>
        <v>609502.75976086082</v>
      </c>
    </row>
    <row r="206" spans="1:117" x14ac:dyDescent="0.75">
      <c r="A206" s="11">
        <v>193</v>
      </c>
      <c r="C206" s="23">
        <f t="shared" ca="1" si="109"/>
        <v>-1.109552476236199</v>
      </c>
      <c r="D206" s="23">
        <f t="shared" ca="1" si="109"/>
        <v>0.20404624566123605</v>
      </c>
      <c r="E206" s="23">
        <f t="shared" ca="1" si="109"/>
        <v>0.33897787522823236</v>
      </c>
      <c r="F206" s="23">
        <f t="shared" ca="1" si="109"/>
        <v>0.86785010324066703</v>
      </c>
      <c r="G206" s="23">
        <f t="shared" ca="1" si="109"/>
        <v>0.8867273891208588</v>
      </c>
      <c r="H206" s="23">
        <f t="shared" ca="1" si="109"/>
        <v>-0.28097018091378134</v>
      </c>
      <c r="I206" s="23">
        <f t="shared" ca="1" si="109"/>
        <v>-0.67413354826944505</v>
      </c>
      <c r="J206" s="23">
        <f t="shared" ca="1" si="109"/>
        <v>-2.4519082925604727</v>
      </c>
      <c r="K206" s="23">
        <f t="shared" ca="1" si="109"/>
        <v>0.53204023484537666</v>
      </c>
      <c r="L206" s="23">
        <f t="shared" ca="1" si="109"/>
        <v>1.0020221557769131</v>
      </c>
      <c r="M206" s="23">
        <f t="shared" ca="1" si="109"/>
        <v>-0.17512885931860342</v>
      </c>
      <c r="N206" s="23">
        <f ca="1">SQRT(Inputs!$B$38)*C206+SQRT(1-Inputs!$B$38)*_xlfn.NORM.S.INV(RAND())</f>
        <v>-1.1693023481166342</v>
      </c>
      <c r="O206" s="23">
        <f ca="1">SQRT(Inputs!$B$38)*D206+SQRT(1-Inputs!$B$38)*_xlfn.NORM.S.INV(RAND())</f>
        <v>0.6452519839187294</v>
      </c>
      <c r="P206" s="23">
        <f ca="1">SQRT(Inputs!$B$38)*E206+SQRT(1-Inputs!$B$38)*_xlfn.NORM.S.INV(RAND())</f>
        <v>0.48998237006820533</v>
      </c>
      <c r="Q206" s="23">
        <f ca="1">SQRT(Inputs!$B$38)*F206+SQRT(1-Inputs!$B$38)*_xlfn.NORM.S.INV(RAND())</f>
        <v>0.99488362103854067</v>
      </c>
      <c r="R206" s="23">
        <f ca="1">SQRT(Inputs!$B$38)*G206+SQRT(1-Inputs!$B$38)*_xlfn.NORM.S.INV(RAND())</f>
        <v>-0.1143222708154128</v>
      </c>
      <c r="S206" s="23">
        <f ca="1">SQRT(Inputs!$B$38)*H206+SQRT(1-Inputs!$B$38)*_xlfn.NORM.S.INV(RAND())</f>
        <v>-1.0734826097020167</v>
      </c>
      <c r="T206" s="23">
        <f ca="1">SQRT(Inputs!$B$38)*I206+SQRT(1-Inputs!$B$38)*_xlfn.NORM.S.INV(RAND())</f>
        <v>-1.4682063559207152</v>
      </c>
      <c r="U206" s="23">
        <f ca="1">SQRT(Inputs!$B$38)*J206+SQRT(1-Inputs!$B$38)*_xlfn.NORM.S.INV(RAND())</f>
        <v>-0.90686525286334008</v>
      </c>
      <c r="V206" s="23">
        <f ca="1">SQRT(Inputs!$B$38)*K206+SQRT(1-Inputs!$B$38)*_xlfn.NORM.S.INV(RAND())</f>
        <v>0.89263996189789674</v>
      </c>
      <c r="W206" s="23">
        <f ca="1">SQRT(Inputs!$B$38)*L206+SQRT(1-Inputs!$B$38)*_xlfn.NORM.S.INV(RAND())</f>
        <v>0.5100750515201411</v>
      </c>
      <c r="X206" s="23">
        <f ca="1">SQRT(Inputs!$B$38)*M206+SQRT(1-Inputs!$B$38)*_xlfn.NORM.S.INV(RAND())</f>
        <v>1.4935856202126438</v>
      </c>
      <c r="Y206" s="23">
        <f ca="1">SQRT(Inputs!$B$38)*C206+SQRT(1-Inputs!$B$38)*_xlfn.NORM.S.INV(RAND())</f>
        <v>-8.4846163652793849E-2</v>
      </c>
      <c r="Z206" s="23">
        <f ca="1">SQRT(Inputs!$B$38)*D206+SQRT(1-Inputs!$B$38)*_xlfn.NORM.S.INV(RAND())</f>
        <v>0.32650302943416859</v>
      </c>
      <c r="AA206" s="23">
        <f ca="1">SQRT(Inputs!$B$38)*E206+SQRT(1-Inputs!$B$38)*_xlfn.NORM.S.INV(RAND())</f>
        <v>1.0098774024249602</v>
      </c>
      <c r="AB206" s="23">
        <f ca="1">SQRT(Inputs!$B$38)*F206+SQRT(1-Inputs!$B$38)*_xlfn.NORM.S.INV(RAND())</f>
        <v>-0.77016123714026807</v>
      </c>
      <c r="AC206" s="23">
        <f ca="1">SQRT(Inputs!$B$38)*G206+SQRT(1-Inputs!$B$38)*_xlfn.NORM.S.INV(RAND())</f>
        <v>-0.18556049525334528</v>
      </c>
      <c r="AD206" s="23">
        <f ca="1">SQRT(Inputs!$B$38)*H206+SQRT(1-Inputs!$B$38)*_xlfn.NORM.S.INV(RAND())</f>
        <v>-1.7937626292054674</v>
      </c>
      <c r="AE206" s="23">
        <f ca="1">SQRT(Inputs!$B$38)*I206+SQRT(1-Inputs!$B$38)*_xlfn.NORM.S.INV(RAND())</f>
        <v>-0.58623968888574784</v>
      </c>
      <c r="AF206" s="23">
        <f ca="1">SQRT(Inputs!$B$38)*J206+SQRT(1-Inputs!$B$38)*_xlfn.NORM.S.INV(RAND())</f>
        <v>-0.49008041779121159</v>
      </c>
      <c r="AG206" s="23">
        <f ca="1">SQRT(Inputs!$B$38)*K206+SQRT(1-Inputs!$B$38)*_xlfn.NORM.S.INV(RAND())</f>
        <v>-0.46919391763948382</v>
      </c>
      <c r="AH206" s="23">
        <f ca="1">SQRT(Inputs!$B$38)*L206+SQRT(1-Inputs!$B$38)*_xlfn.NORM.S.INV(RAND())</f>
        <v>1.5784081770352953</v>
      </c>
      <c r="AI206" s="23">
        <f ca="1">SQRT(Inputs!$B$38)*M206+SQRT(1-Inputs!$B$38)*_xlfn.NORM.S.INV(RAND())</f>
        <v>-1.0568101545251922</v>
      </c>
      <c r="AJ206" s="23">
        <f ca="1">SQRT(Inputs!$B$38)*C206+SQRT(1-Inputs!$B$38)*_xlfn.NORM.S.INV(RAND())</f>
        <v>-2.2421701283518889</v>
      </c>
      <c r="AK206" s="23">
        <f ca="1">SQRT(Inputs!$B$38)*D206+SQRT(1-Inputs!$B$38)*_xlfn.NORM.S.INV(RAND())</f>
        <v>-0.86596566332534808</v>
      </c>
      <c r="AL206" s="23">
        <f ca="1">SQRT(Inputs!$B$38)*E206+SQRT(1-Inputs!$B$38)*_xlfn.NORM.S.INV(RAND())</f>
        <v>-0.79397470459284625</v>
      </c>
      <c r="AM206" s="23">
        <f ca="1">SQRT(Inputs!$B$38)*F206+SQRT(1-Inputs!$B$38)*_xlfn.NORM.S.INV(RAND())</f>
        <v>-0.25445923660155378</v>
      </c>
      <c r="AN206" s="23">
        <f ca="1">SQRT(Inputs!$B$38)*G206+SQRT(1-Inputs!$B$38)*_xlfn.NORM.S.INV(RAND())</f>
        <v>-0.53379756503366316</v>
      </c>
      <c r="AO206" s="23">
        <f ca="1">SQRT(Inputs!$B$38)*H206+SQRT(1-Inputs!$B$38)*_xlfn.NORM.S.INV(RAND())</f>
        <v>-0.24634218586988083</v>
      </c>
      <c r="AP206" s="23">
        <f ca="1">SQRT(Inputs!$B$38)*I206+SQRT(1-Inputs!$B$38)*_xlfn.NORM.S.INV(RAND())</f>
        <v>0.53191644795618842</v>
      </c>
      <c r="AQ206" s="23">
        <f ca="1">SQRT(Inputs!$B$38)*J206+SQRT(1-Inputs!$B$38)*_xlfn.NORM.S.INV(RAND())</f>
        <v>-2.6177393753373748</v>
      </c>
      <c r="AR206" s="23">
        <f ca="1">SQRT(Inputs!$B$38)*K206+SQRT(1-Inputs!$B$38)*_xlfn.NORM.S.INV(RAND())</f>
        <v>0.29887409469913406</v>
      </c>
      <c r="AS206" s="23">
        <f ca="1">SQRT(Inputs!$B$38)*L206+SQRT(1-Inputs!$B$38)*_xlfn.NORM.S.INV(RAND())</f>
        <v>0.85099393261053646</v>
      </c>
      <c r="AT206" s="23">
        <f ca="1">SQRT(Inputs!$B$38)*M206+SQRT(1-Inputs!$B$38)*_xlfn.NORM.S.INV(RAND())</f>
        <v>1.034621085713948</v>
      </c>
      <c r="AU206" s="15">
        <f ca="1">Inputs!$B$6*EXP($B$8-0.5*C$5^2+C$5*N206)</f>
        <v>4106.5307411833892</v>
      </c>
      <c r="AV206" s="15">
        <f t="shared" ref="AV206:AV269" ca="1" si="110">AU206*EXP($B$8-0.5*D$5^2+D$5*O206)</f>
        <v>5496.0746899278047</v>
      </c>
      <c r="AW206" s="15">
        <f t="shared" ref="AW206:AW269" ca="1" si="111">AV206*EXP($B$8-0.5*E$5^2+E$5*P206)</f>
        <v>7159.349750205396</v>
      </c>
      <c r="AX206" s="15">
        <f t="shared" ref="AX206:AX269" ca="1" si="112">AW206*EXP($B$8-0.5*F$5^2+F$5*Q206)</f>
        <v>9897.6843423691953</v>
      </c>
      <c r="AY206" s="15">
        <f t="shared" ref="AY206:AY269" ca="1" si="113">AX206*EXP($B$8-0.5*G$5^2+G$5*R206)</f>
        <v>11935.554719740732</v>
      </c>
      <c r="AZ206" s="15">
        <f t="shared" ref="AZ206:AZ269" ca="1" si="114">AY206*EXP($B$8-0.5*H$5^2+H$5*S206)</f>
        <v>12970.005171785657</v>
      </c>
      <c r="BA206" s="15">
        <f t="shared" ref="BA206:BA269" ca="1" si="115">AZ206*EXP($B$8-0.5*I$5^2+I$5*T206)</f>
        <v>13611.195146582717</v>
      </c>
      <c r="BB206" s="15">
        <f t="shared" ref="BB206:BB269" ca="1" si="116">BA206*EXP($B$8-0.5*J$5^2+J$5*U206)</f>
        <v>15216.908587407032</v>
      </c>
      <c r="BC206" s="15">
        <f t="shared" ref="BC206:BC269" ca="1" si="117">BB206*EXP($B$8-0.5*K$5^2+K$5*V206)</f>
        <v>20313.927413381665</v>
      </c>
      <c r="BD206" s="15">
        <f t="shared" ref="BD206:BD269" ca="1" si="118">BC206*EXP($B$8-0.5*L$5^2+L$5*W206)</f>
        <v>26102.567370147255</v>
      </c>
      <c r="BE206" s="15">
        <f t="shared" ref="BE206:BE269" ca="1" si="119">BD206*EXP($B$8-0.5*M$5^2+M$5*X206)</f>
        <v>36646.363508927505</v>
      </c>
      <c r="BF206" s="15">
        <f ca="1">Inputs!$B$13*EXP($B$9-0.5*C$6^2+C$6*Y206)</f>
        <v>13600.321010847934</v>
      </c>
      <c r="BG206" s="15">
        <f t="shared" ref="BG206:BG269" ca="1" si="120">BF206*EXP($B$9-0.5*D$6^2+D$6*Z206)</f>
        <v>17581.034659227003</v>
      </c>
      <c r="BH206" s="15">
        <f t="shared" ref="BH206:BH269" ca="1" si="121">BG206*EXP($B$9-0.5*E$6^2+E$6*AA206)</f>
        <v>25397.600859305581</v>
      </c>
      <c r="BI206" s="15">
        <f t="shared" ref="BI206:BI269" ca="1" si="122">BH206*EXP($B$9-0.5*F$6^2+F$6*AB206)</f>
        <v>27614.996334268028</v>
      </c>
      <c r="BJ206" s="15">
        <f t="shared" ref="BJ206:BJ269" ca="1" si="123">BI206*EXP($B$9-0.5*G$6^2+G$6*AC206)</f>
        <v>32960.667561339716</v>
      </c>
      <c r="BK206" s="15">
        <f t="shared" ref="BK206:BK269" ca="1" si="124">BJ206*EXP($B$9-0.5*H$6^2+H$6*AD206)</f>
        <v>31687.787583959598</v>
      </c>
      <c r="BL206" s="15">
        <f t="shared" ref="BL206:BL269" ca="1" si="125">BK206*EXP($B$9-0.5*I$6^2+I$6*AE206)</f>
        <v>36076.990233424374</v>
      </c>
      <c r="BM206" s="15">
        <f t="shared" ref="BM206:BM269" ca="1" si="126">BL206*EXP($B$9-0.5*J$6^2+J$6*AF206)</f>
        <v>41727.074751624685</v>
      </c>
      <c r="BN206" s="15">
        <f t="shared" ref="BN206:BN269" ca="1" si="127">BM206*EXP($B$9-0.5*K$6^2+K$6*AG206)</f>
        <v>48513.217533645671</v>
      </c>
      <c r="BO206" s="15">
        <f t="shared" ref="BO206:BO269" ca="1" si="128">BN206*EXP($B$9-0.5*L$6^2+L$6*AH206)</f>
        <v>71711.247115099541</v>
      </c>
      <c r="BP206" s="15">
        <f t="shared" ref="BP206:BP269" ca="1" si="129">BO206*EXP($B$9-0.5*M$6^2+M$6*AI206)</f>
        <v>78303.278412160638</v>
      </c>
      <c r="BQ206" s="15">
        <f ca="1">Inputs!$B$20*EXP($B$10-0.5*C$7^2+C$7*AJ206)</f>
        <v>1936.5624687032132</v>
      </c>
      <c r="BR206" s="15">
        <f t="shared" ref="BR206:BR269" ca="1" si="130">BQ206*EXP($B$10-0.5*D$7^2+D$7*AK206)</f>
        <v>1995.8751208330416</v>
      </c>
      <c r="BS206" s="15">
        <f t="shared" ref="BS206:BS269" ca="1" si="131">BR206*EXP($B$10-0.5*E$7^2+E$7*AL206)</f>
        <v>2175.8471028251779</v>
      </c>
      <c r="BT206" s="15">
        <f t="shared" ref="BT206:BT269" ca="1" si="132">BS206*EXP($B$10-0.5*F$7^2+F$7*AM206)</f>
        <v>2806.2979172029295</v>
      </c>
      <c r="BU206" s="15">
        <f t="shared" ref="BU206:BU269" ca="1" si="133">BT206*EXP($B$10-0.5*G$7^2+G$7*AN206)</f>
        <v>3417.9418409923642</v>
      </c>
      <c r="BV206" s="15">
        <f t="shared" ref="BV206:BV269" ca="1" si="134">BU206*EXP($B$10-0.5*H$7^2+H$7*AO206)</f>
        <v>4498.6095602786327</v>
      </c>
      <c r="BW206" s="15">
        <f t="shared" ref="BW206:BW269" ca="1" si="135">BV206*EXP($B$10-0.5*I$7^2+I$7*AP206)</f>
        <v>7025.5986219901861</v>
      </c>
      <c r="BX206" s="15">
        <f t="shared" ref="BX206:BX269" ca="1" si="136">BW206*EXP($B$10-0.5*J$7^2+J$7*AQ206)</f>
        <v>5814.1029791144892</v>
      </c>
      <c r="BY206" s="15">
        <f t="shared" ref="BY206:BY269" ca="1" si="137">BX206*EXP($B$10-0.5*K$7^2+K$7*AR206)</f>
        <v>8625.9576884459948</v>
      </c>
      <c r="BZ206" s="15">
        <f t="shared" ref="BZ206:BZ269" ca="1" si="138">BY206*EXP($B$10-0.5*L$7^2+L$7*AS206)</f>
        <v>14153.048927143891</v>
      </c>
      <c r="CA206" s="15">
        <f t="shared" ref="CA206:CA269" ca="1" si="139">BZ206*EXP($B$10-0.5*M$7^2+M$7*AT206)</f>
        <v>23893.44901788883</v>
      </c>
      <c r="CB206" s="15">
        <f ca="1">(AU206*DCF!C$10-DCF!C$5*MAX(AU206*DCF!C$10,0)-MAX(AU206-Inputs!$B$6,0)/Inputs!$B$10)*DCF!C$6</f>
        <v>1049.175658994264</v>
      </c>
      <c r="CC206" s="15">
        <f ca="1">(AV206*DCF!D$10-DCF!D$5*MAX(AV206*DCF!D$10,0)-MAX(AV206-AU206,0)/Inputs!$B$10)*DCF!D$6</f>
        <v>1000.8270460333894</v>
      </c>
      <c r="CD206" s="15">
        <f ca="1">(AW206*DCF!E$10-DCF!E$5*MAX(AW206*DCF!E$10,0)-MAX(AW206-AV206,0)/Inputs!$B$10)*DCF!E$6</f>
        <v>1278.3414674815115</v>
      </c>
      <c r="CE206" s="15">
        <f ca="1">(AX206*DCF!F$10-DCF!F$5*MAX(AX206*DCF!F$10,0)-MAX(AX206-AW206,0)/Inputs!$B$10)*DCF!F$6</f>
        <v>1590.869180813211</v>
      </c>
      <c r="CF206" s="15">
        <f ca="1">(AY206*DCF!G$10-DCF!G$5*MAX(AY206*DCF!G$10,0)-MAX(AY206-AX206,0)/Inputs!$B$10)*DCF!G$6</f>
        <v>2067.485982271392</v>
      </c>
      <c r="CG206" s="15">
        <f ca="1">(AZ206*DCF!H$10-DCF!H$5*MAX(AZ206*DCF!H$10,0)-MAX(AZ206-AY206,0)/Inputs!$B$10)*DCF!H$6</f>
        <v>2334.4505845155886</v>
      </c>
      <c r="CH206" s="15">
        <f ca="1">(BA206*DCF!I$10-DCF!I$5*MAX(BA206*DCF!I$10,0)-MAX(BA206-AZ206,0)/Inputs!$B$10)*DCF!I$6</f>
        <v>2381.0911942333191</v>
      </c>
      <c r="CI206" s="15">
        <f ca="1">(BB206*DCF!J$10-DCF!J$5*MAX(BB206*DCF!J$10,0)-MAX(BB206-BA206,0)/Inputs!$B$10)*DCF!J$6</f>
        <v>2367.9374098393077</v>
      </c>
      <c r="CJ206" s="15">
        <f ca="1">(BC206*DCF!K$10-DCF!K$5*MAX(BC206*DCF!K$10,0)-MAX(BC206-BB206,0)/Inputs!$B$10)*DCF!K$6</f>
        <v>2556.7110252492516</v>
      </c>
      <c r="CK206" s="15">
        <f ca="1">(BD206*DCF!L$10-DCF!L$5*MAX(BD206*DCF!L$10,0)-MAX(BD206-BC206,0)/Inputs!$B$10)*DCF!L$6</f>
        <v>3188.1986523244</v>
      </c>
      <c r="CL206" s="15">
        <f ca="1">(BE206*DCF!M$10-DCF!M$5*MAX(BE206*DCF!M$10,0)-MAX(BE206-BD206,0)/Inputs!$B$10)*DCF!M$6</f>
        <v>3911.7067686209475</v>
      </c>
      <c r="CM206" s="15">
        <f ca="1">(BF206*DCF!C$28-DCF!C$5*MAX(BF206*DCF!C$28,0)-MAX(BF206-Inputs!$B$13,0)/Inputs!$B$17)*DCF!C$6</f>
        <v>3639.5691930639291</v>
      </c>
      <c r="CN206" s="15">
        <f ca="1">(BG206*DCF!D$28-DCF!D$5*MAX(BG206*DCF!D$28,0)-MAX(BG206-BF206,0)/Inputs!$B$17)*DCF!D$6</f>
        <v>4328.7514573719536</v>
      </c>
      <c r="CO206" s="15">
        <f ca="1">(BH206*DCF!E$28-DCF!E$5*MAX(BH206*DCF!E$28,0)-MAX(BH206-BG206,0)/Inputs!$B$17)*DCF!E$6</f>
        <v>5652.5151995950719</v>
      </c>
      <c r="CP206" s="15">
        <f ca="1">(BI206*DCF!F$28-DCF!F$5*MAX(BI206*DCF!F$28,0)-MAX(BI206-BH206,0)/Inputs!$B$17)*DCF!F$6</f>
        <v>7093.0322071069741</v>
      </c>
      <c r="CQ206" s="15">
        <f ca="1">(BJ206*DCF!G$28-DCF!G$5*MAX(BJ206*DCF!G$28,0)-MAX(BJ206-BI206,0)/Inputs!$B$17)*DCF!G$6</f>
        <v>7652.8061790439415</v>
      </c>
      <c r="CR206" s="15">
        <f ca="1">(BK206*DCF!H$28-DCF!H$5*MAX(BK206*DCF!H$28,0)-MAX(BK206-BJ206,0)/Inputs!$B$17)*DCF!H$6</f>
        <v>7836.7394722604431</v>
      </c>
      <c r="CS206" s="15">
        <f ca="1">(BL206*DCF!I$28-DCF!I$5*MAX(BL206*DCF!I$28,0)-MAX(BL206-BK206,0)/Inputs!$B$17)*DCF!I$6</f>
        <v>7853.62868175927</v>
      </c>
      <c r="CT206" s="15">
        <f ca="1">(BM206*DCF!J$28-DCF!J$5*MAX(BM206*DCF!J$28,0)-MAX(BM206-BL206,0)/Inputs!$B$17)*DCF!J$6</f>
        <v>8559.4466495824036</v>
      </c>
      <c r="CU206" s="15">
        <f ca="1">(BN206*DCF!K$28-DCF!K$5*MAX(BN206*DCF!K$28,0)-MAX(BN206-BM206,0)/Inputs!$B$17)*DCF!K$6</f>
        <v>9413.9660221157264</v>
      </c>
      <c r="CV206" s="15">
        <f ca="1">(BO206*DCF!L$28-DCF!L$5*MAX(BO206*DCF!L$28,0)-MAX(BO206-BN206,0)/Inputs!$B$17)*DCF!L$6</f>
        <v>11683.003279952187</v>
      </c>
      <c r="CW206" s="15">
        <f ca="1">(BP206*DCF!M$28-DCF!M$5*MAX(BP206*DCF!M$28,0)-MAX(BP206-BO206,0)/Inputs!$B$17)*DCF!M$6</f>
        <v>14043.754647637174</v>
      </c>
      <c r="CX206" s="15">
        <f ca="1">(BQ206*DCF!C$46-DCF!C$5*MAX(BQ206*DCF!C$46,0)-MAX(BQ206-Inputs!$B$20,0)/Inputs!$B$24)*DCF!C$6</f>
        <v>-447.24306436563813</v>
      </c>
      <c r="CY206" s="15">
        <f ca="1">(BR206*DCF!D$46-DCF!D$5*MAX(BR206*DCF!D$46,0)-MAX(BR206-BQ206,0)/Inputs!$B$24)*DCF!D$6</f>
        <v>-365.95755504079494</v>
      </c>
      <c r="CZ206" s="15">
        <f ca="1">(BS206*DCF!E$46-DCF!E$5*MAX(BS206*DCF!E$46,0)-MAX(BS206-BR206,0)/Inputs!$B$24)*DCF!E$6</f>
        <v>-328.23770909411525</v>
      </c>
      <c r="DA206" s="15">
        <f ca="1">(BT206*DCF!F$46-DCF!F$5*MAX(BT206*DCF!F$46,0)-MAX(BT206-BS206,0)/Inputs!$B$24)*DCF!F$6</f>
        <v>-433.93942868512352</v>
      </c>
      <c r="DB206" s="15">
        <f ca="1">(BU206*DCF!G$46-DCF!G$5*MAX(BU206*DCF!G$46,0)-MAX(BU206-BT206,0)/Inputs!$B$24)*DCF!G$6</f>
        <v>-320.71774185686587</v>
      </c>
      <c r="DC206" s="15">
        <f ca="1">(BV206*DCF!H$46-DCF!H$5*MAX(BV206*DCF!H$46,0)-MAX(BV206-BU206,0)/Inputs!$B$24)*DCF!H$6</f>
        <v>-335.81087240723554</v>
      </c>
      <c r="DD206" s="15">
        <f ca="1">(BW206*DCF!I$46-DCF!I$5*MAX(BW206*DCF!I$46,0)-MAX(BW206-BV206,0)/Inputs!$B$24)*DCF!I$6</f>
        <v>-563.14187856918352</v>
      </c>
      <c r="DE206" s="15">
        <f ca="1">(BX206*DCF!J$46-DCF!J$5*MAX(BX206*DCF!J$46,0)-MAX(BX206-BW206,0)/Inputs!$B$24)*DCF!J$6</f>
        <v>243.88553733397143</v>
      </c>
      <c r="DF206" s="15">
        <f ca="1">(BY206*DCF!K$46-DCF!K$5*MAX(BY206*DCF!K$46,0)-MAX(BY206-BX206,0)/Inputs!$B$24)*DCF!K$6</f>
        <v>-196.08603834605969</v>
      </c>
      <c r="DG206" s="15">
        <f ca="1">(BZ206*DCF!L$46-DCF!L$5*MAX(BZ206*DCF!L$46,0)-MAX(BZ206-BY206,0)/Inputs!$B$24)*DCF!L$6</f>
        <v>-272.46426194619352</v>
      </c>
      <c r="DH206" s="15">
        <f ca="1">(CA206*DCF!M$46-DCF!M$5*MAX(CA206*DCF!M$46,0)-MAX(CA206-BZ206,0)/Inputs!$B$24)*DCF!M$6</f>
        <v>-163.13840713341909</v>
      </c>
      <c r="DI206" s="15">
        <f ca="1">SUM(CB206:CL206)+BE206*DCF!M$10*(1+Inputs!$B$30)*(1-Inputs!$B$33)*(1-Inputs!$B$30/Inputs!$B$31)/(Inputs!$B$29-Inputs!$B$30)*DCF!M$6</f>
        <v>125714.10921371132</v>
      </c>
      <c r="DJ206" s="15">
        <f ca="1">SUM(CM206:CW206)+BP206*DCF!M$28*(1+Inputs!$B$30)*(1-Inputs!$B$33)*(1-Inputs!$B$30/Inputs!$B$31)/(Inputs!$B$29-Inputs!$B$30)*DCF!M$6</f>
        <v>378315.95868909563</v>
      </c>
      <c r="DK206" s="15">
        <f ca="1">SUM(CX206:DH206)+CA206*DCF!M$46*(1+Inputs!$B$30)*(1-Inputs!$B$33)*(1-Inputs!$B$30/Inputs!$B$31)/(Inputs!$B$29-Inputs!$B$30)*DCF!M$6</f>
        <v>33759.25112152176</v>
      </c>
      <c r="DM206" s="15">
        <f ca="1">DI206+DJ206+DK206+Inputs!$B$34+Inputs!$B$36-Inputs!$B$35</f>
        <v>614640.31902432872</v>
      </c>
    </row>
    <row r="207" spans="1:117" x14ac:dyDescent="0.75">
      <c r="A207" s="11">
        <v>194</v>
      </c>
      <c r="C207" s="23">
        <f t="shared" ca="1" si="109"/>
        <v>0.83656060380491659</v>
      </c>
      <c r="D207" s="23">
        <f t="shared" ca="1" si="109"/>
        <v>-1.1847902697092698</v>
      </c>
      <c r="E207" s="23">
        <f t="shared" ca="1" si="109"/>
        <v>1.0952612223461728</v>
      </c>
      <c r="F207" s="23">
        <f t="shared" ca="1" si="109"/>
        <v>-0.17271604746597816</v>
      </c>
      <c r="G207" s="23">
        <f t="shared" ca="1" si="109"/>
        <v>-0.49691683016974109</v>
      </c>
      <c r="H207" s="23">
        <f t="shared" ca="1" si="109"/>
        <v>-0.33033541012067424</v>
      </c>
      <c r="I207" s="23">
        <f t="shared" ca="1" si="109"/>
        <v>-1.6328825688004307</v>
      </c>
      <c r="J207" s="23">
        <f t="shared" ca="1" si="109"/>
        <v>1.1228452032772438</v>
      </c>
      <c r="K207" s="23">
        <f t="shared" ca="1" si="109"/>
        <v>1.0337353871428827</v>
      </c>
      <c r="L207" s="23">
        <f t="shared" ca="1" si="109"/>
        <v>0.85076200238422628</v>
      </c>
      <c r="M207" s="23">
        <f t="shared" ca="1" si="109"/>
        <v>1.5443419165693308</v>
      </c>
      <c r="N207" s="23">
        <f ca="1">SQRT(Inputs!$B$38)*C207+SQRT(1-Inputs!$B$38)*_xlfn.NORM.S.INV(RAND())</f>
        <v>2.8915854899104336</v>
      </c>
      <c r="O207" s="23">
        <f ca="1">SQRT(Inputs!$B$38)*D207+SQRT(1-Inputs!$B$38)*_xlfn.NORM.S.INV(RAND())</f>
        <v>-1.6379752846483555</v>
      </c>
      <c r="P207" s="23">
        <f ca="1">SQRT(Inputs!$B$38)*E207+SQRT(1-Inputs!$B$38)*_xlfn.NORM.S.INV(RAND())</f>
        <v>0.54247774055349596</v>
      </c>
      <c r="Q207" s="23">
        <f ca="1">SQRT(Inputs!$B$38)*F207+SQRT(1-Inputs!$B$38)*_xlfn.NORM.S.INV(RAND())</f>
        <v>-0.17445367853095653</v>
      </c>
      <c r="R207" s="23">
        <f ca="1">SQRT(Inputs!$B$38)*G207+SQRT(1-Inputs!$B$38)*_xlfn.NORM.S.INV(RAND())</f>
        <v>-0.29107292982204219</v>
      </c>
      <c r="S207" s="23">
        <f ca="1">SQRT(Inputs!$B$38)*H207+SQRT(1-Inputs!$B$38)*_xlfn.NORM.S.INV(RAND())</f>
        <v>-0.14907525080264672</v>
      </c>
      <c r="T207" s="23">
        <f ca="1">SQRT(Inputs!$B$38)*I207+SQRT(1-Inputs!$B$38)*_xlfn.NORM.S.INV(RAND())</f>
        <v>-1.3090123830637908</v>
      </c>
      <c r="U207" s="23">
        <f ca="1">SQRT(Inputs!$B$38)*J207+SQRT(1-Inputs!$B$38)*_xlfn.NORM.S.INV(RAND())</f>
        <v>1.3808270926337634</v>
      </c>
      <c r="V207" s="23">
        <f ca="1">SQRT(Inputs!$B$38)*K207+SQRT(1-Inputs!$B$38)*_xlfn.NORM.S.INV(RAND())</f>
        <v>-0.36107661266776181</v>
      </c>
      <c r="W207" s="23">
        <f ca="1">SQRT(Inputs!$B$38)*L207+SQRT(1-Inputs!$B$38)*_xlfn.NORM.S.INV(RAND())</f>
        <v>-0.88240257847283188</v>
      </c>
      <c r="X207" s="23">
        <f ca="1">SQRT(Inputs!$B$38)*M207+SQRT(1-Inputs!$B$38)*_xlfn.NORM.S.INV(RAND())</f>
        <v>0.76482634530904881</v>
      </c>
      <c r="Y207" s="23">
        <f ca="1">SQRT(Inputs!$B$38)*C207+SQRT(1-Inputs!$B$38)*_xlfn.NORM.S.INV(RAND())</f>
        <v>0.8933258109576846</v>
      </c>
      <c r="Z207" s="23">
        <f ca="1">SQRT(Inputs!$B$38)*D207+SQRT(1-Inputs!$B$38)*_xlfn.NORM.S.INV(RAND())</f>
        <v>-0.32489238954990257</v>
      </c>
      <c r="AA207" s="23">
        <f ca="1">SQRT(Inputs!$B$38)*E207+SQRT(1-Inputs!$B$38)*_xlfn.NORM.S.INV(RAND())</f>
        <v>1.7288756213264549</v>
      </c>
      <c r="AB207" s="23">
        <f ca="1">SQRT(Inputs!$B$38)*F207+SQRT(1-Inputs!$B$38)*_xlfn.NORM.S.INV(RAND())</f>
        <v>0.25906981168823279</v>
      </c>
      <c r="AC207" s="23">
        <f ca="1">SQRT(Inputs!$B$38)*G207+SQRT(1-Inputs!$B$38)*_xlfn.NORM.S.INV(RAND())</f>
        <v>-0.53331521140615212</v>
      </c>
      <c r="AD207" s="23">
        <f ca="1">SQRT(Inputs!$B$38)*H207+SQRT(1-Inputs!$B$38)*_xlfn.NORM.S.INV(RAND())</f>
        <v>0.54854402338554964</v>
      </c>
      <c r="AE207" s="23">
        <f ca="1">SQRT(Inputs!$B$38)*I207+SQRT(1-Inputs!$B$38)*_xlfn.NORM.S.INV(RAND())</f>
        <v>-0.64890998137068234</v>
      </c>
      <c r="AF207" s="23">
        <f ca="1">SQRT(Inputs!$B$38)*J207+SQRT(1-Inputs!$B$38)*_xlfn.NORM.S.INV(RAND())</f>
        <v>1.3808327195579844</v>
      </c>
      <c r="AG207" s="23">
        <f ca="1">SQRT(Inputs!$B$38)*K207+SQRT(1-Inputs!$B$38)*_xlfn.NORM.S.INV(RAND())</f>
        <v>-3.3903568215982727E-3</v>
      </c>
      <c r="AH207" s="23">
        <f ca="1">SQRT(Inputs!$B$38)*L207+SQRT(1-Inputs!$B$38)*_xlfn.NORM.S.INV(RAND())</f>
        <v>-0.28201066268144737</v>
      </c>
      <c r="AI207" s="23">
        <f ca="1">SQRT(Inputs!$B$38)*M207+SQRT(1-Inputs!$B$38)*_xlfn.NORM.S.INV(RAND())</f>
        <v>2.5235992604026523</v>
      </c>
      <c r="AJ207" s="23">
        <f ca="1">SQRT(Inputs!$B$38)*C207+SQRT(1-Inputs!$B$38)*_xlfn.NORM.S.INV(RAND())</f>
        <v>-0.45435997067194694</v>
      </c>
      <c r="AK207" s="23">
        <f ca="1">SQRT(Inputs!$B$38)*D207+SQRT(1-Inputs!$B$38)*_xlfn.NORM.S.INV(RAND())</f>
        <v>0.10010513577085489</v>
      </c>
      <c r="AL207" s="23">
        <f ca="1">SQRT(Inputs!$B$38)*E207+SQRT(1-Inputs!$B$38)*_xlfn.NORM.S.INV(RAND())</f>
        <v>0.16103547083746172</v>
      </c>
      <c r="AM207" s="23">
        <f ca="1">SQRT(Inputs!$B$38)*F207+SQRT(1-Inputs!$B$38)*_xlfn.NORM.S.INV(RAND())</f>
        <v>-1.5791740270058849E-2</v>
      </c>
      <c r="AN207" s="23">
        <f ca="1">SQRT(Inputs!$B$38)*G207+SQRT(1-Inputs!$B$38)*_xlfn.NORM.S.INV(RAND())</f>
        <v>1.5482057902220756</v>
      </c>
      <c r="AO207" s="23">
        <f ca="1">SQRT(Inputs!$B$38)*H207+SQRT(1-Inputs!$B$38)*_xlfn.NORM.S.INV(RAND())</f>
        <v>-0.47932790916350798</v>
      </c>
      <c r="AP207" s="23">
        <f ca="1">SQRT(Inputs!$B$38)*I207+SQRT(1-Inputs!$B$38)*_xlfn.NORM.S.INV(RAND())</f>
        <v>-1.043270901212267</v>
      </c>
      <c r="AQ207" s="23">
        <f ca="1">SQRT(Inputs!$B$38)*J207+SQRT(1-Inputs!$B$38)*_xlfn.NORM.S.INV(RAND())</f>
        <v>1.47418609603083</v>
      </c>
      <c r="AR207" s="23">
        <f ca="1">SQRT(Inputs!$B$38)*K207+SQRT(1-Inputs!$B$38)*_xlfn.NORM.S.INV(RAND())</f>
        <v>1.4069019719178992</v>
      </c>
      <c r="AS207" s="23">
        <f ca="1">SQRT(Inputs!$B$38)*L207+SQRT(1-Inputs!$B$38)*_xlfn.NORM.S.INV(RAND())</f>
        <v>0.72007239877385421</v>
      </c>
      <c r="AT207" s="23">
        <f ca="1">SQRT(Inputs!$B$38)*M207+SQRT(1-Inputs!$B$38)*_xlfn.NORM.S.INV(RAND())</f>
        <v>-0.20916306752641689</v>
      </c>
      <c r="AU207" s="15">
        <f ca="1">Inputs!$B$6*EXP($B$8-0.5*C$5^2+C$5*N207)</f>
        <v>7924.2444127097333</v>
      </c>
      <c r="AV207" s="15">
        <f t="shared" ca="1" si="110"/>
        <v>7581.2270405712006</v>
      </c>
      <c r="AW207" s="15">
        <f t="shared" ca="1" si="111"/>
        <v>9945.7041781261305</v>
      </c>
      <c r="AX207" s="15">
        <f t="shared" ca="1" si="112"/>
        <v>11880.919221229997</v>
      </c>
      <c r="AY207" s="15">
        <f t="shared" ca="1" si="113"/>
        <v>14034.411141780327</v>
      </c>
      <c r="AZ207" s="15">
        <f t="shared" ca="1" si="114"/>
        <v>16884.990915146242</v>
      </c>
      <c r="BA207" s="15">
        <f t="shared" ca="1" si="115"/>
        <v>18017.428478433758</v>
      </c>
      <c r="BB207" s="15">
        <f t="shared" ca="1" si="116"/>
        <v>25331.716513734282</v>
      </c>
      <c r="BC207" s="15">
        <f t="shared" ca="1" si="117"/>
        <v>29962.171015502172</v>
      </c>
      <c r="BD207" s="15">
        <f t="shared" ca="1" si="118"/>
        <v>33798.594536496668</v>
      </c>
      <c r="BE207" s="15">
        <f t="shared" ca="1" si="119"/>
        <v>44403.758646403825</v>
      </c>
      <c r="BF207" s="15">
        <f ca="1">Inputs!$B$13*EXP($B$9-0.5*C$6^2+C$6*Y207)</f>
        <v>16510.783798177665</v>
      </c>
      <c r="BG207" s="15">
        <f t="shared" ca="1" si="120"/>
        <v>18976.556119357596</v>
      </c>
      <c r="BH207" s="15">
        <f t="shared" ca="1" si="121"/>
        <v>30885.581959016279</v>
      </c>
      <c r="BI207" s="15">
        <f t="shared" ca="1" si="122"/>
        <v>39346.712668577697</v>
      </c>
      <c r="BJ207" s="15">
        <f t="shared" ca="1" si="123"/>
        <v>44667.274954123597</v>
      </c>
      <c r="BK207" s="15">
        <f t="shared" ca="1" si="124"/>
        <v>59071.400960932413</v>
      </c>
      <c r="BL207" s="15">
        <f t="shared" ca="1" si="125"/>
        <v>66709.626497943085</v>
      </c>
      <c r="BM207" s="15">
        <f t="shared" ca="1" si="126"/>
        <v>97345.178544424212</v>
      </c>
      <c r="BN207" s="15">
        <f t="shared" ca="1" si="127"/>
        <v>119673.7477520424</v>
      </c>
      <c r="BO207" s="15">
        <f t="shared" ca="1" si="128"/>
        <v>142497.58636728043</v>
      </c>
      <c r="BP207" s="15">
        <f t="shared" ca="1" si="129"/>
        <v>233437.49572798543</v>
      </c>
      <c r="BQ207" s="15">
        <f ca="1">Inputs!$B$20*EXP($B$10-0.5*C$7^2+C$7*AJ207)</f>
        <v>3651.0682311871983</v>
      </c>
      <c r="BR207" s="15">
        <f t="shared" ca="1" si="130"/>
        <v>5114.0553475205434</v>
      </c>
      <c r="BS207" s="15">
        <f t="shared" ca="1" si="131"/>
        <v>7334.6511450728904</v>
      </c>
      <c r="BT207" s="15">
        <f t="shared" ca="1" si="132"/>
        <v>10071.081665165044</v>
      </c>
      <c r="BU207" s="15">
        <f t="shared" ca="1" si="133"/>
        <v>20300.03475431928</v>
      </c>
      <c r="BV207" s="15">
        <f t="shared" ca="1" si="134"/>
        <v>25352.086773847554</v>
      </c>
      <c r="BW207" s="15">
        <f t="shared" ca="1" si="135"/>
        <v>28368.117761762896</v>
      </c>
      <c r="BX207" s="15">
        <f t="shared" ca="1" si="136"/>
        <v>53320.303479044684</v>
      </c>
      <c r="BY207" s="15">
        <f t="shared" ca="1" si="137"/>
        <v>97787.79672935493</v>
      </c>
      <c r="BZ207" s="15">
        <f t="shared" ca="1" si="138"/>
        <v>156629.95758797205</v>
      </c>
      <c r="CA207" s="15">
        <f t="shared" ca="1" si="139"/>
        <v>211989.95429215103</v>
      </c>
      <c r="CB207" s="15">
        <f ca="1">(AU207*DCF!C$10-DCF!C$5*MAX(AU207*DCF!C$10,0)-MAX(AU207-Inputs!$B$6,0)/Inputs!$B$10)*DCF!C$6</f>
        <v>1021.9546800438552</v>
      </c>
      <c r="CC207" s="15">
        <f ca="1">(AV207*DCF!D$10-DCF!D$5*MAX(AV207*DCF!D$10,0)-MAX(AV207-AU207,0)/Inputs!$B$10)*DCF!D$6</f>
        <v>1847.8727300119515</v>
      </c>
      <c r="CD207" s="15">
        <f ca="1">(AW207*DCF!E$10-DCF!E$5*MAX(AW207*DCF!E$10,0)-MAX(AW207-AV207,0)/Inputs!$B$10)*DCF!E$6</f>
        <v>1763.7266041019038</v>
      </c>
      <c r="CE207" s="15">
        <f ca="1">(AX207*DCF!F$10-DCF!F$5*MAX(AX207*DCF!F$10,0)-MAX(AX207-AW207,0)/Inputs!$B$10)*DCF!F$6</f>
        <v>2190.9154607108576</v>
      </c>
      <c r="CF207" s="15">
        <f ca="1">(AY207*DCF!G$10-DCF!G$5*MAX(AY207*DCF!G$10,0)-MAX(AY207-AX207,0)/Inputs!$B$10)*DCF!G$6</f>
        <v>2477.7095827566241</v>
      </c>
      <c r="CG207" s="15">
        <f ca="1">(AZ207*DCF!H$10-DCF!H$5*MAX(AZ207*DCF!H$10,0)-MAX(AZ207-AY207,0)/Inputs!$B$10)*DCF!H$6</f>
        <v>2772.0615553138887</v>
      </c>
      <c r="CH207" s="15">
        <f ca="1">(BA207*DCF!I$10-DCF!I$5*MAX(BA207*DCF!I$10,0)-MAX(BA207-AZ207,0)/Inputs!$B$10)*DCF!I$6</f>
        <v>3105.3674678080943</v>
      </c>
      <c r="CI207" s="15">
        <f ca="1">(BB207*DCF!J$10-DCF!J$5*MAX(BB207*DCF!J$10,0)-MAX(BB207-BA207,0)/Inputs!$B$10)*DCF!J$6</f>
        <v>3238.6215095977918</v>
      </c>
      <c r="CJ207" s="15">
        <f ca="1">(BC207*DCF!K$10-DCF!K$5*MAX(BC207*DCF!K$10,0)-MAX(BC207-BB207,0)/Inputs!$B$10)*DCF!K$6</f>
        <v>4175.2351964829613</v>
      </c>
      <c r="CK207" s="15">
        <f ca="1">(BD207*DCF!L$10-DCF!L$5*MAX(BD207*DCF!L$10,0)-MAX(BD207-BC207,0)/Inputs!$B$10)*DCF!L$6</f>
        <v>4601.3590906973532</v>
      </c>
      <c r="CL207" s="15">
        <f ca="1">(BE207*DCF!M$10-DCF!M$5*MAX(BE207*DCF!M$10,0)-MAX(BE207-BD207,0)/Inputs!$B$10)*DCF!M$6</f>
        <v>4999.0444971663865</v>
      </c>
      <c r="CM207" s="15">
        <f ca="1">(BF207*DCF!C$28-DCF!C$5*MAX(BF207*DCF!C$28,0)-MAX(BF207-Inputs!$B$13,0)/Inputs!$B$17)*DCF!C$6</f>
        <v>3855.661042026818</v>
      </c>
      <c r="CN207" s="15">
        <f ca="1">(BG207*DCF!D$28-DCF!D$5*MAX(BG207*DCF!D$28,0)-MAX(BG207-BF207,0)/Inputs!$B$17)*DCF!D$6</f>
        <v>5062.9711580033127</v>
      </c>
      <c r="CO207" s="15">
        <f ca="1">(BH207*DCF!E$28-DCF!E$5*MAX(BH207*DCF!E$28,0)-MAX(BH207-BG207,0)/Inputs!$B$17)*DCF!E$6</f>
        <v>6400.2417053129102</v>
      </c>
      <c r="CP207" s="15">
        <f ca="1">(BI207*DCF!F$28-DCF!F$5*MAX(BI207*DCF!F$28,0)-MAX(BI207-BH207,0)/Inputs!$B$17)*DCF!F$6</f>
        <v>9141.1134791229852</v>
      </c>
      <c r="CQ207" s="15">
        <f ca="1">(BJ207*DCF!G$28-DCF!G$5*MAX(BJ207*DCF!G$28,0)-MAX(BJ207-BI207,0)/Inputs!$B$17)*DCF!G$6</f>
        <v>10694.397360794654</v>
      </c>
      <c r="CR207" s="15">
        <f ca="1">(BK207*DCF!H$28-DCF!H$5*MAX(BK207*DCF!H$28,0)-MAX(BK207-BJ207,0)/Inputs!$B$17)*DCF!H$6</f>
        <v>12371.0122258132</v>
      </c>
      <c r="CS207" s="15">
        <f ca="1">(BL207*DCF!I$28-DCF!I$5*MAX(BL207*DCF!I$28,0)-MAX(BL207-BK207,0)/Inputs!$B$17)*DCF!I$6</f>
        <v>14590.651743280161</v>
      </c>
      <c r="CT207" s="15">
        <f ca="1">(BM207*DCF!J$28-DCF!J$5*MAX(BM207*DCF!J$28,0)-MAX(BM207-BL207,0)/Inputs!$B$17)*DCF!J$6</f>
        <v>17654.032119434964</v>
      </c>
      <c r="CU207" s="15">
        <f ca="1">(BN207*DCF!K$28-DCF!K$5*MAX(BN207*DCF!K$28,0)-MAX(BN207-BM207,0)/Inputs!$B$17)*DCF!K$6</f>
        <v>22538.13664259126</v>
      </c>
      <c r="CV207" s="15">
        <f ca="1">(BO207*DCF!L$28-DCF!L$5*MAX(BO207*DCF!L$28,0)-MAX(BO207-BN207,0)/Inputs!$B$17)*DCF!L$6</f>
        <v>25848.704088856957</v>
      </c>
      <c r="CW207" s="15">
        <f ca="1">(BP207*DCF!M$28-DCF!M$5*MAX(BP207*DCF!M$28,0)-MAX(BP207-BO207,0)/Inputs!$B$17)*DCF!M$6</f>
        <v>34415.624042783849</v>
      </c>
      <c r="CX207" s="15">
        <f ca="1">(BQ207*DCF!C$46-DCF!C$5*MAX(BQ207*DCF!C$46,0)-MAX(BQ207-Inputs!$B$20,0)/Inputs!$B$24)*DCF!C$6</f>
        <v>-1051.0865343098369</v>
      </c>
      <c r="CY207" s="15">
        <f ca="1">(BR207*DCF!D$46-DCF!D$5*MAX(BR207*DCF!D$46,0)-MAX(BR207-BQ207,0)/Inputs!$B$24)*DCF!D$6</f>
        <v>-1497.0944451531821</v>
      </c>
      <c r="CZ207" s="15">
        <f ca="1">(BS207*DCF!E$46-DCF!E$5*MAX(BS207*DCF!E$46,0)-MAX(BS207-BR207,0)/Inputs!$B$24)*DCF!E$6</f>
        <v>-1742.6329998503847</v>
      </c>
      <c r="DA207" s="15">
        <f ca="1">(BT207*DCF!F$46-DCF!F$5*MAX(BT207*DCF!F$46,0)-MAX(BT207-BS207,0)/Inputs!$B$24)*DCF!F$6</f>
        <v>-1729.8606986260129</v>
      </c>
      <c r="DB207" s="15">
        <f ca="1">(BU207*DCF!G$46-DCF!G$5*MAX(BU207*DCF!G$46,0)-MAX(BU207-BT207,0)/Inputs!$B$24)*DCF!G$6</f>
        <v>-4123.6707809192794</v>
      </c>
      <c r="DC207" s="15">
        <f ca="1">(BV207*DCF!H$46-DCF!H$5*MAX(BV207*DCF!H$46,0)-MAX(BV207-BU207,0)/Inputs!$B$24)*DCF!H$6</f>
        <v>-1569.894210632116</v>
      </c>
      <c r="DD207" s="15">
        <f ca="1">(BW207*DCF!I$46-DCF!I$5*MAX(BW207*DCF!I$46,0)-MAX(BW207-BV207,0)/Inputs!$B$24)*DCF!I$6</f>
        <v>-210.61314543074454</v>
      </c>
      <c r="DE207" s="15">
        <f ca="1">(BX207*DCF!J$46-DCF!J$5*MAX(BX207*DCF!J$46,0)-MAX(BX207-BW207,0)/Inputs!$B$24)*DCF!J$6</f>
        <v>-4380.27275190209</v>
      </c>
      <c r="DF207" s="15">
        <f ca="1">(BY207*DCF!K$46-DCF!K$5*MAX(BY207*DCF!K$46,0)-MAX(BY207-BX207,0)/Inputs!$B$24)*DCF!K$6</f>
        <v>-5307.3863106907784</v>
      </c>
      <c r="DG207" s="15">
        <f ca="1">(BZ207*DCF!L$46-DCF!L$5*MAX(BZ207*DCF!L$46,0)-MAX(BZ207-BY207,0)/Inputs!$B$24)*DCF!L$6</f>
        <v>-2489.071538418671</v>
      </c>
      <c r="DH207" s="15">
        <f ca="1">(CA207*DCF!M$46-DCF!M$5*MAX(CA207*DCF!M$46,0)-MAX(CA207-BZ207,0)/Inputs!$B$24)*DCF!M$6</f>
        <v>5045.829778852506</v>
      </c>
      <c r="DI207" s="15">
        <f ca="1">SUM(CB207:CL207)+BE207*DCF!M$10*(1+Inputs!$B$30)*(1-Inputs!$B$33)*(1-Inputs!$B$30/Inputs!$B$31)/(Inputs!$B$29-Inputs!$B$30)*DCF!M$6</f>
        <v>155770.115866554</v>
      </c>
      <c r="DJ207" s="15">
        <f ca="1">SUM(CM207:CW207)+BP207*DCF!M$28*(1+Inputs!$B$30)*(1-Inputs!$B$33)*(1-Inputs!$B$30/Inputs!$B$31)/(Inputs!$B$29-Inputs!$B$30)*DCF!M$6</f>
        <v>1028785.3956110802</v>
      </c>
      <c r="DK207" s="15">
        <f ca="1">SUM(CX207:DH207)+CA207*DCF!M$46*(1+Inputs!$B$30)*(1-Inputs!$B$33)*(1-Inputs!$B$30/Inputs!$B$31)/(Inputs!$B$29-Inputs!$B$30)*DCF!M$6</f>
        <v>308705.82751402666</v>
      </c>
      <c r="DM207" s="15">
        <f ca="1">DI207+DJ207+DK207+Inputs!$B$34+Inputs!$B$36-Inputs!$B$35</f>
        <v>1570112.3389916611</v>
      </c>
    </row>
    <row r="208" spans="1:117" x14ac:dyDescent="0.75">
      <c r="A208" s="11">
        <v>195</v>
      </c>
      <c r="C208" s="23">
        <f t="shared" ca="1" si="109"/>
        <v>1.4696867754872678</v>
      </c>
      <c r="D208" s="23">
        <f t="shared" ca="1" si="109"/>
        <v>-0.96114150120221342</v>
      </c>
      <c r="E208" s="23">
        <f t="shared" ca="1" si="109"/>
        <v>-7.5045140619278902E-2</v>
      </c>
      <c r="F208" s="23">
        <f t="shared" ca="1" si="109"/>
        <v>-2.1308209196319194</v>
      </c>
      <c r="G208" s="23">
        <f t="shared" ca="1" si="109"/>
        <v>0.22228787493959007</v>
      </c>
      <c r="H208" s="23">
        <f t="shared" ca="1" si="109"/>
        <v>-0.99370128079484676</v>
      </c>
      <c r="I208" s="23">
        <f t="shared" ca="1" si="109"/>
        <v>-1.4617082392019449</v>
      </c>
      <c r="J208" s="23">
        <f t="shared" ca="1" si="109"/>
        <v>0.55924763524095766</v>
      </c>
      <c r="K208" s="23">
        <f t="shared" ca="1" si="109"/>
        <v>0.37507959559036119</v>
      </c>
      <c r="L208" s="23">
        <f t="shared" ca="1" si="109"/>
        <v>-0.76835814202715436</v>
      </c>
      <c r="M208" s="23">
        <f t="shared" ca="1" si="109"/>
        <v>0.55325254985313876</v>
      </c>
      <c r="N208" s="23">
        <f ca="1">SQRT(Inputs!$B$38)*C208+SQRT(1-Inputs!$B$38)*_xlfn.NORM.S.INV(RAND())</f>
        <v>0.65522201743067621</v>
      </c>
      <c r="O208" s="23">
        <f ca="1">SQRT(Inputs!$B$38)*D208+SQRT(1-Inputs!$B$38)*_xlfn.NORM.S.INV(RAND())</f>
        <v>-1.093166395774424</v>
      </c>
      <c r="P208" s="23">
        <f ca="1">SQRT(Inputs!$B$38)*E208+SQRT(1-Inputs!$B$38)*_xlfn.NORM.S.INV(RAND())</f>
        <v>-1.0441383321392803</v>
      </c>
      <c r="Q208" s="23">
        <f ca="1">SQRT(Inputs!$B$38)*F208+SQRT(1-Inputs!$B$38)*_xlfn.NORM.S.INV(RAND())</f>
        <v>-2.2229749478865415</v>
      </c>
      <c r="R208" s="23">
        <f ca="1">SQRT(Inputs!$B$38)*G208+SQRT(1-Inputs!$B$38)*_xlfn.NORM.S.INV(RAND())</f>
        <v>-1.402632391759506</v>
      </c>
      <c r="S208" s="23">
        <f ca="1">SQRT(Inputs!$B$38)*H208+SQRT(1-Inputs!$B$38)*_xlfn.NORM.S.INV(RAND())</f>
        <v>-0.76658679222874127</v>
      </c>
      <c r="T208" s="23">
        <f ca="1">SQRT(Inputs!$B$38)*I208+SQRT(1-Inputs!$B$38)*_xlfn.NORM.S.INV(RAND())</f>
        <v>-1.8359273691753093</v>
      </c>
      <c r="U208" s="23">
        <f ca="1">SQRT(Inputs!$B$38)*J208+SQRT(1-Inputs!$B$38)*_xlfn.NORM.S.INV(RAND())</f>
        <v>-1.5564884159858328</v>
      </c>
      <c r="V208" s="23">
        <f ca="1">SQRT(Inputs!$B$38)*K208+SQRT(1-Inputs!$B$38)*_xlfn.NORM.S.INV(RAND())</f>
        <v>1.5056987161668249</v>
      </c>
      <c r="W208" s="23">
        <f ca="1">SQRT(Inputs!$B$38)*L208+SQRT(1-Inputs!$B$38)*_xlfn.NORM.S.INV(RAND())</f>
        <v>7.0441490017703667E-2</v>
      </c>
      <c r="X208" s="23">
        <f ca="1">SQRT(Inputs!$B$38)*M208+SQRT(1-Inputs!$B$38)*_xlfn.NORM.S.INV(RAND())</f>
        <v>-0.5764307770449677</v>
      </c>
      <c r="Y208" s="23">
        <f ca="1">SQRT(Inputs!$B$38)*C208+SQRT(1-Inputs!$B$38)*_xlfn.NORM.S.INV(RAND())</f>
        <v>1.367623570580401</v>
      </c>
      <c r="Z208" s="23">
        <f ca="1">SQRT(Inputs!$B$38)*D208+SQRT(1-Inputs!$B$38)*_xlfn.NORM.S.INV(RAND())</f>
        <v>-0.61505936188578425</v>
      </c>
      <c r="AA208" s="23">
        <f ca="1">SQRT(Inputs!$B$38)*E208+SQRT(1-Inputs!$B$38)*_xlfn.NORM.S.INV(RAND())</f>
        <v>1.2469865438906249</v>
      </c>
      <c r="AB208" s="23">
        <f ca="1">SQRT(Inputs!$B$38)*F208+SQRT(1-Inputs!$B$38)*_xlfn.NORM.S.INV(RAND())</f>
        <v>-1.485634391863738</v>
      </c>
      <c r="AC208" s="23">
        <f ca="1">SQRT(Inputs!$B$38)*G208+SQRT(1-Inputs!$B$38)*_xlfn.NORM.S.INV(RAND())</f>
        <v>-0.2192311487133482</v>
      </c>
      <c r="AD208" s="23">
        <f ca="1">SQRT(Inputs!$B$38)*H208+SQRT(1-Inputs!$B$38)*_xlfn.NORM.S.INV(RAND())</f>
        <v>-1.3654748869402724</v>
      </c>
      <c r="AE208" s="23">
        <f ca="1">SQRT(Inputs!$B$38)*I208+SQRT(1-Inputs!$B$38)*_xlfn.NORM.S.INV(RAND())</f>
        <v>-0.76016362626593104</v>
      </c>
      <c r="AF208" s="23">
        <f ca="1">SQRT(Inputs!$B$38)*J208+SQRT(1-Inputs!$B$38)*_xlfn.NORM.S.INV(RAND())</f>
        <v>0.38638194671233173</v>
      </c>
      <c r="AG208" s="23">
        <f ca="1">SQRT(Inputs!$B$38)*K208+SQRT(1-Inputs!$B$38)*_xlfn.NORM.S.INV(RAND())</f>
        <v>1.5269751747264177</v>
      </c>
      <c r="AH208" s="23">
        <f ca="1">SQRT(Inputs!$B$38)*L208+SQRT(1-Inputs!$B$38)*_xlfn.NORM.S.INV(RAND())</f>
        <v>-0.55136857284033258</v>
      </c>
      <c r="AI208" s="23">
        <f ca="1">SQRT(Inputs!$B$38)*M208+SQRT(1-Inputs!$B$38)*_xlfn.NORM.S.INV(RAND())</f>
        <v>-0.11076762948220126</v>
      </c>
      <c r="AJ208" s="23">
        <f ca="1">SQRT(Inputs!$B$38)*C208+SQRT(1-Inputs!$B$38)*_xlfn.NORM.S.INV(RAND())</f>
        <v>0.1329008041441766</v>
      </c>
      <c r="AK208" s="23">
        <f ca="1">SQRT(Inputs!$B$38)*D208+SQRT(1-Inputs!$B$38)*_xlfn.NORM.S.INV(RAND())</f>
        <v>-0.92620841985008817</v>
      </c>
      <c r="AL208" s="23">
        <f ca="1">SQRT(Inputs!$B$38)*E208+SQRT(1-Inputs!$B$38)*_xlfn.NORM.S.INV(RAND())</f>
        <v>1.0855336845108088E-2</v>
      </c>
      <c r="AM208" s="23">
        <f ca="1">SQRT(Inputs!$B$38)*F208+SQRT(1-Inputs!$B$38)*_xlfn.NORM.S.INV(RAND())</f>
        <v>-2.1449699392236408</v>
      </c>
      <c r="AN208" s="23">
        <f ca="1">SQRT(Inputs!$B$38)*G208+SQRT(1-Inputs!$B$38)*_xlfn.NORM.S.INV(RAND())</f>
        <v>-0.52676182580473896</v>
      </c>
      <c r="AO208" s="23">
        <f ca="1">SQRT(Inputs!$B$38)*H208+SQRT(1-Inputs!$B$38)*_xlfn.NORM.S.INV(RAND())</f>
        <v>-0.44234102816090221</v>
      </c>
      <c r="AP208" s="23">
        <f ca="1">SQRT(Inputs!$B$38)*I208+SQRT(1-Inputs!$B$38)*_xlfn.NORM.S.INV(RAND())</f>
        <v>-0.65207178980867708</v>
      </c>
      <c r="AQ208" s="23">
        <f ca="1">SQRT(Inputs!$B$38)*J208+SQRT(1-Inputs!$B$38)*_xlfn.NORM.S.INV(RAND())</f>
        <v>-0.41135144827414977</v>
      </c>
      <c r="AR208" s="23">
        <f ca="1">SQRT(Inputs!$B$38)*K208+SQRT(1-Inputs!$B$38)*_xlfn.NORM.S.INV(RAND())</f>
        <v>0.89301453972287481</v>
      </c>
      <c r="AS208" s="23">
        <f ca="1">SQRT(Inputs!$B$38)*L208+SQRT(1-Inputs!$B$38)*_xlfn.NORM.S.INV(RAND())</f>
        <v>-2.5471572040643986E-3</v>
      </c>
      <c r="AT208" s="23">
        <f ca="1">SQRT(Inputs!$B$38)*M208+SQRT(1-Inputs!$B$38)*_xlfn.NORM.S.INV(RAND())</f>
        <v>0.14441680240158744</v>
      </c>
      <c r="AU208" s="15">
        <f ca="1">Inputs!$B$6*EXP($B$8-0.5*C$5^2+C$5*N208)</f>
        <v>5517.4728596391597</v>
      </c>
      <c r="AV208" s="15">
        <f t="shared" ca="1" si="110"/>
        <v>5718.8765314634629</v>
      </c>
      <c r="AW208" s="15">
        <f t="shared" ca="1" si="111"/>
        <v>6057.1137347340455</v>
      </c>
      <c r="AX208" s="15">
        <f t="shared" ca="1" si="112"/>
        <v>5601.8599644137139</v>
      </c>
      <c r="AY208" s="15">
        <f t="shared" ca="1" si="113"/>
        <v>5811.6266207773206</v>
      </c>
      <c r="AZ208" s="15">
        <f t="shared" ca="1" si="114"/>
        <v>6532.393078028007</v>
      </c>
      <c r="BA208" s="15">
        <f t="shared" ca="1" si="115"/>
        <v>6596.5119081599905</v>
      </c>
      <c r="BB208" s="15">
        <f t="shared" ca="1" si="116"/>
        <v>6910.0030698263263</v>
      </c>
      <c r="BC208" s="15">
        <f t="shared" ca="1" si="117"/>
        <v>9786.9326129481597</v>
      </c>
      <c r="BD208" s="15">
        <f t="shared" ca="1" si="118"/>
        <v>12069.173494660874</v>
      </c>
      <c r="BE208" s="15">
        <f t="shared" ca="1" si="119"/>
        <v>14032.798429501836</v>
      </c>
      <c r="BF208" s="15">
        <f ca="1">Inputs!$B$13*EXP($B$9-0.5*C$6^2+C$6*Y208)</f>
        <v>18138.59822504743</v>
      </c>
      <c r="BG208" s="15">
        <f t="shared" ca="1" si="120"/>
        <v>19784.038938784513</v>
      </c>
      <c r="BH208" s="15">
        <f t="shared" ca="1" si="121"/>
        <v>29726.406948164815</v>
      </c>
      <c r="BI208" s="15">
        <f t="shared" ca="1" si="122"/>
        <v>28951.290392304905</v>
      </c>
      <c r="BJ208" s="15">
        <f t="shared" ca="1" si="123"/>
        <v>34388.330933523335</v>
      </c>
      <c r="BK208" s="15">
        <f t="shared" ca="1" si="124"/>
        <v>35045.324068173482</v>
      </c>
      <c r="BL208" s="15">
        <f t="shared" ca="1" si="125"/>
        <v>39010.3511536187</v>
      </c>
      <c r="BM208" s="15">
        <f t="shared" ca="1" si="126"/>
        <v>50309.943716937778</v>
      </c>
      <c r="BN208" s="15">
        <f t="shared" ca="1" si="127"/>
        <v>74299.297246882925</v>
      </c>
      <c r="BO208" s="15">
        <f t="shared" ca="1" si="128"/>
        <v>85742.366113117532</v>
      </c>
      <c r="BP208" s="15">
        <f t="shared" ca="1" si="129"/>
        <v>104216.67265519168</v>
      </c>
      <c r="BQ208" s="15">
        <f ca="1">Inputs!$B$20*EXP($B$10-0.5*C$7^2+C$7*AJ208)</f>
        <v>4496.5526309830266</v>
      </c>
      <c r="BR208" s="15">
        <f t="shared" ca="1" si="130"/>
        <v>4546.4525024773584</v>
      </c>
      <c r="BS208" s="15">
        <f t="shared" ca="1" si="131"/>
        <v>6245.3190947416306</v>
      </c>
      <c r="BT208" s="15">
        <f t="shared" ca="1" si="132"/>
        <v>4905.4087126025943</v>
      </c>
      <c r="BU208" s="15">
        <f t="shared" ca="1" si="133"/>
        <v>5984.742259061094</v>
      </c>
      <c r="BV208" s="15">
        <f t="shared" ca="1" si="134"/>
        <v>7536.7029468205646</v>
      </c>
      <c r="BW208" s="15">
        <f t="shared" ca="1" si="135"/>
        <v>9161.2869159912789</v>
      </c>
      <c r="BX208" s="15">
        <f t="shared" ca="1" si="136"/>
        <v>11799.255666903538</v>
      </c>
      <c r="BY208" s="15">
        <f t="shared" ca="1" si="137"/>
        <v>19613.138724844619</v>
      </c>
      <c r="BZ208" s="15">
        <f t="shared" ca="1" si="138"/>
        <v>27507.097015535634</v>
      </c>
      <c r="CA208" s="15">
        <f t="shared" ca="1" si="139"/>
        <v>39643.551114220951</v>
      </c>
      <c r="CB208" s="15">
        <f ca="1">(AU208*DCF!C$10-DCF!C$5*MAX(AU208*DCF!C$10,0)-MAX(AU208-Inputs!$B$6,0)/Inputs!$B$10)*DCF!C$6</f>
        <v>1039.1153902021904</v>
      </c>
      <c r="CC208" s="15">
        <f ca="1">(AV208*DCF!D$10-DCF!D$5*MAX(AV208*DCF!D$10,0)-MAX(AV208-AU208,0)/Inputs!$B$10)*DCF!D$6</f>
        <v>1344.8303961616787</v>
      </c>
      <c r="CD208" s="15">
        <f ca="1">(AW208*DCF!E$10-DCF!E$5*MAX(AW208*DCF!E$10,0)-MAX(AW208-AV208,0)/Inputs!$B$10)*DCF!E$6</f>
        <v>1322.3061150680508</v>
      </c>
      <c r="CE208" s="15">
        <f ca="1">(AX208*DCF!F$10-DCF!F$5*MAX(AX208*DCF!F$10,0)-MAX(AX208-AW208,0)/Inputs!$B$10)*DCF!F$6</f>
        <v>1222.8771026412298</v>
      </c>
      <c r="CF208" s="15">
        <f ca="1">(AY208*DCF!G$10-DCF!G$5*MAX(AY208*DCF!G$10,0)-MAX(AY208-AX208,0)/Inputs!$B$10)*DCF!G$6</f>
        <v>1157.1058919725481</v>
      </c>
      <c r="CG208" s="15">
        <f ca="1">(AZ208*DCF!H$10-DCF!H$5*MAX(AZ208*DCF!H$10,0)-MAX(AZ208-AY208,0)/Inputs!$B$10)*DCF!H$6</f>
        <v>1140.2837957345514</v>
      </c>
      <c r="CH208" s="15">
        <f ca="1">(BA208*DCF!I$10-DCF!I$5*MAX(BA208*DCF!I$10,0)-MAX(BA208-AZ208,0)/Inputs!$B$10)*DCF!I$6</f>
        <v>1194.4243494692259</v>
      </c>
      <c r="CI208" s="15">
        <f ca="1">(BB208*DCF!J$10-DCF!J$5*MAX(BB208*DCF!J$10,0)-MAX(BB208-BA208,0)/Inputs!$B$10)*DCF!J$6</f>
        <v>1138.2681405997614</v>
      </c>
      <c r="CJ208" s="15">
        <f ca="1">(BC208*DCF!K$10-DCF!K$5*MAX(BC208*DCF!K$10,0)-MAX(BC208-BB208,0)/Inputs!$B$10)*DCF!K$6</f>
        <v>1172.8126305195703</v>
      </c>
      <c r="CK208" s="15">
        <f ca="1">(BD208*DCF!L$10-DCF!L$5*MAX(BD208*DCF!L$10,0)-MAX(BD208-BC208,0)/Inputs!$B$10)*DCF!L$6</f>
        <v>1525.1301712968379</v>
      </c>
      <c r="CL208" s="15">
        <f ca="1">(BE208*DCF!M$10-DCF!M$5*MAX(BE208*DCF!M$10,0)-MAX(BE208-BD208,0)/Inputs!$B$10)*DCF!M$6</f>
        <v>1745.6333796538327</v>
      </c>
      <c r="CM208" s="15">
        <f ca="1">(BF208*DCF!C$28-DCF!C$5*MAX(BF208*DCF!C$28,0)-MAX(BF208-Inputs!$B$13,0)/Inputs!$B$17)*DCF!C$6</f>
        <v>3976.5206629785366</v>
      </c>
      <c r="CN208" s="15">
        <f ca="1">(BG208*DCF!D$28-DCF!D$5*MAX(BG208*DCF!D$28,0)-MAX(BG208-BF208,0)/Inputs!$B$17)*DCF!D$6</f>
        <v>5475.8078157178115</v>
      </c>
      <c r="CO208" s="15">
        <f ca="1">(BH208*DCF!E$28-DCF!E$5*MAX(BH208*DCF!E$28,0)-MAX(BH208-BG208,0)/Inputs!$B$17)*DCF!E$6</f>
        <v>6459.5438891865151</v>
      </c>
      <c r="CP208" s="15">
        <f ca="1">(BI208*DCF!F$28-DCF!F$5*MAX(BI208*DCF!F$28,0)-MAX(BI208-BH208,0)/Inputs!$B$17)*DCF!F$6</f>
        <v>7859.5127395519758</v>
      </c>
      <c r="CQ208" s="15">
        <f ca="1">(BJ208*DCF!G$28-DCF!G$5*MAX(BJ208*DCF!G$28,0)-MAX(BJ208-BI208,0)/Inputs!$B$17)*DCF!G$6</f>
        <v>8007.8568565869036</v>
      </c>
      <c r="CR208" s="15">
        <f ca="1">(BK208*DCF!H$28-DCF!H$5*MAX(BK208*DCF!H$28,0)-MAX(BK208-BJ208,0)/Inputs!$B$17)*DCF!H$6</f>
        <v>8565.0169920295375</v>
      </c>
      <c r="CS208" s="15">
        <f ca="1">(BL208*DCF!I$28-DCF!I$5*MAX(BL208*DCF!I$28,0)-MAX(BL208-BK208,0)/Inputs!$B$17)*DCF!I$6</f>
        <v>8604.2996085311697</v>
      </c>
      <c r="CT208" s="15">
        <f ca="1">(BM208*DCF!J$28-DCF!J$5*MAX(BM208*DCF!J$28,0)-MAX(BM208-BL208,0)/Inputs!$B$17)*DCF!J$6</f>
        <v>9725.0603310756196</v>
      </c>
      <c r="CU208" s="15">
        <f ca="1">(BN208*DCF!K$28-DCF!K$5*MAX(BN208*DCF!K$28,0)-MAX(BN208-BM208,0)/Inputs!$B$17)*DCF!K$6</f>
        <v>12752.389531514829</v>
      </c>
      <c r="CV208" s="15">
        <f ca="1">(BO208*DCF!L$28-DCF!L$5*MAX(BO208*DCF!L$28,0)-MAX(BO208-BN208,0)/Inputs!$B$17)*DCF!L$6</f>
        <v>15812.599437623367</v>
      </c>
      <c r="CW208" s="15">
        <f ca="1">(BP208*DCF!M$28-DCF!M$5*MAX(BP208*DCF!M$28,0)-MAX(BP208-BO208,0)/Inputs!$B$17)*DCF!M$6</f>
        <v>17677.343124642663</v>
      </c>
      <c r="CX208" s="15">
        <f ca="1">(BQ208*DCF!C$46-DCF!C$5*MAX(BQ208*DCF!C$46,0)-MAX(BQ208-Inputs!$B$20,0)/Inputs!$B$24)*DCF!C$6</f>
        <v>-1636.8724925979398</v>
      </c>
      <c r="CY208" s="15">
        <f ca="1">(BR208*DCF!D$46-DCF!D$5*MAX(BR208*DCF!D$46,0)-MAX(BR208-BQ208,0)/Inputs!$B$24)*DCF!D$6</f>
        <v>-797.26527849005549</v>
      </c>
      <c r="CZ208" s="15">
        <f ca="1">(BS208*DCF!E$46-DCF!E$5*MAX(BS208*DCF!E$46,0)-MAX(BS208-BR208,0)/Inputs!$B$24)*DCF!E$6</f>
        <v>-1408.1662984825991</v>
      </c>
      <c r="DA208" s="15">
        <f ca="1">(BT208*DCF!F$46-DCF!F$5*MAX(BT208*DCF!F$46,0)-MAX(BT208-BS208,0)/Inputs!$B$24)*DCF!F$6</f>
        <v>-357.24287681146592</v>
      </c>
      <c r="DB208" s="15">
        <f ca="1">(BU208*DCF!G$46-DCF!G$5*MAX(BU208*DCF!G$46,0)-MAX(BU208-BT208,0)/Inputs!$B$24)*DCF!G$6</f>
        <v>-564.38138518951234</v>
      </c>
      <c r="DC208" s="15">
        <f ca="1">(BV208*DCF!H$46-DCF!H$5*MAX(BV208*DCF!H$46,0)-MAX(BV208-BU208,0)/Inputs!$B$24)*DCF!H$6</f>
        <v>-482.26227470035553</v>
      </c>
      <c r="DD208" s="15">
        <f ca="1">(BW208*DCF!I$46-DCF!I$5*MAX(BW208*DCF!I$46,0)-MAX(BW208-BV208,0)/Inputs!$B$24)*DCF!I$6</f>
        <v>-254.77173764965414</v>
      </c>
      <c r="DE208" s="15">
        <f ca="1">(BX208*DCF!J$46-DCF!J$5*MAX(BX208*DCF!J$46,0)-MAX(BX208-BW208,0)/Inputs!$B$24)*DCF!J$6</f>
        <v>-204.60007763995085</v>
      </c>
      <c r="DF208" s="15">
        <f ca="1">(BY208*DCF!K$46-DCF!K$5*MAX(BY208*DCF!K$46,0)-MAX(BY208-BX208,0)/Inputs!$B$24)*DCF!K$6</f>
        <v>-793.8253235117196</v>
      </c>
      <c r="DG208" s="15">
        <f ca="1">(BZ208*DCF!L$46-DCF!L$5*MAX(BZ208*DCF!L$46,0)-MAX(BZ208-BY208,0)/Inputs!$B$24)*DCF!L$6</f>
        <v>115.00951036323245</v>
      </c>
      <c r="DH208" s="15">
        <f ca="1">(CA208*DCF!M$46-DCF!M$5*MAX(CA208*DCF!M$46,0)-MAX(CA208-BZ208,0)/Inputs!$B$24)*DCF!M$6</f>
        <v>570.6978272151656</v>
      </c>
      <c r="DI208" s="15">
        <f ca="1">SUM(CB208:CL208)+BE208*DCF!M$10*(1+Inputs!$B$30)*(1-Inputs!$B$33)*(1-Inputs!$B$30/Inputs!$B$31)/(Inputs!$B$29-Inputs!$B$30)*DCF!M$6</f>
        <v>53056.25095717176</v>
      </c>
      <c r="DJ208" s="15">
        <f ca="1">SUM(CM208:CW208)+BP208*DCF!M$28*(1+Inputs!$B$30)*(1-Inputs!$B$33)*(1-Inputs!$B$30/Inputs!$B$31)/(Inputs!$B$29-Inputs!$B$30)*DCF!M$6</f>
        <v>491631.1218190713</v>
      </c>
      <c r="DK208" s="15">
        <f ca="1">SUM(CX208:DH208)+CA208*DCF!M$46*(1+Inputs!$B$30)*(1-Inputs!$B$33)*(1-Inputs!$B$30/Inputs!$B$31)/(Inputs!$B$29-Inputs!$B$30)*DCF!M$6</f>
        <v>55479.94569393259</v>
      </c>
      <c r="DM208" s="15">
        <f ca="1">DI208+DJ208+DK208+Inputs!$B$34+Inputs!$B$36-Inputs!$B$35</f>
        <v>677018.31847017561</v>
      </c>
    </row>
    <row r="209" spans="1:117" x14ac:dyDescent="0.75">
      <c r="A209" s="11">
        <v>196</v>
      </c>
      <c r="C209" s="23">
        <f t="shared" ca="1" si="109"/>
        <v>0.45627666406458423</v>
      </c>
      <c r="D209" s="23">
        <f t="shared" ca="1" si="109"/>
        <v>0.78365790065826635</v>
      </c>
      <c r="E209" s="23">
        <f t="shared" ca="1" si="109"/>
        <v>0.94819638674753304</v>
      </c>
      <c r="F209" s="23">
        <f t="shared" ca="1" si="109"/>
        <v>-1.2945977331161582</v>
      </c>
      <c r="G209" s="23">
        <f t="shared" ca="1" si="109"/>
        <v>-0.10713349730451349</v>
      </c>
      <c r="H209" s="23">
        <f t="shared" ca="1" si="109"/>
        <v>1.1548709745975168</v>
      </c>
      <c r="I209" s="23">
        <f t="shared" ca="1" si="109"/>
        <v>-0.61255846504155431</v>
      </c>
      <c r="J209" s="23">
        <f t="shared" ca="1" si="109"/>
        <v>2.4594260288656149</v>
      </c>
      <c r="K209" s="23">
        <f t="shared" ca="1" si="109"/>
        <v>1.3780128505573819</v>
      </c>
      <c r="L209" s="23">
        <f t="shared" ca="1" si="109"/>
        <v>-0.51516484677597862</v>
      </c>
      <c r="M209" s="23">
        <f t="shared" ca="1" si="109"/>
        <v>0.32039145799301877</v>
      </c>
      <c r="N209" s="23">
        <f ca="1">SQRT(Inputs!$B$38)*C209+SQRT(1-Inputs!$B$38)*_xlfn.NORM.S.INV(RAND())</f>
        <v>1.0437703770269424</v>
      </c>
      <c r="O209" s="23">
        <f ca="1">SQRT(Inputs!$B$38)*D209+SQRT(1-Inputs!$B$38)*_xlfn.NORM.S.INV(RAND())</f>
        <v>1.4025220116448422</v>
      </c>
      <c r="P209" s="23">
        <f ca="1">SQRT(Inputs!$B$38)*E209+SQRT(1-Inputs!$B$38)*_xlfn.NORM.S.INV(RAND())</f>
        <v>-0.30117873580017529</v>
      </c>
      <c r="Q209" s="23">
        <f ca="1">SQRT(Inputs!$B$38)*F209+SQRT(1-Inputs!$B$38)*_xlfn.NORM.S.INV(RAND())</f>
        <v>-1.0344330515257583</v>
      </c>
      <c r="R209" s="23">
        <f ca="1">SQRT(Inputs!$B$38)*G209+SQRT(1-Inputs!$B$38)*_xlfn.NORM.S.INV(RAND())</f>
        <v>-0.13741029604247254</v>
      </c>
      <c r="S209" s="23">
        <f ca="1">SQRT(Inputs!$B$38)*H209+SQRT(1-Inputs!$B$38)*_xlfn.NORM.S.INV(RAND())</f>
        <v>-0.19132888864784003</v>
      </c>
      <c r="T209" s="23">
        <f ca="1">SQRT(Inputs!$B$38)*I209+SQRT(1-Inputs!$B$38)*_xlfn.NORM.S.INV(RAND())</f>
        <v>-8.8910288737836352E-2</v>
      </c>
      <c r="U209" s="23">
        <f ca="1">SQRT(Inputs!$B$38)*J209+SQRT(1-Inputs!$B$38)*_xlfn.NORM.S.INV(RAND())</f>
        <v>1.8425427338584877</v>
      </c>
      <c r="V209" s="23">
        <f ca="1">SQRT(Inputs!$B$38)*K209+SQRT(1-Inputs!$B$38)*_xlfn.NORM.S.INV(RAND())</f>
        <v>1.1893277842284466</v>
      </c>
      <c r="W209" s="23">
        <f ca="1">SQRT(Inputs!$B$38)*L209+SQRT(1-Inputs!$B$38)*_xlfn.NORM.S.INV(RAND())</f>
        <v>-1.4834017488532445</v>
      </c>
      <c r="X209" s="23">
        <f ca="1">SQRT(Inputs!$B$38)*M209+SQRT(1-Inputs!$B$38)*_xlfn.NORM.S.INV(RAND())</f>
        <v>-1.2556281988655447</v>
      </c>
      <c r="Y209" s="23">
        <f ca="1">SQRT(Inputs!$B$38)*C209+SQRT(1-Inputs!$B$38)*_xlfn.NORM.S.INV(RAND())</f>
        <v>0.22420017898083566</v>
      </c>
      <c r="Z209" s="23">
        <f ca="1">SQRT(Inputs!$B$38)*D209+SQRT(1-Inputs!$B$38)*_xlfn.NORM.S.INV(RAND())</f>
        <v>0.99583835911050156</v>
      </c>
      <c r="AA209" s="23">
        <f ca="1">SQRT(Inputs!$B$38)*E209+SQRT(1-Inputs!$B$38)*_xlfn.NORM.S.INV(RAND())</f>
        <v>0.177560557100018</v>
      </c>
      <c r="AB209" s="23">
        <f ca="1">SQRT(Inputs!$B$38)*F209+SQRT(1-Inputs!$B$38)*_xlfn.NORM.S.INV(RAND())</f>
        <v>0.132699642842113</v>
      </c>
      <c r="AC209" s="23">
        <f ca="1">SQRT(Inputs!$B$38)*G209+SQRT(1-Inputs!$B$38)*_xlfn.NORM.S.INV(RAND())</f>
        <v>-0.27143046064804005</v>
      </c>
      <c r="AD209" s="23">
        <f ca="1">SQRT(Inputs!$B$38)*H209+SQRT(1-Inputs!$B$38)*_xlfn.NORM.S.INV(RAND())</f>
        <v>0.66363116132568689</v>
      </c>
      <c r="AE209" s="23">
        <f ca="1">SQRT(Inputs!$B$38)*I209+SQRT(1-Inputs!$B$38)*_xlfn.NORM.S.INV(RAND())</f>
        <v>-1.3375863176731442</v>
      </c>
      <c r="AF209" s="23">
        <f ca="1">SQRT(Inputs!$B$38)*J209+SQRT(1-Inputs!$B$38)*_xlfn.NORM.S.INV(RAND())</f>
        <v>0.77873400344369348</v>
      </c>
      <c r="AG209" s="23">
        <f ca="1">SQRT(Inputs!$B$38)*K209+SQRT(1-Inputs!$B$38)*_xlfn.NORM.S.INV(RAND())</f>
        <v>0.74788901536133012</v>
      </c>
      <c r="AH209" s="23">
        <f ca="1">SQRT(Inputs!$B$38)*L209+SQRT(1-Inputs!$B$38)*_xlfn.NORM.S.INV(RAND())</f>
        <v>-0.83183116342796415</v>
      </c>
      <c r="AI209" s="23">
        <f ca="1">SQRT(Inputs!$B$38)*M209+SQRT(1-Inputs!$B$38)*_xlfn.NORM.S.INV(RAND())</f>
        <v>0.96400718724673284</v>
      </c>
      <c r="AJ209" s="23">
        <f ca="1">SQRT(Inputs!$B$38)*C209+SQRT(1-Inputs!$B$38)*_xlfn.NORM.S.INV(RAND())</f>
        <v>0.73621115566053186</v>
      </c>
      <c r="AK209" s="23">
        <f ca="1">SQRT(Inputs!$B$38)*D209+SQRT(1-Inputs!$B$38)*_xlfn.NORM.S.INV(RAND())</f>
        <v>1.0266569157280456</v>
      </c>
      <c r="AL209" s="23">
        <f ca="1">SQRT(Inputs!$B$38)*E209+SQRT(1-Inputs!$B$38)*_xlfn.NORM.S.INV(RAND())</f>
        <v>-0.83131206502550559</v>
      </c>
      <c r="AM209" s="23">
        <f ca="1">SQRT(Inputs!$B$38)*F209+SQRT(1-Inputs!$B$38)*_xlfn.NORM.S.INV(RAND())</f>
        <v>-0.31855007609769437</v>
      </c>
      <c r="AN209" s="23">
        <f ca="1">SQRT(Inputs!$B$38)*G209+SQRT(1-Inputs!$B$38)*_xlfn.NORM.S.INV(RAND())</f>
        <v>-0.3098425307288718</v>
      </c>
      <c r="AO209" s="23">
        <f ca="1">SQRT(Inputs!$B$38)*H209+SQRT(1-Inputs!$B$38)*_xlfn.NORM.S.INV(RAND())</f>
        <v>0.24277276626445576</v>
      </c>
      <c r="AP209" s="23">
        <f ca="1">SQRT(Inputs!$B$38)*I209+SQRT(1-Inputs!$B$38)*_xlfn.NORM.S.INV(RAND())</f>
        <v>-0.3911227222976027</v>
      </c>
      <c r="AQ209" s="23">
        <f ca="1">SQRT(Inputs!$B$38)*J209+SQRT(1-Inputs!$B$38)*_xlfn.NORM.S.INV(RAND())</f>
        <v>0.60499697153102916</v>
      </c>
      <c r="AR209" s="23">
        <f ca="1">SQRT(Inputs!$B$38)*K209+SQRT(1-Inputs!$B$38)*_xlfn.NORM.S.INV(RAND())</f>
        <v>4.0677503559844008E-2</v>
      </c>
      <c r="AS209" s="23">
        <f ca="1">SQRT(Inputs!$B$38)*L209+SQRT(1-Inputs!$B$38)*_xlfn.NORM.S.INV(RAND())</f>
        <v>-1.2013809671559716</v>
      </c>
      <c r="AT209" s="23">
        <f ca="1">SQRT(Inputs!$B$38)*M209+SQRT(1-Inputs!$B$38)*_xlfn.NORM.S.INV(RAND())</f>
        <v>0.48225565173016033</v>
      </c>
      <c r="AU209" s="15">
        <f ca="1">Inputs!$B$6*EXP($B$8-0.5*C$5^2+C$5*N209)</f>
        <v>5875.6427485260674</v>
      </c>
      <c r="AV209" s="15">
        <f t="shared" ca="1" si="110"/>
        <v>8789.9934171943551</v>
      </c>
      <c r="AW209" s="15">
        <f t="shared" ca="1" si="111"/>
        <v>10291.170014112766</v>
      </c>
      <c r="AX209" s="15">
        <f t="shared" ca="1" si="112"/>
        <v>11041.263733022899</v>
      </c>
      <c r="AY209" s="15">
        <f t="shared" ca="1" si="113"/>
        <v>13278.736706665783</v>
      </c>
      <c r="AZ209" s="15">
        <f t="shared" ca="1" si="114"/>
        <v>15901.666724009467</v>
      </c>
      <c r="BA209" s="15">
        <f t="shared" ca="1" si="115"/>
        <v>19279.336339345577</v>
      </c>
      <c r="BB209" s="15">
        <f t="shared" ca="1" si="116"/>
        <v>28389.253770263535</v>
      </c>
      <c r="BC209" s="15">
        <f t="shared" ca="1" si="117"/>
        <v>38999.524015375246</v>
      </c>
      <c r="BD209" s="15">
        <f t="shared" ca="1" si="118"/>
        <v>41588.324567273638</v>
      </c>
      <c r="BE209" s="15">
        <f t="shared" ca="1" si="119"/>
        <v>45453.995684414629</v>
      </c>
      <c r="BF209" s="15">
        <f ca="1">Inputs!$B$13*EXP($B$9-0.5*C$6^2+C$6*Y209)</f>
        <v>14459.637103609093</v>
      </c>
      <c r="BG209" s="15">
        <f t="shared" ca="1" si="120"/>
        <v>21091.334483762294</v>
      </c>
      <c r="BH209" s="15">
        <f t="shared" ca="1" si="121"/>
        <v>26539.928466969846</v>
      </c>
      <c r="BI209" s="15">
        <f t="shared" ca="1" si="122"/>
        <v>33159.274865619096</v>
      </c>
      <c r="BJ209" s="15">
        <f t="shared" ca="1" si="123"/>
        <v>39091.329022499507</v>
      </c>
      <c r="BK209" s="15">
        <f t="shared" ca="1" si="124"/>
        <v>52513.736871797795</v>
      </c>
      <c r="BL209" s="15">
        <f t="shared" ca="1" si="125"/>
        <v>54240.641304166507</v>
      </c>
      <c r="BM209" s="15">
        <f t="shared" ca="1" si="126"/>
        <v>73445.757094412082</v>
      </c>
      <c r="BN209" s="15">
        <f t="shared" ca="1" si="127"/>
        <v>98798.598316911593</v>
      </c>
      <c r="BO209" s="15">
        <f t="shared" ca="1" si="128"/>
        <v>110357.81432824922</v>
      </c>
      <c r="BP209" s="15">
        <f t="shared" ca="1" si="129"/>
        <v>151505.37530024708</v>
      </c>
      <c r="BQ209" s="15">
        <f ca="1">Inputs!$B$20*EXP($B$10-0.5*C$7^2+C$7*AJ209)</f>
        <v>5569.4413825198553</v>
      </c>
      <c r="BR209" s="15">
        <f t="shared" ca="1" si="130"/>
        <v>10470.083417749145</v>
      </c>
      <c r="BS209" s="15">
        <f t="shared" ca="1" si="131"/>
        <v>11292.446418839967</v>
      </c>
      <c r="BT209" s="15">
        <f t="shared" ca="1" si="132"/>
        <v>14321.602137606844</v>
      </c>
      <c r="BU209" s="15">
        <f t="shared" ca="1" si="133"/>
        <v>18414.378989691024</v>
      </c>
      <c r="BV209" s="15">
        <f t="shared" ca="1" si="134"/>
        <v>27060.051085485178</v>
      </c>
      <c r="BW209" s="15">
        <f t="shared" ca="1" si="135"/>
        <v>34760.790196874477</v>
      </c>
      <c r="BX209" s="15">
        <f t="shared" ca="1" si="136"/>
        <v>54887.815631004938</v>
      </c>
      <c r="BY209" s="15">
        <f t="shared" ca="1" si="137"/>
        <v>77508.024597526499</v>
      </c>
      <c r="BZ209" s="15">
        <f t="shared" ca="1" si="138"/>
        <v>87203.078509749466</v>
      </c>
      <c r="CA209" s="15">
        <f t="shared" ca="1" si="139"/>
        <v>133454.16819228826</v>
      </c>
      <c r="CB209" s="15">
        <f ca="1">(AU209*DCF!C$10-DCF!C$5*MAX(AU209*DCF!C$10,0)-MAX(AU209-Inputs!$B$6,0)/Inputs!$B$10)*DCF!C$6</f>
        <v>1036.5615750539309</v>
      </c>
      <c r="CC209" s="15">
        <f ca="1">(AV209*DCF!D$10-DCF!D$5*MAX(AV209*DCF!D$10,0)-MAX(AV209-AU209,0)/Inputs!$B$10)*DCF!D$6</f>
        <v>1431.9132086111224</v>
      </c>
      <c r="CD209" s="15">
        <f ca="1">(AW209*DCF!E$10-DCF!E$5*MAX(AW209*DCF!E$10,0)-MAX(AW209-AV209,0)/Inputs!$B$10)*DCF!E$6</f>
        <v>2037.9401987527751</v>
      </c>
      <c r="CE209" s="15">
        <f ca="1">(AX209*DCF!F$10-DCF!F$5*MAX(AX209*DCF!F$10,0)-MAX(AX209-AW209,0)/Inputs!$B$10)*DCF!F$6</f>
        <v>2254.2143707412033</v>
      </c>
      <c r="CF209" s="15">
        <f ca="1">(AY209*DCF!G$10-DCF!G$5*MAX(AY209*DCF!G$10,0)-MAX(AY209-AX209,0)/Inputs!$B$10)*DCF!G$6</f>
        <v>2305.8679269306617</v>
      </c>
      <c r="CG209" s="15">
        <f ca="1">(AZ209*DCF!H$10-DCF!H$5*MAX(AZ209*DCF!H$10,0)-MAX(AZ209-AY209,0)/Inputs!$B$10)*DCF!H$6</f>
        <v>2621.5717536272637</v>
      </c>
      <c r="CH209" s="15">
        <f ca="1">(BA209*DCF!I$10-DCF!I$5*MAX(BA209*DCF!I$10,0)-MAX(BA209-AZ209,0)/Inputs!$B$10)*DCF!I$6</f>
        <v>2967.575277103484</v>
      </c>
      <c r="CI209" s="15">
        <f ca="1">(BB209*DCF!J$10-DCF!J$5*MAX(BB209*DCF!J$10,0)-MAX(BB209-BA209,0)/Inputs!$B$10)*DCF!J$6</f>
        <v>3491.2039519878604</v>
      </c>
      <c r="CJ209" s="15">
        <f ca="1">(BC209*DCF!K$10-DCF!K$5*MAX(BC209*DCF!K$10,0)-MAX(BC209-BB209,0)/Inputs!$B$10)*DCF!K$6</f>
        <v>4793.0207141895007</v>
      </c>
      <c r="CK209" s="15">
        <f ca="1">(BD209*DCF!L$10-DCF!L$5*MAX(BD209*DCF!L$10,0)-MAX(BD209-BC209,0)/Inputs!$B$10)*DCF!L$6</f>
        <v>5937.5363592724389</v>
      </c>
      <c r="CL209" s="15">
        <f ca="1">(BE209*DCF!M$10-DCF!M$5*MAX(BE209*DCF!M$10,0)-MAX(BE209-BD209,0)/Inputs!$B$10)*DCF!M$6</f>
        <v>5952.3509758870223</v>
      </c>
      <c r="CM209" s="15">
        <f ca="1">(BF209*DCF!C$28-DCF!C$5*MAX(BF209*DCF!C$28,0)-MAX(BF209-Inputs!$B$13,0)/Inputs!$B$17)*DCF!C$6</f>
        <v>3703.3704566075498</v>
      </c>
      <c r="CN209" s="15">
        <f ca="1">(BG209*DCF!D$28-DCF!D$5*MAX(BG209*DCF!D$28,0)-MAX(BG209-BF209,0)/Inputs!$B$17)*DCF!D$6</f>
        <v>4797.0393399945424</v>
      </c>
      <c r="CO209" s="15">
        <f ca="1">(BH209*DCF!E$28-DCF!E$5*MAX(BH209*DCF!E$28,0)-MAX(BH209-BG209,0)/Inputs!$B$17)*DCF!E$6</f>
        <v>6442.7374482007908</v>
      </c>
      <c r="CP209" s="15">
        <f ca="1">(BI209*DCF!F$28-DCF!F$5*MAX(BI209*DCF!F$28,0)-MAX(BI209-BH209,0)/Inputs!$B$17)*DCF!F$6</f>
        <v>7796.7130434913015</v>
      </c>
      <c r="CQ209" s="15">
        <f ca="1">(BJ209*DCF!G$28-DCF!G$5*MAX(BJ209*DCF!G$28,0)-MAX(BJ209-BI209,0)/Inputs!$B$17)*DCF!G$6</f>
        <v>9144.8289922985314</v>
      </c>
      <c r="CR209" s="15">
        <f ca="1">(BK209*DCF!H$28-DCF!H$5*MAX(BK209*DCF!H$28,0)-MAX(BK209-BJ209,0)/Inputs!$B$17)*DCF!H$6</f>
        <v>10901.7609988245</v>
      </c>
      <c r="CS209" s="15">
        <f ca="1">(BL209*DCF!I$28-DCF!I$5*MAX(BL209*DCF!I$28,0)-MAX(BL209-BK209,0)/Inputs!$B$17)*DCF!I$6</f>
        <v>12506.987808668331</v>
      </c>
      <c r="CT209" s="15">
        <f ca="1">(BM209*DCF!J$28-DCF!J$5*MAX(BM209*DCF!J$28,0)-MAX(BM209-BL209,0)/Inputs!$B$17)*DCF!J$6</f>
        <v>13838.059565775769</v>
      </c>
      <c r="CU209" s="15">
        <f ca="1">(BN209*DCF!K$28-DCF!K$5*MAX(BN209*DCF!K$28,0)-MAX(BN209-BM209,0)/Inputs!$B$17)*DCF!K$6</f>
        <v>17759.222056900839</v>
      </c>
      <c r="CV209" s="15">
        <f ca="1">(BO209*DCF!L$28-DCF!L$5*MAX(BO209*DCF!L$28,0)-MAX(BO209-BN209,0)/Inputs!$B$17)*DCF!L$6</f>
        <v>20710.755788545255</v>
      </c>
      <c r="CW209" s="15">
        <f ca="1">(BP209*DCF!M$28-DCF!M$5*MAX(BP209*DCF!M$28,0)-MAX(BP209-BO209,0)/Inputs!$B$17)*DCF!M$6</f>
        <v>24204.747704276888</v>
      </c>
      <c r="CX209" s="15">
        <f ca="1">(BQ209*DCF!C$46-DCF!C$5*MAX(BQ209*DCF!C$46,0)-MAX(BQ209-Inputs!$B$20,0)/Inputs!$B$24)*DCF!C$6</f>
        <v>-2380.2134289975902</v>
      </c>
      <c r="CY209" s="15">
        <f ca="1">(BR209*DCF!D$46-DCF!D$5*MAX(BR209*DCF!D$46,0)-MAX(BR209-BQ209,0)/Inputs!$B$24)*DCF!D$6</f>
        <v>-3878.062351318295</v>
      </c>
      <c r="CZ209" s="15">
        <f ca="1">(BS209*DCF!E$46-DCF!E$5*MAX(BS209*DCF!E$46,0)-MAX(BS209-BR209,0)/Inputs!$B$24)*DCF!E$6</f>
        <v>-1659.5043063868366</v>
      </c>
      <c r="DA209" s="15">
        <f ca="1">(BT209*DCF!F$46-DCF!F$5*MAX(BT209*DCF!F$46,0)-MAX(BT209-BS209,0)/Inputs!$B$24)*DCF!F$6</f>
        <v>-2146.0009718565643</v>
      </c>
      <c r="DB209" s="15">
        <f ca="1">(BU209*DCF!G$46-DCF!G$5*MAX(BU209*DCF!G$46,0)-MAX(BU209-BT209,0)/Inputs!$B$24)*DCF!G$6</f>
        <v>-1996.1525964868836</v>
      </c>
      <c r="DC209" s="15">
        <f ca="1">(BV209*DCF!H$46-DCF!H$5*MAX(BV209*DCF!H$46,0)-MAX(BV209-BU209,0)/Inputs!$B$24)*DCF!H$6</f>
        <v>-2686.5896308562183</v>
      </c>
      <c r="DD209" s="15">
        <f ca="1">(BW209*DCF!I$46-DCF!I$5*MAX(BW209*DCF!I$46,0)-MAX(BW209-BV209,0)/Inputs!$B$24)*DCF!I$6</f>
        <v>-1407.7703696861665</v>
      </c>
      <c r="DE209" s="15">
        <f ca="1">(BX209*DCF!J$46-DCF!J$5*MAX(BX209*DCF!J$46,0)-MAX(BX209-BW209,0)/Inputs!$B$24)*DCF!J$6</f>
        <v>-3034.9662779481519</v>
      </c>
      <c r="DF209" s="15">
        <f ca="1">(BY209*DCF!K$46-DCF!K$5*MAX(BY209*DCF!K$46,0)-MAX(BY209-BX209,0)/Inputs!$B$24)*DCF!K$6</f>
        <v>-1113.831857606908</v>
      </c>
      <c r="DG209" s="15">
        <f ca="1">(BZ209*DCF!L$46-DCF!L$5*MAX(BZ209*DCF!L$46,0)-MAX(BZ209-BY209,0)/Inputs!$B$24)*DCF!L$6</f>
        <v>3833.9231082682195</v>
      </c>
      <c r="DH209" s="15">
        <f ca="1">(CA209*DCF!M$46-DCF!M$5*MAX(CA209*DCF!M$46,0)-MAX(CA209-BZ209,0)/Inputs!$B$24)*DCF!M$6</f>
        <v>793.20591841499572</v>
      </c>
      <c r="DI209" s="15">
        <f ca="1">SUM(CB209:CL209)+BE209*DCF!M$10*(1+Inputs!$B$30)*(1-Inputs!$B$33)*(1-Inputs!$B$30/Inputs!$B$31)/(Inputs!$B$29-Inputs!$B$30)*DCF!M$6</f>
        <v>161328.82736875073</v>
      </c>
      <c r="DJ209" s="15">
        <f ca="1">SUM(CM209:CW209)+BP209*DCF!M$28*(1+Inputs!$B$30)*(1-Inputs!$B$33)*(1-Inputs!$B$30/Inputs!$B$31)/(Inputs!$B$29-Inputs!$B$30)*DCF!M$6</f>
        <v>693994.84041927627</v>
      </c>
      <c r="DK209" s="15">
        <f ca="1">SUM(CX209:DH209)+CA209*DCF!M$46*(1+Inputs!$B$30)*(1-Inputs!$B$33)*(1-Inputs!$B$30/Inputs!$B$31)/(Inputs!$B$29-Inputs!$B$30)*DCF!M$6</f>
        <v>190659.98991766028</v>
      </c>
      <c r="DM209" s="15">
        <f ca="1">DI209+DJ209+DK209+Inputs!$B$34+Inputs!$B$36-Inputs!$B$35</f>
        <v>1122834.6577056872</v>
      </c>
    </row>
    <row r="210" spans="1:117" x14ac:dyDescent="0.75">
      <c r="A210" s="11">
        <v>197</v>
      </c>
      <c r="C210" s="23">
        <f t="shared" ca="1" si="109"/>
        <v>-1.6619557293627107</v>
      </c>
      <c r="D210" s="23">
        <f t="shared" ca="1" si="109"/>
        <v>-0.17257108872893515</v>
      </c>
      <c r="E210" s="23">
        <f t="shared" ca="1" si="109"/>
        <v>-0.73887141973808645</v>
      </c>
      <c r="F210" s="23">
        <f t="shared" ca="1" si="109"/>
        <v>-1.0823409503727242</v>
      </c>
      <c r="G210" s="23">
        <f t="shared" ca="1" si="109"/>
        <v>-2.3422141206574594</v>
      </c>
      <c r="H210" s="23">
        <f t="shared" ca="1" si="109"/>
        <v>0.27335670340892498</v>
      </c>
      <c r="I210" s="23">
        <f t="shared" ca="1" si="109"/>
        <v>4.2640132049542485E-2</v>
      </c>
      <c r="J210" s="23">
        <f t="shared" ca="1" si="109"/>
        <v>7.4468073893980163E-2</v>
      </c>
      <c r="K210" s="23">
        <f t="shared" ca="1" si="109"/>
        <v>-8.8150017256396429E-2</v>
      </c>
      <c r="L210" s="23">
        <f t="shared" ca="1" si="109"/>
        <v>0.84740894549876211</v>
      </c>
      <c r="M210" s="23">
        <f t="shared" ca="1" si="109"/>
        <v>-0.65175239665284113</v>
      </c>
      <c r="N210" s="23">
        <f ca="1">SQRT(Inputs!$B$38)*C210+SQRT(1-Inputs!$B$38)*_xlfn.NORM.S.INV(RAND())</f>
        <v>-1.5574134465038085</v>
      </c>
      <c r="O210" s="23">
        <f ca="1">SQRT(Inputs!$B$38)*D210+SQRT(1-Inputs!$B$38)*_xlfn.NORM.S.INV(RAND())</f>
        <v>-0.89752331252292195</v>
      </c>
      <c r="P210" s="23">
        <f ca="1">SQRT(Inputs!$B$38)*E210+SQRT(1-Inputs!$B$38)*_xlfn.NORM.S.INV(RAND())</f>
        <v>0.85437667235438486</v>
      </c>
      <c r="Q210" s="23">
        <f ca="1">SQRT(Inputs!$B$38)*F210+SQRT(1-Inputs!$B$38)*_xlfn.NORM.S.INV(RAND())</f>
        <v>1.4335190457083202E-2</v>
      </c>
      <c r="R210" s="23">
        <f ca="1">SQRT(Inputs!$B$38)*G210+SQRT(1-Inputs!$B$38)*_xlfn.NORM.S.INV(RAND())</f>
        <v>-2.0010241036108063</v>
      </c>
      <c r="S210" s="23">
        <f ca="1">SQRT(Inputs!$B$38)*H210+SQRT(1-Inputs!$B$38)*_xlfn.NORM.S.INV(RAND())</f>
        <v>0.86418816253404951</v>
      </c>
      <c r="T210" s="23">
        <f ca="1">SQRT(Inputs!$B$38)*I210+SQRT(1-Inputs!$B$38)*_xlfn.NORM.S.INV(RAND())</f>
        <v>0.67996666056725374</v>
      </c>
      <c r="U210" s="23">
        <f ca="1">SQRT(Inputs!$B$38)*J210+SQRT(1-Inputs!$B$38)*_xlfn.NORM.S.INV(RAND())</f>
        <v>-0.27309657318518621</v>
      </c>
      <c r="V210" s="23">
        <f ca="1">SQRT(Inputs!$B$38)*K210+SQRT(1-Inputs!$B$38)*_xlfn.NORM.S.INV(RAND())</f>
        <v>-0.94009228064897543</v>
      </c>
      <c r="W210" s="23">
        <f ca="1">SQRT(Inputs!$B$38)*L210+SQRT(1-Inputs!$B$38)*_xlfn.NORM.S.INV(RAND())</f>
        <v>1.3265509490537521</v>
      </c>
      <c r="X210" s="23">
        <f ca="1">SQRT(Inputs!$B$38)*M210+SQRT(1-Inputs!$B$38)*_xlfn.NORM.S.INV(RAND())</f>
        <v>-1.3744720611533798</v>
      </c>
      <c r="Y210" s="23">
        <f ca="1">SQRT(Inputs!$B$38)*C210+SQRT(1-Inputs!$B$38)*_xlfn.NORM.S.INV(RAND())</f>
        <v>-0.81590721746263994</v>
      </c>
      <c r="Z210" s="23">
        <f ca="1">SQRT(Inputs!$B$38)*D210+SQRT(1-Inputs!$B$38)*_xlfn.NORM.S.INV(RAND())</f>
        <v>8.6939212020002044E-2</v>
      </c>
      <c r="AA210" s="23">
        <f ca="1">SQRT(Inputs!$B$38)*E210+SQRT(1-Inputs!$B$38)*_xlfn.NORM.S.INV(RAND())</f>
        <v>-1.2132683394811725</v>
      </c>
      <c r="AB210" s="23">
        <f ca="1">SQRT(Inputs!$B$38)*F210+SQRT(1-Inputs!$B$38)*_xlfn.NORM.S.INV(RAND())</f>
        <v>1.0518864869330573</v>
      </c>
      <c r="AC210" s="23">
        <f ca="1">SQRT(Inputs!$B$38)*G210+SQRT(1-Inputs!$B$38)*_xlfn.NORM.S.INV(RAND())</f>
        <v>-1.31646412790413</v>
      </c>
      <c r="AD210" s="23">
        <f ca="1">SQRT(Inputs!$B$38)*H210+SQRT(1-Inputs!$B$38)*_xlfn.NORM.S.INV(RAND())</f>
        <v>-1.0284027006469711</v>
      </c>
      <c r="AE210" s="23">
        <f ca="1">SQRT(Inputs!$B$38)*I210+SQRT(1-Inputs!$B$38)*_xlfn.NORM.S.INV(RAND())</f>
        <v>-0.57462385361264556</v>
      </c>
      <c r="AF210" s="23">
        <f ca="1">SQRT(Inputs!$B$38)*J210+SQRT(1-Inputs!$B$38)*_xlfn.NORM.S.INV(RAND())</f>
        <v>0.70571313884113152</v>
      </c>
      <c r="AG210" s="23">
        <f ca="1">SQRT(Inputs!$B$38)*K210+SQRT(1-Inputs!$B$38)*_xlfn.NORM.S.INV(RAND())</f>
        <v>-0.23683609536867706</v>
      </c>
      <c r="AH210" s="23">
        <f ca="1">SQRT(Inputs!$B$38)*L210+SQRT(1-Inputs!$B$38)*_xlfn.NORM.S.INV(RAND())</f>
        <v>0.84860737572617895</v>
      </c>
      <c r="AI210" s="23">
        <f ca="1">SQRT(Inputs!$B$38)*M210+SQRT(1-Inputs!$B$38)*_xlfn.NORM.S.INV(RAND())</f>
        <v>-1.7510359107063256</v>
      </c>
      <c r="AJ210" s="23">
        <f ca="1">SQRT(Inputs!$B$38)*C210+SQRT(1-Inputs!$B$38)*_xlfn.NORM.S.INV(RAND())</f>
        <v>-2.2550112488562983</v>
      </c>
      <c r="AK210" s="23">
        <f ca="1">SQRT(Inputs!$B$38)*D210+SQRT(1-Inputs!$B$38)*_xlfn.NORM.S.INV(RAND())</f>
        <v>-0.40467470621254675</v>
      </c>
      <c r="AL210" s="23">
        <f ca="1">SQRT(Inputs!$B$38)*E210+SQRT(1-Inputs!$B$38)*_xlfn.NORM.S.INV(RAND())</f>
        <v>-1.0718652987511739</v>
      </c>
      <c r="AM210" s="23">
        <f ca="1">SQRT(Inputs!$B$38)*F210+SQRT(1-Inputs!$B$38)*_xlfn.NORM.S.INV(RAND())</f>
        <v>0.50824216294697955</v>
      </c>
      <c r="AN210" s="23">
        <f ca="1">SQRT(Inputs!$B$38)*G210+SQRT(1-Inputs!$B$38)*_xlfn.NORM.S.INV(RAND())</f>
        <v>-1.946252011393967</v>
      </c>
      <c r="AO210" s="23">
        <f ca="1">SQRT(Inputs!$B$38)*H210+SQRT(1-Inputs!$B$38)*_xlfn.NORM.S.INV(RAND())</f>
        <v>0.87109252329082265</v>
      </c>
      <c r="AP210" s="23">
        <f ca="1">SQRT(Inputs!$B$38)*I210+SQRT(1-Inputs!$B$38)*_xlfn.NORM.S.INV(RAND())</f>
        <v>0.68024761867982464</v>
      </c>
      <c r="AQ210" s="23">
        <f ca="1">SQRT(Inputs!$B$38)*J210+SQRT(1-Inputs!$B$38)*_xlfn.NORM.S.INV(RAND())</f>
        <v>1.0189066666831472</v>
      </c>
      <c r="AR210" s="23">
        <f ca="1">SQRT(Inputs!$B$38)*K210+SQRT(1-Inputs!$B$38)*_xlfn.NORM.S.INV(RAND())</f>
        <v>1.3026641819463669</v>
      </c>
      <c r="AS210" s="23">
        <f ca="1">SQRT(Inputs!$B$38)*L210+SQRT(1-Inputs!$B$38)*_xlfn.NORM.S.INV(RAND())</f>
        <v>-9.0171505707082655E-2</v>
      </c>
      <c r="AT210" s="23">
        <f ca="1">SQRT(Inputs!$B$38)*M210+SQRT(1-Inputs!$B$38)*_xlfn.NORM.S.INV(RAND())</f>
        <v>-0.79866263974335761</v>
      </c>
      <c r="AU210" s="15">
        <f ca="1">Inputs!$B$6*EXP($B$8-0.5*C$5^2+C$5*N210)</f>
        <v>3856.4760770583234</v>
      </c>
      <c r="AV210" s="15">
        <f t="shared" ca="1" si="110"/>
        <v>4113.9023838438534</v>
      </c>
      <c r="AW210" s="15">
        <f t="shared" ca="1" si="111"/>
        <v>5628.8603986776916</v>
      </c>
      <c r="AX210" s="15">
        <f t="shared" ca="1" si="112"/>
        <v>6884.5923047030228</v>
      </c>
      <c r="AY210" s="15">
        <f t="shared" ca="1" si="113"/>
        <v>6660.2884828294455</v>
      </c>
      <c r="AZ210" s="15">
        <f t="shared" ca="1" si="114"/>
        <v>8958.9733882352539</v>
      </c>
      <c r="BA210" s="15">
        <f t="shared" ca="1" si="115"/>
        <v>11772.143361925673</v>
      </c>
      <c r="BB210" s="15">
        <f t="shared" ca="1" si="116"/>
        <v>14023.684662935006</v>
      </c>
      <c r="BC210" s="15">
        <f t="shared" ca="1" si="117"/>
        <v>15685.453212195876</v>
      </c>
      <c r="BD210" s="15">
        <f t="shared" ca="1" si="118"/>
        <v>21754.672307964931</v>
      </c>
      <c r="BE210" s="15">
        <f t="shared" ca="1" si="119"/>
        <v>23520.808063519959</v>
      </c>
      <c r="BF210" s="15">
        <f ca="1">Inputs!$B$13*EXP($B$9-0.5*C$6^2+C$6*Y210)</f>
        <v>11765.390705503343</v>
      </c>
      <c r="BG210" s="15">
        <f t="shared" ca="1" si="120"/>
        <v>14565.607020347925</v>
      </c>
      <c r="BH210" s="15">
        <f t="shared" ca="1" si="121"/>
        <v>14552.632020176736</v>
      </c>
      <c r="BI210" s="15">
        <f t="shared" ca="1" si="122"/>
        <v>20945.519515729502</v>
      </c>
      <c r="BJ210" s="15">
        <f t="shared" ca="1" si="123"/>
        <v>21239.571861140532</v>
      </c>
      <c r="BK210" s="15">
        <f t="shared" ca="1" si="124"/>
        <v>22661.808619157229</v>
      </c>
      <c r="BL210" s="15">
        <f t="shared" ca="1" si="125"/>
        <v>25839.654253181023</v>
      </c>
      <c r="BM210" s="15">
        <f t="shared" ca="1" si="126"/>
        <v>34672.808432553786</v>
      </c>
      <c r="BN210" s="15">
        <f t="shared" ca="1" si="127"/>
        <v>41449.949226218749</v>
      </c>
      <c r="BO210" s="15">
        <f t="shared" ca="1" si="128"/>
        <v>56287.120998137601</v>
      </c>
      <c r="BP210" s="15">
        <f t="shared" ca="1" si="129"/>
        <v>56812.385757712553</v>
      </c>
      <c r="BQ210" s="15">
        <f ca="1">Inputs!$B$20*EXP($B$10-0.5*C$7^2+C$7*AJ210)</f>
        <v>1927.7624053838642</v>
      </c>
      <c r="BR210" s="15">
        <f t="shared" ca="1" si="130"/>
        <v>2300.2662464165537</v>
      </c>
      <c r="BS210" s="15">
        <f t="shared" ca="1" si="131"/>
        <v>2315.3233147243568</v>
      </c>
      <c r="BT210" s="15">
        <f t="shared" ca="1" si="132"/>
        <v>3647.6334673685406</v>
      </c>
      <c r="BU210" s="15">
        <f t="shared" ca="1" si="133"/>
        <v>3156.5498410046207</v>
      </c>
      <c r="BV210" s="15">
        <f t="shared" ca="1" si="134"/>
        <v>5343.9539821145363</v>
      </c>
      <c r="BW210" s="15">
        <f t="shared" ca="1" si="135"/>
        <v>8611.9611386164888</v>
      </c>
      <c r="BX210" s="15">
        <f t="shared" ca="1" si="136"/>
        <v>14774.926758457128</v>
      </c>
      <c r="BY210" s="15">
        <f t="shared" ca="1" si="137"/>
        <v>26561.716358374717</v>
      </c>
      <c r="BZ210" s="15">
        <f t="shared" ca="1" si="138"/>
        <v>36657.094559481993</v>
      </c>
      <c r="CA210" s="15">
        <f t="shared" ca="1" si="139"/>
        <v>44679.074898996427</v>
      </c>
      <c r="CB210" s="15">
        <f ca="1">(AU210*DCF!C$10-DCF!C$5*MAX(AU210*DCF!C$10,0)-MAX(AU210-Inputs!$B$6,0)/Inputs!$B$10)*DCF!C$6</f>
        <v>990.37821115072109</v>
      </c>
      <c r="CC210" s="15">
        <f ca="1">(AV210*DCF!D$10-DCF!D$5*MAX(AV210*DCF!D$10,0)-MAX(AV210-AU210,0)/Inputs!$B$10)*DCF!D$6</f>
        <v>939.96916770355358</v>
      </c>
      <c r="CD210" s="15">
        <f ca="1">(AW210*DCF!E$10-DCF!E$5*MAX(AW210*DCF!E$10,0)-MAX(AW210-AV210,0)/Inputs!$B$10)*DCF!E$6</f>
        <v>958.382980245319</v>
      </c>
      <c r="CE210" s="15">
        <f ca="1">(AX210*DCF!F$10-DCF!F$5*MAX(AX210*DCF!F$10,0)-MAX(AX210-AW210,0)/Inputs!$B$10)*DCF!F$6</f>
        <v>1241.6088518587651</v>
      </c>
      <c r="CF210" s="15">
        <f ca="1">(AY210*DCF!G$10-DCF!G$5*MAX(AY210*DCF!G$10,0)-MAX(AY210-AX210,0)/Inputs!$B$10)*DCF!G$6</f>
        <v>1372.2848298528422</v>
      </c>
      <c r="CG210" s="15">
        <f ca="1">(AZ210*DCF!H$10-DCF!H$5*MAX(AZ210*DCF!H$10,0)-MAX(AZ210-AY210,0)/Inputs!$B$10)*DCF!H$6</f>
        <v>1331.2183951049694</v>
      </c>
      <c r="CH210" s="15">
        <f ca="1">(BA210*DCF!I$10-DCF!I$5*MAX(BA210*DCF!I$10,0)-MAX(BA210-AZ210,0)/Inputs!$B$10)*DCF!I$6</f>
        <v>1688.8827028739363</v>
      </c>
      <c r="CI210" s="15">
        <f ca="1">(BB210*DCF!J$10-DCF!J$5*MAX(BB210*DCF!J$10,0)-MAX(BB210-BA210,0)/Inputs!$B$10)*DCF!J$6</f>
        <v>2065.3128459112158</v>
      </c>
      <c r="CJ210" s="15">
        <f ca="1">(BC210*DCF!K$10-DCF!K$5*MAX(BC210*DCF!K$10,0)-MAX(BC210-BB210,0)/Inputs!$B$10)*DCF!K$6</f>
        <v>2292.4837572050988</v>
      </c>
      <c r="CK210" s="15">
        <f ca="1">(BD210*DCF!L$10-DCF!L$5*MAX(BD210*DCF!L$10,0)-MAX(BD210-BC210,0)/Inputs!$B$10)*DCF!L$6</f>
        <v>2496.1699718709647</v>
      </c>
      <c r="CL210" s="15">
        <f ca="1">(BE210*DCF!M$10-DCF!M$5*MAX(BE210*DCF!M$10,0)-MAX(BE210-BD210,0)/Inputs!$B$10)*DCF!M$6</f>
        <v>3108.106449991179</v>
      </c>
      <c r="CM210" s="15">
        <f ca="1">(BF210*DCF!C$28-DCF!C$5*MAX(BF210*DCF!C$28,0)-MAX(BF210-Inputs!$B$13,0)/Inputs!$B$17)*DCF!C$6</f>
        <v>3503.3319306855492</v>
      </c>
      <c r="CN210" s="15">
        <f ca="1">(BG210*DCF!D$28-DCF!D$5*MAX(BG210*DCF!D$28,0)-MAX(BG210-BF210,0)/Inputs!$B$17)*DCF!D$6</f>
        <v>3692.492677071607</v>
      </c>
      <c r="CO210" s="15">
        <f ca="1">(BH210*DCF!E$28-DCF!E$5*MAX(BH210*DCF!E$28,0)-MAX(BH210-BG210,0)/Inputs!$B$17)*DCF!E$6</f>
        <v>4121.5645187330538</v>
      </c>
      <c r="CP210" s="15">
        <f ca="1">(BI210*DCF!F$28-DCF!F$5*MAX(BI210*DCF!F$28,0)-MAX(BI210-BH210,0)/Inputs!$B$17)*DCF!F$6</f>
        <v>4522.2306096110251</v>
      </c>
      <c r="CQ210" s="15">
        <f ca="1">(BJ210*DCF!G$28-DCF!G$5*MAX(BJ210*DCF!G$28,0)-MAX(BJ210-BI210,0)/Inputs!$B$17)*DCF!G$6</f>
        <v>5461.3113639246158</v>
      </c>
      <c r="CR210" s="15">
        <f ca="1">(BK210*DCF!H$28-DCF!H$5*MAX(BK210*DCF!H$28,0)-MAX(BK210-BJ210,0)/Inputs!$B$17)*DCF!H$6</f>
        <v>5383.5396139100394</v>
      </c>
      <c r="CS210" s="15">
        <f ca="1">(BL210*DCF!I$28-DCF!I$5*MAX(BL210*DCF!I$28,0)-MAX(BL210-BK210,0)/Inputs!$B$17)*DCF!I$6</f>
        <v>5620.1549027766378</v>
      </c>
      <c r="CT210" s="15">
        <f ca="1">(BM210*DCF!J$28-DCF!J$5*MAX(BM210*DCF!J$28,0)-MAX(BM210-BL210,0)/Inputs!$B$17)*DCF!J$6</f>
        <v>6563.7106054059523</v>
      </c>
      <c r="CU210" s="15">
        <f ca="1">(BN210*DCF!K$28-DCF!K$5*MAX(BN210*DCF!K$28,0)-MAX(BN210-BM210,0)/Inputs!$B$17)*DCF!K$6</f>
        <v>7923.4248090943302</v>
      </c>
      <c r="CV210" s="15">
        <f ca="1">(BO210*DCF!L$28-DCF!L$5*MAX(BO210*DCF!L$28,0)-MAX(BO210-BN210,0)/Inputs!$B$17)*DCF!L$6</f>
        <v>9551.6113719193454</v>
      </c>
      <c r="CW210" s="15">
        <f ca="1">(BP210*DCF!M$28-DCF!M$5*MAX(BP210*DCF!M$28,0)-MAX(BP210-BO210,0)/Inputs!$B$17)*DCF!M$6</f>
        <v>10634.378332328301</v>
      </c>
      <c r="CX210" s="15">
        <f ca="1">(BQ210*DCF!C$46-DCF!C$5*MAX(BQ210*DCF!C$46,0)-MAX(BQ210-Inputs!$B$20,0)/Inputs!$B$24)*DCF!C$6</f>
        <v>-445.2107171787215</v>
      </c>
      <c r="CY210" s="15">
        <f ca="1">(BR210*DCF!D$46-DCF!D$5*MAX(BR210*DCF!D$46,0)-MAX(BR210-BQ210,0)/Inputs!$B$24)*DCF!D$6</f>
        <v>-551.54610226703903</v>
      </c>
      <c r="CZ210" s="15">
        <f ca="1">(BS210*DCF!E$46-DCF!E$5*MAX(BS210*DCF!E$46,0)-MAX(BS210-BR210,0)/Inputs!$B$24)*DCF!E$6</f>
        <v>-279.72609505889801</v>
      </c>
      <c r="DA210" s="15">
        <f ca="1">(BT210*DCF!F$46-DCF!F$5*MAX(BT210*DCF!F$46,0)-MAX(BT210-BS210,0)/Inputs!$B$24)*DCF!F$6</f>
        <v>-750.77997530631899</v>
      </c>
      <c r="DB210" s="15">
        <f ca="1">(BU210*DCF!G$46-DCF!G$5*MAX(BU210*DCF!G$46,0)-MAX(BU210-BT210,0)/Inputs!$B$24)*DCF!G$6</f>
        <v>-106.1801000704138</v>
      </c>
      <c r="DC210" s="15">
        <f ca="1">(BV210*DCF!H$46-DCF!H$5*MAX(BV210*DCF!H$46,0)-MAX(BV210-BU210,0)/Inputs!$B$24)*DCF!H$6</f>
        <v>-679.72243440237105</v>
      </c>
      <c r="DD210" s="15">
        <f ca="1">(BW210*DCF!I$46-DCF!I$5*MAX(BW210*DCF!I$46,0)-MAX(BW210-BV210,0)/Inputs!$B$24)*DCF!I$6</f>
        <v>-739.22184974383708</v>
      </c>
      <c r="DE210" s="15">
        <f ca="1">(BX210*DCF!J$46-DCF!J$5*MAX(BX210*DCF!J$46,0)-MAX(BX210-BW210,0)/Inputs!$B$24)*DCF!J$6</f>
        <v>-1014.5504858313922</v>
      </c>
      <c r="DF210" s="15">
        <f ca="1">(BY210*DCF!K$46-DCF!K$5*MAX(BY210*DCF!K$46,0)-MAX(BY210-BX210,0)/Inputs!$B$24)*DCF!K$6</f>
        <v>-1370.1556708675198</v>
      </c>
      <c r="DG210" s="15">
        <f ca="1">(BZ210*DCF!L$46-DCF!L$5*MAX(BZ210*DCF!L$46,0)-MAX(BZ210-BY210,0)/Inputs!$B$24)*DCF!L$6</f>
        <v>249.3179214022752</v>
      </c>
      <c r="DH210" s="15">
        <f ca="1">(CA210*DCF!M$46-DCF!M$5*MAX(CA210*DCF!M$46,0)-MAX(CA210-BZ210,0)/Inputs!$B$24)*DCF!M$6</f>
        <v>1825.6193681235088</v>
      </c>
      <c r="DI210" s="15">
        <f ca="1">SUM(CB210:CL210)+BE210*DCF!M$10*(1+Inputs!$B$30)*(1-Inputs!$B$33)*(1-Inputs!$B$30/Inputs!$B$31)/(Inputs!$B$29-Inputs!$B$30)*DCF!M$6</f>
        <v>83943.518035031855</v>
      </c>
      <c r="DJ210" s="15">
        <f ca="1">SUM(CM210:CW210)+BP210*DCF!M$28*(1+Inputs!$B$30)*(1-Inputs!$B$33)*(1-Inputs!$B$30/Inputs!$B$31)/(Inputs!$B$29-Inputs!$B$30)*DCF!M$6</f>
        <v>277790.57850844838</v>
      </c>
      <c r="DK210" s="15">
        <f ca="1">SUM(CX210:DH210)+CA210*DCF!M$46*(1+Inputs!$B$30)*(1-Inputs!$B$33)*(1-Inputs!$B$30/Inputs!$B$31)/(Inputs!$B$29-Inputs!$B$30)*DCF!M$6</f>
        <v>65216.986227414876</v>
      </c>
      <c r="DM210" s="15">
        <f ca="1">DI210+DJ210+DK210+Inputs!$B$34+Inputs!$B$36-Inputs!$B$35</f>
        <v>503802.0827708951</v>
      </c>
    </row>
    <row r="211" spans="1:117" x14ac:dyDescent="0.75">
      <c r="A211" s="11">
        <v>198</v>
      </c>
      <c r="C211" s="23">
        <f t="shared" ca="1" si="109"/>
        <v>-0.2512741067948589</v>
      </c>
      <c r="D211" s="23">
        <f t="shared" ca="1" si="109"/>
        <v>-2.3073318138122315E-2</v>
      </c>
      <c r="E211" s="23">
        <f t="shared" ca="1" si="109"/>
        <v>0.54287133343988314</v>
      </c>
      <c r="F211" s="23">
        <f t="shared" ca="1" si="109"/>
        <v>-0.22357058174503963</v>
      </c>
      <c r="G211" s="23">
        <f t="shared" ca="1" si="109"/>
        <v>-2.1058187017264243</v>
      </c>
      <c r="H211" s="23">
        <f t="shared" ca="1" si="109"/>
        <v>0.1390900993354082</v>
      </c>
      <c r="I211" s="23">
        <f t="shared" ca="1" si="109"/>
        <v>0.65769964099498279</v>
      </c>
      <c r="J211" s="23">
        <f t="shared" ca="1" si="109"/>
        <v>4.7888897722078445E-2</v>
      </c>
      <c r="K211" s="23">
        <f t="shared" ca="1" si="109"/>
        <v>-1.4263188488130689</v>
      </c>
      <c r="L211" s="23">
        <f t="shared" ca="1" si="109"/>
        <v>-0.81257783636780867</v>
      </c>
      <c r="M211" s="23">
        <f t="shared" ca="1" si="109"/>
        <v>-0.93709600108404023</v>
      </c>
      <c r="N211" s="23">
        <f ca="1">SQRT(Inputs!$B$38)*C211+SQRT(1-Inputs!$B$38)*_xlfn.NORM.S.INV(RAND())</f>
        <v>0.96905295933640656</v>
      </c>
      <c r="O211" s="23">
        <f ca="1">SQRT(Inputs!$B$38)*D211+SQRT(1-Inputs!$B$38)*_xlfn.NORM.S.INV(RAND())</f>
        <v>-0.370274895735003</v>
      </c>
      <c r="P211" s="23">
        <f ca="1">SQRT(Inputs!$B$38)*E211+SQRT(1-Inputs!$B$38)*_xlfn.NORM.S.INV(RAND())</f>
        <v>0.99961724239946326</v>
      </c>
      <c r="Q211" s="23">
        <f ca="1">SQRT(Inputs!$B$38)*F211+SQRT(1-Inputs!$B$38)*_xlfn.NORM.S.INV(RAND())</f>
        <v>-0.39730847981655393</v>
      </c>
      <c r="R211" s="23">
        <f ca="1">SQRT(Inputs!$B$38)*G211+SQRT(1-Inputs!$B$38)*_xlfn.NORM.S.INV(RAND())</f>
        <v>-2.4448937878678021</v>
      </c>
      <c r="S211" s="23">
        <f ca="1">SQRT(Inputs!$B$38)*H211+SQRT(1-Inputs!$B$38)*_xlfn.NORM.S.INV(RAND())</f>
        <v>0.29737085565656496</v>
      </c>
      <c r="T211" s="23">
        <f ca="1">SQRT(Inputs!$B$38)*I211+SQRT(1-Inputs!$B$38)*_xlfn.NORM.S.INV(RAND())</f>
        <v>-0.31972172039373187</v>
      </c>
      <c r="U211" s="23">
        <f ca="1">SQRT(Inputs!$B$38)*J211+SQRT(1-Inputs!$B$38)*_xlfn.NORM.S.INV(RAND())</f>
        <v>0.75059001760489363</v>
      </c>
      <c r="V211" s="23">
        <f ca="1">SQRT(Inputs!$B$38)*K211+SQRT(1-Inputs!$B$38)*_xlfn.NORM.S.INV(RAND())</f>
        <v>-0.16474126716380255</v>
      </c>
      <c r="W211" s="23">
        <f ca="1">SQRT(Inputs!$B$38)*L211+SQRT(1-Inputs!$B$38)*_xlfn.NORM.S.INV(RAND())</f>
        <v>-1.6591388263182896</v>
      </c>
      <c r="X211" s="23">
        <f ca="1">SQRT(Inputs!$B$38)*M211+SQRT(1-Inputs!$B$38)*_xlfn.NORM.S.INV(RAND())</f>
        <v>-1.5160857548597317</v>
      </c>
      <c r="Y211" s="23">
        <f ca="1">SQRT(Inputs!$B$38)*C211+SQRT(1-Inputs!$B$38)*_xlfn.NORM.S.INV(RAND())</f>
        <v>-0.56283121719210694</v>
      </c>
      <c r="Z211" s="23">
        <f ca="1">SQRT(Inputs!$B$38)*D211+SQRT(1-Inputs!$B$38)*_xlfn.NORM.S.INV(RAND())</f>
        <v>-1.0877600178880145</v>
      </c>
      <c r="AA211" s="23">
        <f ca="1">SQRT(Inputs!$B$38)*E211+SQRT(1-Inputs!$B$38)*_xlfn.NORM.S.INV(RAND())</f>
        <v>-0.77320843167179798</v>
      </c>
      <c r="AB211" s="23">
        <f ca="1">SQRT(Inputs!$B$38)*F211+SQRT(1-Inputs!$B$38)*_xlfn.NORM.S.INV(RAND())</f>
        <v>-0.23803424558510861</v>
      </c>
      <c r="AC211" s="23">
        <f ca="1">SQRT(Inputs!$B$38)*G211+SQRT(1-Inputs!$B$38)*_xlfn.NORM.S.INV(RAND())</f>
        <v>0.75217252824244829</v>
      </c>
      <c r="AD211" s="23">
        <f ca="1">SQRT(Inputs!$B$38)*H211+SQRT(1-Inputs!$B$38)*_xlfn.NORM.S.INV(RAND())</f>
        <v>-1.7551601059248185</v>
      </c>
      <c r="AE211" s="23">
        <f ca="1">SQRT(Inputs!$B$38)*I211+SQRT(1-Inputs!$B$38)*_xlfn.NORM.S.INV(RAND())</f>
        <v>-0.59915716686658915</v>
      </c>
      <c r="AF211" s="23">
        <f ca="1">SQRT(Inputs!$B$38)*J211+SQRT(1-Inputs!$B$38)*_xlfn.NORM.S.INV(RAND())</f>
        <v>0.71570599344578845</v>
      </c>
      <c r="AG211" s="23">
        <f ca="1">SQRT(Inputs!$B$38)*K211+SQRT(1-Inputs!$B$38)*_xlfn.NORM.S.INV(RAND())</f>
        <v>-1.8983482144605319</v>
      </c>
      <c r="AH211" s="23">
        <f ca="1">SQRT(Inputs!$B$38)*L211+SQRT(1-Inputs!$B$38)*_xlfn.NORM.S.INV(RAND())</f>
        <v>-0.95877328048210153</v>
      </c>
      <c r="AI211" s="23">
        <f ca="1">SQRT(Inputs!$B$38)*M211+SQRT(1-Inputs!$B$38)*_xlfn.NORM.S.INV(RAND())</f>
        <v>-0.29525225552623674</v>
      </c>
      <c r="AJ211" s="23">
        <f ca="1">SQRT(Inputs!$B$38)*C211+SQRT(1-Inputs!$B$38)*_xlfn.NORM.S.INV(RAND())</f>
        <v>0.15377784046070678</v>
      </c>
      <c r="AK211" s="23">
        <f ca="1">SQRT(Inputs!$B$38)*D211+SQRT(1-Inputs!$B$38)*_xlfn.NORM.S.INV(RAND())</f>
        <v>-0.42149079003461715</v>
      </c>
      <c r="AL211" s="23">
        <f ca="1">SQRT(Inputs!$B$38)*E211+SQRT(1-Inputs!$B$38)*_xlfn.NORM.S.INV(RAND())</f>
        <v>-0.53025008829738896</v>
      </c>
      <c r="AM211" s="23">
        <f ca="1">SQRT(Inputs!$B$38)*F211+SQRT(1-Inputs!$B$38)*_xlfn.NORM.S.INV(RAND())</f>
        <v>-0.72591493048211653</v>
      </c>
      <c r="AN211" s="23">
        <f ca="1">SQRT(Inputs!$B$38)*G211+SQRT(1-Inputs!$B$38)*_xlfn.NORM.S.INV(RAND())</f>
        <v>-1.2156845945268411</v>
      </c>
      <c r="AO211" s="23">
        <f ca="1">SQRT(Inputs!$B$38)*H211+SQRT(1-Inputs!$B$38)*_xlfn.NORM.S.INV(RAND())</f>
        <v>-0.99428472913828836</v>
      </c>
      <c r="AP211" s="23">
        <f ca="1">SQRT(Inputs!$B$38)*I211+SQRT(1-Inputs!$B$38)*_xlfn.NORM.S.INV(RAND())</f>
        <v>0.88128531557903966</v>
      </c>
      <c r="AQ211" s="23">
        <f ca="1">SQRT(Inputs!$B$38)*J211+SQRT(1-Inputs!$B$38)*_xlfn.NORM.S.INV(RAND())</f>
        <v>-0.31025085574634331</v>
      </c>
      <c r="AR211" s="23">
        <f ca="1">SQRT(Inputs!$B$38)*K211+SQRT(1-Inputs!$B$38)*_xlfn.NORM.S.INV(RAND())</f>
        <v>-0.41806255490831429</v>
      </c>
      <c r="AS211" s="23">
        <f ca="1">SQRT(Inputs!$B$38)*L211+SQRT(1-Inputs!$B$38)*_xlfn.NORM.S.INV(RAND())</f>
        <v>0.16469845390799087</v>
      </c>
      <c r="AT211" s="23">
        <f ca="1">SQRT(Inputs!$B$38)*M211+SQRT(1-Inputs!$B$38)*_xlfn.NORM.S.INV(RAND())</f>
        <v>-0.18247467376914944</v>
      </c>
      <c r="AU211" s="15">
        <f ca="1">Inputs!$B$6*EXP($B$8-0.5*C$5^2+C$5*N211)</f>
        <v>5805.0064129031352</v>
      </c>
      <c r="AV211" s="15">
        <f t="shared" ca="1" si="110"/>
        <v>6691.6557619843497</v>
      </c>
      <c r="AW211" s="15">
        <f t="shared" ca="1" si="111"/>
        <v>9337.014003699931</v>
      </c>
      <c r="AX211" s="15">
        <f t="shared" ca="1" si="112"/>
        <v>10847.531850774501</v>
      </c>
      <c r="AY211" s="15">
        <f t="shared" ca="1" si="113"/>
        <v>9963.9724353080328</v>
      </c>
      <c r="AZ211" s="15">
        <f t="shared" ca="1" si="114"/>
        <v>12591.866392037837</v>
      </c>
      <c r="BA211" s="15">
        <f t="shared" ca="1" si="115"/>
        <v>14902.133102240447</v>
      </c>
      <c r="BB211" s="15">
        <f t="shared" ca="1" si="116"/>
        <v>19669.688979189676</v>
      </c>
      <c r="BC211" s="15">
        <f t="shared" ca="1" si="117"/>
        <v>23710.297358570675</v>
      </c>
      <c r="BD211" s="15">
        <f t="shared" ca="1" si="118"/>
        <v>24871.987238832731</v>
      </c>
      <c r="BE211" s="15">
        <f t="shared" ca="1" si="119"/>
        <v>26546.578395596764</v>
      </c>
      <c r="BF211" s="15">
        <f ca="1">Inputs!$B$13*EXP($B$9-0.5*C$6^2+C$6*Y211)</f>
        <v>12370.7394623866</v>
      </c>
      <c r="BG211" s="15">
        <f t="shared" ca="1" si="120"/>
        <v>12389.804822786355</v>
      </c>
      <c r="BH211" s="15">
        <f t="shared" ca="1" si="121"/>
        <v>13316.04819692479</v>
      </c>
      <c r="BI211" s="15">
        <f t="shared" ca="1" si="122"/>
        <v>15714.422199581466</v>
      </c>
      <c r="BJ211" s="15">
        <f t="shared" ca="1" si="123"/>
        <v>21471.037124232411</v>
      </c>
      <c r="BK211" s="15">
        <f t="shared" ca="1" si="124"/>
        <v>20750.633783671296</v>
      </c>
      <c r="BL211" s="15">
        <f t="shared" ca="1" si="125"/>
        <v>23585.372449969076</v>
      </c>
      <c r="BM211" s="15">
        <f t="shared" ca="1" si="126"/>
        <v>31687.223617027077</v>
      </c>
      <c r="BN211" s="15">
        <f t="shared" ca="1" si="127"/>
        <v>31041.831871987331</v>
      </c>
      <c r="BO211" s="15">
        <f t="shared" ca="1" si="128"/>
        <v>34165.776480005894</v>
      </c>
      <c r="BP211" s="15">
        <f t="shared" ca="1" si="129"/>
        <v>40668.265906389628</v>
      </c>
      <c r="BQ211" s="15">
        <f ca="1">Inputs!$B$20*EXP($B$10-0.5*C$7^2+C$7*AJ211)</f>
        <v>4529.9719369663035</v>
      </c>
      <c r="BR211" s="15">
        <f t="shared" ca="1" si="130"/>
        <v>5376.5140234252276</v>
      </c>
      <c r="BS211" s="15">
        <f t="shared" ca="1" si="131"/>
        <v>6322.5217532673196</v>
      </c>
      <c r="BT211" s="15">
        <f t="shared" ca="1" si="132"/>
        <v>7205.8139822212679</v>
      </c>
      <c r="BU211" s="15">
        <f t="shared" ca="1" si="133"/>
        <v>7441.4409781109962</v>
      </c>
      <c r="BV211" s="15">
        <f t="shared" ca="1" si="134"/>
        <v>8275.3724608191606</v>
      </c>
      <c r="BW211" s="15">
        <f t="shared" ca="1" si="135"/>
        <v>13915.727127260745</v>
      </c>
      <c r="BX211" s="15">
        <f t="shared" ca="1" si="136"/>
        <v>18289.689584539803</v>
      </c>
      <c r="BY211" s="15">
        <f t="shared" ca="1" si="137"/>
        <v>23657.004963059368</v>
      </c>
      <c r="BZ211" s="15">
        <f t="shared" ca="1" si="138"/>
        <v>34214.482646794604</v>
      </c>
      <c r="CA211" s="15">
        <f t="shared" ca="1" si="139"/>
        <v>46527.539988807941</v>
      </c>
      <c r="CB211" s="15">
        <f ca="1">(AU211*DCF!C$10-DCF!C$5*MAX(AU211*DCF!C$10,0)-MAX(AU211-Inputs!$B$6,0)/Inputs!$B$10)*DCF!C$6</f>
        <v>1037.0652247172009</v>
      </c>
      <c r="CC211" s="15">
        <f ca="1">(AV211*DCF!D$10-DCF!D$5*MAX(AV211*DCF!D$10,0)-MAX(AV211-AU211,0)/Inputs!$B$10)*DCF!D$6</f>
        <v>1414.8595189924874</v>
      </c>
      <c r="CD211" s="15">
        <f ca="1">(AW211*DCF!E$10-DCF!E$5*MAX(AW211*DCF!E$10,0)-MAX(AW211-AV211,0)/Inputs!$B$10)*DCF!E$6</f>
        <v>1559.9236759443218</v>
      </c>
      <c r="CE211" s="15">
        <f ca="1">(AX211*DCF!F$10-DCF!F$5*MAX(AX211*DCF!F$10,0)-MAX(AX211-AW211,0)/Inputs!$B$10)*DCF!F$6</f>
        <v>2053.6976016478507</v>
      </c>
      <c r="CF211" s="15">
        <f ca="1">(AY211*DCF!G$10-DCF!G$5*MAX(AY211*DCF!G$10,0)-MAX(AY211-AX211,0)/Inputs!$B$10)*DCF!G$6</f>
        <v>2052.9753708560552</v>
      </c>
      <c r="CG211" s="15">
        <f ca="1">(AZ211*DCF!H$10-DCF!H$5*MAX(AZ211*DCF!H$10,0)-MAX(AZ211-AY211,0)/Inputs!$B$10)*DCF!H$6</f>
        <v>1978.0902086865797</v>
      </c>
      <c r="CH211" s="15">
        <f ca="1">(BA211*DCF!I$10-DCF!I$5*MAX(BA211*DCF!I$10,0)-MAX(BA211-AZ211,0)/Inputs!$B$10)*DCF!I$6</f>
        <v>2343.1114014041073</v>
      </c>
      <c r="CI211" s="15">
        <f ca="1">(BB211*DCF!J$10-DCF!J$5*MAX(BB211*DCF!J$10,0)-MAX(BB211-BA211,0)/Inputs!$B$10)*DCF!J$6</f>
        <v>2652.919738750355</v>
      </c>
      <c r="CJ211" s="15">
        <f ca="1">(BC211*DCF!K$10-DCF!K$5*MAX(BC211*DCF!K$10,0)-MAX(BC211-BB211,0)/Inputs!$B$10)*DCF!K$6</f>
        <v>3251.3534214116553</v>
      </c>
      <c r="CK211" s="15">
        <f ca="1">(BD211*DCF!L$10-DCF!L$5*MAX(BD211*DCF!L$10,0)-MAX(BD211-BC211,0)/Inputs!$B$10)*DCF!L$6</f>
        <v>3600.9433295972149</v>
      </c>
      <c r="CL211" s="15">
        <f ca="1">(BE211*DCF!M$10-DCF!M$5*MAX(BE211*DCF!M$10,0)-MAX(BE211-BD211,0)/Inputs!$B$10)*DCF!M$6</f>
        <v>3546.0177597726201</v>
      </c>
      <c r="CM211" s="15">
        <f ca="1">(BF211*DCF!C$28-DCF!C$5*MAX(BF211*DCF!C$28,0)-MAX(BF211-Inputs!$B$13,0)/Inputs!$B$17)*DCF!C$6</f>
        <v>3548.2769932755109</v>
      </c>
      <c r="CN211" s="15">
        <f ca="1">(BG211*DCF!D$28-DCF!D$5*MAX(BG211*DCF!D$28,0)-MAX(BG211-BF211,0)/Inputs!$B$17)*DCF!D$6</f>
        <v>3645.015760906766</v>
      </c>
      <c r="CO211" s="15">
        <f ca="1">(BH211*DCF!E$28-DCF!E$5*MAX(BH211*DCF!E$28,0)-MAX(BH211-BG211,0)/Inputs!$B$17)*DCF!E$6</f>
        <v>3588.7921413238942</v>
      </c>
      <c r="CP211" s="15">
        <f ca="1">(BI211*DCF!F$28-DCF!F$5*MAX(BI211*DCF!F$28,0)-MAX(BI211-BH211,0)/Inputs!$B$17)*DCF!F$6</f>
        <v>3829.389799375695</v>
      </c>
      <c r="CQ211" s="15">
        <f ca="1">(BJ211*DCF!G$28-DCF!G$5*MAX(BJ211*DCF!G$28,0)-MAX(BJ211-BI211,0)/Inputs!$B$17)*DCF!G$6</f>
        <v>4602.6177202567242</v>
      </c>
      <c r="CR211" s="15">
        <f ca="1">(BK211*DCF!H$28-DCF!H$5*MAX(BK211*DCF!H$28,0)-MAX(BK211-BJ211,0)/Inputs!$B$17)*DCF!H$6</f>
        <v>5131.860670804138</v>
      </c>
      <c r="CS211" s="15">
        <f ca="1">(BL211*DCF!I$28-DCF!I$5*MAX(BL211*DCF!I$28,0)-MAX(BL211-BK211,0)/Inputs!$B$17)*DCF!I$6</f>
        <v>5139.3000588538544</v>
      </c>
      <c r="CT211" s="15">
        <f ca="1">(BM211*DCF!J$28-DCF!J$5*MAX(BM211*DCF!J$28,0)-MAX(BM211-BL211,0)/Inputs!$B$17)*DCF!J$6</f>
        <v>5994.6421445092728</v>
      </c>
      <c r="CU211" s="15">
        <f ca="1">(BN211*DCF!K$28-DCF!K$5*MAX(BN211*DCF!K$28,0)-MAX(BN211-BM211,0)/Inputs!$B$17)*DCF!K$6</f>
        <v>6555.5144128814636</v>
      </c>
      <c r="CV211" s="15">
        <f ca="1">(BO211*DCF!L$28-DCF!L$5*MAX(BO211*DCF!L$28,0)-MAX(BO211-BN211,0)/Inputs!$B$17)*DCF!L$6</f>
        <v>6463.3100015594136</v>
      </c>
      <c r="CW211" s="15">
        <f ca="1">(BP211*DCF!M$28-DCF!M$5*MAX(BP211*DCF!M$28,0)-MAX(BP211-BO211,0)/Inputs!$B$17)*DCF!M$6</f>
        <v>6972.0649057630226</v>
      </c>
      <c r="CX211" s="15">
        <f ca="1">(BQ211*DCF!C$46-DCF!C$5*MAX(BQ211*DCF!C$46,0)-MAX(BQ211-Inputs!$B$20,0)/Inputs!$B$24)*DCF!C$6</f>
        <v>-1660.0267461660301</v>
      </c>
      <c r="CY211" s="15">
        <f ca="1">(BR211*DCF!D$46-DCF!D$5*MAX(BR211*DCF!D$46,0)-MAX(BR211-BQ211,0)/Inputs!$B$24)*DCF!D$6</f>
        <v>-1278.8580432255824</v>
      </c>
      <c r="CZ211" s="15">
        <f ca="1">(BS211*DCF!E$46-DCF!E$5*MAX(BS211*DCF!E$46,0)-MAX(BS211-BR211,0)/Inputs!$B$24)*DCF!E$6</f>
        <v>-1120.539409583015</v>
      </c>
      <c r="DA211" s="15">
        <f ca="1">(BT211*DCF!F$46-DCF!F$5*MAX(BT211*DCF!F$46,0)-MAX(BT211-BS211,0)/Inputs!$B$24)*DCF!F$6</f>
        <v>-846.40755637622669</v>
      </c>
      <c r="DB211" s="15">
        <f ca="1">(BU211*DCF!G$46-DCF!G$5*MAX(BU211*DCF!G$46,0)-MAX(BU211-BT211,0)/Inputs!$B$24)*DCF!G$6</f>
        <v>-329.57563800780292</v>
      </c>
      <c r="DC211" s="15">
        <f ca="1">(BV211*DCF!H$46-DCF!H$5*MAX(BV211*DCF!H$46,0)-MAX(BV211-BU211,0)/Inputs!$B$24)*DCF!H$6</f>
        <v>-259.13909866859342</v>
      </c>
      <c r="DD211" s="15">
        <f ca="1">(BW211*DCF!I$46-DCF!I$5*MAX(BW211*DCF!I$46,0)-MAX(BW211-BV211,0)/Inputs!$B$24)*DCF!I$6</f>
        <v>-1297.7385131933472</v>
      </c>
      <c r="DE211" s="15">
        <f ca="1">(BX211*DCF!J$46-DCF!J$5*MAX(BX211*DCF!J$46,0)-MAX(BX211-BW211,0)/Inputs!$B$24)*DCF!J$6</f>
        <v>-392.70149707278836</v>
      </c>
      <c r="DF211" s="15">
        <f ca="1">(BY211*DCF!K$46-DCF!K$5*MAX(BY211*DCF!K$46,0)-MAX(BY211-BX211,0)/Inputs!$B$24)*DCF!K$6</f>
        <v>36.51770146112792</v>
      </c>
      <c r="DG211" s="15">
        <f ca="1">(BZ211*DCF!L$46-DCF!L$5*MAX(BZ211*DCF!L$46,0)-MAX(BZ211-BY211,0)/Inputs!$B$24)*DCF!L$6</f>
        <v>-24.103214924747505</v>
      </c>
      <c r="DH211" s="15">
        <f ca="1">(CA211*DCF!M$46-DCF!M$5*MAX(CA211*DCF!M$46,0)-MAX(CA211-BZ211,0)/Inputs!$B$24)*DCF!M$6</f>
        <v>1073.4555289716184</v>
      </c>
      <c r="DI211" s="15">
        <f ca="1">SUM(CB211:CL211)+BE211*DCF!M$10*(1+Inputs!$B$30)*(1-Inputs!$B$33)*(1-Inputs!$B$30/Inputs!$B$31)/(Inputs!$B$29-Inputs!$B$30)*DCF!M$6</f>
        <v>99370.435968883918</v>
      </c>
      <c r="DJ211" s="15">
        <f ca="1">SUM(CM211:CW211)+BP211*DCF!M$28*(1+Inputs!$B$30)*(1-Inputs!$B$33)*(1-Inputs!$B$30/Inputs!$B$31)/(Inputs!$B$29-Inputs!$B$30)*DCF!M$6</f>
        <v>206377.88034234321</v>
      </c>
      <c r="DK211" s="15">
        <f ca="1">SUM(CX211:DH211)+CA211*DCF!M$46*(1+Inputs!$B$30)*(1-Inputs!$B$33)*(1-Inputs!$B$30/Inputs!$B$31)/(Inputs!$B$29-Inputs!$B$30)*DCF!M$6</f>
        <v>65837.97187536674</v>
      </c>
      <c r="DM211" s="15">
        <f ca="1">DI211+DJ211+DK211+Inputs!$B$34+Inputs!$B$36-Inputs!$B$35</f>
        <v>448437.28818659391</v>
      </c>
    </row>
    <row r="212" spans="1:117" x14ac:dyDescent="0.75">
      <c r="A212" s="11">
        <v>199</v>
      </c>
      <c r="C212" s="23">
        <f t="shared" ca="1" si="109"/>
        <v>1.5924198082384491</v>
      </c>
      <c r="D212" s="23">
        <f t="shared" ca="1" si="109"/>
        <v>-0.84862715001001632</v>
      </c>
      <c r="E212" s="23">
        <f t="shared" ca="1" si="109"/>
        <v>0.41373103422261026</v>
      </c>
      <c r="F212" s="23">
        <f t="shared" ca="1" si="109"/>
        <v>-1.3281591552594394</v>
      </c>
      <c r="G212" s="23">
        <f t="shared" ca="1" si="109"/>
        <v>-0.36660231602385274</v>
      </c>
      <c r="H212" s="23">
        <f t="shared" ca="1" si="109"/>
        <v>1.2273929044863978</v>
      </c>
      <c r="I212" s="23">
        <f t="shared" ca="1" si="109"/>
        <v>-0.15872808328651111</v>
      </c>
      <c r="J212" s="23">
        <f t="shared" ca="1" si="109"/>
        <v>-0.97629305910256847</v>
      </c>
      <c r="K212" s="23">
        <f t="shared" ca="1" si="109"/>
        <v>0.41575517538021067</v>
      </c>
      <c r="L212" s="23">
        <f t="shared" ca="1" si="109"/>
        <v>8.4750618950340223E-2</v>
      </c>
      <c r="M212" s="23">
        <f t="shared" ca="1" si="109"/>
        <v>0.70690636063408008</v>
      </c>
      <c r="N212" s="23">
        <f ca="1">SQRT(Inputs!$B$38)*C212+SQRT(1-Inputs!$B$38)*_xlfn.NORM.S.INV(RAND())</f>
        <v>-0.35992182499310277</v>
      </c>
      <c r="O212" s="23">
        <f ca="1">SQRT(Inputs!$B$38)*D212+SQRT(1-Inputs!$B$38)*_xlfn.NORM.S.INV(RAND())</f>
        <v>-0.65691735085734593</v>
      </c>
      <c r="P212" s="23">
        <f ca="1">SQRT(Inputs!$B$38)*E212+SQRT(1-Inputs!$B$38)*_xlfn.NORM.S.INV(RAND())</f>
        <v>-0.51443793570414253</v>
      </c>
      <c r="Q212" s="23">
        <f ca="1">SQRT(Inputs!$B$38)*F212+SQRT(1-Inputs!$B$38)*_xlfn.NORM.S.INV(RAND())</f>
        <v>-0.76127222652070825</v>
      </c>
      <c r="R212" s="23">
        <f ca="1">SQRT(Inputs!$B$38)*G212+SQRT(1-Inputs!$B$38)*_xlfn.NORM.S.INV(RAND())</f>
        <v>0.76749170556263024</v>
      </c>
      <c r="S212" s="23">
        <f ca="1">SQRT(Inputs!$B$38)*H212+SQRT(1-Inputs!$B$38)*_xlfn.NORM.S.INV(RAND())</f>
        <v>-0.51630678226708682</v>
      </c>
      <c r="T212" s="23">
        <f ca="1">SQRT(Inputs!$B$38)*I212+SQRT(1-Inputs!$B$38)*_xlfn.NORM.S.INV(RAND())</f>
        <v>0.42348825894209641</v>
      </c>
      <c r="U212" s="23">
        <f ca="1">SQRT(Inputs!$B$38)*J212+SQRT(1-Inputs!$B$38)*_xlfn.NORM.S.INV(RAND())</f>
        <v>-1.7316966482715577</v>
      </c>
      <c r="V212" s="23">
        <f ca="1">SQRT(Inputs!$B$38)*K212+SQRT(1-Inputs!$B$38)*_xlfn.NORM.S.INV(RAND())</f>
        <v>0.73986439337332122</v>
      </c>
      <c r="W212" s="23">
        <f ca="1">SQRT(Inputs!$B$38)*L212+SQRT(1-Inputs!$B$38)*_xlfn.NORM.S.INV(RAND())</f>
        <v>0.27060607991671143</v>
      </c>
      <c r="X212" s="23">
        <f ca="1">SQRT(Inputs!$B$38)*M212+SQRT(1-Inputs!$B$38)*_xlfn.NORM.S.INV(RAND())</f>
        <v>0.17803246553823335</v>
      </c>
      <c r="Y212" s="23">
        <f ca="1">SQRT(Inputs!$B$38)*C212+SQRT(1-Inputs!$B$38)*_xlfn.NORM.S.INV(RAND())</f>
        <v>0.71383844508034888</v>
      </c>
      <c r="Z212" s="23">
        <f ca="1">SQRT(Inputs!$B$38)*D212+SQRT(1-Inputs!$B$38)*_xlfn.NORM.S.INV(RAND())</f>
        <v>3.2886825328606317E-3</v>
      </c>
      <c r="AA212" s="23">
        <f ca="1">SQRT(Inputs!$B$38)*E212+SQRT(1-Inputs!$B$38)*_xlfn.NORM.S.INV(RAND())</f>
        <v>-3.1843011587290526E-2</v>
      </c>
      <c r="AB212" s="23">
        <f ca="1">SQRT(Inputs!$B$38)*F212+SQRT(1-Inputs!$B$38)*_xlfn.NORM.S.INV(RAND())</f>
        <v>-0.21608959465056488</v>
      </c>
      <c r="AC212" s="23">
        <f ca="1">SQRT(Inputs!$B$38)*G212+SQRT(1-Inputs!$B$38)*_xlfn.NORM.S.INV(RAND())</f>
        <v>8.5424600613472207E-2</v>
      </c>
      <c r="AD212" s="23">
        <f ca="1">SQRT(Inputs!$B$38)*H212+SQRT(1-Inputs!$B$38)*_xlfn.NORM.S.INV(RAND())</f>
        <v>0.72460009858303409</v>
      </c>
      <c r="AE212" s="23">
        <f ca="1">SQRT(Inputs!$B$38)*I212+SQRT(1-Inputs!$B$38)*_xlfn.NORM.S.INV(RAND())</f>
        <v>-1.2699291980561473</v>
      </c>
      <c r="AF212" s="23">
        <f ca="1">SQRT(Inputs!$B$38)*J212+SQRT(1-Inputs!$B$38)*_xlfn.NORM.S.INV(RAND())</f>
        <v>-0.97888156126609471</v>
      </c>
      <c r="AG212" s="23">
        <f ca="1">SQRT(Inputs!$B$38)*K212+SQRT(1-Inputs!$B$38)*_xlfn.NORM.S.INV(RAND())</f>
        <v>0.19801277004705448</v>
      </c>
      <c r="AH212" s="23">
        <f ca="1">SQRT(Inputs!$B$38)*L212+SQRT(1-Inputs!$B$38)*_xlfn.NORM.S.INV(RAND())</f>
        <v>-1.1672111041305728</v>
      </c>
      <c r="AI212" s="23">
        <f ca="1">SQRT(Inputs!$B$38)*M212+SQRT(1-Inputs!$B$38)*_xlfn.NORM.S.INV(RAND())</f>
        <v>1.1061786646619987</v>
      </c>
      <c r="AJ212" s="23">
        <f ca="1">SQRT(Inputs!$B$38)*C212+SQRT(1-Inputs!$B$38)*_xlfn.NORM.S.INV(RAND())</f>
        <v>0.47528430085426465</v>
      </c>
      <c r="AK212" s="23">
        <f ca="1">SQRT(Inputs!$B$38)*D212+SQRT(1-Inputs!$B$38)*_xlfn.NORM.S.INV(RAND())</f>
        <v>0.28158046193320269</v>
      </c>
      <c r="AL212" s="23">
        <f ca="1">SQRT(Inputs!$B$38)*E212+SQRT(1-Inputs!$B$38)*_xlfn.NORM.S.INV(RAND())</f>
        <v>-0.17570784627511549</v>
      </c>
      <c r="AM212" s="23">
        <f ca="1">SQRT(Inputs!$B$38)*F212+SQRT(1-Inputs!$B$38)*_xlfn.NORM.S.INV(RAND())</f>
        <v>-1.8397653745301317</v>
      </c>
      <c r="AN212" s="23">
        <f ca="1">SQRT(Inputs!$B$38)*G212+SQRT(1-Inputs!$B$38)*_xlfn.NORM.S.INV(RAND())</f>
        <v>-0.84227895695532884</v>
      </c>
      <c r="AO212" s="23">
        <f ca="1">SQRT(Inputs!$B$38)*H212+SQRT(1-Inputs!$B$38)*_xlfn.NORM.S.INV(RAND())</f>
        <v>0.14199820788067474</v>
      </c>
      <c r="AP212" s="23">
        <f ca="1">SQRT(Inputs!$B$38)*I212+SQRT(1-Inputs!$B$38)*_xlfn.NORM.S.INV(RAND())</f>
        <v>1.5530029335486675</v>
      </c>
      <c r="AQ212" s="23">
        <f ca="1">SQRT(Inputs!$B$38)*J212+SQRT(1-Inputs!$B$38)*_xlfn.NORM.S.INV(RAND())</f>
        <v>0.10798226137149558</v>
      </c>
      <c r="AR212" s="23">
        <f ca="1">SQRT(Inputs!$B$38)*K212+SQRT(1-Inputs!$B$38)*_xlfn.NORM.S.INV(RAND())</f>
        <v>0.42474124490007115</v>
      </c>
      <c r="AS212" s="23">
        <f ca="1">SQRT(Inputs!$B$38)*L212+SQRT(1-Inputs!$B$38)*_xlfn.NORM.S.INV(RAND())</f>
        <v>1.2022893103335595</v>
      </c>
      <c r="AT212" s="23">
        <f ca="1">SQRT(Inputs!$B$38)*M212+SQRT(1-Inputs!$B$38)*_xlfn.NORM.S.INV(RAND())</f>
        <v>-0.82751653918972978</v>
      </c>
      <c r="AU212" s="15">
        <f ca="1">Inputs!$B$6*EXP($B$8-0.5*C$5^2+C$5*N212)</f>
        <v>4681.3919200521905</v>
      </c>
      <c r="AV212" s="15">
        <f t="shared" ca="1" si="110"/>
        <v>5173.7123733370536</v>
      </c>
      <c r="AW212" s="15">
        <f t="shared" ca="1" si="111"/>
        <v>5885.5378328157394</v>
      </c>
      <c r="AX212" s="15">
        <f t="shared" ca="1" si="112"/>
        <v>6533.7310814872226</v>
      </c>
      <c r="AY212" s="15">
        <f t="shared" ca="1" si="113"/>
        <v>8733.6581056218201</v>
      </c>
      <c r="AZ212" s="15">
        <f t="shared" ca="1" si="114"/>
        <v>10091.140378642805</v>
      </c>
      <c r="BA212" s="15">
        <f t="shared" ca="1" si="115"/>
        <v>12908.619445459763</v>
      </c>
      <c r="BB212" s="15">
        <f t="shared" ca="1" si="116"/>
        <v>13286.789646997146</v>
      </c>
      <c r="BC212" s="15">
        <f t="shared" ca="1" si="117"/>
        <v>17477.640652028615</v>
      </c>
      <c r="BD212" s="15">
        <f t="shared" ca="1" si="118"/>
        <v>21960.622319673661</v>
      </c>
      <c r="BE212" s="15">
        <f t="shared" ca="1" si="119"/>
        <v>27349.834654542869</v>
      </c>
      <c r="BF212" s="15">
        <f ca="1">Inputs!$B$13*EXP($B$9-0.5*C$6^2+C$6*Y212)</f>
        <v>15933.610964332009</v>
      </c>
      <c r="BG212" s="15">
        <f t="shared" ca="1" si="120"/>
        <v>19430.380425429241</v>
      </c>
      <c r="BH212" s="15">
        <f t="shared" ca="1" si="121"/>
        <v>23615.299296080731</v>
      </c>
      <c r="BI212" s="15">
        <f t="shared" ca="1" si="122"/>
        <v>27962.978793287861</v>
      </c>
      <c r="BJ212" s="15">
        <f t="shared" ca="1" si="123"/>
        <v>34705.519174785761</v>
      </c>
      <c r="BK212" s="15">
        <f t="shared" ca="1" si="124"/>
        <v>47010.611498279395</v>
      </c>
      <c r="BL212" s="15">
        <f t="shared" ca="1" si="125"/>
        <v>48984.152455575604</v>
      </c>
      <c r="BM212" s="15">
        <f t="shared" ca="1" si="126"/>
        <v>53317.742866978137</v>
      </c>
      <c r="BN212" s="15">
        <f t="shared" ca="1" si="127"/>
        <v>67148.76618210641</v>
      </c>
      <c r="BO212" s="15">
        <f t="shared" ca="1" si="128"/>
        <v>72137.241212455308</v>
      </c>
      <c r="BP212" s="15">
        <f t="shared" ca="1" si="129"/>
        <v>100642.14505079214</v>
      </c>
      <c r="BQ212" s="15">
        <f ca="1">Inputs!$B$20*EXP($B$10-0.5*C$7^2+C$7*AJ212)</f>
        <v>5077.1420780187063</v>
      </c>
      <c r="BR212" s="15">
        <f t="shared" ca="1" si="130"/>
        <v>7533.4594987111541</v>
      </c>
      <c r="BS212" s="15">
        <f t="shared" ca="1" si="131"/>
        <v>9808.5833600578899</v>
      </c>
      <c r="BT212" s="15">
        <f t="shared" ca="1" si="132"/>
        <v>8346.3893300710806</v>
      </c>
      <c r="BU212" s="15">
        <f t="shared" ca="1" si="133"/>
        <v>9434.3591320513951</v>
      </c>
      <c r="BV212" s="15">
        <f t="shared" ca="1" si="134"/>
        <v>13552.629318440899</v>
      </c>
      <c r="BW212" s="15">
        <f t="shared" ca="1" si="135"/>
        <v>26271.503011694163</v>
      </c>
      <c r="BX212" s="15">
        <f t="shared" ca="1" si="136"/>
        <v>37549.031214387156</v>
      </c>
      <c r="BY212" s="15">
        <f t="shared" ca="1" si="137"/>
        <v>57066.574180610522</v>
      </c>
      <c r="BZ212" s="15">
        <f t="shared" ca="1" si="138"/>
        <v>99878.31605195388</v>
      </c>
      <c r="CA212" s="15">
        <f t="shared" ca="1" si="139"/>
        <v>121112.94357635804</v>
      </c>
      <c r="CB212" s="15">
        <f ca="1">(AU212*DCF!C$10-DCF!C$5*MAX(AU212*DCF!C$10,0)-MAX(AU212-Inputs!$B$6,0)/Inputs!$B$10)*DCF!C$6</f>
        <v>1045.0767963252001</v>
      </c>
      <c r="CC212" s="15">
        <f ca="1">(AV212*DCF!D$10-DCF!D$5*MAX(AV212*DCF!D$10,0)-MAX(AV212-AU212,0)/Inputs!$B$10)*DCF!D$6</f>
        <v>1141.0178826581964</v>
      </c>
      <c r="CD212" s="15">
        <f ca="1">(AW212*DCF!E$10-DCF!E$5*MAX(AW212*DCF!E$10,0)-MAX(AW212-AV212,0)/Inputs!$B$10)*DCF!E$6</f>
        <v>1198.5444243591935</v>
      </c>
      <c r="CE212" s="15">
        <f ca="1">(AX212*DCF!F$10-DCF!F$5*MAX(AX212*DCF!F$10,0)-MAX(AX212-AW212,0)/Inputs!$B$10)*DCF!F$6</f>
        <v>1291.4301379378701</v>
      </c>
      <c r="CF212" s="15">
        <f ca="1">(AY212*DCF!G$10-DCF!G$5*MAX(AY212*DCF!G$10,0)-MAX(AY212-AX212,0)/Inputs!$B$10)*DCF!G$6</f>
        <v>1376.6176009711394</v>
      </c>
      <c r="CG212" s="15">
        <f ca="1">(AZ212*DCF!H$10-DCF!H$5*MAX(AZ212*DCF!H$10,0)-MAX(AZ212-AY212,0)/Inputs!$B$10)*DCF!H$6</f>
        <v>1718.1568290437467</v>
      </c>
      <c r="CH212" s="15">
        <f ca="1">(BA212*DCF!I$10-DCF!I$5*MAX(BA212*DCF!I$10,0)-MAX(BA212-AZ212,0)/Inputs!$B$10)*DCF!I$6</f>
        <v>1895.7685823117558</v>
      </c>
      <c r="CI212" s="15">
        <f ca="1">(BB212*DCF!J$10-DCF!J$5*MAX(BB212*DCF!J$10,0)-MAX(BB212-BA212,0)/Inputs!$B$10)*DCF!J$6</f>
        <v>2222.7384707880433</v>
      </c>
      <c r="CJ212" s="15">
        <f ca="1">(BC212*DCF!K$10-DCF!K$5*MAX(BC212*DCF!K$10,0)-MAX(BC212-BB212,0)/Inputs!$B$10)*DCF!K$6</f>
        <v>2226.9641082222661</v>
      </c>
      <c r="CK212" s="15">
        <f ca="1">(BD212*DCF!L$10-DCF!L$5*MAX(BD212*DCF!L$10,0)-MAX(BD212-BC212,0)/Inputs!$B$10)*DCF!L$6</f>
        <v>2732.3573328554467</v>
      </c>
      <c r="CL212" s="15">
        <f ca="1">(BE212*DCF!M$10-DCF!M$5*MAX(BE212*DCF!M$10,0)-MAX(BE212-BD212,0)/Inputs!$B$10)*DCF!M$6</f>
        <v>3215.6164171568089</v>
      </c>
      <c r="CM212" s="15">
        <f ca="1">(BF212*DCF!C$28-DCF!C$5*MAX(BF212*DCF!C$28,0)-MAX(BF212-Inputs!$B$13,0)/Inputs!$B$17)*DCF!C$6</f>
        <v>3812.8079447874998</v>
      </c>
      <c r="CN212" s="15">
        <f ca="1">(BG212*DCF!D$28-DCF!D$5*MAX(BG212*DCF!D$28,0)-MAX(BG212-BF212,0)/Inputs!$B$17)*DCF!D$6</f>
        <v>4976.673922284429</v>
      </c>
      <c r="CO212" s="15">
        <f ca="1">(BH212*DCF!E$28-DCF!E$5*MAX(BH212*DCF!E$28,0)-MAX(BH212-BG212,0)/Inputs!$B$17)*DCF!E$6</f>
        <v>5863.4833602330709</v>
      </c>
      <c r="CP212" s="15">
        <f ca="1">(BI212*DCF!F$28-DCF!F$5*MAX(BI212*DCF!F$28,0)-MAX(BI212-BH212,0)/Inputs!$B$17)*DCF!F$6</f>
        <v>6799.6484006155706</v>
      </c>
      <c r="CQ212" s="15">
        <f ca="1">(BJ212*DCF!G$28-DCF!G$5*MAX(BJ212*DCF!G$28,0)-MAX(BJ212-BI212,0)/Inputs!$B$17)*DCF!G$6</f>
        <v>7870.5815759113748</v>
      </c>
      <c r="CR212" s="15">
        <f ca="1">(BK212*DCF!H$28-DCF!H$5*MAX(BK212*DCF!H$28,0)-MAX(BK212-BJ212,0)/Inputs!$B$17)*DCF!H$6</f>
        <v>9714.3768563359736</v>
      </c>
      <c r="CS212" s="15">
        <f ca="1">(BL212*DCF!I$28-DCF!I$5*MAX(BL212*DCF!I$28,0)-MAX(BL212-BK212,0)/Inputs!$B$17)*DCF!I$6</f>
        <v>11235.508588931367</v>
      </c>
      <c r="CT212" s="15">
        <f ca="1">(BM212*DCF!J$28-DCF!J$5*MAX(BM212*DCF!J$28,0)-MAX(BM212-BL212,0)/Inputs!$B$17)*DCF!J$6</f>
        <v>11319.684219426053</v>
      </c>
      <c r="CU212" s="15">
        <f ca="1">(BN212*DCF!K$28-DCF!K$5*MAX(BN212*DCF!K$28,0)-MAX(BN212-BM212,0)/Inputs!$B$17)*DCF!K$6</f>
        <v>12486.577406503637</v>
      </c>
      <c r="CV212" s="15">
        <f ca="1">(BO212*DCF!L$28-DCF!L$5*MAX(BO212*DCF!L$28,0)-MAX(BO212-BN212,0)/Inputs!$B$17)*DCF!L$6</f>
        <v>13828.439505561935</v>
      </c>
      <c r="CW212" s="15">
        <f ca="1">(BP212*DCF!M$28-DCF!M$5*MAX(BP212*DCF!M$28,0)-MAX(BP212-BO212,0)/Inputs!$B$17)*DCF!M$6</f>
        <v>15956.314417033946</v>
      </c>
      <c r="CX212" s="15">
        <f ca="1">(BQ212*DCF!C$46-DCF!C$5*MAX(BQ212*DCF!C$46,0)-MAX(BQ212-Inputs!$B$20,0)/Inputs!$B$24)*DCF!C$6</f>
        <v>-2039.1284605210433</v>
      </c>
      <c r="CY212" s="15">
        <f ca="1">(BR212*DCF!D$46-DCF!D$5*MAX(BR212*DCF!D$46,0)-MAX(BR212-BQ212,0)/Inputs!$B$24)*DCF!D$6</f>
        <v>-2333.8761080071508</v>
      </c>
      <c r="CZ212" s="15">
        <f ca="1">(BS212*DCF!E$46-DCF!E$5*MAX(BS212*DCF!E$46,0)-MAX(BS212-BR212,0)/Inputs!$B$24)*DCF!E$6</f>
        <v>-2056.6732533254112</v>
      </c>
      <c r="DA212" s="15">
        <f ca="1">(BT212*DCF!F$46-DCF!F$5*MAX(BT212*DCF!F$46,0)-MAX(BT212-BS212,0)/Inputs!$B$24)*DCF!F$6</f>
        <v>-607.83684091455939</v>
      </c>
      <c r="DB212" s="15">
        <f ca="1">(BU212*DCF!G$46-DCF!G$5*MAX(BU212*DCF!G$46,0)-MAX(BU212-BT212,0)/Inputs!$B$24)*DCF!G$6</f>
        <v>-683.32474691213429</v>
      </c>
      <c r="DC212" s="15">
        <f ca="1">(BV212*DCF!H$46-DCF!H$5*MAX(BV212*DCF!H$46,0)-MAX(BV212-BU212,0)/Inputs!$B$24)*DCF!H$6</f>
        <v>-1279.7272273604594</v>
      </c>
      <c r="DD212" s="15">
        <f ca="1">(BW212*DCF!I$46-DCF!I$5*MAX(BW212*DCF!I$46,0)-MAX(BW212-BV212,0)/Inputs!$B$24)*DCF!I$6</f>
        <v>-3044.3460566246495</v>
      </c>
      <c r="DE212" s="15">
        <f ca="1">(BX212*DCF!J$46-DCF!J$5*MAX(BX212*DCF!J$46,0)-MAX(BX212-BW212,0)/Inputs!$B$24)*DCF!J$6</f>
        <v>-1415.538237192186</v>
      </c>
      <c r="DF212" s="15">
        <f ca="1">(BY212*DCF!K$46-DCF!K$5*MAX(BY212*DCF!K$46,0)-MAX(BY212-BX212,0)/Inputs!$B$24)*DCF!K$6</f>
        <v>-1521.4451319358946</v>
      </c>
      <c r="DG212" s="15">
        <f ca="1">(BZ212*DCF!L$46-DCF!L$5*MAX(BZ212*DCF!L$46,0)-MAX(BZ212-BY212,0)/Inputs!$B$24)*DCF!L$6</f>
        <v>-2784.3131789909539</v>
      </c>
      <c r="DH212" s="15">
        <f ca="1">(CA212*DCF!M$46-DCF!M$5*MAX(CA212*DCF!M$46,0)-MAX(CA212-BZ212,0)/Inputs!$B$24)*DCF!M$6</f>
        <v>5055.5488352565653</v>
      </c>
      <c r="DI212" s="15">
        <f ca="1">SUM(CB212:CL212)+BE212*DCF!M$10*(1+Inputs!$B$30)*(1-Inputs!$B$33)*(1-Inputs!$B$30/Inputs!$B$31)/(Inputs!$B$29-Inputs!$B$30)*DCF!M$6</f>
        <v>96179.240090344567</v>
      </c>
      <c r="DJ212" s="15">
        <f ca="1">SUM(CM212:CW212)+BP212*DCF!M$28*(1+Inputs!$B$30)*(1-Inputs!$B$33)*(1-Inputs!$B$30/Inputs!$B$31)/(Inputs!$B$29-Inputs!$B$30)*DCF!M$6</f>
        <v>477315.32357221976</v>
      </c>
      <c r="DK212" s="15">
        <f ca="1">SUM(CX212:DH212)+CA212*DCF!M$46*(1+Inputs!$B$30)*(1-Inputs!$B$33)*(1-Inputs!$B$30/Inputs!$B$31)/(Inputs!$B$29-Inputs!$B$30)*DCF!M$6</f>
        <v>174544.29710785145</v>
      </c>
      <c r="DM212" s="15">
        <f ca="1">DI212+DJ212+DK212+Inputs!$B$34+Inputs!$B$36-Inputs!$B$35</f>
        <v>824889.86077041586</v>
      </c>
    </row>
    <row r="213" spans="1:117" x14ac:dyDescent="0.75">
      <c r="A213" s="11">
        <v>200</v>
      </c>
      <c r="C213" s="23">
        <f t="shared" ca="1" si="109"/>
        <v>-1.4198036287004119</v>
      </c>
      <c r="D213" s="23">
        <f t="shared" ca="1" si="109"/>
        <v>-1.2948894318319635</v>
      </c>
      <c r="E213" s="23">
        <f t="shared" ca="1" si="109"/>
        <v>-0.72362672750096368</v>
      </c>
      <c r="F213" s="23">
        <f t="shared" ca="1" si="109"/>
        <v>-0.77643895676179031</v>
      </c>
      <c r="G213" s="23">
        <f t="shared" ca="1" si="109"/>
        <v>-0.44114210056352737</v>
      </c>
      <c r="H213" s="23">
        <f t="shared" ca="1" si="109"/>
        <v>-1.0408036341690452</v>
      </c>
      <c r="I213" s="23">
        <f t="shared" ca="1" si="109"/>
        <v>1.1007813539105282</v>
      </c>
      <c r="J213" s="23">
        <f t="shared" ca="1" si="109"/>
        <v>-0.35572676565391503</v>
      </c>
      <c r="K213" s="23">
        <f t="shared" ca="1" si="109"/>
        <v>1.2237865914910309</v>
      </c>
      <c r="L213" s="23">
        <f t="shared" ca="1" si="109"/>
        <v>0.11608284631514605</v>
      </c>
      <c r="M213" s="23">
        <f t="shared" ca="1" si="109"/>
        <v>-0.36450702036549171</v>
      </c>
      <c r="N213" s="23">
        <f ca="1">SQRT(Inputs!$B$38)*C213+SQRT(1-Inputs!$B$38)*_xlfn.NORM.S.INV(RAND())</f>
        <v>-0.15442263068678019</v>
      </c>
      <c r="O213" s="23">
        <f ca="1">SQRT(Inputs!$B$38)*D213+SQRT(1-Inputs!$B$38)*_xlfn.NORM.S.INV(RAND())</f>
        <v>-2.7401996843213121</v>
      </c>
      <c r="P213" s="23">
        <f ca="1">SQRT(Inputs!$B$38)*E213+SQRT(1-Inputs!$B$38)*_xlfn.NORM.S.INV(RAND())</f>
        <v>-0.25792284420864731</v>
      </c>
      <c r="Q213" s="23">
        <f ca="1">SQRT(Inputs!$B$38)*F213+SQRT(1-Inputs!$B$38)*_xlfn.NORM.S.INV(RAND())</f>
        <v>-1.2330898683080593</v>
      </c>
      <c r="R213" s="23">
        <f ca="1">SQRT(Inputs!$B$38)*G213+SQRT(1-Inputs!$B$38)*_xlfn.NORM.S.INV(RAND())</f>
        <v>0.73449847033758719</v>
      </c>
      <c r="S213" s="23">
        <f ca="1">SQRT(Inputs!$B$38)*H213+SQRT(1-Inputs!$B$38)*_xlfn.NORM.S.INV(RAND())</f>
        <v>0.82920722720468643</v>
      </c>
      <c r="T213" s="23">
        <f ca="1">SQRT(Inputs!$B$38)*I213+SQRT(1-Inputs!$B$38)*_xlfn.NORM.S.INV(RAND())</f>
        <v>-0.39412099149075275</v>
      </c>
      <c r="U213" s="23">
        <f ca="1">SQRT(Inputs!$B$38)*J213+SQRT(1-Inputs!$B$38)*_xlfn.NORM.S.INV(RAND())</f>
        <v>0.61783482579771287</v>
      </c>
      <c r="V213" s="23">
        <f ca="1">SQRT(Inputs!$B$38)*K213+SQRT(1-Inputs!$B$38)*_xlfn.NORM.S.INV(RAND())</f>
        <v>0.64041985597638851</v>
      </c>
      <c r="W213" s="23">
        <f ca="1">SQRT(Inputs!$B$38)*L213+SQRT(1-Inputs!$B$38)*_xlfn.NORM.S.INV(RAND())</f>
        <v>0.22568891549152076</v>
      </c>
      <c r="X213" s="23">
        <f ca="1">SQRT(Inputs!$B$38)*M213+SQRT(1-Inputs!$B$38)*_xlfn.NORM.S.INV(RAND())</f>
        <v>1.6481019637246181</v>
      </c>
      <c r="Y213" s="23">
        <f ca="1">SQRT(Inputs!$B$38)*C213+SQRT(1-Inputs!$B$38)*_xlfn.NORM.S.INV(RAND())</f>
        <v>-0.47681279723823256</v>
      </c>
      <c r="Z213" s="23">
        <f ca="1">SQRT(Inputs!$B$38)*D213+SQRT(1-Inputs!$B$38)*_xlfn.NORM.S.INV(RAND())</f>
        <v>-0.76867021959680548</v>
      </c>
      <c r="AA213" s="23">
        <f ca="1">SQRT(Inputs!$B$38)*E213+SQRT(1-Inputs!$B$38)*_xlfn.NORM.S.INV(RAND())</f>
        <v>7.3005526375926444E-2</v>
      </c>
      <c r="AB213" s="23">
        <f ca="1">SQRT(Inputs!$B$38)*F213+SQRT(1-Inputs!$B$38)*_xlfn.NORM.S.INV(RAND())</f>
        <v>-0.56083703465955503</v>
      </c>
      <c r="AC213" s="23">
        <f ca="1">SQRT(Inputs!$B$38)*G213+SQRT(1-Inputs!$B$38)*_xlfn.NORM.S.INV(RAND())</f>
        <v>0.29228056704109201</v>
      </c>
      <c r="AD213" s="23">
        <f ca="1">SQRT(Inputs!$B$38)*H213+SQRT(1-Inputs!$B$38)*_xlfn.NORM.S.INV(RAND())</f>
        <v>0.25210705727247007</v>
      </c>
      <c r="AE213" s="23">
        <f ca="1">SQRT(Inputs!$B$38)*I213+SQRT(1-Inputs!$B$38)*_xlfn.NORM.S.INV(RAND())</f>
        <v>1.2781974626241812</v>
      </c>
      <c r="AF213" s="23">
        <f ca="1">SQRT(Inputs!$B$38)*J213+SQRT(1-Inputs!$B$38)*_xlfn.NORM.S.INV(RAND())</f>
        <v>1.2755951539563652</v>
      </c>
      <c r="AG213" s="23">
        <f ca="1">SQRT(Inputs!$B$38)*K213+SQRT(1-Inputs!$B$38)*_xlfn.NORM.S.INV(RAND())</f>
        <v>3.459045077113998E-2</v>
      </c>
      <c r="AH213" s="23">
        <f ca="1">SQRT(Inputs!$B$38)*L213+SQRT(1-Inputs!$B$38)*_xlfn.NORM.S.INV(RAND())</f>
        <v>2.4481275738481578</v>
      </c>
      <c r="AI213" s="23">
        <f ca="1">SQRT(Inputs!$B$38)*M213+SQRT(1-Inputs!$B$38)*_xlfn.NORM.S.INV(RAND())</f>
        <v>1.1127764988689892E-2</v>
      </c>
      <c r="AJ213" s="23">
        <f ca="1">SQRT(Inputs!$B$38)*C213+SQRT(1-Inputs!$B$38)*_xlfn.NORM.S.INV(RAND())</f>
        <v>-1.0388141816587813</v>
      </c>
      <c r="AK213" s="23">
        <f ca="1">SQRT(Inputs!$B$38)*D213+SQRT(1-Inputs!$B$38)*_xlfn.NORM.S.INV(RAND())</f>
        <v>0.5533128485684522</v>
      </c>
      <c r="AL213" s="23">
        <f ca="1">SQRT(Inputs!$B$38)*E213+SQRT(1-Inputs!$B$38)*_xlfn.NORM.S.INV(RAND())</f>
        <v>-0.77931471227449023</v>
      </c>
      <c r="AM213" s="23">
        <f ca="1">SQRT(Inputs!$B$38)*F213+SQRT(1-Inputs!$B$38)*_xlfn.NORM.S.INV(RAND())</f>
        <v>-1.9996874579072386</v>
      </c>
      <c r="AN213" s="23">
        <f ca="1">SQRT(Inputs!$B$38)*G213+SQRT(1-Inputs!$B$38)*_xlfn.NORM.S.INV(RAND())</f>
        <v>-2.1732449087986105</v>
      </c>
      <c r="AO213" s="23">
        <f ca="1">SQRT(Inputs!$B$38)*H213+SQRT(1-Inputs!$B$38)*_xlfn.NORM.S.INV(RAND())</f>
        <v>-2.2129405872269219</v>
      </c>
      <c r="AP213" s="23">
        <f ca="1">SQRT(Inputs!$B$38)*I213+SQRT(1-Inputs!$B$38)*_xlfn.NORM.S.INV(RAND())</f>
        <v>0.23819216342393629</v>
      </c>
      <c r="AQ213" s="23">
        <f ca="1">SQRT(Inputs!$B$38)*J213+SQRT(1-Inputs!$B$38)*_xlfn.NORM.S.INV(RAND())</f>
        <v>-0.28880669543283538</v>
      </c>
      <c r="AR213" s="23">
        <f ca="1">SQRT(Inputs!$B$38)*K213+SQRT(1-Inputs!$B$38)*_xlfn.NORM.S.INV(RAND())</f>
        <v>0.1521470384426028</v>
      </c>
      <c r="AS213" s="23">
        <f ca="1">SQRT(Inputs!$B$38)*L213+SQRT(1-Inputs!$B$38)*_xlfn.NORM.S.INV(RAND())</f>
        <v>-1.5309061837577265</v>
      </c>
      <c r="AT213" s="23">
        <f ca="1">SQRT(Inputs!$B$38)*M213+SQRT(1-Inputs!$B$38)*_xlfn.NORM.S.INV(RAND())</f>
        <v>-1.1978896558118319</v>
      </c>
      <c r="AU213" s="15">
        <f ca="1">Inputs!$B$6*EXP($B$8-0.5*C$5^2+C$5*N213)</f>
        <v>4839.7364708735213</v>
      </c>
      <c r="AV213" s="15">
        <f t="shared" ca="1" si="110"/>
        <v>3937.5003788049917</v>
      </c>
      <c r="AW213" s="15">
        <f t="shared" ca="1" si="111"/>
        <v>4636.9313011075647</v>
      </c>
      <c r="AX213" s="15">
        <f t="shared" ca="1" si="112"/>
        <v>4852.9524577239308</v>
      </c>
      <c r="AY213" s="15">
        <f t="shared" ca="1" si="113"/>
        <v>6462.0087103230026</v>
      </c>
      <c r="AZ213" s="15">
        <f t="shared" ca="1" si="114"/>
        <v>8658.8418567287972</v>
      </c>
      <c r="BA213" s="15">
        <f t="shared" ca="1" si="115"/>
        <v>10168.021583471238</v>
      </c>
      <c r="BB213" s="15">
        <f t="shared" ca="1" si="116"/>
        <v>13243.692701094575</v>
      </c>
      <c r="BC213" s="15">
        <f t="shared" ca="1" si="117"/>
        <v>17254.52022851129</v>
      </c>
      <c r="BD213" s="15">
        <f t="shared" ca="1" si="118"/>
        <v>21589.378519864935</v>
      </c>
      <c r="BE213" s="15">
        <f t="shared" ca="1" si="119"/>
        <v>30739.712365078227</v>
      </c>
      <c r="BF213" s="15">
        <f ca="1">Inputs!$B$13*EXP($B$9-0.5*C$6^2+C$6*Y213)</f>
        <v>12583.506095697698</v>
      </c>
      <c r="BG213" s="15">
        <f t="shared" ca="1" si="120"/>
        <v>13349.820648984702</v>
      </c>
      <c r="BH213" s="15">
        <f t="shared" ca="1" si="121"/>
        <v>16509.728125095695</v>
      </c>
      <c r="BI213" s="15">
        <f t="shared" ca="1" si="122"/>
        <v>18538.935042400142</v>
      </c>
      <c r="BJ213" s="15">
        <f t="shared" ca="1" si="123"/>
        <v>23705.515910545117</v>
      </c>
      <c r="BK213" s="15">
        <f t="shared" ca="1" si="124"/>
        <v>30109.948133314985</v>
      </c>
      <c r="BL213" s="15">
        <f t="shared" ca="1" si="125"/>
        <v>43649.638284099012</v>
      </c>
      <c r="BM213" s="15">
        <f t="shared" ca="1" si="126"/>
        <v>62867.888895539625</v>
      </c>
      <c r="BN213" s="15">
        <f t="shared" ca="1" si="127"/>
        <v>77640.799350815621</v>
      </c>
      <c r="BO213" s="15">
        <f t="shared" ca="1" si="128"/>
        <v>126976.33767696697</v>
      </c>
      <c r="BP213" s="15">
        <f t="shared" ca="1" si="129"/>
        <v>156481.23897656047</v>
      </c>
      <c r="BQ213" s="15">
        <f ca="1">Inputs!$B$20*EXP($B$10-0.5*C$7^2+C$7*AJ213)</f>
        <v>2967.5123229545134</v>
      </c>
      <c r="BR213" s="15">
        <f t="shared" ca="1" si="130"/>
        <v>4800.0513677870758</v>
      </c>
      <c r="BS213" s="15">
        <f t="shared" ca="1" si="131"/>
        <v>5254.960365101022</v>
      </c>
      <c r="BT213" s="15">
        <f t="shared" ca="1" si="132"/>
        <v>4287.8734804123196</v>
      </c>
      <c r="BU213" s="15">
        <f t="shared" ca="1" si="133"/>
        <v>3512.2838472228291</v>
      </c>
      <c r="BV213" s="15">
        <f t="shared" ca="1" si="134"/>
        <v>2968.1074096321981</v>
      </c>
      <c r="BW213" s="15">
        <f t="shared" ca="1" si="135"/>
        <v>4355.9819190973631</v>
      </c>
      <c r="BX213" s="15">
        <f t="shared" ca="1" si="136"/>
        <v>5749.8104870063771</v>
      </c>
      <c r="BY213" s="15">
        <f t="shared" ca="1" si="137"/>
        <v>8294.4271458049716</v>
      </c>
      <c r="BZ213" s="15">
        <f t="shared" ca="1" si="138"/>
        <v>8783.4049638779725</v>
      </c>
      <c r="CA213" s="15">
        <f t="shared" ca="1" si="139"/>
        <v>9972.3819678250275</v>
      </c>
      <c r="CB213" s="15">
        <f ca="1">(AU213*DCF!C$10-DCF!C$5*MAX(AU213*DCF!C$10,0)-MAX(AU213-Inputs!$B$6,0)/Inputs!$B$10)*DCF!C$6</f>
        <v>1043.9477714543812</v>
      </c>
      <c r="CC213" s="15">
        <f ca="1">(AV213*DCF!D$10-DCF!D$5*MAX(AV213*DCF!D$10,0)-MAX(AV213-AU213,0)/Inputs!$B$10)*DCF!D$6</f>
        <v>959.73904164427597</v>
      </c>
      <c r="CD213" s="15">
        <f ca="1">(AW213*DCF!E$10-DCF!E$5*MAX(AW213*DCF!E$10,0)-MAX(AW213-AV213,0)/Inputs!$B$10)*DCF!E$6</f>
        <v>913.05281538155998</v>
      </c>
      <c r="CE213" s="15">
        <f ca="1">(AX213*DCF!F$10-DCF!F$5*MAX(AX213*DCF!F$10,0)-MAX(AX213-AW213,0)/Inputs!$B$10)*DCF!F$6</f>
        <v>1014.4431405529209</v>
      </c>
      <c r="CF213" s="15">
        <f ca="1">(AY213*DCF!G$10-DCF!G$5*MAX(AY213*DCF!G$10,0)-MAX(AY213-AX213,0)/Inputs!$B$10)*DCF!G$6</f>
        <v>1022.1428771086963</v>
      </c>
      <c r="CG213" s="15">
        <f ca="1">(AZ213*DCF!H$10-DCF!H$5*MAX(AZ213*DCF!H$10,0)-MAX(AZ213-AY213,0)/Inputs!$B$10)*DCF!H$6</f>
        <v>1291.0332487287337</v>
      </c>
      <c r="CH213" s="15">
        <f ca="1">(BA213*DCF!I$10-DCF!I$5*MAX(BA213*DCF!I$10,0)-MAX(BA213-AZ213,0)/Inputs!$B$10)*DCF!I$6</f>
        <v>1609.7682606779858</v>
      </c>
      <c r="CI213" s="15">
        <f ca="1">(BB213*DCF!J$10-DCF!J$5*MAX(BB213*DCF!J$10,0)-MAX(BB213-BA213,0)/Inputs!$B$10)*DCF!J$6</f>
        <v>1806.5811222864768</v>
      </c>
      <c r="CJ213" s="15">
        <f ca="1">(BC213*DCF!K$10-DCF!K$5*MAX(BC213*DCF!K$10,0)-MAX(BC213-BB213,0)/Inputs!$B$10)*DCF!K$6</f>
        <v>2216.2458497758644</v>
      </c>
      <c r="CK213" s="15">
        <f ca="1">(BD213*DCF!L$10-DCF!L$5*MAX(BD213*DCF!L$10,0)-MAX(BD213-BC213,0)/Inputs!$B$10)*DCF!L$6</f>
        <v>2695.5214591653794</v>
      </c>
      <c r="CL213" s="15">
        <f ca="1">(BE213*DCF!M$10-DCF!M$5*MAX(BE213*DCF!M$10,0)-MAX(BE213-BD213,0)/Inputs!$B$10)*DCF!M$6</f>
        <v>3244.6658553048001</v>
      </c>
      <c r="CM213" s="15">
        <f ca="1">(BF213*DCF!C$28-DCF!C$5*MAX(BF213*DCF!C$28,0)-MAX(BF213-Inputs!$B$13,0)/Inputs!$B$17)*DCF!C$6</f>
        <v>3564.074183808219</v>
      </c>
      <c r="CN213" s="15">
        <f ca="1">(BG213*DCF!D$28-DCF!D$5*MAX(BG213*DCF!D$28,0)-MAX(BG213-BF213,0)/Inputs!$B$17)*DCF!D$6</f>
        <v>3768.3400494083899</v>
      </c>
      <c r="CO213" s="15">
        <f ca="1">(BH213*DCF!E$28-DCF!E$5*MAX(BH213*DCF!E$28,0)-MAX(BH213-BG213,0)/Inputs!$B$17)*DCF!E$6</f>
        <v>4053.0747164641753</v>
      </c>
      <c r="CP213" s="15">
        <f ca="1">(BI213*DCF!F$28-DCF!F$5*MAX(BI213*DCF!F$28,0)-MAX(BI213-BH213,0)/Inputs!$B$17)*DCF!F$6</f>
        <v>4663.3833391158814</v>
      </c>
      <c r="CQ213" s="15">
        <f ca="1">(BJ213*DCF!G$28-DCF!G$5*MAX(BJ213*DCF!G$28,0)-MAX(BJ213-BI213,0)/Inputs!$B$17)*DCF!G$6</f>
        <v>5281.6080937867991</v>
      </c>
      <c r="CR213" s="15">
        <f ca="1">(BK213*DCF!H$28-DCF!H$5*MAX(BK213*DCF!H$28,0)-MAX(BK213-BJ213,0)/Inputs!$B$17)*DCF!H$6</f>
        <v>6451.4533319330212</v>
      </c>
      <c r="CS213" s="15">
        <f ca="1">(BL213*DCF!I$28-DCF!I$5*MAX(BL213*DCF!I$28,0)-MAX(BL213-BK213,0)/Inputs!$B$17)*DCF!I$6</f>
        <v>8320.9843847295906</v>
      </c>
      <c r="CT213" s="15">
        <f ca="1">(BM213*DCF!J$28-DCF!J$5*MAX(BM213*DCF!J$28,0)-MAX(BM213-BL213,0)/Inputs!$B$17)*DCF!J$6</f>
        <v>11476.575250666359</v>
      </c>
      <c r="CU213" s="15">
        <f ca="1">(BN213*DCF!K$28-DCF!K$5*MAX(BN213*DCF!K$28,0)-MAX(BN213-BM213,0)/Inputs!$B$17)*DCF!K$6</f>
        <v>14586.950263004064</v>
      </c>
      <c r="CV213" s="15">
        <f ca="1">(BO213*DCF!L$28-DCF!L$5*MAX(BO213*DCF!L$28,0)-MAX(BO213-BN213,0)/Inputs!$B$17)*DCF!L$6</f>
        <v>19752.046155928481</v>
      </c>
      <c r="CW213" s="15">
        <f ca="1">(BP213*DCF!M$28-DCF!M$5*MAX(BP213*DCF!M$28,0)-MAX(BP213-BO213,0)/Inputs!$B$17)*DCF!M$6</f>
        <v>26357.944420930646</v>
      </c>
      <c r="CX213" s="15">
        <f ca="1">(BQ213*DCF!C$46-DCF!C$5*MAX(BQ213*DCF!C$46,0)-MAX(BQ213-Inputs!$B$20,0)/Inputs!$B$24)*DCF!C$6</f>
        <v>-685.33771892713935</v>
      </c>
      <c r="CY213" s="15">
        <f ca="1">(BR213*DCF!D$46-DCF!D$5*MAX(BR213*DCF!D$46,0)-MAX(BR213-BQ213,0)/Inputs!$B$24)*DCF!D$6</f>
        <v>-1601.1860288112446</v>
      </c>
      <c r="CZ213" s="15">
        <f ca="1">(BS213*DCF!E$46-DCF!E$5*MAX(BS213*DCF!E$46,0)-MAX(BS213-BR213,0)/Inputs!$B$24)*DCF!E$6</f>
        <v>-800.72081604018933</v>
      </c>
      <c r="DA213" s="15">
        <f ca="1">(BT213*DCF!F$46-DCF!F$5*MAX(BT213*DCF!F$46,0)-MAX(BT213-BS213,0)/Inputs!$B$24)*DCF!F$6</f>
        <v>-312.27005684779687</v>
      </c>
      <c r="DB213" s="15">
        <f ca="1">(BU213*DCF!G$46-DCF!G$5*MAX(BU213*DCF!G$46,0)-MAX(BU213-BT213,0)/Inputs!$B$24)*DCF!G$6</f>
        <v>-118.14628919501735</v>
      </c>
      <c r="DC213" s="15">
        <f ca="1">(BV213*DCF!H$46-DCF!H$5*MAX(BV213*DCF!H$46,0)-MAX(BV213-BU213,0)/Inputs!$B$24)*DCF!H$6</f>
        <v>0</v>
      </c>
      <c r="DD213" s="15">
        <f ca="1">(BW213*DCF!I$46-DCF!I$5*MAX(BW213*DCF!I$46,0)-MAX(BW213-BV213,0)/Inputs!$B$24)*DCF!I$6</f>
        <v>-297.80199030798622</v>
      </c>
      <c r="DE213" s="15">
        <f ca="1">(BX213*DCF!J$46-DCF!J$5*MAX(BX213*DCF!J$46,0)-MAX(BX213-BW213,0)/Inputs!$B$24)*DCF!J$6</f>
        <v>-128.43191914481298</v>
      </c>
      <c r="DF213" s="15">
        <f ca="1">(BY213*DCF!K$46-DCF!K$5*MAX(BY213*DCF!K$46,0)-MAX(BY213-BX213,0)/Inputs!$B$24)*DCF!K$6</f>
        <v>-149.55796491672984</v>
      </c>
      <c r="DG213" s="15">
        <f ca="1">(BZ213*DCF!L$46-DCF!L$5*MAX(BZ213*DCF!L$46,0)-MAX(BZ213-BY213,0)/Inputs!$B$24)*DCF!L$6</f>
        <v>496.49891522860224</v>
      </c>
      <c r="DH213" s="15">
        <f ca="1">(CA213*DCF!M$46-DCF!M$5*MAX(CA213*DCF!M$46,0)-MAX(CA213-BZ213,0)/Inputs!$B$24)*DCF!M$6</f>
        <v>533.23258674278838</v>
      </c>
      <c r="DI213" s="15">
        <f ca="1">SUM(CB213:CL213)+BE213*DCF!M$10*(1+Inputs!$B$30)*(1-Inputs!$B$33)*(1-Inputs!$B$30/Inputs!$B$31)/(Inputs!$B$29-Inputs!$B$30)*DCF!M$6</f>
        <v>103366.16744470793</v>
      </c>
      <c r="DJ213" s="15">
        <f ca="1">SUM(CM213:CW213)+BP213*DCF!M$28*(1+Inputs!$B$30)*(1-Inputs!$B$33)*(1-Inputs!$B$30/Inputs!$B$31)/(Inputs!$B$29-Inputs!$B$30)*DCF!M$6</f>
        <v>688928.91061902139</v>
      </c>
      <c r="DK213" s="15">
        <f ca="1">SUM(CX213:DH213)+CA213*DCF!M$46*(1+Inputs!$B$30)*(1-Inputs!$B$33)*(1-Inputs!$B$30/Inputs!$B$31)/(Inputs!$B$29-Inputs!$B$30)*DCF!M$6</f>
        <v>12354.762544200834</v>
      </c>
      <c r="DM213" s="15">
        <f ca="1">DI213+DJ213+DK213+Inputs!$B$34+Inputs!$B$36-Inputs!$B$35</f>
        <v>881500.84060793021</v>
      </c>
    </row>
    <row r="214" spans="1:117" x14ac:dyDescent="0.75">
      <c r="A214" s="11">
        <v>201</v>
      </c>
      <c r="C214" s="23">
        <f t="shared" ref="C214:M223" ca="1" si="140">_xlfn.NORM.S.INV(RAND())</f>
        <v>0.92145382662551767</v>
      </c>
      <c r="D214" s="23">
        <f t="shared" ca="1" si="140"/>
        <v>-0.40083376795018683</v>
      </c>
      <c r="E214" s="23">
        <f t="shared" ca="1" si="140"/>
        <v>-1.2770773706005358</v>
      </c>
      <c r="F214" s="23">
        <f t="shared" ca="1" si="140"/>
        <v>1.1466751320810029</v>
      </c>
      <c r="G214" s="23">
        <f t="shared" ca="1" si="140"/>
        <v>0.87449413600774795</v>
      </c>
      <c r="H214" s="23">
        <f t="shared" ca="1" si="140"/>
        <v>0.65694729410535913</v>
      </c>
      <c r="I214" s="23">
        <f t="shared" ca="1" si="140"/>
        <v>-0.59011030956683064</v>
      </c>
      <c r="J214" s="23">
        <f t="shared" ca="1" si="140"/>
        <v>0.57148587385661298</v>
      </c>
      <c r="K214" s="23">
        <f t="shared" ca="1" si="140"/>
        <v>-0.55975517862837387</v>
      </c>
      <c r="L214" s="23">
        <f t="shared" ca="1" si="140"/>
        <v>0.53193993266096495</v>
      </c>
      <c r="M214" s="23">
        <f t="shared" ca="1" si="140"/>
        <v>0.91196955005092406</v>
      </c>
      <c r="N214" s="23">
        <f ca="1">SQRT(Inputs!$B$38)*C214+SQRT(1-Inputs!$B$38)*_xlfn.NORM.S.INV(RAND())</f>
        <v>0.23135193965142148</v>
      </c>
      <c r="O214" s="23">
        <f ca="1">SQRT(Inputs!$B$38)*D214+SQRT(1-Inputs!$B$38)*_xlfn.NORM.S.INV(RAND())</f>
        <v>-0.31803718003975517</v>
      </c>
      <c r="P214" s="23">
        <f ca="1">SQRT(Inputs!$B$38)*E214+SQRT(1-Inputs!$B$38)*_xlfn.NORM.S.INV(RAND())</f>
        <v>-0.91977049803412214</v>
      </c>
      <c r="Q214" s="23">
        <f ca="1">SQRT(Inputs!$B$38)*F214+SQRT(1-Inputs!$B$38)*_xlfn.NORM.S.INV(RAND())</f>
        <v>0.24394671298823883</v>
      </c>
      <c r="R214" s="23">
        <f ca="1">SQRT(Inputs!$B$38)*G214+SQRT(1-Inputs!$B$38)*_xlfn.NORM.S.INV(RAND())</f>
        <v>1.2095818118468298</v>
      </c>
      <c r="S214" s="23">
        <f ca="1">SQRT(Inputs!$B$38)*H214+SQRT(1-Inputs!$B$38)*_xlfn.NORM.S.INV(RAND())</f>
        <v>-0.31095600238957966</v>
      </c>
      <c r="T214" s="23">
        <f ca="1">SQRT(Inputs!$B$38)*I214+SQRT(1-Inputs!$B$38)*_xlfn.NORM.S.INV(RAND())</f>
        <v>0.24646268388674081</v>
      </c>
      <c r="U214" s="23">
        <f ca="1">SQRT(Inputs!$B$38)*J214+SQRT(1-Inputs!$B$38)*_xlfn.NORM.S.INV(RAND())</f>
        <v>2.0218178251364121</v>
      </c>
      <c r="V214" s="23">
        <f ca="1">SQRT(Inputs!$B$38)*K214+SQRT(1-Inputs!$B$38)*_xlfn.NORM.S.INV(RAND())</f>
        <v>-0.25478363879850002</v>
      </c>
      <c r="W214" s="23">
        <f ca="1">SQRT(Inputs!$B$38)*L214+SQRT(1-Inputs!$B$38)*_xlfn.NORM.S.INV(RAND())</f>
        <v>1.3137880920324418</v>
      </c>
      <c r="X214" s="23">
        <f ca="1">SQRT(Inputs!$B$38)*M214+SQRT(1-Inputs!$B$38)*_xlfn.NORM.S.INV(RAND())</f>
        <v>0.72004442725705553</v>
      </c>
      <c r="Y214" s="23">
        <f ca="1">SQRT(Inputs!$B$38)*C214+SQRT(1-Inputs!$B$38)*_xlfn.NORM.S.INV(RAND())</f>
        <v>0.20237249869420471</v>
      </c>
      <c r="Z214" s="23">
        <f ca="1">SQRT(Inputs!$B$38)*D214+SQRT(1-Inputs!$B$38)*_xlfn.NORM.S.INV(RAND())</f>
        <v>0.97680792318590448</v>
      </c>
      <c r="AA214" s="23">
        <f ca="1">SQRT(Inputs!$B$38)*E214+SQRT(1-Inputs!$B$38)*_xlfn.NORM.S.INV(RAND())</f>
        <v>-1.877841299147347</v>
      </c>
      <c r="AB214" s="23">
        <f ca="1">SQRT(Inputs!$B$38)*F214+SQRT(1-Inputs!$B$38)*_xlfn.NORM.S.INV(RAND())</f>
        <v>0.18395179167013254</v>
      </c>
      <c r="AC214" s="23">
        <f ca="1">SQRT(Inputs!$B$38)*G214+SQRT(1-Inputs!$B$38)*_xlfn.NORM.S.INV(RAND())</f>
        <v>0.22819631784754724</v>
      </c>
      <c r="AD214" s="23">
        <f ca="1">SQRT(Inputs!$B$38)*H214+SQRT(1-Inputs!$B$38)*_xlfn.NORM.S.INV(RAND())</f>
        <v>-0.82705891559687361</v>
      </c>
      <c r="AE214" s="23">
        <f ca="1">SQRT(Inputs!$B$38)*I214+SQRT(1-Inputs!$B$38)*_xlfn.NORM.S.INV(RAND())</f>
        <v>0.36066829093589597</v>
      </c>
      <c r="AF214" s="23">
        <f ca="1">SQRT(Inputs!$B$38)*J214+SQRT(1-Inputs!$B$38)*_xlfn.NORM.S.INV(RAND())</f>
        <v>-0.10104487459558936</v>
      </c>
      <c r="AG214" s="23">
        <f ca="1">SQRT(Inputs!$B$38)*K214+SQRT(1-Inputs!$B$38)*_xlfn.NORM.S.INV(RAND())</f>
        <v>-0.27125554090799575</v>
      </c>
      <c r="AH214" s="23">
        <f ca="1">SQRT(Inputs!$B$38)*L214+SQRT(1-Inputs!$B$38)*_xlfn.NORM.S.INV(RAND())</f>
        <v>0.90545413971684385</v>
      </c>
      <c r="AI214" s="23">
        <f ca="1">SQRT(Inputs!$B$38)*M214+SQRT(1-Inputs!$B$38)*_xlfn.NORM.S.INV(RAND())</f>
        <v>-0.36612828135209374</v>
      </c>
      <c r="AJ214" s="23">
        <f ca="1">SQRT(Inputs!$B$38)*C214+SQRT(1-Inputs!$B$38)*_xlfn.NORM.S.INV(RAND())</f>
        <v>-0.17095061771352982</v>
      </c>
      <c r="AK214" s="23">
        <f ca="1">SQRT(Inputs!$B$38)*D214+SQRT(1-Inputs!$B$38)*_xlfn.NORM.S.INV(RAND())</f>
        <v>0.4628505596724054</v>
      </c>
      <c r="AL214" s="23">
        <f ca="1">SQRT(Inputs!$B$38)*E214+SQRT(1-Inputs!$B$38)*_xlfn.NORM.S.INV(RAND())</f>
        <v>0.22238440375228341</v>
      </c>
      <c r="AM214" s="23">
        <f ca="1">SQRT(Inputs!$B$38)*F214+SQRT(1-Inputs!$B$38)*_xlfn.NORM.S.INV(RAND())</f>
        <v>1.0131671576868035</v>
      </c>
      <c r="AN214" s="23">
        <f ca="1">SQRT(Inputs!$B$38)*G214+SQRT(1-Inputs!$B$38)*_xlfn.NORM.S.INV(RAND())</f>
        <v>1.4354929540201877</v>
      </c>
      <c r="AO214" s="23">
        <f ca="1">SQRT(Inputs!$B$38)*H214+SQRT(1-Inputs!$B$38)*_xlfn.NORM.S.INV(RAND())</f>
        <v>-0.49758987020016565</v>
      </c>
      <c r="AP214" s="23">
        <f ca="1">SQRT(Inputs!$B$38)*I214+SQRT(1-Inputs!$B$38)*_xlfn.NORM.S.INV(RAND())</f>
        <v>0.6740728099972555</v>
      </c>
      <c r="AQ214" s="23">
        <f ca="1">SQRT(Inputs!$B$38)*J214+SQRT(1-Inputs!$B$38)*_xlfn.NORM.S.INV(RAND())</f>
        <v>1.7248188868416183</v>
      </c>
      <c r="AR214" s="23">
        <f ca="1">SQRT(Inputs!$B$38)*K214+SQRT(1-Inputs!$B$38)*_xlfn.NORM.S.INV(RAND())</f>
        <v>0.16853676250506683</v>
      </c>
      <c r="AS214" s="23">
        <f ca="1">SQRT(Inputs!$B$38)*L214+SQRT(1-Inputs!$B$38)*_xlfn.NORM.S.INV(RAND())</f>
        <v>1.2316932919598207</v>
      </c>
      <c r="AT214" s="23">
        <f ca="1">SQRT(Inputs!$B$38)*M214+SQRT(1-Inputs!$B$38)*_xlfn.NORM.S.INV(RAND())</f>
        <v>1.4144766359092156</v>
      </c>
      <c r="AU214" s="15">
        <f ca="1">Inputs!$B$6*EXP($B$8-0.5*C$5^2+C$5*N214)</f>
        <v>5151.5971208713427</v>
      </c>
      <c r="AV214" s="15">
        <f t="shared" ca="1" si="110"/>
        <v>5984.2320893946799</v>
      </c>
      <c r="AW214" s="15">
        <f t="shared" ca="1" si="111"/>
        <v>6445.3821766925257</v>
      </c>
      <c r="AX214" s="15">
        <f t="shared" ca="1" si="112"/>
        <v>8112.684909970867</v>
      </c>
      <c r="AY214" s="15">
        <f t="shared" ca="1" si="113"/>
        <v>11418.853705671025</v>
      </c>
      <c r="AZ214" s="15">
        <f t="shared" ca="1" si="114"/>
        <v>13495.448382718037</v>
      </c>
      <c r="BA214" s="15">
        <f t="shared" ca="1" si="115"/>
        <v>16946.518973960388</v>
      </c>
      <c r="BB214" s="15">
        <f t="shared" ca="1" si="116"/>
        <v>25406.391348650173</v>
      </c>
      <c r="BC214" s="15">
        <f t="shared" ca="1" si="117"/>
        <v>30360.414682909181</v>
      </c>
      <c r="BD214" s="15">
        <f t="shared" ca="1" si="118"/>
        <v>42057.623817576146</v>
      </c>
      <c r="BE214" s="15">
        <f t="shared" ca="1" si="119"/>
        <v>55029.357885740894</v>
      </c>
      <c r="BF214" s="15">
        <f ca="1">Inputs!$B$13*EXP($B$9-0.5*C$6^2+C$6*Y214)</f>
        <v>14397.201287293899</v>
      </c>
      <c r="BG214" s="15">
        <f t="shared" ca="1" si="120"/>
        <v>20928.275919937518</v>
      </c>
      <c r="BH214" s="15">
        <f t="shared" ca="1" si="121"/>
        <v>18727.361281426249</v>
      </c>
      <c r="BI214" s="15">
        <f t="shared" ca="1" si="122"/>
        <v>23583.479769675323</v>
      </c>
      <c r="BJ214" s="15">
        <f t="shared" ca="1" si="123"/>
        <v>29878.633951305103</v>
      </c>
      <c r="BK214" s="15">
        <f t="shared" ca="1" si="124"/>
        <v>32765.308197637438</v>
      </c>
      <c r="BL214" s="15">
        <f t="shared" ca="1" si="125"/>
        <v>42174.068777190354</v>
      </c>
      <c r="BM214" s="15">
        <f t="shared" ca="1" si="126"/>
        <v>51194.362235480614</v>
      </c>
      <c r="BN214" s="15">
        <f t="shared" ca="1" si="127"/>
        <v>60948.888825725291</v>
      </c>
      <c r="BO214" s="15">
        <f t="shared" ca="1" si="128"/>
        <v>83314.499832069399</v>
      </c>
      <c r="BP214" s="15">
        <f t="shared" ca="1" si="129"/>
        <v>98377.904402089625</v>
      </c>
      <c r="BQ214" s="15">
        <f ca="1">Inputs!$B$20*EXP($B$10-0.5*C$7^2+C$7*AJ214)</f>
        <v>4037.1547822412426</v>
      </c>
      <c r="BR214" s="15">
        <f t="shared" ca="1" si="130"/>
        <v>6345.2962262539204</v>
      </c>
      <c r="BS214" s="15">
        <f t="shared" ca="1" si="131"/>
        <v>9262.2826914108318</v>
      </c>
      <c r="BT214" s="15">
        <f t="shared" ca="1" si="132"/>
        <v>16658.788054900502</v>
      </c>
      <c r="BU214" s="15">
        <f t="shared" ca="1" si="133"/>
        <v>32675.29414345805</v>
      </c>
      <c r="BV214" s="15">
        <f t="shared" ca="1" si="134"/>
        <v>40639.614407925721</v>
      </c>
      <c r="BW214" s="15">
        <f t="shared" ca="1" si="135"/>
        <v>65406.566826743285</v>
      </c>
      <c r="BX214" s="15">
        <f t="shared" ca="1" si="136"/>
        <v>129272.08130133292</v>
      </c>
      <c r="BY214" s="15">
        <f t="shared" ca="1" si="137"/>
        <v>187067.97726406113</v>
      </c>
      <c r="BZ214" s="15">
        <f t="shared" ca="1" si="138"/>
        <v>329182.2547062462</v>
      </c>
      <c r="CA214" s="15">
        <f t="shared" ca="1" si="139"/>
        <v>594539.07602051552</v>
      </c>
      <c r="CB214" s="15">
        <f ca="1">(AU214*DCF!C$10-DCF!C$5*MAX(AU214*DCF!C$10,0)-MAX(AU214-Inputs!$B$6,0)/Inputs!$B$10)*DCF!C$6</f>
        <v>1041.7241494335976</v>
      </c>
      <c r="CC214" s="15">
        <f ca="1">(AV214*DCF!D$10-DCF!D$5*MAX(AV214*DCF!D$10,0)-MAX(AV214-AU214,0)/Inputs!$B$10)*DCF!D$6</f>
        <v>1255.5997844790941</v>
      </c>
      <c r="CD214" s="15">
        <f ca="1">(AW214*DCF!E$10-DCF!E$5*MAX(AW214*DCF!E$10,0)-MAX(AW214-AV214,0)/Inputs!$B$10)*DCF!E$6</f>
        <v>1384.2660460912152</v>
      </c>
      <c r="CE214" s="15">
        <f ca="1">(AX214*DCF!F$10-DCF!F$5*MAX(AX214*DCF!F$10,0)-MAX(AX214-AW214,0)/Inputs!$B$10)*DCF!F$6</f>
        <v>1424.0618252843356</v>
      </c>
      <c r="CF214" s="15">
        <f ca="1">(AY214*DCF!G$10-DCF!G$5*MAX(AY214*DCF!G$10,0)-MAX(AY214-AX214,0)/Inputs!$B$10)*DCF!G$6</f>
        <v>1717.2361096738057</v>
      </c>
      <c r="CG214" s="15">
        <f ca="1">(AZ214*DCF!H$10-DCF!H$5*MAX(AZ214*DCF!H$10,0)-MAX(AZ214-AY214,0)/Inputs!$B$10)*DCF!H$6</f>
        <v>2251.414370754298</v>
      </c>
      <c r="CH214" s="15">
        <f ca="1">(BA214*DCF!I$10-DCF!I$5*MAX(BA214*DCF!I$10,0)-MAX(BA214-AZ214,0)/Inputs!$B$10)*DCF!I$6</f>
        <v>2529.4143140987112</v>
      </c>
      <c r="CI214" s="15">
        <f ca="1">(BB214*DCF!J$10-DCF!J$5*MAX(BB214*DCF!J$10,0)-MAX(BB214-BA214,0)/Inputs!$B$10)*DCF!J$6</f>
        <v>3077.8414556193698</v>
      </c>
      <c r="CJ214" s="15">
        <f ca="1">(BC214*DCF!K$10-DCF!K$5*MAX(BC214*DCF!K$10,0)-MAX(BC214-BB214,0)/Inputs!$B$10)*DCF!K$6</f>
        <v>4194.0513201791819</v>
      </c>
      <c r="CK214" s="15">
        <f ca="1">(BD214*DCF!L$10-DCF!L$5*MAX(BD214*DCF!L$10,0)-MAX(BD214-BC214,0)/Inputs!$B$10)*DCF!L$6</f>
        <v>4830.450902649678</v>
      </c>
      <c r="CL214" s="15">
        <f ca="1">(BE214*DCF!M$10-DCF!M$5*MAX(BE214*DCF!M$10,0)-MAX(BE214-BD214,0)/Inputs!$B$10)*DCF!M$6</f>
        <v>6215.7419137378192</v>
      </c>
      <c r="CM214" s="15">
        <f ca="1">(BF214*DCF!C$28-DCF!C$5*MAX(BF214*DCF!C$28,0)-MAX(BF214-Inputs!$B$13,0)/Inputs!$B$17)*DCF!C$6</f>
        <v>3698.7348120469005</v>
      </c>
      <c r="CN214" s="15">
        <f ca="1">(BG214*DCF!D$28-DCF!D$5*MAX(BG214*DCF!D$28,0)-MAX(BG214-BF214,0)/Inputs!$B$17)*DCF!D$6</f>
        <v>4770.482277755199</v>
      </c>
      <c r="CO214" s="15">
        <f ca="1">(BH214*DCF!E$28-DCF!E$5*MAX(BH214*DCF!E$28,0)-MAX(BH214-BG214,0)/Inputs!$B$17)*DCF!E$6</f>
        <v>5303.9221825993927</v>
      </c>
      <c r="CP214" s="15">
        <f ca="1">(BI214*DCF!F$28-DCF!F$5*MAX(BI214*DCF!F$28,0)-MAX(BI214-BH214,0)/Inputs!$B$17)*DCF!F$6</f>
        <v>5518.1604206757875</v>
      </c>
      <c r="CQ214" s="15">
        <f ca="1">(BJ214*DCF!G$28-DCF!G$5*MAX(BJ214*DCF!G$28,0)-MAX(BJ214-BI214,0)/Inputs!$B$17)*DCF!G$6</f>
        <v>6693.455522388469</v>
      </c>
      <c r="CR214" s="15">
        <f ca="1">(BK214*DCF!H$28-DCF!H$5*MAX(BK214*DCF!H$28,0)-MAX(BK214-BJ214,0)/Inputs!$B$17)*DCF!H$6</f>
        <v>7654.7140404644097</v>
      </c>
      <c r="CS214" s="15">
        <f ca="1">(BL214*DCF!I$28-DCF!I$5*MAX(BL214*DCF!I$28,0)-MAX(BL214-BK214,0)/Inputs!$B$17)*DCF!I$6</f>
        <v>8566.9147700517315</v>
      </c>
      <c r="CT214" s="15">
        <f ca="1">(BM214*DCF!J$28-DCF!J$5*MAX(BM214*DCF!J$28,0)-MAX(BM214-BL214,0)/Inputs!$B$17)*DCF!J$6</f>
        <v>10224.5755240625</v>
      </c>
      <c r="CU214" s="15">
        <f ca="1">(BN214*DCF!K$28-DCF!K$5*MAX(BN214*DCF!K$28,0)-MAX(BN214-BM214,0)/Inputs!$B$17)*DCF!K$6</f>
        <v>11676.583812274985</v>
      </c>
      <c r="CV214" s="15">
        <f ca="1">(BO214*DCF!L$28-DCF!L$5*MAX(BO214*DCF!L$28,0)-MAX(BO214-BN214,0)/Inputs!$B$17)*DCF!L$6</f>
        <v>14092.285297614413</v>
      </c>
      <c r="CW214" s="15">
        <f ca="1">(BP214*DCF!M$28-DCF!M$5*MAX(BP214*DCF!M$28,0)-MAX(BP214-BO214,0)/Inputs!$B$17)*DCF!M$6</f>
        <v>16935.310598774693</v>
      </c>
      <c r="CX214" s="15">
        <f ca="1">(BQ214*DCF!C$46-DCF!C$5*MAX(BQ214*DCF!C$46,0)-MAX(BQ214-Inputs!$B$20,0)/Inputs!$B$24)*DCF!C$6</f>
        <v>-1318.5829900054798</v>
      </c>
      <c r="CY214" s="15">
        <f ca="1">(BR214*DCF!D$46-DCF!D$5*MAX(BR214*DCF!D$46,0)-MAX(BR214-BQ214,0)/Inputs!$B$24)*DCF!D$6</f>
        <v>-2067.8588864474168</v>
      </c>
      <c r="CZ214" s="15">
        <f ca="1">(BS214*DCF!E$46-DCF!E$5*MAX(BS214*DCF!E$46,0)-MAX(BS214-BR214,0)/Inputs!$B$24)*DCF!E$6</f>
        <v>-2245.0768163010462</v>
      </c>
      <c r="DA214" s="15">
        <f ca="1">(BT214*DCF!F$46-DCF!F$5*MAX(BT214*DCF!F$46,0)-MAX(BT214-BS214,0)/Inputs!$B$24)*DCF!F$6</f>
        <v>-3906.4996952681126</v>
      </c>
      <c r="DB214" s="15">
        <f ca="1">(BU214*DCF!G$46-DCF!G$5*MAX(BU214*DCF!G$46,0)-MAX(BU214-BT214,0)/Inputs!$B$24)*DCF!G$6</f>
        <v>-6486.7685371570642</v>
      </c>
      <c r="DC214" s="15">
        <f ca="1">(BV214*DCF!H$46-DCF!H$5*MAX(BV214*DCF!H$46,0)-MAX(BV214-BU214,0)/Inputs!$B$24)*DCF!H$6</f>
        <v>-2474.8637239834479</v>
      </c>
      <c r="DD214" s="15">
        <f ca="1">(BW214*DCF!I$46-DCF!I$5*MAX(BW214*DCF!I$46,0)-MAX(BW214-BV214,0)/Inputs!$B$24)*DCF!I$6</f>
        <v>-5599.0439057831745</v>
      </c>
      <c r="DE214" s="15">
        <f ca="1">(BX214*DCF!J$46-DCF!J$5*MAX(BX214*DCF!J$46,0)-MAX(BX214-BW214,0)/Inputs!$B$24)*DCF!J$6</f>
        <v>-11513.484798452542</v>
      </c>
      <c r="DF214" s="15">
        <f ca="1">(BY214*DCF!K$46-DCF!K$5*MAX(BY214*DCF!K$46,0)-MAX(BY214-BX214,0)/Inputs!$B$24)*DCF!K$6</f>
        <v>-3472.508378978162</v>
      </c>
      <c r="DG214" s="15">
        <f ca="1">(BZ214*DCF!L$46-DCF!L$5*MAX(BZ214*DCF!L$46,0)-MAX(BZ214-BY214,0)/Inputs!$B$24)*DCF!L$6</f>
        <v>-9406.0857231504215</v>
      </c>
      <c r="DH214" s="15">
        <f ca="1">(CA214*DCF!M$46-DCF!M$5*MAX(CA214*DCF!M$46,0)-MAX(CA214-BZ214,0)/Inputs!$B$24)*DCF!M$6</f>
        <v>-8864.9586540068831</v>
      </c>
      <c r="DI214" s="15">
        <f ca="1">SUM(CB214:CL214)+BE214*DCF!M$10*(1+Inputs!$B$30)*(1-Inputs!$B$33)*(1-Inputs!$B$30/Inputs!$B$31)/(Inputs!$B$29-Inputs!$B$30)*DCF!M$6</f>
        <v>183069.23287594225</v>
      </c>
      <c r="DJ214" s="15">
        <f ca="1">SUM(CM214:CW214)+BP214*DCF!M$28*(1+Inputs!$B$30)*(1-Inputs!$B$33)*(1-Inputs!$B$30/Inputs!$B$31)/(Inputs!$B$29-Inputs!$B$30)*DCF!M$6</f>
        <v>460184.4844108742</v>
      </c>
      <c r="DK214" s="15">
        <f ca="1">SUM(CX214:DH214)+CA214*DCF!M$46*(1+Inputs!$B$30)*(1-Inputs!$B$33)*(1-Inputs!$B$30/Inputs!$B$31)/(Inputs!$B$29-Inputs!$B$30)*DCF!M$6</f>
        <v>861872.10707405873</v>
      </c>
      <c r="DM214" s="15">
        <f ca="1">DI214+DJ214+DK214+Inputs!$B$34+Inputs!$B$36-Inputs!$B$35</f>
        <v>1581976.8243608752</v>
      </c>
    </row>
    <row r="215" spans="1:117" x14ac:dyDescent="0.75">
      <c r="A215" s="11">
        <v>202</v>
      </c>
      <c r="C215" s="23">
        <f t="shared" ca="1" si="140"/>
        <v>-0.18211864981336462</v>
      </c>
      <c r="D215" s="23">
        <f t="shared" ca="1" si="140"/>
        <v>-0.6637292896659196</v>
      </c>
      <c r="E215" s="23">
        <f t="shared" ca="1" si="140"/>
        <v>-1.0455253154971655</v>
      </c>
      <c r="F215" s="23">
        <f t="shared" ca="1" si="140"/>
        <v>0.52760599100270567</v>
      </c>
      <c r="G215" s="23">
        <f t="shared" ca="1" si="140"/>
        <v>-0.68502291196015919</v>
      </c>
      <c r="H215" s="23">
        <f t="shared" ca="1" si="140"/>
        <v>0.27892089166883327</v>
      </c>
      <c r="I215" s="23">
        <f t="shared" ca="1" si="140"/>
        <v>1.6039034219730308</v>
      </c>
      <c r="J215" s="23">
        <f t="shared" ca="1" si="140"/>
        <v>-0.3250520179783728</v>
      </c>
      <c r="K215" s="23">
        <f t="shared" ca="1" si="140"/>
        <v>-0.23632631524140968</v>
      </c>
      <c r="L215" s="23">
        <f t="shared" ca="1" si="140"/>
        <v>-1.1723193771773968</v>
      </c>
      <c r="M215" s="23">
        <f t="shared" ca="1" si="140"/>
        <v>-0.58347518947435273</v>
      </c>
      <c r="N215" s="23">
        <f ca="1">SQRT(Inputs!$B$38)*C215+SQRT(1-Inputs!$B$38)*_xlfn.NORM.S.INV(RAND())</f>
        <v>1.7171437225755586</v>
      </c>
      <c r="O215" s="23">
        <f ca="1">SQRT(Inputs!$B$38)*D215+SQRT(1-Inputs!$B$38)*_xlfn.NORM.S.INV(RAND())</f>
        <v>-1.7161229932612085</v>
      </c>
      <c r="P215" s="23">
        <f ca="1">SQRT(Inputs!$B$38)*E215+SQRT(1-Inputs!$B$38)*_xlfn.NORM.S.INV(RAND())</f>
        <v>-1.6831161103469354</v>
      </c>
      <c r="Q215" s="23">
        <f ca="1">SQRT(Inputs!$B$38)*F215+SQRT(1-Inputs!$B$38)*_xlfn.NORM.S.INV(RAND())</f>
        <v>1.3194098028408761</v>
      </c>
      <c r="R215" s="23">
        <f ca="1">SQRT(Inputs!$B$38)*G215+SQRT(1-Inputs!$B$38)*_xlfn.NORM.S.INV(RAND())</f>
        <v>0.80808875722704232</v>
      </c>
      <c r="S215" s="23">
        <f ca="1">SQRT(Inputs!$B$38)*H215+SQRT(1-Inputs!$B$38)*_xlfn.NORM.S.INV(RAND())</f>
        <v>-0.75003144272215794</v>
      </c>
      <c r="T215" s="23">
        <f ca="1">SQRT(Inputs!$B$38)*I215+SQRT(1-Inputs!$B$38)*_xlfn.NORM.S.INV(RAND())</f>
        <v>0.6721721942462846</v>
      </c>
      <c r="U215" s="23">
        <f ca="1">SQRT(Inputs!$B$38)*J215+SQRT(1-Inputs!$B$38)*_xlfn.NORM.S.INV(RAND())</f>
        <v>-0.99519817850805881</v>
      </c>
      <c r="V215" s="23">
        <f ca="1">SQRT(Inputs!$B$38)*K215+SQRT(1-Inputs!$B$38)*_xlfn.NORM.S.INV(RAND())</f>
        <v>1.2213341886755384</v>
      </c>
      <c r="W215" s="23">
        <f ca="1">SQRT(Inputs!$B$38)*L215+SQRT(1-Inputs!$B$38)*_xlfn.NORM.S.INV(RAND())</f>
        <v>1.0890851707021669</v>
      </c>
      <c r="X215" s="23">
        <f ca="1">SQRT(Inputs!$B$38)*M215+SQRT(1-Inputs!$B$38)*_xlfn.NORM.S.INV(RAND())</f>
        <v>-2.2916690721595994</v>
      </c>
      <c r="Y215" s="23">
        <f ca="1">SQRT(Inputs!$B$38)*C215+SQRT(1-Inputs!$B$38)*_xlfn.NORM.S.INV(RAND())</f>
        <v>-0.35788626340278096</v>
      </c>
      <c r="Z215" s="23">
        <f ca="1">SQRT(Inputs!$B$38)*D215+SQRT(1-Inputs!$B$38)*_xlfn.NORM.S.INV(RAND())</f>
        <v>-1.6336438669974207</v>
      </c>
      <c r="AA215" s="23">
        <f ca="1">SQRT(Inputs!$B$38)*E215+SQRT(1-Inputs!$B$38)*_xlfn.NORM.S.INV(RAND())</f>
        <v>-0.87586823923317292</v>
      </c>
      <c r="AB215" s="23">
        <f ca="1">SQRT(Inputs!$B$38)*F215+SQRT(1-Inputs!$B$38)*_xlfn.NORM.S.INV(RAND())</f>
        <v>0.69351959560753373</v>
      </c>
      <c r="AC215" s="23">
        <f ca="1">SQRT(Inputs!$B$38)*G215+SQRT(1-Inputs!$B$38)*_xlfn.NORM.S.INV(RAND())</f>
        <v>0.80746923900051715</v>
      </c>
      <c r="AD215" s="23">
        <f ca="1">SQRT(Inputs!$B$38)*H215+SQRT(1-Inputs!$B$38)*_xlfn.NORM.S.INV(RAND())</f>
        <v>-0.64651741147945163</v>
      </c>
      <c r="AE215" s="23">
        <f ca="1">SQRT(Inputs!$B$38)*I215+SQRT(1-Inputs!$B$38)*_xlfn.NORM.S.INV(RAND())</f>
        <v>0.27570690715460899</v>
      </c>
      <c r="AF215" s="23">
        <f ca="1">SQRT(Inputs!$B$38)*J215+SQRT(1-Inputs!$B$38)*_xlfn.NORM.S.INV(RAND())</f>
        <v>-0.72630426644437884</v>
      </c>
      <c r="AG215" s="23">
        <f ca="1">SQRT(Inputs!$B$38)*K215+SQRT(1-Inputs!$B$38)*_xlfn.NORM.S.INV(RAND())</f>
        <v>-0.79103804215867835</v>
      </c>
      <c r="AH215" s="23">
        <f ca="1">SQRT(Inputs!$B$38)*L215+SQRT(1-Inputs!$B$38)*_xlfn.NORM.S.INV(RAND())</f>
        <v>-0.57941138591812635</v>
      </c>
      <c r="AI215" s="23">
        <f ca="1">SQRT(Inputs!$B$38)*M215+SQRT(1-Inputs!$B$38)*_xlfn.NORM.S.INV(RAND())</f>
        <v>-0.75736414594106316</v>
      </c>
      <c r="AJ215" s="23">
        <f ca="1">SQRT(Inputs!$B$38)*C215+SQRT(1-Inputs!$B$38)*_xlfn.NORM.S.INV(RAND())</f>
        <v>-0.15721320891520157</v>
      </c>
      <c r="AK215" s="23">
        <f ca="1">SQRT(Inputs!$B$38)*D215+SQRT(1-Inputs!$B$38)*_xlfn.NORM.S.INV(RAND())</f>
        <v>-0.27476859128590736</v>
      </c>
      <c r="AL215" s="23">
        <f ca="1">SQRT(Inputs!$B$38)*E215+SQRT(1-Inputs!$B$38)*_xlfn.NORM.S.INV(RAND())</f>
        <v>1.5473685026527053</v>
      </c>
      <c r="AM215" s="23">
        <f ca="1">SQRT(Inputs!$B$38)*F215+SQRT(1-Inputs!$B$38)*_xlfn.NORM.S.INV(RAND())</f>
        <v>-8.7815406946252617E-2</v>
      </c>
      <c r="AN215" s="23">
        <f ca="1">SQRT(Inputs!$B$38)*G215+SQRT(1-Inputs!$B$38)*_xlfn.NORM.S.INV(RAND())</f>
        <v>-0.4635099456775027</v>
      </c>
      <c r="AO215" s="23">
        <f ca="1">SQRT(Inputs!$B$38)*H215+SQRT(1-Inputs!$B$38)*_xlfn.NORM.S.INV(RAND())</f>
        <v>-1.1560315204145779</v>
      </c>
      <c r="AP215" s="23">
        <f ca="1">SQRT(Inputs!$B$38)*I215+SQRT(1-Inputs!$B$38)*_xlfn.NORM.S.INV(RAND())</f>
        <v>0.69741973294902304</v>
      </c>
      <c r="AQ215" s="23">
        <f ca="1">SQRT(Inputs!$B$38)*J215+SQRT(1-Inputs!$B$38)*_xlfn.NORM.S.INV(RAND())</f>
        <v>-0.60293541459660571</v>
      </c>
      <c r="AR215" s="23">
        <f ca="1">SQRT(Inputs!$B$38)*K215+SQRT(1-Inputs!$B$38)*_xlfn.NORM.S.INV(RAND())</f>
        <v>-0.24331621511024235</v>
      </c>
      <c r="AS215" s="23">
        <f ca="1">SQRT(Inputs!$B$38)*L215+SQRT(1-Inputs!$B$38)*_xlfn.NORM.S.INV(RAND())</f>
        <v>5.8148862454271977E-2</v>
      </c>
      <c r="AT215" s="23">
        <f ca="1">SQRT(Inputs!$B$38)*M215+SQRT(1-Inputs!$B$38)*_xlfn.NORM.S.INV(RAND())</f>
        <v>-0.74385872619643012</v>
      </c>
      <c r="AU215" s="15">
        <f ca="1">Inputs!$B$6*EXP($B$8-0.5*C$5^2+C$5*N215)</f>
        <v>6552.3022230410998</v>
      </c>
      <c r="AV215" s="15">
        <f t="shared" ca="1" si="110"/>
        <v>6197.0560606440713</v>
      </c>
      <c r="AW215" s="15">
        <f t="shared" ca="1" si="111"/>
        <v>6021.577774804432</v>
      </c>
      <c r="AX215" s="15">
        <f t="shared" ca="1" si="112"/>
        <v>8669.1866535395366</v>
      </c>
      <c r="AY215" s="15">
        <f t="shared" ca="1" si="113"/>
        <v>11643.200651257013</v>
      </c>
      <c r="AZ215" s="15">
        <f t="shared" ca="1" si="114"/>
        <v>13111.088070603053</v>
      </c>
      <c r="BA215" s="15">
        <f t="shared" ca="1" si="115"/>
        <v>17213.997975441016</v>
      </c>
      <c r="BB215" s="15">
        <f t="shared" ca="1" si="116"/>
        <v>19075.168936022084</v>
      </c>
      <c r="BC215" s="15">
        <f t="shared" ca="1" si="117"/>
        <v>26285.455524700974</v>
      </c>
      <c r="BD215" s="15">
        <f t="shared" ca="1" si="118"/>
        <v>35655.36297408674</v>
      </c>
      <c r="BE215" s="15">
        <f t="shared" ca="1" si="119"/>
        <v>35460.446840317185</v>
      </c>
      <c r="BF215" s="15">
        <f ca="1">Inputs!$B$13*EXP($B$9-0.5*C$6^2+C$6*Y215)</f>
        <v>12883.711344681862</v>
      </c>
      <c r="BG215" s="15">
        <f t="shared" ca="1" si="120"/>
        <v>11693.175664836132</v>
      </c>
      <c r="BH215" s="15">
        <f t="shared" ca="1" si="121"/>
        <v>12355.168816873087</v>
      </c>
      <c r="BI215" s="15">
        <f t="shared" ca="1" si="122"/>
        <v>16828.396796011308</v>
      </c>
      <c r="BJ215" s="15">
        <f t="shared" ca="1" si="123"/>
        <v>23177.095617360639</v>
      </c>
      <c r="BK215" s="15">
        <f t="shared" ca="1" si="124"/>
        <v>26048.773580292054</v>
      </c>
      <c r="BL215" s="15">
        <f t="shared" ca="1" si="125"/>
        <v>33161.702549134883</v>
      </c>
      <c r="BM215" s="15">
        <f t="shared" ca="1" si="126"/>
        <v>37246.019315998463</v>
      </c>
      <c r="BN215" s="15">
        <f t="shared" ca="1" si="127"/>
        <v>41665.05217539228</v>
      </c>
      <c r="BO215" s="15">
        <f t="shared" ca="1" si="128"/>
        <v>47925.540204574012</v>
      </c>
      <c r="BP215" s="15">
        <f t="shared" ca="1" si="129"/>
        <v>54136.930252093523</v>
      </c>
      <c r="BQ215" s="15">
        <f ca="1">Inputs!$B$20*EXP($B$10-0.5*C$7^2+C$7*AJ215)</f>
        <v>4056.8735002530379</v>
      </c>
      <c r="BR215" s="15">
        <f t="shared" ca="1" si="130"/>
        <v>5044.6743833433065</v>
      </c>
      <c r="BS215" s="15">
        <f t="shared" ca="1" si="131"/>
        <v>10773.712501999113</v>
      </c>
      <c r="BT215" s="15">
        <f t="shared" ca="1" si="132"/>
        <v>14516.316244217453</v>
      </c>
      <c r="BU215" s="15">
        <f t="shared" ca="1" si="133"/>
        <v>17983.473224876707</v>
      </c>
      <c r="BV215" s="15">
        <f t="shared" ca="1" si="134"/>
        <v>19283.142808036551</v>
      </c>
      <c r="BW215" s="15">
        <f t="shared" ca="1" si="135"/>
        <v>31188.579667869661</v>
      </c>
      <c r="BX215" s="15">
        <f t="shared" ca="1" si="136"/>
        <v>38655.696509492656</v>
      </c>
      <c r="BY215" s="15">
        <f t="shared" ca="1" si="137"/>
        <v>51699.557358519785</v>
      </c>
      <c r="BZ215" s="15">
        <f t="shared" ca="1" si="138"/>
        <v>73321.32988182595</v>
      </c>
      <c r="CA215" s="15">
        <f t="shared" ca="1" si="139"/>
        <v>90241.421759885096</v>
      </c>
      <c r="CB215" s="15">
        <f ca="1">(AU215*DCF!C$10-DCF!C$5*MAX(AU215*DCF!C$10,0)-MAX(AU215-Inputs!$B$6,0)/Inputs!$B$10)*DCF!C$6</f>
        <v>1031.7368723922973</v>
      </c>
      <c r="CC215" s="15">
        <f ca="1">(AV215*DCF!D$10-DCF!D$5*MAX(AV215*DCF!D$10,0)-MAX(AV215-AU215,0)/Inputs!$B$10)*DCF!D$6</f>
        <v>1510.4904311052896</v>
      </c>
      <c r="CD215" s="15">
        <f ca="1">(AW215*DCF!E$10-DCF!E$5*MAX(AW215*DCF!E$10,0)-MAX(AW215-AV215,0)/Inputs!$B$10)*DCF!E$6</f>
        <v>1390.2864527516538</v>
      </c>
      <c r="CE215" s="15">
        <f ca="1">(AX215*DCF!F$10-DCF!F$5*MAX(AX215*DCF!F$10,0)-MAX(AX215-AW215,0)/Inputs!$B$10)*DCF!F$6</f>
        <v>1341.5678647881316</v>
      </c>
      <c r="CF215" s="15">
        <f ca="1">(AY215*DCF!G$10-DCF!G$5*MAX(AY215*DCF!G$10,0)-MAX(AY215-AX215,0)/Inputs!$B$10)*DCF!G$6</f>
        <v>1827.3064126149573</v>
      </c>
      <c r="CG215" s="15">
        <f ca="1">(AZ215*DCF!H$10-DCF!H$5*MAX(AZ215*DCF!H$10,0)-MAX(AZ215-AY215,0)/Inputs!$B$10)*DCF!H$6</f>
        <v>2284.8774265877946</v>
      </c>
      <c r="CH215" s="15">
        <f ca="1">(BA215*DCF!I$10-DCF!I$5*MAX(BA215*DCF!I$10,0)-MAX(BA215-AZ215,0)/Inputs!$B$10)*DCF!I$6</f>
        <v>2471.3484841913423</v>
      </c>
      <c r="CI215" s="15">
        <f ca="1">(BB215*DCF!J$10-DCF!J$5*MAX(BB215*DCF!J$10,0)-MAX(BB215-BA215,0)/Inputs!$B$10)*DCF!J$6</f>
        <v>2991.3134605599944</v>
      </c>
      <c r="CJ215" s="15">
        <f ca="1">(BC215*DCF!K$10-DCF!K$5*MAX(BC215*DCF!K$10,0)-MAX(BC215-BB215,0)/Inputs!$B$10)*DCF!K$6</f>
        <v>3222.2058309456011</v>
      </c>
      <c r="CK215" s="15">
        <f ca="1">(BD215*DCF!L$10-DCF!L$5*MAX(BD215*DCF!L$10,0)-MAX(BD215-BC215,0)/Inputs!$B$10)*DCF!L$6</f>
        <v>4165.826012475176</v>
      </c>
      <c r="CL215" s="15">
        <f ca="1">(BE215*DCF!M$10-DCF!M$5*MAX(BE215*DCF!M$10,0)-MAX(BE215-BD215,0)/Inputs!$B$10)*DCF!M$6</f>
        <v>5003.9276962383965</v>
      </c>
      <c r="CM215" s="15">
        <f ca="1">(BF215*DCF!C$28-DCF!C$5*MAX(BF215*DCF!C$28,0)-MAX(BF215-Inputs!$B$13,0)/Inputs!$B$17)*DCF!C$6</f>
        <v>3586.3633907356407</v>
      </c>
      <c r="CN215" s="15">
        <f ca="1">(BG215*DCF!D$28-DCF!D$5*MAX(BG215*DCF!D$28,0)-MAX(BG215-BF215,0)/Inputs!$B$17)*DCF!D$6</f>
        <v>3443.9099224804813</v>
      </c>
      <c r="CO215" s="15">
        <f ca="1">(BH215*DCF!E$28-DCF!E$5*MAX(BH215*DCF!E$28,0)-MAX(BH215-BG215,0)/Inputs!$B$17)*DCF!E$6</f>
        <v>3368.7340724783421</v>
      </c>
      <c r="CP215" s="15">
        <f ca="1">(BI215*DCF!F$28-DCF!F$5*MAX(BI215*DCF!F$28,0)-MAX(BI215-BH215,0)/Inputs!$B$17)*DCF!F$6</f>
        <v>3754.0445972674434</v>
      </c>
      <c r="CQ215" s="15">
        <f ca="1">(BJ215*DCF!G$28-DCF!G$5*MAX(BJ215*DCF!G$28,0)-MAX(BJ215-BI215,0)/Inputs!$B$17)*DCF!G$6</f>
        <v>4945.6848777773748</v>
      </c>
      <c r="CR215" s="15">
        <f ca="1">(BK215*DCF!H$28-DCF!H$5*MAX(BK215*DCF!H$28,0)-MAX(BK215-BJ215,0)/Inputs!$B$17)*DCF!H$6</f>
        <v>5995.9709294856521</v>
      </c>
      <c r="CS215" s="15">
        <f ca="1">(BL215*DCF!I$28-DCF!I$5*MAX(BL215*DCF!I$28,0)-MAX(BL215-BK215,0)/Inputs!$B$17)*DCF!I$6</f>
        <v>6777.1517000551239</v>
      </c>
      <c r="CT215" s="15">
        <f ca="1">(BM215*DCF!J$28-DCF!J$5*MAX(BM215*DCF!J$28,0)-MAX(BM215-BL215,0)/Inputs!$B$17)*DCF!J$6</f>
        <v>7767.4072995671459</v>
      </c>
      <c r="CU215" s="15">
        <f ca="1">(BN215*DCF!K$28-DCF!K$5*MAX(BN215*DCF!K$28,0)-MAX(BN215-BM215,0)/Inputs!$B$17)*DCF!K$6</f>
        <v>8257.6877574035716</v>
      </c>
      <c r="CV215" s="15">
        <f ca="1">(BO215*DCF!L$28-DCF!L$5*MAX(BO215*DCF!L$28,0)-MAX(BO215-BN215,0)/Inputs!$B$17)*DCF!L$6</f>
        <v>8853.7665620661191</v>
      </c>
      <c r="CW215" s="15">
        <f ca="1">(BP215*DCF!M$28-DCF!M$5*MAX(BP215*DCF!M$28,0)-MAX(BP215-BO215,0)/Inputs!$B$17)*DCF!M$6</f>
        <v>9536.6299618882895</v>
      </c>
      <c r="CX215" s="15">
        <f ca="1">(BQ215*DCF!C$46-DCF!C$5*MAX(BQ215*DCF!C$46,0)-MAX(BQ215-Inputs!$B$20,0)/Inputs!$B$24)*DCF!C$6</f>
        <v>-1332.2449193439063</v>
      </c>
      <c r="CY215" s="15">
        <f ca="1">(BR215*DCF!D$46-DCF!D$5*MAX(BR215*DCF!D$46,0)-MAX(BR215-BQ215,0)/Inputs!$B$24)*DCF!D$6</f>
        <v>-1282.4947112321645</v>
      </c>
      <c r="CZ215" s="15">
        <f ca="1">(BS215*DCF!E$46-DCF!E$5*MAX(BS215*DCF!E$46,0)-MAX(BS215-BR215,0)/Inputs!$B$24)*DCF!E$6</f>
        <v>-3532.2393702515506</v>
      </c>
      <c r="DA215" s="15">
        <f ca="1">(BT215*DCF!F$46-DCF!F$5*MAX(BT215*DCF!F$46,0)-MAX(BT215-BS215,0)/Inputs!$B$24)*DCF!F$6</f>
        <v>-2419.9702633276092</v>
      </c>
      <c r="DB215" s="15">
        <f ca="1">(BU215*DCF!G$46-DCF!G$5*MAX(BU215*DCF!G$46,0)-MAX(BU215-BT215,0)/Inputs!$B$24)*DCF!G$6</f>
        <v>-1771.2116139164002</v>
      </c>
      <c r="DC215" s="15">
        <f ca="1">(BV215*DCF!H$46-DCF!H$5*MAX(BV215*DCF!H$46,0)-MAX(BV215-BU215,0)/Inputs!$B$24)*DCF!H$6</f>
        <v>-403.86435975926651</v>
      </c>
      <c r="DD215" s="15">
        <f ca="1">(BW215*DCF!I$46-DCF!I$5*MAX(BW215*DCF!I$46,0)-MAX(BW215-BV215,0)/Inputs!$B$24)*DCF!I$6</f>
        <v>-2697.2780189001373</v>
      </c>
      <c r="DE215" s="15">
        <f ca="1">(BX215*DCF!J$46-DCF!J$5*MAX(BX215*DCF!J$46,0)-MAX(BX215-BW215,0)/Inputs!$B$24)*DCF!J$6</f>
        <v>-358.65784960252586</v>
      </c>
      <c r="DF215" s="15">
        <f ca="1">(BY215*DCF!K$46-DCF!K$5*MAX(BY215*DCF!K$46,0)-MAX(BY215-BX215,0)/Inputs!$B$24)*DCF!K$6</f>
        <v>-242.14736334032474</v>
      </c>
      <c r="DG215" s="15">
        <f ca="1">(BZ215*DCF!L$46-DCF!L$5*MAX(BZ215*DCF!L$46,0)-MAX(BZ215-BY215,0)/Inputs!$B$24)*DCF!L$6</f>
        <v>175.28573016723632</v>
      </c>
      <c r="DH215" s="15">
        <f ca="1">(CA215*DCF!M$46-DCF!M$5*MAX(CA215*DCF!M$46,0)-MAX(CA215-BZ215,0)/Inputs!$B$24)*DCF!M$6</f>
        <v>3537.3231328159045</v>
      </c>
      <c r="DI215" s="15">
        <f ca="1">SUM(CB215:CL215)+BE215*DCF!M$10*(1+Inputs!$B$30)*(1-Inputs!$B$33)*(1-Inputs!$B$30/Inputs!$B$31)/(Inputs!$B$29-Inputs!$B$30)*DCF!M$6</f>
        <v>125927.77941711839</v>
      </c>
      <c r="DJ215" s="15">
        <f ca="1">SUM(CM215:CW215)+BP215*DCF!M$28*(1+Inputs!$B$30)*(1-Inputs!$B$33)*(1-Inputs!$B$30/Inputs!$B$31)/(Inputs!$B$29-Inputs!$B$30)*DCF!M$6</f>
        <v>267172.40810902754</v>
      </c>
      <c r="DK215" s="15">
        <f ca="1">SUM(CX215:DH215)+CA215*DCF!M$46*(1+Inputs!$B$30)*(1-Inputs!$B$33)*(1-Inputs!$B$30/Inputs!$B$31)/(Inputs!$B$29-Inputs!$B$30)*DCF!M$6</f>
        <v>129196.42821387859</v>
      </c>
      <c r="DM215" s="15">
        <f ca="1">DI215+DJ215+DK215+Inputs!$B$34+Inputs!$B$36-Inputs!$B$35</f>
        <v>599147.61574002448</v>
      </c>
    </row>
    <row r="216" spans="1:117" x14ac:dyDescent="0.75">
      <c r="A216" s="11">
        <v>203</v>
      </c>
      <c r="C216" s="23">
        <f t="shared" ca="1" si="140"/>
        <v>-1.3170108222907357</v>
      </c>
      <c r="D216" s="23">
        <f t="shared" ca="1" si="140"/>
        <v>1.3559488058199229</v>
      </c>
      <c r="E216" s="23">
        <f t="shared" ca="1" si="140"/>
        <v>-0.76922916864437341</v>
      </c>
      <c r="F216" s="23">
        <f t="shared" ca="1" si="140"/>
        <v>0.90321657908052566</v>
      </c>
      <c r="G216" s="23">
        <f t="shared" ca="1" si="140"/>
        <v>0.28745119311542128</v>
      </c>
      <c r="H216" s="23">
        <f t="shared" ca="1" si="140"/>
        <v>1.9845393592677871</v>
      </c>
      <c r="I216" s="23">
        <f t="shared" ca="1" si="140"/>
        <v>1.0089101057233352</v>
      </c>
      <c r="J216" s="23">
        <f t="shared" ca="1" si="140"/>
        <v>1.507962009523842</v>
      </c>
      <c r="K216" s="23">
        <f t="shared" ca="1" si="140"/>
        <v>-0.43003496160277777</v>
      </c>
      <c r="L216" s="23">
        <f t="shared" ca="1" si="140"/>
        <v>0.52117486266530955</v>
      </c>
      <c r="M216" s="23">
        <f t="shared" ca="1" si="140"/>
        <v>0.2375851955535985</v>
      </c>
      <c r="N216" s="23">
        <f ca="1">SQRT(Inputs!$B$38)*C216+SQRT(1-Inputs!$B$38)*_xlfn.NORM.S.INV(RAND())</f>
        <v>-0.28599211029162436</v>
      </c>
      <c r="O216" s="23">
        <f ca="1">SQRT(Inputs!$B$38)*D216+SQRT(1-Inputs!$B$38)*_xlfn.NORM.S.INV(RAND())</f>
        <v>0.5207971370016492</v>
      </c>
      <c r="P216" s="23">
        <f ca="1">SQRT(Inputs!$B$38)*E216+SQRT(1-Inputs!$B$38)*_xlfn.NORM.S.INV(RAND())</f>
        <v>-1.0665611621645148</v>
      </c>
      <c r="Q216" s="23">
        <f ca="1">SQRT(Inputs!$B$38)*F216+SQRT(1-Inputs!$B$38)*_xlfn.NORM.S.INV(RAND())</f>
        <v>1.0860347776566086</v>
      </c>
      <c r="R216" s="23">
        <f ca="1">SQRT(Inputs!$B$38)*G216+SQRT(1-Inputs!$B$38)*_xlfn.NORM.S.INV(RAND())</f>
        <v>1.2345558909000489</v>
      </c>
      <c r="S216" s="23">
        <f ca="1">SQRT(Inputs!$B$38)*H216+SQRT(1-Inputs!$B$38)*_xlfn.NORM.S.INV(RAND())</f>
        <v>-0.3236777455948312</v>
      </c>
      <c r="T216" s="23">
        <f ca="1">SQRT(Inputs!$B$38)*I216+SQRT(1-Inputs!$B$38)*_xlfn.NORM.S.INV(RAND())</f>
        <v>0.80352522802943627</v>
      </c>
      <c r="U216" s="23">
        <f ca="1">SQRT(Inputs!$B$38)*J216+SQRT(1-Inputs!$B$38)*_xlfn.NORM.S.INV(RAND())</f>
        <v>-0.70877702341467697</v>
      </c>
      <c r="V216" s="23">
        <f ca="1">SQRT(Inputs!$B$38)*K216+SQRT(1-Inputs!$B$38)*_xlfn.NORM.S.INV(RAND())</f>
        <v>-0.59148428586007284</v>
      </c>
      <c r="W216" s="23">
        <f ca="1">SQRT(Inputs!$B$38)*L216+SQRT(1-Inputs!$B$38)*_xlfn.NORM.S.INV(RAND())</f>
        <v>-0.15208154160403342</v>
      </c>
      <c r="X216" s="23">
        <f ca="1">SQRT(Inputs!$B$38)*M216+SQRT(1-Inputs!$B$38)*_xlfn.NORM.S.INV(RAND())</f>
        <v>-1.4383501900035713</v>
      </c>
      <c r="Y216" s="23">
        <f ca="1">SQRT(Inputs!$B$38)*C216+SQRT(1-Inputs!$B$38)*_xlfn.NORM.S.INV(RAND())</f>
        <v>-1.3683496504671715</v>
      </c>
      <c r="Z216" s="23">
        <f ca="1">SQRT(Inputs!$B$38)*D216+SQRT(1-Inputs!$B$38)*_xlfn.NORM.S.INV(RAND())</f>
        <v>2.1656270586868707</v>
      </c>
      <c r="AA216" s="23">
        <f ca="1">SQRT(Inputs!$B$38)*E216+SQRT(1-Inputs!$B$38)*_xlfn.NORM.S.INV(RAND())</f>
        <v>-1.3996855233841963</v>
      </c>
      <c r="AB216" s="23">
        <f ca="1">SQRT(Inputs!$B$38)*F216+SQRT(1-Inputs!$B$38)*_xlfn.NORM.S.INV(RAND())</f>
        <v>-0.19205037842750095</v>
      </c>
      <c r="AC216" s="23">
        <f ca="1">SQRT(Inputs!$B$38)*G216+SQRT(1-Inputs!$B$38)*_xlfn.NORM.S.INV(RAND())</f>
        <v>1.8022373133130662</v>
      </c>
      <c r="AD216" s="23">
        <f ca="1">SQRT(Inputs!$B$38)*H216+SQRT(1-Inputs!$B$38)*_xlfn.NORM.S.INV(RAND())</f>
        <v>0.69752088824262493</v>
      </c>
      <c r="AE216" s="23">
        <f ca="1">SQRT(Inputs!$B$38)*I216+SQRT(1-Inputs!$B$38)*_xlfn.NORM.S.INV(RAND())</f>
        <v>2.3555280339710789</v>
      </c>
      <c r="AF216" s="23">
        <f ca="1">SQRT(Inputs!$B$38)*J216+SQRT(1-Inputs!$B$38)*_xlfn.NORM.S.INV(RAND())</f>
        <v>0.17132190795648683</v>
      </c>
      <c r="AG216" s="23">
        <f ca="1">SQRT(Inputs!$B$38)*K216+SQRT(1-Inputs!$B$38)*_xlfn.NORM.S.INV(RAND())</f>
        <v>0.40368876988035873</v>
      </c>
      <c r="AH216" s="23">
        <f ca="1">SQRT(Inputs!$B$38)*L216+SQRT(1-Inputs!$B$38)*_xlfn.NORM.S.INV(RAND())</f>
        <v>-1.1289265361089706</v>
      </c>
      <c r="AI216" s="23">
        <f ca="1">SQRT(Inputs!$B$38)*M216+SQRT(1-Inputs!$B$38)*_xlfn.NORM.S.INV(RAND())</f>
        <v>-1.0193002569712233</v>
      </c>
      <c r="AJ216" s="23">
        <f ca="1">SQRT(Inputs!$B$38)*C216+SQRT(1-Inputs!$B$38)*_xlfn.NORM.S.INV(RAND())</f>
        <v>0.38847991925794612</v>
      </c>
      <c r="AK216" s="23">
        <f ca="1">SQRT(Inputs!$B$38)*D216+SQRT(1-Inputs!$B$38)*_xlfn.NORM.S.INV(RAND())</f>
        <v>1.0580642281188266</v>
      </c>
      <c r="AL216" s="23">
        <f ca="1">SQRT(Inputs!$B$38)*E216+SQRT(1-Inputs!$B$38)*_xlfn.NORM.S.INV(RAND())</f>
        <v>-1.1396449942391991</v>
      </c>
      <c r="AM216" s="23">
        <f ca="1">SQRT(Inputs!$B$38)*F216+SQRT(1-Inputs!$B$38)*_xlfn.NORM.S.INV(RAND())</f>
        <v>0.24155149184547253</v>
      </c>
      <c r="AN216" s="23">
        <f ca="1">SQRT(Inputs!$B$38)*G216+SQRT(1-Inputs!$B$38)*_xlfn.NORM.S.INV(RAND())</f>
        <v>-0.91775703971353639</v>
      </c>
      <c r="AO216" s="23">
        <f ca="1">SQRT(Inputs!$B$38)*H216+SQRT(1-Inputs!$B$38)*_xlfn.NORM.S.INV(RAND())</f>
        <v>0.94929625449430388</v>
      </c>
      <c r="AP216" s="23">
        <f ca="1">SQRT(Inputs!$B$38)*I216+SQRT(1-Inputs!$B$38)*_xlfn.NORM.S.INV(RAND())</f>
        <v>1.6674974423867139</v>
      </c>
      <c r="AQ216" s="23">
        <f ca="1">SQRT(Inputs!$B$38)*J216+SQRT(1-Inputs!$B$38)*_xlfn.NORM.S.INV(RAND())</f>
        <v>2.3950246423987891</v>
      </c>
      <c r="AR216" s="23">
        <f ca="1">SQRT(Inputs!$B$38)*K216+SQRT(1-Inputs!$B$38)*_xlfn.NORM.S.INV(RAND())</f>
        <v>-9.1212697551134203E-2</v>
      </c>
      <c r="AS216" s="23">
        <f ca="1">SQRT(Inputs!$B$38)*L216+SQRT(1-Inputs!$B$38)*_xlfn.NORM.S.INV(RAND())</f>
        <v>-0.42385617684881083</v>
      </c>
      <c r="AT216" s="23">
        <f ca="1">SQRT(Inputs!$B$38)*M216+SQRT(1-Inputs!$B$38)*_xlfn.NORM.S.INV(RAND())</f>
        <v>1.3247755847770279</v>
      </c>
      <c r="AU216" s="15">
        <f ca="1">Inputs!$B$6*EXP($B$8-0.5*C$5^2+C$5*N216)</f>
        <v>4737.7517782413242</v>
      </c>
      <c r="AV216" s="15">
        <f t="shared" ca="1" si="110"/>
        <v>6225.908924879398</v>
      </c>
      <c r="AW216" s="15">
        <f t="shared" ca="1" si="111"/>
        <v>6574.2207637708616</v>
      </c>
      <c r="AX216" s="15">
        <f t="shared" ca="1" si="112"/>
        <v>9192.8453224740661</v>
      </c>
      <c r="AY216" s="15">
        <f t="shared" ca="1" si="113"/>
        <v>12977.007253159236</v>
      </c>
      <c r="AZ216" s="15">
        <f t="shared" ca="1" si="114"/>
        <v>15315.49186444724</v>
      </c>
      <c r="BA216" s="15">
        <f t="shared" ca="1" si="115"/>
        <v>20386.579643182125</v>
      </c>
      <c r="BB216" s="15">
        <f t="shared" ca="1" si="116"/>
        <v>23248.43468658358</v>
      </c>
      <c r="BC216" s="15">
        <f t="shared" ca="1" si="117"/>
        <v>26893.24041794056</v>
      </c>
      <c r="BD216" s="15">
        <f t="shared" ca="1" si="118"/>
        <v>32481.414781148196</v>
      </c>
      <c r="BE216" s="15">
        <f t="shared" ca="1" si="119"/>
        <v>34914.665588873628</v>
      </c>
      <c r="BF216" s="15">
        <f ca="1">Inputs!$B$13*EXP($B$9-0.5*C$6^2+C$6*Y216)</f>
        <v>10544.894344158976</v>
      </c>
      <c r="BG216" s="15">
        <f t="shared" ca="1" si="120"/>
        <v>18995.797118714141</v>
      </c>
      <c r="BH216" s="15">
        <f t="shared" ca="1" si="121"/>
        <v>18401.052932904087</v>
      </c>
      <c r="BI216" s="15">
        <f t="shared" ca="1" si="122"/>
        <v>21869.536985793449</v>
      </c>
      <c r="BJ216" s="15">
        <f t="shared" ca="1" si="123"/>
        <v>34764.015890248404</v>
      </c>
      <c r="BK216" s="15">
        <f t="shared" ca="1" si="124"/>
        <v>46916.564320907142</v>
      </c>
      <c r="BL216" s="15">
        <f t="shared" ca="1" si="125"/>
        <v>78204.188180530851</v>
      </c>
      <c r="BM216" s="15">
        <f t="shared" ca="1" si="126"/>
        <v>98197.674660107863</v>
      </c>
      <c r="BN216" s="15">
        <f t="shared" ca="1" si="127"/>
        <v>126756.92591177273</v>
      </c>
      <c r="BO216" s="15">
        <f t="shared" ca="1" si="128"/>
        <v>136781.03660779895</v>
      </c>
      <c r="BP216" s="15">
        <f t="shared" ca="1" si="129"/>
        <v>149990.65363198446</v>
      </c>
      <c r="BQ216" s="15">
        <f ca="1">Inputs!$B$20*EXP($B$10-0.5*C$7^2+C$7*AJ216)</f>
        <v>4923.208779108194</v>
      </c>
      <c r="BR216" s="15">
        <f t="shared" ca="1" si="130"/>
        <v>9347.9968253576953</v>
      </c>
      <c r="BS216" s="15">
        <f t="shared" ca="1" si="131"/>
        <v>9227.7939786096449</v>
      </c>
      <c r="BT216" s="15">
        <f t="shared" ca="1" si="132"/>
        <v>13555.436798668536</v>
      </c>
      <c r="BU216" s="15">
        <f t="shared" ca="1" si="133"/>
        <v>15045.117315068866</v>
      </c>
      <c r="BV216" s="15">
        <f t="shared" ca="1" si="134"/>
        <v>25923.733787342971</v>
      </c>
      <c r="BW216" s="15">
        <f t="shared" ca="1" si="135"/>
        <v>51485.274222511449</v>
      </c>
      <c r="BX216" s="15">
        <f t="shared" ca="1" si="136"/>
        <v>116390.55876652013</v>
      </c>
      <c r="BY216" s="15">
        <f t="shared" ca="1" si="137"/>
        <v>160261.62779294365</v>
      </c>
      <c r="BZ216" s="15">
        <f t="shared" ca="1" si="138"/>
        <v>208013.12248562041</v>
      </c>
      <c r="CA216" s="15">
        <f t="shared" ca="1" si="139"/>
        <v>369753.32684584957</v>
      </c>
      <c r="CB216" s="15">
        <f ca="1">(AU216*DCF!C$10-DCF!C$5*MAX(AU216*DCF!C$10,0)-MAX(AU216-Inputs!$B$6,0)/Inputs!$B$10)*DCF!C$6</f>
        <v>1044.6749404906839</v>
      </c>
      <c r="CC216" s="15">
        <f ca="1">(AV216*DCF!D$10-DCF!D$5*MAX(AV216*DCF!D$10,0)-MAX(AV216-AU216,0)/Inputs!$B$10)*DCF!D$6</f>
        <v>1154.6749489225642</v>
      </c>
      <c r="CD216" s="15">
        <f ca="1">(AW216*DCF!E$10-DCF!E$5*MAX(AW216*DCF!E$10,0)-MAX(AW216-AV216,0)/Inputs!$B$10)*DCF!E$6</f>
        <v>1439.4286712721671</v>
      </c>
      <c r="CE216" s="15">
        <f ca="1">(AX216*DCF!F$10-DCF!F$5*MAX(AX216*DCF!F$10,0)-MAX(AX216-AW216,0)/Inputs!$B$10)*DCF!F$6</f>
        <v>1461.9126360635673</v>
      </c>
      <c r="CF216" s="15">
        <f ca="1">(AY216*DCF!G$10-DCF!G$5*MAX(AY216*DCF!G$10,0)-MAX(AY216-AX216,0)/Inputs!$B$10)*DCF!G$6</f>
        <v>1946.3992895865354</v>
      </c>
      <c r="CG216" s="15">
        <f ca="1">(AZ216*DCF!H$10-DCF!H$5*MAX(AZ216*DCF!H$10,0)-MAX(AZ216-AY216,0)/Inputs!$B$10)*DCF!H$6</f>
        <v>2558.2738653939787</v>
      </c>
      <c r="CH216" s="15">
        <f ca="1">(BA216*DCF!I$10-DCF!I$5*MAX(BA216*DCF!I$10,0)-MAX(BA216-AZ216,0)/Inputs!$B$10)*DCF!I$6</f>
        <v>2892.0483255504964</v>
      </c>
      <c r="CI216" s="15">
        <f ca="1">(BB216*DCF!J$10-DCF!J$5*MAX(BB216*DCF!J$10,0)-MAX(BB216-BA216,0)/Inputs!$B$10)*DCF!J$6</f>
        <v>3555.8183638851297</v>
      </c>
      <c r="CJ216" s="15">
        <f ca="1">(BC216*DCF!K$10-DCF!K$5*MAX(BC216*DCF!K$10,0)-MAX(BC216-BB216,0)/Inputs!$B$10)*DCF!K$6</f>
        <v>3819.1624811110419</v>
      </c>
      <c r="CK216" s="15">
        <f ca="1">(BD216*DCF!L$10-DCF!L$5*MAX(BD216*DCF!L$10,0)-MAX(BD216-BC216,0)/Inputs!$B$10)*DCF!L$6</f>
        <v>4176.1735889258207</v>
      </c>
      <c r="CL216" s="15">
        <f ca="1">(BE216*DCF!M$10-DCF!M$5*MAX(BE216*DCF!M$10,0)-MAX(BE216-BD216,0)/Inputs!$B$10)*DCF!M$6</f>
        <v>4636.2330944579198</v>
      </c>
      <c r="CM216" s="15">
        <f ca="1">(BF216*DCF!C$28-DCF!C$5*MAX(BF216*DCF!C$28,0)-MAX(BF216-Inputs!$B$13,0)/Inputs!$B$17)*DCF!C$6</f>
        <v>3218.2325990705244</v>
      </c>
      <c r="CN216" s="15">
        <f ca="1">(BG216*DCF!D$28-DCF!D$5*MAX(BG216*DCF!D$28,0)-MAX(BG216-BF216,0)/Inputs!$B$17)*DCF!D$6</f>
        <v>3791.7353344036801</v>
      </c>
      <c r="CO216" s="15">
        <f ca="1">(BH216*DCF!E$28-DCF!E$5*MAX(BH216*DCF!E$28,0)-MAX(BH216-BG216,0)/Inputs!$B$17)*DCF!E$6</f>
        <v>5211.5058479067648</v>
      </c>
      <c r="CP216" s="15">
        <f ca="1">(BI216*DCF!F$28-DCF!F$5*MAX(BI216*DCF!F$28,0)-MAX(BI216-BH216,0)/Inputs!$B$17)*DCF!F$6</f>
        <v>5305.5108837756416</v>
      </c>
      <c r="CQ216" s="15">
        <f ca="1">(BJ216*DCF!G$28-DCF!G$5*MAX(BJ216*DCF!G$28,0)-MAX(BJ216-BI216,0)/Inputs!$B$17)*DCF!G$6</f>
        <v>6851.0637067220441</v>
      </c>
      <c r="CR216" s="15">
        <f ca="1">(BK216*DCF!H$28-DCF!H$5*MAX(BK216*DCF!H$28,0)-MAX(BK216-BJ216,0)/Inputs!$B$17)*DCF!H$6</f>
        <v>9714.8189917981235</v>
      </c>
      <c r="CS216" s="15">
        <f ca="1">(BL216*DCF!I$28-DCF!I$5*MAX(BL216*DCF!I$28,0)-MAX(BL216-BK216,0)/Inputs!$B$17)*DCF!I$6</f>
        <v>13899.219148762144</v>
      </c>
      <c r="CT216" s="15">
        <f ca="1">(BM216*DCF!J$28-DCF!J$5*MAX(BM216*DCF!J$28,0)-MAX(BM216-BL216,0)/Inputs!$B$17)*DCF!J$6</f>
        <v>19255.260485222232</v>
      </c>
      <c r="CU216" s="15">
        <f ca="1">(BN216*DCF!K$28-DCF!K$5*MAX(BN216*DCF!K$28,0)-MAX(BN216-BM216,0)/Inputs!$B$17)*DCF!K$6</f>
        <v>23270.809548216985</v>
      </c>
      <c r="CV216" s="15">
        <f ca="1">(BO216*DCF!L$28-DCF!L$5*MAX(BO216*DCF!L$28,0)-MAX(BO216-BN216,0)/Inputs!$B$17)*DCF!L$6</f>
        <v>26156.442979602918</v>
      </c>
      <c r="CW216" s="15">
        <f ca="1">(BP216*DCF!M$28-DCF!M$5*MAX(BP216*DCF!M$28,0)-MAX(BP216-BO216,0)/Inputs!$B$17)*DCF!M$6</f>
        <v>26840.052124819969</v>
      </c>
      <c r="CX216" s="15">
        <f ca="1">(BQ216*DCF!C$46-DCF!C$5*MAX(BQ216*DCF!C$46,0)-MAX(BQ216-Inputs!$B$20,0)/Inputs!$B$24)*DCF!C$6</f>
        <v>-1932.4772141627209</v>
      </c>
      <c r="CY216" s="15">
        <f ca="1">(BR216*DCF!D$46-DCF!D$5*MAX(BR216*DCF!D$46,0)-MAX(BR216-BQ216,0)/Inputs!$B$24)*DCF!D$6</f>
        <v>-3483.5053902437285</v>
      </c>
      <c r="CZ216" s="15">
        <f ca="1">(BS216*DCF!E$46-DCF!E$5*MAX(BS216*DCF!E$46,0)-MAX(BS216-BR216,0)/Inputs!$B$24)*DCF!E$6</f>
        <v>-1091.2027047653316</v>
      </c>
      <c r="DA216" s="15">
        <f ca="1">(BT216*DCF!F$46-DCF!F$5*MAX(BT216*DCF!F$46,0)-MAX(BT216-BS216,0)/Inputs!$B$24)*DCF!F$6</f>
        <v>-2563.0241696972612</v>
      </c>
      <c r="DB216" s="15">
        <f ca="1">(BU216*DCF!G$46-DCF!G$5*MAX(BU216*DCF!G$46,0)-MAX(BU216-BT216,0)/Inputs!$B$24)*DCF!G$6</f>
        <v>-1007.1871141805304</v>
      </c>
      <c r="DC216" s="15">
        <f ca="1">(BV216*DCF!H$46-DCF!H$5*MAX(BV216*DCF!H$46,0)-MAX(BV216-BU216,0)/Inputs!$B$24)*DCF!H$6</f>
        <v>-3380.4634143701765</v>
      </c>
      <c r="DD216" s="15">
        <f ca="1">(BW216*DCF!I$46-DCF!I$5*MAX(BW216*DCF!I$46,0)-MAX(BW216-BV216,0)/Inputs!$B$24)*DCF!I$6</f>
        <v>-6148.6570344072907</v>
      </c>
      <c r="DE216" s="15">
        <f ca="1">(BX216*DCF!J$46-DCF!J$5*MAX(BX216*DCF!J$46,0)-MAX(BX216-BW216,0)/Inputs!$B$24)*DCF!J$6</f>
        <v>-12329.559071629214</v>
      </c>
      <c r="DF216" s="15">
        <f ca="1">(BY216*DCF!K$46-DCF!K$5*MAX(BY216*DCF!K$46,0)-MAX(BY216-BX216,0)/Inputs!$B$24)*DCF!K$6</f>
        <v>-1592.5647766719214</v>
      </c>
      <c r="DG216" s="15">
        <f ca="1">(BZ216*DCF!L$46-DCF!L$5*MAX(BZ216*DCF!L$46,0)-MAX(BZ216-BY216,0)/Inputs!$B$24)*DCF!L$6</f>
        <v>3572.6641202617975</v>
      </c>
      <c r="DH216" s="15">
        <f ca="1">(CA216*DCF!M$46-DCF!M$5*MAX(CA216*DCF!M$46,0)-MAX(CA216-BZ216,0)/Inputs!$B$24)*DCF!M$6</f>
        <v>-4825.5829352609908</v>
      </c>
      <c r="DI216" s="15">
        <f ca="1">SUM(CB216:CL216)+BE216*DCF!M$10*(1+Inputs!$B$30)*(1-Inputs!$B$33)*(1-Inputs!$B$30/Inputs!$B$31)/(Inputs!$B$29-Inputs!$B$30)*DCF!M$6</f>
        <v>125852.77623815033</v>
      </c>
      <c r="DJ216" s="15">
        <f ca="1">SUM(CM216:CW216)+BP216*DCF!M$28*(1+Inputs!$B$30)*(1-Inputs!$B$33)*(1-Inputs!$B$30/Inputs!$B$31)/(Inputs!$B$29-Inputs!$B$30)*DCF!M$6</f>
        <v>700082.61495546577</v>
      </c>
      <c r="DK216" s="15">
        <f ca="1">SUM(CX216:DH216)+CA216*DCF!M$46*(1+Inputs!$B$30)*(1-Inputs!$B$33)*(1-Inputs!$B$30/Inputs!$B$31)/(Inputs!$B$29-Inputs!$B$30)*DCF!M$6</f>
        <v>536900.88368018589</v>
      </c>
      <c r="DM216" s="15">
        <f ca="1">DI216+DJ216+DK216+Inputs!$B$34+Inputs!$B$36-Inputs!$B$35</f>
        <v>1439687.274873802</v>
      </c>
    </row>
    <row r="217" spans="1:117" x14ac:dyDescent="0.75">
      <c r="A217" s="11">
        <v>204</v>
      </c>
      <c r="C217" s="23">
        <f t="shared" ca="1" si="140"/>
        <v>-8.7091863689768123E-2</v>
      </c>
      <c r="D217" s="23">
        <f t="shared" ca="1" si="140"/>
        <v>0.18910931847344056</v>
      </c>
      <c r="E217" s="23">
        <f t="shared" ca="1" si="140"/>
        <v>1.8656109318375074</v>
      </c>
      <c r="F217" s="23">
        <f t="shared" ca="1" si="140"/>
        <v>1.8637972891494698</v>
      </c>
      <c r="G217" s="23">
        <f t="shared" ca="1" si="140"/>
        <v>-0.12596393985719162</v>
      </c>
      <c r="H217" s="23">
        <f t="shared" ca="1" si="140"/>
        <v>-0.28994610195420939</v>
      </c>
      <c r="I217" s="23">
        <f t="shared" ca="1" si="140"/>
        <v>-0.2457445138142543</v>
      </c>
      <c r="J217" s="23">
        <f t="shared" ca="1" si="140"/>
        <v>-0.94162707874919716</v>
      </c>
      <c r="K217" s="23">
        <f t="shared" ca="1" si="140"/>
        <v>1.1034708375910673E-2</v>
      </c>
      <c r="L217" s="23">
        <f t="shared" ca="1" si="140"/>
        <v>-8.5680354646318235E-2</v>
      </c>
      <c r="M217" s="23">
        <f t="shared" ca="1" si="140"/>
        <v>0.67736625714928356</v>
      </c>
      <c r="N217" s="23">
        <f ca="1">SQRT(Inputs!$B$38)*C217+SQRT(1-Inputs!$B$38)*_xlfn.NORM.S.INV(RAND())</f>
        <v>-7.9363920427837839E-2</v>
      </c>
      <c r="O217" s="23">
        <f ca="1">SQRT(Inputs!$B$38)*D217+SQRT(1-Inputs!$B$38)*_xlfn.NORM.S.INV(RAND())</f>
        <v>1.2714561182374515</v>
      </c>
      <c r="P217" s="23">
        <f ca="1">SQRT(Inputs!$B$38)*E217+SQRT(1-Inputs!$B$38)*_xlfn.NORM.S.INV(RAND())</f>
        <v>1.717040561678534</v>
      </c>
      <c r="Q217" s="23">
        <f ca="1">SQRT(Inputs!$B$38)*F217+SQRT(1-Inputs!$B$38)*_xlfn.NORM.S.INV(RAND())</f>
        <v>0.92181828072063643</v>
      </c>
      <c r="R217" s="23">
        <f ca="1">SQRT(Inputs!$B$38)*G217+SQRT(1-Inputs!$B$38)*_xlfn.NORM.S.INV(RAND())</f>
        <v>0.2541587078876249</v>
      </c>
      <c r="S217" s="23">
        <f ca="1">SQRT(Inputs!$B$38)*H217+SQRT(1-Inputs!$B$38)*_xlfn.NORM.S.INV(RAND())</f>
        <v>0.58587107172054342</v>
      </c>
      <c r="T217" s="23">
        <f ca="1">SQRT(Inputs!$B$38)*I217+SQRT(1-Inputs!$B$38)*_xlfn.NORM.S.INV(RAND())</f>
        <v>-0.86936091928901127</v>
      </c>
      <c r="U217" s="23">
        <f ca="1">SQRT(Inputs!$B$38)*J217+SQRT(1-Inputs!$B$38)*_xlfn.NORM.S.INV(RAND())</f>
        <v>-1.310268384233314</v>
      </c>
      <c r="V217" s="23">
        <f ca="1">SQRT(Inputs!$B$38)*K217+SQRT(1-Inputs!$B$38)*_xlfn.NORM.S.INV(RAND())</f>
        <v>-0.82766582307230696</v>
      </c>
      <c r="W217" s="23">
        <f ca="1">SQRT(Inputs!$B$38)*L217+SQRT(1-Inputs!$B$38)*_xlfn.NORM.S.INV(RAND())</f>
        <v>0.20447646841001504</v>
      </c>
      <c r="X217" s="23">
        <f ca="1">SQRT(Inputs!$B$38)*M217+SQRT(1-Inputs!$B$38)*_xlfn.NORM.S.INV(RAND())</f>
        <v>-1.4989420028671119</v>
      </c>
      <c r="Y217" s="23">
        <f ca="1">SQRT(Inputs!$B$38)*C217+SQRT(1-Inputs!$B$38)*_xlfn.NORM.S.INV(RAND())</f>
        <v>0.18005982573910553</v>
      </c>
      <c r="Z217" s="23">
        <f ca="1">SQRT(Inputs!$B$38)*D217+SQRT(1-Inputs!$B$38)*_xlfn.NORM.S.INV(RAND())</f>
        <v>1.3085556393413524</v>
      </c>
      <c r="AA217" s="23">
        <f ca="1">SQRT(Inputs!$B$38)*E217+SQRT(1-Inputs!$B$38)*_xlfn.NORM.S.INV(RAND())</f>
        <v>1.0055916034297085</v>
      </c>
      <c r="AB217" s="23">
        <f ca="1">SQRT(Inputs!$B$38)*F217+SQRT(1-Inputs!$B$38)*_xlfn.NORM.S.INV(RAND())</f>
        <v>0.7973163738285638</v>
      </c>
      <c r="AC217" s="23">
        <f ca="1">SQRT(Inputs!$B$38)*G217+SQRT(1-Inputs!$B$38)*_xlfn.NORM.S.INV(RAND())</f>
        <v>-1.928442339930762</v>
      </c>
      <c r="AD217" s="23">
        <f ca="1">SQRT(Inputs!$B$38)*H217+SQRT(1-Inputs!$B$38)*_xlfn.NORM.S.INV(RAND())</f>
        <v>-1.1273420182928606</v>
      </c>
      <c r="AE217" s="23">
        <f ca="1">SQRT(Inputs!$B$38)*I217+SQRT(1-Inputs!$B$38)*_xlfn.NORM.S.INV(RAND())</f>
        <v>1.0885245488782826</v>
      </c>
      <c r="AF217" s="23">
        <f ca="1">SQRT(Inputs!$B$38)*J217+SQRT(1-Inputs!$B$38)*_xlfn.NORM.S.INV(RAND())</f>
        <v>-0.31086991301949296</v>
      </c>
      <c r="AG217" s="23">
        <f ca="1">SQRT(Inputs!$B$38)*K217+SQRT(1-Inputs!$B$38)*_xlfn.NORM.S.INV(RAND())</f>
        <v>0.21001804642392771</v>
      </c>
      <c r="AH217" s="23">
        <f ca="1">SQRT(Inputs!$B$38)*L217+SQRT(1-Inputs!$B$38)*_xlfn.NORM.S.INV(RAND())</f>
        <v>-0.48303673004894898</v>
      </c>
      <c r="AI217" s="23">
        <f ca="1">SQRT(Inputs!$B$38)*M217+SQRT(1-Inputs!$B$38)*_xlfn.NORM.S.INV(RAND())</f>
        <v>0.497195596939975</v>
      </c>
      <c r="AJ217" s="23">
        <f ca="1">SQRT(Inputs!$B$38)*C217+SQRT(1-Inputs!$B$38)*_xlfn.NORM.S.INV(RAND())</f>
        <v>-1.5588063112149579</v>
      </c>
      <c r="AK217" s="23">
        <f ca="1">SQRT(Inputs!$B$38)*D217+SQRT(1-Inputs!$B$38)*_xlfn.NORM.S.INV(RAND())</f>
        <v>0.94769309621369302</v>
      </c>
      <c r="AL217" s="23">
        <f ca="1">SQRT(Inputs!$B$38)*E217+SQRT(1-Inputs!$B$38)*_xlfn.NORM.S.INV(RAND())</f>
        <v>-0.61294156893232965</v>
      </c>
      <c r="AM217" s="23">
        <f ca="1">SQRT(Inputs!$B$38)*F217+SQRT(1-Inputs!$B$38)*_xlfn.NORM.S.INV(RAND())</f>
        <v>1.2422884109969408</v>
      </c>
      <c r="AN217" s="23">
        <f ca="1">SQRT(Inputs!$B$38)*G217+SQRT(1-Inputs!$B$38)*_xlfn.NORM.S.INV(RAND())</f>
        <v>1.7288967105489092E-2</v>
      </c>
      <c r="AO217" s="23">
        <f ca="1">SQRT(Inputs!$B$38)*H217+SQRT(1-Inputs!$B$38)*_xlfn.NORM.S.INV(RAND())</f>
        <v>1.0658841942767203</v>
      </c>
      <c r="AP217" s="23">
        <f ca="1">SQRT(Inputs!$B$38)*I217+SQRT(1-Inputs!$B$38)*_xlfn.NORM.S.INV(RAND())</f>
        <v>-1.6477295497395212</v>
      </c>
      <c r="AQ217" s="23">
        <f ca="1">SQRT(Inputs!$B$38)*J217+SQRT(1-Inputs!$B$38)*_xlfn.NORM.S.INV(RAND())</f>
        <v>-0.31655508343456346</v>
      </c>
      <c r="AR217" s="23">
        <f ca="1">SQRT(Inputs!$B$38)*K217+SQRT(1-Inputs!$B$38)*_xlfn.NORM.S.INV(RAND())</f>
        <v>-8.705551245512036E-2</v>
      </c>
      <c r="AS217" s="23">
        <f ca="1">SQRT(Inputs!$B$38)*L217+SQRT(1-Inputs!$B$38)*_xlfn.NORM.S.INV(RAND())</f>
        <v>1.3096032724596418</v>
      </c>
      <c r="AT217" s="23">
        <f ca="1">SQRT(Inputs!$B$38)*M217+SQRT(1-Inputs!$B$38)*_xlfn.NORM.S.INV(RAND())</f>
        <v>1.6939544630692143</v>
      </c>
      <c r="AU217" s="15">
        <f ca="1">Inputs!$B$6*EXP($B$8-0.5*C$5^2+C$5*N217)</f>
        <v>4898.8978700506113</v>
      </c>
      <c r="AV217" s="15">
        <f t="shared" ca="1" si="110"/>
        <v>7188.8979100409961</v>
      </c>
      <c r="AW217" s="15">
        <f t="shared" ca="1" si="111"/>
        <v>11049.994507280202</v>
      </c>
      <c r="AX217" s="15">
        <f t="shared" ca="1" si="112"/>
        <v>15137.624469268854</v>
      </c>
      <c r="AY217" s="15">
        <f t="shared" ca="1" si="113"/>
        <v>19057.074157986663</v>
      </c>
      <c r="AZ217" s="15">
        <f t="shared" ca="1" si="114"/>
        <v>24860.572292438908</v>
      </c>
      <c r="BA217" s="15">
        <f t="shared" ca="1" si="115"/>
        <v>27777.082705237528</v>
      </c>
      <c r="BB217" s="15">
        <f t="shared" ca="1" si="116"/>
        <v>29823.870260502306</v>
      </c>
      <c r="BC217" s="15">
        <f t="shared" ca="1" si="117"/>
        <v>33721.90667217553</v>
      </c>
      <c r="BD217" s="15">
        <f t="shared" ca="1" si="118"/>
        <v>42110.238586154912</v>
      </c>
      <c r="BE217" s="15">
        <f t="shared" ca="1" si="119"/>
        <v>45015.688934579768</v>
      </c>
      <c r="BF217" s="15">
        <f ca="1">Inputs!$B$13*EXP($B$9-0.5*C$6^2+C$6*Y217)</f>
        <v>14333.656836572936</v>
      </c>
      <c r="BG217" s="15">
        <f t="shared" ca="1" si="120"/>
        <v>22121.229371777914</v>
      </c>
      <c r="BH217" s="15">
        <f t="shared" ca="1" si="121"/>
        <v>31933.668477617663</v>
      </c>
      <c r="BI217" s="15">
        <f t="shared" ca="1" si="122"/>
        <v>44195.831683058765</v>
      </c>
      <c r="BJ217" s="15">
        <f t="shared" ca="1" si="123"/>
        <v>41032.229135295514</v>
      </c>
      <c r="BK217" s="15">
        <f t="shared" ca="1" si="124"/>
        <v>43194.057917142374</v>
      </c>
      <c r="BL217" s="15">
        <f t="shared" ca="1" si="125"/>
        <v>61096.970973039715</v>
      </c>
      <c r="BM217" s="15">
        <f t="shared" ca="1" si="126"/>
        <v>72256.341734845759</v>
      </c>
      <c r="BN217" s="15">
        <f t="shared" ca="1" si="127"/>
        <v>91131.192750424365</v>
      </c>
      <c r="BO217" s="15">
        <f t="shared" ca="1" si="128"/>
        <v>106005.2498815906</v>
      </c>
      <c r="BP217" s="15">
        <f t="shared" ca="1" si="129"/>
        <v>138033.12848542305</v>
      </c>
      <c r="BQ217" s="15">
        <f ca="1">Inputs!$B$20*EXP($B$10-0.5*C$7^2+C$7*AJ217)</f>
        <v>2467.7129579331836</v>
      </c>
      <c r="BR217" s="15">
        <f t="shared" ca="1" si="130"/>
        <v>4524.2042108259639</v>
      </c>
      <c r="BS217" s="15">
        <f t="shared" ca="1" si="131"/>
        <v>5195.3832252585089</v>
      </c>
      <c r="BT217" s="15">
        <f t="shared" ca="1" si="132"/>
        <v>9923.0828167128384</v>
      </c>
      <c r="BU217" s="15">
        <f t="shared" ca="1" si="133"/>
        <v>13809.853975311335</v>
      </c>
      <c r="BV217" s="15">
        <f t="shared" ca="1" si="134"/>
        <v>24428.607682862879</v>
      </c>
      <c r="BW217" s="15">
        <f t="shared" ca="1" si="135"/>
        <v>24052.201546798409</v>
      </c>
      <c r="BX217" s="15">
        <f t="shared" ca="1" si="136"/>
        <v>31572.31219243892</v>
      </c>
      <c r="BY217" s="15">
        <f t="shared" ca="1" si="137"/>
        <v>43507.448098531066</v>
      </c>
      <c r="BZ217" s="15">
        <f t="shared" ca="1" si="138"/>
        <v>77664.178737652852</v>
      </c>
      <c r="CA217" s="15">
        <f t="shared" ca="1" si="139"/>
        <v>147412.15538550212</v>
      </c>
      <c r="CB217" s="15">
        <f ca="1">(AU217*DCF!C$10-DCF!C$5*MAX(AU217*DCF!C$10,0)-MAX(AU217-Inputs!$B$6,0)/Inputs!$B$10)*DCF!C$6</f>
        <v>1043.5259401332719</v>
      </c>
      <c r="CC217" s="15">
        <f ca="1">(AV217*DCF!D$10-DCF!D$5*MAX(AV217*DCF!D$10,0)-MAX(AV217-AU217,0)/Inputs!$B$10)*DCF!D$6</f>
        <v>1193.8885861948445</v>
      </c>
      <c r="CD217" s="15">
        <f ca="1">(AW217*DCF!E$10-DCF!E$5*MAX(AW217*DCF!E$10,0)-MAX(AW217-AV217,0)/Inputs!$B$10)*DCF!E$6</f>
        <v>1681.5889824378869</v>
      </c>
      <c r="CE217" s="15">
        <f ca="1">(AX217*DCF!F$10-DCF!F$5*MAX(AX217*DCF!F$10,0)-MAX(AX217-AW217,0)/Inputs!$B$10)*DCF!F$6</f>
        <v>2453.9848462057412</v>
      </c>
      <c r="CF217" s="15">
        <f ca="1">(AY217*DCF!G$10-DCF!G$5*MAX(AY217*DCF!G$10,0)-MAX(AY217-AX217,0)/Inputs!$B$10)*DCF!G$6</f>
        <v>3173.1307083686515</v>
      </c>
      <c r="CG217" s="15">
        <f ca="1">(AZ217*DCF!H$10-DCF!H$5*MAX(AZ217*DCF!H$10,0)-MAX(AZ217-AY217,0)/Inputs!$B$10)*DCF!H$6</f>
        <v>3796.1828073834063</v>
      </c>
      <c r="CH217" s="15">
        <f ca="1">(BA217*DCF!I$10-DCF!I$5*MAX(BA217*DCF!I$10,0)-MAX(BA217-AZ217,0)/Inputs!$B$10)*DCF!I$6</f>
        <v>4595.4498061914173</v>
      </c>
      <c r="CI217" s="15">
        <f ca="1">(BB217*DCF!J$10-DCF!J$5*MAX(BB217*DCF!J$10,0)-MAX(BB217-BA217,0)/Inputs!$B$10)*DCF!J$6</f>
        <v>4807.688412105912</v>
      </c>
      <c r="CJ217" s="15">
        <f ca="1">(BC217*DCF!K$10-DCF!K$5*MAX(BC217*DCF!K$10,0)-MAX(BC217-BB217,0)/Inputs!$B$10)*DCF!K$6</f>
        <v>4883.0196386673497</v>
      </c>
      <c r="CK217" s="15">
        <f ca="1">(BD217*DCF!L$10-DCF!L$5*MAX(BD217*DCF!L$10,0)-MAX(BD217-BC217,0)/Inputs!$B$10)*DCF!L$6</f>
        <v>5266.2776103011829</v>
      </c>
      <c r="CL217" s="15">
        <f ca="1">(BE217*DCF!M$10-DCF!M$5*MAX(BE217*DCF!M$10,0)-MAX(BE217-BD217,0)/Inputs!$B$10)*DCF!M$6</f>
        <v>6005.2088550982962</v>
      </c>
      <c r="CM217" s="15">
        <f ca="1">(BF217*DCF!C$28-DCF!C$5*MAX(BF217*DCF!C$28,0)-MAX(BF217-Inputs!$B$13,0)/Inputs!$B$17)*DCF!C$6</f>
        <v>3694.0168551957072</v>
      </c>
      <c r="CN217" s="15">
        <f ca="1">(BG217*DCF!D$28-DCF!D$5*MAX(BG217*DCF!D$28,0)-MAX(BG217-BF217,0)/Inputs!$B$17)*DCF!D$6</f>
        <v>4853.7659708027049</v>
      </c>
      <c r="CO217" s="15">
        <f ca="1">(BH217*DCF!E$28-DCF!E$5*MAX(BH217*DCF!E$28,0)-MAX(BH217-BG217,0)/Inputs!$B$17)*DCF!E$6</f>
        <v>7110.2868562499189</v>
      </c>
      <c r="CP217" s="15">
        <f ca="1">(BI217*DCF!F$28-DCF!F$5*MAX(BI217*DCF!F$28,0)-MAX(BI217-BH217,0)/Inputs!$B$17)*DCF!F$6</f>
        <v>9765.48351580093</v>
      </c>
      <c r="CQ217" s="15">
        <f ca="1">(BJ217*DCF!G$28-DCF!G$5*MAX(BJ217*DCF!G$28,0)-MAX(BJ217-BI217,0)/Inputs!$B$17)*DCF!G$6</f>
        <v>10646.123159777808</v>
      </c>
      <c r="CR217" s="15">
        <f ca="1">(BK217*DCF!H$28-DCF!H$5*MAX(BK217*DCF!H$28,0)-MAX(BK217-BJ217,0)/Inputs!$B$17)*DCF!H$6</f>
        <v>10346.479547102464</v>
      </c>
      <c r="CS217" s="15">
        <f ca="1">(BL217*DCF!I$28-DCF!I$5*MAX(BL217*DCF!I$28,0)-MAX(BL217-BK217,0)/Inputs!$B$17)*DCF!I$6</f>
        <v>11797.521404589932</v>
      </c>
      <c r="CT217" s="15">
        <f ca="1">(BM217*DCF!J$28-DCF!J$5*MAX(BM217*DCF!J$28,0)-MAX(BM217-BL217,0)/Inputs!$B$17)*DCF!J$6</f>
        <v>14639.521265931709</v>
      </c>
      <c r="CU217" s="15">
        <f ca="1">(BN217*DCF!K$28-DCF!K$5*MAX(BN217*DCF!K$28,0)-MAX(BN217-BM217,0)/Inputs!$B$17)*DCF!K$6</f>
        <v>16933.462074531111</v>
      </c>
      <c r="CV217" s="15">
        <f ca="1">(BO217*DCF!L$28-DCF!L$5*MAX(BO217*DCF!L$28,0)-MAX(BO217-BN217,0)/Inputs!$B$17)*DCF!L$6</f>
        <v>19467.24802150156</v>
      </c>
      <c r="CW217" s="15">
        <f ca="1">(BP217*DCF!M$28-DCF!M$5*MAX(BP217*DCF!M$28,0)-MAX(BP217-BO217,0)/Inputs!$B$17)*DCF!M$6</f>
        <v>22623.199733398535</v>
      </c>
      <c r="CX217" s="15">
        <f ca="1">(BQ217*DCF!C$46-DCF!C$5*MAX(BQ217*DCF!C$46,0)-MAX(BQ217-Inputs!$B$20,0)/Inputs!$B$24)*DCF!C$6</f>
        <v>-569.91061384138186</v>
      </c>
      <c r="CY217" s="15">
        <f ca="1">(BR217*DCF!D$46-DCF!D$5*MAX(BR217*DCF!D$46,0)-MAX(BR217-BQ217,0)/Inputs!$B$24)*DCF!D$6</f>
        <v>-1649.6639001640272</v>
      </c>
      <c r="CZ217" s="15">
        <f ca="1">(BS217*DCF!E$46-DCF!E$5*MAX(BS217*DCF!E$46,0)-MAX(BS217-BR217,0)/Inputs!$B$24)*DCF!E$6</f>
        <v>-878.92340245098057</v>
      </c>
      <c r="DA217" s="15">
        <f ca="1">(BT217*DCF!F$46-DCF!F$5*MAX(BT217*DCF!F$46,0)-MAX(BT217-BS217,0)/Inputs!$B$24)*DCF!F$6</f>
        <v>-2444.1665044618535</v>
      </c>
      <c r="DB217" s="15">
        <f ca="1">(BU217*DCF!G$46-DCF!G$5*MAX(BU217*DCF!G$46,0)-MAX(BU217-BT217,0)/Inputs!$B$24)*DCF!G$6</f>
        <v>-1771.9692273206965</v>
      </c>
      <c r="DC217" s="15">
        <f ca="1">(BV217*DCF!H$46-DCF!H$5*MAX(BV217*DCF!H$46,0)-MAX(BV217-BU217,0)/Inputs!$B$24)*DCF!H$6</f>
        <v>-3299.712652438217</v>
      </c>
      <c r="DD217" s="15">
        <f ca="1">(BW217*DCF!I$46-DCF!I$5*MAX(BW217*DCF!I$46,0)-MAX(BW217-BV217,0)/Inputs!$B$24)*DCF!I$6</f>
        <v>555.49491668608528</v>
      </c>
      <c r="DE217" s="15">
        <f ca="1">(BX217*DCF!J$46-DCF!J$5*MAX(BX217*DCF!J$46,0)-MAX(BX217-BW217,0)/Inputs!$B$24)*DCF!J$6</f>
        <v>-669.83931907879889</v>
      </c>
      <c r="DF217" s="15">
        <f ca="1">(BY217*DCF!K$46-DCF!K$5*MAX(BY217*DCF!K$46,0)-MAX(BY217-BX217,0)/Inputs!$B$24)*DCF!K$6</f>
        <v>-438.49987809101867</v>
      </c>
      <c r="DG217" s="15">
        <f ca="1">(BZ217*DCF!L$46-DCF!L$5*MAX(BZ217*DCF!L$46,0)-MAX(BZ217-BY217,0)/Inputs!$B$24)*DCF!L$6</f>
        <v>-2361.2160076527016</v>
      </c>
      <c r="DH217" s="15">
        <f ca="1">(CA217*DCF!M$46-DCF!M$5*MAX(CA217*DCF!M$46,0)-MAX(CA217-BZ217,0)/Inputs!$B$24)*DCF!M$6</f>
        <v>-3024.7125457374295</v>
      </c>
      <c r="DI217" s="15">
        <f ca="1">SUM(CB217:CL217)+BE217*DCF!M$10*(1+Inputs!$B$30)*(1-Inputs!$B$33)*(1-Inputs!$B$30/Inputs!$B$31)/(Inputs!$B$29-Inputs!$B$30)*DCF!M$6</f>
        <v>164179.2037688843</v>
      </c>
      <c r="DJ217" s="15">
        <f ca="1">SUM(CM217:CW217)+BP217*DCF!M$28*(1+Inputs!$B$30)*(1-Inputs!$B$33)*(1-Inputs!$B$30/Inputs!$B$31)/(Inputs!$B$29-Inputs!$B$30)*DCF!M$6</f>
        <v>644074.47090367274</v>
      </c>
      <c r="DK217" s="15">
        <f ca="1">SUM(CX217:DH217)+CA217*DCF!M$46*(1+Inputs!$B$30)*(1-Inputs!$B$33)*(1-Inputs!$B$30/Inputs!$B$31)/(Inputs!$B$29-Inputs!$B$30)*DCF!M$6</f>
        <v>211363.53517756227</v>
      </c>
      <c r="DM217" s="15">
        <f ca="1">DI217+DJ217+DK217+Inputs!$B$34+Inputs!$B$36-Inputs!$B$35</f>
        <v>1096468.2098501194</v>
      </c>
    </row>
    <row r="218" spans="1:117" x14ac:dyDescent="0.75">
      <c r="A218" s="11">
        <v>205</v>
      </c>
      <c r="C218" s="23">
        <f t="shared" ca="1" si="140"/>
        <v>1.7739117138947287</v>
      </c>
      <c r="D218" s="23">
        <f t="shared" ca="1" si="140"/>
        <v>0.8276798439181573</v>
      </c>
      <c r="E218" s="23">
        <f t="shared" ca="1" si="140"/>
        <v>-0.2562480121625994</v>
      </c>
      <c r="F218" s="23">
        <f t="shared" ca="1" si="140"/>
        <v>9.3903317085397897E-2</v>
      </c>
      <c r="G218" s="23">
        <f t="shared" ca="1" si="140"/>
        <v>1.4193370992729468</v>
      </c>
      <c r="H218" s="23">
        <f t="shared" ca="1" si="140"/>
        <v>1.3321590162506103</v>
      </c>
      <c r="I218" s="23">
        <f t="shared" ca="1" si="140"/>
        <v>0.73997823529102347</v>
      </c>
      <c r="J218" s="23">
        <f t="shared" ca="1" si="140"/>
        <v>0.80762864824668601</v>
      </c>
      <c r="K218" s="23">
        <f t="shared" ca="1" si="140"/>
        <v>1.3414542987043869</v>
      </c>
      <c r="L218" s="23">
        <f t="shared" ca="1" si="140"/>
        <v>-0.90477592689376973</v>
      </c>
      <c r="M218" s="23">
        <f t="shared" ca="1" si="140"/>
        <v>-0.80099017186536148</v>
      </c>
      <c r="N218" s="23">
        <f ca="1">SQRT(Inputs!$B$38)*C218+SQRT(1-Inputs!$B$38)*_xlfn.NORM.S.INV(RAND())</f>
        <v>1.4884071552213194</v>
      </c>
      <c r="O218" s="23">
        <f ca="1">SQRT(Inputs!$B$38)*D218+SQRT(1-Inputs!$B$38)*_xlfn.NORM.S.INV(RAND())</f>
        <v>0.76278508049616089</v>
      </c>
      <c r="P218" s="23">
        <f ca="1">SQRT(Inputs!$B$38)*E218+SQRT(1-Inputs!$B$38)*_xlfn.NORM.S.INV(RAND())</f>
        <v>-0.45296274729342839</v>
      </c>
      <c r="Q218" s="23">
        <f ca="1">SQRT(Inputs!$B$38)*F218+SQRT(1-Inputs!$B$38)*_xlfn.NORM.S.INV(RAND())</f>
        <v>-0.94689154944534815</v>
      </c>
      <c r="R218" s="23">
        <f ca="1">SQRT(Inputs!$B$38)*G218+SQRT(1-Inputs!$B$38)*_xlfn.NORM.S.INV(RAND())</f>
        <v>1.1354573829762398</v>
      </c>
      <c r="S218" s="23">
        <f ca="1">SQRT(Inputs!$B$38)*H218+SQRT(1-Inputs!$B$38)*_xlfn.NORM.S.INV(RAND())</f>
        <v>-7.5595878425881113E-2</v>
      </c>
      <c r="T218" s="23">
        <f ca="1">SQRT(Inputs!$B$38)*I218+SQRT(1-Inputs!$B$38)*_xlfn.NORM.S.INV(RAND())</f>
        <v>3.3891683514789828E-2</v>
      </c>
      <c r="U218" s="23">
        <f ca="1">SQRT(Inputs!$B$38)*J218+SQRT(1-Inputs!$B$38)*_xlfn.NORM.S.INV(RAND())</f>
        <v>0.74710156180041254</v>
      </c>
      <c r="V218" s="23">
        <f ca="1">SQRT(Inputs!$B$38)*K218+SQRT(1-Inputs!$B$38)*_xlfn.NORM.S.INV(RAND())</f>
        <v>0.34581542821153666</v>
      </c>
      <c r="W218" s="23">
        <f ca="1">SQRT(Inputs!$B$38)*L218+SQRT(1-Inputs!$B$38)*_xlfn.NORM.S.INV(RAND())</f>
        <v>-1.1862265269972758</v>
      </c>
      <c r="X218" s="23">
        <f ca="1">SQRT(Inputs!$B$38)*M218+SQRT(1-Inputs!$B$38)*_xlfn.NORM.S.INV(RAND())</f>
        <v>-1.3176228767426559</v>
      </c>
      <c r="Y218" s="23">
        <f ca="1">SQRT(Inputs!$B$38)*C218+SQRT(1-Inputs!$B$38)*_xlfn.NORM.S.INV(RAND())</f>
        <v>2.0686939421481538</v>
      </c>
      <c r="Z218" s="23">
        <f ca="1">SQRT(Inputs!$B$38)*D218+SQRT(1-Inputs!$B$38)*_xlfn.NORM.S.INV(RAND())</f>
        <v>-1.2558049930258877</v>
      </c>
      <c r="AA218" s="23">
        <f ca="1">SQRT(Inputs!$B$38)*E218+SQRT(1-Inputs!$B$38)*_xlfn.NORM.S.INV(RAND())</f>
        <v>-0.44556266083711038</v>
      </c>
      <c r="AB218" s="23">
        <f ca="1">SQRT(Inputs!$B$38)*F218+SQRT(1-Inputs!$B$38)*_xlfn.NORM.S.INV(RAND())</f>
        <v>0.84358980160691244</v>
      </c>
      <c r="AC218" s="23">
        <f ca="1">SQRT(Inputs!$B$38)*G218+SQRT(1-Inputs!$B$38)*_xlfn.NORM.S.INV(RAND())</f>
        <v>2.804425356643637</v>
      </c>
      <c r="AD218" s="23">
        <f ca="1">SQRT(Inputs!$B$38)*H218+SQRT(1-Inputs!$B$38)*_xlfn.NORM.S.INV(RAND())</f>
        <v>1.4786392909257966</v>
      </c>
      <c r="AE218" s="23">
        <f ca="1">SQRT(Inputs!$B$38)*I218+SQRT(1-Inputs!$B$38)*_xlfn.NORM.S.INV(RAND())</f>
        <v>0.15952978026518741</v>
      </c>
      <c r="AF218" s="23">
        <f ca="1">SQRT(Inputs!$B$38)*J218+SQRT(1-Inputs!$B$38)*_xlfn.NORM.S.INV(RAND())</f>
        <v>0.45521153929391933</v>
      </c>
      <c r="AG218" s="23">
        <f ca="1">SQRT(Inputs!$B$38)*K218+SQRT(1-Inputs!$B$38)*_xlfn.NORM.S.INV(RAND())</f>
        <v>0.78421181732808831</v>
      </c>
      <c r="AH218" s="23">
        <f ca="1">SQRT(Inputs!$B$38)*L218+SQRT(1-Inputs!$B$38)*_xlfn.NORM.S.INV(RAND())</f>
        <v>-0.46596372623349519</v>
      </c>
      <c r="AI218" s="23">
        <f ca="1">SQRT(Inputs!$B$38)*M218+SQRT(1-Inputs!$B$38)*_xlfn.NORM.S.INV(RAND())</f>
        <v>-0.12064633151575394</v>
      </c>
      <c r="AJ218" s="23">
        <f ca="1">SQRT(Inputs!$B$38)*C218+SQRT(1-Inputs!$B$38)*_xlfn.NORM.S.INV(RAND())</f>
        <v>0.55096682700414978</v>
      </c>
      <c r="AK218" s="23">
        <f ca="1">SQRT(Inputs!$B$38)*D218+SQRT(1-Inputs!$B$38)*_xlfn.NORM.S.INV(RAND())</f>
        <v>2.6840047672475826</v>
      </c>
      <c r="AL218" s="23">
        <f ca="1">SQRT(Inputs!$B$38)*E218+SQRT(1-Inputs!$B$38)*_xlfn.NORM.S.INV(RAND())</f>
        <v>-1.6725708666007471</v>
      </c>
      <c r="AM218" s="23">
        <f ca="1">SQRT(Inputs!$B$38)*F218+SQRT(1-Inputs!$B$38)*_xlfn.NORM.S.INV(RAND())</f>
        <v>-0.62746413453790584</v>
      </c>
      <c r="AN218" s="23">
        <f ca="1">SQRT(Inputs!$B$38)*G218+SQRT(1-Inputs!$B$38)*_xlfn.NORM.S.INV(RAND())</f>
        <v>0.40319622368010799</v>
      </c>
      <c r="AO218" s="23">
        <f ca="1">SQRT(Inputs!$B$38)*H218+SQRT(1-Inputs!$B$38)*_xlfn.NORM.S.INV(RAND())</f>
        <v>-0.50374393259330985</v>
      </c>
      <c r="AP218" s="23">
        <f ca="1">SQRT(Inputs!$B$38)*I218+SQRT(1-Inputs!$B$38)*_xlfn.NORM.S.INV(RAND())</f>
        <v>-0.74744799053187871</v>
      </c>
      <c r="AQ218" s="23">
        <f ca="1">SQRT(Inputs!$B$38)*J218+SQRT(1-Inputs!$B$38)*_xlfn.NORM.S.INV(RAND())</f>
        <v>1.6711853232305729E-2</v>
      </c>
      <c r="AR218" s="23">
        <f ca="1">SQRT(Inputs!$B$38)*K218+SQRT(1-Inputs!$B$38)*_xlfn.NORM.S.INV(RAND())</f>
        <v>0.32189994031154656</v>
      </c>
      <c r="AS218" s="23">
        <f ca="1">SQRT(Inputs!$B$38)*L218+SQRT(1-Inputs!$B$38)*_xlfn.NORM.S.INV(RAND())</f>
        <v>-0.17332308524848927</v>
      </c>
      <c r="AT218" s="23">
        <f ca="1">SQRT(Inputs!$B$38)*M218+SQRT(1-Inputs!$B$38)*_xlfn.NORM.S.INV(RAND())</f>
        <v>-1.688895199788611</v>
      </c>
      <c r="AU218" s="15">
        <f ca="1">Inputs!$B$6*EXP($B$8-0.5*C$5^2+C$5*N218)</f>
        <v>6314.1312731874677</v>
      </c>
      <c r="AV218" s="15">
        <f t="shared" ca="1" si="110"/>
        <v>8597.9764759140871</v>
      </c>
      <c r="AW218" s="15">
        <f t="shared" ca="1" si="111"/>
        <v>9862.3685968073169</v>
      </c>
      <c r="AX218" s="15">
        <f t="shared" ca="1" si="112"/>
        <v>10697.568059414329</v>
      </c>
      <c r="AY218" s="15">
        <f t="shared" ca="1" si="113"/>
        <v>14927.371482827084</v>
      </c>
      <c r="AZ218" s="15">
        <f t="shared" ca="1" si="114"/>
        <v>18105.231129678556</v>
      </c>
      <c r="BA218" s="15">
        <f t="shared" ca="1" si="115"/>
        <v>22234.903046495601</v>
      </c>
      <c r="BB218" s="15">
        <f t="shared" ca="1" si="116"/>
        <v>29338.135211062283</v>
      </c>
      <c r="BC218" s="15">
        <f t="shared" ca="1" si="117"/>
        <v>37151.450505916044</v>
      </c>
      <c r="BD218" s="15">
        <f t="shared" ca="1" si="118"/>
        <v>40734.226667889016</v>
      </c>
      <c r="BE218" s="15">
        <f t="shared" ca="1" si="119"/>
        <v>44269.832204056773</v>
      </c>
      <c r="BF218" s="15">
        <f ca="1">Inputs!$B$13*EXP($B$9-0.5*C$6^2+C$6*Y218)</f>
        <v>20843.199840214344</v>
      </c>
      <c r="BG218" s="15">
        <f t="shared" ca="1" si="120"/>
        <v>20251.846211460379</v>
      </c>
      <c r="BH218" s="15">
        <f t="shared" ca="1" si="121"/>
        <v>22981.382491904544</v>
      </c>
      <c r="BI218" s="15">
        <f t="shared" ca="1" si="122"/>
        <v>32033.31325319548</v>
      </c>
      <c r="BJ218" s="15">
        <f t="shared" ca="1" si="123"/>
        <v>58834.327905502614</v>
      </c>
      <c r="BK218" s="15">
        <f t="shared" ca="1" si="124"/>
        <v>88310.366797404437</v>
      </c>
      <c r="BL218" s="15">
        <f t="shared" ca="1" si="125"/>
        <v>110744.62841586722</v>
      </c>
      <c r="BM218" s="15">
        <f t="shared" ca="1" si="126"/>
        <v>144048.94827550353</v>
      </c>
      <c r="BN218" s="15">
        <f t="shared" ca="1" si="127"/>
        <v>194618.69176535911</v>
      </c>
      <c r="BO218" s="15">
        <f t="shared" ca="1" si="128"/>
        <v>226833.27143272583</v>
      </c>
      <c r="BP218" s="15">
        <f t="shared" ca="1" si="129"/>
        <v>275399.04125527653</v>
      </c>
      <c r="BQ218" s="15">
        <f ca="1">Inputs!$B$20*EXP($B$10-0.5*C$7^2+C$7*AJ218)</f>
        <v>5215.2749086232707</v>
      </c>
      <c r="BR218" s="15">
        <f t="shared" ca="1" si="130"/>
        <v>16595.964865918289</v>
      </c>
      <c r="BS218" s="15">
        <f t="shared" ca="1" si="131"/>
        <v>14057.550617460136</v>
      </c>
      <c r="BT218" s="15">
        <f t="shared" ca="1" si="132"/>
        <v>16440.64360175957</v>
      </c>
      <c r="BU218" s="15">
        <f t="shared" ca="1" si="133"/>
        <v>25119.720502435408</v>
      </c>
      <c r="BV218" s="15">
        <f t="shared" ca="1" si="134"/>
        <v>31199.147394945168</v>
      </c>
      <c r="BW218" s="15">
        <f t="shared" ca="1" si="135"/>
        <v>37166.444226092848</v>
      </c>
      <c r="BX218" s="15">
        <f t="shared" ca="1" si="136"/>
        <v>52157.694889993814</v>
      </c>
      <c r="BY218" s="15">
        <f t="shared" ca="1" si="137"/>
        <v>77724.196327505808</v>
      </c>
      <c r="BZ218" s="15">
        <f t="shared" ca="1" si="138"/>
        <v>105637.83409243241</v>
      </c>
      <c r="CA218" s="15">
        <f t="shared" ca="1" si="139"/>
        <v>109916.37386054904</v>
      </c>
      <c r="CB218" s="15">
        <f ca="1">(AU218*DCF!C$10-DCF!C$5*MAX(AU218*DCF!C$10,0)-MAX(AU218-Inputs!$B$6,0)/Inputs!$B$10)*DCF!C$6</f>
        <v>1033.4350737165396</v>
      </c>
      <c r="CC218" s="15">
        <f ca="1">(AV218*DCF!D$10-DCF!D$5*MAX(AV218*DCF!D$10,0)-MAX(AV218-AU218,0)/Inputs!$B$10)*DCF!D$6</f>
        <v>1538.842636415714</v>
      </c>
      <c r="CD218" s="15">
        <f ca="1">(AW218*DCF!E$10-DCF!E$5*MAX(AW218*DCF!E$10,0)-MAX(AW218-AV218,0)/Inputs!$B$10)*DCF!E$6</f>
        <v>1992.2704470842211</v>
      </c>
      <c r="CE218" s="15">
        <f ca="1">(AX218*DCF!F$10-DCF!F$5*MAX(AX218*DCF!F$10,0)-MAX(AX218-AW218,0)/Inputs!$B$10)*DCF!F$6</f>
        <v>2161.4777576900142</v>
      </c>
      <c r="CF218" s="15">
        <f ca="1">(AY218*DCF!G$10-DCF!G$5*MAX(AY218*DCF!G$10,0)-MAX(AY218-AX218,0)/Inputs!$B$10)*DCF!G$6</f>
        <v>2262.592043751682</v>
      </c>
      <c r="CG218" s="15">
        <f ca="1">(AZ218*DCF!H$10-DCF!H$5*MAX(AZ218*DCF!H$10,0)-MAX(AZ218-AY218,0)/Inputs!$B$10)*DCF!H$6</f>
        <v>2950.8576594167025</v>
      </c>
      <c r="CH218" s="15">
        <f ca="1">(BA218*DCF!I$10-DCF!I$5*MAX(BA218*DCF!I$10,0)-MAX(BA218-AZ218,0)/Inputs!$B$10)*DCF!I$6</f>
        <v>3384.0947698759901</v>
      </c>
      <c r="CI218" s="15">
        <f ca="1">(BB218*DCF!J$10-DCF!J$5*MAX(BB218*DCF!J$10,0)-MAX(BB218-BA218,0)/Inputs!$B$10)*DCF!J$6</f>
        <v>3958.1142935382909</v>
      </c>
      <c r="CJ218" s="15">
        <f ca="1">(BC218*DCF!K$10-DCF!K$5*MAX(BC218*DCF!K$10,0)-MAX(BC218-BB218,0)/Inputs!$B$10)*DCF!K$6</f>
        <v>4887.0416749576525</v>
      </c>
      <c r="CK218" s="15">
        <f ca="1">(BD218*DCF!L$10-DCF!L$5*MAX(BD218*DCF!L$10,0)-MAX(BD218-BC218,0)/Inputs!$B$10)*DCF!L$6</f>
        <v>5680.185014296203</v>
      </c>
      <c r="CL218" s="15">
        <f ca="1">(BE218*DCF!M$10-DCF!M$5*MAX(BE218*DCF!M$10,0)-MAX(BE218-BD218,0)/Inputs!$B$10)*DCF!M$6</f>
        <v>5824.6800531502977</v>
      </c>
      <c r="CM218" s="15">
        <f ca="1">(BF218*DCF!C$28-DCF!C$5*MAX(BF218*DCF!C$28,0)-MAX(BF218-Inputs!$B$13,0)/Inputs!$B$17)*DCF!C$6</f>
        <v>4177.3280281418074</v>
      </c>
      <c r="CN218" s="15">
        <f ca="1">(BG218*DCF!D$28-DCF!D$5*MAX(BG218*DCF!D$28,0)-MAX(BG218-BF218,0)/Inputs!$B$17)*DCF!D$6</f>
        <v>5964.6357940158905</v>
      </c>
      <c r="CO218" s="15">
        <f ca="1">(BH218*DCF!E$28-DCF!E$5*MAX(BH218*DCF!E$28,0)-MAX(BH218-BG218,0)/Inputs!$B$17)*DCF!E$6</f>
        <v>5970.782708992022</v>
      </c>
      <c r="CP218" s="15">
        <f ca="1">(BI218*DCF!F$28-DCF!F$5*MAX(BI218*DCF!F$28,0)-MAX(BI218-BH218,0)/Inputs!$B$17)*DCF!F$6</f>
        <v>7048.1536913704376</v>
      </c>
      <c r="CQ218" s="15">
        <f ca="1">(BJ218*DCF!G$28-DCF!G$5*MAX(BJ218*DCF!G$28,0)-MAX(BJ218-BI218,0)/Inputs!$B$17)*DCF!G$6</f>
        <v>10757.346847020763</v>
      </c>
      <c r="CR218" s="15">
        <f ca="1">(BK218*DCF!H$28-DCF!H$5*MAX(BK218*DCF!H$28,0)-MAX(BK218-BJ218,0)/Inputs!$B$17)*DCF!H$6</f>
        <v>17260.378771785123</v>
      </c>
      <c r="CS218" s="15">
        <f ca="1">(BL218*DCF!I$28-DCF!I$5*MAX(BL218*DCF!I$28,0)-MAX(BL218-BK218,0)/Inputs!$B$17)*DCF!I$6</f>
        <v>22821.931399756482</v>
      </c>
      <c r="CT218" s="15">
        <f ca="1">(BM218*DCF!J$28-DCF!J$5*MAX(BM218*DCF!J$28,0)-MAX(BM218-BL218,0)/Inputs!$B$17)*DCF!J$6</f>
        <v>27718.993138026697</v>
      </c>
      <c r="CU218" s="15">
        <f ca="1">(BN218*DCF!K$28-DCF!K$5*MAX(BN218*DCF!K$28,0)-MAX(BN218-BM218,0)/Inputs!$B$17)*DCF!K$6</f>
        <v>34906.084537486968</v>
      </c>
      <c r="CV218" s="15">
        <f ca="1">(BO218*DCF!L$28-DCF!L$5*MAX(BO218*DCF!L$28,0)-MAX(BO218-BN218,0)/Inputs!$B$17)*DCF!L$6</f>
        <v>41612.865445805306</v>
      </c>
      <c r="CW218" s="15">
        <f ca="1">(BP218*DCF!M$28-DCF!M$5*MAX(BP218*DCF!M$28,0)-MAX(BP218-BO218,0)/Inputs!$B$17)*DCF!M$6</f>
        <v>46740.001383225608</v>
      </c>
      <c r="CX218" s="15">
        <f ca="1">(BQ218*DCF!C$46-DCF!C$5*MAX(BQ218*DCF!C$46,0)-MAX(BQ218-Inputs!$B$20,0)/Inputs!$B$24)*DCF!C$6</f>
        <v>-2134.8325002008801</v>
      </c>
      <c r="CY218" s="15">
        <f ca="1">(BR218*DCF!D$46-DCF!D$5*MAX(BR218*DCF!D$46,0)-MAX(BR218-BQ218,0)/Inputs!$B$24)*DCF!D$6</f>
        <v>-7688.590116182746</v>
      </c>
      <c r="CZ218" s="15">
        <f ca="1">(BS218*DCF!E$46-DCF!E$5*MAX(BS218*DCF!E$46,0)-MAX(BS218-BR218,0)/Inputs!$B$24)*DCF!E$6</f>
        <v>-1662.3298365466203</v>
      </c>
      <c r="DA218" s="15">
        <f ca="1">(BT218*DCF!F$46-DCF!F$5*MAX(BT218*DCF!F$46,0)-MAX(BT218-BS218,0)/Inputs!$B$24)*DCF!F$6</f>
        <v>-2065.0711036577063</v>
      </c>
      <c r="DB218" s="15">
        <f ca="1">(BU218*DCF!G$46-DCF!G$5*MAX(BU218*DCF!G$46,0)-MAX(BU218-BT218,0)/Inputs!$B$24)*DCF!G$6</f>
        <v>-3764.4477589599378</v>
      </c>
      <c r="DC218" s="15">
        <f ca="1">(BV218*DCF!H$46-DCF!H$5*MAX(BV218*DCF!H$46,0)-MAX(BV218-BU218,0)/Inputs!$B$24)*DCF!H$6</f>
        <v>-1889.1446575808277</v>
      </c>
      <c r="DD218" s="15">
        <f ca="1">(BW218*DCF!I$46-DCF!I$5*MAX(BW218*DCF!I$46,0)-MAX(BW218-BV218,0)/Inputs!$B$24)*DCF!I$6</f>
        <v>-854.60663801760995</v>
      </c>
      <c r="DE218" s="15">
        <f ca="1">(BX218*DCF!J$46-DCF!J$5*MAX(BX218*DCF!J$46,0)-MAX(BX218-BW218,0)/Inputs!$B$24)*DCF!J$6</f>
        <v>-1787.563728736083</v>
      </c>
      <c r="DF218" s="15">
        <f ca="1">(BY218*DCF!K$46-DCF!K$5*MAX(BY218*DCF!K$46,0)-MAX(BY218-BX218,0)/Inputs!$B$24)*DCF!K$6</f>
        <v>-1823.2465742522693</v>
      </c>
      <c r="DG218" s="15">
        <f ca="1">(BZ218*DCF!L$46-DCF!L$5*MAX(BZ218*DCF!L$46,0)-MAX(BZ218-BY218,0)/Inputs!$B$24)*DCF!L$6</f>
        <v>985.30635155297864</v>
      </c>
      <c r="DH218" s="15">
        <f ca="1">(CA218*DCF!M$46-DCF!M$5*MAX(CA218*DCF!M$46,0)-MAX(CA218-BZ218,0)/Inputs!$B$24)*DCF!M$6</f>
        <v>7722.5569712489932</v>
      </c>
      <c r="DI218" s="15">
        <f ca="1">SUM(CB218:CL218)+BE218*DCF!M$10*(1+Inputs!$B$30)*(1-Inputs!$B$33)*(1-Inputs!$B$30/Inputs!$B$31)/(Inputs!$B$29-Inputs!$B$30)*DCF!M$6</f>
        <v>158877.11985570996</v>
      </c>
      <c r="DJ218" s="15">
        <f ca="1">SUM(CM218:CW218)+BP218*DCF!M$28*(1+Inputs!$B$30)*(1-Inputs!$B$33)*(1-Inputs!$B$30/Inputs!$B$31)/(Inputs!$B$29-Inputs!$B$30)*DCF!M$6</f>
        <v>1246897.3998639483</v>
      </c>
      <c r="DK218" s="15">
        <f ca="1">SUM(CX218:DH218)+CA218*DCF!M$46*(1+Inputs!$B$30)*(1-Inputs!$B$33)*(1-Inputs!$B$30/Inputs!$B$31)/(Inputs!$B$29-Inputs!$B$30)*DCF!M$6</f>
        <v>154981.76482393374</v>
      </c>
      <c r="DM218" s="15">
        <f ca="1">DI218+DJ218+DK218+Inputs!$B$34+Inputs!$B$36-Inputs!$B$35</f>
        <v>1637607.2845435922</v>
      </c>
    </row>
    <row r="219" spans="1:117" x14ac:dyDescent="0.75">
      <c r="A219" s="11">
        <v>206</v>
      </c>
      <c r="C219" s="23">
        <f t="shared" ca="1" si="140"/>
        <v>7.4086446416671392E-2</v>
      </c>
      <c r="D219" s="23">
        <f t="shared" ca="1" si="140"/>
        <v>0.76631956492535358</v>
      </c>
      <c r="E219" s="23">
        <f t="shared" ca="1" si="140"/>
        <v>-0.47920295637551047</v>
      </c>
      <c r="F219" s="23">
        <f t="shared" ca="1" si="140"/>
        <v>-2.0353895277698699</v>
      </c>
      <c r="G219" s="23">
        <f t="shared" ca="1" si="140"/>
        <v>2.3638765062810281</v>
      </c>
      <c r="H219" s="23">
        <f t="shared" ca="1" si="140"/>
        <v>-0.83562793321811801</v>
      </c>
      <c r="I219" s="23">
        <f t="shared" ca="1" si="140"/>
        <v>-0.90459137640502174</v>
      </c>
      <c r="J219" s="23">
        <f t="shared" ca="1" si="140"/>
        <v>-1.4959633155252343</v>
      </c>
      <c r="K219" s="23">
        <f t="shared" ca="1" si="140"/>
        <v>-1.2874707666337475</v>
      </c>
      <c r="L219" s="23">
        <f t="shared" ca="1" si="140"/>
        <v>0.93395623440775233</v>
      </c>
      <c r="M219" s="23">
        <f t="shared" ca="1" si="140"/>
        <v>-4.5008814279839016E-4</v>
      </c>
      <c r="N219" s="23">
        <f ca="1">SQRT(Inputs!$B$38)*C219+SQRT(1-Inputs!$B$38)*_xlfn.NORM.S.INV(RAND())</f>
        <v>-1.2331975946688489</v>
      </c>
      <c r="O219" s="23">
        <f ca="1">SQRT(Inputs!$B$38)*D219+SQRT(1-Inputs!$B$38)*_xlfn.NORM.S.INV(RAND())</f>
        <v>-0.12956274192352546</v>
      </c>
      <c r="P219" s="23">
        <f ca="1">SQRT(Inputs!$B$38)*E219+SQRT(1-Inputs!$B$38)*_xlfn.NORM.S.INV(RAND())</f>
        <v>-0.5668639375013611</v>
      </c>
      <c r="Q219" s="23">
        <f ca="1">SQRT(Inputs!$B$38)*F219+SQRT(1-Inputs!$B$38)*_xlfn.NORM.S.INV(RAND())</f>
        <v>-1.5064182050336359</v>
      </c>
      <c r="R219" s="23">
        <f ca="1">SQRT(Inputs!$B$38)*G219+SQRT(1-Inputs!$B$38)*_xlfn.NORM.S.INV(RAND())</f>
        <v>0.77320342377122453</v>
      </c>
      <c r="S219" s="23">
        <f ca="1">SQRT(Inputs!$B$38)*H219+SQRT(1-Inputs!$B$38)*_xlfn.NORM.S.INV(RAND())</f>
        <v>-1.0701808829592887</v>
      </c>
      <c r="T219" s="23">
        <f ca="1">SQRT(Inputs!$B$38)*I219+SQRT(1-Inputs!$B$38)*_xlfn.NORM.S.INV(RAND())</f>
        <v>0.43711213372121471</v>
      </c>
      <c r="U219" s="23">
        <f ca="1">SQRT(Inputs!$B$38)*J219+SQRT(1-Inputs!$B$38)*_xlfn.NORM.S.INV(RAND())</f>
        <v>-0.78129136206696703</v>
      </c>
      <c r="V219" s="23">
        <f ca="1">SQRT(Inputs!$B$38)*K219+SQRT(1-Inputs!$B$38)*_xlfn.NORM.S.INV(RAND())</f>
        <v>-0.15371244681181073</v>
      </c>
      <c r="W219" s="23">
        <f ca="1">SQRT(Inputs!$B$38)*L219+SQRT(1-Inputs!$B$38)*_xlfn.NORM.S.INV(RAND())</f>
        <v>0.25460633509486619</v>
      </c>
      <c r="X219" s="23">
        <f ca="1">SQRT(Inputs!$B$38)*M219+SQRT(1-Inputs!$B$38)*_xlfn.NORM.S.INV(RAND())</f>
        <v>-2.3173686087703555E-3</v>
      </c>
      <c r="Y219" s="23">
        <f ca="1">SQRT(Inputs!$B$38)*C219+SQRT(1-Inputs!$B$38)*_xlfn.NORM.S.INV(RAND())</f>
        <v>-0.59348047085010691</v>
      </c>
      <c r="Z219" s="23">
        <f ca="1">SQRT(Inputs!$B$38)*D219+SQRT(1-Inputs!$B$38)*_xlfn.NORM.S.INV(RAND())</f>
        <v>0.12566520216693211</v>
      </c>
      <c r="AA219" s="23">
        <f ca="1">SQRT(Inputs!$B$38)*E219+SQRT(1-Inputs!$B$38)*_xlfn.NORM.S.INV(RAND())</f>
        <v>-0.98876814996841045</v>
      </c>
      <c r="AB219" s="23">
        <f ca="1">SQRT(Inputs!$B$38)*F219+SQRT(1-Inputs!$B$38)*_xlfn.NORM.S.INV(RAND())</f>
        <v>-0.88865198811013912</v>
      </c>
      <c r="AC219" s="23">
        <f ca="1">SQRT(Inputs!$B$38)*G219+SQRT(1-Inputs!$B$38)*_xlfn.NORM.S.INV(RAND())</f>
        <v>2.4954145909796042</v>
      </c>
      <c r="AD219" s="23">
        <f ca="1">SQRT(Inputs!$B$38)*H219+SQRT(1-Inputs!$B$38)*_xlfn.NORM.S.INV(RAND())</f>
        <v>1.1411560494565243</v>
      </c>
      <c r="AE219" s="23">
        <f ca="1">SQRT(Inputs!$B$38)*I219+SQRT(1-Inputs!$B$38)*_xlfn.NORM.S.INV(RAND())</f>
        <v>-0.55800779631428921</v>
      </c>
      <c r="AF219" s="23">
        <f ca="1">SQRT(Inputs!$B$38)*J219+SQRT(1-Inputs!$B$38)*_xlfn.NORM.S.INV(RAND())</f>
        <v>-0.93818854606244417</v>
      </c>
      <c r="AG219" s="23">
        <f ca="1">SQRT(Inputs!$B$38)*K219+SQRT(1-Inputs!$B$38)*_xlfn.NORM.S.INV(RAND())</f>
        <v>-1.25262454822255</v>
      </c>
      <c r="AH219" s="23">
        <f ca="1">SQRT(Inputs!$B$38)*L219+SQRT(1-Inputs!$B$38)*_xlfn.NORM.S.INV(RAND())</f>
        <v>1.0058490178547588</v>
      </c>
      <c r="AI219" s="23">
        <f ca="1">SQRT(Inputs!$B$38)*M219+SQRT(1-Inputs!$B$38)*_xlfn.NORM.S.INV(RAND())</f>
        <v>0.43563613180222005</v>
      </c>
      <c r="AJ219" s="23">
        <f ca="1">SQRT(Inputs!$B$38)*C219+SQRT(1-Inputs!$B$38)*_xlfn.NORM.S.INV(RAND())</f>
        <v>-0.7282030319791073</v>
      </c>
      <c r="AK219" s="23">
        <f ca="1">SQRT(Inputs!$B$38)*D219+SQRT(1-Inputs!$B$38)*_xlfn.NORM.S.INV(RAND())</f>
        <v>2.2107537755449491</v>
      </c>
      <c r="AL219" s="23">
        <f ca="1">SQRT(Inputs!$B$38)*E219+SQRT(1-Inputs!$B$38)*_xlfn.NORM.S.INV(RAND())</f>
        <v>0.76302181651660717</v>
      </c>
      <c r="AM219" s="23">
        <f ca="1">SQRT(Inputs!$B$38)*F219+SQRT(1-Inputs!$B$38)*_xlfn.NORM.S.INV(RAND())</f>
        <v>0.51510238602304792</v>
      </c>
      <c r="AN219" s="23">
        <f ca="1">SQRT(Inputs!$B$38)*G219+SQRT(1-Inputs!$B$38)*_xlfn.NORM.S.INV(RAND())</f>
        <v>1.432237298791573</v>
      </c>
      <c r="AO219" s="23">
        <f ca="1">SQRT(Inputs!$B$38)*H219+SQRT(1-Inputs!$B$38)*_xlfn.NORM.S.INV(RAND())</f>
        <v>-0.50825987790583471</v>
      </c>
      <c r="AP219" s="23">
        <f ca="1">SQRT(Inputs!$B$38)*I219+SQRT(1-Inputs!$B$38)*_xlfn.NORM.S.INV(RAND())</f>
        <v>-0.86226815188843275</v>
      </c>
      <c r="AQ219" s="23">
        <f ca="1">SQRT(Inputs!$B$38)*J219+SQRT(1-Inputs!$B$38)*_xlfn.NORM.S.INV(RAND())</f>
        <v>-0.4657941572743563</v>
      </c>
      <c r="AR219" s="23">
        <f ca="1">SQRT(Inputs!$B$38)*K219+SQRT(1-Inputs!$B$38)*_xlfn.NORM.S.INV(RAND())</f>
        <v>0.23838355534536604</v>
      </c>
      <c r="AS219" s="23">
        <f ca="1">SQRT(Inputs!$B$38)*L219+SQRT(1-Inputs!$B$38)*_xlfn.NORM.S.INV(RAND())</f>
        <v>-0.75355713204386299</v>
      </c>
      <c r="AT219" s="23">
        <f ca="1">SQRT(Inputs!$B$38)*M219+SQRT(1-Inputs!$B$38)*_xlfn.NORM.S.INV(RAND())</f>
        <v>-0.12169529382476391</v>
      </c>
      <c r="AU219" s="15">
        <f ca="1">Inputs!$B$6*EXP($B$8-0.5*C$5^2+C$5*N219)</f>
        <v>4064.2761168021029</v>
      </c>
      <c r="AV219" s="15">
        <f t="shared" ca="1" si="110"/>
        <v>4853.8328068485707</v>
      </c>
      <c r="AW219" s="15">
        <f t="shared" ca="1" si="111"/>
        <v>5482.7402287468094</v>
      </c>
      <c r="AX219" s="15">
        <f t="shared" ca="1" si="112"/>
        <v>5545.5277988869184</v>
      </c>
      <c r="AY219" s="15">
        <f t="shared" ca="1" si="113"/>
        <v>7417.6701676096909</v>
      </c>
      <c r="AZ219" s="15">
        <f t="shared" ca="1" si="114"/>
        <v>8063.4883325524142</v>
      </c>
      <c r="BA219" s="15">
        <f t="shared" ca="1" si="115"/>
        <v>10329.558501166506</v>
      </c>
      <c r="BB219" s="15">
        <f t="shared" ca="1" si="116"/>
        <v>11694.344362571394</v>
      </c>
      <c r="BC219" s="15">
        <f t="shared" ca="1" si="117"/>
        <v>14111.648189421237</v>
      </c>
      <c r="BD219" s="15">
        <f t="shared" ca="1" si="118"/>
        <v>17704.743969170337</v>
      </c>
      <c r="BE219" s="15">
        <f t="shared" ca="1" si="119"/>
        <v>21690.314683427587</v>
      </c>
      <c r="BF219" s="15">
        <f ca="1">Inputs!$B$13*EXP($B$9-0.5*C$6^2+C$6*Y219)</f>
        <v>12295.800970211747</v>
      </c>
      <c r="BG219" s="15">
        <f t="shared" ca="1" si="120"/>
        <v>15328.997726888409</v>
      </c>
      <c r="BH219" s="15">
        <f t="shared" ca="1" si="121"/>
        <v>15896.359706407326</v>
      </c>
      <c r="BI219" s="15">
        <f t="shared" ca="1" si="122"/>
        <v>16971.854508668592</v>
      </c>
      <c r="BJ219" s="15">
        <f t="shared" ca="1" si="123"/>
        <v>29813.548128615992</v>
      </c>
      <c r="BK219" s="15">
        <f t="shared" ca="1" si="124"/>
        <v>42740.581438650435</v>
      </c>
      <c r="BL219" s="15">
        <f t="shared" ca="1" si="125"/>
        <v>48839.108058096914</v>
      </c>
      <c r="BM219" s="15">
        <f t="shared" ca="1" si="126"/>
        <v>53429.280384433318</v>
      </c>
      <c r="BN219" s="15">
        <f t="shared" ca="1" si="127"/>
        <v>56552.076608149655</v>
      </c>
      <c r="BO219" s="15">
        <f t="shared" ca="1" si="128"/>
        <v>78211.666502400665</v>
      </c>
      <c r="BP219" s="15">
        <f t="shared" ca="1" si="129"/>
        <v>101134.31225406849</v>
      </c>
      <c r="BQ219" s="15">
        <f ca="1">Inputs!$B$20*EXP($B$10-0.5*C$7^2+C$7*AJ219)</f>
        <v>3313.1268054760881</v>
      </c>
      <c r="BR219" s="15">
        <f t="shared" ca="1" si="130"/>
        <v>9071.7494233254547</v>
      </c>
      <c r="BS219" s="15">
        <f t="shared" ca="1" si="131"/>
        <v>15466.470789013814</v>
      </c>
      <c r="BT219" s="15">
        <f t="shared" ca="1" si="132"/>
        <v>24410.257109561866</v>
      </c>
      <c r="BU219" s="15">
        <f t="shared" ca="1" si="133"/>
        <v>47841.670147621779</v>
      </c>
      <c r="BV219" s="15">
        <f t="shared" ca="1" si="134"/>
        <v>59359.794475639123</v>
      </c>
      <c r="BW219" s="15">
        <f t="shared" ca="1" si="135"/>
        <v>69015.497886224461</v>
      </c>
      <c r="BX219" s="15">
        <f t="shared" ca="1" si="136"/>
        <v>87923.447429248539</v>
      </c>
      <c r="BY219" s="15">
        <f t="shared" ca="1" si="137"/>
        <v>128944.57534211918</v>
      </c>
      <c r="BZ219" s="15">
        <f t="shared" ca="1" si="138"/>
        <v>157522.13534968364</v>
      </c>
      <c r="CA219" s="15">
        <f t="shared" ca="1" si="139"/>
        <v>216537.10221266843</v>
      </c>
      <c r="CB219" s="15">
        <f ca="1">(AU219*DCF!C$10-DCF!C$5*MAX(AU219*DCF!C$10,0)-MAX(AU219-Inputs!$B$6,0)/Inputs!$B$10)*DCF!C$6</f>
        <v>1043.7431556042275</v>
      </c>
      <c r="CC219" s="15">
        <f ca="1">(AV219*DCF!D$10-DCF!D$5*MAX(AV219*DCF!D$10,0)-MAX(AV219-AU219,0)/Inputs!$B$10)*DCF!D$6</f>
        <v>990.57612833018447</v>
      </c>
      <c r="CD219" s="15">
        <f ca="1">(AW219*DCF!E$10-DCF!E$5*MAX(AW219*DCF!E$10,0)-MAX(AW219-AV219,0)/Inputs!$B$10)*DCF!E$6</f>
        <v>1124.2214454160201</v>
      </c>
      <c r="CE219" s="15">
        <f ca="1">(AX219*DCF!F$10-DCF!F$5*MAX(AX219*DCF!F$10,0)-MAX(AX219-AW219,0)/Inputs!$B$10)*DCF!F$6</f>
        <v>1197.5153440226338</v>
      </c>
      <c r="CF219" s="15">
        <f ca="1">(AY219*DCF!G$10-DCF!G$5*MAX(AY219*DCF!G$10,0)-MAX(AY219-AX219,0)/Inputs!$B$10)*DCF!G$6</f>
        <v>1168.4775209590048</v>
      </c>
      <c r="CG219" s="15">
        <f ca="1">(AZ219*DCF!H$10-DCF!H$5*MAX(AZ219*DCF!H$10,0)-MAX(AZ219-AY219,0)/Inputs!$B$10)*DCF!H$6</f>
        <v>1450.8554505525226</v>
      </c>
      <c r="CH219" s="15">
        <f ca="1">(BA219*DCF!I$10-DCF!I$5*MAX(BA219*DCF!I$10,0)-MAX(BA219-AZ219,0)/Inputs!$B$10)*DCF!I$6</f>
        <v>1515.1186111460629</v>
      </c>
      <c r="CI219" s="15">
        <f ca="1">(BB219*DCF!J$10-DCF!J$5*MAX(BB219*DCF!J$10,0)-MAX(BB219-BA219,0)/Inputs!$B$10)*DCF!J$6</f>
        <v>1799.965819859136</v>
      </c>
      <c r="CJ219" s="15">
        <f ca="1">(BC219*DCF!K$10-DCF!K$5*MAX(BC219*DCF!K$10,0)-MAX(BC219-BB219,0)/Inputs!$B$10)*DCF!K$6</f>
        <v>1933.362986489685</v>
      </c>
      <c r="CK219" s="15">
        <f ca="1">(BD219*DCF!L$10-DCF!L$5*MAX(BD219*DCF!L$10,0)-MAX(BD219-BC219,0)/Inputs!$B$10)*DCF!L$6</f>
        <v>2205.5666017695203</v>
      </c>
      <c r="CL219" s="15">
        <f ca="1">(BE219*DCF!M$10-DCF!M$5*MAX(BE219*DCF!M$10,0)-MAX(BE219-BD219,0)/Inputs!$B$10)*DCF!M$6</f>
        <v>2584.6649381002076</v>
      </c>
      <c r="CM219" s="15">
        <f ca="1">(BF219*DCF!C$28-DCF!C$5*MAX(BF219*DCF!C$28,0)-MAX(BF219-Inputs!$B$13,0)/Inputs!$B$17)*DCF!C$6</f>
        <v>3542.7130680458013</v>
      </c>
      <c r="CN219" s="15">
        <f ca="1">(BG219*DCF!D$28-DCF!D$5*MAX(BG219*DCF!D$28,0)-MAX(BG219-BF219,0)/Inputs!$B$17)*DCF!D$6</f>
        <v>3867.6234365380305</v>
      </c>
      <c r="CO219" s="15">
        <f ca="1">(BH219*DCF!E$28-DCF!E$5*MAX(BH219*DCF!E$28,0)-MAX(BH219-BG219,0)/Inputs!$B$17)*DCF!E$6</f>
        <v>4390.3128899355497</v>
      </c>
      <c r="CP219" s="15">
        <f ca="1">(BI219*DCF!F$28-DCF!F$5*MAX(BI219*DCF!F$28,0)-MAX(BI219-BH219,0)/Inputs!$B$17)*DCF!F$6</f>
        <v>4411.6006175741177</v>
      </c>
      <c r="CQ219" s="15">
        <f ca="1">(BJ219*DCF!G$28-DCF!G$5*MAX(BJ219*DCF!G$28,0)-MAX(BJ219-BI219,0)/Inputs!$B$17)*DCF!G$6</f>
        <v>5575.5052502750677</v>
      </c>
      <c r="CR219" s="15">
        <f ca="1">(BK219*DCF!H$28-DCF!H$5*MAX(BK219*DCF!H$28,0)-MAX(BK219-BJ219,0)/Inputs!$B$17)*DCF!H$6</f>
        <v>8561.7191370727833</v>
      </c>
      <c r="CS219" s="15">
        <f ca="1">(BL219*DCF!I$28-DCF!I$5*MAX(BL219*DCF!I$28,0)-MAX(BL219-BK219,0)/Inputs!$B$17)*DCF!I$6</f>
        <v>10609.339055206228</v>
      </c>
      <c r="CT219" s="15">
        <f ca="1">(BM219*DCF!J$28-DCF!J$5*MAX(BM219*DCF!J$28,0)-MAX(BM219-BL219,0)/Inputs!$B$17)*DCF!J$6</f>
        <v>11310.545679321189</v>
      </c>
      <c r="CU219" s="15">
        <f ca="1">(BN219*DCF!K$28-DCF!K$5*MAX(BN219*DCF!K$28,0)-MAX(BN219-BM219,0)/Inputs!$B$17)*DCF!K$6</f>
        <v>11560.349428888638</v>
      </c>
      <c r="CV219" s="15">
        <f ca="1">(BO219*DCF!L$28-DCF!L$5*MAX(BO219*DCF!L$28,0)-MAX(BO219-BN219,0)/Inputs!$B$17)*DCF!L$6</f>
        <v>13154.050406632485</v>
      </c>
      <c r="CW219" s="15">
        <f ca="1">(BP219*DCF!M$28-DCF!M$5*MAX(BP219*DCF!M$28,0)-MAX(BP219-BO219,0)/Inputs!$B$17)*DCF!M$6</f>
        <v>16632.418788728253</v>
      </c>
      <c r="CX219" s="15">
        <f ca="1">(BQ219*DCF!C$46-DCF!C$5*MAX(BQ219*DCF!C$46,0)-MAX(BQ219-Inputs!$B$20,0)/Inputs!$B$24)*DCF!C$6</f>
        <v>-816.9469783898993</v>
      </c>
      <c r="CY219" s="15">
        <f ca="1">(BR219*DCF!D$46-DCF!D$5*MAX(BR219*DCF!D$46,0)-MAX(BR219-BQ219,0)/Inputs!$B$24)*DCF!D$6</f>
        <v>-4005.492540758999</v>
      </c>
      <c r="CZ219" s="15">
        <f ca="1">(BS219*DCF!E$46-DCF!E$5*MAX(BS219*DCF!E$46,0)-MAX(BS219-BR219,0)/Inputs!$B$24)*DCF!E$6</f>
        <v>-4349.5602184065319</v>
      </c>
      <c r="DA219" s="15">
        <f ca="1">(BT219*DCF!F$46-DCF!F$5*MAX(BT219*DCF!F$46,0)-MAX(BT219-BS219,0)/Inputs!$B$24)*DCF!F$6</f>
        <v>-5034.4245901016811</v>
      </c>
      <c r="DB219" s="15">
        <f ca="1">(BU219*DCF!G$46-DCF!G$5*MAX(BU219*DCF!G$46,0)-MAX(BU219-BT219,0)/Inputs!$B$24)*DCF!G$6</f>
        <v>-9491.1636579763926</v>
      </c>
      <c r="DC219" s="15">
        <f ca="1">(BV219*DCF!H$46-DCF!H$5*MAX(BV219*DCF!H$46,0)-MAX(BV219-BU219,0)/Inputs!$B$24)*DCF!H$6</f>
        <v>-3579.1865622127457</v>
      </c>
      <c r="DD219" s="15">
        <f ca="1">(BW219*DCF!I$46-DCF!I$5*MAX(BW219*DCF!I$46,0)-MAX(BW219-BV219,0)/Inputs!$B$24)*DCF!I$6</f>
        <v>-1177.8392408721738</v>
      </c>
      <c r="DE219" s="15">
        <f ca="1">(BX219*DCF!J$46-DCF!J$5*MAX(BX219*DCF!J$46,0)-MAX(BX219-BW219,0)/Inputs!$B$24)*DCF!J$6</f>
        <v>-1325.9338958481085</v>
      </c>
      <c r="DF219" s="15">
        <f ca="1">(BY219*DCF!K$46-DCF!K$5*MAX(BY219*DCF!K$46,0)-MAX(BY219-BX219,0)/Inputs!$B$24)*DCF!K$6</f>
        <v>-2683.3395578555742</v>
      </c>
      <c r="DG219" s="15">
        <f ca="1">(BZ219*DCF!L$46-DCF!L$5*MAX(BZ219*DCF!L$46,0)-MAX(BZ219-BY219,0)/Inputs!$B$24)*DCF!L$6</f>
        <v>4421.5806946127896</v>
      </c>
      <c r="DH219" s="15">
        <f ca="1">(CA219*DCF!M$46-DCF!M$5*MAX(CA219*DCF!M$46,0)-MAX(CA219-BZ219,0)/Inputs!$B$24)*DCF!M$6</f>
        <v>4638.2141585062964</v>
      </c>
      <c r="DI219" s="15">
        <f ca="1">SUM(CB219:CL219)+BE219*DCF!M$10*(1+Inputs!$B$30)*(1-Inputs!$B$33)*(1-Inputs!$B$30/Inputs!$B$31)/(Inputs!$B$29-Inputs!$B$30)*DCF!M$6</f>
        <v>77378.500590946394</v>
      </c>
      <c r="DJ219" s="15">
        <f ca="1">SUM(CM219:CW219)+BP219*DCF!M$28*(1+Inputs!$B$30)*(1-Inputs!$B$33)*(1-Inputs!$B$30/Inputs!$B$31)/(Inputs!$B$29-Inputs!$B$30)*DCF!M$6</f>
        <v>468893.68224608718</v>
      </c>
      <c r="DK219" s="15">
        <f ca="1">SUM(CX219:DH219)+CA219*DCF!M$46*(1+Inputs!$B$30)*(1-Inputs!$B$33)*(1-Inputs!$B$30/Inputs!$B$31)/(Inputs!$B$29-Inputs!$B$30)*DCF!M$6</f>
        <v>311387.91809102986</v>
      </c>
      <c r="DM219" s="15">
        <f ca="1">DI219+DJ219+DK219+Inputs!$B$34+Inputs!$B$36-Inputs!$B$35</f>
        <v>934511.10092806339</v>
      </c>
    </row>
    <row r="220" spans="1:117" x14ac:dyDescent="0.75">
      <c r="A220" s="11">
        <v>207</v>
      </c>
      <c r="C220" s="23">
        <f t="shared" ca="1" si="140"/>
        <v>-0.71226526843918636</v>
      </c>
      <c r="D220" s="23">
        <f t="shared" ca="1" si="140"/>
        <v>-0.43131999324461562</v>
      </c>
      <c r="E220" s="23">
        <f t="shared" ca="1" si="140"/>
        <v>0.62112766800103547</v>
      </c>
      <c r="F220" s="23">
        <f t="shared" ca="1" si="140"/>
        <v>-7.7146162525522297E-2</v>
      </c>
      <c r="G220" s="23">
        <f t="shared" ca="1" si="140"/>
        <v>1.8189376877545393</v>
      </c>
      <c r="H220" s="23">
        <f t="shared" ca="1" si="140"/>
        <v>-0.52444900991460075</v>
      </c>
      <c r="I220" s="23">
        <f t="shared" ca="1" si="140"/>
        <v>0.71690097294138067</v>
      </c>
      <c r="J220" s="23">
        <f t="shared" ca="1" si="140"/>
        <v>6.5620978326294405E-2</v>
      </c>
      <c r="K220" s="23">
        <f t="shared" ca="1" si="140"/>
        <v>-0.44522969187242523</v>
      </c>
      <c r="L220" s="23">
        <f t="shared" ca="1" si="140"/>
        <v>1.2447509034525546</v>
      </c>
      <c r="M220" s="23">
        <f t="shared" ca="1" si="140"/>
        <v>-0.7517807253673523</v>
      </c>
      <c r="N220" s="23">
        <f ca="1">SQRT(Inputs!$B$38)*C220+SQRT(1-Inputs!$B$38)*_xlfn.NORM.S.INV(RAND())</f>
        <v>-0.15800780803940459</v>
      </c>
      <c r="O220" s="23">
        <f ca="1">SQRT(Inputs!$B$38)*D220+SQRT(1-Inputs!$B$38)*_xlfn.NORM.S.INV(RAND())</f>
        <v>-1.9499715086788156</v>
      </c>
      <c r="P220" s="23">
        <f ca="1">SQRT(Inputs!$B$38)*E220+SQRT(1-Inputs!$B$38)*_xlfn.NORM.S.INV(RAND())</f>
        <v>0.16931697634055454</v>
      </c>
      <c r="Q220" s="23">
        <f ca="1">SQRT(Inputs!$B$38)*F220+SQRT(1-Inputs!$B$38)*_xlfn.NORM.S.INV(RAND())</f>
        <v>0.11449306789623818</v>
      </c>
      <c r="R220" s="23">
        <f ca="1">SQRT(Inputs!$B$38)*G220+SQRT(1-Inputs!$B$38)*_xlfn.NORM.S.INV(RAND())</f>
        <v>1.4020156441288181</v>
      </c>
      <c r="S220" s="23">
        <f ca="1">SQRT(Inputs!$B$38)*H220+SQRT(1-Inputs!$B$38)*_xlfn.NORM.S.INV(RAND())</f>
        <v>-6.3220540136343401E-2</v>
      </c>
      <c r="T220" s="23">
        <f ca="1">SQRT(Inputs!$B$38)*I220+SQRT(1-Inputs!$B$38)*_xlfn.NORM.S.INV(RAND())</f>
        <v>-0.88854255925945513</v>
      </c>
      <c r="U220" s="23">
        <f ca="1">SQRT(Inputs!$B$38)*J220+SQRT(1-Inputs!$B$38)*_xlfn.NORM.S.INV(RAND())</f>
        <v>-7.2423088635443805E-2</v>
      </c>
      <c r="V220" s="23">
        <f ca="1">SQRT(Inputs!$B$38)*K220+SQRT(1-Inputs!$B$38)*_xlfn.NORM.S.INV(RAND())</f>
        <v>-0.50126471654793481</v>
      </c>
      <c r="W220" s="23">
        <f ca="1">SQRT(Inputs!$B$38)*L220+SQRT(1-Inputs!$B$38)*_xlfn.NORM.S.INV(RAND())</f>
        <v>-0.49174331338501986</v>
      </c>
      <c r="X220" s="23">
        <f ca="1">SQRT(Inputs!$B$38)*M220+SQRT(1-Inputs!$B$38)*_xlfn.NORM.S.INV(RAND())</f>
        <v>-1.7266575841885468</v>
      </c>
      <c r="Y220" s="23">
        <f ca="1">SQRT(Inputs!$B$38)*C220+SQRT(1-Inputs!$B$38)*_xlfn.NORM.S.INV(RAND())</f>
        <v>0.13086603686672255</v>
      </c>
      <c r="Z220" s="23">
        <f ca="1">SQRT(Inputs!$B$38)*D220+SQRT(1-Inputs!$B$38)*_xlfn.NORM.S.INV(RAND())</f>
        <v>-0.95123545487708427</v>
      </c>
      <c r="AA220" s="23">
        <f ca="1">SQRT(Inputs!$B$38)*E220+SQRT(1-Inputs!$B$38)*_xlfn.NORM.S.INV(RAND())</f>
        <v>0.37782729162660877</v>
      </c>
      <c r="AB220" s="23">
        <f ca="1">SQRT(Inputs!$B$38)*F220+SQRT(1-Inputs!$B$38)*_xlfn.NORM.S.INV(RAND())</f>
        <v>-0.91332385905169222</v>
      </c>
      <c r="AC220" s="23">
        <f ca="1">SQRT(Inputs!$B$38)*G220+SQRT(1-Inputs!$B$38)*_xlfn.NORM.S.INV(RAND())</f>
        <v>0.58685722552755326</v>
      </c>
      <c r="AD220" s="23">
        <f ca="1">SQRT(Inputs!$B$38)*H220+SQRT(1-Inputs!$B$38)*_xlfn.NORM.S.INV(RAND())</f>
        <v>0.18105802587064834</v>
      </c>
      <c r="AE220" s="23">
        <f ca="1">SQRT(Inputs!$B$38)*I220+SQRT(1-Inputs!$B$38)*_xlfn.NORM.S.INV(RAND())</f>
        <v>-0.54811233229897094</v>
      </c>
      <c r="AF220" s="23">
        <f ca="1">SQRT(Inputs!$B$38)*J220+SQRT(1-Inputs!$B$38)*_xlfn.NORM.S.INV(RAND())</f>
        <v>-0.79259985631899132</v>
      </c>
      <c r="AG220" s="23">
        <f ca="1">SQRT(Inputs!$B$38)*K220+SQRT(1-Inputs!$B$38)*_xlfn.NORM.S.INV(RAND())</f>
        <v>0.18613581153967379</v>
      </c>
      <c r="AH220" s="23">
        <f ca="1">SQRT(Inputs!$B$38)*L220+SQRT(1-Inputs!$B$38)*_xlfn.NORM.S.INV(RAND())</f>
        <v>0.75657482215348337</v>
      </c>
      <c r="AI220" s="23">
        <f ca="1">SQRT(Inputs!$B$38)*M220+SQRT(1-Inputs!$B$38)*_xlfn.NORM.S.INV(RAND())</f>
        <v>-0.90104153695555778</v>
      </c>
      <c r="AJ220" s="23">
        <f ca="1">SQRT(Inputs!$B$38)*C220+SQRT(1-Inputs!$B$38)*_xlfn.NORM.S.INV(RAND())</f>
        <v>-2.0169171624804174</v>
      </c>
      <c r="AK220" s="23">
        <f ca="1">SQRT(Inputs!$B$38)*D220+SQRT(1-Inputs!$B$38)*_xlfn.NORM.S.INV(RAND())</f>
        <v>0.27263094610264677</v>
      </c>
      <c r="AL220" s="23">
        <f ca="1">SQRT(Inputs!$B$38)*E220+SQRT(1-Inputs!$B$38)*_xlfn.NORM.S.INV(RAND())</f>
        <v>-0.96222188853297053</v>
      </c>
      <c r="AM220" s="23">
        <f ca="1">SQRT(Inputs!$B$38)*F220+SQRT(1-Inputs!$B$38)*_xlfn.NORM.S.INV(RAND())</f>
        <v>-0.68776074834153367</v>
      </c>
      <c r="AN220" s="23">
        <f ca="1">SQRT(Inputs!$B$38)*G220+SQRT(1-Inputs!$B$38)*_xlfn.NORM.S.INV(RAND())</f>
        <v>7.8532960356363923E-2</v>
      </c>
      <c r="AO220" s="23">
        <f ca="1">SQRT(Inputs!$B$38)*H220+SQRT(1-Inputs!$B$38)*_xlfn.NORM.S.INV(RAND())</f>
        <v>-2.0637082499141197</v>
      </c>
      <c r="AP220" s="23">
        <f ca="1">SQRT(Inputs!$B$38)*I220+SQRT(1-Inputs!$B$38)*_xlfn.NORM.S.INV(RAND())</f>
        <v>-0.29291773169833296</v>
      </c>
      <c r="AQ220" s="23">
        <f ca="1">SQRT(Inputs!$B$38)*J220+SQRT(1-Inputs!$B$38)*_xlfn.NORM.S.INV(RAND())</f>
        <v>0.87754981525252518</v>
      </c>
      <c r="AR220" s="23">
        <f ca="1">SQRT(Inputs!$B$38)*K220+SQRT(1-Inputs!$B$38)*_xlfn.NORM.S.INV(RAND())</f>
        <v>0.40793327011113373</v>
      </c>
      <c r="AS220" s="23">
        <f ca="1">SQRT(Inputs!$B$38)*L220+SQRT(1-Inputs!$B$38)*_xlfn.NORM.S.INV(RAND())</f>
        <v>1.5770388582280381</v>
      </c>
      <c r="AT220" s="23">
        <f ca="1">SQRT(Inputs!$B$38)*M220+SQRT(1-Inputs!$B$38)*_xlfn.NORM.S.INV(RAND())</f>
        <v>7.2766157187410863E-2</v>
      </c>
      <c r="AU220" s="15">
        <f ca="1">Inputs!$B$6*EXP($B$8-0.5*C$5^2+C$5*N220)</f>
        <v>4836.9285752334526</v>
      </c>
      <c r="AV220" s="15">
        <f t="shared" ca="1" si="110"/>
        <v>4420.0658290615056</v>
      </c>
      <c r="AW220" s="15">
        <f t="shared" ca="1" si="111"/>
        <v>5513.9866039438903</v>
      </c>
      <c r="AX220" s="15">
        <f t="shared" ca="1" si="112"/>
        <v>6829.0106294216948</v>
      </c>
      <c r="AY220" s="15">
        <f t="shared" ca="1" si="113"/>
        <v>9830.5089333938377</v>
      </c>
      <c r="AZ220" s="15">
        <f t="shared" ca="1" si="114"/>
        <v>11939.566975806478</v>
      </c>
      <c r="BA220" s="15">
        <f t="shared" ca="1" si="115"/>
        <v>13313.499323139502</v>
      </c>
      <c r="BB220" s="15">
        <f t="shared" ca="1" si="116"/>
        <v>16181.936140490941</v>
      </c>
      <c r="BC220" s="15">
        <f t="shared" ca="1" si="117"/>
        <v>18882.6142362803</v>
      </c>
      <c r="BD220" s="15">
        <f t="shared" ca="1" si="118"/>
        <v>22093.091470558848</v>
      </c>
      <c r="BE220" s="15">
        <f t="shared" ca="1" si="119"/>
        <v>23132.642458700477</v>
      </c>
      <c r="BF220" s="15">
        <f ca="1">Inputs!$B$13*EXP($B$9-0.5*C$6^2+C$6*Y220)</f>
        <v>14194.546502755509</v>
      </c>
      <c r="BG220" s="15">
        <f t="shared" ca="1" si="120"/>
        <v>14570.983149826008</v>
      </c>
      <c r="BH220" s="15">
        <f t="shared" ca="1" si="121"/>
        <v>18954.395937668087</v>
      </c>
      <c r="BI220" s="15">
        <f t="shared" ca="1" si="122"/>
        <v>20160.084202963775</v>
      </c>
      <c r="BJ220" s="15">
        <f t="shared" ca="1" si="123"/>
        <v>26896.634623606609</v>
      </c>
      <c r="BK220" s="15">
        <f t="shared" ca="1" si="124"/>
        <v>33834.337253309823</v>
      </c>
      <c r="BL220" s="15">
        <f t="shared" ca="1" si="125"/>
        <v>38711.669185067811</v>
      </c>
      <c r="BM220" s="15">
        <f t="shared" ca="1" si="126"/>
        <v>43122.924462302195</v>
      </c>
      <c r="BN220" s="15">
        <f t="shared" ca="1" si="127"/>
        <v>54232.092530483838</v>
      </c>
      <c r="BO220" s="15">
        <f t="shared" ca="1" si="128"/>
        <v>72861.03934256277</v>
      </c>
      <c r="BP220" s="15">
        <f t="shared" ca="1" si="129"/>
        <v>80975.282186595839</v>
      </c>
      <c r="BQ220" s="15">
        <f ca="1">Inputs!$B$20*EXP($B$10-0.5*C$7^2+C$7*AJ220)</f>
        <v>2097.6293067433389</v>
      </c>
      <c r="BR220" s="15">
        <f t="shared" ca="1" si="130"/>
        <v>3103.6271100134281</v>
      </c>
      <c r="BS220" s="15">
        <f t="shared" ca="1" si="131"/>
        <v>3223.8807392702697</v>
      </c>
      <c r="BT220" s="15">
        <f t="shared" ca="1" si="132"/>
        <v>3711.2359528069778</v>
      </c>
      <c r="BU220" s="15">
        <f t="shared" ca="1" si="133"/>
        <v>5241.9990058238018</v>
      </c>
      <c r="BV220" s="15">
        <f t="shared" ca="1" si="134"/>
        <v>4581.2998328956428</v>
      </c>
      <c r="BW220" s="15">
        <f t="shared" ca="1" si="135"/>
        <v>6008.645197136525</v>
      </c>
      <c r="BX220" s="15">
        <f t="shared" ca="1" si="136"/>
        <v>10020.574664485055</v>
      </c>
      <c r="BY220" s="15">
        <f t="shared" ca="1" si="137"/>
        <v>15180.25607452232</v>
      </c>
      <c r="BZ220" s="15">
        <f t="shared" ca="1" si="138"/>
        <v>28463.464953786279</v>
      </c>
      <c r="CA220" s="15">
        <f t="shared" ca="1" si="139"/>
        <v>40502.884836825637</v>
      </c>
      <c r="CB220" s="15">
        <f ca="1">(AU220*DCF!C$10-DCF!C$5*MAX(AU220*DCF!C$10,0)-MAX(AU220-Inputs!$B$6,0)/Inputs!$B$10)*DCF!C$6</f>
        <v>1043.9677922507763</v>
      </c>
      <c r="CC220" s="15">
        <f ca="1">(AV220*DCF!D$10-DCF!D$5*MAX(AV220*DCF!D$10,0)-MAX(AV220-AU220,0)/Inputs!$B$10)*DCF!D$6</f>
        <v>1077.3611008706891</v>
      </c>
      <c r="CD220" s="15">
        <f ca="1">(AW220*DCF!E$10-DCF!E$5*MAX(AW220*DCF!E$10,0)-MAX(AW220-AV220,0)/Inputs!$B$10)*DCF!E$6</f>
        <v>1026.6954719736102</v>
      </c>
      <c r="CE220" s="15">
        <f ca="1">(AX220*DCF!F$10-DCF!F$5*MAX(AX220*DCF!F$10,0)-MAX(AX220-AW220,0)/Inputs!$B$10)*DCF!F$6</f>
        <v>1217.138240690422</v>
      </c>
      <c r="CF220" s="15">
        <f ca="1">(AY220*DCF!G$10-DCF!G$5*MAX(AY220*DCF!G$10,0)-MAX(AY220-AX220,0)/Inputs!$B$10)*DCF!G$6</f>
        <v>1448.5367270918471</v>
      </c>
      <c r="CG220" s="15">
        <f ca="1">(AZ220*DCF!H$10-DCF!H$5*MAX(AZ220*DCF!H$10,0)-MAX(AZ220-AY220,0)/Inputs!$B$10)*DCF!H$6</f>
        <v>1943.5744270933387</v>
      </c>
      <c r="CH220" s="15">
        <f ca="1">(BA220*DCF!I$10-DCF!I$5*MAX(BA220*DCF!I$10,0)-MAX(BA220-AZ220,0)/Inputs!$B$10)*DCF!I$6</f>
        <v>2206.5176051998505</v>
      </c>
      <c r="CI220" s="15">
        <f ca="1">(BB220*DCF!J$10-DCF!J$5*MAX(BB220*DCF!J$10,0)-MAX(BB220-BA220,0)/Inputs!$B$10)*DCF!J$6</f>
        <v>2342.1934574237589</v>
      </c>
      <c r="CJ220" s="15">
        <f ca="1">(BC220*DCF!K$10-DCF!K$5*MAX(BC220*DCF!K$10,0)-MAX(BC220-BB220,0)/Inputs!$B$10)*DCF!K$6</f>
        <v>2661.7438139762016</v>
      </c>
      <c r="CK220" s="15">
        <f ca="1">(BD220*DCF!L$10-DCF!L$5*MAX(BD220*DCF!L$10,0)-MAX(BD220-BC220,0)/Inputs!$B$10)*DCF!L$6</f>
        <v>2916.8916267157751</v>
      </c>
      <c r="CL220" s="15">
        <f ca="1">(BE220*DCF!M$10-DCF!M$5*MAX(BE220*DCF!M$10,0)-MAX(BE220-BD220,0)/Inputs!$B$10)*DCF!M$6</f>
        <v>3140.1295765574396</v>
      </c>
      <c r="CM220" s="15">
        <f ca="1">(BF220*DCF!C$28-DCF!C$5*MAX(BF220*DCF!C$28,0)-MAX(BF220-Inputs!$B$13,0)/Inputs!$B$17)*DCF!C$6</f>
        <v>3683.6883914973168</v>
      </c>
      <c r="CN220" s="15">
        <f ca="1">(BG220*DCF!D$28-DCF!D$5*MAX(BG220*DCF!D$28,0)-MAX(BG220-BF220,0)/Inputs!$B$17)*DCF!D$6</f>
        <v>4211.1794037175796</v>
      </c>
      <c r="CO220" s="15">
        <f ca="1">(BH220*DCF!E$28-DCF!E$5*MAX(BH220*DCF!E$28,0)-MAX(BH220-BG220,0)/Inputs!$B$17)*DCF!E$6</f>
        <v>4504.3121161658582</v>
      </c>
      <c r="CP220" s="15">
        <f ca="1">(BI220*DCF!F$28-DCF!F$5*MAX(BI220*DCF!F$28,0)-MAX(BI220-BH220,0)/Inputs!$B$17)*DCF!F$6</f>
        <v>5253.4172210452516</v>
      </c>
      <c r="CQ220" s="15">
        <f ca="1">(BJ220*DCF!G$28-DCF!G$5*MAX(BJ220*DCF!G$28,0)-MAX(BJ220-BI220,0)/Inputs!$B$17)*DCF!G$6</f>
        <v>5845.5146855138109</v>
      </c>
      <c r="CR220" s="15">
        <f ca="1">(BK220*DCF!H$28-DCF!H$5*MAX(BK220*DCF!H$28,0)-MAX(BK220-BJ220,0)/Inputs!$B$17)*DCF!H$6</f>
        <v>7289.6805957042925</v>
      </c>
      <c r="CS220" s="15">
        <f ca="1">(BL220*DCF!I$28-DCF!I$5*MAX(BL220*DCF!I$28,0)-MAX(BL220-BK220,0)/Inputs!$B$17)*DCF!I$6</f>
        <v>8403.1199223165859</v>
      </c>
      <c r="CT220" s="15">
        <f ca="1">(BM220*DCF!J$28-DCF!J$5*MAX(BM220*DCF!J$28,0)-MAX(BM220-BL220,0)/Inputs!$B$17)*DCF!J$6</f>
        <v>9035.0956510626329</v>
      </c>
      <c r="CU220" s="15">
        <f ca="1">(BN220*DCF!K$28-DCF!K$5*MAX(BN220*DCF!K$28,0)-MAX(BN220-BM220,0)/Inputs!$B$17)*DCF!K$6</f>
        <v>10092.183517967747</v>
      </c>
      <c r="CV220" s="15">
        <f ca="1">(BO220*DCF!L$28-DCF!L$5*MAX(BO220*DCF!L$28,0)-MAX(BO220-BN220,0)/Inputs!$B$17)*DCF!L$6</f>
        <v>12429.410297558428</v>
      </c>
      <c r="CW220" s="15">
        <f ca="1">(BP220*DCF!M$28-DCF!M$5*MAX(BP220*DCF!M$28,0)-MAX(BP220-BO220,0)/Inputs!$B$17)*DCF!M$6</f>
        <v>14387.379824434516</v>
      </c>
      <c r="CX220" s="15">
        <f ca="1">(BQ220*DCF!C$46-DCF!C$5*MAX(BQ220*DCF!C$46,0)-MAX(BQ220-Inputs!$B$20,0)/Inputs!$B$24)*DCF!C$6</f>
        <v>-484.44094843957015</v>
      </c>
      <c r="CY220" s="15">
        <f ca="1">(BR220*DCF!D$46-DCF!D$5*MAX(BR220*DCF!D$46,0)-MAX(BR220-BQ220,0)/Inputs!$B$24)*DCF!D$6</f>
        <v>-958.96768227489008</v>
      </c>
      <c r="CZ220" s="15">
        <f ca="1">(BS220*DCF!E$46-DCF!E$5*MAX(BS220*DCF!E$46,0)-MAX(BS220-BR220,0)/Inputs!$B$24)*DCF!E$6</f>
        <v>-428.63018073920711</v>
      </c>
      <c r="DA220" s="15">
        <f ca="1">(BT220*DCF!F$46-DCF!F$5*MAX(BT220*DCF!F$46,0)-MAX(BT220-BS220,0)/Inputs!$B$24)*DCF!F$6</f>
        <v>-447.73710602928094</v>
      </c>
      <c r="DB220" s="15">
        <f ca="1">(BU220*DCF!G$46-DCF!G$5*MAX(BU220*DCF!G$46,0)-MAX(BU220-BT220,0)/Inputs!$B$24)*DCF!G$6</f>
        <v>-691.24893648031968</v>
      </c>
      <c r="DC220" s="15">
        <f ca="1">(BV220*DCF!H$46-DCF!H$5*MAX(BV220*DCF!H$46,0)-MAX(BV220-BU220,0)/Inputs!$B$24)*DCF!H$6</f>
        <v>0</v>
      </c>
      <c r="DD220" s="15">
        <f ca="1">(BW220*DCF!I$46-DCF!I$5*MAX(BW220*DCF!I$46,0)-MAX(BW220-BV220,0)/Inputs!$B$24)*DCF!I$6</f>
        <v>-270.96364683006846</v>
      </c>
      <c r="DE220" s="15">
        <f ca="1">(BX220*DCF!J$46-DCF!J$5*MAX(BX220*DCF!J$46,0)-MAX(BX220-BW220,0)/Inputs!$B$24)*DCF!J$6</f>
        <v>-643.56276026672094</v>
      </c>
      <c r="DF220" s="15">
        <f ca="1">(BY220*DCF!K$46-DCF!K$5*MAX(BY220*DCF!K$46,0)-MAX(BY220-BX220,0)/Inputs!$B$24)*DCF!K$6</f>
        <v>-396.83766149578759</v>
      </c>
      <c r="DG220" s="15">
        <f ca="1">(BZ220*DCF!L$46-DCF!L$5*MAX(BZ220*DCF!L$46,0)-MAX(BZ220-BY220,0)/Inputs!$B$24)*DCF!L$6</f>
        <v>-1038.4865714562288</v>
      </c>
      <c r="DH220" s="15">
        <f ca="1">(CA220*DCF!M$46-DCF!M$5*MAX(CA220*DCF!M$46,0)-MAX(CA220-BZ220,0)/Inputs!$B$24)*DCF!M$6</f>
        <v>658.35182198318125</v>
      </c>
      <c r="DI220" s="15">
        <f ca="1">SUM(CB220:CL220)+BE220*DCF!M$10*(1+Inputs!$B$30)*(1-Inputs!$B$33)*(1-Inputs!$B$30/Inputs!$B$31)/(Inputs!$B$29-Inputs!$B$30)*DCF!M$6</f>
        <v>85403.199699935649</v>
      </c>
      <c r="DJ220" s="15">
        <f ca="1">SUM(CM220:CW220)+BP220*DCF!M$28*(1+Inputs!$B$30)*(1-Inputs!$B$33)*(1-Inputs!$B$30/Inputs!$B$31)/(Inputs!$B$29-Inputs!$B$30)*DCF!M$6</f>
        <v>385608.68977705069</v>
      </c>
      <c r="DK220" s="15">
        <f ca="1">SUM(CX220:DH220)+CA220*DCF!M$46*(1+Inputs!$B$30)*(1-Inputs!$B$33)*(1-Inputs!$B$30/Inputs!$B$31)/(Inputs!$B$29-Inputs!$B$30)*DCF!M$6</f>
        <v>57919.734159132386</v>
      </c>
      <c r="DM220" s="15">
        <f ca="1">DI220+DJ220+DK220+Inputs!$B$34+Inputs!$B$36-Inputs!$B$35</f>
        <v>605782.62363611872</v>
      </c>
    </row>
    <row r="221" spans="1:117" x14ac:dyDescent="0.75">
      <c r="A221" s="11">
        <v>208</v>
      </c>
      <c r="C221" s="23">
        <f t="shared" ca="1" si="140"/>
        <v>-5.1622093695151028E-2</v>
      </c>
      <c r="D221" s="23">
        <f t="shared" ca="1" si="140"/>
        <v>-0.99189483356288466</v>
      </c>
      <c r="E221" s="23">
        <f t="shared" ca="1" si="140"/>
        <v>0.22071860700279822</v>
      </c>
      <c r="F221" s="23">
        <f t="shared" ca="1" si="140"/>
        <v>-0.52664958193368328</v>
      </c>
      <c r="G221" s="23">
        <f t="shared" ca="1" si="140"/>
        <v>0.68249391206550958</v>
      </c>
      <c r="H221" s="23">
        <f t="shared" ca="1" si="140"/>
        <v>0.82252077579036342</v>
      </c>
      <c r="I221" s="23">
        <f t="shared" ca="1" si="140"/>
        <v>0.45564125965833935</v>
      </c>
      <c r="J221" s="23">
        <f t="shared" ca="1" si="140"/>
        <v>1.4819232716522794</v>
      </c>
      <c r="K221" s="23">
        <f t="shared" ca="1" si="140"/>
        <v>0.13413614707808183</v>
      </c>
      <c r="L221" s="23">
        <f t="shared" ca="1" si="140"/>
        <v>-1.4493909423442468</v>
      </c>
      <c r="M221" s="23">
        <f t="shared" ca="1" si="140"/>
        <v>-3.5934582011151023E-3</v>
      </c>
      <c r="N221" s="23">
        <f ca="1">SQRT(Inputs!$B$38)*C221+SQRT(1-Inputs!$B$38)*_xlfn.NORM.S.INV(RAND())</f>
        <v>0.83676709035414309</v>
      </c>
      <c r="O221" s="23">
        <f ca="1">SQRT(Inputs!$B$38)*D221+SQRT(1-Inputs!$B$38)*_xlfn.NORM.S.INV(RAND())</f>
        <v>-1.16146313145464</v>
      </c>
      <c r="P221" s="23">
        <f ca="1">SQRT(Inputs!$B$38)*E221+SQRT(1-Inputs!$B$38)*_xlfn.NORM.S.INV(RAND())</f>
        <v>1.7308948694501141</v>
      </c>
      <c r="Q221" s="23">
        <f ca="1">SQRT(Inputs!$B$38)*F221+SQRT(1-Inputs!$B$38)*_xlfn.NORM.S.INV(RAND())</f>
        <v>-1.541984896059035</v>
      </c>
      <c r="R221" s="23">
        <f ca="1">SQRT(Inputs!$B$38)*G221+SQRT(1-Inputs!$B$38)*_xlfn.NORM.S.INV(RAND())</f>
        <v>-0.48678145787291865</v>
      </c>
      <c r="S221" s="23">
        <f ca="1">SQRT(Inputs!$B$38)*H221+SQRT(1-Inputs!$B$38)*_xlfn.NORM.S.INV(RAND())</f>
        <v>-0.21450913838687924</v>
      </c>
      <c r="T221" s="23">
        <f ca="1">SQRT(Inputs!$B$38)*I221+SQRT(1-Inputs!$B$38)*_xlfn.NORM.S.INV(RAND())</f>
        <v>0.39779097836412358</v>
      </c>
      <c r="U221" s="23">
        <f ca="1">SQRT(Inputs!$B$38)*J221+SQRT(1-Inputs!$B$38)*_xlfn.NORM.S.INV(RAND())</f>
        <v>1.4663139717847964</v>
      </c>
      <c r="V221" s="23">
        <f ca="1">SQRT(Inputs!$B$38)*K221+SQRT(1-Inputs!$B$38)*_xlfn.NORM.S.INV(RAND())</f>
        <v>0.53145595740206408</v>
      </c>
      <c r="W221" s="23">
        <f ca="1">SQRT(Inputs!$B$38)*L221+SQRT(1-Inputs!$B$38)*_xlfn.NORM.S.INV(RAND())</f>
        <v>-1.8399506248728361</v>
      </c>
      <c r="X221" s="23">
        <f ca="1">SQRT(Inputs!$B$38)*M221+SQRT(1-Inputs!$B$38)*_xlfn.NORM.S.INV(RAND())</f>
        <v>1.485216334775789</v>
      </c>
      <c r="Y221" s="23">
        <f ca="1">SQRT(Inputs!$B$38)*C221+SQRT(1-Inputs!$B$38)*_xlfn.NORM.S.INV(RAND())</f>
        <v>0.21827202100842955</v>
      </c>
      <c r="Z221" s="23">
        <f ca="1">SQRT(Inputs!$B$38)*D221+SQRT(1-Inputs!$B$38)*_xlfn.NORM.S.INV(RAND())</f>
        <v>-1.7836658677294981</v>
      </c>
      <c r="AA221" s="23">
        <f ca="1">SQRT(Inputs!$B$38)*E221+SQRT(1-Inputs!$B$38)*_xlfn.NORM.S.INV(RAND())</f>
        <v>1.3381060191249019</v>
      </c>
      <c r="AB221" s="23">
        <f ca="1">SQRT(Inputs!$B$38)*F221+SQRT(1-Inputs!$B$38)*_xlfn.NORM.S.INV(RAND())</f>
        <v>-2.3854449411953409</v>
      </c>
      <c r="AC221" s="23">
        <f ca="1">SQRT(Inputs!$B$38)*G221+SQRT(1-Inputs!$B$38)*_xlfn.NORM.S.INV(RAND())</f>
        <v>1.2615946673963281</v>
      </c>
      <c r="AD221" s="23">
        <f ca="1">SQRT(Inputs!$B$38)*H221+SQRT(1-Inputs!$B$38)*_xlfn.NORM.S.INV(RAND())</f>
        <v>-0.95255821889792569</v>
      </c>
      <c r="AE221" s="23">
        <f ca="1">SQRT(Inputs!$B$38)*I221+SQRT(1-Inputs!$B$38)*_xlfn.NORM.S.INV(RAND())</f>
        <v>-0.28231827023662115</v>
      </c>
      <c r="AF221" s="23">
        <f ca="1">SQRT(Inputs!$B$38)*J221+SQRT(1-Inputs!$B$38)*_xlfn.NORM.S.INV(RAND())</f>
        <v>0.26830725036785885</v>
      </c>
      <c r="AG221" s="23">
        <f ca="1">SQRT(Inputs!$B$38)*K221+SQRT(1-Inputs!$B$38)*_xlfn.NORM.S.INV(RAND())</f>
        <v>-8.1494687842344898E-2</v>
      </c>
      <c r="AH221" s="23">
        <f ca="1">SQRT(Inputs!$B$38)*L221+SQRT(1-Inputs!$B$38)*_xlfn.NORM.S.INV(RAND())</f>
        <v>-0.64668140571056365</v>
      </c>
      <c r="AI221" s="23">
        <f ca="1">SQRT(Inputs!$B$38)*M221+SQRT(1-Inputs!$B$38)*_xlfn.NORM.S.INV(RAND())</f>
        <v>-0.78529611574747604</v>
      </c>
      <c r="AJ221" s="23">
        <f ca="1">SQRT(Inputs!$B$38)*C221+SQRT(1-Inputs!$B$38)*_xlfn.NORM.S.INV(RAND())</f>
        <v>-1.2410105524166963</v>
      </c>
      <c r="AK221" s="23">
        <f ca="1">SQRT(Inputs!$B$38)*D221+SQRT(1-Inputs!$B$38)*_xlfn.NORM.S.INV(RAND())</f>
        <v>-1.332031287107174</v>
      </c>
      <c r="AL221" s="23">
        <f ca="1">SQRT(Inputs!$B$38)*E221+SQRT(1-Inputs!$B$38)*_xlfn.NORM.S.INV(RAND())</f>
        <v>-1.5259489407039561</v>
      </c>
      <c r="AM221" s="23">
        <f ca="1">SQRT(Inputs!$B$38)*F221+SQRT(1-Inputs!$B$38)*_xlfn.NORM.S.INV(RAND())</f>
        <v>0.72448268473743749</v>
      </c>
      <c r="AN221" s="23">
        <f ca="1">SQRT(Inputs!$B$38)*G221+SQRT(1-Inputs!$B$38)*_xlfn.NORM.S.INV(RAND())</f>
        <v>-1.2909390155752973</v>
      </c>
      <c r="AO221" s="23">
        <f ca="1">SQRT(Inputs!$B$38)*H221+SQRT(1-Inputs!$B$38)*_xlfn.NORM.S.INV(RAND())</f>
        <v>-0.13897248319734368</v>
      </c>
      <c r="AP221" s="23">
        <f ca="1">SQRT(Inputs!$B$38)*I221+SQRT(1-Inputs!$B$38)*_xlfn.NORM.S.INV(RAND())</f>
        <v>0.25839419213644466</v>
      </c>
      <c r="AQ221" s="23">
        <f ca="1">SQRT(Inputs!$B$38)*J221+SQRT(1-Inputs!$B$38)*_xlfn.NORM.S.INV(RAND())</f>
        <v>0.59914716824423875</v>
      </c>
      <c r="AR221" s="23">
        <f ca="1">SQRT(Inputs!$B$38)*K221+SQRT(1-Inputs!$B$38)*_xlfn.NORM.S.INV(RAND())</f>
        <v>1.3779249009260233</v>
      </c>
      <c r="AS221" s="23">
        <f ca="1">SQRT(Inputs!$B$38)*L221+SQRT(1-Inputs!$B$38)*_xlfn.NORM.S.INV(RAND())</f>
        <v>-1.8237720653861911</v>
      </c>
      <c r="AT221" s="23">
        <f ca="1">SQRT(Inputs!$B$38)*M221+SQRT(1-Inputs!$B$38)*_xlfn.NORM.S.INV(RAND())</f>
        <v>-0.92592964561104796</v>
      </c>
      <c r="AU221" s="15">
        <f ca="1">Inputs!$B$6*EXP($B$8-0.5*C$5^2+C$5*N221)</f>
        <v>5682.022250789284</v>
      </c>
      <c r="AV221" s="15">
        <f t="shared" ca="1" si="110"/>
        <v>5830.5878595640179</v>
      </c>
      <c r="AW221" s="15">
        <f t="shared" ca="1" si="111"/>
        <v>8978.9106439397874</v>
      </c>
      <c r="AX221" s="15">
        <f t="shared" ca="1" si="112"/>
        <v>9041.4711526807623</v>
      </c>
      <c r="AY221" s="15">
        <f t="shared" ca="1" si="113"/>
        <v>10438.95068926971</v>
      </c>
      <c r="AZ221" s="15">
        <f t="shared" ca="1" si="114"/>
        <v>12469.072646379329</v>
      </c>
      <c r="BA221" s="15">
        <f t="shared" ca="1" si="115"/>
        <v>15907.637411113132</v>
      </c>
      <c r="BB221" s="15">
        <f t="shared" ca="1" si="116"/>
        <v>22557.823014389833</v>
      </c>
      <c r="BC221" s="15">
        <f t="shared" ca="1" si="117"/>
        <v>29081.911594416153</v>
      </c>
      <c r="BD221" s="15">
        <f t="shared" ca="1" si="118"/>
        <v>29995.193103272795</v>
      </c>
      <c r="BE221" s="15">
        <f t="shared" ca="1" si="119"/>
        <v>42079.277006967073</v>
      </c>
      <c r="BF221" s="15">
        <f ca="1">Inputs!$B$13*EXP($B$9-0.5*C$6^2+C$6*Y221)</f>
        <v>14442.653489163409</v>
      </c>
      <c r="BG221" s="15">
        <f t="shared" ca="1" si="120"/>
        <v>12757.989638828394</v>
      </c>
      <c r="BH221" s="15">
        <f t="shared" ca="1" si="121"/>
        <v>19461.357402610432</v>
      </c>
      <c r="BI221" s="15">
        <f t="shared" ca="1" si="122"/>
        <v>16502.493032596005</v>
      </c>
      <c r="BJ221" s="15">
        <f t="shared" ca="1" si="123"/>
        <v>24265.810940074247</v>
      </c>
      <c r="BK221" s="15">
        <f t="shared" ca="1" si="124"/>
        <v>26159.414630689287</v>
      </c>
      <c r="BL221" s="15">
        <f t="shared" ca="1" si="125"/>
        <v>30979.284498263674</v>
      </c>
      <c r="BM221" s="15">
        <f t="shared" ca="1" si="126"/>
        <v>39370.874842312907</v>
      </c>
      <c r="BN221" s="15">
        <f t="shared" ca="1" si="127"/>
        <v>47950.666132811304</v>
      </c>
      <c r="BO221" s="15">
        <f t="shared" ca="1" si="128"/>
        <v>54726.008474504175</v>
      </c>
      <c r="BP221" s="15">
        <f t="shared" ca="1" si="129"/>
        <v>61623.451354385383</v>
      </c>
      <c r="BQ221" s="15">
        <f ca="1">Inputs!$B$20*EXP($B$10-0.5*C$7^2+C$7*AJ221)</f>
        <v>2762.1474748661667</v>
      </c>
      <c r="BR221" s="15">
        <f t="shared" ca="1" si="130"/>
        <v>2455.0900844101429</v>
      </c>
      <c r="BS221" s="15">
        <f t="shared" ca="1" si="131"/>
        <v>2169.0163610629402</v>
      </c>
      <c r="BT221" s="15">
        <f t="shared" ca="1" si="132"/>
        <v>3616.5838385442503</v>
      </c>
      <c r="BU221" s="15">
        <f t="shared" ca="1" si="133"/>
        <v>3667.4511078993614</v>
      </c>
      <c r="BV221" s="15">
        <f t="shared" ca="1" si="134"/>
        <v>4945.1976393941704</v>
      </c>
      <c r="BW221" s="15">
        <f t="shared" ca="1" si="135"/>
        <v>7288.6490709373757</v>
      </c>
      <c r="BX221" s="15">
        <f t="shared" ca="1" si="136"/>
        <v>11495.398620021184</v>
      </c>
      <c r="BY221" s="15">
        <f t="shared" ca="1" si="137"/>
        <v>20965.650535447985</v>
      </c>
      <c r="BZ221" s="15">
        <f t="shared" ca="1" si="138"/>
        <v>21037.930783055726</v>
      </c>
      <c r="CA221" s="15">
        <f t="shared" ca="1" si="139"/>
        <v>25068.444705321395</v>
      </c>
      <c r="CB221" s="15">
        <f ca="1">(AU221*DCF!C$10-DCF!C$5*MAX(AU221*DCF!C$10,0)-MAX(AU221-Inputs!$B$6,0)/Inputs!$B$10)*DCF!C$6</f>
        <v>1037.9421237138711</v>
      </c>
      <c r="CC221" s="15">
        <f ca="1">(AV221*DCF!D$10-DCF!D$5*MAX(AV221*DCF!D$10,0)-MAX(AV221-AU221,0)/Inputs!$B$10)*DCF!D$6</f>
        <v>1384.9424543710732</v>
      </c>
      <c r="CD221" s="15">
        <f ca="1">(AW221*DCF!E$10-DCF!E$5*MAX(AW221*DCF!E$10,0)-MAX(AW221-AV221,0)/Inputs!$B$10)*DCF!E$6</f>
        <v>1363.9548670889649</v>
      </c>
      <c r="CE221" s="15">
        <f ca="1">(AX221*DCF!F$10-DCF!F$5*MAX(AX221*DCF!F$10,0)-MAX(AX221-AW221,0)/Inputs!$B$10)*DCF!F$6</f>
        <v>1960.7214525771803</v>
      </c>
      <c r="CF221" s="15">
        <f ca="1">(AY221*DCF!G$10-DCF!G$5*MAX(AY221*DCF!G$10,0)-MAX(AY221-AX221,0)/Inputs!$B$10)*DCF!G$6</f>
        <v>1882.2201010295885</v>
      </c>
      <c r="CG221" s="15">
        <f ca="1">(AZ221*DCF!H$10-DCF!H$5*MAX(AZ221*DCF!H$10,0)-MAX(AZ221-AY221,0)/Inputs!$B$10)*DCF!H$6</f>
        <v>2060.3948499019098</v>
      </c>
      <c r="CH221" s="15">
        <f ca="1">(BA221*DCF!I$10-DCF!I$5*MAX(BA221*DCF!I$10,0)-MAX(BA221-AZ221,0)/Inputs!$B$10)*DCF!I$6</f>
        <v>2341.6999447936082</v>
      </c>
      <c r="CI221" s="15">
        <f ca="1">(BB221*DCF!J$10-DCF!J$5*MAX(BB221*DCF!J$10,0)-MAX(BB221-BA221,0)/Inputs!$B$10)*DCF!J$6</f>
        <v>2863.2487288211969</v>
      </c>
      <c r="CJ221" s="15">
        <f ca="1">(BC221*DCF!K$10-DCF!K$5*MAX(BC221*DCF!K$10,0)-MAX(BC221-BB221,0)/Inputs!$B$10)*DCF!K$6</f>
        <v>3768.4476221858108</v>
      </c>
      <c r="CK221" s="15">
        <f ca="1">(BD221*DCF!L$10-DCF!L$5*MAX(BD221*DCF!L$10,0)-MAX(BD221-BC221,0)/Inputs!$B$10)*DCF!L$6</f>
        <v>4405.7434211754799</v>
      </c>
      <c r="CL221" s="15">
        <f ca="1">(BE221*DCF!M$10-DCF!M$5*MAX(BE221*DCF!M$10,0)-MAX(BE221-BD221,0)/Inputs!$B$10)*DCF!M$6</f>
        <v>4494.3573013996547</v>
      </c>
      <c r="CM221" s="15">
        <f ca="1">(BF221*DCF!C$28-DCF!C$5*MAX(BF221*DCF!C$28,0)-MAX(BF221-Inputs!$B$13,0)/Inputs!$B$17)*DCF!C$6</f>
        <v>3702.1094816644518</v>
      </c>
      <c r="CN221" s="15">
        <f ca="1">(BG221*DCF!D$28-DCF!D$5*MAX(BG221*DCF!D$28,0)-MAX(BG221-BF221,0)/Inputs!$B$17)*DCF!D$6</f>
        <v>3757.522196488786</v>
      </c>
      <c r="CO221" s="15">
        <f ca="1">(BH221*DCF!E$28-DCF!E$5*MAX(BH221*DCF!E$28,0)-MAX(BH221-BG221,0)/Inputs!$B$17)*DCF!E$6</f>
        <v>4190.6614381355685</v>
      </c>
      <c r="CP221" s="15">
        <f ca="1">(BI221*DCF!F$28-DCF!F$5*MAX(BI221*DCF!F$28,0)-MAX(BI221-BH221,0)/Inputs!$B$17)*DCF!F$6</f>
        <v>4479.9921684502879</v>
      </c>
      <c r="CQ221" s="15">
        <f ca="1">(BJ221*DCF!G$28-DCF!G$5*MAX(BJ221*DCF!G$28,0)-MAX(BJ221-BI221,0)/Inputs!$B$17)*DCF!G$6</f>
        <v>4990.2353727581058</v>
      </c>
      <c r="CR221" s="15">
        <f ca="1">(BK221*DCF!H$28-DCF!H$5*MAX(BK221*DCF!H$28,0)-MAX(BK221-BJ221,0)/Inputs!$B$17)*DCF!H$6</f>
        <v>6175.2989756024335</v>
      </c>
      <c r="CS221" s="15">
        <f ca="1">(BL221*DCF!I$28-DCF!I$5*MAX(BL221*DCF!I$28,0)-MAX(BL221-BK221,0)/Inputs!$B$17)*DCF!I$6</f>
        <v>6593.0737470427584</v>
      </c>
      <c r="CT221" s="15">
        <f ca="1">(BM221*DCF!J$28-DCF!J$5*MAX(BM221*DCF!J$28,0)-MAX(BM221-BL221,0)/Inputs!$B$17)*DCF!J$6</f>
        <v>7670.3171889427304</v>
      </c>
      <c r="CU221" s="15">
        <f ca="1">(BN221*DCF!K$28-DCF!K$5*MAX(BN221*DCF!K$28,0)-MAX(BN221-BM221,0)/Inputs!$B$17)*DCF!K$6</f>
        <v>9075.466547574988</v>
      </c>
      <c r="CV221" s="15">
        <f ca="1">(BO221*DCF!L$28-DCF!L$5*MAX(BO221*DCF!L$28,0)-MAX(BO221-BN221,0)/Inputs!$B$17)*DCF!L$6</f>
        <v>10152.346098913476</v>
      </c>
      <c r="CW221" s="15">
        <f ca="1">(BP221*DCF!M$28-DCF!M$5*MAX(BP221*DCF!M$28,0)-MAX(BP221-BO221,0)/Inputs!$B$17)*DCF!M$6</f>
        <v>10873.511441367396</v>
      </c>
      <c r="CX221" s="15">
        <f ca="1">(BQ221*DCF!C$46-DCF!C$5*MAX(BQ221*DCF!C$46,0)-MAX(BQ221-Inputs!$B$20,0)/Inputs!$B$24)*DCF!C$6</f>
        <v>-637.90934754414934</v>
      </c>
      <c r="CY221" s="15">
        <f ca="1">(BR221*DCF!D$46-DCF!D$5*MAX(BR221*DCF!D$46,0)-MAX(BR221-BQ221,0)/Inputs!$B$24)*DCF!D$6</f>
        <v>-419.02662396793716</v>
      </c>
      <c r="CZ221" s="15">
        <f ca="1">(BS221*DCF!E$46-DCF!E$5*MAX(BS221*DCF!E$46,0)-MAX(BS221-BR221,0)/Inputs!$B$24)*DCF!E$6</f>
        <v>-256.48996123651534</v>
      </c>
      <c r="DA221" s="15">
        <f ca="1">(BT221*DCF!F$46-DCF!F$5*MAX(BT221*DCF!F$46,0)-MAX(BT221-BS221,0)/Inputs!$B$24)*DCF!F$6</f>
        <v>-790.48758055978283</v>
      </c>
      <c r="DB221" s="15">
        <f ca="1">(BU221*DCF!G$46-DCF!G$5*MAX(BU221*DCF!G$46,0)-MAX(BU221-BT221,0)/Inputs!$B$24)*DCF!G$6</f>
        <v>-140.47655366763428</v>
      </c>
      <c r="DC221" s="15">
        <f ca="1">(BV221*DCF!H$46-DCF!H$5*MAX(BV221*DCF!H$46,0)-MAX(BV221-BU221,0)/Inputs!$B$24)*DCF!H$6</f>
        <v>-397.05190577912288</v>
      </c>
      <c r="DD221" s="15">
        <f ca="1">(BW221*DCF!I$46-DCF!I$5*MAX(BW221*DCF!I$46,0)-MAX(BW221-BV221,0)/Inputs!$B$24)*DCF!I$6</f>
        <v>-504.38007313150922</v>
      </c>
      <c r="DE221" s="15">
        <f ca="1">(BX221*DCF!J$46-DCF!J$5*MAX(BX221*DCF!J$46,0)-MAX(BX221-BW221,0)/Inputs!$B$24)*DCF!J$6</f>
        <v>-633.36107767287092</v>
      </c>
      <c r="DF221" s="15">
        <f ca="1">(BY221*DCF!K$46-DCF!K$5*MAX(BY221*DCF!K$46,0)-MAX(BY221-BX221,0)/Inputs!$B$24)*DCF!K$6</f>
        <v>-1122.3315848640516</v>
      </c>
      <c r="DG221" s="15">
        <f ca="1">(BZ221*DCF!L$46-DCF!L$5*MAX(BZ221*DCF!L$46,0)-MAX(BZ221-BY221,0)/Inputs!$B$24)*DCF!L$6</f>
        <v>1437.8977474804453</v>
      </c>
      <c r="DH221" s="15">
        <f ca="1">(CA221*DCF!M$46-DCF!M$5*MAX(CA221*DCF!M$46,0)-MAX(CA221-BZ221,0)/Inputs!$B$24)*DCF!M$6</f>
        <v>1122.6637390302267</v>
      </c>
      <c r="DI221" s="15">
        <f ca="1">SUM(CB221:CL221)+BE221*DCF!M$10*(1+Inputs!$B$30)*(1-Inputs!$B$33)*(1-Inputs!$B$30/Inputs!$B$31)/(Inputs!$B$29-Inputs!$B$30)*DCF!M$6</f>
        <v>144670.85721828064</v>
      </c>
      <c r="DJ221" s="15">
        <f ca="1">SUM(CM221:CW221)+BP221*DCF!M$28*(1+Inputs!$B$30)*(1-Inputs!$B$33)*(1-Inputs!$B$30/Inputs!$B$31)/(Inputs!$B$29-Inputs!$B$30)*DCF!M$6</f>
        <v>300325.70799699129</v>
      </c>
      <c r="DK221" s="15">
        <f ca="1">SUM(CX221:DH221)+CA221*DCF!M$46*(1+Inputs!$B$30)*(1-Inputs!$B$33)*(1-Inputs!$B$30/Inputs!$B$31)/(Inputs!$B$29-Inputs!$B$30)*DCF!M$6</f>
        <v>36417.831839627448</v>
      </c>
      <c r="DM221" s="15">
        <f ca="1">DI221+DJ221+DK221+Inputs!$B$34+Inputs!$B$36-Inputs!$B$35</f>
        <v>558265.39705489937</v>
      </c>
    </row>
    <row r="222" spans="1:117" x14ac:dyDescent="0.75">
      <c r="A222" s="11">
        <v>209</v>
      </c>
      <c r="C222" s="23">
        <f t="shared" ca="1" si="140"/>
        <v>-0.54071501615388118</v>
      </c>
      <c r="D222" s="23">
        <f t="shared" ca="1" si="140"/>
        <v>1.934244502339806</v>
      </c>
      <c r="E222" s="23">
        <f t="shared" ca="1" si="140"/>
        <v>1.262813758324423</v>
      </c>
      <c r="F222" s="23">
        <f t="shared" ca="1" si="140"/>
        <v>0.79639229605793582</v>
      </c>
      <c r="G222" s="23">
        <f t="shared" ca="1" si="140"/>
        <v>1.2637253381141238</v>
      </c>
      <c r="H222" s="23">
        <f t="shared" ca="1" si="140"/>
        <v>1.8747438106150356</v>
      </c>
      <c r="I222" s="23">
        <f t="shared" ca="1" si="140"/>
        <v>-1.9258604338779872</v>
      </c>
      <c r="J222" s="23">
        <f t="shared" ca="1" si="140"/>
        <v>-0.94372161966042245</v>
      </c>
      <c r="K222" s="23">
        <f t="shared" ca="1" si="140"/>
        <v>0.59576408893479982</v>
      </c>
      <c r="L222" s="23">
        <f t="shared" ca="1" si="140"/>
        <v>6.4009577144310451E-2</v>
      </c>
      <c r="M222" s="23">
        <f t="shared" ca="1" si="140"/>
        <v>1.677646975399234</v>
      </c>
      <c r="N222" s="23">
        <f ca="1">SQRT(Inputs!$B$38)*C222+SQRT(1-Inputs!$B$38)*_xlfn.NORM.S.INV(RAND())</f>
        <v>-0.2670489527761184</v>
      </c>
      <c r="O222" s="23">
        <f ca="1">SQRT(Inputs!$B$38)*D222+SQRT(1-Inputs!$B$38)*_xlfn.NORM.S.INV(RAND())</f>
        <v>0.89824364778222798</v>
      </c>
      <c r="P222" s="23">
        <f ca="1">SQRT(Inputs!$B$38)*E222+SQRT(1-Inputs!$B$38)*_xlfn.NORM.S.INV(RAND())</f>
        <v>0.3810040062241225</v>
      </c>
      <c r="Q222" s="23">
        <f ca="1">SQRT(Inputs!$B$38)*F222+SQRT(1-Inputs!$B$38)*_xlfn.NORM.S.INV(RAND())</f>
        <v>1.5527626643873755</v>
      </c>
      <c r="R222" s="23">
        <f ca="1">SQRT(Inputs!$B$38)*G222+SQRT(1-Inputs!$B$38)*_xlfn.NORM.S.INV(RAND())</f>
        <v>1.4554676484995457</v>
      </c>
      <c r="S222" s="23">
        <f ca="1">SQRT(Inputs!$B$38)*H222+SQRT(1-Inputs!$B$38)*_xlfn.NORM.S.INV(RAND())</f>
        <v>8.9339893989981101E-2</v>
      </c>
      <c r="T222" s="23">
        <f ca="1">SQRT(Inputs!$B$38)*I222+SQRT(1-Inputs!$B$38)*_xlfn.NORM.S.INV(RAND())</f>
        <v>-1.6634103485026825</v>
      </c>
      <c r="U222" s="23">
        <f ca="1">SQRT(Inputs!$B$38)*J222+SQRT(1-Inputs!$B$38)*_xlfn.NORM.S.INV(RAND())</f>
        <v>-1.0869912409286329</v>
      </c>
      <c r="V222" s="23">
        <f ca="1">SQRT(Inputs!$B$38)*K222+SQRT(1-Inputs!$B$38)*_xlfn.NORM.S.INV(RAND())</f>
        <v>0.32315877451302444</v>
      </c>
      <c r="W222" s="23">
        <f ca="1">SQRT(Inputs!$B$38)*L222+SQRT(1-Inputs!$B$38)*_xlfn.NORM.S.INV(RAND())</f>
        <v>-5.6501717449158918E-2</v>
      </c>
      <c r="X222" s="23">
        <f ca="1">SQRT(Inputs!$B$38)*M222+SQRT(1-Inputs!$B$38)*_xlfn.NORM.S.INV(RAND())</f>
        <v>1.761439707851975E-2</v>
      </c>
      <c r="Y222" s="23">
        <f ca="1">SQRT(Inputs!$B$38)*C222+SQRT(1-Inputs!$B$38)*_xlfn.NORM.S.INV(RAND())</f>
        <v>-0.77295244155461196</v>
      </c>
      <c r="Z222" s="23">
        <f ca="1">SQRT(Inputs!$B$38)*D222+SQRT(1-Inputs!$B$38)*_xlfn.NORM.S.INV(RAND())</f>
        <v>0.11718204201431703</v>
      </c>
      <c r="AA222" s="23">
        <f ca="1">SQRT(Inputs!$B$38)*E222+SQRT(1-Inputs!$B$38)*_xlfn.NORM.S.INV(RAND())</f>
        <v>1.6012200775703027</v>
      </c>
      <c r="AB222" s="23">
        <f ca="1">SQRT(Inputs!$B$38)*F222+SQRT(1-Inputs!$B$38)*_xlfn.NORM.S.INV(RAND())</f>
        <v>0.63890796566875108</v>
      </c>
      <c r="AC222" s="23">
        <f ca="1">SQRT(Inputs!$B$38)*G222+SQRT(1-Inputs!$B$38)*_xlfn.NORM.S.INV(RAND())</f>
        <v>1.2008488374485178</v>
      </c>
      <c r="AD222" s="23">
        <f ca="1">SQRT(Inputs!$B$38)*H222+SQRT(1-Inputs!$B$38)*_xlfn.NORM.S.INV(RAND())</f>
        <v>1.9660479696750046</v>
      </c>
      <c r="AE222" s="23">
        <f ca="1">SQRT(Inputs!$B$38)*I222+SQRT(1-Inputs!$B$38)*_xlfn.NORM.S.INV(RAND())</f>
        <v>-2.1752934597697786</v>
      </c>
      <c r="AF222" s="23">
        <f ca="1">SQRT(Inputs!$B$38)*J222+SQRT(1-Inputs!$B$38)*_xlfn.NORM.S.INV(RAND())</f>
        <v>-1.0809826256530286</v>
      </c>
      <c r="AG222" s="23">
        <f ca="1">SQRT(Inputs!$B$38)*K222+SQRT(1-Inputs!$B$38)*_xlfn.NORM.S.INV(RAND())</f>
        <v>0.51980291380580024</v>
      </c>
      <c r="AH222" s="23">
        <f ca="1">SQRT(Inputs!$B$38)*L222+SQRT(1-Inputs!$B$38)*_xlfn.NORM.S.INV(RAND())</f>
        <v>0.57317825097182473</v>
      </c>
      <c r="AI222" s="23">
        <f ca="1">SQRT(Inputs!$B$38)*M222+SQRT(1-Inputs!$B$38)*_xlfn.NORM.S.INV(RAND())</f>
        <v>2.0473953501257012</v>
      </c>
      <c r="AJ222" s="23">
        <f ca="1">SQRT(Inputs!$B$38)*C222+SQRT(1-Inputs!$B$38)*_xlfn.NORM.S.INV(RAND())</f>
        <v>-0.6822115850764412</v>
      </c>
      <c r="AK222" s="23">
        <f ca="1">SQRT(Inputs!$B$38)*D222+SQRT(1-Inputs!$B$38)*_xlfn.NORM.S.INV(RAND())</f>
        <v>0.71597979885947027</v>
      </c>
      <c r="AL222" s="23">
        <f ca="1">SQRT(Inputs!$B$38)*E222+SQRT(1-Inputs!$B$38)*_xlfn.NORM.S.INV(RAND())</f>
        <v>0.91124042339592981</v>
      </c>
      <c r="AM222" s="23">
        <f ca="1">SQRT(Inputs!$B$38)*F222+SQRT(1-Inputs!$B$38)*_xlfn.NORM.S.INV(RAND())</f>
        <v>1.1927825613272478</v>
      </c>
      <c r="AN222" s="23">
        <f ca="1">SQRT(Inputs!$B$38)*G222+SQRT(1-Inputs!$B$38)*_xlfn.NORM.S.INV(RAND())</f>
        <v>0.52602862203166312</v>
      </c>
      <c r="AO222" s="23">
        <f ca="1">SQRT(Inputs!$B$38)*H222+SQRT(1-Inputs!$B$38)*_xlfn.NORM.S.INV(RAND())</f>
        <v>1.5337613822361893</v>
      </c>
      <c r="AP222" s="23">
        <f ca="1">SQRT(Inputs!$B$38)*I222+SQRT(1-Inputs!$B$38)*_xlfn.NORM.S.INV(RAND())</f>
        <v>-1.4262163868687985</v>
      </c>
      <c r="AQ222" s="23">
        <f ca="1">SQRT(Inputs!$B$38)*J222+SQRT(1-Inputs!$B$38)*_xlfn.NORM.S.INV(RAND())</f>
        <v>-0.95109341371803624</v>
      </c>
      <c r="AR222" s="23">
        <f ca="1">SQRT(Inputs!$B$38)*K222+SQRT(1-Inputs!$B$38)*_xlfn.NORM.S.INV(RAND())</f>
        <v>0.15423237751883298</v>
      </c>
      <c r="AS222" s="23">
        <f ca="1">SQRT(Inputs!$B$38)*L222+SQRT(1-Inputs!$B$38)*_xlfn.NORM.S.INV(RAND())</f>
        <v>0.54108861066383562</v>
      </c>
      <c r="AT222" s="23">
        <f ca="1">SQRT(Inputs!$B$38)*M222+SQRT(1-Inputs!$B$38)*_xlfn.NORM.S.INV(RAND())</f>
        <v>0.86344728288978057</v>
      </c>
      <c r="AU222" s="15">
        <f ca="1">Inputs!$B$6*EXP($B$8-0.5*C$5^2+C$5*N222)</f>
        <v>4752.3018561611671</v>
      </c>
      <c r="AV222" s="15">
        <f t="shared" ca="1" si="110"/>
        <v>6601.4052827371979</v>
      </c>
      <c r="AW222" s="15">
        <f t="shared" ca="1" si="111"/>
        <v>8473.7100450745675</v>
      </c>
      <c r="AX222" s="15">
        <f t="shared" ca="1" si="112"/>
        <v>12560.381621744167</v>
      </c>
      <c r="AY222" s="15">
        <f t="shared" ca="1" si="113"/>
        <v>18194.166013592803</v>
      </c>
      <c r="AZ222" s="15">
        <f t="shared" ca="1" si="114"/>
        <v>22471.952925915692</v>
      </c>
      <c r="BA222" s="15">
        <f t="shared" ca="1" si="115"/>
        <v>23105.974813041455</v>
      </c>
      <c r="BB222" s="15">
        <f t="shared" ca="1" si="116"/>
        <v>25369.789185091176</v>
      </c>
      <c r="BC222" s="15">
        <f t="shared" ca="1" si="117"/>
        <v>32056.072079654783</v>
      </c>
      <c r="BD222" s="15">
        <f t="shared" ca="1" si="118"/>
        <v>39064.715531755312</v>
      </c>
      <c r="BE222" s="15">
        <f t="shared" ca="1" si="119"/>
        <v>47945.657946251311</v>
      </c>
      <c r="BF222" s="15">
        <f ca="1">Inputs!$B$13*EXP($B$9-0.5*C$6^2+C$6*Y222)</f>
        <v>11866.008876282969</v>
      </c>
      <c r="BG222" s="15">
        <f t="shared" ca="1" si="120"/>
        <v>14770.555698949527</v>
      </c>
      <c r="BH222" s="15">
        <f t="shared" ca="1" si="121"/>
        <v>23536.402051268877</v>
      </c>
      <c r="BI222" s="15">
        <f t="shared" ca="1" si="122"/>
        <v>31789.48880510751</v>
      </c>
      <c r="BJ222" s="15">
        <f t="shared" ca="1" si="123"/>
        <v>46336.796879810347</v>
      </c>
      <c r="BK222" s="15">
        <f t="shared" ca="1" si="124"/>
        <v>74323.39955672287</v>
      </c>
      <c r="BL222" s="15">
        <f t="shared" ca="1" si="125"/>
        <v>68870.069161986583</v>
      </c>
      <c r="BM222" s="15">
        <f t="shared" ca="1" si="126"/>
        <v>74018.143197176963</v>
      </c>
      <c r="BN222" s="15">
        <f t="shared" ca="1" si="127"/>
        <v>96883.926542767716</v>
      </c>
      <c r="BO222" s="15">
        <f t="shared" ca="1" si="128"/>
        <v>127418.4787967361</v>
      </c>
      <c r="BP222" s="15">
        <f t="shared" ca="1" si="129"/>
        <v>197771.81065583357</v>
      </c>
      <c r="BQ222" s="15">
        <f ca="1">Inputs!$B$20*EXP($B$10-0.5*C$7^2+C$7*AJ222)</f>
        <v>3367.6149631213343</v>
      </c>
      <c r="BR222" s="15">
        <f t="shared" ca="1" si="130"/>
        <v>5736.0289997223417</v>
      </c>
      <c r="BS222" s="15">
        <f t="shared" ca="1" si="131"/>
        <v>10204.668935695801</v>
      </c>
      <c r="BT222" s="15">
        <f t="shared" ca="1" si="132"/>
        <v>19239.233869485401</v>
      </c>
      <c r="BU222" s="15">
        <f t="shared" ca="1" si="133"/>
        <v>30282.501598509756</v>
      </c>
      <c r="BV222" s="15">
        <f t="shared" ca="1" si="134"/>
        <v>59522.511892294249</v>
      </c>
      <c r="BW222" s="15">
        <f t="shared" ca="1" si="135"/>
        <v>61418.391500826816</v>
      </c>
      <c r="BX222" s="15">
        <f t="shared" ca="1" si="136"/>
        <v>70991.121082494195</v>
      </c>
      <c r="BY222" s="15">
        <f t="shared" ca="1" si="137"/>
        <v>102449.57809867291</v>
      </c>
      <c r="BZ222" s="15">
        <f t="shared" ca="1" si="138"/>
        <v>158785.4240974898</v>
      </c>
      <c r="CA222" s="15">
        <f t="shared" ca="1" si="139"/>
        <v>260033.45239995749</v>
      </c>
      <c r="CB222" s="15">
        <f ca="1">(AU222*DCF!C$10-DCF!C$5*MAX(AU222*DCF!C$10,0)-MAX(AU222-Inputs!$B$6,0)/Inputs!$B$10)*DCF!C$6</f>
        <v>1044.571195841698</v>
      </c>
      <c r="CC222" s="15">
        <f ca="1">(AV222*DCF!D$10-DCF!D$5*MAX(AV222*DCF!D$10,0)-MAX(AV222-AU222,0)/Inputs!$B$10)*DCF!D$6</f>
        <v>1158.1923385184375</v>
      </c>
      <c r="CD222" s="15">
        <f ca="1">(AW222*DCF!E$10-DCF!E$5*MAX(AW222*DCF!E$10,0)-MAX(AW222-AV222,0)/Inputs!$B$10)*DCF!E$6</f>
        <v>1534.7241915373911</v>
      </c>
      <c r="CE222" s="15">
        <f ca="1">(AX222*DCF!F$10-DCF!F$5*MAX(AX222*DCF!F$10,0)-MAX(AX222-AW222,0)/Inputs!$B$10)*DCF!F$6</f>
        <v>1891.5762561235445</v>
      </c>
      <c r="CF222" s="15">
        <f ca="1">(AY222*DCF!G$10-DCF!G$5*MAX(AY222*DCF!G$10,0)-MAX(AY222-AX222,0)/Inputs!$B$10)*DCF!G$6</f>
        <v>2665.8124890345989</v>
      </c>
      <c r="CG222" s="15">
        <f ca="1">(AZ222*DCF!H$10-DCF!H$5*MAX(AZ222*DCF!H$10,0)-MAX(AZ222-AY222,0)/Inputs!$B$10)*DCF!H$6</f>
        <v>3603.3480235387851</v>
      </c>
      <c r="CH222" s="15">
        <f ca="1">(BA222*DCF!I$10-DCF!I$5*MAX(BA222*DCF!I$10,0)-MAX(BA222-AZ222,0)/Inputs!$B$10)*DCF!I$6</f>
        <v>4116.6168862005143</v>
      </c>
      <c r="CI222" s="15">
        <f ca="1">(BB222*DCF!J$10-DCF!J$5*MAX(BB222*DCF!J$10,0)-MAX(BB222-BA222,0)/Inputs!$B$10)*DCF!J$6</f>
        <v>4010.4709268836796</v>
      </c>
      <c r="CJ222" s="15">
        <f ca="1">(BC222*DCF!K$10-DCF!K$5*MAX(BC222*DCF!K$10,0)-MAX(BC222-BB222,0)/Inputs!$B$10)*DCF!K$6</f>
        <v>4224.5349600331347</v>
      </c>
      <c r="CK222" s="15">
        <f ca="1">(BD222*DCF!L$10-DCF!L$5*MAX(BD222*DCF!L$10,0)-MAX(BD222-BC222,0)/Inputs!$B$10)*DCF!L$6</f>
        <v>4985.3708773557964</v>
      </c>
      <c r="CL222" s="15">
        <f ca="1">(BE222*DCF!M$10-DCF!M$5*MAX(BE222*DCF!M$10,0)-MAX(BE222-BD222,0)/Inputs!$B$10)*DCF!M$6</f>
        <v>5704.8290041307719</v>
      </c>
      <c r="CM222" s="15">
        <f ca="1">(BF222*DCF!C$28-DCF!C$5*MAX(BF222*DCF!C$28,0)-MAX(BF222-Inputs!$B$13,0)/Inputs!$B$17)*DCF!C$6</f>
        <v>3510.8024837047074</v>
      </c>
      <c r="CN222" s="15">
        <f ca="1">(BG222*DCF!D$28-DCF!D$5*MAX(BG222*DCF!D$28,0)-MAX(BG222-BF222,0)/Inputs!$B$17)*DCF!D$6</f>
        <v>3730.5963089843426</v>
      </c>
      <c r="CO222" s="15">
        <f ca="1">(BH222*DCF!E$28-DCF!E$5*MAX(BH222*DCF!E$28,0)-MAX(BH222-BG222,0)/Inputs!$B$17)*DCF!E$6</f>
        <v>4938.300504455734</v>
      </c>
      <c r="CP222" s="15">
        <f ca="1">(BI222*DCF!F$28-DCF!F$5*MAX(BI222*DCF!F$28,0)-MAX(BI222-BH222,0)/Inputs!$B$17)*DCF!F$6</f>
        <v>7127.4039545102396</v>
      </c>
      <c r="CQ222" s="15">
        <f ca="1">(BJ222*DCF!G$28-DCF!G$5*MAX(BJ222*DCF!G$28,0)-MAX(BJ222-BI222,0)/Inputs!$B$17)*DCF!G$6</f>
        <v>9575.7199984230683</v>
      </c>
      <c r="CR222" s="15">
        <f ca="1">(BK222*DCF!H$28-DCF!H$5*MAX(BK222*DCF!H$28,0)-MAX(BK222-BJ222,0)/Inputs!$B$17)*DCF!H$6</f>
        <v>14032.664047697268</v>
      </c>
      <c r="CS222" s="15">
        <f ca="1">(BL222*DCF!I$28-DCF!I$5*MAX(BL222*DCF!I$28,0)-MAX(BL222-BK222,0)/Inputs!$B$17)*DCF!I$6</f>
        <v>16195.005928587867</v>
      </c>
      <c r="CT222" s="15">
        <f ca="1">(BM222*DCF!J$28-DCF!J$5*MAX(BM222*DCF!J$28,0)-MAX(BM222-BL222,0)/Inputs!$B$17)*DCF!J$6</f>
        <v>15829.598091097032</v>
      </c>
      <c r="CU222" s="15">
        <f ca="1">(BN222*DCF!K$28-DCF!K$5*MAX(BN222*DCF!K$28,0)-MAX(BN222-BM222,0)/Inputs!$B$17)*DCF!K$6</f>
        <v>17659.506943950928</v>
      </c>
      <c r="CV222" s="15">
        <f ca="1">(BO222*DCF!L$28-DCF!L$5*MAX(BO222*DCF!L$28,0)-MAX(BO222-BN222,0)/Inputs!$B$17)*DCF!L$6</f>
        <v>21967.625514247091</v>
      </c>
      <c r="CW222" s="15">
        <f ca="1">(BP222*DCF!M$28-DCF!M$5*MAX(BP222*DCF!M$28,0)-MAX(BP222-BO222,0)/Inputs!$B$17)*DCF!M$6</f>
        <v>29856.980572908484</v>
      </c>
      <c r="CX222" s="15">
        <f ca="1">(BQ222*DCF!C$46-DCF!C$5*MAX(BQ222*DCF!C$46,0)-MAX(BQ222-Inputs!$B$20,0)/Inputs!$B$24)*DCF!C$6</f>
        <v>-854.69858876766807</v>
      </c>
      <c r="CY222" s="15">
        <f ca="1">(BR222*DCF!D$46-DCF!D$5*MAX(BR222*DCF!D$46,0)-MAX(BR222-BQ222,0)/Inputs!$B$24)*DCF!D$6</f>
        <v>-1989.588994123365</v>
      </c>
      <c r="CZ222" s="15">
        <f ca="1">(BS222*DCF!E$46-DCF!E$5*MAX(BS222*DCF!E$46,0)-MAX(BS222-BR222,0)/Inputs!$B$24)*DCF!E$6</f>
        <v>-2968.1347123567707</v>
      </c>
      <c r="DA222" s="15">
        <f ca="1">(BT222*DCF!F$46-DCF!F$5*MAX(BT222*DCF!F$46,0)-MAX(BT222-BS222,0)/Inputs!$B$24)*DCF!F$6</f>
        <v>-4690.8933468685436</v>
      </c>
      <c r="DB222" s="15">
        <f ca="1">(BU222*DCF!G$46-DCF!G$5*MAX(BU222*DCF!G$46,0)-MAX(BU222-BT222,0)/Inputs!$B$24)*DCF!G$6</f>
        <v>-4733.3805985711142</v>
      </c>
      <c r="DC222" s="15">
        <f ca="1">(BV222*DCF!H$46-DCF!H$5*MAX(BV222*DCF!H$46,0)-MAX(BV222-BU222,0)/Inputs!$B$24)*DCF!H$6</f>
        <v>-9086.1540422780399</v>
      </c>
      <c r="DD222" s="15">
        <f ca="1">(BW222*DCF!I$46-DCF!I$5*MAX(BW222*DCF!I$46,0)-MAX(BW222-BV222,0)/Inputs!$B$24)*DCF!I$6</f>
        <v>874.2478632926759</v>
      </c>
      <c r="DE222" s="15">
        <f ca="1">(BX222*DCF!J$46-DCF!J$5*MAX(BX222*DCF!J$46,0)-MAX(BX222-BW222,0)/Inputs!$B$24)*DCF!J$6</f>
        <v>439.34966900702233</v>
      </c>
      <c r="DF222" s="15">
        <f ca="1">(BY222*DCF!K$46-DCF!K$5*MAX(BY222*DCF!K$46,0)-MAX(BY222-BX222,0)/Inputs!$B$24)*DCF!K$6</f>
        <v>-1854.2225007379834</v>
      </c>
      <c r="DG222" s="15">
        <f ca="1">(BZ222*DCF!L$46-DCF!L$5*MAX(BZ222*DCF!L$46,0)-MAX(BZ222-BY222,0)/Inputs!$B$24)*DCF!L$6</f>
        <v>-1772.8866806137814</v>
      </c>
      <c r="DH222" s="15">
        <f ca="1">(CA222*DCF!M$46-DCF!M$5*MAX(CA222*DCF!M$46,0)-MAX(CA222-BZ222,0)/Inputs!$B$24)*DCF!M$6</f>
        <v>-780.92601227383091</v>
      </c>
      <c r="DI222" s="15">
        <f ca="1">SUM(CB222:CL222)+BE222*DCF!M$10*(1+Inputs!$B$30)*(1-Inputs!$B$33)*(1-Inputs!$B$30/Inputs!$B$31)/(Inputs!$B$29-Inputs!$B$30)*DCF!M$6</f>
        <v>168373.44722930575</v>
      </c>
      <c r="DJ222" s="15">
        <f ca="1">SUM(CM222:CW222)+BP222*DCF!M$28*(1+Inputs!$B$30)*(1-Inputs!$B$33)*(1-Inputs!$B$30/Inputs!$B$31)/(Inputs!$B$29-Inputs!$B$30)*DCF!M$6</f>
        <v>878292.95677074837</v>
      </c>
      <c r="DK222" s="15">
        <f ca="1">SUM(CX222:DH222)+CA222*DCF!M$46*(1+Inputs!$B$30)*(1-Inputs!$B$33)*(1-Inputs!$B$30/Inputs!$B$31)/(Inputs!$B$29-Inputs!$B$30)*DCF!M$6</f>
        <v>374625.23239765893</v>
      </c>
      <c r="DM222" s="15">
        <f ca="1">DI222+DJ222+DK222+Inputs!$B$34+Inputs!$B$36-Inputs!$B$35</f>
        <v>1498142.6363977131</v>
      </c>
    </row>
    <row r="223" spans="1:117" x14ac:dyDescent="0.75">
      <c r="A223" s="11">
        <v>210</v>
      </c>
      <c r="C223" s="23">
        <f t="shared" ca="1" si="140"/>
        <v>-2.3005083289914716</v>
      </c>
      <c r="D223" s="23">
        <f t="shared" ca="1" si="140"/>
        <v>-0.11975859161023836</v>
      </c>
      <c r="E223" s="23">
        <f t="shared" ca="1" si="140"/>
        <v>1.2898697277022038E-2</v>
      </c>
      <c r="F223" s="23">
        <f t="shared" ca="1" si="140"/>
        <v>0.75419175707686326</v>
      </c>
      <c r="G223" s="23">
        <f t="shared" ca="1" si="140"/>
        <v>-0.5309579707006834</v>
      </c>
      <c r="H223" s="23">
        <f t="shared" ca="1" si="140"/>
        <v>1.9639810784745195</v>
      </c>
      <c r="I223" s="23">
        <f t="shared" ca="1" si="140"/>
        <v>-0.47279230054374011</v>
      </c>
      <c r="J223" s="23">
        <f t="shared" ca="1" si="140"/>
        <v>-0.5455736625866171</v>
      </c>
      <c r="K223" s="23">
        <f t="shared" ca="1" si="140"/>
        <v>-0.94018747949456338</v>
      </c>
      <c r="L223" s="23">
        <f t="shared" ca="1" si="140"/>
        <v>0.4888066103044752</v>
      </c>
      <c r="M223" s="23">
        <f t="shared" ca="1" si="140"/>
        <v>1.1552062851329961</v>
      </c>
      <c r="N223" s="23">
        <f ca="1">SQRT(Inputs!$B$38)*C223+SQRT(1-Inputs!$B$38)*_xlfn.NORM.S.INV(RAND())</f>
        <v>-3.4563289037523592E-2</v>
      </c>
      <c r="O223" s="23">
        <f ca="1">SQRT(Inputs!$B$38)*D223+SQRT(1-Inputs!$B$38)*_xlfn.NORM.S.INV(RAND())</f>
        <v>0.12068151465305554</v>
      </c>
      <c r="P223" s="23">
        <f ca="1">SQRT(Inputs!$B$38)*E223+SQRT(1-Inputs!$B$38)*_xlfn.NORM.S.INV(RAND())</f>
        <v>0.15549349614818891</v>
      </c>
      <c r="Q223" s="23">
        <f ca="1">SQRT(Inputs!$B$38)*F223+SQRT(1-Inputs!$B$38)*_xlfn.NORM.S.INV(RAND())</f>
        <v>1.9993157678257414</v>
      </c>
      <c r="R223" s="23">
        <f ca="1">SQRT(Inputs!$B$38)*G223+SQRT(1-Inputs!$B$38)*_xlfn.NORM.S.INV(RAND())</f>
        <v>-0.40677292602548099</v>
      </c>
      <c r="S223" s="23">
        <f ca="1">SQRT(Inputs!$B$38)*H223+SQRT(1-Inputs!$B$38)*_xlfn.NORM.S.INV(RAND())</f>
        <v>2.1254676098171243</v>
      </c>
      <c r="T223" s="23">
        <f ca="1">SQRT(Inputs!$B$38)*I223+SQRT(1-Inputs!$B$38)*_xlfn.NORM.S.INV(RAND())</f>
        <v>-0.45093417023938859</v>
      </c>
      <c r="U223" s="23">
        <f ca="1">SQRT(Inputs!$B$38)*J223+SQRT(1-Inputs!$B$38)*_xlfn.NORM.S.INV(RAND())</f>
        <v>0.26082420857650401</v>
      </c>
      <c r="V223" s="23">
        <f ca="1">SQRT(Inputs!$B$38)*K223+SQRT(1-Inputs!$B$38)*_xlfn.NORM.S.INV(RAND())</f>
        <v>-0.58699639749211874</v>
      </c>
      <c r="W223" s="23">
        <f ca="1">SQRT(Inputs!$B$38)*L223+SQRT(1-Inputs!$B$38)*_xlfn.NORM.S.INV(RAND())</f>
        <v>9.098159576380524E-2</v>
      </c>
      <c r="X223" s="23">
        <f ca="1">SQRT(Inputs!$B$38)*M223+SQRT(1-Inputs!$B$38)*_xlfn.NORM.S.INV(RAND())</f>
        <v>0.96108123967379611</v>
      </c>
      <c r="Y223" s="23">
        <f ca="1">SQRT(Inputs!$B$38)*C223+SQRT(1-Inputs!$B$38)*_xlfn.NORM.S.INV(RAND())</f>
        <v>-0.58394888571337922</v>
      </c>
      <c r="Z223" s="23">
        <f ca="1">SQRT(Inputs!$B$38)*D223+SQRT(1-Inputs!$B$38)*_xlfn.NORM.S.INV(RAND())</f>
        <v>0.45133095858325506</v>
      </c>
      <c r="AA223" s="23">
        <f ca="1">SQRT(Inputs!$B$38)*E223+SQRT(1-Inputs!$B$38)*_xlfn.NORM.S.INV(RAND())</f>
        <v>-0.21335035149654244</v>
      </c>
      <c r="AB223" s="23">
        <f ca="1">SQRT(Inputs!$B$38)*F223+SQRT(1-Inputs!$B$38)*_xlfn.NORM.S.INV(RAND())</f>
        <v>0.30533901255299839</v>
      </c>
      <c r="AC223" s="23">
        <f ca="1">SQRT(Inputs!$B$38)*G223+SQRT(1-Inputs!$B$38)*_xlfn.NORM.S.INV(RAND())</f>
        <v>1.3724737407790937</v>
      </c>
      <c r="AD223" s="23">
        <f ca="1">SQRT(Inputs!$B$38)*H223+SQRT(1-Inputs!$B$38)*_xlfn.NORM.S.INV(RAND())</f>
        <v>0.9854942761566009</v>
      </c>
      <c r="AE223" s="23">
        <f ca="1">SQRT(Inputs!$B$38)*I223+SQRT(1-Inputs!$B$38)*_xlfn.NORM.S.INV(RAND())</f>
        <v>-0.77754470912802642</v>
      </c>
      <c r="AF223" s="23">
        <f ca="1">SQRT(Inputs!$B$38)*J223+SQRT(1-Inputs!$B$38)*_xlfn.NORM.S.INV(RAND())</f>
        <v>-1.3769260928753013</v>
      </c>
      <c r="AG223" s="23">
        <f ca="1">SQRT(Inputs!$B$38)*K223+SQRT(1-Inputs!$B$38)*_xlfn.NORM.S.INV(RAND())</f>
        <v>-0.79373726873390438</v>
      </c>
      <c r="AH223" s="23">
        <f ca="1">SQRT(Inputs!$B$38)*L223+SQRT(1-Inputs!$B$38)*_xlfn.NORM.S.INV(RAND())</f>
        <v>1.4169926518122369</v>
      </c>
      <c r="AI223" s="23">
        <f ca="1">SQRT(Inputs!$B$38)*M223+SQRT(1-Inputs!$B$38)*_xlfn.NORM.S.INV(RAND())</f>
        <v>0.35038206119268661</v>
      </c>
      <c r="AJ223" s="23">
        <f ca="1">SQRT(Inputs!$B$38)*C223+SQRT(1-Inputs!$B$38)*_xlfn.NORM.S.INV(RAND())</f>
        <v>-1.2826194804661972</v>
      </c>
      <c r="AK223" s="23">
        <f ca="1">SQRT(Inputs!$B$38)*D223+SQRT(1-Inputs!$B$38)*_xlfn.NORM.S.INV(RAND())</f>
        <v>0.49265794507805233</v>
      </c>
      <c r="AL223" s="23">
        <f ca="1">SQRT(Inputs!$B$38)*E223+SQRT(1-Inputs!$B$38)*_xlfn.NORM.S.INV(RAND())</f>
        <v>0.72162417795865152</v>
      </c>
      <c r="AM223" s="23">
        <f ca="1">SQRT(Inputs!$B$38)*F223+SQRT(1-Inputs!$B$38)*_xlfn.NORM.S.INV(RAND())</f>
        <v>0.37925796378223203</v>
      </c>
      <c r="AN223" s="23">
        <f ca="1">SQRT(Inputs!$B$38)*G223+SQRT(1-Inputs!$B$38)*_xlfn.NORM.S.INV(RAND())</f>
        <v>-1.5501517603620409</v>
      </c>
      <c r="AO223" s="23">
        <f ca="1">SQRT(Inputs!$B$38)*H223+SQRT(1-Inputs!$B$38)*_xlfn.NORM.S.INV(RAND())</f>
        <v>1.0398943603729742</v>
      </c>
      <c r="AP223" s="23">
        <f ca="1">SQRT(Inputs!$B$38)*I223+SQRT(1-Inputs!$B$38)*_xlfn.NORM.S.INV(RAND())</f>
        <v>0.58010484632406001</v>
      </c>
      <c r="AQ223" s="23">
        <f ca="1">SQRT(Inputs!$B$38)*J223+SQRT(1-Inputs!$B$38)*_xlfn.NORM.S.INV(RAND())</f>
        <v>-0.18441196798429252</v>
      </c>
      <c r="AR223" s="23">
        <f ca="1">SQRT(Inputs!$B$38)*K223+SQRT(1-Inputs!$B$38)*_xlfn.NORM.S.INV(RAND())</f>
        <v>-1.2739472395735323</v>
      </c>
      <c r="AS223" s="23">
        <f ca="1">SQRT(Inputs!$B$38)*L223+SQRT(1-Inputs!$B$38)*_xlfn.NORM.S.INV(RAND())</f>
        <v>0.93251978115395429</v>
      </c>
      <c r="AT223" s="23">
        <f ca="1">SQRT(Inputs!$B$38)*M223+SQRT(1-Inputs!$B$38)*_xlfn.NORM.S.INV(RAND())</f>
        <v>0.75829199781310463</v>
      </c>
      <c r="AU223" s="15">
        <f ca="1">Inputs!$B$6*EXP($B$8-0.5*C$5^2+C$5*N223)</f>
        <v>4934.5538884230955</v>
      </c>
      <c r="AV223" s="15">
        <f t="shared" ca="1" si="110"/>
        <v>6114.0487577702343</v>
      </c>
      <c r="AW223" s="15">
        <f t="shared" ca="1" si="111"/>
        <v>7613.0049674708971</v>
      </c>
      <c r="AX223" s="15">
        <f t="shared" ca="1" si="112"/>
        <v>11932.028405929806</v>
      </c>
      <c r="AY223" s="15">
        <f t="shared" ca="1" si="113"/>
        <v>13905.611290886176</v>
      </c>
      <c r="AZ223" s="15">
        <f t="shared" ca="1" si="114"/>
        <v>21491.911503827254</v>
      </c>
      <c r="BA223" s="15">
        <f t="shared" ca="1" si="115"/>
        <v>25088.191641605456</v>
      </c>
      <c r="BB223" s="15">
        <f t="shared" ca="1" si="116"/>
        <v>31528.827102574833</v>
      </c>
      <c r="BC223" s="15">
        <f t="shared" ca="1" si="117"/>
        <v>36487.606457264752</v>
      </c>
      <c r="BD223" s="15">
        <f t="shared" ca="1" si="118"/>
        <v>45082.777956224199</v>
      </c>
      <c r="BE223" s="15">
        <f t="shared" ca="1" si="119"/>
        <v>60296.868358695829</v>
      </c>
      <c r="BF223" s="15">
        <f ca="1">Inputs!$B$13*EXP($B$9-0.5*C$6^2+C$6*Y223)</f>
        <v>12319.057262748407</v>
      </c>
      <c r="BG223" s="15">
        <f t="shared" ca="1" si="120"/>
        <v>16287.509658575287</v>
      </c>
      <c r="BH223" s="15">
        <f t="shared" ca="1" si="121"/>
        <v>19208.466308591494</v>
      </c>
      <c r="BI223" s="15">
        <f t="shared" ca="1" si="122"/>
        <v>24645.53690216627</v>
      </c>
      <c r="BJ223" s="15">
        <f t="shared" ca="1" si="123"/>
        <v>36823.472759445067</v>
      </c>
      <c r="BK223" s="15">
        <f t="shared" ca="1" si="124"/>
        <v>51683.010408452486</v>
      </c>
      <c r="BL223" s="15">
        <f t="shared" ca="1" si="125"/>
        <v>57400.986739158805</v>
      </c>
      <c r="BM223" s="15">
        <f t="shared" ca="1" si="126"/>
        <v>59464.870121724132</v>
      </c>
      <c r="BN223" s="15">
        <f t="shared" ca="1" si="127"/>
        <v>66498.532575589998</v>
      </c>
      <c r="BO223" s="15">
        <f t="shared" ca="1" si="128"/>
        <v>96469.627128166088</v>
      </c>
      <c r="BP223" s="15">
        <f t="shared" ca="1" si="129"/>
        <v>123544.30909168209</v>
      </c>
      <c r="BQ223" s="15">
        <f ca="1">Inputs!$B$20*EXP($B$10-0.5*C$7^2+C$7*AJ223)</f>
        <v>2721.6831153315138</v>
      </c>
      <c r="BR223" s="15">
        <f t="shared" ca="1" si="130"/>
        <v>4318.423114096503</v>
      </c>
      <c r="BS223" s="15">
        <f t="shared" ca="1" si="131"/>
        <v>7275.4827902501956</v>
      </c>
      <c r="BT223" s="15">
        <f t="shared" ca="1" si="132"/>
        <v>11080.676255960636</v>
      </c>
      <c r="BU223" s="15">
        <f t="shared" ca="1" si="133"/>
        <v>10553.399676615465</v>
      </c>
      <c r="BV223" s="15">
        <f t="shared" ca="1" si="134"/>
        <v>18559.189890839643</v>
      </c>
      <c r="BW223" s="15">
        <f t="shared" ca="1" si="135"/>
        <v>29281.507648067127</v>
      </c>
      <c r="BX223" s="15">
        <f t="shared" ca="1" si="136"/>
        <v>39468.443813104874</v>
      </c>
      <c r="BY223" s="15">
        <f t="shared" ca="1" si="137"/>
        <v>43339.798033238178</v>
      </c>
      <c r="BZ223" s="15">
        <f t="shared" ca="1" si="138"/>
        <v>72183.582001688454</v>
      </c>
      <c r="CA223" s="15">
        <f t="shared" ca="1" si="139"/>
        <v>116022.36517661985</v>
      </c>
      <c r="CB223" s="15">
        <f ca="1">(AU223*DCF!C$10-DCF!C$5*MAX(AU223*DCF!C$10,0)-MAX(AU223-Inputs!$B$6,0)/Inputs!$B$10)*DCF!C$6</f>
        <v>1043.2717063669179</v>
      </c>
      <c r="CC223" s="15">
        <f ca="1">(AV223*DCF!D$10-DCF!D$5*MAX(AV223*DCF!D$10,0)-MAX(AV223-AU223,0)/Inputs!$B$10)*DCF!D$6</f>
        <v>1202.6690090691873</v>
      </c>
      <c r="CD223" s="15">
        <f ca="1">(AW223*DCF!E$10-DCF!E$5*MAX(AW223*DCF!E$10,0)-MAX(AW223-AV223,0)/Inputs!$B$10)*DCF!E$6</f>
        <v>1420.0946454340008</v>
      </c>
      <c r="CE223" s="15">
        <f ca="1">(AX223*DCF!F$10-DCF!F$5*MAX(AX223*DCF!F$10,0)-MAX(AX223-AW223,0)/Inputs!$B$10)*DCF!F$6</f>
        <v>1706.061088747166</v>
      </c>
      <c r="CF223" s="15">
        <f ca="1">(AY223*DCF!G$10-DCF!G$5*MAX(AY223*DCF!G$10,0)-MAX(AY223-AX223,0)/Inputs!$B$10)*DCF!G$6</f>
        <v>2485.753306711114</v>
      </c>
      <c r="CG223" s="15">
        <f ca="1">(AZ223*DCF!H$10-DCF!H$5*MAX(AZ223*DCF!H$10,0)-MAX(AZ223-AY223,0)/Inputs!$B$10)*DCF!H$6</f>
        <v>2825.5864290058557</v>
      </c>
      <c r="CH223" s="15">
        <f ca="1">(BA223*DCF!I$10-DCF!I$5*MAX(BA223*DCF!I$10,0)-MAX(BA223-AZ223,0)/Inputs!$B$10)*DCF!I$6</f>
        <v>3992.7814480371876</v>
      </c>
      <c r="CI223" s="15">
        <f ca="1">(BB223*DCF!J$10-DCF!J$5*MAX(BB223*DCF!J$10,0)-MAX(BB223-BA223,0)/Inputs!$B$10)*DCF!J$6</f>
        <v>4434.4477169505262</v>
      </c>
      <c r="CJ223" s="15">
        <f ca="1">(BC223*DCF!K$10-DCF!K$5*MAX(BC223*DCF!K$10,0)-MAX(BC223-BB223,0)/Inputs!$B$10)*DCF!K$6</f>
        <v>5179.7650221245531</v>
      </c>
      <c r="CK223" s="15">
        <f ca="1">(BD223*DCF!L$10-DCF!L$5*MAX(BD223*DCF!L$10,0)-MAX(BD223-BC223,0)/Inputs!$B$10)*DCF!L$6</f>
        <v>5687.8453656565407</v>
      </c>
      <c r="CL223" s="15">
        <f ca="1">(BE223*DCF!M$10-DCF!M$5*MAX(BE223*DCF!M$10,0)-MAX(BE223-BD223,0)/Inputs!$B$10)*DCF!M$6</f>
        <v>6691.1823481952288</v>
      </c>
      <c r="CM223" s="15">
        <f ca="1">(BF223*DCF!C$28-DCF!C$5*MAX(BF223*DCF!C$28,0)-MAX(BF223-Inputs!$B$13,0)/Inputs!$B$17)*DCF!C$6</f>
        <v>3544.4397677569768</v>
      </c>
      <c r="CN223" s="15">
        <f ca="1">(BG223*DCF!D$28-DCF!D$5*MAX(BG223*DCF!D$28,0)-MAX(BG223-BF223,0)/Inputs!$B$17)*DCF!D$6</f>
        <v>3950.3943984078824</v>
      </c>
      <c r="CO223" s="15">
        <f ca="1">(BH223*DCF!E$28-DCF!E$5*MAX(BH223*DCF!E$28,0)-MAX(BH223-BG223,0)/Inputs!$B$17)*DCF!E$6</f>
        <v>4864.4993436761997</v>
      </c>
      <c r="CP223" s="15">
        <f ca="1">(BI223*DCF!F$28-DCF!F$5*MAX(BI223*DCF!F$28,0)-MAX(BI223-BH223,0)/Inputs!$B$17)*DCF!F$6</f>
        <v>5700.7094432231615</v>
      </c>
      <c r="CQ223" s="15">
        <f ca="1">(BJ223*DCF!G$28-DCF!G$5*MAX(BJ223*DCF!G$28,0)-MAX(BJ223-BI223,0)/Inputs!$B$17)*DCF!G$6</f>
        <v>7505.9208784433995</v>
      </c>
      <c r="CR223" s="15">
        <f ca="1">(BK223*DCF!H$28-DCF!H$5*MAX(BK223*DCF!H$28,0)-MAX(BK223-BJ223,0)/Inputs!$B$17)*DCF!H$6</f>
        <v>10473.023539350321</v>
      </c>
      <c r="CS223" s="15">
        <f ca="1">(BL223*DCF!I$28-DCF!I$5*MAX(BL223*DCF!I$28,0)-MAX(BL223-BK223,0)/Inputs!$B$17)*DCF!I$6</f>
        <v>12677.311463373358</v>
      </c>
      <c r="CT223" s="15">
        <f ca="1">(BM223*DCF!J$28-DCF!J$5*MAX(BM223*DCF!J$28,0)-MAX(BM223-BL223,0)/Inputs!$B$17)*DCF!J$6</f>
        <v>12991.948520886917</v>
      </c>
      <c r="CU223" s="15">
        <f ca="1">(BN223*DCF!K$28-DCF!K$5*MAX(BN223*DCF!K$28,0)-MAX(BN223-BM223,0)/Inputs!$B$17)*DCF!K$6</f>
        <v>13181.845136294407</v>
      </c>
      <c r="CV223" s="15">
        <f ca="1">(BO223*DCF!L$28-DCF!L$5*MAX(BO223*DCF!L$28,0)-MAX(BO223-BN223,0)/Inputs!$B$17)*DCF!L$6</f>
        <v>15856.436172354668</v>
      </c>
      <c r="CW223" s="15">
        <f ca="1">(BP223*DCF!M$28-DCF!M$5*MAX(BP223*DCF!M$28,0)-MAX(BP223-BO223,0)/Inputs!$B$17)*DCF!M$6</f>
        <v>20414.868209610704</v>
      </c>
      <c r="CX223" s="15">
        <f ca="1">(BQ223*DCF!C$46-DCF!C$5*MAX(BQ223*DCF!C$46,0)-MAX(BQ223-Inputs!$B$20,0)/Inputs!$B$24)*DCF!C$6</f>
        <v>-628.56422986870984</v>
      </c>
      <c r="CY223" s="15">
        <f ca="1">(BR223*DCF!D$46-DCF!D$5*MAX(BR223*DCF!D$46,0)-MAX(BR223-BQ223,0)/Inputs!$B$24)*DCF!D$6</f>
        <v>-1418.3698219750877</v>
      </c>
      <c r="CZ223" s="15">
        <f ca="1">(BS223*DCF!E$46-DCF!E$5*MAX(BS223*DCF!E$46,0)-MAX(BS223-BR223,0)/Inputs!$B$24)*DCF!E$6</f>
        <v>-2025.9300252875194</v>
      </c>
      <c r="DA223" s="15">
        <f ca="1">(BT223*DCF!F$46-DCF!F$5*MAX(BT223*DCF!F$46,0)-MAX(BT223-BS223,0)/Inputs!$B$24)*DCF!F$6</f>
        <v>-2192.5561345453107</v>
      </c>
      <c r="DB223" s="15">
        <f ca="1">(BU223*DCF!G$46-DCF!G$5*MAX(BU223*DCF!G$46,0)-MAX(BU223-BT223,0)/Inputs!$B$24)*DCF!G$6</f>
        <v>-354.9955141495459</v>
      </c>
      <c r="DC223" s="15">
        <f ca="1">(BV223*DCF!H$46-DCF!H$5*MAX(BV223*DCF!H$46,0)-MAX(BV223-BU223,0)/Inputs!$B$24)*DCF!H$6</f>
        <v>-2487.7502567796846</v>
      </c>
      <c r="DD223" s="15">
        <f ca="1">(BW223*DCF!I$46-DCF!I$5*MAX(BW223*DCF!I$46,0)-MAX(BW223-BV223,0)/Inputs!$B$24)*DCF!I$6</f>
        <v>-2401.6948615737529</v>
      </c>
      <c r="DE223" s="15">
        <f ca="1">(BX223*DCF!J$46-DCF!J$5*MAX(BX223*DCF!J$46,0)-MAX(BX223-BW223,0)/Inputs!$B$24)*DCF!J$6</f>
        <v>-1045.8169974088255</v>
      </c>
      <c r="DF223" s="15">
        <f ca="1">(BY223*DCF!K$46-DCF!K$5*MAX(BY223*DCF!K$46,0)-MAX(BY223-BX223,0)/Inputs!$B$24)*DCF!K$6</f>
        <v>1527.3350860861324</v>
      </c>
      <c r="DG223" s="15">
        <f ca="1">(BZ223*DCF!L$46-DCF!L$5*MAX(BZ223*DCF!L$46,0)-MAX(BZ223-BY223,0)/Inputs!$B$24)*DCF!L$6</f>
        <v>-1537.7268022635262</v>
      </c>
      <c r="DH223" s="15">
        <f ca="1">(CA223*DCF!M$46-DCF!M$5*MAX(CA223*DCF!M$46,0)-MAX(CA223-BZ223,0)/Inputs!$B$24)*DCF!M$6</f>
        <v>-69.071380644713997</v>
      </c>
      <c r="DI223" s="15">
        <f ca="1">SUM(CB223:CL223)+BE223*DCF!M$10*(1+Inputs!$B$30)*(1-Inputs!$B$33)*(1-Inputs!$B$30/Inputs!$B$31)/(Inputs!$B$29-Inputs!$B$30)*DCF!M$6</f>
        <v>204476.44007208795</v>
      </c>
      <c r="DJ223" s="15">
        <f ca="1">SUM(CM223:CW223)+BP223*DCF!M$28*(1+Inputs!$B$30)*(1-Inputs!$B$33)*(1-Inputs!$B$30/Inputs!$B$31)/(Inputs!$B$29-Inputs!$B$30)*DCF!M$6</f>
        <v>569595.32474872447</v>
      </c>
      <c r="DK223" s="15">
        <f ca="1">SUM(CX223:DH223)+CA223*DCF!M$46*(1+Inputs!$B$30)*(1-Inputs!$B$33)*(1-Inputs!$B$30/Inputs!$B$31)/(Inputs!$B$29-Inputs!$B$30)*DCF!M$6</f>
        <v>166749.17935241217</v>
      </c>
      <c r="DM223" s="15">
        <f ca="1">DI223+DJ223+DK223+Inputs!$B$34+Inputs!$B$36-Inputs!$B$35</f>
        <v>1017671.9441732245</v>
      </c>
    </row>
    <row r="224" spans="1:117" x14ac:dyDescent="0.75">
      <c r="A224" s="11">
        <v>211</v>
      </c>
      <c r="C224" s="23">
        <f t="shared" ref="C224:M233" ca="1" si="141">_xlfn.NORM.S.INV(RAND())</f>
        <v>-0.71046526673627419</v>
      </c>
      <c r="D224" s="23">
        <f t="shared" ca="1" si="141"/>
        <v>-6.4281682901307655E-3</v>
      </c>
      <c r="E224" s="23">
        <f t="shared" ca="1" si="141"/>
        <v>0.34046017817093116</v>
      </c>
      <c r="F224" s="23">
        <f t="shared" ca="1" si="141"/>
        <v>-0.63748271901094133</v>
      </c>
      <c r="G224" s="23">
        <f t="shared" ca="1" si="141"/>
        <v>-0.50097007796665449</v>
      </c>
      <c r="H224" s="23">
        <f t="shared" ca="1" si="141"/>
        <v>-0.49733839147802705</v>
      </c>
      <c r="I224" s="23">
        <f t="shared" ca="1" si="141"/>
        <v>-0.56510811601551458</v>
      </c>
      <c r="J224" s="23">
        <f t="shared" ca="1" si="141"/>
        <v>1.7886050245562786</v>
      </c>
      <c r="K224" s="23">
        <f t="shared" ca="1" si="141"/>
        <v>-1.5167322476480496</v>
      </c>
      <c r="L224" s="23">
        <f t="shared" ca="1" si="141"/>
        <v>0.3016696391778923</v>
      </c>
      <c r="M224" s="23">
        <f t="shared" ca="1" si="141"/>
        <v>0.51854678636334905</v>
      </c>
      <c r="N224" s="23">
        <f ca="1">SQRT(Inputs!$B$38)*C224+SQRT(1-Inputs!$B$38)*_xlfn.NORM.S.INV(RAND())</f>
        <v>0.89710349730788796</v>
      </c>
      <c r="O224" s="23">
        <f ca="1">SQRT(Inputs!$B$38)*D224+SQRT(1-Inputs!$B$38)*_xlfn.NORM.S.INV(RAND())</f>
        <v>-1.3380552481507348</v>
      </c>
      <c r="P224" s="23">
        <f ca="1">SQRT(Inputs!$B$38)*E224+SQRT(1-Inputs!$B$38)*_xlfn.NORM.S.INV(RAND())</f>
        <v>0.25690906518354417</v>
      </c>
      <c r="Q224" s="23">
        <f ca="1">SQRT(Inputs!$B$38)*F224+SQRT(1-Inputs!$B$38)*_xlfn.NORM.S.INV(RAND())</f>
        <v>-0.26894467728233085</v>
      </c>
      <c r="R224" s="23">
        <f ca="1">SQRT(Inputs!$B$38)*G224+SQRT(1-Inputs!$B$38)*_xlfn.NORM.S.INV(RAND())</f>
        <v>-0.1990260546989891</v>
      </c>
      <c r="S224" s="23">
        <f ca="1">SQRT(Inputs!$B$38)*H224+SQRT(1-Inputs!$B$38)*_xlfn.NORM.S.INV(RAND())</f>
        <v>-3.0436754448140563E-2</v>
      </c>
      <c r="T224" s="23">
        <f ca="1">SQRT(Inputs!$B$38)*I224+SQRT(1-Inputs!$B$38)*_xlfn.NORM.S.INV(RAND())</f>
        <v>0.74501591249747745</v>
      </c>
      <c r="U224" s="23">
        <f ca="1">SQRT(Inputs!$B$38)*J224+SQRT(1-Inputs!$B$38)*_xlfn.NORM.S.INV(RAND())</f>
        <v>0.70965214270813837</v>
      </c>
      <c r="V224" s="23">
        <f ca="1">SQRT(Inputs!$B$38)*K224+SQRT(1-Inputs!$B$38)*_xlfn.NORM.S.INV(RAND())</f>
        <v>-2.141435942825813</v>
      </c>
      <c r="W224" s="23">
        <f ca="1">SQRT(Inputs!$B$38)*L224+SQRT(1-Inputs!$B$38)*_xlfn.NORM.S.INV(RAND())</f>
        <v>3.5872784921937462E-2</v>
      </c>
      <c r="X224" s="23">
        <f ca="1">SQRT(Inputs!$B$38)*M224+SQRT(1-Inputs!$B$38)*_xlfn.NORM.S.INV(RAND())</f>
        <v>0.83166371590665344</v>
      </c>
      <c r="Y224" s="23">
        <f ca="1">SQRT(Inputs!$B$38)*C224+SQRT(1-Inputs!$B$38)*_xlfn.NORM.S.INV(RAND())</f>
        <v>-1.5611921963334789</v>
      </c>
      <c r="Z224" s="23">
        <f ca="1">SQRT(Inputs!$B$38)*D224+SQRT(1-Inputs!$B$38)*_xlfn.NORM.S.INV(RAND())</f>
        <v>0.33938263915149591</v>
      </c>
      <c r="AA224" s="23">
        <f ca="1">SQRT(Inputs!$B$38)*E224+SQRT(1-Inputs!$B$38)*_xlfn.NORM.S.INV(RAND())</f>
        <v>1.7089773830358832</v>
      </c>
      <c r="AB224" s="23">
        <f ca="1">SQRT(Inputs!$B$38)*F224+SQRT(1-Inputs!$B$38)*_xlfn.NORM.S.INV(RAND())</f>
        <v>0.144350225870017</v>
      </c>
      <c r="AC224" s="23">
        <f ca="1">SQRT(Inputs!$B$38)*G224+SQRT(1-Inputs!$B$38)*_xlfn.NORM.S.INV(RAND())</f>
        <v>-0.40237675207009904</v>
      </c>
      <c r="AD224" s="23">
        <f ca="1">SQRT(Inputs!$B$38)*H224+SQRT(1-Inputs!$B$38)*_xlfn.NORM.S.INV(RAND())</f>
        <v>-0.7868760874952192</v>
      </c>
      <c r="AE224" s="23">
        <f ca="1">SQRT(Inputs!$B$38)*I224+SQRT(1-Inputs!$B$38)*_xlfn.NORM.S.INV(RAND())</f>
        <v>6.9020271652666998E-2</v>
      </c>
      <c r="AF224" s="23">
        <f ca="1">SQRT(Inputs!$B$38)*J224+SQRT(1-Inputs!$B$38)*_xlfn.NORM.S.INV(RAND())</f>
        <v>1.7936871953759814E-3</v>
      </c>
      <c r="AG224" s="23">
        <f ca="1">SQRT(Inputs!$B$38)*K224+SQRT(1-Inputs!$B$38)*_xlfn.NORM.S.INV(RAND())</f>
        <v>0.14843862374684769</v>
      </c>
      <c r="AH224" s="23">
        <f ca="1">SQRT(Inputs!$B$38)*L224+SQRT(1-Inputs!$B$38)*_xlfn.NORM.S.INV(RAND())</f>
        <v>-0.24542555185860343</v>
      </c>
      <c r="AI224" s="23">
        <f ca="1">SQRT(Inputs!$B$38)*M224+SQRT(1-Inputs!$B$38)*_xlfn.NORM.S.INV(RAND())</f>
        <v>-0.41211523395414373</v>
      </c>
      <c r="AJ224" s="23">
        <f ca="1">SQRT(Inputs!$B$38)*C224+SQRT(1-Inputs!$B$38)*_xlfn.NORM.S.INV(RAND())</f>
        <v>-0.98815012573633165</v>
      </c>
      <c r="AK224" s="23">
        <f ca="1">SQRT(Inputs!$B$38)*D224+SQRT(1-Inputs!$B$38)*_xlfn.NORM.S.INV(RAND())</f>
        <v>-0.20667972648247926</v>
      </c>
      <c r="AL224" s="23">
        <f ca="1">SQRT(Inputs!$B$38)*E224+SQRT(1-Inputs!$B$38)*_xlfn.NORM.S.INV(RAND())</f>
        <v>-4.6187811950148011E-2</v>
      </c>
      <c r="AM224" s="23">
        <f ca="1">SQRT(Inputs!$B$38)*F224+SQRT(1-Inputs!$B$38)*_xlfn.NORM.S.INV(RAND())</f>
        <v>0.26171023733966714</v>
      </c>
      <c r="AN224" s="23">
        <f ca="1">SQRT(Inputs!$B$38)*G224+SQRT(1-Inputs!$B$38)*_xlfn.NORM.S.INV(RAND())</f>
        <v>-0.22911749063006037</v>
      </c>
      <c r="AO224" s="23">
        <f ca="1">SQRT(Inputs!$B$38)*H224+SQRT(1-Inputs!$B$38)*_xlfn.NORM.S.INV(RAND())</f>
        <v>-1.0895992197711282</v>
      </c>
      <c r="AP224" s="23">
        <f ca="1">SQRT(Inputs!$B$38)*I224+SQRT(1-Inputs!$B$38)*_xlfn.NORM.S.INV(RAND())</f>
        <v>-0.82234338064498647</v>
      </c>
      <c r="AQ224" s="23">
        <f ca="1">SQRT(Inputs!$B$38)*J224+SQRT(1-Inputs!$B$38)*_xlfn.NORM.S.INV(RAND())</f>
        <v>2.541307817822767</v>
      </c>
      <c r="AR224" s="23">
        <f ca="1">SQRT(Inputs!$B$38)*K224+SQRT(1-Inputs!$B$38)*_xlfn.NORM.S.INV(RAND())</f>
        <v>-1.013353101160954</v>
      </c>
      <c r="AS224" s="23">
        <f ca="1">SQRT(Inputs!$B$38)*L224+SQRT(1-Inputs!$B$38)*_xlfn.NORM.S.INV(RAND())</f>
        <v>-0.3078848408217712</v>
      </c>
      <c r="AT224" s="23">
        <f ca="1">SQRT(Inputs!$B$38)*M224+SQRT(1-Inputs!$B$38)*_xlfn.NORM.S.INV(RAND())</f>
        <v>-0.45531018885996843</v>
      </c>
      <c r="AU224" s="15">
        <f ca="1">Inputs!$B$6*EXP($B$8-0.5*C$5^2+C$5*N224)</f>
        <v>5737.7895433460735</v>
      </c>
      <c r="AV224" s="15">
        <f t="shared" ca="1" si="110"/>
        <v>5736.9056273290034</v>
      </c>
      <c r="AW224" s="15">
        <f t="shared" ca="1" si="111"/>
        <v>7241.7855015269679</v>
      </c>
      <c r="AX224" s="15">
        <f t="shared" ca="1" si="112"/>
        <v>8549.3540251539853</v>
      </c>
      <c r="AY224" s="15">
        <f t="shared" ca="1" si="113"/>
        <v>10208.127929949867</v>
      </c>
      <c r="AZ224" s="15">
        <f t="shared" ca="1" si="114"/>
        <v>12443.041172385949</v>
      </c>
      <c r="BA224" s="15">
        <f t="shared" ca="1" si="115"/>
        <v>16461.921482511814</v>
      </c>
      <c r="BB224" s="15">
        <f t="shared" ca="1" si="116"/>
        <v>21639.553699483207</v>
      </c>
      <c r="BC224" s="15">
        <f t="shared" ca="1" si="117"/>
        <v>21553.610298342399</v>
      </c>
      <c r="BD224" s="15">
        <f t="shared" ca="1" si="118"/>
        <v>26493.951681638286</v>
      </c>
      <c r="BE224" s="15">
        <f t="shared" ca="1" si="119"/>
        <v>35019.636167504046</v>
      </c>
      <c r="BF224" s="15">
        <f ca="1">Inputs!$B$13*EXP($B$9-0.5*C$6^2+C$6*Y224)</f>
        <v>10149.36564025207</v>
      </c>
      <c r="BG224" s="15">
        <f t="shared" ca="1" si="120"/>
        <v>13150.536153704597</v>
      </c>
      <c r="BH224" s="15">
        <f t="shared" ca="1" si="121"/>
        <v>21332.834313024247</v>
      </c>
      <c r="BI224" s="15">
        <f t="shared" ca="1" si="122"/>
        <v>26701.314146026758</v>
      </c>
      <c r="BJ224" s="15">
        <f t="shared" ca="1" si="123"/>
        <v>30889.480102089528</v>
      </c>
      <c r="BK224" s="15">
        <f t="shared" ca="1" si="124"/>
        <v>34059.634242994165</v>
      </c>
      <c r="BL224" s="15">
        <f t="shared" ca="1" si="125"/>
        <v>42214.048233442656</v>
      </c>
      <c r="BM224" s="15">
        <f t="shared" ca="1" si="126"/>
        <v>51901.739876046886</v>
      </c>
      <c r="BN224" s="15">
        <f t="shared" ca="1" si="127"/>
        <v>64978.272098637965</v>
      </c>
      <c r="BO224" s="15">
        <f t="shared" ca="1" si="128"/>
        <v>77700.476565353849</v>
      </c>
      <c r="BP224" s="15">
        <f t="shared" ca="1" si="129"/>
        <v>91272.073446533817</v>
      </c>
      <c r="BQ224" s="15">
        <f ca="1">Inputs!$B$20*EXP($B$10-0.5*C$7^2+C$7*AJ224)</f>
        <v>3021.3195217235789</v>
      </c>
      <c r="BR224" s="15">
        <f t="shared" ca="1" si="130"/>
        <v>3839.0994938961544</v>
      </c>
      <c r="BS224" s="15">
        <f t="shared" ca="1" si="131"/>
        <v>5187.9563525189033</v>
      </c>
      <c r="BT224" s="15">
        <f t="shared" ca="1" si="132"/>
        <v>7661.4084251451386</v>
      </c>
      <c r="BU224" s="15">
        <f t="shared" ca="1" si="133"/>
        <v>10045.167277151479</v>
      </c>
      <c r="BV224" s="15">
        <f t="shared" ca="1" si="134"/>
        <v>10933.558868923748</v>
      </c>
      <c r="BW224" s="15">
        <f t="shared" ca="1" si="135"/>
        <v>12819.928217305807</v>
      </c>
      <c r="BX224" s="15">
        <f t="shared" ca="1" si="136"/>
        <v>29843.958882353345</v>
      </c>
      <c r="BY224" s="15">
        <f t="shared" ca="1" si="137"/>
        <v>34446.603904638236</v>
      </c>
      <c r="BZ224" s="15">
        <f t="shared" ca="1" si="138"/>
        <v>45673.733760904666</v>
      </c>
      <c r="CA224" s="15">
        <f t="shared" ca="1" si="139"/>
        <v>59171.243020505091</v>
      </c>
      <c r="CB224" s="15">
        <f ca="1">(AU224*DCF!C$10-DCF!C$5*MAX(AU224*DCF!C$10,0)-MAX(AU224-Inputs!$B$6,0)/Inputs!$B$10)*DCF!C$6</f>
        <v>1037.5444929779333</v>
      </c>
      <c r="CC224" s="15">
        <f ca="1">(AV224*DCF!D$10-DCF!D$5*MAX(AV224*DCF!D$10,0)-MAX(AV224-AU224,0)/Inputs!$B$10)*DCF!D$6</f>
        <v>1398.3318804015989</v>
      </c>
      <c r="CD224" s="15">
        <f ca="1">(AW224*DCF!E$10-DCF!E$5*MAX(AW224*DCF!E$10,0)-MAX(AW224-AV224,0)/Inputs!$B$10)*DCF!E$6</f>
        <v>1333.0517255104237</v>
      </c>
      <c r="CE224" s="15">
        <f ca="1">(AX224*DCF!F$10-DCF!F$5*MAX(AX224*DCF!F$10,0)-MAX(AX224-AW224,0)/Inputs!$B$10)*DCF!F$6</f>
        <v>1594.23776738794</v>
      </c>
      <c r="CF224" s="15">
        <f ca="1">(AY224*DCF!G$10-DCF!G$5*MAX(AY224*DCF!G$10,0)-MAX(AY224-AX224,0)/Inputs!$B$10)*DCF!G$6</f>
        <v>1784.4361215767215</v>
      </c>
      <c r="CG224" s="15">
        <f ca="1">(AZ224*DCF!H$10-DCF!H$5*MAX(AZ224*DCF!H$10,0)-MAX(AZ224-AY224,0)/Inputs!$B$10)*DCF!H$6</f>
        <v>2018.976456475232</v>
      </c>
      <c r="CH224" s="15">
        <f ca="1">(BA224*DCF!I$10-DCF!I$5*MAX(BA224*DCF!I$10,0)-MAX(BA224-AZ224,0)/Inputs!$B$10)*DCF!I$6</f>
        <v>2347.755342430989</v>
      </c>
      <c r="CI224" s="15">
        <f ca="1">(BB224*DCF!J$10-DCF!J$5*MAX(BB224*DCF!J$10,0)-MAX(BB224-BA224,0)/Inputs!$B$10)*DCF!J$6</f>
        <v>2928.8127836631165</v>
      </c>
      <c r="CJ224" s="15">
        <f ca="1">(BC224*DCF!K$10-DCF!K$5*MAX(BC224*DCF!K$10,0)-MAX(BC224-BB224,0)/Inputs!$B$10)*DCF!K$6</f>
        <v>3469.7851050621894</v>
      </c>
      <c r="CK224" s="15">
        <f ca="1">(BD224*DCF!L$10-DCF!L$5*MAX(BD224*DCF!L$10,0)-MAX(BD224-BC224,0)/Inputs!$B$10)*DCF!L$6</f>
        <v>3356.9255897498556</v>
      </c>
      <c r="CL224" s="15">
        <f ca="1">(BE224*DCF!M$10-DCF!M$5*MAX(BE224*DCF!M$10,0)-MAX(BE224-BD224,0)/Inputs!$B$10)*DCF!M$6</f>
        <v>3923.239500855168</v>
      </c>
      <c r="CM224" s="15">
        <f ca="1">(BF224*DCF!C$28-DCF!C$5*MAX(BF224*DCF!C$28,0)-MAX(BF224-Inputs!$B$13,0)/Inputs!$B$17)*DCF!C$6</f>
        <v>3097.5198325660026</v>
      </c>
      <c r="CN224" s="15">
        <f ca="1">(BG224*DCF!D$28-DCF!D$5*MAX(BG224*DCF!D$28,0)-MAX(BG224-BF224,0)/Inputs!$B$17)*DCF!D$6</f>
        <v>3232.848925681652</v>
      </c>
      <c r="CO224" s="15">
        <f ca="1">(BH224*DCF!E$28-DCF!E$5*MAX(BH224*DCF!E$28,0)-MAX(BH224-BG224,0)/Inputs!$B$17)*DCF!E$6</f>
        <v>4429.2201997069642</v>
      </c>
      <c r="CP224" s="15">
        <f ca="1">(BI224*DCF!F$28-DCF!F$5*MAX(BI224*DCF!F$28,0)-MAX(BI224-BH224,0)/Inputs!$B$17)*DCF!F$6</f>
        <v>6271.2868461074704</v>
      </c>
      <c r="CQ224" s="15">
        <f ca="1">(BJ224*DCF!G$28-DCF!G$5*MAX(BJ224*DCF!G$28,0)-MAX(BJ224-BI224,0)/Inputs!$B$17)*DCF!G$6</f>
        <v>7310.1018305153466</v>
      </c>
      <c r="CR224" s="15">
        <f ca="1">(BK224*DCF!H$28-DCF!H$5*MAX(BK224*DCF!H$28,0)-MAX(BK224-BJ224,0)/Inputs!$B$17)*DCF!H$6</f>
        <v>7930.7703312644662</v>
      </c>
      <c r="CS224" s="15">
        <f ca="1">(BL224*DCF!I$28-DCF!I$5*MAX(BL224*DCF!I$28,0)-MAX(BL224-BK224,0)/Inputs!$B$17)*DCF!I$6</f>
        <v>8756.3532509366851</v>
      </c>
      <c r="CT224" s="15">
        <f ca="1">(BM224*DCF!J$28-DCF!J$5*MAX(BM224*DCF!J$28,0)-MAX(BM224-BL224,0)/Inputs!$B$17)*DCF!J$6</f>
        <v>10293.887914499956</v>
      </c>
      <c r="CU224" s="15">
        <f ca="1">(BN224*DCF!K$28-DCF!K$5*MAX(BN224*DCF!K$28,0)-MAX(BN224-BM224,0)/Inputs!$B$17)*DCF!K$6</f>
        <v>12120.620557809951</v>
      </c>
      <c r="CV224" s="15">
        <f ca="1">(BO224*DCF!L$28-DCF!L$5*MAX(BO224*DCF!L$28,0)-MAX(BO224-BN224,0)/Inputs!$B$17)*DCF!L$6</f>
        <v>14063.337348465391</v>
      </c>
      <c r="CW224" s="15">
        <f ca="1">(BP224*DCF!M$28-DCF!M$5*MAX(BP224*DCF!M$28,0)-MAX(BP224-BO224,0)/Inputs!$B$17)*DCF!M$6</f>
        <v>15754.280214364697</v>
      </c>
      <c r="CX224" s="15">
        <f ca="1">(BQ224*DCF!C$46-DCF!C$5*MAX(BQ224*DCF!C$46,0)-MAX(BQ224-Inputs!$B$20,0)/Inputs!$B$24)*DCF!C$6</f>
        <v>-697.76432372369027</v>
      </c>
      <c r="CY224" s="15">
        <f ca="1">(BR224*DCF!D$46-DCF!D$5*MAX(BR224*DCF!D$46,0)-MAX(BR224-BQ224,0)/Inputs!$B$24)*DCF!D$6</f>
        <v>-1004.1846805865038</v>
      </c>
      <c r="CZ224" s="15">
        <f ca="1">(BS224*DCF!E$46-DCF!E$5*MAX(BS224*DCF!E$46,0)-MAX(BS224-BR224,0)/Inputs!$B$24)*DCF!E$6</f>
        <v>-1145.1671118221775</v>
      </c>
      <c r="DA224" s="15">
        <f ca="1">(BT224*DCF!F$46-DCF!F$5*MAX(BT224*DCF!F$46,0)-MAX(BT224-BS224,0)/Inputs!$B$24)*DCF!F$6</f>
        <v>-1458.614292066128</v>
      </c>
      <c r="DB224" s="15">
        <f ca="1">(BU224*DCF!G$46-DCF!G$5*MAX(BU224*DCF!G$46,0)-MAX(BU224-BT224,0)/Inputs!$B$24)*DCF!G$6</f>
        <v>-1139.7489608669237</v>
      </c>
      <c r="DC224" s="15">
        <f ca="1">(BV224*DCF!H$46-DCF!H$5*MAX(BV224*DCF!H$46,0)-MAX(BV224-BU224,0)/Inputs!$B$24)*DCF!H$6</f>
        <v>-276.06224387763973</v>
      </c>
      <c r="DD224" s="15">
        <f ca="1">(BW224*DCF!I$46-DCF!I$5*MAX(BW224*DCF!I$46,0)-MAX(BW224-BV224,0)/Inputs!$B$24)*DCF!I$6</f>
        <v>-245.42245387012903</v>
      </c>
      <c r="DE224" s="15">
        <f ca="1">(BX224*DCF!J$46-DCF!J$5*MAX(BX224*DCF!J$46,0)-MAX(BX224-BW224,0)/Inputs!$B$24)*DCF!J$6</f>
        <v>-3262.6232766576641</v>
      </c>
      <c r="DF224" s="15">
        <f ca="1">(BY224*DCF!K$46-DCF!K$5*MAX(BY224*DCF!K$46,0)-MAX(BY224-BX224,0)/Inputs!$B$24)*DCF!K$6</f>
        <v>840.17942684114098</v>
      </c>
      <c r="DG224" s="15">
        <f ca="1">(BZ224*DCF!L$46-DCF!L$5*MAX(BZ224*DCF!L$46,0)-MAX(BZ224-BY224,0)/Inputs!$B$24)*DCF!L$6</f>
        <v>616.47737950623798</v>
      </c>
      <c r="DH224" s="15">
        <f ca="1">(CA224*DCF!M$46-DCF!M$5*MAX(CA224*DCF!M$46,0)-MAX(CA224-BZ224,0)/Inputs!$B$24)*DCF!M$6</f>
        <v>1817.0551981244967</v>
      </c>
      <c r="DI224" s="15">
        <f ca="1">SUM(CB224:CL224)+BE224*DCF!M$10*(1+Inputs!$B$30)*(1-Inputs!$B$33)*(1-Inputs!$B$30/Inputs!$B$31)/(Inputs!$B$29-Inputs!$B$30)*DCF!M$6</f>
        <v>122653.20730700225</v>
      </c>
      <c r="DJ224" s="15">
        <f ca="1">SUM(CM224:CW224)+BP224*DCF!M$28*(1+Inputs!$B$30)*(1-Inputs!$B$33)*(1-Inputs!$B$30/Inputs!$B$31)/(Inputs!$B$29-Inputs!$B$30)*DCF!M$6</f>
        <v>431942.07705181959</v>
      </c>
      <c r="DK224" s="15">
        <f ca="1">SUM(CX224:DH224)+CA224*DCF!M$46*(1+Inputs!$B$30)*(1-Inputs!$B$33)*(1-Inputs!$B$30/Inputs!$B$31)/(Inputs!$B$29-Inputs!$B$30)*DCF!M$6</f>
        <v>85529.875652529183</v>
      </c>
      <c r="DM224" s="15">
        <f ca="1">DI224+DJ224+DK224+Inputs!$B$34+Inputs!$B$36-Inputs!$B$35</f>
        <v>716976.16001135099</v>
      </c>
    </row>
    <row r="225" spans="1:117" x14ac:dyDescent="0.75">
      <c r="A225" s="11">
        <v>212</v>
      </c>
      <c r="C225" s="23">
        <f t="shared" ca="1" si="141"/>
        <v>-0.86366871333712791</v>
      </c>
      <c r="D225" s="23">
        <f t="shared" ca="1" si="141"/>
        <v>1.1141169586519086</v>
      </c>
      <c r="E225" s="23">
        <f t="shared" ca="1" si="141"/>
        <v>0.14919646768297395</v>
      </c>
      <c r="F225" s="23">
        <f t="shared" ca="1" si="141"/>
        <v>-1.9912028768664549</v>
      </c>
      <c r="G225" s="23">
        <f t="shared" ca="1" si="141"/>
        <v>-1.2411180490040341</v>
      </c>
      <c r="H225" s="23">
        <f t="shared" ca="1" si="141"/>
        <v>2.2897583230054823</v>
      </c>
      <c r="I225" s="23">
        <f t="shared" ca="1" si="141"/>
        <v>-6.7114447834566828E-3</v>
      </c>
      <c r="J225" s="23">
        <f t="shared" ca="1" si="141"/>
        <v>-0.57851628286889845</v>
      </c>
      <c r="K225" s="23">
        <f t="shared" ca="1" si="141"/>
        <v>1.1914082891286963</v>
      </c>
      <c r="L225" s="23">
        <f t="shared" ca="1" si="141"/>
        <v>-0.93313486077310925</v>
      </c>
      <c r="M225" s="23">
        <f t="shared" ca="1" si="141"/>
        <v>0.43562631505231314</v>
      </c>
      <c r="N225" s="23">
        <f ca="1">SQRT(Inputs!$B$38)*C225+SQRT(1-Inputs!$B$38)*_xlfn.NORM.S.INV(RAND())</f>
        <v>0.71864413721824527</v>
      </c>
      <c r="O225" s="23">
        <f ca="1">SQRT(Inputs!$B$38)*D225+SQRT(1-Inputs!$B$38)*_xlfn.NORM.S.INV(RAND())</f>
        <v>3.6392942714426391E-2</v>
      </c>
      <c r="P225" s="23">
        <f ca="1">SQRT(Inputs!$B$38)*E225+SQRT(1-Inputs!$B$38)*_xlfn.NORM.S.INV(RAND())</f>
        <v>-0.48072467806067387</v>
      </c>
      <c r="Q225" s="23">
        <f ca="1">SQRT(Inputs!$B$38)*F225+SQRT(1-Inputs!$B$38)*_xlfn.NORM.S.INV(RAND())</f>
        <v>-0.40835651690587538</v>
      </c>
      <c r="R225" s="23">
        <f ca="1">SQRT(Inputs!$B$38)*G225+SQRT(1-Inputs!$B$38)*_xlfn.NORM.S.INV(RAND())</f>
        <v>-0.7329257782739983</v>
      </c>
      <c r="S225" s="23">
        <f ca="1">SQRT(Inputs!$B$38)*H225+SQRT(1-Inputs!$B$38)*_xlfn.NORM.S.INV(RAND())</f>
        <v>-0.89943789942877261</v>
      </c>
      <c r="T225" s="23">
        <f ca="1">SQRT(Inputs!$B$38)*I225+SQRT(1-Inputs!$B$38)*_xlfn.NORM.S.INV(RAND())</f>
        <v>-0.65241120127379526</v>
      </c>
      <c r="U225" s="23">
        <f ca="1">SQRT(Inputs!$B$38)*J225+SQRT(1-Inputs!$B$38)*_xlfn.NORM.S.INV(RAND())</f>
        <v>-0.83072636776402153</v>
      </c>
      <c r="V225" s="23">
        <f ca="1">SQRT(Inputs!$B$38)*K225+SQRT(1-Inputs!$B$38)*_xlfn.NORM.S.INV(RAND())</f>
        <v>1.1088607968253998</v>
      </c>
      <c r="W225" s="23">
        <f ca="1">SQRT(Inputs!$B$38)*L225+SQRT(1-Inputs!$B$38)*_xlfn.NORM.S.INV(RAND())</f>
        <v>-2.6863340546275225</v>
      </c>
      <c r="X225" s="23">
        <f ca="1">SQRT(Inputs!$B$38)*M225+SQRT(1-Inputs!$B$38)*_xlfn.NORM.S.INV(RAND())</f>
        <v>0.85939552830166821</v>
      </c>
      <c r="Y225" s="23">
        <f ca="1">SQRT(Inputs!$B$38)*C225+SQRT(1-Inputs!$B$38)*_xlfn.NORM.S.INV(RAND())</f>
        <v>-7.5769224485602527E-2</v>
      </c>
      <c r="Z225" s="23">
        <f ca="1">SQRT(Inputs!$B$38)*D225+SQRT(1-Inputs!$B$38)*_xlfn.NORM.S.INV(RAND())</f>
        <v>1.1379011869163178</v>
      </c>
      <c r="AA225" s="23">
        <f ca="1">SQRT(Inputs!$B$38)*E225+SQRT(1-Inputs!$B$38)*_xlfn.NORM.S.INV(RAND())</f>
        <v>0.17469338296742903</v>
      </c>
      <c r="AB225" s="23">
        <f ca="1">SQRT(Inputs!$B$38)*F225+SQRT(1-Inputs!$B$38)*_xlfn.NORM.S.INV(RAND())</f>
        <v>-1.3363555138732208</v>
      </c>
      <c r="AC225" s="23">
        <f ca="1">SQRT(Inputs!$B$38)*G225+SQRT(1-Inputs!$B$38)*_xlfn.NORM.S.INV(RAND())</f>
        <v>0.85914587314996094</v>
      </c>
      <c r="AD225" s="23">
        <f ca="1">SQRT(Inputs!$B$38)*H225+SQRT(1-Inputs!$B$38)*_xlfn.NORM.S.INV(RAND())</f>
        <v>0.57787456433601059</v>
      </c>
      <c r="AE225" s="23">
        <f ca="1">SQRT(Inputs!$B$38)*I225+SQRT(1-Inputs!$B$38)*_xlfn.NORM.S.INV(RAND())</f>
        <v>-0.22063909541851598</v>
      </c>
      <c r="AF225" s="23">
        <f ca="1">SQRT(Inputs!$B$38)*J225+SQRT(1-Inputs!$B$38)*_xlfn.NORM.S.INV(RAND())</f>
        <v>-0.54966623772008394</v>
      </c>
      <c r="AG225" s="23">
        <f ca="1">SQRT(Inputs!$B$38)*K225+SQRT(1-Inputs!$B$38)*_xlfn.NORM.S.INV(RAND())</f>
        <v>1.9099010394621909</v>
      </c>
      <c r="AH225" s="23">
        <f ca="1">SQRT(Inputs!$B$38)*L225+SQRT(1-Inputs!$B$38)*_xlfn.NORM.S.INV(RAND())</f>
        <v>-1.1569209229507644</v>
      </c>
      <c r="AI225" s="23">
        <f ca="1">SQRT(Inputs!$B$38)*M225+SQRT(1-Inputs!$B$38)*_xlfn.NORM.S.INV(RAND())</f>
        <v>-0.26507473273783344</v>
      </c>
      <c r="AJ225" s="23">
        <f ca="1">SQRT(Inputs!$B$38)*C225+SQRT(1-Inputs!$B$38)*_xlfn.NORM.S.INV(RAND())</f>
        <v>-0.34940355722299793</v>
      </c>
      <c r="AK225" s="23">
        <f ca="1">SQRT(Inputs!$B$38)*D225+SQRT(1-Inputs!$B$38)*_xlfn.NORM.S.INV(RAND())</f>
        <v>0.81103891947760021</v>
      </c>
      <c r="AL225" s="23">
        <f ca="1">SQRT(Inputs!$B$38)*E225+SQRT(1-Inputs!$B$38)*_xlfn.NORM.S.INV(RAND())</f>
        <v>0.16778010671686791</v>
      </c>
      <c r="AM225" s="23">
        <f ca="1">SQRT(Inputs!$B$38)*F225+SQRT(1-Inputs!$B$38)*_xlfn.NORM.S.INV(RAND())</f>
        <v>-1.8663649592053573</v>
      </c>
      <c r="AN225" s="23">
        <f ca="1">SQRT(Inputs!$B$38)*G225+SQRT(1-Inputs!$B$38)*_xlfn.NORM.S.INV(RAND())</f>
        <v>-0.40562922305566679</v>
      </c>
      <c r="AO225" s="23">
        <f ca="1">SQRT(Inputs!$B$38)*H225+SQRT(1-Inputs!$B$38)*_xlfn.NORM.S.INV(RAND())</f>
        <v>-0.1584292628679187</v>
      </c>
      <c r="AP225" s="23">
        <f ca="1">SQRT(Inputs!$B$38)*I225+SQRT(1-Inputs!$B$38)*_xlfn.NORM.S.INV(RAND())</f>
        <v>1.4020965439193185</v>
      </c>
      <c r="AQ225" s="23">
        <f ca="1">SQRT(Inputs!$B$38)*J225+SQRT(1-Inputs!$B$38)*_xlfn.NORM.S.INV(RAND())</f>
        <v>-0.17826140781258168</v>
      </c>
      <c r="AR225" s="23">
        <f ca="1">SQRT(Inputs!$B$38)*K225+SQRT(1-Inputs!$B$38)*_xlfn.NORM.S.INV(RAND())</f>
        <v>1.1492342197465861</v>
      </c>
      <c r="AS225" s="23">
        <f ca="1">SQRT(Inputs!$B$38)*L225+SQRT(1-Inputs!$B$38)*_xlfn.NORM.S.INV(RAND())</f>
        <v>-0.76374157381775798</v>
      </c>
      <c r="AT225" s="23">
        <f ca="1">SQRT(Inputs!$B$38)*M225+SQRT(1-Inputs!$B$38)*_xlfn.NORM.S.INV(RAND())</f>
        <v>1.6916642256977041</v>
      </c>
      <c r="AU225" s="15">
        <f ca="1">Inputs!$B$6*EXP($B$8-0.5*C$5^2+C$5*N225)</f>
        <v>5574.4088382928567</v>
      </c>
      <c r="AV225" s="15">
        <f t="shared" ca="1" si="110"/>
        <v>6821.7775992628622</v>
      </c>
      <c r="AW225" s="15">
        <f t="shared" ca="1" si="111"/>
        <v>7795.7210661812633</v>
      </c>
      <c r="AX225" s="15">
        <f t="shared" ca="1" si="112"/>
        <v>9044.4002766903468</v>
      </c>
      <c r="AY225" s="15">
        <f t="shared" ca="1" si="113"/>
        <v>10146.423638717988</v>
      </c>
      <c r="AZ225" s="15">
        <f t="shared" ca="1" si="114"/>
        <v>11239.166144188015</v>
      </c>
      <c r="BA225" s="15">
        <f t="shared" ca="1" si="115"/>
        <v>12846.080662972658</v>
      </c>
      <c r="BB225" s="15">
        <f t="shared" ca="1" si="116"/>
        <v>14471.506923136943</v>
      </c>
      <c r="BC225" s="15">
        <f t="shared" ca="1" si="117"/>
        <v>19726.303795985696</v>
      </c>
      <c r="BD225" s="15">
        <f t="shared" ca="1" si="118"/>
        <v>18797.210617589859</v>
      </c>
      <c r="BE225" s="15">
        <f t="shared" ca="1" si="119"/>
        <v>24908.940086948722</v>
      </c>
      <c r="BF225" s="15">
        <f ca="1">Inputs!$B$13*EXP($B$9-0.5*C$6^2+C$6*Y225)</f>
        <v>13624.816579828799</v>
      </c>
      <c r="BG225" s="15">
        <f t="shared" ca="1" si="120"/>
        <v>20389.654031160237</v>
      </c>
      <c r="BH225" s="15">
        <f t="shared" ca="1" si="121"/>
        <v>25644.782517123309</v>
      </c>
      <c r="BI225" s="15">
        <f t="shared" ca="1" si="122"/>
        <v>25556.611990095076</v>
      </c>
      <c r="BJ225" s="15">
        <f t="shared" ca="1" si="123"/>
        <v>35461.29477383526</v>
      </c>
      <c r="BK225" s="15">
        <f t="shared" ca="1" si="124"/>
        <v>47084.35305139835</v>
      </c>
      <c r="BL225" s="15">
        <f t="shared" ca="1" si="125"/>
        <v>56207.119664012505</v>
      </c>
      <c r="BM225" s="15">
        <f t="shared" ca="1" si="126"/>
        <v>64530.381971818053</v>
      </c>
      <c r="BN225" s="15">
        <f t="shared" ca="1" si="127"/>
        <v>99775.548834582194</v>
      </c>
      <c r="BO225" s="15">
        <f t="shared" ca="1" si="128"/>
        <v>107316.15189779467</v>
      </c>
      <c r="BP225" s="15">
        <f t="shared" ca="1" si="129"/>
        <v>128178.24036873774</v>
      </c>
      <c r="BQ225" s="15">
        <f ca="1">Inputs!$B$20*EXP($B$10-0.5*C$7^2+C$7*AJ225)</f>
        <v>3789.545206950635</v>
      </c>
      <c r="BR225" s="15">
        <f t="shared" ca="1" si="130"/>
        <v>6652.5303206412873</v>
      </c>
      <c r="BS225" s="15">
        <f t="shared" ca="1" si="131"/>
        <v>9559.6537833462899</v>
      </c>
      <c r="BT225" s="15">
        <f t="shared" ca="1" si="132"/>
        <v>8078.0035531295571</v>
      </c>
      <c r="BU225" s="15">
        <f t="shared" ca="1" si="133"/>
        <v>10148.542045177132</v>
      </c>
      <c r="BV225" s="15">
        <f t="shared" ca="1" si="134"/>
        <v>13624.457210941453</v>
      </c>
      <c r="BW225" s="15">
        <f t="shared" ca="1" si="135"/>
        <v>25580.530150122388</v>
      </c>
      <c r="BX225" s="15">
        <f t="shared" ca="1" si="136"/>
        <v>34522.449848224351</v>
      </c>
      <c r="BY225" s="15">
        <f t="shared" ca="1" si="137"/>
        <v>60267.574698109769</v>
      </c>
      <c r="BZ225" s="15">
        <f t="shared" ca="1" si="138"/>
        <v>73486.763972371278</v>
      </c>
      <c r="CA225" s="15">
        <f t="shared" ca="1" si="139"/>
        <v>139426.36907963184</v>
      </c>
      <c r="CB225" s="15">
        <f ca="1">(AU225*DCF!C$10-DCF!C$5*MAX(AU225*DCF!C$10,0)-MAX(AU225-Inputs!$B$6,0)/Inputs!$B$10)*DCF!C$6</f>
        <v>1038.7094265260737</v>
      </c>
      <c r="CC225" s="15">
        <f ca="1">(AV225*DCF!D$10-DCF!D$5*MAX(AV225*DCF!D$10,0)-MAX(AV225-AU225,0)/Inputs!$B$10)*DCF!D$6</f>
        <v>1358.6238473912003</v>
      </c>
      <c r="CD225" s="15">
        <f ca="1">(AW225*DCF!E$10-DCF!E$5*MAX(AW225*DCF!E$10,0)-MAX(AW225-AV225,0)/Inputs!$B$10)*DCF!E$6</f>
        <v>1580.5354953636242</v>
      </c>
      <c r="CE225" s="15">
        <f ca="1">(AX225*DCF!F$10-DCF!F$5*MAX(AX225*DCF!F$10,0)-MAX(AX225-AW225,0)/Inputs!$B$10)*DCF!F$6</f>
        <v>1714.5589811739549</v>
      </c>
      <c r="CF225" s="15">
        <f ca="1">(AY225*DCF!G$10-DCF!G$5*MAX(AY225*DCF!G$10,0)-MAX(AY225-AX225,0)/Inputs!$B$10)*DCF!G$6</f>
        <v>1878.7396544975179</v>
      </c>
      <c r="CG225" s="15">
        <f ca="1">(AZ225*DCF!H$10-DCF!H$5*MAX(AZ225*DCF!H$10,0)-MAX(AZ225-AY225,0)/Inputs!$B$10)*DCF!H$6</f>
        <v>1988.056146699065</v>
      </c>
      <c r="CH225" s="15">
        <f ca="1">(BA225*DCF!I$10-DCF!I$5*MAX(BA225*DCF!I$10,0)-MAX(BA225-AZ225,0)/Inputs!$B$10)*DCF!I$6</f>
        <v>2082.9200283969317</v>
      </c>
      <c r="CI225" s="15">
        <f ca="1">(BB225*DCF!J$10-DCF!J$5*MAX(BB225*DCF!J$10,0)-MAX(BB225-BA225,0)/Inputs!$B$10)*DCF!J$6</f>
        <v>2237.0376017471399</v>
      </c>
      <c r="CJ225" s="15">
        <f ca="1">(BC225*DCF!K$10-DCF!K$5*MAX(BC225*DCF!K$10,0)-MAX(BC225-BB225,0)/Inputs!$B$10)*DCF!K$6</f>
        <v>2440.0265353987684</v>
      </c>
      <c r="CK225" s="15">
        <f ca="1">(BD225*DCF!L$10-DCF!L$5*MAX(BD225*DCF!L$10,0)-MAX(BD225-BC225,0)/Inputs!$B$10)*DCF!L$6</f>
        <v>2834.9768082768924</v>
      </c>
      <c r="CL225" s="15">
        <f ca="1">(BE225*DCF!M$10-DCF!M$5*MAX(BE225*DCF!M$10,0)-MAX(BE225-BD225,0)/Inputs!$B$10)*DCF!M$6</f>
        <v>2784.8622312820821</v>
      </c>
      <c r="CM225" s="15">
        <f ca="1">(BF225*DCF!C$28-DCF!C$5*MAX(BF225*DCF!C$28,0)-MAX(BF225-Inputs!$B$13,0)/Inputs!$B$17)*DCF!C$6</f>
        <v>3641.387904787548</v>
      </c>
      <c r="CN225" s="15">
        <f ca="1">(BG225*DCF!D$28-DCF!D$5*MAX(BG225*DCF!D$28,0)-MAX(BG225-BF225,0)/Inputs!$B$17)*DCF!D$6</f>
        <v>4561.9733816739208</v>
      </c>
      <c r="CO225" s="15">
        <f ca="1">(BH225*DCF!E$28-DCF!E$5*MAX(BH225*DCF!E$28,0)-MAX(BH225-BG225,0)/Inputs!$B$17)*DCF!E$6</f>
        <v>6227.345562334961</v>
      </c>
      <c r="CP225" s="15">
        <f ca="1">(BI225*DCF!F$28-DCF!F$5*MAX(BI225*DCF!F$28,0)-MAX(BI225-BH225,0)/Inputs!$B$17)*DCF!F$6</f>
        <v>6937.9469721089599</v>
      </c>
      <c r="CQ225" s="15">
        <f ca="1">(BJ225*DCF!G$28-DCF!G$5*MAX(BJ225*DCF!G$28,0)-MAX(BJ225-BI225,0)/Inputs!$B$17)*DCF!G$6</f>
        <v>7534.8321752332295</v>
      </c>
      <c r="CR225" s="15">
        <f ca="1">(BK225*DCF!H$28-DCF!H$5*MAX(BK225*DCF!H$28,0)-MAX(BK225-BJ225,0)/Inputs!$B$17)*DCF!H$6</f>
        <v>9838.5829064332938</v>
      </c>
      <c r="CS225" s="15">
        <f ca="1">(BL225*DCF!I$28-DCF!I$5*MAX(BL225*DCF!I$28,0)-MAX(BL225-BK225,0)/Inputs!$B$17)*DCF!I$6</f>
        <v>11907.878207876141</v>
      </c>
      <c r="CT225" s="15">
        <f ca="1">(BM225*DCF!J$28-DCF!J$5*MAX(BM225*DCF!J$28,0)-MAX(BM225-BL225,0)/Inputs!$B$17)*DCF!J$6</f>
        <v>13292.035670519977</v>
      </c>
      <c r="CU225" s="15">
        <f ca="1">(BN225*DCF!K$28-DCF!K$5*MAX(BN225*DCF!K$28,0)-MAX(BN225-BM225,0)/Inputs!$B$17)*DCF!K$6</f>
        <v>16753.859500021474</v>
      </c>
      <c r="CV225" s="15">
        <f ca="1">(BO225*DCF!L$28-DCF!L$5*MAX(BO225*DCF!L$28,0)-MAX(BO225-BN225,0)/Inputs!$B$17)*DCF!L$6</f>
        <v>20558.593045618836</v>
      </c>
      <c r="CW225" s="15">
        <f ca="1">(BP225*DCF!M$28-DCF!M$5*MAX(BP225*DCF!M$28,0)-MAX(BP225-BO225,0)/Inputs!$B$17)*DCF!M$6</f>
        <v>21936.13565064107</v>
      </c>
      <c r="CX225" s="15">
        <f ca="1">(BQ225*DCF!C$46-DCF!C$5*MAX(BQ225*DCF!C$46,0)-MAX(BQ225-Inputs!$B$20,0)/Inputs!$B$24)*DCF!C$6</f>
        <v>-1147.0290117440888</v>
      </c>
      <c r="CY225" s="15">
        <f ca="1">(BR225*DCF!D$46-DCF!D$5*MAX(BR225*DCF!D$46,0)-MAX(BR225-BQ225,0)/Inputs!$B$24)*DCF!D$6</f>
        <v>-2357.0437697986195</v>
      </c>
      <c r="CZ225" s="15">
        <f ca="1">(BS225*DCF!E$46-DCF!E$5*MAX(BS225*DCF!E$46,0)-MAX(BS225-BR225,0)/Inputs!$B$24)*DCF!E$6</f>
        <v>-2276.3537416419508</v>
      </c>
      <c r="DA225" s="15">
        <f ca="1">(BT225*DCF!F$46-DCF!F$5*MAX(BT225*DCF!F$46,0)-MAX(BT225-BS225,0)/Inputs!$B$24)*DCF!F$6</f>
        <v>-588.29129177335415</v>
      </c>
      <c r="DB225" s="15">
        <f ca="1">(BU225*DCF!G$46-DCF!G$5*MAX(BU225*DCF!G$46,0)-MAX(BU225-BT225,0)/Inputs!$B$24)*DCF!G$6</f>
        <v>-1037.865143208257</v>
      </c>
      <c r="DC225" s="15">
        <f ca="1">(BV225*DCF!H$46-DCF!H$5*MAX(BV225*DCF!H$46,0)-MAX(BV225-BU225,0)/Inputs!$B$24)*DCF!H$6</f>
        <v>-1080.1193404756948</v>
      </c>
      <c r="DD225" s="15">
        <f ca="1">(BW225*DCF!I$46-DCF!I$5*MAX(BW225*DCF!I$46,0)-MAX(BW225-BV225,0)/Inputs!$B$24)*DCF!I$6</f>
        <v>-2841.3337555326311</v>
      </c>
      <c r="DE225" s="15">
        <f ca="1">(BX225*DCF!J$46-DCF!J$5*MAX(BX225*DCF!J$46,0)-MAX(BX225-BW225,0)/Inputs!$B$24)*DCF!J$6</f>
        <v>-923.12973656506449</v>
      </c>
      <c r="DF225" s="15">
        <f ca="1">(BY225*DCF!K$46-DCF!K$5*MAX(BY225*DCF!K$46,0)-MAX(BY225-BX225,0)/Inputs!$B$24)*DCF!K$6</f>
        <v>-2864.1849711671953</v>
      </c>
      <c r="DG225" s="15">
        <f ca="1">(BZ225*DCF!L$46-DCF!L$5*MAX(BZ225*DCF!L$46,0)-MAX(BZ225-BY225,0)/Inputs!$B$24)*DCF!L$6</f>
        <v>2088.2540365543323</v>
      </c>
      <c r="DH225" s="15">
        <f ca="1">(CA225*DCF!M$46-DCF!M$5*MAX(CA225*DCF!M$46,0)-MAX(CA225-BZ225,0)/Inputs!$B$24)*DCF!M$6</f>
        <v>-2854.6031665921732</v>
      </c>
      <c r="DI225" s="15">
        <f ca="1">SUM(CB225:CL225)+BE225*DCF!M$10*(1+Inputs!$B$30)*(1-Inputs!$B$33)*(1-Inputs!$B$30/Inputs!$B$31)/(Inputs!$B$29-Inputs!$B$30)*DCF!M$6</f>
        <v>91260.956405364472</v>
      </c>
      <c r="DJ225" s="15">
        <f ca="1">SUM(CM225:CW225)+BP225*DCF!M$28*(1+Inputs!$B$30)*(1-Inputs!$B$33)*(1-Inputs!$B$30/Inputs!$B$31)/(Inputs!$B$29-Inputs!$B$30)*DCF!M$6</f>
        <v>598819.55488118692</v>
      </c>
      <c r="DK225" s="15">
        <f ca="1">SUM(CX225:DH225)+CA225*DCF!M$46*(1+Inputs!$B$30)*(1-Inputs!$B$33)*(1-Inputs!$B$30/Inputs!$B$31)/(Inputs!$B$29-Inputs!$B$30)*DCF!M$6</f>
        <v>199687.98281443049</v>
      </c>
      <c r="DM225" s="15">
        <f ca="1">DI225+DJ225+DK225+Inputs!$B$34+Inputs!$B$36-Inputs!$B$35</f>
        <v>966619.49410098186</v>
      </c>
    </row>
    <row r="226" spans="1:117" x14ac:dyDescent="0.75">
      <c r="A226" s="11">
        <v>213</v>
      </c>
      <c r="C226" s="23">
        <f t="shared" ca="1" si="141"/>
        <v>0.55067242300559516</v>
      </c>
      <c r="D226" s="23">
        <f t="shared" ca="1" si="141"/>
        <v>0.46107319987990192</v>
      </c>
      <c r="E226" s="23">
        <f t="shared" ca="1" si="141"/>
        <v>2.062651449520406</v>
      </c>
      <c r="F226" s="23">
        <f t="shared" ca="1" si="141"/>
        <v>0.1013226319156084</v>
      </c>
      <c r="G226" s="23">
        <f t="shared" ca="1" si="141"/>
        <v>1.350455026895806</v>
      </c>
      <c r="H226" s="23">
        <f t="shared" ca="1" si="141"/>
        <v>0.68625024392006306</v>
      </c>
      <c r="I226" s="23">
        <f t="shared" ca="1" si="141"/>
        <v>-1.079155167794928</v>
      </c>
      <c r="J226" s="23">
        <f t="shared" ca="1" si="141"/>
        <v>-0.71715458630846418</v>
      </c>
      <c r="K226" s="23">
        <f t="shared" ca="1" si="141"/>
        <v>-0.62541237759069435</v>
      </c>
      <c r="L226" s="23">
        <f t="shared" ca="1" si="141"/>
        <v>0.34546961666883991</v>
      </c>
      <c r="M226" s="23">
        <f t="shared" ca="1" si="141"/>
        <v>-1.1413506350888361</v>
      </c>
      <c r="N226" s="23">
        <f ca="1">SQRT(Inputs!$B$38)*C226+SQRT(1-Inputs!$B$38)*_xlfn.NORM.S.INV(RAND())</f>
        <v>-1.0777267294062476E-2</v>
      </c>
      <c r="O226" s="23">
        <f ca="1">SQRT(Inputs!$B$38)*D226+SQRT(1-Inputs!$B$38)*_xlfn.NORM.S.INV(RAND())</f>
        <v>0.50605615074967547</v>
      </c>
      <c r="P226" s="23">
        <f ca="1">SQRT(Inputs!$B$38)*E226+SQRT(1-Inputs!$B$38)*_xlfn.NORM.S.INV(RAND())</f>
        <v>0.20968832708051433</v>
      </c>
      <c r="Q226" s="23">
        <f ca="1">SQRT(Inputs!$B$38)*F226+SQRT(1-Inputs!$B$38)*_xlfn.NORM.S.INV(RAND())</f>
        <v>0.98615504987930214</v>
      </c>
      <c r="R226" s="23">
        <f ca="1">SQRT(Inputs!$B$38)*G226+SQRT(1-Inputs!$B$38)*_xlfn.NORM.S.INV(RAND())</f>
        <v>7.4620774470213536E-2</v>
      </c>
      <c r="S226" s="23">
        <f ca="1">SQRT(Inputs!$B$38)*H226+SQRT(1-Inputs!$B$38)*_xlfn.NORM.S.INV(RAND())</f>
        <v>0.47584242410520017</v>
      </c>
      <c r="T226" s="23">
        <f ca="1">SQRT(Inputs!$B$38)*I226+SQRT(1-Inputs!$B$38)*_xlfn.NORM.S.INV(RAND())</f>
        <v>-0.58739007079303518</v>
      </c>
      <c r="U226" s="23">
        <f ca="1">SQRT(Inputs!$B$38)*J226+SQRT(1-Inputs!$B$38)*_xlfn.NORM.S.INV(RAND())</f>
        <v>0.94333408784288841</v>
      </c>
      <c r="V226" s="23">
        <f ca="1">SQRT(Inputs!$B$38)*K226+SQRT(1-Inputs!$B$38)*_xlfn.NORM.S.INV(RAND())</f>
        <v>-1.11133052475315</v>
      </c>
      <c r="W226" s="23">
        <f ca="1">SQRT(Inputs!$B$38)*L226+SQRT(1-Inputs!$B$38)*_xlfn.NORM.S.INV(RAND())</f>
        <v>1.0082320375901466</v>
      </c>
      <c r="X226" s="23">
        <f ca="1">SQRT(Inputs!$B$38)*M226+SQRT(1-Inputs!$B$38)*_xlfn.NORM.S.INV(RAND())</f>
        <v>0.33525715940984557</v>
      </c>
      <c r="Y226" s="23">
        <f ca="1">SQRT(Inputs!$B$38)*C226+SQRT(1-Inputs!$B$38)*_xlfn.NORM.S.INV(RAND())</f>
        <v>-0.20219007540476103</v>
      </c>
      <c r="Z226" s="23">
        <f ca="1">SQRT(Inputs!$B$38)*D226+SQRT(1-Inputs!$B$38)*_xlfn.NORM.S.INV(RAND())</f>
        <v>0.34694816478207852</v>
      </c>
      <c r="AA226" s="23">
        <f ca="1">SQRT(Inputs!$B$38)*E226+SQRT(1-Inputs!$B$38)*_xlfn.NORM.S.INV(RAND())</f>
        <v>0.92738994939992736</v>
      </c>
      <c r="AB226" s="23">
        <f ca="1">SQRT(Inputs!$B$38)*F226+SQRT(1-Inputs!$B$38)*_xlfn.NORM.S.INV(RAND())</f>
        <v>0.88759704275519702</v>
      </c>
      <c r="AC226" s="23">
        <f ca="1">SQRT(Inputs!$B$38)*G226+SQRT(1-Inputs!$B$38)*_xlfn.NORM.S.INV(RAND())</f>
        <v>-0.69366859441674444</v>
      </c>
      <c r="AD226" s="23">
        <f ca="1">SQRT(Inputs!$B$38)*H226+SQRT(1-Inputs!$B$38)*_xlfn.NORM.S.INV(RAND())</f>
        <v>0.48428998807835666</v>
      </c>
      <c r="AE226" s="23">
        <f ca="1">SQRT(Inputs!$B$38)*I226+SQRT(1-Inputs!$B$38)*_xlfn.NORM.S.INV(RAND())</f>
        <v>2.8300173912355953E-2</v>
      </c>
      <c r="AF226" s="23">
        <f ca="1">SQRT(Inputs!$B$38)*J226+SQRT(1-Inputs!$B$38)*_xlfn.NORM.S.INV(RAND())</f>
        <v>-0.21283266184683913</v>
      </c>
      <c r="AG226" s="23">
        <f ca="1">SQRT(Inputs!$B$38)*K226+SQRT(1-Inputs!$B$38)*_xlfn.NORM.S.INV(RAND())</f>
        <v>0.45395746402616965</v>
      </c>
      <c r="AH226" s="23">
        <f ca="1">SQRT(Inputs!$B$38)*L226+SQRT(1-Inputs!$B$38)*_xlfn.NORM.S.INV(RAND())</f>
        <v>0.32885502750347495</v>
      </c>
      <c r="AI226" s="23">
        <f ca="1">SQRT(Inputs!$B$38)*M226+SQRT(1-Inputs!$B$38)*_xlfn.NORM.S.INV(RAND())</f>
        <v>-0.34682851720727492</v>
      </c>
      <c r="AJ226" s="23">
        <f ca="1">SQRT(Inputs!$B$38)*C226+SQRT(1-Inputs!$B$38)*_xlfn.NORM.S.INV(RAND())</f>
        <v>-0.53133889376430488</v>
      </c>
      <c r="AK226" s="23">
        <f ca="1">SQRT(Inputs!$B$38)*D226+SQRT(1-Inputs!$B$38)*_xlfn.NORM.S.INV(RAND())</f>
        <v>1.0410977330952453</v>
      </c>
      <c r="AL226" s="23">
        <f ca="1">SQRT(Inputs!$B$38)*E226+SQRT(1-Inputs!$B$38)*_xlfn.NORM.S.INV(RAND())</f>
        <v>0.36615939974787914</v>
      </c>
      <c r="AM226" s="23">
        <f ca="1">SQRT(Inputs!$B$38)*F226+SQRT(1-Inputs!$B$38)*_xlfn.NORM.S.INV(RAND())</f>
        <v>1.4611995365103674</v>
      </c>
      <c r="AN226" s="23">
        <f ca="1">SQRT(Inputs!$B$38)*G226+SQRT(1-Inputs!$B$38)*_xlfn.NORM.S.INV(RAND())</f>
        <v>3.3568219572827629E-2</v>
      </c>
      <c r="AO226" s="23">
        <f ca="1">SQRT(Inputs!$B$38)*H226+SQRT(1-Inputs!$B$38)*_xlfn.NORM.S.INV(RAND())</f>
        <v>1.3961511471283568</v>
      </c>
      <c r="AP226" s="23">
        <f ca="1">SQRT(Inputs!$B$38)*I226+SQRT(1-Inputs!$B$38)*_xlfn.NORM.S.INV(RAND())</f>
        <v>-1.1298802385297433</v>
      </c>
      <c r="AQ226" s="23">
        <f ca="1">SQRT(Inputs!$B$38)*J226+SQRT(1-Inputs!$B$38)*_xlfn.NORM.S.INV(RAND())</f>
        <v>0.27825297875621269</v>
      </c>
      <c r="AR226" s="23">
        <f ca="1">SQRT(Inputs!$B$38)*K226+SQRT(1-Inputs!$B$38)*_xlfn.NORM.S.INV(RAND())</f>
        <v>-1.4195538783848964</v>
      </c>
      <c r="AS226" s="23">
        <f ca="1">SQRT(Inputs!$B$38)*L226+SQRT(1-Inputs!$B$38)*_xlfn.NORM.S.INV(RAND())</f>
        <v>0.88812893779624291</v>
      </c>
      <c r="AT226" s="23">
        <f ca="1">SQRT(Inputs!$B$38)*M226+SQRT(1-Inputs!$B$38)*_xlfn.NORM.S.INV(RAND())</f>
        <v>-0.92114952059941957</v>
      </c>
      <c r="AU226" s="15">
        <f ca="1">Inputs!$B$6*EXP($B$8-0.5*C$5^2+C$5*N226)</f>
        <v>4953.5901068405874</v>
      </c>
      <c r="AV226" s="15">
        <f t="shared" ca="1" si="110"/>
        <v>6495.4499232340468</v>
      </c>
      <c r="AW226" s="15">
        <f t="shared" ca="1" si="111"/>
        <v>8147.2508264398075</v>
      </c>
      <c r="AX226" s="15">
        <f t="shared" ca="1" si="112"/>
        <v>11251.165551848388</v>
      </c>
      <c r="AY226" s="15">
        <f t="shared" ca="1" si="113"/>
        <v>13870.425476049482</v>
      </c>
      <c r="AZ226" s="15">
        <f t="shared" ca="1" si="114"/>
        <v>17876.506160818466</v>
      </c>
      <c r="BA226" s="15">
        <f t="shared" ca="1" si="115"/>
        <v>20571.909739092946</v>
      </c>
      <c r="BB226" s="15">
        <f t="shared" ca="1" si="116"/>
        <v>27682.818722771248</v>
      </c>
      <c r="BC226" s="15">
        <f t="shared" ca="1" si="117"/>
        <v>30455.55547669547</v>
      </c>
      <c r="BD226" s="15">
        <f t="shared" ca="1" si="118"/>
        <v>41000.725014683085</v>
      </c>
      <c r="BE226" s="15">
        <f t="shared" ca="1" si="119"/>
        <v>51798.922759328008</v>
      </c>
      <c r="BF226" s="15">
        <f ca="1">Inputs!$B$13*EXP($B$9-0.5*C$6^2+C$6*Y226)</f>
        <v>13287.586276688109</v>
      </c>
      <c r="BG226" s="15">
        <f t="shared" ca="1" si="120"/>
        <v>17240.248391654779</v>
      </c>
      <c r="BH226" s="15">
        <f t="shared" ca="1" si="121"/>
        <v>24566.88724263306</v>
      </c>
      <c r="BI226" s="15">
        <f t="shared" ca="1" si="122"/>
        <v>34476.055163133693</v>
      </c>
      <c r="BJ226" s="15">
        <f t="shared" ca="1" si="123"/>
        <v>38243.725400212767</v>
      </c>
      <c r="BK226" s="15">
        <f t="shared" ca="1" si="124"/>
        <v>50135.909943247847</v>
      </c>
      <c r="BL226" s="15">
        <f t="shared" ca="1" si="125"/>
        <v>61812.193955979077</v>
      </c>
      <c r="BM226" s="15">
        <f t="shared" ca="1" si="126"/>
        <v>73997.95049863217</v>
      </c>
      <c r="BN226" s="15">
        <f t="shared" ca="1" si="127"/>
        <v>96096.234994702623</v>
      </c>
      <c r="BO226" s="15">
        <f t="shared" ca="1" si="128"/>
        <v>122843.73472577411</v>
      </c>
      <c r="BP226" s="15">
        <f t="shared" ca="1" si="129"/>
        <v>145371.61415178308</v>
      </c>
      <c r="BQ226" s="15">
        <f ca="1">Inputs!$B$20*EXP($B$10-0.5*C$7^2+C$7*AJ226)</f>
        <v>3552.7313409434696</v>
      </c>
      <c r="BR226" s="15">
        <f t="shared" ca="1" si="130"/>
        <v>6709.5376773208563</v>
      </c>
      <c r="BS226" s="15">
        <f t="shared" ca="1" si="131"/>
        <v>10206.853309360111</v>
      </c>
      <c r="BT226" s="15">
        <f t="shared" ca="1" si="132"/>
        <v>20647.207594053249</v>
      </c>
      <c r="BU226" s="15">
        <f t="shared" ca="1" si="133"/>
        <v>28847.920941413384</v>
      </c>
      <c r="BV226" s="15">
        <f t="shared" ca="1" si="134"/>
        <v>54971.732057669622</v>
      </c>
      <c r="BW226" s="15">
        <f t="shared" ca="1" si="135"/>
        <v>60394.204322574515</v>
      </c>
      <c r="BX226" s="15">
        <f t="shared" ca="1" si="136"/>
        <v>89316.905492896331</v>
      </c>
      <c r="BY226" s="15">
        <f t="shared" ca="1" si="137"/>
        <v>95383.204140087197</v>
      </c>
      <c r="BZ226" s="15">
        <f t="shared" ca="1" si="138"/>
        <v>157572.1195362618</v>
      </c>
      <c r="CA226" s="15">
        <f t="shared" ca="1" si="139"/>
        <v>187919.84644338966</v>
      </c>
      <c r="CB226" s="15">
        <f ca="1">(AU226*DCF!C$10-DCF!C$5*MAX(AU226*DCF!C$10,0)-MAX(AU226-Inputs!$B$6,0)/Inputs!$B$10)*DCF!C$6</f>
        <v>1043.13597473657</v>
      </c>
      <c r="CC226" s="15">
        <f ca="1">(AV226*DCF!D$10-DCF!D$5*MAX(AV226*DCF!D$10,0)-MAX(AV226-AU226,0)/Inputs!$B$10)*DCF!D$6</f>
        <v>1207.2797506700488</v>
      </c>
      <c r="CD226" s="15">
        <f ca="1">(AW226*DCF!E$10-DCF!E$5*MAX(AW226*DCF!E$10,0)-MAX(AW226-AV226,0)/Inputs!$B$10)*DCF!E$6</f>
        <v>1509.0165552591236</v>
      </c>
      <c r="CE226" s="15">
        <f ca="1">(AX226*DCF!F$10-DCF!F$5*MAX(AX226*DCF!F$10,0)-MAX(AX226-AW226,0)/Inputs!$B$10)*DCF!F$6</f>
        <v>1810.2638098884822</v>
      </c>
      <c r="CF226" s="15">
        <f ca="1">(AY226*DCF!G$10-DCF!G$5*MAX(AY226*DCF!G$10,0)-MAX(AY226-AX226,0)/Inputs!$B$10)*DCF!G$6</f>
        <v>2354.3933416212526</v>
      </c>
      <c r="CG226" s="15">
        <f ca="1">(AZ226*DCF!H$10-DCF!H$5*MAX(AZ226*DCF!H$10,0)-MAX(AZ226-AY226,0)/Inputs!$B$10)*DCF!H$6</f>
        <v>2759.3850495445845</v>
      </c>
      <c r="CH226" s="15">
        <f ca="1">(BA226*DCF!I$10-DCF!I$5*MAX(BA226*DCF!I$10,0)-MAX(BA226-AZ226,0)/Inputs!$B$10)*DCF!I$6</f>
        <v>3315.5968185342358</v>
      </c>
      <c r="CI226" s="15">
        <f ca="1">(BB226*DCF!J$10-DCF!J$5*MAX(BB226*DCF!J$10,0)-MAX(BB226-BA226,0)/Inputs!$B$10)*DCF!J$6</f>
        <v>3672.8948478438451</v>
      </c>
      <c r="CJ226" s="15">
        <f ca="1">(BC226*DCF!K$10-DCF!K$5*MAX(BC226*DCF!K$10,0)-MAX(BC226-BB226,0)/Inputs!$B$10)*DCF!K$6</f>
        <v>4514.7143759738738</v>
      </c>
      <c r="CK226" s="15">
        <f ca="1">(BD226*DCF!L$10-DCF!L$5*MAX(BD226*DCF!L$10,0)-MAX(BD226-BC226,0)/Inputs!$B$10)*DCF!L$6</f>
        <v>4820.0278382185643</v>
      </c>
      <c r="CL226" s="15">
        <f ca="1">(BE226*DCF!M$10-DCF!M$5*MAX(BE226*DCF!M$10,0)-MAX(BE226-BD226,0)/Inputs!$B$10)*DCF!M$6</f>
        <v>6019.5378726808858</v>
      </c>
      <c r="CM226" s="15">
        <f ca="1">(BF226*DCF!C$28-DCF!C$5*MAX(BF226*DCF!C$28,0)-MAX(BF226-Inputs!$B$13,0)/Inputs!$B$17)*DCF!C$6</f>
        <v>3616.349714967967</v>
      </c>
      <c r="CN226" s="15">
        <f ca="1">(BG226*DCF!D$28-DCF!D$5*MAX(BG226*DCF!D$28,0)-MAX(BG226-BF226,0)/Inputs!$B$17)*DCF!D$6</f>
        <v>4234.3667199711808</v>
      </c>
      <c r="CO226" s="15">
        <f ca="1">(BH226*DCF!E$28-DCF!E$5*MAX(BH226*DCF!E$28,0)-MAX(BH226-BG226,0)/Inputs!$B$17)*DCF!E$6</f>
        <v>5513.8002480627556</v>
      </c>
      <c r="CP226" s="15">
        <f ca="1">(BI226*DCF!F$28-DCF!F$5*MAX(BI226*DCF!F$28,0)-MAX(BI226-BH226,0)/Inputs!$B$17)*DCF!F$6</f>
        <v>7555.2202014889062</v>
      </c>
      <c r="CQ226" s="15">
        <f ca="1">(BJ226*DCF!G$28-DCF!G$5*MAX(BJ226*DCF!G$28,0)-MAX(BJ226-BI226,0)/Inputs!$B$17)*DCF!G$6</f>
        <v>9288.9397955542845</v>
      </c>
      <c r="CR226" s="15">
        <f ca="1">(BK226*DCF!H$28-DCF!H$5*MAX(BK226*DCF!H$28,0)-MAX(BK226-BJ226,0)/Inputs!$B$17)*DCF!H$6</f>
        <v>10551.451923769691</v>
      </c>
      <c r="CS226" s="15">
        <f ca="1">(BL226*DCF!I$28-DCF!I$5*MAX(BL226*DCF!I$28,0)-MAX(BL226-BK226,0)/Inputs!$B$17)*DCF!I$6</f>
        <v>12859.42042011018</v>
      </c>
      <c r="CT226" s="15">
        <f ca="1">(BM226*DCF!J$28-DCF!J$5*MAX(BM226*DCF!J$28,0)-MAX(BM226-BL226,0)/Inputs!$B$17)*DCF!J$6</f>
        <v>14891.954232227166</v>
      </c>
      <c r="CU226" s="15">
        <f ca="1">(BN226*DCF!K$28-DCF!K$5*MAX(BN226*DCF!K$28,0)-MAX(BN226-BM226,0)/Inputs!$B$17)*DCF!K$6</f>
        <v>17587.168082248234</v>
      </c>
      <c r="CV226" s="15">
        <f ca="1">(BO226*DCF!L$28-DCF!L$5*MAX(BO226*DCF!L$28,0)-MAX(BO226-BN226,0)/Inputs!$B$17)*DCF!L$6</f>
        <v>21483.379356611458</v>
      </c>
      <c r="CW226" s="15">
        <f ca="1">(BP226*DCF!M$28-DCF!M$5*MAX(BP226*DCF!M$28,0)-MAX(BP226-BO226,0)/Inputs!$B$17)*DCF!M$6</f>
        <v>24996.956915866445</v>
      </c>
      <c r="CX226" s="15">
        <f ca="1">(BQ226*DCF!C$46-DCF!C$5*MAX(BQ226*DCF!C$46,0)-MAX(BQ226-Inputs!$B$20,0)/Inputs!$B$24)*DCF!C$6</f>
        <v>-982.95473968369708</v>
      </c>
      <c r="CY226" s="15">
        <f ca="1">(BR226*DCF!D$46-DCF!D$5*MAX(BR226*DCF!D$46,0)-MAX(BR226-BQ226,0)/Inputs!$B$24)*DCF!D$6</f>
        <v>-2492.1446729379236</v>
      </c>
      <c r="CZ226" s="15">
        <f ca="1">(BS226*DCF!E$46-DCF!E$5*MAX(BS226*DCF!E$46,0)-MAX(BS226-BR226,0)/Inputs!$B$24)*DCF!E$6</f>
        <v>-2585.5237178701323</v>
      </c>
      <c r="DA226" s="15">
        <f ca="1">(BT226*DCF!F$46-DCF!F$5*MAX(BT226*DCF!F$46,0)-MAX(BT226-BS226,0)/Inputs!$B$24)*DCF!F$6</f>
        <v>-5305.3232384359235</v>
      </c>
      <c r="DB226" s="15">
        <f ca="1">(BU226*DCF!G$46-DCF!G$5*MAX(BU226*DCF!G$46,0)-MAX(BU226-BT226,0)/Inputs!$B$24)*DCF!G$6</f>
        <v>-3728.9450076768812</v>
      </c>
      <c r="DC226" s="15">
        <f ca="1">(BV226*DCF!H$46-DCF!H$5*MAX(BV226*DCF!H$46,0)-MAX(BV226-BU226,0)/Inputs!$B$24)*DCF!H$6</f>
        <v>-8117.8142411302761</v>
      </c>
      <c r="DD226" s="15">
        <f ca="1">(BW226*DCF!I$46-DCF!I$5*MAX(BW226*DCF!I$46,0)-MAX(BW226-BV226,0)/Inputs!$B$24)*DCF!I$6</f>
        <v>-161.75446002367588</v>
      </c>
      <c r="DE226" s="15">
        <f ca="1">(BX226*DCF!J$46-DCF!J$5*MAX(BX226*DCF!J$46,0)-MAX(BX226-BW226,0)/Inputs!$B$24)*DCF!J$6</f>
        <v>-3923.23069828194</v>
      </c>
      <c r="DF226" s="15">
        <f ca="1">(BY226*DCF!K$46-DCF!K$5*MAX(BY226*DCF!K$46,0)-MAX(BY226-BX226,0)/Inputs!$B$24)*DCF!K$6</f>
        <v>3962.5250188749101</v>
      </c>
      <c r="DG226" s="15">
        <f ca="1">(BZ226*DCF!L$46-DCF!L$5*MAX(BZ226*DCF!L$46,0)-MAX(BZ226-BY226,0)/Inputs!$B$24)*DCF!L$6</f>
        <v>-3181.3259467156422</v>
      </c>
      <c r="DH226" s="15">
        <f ca="1">(CA226*DCF!M$46-DCF!M$5*MAX(CA226*DCF!M$46,0)-MAX(CA226-BZ226,0)/Inputs!$B$24)*DCF!M$6</f>
        <v>8387.7978532483903</v>
      </c>
      <c r="DI226" s="15">
        <f ca="1">SUM(CB226:CL226)+BE226*DCF!M$10*(1+Inputs!$B$30)*(1-Inputs!$B$33)*(1-Inputs!$B$30/Inputs!$B$31)/(Inputs!$B$29-Inputs!$B$30)*DCF!M$6</f>
        <v>177183.33324402338</v>
      </c>
      <c r="DJ226" s="15">
        <f ca="1">SUM(CM226:CW226)+BP226*DCF!M$28*(1+Inputs!$B$30)*(1-Inputs!$B$33)*(1-Inputs!$B$30/Inputs!$B$31)/(Inputs!$B$29-Inputs!$B$30)*DCF!M$6</f>
        <v>672007.17364421091</v>
      </c>
      <c r="DK226" s="15">
        <f ca="1">SUM(CX226:DH226)+CA226*DCF!M$46*(1+Inputs!$B$30)*(1-Inputs!$B$33)*(1-Inputs!$B$30/Inputs!$B$31)/(Inputs!$B$29-Inputs!$B$30)*DCF!M$6</f>
        <v>272417.64927973674</v>
      </c>
      <c r="DM226" s="15">
        <f ca="1">DI226+DJ226+DK226+Inputs!$B$34+Inputs!$B$36-Inputs!$B$35</f>
        <v>1198459.156167971</v>
      </c>
    </row>
    <row r="227" spans="1:117" x14ac:dyDescent="0.75">
      <c r="A227" s="11">
        <v>214</v>
      </c>
      <c r="C227" s="23">
        <f t="shared" ca="1" si="141"/>
        <v>0.83472529198988554</v>
      </c>
      <c r="D227" s="23">
        <f t="shared" ca="1" si="141"/>
        <v>0.17602959933883114</v>
      </c>
      <c r="E227" s="23">
        <f t="shared" ca="1" si="141"/>
        <v>0.52537614037678115</v>
      </c>
      <c r="F227" s="23">
        <f t="shared" ca="1" si="141"/>
        <v>-0.8363726448690223</v>
      </c>
      <c r="G227" s="23">
        <f t="shared" ca="1" si="141"/>
        <v>1.8000008092770723</v>
      </c>
      <c r="H227" s="23">
        <f t="shared" ca="1" si="141"/>
        <v>1.5289730681862364</v>
      </c>
      <c r="I227" s="23">
        <f t="shared" ca="1" si="141"/>
        <v>0.1064979822258616</v>
      </c>
      <c r="J227" s="23">
        <f t="shared" ca="1" si="141"/>
        <v>1.7141639433589408</v>
      </c>
      <c r="K227" s="23">
        <f t="shared" ca="1" si="141"/>
        <v>2.1275059373271121</v>
      </c>
      <c r="L227" s="23">
        <f t="shared" ca="1" si="141"/>
        <v>-1.4095316323272593</v>
      </c>
      <c r="M227" s="23">
        <f t="shared" ca="1" si="141"/>
        <v>-0.78133650542399458</v>
      </c>
      <c r="N227" s="23">
        <f ca="1">SQRT(Inputs!$B$38)*C227+SQRT(1-Inputs!$B$38)*_xlfn.NORM.S.INV(RAND())</f>
        <v>0.65161549225550042</v>
      </c>
      <c r="O227" s="23">
        <f ca="1">SQRT(Inputs!$B$38)*D227+SQRT(1-Inputs!$B$38)*_xlfn.NORM.S.INV(RAND())</f>
        <v>0.672027645239338</v>
      </c>
      <c r="P227" s="23">
        <f ca="1">SQRT(Inputs!$B$38)*E227+SQRT(1-Inputs!$B$38)*_xlfn.NORM.S.INV(RAND())</f>
        <v>-0.35327907031810002</v>
      </c>
      <c r="Q227" s="23">
        <f ca="1">SQRT(Inputs!$B$38)*F227+SQRT(1-Inputs!$B$38)*_xlfn.NORM.S.INV(RAND())</f>
        <v>-0.1088070559187958</v>
      </c>
      <c r="R227" s="23">
        <f ca="1">SQRT(Inputs!$B$38)*G227+SQRT(1-Inputs!$B$38)*_xlfn.NORM.S.INV(RAND())</f>
        <v>-6.5627766386857855E-2</v>
      </c>
      <c r="S227" s="23">
        <f ca="1">SQRT(Inputs!$B$38)*H227+SQRT(1-Inputs!$B$38)*_xlfn.NORM.S.INV(RAND())</f>
        <v>1.0916564109797782</v>
      </c>
      <c r="T227" s="23">
        <f ca="1">SQRT(Inputs!$B$38)*I227+SQRT(1-Inputs!$B$38)*_xlfn.NORM.S.INV(RAND())</f>
        <v>-0.29573697965366219</v>
      </c>
      <c r="U227" s="23">
        <f ca="1">SQRT(Inputs!$B$38)*J227+SQRT(1-Inputs!$B$38)*_xlfn.NORM.S.INV(RAND())</f>
        <v>1.1959104726230509</v>
      </c>
      <c r="V227" s="23">
        <f ca="1">SQRT(Inputs!$B$38)*K227+SQRT(1-Inputs!$B$38)*_xlfn.NORM.S.INV(RAND())</f>
        <v>0.25313313711967833</v>
      </c>
      <c r="W227" s="23">
        <f ca="1">SQRT(Inputs!$B$38)*L227+SQRT(1-Inputs!$B$38)*_xlfn.NORM.S.INV(RAND())</f>
        <v>-0.97452119079421795</v>
      </c>
      <c r="X227" s="23">
        <f ca="1">SQRT(Inputs!$B$38)*M227+SQRT(1-Inputs!$B$38)*_xlfn.NORM.S.INV(RAND())</f>
        <v>-0.15022287197570133</v>
      </c>
      <c r="Y227" s="23">
        <f ca="1">SQRT(Inputs!$B$38)*C227+SQRT(1-Inputs!$B$38)*_xlfn.NORM.S.INV(RAND())</f>
        <v>-0.422237408187839</v>
      </c>
      <c r="Z227" s="23">
        <f ca="1">SQRT(Inputs!$B$38)*D227+SQRT(1-Inputs!$B$38)*_xlfn.NORM.S.INV(RAND())</f>
        <v>0.78600663959226258</v>
      </c>
      <c r="AA227" s="23">
        <f ca="1">SQRT(Inputs!$B$38)*E227+SQRT(1-Inputs!$B$38)*_xlfn.NORM.S.INV(RAND())</f>
        <v>0.89136874609794603</v>
      </c>
      <c r="AB227" s="23">
        <f ca="1">SQRT(Inputs!$B$38)*F227+SQRT(1-Inputs!$B$38)*_xlfn.NORM.S.INV(RAND())</f>
        <v>-1.1419139289289024</v>
      </c>
      <c r="AC227" s="23">
        <f ca="1">SQRT(Inputs!$B$38)*G227+SQRT(1-Inputs!$B$38)*_xlfn.NORM.S.INV(RAND())</f>
        <v>2.9795024963503556</v>
      </c>
      <c r="AD227" s="23">
        <f ca="1">SQRT(Inputs!$B$38)*H227+SQRT(1-Inputs!$B$38)*_xlfn.NORM.S.INV(RAND())</f>
        <v>2.3847541968920831</v>
      </c>
      <c r="AE227" s="23">
        <f ca="1">SQRT(Inputs!$B$38)*I227+SQRT(1-Inputs!$B$38)*_xlfn.NORM.S.INV(RAND())</f>
        <v>8.3080195844092916E-2</v>
      </c>
      <c r="AF227" s="23">
        <f ca="1">SQRT(Inputs!$B$38)*J227+SQRT(1-Inputs!$B$38)*_xlfn.NORM.S.INV(RAND())</f>
        <v>0.13429879237577769</v>
      </c>
      <c r="AG227" s="23">
        <f ca="1">SQRT(Inputs!$B$38)*K227+SQRT(1-Inputs!$B$38)*_xlfn.NORM.S.INV(RAND())</f>
        <v>1.5602965381375067</v>
      </c>
      <c r="AH227" s="23">
        <f ca="1">SQRT(Inputs!$B$38)*L227+SQRT(1-Inputs!$B$38)*_xlfn.NORM.S.INV(RAND())</f>
        <v>-0.32154855833396295</v>
      </c>
      <c r="AI227" s="23">
        <f ca="1">SQRT(Inputs!$B$38)*M227+SQRT(1-Inputs!$B$38)*_xlfn.NORM.S.INV(RAND())</f>
        <v>0.22684136191292653</v>
      </c>
      <c r="AJ227" s="23">
        <f ca="1">SQRT(Inputs!$B$38)*C227+SQRT(1-Inputs!$B$38)*_xlfn.NORM.S.INV(RAND())</f>
        <v>0.46448519421736117</v>
      </c>
      <c r="AK227" s="23">
        <f ca="1">SQRT(Inputs!$B$38)*D227+SQRT(1-Inputs!$B$38)*_xlfn.NORM.S.INV(RAND())</f>
        <v>-0.147814950510262</v>
      </c>
      <c r="AL227" s="23">
        <f ca="1">SQRT(Inputs!$B$38)*E227+SQRT(1-Inputs!$B$38)*_xlfn.NORM.S.INV(RAND())</f>
        <v>9.1965497178130129E-2</v>
      </c>
      <c r="AM227" s="23">
        <f ca="1">SQRT(Inputs!$B$38)*F227+SQRT(1-Inputs!$B$38)*_xlfn.NORM.S.INV(RAND())</f>
        <v>-1.8207181893513835</v>
      </c>
      <c r="AN227" s="23">
        <f ca="1">SQRT(Inputs!$B$38)*G227+SQRT(1-Inputs!$B$38)*_xlfn.NORM.S.INV(RAND())</f>
        <v>8.3406629516816766E-2</v>
      </c>
      <c r="AO227" s="23">
        <f ca="1">SQRT(Inputs!$B$38)*H227+SQRT(1-Inputs!$B$38)*_xlfn.NORM.S.INV(RAND())</f>
        <v>0.84387780273492297</v>
      </c>
      <c r="AP227" s="23">
        <f ca="1">SQRT(Inputs!$B$38)*I227+SQRT(1-Inputs!$B$38)*_xlfn.NORM.S.INV(RAND())</f>
        <v>-0.55488270665521033</v>
      </c>
      <c r="AQ227" s="23">
        <f ca="1">SQRT(Inputs!$B$38)*J227+SQRT(1-Inputs!$B$38)*_xlfn.NORM.S.INV(RAND())</f>
        <v>1.0541733137746039</v>
      </c>
      <c r="AR227" s="23">
        <f ca="1">SQRT(Inputs!$B$38)*K227+SQRT(1-Inputs!$B$38)*_xlfn.NORM.S.INV(RAND())</f>
        <v>-0.13218374889805595</v>
      </c>
      <c r="AS227" s="23">
        <f ca="1">SQRT(Inputs!$B$38)*L227+SQRT(1-Inputs!$B$38)*_xlfn.NORM.S.INV(RAND())</f>
        <v>-1.4576186813154937</v>
      </c>
      <c r="AT227" s="23">
        <f ca="1">SQRT(Inputs!$B$38)*M227+SQRT(1-Inputs!$B$38)*_xlfn.NORM.S.INV(RAND())</f>
        <v>-0.23778621490328511</v>
      </c>
      <c r="AU227" s="15">
        <f ca="1">Inputs!$B$6*EXP($B$8-0.5*C$5^2+C$5*N227)</f>
        <v>5514.2527027826691</v>
      </c>
      <c r="AV227" s="15">
        <f t="shared" ca="1" si="110"/>
        <v>7409.2453688496871</v>
      </c>
      <c r="AW227" s="15">
        <f t="shared" ca="1" si="111"/>
        <v>8613.8685407014218</v>
      </c>
      <c r="AX227" s="15">
        <f t="shared" ca="1" si="112"/>
        <v>10374.676838244548</v>
      </c>
      <c r="AY227" s="15">
        <f t="shared" ca="1" si="113"/>
        <v>12582.107445319029</v>
      </c>
      <c r="AZ227" s="15">
        <f t="shared" ca="1" si="114"/>
        <v>17353.900198580744</v>
      </c>
      <c r="BA227" s="15">
        <f t="shared" ca="1" si="115"/>
        <v>20589.490896622319</v>
      </c>
      <c r="BB227" s="15">
        <f t="shared" ca="1" si="116"/>
        <v>28416.550875135523</v>
      </c>
      <c r="BC227" s="15">
        <f t="shared" ca="1" si="117"/>
        <v>35663.927495129181</v>
      </c>
      <c r="BD227" s="15">
        <f t="shared" ca="1" si="118"/>
        <v>39885.27327234883</v>
      </c>
      <c r="BE227" s="15">
        <f t="shared" ca="1" si="119"/>
        <v>48210.126546711996</v>
      </c>
      <c r="BF227" s="15">
        <f ca="1">Inputs!$B$13*EXP($B$9-0.5*C$6^2+C$6*Y227)</f>
        <v>12720.391824142607</v>
      </c>
      <c r="BG227" s="15">
        <f t="shared" ca="1" si="120"/>
        <v>17865.041396030538</v>
      </c>
      <c r="BH227" s="15">
        <f t="shared" ca="1" si="121"/>
        <v>25305.562716776825</v>
      </c>
      <c r="BI227" s="15">
        <f t="shared" ca="1" si="122"/>
        <v>25984.715968068536</v>
      </c>
      <c r="BJ227" s="15">
        <f t="shared" ca="1" si="123"/>
        <v>48944.852122693686</v>
      </c>
      <c r="BK227" s="15">
        <f t="shared" ca="1" si="124"/>
        <v>83111.883025198025</v>
      </c>
      <c r="BL227" s="15">
        <f t="shared" ca="1" si="125"/>
        <v>103198.04019491447</v>
      </c>
      <c r="BM227" s="15">
        <f t="shared" ca="1" si="126"/>
        <v>128986.77792589323</v>
      </c>
      <c r="BN227" s="15">
        <f t="shared" ca="1" si="127"/>
        <v>191253.87701070344</v>
      </c>
      <c r="BO227" s="15">
        <f t="shared" ca="1" si="128"/>
        <v>226685.05710948998</v>
      </c>
      <c r="BP227" s="15">
        <f t="shared" ca="1" si="129"/>
        <v>286270.33235462551</v>
      </c>
      <c r="BQ227" s="15">
        <f ca="1">Inputs!$B$20*EXP($B$10-0.5*C$7^2+C$7*AJ227)</f>
        <v>5057.7325187554225</v>
      </c>
      <c r="BR227" s="15">
        <f t="shared" ca="1" si="130"/>
        <v>6547.9806793620173</v>
      </c>
      <c r="BS227" s="15">
        <f t="shared" ca="1" si="131"/>
        <v>9206.7486321840715</v>
      </c>
      <c r="BT227" s="15">
        <f t="shared" ca="1" si="132"/>
        <v>7873.5152501026405</v>
      </c>
      <c r="BU227" s="15">
        <f t="shared" ca="1" si="133"/>
        <v>11134.204552806046</v>
      </c>
      <c r="BV227" s="15">
        <f t="shared" ca="1" si="134"/>
        <v>18734.685413866275</v>
      </c>
      <c r="BW227" s="15">
        <f t="shared" ca="1" si="135"/>
        <v>23246.358284167531</v>
      </c>
      <c r="BX227" s="15">
        <f t="shared" ca="1" si="136"/>
        <v>40165.08461597217</v>
      </c>
      <c r="BY227" s="15">
        <f t="shared" ca="1" si="137"/>
        <v>54872.676733345776</v>
      </c>
      <c r="BZ227" s="15">
        <f t="shared" ca="1" si="138"/>
        <v>58895.726635405088</v>
      </c>
      <c r="CA227" s="15">
        <f t="shared" ca="1" si="139"/>
        <v>79307.682435791852</v>
      </c>
      <c r="CB227" s="15">
        <f ca="1">(AU227*DCF!C$10-DCF!C$5*MAX(AU227*DCF!C$10,0)-MAX(AU227-Inputs!$B$6,0)/Inputs!$B$10)*DCF!C$6</f>
        <v>1039.1383504945406</v>
      </c>
      <c r="CC227" s="15">
        <f ca="1">(AV227*DCF!D$10-DCF!D$5*MAX(AV227*DCF!D$10,0)-MAX(AV227-AU227,0)/Inputs!$B$10)*DCF!D$6</f>
        <v>1343.9089965282601</v>
      </c>
      <c r="CD227" s="15">
        <f ca="1">(AW227*DCF!E$10-DCF!E$5*MAX(AW227*DCF!E$10,0)-MAX(AW227-AV227,0)/Inputs!$B$10)*DCF!E$6</f>
        <v>1717.4741010341497</v>
      </c>
      <c r="CE227" s="15">
        <f ca="1">(AX227*DCF!F$10-DCF!F$5*MAX(AX227*DCF!F$10,0)-MAX(AX227-AW227,0)/Inputs!$B$10)*DCF!F$6</f>
        <v>1898.3948686792019</v>
      </c>
      <c r="CF227" s="15">
        <f ca="1">(AY227*DCF!G$10-DCF!G$5*MAX(AY227*DCF!G$10,0)-MAX(AY227-AX227,0)/Inputs!$B$10)*DCF!G$6</f>
        <v>2168.1092015021604</v>
      </c>
      <c r="CG227" s="15">
        <f ca="1">(AZ227*DCF!H$10-DCF!H$5*MAX(AZ227*DCF!H$10,0)-MAX(AZ227-AY227,0)/Inputs!$B$10)*DCF!H$6</f>
        <v>2521.9548221554924</v>
      </c>
      <c r="CH227" s="15">
        <f ca="1">(BA227*DCF!I$10-DCF!I$5*MAX(BA227*DCF!I$10,0)-MAX(BA227-AZ227,0)/Inputs!$B$10)*DCF!I$6</f>
        <v>3230.1986405651783</v>
      </c>
      <c r="CI227" s="15">
        <f ca="1">(BB227*DCF!J$10-DCF!J$5*MAX(BB227*DCF!J$10,0)-MAX(BB227-BA227,0)/Inputs!$B$10)*DCF!J$6</f>
        <v>3690.2841056400284</v>
      </c>
      <c r="CJ227" s="15">
        <f ca="1">(BC227*DCF!K$10-DCF!K$5*MAX(BC227*DCF!K$10,0)-MAX(BC227-BB227,0)/Inputs!$B$10)*DCF!K$6</f>
        <v>4726.7971592889335</v>
      </c>
      <c r="CK227" s="15">
        <f ca="1">(BD227*DCF!L$10-DCF!L$5*MAX(BD227*DCF!L$10,0)-MAX(BD227-BC227,0)/Inputs!$B$10)*DCF!L$6</f>
        <v>5469.5693079835482</v>
      </c>
      <c r="CL227" s="15">
        <f ca="1">(BE227*DCF!M$10-DCF!M$5*MAX(BE227*DCF!M$10,0)-MAX(BE227-BD227,0)/Inputs!$B$10)*DCF!M$6</f>
        <v>5808.5797338546408</v>
      </c>
      <c r="CM227" s="15">
        <f ca="1">(BF227*DCF!C$28-DCF!C$5*MAX(BF227*DCF!C$28,0)-MAX(BF227-Inputs!$B$13,0)/Inputs!$B$17)*DCF!C$6</f>
        <v>3574.2374782111106</v>
      </c>
      <c r="CN227" s="15">
        <f ca="1">(BG227*DCF!D$28-DCF!D$5*MAX(BG227*DCF!D$28,0)-MAX(BG227-BF227,0)/Inputs!$B$17)*DCF!D$6</f>
        <v>4164.0770931301831</v>
      </c>
      <c r="CO227" s="15">
        <f ca="1">(BH227*DCF!E$28-DCF!E$5*MAX(BH227*DCF!E$28,0)-MAX(BH227-BG227,0)/Inputs!$B$17)*DCF!E$6</f>
        <v>5700.5616282994506</v>
      </c>
      <c r="CP227" s="15">
        <f ca="1">(BI227*DCF!F$28-DCF!F$5*MAX(BI227*DCF!F$28,0)-MAX(BI227-BH227,0)/Inputs!$B$17)*DCF!F$6</f>
        <v>6930.515341267067</v>
      </c>
      <c r="CQ227" s="15">
        <f ca="1">(BJ227*DCF!G$28-DCF!G$5*MAX(BJ227*DCF!G$28,0)-MAX(BJ227-BI227,0)/Inputs!$B$17)*DCF!G$6</f>
        <v>8837.4451439979639</v>
      </c>
      <c r="CR227" s="15">
        <f ca="1">(BK227*DCF!H$28-DCF!H$5*MAX(BK227*DCF!H$28,0)-MAX(BK227-BJ227,0)/Inputs!$B$17)*DCF!H$6</f>
        <v>15245.887868905129</v>
      </c>
      <c r="CS227" s="15">
        <f ca="1">(BL227*DCF!I$28-DCF!I$5*MAX(BL227*DCF!I$28,0)-MAX(BL227-BK227,0)/Inputs!$B$17)*DCF!I$6</f>
        <v>21384.353234639988</v>
      </c>
      <c r="CT227" s="15">
        <f ca="1">(BM227*DCF!J$28-DCF!J$5*MAX(BM227*DCF!J$28,0)-MAX(BM227-BL227,0)/Inputs!$B$17)*DCF!J$6</f>
        <v>25355.383539231159</v>
      </c>
      <c r="CU227" s="15">
        <f ca="1">(BN227*DCF!K$28-DCF!K$5*MAX(BN227*DCF!K$28,0)-MAX(BN227-BM227,0)/Inputs!$B$17)*DCF!K$6</f>
        <v>32762.721826936606</v>
      </c>
      <c r="CV227" s="15">
        <f ca="1">(BO227*DCF!L$28-DCF!L$5*MAX(BO227*DCF!L$28,0)-MAX(BO227-BN227,0)/Inputs!$B$17)*DCF!L$6</f>
        <v>41219.329874870236</v>
      </c>
      <c r="CW227" s="15">
        <f ca="1">(BP227*DCF!M$28-DCF!M$5*MAX(BP227*DCF!M$28,0)-MAX(BP227-BO227,0)/Inputs!$B$17)*DCF!M$6</f>
        <v>47633.593138116703</v>
      </c>
      <c r="CX227" s="15">
        <f ca="1">(BQ227*DCF!C$46-DCF!C$5*MAX(BQ227*DCF!C$46,0)-MAX(BQ227-Inputs!$B$20,0)/Inputs!$B$24)*DCF!C$6</f>
        <v>-2025.6807289298536</v>
      </c>
      <c r="CY227" s="15">
        <f ca="1">(BR227*DCF!D$46-DCF!D$5*MAX(BR227*DCF!D$46,0)-MAX(BR227-BQ227,0)/Inputs!$B$24)*DCF!D$6</f>
        <v>-1753.4641210316986</v>
      </c>
      <c r="CZ227" s="15">
        <f ca="1">(BS227*DCF!E$46-DCF!E$5*MAX(BS227*DCF!E$46,0)-MAX(BS227-BR227,0)/Inputs!$B$24)*DCF!E$6</f>
        <v>-2136.7271881862371</v>
      </c>
      <c r="DA227" s="15">
        <f ca="1">(BT227*DCF!F$46-DCF!F$5*MAX(BT227*DCF!F$46,0)-MAX(BT227-BS227,0)/Inputs!$B$24)*DCF!F$6</f>
        <v>-573.39916067325828</v>
      </c>
      <c r="DB227" s="15">
        <f ca="1">(BU227*DCF!G$46-DCF!G$5*MAX(BU227*DCF!G$46,0)-MAX(BU227-BT227,0)/Inputs!$B$24)*DCF!G$6</f>
        <v>-1471.3641007293566</v>
      </c>
      <c r="DC227" s="15">
        <f ca="1">(BV227*DCF!H$46-DCF!H$5*MAX(BV227*DCF!H$46,0)-MAX(BV227-BU227,0)/Inputs!$B$24)*DCF!H$6</f>
        <v>-2361.8028586555961</v>
      </c>
      <c r="DD227" s="15">
        <f ca="1">(BW227*DCF!I$46-DCF!I$5*MAX(BW227*DCF!I$46,0)-MAX(BW227-BV227,0)/Inputs!$B$24)*DCF!I$6</f>
        <v>-758.24309032976021</v>
      </c>
      <c r="DE227" s="15">
        <f ca="1">(BX227*DCF!J$46-DCF!J$5*MAX(BX227*DCF!J$46,0)-MAX(BX227-BW227,0)/Inputs!$B$24)*DCF!J$6</f>
        <v>-2801.7556130944199</v>
      </c>
      <c r="DF227" s="15">
        <f ca="1">(BY227*DCF!K$46-DCF!K$5*MAX(BY227*DCF!K$46,0)-MAX(BY227-BX227,0)/Inputs!$B$24)*DCF!K$6</f>
        <v>-468.45804612752386</v>
      </c>
      <c r="DG227" s="15">
        <f ca="1">(BZ227*DCF!L$46-DCF!L$5*MAX(BZ227*DCF!L$46,0)-MAX(BZ227-BY227,0)/Inputs!$B$24)*DCF!L$6</f>
        <v>3160.7600110014132</v>
      </c>
      <c r="DH227" s="15">
        <f ca="1">(CA227*DCF!M$46-DCF!M$5*MAX(CA227*DCF!M$46,0)-MAX(CA227-BZ227,0)/Inputs!$B$24)*DCF!M$6</f>
        <v>1950.1650929389477</v>
      </c>
      <c r="DI227" s="15">
        <f ca="1">SUM(CB227:CL227)+BE227*DCF!M$10*(1+Inputs!$B$30)*(1-Inputs!$B$33)*(1-Inputs!$B$30/Inputs!$B$31)/(Inputs!$B$29-Inputs!$B$30)*DCF!M$6</f>
        <v>167783.82898015075</v>
      </c>
      <c r="DJ227" s="15">
        <f ca="1">SUM(CM227:CW227)+BP227*DCF!M$28*(1+Inputs!$B$30)*(1-Inputs!$B$33)*(1-Inputs!$B$30/Inputs!$B$31)/(Inputs!$B$29-Inputs!$B$30)*DCF!M$6</f>
        <v>1275066.9334691674</v>
      </c>
      <c r="DK227" s="15">
        <f ca="1">SUM(CX227:DH227)+CA227*DCF!M$46*(1+Inputs!$B$30)*(1-Inputs!$B$33)*(1-Inputs!$B$30/Inputs!$B$31)/(Inputs!$B$29-Inputs!$B$30)*DCF!M$6</f>
        <v>113379.10183748195</v>
      </c>
      <c r="DM227" s="15">
        <f ca="1">DI227+DJ227+DK227+Inputs!$B$34+Inputs!$B$36-Inputs!$B$35</f>
        <v>1633080.8642867999</v>
      </c>
    </row>
    <row r="228" spans="1:117" x14ac:dyDescent="0.75">
      <c r="A228" s="11">
        <v>215</v>
      </c>
      <c r="C228" s="23">
        <f t="shared" ca="1" si="141"/>
        <v>1.1286766928449465</v>
      </c>
      <c r="D228" s="23">
        <f t="shared" ca="1" si="141"/>
        <v>-0.44998175741316887</v>
      </c>
      <c r="E228" s="23">
        <f t="shared" ca="1" si="141"/>
        <v>-0.11435812358507663</v>
      </c>
      <c r="F228" s="23">
        <f t="shared" ca="1" si="141"/>
        <v>0.77025249053871891</v>
      </c>
      <c r="G228" s="23">
        <f t="shared" ca="1" si="141"/>
        <v>0.23810403209195755</v>
      </c>
      <c r="H228" s="23">
        <f t="shared" ca="1" si="141"/>
        <v>0.31894979332851581</v>
      </c>
      <c r="I228" s="23">
        <f t="shared" ca="1" si="141"/>
        <v>0.88058571318201884</v>
      </c>
      <c r="J228" s="23">
        <f t="shared" ca="1" si="141"/>
        <v>-0.68745124274288216</v>
      </c>
      <c r="K228" s="23">
        <f t="shared" ca="1" si="141"/>
        <v>-2.022215487953813</v>
      </c>
      <c r="L228" s="23">
        <f t="shared" ca="1" si="141"/>
        <v>1.2199683599549531</v>
      </c>
      <c r="M228" s="23">
        <f t="shared" ca="1" si="141"/>
        <v>0.55132858522586603</v>
      </c>
      <c r="N228" s="23">
        <f ca="1">SQRT(Inputs!$B$38)*C228+SQRT(1-Inputs!$B$38)*_xlfn.NORM.S.INV(RAND())</f>
        <v>0.84881862705314481</v>
      </c>
      <c r="O228" s="23">
        <f ca="1">SQRT(Inputs!$B$38)*D228+SQRT(1-Inputs!$B$38)*_xlfn.NORM.S.INV(RAND())</f>
        <v>-1.9109422070904525</v>
      </c>
      <c r="P228" s="23">
        <f ca="1">SQRT(Inputs!$B$38)*E228+SQRT(1-Inputs!$B$38)*_xlfn.NORM.S.INV(RAND())</f>
        <v>-1.583743366790062</v>
      </c>
      <c r="Q228" s="23">
        <f ca="1">SQRT(Inputs!$B$38)*F228+SQRT(1-Inputs!$B$38)*_xlfn.NORM.S.INV(RAND())</f>
        <v>1.100335717542559</v>
      </c>
      <c r="R228" s="23">
        <f ca="1">SQRT(Inputs!$B$38)*G228+SQRT(1-Inputs!$B$38)*_xlfn.NORM.S.INV(RAND())</f>
        <v>0.43678702969690075</v>
      </c>
      <c r="S228" s="23">
        <f ca="1">SQRT(Inputs!$B$38)*H228+SQRT(1-Inputs!$B$38)*_xlfn.NORM.S.INV(RAND())</f>
        <v>-0.35418539331422433</v>
      </c>
      <c r="T228" s="23">
        <f ca="1">SQRT(Inputs!$B$38)*I228+SQRT(1-Inputs!$B$38)*_xlfn.NORM.S.INV(RAND())</f>
        <v>-0.25853956034947018</v>
      </c>
      <c r="U228" s="23">
        <f ca="1">SQRT(Inputs!$B$38)*J228+SQRT(1-Inputs!$B$38)*_xlfn.NORM.S.INV(RAND())</f>
        <v>-0.11371375846685405</v>
      </c>
      <c r="V228" s="23">
        <f ca="1">SQRT(Inputs!$B$38)*K228+SQRT(1-Inputs!$B$38)*_xlfn.NORM.S.INV(RAND())</f>
        <v>-1.3755241983188999</v>
      </c>
      <c r="W228" s="23">
        <f ca="1">SQRT(Inputs!$B$38)*L228+SQRT(1-Inputs!$B$38)*_xlfn.NORM.S.INV(RAND())</f>
        <v>0.87137181829574939</v>
      </c>
      <c r="X228" s="23">
        <f ca="1">SQRT(Inputs!$B$38)*M228+SQRT(1-Inputs!$B$38)*_xlfn.NORM.S.INV(RAND())</f>
        <v>0.51414865619857952</v>
      </c>
      <c r="Y228" s="23">
        <f ca="1">SQRT(Inputs!$B$38)*C228+SQRT(1-Inputs!$B$38)*_xlfn.NORM.S.INV(RAND())</f>
        <v>-0.94379691972171675</v>
      </c>
      <c r="Z228" s="23">
        <f ca="1">SQRT(Inputs!$B$38)*D228+SQRT(1-Inputs!$B$38)*_xlfn.NORM.S.INV(RAND())</f>
        <v>-0.95221181904220797</v>
      </c>
      <c r="AA228" s="23">
        <f ca="1">SQRT(Inputs!$B$38)*E228+SQRT(1-Inputs!$B$38)*_xlfn.NORM.S.INV(RAND())</f>
        <v>0.16022729924364437</v>
      </c>
      <c r="AB228" s="23">
        <f ca="1">SQRT(Inputs!$B$38)*F228+SQRT(1-Inputs!$B$38)*_xlfn.NORM.S.INV(RAND())</f>
        <v>0.77651403538930408</v>
      </c>
      <c r="AC228" s="23">
        <f ca="1">SQRT(Inputs!$B$38)*G228+SQRT(1-Inputs!$B$38)*_xlfn.NORM.S.INV(RAND())</f>
        <v>-0.89577617602471094</v>
      </c>
      <c r="AD228" s="23">
        <f ca="1">SQRT(Inputs!$B$38)*H228+SQRT(1-Inputs!$B$38)*_xlfn.NORM.S.INV(RAND())</f>
        <v>-9.6208700902656152E-2</v>
      </c>
      <c r="AE228" s="23">
        <f ca="1">SQRT(Inputs!$B$38)*I228+SQRT(1-Inputs!$B$38)*_xlfn.NORM.S.INV(RAND())</f>
        <v>-1.1506511457486639</v>
      </c>
      <c r="AF228" s="23">
        <f ca="1">SQRT(Inputs!$B$38)*J228+SQRT(1-Inputs!$B$38)*_xlfn.NORM.S.INV(RAND())</f>
        <v>-2.1557711091529264</v>
      </c>
      <c r="AG228" s="23">
        <f ca="1">SQRT(Inputs!$B$38)*K228+SQRT(1-Inputs!$B$38)*_xlfn.NORM.S.INV(RAND())</f>
        <v>-0.86382769922319402</v>
      </c>
      <c r="AH228" s="23">
        <f ca="1">SQRT(Inputs!$B$38)*L228+SQRT(1-Inputs!$B$38)*_xlfn.NORM.S.INV(RAND())</f>
        <v>0.51849569086480551</v>
      </c>
      <c r="AI228" s="23">
        <f ca="1">SQRT(Inputs!$B$38)*M228+SQRT(1-Inputs!$B$38)*_xlfn.NORM.S.INV(RAND())</f>
        <v>0.40253278680554289</v>
      </c>
      <c r="AJ228" s="23">
        <f ca="1">SQRT(Inputs!$B$38)*C228+SQRT(1-Inputs!$B$38)*_xlfn.NORM.S.INV(RAND())</f>
        <v>1.439079673204045</v>
      </c>
      <c r="AK228" s="23">
        <f ca="1">SQRT(Inputs!$B$38)*D228+SQRT(1-Inputs!$B$38)*_xlfn.NORM.S.INV(RAND())</f>
        <v>-0.20070621918029621</v>
      </c>
      <c r="AL228" s="23">
        <f ca="1">SQRT(Inputs!$B$38)*E228+SQRT(1-Inputs!$B$38)*_xlfn.NORM.S.INV(RAND())</f>
        <v>4.6414470846639952E-2</v>
      </c>
      <c r="AM228" s="23">
        <f ca="1">SQRT(Inputs!$B$38)*F228+SQRT(1-Inputs!$B$38)*_xlfn.NORM.S.INV(RAND())</f>
        <v>2.2962993671492185</v>
      </c>
      <c r="AN228" s="23">
        <f ca="1">SQRT(Inputs!$B$38)*G228+SQRT(1-Inputs!$B$38)*_xlfn.NORM.S.INV(RAND())</f>
        <v>-0.54808158927383732</v>
      </c>
      <c r="AO228" s="23">
        <f ca="1">SQRT(Inputs!$B$38)*H228+SQRT(1-Inputs!$B$38)*_xlfn.NORM.S.INV(RAND())</f>
        <v>9.5761057095798949E-2</v>
      </c>
      <c r="AP228" s="23">
        <f ca="1">SQRT(Inputs!$B$38)*I228+SQRT(1-Inputs!$B$38)*_xlfn.NORM.S.INV(RAND())</f>
        <v>1.6202132023839375</v>
      </c>
      <c r="AQ228" s="23">
        <f ca="1">SQRT(Inputs!$B$38)*J228+SQRT(1-Inputs!$B$38)*_xlfn.NORM.S.INV(RAND())</f>
        <v>-1.6739454488068841</v>
      </c>
      <c r="AR228" s="23">
        <f ca="1">SQRT(Inputs!$B$38)*K228+SQRT(1-Inputs!$B$38)*_xlfn.NORM.S.INV(RAND())</f>
        <v>0.29445131639263145</v>
      </c>
      <c r="AS228" s="23">
        <f ca="1">SQRT(Inputs!$B$38)*L228+SQRT(1-Inputs!$B$38)*_xlfn.NORM.S.INV(RAND())</f>
        <v>0.19102741073661961</v>
      </c>
      <c r="AT228" s="23">
        <f ca="1">SQRT(Inputs!$B$38)*M228+SQRT(1-Inputs!$B$38)*_xlfn.NORM.S.INV(RAND())</f>
        <v>1.2721600232434027</v>
      </c>
      <c r="AU228" s="15">
        <f ca="1">Inputs!$B$6*EXP($B$8-0.5*C$5^2+C$5*N228)</f>
        <v>5693.1176685614273</v>
      </c>
      <c r="AV228" s="15">
        <f t="shared" ca="1" si="110"/>
        <v>5232.4061397019041</v>
      </c>
      <c r="AW228" s="15">
        <f t="shared" ca="1" si="111"/>
        <v>5152.8487237009958</v>
      </c>
      <c r="AX228" s="15">
        <f t="shared" ca="1" si="112"/>
        <v>7218.201433640671</v>
      </c>
      <c r="AY228" s="15">
        <f t="shared" ca="1" si="113"/>
        <v>9283.0452721431029</v>
      </c>
      <c r="AZ228" s="15">
        <f t="shared" ca="1" si="114"/>
        <v>10919.125671408854</v>
      </c>
      <c r="BA228" s="15">
        <f t="shared" ca="1" si="115"/>
        <v>13005.501880936759</v>
      </c>
      <c r="BB228" s="15">
        <f t="shared" ca="1" si="116"/>
        <v>15742.320382156233</v>
      </c>
      <c r="BC228" s="15">
        <f t="shared" ca="1" si="117"/>
        <v>16882.988730453686</v>
      </c>
      <c r="BD228" s="15">
        <f t="shared" ca="1" si="118"/>
        <v>22439.590643914478</v>
      </c>
      <c r="BE228" s="15">
        <f t="shared" ca="1" si="119"/>
        <v>28815.110950697523</v>
      </c>
      <c r="BF228" s="15">
        <f ca="1">Inputs!$B$13*EXP($B$9-0.5*C$6^2+C$6*Y228)</f>
        <v>11470.842634691358</v>
      </c>
      <c r="BG228" s="15">
        <f t="shared" ca="1" si="120"/>
        <v>11772.97290864117</v>
      </c>
      <c r="BH228" s="15">
        <f t="shared" ca="1" si="121"/>
        <v>14771.796035508456</v>
      </c>
      <c r="BI228" s="15">
        <f t="shared" ca="1" si="122"/>
        <v>20378.642003848054</v>
      </c>
      <c r="BJ228" s="15">
        <f t="shared" ca="1" si="123"/>
        <v>21956.626001312172</v>
      </c>
      <c r="BK228" s="15">
        <f t="shared" ca="1" si="124"/>
        <v>26596.934459796077</v>
      </c>
      <c r="BL228" s="15">
        <f t="shared" ca="1" si="125"/>
        <v>28145.201406236461</v>
      </c>
      <c r="BM228" s="15">
        <f t="shared" ca="1" si="126"/>
        <v>26468.280875191853</v>
      </c>
      <c r="BN228" s="15">
        <f t="shared" ca="1" si="127"/>
        <v>29351.448019214658</v>
      </c>
      <c r="BO228" s="15">
        <f t="shared" ca="1" si="128"/>
        <v>38357.447896421203</v>
      </c>
      <c r="BP228" s="15">
        <f t="shared" ca="1" si="129"/>
        <v>49413.756723931241</v>
      </c>
      <c r="BQ228" s="15">
        <f ca="1">Inputs!$B$20*EXP($B$10-0.5*C$7^2+C$7*AJ228)</f>
        <v>7146.2665094619815</v>
      </c>
      <c r="BR228" s="15">
        <f t="shared" ca="1" si="130"/>
        <v>9097.7878353552605</v>
      </c>
      <c r="BS228" s="15">
        <f t="shared" ca="1" si="131"/>
        <v>12625.631010128405</v>
      </c>
      <c r="BT228" s="15">
        <f t="shared" ca="1" si="132"/>
        <v>31795.452042140492</v>
      </c>
      <c r="BU228" s="15">
        <f t="shared" ca="1" si="133"/>
        <v>38591.783077522086</v>
      </c>
      <c r="BV228" s="15">
        <f t="shared" ca="1" si="134"/>
        <v>54863.294642469278</v>
      </c>
      <c r="BW228" s="15">
        <f t="shared" ca="1" si="135"/>
        <v>107875.06839942191</v>
      </c>
      <c r="BX228" s="15">
        <f t="shared" ca="1" si="136"/>
        <v>107867.77148135038</v>
      </c>
      <c r="BY228" s="15">
        <f t="shared" ca="1" si="137"/>
        <v>159900.12968747434</v>
      </c>
      <c r="BZ228" s="15">
        <f t="shared" ca="1" si="138"/>
        <v>232381.25031996658</v>
      </c>
      <c r="CA228" s="15">
        <f t="shared" ca="1" si="139"/>
        <v>409224.72250401531</v>
      </c>
      <c r="CB228" s="15">
        <f ca="1">(AU228*DCF!C$10-DCF!C$5*MAX(AU228*DCF!C$10,0)-MAX(AU228-Inputs!$B$6,0)/Inputs!$B$10)*DCF!C$6</f>
        <v>1037.8630114074992</v>
      </c>
      <c r="CC228" s="15">
        <f ca="1">(AV228*DCF!D$10-DCF!D$5*MAX(AV228*DCF!D$10,0)-MAX(AV228-AU228,0)/Inputs!$B$10)*DCF!D$6</f>
        <v>1275.363548164331</v>
      </c>
      <c r="CD228" s="15">
        <f ca="1">(AW228*DCF!E$10-DCF!E$5*MAX(AW228*DCF!E$10,0)-MAX(AW228-AV228,0)/Inputs!$B$10)*DCF!E$6</f>
        <v>1189.7107438544729</v>
      </c>
      <c r="CE228" s="15">
        <f ca="1">(AX228*DCF!F$10-DCF!F$5*MAX(AX228*DCF!F$10,0)-MAX(AX228-AW228,0)/Inputs!$B$10)*DCF!F$6</f>
        <v>1145.9731765978865</v>
      </c>
      <c r="CF228" s="15">
        <f ca="1">(AY228*DCF!G$10-DCF!G$5*MAX(AY228*DCF!G$10,0)-MAX(AY228-AX228,0)/Inputs!$B$10)*DCF!G$6</f>
        <v>1515.778572221659</v>
      </c>
      <c r="CG228" s="15">
        <f ca="1">(AZ228*DCF!H$10-DCF!H$5*MAX(AZ228*DCF!H$10,0)-MAX(AZ228-AY228,0)/Inputs!$B$10)*DCF!H$6</f>
        <v>1829.4406756865892</v>
      </c>
      <c r="CH228" s="15">
        <f ca="1">(BA228*DCF!I$10-DCF!I$5*MAX(BA228*DCF!I$10,0)-MAX(BA228-AZ228,0)/Inputs!$B$10)*DCF!I$6</f>
        <v>2033.3919531146469</v>
      </c>
      <c r="CI228" s="15">
        <f ca="1">(BB228*DCF!J$10-DCF!J$5*MAX(BB228*DCF!J$10,0)-MAX(BB228-BA228,0)/Inputs!$B$10)*DCF!J$6</f>
        <v>2286.6989601564178</v>
      </c>
      <c r="CJ228" s="15">
        <f ca="1">(BC228*DCF!K$10-DCF!K$5*MAX(BC228*DCF!K$10,0)-MAX(BC228-BB228,0)/Inputs!$B$10)*DCF!K$6</f>
        <v>2558.2138386461766</v>
      </c>
      <c r="CK228" s="15">
        <f ca="1">(BD228*DCF!L$10-DCF!L$5*MAX(BD228*DCF!L$10,0)-MAX(BD228-BC228,0)/Inputs!$B$10)*DCF!L$6</f>
        <v>2665.7583829853388</v>
      </c>
      <c r="CL228" s="15">
        <f ca="1">(BE228*DCF!M$10-DCF!M$5*MAX(BE228*DCF!M$10,0)-MAX(BE228-BD228,0)/Inputs!$B$10)*DCF!M$6</f>
        <v>3304.5608286418533</v>
      </c>
      <c r="CM228" s="15">
        <f ca="1">(BF228*DCF!C$28-DCF!C$5*MAX(BF228*DCF!C$28,0)-MAX(BF228-Inputs!$B$13,0)/Inputs!$B$17)*DCF!C$6</f>
        <v>3481.462749774767</v>
      </c>
      <c r="CN228" s="15">
        <f ca="1">(BG228*DCF!D$28-DCF!D$5*MAX(BG228*DCF!D$28,0)-MAX(BG228-BF228,0)/Inputs!$B$17)*DCF!D$6</f>
        <v>3402.9538112168589</v>
      </c>
      <c r="CO228" s="15">
        <f ca="1">(BH228*DCF!E$28-DCF!E$5*MAX(BH228*DCF!E$28,0)-MAX(BH228-BG228,0)/Inputs!$B$17)*DCF!E$6</f>
        <v>3592.6089102485475</v>
      </c>
      <c r="CP228" s="15">
        <f ca="1">(BI228*DCF!F$28-DCF!F$5*MAX(BI228*DCF!F$28,0)-MAX(BI228-BH228,0)/Inputs!$B$17)*DCF!F$6</f>
        <v>4511.4495815410546</v>
      </c>
      <c r="CQ228" s="15">
        <f ca="1">(BJ228*DCF!G$28-DCF!G$5*MAX(BJ228*DCF!G$28,0)-MAX(BJ228-BI228,0)/Inputs!$B$17)*DCF!G$6</f>
        <v>5431.4118806869119</v>
      </c>
      <c r="CR228" s="15">
        <f ca="1">(BK228*DCF!H$28-DCF!H$5*MAX(BK228*DCF!H$28,0)-MAX(BK228-BJ228,0)/Inputs!$B$17)*DCF!H$6</f>
        <v>5856.7416177399346</v>
      </c>
      <c r="CS228" s="15">
        <f ca="1">(BL228*DCF!I$28-DCF!I$5*MAX(BL228*DCF!I$28,0)-MAX(BL228-BK228,0)/Inputs!$B$17)*DCF!I$6</f>
        <v>6396.2058180235663</v>
      </c>
      <c r="CT228" s="15">
        <f ca="1">(BM228*DCF!J$28-DCF!J$5*MAX(BM228*DCF!J$28,0)-MAX(BM228-BL228,0)/Inputs!$B$17)*DCF!J$6</f>
        <v>5904.623937133576</v>
      </c>
      <c r="CU228" s="15">
        <f ca="1">(BN228*DCF!K$28-DCF!K$5*MAX(BN228*DCF!K$28,0)-MAX(BN228-BM228,0)/Inputs!$B$17)*DCF!K$6</f>
        <v>5845.384114337402</v>
      </c>
      <c r="CV228" s="15">
        <f ca="1">(BO228*DCF!L$28-DCF!L$5*MAX(BO228*DCF!L$28,0)-MAX(BO228-BN228,0)/Inputs!$B$17)*DCF!L$6</f>
        <v>6634.0720698369469</v>
      </c>
      <c r="CW228" s="15">
        <f ca="1">(BP228*DCF!M$28-DCF!M$5*MAX(BP228*DCF!M$28,0)-MAX(BP228-BO228,0)/Inputs!$B$17)*DCF!M$6</f>
        <v>8141.5319778234962</v>
      </c>
      <c r="CX228" s="15">
        <f ca="1">(BQ228*DCF!C$46-DCF!C$5*MAX(BQ228*DCF!C$46,0)-MAX(BQ228-Inputs!$B$20,0)/Inputs!$B$24)*DCF!C$6</f>
        <v>-3472.7019696041443</v>
      </c>
      <c r="CY228" s="15">
        <f ca="1">(BR228*DCF!D$46-DCF!D$5*MAX(BR228*DCF!D$46,0)-MAX(BR228-BQ228,0)/Inputs!$B$24)*DCF!D$6</f>
        <v>-2385.4781710011289</v>
      </c>
      <c r="CZ228" s="15">
        <f ca="1">(BS228*DCF!E$46-DCF!E$5*MAX(BS228*DCF!E$46,0)-MAX(BS228-BR228,0)/Inputs!$B$24)*DCF!E$6</f>
        <v>-2883.5815093296656</v>
      </c>
      <c r="DA228" s="15">
        <f ca="1">(BT228*DCF!F$46-DCF!F$5*MAX(BT228*DCF!F$46,0)-MAX(BT228-BS228,0)/Inputs!$B$24)*DCF!F$6</f>
        <v>-9295.8836859174935</v>
      </c>
      <c r="DB228" s="15">
        <f ca="1">(BU228*DCF!G$46-DCF!G$5*MAX(BU228*DCF!G$46,0)-MAX(BU228-BT228,0)/Inputs!$B$24)*DCF!G$6</f>
        <v>-3584.3028158715533</v>
      </c>
      <c r="DC228" s="15">
        <f ca="1">(BV228*DCF!H$46-DCF!H$5*MAX(BV228*DCF!H$46,0)-MAX(BV228-BU228,0)/Inputs!$B$24)*DCF!H$6</f>
        <v>-5056.2725216018853</v>
      </c>
      <c r="DD228" s="15">
        <f ca="1">(BW228*DCF!I$46-DCF!I$5*MAX(BW228*DCF!I$46,0)-MAX(BW228-BV228,0)/Inputs!$B$24)*DCF!I$6</f>
        <v>-12726.212942247648</v>
      </c>
      <c r="DE228" s="15">
        <f ca="1">(BX228*DCF!J$46-DCF!J$5*MAX(BX228*DCF!J$46,0)-MAX(BX228-BW228,0)/Inputs!$B$24)*DCF!J$6</f>
        <v>4524.7546359686075</v>
      </c>
      <c r="DF228" s="15">
        <f ca="1">(BY228*DCF!K$46-DCF!K$5*MAX(BY228*DCF!K$46,0)-MAX(BY228-BX228,0)/Inputs!$B$24)*DCF!K$6</f>
        <v>-3612.5131866641036</v>
      </c>
      <c r="DG228" s="15">
        <f ca="1">(BZ228*DCF!L$46-DCF!L$5*MAX(BZ228*DCF!L$46,0)-MAX(BZ228-BY228,0)/Inputs!$B$24)*DCF!L$6</f>
        <v>-339.27654956935629</v>
      </c>
      <c r="DH228" s="15">
        <f ca="1">(CA228*DCF!M$46-DCF!M$5*MAX(CA228*DCF!M$46,0)-MAX(CA228-BZ228,0)/Inputs!$B$24)*DCF!M$6</f>
        <v>-4888.6122192928688</v>
      </c>
      <c r="DI228" s="15">
        <f ca="1">SUM(CB228:CL228)+BE228*DCF!M$10*(1+Inputs!$B$30)*(1-Inputs!$B$33)*(1-Inputs!$B$30/Inputs!$B$31)/(Inputs!$B$29-Inputs!$B$30)*DCF!M$6</f>
        <v>101035.58850766324</v>
      </c>
      <c r="DJ228" s="15">
        <f ca="1">SUM(CM228:CW228)+BP228*DCF!M$28*(1+Inputs!$B$30)*(1-Inputs!$B$33)*(1-Inputs!$B$30/Inputs!$B$31)/(Inputs!$B$29-Inputs!$B$30)*DCF!M$6</f>
        <v>242557.29765767924</v>
      </c>
      <c r="DK228" s="15">
        <f ca="1">SUM(CX228:DH228)+CA228*DCF!M$46*(1+Inputs!$B$30)*(1-Inputs!$B$33)*(1-Inputs!$B$30/Inputs!$B$31)/(Inputs!$B$29-Inputs!$B$30)*DCF!M$6</f>
        <v>588989.81582343089</v>
      </c>
      <c r="DM228" s="15">
        <f ca="1">DI228+DJ228+DK228+Inputs!$B$34+Inputs!$B$36-Inputs!$B$35</f>
        <v>1009433.7019887734</v>
      </c>
    </row>
    <row r="229" spans="1:117" x14ac:dyDescent="0.75">
      <c r="A229" s="11">
        <v>216</v>
      </c>
      <c r="C229" s="23">
        <f t="shared" ca="1" si="141"/>
        <v>-0.66135833621677187</v>
      </c>
      <c r="D229" s="23">
        <f t="shared" ca="1" si="141"/>
        <v>-1.1478739053303475</v>
      </c>
      <c r="E229" s="23">
        <f t="shared" ca="1" si="141"/>
        <v>1.5010848741070575</v>
      </c>
      <c r="F229" s="23">
        <f t="shared" ca="1" si="141"/>
        <v>1.915603248751961</v>
      </c>
      <c r="G229" s="23">
        <f t="shared" ca="1" si="141"/>
        <v>-3.0321455573830938E-2</v>
      </c>
      <c r="H229" s="23">
        <f t="shared" ca="1" si="141"/>
        <v>-0.31675978401784166</v>
      </c>
      <c r="I229" s="23">
        <f t="shared" ca="1" si="141"/>
        <v>0.56193862521391169</v>
      </c>
      <c r="J229" s="23">
        <f t="shared" ca="1" si="141"/>
        <v>0.25854168324542232</v>
      </c>
      <c r="K229" s="23">
        <f t="shared" ca="1" si="141"/>
        <v>0.50373125991195111</v>
      </c>
      <c r="L229" s="23">
        <f t="shared" ca="1" si="141"/>
        <v>-0.12842899398683857</v>
      </c>
      <c r="M229" s="23">
        <f t="shared" ca="1" si="141"/>
        <v>3.6935639705796303E-2</v>
      </c>
      <c r="N229" s="23">
        <f ca="1">SQRT(Inputs!$B$38)*C229+SQRT(1-Inputs!$B$38)*_xlfn.NORM.S.INV(RAND())</f>
        <v>-1.1329193065580379</v>
      </c>
      <c r="O229" s="23">
        <f ca="1">SQRT(Inputs!$B$38)*D229+SQRT(1-Inputs!$B$38)*_xlfn.NORM.S.INV(RAND())</f>
        <v>-0.23220131558837942</v>
      </c>
      <c r="P229" s="23">
        <f ca="1">SQRT(Inputs!$B$38)*E229+SQRT(1-Inputs!$B$38)*_xlfn.NORM.S.INV(RAND())</f>
        <v>0.36921891628970005</v>
      </c>
      <c r="Q229" s="23">
        <f ca="1">SQRT(Inputs!$B$38)*F229+SQRT(1-Inputs!$B$38)*_xlfn.NORM.S.INV(RAND())</f>
        <v>0.6334124752159036</v>
      </c>
      <c r="R229" s="23">
        <f ca="1">SQRT(Inputs!$B$38)*G229+SQRT(1-Inputs!$B$38)*_xlfn.NORM.S.INV(RAND())</f>
        <v>0.64386669742452141</v>
      </c>
      <c r="S229" s="23">
        <f ca="1">SQRT(Inputs!$B$38)*H229+SQRT(1-Inputs!$B$38)*_xlfn.NORM.S.INV(RAND())</f>
        <v>-1.9322995798602705</v>
      </c>
      <c r="T229" s="23">
        <f ca="1">SQRT(Inputs!$B$38)*I229+SQRT(1-Inputs!$B$38)*_xlfn.NORM.S.INV(RAND())</f>
        <v>0.39574606231930776</v>
      </c>
      <c r="U229" s="23">
        <f ca="1">SQRT(Inputs!$B$38)*J229+SQRT(1-Inputs!$B$38)*_xlfn.NORM.S.INV(RAND())</f>
        <v>-0.72191207126699031</v>
      </c>
      <c r="V229" s="23">
        <f ca="1">SQRT(Inputs!$B$38)*K229+SQRT(1-Inputs!$B$38)*_xlfn.NORM.S.INV(RAND())</f>
        <v>1.2700461085534607</v>
      </c>
      <c r="W229" s="23">
        <f ca="1">SQRT(Inputs!$B$38)*L229+SQRT(1-Inputs!$B$38)*_xlfn.NORM.S.INV(RAND())</f>
        <v>-0.68018587455594204</v>
      </c>
      <c r="X229" s="23">
        <f ca="1">SQRT(Inputs!$B$38)*M229+SQRT(1-Inputs!$B$38)*_xlfn.NORM.S.INV(RAND())</f>
        <v>0.17223877938246798</v>
      </c>
      <c r="Y229" s="23">
        <f ca="1">SQRT(Inputs!$B$38)*C229+SQRT(1-Inputs!$B$38)*_xlfn.NORM.S.INV(RAND())</f>
        <v>-0.71317678826673481</v>
      </c>
      <c r="Z229" s="23">
        <f ca="1">SQRT(Inputs!$B$38)*D229+SQRT(1-Inputs!$B$38)*_xlfn.NORM.S.INV(RAND())</f>
        <v>-0.69363520357427866</v>
      </c>
      <c r="AA229" s="23">
        <f ca="1">SQRT(Inputs!$B$38)*E229+SQRT(1-Inputs!$B$38)*_xlfn.NORM.S.INV(RAND())</f>
        <v>1.4833157179327836</v>
      </c>
      <c r="AB229" s="23">
        <f ca="1">SQRT(Inputs!$B$38)*F229+SQRT(1-Inputs!$B$38)*_xlfn.NORM.S.INV(RAND())</f>
        <v>0.85789926616344703</v>
      </c>
      <c r="AC229" s="23">
        <f ca="1">SQRT(Inputs!$B$38)*G229+SQRT(1-Inputs!$B$38)*_xlfn.NORM.S.INV(RAND())</f>
        <v>0.78313914504862414</v>
      </c>
      <c r="AD229" s="23">
        <f ca="1">SQRT(Inputs!$B$38)*H229+SQRT(1-Inputs!$B$38)*_xlfn.NORM.S.INV(RAND())</f>
        <v>-8.2530789460625392E-2</v>
      </c>
      <c r="AE229" s="23">
        <f ca="1">SQRT(Inputs!$B$38)*I229+SQRT(1-Inputs!$B$38)*_xlfn.NORM.S.INV(RAND())</f>
        <v>-1.0706609274783323</v>
      </c>
      <c r="AF229" s="23">
        <f ca="1">SQRT(Inputs!$B$38)*J229+SQRT(1-Inputs!$B$38)*_xlfn.NORM.S.INV(RAND())</f>
        <v>1.5481454756163897</v>
      </c>
      <c r="AG229" s="23">
        <f ca="1">SQRT(Inputs!$B$38)*K229+SQRT(1-Inputs!$B$38)*_xlfn.NORM.S.INV(RAND())</f>
        <v>0.59329677882287502</v>
      </c>
      <c r="AH229" s="23">
        <f ca="1">SQRT(Inputs!$B$38)*L229+SQRT(1-Inputs!$B$38)*_xlfn.NORM.S.INV(RAND())</f>
        <v>-0.84143691399251652</v>
      </c>
      <c r="AI229" s="23">
        <f ca="1">SQRT(Inputs!$B$38)*M229+SQRT(1-Inputs!$B$38)*_xlfn.NORM.S.INV(RAND())</f>
        <v>-0.19772282836757221</v>
      </c>
      <c r="AJ229" s="23">
        <f ca="1">SQRT(Inputs!$B$38)*C229+SQRT(1-Inputs!$B$38)*_xlfn.NORM.S.INV(RAND())</f>
        <v>0.37526537686169348</v>
      </c>
      <c r="AK229" s="23">
        <f ca="1">SQRT(Inputs!$B$38)*D229+SQRT(1-Inputs!$B$38)*_xlfn.NORM.S.INV(RAND())</f>
        <v>-1.5835864389989407E-2</v>
      </c>
      <c r="AL229" s="23">
        <f ca="1">SQRT(Inputs!$B$38)*E229+SQRT(1-Inputs!$B$38)*_xlfn.NORM.S.INV(RAND())</f>
        <v>1.1346154151120698</v>
      </c>
      <c r="AM229" s="23">
        <f ca="1">SQRT(Inputs!$B$38)*F229+SQRT(1-Inputs!$B$38)*_xlfn.NORM.S.INV(RAND())</f>
        <v>1.8991138711686575</v>
      </c>
      <c r="AN229" s="23">
        <f ca="1">SQRT(Inputs!$B$38)*G229+SQRT(1-Inputs!$B$38)*_xlfn.NORM.S.INV(RAND())</f>
        <v>0.53606866522118179</v>
      </c>
      <c r="AO229" s="23">
        <f ca="1">SQRT(Inputs!$B$38)*H229+SQRT(1-Inputs!$B$38)*_xlfn.NORM.S.INV(RAND())</f>
        <v>1.1703572652034275</v>
      </c>
      <c r="AP229" s="23">
        <f ca="1">SQRT(Inputs!$B$38)*I229+SQRT(1-Inputs!$B$38)*_xlfn.NORM.S.INV(RAND())</f>
        <v>0.25666734837384214</v>
      </c>
      <c r="AQ229" s="23">
        <f ca="1">SQRT(Inputs!$B$38)*J229+SQRT(1-Inputs!$B$38)*_xlfn.NORM.S.INV(RAND())</f>
        <v>-0.1023890296650968</v>
      </c>
      <c r="AR229" s="23">
        <f ca="1">SQRT(Inputs!$B$38)*K229+SQRT(1-Inputs!$B$38)*_xlfn.NORM.S.INV(RAND())</f>
        <v>-0.19354846174249568</v>
      </c>
      <c r="AS229" s="23">
        <f ca="1">SQRT(Inputs!$B$38)*L229+SQRT(1-Inputs!$B$38)*_xlfn.NORM.S.INV(RAND())</f>
        <v>-0.82852441492325191</v>
      </c>
      <c r="AT229" s="23">
        <f ca="1">SQRT(Inputs!$B$38)*M229+SQRT(1-Inputs!$B$38)*_xlfn.NORM.S.INV(RAND())</f>
        <v>2.0070158951100554</v>
      </c>
      <c r="AU229" s="15">
        <f ca="1">Inputs!$B$6*EXP($B$8-0.5*C$5^2+C$5*N229)</f>
        <v>4130.7872447814043</v>
      </c>
      <c r="AV229" s="15">
        <f t="shared" ca="1" si="110"/>
        <v>4859.3751610015925</v>
      </c>
      <c r="AW229" s="15">
        <f t="shared" ca="1" si="111"/>
        <v>6227.6942622343304</v>
      </c>
      <c r="AX229" s="15">
        <f t="shared" ca="1" si="112"/>
        <v>8229.5241152432463</v>
      </c>
      <c r="AY229" s="15">
        <f t="shared" ca="1" si="113"/>
        <v>10842.747603339172</v>
      </c>
      <c r="AZ229" s="15">
        <f t="shared" ca="1" si="114"/>
        <v>10719.255087669617</v>
      </c>
      <c r="BA229" s="15">
        <f t="shared" ca="1" si="115"/>
        <v>13672.350596912154</v>
      </c>
      <c r="BB229" s="15">
        <f t="shared" ca="1" si="116"/>
        <v>15571.161377154604</v>
      </c>
      <c r="BC229" s="15">
        <f t="shared" ca="1" si="117"/>
        <v>21558.088030264847</v>
      </c>
      <c r="BD229" s="15">
        <f t="shared" ca="1" si="118"/>
        <v>24782.771213313732</v>
      </c>
      <c r="BE229" s="15">
        <f t="shared" ca="1" si="119"/>
        <v>30848.265963481375</v>
      </c>
      <c r="BF229" s="15">
        <f ca="1">Inputs!$B$13*EXP($B$9-0.5*C$6^2+C$6*Y229)</f>
        <v>12007.462134737088</v>
      </c>
      <c r="BG229" s="15">
        <f t="shared" ca="1" si="120"/>
        <v>12912.341165850805</v>
      </c>
      <c r="BH229" s="15">
        <f t="shared" ca="1" si="121"/>
        <v>20176.947709555476</v>
      </c>
      <c r="BI229" s="15">
        <f t="shared" ca="1" si="122"/>
        <v>28186.27689903065</v>
      </c>
      <c r="BJ229" s="15">
        <f t="shared" ca="1" si="123"/>
        <v>38683.955926470378</v>
      </c>
      <c r="BK229" s="15">
        <f t="shared" ca="1" si="124"/>
        <v>46946.755412520055</v>
      </c>
      <c r="BL229" s="15">
        <f t="shared" ca="1" si="125"/>
        <v>50197.291488686496</v>
      </c>
      <c r="BM229" s="15">
        <f t="shared" ca="1" si="126"/>
        <v>74788.181094550571</v>
      </c>
      <c r="BN229" s="15">
        <f t="shared" ca="1" si="127"/>
        <v>98757.80648158137</v>
      </c>
      <c r="BO229" s="15">
        <f t="shared" ca="1" si="128"/>
        <v>110189.14681208493</v>
      </c>
      <c r="BP229" s="15">
        <f t="shared" ca="1" si="129"/>
        <v>132617.86034266645</v>
      </c>
      <c r="BQ229" s="15">
        <f ca="1">Inputs!$B$20*EXP($B$10-0.5*C$7^2+C$7*AJ229)</f>
        <v>4900.187841464005</v>
      </c>
      <c r="BR229" s="15">
        <f t="shared" ca="1" si="130"/>
        <v>6615.56961798465</v>
      </c>
      <c r="BS229" s="15">
        <f t="shared" ca="1" si="131"/>
        <v>12549.214157231168</v>
      </c>
      <c r="BT229" s="15">
        <f t="shared" ca="1" si="132"/>
        <v>28475.890802145874</v>
      </c>
      <c r="BU229" s="15">
        <f t="shared" ca="1" si="133"/>
        <v>44929.994302480482</v>
      </c>
      <c r="BV229" s="15">
        <f t="shared" ca="1" si="134"/>
        <v>81370.738133513791</v>
      </c>
      <c r="BW229" s="15">
        <f t="shared" ca="1" si="135"/>
        <v>119887.22691889666</v>
      </c>
      <c r="BX229" s="15">
        <f t="shared" ca="1" si="136"/>
        <v>164274.74257319386</v>
      </c>
      <c r="BY229" s="15">
        <f t="shared" ca="1" si="137"/>
        <v>221809.11193578391</v>
      </c>
      <c r="BZ229" s="15">
        <f t="shared" ca="1" si="138"/>
        <v>267259.19640551222</v>
      </c>
      <c r="CA229" s="15">
        <f t="shared" ca="1" si="139"/>
        <v>536297.2267610695</v>
      </c>
      <c r="CB229" s="15">
        <f ca="1">(AU229*DCF!C$10-DCF!C$5*MAX(AU229*DCF!C$10,0)-MAX(AU229-Inputs!$B$6,0)/Inputs!$B$10)*DCF!C$6</f>
        <v>1049.0027058001112</v>
      </c>
      <c r="CC229" s="15">
        <f ca="1">(AV229*DCF!D$10-DCF!D$5*MAX(AV229*DCF!D$10,0)-MAX(AV229-AU229,0)/Inputs!$B$10)*DCF!D$6</f>
        <v>1006.7926794381393</v>
      </c>
      <c r="CD229" s="15">
        <f ca="1">(AW229*DCF!E$10-DCF!E$5*MAX(AW229*DCF!E$10,0)-MAX(AW229-AV229,0)/Inputs!$B$10)*DCF!E$6</f>
        <v>1129.673342614085</v>
      </c>
      <c r="CE229" s="15">
        <f ca="1">(AX229*DCF!F$10-DCF!F$5*MAX(AX229*DCF!F$10,0)-MAX(AX229-AW229,0)/Inputs!$B$10)*DCF!F$6</f>
        <v>1379.9608378746918</v>
      </c>
      <c r="CF229" s="15">
        <f ca="1">(AY229*DCF!G$10-DCF!G$5*MAX(AY229*DCF!G$10,0)-MAX(AY229-AX229,0)/Inputs!$B$10)*DCF!G$6</f>
        <v>1731.731358811134</v>
      </c>
      <c r="CG229" s="15">
        <f ca="1">(AZ229*DCF!H$10-DCF!H$5*MAX(AZ229*DCF!H$10,0)-MAX(AZ229-AY229,0)/Inputs!$B$10)*DCF!H$6</f>
        <v>2081.151063999147</v>
      </c>
      <c r="CH229" s="15">
        <f ca="1">(BA229*DCF!I$10-DCF!I$5*MAX(BA229*DCF!I$10,0)-MAX(BA229-AZ229,0)/Inputs!$B$10)*DCF!I$6</f>
        <v>2013.0285545563345</v>
      </c>
      <c r="CI229" s="15">
        <f ca="1">(BB229*DCF!J$10-DCF!J$5*MAX(BB229*DCF!J$10,0)-MAX(BB229-BA229,0)/Inputs!$B$10)*DCF!J$6</f>
        <v>2384.3139386090133</v>
      </c>
      <c r="CJ229" s="15">
        <f ca="1">(BC229*DCF!K$10-DCF!K$5*MAX(BC229*DCF!K$10,0)-MAX(BC229-BB229,0)/Inputs!$B$10)*DCF!K$6</f>
        <v>2632.427354319911</v>
      </c>
      <c r="CK229" s="15">
        <f ca="1">(BD229*DCF!L$10-DCF!L$5*MAX(BD229*DCF!L$10,0)-MAX(BD229-BC229,0)/Inputs!$B$10)*DCF!L$6</f>
        <v>3320.7094195951463</v>
      </c>
      <c r="CL229" s="15">
        <f ca="1">(BE229*DCF!M$10-DCF!M$5*MAX(BE229*DCF!M$10,0)-MAX(BE229-BD229,0)/Inputs!$B$10)*DCF!M$6</f>
        <v>3628.5011631991952</v>
      </c>
      <c r="CM229" s="15">
        <f ca="1">(BF229*DCF!C$28-DCF!C$5*MAX(BF229*DCF!C$28,0)-MAX(BF229-Inputs!$B$13,0)/Inputs!$B$17)*DCF!C$6</f>
        <v>3521.3049014969029</v>
      </c>
      <c r="CN229" s="15">
        <f ca="1">(BG229*DCF!D$28-DCF!D$5*MAX(BG229*DCF!D$28,0)-MAX(BG229-BF229,0)/Inputs!$B$17)*DCF!D$6</f>
        <v>3609.9300954320825</v>
      </c>
      <c r="CO229" s="15">
        <f ca="1">(BH229*DCF!E$28-DCF!E$5*MAX(BH229*DCF!E$28,0)-MAX(BH229-BG229,0)/Inputs!$B$17)*DCF!E$6</f>
        <v>4282.7169169875979</v>
      </c>
      <c r="CP229" s="15">
        <f ca="1">(BI229*DCF!F$28-DCF!F$5*MAX(BI229*DCF!F$28,0)-MAX(BI229-BH229,0)/Inputs!$B$17)*DCF!F$6</f>
        <v>6193.6067511942529</v>
      </c>
      <c r="CQ229" s="15">
        <f ca="1">(BJ229*DCF!G$28-DCF!G$5*MAX(BJ229*DCF!G$28,0)-MAX(BJ229-BI229,0)/Inputs!$B$17)*DCF!G$6</f>
        <v>8271.2399514414556</v>
      </c>
      <c r="CR229" s="15">
        <f ca="1">(BK229*DCF!H$28-DCF!H$5*MAX(BK229*DCF!H$28,0)-MAX(BK229-BJ229,0)/Inputs!$B$17)*DCF!H$6</f>
        <v>10326.643407669138</v>
      </c>
      <c r="CS229" s="15">
        <f ca="1">(BL229*DCF!I$28-DCF!I$5*MAX(BL229*DCF!I$28,0)-MAX(BL229-BK229,0)/Inputs!$B$17)*DCF!I$6</f>
        <v>11337.493968301247</v>
      </c>
      <c r="CT229" s="15">
        <f ca="1">(BM229*DCF!J$28-DCF!J$5*MAX(BM229*DCF!J$28,0)-MAX(BM229-BL229,0)/Inputs!$B$17)*DCF!J$6</f>
        <v>13423.42194863113</v>
      </c>
      <c r="CU229" s="15">
        <f ca="1">(BN229*DCF!K$28-DCF!K$5*MAX(BN229*DCF!K$28,0)-MAX(BN229-BM229,0)/Inputs!$B$17)*DCF!K$6</f>
        <v>17920.033020719238</v>
      </c>
      <c r="CV229" s="15">
        <f ca="1">(BO229*DCF!L$28-DCF!L$5*MAX(BO229*DCF!L$28,0)-MAX(BO229-BN229,0)/Inputs!$B$17)*DCF!L$6</f>
        <v>20691.57242527786</v>
      </c>
      <c r="CW229" s="15">
        <f ca="1">(BP229*DCF!M$28-DCF!M$5*MAX(BP229*DCF!M$28,0)-MAX(BP229-BO229,0)/Inputs!$B$17)*DCF!M$6</f>
        <v>22607.696378281384</v>
      </c>
      <c r="CX229" s="15">
        <f ca="1">(BQ229*DCF!C$46-DCF!C$5*MAX(BQ229*DCF!C$46,0)-MAX(BQ229-Inputs!$B$20,0)/Inputs!$B$24)*DCF!C$6</f>
        <v>-1916.5273728388024</v>
      </c>
      <c r="CY229" s="15">
        <f ca="1">(BR229*DCF!D$46-DCF!D$5*MAX(BR229*DCF!D$46,0)-MAX(BR229-BQ229,0)/Inputs!$B$24)*DCF!D$6</f>
        <v>-1861.0626217920005</v>
      </c>
      <c r="CZ229" s="15">
        <f ca="1">(BS229*DCF!E$46-DCF!E$5*MAX(BS229*DCF!E$46,0)-MAX(BS229-BR229,0)/Inputs!$B$24)*DCF!E$6</f>
        <v>-3822.8457506342484</v>
      </c>
      <c r="DA229" s="15">
        <f ca="1">(BT229*DCF!F$46-DCF!F$5*MAX(BT229*DCF!F$46,0)-MAX(BT229-BS229,0)/Inputs!$B$24)*DCF!F$6</f>
        <v>-7873.2008535968844</v>
      </c>
      <c r="DB229" s="15">
        <f ca="1">(BU229*DCF!G$46-DCF!G$5*MAX(BU229*DCF!G$46,0)-MAX(BU229-BT229,0)/Inputs!$B$24)*DCF!G$6</f>
        <v>-7046.1915616280903</v>
      </c>
      <c r="DC229" s="15">
        <f ca="1">(BV229*DCF!H$46-DCF!H$5*MAX(BV229*DCF!H$46,0)-MAX(BV229-BU229,0)/Inputs!$B$24)*DCF!H$6</f>
        <v>-11323.737869351729</v>
      </c>
      <c r="DD229" s="15">
        <f ca="1">(BW229*DCF!I$46-DCF!I$5*MAX(BW229*DCF!I$46,0)-MAX(BW229-BV229,0)/Inputs!$B$24)*DCF!I$6</f>
        <v>-8287.7519283131951</v>
      </c>
      <c r="DE229" s="15">
        <f ca="1">(BX229*DCF!J$46-DCF!J$5*MAX(BX229*DCF!J$46,0)-MAX(BX229-BW229,0)/Inputs!$B$24)*DCF!J$6</f>
        <v>-4879.9729187341372</v>
      </c>
      <c r="DF229" s="15">
        <f ca="1">(BY229*DCF!K$46-DCF!K$5*MAX(BY229*DCF!K$46,0)-MAX(BY229-BX229,0)/Inputs!$B$24)*DCF!K$6</f>
        <v>-1423.9119064208676</v>
      </c>
      <c r="DG229" s="15">
        <f ca="1">(BZ229*DCF!L$46-DCF!L$5*MAX(BZ229*DCF!L$46,0)-MAX(BZ229-BY229,0)/Inputs!$B$24)*DCF!L$6</f>
        <v>8188.8884394274683</v>
      </c>
      <c r="DH229" s="15">
        <f ca="1">(CA229*DCF!M$46-DCF!M$5*MAX(CA229*DCF!M$46,0)-MAX(CA229-BZ229,0)/Inputs!$B$24)*DCF!M$6</f>
        <v>-14200.470574215746</v>
      </c>
      <c r="DI229" s="15">
        <f ca="1">SUM(CB229:CL229)+BE229*DCF!M$10*(1+Inputs!$B$30)*(1-Inputs!$B$33)*(1-Inputs!$B$30/Inputs!$B$31)/(Inputs!$B$29-Inputs!$B$30)*DCF!M$6</f>
        <v>108208.42452127246</v>
      </c>
      <c r="DJ229" s="15">
        <f ca="1">SUM(CM229:CW229)+BP229*DCF!M$28*(1+Inputs!$B$30)*(1-Inputs!$B$33)*(1-Inputs!$B$30/Inputs!$B$31)/(Inputs!$B$29-Inputs!$B$30)*DCF!M$6</f>
        <v>614288.67179648997</v>
      </c>
      <c r="DK229" s="15">
        <f ca="1">SUM(CX229:DH229)+CA229*DCF!M$46*(1+Inputs!$B$30)*(1-Inputs!$B$33)*(1-Inputs!$B$30/Inputs!$B$31)/(Inputs!$B$29-Inputs!$B$30)*DCF!M$6</f>
        <v>774732.2561222926</v>
      </c>
      <c r="DM229" s="15">
        <f ca="1">DI229+DJ229+DK229+Inputs!$B$34+Inputs!$B$36-Inputs!$B$35</f>
        <v>1574080.352440055</v>
      </c>
    </row>
    <row r="230" spans="1:117" x14ac:dyDescent="0.75">
      <c r="A230" s="11">
        <v>217</v>
      </c>
      <c r="C230" s="23">
        <f t="shared" ca="1" si="141"/>
        <v>2.080340651785836</v>
      </c>
      <c r="D230" s="23">
        <f t="shared" ca="1" si="141"/>
        <v>0.86343361247042172</v>
      </c>
      <c r="E230" s="23">
        <f t="shared" ca="1" si="141"/>
        <v>0.26620862527235195</v>
      </c>
      <c r="F230" s="23">
        <f t="shared" ca="1" si="141"/>
        <v>-1.8614615497649711</v>
      </c>
      <c r="G230" s="23">
        <f t="shared" ca="1" si="141"/>
        <v>-0.78089183626751002</v>
      </c>
      <c r="H230" s="23">
        <f t="shared" ca="1" si="141"/>
        <v>-0.24434729358949508</v>
      </c>
      <c r="I230" s="23">
        <f t="shared" ca="1" si="141"/>
        <v>1.6570606827753104E-2</v>
      </c>
      <c r="J230" s="23">
        <f t="shared" ca="1" si="141"/>
        <v>-0.57547412716549373</v>
      </c>
      <c r="K230" s="23">
        <f t="shared" ca="1" si="141"/>
        <v>-1.3331085630254396</v>
      </c>
      <c r="L230" s="23">
        <f t="shared" ca="1" si="141"/>
        <v>0.10020222787923076</v>
      </c>
      <c r="M230" s="23">
        <f t="shared" ca="1" si="141"/>
        <v>0.45394267765471502</v>
      </c>
      <c r="N230" s="23">
        <f ca="1">SQRT(Inputs!$B$38)*C230+SQRT(1-Inputs!$B$38)*_xlfn.NORM.S.INV(RAND())</f>
        <v>1.6283565253399492</v>
      </c>
      <c r="O230" s="23">
        <f ca="1">SQRT(Inputs!$B$38)*D230+SQRT(1-Inputs!$B$38)*_xlfn.NORM.S.INV(RAND())</f>
        <v>-0.15361257509186227</v>
      </c>
      <c r="P230" s="23">
        <f ca="1">SQRT(Inputs!$B$38)*E230+SQRT(1-Inputs!$B$38)*_xlfn.NORM.S.INV(RAND())</f>
        <v>0.60275156732402002</v>
      </c>
      <c r="Q230" s="23">
        <f ca="1">SQRT(Inputs!$B$38)*F230+SQRT(1-Inputs!$B$38)*_xlfn.NORM.S.INV(RAND())</f>
        <v>0.28863834412024669</v>
      </c>
      <c r="R230" s="23">
        <f ca="1">SQRT(Inputs!$B$38)*G230+SQRT(1-Inputs!$B$38)*_xlfn.NORM.S.INV(RAND())</f>
        <v>-1.8660579146271672</v>
      </c>
      <c r="S230" s="23">
        <f ca="1">SQRT(Inputs!$B$38)*H230+SQRT(1-Inputs!$B$38)*_xlfn.NORM.S.INV(RAND())</f>
        <v>0.28260934908761004</v>
      </c>
      <c r="T230" s="23">
        <f ca="1">SQRT(Inputs!$B$38)*I230+SQRT(1-Inputs!$B$38)*_xlfn.NORM.S.INV(RAND())</f>
        <v>-0.19964392597310657</v>
      </c>
      <c r="U230" s="23">
        <f ca="1">SQRT(Inputs!$B$38)*J230+SQRT(1-Inputs!$B$38)*_xlfn.NORM.S.INV(RAND())</f>
        <v>0.6990098312726899</v>
      </c>
      <c r="V230" s="23">
        <f ca="1">SQRT(Inputs!$B$38)*K230+SQRT(1-Inputs!$B$38)*_xlfn.NORM.S.INV(RAND())</f>
        <v>0.69947664489957551</v>
      </c>
      <c r="W230" s="23">
        <f ca="1">SQRT(Inputs!$B$38)*L230+SQRT(1-Inputs!$B$38)*_xlfn.NORM.S.INV(RAND())</f>
        <v>-0.66696379507760495</v>
      </c>
      <c r="X230" s="23">
        <f ca="1">SQRT(Inputs!$B$38)*M230+SQRT(1-Inputs!$B$38)*_xlfn.NORM.S.INV(RAND())</f>
        <v>0.8909896111306046</v>
      </c>
      <c r="Y230" s="23">
        <f ca="1">SQRT(Inputs!$B$38)*C230+SQRT(1-Inputs!$B$38)*_xlfn.NORM.S.INV(RAND())</f>
        <v>2.7505844606301952</v>
      </c>
      <c r="Z230" s="23">
        <f ca="1">SQRT(Inputs!$B$38)*D230+SQRT(1-Inputs!$B$38)*_xlfn.NORM.S.INV(RAND())</f>
        <v>1.0461097581137868</v>
      </c>
      <c r="AA230" s="23">
        <f ca="1">SQRT(Inputs!$B$38)*E230+SQRT(1-Inputs!$B$38)*_xlfn.NORM.S.INV(RAND())</f>
        <v>1.4675217119017128</v>
      </c>
      <c r="AB230" s="23">
        <f ca="1">SQRT(Inputs!$B$38)*F230+SQRT(1-Inputs!$B$38)*_xlfn.NORM.S.INV(RAND())</f>
        <v>-0.96286288821638855</v>
      </c>
      <c r="AC230" s="23">
        <f ca="1">SQRT(Inputs!$B$38)*G230+SQRT(1-Inputs!$B$38)*_xlfn.NORM.S.INV(RAND())</f>
        <v>-0.54236657535460431</v>
      </c>
      <c r="AD230" s="23">
        <f ca="1">SQRT(Inputs!$B$38)*H230+SQRT(1-Inputs!$B$38)*_xlfn.NORM.S.INV(RAND())</f>
        <v>0.54244798056504484</v>
      </c>
      <c r="AE230" s="23">
        <f ca="1">SQRT(Inputs!$B$38)*I230+SQRT(1-Inputs!$B$38)*_xlfn.NORM.S.INV(RAND())</f>
        <v>0.38864832240876263</v>
      </c>
      <c r="AF230" s="23">
        <f ca="1">SQRT(Inputs!$B$38)*J230+SQRT(1-Inputs!$B$38)*_xlfn.NORM.S.INV(RAND())</f>
        <v>-1.1462589224437765</v>
      </c>
      <c r="AG230" s="23">
        <f ca="1">SQRT(Inputs!$B$38)*K230+SQRT(1-Inputs!$B$38)*_xlfn.NORM.S.INV(RAND())</f>
        <v>-0.7758998242756977</v>
      </c>
      <c r="AH230" s="23">
        <f ca="1">SQRT(Inputs!$B$38)*L230+SQRT(1-Inputs!$B$38)*_xlfn.NORM.S.INV(RAND())</f>
        <v>-0.78499285012911624</v>
      </c>
      <c r="AI230" s="23">
        <f ca="1">SQRT(Inputs!$B$38)*M230+SQRT(1-Inputs!$B$38)*_xlfn.NORM.S.INV(RAND())</f>
        <v>1.0723674517690256</v>
      </c>
      <c r="AJ230" s="23">
        <f ca="1">SQRT(Inputs!$B$38)*C230+SQRT(1-Inputs!$B$38)*_xlfn.NORM.S.INV(RAND())</f>
        <v>1.3160850785787415</v>
      </c>
      <c r="AK230" s="23">
        <f ca="1">SQRT(Inputs!$B$38)*D230+SQRT(1-Inputs!$B$38)*_xlfn.NORM.S.INV(RAND())</f>
        <v>-0.50033466298744078</v>
      </c>
      <c r="AL230" s="23">
        <f ca="1">SQRT(Inputs!$B$38)*E230+SQRT(1-Inputs!$B$38)*_xlfn.NORM.S.INV(RAND())</f>
        <v>0.20101253563054886</v>
      </c>
      <c r="AM230" s="23">
        <f ca="1">SQRT(Inputs!$B$38)*F230+SQRT(1-Inputs!$B$38)*_xlfn.NORM.S.INV(RAND())</f>
        <v>-2.4748744851961852</v>
      </c>
      <c r="AN230" s="23">
        <f ca="1">SQRT(Inputs!$B$38)*G230+SQRT(1-Inputs!$B$38)*_xlfn.NORM.S.INV(RAND())</f>
        <v>0.27198795129839221</v>
      </c>
      <c r="AO230" s="23">
        <f ca="1">SQRT(Inputs!$B$38)*H230+SQRT(1-Inputs!$B$38)*_xlfn.NORM.S.INV(RAND())</f>
        <v>0.48941756343048681</v>
      </c>
      <c r="AP230" s="23">
        <f ca="1">SQRT(Inputs!$B$38)*I230+SQRT(1-Inputs!$B$38)*_xlfn.NORM.S.INV(RAND())</f>
        <v>-0.50768120968566077</v>
      </c>
      <c r="AQ230" s="23">
        <f ca="1">SQRT(Inputs!$B$38)*J230+SQRT(1-Inputs!$B$38)*_xlfn.NORM.S.INV(RAND())</f>
        <v>-3.3571537174731547E-2</v>
      </c>
      <c r="AR230" s="23">
        <f ca="1">SQRT(Inputs!$B$38)*K230+SQRT(1-Inputs!$B$38)*_xlfn.NORM.S.INV(RAND())</f>
        <v>-0.77308017788662076</v>
      </c>
      <c r="AS230" s="23">
        <f ca="1">SQRT(Inputs!$B$38)*L230+SQRT(1-Inputs!$B$38)*_xlfn.NORM.S.INV(RAND())</f>
        <v>-0.50866620172432064</v>
      </c>
      <c r="AT230" s="23">
        <f ca="1">SQRT(Inputs!$B$38)*M230+SQRT(1-Inputs!$B$38)*_xlfn.NORM.S.INV(RAND())</f>
        <v>-0.14434778963811615</v>
      </c>
      <c r="AU230" s="15">
        <f ca="1">Inputs!$B$6*EXP($B$8-0.5*C$5^2+C$5*N230)</f>
        <v>6458.8043508746623</v>
      </c>
      <c r="AV230" s="15">
        <f t="shared" ca="1" si="110"/>
        <v>7686.3123695837057</v>
      </c>
      <c r="AW230" s="15">
        <f t="shared" ca="1" si="111"/>
        <v>10165.87566396199</v>
      </c>
      <c r="AX230" s="15">
        <f t="shared" ca="1" si="112"/>
        <v>12867.245649840281</v>
      </c>
      <c r="AY230" s="15">
        <f t="shared" ca="1" si="113"/>
        <v>12645.789237362053</v>
      </c>
      <c r="AZ230" s="15">
        <f t="shared" ca="1" si="114"/>
        <v>15955.028000532124</v>
      </c>
      <c r="BA230" s="15">
        <f t="shared" ca="1" si="115"/>
        <v>19121.141410802502</v>
      </c>
      <c r="BB230" s="15">
        <f t="shared" ca="1" si="116"/>
        <v>25108.370047065961</v>
      </c>
      <c r="BC230" s="15">
        <f t="shared" ca="1" si="117"/>
        <v>32899.410466960086</v>
      </c>
      <c r="BD230" s="15">
        <f t="shared" ca="1" si="118"/>
        <v>37867.343374345233</v>
      </c>
      <c r="BE230" s="15">
        <f t="shared" ca="1" si="119"/>
        <v>50324.144835661085</v>
      </c>
      <c r="BF230" s="15">
        <f ca="1">Inputs!$B$13*EXP($B$9-0.5*C$6^2+C$6*Y230)</f>
        <v>23860.180191379884</v>
      </c>
      <c r="BG230" s="15">
        <f t="shared" ca="1" si="120"/>
        <v>35120.429846439591</v>
      </c>
      <c r="BH230" s="15">
        <f t="shared" ca="1" si="121"/>
        <v>54735.947660360689</v>
      </c>
      <c r="BI230" s="15">
        <f t="shared" ca="1" si="122"/>
        <v>57775.475730508158</v>
      </c>
      <c r="BJ230" s="15">
        <f t="shared" ca="1" si="123"/>
        <v>65502.504310324257</v>
      </c>
      <c r="BK230" s="15">
        <f t="shared" ca="1" si="124"/>
        <v>86553.628862042198</v>
      </c>
      <c r="BL230" s="15">
        <f t="shared" ca="1" si="125"/>
        <v>111812.73423717284</v>
      </c>
      <c r="BM230" s="15">
        <f t="shared" ca="1" si="126"/>
        <v>119200.25660457386</v>
      </c>
      <c r="BN230" s="15">
        <f t="shared" ca="1" si="127"/>
        <v>133584.82025323392</v>
      </c>
      <c r="BO230" s="15">
        <f t="shared" ca="1" si="128"/>
        <v>150028.5571437102</v>
      </c>
      <c r="BP230" s="15">
        <f t="shared" ca="1" si="129"/>
        <v>208511.80183376442</v>
      </c>
      <c r="BQ230" s="15">
        <f ca="1">Inputs!$B$20*EXP($B$10-0.5*C$7^2+C$7*AJ230)</f>
        <v>6841.2194667510666</v>
      </c>
      <c r="BR230" s="15">
        <f t="shared" ca="1" si="130"/>
        <v>7918.8914758316705</v>
      </c>
      <c r="BS230" s="15">
        <f t="shared" ca="1" si="131"/>
        <v>11488.538781972033</v>
      </c>
      <c r="BT230" s="15">
        <f t="shared" ca="1" si="132"/>
        <v>8275.6005183844609</v>
      </c>
      <c r="BU230" s="15">
        <f t="shared" ca="1" si="133"/>
        <v>12249.188858252239</v>
      </c>
      <c r="BV230" s="15">
        <f t="shared" ca="1" si="134"/>
        <v>19028.828512710581</v>
      </c>
      <c r="BW230" s="15">
        <f t="shared" ca="1" si="135"/>
        <v>23848.399936705759</v>
      </c>
      <c r="BX230" s="15">
        <f t="shared" ca="1" si="136"/>
        <v>33132.080548493061</v>
      </c>
      <c r="BY230" s="15">
        <f t="shared" ca="1" si="137"/>
        <v>40040.848257003381</v>
      </c>
      <c r="BZ230" s="15">
        <f t="shared" ca="1" si="138"/>
        <v>51167.40466280192</v>
      </c>
      <c r="CA230" s="15">
        <f t="shared" ca="1" si="139"/>
        <v>70054.481783383555</v>
      </c>
      <c r="CB230" s="15">
        <f ca="1">(AU230*DCF!C$10-DCF!C$5*MAX(AU230*DCF!C$10,0)-MAX(AU230-Inputs!$B$6,0)/Inputs!$B$10)*DCF!C$6</f>
        <v>1032.403528885982</v>
      </c>
      <c r="CC230" s="15">
        <f ca="1">(AV230*DCF!D$10-DCF!D$5*MAX(AV230*DCF!D$10,0)-MAX(AV230-AU230,0)/Inputs!$B$10)*DCF!D$6</f>
        <v>1574.1908628338779</v>
      </c>
      <c r="CD230" s="15">
        <f ca="1">(AW230*DCF!E$10-DCF!E$5*MAX(AW230*DCF!E$10,0)-MAX(AW230-AV230,0)/Inputs!$B$10)*DCF!E$6</f>
        <v>1788.6385269189093</v>
      </c>
      <c r="CE230" s="15">
        <f ca="1">(AX230*DCF!F$10-DCF!F$5*MAX(AX230*DCF!F$10,0)-MAX(AX230-AW230,0)/Inputs!$B$10)*DCF!F$6</f>
        <v>2246.8110998020334</v>
      </c>
      <c r="CF230" s="15">
        <f ca="1">(AY230*DCF!G$10-DCF!G$5*MAX(AY230*DCF!G$10,0)-MAX(AY230-AX230,0)/Inputs!$B$10)*DCF!G$6</f>
        <v>2605.5364984094604</v>
      </c>
      <c r="CG230" s="15">
        <f ca="1">(AZ230*DCF!H$10-DCF!H$5*MAX(AZ230*DCF!H$10,0)-MAX(AZ230-AY230,0)/Inputs!$B$10)*DCF!H$6</f>
        <v>2510.0654622065899</v>
      </c>
      <c r="CH230" s="15">
        <f ca="1">(BA230*DCF!I$10-DCF!I$5*MAX(BA230*DCF!I$10,0)-MAX(BA230-AZ230,0)/Inputs!$B$10)*DCF!I$6</f>
        <v>2973.3814645172461</v>
      </c>
      <c r="CI230" s="15">
        <f ca="1">(BB230*DCF!J$10-DCF!J$5*MAX(BB230*DCF!J$10,0)-MAX(BB230-BA230,0)/Inputs!$B$10)*DCF!J$6</f>
        <v>3401.3887214217725</v>
      </c>
      <c r="CJ230" s="15">
        <f ca="1">(BC230*DCF!K$10-DCF!K$5*MAX(BC230*DCF!K$10,0)-MAX(BC230-BB230,0)/Inputs!$B$10)*DCF!K$6</f>
        <v>4205.64966024972</v>
      </c>
      <c r="CK230" s="15">
        <f ca="1">(BD230*DCF!L$10-DCF!L$5*MAX(BD230*DCF!L$10,0)-MAX(BD230-BC230,0)/Inputs!$B$10)*DCF!L$6</f>
        <v>5068.6813022452607</v>
      </c>
      <c r="CL230" s="15">
        <f ca="1">(BE230*DCF!M$10-DCF!M$5*MAX(BE230*DCF!M$10,0)-MAX(BE230-BD230,0)/Inputs!$B$10)*DCF!M$6</f>
        <v>5613.2896968221821</v>
      </c>
      <c r="CM230" s="15">
        <f ca="1">(BF230*DCF!C$28-DCF!C$5*MAX(BF230*DCF!C$28,0)-MAX(BF230-Inputs!$B$13,0)/Inputs!$B$17)*DCF!C$6</f>
        <v>4401.3284397623293</v>
      </c>
      <c r="CN230" s="15">
        <f ca="1">(BG230*DCF!D$28-DCF!D$5*MAX(BG230*DCF!D$28,0)-MAX(BG230-BF230,0)/Inputs!$B$17)*DCF!D$6</f>
        <v>7941.4490710829923</v>
      </c>
      <c r="CO230" s="15">
        <f ca="1">(BH230*DCF!E$28-DCF!E$5*MAX(BH230*DCF!E$28,0)-MAX(BH230-BG230,0)/Inputs!$B$17)*DCF!E$6</f>
        <v>11636.246472178658</v>
      </c>
      <c r="CP230" s="15">
        <f ca="1">(BI230*DCF!F$28-DCF!F$5*MAX(BI230*DCF!F$28,0)-MAX(BI230-BH230,0)/Inputs!$B$17)*DCF!F$6</f>
        <v>15131.125676395721</v>
      </c>
      <c r="CQ230" s="15">
        <f ca="1">(BJ230*DCF!G$28-DCF!G$5*MAX(BJ230*DCF!G$28,0)-MAX(BJ230-BI230,0)/Inputs!$B$17)*DCF!G$6</f>
        <v>15695.511835978525</v>
      </c>
      <c r="CR230" s="15">
        <f ca="1">(BK230*DCF!H$28-DCF!H$5*MAX(BK230*DCF!H$28,0)-MAX(BK230-BJ230,0)/Inputs!$B$17)*DCF!H$6</f>
        <v>18134.913354210672</v>
      </c>
      <c r="CS230" s="15">
        <f ca="1">(BL230*DCF!I$28-DCF!I$5*MAX(BL230*DCF!I$28,0)-MAX(BL230-BK230,0)/Inputs!$B$17)*DCF!I$6</f>
        <v>22667.64804661792</v>
      </c>
      <c r="CT230" s="15">
        <f ca="1">(BM230*DCF!J$28-DCF!J$5*MAX(BM230*DCF!J$28,0)-MAX(BM230-BL230,0)/Inputs!$B$17)*DCF!J$6</f>
        <v>25612.027683174565</v>
      </c>
      <c r="CU230" s="15">
        <f ca="1">(BN230*DCF!K$28-DCF!K$5*MAX(BN230*DCF!K$28,0)-MAX(BN230-BM230,0)/Inputs!$B$17)*DCF!K$6</f>
        <v>26448.95677509065</v>
      </c>
      <c r="CV230" s="15">
        <f ca="1">(BO230*DCF!L$28-DCF!L$5*MAX(BO230*DCF!L$28,0)-MAX(BO230-BN230,0)/Inputs!$B$17)*DCF!L$6</f>
        <v>28073.209981762611</v>
      </c>
      <c r="CW230" s="15">
        <f ca="1">(BP230*DCF!M$28-DCF!M$5*MAX(BP230*DCF!M$28,0)-MAX(BP230-BO230,0)/Inputs!$B$17)*DCF!M$6</f>
        <v>33118.473778808468</v>
      </c>
      <c r="CX230" s="15">
        <f ca="1">(BQ230*DCF!C$46-DCF!C$5*MAX(BQ230*DCF!C$46,0)-MAX(BQ230-Inputs!$B$20,0)/Inputs!$B$24)*DCF!C$6</f>
        <v>-3261.3529792732561</v>
      </c>
      <c r="CY230" s="15">
        <f ca="1">(BR230*DCF!D$46-DCF!D$5*MAX(BR230*DCF!D$46,0)-MAX(BR230-BQ230,0)/Inputs!$B$24)*DCF!D$6</f>
        <v>-1811.4038047728759</v>
      </c>
      <c r="CZ230" s="15">
        <f ca="1">(BS230*DCF!E$46-DCF!E$5*MAX(BS230*DCF!E$46,0)-MAX(BS230-BR230,0)/Inputs!$B$24)*DCF!E$6</f>
        <v>-2765.5964112594907</v>
      </c>
      <c r="DA230" s="15">
        <f ca="1">(BT230*DCF!F$46-DCF!F$5*MAX(BT230*DCF!F$46,0)-MAX(BT230-BS230,0)/Inputs!$B$24)*DCF!F$6</f>
        <v>-602.68155208653104</v>
      </c>
      <c r="DB230" s="15">
        <f ca="1">(BU230*DCF!G$46-DCF!G$5*MAX(BU230*DCF!G$46,0)-MAX(BU230-BT230,0)/Inputs!$B$24)*DCF!G$6</f>
        <v>-1748.6751207615232</v>
      </c>
      <c r="DC230" s="15">
        <f ca="1">(BV230*DCF!H$46-DCF!H$5*MAX(BV230*DCF!H$46,0)-MAX(BV230-BU230,0)/Inputs!$B$24)*DCF!H$6</f>
        <v>-2106.7314830815762</v>
      </c>
      <c r="DD230" s="15">
        <f ca="1">(BW230*DCF!I$46-DCF!I$5*MAX(BW230*DCF!I$46,0)-MAX(BW230-BV230,0)/Inputs!$B$24)*DCF!I$6</f>
        <v>-832.72446857222951</v>
      </c>
      <c r="DE230" s="15">
        <f ca="1">(BX230*DCF!J$46-DCF!J$5*MAX(BX230*DCF!J$46,0)-MAX(BX230-BW230,0)/Inputs!$B$24)*DCF!J$6</f>
        <v>-1072.0812934556984</v>
      </c>
      <c r="DF230" s="15">
        <f ca="1">(BY230*DCF!K$46-DCF!K$5*MAX(BY230*DCF!K$46,0)-MAX(BY230-BX230,0)/Inputs!$B$24)*DCF!K$6</f>
        <v>594.80268948785761</v>
      </c>
      <c r="DG230" s="15">
        <f ca="1">(BZ230*DCF!L$46-DCF!L$5*MAX(BZ230*DCF!L$46,0)-MAX(BZ230-BY230,0)/Inputs!$B$24)*DCF!L$6</f>
        <v>1018.9895881817301</v>
      </c>
      <c r="DH230" s="15">
        <f ca="1">(CA230*DCF!M$46-DCF!M$5*MAX(CA230*DCF!M$46,0)-MAX(CA230-BZ230,0)/Inputs!$B$24)*DCF!M$6</f>
        <v>1543.5358256112631</v>
      </c>
      <c r="DI230" s="15">
        <f ca="1">SUM(CB230:CL230)+BE230*DCF!M$10*(1+Inputs!$B$30)*(1-Inputs!$B$33)*(1-Inputs!$B$30/Inputs!$B$31)/(Inputs!$B$29-Inputs!$B$30)*DCF!M$6</f>
        <v>173072.79736988078</v>
      </c>
      <c r="DJ230" s="15">
        <f ca="1">SUM(CM230:CW230)+BP230*DCF!M$28*(1+Inputs!$B$30)*(1-Inputs!$B$33)*(1-Inputs!$B$30/Inputs!$B$31)/(Inputs!$B$29-Inputs!$B$30)*DCF!M$6</f>
        <v>982582.36016372719</v>
      </c>
      <c r="DK230" s="15">
        <f ca="1">SUM(CX230:DH230)+CA230*DCF!M$46*(1+Inputs!$B$30)*(1-Inputs!$B$33)*(1-Inputs!$B$30/Inputs!$B$31)/(Inputs!$B$29-Inputs!$B$30)*DCF!M$6</f>
        <v>97268.608311003904</v>
      </c>
      <c r="DM230" s="15">
        <f ca="1">DI230+DJ230+DK230+Inputs!$B$34+Inputs!$B$36-Inputs!$B$35</f>
        <v>1329774.7658446119</v>
      </c>
    </row>
    <row r="231" spans="1:117" x14ac:dyDescent="0.75">
      <c r="A231" s="11">
        <v>218</v>
      </c>
      <c r="C231" s="23">
        <f t="shared" ca="1" si="141"/>
        <v>-0.86459954446210319</v>
      </c>
      <c r="D231" s="23">
        <f t="shared" ca="1" si="141"/>
        <v>-1.6969448923490262</v>
      </c>
      <c r="E231" s="23">
        <f t="shared" ca="1" si="141"/>
        <v>-3.4886950353484519E-2</v>
      </c>
      <c r="F231" s="23">
        <f t="shared" ca="1" si="141"/>
        <v>1.2204916494249494</v>
      </c>
      <c r="G231" s="23">
        <f t="shared" ca="1" si="141"/>
        <v>-0.94813446296247406</v>
      </c>
      <c r="H231" s="23">
        <f t="shared" ca="1" si="141"/>
        <v>0.6773722773373696</v>
      </c>
      <c r="I231" s="23">
        <f t="shared" ca="1" si="141"/>
        <v>-0.41683482786919529</v>
      </c>
      <c r="J231" s="23">
        <f t="shared" ca="1" si="141"/>
        <v>1.9899658281173784</v>
      </c>
      <c r="K231" s="23">
        <f t="shared" ca="1" si="141"/>
        <v>-1.5597052608909876</v>
      </c>
      <c r="L231" s="23">
        <f t="shared" ca="1" si="141"/>
        <v>-0.25483726508060689</v>
      </c>
      <c r="M231" s="23">
        <f t="shared" ca="1" si="141"/>
        <v>0.12483982493643338</v>
      </c>
      <c r="N231" s="23">
        <f ca="1">SQRT(Inputs!$B$38)*C231+SQRT(1-Inputs!$B$38)*_xlfn.NORM.S.INV(RAND())</f>
        <v>0.77826454876865991</v>
      </c>
      <c r="O231" s="23">
        <f ca="1">SQRT(Inputs!$B$38)*D231+SQRT(1-Inputs!$B$38)*_xlfn.NORM.S.INV(RAND())</f>
        <v>-0.60505875990111457</v>
      </c>
      <c r="P231" s="23">
        <f ca="1">SQRT(Inputs!$B$38)*E231+SQRT(1-Inputs!$B$38)*_xlfn.NORM.S.INV(RAND())</f>
        <v>-0.18421601621146597</v>
      </c>
      <c r="Q231" s="23">
        <f ca="1">SQRT(Inputs!$B$38)*F231+SQRT(1-Inputs!$B$38)*_xlfn.NORM.S.INV(RAND())</f>
        <v>0.93372235084452382</v>
      </c>
      <c r="R231" s="23">
        <f ca="1">SQRT(Inputs!$B$38)*G231+SQRT(1-Inputs!$B$38)*_xlfn.NORM.S.INV(RAND())</f>
        <v>-0.76012428501958695</v>
      </c>
      <c r="S231" s="23">
        <f ca="1">SQRT(Inputs!$B$38)*H231+SQRT(1-Inputs!$B$38)*_xlfn.NORM.S.INV(RAND())</f>
        <v>0.14980843885439118</v>
      </c>
      <c r="T231" s="23">
        <f ca="1">SQRT(Inputs!$B$38)*I231+SQRT(1-Inputs!$B$38)*_xlfn.NORM.S.INV(RAND())</f>
        <v>0.46102240604394173</v>
      </c>
      <c r="U231" s="23">
        <f ca="1">SQRT(Inputs!$B$38)*J231+SQRT(1-Inputs!$B$38)*_xlfn.NORM.S.INV(RAND())</f>
        <v>0.90700923356171093</v>
      </c>
      <c r="V231" s="23">
        <f ca="1">SQRT(Inputs!$B$38)*K231+SQRT(1-Inputs!$B$38)*_xlfn.NORM.S.INV(RAND())</f>
        <v>-0.95858464555261425</v>
      </c>
      <c r="W231" s="23">
        <f ca="1">SQRT(Inputs!$B$38)*L231+SQRT(1-Inputs!$B$38)*_xlfn.NORM.S.INV(RAND())</f>
        <v>-2.4246272745639446</v>
      </c>
      <c r="X231" s="23">
        <f ca="1">SQRT(Inputs!$B$38)*M231+SQRT(1-Inputs!$B$38)*_xlfn.NORM.S.INV(RAND())</f>
        <v>-0.83329737024862238</v>
      </c>
      <c r="Y231" s="23">
        <f ca="1">SQRT(Inputs!$B$38)*C231+SQRT(1-Inputs!$B$38)*_xlfn.NORM.S.INV(RAND())</f>
        <v>0.23533046032797439</v>
      </c>
      <c r="Z231" s="23">
        <f ca="1">SQRT(Inputs!$B$38)*D231+SQRT(1-Inputs!$B$38)*_xlfn.NORM.S.INV(RAND())</f>
        <v>-0.7079130153398594</v>
      </c>
      <c r="AA231" s="23">
        <f ca="1">SQRT(Inputs!$B$38)*E231+SQRT(1-Inputs!$B$38)*_xlfn.NORM.S.INV(RAND())</f>
        <v>-0.14878711672537581</v>
      </c>
      <c r="AB231" s="23">
        <f ca="1">SQRT(Inputs!$B$38)*F231+SQRT(1-Inputs!$B$38)*_xlfn.NORM.S.INV(RAND())</f>
        <v>0.76278783240920423</v>
      </c>
      <c r="AC231" s="23">
        <f ca="1">SQRT(Inputs!$B$38)*G231+SQRT(1-Inputs!$B$38)*_xlfn.NORM.S.INV(RAND())</f>
        <v>-0.61172675669402388</v>
      </c>
      <c r="AD231" s="23">
        <f ca="1">SQRT(Inputs!$B$38)*H231+SQRT(1-Inputs!$B$38)*_xlfn.NORM.S.INV(RAND())</f>
        <v>1.6825859273781092</v>
      </c>
      <c r="AE231" s="23">
        <f ca="1">SQRT(Inputs!$B$38)*I231+SQRT(1-Inputs!$B$38)*_xlfn.NORM.S.INV(RAND())</f>
        <v>0.11086337946997818</v>
      </c>
      <c r="AF231" s="23">
        <f ca="1">SQRT(Inputs!$B$38)*J231+SQRT(1-Inputs!$B$38)*_xlfn.NORM.S.INV(RAND())</f>
        <v>1.7677519728245135</v>
      </c>
      <c r="AG231" s="23">
        <f ca="1">SQRT(Inputs!$B$38)*K231+SQRT(1-Inputs!$B$38)*_xlfn.NORM.S.INV(RAND())</f>
        <v>-1.9334163449056951</v>
      </c>
      <c r="AH231" s="23">
        <f ca="1">SQRT(Inputs!$B$38)*L231+SQRT(1-Inputs!$B$38)*_xlfn.NORM.S.INV(RAND())</f>
        <v>0.5422849004042638</v>
      </c>
      <c r="AI231" s="23">
        <f ca="1">SQRT(Inputs!$B$38)*M231+SQRT(1-Inputs!$B$38)*_xlfn.NORM.S.INV(RAND())</f>
        <v>2.1473790034399332</v>
      </c>
      <c r="AJ231" s="23">
        <f ca="1">SQRT(Inputs!$B$38)*C231+SQRT(1-Inputs!$B$38)*_xlfn.NORM.S.INV(RAND())</f>
        <v>-0.50768463790530383</v>
      </c>
      <c r="AK231" s="23">
        <f ca="1">SQRT(Inputs!$B$38)*D231+SQRT(1-Inputs!$B$38)*_xlfn.NORM.S.INV(RAND())</f>
        <v>-1.6349069096660025</v>
      </c>
      <c r="AL231" s="23">
        <f ca="1">SQRT(Inputs!$B$38)*E231+SQRT(1-Inputs!$B$38)*_xlfn.NORM.S.INV(RAND())</f>
        <v>-1.8287956377732626</v>
      </c>
      <c r="AM231" s="23">
        <f ca="1">SQRT(Inputs!$B$38)*F231+SQRT(1-Inputs!$B$38)*_xlfn.NORM.S.INV(RAND())</f>
        <v>1.4150067408693703</v>
      </c>
      <c r="AN231" s="23">
        <f ca="1">SQRT(Inputs!$B$38)*G231+SQRT(1-Inputs!$B$38)*_xlfn.NORM.S.INV(RAND())</f>
        <v>-1.4605388539470643</v>
      </c>
      <c r="AO231" s="23">
        <f ca="1">SQRT(Inputs!$B$38)*H231+SQRT(1-Inputs!$B$38)*_xlfn.NORM.S.INV(RAND())</f>
        <v>0.14109240587206756</v>
      </c>
      <c r="AP231" s="23">
        <f ca="1">SQRT(Inputs!$B$38)*I231+SQRT(1-Inputs!$B$38)*_xlfn.NORM.S.INV(RAND())</f>
        <v>-0.42971863745677136</v>
      </c>
      <c r="AQ231" s="23">
        <f ca="1">SQRT(Inputs!$B$38)*J231+SQRT(1-Inputs!$B$38)*_xlfn.NORM.S.INV(RAND())</f>
        <v>1.815127238978943</v>
      </c>
      <c r="AR231" s="23">
        <f ca="1">SQRT(Inputs!$B$38)*K231+SQRT(1-Inputs!$B$38)*_xlfn.NORM.S.INV(RAND())</f>
        <v>-0.44488674761056579</v>
      </c>
      <c r="AS231" s="23">
        <f ca="1">SQRT(Inputs!$B$38)*L231+SQRT(1-Inputs!$B$38)*_xlfn.NORM.S.INV(RAND())</f>
        <v>1.335800989049351</v>
      </c>
      <c r="AT231" s="23">
        <f ca="1">SQRT(Inputs!$B$38)*M231+SQRT(1-Inputs!$B$38)*_xlfn.NORM.S.INV(RAND())</f>
        <v>-0.9624500419265305</v>
      </c>
      <c r="AU231" s="15">
        <f ca="1">Inputs!$B$6*EXP($B$8-0.5*C$5^2+C$5*N231)</f>
        <v>5628.4675591386813</v>
      </c>
      <c r="AV231" s="15">
        <f t="shared" ca="1" si="110"/>
        <v>6267.9985466366979</v>
      </c>
      <c r="AW231" s="15">
        <f t="shared" ca="1" si="111"/>
        <v>7455.1528044765537</v>
      </c>
      <c r="AX231" s="15">
        <f t="shared" ca="1" si="112"/>
        <v>10228.173856890238</v>
      </c>
      <c r="AY231" s="15">
        <f t="shared" ca="1" si="113"/>
        <v>11438.044980272613</v>
      </c>
      <c r="AZ231" s="15">
        <f t="shared" ca="1" si="114"/>
        <v>14221.726637773074</v>
      </c>
      <c r="BA231" s="15">
        <f t="shared" ca="1" si="115"/>
        <v>18264.085056656389</v>
      </c>
      <c r="BB231" s="15">
        <f t="shared" ca="1" si="116"/>
        <v>24487.985498960486</v>
      </c>
      <c r="BC231" s="15">
        <f t="shared" ca="1" si="117"/>
        <v>27340.896391136313</v>
      </c>
      <c r="BD231" s="15">
        <f t="shared" ca="1" si="118"/>
        <v>26698.770090111382</v>
      </c>
      <c r="BE231" s="15">
        <f t="shared" ca="1" si="119"/>
        <v>30324.767496250442</v>
      </c>
      <c r="BF231" s="15">
        <f ca="1">Inputs!$B$13*EXP($B$9-0.5*C$6^2+C$6*Y231)</f>
        <v>14491.578280007319</v>
      </c>
      <c r="BG231" s="15">
        <f t="shared" ca="1" si="120"/>
        <v>15543.563643030644</v>
      </c>
      <c r="BH231" s="15">
        <f t="shared" ca="1" si="121"/>
        <v>18528.452605543349</v>
      </c>
      <c r="BI231" s="15">
        <f t="shared" ca="1" si="122"/>
        <v>25507.24429296434</v>
      </c>
      <c r="BJ231" s="15">
        <f t="shared" ca="1" si="123"/>
        <v>28630.956477301159</v>
      </c>
      <c r="BK231" s="15">
        <f t="shared" ca="1" si="124"/>
        <v>44185.050527321029</v>
      </c>
      <c r="BL231" s="15">
        <f t="shared" ca="1" si="125"/>
        <v>55061.412372172956</v>
      </c>
      <c r="BM231" s="15">
        <f t="shared" ca="1" si="126"/>
        <v>84303.984530978065</v>
      </c>
      <c r="BN231" s="15">
        <f t="shared" ca="1" si="127"/>
        <v>82240.580564425705</v>
      </c>
      <c r="BO231" s="15">
        <f t="shared" ca="1" si="128"/>
        <v>107772.33151074257</v>
      </c>
      <c r="BP231" s="15">
        <f t="shared" ca="1" si="129"/>
        <v>169183.82791797593</v>
      </c>
      <c r="BQ231" s="15">
        <f ca="1">Inputs!$B$20*EXP($B$10-0.5*C$7^2+C$7*AJ231)</f>
        <v>3582.6632718916362</v>
      </c>
      <c r="BR231" s="15">
        <f t="shared" ca="1" si="130"/>
        <v>2892.3641649882129</v>
      </c>
      <c r="BS231" s="15">
        <f t="shared" ca="1" si="131"/>
        <v>2342.4703686737153</v>
      </c>
      <c r="BT231" s="15">
        <f t="shared" ca="1" si="132"/>
        <v>4681.4548314962076</v>
      </c>
      <c r="BU231" s="15">
        <f t="shared" ca="1" si="133"/>
        <v>4556.4229930576794</v>
      </c>
      <c r="BV231" s="15">
        <f t="shared" ca="1" si="134"/>
        <v>6544.0492852075777</v>
      </c>
      <c r="BW231" s="15">
        <f t="shared" ca="1" si="135"/>
        <v>8337.9622914615975</v>
      </c>
      <c r="BX231" s="15">
        <f t="shared" ca="1" si="136"/>
        <v>16780.542357960596</v>
      </c>
      <c r="BY231" s="15">
        <f t="shared" ca="1" si="137"/>
        <v>21593.874027458725</v>
      </c>
      <c r="BZ231" s="15">
        <f t="shared" ca="1" si="138"/>
        <v>38732.834531878558</v>
      </c>
      <c r="CA231" s="15">
        <f t="shared" ca="1" si="139"/>
        <v>45854.842557358403</v>
      </c>
      <c r="CB231" s="15">
        <f ca="1">(AU231*DCF!C$10-DCF!C$5*MAX(AU231*DCF!C$10,0)-MAX(AU231-Inputs!$B$6,0)/Inputs!$B$10)*DCF!C$6</f>
        <v>1038.3239782109722</v>
      </c>
      <c r="CC231" s="15">
        <f ca="1">(AV231*DCF!D$10-DCF!D$5*MAX(AV231*DCF!D$10,0)-MAX(AV231-AU231,0)/Inputs!$B$10)*DCF!D$6</f>
        <v>1371.8492878600096</v>
      </c>
      <c r="CD231" s="15">
        <f ca="1">(AW231*DCF!E$10-DCF!E$5*MAX(AW231*DCF!E$10,0)-MAX(AW231-AV231,0)/Inputs!$B$10)*DCF!E$6</f>
        <v>1453.879805594451</v>
      </c>
      <c r="CE231" s="15">
        <f ca="1">(AX231*DCF!F$10-DCF!F$5*MAX(AX231*DCF!F$10,0)-MAX(AX231-AW231,0)/Inputs!$B$10)*DCF!F$6</f>
        <v>1655.7971227377645</v>
      </c>
      <c r="CF231" s="15">
        <f ca="1">(AY231*DCF!G$10-DCF!G$5*MAX(AY231*DCF!G$10,0)-MAX(AY231-AX231,0)/Inputs!$B$10)*DCF!G$6</f>
        <v>2124.1349165180063</v>
      </c>
      <c r="CG231" s="15">
        <f ca="1">(AZ231*DCF!H$10-DCF!H$5*MAX(AZ231*DCF!H$10,0)-MAX(AZ231-AY231,0)/Inputs!$B$10)*DCF!H$6</f>
        <v>2266.8658453297376</v>
      </c>
      <c r="CH231" s="15">
        <f ca="1">(BA231*DCF!I$10-DCF!I$5*MAX(BA231*DCF!I$10,0)-MAX(BA231-AZ231,0)/Inputs!$B$10)*DCF!I$6</f>
        <v>2673.0936518644789</v>
      </c>
      <c r="CI231" s="15">
        <f ca="1">(BB231*DCF!J$10-DCF!J$5*MAX(BB231*DCF!J$10,0)-MAX(BB231-BA231,0)/Inputs!$B$10)*DCF!J$6</f>
        <v>3259.065581306349</v>
      </c>
      <c r="CJ231" s="15">
        <f ca="1">(BC231*DCF!K$10-DCF!K$5*MAX(BC231*DCF!K$10,0)-MAX(BC231-BB231,0)/Inputs!$B$10)*DCF!K$6</f>
        <v>4002.0811260306386</v>
      </c>
      <c r="CK231" s="15">
        <f ca="1">(BD231*DCF!L$10-DCF!L$5*MAX(BD231*DCF!L$10,0)-MAX(BD231-BC231,0)/Inputs!$B$10)*DCF!L$6</f>
        <v>4026.6822325304879</v>
      </c>
      <c r="CL231" s="15">
        <f ca="1">(BE231*DCF!M$10-DCF!M$5*MAX(BE231*DCF!M$10,0)-MAX(BE231-BD231,0)/Inputs!$B$10)*DCF!M$6</f>
        <v>3846.05278206613</v>
      </c>
      <c r="CM231" s="15">
        <f ca="1">(BF231*DCF!C$28-DCF!C$5*MAX(BF231*DCF!C$28,0)-MAX(BF231-Inputs!$B$13,0)/Inputs!$B$17)*DCF!C$6</f>
        <v>3705.7419790664489</v>
      </c>
      <c r="CN231" s="15">
        <f ca="1">(BG231*DCF!D$28-DCF!D$5*MAX(BG231*DCF!D$28,0)-MAX(BG231-BF231,0)/Inputs!$B$17)*DCF!D$6</f>
        <v>4353.5012756116139</v>
      </c>
      <c r="CO231" s="15">
        <f ca="1">(BH231*DCF!E$28-DCF!E$5*MAX(BH231*DCF!E$28,0)-MAX(BH231-BG231,0)/Inputs!$B$17)*DCF!E$6</f>
        <v>4659.3071755687242</v>
      </c>
      <c r="CP231" s="15">
        <f ca="1">(BI231*DCF!F$28-DCF!F$5*MAX(BI231*DCF!F$28,0)-MAX(BI231-BH231,0)/Inputs!$B$17)*DCF!F$6</f>
        <v>5653.945607813449</v>
      </c>
      <c r="CQ231" s="15">
        <f ca="1">(BJ231*DCF!G$28-DCF!G$5*MAX(BJ231*DCF!G$28,0)-MAX(BJ231-BI231,0)/Inputs!$B$17)*DCF!G$6</f>
        <v>6903.1413495796523</v>
      </c>
      <c r="CR231" s="15">
        <f ca="1">(BK231*DCF!H$28-DCF!H$5*MAX(BK231*DCF!H$28,0)-MAX(BK231-BJ231,0)/Inputs!$B$17)*DCF!H$6</f>
        <v>8510.7807647947211</v>
      </c>
      <c r="CS231" s="15">
        <f ca="1">(BL231*DCF!I$28-DCF!I$5*MAX(BL231*DCF!I$28,0)-MAX(BL231-BK231,0)/Inputs!$B$17)*DCF!I$6</f>
        <v>11386.766982380039</v>
      </c>
      <c r="CT231" s="15">
        <f ca="1">(BM231*DCF!J$28-DCF!J$5*MAX(BM231*DCF!J$28,0)-MAX(BM231-BL231,0)/Inputs!$B$17)*DCF!J$6</f>
        <v>14929.460975247663</v>
      </c>
      <c r="CU231" s="15">
        <f ca="1">(BN231*DCF!K$28-DCF!K$5*MAX(BN231*DCF!K$28,0)-MAX(BN231-BM231,0)/Inputs!$B$17)*DCF!K$6</f>
        <v>17367.831687161197</v>
      </c>
      <c r="CV231" s="15">
        <f ca="1">(BO231*DCF!L$28-DCF!L$5*MAX(BO231*DCF!L$28,0)-MAX(BO231-BN231,0)/Inputs!$B$17)*DCF!L$6</f>
        <v>18613.8820706035</v>
      </c>
      <c r="CW231" s="15">
        <f ca="1">(BP231*DCF!M$28-DCF!M$5*MAX(BP231*DCF!M$28,0)-MAX(BP231-BO231,0)/Inputs!$B$17)*DCF!M$6</f>
        <v>25412.808140074696</v>
      </c>
      <c r="CX231" s="15">
        <f ca="1">(BQ231*DCF!C$46-DCF!C$5*MAX(BQ231*DCF!C$46,0)-MAX(BQ231-Inputs!$B$20,0)/Inputs!$B$24)*DCF!C$6</f>
        <v>-1003.6927980773461</v>
      </c>
      <c r="CY231" s="15">
        <f ca="1">(BR231*DCF!D$46-DCF!D$5*MAX(BR231*DCF!D$46,0)-MAX(BR231-BQ231,0)/Inputs!$B$24)*DCF!D$6</f>
        <v>-493.65911215923495</v>
      </c>
      <c r="CZ231" s="15">
        <f ca="1">(BS231*DCF!E$46-DCF!E$5*MAX(BS231*DCF!E$46,0)-MAX(BS231-BR231,0)/Inputs!$B$24)*DCF!E$6</f>
        <v>-277.00119964257499</v>
      </c>
      <c r="DA231" s="15">
        <f ca="1">(BT231*DCF!F$46-DCF!F$5*MAX(BT231*DCF!F$46,0)-MAX(BT231-BS231,0)/Inputs!$B$24)*DCF!F$6</f>
        <v>-1192.6313230978155</v>
      </c>
      <c r="DB231" s="15">
        <f ca="1">(BU231*DCF!G$46-DCF!G$5*MAX(BU231*DCF!G$46,0)-MAX(BU231-BT231,0)/Inputs!$B$24)*DCF!G$6</f>
        <v>-153.26906709384366</v>
      </c>
      <c r="DC231" s="15">
        <f ca="1">(BV231*DCF!H$46-DCF!H$5*MAX(BV231*DCF!H$46,0)-MAX(BV231-BU231,0)/Inputs!$B$24)*DCF!H$6</f>
        <v>-617.64269189723484</v>
      </c>
      <c r="DD231" s="15">
        <f ca="1">(BW231*DCF!I$46-DCF!I$5*MAX(BW231*DCF!I$46,0)-MAX(BW231-BV231,0)/Inputs!$B$24)*DCF!I$6</f>
        <v>-322.39455491149772</v>
      </c>
      <c r="DE231" s="15">
        <f ca="1">(BX231*DCF!J$46-DCF!J$5*MAX(BX231*DCF!J$46,0)-MAX(BX231-BW231,0)/Inputs!$B$24)*DCF!J$6</f>
        <v>-1534.9369668821789</v>
      </c>
      <c r="DF231" s="15">
        <f ca="1">(BY231*DCF!K$46-DCF!K$5*MAX(BY231*DCF!K$46,0)-MAX(BY231-BX231,0)/Inputs!$B$24)*DCF!K$6</f>
        <v>54.376035583373891</v>
      </c>
      <c r="DG231" s="15">
        <f ca="1">(BZ231*DCF!L$46-DCF!L$5*MAX(BZ231*DCF!L$46,0)-MAX(BZ231-BY231,0)/Inputs!$B$24)*DCF!L$6</f>
        <v>-1201.1819247940794</v>
      </c>
      <c r="DH231" s="15">
        <f ca="1">(CA231*DCF!M$46-DCF!M$5*MAX(CA231*DCF!M$46,0)-MAX(CA231-BZ231,0)/Inputs!$B$24)*DCF!M$6</f>
        <v>2105.9397278342549</v>
      </c>
      <c r="DI231" s="15">
        <f ca="1">SUM(CB231:CL231)+BE231*DCF!M$10*(1+Inputs!$B$30)*(1-Inputs!$B$33)*(1-Inputs!$B$30/Inputs!$B$31)/(Inputs!$B$29-Inputs!$B$30)*DCF!M$6</f>
        <v>112112.05527565032</v>
      </c>
      <c r="DJ231" s="15">
        <f ca="1">SUM(CM231:CW231)+BP231*DCF!M$28*(1+Inputs!$B$30)*(1-Inputs!$B$33)*(1-Inputs!$B$30/Inputs!$B$31)/(Inputs!$B$29-Inputs!$B$30)*DCF!M$6</f>
        <v>749284.94176822552</v>
      </c>
      <c r="DK231" s="15">
        <f ca="1">SUM(CX231:DH231)+CA231*DCF!M$46*(1+Inputs!$B$30)*(1-Inputs!$B$33)*(1-Inputs!$B$30/Inputs!$B$31)/(Inputs!$B$29-Inputs!$B$30)*DCF!M$6</f>
        <v>66260.924571888027</v>
      </c>
      <c r="DM231" s="15">
        <f ca="1">DI231+DJ231+DK231+Inputs!$B$34+Inputs!$B$36-Inputs!$B$35</f>
        <v>1004508.9216157639</v>
      </c>
    </row>
    <row r="232" spans="1:117" x14ac:dyDescent="0.75">
      <c r="A232" s="11">
        <v>219</v>
      </c>
      <c r="C232" s="23">
        <f t="shared" ca="1" si="141"/>
        <v>0.22161820614872993</v>
      </c>
      <c r="D232" s="23">
        <f t="shared" ca="1" si="141"/>
        <v>9.9269926389907795E-2</v>
      </c>
      <c r="E232" s="23">
        <f t="shared" ca="1" si="141"/>
        <v>-0.33267851739164828</v>
      </c>
      <c r="F232" s="23">
        <f t="shared" ca="1" si="141"/>
        <v>-0.54649130114083355</v>
      </c>
      <c r="G232" s="23">
        <f t="shared" ca="1" si="141"/>
        <v>-0.34457249937374762</v>
      </c>
      <c r="H232" s="23">
        <f t="shared" ca="1" si="141"/>
        <v>2.4703286805981672E-2</v>
      </c>
      <c r="I232" s="23">
        <f t="shared" ca="1" si="141"/>
        <v>0.68063381066279727</v>
      </c>
      <c r="J232" s="23">
        <f t="shared" ca="1" si="141"/>
        <v>1.6059015494113593</v>
      </c>
      <c r="K232" s="23">
        <f t="shared" ca="1" si="141"/>
        <v>-2.0828783648105746</v>
      </c>
      <c r="L232" s="23">
        <f t="shared" ca="1" si="141"/>
        <v>-0.47158952364646295</v>
      </c>
      <c r="M232" s="23">
        <f t="shared" ca="1" si="141"/>
        <v>-0.87534617509416579</v>
      </c>
      <c r="N232" s="23">
        <f ca="1">SQRT(Inputs!$B$38)*C232+SQRT(1-Inputs!$B$38)*_xlfn.NORM.S.INV(RAND())</f>
        <v>-0.90317031081708066</v>
      </c>
      <c r="O232" s="23">
        <f ca="1">SQRT(Inputs!$B$38)*D232+SQRT(1-Inputs!$B$38)*_xlfn.NORM.S.INV(RAND())</f>
        <v>0.54361185039021265</v>
      </c>
      <c r="P232" s="23">
        <f ca="1">SQRT(Inputs!$B$38)*E232+SQRT(1-Inputs!$B$38)*_xlfn.NORM.S.INV(RAND())</f>
        <v>-0.56943804606714776</v>
      </c>
      <c r="Q232" s="23">
        <f ca="1">SQRT(Inputs!$B$38)*F232+SQRT(1-Inputs!$B$38)*_xlfn.NORM.S.INV(RAND())</f>
        <v>-0.75780329540275371</v>
      </c>
      <c r="R232" s="23">
        <f ca="1">SQRT(Inputs!$B$38)*G232+SQRT(1-Inputs!$B$38)*_xlfn.NORM.S.INV(RAND())</f>
        <v>0.12363369358420254</v>
      </c>
      <c r="S232" s="23">
        <f ca="1">SQRT(Inputs!$B$38)*H232+SQRT(1-Inputs!$B$38)*_xlfn.NORM.S.INV(RAND())</f>
        <v>-0.27450848271291328</v>
      </c>
      <c r="T232" s="23">
        <f ca="1">SQRT(Inputs!$B$38)*I232+SQRT(1-Inputs!$B$38)*_xlfn.NORM.S.INV(RAND())</f>
        <v>0.40601794415062487</v>
      </c>
      <c r="U232" s="23">
        <f ca="1">SQRT(Inputs!$B$38)*J232+SQRT(1-Inputs!$B$38)*_xlfn.NORM.S.INV(RAND())</f>
        <v>1.6960997492579355</v>
      </c>
      <c r="V232" s="23">
        <f ca="1">SQRT(Inputs!$B$38)*K232+SQRT(1-Inputs!$B$38)*_xlfn.NORM.S.INV(RAND())</f>
        <v>-1.5279415507769074</v>
      </c>
      <c r="W232" s="23">
        <f ca="1">SQRT(Inputs!$B$38)*L232+SQRT(1-Inputs!$B$38)*_xlfn.NORM.S.INV(RAND())</f>
        <v>0.2050691479435483</v>
      </c>
      <c r="X232" s="23">
        <f ca="1">SQRT(Inputs!$B$38)*M232+SQRT(1-Inputs!$B$38)*_xlfn.NORM.S.INV(RAND())</f>
        <v>1.0986333969464497</v>
      </c>
      <c r="Y232" s="23">
        <f ca="1">SQRT(Inputs!$B$38)*C232+SQRT(1-Inputs!$B$38)*_xlfn.NORM.S.INV(RAND())</f>
        <v>-6.5739084674110548E-2</v>
      </c>
      <c r="Z232" s="23">
        <f ca="1">SQRT(Inputs!$B$38)*D232+SQRT(1-Inputs!$B$38)*_xlfn.NORM.S.INV(RAND())</f>
        <v>-0.69997307999302028</v>
      </c>
      <c r="AA232" s="23">
        <f ca="1">SQRT(Inputs!$B$38)*E232+SQRT(1-Inputs!$B$38)*_xlfn.NORM.S.INV(RAND())</f>
        <v>-0.2010617489121598</v>
      </c>
      <c r="AB232" s="23">
        <f ca="1">SQRT(Inputs!$B$38)*F232+SQRT(1-Inputs!$B$38)*_xlfn.NORM.S.INV(RAND())</f>
        <v>-0.86543660677432299</v>
      </c>
      <c r="AC232" s="23">
        <f ca="1">SQRT(Inputs!$B$38)*G232+SQRT(1-Inputs!$B$38)*_xlfn.NORM.S.INV(RAND())</f>
        <v>0.83754852589791073</v>
      </c>
      <c r="AD232" s="23">
        <f ca="1">SQRT(Inputs!$B$38)*H232+SQRT(1-Inputs!$B$38)*_xlfn.NORM.S.INV(RAND())</f>
        <v>-1.098738640690083</v>
      </c>
      <c r="AE232" s="23">
        <f ca="1">SQRT(Inputs!$B$38)*I232+SQRT(1-Inputs!$B$38)*_xlfn.NORM.S.INV(RAND())</f>
        <v>-0.3873458001419382</v>
      </c>
      <c r="AF232" s="23">
        <f ca="1">SQRT(Inputs!$B$38)*J232+SQRT(1-Inputs!$B$38)*_xlfn.NORM.S.INV(RAND())</f>
        <v>1.2279350874184729</v>
      </c>
      <c r="AG232" s="23">
        <f ca="1">SQRT(Inputs!$B$38)*K232+SQRT(1-Inputs!$B$38)*_xlfn.NORM.S.INV(RAND())</f>
        <v>-1.5771994795427136</v>
      </c>
      <c r="AH232" s="23">
        <f ca="1">SQRT(Inputs!$B$38)*L232+SQRT(1-Inputs!$B$38)*_xlfn.NORM.S.INV(RAND())</f>
        <v>-7.2741426341662085E-2</v>
      </c>
      <c r="AI232" s="23">
        <f ca="1">SQRT(Inputs!$B$38)*M232+SQRT(1-Inputs!$B$38)*_xlfn.NORM.S.INV(RAND())</f>
        <v>-0.78233235356806341</v>
      </c>
      <c r="AJ232" s="23">
        <f ca="1">SQRT(Inputs!$B$38)*C232+SQRT(1-Inputs!$B$38)*_xlfn.NORM.S.INV(RAND())</f>
        <v>0.70383132002713045</v>
      </c>
      <c r="AK232" s="23">
        <f ca="1">SQRT(Inputs!$B$38)*D232+SQRT(1-Inputs!$B$38)*_xlfn.NORM.S.INV(RAND())</f>
        <v>-0.92431151272728818</v>
      </c>
      <c r="AL232" s="23">
        <f ca="1">SQRT(Inputs!$B$38)*E232+SQRT(1-Inputs!$B$38)*_xlfn.NORM.S.INV(RAND())</f>
        <v>-0.88384374486843242</v>
      </c>
      <c r="AM232" s="23">
        <f ca="1">SQRT(Inputs!$B$38)*F232+SQRT(1-Inputs!$B$38)*_xlfn.NORM.S.INV(RAND())</f>
        <v>0.36869806338450317</v>
      </c>
      <c r="AN232" s="23">
        <f ca="1">SQRT(Inputs!$B$38)*G232+SQRT(1-Inputs!$B$38)*_xlfn.NORM.S.INV(RAND())</f>
        <v>-0.14385159138050957</v>
      </c>
      <c r="AO232" s="23">
        <f ca="1">SQRT(Inputs!$B$38)*H232+SQRT(1-Inputs!$B$38)*_xlfn.NORM.S.INV(RAND())</f>
        <v>0.73401630104954685</v>
      </c>
      <c r="AP232" s="23">
        <f ca="1">SQRT(Inputs!$B$38)*I232+SQRT(1-Inputs!$B$38)*_xlfn.NORM.S.INV(RAND())</f>
        <v>1.3302737866502363</v>
      </c>
      <c r="AQ232" s="23">
        <f ca="1">SQRT(Inputs!$B$38)*J232+SQRT(1-Inputs!$B$38)*_xlfn.NORM.S.INV(RAND())</f>
        <v>0.60496060126791484</v>
      </c>
      <c r="AR232" s="23">
        <f ca="1">SQRT(Inputs!$B$38)*K232+SQRT(1-Inputs!$B$38)*_xlfn.NORM.S.INV(RAND())</f>
        <v>-0.38713714213566996</v>
      </c>
      <c r="AS232" s="23">
        <f ca="1">SQRT(Inputs!$B$38)*L232+SQRT(1-Inputs!$B$38)*_xlfn.NORM.S.INV(RAND())</f>
        <v>0.40558450358392006</v>
      </c>
      <c r="AT232" s="23">
        <f ca="1">SQRT(Inputs!$B$38)*M232+SQRT(1-Inputs!$B$38)*_xlfn.NORM.S.INV(RAND())</f>
        <v>-0.97707379689611407</v>
      </c>
      <c r="AU232" s="15">
        <f ca="1">Inputs!$B$6*EXP($B$8-0.5*C$5^2+C$5*N232)</f>
        <v>4287.304361444917</v>
      </c>
      <c r="AV232" s="15">
        <f t="shared" ca="1" si="110"/>
        <v>5652.9040453209363</v>
      </c>
      <c r="AW232" s="15">
        <f t="shared" ca="1" si="111"/>
        <v>6383.1299197484877</v>
      </c>
      <c r="AX232" s="15">
        <f t="shared" ca="1" si="112"/>
        <v>7089.1962643570332</v>
      </c>
      <c r="AY232" s="15">
        <f t="shared" ca="1" si="113"/>
        <v>8789.7236517565743</v>
      </c>
      <c r="AZ232" s="15">
        <f t="shared" ca="1" si="114"/>
        <v>10429.971125938735</v>
      </c>
      <c r="BA232" s="15">
        <f t="shared" ca="1" si="115"/>
        <v>13317.680009063162</v>
      </c>
      <c r="BB232" s="15">
        <f t="shared" ca="1" si="116"/>
        <v>19324.95418379972</v>
      </c>
      <c r="BC232" s="15">
        <f t="shared" ca="1" si="117"/>
        <v>20422.521213586268</v>
      </c>
      <c r="BD232" s="15">
        <f t="shared" ca="1" si="118"/>
        <v>25504.041773648605</v>
      </c>
      <c r="BE232" s="15">
        <f t="shared" ca="1" si="119"/>
        <v>34540.933272850147</v>
      </c>
      <c r="BF232" s="15">
        <f ca="1">Inputs!$B$13*EXP($B$9-0.5*C$6^2+C$6*Y232)</f>
        <v>13651.935828037844</v>
      </c>
      <c r="BG232" s="15">
        <f t="shared" ca="1" si="120"/>
        <v>14663.962696403567</v>
      </c>
      <c r="BH232" s="15">
        <f t="shared" ca="1" si="121"/>
        <v>17329.040265265412</v>
      </c>
      <c r="BI232" s="15">
        <f t="shared" ca="1" si="122"/>
        <v>18567.694999396972</v>
      </c>
      <c r="BJ232" s="15">
        <f t="shared" ca="1" si="123"/>
        <v>25683.681412049762</v>
      </c>
      <c r="BK232" s="15">
        <f t="shared" ca="1" si="124"/>
        <v>27142.345889667435</v>
      </c>
      <c r="BL232" s="15">
        <f t="shared" ca="1" si="125"/>
        <v>31708.791828481553</v>
      </c>
      <c r="BM232" s="15">
        <f t="shared" ca="1" si="126"/>
        <v>45400.077848679364</v>
      </c>
      <c r="BN232" s="15">
        <f t="shared" ca="1" si="127"/>
        <v>46220.393000165655</v>
      </c>
      <c r="BO232" s="15">
        <f t="shared" ca="1" si="128"/>
        <v>56390.595769859356</v>
      </c>
      <c r="BP232" s="15">
        <f t="shared" ca="1" si="129"/>
        <v>63519.161549912365</v>
      </c>
      <c r="BQ232" s="15">
        <f ca="1">Inputs!$B$20*EXP($B$10-0.5*C$7^2+C$7*AJ232)</f>
        <v>5505.8446484733031</v>
      </c>
      <c r="BR232" s="15">
        <f t="shared" ca="1" si="130"/>
        <v>5570.299646834952</v>
      </c>
      <c r="BS232" s="15">
        <f t="shared" ca="1" si="131"/>
        <v>5917.8526160290685</v>
      </c>
      <c r="BT232" s="15">
        <f t="shared" ca="1" si="132"/>
        <v>8988.0506229426246</v>
      </c>
      <c r="BU232" s="15">
        <f t="shared" ca="1" si="133"/>
        <v>12030.241214425674</v>
      </c>
      <c r="BV232" s="15">
        <f t="shared" ca="1" si="134"/>
        <v>19747.496478850349</v>
      </c>
      <c r="BW232" s="15">
        <f t="shared" ca="1" si="135"/>
        <v>36517.460270202144</v>
      </c>
      <c r="BX232" s="15">
        <f t="shared" ca="1" si="136"/>
        <v>57661.203928751056</v>
      </c>
      <c r="BY232" s="15">
        <f t="shared" ca="1" si="137"/>
        <v>75025.131300742767</v>
      </c>
      <c r="BZ232" s="15">
        <f t="shared" ca="1" si="138"/>
        <v>113419.79145896647</v>
      </c>
      <c r="CA232" s="15">
        <f t="shared" ca="1" si="139"/>
        <v>133926.39845670509</v>
      </c>
      <c r="CB232" s="15">
        <f ca="1">(AU232*DCF!C$10-DCF!C$5*MAX(AU232*DCF!C$10,0)-MAX(AU232-Inputs!$B$6,0)/Inputs!$B$10)*DCF!C$6</f>
        <v>1047.8867108605605</v>
      </c>
      <c r="CC232" s="15">
        <f ca="1">(AV232*DCF!D$10-DCF!D$5*MAX(AV232*DCF!D$10,0)-MAX(AV232-AU232,0)/Inputs!$B$10)*DCF!D$6</f>
        <v>1044.8913212486873</v>
      </c>
      <c r="CD232" s="15">
        <f ca="1">(AW232*DCF!E$10-DCF!E$5*MAX(AW232*DCF!E$10,0)-MAX(AW232-AV232,0)/Inputs!$B$10)*DCF!E$6</f>
        <v>1309.2859807940642</v>
      </c>
      <c r="CE232" s="15">
        <f ca="1">(AX232*DCF!F$10-DCF!F$5*MAX(AX232*DCF!F$10,0)-MAX(AX232-AW232,0)/Inputs!$B$10)*DCF!F$6</f>
        <v>1400.6453457006271</v>
      </c>
      <c r="CF232" s="15">
        <f ca="1">(AY232*DCF!G$10-DCF!G$5*MAX(AY232*DCF!G$10,0)-MAX(AY232-AX232,0)/Inputs!$B$10)*DCF!G$6</f>
        <v>1484.1625780964869</v>
      </c>
      <c r="CG232" s="15">
        <f ca="1">(AZ232*DCF!H$10-DCF!H$5*MAX(AZ232*DCF!H$10,0)-MAX(AZ232-AY232,0)/Inputs!$B$10)*DCF!H$6</f>
        <v>1733.7310309657396</v>
      </c>
      <c r="CH232" s="15">
        <f ca="1">(BA232*DCF!I$10-DCF!I$5*MAX(BA232*DCF!I$10,0)-MAX(BA232-AZ232,0)/Inputs!$B$10)*DCF!I$6</f>
        <v>1958.9688742024753</v>
      </c>
      <c r="CI232" s="15">
        <f ca="1">(BB232*DCF!J$10-DCF!J$5*MAX(BB232*DCF!J$10,0)-MAX(BB232-BA232,0)/Inputs!$B$10)*DCF!J$6</f>
        <v>2405.903568852963</v>
      </c>
      <c r="CJ232" s="15">
        <f ca="1">(BC232*DCF!K$10-DCF!K$5*MAX(BC232*DCF!K$10,0)-MAX(BC232-BB232,0)/Inputs!$B$10)*DCF!K$6</f>
        <v>3134.0552516810435</v>
      </c>
      <c r="CK232" s="15">
        <f ca="1">(BD232*DCF!L$10-DCF!L$5*MAX(BD232*DCF!L$10,0)-MAX(BD232-BC232,0)/Inputs!$B$10)*DCF!L$6</f>
        <v>3189.3715980843576</v>
      </c>
      <c r="CL232" s="15">
        <f ca="1">(BE232*DCF!M$10-DCF!M$5*MAX(BE232*DCF!M$10,0)-MAX(BE232-BD232,0)/Inputs!$B$10)*DCF!M$6</f>
        <v>3794.6191909115696</v>
      </c>
      <c r="CM232" s="15">
        <f ca="1">(BF232*DCF!C$28-DCF!C$5*MAX(BF232*DCF!C$28,0)-MAX(BF232-Inputs!$B$13,0)/Inputs!$B$17)*DCF!C$6</f>
        <v>3643.4014156674971</v>
      </c>
      <c r="CN232" s="15">
        <f ca="1">(BG232*DCF!D$28-DCF!D$5*MAX(BG232*DCF!D$28,0)-MAX(BG232-BF232,0)/Inputs!$B$17)*DCF!D$6</f>
        <v>4102.9634888728888</v>
      </c>
      <c r="CO232" s="15">
        <f ca="1">(BH232*DCF!E$28-DCF!E$5*MAX(BH232*DCF!E$28,0)-MAX(BH232-BG232,0)/Inputs!$B$17)*DCF!E$6</f>
        <v>4382.6426670883911</v>
      </c>
      <c r="CP232" s="15">
        <f ca="1">(BI232*DCF!F$28-DCF!F$5*MAX(BI232*DCF!F$28,0)-MAX(BI232-BH232,0)/Inputs!$B$17)*DCF!F$6</f>
        <v>4815.1234304555301</v>
      </c>
      <c r="CQ232" s="15">
        <f ca="1">(BJ232*DCF!G$28-DCF!G$5*MAX(BJ232*DCF!G$28,0)-MAX(BJ232-BI232,0)/Inputs!$B$17)*DCF!G$6</f>
        <v>5466.9873866397274</v>
      </c>
      <c r="CR232" s="15">
        <f ca="1">(BK232*DCF!H$28-DCF!H$5*MAX(BK232*DCF!H$28,0)-MAX(BK232-BJ232,0)/Inputs!$B$17)*DCF!H$6</f>
        <v>6485.9660681222149</v>
      </c>
      <c r="CS232" s="15">
        <f ca="1">(BL232*DCF!I$28-DCF!I$5*MAX(BL232*DCF!I$28,0)-MAX(BL232-BK232,0)/Inputs!$B$17)*DCF!I$6</f>
        <v>6800.9937143809493</v>
      </c>
      <c r="CT232" s="15">
        <f ca="1">(BM232*DCF!J$28-DCF!J$5*MAX(BM232*DCF!J$28,0)-MAX(BM232-BL232,0)/Inputs!$B$17)*DCF!J$6</f>
        <v>8312.6336279440784</v>
      </c>
      <c r="CU232" s="15">
        <f ca="1">(BN232*DCF!K$28-DCF!K$5*MAX(BN232*DCF!K$28,0)-MAX(BN232-BM232,0)/Inputs!$B$17)*DCF!K$6</f>
        <v>9660.4943446728794</v>
      </c>
      <c r="CV232" s="15">
        <f ca="1">(BO232*DCF!L$28-DCF!L$5*MAX(BO232*DCF!L$28,0)-MAX(BO232-BN232,0)/Inputs!$B$17)*DCF!L$6</f>
        <v>10100.332085504953</v>
      </c>
      <c r="CW232" s="15">
        <f ca="1">(BP232*DCF!M$28-DCF!M$5*MAX(BP232*DCF!M$28,0)-MAX(BP232-BO232,0)/Inputs!$B$17)*DCF!M$6</f>
        <v>11206.03157429951</v>
      </c>
      <c r="CX232" s="15">
        <f ca="1">(BQ232*DCF!C$46-DCF!C$5*MAX(BQ232*DCF!C$46,0)-MAX(BQ232-Inputs!$B$20,0)/Inputs!$B$24)*DCF!C$6</f>
        <v>-2336.151026655868</v>
      </c>
      <c r="CY232" s="15">
        <f ca="1">(BR232*DCF!D$46-DCF!D$5*MAX(BR232*DCF!D$46,0)-MAX(BR232-BQ232,0)/Inputs!$B$24)*DCF!D$6</f>
        <v>-978.22266142360536</v>
      </c>
      <c r="CZ232" s="15">
        <f ca="1">(BS232*DCF!E$46-DCF!E$5*MAX(BS232*DCF!E$46,0)-MAX(BS232-BR232,0)/Inputs!$B$24)*DCF!E$6</f>
        <v>-836.79218807430414</v>
      </c>
      <c r="DA232" s="15">
        <f ca="1">(BT232*DCF!F$46-DCF!F$5*MAX(BT232*DCF!F$46,0)-MAX(BT232-BS232,0)/Inputs!$B$24)*DCF!F$6</f>
        <v>-1772.5228238335912</v>
      </c>
      <c r="DB232" s="15">
        <f ca="1">(BU232*DCF!G$46-DCF!G$5*MAX(BU232*DCF!G$46,0)-MAX(BU232-BT232,0)/Inputs!$B$24)*DCF!G$6</f>
        <v>-1428.0063542268497</v>
      </c>
      <c r="DC232" s="15">
        <f ca="1">(BV232*DCF!H$46-DCF!H$5*MAX(BV232*DCF!H$46,0)-MAX(BV232-BU232,0)/Inputs!$B$24)*DCF!H$6</f>
        <v>-2398.0897890124579</v>
      </c>
      <c r="DD232" s="15">
        <f ca="1">(BW232*DCF!I$46-DCF!I$5*MAX(BW232*DCF!I$46,0)-MAX(BW232-BV232,0)/Inputs!$B$24)*DCF!I$6</f>
        <v>-3970.622951230835</v>
      </c>
      <c r="DE232" s="15">
        <f ca="1">(BX232*DCF!J$46-DCF!J$5*MAX(BX232*DCF!J$46,0)-MAX(BX232-BW232,0)/Inputs!$B$24)*DCF!J$6</f>
        <v>-3188.2473727396105</v>
      </c>
      <c r="DF232" s="15">
        <f ca="1">(BY232*DCF!K$46-DCF!K$5*MAX(BY232*DCF!K$46,0)-MAX(BY232-BX232,0)/Inputs!$B$24)*DCF!K$6</f>
        <v>31.985964392637122</v>
      </c>
      <c r="DG232" s="15">
        <f ca="1">(BZ232*DCF!L$46-DCF!L$5*MAX(BZ232*DCF!L$46,0)-MAX(BZ232-BY232,0)/Inputs!$B$24)*DCF!L$6</f>
        <v>-848.65319180802703</v>
      </c>
      <c r="DH232" s="15">
        <f ca="1">(CA232*DCF!M$46-DCF!M$5*MAX(CA232*DCF!M$46,0)-MAX(CA232-BZ232,0)/Inputs!$B$24)*DCF!M$6</f>
        <v>6212.2706020763962</v>
      </c>
      <c r="DI232" s="15">
        <f ca="1">SUM(CB232:CL232)+BE232*DCF!M$10*(1+Inputs!$B$30)*(1-Inputs!$B$33)*(1-Inputs!$B$30/Inputs!$B$31)/(Inputs!$B$29-Inputs!$B$30)*DCF!M$6</f>
        <v>118631.39550629741</v>
      </c>
      <c r="DJ232" s="15">
        <f ca="1">SUM(CM232:CW232)+BP232*DCF!M$28*(1+Inputs!$B$30)*(1-Inputs!$B$33)*(1-Inputs!$B$30/Inputs!$B$31)/(Inputs!$B$29-Inputs!$B$30)*DCF!M$6</f>
        <v>310677.12520013063</v>
      </c>
      <c r="DK232" s="15">
        <f ca="1">SUM(CX232:DH232)+CA232*DCF!M$46*(1+Inputs!$B$30)*(1-Inputs!$B$33)*(1-Inputs!$B$30/Inputs!$B$31)/(Inputs!$B$29-Inputs!$B$30)*DCF!M$6</f>
        <v>195553.02481762398</v>
      </c>
      <c r="DM232" s="15">
        <f ca="1">DI232+DJ232+DK232+Inputs!$B$34+Inputs!$B$36-Inputs!$B$35</f>
        <v>701712.545524052</v>
      </c>
    </row>
    <row r="233" spans="1:117" x14ac:dyDescent="0.75">
      <c r="A233" s="11">
        <v>220</v>
      </c>
      <c r="C233" s="23">
        <f t="shared" ca="1" si="141"/>
        <v>-2.275785095096333</v>
      </c>
      <c r="D233" s="23">
        <f t="shared" ca="1" si="141"/>
        <v>-0.80844104733448474</v>
      </c>
      <c r="E233" s="23">
        <f t="shared" ca="1" si="141"/>
        <v>0.19776020265885569</v>
      </c>
      <c r="F233" s="23">
        <f t="shared" ca="1" si="141"/>
        <v>-0.80776375077978946</v>
      </c>
      <c r="G233" s="23">
        <f t="shared" ca="1" si="141"/>
        <v>1.6781115720000983</v>
      </c>
      <c r="H233" s="23">
        <f t="shared" ca="1" si="141"/>
        <v>0.51781565875943747</v>
      </c>
      <c r="I233" s="23">
        <f t="shared" ca="1" si="141"/>
        <v>0.27539753357115448</v>
      </c>
      <c r="J233" s="23">
        <f t="shared" ca="1" si="141"/>
        <v>-0.87613691386042769</v>
      </c>
      <c r="K233" s="23">
        <f t="shared" ca="1" si="141"/>
        <v>-0.81746058900743013</v>
      </c>
      <c r="L233" s="23">
        <f t="shared" ca="1" si="141"/>
        <v>0.26796269827555347</v>
      </c>
      <c r="M233" s="23">
        <f t="shared" ca="1" si="141"/>
        <v>-0.71537924727256863</v>
      </c>
      <c r="N233" s="23">
        <f ca="1">SQRT(Inputs!$B$38)*C233+SQRT(1-Inputs!$B$38)*_xlfn.NORM.S.INV(RAND())</f>
        <v>-0.23094776675554685</v>
      </c>
      <c r="O233" s="23">
        <f ca="1">SQRT(Inputs!$B$38)*D233+SQRT(1-Inputs!$B$38)*_xlfn.NORM.S.INV(RAND())</f>
        <v>-1.2490405712919894</v>
      </c>
      <c r="P233" s="23">
        <f ca="1">SQRT(Inputs!$B$38)*E233+SQRT(1-Inputs!$B$38)*_xlfn.NORM.S.INV(RAND())</f>
        <v>1.2311000436789679</v>
      </c>
      <c r="Q233" s="23">
        <f ca="1">SQRT(Inputs!$B$38)*F233+SQRT(1-Inputs!$B$38)*_xlfn.NORM.S.INV(RAND())</f>
        <v>0.27995223469209735</v>
      </c>
      <c r="R233" s="23">
        <f ca="1">SQRT(Inputs!$B$38)*G233+SQRT(1-Inputs!$B$38)*_xlfn.NORM.S.INV(RAND())</f>
        <v>2.0276296844006882</v>
      </c>
      <c r="S233" s="23">
        <f ca="1">SQRT(Inputs!$B$38)*H233+SQRT(1-Inputs!$B$38)*_xlfn.NORM.S.INV(RAND())</f>
        <v>-0.32893431803830075</v>
      </c>
      <c r="T233" s="23">
        <f ca="1">SQRT(Inputs!$B$38)*I233+SQRT(1-Inputs!$B$38)*_xlfn.NORM.S.INV(RAND())</f>
        <v>-0.72971674390339325</v>
      </c>
      <c r="U233" s="23">
        <f ca="1">SQRT(Inputs!$B$38)*J233+SQRT(1-Inputs!$B$38)*_xlfn.NORM.S.INV(RAND())</f>
        <v>-6.7286478619994816E-2</v>
      </c>
      <c r="V233" s="23">
        <f ca="1">SQRT(Inputs!$B$38)*K233+SQRT(1-Inputs!$B$38)*_xlfn.NORM.S.INV(RAND())</f>
        <v>-1.3077551131917378</v>
      </c>
      <c r="W233" s="23">
        <f ca="1">SQRT(Inputs!$B$38)*L233+SQRT(1-Inputs!$B$38)*_xlfn.NORM.S.INV(RAND())</f>
        <v>1.0535198943791988</v>
      </c>
      <c r="X233" s="23">
        <f ca="1">SQRT(Inputs!$B$38)*M233+SQRT(1-Inputs!$B$38)*_xlfn.NORM.S.INV(RAND())</f>
        <v>1.1226199699415709</v>
      </c>
      <c r="Y233" s="23">
        <f ca="1">SQRT(Inputs!$B$38)*C233+SQRT(1-Inputs!$B$38)*_xlfn.NORM.S.INV(RAND())</f>
        <v>-0.38245335624539234</v>
      </c>
      <c r="Z233" s="23">
        <f ca="1">SQRT(Inputs!$B$38)*D233+SQRT(1-Inputs!$B$38)*_xlfn.NORM.S.INV(RAND())</f>
        <v>-0.29493662003590282</v>
      </c>
      <c r="AA233" s="23">
        <f ca="1">SQRT(Inputs!$B$38)*E233+SQRT(1-Inputs!$B$38)*_xlfn.NORM.S.INV(RAND())</f>
        <v>-8.1826112459296788E-2</v>
      </c>
      <c r="AB233" s="23">
        <f ca="1">SQRT(Inputs!$B$38)*F233+SQRT(1-Inputs!$B$38)*_xlfn.NORM.S.INV(RAND())</f>
        <v>-0.86673430848065958</v>
      </c>
      <c r="AC233" s="23">
        <f ca="1">SQRT(Inputs!$B$38)*G233+SQRT(1-Inputs!$B$38)*_xlfn.NORM.S.INV(RAND())</f>
        <v>0.56880081005621252</v>
      </c>
      <c r="AD233" s="23">
        <f ca="1">SQRT(Inputs!$B$38)*H233+SQRT(1-Inputs!$B$38)*_xlfn.NORM.S.INV(RAND())</f>
        <v>-0.23773953544884596</v>
      </c>
      <c r="AE233" s="23">
        <f ca="1">SQRT(Inputs!$B$38)*I233+SQRT(1-Inputs!$B$38)*_xlfn.NORM.S.INV(RAND())</f>
        <v>-1.7942710880321664</v>
      </c>
      <c r="AF233" s="23">
        <f ca="1">SQRT(Inputs!$B$38)*J233+SQRT(1-Inputs!$B$38)*_xlfn.NORM.S.INV(RAND())</f>
        <v>4.9263930847188886E-2</v>
      </c>
      <c r="AG233" s="23">
        <f ca="1">SQRT(Inputs!$B$38)*K233+SQRT(1-Inputs!$B$38)*_xlfn.NORM.S.INV(RAND())</f>
        <v>0.14566775390505754</v>
      </c>
      <c r="AH233" s="23">
        <f ca="1">SQRT(Inputs!$B$38)*L233+SQRT(1-Inputs!$B$38)*_xlfn.NORM.S.INV(RAND())</f>
        <v>-1.5983302615224617</v>
      </c>
      <c r="AI233" s="23">
        <f ca="1">SQRT(Inputs!$B$38)*M233+SQRT(1-Inputs!$B$38)*_xlfn.NORM.S.INV(RAND())</f>
        <v>0.1649432676205933</v>
      </c>
      <c r="AJ233" s="23">
        <f ca="1">SQRT(Inputs!$B$38)*C233+SQRT(1-Inputs!$B$38)*_xlfn.NORM.S.INV(RAND())</f>
        <v>-1.1570211005634659</v>
      </c>
      <c r="AK233" s="23">
        <f ca="1">SQRT(Inputs!$B$38)*D233+SQRT(1-Inputs!$B$38)*_xlfn.NORM.S.INV(RAND())</f>
        <v>0.44031810059992754</v>
      </c>
      <c r="AL233" s="23">
        <f ca="1">SQRT(Inputs!$B$38)*E233+SQRT(1-Inputs!$B$38)*_xlfn.NORM.S.INV(RAND())</f>
        <v>6.9039950845553408E-2</v>
      </c>
      <c r="AM233" s="23">
        <f ca="1">SQRT(Inputs!$B$38)*F233+SQRT(1-Inputs!$B$38)*_xlfn.NORM.S.INV(RAND())</f>
        <v>-1.2704711620739479</v>
      </c>
      <c r="AN233" s="23">
        <f ca="1">SQRT(Inputs!$B$38)*G233+SQRT(1-Inputs!$B$38)*_xlfn.NORM.S.INV(RAND())</f>
        <v>1.7189195341455887</v>
      </c>
      <c r="AO233" s="23">
        <f ca="1">SQRT(Inputs!$B$38)*H233+SQRT(1-Inputs!$B$38)*_xlfn.NORM.S.INV(RAND())</f>
        <v>-1.5290327267330606</v>
      </c>
      <c r="AP233" s="23">
        <f ca="1">SQRT(Inputs!$B$38)*I233+SQRT(1-Inputs!$B$38)*_xlfn.NORM.S.INV(RAND())</f>
        <v>-0.44119701526513977</v>
      </c>
      <c r="AQ233" s="23">
        <f ca="1">SQRT(Inputs!$B$38)*J233+SQRT(1-Inputs!$B$38)*_xlfn.NORM.S.INV(RAND())</f>
        <v>-0.85203780677009</v>
      </c>
      <c r="AR233" s="23">
        <f ca="1">SQRT(Inputs!$B$38)*K233+SQRT(1-Inputs!$B$38)*_xlfn.NORM.S.INV(RAND())</f>
        <v>-1.0081335296274956</v>
      </c>
      <c r="AS233" s="23">
        <f ca="1">SQRT(Inputs!$B$38)*L233+SQRT(1-Inputs!$B$38)*_xlfn.NORM.S.INV(RAND())</f>
        <v>-0.57958040446545567</v>
      </c>
      <c r="AT233" s="23">
        <f ca="1">SQRT(Inputs!$B$38)*M233+SQRT(1-Inputs!$B$38)*_xlfn.NORM.S.INV(RAND())</f>
        <v>-0.89740285404756071</v>
      </c>
      <c r="AU233" s="15">
        <f ca="1">Inputs!$B$6*EXP($B$8-0.5*C$5^2+C$5*N233)</f>
        <v>4780.1547094138505</v>
      </c>
      <c r="AV233" s="15">
        <f t="shared" ca="1" si="110"/>
        <v>4842.38251518383</v>
      </c>
      <c r="AW233" s="15">
        <f t="shared" ca="1" si="111"/>
        <v>6970.9720995883345</v>
      </c>
      <c r="AX233" s="15">
        <f t="shared" ca="1" si="112"/>
        <v>8813.7931732931356</v>
      </c>
      <c r="AY233" s="15">
        <f t="shared" ca="1" si="113"/>
        <v>13649.3646919456</v>
      </c>
      <c r="AZ233" s="15">
        <f t="shared" ca="1" si="114"/>
        <v>16099.687546050396</v>
      </c>
      <c r="BA233" s="15">
        <f t="shared" ca="1" si="115"/>
        <v>18253.250849304528</v>
      </c>
      <c r="BB233" s="15">
        <f t="shared" ca="1" si="116"/>
        <v>22197.39385198311</v>
      </c>
      <c r="BC233" s="15">
        <f t="shared" ca="1" si="117"/>
        <v>23962.030368949851</v>
      </c>
      <c r="BD233" s="15">
        <f t="shared" ca="1" si="118"/>
        <v>32395.767096118747</v>
      </c>
      <c r="BE233" s="15">
        <f t="shared" ca="1" si="119"/>
        <v>43970.573478703809</v>
      </c>
      <c r="BF233" s="15">
        <f ca="1">Inputs!$B$13*EXP($B$9-0.5*C$6^2+C$6*Y233)</f>
        <v>12821.115467252474</v>
      </c>
      <c r="BG233" s="15">
        <f t="shared" ca="1" si="120"/>
        <v>14815.726631152238</v>
      </c>
      <c r="BH233" s="15">
        <f t="shared" ca="1" si="121"/>
        <v>17858.080495423128</v>
      </c>
      <c r="BI233" s="15">
        <f t="shared" ca="1" si="122"/>
        <v>19130.728676662635</v>
      </c>
      <c r="BJ233" s="15">
        <f t="shared" ca="1" si="123"/>
        <v>25456.972493924517</v>
      </c>
      <c r="BK233" s="15">
        <f t="shared" ca="1" si="124"/>
        <v>30248.548490192654</v>
      </c>
      <c r="BL233" s="15">
        <f t="shared" ca="1" si="125"/>
        <v>29447.863185486709</v>
      </c>
      <c r="BM233" s="15">
        <f t="shared" ca="1" si="126"/>
        <v>36419.986905269034</v>
      </c>
      <c r="BN233" s="15">
        <f t="shared" ca="1" si="127"/>
        <v>45580.787023881501</v>
      </c>
      <c r="BO233" s="15">
        <f t="shared" ca="1" si="128"/>
        <v>46573.54996508146</v>
      </c>
      <c r="BP233" s="15">
        <f t="shared" ca="1" si="129"/>
        <v>58404.614061127068</v>
      </c>
      <c r="BQ233" s="15">
        <f ca="1">Inputs!$B$20*EXP($B$10-0.5*C$7^2+C$7*AJ233)</f>
        <v>2845.6686102640865</v>
      </c>
      <c r="BR233" s="15">
        <f t="shared" ca="1" si="130"/>
        <v>4440.7167711092507</v>
      </c>
      <c r="BS233" s="15">
        <f t="shared" ca="1" si="131"/>
        <v>6202.8667733369412</v>
      </c>
      <c r="BT233" s="15">
        <f t="shared" ca="1" si="132"/>
        <v>6128.3587220323698</v>
      </c>
      <c r="BU233" s="15">
        <f t="shared" ca="1" si="133"/>
        <v>12873.732977445523</v>
      </c>
      <c r="BV233" s="15">
        <f t="shared" ca="1" si="134"/>
        <v>12691.474931112845</v>
      </c>
      <c r="BW233" s="15">
        <f t="shared" ca="1" si="135"/>
        <v>16131.337991190616</v>
      </c>
      <c r="BX233" s="15">
        <f t="shared" ca="1" si="136"/>
        <v>19019.550306538906</v>
      </c>
      <c r="BY233" s="15">
        <f t="shared" ca="1" si="137"/>
        <v>21974.749013480392</v>
      </c>
      <c r="BZ233" s="15">
        <f t="shared" ca="1" si="138"/>
        <v>27717.393917428726</v>
      </c>
      <c r="CA233" s="15">
        <f t="shared" ca="1" si="139"/>
        <v>33195.430294255035</v>
      </c>
      <c r="CB233" s="15">
        <f ca="1">(AU233*DCF!C$10-DCF!C$5*MAX(AU233*DCF!C$10,0)-MAX(AU233-Inputs!$B$6,0)/Inputs!$B$10)*DCF!C$6</f>
        <v>1044.3726000334907</v>
      </c>
      <c r="CC233" s="15">
        <f ca="1">(AV233*DCF!D$10-DCF!D$5*MAX(AV233*DCF!D$10,0)-MAX(AV233-AU233,0)/Inputs!$B$10)*DCF!D$6</f>
        <v>1165.1253101917355</v>
      </c>
      <c r="CD233" s="15">
        <f ca="1">(AW233*DCF!E$10-DCF!E$5*MAX(AW233*DCF!E$10,0)-MAX(AW233-AV233,0)/Inputs!$B$10)*DCF!E$6</f>
        <v>1130.0399663855096</v>
      </c>
      <c r="CE233" s="15">
        <f ca="1">(AX233*DCF!F$10-DCF!F$5*MAX(AX233*DCF!F$10,0)-MAX(AX233-AW233,0)/Inputs!$B$10)*DCF!F$6</f>
        <v>1540.5916267903767</v>
      </c>
      <c r="CF233" s="15">
        <f ca="1">(AY233*DCF!G$10-DCF!G$5*MAX(AY233*DCF!G$10,0)-MAX(AY233-AX233,0)/Inputs!$B$10)*DCF!G$6</f>
        <v>1882.8326217858405</v>
      </c>
      <c r="CG233" s="15">
        <f ca="1">(AZ233*DCF!H$10-DCF!H$5*MAX(AZ233*DCF!H$10,0)-MAX(AZ233-AY233,0)/Inputs!$B$10)*DCF!H$6</f>
        <v>2690.6671344888973</v>
      </c>
      <c r="CH233" s="15">
        <f ca="1">(BA233*DCF!I$10-DCF!I$5*MAX(BA233*DCF!I$10,0)-MAX(BA233-AZ233,0)/Inputs!$B$10)*DCF!I$6</f>
        <v>2980.9432137744443</v>
      </c>
      <c r="CI233" s="15">
        <f ca="1">(BB233*DCF!J$10-DCF!J$5*MAX(BB233*DCF!J$10,0)-MAX(BB233-BA233,0)/Inputs!$B$10)*DCF!J$6</f>
        <v>3211.4544123575879</v>
      </c>
      <c r="CJ233" s="15">
        <f ca="1">(BC233*DCF!K$10-DCF!K$5*MAX(BC233*DCF!K$10,0)-MAX(BC233-BB233,0)/Inputs!$B$10)*DCF!K$6</f>
        <v>3610.479807308689</v>
      </c>
      <c r="CK233" s="15">
        <f ca="1">(BD233*DCF!L$10-DCF!L$5*MAX(BD233*DCF!L$10,0)-MAX(BD233-BC233,0)/Inputs!$B$10)*DCF!L$6</f>
        <v>3795.2790020171133</v>
      </c>
      <c r="CL233" s="15">
        <f ca="1">(BE233*DCF!M$10-DCF!M$5*MAX(BE233*DCF!M$10,0)-MAX(BE233-BD233,0)/Inputs!$B$10)*DCF!M$6</f>
        <v>4822.0823371577962</v>
      </c>
      <c r="CM233" s="15">
        <f ca="1">(BF233*DCF!C$28-DCF!C$5*MAX(BF233*DCF!C$28,0)-MAX(BF233-Inputs!$B$13,0)/Inputs!$B$17)*DCF!C$6</f>
        <v>3581.7158621879275</v>
      </c>
      <c r="CN233" s="15">
        <f ca="1">(BG233*DCF!D$28-DCF!D$5*MAX(BG233*DCF!D$28,0)-MAX(BG233-BF233,0)/Inputs!$B$17)*DCF!D$6</f>
        <v>3938.0311865538833</v>
      </c>
      <c r="CO233" s="15">
        <f ca="1">(BH233*DCF!E$28-DCF!E$5*MAX(BH233*DCF!E$28,0)-MAX(BH233-BG233,0)/Inputs!$B$17)*DCF!E$6</f>
        <v>4458.1203158949374</v>
      </c>
      <c r="CP233" s="15">
        <f ca="1">(BI233*DCF!F$28-DCF!F$5*MAX(BI233*DCF!F$28,0)-MAX(BI233-BH233,0)/Inputs!$B$17)*DCF!F$6</f>
        <v>4961.7831986870724</v>
      </c>
      <c r="CQ233" s="15">
        <f ca="1">(BJ233*DCF!G$28-DCF!G$5*MAX(BJ233*DCF!G$28,0)-MAX(BJ233-BI233,0)/Inputs!$B$17)*DCF!G$6</f>
        <v>5540.9929406370466</v>
      </c>
      <c r="CR233" s="15">
        <f ca="1">(BK233*DCF!H$28-DCF!H$5*MAX(BK233*DCF!H$28,0)-MAX(BK233-BJ233,0)/Inputs!$B$17)*DCF!H$6</f>
        <v>6736.3233244546118</v>
      </c>
      <c r="CS233" s="15">
        <f ca="1">(BL233*DCF!I$28-DCF!I$5*MAX(BL233*DCF!I$28,0)-MAX(BL233-BK233,0)/Inputs!$B$17)*DCF!I$6</f>
        <v>6924.7544641124759</v>
      </c>
      <c r="CT233" s="15">
        <f ca="1">(BM233*DCF!J$28-DCF!J$5*MAX(BM233*DCF!J$28,0)-MAX(BM233-BL233,0)/Inputs!$B$17)*DCF!J$6</f>
        <v>7200.2338858030334</v>
      </c>
      <c r="CU233" s="15">
        <f ca="1">(BN233*DCF!K$28-DCF!K$5*MAX(BN233*DCF!K$28,0)-MAX(BN233-BM233,0)/Inputs!$B$17)*DCF!K$6</f>
        <v>8503.8219731015088</v>
      </c>
      <c r="CV233" s="15">
        <f ca="1">(BO233*DCF!L$28-DCF!L$5*MAX(BO233*DCF!L$28,0)-MAX(BO233-BN233,0)/Inputs!$B$17)*DCF!L$6</f>
        <v>9180.0680087433448</v>
      </c>
      <c r="CW233" s="15">
        <f ca="1">(BP233*DCF!M$28-DCF!M$5*MAX(BP233*DCF!M$28,0)-MAX(BP233-BO233,0)/Inputs!$B$17)*DCF!M$6</f>
        <v>9752.1832934463819</v>
      </c>
      <c r="CX233" s="15">
        <f ca="1">(BQ233*DCF!C$46-DCF!C$5*MAX(BQ233*DCF!C$46,0)-MAX(BQ233-Inputs!$B$20,0)/Inputs!$B$24)*DCF!C$6</f>
        <v>-657.1982933635303</v>
      </c>
      <c r="CY233" s="15">
        <f ca="1">(BR233*DCF!D$46-DCF!D$5*MAX(BR233*DCF!D$46,0)-MAX(BR233-BQ233,0)/Inputs!$B$24)*DCF!D$6</f>
        <v>-1438.5206041053561</v>
      </c>
      <c r="CZ233" s="15">
        <f ca="1">(BS233*DCF!E$46-DCF!E$5*MAX(BS233*DCF!E$46,0)-MAX(BS233-BR233,0)/Inputs!$B$24)*DCF!E$6</f>
        <v>-1428.0908156043163</v>
      </c>
      <c r="DA233" s="15">
        <f ca="1">(BT233*DCF!F$46-DCF!F$5*MAX(BT233*DCF!F$46,0)-MAX(BT233-BS233,0)/Inputs!$B$24)*DCF!F$6</f>
        <v>-446.30582857792689</v>
      </c>
      <c r="DB233" s="15">
        <f ca="1">(BU233*DCF!G$46-DCF!G$5*MAX(BU233*DCF!G$46,0)-MAX(BU233-BT233,0)/Inputs!$B$24)*DCF!G$6</f>
        <v>-2702.0575691692629</v>
      </c>
      <c r="DC233" s="15">
        <f ca="1">(BV233*DCF!H$46-DCF!H$5*MAX(BV233*DCF!H$46,0)-MAX(BV233-BU233,0)/Inputs!$B$24)*DCF!H$6</f>
        <v>0</v>
      </c>
      <c r="DD233" s="15">
        <f ca="1">(BW233*DCF!I$46-DCF!I$5*MAX(BW233*DCF!I$46,0)-MAX(BW233-BV233,0)/Inputs!$B$24)*DCF!I$6</f>
        <v>-614.89210861025401</v>
      </c>
      <c r="DE233" s="15">
        <f ca="1">(BX233*DCF!J$46-DCF!J$5*MAX(BX233*DCF!J$46,0)-MAX(BX233-BW233,0)/Inputs!$B$24)*DCF!J$6</f>
        <v>31.910805237893591</v>
      </c>
      <c r="DF233" s="15">
        <f ca="1">(BY233*DCF!K$46-DCF!K$5*MAX(BY233*DCF!K$46,0)-MAX(BY233-BX233,0)/Inputs!$B$24)*DCF!K$6</f>
        <v>531.32595979892199</v>
      </c>
      <c r="DG233" s="15">
        <f ca="1">(BZ233*DCF!L$46-DCF!L$5*MAX(BZ233*DCF!L$46,0)-MAX(BZ233-BY233,0)/Inputs!$B$24)*DCF!L$6</f>
        <v>616.39575809443409</v>
      </c>
      <c r="DH233" s="15">
        <f ca="1">(CA233*DCF!M$46-DCF!M$5*MAX(CA233*DCF!M$46,0)-MAX(CA233-BZ233,0)/Inputs!$B$24)*DCF!M$6</f>
        <v>1457.1739647588686</v>
      </c>
      <c r="DI233" s="15">
        <f ca="1">SUM(CB233:CL233)+BE233*DCF!M$10*(1+Inputs!$B$30)*(1-Inputs!$B$33)*(1-Inputs!$B$30/Inputs!$B$31)/(Inputs!$B$29-Inputs!$B$30)*DCF!M$6</f>
        <v>150244.55547416382</v>
      </c>
      <c r="DJ233" s="15">
        <f ca="1">SUM(CM233:CW233)+BP233*DCF!M$28*(1+Inputs!$B$30)*(1-Inputs!$B$33)*(1-Inputs!$B$30/Inputs!$B$31)/(Inputs!$B$29-Inputs!$B$30)*DCF!M$6</f>
        <v>287499.1127911997</v>
      </c>
      <c r="DK233" s="15">
        <f ca="1">SUM(CX233:DH233)+CA233*DCF!M$46*(1+Inputs!$B$30)*(1-Inputs!$B$33)*(1-Inputs!$B$30/Inputs!$B$31)/(Inputs!$B$29-Inputs!$B$30)*DCF!M$6</f>
        <v>46673.80875347821</v>
      </c>
      <c r="DM233" s="15">
        <f ca="1">DI233+DJ233+DK233+Inputs!$B$34+Inputs!$B$36-Inputs!$B$35</f>
        <v>561268.47701884178</v>
      </c>
    </row>
    <row r="234" spans="1:117" x14ac:dyDescent="0.75">
      <c r="A234" s="11">
        <v>221</v>
      </c>
      <c r="C234" s="23">
        <f t="shared" ref="C234:M243" ca="1" si="142">_xlfn.NORM.S.INV(RAND())</f>
        <v>1.9196869607167735</v>
      </c>
      <c r="D234" s="23">
        <f t="shared" ca="1" si="142"/>
        <v>1.5523769471054858</v>
      </c>
      <c r="E234" s="23">
        <f t="shared" ca="1" si="142"/>
        <v>-1.1502527667555074</v>
      </c>
      <c r="F234" s="23">
        <f t="shared" ca="1" si="142"/>
        <v>0.96706231442609425</v>
      </c>
      <c r="G234" s="23">
        <f t="shared" ca="1" si="142"/>
        <v>0.28108416658165364</v>
      </c>
      <c r="H234" s="23">
        <f t="shared" ca="1" si="142"/>
        <v>1.4547972833717933</v>
      </c>
      <c r="I234" s="23">
        <f t="shared" ca="1" si="142"/>
        <v>-0.58474541503217492</v>
      </c>
      <c r="J234" s="23">
        <f t="shared" ca="1" si="142"/>
        <v>0.77845459057265332</v>
      </c>
      <c r="K234" s="23">
        <f t="shared" ca="1" si="142"/>
        <v>-1.2996951031515522E-2</v>
      </c>
      <c r="L234" s="23">
        <f t="shared" ca="1" si="142"/>
        <v>1.3194440710979152</v>
      </c>
      <c r="M234" s="23">
        <f t="shared" ca="1" si="142"/>
        <v>0.94765361881804888</v>
      </c>
      <c r="N234" s="23">
        <f ca="1">SQRT(Inputs!$B$38)*C234+SQRT(1-Inputs!$B$38)*_xlfn.NORM.S.INV(RAND())</f>
        <v>0.62783269090062666</v>
      </c>
      <c r="O234" s="23">
        <f ca="1">SQRT(Inputs!$B$38)*D234+SQRT(1-Inputs!$B$38)*_xlfn.NORM.S.INV(RAND())</f>
        <v>1.0908624003835798</v>
      </c>
      <c r="P234" s="23">
        <f ca="1">SQRT(Inputs!$B$38)*E234+SQRT(1-Inputs!$B$38)*_xlfn.NORM.S.INV(RAND())</f>
        <v>-1.3319563215565013</v>
      </c>
      <c r="Q234" s="23">
        <f ca="1">SQRT(Inputs!$B$38)*F234+SQRT(1-Inputs!$B$38)*_xlfn.NORM.S.INV(RAND())</f>
        <v>0.43384163122820807</v>
      </c>
      <c r="R234" s="23">
        <f ca="1">SQRT(Inputs!$B$38)*G234+SQRT(1-Inputs!$B$38)*_xlfn.NORM.S.INV(RAND())</f>
        <v>-0.90453505568299153</v>
      </c>
      <c r="S234" s="23">
        <f ca="1">SQRT(Inputs!$B$38)*H234+SQRT(1-Inputs!$B$38)*_xlfn.NORM.S.INV(RAND())</f>
        <v>1.7348010548241095</v>
      </c>
      <c r="T234" s="23">
        <f ca="1">SQRT(Inputs!$B$38)*I234+SQRT(1-Inputs!$B$38)*_xlfn.NORM.S.INV(RAND())</f>
        <v>-0.37158803564862686</v>
      </c>
      <c r="U234" s="23">
        <f ca="1">SQRT(Inputs!$B$38)*J234+SQRT(1-Inputs!$B$38)*_xlfn.NORM.S.INV(RAND())</f>
        <v>1.0647797790845499</v>
      </c>
      <c r="V234" s="23">
        <f ca="1">SQRT(Inputs!$B$38)*K234+SQRT(1-Inputs!$B$38)*_xlfn.NORM.S.INV(RAND())</f>
        <v>0.78432480773399726</v>
      </c>
      <c r="W234" s="23">
        <f ca="1">SQRT(Inputs!$B$38)*L234+SQRT(1-Inputs!$B$38)*_xlfn.NORM.S.INV(RAND())</f>
        <v>1.4135430593161349</v>
      </c>
      <c r="X234" s="23">
        <f ca="1">SQRT(Inputs!$B$38)*M234+SQRT(1-Inputs!$B$38)*_xlfn.NORM.S.INV(RAND())</f>
        <v>-2.9282443305333472E-2</v>
      </c>
      <c r="Y234" s="23">
        <f ca="1">SQRT(Inputs!$B$38)*C234+SQRT(1-Inputs!$B$38)*_xlfn.NORM.S.INV(RAND())</f>
        <v>0.88277746604969476</v>
      </c>
      <c r="Z234" s="23">
        <f ca="1">SQRT(Inputs!$B$38)*D234+SQRT(1-Inputs!$B$38)*_xlfn.NORM.S.INV(RAND())</f>
        <v>0.34233689143075596</v>
      </c>
      <c r="AA234" s="23">
        <f ca="1">SQRT(Inputs!$B$38)*E234+SQRT(1-Inputs!$B$38)*_xlfn.NORM.S.INV(RAND())</f>
        <v>0.26393953530621939</v>
      </c>
      <c r="AB234" s="23">
        <f ca="1">SQRT(Inputs!$B$38)*F234+SQRT(1-Inputs!$B$38)*_xlfn.NORM.S.INV(RAND())</f>
        <v>1.5620670751718875</v>
      </c>
      <c r="AC234" s="23">
        <f ca="1">SQRT(Inputs!$B$38)*G234+SQRT(1-Inputs!$B$38)*_xlfn.NORM.S.INV(RAND())</f>
        <v>-1.0465833270121578</v>
      </c>
      <c r="AD234" s="23">
        <f ca="1">SQRT(Inputs!$B$38)*H234+SQRT(1-Inputs!$B$38)*_xlfn.NORM.S.INV(RAND())</f>
        <v>1.3991858117315563</v>
      </c>
      <c r="AE234" s="23">
        <f ca="1">SQRT(Inputs!$B$38)*I234+SQRT(1-Inputs!$B$38)*_xlfn.NORM.S.INV(RAND())</f>
        <v>-1.1388058525222031</v>
      </c>
      <c r="AF234" s="23">
        <f ca="1">SQRT(Inputs!$B$38)*J234+SQRT(1-Inputs!$B$38)*_xlfn.NORM.S.INV(RAND())</f>
        <v>1.9816289828068234</v>
      </c>
      <c r="AG234" s="23">
        <f ca="1">SQRT(Inputs!$B$38)*K234+SQRT(1-Inputs!$B$38)*_xlfn.NORM.S.INV(RAND())</f>
        <v>-2.1549918760778097</v>
      </c>
      <c r="AH234" s="23">
        <f ca="1">SQRT(Inputs!$B$38)*L234+SQRT(1-Inputs!$B$38)*_xlfn.NORM.S.INV(RAND())</f>
        <v>-0.7434970034379379</v>
      </c>
      <c r="AI234" s="23">
        <f ca="1">SQRT(Inputs!$B$38)*M234+SQRT(1-Inputs!$B$38)*_xlfn.NORM.S.INV(RAND())</f>
        <v>1.3334447199177064</v>
      </c>
      <c r="AJ234" s="23">
        <f ca="1">SQRT(Inputs!$B$38)*C234+SQRT(1-Inputs!$B$38)*_xlfn.NORM.S.INV(RAND())</f>
        <v>-6.9038421873731215E-2</v>
      </c>
      <c r="AK234" s="23">
        <f ca="1">SQRT(Inputs!$B$38)*D234+SQRT(1-Inputs!$B$38)*_xlfn.NORM.S.INV(RAND())</f>
        <v>0.47966849758448216</v>
      </c>
      <c r="AL234" s="23">
        <f ca="1">SQRT(Inputs!$B$38)*E234+SQRT(1-Inputs!$B$38)*_xlfn.NORM.S.INV(RAND())</f>
        <v>-0.87652058202939431</v>
      </c>
      <c r="AM234" s="23">
        <f ca="1">SQRT(Inputs!$B$38)*F234+SQRT(1-Inputs!$B$38)*_xlfn.NORM.S.INV(RAND())</f>
        <v>0.12197961163823312</v>
      </c>
      <c r="AN234" s="23">
        <f ca="1">SQRT(Inputs!$B$38)*G234+SQRT(1-Inputs!$B$38)*_xlfn.NORM.S.INV(RAND())</f>
        <v>1.4214902133556642</v>
      </c>
      <c r="AO234" s="23">
        <f ca="1">SQRT(Inputs!$B$38)*H234+SQRT(1-Inputs!$B$38)*_xlfn.NORM.S.INV(RAND())</f>
        <v>0.10422058084248376</v>
      </c>
      <c r="AP234" s="23">
        <f ca="1">SQRT(Inputs!$B$38)*I234+SQRT(1-Inputs!$B$38)*_xlfn.NORM.S.INV(RAND())</f>
        <v>-0.89343807968933597</v>
      </c>
      <c r="AQ234" s="23">
        <f ca="1">SQRT(Inputs!$B$38)*J234+SQRT(1-Inputs!$B$38)*_xlfn.NORM.S.INV(RAND())</f>
        <v>-0.42916423689793742</v>
      </c>
      <c r="AR234" s="23">
        <f ca="1">SQRT(Inputs!$B$38)*K234+SQRT(1-Inputs!$B$38)*_xlfn.NORM.S.INV(RAND())</f>
        <v>0.34409809843297012</v>
      </c>
      <c r="AS234" s="23">
        <f ca="1">SQRT(Inputs!$B$38)*L234+SQRT(1-Inputs!$B$38)*_xlfn.NORM.S.INV(RAND())</f>
        <v>1.4543776961285075</v>
      </c>
      <c r="AT234" s="23">
        <f ca="1">SQRT(Inputs!$B$38)*M234+SQRT(1-Inputs!$B$38)*_xlfn.NORM.S.INV(RAND())</f>
        <v>6.1600233358243106E-2</v>
      </c>
      <c r="AU234" s="15">
        <f ca="1">Inputs!$B$6*EXP($B$8-0.5*C$5^2+C$5*N234)</f>
        <v>5493.0647699945084</v>
      </c>
      <c r="AV234" s="15">
        <f t="shared" ca="1" si="110"/>
        <v>7849.5869534282829</v>
      </c>
      <c r="AW234" s="15">
        <f t="shared" ca="1" si="111"/>
        <v>7997.2738703602236</v>
      </c>
      <c r="AX234" s="15">
        <f t="shared" ca="1" si="112"/>
        <v>10307.685496858276</v>
      </c>
      <c r="AY234" s="15">
        <f t="shared" ca="1" si="113"/>
        <v>11334.184854217281</v>
      </c>
      <c r="AZ234" s="15">
        <f t="shared" ca="1" si="114"/>
        <v>16779.998287180326</v>
      </c>
      <c r="BA234" s="15">
        <f t="shared" ca="1" si="115"/>
        <v>19751.16681830692</v>
      </c>
      <c r="BB234" s="15">
        <f t="shared" ca="1" si="116"/>
        <v>26903.747474404325</v>
      </c>
      <c r="BC234" s="15">
        <f t="shared" ca="1" si="117"/>
        <v>35541.799412040513</v>
      </c>
      <c r="BD234" s="15">
        <f t="shared" ca="1" si="118"/>
        <v>49696.820063984138</v>
      </c>
      <c r="BE234" s="15">
        <f t="shared" ca="1" si="119"/>
        <v>60734.880425144394</v>
      </c>
      <c r="BF234" s="15">
        <f ca="1">Inputs!$B$13*EXP($B$9-0.5*C$6^2+C$6*Y234)</f>
        <v>16476.292770638476</v>
      </c>
      <c r="BG234" s="15">
        <f t="shared" ca="1" si="120"/>
        <v>21359.720555708049</v>
      </c>
      <c r="BH234" s="15">
        <f t="shared" ca="1" si="121"/>
        <v>27265.48425549487</v>
      </c>
      <c r="BI234" s="15">
        <f t="shared" ca="1" si="122"/>
        <v>42448.908665431867</v>
      </c>
      <c r="BJ234" s="15">
        <f t="shared" ca="1" si="123"/>
        <v>44752.378613014407</v>
      </c>
      <c r="BK234" s="15">
        <f t="shared" ca="1" si="124"/>
        <v>66450.648870674951</v>
      </c>
      <c r="BL234" s="15">
        <f t="shared" ca="1" si="125"/>
        <v>70426.915495016292</v>
      </c>
      <c r="BM234" s="15">
        <f t="shared" ca="1" si="126"/>
        <v>110733.33409387206</v>
      </c>
      <c r="BN234" s="15">
        <f t="shared" ca="1" si="127"/>
        <v>105192.49428791259</v>
      </c>
      <c r="BO234" s="15">
        <f t="shared" ca="1" si="128"/>
        <v>118712.48304679491</v>
      </c>
      <c r="BP234" s="15">
        <f t="shared" ca="1" si="129"/>
        <v>169941.38034803531</v>
      </c>
      <c r="BQ234" s="15">
        <f ca="1">Inputs!$B$20*EXP($B$10-0.5*C$7^2+C$7*AJ234)</f>
        <v>4185.7532409275364</v>
      </c>
      <c r="BR234" s="15">
        <f t="shared" ca="1" si="130"/>
        <v>6614.0840286615321</v>
      </c>
      <c r="BS234" s="15">
        <f t="shared" ca="1" si="131"/>
        <v>7041.5572998861289</v>
      </c>
      <c r="BT234" s="15">
        <f t="shared" ca="1" si="132"/>
        <v>10024.473829728835</v>
      </c>
      <c r="BU234" s="15">
        <f t="shared" ca="1" si="133"/>
        <v>19595.944235753228</v>
      </c>
      <c r="BV234" s="15">
        <f t="shared" ca="1" si="134"/>
        <v>27911.357798204823</v>
      </c>
      <c r="BW234" s="15">
        <f t="shared" ca="1" si="135"/>
        <v>32238.15064539772</v>
      </c>
      <c r="BX234" s="15">
        <f t="shared" ca="1" si="136"/>
        <v>41373.034960208293</v>
      </c>
      <c r="BY234" s="15">
        <f t="shared" ca="1" si="137"/>
        <v>61915.545553247692</v>
      </c>
      <c r="BZ234" s="15">
        <f t="shared" ca="1" si="138"/>
        <v>113505.09324075257</v>
      </c>
      <c r="CA234" s="15">
        <f t="shared" ca="1" si="139"/>
        <v>161195.09240391888</v>
      </c>
      <c r="CB234" s="15">
        <f ca="1">(AU234*DCF!C$10-DCF!C$5*MAX(AU234*DCF!C$10,0)-MAX(AU234-Inputs!$B$6,0)/Inputs!$B$10)*DCF!C$6</f>
        <v>1039.2894242318748</v>
      </c>
      <c r="CC234" s="15">
        <f ca="1">(AV234*DCF!D$10-DCF!D$5*MAX(AV234*DCF!D$10,0)-MAX(AV234-AU234,0)/Inputs!$B$10)*DCF!D$6</f>
        <v>1338.7073808286541</v>
      </c>
      <c r="CD234" s="15">
        <f ca="1">(AW234*DCF!E$10-DCF!E$5*MAX(AW234*DCF!E$10,0)-MAX(AW234-AV234,0)/Inputs!$B$10)*DCF!E$6</f>
        <v>1813.1780211245768</v>
      </c>
      <c r="CE234" s="15">
        <f ca="1">(AX234*DCF!F$10-DCF!F$5*MAX(AX234*DCF!F$10,0)-MAX(AX234-AW234,0)/Inputs!$B$10)*DCF!F$6</f>
        <v>1769.4119391266549</v>
      </c>
      <c r="CF234" s="15">
        <f ca="1">(AY234*DCF!G$10-DCF!G$5*MAX(AY234*DCF!G$10,0)-MAX(AY234-AX234,0)/Inputs!$B$10)*DCF!G$6</f>
        <v>2137.9828142287729</v>
      </c>
      <c r="CG234" s="15">
        <f ca="1">(AZ234*DCF!H$10-DCF!H$5*MAX(AZ234*DCF!H$10,0)-MAX(AZ234-AY234,0)/Inputs!$B$10)*DCF!H$6</f>
        <v>2290.8468993082161</v>
      </c>
      <c r="CH234" s="15">
        <f ca="1">(BA234*DCF!I$10-DCF!I$5*MAX(BA234*DCF!I$10,0)-MAX(BA234-AZ234,0)/Inputs!$B$10)*DCF!I$6</f>
        <v>3120.441913501782</v>
      </c>
      <c r="CI234" s="15">
        <f ca="1">(BB234*DCF!J$10-DCF!J$5*MAX(BB234*DCF!J$10,0)-MAX(BB234-BA234,0)/Inputs!$B$10)*DCF!J$6</f>
        <v>3532.8897586650137</v>
      </c>
      <c r="CJ234" s="15">
        <f ca="1">(BC234*DCF!K$10-DCF!K$5*MAX(BC234*DCF!K$10,0)-MAX(BC234-BB234,0)/Inputs!$B$10)*DCF!K$6</f>
        <v>4512.4631247974266</v>
      </c>
      <c r="CK234" s="15">
        <f ca="1">(BD234*DCF!L$10-DCF!L$5*MAX(BD234*DCF!L$10,0)-MAX(BD234-BC234,0)/Inputs!$B$10)*DCF!L$6</f>
        <v>5664.7521386921317</v>
      </c>
      <c r="CL234" s="15">
        <f ca="1">(BE234*DCF!M$10-DCF!M$5*MAX(BE234*DCF!M$10,0)-MAX(BE234-BD234,0)/Inputs!$B$10)*DCF!M$6</f>
        <v>7251.8629249673404</v>
      </c>
      <c r="CM234" s="15">
        <f ca="1">(BF234*DCF!C$28-DCF!C$5*MAX(BF234*DCF!C$28,0)-MAX(BF234-Inputs!$B$13,0)/Inputs!$B$17)*DCF!C$6</f>
        <v>3853.1002018930708</v>
      </c>
      <c r="CN234" s="15">
        <f ca="1">(BG234*DCF!D$28-DCF!D$5*MAX(BG234*DCF!D$28,0)-MAX(BG234-BF234,0)/Inputs!$B$17)*DCF!D$6</f>
        <v>5249.0712903215253</v>
      </c>
      <c r="CO234" s="15">
        <f ca="1">(BH234*DCF!E$28-DCF!E$5*MAX(BH234*DCF!E$28,0)-MAX(BH234-BG234,0)/Inputs!$B$17)*DCF!E$6</f>
        <v>6558.1259087830304</v>
      </c>
      <c r="CP234" s="15">
        <f ca="1">(BI234*DCF!F$28-DCF!F$5*MAX(BI234*DCF!F$28,0)-MAX(BI234-BH234,0)/Inputs!$B$17)*DCF!F$6</f>
        <v>8759.3781556400918</v>
      </c>
      <c r="CQ234" s="15">
        <f ca="1">(BJ234*DCF!G$28-DCF!G$5*MAX(BJ234*DCF!G$28,0)-MAX(BJ234-BI234,0)/Inputs!$B$17)*DCF!G$6</f>
        <v>11223.923276785914</v>
      </c>
      <c r="CR234" s="15">
        <f ca="1">(BK234*DCF!H$28-DCF!H$5*MAX(BK234*DCF!H$28,0)-MAX(BK234-BJ234,0)/Inputs!$B$17)*DCF!H$6</f>
        <v>13062.676330134509</v>
      </c>
      <c r="CS234" s="15">
        <f ca="1">(BL234*DCF!I$28-DCF!I$5*MAX(BL234*DCF!I$28,0)-MAX(BL234-BK234,0)/Inputs!$B$17)*DCF!I$6</f>
        <v>15990.386910189663</v>
      </c>
      <c r="CT234" s="15">
        <f ca="1">(BM234*DCF!J$28-DCF!J$5*MAX(BM234*DCF!J$28,0)-MAX(BM234-BL234,0)/Inputs!$B$17)*DCF!J$6</f>
        <v>19358.424338670109</v>
      </c>
      <c r="CU234" s="15">
        <f ca="1">(BN234*DCF!K$28-DCF!K$5*MAX(BN234*DCF!K$28,0)-MAX(BN234-BM234,0)/Inputs!$B$17)*DCF!K$6</f>
        <v>22214.891030759703</v>
      </c>
      <c r="CV234" s="15">
        <f ca="1">(BO234*DCF!L$28-DCF!L$5*MAX(BO234*DCF!L$28,0)-MAX(BO234-BN234,0)/Inputs!$B$17)*DCF!L$6</f>
        <v>22155.82285539027</v>
      </c>
      <c r="CW234" s="15">
        <f ca="1">(BP234*DCF!M$28-DCF!M$5*MAX(BP234*DCF!M$28,0)-MAX(BP234-BO234,0)/Inputs!$B$17)*DCF!M$6</f>
        <v>26619.709798627202</v>
      </c>
      <c r="CX234" s="15">
        <f ca="1">(BQ234*DCF!C$46-DCF!C$5*MAX(BQ234*DCF!C$46,0)-MAX(BQ234-Inputs!$B$20,0)/Inputs!$B$24)*DCF!C$6</f>
        <v>-1421.5380422130736</v>
      </c>
      <c r="CY234" s="15">
        <f ca="1">(BR234*DCF!D$46-DCF!D$5*MAX(BR234*DCF!D$46,0)-MAX(BR234-BQ234,0)/Inputs!$B$24)*DCF!D$6</f>
        <v>-2165.0184914095689</v>
      </c>
      <c r="CZ234" s="15">
        <f ca="1">(BS234*DCF!E$46-DCF!E$5*MAX(BS234*DCF!E$46,0)-MAX(BS234-BR234,0)/Inputs!$B$24)*DCF!E$6</f>
        <v>-1001.1746063463457</v>
      </c>
      <c r="DA234" s="15">
        <f ca="1">(BT234*DCF!F$46-DCF!F$5*MAX(BT234*DCF!F$46,0)-MAX(BT234-BS234,0)/Inputs!$B$24)*DCF!F$6</f>
        <v>-1816.2197695396753</v>
      </c>
      <c r="DB234" s="15">
        <f ca="1">(BU234*DCF!G$46-DCF!G$5*MAX(BU234*DCF!G$46,0)-MAX(BU234-BT234,0)/Inputs!$B$24)*DCF!G$6</f>
        <v>-3878.8223826545141</v>
      </c>
      <c r="DC234" s="15">
        <f ca="1">(BV234*DCF!H$46-DCF!H$5*MAX(BV234*DCF!H$46,0)-MAX(BV234-BU234,0)/Inputs!$B$24)*DCF!H$6</f>
        <v>-2583.9638151476247</v>
      </c>
      <c r="DD234" s="15">
        <f ca="1">(BW234*DCF!I$46-DCF!I$5*MAX(BW234*DCF!I$46,0)-MAX(BW234-BV234,0)/Inputs!$B$24)*DCF!I$6</f>
        <v>-497.50225832901509</v>
      </c>
      <c r="DE234" s="15">
        <f ca="1">(BX234*DCF!J$46-DCF!J$5*MAX(BX234*DCF!J$46,0)-MAX(BX234-BW234,0)/Inputs!$B$24)*DCF!J$6</f>
        <v>-686.93770457090534</v>
      </c>
      <c r="DF234" s="15">
        <f ca="1">(BY234*DCF!K$46-DCF!K$5*MAX(BY234*DCF!K$46,0)-MAX(BY234-BX234,0)/Inputs!$B$24)*DCF!K$6</f>
        <v>-1495.5454865500105</v>
      </c>
      <c r="DG234" s="15">
        <f ca="1">(BZ234*DCF!L$46-DCF!L$5*MAX(BZ234*DCF!L$46,0)-MAX(BZ234-BY234,0)/Inputs!$B$24)*DCF!L$6</f>
        <v>-3828.80372597225</v>
      </c>
      <c r="DH234" s="15">
        <f ca="1">(CA234*DCF!M$46-DCF!M$5*MAX(CA234*DCF!M$46,0)-MAX(CA234-BZ234,0)/Inputs!$B$24)*DCF!M$6</f>
        <v>2667.1725326534365</v>
      </c>
      <c r="DI234" s="15">
        <f ca="1">SUM(CB234:CL234)+BE234*DCF!M$10*(1+Inputs!$B$30)*(1-Inputs!$B$33)*(1-Inputs!$B$30/Inputs!$B$31)/(Inputs!$B$29-Inputs!$B$30)*DCF!M$6</f>
        <v>203497.80169829843</v>
      </c>
      <c r="DJ234" s="15">
        <f ca="1">SUM(CM234:CW234)+BP234*DCF!M$28*(1+Inputs!$B$30)*(1-Inputs!$B$33)*(1-Inputs!$B$30/Inputs!$B$31)/(Inputs!$B$29-Inputs!$B$30)*DCF!M$6</f>
        <v>785644.32176478428</v>
      </c>
      <c r="DK234" s="15">
        <f ca="1">SUM(CX234:DH234)+CA234*DCF!M$46*(1+Inputs!$B$30)*(1-Inputs!$B$33)*(1-Inputs!$B$30/Inputs!$B$31)/(Inputs!$B$29-Inputs!$B$30)*DCF!M$6</f>
        <v>232518.35388577121</v>
      </c>
      <c r="DM234" s="15">
        <f ca="1">DI234+DJ234+DK234+Inputs!$B$34+Inputs!$B$36-Inputs!$B$35</f>
        <v>1298511.4773488538</v>
      </c>
    </row>
    <row r="235" spans="1:117" x14ac:dyDescent="0.75">
      <c r="A235" s="11">
        <v>222</v>
      </c>
      <c r="C235" s="23">
        <f t="shared" ca="1" si="142"/>
        <v>-1.2322277733213995</v>
      </c>
      <c r="D235" s="23">
        <f t="shared" ca="1" si="142"/>
        <v>3.5880070713107358E-2</v>
      </c>
      <c r="E235" s="23">
        <f t="shared" ca="1" si="142"/>
        <v>-0.104942098504071</v>
      </c>
      <c r="F235" s="23">
        <f t="shared" ca="1" si="142"/>
        <v>-0.44467595738674842</v>
      </c>
      <c r="G235" s="23">
        <f t="shared" ca="1" si="142"/>
        <v>0.310387331784025</v>
      </c>
      <c r="H235" s="23">
        <f t="shared" ca="1" si="142"/>
        <v>1.2666124686685387</v>
      </c>
      <c r="I235" s="23">
        <f t="shared" ca="1" si="142"/>
        <v>-0.5701978086594548</v>
      </c>
      <c r="J235" s="23">
        <f t="shared" ca="1" si="142"/>
        <v>0.92669294977578709</v>
      </c>
      <c r="K235" s="23">
        <f t="shared" ca="1" si="142"/>
        <v>0.82925826552864201</v>
      </c>
      <c r="L235" s="23">
        <f t="shared" ca="1" si="142"/>
        <v>1.5816160037916764</v>
      </c>
      <c r="M235" s="23">
        <f t="shared" ca="1" si="142"/>
        <v>-1.2115785550621083</v>
      </c>
      <c r="N235" s="23">
        <f ca="1">SQRT(Inputs!$B$38)*C235+SQRT(1-Inputs!$B$38)*_xlfn.NORM.S.INV(RAND())</f>
        <v>-0.70137848489338961</v>
      </c>
      <c r="O235" s="23">
        <f ca="1">SQRT(Inputs!$B$38)*D235+SQRT(1-Inputs!$B$38)*_xlfn.NORM.S.INV(RAND())</f>
        <v>4.8742807431660463E-2</v>
      </c>
      <c r="P235" s="23">
        <f ca="1">SQRT(Inputs!$B$38)*E235+SQRT(1-Inputs!$B$38)*_xlfn.NORM.S.INV(RAND())</f>
        <v>0.56357210610749242</v>
      </c>
      <c r="Q235" s="23">
        <f ca="1">SQRT(Inputs!$B$38)*F235+SQRT(1-Inputs!$B$38)*_xlfn.NORM.S.INV(RAND())</f>
        <v>-0.19944795570072321</v>
      </c>
      <c r="R235" s="23">
        <f ca="1">SQRT(Inputs!$B$38)*G235+SQRT(1-Inputs!$B$38)*_xlfn.NORM.S.INV(RAND())</f>
        <v>-2.0711812866395811</v>
      </c>
      <c r="S235" s="23">
        <f ca="1">SQRT(Inputs!$B$38)*H235+SQRT(1-Inputs!$B$38)*_xlfn.NORM.S.INV(RAND())</f>
        <v>1.1276764403873909</v>
      </c>
      <c r="T235" s="23">
        <f ca="1">SQRT(Inputs!$B$38)*I235+SQRT(1-Inputs!$B$38)*_xlfn.NORM.S.INV(RAND())</f>
        <v>-0.87775492967877145</v>
      </c>
      <c r="U235" s="23">
        <f ca="1">SQRT(Inputs!$B$38)*J235+SQRT(1-Inputs!$B$38)*_xlfn.NORM.S.INV(RAND())</f>
        <v>7.2182357890738902E-2</v>
      </c>
      <c r="V235" s="23">
        <f ca="1">SQRT(Inputs!$B$38)*K235+SQRT(1-Inputs!$B$38)*_xlfn.NORM.S.INV(RAND())</f>
        <v>-9.5866950028504705E-2</v>
      </c>
      <c r="W235" s="23">
        <f ca="1">SQRT(Inputs!$B$38)*L235+SQRT(1-Inputs!$B$38)*_xlfn.NORM.S.INV(RAND())</f>
        <v>1.7919588238374777</v>
      </c>
      <c r="X235" s="23">
        <f ca="1">SQRT(Inputs!$B$38)*M235+SQRT(1-Inputs!$B$38)*_xlfn.NORM.S.INV(RAND())</f>
        <v>-0.65865948843068134</v>
      </c>
      <c r="Y235" s="23">
        <f ca="1">SQRT(Inputs!$B$38)*C235+SQRT(1-Inputs!$B$38)*_xlfn.NORM.S.INV(RAND())</f>
        <v>6.7235356137209212E-2</v>
      </c>
      <c r="Z235" s="23">
        <f ca="1">SQRT(Inputs!$B$38)*D235+SQRT(1-Inputs!$B$38)*_xlfn.NORM.S.INV(RAND())</f>
        <v>0.39337361892829992</v>
      </c>
      <c r="AA235" s="23">
        <f ca="1">SQRT(Inputs!$B$38)*E235+SQRT(1-Inputs!$B$38)*_xlfn.NORM.S.INV(RAND())</f>
        <v>-0.5275999297753674</v>
      </c>
      <c r="AB235" s="23">
        <f ca="1">SQRT(Inputs!$B$38)*F235+SQRT(1-Inputs!$B$38)*_xlfn.NORM.S.INV(RAND())</f>
        <v>-1.2106364077453629</v>
      </c>
      <c r="AC235" s="23">
        <f ca="1">SQRT(Inputs!$B$38)*G235+SQRT(1-Inputs!$B$38)*_xlfn.NORM.S.INV(RAND())</f>
        <v>-0.4774799599755013</v>
      </c>
      <c r="AD235" s="23">
        <f ca="1">SQRT(Inputs!$B$38)*H235+SQRT(1-Inputs!$B$38)*_xlfn.NORM.S.INV(RAND())</f>
        <v>1.7374995130045678</v>
      </c>
      <c r="AE235" s="23">
        <f ca="1">SQRT(Inputs!$B$38)*I235+SQRT(1-Inputs!$B$38)*_xlfn.NORM.S.INV(RAND())</f>
        <v>-9.1275469202670712E-3</v>
      </c>
      <c r="AF235" s="23">
        <f ca="1">SQRT(Inputs!$B$38)*J235+SQRT(1-Inputs!$B$38)*_xlfn.NORM.S.INV(RAND())</f>
        <v>0.21795456112076678</v>
      </c>
      <c r="AG235" s="23">
        <f ca="1">SQRT(Inputs!$B$38)*K235+SQRT(1-Inputs!$B$38)*_xlfn.NORM.S.INV(RAND())</f>
        <v>-0.2019734453265874</v>
      </c>
      <c r="AH235" s="23">
        <f ca="1">SQRT(Inputs!$B$38)*L235+SQRT(1-Inputs!$B$38)*_xlfn.NORM.S.INV(RAND())</f>
        <v>0.48001862516630295</v>
      </c>
      <c r="AI235" s="23">
        <f ca="1">SQRT(Inputs!$B$38)*M235+SQRT(1-Inputs!$B$38)*_xlfn.NORM.S.INV(RAND())</f>
        <v>-1.2277851033602576</v>
      </c>
      <c r="AJ235" s="23">
        <f ca="1">SQRT(Inputs!$B$38)*C235+SQRT(1-Inputs!$B$38)*_xlfn.NORM.S.INV(RAND())</f>
        <v>-0.14107906899052192</v>
      </c>
      <c r="AK235" s="23">
        <f ca="1">SQRT(Inputs!$B$38)*D235+SQRT(1-Inputs!$B$38)*_xlfn.NORM.S.INV(RAND())</f>
        <v>8.0328839221402423E-2</v>
      </c>
      <c r="AL235" s="23">
        <f ca="1">SQRT(Inputs!$B$38)*E235+SQRT(1-Inputs!$B$38)*_xlfn.NORM.S.INV(RAND())</f>
        <v>-0.36715056505283239</v>
      </c>
      <c r="AM235" s="23">
        <f ca="1">SQRT(Inputs!$B$38)*F235+SQRT(1-Inputs!$B$38)*_xlfn.NORM.S.INV(RAND())</f>
        <v>0.38472600013531316</v>
      </c>
      <c r="AN235" s="23">
        <f ca="1">SQRT(Inputs!$B$38)*G235+SQRT(1-Inputs!$B$38)*_xlfn.NORM.S.INV(RAND())</f>
        <v>1.8034505069523596</v>
      </c>
      <c r="AO235" s="23">
        <f ca="1">SQRT(Inputs!$B$38)*H235+SQRT(1-Inputs!$B$38)*_xlfn.NORM.S.INV(RAND())</f>
        <v>1.6402789832854492</v>
      </c>
      <c r="AP235" s="23">
        <f ca="1">SQRT(Inputs!$B$38)*I235+SQRT(1-Inputs!$B$38)*_xlfn.NORM.S.INV(RAND())</f>
        <v>0.29050043935050107</v>
      </c>
      <c r="AQ235" s="23">
        <f ca="1">SQRT(Inputs!$B$38)*J235+SQRT(1-Inputs!$B$38)*_xlfn.NORM.S.INV(RAND())</f>
        <v>0.92621057316912181</v>
      </c>
      <c r="AR235" s="23">
        <f ca="1">SQRT(Inputs!$B$38)*K235+SQRT(1-Inputs!$B$38)*_xlfn.NORM.S.INV(RAND())</f>
        <v>0.39492947268672218</v>
      </c>
      <c r="AS235" s="23">
        <f ca="1">SQRT(Inputs!$B$38)*L235+SQRT(1-Inputs!$B$38)*_xlfn.NORM.S.INV(RAND())</f>
        <v>0.10208773793542936</v>
      </c>
      <c r="AT235" s="23">
        <f ca="1">SQRT(Inputs!$B$38)*M235+SQRT(1-Inputs!$B$38)*_xlfn.NORM.S.INV(RAND())</f>
        <v>-1.8798489186662537</v>
      </c>
      <c r="AU235" s="15">
        <f ca="1">Inputs!$B$6*EXP($B$8-0.5*C$5^2+C$5*N235)</f>
        <v>4429.6600585846463</v>
      </c>
      <c r="AV235" s="15">
        <f t="shared" ca="1" si="110"/>
        <v>5430.7241144448044</v>
      </c>
      <c r="AW235" s="15">
        <f t="shared" ca="1" si="111"/>
        <v>7144.7896003489614</v>
      </c>
      <c r="AX235" s="15">
        <f t="shared" ca="1" si="112"/>
        <v>8508.398425922378</v>
      </c>
      <c r="AY235" s="15">
        <f t="shared" ca="1" si="113"/>
        <v>8164.0232806277882</v>
      </c>
      <c r="AZ235" s="15">
        <f t="shared" ca="1" si="114"/>
        <v>11305.000128242413</v>
      </c>
      <c r="BA235" s="15">
        <f t="shared" ca="1" si="115"/>
        <v>12620.150892597583</v>
      </c>
      <c r="BB235" s="15">
        <f t="shared" ca="1" si="116"/>
        <v>15563.055103195147</v>
      </c>
      <c r="BC235" s="15">
        <f t="shared" ca="1" si="117"/>
        <v>18885.206565738008</v>
      </c>
      <c r="BD235" s="15">
        <f t="shared" ca="1" si="118"/>
        <v>27357.889515807728</v>
      </c>
      <c r="BE235" s="15">
        <f t="shared" ca="1" si="119"/>
        <v>31571.610442343845</v>
      </c>
      <c r="BF235" s="15">
        <f ca="1">Inputs!$B$13*EXP($B$9-0.5*C$6^2+C$6*Y235)</f>
        <v>14016.61212088144</v>
      </c>
      <c r="BG235" s="15">
        <f t="shared" ca="1" si="120"/>
        <v>18339.121729872219</v>
      </c>
      <c r="BH235" s="15">
        <f t="shared" ca="1" si="121"/>
        <v>20529.616698796537</v>
      </c>
      <c r="BI235" s="15">
        <f t="shared" ca="1" si="122"/>
        <v>20858.783043791478</v>
      </c>
      <c r="BJ235" s="15">
        <f t="shared" ca="1" si="123"/>
        <v>23870.710605841585</v>
      </c>
      <c r="BK235" s="15">
        <f t="shared" ca="1" si="124"/>
        <v>37115.189582680992</v>
      </c>
      <c r="BL235" s="15">
        <f t="shared" ca="1" si="125"/>
        <v>45537.635163316809</v>
      </c>
      <c r="BM235" s="15">
        <f t="shared" ca="1" si="126"/>
        <v>57511.879375140066</v>
      </c>
      <c r="BN235" s="15">
        <f t="shared" ca="1" si="127"/>
        <v>69040.978230053821</v>
      </c>
      <c r="BO235" s="15">
        <f t="shared" ca="1" si="128"/>
        <v>89822.407305332701</v>
      </c>
      <c r="BP235" s="15">
        <f t="shared" ca="1" si="129"/>
        <v>96197.70485304734</v>
      </c>
      <c r="BQ235" s="15">
        <f ca="1">Inputs!$B$20*EXP($B$10-0.5*C$7^2+C$7*AJ235)</f>
        <v>4080.1555114721118</v>
      </c>
      <c r="BR235" s="15">
        <f t="shared" ca="1" si="130"/>
        <v>5679.2969886098117</v>
      </c>
      <c r="BS235" s="15">
        <f t="shared" ca="1" si="131"/>
        <v>6998.8653288616542</v>
      </c>
      <c r="BT235" s="15">
        <f t="shared" ca="1" si="132"/>
        <v>10674.684694692021</v>
      </c>
      <c r="BU235" s="15">
        <f t="shared" ca="1" si="133"/>
        <v>22887.502811366234</v>
      </c>
      <c r="BV235" s="15">
        <f t="shared" ca="1" si="134"/>
        <v>46079.761732946594</v>
      </c>
      <c r="BW235" s="15">
        <f t="shared" ca="1" si="135"/>
        <v>68379.316799190681</v>
      </c>
      <c r="BX235" s="15">
        <f t="shared" ca="1" si="136"/>
        <v>115153.58549664334</v>
      </c>
      <c r="BY235" s="15">
        <f t="shared" ca="1" si="137"/>
        <v>174013.69634511962</v>
      </c>
      <c r="BZ235" s="15">
        <f t="shared" ca="1" si="138"/>
        <v>248791.15341411013</v>
      </c>
      <c r="CA235" s="15">
        <f t="shared" ca="1" si="139"/>
        <v>250230.98496012695</v>
      </c>
      <c r="CB235" s="15">
        <f ca="1">(AU235*DCF!C$10-DCF!C$5*MAX(AU235*DCF!C$10,0)-MAX(AU235-Inputs!$B$6,0)/Inputs!$B$10)*DCF!C$6</f>
        <v>1046.8716893663577</v>
      </c>
      <c r="CC235" s="15">
        <f ca="1">(AV235*DCF!D$10-DCF!D$5*MAX(AV235*DCF!D$10,0)-MAX(AV235-AU235,0)/Inputs!$B$10)*DCF!D$6</f>
        <v>1079.6189406337821</v>
      </c>
      <c r="CD235" s="15">
        <f ca="1">(AW235*DCF!E$10-DCF!E$5*MAX(AW235*DCF!E$10,0)-MAX(AW235-AV235,0)/Inputs!$B$10)*DCF!E$6</f>
        <v>1263.5396534899162</v>
      </c>
      <c r="CE235" s="15">
        <f ca="1">(AX235*DCF!F$10-DCF!F$5*MAX(AX235*DCF!F$10,0)-MAX(AX235-AW235,0)/Inputs!$B$10)*DCF!F$6</f>
        <v>1573.6366279129213</v>
      </c>
      <c r="CF235" s="15">
        <f ca="1">(AY235*DCF!G$10-DCF!G$5*MAX(AY235*DCF!G$10,0)-MAX(AY235-AX235,0)/Inputs!$B$10)*DCF!G$6</f>
        <v>1682.1141197492841</v>
      </c>
      <c r="CG235" s="15">
        <f ca="1">(AZ235*DCF!H$10-DCF!H$5*MAX(AZ235*DCF!H$10,0)-MAX(AZ235-AY235,0)/Inputs!$B$10)*DCF!H$6</f>
        <v>1637.1371350210948</v>
      </c>
      <c r="CH235" s="15">
        <f ca="1">(BA235*DCF!I$10-DCF!I$5*MAX(BA235*DCF!I$10,0)-MAX(BA235-AZ235,0)/Inputs!$B$10)*DCF!I$6</f>
        <v>2089.5103794966367</v>
      </c>
      <c r="CI235" s="15">
        <f ca="1">(BB235*DCF!J$10-DCF!J$5*MAX(BB235*DCF!J$10,0)-MAX(BB235-BA235,0)/Inputs!$B$10)*DCF!J$6</f>
        <v>2224.7077290967477</v>
      </c>
      <c r="CJ235" s="15">
        <f ca="1">(BC235*DCF!K$10-DCF!K$5*MAX(BC235*DCF!K$10,0)-MAX(BC235-BB235,0)/Inputs!$B$10)*DCF!K$6</f>
        <v>2575.1643266029787</v>
      </c>
      <c r="CK235" s="15">
        <f ca="1">(BD235*DCF!L$10-DCF!L$5*MAX(BD235*DCF!L$10,0)-MAX(BD235-BC235,0)/Inputs!$B$10)*DCF!L$6</f>
        <v>3030.4348855749568</v>
      </c>
      <c r="CL235" s="15">
        <f ca="1">(BE235*DCF!M$10-DCF!M$5*MAX(BE235*DCF!M$10,0)-MAX(BE235-BD235,0)/Inputs!$B$10)*DCF!M$6</f>
        <v>3951.7885942019411</v>
      </c>
      <c r="CM235" s="15">
        <f ca="1">(BF235*DCF!C$28-DCF!C$5*MAX(BF235*DCF!C$28,0)-MAX(BF235-Inputs!$B$13,0)/Inputs!$B$17)*DCF!C$6</f>
        <v>3670.4773757988428</v>
      </c>
      <c r="CN235" s="15">
        <f ca="1">(BG235*DCF!D$28-DCF!D$5*MAX(BG235*DCF!D$28,0)-MAX(BG235-BF235,0)/Inputs!$B$17)*DCF!D$6</f>
        <v>4479.104834438941</v>
      </c>
      <c r="CO235" s="15">
        <f ca="1">(BH235*DCF!E$28-DCF!E$5*MAX(BH235*DCF!E$28,0)-MAX(BH235-BG235,0)/Inputs!$B$17)*DCF!E$6</f>
        <v>5382.6366018691742</v>
      </c>
      <c r="CP235" s="15">
        <f ca="1">(BI235*DCF!F$28-DCF!F$5*MAX(BI235*DCF!F$28,0)-MAX(BI235-BH235,0)/Inputs!$B$17)*DCF!F$6</f>
        <v>5602.6802220764548</v>
      </c>
      <c r="CQ235" s="15">
        <f ca="1">(BJ235*DCF!G$28-DCF!G$5*MAX(BJ235*DCF!G$28,0)-MAX(BJ235-BI235,0)/Inputs!$B$17)*DCF!G$6</f>
        <v>5686.860511519506</v>
      </c>
      <c r="CR235" s="15">
        <f ca="1">(BK235*DCF!H$28-DCF!H$5*MAX(BK235*DCF!H$28,0)-MAX(BK235-BJ235,0)/Inputs!$B$17)*DCF!H$6</f>
        <v>7121.1755197033672</v>
      </c>
      <c r="CS235" s="15">
        <f ca="1">(BL235*DCF!I$28-DCF!I$5*MAX(BL235*DCF!I$28,0)-MAX(BL235-BK235,0)/Inputs!$B$17)*DCF!I$6</f>
        <v>9499.4340612582655</v>
      </c>
      <c r="CT235" s="15">
        <f ca="1">(BM235*DCF!J$28-DCF!J$5*MAX(BM235*DCF!J$28,0)-MAX(BM235-BL235,0)/Inputs!$B$17)*DCF!J$6</f>
        <v>11242.236564313591</v>
      </c>
      <c r="CU235" s="15">
        <f ca="1">(BN235*DCF!K$28-DCF!K$5*MAX(BN235*DCF!K$28,0)-MAX(BN235-BM235,0)/Inputs!$B$17)*DCF!K$6</f>
        <v>13168.135949169908</v>
      </c>
      <c r="CV235" s="15">
        <f ca="1">(BO235*DCF!L$28-DCF!L$5*MAX(BO235*DCF!L$28,0)-MAX(BO235-BN235,0)/Inputs!$B$17)*DCF!L$6</f>
        <v>15570.002265785699</v>
      </c>
      <c r="CW235" s="15">
        <f ca="1">(BP235*DCF!M$28-DCF!M$5*MAX(BP235*DCF!M$28,0)-MAX(BP235-BO235,0)/Inputs!$B$17)*DCF!M$6</f>
        <v>17433.256105380424</v>
      </c>
      <c r="CX235" s="15">
        <f ca="1">(BQ235*DCF!C$46-DCF!C$5*MAX(BQ235*DCF!C$46,0)-MAX(BQ235-Inputs!$B$20,0)/Inputs!$B$24)*DCF!C$6</f>
        <v>-1348.3756430522712</v>
      </c>
      <c r="CY235" s="15">
        <f ca="1">(BR235*DCF!D$46-DCF!D$5*MAX(BR235*DCF!D$46,0)-MAX(BR235-BQ235,0)/Inputs!$B$24)*DCF!D$6</f>
        <v>-1651.6639472530653</v>
      </c>
      <c r="CZ235" s="15">
        <f ca="1">(BS235*DCF!E$46-DCF!E$5*MAX(BS235*DCF!E$46,0)-MAX(BS235-BR235,0)/Inputs!$B$24)*DCF!E$6</f>
        <v>-1347.7655236621404</v>
      </c>
      <c r="DA235" s="15">
        <f ca="1">(BT235*DCF!F$46-DCF!F$5*MAX(BT235*DCF!F$46,0)-MAX(BT235-BS235,0)/Inputs!$B$24)*DCF!F$6</f>
        <v>-2115.8800625856557</v>
      </c>
      <c r="DB235" s="15">
        <f ca="1">(BU235*DCF!G$46-DCF!G$5*MAX(BU235*DCF!G$46,0)-MAX(BU235-BT235,0)/Inputs!$B$24)*DCF!G$6</f>
        <v>-4878.0410930164398</v>
      </c>
      <c r="DC235" s="15">
        <f ca="1">(BV235*DCF!H$46-DCF!H$5*MAX(BV235*DCF!H$46,0)-MAX(BV235-BU235,0)/Inputs!$B$24)*DCF!H$6</f>
        <v>-7206.8523585530529</v>
      </c>
      <c r="DD235" s="15">
        <f ca="1">(BW235*DCF!I$46-DCF!I$5*MAX(BW235*DCF!I$46,0)-MAX(BW235-BV235,0)/Inputs!$B$24)*DCF!I$6</f>
        <v>-4822.0927657001221</v>
      </c>
      <c r="DE235" s="15">
        <f ca="1">(BX235*DCF!J$46-DCF!J$5*MAX(BX235*DCF!J$46,0)-MAX(BX235-BW235,0)/Inputs!$B$24)*DCF!J$6</f>
        <v>-7573.3974949787071</v>
      </c>
      <c r="DF235" s="15">
        <f ca="1">(BY235*DCF!K$46-DCF!K$5*MAX(BY235*DCF!K$46,0)-MAX(BY235-BX235,0)/Inputs!$B$24)*DCF!K$6</f>
        <v>-4478.9167181541789</v>
      </c>
      <c r="DG235" s="15">
        <f ca="1">(BZ235*DCF!L$46-DCF!L$5*MAX(BZ235*DCF!L$46,0)-MAX(BZ235-BY235,0)/Inputs!$B$24)*DCF!L$6</f>
        <v>275.3956818262717</v>
      </c>
      <c r="DH235" s="15">
        <f ca="1">(CA235*DCF!M$46-DCF!M$5*MAX(CA235*DCF!M$46,0)-MAX(CA235-BZ235,0)/Inputs!$B$24)*DCF!M$6</f>
        <v>19316.121222093578</v>
      </c>
      <c r="DI235" s="15">
        <f ca="1">SUM(CB235:CL235)+BE235*DCF!M$10*(1+Inputs!$B$30)*(1-Inputs!$B$33)*(1-Inputs!$B$30/Inputs!$B$31)/(Inputs!$B$29-Inputs!$B$30)*DCF!M$6</f>
        <v>110018.7334335169</v>
      </c>
      <c r="DJ235" s="15">
        <f ca="1">SUM(CM235:CW235)+BP235*DCF!M$28*(1+Inputs!$B$30)*(1-Inputs!$B$33)*(1-Inputs!$B$30/Inputs!$B$31)/(Inputs!$B$29-Inputs!$B$30)*DCF!M$6</f>
        <v>455815.31292996107</v>
      </c>
      <c r="DK235" s="15">
        <f ca="1">SUM(CX235:DH235)+CA235*DCF!M$46*(1+Inputs!$B$30)*(1-Inputs!$B$33)*(1-Inputs!$B$30/Inputs!$B$31)/(Inputs!$B$29-Inputs!$B$30)*DCF!M$6</f>
        <v>371055.27580043621</v>
      </c>
      <c r="DM235" s="15">
        <f ca="1">DI235+DJ235+DK235+Inputs!$B$34+Inputs!$B$36-Inputs!$B$35</f>
        <v>1013740.3221639141</v>
      </c>
    </row>
    <row r="236" spans="1:117" x14ac:dyDescent="0.75">
      <c r="A236" s="11">
        <v>223</v>
      </c>
      <c r="C236" s="23">
        <f t="shared" ca="1" si="142"/>
        <v>-0.99036222335048851</v>
      </c>
      <c r="D236" s="23">
        <f t="shared" ca="1" si="142"/>
        <v>7.452051870740449E-2</v>
      </c>
      <c r="E236" s="23">
        <f t="shared" ca="1" si="142"/>
        <v>0.40752460212872549</v>
      </c>
      <c r="F236" s="23">
        <f t="shared" ca="1" si="142"/>
        <v>-0.84357389655479154</v>
      </c>
      <c r="G236" s="23">
        <f t="shared" ca="1" si="142"/>
        <v>0.56869226416448138</v>
      </c>
      <c r="H236" s="23">
        <f t="shared" ca="1" si="142"/>
        <v>-0.10178242276118288</v>
      </c>
      <c r="I236" s="23">
        <f t="shared" ca="1" si="142"/>
        <v>-1.1389120083992892</v>
      </c>
      <c r="J236" s="23">
        <f t="shared" ca="1" si="142"/>
        <v>-0.6197925212542541</v>
      </c>
      <c r="K236" s="23">
        <f t="shared" ca="1" si="142"/>
        <v>-0.92978328348384032</v>
      </c>
      <c r="L236" s="23">
        <f t="shared" ca="1" si="142"/>
        <v>0.32309229884683827</v>
      </c>
      <c r="M236" s="23">
        <f t="shared" ca="1" si="142"/>
        <v>-0.47194571373790711</v>
      </c>
      <c r="N236" s="23">
        <f ca="1">SQRT(Inputs!$B$38)*C236+SQRT(1-Inputs!$B$38)*_xlfn.NORM.S.INV(RAND())</f>
        <v>0.49366343335318563</v>
      </c>
      <c r="O236" s="23">
        <f ca="1">SQRT(Inputs!$B$38)*D236+SQRT(1-Inputs!$B$38)*_xlfn.NORM.S.INV(RAND())</f>
        <v>0.52913000729920734</v>
      </c>
      <c r="P236" s="23">
        <f ca="1">SQRT(Inputs!$B$38)*E236+SQRT(1-Inputs!$B$38)*_xlfn.NORM.S.INV(RAND())</f>
        <v>0.91524896018521462</v>
      </c>
      <c r="Q236" s="23">
        <f ca="1">SQRT(Inputs!$B$38)*F236+SQRT(1-Inputs!$B$38)*_xlfn.NORM.S.INV(RAND())</f>
        <v>-1.3708573643366178</v>
      </c>
      <c r="R236" s="23">
        <f ca="1">SQRT(Inputs!$B$38)*G236+SQRT(1-Inputs!$B$38)*_xlfn.NORM.S.INV(RAND())</f>
        <v>0.27126544947936987</v>
      </c>
      <c r="S236" s="23">
        <f ca="1">SQRT(Inputs!$B$38)*H236+SQRT(1-Inputs!$B$38)*_xlfn.NORM.S.INV(RAND())</f>
        <v>0.10788270318358675</v>
      </c>
      <c r="T236" s="23">
        <f ca="1">SQRT(Inputs!$B$38)*I236+SQRT(1-Inputs!$B$38)*_xlfn.NORM.S.INV(RAND())</f>
        <v>-0.73149002385792161</v>
      </c>
      <c r="U236" s="23">
        <f ca="1">SQRT(Inputs!$B$38)*J236+SQRT(1-Inputs!$B$38)*_xlfn.NORM.S.INV(RAND())</f>
        <v>-0.91405764070128659</v>
      </c>
      <c r="V236" s="23">
        <f ca="1">SQRT(Inputs!$B$38)*K236+SQRT(1-Inputs!$B$38)*_xlfn.NORM.S.INV(RAND())</f>
        <v>-0.40622260025367246</v>
      </c>
      <c r="W236" s="23">
        <f ca="1">SQRT(Inputs!$B$38)*L236+SQRT(1-Inputs!$B$38)*_xlfn.NORM.S.INV(RAND())</f>
        <v>-0.5770993042033814</v>
      </c>
      <c r="X236" s="23">
        <f ca="1">SQRT(Inputs!$B$38)*M236+SQRT(1-Inputs!$B$38)*_xlfn.NORM.S.INV(RAND())</f>
        <v>-0.45714946627845587</v>
      </c>
      <c r="Y236" s="23">
        <f ca="1">SQRT(Inputs!$B$38)*C236+SQRT(1-Inputs!$B$38)*_xlfn.NORM.S.INV(RAND())</f>
        <v>0.43304425310921923</v>
      </c>
      <c r="Z236" s="23">
        <f ca="1">SQRT(Inputs!$B$38)*D236+SQRT(1-Inputs!$B$38)*_xlfn.NORM.S.INV(RAND())</f>
        <v>-2.7059646821702077</v>
      </c>
      <c r="AA236" s="23">
        <f ca="1">SQRT(Inputs!$B$38)*E236+SQRT(1-Inputs!$B$38)*_xlfn.NORM.S.INV(RAND())</f>
        <v>-0.60354479608315525</v>
      </c>
      <c r="AB236" s="23">
        <f ca="1">SQRT(Inputs!$B$38)*F236+SQRT(1-Inputs!$B$38)*_xlfn.NORM.S.INV(RAND())</f>
        <v>-0.14663993840943379</v>
      </c>
      <c r="AC236" s="23">
        <f ca="1">SQRT(Inputs!$B$38)*G236+SQRT(1-Inputs!$B$38)*_xlfn.NORM.S.INV(RAND())</f>
        <v>1.5122615384962765</v>
      </c>
      <c r="AD236" s="23">
        <f ca="1">SQRT(Inputs!$B$38)*H236+SQRT(1-Inputs!$B$38)*_xlfn.NORM.S.INV(RAND())</f>
        <v>-0.35380073658460331</v>
      </c>
      <c r="AE236" s="23">
        <f ca="1">SQRT(Inputs!$B$38)*I236+SQRT(1-Inputs!$B$38)*_xlfn.NORM.S.INV(RAND())</f>
        <v>-0.16965799562184386</v>
      </c>
      <c r="AF236" s="23">
        <f ca="1">SQRT(Inputs!$B$38)*J236+SQRT(1-Inputs!$B$38)*_xlfn.NORM.S.INV(RAND())</f>
        <v>0.58445735761265238</v>
      </c>
      <c r="AG236" s="23">
        <f ca="1">SQRT(Inputs!$B$38)*K236+SQRT(1-Inputs!$B$38)*_xlfn.NORM.S.INV(RAND())</f>
        <v>0.10530087093454832</v>
      </c>
      <c r="AH236" s="23">
        <f ca="1">SQRT(Inputs!$B$38)*L236+SQRT(1-Inputs!$B$38)*_xlfn.NORM.S.INV(RAND())</f>
        <v>0.83463917848773117</v>
      </c>
      <c r="AI236" s="23">
        <f ca="1">SQRT(Inputs!$B$38)*M236+SQRT(1-Inputs!$B$38)*_xlfn.NORM.S.INV(RAND())</f>
        <v>-0.171443447601833</v>
      </c>
      <c r="AJ236" s="23">
        <f ca="1">SQRT(Inputs!$B$38)*C236+SQRT(1-Inputs!$B$38)*_xlfn.NORM.S.INV(RAND())</f>
        <v>-2.1054410683417339</v>
      </c>
      <c r="AK236" s="23">
        <f ca="1">SQRT(Inputs!$B$38)*D236+SQRT(1-Inputs!$B$38)*_xlfn.NORM.S.INV(RAND())</f>
        <v>0.22625491404210063</v>
      </c>
      <c r="AL236" s="23">
        <f ca="1">SQRT(Inputs!$B$38)*E236+SQRT(1-Inputs!$B$38)*_xlfn.NORM.S.INV(RAND())</f>
        <v>-0.27710007946908544</v>
      </c>
      <c r="AM236" s="23">
        <f ca="1">SQRT(Inputs!$B$38)*F236+SQRT(1-Inputs!$B$38)*_xlfn.NORM.S.INV(RAND())</f>
        <v>0.93228729539200872</v>
      </c>
      <c r="AN236" s="23">
        <f ca="1">SQRT(Inputs!$B$38)*G236+SQRT(1-Inputs!$B$38)*_xlfn.NORM.S.INV(RAND())</f>
        <v>1.5456352739779167</v>
      </c>
      <c r="AO236" s="23">
        <f ca="1">SQRT(Inputs!$B$38)*H236+SQRT(1-Inputs!$B$38)*_xlfn.NORM.S.INV(RAND())</f>
        <v>1.5720953385481212E-2</v>
      </c>
      <c r="AP236" s="23">
        <f ca="1">SQRT(Inputs!$B$38)*I236+SQRT(1-Inputs!$B$38)*_xlfn.NORM.S.INV(RAND())</f>
        <v>-0.91170649405328663</v>
      </c>
      <c r="AQ236" s="23">
        <f ca="1">SQRT(Inputs!$B$38)*J236+SQRT(1-Inputs!$B$38)*_xlfn.NORM.S.INV(RAND())</f>
        <v>0.31873598279561294</v>
      </c>
      <c r="AR236" s="23">
        <f ca="1">SQRT(Inputs!$B$38)*K236+SQRT(1-Inputs!$B$38)*_xlfn.NORM.S.INV(RAND())</f>
        <v>-1.2207003850879046</v>
      </c>
      <c r="AS236" s="23">
        <f ca="1">SQRT(Inputs!$B$38)*L236+SQRT(1-Inputs!$B$38)*_xlfn.NORM.S.INV(RAND())</f>
        <v>0.4674185561350786</v>
      </c>
      <c r="AT236" s="23">
        <f ca="1">SQRT(Inputs!$B$38)*M236+SQRT(1-Inputs!$B$38)*_xlfn.NORM.S.INV(RAND())</f>
        <v>-0.47094650133750182</v>
      </c>
      <c r="AU236" s="15">
        <f ca="1">Inputs!$B$6*EXP($B$8-0.5*C$5^2+C$5*N236)</f>
        <v>5375.050424810599</v>
      </c>
      <c r="AV236" s="15">
        <f t="shared" ca="1" si="110"/>
        <v>7072.0463750752115</v>
      </c>
      <c r="AW236" s="15">
        <f t="shared" ca="1" si="111"/>
        <v>9756.1255622917979</v>
      </c>
      <c r="AX236" s="15">
        <f t="shared" ca="1" si="112"/>
        <v>10036.396567315858</v>
      </c>
      <c r="AY236" s="15">
        <f t="shared" ca="1" si="113"/>
        <v>12660.299219615325</v>
      </c>
      <c r="AZ236" s="15">
        <f t="shared" ca="1" si="114"/>
        <v>15668.933215571566</v>
      </c>
      <c r="BA236" s="15">
        <f t="shared" ca="1" si="115"/>
        <v>17761.580276539451</v>
      </c>
      <c r="BB236" s="15">
        <f t="shared" ca="1" si="116"/>
        <v>19842.611084827364</v>
      </c>
      <c r="BC236" s="15">
        <f t="shared" ca="1" si="117"/>
        <v>23367.639904646341</v>
      </c>
      <c r="BD236" s="15">
        <f t="shared" ca="1" si="118"/>
        <v>27123.265027439396</v>
      </c>
      <c r="BE236" s="15">
        <f t="shared" ca="1" si="119"/>
        <v>31880.636047310662</v>
      </c>
      <c r="BF236" s="15">
        <f ca="1">Inputs!$B$13*EXP($B$9-0.5*C$6^2+C$6*Y236)</f>
        <v>15070.873520964358</v>
      </c>
      <c r="BG236" s="15">
        <f t="shared" ca="1" si="120"/>
        <v>11271.953904000493</v>
      </c>
      <c r="BH236" s="15">
        <f t="shared" ca="1" si="121"/>
        <v>12460.375514175361</v>
      </c>
      <c r="BI236" s="15">
        <f t="shared" ca="1" si="122"/>
        <v>14912.950212840155</v>
      </c>
      <c r="BJ236" s="15">
        <f t="shared" ca="1" si="123"/>
        <v>22735.314649860618</v>
      </c>
      <c r="BK236" s="15">
        <f t="shared" ca="1" si="124"/>
        <v>26591.111272208371</v>
      </c>
      <c r="BL236" s="15">
        <f t="shared" ca="1" si="125"/>
        <v>31953.650015690433</v>
      </c>
      <c r="BM236" s="15">
        <f t="shared" ca="1" si="126"/>
        <v>42235.815340253415</v>
      </c>
      <c r="BN236" s="15">
        <f t="shared" ca="1" si="127"/>
        <v>52604.398673807365</v>
      </c>
      <c r="BO236" s="15">
        <f t="shared" ca="1" si="128"/>
        <v>71318.45788978682</v>
      </c>
      <c r="BP236" s="15">
        <f t="shared" ca="1" si="129"/>
        <v>86091.086879379844</v>
      </c>
      <c r="BQ236" s="15">
        <f ca="1">Inputs!$B$20*EXP($B$10-0.5*C$7^2+C$7*AJ236)</f>
        <v>2032.7913719174974</v>
      </c>
      <c r="BR236" s="15">
        <f t="shared" ca="1" si="130"/>
        <v>2963.7206795328048</v>
      </c>
      <c r="BS236" s="15">
        <f t="shared" ca="1" si="131"/>
        <v>3748.0241632037037</v>
      </c>
      <c r="BT236" s="15">
        <f t="shared" ca="1" si="132"/>
        <v>6599.5322469219818</v>
      </c>
      <c r="BU236" s="15">
        <f t="shared" ca="1" si="133"/>
        <v>13294.245466299146</v>
      </c>
      <c r="BV236" s="15">
        <f t="shared" ca="1" si="134"/>
        <v>18561.759236949219</v>
      </c>
      <c r="BW236" s="15">
        <f t="shared" ca="1" si="135"/>
        <v>21356.45149228966</v>
      </c>
      <c r="BX236" s="15">
        <f t="shared" ca="1" si="136"/>
        <v>31841.399126651962</v>
      </c>
      <c r="BY236" s="15">
        <f t="shared" ca="1" si="137"/>
        <v>35322.657596427474</v>
      </c>
      <c r="BZ236" s="15">
        <f t="shared" ca="1" si="138"/>
        <v>54009.749087840901</v>
      </c>
      <c r="CA236" s="15">
        <f t="shared" ca="1" si="139"/>
        <v>69776.569218552977</v>
      </c>
      <c r="CB236" s="15">
        <f ca="1">(AU236*DCF!C$10-DCF!C$5*MAX(AU236*DCF!C$10,0)-MAX(AU236-Inputs!$B$6,0)/Inputs!$B$10)*DCF!C$6</f>
        <v>1040.1308875480099</v>
      </c>
      <c r="CC236" s="15">
        <f ca="1">(AV236*DCF!D$10-DCF!D$5*MAX(AV236*DCF!D$10,0)-MAX(AV236-AU236,0)/Inputs!$B$10)*DCF!D$6</f>
        <v>1309.9953434501713</v>
      </c>
      <c r="CD236" s="15">
        <f ca="1">(AW236*DCF!E$10-DCF!E$5*MAX(AW236*DCF!E$10,0)-MAX(AW236-AV236,0)/Inputs!$B$10)*DCF!E$6</f>
        <v>1647.9683027025515</v>
      </c>
      <c r="CE236" s="15">
        <f ca="1">(AX236*DCF!F$10-DCF!F$5*MAX(AX236*DCF!F$10,0)-MAX(AX236-AW236,0)/Inputs!$B$10)*DCF!F$6</f>
        <v>2132.6119283958078</v>
      </c>
      <c r="CF236" s="15">
        <f ca="1">(AY236*DCF!G$10-DCF!G$5*MAX(AY236*DCF!G$10,0)-MAX(AY236-AX236,0)/Inputs!$B$10)*DCF!G$6</f>
        <v>2104.1666985274474</v>
      </c>
      <c r="CG236" s="15">
        <f ca="1">(AZ236*DCF!H$10-DCF!H$5*MAX(AZ236*DCF!H$10,0)-MAX(AZ236-AY236,0)/Inputs!$B$10)*DCF!H$6</f>
        <v>2507.8977199677211</v>
      </c>
      <c r="CH236" s="15">
        <f ca="1">(BA236*DCF!I$10-DCF!I$5*MAX(BA236*DCF!I$10,0)-MAX(BA236-AZ236,0)/Inputs!$B$10)*DCF!I$6</f>
        <v>2901.1253343746157</v>
      </c>
      <c r="CI236" s="15">
        <f ca="1">(BB236*DCF!J$10-DCF!J$5*MAX(BB236*DCF!J$10,0)-MAX(BB236-BA236,0)/Inputs!$B$10)*DCF!J$6</f>
        <v>3089.6921770891918</v>
      </c>
      <c r="CJ236" s="15">
        <f ca="1">(BC236*DCF!K$10-DCF!K$5*MAX(BC236*DCF!K$10,0)-MAX(BC236-BB236,0)/Inputs!$B$10)*DCF!K$6</f>
        <v>3268.3643642161173</v>
      </c>
      <c r="CK236" s="15">
        <f ca="1">(BD236*DCF!L$10-DCF!L$5*MAX(BD236*DCF!L$10,0)-MAX(BD236-BC236,0)/Inputs!$B$10)*DCF!L$6</f>
        <v>3605.0410040107759</v>
      </c>
      <c r="CL236" s="15">
        <f ca="1">(BE236*DCF!M$10-DCF!M$5*MAX(BE236*DCF!M$10,0)-MAX(BE236-BD236,0)/Inputs!$B$10)*DCF!M$6</f>
        <v>3930.4512915146775</v>
      </c>
      <c r="CM236" s="15">
        <f ca="1">(BF236*DCF!C$28-DCF!C$5*MAX(BF236*DCF!C$28,0)-MAX(BF236-Inputs!$B$13,0)/Inputs!$B$17)*DCF!C$6</f>
        <v>3748.7526577319741</v>
      </c>
      <c r="CN236" s="15">
        <f ca="1">(BG236*DCF!D$28-DCF!D$5*MAX(BG236*DCF!D$28,0)-MAX(BG236-BF236,0)/Inputs!$B$17)*DCF!D$6</f>
        <v>3319.8503989355668</v>
      </c>
      <c r="CO236" s="15">
        <f ca="1">(BH236*DCF!E$28-DCF!E$5*MAX(BH236*DCF!E$28,0)-MAX(BH236-BG236,0)/Inputs!$B$17)*DCF!E$6</f>
        <v>3294.7786795855827</v>
      </c>
      <c r="CP236" s="15">
        <f ca="1">(BI236*DCF!F$28-DCF!F$5*MAX(BI236*DCF!F$28,0)-MAX(BI236-BH236,0)/Inputs!$B$17)*DCF!F$6</f>
        <v>3601.9431730231818</v>
      </c>
      <c r="CQ236" s="15">
        <f ca="1">(BJ236*DCF!G$28-DCF!G$5*MAX(BJ236*DCF!G$28,0)-MAX(BJ236-BI236,0)/Inputs!$B$17)*DCF!G$6</f>
        <v>4583.2054554597717</v>
      </c>
      <c r="CR236" s="15">
        <f ca="1">(BK236*DCF!H$28-DCF!H$5*MAX(BK236*DCF!H$28,0)-MAX(BK236-BJ236,0)/Inputs!$B$17)*DCF!H$6</f>
        <v>5977.1926023516189</v>
      </c>
      <c r="CS236" s="15">
        <f ca="1">(BL236*DCF!I$28-DCF!I$5*MAX(BL236*DCF!I$28,0)-MAX(BL236-BK236,0)/Inputs!$B$17)*DCF!I$6</f>
        <v>6744.3091372930494</v>
      </c>
      <c r="CT236" s="15">
        <f ca="1">(BM236*DCF!J$28-DCF!J$5*MAX(BM236*DCF!J$28,0)-MAX(BM236-BL236,0)/Inputs!$B$17)*DCF!J$6</f>
        <v>8058.7619584852146</v>
      </c>
      <c r="CU236" s="15">
        <f ca="1">(BN236*DCF!K$28-DCF!K$5*MAX(BN236*DCF!K$28,0)-MAX(BN236-BM236,0)/Inputs!$B$17)*DCF!K$6</f>
        <v>9839.1536324276349</v>
      </c>
      <c r="CV236" s="15">
        <f ca="1">(BO236*DCF!L$28-DCF!L$5*MAX(BO236*DCF!L$28,0)-MAX(BO236-BN236,0)/Inputs!$B$17)*DCF!L$6</f>
        <v>12112.002308714966</v>
      </c>
      <c r="CW236" s="15">
        <f ca="1">(BP236*DCF!M$28-DCF!M$5*MAX(BP236*DCF!M$28,0)-MAX(BP236-BO236,0)/Inputs!$B$17)*DCF!M$6</f>
        <v>14653.932989885816</v>
      </c>
      <c r="CX236" s="15">
        <f ca="1">(BQ236*DCF!C$46-DCF!C$5*MAX(BQ236*DCF!C$46,0)-MAX(BQ236-Inputs!$B$20,0)/Inputs!$B$24)*DCF!C$6</f>
        <v>-469.4668295421472</v>
      </c>
      <c r="CY236" s="15">
        <f ca="1">(BR236*DCF!D$46-DCF!D$5*MAX(BR236*DCF!D$46,0)-MAX(BR236-BQ236,0)/Inputs!$B$24)*DCF!D$6</f>
        <v>-903.05781328117564</v>
      </c>
      <c r="CZ236" s="15">
        <f ca="1">(BS236*DCF!E$46-DCF!E$5*MAX(BS236*DCF!E$46,0)-MAX(BS236-BR236,0)/Inputs!$B$24)*DCF!E$6</f>
        <v>-752.36122482818371</v>
      </c>
      <c r="DA236" s="15">
        <f ca="1">(BT236*DCF!F$46-DCF!F$5*MAX(BT236*DCF!F$46,0)-MAX(BT236-BS236,0)/Inputs!$B$24)*DCF!F$6</f>
        <v>-1518.9438999753791</v>
      </c>
      <c r="DB236" s="15">
        <f ca="1">(BU236*DCF!G$46-DCF!G$5*MAX(BU236*DCF!G$46,0)-MAX(BU236-BT236,0)/Inputs!$B$24)*DCF!G$6</f>
        <v>-2699.1614068804156</v>
      </c>
      <c r="DC236" s="15">
        <f ca="1">(BV236*DCF!H$46-DCF!H$5*MAX(BV236*DCF!H$46,0)-MAX(BV236-BU236,0)/Inputs!$B$24)*DCF!H$6</f>
        <v>-1636.8476296371634</v>
      </c>
      <c r="DD236" s="15">
        <f ca="1">(BW236*DCF!I$46-DCF!I$5*MAX(BW236*DCF!I$46,0)-MAX(BW236-BV236,0)/Inputs!$B$24)*DCF!I$6</f>
        <v>-309.01250793767883</v>
      </c>
      <c r="DE236" s="15">
        <f ca="1">(BX236*DCF!J$46-DCF!J$5*MAX(BX236*DCF!J$46,0)-MAX(BX236-BW236,0)/Inputs!$B$24)*DCF!J$6</f>
        <v>-1444.7781973570411</v>
      </c>
      <c r="DF236" s="15">
        <f ca="1">(BY236*DCF!K$46-DCF!K$5*MAX(BY236*DCF!K$46,0)-MAX(BY236-BX236,0)/Inputs!$B$24)*DCF!K$6</f>
        <v>1164.932365800757</v>
      </c>
      <c r="DG236" s="15">
        <f ca="1">(BZ236*DCF!L$46-DCF!L$5*MAX(BZ236*DCF!L$46,0)-MAX(BZ236-BY236,0)/Inputs!$B$24)*DCF!L$6</f>
        <v>-495.50657079625347</v>
      </c>
      <c r="DH236" s="15">
        <f ca="1">(CA236*DCF!M$46-DCF!M$5*MAX(CA236*DCF!M$46,0)-MAX(CA236-BZ236,0)/Inputs!$B$24)*DCF!M$6</f>
        <v>2174.0576364006597</v>
      </c>
      <c r="DI236" s="15">
        <f ca="1">SUM(CB236:CL236)+BE236*DCF!M$10*(1+Inputs!$B$30)*(1-Inputs!$B$33)*(1-Inputs!$B$30/Inputs!$B$31)/(Inputs!$B$29-Inputs!$B$30)*DCF!M$6</f>
        <v>116261.67674923061</v>
      </c>
      <c r="DJ236" s="15">
        <f ca="1">SUM(CM236:CW236)+BP236*DCF!M$28*(1+Inputs!$B$30)*(1-Inputs!$B$33)*(1-Inputs!$B$30/Inputs!$B$31)/(Inputs!$B$29-Inputs!$B$30)*DCF!M$6</f>
        <v>395390.72729000309</v>
      </c>
      <c r="DK236" s="15">
        <f ca="1">SUM(CX236:DH236)+CA236*DCF!M$46*(1+Inputs!$B$30)*(1-Inputs!$B$33)*(1-Inputs!$B$30/Inputs!$B$31)/(Inputs!$B$29-Inputs!$B$30)*DCF!M$6</f>
        <v>100992.69549687627</v>
      </c>
      <c r="DM236" s="15">
        <f ca="1">DI236+DJ236+DK236+Inputs!$B$34+Inputs!$B$36-Inputs!$B$35</f>
        <v>689496.09953610995</v>
      </c>
    </row>
    <row r="237" spans="1:117" x14ac:dyDescent="0.75">
      <c r="A237" s="11">
        <v>224</v>
      </c>
      <c r="C237" s="23">
        <f t="shared" ca="1" si="142"/>
        <v>-0.8322838368420854</v>
      </c>
      <c r="D237" s="23">
        <f t="shared" ca="1" si="142"/>
        <v>-0.13528146899643304</v>
      </c>
      <c r="E237" s="23">
        <f t="shared" ca="1" si="142"/>
        <v>-1.081266797854969</v>
      </c>
      <c r="F237" s="23">
        <f t="shared" ca="1" si="142"/>
        <v>0.38017768342960512</v>
      </c>
      <c r="G237" s="23">
        <f t="shared" ca="1" si="142"/>
        <v>-2.1323858118920627</v>
      </c>
      <c r="H237" s="23">
        <f t="shared" ca="1" si="142"/>
        <v>0.40515124337170783</v>
      </c>
      <c r="I237" s="23">
        <f t="shared" ca="1" si="142"/>
        <v>-1.6203856233535106</v>
      </c>
      <c r="J237" s="23">
        <f t="shared" ca="1" si="142"/>
        <v>1.3177500145059544</v>
      </c>
      <c r="K237" s="23">
        <f t="shared" ca="1" si="142"/>
        <v>0.90073697301910849</v>
      </c>
      <c r="L237" s="23">
        <f t="shared" ca="1" si="142"/>
        <v>-0.87489728693374214</v>
      </c>
      <c r="M237" s="23">
        <f t="shared" ca="1" si="142"/>
        <v>0.34745602387164315</v>
      </c>
      <c r="N237" s="23">
        <f ca="1">SQRT(Inputs!$B$38)*C237+SQRT(1-Inputs!$B$38)*_xlfn.NORM.S.INV(RAND())</f>
        <v>-0.34287328850805232</v>
      </c>
      <c r="O237" s="23">
        <f ca="1">SQRT(Inputs!$B$38)*D237+SQRT(1-Inputs!$B$38)*_xlfn.NORM.S.INV(RAND())</f>
        <v>-0.12877997341622038</v>
      </c>
      <c r="P237" s="23">
        <f ca="1">SQRT(Inputs!$B$38)*E237+SQRT(1-Inputs!$B$38)*_xlfn.NORM.S.INV(RAND())</f>
        <v>-0.18994527327766947</v>
      </c>
      <c r="Q237" s="23">
        <f ca="1">SQRT(Inputs!$B$38)*F237+SQRT(1-Inputs!$B$38)*_xlfn.NORM.S.INV(RAND())</f>
        <v>0.70500805231892216</v>
      </c>
      <c r="R237" s="23">
        <f ca="1">SQRT(Inputs!$B$38)*G237+SQRT(1-Inputs!$B$38)*_xlfn.NORM.S.INV(RAND())</f>
        <v>-0.59338409218955757</v>
      </c>
      <c r="S237" s="23">
        <f ca="1">SQRT(Inputs!$B$38)*H237+SQRT(1-Inputs!$B$38)*_xlfn.NORM.S.INV(RAND())</f>
        <v>1.2374856080223289</v>
      </c>
      <c r="T237" s="23">
        <f ca="1">SQRT(Inputs!$B$38)*I237+SQRT(1-Inputs!$B$38)*_xlfn.NORM.S.INV(RAND())</f>
        <v>-0.60521551449503097</v>
      </c>
      <c r="U237" s="23">
        <f ca="1">SQRT(Inputs!$B$38)*J237+SQRT(1-Inputs!$B$38)*_xlfn.NORM.S.INV(RAND())</f>
        <v>1.1628944521779352</v>
      </c>
      <c r="V237" s="23">
        <f ca="1">SQRT(Inputs!$B$38)*K237+SQRT(1-Inputs!$B$38)*_xlfn.NORM.S.INV(RAND())</f>
        <v>1.4785179369222492</v>
      </c>
      <c r="W237" s="23">
        <f ca="1">SQRT(Inputs!$B$38)*L237+SQRT(1-Inputs!$B$38)*_xlfn.NORM.S.INV(RAND())</f>
        <v>9.1972209691846163E-2</v>
      </c>
      <c r="X237" s="23">
        <f ca="1">SQRT(Inputs!$B$38)*M237+SQRT(1-Inputs!$B$38)*_xlfn.NORM.S.INV(RAND())</f>
        <v>-0.10698023528594058</v>
      </c>
      <c r="Y237" s="23">
        <f ca="1">SQRT(Inputs!$B$38)*C237+SQRT(1-Inputs!$B$38)*_xlfn.NORM.S.INV(RAND())</f>
        <v>-0.59350662260731302</v>
      </c>
      <c r="Z237" s="23">
        <f ca="1">SQRT(Inputs!$B$38)*D237+SQRT(1-Inputs!$B$38)*_xlfn.NORM.S.INV(RAND())</f>
        <v>0.61583531848320694</v>
      </c>
      <c r="AA237" s="23">
        <f ca="1">SQRT(Inputs!$B$38)*E237+SQRT(1-Inputs!$B$38)*_xlfn.NORM.S.INV(RAND())</f>
        <v>0.78478933867812595</v>
      </c>
      <c r="AB237" s="23">
        <f ca="1">SQRT(Inputs!$B$38)*F237+SQRT(1-Inputs!$B$38)*_xlfn.NORM.S.INV(RAND())</f>
        <v>-4.4587558110634307E-2</v>
      </c>
      <c r="AC237" s="23">
        <f ca="1">SQRT(Inputs!$B$38)*G237+SQRT(1-Inputs!$B$38)*_xlfn.NORM.S.INV(RAND())</f>
        <v>-0.28080954365136901</v>
      </c>
      <c r="AD237" s="23">
        <f ca="1">SQRT(Inputs!$B$38)*H237+SQRT(1-Inputs!$B$38)*_xlfn.NORM.S.INV(RAND())</f>
        <v>1.8532004544497875</v>
      </c>
      <c r="AE237" s="23">
        <f ca="1">SQRT(Inputs!$B$38)*I237+SQRT(1-Inputs!$B$38)*_xlfn.NORM.S.INV(RAND())</f>
        <v>-0.94352225532911593</v>
      </c>
      <c r="AF237" s="23">
        <f ca="1">SQRT(Inputs!$B$38)*J237+SQRT(1-Inputs!$B$38)*_xlfn.NORM.S.INV(RAND())</f>
        <v>1.533569962251712</v>
      </c>
      <c r="AG237" s="23">
        <f ca="1">SQRT(Inputs!$B$38)*K237+SQRT(1-Inputs!$B$38)*_xlfn.NORM.S.INV(RAND())</f>
        <v>-8.7676807036673465E-2</v>
      </c>
      <c r="AH237" s="23">
        <f ca="1">SQRT(Inputs!$B$38)*L237+SQRT(1-Inputs!$B$38)*_xlfn.NORM.S.INV(RAND())</f>
        <v>-1.9178982018210569</v>
      </c>
      <c r="AI237" s="23">
        <f ca="1">SQRT(Inputs!$B$38)*M237+SQRT(1-Inputs!$B$38)*_xlfn.NORM.S.INV(RAND())</f>
        <v>0.82562041632245597</v>
      </c>
      <c r="AJ237" s="23">
        <f ca="1">SQRT(Inputs!$B$38)*C237+SQRT(1-Inputs!$B$38)*_xlfn.NORM.S.INV(RAND())</f>
        <v>0.1525270035694315</v>
      </c>
      <c r="AK237" s="23">
        <f ca="1">SQRT(Inputs!$B$38)*D237+SQRT(1-Inputs!$B$38)*_xlfn.NORM.S.INV(RAND())</f>
        <v>1.1584138915090674</v>
      </c>
      <c r="AL237" s="23">
        <f ca="1">SQRT(Inputs!$B$38)*E237+SQRT(1-Inputs!$B$38)*_xlfn.NORM.S.INV(RAND())</f>
        <v>-1.3478664992668197</v>
      </c>
      <c r="AM237" s="23">
        <f ca="1">SQRT(Inputs!$B$38)*F237+SQRT(1-Inputs!$B$38)*_xlfn.NORM.S.INV(RAND())</f>
        <v>0.42127749536127523</v>
      </c>
      <c r="AN237" s="23">
        <f ca="1">SQRT(Inputs!$B$38)*G237+SQRT(1-Inputs!$B$38)*_xlfn.NORM.S.INV(RAND())</f>
        <v>-1.5752326587392442</v>
      </c>
      <c r="AO237" s="23">
        <f ca="1">SQRT(Inputs!$B$38)*H237+SQRT(1-Inputs!$B$38)*_xlfn.NORM.S.INV(RAND())</f>
        <v>0.35783630186297943</v>
      </c>
      <c r="AP237" s="23">
        <f ca="1">SQRT(Inputs!$B$38)*I237+SQRT(1-Inputs!$B$38)*_xlfn.NORM.S.INV(RAND())</f>
        <v>-0.12492752629963211</v>
      </c>
      <c r="AQ237" s="23">
        <f ca="1">SQRT(Inputs!$B$38)*J237+SQRT(1-Inputs!$B$38)*_xlfn.NORM.S.INV(RAND())</f>
        <v>1.1521667916667804</v>
      </c>
      <c r="AR237" s="23">
        <f ca="1">SQRT(Inputs!$B$38)*K237+SQRT(1-Inputs!$B$38)*_xlfn.NORM.S.INV(RAND())</f>
        <v>0.62570698163315286</v>
      </c>
      <c r="AS237" s="23">
        <f ca="1">SQRT(Inputs!$B$38)*L237+SQRT(1-Inputs!$B$38)*_xlfn.NORM.S.INV(RAND())</f>
        <v>-1.1136061837889573</v>
      </c>
      <c r="AT237" s="23">
        <f ca="1">SQRT(Inputs!$B$38)*M237+SQRT(1-Inputs!$B$38)*_xlfn.NORM.S.INV(RAND())</f>
        <v>1.1680644096322752</v>
      </c>
      <c r="AU237" s="15">
        <f ca="1">Inputs!$B$6*EXP($B$8-0.5*C$5^2+C$5*N237)</f>
        <v>4694.3289958016012</v>
      </c>
      <c r="AV237" s="15">
        <f t="shared" ca="1" si="110"/>
        <v>5606.929748346518</v>
      </c>
      <c r="AW237" s="15">
        <f t="shared" ca="1" si="111"/>
        <v>6663.7265574144785</v>
      </c>
      <c r="AX237" s="15">
        <f t="shared" ca="1" si="112"/>
        <v>8884.8319004760233</v>
      </c>
      <c r="AY237" s="15">
        <f t="shared" ca="1" si="113"/>
        <v>10131.180118659495</v>
      </c>
      <c r="AZ237" s="15">
        <f t="shared" ca="1" si="114"/>
        <v>14199.659016076035</v>
      </c>
      <c r="BA237" s="15">
        <f t="shared" ca="1" si="115"/>
        <v>16310.214050161107</v>
      </c>
      <c r="BB237" s="15">
        <f t="shared" ca="1" si="116"/>
        <v>22436.175515398765</v>
      </c>
      <c r="BC237" s="15">
        <f t="shared" ca="1" si="117"/>
        <v>31694.047396864309</v>
      </c>
      <c r="BD237" s="15">
        <f t="shared" ca="1" si="118"/>
        <v>39163.656860835166</v>
      </c>
      <c r="BE237" s="15">
        <f t="shared" ca="1" si="119"/>
        <v>47524.704821396954</v>
      </c>
      <c r="BF237" s="15">
        <f ca="1">Inputs!$B$13*EXP($B$9-0.5*C$6^2+C$6*Y237)</f>
        <v>12295.737222483753</v>
      </c>
      <c r="BG237" s="15">
        <f t="shared" ca="1" si="120"/>
        <v>16746.45577893106</v>
      </c>
      <c r="BH237" s="15">
        <f t="shared" ca="1" si="121"/>
        <v>23305.469854862553</v>
      </c>
      <c r="BI237" s="15">
        <f t="shared" ca="1" si="122"/>
        <v>28334.27680866095</v>
      </c>
      <c r="BJ237" s="15">
        <f t="shared" ca="1" si="123"/>
        <v>33358.030215933519</v>
      </c>
      <c r="BK237" s="15">
        <f t="shared" ca="1" si="124"/>
        <v>52689.939546146663</v>
      </c>
      <c r="BL237" s="15">
        <f t="shared" ca="1" si="125"/>
        <v>57274.048777493961</v>
      </c>
      <c r="BM237" s="15">
        <f t="shared" ca="1" si="126"/>
        <v>85177.365409708364</v>
      </c>
      <c r="BN237" s="15">
        <f t="shared" ca="1" si="127"/>
        <v>103662.58631665341</v>
      </c>
      <c r="BO237" s="15">
        <f t="shared" ca="1" si="128"/>
        <v>102057.98196611459</v>
      </c>
      <c r="BP237" s="15">
        <f t="shared" ca="1" si="129"/>
        <v>137931.27350174024</v>
      </c>
      <c r="BQ237" s="15">
        <f ca="1">Inputs!$B$20*EXP($B$10-0.5*C$7^2+C$7*AJ237)</f>
        <v>4527.9626597914666</v>
      </c>
      <c r="BR237" s="15">
        <f t="shared" ca="1" si="130"/>
        <v>8875.9263722218966</v>
      </c>
      <c r="BS237" s="15">
        <f t="shared" ca="1" si="131"/>
        <v>8253.1820187683097</v>
      </c>
      <c r="BT237" s="15">
        <f t="shared" ca="1" si="132"/>
        <v>12709.051329544347</v>
      </c>
      <c r="BU237" s="15">
        <f t="shared" ca="1" si="133"/>
        <v>12031.051830281391</v>
      </c>
      <c r="BV237" s="15">
        <f t="shared" ca="1" si="134"/>
        <v>18144.024766023118</v>
      </c>
      <c r="BW237" s="15">
        <f t="shared" ca="1" si="135"/>
        <v>24658.281959187334</v>
      </c>
      <c r="BX237" s="15">
        <f t="shared" ca="1" si="136"/>
        <v>43449.857534141571</v>
      </c>
      <c r="BY237" s="15">
        <f t="shared" ca="1" si="137"/>
        <v>68623.034822978763</v>
      </c>
      <c r="BZ237" s="15">
        <f t="shared" ca="1" si="138"/>
        <v>78462.625008392701</v>
      </c>
      <c r="CA237" s="15">
        <f t="shared" ca="1" si="139"/>
        <v>135640.72059882805</v>
      </c>
      <c r="CB237" s="15">
        <f ca="1">(AU237*DCF!C$10-DCF!C$5*MAX(AU237*DCF!C$10,0)-MAX(AU237-Inputs!$B$6,0)/Inputs!$B$10)*DCF!C$6</f>
        <v>1044.9845526691915</v>
      </c>
      <c r="CC237" s="15">
        <f ca="1">(AV237*DCF!D$10-DCF!D$5*MAX(AV237*DCF!D$10,0)-MAX(AV237-AU237,0)/Inputs!$B$10)*DCF!D$6</f>
        <v>1144.1373314076404</v>
      </c>
      <c r="CD237" s="15">
        <f ca="1">(AW237*DCF!E$10-DCF!E$5*MAX(AW237*DCF!E$10,0)-MAX(AW237-AV237,0)/Inputs!$B$10)*DCF!E$6</f>
        <v>1300.5139793773924</v>
      </c>
      <c r="CE237" s="15">
        <f ca="1">(AX237*DCF!F$10-DCF!F$5*MAX(AX237*DCF!F$10,0)-MAX(AX237-AW237,0)/Inputs!$B$10)*DCF!F$6</f>
        <v>1477.3876900350176</v>
      </c>
      <c r="CF237" s="15">
        <f ca="1">(AY237*DCF!G$10-DCF!G$5*MAX(AY237*DCF!G$10,0)-MAX(AY237-AX237,0)/Inputs!$B$10)*DCF!G$6</f>
        <v>1847.8571504487002</v>
      </c>
      <c r="CG237" s="15">
        <f ca="1">(AZ237*DCF!H$10-DCF!H$5*MAX(AZ237*DCF!H$10,0)-MAX(AZ237-AY237,0)/Inputs!$B$10)*DCF!H$6</f>
        <v>2034.4426177653368</v>
      </c>
      <c r="CH237" s="15">
        <f ca="1">(BA237*DCF!I$10-DCF!I$5*MAX(BA237*DCF!I$10,0)-MAX(BA237-AZ237,0)/Inputs!$B$10)*DCF!I$6</f>
        <v>2633.0761357870579</v>
      </c>
      <c r="CI237" s="15">
        <f ca="1">(BB237*DCF!J$10-DCF!J$5*MAX(BB237*DCF!J$10,0)-MAX(BB237-BA237,0)/Inputs!$B$10)*DCF!J$6</f>
        <v>2921.8112653321036</v>
      </c>
      <c r="CJ237" s="15">
        <f ca="1">(BC237*DCF!K$10-DCF!K$5*MAX(BC237*DCF!K$10,0)-MAX(BC237-BB237,0)/Inputs!$B$10)*DCF!K$6</f>
        <v>3806.2714888633909</v>
      </c>
      <c r="CK237" s="15">
        <f ca="1">(BD237*DCF!L$10-DCF!L$5*MAX(BD237*DCF!L$10,0)-MAX(BD237-BC237,0)/Inputs!$B$10)*DCF!L$6</f>
        <v>4940.682742220697</v>
      </c>
      <c r="CL237" s="15">
        <f ca="1">(BE237*DCF!M$10-DCF!M$5*MAX(BE237*DCF!M$10,0)-MAX(BE237-BD237,0)/Inputs!$B$10)*DCF!M$6</f>
        <v>5707.5340211329103</v>
      </c>
      <c r="CM237" s="15">
        <f ca="1">(BF237*DCF!C$28-DCF!C$5*MAX(BF237*DCF!C$28,0)-MAX(BF237-Inputs!$B$13,0)/Inputs!$B$17)*DCF!C$6</f>
        <v>3542.7083349963123</v>
      </c>
      <c r="CN237" s="15">
        <f ca="1">(BG237*DCF!D$28-DCF!D$5*MAX(BG237*DCF!D$28,0)-MAX(BG237-BF237,0)/Inputs!$B$17)*DCF!D$6</f>
        <v>3982.6751321168767</v>
      </c>
      <c r="CO237" s="15">
        <f ca="1">(BH237*DCF!E$28-DCF!E$5*MAX(BH237*DCF!E$28,0)-MAX(BH237-BG237,0)/Inputs!$B$17)*DCF!E$6</f>
        <v>5307.8326594625933</v>
      </c>
      <c r="CP237" s="15">
        <f ca="1">(BI237*DCF!F$28-DCF!F$5*MAX(BI237*DCF!F$28,0)-MAX(BI237-BH237,0)/Inputs!$B$17)*DCF!F$6</f>
        <v>6776.436011966247</v>
      </c>
      <c r="CQ237" s="15">
        <f ca="1">(BJ237*DCF!G$28-DCF!G$5*MAX(BJ237*DCF!G$28,0)-MAX(BJ237-BI237,0)/Inputs!$B$17)*DCF!G$6</f>
        <v>7810.0483316905347</v>
      </c>
      <c r="CR237" s="15">
        <f ca="1">(BK237*DCF!H$28-DCF!H$5*MAX(BK237*DCF!H$28,0)-MAX(BK237-BJ237,0)/Inputs!$B$17)*DCF!H$6</f>
        <v>10027.167175648197</v>
      </c>
      <c r="CS237" s="15">
        <f ca="1">(BL237*DCF!I$28-DCF!I$5*MAX(BL237*DCF!I$28,0)-MAX(BL237-BK237,0)/Inputs!$B$17)*DCF!I$6</f>
        <v>12810.20630614491</v>
      </c>
      <c r="CT237" s="15">
        <f ca="1">(BM237*DCF!J$28-DCF!J$5*MAX(BM237*DCF!J$28,0)-MAX(BM237-BL237,0)/Inputs!$B$17)*DCF!J$6</f>
        <v>15301.87175881813</v>
      </c>
      <c r="CU237" s="15">
        <f ca="1">(BN237*DCF!K$28-DCF!K$5*MAX(BN237*DCF!K$28,0)-MAX(BN237-BM237,0)/Inputs!$B$17)*DCF!K$6</f>
        <v>19627.606780262748</v>
      </c>
      <c r="CV237" s="15">
        <f ca="1">(BO237*DCF!L$28-DCF!L$5*MAX(BO237*DCF!L$28,0)-MAX(BO237-BN237,0)/Inputs!$B$17)*DCF!L$6</f>
        <v>20362.709586375222</v>
      </c>
      <c r="CW237" s="15">
        <f ca="1">(BP237*DCF!M$28-DCF!M$5*MAX(BP237*DCF!M$28,0)-MAX(BP237-BO237,0)/Inputs!$B$17)*DCF!M$6</f>
        <v>22202.08195451233</v>
      </c>
      <c r="CX237" s="15">
        <f ca="1">(BQ237*DCF!C$46-DCF!C$5*MAX(BQ237*DCF!C$46,0)-MAX(BQ237-Inputs!$B$20,0)/Inputs!$B$24)*DCF!C$6</f>
        <v>-1658.6346372689145</v>
      </c>
      <c r="CY237" s="15">
        <f ca="1">(BR237*DCF!D$46-DCF!D$5*MAX(BR237*DCF!D$46,0)-MAX(BR237-BQ237,0)/Inputs!$B$24)*DCF!D$6</f>
        <v>-3370.1536671779954</v>
      </c>
      <c r="CZ237" s="15">
        <f ca="1">(BS237*DCF!E$46-DCF!E$5*MAX(BS237*DCF!E$46,0)-MAX(BS237-BR237,0)/Inputs!$B$24)*DCF!E$6</f>
        <v>-975.95314358735845</v>
      </c>
      <c r="DA237" s="15">
        <f ca="1">(BT237*DCF!F$46-DCF!F$5*MAX(BT237*DCF!F$46,0)-MAX(BT237-BS237,0)/Inputs!$B$24)*DCF!F$6</f>
        <v>-2548.0763473971938</v>
      </c>
      <c r="DB237" s="15">
        <f ca="1">(BU237*DCF!G$46-DCF!G$5*MAX(BU237*DCF!G$46,0)-MAX(BU237-BT237,0)/Inputs!$B$24)*DCF!G$6</f>
        <v>-404.70081311468925</v>
      </c>
      <c r="DC237" s="15">
        <f ca="1">(BV237*DCF!H$46-DCF!H$5*MAX(BV237*DCF!H$46,0)-MAX(BV237-BU237,0)/Inputs!$B$24)*DCF!H$6</f>
        <v>-1899.5688849751443</v>
      </c>
      <c r="DD237" s="15">
        <f ca="1">(BW237*DCF!I$46-DCF!I$5*MAX(BW237*DCF!I$46,0)-MAX(BW237-BV237,0)/Inputs!$B$24)*DCF!I$6</f>
        <v>-1300.4986538624335</v>
      </c>
      <c r="DE237" s="15">
        <f ca="1">(BX237*DCF!J$46-DCF!J$5*MAX(BX237*DCF!J$46,0)-MAX(BX237-BW237,0)/Inputs!$B$24)*DCF!J$6</f>
        <v>-3160.617496590482</v>
      </c>
      <c r="DF237" s="15">
        <f ca="1">(BY237*DCF!K$46-DCF!K$5*MAX(BY237*DCF!K$46,0)-MAX(BY237-BX237,0)/Inputs!$B$24)*DCF!K$6</f>
        <v>-2246.781319943299</v>
      </c>
      <c r="DG237" s="15">
        <f ca="1">(BZ237*DCF!L$46-DCF!L$5*MAX(BZ237*DCF!L$46,0)-MAX(BZ237-BY237,0)/Inputs!$B$24)*DCF!L$6</f>
        <v>3197.0268777034175</v>
      </c>
      <c r="DH237" s="15">
        <f ca="1">(CA237*DCF!M$46-DCF!M$5*MAX(CA237*DCF!M$46,0)-MAX(CA237-BZ237,0)/Inputs!$B$24)*DCF!M$6</f>
        <v>-1319.7352733362904</v>
      </c>
      <c r="DI237" s="15">
        <f ca="1">SUM(CB237:CL237)+BE237*DCF!M$10*(1+Inputs!$B$30)*(1-Inputs!$B$33)*(1-Inputs!$B$30/Inputs!$B$31)/(Inputs!$B$29-Inputs!$B$30)*DCF!M$6</f>
        <v>161120.58094214831</v>
      </c>
      <c r="DJ237" s="15">
        <f ca="1">SUM(CM237:CW237)+BP237*DCF!M$28*(1+Inputs!$B$30)*(1-Inputs!$B$33)*(1-Inputs!$B$30/Inputs!$B$31)/(Inputs!$B$29-Inputs!$B$30)*DCF!M$6</f>
        <v>639570.75484214176</v>
      </c>
      <c r="DK237" s="15">
        <f ca="1">SUM(CX237:DH237)+CA237*DCF!M$46*(1+Inputs!$B$30)*(1-Inputs!$B$33)*(1-Inputs!$B$30/Inputs!$B$31)/(Inputs!$B$29-Inputs!$B$30)*DCF!M$6</f>
        <v>194028.92835677168</v>
      </c>
      <c r="DM237" s="15">
        <f ca="1">DI237+DJ237+DK237+Inputs!$B$34+Inputs!$B$36-Inputs!$B$35</f>
        <v>1071571.2641410618</v>
      </c>
    </row>
    <row r="238" spans="1:117" x14ac:dyDescent="0.75">
      <c r="A238" s="11">
        <v>225</v>
      </c>
      <c r="C238" s="23">
        <f t="shared" ca="1" si="142"/>
        <v>2.2676002355807303</v>
      </c>
      <c r="D238" s="23">
        <f t="shared" ca="1" si="142"/>
        <v>1.0849989586592708</v>
      </c>
      <c r="E238" s="23">
        <f t="shared" ca="1" si="142"/>
        <v>-2.1541679782140473</v>
      </c>
      <c r="F238" s="23">
        <f t="shared" ca="1" si="142"/>
        <v>1.2470562316097982</v>
      </c>
      <c r="G238" s="23">
        <f t="shared" ca="1" si="142"/>
        <v>-0.40579674419441969</v>
      </c>
      <c r="H238" s="23">
        <f t="shared" ca="1" si="142"/>
        <v>-0.73689343744169689</v>
      </c>
      <c r="I238" s="23">
        <f t="shared" ca="1" si="142"/>
        <v>0.94435928295245342</v>
      </c>
      <c r="J238" s="23">
        <f t="shared" ca="1" si="142"/>
        <v>-1.0573694138535352</v>
      </c>
      <c r="K238" s="23">
        <f t="shared" ca="1" si="142"/>
        <v>0.82617377735783293</v>
      </c>
      <c r="L238" s="23">
        <f t="shared" ca="1" si="142"/>
        <v>0.1686556604874036</v>
      </c>
      <c r="M238" s="23">
        <f t="shared" ca="1" si="142"/>
        <v>0.18194524723291716</v>
      </c>
      <c r="N238" s="23">
        <f ca="1">SQRT(Inputs!$B$38)*C238+SQRT(1-Inputs!$B$38)*_xlfn.NORM.S.INV(RAND())</f>
        <v>1.2085178932068665</v>
      </c>
      <c r="O238" s="23">
        <f ca="1">SQRT(Inputs!$B$38)*D238+SQRT(1-Inputs!$B$38)*_xlfn.NORM.S.INV(RAND())</f>
        <v>1.1669707212092744</v>
      </c>
      <c r="P238" s="23">
        <f ca="1">SQRT(Inputs!$B$38)*E238+SQRT(1-Inputs!$B$38)*_xlfn.NORM.S.INV(RAND())</f>
        <v>-1.1025324359602167</v>
      </c>
      <c r="Q238" s="23">
        <f ca="1">SQRT(Inputs!$B$38)*F238+SQRT(1-Inputs!$B$38)*_xlfn.NORM.S.INV(RAND())</f>
        <v>2.5915863534379842</v>
      </c>
      <c r="R238" s="23">
        <f ca="1">SQRT(Inputs!$B$38)*G238+SQRT(1-Inputs!$B$38)*_xlfn.NORM.S.INV(RAND())</f>
        <v>-1.5471351993693256</v>
      </c>
      <c r="S238" s="23">
        <f ca="1">SQRT(Inputs!$B$38)*H238+SQRT(1-Inputs!$B$38)*_xlfn.NORM.S.INV(RAND())</f>
        <v>0.85875342501275798</v>
      </c>
      <c r="T238" s="23">
        <f ca="1">SQRT(Inputs!$B$38)*I238+SQRT(1-Inputs!$B$38)*_xlfn.NORM.S.INV(RAND())</f>
        <v>1.1916561005884776</v>
      </c>
      <c r="U238" s="23">
        <f ca="1">SQRT(Inputs!$B$38)*J238+SQRT(1-Inputs!$B$38)*_xlfn.NORM.S.INV(RAND())</f>
        <v>-0.549580857781518</v>
      </c>
      <c r="V238" s="23">
        <f ca="1">SQRT(Inputs!$B$38)*K238+SQRT(1-Inputs!$B$38)*_xlfn.NORM.S.INV(RAND())</f>
        <v>0.66389205437384624</v>
      </c>
      <c r="W238" s="23">
        <f ca="1">SQRT(Inputs!$B$38)*L238+SQRT(1-Inputs!$B$38)*_xlfn.NORM.S.INV(RAND())</f>
        <v>-1.1439003828802876</v>
      </c>
      <c r="X238" s="23">
        <f ca="1">SQRT(Inputs!$B$38)*M238+SQRT(1-Inputs!$B$38)*_xlfn.NORM.S.INV(RAND())</f>
        <v>0.8923418649968502</v>
      </c>
      <c r="Y238" s="23">
        <f ca="1">SQRT(Inputs!$B$38)*C238+SQRT(1-Inputs!$B$38)*_xlfn.NORM.S.INV(RAND())</f>
        <v>0.5393539095680342</v>
      </c>
      <c r="Z238" s="23">
        <f ca="1">SQRT(Inputs!$B$38)*D238+SQRT(1-Inputs!$B$38)*_xlfn.NORM.S.INV(RAND())</f>
        <v>-1.2999297047244993</v>
      </c>
      <c r="AA238" s="23">
        <f ca="1">SQRT(Inputs!$B$38)*E238+SQRT(1-Inputs!$B$38)*_xlfn.NORM.S.INV(RAND())</f>
        <v>-1.5484189221680267</v>
      </c>
      <c r="AB238" s="23">
        <f ca="1">SQRT(Inputs!$B$38)*F238+SQRT(1-Inputs!$B$38)*_xlfn.NORM.S.INV(RAND())</f>
        <v>0.19905810856479178</v>
      </c>
      <c r="AC238" s="23">
        <f ca="1">SQRT(Inputs!$B$38)*G238+SQRT(1-Inputs!$B$38)*_xlfn.NORM.S.INV(RAND())</f>
        <v>-0.31076081902721286</v>
      </c>
      <c r="AD238" s="23">
        <f ca="1">SQRT(Inputs!$B$38)*H238+SQRT(1-Inputs!$B$38)*_xlfn.NORM.S.INV(RAND())</f>
        <v>-0.74356312467962749</v>
      </c>
      <c r="AE238" s="23">
        <f ca="1">SQRT(Inputs!$B$38)*I238+SQRT(1-Inputs!$B$38)*_xlfn.NORM.S.INV(RAND())</f>
        <v>-0.31025993577376054</v>
      </c>
      <c r="AF238" s="23">
        <f ca="1">SQRT(Inputs!$B$38)*J238+SQRT(1-Inputs!$B$38)*_xlfn.NORM.S.INV(RAND())</f>
        <v>-0.14268597404660421</v>
      </c>
      <c r="AG238" s="23">
        <f ca="1">SQRT(Inputs!$B$38)*K238+SQRT(1-Inputs!$B$38)*_xlfn.NORM.S.INV(RAND())</f>
        <v>-0.49060465243831403</v>
      </c>
      <c r="AH238" s="23">
        <f ca="1">SQRT(Inputs!$B$38)*L238+SQRT(1-Inputs!$B$38)*_xlfn.NORM.S.INV(RAND())</f>
        <v>-0.19338345414900621</v>
      </c>
      <c r="AI238" s="23">
        <f ca="1">SQRT(Inputs!$B$38)*M238+SQRT(1-Inputs!$B$38)*_xlfn.NORM.S.INV(RAND())</f>
        <v>9.242100880518242E-2</v>
      </c>
      <c r="AJ238" s="23">
        <f ca="1">SQRT(Inputs!$B$38)*C238+SQRT(1-Inputs!$B$38)*_xlfn.NORM.S.INV(RAND())</f>
        <v>0.19584528969589821</v>
      </c>
      <c r="AK238" s="23">
        <f ca="1">SQRT(Inputs!$B$38)*D238+SQRT(1-Inputs!$B$38)*_xlfn.NORM.S.INV(RAND())</f>
        <v>0.340689857884446</v>
      </c>
      <c r="AL238" s="23">
        <f ca="1">SQRT(Inputs!$B$38)*E238+SQRT(1-Inputs!$B$38)*_xlfn.NORM.S.INV(RAND())</f>
        <v>-1.5872769116163583</v>
      </c>
      <c r="AM238" s="23">
        <f ca="1">SQRT(Inputs!$B$38)*F238+SQRT(1-Inputs!$B$38)*_xlfn.NORM.S.INV(RAND())</f>
        <v>0.35684398484571062</v>
      </c>
      <c r="AN238" s="23">
        <f ca="1">SQRT(Inputs!$B$38)*G238+SQRT(1-Inputs!$B$38)*_xlfn.NORM.S.INV(RAND())</f>
        <v>-0.87987122594579303</v>
      </c>
      <c r="AO238" s="23">
        <f ca="1">SQRT(Inputs!$B$38)*H238+SQRT(1-Inputs!$B$38)*_xlfn.NORM.S.INV(RAND())</f>
        <v>0.72392121324756542</v>
      </c>
      <c r="AP238" s="23">
        <f ca="1">SQRT(Inputs!$B$38)*I238+SQRT(1-Inputs!$B$38)*_xlfn.NORM.S.INV(RAND())</f>
        <v>6.4219892606559414E-2</v>
      </c>
      <c r="AQ238" s="23">
        <f ca="1">SQRT(Inputs!$B$38)*J238+SQRT(1-Inputs!$B$38)*_xlfn.NORM.S.INV(RAND())</f>
        <v>2.2291566994914414E-2</v>
      </c>
      <c r="AR238" s="23">
        <f ca="1">SQRT(Inputs!$B$38)*K238+SQRT(1-Inputs!$B$38)*_xlfn.NORM.S.INV(RAND())</f>
        <v>1.2122031909883877</v>
      </c>
      <c r="AS238" s="23">
        <f ca="1">SQRT(Inputs!$B$38)*L238+SQRT(1-Inputs!$B$38)*_xlfn.NORM.S.INV(RAND())</f>
        <v>-0.32665622303423814</v>
      </c>
      <c r="AT238" s="23">
        <f ca="1">SQRT(Inputs!$B$38)*M238+SQRT(1-Inputs!$B$38)*_xlfn.NORM.S.INV(RAND())</f>
        <v>0.32863295243094165</v>
      </c>
      <c r="AU238" s="15">
        <f ca="1">Inputs!$B$6*EXP($B$8-0.5*C$5^2+C$5*N238)</f>
        <v>6034.443541892625</v>
      </c>
      <c r="AV238" s="15">
        <f t="shared" ca="1" si="110"/>
        <v>8720.2557923291624</v>
      </c>
      <c r="AW238" s="15">
        <f t="shared" ca="1" si="111"/>
        <v>9163.5470522663054</v>
      </c>
      <c r="AX238" s="15">
        <f t="shared" ca="1" si="112"/>
        <v>15465.25196668498</v>
      </c>
      <c r="AY238" s="15">
        <f t="shared" ca="1" si="113"/>
        <v>15775.866484543132</v>
      </c>
      <c r="AZ238" s="15">
        <f t="shared" ca="1" si="114"/>
        <v>21207.941452190855</v>
      </c>
      <c r="BA238" s="15">
        <f t="shared" ca="1" si="115"/>
        <v>29400.431028486939</v>
      </c>
      <c r="BB238" s="15">
        <f t="shared" ca="1" si="116"/>
        <v>34066.691708852566</v>
      </c>
      <c r="BC238" s="15">
        <f t="shared" ca="1" si="117"/>
        <v>44484.402750354195</v>
      </c>
      <c r="BD238" s="15">
        <f t="shared" ca="1" si="118"/>
        <v>48967.823320606898</v>
      </c>
      <c r="BE238" s="15">
        <f t="shared" ca="1" si="119"/>
        <v>65084.242516694452</v>
      </c>
      <c r="BF238" s="15">
        <f ca="1">Inputs!$B$13*EXP($B$9-0.5*C$6^2+C$6*Y238)</f>
        <v>15391.872633625169</v>
      </c>
      <c r="BG238" s="15">
        <f t="shared" ca="1" si="120"/>
        <v>14836.58423588706</v>
      </c>
      <c r="BH238" s="15">
        <f t="shared" ca="1" si="121"/>
        <v>14021.861415369924</v>
      </c>
      <c r="BI238" s="15">
        <f t="shared" ca="1" si="122"/>
        <v>17698.920168543402</v>
      </c>
      <c r="BJ238" s="15">
        <f t="shared" ca="1" si="123"/>
        <v>20747.225996119101</v>
      </c>
      <c r="BK238" s="15">
        <f t="shared" ca="1" si="124"/>
        <v>23011.787419159424</v>
      </c>
      <c r="BL238" s="15">
        <f t="shared" ca="1" si="125"/>
        <v>27153.207090308792</v>
      </c>
      <c r="BM238" s="15">
        <f t="shared" ca="1" si="126"/>
        <v>32790.736651857478</v>
      </c>
      <c r="BN238" s="15">
        <f t="shared" ca="1" si="127"/>
        <v>38025.857047249679</v>
      </c>
      <c r="BO238" s="15">
        <f t="shared" ca="1" si="128"/>
        <v>45746.90845583818</v>
      </c>
      <c r="BP238" s="15">
        <f t="shared" ca="1" si="129"/>
        <v>56898.547713578344</v>
      </c>
      <c r="BQ238" s="15">
        <f ca="1">Inputs!$B$20*EXP($B$10-0.5*C$7^2+C$7*AJ238)</f>
        <v>4598.0685759476464</v>
      </c>
      <c r="BR238" s="15">
        <f t="shared" ca="1" si="130"/>
        <v>6951.8940529167476</v>
      </c>
      <c r="BS238" s="15">
        <f t="shared" ca="1" si="131"/>
        <v>6034.6079910002954</v>
      </c>
      <c r="BT238" s="15">
        <f t="shared" ca="1" si="132"/>
        <v>9136.9216303339545</v>
      </c>
      <c r="BU238" s="15">
        <f t="shared" ca="1" si="133"/>
        <v>10234.420038004164</v>
      </c>
      <c r="BV238" s="15">
        <f t="shared" ca="1" si="134"/>
        <v>16761.511670765049</v>
      </c>
      <c r="BW238" s="15">
        <f t="shared" ca="1" si="135"/>
        <v>23709.829937548653</v>
      </c>
      <c r="BX238" s="15">
        <f t="shared" ca="1" si="136"/>
        <v>33310.53528990232</v>
      </c>
      <c r="BY238" s="15">
        <f t="shared" ca="1" si="137"/>
        <v>58856.697667519555</v>
      </c>
      <c r="BZ238" s="15">
        <f t="shared" ca="1" si="138"/>
        <v>77770.936016988519</v>
      </c>
      <c r="CA238" s="15">
        <f t="shared" ca="1" si="139"/>
        <v>115814.22382450275</v>
      </c>
      <c r="CB238" s="15">
        <f ca="1">(AU238*DCF!C$10-DCF!C$5*MAX(AU238*DCF!C$10,0)-MAX(AU238-Inputs!$B$6,0)/Inputs!$B$10)*DCF!C$6</f>
        <v>1035.4292970924434</v>
      </c>
      <c r="CC238" s="15">
        <f ca="1">(AV238*DCF!D$10-DCF!D$5*MAX(AV238*DCF!D$10,0)-MAX(AV238-AU238,0)/Inputs!$B$10)*DCF!D$6</f>
        <v>1470.6382470176343</v>
      </c>
      <c r="CD238" s="15">
        <f ca="1">(AW238*DCF!E$10-DCF!E$5*MAX(AW238*DCF!E$10,0)-MAX(AW238-AV238,0)/Inputs!$B$10)*DCF!E$6</f>
        <v>2015.8695938037054</v>
      </c>
      <c r="CE238" s="15">
        <f ca="1">(AX238*DCF!F$10-DCF!F$5*MAX(AX238*DCF!F$10,0)-MAX(AX238-AW238,0)/Inputs!$B$10)*DCF!F$6</f>
        <v>2064.8113025125326</v>
      </c>
      <c r="CF238" s="15">
        <f ca="1">(AY238*DCF!G$10-DCF!G$5*MAX(AY238*DCF!G$10,0)-MAX(AY238-AX238,0)/Inputs!$B$10)*DCF!G$6</f>
        <v>3190.7516619782023</v>
      </c>
      <c r="CG238" s="15">
        <f ca="1">(AZ238*DCF!H$10-DCF!H$5*MAX(AZ238*DCF!H$10,0)-MAX(AZ238-AY238,0)/Inputs!$B$10)*DCF!H$6</f>
        <v>3152.9747516899697</v>
      </c>
      <c r="CH238" s="15">
        <f ca="1">(BA238*DCF!I$10-DCF!I$5*MAX(BA238*DCF!I$10,0)-MAX(BA238-AZ238,0)/Inputs!$B$10)*DCF!I$6</f>
        <v>4026.5308885130016</v>
      </c>
      <c r="CI238" s="15">
        <f ca="1">(BB238*DCF!J$10-DCF!J$5*MAX(BB238*DCF!J$10,0)-MAX(BB238-BA238,0)/Inputs!$B$10)*DCF!J$6</f>
        <v>5138.828430707973</v>
      </c>
      <c r="CJ238" s="15">
        <f ca="1">(BC238*DCF!K$10-DCF!K$5*MAX(BC238*DCF!K$10,0)-MAX(BC238-BB238,0)/Inputs!$B$10)*DCF!K$6</f>
        <v>5702.9534600781653</v>
      </c>
      <c r="CK238" s="15">
        <f ca="1">(BD238*DCF!L$10-DCF!L$5*MAX(BD238*DCF!L$10,0)-MAX(BD238-BC238,0)/Inputs!$B$10)*DCF!L$6</f>
        <v>6805.5000546363935</v>
      </c>
      <c r="CL238" s="15">
        <f ca="1">(BE238*DCF!M$10-DCF!M$5*MAX(BE238*DCF!M$10,0)-MAX(BE238-BD238,0)/Inputs!$B$10)*DCF!M$6</f>
        <v>7258.9499463122074</v>
      </c>
      <c r="CM238" s="15">
        <f ca="1">(BF238*DCF!C$28-DCF!C$5*MAX(BF238*DCF!C$28,0)-MAX(BF238-Inputs!$B$13,0)/Inputs!$B$17)*DCF!C$6</f>
        <v>3772.5857374993197</v>
      </c>
      <c r="CN238" s="15">
        <f ca="1">(BG238*DCF!D$28-DCF!D$5*MAX(BG238*DCF!D$28,0)-MAX(BG238-BF238,0)/Inputs!$B$17)*DCF!D$6</f>
        <v>4369.7162456342003</v>
      </c>
      <c r="CO238" s="15">
        <f ca="1">(BH238*DCF!E$28-DCF!E$5*MAX(BH238*DCF!E$28,0)-MAX(BH238-BG238,0)/Inputs!$B$17)*DCF!E$6</f>
        <v>3971.2408323150094</v>
      </c>
      <c r="CP238" s="15">
        <f ca="1">(BI238*DCF!F$28-DCF!F$5*MAX(BI238*DCF!F$28,0)-MAX(BI238-BH238,0)/Inputs!$B$17)*DCF!F$6</f>
        <v>4135.3239545749402</v>
      </c>
      <c r="CQ238" s="15">
        <f ca="1">(BJ238*DCF!G$28-DCF!G$5*MAX(BJ238*DCF!G$28,0)-MAX(BJ238-BI238,0)/Inputs!$B$17)*DCF!G$6</f>
        <v>4870.3302668295382</v>
      </c>
      <c r="CR238" s="15">
        <f ca="1">(BK238*DCF!H$28-DCF!H$5*MAX(BK238*DCF!H$28,0)-MAX(BK238-BJ238,0)/Inputs!$B$17)*DCF!H$6</f>
        <v>5339.2196180479323</v>
      </c>
      <c r="CS238" s="15">
        <f ca="1">(BL238*DCF!I$28-DCF!I$5*MAX(BL238*DCF!I$28,0)-MAX(BL238-BK238,0)/Inputs!$B$17)*DCF!I$6</f>
        <v>5790.7384269795311</v>
      </c>
      <c r="CT238" s="15">
        <f ca="1">(BM238*DCF!J$28-DCF!J$5*MAX(BM238*DCF!J$28,0)-MAX(BM238-BL238,0)/Inputs!$B$17)*DCF!J$6</f>
        <v>6567.5660752150543</v>
      </c>
      <c r="CU238" s="15">
        <f ca="1">(BN238*DCF!K$28-DCF!K$5*MAX(BN238*DCF!K$28,0)-MAX(BN238-BM238,0)/Inputs!$B$17)*DCF!K$6</f>
        <v>7389.1909118177118</v>
      </c>
      <c r="CV238" s="15">
        <f ca="1">(BO238*DCF!L$28-DCF!L$5*MAX(BO238*DCF!L$28,0)-MAX(BO238-BN238,0)/Inputs!$B$17)*DCF!L$6</f>
        <v>8253.8186171403413</v>
      </c>
      <c r="CW238" s="15">
        <f ca="1">(BP238*DCF!M$28-DCF!M$5*MAX(BP238*DCF!M$28,0)-MAX(BP238-BO238,0)/Inputs!$B$17)*DCF!M$6</f>
        <v>9539.8350255122623</v>
      </c>
      <c r="CX238" s="15">
        <f ca="1">(BQ238*DCF!C$46-DCF!C$5*MAX(BQ238*DCF!C$46,0)-MAX(BQ238-Inputs!$B$20,0)/Inputs!$B$24)*DCF!C$6</f>
        <v>-1707.2068655526418</v>
      </c>
      <c r="CY238" s="15">
        <f ca="1">(BR238*DCF!D$46-DCF!D$5*MAX(BR238*DCF!D$46,0)-MAX(BR238-BQ238,0)/Inputs!$B$24)*DCF!D$6</f>
        <v>-2190.8839870651823</v>
      </c>
      <c r="CZ238" s="15">
        <f ca="1">(BS238*DCF!E$46-DCF!E$5*MAX(BS238*DCF!E$46,0)-MAX(BS238-BR238,0)/Inputs!$B$24)*DCF!E$6</f>
        <v>-713.60290197659663</v>
      </c>
      <c r="DA238" s="15">
        <f ca="1">(BT238*DCF!F$46-DCF!F$5*MAX(BT238*DCF!F$46,0)-MAX(BT238-BS238,0)/Inputs!$B$24)*DCF!F$6</f>
        <v>-1795.0588688428834</v>
      </c>
      <c r="DB238" s="15">
        <f ca="1">(BU238*DCF!G$46-DCF!G$5*MAX(BU238*DCF!G$46,0)-MAX(BU238-BT238,0)/Inputs!$B$24)*DCF!G$6</f>
        <v>-713.4424497528662</v>
      </c>
      <c r="DC238" s="15">
        <f ca="1">(BV238*DCF!H$46-DCF!H$5*MAX(BV238*DCF!H$46,0)-MAX(BV238-BU238,0)/Inputs!$B$24)*DCF!H$6</f>
        <v>-2028.2537327264934</v>
      </c>
      <c r="DD238" s="15">
        <f ca="1">(BW238*DCF!I$46-DCF!I$5*MAX(BW238*DCF!I$46,0)-MAX(BW238-BV238,0)/Inputs!$B$24)*DCF!I$6</f>
        <v>-1447.0056632429944</v>
      </c>
      <c r="DE238" s="15">
        <f ca="1">(BX238*DCF!J$46-DCF!J$5*MAX(BX238*DCF!J$46,0)-MAX(BX238-BW238,0)/Inputs!$B$24)*DCF!J$6</f>
        <v>-1148.6653924326824</v>
      </c>
      <c r="DF238" s="15">
        <f ca="1">(BY238*DCF!K$46-DCF!K$5*MAX(BY238*DCF!K$46,0)-MAX(BY238-BX238,0)/Inputs!$B$24)*DCF!K$6</f>
        <v>-2896.0384649686071</v>
      </c>
      <c r="DG238" s="15">
        <f ca="1">(BZ238*DCF!L$46-DCF!L$5*MAX(BZ238*DCF!L$46,0)-MAX(BZ238-BY238,0)/Inputs!$B$24)*DCF!L$6</f>
        <v>1095.5904685137261</v>
      </c>
      <c r="DH238" s="15">
        <f ca="1">(CA238*DCF!M$46-DCF!M$5*MAX(CA238*DCF!M$46,0)-MAX(CA238-BZ238,0)/Inputs!$B$24)*DCF!M$6</f>
        <v>1126.1953848578401</v>
      </c>
      <c r="DI238" s="15">
        <f ca="1">SUM(CB238:CL238)+BE238*DCF!M$10*(1+Inputs!$B$30)*(1-Inputs!$B$33)*(1-Inputs!$B$30/Inputs!$B$31)/(Inputs!$B$29-Inputs!$B$30)*DCF!M$6</f>
        <v>222993.54520831149</v>
      </c>
      <c r="DJ238" s="15">
        <f ca="1">SUM(CM238:CW238)+BP238*DCF!M$28*(1+Inputs!$B$30)*(1-Inputs!$B$33)*(1-Inputs!$B$30/Inputs!$B$31)/(Inputs!$B$29-Inputs!$B$30)*DCF!M$6</f>
        <v>275132.11330128502</v>
      </c>
      <c r="DK238" s="15">
        <f ca="1">SUM(CX238:DH238)+CA238*DCF!M$46*(1+Inputs!$B$30)*(1-Inputs!$B$33)*(1-Inputs!$B$30/Inputs!$B$31)/(Inputs!$B$29-Inputs!$B$30)*DCF!M$6</f>
        <v>166644.13663134095</v>
      </c>
      <c r="DM238" s="15">
        <f ca="1">DI238+DJ238+DK238+Inputs!$B$34+Inputs!$B$36-Inputs!$B$35</f>
        <v>741620.79514093744</v>
      </c>
    </row>
    <row r="239" spans="1:117" x14ac:dyDescent="0.75">
      <c r="A239" s="11">
        <v>226</v>
      </c>
      <c r="C239" s="23">
        <f t="shared" ca="1" si="142"/>
        <v>-0.47407209152196123</v>
      </c>
      <c r="D239" s="23">
        <f t="shared" ca="1" si="142"/>
        <v>1.6424995032152424E-2</v>
      </c>
      <c r="E239" s="23">
        <f t="shared" ca="1" si="142"/>
        <v>1.444890063365478</v>
      </c>
      <c r="F239" s="23">
        <f t="shared" ca="1" si="142"/>
        <v>-1.9404166443799102E-2</v>
      </c>
      <c r="G239" s="23">
        <f t="shared" ca="1" si="142"/>
        <v>0.79037191202204637</v>
      </c>
      <c r="H239" s="23">
        <f t="shared" ca="1" si="142"/>
        <v>-0.18527748303865527</v>
      </c>
      <c r="I239" s="23">
        <f t="shared" ca="1" si="142"/>
        <v>1.5370108561996423</v>
      </c>
      <c r="J239" s="23">
        <f t="shared" ca="1" si="142"/>
        <v>-0.76309862870740075</v>
      </c>
      <c r="K239" s="23">
        <f t="shared" ca="1" si="142"/>
        <v>5.872787580599613E-2</v>
      </c>
      <c r="L239" s="23">
        <f t="shared" ca="1" si="142"/>
        <v>-2.1592015202821395</v>
      </c>
      <c r="M239" s="23">
        <f t="shared" ca="1" si="142"/>
        <v>0.92500869520845874</v>
      </c>
      <c r="N239" s="23">
        <f ca="1">SQRT(Inputs!$B$38)*C239+SQRT(1-Inputs!$B$38)*_xlfn.NORM.S.INV(RAND())</f>
        <v>-0.47537065759177288</v>
      </c>
      <c r="O239" s="23">
        <f ca="1">SQRT(Inputs!$B$38)*D239+SQRT(1-Inputs!$B$38)*_xlfn.NORM.S.INV(RAND())</f>
        <v>-0.38234648566675999</v>
      </c>
      <c r="P239" s="23">
        <f ca="1">SQRT(Inputs!$B$38)*E239+SQRT(1-Inputs!$B$38)*_xlfn.NORM.S.INV(RAND())</f>
        <v>1.1629303425255384</v>
      </c>
      <c r="Q239" s="23">
        <f ca="1">SQRT(Inputs!$B$38)*F239+SQRT(1-Inputs!$B$38)*_xlfn.NORM.S.INV(RAND())</f>
        <v>-1.5235449925912434</v>
      </c>
      <c r="R239" s="23">
        <f ca="1">SQRT(Inputs!$B$38)*G239+SQRT(1-Inputs!$B$38)*_xlfn.NORM.S.INV(RAND())</f>
        <v>1.4815552458842882</v>
      </c>
      <c r="S239" s="23">
        <f ca="1">SQRT(Inputs!$B$38)*H239+SQRT(1-Inputs!$B$38)*_xlfn.NORM.S.INV(RAND())</f>
        <v>-0.25402366089318107</v>
      </c>
      <c r="T239" s="23">
        <f ca="1">SQRT(Inputs!$B$38)*I239+SQRT(1-Inputs!$B$38)*_xlfn.NORM.S.INV(RAND())</f>
        <v>2.1485526195667566</v>
      </c>
      <c r="U239" s="23">
        <f ca="1">SQRT(Inputs!$B$38)*J239+SQRT(1-Inputs!$B$38)*_xlfn.NORM.S.INV(RAND())</f>
        <v>-1.1601912675980139</v>
      </c>
      <c r="V239" s="23">
        <f ca="1">SQRT(Inputs!$B$38)*K239+SQRT(1-Inputs!$B$38)*_xlfn.NORM.S.INV(RAND())</f>
        <v>1.3558352956681807</v>
      </c>
      <c r="W239" s="23">
        <f ca="1">SQRT(Inputs!$B$38)*L239+SQRT(1-Inputs!$B$38)*_xlfn.NORM.S.INV(RAND())</f>
        <v>-1.6630476618899892</v>
      </c>
      <c r="X239" s="23">
        <f ca="1">SQRT(Inputs!$B$38)*M239+SQRT(1-Inputs!$B$38)*_xlfn.NORM.S.INV(RAND())</f>
        <v>1.4200303040919176</v>
      </c>
      <c r="Y239" s="23">
        <f ca="1">SQRT(Inputs!$B$38)*C239+SQRT(1-Inputs!$B$38)*_xlfn.NORM.S.INV(RAND())</f>
        <v>-0.15840235065406383</v>
      </c>
      <c r="Z239" s="23">
        <f ca="1">SQRT(Inputs!$B$38)*D239+SQRT(1-Inputs!$B$38)*_xlfn.NORM.S.INV(RAND())</f>
        <v>-0.69386734301785458</v>
      </c>
      <c r="AA239" s="23">
        <f ca="1">SQRT(Inputs!$B$38)*E239+SQRT(1-Inputs!$B$38)*_xlfn.NORM.S.INV(RAND())</f>
        <v>0.69717825093217511</v>
      </c>
      <c r="AB239" s="23">
        <f ca="1">SQRT(Inputs!$B$38)*F239+SQRT(1-Inputs!$B$38)*_xlfn.NORM.S.INV(RAND())</f>
        <v>-1.1621755190605076</v>
      </c>
      <c r="AC239" s="23">
        <f ca="1">SQRT(Inputs!$B$38)*G239+SQRT(1-Inputs!$B$38)*_xlfn.NORM.S.INV(RAND())</f>
        <v>1.0423015143710448</v>
      </c>
      <c r="AD239" s="23">
        <f ca="1">SQRT(Inputs!$B$38)*H239+SQRT(1-Inputs!$B$38)*_xlfn.NORM.S.INV(RAND())</f>
        <v>0.84869550925707471</v>
      </c>
      <c r="AE239" s="23">
        <f ca="1">SQRT(Inputs!$B$38)*I239+SQRT(1-Inputs!$B$38)*_xlfn.NORM.S.INV(RAND())</f>
        <v>2.3198284055017013</v>
      </c>
      <c r="AF239" s="23">
        <f ca="1">SQRT(Inputs!$B$38)*J239+SQRT(1-Inputs!$B$38)*_xlfn.NORM.S.INV(RAND())</f>
        <v>-1.4446587225000243</v>
      </c>
      <c r="AG239" s="23">
        <f ca="1">SQRT(Inputs!$B$38)*K239+SQRT(1-Inputs!$B$38)*_xlfn.NORM.S.INV(RAND())</f>
        <v>-0.80537641909665281</v>
      </c>
      <c r="AH239" s="23">
        <f ca="1">SQRT(Inputs!$B$38)*L239+SQRT(1-Inputs!$B$38)*_xlfn.NORM.S.INV(RAND())</f>
        <v>-1.5414930610685882</v>
      </c>
      <c r="AI239" s="23">
        <f ca="1">SQRT(Inputs!$B$38)*M239+SQRT(1-Inputs!$B$38)*_xlfn.NORM.S.INV(RAND())</f>
        <v>0.80145296616115302</v>
      </c>
      <c r="AJ239" s="23">
        <f ca="1">SQRT(Inputs!$B$38)*C239+SQRT(1-Inputs!$B$38)*_xlfn.NORM.S.INV(RAND())</f>
        <v>0.3906054965243167</v>
      </c>
      <c r="AK239" s="23">
        <f ca="1">SQRT(Inputs!$B$38)*D239+SQRT(1-Inputs!$B$38)*_xlfn.NORM.S.INV(RAND())</f>
        <v>-0.4986157673074762</v>
      </c>
      <c r="AL239" s="23">
        <f ca="1">SQRT(Inputs!$B$38)*E239+SQRT(1-Inputs!$B$38)*_xlfn.NORM.S.INV(RAND())</f>
        <v>1.6001470588235245</v>
      </c>
      <c r="AM239" s="23">
        <f ca="1">SQRT(Inputs!$B$38)*F239+SQRT(1-Inputs!$B$38)*_xlfn.NORM.S.INV(RAND())</f>
        <v>-0.16806332612497848</v>
      </c>
      <c r="AN239" s="23">
        <f ca="1">SQRT(Inputs!$B$38)*G239+SQRT(1-Inputs!$B$38)*_xlfn.NORM.S.INV(RAND())</f>
        <v>0.95570038624827847</v>
      </c>
      <c r="AO239" s="23">
        <f ca="1">SQRT(Inputs!$B$38)*H239+SQRT(1-Inputs!$B$38)*_xlfn.NORM.S.INV(RAND())</f>
        <v>-0.75639649422452804</v>
      </c>
      <c r="AP239" s="23">
        <f ca="1">SQRT(Inputs!$B$38)*I239+SQRT(1-Inputs!$B$38)*_xlfn.NORM.S.INV(RAND())</f>
        <v>0.16527337978991596</v>
      </c>
      <c r="AQ239" s="23">
        <f ca="1">SQRT(Inputs!$B$38)*J239+SQRT(1-Inputs!$B$38)*_xlfn.NORM.S.INV(RAND())</f>
        <v>-0.23819061794193511</v>
      </c>
      <c r="AR239" s="23">
        <f ca="1">SQRT(Inputs!$B$38)*K239+SQRT(1-Inputs!$B$38)*_xlfn.NORM.S.INV(RAND())</f>
        <v>-0.88433874571497051</v>
      </c>
      <c r="AS239" s="23">
        <f ca="1">SQRT(Inputs!$B$38)*L239+SQRT(1-Inputs!$B$38)*_xlfn.NORM.S.INV(RAND())</f>
        <v>-0.52981354530854041</v>
      </c>
      <c r="AT239" s="23">
        <f ca="1">SQRT(Inputs!$B$38)*M239+SQRT(1-Inputs!$B$38)*_xlfn.NORM.S.INV(RAND())</f>
        <v>1.7874729887905403</v>
      </c>
      <c r="AU239" s="15">
        <f ca="1">Inputs!$B$6*EXP($B$8-0.5*C$5^2+C$5*N239)</f>
        <v>4594.7182025425318</v>
      </c>
      <c r="AV239" s="15">
        <f t="shared" ca="1" si="110"/>
        <v>5287.1171682653348</v>
      </c>
      <c r="AW239" s="15">
        <f t="shared" ca="1" si="111"/>
        <v>7541.5381455583256</v>
      </c>
      <c r="AX239" s="15">
        <f t="shared" ca="1" si="112"/>
        <v>7611.5988116651997</v>
      </c>
      <c r="AY239" s="15">
        <f t="shared" ca="1" si="113"/>
        <v>11059.318875528714</v>
      </c>
      <c r="AZ239" s="15">
        <f t="shared" ca="1" si="114"/>
        <v>13152.730962308839</v>
      </c>
      <c r="BA239" s="15">
        <f t="shared" ca="1" si="115"/>
        <v>20154.176566683094</v>
      </c>
      <c r="BB239" s="15">
        <f t="shared" ca="1" si="116"/>
        <v>21967.091344319255</v>
      </c>
      <c r="BC239" s="15">
        <f t="shared" ca="1" si="117"/>
        <v>30666.081085930418</v>
      </c>
      <c r="BD239" s="15">
        <f t="shared" ca="1" si="118"/>
        <v>32156.811811841286</v>
      </c>
      <c r="BE239" s="15">
        <f t="shared" ca="1" si="119"/>
        <v>44844.699015507846</v>
      </c>
      <c r="BF239" s="15">
        <f ca="1">Inputs!$B$13*EXP($B$9-0.5*C$6^2+C$6*Y239)</f>
        <v>13403.435464117545</v>
      </c>
      <c r="BG239" s="15">
        <f t="shared" ca="1" si="120"/>
        <v>14412.910935507633</v>
      </c>
      <c r="BH239" s="15">
        <f t="shared" ca="1" si="121"/>
        <v>19768.601592539708</v>
      </c>
      <c r="BI239" s="15">
        <f t="shared" ca="1" si="122"/>
        <v>20235.945911369919</v>
      </c>
      <c r="BJ239" s="15">
        <f t="shared" ca="1" si="123"/>
        <v>28829.735444099606</v>
      </c>
      <c r="BK239" s="15">
        <f t="shared" ca="1" si="124"/>
        <v>39716.897189675867</v>
      </c>
      <c r="BL239" s="15">
        <f t="shared" ca="1" si="125"/>
        <v>65897.648123296691</v>
      </c>
      <c r="BM239" s="15">
        <f t="shared" ca="1" si="126"/>
        <v>67695.02679722727</v>
      </c>
      <c r="BN239" s="15">
        <f t="shared" ca="1" si="127"/>
        <v>75596.659140916177</v>
      </c>
      <c r="BO239" s="15">
        <f t="shared" ca="1" si="128"/>
        <v>77755.193990578642</v>
      </c>
      <c r="BP239" s="15">
        <f t="shared" ca="1" si="129"/>
        <v>104798.73576975452</v>
      </c>
      <c r="BQ239" s="15">
        <f ca="1">Inputs!$B$20*EXP($B$10-0.5*C$7^2+C$7*AJ239)</f>
        <v>4926.9218125445905</v>
      </c>
      <c r="BR239" s="15">
        <f t="shared" ca="1" si="130"/>
        <v>5706.1556553806649</v>
      </c>
      <c r="BS239" s="15">
        <f t="shared" ca="1" si="131"/>
        <v>12372.542671484998</v>
      </c>
      <c r="BT239" s="15">
        <f t="shared" ca="1" si="132"/>
        <v>16323.278793192578</v>
      </c>
      <c r="BU239" s="15">
        <f t="shared" ca="1" si="133"/>
        <v>28507.815235867005</v>
      </c>
      <c r="BV239" s="15">
        <f t="shared" ca="1" si="134"/>
        <v>33448.052520229277</v>
      </c>
      <c r="BW239" s="15">
        <f t="shared" ca="1" si="135"/>
        <v>48336.448307984036</v>
      </c>
      <c r="BX239" s="15">
        <f t="shared" ca="1" si="136"/>
        <v>64453.881640191612</v>
      </c>
      <c r="BY239" s="15">
        <f t="shared" ca="1" si="137"/>
        <v>76253.366531975436</v>
      </c>
      <c r="BZ239" s="15">
        <f t="shared" ca="1" si="138"/>
        <v>97064.580075725127</v>
      </c>
      <c r="CA239" s="15">
        <f t="shared" ca="1" si="139"/>
        <v>187322.76733453909</v>
      </c>
      <c r="CB239" s="15">
        <f ca="1">(AU239*DCF!C$10-DCF!C$5*MAX(AU239*DCF!C$10,0)-MAX(AU239-Inputs!$B$6,0)/Inputs!$B$10)*DCF!C$6</f>
        <v>1045.6947953798385</v>
      </c>
      <c r="CC239" s="15">
        <f ca="1">(AV239*DCF!D$10-DCF!D$5*MAX(AV239*DCF!D$10,0)-MAX(AV239-AU239,0)/Inputs!$B$10)*DCF!D$6</f>
        <v>1119.8756242983684</v>
      </c>
      <c r="CD239" s="15">
        <f ca="1">(AW239*DCF!E$10-DCF!E$5*MAX(AW239*DCF!E$10,0)-MAX(AW239-AV239,0)/Inputs!$B$10)*DCF!E$6</f>
        <v>1233.4321431854166</v>
      </c>
      <c r="CE239" s="15">
        <f ca="1">(AX239*DCF!F$10-DCF!F$5*MAX(AX239*DCF!F$10,0)-MAX(AX239-AW239,0)/Inputs!$B$10)*DCF!F$6</f>
        <v>1647.0220024999203</v>
      </c>
      <c r="CF239" s="15">
        <f ca="1">(AY239*DCF!G$10-DCF!G$5*MAX(AY239*DCF!G$10,0)-MAX(AY239-AX239,0)/Inputs!$B$10)*DCF!G$6</f>
        <v>1615.9490078050067</v>
      </c>
      <c r="CG239" s="15">
        <f ca="1">(AZ239*DCF!H$10-DCF!H$5*MAX(AZ239*DCF!H$10,0)-MAX(AZ239-AY239,0)/Inputs!$B$10)*DCF!H$6</f>
        <v>2181.8893051667865</v>
      </c>
      <c r="CH239" s="15">
        <f ca="1">(BA239*DCF!I$10-DCF!I$5*MAX(BA239*DCF!I$10,0)-MAX(BA239-AZ239,0)/Inputs!$B$10)*DCF!I$6</f>
        <v>2532.9504445368334</v>
      </c>
      <c r="CI239" s="15">
        <f ca="1">(BB239*DCF!J$10-DCF!J$5*MAX(BB239*DCF!J$10,0)-MAX(BB239-BA239,0)/Inputs!$B$10)*DCF!J$6</f>
        <v>3494.8864853490218</v>
      </c>
      <c r="CJ239" s="15">
        <f ca="1">(BC239*DCF!K$10-DCF!K$5*MAX(BC239*DCF!K$10,0)-MAX(BC239-BB239,0)/Inputs!$B$10)*DCF!K$6</f>
        <v>3719.0204138673757</v>
      </c>
      <c r="CK239" s="15">
        <f ca="1">(BD239*DCF!L$10-DCF!L$5*MAX(BD239*DCF!L$10,0)-MAX(BD239-BC239,0)/Inputs!$B$10)*DCF!L$6</f>
        <v>4657.0830942152352</v>
      </c>
      <c r="CL239" s="15">
        <f ca="1">(BE239*DCF!M$10-DCF!M$5*MAX(BE239*DCF!M$10,0)-MAX(BE239-BD239,0)/Inputs!$B$10)*DCF!M$6</f>
        <v>4812.4633591378406</v>
      </c>
      <c r="CM239" s="15">
        <f ca="1">(BF239*DCF!C$28-DCF!C$5*MAX(BF239*DCF!C$28,0)-MAX(BF239-Inputs!$B$13,0)/Inputs!$B$17)*DCF!C$6</f>
        <v>3624.9511185734195</v>
      </c>
      <c r="CN239" s="15">
        <f ca="1">(BG239*DCF!D$28-DCF!D$5*MAX(BG239*DCF!D$28,0)-MAX(BG239-BF239,0)/Inputs!$B$17)*DCF!D$6</f>
        <v>4029.5672850343208</v>
      </c>
      <c r="CO239" s="15">
        <f ca="1">(BH239*DCF!E$28-DCF!E$5*MAX(BH239*DCF!E$28,0)-MAX(BH239-BG239,0)/Inputs!$B$17)*DCF!E$6</f>
        <v>4543.2870709082863</v>
      </c>
      <c r="CP239" s="15">
        <f ca="1">(BI239*DCF!F$28-DCF!F$5*MAX(BI239*DCF!F$28,0)-MAX(BI239-BH239,0)/Inputs!$B$17)*DCF!F$6</f>
        <v>5408.438862485059</v>
      </c>
      <c r="CQ239" s="15">
        <f ca="1">(BJ239*DCF!G$28-DCF!G$5*MAX(BJ239*DCF!G$28,0)-MAX(BJ239-BI239,0)/Inputs!$B$17)*DCF!G$6</f>
        <v>6034.7030884135447</v>
      </c>
      <c r="CR239" s="15">
        <f ca="1">(BK239*DCF!H$28-DCF!H$5*MAX(BK239*DCF!H$28,0)-MAX(BK239-BJ239,0)/Inputs!$B$17)*DCF!H$6</f>
        <v>8130.8674578924038</v>
      </c>
      <c r="CS239" s="15">
        <f ca="1">(BL239*DCF!I$28-DCF!I$5*MAX(BL239*DCF!I$28,0)-MAX(BL239-BK239,0)/Inputs!$B$17)*DCF!I$6</f>
        <v>11738.291705584223</v>
      </c>
      <c r="CT239" s="15">
        <f ca="1">(BM239*DCF!J$28-DCF!J$5*MAX(BM239*DCF!J$28,0)-MAX(BM239-BL239,0)/Inputs!$B$17)*DCF!J$6</f>
        <v>14863.29304501098</v>
      </c>
      <c r="CU239" s="15">
        <f ca="1">(BN239*DCF!K$28-DCF!K$5*MAX(BN239*DCF!K$28,0)-MAX(BN239-BM239,0)/Inputs!$B$17)*DCF!K$6</f>
        <v>14996.902168387198</v>
      </c>
      <c r="CV239" s="15">
        <f ca="1">(BO239*DCF!L$28-DCF!L$5*MAX(BO239*DCF!L$28,0)-MAX(BO239-BN239,0)/Inputs!$B$17)*DCF!L$6</f>
        <v>15269.5514552447</v>
      </c>
      <c r="CW239" s="15">
        <f ca="1">(BP239*DCF!M$28-DCF!M$5*MAX(BP239*DCF!M$28,0)-MAX(BP239-BO239,0)/Inputs!$B$17)*DCF!M$6</f>
        <v>16891.132764769191</v>
      </c>
      <c r="CX239" s="15">
        <f ca="1">(BQ239*DCF!C$46-DCF!C$5*MAX(BQ239*DCF!C$46,0)-MAX(BQ239-Inputs!$B$20,0)/Inputs!$B$24)*DCF!C$6</f>
        <v>-1935.0497546498314</v>
      </c>
      <c r="CY239" s="15">
        <f ca="1">(BR239*DCF!D$46-DCF!D$5*MAX(BR239*DCF!D$46,0)-MAX(BR239-BQ239,0)/Inputs!$B$24)*DCF!D$6</f>
        <v>-1306.4003136134238</v>
      </c>
      <c r="CZ239" s="15">
        <f ca="1">(BS239*DCF!E$46-DCF!E$5*MAX(BS239*DCF!E$46,0)-MAX(BS239-BR239,0)/Inputs!$B$24)*DCF!E$6</f>
        <v>-4090.7809521326508</v>
      </c>
      <c r="DA239" s="15">
        <f ca="1">(BT239*DCF!F$46-DCF!F$5*MAX(BT239*DCF!F$46,0)-MAX(BT239-BS239,0)/Inputs!$B$24)*DCF!F$6</f>
        <v>-2627.352279571161</v>
      </c>
      <c r="DB239" s="15">
        <f ca="1">(BU239*DCF!G$46-DCF!G$5*MAX(BU239*DCF!G$46,0)-MAX(BU239-BT239,0)/Inputs!$B$24)*DCF!G$6</f>
        <v>-5057.5839022392938</v>
      </c>
      <c r="DC239" s="15">
        <f ca="1">(BV239*DCF!H$46-DCF!H$5*MAX(BV239*DCF!H$46,0)-MAX(BV239-BU239,0)/Inputs!$B$24)*DCF!H$6</f>
        <v>-1535.1484667795303</v>
      </c>
      <c r="DD239" s="15">
        <f ca="1">(BW239*DCF!I$46-DCF!I$5*MAX(BW239*DCF!I$46,0)-MAX(BW239-BV239,0)/Inputs!$B$24)*DCF!I$6</f>
        <v>-3157.5334574375593</v>
      </c>
      <c r="DE239" s="15">
        <f ca="1">(BX239*DCF!J$46-DCF!J$5*MAX(BX239*DCF!J$46,0)-MAX(BX239-BW239,0)/Inputs!$B$24)*DCF!J$6</f>
        <v>-1570.4179519923709</v>
      </c>
      <c r="DF239" s="15">
        <f ca="1">(BY239*DCF!K$46-DCF!K$5*MAX(BY239*DCF!K$46,0)-MAX(BY239-BX239,0)/Inputs!$B$24)*DCF!K$6</f>
        <v>1465.2870266352404</v>
      </c>
      <c r="DG239" s="15">
        <f ca="1">(BZ239*DCF!L$46-DCF!L$5*MAX(BZ239*DCF!L$46,0)-MAX(BZ239-BY239,0)/Inputs!$B$24)*DCF!L$6</f>
        <v>1999.9791775660217</v>
      </c>
      <c r="DH239" s="15">
        <f ca="1">(CA239*DCF!M$46-DCF!M$5*MAX(CA239*DCF!M$46,0)-MAX(CA239-BZ239,0)/Inputs!$B$24)*DCF!M$6</f>
        <v>-4183.6639017820553</v>
      </c>
      <c r="DI239" s="15">
        <f ca="1">SUM(CB239:CL239)+BE239*DCF!M$10*(1+Inputs!$B$30)*(1-Inputs!$B$33)*(1-Inputs!$B$30/Inputs!$B$31)/(Inputs!$B$29-Inputs!$B$30)*DCF!M$6</f>
        <v>152863.6570453532</v>
      </c>
      <c r="DJ239" s="15">
        <f ca="1">SUM(CM239:CW239)+BP239*DCF!M$28*(1+Inputs!$B$30)*(1-Inputs!$B$33)*(1-Inputs!$B$30/Inputs!$B$31)/(Inputs!$B$29-Inputs!$B$30)*DCF!M$6</f>
        <v>494406.00931169075</v>
      </c>
      <c r="DK239" s="15">
        <f ca="1">SUM(CX239:DH239)+CA239*DCF!M$46*(1+Inputs!$B$30)*(1-Inputs!$B$33)*(1-Inputs!$B$30/Inputs!$B$31)/(Inputs!$B$29-Inputs!$B$30)*DCF!M$6</f>
        <v>267624.52332354803</v>
      </c>
      <c r="DM239" s="15">
        <f ca="1">DI239+DJ239+DK239+Inputs!$B$34+Inputs!$B$36-Inputs!$B$35</f>
        <v>991745.18968059192</v>
      </c>
    </row>
    <row r="240" spans="1:117" x14ac:dyDescent="0.75">
      <c r="A240" s="11">
        <v>227</v>
      </c>
      <c r="C240" s="23">
        <f t="shared" ca="1" si="142"/>
        <v>-0.37234806969092632</v>
      </c>
      <c r="D240" s="23">
        <f t="shared" ca="1" si="142"/>
        <v>2.2959521811746924</v>
      </c>
      <c r="E240" s="23">
        <f t="shared" ca="1" si="142"/>
        <v>0.93052346194222524</v>
      </c>
      <c r="F240" s="23">
        <f t="shared" ca="1" si="142"/>
        <v>-1.5772443260996851</v>
      </c>
      <c r="G240" s="23">
        <f t="shared" ca="1" si="142"/>
        <v>-0.19115744214828856</v>
      </c>
      <c r="H240" s="23">
        <f t="shared" ca="1" si="142"/>
        <v>0.98393192313975264</v>
      </c>
      <c r="I240" s="23">
        <f t="shared" ca="1" si="142"/>
        <v>0.14788071326938962</v>
      </c>
      <c r="J240" s="23">
        <f t="shared" ca="1" si="142"/>
        <v>-1.5169609106655315</v>
      </c>
      <c r="K240" s="23">
        <f t="shared" ca="1" si="142"/>
        <v>-0.2908687224243679</v>
      </c>
      <c r="L240" s="23">
        <f t="shared" ca="1" si="142"/>
        <v>-0.72739322381384031</v>
      </c>
      <c r="M240" s="23">
        <f t="shared" ca="1" si="142"/>
        <v>0.72803740679265838</v>
      </c>
      <c r="N240" s="23">
        <f ca="1">SQRT(Inputs!$B$38)*C240+SQRT(1-Inputs!$B$38)*_xlfn.NORM.S.INV(RAND())</f>
        <v>-0.31716297464958287</v>
      </c>
      <c r="O240" s="23">
        <f ca="1">SQRT(Inputs!$B$38)*D240+SQRT(1-Inputs!$B$38)*_xlfn.NORM.S.INV(RAND())</f>
        <v>2.794180631612647</v>
      </c>
      <c r="P240" s="23">
        <f ca="1">SQRT(Inputs!$B$38)*E240+SQRT(1-Inputs!$B$38)*_xlfn.NORM.S.INV(RAND())</f>
        <v>0.28550629521870147</v>
      </c>
      <c r="Q240" s="23">
        <f ca="1">SQRT(Inputs!$B$38)*F240+SQRT(1-Inputs!$B$38)*_xlfn.NORM.S.INV(RAND())</f>
        <v>-0.49541563343268585</v>
      </c>
      <c r="R240" s="23">
        <f ca="1">SQRT(Inputs!$B$38)*G240+SQRT(1-Inputs!$B$38)*_xlfn.NORM.S.INV(RAND())</f>
        <v>1.0536437733887003</v>
      </c>
      <c r="S240" s="23">
        <f ca="1">SQRT(Inputs!$B$38)*H240+SQRT(1-Inputs!$B$38)*_xlfn.NORM.S.INV(RAND())</f>
        <v>0.95164947191766913</v>
      </c>
      <c r="T240" s="23">
        <f ca="1">SQRT(Inputs!$B$38)*I240+SQRT(1-Inputs!$B$38)*_xlfn.NORM.S.INV(RAND())</f>
        <v>0.46972849827477381</v>
      </c>
      <c r="U240" s="23">
        <f ca="1">SQRT(Inputs!$B$38)*J240+SQRT(1-Inputs!$B$38)*_xlfn.NORM.S.INV(RAND())</f>
        <v>-1.5068674552602914</v>
      </c>
      <c r="V240" s="23">
        <f ca="1">SQRT(Inputs!$B$38)*K240+SQRT(1-Inputs!$B$38)*_xlfn.NORM.S.INV(RAND())</f>
        <v>-1.5780672949208572</v>
      </c>
      <c r="W240" s="23">
        <f ca="1">SQRT(Inputs!$B$38)*L240+SQRT(1-Inputs!$B$38)*_xlfn.NORM.S.INV(RAND())</f>
        <v>-1.1389456018725908</v>
      </c>
      <c r="X240" s="23">
        <f ca="1">SQRT(Inputs!$B$38)*M240+SQRT(1-Inputs!$B$38)*_xlfn.NORM.S.INV(RAND())</f>
        <v>1.3279593840303641</v>
      </c>
      <c r="Y240" s="23">
        <f ca="1">SQRT(Inputs!$B$38)*C240+SQRT(1-Inputs!$B$38)*_xlfn.NORM.S.INV(RAND())</f>
        <v>-1.4780439579817535</v>
      </c>
      <c r="Z240" s="23">
        <f ca="1">SQRT(Inputs!$B$38)*D240+SQRT(1-Inputs!$B$38)*_xlfn.NORM.S.INV(RAND())</f>
        <v>2.7128671568935099</v>
      </c>
      <c r="AA240" s="23">
        <f ca="1">SQRT(Inputs!$B$38)*E240+SQRT(1-Inputs!$B$38)*_xlfn.NORM.S.INV(RAND())</f>
        <v>-0.13195609803182606</v>
      </c>
      <c r="AB240" s="23">
        <f ca="1">SQRT(Inputs!$B$38)*F240+SQRT(1-Inputs!$B$38)*_xlfn.NORM.S.INV(RAND())</f>
        <v>-0.71419533889141085</v>
      </c>
      <c r="AC240" s="23">
        <f ca="1">SQRT(Inputs!$B$38)*G240+SQRT(1-Inputs!$B$38)*_xlfn.NORM.S.INV(RAND())</f>
        <v>-0.92805131732936896</v>
      </c>
      <c r="AD240" s="23">
        <f ca="1">SQRT(Inputs!$B$38)*H240+SQRT(1-Inputs!$B$38)*_xlfn.NORM.S.INV(RAND())</f>
        <v>1.7192939744207061</v>
      </c>
      <c r="AE240" s="23">
        <f ca="1">SQRT(Inputs!$B$38)*I240+SQRT(1-Inputs!$B$38)*_xlfn.NORM.S.INV(RAND())</f>
        <v>-0.76480051015804074</v>
      </c>
      <c r="AF240" s="23">
        <f ca="1">SQRT(Inputs!$B$38)*J240+SQRT(1-Inputs!$B$38)*_xlfn.NORM.S.INV(RAND())</f>
        <v>-6.2596736993745683E-2</v>
      </c>
      <c r="AG240" s="23">
        <f ca="1">SQRT(Inputs!$B$38)*K240+SQRT(1-Inputs!$B$38)*_xlfn.NORM.S.INV(RAND())</f>
        <v>-1.0313759816829757</v>
      </c>
      <c r="AH240" s="23">
        <f ca="1">SQRT(Inputs!$B$38)*L240+SQRT(1-Inputs!$B$38)*_xlfn.NORM.S.INV(RAND())</f>
        <v>-0.31940275707205251</v>
      </c>
      <c r="AI240" s="23">
        <f ca="1">SQRT(Inputs!$B$38)*M240+SQRT(1-Inputs!$B$38)*_xlfn.NORM.S.INV(RAND())</f>
        <v>0.66709142660694487</v>
      </c>
      <c r="AJ240" s="23">
        <f ca="1">SQRT(Inputs!$B$38)*C240+SQRT(1-Inputs!$B$38)*_xlfn.NORM.S.INV(RAND())</f>
        <v>0.101693550379228</v>
      </c>
      <c r="AK240" s="23">
        <f ca="1">SQRT(Inputs!$B$38)*D240+SQRT(1-Inputs!$B$38)*_xlfn.NORM.S.INV(RAND())</f>
        <v>1.1824138700020088</v>
      </c>
      <c r="AL240" s="23">
        <f ca="1">SQRT(Inputs!$B$38)*E240+SQRT(1-Inputs!$B$38)*_xlfn.NORM.S.INV(RAND())</f>
        <v>0.22047475515067211</v>
      </c>
      <c r="AM240" s="23">
        <f ca="1">SQRT(Inputs!$B$38)*F240+SQRT(1-Inputs!$B$38)*_xlfn.NORM.S.INV(RAND())</f>
        <v>0.84411177147208083</v>
      </c>
      <c r="AN240" s="23">
        <f ca="1">SQRT(Inputs!$B$38)*G240+SQRT(1-Inputs!$B$38)*_xlfn.NORM.S.INV(RAND())</f>
        <v>-2.3201763932051276</v>
      </c>
      <c r="AO240" s="23">
        <f ca="1">SQRT(Inputs!$B$38)*H240+SQRT(1-Inputs!$B$38)*_xlfn.NORM.S.INV(RAND())</f>
        <v>1.2009632388635487</v>
      </c>
      <c r="AP240" s="23">
        <f ca="1">SQRT(Inputs!$B$38)*I240+SQRT(1-Inputs!$B$38)*_xlfn.NORM.S.INV(RAND())</f>
        <v>-0.55568379322788541</v>
      </c>
      <c r="AQ240" s="23">
        <f ca="1">SQRT(Inputs!$B$38)*J240+SQRT(1-Inputs!$B$38)*_xlfn.NORM.S.INV(RAND())</f>
        <v>-0.91595204024357624</v>
      </c>
      <c r="AR240" s="23">
        <f ca="1">SQRT(Inputs!$B$38)*K240+SQRT(1-Inputs!$B$38)*_xlfn.NORM.S.INV(RAND())</f>
        <v>-0.33810588510968265</v>
      </c>
      <c r="AS240" s="23">
        <f ca="1">SQRT(Inputs!$B$38)*L240+SQRT(1-Inputs!$B$38)*_xlfn.NORM.S.INV(RAND())</f>
        <v>-1.9510302198726626E-2</v>
      </c>
      <c r="AT240" s="23">
        <f ca="1">SQRT(Inputs!$B$38)*M240+SQRT(1-Inputs!$B$38)*_xlfn.NORM.S.INV(RAND())</f>
        <v>0.98060822210390763</v>
      </c>
      <c r="AU240" s="15">
        <f ca="1">Inputs!$B$6*EXP($B$8-0.5*C$5^2+C$5*N240)</f>
        <v>4713.9066006128851</v>
      </c>
      <c r="AV240" s="15">
        <f t="shared" ca="1" si="110"/>
        <v>8653.2403046571362</v>
      </c>
      <c r="AW240" s="15">
        <f t="shared" ca="1" si="111"/>
        <v>10965.334600507946</v>
      </c>
      <c r="AX240" s="15">
        <f t="shared" ca="1" si="112"/>
        <v>12584.088009286628</v>
      </c>
      <c r="AY240" s="15">
        <f t="shared" ca="1" si="113"/>
        <v>17392.836476933269</v>
      </c>
      <c r="AZ240" s="15">
        <f t="shared" ca="1" si="114"/>
        <v>23622.09392505166</v>
      </c>
      <c r="BA240" s="15">
        <f t="shared" ca="1" si="115"/>
        <v>30364.050533434835</v>
      </c>
      <c r="BB240" s="15">
        <f t="shared" ca="1" si="116"/>
        <v>31965.587664036422</v>
      </c>
      <c r="BC240" s="15">
        <f t="shared" ca="1" si="117"/>
        <v>33618.024126386983</v>
      </c>
      <c r="BD240" s="15">
        <f t="shared" ca="1" si="118"/>
        <v>37023.416149288227</v>
      </c>
      <c r="BE240" s="15">
        <f t="shared" ca="1" si="119"/>
        <v>51200.321769226379</v>
      </c>
      <c r="BF240" s="15">
        <f ca="1">Inputs!$B$13*EXP($B$9-0.5*C$6^2+C$6*Y240)</f>
        <v>10318.053740683579</v>
      </c>
      <c r="BG240" s="15">
        <f t="shared" ca="1" si="120"/>
        <v>20516.18810262614</v>
      </c>
      <c r="BH240" s="15">
        <f t="shared" ca="1" si="121"/>
        <v>24524.3543027739</v>
      </c>
      <c r="BI240" s="15">
        <f t="shared" ca="1" si="122"/>
        <v>26896.204341360019</v>
      </c>
      <c r="BJ240" s="15">
        <f t="shared" ca="1" si="123"/>
        <v>28844.358466885737</v>
      </c>
      <c r="BK240" s="15">
        <f t="shared" ca="1" si="124"/>
        <v>44737.405481579422</v>
      </c>
      <c r="BL240" s="15">
        <f t="shared" ca="1" si="125"/>
        <v>49769.079119970665</v>
      </c>
      <c r="BM240" s="15">
        <f t="shared" ca="1" si="126"/>
        <v>60703.057916698999</v>
      </c>
      <c r="BN240" s="15">
        <f t="shared" ca="1" si="127"/>
        <v>65977.290142089812</v>
      </c>
      <c r="BO240" s="15">
        <f t="shared" ca="1" si="128"/>
        <v>78219.573642428819</v>
      </c>
      <c r="BP240" s="15">
        <f t="shared" ca="1" si="129"/>
        <v>103831.93668871578</v>
      </c>
      <c r="BQ240" s="15">
        <f ca="1">Inputs!$B$20*EXP($B$10-0.5*C$7^2+C$7*AJ240)</f>
        <v>4447.0561970687841</v>
      </c>
      <c r="BR240" s="15">
        <f t="shared" ca="1" si="130"/>
        <v>8784.0262881817489</v>
      </c>
      <c r="BS240" s="15">
        <f t="shared" ca="1" si="131"/>
        <v>12815.08718890634</v>
      </c>
      <c r="BT240" s="15">
        <f t="shared" ca="1" si="132"/>
        <v>22048.880820987994</v>
      </c>
      <c r="BU240" s="15">
        <f t="shared" ca="1" si="133"/>
        <v>17429.85307752448</v>
      </c>
      <c r="BV240" s="15">
        <f t="shared" ca="1" si="134"/>
        <v>31784.858910374085</v>
      </c>
      <c r="BW240" s="15">
        <f t="shared" ca="1" si="135"/>
        <v>39432.578425055472</v>
      </c>
      <c r="BX240" s="15">
        <f t="shared" ca="1" si="136"/>
        <v>45900.809926904185</v>
      </c>
      <c r="BY240" s="15">
        <f t="shared" ca="1" si="137"/>
        <v>60286.139823200057</v>
      </c>
      <c r="BZ240" s="15">
        <f t="shared" ca="1" si="138"/>
        <v>84287.045668402716</v>
      </c>
      <c r="CA240" s="15">
        <f t="shared" ca="1" si="139"/>
        <v>140935.77698065195</v>
      </c>
      <c r="CB240" s="15">
        <f ca="1">(AU240*DCF!C$10-DCF!C$5*MAX(AU240*DCF!C$10,0)-MAX(AU240-Inputs!$B$6,0)/Inputs!$B$10)*DCF!C$6</f>
        <v>1044.8449608573587</v>
      </c>
      <c r="CC240" s="15">
        <f ca="1">(AV240*DCF!D$10-DCF!D$5*MAX(AV240*DCF!D$10,0)-MAX(AV240-AU240,0)/Inputs!$B$10)*DCF!D$6</f>
        <v>1148.6652764373828</v>
      </c>
      <c r="CD240" s="15">
        <f ca="1">(AW240*DCF!E$10-DCF!E$5*MAX(AW240*DCF!E$10,0)-MAX(AW240-AV240,0)/Inputs!$B$10)*DCF!E$6</f>
        <v>2010.9418226927128</v>
      </c>
      <c r="CE240" s="15">
        <f ca="1">(AX240*DCF!F$10-DCF!F$5*MAX(AX240*DCF!F$10,0)-MAX(AX240-AW240,0)/Inputs!$B$10)*DCF!F$6</f>
        <v>2410.2639066142874</v>
      </c>
      <c r="CF240" s="15">
        <f ca="1">(AY240*DCF!G$10-DCF!G$5*MAX(AY240*DCF!G$10,0)-MAX(AY240-AX240,0)/Inputs!$B$10)*DCF!G$6</f>
        <v>2659.2928351063501</v>
      </c>
      <c r="CG240" s="15">
        <f ca="1">(AZ240*DCF!H$10-DCF!H$5*MAX(AZ240*DCF!H$10,0)-MAX(AZ240-AY240,0)/Inputs!$B$10)*DCF!H$6</f>
        <v>3480.1301451306294</v>
      </c>
      <c r="CH240" s="15">
        <f ca="1">(BA240*DCF!I$10-DCF!I$5*MAX(BA240*DCF!I$10,0)-MAX(BA240-AZ240,0)/Inputs!$B$10)*DCF!I$6</f>
        <v>4440.4872479375044</v>
      </c>
      <c r="CI240" s="15">
        <f ca="1">(BB240*DCF!J$10-DCF!J$5*MAX(BB240*DCF!J$10,0)-MAX(BB240-BA240,0)/Inputs!$B$10)*DCF!J$6</f>
        <v>5242.6824527510744</v>
      </c>
      <c r="CJ240" s="15">
        <f ca="1">(BC240*DCF!K$10-DCF!K$5*MAX(BC240*DCF!K$10,0)-MAX(BC240-BB240,0)/Inputs!$B$10)*DCF!K$6</f>
        <v>5180.6460257526678</v>
      </c>
      <c r="CK240" s="15">
        <f ca="1">(BD240*DCF!L$10-DCF!L$5*MAX(BD240*DCF!L$10,0)-MAX(BD240-BC240,0)/Inputs!$B$10)*DCF!L$6</f>
        <v>5143.4628647209956</v>
      </c>
      <c r="CL240" s="15">
        <f ca="1">(BE240*DCF!M$10-DCF!M$5*MAX(BE240*DCF!M$10,0)-MAX(BE240-BD240,0)/Inputs!$B$10)*DCF!M$6</f>
        <v>5531.4447737608707</v>
      </c>
      <c r="CM240" s="15">
        <f ca="1">(BF240*DCF!C$28-DCF!C$5*MAX(BF240*DCF!C$28,0)-MAX(BF240-Inputs!$B$13,0)/Inputs!$B$17)*DCF!C$6</f>
        <v>3149.0023345395457</v>
      </c>
      <c r="CN240" s="15">
        <f ca="1">(BG240*DCF!D$28-DCF!D$5*MAX(BG240*DCF!D$28,0)-MAX(BG240-BF240,0)/Inputs!$B$17)*DCF!D$6</f>
        <v>3866.760937675499</v>
      </c>
      <c r="CO240" s="15">
        <f ca="1">(BH240*DCF!E$28-DCF!E$5*MAX(BH240*DCF!E$28,0)-MAX(BH240-BG240,0)/Inputs!$B$17)*DCF!E$6</f>
        <v>6155.7794435593969</v>
      </c>
      <c r="CP240" s="15">
        <f ca="1">(BI240*DCF!F$28-DCF!F$5*MAX(BI240*DCF!F$28,0)-MAX(BI240-BH240,0)/Inputs!$B$17)*DCF!F$6</f>
        <v>6869.7782199851854</v>
      </c>
      <c r="CQ240" s="15">
        <f ca="1">(BJ240*DCF!G$28-DCF!G$5*MAX(BJ240*DCF!G$28,0)-MAX(BJ240-BI240,0)/Inputs!$B$17)*DCF!G$6</f>
        <v>7156.2273672500005</v>
      </c>
      <c r="CR240" s="15">
        <f ca="1">(BK240*DCF!H$28-DCF!H$5*MAX(BK240*DCF!H$28,0)-MAX(BK240-BJ240,0)/Inputs!$B$17)*DCF!H$6</f>
        <v>8594.7204604783346</v>
      </c>
      <c r="CS240" s="15">
        <f ca="1">(BL240*DCF!I$28-DCF!I$5*MAX(BL240*DCF!I$28,0)-MAX(BL240-BK240,0)/Inputs!$B$17)*DCF!I$6</f>
        <v>10981.150684355429</v>
      </c>
      <c r="CT240" s="15">
        <f ca="1">(BM240*DCF!J$28-DCF!J$5*MAX(BM240*DCF!J$28,0)-MAX(BM240-BL240,0)/Inputs!$B$17)*DCF!J$6</f>
        <v>12092.064995581773</v>
      </c>
      <c r="CU240" s="15">
        <f ca="1">(BN240*DCF!K$28-DCF!K$5*MAX(BN240*DCF!K$28,0)-MAX(BN240-BM240,0)/Inputs!$B$17)*DCF!K$6</f>
        <v>13287.274241483341</v>
      </c>
      <c r="CV240" s="15">
        <f ca="1">(BO240*DCF!L$28-DCF!L$5*MAX(BO240*DCF!L$28,0)-MAX(BO240-BN240,0)/Inputs!$B$17)*DCF!L$6</f>
        <v>14221.211968730633</v>
      </c>
      <c r="CW240" s="15">
        <f ca="1">(BP240*DCF!M$28-DCF!M$5*MAX(BP240*DCF!M$28,0)-MAX(BP240-BO240,0)/Inputs!$B$17)*DCF!M$6</f>
        <v>16858.827350855852</v>
      </c>
      <c r="CX240" s="15">
        <f ca="1">(BQ240*DCF!C$46-DCF!C$5*MAX(BQ240*DCF!C$46,0)-MAX(BQ240-Inputs!$B$20,0)/Inputs!$B$24)*DCF!C$6</f>
        <v>-1602.5793513178642</v>
      </c>
      <c r="CY240" s="15">
        <f ca="1">(BR240*DCF!D$46-DCF!D$5*MAX(BR240*DCF!D$46,0)-MAX(BR240-BQ240,0)/Inputs!$B$24)*DCF!D$6</f>
        <v>-3349.777579009185</v>
      </c>
      <c r="CZ240" s="15">
        <f ca="1">(BS240*DCF!E$46-DCF!E$5*MAX(BS240*DCF!E$46,0)-MAX(BS240-BR240,0)/Inputs!$B$24)*DCF!E$6</f>
        <v>-3104.3396065432944</v>
      </c>
      <c r="DA240" s="15">
        <f ca="1">(BT240*DCF!F$46-DCF!F$5*MAX(BT240*DCF!F$46,0)-MAX(BT240-BS240,0)/Inputs!$B$24)*DCF!F$6</f>
        <v>-4968.0550689678012</v>
      </c>
      <c r="DB240" s="15">
        <f ca="1">(BU240*DCF!G$46-DCF!G$5*MAX(BU240*DCF!G$46,0)-MAX(BU240-BT240,0)/Inputs!$B$24)*DCF!G$6</f>
        <v>-586.30582034311999</v>
      </c>
      <c r="DC240" s="15">
        <f ca="1">(BV240*DCF!H$46-DCF!H$5*MAX(BV240*DCF!H$46,0)-MAX(BV240-BU240,0)/Inputs!$B$24)*DCF!H$6</f>
        <v>-4460.7301079780054</v>
      </c>
      <c r="DD240" s="15">
        <f ca="1">(BW240*DCF!I$46-DCF!I$5*MAX(BW240*DCF!I$46,0)-MAX(BW240-BV240,0)/Inputs!$B$24)*DCF!I$6</f>
        <v>-1284.6537347785659</v>
      </c>
      <c r="DE240" s="15">
        <f ca="1">(BX240*DCF!J$46-DCF!J$5*MAX(BX240*DCF!J$46,0)-MAX(BX240-BW240,0)/Inputs!$B$24)*DCF!J$6</f>
        <v>210.14268987247593</v>
      </c>
      <c r="DF240" s="15">
        <f ca="1">(BY240*DCF!K$46-DCF!K$5*MAX(BY240*DCF!K$46,0)-MAX(BY240-BX240,0)/Inputs!$B$24)*DCF!K$6</f>
        <v>-80.277329438564237</v>
      </c>
      <c r="DG240" s="15">
        <f ca="1">(BZ240*DCF!L$46-DCF!L$5*MAX(BZ240*DCF!L$46,0)-MAX(BZ240-BY240,0)/Inputs!$B$24)*DCF!L$6</f>
        <v>394.88922122354853</v>
      </c>
      <c r="DH240" s="15">
        <f ca="1">(CA240*DCF!M$46-DCF!M$5*MAX(CA240*DCF!M$46,0)-MAX(CA240-BZ240,0)/Inputs!$B$24)*DCF!M$6</f>
        <v>-793.95675523681371</v>
      </c>
      <c r="DI240" s="15">
        <f ca="1">SUM(CB240:CL240)+BE240*DCF!M$10*(1+Inputs!$B$30)*(1-Inputs!$B$33)*(1-Inputs!$B$30/Inputs!$B$31)/(Inputs!$B$29-Inputs!$B$30)*DCF!M$6</f>
        <v>180784.0348496823</v>
      </c>
      <c r="DJ240" s="15">
        <f ca="1">SUM(CM240:CW240)+BP240*DCF!M$28*(1+Inputs!$B$30)*(1-Inputs!$B$33)*(1-Inputs!$B$30/Inputs!$B$31)/(Inputs!$B$29-Inputs!$B$30)*DCF!M$6</f>
        <v>488520.33512438217</v>
      </c>
      <c r="DK240" s="15">
        <f ca="1">SUM(CX240:DH240)+CA240*DCF!M$46*(1+Inputs!$B$30)*(1-Inputs!$B$33)*(1-Inputs!$B$30/Inputs!$B$31)/(Inputs!$B$29-Inputs!$B$30)*DCF!M$6</f>
        <v>198277.76267963141</v>
      </c>
      <c r="DM240" s="15">
        <f ca="1">DI240+DJ240+DK240+Inputs!$B$34+Inputs!$B$36-Inputs!$B$35</f>
        <v>944433.13265369576</v>
      </c>
    </row>
    <row r="241" spans="1:117" x14ac:dyDescent="0.75">
      <c r="A241" s="11">
        <v>228</v>
      </c>
      <c r="C241" s="23">
        <f t="shared" ca="1" si="142"/>
        <v>2.2104191778806768E-2</v>
      </c>
      <c r="D241" s="23">
        <f t="shared" ca="1" si="142"/>
        <v>-0.78647914759570126</v>
      </c>
      <c r="E241" s="23">
        <f t="shared" ca="1" si="142"/>
        <v>0.91689824370800421</v>
      </c>
      <c r="F241" s="23">
        <f t="shared" ca="1" si="142"/>
        <v>-0.94028385267351755</v>
      </c>
      <c r="G241" s="23">
        <f t="shared" ca="1" si="142"/>
        <v>0.30150892254277623</v>
      </c>
      <c r="H241" s="23">
        <f t="shared" ca="1" si="142"/>
        <v>0.21421853354455972</v>
      </c>
      <c r="I241" s="23">
        <f t="shared" ca="1" si="142"/>
        <v>0.38952738949168125</v>
      </c>
      <c r="J241" s="23">
        <f t="shared" ca="1" si="142"/>
        <v>0.47524897632260765</v>
      </c>
      <c r="K241" s="23">
        <f t="shared" ca="1" si="142"/>
        <v>0.54367775874346802</v>
      </c>
      <c r="L241" s="23">
        <f t="shared" ca="1" si="142"/>
        <v>0.41680182944879912</v>
      </c>
      <c r="M241" s="23">
        <f t="shared" ca="1" si="142"/>
        <v>-0.25993450658793682</v>
      </c>
      <c r="N241" s="23">
        <f ca="1">SQRT(Inputs!$B$38)*C241+SQRT(1-Inputs!$B$38)*_xlfn.NORM.S.INV(RAND())</f>
        <v>0.33731967379338518</v>
      </c>
      <c r="O241" s="23">
        <f ca="1">SQRT(Inputs!$B$38)*D241+SQRT(1-Inputs!$B$38)*_xlfn.NORM.S.INV(RAND())</f>
        <v>-1.2172483146546069</v>
      </c>
      <c r="P241" s="23">
        <f ca="1">SQRT(Inputs!$B$38)*E241+SQRT(1-Inputs!$B$38)*_xlfn.NORM.S.INV(RAND())</f>
        <v>1.0833019075218164E-2</v>
      </c>
      <c r="Q241" s="23">
        <f ca="1">SQRT(Inputs!$B$38)*F241+SQRT(1-Inputs!$B$38)*_xlfn.NORM.S.INV(RAND())</f>
        <v>-0.60642852736146735</v>
      </c>
      <c r="R241" s="23">
        <f ca="1">SQRT(Inputs!$B$38)*G241+SQRT(1-Inputs!$B$38)*_xlfn.NORM.S.INV(RAND())</f>
        <v>-6.9630664712008405E-2</v>
      </c>
      <c r="S241" s="23">
        <f ca="1">SQRT(Inputs!$B$38)*H241+SQRT(1-Inputs!$B$38)*_xlfn.NORM.S.INV(RAND())</f>
        <v>0.76836067776513461</v>
      </c>
      <c r="T241" s="23">
        <f ca="1">SQRT(Inputs!$B$38)*I241+SQRT(1-Inputs!$B$38)*_xlfn.NORM.S.INV(RAND())</f>
        <v>0.34970336763268683</v>
      </c>
      <c r="U241" s="23">
        <f ca="1">SQRT(Inputs!$B$38)*J241+SQRT(1-Inputs!$B$38)*_xlfn.NORM.S.INV(RAND())</f>
        <v>0.24799385577761796</v>
      </c>
      <c r="V241" s="23">
        <f ca="1">SQRT(Inputs!$B$38)*K241+SQRT(1-Inputs!$B$38)*_xlfn.NORM.S.INV(RAND())</f>
        <v>-0.70078901118973391</v>
      </c>
      <c r="W241" s="23">
        <f ca="1">SQRT(Inputs!$B$38)*L241+SQRT(1-Inputs!$B$38)*_xlfn.NORM.S.INV(RAND())</f>
        <v>-0.53226526970091381</v>
      </c>
      <c r="X241" s="23">
        <f ca="1">SQRT(Inputs!$B$38)*M241+SQRT(1-Inputs!$B$38)*_xlfn.NORM.S.INV(RAND())</f>
        <v>-0.58764113796117556</v>
      </c>
      <c r="Y241" s="23">
        <f ca="1">SQRT(Inputs!$B$38)*C241+SQRT(1-Inputs!$B$38)*_xlfn.NORM.S.INV(RAND())</f>
        <v>-0.55926979723020598</v>
      </c>
      <c r="Z241" s="23">
        <f ca="1">SQRT(Inputs!$B$38)*D241+SQRT(1-Inputs!$B$38)*_xlfn.NORM.S.INV(RAND())</f>
        <v>-1.9210161590735926</v>
      </c>
      <c r="AA241" s="23">
        <f ca="1">SQRT(Inputs!$B$38)*E241+SQRT(1-Inputs!$B$38)*_xlfn.NORM.S.INV(RAND())</f>
        <v>0.58150607127980836</v>
      </c>
      <c r="AB241" s="23">
        <f ca="1">SQRT(Inputs!$B$38)*F241+SQRT(1-Inputs!$B$38)*_xlfn.NORM.S.INV(RAND())</f>
        <v>-2.0442400033172268</v>
      </c>
      <c r="AC241" s="23">
        <f ca="1">SQRT(Inputs!$B$38)*G241+SQRT(1-Inputs!$B$38)*_xlfn.NORM.S.INV(RAND())</f>
        <v>0.90463993395153142</v>
      </c>
      <c r="AD241" s="23">
        <f ca="1">SQRT(Inputs!$B$38)*H241+SQRT(1-Inputs!$B$38)*_xlfn.NORM.S.INV(RAND())</f>
        <v>1.321968112738128</v>
      </c>
      <c r="AE241" s="23">
        <f ca="1">SQRT(Inputs!$B$38)*I241+SQRT(1-Inputs!$B$38)*_xlfn.NORM.S.INV(RAND())</f>
        <v>-0.95478619067237869</v>
      </c>
      <c r="AF241" s="23">
        <f ca="1">SQRT(Inputs!$B$38)*J241+SQRT(1-Inputs!$B$38)*_xlfn.NORM.S.INV(RAND())</f>
        <v>0.38375530601313484</v>
      </c>
      <c r="AG241" s="23">
        <f ca="1">SQRT(Inputs!$B$38)*K241+SQRT(1-Inputs!$B$38)*_xlfn.NORM.S.INV(RAND())</f>
        <v>0.18444029371130483</v>
      </c>
      <c r="AH241" s="23">
        <f ca="1">SQRT(Inputs!$B$38)*L241+SQRT(1-Inputs!$B$38)*_xlfn.NORM.S.INV(RAND())</f>
        <v>0.51525832729449772</v>
      </c>
      <c r="AI241" s="23">
        <f ca="1">SQRT(Inputs!$B$38)*M241+SQRT(1-Inputs!$B$38)*_xlfn.NORM.S.INV(RAND())</f>
        <v>7.1244446873770545E-2</v>
      </c>
      <c r="AJ241" s="23">
        <f ca="1">SQRT(Inputs!$B$38)*C241+SQRT(1-Inputs!$B$38)*_xlfn.NORM.S.INV(RAND())</f>
        <v>-0.89517580454033296</v>
      </c>
      <c r="AK241" s="23">
        <f ca="1">SQRT(Inputs!$B$38)*D241+SQRT(1-Inputs!$B$38)*_xlfn.NORM.S.INV(RAND())</f>
        <v>-2.3298152169415387E-2</v>
      </c>
      <c r="AL241" s="23">
        <f ca="1">SQRT(Inputs!$B$38)*E241+SQRT(1-Inputs!$B$38)*_xlfn.NORM.S.INV(RAND())</f>
        <v>-0.12147921844609222</v>
      </c>
      <c r="AM241" s="23">
        <f ca="1">SQRT(Inputs!$B$38)*F241+SQRT(1-Inputs!$B$38)*_xlfn.NORM.S.INV(RAND())</f>
        <v>-0.27111035614456708</v>
      </c>
      <c r="AN241" s="23">
        <f ca="1">SQRT(Inputs!$B$38)*G241+SQRT(1-Inputs!$B$38)*_xlfn.NORM.S.INV(RAND())</f>
        <v>-0.94515687948057614</v>
      </c>
      <c r="AO241" s="23">
        <f ca="1">SQRT(Inputs!$B$38)*H241+SQRT(1-Inputs!$B$38)*_xlfn.NORM.S.INV(RAND())</f>
        <v>0.60669140122019205</v>
      </c>
      <c r="AP241" s="23">
        <f ca="1">SQRT(Inputs!$B$38)*I241+SQRT(1-Inputs!$B$38)*_xlfn.NORM.S.INV(RAND())</f>
        <v>-0.86321255704948796</v>
      </c>
      <c r="AQ241" s="23">
        <f ca="1">SQRT(Inputs!$B$38)*J241+SQRT(1-Inputs!$B$38)*_xlfn.NORM.S.INV(RAND())</f>
        <v>-0.36133865195404813</v>
      </c>
      <c r="AR241" s="23">
        <f ca="1">SQRT(Inputs!$B$38)*K241+SQRT(1-Inputs!$B$38)*_xlfn.NORM.S.INV(RAND())</f>
        <v>1.4525043900547834</v>
      </c>
      <c r="AS241" s="23">
        <f ca="1">SQRT(Inputs!$B$38)*L241+SQRT(1-Inputs!$B$38)*_xlfn.NORM.S.INV(RAND())</f>
        <v>-0.79092897771342852</v>
      </c>
      <c r="AT241" s="23">
        <f ca="1">SQRT(Inputs!$B$38)*M241+SQRT(1-Inputs!$B$38)*_xlfn.NORM.S.INV(RAND())</f>
        <v>0.598567668516649</v>
      </c>
      <c r="AU241" s="15">
        <f ca="1">Inputs!$B$6*EXP($B$8-0.5*C$5^2+C$5*N241)</f>
        <v>5240.7263763394085</v>
      </c>
      <c r="AV241" s="15">
        <f t="shared" ca="1" si="110"/>
        <v>5333.8245488358243</v>
      </c>
      <c r="AW241" s="15">
        <f t="shared" ca="1" si="111"/>
        <v>6513.1637767078528</v>
      </c>
      <c r="AX241" s="15">
        <f t="shared" ca="1" si="112"/>
        <v>7371.7153426258283</v>
      </c>
      <c r="AY241" s="15">
        <f t="shared" ca="1" si="113"/>
        <v>8936.0242784169932</v>
      </c>
      <c r="AZ241" s="15">
        <f t="shared" ca="1" si="114"/>
        <v>11893.965318409648</v>
      </c>
      <c r="BA241" s="15">
        <f t="shared" ca="1" si="115"/>
        <v>15097.758131951341</v>
      </c>
      <c r="BB241" s="15">
        <f t="shared" ca="1" si="116"/>
        <v>18949.277168831544</v>
      </c>
      <c r="BC241" s="15">
        <f t="shared" ca="1" si="117"/>
        <v>21690.009843933603</v>
      </c>
      <c r="BD241" s="15">
        <f t="shared" ca="1" si="118"/>
        <v>25281.804736179274</v>
      </c>
      <c r="BE241" s="15">
        <f t="shared" ca="1" si="119"/>
        <v>29365.094035442929</v>
      </c>
      <c r="BF241" s="15">
        <f ca="1">Inputs!$B$13*EXP($B$9-0.5*C$6^2+C$6*Y241)</f>
        <v>12379.476823990701</v>
      </c>
      <c r="BG241" s="15">
        <f t="shared" ca="1" si="120"/>
        <v>10667.786323897561</v>
      </c>
      <c r="BH241" s="15">
        <f t="shared" ca="1" si="121"/>
        <v>14353.789631870439</v>
      </c>
      <c r="BI241" s="15">
        <f t="shared" ca="1" si="122"/>
        <v>12827.774627816072</v>
      </c>
      <c r="BJ241" s="15">
        <f t="shared" ca="1" si="123"/>
        <v>17916.395130088127</v>
      </c>
      <c r="BK241" s="15">
        <f t="shared" ca="1" si="124"/>
        <v>26324.985393097475</v>
      </c>
      <c r="BL241" s="15">
        <f t="shared" ca="1" si="125"/>
        <v>28573.561713817711</v>
      </c>
      <c r="BM241" s="15">
        <f t="shared" ca="1" si="126"/>
        <v>36838.050580002055</v>
      </c>
      <c r="BN241" s="15">
        <f t="shared" ca="1" si="127"/>
        <v>46318.720546395867</v>
      </c>
      <c r="BO241" s="15">
        <f t="shared" ca="1" si="128"/>
        <v>60508.069425789283</v>
      </c>
      <c r="BP241" s="15">
        <f t="shared" ca="1" si="129"/>
        <v>75077.66491266439</v>
      </c>
      <c r="BQ241" s="15">
        <f ca="1">Inputs!$B$20*EXP($B$10-0.5*C$7^2+C$7*AJ241)</f>
        <v>3122.6126707285048</v>
      </c>
      <c r="BR241" s="15">
        <f t="shared" ca="1" si="130"/>
        <v>4205.7495808814756</v>
      </c>
      <c r="BS241" s="15">
        <f t="shared" ca="1" si="131"/>
        <v>5561.8492225547561</v>
      </c>
      <c r="BT241" s="15">
        <f t="shared" ca="1" si="132"/>
        <v>7142.1268325360588</v>
      </c>
      <c r="BU241" s="15">
        <f t="shared" ca="1" si="133"/>
        <v>7874.6321566876159</v>
      </c>
      <c r="BV241" s="15">
        <f t="shared" ca="1" si="134"/>
        <v>12560.582025257736</v>
      </c>
      <c r="BW241" s="15">
        <f t="shared" ca="1" si="135"/>
        <v>14600.818179407335</v>
      </c>
      <c r="BX241" s="15">
        <f t="shared" ca="1" si="136"/>
        <v>18994.579086331581</v>
      </c>
      <c r="BY241" s="15">
        <f t="shared" ca="1" si="137"/>
        <v>35140.738612452456</v>
      </c>
      <c r="BZ241" s="15">
        <f t="shared" ca="1" si="138"/>
        <v>42634.944875881825</v>
      </c>
      <c r="CA241" s="15">
        <f t="shared" ca="1" si="139"/>
        <v>66610.447303053821</v>
      </c>
      <c r="CB241" s="15">
        <f ca="1">(AU241*DCF!C$10-DCF!C$5*MAX(AU241*DCF!C$10,0)-MAX(AU241-Inputs!$B$6,0)/Inputs!$B$10)*DCF!C$6</f>
        <v>1041.0886419556386</v>
      </c>
      <c r="CC241" s="15">
        <f ca="1">(AV241*DCF!D$10-DCF!D$5*MAX(AV241*DCF!D$10,0)-MAX(AV241-AU241,0)/Inputs!$B$10)*DCF!D$6</f>
        <v>1277.3840454925694</v>
      </c>
      <c r="CD241" s="15">
        <f ca="1">(AW241*DCF!E$10-DCF!E$5*MAX(AW241*DCF!E$10,0)-MAX(AW241-AV241,0)/Inputs!$B$10)*DCF!E$6</f>
        <v>1238.1498026681927</v>
      </c>
      <c r="CE241" s="15">
        <f ca="1">(AX241*DCF!F$10-DCF!F$5*MAX(AX241*DCF!F$10,0)-MAX(AX241-AW241,0)/Inputs!$B$10)*DCF!F$6</f>
        <v>1430.5904162383163</v>
      </c>
      <c r="CF241" s="15">
        <f ca="1">(AY241*DCF!G$10-DCF!G$5*MAX(AY241*DCF!G$10,0)-MAX(AY241-AX241,0)/Inputs!$B$10)*DCF!G$6</f>
        <v>1540.489877488272</v>
      </c>
      <c r="CG241" s="15">
        <f ca="1">(AZ241*DCF!H$10-DCF!H$5*MAX(AZ241*DCF!H$10,0)-MAX(AZ241-AY241,0)/Inputs!$B$10)*DCF!H$6</f>
        <v>1783.9864381401735</v>
      </c>
      <c r="CH241" s="15">
        <f ca="1">(BA241*DCF!I$10-DCF!I$5*MAX(BA241*DCF!I$10,0)-MAX(BA241-AZ241,0)/Inputs!$B$10)*DCF!I$6</f>
        <v>2232.2753706379608</v>
      </c>
      <c r="CI241" s="15">
        <f ca="1">(BB241*DCF!J$10-DCF!J$5*MAX(BB241*DCF!J$10,0)-MAX(BB241-BA241,0)/Inputs!$B$10)*DCF!J$6</f>
        <v>2668.1056885408357</v>
      </c>
      <c r="CJ241" s="15">
        <f ca="1">(BC241*DCF!K$10-DCF!K$5*MAX(BC241*DCF!K$10,0)-MAX(BC241-BB241,0)/Inputs!$B$10)*DCF!K$6</f>
        <v>3108.0823884147167</v>
      </c>
      <c r="CK241" s="15">
        <f ca="1">(BD241*DCF!L$10-DCF!L$5*MAX(BD241*DCF!L$10,0)-MAX(BD241-BC241,0)/Inputs!$B$10)*DCF!L$6</f>
        <v>3348.4996763924114</v>
      </c>
      <c r="CL241" s="15">
        <f ca="1">(BE241*DCF!M$10-DCF!M$5*MAX(BE241*DCF!M$10,0)-MAX(BE241-BD241,0)/Inputs!$B$10)*DCF!M$6</f>
        <v>3656.0020415298486</v>
      </c>
      <c r="CM241" s="15">
        <f ca="1">(BF241*DCF!C$28-DCF!C$5*MAX(BF241*DCF!C$28,0)-MAX(BF241-Inputs!$B$13,0)/Inputs!$B$17)*DCF!C$6</f>
        <v>3548.925712315076</v>
      </c>
      <c r="CN241" s="15">
        <f ca="1">(BG241*DCF!D$28-DCF!D$5*MAX(BG241*DCF!D$28,0)-MAX(BG241-BF241,0)/Inputs!$B$17)*DCF!D$6</f>
        <v>3141.90911218875</v>
      </c>
      <c r="CO241" s="15">
        <f ca="1">(BH241*DCF!E$28-DCF!E$5*MAX(BH241*DCF!E$28,0)-MAX(BH241-BG241,0)/Inputs!$B$17)*DCF!E$6</f>
        <v>3338.7882987205458</v>
      </c>
      <c r="CP241" s="15">
        <f ca="1">(BI241*DCF!F$28-DCF!F$5*MAX(BI241*DCF!F$28,0)-MAX(BI241-BH241,0)/Inputs!$B$17)*DCF!F$6</f>
        <v>3482.4029168046841</v>
      </c>
      <c r="CQ241" s="15">
        <f ca="1">(BJ241*DCF!G$28-DCF!G$5*MAX(BJ241*DCF!G$28,0)-MAX(BJ241-BI241,0)/Inputs!$B$17)*DCF!G$6</f>
        <v>3792.6889487498829</v>
      </c>
      <c r="CR241" s="15">
        <f ca="1">(BK241*DCF!H$28-DCF!H$5*MAX(BK241*DCF!H$28,0)-MAX(BK241-BJ241,0)/Inputs!$B$17)*DCF!H$6</f>
        <v>5204.0003721499388</v>
      </c>
      <c r="CS241" s="15">
        <f ca="1">(BL241*DCF!I$28-DCF!I$5*MAX(BL241*DCF!I$28,0)-MAX(BL241-BK241,0)/Inputs!$B$17)*DCF!I$6</f>
        <v>6396.4201805702869</v>
      </c>
      <c r="CT241" s="15">
        <f ca="1">(BM241*DCF!J$28-DCF!J$5*MAX(BM241*DCF!J$28,0)-MAX(BM241-BL241,0)/Inputs!$B$17)*DCF!J$6</f>
        <v>7122.1397301333718</v>
      </c>
      <c r="CU241" s="15">
        <f ca="1">(BN241*DCF!K$28-DCF!K$5*MAX(BN241*DCF!K$28,0)-MAX(BN241-BM241,0)/Inputs!$B$17)*DCF!K$6</f>
        <v>8620.4813644192964</v>
      </c>
      <c r="CV241" s="15">
        <f ca="1">(BO241*DCF!L$28-DCF!L$5*MAX(BO241*DCF!L$28,0)-MAX(BO241-BN241,0)/Inputs!$B$17)*DCF!L$6</f>
        <v>10467.081420934086</v>
      </c>
      <c r="CW241" s="15">
        <f ca="1">(BP241*DCF!M$28-DCF!M$5*MAX(BP241*DCF!M$28,0)-MAX(BP241-BO241,0)/Inputs!$B$17)*DCF!M$6</f>
        <v>12602.97397919681</v>
      </c>
      <c r="CX241" s="15">
        <f ca="1">(BQ241*DCF!C$46-DCF!C$5*MAX(BQ241*DCF!C$46,0)-MAX(BQ241-Inputs!$B$20,0)/Inputs!$B$24)*DCF!C$6</f>
        <v>-721.15766067632899</v>
      </c>
      <c r="CY241" s="15">
        <f ca="1">(BR241*DCF!D$46-DCF!D$5*MAX(BR241*DCF!D$46,0)-MAX(BR241-BQ241,0)/Inputs!$B$24)*DCF!D$6</f>
        <v>-1179.9889028180046</v>
      </c>
      <c r="CZ241" s="15">
        <f ca="1">(BS241*DCF!E$46-DCF!E$5*MAX(BS241*DCF!E$46,0)-MAX(BS241-BR241,0)/Inputs!$B$24)*DCF!E$6</f>
        <v>-1192.2355003881012</v>
      </c>
      <c r="DA241" s="15">
        <f ca="1">(BT241*DCF!F$46-DCF!F$5*MAX(BT241*DCF!F$46,0)-MAX(BT241-BS241,0)/Inputs!$B$24)*DCF!F$6</f>
        <v>-1095.5638660959974</v>
      </c>
      <c r="DB241" s="15">
        <f ca="1">(BU241*DCF!G$46-DCF!G$5*MAX(BU241*DCF!G$46,0)-MAX(BU241-BT241,0)/Inputs!$B$24)*DCF!G$6</f>
        <v>-511.28738588406765</v>
      </c>
      <c r="DC241" s="15">
        <f ca="1">(BV241*DCF!H$46-DCF!H$5*MAX(BV241*DCF!H$46,0)-MAX(BV241-BU241,0)/Inputs!$B$24)*DCF!H$6</f>
        <v>-1456.1302103669655</v>
      </c>
      <c r="DD241" s="15">
        <f ca="1">(BW241*DCF!I$46-DCF!I$5*MAX(BW241*DCF!I$46,0)-MAX(BW241-BV241,0)/Inputs!$B$24)*DCF!I$6</f>
        <v>-248.46131748683075</v>
      </c>
      <c r="DE241" s="15">
        <f ca="1">(BX241*DCF!J$46-DCF!J$5*MAX(BX241*DCF!J$46,0)-MAX(BX241-BW241,0)/Inputs!$B$24)*DCF!J$6</f>
        <v>-368.38355768280456</v>
      </c>
      <c r="DF241" s="15">
        <f ca="1">(BY241*DCF!K$46-DCF!K$5*MAX(BY241*DCF!K$46,0)-MAX(BY241-BX241,0)/Inputs!$B$24)*DCF!K$6</f>
        <v>-1948.022820176988</v>
      </c>
      <c r="DG241" s="15">
        <f ca="1">(BZ241*DCF!L$46-DCF!L$5*MAX(BZ241*DCF!L$46,0)-MAX(BZ241-BY241,0)/Inputs!$B$24)*DCF!L$6</f>
        <v>1251.1929942948352</v>
      </c>
      <c r="DH241" s="15">
        <f ca="1">(CA241*DCF!M$46-DCF!M$5*MAX(CA241*DCF!M$46,0)-MAX(CA241-BZ241,0)/Inputs!$B$24)*DCF!M$6</f>
        <v>209.7701906210394</v>
      </c>
      <c r="DI241" s="15">
        <f ca="1">SUM(CB241:CL241)+BE241*DCF!M$10*(1+Inputs!$B$30)*(1-Inputs!$B$33)*(1-Inputs!$B$30/Inputs!$B$31)/(Inputs!$B$29-Inputs!$B$30)*DCF!M$6</f>
        <v>105048.09940130517</v>
      </c>
      <c r="DJ241" s="15">
        <f ca="1">SUM(CM241:CW241)+BP241*DCF!M$28*(1+Inputs!$B$30)*(1-Inputs!$B$33)*(1-Inputs!$B$30/Inputs!$B$31)/(Inputs!$B$29-Inputs!$B$30)*DCF!M$6</f>
        <v>346307.32437122805</v>
      </c>
      <c r="DK241" s="15">
        <f ca="1">SUM(CX241:DH241)+CA241*DCF!M$46*(1+Inputs!$B$30)*(1-Inputs!$B$33)*(1-Inputs!$B$30/Inputs!$B$31)/(Inputs!$B$29-Inputs!$B$30)*DCF!M$6</f>
        <v>95727.374005771111</v>
      </c>
      <c r="DM241" s="15">
        <f ca="1">DI241+DJ241+DK241+Inputs!$B$34+Inputs!$B$36-Inputs!$B$35</f>
        <v>623933.79777830432</v>
      </c>
    </row>
    <row r="242" spans="1:117" x14ac:dyDescent="0.75">
      <c r="A242" s="11">
        <v>229</v>
      </c>
      <c r="C242" s="23">
        <f t="shared" ca="1" si="142"/>
        <v>0.94502727950136167</v>
      </c>
      <c r="D242" s="23">
        <f t="shared" ca="1" si="142"/>
        <v>2.2212178382045993</v>
      </c>
      <c r="E242" s="23">
        <f t="shared" ca="1" si="142"/>
        <v>-0.10905908261221293</v>
      </c>
      <c r="F242" s="23">
        <f t="shared" ca="1" si="142"/>
        <v>0.31213392825395569</v>
      </c>
      <c r="G242" s="23">
        <f t="shared" ca="1" si="142"/>
        <v>-0.20485945874754874</v>
      </c>
      <c r="H242" s="23">
        <f t="shared" ca="1" si="142"/>
        <v>1.0645586582308038</v>
      </c>
      <c r="I242" s="23">
        <f t="shared" ca="1" si="142"/>
        <v>-0.97322614987776279</v>
      </c>
      <c r="J242" s="23">
        <f t="shared" ca="1" si="142"/>
        <v>0.94342290952036501</v>
      </c>
      <c r="K242" s="23">
        <f t="shared" ca="1" si="142"/>
        <v>-0.93520167686803202</v>
      </c>
      <c r="L242" s="23">
        <f t="shared" ca="1" si="142"/>
        <v>-0.48375245981733023</v>
      </c>
      <c r="M242" s="23">
        <f t="shared" ca="1" si="142"/>
        <v>0.22716448605225206</v>
      </c>
      <c r="N242" s="23">
        <f ca="1">SQRT(Inputs!$B$38)*C242+SQRT(1-Inputs!$B$38)*_xlfn.NORM.S.INV(RAND())</f>
        <v>-6.4569445086735122E-2</v>
      </c>
      <c r="O242" s="23">
        <f ca="1">SQRT(Inputs!$B$38)*D242+SQRT(1-Inputs!$B$38)*_xlfn.NORM.S.INV(RAND())</f>
        <v>1.4541590168739966</v>
      </c>
      <c r="P242" s="23">
        <f ca="1">SQRT(Inputs!$B$38)*E242+SQRT(1-Inputs!$B$38)*_xlfn.NORM.S.INV(RAND())</f>
        <v>-0.19931062779491163</v>
      </c>
      <c r="Q242" s="23">
        <f ca="1">SQRT(Inputs!$B$38)*F242+SQRT(1-Inputs!$B$38)*_xlfn.NORM.S.INV(RAND())</f>
        <v>0.28603558090189984</v>
      </c>
      <c r="R242" s="23">
        <f ca="1">SQRT(Inputs!$B$38)*G242+SQRT(1-Inputs!$B$38)*_xlfn.NORM.S.INV(RAND())</f>
        <v>-0.10536795414709751</v>
      </c>
      <c r="S242" s="23">
        <f ca="1">SQRT(Inputs!$B$38)*H242+SQRT(1-Inputs!$B$38)*_xlfn.NORM.S.INV(RAND())</f>
        <v>0.45061273529302581</v>
      </c>
      <c r="T242" s="23">
        <f ca="1">SQRT(Inputs!$B$38)*I242+SQRT(1-Inputs!$B$38)*_xlfn.NORM.S.INV(RAND())</f>
        <v>-0.70087376739957075</v>
      </c>
      <c r="U242" s="23">
        <f ca="1">SQRT(Inputs!$B$38)*J242+SQRT(1-Inputs!$B$38)*_xlfn.NORM.S.INV(RAND())</f>
        <v>-0.14906297327615614</v>
      </c>
      <c r="V242" s="23">
        <f ca="1">SQRT(Inputs!$B$38)*K242+SQRT(1-Inputs!$B$38)*_xlfn.NORM.S.INV(RAND())</f>
        <v>0.44456669590938902</v>
      </c>
      <c r="W242" s="23">
        <f ca="1">SQRT(Inputs!$B$38)*L242+SQRT(1-Inputs!$B$38)*_xlfn.NORM.S.INV(RAND())</f>
        <v>-1.56701294252985</v>
      </c>
      <c r="X242" s="23">
        <f ca="1">SQRT(Inputs!$B$38)*M242+SQRT(1-Inputs!$B$38)*_xlfn.NORM.S.INV(RAND())</f>
        <v>0.58025876405320254</v>
      </c>
      <c r="Y242" s="23">
        <f ca="1">SQRT(Inputs!$B$38)*C242+SQRT(1-Inputs!$B$38)*_xlfn.NORM.S.INV(RAND())</f>
        <v>0.53445334274836087</v>
      </c>
      <c r="Z242" s="23">
        <f ca="1">SQRT(Inputs!$B$38)*D242+SQRT(1-Inputs!$B$38)*_xlfn.NORM.S.INV(RAND())</f>
        <v>1.4543363952515893</v>
      </c>
      <c r="AA242" s="23">
        <f ca="1">SQRT(Inputs!$B$38)*E242+SQRT(1-Inputs!$B$38)*_xlfn.NORM.S.INV(RAND())</f>
        <v>0.53579436123351654</v>
      </c>
      <c r="AB242" s="23">
        <f ca="1">SQRT(Inputs!$B$38)*F242+SQRT(1-Inputs!$B$38)*_xlfn.NORM.S.INV(RAND())</f>
        <v>0.29863847871566329</v>
      </c>
      <c r="AC242" s="23">
        <f ca="1">SQRT(Inputs!$B$38)*G242+SQRT(1-Inputs!$B$38)*_xlfn.NORM.S.INV(RAND())</f>
        <v>-0.15139644408587666</v>
      </c>
      <c r="AD242" s="23">
        <f ca="1">SQRT(Inputs!$B$38)*H242+SQRT(1-Inputs!$B$38)*_xlfn.NORM.S.INV(RAND())</f>
        <v>0.89851219859926956</v>
      </c>
      <c r="AE242" s="23">
        <f ca="1">SQRT(Inputs!$B$38)*I242+SQRT(1-Inputs!$B$38)*_xlfn.NORM.S.INV(RAND())</f>
        <v>-0.15202235846311185</v>
      </c>
      <c r="AF242" s="23">
        <f ca="1">SQRT(Inputs!$B$38)*J242+SQRT(1-Inputs!$B$38)*_xlfn.NORM.S.INV(RAND())</f>
        <v>2.1019796940218378</v>
      </c>
      <c r="AG242" s="23">
        <f ca="1">SQRT(Inputs!$B$38)*K242+SQRT(1-Inputs!$B$38)*_xlfn.NORM.S.INV(RAND())</f>
        <v>0.97904317845196587</v>
      </c>
      <c r="AH242" s="23">
        <f ca="1">SQRT(Inputs!$B$38)*L242+SQRT(1-Inputs!$B$38)*_xlfn.NORM.S.INV(RAND())</f>
        <v>0.11178241361631502</v>
      </c>
      <c r="AI242" s="23">
        <f ca="1">SQRT(Inputs!$B$38)*M242+SQRT(1-Inputs!$B$38)*_xlfn.NORM.S.INV(RAND())</f>
        <v>0.39632440839461747</v>
      </c>
      <c r="AJ242" s="23">
        <f ca="1">SQRT(Inputs!$B$38)*C242+SQRT(1-Inputs!$B$38)*_xlfn.NORM.S.INV(RAND())</f>
        <v>-0.11009797097233853</v>
      </c>
      <c r="AK242" s="23">
        <f ca="1">SQRT(Inputs!$B$38)*D242+SQRT(1-Inputs!$B$38)*_xlfn.NORM.S.INV(RAND())</f>
        <v>2.6991641724684703</v>
      </c>
      <c r="AL242" s="23">
        <f ca="1">SQRT(Inputs!$B$38)*E242+SQRT(1-Inputs!$B$38)*_xlfn.NORM.S.INV(RAND())</f>
        <v>0.96465992713028181</v>
      </c>
      <c r="AM242" s="23">
        <f ca="1">SQRT(Inputs!$B$38)*F242+SQRT(1-Inputs!$B$38)*_xlfn.NORM.S.INV(RAND())</f>
        <v>0.80998417872839112</v>
      </c>
      <c r="AN242" s="23">
        <f ca="1">SQRT(Inputs!$B$38)*G242+SQRT(1-Inputs!$B$38)*_xlfn.NORM.S.INV(RAND())</f>
        <v>-2.0587426734078679E-2</v>
      </c>
      <c r="AO242" s="23">
        <f ca="1">SQRT(Inputs!$B$38)*H242+SQRT(1-Inputs!$B$38)*_xlfn.NORM.S.INV(RAND())</f>
        <v>-0.37348234828581084</v>
      </c>
      <c r="AP242" s="23">
        <f ca="1">SQRT(Inputs!$B$38)*I242+SQRT(1-Inputs!$B$38)*_xlfn.NORM.S.INV(RAND())</f>
        <v>-0.12856163215087674</v>
      </c>
      <c r="AQ242" s="23">
        <f ca="1">SQRT(Inputs!$B$38)*J242+SQRT(1-Inputs!$B$38)*_xlfn.NORM.S.INV(RAND())</f>
        <v>0.83293255184565695</v>
      </c>
      <c r="AR242" s="23">
        <f ca="1">SQRT(Inputs!$B$38)*K242+SQRT(1-Inputs!$B$38)*_xlfn.NORM.S.INV(RAND())</f>
        <v>-0.26574577472778355</v>
      </c>
      <c r="AS242" s="23">
        <f ca="1">SQRT(Inputs!$B$38)*L242+SQRT(1-Inputs!$B$38)*_xlfn.NORM.S.INV(RAND())</f>
        <v>-0.30861950919761882</v>
      </c>
      <c r="AT242" s="23">
        <f ca="1">SQRT(Inputs!$B$38)*M242+SQRT(1-Inputs!$B$38)*_xlfn.NORM.S.INV(RAND())</f>
        <v>6.7126949803410413E-2</v>
      </c>
      <c r="AU242" s="15">
        <f ca="1">Inputs!$B$6*EXP($B$8-0.5*C$5^2+C$5*N242)</f>
        <v>4910.6439433170153</v>
      </c>
      <c r="AV242" s="15">
        <f t="shared" ca="1" si="110"/>
        <v>7402.3378774391804</v>
      </c>
      <c r="AW242" s="15">
        <f t="shared" ca="1" si="111"/>
        <v>8786.4279559699371</v>
      </c>
      <c r="AX242" s="15">
        <f t="shared" ca="1" si="112"/>
        <v>11117.622695380422</v>
      </c>
      <c r="AY242" s="15">
        <f t="shared" ca="1" si="113"/>
        <v>13420.698078455323</v>
      </c>
      <c r="AZ242" s="15">
        <f t="shared" ca="1" si="114"/>
        <v>17248.898824083743</v>
      </c>
      <c r="BA242" s="15">
        <f t="shared" ca="1" si="115"/>
        <v>19615.308954909044</v>
      </c>
      <c r="BB242" s="15">
        <f t="shared" ca="1" si="116"/>
        <v>23659.124796143838</v>
      </c>
      <c r="BC242" s="15">
        <f t="shared" ca="1" si="117"/>
        <v>30246.967093515374</v>
      </c>
      <c r="BD242" s="15">
        <f t="shared" ca="1" si="118"/>
        <v>32003.507150272559</v>
      </c>
      <c r="BE242" s="15">
        <f t="shared" ca="1" si="119"/>
        <v>41344.521503099204</v>
      </c>
      <c r="BF242" s="15">
        <f ca="1">Inputs!$B$13*EXP($B$9-0.5*C$6^2+C$6*Y242)</f>
        <v>15376.926289906207</v>
      </c>
      <c r="BG242" s="15">
        <f t="shared" ca="1" si="120"/>
        <v>24363.835857922521</v>
      </c>
      <c r="BH242" s="15">
        <f t="shared" ca="1" si="121"/>
        <v>32534.585325121163</v>
      </c>
      <c r="BI242" s="15">
        <f t="shared" ca="1" si="122"/>
        <v>41700.663279216795</v>
      </c>
      <c r="BJ242" s="15">
        <f t="shared" ca="1" si="123"/>
        <v>50018.734133709135</v>
      </c>
      <c r="BK242" s="15">
        <f t="shared" ca="1" si="124"/>
        <v>69376.570561087603</v>
      </c>
      <c r="BL242" s="15">
        <f t="shared" ca="1" si="125"/>
        <v>83558.255573950941</v>
      </c>
      <c r="BM242" s="15">
        <f t="shared" ca="1" si="126"/>
        <v>133358.94679006658</v>
      </c>
      <c r="BN242" s="15">
        <f t="shared" ca="1" si="127"/>
        <v>184432.06474227351</v>
      </c>
      <c r="BO242" s="15">
        <f t="shared" ca="1" si="128"/>
        <v>229892.4457858105</v>
      </c>
      <c r="BP242" s="15">
        <f t="shared" ca="1" si="129"/>
        <v>295949.35150141036</v>
      </c>
      <c r="BQ242" s="15">
        <f ca="1">Inputs!$B$20*EXP($B$10-0.5*C$7^2+C$7*AJ242)</f>
        <v>4125.2373700154658</v>
      </c>
      <c r="BR242" s="15">
        <f t="shared" ca="1" si="130"/>
        <v>13190.616028748587</v>
      </c>
      <c r="BS242" s="15">
        <f t="shared" ca="1" si="131"/>
        <v>23829.542729444755</v>
      </c>
      <c r="BT242" s="15">
        <f t="shared" ca="1" si="132"/>
        <v>40634.278763955052</v>
      </c>
      <c r="BU242" s="15">
        <f t="shared" ca="1" si="133"/>
        <v>56034.401906913874</v>
      </c>
      <c r="BV242" s="15">
        <f t="shared" ca="1" si="134"/>
        <v>71668.48567518765</v>
      </c>
      <c r="BW242" s="15">
        <f t="shared" ca="1" si="135"/>
        <v>97324.766913887972</v>
      </c>
      <c r="BX242" s="15">
        <f t="shared" ca="1" si="136"/>
        <v>160862.51224127295</v>
      </c>
      <c r="BY242" s="15">
        <f t="shared" ca="1" si="137"/>
        <v>214222.1965899528</v>
      </c>
      <c r="BZ242" s="15">
        <f t="shared" ca="1" si="138"/>
        <v>284004.95584825735</v>
      </c>
      <c r="CA242" s="15">
        <f t="shared" ca="1" si="139"/>
        <v>403728.03284287325</v>
      </c>
      <c r="CB242" s="15">
        <f ca="1">(AU242*DCF!C$10-DCF!C$5*MAX(AU242*DCF!C$10,0)-MAX(AU242-Inputs!$B$6,0)/Inputs!$B$10)*DCF!C$6</f>
        <v>1043.4421885372526</v>
      </c>
      <c r="CC242" s="15">
        <f ca="1">(AV242*DCF!D$10-DCF!D$5*MAX(AV242*DCF!D$10,0)-MAX(AV242-AU242,0)/Inputs!$B$10)*DCF!D$6</f>
        <v>1196.735354860007</v>
      </c>
      <c r="CD242" s="15">
        <f ca="1">(AW242*DCF!E$10-DCF!E$5*MAX(AW242*DCF!E$10,0)-MAX(AW242-AV242,0)/Inputs!$B$10)*DCF!E$6</f>
        <v>1716.8919436951903</v>
      </c>
      <c r="CE242" s="15">
        <f ca="1">(AX242*DCF!F$10-DCF!F$5*MAX(AX242*DCF!F$10,0)-MAX(AX242-AW242,0)/Inputs!$B$10)*DCF!F$6</f>
        <v>1941.8954882574317</v>
      </c>
      <c r="CF242" s="15">
        <f ca="1">(AY242*DCF!G$10-DCF!G$5*MAX(AY242*DCF!G$10,0)-MAX(AY242-AX242,0)/Inputs!$B$10)*DCF!G$6</f>
        <v>2322.5077096716614</v>
      </c>
      <c r="CG242" s="15">
        <f ca="1">(AZ242*DCF!H$10-DCF!H$5*MAX(AZ242*DCF!H$10,0)-MAX(AZ242-AY242,0)/Inputs!$B$10)*DCF!H$6</f>
        <v>2669.1204070601066</v>
      </c>
      <c r="CH242" s="15">
        <f ca="1">(BA242*DCF!I$10-DCF!I$5*MAX(BA242*DCF!I$10,0)-MAX(BA242-AZ242,0)/Inputs!$B$10)*DCF!I$6</f>
        <v>3194.8272044367773</v>
      </c>
      <c r="CI242" s="15">
        <f ca="1">(BB242*DCF!J$10-DCF!J$5*MAX(BB242*DCF!J$10,0)-MAX(BB242-BA242,0)/Inputs!$B$10)*DCF!J$6</f>
        <v>3447.1870578588246</v>
      </c>
      <c r="CJ242" s="15">
        <f ca="1">(BC242*DCF!K$10-DCF!K$5*MAX(BC242*DCF!K$10,0)-MAX(BC242-BB242,0)/Inputs!$B$10)*DCF!K$6</f>
        <v>3947.0782967234659</v>
      </c>
      <c r="CK242" s="15">
        <f ca="1">(BD242*DCF!L$10-DCF!L$5*MAX(BD242*DCF!L$10,0)-MAX(BD242-BC242,0)/Inputs!$B$10)*DCF!L$6</f>
        <v>4599.5883857074186</v>
      </c>
      <c r="CL242" s="15">
        <f ca="1">(BE242*DCF!M$10-DCF!M$5*MAX(BE242*DCF!M$10,0)-MAX(BE242-BD242,0)/Inputs!$B$10)*DCF!M$6</f>
        <v>4718.3627637365344</v>
      </c>
      <c r="CM242" s="15">
        <f ca="1">(BF242*DCF!C$28-DCF!C$5*MAX(BF242*DCF!C$28,0)-MAX(BF242-Inputs!$B$13,0)/Inputs!$B$17)*DCF!C$6</f>
        <v>3771.476022898767</v>
      </c>
      <c r="CN242" s="15">
        <f ca="1">(BG242*DCF!D$28-DCF!D$5*MAX(BG242*DCF!D$28,0)-MAX(BG242-BF242,0)/Inputs!$B$17)*DCF!D$6</f>
        <v>5258.3917257733619</v>
      </c>
      <c r="CO242" s="15">
        <f ca="1">(BH242*DCF!E$28-DCF!E$5*MAX(BH242*DCF!E$28,0)-MAX(BH242-BG242,0)/Inputs!$B$17)*DCF!E$6</f>
        <v>7604.0316379304804</v>
      </c>
      <c r="CP242" s="15">
        <f ca="1">(BI242*DCF!F$28-DCF!F$5*MAX(BI242*DCF!F$28,0)-MAX(BI242-BH242,0)/Inputs!$B$17)*DCF!F$6</f>
        <v>9651.8022764135458</v>
      </c>
      <c r="CQ242" s="15">
        <f ca="1">(BJ242*DCF!G$28-DCF!G$5*MAX(BJ242*DCF!G$28,0)-MAX(BJ242-BI242,0)/Inputs!$B$17)*DCF!G$6</f>
        <v>11578.722716814111</v>
      </c>
      <c r="CR242" s="15">
        <f ca="1">(BK242*DCF!H$28-DCF!H$5*MAX(BK242*DCF!H$28,0)-MAX(BK242-BJ242,0)/Inputs!$B$17)*DCF!H$6</f>
        <v>14149.92678141434</v>
      </c>
      <c r="CS242" s="15">
        <f ca="1">(BL242*DCF!I$28-DCF!I$5*MAX(BL242*DCF!I$28,0)-MAX(BL242-BK242,0)/Inputs!$B$17)*DCF!I$6</f>
        <v>17613.471002327362</v>
      </c>
      <c r="CT242" s="15">
        <f ca="1">(BM242*DCF!J$28-DCF!J$5*MAX(BM242*DCF!J$28,0)-MAX(BM242-BL242,0)/Inputs!$B$17)*DCF!J$6</f>
        <v>23146.951275495492</v>
      </c>
      <c r="CU242" s="15">
        <f ca="1">(BN242*DCF!K$28-DCF!K$5*MAX(BN242*DCF!K$28,0)-MAX(BN242-BM242,0)/Inputs!$B$17)*DCF!K$6</f>
        <v>32693.183042698332</v>
      </c>
      <c r="CV242" s="15">
        <f ca="1">(BO242*DCF!L$28-DCF!L$5*MAX(BO242*DCF!L$28,0)-MAX(BO242-BN242,0)/Inputs!$B$17)*DCF!L$6</f>
        <v>40724.450428033597</v>
      </c>
      <c r="CW242" s="15">
        <f ca="1">(BP242*DCF!M$28-DCF!M$5*MAX(BP242*DCF!M$28,0)-MAX(BP242-BO242,0)/Inputs!$B$17)*DCF!M$6</f>
        <v>48778.238959701564</v>
      </c>
      <c r="CX242" s="15">
        <f ca="1">(BQ242*DCF!C$46-DCF!C$5*MAX(BQ242*DCF!C$46,0)-MAX(BQ242-Inputs!$B$20,0)/Inputs!$B$24)*DCF!C$6</f>
        <v>-1379.6101870776899</v>
      </c>
      <c r="CY242" s="15">
        <f ca="1">(BR242*DCF!D$46-DCF!D$5*MAX(BR242*DCF!D$46,0)-MAX(BR242-BQ242,0)/Inputs!$B$24)*DCF!D$6</f>
        <v>-6119.4523711716665</v>
      </c>
      <c r="CZ242" s="15">
        <f ca="1">(BS242*DCF!E$46-DCF!E$5*MAX(BS242*DCF!E$46,0)-MAX(BS242-BR242,0)/Inputs!$B$24)*DCF!E$6</f>
        <v>-7011.4569384984761</v>
      </c>
      <c r="DA242" s="15">
        <f ca="1">(BT242*DCF!F$46-DCF!F$5*MAX(BT242*DCF!F$46,0)-MAX(BT242-BS242,0)/Inputs!$B$24)*DCF!F$6</f>
        <v>-9078.3807174949652</v>
      </c>
      <c r="DB242" s="15">
        <f ca="1">(BU242*DCF!G$46-DCF!G$5*MAX(BU242*DCF!G$46,0)-MAX(BU242-BT242,0)/Inputs!$B$24)*DCF!G$6</f>
        <v>-7065.1837256986582</v>
      </c>
      <c r="DC242" s="15">
        <f ca="1">(BV242*DCF!H$46-DCF!H$5*MAX(BV242*DCF!H$46,0)-MAX(BV242-BU242,0)/Inputs!$B$24)*DCF!H$6</f>
        <v>-4858.1957393705297</v>
      </c>
      <c r="DD242" s="15">
        <f ca="1">(BW242*DCF!I$46-DCF!I$5*MAX(BW242*DCF!I$46,0)-MAX(BW242-BV242,0)/Inputs!$B$24)*DCF!I$6</f>
        <v>-5117.1726041849715</v>
      </c>
      <c r="DE242" s="15">
        <f ca="1">(BX242*DCF!J$46-DCF!J$5*MAX(BX242*DCF!J$46,0)-MAX(BX242-BW242,0)/Inputs!$B$24)*DCF!J$6</f>
        <v>-10101.434581319907</v>
      </c>
      <c r="DF242" s="15">
        <f ca="1">(BY242*DCF!K$46-DCF!K$5*MAX(BY242*DCF!K$46,0)-MAX(BY242-BX242,0)/Inputs!$B$24)*DCF!K$6</f>
        <v>-834.61518683378472</v>
      </c>
      <c r="DG242" s="15">
        <f ca="1">(BZ242*DCF!L$46-DCF!L$5*MAX(BZ242*DCF!L$46,0)-MAX(BZ242-BY242,0)/Inputs!$B$24)*DCF!L$6</f>
        <v>3839.8800097012549</v>
      </c>
      <c r="DH242" s="15">
        <f ca="1">(CA242*DCF!M$46-DCF!M$5*MAX(CA242*DCF!M$46,0)-MAX(CA242-BZ242,0)/Inputs!$B$24)*DCF!M$6</f>
        <v>6621.8415688084815</v>
      </c>
      <c r="DI242" s="15">
        <f ca="1">SUM(CB242:CL242)+BE242*DCF!M$10*(1+Inputs!$B$30)*(1-Inputs!$B$33)*(1-Inputs!$B$30/Inputs!$B$31)/(Inputs!$B$29-Inputs!$B$30)*DCF!M$6</f>
        <v>145859.98686836704</v>
      </c>
      <c r="DJ242" s="15">
        <f ca="1">SUM(CM242:CW242)+BP242*DCF!M$28*(1+Inputs!$B$30)*(1-Inputs!$B$33)*(1-Inputs!$B$30/Inputs!$B$31)/(Inputs!$B$29-Inputs!$B$30)*DCF!M$6</f>
        <v>1313145.2575407696</v>
      </c>
      <c r="DK242" s="15">
        <f ca="1">SUM(CX242:DH242)+CA242*DCF!M$46*(1+Inputs!$B$30)*(1-Inputs!$B$33)*(1-Inputs!$B$30/Inputs!$B$31)/(Inputs!$B$29-Inputs!$B$30)*DCF!M$6</f>
        <v>583107.58294478001</v>
      </c>
      <c r="DM242" s="15">
        <f ca="1">DI242+DJ242+DK242+Inputs!$B$34+Inputs!$B$36-Inputs!$B$35</f>
        <v>2118963.8273539166</v>
      </c>
    </row>
    <row r="243" spans="1:117" x14ac:dyDescent="0.75">
      <c r="A243" s="11">
        <v>230</v>
      </c>
      <c r="C243" s="23">
        <f t="shared" ca="1" si="142"/>
        <v>0.12353699770666011</v>
      </c>
      <c r="D243" s="23">
        <f t="shared" ca="1" si="142"/>
        <v>1.4187929360308673</v>
      </c>
      <c r="E243" s="23">
        <f t="shared" ca="1" si="142"/>
        <v>0.18788138190909798</v>
      </c>
      <c r="F243" s="23">
        <f t="shared" ca="1" si="142"/>
        <v>-0.37269082032861151</v>
      </c>
      <c r="G243" s="23">
        <f t="shared" ca="1" si="142"/>
        <v>0.30423461524414602</v>
      </c>
      <c r="H243" s="23">
        <f t="shared" ca="1" si="142"/>
        <v>-2.3374361926963734</v>
      </c>
      <c r="I243" s="23">
        <f t="shared" ca="1" si="142"/>
        <v>-4.2998969807386198E-2</v>
      </c>
      <c r="J243" s="23">
        <f t="shared" ca="1" si="142"/>
        <v>-0.47343364647204877</v>
      </c>
      <c r="K243" s="23">
        <f t="shared" ca="1" si="142"/>
        <v>9.9267527399948714E-3</v>
      </c>
      <c r="L243" s="23">
        <f t="shared" ca="1" si="142"/>
        <v>-0.20925990333296179</v>
      </c>
      <c r="M243" s="23">
        <f t="shared" ca="1" si="142"/>
        <v>-0.60074648005177633</v>
      </c>
      <c r="N243" s="23">
        <f ca="1">SQRT(Inputs!$B$38)*C243+SQRT(1-Inputs!$B$38)*_xlfn.NORM.S.INV(RAND())</f>
        <v>1.0387872855852551</v>
      </c>
      <c r="O243" s="23">
        <f ca="1">SQRT(Inputs!$B$38)*D243+SQRT(1-Inputs!$B$38)*_xlfn.NORM.S.INV(RAND())</f>
        <v>-0.31511540913878244</v>
      </c>
      <c r="P243" s="23">
        <f ca="1">SQRT(Inputs!$B$38)*E243+SQRT(1-Inputs!$B$38)*_xlfn.NORM.S.INV(RAND())</f>
        <v>-1.0597752319800369</v>
      </c>
      <c r="Q243" s="23">
        <f ca="1">SQRT(Inputs!$B$38)*F243+SQRT(1-Inputs!$B$38)*_xlfn.NORM.S.INV(RAND())</f>
        <v>-0.55676610668082827</v>
      </c>
      <c r="R243" s="23">
        <f ca="1">SQRT(Inputs!$B$38)*G243+SQRT(1-Inputs!$B$38)*_xlfn.NORM.S.INV(RAND())</f>
        <v>-9.4799092060669304E-2</v>
      </c>
      <c r="S243" s="23">
        <f ca="1">SQRT(Inputs!$B$38)*H243+SQRT(1-Inputs!$B$38)*_xlfn.NORM.S.INV(RAND())</f>
        <v>-2.1457126152040802</v>
      </c>
      <c r="T243" s="23">
        <f ca="1">SQRT(Inputs!$B$38)*I243+SQRT(1-Inputs!$B$38)*_xlfn.NORM.S.INV(RAND())</f>
        <v>1.301757319291678</v>
      </c>
      <c r="U243" s="23">
        <f ca="1">SQRT(Inputs!$B$38)*J243+SQRT(1-Inputs!$B$38)*_xlfn.NORM.S.INV(RAND())</f>
        <v>0.82188195701094569</v>
      </c>
      <c r="V243" s="23">
        <f ca="1">SQRT(Inputs!$B$38)*K243+SQRT(1-Inputs!$B$38)*_xlfn.NORM.S.INV(RAND())</f>
        <v>1.1722631692416221</v>
      </c>
      <c r="W243" s="23">
        <f ca="1">SQRT(Inputs!$B$38)*L243+SQRT(1-Inputs!$B$38)*_xlfn.NORM.S.INV(RAND())</f>
        <v>0.73032599484158323</v>
      </c>
      <c r="X243" s="23">
        <f ca="1">SQRT(Inputs!$B$38)*M243+SQRT(1-Inputs!$B$38)*_xlfn.NORM.S.INV(RAND())</f>
        <v>-1.8296660442325399</v>
      </c>
      <c r="Y243" s="23">
        <f ca="1">SQRT(Inputs!$B$38)*C243+SQRT(1-Inputs!$B$38)*_xlfn.NORM.S.INV(RAND())</f>
        <v>0.3653244847694041</v>
      </c>
      <c r="Z243" s="23">
        <f ca="1">SQRT(Inputs!$B$38)*D243+SQRT(1-Inputs!$B$38)*_xlfn.NORM.S.INV(RAND())</f>
        <v>0.4462263787431186</v>
      </c>
      <c r="AA243" s="23">
        <f ca="1">SQRT(Inputs!$B$38)*E243+SQRT(1-Inputs!$B$38)*_xlfn.NORM.S.INV(RAND())</f>
        <v>-6.6952787474557005E-2</v>
      </c>
      <c r="AB243" s="23">
        <f ca="1">SQRT(Inputs!$B$38)*F243+SQRT(1-Inputs!$B$38)*_xlfn.NORM.S.INV(RAND())</f>
        <v>-0.26262367114323887</v>
      </c>
      <c r="AC243" s="23">
        <f ca="1">SQRT(Inputs!$B$38)*G243+SQRT(1-Inputs!$B$38)*_xlfn.NORM.S.INV(RAND())</f>
        <v>0.13746392145440428</v>
      </c>
      <c r="AD243" s="23">
        <f ca="1">SQRT(Inputs!$B$38)*H243+SQRT(1-Inputs!$B$38)*_xlfn.NORM.S.INV(RAND())</f>
        <v>-0.92301113022571246</v>
      </c>
      <c r="AE243" s="23">
        <f ca="1">SQRT(Inputs!$B$38)*I243+SQRT(1-Inputs!$B$38)*_xlfn.NORM.S.INV(RAND())</f>
        <v>1.0111856039061249</v>
      </c>
      <c r="AF243" s="23">
        <f ca="1">SQRT(Inputs!$B$38)*J243+SQRT(1-Inputs!$B$38)*_xlfn.NORM.S.INV(RAND())</f>
        <v>0.4028625926473946</v>
      </c>
      <c r="AG243" s="23">
        <f ca="1">SQRT(Inputs!$B$38)*K243+SQRT(1-Inputs!$B$38)*_xlfn.NORM.S.INV(RAND())</f>
        <v>0.81436068347619328</v>
      </c>
      <c r="AH243" s="23">
        <f ca="1">SQRT(Inputs!$B$38)*L243+SQRT(1-Inputs!$B$38)*_xlfn.NORM.S.INV(RAND())</f>
        <v>-0.46736274706906145</v>
      </c>
      <c r="AI243" s="23">
        <f ca="1">SQRT(Inputs!$B$38)*M243+SQRT(1-Inputs!$B$38)*_xlfn.NORM.S.INV(RAND())</f>
        <v>-2.7855705153997934E-3</v>
      </c>
      <c r="AJ243" s="23">
        <f ca="1">SQRT(Inputs!$B$38)*C243+SQRT(1-Inputs!$B$38)*_xlfn.NORM.S.INV(RAND())</f>
        <v>0.1915933520972726</v>
      </c>
      <c r="AK243" s="23">
        <f ca="1">SQRT(Inputs!$B$38)*D243+SQRT(1-Inputs!$B$38)*_xlfn.NORM.S.INV(RAND())</f>
        <v>0.24620296972216849</v>
      </c>
      <c r="AL243" s="23">
        <f ca="1">SQRT(Inputs!$B$38)*E243+SQRT(1-Inputs!$B$38)*_xlfn.NORM.S.INV(RAND())</f>
        <v>-0.38089558824059205</v>
      </c>
      <c r="AM243" s="23">
        <f ca="1">SQRT(Inputs!$B$38)*F243+SQRT(1-Inputs!$B$38)*_xlfn.NORM.S.INV(RAND())</f>
        <v>0.18227440740005246</v>
      </c>
      <c r="AN243" s="23">
        <f ca="1">SQRT(Inputs!$B$38)*G243+SQRT(1-Inputs!$B$38)*_xlfn.NORM.S.INV(RAND())</f>
        <v>-2.7094842940158452</v>
      </c>
      <c r="AO243" s="23">
        <f ca="1">SQRT(Inputs!$B$38)*H243+SQRT(1-Inputs!$B$38)*_xlfn.NORM.S.INV(RAND())</f>
        <v>-0.9462109545839853</v>
      </c>
      <c r="AP243" s="23">
        <f ca="1">SQRT(Inputs!$B$38)*I243+SQRT(1-Inputs!$B$38)*_xlfn.NORM.S.INV(RAND())</f>
        <v>-0.76133665079670643</v>
      </c>
      <c r="AQ243" s="23">
        <f ca="1">SQRT(Inputs!$B$38)*J243+SQRT(1-Inputs!$B$38)*_xlfn.NORM.S.INV(RAND())</f>
        <v>-1.3107982146301016</v>
      </c>
      <c r="AR243" s="23">
        <f ca="1">SQRT(Inputs!$B$38)*K243+SQRT(1-Inputs!$B$38)*_xlfn.NORM.S.INV(RAND())</f>
        <v>-1.0082652854410346</v>
      </c>
      <c r="AS243" s="23">
        <f ca="1">SQRT(Inputs!$B$38)*L243+SQRT(1-Inputs!$B$38)*_xlfn.NORM.S.INV(RAND())</f>
        <v>0.18329871300486231</v>
      </c>
      <c r="AT243" s="23">
        <f ca="1">SQRT(Inputs!$B$38)*M243+SQRT(1-Inputs!$B$38)*_xlfn.NORM.S.INV(RAND())</f>
        <v>0.46500016155835661</v>
      </c>
      <c r="AU243" s="15">
        <f ca="1">Inputs!$B$6*EXP($B$8-0.5*C$5^2+C$5*N243)</f>
        <v>5870.9051995691734</v>
      </c>
      <c r="AV243" s="15">
        <f t="shared" ca="1" si="110"/>
        <v>6822.729838226528</v>
      </c>
      <c r="AW243" s="15">
        <f t="shared" ca="1" si="111"/>
        <v>7211.0283380746896</v>
      </c>
      <c r="AX243" s="15">
        <f t="shared" ca="1" si="112"/>
        <v>8212.3665839857258</v>
      </c>
      <c r="AY243" s="15">
        <f t="shared" ca="1" si="113"/>
        <v>9925.8465957106218</v>
      </c>
      <c r="AZ243" s="15">
        <f t="shared" ca="1" si="114"/>
        <v>9584.8759529634099</v>
      </c>
      <c r="BA243" s="15">
        <f t="shared" ca="1" si="115"/>
        <v>13441.450071269504</v>
      </c>
      <c r="BB243" s="15">
        <f t="shared" ca="1" si="116"/>
        <v>17868.875356668064</v>
      </c>
      <c r="BC243" s="15">
        <f t="shared" ca="1" si="117"/>
        <v>24506.831201118275</v>
      </c>
      <c r="BD243" s="15">
        <f t="shared" ca="1" si="118"/>
        <v>32145.732250775265</v>
      </c>
      <c r="BE243" s="15">
        <f t="shared" ca="1" si="119"/>
        <v>33343.985486535646</v>
      </c>
      <c r="BF243" s="15">
        <f ca="1">Inputs!$B$13*EXP($B$9-0.5*C$6^2+C$6*Y243)</f>
        <v>14869.894825634807</v>
      </c>
      <c r="BG243" s="15">
        <f t="shared" ca="1" si="120"/>
        <v>19641.972416772849</v>
      </c>
      <c r="BH243" s="15">
        <f t="shared" ca="1" si="121"/>
        <v>23733.853465546254</v>
      </c>
      <c r="BI243" s="15">
        <f t="shared" ca="1" si="122"/>
        <v>27902.788125546907</v>
      </c>
      <c r="BJ243" s="15">
        <f t="shared" ca="1" si="123"/>
        <v>34891.565760824735</v>
      </c>
      <c r="BK243" s="15">
        <f t="shared" ca="1" si="124"/>
        <v>37765.973186052455</v>
      </c>
      <c r="BL243" s="15">
        <f t="shared" ca="1" si="125"/>
        <v>52886.356214123436</v>
      </c>
      <c r="BM243" s="15">
        <f t="shared" ca="1" si="126"/>
        <v>68345.003615569382</v>
      </c>
      <c r="BN243" s="15">
        <f t="shared" ca="1" si="127"/>
        <v>92672.375847288669</v>
      </c>
      <c r="BO243" s="15">
        <f t="shared" ca="1" si="128"/>
        <v>107994.55980018564</v>
      </c>
      <c r="BP243" s="15">
        <f t="shared" ca="1" si="129"/>
        <v>132879.12701482023</v>
      </c>
      <c r="BQ243" s="15">
        <f ca="1">Inputs!$B$20*EXP($B$10-0.5*C$7^2+C$7*AJ243)</f>
        <v>4591.1395070186945</v>
      </c>
      <c r="BR243" s="15">
        <f t="shared" ca="1" si="130"/>
        <v>6736.2198357763154</v>
      </c>
      <c r="BS243" s="15">
        <f t="shared" ca="1" si="131"/>
        <v>8268.655219270393</v>
      </c>
      <c r="BT243" s="15">
        <f t="shared" ca="1" si="132"/>
        <v>11959.061650316587</v>
      </c>
      <c r="BU243" s="15">
        <f t="shared" ca="1" si="133"/>
        <v>8603.8613421498412</v>
      </c>
      <c r="BV243" s="15">
        <f t="shared" ca="1" si="134"/>
        <v>9672.2549086496292</v>
      </c>
      <c r="BW243" s="15">
        <f t="shared" ca="1" si="135"/>
        <v>11488.39613012277</v>
      </c>
      <c r="BX243" s="15">
        <f t="shared" ca="1" si="136"/>
        <v>12355.131401192355</v>
      </c>
      <c r="BY243" s="15">
        <f t="shared" ca="1" si="137"/>
        <v>14274.473541496407</v>
      </c>
      <c r="BZ243" s="15">
        <f t="shared" ca="1" si="138"/>
        <v>20715.495423544424</v>
      </c>
      <c r="CA243" s="15">
        <f t="shared" ca="1" si="139"/>
        <v>31605.594699093894</v>
      </c>
      <c r="CB243" s="15">
        <f ca="1">(AU243*DCF!C$10-DCF!C$5*MAX(AU243*DCF!C$10,0)-MAX(AU243-Inputs!$B$6,0)/Inputs!$B$10)*DCF!C$6</f>
        <v>1036.5953546224182</v>
      </c>
      <c r="CC243" s="15">
        <f ca="1">(AV243*DCF!D$10-DCF!D$5*MAX(AV243*DCF!D$10,0)-MAX(AV243-AU243,0)/Inputs!$B$10)*DCF!D$6</f>
        <v>1430.9166484741625</v>
      </c>
      <c r="CD243" s="15">
        <f ca="1">(AW243*DCF!E$10-DCF!E$5*MAX(AW243*DCF!E$10,0)-MAX(AW243-AV243,0)/Inputs!$B$10)*DCF!E$6</f>
        <v>1577.4507510933579</v>
      </c>
      <c r="CE243" s="15">
        <f ca="1">(AX243*DCF!F$10-DCF!F$5*MAX(AX243*DCF!F$10,0)-MAX(AX243-AW243,0)/Inputs!$B$10)*DCF!F$6</f>
        <v>1584.3928744858215</v>
      </c>
      <c r="CF243" s="15">
        <f ca="1">(AY243*DCF!G$10-DCF!G$5*MAX(AY243*DCF!G$10,0)-MAX(AY243-AX243,0)/Inputs!$B$10)*DCF!G$6</f>
        <v>1715.7594590918911</v>
      </c>
      <c r="CG243" s="15">
        <f ca="1">(AZ243*DCF!H$10-DCF!H$5*MAX(AZ243*DCF!H$10,0)-MAX(AZ243-AY243,0)/Inputs!$B$10)*DCF!H$6</f>
        <v>1860.9105413262698</v>
      </c>
      <c r="CH243" s="15">
        <f ca="1">(BA243*DCF!I$10-DCF!I$5*MAX(BA243*DCF!I$10,0)-MAX(BA243-AZ243,0)/Inputs!$B$10)*DCF!I$6</f>
        <v>1822.6493048837881</v>
      </c>
      <c r="CI243" s="15">
        <f ca="1">(BB243*DCF!J$10-DCF!J$5*MAX(BB243*DCF!J$10,0)-MAX(BB243-BA243,0)/Inputs!$B$10)*DCF!J$6</f>
        <v>2395.4371289011951</v>
      </c>
      <c r="CJ243" s="15">
        <f ca="1">(BC243*DCF!K$10-DCF!K$5*MAX(BC243*DCF!K$10,0)-MAX(BC243-BB243,0)/Inputs!$B$10)*DCF!K$6</f>
        <v>3015.9934714371357</v>
      </c>
      <c r="CK243" s="15">
        <f ca="1">(BD243*DCF!L$10-DCF!L$5*MAX(BD243*DCF!L$10,0)-MAX(BD243-BC243,0)/Inputs!$B$10)*DCF!L$6</f>
        <v>3860.3541152990319</v>
      </c>
      <c r="CL243" s="15">
        <f ca="1">(BE243*DCF!M$10-DCF!M$5*MAX(BE243*DCF!M$10,0)-MAX(BE243-BD243,0)/Inputs!$B$10)*DCF!M$6</f>
        <v>4562.1234725740696</v>
      </c>
      <c r="CM243" s="15">
        <f ca="1">(BF243*DCF!C$28-DCF!C$5*MAX(BF243*DCF!C$28,0)-MAX(BF243-Inputs!$B$13,0)/Inputs!$B$17)*DCF!C$6</f>
        <v>3733.8306810398217</v>
      </c>
      <c r="CN243" s="15">
        <f ca="1">(BG243*DCF!D$28-DCF!D$5*MAX(BG243*DCF!D$28,0)-MAX(BG243-BF243,0)/Inputs!$B$17)*DCF!D$6</f>
        <v>4766.9109473177832</v>
      </c>
      <c r="CO243" s="15">
        <f ca="1">(BH243*DCF!E$28-DCF!E$5*MAX(BH243*DCF!E$28,0)-MAX(BH243-BG243,0)/Inputs!$B$17)*DCF!E$6</f>
        <v>5915.396486100627</v>
      </c>
      <c r="CP243" s="15">
        <f ca="1">(BI243*DCF!F$28-DCF!F$5*MAX(BI243*DCF!F$28,0)-MAX(BI243-BH243,0)/Inputs!$B$17)*DCF!F$6</f>
        <v>6815.8515426891145</v>
      </c>
      <c r="CQ243" s="15">
        <f ca="1">(BJ243*DCF!G$28-DCF!G$5*MAX(BJ243*DCF!G$28,0)-MAX(BJ243-BI243,0)/Inputs!$B$17)*DCF!G$6</f>
        <v>7877.4381006318326</v>
      </c>
      <c r="CR243" s="15">
        <f ca="1">(BK243*DCF!H$28-DCF!H$5*MAX(BK243*DCF!H$28,0)-MAX(BK243-BJ243,0)/Inputs!$B$17)*DCF!H$6</f>
        <v>8893.3395828261109</v>
      </c>
      <c r="CS243" s="15">
        <f ca="1">(BL243*DCF!I$28-DCF!I$5*MAX(BL243*DCF!I$28,0)-MAX(BL243-BK243,0)/Inputs!$B$17)*DCF!I$6</f>
        <v>10266.148771239625</v>
      </c>
      <c r="CT243" s="15">
        <f ca="1">(BM243*DCF!J$28-DCF!J$5*MAX(BM243*DCF!J$28,0)-MAX(BM243-BL243,0)/Inputs!$B$17)*DCF!J$6</f>
        <v>13196.919197736466</v>
      </c>
      <c r="CU243" s="15">
        <f ca="1">(BN243*DCF!K$28-DCF!K$5*MAX(BN243*DCF!K$28,0)-MAX(BN243-BM243,0)/Inputs!$B$17)*DCF!K$6</f>
        <v>16591.072881883836</v>
      </c>
      <c r="CV243" s="15">
        <f ca="1">(BO243*DCF!L$28-DCF!L$5*MAX(BO243*DCF!L$28,0)-MAX(BO243-BN243,0)/Inputs!$B$17)*DCF!L$6</f>
        <v>19813.4508085011</v>
      </c>
      <c r="CW243" s="15">
        <f ca="1">(BP243*DCF!M$28-DCF!M$5*MAX(BP243*DCF!M$28,0)-MAX(BP243-BO243,0)/Inputs!$B$17)*DCF!M$6</f>
        <v>22400.148136112075</v>
      </c>
      <c r="CX243" s="15">
        <f ca="1">(BQ243*DCF!C$46-DCF!C$5*MAX(BQ243*DCF!C$46,0)-MAX(BQ243-Inputs!$B$20,0)/Inputs!$B$24)*DCF!C$6</f>
        <v>-1702.4061249552155</v>
      </c>
      <c r="CY243" s="15">
        <f ca="1">(BR243*DCF!D$46-DCF!D$5*MAX(BR243*DCF!D$46,0)-MAX(BR243-BQ243,0)/Inputs!$B$24)*DCF!D$6</f>
        <v>-2065.0036057872821</v>
      </c>
      <c r="CZ243" s="15">
        <f ca="1">(BS243*DCF!E$46-DCF!E$5*MAX(BS243*DCF!E$46,0)-MAX(BS243-BR243,0)/Inputs!$B$24)*DCF!E$6</f>
        <v>-1581.8267173821232</v>
      </c>
      <c r="DA243" s="15">
        <f ca="1">(BT243*DCF!F$46-DCF!F$5*MAX(BT243*DCF!F$46,0)-MAX(BT243-BS243,0)/Inputs!$B$24)*DCF!F$6</f>
        <v>-2214.7281245221916</v>
      </c>
      <c r="DB243" s="15">
        <f ca="1">(BU243*DCF!G$46-DCF!G$5*MAX(BU243*DCF!G$46,0)-MAX(BU243-BT243,0)/Inputs!$B$24)*DCF!G$6</f>
        <v>-289.41689639555341</v>
      </c>
      <c r="DC243" s="15">
        <f ca="1">(BV243*DCF!H$46-DCF!H$5*MAX(BV243*DCF!H$46,0)-MAX(BV243-BU243,0)/Inputs!$B$24)*DCF!H$6</f>
        <v>-331.99675463381863</v>
      </c>
      <c r="DD243" s="15">
        <f ca="1">(BW243*DCF!I$46-DCF!I$5*MAX(BW243*DCF!I$46,0)-MAX(BW243-BV243,0)/Inputs!$B$24)*DCF!I$6</f>
        <v>-256.01492506609804</v>
      </c>
      <c r="DE243" s="15">
        <f ca="1">(BX243*DCF!J$46-DCF!J$5*MAX(BX243*DCF!J$46,0)-MAX(BX243-BW243,0)/Inputs!$B$24)*DCF!J$6</f>
        <v>288.41955278095509</v>
      </c>
      <c r="DF243" s="15">
        <f ca="1">(BY243*DCF!K$46-DCF!K$5*MAX(BY243*DCF!K$46,0)-MAX(BY243-BX243,0)/Inputs!$B$24)*DCF!K$6</f>
        <v>345.21781956759872</v>
      </c>
      <c r="DG243" s="15">
        <f ca="1">(BZ243*DCF!L$46-DCF!L$5*MAX(BZ243*DCF!L$46,0)-MAX(BZ243-BY243,0)/Inputs!$B$24)*DCF!L$6</f>
        <v>-25.658191460769618</v>
      </c>
      <c r="DH243" s="15">
        <f ca="1">(CA243*DCF!M$46-DCF!M$5*MAX(CA243*DCF!M$46,0)-MAX(CA243-BZ243,0)/Inputs!$B$24)*DCF!M$6</f>
        <v>201.11179892178276</v>
      </c>
      <c r="DI243" s="15">
        <f ca="1">SUM(CB243:CL243)+BE243*DCF!M$10*(1+Inputs!$B$30)*(1-Inputs!$B$33)*(1-Inputs!$B$30/Inputs!$B$31)/(Inputs!$B$29-Inputs!$B$30)*DCF!M$6</f>
        <v>117659.33565977884</v>
      </c>
      <c r="DJ243" s="15">
        <f ca="1">SUM(CM243:CW243)+BP243*DCF!M$28*(1+Inputs!$B$30)*(1-Inputs!$B$33)*(1-Inputs!$B$30/Inputs!$B$31)/(Inputs!$B$29-Inputs!$B$30)*DCF!M$6</f>
        <v>613342.9973051335</v>
      </c>
      <c r="DK243" s="15">
        <f ca="1">SUM(CX243:DH243)+CA243*DCF!M$46*(1+Inputs!$B$30)*(1-Inputs!$B$33)*(1-Inputs!$B$30/Inputs!$B$31)/(Inputs!$B$29-Inputs!$B$30)*DCF!M$6</f>
        <v>41233.69115790115</v>
      </c>
      <c r="DM243" s="15">
        <f ca="1">DI243+DJ243+DK243+Inputs!$B$34+Inputs!$B$36-Inputs!$B$35</f>
        <v>849087.02412281348</v>
      </c>
    </row>
    <row r="244" spans="1:117" x14ac:dyDescent="0.75">
      <c r="A244" s="11">
        <v>231</v>
      </c>
      <c r="C244" s="23">
        <f t="shared" ref="C244:M253" ca="1" si="143">_xlfn.NORM.S.INV(RAND())</f>
        <v>-0.21144066517026783</v>
      </c>
      <c r="D244" s="23">
        <f t="shared" ca="1" si="143"/>
        <v>-0.21931553342381047</v>
      </c>
      <c r="E244" s="23">
        <f t="shared" ca="1" si="143"/>
        <v>-1.0301958105729472</v>
      </c>
      <c r="F244" s="23">
        <f t="shared" ca="1" si="143"/>
        <v>-1.2438990765256387E-2</v>
      </c>
      <c r="G244" s="23">
        <f t="shared" ca="1" si="143"/>
        <v>-9.4272960820039123E-2</v>
      </c>
      <c r="H244" s="23">
        <f t="shared" ca="1" si="143"/>
        <v>4.3570766805344767E-2</v>
      </c>
      <c r="I244" s="23">
        <f t="shared" ca="1" si="143"/>
        <v>-1.3484606981027711</v>
      </c>
      <c r="J244" s="23">
        <f t="shared" ca="1" si="143"/>
        <v>0.12688819019788233</v>
      </c>
      <c r="K244" s="23">
        <f t="shared" ca="1" si="143"/>
        <v>0.83148615533640102</v>
      </c>
      <c r="L244" s="23">
        <f t="shared" ca="1" si="143"/>
        <v>0.38336903665677902</v>
      </c>
      <c r="M244" s="23">
        <f t="shared" ca="1" si="143"/>
        <v>-0.95165089777815814</v>
      </c>
      <c r="N244" s="23">
        <f ca="1">SQRT(Inputs!$B$38)*C244+SQRT(1-Inputs!$B$38)*_xlfn.NORM.S.INV(RAND())</f>
        <v>0.23382018370560154</v>
      </c>
      <c r="O244" s="23">
        <f ca="1">SQRT(Inputs!$B$38)*D244+SQRT(1-Inputs!$B$38)*_xlfn.NORM.S.INV(RAND())</f>
        <v>-0.38983578426817045</v>
      </c>
      <c r="P244" s="23">
        <f ca="1">SQRT(Inputs!$B$38)*E244+SQRT(1-Inputs!$B$38)*_xlfn.NORM.S.INV(RAND())</f>
        <v>0.24627134632898084</v>
      </c>
      <c r="Q244" s="23">
        <f ca="1">SQRT(Inputs!$B$38)*F244+SQRT(1-Inputs!$B$38)*_xlfn.NORM.S.INV(RAND())</f>
        <v>1.5194140271970184E-2</v>
      </c>
      <c r="R244" s="23">
        <f ca="1">SQRT(Inputs!$B$38)*G244+SQRT(1-Inputs!$B$38)*_xlfn.NORM.S.INV(RAND())</f>
        <v>-0.2024768518572837</v>
      </c>
      <c r="S244" s="23">
        <f ca="1">SQRT(Inputs!$B$38)*H244+SQRT(1-Inputs!$B$38)*_xlfn.NORM.S.INV(RAND())</f>
        <v>-0.17750943090236887</v>
      </c>
      <c r="T244" s="23">
        <f ca="1">SQRT(Inputs!$B$38)*I244+SQRT(1-Inputs!$B$38)*_xlfn.NORM.S.INV(RAND())</f>
        <v>-0.68472437592418467</v>
      </c>
      <c r="U244" s="23">
        <f ca="1">SQRT(Inputs!$B$38)*J244+SQRT(1-Inputs!$B$38)*_xlfn.NORM.S.INV(RAND())</f>
        <v>0.61236594437371028</v>
      </c>
      <c r="V244" s="23">
        <f ca="1">SQRT(Inputs!$B$38)*K244+SQRT(1-Inputs!$B$38)*_xlfn.NORM.S.INV(RAND())</f>
        <v>2.0548753423828487</v>
      </c>
      <c r="W244" s="23">
        <f ca="1">SQRT(Inputs!$B$38)*L244+SQRT(1-Inputs!$B$38)*_xlfn.NORM.S.INV(RAND())</f>
        <v>0.6559990615268454</v>
      </c>
      <c r="X244" s="23">
        <f ca="1">SQRT(Inputs!$B$38)*M244+SQRT(1-Inputs!$B$38)*_xlfn.NORM.S.INV(RAND())</f>
        <v>-1.1693639404927207</v>
      </c>
      <c r="Y244" s="23">
        <f ca="1">SQRT(Inputs!$B$38)*C244+SQRT(1-Inputs!$B$38)*_xlfn.NORM.S.INV(RAND())</f>
        <v>-0.77571579739350405</v>
      </c>
      <c r="Z244" s="23">
        <f ca="1">SQRT(Inputs!$B$38)*D244+SQRT(1-Inputs!$B$38)*_xlfn.NORM.S.INV(RAND())</f>
        <v>-0.22497587056110016</v>
      </c>
      <c r="AA244" s="23">
        <f ca="1">SQRT(Inputs!$B$38)*E244+SQRT(1-Inputs!$B$38)*_xlfn.NORM.S.INV(RAND())</f>
        <v>1.0058984730730964</v>
      </c>
      <c r="AB244" s="23">
        <f ca="1">SQRT(Inputs!$B$38)*F244+SQRT(1-Inputs!$B$38)*_xlfn.NORM.S.INV(RAND())</f>
        <v>7.5189403349658374E-2</v>
      </c>
      <c r="AC244" s="23">
        <f ca="1">SQRT(Inputs!$B$38)*G244+SQRT(1-Inputs!$B$38)*_xlfn.NORM.S.INV(RAND())</f>
        <v>0.52579144740826567</v>
      </c>
      <c r="AD244" s="23">
        <f ca="1">SQRT(Inputs!$B$38)*H244+SQRT(1-Inputs!$B$38)*_xlfn.NORM.S.INV(RAND())</f>
        <v>-0.74769443473941388</v>
      </c>
      <c r="AE244" s="23">
        <f ca="1">SQRT(Inputs!$B$38)*I244+SQRT(1-Inputs!$B$38)*_xlfn.NORM.S.INV(RAND())</f>
        <v>-0.57225257938451801</v>
      </c>
      <c r="AF244" s="23">
        <f ca="1">SQRT(Inputs!$B$38)*J244+SQRT(1-Inputs!$B$38)*_xlfn.NORM.S.INV(RAND())</f>
        <v>-8.9095214990786389E-2</v>
      </c>
      <c r="AG244" s="23">
        <f ca="1">SQRT(Inputs!$B$38)*K244+SQRT(1-Inputs!$B$38)*_xlfn.NORM.S.INV(RAND())</f>
        <v>0.40344209182525437</v>
      </c>
      <c r="AH244" s="23">
        <f ca="1">SQRT(Inputs!$B$38)*L244+SQRT(1-Inputs!$B$38)*_xlfn.NORM.S.INV(RAND())</f>
        <v>0.25669386247783604</v>
      </c>
      <c r="AI244" s="23">
        <f ca="1">SQRT(Inputs!$B$38)*M244+SQRT(1-Inputs!$B$38)*_xlfn.NORM.S.INV(RAND())</f>
        <v>9.5235839218737572E-2</v>
      </c>
      <c r="AJ244" s="23">
        <f ca="1">SQRT(Inputs!$B$38)*C244+SQRT(1-Inputs!$B$38)*_xlfn.NORM.S.INV(RAND())</f>
        <v>-0.21296626419176706</v>
      </c>
      <c r="AK244" s="23">
        <f ca="1">SQRT(Inputs!$B$38)*D244+SQRT(1-Inputs!$B$38)*_xlfn.NORM.S.INV(RAND())</f>
        <v>0.48135725219508335</v>
      </c>
      <c r="AL244" s="23">
        <f ca="1">SQRT(Inputs!$B$38)*E244+SQRT(1-Inputs!$B$38)*_xlfn.NORM.S.INV(RAND())</f>
        <v>-0.72297645062527793</v>
      </c>
      <c r="AM244" s="23">
        <f ca="1">SQRT(Inputs!$B$38)*F244+SQRT(1-Inputs!$B$38)*_xlfn.NORM.S.INV(RAND())</f>
        <v>-1.1030537471927477</v>
      </c>
      <c r="AN244" s="23">
        <f ca="1">SQRT(Inputs!$B$38)*G244+SQRT(1-Inputs!$B$38)*_xlfn.NORM.S.INV(RAND())</f>
        <v>-0.92721913257072386</v>
      </c>
      <c r="AO244" s="23">
        <f ca="1">SQRT(Inputs!$B$38)*H244+SQRT(1-Inputs!$B$38)*_xlfn.NORM.S.INV(RAND())</f>
        <v>-0.90456406493968822</v>
      </c>
      <c r="AP244" s="23">
        <f ca="1">SQRT(Inputs!$B$38)*I244+SQRT(1-Inputs!$B$38)*_xlfn.NORM.S.INV(RAND())</f>
        <v>-0.56664138919605334</v>
      </c>
      <c r="AQ244" s="23">
        <f ca="1">SQRT(Inputs!$B$38)*J244+SQRT(1-Inputs!$B$38)*_xlfn.NORM.S.INV(RAND())</f>
        <v>0.92995464657771554</v>
      </c>
      <c r="AR244" s="23">
        <f ca="1">SQRT(Inputs!$B$38)*K244+SQRT(1-Inputs!$B$38)*_xlfn.NORM.S.INV(RAND())</f>
        <v>0.78836718571439302</v>
      </c>
      <c r="AS244" s="23">
        <f ca="1">SQRT(Inputs!$B$38)*L244+SQRT(1-Inputs!$B$38)*_xlfn.NORM.S.INV(RAND())</f>
        <v>-0.28530179667061473</v>
      </c>
      <c r="AT244" s="23">
        <f ca="1">SQRT(Inputs!$B$38)*M244+SQRT(1-Inputs!$B$38)*_xlfn.NORM.S.INV(RAND())</f>
        <v>0.25005764796332564</v>
      </c>
      <c r="AU244" s="15">
        <f ca="1">Inputs!$B$6*EXP($B$8-0.5*C$5^2+C$5*N244)</f>
        <v>5153.6558128450997</v>
      </c>
      <c r="AV244" s="15">
        <f t="shared" ca="1" si="110"/>
        <v>5923.7569909830963</v>
      </c>
      <c r="AW244" s="15">
        <f t="shared" ca="1" si="111"/>
        <v>7466.9294452525519</v>
      </c>
      <c r="AX244" s="15">
        <f t="shared" ca="1" si="112"/>
        <v>9133.6928204012911</v>
      </c>
      <c r="AY244" s="15">
        <f t="shared" ca="1" si="113"/>
        <v>10901.447773909626</v>
      </c>
      <c r="AZ244" s="15">
        <f t="shared" ca="1" si="114"/>
        <v>13074.677072080551</v>
      </c>
      <c r="BA244" s="15">
        <f t="shared" ca="1" si="115"/>
        <v>14893.569271454187</v>
      </c>
      <c r="BB244" s="15">
        <f t="shared" ca="1" si="116"/>
        <v>19388.020239680714</v>
      </c>
      <c r="BC244" s="15">
        <f t="shared" ca="1" si="117"/>
        <v>28955.070271669472</v>
      </c>
      <c r="BD244" s="15">
        <f t="shared" ca="1" si="118"/>
        <v>37717.382445155214</v>
      </c>
      <c r="BE244" s="15">
        <f t="shared" ca="1" si="119"/>
        <v>41548.411897035316</v>
      </c>
      <c r="BF244" s="15">
        <f ca="1">Inputs!$B$13*EXP($B$9-0.5*C$6^2+C$6*Y244)</f>
        <v>11859.510113809363</v>
      </c>
      <c r="BG244" s="15">
        <f t="shared" ca="1" si="120"/>
        <v>13878.619107960936</v>
      </c>
      <c r="BH244" s="15">
        <f t="shared" ca="1" si="121"/>
        <v>20035.856587165945</v>
      </c>
      <c r="BI244" s="15">
        <f t="shared" ca="1" si="122"/>
        <v>24812.403778056421</v>
      </c>
      <c r="BJ244" s="15">
        <f t="shared" ca="1" si="123"/>
        <v>32813.429687026997</v>
      </c>
      <c r="BK244" s="15">
        <f t="shared" ca="1" si="124"/>
        <v>36374.553605010915</v>
      </c>
      <c r="BL244" s="15">
        <f t="shared" ca="1" si="125"/>
        <v>41488.072708496373</v>
      </c>
      <c r="BM244" s="15">
        <f t="shared" ca="1" si="126"/>
        <v>50436.459877580135</v>
      </c>
      <c r="BN244" s="15">
        <f t="shared" ca="1" si="127"/>
        <v>65103.187475022198</v>
      </c>
      <c r="BO244" s="15">
        <f t="shared" ca="1" si="128"/>
        <v>82528.892250430188</v>
      </c>
      <c r="BP244" s="15">
        <f t="shared" ca="1" si="129"/>
        <v>102679.5479867102</v>
      </c>
      <c r="BQ244" s="15">
        <f ca="1">Inputs!$B$20*EXP($B$10-0.5*C$7^2+C$7*AJ244)</f>
        <v>3977.4382631983685</v>
      </c>
      <c r="BR244" s="15">
        <f t="shared" ca="1" si="130"/>
        <v>6288.2884038257298</v>
      </c>
      <c r="BS244" s="15">
        <f t="shared" ca="1" si="131"/>
        <v>6996.5367383331286</v>
      </c>
      <c r="BT244" s="15">
        <f t="shared" ca="1" si="132"/>
        <v>7222.8503587395626</v>
      </c>
      <c r="BU244" s="15">
        <f t="shared" ca="1" si="133"/>
        <v>7998.2752229004864</v>
      </c>
      <c r="BV244" s="15">
        <f t="shared" ca="1" si="134"/>
        <v>9076.2333548791303</v>
      </c>
      <c r="BW244" s="15">
        <f t="shared" ca="1" si="135"/>
        <v>11233.972066994878</v>
      </c>
      <c r="BX244" s="15">
        <f t="shared" ca="1" si="136"/>
        <v>18932.676943290247</v>
      </c>
      <c r="BY244" s="15">
        <f t="shared" ca="1" si="137"/>
        <v>30846.737046338698</v>
      </c>
      <c r="BZ244" s="15">
        <f t="shared" ca="1" si="138"/>
        <v>41070.720481750999</v>
      </c>
      <c r="CA244" s="15">
        <f t="shared" ca="1" si="139"/>
        <v>60313.271887429059</v>
      </c>
      <c r="CB244" s="15">
        <f ca="1">(AU244*DCF!C$10-DCF!C$5*MAX(AU244*DCF!C$10,0)-MAX(AU244-Inputs!$B$6,0)/Inputs!$B$10)*DCF!C$6</f>
        <v>1041.7094705928819</v>
      </c>
      <c r="CC244" s="15">
        <f ca="1">(AV244*DCF!D$10-DCF!D$5*MAX(AV244*DCF!D$10,0)-MAX(AV244-AU244,0)/Inputs!$B$10)*DCF!D$6</f>
        <v>1256.1066171065206</v>
      </c>
      <c r="CD244" s="15">
        <f ca="1">(AW244*DCF!E$10-DCF!E$5*MAX(AW244*DCF!E$10,0)-MAX(AW244-AV244,0)/Inputs!$B$10)*DCF!E$6</f>
        <v>1376.4088033346445</v>
      </c>
      <c r="CE244" s="15">
        <f ca="1">(AX244*DCF!F$10-DCF!F$5*MAX(AX244*DCF!F$10,0)-MAX(AX244-AW244,0)/Inputs!$B$10)*DCF!F$6</f>
        <v>1647.0584520226264</v>
      </c>
      <c r="CF244" s="15">
        <f ca="1">(AY244*DCF!G$10-DCF!G$5*MAX(AY244*DCF!G$10,0)-MAX(AY244-AX244,0)/Inputs!$B$10)*DCF!G$6</f>
        <v>1906.3395962709058</v>
      </c>
      <c r="CG244" s="15">
        <f ca="1">(AZ244*DCF!H$10-DCF!H$5*MAX(AZ244*DCF!H$10,0)-MAX(AZ244-AY244,0)/Inputs!$B$10)*DCF!H$6</f>
        <v>2152.5621095971628</v>
      </c>
      <c r="CH244" s="15">
        <f ca="1">(BA244*DCF!I$10-DCF!I$5*MAX(BA244*DCF!I$10,0)-MAX(BA244-AZ244,0)/Inputs!$B$10)*DCF!I$6</f>
        <v>2422.1497379110242</v>
      </c>
      <c r="CI244" s="15">
        <f ca="1">(BB244*DCF!J$10-DCF!J$5*MAX(BB244*DCF!J$10,0)-MAX(BB244-BA244,0)/Inputs!$B$10)*DCF!J$6</f>
        <v>2645.9692779970546</v>
      </c>
      <c r="CJ244" s="15">
        <f ca="1">(BC244*DCF!K$10-DCF!K$5*MAX(BC244*DCF!K$10,0)-MAX(BC244-BB244,0)/Inputs!$B$10)*DCF!K$6</f>
        <v>3322.0599254153126</v>
      </c>
      <c r="CK244" s="15">
        <f ca="1">(BD244*DCF!L$10-DCF!L$5*MAX(BD244*DCF!L$10,0)-MAX(BD244-BC244,0)/Inputs!$B$10)*DCF!L$6</f>
        <v>4555.3896670066342</v>
      </c>
      <c r="CL244" s="15">
        <f ca="1">(BE244*DCF!M$10-DCF!M$5*MAX(BE244*DCF!M$10,0)-MAX(BE244-BD244,0)/Inputs!$B$10)*DCF!M$6</f>
        <v>5405.3609055437319</v>
      </c>
      <c r="CM244" s="15">
        <f ca="1">(BF244*DCF!C$28-DCF!C$5*MAX(BF244*DCF!C$28,0)-MAX(BF244-Inputs!$B$13,0)/Inputs!$B$17)*DCF!C$6</f>
        <v>3510.319972949027</v>
      </c>
      <c r="CN244" s="15">
        <f ca="1">(BG244*DCF!D$28-DCF!D$5*MAX(BG244*DCF!D$28,0)-MAX(BG244-BF244,0)/Inputs!$B$17)*DCF!D$6</f>
        <v>3656.8048972948322</v>
      </c>
      <c r="CO244" s="15">
        <f ca="1">(BH244*DCF!E$28-DCF!E$5*MAX(BH244*DCF!E$28,0)-MAX(BH244-BG244,0)/Inputs!$B$17)*DCF!E$6</f>
        <v>4461.0045987145941</v>
      </c>
      <c r="CP244" s="15">
        <f ca="1">(BI244*DCF!F$28-DCF!F$5*MAX(BI244*DCF!F$28,0)-MAX(BI244-BH244,0)/Inputs!$B$17)*DCF!F$6</f>
        <v>5866.2681304373846</v>
      </c>
      <c r="CQ244" s="15">
        <f ca="1">(BJ244*DCF!G$28-DCF!G$5*MAX(BJ244*DCF!G$28,0)-MAX(BJ244-BI244,0)/Inputs!$B$17)*DCF!G$6</f>
        <v>7167.9997696688724</v>
      </c>
      <c r="CR244" s="15">
        <f ca="1">(BK244*DCF!H$28-DCF!H$5*MAX(BK244*DCF!H$28,0)-MAX(BK244-BJ244,0)/Inputs!$B$17)*DCF!H$6</f>
        <v>8442.5296980093935</v>
      </c>
      <c r="CS244" s="15">
        <f ca="1">(BL244*DCF!I$28-DCF!I$5*MAX(BL244*DCF!I$28,0)-MAX(BL244-BK244,0)/Inputs!$B$17)*DCF!I$6</f>
        <v>9022.0995430734583</v>
      </c>
      <c r="CT244" s="15">
        <f ca="1">(BM244*DCF!J$28-DCF!J$5*MAX(BM244*DCF!J$28,0)-MAX(BM244-BL244,0)/Inputs!$B$17)*DCF!J$6</f>
        <v>10065.034566466591</v>
      </c>
      <c r="CU244" s="15">
        <f ca="1">(BN244*DCF!K$28-DCF!K$5*MAX(BN244*DCF!K$28,0)-MAX(BN244-BM244,0)/Inputs!$B$17)*DCF!K$6</f>
        <v>11952.222838744678</v>
      </c>
      <c r="CV244" s="15">
        <f ca="1">(BO244*DCF!L$28-DCF!L$5*MAX(BO244*DCF!L$28,0)-MAX(BO244-BN244,0)/Inputs!$B$17)*DCF!L$6</f>
        <v>14494.498722525852</v>
      </c>
      <c r="CW244" s="15">
        <f ca="1">(BP244*DCF!M$28-DCF!M$5*MAX(BP244*DCF!M$28,0)-MAX(BP244-BO244,0)/Inputs!$B$17)*DCF!M$6</f>
        <v>17212.906633666771</v>
      </c>
      <c r="CX244" s="15">
        <f ca="1">(BQ244*DCF!C$46-DCF!C$5*MAX(BQ244*DCF!C$46,0)-MAX(BQ244-Inputs!$B$20,0)/Inputs!$B$24)*DCF!C$6</f>
        <v>-1277.2089583360521</v>
      </c>
      <c r="CY244" s="15">
        <f ca="1">(BR244*DCF!D$46-DCF!D$5*MAX(BR244*DCF!D$46,0)-MAX(BR244-BQ244,0)/Inputs!$B$24)*DCF!D$6</f>
        <v>-2059.2847589597914</v>
      </c>
      <c r="CZ244" s="15">
        <f ca="1">(BS244*DCF!E$46-DCF!E$5*MAX(BS244*DCF!E$46,0)-MAX(BS244-BR244,0)/Inputs!$B$24)*DCF!E$6</f>
        <v>-1106.5246468868716</v>
      </c>
      <c r="DA244" s="15">
        <f ca="1">(BT244*DCF!F$46-DCF!F$5*MAX(BT244*DCF!F$46,0)-MAX(BT244-BS244,0)/Inputs!$B$24)*DCF!F$6</f>
        <v>-608.42157297621759</v>
      </c>
      <c r="DB244" s="15">
        <f ca="1">(BU244*DCF!G$46-DCF!G$5*MAX(BU244*DCF!G$46,0)-MAX(BU244-BT244,0)/Inputs!$B$24)*DCF!G$6</f>
        <v>-529.88377961518006</v>
      </c>
      <c r="DC244" s="15">
        <f ca="1">(BV244*DCF!H$46-DCF!H$5*MAX(BV244*DCF!H$46,0)-MAX(BV244-BU244,0)/Inputs!$B$24)*DCF!H$6</f>
        <v>-334.96888475330809</v>
      </c>
      <c r="DD244" s="15">
        <f ca="1">(BW244*DCF!I$46-DCF!I$5*MAX(BW244*DCF!I$46,0)-MAX(BW244-BV244,0)/Inputs!$B$24)*DCF!I$6</f>
        <v>-359.9503720903615</v>
      </c>
      <c r="DE244" s="15">
        <f ca="1">(BX244*DCF!J$46-DCF!J$5*MAX(BX244*DCF!J$46,0)-MAX(BX244-BW244,0)/Inputs!$B$24)*DCF!J$6</f>
        <v>-1247.3973268961804</v>
      </c>
      <c r="DF244" s="15">
        <f ca="1">(BY244*DCF!K$46-DCF!K$5*MAX(BY244*DCF!K$46,0)-MAX(BY244-BX244,0)/Inputs!$B$24)*DCF!K$6</f>
        <v>-1156.5588877819182</v>
      </c>
      <c r="DG244" s="15">
        <f ca="1">(BZ244*DCF!L$46-DCF!L$5*MAX(BZ244*DCF!L$46,0)-MAX(BZ244-BY244,0)/Inputs!$B$24)*DCF!L$6</f>
        <v>525.30770727154265</v>
      </c>
      <c r="DH244" s="15">
        <f ca="1">(CA244*DCF!M$46-DCF!M$5*MAX(CA244*DCF!M$46,0)-MAX(CA244-BZ244,0)/Inputs!$B$24)*DCF!M$6</f>
        <v>705.54910643935625</v>
      </c>
      <c r="DI244" s="15">
        <f ca="1">SUM(CB244:CL244)+BE244*DCF!M$10*(1+Inputs!$B$30)*(1-Inputs!$B$33)*(1-Inputs!$B$30/Inputs!$B$31)/(Inputs!$B$29-Inputs!$B$30)*DCF!M$6</f>
        <v>143360.89429311641</v>
      </c>
      <c r="DJ244" s="15">
        <f ca="1">SUM(CM244:CW244)+BP244*DCF!M$28*(1+Inputs!$B$30)*(1-Inputs!$B$33)*(1-Inputs!$B$30/Inputs!$B$31)/(Inputs!$B$29-Inputs!$B$30)*DCF!M$6</f>
        <v>476863.07582951261</v>
      </c>
      <c r="DK244" s="15">
        <f ca="1">SUM(CX244:DH244)+CA244*DCF!M$46*(1+Inputs!$B$30)*(1-Inputs!$B$33)*(1-Inputs!$B$30/Inputs!$B$31)/(Inputs!$B$29-Inputs!$B$30)*DCF!M$6</f>
        <v>85802.12052717527</v>
      </c>
      <c r="DM244" s="15">
        <f ca="1">DI244+DJ244+DK244+Inputs!$B$34+Inputs!$B$36-Inputs!$B$35</f>
        <v>782877.09064980433</v>
      </c>
    </row>
    <row r="245" spans="1:117" x14ac:dyDescent="0.75">
      <c r="A245" s="11">
        <v>232</v>
      </c>
      <c r="C245" s="23">
        <f t="shared" ca="1" si="143"/>
        <v>-4.9654773751825407E-2</v>
      </c>
      <c r="D245" s="23">
        <f t="shared" ca="1" si="143"/>
        <v>-0.60482404773439036</v>
      </c>
      <c r="E245" s="23">
        <f t="shared" ca="1" si="143"/>
        <v>-0.5330578101929272</v>
      </c>
      <c r="F245" s="23">
        <f t="shared" ca="1" si="143"/>
        <v>-1.398047768228482</v>
      </c>
      <c r="G245" s="23">
        <f t="shared" ca="1" si="143"/>
        <v>0.3380269200890772</v>
      </c>
      <c r="H245" s="23">
        <f t="shared" ca="1" si="143"/>
        <v>0.56383073474744361</v>
      </c>
      <c r="I245" s="23">
        <f t="shared" ca="1" si="143"/>
        <v>-0.11399817959021823</v>
      </c>
      <c r="J245" s="23">
        <f t="shared" ca="1" si="143"/>
        <v>-0.70789387378904878</v>
      </c>
      <c r="K245" s="23">
        <f t="shared" ca="1" si="143"/>
        <v>0.34719410159395581</v>
      </c>
      <c r="L245" s="23">
        <f t="shared" ca="1" si="143"/>
        <v>-1.7937294686744598</v>
      </c>
      <c r="M245" s="23">
        <f t="shared" ca="1" si="143"/>
        <v>-0.95769346732931471</v>
      </c>
      <c r="N245" s="23">
        <f ca="1">SQRT(Inputs!$B$38)*C245+SQRT(1-Inputs!$B$38)*_xlfn.NORM.S.INV(RAND())</f>
        <v>-0.11192561537314405</v>
      </c>
      <c r="O245" s="23">
        <f ca="1">SQRT(Inputs!$B$38)*D245+SQRT(1-Inputs!$B$38)*_xlfn.NORM.S.INV(RAND())</f>
        <v>0.89139409566300487</v>
      </c>
      <c r="P245" s="23">
        <f ca="1">SQRT(Inputs!$B$38)*E245+SQRT(1-Inputs!$B$38)*_xlfn.NORM.S.INV(RAND())</f>
        <v>-1.5639957284916699</v>
      </c>
      <c r="Q245" s="23">
        <f ca="1">SQRT(Inputs!$B$38)*F245+SQRT(1-Inputs!$B$38)*_xlfn.NORM.S.INV(RAND())</f>
        <v>-1.8319316418177807</v>
      </c>
      <c r="R245" s="23">
        <f ca="1">SQRT(Inputs!$B$38)*G245+SQRT(1-Inputs!$B$38)*_xlfn.NORM.S.INV(RAND())</f>
        <v>-6.543493463790101E-3</v>
      </c>
      <c r="S245" s="23">
        <f ca="1">SQRT(Inputs!$B$38)*H245+SQRT(1-Inputs!$B$38)*_xlfn.NORM.S.INV(RAND())</f>
        <v>0.30090507429744673</v>
      </c>
      <c r="T245" s="23">
        <f ca="1">SQRT(Inputs!$B$38)*I245+SQRT(1-Inputs!$B$38)*_xlfn.NORM.S.INV(RAND())</f>
        <v>1.6849030210367912</v>
      </c>
      <c r="U245" s="23">
        <f ca="1">SQRT(Inputs!$B$38)*J245+SQRT(1-Inputs!$B$38)*_xlfn.NORM.S.INV(RAND())</f>
        <v>-6.5856134676558375E-2</v>
      </c>
      <c r="V245" s="23">
        <f ca="1">SQRT(Inputs!$B$38)*K245+SQRT(1-Inputs!$B$38)*_xlfn.NORM.S.INV(RAND())</f>
        <v>0.9952661722667111</v>
      </c>
      <c r="W245" s="23">
        <f ca="1">SQRT(Inputs!$B$38)*L245+SQRT(1-Inputs!$B$38)*_xlfn.NORM.S.INV(RAND())</f>
        <v>0.73698533867837079</v>
      </c>
      <c r="X245" s="23">
        <f ca="1">SQRT(Inputs!$B$38)*M245+SQRT(1-Inputs!$B$38)*_xlfn.NORM.S.INV(RAND())</f>
        <v>-1.1280615262517533</v>
      </c>
      <c r="Y245" s="23">
        <f ca="1">SQRT(Inputs!$B$38)*C245+SQRT(1-Inputs!$B$38)*_xlfn.NORM.S.INV(RAND())</f>
        <v>0.4631316472658355</v>
      </c>
      <c r="Z245" s="23">
        <f ca="1">SQRT(Inputs!$B$38)*D245+SQRT(1-Inputs!$B$38)*_xlfn.NORM.S.INV(RAND())</f>
        <v>-1.6203710114266801</v>
      </c>
      <c r="AA245" s="23">
        <f ca="1">SQRT(Inputs!$B$38)*E245+SQRT(1-Inputs!$B$38)*_xlfn.NORM.S.INV(RAND())</f>
        <v>0.50514737832437562</v>
      </c>
      <c r="AB245" s="23">
        <f ca="1">SQRT(Inputs!$B$38)*F245+SQRT(1-Inputs!$B$38)*_xlfn.NORM.S.INV(RAND())</f>
        <v>3.7108423630561438E-2</v>
      </c>
      <c r="AC245" s="23">
        <f ca="1">SQRT(Inputs!$B$38)*G245+SQRT(1-Inputs!$B$38)*_xlfn.NORM.S.INV(RAND())</f>
        <v>-0.31472097324891601</v>
      </c>
      <c r="AD245" s="23">
        <f ca="1">SQRT(Inputs!$B$38)*H245+SQRT(1-Inputs!$B$38)*_xlfn.NORM.S.INV(RAND())</f>
        <v>-0.88184381819598401</v>
      </c>
      <c r="AE245" s="23">
        <f ca="1">SQRT(Inputs!$B$38)*I245+SQRT(1-Inputs!$B$38)*_xlfn.NORM.S.INV(RAND())</f>
        <v>-0.63274550241779948</v>
      </c>
      <c r="AF245" s="23">
        <f ca="1">SQRT(Inputs!$B$38)*J245+SQRT(1-Inputs!$B$38)*_xlfn.NORM.S.INV(RAND())</f>
        <v>-0.61206097912532265</v>
      </c>
      <c r="AG245" s="23">
        <f ca="1">SQRT(Inputs!$B$38)*K245+SQRT(1-Inputs!$B$38)*_xlfn.NORM.S.INV(RAND())</f>
        <v>1.4402780098793495</v>
      </c>
      <c r="AH245" s="23">
        <f ca="1">SQRT(Inputs!$B$38)*L245+SQRT(1-Inputs!$B$38)*_xlfn.NORM.S.INV(RAND())</f>
        <v>-1.59474170713841</v>
      </c>
      <c r="AI245" s="23">
        <f ca="1">SQRT(Inputs!$B$38)*M245+SQRT(1-Inputs!$B$38)*_xlfn.NORM.S.INV(RAND())</f>
        <v>0.45511424201455453</v>
      </c>
      <c r="AJ245" s="23">
        <f ca="1">SQRT(Inputs!$B$38)*C245+SQRT(1-Inputs!$B$38)*_xlfn.NORM.S.INV(RAND())</f>
        <v>-0.1147857652947907</v>
      </c>
      <c r="AK245" s="23">
        <f ca="1">SQRT(Inputs!$B$38)*D245+SQRT(1-Inputs!$B$38)*_xlfn.NORM.S.INV(RAND())</f>
        <v>-0.6591556491191628</v>
      </c>
      <c r="AL245" s="23">
        <f ca="1">SQRT(Inputs!$B$38)*E245+SQRT(1-Inputs!$B$38)*_xlfn.NORM.S.INV(RAND())</f>
        <v>-1.3243752010979508</v>
      </c>
      <c r="AM245" s="23">
        <f ca="1">SQRT(Inputs!$B$38)*F245+SQRT(1-Inputs!$B$38)*_xlfn.NORM.S.INV(RAND())</f>
        <v>-1.84863672640931</v>
      </c>
      <c r="AN245" s="23">
        <f ca="1">SQRT(Inputs!$B$38)*G245+SQRT(1-Inputs!$B$38)*_xlfn.NORM.S.INV(RAND())</f>
        <v>0.95406185290836454</v>
      </c>
      <c r="AO245" s="23">
        <f ca="1">SQRT(Inputs!$B$38)*H245+SQRT(1-Inputs!$B$38)*_xlfn.NORM.S.INV(RAND())</f>
        <v>0.80164886833567239</v>
      </c>
      <c r="AP245" s="23">
        <f ca="1">SQRT(Inputs!$B$38)*I245+SQRT(1-Inputs!$B$38)*_xlfn.NORM.S.INV(RAND())</f>
        <v>0.48320560793431483</v>
      </c>
      <c r="AQ245" s="23">
        <f ca="1">SQRT(Inputs!$B$38)*J245+SQRT(1-Inputs!$B$38)*_xlfn.NORM.S.INV(RAND())</f>
        <v>-1.4442303222604032</v>
      </c>
      <c r="AR245" s="23">
        <f ca="1">SQRT(Inputs!$B$38)*K245+SQRT(1-Inputs!$B$38)*_xlfn.NORM.S.INV(RAND())</f>
        <v>0.30886285232226407</v>
      </c>
      <c r="AS245" s="23">
        <f ca="1">SQRT(Inputs!$B$38)*L245+SQRT(1-Inputs!$B$38)*_xlfn.NORM.S.INV(RAND())</f>
        <v>-1.6413902470685051</v>
      </c>
      <c r="AT245" s="23">
        <f ca="1">SQRT(Inputs!$B$38)*M245+SQRT(1-Inputs!$B$38)*_xlfn.NORM.S.INV(RAND())</f>
        <v>-1.4823815688670459</v>
      </c>
      <c r="AU245" s="15">
        <f ca="1">Inputs!$B$6*EXP($B$8-0.5*C$5^2+C$5*N245)</f>
        <v>4873.1443880492707</v>
      </c>
      <c r="AV245" s="15">
        <f t="shared" ca="1" si="110"/>
        <v>6762.4532856278438</v>
      </c>
      <c r="AW245" s="15">
        <f t="shared" ca="1" si="111"/>
        <v>6677.3940253720111</v>
      </c>
      <c r="AX245" s="15">
        <f t="shared" ca="1" si="112"/>
        <v>6484.7109338367145</v>
      </c>
      <c r="AY245" s="15">
        <f t="shared" ca="1" si="113"/>
        <v>7918.9246188877287</v>
      </c>
      <c r="AZ245" s="15">
        <f t="shared" ca="1" si="114"/>
        <v>10011.354034715694</v>
      </c>
      <c r="BA245" s="15">
        <f t="shared" ca="1" si="115"/>
        <v>14613.950001054249</v>
      </c>
      <c r="BB245" s="15">
        <f t="shared" ca="1" si="116"/>
        <v>17774.263722644086</v>
      </c>
      <c r="BC245" s="15">
        <f t="shared" ca="1" si="117"/>
        <v>23964.116437546436</v>
      </c>
      <c r="BD245" s="15">
        <f t="shared" ca="1" si="118"/>
        <v>31453.435960871102</v>
      </c>
      <c r="BE245" s="15">
        <f t="shared" ca="1" si="119"/>
        <v>34778.810363351615</v>
      </c>
      <c r="BF245" s="15">
        <f ca="1">Inputs!$B$13*EXP($B$9-0.5*C$6^2+C$6*Y245)</f>
        <v>15161.036242278758</v>
      </c>
      <c r="BG245" s="15">
        <f t="shared" ca="1" si="120"/>
        <v>13793.055385441248</v>
      </c>
      <c r="BH245" s="15">
        <f t="shared" ca="1" si="121"/>
        <v>18325.36187621412</v>
      </c>
      <c r="BI245" s="15">
        <f t="shared" ca="1" si="122"/>
        <v>22561.496837068145</v>
      </c>
      <c r="BJ245" s="15">
        <f t="shared" ca="1" si="123"/>
        <v>26432.197136518658</v>
      </c>
      <c r="BK245" s="15">
        <f t="shared" ca="1" si="124"/>
        <v>28770.509740847247</v>
      </c>
      <c r="BL245" s="15">
        <f t="shared" ca="1" si="125"/>
        <v>32558.811749202694</v>
      </c>
      <c r="BM245" s="15">
        <f t="shared" ca="1" si="126"/>
        <v>37091.566152582731</v>
      </c>
      <c r="BN245" s="15">
        <f t="shared" ca="1" si="127"/>
        <v>54211.818276012891</v>
      </c>
      <c r="BO245" s="15">
        <f t="shared" ca="1" si="128"/>
        <v>55415.678580612985</v>
      </c>
      <c r="BP245" s="15">
        <f t="shared" ca="1" si="129"/>
        <v>71815.475799606822</v>
      </c>
      <c r="BQ245" s="15">
        <f ca="1">Inputs!$B$20*EXP($B$10-0.5*C$7^2+C$7*AJ245)</f>
        <v>4118.3841213960859</v>
      </c>
      <c r="BR245" s="15">
        <f t="shared" ca="1" si="130"/>
        <v>4532.6544663140558</v>
      </c>
      <c r="BS245" s="15">
        <f t="shared" ca="1" si="131"/>
        <v>4243.1699825611859</v>
      </c>
      <c r="BT245" s="15">
        <f t="shared" ca="1" si="132"/>
        <v>3602.2352661939858</v>
      </c>
      <c r="BU245" s="15">
        <f t="shared" ca="1" si="133"/>
        <v>6288.6355095157496</v>
      </c>
      <c r="BV245" s="15">
        <f t="shared" ca="1" si="134"/>
        <v>10481.216794373748</v>
      </c>
      <c r="BW245" s="15">
        <f t="shared" ca="1" si="135"/>
        <v>16200.907001642599</v>
      </c>
      <c r="BX245" s="15">
        <f t="shared" ca="1" si="136"/>
        <v>16963.288752569966</v>
      </c>
      <c r="BY245" s="15">
        <f t="shared" ca="1" si="137"/>
        <v>25215.328892970749</v>
      </c>
      <c r="BZ245" s="15">
        <f t="shared" ca="1" si="138"/>
        <v>26164.974676365615</v>
      </c>
      <c r="CA245" s="15">
        <f t="shared" ca="1" si="139"/>
        <v>28242.348230131309</v>
      </c>
      <c r="CB245" s="15">
        <f ca="1">(AU245*DCF!C$10-DCF!C$5*MAX(AU245*DCF!C$10,0)-MAX(AU245-Inputs!$B$6,0)/Inputs!$B$10)*DCF!C$6</f>
        <v>1043.7095670502631</v>
      </c>
      <c r="CC245" s="15">
        <f ca="1">(AV245*DCF!D$10-DCF!D$5*MAX(AV245*DCF!D$10,0)-MAX(AV245-AU245,0)/Inputs!$B$10)*DCF!D$6</f>
        <v>1187.6436463065841</v>
      </c>
      <c r="CD245" s="15">
        <f ca="1">(AW245*DCF!E$10-DCF!E$5*MAX(AW245*DCF!E$10,0)-MAX(AW245-AV245,0)/Inputs!$B$10)*DCF!E$6</f>
        <v>1541.7039852916366</v>
      </c>
      <c r="CE245" s="15">
        <f ca="1">(AX245*DCF!F$10-DCF!F$5*MAX(AX245*DCF!F$10,0)-MAX(AX245-AW245,0)/Inputs!$B$10)*DCF!F$6</f>
        <v>1415.602062281486</v>
      </c>
      <c r="CF245" s="15">
        <f ca="1">(AY245*DCF!G$10-DCF!G$5*MAX(AY245*DCF!G$10,0)-MAX(AY245-AX245,0)/Inputs!$B$10)*DCF!G$6</f>
        <v>1355.9333731646511</v>
      </c>
      <c r="CG245" s="15">
        <f ca="1">(AZ245*DCF!H$10-DCF!H$5*MAX(AZ245*DCF!H$10,0)-MAX(AZ245-AY245,0)/Inputs!$B$10)*DCF!H$6</f>
        <v>1572.1632122659009</v>
      </c>
      <c r="CH245" s="15">
        <f ca="1">(BA245*DCF!I$10-DCF!I$5*MAX(BA245*DCF!I$10,0)-MAX(BA245-AZ245,0)/Inputs!$B$10)*DCF!I$6</f>
        <v>1914.4485478080285</v>
      </c>
      <c r="CI245" s="15">
        <f ca="1">(BB245*DCF!J$10-DCF!J$5*MAX(BB245*DCF!J$10,0)-MAX(BB245-BA245,0)/Inputs!$B$10)*DCF!J$6</f>
        <v>2571.2114301456877</v>
      </c>
      <c r="CJ245" s="15">
        <f ca="1">(BC245*DCF!K$10-DCF!K$5*MAX(BC245*DCF!K$10,0)-MAX(BC245-BB245,0)/Inputs!$B$10)*DCF!K$6</f>
        <v>2991.3527273051932</v>
      </c>
      <c r="CK245" s="15">
        <f ca="1">(BD245*DCF!L$10-DCF!L$5*MAX(BD245*DCF!L$10,0)-MAX(BD245-BC245,0)/Inputs!$B$10)*DCF!L$6</f>
        <v>3775.2859833886878</v>
      </c>
      <c r="CL245" s="15">
        <f ca="1">(BE245*DCF!M$10-DCF!M$5*MAX(BE245*DCF!M$10,0)-MAX(BE245-BD245,0)/Inputs!$B$10)*DCF!M$6</f>
        <v>4510.4884693277099</v>
      </c>
      <c r="CM245" s="15">
        <f ca="1">(BF245*DCF!C$28-DCF!C$5*MAX(BF245*DCF!C$28,0)-MAX(BF245-Inputs!$B$13,0)/Inputs!$B$17)*DCF!C$6</f>
        <v>3755.4469295986928</v>
      </c>
      <c r="CN245" s="15">
        <f ca="1">(BG245*DCF!D$28-DCF!D$5*MAX(BG245*DCF!D$28,0)-MAX(BG245-BF245,0)/Inputs!$B$17)*DCF!D$6</f>
        <v>4062.3729314263783</v>
      </c>
      <c r="CO245" s="15">
        <f ca="1">(BH245*DCF!E$28-DCF!E$5*MAX(BH245*DCF!E$28,0)-MAX(BH245-BG245,0)/Inputs!$B$17)*DCF!E$6</f>
        <v>4296.8135697444013</v>
      </c>
      <c r="CP245" s="15">
        <f ca="1">(BI245*DCF!F$28-DCF!F$5*MAX(BI245*DCF!F$28,0)-MAX(BI245-BH245,0)/Inputs!$B$17)*DCF!F$6</f>
        <v>5353.5967751342814</v>
      </c>
      <c r="CQ245" s="15">
        <f ca="1">(BJ245*DCF!G$28-DCF!G$5*MAX(BJ245*DCF!G$28,0)-MAX(BJ245-BI245,0)/Inputs!$B$17)*DCF!G$6</f>
        <v>6207.0205350540018</v>
      </c>
      <c r="CR245" s="15">
        <f ca="1">(BK245*DCF!H$28-DCF!H$5*MAX(BK245*DCF!H$28,0)-MAX(BK245-BJ245,0)/Inputs!$B$17)*DCF!H$6</f>
        <v>6751.9563187672338</v>
      </c>
      <c r="CS245" s="15">
        <f ca="1">(BL245*DCF!I$28-DCF!I$5*MAX(BL245*DCF!I$28,0)-MAX(BL245-BK245,0)/Inputs!$B$17)*DCF!I$6</f>
        <v>7112.5659900889077</v>
      </c>
      <c r="CT245" s="15">
        <f ca="1">(BM245*DCF!J$28-DCF!J$5*MAX(BM245*DCF!J$28,0)-MAX(BM245-BL245,0)/Inputs!$B$17)*DCF!J$6</f>
        <v>7673.4922545908876</v>
      </c>
      <c r="CU245" s="15">
        <f ca="1">(BN245*DCF!K$28-DCF!K$5*MAX(BN245*DCF!K$28,0)-MAX(BN245-BM245,0)/Inputs!$B$17)*DCF!K$6</f>
        <v>9351.6242059149627</v>
      </c>
      <c r="CV245" s="15">
        <f ca="1">(BO245*DCF!L$28-DCF!L$5*MAX(BO245*DCF!L$28,0)-MAX(BO245-BN245,0)/Inputs!$B$17)*DCF!L$6</f>
        <v>10920.372244032851</v>
      </c>
      <c r="CW245" s="15">
        <f ca="1">(BP245*DCF!M$28-DCF!M$5*MAX(BP245*DCF!M$28,0)-MAX(BP245-BO245,0)/Inputs!$B$17)*DCF!M$6</f>
        <v>11797.883701270044</v>
      </c>
      <c r="CX245" s="15">
        <f ca="1">(BQ245*DCF!C$46-DCF!C$5*MAX(BQ245*DCF!C$46,0)-MAX(BQ245-Inputs!$B$20,0)/Inputs!$B$24)*DCF!C$6</f>
        <v>-1374.8619778725767</v>
      </c>
      <c r="CY245" s="15">
        <f ca="1">(BR245*DCF!D$46-DCF!D$5*MAX(BR245*DCF!D$46,0)-MAX(BR245-BQ245,0)/Inputs!$B$24)*DCF!D$6</f>
        <v>-950.38413195167379</v>
      </c>
      <c r="CZ245" s="15">
        <f ca="1">(BS245*DCF!E$46-DCF!E$5*MAX(BS245*DCF!E$46,0)-MAX(BS245-BR245,0)/Inputs!$B$24)*DCF!E$6</f>
        <v>-501.76223835108408</v>
      </c>
      <c r="DA245" s="15">
        <f ca="1">(BT245*DCF!F$46-DCF!F$5*MAX(BT245*DCF!F$46,0)-MAX(BT245-BS245,0)/Inputs!$B$24)*DCF!F$6</f>
        <v>-262.33754715294623</v>
      </c>
      <c r="DB245" s="15">
        <f ca="1">(BU245*DCF!G$46-DCF!G$5*MAX(BU245*DCF!G$46,0)-MAX(BU245-BT245,0)/Inputs!$B$24)*DCF!G$6</f>
        <v>-1115.1892387789089</v>
      </c>
      <c r="DC245" s="15">
        <f ca="1">(BV245*DCF!H$46-DCF!H$5*MAX(BV245*DCF!H$46,0)-MAX(BV245-BU245,0)/Inputs!$B$24)*DCF!H$6</f>
        <v>-1302.8189458978898</v>
      </c>
      <c r="DD245" s="15">
        <f ca="1">(BW245*DCF!I$46-DCF!I$5*MAX(BW245*DCF!I$46,0)-MAX(BW245-BV245,0)/Inputs!$B$24)*DCF!I$6</f>
        <v>-1267.7355629554197</v>
      </c>
      <c r="DE245" s="15">
        <f ca="1">(BX245*DCF!J$46-DCF!J$5*MAX(BX245*DCF!J$46,0)-MAX(BX245-BW245,0)/Inputs!$B$24)*DCF!J$6</f>
        <v>509.39185549609539</v>
      </c>
      <c r="DF245" s="15">
        <f ca="1">(BY245*DCF!K$46-DCF!K$5*MAX(BY245*DCF!K$46,0)-MAX(BY245-BX245,0)/Inputs!$B$24)*DCF!K$6</f>
        <v>-581.14635886425788</v>
      </c>
      <c r="DG245" s="15">
        <f ca="1">(BZ245*DCF!L$46-DCF!L$5*MAX(BZ245*DCF!L$46,0)-MAX(BZ245-BY245,0)/Inputs!$B$24)*DCF!L$6</f>
        <v>1593.7558700314894</v>
      </c>
      <c r="DH245" s="15">
        <f ca="1">(CA245*DCF!M$46-DCF!M$5*MAX(CA245*DCF!M$46,0)-MAX(CA245-BZ245,0)/Inputs!$B$24)*DCF!M$6</f>
        <v>1779.8014168690847</v>
      </c>
      <c r="DI245" s="15">
        <f ca="1">SUM(CB245:CL245)+BE245*DCF!M$10*(1+Inputs!$B$30)*(1-Inputs!$B$33)*(1-Inputs!$B$30/Inputs!$B$31)/(Inputs!$B$29-Inputs!$B$30)*DCF!M$6</f>
        <v>120669.43214769912</v>
      </c>
      <c r="DJ245" s="15">
        <f ca="1">SUM(CM245:CW245)+BP245*DCF!M$28*(1+Inputs!$B$30)*(1-Inputs!$B$33)*(1-Inputs!$B$30/Inputs!$B$31)/(Inputs!$B$29-Inputs!$B$30)*DCF!M$6</f>
        <v>343767.70387116889</v>
      </c>
      <c r="DK245" s="15">
        <f ca="1">SUM(CX245:DH245)+CA245*DCF!M$46*(1+Inputs!$B$30)*(1-Inputs!$B$33)*(1-Inputs!$B$30/Inputs!$B$31)/(Inputs!$B$29-Inputs!$B$30)*DCF!M$6</f>
        <v>40192.729024376204</v>
      </c>
      <c r="DM245" s="15">
        <f ca="1">DI245+DJ245+DK245+Inputs!$B$34+Inputs!$B$36-Inputs!$B$35</f>
        <v>581480.86504324421</v>
      </c>
    </row>
    <row r="246" spans="1:117" x14ac:dyDescent="0.75">
      <c r="A246" s="11">
        <v>233</v>
      </c>
      <c r="C246" s="23">
        <f t="shared" ca="1" si="143"/>
        <v>-0.11358491656721947</v>
      </c>
      <c r="D246" s="23">
        <f t="shared" ca="1" si="143"/>
        <v>-0.76924248513718763</v>
      </c>
      <c r="E246" s="23">
        <f t="shared" ca="1" si="143"/>
        <v>1.0939992071145945</v>
      </c>
      <c r="F246" s="23">
        <f t="shared" ca="1" si="143"/>
        <v>0.77675546273308937</v>
      </c>
      <c r="G246" s="23">
        <f t="shared" ca="1" si="143"/>
        <v>-2.2539046065813126</v>
      </c>
      <c r="H246" s="23">
        <f t="shared" ca="1" si="143"/>
        <v>-0.79841700550165273</v>
      </c>
      <c r="I246" s="23">
        <f t="shared" ca="1" si="143"/>
        <v>0.3814974995538073</v>
      </c>
      <c r="J246" s="23">
        <f t="shared" ca="1" si="143"/>
        <v>-1.1242759924282251</v>
      </c>
      <c r="K246" s="23">
        <f t="shared" ca="1" si="143"/>
        <v>-1.0359899347633725</v>
      </c>
      <c r="L246" s="23">
        <f t="shared" ca="1" si="143"/>
        <v>0.61110750083687237</v>
      </c>
      <c r="M246" s="23">
        <f t="shared" ca="1" si="143"/>
        <v>-0.50956954501094143</v>
      </c>
      <c r="N246" s="23">
        <f ca="1">SQRT(Inputs!$B$38)*C246+SQRT(1-Inputs!$B$38)*_xlfn.NORM.S.INV(RAND())</f>
        <v>-0.33781524540391317</v>
      </c>
      <c r="O246" s="23">
        <f ca="1">SQRT(Inputs!$B$38)*D246+SQRT(1-Inputs!$B$38)*_xlfn.NORM.S.INV(RAND())</f>
        <v>1.3982766163958367</v>
      </c>
      <c r="P246" s="23">
        <f ca="1">SQRT(Inputs!$B$38)*E246+SQRT(1-Inputs!$B$38)*_xlfn.NORM.S.INV(RAND())</f>
        <v>0.25668830734748926</v>
      </c>
      <c r="Q246" s="23">
        <f ca="1">SQRT(Inputs!$B$38)*F246+SQRT(1-Inputs!$B$38)*_xlfn.NORM.S.INV(RAND())</f>
        <v>-0.1317141543669002</v>
      </c>
      <c r="R246" s="23">
        <f ca="1">SQRT(Inputs!$B$38)*G246+SQRT(1-Inputs!$B$38)*_xlfn.NORM.S.INV(RAND())</f>
        <v>-1.6586551401981642</v>
      </c>
      <c r="S246" s="23">
        <f ca="1">SQRT(Inputs!$B$38)*H246+SQRT(1-Inputs!$B$38)*_xlfn.NORM.S.INV(RAND())</f>
        <v>-6.6709485305844363E-2</v>
      </c>
      <c r="T246" s="23">
        <f ca="1">SQRT(Inputs!$B$38)*I246+SQRT(1-Inputs!$B$38)*_xlfn.NORM.S.INV(RAND())</f>
        <v>-0.46668014624835036</v>
      </c>
      <c r="U246" s="23">
        <f ca="1">SQRT(Inputs!$B$38)*J246+SQRT(1-Inputs!$B$38)*_xlfn.NORM.S.INV(RAND())</f>
        <v>0.21185881268025331</v>
      </c>
      <c r="V246" s="23">
        <f ca="1">SQRT(Inputs!$B$38)*K246+SQRT(1-Inputs!$B$38)*_xlfn.NORM.S.INV(RAND())</f>
        <v>-4.4301262665203955E-3</v>
      </c>
      <c r="W246" s="23">
        <f ca="1">SQRT(Inputs!$B$38)*L246+SQRT(1-Inputs!$B$38)*_xlfn.NORM.S.INV(RAND())</f>
        <v>-6.5500816765287517E-2</v>
      </c>
      <c r="X246" s="23">
        <f ca="1">SQRT(Inputs!$B$38)*M246+SQRT(1-Inputs!$B$38)*_xlfn.NORM.S.INV(RAND())</f>
        <v>-0.48534582980105112</v>
      </c>
      <c r="Y246" s="23">
        <f ca="1">SQRT(Inputs!$B$38)*C246+SQRT(1-Inputs!$B$38)*_xlfn.NORM.S.INV(RAND())</f>
        <v>-0.21676867553787815</v>
      </c>
      <c r="Z246" s="23">
        <f ca="1">SQRT(Inputs!$B$38)*D246+SQRT(1-Inputs!$B$38)*_xlfn.NORM.S.INV(RAND())</f>
        <v>1.7822629905913878</v>
      </c>
      <c r="AA246" s="23">
        <f ca="1">SQRT(Inputs!$B$38)*E246+SQRT(1-Inputs!$B$38)*_xlfn.NORM.S.INV(RAND())</f>
        <v>0.23447002847249343</v>
      </c>
      <c r="AB246" s="23">
        <f ca="1">SQRT(Inputs!$B$38)*F246+SQRT(1-Inputs!$B$38)*_xlfn.NORM.S.INV(RAND())</f>
        <v>-1.2644657964166683</v>
      </c>
      <c r="AC246" s="23">
        <f ca="1">SQRT(Inputs!$B$38)*G246+SQRT(1-Inputs!$B$38)*_xlfn.NORM.S.INV(RAND())</f>
        <v>-2.6809249050010604</v>
      </c>
      <c r="AD246" s="23">
        <f ca="1">SQRT(Inputs!$B$38)*H246+SQRT(1-Inputs!$B$38)*_xlfn.NORM.S.INV(RAND())</f>
        <v>-9.3362152528336351E-2</v>
      </c>
      <c r="AE246" s="23">
        <f ca="1">SQRT(Inputs!$B$38)*I246+SQRT(1-Inputs!$B$38)*_xlfn.NORM.S.INV(RAND())</f>
        <v>4.403879476068287E-2</v>
      </c>
      <c r="AF246" s="23">
        <f ca="1">SQRT(Inputs!$B$38)*J246+SQRT(1-Inputs!$B$38)*_xlfn.NORM.S.INV(RAND())</f>
        <v>0.35142612724706102</v>
      </c>
      <c r="AG246" s="23">
        <f ca="1">SQRT(Inputs!$B$38)*K246+SQRT(1-Inputs!$B$38)*_xlfn.NORM.S.INV(RAND())</f>
        <v>-0.16773874023749274</v>
      </c>
      <c r="AH246" s="23">
        <f ca="1">SQRT(Inputs!$B$38)*L246+SQRT(1-Inputs!$B$38)*_xlfn.NORM.S.INV(RAND())</f>
        <v>0.71199379747379221</v>
      </c>
      <c r="AI246" s="23">
        <f ca="1">SQRT(Inputs!$B$38)*M246+SQRT(1-Inputs!$B$38)*_xlfn.NORM.S.INV(RAND())</f>
        <v>-0.41465850878446658</v>
      </c>
      <c r="AJ246" s="23">
        <f ca="1">SQRT(Inputs!$B$38)*C246+SQRT(1-Inputs!$B$38)*_xlfn.NORM.S.INV(RAND())</f>
        <v>0.4217072403543396</v>
      </c>
      <c r="AK246" s="23">
        <f ca="1">SQRT(Inputs!$B$38)*D246+SQRT(1-Inputs!$B$38)*_xlfn.NORM.S.INV(RAND())</f>
        <v>-1.1515819251165702</v>
      </c>
      <c r="AL246" s="23">
        <f ca="1">SQRT(Inputs!$B$38)*E246+SQRT(1-Inputs!$B$38)*_xlfn.NORM.S.INV(RAND())</f>
        <v>1.5220360525021492</v>
      </c>
      <c r="AM246" s="23">
        <f ca="1">SQRT(Inputs!$B$38)*F246+SQRT(1-Inputs!$B$38)*_xlfn.NORM.S.INV(RAND())</f>
        <v>1.0022495111449263</v>
      </c>
      <c r="AN246" s="23">
        <f ca="1">SQRT(Inputs!$B$38)*G246+SQRT(1-Inputs!$B$38)*_xlfn.NORM.S.INV(RAND())</f>
        <v>-0.78742791526442102</v>
      </c>
      <c r="AO246" s="23">
        <f ca="1">SQRT(Inputs!$B$38)*H246+SQRT(1-Inputs!$B$38)*_xlfn.NORM.S.INV(RAND())</f>
        <v>-1.7705618786803838</v>
      </c>
      <c r="AP246" s="23">
        <f ca="1">SQRT(Inputs!$B$38)*I246+SQRT(1-Inputs!$B$38)*_xlfn.NORM.S.INV(RAND())</f>
        <v>-0.68150799424793873</v>
      </c>
      <c r="AQ246" s="23">
        <f ca="1">SQRT(Inputs!$B$38)*J246+SQRT(1-Inputs!$B$38)*_xlfn.NORM.S.INV(RAND())</f>
        <v>-0.72415581184583633</v>
      </c>
      <c r="AR246" s="23">
        <f ca="1">SQRT(Inputs!$B$38)*K246+SQRT(1-Inputs!$B$38)*_xlfn.NORM.S.INV(RAND())</f>
        <v>-1.5572496992585847</v>
      </c>
      <c r="AS246" s="23">
        <f ca="1">SQRT(Inputs!$B$38)*L246+SQRT(1-Inputs!$B$38)*_xlfn.NORM.S.INV(RAND())</f>
        <v>0.60156246338225139</v>
      </c>
      <c r="AT246" s="23">
        <f ca="1">SQRT(Inputs!$B$38)*M246+SQRT(1-Inputs!$B$38)*_xlfn.NORM.S.INV(RAND())</f>
        <v>0.80856998467657326</v>
      </c>
      <c r="AU246" s="15">
        <f ca="1">Inputs!$B$6*EXP($B$8-0.5*C$5^2+C$5*N246)</f>
        <v>4698.1741031655738</v>
      </c>
      <c r="AV246" s="15">
        <f t="shared" ca="1" si="110"/>
        <v>7024.1080579710197</v>
      </c>
      <c r="AW246" s="15">
        <f t="shared" ca="1" si="111"/>
        <v>8866.3772075261859</v>
      </c>
      <c r="AX246" s="15">
        <f t="shared" ca="1" si="112"/>
        <v>10648.284749269789</v>
      </c>
      <c r="AY246" s="15">
        <f t="shared" ca="1" si="113"/>
        <v>10721.598668782462</v>
      </c>
      <c r="AZ246" s="15">
        <f t="shared" ca="1" si="114"/>
        <v>13016.830939998154</v>
      </c>
      <c r="BA246" s="15">
        <f t="shared" ca="1" si="115"/>
        <v>15169.940427966396</v>
      </c>
      <c r="BB246" s="15">
        <f t="shared" ca="1" si="116"/>
        <v>18971.067035921707</v>
      </c>
      <c r="BC246" s="15">
        <f t="shared" ca="1" si="117"/>
        <v>23224.795249660016</v>
      </c>
      <c r="BD246" s="15">
        <f t="shared" ca="1" si="118"/>
        <v>28278.782057298613</v>
      </c>
      <c r="BE246" s="15">
        <f t="shared" ca="1" si="119"/>
        <v>33153.576408910594</v>
      </c>
      <c r="BF246" s="15">
        <f ca="1">Inputs!$B$13*EXP($B$9-0.5*C$6^2+C$6*Y246)</f>
        <v>13249.238285769918</v>
      </c>
      <c r="BG246" s="15">
        <f t="shared" ca="1" si="120"/>
        <v>22272.270242014572</v>
      </c>
      <c r="BH246" s="15">
        <f t="shared" ca="1" si="121"/>
        <v>28291.724460464644</v>
      </c>
      <c r="BI246" s="15">
        <f t="shared" ca="1" si="122"/>
        <v>28508.163840530644</v>
      </c>
      <c r="BJ246" s="15">
        <f t="shared" ca="1" si="123"/>
        <v>23746.872841624339</v>
      </c>
      <c r="BK246" s="15">
        <f t="shared" ca="1" si="124"/>
        <v>28776.68158089622</v>
      </c>
      <c r="BL246" s="15">
        <f t="shared" ca="1" si="125"/>
        <v>35550.994374281894</v>
      </c>
      <c r="BM246" s="15">
        <f t="shared" ca="1" si="126"/>
        <v>45649.897912939683</v>
      </c>
      <c r="BN246" s="15">
        <f t="shared" ca="1" si="127"/>
        <v>55026.374557789663</v>
      </c>
      <c r="BO246" s="15">
        <f t="shared" ca="1" si="128"/>
        <v>73546.047676215996</v>
      </c>
      <c r="BP246" s="15">
        <f t="shared" ca="1" si="129"/>
        <v>86367.119190626661</v>
      </c>
      <c r="BQ246" s="15">
        <f ca="1">Inputs!$B$20*EXP($B$10-0.5*C$7^2+C$7*AJ246)</f>
        <v>4981.5727994930176</v>
      </c>
      <c r="BR246" s="15">
        <f t="shared" ca="1" si="130"/>
        <v>4688.9458037158684</v>
      </c>
      <c r="BS246" s="15">
        <f t="shared" ca="1" si="131"/>
        <v>9941.4040051090287</v>
      </c>
      <c r="BT246" s="15">
        <f t="shared" ca="1" si="132"/>
        <v>17829.093103524297</v>
      </c>
      <c r="BU246" s="15">
        <f t="shared" ca="1" si="133"/>
        <v>20422.41532698115</v>
      </c>
      <c r="BV246" s="15">
        <f t="shared" ca="1" si="134"/>
        <v>19066.986619773488</v>
      </c>
      <c r="BW246" s="15">
        <f t="shared" ca="1" si="135"/>
        <v>23033.048834308134</v>
      </c>
      <c r="BX246" s="15">
        <f t="shared" ca="1" si="136"/>
        <v>27862.193452359617</v>
      </c>
      <c r="BY246" s="15">
        <f t="shared" ca="1" si="137"/>
        <v>28980.923591962917</v>
      </c>
      <c r="BZ246" s="15">
        <f t="shared" ca="1" si="138"/>
        <v>45419.337296766411</v>
      </c>
      <c r="CA246" s="15">
        <f t="shared" ca="1" si="139"/>
        <v>73658.734884587058</v>
      </c>
      <c r="CB246" s="15">
        <f ca="1">(AU246*DCF!C$10-DCF!C$5*MAX(AU246*DCF!C$10,0)-MAX(AU246-Inputs!$B$6,0)/Inputs!$B$10)*DCF!C$6</f>
        <v>1044.9571363683315</v>
      </c>
      <c r="CC246" s="15">
        <f ca="1">(AV246*DCF!D$10-DCF!D$5*MAX(AV246*DCF!D$10,0)-MAX(AV246-AU246,0)/Inputs!$B$10)*DCF!D$6</f>
        <v>1144.9606314970968</v>
      </c>
      <c r="CD246" s="15">
        <f ca="1">(AW246*DCF!E$10-DCF!E$5*MAX(AW246*DCF!E$10,0)-MAX(AW246-AV246,0)/Inputs!$B$10)*DCF!E$6</f>
        <v>1632.1500524359831</v>
      </c>
      <c r="CE246" s="15">
        <f ca="1">(AX246*DCF!F$10-DCF!F$5*MAX(AX246*DCF!F$10,0)-MAX(AX246-AW246,0)/Inputs!$B$10)*DCF!F$6</f>
        <v>1953.7328100051677</v>
      </c>
      <c r="CF246" s="15">
        <f ca="1">(AY246*DCF!G$10-DCF!G$5*MAX(AY246*DCF!G$10,0)-MAX(AY246-AX246,0)/Inputs!$B$10)*DCF!G$6</f>
        <v>2194.9843629116672</v>
      </c>
      <c r="CG246" s="15">
        <f ca="1">(AZ246*DCF!H$10-DCF!H$5*MAX(AZ246*DCF!H$10,0)-MAX(AZ246-AY246,0)/Inputs!$B$10)*DCF!H$6</f>
        <v>2119.6674265047832</v>
      </c>
      <c r="CH246" s="15">
        <f ca="1">(BA246*DCF!I$10-DCF!I$5*MAX(BA246*DCF!I$10,0)-MAX(BA246-AZ246,0)/Inputs!$B$10)*DCF!I$6</f>
        <v>2417.8093209107674</v>
      </c>
      <c r="CI246" s="15">
        <f ca="1">(BB246*DCF!J$10-DCF!J$5*MAX(BB246*DCF!J$10,0)-MAX(BB246-BA246,0)/Inputs!$B$10)*DCF!J$6</f>
        <v>2679.4810224960615</v>
      </c>
      <c r="CJ246" s="15">
        <f ca="1">(BC246*DCF!K$10-DCF!K$5*MAX(BC246*DCF!K$10,0)-MAX(BC246-BB246,0)/Inputs!$B$10)*DCF!K$6</f>
        <v>3143.361846555581</v>
      </c>
      <c r="CK246" s="15">
        <f ca="1">(BD246*DCF!L$10-DCF!L$5*MAX(BD246*DCF!L$10,0)-MAX(BD246-BC246,0)/Inputs!$B$10)*DCF!L$6</f>
        <v>3611.4157572282784</v>
      </c>
      <c r="CL246" s="15">
        <f ca="1">(BE246*DCF!M$10-DCF!M$5*MAX(BE246*DCF!M$10,0)-MAX(BE246-BD246,0)/Inputs!$B$10)*DCF!M$6</f>
        <v>4096.0521691724807</v>
      </c>
      <c r="CM246" s="15">
        <f ca="1">(BF246*DCF!C$28-DCF!C$5*MAX(BF246*DCF!C$28,0)-MAX(BF246-Inputs!$B$13,0)/Inputs!$B$17)*DCF!C$6</f>
        <v>3613.5025085726143</v>
      </c>
      <c r="CN246" s="15">
        <f ca="1">(BG246*DCF!D$28-DCF!D$5*MAX(BG246*DCF!D$28,0)-MAX(BG246-BF246,0)/Inputs!$B$17)*DCF!D$6</f>
        <v>4634.6708508087222</v>
      </c>
      <c r="CO246" s="15">
        <f ca="1">(BH246*DCF!E$28-DCF!E$5*MAX(BH246*DCF!E$28,0)-MAX(BH246-BG246,0)/Inputs!$B$17)*DCF!E$6</f>
        <v>6826.3685722153496</v>
      </c>
      <c r="CP246" s="15">
        <f ca="1">(BI246*DCF!F$28-DCF!F$5*MAX(BI246*DCF!F$28,0)-MAX(BI246-BH246,0)/Inputs!$B$17)*DCF!F$6</f>
        <v>7699.809342854438</v>
      </c>
      <c r="CQ246" s="15">
        <f ca="1">(BJ246*DCF!G$28-DCF!G$5*MAX(BJ246*DCF!G$28,0)-MAX(BJ246-BI246,0)/Inputs!$B$17)*DCF!G$6</f>
        <v>6161.3063257645199</v>
      </c>
      <c r="CR246" s="15">
        <f ca="1">(BK246*DCF!H$28-DCF!H$5*MAX(BK246*DCF!H$28,0)-MAX(BK246-BJ246,0)/Inputs!$B$17)*DCF!H$6</f>
        <v>6335.2997164719773</v>
      </c>
      <c r="CS246" s="15">
        <f ca="1">(BL246*DCF!I$28-DCF!I$5*MAX(BL246*DCF!I$28,0)-MAX(BL246-BK246,0)/Inputs!$B$17)*DCF!I$6</f>
        <v>7387.6027314631319</v>
      </c>
      <c r="CT246" s="15">
        <f ca="1">(BM246*DCF!J$28-DCF!J$5*MAX(BM246*DCF!J$28,0)-MAX(BM246-BL246,0)/Inputs!$B$17)*DCF!J$6</f>
        <v>8844.6848128870352</v>
      </c>
      <c r="CU246" s="15">
        <f ca="1">(BN246*DCF!K$28-DCF!K$5*MAX(BN246*DCF!K$28,0)-MAX(BN246-BM246,0)/Inputs!$B$17)*DCF!K$6</f>
        <v>10472.154184405979</v>
      </c>
      <c r="CV246" s="15">
        <f ca="1">(BO246*DCF!L$28-DCF!L$5*MAX(BO246*DCF!L$28,0)-MAX(BO246-BN246,0)/Inputs!$B$17)*DCF!L$6</f>
        <v>12578.44833900963</v>
      </c>
      <c r="CW246" s="15">
        <f ca="1">(BP246*DCF!M$28-DCF!M$5*MAX(BP246*DCF!M$28,0)-MAX(BP246-BO246,0)/Inputs!$B$17)*DCF!M$6</f>
        <v>14909.861222538011</v>
      </c>
      <c r="CX246" s="15">
        <f ca="1">(BQ246*DCF!C$46-DCF!C$5*MAX(BQ246*DCF!C$46,0)-MAX(BQ246-Inputs!$B$20,0)/Inputs!$B$24)*DCF!C$6</f>
        <v>-1972.9141797873103</v>
      </c>
      <c r="CY246" s="15">
        <f ca="1">(BR246*DCF!D$46-DCF!D$5*MAX(BR246*DCF!D$46,0)-MAX(BR246-BQ246,0)/Inputs!$B$24)*DCF!D$6</f>
        <v>-800.29370106463728</v>
      </c>
      <c r="CZ246" s="15">
        <f ca="1">(BS246*DCF!E$46-DCF!E$5*MAX(BS246*DCF!E$46,0)-MAX(BS246-BR246,0)/Inputs!$B$24)*DCF!E$6</f>
        <v>-3245.9627579891494</v>
      </c>
      <c r="DA246" s="15">
        <f ca="1">(BT246*DCF!F$46-DCF!F$5*MAX(BT246*DCF!F$46,0)-MAX(BT246-BS246,0)/Inputs!$B$24)*DCF!F$6</f>
        <v>-4170.5842335306033</v>
      </c>
      <c r="DB246" s="15">
        <f ca="1">(BU246*DCF!G$46-DCF!G$5*MAX(BU246*DCF!G$46,0)-MAX(BU246-BT246,0)/Inputs!$B$24)*DCF!G$6</f>
        <v>-1559.3120600138095</v>
      </c>
      <c r="DC246" s="15">
        <f ca="1">(BV246*DCF!H$46-DCF!H$5*MAX(BV246*DCF!H$46,0)-MAX(BV246-BU246,0)/Inputs!$B$24)*DCF!H$6</f>
        <v>0</v>
      </c>
      <c r="DD246" s="15">
        <f ca="1">(BW246*DCF!I$46-DCF!I$5*MAX(BW246*DCF!I$46,0)-MAX(BW246-BV246,0)/Inputs!$B$24)*DCF!I$6</f>
        <v>-606.54584272163493</v>
      </c>
      <c r="DE246" s="15">
        <f ca="1">(BX246*DCF!J$46-DCF!J$5*MAX(BX246*DCF!J$46,0)-MAX(BX246-BW246,0)/Inputs!$B$24)*DCF!J$6</f>
        <v>-111.86831114568021</v>
      </c>
      <c r="DF246" s="15">
        <f ca="1">(BY246*DCF!K$46-DCF!K$5*MAX(BY246*DCF!K$46,0)-MAX(BY246-BX246,0)/Inputs!$B$24)*DCF!K$6</f>
        <v>1381.4278825842694</v>
      </c>
      <c r="DG246" s="15">
        <f ca="1">(BZ246*DCF!L$46-DCF!L$5*MAX(BZ246*DCF!L$46,0)-MAX(BZ246-BY246,0)/Inputs!$B$24)*DCF!L$6</f>
        <v>-580.4387877418319</v>
      </c>
      <c r="DH246" s="15">
        <f ca="1">(CA246*DCF!M$46-DCF!M$5*MAX(CA246*DCF!M$46,0)-MAX(CA246-BZ246,0)/Inputs!$B$24)*DCF!M$6</f>
        <v>-129.0654447096843</v>
      </c>
      <c r="DI246" s="15">
        <f ca="1">SUM(CB246:CL246)+BE246*DCF!M$10*(1+Inputs!$B$30)*(1-Inputs!$B$33)*(1-Inputs!$B$30/Inputs!$B$31)/(Inputs!$B$29-Inputs!$B$30)*DCF!M$6</f>
        <v>118305.41409274597</v>
      </c>
      <c r="DJ246" s="15">
        <f ca="1">SUM(CM246:CW246)+BP246*DCF!M$28*(1+Inputs!$B$30)*(1-Inputs!$B$33)*(1-Inputs!$B$30/Inputs!$B$31)/(Inputs!$B$29-Inputs!$B$30)*DCF!M$6</f>
        <v>409944.82166623254</v>
      </c>
      <c r="DK246" s="15">
        <f ca="1">SUM(CX246:DH246)+CA246*DCF!M$46*(1+Inputs!$B$30)*(1-Inputs!$B$33)*(1-Inputs!$B$30/Inputs!$B$31)/(Inputs!$B$29-Inputs!$B$30)*DCF!M$6</f>
        <v>102089.57213040089</v>
      </c>
      <c r="DM246" s="15">
        <f ca="1">DI246+DJ246+DK246+Inputs!$B$34+Inputs!$B$36-Inputs!$B$35</f>
        <v>707190.80788937944</v>
      </c>
    </row>
    <row r="247" spans="1:117" x14ac:dyDescent="0.75">
      <c r="A247" s="11">
        <v>234</v>
      </c>
      <c r="C247" s="23">
        <f t="shared" ca="1" si="143"/>
        <v>0.25168084556686598</v>
      </c>
      <c r="D247" s="23">
        <f t="shared" ca="1" si="143"/>
        <v>1.0634358840025429</v>
      </c>
      <c r="E247" s="23">
        <f t="shared" ca="1" si="143"/>
        <v>0.39534163344212664</v>
      </c>
      <c r="F247" s="23">
        <f t="shared" ca="1" si="143"/>
        <v>0.47126221078379099</v>
      </c>
      <c r="G247" s="23">
        <f t="shared" ca="1" si="143"/>
        <v>1.6971051263929622</v>
      </c>
      <c r="H247" s="23">
        <f t="shared" ca="1" si="143"/>
        <v>-0.15743900759667079</v>
      </c>
      <c r="I247" s="23">
        <f t="shared" ca="1" si="143"/>
        <v>0.57382959919484111</v>
      </c>
      <c r="J247" s="23">
        <f t="shared" ca="1" si="143"/>
        <v>-0.96755866414685798</v>
      </c>
      <c r="K247" s="23">
        <f t="shared" ca="1" si="143"/>
        <v>1.4629276891754475</v>
      </c>
      <c r="L247" s="23">
        <f t="shared" ca="1" si="143"/>
        <v>1.9687957015969624</v>
      </c>
      <c r="M247" s="23">
        <f t="shared" ca="1" si="143"/>
        <v>0.7552373285573033</v>
      </c>
      <c r="N247" s="23">
        <f ca="1">SQRT(Inputs!$B$38)*C247+SQRT(1-Inputs!$B$38)*_xlfn.NORM.S.INV(RAND())</f>
        <v>-1.589285625313736</v>
      </c>
      <c r="O247" s="23">
        <f ca="1">SQRT(Inputs!$B$38)*D247+SQRT(1-Inputs!$B$38)*_xlfn.NORM.S.INV(RAND())</f>
        <v>-0.26459622034258579</v>
      </c>
      <c r="P247" s="23">
        <f ca="1">SQRT(Inputs!$B$38)*E247+SQRT(1-Inputs!$B$38)*_xlfn.NORM.S.INV(RAND())</f>
        <v>0.32432189285395646</v>
      </c>
      <c r="Q247" s="23">
        <f ca="1">SQRT(Inputs!$B$38)*F247+SQRT(1-Inputs!$B$38)*_xlfn.NORM.S.INV(RAND())</f>
        <v>0.33504143050678109</v>
      </c>
      <c r="R247" s="23">
        <f ca="1">SQRT(Inputs!$B$38)*G247+SQRT(1-Inputs!$B$38)*_xlfn.NORM.S.INV(RAND())</f>
        <v>1.2966041274204643</v>
      </c>
      <c r="S247" s="23">
        <f ca="1">SQRT(Inputs!$B$38)*H247+SQRT(1-Inputs!$B$38)*_xlfn.NORM.S.INV(RAND())</f>
        <v>-0.43179714450291612</v>
      </c>
      <c r="T247" s="23">
        <f ca="1">SQRT(Inputs!$B$38)*I247+SQRT(1-Inputs!$B$38)*_xlfn.NORM.S.INV(RAND())</f>
        <v>-3.0431482019346257E-2</v>
      </c>
      <c r="U247" s="23">
        <f ca="1">SQRT(Inputs!$B$38)*J247+SQRT(1-Inputs!$B$38)*_xlfn.NORM.S.INV(RAND())</f>
        <v>0.17033538615684807</v>
      </c>
      <c r="V247" s="23">
        <f ca="1">SQRT(Inputs!$B$38)*K247+SQRT(1-Inputs!$B$38)*_xlfn.NORM.S.INV(RAND())</f>
        <v>0.39658084383505871</v>
      </c>
      <c r="W247" s="23">
        <f ca="1">SQRT(Inputs!$B$38)*L247+SQRT(1-Inputs!$B$38)*_xlfn.NORM.S.INV(RAND())</f>
        <v>1.2239302369948133</v>
      </c>
      <c r="X247" s="23">
        <f ca="1">SQRT(Inputs!$B$38)*M247+SQRT(1-Inputs!$B$38)*_xlfn.NORM.S.INV(RAND())</f>
        <v>-0.39751149955097842</v>
      </c>
      <c r="Y247" s="23">
        <f ca="1">SQRT(Inputs!$B$38)*C247+SQRT(1-Inputs!$B$38)*_xlfn.NORM.S.INV(RAND())</f>
        <v>-0.25608226363437508</v>
      </c>
      <c r="Z247" s="23">
        <f ca="1">SQRT(Inputs!$B$38)*D247+SQRT(1-Inputs!$B$38)*_xlfn.NORM.S.INV(RAND())</f>
        <v>-0.25853764861220441</v>
      </c>
      <c r="AA247" s="23">
        <f ca="1">SQRT(Inputs!$B$38)*E247+SQRT(1-Inputs!$B$38)*_xlfn.NORM.S.INV(RAND())</f>
        <v>0.64566627063931314</v>
      </c>
      <c r="AB247" s="23">
        <f ca="1">SQRT(Inputs!$B$38)*F247+SQRT(1-Inputs!$B$38)*_xlfn.NORM.S.INV(RAND())</f>
        <v>-0.32063589508351287</v>
      </c>
      <c r="AC247" s="23">
        <f ca="1">SQRT(Inputs!$B$38)*G247+SQRT(1-Inputs!$B$38)*_xlfn.NORM.S.INV(RAND())</f>
        <v>0.43969426808775425</v>
      </c>
      <c r="AD247" s="23">
        <f ca="1">SQRT(Inputs!$B$38)*H247+SQRT(1-Inputs!$B$38)*_xlfn.NORM.S.INV(RAND())</f>
        <v>1.0841173695580397</v>
      </c>
      <c r="AE247" s="23">
        <f ca="1">SQRT(Inputs!$B$38)*I247+SQRT(1-Inputs!$B$38)*_xlfn.NORM.S.INV(RAND())</f>
        <v>0.8554539752467738</v>
      </c>
      <c r="AF247" s="23">
        <f ca="1">SQRT(Inputs!$B$38)*J247+SQRT(1-Inputs!$B$38)*_xlfn.NORM.S.INV(RAND())</f>
        <v>-1.1024179622534895</v>
      </c>
      <c r="AG247" s="23">
        <f ca="1">SQRT(Inputs!$B$38)*K247+SQRT(1-Inputs!$B$38)*_xlfn.NORM.S.INV(RAND())</f>
        <v>1.2447339009772018</v>
      </c>
      <c r="AH247" s="23">
        <f ca="1">SQRT(Inputs!$B$38)*L247+SQRT(1-Inputs!$B$38)*_xlfn.NORM.S.INV(RAND())</f>
        <v>1.6911945416649621</v>
      </c>
      <c r="AI247" s="23">
        <f ca="1">SQRT(Inputs!$B$38)*M247+SQRT(1-Inputs!$B$38)*_xlfn.NORM.S.INV(RAND())</f>
        <v>-0.16431085487911845</v>
      </c>
      <c r="AJ247" s="23">
        <f ca="1">SQRT(Inputs!$B$38)*C247+SQRT(1-Inputs!$B$38)*_xlfn.NORM.S.INV(RAND())</f>
        <v>0.19148453901150819</v>
      </c>
      <c r="AK247" s="23">
        <f ca="1">SQRT(Inputs!$B$38)*D247+SQRT(1-Inputs!$B$38)*_xlfn.NORM.S.INV(RAND())</f>
        <v>-0.39884818402695488</v>
      </c>
      <c r="AL247" s="23">
        <f ca="1">SQRT(Inputs!$B$38)*E247+SQRT(1-Inputs!$B$38)*_xlfn.NORM.S.INV(RAND())</f>
        <v>-0.16555409633647011</v>
      </c>
      <c r="AM247" s="23">
        <f ca="1">SQRT(Inputs!$B$38)*F247+SQRT(1-Inputs!$B$38)*_xlfn.NORM.S.INV(RAND())</f>
        <v>-0.68940973953162688</v>
      </c>
      <c r="AN247" s="23">
        <f ca="1">SQRT(Inputs!$B$38)*G247+SQRT(1-Inputs!$B$38)*_xlfn.NORM.S.INV(RAND())</f>
        <v>0.34293708050944138</v>
      </c>
      <c r="AO247" s="23">
        <f ca="1">SQRT(Inputs!$B$38)*H247+SQRT(1-Inputs!$B$38)*_xlfn.NORM.S.INV(RAND())</f>
        <v>0.12596754296497975</v>
      </c>
      <c r="AP247" s="23">
        <f ca="1">SQRT(Inputs!$B$38)*I247+SQRT(1-Inputs!$B$38)*_xlfn.NORM.S.INV(RAND())</f>
        <v>-0.22673544440779037</v>
      </c>
      <c r="AQ247" s="23">
        <f ca="1">SQRT(Inputs!$B$38)*J247+SQRT(1-Inputs!$B$38)*_xlfn.NORM.S.INV(RAND())</f>
        <v>-1.0660125940298355</v>
      </c>
      <c r="AR247" s="23">
        <f ca="1">SQRT(Inputs!$B$38)*K247+SQRT(1-Inputs!$B$38)*_xlfn.NORM.S.INV(RAND())</f>
        <v>0.63040615266707889</v>
      </c>
      <c r="AS247" s="23">
        <f ca="1">SQRT(Inputs!$B$38)*L247+SQRT(1-Inputs!$B$38)*_xlfn.NORM.S.INV(RAND())</f>
        <v>0.50223373406122052</v>
      </c>
      <c r="AT247" s="23">
        <f ca="1">SQRT(Inputs!$B$38)*M247+SQRT(1-Inputs!$B$38)*_xlfn.NORM.S.INV(RAND())</f>
        <v>1.4828393904132795</v>
      </c>
      <c r="AU247" s="15">
        <f ca="1">Inputs!$B$6*EXP($B$8-0.5*C$5^2+C$5*N247)</f>
        <v>3836.6307994807207</v>
      </c>
      <c r="AV247" s="15">
        <f t="shared" ca="1" si="110"/>
        <v>4491.8891289559251</v>
      </c>
      <c r="AW247" s="15">
        <f t="shared" ca="1" si="111"/>
        <v>5721.9742354032933</v>
      </c>
      <c r="AX247" s="15">
        <f t="shared" ca="1" si="112"/>
        <v>7284.5783661522773</v>
      </c>
      <c r="AY247" s="15">
        <f t="shared" ca="1" si="113"/>
        <v>10358.005163245607</v>
      </c>
      <c r="AZ247" s="15">
        <f t="shared" ca="1" si="114"/>
        <v>12079.857045555809</v>
      </c>
      <c r="BA247" s="15">
        <f t="shared" ca="1" si="115"/>
        <v>14735.649144706156</v>
      </c>
      <c r="BB247" s="15">
        <f t="shared" ca="1" si="116"/>
        <v>18351.450482799399</v>
      </c>
      <c r="BC247" s="15">
        <f t="shared" ca="1" si="117"/>
        <v>23352.956641763722</v>
      </c>
      <c r="BD247" s="15">
        <f t="shared" ca="1" si="118"/>
        <v>32079.58796607819</v>
      </c>
      <c r="BE247" s="15">
        <f t="shared" ca="1" si="119"/>
        <v>37911.660934468586</v>
      </c>
      <c r="BF247" s="15">
        <f ca="1">Inputs!$B$13*EXP($B$9-0.5*C$6^2+C$6*Y247)</f>
        <v>13146.377361762423</v>
      </c>
      <c r="BG247" s="15">
        <f t="shared" ca="1" si="120"/>
        <v>15291.693560325393</v>
      </c>
      <c r="BH247" s="15">
        <f t="shared" ca="1" si="121"/>
        <v>20795.500407229065</v>
      </c>
      <c r="BI247" s="15">
        <f t="shared" ca="1" si="122"/>
        <v>24230.970728137134</v>
      </c>
      <c r="BJ247" s="15">
        <f t="shared" ca="1" si="123"/>
        <v>31649.275777092724</v>
      </c>
      <c r="BK247" s="15">
        <f t="shared" ca="1" si="124"/>
        <v>45021.302208421279</v>
      </c>
      <c r="BL247" s="15">
        <f t="shared" ca="1" si="125"/>
        <v>61786.884422640665</v>
      </c>
      <c r="BM247" s="15">
        <f t="shared" ca="1" si="126"/>
        <v>66228.893367632569</v>
      </c>
      <c r="BN247" s="15">
        <f t="shared" ca="1" si="127"/>
        <v>94556.065414406621</v>
      </c>
      <c r="BO247" s="15">
        <f t="shared" ca="1" si="128"/>
        <v>141615.34844399925</v>
      </c>
      <c r="BP247" s="15">
        <f t="shared" ca="1" si="129"/>
        <v>171087.20211996193</v>
      </c>
      <c r="BQ247" s="15">
        <f ca="1">Inputs!$B$20*EXP($B$10-0.5*C$7^2+C$7*AJ247)</f>
        <v>4590.9623194590467</v>
      </c>
      <c r="BR247" s="15">
        <f t="shared" ca="1" si="130"/>
        <v>5488.2254241592664</v>
      </c>
      <c r="BS247" s="15">
        <f t="shared" ca="1" si="131"/>
        <v>7166.5519707238755</v>
      </c>
      <c r="BT247" s="15">
        <f t="shared" ca="1" si="132"/>
        <v>8246.3542067300295</v>
      </c>
      <c r="BU247" s="15">
        <f t="shared" ca="1" si="133"/>
        <v>12417.254155051636</v>
      </c>
      <c r="BV247" s="15">
        <f t="shared" ca="1" si="134"/>
        <v>17773.304886208076</v>
      </c>
      <c r="BW247" s="15">
        <f t="shared" ca="1" si="135"/>
        <v>23639.559794676625</v>
      </c>
      <c r="BX247" s="15">
        <f t="shared" ca="1" si="136"/>
        <v>26701.740122826326</v>
      </c>
      <c r="BY247" s="15">
        <f t="shared" ca="1" si="137"/>
        <v>42209.634223229732</v>
      </c>
      <c r="BZ247" s="15">
        <f t="shared" ca="1" si="138"/>
        <v>64954.605820982302</v>
      </c>
      <c r="CA247" s="15">
        <f t="shared" ca="1" si="139"/>
        <v>118748.95578936201</v>
      </c>
      <c r="CB247" s="15">
        <f ca="1">(AU247*DCF!C$10-DCF!C$5*MAX(AU247*DCF!C$10,0)-MAX(AU247-Inputs!$B$6,0)/Inputs!$B$10)*DCF!C$6</f>
        <v>985.28176296476795</v>
      </c>
      <c r="CC247" s="15">
        <f ca="1">(AV247*DCF!D$10-DCF!D$5*MAX(AV247*DCF!D$10,0)-MAX(AV247-AU247,0)/Inputs!$B$10)*DCF!D$6</f>
        <v>935.09994931929589</v>
      </c>
      <c r="CD247" s="15">
        <f ca="1">(AW247*DCF!E$10-DCF!E$5*MAX(AW247*DCF!E$10,0)-MAX(AW247-AV247,0)/Inputs!$B$10)*DCF!E$6</f>
        <v>1044.0466589313426</v>
      </c>
      <c r="CE247" s="15">
        <f ca="1">(AX247*DCF!F$10-DCF!F$5*MAX(AX247*DCF!F$10,0)-MAX(AX247-AW247,0)/Inputs!$B$10)*DCF!F$6</f>
        <v>1265.0726699118175</v>
      </c>
      <c r="CF247" s="15">
        <f ca="1">(AY247*DCF!G$10-DCF!G$5*MAX(AY247*DCF!G$10,0)-MAX(AY247-AX247,0)/Inputs!$B$10)*DCF!G$6</f>
        <v>1543.3960709642586</v>
      </c>
      <c r="CG247" s="15">
        <f ca="1">(AZ247*DCF!H$10-DCF!H$5*MAX(AZ247*DCF!H$10,0)-MAX(AZ247-AY247,0)/Inputs!$B$10)*DCF!H$6</f>
        <v>2039.567240077178</v>
      </c>
      <c r="CH247" s="15">
        <f ca="1">(BA247*DCF!I$10-DCF!I$5*MAX(BA247*DCF!I$10,0)-MAX(BA247-AZ247,0)/Inputs!$B$10)*DCF!I$6</f>
        <v>2256.0225858135282</v>
      </c>
      <c r="CI247" s="15">
        <f ca="1">(BB247*DCF!J$10-DCF!J$5*MAX(BB247*DCF!J$10,0)-MAX(BB247-BA247,0)/Inputs!$B$10)*DCF!J$6</f>
        <v>2601.2363750011787</v>
      </c>
      <c r="CJ247" s="15">
        <f ca="1">(BC247*DCF!K$10-DCF!K$5*MAX(BC247*DCF!K$10,0)-MAX(BC247-BB247,0)/Inputs!$B$10)*DCF!K$6</f>
        <v>3059.3162433403763</v>
      </c>
      <c r="CK247" s="15">
        <f ca="1">(BD247*DCF!L$10-DCF!L$5*MAX(BD247*DCF!L$10,0)-MAX(BD247-BC247,0)/Inputs!$B$10)*DCF!L$6</f>
        <v>3709.7171629669629</v>
      </c>
      <c r="CL247" s="15">
        <f ca="1">(BE247*DCF!M$10-DCF!M$5*MAX(BE247*DCF!M$10,0)-MAX(BE247-BD247,0)/Inputs!$B$10)*DCF!M$6</f>
        <v>4653.122277808101</v>
      </c>
      <c r="CM247" s="15">
        <f ca="1">(BF247*DCF!C$28-DCF!C$5*MAX(BF247*DCF!C$28,0)-MAX(BF247-Inputs!$B$13,0)/Inputs!$B$17)*DCF!C$6</f>
        <v>3605.8654388421314</v>
      </c>
      <c r="CN247" s="15">
        <f ca="1">(BG247*DCF!D$28-DCF!D$5*MAX(BG247*DCF!D$28,0)-MAX(BG247-BF247,0)/Inputs!$B$17)*DCF!D$6</f>
        <v>4046.0621311436666</v>
      </c>
      <c r="CO247" s="15">
        <f ca="1">(BH247*DCF!E$28-DCF!E$5*MAX(BH247*DCF!E$28,0)-MAX(BH247-BG247,0)/Inputs!$B$17)*DCF!E$6</f>
        <v>4804.9314384073896</v>
      </c>
      <c r="CP247" s="15">
        <f ca="1">(BI247*DCF!F$28-DCF!F$5*MAX(BI247*DCF!F$28,0)-MAX(BI247-BH247,0)/Inputs!$B$17)*DCF!F$6</f>
        <v>5952.5886143495263</v>
      </c>
      <c r="CQ247" s="15">
        <f ca="1">(BJ247*DCF!G$28-DCF!G$5*MAX(BJ247*DCF!G$28,0)-MAX(BJ247-BI247,0)/Inputs!$B$17)*DCF!G$6</f>
        <v>6963.9590974014791</v>
      </c>
      <c r="CR247" s="15">
        <f ca="1">(BK247*DCF!H$28-DCF!H$5*MAX(BK247*DCF!H$28,0)-MAX(BK247-BJ247,0)/Inputs!$B$17)*DCF!H$6</f>
        <v>9056.6271030474072</v>
      </c>
      <c r="CS247" s="15">
        <f ca="1">(BL247*DCF!I$28-DCF!I$5*MAX(BL247*DCF!I$28,0)-MAX(BL247-BK247,0)/Inputs!$B$17)*DCF!I$6</f>
        <v>12122.998490789894</v>
      </c>
      <c r="CT247" s="15">
        <f ca="1">(BM247*DCF!J$28-DCF!J$5*MAX(BM247*DCF!J$28,0)-MAX(BM247-BL247,0)/Inputs!$B$17)*DCF!J$6</f>
        <v>14185.567206686079</v>
      </c>
      <c r="CU247" s="15">
        <f ca="1">(BN247*DCF!K$28-DCF!K$5*MAX(BN247*DCF!K$28,0)-MAX(BN247-BM247,0)/Inputs!$B$17)*DCF!K$6</f>
        <v>16498.954334408161</v>
      </c>
      <c r="CV247" s="15">
        <f ca="1">(BO247*DCF!L$28-DCF!L$5*MAX(BO247*DCF!L$28,0)-MAX(BO247-BN247,0)/Inputs!$B$17)*DCF!L$6</f>
        <v>22930.398157364431</v>
      </c>
      <c r="CW247" s="15">
        <f ca="1">(BP247*DCF!M$28-DCF!M$5*MAX(BP247*DCF!M$28,0)-MAX(BP247-BO247,0)/Inputs!$B$17)*DCF!M$6</f>
        <v>29109.519244536223</v>
      </c>
      <c r="CX247" s="15">
        <f ca="1">(BQ247*DCF!C$46-DCF!C$5*MAX(BQ247*DCF!C$46,0)-MAX(BQ247-Inputs!$B$20,0)/Inputs!$B$24)*DCF!C$6</f>
        <v>-1702.2833622118105</v>
      </c>
      <c r="CY247" s="15">
        <f ca="1">(BR247*DCF!D$46-DCF!D$5*MAX(BR247*DCF!D$46,0)-MAX(BR247-BQ247,0)/Inputs!$B$24)*DCF!D$6</f>
        <v>-1319.5668116482252</v>
      </c>
      <c r="CZ247" s="15">
        <f ca="1">(BS247*DCF!E$46-DCF!E$5*MAX(BS247*DCF!E$46,0)-MAX(BS247-BR247,0)/Inputs!$B$24)*DCF!E$6</f>
        <v>-1509.0073694979842</v>
      </c>
      <c r="DA247" s="15">
        <f ca="1">(BT247*DCF!F$46-DCF!F$5*MAX(BT247*DCF!F$46,0)-MAX(BT247-BS247,0)/Inputs!$B$24)*DCF!F$6</f>
        <v>-993.7417800450155</v>
      </c>
      <c r="DB247" s="15">
        <f ca="1">(BU247*DCF!G$46-DCF!G$5*MAX(BU247*DCF!G$46,0)-MAX(BU247-BT247,0)/Inputs!$B$24)*DCF!G$6</f>
        <v>-1820.7002319718642</v>
      </c>
      <c r="DC247" s="15">
        <f ca="1">(BV247*DCF!H$46-DCF!H$5*MAX(BV247*DCF!H$46,0)-MAX(BV247-BU247,0)/Inputs!$B$24)*DCF!H$6</f>
        <v>-1664.3599476395593</v>
      </c>
      <c r="DD247" s="15">
        <f ca="1">(BW247*DCF!I$46-DCF!I$5*MAX(BW247*DCF!I$46,0)-MAX(BW247-BV247,0)/Inputs!$B$24)*DCF!I$6</f>
        <v>-1138.0100494650544</v>
      </c>
      <c r="DE247" s="15">
        <f ca="1">(BX247*DCF!J$46-DCF!J$5*MAX(BX247*DCF!J$46,0)-MAX(BX247-BW247,0)/Inputs!$B$24)*DCF!J$6</f>
        <v>308.02394323575993</v>
      </c>
      <c r="DF247" s="15">
        <f ca="1">(BY247*DCF!K$46-DCF!K$5*MAX(BY247*DCF!K$46,0)-MAX(BY247-BX247,0)/Inputs!$B$24)*DCF!K$6</f>
        <v>-1387.86591263785</v>
      </c>
      <c r="DG247" s="15">
        <f ca="1">(BZ247*DCF!L$46-DCF!L$5*MAX(BZ247*DCF!L$46,0)-MAX(BZ247-BY247,0)/Inputs!$B$24)*DCF!L$6</f>
        <v>-657.25096567455228</v>
      </c>
      <c r="DH247" s="15">
        <f ca="1">(CA247*DCF!M$46-DCF!M$5*MAX(CA247*DCF!M$46,0)-MAX(CA247-BZ247,0)/Inputs!$B$24)*DCF!M$6</f>
        <v>-1936.5903285400334</v>
      </c>
      <c r="DI247" s="15">
        <f ca="1">SUM(CB247:CL247)+BE247*DCF!M$10*(1+Inputs!$B$30)*(1-Inputs!$B$33)*(1-Inputs!$B$30/Inputs!$B$31)/(Inputs!$B$29-Inputs!$B$30)*DCF!M$6</f>
        <v>129600.53270754064</v>
      </c>
      <c r="DJ247" s="15">
        <f ca="1">SUM(CM247:CW247)+BP247*DCF!M$28*(1+Inputs!$B$30)*(1-Inputs!$B$33)*(1-Inputs!$B$30/Inputs!$B$31)/(Inputs!$B$29-Inputs!$B$30)*DCF!M$6</f>
        <v>764128.06578216038</v>
      </c>
      <c r="DK247" s="15">
        <f ca="1">SUM(CX247:DH247)+CA247*DCF!M$46*(1+Inputs!$B$30)*(1-Inputs!$B$33)*(1-Inputs!$B$30/Inputs!$B$31)/(Inputs!$B$29-Inputs!$B$30)*DCF!M$6</f>
        <v>169778.59954733189</v>
      </c>
      <c r="DM247" s="15">
        <f ca="1">DI247+DJ247+DK247+Inputs!$B$34+Inputs!$B$36-Inputs!$B$35</f>
        <v>1140358.198037033</v>
      </c>
    </row>
    <row r="248" spans="1:117" x14ac:dyDescent="0.75">
      <c r="A248" s="11">
        <v>235</v>
      </c>
      <c r="C248" s="23">
        <f t="shared" ca="1" si="143"/>
        <v>-0.81363914597352405</v>
      </c>
      <c r="D248" s="23">
        <f t="shared" ca="1" si="143"/>
        <v>-1.1756510947174355</v>
      </c>
      <c r="E248" s="23">
        <f t="shared" ca="1" si="143"/>
        <v>0.14527866491686517</v>
      </c>
      <c r="F248" s="23">
        <f t="shared" ca="1" si="143"/>
        <v>7.4620160909755109E-2</v>
      </c>
      <c r="G248" s="23">
        <f t="shared" ca="1" si="143"/>
        <v>1.3413008080310098</v>
      </c>
      <c r="H248" s="23">
        <f t="shared" ca="1" si="143"/>
        <v>-0.83285867926129331</v>
      </c>
      <c r="I248" s="23">
        <f t="shared" ca="1" si="143"/>
        <v>0.6728107881813109</v>
      </c>
      <c r="J248" s="23">
        <f t="shared" ca="1" si="143"/>
        <v>1.3772660812133564</v>
      </c>
      <c r="K248" s="23">
        <f t="shared" ca="1" si="143"/>
        <v>-0.84247348162991575</v>
      </c>
      <c r="L248" s="23">
        <f t="shared" ca="1" si="143"/>
        <v>0.42089927211128003</v>
      </c>
      <c r="M248" s="23">
        <f t="shared" ca="1" si="143"/>
        <v>-0.51946551985822187</v>
      </c>
      <c r="N248" s="23">
        <f ca="1">SQRT(Inputs!$B$38)*C248+SQRT(1-Inputs!$B$38)*_xlfn.NORM.S.INV(RAND())</f>
        <v>-0.42535805971897817</v>
      </c>
      <c r="O248" s="23">
        <f ca="1">SQRT(Inputs!$B$38)*D248+SQRT(1-Inputs!$B$38)*_xlfn.NORM.S.INV(RAND())</f>
        <v>-0.97346749106238994</v>
      </c>
      <c r="P248" s="23">
        <f ca="1">SQRT(Inputs!$B$38)*E248+SQRT(1-Inputs!$B$38)*_xlfn.NORM.S.INV(RAND())</f>
        <v>0.62275459705290026</v>
      </c>
      <c r="Q248" s="23">
        <f ca="1">SQRT(Inputs!$B$38)*F248+SQRT(1-Inputs!$B$38)*_xlfn.NORM.S.INV(RAND())</f>
        <v>0.53149847730884581</v>
      </c>
      <c r="R248" s="23">
        <f ca="1">SQRT(Inputs!$B$38)*G248+SQRT(1-Inputs!$B$38)*_xlfn.NORM.S.INV(RAND())</f>
        <v>0.14818777665151783</v>
      </c>
      <c r="S248" s="23">
        <f ca="1">SQRT(Inputs!$B$38)*H248+SQRT(1-Inputs!$B$38)*_xlfn.NORM.S.INV(RAND())</f>
        <v>-0.59994241160589123</v>
      </c>
      <c r="T248" s="23">
        <f ca="1">SQRT(Inputs!$B$38)*I248+SQRT(1-Inputs!$B$38)*_xlfn.NORM.S.INV(RAND())</f>
        <v>-0.20421864927694228</v>
      </c>
      <c r="U248" s="23">
        <f ca="1">SQRT(Inputs!$B$38)*J248+SQRT(1-Inputs!$B$38)*_xlfn.NORM.S.INV(RAND())</f>
        <v>1.384844119889912</v>
      </c>
      <c r="V248" s="23">
        <f ca="1">SQRT(Inputs!$B$38)*K248+SQRT(1-Inputs!$B$38)*_xlfn.NORM.S.INV(RAND())</f>
        <v>-1.4576402808039535</v>
      </c>
      <c r="W248" s="23">
        <f ca="1">SQRT(Inputs!$B$38)*L248+SQRT(1-Inputs!$B$38)*_xlfn.NORM.S.INV(RAND())</f>
        <v>9.8100630212550943E-2</v>
      </c>
      <c r="X248" s="23">
        <f ca="1">SQRT(Inputs!$B$38)*M248+SQRT(1-Inputs!$B$38)*_xlfn.NORM.S.INV(RAND())</f>
        <v>1.0937159034711832</v>
      </c>
      <c r="Y248" s="23">
        <f ca="1">SQRT(Inputs!$B$38)*C248+SQRT(1-Inputs!$B$38)*_xlfn.NORM.S.INV(RAND())</f>
        <v>0.61196743491672811</v>
      </c>
      <c r="Z248" s="23">
        <f ca="1">SQRT(Inputs!$B$38)*D248+SQRT(1-Inputs!$B$38)*_xlfn.NORM.S.INV(RAND())</f>
        <v>-1.5080323855400586</v>
      </c>
      <c r="AA248" s="23">
        <f ca="1">SQRT(Inputs!$B$38)*E248+SQRT(1-Inputs!$B$38)*_xlfn.NORM.S.INV(RAND())</f>
        <v>-5.1961663295689006E-2</v>
      </c>
      <c r="AB248" s="23">
        <f ca="1">SQRT(Inputs!$B$38)*F248+SQRT(1-Inputs!$B$38)*_xlfn.NORM.S.INV(RAND())</f>
        <v>-0.38870381323469128</v>
      </c>
      <c r="AC248" s="23">
        <f ca="1">SQRT(Inputs!$B$38)*G248+SQRT(1-Inputs!$B$38)*_xlfn.NORM.S.INV(RAND())</f>
        <v>2.4079698096948969</v>
      </c>
      <c r="AD248" s="23">
        <f ca="1">SQRT(Inputs!$B$38)*H248+SQRT(1-Inputs!$B$38)*_xlfn.NORM.S.INV(RAND())</f>
        <v>-0.20093155303380783</v>
      </c>
      <c r="AE248" s="23">
        <f ca="1">SQRT(Inputs!$B$38)*I248+SQRT(1-Inputs!$B$38)*_xlfn.NORM.S.INV(RAND())</f>
        <v>-0.14437026107024648</v>
      </c>
      <c r="AF248" s="23">
        <f ca="1">SQRT(Inputs!$B$38)*J248+SQRT(1-Inputs!$B$38)*_xlfn.NORM.S.INV(RAND())</f>
        <v>0.4006537480314723</v>
      </c>
      <c r="AG248" s="23">
        <f ca="1">SQRT(Inputs!$B$38)*K248+SQRT(1-Inputs!$B$38)*_xlfn.NORM.S.INV(RAND())</f>
        <v>0.51708505498452018</v>
      </c>
      <c r="AH248" s="23">
        <f ca="1">SQRT(Inputs!$B$38)*L248+SQRT(1-Inputs!$B$38)*_xlfn.NORM.S.INV(RAND())</f>
        <v>0.57491693858563153</v>
      </c>
      <c r="AI248" s="23">
        <f ca="1">SQRT(Inputs!$B$38)*M248+SQRT(1-Inputs!$B$38)*_xlfn.NORM.S.INV(RAND())</f>
        <v>-7.3155368261999421E-2</v>
      </c>
      <c r="AJ248" s="23">
        <f ca="1">SQRT(Inputs!$B$38)*C248+SQRT(1-Inputs!$B$38)*_xlfn.NORM.S.INV(RAND())</f>
        <v>0.10310806555628621</v>
      </c>
      <c r="AK248" s="23">
        <f ca="1">SQRT(Inputs!$B$38)*D248+SQRT(1-Inputs!$B$38)*_xlfn.NORM.S.INV(RAND())</f>
        <v>1.1217929586420299</v>
      </c>
      <c r="AL248" s="23">
        <f ca="1">SQRT(Inputs!$B$38)*E248+SQRT(1-Inputs!$B$38)*_xlfn.NORM.S.INV(RAND())</f>
        <v>0.33936482413711266</v>
      </c>
      <c r="AM248" s="23">
        <f ca="1">SQRT(Inputs!$B$38)*F248+SQRT(1-Inputs!$B$38)*_xlfn.NORM.S.INV(RAND())</f>
        <v>-0.9275325811870152</v>
      </c>
      <c r="AN248" s="23">
        <f ca="1">SQRT(Inputs!$B$38)*G248+SQRT(1-Inputs!$B$38)*_xlfn.NORM.S.INV(RAND())</f>
        <v>-8.7585487524468153E-2</v>
      </c>
      <c r="AO248" s="23">
        <f ca="1">SQRT(Inputs!$B$38)*H248+SQRT(1-Inputs!$B$38)*_xlfn.NORM.S.INV(RAND())</f>
        <v>-0.58719616263257879</v>
      </c>
      <c r="AP248" s="23">
        <f ca="1">SQRT(Inputs!$B$38)*I248+SQRT(1-Inputs!$B$38)*_xlfn.NORM.S.INV(RAND())</f>
        <v>0.10120426730173882</v>
      </c>
      <c r="AQ248" s="23">
        <f ca="1">SQRT(Inputs!$B$38)*J248+SQRT(1-Inputs!$B$38)*_xlfn.NORM.S.INV(RAND())</f>
        <v>6.171286217863603E-2</v>
      </c>
      <c r="AR248" s="23">
        <f ca="1">SQRT(Inputs!$B$38)*K248+SQRT(1-Inputs!$B$38)*_xlfn.NORM.S.INV(RAND())</f>
        <v>-0.49954506537502019</v>
      </c>
      <c r="AS248" s="23">
        <f ca="1">SQRT(Inputs!$B$38)*L248+SQRT(1-Inputs!$B$38)*_xlfn.NORM.S.INV(RAND())</f>
        <v>-0.35197414789057846</v>
      </c>
      <c r="AT248" s="23">
        <f ca="1">SQRT(Inputs!$B$38)*M248+SQRT(1-Inputs!$B$38)*_xlfn.NORM.S.INV(RAND())</f>
        <v>4.4028239963338101E-2</v>
      </c>
      <c r="AU248" s="15">
        <f ca="1">Inputs!$B$6*EXP($B$8-0.5*C$5^2+C$5*N248)</f>
        <v>4632.066607256631</v>
      </c>
      <c r="AV248" s="15">
        <f t="shared" ca="1" si="110"/>
        <v>4886.3965266466912</v>
      </c>
      <c r="AW248" s="15">
        <f t="shared" ca="1" si="111"/>
        <v>6480.1821065504255</v>
      </c>
      <c r="AX248" s="15">
        <f t="shared" ca="1" si="112"/>
        <v>8454.8329938603183</v>
      </c>
      <c r="AY248" s="15">
        <f t="shared" ca="1" si="113"/>
        <v>10513.047982572049</v>
      </c>
      <c r="AZ248" s="15">
        <f t="shared" ca="1" si="114"/>
        <v>12035.742726303743</v>
      </c>
      <c r="BA248" s="15">
        <f t="shared" ca="1" si="115"/>
        <v>14417.209286912257</v>
      </c>
      <c r="BB248" s="15">
        <f t="shared" ca="1" si="116"/>
        <v>20278.125357754612</v>
      </c>
      <c r="BC248" s="15">
        <f t="shared" ca="1" si="117"/>
        <v>21575.74915307745</v>
      </c>
      <c r="BD248" s="15">
        <f t="shared" ca="1" si="118"/>
        <v>26675.978645280149</v>
      </c>
      <c r="BE248" s="15">
        <f t="shared" ca="1" si="119"/>
        <v>36111.946886325983</v>
      </c>
      <c r="BF248" s="15">
        <f ca="1">Inputs!$B$13*EXP($B$9-0.5*C$6^2+C$6*Y248)</f>
        <v>15615.048281679437</v>
      </c>
      <c r="BG248" s="15">
        <f t="shared" ca="1" si="120"/>
        <v>14497.000794015654</v>
      </c>
      <c r="BH248" s="15">
        <f t="shared" ca="1" si="121"/>
        <v>17560.672659460004</v>
      </c>
      <c r="BI248" s="15">
        <f t="shared" ca="1" si="122"/>
        <v>20248.482974593408</v>
      </c>
      <c r="BJ248" s="15">
        <f t="shared" ca="1" si="123"/>
        <v>35123.895131364829</v>
      </c>
      <c r="BK248" s="15">
        <f t="shared" ca="1" si="124"/>
        <v>41944.669543803488</v>
      </c>
      <c r="BL248" s="15">
        <f t="shared" ca="1" si="125"/>
        <v>50568.955248955317</v>
      </c>
      <c r="BM248" s="15">
        <f t="shared" ca="1" si="126"/>
        <v>65332.298255929876</v>
      </c>
      <c r="BN248" s="15">
        <f t="shared" ca="1" si="127"/>
        <v>85486.991429282149</v>
      </c>
      <c r="BO248" s="15">
        <f t="shared" ca="1" si="128"/>
        <v>112452.33832369218</v>
      </c>
      <c r="BP248" s="15">
        <f t="shared" ca="1" si="129"/>
        <v>137265.34414324258</v>
      </c>
      <c r="BQ248" s="15">
        <f ca="1">Inputs!$B$20*EXP($B$10-0.5*C$7^2+C$7*AJ248)</f>
        <v>4449.2878629249344</v>
      </c>
      <c r="BR248" s="15">
        <f t="shared" ca="1" si="130"/>
        <v>8620.8577942246393</v>
      </c>
      <c r="BS248" s="15">
        <f t="shared" ca="1" si="131"/>
        <v>13013.905653598496</v>
      </c>
      <c r="BT248" s="15">
        <f t="shared" ca="1" si="132"/>
        <v>14067.929438188738</v>
      </c>
      <c r="BU248" s="15">
        <f t="shared" ca="1" si="133"/>
        <v>19087.620706835824</v>
      </c>
      <c r="BV248" s="15">
        <f t="shared" ca="1" si="134"/>
        <v>23265.600122367192</v>
      </c>
      <c r="BW248" s="15">
        <f t="shared" ca="1" si="135"/>
        <v>33168.745641051049</v>
      </c>
      <c r="BX248" s="15">
        <f t="shared" ca="1" si="136"/>
        <v>46969.336814060596</v>
      </c>
      <c r="BY248" s="15">
        <f t="shared" ca="1" si="137"/>
        <v>59813.245647535085</v>
      </c>
      <c r="BZ248" s="15">
        <f t="shared" ca="1" si="138"/>
        <v>78667.884460560206</v>
      </c>
      <c r="CA248" s="15">
        <f t="shared" ca="1" si="139"/>
        <v>111372.46390415858</v>
      </c>
      <c r="CB248" s="15">
        <f ca="1">(AU248*DCF!C$10-DCF!C$5*MAX(AU248*DCF!C$10,0)-MAX(AU248-Inputs!$B$6,0)/Inputs!$B$10)*DCF!C$6</f>
        <v>1045.4284945972167</v>
      </c>
      <c r="CC248" s="15">
        <f ca="1">(AV248*DCF!D$10-DCF!D$5*MAX(AV248*DCF!D$10,0)-MAX(AV248-AU248,0)/Inputs!$B$10)*DCF!D$6</f>
        <v>1129.0143545638859</v>
      </c>
      <c r="CD248" s="15">
        <f ca="1">(AW248*DCF!E$10-DCF!E$5*MAX(AW248*DCF!E$10,0)-MAX(AW248-AV248,0)/Inputs!$B$10)*DCF!E$6</f>
        <v>1137.1843786566778</v>
      </c>
      <c r="CE248" s="15">
        <f ca="1">(AX248*DCF!F$10-DCF!F$5*MAX(AX248*DCF!F$10,0)-MAX(AX248-AW248,0)/Inputs!$B$10)*DCF!F$6</f>
        <v>1434.8006759221953</v>
      </c>
      <c r="CF248" s="15">
        <f ca="1">(AY248*DCF!G$10-DCF!G$5*MAX(AY248*DCF!G$10,0)-MAX(AY248-AX248,0)/Inputs!$B$10)*DCF!G$6</f>
        <v>1770.4823237971093</v>
      </c>
      <c r="CG248" s="15">
        <f ca="1">(AZ248*DCF!H$10-DCF!H$5*MAX(AZ248*DCF!H$10,0)-MAX(AZ248-AY248,0)/Inputs!$B$10)*DCF!H$6</f>
        <v>2066.3663336704058</v>
      </c>
      <c r="CH248" s="15">
        <f ca="1">(BA248*DCF!I$10-DCF!I$5*MAX(BA248*DCF!I$10,0)-MAX(BA248-AZ248,0)/Inputs!$B$10)*DCF!I$6</f>
        <v>2242.8542403346974</v>
      </c>
      <c r="CI248" s="15">
        <f ca="1">(BB248*DCF!J$10-DCF!J$5*MAX(BB248*DCF!J$10,0)-MAX(BB248-BA248,0)/Inputs!$B$10)*DCF!J$6</f>
        <v>2591.6481128271189</v>
      </c>
      <c r="CJ248" s="15">
        <f ca="1">(BC248*DCF!K$10-DCF!K$5*MAX(BC248*DCF!K$10,0)-MAX(BC248-BB248,0)/Inputs!$B$10)*DCF!K$6</f>
        <v>3291.701527240326</v>
      </c>
      <c r="CK248" s="15">
        <f ca="1">(BD248*DCF!L$10-DCF!L$5*MAX(BD248*DCF!L$10,0)-MAX(BD248-BC248,0)/Inputs!$B$10)*DCF!L$6</f>
        <v>3363.7025959899665</v>
      </c>
      <c r="CL248" s="15">
        <f ca="1">(BE248*DCF!M$10-DCF!M$5*MAX(BE248*DCF!M$10,0)-MAX(BE248-BD248,0)/Inputs!$B$10)*DCF!M$6</f>
        <v>3968.6355504249746</v>
      </c>
      <c r="CM248" s="15">
        <f ca="1">(BF248*DCF!C$28-DCF!C$5*MAX(BF248*DCF!C$28,0)-MAX(BF248-Inputs!$B$13,0)/Inputs!$B$17)*DCF!C$6</f>
        <v>3789.1557615661063</v>
      </c>
      <c r="CN248" s="15">
        <f ca="1">(BG248*DCF!D$28-DCF!D$5*MAX(BG248*DCF!D$28,0)-MAX(BG248-BF248,0)/Inputs!$B$17)*DCF!D$6</f>
        <v>4269.70108991496</v>
      </c>
      <c r="CO248" s="15">
        <f ca="1">(BH248*DCF!E$28-DCF!E$5*MAX(BH248*DCF!E$28,0)-MAX(BH248-BG248,0)/Inputs!$B$17)*DCF!E$6</f>
        <v>4369.687636380726</v>
      </c>
      <c r="CP248" s="15">
        <f ca="1">(BI248*DCF!F$28-DCF!F$5*MAX(BI248*DCF!F$28,0)-MAX(BI248-BH248,0)/Inputs!$B$17)*DCF!F$6</f>
        <v>5007.571413143799</v>
      </c>
      <c r="CQ248" s="15">
        <f ca="1">(BJ248*DCF!G$28-DCF!G$5*MAX(BJ248*DCF!G$28,0)-MAX(BJ248-BI248,0)/Inputs!$B$17)*DCF!G$6</f>
        <v>6611.263702417079</v>
      </c>
      <c r="CR248" s="15">
        <f ca="1">(BK248*DCF!H$28-DCF!H$5*MAX(BK248*DCF!H$28,0)-MAX(BK248-BJ248,0)/Inputs!$B$17)*DCF!H$6</f>
        <v>9313.6226137769809</v>
      </c>
      <c r="CS248" s="15">
        <f ca="1">(BL248*DCF!I$28-DCF!I$5*MAX(BL248*DCF!I$28,0)-MAX(BL248-BK248,0)/Inputs!$B$17)*DCF!I$6</f>
        <v>10653.594014281402</v>
      </c>
      <c r="CT248" s="15">
        <f ca="1">(BM248*DCF!J$28-DCF!J$5*MAX(BM248*DCF!J$28,0)-MAX(BM248-BL248,0)/Inputs!$B$17)*DCF!J$6</f>
        <v>12617.027481393123</v>
      </c>
      <c r="CU248" s="15">
        <f ca="1">(BN248*DCF!K$28-DCF!K$5*MAX(BN248*DCF!K$28,0)-MAX(BN248-BM248,0)/Inputs!$B$17)*DCF!K$6</f>
        <v>15584.737774947707</v>
      </c>
      <c r="CV248" s="15">
        <f ca="1">(BO248*DCF!L$28-DCF!L$5*MAX(BO248*DCF!L$28,0)-MAX(BO248-BN248,0)/Inputs!$B$17)*DCF!L$6</f>
        <v>19385.427890510979</v>
      </c>
      <c r="CW248" s="15">
        <f ca="1">(BP248*DCF!M$28-DCF!M$5*MAX(BP248*DCF!M$28,0)-MAX(BP248-BO248,0)/Inputs!$B$17)*DCF!M$6</f>
        <v>23232.897603865498</v>
      </c>
      <c r="CX248" s="15">
        <f ca="1">(BQ248*DCF!C$46-DCF!C$5*MAX(BQ248*DCF!C$46,0)-MAX(BQ248-Inputs!$B$20,0)/Inputs!$B$24)*DCF!C$6</f>
        <v>-1604.1255401327489</v>
      </c>
      <c r="CY248" s="15">
        <f ca="1">(BR248*DCF!D$46-DCF!D$5*MAX(BR248*DCF!D$46,0)-MAX(BR248-BQ248,0)/Inputs!$B$24)*DCF!D$6</f>
        <v>-3251.3536469828355</v>
      </c>
      <c r="CZ248" s="15">
        <f ca="1">(BS248*DCF!E$46-DCF!E$5*MAX(BS248*DCF!E$46,0)-MAX(BS248-BR248,0)/Inputs!$B$24)*DCF!E$6</f>
        <v>-3270.5355299182502</v>
      </c>
      <c r="DA248" s="15">
        <f ca="1">(BT248*DCF!F$46-DCF!F$5*MAX(BT248*DCF!F$46,0)-MAX(BT248-BS248,0)/Inputs!$B$24)*DCF!F$6</f>
        <v>-1408.3189461266327</v>
      </c>
      <c r="DB248" s="15">
        <f ca="1">(BU248*DCF!G$46-DCF!G$5*MAX(BU248*DCF!G$46,0)-MAX(BU248-BT248,0)/Inputs!$B$24)*DCF!G$6</f>
        <v>-2330.5948138274503</v>
      </c>
      <c r="DC248" s="15">
        <f ca="1">(BV248*DCF!H$46-DCF!H$5*MAX(BV248*DCF!H$46,0)-MAX(BV248-BU248,0)/Inputs!$B$24)*DCF!H$6</f>
        <v>-1298.2815044717772</v>
      </c>
      <c r="DD248" s="15">
        <f ca="1">(BW248*DCF!I$46-DCF!I$5*MAX(BW248*DCF!I$46,0)-MAX(BW248-BV248,0)/Inputs!$B$24)*DCF!I$6</f>
        <v>-2076.7649339787254</v>
      </c>
      <c r="DE248" s="15">
        <f ca="1">(BX248*DCF!J$46-DCF!J$5*MAX(BX248*DCF!J$46,0)-MAX(BX248-BW248,0)/Inputs!$B$24)*DCF!J$6</f>
        <v>-1689.4575539170098</v>
      </c>
      <c r="DF248" s="15">
        <f ca="1">(BY248*DCF!K$46-DCF!K$5*MAX(BY248*DCF!K$46,0)-MAX(BY248-BX248,0)/Inputs!$B$24)*DCF!K$6</f>
        <v>270.31647594488516</v>
      </c>
      <c r="DG248" s="15">
        <f ca="1">(BZ248*DCF!L$46-DCF!L$5*MAX(BZ248*DCF!L$46,0)-MAX(BZ248-BY248,0)/Inputs!$B$24)*DCF!L$6</f>
        <v>1171.0799464554684</v>
      </c>
      <c r="DH248" s="15">
        <f ca="1">(CA248*DCF!M$46-DCF!M$5*MAX(CA248*DCF!M$46,0)-MAX(CA248-BZ248,0)/Inputs!$B$24)*DCF!M$6</f>
        <v>1894.0689192906898</v>
      </c>
      <c r="DI248" s="15">
        <f ca="1">SUM(CB248:CL248)+BE248*DCF!M$10*(1+Inputs!$B$30)*(1-Inputs!$B$33)*(1-Inputs!$B$30/Inputs!$B$31)/(Inputs!$B$29-Inputs!$B$30)*DCF!M$6</f>
        <v>124541.84430373102</v>
      </c>
      <c r="DJ248" s="15">
        <f ca="1">SUM(CM248:CW248)+BP248*DCF!M$28*(1+Inputs!$B$30)*(1-Inputs!$B$33)*(1-Inputs!$B$30/Inputs!$B$31)/(Inputs!$B$29-Inputs!$B$30)*DCF!M$6</f>
        <v>624183.04417807516</v>
      </c>
      <c r="DK248" s="15">
        <f ca="1">SUM(CX248:DH248)+CA248*DCF!M$46*(1+Inputs!$B$30)*(1-Inputs!$B$33)*(1-Inputs!$B$30/Inputs!$B$31)/(Inputs!$B$29-Inputs!$B$30)*DCF!M$6</f>
        <v>158601.05497991477</v>
      </c>
      <c r="DM248" s="15">
        <f ca="1">DI248+DJ248+DK248+Inputs!$B$34+Inputs!$B$36-Inputs!$B$35</f>
        <v>984176.94346172095</v>
      </c>
    </row>
    <row r="249" spans="1:117" x14ac:dyDescent="0.75">
      <c r="A249" s="11">
        <v>236</v>
      </c>
      <c r="C249" s="23">
        <f t="shared" ca="1" si="143"/>
        <v>1.2329786436839589</v>
      </c>
      <c r="D249" s="23">
        <f t="shared" ca="1" si="143"/>
        <v>-1.1797020170807881</v>
      </c>
      <c r="E249" s="23">
        <f t="shared" ca="1" si="143"/>
        <v>0.19806721331476423</v>
      </c>
      <c r="F249" s="23">
        <f t="shared" ca="1" si="143"/>
        <v>-0.80527683458968313</v>
      </c>
      <c r="G249" s="23">
        <f t="shared" ca="1" si="143"/>
        <v>1.6796538825229927</v>
      </c>
      <c r="H249" s="23">
        <f t="shared" ca="1" si="143"/>
        <v>-0.83349428830084615</v>
      </c>
      <c r="I249" s="23">
        <f t="shared" ca="1" si="143"/>
        <v>1.6031540698422766</v>
      </c>
      <c r="J249" s="23">
        <f t="shared" ca="1" si="143"/>
        <v>-0.56007594758508672</v>
      </c>
      <c r="K249" s="23">
        <f t="shared" ca="1" si="143"/>
        <v>0.24248864639760981</v>
      </c>
      <c r="L249" s="23">
        <f t="shared" ca="1" si="143"/>
        <v>0.20218063388314195</v>
      </c>
      <c r="M249" s="23">
        <f t="shared" ca="1" si="143"/>
        <v>-1.1149663479477505</v>
      </c>
      <c r="N249" s="23">
        <f ca="1">SQRT(Inputs!$B$38)*C249+SQRT(1-Inputs!$B$38)*_xlfn.NORM.S.INV(RAND())</f>
        <v>0.2063591167350291</v>
      </c>
      <c r="O249" s="23">
        <f ca="1">SQRT(Inputs!$B$38)*D249+SQRT(1-Inputs!$B$38)*_xlfn.NORM.S.INV(RAND())</f>
        <v>3.1798994932608071E-2</v>
      </c>
      <c r="P249" s="23">
        <f ca="1">SQRT(Inputs!$B$38)*E249+SQRT(1-Inputs!$B$38)*_xlfn.NORM.S.INV(RAND())</f>
        <v>5.9462378101110443E-2</v>
      </c>
      <c r="Q249" s="23">
        <f ca="1">SQRT(Inputs!$B$38)*F249+SQRT(1-Inputs!$B$38)*_xlfn.NORM.S.INV(RAND())</f>
        <v>-0.90143446564570606</v>
      </c>
      <c r="R249" s="23">
        <f ca="1">SQRT(Inputs!$B$38)*G249+SQRT(1-Inputs!$B$38)*_xlfn.NORM.S.INV(RAND())</f>
        <v>2.00018414078645</v>
      </c>
      <c r="S249" s="23">
        <f ca="1">SQRT(Inputs!$B$38)*H249+SQRT(1-Inputs!$B$38)*_xlfn.NORM.S.INV(RAND())</f>
        <v>-0.93909924657955501</v>
      </c>
      <c r="T249" s="23">
        <f ca="1">SQRT(Inputs!$B$38)*I249+SQRT(1-Inputs!$B$38)*_xlfn.NORM.S.INV(RAND())</f>
        <v>0.78583667533043877</v>
      </c>
      <c r="U249" s="23">
        <f ca="1">SQRT(Inputs!$B$38)*J249+SQRT(1-Inputs!$B$38)*_xlfn.NORM.S.INV(RAND())</f>
        <v>-0.8841030131713552</v>
      </c>
      <c r="V249" s="23">
        <f ca="1">SQRT(Inputs!$B$38)*K249+SQRT(1-Inputs!$B$38)*_xlfn.NORM.S.INV(RAND())</f>
        <v>0.2401532423709441</v>
      </c>
      <c r="W249" s="23">
        <f ca="1">SQRT(Inputs!$B$38)*L249+SQRT(1-Inputs!$B$38)*_xlfn.NORM.S.INV(RAND())</f>
        <v>1.1615437071615948</v>
      </c>
      <c r="X249" s="23">
        <f ca="1">SQRT(Inputs!$B$38)*M249+SQRT(1-Inputs!$B$38)*_xlfn.NORM.S.INV(RAND())</f>
        <v>-2.2201122132177766</v>
      </c>
      <c r="Y249" s="23">
        <f ca="1">SQRT(Inputs!$B$38)*C249+SQRT(1-Inputs!$B$38)*_xlfn.NORM.S.INV(RAND())</f>
        <v>2.0280419475766216</v>
      </c>
      <c r="Z249" s="23">
        <f ca="1">SQRT(Inputs!$B$38)*D249+SQRT(1-Inputs!$B$38)*_xlfn.NORM.S.INV(RAND())</f>
        <v>-0.6239128524895462</v>
      </c>
      <c r="AA249" s="23">
        <f ca="1">SQRT(Inputs!$B$38)*E249+SQRT(1-Inputs!$B$38)*_xlfn.NORM.S.INV(RAND())</f>
        <v>0.23499639227894278</v>
      </c>
      <c r="AB249" s="23">
        <f ca="1">SQRT(Inputs!$B$38)*F249+SQRT(1-Inputs!$B$38)*_xlfn.NORM.S.INV(RAND())</f>
        <v>-0.8792278455361251</v>
      </c>
      <c r="AC249" s="23">
        <f ca="1">SQRT(Inputs!$B$38)*G249+SQRT(1-Inputs!$B$38)*_xlfn.NORM.S.INV(RAND())</f>
        <v>1.2705492469490922</v>
      </c>
      <c r="AD249" s="23">
        <f ca="1">SQRT(Inputs!$B$38)*H249+SQRT(1-Inputs!$B$38)*_xlfn.NORM.S.INV(RAND())</f>
        <v>-0.83948435234398844</v>
      </c>
      <c r="AE249" s="23">
        <f ca="1">SQRT(Inputs!$B$38)*I249+SQRT(1-Inputs!$B$38)*_xlfn.NORM.S.INV(RAND())</f>
        <v>1.3984768836157471</v>
      </c>
      <c r="AF249" s="23">
        <f ca="1">SQRT(Inputs!$B$38)*J249+SQRT(1-Inputs!$B$38)*_xlfn.NORM.S.INV(RAND())</f>
        <v>-0.76290092136331378</v>
      </c>
      <c r="AG249" s="23">
        <f ca="1">SQRT(Inputs!$B$38)*K249+SQRT(1-Inputs!$B$38)*_xlfn.NORM.S.INV(RAND())</f>
        <v>-1.2256611537180357</v>
      </c>
      <c r="AH249" s="23">
        <f ca="1">SQRT(Inputs!$B$38)*L249+SQRT(1-Inputs!$B$38)*_xlfn.NORM.S.INV(RAND())</f>
        <v>-0.93402106006851904</v>
      </c>
      <c r="AI249" s="23">
        <f ca="1">SQRT(Inputs!$B$38)*M249+SQRT(1-Inputs!$B$38)*_xlfn.NORM.S.INV(RAND())</f>
        <v>-0.76822824917397503</v>
      </c>
      <c r="AJ249" s="23">
        <f ca="1">SQRT(Inputs!$B$38)*C249+SQRT(1-Inputs!$B$38)*_xlfn.NORM.S.INV(RAND())</f>
        <v>0.92120843559165466</v>
      </c>
      <c r="AK249" s="23">
        <f ca="1">SQRT(Inputs!$B$38)*D249+SQRT(1-Inputs!$B$38)*_xlfn.NORM.S.INV(RAND())</f>
        <v>-1.2753374875275867</v>
      </c>
      <c r="AL249" s="23">
        <f ca="1">SQRT(Inputs!$B$38)*E249+SQRT(1-Inputs!$B$38)*_xlfn.NORM.S.INV(RAND())</f>
        <v>-0.33614428628820231</v>
      </c>
      <c r="AM249" s="23">
        <f ca="1">SQRT(Inputs!$B$38)*F249+SQRT(1-Inputs!$B$38)*_xlfn.NORM.S.INV(RAND())</f>
        <v>-1.7719702159834538E-2</v>
      </c>
      <c r="AN249" s="23">
        <f ca="1">SQRT(Inputs!$B$38)*G249+SQRT(1-Inputs!$B$38)*_xlfn.NORM.S.INV(RAND())</f>
        <v>0.46458368397089234</v>
      </c>
      <c r="AO249" s="23">
        <f ca="1">SQRT(Inputs!$B$38)*H249+SQRT(1-Inputs!$B$38)*_xlfn.NORM.S.INV(RAND())</f>
        <v>-0.42264763760322299</v>
      </c>
      <c r="AP249" s="23">
        <f ca="1">SQRT(Inputs!$B$38)*I249+SQRT(1-Inputs!$B$38)*_xlfn.NORM.S.INV(RAND())</f>
        <v>1.0979066672651039</v>
      </c>
      <c r="AQ249" s="23">
        <f ca="1">SQRT(Inputs!$B$38)*J249+SQRT(1-Inputs!$B$38)*_xlfn.NORM.S.INV(RAND())</f>
        <v>-0.93805080834635213</v>
      </c>
      <c r="AR249" s="23">
        <f ca="1">SQRT(Inputs!$B$38)*K249+SQRT(1-Inputs!$B$38)*_xlfn.NORM.S.INV(RAND())</f>
        <v>-0.37792965253805771</v>
      </c>
      <c r="AS249" s="23">
        <f ca="1">SQRT(Inputs!$B$38)*L249+SQRT(1-Inputs!$B$38)*_xlfn.NORM.S.INV(RAND())</f>
        <v>-1.159325309058066</v>
      </c>
      <c r="AT249" s="23">
        <f ca="1">SQRT(Inputs!$B$38)*M249+SQRT(1-Inputs!$B$38)*_xlfn.NORM.S.INV(RAND())</f>
        <v>-1.1019710370539455</v>
      </c>
      <c r="AU249" s="15">
        <f ca="1">Inputs!$B$6*EXP($B$8-0.5*C$5^2+C$5*N249)</f>
        <v>5130.7975865034859</v>
      </c>
      <c r="AV249" s="15">
        <f t="shared" ca="1" si="110"/>
        <v>6274.6610893592861</v>
      </c>
      <c r="AW249" s="15">
        <f t="shared" ca="1" si="111"/>
        <v>7712.4464934070702</v>
      </c>
      <c r="AX249" s="15">
        <f t="shared" ca="1" si="112"/>
        <v>8413.2227542606979</v>
      </c>
      <c r="AY249" s="15">
        <f t="shared" ca="1" si="113"/>
        <v>12987.331396826541</v>
      </c>
      <c r="AZ249" s="15">
        <f t="shared" ca="1" si="114"/>
        <v>14323.338251879113</v>
      </c>
      <c r="BA249" s="15">
        <f t="shared" ca="1" si="115"/>
        <v>19030.65198088569</v>
      </c>
      <c r="BB249" s="15">
        <f t="shared" ca="1" si="116"/>
        <v>21324.274512128461</v>
      </c>
      <c r="BC249" s="15">
        <f t="shared" ca="1" si="117"/>
        <v>26729.320672327915</v>
      </c>
      <c r="BD249" s="15">
        <f t="shared" ca="1" si="118"/>
        <v>36504.013857369668</v>
      </c>
      <c r="BE249" s="15">
        <f t="shared" ca="1" si="119"/>
        <v>36541.842605725513</v>
      </c>
      <c r="BF249" s="15">
        <f ca="1">Inputs!$B$13*EXP($B$9-0.5*C$6^2+C$6*Y249)</f>
        <v>20675.896143236052</v>
      </c>
      <c r="BG249" s="15">
        <f t="shared" ca="1" si="120"/>
        <v>22515.510034660747</v>
      </c>
      <c r="BH249" s="15">
        <f t="shared" ca="1" si="121"/>
        <v>28603.200871200028</v>
      </c>
      <c r="BI249" s="15">
        <f t="shared" ca="1" si="122"/>
        <v>30582.728159189279</v>
      </c>
      <c r="BJ249" s="15">
        <f t="shared" ca="1" si="123"/>
        <v>45027.936717072473</v>
      </c>
      <c r="BK249" s="15">
        <f t="shared" ca="1" si="124"/>
        <v>49294.775924356967</v>
      </c>
      <c r="BL249" s="15">
        <f t="shared" ca="1" si="125"/>
        <v>72584.013141111383</v>
      </c>
      <c r="BM249" s="15">
        <f t="shared" ca="1" si="126"/>
        <v>81153.934872576603</v>
      </c>
      <c r="BN249" s="15">
        <f t="shared" ca="1" si="127"/>
        <v>86175.160029462306</v>
      </c>
      <c r="BO249" s="15">
        <f t="shared" ca="1" si="128"/>
        <v>95120.824332449716</v>
      </c>
      <c r="BP249" s="15">
        <f t="shared" ca="1" si="129"/>
        <v>107316.78593435056</v>
      </c>
      <c r="BQ249" s="15">
        <f ca="1">Inputs!$B$20*EXP($B$10-0.5*C$7^2+C$7*AJ249)</f>
        <v>5947.1379741558603</v>
      </c>
      <c r="BR249" s="15">
        <f t="shared" ca="1" si="130"/>
        <v>5382.0530847922391</v>
      </c>
      <c r="BS249" s="15">
        <f t="shared" ca="1" si="131"/>
        <v>6691.8849692774811</v>
      </c>
      <c r="BT249" s="15">
        <f t="shared" ca="1" si="132"/>
        <v>9183.864564338206</v>
      </c>
      <c r="BU249" s="15">
        <f t="shared" ca="1" si="133"/>
        <v>14242.047566078747</v>
      </c>
      <c r="BV249" s="15">
        <f t="shared" ca="1" si="134"/>
        <v>18015.042721310732</v>
      </c>
      <c r="BW249" s="15">
        <f t="shared" ca="1" si="135"/>
        <v>31715.026105324225</v>
      </c>
      <c r="BX249" s="15">
        <f t="shared" ca="1" si="136"/>
        <v>36754.136276466896</v>
      </c>
      <c r="BY249" s="15">
        <f t="shared" ca="1" si="137"/>
        <v>47906.488814054748</v>
      </c>
      <c r="BZ249" s="15">
        <f t="shared" ca="1" si="138"/>
        <v>54317.16947282933</v>
      </c>
      <c r="CA249" s="15">
        <f t="shared" ca="1" si="139"/>
        <v>62730.044732131573</v>
      </c>
      <c r="CB249" s="15">
        <f ca="1">(AU249*DCF!C$10-DCF!C$5*MAX(AU249*DCF!C$10,0)-MAX(AU249-Inputs!$B$6,0)/Inputs!$B$10)*DCF!C$6</f>
        <v>1041.8724538209665</v>
      </c>
      <c r="CC249" s="15">
        <f ca="1">(AV249*DCF!D$10-DCF!D$5*MAX(AV249*DCF!D$10,0)-MAX(AV249-AU249,0)/Inputs!$B$10)*DCF!D$6</f>
        <v>1250.5049529609944</v>
      </c>
      <c r="CD249" s="15">
        <f ca="1">(AW249*DCF!E$10-DCF!E$5*MAX(AW249*DCF!E$10,0)-MAX(AW249-AV249,0)/Inputs!$B$10)*DCF!E$6</f>
        <v>1456.832309415496</v>
      </c>
      <c r="CE249" s="15">
        <f ca="1">(AX249*DCF!F$10-DCF!F$5*MAX(AX249*DCF!F$10,0)-MAX(AX249-AW249,0)/Inputs!$B$10)*DCF!F$6</f>
        <v>1690.7789536406237</v>
      </c>
      <c r="CF249" s="15">
        <f ca="1">(AY249*DCF!G$10-DCF!G$5*MAX(AY249*DCF!G$10,0)-MAX(AY249-AX249,0)/Inputs!$B$10)*DCF!G$6</f>
        <v>1796.6850651918337</v>
      </c>
      <c r="CG249" s="15">
        <f ca="1">(AZ249*DCF!H$10-DCF!H$5*MAX(AZ249*DCF!H$10,0)-MAX(AZ249-AY249,0)/Inputs!$B$10)*DCF!H$6</f>
        <v>2543.6544272697447</v>
      </c>
      <c r="CH249" s="15">
        <f ca="1">(BA249*DCF!I$10-DCF!I$5*MAX(BA249*DCF!I$10,0)-MAX(BA249-AZ249,0)/Inputs!$B$10)*DCF!I$6</f>
        <v>2704.0414956867708</v>
      </c>
      <c r="CI249" s="15">
        <f ca="1">(BB249*DCF!J$10-DCF!J$5*MAX(BB249*DCF!J$10,0)-MAX(BB249-BA249,0)/Inputs!$B$10)*DCF!J$6</f>
        <v>3311.734286770381</v>
      </c>
      <c r="CJ249" s="15">
        <f ca="1">(BC249*DCF!K$10-DCF!K$5*MAX(BC249*DCF!K$10,0)-MAX(BC249-BB249,0)/Inputs!$B$10)*DCF!K$6</f>
        <v>3546.3671703776413</v>
      </c>
      <c r="CK249" s="15">
        <f ca="1">(BD249*DCF!L$10-DCF!L$5*MAX(BD249*DCF!L$10,0)-MAX(BD249-BC249,0)/Inputs!$B$10)*DCF!L$6</f>
        <v>4241.4733539188537</v>
      </c>
      <c r="CL249" s="15">
        <f ca="1">(BE249*DCF!M$10-DCF!M$5*MAX(BE249*DCF!M$10,0)-MAX(BE249-BD249,0)/Inputs!$B$10)*DCF!M$6</f>
        <v>5152.0075773728977</v>
      </c>
      <c r="CM249" s="15">
        <f ca="1">(BF249*DCF!C$28-DCF!C$5*MAX(BF249*DCF!C$28,0)-MAX(BF249-Inputs!$B$13,0)/Inputs!$B$17)*DCF!C$6</f>
        <v>4164.9063042236212</v>
      </c>
      <c r="CN249" s="15">
        <f ca="1">(BG249*DCF!D$28-DCF!D$5*MAX(BG249*DCF!D$28,0)-MAX(BG249-BF249,0)/Inputs!$B$17)*DCF!D$6</f>
        <v>6238.8630100169721</v>
      </c>
      <c r="CO249" s="15">
        <f ca="1">(BH249*DCF!E$28-DCF!E$5*MAX(BH249*DCF!E$28,0)-MAX(BH249-BG249,0)/Inputs!$B$17)*DCF!E$6</f>
        <v>6901.135739859511</v>
      </c>
      <c r="CP249" s="15">
        <f ca="1">(BI249*DCF!F$28-DCF!F$5*MAX(BI249*DCF!F$28,0)-MAX(BI249-BH249,0)/Inputs!$B$17)*DCF!F$6</f>
        <v>7942.0008881891927</v>
      </c>
      <c r="CQ249" s="15">
        <f ca="1">(BJ249*DCF!G$28-DCF!G$5*MAX(BJ249*DCF!G$28,0)-MAX(BJ249-BI249,0)/Inputs!$B$17)*DCF!G$6</f>
        <v>9253.2984290162804</v>
      </c>
      <c r="CR249" s="15">
        <f ca="1">(BK249*DCF!H$28-DCF!H$5*MAX(BK249*DCF!H$28,0)-MAX(BK249-BJ249,0)/Inputs!$B$17)*DCF!H$6</f>
        <v>11528.194871804209</v>
      </c>
      <c r="CS249" s="15">
        <f ca="1">(BL249*DCF!I$28-DCF!I$5*MAX(BL249*DCF!I$28,0)-MAX(BL249-BK249,0)/Inputs!$B$17)*DCF!I$6</f>
        <v>13725.631610834165</v>
      </c>
      <c r="CT249" s="15">
        <f ca="1">(BM249*DCF!J$28-DCF!J$5*MAX(BM249*DCF!J$28,0)-MAX(BM249-BL249,0)/Inputs!$B$17)*DCF!J$6</f>
        <v>16967.762970610995</v>
      </c>
      <c r="CU249" s="15">
        <f ca="1">(BN249*DCF!K$28-DCF!K$5*MAX(BN249*DCF!K$28,0)-MAX(BN249-BM249,0)/Inputs!$B$17)*DCF!K$6</f>
        <v>17583.715699806369</v>
      </c>
      <c r="CV249" s="15">
        <f ca="1">(BO249*DCF!L$28-DCF!L$5*MAX(BO249*DCF!L$28,0)-MAX(BO249-BN249,0)/Inputs!$B$17)*DCF!L$6</f>
        <v>17966.384195749401</v>
      </c>
      <c r="CW249" s="15">
        <f ca="1">(BP249*DCF!M$28-DCF!M$5*MAX(BP249*DCF!M$28,0)-MAX(BP249-BO249,0)/Inputs!$B$17)*DCF!M$6</f>
        <v>18916.894695547711</v>
      </c>
      <c r="CX249" s="15">
        <f ca="1">(BQ249*DCF!C$46-DCF!C$5*MAX(BQ249*DCF!C$46,0)-MAX(BQ249-Inputs!$B$20,0)/Inputs!$B$24)*DCF!C$6</f>
        <v>-2641.8969797846607</v>
      </c>
      <c r="CY249" s="15">
        <f ca="1">(BR249*DCF!D$46-DCF!D$5*MAX(BR249*DCF!D$46,0)-MAX(BR249-BQ249,0)/Inputs!$B$24)*DCF!D$6</f>
        <v>-918.59095047363655</v>
      </c>
      <c r="CZ249" s="15">
        <f ca="1">(BS249*DCF!E$46-DCF!E$5*MAX(BS249*DCF!E$46,0)-MAX(BS249-BR249,0)/Inputs!$B$24)*DCF!E$6</f>
        <v>-1307.626718825599</v>
      </c>
      <c r="DA249" s="15">
        <f ca="1">(BT249*DCF!F$46-DCF!F$5*MAX(BT249*DCF!F$46,0)-MAX(BT249-BS249,0)/Inputs!$B$24)*DCF!F$6</f>
        <v>-1576.235630442216</v>
      </c>
      <c r="DB249" s="15">
        <f ca="1">(BU249*DCF!G$46-DCF!G$5*MAX(BU249*DCF!G$46,0)-MAX(BU249-BT249,0)/Inputs!$B$24)*DCF!G$6</f>
        <v>-2180.5471655647862</v>
      </c>
      <c r="DC249" s="15">
        <f ca="1">(BV249*DCF!H$46-DCF!H$5*MAX(BV249*DCF!H$46,0)-MAX(BV249-BU249,0)/Inputs!$B$24)*DCF!H$6</f>
        <v>-1172.4351269634758</v>
      </c>
      <c r="DD249" s="15">
        <f ca="1">(BW249*DCF!I$46-DCF!I$5*MAX(BW249*DCF!I$46,0)-MAX(BW249-BV249,0)/Inputs!$B$24)*DCF!I$6</f>
        <v>-3200.2644184743708</v>
      </c>
      <c r="DE249" s="15">
        <f ca="1">(BX249*DCF!J$46-DCF!J$5*MAX(BX249*DCF!J$46,0)-MAX(BX249-BW249,0)/Inputs!$B$24)*DCF!J$6</f>
        <v>205.44465961212643</v>
      </c>
      <c r="DF249" s="15">
        <f ca="1">(BY249*DCF!K$46-DCF!K$5*MAX(BY249*DCF!K$46,0)-MAX(BY249-BX249,0)/Inputs!$B$24)*DCF!K$6</f>
        <v>4.5490638683022633</v>
      </c>
      <c r="DG249" s="15">
        <f ca="1">(BZ249*DCF!L$46-DCF!L$5*MAX(BZ249*DCF!L$46,0)-MAX(BZ249-BY249,0)/Inputs!$B$24)*DCF!L$6</f>
        <v>2303.9366937479272</v>
      </c>
      <c r="DH249" s="15">
        <f ca="1">(CA249*DCF!M$46-DCF!M$5*MAX(CA249*DCF!M$46,0)-MAX(CA249-BZ249,0)/Inputs!$B$24)*DCF!M$6</f>
        <v>3159.0255374450871</v>
      </c>
      <c r="DI249" s="15">
        <f ca="1">SUM(CB249:CL249)+BE249*DCF!M$10*(1+Inputs!$B$30)*(1-Inputs!$B$33)*(1-Inputs!$B$30/Inputs!$B$31)/(Inputs!$B$29-Inputs!$B$30)*DCF!M$6</f>
        <v>130432.38323400392</v>
      </c>
      <c r="DJ249" s="15">
        <f ca="1">SUM(CM249:CW249)+BP249*DCF!M$28*(1+Inputs!$B$30)*(1-Inputs!$B$33)*(1-Inputs!$B$30/Inputs!$B$31)/(Inputs!$B$29-Inputs!$B$30)*DCF!M$6</f>
        <v>529407.5009128286</v>
      </c>
      <c r="DK249" s="15">
        <f ca="1">SUM(CX249:DH249)+CA249*DCF!M$46*(1+Inputs!$B$30)*(1-Inputs!$B$33)*(1-Inputs!$B$30/Inputs!$B$31)/(Inputs!$B$29-Inputs!$B$30)*DCF!M$6</f>
        <v>89663.438968860224</v>
      </c>
      <c r="DM249" s="15">
        <f ca="1">DI249+DJ249+DK249+Inputs!$B$34+Inputs!$B$36-Inputs!$B$35</f>
        <v>826354.32311569271</v>
      </c>
    </row>
    <row r="250" spans="1:117" x14ac:dyDescent="0.75">
      <c r="A250" s="11">
        <v>237</v>
      </c>
      <c r="C250" s="23">
        <f t="shared" ca="1" si="143"/>
        <v>2.3579261378515564</v>
      </c>
      <c r="D250" s="23">
        <f t="shared" ca="1" si="143"/>
        <v>-1.0363444225059433</v>
      </c>
      <c r="E250" s="23">
        <f t="shared" ca="1" si="143"/>
        <v>-1.1079431187989248</v>
      </c>
      <c r="F250" s="23">
        <f t="shared" ca="1" si="143"/>
        <v>-0.73369799430138016</v>
      </c>
      <c r="G250" s="23">
        <f t="shared" ca="1" si="143"/>
        <v>0.1388417518387583</v>
      </c>
      <c r="H250" s="23">
        <f t="shared" ca="1" si="143"/>
        <v>0.80865054719685814</v>
      </c>
      <c r="I250" s="23">
        <f t="shared" ca="1" si="143"/>
        <v>-0.72171860372988172</v>
      </c>
      <c r="J250" s="23">
        <f t="shared" ca="1" si="143"/>
        <v>1.0509402021626808</v>
      </c>
      <c r="K250" s="23">
        <f t="shared" ca="1" si="143"/>
        <v>2.8600279375005817</v>
      </c>
      <c r="L250" s="23">
        <f t="shared" ca="1" si="143"/>
        <v>0.13564980984592884</v>
      </c>
      <c r="M250" s="23">
        <f t="shared" ca="1" si="143"/>
        <v>-0.20887188655683664</v>
      </c>
      <c r="N250" s="23">
        <f ca="1">SQRT(Inputs!$B$38)*C250+SQRT(1-Inputs!$B$38)*_xlfn.NORM.S.INV(RAND())</f>
        <v>2.0601340031775393</v>
      </c>
      <c r="O250" s="23">
        <f ca="1">SQRT(Inputs!$B$38)*D250+SQRT(1-Inputs!$B$38)*_xlfn.NORM.S.INV(RAND())</f>
        <v>0.4821627230993577</v>
      </c>
      <c r="P250" s="23">
        <f ca="1">SQRT(Inputs!$B$38)*E250+SQRT(1-Inputs!$B$38)*_xlfn.NORM.S.INV(RAND())</f>
        <v>-1.9582117949677915</v>
      </c>
      <c r="Q250" s="23">
        <f ca="1">SQRT(Inputs!$B$38)*F250+SQRT(1-Inputs!$B$38)*_xlfn.NORM.S.INV(RAND())</f>
        <v>-1.127376495359119</v>
      </c>
      <c r="R250" s="23">
        <f ca="1">SQRT(Inputs!$B$38)*G250+SQRT(1-Inputs!$B$38)*_xlfn.NORM.S.INV(RAND())</f>
        <v>0.89975548879543876</v>
      </c>
      <c r="S250" s="23">
        <f ca="1">SQRT(Inputs!$B$38)*H250+SQRT(1-Inputs!$B$38)*_xlfn.NORM.S.INV(RAND())</f>
        <v>1.2382524608201311</v>
      </c>
      <c r="T250" s="23">
        <f ca="1">SQRT(Inputs!$B$38)*I250+SQRT(1-Inputs!$B$38)*_xlfn.NORM.S.INV(RAND())</f>
        <v>0.35786449595790376</v>
      </c>
      <c r="U250" s="23">
        <f ca="1">SQRT(Inputs!$B$38)*J250+SQRT(1-Inputs!$B$38)*_xlfn.NORM.S.INV(RAND())</f>
        <v>0.11074399788142941</v>
      </c>
      <c r="V250" s="23">
        <f ca="1">SQRT(Inputs!$B$38)*K250+SQRT(1-Inputs!$B$38)*_xlfn.NORM.S.INV(RAND())</f>
        <v>1.8821227594029266</v>
      </c>
      <c r="W250" s="23">
        <f ca="1">SQRT(Inputs!$B$38)*L250+SQRT(1-Inputs!$B$38)*_xlfn.NORM.S.INV(RAND())</f>
        <v>-1.2716116603399419</v>
      </c>
      <c r="X250" s="23">
        <f ca="1">SQRT(Inputs!$B$38)*M250+SQRT(1-Inputs!$B$38)*_xlfn.NORM.S.INV(RAND())</f>
        <v>0.9164381076035617</v>
      </c>
      <c r="Y250" s="23">
        <f ca="1">SQRT(Inputs!$B$38)*C250+SQRT(1-Inputs!$B$38)*_xlfn.NORM.S.INV(RAND())</f>
        <v>1.1868198119552051</v>
      </c>
      <c r="Z250" s="23">
        <f ca="1">SQRT(Inputs!$B$38)*D250+SQRT(1-Inputs!$B$38)*_xlfn.NORM.S.INV(RAND())</f>
        <v>-1.9719977152705197</v>
      </c>
      <c r="AA250" s="23">
        <f ca="1">SQRT(Inputs!$B$38)*E250+SQRT(1-Inputs!$B$38)*_xlfn.NORM.S.INV(RAND())</f>
        <v>-1.3688405358917137</v>
      </c>
      <c r="AB250" s="23">
        <f ca="1">SQRT(Inputs!$B$38)*F250+SQRT(1-Inputs!$B$38)*_xlfn.NORM.S.INV(RAND())</f>
        <v>1.1481340920725926</v>
      </c>
      <c r="AC250" s="23">
        <f ca="1">SQRT(Inputs!$B$38)*G250+SQRT(1-Inputs!$B$38)*_xlfn.NORM.S.INV(RAND())</f>
        <v>-6.6358396085879859E-2</v>
      </c>
      <c r="AD250" s="23">
        <f ca="1">SQRT(Inputs!$B$38)*H250+SQRT(1-Inputs!$B$38)*_xlfn.NORM.S.INV(RAND())</f>
        <v>1.1752785212267884</v>
      </c>
      <c r="AE250" s="23">
        <f ca="1">SQRT(Inputs!$B$38)*I250+SQRT(1-Inputs!$B$38)*_xlfn.NORM.S.INV(RAND())</f>
        <v>0.47453895785447725</v>
      </c>
      <c r="AF250" s="23">
        <f ca="1">SQRT(Inputs!$B$38)*J250+SQRT(1-Inputs!$B$38)*_xlfn.NORM.S.INV(RAND())</f>
        <v>2.070544952046117</v>
      </c>
      <c r="AG250" s="23">
        <f ca="1">SQRT(Inputs!$B$38)*K250+SQRT(1-Inputs!$B$38)*_xlfn.NORM.S.INV(RAND())</f>
        <v>1.0932785131852096</v>
      </c>
      <c r="AH250" s="23">
        <f ca="1">SQRT(Inputs!$B$38)*L250+SQRT(1-Inputs!$B$38)*_xlfn.NORM.S.INV(RAND())</f>
        <v>0.23916766826763641</v>
      </c>
      <c r="AI250" s="23">
        <f ca="1">SQRT(Inputs!$B$38)*M250+SQRT(1-Inputs!$B$38)*_xlfn.NORM.S.INV(RAND())</f>
        <v>7.3111217232328121E-2</v>
      </c>
      <c r="AJ250" s="23">
        <f ca="1">SQRT(Inputs!$B$38)*C250+SQRT(1-Inputs!$B$38)*_xlfn.NORM.S.INV(RAND())</f>
        <v>0.85057725474062995</v>
      </c>
      <c r="AK250" s="23">
        <f ca="1">SQRT(Inputs!$B$38)*D250+SQRT(1-Inputs!$B$38)*_xlfn.NORM.S.INV(RAND())</f>
        <v>-1.628208598655539</v>
      </c>
      <c r="AL250" s="23">
        <f ca="1">SQRT(Inputs!$B$38)*E250+SQRT(1-Inputs!$B$38)*_xlfn.NORM.S.INV(RAND())</f>
        <v>-0.28962972473832177</v>
      </c>
      <c r="AM250" s="23">
        <f ca="1">SQRT(Inputs!$B$38)*F250+SQRT(1-Inputs!$B$38)*_xlfn.NORM.S.INV(RAND())</f>
        <v>0.19307409309437162</v>
      </c>
      <c r="AN250" s="23">
        <f ca="1">SQRT(Inputs!$B$38)*G250+SQRT(1-Inputs!$B$38)*_xlfn.NORM.S.INV(RAND())</f>
        <v>0.40697691372250228</v>
      </c>
      <c r="AO250" s="23">
        <f ca="1">SQRT(Inputs!$B$38)*H250+SQRT(1-Inputs!$B$38)*_xlfn.NORM.S.INV(RAND())</f>
        <v>0.26553316544271854</v>
      </c>
      <c r="AP250" s="23">
        <f ca="1">SQRT(Inputs!$B$38)*I250+SQRT(1-Inputs!$B$38)*_xlfn.NORM.S.INV(RAND())</f>
        <v>-0.43565716214635203</v>
      </c>
      <c r="AQ250" s="23">
        <f ca="1">SQRT(Inputs!$B$38)*J250+SQRT(1-Inputs!$B$38)*_xlfn.NORM.S.INV(RAND())</f>
        <v>0.11266205192006123</v>
      </c>
      <c r="AR250" s="23">
        <f ca="1">SQRT(Inputs!$B$38)*K250+SQRT(1-Inputs!$B$38)*_xlfn.NORM.S.INV(RAND())</f>
        <v>2.5151774043924902</v>
      </c>
      <c r="AS250" s="23">
        <f ca="1">SQRT(Inputs!$B$38)*L250+SQRT(1-Inputs!$B$38)*_xlfn.NORM.S.INV(RAND())</f>
        <v>-1.0432451091008745</v>
      </c>
      <c r="AT250" s="23">
        <f ca="1">SQRT(Inputs!$B$38)*M250+SQRT(1-Inputs!$B$38)*_xlfn.NORM.S.INV(RAND())</f>
        <v>-0.53947410109105365</v>
      </c>
      <c r="AU250" s="15">
        <f ca="1">Inputs!$B$6*EXP($B$8-0.5*C$5^2+C$5*N250)</f>
        <v>6926.3803715860131</v>
      </c>
      <c r="AV250" s="15">
        <f t="shared" ca="1" si="110"/>
        <v>9050.4420103817829</v>
      </c>
      <c r="AW250" s="15">
        <f t="shared" ca="1" si="111"/>
        <v>8473.8363064338118</v>
      </c>
      <c r="AX250" s="15">
        <f t="shared" ca="1" si="112"/>
        <v>8986.5129900324882</v>
      </c>
      <c r="AY250" s="15">
        <f t="shared" ca="1" si="113"/>
        <v>12199.291369419219</v>
      </c>
      <c r="AZ250" s="15">
        <f t="shared" ca="1" si="114"/>
        <v>17099.726230293527</v>
      </c>
      <c r="BA250" s="15">
        <f t="shared" ca="1" si="115"/>
        <v>21724.305524603707</v>
      </c>
      <c r="BB250" s="15">
        <f t="shared" ca="1" si="116"/>
        <v>26893.919239600848</v>
      </c>
      <c r="BC250" s="15">
        <f t="shared" ca="1" si="117"/>
        <v>39500.541810881543</v>
      </c>
      <c r="BD250" s="15">
        <f t="shared" ca="1" si="118"/>
        <v>42965.346262125095</v>
      </c>
      <c r="BE250" s="15">
        <f t="shared" ca="1" si="119"/>
        <v>57231.682636115991</v>
      </c>
      <c r="BF250" s="15">
        <f ca="1">Inputs!$B$13*EXP($B$9-0.5*C$6^2+C$6*Y250)</f>
        <v>17499.953762582642</v>
      </c>
      <c r="BG250" s="15">
        <f t="shared" ca="1" si="120"/>
        <v>14942.175396535225</v>
      </c>
      <c r="BH250" s="15">
        <f t="shared" ca="1" si="121"/>
        <v>14548.585675565157</v>
      </c>
      <c r="BI250" s="15">
        <f t="shared" ca="1" si="122"/>
        <v>21252.213425939703</v>
      </c>
      <c r="BJ250" s="15">
        <f t="shared" ca="1" si="123"/>
        <v>25805.805582402376</v>
      </c>
      <c r="BK250" s="15">
        <f t="shared" ca="1" si="124"/>
        <v>37167.360260819289</v>
      </c>
      <c r="BL250" s="15">
        <f t="shared" ca="1" si="125"/>
        <v>48551.394594040867</v>
      </c>
      <c r="BM250" s="15">
        <f t="shared" ca="1" si="126"/>
        <v>77186.003440652814</v>
      </c>
      <c r="BN250" s="15">
        <f t="shared" ca="1" si="127"/>
        <v>108217.64928231887</v>
      </c>
      <c r="BO250" s="15">
        <f t="shared" ca="1" si="128"/>
        <v>136904.30139352765</v>
      </c>
      <c r="BP250" s="15">
        <f t="shared" ca="1" si="129"/>
        <v>169905.09643805664</v>
      </c>
      <c r="BQ250" s="15">
        <f ca="1">Inputs!$B$20*EXP($B$10-0.5*C$7^2+C$7*AJ250)</f>
        <v>5800.0029953215553</v>
      </c>
      <c r="BR250" s="15">
        <f t="shared" ca="1" si="130"/>
        <v>4692.4434910945538</v>
      </c>
      <c r="BS250" s="15">
        <f t="shared" ca="1" si="131"/>
        <v>5912.9108657746574</v>
      </c>
      <c r="BT250" s="15">
        <f t="shared" ca="1" si="132"/>
        <v>8576.181347318372</v>
      </c>
      <c r="BU250" s="15">
        <f t="shared" ca="1" si="133"/>
        <v>13115.572185729468</v>
      </c>
      <c r="BV250" s="15">
        <f t="shared" ca="1" si="134"/>
        <v>19372.505335108854</v>
      </c>
      <c r="BW250" s="15">
        <f t="shared" ca="1" si="135"/>
        <v>24652.064564534307</v>
      </c>
      <c r="BX250" s="15">
        <f t="shared" ca="1" si="136"/>
        <v>35267.49051450831</v>
      </c>
      <c r="BY250" s="15">
        <f t="shared" ca="1" si="137"/>
        <v>79956.655738337868</v>
      </c>
      <c r="BZ250" s="15">
        <f t="shared" ca="1" si="138"/>
        <v>92611.522196347432</v>
      </c>
      <c r="CA250" s="15">
        <f t="shared" ca="1" si="139"/>
        <v>118199.02486034211</v>
      </c>
      <c r="CB250" s="15">
        <f ca="1">(AU250*DCF!C$10-DCF!C$5*MAX(AU250*DCF!C$10,0)-MAX(AU250-Inputs!$B$6,0)/Inputs!$B$10)*DCF!C$6</f>
        <v>1029.069628517175</v>
      </c>
      <c r="CC250" s="15">
        <f ca="1">(AV250*DCF!D$10-DCF!D$5*MAX(AV250*DCF!D$10,0)-MAX(AV250-AU250,0)/Inputs!$B$10)*DCF!D$6</f>
        <v>1688.0870853204342</v>
      </c>
      <c r="CD250" s="15">
        <f ca="1">(AW250*DCF!E$10-DCF!E$5*MAX(AW250*DCF!E$10,0)-MAX(AW250-AV250,0)/Inputs!$B$10)*DCF!E$6</f>
        <v>1956.4739110344983</v>
      </c>
      <c r="CE250" s="15">
        <f ca="1">(AX250*DCF!F$10-DCF!F$5*MAX(AX250*DCF!F$10,0)-MAX(AX250-AW250,0)/Inputs!$B$10)*DCF!F$6</f>
        <v>1855.0661569578647</v>
      </c>
      <c r="CF250" s="15">
        <f ca="1">(AY250*DCF!G$10-DCF!G$5*MAX(AY250*DCF!G$10,0)-MAX(AY250-AX250,0)/Inputs!$B$10)*DCF!G$6</f>
        <v>1895.9886195932061</v>
      </c>
      <c r="CG250" s="15">
        <f ca="1">(AZ250*DCF!H$10-DCF!H$5*MAX(AZ250*DCF!H$10,0)-MAX(AZ250-AY250,0)/Inputs!$B$10)*DCF!H$6</f>
        <v>2449.7640514767932</v>
      </c>
      <c r="CH250" s="15">
        <f ca="1">(BA250*DCF!I$10-DCF!I$5*MAX(BA250*DCF!I$10,0)-MAX(BA250-AZ250,0)/Inputs!$B$10)*DCF!I$6</f>
        <v>3209.6450793853792</v>
      </c>
      <c r="CI250" s="15">
        <f ca="1">(BB250*DCF!J$10-DCF!J$5*MAX(BB250*DCF!J$10,0)-MAX(BB250-BA250,0)/Inputs!$B$10)*DCF!J$6</f>
        <v>3831.6891740195292</v>
      </c>
      <c r="CJ250" s="15">
        <f ca="1">(BC250*DCF!K$10-DCF!K$5*MAX(BC250*DCF!K$10,0)-MAX(BC250-BB250,0)/Inputs!$B$10)*DCF!K$6</f>
        <v>4594.2175972756268</v>
      </c>
      <c r="CK250" s="15">
        <f ca="1">(BD250*DCF!L$10-DCF!L$5*MAX(BD250*DCF!L$10,0)-MAX(BD250-BC250,0)/Inputs!$B$10)*DCF!L$6</f>
        <v>6031.9359283303584</v>
      </c>
      <c r="CL250" s="15">
        <f ca="1">(BE250*DCF!M$10-DCF!M$5*MAX(BE250*DCF!M$10,0)-MAX(BE250-BD250,0)/Inputs!$B$10)*DCF!M$6</f>
        <v>6371.8643428502255</v>
      </c>
      <c r="CM250" s="15">
        <f ca="1">(BF250*DCF!C$28-DCF!C$5*MAX(BF250*DCF!C$28,0)-MAX(BF250-Inputs!$B$13,0)/Inputs!$B$17)*DCF!C$6</f>
        <v>3929.103508797863</v>
      </c>
      <c r="CN250" s="15">
        <f ca="1">(BG250*DCF!D$28-DCF!D$5*MAX(BG250*DCF!D$28,0)-MAX(BG250-BF250,0)/Inputs!$B$17)*DCF!D$6</f>
        <v>4400.8152777795913</v>
      </c>
      <c r="CO250" s="15">
        <f ca="1">(BH250*DCF!E$28-DCF!E$5*MAX(BH250*DCF!E$28,0)-MAX(BH250-BG250,0)/Inputs!$B$17)*DCF!E$6</f>
        <v>4120.4185218880484</v>
      </c>
      <c r="CP250" s="15">
        <f ca="1">(BI250*DCF!F$28-DCF!F$5*MAX(BI250*DCF!F$28,0)-MAX(BI250-BH250,0)/Inputs!$B$17)*DCF!F$6</f>
        <v>4548.9147526362785</v>
      </c>
      <c r="CQ250" s="15">
        <f ca="1">(BJ250*DCF!G$28-DCF!G$5*MAX(BJ250*DCF!G$28,0)-MAX(BJ250-BI250,0)/Inputs!$B$17)*DCF!G$6</f>
        <v>5929.6428297178827</v>
      </c>
      <c r="CR250" s="15">
        <f ca="1">(BK250*DCF!H$28-DCF!H$5*MAX(BK250*DCF!H$28,0)-MAX(BK250-BJ250,0)/Inputs!$B$17)*DCF!H$6</f>
        <v>7426.6314984249793</v>
      </c>
      <c r="CS250" s="15">
        <f ca="1">(BL250*DCF!I$28-DCF!I$5*MAX(BL250*DCF!I$28,0)-MAX(BL250-BK250,0)/Inputs!$B$17)*DCF!I$6</f>
        <v>9783.0499643783442</v>
      </c>
      <c r="CT250" s="15">
        <f ca="1">(BM250*DCF!J$28-DCF!J$5*MAX(BM250*DCF!J$28,0)-MAX(BM250-BL250,0)/Inputs!$B$17)*DCF!J$6</f>
        <v>13422.171251625758</v>
      </c>
      <c r="CU250" s="15">
        <f ca="1">(BN250*DCF!K$28-DCF!K$5*MAX(BN250*DCF!K$28,0)-MAX(BN250-BM250,0)/Inputs!$B$17)*DCF!K$6</f>
        <v>19052.789767069411</v>
      </c>
      <c r="CV250" s="15">
        <f ca="1">(BO250*DCF!L$28-DCF!L$5*MAX(BO250*DCF!L$28,0)-MAX(BO250-BN250,0)/Inputs!$B$17)*DCF!L$6</f>
        <v>24069.339211023624</v>
      </c>
      <c r="CW250" s="15">
        <f ca="1">(BP250*DCF!M$28-DCF!M$5*MAX(BP250*DCF!M$28,0)-MAX(BP250-BO250,0)/Inputs!$B$17)*DCF!M$6</f>
        <v>28518.231842591984</v>
      </c>
      <c r="CX250" s="15">
        <f ca="1">(BQ250*DCF!C$46-DCF!C$5*MAX(BQ250*DCF!C$46,0)-MAX(BQ250-Inputs!$B$20,0)/Inputs!$B$24)*DCF!C$6</f>
        <v>-2539.9558859040794</v>
      </c>
      <c r="CY250" s="15">
        <f ca="1">(BR250*DCF!D$46-DCF!D$5*MAX(BR250*DCF!D$46,0)-MAX(BR250-BQ250,0)/Inputs!$B$24)*DCF!D$6</f>
        <v>-800.89067473305488</v>
      </c>
      <c r="CZ250" s="15">
        <f ca="1">(BS250*DCF!E$46-DCF!E$5*MAX(BS250*DCF!E$46,0)-MAX(BS250-BR250,0)/Inputs!$B$24)*DCF!E$6</f>
        <v>-1180.2866451915759</v>
      </c>
      <c r="DA250" s="15">
        <f ca="1">(BT250*DCF!F$46-DCF!F$5*MAX(BT250*DCF!F$46,0)-MAX(BT250-BS250,0)/Inputs!$B$24)*DCF!F$6</f>
        <v>-1594.3527231988935</v>
      </c>
      <c r="DB250" s="15">
        <f ca="1">(BU250*DCF!G$46-DCF!G$5*MAX(BU250*DCF!G$46,0)-MAX(BU250-BT250,0)/Inputs!$B$24)*DCF!G$6</f>
        <v>-1968.1433257509891</v>
      </c>
      <c r="DC250" s="15">
        <f ca="1">(BV250*DCF!H$46-DCF!H$5*MAX(BV250*DCF!H$46,0)-MAX(BV250-BU250,0)/Inputs!$B$24)*DCF!H$6</f>
        <v>-1944.3036393041832</v>
      </c>
      <c r="DD250" s="15">
        <f ca="1">(BW250*DCF!I$46-DCF!I$5*MAX(BW250*DCF!I$46,0)-MAX(BW250-BV250,0)/Inputs!$B$24)*DCF!I$6</f>
        <v>-946.20822657495285</v>
      </c>
      <c r="DE250" s="15">
        <f ca="1">(BX250*DCF!J$46-DCF!J$5*MAX(BX250*DCF!J$46,0)-MAX(BX250-BW250,0)/Inputs!$B$24)*DCF!J$6</f>
        <v>-1335.6638582815299</v>
      </c>
      <c r="DF250" s="15">
        <f ca="1">(BY250*DCF!K$46-DCF!K$5*MAX(BY250*DCF!K$46,0)-MAX(BY250-BX250,0)/Inputs!$B$24)*DCF!K$6</f>
        <v>-6380.2642526792824</v>
      </c>
      <c r="DG250" s="15">
        <f ca="1">(BZ250*DCF!L$46-DCF!L$5*MAX(BZ250*DCF!L$46,0)-MAX(BZ250-BY250,0)/Inputs!$B$24)*DCF!L$6</f>
        <v>3537.968395851502</v>
      </c>
      <c r="DH250" s="15">
        <f ca="1">(CA250*DCF!M$46-DCF!M$5*MAX(CA250*DCF!M$46,0)-MAX(CA250-BZ250,0)/Inputs!$B$24)*DCF!M$6</f>
        <v>3917.1135169867257</v>
      </c>
      <c r="DI250" s="15">
        <f ca="1">SUM(CB250:CL250)+BE250*DCF!M$10*(1+Inputs!$B$30)*(1-Inputs!$B$33)*(1-Inputs!$B$30/Inputs!$B$31)/(Inputs!$B$29-Inputs!$B$30)*DCF!M$6</f>
        <v>194190.33116172603</v>
      </c>
      <c r="DJ250" s="15">
        <f ca="1">SUM(CM250:CW250)+BP250*DCF!M$28*(1+Inputs!$B$30)*(1-Inputs!$B$33)*(1-Inputs!$B$30/Inputs!$B$31)/(Inputs!$B$29-Inputs!$B$30)*DCF!M$6</f>
        <v>755665.28195848886</v>
      </c>
      <c r="DK250" s="15">
        <f ca="1">SUM(CX250:DH250)+CA250*DCF!M$46*(1+Inputs!$B$30)*(1-Inputs!$B$33)*(1-Inputs!$B$30/Inputs!$B$31)/(Inputs!$B$29-Inputs!$B$30)*DCF!M$6</f>
        <v>171514.70668489995</v>
      </c>
      <c r="DM250" s="15">
        <f ca="1">DI250+DJ250+DK250+Inputs!$B$34+Inputs!$B$36-Inputs!$B$35</f>
        <v>1198221.3198051148</v>
      </c>
    </row>
    <row r="251" spans="1:117" x14ac:dyDescent="0.75">
      <c r="A251" s="11">
        <v>238</v>
      </c>
      <c r="C251" s="23">
        <f t="shared" ca="1" si="143"/>
        <v>0.11797840069333836</v>
      </c>
      <c r="D251" s="23">
        <f t="shared" ca="1" si="143"/>
        <v>-0.85584398560973651</v>
      </c>
      <c r="E251" s="23">
        <f t="shared" ca="1" si="143"/>
        <v>1.1380921222567848</v>
      </c>
      <c r="F251" s="23">
        <f t="shared" ca="1" si="143"/>
        <v>-0.48241848205946419</v>
      </c>
      <c r="G251" s="23">
        <f t="shared" ca="1" si="143"/>
        <v>-0.33627795841843461</v>
      </c>
      <c r="H251" s="23">
        <f t="shared" ca="1" si="143"/>
        <v>-0.60045013088941035</v>
      </c>
      <c r="I251" s="23">
        <f t="shared" ca="1" si="143"/>
        <v>0.61656184885570386</v>
      </c>
      <c r="J251" s="23">
        <f t="shared" ca="1" si="143"/>
        <v>-0.57816450826839383</v>
      </c>
      <c r="K251" s="23">
        <f t="shared" ca="1" si="143"/>
        <v>0.40550701143330986</v>
      </c>
      <c r="L251" s="23">
        <f t="shared" ca="1" si="143"/>
        <v>-1.3911390878114762</v>
      </c>
      <c r="M251" s="23">
        <f t="shared" ca="1" si="143"/>
        <v>0.82706149668233464</v>
      </c>
      <c r="N251" s="23">
        <f ca="1">SQRT(Inputs!$B$38)*C251+SQRT(1-Inputs!$B$38)*_xlfn.NORM.S.INV(RAND())</f>
        <v>-0.72387695139117125</v>
      </c>
      <c r="O251" s="23">
        <f ca="1">SQRT(Inputs!$B$38)*D251+SQRT(1-Inputs!$B$38)*_xlfn.NORM.S.INV(RAND())</f>
        <v>8.2633468799042153E-2</v>
      </c>
      <c r="P251" s="23">
        <f ca="1">SQRT(Inputs!$B$38)*E251+SQRT(1-Inputs!$B$38)*_xlfn.NORM.S.INV(RAND())</f>
        <v>0.4584145594701361</v>
      </c>
      <c r="Q251" s="23">
        <f ca="1">SQRT(Inputs!$B$38)*F251+SQRT(1-Inputs!$B$38)*_xlfn.NORM.S.INV(RAND())</f>
        <v>-0.12679150523857746</v>
      </c>
      <c r="R251" s="23">
        <f ca="1">SQRT(Inputs!$B$38)*G251+SQRT(1-Inputs!$B$38)*_xlfn.NORM.S.INV(RAND())</f>
        <v>-0.42602934598870917</v>
      </c>
      <c r="S251" s="23">
        <f ca="1">SQRT(Inputs!$B$38)*H251+SQRT(1-Inputs!$B$38)*_xlfn.NORM.S.INV(RAND())</f>
        <v>0.2931169354790259</v>
      </c>
      <c r="T251" s="23">
        <f ca="1">SQRT(Inputs!$B$38)*I251+SQRT(1-Inputs!$B$38)*_xlfn.NORM.S.INV(RAND())</f>
        <v>-0.4170404923648694</v>
      </c>
      <c r="U251" s="23">
        <f ca="1">SQRT(Inputs!$B$38)*J251+SQRT(1-Inputs!$B$38)*_xlfn.NORM.S.INV(RAND())</f>
        <v>0.50245891332927373</v>
      </c>
      <c r="V251" s="23">
        <f ca="1">SQRT(Inputs!$B$38)*K251+SQRT(1-Inputs!$B$38)*_xlfn.NORM.S.INV(RAND())</f>
        <v>0.54004939035252597</v>
      </c>
      <c r="W251" s="23">
        <f ca="1">SQRT(Inputs!$B$38)*L251+SQRT(1-Inputs!$B$38)*_xlfn.NORM.S.INV(RAND())</f>
        <v>-1.0194709152466095</v>
      </c>
      <c r="X251" s="23">
        <f ca="1">SQRT(Inputs!$B$38)*M251+SQRT(1-Inputs!$B$38)*_xlfn.NORM.S.INV(RAND())</f>
        <v>-0.17609405367192227</v>
      </c>
      <c r="Y251" s="23">
        <f ca="1">SQRT(Inputs!$B$38)*C251+SQRT(1-Inputs!$B$38)*_xlfn.NORM.S.INV(RAND())</f>
        <v>0.37136269575691194</v>
      </c>
      <c r="Z251" s="23">
        <f ca="1">SQRT(Inputs!$B$38)*D251+SQRT(1-Inputs!$B$38)*_xlfn.NORM.S.INV(RAND())</f>
        <v>0.68013616025249335</v>
      </c>
      <c r="AA251" s="23">
        <f ca="1">SQRT(Inputs!$B$38)*E251+SQRT(1-Inputs!$B$38)*_xlfn.NORM.S.INV(RAND())</f>
        <v>0.16082990967572153</v>
      </c>
      <c r="AB251" s="23">
        <f ca="1">SQRT(Inputs!$B$38)*F251+SQRT(1-Inputs!$B$38)*_xlfn.NORM.S.INV(RAND())</f>
        <v>-1.0086507778167262</v>
      </c>
      <c r="AC251" s="23">
        <f ca="1">SQRT(Inputs!$B$38)*G251+SQRT(1-Inputs!$B$38)*_xlfn.NORM.S.INV(RAND())</f>
        <v>0.76731863433074887</v>
      </c>
      <c r="AD251" s="23">
        <f ca="1">SQRT(Inputs!$B$38)*H251+SQRT(1-Inputs!$B$38)*_xlfn.NORM.S.INV(RAND())</f>
        <v>-0.64937225083075345</v>
      </c>
      <c r="AE251" s="23">
        <f ca="1">SQRT(Inputs!$B$38)*I251+SQRT(1-Inputs!$B$38)*_xlfn.NORM.S.INV(RAND())</f>
        <v>0.66992721547368406</v>
      </c>
      <c r="AF251" s="23">
        <f ca="1">SQRT(Inputs!$B$38)*J251+SQRT(1-Inputs!$B$38)*_xlfn.NORM.S.INV(RAND())</f>
        <v>1.5971125644076514</v>
      </c>
      <c r="AG251" s="23">
        <f ca="1">SQRT(Inputs!$B$38)*K251+SQRT(1-Inputs!$B$38)*_xlfn.NORM.S.INV(RAND())</f>
        <v>0.71428978153738465</v>
      </c>
      <c r="AH251" s="23">
        <f ca="1">SQRT(Inputs!$B$38)*L251+SQRT(1-Inputs!$B$38)*_xlfn.NORM.S.INV(RAND())</f>
        <v>0.12818839040701424</v>
      </c>
      <c r="AI251" s="23">
        <f ca="1">SQRT(Inputs!$B$38)*M251+SQRT(1-Inputs!$B$38)*_xlfn.NORM.S.INV(RAND())</f>
        <v>1.4507313110477864</v>
      </c>
      <c r="AJ251" s="23">
        <f ca="1">SQRT(Inputs!$B$38)*C251+SQRT(1-Inputs!$B$38)*_xlfn.NORM.S.INV(RAND())</f>
        <v>0.80536548520302431</v>
      </c>
      <c r="AK251" s="23">
        <f ca="1">SQRT(Inputs!$B$38)*D251+SQRT(1-Inputs!$B$38)*_xlfn.NORM.S.INV(RAND())</f>
        <v>-0.95301313563068191</v>
      </c>
      <c r="AL251" s="23">
        <f ca="1">SQRT(Inputs!$B$38)*E251+SQRT(1-Inputs!$B$38)*_xlfn.NORM.S.INV(RAND())</f>
        <v>-0.26538584321994785</v>
      </c>
      <c r="AM251" s="23">
        <f ca="1">SQRT(Inputs!$B$38)*F251+SQRT(1-Inputs!$B$38)*_xlfn.NORM.S.INV(RAND())</f>
        <v>0.32222916146463876</v>
      </c>
      <c r="AN251" s="23">
        <f ca="1">SQRT(Inputs!$B$38)*G251+SQRT(1-Inputs!$B$38)*_xlfn.NORM.S.INV(RAND())</f>
        <v>-0.22581839547131105</v>
      </c>
      <c r="AO251" s="23">
        <f ca="1">SQRT(Inputs!$B$38)*H251+SQRT(1-Inputs!$B$38)*_xlfn.NORM.S.INV(RAND())</f>
        <v>0.11959759190735975</v>
      </c>
      <c r="AP251" s="23">
        <f ca="1">SQRT(Inputs!$B$38)*I251+SQRT(1-Inputs!$B$38)*_xlfn.NORM.S.INV(RAND())</f>
        <v>-1.1458556301378573</v>
      </c>
      <c r="AQ251" s="23">
        <f ca="1">SQRT(Inputs!$B$38)*J251+SQRT(1-Inputs!$B$38)*_xlfn.NORM.S.INV(RAND())</f>
        <v>0.43704573846945127</v>
      </c>
      <c r="AR251" s="23">
        <f ca="1">SQRT(Inputs!$B$38)*K251+SQRT(1-Inputs!$B$38)*_xlfn.NORM.S.INV(RAND())</f>
        <v>0.54941380787942684</v>
      </c>
      <c r="AS251" s="23">
        <f ca="1">SQRT(Inputs!$B$38)*L251+SQRT(1-Inputs!$B$38)*_xlfn.NORM.S.INV(RAND())</f>
        <v>-0.72827875817906085</v>
      </c>
      <c r="AT251" s="23">
        <f ca="1">SQRT(Inputs!$B$38)*M251+SQRT(1-Inputs!$B$38)*_xlfn.NORM.S.INV(RAND())</f>
        <v>0.72561820060370585</v>
      </c>
      <c r="AU251" s="15">
        <f ca="1">Inputs!$B$6*EXP($B$8-0.5*C$5^2+C$5*N251)</f>
        <v>4413.5570380666622</v>
      </c>
      <c r="AV251" s="15">
        <f t="shared" ca="1" si="110"/>
        <v>5438.0122310049037</v>
      </c>
      <c r="AW251" s="15">
        <f t="shared" ca="1" si="111"/>
        <v>7053.6182173865054</v>
      </c>
      <c r="AX251" s="15">
        <f t="shared" ca="1" si="112"/>
        <v>8476.4205036162766</v>
      </c>
      <c r="AY251" s="15">
        <f t="shared" ca="1" si="113"/>
        <v>9856.2476562478969</v>
      </c>
      <c r="AZ251" s="15">
        <f t="shared" ca="1" si="114"/>
        <v>12449.896938141879</v>
      </c>
      <c r="BA251" s="15">
        <f t="shared" ca="1" si="115"/>
        <v>14584.805601061955</v>
      </c>
      <c r="BB251" s="15">
        <f t="shared" ca="1" si="116"/>
        <v>18778.161307024384</v>
      </c>
      <c r="BC251" s="15">
        <f t="shared" ca="1" si="117"/>
        <v>24229.20071735467</v>
      </c>
      <c r="BD251" s="15">
        <f t="shared" ca="1" si="118"/>
        <v>26983.394596155162</v>
      </c>
      <c r="BE251" s="15">
        <f t="shared" ca="1" si="119"/>
        <v>32538.605141964195</v>
      </c>
      <c r="BF251" s="15">
        <f ca="1">Inputs!$B$13*EXP($B$9-0.5*C$6^2+C$6*Y251)</f>
        <v>14887.705660693062</v>
      </c>
      <c r="BG251" s="15">
        <f t="shared" ca="1" si="120"/>
        <v>20513.272093018561</v>
      </c>
      <c r="BH251" s="15">
        <f t="shared" ca="1" si="121"/>
        <v>25741.005359626808</v>
      </c>
      <c r="BI251" s="15">
        <f t="shared" ca="1" si="122"/>
        <v>26979.608232477829</v>
      </c>
      <c r="BJ251" s="15">
        <f t="shared" ca="1" si="123"/>
        <v>36943.532117114832</v>
      </c>
      <c r="BK251" s="15">
        <f t="shared" ca="1" si="124"/>
        <v>41504.758159685669</v>
      </c>
      <c r="BL251" s="15">
        <f t="shared" ca="1" si="125"/>
        <v>55607.64625952721</v>
      </c>
      <c r="BM251" s="15">
        <f t="shared" ca="1" si="126"/>
        <v>83354.497954822393</v>
      </c>
      <c r="BN251" s="15">
        <f t="shared" ca="1" si="127"/>
        <v>111677.18822547412</v>
      </c>
      <c r="BO251" s="15">
        <f t="shared" ca="1" si="128"/>
        <v>139470.05041591323</v>
      </c>
      <c r="BP251" s="15">
        <f t="shared" ca="1" si="129"/>
        <v>202327.38985576903</v>
      </c>
      <c r="BQ251" s="15">
        <f ca="1">Inputs!$B$20*EXP($B$10-0.5*C$7^2+C$7*AJ251)</f>
        <v>5707.7368810287926</v>
      </c>
      <c r="BR251" s="15">
        <f t="shared" ca="1" si="130"/>
        <v>5722.1590929650656</v>
      </c>
      <c r="BS251" s="15">
        <f t="shared" ca="1" si="131"/>
        <v>7260.8282525223613</v>
      </c>
      <c r="BT251" s="15">
        <f t="shared" ca="1" si="132"/>
        <v>10894.150053179466</v>
      </c>
      <c r="BU251" s="15">
        <f t="shared" ca="1" si="133"/>
        <v>14295.146169384512</v>
      </c>
      <c r="BV251" s="15">
        <f t="shared" ca="1" si="134"/>
        <v>20431.862032113695</v>
      </c>
      <c r="BW251" s="15">
        <f t="shared" ca="1" si="135"/>
        <v>22371.513305839348</v>
      </c>
      <c r="BX251" s="15">
        <f t="shared" ca="1" si="136"/>
        <v>34155.372632583814</v>
      </c>
      <c r="BY251" s="15">
        <f t="shared" ca="1" si="137"/>
        <v>53161.998011561882</v>
      </c>
      <c r="BZ251" s="15">
        <f t="shared" ca="1" si="138"/>
        <v>65246.614827946578</v>
      </c>
      <c r="CA251" s="15">
        <f t="shared" ca="1" si="139"/>
        <v>104265.27336952821</v>
      </c>
      <c r="CB251" s="15">
        <f ca="1">(AU251*DCF!C$10-DCF!C$5*MAX(AU251*DCF!C$10,0)-MAX(AU251-Inputs!$B$6,0)/Inputs!$B$10)*DCF!C$6</f>
        <v>1046.9865067728667</v>
      </c>
      <c r="CC251" s="15">
        <f ca="1">(AV251*DCF!D$10-DCF!D$5*MAX(AV251*DCF!D$10,0)-MAX(AV251-AU251,0)/Inputs!$B$10)*DCF!D$6</f>
        <v>1075.6920530829934</v>
      </c>
      <c r="CD251" s="15">
        <f ca="1">(AW251*DCF!E$10-DCF!E$5*MAX(AW251*DCF!E$10,0)-MAX(AW251-AV251,0)/Inputs!$B$10)*DCF!E$6</f>
        <v>1264.6667891556633</v>
      </c>
      <c r="CE251" s="15">
        <f ca="1">(AX251*DCF!F$10-DCF!F$5*MAX(AX251*DCF!F$10,0)-MAX(AX251-AW251,0)/Inputs!$B$10)*DCF!F$6</f>
        <v>1554.3392068515984</v>
      </c>
      <c r="CF251" s="15">
        <f ca="1">(AY251*DCF!G$10-DCF!G$5*MAX(AY251*DCF!G$10,0)-MAX(AY251-AX251,0)/Inputs!$B$10)*DCF!G$6</f>
        <v>1765.5531496495273</v>
      </c>
      <c r="CG251" s="15">
        <f ca="1">(AZ251*DCF!H$10-DCF!H$5*MAX(AZ251*DCF!H$10,0)-MAX(AZ251-AY251,0)/Inputs!$B$10)*DCF!H$6</f>
        <v>1956.6074933146272</v>
      </c>
      <c r="CH251" s="15">
        <f ca="1">(BA251*DCF!I$10-DCF!I$5*MAX(BA251*DCF!I$10,0)-MAX(BA251-AZ251,0)/Inputs!$B$10)*DCF!I$6</f>
        <v>2313.9121068261443</v>
      </c>
      <c r="CI251" s="15">
        <f ca="1">(BB251*DCF!J$10-DCF!J$5*MAX(BB251*DCF!J$10,0)-MAX(BB251-BA251,0)/Inputs!$B$10)*DCF!J$6</f>
        <v>2586.9420954271636</v>
      </c>
      <c r="CJ251" s="15">
        <f ca="1">(BC251*DCF!K$10-DCF!K$5*MAX(BC251*DCF!K$10,0)-MAX(BC251-BB251,0)/Inputs!$B$10)*DCF!K$6</f>
        <v>3137.4496549117771</v>
      </c>
      <c r="CK251" s="15">
        <f ca="1">(BD251*DCF!L$10-DCF!L$5*MAX(BD251*DCF!L$10,0)-MAX(BD251-BC251,0)/Inputs!$B$10)*DCF!L$6</f>
        <v>3713.4471576356104</v>
      </c>
      <c r="CL251" s="15">
        <f ca="1">(BE251*DCF!M$10-DCF!M$5*MAX(BE251*DCF!M$10,0)-MAX(BE251-BD251,0)/Inputs!$B$10)*DCF!M$6</f>
        <v>3927.988784758682</v>
      </c>
      <c r="CM251" s="15">
        <f ca="1">(BF251*DCF!C$28-DCF!C$5*MAX(BF251*DCF!C$28,0)-MAX(BF251-Inputs!$B$13,0)/Inputs!$B$17)*DCF!C$6</f>
        <v>3735.1530742674777</v>
      </c>
      <c r="CN251" s="15">
        <f ca="1">(BG251*DCF!D$28-DCF!D$5*MAX(BG251*DCF!D$28,0)-MAX(BG251-BF251,0)/Inputs!$B$17)*DCF!D$6</f>
        <v>4841.4404954956217</v>
      </c>
      <c r="CO251" s="15">
        <f ca="1">(BH251*DCF!E$28-DCF!E$5*MAX(BH251*DCF!E$28,0)-MAX(BH251-BG251,0)/Inputs!$B$17)*DCF!E$6</f>
        <v>6259.9968053641596</v>
      </c>
      <c r="CP251" s="15">
        <f ca="1">(BI251*DCF!F$28-DCF!F$5*MAX(BI251*DCF!F$28,0)-MAX(BI251-BH251,0)/Inputs!$B$17)*DCF!F$6</f>
        <v>7098.7457383531791</v>
      </c>
      <c r="CQ251" s="15">
        <f ca="1">(BJ251*DCF!G$28-DCF!G$5*MAX(BJ251*DCF!G$28,0)-MAX(BJ251-BI251,0)/Inputs!$B$17)*DCF!G$6</f>
        <v>7909.4461317092073</v>
      </c>
      <c r="CR251" s="15">
        <f ca="1">(BK251*DCF!H$28-DCF!H$5*MAX(BK251*DCF!H$28,0)-MAX(BK251-BJ251,0)/Inputs!$B$17)*DCF!H$6</f>
        <v>9555.8980807888511</v>
      </c>
      <c r="CS251" s="15">
        <f ca="1">(BL251*DCF!I$28-DCF!I$5*MAX(BL251*DCF!I$28,0)-MAX(BL251-BK251,0)/Inputs!$B$17)*DCF!I$6</f>
        <v>11052.110106015571</v>
      </c>
      <c r="CT251" s="15">
        <f ca="1">(BM251*DCF!J$28-DCF!J$5*MAX(BM251*DCF!J$28,0)-MAX(BM251-BL251,0)/Inputs!$B$17)*DCF!J$6</f>
        <v>14915.966960943339</v>
      </c>
      <c r="CU251" s="15">
        <f ca="1">(BN251*DCF!K$28-DCF!K$5*MAX(BN251*DCF!K$28,0)-MAX(BN251-BM251,0)/Inputs!$B$17)*DCF!K$6</f>
        <v>20115.19736006928</v>
      </c>
      <c r="CV251" s="15">
        <f ca="1">(BO251*DCF!L$28-DCF!L$5*MAX(BO251*DCF!L$28,0)-MAX(BO251-BN251,0)/Inputs!$B$17)*DCF!L$6</f>
        <v>24682.393815653861</v>
      </c>
      <c r="CW251" s="15">
        <f ca="1">(BP251*DCF!M$28-DCF!M$5*MAX(BP251*DCF!M$28,0)-MAX(BP251-BO251,0)/Inputs!$B$17)*DCF!M$6</f>
        <v>31497.657275724385</v>
      </c>
      <c r="CX251" s="15">
        <f ca="1">(BQ251*DCF!C$46-DCF!C$5*MAX(BQ251*DCF!C$46,0)-MAX(BQ251-Inputs!$B$20,0)/Inputs!$B$24)*DCF!C$6</f>
        <v>-2476.0301716134823</v>
      </c>
      <c r="CY251" s="15">
        <f ca="1">(BR251*DCF!D$46-DCF!D$5*MAX(BR251*DCF!D$46,0)-MAX(BR251-BQ251,0)/Inputs!$B$24)*DCF!D$6</f>
        <v>-982.79295281207931</v>
      </c>
      <c r="CZ251" s="15">
        <f ca="1">(BS251*DCF!E$46-DCF!E$5*MAX(BS251*DCF!E$46,0)-MAX(BS251-BR251,0)/Inputs!$B$24)*DCF!E$6</f>
        <v>-1465.1066067167471</v>
      </c>
      <c r="DA251" s="15">
        <f ca="1">(BT251*DCF!F$46-DCF!F$5*MAX(BT251*DCF!F$46,0)-MAX(BT251-BS251,0)/Inputs!$B$24)*DCF!F$6</f>
        <v>-2116.3882106264532</v>
      </c>
      <c r="DB251" s="15">
        <f ca="1">(BU251*DCF!G$46-DCF!G$5*MAX(BU251*DCF!G$46,0)-MAX(BU251-BT251,0)/Inputs!$B$24)*DCF!G$6</f>
        <v>-1624.8883713907867</v>
      </c>
      <c r="DC251" s="15">
        <f ca="1">(BV251*DCF!H$46-DCF!H$5*MAX(BV251*DCF!H$46,0)-MAX(BV251-BU251,0)/Inputs!$B$24)*DCF!H$6</f>
        <v>-1906.946854061169</v>
      </c>
      <c r="DD251" s="15">
        <f ca="1">(BW251*DCF!I$46-DCF!I$5*MAX(BW251*DCF!I$46,0)-MAX(BW251-BV251,0)/Inputs!$B$24)*DCF!I$6</f>
        <v>-40.120073848217054</v>
      </c>
      <c r="DE251" s="15">
        <f ca="1">(BX251*DCF!J$46-DCF!J$5*MAX(BX251*DCF!J$46,0)-MAX(BX251-BW251,0)/Inputs!$B$24)*DCF!J$6</f>
        <v>-1692.1635691740521</v>
      </c>
      <c r="DF251" s="15">
        <f ca="1">(BY251*DCF!K$46-DCF!K$5*MAX(BY251*DCF!K$46,0)-MAX(BY251-BX251,0)/Inputs!$B$24)*DCF!K$6</f>
        <v>-1619.3263405929069</v>
      </c>
      <c r="DG251" s="15">
        <f ca="1">(BZ251*DCF!L$46-DCF!L$5*MAX(BZ251*DCF!L$46,0)-MAX(BZ251-BY251,0)/Inputs!$B$24)*DCF!L$6</f>
        <v>1775.408107569086</v>
      </c>
      <c r="DH251" s="15">
        <f ca="1">(CA251*DCF!M$46-DCF!M$5*MAX(CA251*DCF!M$46,0)-MAX(CA251-BZ251,0)/Inputs!$B$24)*DCF!M$6</f>
        <v>16.895707058280944</v>
      </c>
      <c r="DI251" s="15">
        <f ca="1">SUM(CB251:CL251)+BE251*DCF!M$10*(1+Inputs!$B$30)*(1-Inputs!$B$33)*(1-Inputs!$B$30/Inputs!$B$31)/(Inputs!$B$29-Inputs!$B$30)*DCF!M$6</f>
        <v>114898.95338698148</v>
      </c>
      <c r="DJ251" s="15">
        <f ca="1">SUM(CM251:CW251)+BP251*DCF!M$28*(1+Inputs!$B$30)*(1-Inputs!$B$33)*(1-Inputs!$B$30/Inputs!$B$31)/(Inputs!$B$29-Inputs!$B$30)*DCF!M$6</f>
        <v>892437.07447285834</v>
      </c>
      <c r="DK251" s="15">
        <f ca="1">SUM(CX251:DH251)+CA251*DCF!M$46*(1+Inputs!$B$30)*(1-Inputs!$B$33)*(1-Inputs!$B$30/Inputs!$B$31)/(Inputs!$B$29-Inputs!$B$30)*DCF!M$6</f>
        <v>149075.00430429197</v>
      </c>
      <c r="DM251" s="15">
        <f ca="1">DI251+DJ251+DK251+Inputs!$B$34+Inputs!$B$36-Inputs!$B$35</f>
        <v>1233262.0321641318</v>
      </c>
    </row>
    <row r="252" spans="1:117" x14ac:dyDescent="0.75">
      <c r="A252" s="11">
        <v>239</v>
      </c>
      <c r="C252" s="23">
        <f t="shared" ca="1" si="143"/>
        <v>-0.21436543302621777</v>
      </c>
      <c r="D252" s="23">
        <f t="shared" ca="1" si="143"/>
        <v>-1.0088775976170712</v>
      </c>
      <c r="E252" s="23">
        <f t="shared" ca="1" si="143"/>
        <v>0.95888263954969311</v>
      </c>
      <c r="F252" s="23">
        <f t="shared" ca="1" si="143"/>
        <v>-3.7194567453486464E-3</v>
      </c>
      <c r="G252" s="23">
        <f t="shared" ca="1" si="143"/>
        <v>-2.0336607587819304</v>
      </c>
      <c r="H252" s="23">
        <f t="shared" ca="1" si="143"/>
        <v>-1.0056155467963868</v>
      </c>
      <c r="I252" s="23">
        <f t="shared" ca="1" si="143"/>
        <v>-1.5157042660988767</v>
      </c>
      <c r="J252" s="23">
        <f t="shared" ca="1" si="143"/>
        <v>-0.26744573681836348</v>
      </c>
      <c r="K252" s="23">
        <f t="shared" ca="1" si="143"/>
        <v>6.8809160953857029E-2</v>
      </c>
      <c r="L252" s="23">
        <f t="shared" ca="1" si="143"/>
        <v>0.39682885599857864</v>
      </c>
      <c r="M252" s="23">
        <f t="shared" ca="1" si="143"/>
        <v>-0.43459041094017031</v>
      </c>
      <c r="N252" s="23">
        <f ca="1">SQRT(Inputs!$B$38)*C252+SQRT(1-Inputs!$B$38)*_xlfn.NORM.S.INV(RAND())</f>
        <v>-0.76750361020371027</v>
      </c>
      <c r="O252" s="23">
        <f ca="1">SQRT(Inputs!$B$38)*D252+SQRT(1-Inputs!$B$38)*_xlfn.NORM.S.INV(RAND())</f>
        <v>-1.0735078420239907E-2</v>
      </c>
      <c r="P252" s="23">
        <f ca="1">SQRT(Inputs!$B$38)*E252+SQRT(1-Inputs!$B$38)*_xlfn.NORM.S.INV(RAND())</f>
        <v>0.71522854559866444</v>
      </c>
      <c r="Q252" s="23">
        <f ca="1">SQRT(Inputs!$B$38)*F252+SQRT(1-Inputs!$B$38)*_xlfn.NORM.S.INV(RAND())</f>
        <v>-1.2560620873517225</v>
      </c>
      <c r="R252" s="23">
        <f ca="1">SQRT(Inputs!$B$38)*G252+SQRT(1-Inputs!$B$38)*_xlfn.NORM.S.INV(RAND())</f>
        <v>-2.6205610920555777</v>
      </c>
      <c r="S252" s="23">
        <f ca="1">SQRT(Inputs!$B$38)*H252+SQRT(1-Inputs!$B$38)*_xlfn.NORM.S.INV(RAND())</f>
        <v>1.5596715480732408</v>
      </c>
      <c r="T252" s="23">
        <f ca="1">SQRT(Inputs!$B$38)*I252+SQRT(1-Inputs!$B$38)*_xlfn.NORM.S.INV(RAND())</f>
        <v>-0.41295708407066878</v>
      </c>
      <c r="U252" s="23">
        <f ca="1">SQRT(Inputs!$B$38)*J252+SQRT(1-Inputs!$B$38)*_xlfn.NORM.S.INV(RAND())</f>
        <v>-3.0352806433004698E-2</v>
      </c>
      <c r="V252" s="23">
        <f ca="1">SQRT(Inputs!$B$38)*K252+SQRT(1-Inputs!$B$38)*_xlfn.NORM.S.INV(RAND())</f>
        <v>0.55042945165898649</v>
      </c>
      <c r="W252" s="23">
        <f ca="1">SQRT(Inputs!$B$38)*L252+SQRT(1-Inputs!$B$38)*_xlfn.NORM.S.INV(RAND())</f>
        <v>-0.82235094578830092</v>
      </c>
      <c r="X252" s="23">
        <f ca="1">SQRT(Inputs!$B$38)*M252+SQRT(1-Inputs!$B$38)*_xlfn.NORM.S.INV(RAND())</f>
        <v>-0.43914893158662394</v>
      </c>
      <c r="Y252" s="23">
        <f ca="1">SQRT(Inputs!$B$38)*C252+SQRT(1-Inputs!$B$38)*_xlfn.NORM.S.INV(RAND())</f>
        <v>-0.59600222282890913</v>
      </c>
      <c r="Z252" s="23">
        <f ca="1">SQRT(Inputs!$B$38)*D252+SQRT(1-Inputs!$B$38)*_xlfn.NORM.S.INV(RAND())</f>
        <v>0.509887994186634</v>
      </c>
      <c r="AA252" s="23">
        <f ca="1">SQRT(Inputs!$B$38)*E252+SQRT(1-Inputs!$B$38)*_xlfn.NORM.S.INV(RAND())</f>
        <v>0.5626281235549625</v>
      </c>
      <c r="AB252" s="23">
        <f ca="1">SQRT(Inputs!$B$38)*F252+SQRT(1-Inputs!$B$38)*_xlfn.NORM.S.INV(RAND())</f>
        <v>-1.1159652757571616</v>
      </c>
      <c r="AC252" s="23">
        <f ca="1">SQRT(Inputs!$B$38)*G252+SQRT(1-Inputs!$B$38)*_xlfn.NORM.S.INV(RAND())</f>
        <v>-1.0762187669998846</v>
      </c>
      <c r="AD252" s="23">
        <f ca="1">SQRT(Inputs!$B$38)*H252+SQRT(1-Inputs!$B$38)*_xlfn.NORM.S.INV(RAND())</f>
        <v>-2.1026054583525799E-2</v>
      </c>
      <c r="AE252" s="23">
        <f ca="1">SQRT(Inputs!$B$38)*I252+SQRT(1-Inputs!$B$38)*_xlfn.NORM.S.INV(RAND())</f>
        <v>0.67463335696380178</v>
      </c>
      <c r="AF252" s="23">
        <f ca="1">SQRT(Inputs!$B$38)*J252+SQRT(1-Inputs!$B$38)*_xlfn.NORM.S.INV(RAND())</f>
        <v>-2.2603611353299509</v>
      </c>
      <c r="AG252" s="23">
        <f ca="1">SQRT(Inputs!$B$38)*K252+SQRT(1-Inputs!$B$38)*_xlfn.NORM.S.INV(RAND())</f>
        <v>-0.19596348552907375</v>
      </c>
      <c r="AH252" s="23">
        <f ca="1">SQRT(Inputs!$B$38)*L252+SQRT(1-Inputs!$B$38)*_xlfn.NORM.S.INV(RAND())</f>
        <v>0.2381217071075149</v>
      </c>
      <c r="AI252" s="23">
        <f ca="1">SQRT(Inputs!$B$38)*M252+SQRT(1-Inputs!$B$38)*_xlfn.NORM.S.INV(RAND())</f>
        <v>-2.565991673919473</v>
      </c>
      <c r="AJ252" s="23">
        <f ca="1">SQRT(Inputs!$B$38)*C252+SQRT(1-Inputs!$B$38)*_xlfn.NORM.S.INV(RAND())</f>
        <v>-1.3376897944766355</v>
      </c>
      <c r="AK252" s="23">
        <f ca="1">SQRT(Inputs!$B$38)*D252+SQRT(1-Inputs!$B$38)*_xlfn.NORM.S.INV(RAND())</f>
        <v>-1.5018310254455762</v>
      </c>
      <c r="AL252" s="23">
        <f ca="1">SQRT(Inputs!$B$38)*E252+SQRT(1-Inputs!$B$38)*_xlfn.NORM.S.INV(RAND())</f>
        <v>0.56754177174040832</v>
      </c>
      <c r="AM252" s="23">
        <f ca="1">SQRT(Inputs!$B$38)*F252+SQRT(1-Inputs!$B$38)*_xlfn.NORM.S.INV(RAND())</f>
        <v>0.33233187787065721</v>
      </c>
      <c r="AN252" s="23">
        <f ca="1">SQRT(Inputs!$B$38)*G252+SQRT(1-Inputs!$B$38)*_xlfn.NORM.S.INV(RAND())</f>
        <v>-0.47148599276851488</v>
      </c>
      <c r="AO252" s="23">
        <f ca="1">SQRT(Inputs!$B$38)*H252+SQRT(1-Inputs!$B$38)*_xlfn.NORM.S.INV(RAND())</f>
        <v>-0.1403889184491719</v>
      </c>
      <c r="AP252" s="23">
        <f ca="1">SQRT(Inputs!$B$38)*I252+SQRT(1-Inputs!$B$38)*_xlfn.NORM.S.INV(RAND())</f>
        <v>0.27517166161372197</v>
      </c>
      <c r="AQ252" s="23">
        <f ca="1">SQRT(Inputs!$B$38)*J252+SQRT(1-Inputs!$B$38)*_xlfn.NORM.S.INV(RAND())</f>
        <v>-0.75311756207082292</v>
      </c>
      <c r="AR252" s="23">
        <f ca="1">SQRT(Inputs!$B$38)*K252+SQRT(1-Inputs!$B$38)*_xlfn.NORM.S.INV(RAND())</f>
        <v>-0.41116880179684301</v>
      </c>
      <c r="AS252" s="23">
        <f ca="1">SQRT(Inputs!$B$38)*L252+SQRT(1-Inputs!$B$38)*_xlfn.NORM.S.INV(RAND())</f>
        <v>-0.28799004192179889</v>
      </c>
      <c r="AT252" s="23">
        <f ca="1">SQRT(Inputs!$B$38)*M252+SQRT(1-Inputs!$B$38)*_xlfn.NORM.S.INV(RAND())</f>
        <v>1.1936869475749987</v>
      </c>
      <c r="AU252" s="15">
        <f ca="1">Inputs!$B$6*EXP($B$8-0.5*C$5^2+C$5*N252)</f>
        <v>4382.4983771569659</v>
      </c>
      <c r="AV252" s="15">
        <f t="shared" ca="1" si="110"/>
        <v>5326.1222964698245</v>
      </c>
      <c r="AW252" s="15">
        <f t="shared" ca="1" si="111"/>
        <v>7151.9849294071491</v>
      </c>
      <c r="AX252" s="15">
        <f t="shared" ca="1" si="112"/>
        <v>7463.7235777801152</v>
      </c>
      <c r="AY252" s="15">
        <f t="shared" ca="1" si="113"/>
        <v>6716.5649893301443</v>
      </c>
      <c r="AZ252" s="15">
        <f t="shared" ca="1" si="114"/>
        <v>9753.7900569972335</v>
      </c>
      <c r="BA252" s="15">
        <f t="shared" ca="1" si="115"/>
        <v>11431.25455091631</v>
      </c>
      <c r="BB252" s="15">
        <f t="shared" ca="1" si="116"/>
        <v>13952.843157337329</v>
      </c>
      <c r="BC252" s="15">
        <f t="shared" ca="1" si="117"/>
        <v>18021.207686858514</v>
      </c>
      <c r="BD252" s="15">
        <f t="shared" ca="1" si="118"/>
        <v>20443.187763791993</v>
      </c>
      <c r="BE252" s="15">
        <f t="shared" ca="1" si="119"/>
        <v>24068.312998213278</v>
      </c>
      <c r="BF252" s="15">
        <f ca="1">Inputs!$B$13*EXP($B$9-0.5*C$6^2+C$6*Y252)</f>
        <v>12289.655448219632</v>
      </c>
      <c r="BG252" s="15">
        <f t="shared" ca="1" si="120"/>
        <v>16421.228644945164</v>
      </c>
      <c r="BH252" s="15">
        <f t="shared" ca="1" si="121"/>
        <v>22026.126056155794</v>
      </c>
      <c r="BI252" s="15">
        <f t="shared" ca="1" si="122"/>
        <v>22707.779519249882</v>
      </c>
      <c r="BJ252" s="15">
        <f t="shared" ca="1" si="123"/>
        <v>23837.957245968133</v>
      </c>
      <c r="BK252" s="15">
        <f t="shared" ca="1" si="124"/>
        <v>29172.945852027507</v>
      </c>
      <c r="BL252" s="15">
        <f t="shared" ca="1" si="125"/>
        <v>39109.456180241359</v>
      </c>
      <c r="BM252" s="15">
        <f t="shared" ca="1" si="126"/>
        <v>36304.49311133146</v>
      </c>
      <c r="BN252" s="15">
        <f t="shared" ca="1" si="127"/>
        <v>43613.660300914744</v>
      </c>
      <c r="BO252" s="15">
        <f t="shared" ca="1" si="128"/>
        <v>55168.18947882967</v>
      </c>
      <c r="BP252" s="15">
        <f t="shared" ca="1" si="129"/>
        <v>50771.926881020903</v>
      </c>
      <c r="BQ252" s="15">
        <f ca="1">Inputs!$B$20*EXP($B$10-0.5*C$7^2+C$7*AJ252)</f>
        <v>2669.0376969464201</v>
      </c>
      <c r="BR252" s="15">
        <f t="shared" ca="1" si="130"/>
        <v>2247.7910951389827</v>
      </c>
      <c r="BS252" s="15">
        <f t="shared" ca="1" si="131"/>
        <v>3623.0453940763418</v>
      </c>
      <c r="BT252" s="15">
        <f t="shared" ca="1" si="132"/>
        <v>5450.4449938116068</v>
      </c>
      <c r="BU252" s="15">
        <f t="shared" ca="1" si="133"/>
        <v>6739.2402736189488</v>
      </c>
      <c r="BV252" s="15">
        <f t="shared" ca="1" si="134"/>
        <v>9084.3041964433669</v>
      </c>
      <c r="BW252" s="15">
        <f t="shared" ca="1" si="135"/>
        <v>13436.841954272924</v>
      </c>
      <c r="BX252" s="15">
        <f t="shared" ca="1" si="136"/>
        <v>16159.93221171519</v>
      </c>
      <c r="BY252" s="15">
        <f t="shared" ca="1" si="137"/>
        <v>20929.833415365196</v>
      </c>
      <c r="BZ252" s="15">
        <f t="shared" ca="1" si="138"/>
        <v>27853.144852184945</v>
      </c>
      <c r="CA252" s="15">
        <f t="shared" ca="1" si="139"/>
        <v>48370.313072483084</v>
      </c>
      <c r="CB252" s="15">
        <f ca="1">(AU252*DCF!C$10-DCF!C$5*MAX(AU252*DCF!C$10,0)-MAX(AU252-Inputs!$B$6,0)/Inputs!$B$10)*DCF!C$6</f>
        <v>1047.2079605610741</v>
      </c>
      <c r="CC252" s="15">
        <f ca="1">(AV252*DCF!D$10-DCF!D$5*MAX(AV252*DCF!D$10,0)-MAX(AV252-AU252,0)/Inputs!$B$10)*DCF!D$6</f>
        <v>1068.1282301383274</v>
      </c>
      <c r="CD252" s="15">
        <f ca="1">(AW252*DCF!E$10-DCF!E$5*MAX(AW252*DCF!E$10,0)-MAX(AW252-AV252,0)/Inputs!$B$10)*DCF!E$6</f>
        <v>1240.0195932101976</v>
      </c>
      <c r="CE252" s="15">
        <f ca="1">(AX252*DCF!F$10-DCF!F$5*MAX(AX252*DCF!F$10,0)-MAX(AX252-AW252,0)/Inputs!$B$10)*DCF!F$6</f>
        <v>1564.4538783994258</v>
      </c>
      <c r="CF252" s="15">
        <f ca="1">(AY252*DCF!G$10-DCF!G$5*MAX(AY252*DCF!G$10,0)-MAX(AY252-AX252,0)/Inputs!$B$10)*DCF!G$6</f>
        <v>1383.8800327253784</v>
      </c>
      <c r="CG252" s="15">
        <f ca="1">(AZ252*DCF!H$10-DCF!H$5*MAX(AZ252*DCF!H$10,0)-MAX(AZ252-AY252,0)/Inputs!$B$10)*DCF!H$6</f>
        <v>1354.3915755601552</v>
      </c>
      <c r="CH252" s="15">
        <f ca="1">(BA252*DCF!I$10-DCF!I$5*MAX(BA252*DCF!I$10,0)-MAX(BA252-AZ252,0)/Inputs!$B$10)*DCF!I$6</f>
        <v>1812.9102429687591</v>
      </c>
      <c r="CI252" s="15">
        <f ca="1">(BB252*DCF!J$10-DCF!J$5*MAX(BB252*DCF!J$10,0)-MAX(BB252-BA252,0)/Inputs!$B$10)*DCF!J$6</f>
        <v>2012.2350600626362</v>
      </c>
      <c r="CJ252" s="15">
        <f ca="1">(BC252*DCF!K$10-DCF!K$5*MAX(BC252*DCF!K$10,0)-MAX(BC252-BB252,0)/Inputs!$B$10)*DCF!K$6</f>
        <v>2331.6159130778674</v>
      </c>
      <c r="CK252" s="15">
        <f ca="1">(BD252*DCF!L$10-DCF!L$5*MAX(BD252*DCF!L$10,0)-MAX(BD252-BC252,0)/Inputs!$B$10)*DCF!L$6</f>
        <v>2770.0202225472503</v>
      </c>
      <c r="CL252" s="15">
        <f ca="1">(BE252*DCF!M$10-DCF!M$5*MAX(BE252*DCF!M$10,0)-MAX(BE252-BD252,0)/Inputs!$B$10)*DCF!M$6</f>
        <v>2963.2903213502163</v>
      </c>
      <c r="CM252" s="15">
        <f ca="1">(BF252*DCF!C$28-DCF!C$5*MAX(BF252*DCF!C$28,0)-MAX(BF252-Inputs!$B$13,0)/Inputs!$B$17)*DCF!C$6</f>
        <v>3542.2567841806031</v>
      </c>
      <c r="CN252" s="15">
        <f ca="1">(BG252*DCF!D$28-DCF!D$5*MAX(BG252*DCF!D$28,0)-MAX(BG252-BF252,0)/Inputs!$B$17)*DCF!D$6</f>
        <v>3954.9765781042197</v>
      </c>
      <c r="CO252" s="15">
        <f ca="1">(BH252*DCF!E$28-DCF!E$5*MAX(BH252*DCF!E$28,0)-MAX(BH252-BG252,0)/Inputs!$B$17)*DCF!E$6</f>
        <v>5133.5429765141635</v>
      </c>
      <c r="CP252" s="15">
        <f ca="1">(BI252*DCF!F$28-DCF!F$5*MAX(BI252*DCF!F$28,0)-MAX(BI252-BH252,0)/Inputs!$B$17)*DCF!F$6</f>
        <v>6040.4582096676677</v>
      </c>
      <c r="CQ252" s="15">
        <f ca="1">(BJ252*DCF!G$28-DCF!G$5*MAX(BJ252*DCF!G$28,0)-MAX(BJ252-BI252,0)/Inputs!$B$17)*DCF!G$6</f>
        <v>5994.8541366855807</v>
      </c>
      <c r="CR252" s="15">
        <f ca="1">(BK252*DCF!H$28-DCF!H$5*MAX(BK252*DCF!H$28,0)-MAX(BK252-BJ252,0)/Inputs!$B$17)*DCF!H$6</f>
        <v>6385.8838557306635</v>
      </c>
      <c r="CS252" s="15">
        <f ca="1">(BL252*DCF!I$28-DCF!I$5*MAX(BL252*DCF!I$28,0)-MAX(BL252-BK252,0)/Inputs!$B$17)*DCF!I$6</f>
        <v>7770.5135420733532</v>
      </c>
      <c r="CT252" s="15">
        <f ca="1">(BM252*DCF!J$28-DCF!J$5*MAX(BM252*DCF!J$28,0)-MAX(BM252-BL252,0)/Inputs!$B$17)*DCF!J$6</f>
        <v>8098.9158329352567</v>
      </c>
      <c r="CU252" s="15">
        <f ca="1">(BN252*DCF!K$28-DCF!K$5*MAX(BN252*DCF!K$28,0)-MAX(BN252-BM252,0)/Inputs!$B$17)*DCF!K$6</f>
        <v>8315.1981621838477</v>
      </c>
      <c r="CV252" s="15">
        <f ca="1">(BO252*DCF!L$28-DCF!L$5*MAX(BO252*DCF!L$28,0)-MAX(BO252-BN252,0)/Inputs!$B$17)*DCF!L$6</f>
        <v>9699.7975308566729</v>
      </c>
      <c r="CW252" s="15">
        <f ca="1">(BP252*DCF!M$28-DCF!M$5*MAX(BP252*DCF!M$28,0)-MAX(BP252-BO252,0)/Inputs!$B$17)*DCF!M$6</f>
        <v>9552.7674258361076</v>
      </c>
      <c r="CX252" s="15">
        <f ca="1">(BQ252*DCF!C$46-DCF!C$5*MAX(BQ252*DCF!C$46,0)-MAX(BQ252-Inputs!$B$20,0)/Inputs!$B$24)*DCF!C$6</f>
        <v>-616.40593462965819</v>
      </c>
      <c r="CY252" s="15">
        <f ca="1">(BR252*DCF!D$46-DCF!D$5*MAX(BR252*DCF!D$46,0)-MAX(BR252-BQ252,0)/Inputs!$B$24)*DCF!D$6</f>
        <v>-383.6455207742718</v>
      </c>
      <c r="CZ252" s="15">
        <f ca="1">(BS252*DCF!E$46-DCF!E$5*MAX(BS252*DCF!E$46,0)-MAX(BS252-BR252,0)/Inputs!$B$24)*DCF!E$6</f>
        <v>-970.5188105339239</v>
      </c>
      <c r="DA252" s="15">
        <f ca="1">(BT252*DCF!F$46-DCF!F$5*MAX(BT252*DCF!F$46,0)-MAX(BT252-BS252,0)/Inputs!$B$24)*DCF!F$6</f>
        <v>-1062.34982756305</v>
      </c>
      <c r="DB252" s="15">
        <f ca="1">(BU252*DCF!G$46-DCF!G$5*MAX(BU252*DCF!G$46,0)-MAX(BU252-BT252,0)/Inputs!$B$24)*DCF!G$6</f>
        <v>-660.21999633319831</v>
      </c>
      <c r="DC252" s="15">
        <f ca="1">(BV252*DCF!H$46-DCF!H$5*MAX(BV252*DCF!H$46,0)-MAX(BV252-BU252,0)/Inputs!$B$24)*DCF!H$6</f>
        <v>-728.71424557264311</v>
      </c>
      <c r="DD252" s="15">
        <f ca="1">(BW252*DCF!I$46-DCF!I$5*MAX(BW252*DCF!I$46,0)-MAX(BW252-BV252,0)/Inputs!$B$24)*DCF!I$6</f>
        <v>-939.11613730154079</v>
      </c>
      <c r="DE252" s="15">
        <f ca="1">(BX252*DCF!J$46-DCF!J$5*MAX(BX252*DCF!J$46,0)-MAX(BX252-BW252,0)/Inputs!$B$24)*DCF!J$6</f>
        <v>-44.254591683098219</v>
      </c>
      <c r="DF252" s="15">
        <f ca="1">(BY252*DCF!K$46-DCF!K$5*MAX(BY252*DCF!K$46,0)-MAX(BY252-BX252,0)/Inputs!$B$24)*DCF!K$6</f>
        <v>27.083129380614821</v>
      </c>
      <c r="DG252" s="15">
        <f ca="1">(BZ252*DCF!L$46-DCF!L$5*MAX(BZ252*DCF!L$46,0)-MAX(BZ252-BY252,0)/Inputs!$B$24)*DCF!L$6</f>
        <v>358.59081948217391</v>
      </c>
      <c r="DH252" s="15">
        <f ca="1">(CA252*DCF!M$46-DCF!M$5*MAX(CA252*DCF!M$46,0)-MAX(CA252-BZ252,0)/Inputs!$B$24)*DCF!M$6</f>
        <v>-497.19852813298564</v>
      </c>
      <c r="DI252" s="15">
        <f ca="1">SUM(CB252:CL252)+BE252*DCF!M$10*(1+Inputs!$B$30)*(1-Inputs!$B$33)*(1-Inputs!$B$30/Inputs!$B$31)/(Inputs!$B$29-Inputs!$B$30)*DCF!M$6</f>
        <v>86530.586375119325</v>
      </c>
      <c r="DJ252" s="15">
        <f ca="1">SUM(CM252:CW252)+BP252*DCF!M$28*(1+Inputs!$B$30)*(1-Inputs!$B$33)*(1-Inputs!$B$30/Inputs!$B$31)/(Inputs!$B$29-Inputs!$B$30)*DCF!M$6</f>
        <v>262887.75690024637</v>
      </c>
      <c r="DK252" s="15">
        <f ca="1">SUM(CX252:DH252)+CA252*DCF!M$46*(1+Inputs!$B$30)*(1-Inputs!$B$33)*(1-Inputs!$B$30/Inputs!$B$31)/(Inputs!$B$29-Inputs!$B$30)*DCF!M$6</f>
        <v>69269.484196279038</v>
      </c>
      <c r="DM252" s="15">
        <f ca="1">DI252+DJ252+DK252+Inputs!$B$34+Inputs!$B$36-Inputs!$B$35</f>
        <v>495538.82747164473</v>
      </c>
    </row>
    <row r="253" spans="1:117" x14ac:dyDescent="0.75">
      <c r="A253" s="11">
        <v>240</v>
      </c>
      <c r="C253" s="23">
        <f t="shared" ca="1" si="143"/>
        <v>0.7556187847163186</v>
      </c>
      <c r="D253" s="23">
        <f t="shared" ca="1" si="143"/>
        <v>-0.12059060840479655</v>
      </c>
      <c r="E253" s="23">
        <f t="shared" ca="1" si="143"/>
        <v>0.22337014780508785</v>
      </c>
      <c r="F253" s="23">
        <f t="shared" ca="1" si="143"/>
        <v>0.69432598050761396</v>
      </c>
      <c r="G253" s="23">
        <f t="shared" ca="1" si="143"/>
        <v>0.16802854560412339</v>
      </c>
      <c r="H253" s="23">
        <f t="shared" ca="1" si="143"/>
        <v>-0.83450405501385483</v>
      </c>
      <c r="I253" s="23">
        <f t="shared" ca="1" si="143"/>
        <v>1.4894979949882088</v>
      </c>
      <c r="J253" s="23">
        <f t="shared" ca="1" si="143"/>
        <v>0.46732813768823273</v>
      </c>
      <c r="K253" s="23">
        <f t="shared" ca="1" si="143"/>
        <v>1.2811139333765436</v>
      </c>
      <c r="L253" s="23">
        <f t="shared" ca="1" si="143"/>
        <v>0.33365292037384375</v>
      </c>
      <c r="M253" s="23">
        <f t="shared" ca="1" si="143"/>
        <v>-1.3498818357991407</v>
      </c>
      <c r="N253" s="23">
        <f ca="1">SQRT(Inputs!$B$38)*C253+SQRT(1-Inputs!$B$38)*_xlfn.NORM.S.INV(RAND())</f>
        <v>0.38992888815920596</v>
      </c>
      <c r="O253" s="23">
        <f ca="1">SQRT(Inputs!$B$38)*D253+SQRT(1-Inputs!$B$38)*_xlfn.NORM.S.INV(RAND())</f>
        <v>0.44545898348560764</v>
      </c>
      <c r="P253" s="23">
        <f ca="1">SQRT(Inputs!$B$38)*E253+SQRT(1-Inputs!$B$38)*_xlfn.NORM.S.INV(RAND())</f>
        <v>0.28982312449858749</v>
      </c>
      <c r="Q253" s="23">
        <f ca="1">SQRT(Inputs!$B$38)*F253+SQRT(1-Inputs!$B$38)*_xlfn.NORM.S.INV(RAND())</f>
        <v>1.0381194944578347</v>
      </c>
      <c r="R253" s="23">
        <f ca="1">SQRT(Inputs!$B$38)*G253+SQRT(1-Inputs!$B$38)*_xlfn.NORM.S.INV(RAND())</f>
        <v>-0.4164523855927309</v>
      </c>
      <c r="S253" s="23">
        <f ca="1">SQRT(Inputs!$B$38)*H253+SQRT(1-Inputs!$B$38)*_xlfn.NORM.S.INV(RAND())</f>
        <v>-0.90745629086657509</v>
      </c>
      <c r="T253" s="23">
        <f ca="1">SQRT(Inputs!$B$38)*I253+SQRT(1-Inputs!$B$38)*_xlfn.NORM.S.INV(RAND())</f>
        <v>1.3039717285779153</v>
      </c>
      <c r="U253" s="23">
        <f ca="1">SQRT(Inputs!$B$38)*J253+SQRT(1-Inputs!$B$38)*_xlfn.NORM.S.INV(RAND())</f>
        <v>0.54488213360941695</v>
      </c>
      <c r="V253" s="23">
        <f ca="1">SQRT(Inputs!$B$38)*K253+SQRT(1-Inputs!$B$38)*_xlfn.NORM.S.INV(RAND())</f>
        <v>-0.65602229718634508</v>
      </c>
      <c r="W253" s="23">
        <f ca="1">SQRT(Inputs!$B$38)*L253+SQRT(1-Inputs!$B$38)*_xlfn.NORM.S.INV(RAND())</f>
        <v>2.6038900846286737</v>
      </c>
      <c r="X253" s="23">
        <f ca="1">SQRT(Inputs!$B$38)*M253+SQRT(1-Inputs!$B$38)*_xlfn.NORM.S.INV(RAND())</f>
        <v>-1.9220993058147964</v>
      </c>
      <c r="Y253" s="23">
        <f ca="1">SQRT(Inputs!$B$38)*C253+SQRT(1-Inputs!$B$38)*_xlfn.NORM.S.INV(RAND())</f>
        <v>-7.2841970456390293E-2</v>
      </c>
      <c r="Z253" s="23">
        <f ca="1">SQRT(Inputs!$B$38)*D253+SQRT(1-Inputs!$B$38)*_xlfn.NORM.S.INV(RAND())</f>
        <v>-0.65804816569892499</v>
      </c>
      <c r="AA253" s="23">
        <f ca="1">SQRT(Inputs!$B$38)*E253+SQRT(1-Inputs!$B$38)*_xlfn.NORM.S.INV(RAND())</f>
        <v>0.93728302759211002</v>
      </c>
      <c r="AB253" s="23">
        <f ca="1">SQRT(Inputs!$B$38)*F253+SQRT(1-Inputs!$B$38)*_xlfn.NORM.S.INV(RAND())</f>
        <v>-0.63471388837091958</v>
      </c>
      <c r="AC253" s="23">
        <f ca="1">SQRT(Inputs!$B$38)*G253+SQRT(1-Inputs!$B$38)*_xlfn.NORM.S.INV(RAND())</f>
        <v>-0.43225042945160586</v>
      </c>
      <c r="AD253" s="23">
        <f ca="1">SQRT(Inputs!$B$38)*H253+SQRT(1-Inputs!$B$38)*_xlfn.NORM.S.INV(RAND())</f>
        <v>5.0636769084181743E-2</v>
      </c>
      <c r="AE253" s="23">
        <f ca="1">SQRT(Inputs!$B$38)*I253+SQRT(1-Inputs!$B$38)*_xlfn.NORM.S.INV(RAND())</f>
        <v>1.5210813665423051</v>
      </c>
      <c r="AF253" s="23">
        <f ca="1">SQRT(Inputs!$B$38)*J253+SQRT(1-Inputs!$B$38)*_xlfn.NORM.S.INV(RAND())</f>
        <v>0.68507241691175613</v>
      </c>
      <c r="AG253" s="23">
        <f ca="1">SQRT(Inputs!$B$38)*K253+SQRT(1-Inputs!$B$38)*_xlfn.NORM.S.INV(RAND())</f>
        <v>0.85274102048596911</v>
      </c>
      <c r="AH253" s="23">
        <f ca="1">SQRT(Inputs!$B$38)*L253+SQRT(1-Inputs!$B$38)*_xlfn.NORM.S.INV(RAND())</f>
        <v>0.7732506415635485</v>
      </c>
      <c r="AI253" s="23">
        <f ca="1">SQRT(Inputs!$B$38)*M253+SQRT(1-Inputs!$B$38)*_xlfn.NORM.S.INV(RAND())</f>
        <v>0.90925311033541945</v>
      </c>
      <c r="AJ253" s="23">
        <f ca="1">SQRT(Inputs!$B$38)*C253+SQRT(1-Inputs!$B$38)*_xlfn.NORM.S.INV(RAND())</f>
        <v>0.62509290426766784</v>
      </c>
      <c r="AK253" s="23">
        <f ca="1">SQRT(Inputs!$B$38)*D253+SQRT(1-Inputs!$B$38)*_xlfn.NORM.S.INV(RAND())</f>
        <v>-0.73110930882446934</v>
      </c>
      <c r="AL253" s="23">
        <f ca="1">SQRT(Inputs!$B$38)*E253+SQRT(1-Inputs!$B$38)*_xlfn.NORM.S.INV(RAND())</f>
        <v>1.1331529481101582E-3</v>
      </c>
      <c r="AM253" s="23">
        <f ca="1">SQRT(Inputs!$B$38)*F253+SQRT(1-Inputs!$B$38)*_xlfn.NORM.S.INV(RAND())</f>
        <v>-0.46430779716261777</v>
      </c>
      <c r="AN253" s="23">
        <f ca="1">SQRT(Inputs!$B$38)*G253+SQRT(1-Inputs!$B$38)*_xlfn.NORM.S.INV(RAND())</f>
        <v>-1.2306677289157459</v>
      </c>
      <c r="AO253" s="23">
        <f ca="1">SQRT(Inputs!$B$38)*H253+SQRT(1-Inputs!$B$38)*_xlfn.NORM.S.INV(RAND())</f>
        <v>-0.43428979604938212</v>
      </c>
      <c r="AP253" s="23">
        <f ca="1">SQRT(Inputs!$B$38)*I253+SQRT(1-Inputs!$B$38)*_xlfn.NORM.S.INV(RAND())</f>
        <v>1.0286848839670979</v>
      </c>
      <c r="AQ253" s="23">
        <f ca="1">SQRT(Inputs!$B$38)*J253+SQRT(1-Inputs!$B$38)*_xlfn.NORM.S.INV(RAND())</f>
        <v>-0.43630228220646872</v>
      </c>
      <c r="AR253" s="23">
        <f ca="1">SQRT(Inputs!$B$38)*K253+SQRT(1-Inputs!$B$38)*_xlfn.NORM.S.INV(RAND())</f>
        <v>0.77246649264137335</v>
      </c>
      <c r="AS253" s="23">
        <f ca="1">SQRT(Inputs!$B$38)*L253+SQRT(1-Inputs!$B$38)*_xlfn.NORM.S.INV(RAND())</f>
        <v>0.45943737413731378</v>
      </c>
      <c r="AT253" s="23">
        <f ca="1">SQRT(Inputs!$B$38)*M253+SQRT(1-Inputs!$B$38)*_xlfn.NORM.S.INV(RAND())</f>
        <v>-1.2990373915758848</v>
      </c>
      <c r="AU253" s="15">
        <f ca="1">Inputs!$B$6*EXP($B$8-0.5*C$5^2+C$5*N253)</f>
        <v>5285.5470583746101</v>
      </c>
      <c r="AV253" s="15">
        <f t="shared" ca="1" si="110"/>
        <v>6869.2555276984203</v>
      </c>
      <c r="AW253" s="15">
        <f t="shared" ca="1" si="111"/>
        <v>8709.7495649399698</v>
      </c>
      <c r="AX253" s="15">
        <f t="shared" ca="1" si="112"/>
        <v>12106.303724197305</v>
      </c>
      <c r="AY253" s="15">
        <f t="shared" ca="1" si="113"/>
        <v>14092.772017434705</v>
      </c>
      <c r="AZ253" s="15">
        <f t="shared" ca="1" si="114"/>
        <v>15596.747909261805</v>
      </c>
      <c r="BA253" s="15">
        <f t="shared" ca="1" si="115"/>
        <v>21877.330668815892</v>
      </c>
      <c r="BB253" s="15">
        <f t="shared" ca="1" si="116"/>
        <v>28287.375976789517</v>
      </c>
      <c r="BC253" s="15">
        <f t="shared" ca="1" si="117"/>
        <v>32518.948314460446</v>
      </c>
      <c r="BD253" s="15">
        <f t="shared" ca="1" si="118"/>
        <v>50825.174765916665</v>
      </c>
      <c r="BE253" s="15">
        <f t="shared" ca="1" si="119"/>
        <v>52277.740119896982</v>
      </c>
      <c r="BF253" s="15">
        <f ca="1">Inputs!$B$13*EXP($B$9-0.5*C$6^2+C$6*Y253)</f>
        <v>13632.725646463725</v>
      </c>
      <c r="BG253" s="15">
        <f t="shared" ca="1" si="120"/>
        <v>14754.523306633593</v>
      </c>
      <c r="BH253" s="15">
        <f t="shared" ca="1" si="121"/>
        <v>21059.322937581404</v>
      </c>
      <c r="BI253" s="15">
        <f t="shared" ca="1" si="122"/>
        <v>23380.342314761245</v>
      </c>
      <c r="BJ253" s="15">
        <f t="shared" ca="1" si="123"/>
        <v>26931.384946832939</v>
      </c>
      <c r="BK253" s="15">
        <f t="shared" ca="1" si="124"/>
        <v>33281.822004809452</v>
      </c>
      <c r="BL253" s="15">
        <f t="shared" ca="1" si="125"/>
        <v>49790.612397253382</v>
      </c>
      <c r="BM253" s="15">
        <f t="shared" ca="1" si="126"/>
        <v>66640.185120762937</v>
      </c>
      <c r="BN253" s="15">
        <f t="shared" ca="1" si="127"/>
        <v>90777.285008306804</v>
      </c>
      <c r="BO253" s="15">
        <f t="shared" ca="1" si="128"/>
        <v>122196.29173812844</v>
      </c>
      <c r="BP253" s="15">
        <f t="shared" ca="1" si="129"/>
        <v>166720.44411670926</v>
      </c>
      <c r="BQ253" s="15">
        <f ca="1">Inputs!$B$20*EXP($B$10-0.5*C$7^2+C$7*AJ253)</f>
        <v>5354.2093096215049</v>
      </c>
      <c r="BR253" s="15">
        <f t="shared" ca="1" si="130"/>
        <v>5759.6623558799083</v>
      </c>
      <c r="BS253" s="15">
        <f t="shared" ca="1" si="131"/>
        <v>7889.8063746300113</v>
      </c>
      <c r="BT253" s="15">
        <f t="shared" ca="1" si="132"/>
        <v>9630.8321760922481</v>
      </c>
      <c r="BU253" s="15">
        <f t="shared" ca="1" si="133"/>
        <v>9909.7634908186719</v>
      </c>
      <c r="BV253" s="15">
        <f t="shared" ca="1" si="134"/>
        <v>12502.216531688295</v>
      </c>
      <c r="BW253" s="15">
        <f t="shared" ca="1" si="135"/>
        <v>21689.725644289796</v>
      </c>
      <c r="BX253" s="15">
        <f t="shared" ca="1" si="136"/>
        <v>27795.842736810686</v>
      </c>
      <c r="BY253" s="15">
        <f t="shared" ca="1" si="137"/>
        <v>45149.801365842774</v>
      </c>
      <c r="BZ253" s="15">
        <f t="shared" ca="1" si="138"/>
        <v>68934.627080695587</v>
      </c>
      <c r="CA253" s="15">
        <f t="shared" ca="1" si="139"/>
        <v>76871.862844715637</v>
      </c>
      <c r="CB253" s="15">
        <f ca="1">(AU253*DCF!C$10-DCF!C$5*MAX(AU253*DCF!C$10,0)-MAX(AU253-Inputs!$B$6,0)/Inputs!$B$10)*DCF!C$6</f>
        <v>1040.7690625038524</v>
      </c>
      <c r="CC253" s="15">
        <f ca="1">(AV253*DCF!D$10-DCF!D$5*MAX(AV253*DCF!D$10,0)-MAX(AV253-AU253,0)/Inputs!$B$10)*DCF!D$6</f>
        <v>1288.1886355483844</v>
      </c>
      <c r="CD253" s="15">
        <f ca="1">(AW253*DCF!E$10-DCF!E$5*MAX(AW253*DCF!E$10,0)-MAX(AW253-AV253,0)/Inputs!$B$10)*DCF!E$6</f>
        <v>1596.3870518684571</v>
      </c>
      <c r="CE253" s="15">
        <f ca="1">(AX253*DCF!F$10-DCF!F$5*MAX(AX253*DCF!F$10,0)-MAX(AX253-AW253,0)/Inputs!$B$10)*DCF!F$6</f>
        <v>1936.0480992914397</v>
      </c>
      <c r="CF253" s="15">
        <f ca="1">(AY253*DCF!G$10-DCF!G$5*MAX(AY253*DCF!G$10,0)-MAX(AY253-AX253,0)/Inputs!$B$10)*DCF!G$6</f>
        <v>2521.8390763018415</v>
      </c>
      <c r="CG253" s="15">
        <f ca="1">(AZ253*DCF!H$10-DCF!H$5*MAX(AZ253*DCF!H$10,0)-MAX(AZ253-AY253,0)/Inputs!$B$10)*DCF!H$6</f>
        <v>2761.0619119218763</v>
      </c>
      <c r="CH253" s="15">
        <f ca="1">(BA253*DCF!I$10-DCF!I$5*MAX(BA253*DCF!I$10,0)-MAX(BA253-AZ253,0)/Inputs!$B$10)*DCF!I$6</f>
        <v>2965.9546014436746</v>
      </c>
      <c r="CI253" s="15">
        <f ca="1">(BB253*DCF!J$10-DCF!J$5*MAX(BB253*DCF!J$10,0)-MAX(BB253-BA253,0)/Inputs!$B$10)*DCF!J$6</f>
        <v>3882.8426161490206</v>
      </c>
      <c r="CJ253" s="15">
        <f ca="1">(BC253*DCF!K$10-DCF!K$5*MAX(BC253*DCF!K$10,0)-MAX(BC253-BB253,0)/Inputs!$B$10)*DCF!K$6</f>
        <v>4642.6727104073543</v>
      </c>
      <c r="CK253" s="15">
        <f ca="1">(BD253*DCF!L$10-DCF!L$5*MAX(BD253*DCF!L$10,0)-MAX(BD253-BC253,0)/Inputs!$B$10)*DCF!L$6</f>
        <v>5298.1113607395846</v>
      </c>
      <c r="CL253" s="15">
        <f ca="1">(BE253*DCF!M$10-DCF!M$5*MAX(BE253*DCF!M$10,0)-MAX(BE253-BD253,0)/Inputs!$B$10)*DCF!M$6</f>
        <v>7203.5408415821585</v>
      </c>
      <c r="CM253" s="15">
        <f ca="1">(BF253*DCF!C$28-DCF!C$5*MAX(BF253*DCF!C$28,0)-MAX(BF253-Inputs!$B$13,0)/Inputs!$B$17)*DCF!C$6</f>
        <v>3641.9751257752723</v>
      </c>
      <c r="CN253" s="15">
        <f ca="1">(BG253*DCF!D$28-DCF!D$5*MAX(BG253*DCF!D$28,0)-MAX(BG253-BF253,0)/Inputs!$B$17)*DCF!D$6</f>
        <v>4106.2165344171099</v>
      </c>
      <c r="CO253" s="15">
        <f ca="1">(BH253*DCF!E$28-DCF!E$5*MAX(BH253*DCF!E$28,0)-MAX(BH253-BG253,0)/Inputs!$B$17)*DCF!E$6</f>
        <v>4721.7860245003212</v>
      </c>
      <c r="CP253" s="15">
        <f ca="1">(BI253*DCF!F$28-DCF!F$5*MAX(BI253*DCF!F$28,0)-MAX(BI253-BH253,0)/Inputs!$B$17)*DCF!F$6</f>
        <v>5924.5688159506608</v>
      </c>
      <c r="CQ253" s="15">
        <f ca="1">(BJ253*DCF!G$28-DCF!G$5*MAX(BJ253*DCF!G$28,0)-MAX(BJ253-BI253,0)/Inputs!$B$17)*DCF!G$6</f>
        <v>6390.3018615879892</v>
      </c>
      <c r="CR253" s="15">
        <f ca="1">(BK253*DCF!H$28-DCF!H$5*MAX(BK253*DCF!H$28,0)-MAX(BK253-BJ253,0)/Inputs!$B$17)*DCF!H$6</f>
        <v>7244.2820680887044</v>
      </c>
      <c r="CS253" s="15">
        <f ca="1">(BL253*DCF!I$28-DCF!I$5*MAX(BL253*DCF!I$28,0)-MAX(BL253-BK253,0)/Inputs!$B$17)*DCF!I$6</f>
        <v>9338.8961891169256</v>
      </c>
      <c r="CT253" s="15">
        <f ca="1">(BM253*DCF!J$28-DCF!J$5*MAX(BM253*DCF!J$28,0)-MAX(BM253-BL253,0)/Inputs!$B$17)*DCF!J$6</f>
        <v>12632.177810008017</v>
      </c>
      <c r="CU253" s="15">
        <f ca="1">(BN253*DCF!K$28-DCF!K$5*MAX(BN253*DCF!K$28,0)-MAX(BN253-BM253,0)/Inputs!$B$17)*DCF!K$6</f>
        <v>16214.167299428243</v>
      </c>
      <c r="CV253" s="15">
        <f ca="1">(BO253*DCF!L$28-DCF!L$5*MAX(BO253*DCF!L$28,0)-MAX(BO253-BN253,0)/Inputs!$B$17)*DCF!L$6</f>
        <v>20825.612084251119</v>
      </c>
      <c r="CW253" s="15">
        <f ca="1">(BP253*DCF!M$28-DCF!M$5*MAX(BP253*DCF!M$28,0)-MAX(BP253-BO253,0)/Inputs!$B$17)*DCF!M$6</f>
        <v>26714.52302566982</v>
      </c>
      <c r="CX253" s="15">
        <f ca="1">(BQ253*DCF!C$46-DCF!C$5*MAX(BQ253*DCF!C$46,0)-MAX(BQ253-Inputs!$B$20,0)/Inputs!$B$24)*DCF!C$6</f>
        <v>-2231.0919004306038</v>
      </c>
      <c r="CY253" s="15">
        <f ca="1">(BR253*DCF!D$46-DCF!D$5*MAX(BR253*DCF!D$46,0)-MAX(BR253-BQ253,0)/Inputs!$B$24)*DCF!D$6</f>
        <v>-1156.0434963588762</v>
      </c>
      <c r="CZ253" s="15">
        <f ca="1">(BS253*DCF!E$46-DCF!E$5*MAX(BS253*DCF!E$46,0)-MAX(BS253-BR253,0)/Inputs!$B$24)*DCF!E$6</f>
        <v>-1772.6274712375291</v>
      </c>
      <c r="DA253" s="15">
        <f ca="1">(BT253*DCF!F$46-DCF!F$5*MAX(BT253*DCF!F$46,0)-MAX(BT253-BS253,0)/Inputs!$B$24)*DCF!F$6</f>
        <v>-1335.3406221654186</v>
      </c>
      <c r="DB253" s="15">
        <f ca="1">(BU253*DCF!G$46-DCF!G$5*MAX(BU253*DCF!G$46,0)-MAX(BU253-BT253,0)/Inputs!$B$24)*DCF!G$6</f>
        <v>-427.17184779327027</v>
      </c>
      <c r="DC253" s="15">
        <f ca="1">(BV253*DCF!H$46-DCF!H$5*MAX(BV253*DCF!H$46,0)-MAX(BV253-BU253,0)/Inputs!$B$24)*DCF!H$6</f>
        <v>-805.5888982269156</v>
      </c>
      <c r="DD253" s="15">
        <f ca="1">(BW253*DCF!I$46-DCF!I$5*MAX(BW253*DCF!I$46,0)-MAX(BW253-BV253,0)/Inputs!$B$24)*DCF!I$6</f>
        <v>-2136.4458223496713</v>
      </c>
      <c r="DE253" s="15">
        <f ca="1">(BX253*DCF!J$46-DCF!J$5*MAX(BX253*DCF!J$46,0)-MAX(BX253-BW253,0)/Inputs!$B$24)*DCF!J$6</f>
        <v>-453.28377758235376</v>
      </c>
      <c r="DF253" s="15">
        <f ca="1">(BY253*DCF!K$46-DCF!K$5*MAX(BY253*DCF!K$46,0)-MAX(BY253-BX253,0)/Inputs!$B$24)*DCF!K$6</f>
        <v>-1672.1503949093794</v>
      </c>
      <c r="DG253" s="15">
        <f ca="1">(BZ253*DCF!L$46-DCF!L$5*MAX(BZ253*DCF!L$46,0)-MAX(BZ253-BY253,0)/Inputs!$B$24)*DCF!L$6</f>
        <v>-617.45292904457676</v>
      </c>
      <c r="DH253" s="15">
        <f ca="1">(CA253*DCF!M$46-DCF!M$5*MAX(CA253*DCF!M$46,0)-MAX(CA253-BZ253,0)/Inputs!$B$24)*DCF!M$6</f>
        <v>4367.1239481263929</v>
      </c>
      <c r="DI253" s="15">
        <f ca="1">SUM(CB253:CL253)+BE253*DCF!M$10*(1+Inputs!$B$30)*(1-Inputs!$B$33)*(1-Inputs!$B$30/Inputs!$B$31)/(Inputs!$B$29-Inputs!$B$30)*DCF!M$6</f>
        <v>180627.05802297709</v>
      </c>
      <c r="DJ253" s="15">
        <f ca="1">SUM(CM253:CW253)+BP253*DCF!M$28*(1+Inputs!$B$30)*(1-Inputs!$B$33)*(1-Inputs!$B$30/Inputs!$B$31)/(Inputs!$B$29-Inputs!$B$30)*DCF!M$6</f>
        <v>736401.44100737991</v>
      </c>
      <c r="DK253" s="15">
        <f ca="1">SUM(CX253:DH253)+CA253*DCF!M$46*(1+Inputs!$B$30)*(1-Inputs!$B$33)*(1-Inputs!$B$30/Inputs!$B$31)/(Inputs!$B$29-Inputs!$B$30)*DCF!M$6</f>
        <v>110612.93280024678</v>
      </c>
      <c r="DM253" s="15">
        <f ca="1">DI253+DJ253+DK253+Inputs!$B$34+Inputs!$B$36-Inputs!$B$35</f>
        <v>1104492.4318306036</v>
      </c>
    </row>
    <row r="254" spans="1:117" x14ac:dyDescent="0.75">
      <c r="A254" s="11">
        <v>241</v>
      </c>
      <c r="C254" s="23">
        <f t="shared" ref="C254:M263" ca="1" si="144">_xlfn.NORM.S.INV(RAND())</f>
        <v>-0.2458483351511761</v>
      </c>
      <c r="D254" s="23">
        <f t="shared" ca="1" si="144"/>
        <v>-0.31920499086242954</v>
      </c>
      <c r="E254" s="23">
        <f t="shared" ca="1" si="144"/>
        <v>1.0616097708974879</v>
      </c>
      <c r="F254" s="23">
        <f t="shared" ca="1" si="144"/>
        <v>-0.51628618332609744</v>
      </c>
      <c r="G254" s="23">
        <f t="shared" ca="1" si="144"/>
        <v>1.9228593762113841</v>
      </c>
      <c r="H254" s="23">
        <f t="shared" ca="1" si="144"/>
        <v>-1.3600137938563945</v>
      </c>
      <c r="I254" s="23">
        <f t="shared" ca="1" si="144"/>
        <v>6.5307400267406612E-2</v>
      </c>
      <c r="J254" s="23">
        <f t="shared" ca="1" si="144"/>
        <v>-0.20445028834314727</v>
      </c>
      <c r="K254" s="23">
        <f t="shared" ca="1" si="144"/>
        <v>1.105334455885588</v>
      </c>
      <c r="L254" s="23">
        <f t="shared" ca="1" si="144"/>
        <v>0.77969965345674097</v>
      </c>
      <c r="M254" s="23">
        <f t="shared" ca="1" si="144"/>
        <v>-3.5684113376538096E-2</v>
      </c>
      <c r="N254" s="23">
        <f ca="1">SQRT(Inputs!$B$38)*C254+SQRT(1-Inputs!$B$38)*_xlfn.NORM.S.INV(RAND())</f>
        <v>-0.27637839405599612</v>
      </c>
      <c r="O254" s="23">
        <f ca="1">SQRT(Inputs!$B$38)*D254+SQRT(1-Inputs!$B$38)*_xlfn.NORM.S.INV(RAND())</f>
        <v>-0.25916344634426969</v>
      </c>
      <c r="P254" s="23">
        <f ca="1">SQRT(Inputs!$B$38)*E254+SQRT(1-Inputs!$B$38)*_xlfn.NORM.S.INV(RAND())</f>
        <v>1.2318113485611941</v>
      </c>
      <c r="Q254" s="23">
        <f ca="1">SQRT(Inputs!$B$38)*F254+SQRT(1-Inputs!$B$38)*_xlfn.NORM.S.INV(RAND())</f>
        <v>-1.4298171677498028E-2</v>
      </c>
      <c r="R254" s="23">
        <f ca="1">SQRT(Inputs!$B$38)*G254+SQRT(1-Inputs!$B$38)*_xlfn.NORM.S.INV(RAND())</f>
        <v>1.6037988840505601</v>
      </c>
      <c r="S254" s="23">
        <f ca="1">SQRT(Inputs!$B$38)*H254+SQRT(1-Inputs!$B$38)*_xlfn.NORM.S.INV(RAND())</f>
        <v>-0.30819171184532779</v>
      </c>
      <c r="T254" s="23">
        <f ca="1">SQRT(Inputs!$B$38)*I254+SQRT(1-Inputs!$B$38)*_xlfn.NORM.S.INV(RAND())</f>
        <v>-0.26929162679382529</v>
      </c>
      <c r="U254" s="23">
        <f ca="1">SQRT(Inputs!$B$38)*J254+SQRT(1-Inputs!$B$38)*_xlfn.NORM.S.INV(RAND())</f>
        <v>-0.73538620366415719</v>
      </c>
      <c r="V254" s="23">
        <f ca="1">SQRT(Inputs!$B$38)*K254+SQRT(1-Inputs!$B$38)*_xlfn.NORM.S.INV(RAND())</f>
        <v>1.0047398275213897</v>
      </c>
      <c r="W254" s="23">
        <f ca="1">SQRT(Inputs!$B$38)*L254+SQRT(1-Inputs!$B$38)*_xlfn.NORM.S.INV(RAND())</f>
        <v>0.45896037469154483</v>
      </c>
      <c r="X254" s="23">
        <f ca="1">SQRT(Inputs!$B$38)*M254+SQRT(1-Inputs!$B$38)*_xlfn.NORM.S.INV(RAND())</f>
        <v>-0.33420337895966101</v>
      </c>
      <c r="Y254" s="23">
        <f ca="1">SQRT(Inputs!$B$38)*C254+SQRT(1-Inputs!$B$38)*_xlfn.NORM.S.INV(RAND())</f>
        <v>-0.66712087184581959</v>
      </c>
      <c r="Z254" s="23">
        <f ca="1">SQRT(Inputs!$B$38)*D254+SQRT(1-Inputs!$B$38)*_xlfn.NORM.S.INV(RAND())</f>
        <v>-4.9226145401481902E-2</v>
      </c>
      <c r="AA254" s="23">
        <f ca="1">SQRT(Inputs!$B$38)*E254+SQRT(1-Inputs!$B$38)*_xlfn.NORM.S.INV(RAND())</f>
        <v>0.14754948306244903</v>
      </c>
      <c r="AB254" s="23">
        <f ca="1">SQRT(Inputs!$B$38)*F254+SQRT(1-Inputs!$B$38)*_xlfn.NORM.S.INV(RAND())</f>
        <v>0.25672913837617867</v>
      </c>
      <c r="AC254" s="23">
        <f ca="1">SQRT(Inputs!$B$38)*G254+SQRT(1-Inputs!$B$38)*_xlfn.NORM.S.INV(RAND())</f>
        <v>1.6124454548522829</v>
      </c>
      <c r="AD254" s="23">
        <f ca="1">SQRT(Inputs!$B$38)*H254+SQRT(1-Inputs!$B$38)*_xlfn.NORM.S.INV(RAND())</f>
        <v>7.9918990369252429E-2</v>
      </c>
      <c r="AE254" s="23">
        <f ca="1">SQRT(Inputs!$B$38)*I254+SQRT(1-Inputs!$B$38)*_xlfn.NORM.S.INV(RAND())</f>
        <v>-0.35946683930914614</v>
      </c>
      <c r="AF254" s="23">
        <f ca="1">SQRT(Inputs!$B$38)*J254+SQRT(1-Inputs!$B$38)*_xlfn.NORM.S.INV(RAND())</f>
        <v>1.2848953656901858</v>
      </c>
      <c r="AG254" s="23">
        <f ca="1">SQRT(Inputs!$B$38)*K254+SQRT(1-Inputs!$B$38)*_xlfn.NORM.S.INV(RAND())</f>
        <v>0.93088480930602224</v>
      </c>
      <c r="AH254" s="23">
        <f ca="1">SQRT(Inputs!$B$38)*L254+SQRT(1-Inputs!$B$38)*_xlfn.NORM.S.INV(RAND())</f>
        <v>0.1531903778766594</v>
      </c>
      <c r="AI254" s="23">
        <f ca="1">SQRT(Inputs!$B$38)*M254+SQRT(1-Inputs!$B$38)*_xlfn.NORM.S.INV(RAND())</f>
        <v>0.39359520151670402</v>
      </c>
      <c r="AJ254" s="23">
        <f ca="1">SQRT(Inputs!$B$38)*C254+SQRT(1-Inputs!$B$38)*_xlfn.NORM.S.INV(RAND())</f>
        <v>0.29387493541923082</v>
      </c>
      <c r="AK254" s="23">
        <f ca="1">SQRT(Inputs!$B$38)*D254+SQRT(1-Inputs!$B$38)*_xlfn.NORM.S.INV(RAND())</f>
        <v>9.6282345733529784E-2</v>
      </c>
      <c r="AL254" s="23">
        <f ca="1">SQRT(Inputs!$B$38)*E254+SQRT(1-Inputs!$B$38)*_xlfn.NORM.S.INV(RAND())</f>
        <v>0.18224020927129753</v>
      </c>
      <c r="AM254" s="23">
        <f ca="1">SQRT(Inputs!$B$38)*F254+SQRT(1-Inputs!$B$38)*_xlfn.NORM.S.INV(RAND())</f>
        <v>-0.93823749033462955</v>
      </c>
      <c r="AN254" s="23">
        <f ca="1">SQRT(Inputs!$B$38)*G254+SQRT(1-Inputs!$B$38)*_xlfn.NORM.S.INV(RAND())</f>
        <v>0.15878514438170532</v>
      </c>
      <c r="AO254" s="23">
        <f ca="1">SQRT(Inputs!$B$38)*H254+SQRT(1-Inputs!$B$38)*_xlfn.NORM.S.INV(RAND())</f>
        <v>-2.4618506186667557</v>
      </c>
      <c r="AP254" s="23">
        <f ca="1">SQRT(Inputs!$B$38)*I254+SQRT(1-Inputs!$B$38)*_xlfn.NORM.S.INV(RAND())</f>
        <v>-1.7727260836772325</v>
      </c>
      <c r="AQ254" s="23">
        <f ca="1">SQRT(Inputs!$B$38)*J254+SQRT(1-Inputs!$B$38)*_xlfn.NORM.S.INV(RAND())</f>
        <v>-0.68544570193206578</v>
      </c>
      <c r="AR254" s="23">
        <f ca="1">SQRT(Inputs!$B$38)*K254+SQRT(1-Inputs!$B$38)*_xlfn.NORM.S.INV(RAND())</f>
        <v>0.57787098939130377</v>
      </c>
      <c r="AS254" s="23">
        <f ca="1">SQRT(Inputs!$B$38)*L254+SQRT(1-Inputs!$B$38)*_xlfn.NORM.S.INV(RAND())</f>
        <v>-0.28292257447916641</v>
      </c>
      <c r="AT254" s="23">
        <f ca="1">SQRT(Inputs!$B$38)*M254+SQRT(1-Inputs!$B$38)*_xlfn.NORM.S.INV(RAND())</f>
        <v>0.63466077472697724</v>
      </c>
      <c r="AU254" s="15">
        <f ca="1">Inputs!$B$6*EXP($B$8-0.5*C$5^2+C$5*N254)</f>
        <v>4745.1304159799665</v>
      </c>
      <c r="AV254" s="15">
        <f t="shared" ca="1" si="110"/>
        <v>5559.9909327008054</v>
      </c>
      <c r="AW254" s="15">
        <f t="shared" ca="1" si="111"/>
        <v>8004.7910879277761</v>
      </c>
      <c r="AX254" s="15">
        <f t="shared" ca="1" si="112"/>
        <v>9755.604195575952</v>
      </c>
      <c r="AY254" s="15">
        <f t="shared" ca="1" si="113"/>
        <v>14378.27890966855</v>
      </c>
      <c r="AZ254" s="15">
        <f t="shared" ca="1" si="114"/>
        <v>16998.238302406735</v>
      </c>
      <c r="BA254" s="15">
        <f t="shared" ca="1" si="115"/>
        <v>20223.412958192923</v>
      </c>
      <c r="BB254" s="15">
        <f t="shared" ca="1" si="116"/>
        <v>23000.961209500085</v>
      </c>
      <c r="BC254" s="15">
        <f t="shared" ca="1" si="117"/>
        <v>31039.373391024921</v>
      </c>
      <c r="BD254" s="15">
        <f t="shared" ca="1" si="118"/>
        <v>39694.098243049601</v>
      </c>
      <c r="BE254" s="15">
        <f t="shared" ca="1" si="119"/>
        <v>47181.763130070649</v>
      </c>
      <c r="BF254" s="15">
        <f ca="1">Inputs!$B$13*EXP($B$9-0.5*C$6^2+C$6*Y254)</f>
        <v>12117.59804799807</v>
      </c>
      <c r="BG254" s="15">
        <f t="shared" ca="1" si="120"/>
        <v>14637.55015784068</v>
      </c>
      <c r="BH254" s="15">
        <f t="shared" ca="1" si="121"/>
        <v>18327.46331432807</v>
      </c>
      <c r="BI254" s="15">
        <f t="shared" ca="1" si="122"/>
        <v>23339.876745986166</v>
      </c>
      <c r="BJ254" s="15">
        <f t="shared" ca="1" si="123"/>
        <v>36100.035902064701</v>
      </c>
      <c r="BK254" s="15">
        <f t="shared" ca="1" si="124"/>
        <v>44790.652463729632</v>
      </c>
      <c r="BL254" s="15">
        <f t="shared" ca="1" si="125"/>
        <v>52515.651412760781</v>
      </c>
      <c r="BM254" s="15">
        <f t="shared" ca="1" si="126"/>
        <v>75724.906150162293</v>
      </c>
      <c r="BN254" s="15">
        <f t="shared" ca="1" si="127"/>
        <v>104122.99656608015</v>
      </c>
      <c r="BO254" s="15">
        <f t="shared" ca="1" si="128"/>
        <v>130414.32799690626</v>
      </c>
      <c r="BP254" s="15">
        <f t="shared" ca="1" si="129"/>
        <v>167835.45565686221</v>
      </c>
      <c r="BQ254" s="15">
        <f ca="1">Inputs!$B$20*EXP($B$10-0.5*C$7^2+C$7*AJ254)</f>
        <v>4760.752570555399</v>
      </c>
      <c r="BR254" s="15">
        <f t="shared" ca="1" si="130"/>
        <v>6660.3006475046586</v>
      </c>
      <c r="BS254" s="15">
        <f t="shared" ca="1" si="131"/>
        <v>9610.6498114708102</v>
      </c>
      <c r="BT254" s="15">
        <f t="shared" ca="1" si="132"/>
        <v>10359.902685984332</v>
      </c>
      <c r="BU254" s="15">
        <f t="shared" ca="1" si="133"/>
        <v>14919.952430795131</v>
      </c>
      <c r="BV254" s="15">
        <f t="shared" ca="1" si="134"/>
        <v>11920.723496987757</v>
      </c>
      <c r="BW254" s="15">
        <f t="shared" ca="1" si="135"/>
        <v>11430.606923286035</v>
      </c>
      <c r="BX254" s="15">
        <f t="shared" ca="1" si="136"/>
        <v>13934.887075212529</v>
      </c>
      <c r="BY254" s="15">
        <f t="shared" ca="1" si="137"/>
        <v>21807.720084052497</v>
      </c>
      <c r="BZ254" s="15">
        <f t="shared" ca="1" si="138"/>
        <v>29048.472933717698</v>
      </c>
      <c r="CA254" s="15">
        <f t="shared" ca="1" si="139"/>
        <v>45675.721611013032</v>
      </c>
      <c r="CB254" s="15">
        <f ca="1">(AU254*DCF!C$10-DCF!C$5*MAX(AU254*DCF!C$10,0)-MAX(AU254-Inputs!$B$6,0)/Inputs!$B$10)*DCF!C$6</f>
        <v>1044.622329488433</v>
      </c>
      <c r="CC254" s="15">
        <f ca="1">(AV254*DCF!D$10-DCF!D$5*MAX(AV254*DCF!D$10,0)-MAX(AV254-AU254,0)/Inputs!$B$10)*DCF!D$6</f>
        <v>1156.5277115560446</v>
      </c>
      <c r="CD254" s="15">
        <f ca="1">(AW254*DCF!E$10-DCF!E$5*MAX(AW254*DCF!E$10,0)-MAX(AW254-AV254,0)/Inputs!$B$10)*DCF!E$6</f>
        <v>1297.5085984204989</v>
      </c>
      <c r="CE254" s="15">
        <f ca="1">(AX254*DCF!F$10-DCF!F$5*MAX(AX254*DCF!F$10,0)-MAX(AX254-AW254,0)/Inputs!$B$10)*DCF!F$6</f>
        <v>1765.3320485976544</v>
      </c>
      <c r="CF254" s="15">
        <f ca="1">(AY254*DCF!G$10-DCF!G$5*MAX(AY254*DCF!G$10,0)-MAX(AY254-AX254,0)/Inputs!$B$10)*DCF!G$6</f>
        <v>2073.9404417489955</v>
      </c>
      <c r="CG254" s="15">
        <f ca="1">(AZ254*DCF!H$10-DCF!H$5*MAX(AZ254*DCF!H$10,0)-MAX(AZ254-AY254,0)/Inputs!$B$10)*DCF!H$6</f>
        <v>2834.9993997782776</v>
      </c>
      <c r="CH254" s="15">
        <f ca="1">(BA254*DCF!I$10-DCF!I$5*MAX(BA254*DCF!I$10,0)-MAX(BA254-AZ254,0)/Inputs!$B$10)*DCF!I$6</f>
        <v>3165.0381516531083</v>
      </c>
      <c r="CI254" s="15">
        <f ca="1">(BB254*DCF!J$10-DCF!J$5*MAX(BB254*DCF!J$10,0)-MAX(BB254-BA254,0)/Inputs!$B$10)*DCF!J$6</f>
        <v>3526.1266460763368</v>
      </c>
      <c r="CJ254" s="15">
        <f ca="1">(BC254*DCF!K$10-DCF!K$5*MAX(BC254*DCF!K$10,0)-MAX(BC254-BB254,0)/Inputs!$B$10)*DCF!K$6</f>
        <v>3871.5852824529934</v>
      </c>
      <c r="CK254" s="15">
        <f ca="1">(BD254*DCF!L$10-DCF!L$5*MAX(BD254*DCF!L$10,0)-MAX(BD254-BC254,0)/Inputs!$B$10)*DCF!L$6</f>
        <v>4867.4287811478416</v>
      </c>
      <c r="CL254" s="15">
        <f ca="1">(BE254*DCF!M$10-DCF!M$5*MAX(BE254*DCF!M$10,0)-MAX(BE254-BD254,0)/Inputs!$B$10)*DCF!M$6</f>
        <v>5763.4754530144373</v>
      </c>
      <c r="CM254" s="15">
        <f ca="1">(BF254*DCF!C$28-DCF!C$5*MAX(BF254*DCF!C$28,0)-MAX(BF254-Inputs!$B$13,0)/Inputs!$B$17)*DCF!C$6</f>
        <v>3529.4821141509833</v>
      </c>
      <c r="CN254" s="15">
        <f ca="1">(BG254*DCF!D$28-DCF!D$5*MAX(BG254*DCF!D$28,0)-MAX(BG254-BF254,0)/Inputs!$B$17)*DCF!D$6</f>
        <v>3773.4747952812145</v>
      </c>
      <c r="CO254" s="15">
        <f ca="1">(BH254*DCF!E$28-DCF!E$5*MAX(BH254*DCF!E$28,0)-MAX(BH254-BG254,0)/Inputs!$B$17)*DCF!E$6</f>
        <v>4463.4328652642353</v>
      </c>
      <c r="CP254" s="15">
        <f ca="1">(BI254*DCF!F$28-DCF!F$5*MAX(BI254*DCF!F$28,0)-MAX(BI254-BH254,0)/Inputs!$B$17)*DCF!F$6</f>
        <v>5423.5726515802835</v>
      </c>
      <c r="CQ254" s="15">
        <f ca="1">(BJ254*DCF!G$28-DCF!G$5*MAX(BJ254*DCF!G$28,0)-MAX(BJ254-BI254,0)/Inputs!$B$17)*DCF!G$6</f>
        <v>7220.2954899022261</v>
      </c>
      <c r="CR254" s="15">
        <f ca="1">(BK254*DCF!H$28-DCF!H$5*MAX(BK254*DCF!H$28,0)-MAX(BK254-BJ254,0)/Inputs!$B$17)*DCF!H$6</f>
        <v>9726.9445932511262</v>
      </c>
      <c r="CS254" s="15">
        <f ca="1">(BL254*DCF!I$28-DCF!I$5*MAX(BL254*DCF!I$28,0)-MAX(BL254-BK254,0)/Inputs!$B$17)*DCF!I$6</f>
        <v>11240.440748649531</v>
      </c>
      <c r="CT254" s="15">
        <f ca="1">(BM254*DCF!J$28-DCF!J$5*MAX(BM254*DCF!J$28,0)-MAX(BM254-BL254,0)/Inputs!$B$17)*DCF!J$6</f>
        <v>13815.582896795087</v>
      </c>
      <c r="CU254" s="15">
        <f ca="1">(BN254*DCF!K$28-DCF!K$5*MAX(BN254*DCF!K$28,0)-MAX(BN254-BM254,0)/Inputs!$B$17)*DCF!K$6</f>
        <v>18510.6432292889</v>
      </c>
      <c r="CV254" s="15">
        <f ca="1">(BO254*DCF!L$28-DCF!L$5*MAX(BO254*DCF!L$28,0)-MAX(BO254-BN254,0)/Inputs!$B$17)*DCF!L$6</f>
        <v>23045.487823824493</v>
      </c>
      <c r="CW254" s="15">
        <f ca="1">(BP254*DCF!M$28-DCF!M$5*MAX(BP254*DCF!M$28,0)-MAX(BP254-BO254,0)/Inputs!$B$17)*DCF!M$6</f>
        <v>27666.778765313036</v>
      </c>
      <c r="CX254" s="15">
        <f ca="1">(BQ254*DCF!C$46-DCF!C$5*MAX(BQ254*DCF!C$46,0)-MAX(BQ254-Inputs!$B$20,0)/Inputs!$B$24)*DCF!C$6</f>
        <v>-1819.9209495764887</v>
      </c>
      <c r="CY254" s="15">
        <f ca="1">(BR254*DCF!D$46-DCF!D$5*MAX(BR254*DCF!D$46,0)-MAX(BR254-BQ254,0)/Inputs!$B$24)*DCF!D$6</f>
        <v>-1947.2793970637736</v>
      </c>
      <c r="CZ254" s="15">
        <f ca="1">(BS254*DCF!E$46-DCF!E$5*MAX(BS254*DCF!E$46,0)-MAX(BS254-BR254,0)/Inputs!$B$24)*DCF!E$6</f>
        <v>-2299.4224922108328</v>
      </c>
      <c r="DA254" s="15">
        <f ca="1">(BT254*DCF!F$46-DCF!F$5*MAX(BT254*DCF!F$46,0)-MAX(BT254-BS254,0)/Inputs!$B$24)*DCF!F$6</f>
        <v>-1027.300271195259</v>
      </c>
      <c r="DB254" s="15">
        <f ca="1">(BU254*DCF!G$46-DCF!G$5*MAX(BU254*DCF!G$46,0)-MAX(BU254-BT254,0)/Inputs!$B$24)*DCF!G$6</f>
        <v>-2035.7883601176407</v>
      </c>
      <c r="DC254" s="15">
        <f ca="1">(BV254*DCF!H$46-DCF!H$5*MAX(BV254*DCF!H$46,0)-MAX(BV254-BU254,0)/Inputs!$B$24)*DCF!H$6</f>
        <v>0</v>
      </c>
      <c r="DD254" s="15">
        <f ca="1">(BW254*DCF!I$46-DCF!I$5*MAX(BW254*DCF!I$46,0)-MAX(BW254-BV254,0)/Inputs!$B$24)*DCF!I$6</f>
        <v>263.9942970778643</v>
      </c>
      <c r="DE254" s="15">
        <f ca="1">(BX254*DCF!J$46-DCF!J$5*MAX(BX254*DCF!J$46,0)-MAX(BX254-BW254,0)/Inputs!$B$24)*DCF!J$6</f>
        <v>-79.564215234344672</v>
      </c>
      <c r="DF254" s="15">
        <f ca="1">(BY254*DCF!K$46-DCF!K$5*MAX(BY254*DCF!K$46,0)-MAX(BY254-BX254,0)/Inputs!$B$24)*DCF!K$6</f>
        <v>-682.90468815228235</v>
      </c>
      <c r="DG254" s="15">
        <f ca="1">(BZ254*DCF!L$46-DCF!L$5*MAX(BZ254*DCF!L$46,0)-MAX(BZ254-BY254,0)/Inputs!$B$24)*DCF!L$6</f>
        <v>369.38027972922714</v>
      </c>
      <c r="DH254" s="15">
        <f ca="1">(CA254*DCF!M$46-DCF!M$5*MAX(CA254*DCF!M$46,0)-MAX(CA254-BZ254,0)/Inputs!$B$24)*DCF!M$6</f>
        <v>104.76787145782055</v>
      </c>
      <c r="DI254" s="15">
        <f ca="1">SUM(CB254:CL254)+BE254*DCF!M$10*(1+Inputs!$B$30)*(1-Inputs!$B$33)*(1-Inputs!$B$30/Inputs!$B$31)/(Inputs!$B$29-Inputs!$B$30)*DCF!M$6</f>
        <v>162674.05554914798</v>
      </c>
      <c r="DJ254" s="15">
        <f ca="1">SUM(CM254:CW254)+BP254*DCF!M$28*(1+Inputs!$B$30)*(1-Inputs!$B$33)*(1-Inputs!$B$30/Inputs!$B$31)/(Inputs!$B$29-Inputs!$B$30)*DCF!M$6</f>
        <v>751200.52595621592</v>
      </c>
      <c r="DK254" s="15">
        <f ca="1">SUM(CX254:DH254)+CA254*DCF!M$46*(1+Inputs!$B$30)*(1-Inputs!$B$33)*(1-Inputs!$B$30/Inputs!$B$31)/(Inputs!$B$29-Inputs!$B$30)*DCF!M$6</f>
        <v>61466.038320458014</v>
      </c>
      <c r="DM254" s="15">
        <f ca="1">DI254+DJ254+DK254+Inputs!$B$34+Inputs!$B$36-Inputs!$B$35</f>
        <v>1052191.6198258218</v>
      </c>
    </row>
    <row r="255" spans="1:117" x14ac:dyDescent="0.75">
      <c r="A255" s="11">
        <v>242</v>
      </c>
      <c r="C255" s="23">
        <f t="shared" ca="1" si="144"/>
        <v>0.29738583110858041</v>
      </c>
      <c r="D255" s="23">
        <f t="shared" ca="1" si="144"/>
        <v>0.63519875358125943</v>
      </c>
      <c r="E255" s="23">
        <f t="shared" ca="1" si="144"/>
        <v>0.45873252714023971</v>
      </c>
      <c r="F255" s="23">
        <f t="shared" ca="1" si="144"/>
        <v>-0.78184049558494195</v>
      </c>
      <c r="G255" s="23">
        <f t="shared" ca="1" si="144"/>
        <v>-0.48268494767712422</v>
      </c>
      <c r="H255" s="23">
        <f t="shared" ca="1" si="144"/>
        <v>0.44905053237666231</v>
      </c>
      <c r="I255" s="23">
        <f t="shared" ca="1" si="144"/>
        <v>-0.29624593291104012</v>
      </c>
      <c r="J255" s="23">
        <f t="shared" ca="1" si="144"/>
        <v>0.34911872823793527</v>
      </c>
      <c r="K255" s="23">
        <f t="shared" ca="1" si="144"/>
        <v>0.13718141188880414</v>
      </c>
      <c r="L255" s="23">
        <f t="shared" ca="1" si="144"/>
        <v>-0.56535843012540421</v>
      </c>
      <c r="M255" s="23">
        <f t="shared" ca="1" si="144"/>
        <v>0.63639697726391398</v>
      </c>
      <c r="N255" s="23">
        <f ca="1">SQRT(Inputs!$B$38)*C255+SQRT(1-Inputs!$B$38)*_xlfn.NORM.S.INV(RAND())</f>
        <v>0.51997999083539304</v>
      </c>
      <c r="O255" s="23">
        <f ca="1">SQRT(Inputs!$B$38)*D255+SQRT(1-Inputs!$B$38)*_xlfn.NORM.S.INV(RAND())</f>
        <v>1.6922170895215489</v>
      </c>
      <c r="P255" s="23">
        <f ca="1">SQRT(Inputs!$B$38)*E255+SQRT(1-Inputs!$B$38)*_xlfn.NORM.S.INV(RAND())</f>
        <v>0.30534456761911416</v>
      </c>
      <c r="Q255" s="23">
        <f ca="1">SQRT(Inputs!$B$38)*F255+SQRT(1-Inputs!$B$38)*_xlfn.NORM.S.INV(RAND())</f>
        <v>-1.459901772280392</v>
      </c>
      <c r="R255" s="23">
        <f ca="1">SQRT(Inputs!$B$38)*G255+SQRT(1-Inputs!$B$38)*_xlfn.NORM.S.INV(RAND())</f>
        <v>-0.13920271815605989</v>
      </c>
      <c r="S255" s="23">
        <f ca="1">SQRT(Inputs!$B$38)*H255+SQRT(1-Inputs!$B$38)*_xlfn.NORM.S.INV(RAND())</f>
        <v>-0.86894997737720781</v>
      </c>
      <c r="T255" s="23">
        <f ca="1">SQRT(Inputs!$B$38)*I255+SQRT(1-Inputs!$B$38)*_xlfn.NORM.S.INV(RAND())</f>
        <v>-0.18716703737278342</v>
      </c>
      <c r="U255" s="23">
        <f ca="1">SQRT(Inputs!$B$38)*J255+SQRT(1-Inputs!$B$38)*_xlfn.NORM.S.INV(RAND())</f>
        <v>-0.75677187657325795</v>
      </c>
      <c r="V255" s="23">
        <f ca="1">SQRT(Inputs!$B$38)*K255+SQRT(1-Inputs!$B$38)*_xlfn.NORM.S.INV(RAND())</f>
        <v>-0.22472863765787265</v>
      </c>
      <c r="W255" s="23">
        <f ca="1">SQRT(Inputs!$B$38)*L255+SQRT(1-Inputs!$B$38)*_xlfn.NORM.S.INV(RAND())</f>
        <v>0.34789495820889899</v>
      </c>
      <c r="X255" s="23">
        <f ca="1">SQRT(Inputs!$B$38)*M255+SQRT(1-Inputs!$B$38)*_xlfn.NORM.S.INV(RAND())</f>
        <v>8.0144658956288528E-2</v>
      </c>
      <c r="Y255" s="23">
        <f ca="1">SQRT(Inputs!$B$38)*C255+SQRT(1-Inputs!$B$38)*_xlfn.NORM.S.INV(RAND())</f>
        <v>-1.2318573040891048</v>
      </c>
      <c r="Z255" s="23">
        <f ca="1">SQRT(Inputs!$B$38)*D255+SQRT(1-Inputs!$B$38)*_xlfn.NORM.S.INV(RAND())</f>
        <v>0.35680285841156217</v>
      </c>
      <c r="AA255" s="23">
        <f ca="1">SQRT(Inputs!$B$38)*E255+SQRT(1-Inputs!$B$38)*_xlfn.NORM.S.INV(RAND())</f>
        <v>-0.37853743896931996</v>
      </c>
      <c r="AB255" s="23">
        <f ca="1">SQRT(Inputs!$B$38)*F255+SQRT(1-Inputs!$B$38)*_xlfn.NORM.S.INV(RAND())</f>
        <v>-0.32311715960704351</v>
      </c>
      <c r="AC255" s="23">
        <f ca="1">SQRT(Inputs!$B$38)*G255+SQRT(1-Inputs!$B$38)*_xlfn.NORM.S.INV(RAND())</f>
        <v>0.30901376703457201</v>
      </c>
      <c r="AD255" s="23">
        <f ca="1">SQRT(Inputs!$B$38)*H255+SQRT(1-Inputs!$B$38)*_xlfn.NORM.S.INV(RAND())</f>
        <v>0.6798024368832386</v>
      </c>
      <c r="AE255" s="23">
        <f ca="1">SQRT(Inputs!$B$38)*I255+SQRT(1-Inputs!$B$38)*_xlfn.NORM.S.INV(RAND())</f>
        <v>-0.10001632095622583</v>
      </c>
      <c r="AF255" s="23">
        <f ca="1">SQRT(Inputs!$B$38)*J255+SQRT(1-Inputs!$B$38)*_xlfn.NORM.S.INV(RAND())</f>
        <v>-3.8916451546287145E-2</v>
      </c>
      <c r="AG255" s="23">
        <f ca="1">SQRT(Inputs!$B$38)*K255+SQRT(1-Inputs!$B$38)*_xlfn.NORM.S.INV(RAND())</f>
        <v>-1.5465182468538503</v>
      </c>
      <c r="AH255" s="23">
        <f ca="1">SQRT(Inputs!$B$38)*L255+SQRT(1-Inputs!$B$38)*_xlfn.NORM.S.INV(RAND())</f>
        <v>-2.1955004672793086</v>
      </c>
      <c r="AI255" s="23">
        <f ca="1">SQRT(Inputs!$B$38)*M255+SQRT(1-Inputs!$B$38)*_xlfn.NORM.S.INV(RAND())</f>
        <v>-0.22949656878563701</v>
      </c>
      <c r="AJ255" s="23">
        <f ca="1">SQRT(Inputs!$B$38)*C255+SQRT(1-Inputs!$B$38)*_xlfn.NORM.S.INV(RAND())</f>
        <v>1.2563254306614529</v>
      </c>
      <c r="AK255" s="23">
        <f ca="1">SQRT(Inputs!$B$38)*D255+SQRT(1-Inputs!$B$38)*_xlfn.NORM.S.INV(RAND())</f>
        <v>1.0245194080261328</v>
      </c>
      <c r="AL255" s="23">
        <f ca="1">SQRT(Inputs!$B$38)*E255+SQRT(1-Inputs!$B$38)*_xlfn.NORM.S.INV(RAND())</f>
        <v>-0.31894510546809224</v>
      </c>
      <c r="AM255" s="23">
        <f ca="1">SQRT(Inputs!$B$38)*F255+SQRT(1-Inputs!$B$38)*_xlfn.NORM.S.INV(RAND())</f>
        <v>1.2095481828902326</v>
      </c>
      <c r="AN255" s="23">
        <f ca="1">SQRT(Inputs!$B$38)*G255+SQRT(1-Inputs!$B$38)*_xlfn.NORM.S.INV(RAND())</f>
        <v>-0.19239311061692888</v>
      </c>
      <c r="AO255" s="23">
        <f ca="1">SQRT(Inputs!$B$38)*H255+SQRT(1-Inputs!$B$38)*_xlfn.NORM.S.INV(RAND())</f>
        <v>-0.5365531532924086</v>
      </c>
      <c r="AP255" s="23">
        <f ca="1">SQRT(Inputs!$B$38)*I255+SQRT(1-Inputs!$B$38)*_xlfn.NORM.S.INV(RAND())</f>
        <v>-0.88872411843784627</v>
      </c>
      <c r="AQ255" s="23">
        <f ca="1">SQRT(Inputs!$B$38)*J255+SQRT(1-Inputs!$B$38)*_xlfn.NORM.S.INV(RAND())</f>
        <v>0.58336030902260394</v>
      </c>
      <c r="AR255" s="23">
        <f ca="1">SQRT(Inputs!$B$38)*K255+SQRT(1-Inputs!$B$38)*_xlfn.NORM.S.INV(RAND())</f>
        <v>-0.10097747888695414</v>
      </c>
      <c r="AS255" s="23">
        <f ca="1">SQRT(Inputs!$B$38)*L255+SQRT(1-Inputs!$B$38)*_xlfn.NORM.S.INV(RAND())</f>
        <v>-1.7418999156566242</v>
      </c>
      <c r="AT255" s="23">
        <f ca="1">SQRT(Inputs!$B$38)*M255+SQRT(1-Inputs!$B$38)*_xlfn.NORM.S.INV(RAND())</f>
        <v>1.6129003165719087</v>
      </c>
      <c r="AU255" s="15">
        <f ca="1">Inputs!$B$6*EXP($B$8-0.5*C$5^2+C$5*N255)</f>
        <v>5397.9966684913488</v>
      </c>
      <c r="AV255" s="15">
        <f t="shared" ca="1" si="110"/>
        <v>8426.8315746385197</v>
      </c>
      <c r="AW255" s="15">
        <f t="shared" ca="1" si="111"/>
        <v>10707.042512413673</v>
      </c>
      <c r="AX255" s="15">
        <f t="shared" ca="1" si="112"/>
        <v>10892.777114812079</v>
      </c>
      <c r="AY255" s="15">
        <f t="shared" ca="1" si="113"/>
        <v>13097.41778880725</v>
      </c>
      <c r="AZ255" s="15">
        <f t="shared" ca="1" si="114"/>
        <v>14556.764074971439</v>
      </c>
      <c r="BA255" s="15">
        <f t="shared" ca="1" si="115"/>
        <v>17468.201766708618</v>
      </c>
      <c r="BB255" s="15">
        <f t="shared" ca="1" si="116"/>
        <v>19824.817844356548</v>
      </c>
      <c r="BC255" s="15">
        <f t="shared" ca="1" si="117"/>
        <v>23759.314100151143</v>
      </c>
      <c r="BD255" s="15">
        <f t="shared" ca="1" si="118"/>
        <v>30070.129264316962</v>
      </c>
      <c r="BE255" s="15">
        <f t="shared" ca="1" si="119"/>
        <v>37117.040310347838</v>
      </c>
      <c r="BF255" s="15">
        <f ca="1">Inputs!$B$13*EXP($B$9-0.5*C$6^2+C$6*Y255)</f>
        <v>10834.127295341461</v>
      </c>
      <c r="BG255" s="15">
        <f t="shared" ca="1" si="120"/>
        <v>14081.976091222812</v>
      </c>
      <c r="BH255" s="15">
        <f t="shared" ca="1" si="121"/>
        <v>16158.573698930433</v>
      </c>
      <c r="BI255" s="15">
        <f t="shared" ca="1" si="122"/>
        <v>18820.822438142386</v>
      </c>
      <c r="BJ255" s="15">
        <f t="shared" ca="1" si="123"/>
        <v>24124.079521486801</v>
      </c>
      <c r="BK255" s="15">
        <f t="shared" ca="1" si="124"/>
        <v>32478.756019250286</v>
      </c>
      <c r="BL255" s="15">
        <f t="shared" ca="1" si="125"/>
        <v>39382.462844213536</v>
      </c>
      <c r="BM255" s="15">
        <f t="shared" ca="1" si="126"/>
        <v>48176.075586059684</v>
      </c>
      <c r="BN255" s="15">
        <f t="shared" ca="1" si="127"/>
        <v>49227.211046093689</v>
      </c>
      <c r="BO255" s="15">
        <f t="shared" ca="1" si="128"/>
        <v>46926.278529745818</v>
      </c>
      <c r="BP255" s="15">
        <f t="shared" ca="1" si="129"/>
        <v>56275.053364789623</v>
      </c>
      <c r="BQ255" s="15">
        <f ca="1">Inputs!$B$20*EXP($B$10-0.5*C$7^2+C$7*AJ255)</f>
        <v>6697.7408822392363</v>
      </c>
      <c r="BR255" s="15">
        <f t="shared" ca="1" si="130"/>
        <v>12582.647619230362</v>
      </c>
      <c r="BS255" s="15">
        <f t="shared" ca="1" si="131"/>
        <v>15722.361911013757</v>
      </c>
      <c r="BT255" s="15">
        <f t="shared" ca="1" si="132"/>
        <v>29772.598527543272</v>
      </c>
      <c r="BU255" s="15">
        <f t="shared" ca="1" si="133"/>
        <v>39384.426341575352</v>
      </c>
      <c r="BV255" s="15">
        <f t="shared" ca="1" si="134"/>
        <v>48555.921289640588</v>
      </c>
      <c r="BW255" s="15">
        <f t="shared" ca="1" si="135"/>
        <v>56138.997558882096</v>
      </c>
      <c r="BX255" s="15">
        <f t="shared" ca="1" si="136"/>
        <v>88260.659574842837</v>
      </c>
      <c r="BY255" s="15">
        <f t="shared" ca="1" si="137"/>
        <v>121301.89819268619</v>
      </c>
      <c r="BZ255" s="15">
        <f t="shared" ca="1" si="138"/>
        <v>123565.94252739096</v>
      </c>
      <c r="CA255" s="15">
        <f t="shared" ca="1" si="139"/>
        <v>231183.06504036236</v>
      </c>
      <c r="CB255" s="15">
        <f ca="1">(AU255*DCF!C$10-DCF!C$5*MAX(AU255*DCF!C$10,0)-MAX(AU255-Inputs!$B$6,0)/Inputs!$B$10)*DCF!C$6</f>
        <v>1039.9672767406087</v>
      </c>
      <c r="CC255" s="15">
        <f ca="1">(AV255*DCF!D$10-DCF!D$5*MAX(AV255*DCF!D$10,0)-MAX(AV255-AU255,0)/Inputs!$B$10)*DCF!D$6</f>
        <v>1315.4809847849815</v>
      </c>
      <c r="CD255" s="15">
        <f ca="1">(AW255*DCF!E$10-DCF!E$5*MAX(AW255*DCF!E$10,0)-MAX(AW255-AV255,0)/Inputs!$B$10)*DCF!E$6</f>
        <v>1958.4877437977143</v>
      </c>
      <c r="CE255" s="15">
        <f ca="1">(AX255*DCF!F$10-DCF!F$5*MAX(AX255*DCF!F$10,0)-MAX(AX255-AW255,0)/Inputs!$B$10)*DCF!F$6</f>
        <v>2339.2291186690072</v>
      </c>
      <c r="CF255" s="15">
        <f ca="1">(AY255*DCF!G$10-DCF!G$5*MAX(AY255*DCF!G$10,0)-MAX(AY255-AX255,0)/Inputs!$B$10)*DCF!G$6</f>
        <v>2274.819939947743</v>
      </c>
      <c r="CG255" s="15">
        <f ca="1">(AZ255*DCF!H$10-DCF!H$5*MAX(AZ255*DCF!H$10,0)-MAX(AZ255-AY255,0)/Inputs!$B$10)*DCF!H$6</f>
        <v>2567.073091109703</v>
      </c>
      <c r="CH255" s="15">
        <f ca="1">(BA255*DCF!I$10-DCF!I$5*MAX(BA255*DCF!I$10,0)-MAX(BA255-AZ255,0)/Inputs!$B$10)*DCF!I$6</f>
        <v>2713.2254318334267</v>
      </c>
      <c r="CI255" s="15">
        <f ca="1">(BB255*DCF!J$10-DCF!J$5*MAX(BB255*DCF!J$10,0)-MAX(BB255-BA255,0)/Inputs!$B$10)*DCF!J$6</f>
        <v>3044.878409447515</v>
      </c>
      <c r="CJ255" s="15">
        <f ca="1">(BC255*DCF!K$10-DCF!K$5*MAX(BC255*DCF!K$10,0)-MAX(BC255-BB255,0)/Inputs!$B$10)*DCF!K$6</f>
        <v>3274.0984115715432</v>
      </c>
      <c r="CK255" s="15">
        <f ca="1">(BD255*DCF!L$10-DCF!L$5*MAX(BD255*DCF!L$10,0)-MAX(BD255-BC255,0)/Inputs!$B$10)*DCF!L$6</f>
        <v>3719.0567239220873</v>
      </c>
      <c r="CL255" s="15">
        <f ca="1">(BE255*DCF!M$10-DCF!M$5*MAX(BE255*DCF!M$10,0)-MAX(BE255-BD255,0)/Inputs!$B$10)*DCF!M$6</f>
        <v>4395.8656412783512</v>
      </c>
      <c r="CM255" s="15">
        <f ca="1">(BF255*DCF!C$28-DCF!C$5*MAX(BF255*DCF!C$28,0)-MAX(BF255-Inputs!$B$13,0)/Inputs!$B$17)*DCF!C$6</f>
        <v>3306.5045989447049</v>
      </c>
      <c r="CN255" s="15">
        <f ca="1">(BG255*DCF!D$28-DCF!D$5*MAX(BG255*DCF!D$28,0)-MAX(BG255-BF255,0)/Inputs!$B$17)*DCF!D$6</f>
        <v>3454.5516820864996</v>
      </c>
      <c r="CO255" s="15">
        <f ca="1">(BH255*DCF!E$28-DCF!E$5*MAX(BH255*DCF!E$28,0)-MAX(BH255-BG255,0)/Inputs!$B$17)*DCF!E$6</f>
        <v>4167.1269937005636</v>
      </c>
      <c r="CP255" s="15">
        <f ca="1">(BI255*DCF!F$28-DCF!F$5*MAX(BI255*DCF!F$28,0)-MAX(BI255-BH255,0)/Inputs!$B$17)*DCF!F$6</f>
        <v>4624.6530722352327</v>
      </c>
      <c r="CQ255" s="15">
        <f ca="1">(BJ255*DCF!G$28-DCF!G$5*MAX(BJ255*DCF!G$28,0)-MAX(BJ255-BI255,0)/Inputs!$B$17)*DCF!G$6</f>
        <v>5367.2200090781816</v>
      </c>
      <c r="CR255" s="15">
        <f ca="1">(BK255*DCF!H$28-DCF!H$5*MAX(BK255*DCF!H$28,0)-MAX(BK255-BJ255,0)/Inputs!$B$17)*DCF!H$6</f>
        <v>6734.2724269836826</v>
      </c>
      <c r="CS255" s="15">
        <f ca="1">(BL255*DCF!I$28-DCF!I$5*MAX(BL255*DCF!I$28,0)-MAX(BL255-BK255,0)/Inputs!$B$17)*DCF!I$6</f>
        <v>8270.0121683189464</v>
      </c>
      <c r="CT255" s="15">
        <f ca="1">(BM255*DCF!J$28-DCF!J$5*MAX(BM255*DCF!J$28,0)-MAX(BM255-BL255,0)/Inputs!$B$17)*DCF!J$6</f>
        <v>9581.3030451658415</v>
      </c>
      <c r="CU255" s="15">
        <f ca="1">(BN255*DCF!K$28-DCF!K$5*MAX(BN255*DCF!K$28,0)-MAX(BN255-BM255,0)/Inputs!$B$17)*DCF!K$6</f>
        <v>10267.211487363431</v>
      </c>
      <c r="CV255" s="15">
        <f ca="1">(BO255*DCF!L$28-DCF!L$5*MAX(BO255*DCF!L$28,0)-MAX(BO255-BN255,0)/Inputs!$B$17)*DCF!L$6</f>
        <v>9362.7775433363986</v>
      </c>
      <c r="CW255" s="15">
        <f ca="1">(BP255*DCF!M$28-DCF!M$5*MAX(BP255*DCF!M$28,0)-MAX(BP255-BO255,0)/Inputs!$B$17)*DCF!M$6</f>
        <v>9610.9741943423232</v>
      </c>
      <c r="CX255" s="15">
        <f ca="1">(BQ255*DCF!C$46-DCF!C$5*MAX(BQ255*DCF!C$46,0)-MAX(BQ255-Inputs!$B$20,0)/Inputs!$B$24)*DCF!C$6</f>
        <v>-3161.9451839994708</v>
      </c>
      <c r="CY255" s="15">
        <f ca="1">(BR255*DCF!D$46-DCF!D$5*MAX(BR255*DCF!D$46,0)-MAX(BR255-BQ255,0)/Inputs!$B$24)*DCF!D$6</f>
        <v>-4658.6053729800769</v>
      </c>
      <c r="CZ255" s="15">
        <f ca="1">(BS255*DCF!E$46-DCF!E$5*MAX(BS255*DCF!E$46,0)-MAX(BS255-BR255,0)/Inputs!$B$24)*DCF!E$6</f>
        <v>-3096.7856095169673</v>
      </c>
      <c r="DA255" s="15">
        <f ca="1">(BT255*DCF!F$46-DCF!F$5*MAX(BT255*DCF!F$46,0)-MAX(BT255-BS255,0)/Inputs!$B$24)*DCF!F$6</f>
        <v>-7284.364175442608</v>
      </c>
      <c r="DB255" s="15">
        <f ca="1">(BU255*DCF!G$46-DCF!G$5*MAX(BU255*DCF!G$46,0)-MAX(BU255-BT255,0)/Inputs!$B$24)*DCF!G$6</f>
        <v>-4558.0432581163805</v>
      </c>
      <c r="DC255" s="15">
        <f ca="1">(BV255*DCF!H$46-DCF!H$5*MAX(BV255*DCF!H$46,0)-MAX(BV255-BU255,0)/Inputs!$B$24)*DCF!H$6</f>
        <v>-2849.9858604293881</v>
      </c>
      <c r="DD255" s="15">
        <f ca="1">(BW255*DCF!I$46-DCF!I$5*MAX(BW255*DCF!I$46,0)-MAX(BW255-BV255,0)/Inputs!$B$24)*DCF!I$6</f>
        <v>-880.25593493387964</v>
      </c>
      <c r="DE255" s="15">
        <f ca="1">(BX255*DCF!J$46-DCF!J$5*MAX(BX255*DCF!J$46,0)-MAX(BX255-BW255,0)/Inputs!$B$24)*DCF!J$6</f>
        <v>-4815.8494454652036</v>
      </c>
      <c r="DF255" s="15">
        <f ca="1">(BY255*DCF!K$46-DCF!K$5*MAX(BY255*DCF!K$46,0)-MAX(BY255-BX255,0)/Inputs!$B$24)*DCF!K$6</f>
        <v>-1165.0544597379803</v>
      </c>
      <c r="DG255" s="15">
        <f ca="1">(BZ255*DCF!L$46-DCF!L$5*MAX(BZ255*DCF!L$46,0)-MAX(BZ255-BY255,0)/Inputs!$B$24)*DCF!L$6</f>
        <v>8029.1822352726685</v>
      </c>
      <c r="DH255" s="15">
        <f ca="1">(CA255*DCF!M$46-DCF!M$5*MAX(CA255*DCF!M$46,0)-MAX(CA255-BZ255,0)/Inputs!$B$24)*DCF!M$6</f>
        <v>-4374.181752306913</v>
      </c>
      <c r="DI255" s="15">
        <f ca="1">SUM(CB255:CL255)+BE255*DCF!M$10*(1+Inputs!$B$30)*(1-Inputs!$B$33)*(1-Inputs!$B$30/Inputs!$B$31)/(Inputs!$B$29-Inputs!$B$30)*DCF!M$6</f>
        <v>131939.39677884657</v>
      </c>
      <c r="DJ255" s="15">
        <f ca="1">SUM(CM255:CW255)+BP255*DCF!M$28*(1+Inputs!$B$30)*(1-Inputs!$B$33)*(1-Inputs!$B$30/Inputs!$B$31)/(Inputs!$B$29-Inputs!$B$30)*DCF!M$6</f>
        <v>283565.56412122399</v>
      </c>
      <c r="DK255" s="15">
        <f ca="1">SUM(CX255:DH255)+CA255*DCF!M$46*(1+Inputs!$B$30)*(1-Inputs!$B$33)*(1-Inputs!$B$30/Inputs!$B$31)/(Inputs!$B$29-Inputs!$B$30)*DCF!M$6</f>
        <v>328620.51511949929</v>
      </c>
      <c r="DM255" s="15">
        <f ca="1">DI255+DJ255+DK255+Inputs!$B$34+Inputs!$B$36-Inputs!$B$35</f>
        <v>820976.47601956991</v>
      </c>
    </row>
    <row r="256" spans="1:117" x14ac:dyDescent="0.75">
      <c r="A256" s="11">
        <v>243</v>
      </c>
      <c r="C256" s="23">
        <f t="shared" ca="1" si="144"/>
        <v>0.50767126064408297</v>
      </c>
      <c r="D256" s="23">
        <f t="shared" ca="1" si="144"/>
        <v>0.56129618528933689</v>
      </c>
      <c r="E256" s="23">
        <f t="shared" ca="1" si="144"/>
        <v>0.66609995677887945</v>
      </c>
      <c r="F256" s="23">
        <f t="shared" ca="1" si="144"/>
        <v>-1.3759538332956383</v>
      </c>
      <c r="G256" s="23">
        <f t="shared" ca="1" si="144"/>
        <v>1.9077253089396413</v>
      </c>
      <c r="H256" s="23">
        <f t="shared" ca="1" si="144"/>
        <v>4.8204652072490868E-2</v>
      </c>
      <c r="I256" s="23">
        <f t="shared" ca="1" si="144"/>
        <v>4.689178784441058E-2</v>
      </c>
      <c r="J256" s="23">
        <f t="shared" ca="1" si="144"/>
        <v>1.9748091482859487</v>
      </c>
      <c r="K256" s="23">
        <f t="shared" ca="1" si="144"/>
        <v>0.45760953860871512</v>
      </c>
      <c r="L256" s="23">
        <f t="shared" ca="1" si="144"/>
        <v>0.46478152122616667</v>
      </c>
      <c r="M256" s="23">
        <f t="shared" ca="1" si="144"/>
        <v>1.6958374787054444</v>
      </c>
      <c r="N256" s="23">
        <f ca="1">SQRT(Inputs!$B$38)*C256+SQRT(1-Inputs!$B$38)*_xlfn.NORM.S.INV(RAND())</f>
        <v>1.1745111518931051</v>
      </c>
      <c r="O256" s="23">
        <f ca="1">SQRT(Inputs!$B$38)*D256+SQRT(1-Inputs!$B$38)*_xlfn.NORM.S.INV(RAND())</f>
        <v>0.62615982594339248</v>
      </c>
      <c r="P256" s="23">
        <f ca="1">SQRT(Inputs!$B$38)*E256+SQRT(1-Inputs!$B$38)*_xlfn.NORM.S.INV(RAND())</f>
        <v>1.5955302054672291</v>
      </c>
      <c r="Q256" s="23">
        <f ca="1">SQRT(Inputs!$B$38)*F256+SQRT(1-Inputs!$B$38)*_xlfn.NORM.S.INV(RAND())</f>
        <v>-1.0421179325827996</v>
      </c>
      <c r="R256" s="23">
        <f ca="1">SQRT(Inputs!$B$38)*G256+SQRT(1-Inputs!$B$38)*_xlfn.NORM.S.INV(RAND())</f>
        <v>1.5146194565016577</v>
      </c>
      <c r="S256" s="23">
        <f ca="1">SQRT(Inputs!$B$38)*H256+SQRT(1-Inputs!$B$38)*_xlfn.NORM.S.INV(RAND())</f>
        <v>-1.0500229513955037</v>
      </c>
      <c r="T256" s="23">
        <f ca="1">SQRT(Inputs!$B$38)*I256+SQRT(1-Inputs!$B$38)*_xlfn.NORM.S.INV(RAND())</f>
        <v>-0.37891878564397191</v>
      </c>
      <c r="U256" s="23">
        <f ca="1">SQRT(Inputs!$B$38)*J256+SQRT(1-Inputs!$B$38)*_xlfn.NORM.S.INV(RAND())</f>
        <v>0.96104846712092651</v>
      </c>
      <c r="V256" s="23">
        <f ca="1">SQRT(Inputs!$B$38)*K256+SQRT(1-Inputs!$B$38)*_xlfn.NORM.S.INV(RAND())</f>
        <v>0.60142956206722276</v>
      </c>
      <c r="W256" s="23">
        <f ca="1">SQRT(Inputs!$B$38)*L256+SQRT(1-Inputs!$B$38)*_xlfn.NORM.S.INV(RAND())</f>
        <v>-0.22011364502118763</v>
      </c>
      <c r="X256" s="23">
        <f ca="1">SQRT(Inputs!$B$38)*M256+SQRT(1-Inputs!$B$38)*_xlfn.NORM.S.INV(RAND())</f>
        <v>1.1627493701490939</v>
      </c>
      <c r="Y256" s="23">
        <f ca="1">SQRT(Inputs!$B$38)*C256+SQRT(1-Inputs!$B$38)*_xlfn.NORM.S.INV(RAND())</f>
        <v>-0.5737941385269747</v>
      </c>
      <c r="Z256" s="23">
        <f ca="1">SQRT(Inputs!$B$38)*D256+SQRT(1-Inputs!$B$38)*_xlfn.NORM.S.INV(RAND())</f>
        <v>2.3750574849444317E-2</v>
      </c>
      <c r="AA256" s="23">
        <f ca="1">SQRT(Inputs!$B$38)*E256+SQRT(1-Inputs!$B$38)*_xlfn.NORM.S.INV(RAND())</f>
        <v>-1.1899630456216679</v>
      </c>
      <c r="AB256" s="23">
        <f ca="1">SQRT(Inputs!$B$38)*F256+SQRT(1-Inputs!$B$38)*_xlfn.NORM.S.INV(RAND())</f>
        <v>-0.13437812537417304</v>
      </c>
      <c r="AC256" s="23">
        <f ca="1">SQRT(Inputs!$B$38)*G256+SQRT(1-Inputs!$B$38)*_xlfn.NORM.S.INV(RAND())</f>
        <v>0.9204073777619709</v>
      </c>
      <c r="AD256" s="23">
        <f ca="1">SQRT(Inputs!$B$38)*H256+SQRT(1-Inputs!$B$38)*_xlfn.NORM.S.INV(RAND())</f>
        <v>-0.29765697142567871</v>
      </c>
      <c r="AE256" s="23">
        <f ca="1">SQRT(Inputs!$B$38)*I256+SQRT(1-Inputs!$B$38)*_xlfn.NORM.S.INV(RAND())</f>
        <v>0.65902379519046295</v>
      </c>
      <c r="AF256" s="23">
        <f ca="1">SQRT(Inputs!$B$38)*J256+SQRT(1-Inputs!$B$38)*_xlfn.NORM.S.INV(RAND())</f>
        <v>1.6385258452869746</v>
      </c>
      <c r="AG256" s="23">
        <f ca="1">SQRT(Inputs!$B$38)*K256+SQRT(1-Inputs!$B$38)*_xlfn.NORM.S.INV(RAND())</f>
        <v>0.80045979266331868</v>
      </c>
      <c r="AH256" s="23">
        <f ca="1">SQRT(Inputs!$B$38)*L256+SQRT(1-Inputs!$B$38)*_xlfn.NORM.S.INV(RAND())</f>
        <v>0.98941727190687689</v>
      </c>
      <c r="AI256" s="23">
        <f ca="1">SQRT(Inputs!$B$38)*M256+SQRT(1-Inputs!$B$38)*_xlfn.NORM.S.INV(RAND())</f>
        <v>1.3211697014963084</v>
      </c>
      <c r="AJ256" s="23">
        <f ca="1">SQRT(Inputs!$B$38)*C256+SQRT(1-Inputs!$B$38)*_xlfn.NORM.S.INV(RAND())</f>
        <v>1.35474147594844</v>
      </c>
      <c r="AK256" s="23">
        <f ca="1">SQRT(Inputs!$B$38)*D256+SQRT(1-Inputs!$B$38)*_xlfn.NORM.S.INV(RAND())</f>
        <v>0.24026282271985838</v>
      </c>
      <c r="AL256" s="23">
        <f ca="1">SQRT(Inputs!$B$38)*E256+SQRT(1-Inputs!$B$38)*_xlfn.NORM.S.INV(RAND())</f>
        <v>-0.25436067960436437</v>
      </c>
      <c r="AM256" s="23">
        <f ca="1">SQRT(Inputs!$B$38)*F256+SQRT(1-Inputs!$B$38)*_xlfn.NORM.S.INV(RAND())</f>
        <v>0.29424747125555639</v>
      </c>
      <c r="AN256" s="23">
        <f ca="1">SQRT(Inputs!$B$38)*G256+SQRT(1-Inputs!$B$38)*_xlfn.NORM.S.INV(RAND())</f>
        <v>2.1263742795032297</v>
      </c>
      <c r="AO256" s="23">
        <f ca="1">SQRT(Inputs!$B$38)*H256+SQRT(1-Inputs!$B$38)*_xlfn.NORM.S.INV(RAND())</f>
        <v>-0.32047862515759945</v>
      </c>
      <c r="AP256" s="23">
        <f ca="1">SQRT(Inputs!$B$38)*I256+SQRT(1-Inputs!$B$38)*_xlfn.NORM.S.INV(RAND())</f>
        <v>-1.3133962826016341</v>
      </c>
      <c r="AQ256" s="23">
        <f ca="1">SQRT(Inputs!$B$38)*J256+SQRT(1-Inputs!$B$38)*_xlfn.NORM.S.INV(RAND())</f>
        <v>0.70156670548681166</v>
      </c>
      <c r="AR256" s="23">
        <f ca="1">SQRT(Inputs!$B$38)*K256+SQRT(1-Inputs!$B$38)*_xlfn.NORM.S.INV(RAND())</f>
        <v>0.96359563737494902</v>
      </c>
      <c r="AS256" s="23">
        <f ca="1">SQRT(Inputs!$B$38)*L256+SQRT(1-Inputs!$B$38)*_xlfn.NORM.S.INV(RAND())</f>
        <v>0.33862000530169767</v>
      </c>
      <c r="AT256" s="23">
        <f ca="1">SQRT(Inputs!$B$38)*M256+SQRT(1-Inputs!$B$38)*_xlfn.NORM.S.INV(RAND())</f>
        <v>0.75427657612384635</v>
      </c>
      <c r="AU256" s="15">
        <f ca="1">Inputs!$B$6*EXP($B$8-0.5*C$5^2+C$5*N256)</f>
        <v>6001.3165451285977</v>
      </c>
      <c r="AV256" s="15">
        <f t="shared" ca="1" si="110"/>
        <v>8009.4915778062132</v>
      </c>
      <c r="AW256" s="15">
        <f t="shared" ca="1" si="111"/>
        <v>12111.190733992738</v>
      </c>
      <c r="AX256" s="15">
        <f t="shared" ca="1" si="112"/>
        <v>12981.471093828946</v>
      </c>
      <c r="AY256" s="15">
        <f t="shared" ca="1" si="113"/>
        <v>18934.482068382971</v>
      </c>
      <c r="AZ256" s="15">
        <f t="shared" ca="1" si="114"/>
        <v>20628.749957238902</v>
      </c>
      <c r="BA256" s="15">
        <f t="shared" ca="1" si="115"/>
        <v>24262.779488255776</v>
      </c>
      <c r="BB256" s="15">
        <f t="shared" ca="1" si="116"/>
        <v>32707.476240027958</v>
      </c>
      <c r="BC256" s="15">
        <f t="shared" ca="1" si="117"/>
        <v>42452.792296415122</v>
      </c>
      <c r="BD256" s="15">
        <f t="shared" ca="1" si="118"/>
        <v>50948.866383153778</v>
      </c>
      <c r="BE256" s="15">
        <f t="shared" ca="1" si="119"/>
        <v>69405.794953457662</v>
      </c>
      <c r="BF256" s="15">
        <f ca="1">Inputs!$B$13*EXP($B$9-0.5*C$6^2+C$6*Y256)</f>
        <v>12343.882416699536</v>
      </c>
      <c r="BG256" s="15">
        <f t="shared" ca="1" si="120"/>
        <v>15108.534275275919</v>
      </c>
      <c r="BH256" s="15">
        <f t="shared" ca="1" si="121"/>
        <v>15153.536381607848</v>
      </c>
      <c r="BI256" s="15">
        <f t="shared" ca="1" si="122"/>
        <v>18170.467074181241</v>
      </c>
      <c r="BJ256" s="15">
        <f t="shared" ca="1" si="123"/>
        <v>25436.213939048517</v>
      </c>
      <c r="BK256" s="15">
        <f t="shared" ca="1" si="124"/>
        <v>29978.338539869732</v>
      </c>
      <c r="BL256" s="15">
        <f t="shared" ca="1" si="125"/>
        <v>40107.956033545626</v>
      </c>
      <c r="BM256" s="15">
        <f t="shared" ca="1" si="126"/>
        <v>60430.941433618231</v>
      </c>
      <c r="BN256" s="15">
        <f t="shared" ca="1" si="127"/>
        <v>81804.920642056735</v>
      </c>
      <c r="BO256" s="15">
        <f t="shared" ca="1" si="128"/>
        <v>112920.52664716737</v>
      </c>
      <c r="BP256" s="15">
        <f t="shared" ca="1" si="129"/>
        <v>161425.32429704885</v>
      </c>
      <c r="BQ256" s="15">
        <f ca="1">Inputs!$B$20*EXP($B$10-0.5*C$7^2+C$7*AJ256)</f>
        <v>6935.6637218521573</v>
      </c>
      <c r="BR256" s="15">
        <f t="shared" ca="1" si="130"/>
        <v>10156.977866625641</v>
      </c>
      <c r="BS256" s="15">
        <f t="shared" ca="1" si="131"/>
        <v>12929.02923695041</v>
      </c>
      <c r="BT256" s="15">
        <f t="shared" ca="1" si="132"/>
        <v>19256.846468685169</v>
      </c>
      <c r="BU256" s="15">
        <f t="shared" ca="1" si="133"/>
        <v>44644.025424837957</v>
      </c>
      <c r="BV256" s="15">
        <f t="shared" ca="1" si="134"/>
        <v>57786.053069468668</v>
      </c>
      <c r="BW256" s="15">
        <f t="shared" ca="1" si="135"/>
        <v>61067.540541148708</v>
      </c>
      <c r="BX256" s="15">
        <f t="shared" ca="1" si="136"/>
        <v>98311.554186909998</v>
      </c>
      <c r="BY256" s="15">
        <f t="shared" ca="1" si="137"/>
        <v>165638.66575267818</v>
      </c>
      <c r="BZ256" s="15">
        <f t="shared" ca="1" si="138"/>
        <v>247341.78534466255</v>
      </c>
      <c r="CA256" s="15">
        <f t="shared" ca="1" si="139"/>
        <v>397274.68162060011</v>
      </c>
      <c r="CB256" s="15">
        <f ca="1">(AU256*DCF!C$10-DCF!C$5*MAX(AU256*DCF!C$10,0)-MAX(AU256-Inputs!$B$6,0)/Inputs!$B$10)*DCF!C$6</f>
        <v>1035.665498483954</v>
      </c>
      <c r="CC256" s="15">
        <f ca="1">(AV256*DCF!D$10-DCF!D$5*MAX(AV256*DCF!D$10,0)-MAX(AV256-AU256,0)/Inputs!$B$10)*DCF!D$6</f>
        <v>1462.618385521803</v>
      </c>
      <c r="CD256" s="15">
        <f ca="1">(AW256*DCF!E$10-DCF!E$5*MAX(AW256*DCF!E$10,0)-MAX(AW256-AV256,0)/Inputs!$B$10)*DCF!E$6</f>
        <v>1872.4086383331467</v>
      </c>
      <c r="CE256" s="15">
        <f ca="1">(AX256*DCF!F$10-DCF!F$5*MAX(AX256*DCF!F$10,0)-MAX(AX256-AW256,0)/Inputs!$B$10)*DCF!F$6</f>
        <v>2652.7506853288114</v>
      </c>
      <c r="CF256" s="15">
        <f ca="1">(AY256*DCF!G$10-DCF!G$5*MAX(AY256*DCF!G$10,0)-MAX(AY256-AX256,0)/Inputs!$B$10)*DCF!G$6</f>
        <v>2756.9862309214368</v>
      </c>
      <c r="CG256" s="15">
        <f ca="1">(AZ256*DCF!H$10-DCF!H$5*MAX(AZ256*DCF!H$10,0)-MAX(AZ256-AY256,0)/Inputs!$B$10)*DCF!H$6</f>
        <v>3704.2389633932235</v>
      </c>
      <c r="CH256" s="15">
        <f ca="1">(BA256*DCF!I$10-DCF!I$5*MAX(BA256*DCF!I$10,0)-MAX(BA256-AZ256,0)/Inputs!$B$10)*DCF!I$6</f>
        <v>3835.8165356372238</v>
      </c>
      <c r="CI256" s="15">
        <f ca="1">(BB256*DCF!J$10-DCF!J$5*MAX(BB256*DCF!J$10,0)-MAX(BB256-BA256,0)/Inputs!$B$10)*DCF!J$6</f>
        <v>4333.0241794438598</v>
      </c>
      <c r="CJ256" s="15">
        <f ca="1">(BC256*DCF!K$10-DCF!K$5*MAX(BC256*DCF!K$10,0)-MAX(BC256-BB256,0)/Inputs!$B$10)*DCF!K$6</f>
        <v>5470.0218670293589</v>
      </c>
      <c r="CK256" s="15">
        <f ca="1">(BD256*DCF!L$10-DCF!L$5*MAX(BD256*DCF!L$10,0)-MAX(BD256-BC256,0)/Inputs!$B$10)*DCF!L$6</f>
        <v>6585.3779497109954</v>
      </c>
      <c r="CL256" s="15">
        <f ca="1">(BE256*DCF!M$10-DCF!M$5*MAX(BE256*DCF!M$10,0)-MAX(BE256-BD256,0)/Inputs!$B$10)*DCF!M$6</f>
        <v>7589.1780374244036</v>
      </c>
      <c r="CM256" s="15">
        <f ca="1">(BF256*DCF!C$28-DCF!C$5*MAX(BF256*DCF!C$28,0)-MAX(BF256-Inputs!$B$13,0)/Inputs!$B$17)*DCF!C$6</f>
        <v>3546.2829500307516</v>
      </c>
      <c r="CN256" s="15">
        <f ca="1">(BG256*DCF!D$28-DCF!D$5*MAX(BG256*DCF!D$28,0)-MAX(BG256-BF256,0)/Inputs!$B$17)*DCF!D$6</f>
        <v>3859.9848047580845</v>
      </c>
      <c r="CO256" s="15">
        <f ca="1">(BH256*DCF!E$28-DCF!E$5*MAX(BH256*DCF!E$28,0)-MAX(BH256-BG256,0)/Inputs!$B$17)*DCF!E$6</f>
        <v>4282.8820381460437</v>
      </c>
      <c r="CP256" s="15">
        <f ca="1">(BI256*DCF!F$28-DCF!F$5*MAX(BI256*DCF!F$28,0)-MAX(BI256-BH256,0)/Inputs!$B$17)*DCF!F$6</f>
        <v>4383.5232660556076</v>
      </c>
      <c r="CQ256" s="15">
        <f ca="1">(BJ256*DCF!G$28-DCF!G$5*MAX(BJ256*DCF!G$28,0)-MAX(BJ256-BI256,0)/Inputs!$B$17)*DCF!G$6</f>
        <v>5377.5918446293927</v>
      </c>
      <c r="CR256" s="15">
        <f ca="1">(BK256*DCF!H$28-DCF!H$5*MAX(BK256*DCF!H$28,0)-MAX(BK256-BJ256,0)/Inputs!$B$17)*DCF!H$6</f>
        <v>6708.2551689473539</v>
      </c>
      <c r="CS256" s="15">
        <f ca="1">(BL256*DCF!I$28-DCF!I$5*MAX(BL256*DCF!I$28,0)-MAX(BL256-BK256,0)/Inputs!$B$17)*DCF!I$6</f>
        <v>7977.5970167455416</v>
      </c>
      <c r="CT256" s="15">
        <f ca="1">(BM256*DCF!J$28-DCF!J$5*MAX(BM256*DCF!J$28,0)-MAX(BM256-BL256,0)/Inputs!$B$17)*DCF!J$6</f>
        <v>10786.454851431836</v>
      </c>
      <c r="CU256" s="15">
        <f ca="1">(BN256*DCF!K$28-DCF!K$5*MAX(BN256*DCF!K$28,0)-MAX(BN256-BM256,0)/Inputs!$B$17)*DCF!K$6</f>
        <v>14657.799863504224</v>
      </c>
      <c r="CV256" s="15">
        <f ca="1">(BO256*DCF!L$28-DCF!L$5*MAX(BO256*DCF!L$28,0)-MAX(BO256-BN256,0)/Inputs!$B$17)*DCF!L$6</f>
        <v>19009.232549385473</v>
      </c>
      <c r="CW256" s="15">
        <f ca="1">(BP256*DCF!M$28-DCF!M$5*MAX(BP256*DCF!M$28,0)-MAX(BP256-BO256,0)/Inputs!$B$17)*DCF!M$6</f>
        <v>25302.153882991177</v>
      </c>
      <c r="CX256" s="15">
        <f ca="1">(BQ256*DCF!C$46-DCF!C$5*MAX(BQ256*DCF!C$46,0)-MAX(BQ256-Inputs!$B$20,0)/Inputs!$B$24)*DCF!C$6</f>
        <v>-3326.7877980499934</v>
      </c>
      <c r="CY256" s="15">
        <f ca="1">(BR256*DCF!D$46-DCF!D$5*MAX(BR256*DCF!D$46,0)-MAX(BR256-BQ256,0)/Inputs!$B$24)*DCF!D$6</f>
        <v>-3108.0672642869667</v>
      </c>
      <c r="CZ256" s="15">
        <f ca="1">(BS256*DCF!E$46-DCF!E$5*MAX(BS256*DCF!E$46,0)-MAX(BS256-BR256,0)/Inputs!$B$24)*DCF!E$6</f>
        <v>-2621.5465552130436</v>
      </c>
      <c r="DA256" s="15">
        <f ca="1">(BT256*DCF!F$46-DCF!F$5*MAX(BT256*DCF!F$46,0)-MAX(BT256-BS256,0)/Inputs!$B$24)*DCF!F$6</f>
        <v>-3706.5636025573067</v>
      </c>
      <c r="DB256" s="15">
        <f ca="1">(BU256*DCF!G$46-DCF!G$5*MAX(BU256*DCF!G$46,0)-MAX(BU256-BT256,0)/Inputs!$B$24)*DCF!G$6</f>
        <v>-10041.482220906601</v>
      </c>
      <c r="DC256" s="15">
        <f ca="1">(BV256*DCF!H$46-DCF!H$5*MAX(BV256*DCF!H$46,0)-MAX(BV256-BU256,0)/Inputs!$B$24)*DCF!H$6</f>
        <v>-4083.8045680296491</v>
      </c>
      <c r="DD256" s="15">
        <f ca="1">(BW256*DCF!I$46-DCF!I$5*MAX(BW256*DCF!I$46,0)-MAX(BW256-BV256,0)/Inputs!$B$24)*DCF!I$6</f>
        <v>468.39040988352946</v>
      </c>
      <c r="DE256" s="15">
        <f ca="1">(BX256*DCF!J$46-DCF!J$5*MAX(BX256*DCF!J$46,0)-MAX(BX256-BW256,0)/Inputs!$B$24)*DCF!J$6</f>
        <v>-5752.6061835546825</v>
      </c>
      <c r="DF256" s="15">
        <f ca="1">(BY256*DCF!K$46-DCF!K$5*MAX(BY256*DCF!K$46,0)-MAX(BY256-BX256,0)/Inputs!$B$24)*DCF!K$6</f>
        <v>-7031.5159996249931</v>
      </c>
      <c r="DG256" s="15">
        <f ca="1">(BZ256*DCF!L$46-DCF!L$5*MAX(BZ256*DCF!L$46,0)-MAX(BZ256-BY256,0)/Inputs!$B$24)*DCF!L$6</f>
        <v>-1392.0929659310407</v>
      </c>
      <c r="DH256" s="15">
        <f ca="1">(CA256*DCF!M$46-DCF!M$5*MAX(CA256*DCF!M$46,0)-MAX(CA256-BZ256,0)/Inputs!$B$24)*DCF!M$6</f>
        <v>-199.62581316313907</v>
      </c>
      <c r="DI256" s="15">
        <f ca="1">SUM(CB256:CL256)+BE256*DCF!M$10*(1+Inputs!$B$30)*(1-Inputs!$B$33)*(1-Inputs!$B$30/Inputs!$B$31)/(Inputs!$B$29-Inputs!$B$30)*DCF!M$6</f>
        <v>234455.33212332433</v>
      </c>
      <c r="DJ256" s="15">
        <f ca="1">SUM(CM256:CW256)+BP256*DCF!M$28*(1+Inputs!$B$30)*(1-Inputs!$B$33)*(1-Inputs!$B$30/Inputs!$B$31)/(Inputs!$B$29-Inputs!$B$30)*DCF!M$6</f>
        <v>704890.17443344358</v>
      </c>
      <c r="DK256" s="15">
        <f ca="1">SUM(CX256:DH256)+CA256*DCF!M$46*(1+Inputs!$B$30)*(1-Inputs!$B$33)*(1-Inputs!$B$30/Inputs!$B$31)/(Inputs!$B$29-Inputs!$B$30)*DCF!M$6</f>
        <v>573438.01541853044</v>
      </c>
      <c r="DM256" s="15">
        <f ca="1">DI256+DJ256+DK256+Inputs!$B$34+Inputs!$B$36-Inputs!$B$35</f>
        <v>1589634.5219752984</v>
      </c>
    </row>
    <row r="257" spans="1:117" x14ac:dyDescent="0.75">
      <c r="A257" s="11">
        <v>244</v>
      </c>
      <c r="C257" s="23">
        <f t="shared" ca="1" si="144"/>
        <v>5.5024292376504469E-2</v>
      </c>
      <c r="D257" s="23">
        <f t="shared" ca="1" si="144"/>
        <v>-5.8466516576977448E-2</v>
      </c>
      <c r="E257" s="23">
        <f t="shared" ca="1" si="144"/>
        <v>0.46279247196190609</v>
      </c>
      <c r="F257" s="23">
        <f t="shared" ca="1" si="144"/>
        <v>0.52634381001453978</v>
      </c>
      <c r="G257" s="23">
        <f t="shared" ca="1" si="144"/>
        <v>-0.32237199244718212</v>
      </c>
      <c r="H257" s="23">
        <f t="shared" ca="1" si="144"/>
        <v>0.72432702544363503</v>
      </c>
      <c r="I257" s="23">
        <f t="shared" ca="1" si="144"/>
        <v>0.35823712242584282</v>
      </c>
      <c r="J257" s="23">
        <f t="shared" ca="1" si="144"/>
        <v>-0.39255203426284985</v>
      </c>
      <c r="K257" s="23">
        <f t="shared" ca="1" si="144"/>
        <v>6.6809820189187449E-2</v>
      </c>
      <c r="L257" s="23">
        <f t="shared" ca="1" si="144"/>
        <v>-1.3213510300840525</v>
      </c>
      <c r="M257" s="23">
        <f t="shared" ca="1" si="144"/>
        <v>-0.30627413483017857</v>
      </c>
      <c r="N257" s="23">
        <f ca="1">SQRT(Inputs!$B$38)*C257+SQRT(1-Inputs!$B$38)*_xlfn.NORM.S.INV(RAND())</f>
        <v>-4.7602859950496804E-2</v>
      </c>
      <c r="O257" s="23">
        <f ca="1">SQRT(Inputs!$B$38)*D257+SQRT(1-Inputs!$B$38)*_xlfn.NORM.S.INV(RAND())</f>
        <v>-1.3048303001362889</v>
      </c>
      <c r="P257" s="23">
        <f ca="1">SQRT(Inputs!$B$38)*E257+SQRT(1-Inputs!$B$38)*_xlfn.NORM.S.INV(RAND())</f>
        <v>1.0733708858820394</v>
      </c>
      <c r="Q257" s="23">
        <f ca="1">SQRT(Inputs!$B$38)*F257+SQRT(1-Inputs!$B$38)*_xlfn.NORM.S.INV(RAND())</f>
        <v>-0.72600690858999406</v>
      </c>
      <c r="R257" s="23">
        <f ca="1">SQRT(Inputs!$B$38)*G257+SQRT(1-Inputs!$B$38)*_xlfn.NORM.S.INV(RAND())</f>
        <v>-0.28709688020306801</v>
      </c>
      <c r="S257" s="23">
        <f ca="1">SQRT(Inputs!$B$38)*H257+SQRT(1-Inputs!$B$38)*_xlfn.NORM.S.INV(RAND())</f>
        <v>-1.7669637028454144E-2</v>
      </c>
      <c r="T257" s="23">
        <f ca="1">SQRT(Inputs!$B$38)*I257+SQRT(1-Inputs!$B$38)*_xlfn.NORM.S.INV(RAND())</f>
        <v>0.45628086246208471</v>
      </c>
      <c r="U257" s="23">
        <f ca="1">SQRT(Inputs!$B$38)*J257+SQRT(1-Inputs!$B$38)*_xlfn.NORM.S.INV(RAND())</f>
        <v>-1.4639669079862594</v>
      </c>
      <c r="V257" s="23">
        <f ca="1">SQRT(Inputs!$B$38)*K257+SQRT(1-Inputs!$B$38)*_xlfn.NORM.S.INV(RAND())</f>
        <v>0.13163679562934358</v>
      </c>
      <c r="W257" s="23">
        <f ca="1">SQRT(Inputs!$B$38)*L257+SQRT(1-Inputs!$B$38)*_xlfn.NORM.S.INV(RAND())</f>
        <v>-1.0750937995881504</v>
      </c>
      <c r="X257" s="23">
        <f ca="1">SQRT(Inputs!$B$38)*M257+SQRT(1-Inputs!$B$38)*_xlfn.NORM.S.INV(RAND())</f>
        <v>1.5368419044149872</v>
      </c>
      <c r="Y257" s="23">
        <f ca="1">SQRT(Inputs!$B$38)*C257+SQRT(1-Inputs!$B$38)*_xlfn.NORM.S.INV(RAND())</f>
        <v>1.5160950393054655</v>
      </c>
      <c r="Z257" s="23">
        <f ca="1">SQRT(Inputs!$B$38)*D257+SQRT(1-Inputs!$B$38)*_xlfn.NORM.S.INV(RAND())</f>
        <v>0.79059560668187268</v>
      </c>
      <c r="AA257" s="23">
        <f ca="1">SQRT(Inputs!$B$38)*E257+SQRT(1-Inputs!$B$38)*_xlfn.NORM.S.INV(RAND())</f>
        <v>1.4397894138705696</v>
      </c>
      <c r="AB257" s="23">
        <f ca="1">SQRT(Inputs!$B$38)*F257+SQRT(1-Inputs!$B$38)*_xlfn.NORM.S.INV(RAND())</f>
        <v>-6.9477259618166753E-2</v>
      </c>
      <c r="AC257" s="23">
        <f ca="1">SQRT(Inputs!$B$38)*G257+SQRT(1-Inputs!$B$38)*_xlfn.NORM.S.INV(RAND())</f>
        <v>0.10477343865327637</v>
      </c>
      <c r="AD257" s="23">
        <f ca="1">SQRT(Inputs!$B$38)*H257+SQRT(1-Inputs!$B$38)*_xlfn.NORM.S.INV(RAND())</f>
        <v>0.68092993801742985</v>
      </c>
      <c r="AE257" s="23">
        <f ca="1">SQRT(Inputs!$B$38)*I257+SQRT(1-Inputs!$B$38)*_xlfn.NORM.S.INV(RAND())</f>
        <v>6.3086114381196462E-2</v>
      </c>
      <c r="AF257" s="23">
        <f ca="1">SQRT(Inputs!$B$38)*J257+SQRT(1-Inputs!$B$38)*_xlfn.NORM.S.INV(RAND())</f>
        <v>-2.1565180923932492</v>
      </c>
      <c r="AG257" s="23">
        <f ca="1">SQRT(Inputs!$B$38)*K257+SQRT(1-Inputs!$B$38)*_xlfn.NORM.S.INV(RAND())</f>
        <v>-1.5175263346151462</v>
      </c>
      <c r="AH257" s="23">
        <f ca="1">SQRT(Inputs!$B$38)*L257+SQRT(1-Inputs!$B$38)*_xlfn.NORM.S.INV(RAND())</f>
        <v>0.18301730795231907</v>
      </c>
      <c r="AI257" s="23">
        <f ca="1">SQRT(Inputs!$B$38)*M257+SQRT(1-Inputs!$B$38)*_xlfn.NORM.S.INV(RAND())</f>
        <v>0.8670067419670362</v>
      </c>
      <c r="AJ257" s="23">
        <f ca="1">SQRT(Inputs!$B$38)*C257+SQRT(1-Inputs!$B$38)*_xlfn.NORM.S.INV(RAND())</f>
        <v>-1.3137803533952537</v>
      </c>
      <c r="AK257" s="23">
        <f ca="1">SQRT(Inputs!$B$38)*D257+SQRT(1-Inputs!$B$38)*_xlfn.NORM.S.INV(RAND())</f>
        <v>1.181612622289139</v>
      </c>
      <c r="AL257" s="23">
        <f ca="1">SQRT(Inputs!$B$38)*E257+SQRT(1-Inputs!$B$38)*_xlfn.NORM.S.INV(RAND())</f>
        <v>-6.0992871057897025E-2</v>
      </c>
      <c r="AM257" s="23">
        <f ca="1">SQRT(Inputs!$B$38)*F257+SQRT(1-Inputs!$B$38)*_xlfn.NORM.S.INV(RAND())</f>
        <v>1.1183689511801713</v>
      </c>
      <c r="AN257" s="23">
        <f ca="1">SQRT(Inputs!$B$38)*G257+SQRT(1-Inputs!$B$38)*_xlfn.NORM.S.INV(RAND())</f>
        <v>0.61334214573179602</v>
      </c>
      <c r="AO257" s="23">
        <f ca="1">SQRT(Inputs!$B$38)*H257+SQRT(1-Inputs!$B$38)*_xlfn.NORM.S.INV(RAND())</f>
        <v>0.21506036435739034</v>
      </c>
      <c r="AP257" s="23">
        <f ca="1">SQRT(Inputs!$B$38)*I257+SQRT(1-Inputs!$B$38)*_xlfn.NORM.S.INV(RAND())</f>
        <v>1.2616338404654024</v>
      </c>
      <c r="AQ257" s="23">
        <f ca="1">SQRT(Inputs!$B$38)*J257+SQRT(1-Inputs!$B$38)*_xlfn.NORM.S.INV(RAND())</f>
        <v>0.27133951571050796</v>
      </c>
      <c r="AR257" s="23">
        <f ca="1">SQRT(Inputs!$B$38)*K257+SQRT(1-Inputs!$B$38)*_xlfn.NORM.S.INV(RAND())</f>
        <v>-0.37024202774564247</v>
      </c>
      <c r="AS257" s="23">
        <f ca="1">SQRT(Inputs!$B$38)*L257+SQRT(1-Inputs!$B$38)*_xlfn.NORM.S.INV(RAND())</f>
        <v>-0.98769522076576821</v>
      </c>
      <c r="AT257" s="23">
        <f ca="1">SQRT(Inputs!$B$38)*M257+SQRT(1-Inputs!$B$38)*_xlfn.NORM.S.INV(RAND())</f>
        <v>0.31540463253143303</v>
      </c>
      <c r="AU257" s="15">
        <f ca="1">Inputs!$B$6*EXP($B$8-0.5*C$5^2+C$5*N257)</f>
        <v>4924.1492366382108</v>
      </c>
      <c r="AV257" s="15">
        <f t="shared" ca="1" si="110"/>
        <v>4947.5009130991502</v>
      </c>
      <c r="AW257" s="15">
        <f t="shared" ca="1" si="111"/>
        <v>6972.3736561116848</v>
      </c>
      <c r="AX257" s="15">
        <f t="shared" ca="1" si="112"/>
        <v>7774.4409107832698</v>
      </c>
      <c r="AY257" s="15">
        <f t="shared" ca="1" si="113"/>
        <v>9187.8730483549971</v>
      </c>
      <c r="AZ257" s="15">
        <f t="shared" ca="1" si="114"/>
        <v>11215.173531557832</v>
      </c>
      <c r="BA257" s="15">
        <f t="shared" ca="1" si="115"/>
        <v>14395.80894300022</v>
      </c>
      <c r="BB257" s="15">
        <f t="shared" ca="1" si="116"/>
        <v>15220.38865231672</v>
      </c>
      <c r="BC257" s="15">
        <f t="shared" ca="1" si="117"/>
        <v>18879.484386996934</v>
      </c>
      <c r="BD257" s="15">
        <f t="shared" ca="1" si="118"/>
        <v>20916.458991144802</v>
      </c>
      <c r="BE257" s="15">
        <f t="shared" ca="1" si="119"/>
        <v>29481.315262044081</v>
      </c>
      <c r="BF257" s="15">
        <f ca="1">Inputs!$B$13*EXP($B$9-0.5*C$6^2+C$6*Y257)</f>
        <v>18680.427016701411</v>
      </c>
      <c r="BG257" s="15">
        <f t="shared" ca="1" si="120"/>
        <v>26257.292642826851</v>
      </c>
      <c r="BH257" s="15">
        <f t="shared" ca="1" si="121"/>
        <v>40734.761654937196</v>
      </c>
      <c r="BI257" s="15">
        <f t="shared" ca="1" si="122"/>
        <v>49335.060197369006</v>
      </c>
      <c r="BJ257" s="15">
        <f t="shared" ca="1" si="123"/>
        <v>61401.932956051598</v>
      </c>
      <c r="BK257" s="15">
        <f t="shared" ca="1" si="124"/>
        <v>82679.405173853462</v>
      </c>
      <c r="BL257" s="15">
        <f t="shared" ca="1" si="125"/>
        <v>102395.3855832261</v>
      </c>
      <c r="BM257" s="15">
        <f t="shared" ca="1" si="126"/>
        <v>96285.62610795231</v>
      </c>
      <c r="BN257" s="15">
        <f t="shared" ca="1" si="127"/>
        <v>98728.861188266193</v>
      </c>
      <c r="BO257" s="15">
        <f t="shared" ca="1" si="128"/>
        <v>124087.63717367813</v>
      </c>
      <c r="BP257" s="15">
        <f t="shared" ca="1" si="129"/>
        <v>168492.53207597692</v>
      </c>
      <c r="BQ257" s="15">
        <f ca="1">Inputs!$B$20*EXP($B$10-0.5*C$7^2+C$7*AJ257)</f>
        <v>2691.7680871218167</v>
      </c>
      <c r="BR257" s="15">
        <f t="shared" ca="1" si="130"/>
        <v>5315.5491533306467</v>
      </c>
      <c r="BS257" s="15">
        <f t="shared" ca="1" si="131"/>
        <v>7152.6741429220674</v>
      </c>
      <c r="BT257" s="15">
        <f t="shared" ca="1" si="132"/>
        <v>13224.50402348691</v>
      </c>
      <c r="BU257" s="15">
        <f t="shared" ca="1" si="133"/>
        <v>21259.782261143067</v>
      </c>
      <c r="BV257" s="15">
        <f t="shared" ca="1" si="134"/>
        <v>31046.939957769744</v>
      </c>
      <c r="BW257" s="15">
        <f t="shared" ca="1" si="135"/>
        <v>56584.576380102728</v>
      </c>
      <c r="BX257" s="15">
        <f t="shared" ca="1" si="136"/>
        <v>83566.950355655019</v>
      </c>
      <c r="BY257" s="15">
        <f t="shared" ca="1" si="137"/>
        <v>109084.09886436995</v>
      </c>
      <c r="BZ257" s="15">
        <f t="shared" ca="1" si="138"/>
        <v>127645.89198095887</v>
      </c>
      <c r="CA257" s="15">
        <f t="shared" ca="1" si="139"/>
        <v>189640.25422328801</v>
      </c>
      <c r="CB257" s="15">
        <f ca="1">(AU257*DCF!C$10-DCF!C$5*MAX(AU257*DCF!C$10,0)-MAX(AU257-Inputs!$B$6,0)/Inputs!$B$10)*DCF!C$6</f>
        <v>1043.345893388678</v>
      </c>
      <c r="CC257" s="15">
        <f ca="1">(AV257*DCF!D$10-DCF!D$5*MAX(AV257*DCF!D$10,0)-MAX(AV257-AU257,0)/Inputs!$B$10)*DCF!D$6</f>
        <v>1200.2261342012512</v>
      </c>
      <c r="CD257" s="15">
        <f ca="1">(AW257*DCF!E$10-DCF!E$5*MAX(AW257*DCF!E$10,0)-MAX(AW257-AV257,0)/Inputs!$B$10)*DCF!E$6</f>
        <v>1153.7248912456962</v>
      </c>
      <c r="CE257" s="15">
        <f ca="1">(AX257*DCF!F$10-DCF!F$5*MAX(AX257*DCF!F$10,0)-MAX(AX257-AW257,0)/Inputs!$B$10)*DCF!F$6</f>
        <v>1530.2577507101589</v>
      </c>
      <c r="CF257" s="15">
        <f ca="1">(AY257*DCF!G$10-DCF!G$5*MAX(AY257*DCF!G$10,0)-MAX(AY257-AX257,0)/Inputs!$B$10)*DCF!G$6</f>
        <v>1621.3818878636771</v>
      </c>
      <c r="CG257" s="15">
        <f ca="1">(AZ257*DCF!H$10-DCF!H$5*MAX(AZ257*DCF!H$10,0)-MAX(AZ257-AY257,0)/Inputs!$B$10)*DCF!H$6</f>
        <v>1817.4504406338831</v>
      </c>
      <c r="CH257" s="15">
        <f ca="1">(BA257*DCF!I$10-DCF!I$5*MAX(BA257*DCF!I$10,0)-MAX(BA257-AZ257,0)/Inputs!$B$10)*DCF!I$6</f>
        <v>2107.8534863074933</v>
      </c>
      <c r="CI257" s="15">
        <f ca="1">(BB257*DCF!J$10-DCF!J$5*MAX(BB257*DCF!J$10,0)-MAX(BB257-BA257,0)/Inputs!$B$10)*DCF!J$6</f>
        <v>2486.902542012032</v>
      </c>
      <c r="CJ257" s="15">
        <f ca="1">(BC257*DCF!K$10-DCF!K$5*MAX(BC257*DCF!K$10,0)-MAX(BC257-BB257,0)/Inputs!$B$10)*DCF!K$6</f>
        <v>2527.0760788592606</v>
      </c>
      <c r="CK257" s="15">
        <f ca="1">(BD257*DCF!L$10-DCF!L$5*MAX(BD257*DCF!L$10,0)-MAX(BD257-BC257,0)/Inputs!$B$10)*DCF!L$6</f>
        <v>2891.1859647556812</v>
      </c>
      <c r="CL257" s="15">
        <f ca="1">(BE257*DCF!M$10-DCF!M$5*MAX(BE257*DCF!M$10,0)-MAX(BE257-BD257,0)/Inputs!$B$10)*DCF!M$6</f>
        <v>3137.0312999253015</v>
      </c>
      <c r="CM257" s="15">
        <f ca="1">(BF257*DCF!C$28-DCF!C$5*MAX(BF257*DCF!C$28,0)-MAX(BF257-Inputs!$B$13,0)/Inputs!$B$17)*DCF!C$6</f>
        <v>4016.7495866808249</v>
      </c>
      <c r="CN257" s="15">
        <f ca="1">(BG257*DCF!D$28-DCF!D$5*MAX(BG257*DCF!D$28,0)-MAX(BG257-BF257,0)/Inputs!$B$17)*DCF!D$6</f>
        <v>6116.885442044656</v>
      </c>
      <c r="CO257" s="15">
        <f ca="1">(BH257*DCF!E$28-DCF!E$5*MAX(BH257*DCF!E$28,0)-MAX(BH257-BG257,0)/Inputs!$B$17)*DCF!E$6</f>
        <v>8683.4999788297773</v>
      </c>
      <c r="CP257" s="15">
        <f ca="1">(BI257*DCF!F$28-DCF!F$5*MAX(BI257*DCF!F$28,0)-MAX(BI257-BH257,0)/Inputs!$B$17)*DCF!F$6</f>
        <v>11827.349027811724</v>
      </c>
      <c r="CQ257" s="15">
        <f ca="1">(BJ257*DCF!G$28-DCF!G$5*MAX(BJ257*DCF!G$28,0)-MAX(BJ257-BI257,0)/Inputs!$B$17)*DCF!G$6</f>
        <v>13901.668568707566</v>
      </c>
      <c r="CR257" s="15">
        <f ca="1">(BK257*DCF!H$28-DCF!H$5*MAX(BK257*DCF!H$28,0)-MAX(BK257-BJ257,0)/Inputs!$B$17)*DCF!H$6</f>
        <v>17141.607017674505</v>
      </c>
      <c r="CS257" s="15">
        <f ca="1">(BL257*DCF!I$28-DCF!I$5*MAX(BL257*DCF!I$28,0)-MAX(BL257-BK257,0)/Inputs!$B$17)*DCF!I$6</f>
        <v>21248.738278663415</v>
      </c>
      <c r="CT257" s="15">
        <f ca="1">(BM257*DCF!J$28-DCF!J$5*MAX(BM257*DCF!J$28,0)-MAX(BM257-BL257,0)/Inputs!$B$17)*DCF!J$6</f>
        <v>21479.687910210294</v>
      </c>
      <c r="CU257" s="15">
        <f ca="1">(BN257*DCF!K$28-DCF!K$5*MAX(BN257*DCF!K$28,0)-MAX(BN257-BM257,0)/Inputs!$B$17)*DCF!K$6</f>
        <v>20550.616342292029</v>
      </c>
      <c r="CV257" s="15">
        <f ca="1">(BO257*DCF!L$28-DCF!L$5*MAX(BO257*DCF!L$28,0)-MAX(BO257-BN257,0)/Inputs!$B$17)*DCF!L$6</f>
        <v>21888.700411821424</v>
      </c>
      <c r="CW257" s="15">
        <f ca="1">(BP257*DCF!M$28-DCF!M$5*MAX(BP257*DCF!M$28,0)-MAX(BP257-BO257,0)/Inputs!$B$17)*DCF!M$6</f>
        <v>27060.408158086546</v>
      </c>
      <c r="CX257" s="15">
        <f ca="1">(BQ257*DCF!C$46-DCF!C$5*MAX(BQ257*DCF!C$46,0)-MAX(BQ257-Inputs!$B$20,0)/Inputs!$B$24)*DCF!C$6</f>
        <v>-621.655447372244</v>
      </c>
      <c r="CY257" s="15">
        <f ca="1">(BR257*DCF!D$46-DCF!D$5*MAX(BR257*DCF!D$46,0)-MAX(BR257-BQ257,0)/Inputs!$B$24)*DCF!D$6</f>
        <v>-2026.7858818559332</v>
      </c>
      <c r="CZ257" s="15">
        <f ca="1">(BS257*DCF!E$46-DCF!E$5*MAX(BS257*DCF!E$46,0)-MAX(BS257-BR257,0)/Inputs!$B$24)*DCF!E$6</f>
        <v>-1569.9602667864881</v>
      </c>
      <c r="DA257" s="15">
        <f ca="1">(BT257*DCF!F$46-DCF!F$5*MAX(BT257*DCF!F$46,0)-MAX(BT257-BS257,0)/Inputs!$B$24)*DCF!F$6</f>
        <v>-3174.0371993812032</v>
      </c>
      <c r="DB257" s="15">
        <f ca="1">(BU257*DCF!G$46-DCF!G$5*MAX(BU257*DCF!G$46,0)-MAX(BU257-BT257,0)/Inputs!$B$24)*DCF!G$6</f>
        <v>-3418.0459124982581</v>
      </c>
      <c r="DC257" s="15">
        <f ca="1">(BV257*DCF!H$46-DCF!H$5*MAX(BV257*DCF!H$46,0)-MAX(BV257-BU257,0)/Inputs!$B$24)*DCF!H$6</f>
        <v>-3041.2992873166095</v>
      </c>
      <c r="DD257" s="15">
        <f ca="1">(BW257*DCF!I$46-DCF!I$5*MAX(BW257*DCF!I$46,0)-MAX(BW257-BV257,0)/Inputs!$B$24)*DCF!I$6</f>
        <v>-6024.0247573850429</v>
      </c>
      <c r="DE257" s="15">
        <f ca="1">(BX257*DCF!J$46-DCF!J$5*MAX(BX257*DCF!J$46,0)-MAX(BX257-BW257,0)/Inputs!$B$24)*DCF!J$6</f>
        <v>-3649.882339493493</v>
      </c>
      <c r="DF257" s="15">
        <f ca="1">(BY257*DCF!K$46-DCF!K$5*MAX(BY257*DCF!K$46,0)-MAX(BY257-BX257,0)/Inputs!$B$24)*DCF!K$6</f>
        <v>-19.77424982274184</v>
      </c>
      <c r="DG257" s="15">
        <f ca="1">(BZ257*DCF!L$46-DCF!L$5*MAX(BZ257*DCF!L$46,0)-MAX(BZ257-BY257,0)/Inputs!$B$24)*DCF!L$6</f>
        <v>4622.9753992315163</v>
      </c>
      <c r="DH257" s="15">
        <f ca="1">(CA257*DCF!M$46-DCF!M$5*MAX(CA257*DCF!M$46,0)-MAX(CA257-BZ257,0)/Inputs!$B$24)*DCF!M$6</f>
        <v>1906.7457884197615</v>
      </c>
      <c r="DI257" s="15">
        <f ca="1">SUM(CB257:CL257)+BE257*DCF!M$10*(1+Inputs!$B$30)*(1-Inputs!$B$33)*(1-Inputs!$B$30/Inputs!$B$31)/(Inputs!$B$29-Inputs!$B$30)*DCF!M$6</f>
        <v>103563.32659420696</v>
      </c>
      <c r="DJ257" s="15">
        <f ca="1">SUM(CM257:CW257)+BP257*DCF!M$28*(1+Inputs!$B$30)*(1-Inputs!$B$33)*(1-Inputs!$B$30/Inputs!$B$31)/(Inputs!$B$29-Inputs!$B$30)*DCF!M$6</f>
        <v>799138.50385684741</v>
      </c>
      <c r="DK257" s="15">
        <f ca="1">SUM(CX257:DH257)+CA257*DCF!M$46*(1+Inputs!$B$30)*(1-Inputs!$B$33)*(1-Inputs!$B$30/Inputs!$B$31)/(Inputs!$B$29-Inputs!$B$30)*DCF!M$6</f>
        <v>276190.55319916148</v>
      </c>
      <c r="DM257" s="15">
        <f ca="1">DI257+DJ257+DK257+Inputs!$B$34+Inputs!$B$36-Inputs!$B$35</f>
        <v>1255743.3836502158</v>
      </c>
    </row>
    <row r="258" spans="1:117" x14ac:dyDescent="0.75">
      <c r="A258" s="11">
        <v>245</v>
      </c>
      <c r="C258" s="23">
        <f t="shared" ca="1" si="144"/>
        <v>-0.54997194146807038</v>
      </c>
      <c r="D258" s="23">
        <f t="shared" ca="1" si="144"/>
        <v>-0.15657566843165624</v>
      </c>
      <c r="E258" s="23">
        <f t="shared" ca="1" si="144"/>
        <v>-2.0214835618670031</v>
      </c>
      <c r="F258" s="23">
        <f t="shared" ca="1" si="144"/>
        <v>-0.75689404586398579</v>
      </c>
      <c r="G258" s="23">
        <f t="shared" ca="1" si="144"/>
        <v>-1.1526067203431478</v>
      </c>
      <c r="H258" s="23">
        <f t="shared" ca="1" si="144"/>
        <v>-2.4577588500350287</v>
      </c>
      <c r="I258" s="23">
        <f t="shared" ca="1" si="144"/>
        <v>1.3548673751398037</v>
      </c>
      <c r="J258" s="23">
        <f t="shared" ca="1" si="144"/>
        <v>-0.28092616125243519</v>
      </c>
      <c r="K258" s="23">
        <f t="shared" ca="1" si="144"/>
        <v>8.3190096582141757E-2</v>
      </c>
      <c r="L258" s="23">
        <f t="shared" ca="1" si="144"/>
        <v>-1.482877488539021</v>
      </c>
      <c r="M258" s="23">
        <f t="shared" ca="1" si="144"/>
        <v>0.30670601130920577</v>
      </c>
      <c r="N258" s="23">
        <f ca="1">SQRT(Inputs!$B$38)*C258+SQRT(1-Inputs!$B$38)*_xlfn.NORM.S.INV(RAND())</f>
        <v>-0.72033736786320857</v>
      </c>
      <c r="O258" s="23">
        <f ca="1">SQRT(Inputs!$B$38)*D258+SQRT(1-Inputs!$B$38)*_xlfn.NORM.S.INV(RAND())</f>
        <v>1.728430676255611</v>
      </c>
      <c r="P258" s="23">
        <f ca="1">SQRT(Inputs!$B$38)*E258+SQRT(1-Inputs!$B$38)*_xlfn.NORM.S.INV(RAND())</f>
        <v>-2.7925249738325242</v>
      </c>
      <c r="Q258" s="23">
        <f ca="1">SQRT(Inputs!$B$38)*F258+SQRT(1-Inputs!$B$38)*_xlfn.NORM.S.INV(RAND())</f>
        <v>0.387443648129709</v>
      </c>
      <c r="R258" s="23">
        <f ca="1">SQRT(Inputs!$B$38)*G258+SQRT(1-Inputs!$B$38)*_xlfn.NORM.S.INV(RAND())</f>
        <v>-9.0745097976286937E-3</v>
      </c>
      <c r="S258" s="23">
        <f ca="1">SQRT(Inputs!$B$38)*H258+SQRT(1-Inputs!$B$38)*_xlfn.NORM.S.INV(RAND())</f>
        <v>-1.1306591751114736</v>
      </c>
      <c r="T258" s="23">
        <f ca="1">SQRT(Inputs!$B$38)*I258+SQRT(1-Inputs!$B$38)*_xlfn.NORM.S.INV(RAND())</f>
        <v>0.98738858689384834</v>
      </c>
      <c r="U258" s="23">
        <f ca="1">SQRT(Inputs!$B$38)*J258+SQRT(1-Inputs!$B$38)*_xlfn.NORM.S.INV(RAND())</f>
        <v>9.8681804522375682E-2</v>
      </c>
      <c r="V258" s="23">
        <f ca="1">SQRT(Inputs!$B$38)*K258+SQRT(1-Inputs!$B$38)*_xlfn.NORM.S.INV(RAND())</f>
        <v>-0.42793660771447639</v>
      </c>
      <c r="W258" s="23">
        <f ca="1">SQRT(Inputs!$B$38)*L258+SQRT(1-Inputs!$B$38)*_xlfn.NORM.S.INV(RAND())</f>
        <v>-0.61352228424726052</v>
      </c>
      <c r="X258" s="23">
        <f ca="1">SQRT(Inputs!$B$38)*M258+SQRT(1-Inputs!$B$38)*_xlfn.NORM.S.INV(RAND())</f>
        <v>0.22342768837503069</v>
      </c>
      <c r="Y258" s="23">
        <f ca="1">SQRT(Inputs!$B$38)*C258+SQRT(1-Inputs!$B$38)*_xlfn.NORM.S.INV(RAND())</f>
        <v>1.1111948001554581</v>
      </c>
      <c r="Z258" s="23">
        <f ca="1">SQRT(Inputs!$B$38)*D258+SQRT(1-Inputs!$B$38)*_xlfn.NORM.S.INV(RAND())</f>
        <v>-0.34012660854657034</v>
      </c>
      <c r="AA258" s="23">
        <f ca="1">SQRT(Inputs!$B$38)*E258+SQRT(1-Inputs!$B$38)*_xlfn.NORM.S.INV(RAND())</f>
        <v>-1.2329085786960823</v>
      </c>
      <c r="AB258" s="23">
        <f ca="1">SQRT(Inputs!$B$38)*F258+SQRT(1-Inputs!$B$38)*_xlfn.NORM.S.INV(RAND())</f>
        <v>-0.37242705880927413</v>
      </c>
      <c r="AC258" s="23">
        <f ca="1">SQRT(Inputs!$B$38)*G258+SQRT(1-Inputs!$B$38)*_xlfn.NORM.S.INV(RAND())</f>
        <v>-0.64167008847835338</v>
      </c>
      <c r="AD258" s="23">
        <f ca="1">SQRT(Inputs!$B$38)*H258+SQRT(1-Inputs!$B$38)*_xlfn.NORM.S.INV(RAND())</f>
        <v>0.10420655952795022</v>
      </c>
      <c r="AE258" s="23">
        <f ca="1">SQRT(Inputs!$B$38)*I258+SQRT(1-Inputs!$B$38)*_xlfn.NORM.S.INV(RAND())</f>
        <v>2.9584369192052984E-2</v>
      </c>
      <c r="AF258" s="23">
        <f ca="1">SQRT(Inputs!$B$38)*J258+SQRT(1-Inputs!$B$38)*_xlfn.NORM.S.INV(RAND())</f>
        <v>-1.5820932929519766</v>
      </c>
      <c r="AG258" s="23">
        <f ca="1">SQRT(Inputs!$B$38)*K258+SQRT(1-Inputs!$B$38)*_xlfn.NORM.S.INV(RAND())</f>
        <v>-0.21928803810751782</v>
      </c>
      <c r="AH258" s="23">
        <f ca="1">SQRT(Inputs!$B$38)*L258+SQRT(1-Inputs!$B$38)*_xlfn.NORM.S.INV(RAND())</f>
        <v>-0.61631344723229675</v>
      </c>
      <c r="AI258" s="23">
        <f ca="1">SQRT(Inputs!$B$38)*M258+SQRT(1-Inputs!$B$38)*_xlfn.NORM.S.INV(RAND())</f>
        <v>-0.93376512646400056</v>
      </c>
      <c r="AJ258" s="23">
        <f ca="1">SQRT(Inputs!$B$38)*C258+SQRT(1-Inputs!$B$38)*_xlfn.NORM.S.INV(RAND())</f>
        <v>-1.1127499484334684</v>
      </c>
      <c r="AK258" s="23">
        <f ca="1">SQRT(Inputs!$B$38)*D258+SQRT(1-Inputs!$B$38)*_xlfn.NORM.S.INV(RAND())</f>
        <v>-2.0276244333477225</v>
      </c>
      <c r="AL258" s="23">
        <f ca="1">SQRT(Inputs!$B$38)*E258+SQRT(1-Inputs!$B$38)*_xlfn.NORM.S.INV(RAND())</f>
        <v>-1.0259789680949165</v>
      </c>
      <c r="AM258" s="23">
        <f ca="1">SQRT(Inputs!$B$38)*F258+SQRT(1-Inputs!$B$38)*_xlfn.NORM.S.INV(RAND())</f>
        <v>1.332680476934907</v>
      </c>
      <c r="AN258" s="23">
        <f ca="1">SQRT(Inputs!$B$38)*G258+SQRT(1-Inputs!$B$38)*_xlfn.NORM.S.INV(RAND())</f>
        <v>-1.7406564773137876</v>
      </c>
      <c r="AO258" s="23">
        <f ca="1">SQRT(Inputs!$B$38)*H258+SQRT(1-Inputs!$B$38)*_xlfn.NORM.S.INV(RAND())</f>
        <v>-2.4124916553625457</v>
      </c>
      <c r="AP258" s="23">
        <f ca="1">SQRT(Inputs!$B$38)*I258+SQRT(1-Inputs!$B$38)*_xlfn.NORM.S.INV(RAND())</f>
        <v>-0.20809140803939197</v>
      </c>
      <c r="AQ258" s="23">
        <f ca="1">SQRT(Inputs!$B$38)*J258+SQRT(1-Inputs!$B$38)*_xlfn.NORM.S.INV(RAND())</f>
        <v>-0.33990775813419211</v>
      </c>
      <c r="AR258" s="23">
        <f ca="1">SQRT(Inputs!$B$38)*K258+SQRT(1-Inputs!$B$38)*_xlfn.NORM.S.INV(RAND())</f>
        <v>9.8937874496133255E-2</v>
      </c>
      <c r="AS258" s="23">
        <f ca="1">SQRT(Inputs!$B$38)*L258+SQRT(1-Inputs!$B$38)*_xlfn.NORM.S.INV(RAND())</f>
        <v>-1.7137897994346019</v>
      </c>
      <c r="AT258" s="23">
        <f ca="1">SQRT(Inputs!$B$38)*M258+SQRT(1-Inputs!$B$38)*_xlfn.NORM.S.INV(RAND())</f>
        <v>0.45367829810410959</v>
      </c>
      <c r="AU258" s="15">
        <f ca="1">Inputs!$B$6*EXP($B$8-0.5*C$5^2+C$5*N258)</f>
        <v>4416.0865687387331</v>
      </c>
      <c r="AV258" s="15">
        <f t="shared" ca="1" si="110"/>
        <v>6930.773486835692</v>
      </c>
      <c r="AW258" s="15">
        <f t="shared" ca="1" si="111"/>
        <v>5798.5508116602205</v>
      </c>
      <c r="AX258" s="15">
        <f t="shared" ca="1" si="112"/>
        <v>7430.5542798272927</v>
      </c>
      <c r="AY258" s="15">
        <f t="shared" ca="1" si="113"/>
        <v>9071.2769086290755</v>
      </c>
      <c r="AZ258" s="15">
        <f t="shared" ca="1" si="114"/>
        <v>9795.6111903269666</v>
      </c>
      <c r="BA258" s="15">
        <f t="shared" ca="1" si="115"/>
        <v>13292.360855066903</v>
      </c>
      <c r="BB258" s="15">
        <f t="shared" ca="1" si="116"/>
        <v>16435.5964506612</v>
      </c>
      <c r="BC258" s="15">
        <f t="shared" ca="1" si="117"/>
        <v>19314.843665264507</v>
      </c>
      <c r="BD258" s="15">
        <f t="shared" ca="1" si="118"/>
        <v>22342.860398859848</v>
      </c>
      <c r="BE258" s="15">
        <f t="shared" ca="1" si="119"/>
        <v>27941.162620964835</v>
      </c>
      <c r="BF258" s="15">
        <f ca="1">Inputs!$B$13*EXP($B$9-0.5*C$6^2+C$6*Y258)</f>
        <v>17239.542967259298</v>
      </c>
      <c r="BG258" s="15">
        <f t="shared" ca="1" si="120"/>
        <v>19759.759369147388</v>
      </c>
      <c r="BH258" s="15">
        <f t="shared" ca="1" si="121"/>
        <v>19677.952401226605</v>
      </c>
      <c r="BI258" s="15">
        <f t="shared" ca="1" si="122"/>
        <v>22746.746704150755</v>
      </c>
      <c r="BJ258" s="15">
        <f t="shared" ca="1" si="123"/>
        <v>25422.432680969596</v>
      </c>
      <c r="BK258" s="15">
        <f t="shared" ca="1" si="124"/>
        <v>31647.025339130363</v>
      </c>
      <c r="BL258" s="15">
        <f t="shared" ca="1" si="125"/>
        <v>39023.878209135917</v>
      </c>
      <c r="BM258" s="15">
        <f t="shared" ca="1" si="126"/>
        <v>39409.642570426447</v>
      </c>
      <c r="BN258" s="15">
        <f t="shared" ca="1" si="127"/>
        <v>47211.820890681869</v>
      </c>
      <c r="BO258" s="15">
        <f t="shared" ca="1" si="128"/>
        <v>54073.306851943504</v>
      </c>
      <c r="BP258" s="15">
        <f t="shared" ca="1" si="129"/>
        <v>59872.846563647479</v>
      </c>
      <c r="BQ258" s="15">
        <f ca="1">Inputs!$B$20*EXP($B$10-0.5*C$7^2+C$7*AJ258)</f>
        <v>2890.7045565693788</v>
      </c>
      <c r="BR258" s="15">
        <f t="shared" ca="1" si="130"/>
        <v>2060.0881873229455</v>
      </c>
      <c r="BS258" s="15">
        <f t="shared" ca="1" si="131"/>
        <v>2101.0809322443761</v>
      </c>
      <c r="BT258" s="15">
        <f t="shared" ca="1" si="132"/>
        <v>4109.3215672053921</v>
      </c>
      <c r="BU258" s="15">
        <f t="shared" ca="1" si="133"/>
        <v>3737.4624251091641</v>
      </c>
      <c r="BV258" s="15">
        <f t="shared" ca="1" si="134"/>
        <v>3019.5455428343698</v>
      </c>
      <c r="BW258" s="15">
        <f t="shared" ca="1" si="135"/>
        <v>4032.0555129700333</v>
      </c>
      <c r="BX258" s="15">
        <f t="shared" ca="1" si="136"/>
        <v>5267.9890165268325</v>
      </c>
      <c r="BY258" s="15">
        <f t="shared" ca="1" si="137"/>
        <v>7522.4015048286019</v>
      </c>
      <c r="BZ258" s="15">
        <f t="shared" ca="1" si="138"/>
        <v>7702.5043996223794</v>
      </c>
      <c r="CA258" s="15">
        <f t="shared" ca="1" si="139"/>
        <v>11728.077808583022</v>
      </c>
      <c r="CB258" s="15">
        <f ca="1">(AU258*DCF!C$10-DCF!C$5*MAX(AU258*DCF!C$10,0)-MAX(AU258-Inputs!$B$6,0)/Inputs!$B$10)*DCF!C$6</f>
        <v>1046.9684707683091</v>
      </c>
      <c r="CC258" s="15">
        <f ca="1">(AV258*DCF!D$10-DCF!D$5*MAX(AV258*DCF!D$10,0)-MAX(AV258-AU258,0)/Inputs!$B$10)*DCF!D$6</f>
        <v>1076.1884920211724</v>
      </c>
      <c r="CD258" s="15">
        <f ca="1">(AW258*DCF!E$10-DCF!E$5*MAX(AW258*DCF!E$10,0)-MAX(AW258-AV258,0)/Inputs!$B$10)*DCF!E$6</f>
        <v>1338.7930772521049</v>
      </c>
      <c r="CE258" s="15">
        <f ca="1">(AX258*DCF!F$10-DCF!F$5*MAX(AX258*DCF!F$10,0)-MAX(AX258-AW258,0)/Inputs!$B$10)*DCF!F$6</f>
        <v>1282.4986977223718</v>
      </c>
      <c r="CF258" s="15">
        <f ca="1">(AY258*DCF!G$10-DCF!G$5*MAX(AY258*DCF!G$10,0)-MAX(AY258-AX258,0)/Inputs!$B$10)*DCF!G$6</f>
        <v>1553.669276593452</v>
      </c>
      <c r="CG258" s="15">
        <f ca="1">(AZ258*DCF!H$10-DCF!H$5*MAX(AZ258*DCF!H$10,0)-MAX(AZ258-AY258,0)/Inputs!$B$10)*DCF!H$6</f>
        <v>1773.2064016925031</v>
      </c>
      <c r="CH258" s="15">
        <f ca="1">(BA258*DCF!I$10-DCF!I$5*MAX(BA258*DCF!I$10,0)-MAX(BA258-AZ258,0)/Inputs!$B$10)*DCF!I$6</f>
        <v>1854.4399613685155</v>
      </c>
      <c r="CI258" s="15">
        <f ca="1">(BB258*DCF!J$10-DCF!J$5*MAX(BB258*DCF!J$10,0)-MAX(BB258-BA258,0)/Inputs!$B$10)*DCF!J$6</f>
        <v>2344.0809287008478</v>
      </c>
      <c r="CJ258" s="15">
        <f ca="1">(BC258*DCF!K$10-DCF!K$5*MAX(BC258*DCF!K$10,0)-MAX(BC258-BB258,0)/Inputs!$B$10)*DCF!K$6</f>
        <v>2706.3288520855458</v>
      </c>
      <c r="CK258" s="15">
        <f ca="1">(BD258*DCF!L$10-DCF!L$5*MAX(BD258*DCF!L$10,0)-MAX(BD258-BC258,0)/Inputs!$B$10)*DCF!L$6</f>
        <v>2978.1566277328357</v>
      </c>
      <c r="CL258" s="15">
        <f ca="1">(BE258*DCF!M$10-DCF!M$5*MAX(BE258*DCF!M$10,0)-MAX(BE258-BD258,0)/Inputs!$B$10)*DCF!M$6</f>
        <v>3274.0824203460461</v>
      </c>
      <c r="CM258" s="15">
        <f ca="1">(BF258*DCF!C$28-DCF!C$5*MAX(BF258*DCF!C$28,0)-MAX(BF258-Inputs!$B$13,0)/Inputs!$B$17)*DCF!C$6</f>
        <v>3909.7689031481045</v>
      </c>
      <c r="CN258" s="15">
        <f ca="1">(BG258*DCF!D$28-DCF!D$5*MAX(BG258*DCF!D$28,0)-MAX(BG258-BF258,0)/Inputs!$B$17)*DCF!D$6</f>
        <v>5282.0271600620108</v>
      </c>
      <c r="CO258" s="15">
        <f ca="1">(BH258*DCF!E$28-DCF!E$5*MAX(BH258*DCF!E$28,0)-MAX(BH258-BG258,0)/Inputs!$B$17)*DCF!E$6</f>
        <v>5573.1465143738651</v>
      </c>
      <c r="CP258" s="15">
        <f ca="1">(BI258*DCF!F$28-DCF!F$5*MAX(BI258*DCF!F$28,0)-MAX(BI258-BH258,0)/Inputs!$B$17)*DCF!F$6</f>
        <v>5616.4200524086818</v>
      </c>
      <c r="CQ258" s="15">
        <f ca="1">(BJ258*DCF!G$28-DCF!G$5*MAX(BJ258*DCF!G$28,0)-MAX(BJ258-BI258,0)/Inputs!$B$17)*DCF!G$6</f>
        <v>6146.0190897675493</v>
      </c>
      <c r="CR258" s="15">
        <f ca="1">(BK258*DCF!H$28-DCF!H$5*MAX(BK258*DCF!H$28,0)-MAX(BK258-BJ258,0)/Inputs!$B$17)*DCF!H$6</f>
        <v>6859.5315044896697</v>
      </c>
      <c r="CS258" s="15">
        <f ca="1">(BL258*DCF!I$28-DCF!I$5*MAX(BL258*DCF!I$28,0)-MAX(BL258-BK258,0)/Inputs!$B$17)*DCF!I$6</f>
        <v>8117.7789395140881</v>
      </c>
      <c r="CT258" s="15">
        <f ca="1">(BM258*DCF!J$28-DCF!J$5*MAX(BM258*DCF!J$28,0)-MAX(BM258-BL258,0)/Inputs!$B$17)*DCF!J$6</f>
        <v>8740.4727376514857</v>
      </c>
      <c r="CU258" s="15">
        <f ca="1">(BN258*DCF!K$28-DCF!K$5*MAX(BN258*DCF!K$28,0)-MAX(BN258-BM258,0)/Inputs!$B$17)*DCF!K$6</f>
        <v>9014.6820517487286</v>
      </c>
      <c r="CV258" s="15">
        <f ca="1">(BO258*DCF!L$28-DCF!L$5*MAX(BO258*DCF!L$28,0)-MAX(BO258-BN258,0)/Inputs!$B$17)*DCF!L$6</f>
        <v>10012.371130890666</v>
      </c>
      <c r="CW258" s="15">
        <f ca="1">(BP258*DCF!M$28-DCF!M$5*MAX(BP258*DCF!M$28,0)-MAX(BP258-BO258,0)/Inputs!$B$17)*DCF!M$6</f>
        <v>10658.895868242926</v>
      </c>
      <c r="CX258" s="15">
        <f ca="1">(BQ258*DCF!C$46-DCF!C$5*MAX(BQ258*DCF!C$46,0)-MAX(BQ258-Inputs!$B$20,0)/Inputs!$B$24)*DCF!C$6</f>
        <v>-667.59920475043384</v>
      </c>
      <c r="CY258" s="15">
        <f ca="1">(BR258*DCF!D$46-DCF!D$5*MAX(BR258*DCF!D$46,0)-MAX(BR258-BQ258,0)/Inputs!$B$24)*DCF!D$6</f>
        <v>-351.60901169846903</v>
      </c>
      <c r="CZ258" s="15">
        <f ca="1">(BS258*DCF!E$46-DCF!E$5*MAX(BS258*DCF!E$46,0)-MAX(BS258-BR258,0)/Inputs!$B$24)*DCF!E$6</f>
        <v>-264.614690029874</v>
      </c>
      <c r="DA258" s="15">
        <f ca="1">(BT258*DCF!F$46-DCF!F$5*MAX(BT258*DCF!F$46,0)-MAX(BT258-BS258,0)/Inputs!$B$24)*DCF!F$6</f>
        <v>-1030.5306781553775</v>
      </c>
      <c r="DB258" s="15">
        <f ca="1">(BU258*DCF!G$46-DCF!G$5*MAX(BU258*DCF!G$46,0)-MAX(BU258-BT258,0)/Inputs!$B$24)*DCF!G$6</f>
        <v>-125.72085165656712</v>
      </c>
      <c r="DC258" s="15">
        <f ca="1">(BV258*DCF!H$46-DCF!H$5*MAX(BV258*DCF!H$46,0)-MAX(BV258-BU258,0)/Inputs!$B$24)*DCF!H$6</f>
        <v>0</v>
      </c>
      <c r="DD258" s="15">
        <f ca="1">(BW258*DCF!I$46-DCF!I$5*MAX(BW258*DCF!I$46,0)-MAX(BW258-BV258,0)/Inputs!$B$24)*DCF!I$6</f>
        <v>-197.53055814233937</v>
      </c>
      <c r="DE258" s="15">
        <f ca="1">(BX258*DCF!J$46-DCF!J$5*MAX(BX258*DCF!J$46,0)-MAX(BX258-BW258,0)/Inputs!$B$24)*DCF!J$6</f>
        <v>-106.7718056180256</v>
      </c>
      <c r="DF258" s="15">
        <f ca="1">(BY258*DCF!K$46-DCF!K$5*MAX(BY258*DCF!K$46,0)-MAX(BY258-BX258,0)/Inputs!$B$24)*DCF!K$6</f>
        <v>-122.56635232545322</v>
      </c>
      <c r="DG258" s="15">
        <f ca="1">(BZ258*DCF!L$46-DCF!L$5*MAX(BZ258*DCF!L$46,0)-MAX(BZ258-BY258,0)/Inputs!$B$24)*DCF!L$6</f>
        <v>491.68067570324592</v>
      </c>
      <c r="DH258" s="15">
        <f ca="1">(CA258*DCF!M$46-DCF!M$5*MAX(CA258*DCF!M$46,0)-MAX(CA258-BZ258,0)/Inputs!$B$24)*DCF!M$6</f>
        <v>77.864187263044371</v>
      </c>
      <c r="DI258" s="15">
        <f ca="1">SUM(CB258:CL258)+BE258*DCF!M$10*(1+Inputs!$B$30)*(1-Inputs!$B$33)*(1-Inputs!$B$30/Inputs!$B$31)/(Inputs!$B$29-Inputs!$B$30)*DCF!M$6</f>
        <v>98989.038264053757</v>
      </c>
      <c r="DJ258" s="15">
        <f ca="1">SUM(CM258:CW258)+BP258*DCF!M$28*(1+Inputs!$B$30)*(1-Inputs!$B$33)*(1-Inputs!$B$30/Inputs!$B$31)/(Inputs!$B$29-Inputs!$B$30)*DCF!M$6</f>
        <v>302100.34558304748</v>
      </c>
      <c r="DK258" s="15">
        <f ca="1">SUM(CX258:DH258)+CA258*DCF!M$46*(1+Inputs!$B$30)*(1-Inputs!$B$33)*(1-Inputs!$B$30/Inputs!$B$31)/(Inputs!$B$29-Inputs!$B$30)*DCF!M$6</f>
        <v>15835.599282289824</v>
      </c>
      <c r="DM258" s="15">
        <f ca="1">DI258+DJ258+DK258+Inputs!$B$34+Inputs!$B$36-Inputs!$B$35</f>
        <v>493775.98312939104</v>
      </c>
    </row>
    <row r="259" spans="1:117" x14ac:dyDescent="0.75">
      <c r="A259" s="11">
        <v>246</v>
      </c>
      <c r="C259" s="23">
        <f t="shared" ca="1" si="144"/>
        <v>0.44152166112246116</v>
      </c>
      <c r="D259" s="23">
        <f t="shared" ca="1" si="144"/>
        <v>1.2389926770961035E-2</v>
      </c>
      <c r="E259" s="23">
        <f t="shared" ca="1" si="144"/>
        <v>0.83119914053973432</v>
      </c>
      <c r="F259" s="23">
        <f t="shared" ca="1" si="144"/>
        <v>1.4345557651209975</v>
      </c>
      <c r="G259" s="23">
        <f t="shared" ca="1" si="144"/>
        <v>-0.14689187885576985</v>
      </c>
      <c r="H259" s="23">
        <f t="shared" ca="1" si="144"/>
        <v>0.16238572303803356</v>
      </c>
      <c r="I259" s="23">
        <f t="shared" ca="1" si="144"/>
        <v>-1.3988679132046398</v>
      </c>
      <c r="J259" s="23">
        <f t="shared" ca="1" si="144"/>
        <v>-2.605468364043678</v>
      </c>
      <c r="K259" s="23">
        <f t="shared" ca="1" si="144"/>
        <v>-1.2387897302956237</v>
      </c>
      <c r="L259" s="23">
        <f t="shared" ca="1" si="144"/>
        <v>0.76941788525146271</v>
      </c>
      <c r="M259" s="23">
        <f t="shared" ca="1" si="144"/>
        <v>0.52437333121061036</v>
      </c>
      <c r="N259" s="23">
        <f ca="1">SQRT(Inputs!$B$38)*C259+SQRT(1-Inputs!$B$38)*_xlfn.NORM.S.INV(RAND())</f>
        <v>1.6684424183207396</v>
      </c>
      <c r="O259" s="23">
        <f ca="1">SQRT(Inputs!$B$38)*D259+SQRT(1-Inputs!$B$38)*_xlfn.NORM.S.INV(RAND())</f>
        <v>-0.53435471605094476</v>
      </c>
      <c r="P259" s="23">
        <f ca="1">SQRT(Inputs!$B$38)*E259+SQRT(1-Inputs!$B$38)*_xlfn.NORM.S.INV(RAND())</f>
        <v>-0.98068891338721709</v>
      </c>
      <c r="Q259" s="23">
        <f ca="1">SQRT(Inputs!$B$38)*F259+SQRT(1-Inputs!$B$38)*_xlfn.NORM.S.INV(RAND())</f>
        <v>0.71637424717156173</v>
      </c>
      <c r="R259" s="23">
        <f ca="1">SQRT(Inputs!$B$38)*G259+SQRT(1-Inputs!$B$38)*_xlfn.NORM.S.INV(RAND())</f>
        <v>1.2556547329346013</v>
      </c>
      <c r="S259" s="23">
        <f ca="1">SQRT(Inputs!$B$38)*H259+SQRT(1-Inputs!$B$38)*_xlfn.NORM.S.INV(RAND())</f>
        <v>-1.318722310308921</v>
      </c>
      <c r="T259" s="23">
        <f ca="1">SQRT(Inputs!$B$38)*I259+SQRT(1-Inputs!$B$38)*_xlfn.NORM.S.INV(RAND())</f>
        <v>-1.7214482292319275</v>
      </c>
      <c r="U259" s="23">
        <f ca="1">SQRT(Inputs!$B$38)*J259+SQRT(1-Inputs!$B$38)*_xlfn.NORM.S.INV(RAND())</f>
        <v>-0.71262749270702797</v>
      </c>
      <c r="V259" s="23">
        <f ca="1">SQRT(Inputs!$B$38)*K259+SQRT(1-Inputs!$B$38)*_xlfn.NORM.S.INV(RAND())</f>
        <v>3.3988206917588082E-2</v>
      </c>
      <c r="W259" s="23">
        <f ca="1">SQRT(Inputs!$B$38)*L259+SQRT(1-Inputs!$B$38)*_xlfn.NORM.S.INV(RAND())</f>
        <v>0.53487720013422091</v>
      </c>
      <c r="X259" s="23">
        <f ca="1">SQRT(Inputs!$B$38)*M259+SQRT(1-Inputs!$B$38)*_xlfn.NORM.S.INV(RAND())</f>
        <v>-0.63412396637894919</v>
      </c>
      <c r="Y259" s="23">
        <f ca="1">SQRT(Inputs!$B$38)*C259+SQRT(1-Inputs!$B$38)*_xlfn.NORM.S.INV(RAND())</f>
        <v>0.64327393505150354</v>
      </c>
      <c r="Z259" s="23">
        <f ca="1">SQRT(Inputs!$B$38)*D259+SQRT(1-Inputs!$B$38)*_xlfn.NORM.S.INV(RAND())</f>
        <v>0.17427012961518579</v>
      </c>
      <c r="AA259" s="23">
        <f ca="1">SQRT(Inputs!$B$38)*E259+SQRT(1-Inputs!$B$38)*_xlfn.NORM.S.INV(RAND())</f>
        <v>-0.12170855977698491</v>
      </c>
      <c r="AB259" s="23">
        <f ca="1">SQRT(Inputs!$B$38)*F259+SQRT(1-Inputs!$B$38)*_xlfn.NORM.S.INV(RAND())</f>
        <v>1.7306080453514758</v>
      </c>
      <c r="AC259" s="23">
        <f ca="1">SQRT(Inputs!$B$38)*G259+SQRT(1-Inputs!$B$38)*_xlfn.NORM.S.INV(RAND())</f>
        <v>-0.41320948667889701</v>
      </c>
      <c r="AD259" s="23">
        <f ca="1">SQRT(Inputs!$B$38)*H259+SQRT(1-Inputs!$B$38)*_xlfn.NORM.S.INV(RAND())</f>
        <v>-0.91468835643116497</v>
      </c>
      <c r="AE259" s="23">
        <f ca="1">SQRT(Inputs!$B$38)*I259+SQRT(1-Inputs!$B$38)*_xlfn.NORM.S.INV(RAND())</f>
        <v>-0.30691027817177463</v>
      </c>
      <c r="AF259" s="23">
        <f ca="1">SQRT(Inputs!$B$38)*J259+SQRT(1-Inputs!$B$38)*_xlfn.NORM.S.INV(RAND())</f>
        <v>-1.4810538671528306</v>
      </c>
      <c r="AG259" s="23">
        <f ca="1">SQRT(Inputs!$B$38)*K259+SQRT(1-Inputs!$B$38)*_xlfn.NORM.S.INV(RAND())</f>
        <v>0.54719579560201781</v>
      </c>
      <c r="AH259" s="23">
        <f ca="1">SQRT(Inputs!$B$38)*L259+SQRT(1-Inputs!$B$38)*_xlfn.NORM.S.INV(RAND())</f>
        <v>1.2702996821492758</v>
      </c>
      <c r="AI259" s="23">
        <f ca="1">SQRT(Inputs!$B$38)*M259+SQRT(1-Inputs!$B$38)*_xlfn.NORM.S.INV(RAND())</f>
        <v>0.30941108861198791</v>
      </c>
      <c r="AJ259" s="23">
        <f ca="1">SQRT(Inputs!$B$38)*C259+SQRT(1-Inputs!$B$38)*_xlfn.NORM.S.INV(RAND())</f>
        <v>-0.4736649149881107</v>
      </c>
      <c r="AK259" s="23">
        <f ca="1">SQRT(Inputs!$B$38)*D259+SQRT(1-Inputs!$B$38)*_xlfn.NORM.S.INV(RAND())</f>
        <v>-0.55771243709478679</v>
      </c>
      <c r="AL259" s="23">
        <f ca="1">SQRT(Inputs!$B$38)*E259+SQRT(1-Inputs!$B$38)*_xlfn.NORM.S.INV(RAND())</f>
        <v>-0.41470911390724496</v>
      </c>
      <c r="AM259" s="23">
        <f ca="1">SQRT(Inputs!$B$38)*F259+SQRT(1-Inputs!$B$38)*_xlfn.NORM.S.INV(RAND())</f>
        <v>0.85278062681972044</v>
      </c>
      <c r="AN259" s="23">
        <f ca="1">SQRT(Inputs!$B$38)*G259+SQRT(1-Inputs!$B$38)*_xlfn.NORM.S.INV(RAND())</f>
        <v>1.9567238546922481</v>
      </c>
      <c r="AO259" s="23">
        <f ca="1">SQRT(Inputs!$B$38)*H259+SQRT(1-Inputs!$B$38)*_xlfn.NORM.S.INV(RAND())</f>
        <v>0.19877709664652626</v>
      </c>
      <c r="AP259" s="23">
        <f ca="1">SQRT(Inputs!$B$38)*I259+SQRT(1-Inputs!$B$38)*_xlfn.NORM.S.INV(RAND())</f>
        <v>-0.94746330037821291</v>
      </c>
      <c r="AQ259" s="23">
        <f ca="1">SQRT(Inputs!$B$38)*J259+SQRT(1-Inputs!$B$38)*_xlfn.NORM.S.INV(RAND())</f>
        <v>-0.94102245127735795</v>
      </c>
      <c r="AR259" s="23">
        <f ca="1">SQRT(Inputs!$B$38)*K259+SQRT(1-Inputs!$B$38)*_xlfn.NORM.S.INV(RAND())</f>
        <v>-0.78525518791179283</v>
      </c>
      <c r="AS259" s="23">
        <f ca="1">SQRT(Inputs!$B$38)*L259+SQRT(1-Inputs!$B$38)*_xlfn.NORM.S.INV(RAND())</f>
        <v>1.4507286826100714</v>
      </c>
      <c r="AT259" s="23">
        <f ca="1">SQRT(Inputs!$B$38)*M259+SQRT(1-Inputs!$B$38)*_xlfn.NORM.S.INV(RAND())</f>
        <v>0.76855835033890962</v>
      </c>
      <c r="AU259" s="15">
        <f ca="1">Inputs!$B$6*EXP($B$8-0.5*C$5^2+C$5*N259)</f>
        <v>6500.8506816186746</v>
      </c>
      <c r="AV259" s="15">
        <f t="shared" ca="1" si="110"/>
        <v>7315.1583331879892</v>
      </c>
      <c r="AW259" s="15">
        <f t="shared" ca="1" si="111"/>
        <v>7814.3973031409732</v>
      </c>
      <c r="AX259" s="15">
        <f t="shared" ca="1" si="112"/>
        <v>10433.841593844527</v>
      </c>
      <c r="AY259" s="15">
        <f t="shared" ca="1" si="113"/>
        <v>14765.187774501241</v>
      </c>
      <c r="AZ259" s="15">
        <f t="shared" ca="1" si="114"/>
        <v>15617.377533533239</v>
      </c>
      <c r="BA259" s="15">
        <f t="shared" ca="1" si="115"/>
        <v>15960.760651397619</v>
      </c>
      <c r="BB259" s="15">
        <f t="shared" ca="1" si="116"/>
        <v>18194.301748036913</v>
      </c>
      <c r="BC259" s="15">
        <f t="shared" ca="1" si="117"/>
        <v>22356.618555869132</v>
      </c>
      <c r="BD259" s="15">
        <f t="shared" ca="1" si="118"/>
        <v>28794.062071983251</v>
      </c>
      <c r="BE259" s="15">
        <f t="shared" ca="1" si="119"/>
        <v>33303.325330980006</v>
      </c>
      <c r="BF259" s="15">
        <f ca="1">Inputs!$B$13*EXP($B$9-0.5*C$6^2+C$6*Y259)</f>
        <v>15712.263531255321</v>
      </c>
      <c r="BG259" s="15">
        <f t="shared" ca="1" si="120"/>
        <v>19760.800665919189</v>
      </c>
      <c r="BH259" s="15">
        <f t="shared" ca="1" si="121"/>
        <v>23661.571582687749</v>
      </c>
      <c r="BI259" s="15">
        <f t="shared" ca="1" si="122"/>
        <v>37806.219727825504</v>
      </c>
      <c r="BJ259" s="15">
        <f t="shared" ca="1" si="123"/>
        <v>43667.976701041844</v>
      </c>
      <c r="BK259" s="15">
        <f t="shared" ca="1" si="124"/>
        <v>47318.981277334628</v>
      </c>
      <c r="BL259" s="15">
        <f t="shared" ca="1" si="125"/>
        <v>55859.196780253857</v>
      </c>
      <c r="BM259" s="15">
        <f t="shared" ca="1" si="126"/>
        <v>57123.915590191078</v>
      </c>
      <c r="BN259" s="15">
        <f t="shared" ca="1" si="127"/>
        <v>75016.561004322677</v>
      </c>
      <c r="BO259" s="15">
        <f t="shared" ca="1" si="128"/>
        <v>106986.81585526501</v>
      </c>
      <c r="BP259" s="15">
        <f t="shared" ca="1" si="129"/>
        <v>136378.67663086805</v>
      </c>
      <c r="BQ259" s="15">
        <f ca="1">Inputs!$B$20*EXP($B$10-0.5*C$7^2+C$7*AJ259)</f>
        <v>3626.1542858660882</v>
      </c>
      <c r="BR259" s="15">
        <f t="shared" ca="1" si="130"/>
        <v>4121.57700219444</v>
      </c>
      <c r="BS259" s="15">
        <f t="shared" ca="1" si="131"/>
        <v>5010.3084929743327</v>
      </c>
      <c r="BT259" s="15">
        <f t="shared" ca="1" si="132"/>
        <v>8640.0665871241144</v>
      </c>
      <c r="BU259" s="15">
        <f t="shared" ca="1" si="133"/>
        <v>19225.044519963769</v>
      </c>
      <c r="BV259" s="15">
        <f t="shared" ca="1" si="134"/>
        <v>27972.680984360406</v>
      </c>
      <c r="BW259" s="15">
        <f t="shared" ca="1" si="135"/>
        <v>31941.650490024167</v>
      </c>
      <c r="BX259" s="15">
        <f t="shared" ca="1" si="136"/>
        <v>36994.722653443991</v>
      </c>
      <c r="BY259" s="15">
        <f t="shared" ca="1" si="137"/>
        <v>44604.913301307868</v>
      </c>
      <c r="BZ259" s="15">
        <f t="shared" ca="1" si="138"/>
        <v>81715.984128343087</v>
      </c>
      <c r="CA259" s="15">
        <f t="shared" ca="1" si="139"/>
        <v>131583.8535103013</v>
      </c>
      <c r="CB259" s="15">
        <f ca="1">(AU259*DCF!C$10-DCF!C$5*MAX(AU259*DCF!C$10,0)-MAX(AU259-Inputs!$B$6,0)/Inputs!$B$10)*DCF!C$6</f>
        <v>1032.1037310534043</v>
      </c>
      <c r="CC259" s="15">
        <f ca="1">(AV259*DCF!D$10-DCF!D$5*MAX(AV259*DCF!D$10,0)-MAX(AV259-AU259,0)/Inputs!$B$10)*DCF!D$6</f>
        <v>1584.4726762536634</v>
      </c>
      <c r="CD259" s="15">
        <f ca="1">(AW259*DCF!E$10-DCF!E$5*MAX(AW259*DCF!E$10,0)-MAX(AW259-AV259,0)/Inputs!$B$10)*DCF!E$6</f>
        <v>1691.770652203046</v>
      </c>
      <c r="CE259" s="15">
        <f ca="1">(AX259*DCF!F$10-DCF!F$5*MAX(AX259*DCF!F$10,0)-MAX(AX259-AW259,0)/Inputs!$B$10)*DCF!F$6</f>
        <v>1732.6495784430595</v>
      </c>
      <c r="CF259" s="15">
        <f ca="1">(AY259*DCF!G$10-DCF!G$5*MAX(AY259*DCF!G$10,0)-MAX(AY259-AX259,0)/Inputs!$B$10)*DCF!G$6</f>
        <v>2209.6574643207578</v>
      </c>
      <c r="CG259" s="15">
        <f ca="1">(AZ259*DCF!H$10-DCF!H$5*MAX(AZ259*DCF!H$10,0)-MAX(AZ259-AY259,0)/Inputs!$B$10)*DCF!H$6</f>
        <v>2880.8034809606793</v>
      </c>
      <c r="CH259" s="15">
        <f ca="1">(BA259*DCF!I$10-DCF!I$5*MAX(BA259*DCF!I$10,0)-MAX(BA259-AZ259,0)/Inputs!$B$10)*DCF!I$6</f>
        <v>2859.1218582973656</v>
      </c>
      <c r="CI259" s="15">
        <f ca="1">(BB259*DCF!J$10-DCF!J$5*MAX(BB259*DCF!J$10,0)-MAX(BB259-BA259,0)/Inputs!$B$10)*DCF!J$6</f>
        <v>2783.7280492518216</v>
      </c>
      <c r="CJ259" s="15">
        <f ca="1">(BC259*DCF!K$10-DCF!K$5*MAX(BC259*DCF!K$10,0)-MAX(BC259-BB259,0)/Inputs!$B$10)*DCF!K$6</f>
        <v>3016.3955471427062</v>
      </c>
      <c r="CK259" s="15">
        <f ca="1">(BD259*DCF!L$10-DCF!L$5*MAX(BD259*DCF!L$10,0)-MAX(BD259-BC259,0)/Inputs!$B$10)*DCF!L$6</f>
        <v>3510.226429467305</v>
      </c>
      <c r="CL259" s="15">
        <f ca="1">(BE259*DCF!M$10-DCF!M$5*MAX(BE259*DCF!M$10,0)-MAX(BE259-BD259,0)/Inputs!$B$10)*DCF!M$6</f>
        <v>4160.8502736146647</v>
      </c>
      <c r="CM259" s="15">
        <f ca="1">(BF259*DCF!C$28-DCF!C$5*MAX(BF259*DCF!C$28,0)-MAX(BF259-Inputs!$B$13,0)/Inputs!$B$17)*DCF!C$6</f>
        <v>3796.3736593931089</v>
      </c>
      <c r="CN259" s="15">
        <f ca="1">(BG259*DCF!D$28-DCF!D$5*MAX(BG259*DCF!D$28,0)-MAX(BG259-BF259,0)/Inputs!$B$17)*DCF!D$6</f>
        <v>4956.2729607468109</v>
      </c>
      <c r="CO259" s="15">
        <f ca="1">(BH259*DCF!E$28-DCF!E$5*MAX(BH259*DCF!E$28,0)-MAX(BH259-BG259,0)/Inputs!$B$17)*DCF!E$6</f>
        <v>5932.5901462206366</v>
      </c>
      <c r="CP259" s="15">
        <f ca="1">(BI259*DCF!F$28-DCF!F$5*MAX(BI259*DCF!F$28,0)-MAX(BI259-BH259,0)/Inputs!$B$17)*DCF!F$6</f>
        <v>7688.1360396288665</v>
      </c>
      <c r="CQ259" s="15">
        <f ca="1">(BJ259*DCF!G$28-DCF!G$5*MAX(BJ259*DCF!G$28,0)-MAX(BJ259-BI259,0)/Inputs!$B$17)*DCF!G$6</f>
        <v>10344.098247263137</v>
      </c>
      <c r="CR259" s="15">
        <f ca="1">(BK259*DCF!H$28-DCF!H$5*MAX(BK259*DCF!H$28,0)-MAX(BK259-BJ259,0)/Inputs!$B$17)*DCF!H$6</f>
        <v>11135.242476339932</v>
      </c>
      <c r="CS259" s="15">
        <f ca="1">(BL259*DCF!I$28-DCF!I$5*MAX(BL259*DCF!I$28,0)-MAX(BL259-BK259,0)/Inputs!$B$17)*DCF!I$6</f>
        <v>11909.677028727754</v>
      </c>
      <c r="CT259" s="15">
        <f ca="1">(BM259*DCF!J$28-DCF!J$5*MAX(BM259*DCF!J$28,0)-MAX(BM259-BL259,0)/Inputs!$B$17)*DCF!J$6</f>
        <v>12575.684016767438</v>
      </c>
      <c r="CU259" s="15">
        <f ca="1">(BN259*DCF!K$28-DCF!K$5*MAX(BN259*DCF!K$28,0)-MAX(BN259-BM259,0)/Inputs!$B$17)*DCF!K$6</f>
        <v>13650.629147080939</v>
      </c>
      <c r="CV259" s="15">
        <f ca="1">(BO259*DCF!L$28-DCF!L$5*MAX(BO259*DCF!L$28,0)-MAX(BO259-BN259,0)/Inputs!$B$17)*DCF!L$6</f>
        <v>17728.627756541413</v>
      </c>
      <c r="CW259" s="15">
        <f ca="1">(BP259*DCF!M$28-DCF!M$5*MAX(BP259*DCF!M$28,0)-MAX(BP259-BO259,0)/Inputs!$B$17)*DCF!M$6</f>
        <v>22587.451592774421</v>
      </c>
      <c r="CX259" s="15">
        <f ca="1">(BQ259*DCF!C$46-DCF!C$5*MAX(BQ259*DCF!C$46,0)-MAX(BQ259-Inputs!$B$20,0)/Inputs!$B$24)*DCF!C$6</f>
        <v>-1033.8251403229247</v>
      </c>
      <c r="CY259" s="15">
        <f ca="1">(BR259*DCF!D$46-DCF!D$5*MAX(BR259*DCF!D$46,0)-MAX(BR259-BQ259,0)/Inputs!$B$24)*DCF!D$6</f>
        <v>-914.84983853180825</v>
      </c>
      <c r="CZ259" s="15">
        <f ca="1">(BS259*DCF!E$46-DCF!E$5*MAX(BS259*DCF!E$46,0)-MAX(BS259-BR259,0)/Inputs!$B$24)*DCF!E$6</f>
        <v>-942.79119017027165</v>
      </c>
      <c r="DA259" s="15">
        <f ca="1">(BT259*DCF!F$46-DCF!F$5*MAX(BT259*DCF!F$46,0)-MAX(BT259-BS259,0)/Inputs!$B$24)*DCF!F$6</f>
        <v>-1950.9339430288192</v>
      </c>
      <c r="DB259" s="15">
        <f ca="1">(BU259*DCF!G$46-DCF!G$5*MAX(BU259*DCF!G$46,0)-MAX(BU259-BT259,0)/Inputs!$B$24)*DCF!G$6</f>
        <v>-4207.2699565806843</v>
      </c>
      <c r="DC259" s="15">
        <f ca="1">(BV259*DCF!H$46-DCF!H$5*MAX(BV259*DCF!H$46,0)-MAX(BV259-BU259,0)/Inputs!$B$24)*DCF!H$6</f>
        <v>-2718.2744336533883</v>
      </c>
      <c r="DD259" s="15">
        <f ca="1">(BW259*DCF!I$46-DCF!I$5*MAX(BW259*DCF!I$46,0)-MAX(BW259-BV259,0)/Inputs!$B$24)*DCF!I$6</f>
        <v>-401.63280557026064</v>
      </c>
      <c r="DE259" s="15">
        <f ca="1">(BX259*DCF!J$46-DCF!J$5*MAX(BX259*DCF!J$46,0)-MAX(BX259-BW259,0)/Inputs!$B$24)*DCF!J$6</f>
        <v>211.83410038474281</v>
      </c>
      <c r="DF259" s="15">
        <f ca="1">(BY259*DCF!K$46-DCF!K$5*MAX(BY259*DCF!K$46,0)-MAX(BY259-BX259,0)/Inputs!$B$24)*DCF!K$6</f>
        <v>683.68736489181708</v>
      </c>
      <c r="DG259" s="15">
        <f ca="1">(BZ259*DCF!L$46-DCF!L$5*MAX(BZ259*DCF!L$46,0)-MAX(BZ259-BY259,0)/Inputs!$B$24)*DCF!L$6</f>
        <v>-2749.7104481049619</v>
      </c>
      <c r="DH259" s="15">
        <f ca="1">(CA259*DCF!M$46-DCF!M$5*MAX(CA259*DCF!M$46,0)-MAX(CA259-BZ259,0)/Inputs!$B$24)*DCF!M$6</f>
        <v>-109.52962576587289</v>
      </c>
      <c r="DI259" s="15">
        <f ca="1">SUM(CB259:CL259)+BE259*DCF!M$10*(1+Inputs!$B$30)*(1-Inputs!$B$33)*(1-Inputs!$B$30/Inputs!$B$31)/(Inputs!$B$29-Inputs!$B$30)*DCF!M$6</f>
        <v>120145.37452801193</v>
      </c>
      <c r="DJ259" s="15">
        <f ca="1">SUM(CM259:CW259)+BP259*DCF!M$28*(1+Inputs!$B$30)*(1-Inputs!$B$33)*(1-Inputs!$B$30/Inputs!$B$31)/(Inputs!$B$29-Inputs!$B$30)*DCF!M$6</f>
        <v>628362.9970514914</v>
      </c>
      <c r="DK259" s="15">
        <f ca="1">SUM(CX259:DH259)+CA259*DCF!M$46*(1+Inputs!$B$30)*(1-Inputs!$B$33)*(1-Inputs!$B$30/Inputs!$B$31)/(Inputs!$B$29-Inputs!$B$30)*DCF!M$6</f>
        <v>189310.92871437882</v>
      </c>
      <c r="DM259" s="15">
        <f ca="1">DI259+DJ259+DK259+Inputs!$B$34+Inputs!$B$36-Inputs!$B$35</f>
        <v>1014670.3002938821</v>
      </c>
    </row>
    <row r="260" spans="1:117" x14ac:dyDescent="0.75">
      <c r="A260" s="11">
        <v>247</v>
      </c>
      <c r="C260" s="23">
        <f t="shared" ca="1" si="144"/>
        <v>-0.50508104416362298</v>
      </c>
      <c r="D260" s="23">
        <f t="shared" ca="1" si="144"/>
        <v>-0.73259473628741112</v>
      </c>
      <c r="E260" s="23">
        <f t="shared" ca="1" si="144"/>
        <v>-1.8602508868209462</v>
      </c>
      <c r="F260" s="23">
        <f t="shared" ca="1" si="144"/>
        <v>0.48158081354741589</v>
      </c>
      <c r="G260" s="23">
        <f t="shared" ca="1" si="144"/>
        <v>-0.4068748842080066</v>
      </c>
      <c r="H260" s="23">
        <f t="shared" ca="1" si="144"/>
        <v>-1.1120449749976449</v>
      </c>
      <c r="I260" s="23">
        <f t="shared" ca="1" si="144"/>
        <v>-0.10998957054619947</v>
      </c>
      <c r="J260" s="23">
        <f t="shared" ca="1" si="144"/>
        <v>-1.2651629662788244</v>
      </c>
      <c r="K260" s="23">
        <f t="shared" ca="1" si="144"/>
        <v>0.67136662588305906</v>
      </c>
      <c r="L260" s="23">
        <f t="shared" ca="1" si="144"/>
        <v>1.6918012857875586</v>
      </c>
      <c r="M260" s="23">
        <f t="shared" ca="1" si="144"/>
        <v>1.8635856884952458</v>
      </c>
      <c r="N260" s="23">
        <f ca="1">SQRT(Inputs!$B$38)*C260+SQRT(1-Inputs!$B$38)*_xlfn.NORM.S.INV(RAND())</f>
        <v>-1.3869001488897572</v>
      </c>
      <c r="O260" s="23">
        <f ca="1">SQRT(Inputs!$B$38)*D260+SQRT(1-Inputs!$B$38)*_xlfn.NORM.S.INV(RAND())</f>
        <v>-0.85134969529042803</v>
      </c>
      <c r="P260" s="23">
        <f ca="1">SQRT(Inputs!$B$38)*E260+SQRT(1-Inputs!$B$38)*_xlfn.NORM.S.INV(RAND())</f>
        <v>-2.1788172664760674</v>
      </c>
      <c r="Q260" s="23">
        <f ca="1">SQRT(Inputs!$B$38)*F260+SQRT(1-Inputs!$B$38)*_xlfn.NORM.S.INV(RAND())</f>
        <v>1.957385331607328</v>
      </c>
      <c r="R260" s="23">
        <f ca="1">SQRT(Inputs!$B$38)*G260+SQRT(1-Inputs!$B$38)*_xlfn.NORM.S.INV(RAND())</f>
        <v>-0.95563798078932249</v>
      </c>
      <c r="S260" s="23">
        <f ca="1">SQRT(Inputs!$B$38)*H260+SQRT(1-Inputs!$B$38)*_xlfn.NORM.S.INV(RAND())</f>
        <v>-0.66030543063688918</v>
      </c>
      <c r="T260" s="23">
        <f ca="1">SQRT(Inputs!$B$38)*I260+SQRT(1-Inputs!$B$38)*_xlfn.NORM.S.INV(RAND())</f>
        <v>0.4591960871541324</v>
      </c>
      <c r="U260" s="23">
        <f ca="1">SQRT(Inputs!$B$38)*J260+SQRT(1-Inputs!$B$38)*_xlfn.NORM.S.INV(RAND())</f>
        <v>1.1473237255014377</v>
      </c>
      <c r="V260" s="23">
        <f ca="1">SQRT(Inputs!$B$38)*K260+SQRT(1-Inputs!$B$38)*_xlfn.NORM.S.INV(RAND())</f>
        <v>-0.63999502511966211</v>
      </c>
      <c r="W260" s="23">
        <f ca="1">SQRT(Inputs!$B$38)*L260+SQRT(1-Inputs!$B$38)*_xlfn.NORM.S.INV(RAND())</f>
        <v>1.6621437118523985</v>
      </c>
      <c r="X260" s="23">
        <f ca="1">SQRT(Inputs!$B$38)*M260+SQRT(1-Inputs!$B$38)*_xlfn.NORM.S.INV(RAND())</f>
        <v>0.36796611342826568</v>
      </c>
      <c r="Y260" s="23">
        <f ca="1">SQRT(Inputs!$B$38)*C260+SQRT(1-Inputs!$B$38)*_xlfn.NORM.S.INV(RAND())</f>
        <v>-0.60901878379915142</v>
      </c>
      <c r="Z260" s="23">
        <f ca="1">SQRT(Inputs!$B$38)*D260+SQRT(1-Inputs!$B$38)*_xlfn.NORM.S.INV(RAND())</f>
        <v>-0.40583934923701998</v>
      </c>
      <c r="AA260" s="23">
        <f ca="1">SQRT(Inputs!$B$38)*E260+SQRT(1-Inputs!$B$38)*_xlfn.NORM.S.INV(RAND())</f>
        <v>-0.70888664614285535</v>
      </c>
      <c r="AB260" s="23">
        <f ca="1">SQRT(Inputs!$B$38)*F260+SQRT(1-Inputs!$B$38)*_xlfn.NORM.S.INV(RAND())</f>
        <v>0.40186996490182925</v>
      </c>
      <c r="AC260" s="23">
        <f ca="1">SQRT(Inputs!$B$38)*G260+SQRT(1-Inputs!$B$38)*_xlfn.NORM.S.INV(RAND())</f>
        <v>0.27160516161282949</v>
      </c>
      <c r="AD260" s="23">
        <f ca="1">SQRT(Inputs!$B$38)*H260+SQRT(1-Inputs!$B$38)*_xlfn.NORM.S.INV(RAND())</f>
        <v>-0.32261051379159783</v>
      </c>
      <c r="AE260" s="23">
        <f ca="1">SQRT(Inputs!$B$38)*I260+SQRT(1-Inputs!$B$38)*_xlfn.NORM.S.INV(RAND())</f>
        <v>-0.48716111474732104</v>
      </c>
      <c r="AF260" s="23">
        <f ca="1">SQRT(Inputs!$B$38)*J260+SQRT(1-Inputs!$B$38)*_xlfn.NORM.S.INV(RAND())</f>
        <v>0.57568170432229249</v>
      </c>
      <c r="AG260" s="23">
        <f ca="1">SQRT(Inputs!$B$38)*K260+SQRT(1-Inputs!$B$38)*_xlfn.NORM.S.INV(RAND())</f>
        <v>-0.99348772254514162</v>
      </c>
      <c r="AH260" s="23">
        <f ca="1">SQRT(Inputs!$B$38)*L260+SQRT(1-Inputs!$B$38)*_xlfn.NORM.S.INV(RAND())</f>
        <v>-0.80950679136985748</v>
      </c>
      <c r="AI260" s="23">
        <f ca="1">SQRT(Inputs!$B$38)*M260+SQRT(1-Inputs!$B$38)*_xlfn.NORM.S.INV(RAND())</f>
        <v>1.5875708344067776</v>
      </c>
      <c r="AJ260" s="23">
        <f ca="1">SQRT(Inputs!$B$38)*C260+SQRT(1-Inputs!$B$38)*_xlfn.NORM.S.INV(RAND())</f>
        <v>1.425993547910934</v>
      </c>
      <c r="AK260" s="23">
        <f ca="1">SQRT(Inputs!$B$38)*D260+SQRT(1-Inputs!$B$38)*_xlfn.NORM.S.INV(RAND())</f>
        <v>-0.44949875148563057</v>
      </c>
      <c r="AL260" s="23">
        <f ca="1">SQRT(Inputs!$B$38)*E260+SQRT(1-Inputs!$B$38)*_xlfn.NORM.S.INV(RAND())</f>
        <v>-2.1042158248505469</v>
      </c>
      <c r="AM260" s="23">
        <f ca="1">SQRT(Inputs!$B$38)*F260+SQRT(1-Inputs!$B$38)*_xlfn.NORM.S.INV(RAND())</f>
        <v>9.0842647245125696E-2</v>
      </c>
      <c r="AN260" s="23">
        <f ca="1">SQRT(Inputs!$B$38)*G260+SQRT(1-Inputs!$B$38)*_xlfn.NORM.S.INV(RAND())</f>
        <v>-1.4266418270487191</v>
      </c>
      <c r="AO260" s="23">
        <f ca="1">SQRT(Inputs!$B$38)*H260+SQRT(1-Inputs!$B$38)*_xlfn.NORM.S.INV(RAND())</f>
        <v>-1.1893428250162188</v>
      </c>
      <c r="AP260" s="23">
        <f ca="1">SQRT(Inputs!$B$38)*I260+SQRT(1-Inputs!$B$38)*_xlfn.NORM.S.INV(RAND())</f>
        <v>-0.36923617635156203</v>
      </c>
      <c r="AQ260" s="23">
        <f ca="1">SQRT(Inputs!$B$38)*J260+SQRT(1-Inputs!$B$38)*_xlfn.NORM.S.INV(RAND())</f>
        <v>-0.13341250132356564</v>
      </c>
      <c r="AR260" s="23">
        <f ca="1">SQRT(Inputs!$B$38)*K260+SQRT(1-Inputs!$B$38)*_xlfn.NORM.S.INV(RAND())</f>
        <v>-1.2311230795664736</v>
      </c>
      <c r="AS260" s="23">
        <f ca="1">SQRT(Inputs!$B$38)*L260+SQRT(1-Inputs!$B$38)*_xlfn.NORM.S.INV(RAND())</f>
        <v>0.82001917326544471</v>
      </c>
      <c r="AT260" s="23">
        <f ca="1">SQRT(Inputs!$B$38)*M260+SQRT(1-Inputs!$B$38)*_xlfn.NORM.S.INV(RAND())</f>
        <v>2.1410230710103475</v>
      </c>
      <c r="AU260" s="15">
        <f ca="1">Inputs!$B$6*EXP($B$8-0.5*C$5^2+C$5*N260)</f>
        <v>3964.4032722563675</v>
      </c>
      <c r="AV260" s="15">
        <f t="shared" ca="1" si="110"/>
        <v>4257.8424911829306</v>
      </c>
      <c r="AW260" s="15">
        <f t="shared" ca="1" si="111"/>
        <v>3869.6992438025463</v>
      </c>
      <c r="AX260" s="15">
        <f t="shared" ca="1" si="112"/>
        <v>6033.3751521544518</v>
      </c>
      <c r="AY260" s="15">
        <f t="shared" ca="1" si="113"/>
        <v>6594.7373575730289</v>
      </c>
      <c r="AZ260" s="15">
        <f t="shared" ca="1" si="114"/>
        <v>7499.8907417651508</v>
      </c>
      <c r="BA260" s="15">
        <f t="shared" ca="1" si="115"/>
        <v>9629.8055815947173</v>
      </c>
      <c r="BB260" s="15">
        <f t="shared" ca="1" si="116"/>
        <v>13226.020050464002</v>
      </c>
      <c r="BC260" s="15">
        <f t="shared" ca="1" si="117"/>
        <v>15228.07150240969</v>
      </c>
      <c r="BD260" s="15">
        <f t="shared" ca="1" si="118"/>
        <v>21793.77822465283</v>
      </c>
      <c r="BE260" s="15">
        <f t="shared" ca="1" si="119"/>
        <v>27615.66741000726</v>
      </c>
      <c r="BF260" s="15">
        <f ca="1">Inputs!$B$13*EXP($B$9-0.5*C$6^2+C$6*Y260)</f>
        <v>12257.982836848909</v>
      </c>
      <c r="BG260" s="15">
        <f t="shared" ca="1" si="120"/>
        <v>13884.346333167377</v>
      </c>
      <c r="BH260" s="15">
        <f t="shared" ca="1" si="121"/>
        <v>15082.366542563443</v>
      </c>
      <c r="BI260" s="15">
        <f t="shared" ca="1" si="122"/>
        <v>19641.191465129545</v>
      </c>
      <c r="BJ260" s="15">
        <f t="shared" ca="1" si="123"/>
        <v>25040.220233897631</v>
      </c>
      <c r="BK260" s="15">
        <f t="shared" ca="1" si="124"/>
        <v>29411.54403945227</v>
      </c>
      <c r="BL260" s="15">
        <f t="shared" ca="1" si="125"/>
        <v>33918.172126365775</v>
      </c>
      <c r="BM260" s="15">
        <f t="shared" ca="1" si="126"/>
        <v>44783.639972767356</v>
      </c>
      <c r="BN260" s="15">
        <f t="shared" ca="1" si="127"/>
        <v>48896.204976953624</v>
      </c>
      <c r="BO260" s="15">
        <f t="shared" ca="1" si="128"/>
        <v>54758.866594499101</v>
      </c>
      <c r="BP260" s="15">
        <f t="shared" ca="1" si="129"/>
        <v>80679.132965366472</v>
      </c>
      <c r="BQ260" s="15">
        <f ca="1">Inputs!$B$20*EXP($B$10-0.5*C$7^2+C$7*AJ260)</f>
        <v>7113.1745265051131</v>
      </c>
      <c r="BR260" s="15">
        <f t="shared" ca="1" si="130"/>
        <v>8367.6939398140912</v>
      </c>
      <c r="BS260" s="15">
        <f t="shared" ca="1" si="131"/>
        <v>6261.4307942869082</v>
      </c>
      <c r="BT260" s="15">
        <f t="shared" ca="1" si="132"/>
        <v>8841.3592280640241</v>
      </c>
      <c r="BU260" s="15">
        <f t="shared" ca="1" si="133"/>
        <v>8676.095877773987</v>
      </c>
      <c r="BV260" s="15">
        <f t="shared" ca="1" si="134"/>
        <v>9233.5607829168111</v>
      </c>
      <c r="BW260" s="15">
        <f t="shared" ca="1" si="135"/>
        <v>11916.315971367118</v>
      </c>
      <c r="BX260" s="15">
        <f t="shared" ca="1" si="136"/>
        <v>16227.022499158154</v>
      </c>
      <c r="BY260" s="15">
        <f t="shared" ca="1" si="137"/>
        <v>17965.28173390554</v>
      </c>
      <c r="BZ260" s="15">
        <f t="shared" ca="1" si="138"/>
        <v>29309.18576205241</v>
      </c>
      <c r="CA260" s="15">
        <f t="shared" ca="1" si="139"/>
        <v>60230.792776400507</v>
      </c>
      <c r="CB260" s="15">
        <f ca="1">(AU260*DCF!C$10-DCF!C$5*MAX(AU260*DCF!C$10,0)-MAX(AU260-Inputs!$B$6,0)/Inputs!$B$10)*DCF!C$6</f>
        <v>1018.0948987118397</v>
      </c>
      <c r="CC260" s="15">
        <f ca="1">(AV260*DCF!D$10-DCF!D$5*MAX(AV260*DCF!D$10,0)-MAX(AV260-AU260,0)/Inputs!$B$10)*DCF!D$6</f>
        <v>966.27278760451168</v>
      </c>
      <c r="CD260" s="15">
        <f ca="1">(AW260*DCF!E$10-DCF!E$5*MAX(AW260*DCF!E$10,0)-MAX(AW260-AV260,0)/Inputs!$B$10)*DCF!E$6</f>
        <v>893.45195496652502</v>
      </c>
      <c r="CE260" s="15">
        <f ca="1">(AX260*DCF!F$10-DCF!F$5*MAX(AX260*DCF!F$10,0)-MAX(AX260-AW260,0)/Inputs!$B$10)*DCF!F$6</f>
        <v>866.86886771562069</v>
      </c>
      <c r="CF260" s="15">
        <f ca="1">(AY260*DCF!G$10-DCF!G$5*MAX(AY260*DCF!G$10,0)-MAX(AY260-AX260,0)/Inputs!$B$10)*DCF!G$6</f>
        <v>1250.8751689429196</v>
      </c>
      <c r="CG260" s="15">
        <f ca="1">(AZ260*DCF!H$10-DCF!H$5*MAX(AZ260*DCF!H$10,0)-MAX(AZ260-AY260,0)/Inputs!$B$10)*DCF!H$6</f>
        <v>1295.3829566665165</v>
      </c>
      <c r="CH260" s="15">
        <f ca="1">(BA260*DCF!I$10-DCF!I$5*MAX(BA260*DCF!I$10,0)-MAX(BA260-AZ260,0)/Inputs!$B$10)*DCF!I$6</f>
        <v>1409.6335241767815</v>
      </c>
      <c r="CI260" s="15">
        <f ca="1">(BB260*DCF!J$10-DCF!J$5*MAX(BB260*DCF!J$10,0)-MAX(BB260-BA260,0)/Inputs!$B$10)*DCF!J$6</f>
        <v>1724.6686874165562</v>
      </c>
      <c r="CJ260" s="15">
        <f ca="1">(BC260*DCF!K$10-DCF!K$5*MAX(BC260*DCF!K$10,0)-MAX(BC260-BB260,0)/Inputs!$B$10)*DCF!K$6</f>
        <v>2171.2182212035254</v>
      </c>
      <c r="CK260" s="15">
        <f ca="1">(BD260*DCF!L$10-DCF!L$5*MAX(BD260*DCF!L$10,0)-MAX(BD260-BC260,0)/Inputs!$B$10)*DCF!L$6</f>
        <v>2437.8639988055447</v>
      </c>
      <c r="CL260" s="15">
        <f ca="1">(BE260*DCF!M$10-DCF!M$5*MAX(BE260*DCF!M$10,0)-MAX(BE260-BD260,0)/Inputs!$B$10)*DCF!M$6</f>
        <v>3201.4409843436442</v>
      </c>
      <c r="CM260" s="15">
        <f ca="1">(BF260*DCF!C$28-DCF!C$5*MAX(BF260*DCF!C$28,0)-MAX(BF260-Inputs!$B$13,0)/Inputs!$B$17)*DCF!C$6</f>
        <v>3539.9052017510394</v>
      </c>
      <c r="CN260" s="15">
        <f ca="1">(BG260*DCF!D$28-DCF!D$5*MAX(BG260*DCF!D$28,0)-MAX(BG260-BF260,0)/Inputs!$B$17)*DCF!D$6</f>
        <v>3742.2823191306461</v>
      </c>
      <c r="CO260" s="15">
        <f ca="1">(BH260*DCF!E$28-DCF!E$5*MAX(BH260*DCF!E$28,0)-MAX(BH260-BG260,0)/Inputs!$B$17)*DCF!E$6</f>
        <v>4035.4814753761716</v>
      </c>
      <c r="CP260" s="15">
        <f ca="1">(BI260*DCF!F$28-DCF!F$5*MAX(BI260*DCF!F$28,0)-MAX(BI260-BH260,0)/Inputs!$B$17)*DCF!F$6</f>
        <v>4502.0599819815407</v>
      </c>
      <c r="CQ260" s="15">
        <f ca="1">(BJ260*DCF!G$28-DCF!G$5*MAX(BJ260*DCF!G$28,0)-MAX(BJ260-BI260,0)/Inputs!$B$17)*DCF!G$6</f>
        <v>5588.8118162731944</v>
      </c>
      <c r="CR260" s="15">
        <f ca="1">(BK260*DCF!H$28-DCF!H$5*MAX(BK260*DCF!H$28,0)-MAX(BK260-BJ260,0)/Inputs!$B$17)*DCF!H$6</f>
        <v>6594.6182860120807</v>
      </c>
      <c r="CS260" s="15">
        <f ca="1">(BL260*DCF!I$28-DCF!I$5*MAX(BL260*DCF!I$28,0)-MAX(BL260-BK260,0)/Inputs!$B$17)*DCF!I$6</f>
        <v>7329.1218971300796</v>
      </c>
      <c r="CT260" s="15">
        <f ca="1">(BM260*DCF!J$28-DCF!J$5*MAX(BM260*DCF!J$28,0)-MAX(BM260-BL260,0)/Inputs!$B$17)*DCF!J$6</f>
        <v>8549.797213330532</v>
      </c>
      <c r="CU260" s="15">
        <f ca="1">(BN260*DCF!K$28-DCF!K$5*MAX(BN260*DCF!K$28,0)-MAX(BN260-BM260,0)/Inputs!$B$17)*DCF!K$6</f>
        <v>9822.3242144613159</v>
      </c>
      <c r="CV260" s="15">
        <f ca="1">(BO260*DCF!L$28-DCF!L$5*MAX(BO260*DCF!L$28,0)-MAX(BO260-BN260,0)/Inputs!$B$17)*DCF!L$6</f>
        <v>10262.173329359366</v>
      </c>
      <c r="CW260" s="15">
        <f ca="1">(BP260*DCF!M$28-DCF!M$5*MAX(BP260*DCF!M$28,0)-MAX(BP260-BO260,0)/Inputs!$B$17)*DCF!M$6</f>
        <v>12470.429381830709</v>
      </c>
      <c r="CX260" s="15">
        <f ca="1">(BQ260*DCF!C$46-DCF!C$5*MAX(BQ260*DCF!C$46,0)-MAX(BQ260-Inputs!$B$20,0)/Inputs!$B$24)*DCF!C$6</f>
        <v>-3449.7744987333344</v>
      </c>
      <c r="CY260" s="15">
        <f ca="1">(BR260*DCF!D$46-DCF!D$5*MAX(BR260*DCF!D$46,0)-MAX(BR260-BQ260,0)/Inputs!$B$24)*DCF!D$6</f>
        <v>-1963.4632385834327</v>
      </c>
      <c r="CZ260" s="15">
        <f ca="1">(BS260*DCF!E$46-DCF!E$5*MAX(BS260*DCF!E$46,0)-MAX(BS260-BR260,0)/Inputs!$B$24)*DCF!E$6</f>
        <v>-740.4250933933688</v>
      </c>
      <c r="DA260" s="15">
        <f ca="1">(BT260*DCF!F$46-DCF!F$5*MAX(BT260*DCF!F$46,0)-MAX(BT260-BS260,0)/Inputs!$B$24)*DCF!F$6</f>
        <v>-1583.3171788223217</v>
      </c>
      <c r="DB260" s="15">
        <f ca="1">(BU260*DCF!G$46-DCF!G$5*MAX(BU260*DCF!G$46,0)-MAX(BU260-BT260,0)/Inputs!$B$24)*DCF!G$6</f>
        <v>-291.84672345593356</v>
      </c>
      <c r="DC260" s="15">
        <f ca="1">(BV260*DCF!H$46-DCF!H$5*MAX(BV260*DCF!H$46,0)-MAX(BV260-BU260,0)/Inputs!$B$24)*DCF!H$6</f>
        <v>-173.22880362898917</v>
      </c>
      <c r="DD260" s="15">
        <f ca="1">(BW260*DCF!I$46-DCF!I$5*MAX(BW260*DCF!I$46,0)-MAX(BW260-BV260,0)/Inputs!$B$24)*DCF!I$6</f>
        <v>-494.90329496893202</v>
      </c>
      <c r="DE260" s="15">
        <f ca="1">(BX260*DCF!J$46-DCF!J$5*MAX(BX260*DCF!J$46,0)-MAX(BX260-BW260,0)/Inputs!$B$24)*DCF!J$6</f>
        <v>-462.45023662780341</v>
      </c>
      <c r="DF260" s="15">
        <f ca="1">(BY260*DCF!K$46-DCF!K$5*MAX(BY260*DCF!K$46,0)-MAX(BY260-BX260,0)/Inputs!$B$24)*DCF!K$6</f>
        <v>600.40957471679565</v>
      </c>
      <c r="DG260" s="15">
        <f ca="1">(BZ260*DCF!L$46-DCF!L$5*MAX(BZ260*DCF!L$46,0)-MAX(BZ260-BY260,0)/Inputs!$B$24)*DCF!L$6</f>
        <v>-541.15464191711828</v>
      </c>
      <c r="DH260" s="15">
        <f ca="1">(CA260*DCF!M$46-DCF!M$5*MAX(CA260*DCF!M$46,0)-MAX(CA260-BZ260,0)/Inputs!$B$24)*DCF!M$6</f>
        <v>-1742.4959007312134</v>
      </c>
      <c r="DI260" s="15">
        <f ca="1">SUM(CB260:CL260)+BE260*DCF!M$10*(1+Inputs!$B$30)*(1-Inputs!$B$33)*(1-Inputs!$B$30/Inputs!$B$31)/(Inputs!$B$29-Inputs!$B$30)*DCF!M$6</f>
        <v>94090.539632000524</v>
      </c>
      <c r="DJ260" s="15">
        <f ca="1">SUM(CM260:CW260)+BP260*DCF!M$28*(1+Inputs!$B$30)*(1-Inputs!$B$33)*(1-Inputs!$B$30/Inputs!$B$31)/(Inputs!$B$29-Inputs!$B$30)*DCF!M$6</f>
        <v>375811.79700157087</v>
      </c>
      <c r="DK260" s="15">
        <f ca="1">SUM(CX260:DH260)+CA260*DCF!M$46*(1+Inputs!$B$30)*(1-Inputs!$B$33)*(1-Inputs!$B$30/Inputs!$B$31)/(Inputs!$B$29-Inputs!$B$30)*DCF!M$6</f>
        <v>82281.290389689166</v>
      </c>
      <c r="DM260" s="15">
        <f ca="1">DI260+DJ260+DK260+Inputs!$B$34+Inputs!$B$36-Inputs!$B$35</f>
        <v>629034.62702326057</v>
      </c>
    </row>
    <row r="261" spans="1:117" x14ac:dyDescent="0.75">
      <c r="A261" s="11">
        <v>248</v>
      </c>
      <c r="C261" s="23">
        <f t="shared" ca="1" si="144"/>
        <v>-0.62890711459128312</v>
      </c>
      <c r="D261" s="23">
        <f t="shared" ca="1" si="144"/>
        <v>1.1386060450687998</v>
      </c>
      <c r="E261" s="23">
        <f t="shared" ca="1" si="144"/>
        <v>0.34805256988850702</v>
      </c>
      <c r="F261" s="23">
        <f t="shared" ca="1" si="144"/>
        <v>0.72550166977226394</v>
      </c>
      <c r="G261" s="23">
        <f t="shared" ca="1" si="144"/>
        <v>-1.7142402755535933</v>
      </c>
      <c r="H261" s="23">
        <f t="shared" ca="1" si="144"/>
        <v>2.2634614918775542</v>
      </c>
      <c r="I261" s="23">
        <f t="shared" ca="1" si="144"/>
        <v>0.42976209740140903</v>
      </c>
      <c r="J261" s="23">
        <f t="shared" ca="1" si="144"/>
        <v>-1.3294959832236737</v>
      </c>
      <c r="K261" s="23">
        <f t="shared" ca="1" si="144"/>
        <v>0.76461505774789307</v>
      </c>
      <c r="L261" s="23">
        <f t="shared" ca="1" si="144"/>
        <v>0.64375334523638195</v>
      </c>
      <c r="M261" s="23">
        <f t="shared" ca="1" si="144"/>
        <v>0.87047080013871958</v>
      </c>
      <c r="N261" s="23">
        <f ca="1">SQRT(Inputs!$B$38)*C261+SQRT(1-Inputs!$B$38)*_xlfn.NORM.S.INV(RAND())</f>
        <v>-1.1706090493150099</v>
      </c>
      <c r="O261" s="23">
        <f ca="1">SQRT(Inputs!$B$38)*D261+SQRT(1-Inputs!$B$38)*_xlfn.NORM.S.INV(RAND())</f>
        <v>1.4400231682550586</v>
      </c>
      <c r="P261" s="23">
        <f ca="1">SQRT(Inputs!$B$38)*E261+SQRT(1-Inputs!$B$38)*_xlfn.NORM.S.INV(RAND())</f>
        <v>-0.22531133656232699</v>
      </c>
      <c r="Q261" s="23">
        <f ca="1">SQRT(Inputs!$B$38)*F261+SQRT(1-Inputs!$B$38)*_xlfn.NORM.S.INV(RAND())</f>
        <v>0.24988172403344244</v>
      </c>
      <c r="R261" s="23">
        <f ca="1">SQRT(Inputs!$B$38)*G261+SQRT(1-Inputs!$B$38)*_xlfn.NORM.S.INV(RAND())</f>
        <v>-0.26489975541597266</v>
      </c>
      <c r="S261" s="23">
        <f ca="1">SQRT(Inputs!$B$38)*H261+SQRT(1-Inputs!$B$38)*_xlfn.NORM.S.INV(RAND())</f>
        <v>0.97419746489522319</v>
      </c>
      <c r="T261" s="23">
        <f ca="1">SQRT(Inputs!$B$38)*I261+SQRT(1-Inputs!$B$38)*_xlfn.NORM.S.INV(RAND())</f>
        <v>1.299299248532872</v>
      </c>
      <c r="U261" s="23">
        <f ca="1">SQRT(Inputs!$B$38)*J261+SQRT(1-Inputs!$B$38)*_xlfn.NORM.S.INV(RAND())</f>
        <v>-0.44766010030063785</v>
      </c>
      <c r="V261" s="23">
        <f ca="1">SQRT(Inputs!$B$38)*K261+SQRT(1-Inputs!$B$38)*_xlfn.NORM.S.INV(RAND())</f>
        <v>0.18330423419142142</v>
      </c>
      <c r="W261" s="23">
        <f ca="1">SQRT(Inputs!$B$38)*L261+SQRT(1-Inputs!$B$38)*_xlfn.NORM.S.INV(RAND())</f>
        <v>-0.14941514426154645</v>
      </c>
      <c r="X261" s="23">
        <f ca="1">SQRT(Inputs!$B$38)*M261+SQRT(1-Inputs!$B$38)*_xlfn.NORM.S.INV(RAND())</f>
        <v>0.53216008105931589</v>
      </c>
      <c r="Y261" s="23">
        <f ca="1">SQRT(Inputs!$B$38)*C261+SQRT(1-Inputs!$B$38)*_xlfn.NORM.S.INV(RAND())</f>
        <v>-0.10178351321907675</v>
      </c>
      <c r="Z261" s="23">
        <f ca="1">SQRT(Inputs!$B$38)*D261+SQRT(1-Inputs!$B$38)*_xlfn.NORM.S.INV(RAND())</f>
        <v>-2.1870490476031512E-2</v>
      </c>
      <c r="AA261" s="23">
        <f ca="1">SQRT(Inputs!$B$38)*E261+SQRT(1-Inputs!$B$38)*_xlfn.NORM.S.INV(RAND())</f>
        <v>-0.53779887655781178</v>
      </c>
      <c r="AB261" s="23">
        <f ca="1">SQRT(Inputs!$B$38)*F261+SQRT(1-Inputs!$B$38)*_xlfn.NORM.S.INV(RAND())</f>
        <v>0.82597794266505664</v>
      </c>
      <c r="AC261" s="23">
        <f ca="1">SQRT(Inputs!$B$38)*G261+SQRT(1-Inputs!$B$38)*_xlfn.NORM.S.INV(RAND())</f>
        <v>-0.39982732034092316</v>
      </c>
      <c r="AD261" s="23">
        <f ca="1">SQRT(Inputs!$B$38)*H261+SQRT(1-Inputs!$B$38)*_xlfn.NORM.S.INV(RAND())</f>
        <v>3.7867038826735655</v>
      </c>
      <c r="AE261" s="23">
        <f ca="1">SQRT(Inputs!$B$38)*I261+SQRT(1-Inputs!$B$38)*_xlfn.NORM.S.INV(RAND())</f>
        <v>0.13715068793326415</v>
      </c>
      <c r="AF261" s="23">
        <f ca="1">SQRT(Inputs!$B$38)*J261+SQRT(1-Inputs!$B$38)*_xlfn.NORM.S.INV(RAND())</f>
        <v>-2.5766765197775654E-2</v>
      </c>
      <c r="AG261" s="23">
        <f ca="1">SQRT(Inputs!$B$38)*K261+SQRT(1-Inputs!$B$38)*_xlfn.NORM.S.INV(RAND())</f>
        <v>-0.14001615060482947</v>
      </c>
      <c r="AH261" s="23">
        <f ca="1">SQRT(Inputs!$B$38)*L261+SQRT(1-Inputs!$B$38)*_xlfn.NORM.S.INV(RAND())</f>
        <v>-0.20118419299306067</v>
      </c>
      <c r="AI261" s="23">
        <f ca="1">SQRT(Inputs!$B$38)*M261+SQRT(1-Inputs!$B$38)*_xlfn.NORM.S.INV(RAND())</f>
        <v>2.0322589364160621</v>
      </c>
      <c r="AJ261" s="23">
        <f ca="1">SQRT(Inputs!$B$38)*C261+SQRT(1-Inputs!$B$38)*_xlfn.NORM.S.INV(RAND())</f>
        <v>-0.30632955047273891</v>
      </c>
      <c r="AK261" s="23">
        <f ca="1">SQRT(Inputs!$B$38)*D261+SQRT(1-Inputs!$B$38)*_xlfn.NORM.S.INV(RAND())</f>
        <v>1.1833378083072981</v>
      </c>
      <c r="AL261" s="23">
        <f ca="1">SQRT(Inputs!$B$38)*E261+SQRT(1-Inputs!$B$38)*_xlfn.NORM.S.INV(RAND())</f>
        <v>-0.17540978315670713</v>
      </c>
      <c r="AM261" s="23">
        <f ca="1">SQRT(Inputs!$B$38)*F261+SQRT(1-Inputs!$B$38)*_xlfn.NORM.S.INV(RAND())</f>
        <v>-5.5285038883192084E-2</v>
      </c>
      <c r="AN261" s="23">
        <f ca="1">SQRT(Inputs!$B$38)*G261+SQRT(1-Inputs!$B$38)*_xlfn.NORM.S.INV(RAND())</f>
        <v>-1.3213341305440576</v>
      </c>
      <c r="AO261" s="23">
        <f ca="1">SQRT(Inputs!$B$38)*H261+SQRT(1-Inputs!$B$38)*_xlfn.NORM.S.INV(RAND())</f>
        <v>1.2821247347688678</v>
      </c>
      <c r="AP261" s="23">
        <f ca="1">SQRT(Inputs!$B$38)*I261+SQRT(1-Inputs!$B$38)*_xlfn.NORM.S.INV(RAND())</f>
        <v>0.88355801433086478</v>
      </c>
      <c r="AQ261" s="23">
        <f ca="1">SQRT(Inputs!$B$38)*J261+SQRT(1-Inputs!$B$38)*_xlfn.NORM.S.INV(RAND())</f>
        <v>-1.2654891755121418</v>
      </c>
      <c r="AR261" s="23">
        <f ca="1">SQRT(Inputs!$B$38)*K261+SQRT(1-Inputs!$B$38)*_xlfn.NORM.S.INV(RAND())</f>
        <v>0.70896939312197227</v>
      </c>
      <c r="AS261" s="23">
        <f ca="1">SQRT(Inputs!$B$38)*L261+SQRT(1-Inputs!$B$38)*_xlfn.NORM.S.INV(RAND())</f>
        <v>0.36803057982401266</v>
      </c>
      <c r="AT261" s="23">
        <f ca="1">SQRT(Inputs!$B$38)*M261+SQRT(1-Inputs!$B$38)*_xlfn.NORM.S.INV(RAND())</f>
        <v>0.43156979223668385</v>
      </c>
      <c r="AU261" s="15">
        <f ca="1">Inputs!$B$6*EXP($B$8-0.5*C$5^2+C$5*N261)</f>
        <v>4105.6622207204455</v>
      </c>
      <c r="AV261" s="15">
        <f t="shared" ca="1" si="110"/>
        <v>6176.0531920683416</v>
      </c>
      <c r="AW261" s="15">
        <f t="shared" ca="1" si="111"/>
        <v>7305.1880905035314</v>
      </c>
      <c r="AX261" s="15">
        <f t="shared" ca="1" si="112"/>
        <v>9201.7272717684773</v>
      </c>
      <c r="AY261" s="15">
        <f t="shared" ca="1" si="113"/>
        <v>10902.874724458756</v>
      </c>
      <c r="AZ261" s="15">
        <f t="shared" ca="1" si="114"/>
        <v>14844.560401520483</v>
      </c>
      <c r="BA261" s="15">
        <f t="shared" ca="1" si="115"/>
        <v>20812.068215702089</v>
      </c>
      <c r="BB261" s="15">
        <f t="shared" ca="1" si="116"/>
        <v>24362.747295903351</v>
      </c>
      <c r="BC261" s="15">
        <f t="shared" ca="1" si="117"/>
        <v>30370.830664187062</v>
      </c>
      <c r="BD261" s="15">
        <f t="shared" ca="1" si="118"/>
        <v>36690.76656355762</v>
      </c>
      <c r="BE261" s="15">
        <f t="shared" ca="1" si="119"/>
        <v>47192.67616184795</v>
      </c>
      <c r="BF261" s="15">
        <f ca="1">Inputs!$B$13*EXP($B$9-0.5*C$6^2+C$6*Y261)</f>
        <v>13554.73056749121</v>
      </c>
      <c r="BG261" s="15">
        <f t="shared" ca="1" si="120"/>
        <v>16454.565751268816</v>
      </c>
      <c r="BH261" s="15">
        <f t="shared" ca="1" si="121"/>
        <v>18388.829802481087</v>
      </c>
      <c r="BI261" s="15">
        <f t="shared" ca="1" si="122"/>
        <v>25562.452239287948</v>
      </c>
      <c r="BJ261" s="15">
        <f t="shared" ca="1" si="123"/>
        <v>29582.854322076299</v>
      </c>
      <c r="BK261" s="15">
        <f t="shared" ca="1" si="124"/>
        <v>60797.854639358011</v>
      </c>
      <c r="BL261" s="15">
        <f t="shared" ca="1" si="125"/>
        <v>76022.075141655136</v>
      </c>
      <c r="BM261" s="15">
        <f t="shared" ca="1" si="126"/>
        <v>93148.895820489983</v>
      </c>
      <c r="BN261" s="15">
        <f t="shared" ca="1" si="127"/>
        <v>112655.29172725475</v>
      </c>
      <c r="BO261" s="15">
        <f t="shared" ca="1" si="128"/>
        <v>135406.81868483929</v>
      </c>
      <c r="BP261" s="15">
        <f t="shared" ca="1" si="129"/>
        <v>209810.75010847993</v>
      </c>
      <c r="BQ261" s="15">
        <f ca="1">Inputs!$B$20*EXP($B$10-0.5*C$7^2+C$7*AJ261)</f>
        <v>3847.884890468611</v>
      </c>
      <c r="BR261" s="15">
        <f t="shared" ca="1" si="130"/>
        <v>7602.7465605191701</v>
      </c>
      <c r="BS261" s="15">
        <f t="shared" ca="1" si="131"/>
        <v>9899.6427087620432</v>
      </c>
      <c r="BT261" s="15">
        <f t="shared" ca="1" si="132"/>
        <v>13452.925159292508</v>
      </c>
      <c r="BU261" s="15">
        <f t="shared" ca="1" si="133"/>
        <v>13542.174802258918</v>
      </c>
      <c r="BV261" s="15">
        <f t="shared" ca="1" si="134"/>
        <v>25151.060282743943</v>
      </c>
      <c r="BW261" s="15">
        <f t="shared" ca="1" si="135"/>
        <v>42313.948645071323</v>
      </c>
      <c r="BX261" s="15">
        <f t="shared" ca="1" si="136"/>
        <v>45921.529442608662</v>
      </c>
      <c r="BY261" s="15">
        <f t="shared" ca="1" si="137"/>
        <v>73691.311781428027</v>
      </c>
      <c r="BZ261" s="15">
        <f t="shared" ca="1" si="138"/>
        <v>110636.93529522369</v>
      </c>
      <c r="CA261" s="15">
        <f t="shared" ca="1" si="139"/>
        <v>167798.78363378815</v>
      </c>
      <c r="CB261" s="15">
        <f ca="1">(AU261*DCF!C$10-DCF!C$5*MAX(AU261*DCF!C$10,0)-MAX(AU261-Inputs!$B$6,0)/Inputs!$B$10)*DCF!C$6</f>
        <v>1049.1818516999708</v>
      </c>
      <c r="CC261" s="15">
        <f ca="1">(AV261*DCF!D$10-DCF!D$5*MAX(AV261*DCF!D$10,0)-MAX(AV261-AU261,0)/Inputs!$B$10)*DCF!D$6</f>
        <v>1000.5604717975782</v>
      </c>
      <c r="CD261" s="15">
        <f ca="1">(AW261*DCF!E$10-DCF!E$5*MAX(AW261*DCF!E$10,0)-MAX(AW261-AV261,0)/Inputs!$B$10)*DCF!E$6</f>
        <v>1432.3237027923344</v>
      </c>
      <c r="CE261" s="15">
        <f ca="1">(AX261*DCF!F$10-DCF!F$5*MAX(AX261*DCF!F$10,0)-MAX(AX261-AW261,0)/Inputs!$B$10)*DCF!F$6</f>
        <v>1614.0996158882942</v>
      </c>
      <c r="CF261" s="15">
        <f ca="1">(AY261*DCF!G$10-DCF!G$5*MAX(AY261*DCF!G$10,0)-MAX(AY261-AX261,0)/Inputs!$B$10)*DCF!G$6</f>
        <v>1919.4367176725068</v>
      </c>
      <c r="CG261" s="15">
        <f ca="1">(AZ261*DCF!H$10-DCF!H$5*MAX(AZ261*DCF!H$10,0)-MAX(AZ261-AY261,0)/Inputs!$B$10)*DCF!H$6</f>
        <v>2182.1650936685264</v>
      </c>
      <c r="CH261" s="15">
        <f ca="1">(BA261*DCF!I$10-DCF!I$5*MAX(BA261*DCF!I$10,0)-MAX(BA261-AZ261,0)/Inputs!$B$10)*DCF!I$6</f>
        <v>2822.7252723480519</v>
      </c>
      <c r="CI261" s="15">
        <f ca="1">(BB261*DCF!J$10-DCF!J$5*MAX(BB261*DCF!J$10,0)-MAX(BB261-BA261,0)/Inputs!$B$10)*DCF!J$6</f>
        <v>3642.6570613430767</v>
      </c>
      <c r="CJ261" s="15">
        <f ca="1">(BC261*DCF!K$10-DCF!K$5*MAX(BC261*DCF!K$10,0)-MAX(BC261-BB261,0)/Inputs!$B$10)*DCF!K$6</f>
        <v>4048.1757668612959</v>
      </c>
      <c r="CK261" s="15">
        <f ca="1">(BD261*DCF!L$10-DCF!L$5*MAX(BD261*DCF!L$10,0)-MAX(BD261-BC261,0)/Inputs!$B$10)*DCF!L$6</f>
        <v>4716.3952677310835</v>
      </c>
      <c r="CL261" s="15">
        <f ca="1">(BE261*DCF!M$10-DCF!M$5*MAX(BE261*DCF!M$10,0)-MAX(BE261-BD261,0)/Inputs!$B$10)*DCF!M$6</f>
        <v>5404.9316852619804</v>
      </c>
      <c r="CM261" s="15">
        <f ca="1">(BF261*DCF!C$28-DCF!C$5*MAX(BF261*DCF!C$28,0)-MAX(BF261-Inputs!$B$13,0)/Inputs!$B$17)*DCF!C$6</f>
        <v>3636.1842594915502</v>
      </c>
      <c r="CN261" s="15">
        <f ca="1">(BG261*DCF!D$28-DCF!D$5*MAX(BG261*DCF!D$28,0)-MAX(BG261-BF261,0)/Inputs!$B$17)*DCF!D$6</f>
        <v>4227.5813176827742</v>
      </c>
      <c r="CO261" s="15">
        <f ca="1">(BH261*DCF!E$28-DCF!E$5*MAX(BH261*DCF!E$28,0)-MAX(BH261-BG261,0)/Inputs!$B$17)*DCF!E$6</f>
        <v>4826.8272199500962</v>
      </c>
      <c r="CP261" s="15">
        <f ca="1">(BI261*DCF!F$28-DCF!F$5*MAX(BI261*DCF!F$28,0)-MAX(BI261-BH261,0)/Inputs!$B$17)*DCF!F$6</f>
        <v>5633.4610935547789</v>
      </c>
      <c r="CQ261" s="15">
        <f ca="1">(BJ261*DCF!G$28-DCF!G$5*MAX(BJ261*DCF!G$28,0)-MAX(BJ261-BI261,0)/Inputs!$B$17)*DCF!G$6</f>
        <v>6999.304084729738</v>
      </c>
      <c r="CR261" s="15">
        <f ca="1">(BK261*DCF!H$28-DCF!H$5*MAX(BK261*DCF!H$28,0)-MAX(BK261-BJ261,0)/Inputs!$B$17)*DCF!H$6</f>
        <v>10186.045172960197</v>
      </c>
      <c r="CS261" s="15">
        <f ca="1">(BL261*DCF!I$28-DCF!I$5*MAX(BL261*DCF!I$28,0)-MAX(BL261-BK261,0)/Inputs!$B$17)*DCF!I$6</f>
        <v>15691.679481572954</v>
      </c>
      <c r="CT261" s="15">
        <f ca="1">(BM261*DCF!J$28-DCF!J$5*MAX(BM261*DCF!J$28,0)-MAX(BM261-BL261,0)/Inputs!$B$17)*DCF!J$6</f>
        <v>18509.060140271082</v>
      </c>
      <c r="CU261" s="15">
        <f ca="1">(BN261*DCF!K$28-DCF!K$5*MAX(BN261*DCF!K$28,0)-MAX(BN261-BM261,0)/Inputs!$B$17)*DCF!K$6</f>
        <v>21401.635046783795</v>
      </c>
      <c r="CV261" s="15">
        <f ca="1">(BO261*DCF!L$28-DCF!L$5*MAX(BO261*DCF!L$28,0)-MAX(BO261-BN261,0)/Inputs!$B$17)*DCF!L$6</f>
        <v>24442.129286535113</v>
      </c>
      <c r="CW261" s="15">
        <f ca="1">(BP261*DCF!M$28-DCF!M$5*MAX(BP261*DCF!M$28,0)-MAX(BP261-BO261,0)/Inputs!$B$17)*DCF!M$6</f>
        <v>31698.712524722152</v>
      </c>
      <c r="CX261" s="15">
        <f ca="1">(BQ261*DCF!C$46-DCF!C$5*MAX(BQ261*DCF!C$46,0)-MAX(BQ261-Inputs!$B$20,0)/Inputs!$B$24)*DCF!C$6</f>
        <v>-1187.4491157981138</v>
      </c>
      <c r="CY261" s="15">
        <f ca="1">(BR261*DCF!D$46-DCF!D$5*MAX(BR261*DCF!D$46,0)-MAX(BR261-BQ261,0)/Inputs!$B$24)*DCF!D$6</f>
        <v>-2899.779845967807</v>
      </c>
      <c r="CZ261" s="15">
        <f ca="1">(BS261*DCF!E$46-DCF!E$5*MAX(BS261*DCF!E$46,0)-MAX(BS261-BR261,0)/Inputs!$B$24)*DCF!E$6</f>
        <v>-2076.023215968778</v>
      </c>
      <c r="DA261" s="15">
        <f ca="1">(BT261*DCF!F$46-DCF!F$5*MAX(BT261*DCF!F$46,0)-MAX(BT261-BS261,0)/Inputs!$B$24)*DCF!F$6</f>
        <v>-2273.5895340459347</v>
      </c>
      <c r="DB261" s="15">
        <f ca="1">(BU261*DCF!G$46-DCF!G$5*MAX(BU261*DCF!G$46,0)-MAX(BU261-BT261,0)/Inputs!$B$24)*DCF!G$6</f>
        <v>-485.5538208138388</v>
      </c>
      <c r="DC261" s="15">
        <f ca="1">(BV261*DCF!H$46-DCF!H$5*MAX(BV261*DCF!H$46,0)-MAX(BV261-BU261,0)/Inputs!$B$24)*DCF!H$6</f>
        <v>-3607.3900342392703</v>
      </c>
      <c r="DD261" s="15">
        <f ca="1">(BW261*DCF!I$46-DCF!I$5*MAX(BW261*DCF!I$46,0)-MAX(BW261-BV261,0)/Inputs!$B$24)*DCF!I$6</f>
        <v>-3949.5442494821468</v>
      </c>
      <c r="DE261" s="15">
        <f ca="1">(BX261*DCF!J$46-DCF!J$5*MAX(BX261*DCF!J$46,0)-MAX(BX261-BW261,0)/Inputs!$B$24)*DCF!J$6</f>
        <v>969.60964661577054</v>
      </c>
      <c r="DF261" s="15">
        <f ca="1">(BY261*DCF!K$46-DCF!K$5*MAX(BY261*DCF!K$46,0)-MAX(BY261-BX261,0)/Inputs!$B$24)*DCF!K$6</f>
        <v>-2593.3635088586184</v>
      </c>
      <c r="DG261" s="15">
        <f ca="1">(BZ261*DCF!L$46-DCF!L$5*MAX(BZ261*DCF!L$46,0)-MAX(BZ261-BY261,0)/Inputs!$B$24)*DCF!L$6</f>
        <v>-713.09736293469564</v>
      </c>
      <c r="DH261" s="15">
        <f ca="1">(CA261*DCF!M$46-DCF!M$5*MAX(CA261*DCF!M$46,0)-MAX(CA261-BZ261,0)/Inputs!$B$24)*DCF!M$6</f>
        <v>1204.7272198866042</v>
      </c>
      <c r="DI261" s="15">
        <f ca="1">SUM(CB261:CL261)+BE261*DCF!M$10*(1+Inputs!$B$30)*(1-Inputs!$B$33)*(1-Inputs!$B$30/Inputs!$B$31)/(Inputs!$B$29-Inputs!$B$30)*DCF!M$6</f>
        <v>161170.49432402424</v>
      </c>
      <c r="DJ261" s="15">
        <f ca="1">SUM(CM261:CW261)+BP261*DCF!M$28*(1+Inputs!$B$30)*(1-Inputs!$B$33)*(1-Inputs!$B$30/Inputs!$B$31)/(Inputs!$B$29-Inputs!$B$30)*DCF!M$6</f>
        <v>925794.07564404642</v>
      </c>
      <c r="DK261" s="15">
        <f ca="1">SUM(CX261:DH261)+CA261*DCF!M$46*(1+Inputs!$B$30)*(1-Inputs!$B$33)*(1-Inputs!$B$30/Inputs!$B$31)/(Inputs!$B$29-Inputs!$B$30)*DCF!M$6</f>
        <v>241825.34271285636</v>
      </c>
      <c r="DM261" s="15">
        <f ca="1">DI261+DJ261+DK261+Inputs!$B$34+Inputs!$B$36-Inputs!$B$35</f>
        <v>1405640.912680927</v>
      </c>
    </row>
    <row r="262" spans="1:117" x14ac:dyDescent="0.75">
      <c r="A262" s="11">
        <v>249</v>
      </c>
      <c r="C262" s="23">
        <f t="shared" ca="1" si="144"/>
        <v>-0.67215727533910274</v>
      </c>
      <c r="D262" s="23">
        <f t="shared" ca="1" si="144"/>
        <v>0.20546780034037876</v>
      </c>
      <c r="E262" s="23">
        <f t="shared" ca="1" si="144"/>
        <v>-2.8518435489993388E-2</v>
      </c>
      <c r="F262" s="23">
        <f t="shared" ca="1" si="144"/>
        <v>0.90095918314491008</v>
      </c>
      <c r="G262" s="23">
        <f t="shared" ca="1" si="144"/>
        <v>-0.29999904517985554</v>
      </c>
      <c r="H262" s="23">
        <f t="shared" ca="1" si="144"/>
        <v>-0.19938371502991656</v>
      </c>
      <c r="I262" s="23">
        <f t="shared" ca="1" si="144"/>
        <v>4.3024217903397735E-2</v>
      </c>
      <c r="J262" s="23">
        <f t="shared" ca="1" si="144"/>
        <v>-5.3309346623028574E-2</v>
      </c>
      <c r="K262" s="23">
        <f t="shared" ca="1" si="144"/>
        <v>1.3199504746078266</v>
      </c>
      <c r="L262" s="23">
        <f t="shared" ca="1" si="144"/>
        <v>-3.4426906218905817E-2</v>
      </c>
      <c r="M262" s="23">
        <f t="shared" ca="1" si="144"/>
        <v>1.5616586663301355</v>
      </c>
      <c r="N262" s="23">
        <f ca="1">SQRT(Inputs!$B$38)*C262+SQRT(1-Inputs!$B$38)*_xlfn.NORM.S.INV(RAND())</f>
        <v>-0.83410305897641801</v>
      </c>
      <c r="O262" s="23">
        <f ca="1">SQRT(Inputs!$B$38)*D262+SQRT(1-Inputs!$B$38)*_xlfn.NORM.S.INV(RAND())</f>
        <v>-0.60523356435575348</v>
      </c>
      <c r="P262" s="23">
        <f ca="1">SQRT(Inputs!$B$38)*E262+SQRT(1-Inputs!$B$38)*_xlfn.NORM.S.INV(RAND())</f>
        <v>-0.46429948096914975</v>
      </c>
      <c r="Q262" s="23">
        <f ca="1">SQRT(Inputs!$B$38)*F262+SQRT(1-Inputs!$B$38)*_xlfn.NORM.S.INV(RAND())</f>
        <v>1.1537885346235317</v>
      </c>
      <c r="R262" s="23">
        <f ca="1">SQRT(Inputs!$B$38)*G262+SQRT(1-Inputs!$B$38)*_xlfn.NORM.S.INV(RAND())</f>
        <v>-0.58175815022714517</v>
      </c>
      <c r="S262" s="23">
        <f ca="1">SQRT(Inputs!$B$38)*H262+SQRT(1-Inputs!$B$38)*_xlfn.NORM.S.INV(RAND())</f>
        <v>0.69725601717008368</v>
      </c>
      <c r="T262" s="23">
        <f ca="1">SQRT(Inputs!$B$38)*I262+SQRT(1-Inputs!$B$38)*_xlfn.NORM.S.INV(RAND())</f>
        <v>0.49945377834451748</v>
      </c>
      <c r="U262" s="23">
        <f ca="1">SQRT(Inputs!$B$38)*J262+SQRT(1-Inputs!$B$38)*_xlfn.NORM.S.INV(RAND())</f>
        <v>0.63697478864077617</v>
      </c>
      <c r="V262" s="23">
        <f ca="1">SQRT(Inputs!$B$38)*K262+SQRT(1-Inputs!$B$38)*_xlfn.NORM.S.INV(RAND())</f>
        <v>0.34482000225914833</v>
      </c>
      <c r="W262" s="23">
        <f ca="1">SQRT(Inputs!$B$38)*L262+SQRT(1-Inputs!$B$38)*_xlfn.NORM.S.INV(RAND())</f>
        <v>-0.48437705753801413</v>
      </c>
      <c r="X262" s="23">
        <f ca="1">SQRT(Inputs!$B$38)*M262+SQRT(1-Inputs!$B$38)*_xlfn.NORM.S.INV(RAND())</f>
        <v>2.1131339672982277</v>
      </c>
      <c r="Y262" s="23">
        <f ca="1">SQRT(Inputs!$B$38)*C262+SQRT(1-Inputs!$B$38)*_xlfn.NORM.S.INV(RAND())</f>
        <v>-0.5374399827994244</v>
      </c>
      <c r="Z262" s="23">
        <f ca="1">SQRT(Inputs!$B$38)*D262+SQRT(1-Inputs!$B$38)*_xlfn.NORM.S.INV(RAND())</f>
        <v>1.2888397441127413</v>
      </c>
      <c r="AA262" s="23">
        <f ca="1">SQRT(Inputs!$B$38)*E262+SQRT(1-Inputs!$B$38)*_xlfn.NORM.S.INV(RAND())</f>
        <v>-1.0912453661685555</v>
      </c>
      <c r="AB262" s="23">
        <f ca="1">SQRT(Inputs!$B$38)*F262+SQRT(1-Inputs!$B$38)*_xlfn.NORM.S.INV(RAND())</f>
        <v>0.44890784824230395</v>
      </c>
      <c r="AC262" s="23">
        <f ca="1">SQRT(Inputs!$B$38)*G262+SQRT(1-Inputs!$B$38)*_xlfn.NORM.S.INV(RAND())</f>
        <v>-0.13611066759072638</v>
      </c>
      <c r="AD262" s="23">
        <f ca="1">SQRT(Inputs!$B$38)*H262+SQRT(1-Inputs!$B$38)*_xlfn.NORM.S.INV(RAND())</f>
        <v>-0.65863157176218357</v>
      </c>
      <c r="AE262" s="23">
        <f ca="1">SQRT(Inputs!$B$38)*I262+SQRT(1-Inputs!$B$38)*_xlfn.NORM.S.INV(RAND())</f>
        <v>-0.5849498018774909</v>
      </c>
      <c r="AF262" s="23">
        <f ca="1">SQRT(Inputs!$B$38)*J262+SQRT(1-Inputs!$B$38)*_xlfn.NORM.S.INV(RAND())</f>
        <v>0.8364438595283884</v>
      </c>
      <c r="AG262" s="23">
        <f ca="1">SQRT(Inputs!$B$38)*K262+SQRT(1-Inputs!$B$38)*_xlfn.NORM.S.INV(RAND())</f>
        <v>-0.73133234836299676</v>
      </c>
      <c r="AH262" s="23">
        <f ca="1">SQRT(Inputs!$B$38)*L262+SQRT(1-Inputs!$B$38)*_xlfn.NORM.S.INV(RAND())</f>
        <v>0.43626960095908052</v>
      </c>
      <c r="AI262" s="23">
        <f ca="1">SQRT(Inputs!$B$38)*M262+SQRT(1-Inputs!$B$38)*_xlfn.NORM.S.INV(RAND())</f>
        <v>0.89090033071404151</v>
      </c>
      <c r="AJ262" s="23">
        <f ca="1">SQRT(Inputs!$B$38)*C262+SQRT(1-Inputs!$B$38)*_xlfn.NORM.S.INV(RAND())</f>
        <v>-1.8247898020302133</v>
      </c>
      <c r="AK262" s="23">
        <f ca="1">SQRT(Inputs!$B$38)*D262+SQRT(1-Inputs!$B$38)*_xlfn.NORM.S.INV(RAND())</f>
        <v>0.67054938212242443</v>
      </c>
      <c r="AL262" s="23">
        <f ca="1">SQRT(Inputs!$B$38)*E262+SQRT(1-Inputs!$B$38)*_xlfn.NORM.S.INV(RAND())</f>
        <v>1.5178221158996184</v>
      </c>
      <c r="AM262" s="23">
        <f ca="1">SQRT(Inputs!$B$38)*F262+SQRT(1-Inputs!$B$38)*_xlfn.NORM.S.INV(RAND())</f>
        <v>1.9088236968426098</v>
      </c>
      <c r="AN262" s="23">
        <f ca="1">SQRT(Inputs!$B$38)*G262+SQRT(1-Inputs!$B$38)*_xlfn.NORM.S.INV(RAND())</f>
        <v>-0.76543446778586932</v>
      </c>
      <c r="AO262" s="23">
        <f ca="1">SQRT(Inputs!$B$38)*H262+SQRT(1-Inputs!$B$38)*_xlfn.NORM.S.INV(RAND())</f>
        <v>2.0524184353283954</v>
      </c>
      <c r="AP262" s="23">
        <f ca="1">SQRT(Inputs!$B$38)*I262+SQRT(1-Inputs!$B$38)*_xlfn.NORM.S.INV(RAND())</f>
        <v>0.33448741896022227</v>
      </c>
      <c r="AQ262" s="23">
        <f ca="1">SQRT(Inputs!$B$38)*J262+SQRT(1-Inputs!$B$38)*_xlfn.NORM.S.INV(RAND())</f>
        <v>-1.2430106607091822</v>
      </c>
      <c r="AR262" s="23">
        <f ca="1">SQRT(Inputs!$B$38)*K262+SQRT(1-Inputs!$B$38)*_xlfn.NORM.S.INV(RAND())</f>
        <v>0.11981043499633059</v>
      </c>
      <c r="AS262" s="23">
        <f ca="1">SQRT(Inputs!$B$38)*L262+SQRT(1-Inputs!$B$38)*_xlfn.NORM.S.INV(RAND())</f>
        <v>1.5475973569536461</v>
      </c>
      <c r="AT262" s="23">
        <f ca="1">SQRT(Inputs!$B$38)*M262+SQRT(1-Inputs!$B$38)*_xlfn.NORM.S.INV(RAND())</f>
        <v>-0.18300790854576099</v>
      </c>
      <c r="AU262" s="15">
        <f ca="1">Inputs!$B$6*EXP($B$8-0.5*C$5^2+C$5*N262)</f>
        <v>4335.5059226903368</v>
      </c>
      <c r="AV262" s="15">
        <f t="shared" ca="1" si="110"/>
        <v>4828.0008900243474</v>
      </c>
      <c r="AW262" s="15">
        <f t="shared" ca="1" si="111"/>
        <v>5529.5301950729718</v>
      </c>
      <c r="AX262" s="15">
        <f t="shared" ca="1" si="112"/>
        <v>7797.7635832073711</v>
      </c>
      <c r="AY262" s="15">
        <f t="shared" ca="1" si="113"/>
        <v>8903.7007886892807</v>
      </c>
      <c r="AZ262" s="15">
        <f t="shared" ca="1" si="114"/>
        <v>11758.511741866323</v>
      </c>
      <c r="BA262" s="15">
        <f t="shared" ca="1" si="115"/>
        <v>15161.591027405391</v>
      </c>
      <c r="BB262" s="15">
        <f t="shared" ca="1" si="116"/>
        <v>19785.645695748135</v>
      </c>
      <c r="BC262" s="15">
        <f t="shared" ca="1" si="117"/>
        <v>25052.540104171236</v>
      </c>
      <c r="BD262" s="15">
        <f t="shared" ca="1" si="118"/>
        <v>29332.248880057294</v>
      </c>
      <c r="BE262" s="15">
        <f t="shared" ca="1" si="119"/>
        <v>43571.215587017636</v>
      </c>
      <c r="BF262" s="15">
        <f ca="1">Inputs!$B$13*EXP($B$9-0.5*C$6^2+C$6*Y262)</f>
        <v>12433.167708751549</v>
      </c>
      <c r="BG262" s="15">
        <f t="shared" ca="1" si="120"/>
        <v>19120.050864826615</v>
      </c>
      <c r="BH262" s="15">
        <f t="shared" ca="1" si="121"/>
        <v>19493.572317479011</v>
      </c>
      <c r="BI262" s="15">
        <f t="shared" ca="1" si="122"/>
        <v>25570.197581284934</v>
      </c>
      <c r="BJ262" s="15">
        <f t="shared" ca="1" si="123"/>
        <v>30738.362766888273</v>
      </c>
      <c r="BK262" s="15">
        <f t="shared" ca="1" si="124"/>
        <v>34489.963500840386</v>
      </c>
      <c r="BL262" s="15">
        <f t="shared" ca="1" si="125"/>
        <v>39273.871199545858</v>
      </c>
      <c r="BM262" s="15">
        <f t="shared" ca="1" si="126"/>
        <v>53562.289518507394</v>
      </c>
      <c r="BN262" s="15">
        <f t="shared" ca="1" si="127"/>
        <v>60347.39460780433</v>
      </c>
      <c r="BO262" s="15">
        <f t="shared" ca="1" si="128"/>
        <v>78113.791695218111</v>
      </c>
      <c r="BP262" s="15">
        <f t="shared" ca="1" si="129"/>
        <v>106354.4145009341</v>
      </c>
      <c r="BQ262" s="15">
        <f ca="1">Inputs!$B$20*EXP($B$10-0.5*C$7^2+C$7*AJ262)</f>
        <v>2245.5535347912382</v>
      </c>
      <c r="BR262" s="15">
        <f t="shared" ca="1" si="130"/>
        <v>3770.0439273409079</v>
      </c>
      <c r="BS262" s="15">
        <f t="shared" ca="1" si="131"/>
        <v>7983.4997076904938</v>
      </c>
      <c r="BT262" s="15">
        <f t="shared" ca="1" si="132"/>
        <v>18161.860554199913</v>
      </c>
      <c r="BU262" s="15">
        <f t="shared" ca="1" si="133"/>
        <v>20914.591930653507</v>
      </c>
      <c r="BV262" s="15">
        <f t="shared" ca="1" si="134"/>
        <v>46204.829573249139</v>
      </c>
      <c r="BW262" s="15">
        <f t="shared" ca="1" si="135"/>
        <v>69206.216123594175</v>
      </c>
      <c r="BX262" s="15">
        <f t="shared" ca="1" si="136"/>
        <v>75445.785003497716</v>
      </c>
      <c r="BY262" s="15">
        <f t="shared" ca="1" si="137"/>
        <v>108163.55641552918</v>
      </c>
      <c r="BZ262" s="15">
        <f t="shared" ca="1" si="138"/>
        <v>201715.40978424237</v>
      </c>
      <c r="CA262" s="15">
        <f t="shared" ca="1" si="139"/>
        <v>274282.46150303225</v>
      </c>
      <c r="CB262" s="15">
        <f ca="1">(AU262*DCF!C$10-DCF!C$5*MAX(AU262*DCF!C$10,0)-MAX(AU262-Inputs!$B$6,0)/Inputs!$B$10)*DCF!C$6</f>
        <v>1047.5430251373948</v>
      </c>
      <c r="CC262" s="15">
        <f ca="1">(AV262*DCF!D$10-DCF!D$5*MAX(AV262*DCF!D$10,0)-MAX(AV262-AU262,0)/Inputs!$B$10)*DCF!D$6</f>
        <v>1056.7105000356166</v>
      </c>
      <c r="CD262" s="15">
        <f ca="1">(AW262*DCF!E$10-DCF!E$5*MAX(AW262*DCF!E$10,0)-MAX(AW262-AV262,0)/Inputs!$B$10)*DCF!E$6</f>
        <v>1118.6670483276912</v>
      </c>
      <c r="CE262" s="15">
        <f ca="1">(AX262*DCF!F$10-DCF!F$5*MAX(AX262*DCF!F$10,0)-MAX(AX262-AW262,0)/Inputs!$B$10)*DCF!F$6</f>
        <v>1230.2762310794296</v>
      </c>
      <c r="CF262" s="15">
        <f ca="1">(AY262*DCF!G$10-DCF!G$5*MAX(AY262*DCF!G$10,0)-MAX(AY262-AX262,0)/Inputs!$B$10)*DCF!G$6</f>
        <v>1621.9369184231696</v>
      </c>
      <c r="CG262" s="15">
        <f ca="1">(AZ262*DCF!H$10-DCF!H$5*MAX(AZ262*DCF!H$10,0)-MAX(AZ262-AY262,0)/Inputs!$B$10)*DCF!H$6</f>
        <v>1776.0006248612688</v>
      </c>
      <c r="CH262" s="15">
        <f ca="1">(BA262*DCF!I$10-DCF!I$5*MAX(BA262*DCF!I$10,0)-MAX(BA262-AZ262,0)/Inputs!$B$10)*DCF!I$6</f>
        <v>2211.2453482320984</v>
      </c>
      <c r="CI262" s="15">
        <f ca="1">(BB262*DCF!J$10-DCF!J$5*MAX(BB262*DCF!J$10,0)-MAX(BB262-BA262,0)/Inputs!$B$10)*DCF!J$6</f>
        <v>2694.5634238231887</v>
      </c>
      <c r="CJ262" s="15">
        <f ca="1">(BC262*DCF!K$10-DCF!K$5*MAX(BC262*DCF!K$10,0)-MAX(BC262-BB262,0)/Inputs!$B$10)*DCF!K$6</f>
        <v>3295.771570347797</v>
      </c>
      <c r="CK262" s="15">
        <f ca="1">(BD262*DCF!L$10-DCF!L$5*MAX(BD262*DCF!L$10,0)-MAX(BD262-BC262,0)/Inputs!$B$10)*DCF!L$6</f>
        <v>3870.4252729512332</v>
      </c>
      <c r="CL262" s="15">
        <f ca="1">(BE262*DCF!M$10-DCF!M$5*MAX(BE262*DCF!M$10,0)-MAX(BE262-BD262,0)/Inputs!$B$10)*DCF!M$6</f>
        <v>4447.4653562750727</v>
      </c>
      <c r="CM262" s="15">
        <f ca="1">(BF262*DCF!C$28-DCF!C$5*MAX(BF262*DCF!C$28,0)-MAX(BF262-Inputs!$B$13,0)/Inputs!$B$17)*DCF!C$6</f>
        <v>3552.9120757933979</v>
      </c>
      <c r="CN262" s="15">
        <f ca="1">(BG262*DCF!D$28-DCF!D$5*MAX(BG262*DCF!D$28,0)-MAX(BG262-BF262,0)/Inputs!$B$17)*DCF!D$6</f>
        <v>4204.6771926552337</v>
      </c>
      <c r="CO262" s="15">
        <f ca="1">(BH262*DCF!E$28-DCF!E$5*MAX(BH262*DCF!E$28,0)-MAX(BH262-BG262,0)/Inputs!$B$17)*DCF!E$6</f>
        <v>5447.3108546267003</v>
      </c>
      <c r="CP262" s="15">
        <f ca="1">(BI262*DCF!F$28-DCF!F$5*MAX(BI262*DCF!F$28,0)-MAX(BI262-BH262,0)/Inputs!$B$17)*DCF!F$6</f>
        <v>5835.2894245958087</v>
      </c>
      <c r="CQ262" s="15">
        <f ca="1">(BJ262*DCF!G$28-DCF!G$5*MAX(BJ262*DCF!G$28,0)-MAX(BJ262-BI262,0)/Inputs!$B$17)*DCF!G$6</f>
        <v>7106.0671021750222</v>
      </c>
      <c r="CR262" s="15">
        <f ca="1">(BK262*DCF!H$28-DCF!H$5*MAX(BK262*DCF!H$28,0)-MAX(BK262-BJ262,0)/Inputs!$B$17)*DCF!H$6</f>
        <v>7946.8550213320077</v>
      </c>
      <c r="CS262" s="15">
        <f ca="1">(BL262*DCF!I$28-DCF!I$5*MAX(BL262*DCF!I$28,0)-MAX(BL262-BK262,0)/Inputs!$B$17)*DCF!I$6</f>
        <v>8548.7326750547272</v>
      </c>
      <c r="CT262" s="15">
        <f ca="1">(BM262*DCF!J$28-DCF!J$5*MAX(BM262*DCF!J$28,0)-MAX(BM262-BL262,0)/Inputs!$B$17)*DCF!J$6</f>
        <v>10054.3095629851</v>
      </c>
      <c r="CU262" s="15">
        <f ca="1">(BN262*DCF!K$28-DCF!K$5*MAX(BN262*DCF!K$28,0)-MAX(BN262-BM262,0)/Inputs!$B$17)*DCF!K$6</f>
        <v>11913.272900034446</v>
      </c>
      <c r="CV262" s="15">
        <f ca="1">(BO262*DCF!L$28-DCF!L$5*MAX(BO262*DCF!L$28,0)-MAX(BO262-BN262,0)/Inputs!$B$17)*DCF!L$6</f>
        <v>13575.043586155782</v>
      </c>
      <c r="CW262" s="15">
        <f ca="1">(BP262*DCF!M$28-DCF!M$5*MAX(BP262*DCF!M$28,0)-MAX(BP262-BO262,0)/Inputs!$B$17)*DCF!M$6</f>
        <v>17058.70601395176</v>
      </c>
      <c r="CX262" s="15">
        <f ca="1">(BQ262*DCF!C$46-DCF!C$5*MAX(BQ262*DCF!C$46,0)-MAX(BQ262-Inputs!$B$20,0)/Inputs!$B$24)*DCF!C$6</f>
        <v>-518.60358771160236</v>
      </c>
      <c r="CY262" s="15">
        <f ca="1">(BR262*DCF!D$46-DCF!D$5*MAX(BR262*DCF!D$46,0)-MAX(BR262-BQ262,0)/Inputs!$B$24)*DCF!D$6</f>
        <v>-1293.9459759179611</v>
      </c>
      <c r="CZ262" s="15">
        <f ca="1">(BS262*DCF!E$46-DCF!E$5*MAX(BS262*DCF!E$46,0)-MAX(BS262-BR262,0)/Inputs!$B$24)*DCF!E$6</f>
        <v>-2604.8910147611246</v>
      </c>
      <c r="DA262" s="15">
        <f ca="1">(BT262*DCF!F$46-DCF!F$5*MAX(BT262*DCF!F$46,0)-MAX(BT262-BS262,0)/Inputs!$B$24)*DCF!F$6</f>
        <v>-5028.9244603440757</v>
      </c>
      <c r="DB262" s="15">
        <f ca="1">(BU262*DCF!G$46-DCF!G$5*MAX(BU262*DCF!G$46,0)-MAX(BU262-BT262,0)/Inputs!$B$24)*DCF!G$6</f>
        <v>-1629.4899980669222</v>
      </c>
      <c r="DC262" s="15">
        <f ca="1">(BV262*DCF!H$46-DCF!H$5*MAX(BV262*DCF!H$46,0)-MAX(BV262-BU262,0)/Inputs!$B$24)*DCF!H$6</f>
        <v>-7858.7863915796534</v>
      </c>
      <c r="DD262" s="15">
        <f ca="1">(BW262*DCF!I$46-DCF!I$5*MAX(BW262*DCF!I$46,0)-MAX(BW262-BV262,0)/Inputs!$B$24)*DCF!I$6</f>
        <v>-5004.4638736723418</v>
      </c>
      <c r="DE262" s="15">
        <f ca="1">(BX262*DCF!J$46-DCF!J$5*MAX(BX262*DCF!J$46,0)-MAX(BX262-BW262,0)/Inputs!$B$24)*DCF!J$6</f>
        <v>1510.1102602334095</v>
      </c>
      <c r="DF262" s="15">
        <f ca="1">(BY262*DCF!K$46-DCF!K$5*MAX(BY262*DCF!K$46,0)-MAX(BY262-BX262,0)/Inputs!$B$24)*DCF!K$6</f>
        <v>-1836.3194906250487</v>
      </c>
      <c r="DG262" s="15">
        <f ca="1">(BZ262*DCF!L$46-DCF!L$5*MAX(BZ262*DCF!L$46,0)-MAX(BZ262-BY262,0)/Inputs!$B$24)*DCF!L$6</f>
        <v>-7227.4415892040379</v>
      </c>
      <c r="DH262" s="15">
        <f ca="1">(CA262*DCF!M$46-DCF!M$5*MAX(CA262*DCF!M$46,0)-MAX(CA262-BZ262,0)/Inputs!$B$24)*DCF!M$6</f>
        <v>6332.0763028584579</v>
      </c>
      <c r="DI262" s="15">
        <f ca="1">SUM(CB262:CL262)+BE262*DCF!M$10*(1+Inputs!$B$30)*(1-Inputs!$B$33)*(1-Inputs!$B$30/Inputs!$B$31)/(Inputs!$B$29-Inputs!$B$30)*DCF!M$6</f>
        <v>145629.87446784228</v>
      </c>
      <c r="DJ262" s="15">
        <f ca="1">SUM(CM262:CW262)+BP262*DCF!M$28*(1+Inputs!$B$30)*(1-Inputs!$B$33)*(1-Inputs!$B$30/Inputs!$B$31)/(Inputs!$B$29-Inputs!$B$30)*DCF!M$6</f>
        <v>489890.83233953977</v>
      </c>
      <c r="DK262" s="15">
        <f ca="1">SUM(CX262:DH262)+CA262*DCF!M$46*(1+Inputs!$B$30)*(1-Inputs!$B$33)*(1-Inputs!$B$30/Inputs!$B$31)/(Inputs!$B$29-Inputs!$B$30)*DCF!M$6</f>
        <v>398912.49649954611</v>
      </c>
      <c r="DM262" s="15">
        <f ca="1">DI262+DJ262+DK262+Inputs!$B$34+Inputs!$B$36-Inputs!$B$35</f>
        <v>1111284.2033069283</v>
      </c>
    </row>
    <row r="263" spans="1:117" x14ac:dyDescent="0.75">
      <c r="A263" s="11">
        <v>250</v>
      </c>
      <c r="C263" s="23">
        <f t="shared" ca="1" si="144"/>
        <v>0.2120822752833616</v>
      </c>
      <c r="D263" s="23">
        <f t="shared" ca="1" si="144"/>
        <v>-0.29379930507692714</v>
      </c>
      <c r="E263" s="23">
        <f t="shared" ca="1" si="144"/>
        <v>1.5993233936272828</v>
      </c>
      <c r="F263" s="23">
        <f t="shared" ca="1" si="144"/>
        <v>0.25631585679470931</v>
      </c>
      <c r="G263" s="23">
        <f t="shared" ca="1" si="144"/>
        <v>-0.76740857872521651</v>
      </c>
      <c r="H263" s="23">
        <f t="shared" ca="1" si="144"/>
        <v>-0.74359091049621862</v>
      </c>
      <c r="I263" s="23">
        <f t="shared" ca="1" si="144"/>
        <v>-0.79494273127036097</v>
      </c>
      <c r="J263" s="23">
        <f t="shared" ca="1" si="144"/>
        <v>0.63095439212359927</v>
      </c>
      <c r="K263" s="23">
        <f t="shared" ca="1" si="144"/>
        <v>0.67057433799356714</v>
      </c>
      <c r="L263" s="23">
        <f t="shared" ca="1" si="144"/>
        <v>0.2840301051982877</v>
      </c>
      <c r="M263" s="23">
        <f t="shared" ca="1" si="144"/>
        <v>0.51442774823432069</v>
      </c>
      <c r="N263" s="23">
        <f ca="1">SQRT(Inputs!$B$38)*C263+SQRT(1-Inputs!$B$38)*_xlfn.NORM.S.INV(RAND())</f>
        <v>-9.2685741606062466E-2</v>
      </c>
      <c r="O263" s="23">
        <f ca="1">SQRT(Inputs!$B$38)*D263+SQRT(1-Inputs!$B$38)*_xlfn.NORM.S.INV(RAND())</f>
        <v>1.9961351163997854</v>
      </c>
      <c r="P263" s="23">
        <f ca="1">SQRT(Inputs!$B$38)*E263+SQRT(1-Inputs!$B$38)*_xlfn.NORM.S.INV(RAND())</f>
        <v>0.67418894561454745</v>
      </c>
      <c r="Q263" s="23">
        <f ca="1">SQRT(Inputs!$B$38)*F263+SQRT(1-Inputs!$B$38)*_xlfn.NORM.S.INV(RAND())</f>
        <v>-2.2754954814259021</v>
      </c>
      <c r="R263" s="23">
        <f ca="1">SQRT(Inputs!$B$38)*G263+SQRT(1-Inputs!$B$38)*_xlfn.NORM.S.INV(RAND())</f>
        <v>-0.38499897209600226</v>
      </c>
      <c r="S263" s="23">
        <f ca="1">SQRT(Inputs!$B$38)*H263+SQRT(1-Inputs!$B$38)*_xlfn.NORM.S.INV(RAND())</f>
        <v>-1.3734235571652595</v>
      </c>
      <c r="T263" s="23">
        <f ca="1">SQRT(Inputs!$B$38)*I263+SQRT(1-Inputs!$B$38)*_xlfn.NORM.S.INV(RAND())</f>
        <v>0.43809246504508442</v>
      </c>
      <c r="U263" s="23">
        <f ca="1">SQRT(Inputs!$B$38)*J263+SQRT(1-Inputs!$B$38)*_xlfn.NORM.S.INV(RAND())</f>
        <v>1.8915848381551521</v>
      </c>
      <c r="V263" s="23">
        <f ca="1">SQRT(Inputs!$B$38)*K263+SQRT(1-Inputs!$B$38)*_xlfn.NORM.S.INV(RAND())</f>
        <v>-0.39168461008479666</v>
      </c>
      <c r="W263" s="23">
        <f ca="1">SQRT(Inputs!$B$38)*L263+SQRT(1-Inputs!$B$38)*_xlfn.NORM.S.INV(RAND())</f>
        <v>-1.3545637836945583</v>
      </c>
      <c r="X263" s="23">
        <f ca="1">SQRT(Inputs!$B$38)*M263+SQRT(1-Inputs!$B$38)*_xlfn.NORM.S.INV(RAND())</f>
        <v>0.84077209276412468</v>
      </c>
      <c r="Y263" s="23">
        <f ca="1">SQRT(Inputs!$B$38)*C263+SQRT(1-Inputs!$B$38)*_xlfn.NORM.S.INV(RAND())</f>
        <v>0.7237621385217804</v>
      </c>
      <c r="Z263" s="23">
        <f ca="1">SQRT(Inputs!$B$38)*D263+SQRT(1-Inputs!$B$38)*_xlfn.NORM.S.INV(RAND())</f>
        <v>-0.8568698169477087</v>
      </c>
      <c r="AA263" s="23">
        <f ca="1">SQRT(Inputs!$B$38)*E263+SQRT(1-Inputs!$B$38)*_xlfn.NORM.S.INV(RAND())</f>
        <v>-0.36046874641865034</v>
      </c>
      <c r="AB263" s="23">
        <f ca="1">SQRT(Inputs!$B$38)*F263+SQRT(1-Inputs!$B$38)*_xlfn.NORM.S.INV(RAND())</f>
        <v>-0.36344846538583242</v>
      </c>
      <c r="AC263" s="23">
        <f ca="1">SQRT(Inputs!$B$38)*G263+SQRT(1-Inputs!$B$38)*_xlfn.NORM.S.INV(RAND())</f>
        <v>-0.22724647596945366</v>
      </c>
      <c r="AD263" s="23">
        <f ca="1">SQRT(Inputs!$B$38)*H263+SQRT(1-Inputs!$B$38)*_xlfn.NORM.S.INV(RAND())</f>
        <v>-1.0143295431280401</v>
      </c>
      <c r="AE263" s="23">
        <f ca="1">SQRT(Inputs!$B$38)*I263+SQRT(1-Inputs!$B$38)*_xlfn.NORM.S.INV(RAND())</f>
        <v>-0.60709020710676187</v>
      </c>
      <c r="AF263" s="23">
        <f ca="1">SQRT(Inputs!$B$38)*J263+SQRT(1-Inputs!$B$38)*_xlfn.NORM.S.INV(RAND())</f>
        <v>-0.16144455648903949</v>
      </c>
      <c r="AG263" s="23">
        <f ca="1">SQRT(Inputs!$B$38)*K263+SQRT(1-Inputs!$B$38)*_xlfn.NORM.S.INV(RAND())</f>
        <v>-0.50348394945054142</v>
      </c>
      <c r="AH263" s="23">
        <f ca="1">SQRT(Inputs!$B$38)*L263+SQRT(1-Inputs!$B$38)*_xlfn.NORM.S.INV(RAND())</f>
        <v>-1.5717482286073576</v>
      </c>
      <c r="AI263" s="23">
        <f ca="1">SQRT(Inputs!$B$38)*M263+SQRT(1-Inputs!$B$38)*_xlfn.NORM.S.INV(RAND())</f>
        <v>0.11341177329199009</v>
      </c>
      <c r="AJ263" s="23">
        <f ca="1">SQRT(Inputs!$B$38)*C263+SQRT(1-Inputs!$B$38)*_xlfn.NORM.S.INV(RAND())</f>
        <v>-0.86779224804617328</v>
      </c>
      <c r="AK263" s="23">
        <f ca="1">SQRT(Inputs!$B$38)*D263+SQRT(1-Inputs!$B$38)*_xlfn.NORM.S.INV(RAND())</f>
        <v>-1.2012144226184653</v>
      </c>
      <c r="AL263" s="23">
        <f ca="1">SQRT(Inputs!$B$38)*E263+SQRT(1-Inputs!$B$38)*_xlfn.NORM.S.INV(RAND())</f>
        <v>0.88875496295626533</v>
      </c>
      <c r="AM263" s="23">
        <f ca="1">SQRT(Inputs!$B$38)*F263+SQRT(1-Inputs!$B$38)*_xlfn.NORM.S.INV(RAND())</f>
        <v>-0.43755078255203861</v>
      </c>
      <c r="AN263" s="23">
        <f ca="1">SQRT(Inputs!$B$38)*G263+SQRT(1-Inputs!$B$38)*_xlfn.NORM.S.INV(RAND())</f>
        <v>0.30515721844901467</v>
      </c>
      <c r="AO263" s="23">
        <f ca="1">SQRT(Inputs!$B$38)*H263+SQRT(1-Inputs!$B$38)*_xlfn.NORM.S.INV(RAND())</f>
        <v>1.1434213400945545</v>
      </c>
      <c r="AP263" s="23">
        <f ca="1">SQRT(Inputs!$B$38)*I263+SQRT(1-Inputs!$B$38)*_xlfn.NORM.S.INV(RAND())</f>
        <v>0.87258822470268127</v>
      </c>
      <c r="AQ263" s="23">
        <f ca="1">SQRT(Inputs!$B$38)*J263+SQRT(1-Inputs!$B$38)*_xlfn.NORM.S.INV(RAND())</f>
        <v>0.46288883112350349</v>
      </c>
      <c r="AR263" s="23">
        <f ca="1">SQRT(Inputs!$B$38)*K263+SQRT(1-Inputs!$B$38)*_xlfn.NORM.S.INV(RAND())</f>
        <v>5.3552876219995771E-2</v>
      </c>
      <c r="AS263" s="23">
        <f ca="1">SQRT(Inputs!$B$38)*L263+SQRT(1-Inputs!$B$38)*_xlfn.NORM.S.INV(RAND())</f>
        <v>9.3283138724598216E-2</v>
      </c>
      <c r="AT263" s="23">
        <f ca="1">SQRT(Inputs!$B$38)*M263+SQRT(1-Inputs!$B$38)*_xlfn.NORM.S.INV(RAND())</f>
        <v>0.11216025018894751</v>
      </c>
      <c r="AU263" s="15">
        <f ca="1">Inputs!$B$6*EXP($B$8-0.5*C$5^2+C$5*N263)</f>
        <v>4888.3450527046107</v>
      </c>
      <c r="AV263" s="15">
        <f t="shared" ca="1" si="110"/>
        <v>7979.9523532663598</v>
      </c>
      <c r="AW263" s="15">
        <f t="shared" ca="1" si="111"/>
        <v>10656.429863945374</v>
      </c>
      <c r="AX263" s="15">
        <f t="shared" ca="1" si="112"/>
        <v>9791.0351320656573</v>
      </c>
      <c r="AY263" s="15">
        <f t="shared" ca="1" si="113"/>
        <v>11439.546244776726</v>
      </c>
      <c r="AZ263" s="15">
        <f t="shared" ca="1" si="114"/>
        <v>12027.126709400916</v>
      </c>
      <c r="BA263" s="15">
        <f t="shared" ca="1" si="115"/>
        <v>15408.673160242402</v>
      </c>
      <c r="BB263" s="15">
        <f t="shared" ca="1" si="116"/>
        <v>22801.375732738954</v>
      </c>
      <c r="BC263" s="15">
        <f t="shared" ca="1" si="117"/>
        <v>26889.736707772779</v>
      </c>
      <c r="BD263" s="15">
        <f t="shared" ca="1" si="118"/>
        <v>29022.32540477208</v>
      </c>
      <c r="BE263" s="15">
        <f t="shared" ca="1" si="119"/>
        <v>38393.471733796643</v>
      </c>
      <c r="BF263" s="15">
        <f ca="1">Inputs!$B$13*EXP($B$9-0.5*C$6^2+C$6*Y263)</f>
        <v>15964.988798243308</v>
      </c>
      <c r="BG263" s="15">
        <f t="shared" ca="1" si="120"/>
        <v>16669.814411859563</v>
      </c>
      <c r="BH263" s="15">
        <f t="shared" ca="1" si="121"/>
        <v>19185.436769997927</v>
      </c>
      <c r="BI263" s="15">
        <f t="shared" ca="1" si="122"/>
        <v>22208.092770315383</v>
      </c>
      <c r="BJ263" s="15">
        <f t="shared" ca="1" si="123"/>
        <v>26348.303817301956</v>
      </c>
      <c r="BK263" s="15">
        <f t="shared" ca="1" si="124"/>
        <v>28166.544172374412</v>
      </c>
      <c r="BL263" s="15">
        <f t="shared" ca="1" si="125"/>
        <v>31981.472781183002</v>
      </c>
      <c r="BM263" s="15">
        <f t="shared" ca="1" si="126"/>
        <v>38531.547381830256</v>
      </c>
      <c r="BN263" s="15">
        <f t="shared" ca="1" si="127"/>
        <v>44614.291153118407</v>
      </c>
      <c r="BO263" s="15">
        <f t="shared" ca="1" si="128"/>
        <v>45727.077641437536</v>
      </c>
      <c r="BP263" s="15">
        <f t="shared" ca="1" si="129"/>
        <v>57009.299931982256</v>
      </c>
      <c r="BQ263" s="15">
        <f ca="1">Inputs!$B$20*EXP($B$10-0.5*C$7^2+C$7*AJ263)</f>
        <v>3153.0887226807545</v>
      </c>
      <c r="BR263" s="15">
        <f t="shared" ca="1" si="130"/>
        <v>2921.4566588671082</v>
      </c>
      <c r="BS263" s="15">
        <f t="shared" ca="1" si="131"/>
        <v>5163.9544556076089</v>
      </c>
      <c r="BT263" s="15">
        <f t="shared" ca="1" si="132"/>
        <v>6347.8738117673602</v>
      </c>
      <c r="BU263" s="15">
        <f t="shared" ca="1" si="133"/>
        <v>9471.5646689068035</v>
      </c>
      <c r="BV263" s="15">
        <f t="shared" ca="1" si="134"/>
        <v>17049.751384449144</v>
      </c>
      <c r="BW263" s="15">
        <f t="shared" ca="1" si="135"/>
        <v>28617.848806174381</v>
      </c>
      <c r="BX263" s="15">
        <f t="shared" ca="1" si="136"/>
        <v>43918.821100162095</v>
      </c>
      <c r="BY263" s="15">
        <f t="shared" ca="1" si="137"/>
        <v>62171.482864650796</v>
      </c>
      <c r="BZ263" s="15">
        <f t="shared" ca="1" si="138"/>
        <v>88744.160510564485</v>
      </c>
      <c r="CA263" s="15">
        <f t="shared" ca="1" si="139"/>
        <v>127168.10329760292</v>
      </c>
      <c r="CB263" s="15">
        <f ca="1">(AU263*DCF!C$10-DCF!C$5*MAX(AU263*DCF!C$10,0)-MAX(AU263-Inputs!$B$6,0)/Inputs!$B$10)*DCF!C$6</f>
        <v>1043.6011836018918</v>
      </c>
      <c r="CC263" s="15">
        <f ca="1">(AV263*DCF!D$10-DCF!D$5*MAX(AV263*DCF!D$10,0)-MAX(AV263-AU263,0)/Inputs!$B$10)*DCF!D$6</f>
        <v>1191.2517965751401</v>
      </c>
      <c r="CD263" s="15">
        <f ca="1">(AW263*DCF!E$10-DCF!E$5*MAX(AW263*DCF!E$10,0)-MAX(AW263-AV263,0)/Inputs!$B$10)*DCF!E$6</f>
        <v>1857.5464466705118</v>
      </c>
      <c r="CE263" s="15">
        <f ca="1">(AX263*DCF!F$10-DCF!F$5*MAX(AX263*DCF!F$10,0)-MAX(AX263-AW263,0)/Inputs!$B$10)*DCF!F$6</f>
        <v>2137.3673655214357</v>
      </c>
      <c r="CF263" s="15">
        <f ca="1">(AY263*DCF!G$10-DCF!G$5*MAX(AY263*DCF!G$10,0)-MAX(AY263-AX263,0)/Inputs!$B$10)*DCF!G$6</f>
        <v>2040.1300505762897</v>
      </c>
      <c r="CG263" s="15">
        <f ca="1">(AZ263*DCF!H$10-DCF!H$5*MAX(AZ263*DCF!H$10,0)-MAX(AZ263-AY263,0)/Inputs!$B$10)*DCF!H$6</f>
        <v>2230.7398322042714</v>
      </c>
      <c r="CH263" s="15">
        <f ca="1">(BA263*DCF!I$10-DCF!I$5*MAX(BA263*DCF!I$10,0)-MAX(BA263-AZ263,0)/Inputs!$B$10)*DCF!I$6</f>
        <v>2259.910379650401</v>
      </c>
      <c r="CI263" s="15">
        <f ca="1">(BB263*DCF!J$10-DCF!J$5*MAX(BB263*DCF!J$10,0)-MAX(BB263-BA263,0)/Inputs!$B$10)*DCF!J$6</f>
        <v>2792.5267294234454</v>
      </c>
      <c r="CJ263" s="15">
        <f ca="1">(BC263*DCF!K$10-DCF!K$5*MAX(BC263*DCF!K$10,0)-MAX(BC263-BB263,0)/Inputs!$B$10)*DCF!K$6</f>
        <v>3756.5074580804153</v>
      </c>
      <c r="CK263" s="15">
        <f ca="1">(BD263*DCF!L$10-DCF!L$5*MAX(BD263*DCF!L$10,0)-MAX(BD263-BC263,0)/Inputs!$B$10)*DCF!L$6</f>
        <v>4101.3403104892996</v>
      </c>
      <c r="CL263" s="15">
        <f ca="1">(BE263*DCF!M$10-DCF!M$5*MAX(BE263*DCF!M$10,0)-MAX(BE263-BD263,0)/Inputs!$B$10)*DCF!M$6</f>
        <v>4298.3318857586873</v>
      </c>
      <c r="CM263" s="15">
        <f ca="1">(BF263*DCF!C$28-DCF!C$5*MAX(BF263*DCF!C$28,0)-MAX(BF263-Inputs!$B$13,0)/Inputs!$B$17)*DCF!C$6</f>
        <v>3815.1376410048374</v>
      </c>
      <c r="CN263" s="15">
        <f ca="1">(BG263*DCF!D$28-DCF!D$5*MAX(BG263*DCF!D$28,0)-MAX(BG263-BF263,0)/Inputs!$B$17)*DCF!D$6</f>
        <v>4759.2731943581211</v>
      </c>
      <c r="CO263" s="15">
        <f ca="1">(BH263*DCF!E$28-DCF!E$5*MAX(BH263*DCF!E$28,0)-MAX(BH263-BG263,0)/Inputs!$B$17)*DCF!E$6</f>
        <v>4937.8627778631671</v>
      </c>
      <c r="CP263" s="15">
        <f ca="1">(BI263*DCF!F$28-DCF!F$5*MAX(BI263*DCF!F$28,0)-MAX(BI263-BH263,0)/Inputs!$B$17)*DCF!F$6</f>
        <v>5478.5899052426257</v>
      </c>
      <c r="CQ263" s="15">
        <f ca="1">(BJ263*DCF!G$28-DCF!G$5*MAX(BJ263*DCF!G$28,0)-MAX(BJ263-BI263,0)/Inputs!$B$17)*DCF!G$6</f>
        <v>6139.9247315919783</v>
      </c>
      <c r="CR263" s="15">
        <f ca="1">(BK263*DCF!H$28-DCF!H$5*MAX(BK263*DCF!H$28,0)-MAX(BK263-BJ263,0)/Inputs!$B$17)*DCF!H$6</f>
        <v>6683.3936027563523</v>
      </c>
      <c r="CS263" s="15">
        <f ca="1">(BL263*DCF!I$28-DCF!I$5*MAX(BL263*DCF!I$28,0)-MAX(BL263-BK263,0)/Inputs!$B$17)*DCF!I$6</f>
        <v>6972.9812448612884</v>
      </c>
      <c r="CT263" s="15">
        <f ca="1">(BM263*DCF!J$28-DCF!J$5*MAX(BM263*DCF!J$28,0)-MAX(BM263-BL263,0)/Inputs!$B$17)*DCF!J$6</f>
        <v>7727.2474318155546</v>
      </c>
      <c r="CU263" s="15">
        <f ca="1">(BN263*DCF!K$28-DCF!K$5*MAX(BN263*DCF!K$28,0)-MAX(BN263-BM263,0)/Inputs!$B$17)*DCF!K$6</f>
        <v>8676.7351534351892</v>
      </c>
      <c r="CV263" s="15">
        <f ca="1">(BO263*DCF!L$28-DCF!L$5*MAX(BO263*DCF!L$28,0)-MAX(BO263-BN263,0)/Inputs!$B$17)*DCF!L$6</f>
        <v>8997.5981483352971</v>
      </c>
      <c r="CW263" s="15">
        <f ca="1">(BP263*DCF!M$28-DCF!M$5*MAX(BP263*DCF!M$28,0)-MAX(BP263-BO263,0)/Inputs!$B$17)*DCF!M$6</f>
        <v>9547.0235232813811</v>
      </c>
      <c r="CX263" s="15">
        <f ca="1">(BQ263*DCF!C$46-DCF!C$5*MAX(BQ263*DCF!C$46,0)-MAX(BQ263-Inputs!$B$20,0)/Inputs!$B$24)*DCF!C$6</f>
        <v>-728.19600985698719</v>
      </c>
      <c r="CY263" s="15">
        <f ca="1">(BR263*DCF!D$46-DCF!D$5*MAX(BR263*DCF!D$46,0)-MAX(BR263-BQ263,0)/Inputs!$B$24)*DCF!D$6</f>
        <v>-498.62452241863497</v>
      </c>
      <c r="CZ263" s="15">
        <f ca="1">(BS263*DCF!E$46-DCF!E$5*MAX(BS263*DCF!E$46,0)-MAX(BS263-BR263,0)/Inputs!$B$24)*DCF!E$6</f>
        <v>-1494.5775019820908</v>
      </c>
      <c r="DA263" s="15">
        <f ca="1">(BT263*DCF!F$46-DCF!F$5*MAX(BT263*DCF!F$46,0)-MAX(BT263-BS263,0)/Inputs!$B$24)*DCF!F$6</f>
        <v>-893.39476941631517</v>
      </c>
      <c r="DB263" s="15">
        <f ca="1">(BU263*DCF!G$46-DCF!G$5*MAX(BU263*DCF!G$46,0)-MAX(BU263-BT263,0)/Inputs!$B$24)*DCF!G$6</f>
        <v>-1369.3526096813564</v>
      </c>
      <c r="DC263" s="15">
        <f ca="1">(BV263*DCF!H$46-DCF!H$5*MAX(BV263*DCF!H$46,0)-MAX(BV263-BU263,0)/Inputs!$B$24)*DCF!H$6</f>
        <v>-2354.8750895344083</v>
      </c>
      <c r="DD263" s="15">
        <f ca="1">(BW263*DCF!I$46-DCF!I$5*MAX(BW263*DCF!I$46,0)-MAX(BW263-BV263,0)/Inputs!$B$24)*DCF!I$6</f>
        <v>-2659.8129419735951</v>
      </c>
      <c r="DE263" s="15">
        <f ca="1">(BX263*DCF!J$46-DCF!J$5*MAX(BX263*DCF!J$46,0)-MAX(BX263-BW263,0)/Inputs!$B$24)*DCF!J$6</f>
        <v>-2215.2948104815005</v>
      </c>
      <c r="DF263" s="15">
        <f ca="1">(BY263*DCF!K$46-DCF!K$5*MAX(BY263*DCF!K$46,0)-MAX(BY263-BX263,0)/Inputs!$B$24)*DCF!K$6</f>
        <v>-919.97353248671845</v>
      </c>
      <c r="DG263" s="15">
        <f ca="1">(BZ263*DCF!L$46-DCF!L$5*MAX(BZ263*DCF!L$46,0)-MAX(BZ263-BY263,0)/Inputs!$B$24)*DCF!L$6</f>
        <v>120.98845343986837</v>
      </c>
      <c r="DH263" s="15">
        <f ca="1">(CA263*DCF!M$46-DCF!M$5*MAX(CA263*DCF!M$46,0)-MAX(CA263-BZ263,0)/Inputs!$B$24)*DCF!M$6</f>
        <v>1936.7166825650718</v>
      </c>
      <c r="DI263" s="15">
        <f ca="1">SUM(CB263:CL263)+BE263*DCF!M$10*(1+Inputs!$B$30)*(1-Inputs!$B$33)*(1-Inputs!$B$30/Inputs!$B$31)/(Inputs!$B$29-Inputs!$B$30)*DCF!M$6</f>
        <v>134558.7929748118</v>
      </c>
      <c r="DJ263" s="15">
        <f ca="1">SUM(CM263:CW263)+BP263*DCF!M$28*(1+Inputs!$B$30)*(1-Inputs!$B$33)*(1-Inputs!$B$30/Inputs!$B$31)/(Inputs!$B$29-Inputs!$B$30)*DCF!M$6</f>
        <v>285279.28146208439</v>
      </c>
      <c r="DK263" s="15">
        <f ca="1">SUM(CX263:DH263)+CA263*DCF!M$46*(1+Inputs!$B$30)*(1-Inputs!$B$33)*(1-Inputs!$B$30/Inputs!$B$31)/(Inputs!$B$29-Inputs!$B$30)*DCF!M$6</f>
        <v>185540.55507112067</v>
      </c>
      <c r="DM263" s="15">
        <f ca="1">DI263+DJ263+DK263+Inputs!$B$34+Inputs!$B$36-Inputs!$B$35</f>
        <v>682229.62950801686</v>
      </c>
    </row>
    <row r="264" spans="1:117" x14ac:dyDescent="0.75">
      <c r="A264" s="11">
        <v>251</v>
      </c>
      <c r="C264" s="23">
        <f t="shared" ref="C264:M273" ca="1" si="145">_xlfn.NORM.S.INV(RAND())</f>
        <v>0.4615925043470524</v>
      </c>
      <c r="D264" s="23">
        <f t="shared" ca="1" si="145"/>
        <v>1.3042648056093682</v>
      </c>
      <c r="E264" s="23">
        <f t="shared" ca="1" si="145"/>
        <v>-1.1964080983497336</v>
      </c>
      <c r="F264" s="23">
        <f t="shared" ca="1" si="145"/>
        <v>1.4230871348572594</v>
      </c>
      <c r="G264" s="23">
        <f t="shared" ca="1" si="145"/>
        <v>-0.26423637229067959</v>
      </c>
      <c r="H264" s="23">
        <f t="shared" ca="1" si="145"/>
        <v>-3.6665016053084039E-2</v>
      </c>
      <c r="I264" s="23">
        <f t="shared" ca="1" si="145"/>
        <v>-1.53577670672263</v>
      </c>
      <c r="J264" s="23">
        <f t="shared" ca="1" si="145"/>
        <v>-0.35417834738469284</v>
      </c>
      <c r="K264" s="23">
        <f t="shared" ca="1" si="145"/>
        <v>-0.89011533670101528</v>
      </c>
      <c r="L264" s="23">
        <f t="shared" ca="1" si="145"/>
        <v>-8.5322581562245897E-2</v>
      </c>
      <c r="M264" s="23">
        <f t="shared" ca="1" si="145"/>
        <v>0.42033397468684291</v>
      </c>
      <c r="N264" s="23">
        <f ca="1">SQRT(Inputs!$B$38)*C264+SQRT(1-Inputs!$B$38)*_xlfn.NORM.S.INV(RAND())</f>
        <v>-0.47732455450388633</v>
      </c>
      <c r="O264" s="23">
        <f ca="1">SQRT(Inputs!$B$38)*D264+SQRT(1-Inputs!$B$38)*_xlfn.NORM.S.INV(RAND())</f>
        <v>-0.58143802357441698</v>
      </c>
      <c r="P264" s="23">
        <f ca="1">SQRT(Inputs!$B$38)*E264+SQRT(1-Inputs!$B$38)*_xlfn.NORM.S.INV(RAND())</f>
        <v>-1.7029975798185468</v>
      </c>
      <c r="Q264" s="23">
        <f ca="1">SQRT(Inputs!$B$38)*F264+SQRT(1-Inputs!$B$38)*_xlfn.NORM.S.INV(RAND())</f>
        <v>1.4398402166880115</v>
      </c>
      <c r="R264" s="23">
        <f ca="1">SQRT(Inputs!$B$38)*G264+SQRT(1-Inputs!$B$38)*_xlfn.NORM.S.INV(RAND())</f>
        <v>-0.5316557859133848</v>
      </c>
      <c r="S264" s="23">
        <f ca="1">SQRT(Inputs!$B$38)*H264+SQRT(1-Inputs!$B$38)*_xlfn.NORM.S.INV(RAND())</f>
        <v>0.68962357587134815</v>
      </c>
      <c r="T264" s="23">
        <f ca="1">SQRT(Inputs!$B$38)*I264+SQRT(1-Inputs!$B$38)*_xlfn.NORM.S.INV(RAND())</f>
        <v>0.38968827795268135</v>
      </c>
      <c r="U264" s="23">
        <f ca="1">SQRT(Inputs!$B$38)*J264+SQRT(1-Inputs!$B$38)*_xlfn.NORM.S.INV(RAND())</f>
        <v>-0.20403579487718249</v>
      </c>
      <c r="V264" s="23">
        <f ca="1">SQRT(Inputs!$B$38)*K264+SQRT(1-Inputs!$B$38)*_xlfn.NORM.S.INV(RAND())</f>
        <v>-1.1395310980496931</v>
      </c>
      <c r="W264" s="23">
        <f ca="1">SQRT(Inputs!$B$38)*L264+SQRT(1-Inputs!$B$38)*_xlfn.NORM.S.INV(RAND())</f>
        <v>1.0761377767175062</v>
      </c>
      <c r="X264" s="23">
        <f ca="1">SQRT(Inputs!$B$38)*M264+SQRT(1-Inputs!$B$38)*_xlfn.NORM.S.INV(RAND())</f>
        <v>0.46828782118053819</v>
      </c>
      <c r="Y264" s="23">
        <f ca="1">SQRT(Inputs!$B$38)*C264+SQRT(1-Inputs!$B$38)*_xlfn.NORM.S.INV(RAND())</f>
        <v>-0.93162358918977883</v>
      </c>
      <c r="Z264" s="23">
        <f ca="1">SQRT(Inputs!$B$38)*D264+SQRT(1-Inputs!$B$38)*_xlfn.NORM.S.INV(RAND())</f>
        <v>-0.6229568304372799</v>
      </c>
      <c r="AA264" s="23">
        <f ca="1">SQRT(Inputs!$B$38)*E264+SQRT(1-Inputs!$B$38)*_xlfn.NORM.S.INV(RAND())</f>
        <v>-1.6051226034854231</v>
      </c>
      <c r="AB264" s="23">
        <f ca="1">SQRT(Inputs!$B$38)*F264+SQRT(1-Inputs!$B$38)*_xlfn.NORM.S.INV(RAND())</f>
        <v>1.9852811822028484</v>
      </c>
      <c r="AC264" s="23">
        <f ca="1">SQRT(Inputs!$B$38)*G264+SQRT(1-Inputs!$B$38)*_xlfn.NORM.S.INV(RAND())</f>
        <v>-0.81297778414187605</v>
      </c>
      <c r="AD264" s="23">
        <f ca="1">SQRT(Inputs!$B$38)*H264+SQRT(1-Inputs!$B$38)*_xlfn.NORM.S.INV(RAND())</f>
        <v>0.65398024850799708</v>
      </c>
      <c r="AE264" s="23">
        <f ca="1">SQRT(Inputs!$B$38)*I264+SQRT(1-Inputs!$B$38)*_xlfn.NORM.S.INV(RAND())</f>
        <v>-1.9811861678205596</v>
      </c>
      <c r="AF264" s="23">
        <f ca="1">SQRT(Inputs!$B$38)*J264+SQRT(1-Inputs!$B$38)*_xlfn.NORM.S.INV(RAND())</f>
        <v>-0.56342713089743768</v>
      </c>
      <c r="AG264" s="23">
        <f ca="1">SQRT(Inputs!$B$38)*K264+SQRT(1-Inputs!$B$38)*_xlfn.NORM.S.INV(RAND())</f>
        <v>-0.60597678202194849</v>
      </c>
      <c r="AH264" s="23">
        <f ca="1">SQRT(Inputs!$B$38)*L264+SQRT(1-Inputs!$B$38)*_xlfn.NORM.S.INV(RAND())</f>
        <v>5.9714082239554531E-2</v>
      </c>
      <c r="AI264" s="23">
        <f ca="1">SQRT(Inputs!$B$38)*M264+SQRT(1-Inputs!$B$38)*_xlfn.NORM.S.INV(RAND())</f>
        <v>0.80182785110660126</v>
      </c>
      <c r="AJ264" s="23">
        <f ca="1">SQRT(Inputs!$B$38)*C264+SQRT(1-Inputs!$B$38)*_xlfn.NORM.S.INV(RAND())</f>
        <v>-9.5547910068078945E-3</v>
      </c>
      <c r="AK264" s="23">
        <f ca="1">SQRT(Inputs!$B$38)*D264+SQRT(1-Inputs!$B$38)*_xlfn.NORM.S.INV(RAND())</f>
        <v>1.7634501284442003</v>
      </c>
      <c r="AL264" s="23">
        <f ca="1">SQRT(Inputs!$B$38)*E264+SQRT(1-Inputs!$B$38)*_xlfn.NORM.S.INV(RAND())</f>
        <v>-1.3412152858854698</v>
      </c>
      <c r="AM264" s="23">
        <f ca="1">SQRT(Inputs!$B$38)*F264+SQRT(1-Inputs!$B$38)*_xlfn.NORM.S.INV(RAND())</f>
        <v>0.52132298859478632</v>
      </c>
      <c r="AN264" s="23">
        <f ca="1">SQRT(Inputs!$B$38)*G264+SQRT(1-Inputs!$B$38)*_xlfn.NORM.S.INV(RAND())</f>
        <v>-0.56736856472717945</v>
      </c>
      <c r="AO264" s="23">
        <f ca="1">SQRT(Inputs!$B$38)*H264+SQRT(1-Inputs!$B$38)*_xlfn.NORM.S.INV(RAND())</f>
        <v>1.5238768984836777</v>
      </c>
      <c r="AP264" s="23">
        <f ca="1">SQRT(Inputs!$B$38)*I264+SQRT(1-Inputs!$B$38)*_xlfn.NORM.S.INV(RAND())</f>
        <v>-0.25105384855961155</v>
      </c>
      <c r="AQ264" s="23">
        <f ca="1">SQRT(Inputs!$B$38)*J264+SQRT(1-Inputs!$B$38)*_xlfn.NORM.S.INV(RAND())</f>
        <v>0.35031668199649346</v>
      </c>
      <c r="AR264" s="23">
        <f ca="1">SQRT(Inputs!$B$38)*K264+SQRT(1-Inputs!$B$38)*_xlfn.NORM.S.INV(RAND())</f>
        <v>-0.87175910078219654</v>
      </c>
      <c r="AS264" s="23">
        <f ca="1">SQRT(Inputs!$B$38)*L264+SQRT(1-Inputs!$B$38)*_xlfn.NORM.S.INV(RAND())</f>
        <v>0.28179361817542603</v>
      </c>
      <c r="AT264" s="23">
        <f ca="1">SQRT(Inputs!$B$38)*M264+SQRT(1-Inputs!$B$38)*_xlfn.NORM.S.INV(RAND())</f>
        <v>1.5300507775186278</v>
      </c>
      <c r="AU264" s="15">
        <f ca="1">Inputs!$B$6*EXP($B$8-0.5*C$5^2+C$5*N264)</f>
        <v>4593.2651996900622</v>
      </c>
      <c r="AV264" s="15">
        <f t="shared" ca="1" si="110"/>
        <v>5132.9678869636336</v>
      </c>
      <c r="AW264" s="15">
        <f t="shared" ca="1" si="111"/>
        <v>4974.2636772957321</v>
      </c>
      <c r="AX264" s="15">
        <f t="shared" ca="1" si="112"/>
        <v>7269.945075001413</v>
      </c>
      <c r="AY264" s="15">
        <f t="shared" ca="1" si="113"/>
        <v>8349.7377017175259</v>
      </c>
      <c r="AZ264" s="15">
        <f t="shared" ca="1" si="114"/>
        <v>11017.66636865432</v>
      </c>
      <c r="BA264" s="15">
        <f t="shared" ca="1" si="115"/>
        <v>14044.065692552251</v>
      </c>
      <c r="BB264" s="15">
        <f t="shared" ca="1" si="116"/>
        <v>16846.295223417343</v>
      </c>
      <c r="BC264" s="15">
        <f t="shared" ca="1" si="117"/>
        <v>18483.25212869298</v>
      </c>
      <c r="BD264" s="15">
        <f t="shared" ca="1" si="118"/>
        <v>25041.58446395152</v>
      </c>
      <c r="BE264" s="15">
        <f t="shared" ca="1" si="119"/>
        <v>32022.343684964388</v>
      </c>
      <c r="BF264" s="15">
        <f ca="1">Inputs!$B$13*EXP($B$9-0.5*C$6^2+C$6*Y264)</f>
        <v>11498.559047862873</v>
      </c>
      <c r="BG264" s="15">
        <f t="shared" ca="1" si="120"/>
        <v>12523.790216026599</v>
      </c>
      <c r="BH264" s="15">
        <f t="shared" ca="1" si="121"/>
        <v>11725.276905469394</v>
      </c>
      <c r="BI264" s="15">
        <f t="shared" ca="1" si="122"/>
        <v>19483.489967663387</v>
      </c>
      <c r="BJ264" s="15">
        <f t="shared" ca="1" si="123"/>
        <v>21244.202339106851</v>
      </c>
      <c r="BK264" s="15">
        <f t="shared" ca="1" si="124"/>
        <v>28501.144138469954</v>
      </c>
      <c r="BL264" s="15">
        <f t="shared" ca="1" si="125"/>
        <v>27082.689266305573</v>
      </c>
      <c r="BM264" s="15">
        <f t="shared" ca="1" si="126"/>
        <v>31040.040086684723</v>
      </c>
      <c r="BN264" s="15">
        <f t="shared" ca="1" si="127"/>
        <v>35501.416185127091</v>
      </c>
      <c r="BO264" s="15">
        <f t="shared" ca="1" si="128"/>
        <v>43985.082521918477</v>
      </c>
      <c r="BP264" s="15">
        <f t="shared" ca="1" si="129"/>
        <v>59285.773616228129</v>
      </c>
      <c r="BQ264" s="15">
        <f ca="1">Inputs!$B$20*EXP($B$10-0.5*C$7^2+C$7*AJ264)</f>
        <v>4275.0016473537225</v>
      </c>
      <c r="BR264" s="15">
        <f t="shared" ca="1" si="130"/>
        <v>10155.368870012921</v>
      </c>
      <c r="BS264" s="15">
        <f t="shared" ca="1" si="131"/>
        <v>9460.9129195314908</v>
      </c>
      <c r="BT264" s="15">
        <f t="shared" ca="1" si="132"/>
        <v>14956.25575512545</v>
      </c>
      <c r="BU264" s="15">
        <f t="shared" ca="1" si="133"/>
        <v>18068.659332841744</v>
      </c>
      <c r="BV264" s="15">
        <f t="shared" ca="1" si="134"/>
        <v>35436.292272565086</v>
      </c>
      <c r="BW264" s="15">
        <f t="shared" ca="1" si="135"/>
        <v>46890.424853495635</v>
      </c>
      <c r="BX264" s="15">
        <f t="shared" ca="1" si="136"/>
        <v>70355.294325204057</v>
      </c>
      <c r="BY264" s="15">
        <f t="shared" ca="1" si="137"/>
        <v>83435.71421977412</v>
      </c>
      <c r="BZ264" s="15">
        <f t="shared" ca="1" si="138"/>
        <v>123296.52874006548</v>
      </c>
      <c r="CA264" s="15">
        <f t="shared" ca="1" si="139"/>
        <v>227307.73340260901</v>
      </c>
      <c r="CB264" s="15">
        <f ca="1">(AU264*DCF!C$10-DCF!C$5*MAX(AU264*DCF!C$10,0)-MAX(AU264-Inputs!$B$6,0)/Inputs!$B$10)*DCF!C$6</f>
        <v>1045.705155549161</v>
      </c>
      <c r="CC264" s="15">
        <f ca="1">(AV264*DCF!D$10-DCF!D$5*MAX(AV264*DCF!D$10,0)-MAX(AV264-AU264,0)/Inputs!$B$10)*DCF!D$6</f>
        <v>1119.533772462521</v>
      </c>
      <c r="CD264" s="15">
        <f ca="1">(AW264*DCF!E$10-DCF!E$5*MAX(AW264*DCF!E$10,0)-MAX(AW264-AV264,0)/Inputs!$B$10)*DCF!E$6</f>
        <v>1148.4782994741747</v>
      </c>
      <c r="CE264" s="15">
        <f ca="1">(AX264*DCF!F$10-DCF!F$5*MAX(AX264*DCF!F$10,0)-MAX(AX264-AW264,0)/Inputs!$B$10)*DCF!F$6</f>
        <v>1109.3430416377589</v>
      </c>
      <c r="CF264" s="15">
        <f ca="1">(AY264*DCF!G$10-DCF!G$5*MAX(AY264*DCF!G$10,0)-MAX(AY264-AX264,0)/Inputs!$B$10)*DCF!G$6</f>
        <v>1512.8238877716833</v>
      </c>
      <c r="CG264" s="15">
        <f ca="1">(AZ264*DCF!H$10-DCF!H$5*MAX(AZ264*DCF!H$10,0)-MAX(AZ264-AY264,0)/Inputs!$B$10)*DCF!H$6</f>
        <v>1665.3492644870892</v>
      </c>
      <c r="CH264" s="15">
        <f ca="1">(BA264*DCF!I$10-DCF!I$5*MAX(BA264*DCF!I$10,0)-MAX(BA264-AZ264,0)/Inputs!$B$10)*DCF!I$6</f>
        <v>2068.9029483847676</v>
      </c>
      <c r="CI264" s="15">
        <f ca="1">(BB264*DCF!J$10-DCF!J$5*MAX(BB264*DCF!J$10,0)-MAX(BB264-BA264,0)/Inputs!$B$10)*DCF!J$6</f>
        <v>2466.2316408409893</v>
      </c>
      <c r="CJ264" s="15">
        <f ca="1">(BC264*DCF!K$10-DCF!K$5*MAX(BC264*DCF!K$10,0)-MAX(BC264-BB264,0)/Inputs!$B$10)*DCF!K$6</f>
        <v>2746.3577023076014</v>
      </c>
      <c r="CK264" s="15">
        <f ca="1">(BD264*DCF!L$10-DCF!L$5*MAX(BD264*DCF!L$10,0)-MAX(BD264-BC264,0)/Inputs!$B$10)*DCF!L$6</f>
        <v>2928.6485675082058</v>
      </c>
      <c r="CL264" s="15">
        <f ca="1">(BE264*DCF!M$10-DCF!M$5*MAX(BE264*DCF!M$10,0)-MAX(BE264-BD264,0)/Inputs!$B$10)*DCF!M$6</f>
        <v>3684.8405947180104</v>
      </c>
      <c r="CM264" s="15">
        <f ca="1">(BF264*DCF!C$28-DCF!C$5*MAX(BF264*DCF!C$28,0)-MAX(BF264-Inputs!$B$13,0)/Inputs!$B$17)*DCF!C$6</f>
        <v>3483.5205980987262</v>
      </c>
      <c r="CN264" s="15">
        <f ca="1">(BG264*DCF!D$28-DCF!D$5*MAX(BG264*DCF!D$28,0)-MAX(BG264-BF264,0)/Inputs!$B$17)*DCF!D$6</f>
        <v>3469.8162503105254</v>
      </c>
      <c r="CO264" s="15">
        <f ca="1">(BH264*DCF!E$28-DCF!E$5*MAX(BH264*DCF!E$28,0)-MAX(BH264-BG264,0)/Inputs!$B$17)*DCF!E$6</f>
        <v>3320.8072051089944</v>
      </c>
      <c r="CP264" s="15">
        <f ca="1">(BI264*DCF!F$28-DCF!F$5*MAX(BI264*DCF!F$28,0)-MAX(BI264-BH264,0)/Inputs!$B$17)*DCF!F$6</f>
        <v>3876.7489984064932</v>
      </c>
      <c r="CQ264" s="15">
        <f ca="1">(BJ264*DCF!G$28-DCF!G$5*MAX(BJ264*DCF!G$28,0)-MAX(BJ264-BI264,0)/Inputs!$B$17)*DCF!G$6</f>
        <v>5215.8350490175881</v>
      </c>
      <c r="CR264" s="15">
        <f ca="1">(BK264*DCF!H$28-DCF!H$5*MAX(BK264*DCF!H$28,0)-MAX(BK264-BJ264,0)/Inputs!$B$17)*DCF!H$6</f>
        <v>5921.1222907539095</v>
      </c>
      <c r="CS264" s="15">
        <f ca="1">(BL264*DCF!I$28-DCF!I$5*MAX(BL264*DCF!I$28,0)-MAX(BL264-BK264,0)/Inputs!$B$17)*DCF!I$6</f>
        <v>6368.5766337521427</v>
      </c>
      <c r="CT264" s="15">
        <f ca="1">(BM264*DCF!J$28-DCF!J$5*MAX(BM264*DCF!J$28,0)-MAX(BM264-BL264,0)/Inputs!$B$17)*DCF!J$6</f>
        <v>6399.7933805806588</v>
      </c>
      <c r="CU264" s="15">
        <f ca="1">(BN264*DCF!K$28-DCF!K$5*MAX(BN264*DCF!K$28,0)-MAX(BN264-BM264,0)/Inputs!$B$17)*DCF!K$6</f>
        <v>6950.8446991877909</v>
      </c>
      <c r="CV264" s="15">
        <f ca="1">(BO264*DCF!L$28-DCF!L$5*MAX(BO264*DCF!L$28,0)-MAX(BO264-BN264,0)/Inputs!$B$17)*DCF!L$6</f>
        <v>7816.0062120443408</v>
      </c>
      <c r="CW264" s="15">
        <f ca="1">(BP264*DCF!M$28-DCF!M$5*MAX(BP264*DCF!M$28,0)-MAX(BP264-BO264,0)/Inputs!$B$17)*DCF!M$6</f>
        <v>9555.3004583042311</v>
      </c>
      <c r="CX264" s="15">
        <f ca="1">(BQ264*DCF!C$46-DCF!C$5*MAX(BQ264*DCF!C$46,0)-MAX(BQ264-Inputs!$B$20,0)/Inputs!$B$24)*DCF!C$6</f>
        <v>-1483.3729658339878</v>
      </c>
      <c r="CY264" s="15">
        <f ca="1">(BR264*DCF!D$46-DCF!D$5*MAX(BR264*DCF!D$46,0)-MAX(BR264-BQ264,0)/Inputs!$B$24)*DCF!D$6</f>
        <v>-4242.3885222767694</v>
      </c>
      <c r="CZ264" s="15">
        <f ca="1">(BS264*DCF!E$46-DCF!E$5*MAX(BS264*DCF!E$46,0)-MAX(BS264-BR264,0)/Inputs!$B$24)*DCF!E$6</f>
        <v>-1118.7694254198682</v>
      </c>
      <c r="DA264" s="15">
        <f ca="1">(BT264*DCF!F$46-DCF!F$5*MAX(BT264*DCF!F$46,0)-MAX(BT264-BS264,0)/Inputs!$B$24)*DCF!F$6</f>
        <v>-3090.2371522292078</v>
      </c>
      <c r="DB264" s="15">
        <f ca="1">(BU264*DCF!G$46-DCF!G$5*MAX(BU264*DCF!G$46,0)-MAX(BU264-BT264,0)/Inputs!$B$24)*DCF!G$6</f>
        <v>-1654.7450706025481</v>
      </c>
      <c r="DC264" s="15">
        <f ca="1">(BV264*DCF!H$46-DCF!H$5*MAX(BV264*DCF!H$46,0)-MAX(BV264-BU264,0)/Inputs!$B$24)*DCF!H$6</f>
        <v>-5396.8855227664835</v>
      </c>
      <c r="DD264" s="15">
        <f ca="1">(BW264*DCF!I$46-DCF!I$5*MAX(BW264*DCF!I$46,0)-MAX(BW264-BV264,0)/Inputs!$B$24)*DCF!I$6</f>
        <v>-2205.0858192193873</v>
      </c>
      <c r="DE264" s="15">
        <f ca="1">(BX264*DCF!J$46-DCF!J$5*MAX(BX264*DCF!J$46,0)-MAX(BX264-BW264,0)/Inputs!$B$24)*DCF!J$6</f>
        <v>-3271.2900381038803</v>
      </c>
      <c r="DF264" s="15">
        <f ca="1">(BY264*DCF!K$46-DCF!K$5*MAX(BY264*DCF!K$46,0)-MAX(BY264-BX264,0)/Inputs!$B$24)*DCF!K$6</f>
        <v>1561.7717173206313</v>
      </c>
      <c r="DG264" s="15">
        <f ca="1">(BZ264*DCF!L$46-DCF!L$5*MAX(BZ264*DCF!L$46,0)-MAX(BZ264-BY264,0)/Inputs!$B$24)*DCF!L$6</f>
        <v>-497.71557291182239</v>
      </c>
      <c r="DH264" s="15">
        <f ca="1">(CA264*DCF!M$46-DCF!M$5*MAX(CA264*DCF!M$46,0)-MAX(CA264-BZ264,0)/Inputs!$B$24)*DCF!M$6</f>
        <v>-3924.1530617482072</v>
      </c>
      <c r="DI264" s="15">
        <f ca="1">SUM(CB264:CL264)+BE264*DCF!M$10*(1+Inputs!$B$30)*(1-Inputs!$B$33)*(1-Inputs!$B$30/Inputs!$B$31)/(Inputs!$B$29-Inputs!$B$30)*DCF!M$6</f>
        <v>110614.82080205531</v>
      </c>
      <c r="DJ264" s="15">
        <f ca="1">SUM(CM264:CW264)+BP264*DCF!M$28*(1+Inputs!$B$30)*(1-Inputs!$B$33)*(1-Inputs!$B$30/Inputs!$B$31)/(Inputs!$B$29-Inputs!$B$30)*DCF!M$6</f>
        <v>282369.1610384431</v>
      </c>
      <c r="DK264" s="15">
        <f ca="1">SUM(CX264:DH264)+CA264*DCF!M$46*(1+Inputs!$B$30)*(1-Inputs!$B$33)*(1-Inputs!$B$30/Inputs!$B$31)/(Inputs!$B$29-Inputs!$B$30)*DCF!M$6</f>
        <v>326121.81072901777</v>
      </c>
      <c r="DM264" s="15">
        <f ca="1">DI264+DJ264+DK264+Inputs!$B$34+Inputs!$B$36-Inputs!$B$35</f>
        <v>795956.79256951623</v>
      </c>
    </row>
    <row r="265" spans="1:117" x14ac:dyDescent="0.75">
      <c r="A265" s="11">
        <v>252</v>
      </c>
      <c r="C265" s="23">
        <f t="shared" ca="1" si="145"/>
        <v>-2.870910709389126</v>
      </c>
      <c r="D265" s="23">
        <f t="shared" ca="1" si="145"/>
        <v>9.409030276031323E-2</v>
      </c>
      <c r="E265" s="23">
        <f t="shared" ca="1" si="145"/>
        <v>-0.47111738047656704</v>
      </c>
      <c r="F265" s="23">
        <f t="shared" ca="1" si="145"/>
        <v>1.2524639570540523</v>
      </c>
      <c r="G265" s="23">
        <f t="shared" ca="1" si="145"/>
        <v>0.56090808977105999</v>
      </c>
      <c r="H265" s="23">
        <f t="shared" ca="1" si="145"/>
        <v>1.2716192566577031</v>
      </c>
      <c r="I265" s="23">
        <f t="shared" ca="1" si="145"/>
        <v>1.2323529920708225</v>
      </c>
      <c r="J265" s="23">
        <f t="shared" ca="1" si="145"/>
        <v>-0.98595316616352002</v>
      </c>
      <c r="K265" s="23">
        <f t="shared" ca="1" si="145"/>
        <v>-0.5912800781677251</v>
      </c>
      <c r="L265" s="23">
        <f t="shared" ca="1" si="145"/>
        <v>-0.28799223803793306</v>
      </c>
      <c r="M265" s="23">
        <f t="shared" ca="1" si="145"/>
        <v>0.34030435741805748</v>
      </c>
      <c r="N265" s="23">
        <f ca="1">SQRT(Inputs!$B$38)*C265+SQRT(1-Inputs!$B$38)*_xlfn.NORM.S.INV(RAND())</f>
        <v>-1.423040474643184</v>
      </c>
      <c r="O265" s="23">
        <f ca="1">SQRT(Inputs!$B$38)*D265+SQRT(1-Inputs!$B$38)*_xlfn.NORM.S.INV(RAND())</f>
        <v>1.0196572919962723</v>
      </c>
      <c r="P265" s="23">
        <f ca="1">SQRT(Inputs!$B$38)*E265+SQRT(1-Inputs!$B$38)*_xlfn.NORM.S.INV(RAND())</f>
        <v>-1.4982685892561456</v>
      </c>
      <c r="Q265" s="23">
        <f ca="1">SQRT(Inputs!$B$38)*F265+SQRT(1-Inputs!$B$38)*_xlfn.NORM.S.INV(RAND())</f>
        <v>7.2018226539856123E-3</v>
      </c>
      <c r="R265" s="23">
        <f ca="1">SQRT(Inputs!$B$38)*G265+SQRT(1-Inputs!$B$38)*_xlfn.NORM.S.INV(RAND())</f>
        <v>-2.4994131815565368E-2</v>
      </c>
      <c r="S265" s="23">
        <f ca="1">SQRT(Inputs!$B$38)*H265+SQRT(1-Inputs!$B$38)*_xlfn.NORM.S.INV(RAND())</f>
        <v>0.31522307156694329</v>
      </c>
      <c r="T265" s="23">
        <f ca="1">SQRT(Inputs!$B$38)*I265+SQRT(1-Inputs!$B$38)*_xlfn.NORM.S.INV(RAND())</f>
        <v>-9.5870781978606101E-2</v>
      </c>
      <c r="U265" s="23">
        <f ca="1">SQRT(Inputs!$B$38)*J265+SQRT(1-Inputs!$B$38)*_xlfn.NORM.S.INV(RAND())</f>
        <v>-0.69009224213417653</v>
      </c>
      <c r="V265" s="23">
        <f ca="1">SQRT(Inputs!$B$38)*K265+SQRT(1-Inputs!$B$38)*_xlfn.NORM.S.INV(RAND())</f>
        <v>0.70653513654036693</v>
      </c>
      <c r="W265" s="23">
        <f ca="1">SQRT(Inputs!$B$38)*L265+SQRT(1-Inputs!$B$38)*_xlfn.NORM.S.INV(RAND())</f>
        <v>-1.0438343122139799</v>
      </c>
      <c r="X265" s="23">
        <f ca="1">SQRT(Inputs!$B$38)*M265+SQRT(1-Inputs!$B$38)*_xlfn.NORM.S.INV(RAND())</f>
        <v>-0.38365578031280606</v>
      </c>
      <c r="Y265" s="23">
        <f ca="1">SQRT(Inputs!$B$38)*C265+SQRT(1-Inputs!$B$38)*_xlfn.NORM.S.INV(RAND())</f>
        <v>-1.5269493632576125</v>
      </c>
      <c r="Z265" s="23">
        <f ca="1">SQRT(Inputs!$B$38)*D265+SQRT(1-Inputs!$B$38)*_xlfn.NORM.S.INV(RAND())</f>
        <v>0.72004933117758618</v>
      </c>
      <c r="AA265" s="23">
        <f ca="1">SQRT(Inputs!$B$38)*E265+SQRT(1-Inputs!$B$38)*_xlfn.NORM.S.INV(RAND())</f>
        <v>-2.6051339152154518</v>
      </c>
      <c r="AB265" s="23">
        <f ca="1">SQRT(Inputs!$B$38)*F265+SQRT(1-Inputs!$B$38)*_xlfn.NORM.S.INV(RAND())</f>
        <v>0.80234642854492166</v>
      </c>
      <c r="AC265" s="23">
        <f ca="1">SQRT(Inputs!$B$38)*G265+SQRT(1-Inputs!$B$38)*_xlfn.NORM.S.INV(RAND())</f>
        <v>4.0932295100902572E-2</v>
      </c>
      <c r="AD265" s="23">
        <f ca="1">SQRT(Inputs!$B$38)*H265+SQRT(1-Inputs!$B$38)*_xlfn.NORM.S.INV(RAND())</f>
        <v>1.489596089741992</v>
      </c>
      <c r="AE265" s="23">
        <f ca="1">SQRT(Inputs!$B$38)*I265+SQRT(1-Inputs!$B$38)*_xlfn.NORM.S.INV(RAND())</f>
        <v>0.54212741939065723</v>
      </c>
      <c r="AF265" s="23">
        <f ca="1">SQRT(Inputs!$B$38)*J265+SQRT(1-Inputs!$B$38)*_xlfn.NORM.S.INV(RAND())</f>
        <v>-0.21540907726412661</v>
      </c>
      <c r="AG265" s="23">
        <f ca="1">SQRT(Inputs!$B$38)*K265+SQRT(1-Inputs!$B$38)*_xlfn.NORM.S.INV(RAND())</f>
        <v>1.4933004317696392</v>
      </c>
      <c r="AH265" s="23">
        <f ca="1">SQRT(Inputs!$B$38)*L265+SQRT(1-Inputs!$B$38)*_xlfn.NORM.S.INV(RAND())</f>
        <v>-1.1919829146434637</v>
      </c>
      <c r="AI265" s="23">
        <f ca="1">SQRT(Inputs!$B$38)*M265+SQRT(1-Inputs!$B$38)*_xlfn.NORM.S.INV(RAND())</f>
        <v>-0.59719817328914027</v>
      </c>
      <c r="AJ265" s="23">
        <f ca="1">SQRT(Inputs!$B$38)*C265+SQRT(1-Inputs!$B$38)*_xlfn.NORM.S.INV(RAND())</f>
        <v>-1.3870440354447107</v>
      </c>
      <c r="AK265" s="23">
        <f ca="1">SQRT(Inputs!$B$38)*D265+SQRT(1-Inputs!$B$38)*_xlfn.NORM.S.INV(RAND())</f>
        <v>1.0477038007087869</v>
      </c>
      <c r="AL265" s="23">
        <f ca="1">SQRT(Inputs!$B$38)*E265+SQRT(1-Inputs!$B$38)*_xlfn.NORM.S.INV(RAND())</f>
        <v>0.61527873620544948</v>
      </c>
      <c r="AM265" s="23">
        <f ca="1">SQRT(Inputs!$B$38)*F265+SQRT(1-Inputs!$B$38)*_xlfn.NORM.S.INV(RAND())</f>
        <v>-1.3628777837828092</v>
      </c>
      <c r="AN265" s="23">
        <f ca="1">SQRT(Inputs!$B$38)*G265+SQRT(1-Inputs!$B$38)*_xlfn.NORM.S.INV(RAND())</f>
        <v>0.77701776461228012</v>
      </c>
      <c r="AO265" s="23">
        <f ca="1">SQRT(Inputs!$B$38)*H265+SQRT(1-Inputs!$B$38)*_xlfn.NORM.S.INV(RAND())</f>
        <v>0.81320351172583327</v>
      </c>
      <c r="AP265" s="23">
        <f ca="1">SQRT(Inputs!$B$38)*I265+SQRT(1-Inputs!$B$38)*_xlfn.NORM.S.INV(RAND())</f>
        <v>0.19417237007108462</v>
      </c>
      <c r="AQ265" s="23">
        <f ca="1">SQRT(Inputs!$B$38)*J265+SQRT(1-Inputs!$B$38)*_xlfn.NORM.S.INV(RAND())</f>
        <v>-0.4396925938447237</v>
      </c>
      <c r="AR265" s="23">
        <f ca="1">SQRT(Inputs!$B$38)*K265+SQRT(1-Inputs!$B$38)*_xlfn.NORM.S.INV(RAND())</f>
        <v>-1.9062198051966939</v>
      </c>
      <c r="AS265" s="23">
        <f ca="1">SQRT(Inputs!$B$38)*L265+SQRT(1-Inputs!$B$38)*_xlfn.NORM.S.INV(RAND())</f>
        <v>-1.0429415793886077</v>
      </c>
      <c r="AT265" s="23">
        <f ca="1">SQRT(Inputs!$B$38)*M265+SQRT(1-Inputs!$B$38)*_xlfn.NORM.S.INV(RAND())</f>
        <v>1.0221967276725974E-2</v>
      </c>
      <c r="AU265" s="15">
        <f ca="1">Inputs!$B$6*EXP($B$8-0.5*C$5^2+C$5*N265)</f>
        <v>3941.278642787101</v>
      </c>
      <c r="AV265" s="15">
        <f t="shared" ca="1" si="110"/>
        <v>5573.4281801619672</v>
      </c>
      <c r="AW265" s="15">
        <f t="shared" ca="1" si="111"/>
        <v>5552.3304971308107</v>
      </c>
      <c r="AX265" s="15">
        <f t="shared" ca="1" si="112"/>
        <v>6784.9401094301938</v>
      </c>
      <c r="AY265" s="15">
        <f t="shared" ca="1" si="113"/>
        <v>8267.7204336381292</v>
      </c>
      <c r="AZ265" s="15">
        <f t="shared" ca="1" si="114"/>
        <v>10468.805745774787</v>
      </c>
      <c r="BA265" s="15">
        <f t="shared" ca="1" si="115"/>
        <v>12683.239634879897</v>
      </c>
      <c r="BB265" s="15">
        <f t="shared" ca="1" si="116"/>
        <v>14490.806451890952</v>
      </c>
      <c r="BC265" s="15">
        <f t="shared" ca="1" si="117"/>
        <v>19000.195072082304</v>
      </c>
      <c r="BD265" s="15">
        <f t="shared" ca="1" si="118"/>
        <v>21111.83041353165</v>
      </c>
      <c r="BE265" s="15">
        <f t="shared" ca="1" si="119"/>
        <v>24981.470046857426</v>
      </c>
      <c r="BF265" s="15">
        <f ca="1">Inputs!$B$13*EXP($B$9-0.5*C$6^2+C$6*Y265)</f>
        <v>10218.499638672734</v>
      </c>
      <c r="BG265" s="15">
        <f t="shared" ca="1" si="120"/>
        <v>14181.495534952437</v>
      </c>
      <c r="BH265" s="15">
        <f t="shared" ca="1" si="121"/>
        <v>11248.059095749362</v>
      </c>
      <c r="BI265" s="15">
        <f t="shared" ca="1" si="122"/>
        <v>15579.242196825144</v>
      </c>
      <c r="BJ265" s="15">
        <f t="shared" ca="1" si="123"/>
        <v>19212.158074175033</v>
      </c>
      <c r="BK265" s="15">
        <f t="shared" ca="1" si="124"/>
        <v>28880.511323780673</v>
      </c>
      <c r="BL265" s="15">
        <f t="shared" ca="1" si="125"/>
        <v>38058.249731021657</v>
      </c>
      <c r="BM265" s="15">
        <f t="shared" ca="1" si="126"/>
        <v>45546.534997566858</v>
      </c>
      <c r="BN265" s="15">
        <f t="shared" ca="1" si="127"/>
        <v>66993.651159297166</v>
      </c>
      <c r="BO265" s="15">
        <f t="shared" ca="1" si="128"/>
        <v>71763.662806396955</v>
      </c>
      <c r="BP265" s="15">
        <f t="shared" ca="1" si="129"/>
        <v>82549.037053973138</v>
      </c>
      <c r="BQ265" s="15">
        <f ca="1">Inputs!$B$20*EXP($B$10-0.5*C$7^2+C$7*AJ265)</f>
        <v>2622.7224975301328</v>
      </c>
      <c r="BR265" s="15">
        <f t="shared" ca="1" si="130"/>
        <v>4963.5648536407261</v>
      </c>
      <c r="BS265" s="15">
        <f t="shared" ca="1" si="131"/>
        <v>8110.8392074553904</v>
      </c>
      <c r="BT265" s="15">
        <f t="shared" ca="1" si="132"/>
        <v>7821.4933801790248</v>
      </c>
      <c r="BU265" s="15">
        <f t="shared" ca="1" si="133"/>
        <v>13081.849424527943</v>
      </c>
      <c r="BV265" s="15">
        <f t="shared" ca="1" si="134"/>
        <v>21860.243794257658</v>
      </c>
      <c r="BW265" s="15">
        <f t="shared" ca="1" si="135"/>
        <v>31784.489516424026</v>
      </c>
      <c r="BX265" s="15">
        <f t="shared" ca="1" si="136"/>
        <v>40704.821175347905</v>
      </c>
      <c r="BY265" s="15">
        <f t="shared" ca="1" si="137"/>
        <v>39604.67010198674</v>
      </c>
      <c r="BZ265" s="15">
        <f t="shared" ca="1" si="138"/>
        <v>45875.52366291442</v>
      </c>
      <c r="CA265" s="15">
        <f t="shared" ca="1" si="139"/>
        <v>64558.348193813217</v>
      </c>
      <c r="CB265" s="15">
        <f ca="1">(AU265*DCF!C$10-DCF!C$5*MAX(AU265*DCF!C$10,0)-MAX(AU265-Inputs!$B$6,0)/Inputs!$B$10)*DCF!C$6</f>
        <v>1012.1562830664484</v>
      </c>
      <c r="CC265" s="15">
        <f ca="1">(AV265*DCF!D$10-DCF!D$5*MAX(AV265*DCF!D$10,0)-MAX(AV265-AU265,0)/Inputs!$B$10)*DCF!D$6</f>
        <v>960.52841187704951</v>
      </c>
      <c r="CD265" s="15">
        <f ca="1">(AW265*DCF!E$10-DCF!E$5*MAX(AW265*DCF!E$10,0)-MAX(AW265-AV265,0)/Inputs!$B$10)*DCF!E$6</f>
        <v>1281.9447261247949</v>
      </c>
      <c r="CE265" s="15">
        <f ca="1">(AX265*DCF!F$10-DCF!F$5*MAX(AX265*DCF!F$10,0)-MAX(AX265-AW265,0)/Inputs!$B$10)*DCF!F$6</f>
        <v>1224.6661125002147</v>
      </c>
      <c r="CF265" s="15">
        <f ca="1">(AY265*DCF!G$10-DCF!G$5*MAX(AY265*DCF!G$10,0)-MAX(AY265-AX265,0)/Inputs!$B$10)*DCF!G$6</f>
        <v>1418.4638626427657</v>
      </c>
      <c r="CG265" s="15">
        <f ca="1">(AZ265*DCF!H$10-DCF!H$5*MAX(AZ265*DCF!H$10,0)-MAX(AZ265-AY265,0)/Inputs!$B$10)*DCF!H$6</f>
        <v>1641.6839877857585</v>
      </c>
      <c r="CH265" s="15">
        <f ca="1">(BA265*DCF!I$10-DCF!I$5*MAX(BA265*DCF!I$10,0)-MAX(BA265-AZ265,0)/Inputs!$B$10)*DCF!I$6</f>
        <v>1953.5204507366475</v>
      </c>
      <c r="CI265" s="15">
        <f ca="1">(BB265*DCF!J$10-DCF!J$5*MAX(BB265*DCF!J$10,0)-MAX(BB265-BA265,0)/Inputs!$B$10)*DCF!J$6</f>
        <v>2212.7490457078202</v>
      </c>
      <c r="CJ265" s="15">
        <f ca="1">(BC265*DCF!K$10-DCF!K$5*MAX(BC265*DCF!K$10,0)-MAX(BC265-BB265,0)/Inputs!$B$10)*DCF!K$6</f>
        <v>2427.4805003973088</v>
      </c>
      <c r="CK265" s="15">
        <f ca="1">(BD265*DCF!L$10-DCF!L$5*MAX(BD265*DCF!L$10,0)-MAX(BD265-BC265,0)/Inputs!$B$10)*DCF!L$6</f>
        <v>2910.9968482323811</v>
      </c>
      <c r="CL265" s="15">
        <f ca="1">(BE265*DCF!M$10-DCF!M$5*MAX(BE265*DCF!M$10,0)-MAX(BE265-BD265,0)/Inputs!$B$10)*DCF!M$6</f>
        <v>3062.9387341668839</v>
      </c>
      <c r="CM265" s="15">
        <f ca="1">(BF265*DCF!C$28-DCF!C$5*MAX(BF265*DCF!C$28,0)-MAX(BF265-Inputs!$B$13,0)/Inputs!$B$17)*DCF!C$6</f>
        <v>3118.6190754943791</v>
      </c>
      <c r="CN265" s="15">
        <f ca="1">(BG265*DCF!D$28-DCF!D$5*MAX(BG265*DCF!D$28,0)-MAX(BG265-BF265,0)/Inputs!$B$17)*DCF!D$6</f>
        <v>3331.2887878224146</v>
      </c>
      <c r="CO265" s="15">
        <f ca="1">(BH265*DCF!E$28-DCF!E$5*MAX(BH265*DCF!E$28,0)-MAX(BH265-BG265,0)/Inputs!$B$17)*DCF!E$6</f>
        <v>3185.6506238443426</v>
      </c>
      <c r="CP265" s="15">
        <f ca="1">(BI265*DCF!F$28-DCF!F$5*MAX(BI265*DCF!F$28,0)-MAX(BI265-BH265,0)/Inputs!$B$17)*DCF!F$6</f>
        <v>3440.7935426397462</v>
      </c>
      <c r="CQ265" s="15">
        <f ca="1">(BJ265*DCF!G$28-DCF!G$5*MAX(BJ265*DCF!G$28,0)-MAX(BJ265-BI265,0)/Inputs!$B$17)*DCF!G$6</f>
        <v>4373.7196128244859</v>
      </c>
      <c r="CR265" s="15">
        <f ca="1">(BK265*DCF!H$28-DCF!H$5*MAX(BK265*DCF!H$28,0)-MAX(BK265-BJ265,0)/Inputs!$B$17)*DCF!H$6</f>
        <v>5640.2783145364001</v>
      </c>
      <c r="CS265" s="15">
        <f ca="1">(BL265*DCF!I$28-DCF!I$5*MAX(BL265*DCF!I$28,0)-MAX(BL265-BK265,0)/Inputs!$B$17)*DCF!I$6</f>
        <v>7632.2261854256658</v>
      </c>
      <c r="CT265" s="15">
        <f ca="1">(BM265*DCF!J$28-DCF!J$5*MAX(BM265*DCF!J$28,0)-MAX(BM265-BL265,0)/Inputs!$B$17)*DCF!J$6</f>
        <v>9167.7729590918752</v>
      </c>
      <c r="CU265" s="15">
        <f ca="1">(BN265*DCF!K$28-DCF!K$5*MAX(BN265*DCF!K$28,0)-MAX(BN265-BM265,0)/Inputs!$B$17)*DCF!K$6</f>
        <v>11520.949786744553</v>
      </c>
      <c r="CV265" s="15">
        <f ca="1">(BO265*DCF!L$28-DCF!L$5*MAX(BO265*DCF!L$28,0)-MAX(BO265-BN265,0)/Inputs!$B$17)*DCF!L$6</f>
        <v>13778.622268288946</v>
      </c>
      <c r="CW265" s="15">
        <f ca="1">(BP265*DCF!M$28-DCF!M$5*MAX(BP265*DCF!M$28,0)-MAX(BP265-BO265,0)/Inputs!$B$17)*DCF!M$6</f>
        <v>14404.274424932533</v>
      </c>
      <c r="CX265" s="15">
        <f ca="1">(BQ265*DCF!C$46-DCF!C$5*MAX(BQ265*DCF!C$46,0)-MAX(BQ265-Inputs!$B$20,0)/Inputs!$B$24)*DCF!C$6</f>
        <v>-605.70958372520386</v>
      </c>
      <c r="CY265" s="15">
        <f ca="1">(BR265*DCF!D$46-DCF!D$5*MAX(BR265*DCF!D$46,0)-MAX(BR265-BQ265,0)/Inputs!$B$24)*DCF!D$6</f>
        <v>-1845.9827712844522</v>
      </c>
      <c r="CZ265" s="15">
        <f ca="1">(BS265*DCF!E$46-DCF!E$5*MAX(BS265*DCF!E$46,0)-MAX(BS265-BR265,0)/Inputs!$B$24)*DCF!E$6</f>
        <v>-2199.6897654933828</v>
      </c>
      <c r="DA265" s="15">
        <f ca="1">(BT265*DCF!F$46-DCF!F$5*MAX(BT265*DCF!F$46,0)-MAX(BT265-BS265,0)/Inputs!$B$24)*DCF!F$6</f>
        <v>-569.61059919806894</v>
      </c>
      <c r="DB265" s="15">
        <f ca="1">(BU265*DCF!G$46-DCF!G$5*MAX(BU265*DCF!G$46,0)-MAX(BU265-BT265,0)/Inputs!$B$24)*DCF!G$6</f>
        <v>-2209.5274094365222</v>
      </c>
      <c r="DC265" s="15">
        <f ca="1">(BV265*DCF!H$46-DCF!H$5*MAX(BV265*DCF!H$46,0)-MAX(BV265-BU265,0)/Inputs!$B$24)*DCF!H$6</f>
        <v>-2727.8322642788294</v>
      </c>
      <c r="DD265" s="15">
        <f ca="1">(BW265*DCF!I$46-DCF!I$5*MAX(BW265*DCF!I$46,0)-MAX(BW265-BV265,0)/Inputs!$B$24)*DCF!I$6</f>
        <v>-2114.7919178230427</v>
      </c>
      <c r="DE265" s="15">
        <f ca="1">(BX265*DCF!J$46-DCF!J$5*MAX(BX265*DCF!J$46,0)-MAX(BX265-BW265,0)/Inputs!$B$24)*DCF!J$6</f>
        <v>-658.07156542356256</v>
      </c>
      <c r="DF265" s="15">
        <f ca="1">(BY265*DCF!K$46-DCF!K$5*MAX(BY265*DCF!K$46,0)-MAX(BY265-BX265,0)/Inputs!$B$24)*DCF!K$6</f>
        <v>2262.3507790124095</v>
      </c>
      <c r="DG265" s="15">
        <f ca="1">(BZ265*DCF!L$46-DCF!L$5*MAX(BZ265*DCF!L$46,0)-MAX(BZ265-BY265,0)/Inputs!$B$24)*DCF!L$6</f>
        <v>1752.0480383031638</v>
      </c>
      <c r="DH265" s="15">
        <f ca="1">(CA265*DCF!M$46-DCF!M$5*MAX(CA265*DCF!M$46,0)-MAX(CA265-BZ265,0)/Inputs!$B$24)*DCF!M$6</f>
        <v>1155.3607973753392</v>
      </c>
      <c r="DI265" s="15">
        <f ca="1">SUM(CB265:CL265)+BE265*DCF!M$10*(1+Inputs!$B$30)*(1-Inputs!$B$33)*(1-Inputs!$B$30/Inputs!$B$31)/(Inputs!$B$29-Inputs!$B$30)*DCF!M$6</f>
        <v>89630.890449384664</v>
      </c>
      <c r="DJ265" s="15">
        <f ca="1">SUM(CM265:CW265)+BP265*DCF!M$28*(1+Inputs!$B$30)*(1-Inputs!$B$33)*(1-Inputs!$B$30/Inputs!$B$31)/(Inputs!$B$29-Inputs!$B$30)*DCF!M$6</f>
        <v>385907.611207265</v>
      </c>
      <c r="DK265" s="15">
        <f ca="1">SUM(CX265:DH265)+CA265*DCF!M$46*(1+Inputs!$B$30)*(1-Inputs!$B$33)*(1-Inputs!$B$30/Inputs!$B$31)/(Inputs!$B$29-Inputs!$B$30)*DCF!M$6</f>
        <v>92053.397470893586</v>
      </c>
      <c r="DM265" s="15">
        <f ca="1">DI265+DJ265+DK265+Inputs!$B$34+Inputs!$B$36-Inputs!$B$35</f>
        <v>644442.89912754321</v>
      </c>
    </row>
    <row r="266" spans="1:117" x14ac:dyDescent="0.75">
      <c r="A266" s="11">
        <v>253</v>
      </c>
      <c r="C266" s="23">
        <f t="shared" ca="1" si="145"/>
        <v>-1.4283817561309122</v>
      </c>
      <c r="D266" s="23">
        <f t="shared" ca="1" si="145"/>
        <v>0.70751102749480876</v>
      </c>
      <c r="E266" s="23">
        <f t="shared" ca="1" si="145"/>
        <v>0.53694760892967008</v>
      </c>
      <c r="F266" s="23">
        <f t="shared" ca="1" si="145"/>
        <v>1.8089739989307314</v>
      </c>
      <c r="G266" s="23">
        <f t="shared" ca="1" si="145"/>
        <v>0.38315078591007562</v>
      </c>
      <c r="H266" s="23">
        <f t="shared" ca="1" si="145"/>
        <v>-0.28647574436526851</v>
      </c>
      <c r="I266" s="23">
        <f t="shared" ca="1" si="145"/>
        <v>1.1625459795080484</v>
      </c>
      <c r="J266" s="23">
        <f t="shared" ca="1" si="145"/>
        <v>-8.7573859146705749E-2</v>
      </c>
      <c r="K266" s="23">
        <f t="shared" ca="1" si="145"/>
        <v>0.27364893849039934</v>
      </c>
      <c r="L266" s="23">
        <f t="shared" ca="1" si="145"/>
        <v>0.48155442349600358</v>
      </c>
      <c r="M266" s="23">
        <f t="shared" ca="1" si="145"/>
        <v>-0.12099556924756392</v>
      </c>
      <c r="N266" s="23">
        <f ca="1">SQRT(Inputs!$B$38)*C266+SQRT(1-Inputs!$B$38)*_xlfn.NORM.S.INV(RAND())</f>
        <v>-1.3379879860080686</v>
      </c>
      <c r="O266" s="23">
        <f ca="1">SQRT(Inputs!$B$38)*D266+SQRT(1-Inputs!$B$38)*_xlfn.NORM.S.INV(RAND())</f>
        <v>-0.1715115868367143</v>
      </c>
      <c r="P266" s="23">
        <f ca="1">SQRT(Inputs!$B$38)*E266+SQRT(1-Inputs!$B$38)*_xlfn.NORM.S.INV(RAND())</f>
        <v>-6.8716307974009683E-2</v>
      </c>
      <c r="Q266" s="23">
        <f ca="1">SQRT(Inputs!$B$38)*F266+SQRT(1-Inputs!$B$38)*_xlfn.NORM.S.INV(RAND())</f>
        <v>0.39842138348294809</v>
      </c>
      <c r="R266" s="23">
        <f ca="1">SQRT(Inputs!$B$38)*G266+SQRT(1-Inputs!$B$38)*_xlfn.NORM.S.INV(RAND())</f>
        <v>1.5630119361501424</v>
      </c>
      <c r="S266" s="23">
        <f ca="1">SQRT(Inputs!$B$38)*H266+SQRT(1-Inputs!$B$38)*_xlfn.NORM.S.INV(RAND())</f>
        <v>-0.53160638504767754</v>
      </c>
      <c r="T266" s="23">
        <f ca="1">SQRT(Inputs!$B$38)*I266+SQRT(1-Inputs!$B$38)*_xlfn.NORM.S.INV(RAND())</f>
        <v>7.9981769014909387E-2</v>
      </c>
      <c r="U266" s="23">
        <f ca="1">SQRT(Inputs!$B$38)*J266+SQRT(1-Inputs!$B$38)*_xlfn.NORM.S.INV(RAND())</f>
        <v>0.50248252233823942</v>
      </c>
      <c r="V266" s="23">
        <f ca="1">SQRT(Inputs!$B$38)*K266+SQRT(1-Inputs!$B$38)*_xlfn.NORM.S.INV(RAND())</f>
        <v>1.6515027314106832</v>
      </c>
      <c r="W266" s="23">
        <f ca="1">SQRT(Inputs!$B$38)*L266+SQRT(1-Inputs!$B$38)*_xlfn.NORM.S.INV(RAND())</f>
        <v>-0.70825063357936036</v>
      </c>
      <c r="X266" s="23">
        <f ca="1">SQRT(Inputs!$B$38)*M266+SQRT(1-Inputs!$B$38)*_xlfn.NORM.S.INV(RAND())</f>
        <v>8.0042438552700296E-2</v>
      </c>
      <c r="Y266" s="23">
        <f ca="1">SQRT(Inputs!$B$38)*C266+SQRT(1-Inputs!$B$38)*_xlfn.NORM.S.INV(RAND())</f>
        <v>-0.47755504192441584</v>
      </c>
      <c r="Z266" s="23">
        <f ca="1">SQRT(Inputs!$B$38)*D266+SQRT(1-Inputs!$B$38)*_xlfn.NORM.S.INV(RAND())</f>
        <v>-1.5109086157526725</v>
      </c>
      <c r="AA266" s="23">
        <f ca="1">SQRT(Inputs!$B$38)*E266+SQRT(1-Inputs!$B$38)*_xlfn.NORM.S.INV(RAND())</f>
        <v>-0.51393057292207589</v>
      </c>
      <c r="AB266" s="23">
        <f ca="1">SQRT(Inputs!$B$38)*F266+SQRT(1-Inputs!$B$38)*_xlfn.NORM.S.INV(RAND())</f>
        <v>0.460663506278437</v>
      </c>
      <c r="AC266" s="23">
        <f ca="1">SQRT(Inputs!$B$38)*G266+SQRT(1-Inputs!$B$38)*_xlfn.NORM.S.INV(RAND())</f>
        <v>-1.4430142769759084</v>
      </c>
      <c r="AD266" s="23">
        <f ca="1">SQRT(Inputs!$B$38)*H266+SQRT(1-Inputs!$B$38)*_xlfn.NORM.S.INV(RAND())</f>
        <v>-0.74416339046688196</v>
      </c>
      <c r="AE266" s="23">
        <f ca="1">SQRT(Inputs!$B$38)*I266+SQRT(1-Inputs!$B$38)*_xlfn.NORM.S.INV(RAND())</f>
        <v>-0.86262096512753972</v>
      </c>
      <c r="AF266" s="23">
        <f ca="1">SQRT(Inputs!$B$38)*J266+SQRT(1-Inputs!$B$38)*_xlfn.NORM.S.INV(RAND())</f>
        <v>-0.47825362941923033</v>
      </c>
      <c r="AG266" s="23">
        <f ca="1">SQRT(Inputs!$B$38)*K266+SQRT(1-Inputs!$B$38)*_xlfn.NORM.S.INV(RAND())</f>
        <v>-0.5520183019492213</v>
      </c>
      <c r="AH266" s="23">
        <f ca="1">SQRT(Inputs!$B$38)*L266+SQRT(1-Inputs!$B$38)*_xlfn.NORM.S.INV(RAND())</f>
        <v>-0.53149565330001858</v>
      </c>
      <c r="AI266" s="23">
        <f ca="1">SQRT(Inputs!$B$38)*M266+SQRT(1-Inputs!$B$38)*_xlfn.NORM.S.INV(RAND())</f>
        <v>1.5118236209871376</v>
      </c>
      <c r="AJ266" s="23">
        <f ca="1">SQRT(Inputs!$B$38)*C266+SQRT(1-Inputs!$B$38)*_xlfn.NORM.S.INV(RAND())</f>
        <v>-3.0974482040863203</v>
      </c>
      <c r="AK266" s="23">
        <f ca="1">SQRT(Inputs!$B$38)*D266+SQRT(1-Inputs!$B$38)*_xlfn.NORM.S.INV(RAND())</f>
        <v>-0.23918975510941387</v>
      </c>
      <c r="AL266" s="23">
        <f ca="1">SQRT(Inputs!$B$38)*E266+SQRT(1-Inputs!$B$38)*_xlfn.NORM.S.INV(RAND())</f>
        <v>-2.1726693200730118E-2</v>
      </c>
      <c r="AM266" s="23">
        <f ca="1">SQRT(Inputs!$B$38)*F266+SQRT(1-Inputs!$B$38)*_xlfn.NORM.S.INV(RAND())</f>
        <v>1.6685081633810259</v>
      </c>
      <c r="AN266" s="23">
        <f ca="1">SQRT(Inputs!$B$38)*G266+SQRT(1-Inputs!$B$38)*_xlfn.NORM.S.INV(RAND())</f>
        <v>1.1963033126733753</v>
      </c>
      <c r="AO266" s="23">
        <f ca="1">SQRT(Inputs!$B$38)*H266+SQRT(1-Inputs!$B$38)*_xlfn.NORM.S.INV(RAND())</f>
        <v>0.36215398988237868</v>
      </c>
      <c r="AP266" s="23">
        <f ca="1">SQRT(Inputs!$B$38)*I266+SQRT(1-Inputs!$B$38)*_xlfn.NORM.S.INV(RAND())</f>
        <v>1.3114163907236516</v>
      </c>
      <c r="AQ266" s="23">
        <f ca="1">SQRT(Inputs!$B$38)*J266+SQRT(1-Inputs!$B$38)*_xlfn.NORM.S.INV(RAND())</f>
        <v>1.1500958972353998</v>
      </c>
      <c r="AR266" s="23">
        <f ca="1">SQRT(Inputs!$B$38)*K266+SQRT(1-Inputs!$B$38)*_xlfn.NORM.S.INV(RAND())</f>
        <v>-0.70505466627426583</v>
      </c>
      <c r="AS266" s="23">
        <f ca="1">SQRT(Inputs!$B$38)*L266+SQRT(1-Inputs!$B$38)*_xlfn.NORM.S.INV(RAND())</f>
        <v>-0.38282179744657935</v>
      </c>
      <c r="AT266" s="23">
        <f ca="1">SQRT(Inputs!$B$38)*M266+SQRT(1-Inputs!$B$38)*_xlfn.NORM.S.INV(RAND())</f>
        <v>-0.37080616739381889</v>
      </c>
      <c r="AU266" s="15">
        <f ca="1">Inputs!$B$6*EXP($B$8-0.5*C$5^2+C$5*N266)</f>
        <v>3995.9162702901299</v>
      </c>
      <c r="AV266" s="15">
        <f t="shared" ca="1" si="110"/>
        <v>4742.8494109150233</v>
      </c>
      <c r="AW266" s="15">
        <f t="shared" ca="1" si="111"/>
        <v>5729.711520378386</v>
      </c>
      <c r="AX266" s="15">
        <f t="shared" ca="1" si="112"/>
        <v>7352.4169372389779</v>
      </c>
      <c r="AY266" s="15">
        <f t="shared" ca="1" si="113"/>
        <v>10784.850522025636</v>
      </c>
      <c r="AZ266" s="15">
        <f t="shared" ca="1" si="114"/>
        <v>12440.175266052152</v>
      </c>
      <c r="BA266" s="15">
        <f t="shared" ca="1" si="115"/>
        <v>15351.563182251299</v>
      </c>
      <c r="BB266" s="15">
        <f t="shared" ca="1" si="116"/>
        <v>19765.420226684688</v>
      </c>
      <c r="BC266" s="15">
        <f t="shared" ca="1" si="117"/>
        <v>28391.403624668699</v>
      </c>
      <c r="BD266" s="15">
        <f t="shared" ca="1" si="118"/>
        <v>32552.659031179788</v>
      </c>
      <c r="BE266" s="15">
        <f t="shared" ca="1" si="119"/>
        <v>40180.974870233491</v>
      </c>
      <c r="BF266" s="15">
        <f ca="1">Inputs!$B$13*EXP($B$9-0.5*C$6^2+C$6*Y266)</f>
        <v>12581.654590460319</v>
      </c>
      <c r="BG266" s="15">
        <f t="shared" ca="1" si="120"/>
        <v>11674.739482894754</v>
      </c>
      <c r="BH266" s="15">
        <f t="shared" ca="1" si="121"/>
        <v>13098.878767165053</v>
      </c>
      <c r="BI266" s="15">
        <f t="shared" ca="1" si="122"/>
        <v>17213.238893031939</v>
      </c>
      <c r="BJ266" s="15">
        <f t="shared" ca="1" si="123"/>
        <v>17139.374745193083</v>
      </c>
      <c r="BK266" s="15">
        <f t="shared" ca="1" si="124"/>
        <v>19008.58542130941</v>
      </c>
      <c r="BL266" s="15">
        <f t="shared" ca="1" si="125"/>
        <v>20880.129294364899</v>
      </c>
      <c r="BM266" s="15">
        <f t="shared" ca="1" si="126"/>
        <v>24185.713046610726</v>
      </c>
      <c r="BN266" s="15">
        <f t="shared" ca="1" si="127"/>
        <v>27841.364640602555</v>
      </c>
      <c r="BO266" s="15">
        <f t="shared" ca="1" si="128"/>
        <v>32203.606460217849</v>
      </c>
      <c r="BP266" s="15">
        <f t="shared" ca="1" si="129"/>
        <v>47041.830996300072</v>
      </c>
      <c r="BQ266" s="15">
        <f ca="1">Inputs!$B$20*EXP($B$10-0.5*C$7^2+C$7*AJ266)</f>
        <v>1429.8394294851664</v>
      </c>
      <c r="BR266" s="15">
        <f t="shared" ca="1" si="130"/>
        <v>1798.1921233183707</v>
      </c>
      <c r="BS266" s="15">
        <f t="shared" ca="1" si="131"/>
        <v>2447.1133603983485</v>
      </c>
      <c r="BT266" s="15">
        <f t="shared" ca="1" si="132"/>
        <v>5226.8747816732639</v>
      </c>
      <c r="BU266" s="15">
        <f t="shared" ca="1" si="133"/>
        <v>9675.7062392825555</v>
      </c>
      <c r="BV266" s="15">
        <f t="shared" ca="1" si="134"/>
        <v>14606.130441464089</v>
      </c>
      <c r="BW266" s="15">
        <f t="shared" ca="1" si="135"/>
        <v>26902.358714789458</v>
      </c>
      <c r="BX266" s="15">
        <f t="shared" ca="1" si="136"/>
        <v>47384.423343760805</v>
      </c>
      <c r="BY266" s="15">
        <f t="shared" ca="1" si="137"/>
        <v>58015.292578879424</v>
      </c>
      <c r="BZ266" s="15">
        <f t="shared" ca="1" si="138"/>
        <v>75871.692787208216</v>
      </c>
      <c r="CA266" s="15">
        <f t="shared" ca="1" si="139"/>
        <v>99780.46045516149</v>
      </c>
      <c r="CB266" s="15">
        <f ca="1">(AU266*DCF!C$10-DCF!C$5*MAX(AU266*DCF!C$10,0)-MAX(AU266-Inputs!$B$6,0)/Inputs!$B$10)*DCF!C$6</f>
        <v>1026.1877238706256</v>
      </c>
      <c r="CC266" s="15">
        <f ca="1">(AV266*DCF!D$10-DCF!D$5*MAX(AV266*DCF!D$10,0)-MAX(AV266-AU266,0)/Inputs!$B$10)*DCF!D$6</f>
        <v>973.9173144481249</v>
      </c>
      <c r="CD266" s="15">
        <f ca="1">(AW266*DCF!E$10-DCF!E$5*MAX(AW266*DCF!E$10,0)-MAX(AW266-AV266,0)/Inputs!$B$10)*DCF!E$6</f>
        <v>1100.6169660579635</v>
      </c>
      <c r="CE266" s="15">
        <f ca="1">(AX266*DCF!F$10-DCF!F$5*MAX(AX266*DCF!F$10,0)-MAX(AX266-AW266,0)/Inputs!$B$10)*DCF!F$6</f>
        <v>1267.376134312666</v>
      </c>
      <c r="CF266" s="15">
        <f ca="1">(AY266*DCF!G$10-DCF!G$5*MAX(AY266*DCF!G$10,0)-MAX(AY266-AX266,0)/Inputs!$B$10)*DCF!G$6</f>
        <v>1562.3359152859562</v>
      </c>
      <c r="CG266" s="15">
        <f ca="1">(AZ266*DCF!H$10-DCF!H$5*MAX(AZ266*DCF!H$10,0)-MAX(AZ266-AY266,0)/Inputs!$B$10)*DCF!H$6</f>
        <v>2121.3363670952185</v>
      </c>
      <c r="CH266" s="15">
        <f ca="1">(BA266*DCF!I$10-DCF!I$5*MAX(BA266*DCF!I$10,0)-MAX(BA266-AZ266,0)/Inputs!$B$10)*DCF!I$6</f>
        <v>2326.6009425966522</v>
      </c>
      <c r="CI266" s="15">
        <f ca="1">(BB266*DCF!J$10-DCF!J$5*MAX(BB266*DCF!J$10,0)-MAX(BB266-BA266,0)/Inputs!$B$10)*DCF!J$6</f>
        <v>2722.9446725269081</v>
      </c>
      <c r="CJ266" s="15">
        <f ca="1">(BC266*DCF!K$10-DCF!K$5*MAX(BC266*DCF!K$10,0)-MAX(BC266-BB266,0)/Inputs!$B$10)*DCF!K$6</f>
        <v>3363.0536508813211</v>
      </c>
      <c r="CK266" s="15">
        <f ca="1">(BD266*DCF!L$10-DCF!L$5*MAX(BD266*DCF!L$10,0)-MAX(BD266-BC266,0)/Inputs!$B$10)*DCF!L$6</f>
        <v>4371.4423015424436</v>
      </c>
      <c r="CL266" s="15">
        <f ca="1">(BE266*DCF!M$10-DCF!M$5*MAX(BE266*DCF!M$10,0)-MAX(BE266-BD266,0)/Inputs!$B$10)*DCF!M$6</f>
        <v>4758.7714219676091</v>
      </c>
      <c r="CM266" s="15">
        <f ca="1">(BF266*DCF!C$28-DCF!C$5*MAX(BF266*DCF!C$28,0)-MAX(BF266-Inputs!$B$13,0)/Inputs!$B$17)*DCF!C$6</f>
        <v>3563.9367159141602</v>
      </c>
      <c r="CN266" s="15">
        <f ca="1">(BG266*DCF!D$28-DCF!D$5*MAX(BG266*DCF!D$28,0)-MAX(BG266-BF266,0)/Inputs!$B$17)*DCF!D$6</f>
        <v>3438.4800416901408</v>
      </c>
      <c r="CO266" s="15">
        <f ca="1">(BH266*DCF!E$28-DCF!E$5*MAX(BH266*DCF!E$28,0)-MAX(BH266-BG266,0)/Inputs!$B$17)*DCF!E$6</f>
        <v>3429.1574613425805</v>
      </c>
      <c r="CP266" s="15">
        <f ca="1">(BI266*DCF!F$28-DCF!F$5*MAX(BI266*DCF!F$28,0)-MAX(BI266-BH266,0)/Inputs!$B$17)*DCF!F$6</f>
        <v>3923.8566545629619</v>
      </c>
      <c r="CQ266" s="15">
        <f ca="1">(BJ266*DCF!G$28-DCF!G$5*MAX(BJ266*DCF!G$28,0)-MAX(BJ266-BI266,0)/Inputs!$B$17)*DCF!G$6</f>
        <v>4446.940813701829</v>
      </c>
      <c r="CR266" s="15">
        <f ca="1">(BK266*DCF!H$28-DCF!H$5*MAX(BK266*DCF!H$28,0)-MAX(BK266-BJ266,0)/Inputs!$B$17)*DCF!H$6</f>
        <v>4410.6100088663152</v>
      </c>
      <c r="CS266" s="15">
        <f ca="1">(BL266*DCF!I$28-DCF!I$5*MAX(BL266*DCF!I$28,0)-MAX(BL266-BK266,0)/Inputs!$B$17)*DCF!I$6</f>
        <v>4641.4018964375873</v>
      </c>
      <c r="CT266" s="15">
        <f ca="1">(BM266*DCF!J$28-DCF!J$5*MAX(BM266*DCF!J$28,0)-MAX(BM266-BL266,0)/Inputs!$B$17)*DCF!J$6</f>
        <v>4957.1284179922714</v>
      </c>
      <c r="CU266" s="15">
        <f ca="1">(BN266*DCF!K$28-DCF!K$5*MAX(BN266*DCF!K$28,0)-MAX(BN266-BM266,0)/Inputs!$B$17)*DCF!K$6</f>
        <v>5431.8607686774967</v>
      </c>
      <c r="CV266" s="15">
        <f ca="1">(BO266*DCF!L$28-DCF!L$5*MAX(BO266*DCF!L$28,0)-MAX(BO266-BN266,0)/Inputs!$B$17)*DCF!L$6</f>
        <v>5931.7005025763447</v>
      </c>
      <c r="CW266" s="15">
        <f ca="1">(BP266*DCF!M$28-DCF!M$5*MAX(BP266*DCF!M$28,0)-MAX(BP266-BO266,0)/Inputs!$B$17)*DCF!M$6</f>
        <v>7299.9363187620074</v>
      </c>
      <c r="CX266" s="15">
        <f ca="1">(BQ266*DCF!C$46-DCF!C$5*MAX(BQ266*DCF!C$46,0)-MAX(BQ266-Inputs!$B$20,0)/Inputs!$B$24)*DCF!C$6</f>
        <v>-330.21695831066199</v>
      </c>
      <c r="CY266" s="15">
        <f ca="1">(BR266*DCF!D$46-DCF!D$5*MAX(BR266*DCF!D$46,0)-MAX(BR266-BQ266,0)/Inputs!$B$24)*DCF!D$6</f>
        <v>-464.08249792171387</v>
      </c>
      <c r="CZ266" s="15">
        <f ca="1">(BS266*DCF!E$46-DCF!E$5*MAX(BS266*DCF!E$46,0)-MAX(BS266-BR266,0)/Inputs!$B$24)*DCF!E$6</f>
        <v>-545.16230274896282</v>
      </c>
      <c r="DA266" s="15">
        <f ca="1">(BT266*DCF!F$46-DCF!F$5*MAX(BT266*DCF!F$46,0)-MAX(BT266-BS266,0)/Inputs!$B$24)*DCF!F$6</f>
        <v>-1392.8530768727992</v>
      </c>
      <c r="DB266" s="15">
        <f ca="1">(BU266*DCF!G$46-DCF!G$5*MAX(BU266*DCF!G$46,0)-MAX(BU266-BT266,0)/Inputs!$B$24)*DCF!G$6</f>
        <v>-1821.970645190939</v>
      </c>
      <c r="DC266" s="15">
        <f ca="1">(BV266*DCF!H$46-DCF!H$5*MAX(BV266*DCF!H$46,0)-MAX(BV266-BU266,0)/Inputs!$B$24)*DCF!H$6</f>
        <v>-1532.0991116176178</v>
      </c>
      <c r="DD266" s="15">
        <f ca="1">(BW266*DCF!I$46-DCF!I$5*MAX(BW266*DCF!I$46,0)-MAX(BW266-BV266,0)/Inputs!$B$24)*DCF!I$6</f>
        <v>-2908.4510498663785</v>
      </c>
      <c r="DE266" s="15">
        <f ca="1">(BX266*DCF!J$46-DCF!J$5*MAX(BX266*DCF!J$46,0)-MAX(BX266-BW266,0)/Inputs!$B$24)*DCF!J$6</f>
        <v>-3443.8634228956721</v>
      </c>
      <c r="DF266" s="15">
        <f ca="1">(BY266*DCF!K$46-DCF!K$5*MAX(BY266*DCF!K$46,0)-MAX(BY266-BX266,0)/Inputs!$B$24)*DCF!K$6</f>
        <v>709.74714961554582</v>
      </c>
      <c r="DG266" s="15">
        <f ca="1">(BZ266*DCF!L$46-DCF!L$5*MAX(BZ266*DCF!L$46,0)-MAX(BZ266-BY266,0)/Inputs!$B$24)*DCF!L$6</f>
        <v>1203.6968533390113</v>
      </c>
      <c r="DH266" s="15">
        <f ca="1">(CA266*DCF!M$46-DCF!M$5*MAX(CA266*DCF!M$46,0)-MAX(CA266-BZ266,0)/Inputs!$B$24)*DCF!M$6</f>
        <v>2824.1203269503567</v>
      </c>
      <c r="DI266" s="15">
        <f ca="1">SUM(CB266:CL266)+BE266*DCF!M$10*(1+Inputs!$B$30)*(1-Inputs!$B$33)*(1-Inputs!$B$30/Inputs!$B$31)/(Inputs!$B$29-Inputs!$B$30)*DCF!M$6</f>
        <v>137418.76781283121</v>
      </c>
      <c r="DJ266" s="15">
        <f ca="1">SUM(CM266:CW266)+BP266*DCF!M$28*(1+Inputs!$B$30)*(1-Inputs!$B$33)*(1-Inputs!$B$30/Inputs!$B$31)/(Inputs!$B$29-Inputs!$B$30)*DCF!M$6</f>
        <v>226032.39323588228</v>
      </c>
      <c r="DK266" s="15">
        <f ca="1">SUM(CX266:DH266)+CA266*DCF!M$46*(1+Inputs!$B$30)*(1-Inputs!$B$33)*(1-Inputs!$B$30/Inputs!$B$31)/(Inputs!$B$29-Inputs!$B$30)*DCF!M$6</f>
        <v>146571.27687931745</v>
      </c>
      <c r="DM266" s="15">
        <f ca="1">DI266+DJ266+DK266+Inputs!$B$34+Inputs!$B$36-Inputs!$B$35</f>
        <v>586873.43792803097</v>
      </c>
    </row>
    <row r="267" spans="1:117" x14ac:dyDescent="0.75">
      <c r="A267" s="11">
        <v>254</v>
      </c>
      <c r="C267" s="23">
        <f t="shared" ca="1" si="145"/>
        <v>0.45107025282784818</v>
      </c>
      <c r="D267" s="23">
        <f t="shared" ca="1" si="145"/>
        <v>2.0755231885963359</v>
      </c>
      <c r="E267" s="23">
        <f t="shared" ca="1" si="145"/>
        <v>-0.6343850912351241</v>
      </c>
      <c r="F267" s="23">
        <f t="shared" ca="1" si="145"/>
        <v>-0.21552115168679872</v>
      </c>
      <c r="G267" s="23">
        <f t="shared" ca="1" si="145"/>
        <v>1.7726861093699602</v>
      </c>
      <c r="H267" s="23">
        <f t="shared" ca="1" si="145"/>
        <v>-0.71418638383681443</v>
      </c>
      <c r="I267" s="23">
        <f t="shared" ca="1" si="145"/>
        <v>0.18086013770670947</v>
      </c>
      <c r="J267" s="23">
        <f t="shared" ca="1" si="145"/>
        <v>-1.3914245929933811</v>
      </c>
      <c r="K267" s="23">
        <f t="shared" ca="1" si="145"/>
        <v>-0.96427020347402825</v>
      </c>
      <c r="L267" s="23">
        <f t="shared" ca="1" si="145"/>
        <v>-0.71326447999373654</v>
      </c>
      <c r="M267" s="23">
        <f t="shared" ca="1" si="145"/>
        <v>0.11875603613873524</v>
      </c>
      <c r="N267" s="23">
        <f ca="1">SQRT(Inputs!$B$38)*C267+SQRT(1-Inputs!$B$38)*_xlfn.NORM.S.INV(RAND())</f>
        <v>0.38726695836521552</v>
      </c>
      <c r="O267" s="23">
        <f ca="1">SQRT(Inputs!$B$38)*D267+SQRT(1-Inputs!$B$38)*_xlfn.NORM.S.INV(RAND())</f>
        <v>1.2370630313378419</v>
      </c>
      <c r="P267" s="23">
        <f ca="1">SQRT(Inputs!$B$38)*E267+SQRT(1-Inputs!$B$38)*_xlfn.NORM.S.INV(RAND())</f>
        <v>1.1531748558523445</v>
      </c>
      <c r="Q267" s="23">
        <f ca="1">SQRT(Inputs!$B$38)*F267+SQRT(1-Inputs!$B$38)*_xlfn.NORM.S.INV(RAND())</f>
        <v>-0.32002840616602224</v>
      </c>
      <c r="R267" s="23">
        <f ca="1">SQRT(Inputs!$B$38)*G267+SQRT(1-Inputs!$B$38)*_xlfn.NORM.S.INV(RAND())</f>
        <v>-7.8236182949514399E-2</v>
      </c>
      <c r="S267" s="23">
        <f ca="1">SQRT(Inputs!$B$38)*H267+SQRT(1-Inputs!$B$38)*_xlfn.NORM.S.INV(RAND())</f>
        <v>0.22652942167505952</v>
      </c>
      <c r="T267" s="23">
        <f ca="1">SQRT(Inputs!$B$38)*I267+SQRT(1-Inputs!$B$38)*_xlfn.NORM.S.INV(RAND())</f>
        <v>-1.8346260125463365E-2</v>
      </c>
      <c r="U267" s="23">
        <f ca="1">SQRT(Inputs!$B$38)*J267+SQRT(1-Inputs!$B$38)*_xlfn.NORM.S.INV(RAND())</f>
        <v>0.28323664423221095</v>
      </c>
      <c r="V267" s="23">
        <f ca="1">SQRT(Inputs!$B$38)*K267+SQRT(1-Inputs!$B$38)*_xlfn.NORM.S.INV(RAND())</f>
        <v>-4.0886610591113037E-2</v>
      </c>
      <c r="W267" s="23">
        <f ca="1">SQRT(Inputs!$B$38)*L267+SQRT(1-Inputs!$B$38)*_xlfn.NORM.S.INV(RAND())</f>
        <v>1.1501167866300495</v>
      </c>
      <c r="X267" s="23">
        <f ca="1">SQRT(Inputs!$B$38)*M267+SQRT(1-Inputs!$B$38)*_xlfn.NORM.S.INV(RAND())</f>
        <v>-1.2831407731000279</v>
      </c>
      <c r="Y267" s="23">
        <f ca="1">SQRT(Inputs!$B$38)*C267+SQRT(1-Inputs!$B$38)*_xlfn.NORM.S.INV(RAND())</f>
        <v>0.1288691571519272</v>
      </c>
      <c r="Z267" s="23">
        <f ca="1">SQRT(Inputs!$B$38)*D267+SQRT(1-Inputs!$B$38)*_xlfn.NORM.S.INV(RAND())</f>
        <v>3.0989762673887755</v>
      </c>
      <c r="AA267" s="23">
        <f ca="1">SQRT(Inputs!$B$38)*E267+SQRT(1-Inputs!$B$38)*_xlfn.NORM.S.INV(RAND())</f>
        <v>-1.4270362763030593</v>
      </c>
      <c r="AB267" s="23">
        <f ca="1">SQRT(Inputs!$B$38)*F267+SQRT(1-Inputs!$B$38)*_xlfn.NORM.S.INV(RAND())</f>
        <v>-0.50967037289102957</v>
      </c>
      <c r="AC267" s="23">
        <f ca="1">SQRT(Inputs!$B$38)*G267+SQRT(1-Inputs!$B$38)*_xlfn.NORM.S.INV(RAND())</f>
        <v>0.63938571026012692</v>
      </c>
      <c r="AD267" s="23">
        <f ca="1">SQRT(Inputs!$B$38)*H267+SQRT(1-Inputs!$B$38)*_xlfn.NORM.S.INV(RAND())</f>
        <v>0.77251369274928317</v>
      </c>
      <c r="AE267" s="23">
        <f ca="1">SQRT(Inputs!$B$38)*I267+SQRT(1-Inputs!$B$38)*_xlfn.NORM.S.INV(RAND())</f>
        <v>0.52097064350721622</v>
      </c>
      <c r="AF267" s="23">
        <f ca="1">SQRT(Inputs!$B$38)*J267+SQRT(1-Inputs!$B$38)*_xlfn.NORM.S.INV(RAND())</f>
        <v>-0.11718179746996915</v>
      </c>
      <c r="AG267" s="23">
        <f ca="1">SQRT(Inputs!$B$38)*K267+SQRT(1-Inputs!$B$38)*_xlfn.NORM.S.INV(RAND())</f>
        <v>-0.60961151232318755</v>
      </c>
      <c r="AH267" s="23">
        <f ca="1">SQRT(Inputs!$B$38)*L267+SQRT(1-Inputs!$B$38)*_xlfn.NORM.S.INV(RAND())</f>
        <v>-2.2769169747051361</v>
      </c>
      <c r="AI267" s="23">
        <f ca="1">SQRT(Inputs!$B$38)*M267+SQRT(1-Inputs!$B$38)*_xlfn.NORM.S.INV(RAND())</f>
        <v>1.0417188297003053</v>
      </c>
      <c r="AJ267" s="23">
        <f ca="1">SQRT(Inputs!$B$38)*C267+SQRT(1-Inputs!$B$38)*_xlfn.NORM.S.INV(RAND())</f>
        <v>0.80565512519215443</v>
      </c>
      <c r="AK267" s="23">
        <f ca="1">SQRT(Inputs!$B$38)*D267+SQRT(1-Inputs!$B$38)*_xlfn.NORM.S.INV(RAND())</f>
        <v>1.4961960224303792</v>
      </c>
      <c r="AL267" s="23">
        <f ca="1">SQRT(Inputs!$B$38)*E267+SQRT(1-Inputs!$B$38)*_xlfn.NORM.S.INV(RAND())</f>
        <v>-1.029521560653774</v>
      </c>
      <c r="AM267" s="23">
        <f ca="1">SQRT(Inputs!$B$38)*F267+SQRT(1-Inputs!$B$38)*_xlfn.NORM.S.INV(RAND())</f>
        <v>-0.1174808758458644</v>
      </c>
      <c r="AN267" s="23">
        <f ca="1">SQRT(Inputs!$B$38)*G267+SQRT(1-Inputs!$B$38)*_xlfn.NORM.S.INV(RAND())</f>
        <v>1.3800565691141105</v>
      </c>
      <c r="AO267" s="23">
        <f ca="1">SQRT(Inputs!$B$38)*H267+SQRT(1-Inputs!$B$38)*_xlfn.NORM.S.INV(RAND())</f>
        <v>-0.28384992045647206</v>
      </c>
      <c r="AP267" s="23">
        <f ca="1">SQRT(Inputs!$B$38)*I267+SQRT(1-Inputs!$B$38)*_xlfn.NORM.S.INV(RAND())</f>
        <v>-0.16590277159514605</v>
      </c>
      <c r="AQ267" s="23">
        <f ca="1">SQRT(Inputs!$B$38)*J267+SQRT(1-Inputs!$B$38)*_xlfn.NORM.S.INV(RAND())</f>
        <v>0.17697918791655021</v>
      </c>
      <c r="AR267" s="23">
        <f ca="1">SQRT(Inputs!$B$38)*K267+SQRT(1-Inputs!$B$38)*_xlfn.NORM.S.INV(RAND())</f>
        <v>-0.59016490549375566</v>
      </c>
      <c r="AS267" s="23">
        <f ca="1">SQRT(Inputs!$B$38)*L267+SQRT(1-Inputs!$B$38)*_xlfn.NORM.S.INV(RAND())</f>
        <v>0.82304261087797248</v>
      </c>
      <c r="AT267" s="23">
        <f ca="1">SQRT(Inputs!$B$38)*M267+SQRT(1-Inputs!$B$38)*_xlfn.NORM.S.INV(RAND())</f>
        <v>0.58902097506714379</v>
      </c>
      <c r="AU267" s="15">
        <f ca="1">Inputs!$B$6*EXP($B$8-0.5*C$5^2+C$5*N267)</f>
        <v>5283.2700344468894</v>
      </c>
      <c r="AV267" s="15">
        <f t="shared" ca="1" si="110"/>
        <v>7713.8388572305566</v>
      </c>
      <c r="AW267" s="15">
        <f t="shared" ca="1" si="111"/>
        <v>10988.542721744523</v>
      </c>
      <c r="AX267" s="15">
        <f t="shared" ca="1" si="112"/>
        <v>12890.093315315276</v>
      </c>
      <c r="AY267" s="15">
        <f t="shared" ca="1" si="113"/>
        <v>15609.729229920094</v>
      </c>
      <c r="AZ267" s="15">
        <f t="shared" ca="1" si="114"/>
        <v>19573.343613304478</v>
      </c>
      <c r="BA267" s="15">
        <f t="shared" ca="1" si="115"/>
        <v>23906.819856249182</v>
      </c>
      <c r="BB267" s="15">
        <f t="shared" ca="1" si="116"/>
        <v>30111.713609979219</v>
      </c>
      <c r="BC267" s="15">
        <f t="shared" ca="1" si="117"/>
        <v>36733.91893539147</v>
      </c>
      <c r="BD267" s="15">
        <f t="shared" ca="1" si="118"/>
        <v>50113.621509130542</v>
      </c>
      <c r="BE267" s="15">
        <f t="shared" ca="1" si="119"/>
        <v>54634.648301764901</v>
      </c>
      <c r="BF267" s="15">
        <f ca="1">Inputs!$B$13*EXP($B$9-0.5*C$6^2+C$6*Y267)</f>
        <v>14188.928323357361</v>
      </c>
      <c r="BG267" s="15">
        <f t="shared" ca="1" si="120"/>
        <v>30248.601863568303</v>
      </c>
      <c r="BH267" s="15">
        <f t="shared" ca="1" si="121"/>
        <v>29168.920515550006</v>
      </c>
      <c r="BI267" s="15">
        <f t="shared" ca="1" si="122"/>
        <v>33013.040470463435</v>
      </c>
      <c r="BJ267" s="15">
        <f t="shared" ca="1" si="123"/>
        <v>44379.202499717016</v>
      </c>
      <c r="BK267" s="15">
        <f t="shared" ca="1" si="124"/>
        <v>60507.582457955541</v>
      </c>
      <c r="BL267" s="15">
        <f t="shared" ca="1" si="125"/>
        <v>79517.553863539812</v>
      </c>
      <c r="BM267" s="15">
        <f t="shared" ca="1" si="126"/>
        <v>96331.658633654399</v>
      </c>
      <c r="BN267" s="15">
        <f t="shared" ca="1" si="127"/>
        <v>110129.40079454088</v>
      </c>
      <c r="BO267" s="15">
        <f t="shared" ca="1" si="128"/>
        <v>103992.98647034356</v>
      </c>
      <c r="BP267" s="15">
        <f t="shared" ca="1" si="129"/>
        <v>144029.92167527098</v>
      </c>
      <c r="BQ267" s="15">
        <f ca="1">Inputs!$B$20*EXP($B$10-0.5*C$7^2+C$7*AJ267)</f>
        <v>5708.3232686130495</v>
      </c>
      <c r="BR267" s="15">
        <f t="shared" ca="1" si="130"/>
        <v>12456.82668654145</v>
      </c>
      <c r="BS267" s="15">
        <f t="shared" ca="1" si="131"/>
        <v>12691.779604534955</v>
      </c>
      <c r="BT267" s="15">
        <f t="shared" ca="1" si="132"/>
        <v>16968.122475486245</v>
      </c>
      <c r="BU267" s="15">
        <f t="shared" ca="1" si="133"/>
        <v>32838.574434886395</v>
      </c>
      <c r="BV267" s="15">
        <f t="shared" ca="1" si="134"/>
        <v>42857.610160503536</v>
      </c>
      <c r="BW267" s="15">
        <f t="shared" ca="1" si="135"/>
        <v>57741.859786122332</v>
      </c>
      <c r="BX267" s="15">
        <f t="shared" ca="1" si="136"/>
        <v>83678.095781965341</v>
      </c>
      <c r="BY267" s="15">
        <f t="shared" ca="1" si="137"/>
        <v>104728.53102142546</v>
      </c>
      <c r="BZ267" s="15">
        <f t="shared" ca="1" si="138"/>
        <v>170952.76063525674</v>
      </c>
      <c r="CA267" s="15">
        <f t="shared" ca="1" si="139"/>
        <v>266634.29081168567</v>
      </c>
      <c r="CB267" s="15">
        <f ca="1">(AU267*DCF!C$10-DCF!C$5*MAX(AU267*DCF!C$10,0)-MAX(AU267-Inputs!$B$6,0)/Inputs!$B$10)*DCF!C$6</f>
        <v>1040.7852980903158</v>
      </c>
      <c r="CC267" s="15">
        <f ca="1">(AV267*DCF!D$10-DCF!D$5*MAX(AV267*DCF!D$10,0)-MAX(AV267-AU267,0)/Inputs!$B$10)*DCF!D$6</f>
        <v>1287.5653669763724</v>
      </c>
      <c r="CD267" s="15">
        <f ca="1">(AW267*DCF!E$10-DCF!E$5*MAX(AW267*DCF!E$10,0)-MAX(AW267-AV267,0)/Inputs!$B$10)*DCF!E$6</f>
        <v>1799.4806703041893</v>
      </c>
      <c r="CE267" s="15">
        <f ca="1">(AX267*DCF!F$10-DCF!F$5*MAX(AX267*DCF!F$10,0)-MAX(AX267-AW267,0)/Inputs!$B$10)*DCF!F$6</f>
        <v>2418.2212944540943</v>
      </c>
      <c r="CF267" s="15">
        <f ca="1">(AY267*DCF!G$10-DCF!G$5*MAX(AY267*DCF!G$10,0)-MAX(AY267-AX267,0)/Inputs!$B$10)*DCF!G$6</f>
        <v>2693.4652235429553</v>
      </c>
      <c r="CG267" s="15">
        <f ca="1">(AZ267*DCF!H$10-DCF!H$5*MAX(AZ267*DCF!H$10,0)-MAX(AZ267-AY267,0)/Inputs!$B$10)*DCF!H$6</f>
        <v>3096.3679111755578</v>
      </c>
      <c r="CH267" s="15">
        <f ca="1">(BA267*DCF!I$10-DCF!I$5*MAX(BA267*DCF!I$10,0)-MAX(BA267-AZ267,0)/Inputs!$B$10)*DCF!I$6</f>
        <v>3656.0619291636485</v>
      </c>
      <c r="CI267" s="15">
        <f ca="1">(BB267*DCF!J$10-DCF!J$5*MAX(BB267*DCF!J$10,0)-MAX(BB267-BA267,0)/Inputs!$B$10)*DCF!J$6</f>
        <v>4226.9905244787778</v>
      </c>
      <c r="CJ267" s="15">
        <f ca="1">(BC267*DCF!K$10-DCF!K$5*MAX(BC267*DCF!K$10,0)-MAX(BC267-BB267,0)/Inputs!$B$10)*DCF!K$6</f>
        <v>4986.5630613958301</v>
      </c>
      <c r="CK267" s="15">
        <f ca="1">(BD267*DCF!L$10-DCF!L$5*MAX(BD267*DCF!L$10,0)-MAX(BD267-BC267,0)/Inputs!$B$10)*DCF!L$6</f>
        <v>5827.874903509156</v>
      </c>
      <c r="CL267" s="15">
        <f ca="1">(BE267*DCF!M$10-DCF!M$5*MAX(BE267*DCF!M$10,0)-MAX(BE267-BD267,0)/Inputs!$B$10)*DCF!M$6</f>
        <v>7169.5705653311279</v>
      </c>
      <c r="CM267" s="15">
        <f ca="1">(BF267*DCF!C$28-DCF!C$5*MAX(BF267*DCF!C$28,0)-MAX(BF267-Inputs!$B$13,0)/Inputs!$B$17)*DCF!C$6</f>
        <v>3683.2712610054796</v>
      </c>
      <c r="CN267" s="15">
        <f ca="1">(BG267*DCF!D$28-DCF!D$5*MAX(BG267*DCF!D$28,0)-MAX(BG267-BF267,0)/Inputs!$B$17)*DCF!D$6</f>
        <v>5482.6462007312475</v>
      </c>
      <c r="CO267" s="15">
        <f ca="1">(BH267*DCF!E$28-DCF!E$5*MAX(BH267*DCF!E$28,0)-MAX(BH267-BG267,0)/Inputs!$B$17)*DCF!E$6</f>
        <v>8261.1576847371925</v>
      </c>
      <c r="CP267" s="15">
        <f ca="1">(BI267*DCF!F$28-DCF!F$5*MAX(BI267*DCF!F$28,0)-MAX(BI267-BH267,0)/Inputs!$B$17)*DCF!F$6</f>
        <v>8262.2880970288879</v>
      </c>
      <c r="CQ267" s="15">
        <f ca="1">(BJ267*DCF!G$28-DCF!G$5*MAX(BJ267*DCF!G$28,0)-MAX(BJ267-BI267,0)/Inputs!$B$17)*DCF!G$6</f>
        <v>9602.8446232409133</v>
      </c>
      <c r="CR267" s="15">
        <f ca="1">(BK267*DCF!H$28-DCF!H$5*MAX(BK267*DCF!H$28,0)-MAX(BK267-BJ267,0)/Inputs!$B$17)*DCF!H$6</f>
        <v>12458.295079663332</v>
      </c>
      <c r="CS267" s="15">
        <f ca="1">(BL267*DCF!I$28-DCF!I$5*MAX(BL267*DCF!I$28,0)-MAX(BL267-BK267,0)/Inputs!$B$17)*DCF!I$6</f>
        <v>15970.280603885623</v>
      </c>
      <c r="CT267" s="15">
        <f ca="1">(BM267*DCF!J$28-DCF!J$5*MAX(BM267*DCF!J$28,0)-MAX(BM267-BL267,0)/Inputs!$B$17)*DCF!J$6</f>
        <v>19260.544044155755</v>
      </c>
      <c r="CU267" s="15">
        <f ca="1">(BN267*DCF!K$28-DCF!K$5*MAX(BN267*DCF!K$28,0)-MAX(BN267-BM267,0)/Inputs!$B$17)*DCF!K$6</f>
        <v>21567.443278319835</v>
      </c>
      <c r="CV267" s="15">
        <f ca="1">(BO267*DCF!L$28-DCF!L$5*MAX(BO267*DCF!L$28,0)-MAX(BO267-BN267,0)/Inputs!$B$17)*DCF!L$6</f>
        <v>20748.783600468745</v>
      </c>
      <c r="CW267" s="15">
        <f ca="1">(BP267*DCF!M$28-DCF!M$5*MAX(BP267*DCF!M$28,0)-MAX(BP267-BO267,0)/Inputs!$B$17)*DCF!M$6</f>
        <v>22914.328378936472</v>
      </c>
      <c r="CX267" s="15">
        <f ca="1">(BQ267*DCF!C$46-DCF!C$5*MAX(BQ267*DCF!C$46,0)-MAX(BQ267-Inputs!$B$20,0)/Inputs!$B$24)*DCF!C$6</f>
        <v>-2476.4364447665466</v>
      </c>
      <c r="CY267" s="15">
        <f ca="1">(BR267*DCF!D$46-DCF!D$5*MAX(BR267*DCF!D$46,0)-MAX(BR267-BQ267,0)/Inputs!$B$24)*DCF!D$6</f>
        <v>-5005.6202092047979</v>
      </c>
      <c r="CZ267" s="15">
        <f ca="1">(BS267*DCF!E$46-DCF!E$5*MAX(BS267*DCF!E$46,0)-MAX(BS267-BR267,0)/Inputs!$B$24)*DCF!E$6</f>
        <v>-1593.4370084039874</v>
      </c>
      <c r="DA267" s="15">
        <f ca="1">(BT267*DCF!F$46-DCF!F$5*MAX(BT267*DCF!F$46,0)-MAX(BT267-BS267,0)/Inputs!$B$24)*DCF!F$6</f>
        <v>-2792.8775841427259</v>
      </c>
      <c r="DB267" s="15">
        <f ca="1">(BU267*DCF!G$46-DCF!G$5*MAX(BU267*DCF!G$46,0)-MAX(BU267-BT267,0)/Inputs!$B$24)*DCF!G$6</f>
        <v>-6443.1312401869436</v>
      </c>
      <c r="DC267" s="15">
        <f ca="1">(BV267*DCF!H$46-DCF!H$5*MAX(BV267*DCF!H$46,0)-MAX(BV267-BU267,0)/Inputs!$B$24)*DCF!H$6</f>
        <v>-3113.3539640851409</v>
      </c>
      <c r="DD267" s="15">
        <f ca="1">(BW267*DCF!I$46-DCF!I$5*MAX(BW267*DCF!I$46,0)-MAX(BW267-BV267,0)/Inputs!$B$24)*DCF!I$6</f>
        <v>-2939.1216313219807</v>
      </c>
      <c r="DE267" s="15">
        <f ca="1">(BX267*DCF!J$46-DCF!J$5*MAX(BX267*DCF!J$46,0)-MAX(BX267-BW267,0)/Inputs!$B$24)*DCF!J$6</f>
        <v>-3367.8013955580223</v>
      </c>
      <c r="DF267" s="15">
        <f ca="1">(BY267*DCF!K$46-DCF!K$5*MAX(BY267*DCF!K$46,0)-MAX(BY267-BX267,0)/Inputs!$B$24)*DCF!K$6</f>
        <v>825.6469538343099</v>
      </c>
      <c r="DG267" s="15">
        <f ca="1">(BZ267*DCF!L$46-DCF!L$5*MAX(BZ267*DCF!L$46,0)-MAX(BZ267-BY267,0)/Inputs!$B$24)*DCF!L$6</f>
        <v>-3169.589080193728</v>
      </c>
      <c r="DH267" s="15">
        <f ca="1">(CA267*DCF!M$46-DCF!M$5*MAX(CA267*DCF!M$46,0)-MAX(CA267-BZ267,0)/Inputs!$B$24)*DCF!M$6</f>
        <v>900.26474509230832</v>
      </c>
      <c r="DI267" s="15">
        <f ca="1">SUM(CB267:CL267)+BE267*DCF!M$10*(1+Inputs!$B$30)*(1-Inputs!$B$33)*(1-Inputs!$B$30/Inputs!$B$31)/(Inputs!$B$29-Inputs!$B$30)*DCF!M$6</f>
        <v>190251.89544066406</v>
      </c>
      <c r="DJ267" s="15">
        <f ca="1">SUM(CM267:CW267)+BP267*DCF!M$28*(1+Inputs!$B$30)*(1-Inputs!$B$33)*(1-Inputs!$B$30/Inputs!$B$31)/(Inputs!$B$29-Inputs!$B$30)*DCF!M$6</f>
        <v>682661.45167993347</v>
      </c>
      <c r="DK267" s="15">
        <f ca="1">SUM(CX267:DH267)+CA267*DCF!M$46*(1+Inputs!$B$30)*(1-Inputs!$B$33)*(1-Inputs!$B$30/Inputs!$B$31)/(Inputs!$B$29-Inputs!$B$30)*DCF!M$6</f>
        <v>383072.74158684147</v>
      </c>
      <c r="DM267" s="15">
        <f ca="1">DI267+DJ267+DK267+Inputs!$B$34+Inputs!$B$36-Inputs!$B$35</f>
        <v>1332837.0887074389</v>
      </c>
    </row>
    <row r="268" spans="1:117" x14ac:dyDescent="0.75">
      <c r="A268" s="11">
        <v>255</v>
      </c>
      <c r="C268" s="23">
        <f t="shared" ca="1" si="145"/>
        <v>0.16022369884520937</v>
      </c>
      <c r="D268" s="23">
        <f t="shared" ca="1" si="145"/>
        <v>1.346954234759939</v>
      </c>
      <c r="E268" s="23">
        <f t="shared" ca="1" si="145"/>
        <v>0.37663207330366494</v>
      </c>
      <c r="F268" s="23">
        <f t="shared" ca="1" si="145"/>
        <v>1.4778514626608616</v>
      </c>
      <c r="G268" s="23">
        <f t="shared" ca="1" si="145"/>
        <v>9.9540134761569796E-2</v>
      </c>
      <c r="H268" s="23">
        <f t="shared" ca="1" si="145"/>
        <v>0.66866343927255933</v>
      </c>
      <c r="I268" s="23">
        <f t="shared" ca="1" si="145"/>
        <v>0.31468159256623879</v>
      </c>
      <c r="J268" s="23">
        <f t="shared" ca="1" si="145"/>
        <v>1.0918727914232247</v>
      </c>
      <c r="K268" s="23">
        <f t="shared" ca="1" si="145"/>
        <v>0.10573699966562823</v>
      </c>
      <c r="L268" s="23">
        <f t="shared" ca="1" si="145"/>
        <v>0.20577708152136112</v>
      </c>
      <c r="M268" s="23">
        <f t="shared" ca="1" si="145"/>
        <v>0.40925327965678787</v>
      </c>
      <c r="N268" s="23">
        <f ca="1">SQRT(Inputs!$B$38)*C268+SQRT(1-Inputs!$B$38)*_xlfn.NORM.S.INV(RAND())</f>
        <v>0.33246510449998889</v>
      </c>
      <c r="O268" s="23">
        <f ca="1">SQRT(Inputs!$B$38)*D268+SQRT(1-Inputs!$B$38)*_xlfn.NORM.S.INV(RAND())</f>
        <v>0.84794105292910149</v>
      </c>
      <c r="P268" s="23">
        <f ca="1">SQRT(Inputs!$B$38)*E268+SQRT(1-Inputs!$B$38)*_xlfn.NORM.S.INV(RAND())</f>
        <v>-0.21134555926423881</v>
      </c>
      <c r="Q268" s="23">
        <f ca="1">SQRT(Inputs!$B$38)*F268+SQRT(1-Inputs!$B$38)*_xlfn.NORM.S.INV(RAND())</f>
        <v>0.42086691213573013</v>
      </c>
      <c r="R268" s="23">
        <f ca="1">SQRT(Inputs!$B$38)*G268+SQRT(1-Inputs!$B$38)*_xlfn.NORM.S.INV(RAND())</f>
        <v>0.20809331654074426</v>
      </c>
      <c r="S268" s="23">
        <f ca="1">SQRT(Inputs!$B$38)*H268+SQRT(1-Inputs!$B$38)*_xlfn.NORM.S.INV(RAND())</f>
        <v>-0.30296261813973469</v>
      </c>
      <c r="T268" s="23">
        <f ca="1">SQRT(Inputs!$B$38)*I268+SQRT(1-Inputs!$B$38)*_xlfn.NORM.S.INV(RAND())</f>
        <v>0.9193869684123479</v>
      </c>
      <c r="U268" s="23">
        <f ca="1">SQRT(Inputs!$B$38)*J268+SQRT(1-Inputs!$B$38)*_xlfn.NORM.S.INV(RAND())</f>
        <v>-0.67472682564702369</v>
      </c>
      <c r="V268" s="23">
        <f ca="1">SQRT(Inputs!$B$38)*K268+SQRT(1-Inputs!$B$38)*_xlfn.NORM.S.INV(RAND())</f>
        <v>-0.49401969885543207</v>
      </c>
      <c r="W268" s="23">
        <f ca="1">SQRT(Inputs!$B$38)*L268+SQRT(1-Inputs!$B$38)*_xlfn.NORM.S.INV(RAND())</f>
        <v>-0.11011480078236123</v>
      </c>
      <c r="X268" s="23">
        <f ca="1">SQRT(Inputs!$B$38)*M268+SQRT(1-Inputs!$B$38)*_xlfn.NORM.S.INV(RAND())</f>
        <v>-2.8894799424765831</v>
      </c>
      <c r="Y268" s="23">
        <f ca="1">SQRT(Inputs!$B$38)*C268+SQRT(1-Inputs!$B$38)*_xlfn.NORM.S.INV(RAND())</f>
        <v>-0.6437276955384309</v>
      </c>
      <c r="Z268" s="23">
        <f ca="1">SQRT(Inputs!$B$38)*D268+SQRT(1-Inputs!$B$38)*_xlfn.NORM.S.INV(RAND())</f>
        <v>-0.34778607426151897</v>
      </c>
      <c r="AA268" s="23">
        <f ca="1">SQRT(Inputs!$B$38)*E268+SQRT(1-Inputs!$B$38)*_xlfn.NORM.S.INV(RAND())</f>
        <v>0.61708647667801775</v>
      </c>
      <c r="AB268" s="23">
        <f ca="1">SQRT(Inputs!$B$38)*F268+SQRT(1-Inputs!$B$38)*_xlfn.NORM.S.INV(RAND())</f>
        <v>2.0597485585237458</v>
      </c>
      <c r="AC268" s="23">
        <f ca="1">SQRT(Inputs!$B$38)*G268+SQRT(1-Inputs!$B$38)*_xlfn.NORM.S.INV(RAND())</f>
        <v>-0.89582247965171957</v>
      </c>
      <c r="AD268" s="23">
        <f ca="1">SQRT(Inputs!$B$38)*H268+SQRT(1-Inputs!$B$38)*_xlfn.NORM.S.INV(RAND())</f>
        <v>1.2529639794671987</v>
      </c>
      <c r="AE268" s="23">
        <f ca="1">SQRT(Inputs!$B$38)*I268+SQRT(1-Inputs!$B$38)*_xlfn.NORM.S.INV(RAND())</f>
        <v>0.60727509114138545</v>
      </c>
      <c r="AF268" s="23">
        <f ca="1">SQRT(Inputs!$B$38)*J268+SQRT(1-Inputs!$B$38)*_xlfn.NORM.S.INV(RAND())</f>
        <v>-0.12610948939086586</v>
      </c>
      <c r="AG268" s="23">
        <f ca="1">SQRT(Inputs!$B$38)*K268+SQRT(1-Inputs!$B$38)*_xlfn.NORM.S.INV(RAND())</f>
        <v>-0.25589652069318947</v>
      </c>
      <c r="AH268" s="23">
        <f ca="1">SQRT(Inputs!$B$38)*L268+SQRT(1-Inputs!$B$38)*_xlfn.NORM.S.INV(RAND())</f>
        <v>0.57758376439929326</v>
      </c>
      <c r="AI268" s="23">
        <f ca="1">SQRT(Inputs!$B$38)*M268+SQRT(1-Inputs!$B$38)*_xlfn.NORM.S.INV(RAND())</f>
        <v>-0.88246974049443505</v>
      </c>
      <c r="AJ268" s="23">
        <f ca="1">SQRT(Inputs!$B$38)*C268+SQRT(1-Inputs!$B$38)*_xlfn.NORM.S.INV(RAND())</f>
        <v>-7.4825057788304589E-3</v>
      </c>
      <c r="AK268" s="23">
        <f ca="1">SQRT(Inputs!$B$38)*D268+SQRT(1-Inputs!$B$38)*_xlfn.NORM.S.INV(RAND())</f>
        <v>1.5686264930670251</v>
      </c>
      <c r="AL268" s="23">
        <f ca="1">SQRT(Inputs!$B$38)*E268+SQRT(1-Inputs!$B$38)*_xlfn.NORM.S.INV(RAND())</f>
        <v>1.7373109649948257</v>
      </c>
      <c r="AM268" s="23">
        <f ca="1">SQRT(Inputs!$B$38)*F268+SQRT(1-Inputs!$B$38)*_xlfn.NORM.S.INV(RAND())</f>
        <v>-5.9220121262788195E-2</v>
      </c>
      <c r="AN268" s="23">
        <f ca="1">SQRT(Inputs!$B$38)*G268+SQRT(1-Inputs!$B$38)*_xlfn.NORM.S.INV(RAND())</f>
        <v>-0.48571548908393591</v>
      </c>
      <c r="AO268" s="23">
        <f ca="1">SQRT(Inputs!$B$38)*H268+SQRT(1-Inputs!$B$38)*_xlfn.NORM.S.INV(RAND())</f>
        <v>0.22360827044151738</v>
      </c>
      <c r="AP268" s="23">
        <f ca="1">SQRT(Inputs!$B$38)*I268+SQRT(1-Inputs!$B$38)*_xlfn.NORM.S.INV(RAND())</f>
        <v>0.24583731945689385</v>
      </c>
      <c r="AQ268" s="23">
        <f ca="1">SQRT(Inputs!$B$38)*J268+SQRT(1-Inputs!$B$38)*_xlfn.NORM.S.INV(RAND())</f>
        <v>0.47260455183053873</v>
      </c>
      <c r="AR268" s="23">
        <f ca="1">SQRT(Inputs!$B$38)*K268+SQRT(1-Inputs!$B$38)*_xlfn.NORM.S.INV(RAND())</f>
        <v>0.55394403020114114</v>
      </c>
      <c r="AS268" s="23">
        <f ca="1">SQRT(Inputs!$B$38)*L268+SQRT(1-Inputs!$B$38)*_xlfn.NORM.S.INV(RAND())</f>
        <v>1.4196818343778999</v>
      </c>
      <c r="AT268" s="23">
        <f ca="1">SQRT(Inputs!$B$38)*M268+SQRT(1-Inputs!$B$38)*_xlfn.NORM.S.INV(RAND())</f>
        <v>0.82990425946696544</v>
      </c>
      <c r="AU268" s="15">
        <f ca="1">Inputs!$B$6*EXP($B$8-0.5*C$5^2+C$5*N268)</f>
        <v>5236.6097051582001</v>
      </c>
      <c r="AV268" s="15">
        <f t="shared" ca="1" si="110"/>
        <v>7220.5537076771798</v>
      </c>
      <c r="AW268" s="15">
        <f t="shared" ca="1" si="111"/>
        <v>8556.7524264847652</v>
      </c>
      <c r="AX268" s="15">
        <f t="shared" ca="1" si="112"/>
        <v>11010.934492516993</v>
      </c>
      <c r="AY268" s="15">
        <f t="shared" ca="1" si="113"/>
        <v>13787.522128965744</v>
      </c>
      <c r="AZ268" s="15">
        <f t="shared" ca="1" si="114"/>
        <v>16309.224451825623</v>
      </c>
      <c r="BA268" s="15">
        <f t="shared" ca="1" si="115"/>
        <v>21974.196685244937</v>
      </c>
      <c r="BB268" s="15">
        <f t="shared" ca="1" si="116"/>
        <v>25144.554324200402</v>
      </c>
      <c r="BC268" s="15">
        <f t="shared" ca="1" si="117"/>
        <v>29361.572335571527</v>
      </c>
      <c r="BD268" s="15">
        <f t="shared" ca="1" si="118"/>
        <v>35602.118935378479</v>
      </c>
      <c r="BE268" s="15">
        <f t="shared" ca="1" si="119"/>
        <v>33531.144250923484</v>
      </c>
      <c r="BF268" s="15">
        <f ca="1">Inputs!$B$13*EXP($B$9-0.5*C$6^2+C$6*Y268)</f>
        <v>12173.925656580825</v>
      </c>
      <c r="BG268" s="15">
        <f t="shared" ca="1" si="120"/>
        <v>13934.337550133119</v>
      </c>
      <c r="BH268" s="15">
        <f t="shared" ca="1" si="121"/>
        <v>18859.991213758651</v>
      </c>
      <c r="BI268" s="15">
        <f t="shared" ca="1" si="122"/>
        <v>31700.273187630191</v>
      </c>
      <c r="BJ268" s="15">
        <f t="shared" ca="1" si="123"/>
        <v>34154.699649380549</v>
      </c>
      <c r="BK268" s="15">
        <f t="shared" ca="1" si="124"/>
        <v>49715.065903523879</v>
      </c>
      <c r="BL268" s="15">
        <f t="shared" ca="1" si="125"/>
        <v>66069.120355507737</v>
      </c>
      <c r="BM268" s="15">
        <f t="shared" ca="1" si="126"/>
        <v>79950.814017560813</v>
      </c>
      <c r="BN268" s="15">
        <f t="shared" ca="1" si="127"/>
        <v>95359.922800685512</v>
      </c>
      <c r="BO268" s="15">
        <f t="shared" ca="1" si="128"/>
        <v>125478.40115451009</v>
      </c>
      <c r="BP268" s="15">
        <f t="shared" ca="1" si="129"/>
        <v>139746.16254117482</v>
      </c>
      <c r="BQ268" s="15">
        <f ca="1">Inputs!$B$20*EXP($B$10-0.5*C$7^2+C$7*AJ268)</f>
        <v>4278.1449443888423</v>
      </c>
      <c r="BR268" s="15">
        <f t="shared" ca="1" si="130"/>
        <v>9553.0973302295697</v>
      </c>
      <c r="BS268" s="15">
        <f t="shared" ca="1" si="131"/>
        <v>21546.071169693958</v>
      </c>
      <c r="BT268" s="15">
        <f t="shared" ca="1" si="132"/>
        <v>29249.400815768295</v>
      </c>
      <c r="BU268" s="15">
        <f t="shared" ca="1" si="133"/>
        <v>36041.315141691644</v>
      </c>
      <c r="BV268" s="15">
        <f t="shared" ca="1" si="134"/>
        <v>52734.762834209847</v>
      </c>
      <c r="BW268" s="15">
        <f t="shared" ca="1" si="135"/>
        <v>77518.646409768786</v>
      </c>
      <c r="BX268" s="15">
        <f t="shared" ca="1" si="136"/>
        <v>119197.12133529955</v>
      </c>
      <c r="BY268" s="15">
        <f t="shared" ca="1" si="137"/>
        <v>185688.26403300519</v>
      </c>
      <c r="BZ268" s="15">
        <f t="shared" ca="1" si="138"/>
        <v>338243.96238514542</v>
      </c>
      <c r="CA268" s="15">
        <f t="shared" ca="1" si="139"/>
        <v>550630.13620162627</v>
      </c>
      <c r="CB268" s="15">
        <f ca="1">(AU268*DCF!C$10-DCF!C$5*MAX(AU268*DCF!C$10,0)-MAX(AU268-Inputs!$B$6,0)/Inputs!$B$10)*DCF!C$6</f>
        <v>1041.1179945549195</v>
      </c>
      <c r="CC268" s="15">
        <f ca="1">(AV268*DCF!D$10-DCF!D$5*MAX(AV268*DCF!D$10,0)-MAX(AV268-AU268,0)/Inputs!$B$10)*DCF!D$6</f>
        <v>1276.2282270895496</v>
      </c>
      <c r="CD268" s="15">
        <f ca="1">(AW268*DCF!E$10-DCF!E$5*MAX(AW268*DCF!E$10,0)-MAX(AW268-AV268,0)/Inputs!$B$10)*DCF!E$6</f>
        <v>1674.6506375349795</v>
      </c>
      <c r="CE268" s="15">
        <f ca="1">(AX268*DCF!F$10-DCF!F$5*MAX(AX268*DCF!F$10,0)-MAX(AX268-AW268,0)/Inputs!$B$10)*DCF!F$6</f>
        <v>1893.0150101429999</v>
      </c>
      <c r="CF268" s="15">
        <f ca="1">(AY268*DCF!G$10-DCF!G$5*MAX(AY268*DCF!G$10,0)-MAX(AY268-AX268,0)/Inputs!$B$10)*DCF!G$6</f>
        <v>2307.0708434156654</v>
      </c>
      <c r="CG268" s="15">
        <f ca="1">(AZ268*DCF!H$10-DCF!H$5*MAX(AZ268*DCF!H$10,0)-MAX(AZ268-AY268,0)/Inputs!$B$10)*DCF!H$6</f>
        <v>2718.6741707185492</v>
      </c>
      <c r="CH268" s="15">
        <f ca="1">(BA268*DCF!I$10-DCF!I$5*MAX(BA268*DCF!I$10,0)-MAX(BA268-AZ268,0)/Inputs!$B$10)*DCF!I$6</f>
        <v>3084.6301842907856</v>
      </c>
      <c r="CI268" s="15">
        <f ca="1">(BB268*DCF!J$10-DCF!J$5*MAX(BB268*DCF!J$10,0)-MAX(BB268-BA268,0)/Inputs!$B$10)*DCF!J$6</f>
        <v>3834.4484086712505</v>
      </c>
      <c r="CJ268" s="15">
        <f ca="1">(BC268*DCF!K$10-DCF!K$5*MAX(BC268*DCF!K$10,0)-MAX(BC268-BB268,0)/Inputs!$B$10)*DCF!K$6</f>
        <v>4136.4232696803319</v>
      </c>
      <c r="CK268" s="15">
        <f ca="1">(BD268*DCF!L$10-DCF!L$5*MAX(BD268*DCF!L$10,0)-MAX(BD268-BC268,0)/Inputs!$B$10)*DCF!L$6</f>
        <v>4562.4728255722885</v>
      </c>
      <c r="CL268" s="15">
        <f ca="1">(BE268*DCF!M$10-DCF!M$5*MAX(BE268*DCF!M$10,0)-MAX(BE268-BD268,0)/Inputs!$B$10)*DCF!M$6</f>
        <v>4731.6781471854711</v>
      </c>
      <c r="CM268" s="15">
        <f ca="1">(BF268*DCF!C$28-DCF!C$5*MAX(BF268*DCF!C$28,0)-MAX(BF268-Inputs!$B$13,0)/Inputs!$B$17)*DCF!C$6</f>
        <v>3533.6642453018412</v>
      </c>
      <c r="CN268" s="15">
        <f ca="1">(BG268*DCF!D$28-DCF!D$5*MAX(BG268*DCF!D$28,0)-MAX(BG268-BF268,0)/Inputs!$B$17)*DCF!D$6</f>
        <v>3728.4072163165301</v>
      </c>
      <c r="CO268" s="15">
        <f ca="1">(BH268*DCF!E$28-DCF!E$5*MAX(BH268*DCF!E$28,0)-MAX(BH268-BG268,0)/Inputs!$B$17)*DCF!E$6</f>
        <v>4370.7068045530104</v>
      </c>
      <c r="CP268" s="15">
        <f ca="1">(BI268*DCF!F$28-DCF!F$5*MAX(BI268*DCF!F$28,0)-MAX(BI268-BH268,0)/Inputs!$B$17)*DCF!F$6</f>
        <v>6268.0128684230376</v>
      </c>
      <c r="CQ268" s="15">
        <f ca="1">(BJ268*DCF!G$28-DCF!G$5*MAX(BJ268*DCF!G$28,0)-MAX(BJ268-BI268,0)/Inputs!$B$17)*DCF!G$6</f>
        <v>8448.885670897751</v>
      </c>
      <c r="CR268" s="15">
        <f ca="1">(BK268*DCF!H$28-DCF!H$5*MAX(BK268*DCF!H$28,0)-MAX(BK268-BJ268,0)/Inputs!$B$17)*DCF!H$6</f>
        <v>9877.4400539857288</v>
      </c>
      <c r="CS268" s="15">
        <f ca="1">(BL268*DCF!I$28-DCF!I$5*MAX(BL268*DCF!I$28,0)-MAX(BL268-BK268,0)/Inputs!$B$17)*DCF!I$6</f>
        <v>13189.046126154795</v>
      </c>
      <c r="CT268" s="15">
        <f ca="1">(BM268*DCF!J$28-DCF!J$5*MAX(BM268*DCF!J$28,0)-MAX(BM268-BL268,0)/Inputs!$B$17)*DCF!J$6</f>
        <v>15995.069574187208</v>
      </c>
      <c r="CU268" s="15">
        <f ca="1">(BN268*DCF!K$28-DCF!K$5*MAX(BN268*DCF!K$28,0)-MAX(BN268-BM268,0)/Inputs!$B$17)*DCF!K$6</f>
        <v>18251.006217990423</v>
      </c>
      <c r="CV268" s="15">
        <f ca="1">(BO268*DCF!L$28-DCF!L$5*MAX(BO268*DCF!L$28,0)-MAX(BO268-BN268,0)/Inputs!$B$17)*DCF!L$6</f>
        <v>21627.618758237088</v>
      </c>
      <c r="CW268" s="15">
        <f ca="1">(BP268*DCF!M$28-DCF!M$5*MAX(BP268*DCF!M$28,0)-MAX(BP268-BO268,0)/Inputs!$B$17)*DCF!M$6</f>
        <v>24801.939378314633</v>
      </c>
      <c r="CX268" s="15">
        <f ca="1">(BQ268*DCF!C$46-DCF!C$5*MAX(BQ268*DCF!C$46,0)-MAX(BQ268-Inputs!$B$20,0)/Inputs!$B$24)*DCF!C$6</f>
        <v>-1485.5507697844173</v>
      </c>
      <c r="CY268" s="15">
        <f ca="1">(BR268*DCF!D$46-DCF!D$5*MAX(BR268*DCF!D$46,0)-MAX(BR268-BQ268,0)/Inputs!$B$24)*DCF!D$6</f>
        <v>-3881.2693301185905</v>
      </c>
      <c r="CZ268" s="15">
        <f ca="1">(BS268*DCF!E$46-DCF!E$5*MAX(BS268*DCF!E$46,0)-MAX(BS268-BR268,0)/Inputs!$B$24)*DCF!E$6</f>
        <v>-7275.1605565099671</v>
      </c>
      <c r="DA268" s="15">
        <f ca="1">(BT268*DCF!F$46-DCF!F$5*MAX(BT268*DCF!F$46,0)-MAX(BT268-BS268,0)/Inputs!$B$24)*DCF!F$6</f>
        <v>-4935.1521411853464</v>
      </c>
      <c r="DB268" s="15">
        <f ca="1">(BU268*DCF!G$46-DCF!G$5*MAX(BU268*DCF!G$46,0)-MAX(BU268-BT268,0)/Inputs!$B$24)*DCF!G$6</f>
        <v>-3497.0244198213386</v>
      </c>
      <c r="DC268" s="15">
        <f ca="1">(BV268*DCF!H$46-DCF!H$5*MAX(BV268*DCF!H$46,0)-MAX(BV268-BU268,0)/Inputs!$B$24)*DCF!H$6</f>
        <v>-5187.3865879990308</v>
      </c>
      <c r="DD268" s="15">
        <f ca="1">(BW268*DCF!I$46-DCF!I$5*MAX(BW268*DCF!I$46,0)-MAX(BW268-BV268,0)/Inputs!$B$24)*DCF!I$6</f>
        <v>-5324.1710136182583</v>
      </c>
      <c r="DE268" s="15">
        <f ca="1">(BX268*DCF!J$46-DCF!J$5*MAX(BX268*DCF!J$46,0)-MAX(BX268-BW268,0)/Inputs!$B$24)*DCF!J$6</f>
        <v>-6052.4610967060999</v>
      </c>
      <c r="DF268" s="15">
        <f ca="1">(BY268*DCF!K$46-DCF!K$5*MAX(BY268*DCF!K$46,0)-MAX(BY268-BX268,0)/Inputs!$B$24)*DCF!K$6</f>
        <v>-5681.4260076500968</v>
      </c>
      <c r="DG268" s="15">
        <f ca="1">(BZ268*DCF!L$46-DCF!L$5*MAX(BZ268*DCF!L$46,0)-MAX(BZ268-BY268,0)/Inputs!$B$24)*DCF!L$6</f>
        <v>-11142.620089147033</v>
      </c>
      <c r="DH268" s="15">
        <f ca="1">(CA268*DCF!M$46-DCF!M$5*MAX(CA268*DCF!M$46,0)-MAX(CA268-BZ268,0)/Inputs!$B$24)*DCF!M$6</f>
        <v>-1233.4049673562695</v>
      </c>
      <c r="DI268" s="15">
        <f ca="1">SUM(CB268:CL268)+BE268*DCF!M$10*(1+Inputs!$B$30)*(1-Inputs!$B$33)*(1-Inputs!$B$30/Inputs!$B$31)/(Inputs!$B$29-Inputs!$B$30)*DCF!M$6</f>
        <v>124578.02757265628</v>
      </c>
      <c r="DJ268" s="15">
        <f ca="1">SUM(CM268:CW268)+BP268*DCF!M$28*(1+Inputs!$B$30)*(1-Inputs!$B$33)*(1-Inputs!$B$30/Inputs!$B$31)/(Inputs!$B$29-Inputs!$B$30)*DCF!M$6</f>
        <v>648645.68798606889</v>
      </c>
      <c r="DK268" s="15">
        <f ca="1">SUM(CX268:DH268)+CA268*DCF!M$46*(1+Inputs!$B$30)*(1-Inputs!$B$33)*(1-Inputs!$B$30/Inputs!$B$31)/(Inputs!$B$29-Inputs!$B$30)*DCF!M$6</f>
        <v>795643.78989725839</v>
      </c>
      <c r="DM268" s="15">
        <f ca="1">DI268+DJ268+DK268+Inputs!$B$34+Inputs!$B$36-Inputs!$B$35</f>
        <v>1645718.5054559836</v>
      </c>
    </row>
    <row r="269" spans="1:117" x14ac:dyDescent="0.75">
      <c r="A269" s="11">
        <v>256</v>
      </c>
      <c r="C269" s="23">
        <f t="shared" ca="1" si="145"/>
        <v>3.2128151577340086E-2</v>
      </c>
      <c r="D269" s="23">
        <f t="shared" ca="1" si="145"/>
        <v>-0.2940652471717945</v>
      </c>
      <c r="E269" s="23">
        <f t="shared" ca="1" si="145"/>
        <v>-0.60112937795110988</v>
      </c>
      <c r="F269" s="23">
        <f t="shared" ca="1" si="145"/>
        <v>1.4361917463668357</v>
      </c>
      <c r="G269" s="23">
        <f t="shared" ca="1" si="145"/>
        <v>-0.69157823546088681</v>
      </c>
      <c r="H269" s="23">
        <f t="shared" ca="1" si="145"/>
        <v>-1.7485167952405154</v>
      </c>
      <c r="I269" s="23">
        <f t="shared" ca="1" si="145"/>
        <v>-0.5911980553130517</v>
      </c>
      <c r="J269" s="23">
        <f t="shared" ca="1" si="145"/>
        <v>-0.1713938677982865</v>
      </c>
      <c r="K269" s="23">
        <f t="shared" ca="1" si="145"/>
        <v>0.76474145829559792</v>
      </c>
      <c r="L269" s="23">
        <f t="shared" ca="1" si="145"/>
        <v>0.69053541260467288</v>
      </c>
      <c r="M269" s="23">
        <f t="shared" ca="1" si="145"/>
        <v>0.7376280844699904</v>
      </c>
      <c r="N269" s="23">
        <f ca="1">SQRT(Inputs!$B$38)*C269+SQRT(1-Inputs!$B$38)*_xlfn.NORM.S.INV(RAND())</f>
        <v>-1.3168391895128997</v>
      </c>
      <c r="O269" s="23">
        <f ca="1">SQRT(Inputs!$B$38)*D269+SQRT(1-Inputs!$B$38)*_xlfn.NORM.S.INV(RAND())</f>
        <v>-1.1180423320418278</v>
      </c>
      <c r="P269" s="23">
        <f ca="1">SQRT(Inputs!$B$38)*E269+SQRT(1-Inputs!$B$38)*_xlfn.NORM.S.INV(RAND())</f>
        <v>0.25582780666207211</v>
      </c>
      <c r="Q269" s="23">
        <f ca="1">SQRT(Inputs!$B$38)*F269+SQRT(1-Inputs!$B$38)*_xlfn.NORM.S.INV(RAND())</f>
        <v>1.521703018598854</v>
      </c>
      <c r="R269" s="23">
        <f ca="1">SQRT(Inputs!$B$38)*G269+SQRT(1-Inputs!$B$38)*_xlfn.NORM.S.INV(RAND())</f>
        <v>1.9601581899633598</v>
      </c>
      <c r="S269" s="23">
        <f ca="1">SQRT(Inputs!$B$38)*H269+SQRT(1-Inputs!$B$38)*_xlfn.NORM.S.INV(RAND())</f>
        <v>-2.487944411763332</v>
      </c>
      <c r="T269" s="23">
        <f ca="1">SQRT(Inputs!$B$38)*I269+SQRT(1-Inputs!$B$38)*_xlfn.NORM.S.INV(RAND())</f>
        <v>-0.21298165273297803</v>
      </c>
      <c r="U269" s="23">
        <f ca="1">SQRT(Inputs!$B$38)*J269+SQRT(1-Inputs!$B$38)*_xlfn.NORM.S.INV(RAND())</f>
        <v>-0.4982298367201734</v>
      </c>
      <c r="V269" s="23">
        <f ca="1">SQRT(Inputs!$B$38)*K269+SQRT(1-Inputs!$B$38)*_xlfn.NORM.S.INV(RAND())</f>
        <v>-0.66644027845433129</v>
      </c>
      <c r="W269" s="23">
        <f ca="1">SQRT(Inputs!$B$38)*L269+SQRT(1-Inputs!$B$38)*_xlfn.NORM.S.INV(RAND())</f>
        <v>-1.1787413496398129</v>
      </c>
      <c r="X269" s="23">
        <f ca="1">SQRT(Inputs!$B$38)*M269+SQRT(1-Inputs!$B$38)*_xlfn.NORM.S.INV(RAND())</f>
        <v>0.76921318673067507</v>
      </c>
      <c r="Y269" s="23">
        <f ca="1">SQRT(Inputs!$B$38)*C269+SQRT(1-Inputs!$B$38)*_xlfn.NORM.S.INV(RAND())</f>
        <v>-0.67627709285949156</v>
      </c>
      <c r="Z269" s="23">
        <f ca="1">SQRT(Inputs!$B$38)*D269+SQRT(1-Inputs!$B$38)*_xlfn.NORM.S.INV(RAND())</f>
        <v>-0.81811999097379373</v>
      </c>
      <c r="AA269" s="23">
        <f ca="1">SQRT(Inputs!$B$38)*E269+SQRT(1-Inputs!$B$38)*_xlfn.NORM.S.INV(RAND())</f>
        <v>4.7906783098342232E-2</v>
      </c>
      <c r="AB269" s="23">
        <f ca="1">SQRT(Inputs!$B$38)*F269+SQRT(1-Inputs!$B$38)*_xlfn.NORM.S.INV(RAND())</f>
        <v>0.68639419285823844</v>
      </c>
      <c r="AC269" s="23">
        <f ca="1">SQRT(Inputs!$B$38)*G269+SQRT(1-Inputs!$B$38)*_xlfn.NORM.S.INV(RAND())</f>
        <v>-9.8911993950398513E-2</v>
      </c>
      <c r="AD269" s="23">
        <f ca="1">SQRT(Inputs!$B$38)*H269+SQRT(1-Inputs!$B$38)*_xlfn.NORM.S.INV(RAND())</f>
        <v>-0.11772381579931968</v>
      </c>
      <c r="AE269" s="23">
        <f ca="1">SQRT(Inputs!$B$38)*I269+SQRT(1-Inputs!$B$38)*_xlfn.NORM.S.INV(RAND())</f>
        <v>1.2090635934789404</v>
      </c>
      <c r="AF269" s="23">
        <f ca="1">SQRT(Inputs!$B$38)*J269+SQRT(1-Inputs!$B$38)*_xlfn.NORM.S.INV(RAND())</f>
        <v>-7.0765878204377866E-2</v>
      </c>
      <c r="AG269" s="23">
        <f ca="1">SQRT(Inputs!$B$38)*K269+SQRT(1-Inputs!$B$38)*_xlfn.NORM.S.INV(RAND())</f>
        <v>-0.28413191586944531</v>
      </c>
      <c r="AH269" s="23">
        <f ca="1">SQRT(Inputs!$B$38)*L269+SQRT(1-Inputs!$B$38)*_xlfn.NORM.S.INV(RAND())</f>
        <v>7.5808125194205489E-2</v>
      </c>
      <c r="AI269" s="23">
        <f ca="1">SQRT(Inputs!$B$38)*M269+SQRT(1-Inputs!$B$38)*_xlfn.NORM.S.INV(RAND())</f>
        <v>-6.5288820442971351E-3</v>
      </c>
      <c r="AJ269" s="23">
        <f ca="1">SQRT(Inputs!$B$38)*C269+SQRT(1-Inputs!$B$38)*_xlfn.NORM.S.INV(RAND())</f>
        <v>-0.75276007738226369</v>
      </c>
      <c r="AK269" s="23">
        <f ca="1">SQRT(Inputs!$B$38)*D269+SQRT(1-Inputs!$B$38)*_xlfn.NORM.S.INV(RAND())</f>
        <v>1.7176897401303965</v>
      </c>
      <c r="AL269" s="23">
        <f ca="1">SQRT(Inputs!$B$38)*E269+SQRT(1-Inputs!$B$38)*_xlfn.NORM.S.INV(RAND())</f>
        <v>-1.0812128867894424</v>
      </c>
      <c r="AM269" s="23">
        <f ca="1">SQRT(Inputs!$B$38)*F269+SQRT(1-Inputs!$B$38)*_xlfn.NORM.S.INV(RAND())</f>
        <v>3.6636968901570532E-2</v>
      </c>
      <c r="AN269" s="23">
        <f ca="1">SQRT(Inputs!$B$38)*G269+SQRT(1-Inputs!$B$38)*_xlfn.NORM.S.INV(RAND())</f>
        <v>-1.8515883784597635</v>
      </c>
      <c r="AO269" s="23">
        <f ca="1">SQRT(Inputs!$B$38)*H269+SQRT(1-Inputs!$B$38)*_xlfn.NORM.S.INV(RAND())</f>
        <v>-1.7490391985954461</v>
      </c>
      <c r="AP269" s="23">
        <f ca="1">SQRT(Inputs!$B$38)*I269+SQRT(1-Inputs!$B$38)*_xlfn.NORM.S.INV(RAND())</f>
        <v>0.29607454009989509</v>
      </c>
      <c r="AQ269" s="23">
        <f ca="1">SQRT(Inputs!$B$38)*J269+SQRT(1-Inputs!$B$38)*_xlfn.NORM.S.INV(RAND())</f>
        <v>0.77853941287163997</v>
      </c>
      <c r="AR269" s="23">
        <f ca="1">SQRT(Inputs!$B$38)*K269+SQRT(1-Inputs!$B$38)*_xlfn.NORM.S.INV(RAND())</f>
        <v>0.51550703687619748</v>
      </c>
      <c r="AS269" s="23">
        <f ca="1">SQRT(Inputs!$B$38)*L269+SQRT(1-Inputs!$B$38)*_xlfn.NORM.S.INV(RAND())</f>
        <v>-0.52058333697952253</v>
      </c>
      <c r="AT269" s="23">
        <f ca="1">SQRT(Inputs!$B$38)*M269+SQRT(1-Inputs!$B$38)*_xlfn.NORM.S.INV(RAND())</f>
        <v>1.0205473398418672</v>
      </c>
      <c r="AU269" s="15">
        <f ca="1">Inputs!$B$6*EXP($B$8-0.5*C$5^2+C$5*N269)</f>
        <v>4009.6194153082824</v>
      </c>
      <c r="AV269" s="15">
        <f t="shared" ca="1" si="110"/>
        <v>4140.8091039479177</v>
      </c>
      <c r="AW269" s="15">
        <f t="shared" ca="1" si="111"/>
        <v>5226.2456933258727</v>
      </c>
      <c r="AX269" s="15">
        <f t="shared" ca="1" si="112"/>
        <v>7716.7394053271328</v>
      </c>
      <c r="AY269" s="15">
        <f t="shared" ca="1" si="113"/>
        <v>11856.629211204268</v>
      </c>
      <c r="AZ269" s="15">
        <f t="shared" ca="1" si="114"/>
        <v>11025.878308062993</v>
      </c>
      <c r="BA269" s="15">
        <f t="shared" ca="1" si="115"/>
        <v>13195.419334039028</v>
      </c>
      <c r="BB269" s="15">
        <f t="shared" ca="1" si="116"/>
        <v>15368.583285012819</v>
      </c>
      <c r="BC269" s="15">
        <f t="shared" ca="1" si="117"/>
        <v>17649.845867545682</v>
      </c>
      <c r="BD269" s="15">
        <f t="shared" ca="1" si="118"/>
        <v>19365.498206852619</v>
      </c>
      <c r="BE269" s="15">
        <f t="shared" ca="1" si="119"/>
        <v>25452.080671198255</v>
      </c>
      <c r="BF269" s="15">
        <f ca="1">Inputs!$B$13*EXP($B$9-0.5*C$6^2+C$6*Y269)</f>
        <v>12095.622139403791</v>
      </c>
      <c r="BG269" s="15">
        <f t="shared" ca="1" si="120"/>
        <v>12718.237365357736</v>
      </c>
      <c r="BH269" s="15">
        <f t="shared" ca="1" si="121"/>
        <v>15663.30952560172</v>
      </c>
      <c r="BI269" s="15">
        <f t="shared" ca="1" si="122"/>
        <v>21310.875046572157</v>
      </c>
      <c r="BJ269" s="15">
        <f t="shared" ca="1" si="123"/>
        <v>25755.893901453222</v>
      </c>
      <c r="BK269" s="15">
        <f t="shared" ca="1" si="124"/>
        <v>31107.885895083167</v>
      </c>
      <c r="BL269" s="15">
        <f t="shared" ca="1" si="125"/>
        <v>44694.102474314459</v>
      </c>
      <c r="BM269" s="15">
        <f t="shared" ca="1" si="126"/>
        <v>54457.844606351318</v>
      </c>
      <c r="BN269" s="15">
        <f t="shared" ca="1" si="127"/>
        <v>64734.226764229119</v>
      </c>
      <c r="BO269" s="15">
        <f t="shared" ca="1" si="128"/>
        <v>80353.752959616933</v>
      </c>
      <c r="BP269" s="15">
        <f t="shared" ca="1" si="129"/>
        <v>98827.285635228007</v>
      </c>
      <c r="BQ269" s="15">
        <f ca="1">Inputs!$B$20*EXP($B$10-0.5*C$7^2+C$7*AJ269)</f>
        <v>3284.3949156683448</v>
      </c>
      <c r="BR269" s="15">
        <f t="shared" ca="1" si="130"/>
        <v>7689.5932195993528</v>
      </c>
      <c r="BS269" s="15">
        <f t="shared" ca="1" si="131"/>
        <v>7719.1765462014355</v>
      </c>
      <c r="BT269" s="15">
        <f t="shared" ca="1" si="132"/>
        <v>10745.850709458227</v>
      </c>
      <c r="BU269" s="15">
        <f t="shared" ca="1" si="133"/>
        <v>9514.5904954442067</v>
      </c>
      <c r="BV269" s="15">
        <f t="shared" ca="1" si="134"/>
        <v>8926.2894452397268</v>
      </c>
      <c r="BW269" s="15">
        <f t="shared" ca="1" si="135"/>
        <v>13261.659057047989</v>
      </c>
      <c r="BX269" s="15">
        <f t="shared" ca="1" si="136"/>
        <v>21681.713675453186</v>
      </c>
      <c r="BY269" s="15">
        <f t="shared" ca="1" si="137"/>
        <v>33528.838988170195</v>
      </c>
      <c r="BZ269" s="15">
        <f t="shared" ca="1" si="138"/>
        <v>42752.074626509864</v>
      </c>
      <c r="CA269" s="15">
        <f t="shared" ca="1" si="139"/>
        <v>71994.595713215007</v>
      </c>
      <c r="CB269" s="15">
        <f ca="1">(AU269*DCF!C$10-DCF!C$5*MAX(AU269*DCF!C$10,0)-MAX(AU269-Inputs!$B$6,0)/Inputs!$B$10)*DCF!C$6</f>
        <v>1029.7068164253419</v>
      </c>
      <c r="CC269" s="15">
        <f ca="1">(AV269*DCF!D$10-DCF!D$5*MAX(AV269*DCF!D$10,0)-MAX(AV269-AU269,0)/Inputs!$B$10)*DCF!D$6</f>
        <v>977.30699392975112</v>
      </c>
      <c r="CD269" s="15">
        <f ca="1">(AW269*DCF!E$10-DCF!E$5*MAX(AW269*DCF!E$10,0)-MAX(AW269-AV269,0)/Inputs!$B$10)*DCF!E$6</f>
        <v>962.17166608165303</v>
      </c>
      <c r="CE269" s="15">
        <f ca="1">(AX269*DCF!F$10-DCF!F$5*MAX(AX269*DCF!F$10,0)-MAX(AX269-AW269,0)/Inputs!$B$10)*DCF!F$6</f>
        <v>1166.3419192580536</v>
      </c>
      <c r="CF269" s="15">
        <f ca="1">(AY269*DCF!G$10-DCF!G$5*MAX(AY269*DCF!G$10,0)-MAX(AY269-AX269,0)/Inputs!$B$10)*DCF!G$6</f>
        <v>1647.1797224988914</v>
      </c>
      <c r="CG269" s="15">
        <f ca="1">(AZ269*DCF!H$10-DCF!H$5*MAX(AZ269*DCF!H$10,0)-MAX(AZ269-AY269,0)/Inputs!$B$10)*DCF!H$6</f>
        <v>2140.6821821738195</v>
      </c>
      <c r="CH269" s="15">
        <f ca="1">(BA269*DCF!I$10-DCF!I$5*MAX(BA269*DCF!I$10,0)-MAX(BA269-AZ269,0)/Inputs!$B$10)*DCF!I$6</f>
        <v>2054.4409998574015</v>
      </c>
      <c r="CI269" s="15">
        <f ca="1">(BB269*DCF!J$10-DCF!J$5*MAX(BB269*DCF!J$10,0)-MAX(BB269-BA269,0)/Inputs!$B$10)*DCF!J$6</f>
        <v>2307.9773659036259</v>
      </c>
      <c r="CJ269" s="15">
        <f ca="1">(BC269*DCF!K$10-DCF!K$5*MAX(BC269*DCF!K$10,0)-MAX(BC269-BB269,0)/Inputs!$B$10)*DCF!K$6</f>
        <v>2521.9996921626025</v>
      </c>
      <c r="CK269" s="15">
        <f ca="1">(BD269*DCF!L$10-DCF!L$5*MAX(BD269*DCF!L$10,0)-MAX(BD269-BC269,0)/Inputs!$B$10)*DCF!L$6</f>
        <v>2698.8237569697985</v>
      </c>
      <c r="CL269" s="15">
        <f ca="1">(BE269*DCF!M$10-DCF!M$5*MAX(BE269*DCF!M$10,0)-MAX(BE269-BD269,0)/Inputs!$B$10)*DCF!M$6</f>
        <v>2864.5104711675262</v>
      </c>
      <c r="CM269" s="15">
        <f ca="1">(BF269*DCF!C$28-DCF!C$5*MAX(BF269*DCF!C$28,0)-MAX(BF269-Inputs!$B$13,0)/Inputs!$B$17)*DCF!C$6</f>
        <v>3527.8504785425671</v>
      </c>
      <c r="CN269" s="15">
        <f ca="1">(BG269*DCF!D$28-DCF!D$5*MAX(BG269*DCF!D$28,0)-MAX(BG269-BF269,0)/Inputs!$B$17)*DCF!D$6</f>
        <v>3612.9818607433085</v>
      </c>
      <c r="CO269" s="15">
        <f ca="1">(BH269*DCF!E$28-DCF!E$5*MAX(BH269*DCF!E$28,0)-MAX(BH269-BG269,0)/Inputs!$B$17)*DCF!E$6</f>
        <v>3855.6949809785988</v>
      </c>
      <c r="CP269" s="15">
        <f ca="1">(BI269*DCF!F$28-DCF!F$5*MAX(BI269*DCF!F$28,0)-MAX(BI269-BH269,0)/Inputs!$B$17)*DCF!F$6</f>
        <v>4757.1126586402006</v>
      </c>
      <c r="CQ269" s="15">
        <f ca="1">(BJ269*DCF!G$28-DCF!G$5*MAX(BJ269*DCF!G$28,0)-MAX(BJ269-BI269,0)/Inputs!$B$17)*DCF!G$6</f>
        <v>5934.9538221695648</v>
      </c>
      <c r="CR269" s="15">
        <f ca="1">(BK269*DCF!H$28-DCF!H$5*MAX(BK269*DCF!H$28,0)-MAX(BK269-BJ269,0)/Inputs!$B$17)*DCF!H$6</f>
        <v>6861.7740267928448</v>
      </c>
      <c r="CS269" s="15">
        <f ca="1">(BL269*DCF!I$28-DCF!I$5*MAX(BL269*DCF!I$28,0)-MAX(BL269-BK269,0)/Inputs!$B$17)*DCF!I$6</f>
        <v>8559.9153423453154</v>
      </c>
      <c r="CT269" s="15">
        <f ca="1">(BM269*DCF!J$28-DCF!J$5*MAX(BM269*DCF!J$28,0)-MAX(BM269-BL269,0)/Inputs!$B$17)*DCF!J$6</f>
        <v>10854.027794371659</v>
      </c>
      <c r="CU269" s="15">
        <f ca="1">(BN269*DCF!K$28-DCF!K$5*MAX(BN269*DCF!K$28,0)-MAX(BN269-BM269,0)/Inputs!$B$17)*DCF!K$6</f>
        <v>12412.063360168577</v>
      </c>
      <c r="CV269" s="15">
        <f ca="1">(BO269*DCF!L$28-DCF!L$5*MAX(BO269*DCF!L$28,0)-MAX(BO269-BN269,0)/Inputs!$B$17)*DCF!L$6</f>
        <v>14264.88489621577</v>
      </c>
      <c r="CW269" s="15">
        <f ca="1">(BP269*DCF!M$28-DCF!M$5*MAX(BP269*DCF!M$28,0)-MAX(BP269-BO269,0)/Inputs!$B$17)*DCF!M$6</f>
        <v>16663.40772863396</v>
      </c>
      <c r="CX269" s="15">
        <f ca="1">(BQ269*DCF!C$46-DCF!C$5*MAX(BQ269*DCF!C$46,0)-MAX(BQ269-Inputs!$B$20,0)/Inputs!$B$24)*DCF!C$6</f>
        <v>-797.04035727598944</v>
      </c>
      <c r="CY269" s="15">
        <f ca="1">(BR269*DCF!D$46-DCF!D$5*MAX(BR269*DCF!D$46,0)-MAX(BR269-BQ269,0)/Inputs!$B$24)*DCF!D$6</f>
        <v>-3192.0957887751279</v>
      </c>
      <c r="CZ269" s="15">
        <f ca="1">(BS269*DCF!E$46-DCF!E$5*MAX(BS269*DCF!E$46,0)-MAX(BS269-BR269,0)/Inputs!$B$24)*DCF!E$6</f>
        <v>-924.4669996134819</v>
      </c>
      <c r="DA269" s="15">
        <f ca="1">(BT269*DCF!F$46-DCF!F$5*MAX(BT269*DCF!F$46,0)-MAX(BT269-BS269,0)/Inputs!$B$24)*DCF!F$6</f>
        <v>-1884.6885324245034</v>
      </c>
      <c r="DB269" s="15">
        <f ca="1">(BU269*DCF!G$46-DCF!G$5*MAX(BU269*DCF!G$46,0)-MAX(BU269-BT269,0)/Inputs!$B$24)*DCF!G$6</f>
        <v>-320.05202573127849</v>
      </c>
      <c r="DC269" s="15">
        <f ca="1">(BV269*DCF!H$46-DCF!H$5*MAX(BV269*DCF!H$46,0)-MAX(BV269-BU269,0)/Inputs!$B$24)*DCF!H$6</f>
        <v>0</v>
      </c>
      <c r="DD269" s="15">
        <f ca="1">(BW269*DCF!I$46-DCF!I$5*MAX(BW269*DCF!I$46,0)-MAX(BW269-BV269,0)/Inputs!$B$24)*DCF!I$6</f>
        <v>-938.23374364531674</v>
      </c>
      <c r="DE269" s="15">
        <f ca="1">(BX269*DCF!J$46-DCF!J$5*MAX(BX269*DCF!J$46,0)-MAX(BX269-BW269,0)/Inputs!$B$24)*DCF!J$6</f>
        <v>-1323.373006632984</v>
      </c>
      <c r="DF269" s="15">
        <f ca="1">(BY269*DCF!K$46-DCF!K$5*MAX(BY269*DCF!K$46,0)-MAX(BY269-BX269,0)/Inputs!$B$24)*DCF!K$6</f>
        <v>-986.95104354026478</v>
      </c>
      <c r="DG269" s="15">
        <f ca="1">(BZ269*DCF!L$46-DCF!L$5*MAX(BZ269*DCF!L$46,0)-MAX(BZ269-BY269,0)/Inputs!$B$24)*DCF!L$6</f>
        <v>868.00451928295786</v>
      </c>
      <c r="DH269" s="15">
        <f ca="1">(CA269*DCF!M$46-DCF!M$5*MAX(CA269*DCF!M$46,0)-MAX(CA269-BZ269,0)/Inputs!$B$24)*DCF!M$6</f>
        <v>-469.23660850805425</v>
      </c>
      <c r="DI269" s="15">
        <f ca="1">SUM(CB269:CL269)+BE269*DCF!M$10*(1+Inputs!$B$30)*(1-Inputs!$B$33)*(1-Inputs!$B$30/Inputs!$B$31)/(Inputs!$B$29-Inputs!$B$30)*DCF!M$6</f>
        <v>91204.618663296831</v>
      </c>
      <c r="DJ269" s="15">
        <f ca="1">SUM(CM269:CW269)+BP269*DCF!M$28*(1+Inputs!$B$30)*(1-Inputs!$B$33)*(1-Inputs!$B$30/Inputs!$B$31)/(Inputs!$B$29-Inputs!$B$30)*DCF!M$6</f>
        <v>458021.52398746903</v>
      </c>
      <c r="DK269" s="15">
        <f ca="1">SUM(CX269:DH269)+CA269*DCF!M$46*(1+Inputs!$B$30)*(1-Inputs!$B$33)*(1-Inputs!$B$30/Inputs!$B$31)/(Inputs!$B$29-Inputs!$B$30)*DCF!M$6</f>
        <v>101344.03969082871</v>
      </c>
      <c r="DM269" s="15">
        <f ca="1">DI269+DJ269+DK269+Inputs!$B$34+Inputs!$B$36-Inputs!$B$35</f>
        <v>727421.18234159448</v>
      </c>
    </row>
    <row r="270" spans="1:117" x14ac:dyDescent="0.75">
      <c r="A270" s="11">
        <v>257</v>
      </c>
      <c r="C270" s="23">
        <f t="shared" ca="1" si="145"/>
        <v>0.55613515968584171</v>
      </c>
      <c r="D270" s="23">
        <f t="shared" ca="1" si="145"/>
        <v>0.61968002771729125</v>
      </c>
      <c r="E270" s="23">
        <f t="shared" ca="1" si="145"/>
        <v>0.15821738598872453</v>
      </c>
      <c r="F270" s="23">
        <f t="shared" ca="1" si="145"/>
        <v>1.9095606896954693</v>
      </c>
      <c r="G270" s="23">
        <f t="shared" ca="1" si="145"/>
        <v>0.27608697295182261</v>
      </c>
      <c r="H270" s="23">
        <f t="shared" ca="1" si="145"/>
        <v>-0.3804266445139966</v>
      </c>
      <c r="I270" s="23">
        <f t="shared" ca="1" si="145"/>
        <v>-0.70237147904505315</v>
      </c>
      <c r="J270" s="23">
        <f t="shared" ca="1" si="145"/>
        <v>1.5933008961425885E-2</v>
      </c>
      <c r="K270" s="23">
        <f t="shared" ca="1" si="145"/>
        <v>-0.94714708099586009</v>
      </c>
      <c r="L270" s="23">
        <f t="shared" ca="1" si="145"/>
        <v>1.1996122602122947</v>
      </c>
      <c r="M270" s="23">
        <f t="shared" ca="1" si="145"/>
        <v>-0.66742890404366362</v>
      </c>
      <c r="N270" s="23">
        <f ca="1">SQRT(Inputs!$B$38)*C270+SQRT(1-Inputs!$B$38)*_xlfn.NORM.S.INV(RAND())</f>
        <v>-7.6525870596895418E-2</v>
      </c>
      <c r="O270" s="23">
        <f ca="1">SQRT(Inputs!$B$38)*D270+SQRT(1-Inputs!$B$38)*_xlfn.NORM.S.INV(RAND())</f>
        <v>1.4962691364349623</v>
      </c>
      <c r="P270" s="23">
        <f ca="1">SQRT(Inputs!$B$38)*E270+SQRT(1-Inputs!$B$38)*_xlfn.NORM.S.INV(RAND())</f>
        <v>0.2155355439010459</v>
      </c>
      <c r="Q270" s="23">
        <f ca="1">SQRT(Inputs!$B$38)*F270+SQRT(1-Inputs!$B$38)*_xlfn.NORM.S.INV(RAND())</f>
        <v>0.81769485662950836</v>
      </c>
      <c r="R270" s="23">
        <f ca="1">SQRT(Inputs!$B$38)*G270+SQRT(1-Inputs!$B$38)*_xlfn.NORM.S.INV(RAND())</f>
        <v>-0.84353014422357053</v>
      </c>
      <c r="S270" s="23">
        <f ca="1">SQRT(Inputs!$B$38)*H270+SQRT(1-Inputs!$B$38)*_xlfn.NORM.S.INV(RAND())</f>
        <v>0.42749389609889349</v>
      </c>
      <c r="T270" s="23">
        <f ca="1">SQRT(Inputs!$B$38)*I270+SQRT(1-Inputs!$B$38)*_xlfn.NORM.S.INV(RAND())</f>
        <v>-0.66199883891264366</v>
      </c>
      <c r="U270" s="23">
        <f ca="1">SQRT(Inputs!$B$38)*J270+SQRT(1-Inputs!$B$38)*_xlfn.NORM.S.INV(RAND())</f>
        <v>0.78696000728049842</v>
      </c>
      <c r="V270" s="23">
        <f ca="1">SQRT(Inputs!$B$38)*K270+SQRT(1-Inputs!$B$38)*_xlfn.NORM.S.INV(RAND())</f>
        <v>-0.7008986244534452</v>
      </c>
      <c r="W270" s="23">
        <f ca="1">SQRT(Inputs!$B$38)*L270+SQRT(1-Inputs!$B$38)*_xlfn.NORM.S.INV(RAND())</f>
        <v>3.5272808521853216E-2</v>
      </c>
      <c r="X270" s="23">
        <f ca="1">SQRT(Inputs!$B$38)*M270+SQRT(1-Inputs!$B$38)*_xlfn.NORM.S.INV(RAND())</f>
        <v>-6.228311690068572E-2</v>
      </c>
      <c r="Y270" s="23">
        <f ca="1">SQRT(Inputs!$B$38)*C270+SQRT(1-Inputs!$B$38)*_xlfn.NORM.S.INV(RAND())</f>
        <v>-0.11661629872343293</v>
      </c>
      <c r="Z270" s="23">
        <f ca="1">SQRT(Inputs!$B$38)*D270+SQRT(1-Inputs!$B$38)*_xlfn.NORM.S.INV(RAND())</f>
        <v>0.46991988211491897</v>
      </c>
      <c r="AA270" s="23">
        <f ca="1">SQRT(Inputs!$B$38)*E270+SQRT(1-Inputs!$B$38)*_xlfn.NORM.S.INV(RAND())</f>
        <v>-0.14963045658762159</v>
      </c>
      <c r="AB270" s="23">
        <f ca="1">SQRT(Inputs!$B$38)*F270+SQRT(1-Inputs!$B$38)*_xlfn.NORM.S.INV(RAND())</f>
        <v>2.2212343586690566</v>
      </c>
      <c r="AC270" s="23">
        <f ca="1">SQRT(Inputs!$B$38)*G270+SQRT(1-Inputs!$B$38)*_xlfn.NORM.S.INV(RAND())</f>
        <v>0.32723004813602813</v>
      </c>
      <c r="AD270" s="23">
        <f ca="1">SQRT(Inputs!$B$38)*H270+SQRT(1-Inputs!$B$38)*_xlfn.NORM.S.INV(RAND())</f>
        <v>-0.9592126718300118</v>
      </c>
      <c r="AE270" s="23">
        <f ca="1">SQRT(Inputs!$B$38)*I270+SQRT(1-Inputs!$B$38)*_xlfn.NORM.S.INV(RAND())</f>
        <v>-0.83789323139415117</v>
      </c>
      <c r="AF270" s="23">
        <f ca="1">SQRT(Inputs!$B$38)*J270+SQRT(1-Inputs!$B$38)*_xlfn.NORM.S.INV(RAND())</f>
        <v>0.21087567215884978</v>
      </c>
      <c r="AG270" s="23">
        <f ca="1">SQRT(Inputs!$B$38)*K270+SQRT(1-Inputs!$B$38)*_xlfn.NORM.S.INV(RAND())</f>
        <v>-0.11938251663472721</v>
      </c>
      <c r="AH270" s="23">
        <f ca="1">SQRT(Inputs!$B$38)*L270+SQRT(1-Inputs!$B$38)*_xlfn.NORM.S.INV(RAND())</f>
        <v>0.63066976112055673</v>
      </c>
      <c r="AI270" s="23">
        <f ca="1">SQRT(Inputs!$B$38)*M270+SQRT(1-Inputs!$B$38)*_xlfn.NORM.S.INV(RAND())</f>
        <v>0.46162633230590305</v>
      </c>
      <c r="AJ270" s="23">
        <f ca="1">SQRT(Inputs!$B$38)*C270+SQRT(1-Inputs!$B$38)*_xlfn.NORM.S.INV(RAND())</f>
        <v>-0.8406111467962214</v>
      </c>
      <c r="AK270" s="23">
        <f ca="1">SQRT(Inputs!$B$38)*D270+SQRT(1-Inputs!$B$38)*_xlfn.NORM.S.INV(RAND())</f>
        <v>7.5621013811468019E-2</v>
      </c>
      <c r="AL270" s="23">
        <f ca="1">SQRT(Inputs!$B$38)*E270+SQRT(1-Inputs!$B$38)*_xlfn.NORM.S.INV(RAND())</f>
        <v>0.68965486597624681</v>
      </c>
      <c r="AM270" s="23">
        <f ca="1">SQRT(Inputs!$B$38)*F270+SQRT(1-Inputs!$B$38)*_xlfn.NORM.S.INV(RAND())</f>
        <v>1.7481422510070197</v>
      </c>
      <c r="AN270" s="23">
        <f ca="1">SQRT(Inputs!$B$38)*G270+SQRT(1-Inputs!$B$38)*_xlfn.NORM.S.INV(RAND())</f>
        <v>-0.23759050972546</v>
      </c>
      <c r="AO270" s="23">
        <f ca="1">SQRT(Inputs!$B$38)*H270+SQRT(1-Inputs!$B$38)*_xlfn.NORM.S.INV(RAND())</f>
        <v>-1.1381349529769575</v>
      </c>
      <c r="AP270" s="23">
        <f ca="1">SQRT(Inputs!$B$38)*I270+SQRT(1-Inputs!$B$38)*_xlfn.NORM.S.INV(RAND())</f>
        <v>-0.78814133530544761</v>
      </c>
      <c r="AQ270" s="23">
        <f ca="1">SQRT(Inputs!$B$38)*J270+SQRT(1-Inputs!$B$38)*_xlfn.NORM.S.INV(RAND())</f>
        <v>-0.81673895315911216</v>
      </c>
      <c r="AR270" s="23">
        <f ca="1">SQRT(Inputs!$B$38)*K270+SQRT(1-Inputs!$B$38)*_xlfn.NORM.S.INV(RAND())</f>
        <v>-1.6603727360125937</v>
      </c>
      <c r="AS270" s="23">
        <f ca="1">SQRT(Inputs!$B$38)*L270+SQRT(1-Inputs!$B$38)*_xlfn.NORM.S.INV(RAND())</f>
        <v>-0.11414928687643033</v>
      </c>
      <c r="AT270" s="23">
        <f ca="1">SQRT(Inputs!$B$38)*M270+SQRT(1-Inputs!$B$38)*_xlfn.NORM.S.INV(RAND())</f>
        <v>1.3297248327790188</v>
      </c>
      <c r="AU270" s="15">
        <f ca="1">Inputs!$B$6*EXP($B$8-0.5*C$5^2+C$5*N270)</f>
        <v>4901.1489596525489</v>
      </c>
      <c r="AV270" s="15">
        <f t="shared" ref="AV270:AV333" ca="1" si="146">AU270*EXP($B$8-0.5*D$5^2+D$5*O270)</f>
        <v>7433.9101959615782</v>
      </c>
      <c r="AW270" s="15">
        <f t="shared" ref="AW270:AW333" ca="1" si="147">AV270*EXP($B$8-0.5*E$5^2+E$5*P270)</f>
        <v>9331.7195341567131</v>
      </c>
      <c r="AX270" s="15">
        <f t="shared" ref="AX270:AX333" ca="1" si="148">AW270*EXP($B$8-0.5*F$5^2+F$5*Q270)</f>
        <v>12618.503381628072</v>
      </c>
      <c r="AY270" s="15">
        <f t="shared" ref="AY270:AY333" ca="1" si="149">AX270*EXP($B$8-0.5*G$5^2+G$5*R270)</f>
        <v>13974.335697650069</v>
      </c>
      <c r="AZ270" s="15">
        <f t="shared" ref="AZ270:AZ333" ca="1" si="150">AY270*EXP($B$8-0.5*H$5^2+H$5*S270)</f>
        <v>17914.793192356137</v>
      </c>
      <c r="BA270" s="15">
        <f t="shared" ref="BA270:BA333" ca="1" si="151">AZ270*EXP($B$8-0.5*I$5^2+I$5*T270)</f>
        <v>20455.616094029327</v>
      </c>
      <c r="BB270" s="15">
        <f t="shared" ref="BB270:BB333" ca="1" si="152">BA270*EXP($B$8-0.5*J$5^2+J$5*U270)</f>
        <v>27098.430834466497</v>
      </c>
      <c r="BC270" s="15">
        <f t="shared" ref="BC270:BC333" ca="1" si="153">BB270*EXP($B$8-0.5*K$5^2+K$5*V270)</f>
        <v>31017.489861631995</v>
      </c>
      <c r="BD270" s="15">
        <f t="shared" ref="BD270:BD333" ca="1" si="154">BC270*EXP($B$8-0.5*L$5^2+L$5*W270)</f>
        <v>38124.924374850903</v>
      </c>
      <c r="BE270" s="15">
        <f t="shared" ref="BE270:BE333" ca="1" si="155">BD270*EXP($B$8-0.5*M$5^2+M$5*X270)</f>
        <v>46452.940154884309</v>
      </c>
      <c r="BF270" s="15">
        <f ca="1">Inputs!$B$13*EXP($B$9-0.5*C$6^2+C$6*Y270)</f>
        <v>13514.930540827634</v>
      </c>
      <c r="BG270" s="15">
        <f t="shared" ref="BG270:BG333" ca="1" si="156">BF270*EXP($B$9-0.5*D$6^2+D$6*Z270)</f>
        <v>17928.655471944861</v>
      </c>
      <c r="BH270" s="15">
        <f t="shared" ref="BH270:BH333" ca="1" si="157">BG270*EXP($B$9-0.5*E$6^2+E$6*AA270)</f>
        <v>21368.573464957961</v>
      </c>
      <c r="BI270" s="15">
        <f t="shared" ref="BI270:BI333" ca="1" si="158">BH270*EXP($B$9-0.5*F$6^2+F$6*AB270)</f>
        <v>36820.678757386551</v>
      </c>
      <c r="BJ270" s="15">
        <f t="shared" ref="BJ270:BJ333" ca="1" si="159">BI270*EXP($B$9-0.5*G$6^2+G$6*AC270)</f>
        <v>47319.953866463831</v>
      </c>
      <c r="BK270" s="15">
        <f t="shared" ref="BK270:BK333" ca="1" si="160">BJ270*EXP($B$9-0.5*H$6^2+H$6*AD270)</f>
        <v>50966.413265089985</v>
      </c>
      <c r="BL270" s="15">
        <f t="shared" ref="BL270:BL333" ca="1" si="161">BK270*EXP($B$9-0.5*I$6^2+I$6*AE270)</f>
        <v>56164.14554488827</v>
      </c>
      <c r="BM270" s="15">
        <f t="shared" ref="BM270:BM333" ca="1" si="162">BL270*EXP($B$9-0.5*J$6^2+J$6*AF270)</f>
        <v>70870.309091713847</v>
      </c>
      <c r="BN270" s="15">
        <f t="shared" ref="BN270:BN333" ca="1" si="163">BM270*EXP($B$9-0.5*K$6^2+K$6*AG270)</f>
        <v>85923.521964663756</v>
      </c>
      <c r="BO270" s="15">
        <f t="shared" ref="BO270:BO333" ca="1" si="164">BN270*EXP($B$9-0.5*L$6^2+L$6*AH270)</f>
        <v>113761.43695721011</v>
      </c>
      <c r="BP270" s="15">
        <f t="shared" ref="BP270:BP333" ca="1" si="165">BO270*EXP($B$9-0.5*M$6^2+M$6*AI270)</f>
        <v>147536.97559049702</v>
      </c>
      <c r="BQ270" s="15">
        <f ca="1">Inputs!$B$20*EXP($B$10-0.5*C$7^2+C$7*AJ270)</f>
        <v>3183.6335980138483</v>
      </c>
      <c r="BR270" s="15">
        <f t="shared" ref="BR270:BR333" ca="1" si="166">BQ270*EXP($B$10-0.5*D$7^2+D$7*AK270)</f>
        <v>4424.7794098116829</v>
      </c>
      <c r="BS270" s="15">
        <f t="shared" ref="BS270:BS333" ca="1" si="167">BR270*EXP($B$10-0.5*E$7^2+E$7*AL270)</f>
        <v>7386.5339424384065</v>
      </c>
      <c r="BT270" s="15">
        <f t="shared" ref="BT270:BT333" ca="1" si="168">BS270*EXP($B$10-0.5*F$7^2+F$7*AM270)</f>
        <v>16110.216361462357</v>
      </c>
      <c r="BU270" s="15">
        <f t="shared" ref="BU270:BU333" ca="1" si="169">BT270*EXP($B$10-0.5*G$7^2+G$7*AN270)</f>
        <v>21079.462571822223</v>
      </c>
      <c r="BV270" s="15">
        <f t="shared" ref="BV270:BV333" ca="1" si="170">BU270*EXP($B$10-0.5*H$7^2+H$7*AO270)</f>
        <v>22694.200381723942</v>
      </c>
      <c r="BW270" s="15">
        <f t="shared" ref="BW270:BW333" ca="1" si="171">BV270*EXP($B$10-0.5*I$7^2+I$7*AP270)</f>
        <v>26802.957513967282</v>
      </c>
      <c r="BX270" s="15">
        <f t="shared" ref="BX270:BX333" ca="1" si="172">BW270*EXP($B$10-0.5*J$7^2+J$7*AQ270)</f>
        <v>31826.278544394914</v>
      </c>
      <c r="BY270" s="15">
        <f t="shared" ref="BY270:BY333" ca="1" si="173">BX270*EXP($B$10-0.5*K$7^2+K$7*AR270)</f>
        <v>32457.4318433648</v>
      </c>
      <c r="BZ270" s="15">
        <f t="shared" ref="BZ270:BZ333" ca="1" si="174">BY270*EXP($B$10-0.5*L$7^2+L$7*AS270)</f>
        <v>44596.596987089732</v>
      </c>
      <c r="CA270" s="15">
        <f t="shared" ref="CA270:CA333" ca="1" si="175">BZ270*EXP($B$10-0.5*M$7^2+M$7*AT270)</f>
        <v>79342.345173470298</v>
      </c>
      <c r="CB270" s="15">
        <f ca="1">(AU270*DCF!C$10-DCF!C$5*MAX(AU270*DCF!C$10,0)-MAX(AU270-Inputs!$B$6,0)/Inputs!$B$10)*DCF!C$6</f>
        <v>1043.509889463174</v>
      </c>
      <c r="CC270" s="15">
        <f ca="1">(AV270*DCF!D$10-DCF!D$5*MAX(AV270*DCF!D$10,0)-MAX(AV270-AU270,0)/Inputs!$B$10)*DCF!D$6</f>
        <v>1194.4177067737892</v>
      </c>
      <c r="CD270" s="15">
        <f ca="1">(AW270*DCF!E$10-DCF!E$5*MAX(AW270*DCF!E$10,0)-MAX(AW270-AV270,0)/Inputs!$B$10)*DCF!E$6</f>
        <v>1727.0802375344849</v>
      </c>
      <c r="CE270" s="15">
        <f ca="1">(AX270*DCF!F$10-DCF!F$5*MAX(AX270*DCF!F$10,0)-MAX(AX270-AW270,0)/Inputs!$B$10)*DCF!F$6</f>
        <v>2070.7009485820217</v>
      </c>
      <c r="CF270" s="15">
        <f ca="1">(AY270*DCF!G$10-DCF!G$5*MAX(AY270*DCF!G$10,0)-MAX(AY270-AX270,0)/Inputs!$B$10)*DCF!G$6</f>
        <v>2618.6556079984216</v>
      </c>
      <c r="CG270" s="15">
        <f ca="1">(AZ270*DCF!H$10-DCF!H$5*MAX(AZ270*DCF!H$10,0)-MAX(AZ270-AY270,0)/Inputs!$B$10)*DCF!H$6</f>
        <v>2778.4710780271303</v>
      </c>
      <c r="CH270" s="15">
        <f ca="1">(BA270*DCF!I$10-DCF!I$5*MAX(BA270*DCF!I$10,0)-MAX(BA270-AZ270,0)/Inputs!$B$10)*DCF!I$6</f>
        <v>3319.7108589660256</v>
      </c>
      <c r="CI270" s="15">
        <f ca="1">(BB270*DCF!J$10-DCF!J$5*MAX(BB270*DCF!J$10,0)-MAX(BB270-BA270,0)/Inputs!$B$10)*DCF!J$6</f>
        <v>3643.5444992305261</v>
      </c>
      <c r="CJ270" s="15">
        <f ca="1">(BC270*DCF!K$10-DCF!K$5*MAX(BC270*DCF!K$10,0)-MAX(BC270-BB270,0)/Inputs!$B$10)*DCF!K$6</f>
        <v>4444.709119207535</v>
      </c>
      <c r="CK270" s="15">
        <f ca="1">(BD270*DCF!L$10-DCF!L$5*MAX(BD270*DCF!L$10,0)-MAX(BD270-BC270,0)/Inputs!$B$10)*DCF!L$6</f>
        <v>4830.8572160872345</v>
      </c>
      <c r="CL270" s="15">
        <f ca="1">(BE270*DCF!M$10-DCF!M$5*MAX(BE270*DCF!M$10,0)-MAX(BE270-BD270,0)/Inputs!$B$10)*DCF!M$6</f>
        <v>5560.2402113437993</v>
      </c>
      <c r="CM270" s="15">
        <f ca="1">(BF270*DCF!C$28-DCF!C$5*MAX(BF270*DCF!C$28,0)-MAX(BF270-Inputs!$B$13,0)/Inputs!$B$17)*DCF!C$6</f>
        <v>3633.2292444376053</v>
      </c>
      <c r="CN270" s="15">
        <f ca="1">(BG270*DCF!D$28-DCF!D$5*MAX(BG270*DCF!D$28,0)-MAX(BG270-BF270,0)/Inputs!$B$17)*DCF!D$6</f>
        <v>4338.7526441656773</v>
      </c>
      <c r="CO270" s="15">
        <f ca="1">(BH270*DCF!E$28-DCF!E$5*MAX(BH270*DCF!E$28,0)-MAX(BH270-BG270,0)/Inputs!$B$17)*DCF!E$6</f>
        <v>5374.0000168703054</v>
      </c>
      <c r="CP270" s="15">
        <f ca="1">(BI270*DCF!F$28-DCF!F$5*MAX(BI270*DCF!F$28,0)-MAX(BI270-BH270,0)/Inputs!$B$17)*DCF!F$6</f>
        <v>7182.544386552895</v>
      </c>
      <c r="CQ270" s="15">
        <f ca="1">(BJ270*DCF!G$28-DCF!G$5*MAX(BJ270*DCF!G$28,0)-MAX(BJ270-BI270,0)/Inputs!$B$17)*DCF!G$6</f>
        <v>10511.64669293625</v>
      </c>
      <c r="CR270" s="15">
        <f ca="1">(BK270*DCF!H$28-DCF!H$5*MAX(BK270*DCF!H$28,0)-MAX(BK270-BJ270,0)/Inputs!$B$17)*DCF!H$6</f>
        <v>12037.998841093104</v>
      </c>
      <c r="CS270" s="15">
        <f ca="1">(BL270*DCF!I$28-DCF!I$5*MAX(BL270*DCF!I$28,0)-MAX(BL270-BK270,0)/Inputs!$B$17)*DCF!I$6</f>
        <v>12461.135470678491</v>
      </c>
      <c r="CT270" s="15">
        <f ca="1">(BM270*DCF!J$28-DCF!J$5*MAX(BM270*DCF!J$28,0)-MAX(BM270-BL270,0)/Inputs!$B$17)*DCF!J$6</f>
        <v>13860.045172941402</v>
      </c>
      <c r="CU270" s="15">
        <f ca="1">(BN270*DCF!K$28-DCF!K$5*MAX(BN270*DCF!K$28,0)-MAX(BN270-BM270,0)/Inputs!$B$17)*DCF!K$6</f>
        <v>16301.789090063729</v>
      </c>
      <c r="CV270" s="15">
        <f ca="1">(BO270*DCF!L$28-DCF!L$5*MAX(BO270*DCF!L$28,0)-MAX(BO270-BN270,0)/Inputs!$B$17)*DCF!L$6</f>
        <v>19547.888010413833</v>
      </c>
      <c r="CW270" s="15">
        <f ca="1">(BP270*DCF!M$28-DCF!M$5*MAX(BP270*DCF!M$28,0)-MAX(BP270-BO270,0)/Inputs!$B$17)*DCF!M$6</f>
        <v>24228.67448527693</v>
      </c>
      <c r="CX270" s="15">
        <f ca="1">(BQ270*DCF!C$46-DCF!C$5*MAX(BQ270*DCF!C$46,0)-MAX(BQ270-Inputs!$B$20,0)/Inputs!$B$24)*DCF!C$6</f>
        <v>-735.25025358287485</v>
      </c>
      <c r="CY270" s="15">
        <f ca="1">(BR270*DCF!D$46-DCF!D$5*MAX(BR270*DCF!D$46,0)-MAX(BR270-BQ270,0)/Inputs!$B$24)*DCF!D$6</f>
        <v>-1284.7932735136496</v>
      </c>
      <c r="CZ270" s="15">
        <f ca="1">(BS270*DCF!E$46-DCF!E$5*MAX(BS270*DCF!E$46,0)-MAX(BS270-BR270,0)/Inputs!$B$24)*DCF!E$6</f>
        <v>-2040.912600562652</v>
      </c>
      <c r="DA270" s="15">
        <f ca="1">(BT270*DCF!F$46-DCF!F$5*MAX(BT270*DCF!F$46,0)-MAX(BT270-BS270,0)/Inputs!$B$24)*DCF!F$6</f>
        <v>-4349.816357404351</v>
      </c>
      <c r="DB270" s="15">
        <f ca="1">(BU270*DCF!G$46-DCF!G$5*MAX(BU270*DCF!G$46,0)-MAX(BU270-BT270,0)/Inputs!$B$24)*DCF!G$6</f>
        <v>-2380.6277178314253</v>
      </c>
      <c r="DC270" s="15">
        <f ca="1">(BV270*DCF!H$46-DCF!H$5*MAX(BV270*DCF!H$46,0)-MAX(BV270-BU270,0)/Inputs!$B$24)*DCF!H$6</f>
        <v>-501.7698807642501</v>
      </c>
      <c r="DD270" s="15">
        <f ca="1">(BW270*DCF!I$46-DCF!I$5*MAX(BW270*DCF!I$46,0)-MAX(BW270-BV270,0)/Inputs!$B$24)*DCF!I$6</f>
        <v>-560.44053129701467</v>
      </c>
      <c r="DE270" s="15">
        <f ca="1">(BX270*DCF!J$46-DCF!J$5*MAX(BX270*DCF!J$46,0)-MAX(BX270-BW270,0)/Inputs!$B$24)*DCF!J$6</f>
        <v>2.9216810701763878</v>
      </c>
      <c r="DF270" s="15">
        <f ca="1">(BY270*DCF!K$46-DCF!K$5*MAX(BY270*DCF!K$46,0)-MAX(BY270-BX270,0)/Inputs!$B$24)*DCF!K$6</f>
        <v>1699.4609598587983</v>
      </c>
      <c r="DG270" s="15">
        <f ca="1">(BZ270*DCF!L$46-DCF!L$5*MAX(BZ270*DCF!L$46,0)-MAX(BZ270-BY270,0)/Inputs!$B$24)*DCF!L$6</f>
        <v>335.62326104405372</v>
      </c>
      <c r="DH270" s="15">
        <f ca="1">(CA270*DCF!M$46-DCF!M$5*MAX(CA270*DCF!M$46,0)-MAX(CA270-BZ270,0)/Inputs!$B$24)*DCF!M$6</f>
        <v>-1043.6856320544343</v>
      </c>
      <c r="DI270" s="15">
        <f ca="1">SUM(CB270:CL270)+BE270*DCF!M$10*(1+Inputs!$B$30)*(1-Inputs!$B$33)*(1-Inputs!$B$30/Inputs!$B$31)/(Inputs!$B$29-Inputs!$B$30)*DCF!M$6</f>
        <v>162511.04410079785</v>
      </c>
      <c r="DJ270" s="15">
        <f ca="1">SUM(CM270:CW270)+BP270*DCF!M$28*(1+Inputs!$B$30)*(1-Inputs!$B$33)*(1-Inputs!$B$30/Inputs!$B$31)/(Inputs!$B$29-Inputs!$B$30)*DCF!M$6</f>
        <v>676940.84277927165</v>
      </c>
      <c r="DK270" s="15">
        <f ca="1">SUM(CX270:DH270)+CA270*DCF!M$46*(1+Inputs!$B$30)*(1-Inputs!$B$33)*(1-Inputs!$B$30/Inputs!$B$31)/(Inputs!$B$29-Inputs!$B$30)*DCF!M$6</f>
        <v>111813.37399477632</v>
      </c>
      <c r="DM270" s="15">
        <f ca="1">DI270+DJ270+DK270+Inputs!$B$34+Inputs!$B$36-Inputs!$B$35</f>
        <v>1028116.2608748458</v>
      </c>
    </row>
    <row r="271" spans="1:117" x14ac:dyDescent="0.75">
      <c r="A271" s="11">
        <v>258</v>
      </c>
      <c r="C271" s="23">
        <f t="shared" ca="1" si="145"/>
        <v>-1.2728238532694049</v>
      </c>
      <c r="D271" s="23">
        <f t="shared" ca="1" si="145"/>
        <v>-0.49926825499799299</v>
      </c>
      <c r="E271" s="23">
        <f t="shared" ca="1" si="145"/>
        <v>-0.44424963754880303</v>
      </c>
      <c r="F271" s="23">
        <f t="shared" ca="1" si="145"/>
        <v>-0.67846254321749111</v>
      </c>
      <c r="G271" s="23">
        <f t="shared" ca="1" si="145"/>
        <v>-0.59195102801174471</v>
      </c>
      <c r="H271" s="23">
        <f t="shared" ca="1" si="145"/>
        <v>-1.2762350334521093</v>
      </c>
      <c r="I271" s="23">
        <f t="shared" ca="1" si="145"/>
        <v>-0.61287363047942689</v>
      </c>
      <c r="J271" s="23">
        <f t="shared" ca="1" si="145"/>
        <v>0.65993501562419132</v>
      </c>
      <c r="K271" s="23">
        <f t="shared" ca="1" si="145"/>
        <v>0.71684961788618973</v>
      </c>
      <c r="L271" s="23">
        <f t="shared" ca="1" si="145"/>
        <v>-1.1278735142048368</v>
      </c>
      <c r="M271" s="23">
        <f t="shared" ca="1" si="145"/>
        <v>-0.63471566376240207</v>
      </c>
      <c r="N271" s="23">
        <f ca="1">SQRT(Inputs!$B$38)*C271+SQRT(1-Inputs!$B$38)*_xlfn.NORM.S.INV(RAND())</f>
        <v>-4.8807882636837219E-2</v>
      </c>
      <c r="O271" s="23">
        <f ca="1">SQRT(Inputs!$B$38)*D271+SQRT(1-Inputs!$B$38)*_xlfn.NORM.S.INV(RAND())</f>
        <v>-0.31374860697925222</v>
      </c>
      <c r="P271" s="23">
        <f ca="1">SQRT(Inputs!$B$38)*E271+SQRT(1-Inputs!$B$38)*_xlfn.NORM.S.INV(RAND())</f>
        <v>-1.8460590534103432</v>
      </c>
      <c r="Q271" s="23">
        <f ca="1">SQRT(Inputs!$B$38)*F271+SQRT(1-Inputs!$B$38)*_xlfn.NORM.S.INV(RAND())</f>
        <v>-0.78822230269962124</v>
      </c>
      <c r="R271" s="23">
        <f ca="1">SQRT(Inputs!$B$38)*G271+SQRT(1-Inputs!$B$38)*_xlfn.NORM.S.INV(RAND())</f>
        <v>-1.4174543298878515</v>
      </c>
      <c r="S271" s="23">
        <f ca="1">SQRT(Inputs!$B$38)*H271+SQRT(1-Inputs!$B$38)*_xlfn.NORM.S.INV(RAND())</f>
        <v>-1.1985891920364571</v>
      </c>
      <c r="T271" s="23">
        <f ca="1">SQRT(Inputs!$B$38)*I271+SQRT(1-Inputs!$B$38)*_xlfn.NORM.S.INV(RAND())</f>
        <v>8.3813479639960164E-2</v>
      </c>
      <c r="U271" s="23">
        <f ca="1">SQRT(Inputs!$B$38)*J271+SQRT(1-Inputs!$B$38)*_xlfn.NORM.S.INV(RAND())</f>
        <v>1.0230700299250639</v>
      </c>
      <c r="V271" s="23">
        <f ca="1">SQRT(Inputs!$B$38)*K271+SQRT(1-Inputs!$B$38)*_xlfn.NORM.S.INV(RAND())</f>
        <v>0.83554037443220919</v>
      </c>
      <c r="W271" s="23">
        <f ca="1">SQRT(Inputs!$B$38)*L271+SQRT(1-Inputs!$B$38)*_xlfn.NORM.S.INV(RAND())</f>
        <v>-1.5374721765298864</v>
      </c>
      <c r="X271" s="23">
        <f ca="1">SQRT(Inputs!$B$38)*M271+SQRT(1-Inputs!$B$38)*_xlfn.NORM.S.INV(RAND())</f>
        <v>0.98918790242300347</v>
      </c>
      <c r="Y271" s="23">
        <f ca="1">SQRT(Inputs!$B$38)*C271+SQRT(1-Inputs!$B$38)*_xlfn.NORM.S.INV(RAND())</f>
        <v>-1.8242424319690507</v>
      </c>
      <c r="Z271" s="23">
        <f ca="1">SQRT(Inputs!$B$38)*D271+SQRT(1-Inputs!$B$38)*_xlfn.NORM.S.INV(RAND())</f>
        <v>-0.97691391412677686</v>
      </c>
      <c r="AA271" s="23">
        <f ca="1">SQRT(Inputs!$B$38)*E271+SQRT(1-Inputs!$B$38)*_xlfn.NORM.S.INV(RAND())</f>
        <v>-8.3892108288253914E-2</v>
      </c>
      <c r="AB271" s="23">
        <f ca="1">SQRT(Inputs!$B$38)*F271+SQRT(1-Inputs!$B$38)*_xlfn.NORM.S.INV(RAND())</f>
        <v>-0.44319750272646563</v>
      </c>
      <c r="AC271" s="23">
        <f ca="1">SQRT(Inputs!$B$38)*G271+SQRT(1-Inputs!$B$38)*_xlfn.NORM.S.INV(RAND())</f>
        <v>-2.9058179770527004</v>
      </c>
      <c r="AD271" s="23">
        <f ca="1">SQRT(Inputs!$B$38)*H271+SQRT(1-Inputs!$B$38)*_xlfn.NORM.S.INV(RAND())</f>
        <v>-1.1238009500595132</v>
      </c>
      <c r="AE271" s="23">
        <f ca="1">SQRT(Inputs!$B$38)*I271+SQRT(1-Inputs!$B$38)*_xlfn.NORM.S.INV(RAND())</f>
        <v>-1.474968258337475</v>
      </c>
      <c r="AF271" s="23">
        <f ca="1">SQRT(Inputs!$B$38)*J271+SQRT(1-Inputs!$B$38)*_xlfn.NORM.S.INV(RAND())</f>
        <v>0.65952480575067884</v>
      </c>
      <c r="AG271" s="23">
        <f ca="1">SQRT(Inputs!$B$38)*K271+SQRT(1-Inputs!$B$38)*_xlfn.NORM.S.INV(RAND())</f>
        <v>0.42376924801634697</v>
      </c>
      <c r="AH271" s="23">
        <f ca="1">SQRT(Inputs!$B$38)*L271+SQRT(1-Inputs!$B$38)*_xlfn.NORM.S.INV(RAND())</f>
        <v>-0.36181866347677161</v>
      </c>
      <c r="AI271" s="23">
        <f ca="1">SQRT(Inputs!$B$38)*M271+SQRT(1-Inputs!$B$38)*_xlfn.NORM.S.INV(RAND())</f>
        <v>0.70877878560522323</v>
      </c>
      <c r="AJ271" s="23">
        <f ca="1">SQRT(Inputs!$B$38)*C271+SQRT(1-Inputs!$B$38)*_xlfn.NORM.S.INV(RAND())</f>
        <v>-1.3908266521770947</v>
      </c>
      <c r="AK271" s="23">
        <f ca="1">SQRT(Inputs!$B$38)*D271+SQRT(1-Inputs!$B$38)*_xlfn.NORM.S.INV(RAND())</f>
        <v>-0.22238426704193387</v>
      </c>
      <c r="AL271" s="23">
        <f ca="1">SQRT(Inputs!$B$38)*E271+SQRT(1-Inputs!$B$38)*_xlfn.NORM.S.INV(RAND())</f>
        <v>-0.23760759809695456</v>
      </c>
      <c r="AM271" s="23">
        <f ca="1">SQRT(Inputs!$B$38)*F271+SQRT(1-Inputs!$B$38)*_xlfn.NORM.S.INV(RAND())</f>
        <v>-0.69728538186892985</v>
      </c>
      <c r="AN271" s="23">
        <f ca="1">SQRT(Inputs!$B$38)*G271+SQRT(1-Inputs!$B$38)*_xlfn.NORM.S.INV(RAND())</f>
        <v>-0.34401990155268214</v>
      </c>
      <c r="AO271" s="23">
        <f ca="1">SQRT(Inputs!$B$38)*H271+SQRT(1-Inputs!$B$38)*_xlfn.NORM.S.INV(RAND())</f>
        <v>8.5410201529983909E-2</v>
      </c>
      <c r="AP271" s="23">
        <f ca="1">SQRT(Inputs!$B$38)*I271+SQRT(1-Inputs!$B$38)*_xlfn.NORM.S.INV(RAND())</f>
        <v>0.32747785965139153</v>
      </c>
      <c r="AQ271" s="23">
        <f ca="1">SQRT(Inputs!$B$38)*J271+SQRT(1-Inputs!$B$38)*_xlfn.NORM.S.INV(RAND())</f>
        <v>-0.8548490305718861</v>
      </c>
      <c r="AR271" s="23">
        <f ca="1">SQRT(Inputs!$B$38)*K271+SQRT(1-Inputs!$B$38)*_xlfn.NORM.S.INV(RAND())</f>
        <v>0.89844321438962749</v>
      </c>
      <c r="AS271" s="23">
        <f ca="1">SQRT(Inputs!$B$38)*L271+SQRT(1-Inputs!$B$38)*_xlfn.NORM.S.INV(RAND())</f>
        <v>0.18728880108292012</v>
      </c>
      <c r="AT271" s="23">
        <f ca="1">SQRT(Inputs!$B$38)*M271+SQRT(1-Inputs!$B$38)*_xlfn.NORM.S.INV(RAND())</f>
        <v>0.17297738499367243</v>
      </c>
      <c r="AU271" s="15">
        <f ca="1">Inputs!$B$6*EXP($B$8-0.5*C$5^2+C$5*N271)</f>
        <v>4923.1888221756853</v>
      </c>
      <c r="AV271" s="15">
        <f t="shared" ca="1" si="146"/>
        <v>5722.514177799655</v>
      </c>
      <c r="AW271" s="15">
        <f t="shared" ca="1" si="147"/>
        <v>5439.5986474090932</v>
      </c>
      <c r="AX271" s="15">
        <f t="shared" ca="1" si="148"/>
        <v>6018.3814290654336</v>
      </c>
      <c r="AY271" s="15">
        <f t="shared" ca="1" si="149"/>
        <v>6232.9463826659612</v>
      </c>
      <c r="AZ271" s="15">
        <f t="shared" ca="1" si="150"/>
        <v>6680.4820702435909</v>
      </c>
      <c r="BA271" s="15">
        <f t="shared" ca="1" si="151"/>
        <v>8247.2293330523808</v>
      </c>
      <c r="BB271" s="15">
        <f t="shared" ca="1" si="152"/>
        <v>11186.98936814519</v>
      </c>
      <c r="BC271" s="15">
        <f t="shared" ca="1" si="153"/>
        <v>14852.068318931148</v>
      </c>
      <c r="BD271" s="15">
        <f t="shared" ca="1" si="154"/>
        <v>15758.056613826353</v>
      </c>
      <c r="BE271" s="15">
        <f t="shared" ca="1" si="155"/>
        <v>21129.952575159467</v>
      </c>
      <c r="BF271" s="15">
        <f ca="1">Inputs!$B$13*EXP($B$9-0.5*C$6^2+C$6*Y271)</f>
        <v>9633.6492821886714</v>
      </c>
      <c r="BG271" s="15">
        <f t="shared" ca="1" si="156"/>
        <v>9843.4176902073305</v>
      </c>
      <c r="BH271" s="15">
        <f t="shared" ca="1" si="157"/>
        <v>11860.661694287204</v>
      </c>
      <c r="BI271" s="15">
        <f t="shared" ca="1" si="158"/>
        <v>13561.806903252516</v>
      </c>
      <c r="BJ271" s="15">
        <f t="shared" ca="1" si="159"/>
        <v>10936.44237151026</v>
      </c>
      <c r="BK271" s="15">
        <f t="shared" ca="1" si="160"/>
        <v>11518.192541016726</v>
      </c>
      <c r="BL271" s="15">
        <f t="shared" ca="1" si="161"/>
        <v>11687.03224526044</v>
      </c>
      <c r="BM271" s="15">
        <f t="shared" ca="1" si="162"/>
        <v>15592.460086850973</v>
      </c>
      <c r="BN271" s="15">
        <f t="shared" ca="1" si="163"/>
        <v>20175.774025183091</v>
      </c>
      <c r="BO271" s="15">
        <f t="shared" ca="1" si="164"/>
        <v>23801.806201111696</v>
      </c>
      <c r="BP271" s="15">
        <f t="shared" ca="1" si="165"/>
        <v>31745.093421781323</v>
      </c>
      <c r="BQ271" s="15">
        <f ca="1">Inputs!$B$20*EXP($B$10-0.5*C$7^2+C$7*AJ271)</f>
        <v>2619.2061371828659</v>
      </c>
      <c r="BR271" s="15">
        <f t="shared" ca="1" si="166"/>
        <v>3311.5885251456652</v>
      </c>
      <c r="BS271" s="15">
        <f t="shared" ca="1" si="167"/>
        <v>4235.721555775006</v>
      </c>
      <c r="BT271" s="15">
        <f t="shared" ca="1" si="168"/>
        <v>4863.8689620862788</v>
      </c>
      <c r="BU271" s="15">
        <f t="shared" ca="1" si="169"/>
        <v>6202.3428528511113</v>
      </c>
      <c r="BV271" s="15">
        <f t="shared" ca="1" si="170"/>
        <v>8796.9073866165345</v>
      </c>
      <c r="BW271" s="15">
        <f t="shared" ca="1" si="171"/>
        <v>13156.593194614323</v>
      </c>
      <c r="BX271" s="15">
        <f t="shared" ca="1" si="172"/>
        <v>15503.456722624644</v>
      </c>
      <c r="BY271" s="15">
        <f t="shared" ca="1" si="173"/>
        <v>25797.172359467</v>
      </c>
      <c r="BZ271" s="15">
        <f t="shared" ca="1" si="174"/>
        <v>37465.013228214862</v>
      </c>
      <c r="CA271" s="15">
        <f t="shared" ca="1" si="175"/>
        <v>54269.750998576172</v>
      </c>
      <c r="CB271" s="15">
        <f ca="1">(AU271*DCF!C$10-DCF!C$5*MAX(AU271*DCF!C$10,0)-MAX(AU271-Inputs!$B$6,0)/Inputs!$B$10)*DCF!C$6</f>
        <v>1043.3527413149804</v>
      </c>
      <c r="CC271" s="15">
        <f ca="1">(AV271*DCF!D$10-DCF!D$5*MAX(AV271*DCF!D$10,0)-MAX(AV271-AU271,0)/Inputs!$B$10)*DCF!D$6</f>
        <v>1199.9294939394679</v>
      </c>
      <c r="CD271" s="15">
        <f ca="1">(AW271*DCF!E$10-DCF!E$5*MAX(AW271*DCF!E$10,0)-MAX(AW271-AV271,0)/Inputs!$B$10)*DCF!E$6</f>
        <v>1255.916736564064</v>
      </c>
      <c r="CE271" s="15">
        <f ca="1">(AX271*DCF!F$10-DCF!F$5*MAX(AX271*DCF!F$10,0)-MAX(AX271-AW271,0)/Inputs!$B$10)*DCF!F$6</f>
        <v>1193.3727274168398</v>
      </c>
      <c r="CF271" s="15">
        <f ca="1">(AY271*DCF!G$10-DCF!G$5*MAX(AY271*DCF!G$10,0)-MAX(AY271-AX271,0)/Inputs!$B$10)*DCF!G$6</f>
        <v>1242.992236224698</v>
      </c>
      <c r="CG271" s="15">
        <f ca="1">(AZ271*DCF!H$10-DCF!H$5*MAX(AZ271*DCF!H$10,0)-MAX(AZ271-AY271,0)/Inputs!$B$10)*DCF!H$6</f>
        <v>1217.5524012594533</v>
      </c>
      <c r="CH271" s="15">
        <f ca="1">(BA271*DCF!I$10-DCF!I$5*MAX(BA271*DCF!I$10,0)-MAX(BA271-AZ271,0)/Inputs!$B$10)*DCF!I$6</f>
        <v>1249.4664943427772</v>
      </c>
      <c r="CI271" s="15">
        <f ca="1">(BB271*DCF!J$10-DCF!J$5*MAX(BB271*DCF!J$10,0)-MAX(BB271-BA271,0)/Inputs!$B$10)*DCF!J$6</f>
        <v>1474.2411430561626</v>
      </c>
      <c r="CJ271" s="15">
        <f ca="1">(BC271*DCF!K$10-DCF!K$5*MAX(BC271*DCF!K$10,0)-MAX(BC271-BB271,0)/Inputs!$B$10)*DCF!K$6</f>
        <v>1877.8892134009573</v>
      </c>
      <c r="CK271" s="15">
        <f ca="1">(BD271*DCF!L$10-DCF!L$5*MAX(BD271*DCF!L$10,0)-MAX(BD271-BC271,0)/Inputs!$B$10)*DCF!L$6</f>
        <v>2259.4556362962303</v>
      </c>
      <c r="CL271" s="15">
        <f ca="1">(BE271*DCF!M$10-DCF!M$5*MAX(BE271*DCF!M$10,0)-MAX(BE271-BD271,0)/Inputs!$B$10)*DCF!M$6</f>
        <v>2339.9792333542732</v>
      </c>
      <c r="CM271" s="15">
        <f ca="1">(BF271*DCF!C$28-DCF!C$5*MAX(BF271*DCF!C$28,0)-MAX(BF271-Inputs!$B$13,0)/Inputs!$B$17)*DCF!C$6</f>
        <v>2940.126582218938</v>
      </c>
      <c r="CN271" s="15">
        <f ca="1">(BG271*DCF!D$28-DCF!D$5*MAX(BG271*DCF!D$28,0)-MAX(BG271-BF271,0)/Inputs!$B$17)*DCF!D$6</f>
        <v>2854.3603172522867</v>
      </c>
      <c r="CO271" s="15">
        <f ca="1">(BH271*DCF!E$28-DCF!E$5*MAX(BH271*DCF!E$28,0)-MAX(BH271-BG271,0)/Inputs!$B$17)*DCF!E$6</f>
        <v>2961.579561744169</v>
      </c>
      <c r="CP271" s="15">
        <f ca="1">(BI271*DCF!F$28-DCF!F$5*MAX(BI271*DCF!F$28,0)-MAX(BI271-BH271,0)/Inputs!$B$17)*DCF!F$6</f>
        <v>3371.9529705991504</v>
      </c>
      <c r="CQ271" s="15">
        <f ca="1">(BJ271*DCF!G$28-DCF!G$5*MAX(BJ271*DCF!G$28,0)-MAX(BJ271-BI271,0)/Inputs!$B$17)*DCF!G$6</f>
        <v>2837.5429478375127</v>
      </c>
      <c r="CR271" s="15">
        <f ca="1">(BK271*DCF!H$28-DCF!H$5*MAX(BK271*DCF!H$28,0)-MAX(BK271-BJ271,0)/Inputs!$B$17)*DCF!H$6</f>
        <v>2758.1884421150835</v>
      </c>
      <c r="CS271" s="15">
        <f ca="1">(BL271*DCF!I$28-DCF!I$5*MAX(BL271*DCF!I$28,0)-MAX(BL271-BK271,0)/Inputs!$B$17)*DCF!I$6</f>
        <v>2724.007453418551</v>
      </c>
      <c r="CT271" s="15">
        <f ca="1">(BM271*DCF!J$28-DCF!J$5*MAX(BM271*DCF!J$28,0)-MAX(BM271-BL271,0)/Inputs!$B$17)*DCF!J$6</f>
        <v>2960.5852006395444</v>
      </c>
      <c r="CU271" s="15">
        <f ca="1">(BN271*DCF!K$28-DCF!K$5*MAX(BN271*DCF!K$28,0)-MAX(BN271-BM271,0)/Inputs!$B$17)*DCF!K$6</f>
        <v>3699.3902789118656</v>
      </c>
      <c r="CV271" s="15">
        <f ca="1">(BO271*DCF!L$28-DCF!L$5*MAX(BO271*DCF!L$28,0)-MAX(BO271-BN271,0)/Inputs!$B$17)*DCF!L$6</f>
        <v>4338.6683469617374</v>
      </c>
      <c r="CW271" s="15">
        <f ca="1">(BP271*DCF!M$28-DCF!M$5*MAX(BP271*DCF!M$28,0)-MAX(BP271-BO271,0)/Inputs!$B$17)*DCF!M$6</f>
        <v>5142.5609837845168</v>
      </c>
      <c r="CX271" s="15">
        <f ca="1">(BQ271*DCF!C$46-DCF!C$5*MAX(BQ271*DCF!C$46,0)-MAX(BQ271-Inputs!$B$20,0)/Inputs!$B$24)*DCF!C$6</f>
        <v>-604.89749126625077</v>
      </c>
      <c r="CY271" s="15">
        <f ca="1">(BR271*DCF!D$46-DCF!D$5*MAX(BR271*DCF!D$46,0)-MAX(BR271-BQ271,0)/Inputs!$B$24)*DCF!D$6</f>
        <v>-860.64475164775126</v>
      </c>
      <c r="CZ271" s="15">
        <f ca="1">(BS271*DCF!E$46-DCF!E$5*MAX(BS271*DCF!E$46,0)-MAX(BS271-BR271,0)/Inputs!$B$24)*DCF!E$6</f>
        <v>-865.14924860908479</v>
      </c>
      <c r="DA271" s="15">
        <f ca="1">(BT271*DCF!F$46-DCF!F$5*MAX(BT271*DCF!F$46,0)-MAX(BT271-BS271,0)/Inputs!$B$24)*DCF!F$6</f>
        <v>-582.94601743674662</v>
      </c>
      <c r="DB271" s="15">
        <f ca="1">(BU271*DCF!G$46-DCF!G$5*MAX(BU271*DCF!G$46,0)-MAX(BU271-BT271,0)/Inputs!$B$24)*DCF!G$6</f>
        <v>-658.87073107494234</v>
      </c>
      <c r="DC271" s="15">
        <f ca="1">(BV271*DCF!H$46-DCF!H$5*MAX(BV271*DCF!H$46,0)-MAX(BV271-BU271,0)/Inputs!$B$24)*DCF!H$6</f>
        <v>-806.24503170695391</v>
      </c>
      <c r="DD271" s="15">
        <f ca="1">(BW271*DCF!I$46-DCF!I$5*MAX(BW271*DCF!I$46,0)-MAX(BW271-BV271,0)/Inputs!$B$24)*DCF!I$6</f>
        <v>-947.6405196995504</v>
      </c>
      <c r="DE271" s="15">
        <f ca="1">(BX271*DCF!J$46-DCF!J$5*MAX(BX271*DCF!J$46,0)-MAX(BX271-BW271,0)/Inputs!$B$24)*DCF!J$6</f>
        <v>27.977259426063124</v>
      </c>
      <c r="DF271" s="15">
        <f ca="1">(BY271*DCF!K$46-DCF!K$5*MAX(BY271*DCF!K$46,0)-MAX(BY271-BX271,0)/Inputs!$B$24)*DCF!K$6</f>
        <v>-1048.0656270831369</v>
      </c>
      <c r="DG271" s="15">
        <f ca="1">(BZ271*DCF!L$46-DCF!L$5*MAX(BZ271*DCF!L$46,0)-MAX(BZ271-BY271,0)/Inputs!$B$24)*DCF!L$6</f>
        <v>-50.687937543744084</v>
      </c>
      <c r="DH271" s="15">
        <f ca="1">(CA271*DCF!M$46-DCF!M$5*MAX(CA271*DCF!M$46,0)-MAX(CA271-BZ271,0)/Inputs!$B$24)*DCF!M$6</f>
        <v>741.40084423804331</v>
      </c>
      <c r="DI271" s="15">
        <f ca="1">SUM(CB271:CL271)+BE271*DCF!M$10*(1+Inputs!$B$30)*(1-Inputs!$B$33)*(1-Inputs!$B$30/Inputs!$B$31)/(Inputs!$B$29-Inputs!$B$30)*DCF!M$6</f>
        <v>75159.085488535129</v>
      </c>
      <c r="DJ271" s="15">
        <f ca="1">SUM(CM271:CW271)+BP271*DCF!M$28*(1+Inputs!$B$30)*(1-Inputs!$B$33)*(1-Inputs!$B$30/Inputs!$B$31)/(Inputs!$B$29-Inputs!$B$30)*DCF!M$6</f>
        <v>154384.98278977629</v>
      </c>
      <c r="DK271" s="15">
        <f ca="1">SUM(CX271:DH271)+CA271*DCF!M$46*(1+Inputs!$B$30)*(1-Inputs!$B$33)*(1-Inputs!$B$30/Inputs!$B$31)/(Inputs!$B$29-Inputs!$B$30)*DCF!M$6</f>
        <v>78251.694454374025</v>
      </c>
      <c r="DM271" s="15">
        <f ca="1">DI271+DJ271+DK271+Inputs!$B$34+Inputs!$B$36-Inputs!$B$35</f>
        <v>384646.76273268543</v>
      </c>
    </row>
    <row r="272" spans="1:117" x14ac:dyDescent="0.75">
      <c r="A272" s="11">
        <v>259</v>
      </c>
      <c r="C272" s="23">
        <f t="shared" ca="1" si="145"/>
        <v>-0.60571981448358636</v>
      </c>
      <c r="D272" s="23">
        <f t="shared" ca="1" si="145"/>
        <v>1.2184011879569001</v>
      </c>
      <c r="E272" s="23">
        <f t="shared" ca="1" si="145"/>
        <v>-1.455472140677883</v>
      </c>
      <c r="F272" s="23">
        <f t="shared" ca="1" si="145"/>
        <v>1.329195872551707</v>
      </c>
      <c r="G272" s="23">
        <f t="shared" ca="1" si="145"/>
        <v>-0.39399715007873698</v>
      </c>
      <c r="H272" s="23">
        <f t="shared" ca="1" si="145"/>
        <v>-0.33258827486023274</v>
      </c>
      <c r="I272" s="23">
        <f t="shared" ca="1" si="145"/>
        <v>1.407533992965027</v>
      </c>
      <c r="J272" s="23">
        <f t="shared" ca="1" si="145"/>
        <v>0.41610548247175316</v>
      </c>
      <c r="K272" s="23">
        <f t="shared" ca="1" si="145"/>
        <v>-7.4312690755693883E-2</v>
      </c>
      <c r="L272" s="23">
        <f t="shared" ca="1" si="145"/>
        <v>2.9305021705252066E-2</v>
      </c>
      <c r="M272" s="23">
        <f t="shared" ca="1" si="145"/>
        <v>-2.0440370487582302</v>
      </c>
      <c r="N272" s="23">
        <f ca="1">SQRT(Inputs!$B$38)*C272+SQRT(1-Inputs!$B$38)*_xlfn.NORM.S.INV(RAND())</f>
        <v>-1.7932293884973203</v>
      </c>
      <c r="O272" s="23">
        <f ca="1">SQRT(Inputs!$B$38)*D272+SQRT(1-Inputs!$B$38)*_xlfn.NORM.S.INV(RAND())</f>
        <v>0.80376821625810491</v>
      </c>
      <c r="P272" s="23">
        <f ca="1">SQRT(Inputs!$B$38)*E272+SQRT(1-Inputs!$B$38)*_xlfn.NORM.S.INV(RAND())</f>
        <v>-0.40839909070274444</v>
      </c>
      <c r="Q272" s="23">
        <f ca="1">SQRT(Inputs!$B$38)*F272+SQRT(1-Inputs!$B$38)*_xlfn.NORM.S.INV(RAND())</f>
        <v>1.0291435782283449</v>
      </c>
      <c r="R272" s="23">
        <f ca="1">SQRT(Inputs!$B$38)*G272+SQRT(1-Inputs!$B$38)*_xlfn.NORM.S.INV(RAND())</f>
        <v>0.17055849426815414</v>
      </c>
      <c r="S272" s="23">
        <f ca="1">SQRT(Inputs!$B$38)*H272+SQRT(1-Inputs!$B$38)*_xlfn.NORM.S.INV(RAND())</f>
        <v>-1.2653220460543728</v>
      </c>
      <c r="T272" s="23">
        <f ca="1">SQRT(Inputs!$B$38)*I272+SQRT(1-Inputs!$B$38)*_xlfn.NORM.S.INV(RAND())</f>
        <v>1.1248553177171674</v>
      </c>
      <c r="U272" s="23">
        <f ca="1">SQRT(Inputs!$B$38)*J272+SQRT(1-Inputs!$B$38)*_xlfn.NORM.S.INV(RAND())</f>
        <v>-0.77734522757135494</v>
      </c>
      <c r="V272" s="23">
        <f ca="1">SQRT(Inputs!$B$38)*K272+SQRT(1-Inputs!$B$38)*_xlfn.NORM.S.INV(RAND())</f>
        <v>-4.9650278152872859E-2</v>
      </c>
      <c r="W272" s="23">
        <f ca="1">SQRT(Inputs!$B$38)*L272+SQRT(1-Inputs!$B$38)*_xlfn.NORM.S.INV(RAND())</f>
        <v>0.74506436049816416</v>
      </c>
      <c r="X272" s="23">
        <f ca="1">SQRT(Inputs!$B$38)*M272+SQRT(1-Inputs!$B$38)*_xlfn.NORM.S.INV(RAND())</f>
        <v>-2.073314072548563</v>
      </c>
      <c r="Y272" s="23">
        <f ca="1">SQRT(Inputs!$B$38)*C272+SQRT(1-Inputs!$B$38)*_xlfn.NORM.S.INV(RAND())</f>
        <v>0.30172058359901643</v>
      </c>
      <c r="Z272" s="23">
        <f ca="1">SQRT(Inputs!$B$38)*D272+SQRT(1-Inputs!$B$38)*_xlfn.NORM.S.INV(RAND())</f>
        <v>1.0509838029925713</v>
      </c>
      <c r="AA272" s="23">
        <f ca="1">SQRT(Inputs!$B$38)*E272+SQRT(1-Inputs!$B$38)*_xlfn.NORM.S.INV(RAND())</f>
        <v>-0.75069477735815981</v>
      </c>
      <c r="AB272" s="23">
        <f ca="1">SQRT(Inputs!$B$38)*F272+SQRT(1-Inputs!$B$38)*_xlfn.NORM.S.INV(RAND())</f>
        <v>1.0798182553997628</v>
      </c>
      <c r="AC272" s="23">
        <f ca="1">SQRT(Inputs!$B$38)*G272+SQRT(1-Inputs!$B$38)*_xlfn.NORM.S.INV(RAND())</f>
        <v>-1.1002299051483417</v>
      </c>
      <c r="AD272" s="23">
        <f ca="1">SQRT(Inputs!$B$38)*H272+SQRT(1-Inputs!$B$38)*_xlfn.NORM.S.INV(RAND())</f>
        <v>0.44152491398360727</v>
      </c>
      <c r="AE272" s="23">
        <f ca="1">SQRT(Inputs!$B$38)*I272+SQRT(1-Inputs!$B$38)*_xlfn.NORM.S.INV(RAND())</f>
        <v>0.80928719603460508</v>
      </c>
      <c r="AF272" s="23">
        <f ca="1">SQRT(Inputs!$B$38)*J272+SQRT(1-Inputs!$B$38)*_xlfn.NORM.S.INV(RAND())</f>
        <v>-1.0283014594070554</v>
      </c>
      <c r="AG272" s="23">
        <f ca="1">SQRT(Inputs!$B$38)*K272+SQRT(1-Inputs!$B$38)*_xlfn.NORM.S.INV(RAND())</f>
        <v>0.12502567187968339</v>
      </c>
      <c r="AH272" s="23">
        <f ca="1">SQRT(Inputs!$B$38)*L272+SQRT(1-Inputs!$B$38)*_xlfn.NORM.S.INV(RAND())</f>
        <v>0.46780094812202738</v>
      </c>
      <c r="AI272" s="23">
        <f ca="1">SQRT(Inputs!$B$38)*M272+SQRT(1-Inputs!$B$38)*_xlfn.NORM.S.INV(RAND())</f>
        <v>-1.7709476815167369</v>
      </c>
      <c r="AJ272" s="23">
        <f ca="1">SQRT(Inputs!$B$38)*C272+SQRT(1-Inputs!$B$38)*_xlfn.NORM.S.INV(RAND())</f>
        <v>-1.0550290582435853</v>
      </c>
      <c r="AK272" s="23">
        <f ca="1">SQRT(Inputs!$B$38)*D272+SQRT(1-Inputs!$B$38)*_xlfn.NORM.S.INV(RAND())</f>
        <v>1.1956983541925541</v>
      </c>
      <c r="AL272" s="23">
        <f ca="1">SQRT(Inputs!$B$38)*E272+SQRT(1-Inputs!$B$38)*_xlfn.NORM.S.INV(RAND())</f>
        <v>-0.77107435981708827</v>
      </c>
      <c r="AM272" s="23">
        <f ca="1">SQRT(Inputs!$B$38)*F272+SQRT(1-Inputs!$B$38)*_xlfn.NORM.S.INV(RAND())</f>
        <v>1.1741295091362129</v>
      </c>
      <c r="AN272" s="23">
        <f ca="1">SQRT(Inputs!$B$38)*G272+SQRT(1-Inputs!$B$38)*_xlfn.NORM.S.INV(RAND())</f>
        <v>0.46020490783319978</v>
      </c>
      <c r="AO272" s="23">
        <f ca="1">SQRT(Inputs!$B$38)*H272+SQRT(1-Inputs!$B$38)*_xlfn.NORM.S.INV(RAND())</f>
        <v>0.53749201198144159</v>
      </c>
      <c r="AP272" s="23">
        <f ca="1">SQRT(Inputs!$B$38)*I272+SQRT(1-Inputs!$B$38)*_xlfn.NORM.S.INV(RAND())</f>
        <v>-0.6105590212789711</v>
      </c>
      <c r="AQ272" s="23">
        <f ca="1">SQRT(Inputs!$B$38)*J272+SQRT(1-Inputs!$B$38)*_xlfn.NORM.S.INV(RAND())</f>
        <v>0.27193561387605097</v>
      </c>
      <c r="AR272" s="23">
        <f ca="1">SQRT(Inputs!$B$38)*K272+SQRT(1-Inputs!$B$38)*_xlfn.NORM.S.INV(RAND())</f>
        <v>-0.75935424559936804</v>
      </c>
      <c r="AS272" s="23">
        <f ca="1">SQRT(Inputs!$B$38)*L272+SQRT(1-Inputs!$B$38)*_xlfn.NORM.S.INV(RAND())</f>
        <v>-0.72838646113513983</v>
      </c>
      <c r="AT272" s="23">
        <f ca="1">SQRT(Inputs!$B$38)*M272+SQRT(1-Inputs!$B$38)*_xlfn.NORM.S.INV(RAND())</f>
        <v>5.0440506984896771E-2</v>
      </c>
      <c r="AU272" s="15">
        <f ca="1">Inputs!$B$6*EXP($B$8-0.5*C$5^2+C$5*N272)</f>
        <v>3712.0399652166984</v>
      </c>
      <c r="AV272" s="15">
        <f t="shared" ca="1" si="146"/>
        <v>5085.249607452336</v>
      </c>
      <c r="AW272" s="15">
        <f t="shared" ca="1" si="147"/>
        <v>5868.2378546493428</v>
      </c>
      <c r="AX272" s="15">
        <f t="shared" ca="1" si="148"/>
        <v>8147.5417376105815</v>
      </c>
      <c r="AY272" s="15">
        <f t="shared" ca="1" si="149"/>
        <v>10157.453850563821</v>
      </c>
      <c r="AZ272" s="15">
        <f t="shared" ca="1" si="150"/>
        <v>10807.066413916566</v>
      </c>
      <c r="BA272" s="15">
        <f t="shared" ca="1" si="151"/>
        <v>14877.388274844752</v>
      </c>
      <c r="BB272" s="15">
        <f t="shared" ca="1" si="152"/>
        <v>16849.713455729994</v>
      </c>
      <c r="BC272" s="15">
        <f t="shared" ca="1" si="153"/>
        <v>20537.94175021183</v>
      </c>
      <c r="BD272" s="15">
        <f t="shared" ca="1" si="154"/>
        <v>26976.883096136491</v>
      </c>
      <c r="BE272" s="15">
        <f t="shared" ca="1" si="155"/>
        <v>27368.329636274317</v>
      </c>
      <c r="BF272" s="15">
        <f ca="1">Inputs!$B$13*EXP($B$9-0.5*C$6^2+C$6*Y272)</f>
        <v>14683.572634036966</v>
      </c>
      <c r="BG272" s="15">
        <f t="shared" ca="1" si="156"/>
        <v>21632.155003153861</v>
      </c>
      <c r="BH272" s="15">
        <f t="shared" ca="1" si="157"/>
        <v>23336.319361831473</v>
      </c>
      <c r="BI272" s="15">
        <f t="shared" ca="1" si="158"/>
        <v>33732.543260631981</v>
      </c>
      <c r="BJ272" s="15">
        <f t="shared" ca="1" si="159"/>
        <v>35289.078500184791</v>
      </c>
      <c r="BK272" s="15">
        <f t="shared" ca="1" si="160"/>
        <v>45993.926643072271</v>
      </c>
      <c r="BL272" s="15">
        <f t="shared" ca="1" si="161"/>
        <v>62745.187725786367</v>
      </c>
      <c r="BM272" s="15">
        <f t="shared" ca="1" si="162"/>
        <v>67878.198942238363</v>
      </c>
      <c r="BN272" s="15">
        <f t="shared" ca="1" si="163"/>
        <v>84741.870727942063</v>
      </c>
      <c r="BO272" s="15">
        <f t="shared" ca="1" si="164"/>
        <v>110092.82663636473</v>
      </c>
      <c r="BP272" s="15">
        <f t="shared" ca="1" si="165"/>
        <v>110869.80286336239</v>
      </c>
      <c r="BQ272" s="15">
        <f ca="1">Inputs!$B$20*EXP($B$10-0.5*C$7^2+C$7*AJ272)</f>
        <v>2950.4947380810499</v>
      </c>
      <c r="BR272" s="15">
        <f t="shared" ca="1" si="166"/>
        <v>5852.5898912754683</v>
      </c>
      <c r="BS272" s="15">
        <f t="shared" ca="1" si="167"/>
        <v>6422.4314429176893</v>
      </c>
      <c r="BT272" s="15">
        <f t="shared" ca="1" si="168"/>
        <v>12049.338339729187</v>
      </c>
      <c r="BU272" s="15">
        <f t="shared" ca="1" si="169"/>
        <v>18665.946292673685</v>
      </c>
      <c r="BV272" s="15">
        <f t="shared" ca="1" si="170"/>
        <v>29312.888908742905</v>
      </c>
      <c r="BW272" s="15">
        <f t="shared" ca="1" si="171"/>
        <v>35945.910056569854</v>
      </c>
      <c r="BX272" s="15">
        <f t="shared" ca="1" si="172"/>
        <v>53093.073527867447</v>
      </c>
      <c r="BY272" s="15">
        <f t="shared" ca="1" si="173"/>
        <v>64332.870986559472</v>
      </c>
      <c r="BZ272" s="15">
        <f t="shared" ca="1" si="174"/>
        <v>78955.251940134825</v>
      </c>
      <c r="CA272" s="15">
        <f t="shared" ca="1" si="175"/>
        <v>111906.73977467416</v>
      </c>
      <c r="CB272" s="15">
        <f ca="1">(AU272*DCF!C$10-DCF!C$5*MAX(AU272*DCF!C$10,0)-MAX(AU272-Inputs!$B$6,0)/Inputs!$B$10)*DCF!C$6</f>
        <v>953.28570099041212</v>
      </c>
      <c r="CC272" s="15">
        <f ca="1">(AV272*DCF!D$10-DCF!D$5*MAX(AV272*DCF!D$10,0)-MAX(AV272-AU272,0)/Inputs!$B$10)*DCF!D$6</f>
        <v>904.67390857156306</v>
      </c>
      <c r="CD272" s="15">
        <f ca="1">(AW272*DCF!E$10-DCF!E$5*MAX(AW272*DCF!E$10,0)-MAX(AW272-AV272,0)/Inputs!$B$10)*DCF!E$6</f>
        <v>1178.521328028474</v>
      </c>
      <c r="CE272" s="15">
        <f ca="1">(AX272*DCF!F$10-DCF!F$5*MAX(AX272*DCF!F$10,0)-MAX(AX272-AW272,0)/Inputs!$B$10)*DCF!F$6</f>
        <v>1304.3287492463628</v>
      </c>
      <c r="CF272" s="15">
        <f ca="1">(AY272*DCF!G$10-DCF!G$5*MAX(AY272*DCF!G$10,0)-MAX(AY272-AX272,0)/Inputs!$B$10)*DCF!G$6</f>
        <v>1706.5004101778813</v>
      </c>
      <c r="CG272" s="15">
        <f ca="1">(AZ272*DCF!H$10-DCF!H$5*MAX(AZ272*DCF!H$10,0)-MAX(AZ272-AY272,0)/Inputs!$B$10)*DCF!H$6</f>
        <v>1982.8493395070973</v>
      </c>
      <c r="CH272" s="15">
        <f ca="1">(BA272*DCF!I$10-DCF!I$5*MAX(BA272*DCF!I$10,0)-MAX(BA272-AZ272,0)/Inputs!$B$10)*DCF!I$6</f>
        <v>2049.8807126576089</v>
      </c>
      <c r="CI272" s="15">
        <f ca="1">(BB272*DCF!J$10-DCF!J$5*MAX(BB272*DCF!J$10,0)-MAX(BB272-BA272,0)/Inputs!$B$10)*DCF!J$6</f>
        <v>2592.5765459507456</v>
      </c>
      <c r="CJ272" s="15">
        <f ca="1">(BC272*DCF!K$10-DCF!K$5*MAX(BC272*DCF!K$10,0)-MAX(BC272-BB272,0)/Inputs!$B$10)*DCF!K$6</f>
        <v>2789.9829644653219</v>
      </c>
      <c r="CK272" s="15">
        <f ca="1">(BD272*DCF!L$10-DCF!L$5*MAX(BD272*DCF!L$10,0)-MAX(BD272-BC272,0)/Inputs!$B$10)*DCF!L$6</f>
        <v>3235.967590846964</v>
      </c>
      <c r="CL272" s="15">
        <f ca="1">(BE272*DCF!M$10-DCF!M$5*MAX(BE272*DCF!M$10,0)-MAX(BE272-BD272,0)/Inputs!$B$10)*DCF!M$6</f>
        <v>3815.2628231380631</v>
      </c>
      <c r="CM272" s="15">
        <f ca="1">(BF272*DCF!C$28-DCF!C$5*MAX(BF272*DCF!C$28,0)-MAX(BF272-Inputs!$B$13,0)/Inputs!$B$17)*DCF!C$6</f>
        <v>3719.9968993263178</v>
      </c>
      <c r="CN272" s="15">
        <f ca="1">(BG272*DCF!D$28-DCF!D$5*MAX(BG272*DCF!D$28,0)-MAX(BG272-BF272,0)/Inputs!$B$17)*DCF!D$6</f>
        <v>4888.7173591339761</v>
      </c>
      <c r="CO272" s="15">
        <f ca="1">(BH272*DCF!E$28-DCF!E$5*MAX(BH272*DCF!E$28,0)-MAX(BH272-BG272,0)/Inputs!$B$17)*DCF!E$6</f>
        <v>6273.3938424775542</v>
      </c>
      <c r="CP272" s="15">
        <f ca="1">(BI272*DCF!F$28-DCF!F$5*MAX(BI272*DCF!F$28,0)-MAX(BI272-BH272,0)/Inputs!$B$17)*DCF!F$6</f>
        <v>7264.7000653479745</v>
      </c>
      <c r="CQ272" s="15">
        <f ca="1">(BJ272*DCF!G$28-DCF!G$5*MAX(BJ272*DCF!G$28,0)-MAX(BJ272-BI272,0)/Inputs!$B$17)*DCF!G$6</f>
        <v>8894.2253037378669</v>
      </c>
      <c r="CR272" s="15">
        <f ca="1">(BK272*DCF!H$28-DCF!H$5*MAX(BK272*DCF!H$28,0)-MAX(BK272-BJ272,0)/Inputs!$B$17)*DCF!H$6</f>
        <v>9711.57251196789</v>
      </c>
      <c r="CS272" s="15">
        <f ca="1">(BL272*DCF!I$28-DCF!I$5*MAX(BL272*DCF!I$28,0)-MAX(BL272-BK272,0)/Inputs!$B$17)*DCF!I$6</f>
        <v>12350.401944402818</v>
      </c>
      <c r="CT272" s="15">
        <f ca="1">(BM272*DCF!J$28-DCF!J$5*MAX(BM272*DCF!J$28,0)-MAX(BM272-BL272,0)/Inputs!$B$17)*DCF!J$6</f>
        <v>14461.878012763391</v>
      </c>
      <c r="CU272" s="15">
        <f ca="1">(BN272*DCF!K$28-DCF!K$5*MAX(BN272*DCF!K$28,0)-MAX(BN272-BM272,0)/Inputs!$B$17)*DCF!K$6</f>
        <v>15830.487060022115</v>
      </c>
      <c r="CV272" s="15">
        <f ca="1">(BO272*DCF!L$28-DCF!L$5*MAX(BO272*DCF!L$28,0)-MAX(BO272-BN272,0)/Inputs!$B$17)*DCF!L$6</f>
        <v>19097.326815075194</v>
      </c>
      <c r="CW272" s="15">
        <f ca="1">(BP272*DCF!M$28-DCF!M$5*MAX(BP272*DCF!M$28,0)-MAX(BP272-BO272,0)/Inputs!$B$17)*DCF!M$6</f>
        <v>20779.001724075748</v>
      </c>
      <c r="CX272" s="15">
        <f ca="1">(BQ272*DCF!C$46-DCF!C$5*MAX(BQ272*DCF!C$46,0)-MAX(BQ272-Inputs!$B$20,0)/Inputs!$B$24)*DCF!C$6</f>
        <v>-681.40756075774823</v>
      </c>
      <c r="CY272" s="15">
        <f ca="1">(BR272*DCF!D$46-DCF!D$5*MAX(BR272*DCF!D$46,0)-MAX(BR272-BQ272,0)/Inputs!$B$24)*DCF!D$6</f>
        <v>-2237.2005225712892</v>
      </c>
      <c r="CZ272" s="15">
        <f ca="1">(BS272*DCF!E$46-DCF!E$5*MAX(BS272*DCF!E$46,0)-MAX(BS272-BR272,0)/Inputs!$B$24)*DCF!E$6</f>
        <v>-984.07955258469394</v>
      </c>
      <c r="DA272" s="15">
        <f ca="1">(BT272*DCF!F$46-DCF!F$5*MAX(BT272*DCF!F$46,0)-MAX(BT272-BS272,0)/Inputs!$B$24)*DCF!F$6</f>
        <v>-2926.4436808526998</v>
      </c>
      <c r="DB272" s="15">
        <f ca="1">(BU272*DCF!G$46-DCF!G$5*MAX(BU272*DCF!G$46,0)-MAX(BU272-BT272,0)/Inputs!$B$24)*DCF!G$6</f>
        <v>-2853.5817410384125</v>
      </c>
      <c r="DC272" s="15">
        <f ca="1">(BV272*DCF!H$46-DCF!H$5*MAX(BV272*DCF!H$46,0)-MAX(BV272-BU272,0)/Inputs!$B$24)*DCF!H$6</f>
        <v>-3308.4721830437766</v>
      </c>
      <c r="DD272" s="15">
        <f ca="1">(BW272*DCF!I$46-DCF!I$5*MAX(BW272*DCF!I$46,0)-MAX(BW272-BV272,0)/Inputs!$B$24)*DCF!I$6</f>
        <v>-1073.8990451188643</v>
      </c>
      <c r="DE272" s="15">
        <f ca="1">(BX272*DCF!J$46-DCF!J$5*MAX(BX272*DCF!J$46,0)-MAX(BX272-BW272,0)/Inputs!$B$24)*DCF!J$6</f>
        <v>-2320.0400361650636</v>
      </c>
      <c r="DF272" s="15">
        <f ca="1">(BY272*DCF!K$46-DCF!K$5*MAX(BY272*DCF!K$46,0)-MAX(BY272-BX272,0)/Inputs!$B$24)*DCF!K$6</f>
        <v>921.45709501644274</v>
      </c>
      <c r="DG272" s="15">
        <f ca="1">(BZ272*DCF!L$46-DCF!L$5*MAX(BZ272*DCF!L$46,0)-MAX(BZ272-BY272,0)/Inputs!$B$24)*DCF!L$6</f>
        <v>2148.7184013973369</v>
      </c>
      <c r="DH272" s="15">
        <f ca="1">(CA272*DCF!M$46-DCF!M$5*MAX(CA272*DCF!M$46,0)-MAX(CA272-BZ272,0)/Inputs!$B$24)*DCF!M$6</f>
        <v>1884.3363206138483</v>
      </c>
      <c r="DI272" s="15">
        <f ca="1">SUM(CB272:CL272)+BE272*DCF!M$10*(1+Inputs!$B$30)*(1-Inputs!$B$33)*(1-Inputs!$B$30/Inputs!$B$31)/(Inputs!$B$29-Inputs!$B$30)*DCF!M$6</f>
        <v>98680.253360024799</v>
      </c>
      <c r="DJ272" s="15">
        <f ca="1">SUM(CM272:CW272)+BP272*DCF!M$28*(1+Inputs!$B$30)*(1-Inputs!$B$33)*(1-Inputs!$B$30/Inputs!$B$31)/(Inputs!$B$29-Inputs!$B$30)*DCF!M$6</f>
        <v>534674.53816513414</v>
      </c>
      <c r="DK272" s="15">
        <f ca="1">SUM(CX272:DH272)+CA272*DCF!M$46*(1+Inputs!$B$30)*(1-Inputs!$B$33)*(1-Inputs!$B$30/Inputs!$B$31)/(Inputs!$B$29-Inputs!$B$30)*DCF!M$6</f>
        <v>161590.46338731414</v>
      </c>
      <c r="DM272" s="15">
        <f ca="1">DI272+DJ272+DK272+Inputs!$B$34+Inputs!$B$36-Inputs!$B$35</f>
        <v>871796.25491247303</v>
      </c>
    </row>
    <row r="273" spans="1:117" x14ac:dyDescent="0.75">
      <c r="A273" s="11">
        <v>260</v>
      </c>
      <c r="C273" s="23">
        <f t="shared" ca="1" si="145"/>
        <v>-0.20863703622863486</v>
      </c>
      <c r="D273" s="23">
        <f t="shared" ca="1" si="145"/>
        <v>0.6525131238059263</v>
      </c>
      <c r="E273" s="23">
        <f t="shared" ca="1" si="145"/>
        <v>-0.36047261750626924</v>
      </c>
      <c r="F273" s="23">
        <f t="shared" ca="1" si="145"/>
        <v>1.2395113340282693</v>
      </c>
      <c r="G273" s="23">
        <f t="shared" ca="1" si="145"/>
        <v>-0.31423087886153478</v>
      </c>
      <c r="H273" s="23">
        <f t="shared" ca="1" si="145"/>
        <v>0.64702266178526502</v>
      </c>
      <c r="I273" s="23">
        <f t="shared" ca="1" si="145"/>
        <v>-0.13488338744210462</v>
      </c>
      <c r="J273" s="23">
        <f t="shared" ca="1" si="145"/>
        <v>0.37493405811460784</v>
      </c>
      <c r="K273" s="23">
        <f t="shared" ca="1" si="145"/>
        <v>2.1380320166190971</v>
      </c>
      <c r="L273" s="23">
        <f t="shared" ca="1" si="145"/>
        <v>-4.3181196924278985E-2</v>
      </c>
      <c r="M273" s="23">
        <f t="shared" ca="1" si="145"/>
        <v>1.6262843856760827</v>
      </c>
      <c r="N273" s="23">
        <f ca="1">SQRT(Inputs!$B$38)*C273+SQRT(1-Inputs!$B$38)*_xlfn.NORM.S.INV(RAND())</f>
        <v>0.75014858957192143</v>
      </c>
      <c r="O273" s="23">
        <f ca="1">SQRT(Inputs!$B$38)*D273+SQRT(1-Inputs!$B$38)*_xlfn.NORM.S.INV(RAND())</f>
        <v>-0.31140006609197518</v>
      </c>
      <c r="P273" s="23">
        <f ca="1">SQRT(Inputs!$B$38)*E273+SQRT(1-Inputs!$B$38)*_xlfn.NORM.S.INV(RAND())</f>
        <v>2.7793326454479175</v>
      </c>
      <c r="Q273" s="23">
        <f ca="1">SQRT(Inputs!$B$38)*F273+SQRT(1-Inputs!$B$38)*_xlfn.NORM.S.INV(RAND())</f>
        <v>-0.37112494948875596</v>
      </c>
      <c r="R273" s="23">
        <f ca="1">SQRT(Inputs!$B$38)*G273+SQRT(1-Inputs!$B$38)*_xlfn.NORM.S.INV(RAND())</f>
        <v>-0.66821361158693682</v>
      </c>
      <c r="S273" s="23">
        <f ca="1">SQRT(Inputs!$B$38)*H273+SQRT(1-Inputs!$B$38)*_xlfn.NORM.S.INV(RAND())</f>
        <v>0.76501170579168065</v>
      </c>
      <c r="T273" s="23">
        <f ca="1">SQRT(Inputs!$B$38)*I273+SQRT(1-Inputs!$B$38)*_xlfn.NORM.S.INV(RAND())</f>
        <v>-0.33792649318979162</v>
      </c>
      <c r="U273" s="23">
        <f ca="1">SQRT(Inputs!$B$38)*J273+SQRT(1-Inputs!$B$38)*_xlfn.NORM.S.INV(RAND())</f>
        <v>0.17800491717913797</v>
      </c>
      <c r="V273" s="23">
        <f ca="1">SQRT(Inputs!$B$38)*K273+SQRT(1-Inputs!$B$38)*_xlfn.NORM.S.INV(RAND())</f>
        <v>0.10287670946923577</v>
      </c>
      <c r="W273" s="23">
        <f ca="1">SQRT(Inputs!$B$38)*L273+SQRT(1-Inputs!$B$38)*_xlfn.NORM.S.INV(RAND())</f>
        <v>-1.293682849061015</v>
      </c>
      <c r="X273" s="23">
        <f ca="1">SQRT(Inputs!$B$38)*M273+SQRT(1-Inputs!$B$38)*_xlfn.NORM.S.INV(RAND())</f>
        <v>0.81248503507591741</v>
      </c>
      <c r="Y273" s="23">
        <f ca="1">SQRT(Inputs!$B$38)*C273+SQRT(1-Inputs!$B$38)*_xlfn.NORM.S.INV(RAND())</f>
        <v>-0.84771870726975151</v>
      </c>
      <c r="Z273" s="23">
        <f ca="1">SQRT(Inputs!$B$38)*D273+SQRT(1-Inputs!$B$38)*_xlfn.NORM.S.INV(RAND())</f>
        <v>-1.1433760371842558</v>
      </c>
      <c r="AA273" s="23">
        <f ca="1">SQRT(Inputs!$B$38)*E273+SQRT(1-Inputs!$B$38)*_xlfn.NORM.S.INV(RAND())</f>
        <v>-0.16841992654980595</v>
      </c>
      <c r="AB273" s="23">
        <f ca="1">SQRT(Inputs!$B$38)*F273+SQRT(1-Inputs!$B$38)*_xlfn.NORM.S.INV(RAND())</f>
        <v>1.0590056068713425</v>
      </c>
      <c r="AC273" s="23">
        <f ca="1">SQRT(Inputs!$B$38)*G273+SQRT(1-Inputs!$B$38)*_xlfn.NORM.S.INV(RAND())</f>
        <v>-1.3616241563204254</v>
      </c>
      <c r="AD273" s="23">
        <f ca="1">SQRT(Inputs!$B$38)*H273+SQRT(1-Inputs!$B$38)*_xlfn.NORM.S.INV(RAND())</f>
        <v>-0.48165493991929953</v>
      </c>
      <c r="AE273" s="23">
        <f ca="1">SQRT(Inputs!$B$38)*I273+SQRT(1-Inputs!$B$38)*_xlfn.NORM.S.INV(RAND())</f>
        <v>0.12266101511581735</v>
      </c>
      <c r="AF273" s="23">
        <f ca="1">SQRT(Inputs!$B$38)*J273+SQRT(1-Inputs!$B$38)*_xlfn.NORM.S.INV(RAND())</f>
        <v>-0.26498111904518656</v>
      </c>
      <c r="AG273" s="23">
        <f ca="1">SQRT(Inputs!$B$38)*K273+SQRT(1-Inputs!$B$38)*_xlfn.NORM.S.INV(RAND())</f>
        <v>1.5055522104377346</v>
      </c>
      <c r="AH273" s="23">
        <f ca="1">SQRT(Inputs!$B$38)*L273+SQRT(1-Inputs!$B$38)*_xlfn.NORM.S.INV(RAND())</f>
        <v>2.4261537108727187E-3</v>
      </c>
      <c r="AI273" s="23">
        <f ca="1">SQRT(Inputs!$B$38)*M273+SQRT(1-Inputs!$B$38)*_xlfn.NORM.S.INV(RAND())</f>
        <v>2.1947249073498143</v>
      </c>
      <c r="AJ273" s="23">
        <f ca="1">SQRT(Inputs!$B$38)*C273+SQRT(1-Inputs!$B$38)*_xlfn.NORM.S.INV(RAND())</f>
        <v>-0.19011901455114844</v>
      </c>
      <c r="AK273" s="23">
        <f ca="1">SQRT(Inputs!$B$38)*D273+SQRT(1-Inputs!$B$38)*_xlfn.NORM.S.INV(RAND())</f>
        <v>-0.11318984031231705</v>
      </c>
      <c r="AL273" s="23">
        <f ca="1">SQRT(Inputs!$B$38)*E273+SQRT(1-Inputs!$B$38)*_xlfn.NORM.S.INV(RAND())</f>
        <v>-0.91327997967696106</v>
      </c>
      <c r="AM273" s="23">
        <f ca="1">SQRT(Inputs!$B$38)*F273+SQRT(1-Inputs!$B$38)*_xlfn.NORM.S.INV(RAND())</f>
        <v>0.25481520835989646</v>
      </c>
      <c r="AN273" s="23">
        <f ca="1">SQRT(Inputs!$B$38)*G273+SQRT(1-Inputs!$B$38)*_xlfn.NORM.S.INV(RAND())</f>
        <v>-0.26949072519469552</v>
      </c>
      <c r="AO273" s="23">
        <f ca="1">SQRT(Inputs!$B$38)*H273+SQRT(1-Inputs!$B$38)*_xlfn.NORM.S.INV(RAND())</f>
        <v>-0.30013360093270613</v>
      </c>
      <c r="AP273" s="23">
        <f ca="1">SQRT(Inputs!$B$38)*I273+SQRT(1-Inputs!$B$38)*_xlfn.NORM.S.INV(RAND())</f>
        <v>-0.51496589237145896</v>
      </c>
      <c r="AQ273" s="23">
        <f ca="1">SQRT(Inputs!$B$38)*J273+SQRT(1-Inputs!$B$38)*_xlfn.NORM.S.INV(RAND())</f>
        <v>-0.97427162050430982</v>
      </c>
      <c r="AR273" s="23">
        <f ca="1">SQRT(Inputs!$B$38)*K273+SQRT(1-Inputs!$B$38)*_xlfn.NORM.S.INV(RAND())</f>
        <v>1.5777641311664123</v>
      </c>
      <c r="AS273" s="23">
        <f ca="1">SQRT(Inputs!$B$38)*L273+SQRT(1-Inputs!$B$38)*_xlfn.NORM.S.INV(RAND())</f>
        <v>-0.98610206067624595</v>
      </c>
      <c r="AT273" s="23">
        <f ca="1">SQRT(Inputs!$B$38)*M273+SQRT(1-Inputs!$B$38)*_xlfn.NORM.S.INV(RAND())</f>
        <v>-0.13207105268682773</v>
      </c>
      <c r="AU273" s="15">
        <f ca="1">Inputs!$B$6*EXP($B$8-0.5*C$5^2+C$5*N273)</f>
        <v>5602.9093876418056</v>
      </c>
      <c r="AV273" s="15">
        <f t="shared" ca="1" si="146"/>
        <v>6514.8429362289689</v>
      </c>
      <c r="AW273" s="15">
        <f t="shared" ca="1" si="147"/>
        <v>11556.619000447594</v>
      </c>
      <c r="AX273" s="15">
        <f t="shared" ca="1" si="148"/>
        <v>13470.210321218367</v>
      </c>
      <c r="AY273" s="15">
        <f t="shared" ca="1" si="149"/>
        <v>15226.139968011097</v>
      </c>
      <c r="AZ273" s="15">
        <f t="shared" ca="1" si="150"/>
        <v>20258.719133769115</v>
      </c>
      <c r="BA273" s="15">
        <f t="shared" ca="1" si="151"/>
        <v>23930.008383366127</v>
      </c>
      <c r="BB273" s="15">
        <f t="shared" ca="1" si="152"/>
        <v>29824.810278922763</v>
      </c>
      <c r="BC273" s="15">
        <f t="shared" ca="1" si="153"/>
        <v>36892.355497542849</v>
      </c>
      <c r="BD273" s="15">
        <f t="shared" ca="1" si="154"/>
        <v>40045.626505753935</v>
      </c>
      <c r="BE273" s="15">
        <f t="shared" ca="1" si="155"/>
        <v>52839.823290027496</v>
      </c>
      <c r="BF273" s="15">
        <f ca="1">Inputs!$B$13*EXP($B$9-0.5*C$6^2+C$6*Y273)</f>
        <v>11691.425108380527</v>
      </c>
      <c r="BG273" s="15">
        <f t="shared" ca="1" si="156"/>
        <v>11592.52379554704</v>
      </c>
      <c r="BH273" s="15">
        <f t="shared" ca="1" si="157"/>
        <v>13773.75587292495</v>
      </c>
      <c r="BI273" s="15">
        <f t="shared" ca="1" si="158"/>
        <v>19846.222568260389</v>
      </c>
      <c r="BJ273" s="15">
        <f t="shared" ca="1" si="159"/>
        <v>19994.262450224825</v>
      </c>
      <c r="BK273" s="15">
        <f t="shared" ca="1" si="160"/>
        <v>22981.658269208525</v>
      </c>
      <c r="BL273" s="15">
        <f t="shared" ca="1" si="161"/>
        <v>28682.522023098885</v>
      </c>
      <c r="BM273" s="15">
        <f t="shared" ca="1" si="162"/>
        <v>34115.315229127031</v>
      </c>
      <c r="BN273" s="15">
        <f t="shared" ca="1" si="163"/>
        <v>50253.385535373905</v>
      </c>
      <c r="BO273" s="15">
        <f t="shared" ca="1" si="164"/>
        <v>61849.048263772835</v>
      </c>
      <c r="BP273" s="15">
        <f t="shared" ca="1" si="165"/>
        <v>97614.469235433848</v>
      </c>
      <c r="BQ273" s="15">
        <f ca="1">Inputs!$B$20*EXP($B$10-0.5*C$7^2+C$7*AJ273)</f>
        <v>4009.800476202297</v>
      </c>
      <c r="BR273" s="15">
        <f t="shared" ca="1" si="166"/>
        <v>5248.6776635287797</v>
      </c>
      <c r="BS273" s="15">
        <f t="shared" ca="1" si="167"/>
        <v>5529.2202349765166</v>
      </c>
      <c r="BT273" s="15">
        <f t="shared" ca="1" si="168"/>
        <v>8150.6199509437374</v>
      </c>
      <c r="BU273" s="15">
        <f t="shared" ca="1" si="169"/>
        <v>10582.701166375728</v>
      </c>
      <c r="BV273" s="15">
        <f t="shared" ca="1" si="170"/>
        <v>13760.90179774293</v>
      </c>
      <c r="BW273" s="15">
        <f t="shared" ca="1" si="171"/>
        <v>17219.656955396291</v>
      </c>
      <c r="BX273" s="15">
        <f t="shared" ca="1" si="172"/>
        <v>19811.259438443751</v>
      </c>
      <c r="BY273" s="15">
        <f t="shared" ca="1" si="173"/>
        <v>37540.606765425851</v>
      </c>
      <c r="BZ273" s="15">
        <f t="shared" ca="1" si="174"/>
        <v>43941.398688237721</v>
      </c>
      <c r="CA273" s="15">
        <f t="shared" ca="1" si="175"/>
        <v>60292.579288831963</v>
      </c>
      <c r="CB273" s="15">
        <f ca="1">(AU273*DCF!C$10-DCF!C$5*MAX(AU273*DCF!C$10,0)-MAX(AU273-Inputs!$B$6,0)/Inputs!$B$10)*DCF!C$6</f>
        <v>1038.5062125292545</v>
      </c>
      <c r="CC273" s="15">
        <f ca="1">(AV273*DCF!D$10-DCF!D$5*MAX(AV273*DCF!D$10,0)-MAX(AV273-AU273,0)/Inputs!$B$10)*DCF!D$6</f>
        <v>1365.5977002671727</v>
      </c>
      <c r="CD273" s="15">
        <f ca="1">(AW273*DCF!E$10-DCF!E$5*MAX(AW273*DCF!E$10,0)-MAX(AW273-AV273,0)/Inputs!$B$10)*DCF!E$6</f>
        <v>1532.6226032461104</v>
      </c>
      <c r="CE273" s="15">
        <f ca="1">(AX273*DCF!F$10-DCF!F$5*MAX(AX273*DCF!F$10,0)-MAX(AX273-AW273,0)/Inputs!$B$10)*DCF!F$6</f>
        <v>2542.3545355143087</v>
      </c>
      <c r="CF273" s="15">
        <f ca="1">(AY273*DCF!G$10-DCF!G$5*MAX(AY273*DCF!G$10,0)-MAX(AY273-AX273,0)/Inputs!$B$10)*DCF!G$6</f>
        <v>2799.6715489859639</v>
      </c>
      <c r="CG273" s="15">
        <f ca="1">(AZ273*DCF!H$10-DCF!H$5*MAX(AZ273*DCF!H$10,0)-MAX(AZ273-AY273,0)/Inputs!$B$10)*DCF!H$6</f>
        <v>3039.6201992431261</v>
      </c>
      <c r="CH273" s="15">
        <f ca="1">(BA273*DCF!I$10-DCF!I$5*MAX(BA273*DCF!I$10,0)-MAX(BA273-AZ273,0)/Inputs!$B$10)*DCF!I$6</f>
        <v>3768.9194949912253</v>
      </c>
      <c r="CI273" s="15">
        <f ca="1">(BB273*DCF!J$10-DCF!J$5*MAX(BB273*DCF!J$10,0)-MAX(BB273-BA273,0)/Inputs!$B$10)*DCF!J$6</f>
        <v>4224.7465583632265</v>
      </c>
      <c r="CJ273" s="15">
        <f ca="1">(BC273*DCF!K$10-DCF!K$5*MAX(BC273*DCF!K$10,0)-MAX(BC273-BB273,0)/Inputs!$B$10)*DCF!K$6</f>
        <v>4949.7279976658856</v>
      </c>
      <c r="CK273" s="15">
        <f ca="1">(BD273*DCF!L$10-DCF!L$5*MAX(BD273*DCF!L$10,0)-MAX(BD273-BC273,0)/Inputs!$B$10)*DCF!L$6</f>
        <v>5631.8729861242928</v>
      </c>
      <c r="CL273" s="15">
        <f ca="1">(BE273*DCF!M$10-DCF!M$5*MAX(BE273*DCF!M$10,0)-MAX(BE273-BD273,0)/Inputs!$B$10)*DCF!M$6</f>
        <v>5927.9789882704954</v>
      </c>
      <c r="CM273" s="15">
        <f ca="1">(BF273*DCF!C$28-DCF!C$5*MAX(BF273*DCF!C$28,0)-MAX(BF273-Inputs!$B$13,0)/Inputs!$B$17)*DCF!C$6</f>
        <v>3497.8402395663588</v>
      </c>
      <c r="CN273" s="15">
        <f ca="1">(BG273*DCF!D$28-DCF!D$5*MAX(BG273*DCF!D$28,0)-MAX(BG273-BF273,0)/Inputs!$B$17)*DCF!D$6</f>
        <v>3414.2656255592165</v>
      </c>
      <c r="CO273" s="15">
        <f ca="1">(BH273*DCF!E$28-DCF!E$5*MAX(BH273*DCF!E$28,0)-MAX(BH273-BG273,0)/Inputs!$B$17)*DCF!E$6</f>
        <v>3471.0821065507535</v>
      </c>
      <c r="CP273" s="15">
        <f ca="1">(BI273*DCF!F$28-DCF!F$5*MAX(BI273*DCF!F$28,0)-MAX(BI273-BH273,0)/Inputs!$B$17)*DCF!F$6</f>
        <v>4282.138116119535</v>
      </c>
      <c r="CQ273" s="15">
        <f ca="1">(BJ273*DCF!G$28-DCF!G$5*MAX(BJ273*DCF!G$28,0)-MAX(BJ273-BI273,0)/Inputs!$B$17)*DCF!G$6</f>
        <v>5162.7642430519636</v>
      </c>
      <c r="CR273" s="15">
        <f ca="1">(BK273*DCF!H$28-DCF!H$5*MAX(BK273*DCF!H$28,0)-MAX(BK273-BJ273,0)/Inputs!$B$17)*DCF!H$6</f>
        <v>5219.4601670285629</v>
      </c>
      <c r="CS273" s="15">
        <f ca="1">(BL273*DCF!I$28-DCF!I$5*MAX(BL273*DCF!I$28,0)-MAX(BL273-BK273,0)/Inputs!$B$17)*DCF!I$6</f>
        <v>5926.5334439984554</v>
      </c>
      <c r="CT273" s="15">
        <f ca="1">(BM273*DCF!J$28-DCF!J$5*MAX(BM273*DCF!J$28,0)-MAX(BM273-BL273,0)/Inputs!$B$17)*DCF!J$6</f>
        <v>6890.2034280028192</v>
      </c>
      <c r="CU273" s="15">
        <f ca="1">(BN273*DCF!K$28-DCF!K$5*MAX(BN273*DCF!K$28,0)-MAX(BN273-BM273,0)/Inputs!$B$17)*DCF!K$6</f>
        <v>8635.9737721401179</v>
      </c>
      <c r="CV273" s="15">
        <f ca="1">(BO273*DCF!L$28-DCF!L$5*MAX(BO273*DCF!L$28,0)-MAX(BO273-BN273,0)/Inputs!$B$17)*DCF!L$6</f>
        <v>11028.114759007016</v>
      </c>
      <c r="CW273" s="15">
        <f ca="1">(BP273*DCF!M$28-DCF!M$5*MAX(BP273*DCF!M$28,0)-MAX(BP273-BO273,0)/Inputs!$B$17)*DCF!M$6</f>
        <v>14627.727404335406</v>
      </c>
      <c r="CX273" s="15">
        <f ca="1">(BQ273*DCF!C$46-DCF!C$5*MAX(BQ273*DCF!C$46,0)-MAX(BQ273-Inputs!$B$20,0)/Inputs!$B$24)*DCF!C$6</f>
        <v>-1299.6308149207598</v>
      </c>
      <c r="CY273" s="15">
        <f ca="1">(BR273*DCF!D$46-DCF!D$5*MAX(BR273*DCF!D$46,0)-MAX(BR273-BQ273,0)/Inputs!$B$24)*DCF!D$6</f>
        <v>-1424.4454886368776</v>
      </c>
      <c r="CZ273" s="15">
        <f ca="1">(BS273*DCF!E$46-DCF!E$5*MAX(BS273*DCF!E$46,0)-MAX(BS273-BR273,0)/Inputs!$B$24)*DCF!E$6</f>
        <v>-764.42207833054613</v>
      </c>
      <c r="DA273" s="15">
        <f ca="1">(BT273*DCF!F$46-DCF!F$5*MAX(BT273*DCF!F$46,0)-MAX(BT273-BS273,0)/Inputs!$B$24)*DCF!F$6</f>
        <v>-1548.1141823282255</v>
      </c>
      <c r="DB273" s="15">
        <f ca="1">(BU273*DCF!G$46-DCF!G$5*MAX(BU273*DCF!G$46,0)-MAX(BU273-BT273,0)/Inputs!$B$24)*DCF!G$6</f>
        <v>-1174.0852271862032</v>
      </c>
      <c r="DC273" s="15">
        <f ca="1">(BV273*DCF!H$46-DCF!H$5*MAX(BV273*DCF!H$46,0)-MAX(BV273-BU273,0)/Inputs!$B$24)*DCF!H$6</f>
        <v>-987.60637303900683</v>
      </c>
      <c r="DD273" s="15">
        <f ca="1">(BW273*DCF!I$46-DCF!I$5*MAX(BW273*DCF!I$46,0)-MAX(BW273-BV273,0)/Inputs!$B$24)*DCF!I$6</f>
        <v>-595.18015069270939</v>
      </c>
      <c r="DE273" s="15">
        <f ca="1">(BX273*DCF!J$46-DCF!J$5*MAX(BX273*DCF!J$46,0)-MAX(BX273-BW273,0)/Inputs!$B$24)*DCF!J$6</f>
        <v>143.77689494878541</v>
      </c>
      <c r="DF273" s="15">
        <f ca="1">(BY273*DCF!K$46-DCF!K$5*MAX(BY273*DCF!K$46,0)-MAX(BY273-BX273,0)/Inputs!$B$24)*DCF!K$6</f>
        <v>-2198.7731865369919</v>
      </c>
      <c r="DG273" s="15">
        <f ca="1">(BZ273*DCF!L$46-DCF!L$5*MAX(BZ273*DCF!L$46,0)-MAX(BZ273-BY273,0)/Inputs!$B$24)*DCF!L$6</f>
        <v>1588.9454253420352</v>
      </c>
      <c r="DH273" s="15">
        <f ca="1">(CA273*DCF!M$46-DCF!M$5*MAX(CA273*DCF!M$46,0)-MAX(CA273-BZ273,0)/Inputs!$B$24)*DCF!M$6</f>
        <v>1308.3858771563455</v>
      </c>
      <c r="DI273" s="15">
        <f ca="1">SUM(CB273:CL273)+BE273*DCF!M$10*(1+Inputs!$B$30)*(1-Inputs!$B$33)*(1-Inputs!$B$30/Inputs!$B$31)/(Inputs!$B$29-Inputs!$B$30)*DCF!M$6</f>
        <v>183875.54577567423</v>
      </c>
      <c r="DJ273" s="15">
        <f ca="1">SUM(CM273:CW273)+BP273*DCF!M$28*(1+Inputs!$B$30)*(1-Inputs!$B$33)*(1-Inputs!$B$30/Inputs!$B$31)/(Inputs!$B$29-Inputs!$B$30)*DCF!M$6</f>
        <v>434372.5815719419</v>
      </c>
      <c r="DK273" s="15">
        <f ca="1">SUM(CX273:DH273)+CA273*DCF!M$46*(1+Inputs!$B$30)*(1-Inputs!$B$33)*(1-Inputs!$B$30/Inputs!$B$31)/(Inputs!$B$29-Inputs!$B$30)*DCF!M$6</f>
        <v>86268.320388909997</v>
      </c>
      <c r="DM273" s="15">
        <f ca="1">DI273+DJ273+DK273+Inputs!$B$34+Inputs!$B$36-Inputs!$B$35</f>
        <v>781367.44773652614</v>
      </c>
    </row>
    <row r="274" spans="1:117" x14ac:dyDescent="0.75">
      <c r="A274" s="11">
        <v>261</v>
      </c>
      <c r="C274" s="23">
        <f t="shared" ref="C274:M283" ca="1" si="176">_xlfn.NORM.S.INV(RAND())</f>
        <v>2.6679878852419594E-2</v>
      </c>
      <c r="D274" s="23">
        <f t="shared" ca="1" si="176"/>
        <v>-0.92524871620703286</v>
      </c>
      <c r="E274" s="23">
        <f t="shared" ca="1" si="176"/>
        <v>0.94025110999965322</v>
      </c>
      <c r="F274" s="23">
        <f t="shared" ca="1" si="176"/>
        <v>0.64870740844756369</v>
      </c>
      <c r="G274" s="23">
        <f t="shared" ca="1" si="176"/>
        <v>0.19253972322110915</v>
      </c>
      <c r="H274" s="23">
        <f t="shared" ca="1" si="176"/>
        <v>-0.29824539659292376</v>
      </c>
      <c r="I274" s="23">
        <f t="shared" ca="1" si="176"/>
        <v>-1.5028277711859155</v>
      </c>
      <c r="J274" s="23">
        <f t="shared" ca="1" si="176"/>
        <v>0.84963104540534751</v>
      </c>
      <c r="K274" s="23">
        <f t="shared" ca="1" si="176"/>
        <v>0.75836472192190618</v>
      </c>
      <c r="L274" s="23">
        <f t="shared" ca="1" si="176"/>
        <v>-0.28118599318112542</v>
      </c>
      <c r="M274" s="23">
        <f t="shared" ca="1" si="176"/>
        <v>-1.9129642921694514</v>
      </c>
      <c r="N274" s="23">
        <f ca="1">SQRT(Inputs!$B$38)*C274+SQRT(1-Inputs!$B$38)*_xlfn.NORM.S.INV(RAND())</f>
        <v>0.36923560852371218</v>
      </c>
      <c r="O274" s="23">
        <f ca="1">SQRT(Inputs!$B$38)*D274+SQRT(1-Inputs!$B$38)*_xlfn.NORM.S.INV(RAND())</f>
        <v>-1.7844088163658012</v>
      </c>
      <c r="P274" s="23">
        <f ca="1">SQRT(Inputs!$B$38)*E274+SQRT(1-Inputs!$B$38)*_xlfn.NORM.S.INV(RAND())</f>
        <v>1.0947416866349953</v>
      </c>
      <c r="Q274" s="23">
        <f ca="1">SQRT(Inputs!$B$38)*F274+SQRT(1-Inputs!$B$38)*_xlfn.NORM.S.INV(RAND())</f>
        <v>1.9283473844913246E-3</v>
      </c>
      <c r="R274" s="23">
        <f ca="1">SQRT(Inputs!$B$38)*G274+SQRT(1-Inputs!$B$38)*_xlfn.NORM.S.INV(RAND())</f>
        <v>-0.46746690474034147</v>
      </c>
      <c r="S274" s="23">
        <f ca="1">SQRT(Inputs!$B$38)*H274+SQRT(1-Inputs!$B$38)*_xlfn.NORM.S.INV(RAND())</f>
        <v>0.88341444961230398</v>
      </c>
      <c r="T274" s="23">
        <f ca="1">SQRT(Inputs!$B$38)*I274+SQRT(1-Inputs!$B$38)*_xlfn.NORM.S.INV(RAND())</f>
        <v>-0.92114583915846748</v>
      </c>
      <c r="U274" s="23">
        <f ca="1">SQRT(Inputs!$B$38)*J274+SQRT(1-Inputs!$B$38)*_xlfn.NORM.S.INV(RAND())</f>
        <v>-0.77905915119550473</v>
      </c>
      <c r="V274" s="23">
        <f ca="1">SQRT(Inputs!$B$38)*K274+SQRT(1-Inputs!$B$38)*_xlfn.NORM.S.INV(RAND())</f>
        <v>-1.9172222848787777</v>
      </c>
      <c r="W274" s="23">
        <f ca="1">SQRT(Inputs!$B$38)*L274+SQRT(1-Inputs!$B$38)*_xlfn.NORM.S.INV(RAND())</f>
        <v>-0.31969935428903135</v>
      </c>
      <c r="X274" s="23">
        <f ca="1">SQRT(Inputs!$B$38)*M274+SQRT(1-Inputs!$B$38)*_xlfn.NORM.S.INV(RAND())</f>
        <v>-1.2322110208376185</v>
      </c>
      <c r="Y274" s="23">
        <f ca="1">SQRT(Inputs!$B$38)*C274+SQRT(1-Inputs!$B$38)*_xlfn.NORM.S.INV(RAND())</f>
        <v>-0.16176276669155953</v>
      </c>
      <c r="Z274" s="23">
        <f ca="1">SQRT(Inputs!$B$38)*D274+SQRT(1-Inputs!$B$38)*_xlfn.NORM.S.INV(RAND())</f>
        <v>-1.1703195302191447</v>
      </c>
      <c r="AA274" s="23">
        <f ca="1">SQRT(Inputs!$B$38)*E274+SQRT(1-Inputs!$B$38)*_xlfn.NORM.S.INV(RAND())</f>
        <v>-1.2401847086224738</v>
      </c>
      <c r="AB274" s="23">
        <f ca="1">SQRT(Inputs!$B$38)*F274+SQRT(1-Inputs!$B$38)*_xlfn.NORM.S.INV(RAND())</f>
        <v>1.2554254457643339</v>
      </c>
      <c r="AC274" s="23">
        <f ca="1">SQRT(Inputs!$B$38)*G274+SQRT(1-Inputs!$B$38)*_xlfn.NORM.S.INV(RAND())</f>
        <v>0.21024498791035862</v>
      </c>
      <c r="AD274" s="23">
        <f ca="1">SQRT(Inputs!$B$38)*H274+SQRT(1-Inputs!$B$38)*_xlfn.NORM.S.INV(RAND())</f>
        <v>1.0759845661014049</v>
      </c>
      <c r="AE274" s="23">
        <f ca="1">SQRT(Inputs!$B$38)*I274+SQRT(1-Inputs!$B$38)*_xlfn.NORM.S.INV(RAND())</f>
        <v>-0.46223102770050062</v>
      </c>
      <c r="AF274" s="23">
        <f ca="1">SQRT(Inputs!$B$38)*J274+SQRT(1-Inputs!$B$38)*_xlfn.NORM.S.INV(RAND())</f>
        <v>0.77602714856115917</v>
      </c>
      <c r="AG274" s="23">
        <f ca="1">SQRT(Inputs!$B$38)*K274+SQRT(1-Inputs!$B$38)*_xlfn.NORM.S.INV(RAND())</f>
        <v>0.61806317099431207</v>
      </c>
      <c r="AH274" s="23">
        <f ca="1">SQRT(Inputs!$B$38)*L274+SQRT(1-Inputs!$B$38)*_xlfn.NORM.S.INV(RAND())</f>
        <v>-6.873638079334822E-2</v>
      </c>
      <c r="AI274" s="23">
        <f ca="1">SQRT(Inputs!$B$38)*M274+SQRT(1-Inputs!$B$38)*_xlfn.NORM.S.INV(RAND())</f>
        <v>-1.190229636372524</v>
      </c>
      <c r="AJ274" s="23">
        <f ca="1">SQRT(Inputs!$B$38)*C274+SQRT(1-Inputs!$B$38)*_xlfn.NORM.S.INV(RAND())</f>
        <v>-0.26720686201641336</v>
      </c>
      <c r="AK274" s="23">
        <f ca="1">SQRT(Inputs!$B$38)*D274+SQRT(1-Inputs!$B$38)*_xlfn.NORM.S.INV(RAND())</f>
        <v>0.14415297087204315</v>
      </c>
      <c r="AL274" s="23">
        <f ca="1">SQRT(Inputs!$B$38)*E274+SQRT(1-Inputs!$B$38)*_xlfn.NORM.S.INV(RAND())</f>
        <v>0.42801239734820529</v>
      </c>
      <c r="AM274" s="23">
        <f ca="1">SQRT(Inputs!$B$38)*F274+SQRT(1-Inputs!$B$38)*_xlfn.NORM.S.INV(RAND())</f>
        <v>0.40124079032360899</v>
      </c>
      <c r="AN274" s="23">
        <f ca="1">SQRT(Inputs!$B$38)*G274+SQRT(1-Inputs!$B$38)*_xlfn.NORM.S.INV(RAND())</f>
        <v>6.3135245505303431E-2</v>
      </c>
      <c r="AO274" s="23">
        <f ca="1">SQRT(Inputs!$B$38)*H274+SQRT(1-Inputs!$B$38)*_xlfn.NORM.S.INV(RAND())</f>
        <v>-0.33454442394540529</v>
      </c>
      <c r="AP274" s="23">
        <f ca="1">SQRT(Inputs!$B$38)*I274+SQRT(1-Inputs!$B$38)*_xlfn.NORM.S.INV(RAND())</f>
        <v>-2.215042645184893</v>
      </c>
      <c r="AQ274" s="23">
        <f ca="1">SQRT(Inputs!$B$38)*J274+SQRT(1-Inputs!$B$38)*_xlfn.NORM.S.INV(RAND())</f>
        <v>0.18275966915854347</v>
      </c>
      <c r="AR274" s="23">
        <f ca="1">SQRT(Inputs!$B$38)*K274+SQRT(1-Inputs!$B$38)*_xlfn.NORM.S.INV(RAND())</f>
        <v>1.1563864263314803</v>
      </c>
      <c r="AS274" s="23">
        <f ca="1">SQRT(Inputs!$B$38)*L274+SQRT(1-Inputs!$B$38)*_xlfn.NORM.S.INV(RAND())</f>
        <v>-0.83342690925448115</v>
      </c>
      <c r="AT274" s="23">
        <f ca="1">SQRT(Inputs!$B$38)*M274+SQRT(1-Inputs!$B$38)*_xlfn.NORM.S.INV(RAND())</f>
        <v>-1.7668004621418905</v>
      </c>
      <c r="AU274" s="15">
        <f ca="1">Inputs!$B$6*EXP($B$8-0.5*C$5^2+C$5*N274)</f>
        <v>5267.8717615294981</v>
      </c>
      <c r="AV274" s="15">
        <f t="shared" ca="1" si="146"/>
        <v>4932.4909159716035</v>
      </c>
      <c r="AW274" s="15">
        <f t="shared" ca="1" si="147"/>
        <v>6971.2864178017026</v>
      </c>
      <c r="AX274" s="15">
        <f t="shared" ca="1" si="148"/>
        <v>8513.2915973037852</v>
      </c>
      <c r="AY274" s="15">
        <f t="shared" ca="1" si="149"/>
        <v>9851.3306345829369</v>
      </c>
      <c r="AZ274" s="15">
        <f t="shared" ca="1" si="150"/>
        <v>13279.434593249769</v>
      </c>
      <c r="BA274" s="15">
        <f t="shared" ca="1" si="151"/>
        <v>14757.109763427025</v>
      </c>
      <c r="BB274" s="15">
        <f t="shared" ca="1" si="152"/>
        <v>16710.619630264144</v>
      </c>
      <c r="BC274" s="15">
        <f t="shared" ca="1" si="153"/>
        <v>17008.415426579009</v>
      </c>
      <c r="BD274" s="15">
        <f t="shared" ca="1" si="154"/>
        <v>20223.058527887999</v>
      </c>
      <c r="BE274" s="15">
        <f t="shared" ca="1" si="155"/>
        <v>22150.001646035511</v>
      </c>
      <c r="BF274" s="15">
        <f ca="1">Inputs!$B$13*EXP($B$9-0.5*C$6^2+C$6*Y274)</f>
        <v>13394.50913987194</v>
      </c>
      <c r="BG274" s="15">
        <f t="shared" ca="1" si="156"/>
        <v>13216.789192717495</v>
      </c>
      <c r="BH274" s="15">
        <f t="shared" ca="1" si="157"/>
        <v>13146.196233408624</v>
      </c>
      <c r="BI274" s="15">
        <f t="shared" ca="1" si="158"/>
        <v>19523.404030160938</v>
      </c>
      <c r="BJ274" s="15">
        <f t="shared" ca="1" si="159"/>
        <v>24670.878323172612</v>
      </c>
      <c r="BK274" s="15">
        <f t="shared" ca="1" si="160"/>
        <v>35055.650047371702</v>
      </c>
      <c r="BL274" s="15">
        <f t="shared" ca="1" si="161"/>
        <v>40557.925068876371</v>
      </c>
      <c r="BM274" s="15">
        <f t="shared" ca="1" si="162"/>
        <v>54899.904165223743</v>
      </c>
      <c r="BN274" s="15">
        <f t="shared" ca="1" si="163"/>
        <v>72710.811898337837</v>
      </c>
      <c r="BO274" s="15">
        <f t="shared" ca="1" si="164"/>
        <v>88751.198775247467</v>
      </c>
      <c r="BP274" s="15">
        <f t="shared" ca="1" si="165"/>
        <v>95455.757184153001</v>
      </c>
      <c r="BQ274" s="15">
        <f ca="1">Inputs!$B$20*EXP($B$10-0.5*C$7^2+C$7*AJ274)</f>
        <v>3901.6508504185081</v>
      </c>
      <c r="BR274" s="15">
        <f t="shared" ca="1" si="166"/>
        <v>5542.0328796167732</v>
      </c>
      <c r="BS274" s="15">
        <f t="shared" ca="1" si="167"/>
        <v>8581.8978163450083</v>
      </c>
      <c r="BT274" s="15">
        <f t="shared" ca="1" si="168"/>
        <v>13145.959164352709</v>
      </c>
      <c r="BU274" s="15">
        <f t="shared" ca="1" si="169"/>
        <v>18499.18345966261</v>
      </c>
      <c r="BV274" s="15">
        <f t="shared" ca="1" si="170"/>
        <v>23869.095588113138</v>
      </c>
      <c r="BW274" s="15">
        <f t="shared" ca="1" si="171"/>
        <v>20842.304799370417</v>
      </c>
      <c r="BX274" s="15">
        <f t="shared" ca="1" si="172"/>
        <v>30239.182082775842</v>
      </c>
      <c r="BY274" s="15">
        <f t="shared" ca="1" si="173"/>
        <v>52862.346063429759</v>
      </c>
      <c r="BZ274" s="15">
        <f t="shared" ca="1" si="174"/>
        <v>63636.795664270991</v>
      </c>
      <c r="CA274" s="15">
        <f t="shared" ca="1" si="175"/>
        <v>65303.868672921853</v>
      </c>
      <c r="CB274" s="15">
        <f ca="1">(AU274*DCF!C$10-DCF!C$5*MAX(AU274*DCF!C$10,0)-MAX(AU274-Inputs!$B$6,0)/Inputs!$B$10)*DCF!C$6</f>
        <v>1040.8950905208173</v>
      </c>
      <c r="CC274" s="15">
        <f ca="1">(AV274*DCF!D$10-DCF!D$5*MAX(AV274*DCF!D$10,0)-MAX(AV274-AU274,0)/Inputs!$B$10)*DCF!D$6</f>
        <v>1202.2612442390152</v>
      </c>
      <c r="CD274" s="15">
        <f ca="1">(AW274*DCF!E$10-DCF!E$5*MAX(AW274*DCF!E$10,0)-MAX(AW274-AV274,0)/Inputs!$B$10)*DCF!E$6</f>
        <v>1150.3378833767865</v>
      </c>
      <c r="CE274" s="15">
        <f ca="1">(AX274*DCF!F$10-DCF!F$5*MAX(AX274*DCF!F$10,0)-MAX(AX274-AW274,0)/Inputs!$B$10)*DCF!F$6</f>
        <v>1537.584941139103</v>
      </c>
      <c r="CF274" s="15">
        <f ca="1">(AY274*DCF!G$10-DCF!G$5*MAX(AY274*DCF!G$10,0)-MAX(AY274-AX274,0)/Inputs!$B$10)*DCF!G$6</f>
        <v>1772.5724451776778</v>
      </c>
      <c r="CG274" s="15">
        <f ca="1">(AZ274*DCF!H$10-DCF!H$5*MAX(AZ274*DCF!H$10,0)-MAX(AZ274-AY274,0)/Inputs!$B$10)*DCF!H$6</f>
        <v>1969.4904366270425</v>
      </c>
      <c r="CH274" s="15">
        <f ca="1">(BA274*DCF!I$10-DCF!I$5*MAX(BA274*DCF!I$10,0)-MAX(BA274-AZ274,0)/Inputs!$B$10)*DCF!I$6</f>
        <v>2453.1951118044003</v>
      </c>
      <c r="CI274" s="15">
        <f ca="1">(BB274*DCF!J$10-DCF!J$5*MAX(BB274*DCF!J$10,0)-MAX(BB274-BA274,0)/Inputs!$B$10)*DCF!J$6</f>
        <v>2571.5588735505198</v>
      </c>
      <c r="CJ274" s="15">
        <f ca="1">(BC274*DCF!K$10-DCF!K$5*MAX(BC274*DCF!K$10,0)-MAX(BC274-BB274,0)/Inputs!$B$10)*DCF!K$6</f>
        <v>2696.3948487582174</v>
      </c>
      <c r="CK274" s="15">
        <f ca="1">(BD274*DCF!L$10-DCF!L$5*MAX(BD274*DCF!L$10,0)-MAX(BD274-BC274,0)/Inputs!$B$10)*DCF!L$6</f>
        <v>2634.3163844172282</v>
      </c>
      <c r="CL274" s="15">
        <f ca="1">(BE274*DCF!M$10-DCF!M$5*MAX(BE274*DCF!M$10,0)-MAX(BE274-BD274,0)/Inputs!$B$10)*DCF!M$6</f>
        <v>2895.4577767367218</v>
      </c>
      <c r="CM274" s="15">
        <f ca="1">(BF274*DCF!C$28-DCF!C$5*MAX(BF274*DCF!C$28,0)-MAX(BF274-Inputs!$B$13,0)/Inputs!$B$17)*DCF!C$6</f>
        <v>3624.2883697078205</v>
      </c>
      <c r="CN274" s="15">
        <f ca="1">(BG274*DCF!D$28-DCF!D$5*MAX(BG274*DCF!D$28,0)-MAX(BG274-BF274,0)/Inputs!$B$17)*DCF!D$6</f>
        <v>3892.6492467750381</v>
      </c>
      <c r="CO274" s="15">
        <f ca="1">(BH274*DCF!E$28-DCF!E$5*MAX(BH274*DCF!E$28,0)-MAX(BH274-BG274,0)/Inputs!$B$17)*DCF!E$6</f>
        <v>3723.2368603010323</v>
      </c>
      <c r="CP274" s="15">
        <f ca="1">(BI274*DCF!F$28-DCF!F$5*MAX(BI274*DCF!F$28,0)-MAX(BI274-BH274,0)/Inputs!$B$17)*DCF!F$6</f>
        <v>4139.018452030763</v>
      </c>
      <c r="CQ274" s="15">
        <f ca="1">(BJ274*DCF!G$28-DCF!G$5*MAX(BJ274*DCF!G$28,0)-MAX(BJ274-BI274,0)/Inputs!$B$17)*DCF!G$6</f>
        <v>5535.2922331140262</v>
      </c>
      <c r="CR274" s="15">
        <f ca="1">(BK274*DCF!H$28-DCF!H$5*MAX(BK274*DCF!H$28,0)-MAX(BK274-BJ274,0)/Inputs!$B$17)*DCF!H$6</f>
        <v>7056.1469238019645</v>
      </c>
      <c r="CS274" s="15">
        <f ca="1">(BL274*DCF!I$28-DCF!I$5*MAX(BL274*DCF!I$28,0)-MAX(BL274-BK274,0)/Inputs!$B$17)*DCF!I$6</f>
        <v>8747.5741082527911</v>
      </c>
      <c r="CT274" s="15">
        <f ca="1">(BM274*DCF!J$28-DCF!J$5*MAX(BM274*DCF!J$28,0)-MAX(BM274-BL274,0)/Inputs!$B$17)*DCF!J$6</f>
        <v>10345.606951632577</v>
      </c>
      <c r="CU274" s="15">
        <f ca="1">(BN274*DCF!K$28-DCF!K$5*MAX(BN274*DCF!K$28,0)-MAX(BN274-BM274,0)/Inputs!$B$17)*DCF!K$6</f>
        <v>13173.705373581748</v>
      </c>
      <c r="CV274" s="15">
        <f ca="1">(BO274*DCF!L$28-DCF!L$5*MAX(BO274*DCF!L$28,0)-MAX(BO274-BN274,0)/Inputs!$B$17)*DCF!L$6</f>
        <v>15892.73050986654</v>
      </c>
      <c r="CW274" s="15">
        <f ca="1">(BP274*DCF!M$28-DCF!M$5*MAX(BP274*DCF!M$28,0)-MAX(BP274-BO274,0)/Inputs!$B$17)*DCF!M$6</f>
        <v>17259.241210099433</v>
      </c>
      <c r="CX274" s="15">
        <f ca="1">(BQ274*DCF!C$46-DCF!C$5*MAX(BQ274*DCF!C$46,0)-MAX(BQ274-Inputs!$B$20,0)/Inputs!$B$24)*DCF!C$6</f>
        <v>-1224.7003582576269</v>
      </c>
      <c r="CY274" s="15">
        <f ca="1">(BR274*DCF!D$46-DCF!D$5*MAX(BR274*DCF!D$46,0)-MAX(BR274-BQ274,0)/Inputs!$B$24)*DCF!D$6</f>
        <v>-1645.8331661249349</v>
      </c>
      <c r="CZ274" s="15">
        <f ca="1">(BS274*DCF!E$46-DCF!E$5*MAX(BS274*DCF!E$46,0)-MAX(BS274-BR274,0)/Inputs!$B$24)*DCF!E$6</f>
        <v>-2213.0554308881647</v>
      </c>
      <c r="DA274" s="15">
        <f ca="1">(BT274*DCF!F$46-DCF!F$5*MAX(BT274*DCF!F$46,0)-MAX(BT274-BS274,0)/Inputs!$B$24)*DCF!F$6</f>
        <v>-2619.2908792372386</v>
      </c>
      <c r="DB274" s="15">
        <f ca="1">(BU274*DCF!G$46-DCF!G$5*MAX(BU274*DCF!G$46,0)-MAX(BU274-BT274,0)/Inputs!$B$24)*DCF!G$6</f>
        <v>-2422.9948678039841</v>
      </c>
      <c r="DC274" s="15">
        <f ca="1">(BV274*DCF!H$46-DCF!H$5*MAX(BV274*DCF!H$46,0)-MAX(BV274-BU274,0)/Inputs!$B$24)*DCF!H$6</f>
        <v>-1668.6672919185069</v>
      </c>
      <c r="DD274" s="15">
        <f ca="1">(BW274*DCF!I$46-DCF!I$5*MAX(BW274*DCF!I$46,0)-MAX(BW274-BV274,0)/Inputs!$B$24)*DCF!I$6</f>
        <v>481.36110723774425</v>
      </c>
      <c r="DE274" s="15">
        <f ca="1">(BX274*DCF!J$46-DCF!J$5*MAX(BX274*DCF!J$46,0)-MAX(BX274-BW274,0)/Inputs!$B$24)*DCF!J$6</f>
        <v>-1223.4482898634189</v>
      </c>
      <c r="DF274" s="15">
        <f ca="1">(BY274*DCF!K$46-DCF!K$5*MAX(BY274*DCF!K$46,0)-MAX(BY274-BX274,0)/Inputs!$B$24)*DCF!K$6</f>
        <v>-2522.3990719703588</v>
      </c>
      <c r="DG274" s="15">
        <f ca="1">(BZ274*DCF!L$46-DCF!L$5*MAX(BZ274*DCF!L$46,0)-MAX(BZ274-BY274,0)/Inputs!$B$24)*DCF!L$6</f>
        <v>1960.6239526635964</v>
      </c>
      <c r="DH274" s="15">
        <f ca="1">(CA274*DCF!M$46-DCF!M$5*MAX(CA274*DCF!M$46,0)-MAX(CA274-BZ274,0)/Inputs!$B$24)*DCF!M$6</f>
        <v>4771.0550057246382</v>
      </c>
      <c r="DI274" s="15">
        <f ca="1">SUM(CB274:CL274)+BE274*DCF!M$10*(1+Inputs!$B$30)*(1-Inputs!$B$33)*(1-Inputs!$B$30/Inputs!$B$31)/(Inputs!$B$29-Inputs!$B$30)*DCF!M$6</f>
        <v>83567.812520713342</v>
      </c>
      <c r="DJ274" s="15">
        <f ca="1">SUM(CM274:CW274)+BP274*DCF!M$28*(1+Inputs!$B$30)*(1-Inputs!$B$33)*(1-Inputs!$B$30/Inputs!$B$31)/(Inputs!$B$29-Inputs!$B$30)*DCF!M$6</f>
        <v>447595.66959277709</v>
      </c>
      <c r="DK274" s="15">
        <f ca="1">SUM(CX274:DH274)+CA274*DCF!M$46*(1+Inputs!$B$30)*(1-Inputs!$B$33)*(1-Inputs!$B$30/Inputs!$B$31)/(Inputs!$B$29-Inputs!$B$30)*DCF!M$6</f>
        <v>92640.167415675867</v>
      </c>
      <c r="DM274" s="15">
        <f ca="1">DI274+DJ274+DK274+Inputs!$B$34+Inputs!$B$36-Inputs!$B$35</f>
        <v>700654.64952916629</v>
      </c>
    </row>
    <row r="275" spans="1:117" x14ac:dyDescent="0.75">
      <c r="A275" s="11">
        <v>262</v>
      </c>
      <c r="C275" s="23">
        <f t="shared" ca="1" si="176"/>
        <v>-1.0453255677125586</v>
      </c>
      <c r="D275" s="23">
        <f t="shared" ca="1" si="176"/>
        <v>-0.90061189387278495</v>
      </c>
      <c r="E275" s="23">
        <f t="shared" ca="1" si="176"/>
        <v>0.11348083948872198</v>
      </c>
      <c r="F275" s="23">
        <f t="shared" ca="1" si="176"/>
        <v>0.29192493867518243</v>
      </c>
      <c r="G275" s="23">
        <f t="shared" ca="1" si="176"/>
        <v>-0.7967764109728831</v>
      </c>
      <c r="H275" s="23">
        <f t="shared" ca="1" si="176"/>
        <v>-0.54010057380270038</v>
      </c>
      <c r="I275" s="23">
        <f t="shared" ca="1" si="176"/>
        <v>-1.10062536789169</v>
      </c>
      <c r="J275" s="23">
        <f t="shared" ca="1" si="176"/>
        <v>2.8833206514747745</v>
      </c>
      <c r="K275" s="23">
        <f t="shared" ca="1" si="176"/>
        <v>-1.0384864690499542</v>
      </c>
      <c r="L275" s="23">
        <f t="shared" ca="1" si="176"/>
        <v>-0.53576892438956303</v>
      </c>
      <c r="M275" s="23">
        <f t="shared" ca="1" si="176"/>
        <v>-0.17004371137319518</v>
      </c>
      <c r="N275" s="23">
        <f ca="1">SQRT(Inputs!$B$38)*C275+SQRT(1-Inputs!$B$38)*_xlfn.NORM.S.INV(RAND())</f>
        <v>-0.3990981506787078</v>
      </c>
      <c r="O275" s="23">
        <f ca="1">SQRT(Inputs!$B$38)*D275+SQRT(1-Inputs!$B$38)*_xlfn.NORM.S.INV(RAND())</f>
        <v>-0.41154679242014353</v>
      </c>
      <c r="P275" s="23">
        <f ca="1">SQRT(Inputs!$B$38)*E275+SQRT(1-Inputs!$B$38)*_xlfn.NORM.S.INV(RAND())</f>
        <v>9.6138572695049246E-2</v>
      </c>
      <c r="Q275" s="23">
        <f ca="1">SQRT(Inputs!$B$38)*F275+SQRT(1-Inputs!$B$38)*_xlfn.NORM.S.INV(RAND())</f>
        <v>-1.9435305538929148</v>
      </c>
      <c r="R275" s="23">
        <f ca="1">SQRT(Inputs!$B$38)*G275+SQRT(1-Inputs!$B$38)*_xlfn.NORM.S.INV(RAND())</f>
        <v>-0.15103895060582395</v>
      </c>
      <c r="S275" s="23">
        <f ca="1">SQRT(Inputs!$B$38)*H275+SQRT(1-Inputs!$B$38)*_xlfn.NORM.S.INV(RAND())</f>
        <v>-1.681508505828732</v>
      </c>
      <c r="T275" s="23">
        <f ca="1">SQRT(Inputs!$B$38)*I275+SQRT(1-Inputs!$B$38)*_xlfn.NORM.S.INV(RAND())</f>
        <v>-0.51406528406649765</v>
      </c>
      <c r="U275" s="23">
        <f ca="1">SQRT(Inputs!$B$38)*J275+SQRT(1-Inputs!$B$38)*_xlfn.NORM.S.INV(RAND())</f>
        <v>1.7267170624768189</v>
      </c>
      <c r="V275" s="23">
        <f ca="1">SQRT(Inputs!$B$38)*K275+SQRT(1-Inputs!$B$38)*_xlfn.NORM.S.INV(RAND())</f>
        <v>-1.0048973905263552</v>
      </c>
      <c r="W275" s="23">
        <f ca="1">SQRT(Inputs!$B$38)*L275+SQRT(1-Inputs!$B$38)*_xlfn.NORM.S.INV(RAND())</f>
        <v>-0.16678011641935664</v>
      </c>
      <c r="X275" s="23">
        <f ca="1">SQRT(Inputs!$B$38)*M275+SQRT(1-Inputs!$B$38)*_xlfn.NORM.S.INV(RAND())</f>
        <v>0.19870532665364532</v>
      </c>
      <c r="Y275" s="23">
        <f ca="1">SQRT(Inputs!$B$38)*C275+SQRT(1-Inputs!$B$38)*_xlfn.NORM.S.INV(RAND())</f>
        <v>-0.95296967992300829</v>
      </c>
      <c r="Z275" s="23">
        <f ca="1">SQRT(Inputs!$B$38)*D275+SQRT(1-Inputs!$B$38)*_xlfn.NORM.S.INV(RAND())</f>
        <v>-0.42196956980344336</v>
      </c>
      <c r="AA275" s="23">
        <f ca="1">SQRT(Inputs!$B$38)*E275+SQRT(1-Inputs!$B$38)*_xlfn.NORM.S.INV(RAND())</f>
        <v>-0.40323237922869354</v>
      </c>
      <c r="AB275" s="23">
        <f ca="1">SQRT(Inputs!$B$38)*F275+SQRT(1-Inputs!$B$38)*_xlfn.NORM.S.INV(RAND())</f>
        <v>1.1506146508610799</v>
      </c>
      <c r="AC275" s="23">
        <f ca="1">SQRT(Inputs!$B$38)*G275+SQRT(1-Inputs!$B$38)*_xlfn.NORM.S.INV(RAND())</f>
        <v>-1.0186802979680152</v>
      </c>
      <c r="AD275" s="23">
        <f ca="1">SQRT(Inputs!$B$38)*H275+SQRT(1-Inputs!$B$38)*_xlfn.NORM.S.INV(RAND())</f>
        <v>-0.17613076625012758</v>
      </c>
      <c r="AE275" s="23">
        <f ca="1">SQRT(Inputs!$B$38)*I275+SQRT(1-Inputs!$B$38)*_xlfn.NORM.S.INV(RAND())</f>
        <v>-0.97034620860814336</v>
      </c>
      <c r="AF275" s="23">
        <f ca="1">SQRT(Inputs!$B$38)*J275+SQRT(1-Inputs!$B$38)*_xlfn.NORM.S.INV(RAND())</f>
        <v>1.2070678500960443</v>
      </c>
      <c r="AG275" s="23">
        <f ca="1">SQRT(Inputs!$B$38)*K275+SQRT(1-Inputs!$B$38)*_xlfn.NORM.S.INV(RAND())</f>
        <v>-5.4107299123419272E-3</v>
      </c>
      <c r="AH275" s="23">
        <f ca="1">SQRT(Inputs!$B$38)*L275+SQRT(1-Inputs!$B$38)*_xlfn.NORM.S.INV(RAND())</f>
        <v>-0.81717853004933838</v>
      </c>
      <c r="AI275" s="23">
        <f ca="1">SQRT(Inputs!$B$38)*M275+SQRT(1-Inputs!$B$38)*_xlfn.NORM.S.INV(RAND())</f>
        <v>0.92421168307203416</v>
      </c>
      <c r="AJ275" s="23">
        <f ca="1">SQRT(Inputs!$B$38)*C275+SQRT(1-Inputs!$B$38)*_xlfn.NORM.S.INV(RAND())</f>
        <v>-0.45020003263256414</v>
      </c>
      <c r="AK275" s="23">
        <f ca="1">SQRT(Inputs!$B$38)*D275+SQRT(1-Inputs!$B$38)*_xlfn.NORM.S.INV(RAND())</f>
        <v>-1.400738840241484</v>
      </c>
      <c r="AL275" s="23">
        <f ca="1">SQRT(Inputs!$B$38)*E275+SQRT(1-Inputs!$B$38)*_xlfn.NORM.S.INV(RAND())</f>
        <v>1.0331308035063489</v>
      </c>
      <c r="AM275" s="23">
        <f ca="1">SQRT(Inputs!$B$38)*F275+SQRT(1-Inputs!$B$38)*_xlfn.NORM.S.INV(RAND())</f>
        <v>0.17068235226364034</v>
      </c>
      <c r="AN275" s="23">
        <f ca="1">SQRT(Inputs!$B$38)*G275+SQRT(1-Inputs!$B$38)*_xlfn.NORM.S.INV(RAND())</f>
        <v>-0.78730660127086116</v>
      </c>
      <c r="AO275" s="23">
        <f ca="1">SQRT(Inputs!$B$38)*H275+SQRT(1-Inputs!$B$38)*_xlfn.NORM.S.INV(RAND())</f>
        <v>-0.58344227927539327</v>
      </c>
      <c r="AP275" s="23">
        <f ca="1">SQRT(Inputs!$B$38)*I275+SQRT(1-Inputs!$B$38)*_xlfn.NORM.S.INV(RAND())</f>
        <v>-1.1782087768818905</v>
      </c>
      <c r="AQ275" s="23">
        <f ca="1">SQRT(Inputs!$B$38)*J275+SQRT(1-Inputs!$B$38)*_xlfn.NORM.S.INV(RAND())</f>
        <v>1.6227573277247143</v>
      </c>
      <c r="AR275" s="23">
        <f ca="1">SQRT(Inputs!$B$38)*K275+SQRT(1-Inputs!$B$38)*_xlfn.NORM.S.INV(RAND())</f>
        <v>-0.49079189743590956</v>
      </c>
      <c r="AS275" s="23">
        <f ca="1">SQRT(Inputs!$B$38)*L275+SQRT(1-Inputs!$B$38)*_xlfn.NORM.S.INV(RAND())</f>
        <v>-1.0471034055611095</v>
      </c>
      <c r="AT275" s="23">
        <f ca="1">SQRT(Inputs!$B$38)*M275+SQRT(1-Inputs!$B$38)*_xlfn.NORM.S.INV(RAND())</f>
        <v>-0.56367579929190093</v>
      </c>
      <c r="AU275" s="15">
        <f ca="1">Inputs!$B$6*EXP($B$8-0.5*C$5^2+C$5*N275)</f>
        <v>4651.7983752898135</v>
      </c>
      <c r="AV275" s="15">
        <f t="shared" ca="1" si="146"/>
        <v>5329.8666771909739</v>
      </c>
      <c r="AW275" s="15">
        <f t="shared" ca="1" si="147"/>
        <v>6583.6488602815489</v>
      </c>
      <c r="AX275" s="15">
        <f t="shared" ca="1" si="148"/>
        <v>6305.1464773022471</v>
      </c>
      <c r="AY275" s="15">
        <f t="shared" ca="1" si="149"/>
        <v>7570.8023127941751</v>
      </c>
      <c r="AZ275" s="15">
        <f t="shared" ca="1" si="150"/>
        <v>7694.1572943186102</v>
      </c>
      <c r="BA275" s="15">
        <f t="shared" ca="1" si="151"/>
        <v>8922.4858666483087</v>
      </c>
      <c r="BB275" s="15">
        <f t="shared" ca="1" si="152"/>
        <v>12986.974290800128</v>
      </c>
      <c r="BC275" s="15">
        <f t="shared" ca="1" si="153"/>
        <v>14435.310476556631</v>
      </c>
      <c r="BD275" s="15">
        <f t="shared" ca="1" si="154"/>
        <v>17410.885522273675</v>
      </c>
      <c r="BE275" s="15">
        <f t="shared" ca="1" si="155"/>
        <v>21724.443047598452</v>
      </c>
      <c r="BF275" s="15">
        <f ca="1">Inputs!$B$13*EXP($B$9-0.5*C$6^2+C$6*Y275)</f>
        <v>11450.002108473233</v>
      </c>
      <c r="BG275" s="15">
        <f t="shared" ca="1" si="156"/>
        <v>12931.472392367041</v>
      </c>
      <c r="BH275" s="15">
        <f t="shared" ca="1" si="157"/>
        <v>14777.759612405558</v>
      </c>
      <c r="BI275" s="15">
        <f t="shared" ca="1" si="158"/>
        <v>21595.228654403054</v>
      </c>
      <c r="BJ275" s="15">
        <f t="shared" ca="1" si="159"/>
        <v>22858.839341219889</v>
      </c>
      <c r="BK275" s="15">
        <f t="shared" ca="1" si="160"/>
        <v>27390.165669982794</v>
      </c>
      <c r="BL275" s="15">
        <f t="shared" ca="1" si="161"/>
        <v>29669.837434760291</v>
      </c>
      <c r="BM275" s="15">
        <f t="shared" ca="1" si="162"/>
        <v>42370.759984621101</v>
      </c>
      <c r="BN275" s="15">
        <f t="shared" ca="1" si="163"/>
        <v>52076.951231719846</v>
      </c>
      <c r="BO275" s="15">
        <f t="shared" ca="1" si="164"/>
        <v>58268.99934459685</v>
      </c>
      <c r="BP275" s="15">
        <f t="shared" ca="1" si="165"/>
        <v>79635.078652872471</v>
      </c>
      <c r="BQ275" s="15">
        <f ca="1">Inputs!$B$20*EXP($B$10-0.5*C$7^2+C$7*AJ275)</f>
        <v>3656.4592051422742</v>
      </c>
      <c r="BR275" s="15">
        <f t="shared" ca="1" si="166"/>
        <v>3179.8375493836197</v>
      </c>
      <c r="BS275" s="15">
        <f t="shared" ca="1" si="167"/>
        <v>5858.628767382459</v>
      </c>
      <c r="BT275" s="15">
        <f t="shared" ca="1" si="168"/>
        <v>8447.6813687430385</v>
      </c>
      <c r="BU275" s="15">
        <f t="shared" ca="1" si="169"/>
        <v>9676.7188776481762</v>
      </c>
      <c r="BV275" s="15">
        <f t="shared" ca="1" si="170"/>
        <v>11804.779773910393</v>
      </c>
      <c r="BW275" s="15">
        <f t="shared" ca="1" si="171"/>
        <v>12837.234217942518</v>
      </c>
      <c r="BX275" s="15">
        <f t="shared" ca="1" si="172"/>
        <v>24858.154465577656</v>
      </c>
      <c r="BY275" s="15">
        <f t="shared" ca="1" si="173"/>
        <v>31708.750969576206</v>
      </c>
      <c r="BZ275" s="15">
        <f t="shared" ca="1" si="174"/>
        <v>36701.304241045626</v>
      </c>
      <c r="CA275" s="15">
        <f t="shared" ca="1" si="175"/>
        <v>46640.43752061265</v>
      </c>
      <c r="CB275" s="15">
        <f ca="1">(AU275*DCF!C$10-DCF!C$5*MAX(AU275*DCF!C$10,0)-MAX(AU275-Inputs!$B$6,0)/Inputs!$B$10)*DCF!C$6</f>
        <v>1045.2878035741337</v>
      </c>
      <c r="CC275" s="15">
        <f ca="1">(AV275*DCF!D$10-DCF!D$5*MAX(AV275*DCF!D$10,0)-MAX(AV275-AU275,0)/Inputs!$B$10)*DCF!D$6</f>
        <v>1133.789684793368</v>
      </c>
      <c r="CD275" s="15">
        <f ca="1">(AW275*DCF!E$10-DCF!E$5*MAX(AW275*DCF!E$10,0)-MAX(AW275-AV275,0)/Inputs!$B$10)*DCF!E$6</f>
        <v>1237.6560501143999</v>
      </c>
      <c r="CE275" s="15">
        <f ca="1">(AX275*DCF!F$10-DCF!F$5*MAX(AX275*DCF!F$10,0)-MAX(AX275-AW275,0)/Inputs!$B$10)*DCF!F$6</f>
        <v>1376.4034275888748</v>
      </c>
      <c r="CF275" s="15">
        <f ca="1">(AY275*DCF!G$10-DCF!G$5*MAX(AY275*DCF!G$10,0)-MAX(AY275-AX275,0)/Inputs!$B$10)*DCF!G$6</f>
        <v>1316.6060375609702</v>
      </c>
      <c r="CG275" s="15">
        <f ca="1">(AZ275*DCF!H$10-DCF!H$5*MAX(AZ275*DCF!H$10,0)-MAX(AZ275-AY275,0)/Inputs!$B$10)*DCF!H$6</f>
        <v>1471.9222691719153</v>
      </c>
      <c r="CH275" s="15">
        <f ca="1">(BA275*DCF!I$10-DCF!I$5*MAX(BA275*DCF!I$10,0)-MAX(BA275-AZ275,0)/Inputs!$B$10)*DCF!I$6</f>
        <v>1428.3237519545071</v>
      </c>
      <c r="CI275" s="15">
        <f ca="1">(BB275*DCF!J$10-DCF!J$5*MAX(BB275*DCF!J$10,0)-MAX(BB275-BA275,0)/Inputs!$B$10)*DCF!J$6</f>
        <v>1612.6886790068522</v>
      </c>
      <c r="CJ275" s="15">
        <f ca="1">(BC275*DCF!K$10-DCF!K$5*MAX(BC275*DCF!K$10,0)-MAX(BC275-BB275,0)/Inputs!$B$10)*DCF!K$6</f>
        <v>2121.108136028075</v>
      </c>
      <c r="CK275" s="15">
        <f ca="1">(BD275*DCF!L$10-DCF!L$5*MAX(BD275*DCF!L$10,0)-MAX(BD275-BC275,0)/Inputs!$B$10)*DCF!L$6</f>
        <v>2241.1025894177997</v>
      </c>
      <c r="CL275" s="15">
        <f ca="1">(BE275*DCF!M$10-DCF!M$5*MAX(BE275*DCF!M$10,0)-MAX(BE275-BD275,0)/Inputs!$B$10)*DCF!M$6</f>
        <v>2550.2993626119378</v>
      </c>
      <c r="CM275" s="15">
        <f ca="1">(BF275*DCF!C$28-DCF!C$5*MAX(BF275*DCF!C$28,0)-MAX(BF275-Inputs!$B$13,0)/Inputs!$B$17)*DCF!C$6</f>
        <v>3479.9154124016727</v>
      </c>
      <c r="CN275" s="15">
        <f ca="1">(BG275*DCF!D$28-DCF!D$5*MAX(BG275*DCF!D$28,0)-MAX(BG275-BF275,0)/Inputs!$B$17)*DCF!D$6</f>
        <v>3492.5513321704334</v>
      </c>
      <c r="CO275" s="15">
        <f ca="1">(BH275*DCF!E$28-DCF!E$5*MAX(BH275*DCF!E$28,0)-MAX(BH275-BG275,0)/Inputs!$B$17)*DCF!E$6</f>
        <v>3821.4468642460201</v>
      </c>
      <c r="CP275" s="15">
        <f ca="1">(BI275*DCF!F$28-DCF!F$5*MAX(BI275*DCF!F$28,0)-MAX(BI275-BH275,0)/Inputs!$B$17)*DCF!F$6</f>
        <v>4621.3077453082806</v>
      </c>
      <c r="CQ275" s="15">
        <f ca="1">(BJ275*DCF!G$28-DCF!G$5*MAX(BJ275*DCF!G$28,0)-MAX(BJ275-BI275,0)/Inputs!$B$17)*DCF!G$6</f>
        <v>5718.372462020624</v>
      </c>
      <c r="CR275" s="15">
        <f ca="1">(BK275*DCF!H$28-DCF!H$5*MAX(BK275*DCF!H$28,0)-MAX(BK275-BJ275,0)/Inputs!$B$17)*DCF!H$6</f>
        <v>6069.849212056547</v>
      </c>
      <c r="CS275" s="15">
        <f ca="1">(BL275*DCF!I$28-DCF!I$5*MAX(BL275*DCF!I$28,0)-MAX(BL275-BK275,0)/Inputs!$B$17)*DCF!I$6</f>
        <v>6649.7495963243618</v>
      </c>
      <c r="CT275" s="15">
        <f ca="1">(BM275*DCF!J$28-DCF!J$5*MAX(BM275*DCF!J$28,0)-MAX(BM275-BL275,0)/Inputs!$B$17)*DCF!J$6</f>
        <v>7768.1583671733033</v>
      </c>
      <c r="CU275" s="15">
        <f ca="1">(BN275*DCF!K$28-DCF!K$5*MAX(BN275*DCF!K$28,0)-MAX(BN275-BM275,0)/Inputs!$B$17)*DCF!K$6</f>
        <v>9808.8997839347812</v>
      </c>
      <c r="CV275" s="15">
        <f ca="1">(BO275*DCF!L$28-DCF!L$5*MAX(BO275*DCF!L$28,0)-MAX(BO275-BN275,0)/Inputs!$B$17)*DCF!L$6</f>
        <v>10925.24785905245</v>
      </c>
      <c r="CW275" s="15">
        <f ca="1">(BP275*DCF!M$28-DCF!M$5*MAX(BP275*DCF!M$28,0)-MAX(BP275-BO275,0)/Inputs!$B$17)*DCF!M$6</f>
        <v>12750.030476191569</v>
      </c>
      <c r="CX275" s="15">
        <f ca="1">(BQ275*DCF!C$46-DCF!C$5*MAX(BQ275*DCF!C$46,0)-MAX(BQ275-Inputs!$B$20,0)/Inputs!$B$24)*DCF!C$6</f>
        <v>-1054.821620190952</v>
      </c>
      <c r="CY275" s="15">
        <f ca="1">(BR275*DCF!D$46-DCF!D$5*MAX(BR275*DCF!D$46,0)-MAX(BR275-BQ275,0)/Inputs!$B$24)*DCF!D$6</f>
        <v>-542.72411490954573</v>
      </c>
      <c r="CZ275" s="15">
        <f ca="1">(BS275*DCF!E$46-DCF!E$5*MAX(BS275*DCF!E$46,0)-MAX(BS275-BR275,0)/Inputs!$B$24)*DCF!E$6</f>
        <v>-1748.698804560315</v>
      </c>
      <c r="DA275" s="15">
        <f ca="1">(BT275*DCF!F$46-DCF!F$5*MAX(BT275*DCF!F$46,0)-MAX(BT275-BS275,0)/Inputs!$B$24)*DCF!F$6</f>
        <v>-1557.9694659393506</v>
      </c>
      <c r="DB275" s="15">
        <f ca="1">(BU275*DCF!G$46-DCF!G$5*MAX(BU275*DCF!G$46,0)-MAX(BU275-BT275,0)/Inputs!$B$24)*DCF!G$6</f>
        <v>-738.92963936156252</v>
      </c>
      <c r="DC275" s="15">
        <f ca="1">(BV275*DCF!H$46-DCF!H$5*MAX(BV275*DCF!H$46,0)-MAX(BV275-BU275,0)/Inputs!$B$24)*DCF!H$6</f>
        <v>-661.28188466804261</v>
      </c>
      <c r="DD275" s="15">
        <f ca="1">(BW275*DCF!I$46-DCF!I$5*MAX(BW275*DCF!I$46,0)-MAX(BW275-BV275,0)/Inputs!$B$24)*DCF!I$6</f>
        <v>0.10316979794326875</v>
      </c>
      <c r="DE275" s="15">
        <f ca="1">(BX275*DCF!J$46-DCF!J$5*MAX(BX275*DCF!J$46,0)-MAX(BX275-BW275,0)/Inputs!$B$24)*DCF!J$6</f>
        <v>-2145.0208370391106</v>
      </c>
      <c r="DF275" s="15">
        <f ca="1">(BY275*DCF!K$46-DCF!K$5*MAX(BY275*DCF!K$46,0)-MAX(BY275-BX275,0)/Inputs!$B$24)*DCF!K$6</f>
        <v>133.09591268411697</v>
      </c>
      <c r="DG275" s="15">
        <f ca="1">(BZ275*DCF!L$46-DCF!L$5*MAX(BZ275*DCF!L$46,0)-MAX(BZ275-BY275,0)/Inputs!$B$24)*DCF!L$6</f>
        <v>1407.1602318923694</v>
      </c>
      <c r="DH275" s="15">
        <f ca="1">(CA275*DCF!M$46-DCF!M$5*MAX(CA275*DCF!M$46,0)-MAX(CA275-BZ275,0)/Inputs!$B$24)*DCF!M$6</f>
        <v>1578.5897925128231</v>
      </c>
      <c r="DI275" s="15">
        <f ca="1">SUM(CB275:CL275)+BE275*DCF!M$10*(1+Inputs!$B$30)*(1-Inputs!$B$33)*(1-Inputs!$B$30/Inputs!$B$31)/(Inputs!$B$29-Inputs!$B$30)*DCF!M$6</f>
        <v>77994.600069308421</v>
      </c>
      <c r="DJ275" s="15">
        <f ca="1">SUM(CM275:CW275)+BP275*DCF!M$28*(1+Inputs!$B$30)*(1-Inputs!$B$33)*(1-Inputs!$B$30/Inputs!$B$31)/(Inputs!$B$29-Inputs!$B$30)*DCF!M$6</f>
        <v>370606.16505200113</v>
      </c>
      <c r="DK275" s="15">
        <f ca="1">SUM(CX275:DH275)+CA275*DCF!M$46*(1+Inputs!$B$30)*(1-Inputs!$B$33)*(1-Inputs!$B$30/Inputs!$B$31)/(Inputs!$B$29-Inputs!$B$30)*DCF!M$6</f>
        <v>66781.144060108185</v>
      </c>
      <c r="DM275" s="15">
        <f ca="1">DI275+DJ275+DK275+Inputs!$B$34+Inputs!$B$36-Inputs!$B$35</f>
        <v>592232.90918141766</v>
      </c>
    </row>
    <row r="276" spans="1:117" x14ac:dyDescent="0.75">
      <c r="A276" s="11">
        <v>263</v>
      </c>
      <c r="C276" s="23">
        <f t="shared" ca="1" si="176"/>
        <v>0.1483818738464</v>
      </c>
      <c r="D276" s="23">
        <f t="shared" ca="1" si="176"/>
        <v>-0.34979308255629982</v>
      </c>
      <c r="E276" s="23">
        <f t="shared" ca="1" si="176"/>
        <v>0.20058151153773518</v>
      </c>
      <c r="F276" s="23">
        <f t="shared" ca="1" si="176"/>
        <v>-1.410876117052813</v>
      </c>
      <c r="G276" s="23">
        <f t="shared" ca="1" si="176"/>
        <v>0.58763627263783935</v>
      </c>
      <c r="H276" s="23">
        <f t="shared" ca="1" si="176"/>
        <v>0.64975999337864154</v>
      </c>
      <c r="I276" s="23">
        <f t="shared" ca="1" si="176"/>
        <v>0.6297055319577336</v>
      </c>
      <c r="J276" s="23">
        <f t="shared" ca="1" si="176"/>
        <v>-9.3309223727379209E-2</v>
      </c>
      <c r="K276" s="23">
        <f t="shared" ca="1" si="176"/>
        <v>-0.49353523650841358</v>
      </c>
      <c r="L276" s="23">
        <f t="shared" ca="1" si="176"/>
        <v>-0.43963928764660121</v>
      </c>
      <c r="M276" s="23">
        <f t="shared" ca="1" si="176"/>
        <v>-0.68140230206065977</v>
      </c>
      <c r="N276" s="23">
        <f ca="1">SQRT(Inputs!$B$38)*C276+SQRT(1-Inputs!$B$38)*_xlfn.NORM.S.INV(RAND())</f>
        <v>0.12548502691961011</v>
      </c>
      <c r="O276" s="23">
        <f ca="1">SQRT(Inputs!$B$38)*D276+SQRT(1-Inputs!$B$38)*_xlfn.NORM.S.INV(RAND())</f>
        <v>-0.87545901679421123</v>
      </c>
      <c r="P276" s="23">
        <f ca="1">SQRT(Inputs!$B$38)*E276+SQRT(1-Inputs!$B$38)*_xlfn.NORM.S.INV(RAND())</f>
        <v>-0.98583253136955173</v>
      </c>
      <c r="Q276" s="23">
        <f ca="1">SQRT(Inputs!$B$38)*F276+SQRT(1-Inputs!$B$38)*_xlfn.NORM.S.INV(RAND())</f>
        <v>-1.0750931047140417</v>
      </c>
      <c r="R276" s="23">
        <f ca="1">SQRT(Inputs!$B$38)*G276+SQRT(1-Inputs!$B$38)*_xlfn.NORM.S.INV(RAND())</f>
        <v>-0.21076238581485485</v>
      </c>
      <c r="S276" s="23">
        <f ca="1">SQRT(Inputs!$B$38)*H276+SQRT(1-Inputs!$B$38)*_xlfn.NORM.S.INV(RAND())</f>
        <v>1.7781984428968118</v>
      </c>
      <c r="T276" s="23">
        <f ca="1">SQRT(Inputs!$B$38)*I276+SQRT(1-Inputs!$B$38)*_xlfn.NORM.S.INV(RAND())</f>
        <v>8.0755702167652099E-2</v>
      </c>
      <c r="U276" s="23">
        <f ca="1">SQRT(Inputs!$B$38)*J276+SQRT(1-Inputs!$B$38)*_xlfn.NORM.S.INV(RAND())</f>
        <v>-0.75512472448180967</v>
      </c>
      <c r="V276" s="23">
        <f ca="1">SQRT(Inputs!$B$38)*K276+SQRT(1-Inputs!$B$38)*_xlfn.NORM.S.INV(RAND())</f>
        <v>-0.21432476967142272</v>
      </c>
      <c r="W276" s="23">
        <f ca="1">SQRT(Inputs!$B$38)*L276+SQRT(1-Inputs!$B$38)*_xlfn.NORM.S.INV(RAND())</f>
        <v>0.65015152135549725</v>
      </c>
      <c r="X276" s="23">
        <f ca="1">SQRT(Inputs!$B$38)*M276+SQRT(1-Inputs!$B$38)*_xlfn.NORM.S.INV(RAND())</f>
        <v>-1.5640500552472441</v>
      </c>
      <c r="Y276" s="23">
        <f ca="1">SQRT(Inputs!$B$38)*C276+SQRT(1-Inputs!$B$38)*_xlfn.NORM.S.INV(RAND())</f>
        <v>0.22570906076194533</v>
      </c>
      <c r="Z276" s="23">
        <f ca="1">SQRT(Inputs!$B$38)*D276+SQRT(1-Inputs!$B$38)*_xlfn.NORM.S.INV(RAND())</f>
        <v>1.2272323801367493</v>
      </c>
      <c r="AA276" s="23">
        <f ca="1">SQRT(Inputs!$B$38)*E276+SQRT(1-Inputs!$B$38)*_xlfn.NORM.S.INV(RAND())</f>
        <v>-0.43793262669208044</v>
      </c>
      <c r="AB276" s="23">
        <f ca="1">SQRT(Inputs!$B$38)*F276+SQRT(1-Inputs!$B$38)*_xlfn.NORM.S.INV(RAND())</f>
        <v>-0.25230400435996025</v>
      </c>
      <c r="AC276" s="23">
        <f ca="1">SQRT(Inputs!$B$38)*G276+SQRT(1-Inputs!$B$38)*_xlfn.NORM.S.INV(RAND())</f>
        <v>-0.30601945722433699</v>
      </c>
      <c r="AD276" s="23">
        <f ca="1">SQRT(Inputs!$B$38)*H276+SQRT(1-Inputs!$B$38)*_xlfn.NORM.S.INV(RAND())</f>
        <v>-0.30089653147157613</v>
      </c>
      <c r="AE276" s="23">
        <f ca="1">SQRT(Inputs!$B$38)*I276+SQRT(1-Inputs!$B$38)*_xlfn.NORM.S.INV(RAND())</f>
        <v>-0.26766917697176351</v>
      </c>
      <c r="AF276" s="23">
        <f ca="1">SQRT(Inputs!$B$38)*J276+SQRT(1-Inputs!$B$38)*_xlfn.NORM.S.INV(RAND())</f>
        <v>0.83786757788041311</v>
      </c>
      <c r="AG276" s="23">
        <f ca="1">SQRT(Inputs!$B$38)*K276+SQRT(1-Inputs!$B$38)*_xlfn.NORM.S.INV(RAND())</f>
        <v>-0.28177536241209583</v>
      </c>
      <c r="AH276" s="23">
        <f ca="1">SQRT(Inputs!$B$38)*L276+SQRT(1-Inputs!$B$38)*_xlfn.NORM.S.INV(RAND())</f>
        <v>-0.62993148574538105</v>
      </c>
      <c r="AI276" s="23">
        <f ca="1">SQRT(Inputs!$B$38)*M276+SQRT(1-Inputs!$B$38)*_xlfn.NORM.S.INV(RAND())</f>
        <v>-0.84009041354295255</v>
      </c>
      <c r="AJ276" s="23">
        <f ca="1">SQRT(Inputs!$B$38)*C276+SQRT(1-Inputs!$B$38)*_xlfn.NORM.S.INV(RAND())</f>
        <v>-0.35097637148831756</v>
      </c>
      <c r="AK276" s="23">
        <f ca="1">SQRT(Inputs!$B$38)*D276+SQRT(1-Inputs!$B$38)*_xlfn.NORM.S.INV(RAND())</f>
        <v>1.1090063638263277</v>
      </c>
      <c r="AL276" s="23">
        <f ca="1">SQRT(Inputs!$B$38)*E276+SQRT(1-Inputs!$B$38)*_xlfn.NORM.S.INV(RAND())</f>
        <v>-0.25283474542813561</v>
      </c>
      <c r="AM276" s="23">
        <f ca="1">SQRT(Inputs!$B$38)*F276+SQRT(1-Inputs!$B$38)*_xlfn.NORM.S.INV(RAND())</f>
        <v>-0.30114824479938351</v>
      </c>
      <c r="AN276" s="23">
        <f ca="1">SQRT(Inputs!$B$38)*G276+SQRT(1-Inputs!$B$38)*_xlfn.NORM.S.INV(RAND())</f>
        <v>0.82560871735194907</v>
      </c>
      <c r="AO276" s="23">
        <f ca="1">SQRT(Inputs!$B$38)*H276+SQRT(1-Inputs!$B$38)*_xlfn.NORM.S.INV(RAND())</f>
        <v>-1.7034293092559973</v>
      </c>
      <c r="AP276" s="23">
        <f ca="1">SQRT(Inputs!$B$38)*I276+SQRT(1-Inputs!$B$38)*_xlfn.NORM.S.INV(RAND())</f>
        <v>1.7778145553423204</v>
      </c>
      <c r="AQ276" s="23">
        <f ca="1">SQRT(Inputs!$B$38)*J276+SQRT(1-Inputs!$B$38)*_xlfn.NORM.S.INV(RAND())</f>
        <v>0.10745280101102428</v>
      </c>
      <c r="AR276" s="23">
        <f ca="1">SQRT(Inputs!$B$38)*K276+SQRT(1-Inputs!$B$38)*_xlfn.NORM.S.INV(RAND())</f>
        <v>-0.69832177448044297</v>
      </c>
      <c r="AS276" s="23">
        <f ca="1">SQRT(Inputs!$B$38)*L276+SQRT(1-Inputs!$B$38)*_xlfn.NORM.S.INV(RAND())</f>
        <v>0.92407905915507016</v>
      </c>
      <c r="AT276" s="23">
        <f ca="1">SQRT(Inputs!$B$38)*M276+SQRT(1-Inputs!$B$38)*_xlfn.NORM.S.INV(RAND())</f>
        <v>1.4702069211577666</v>
      </c>
      <c r="AU276" s="15">
        <f ca="1">Inputs!$B$6*EXP($B$8-0.5*C$5^2+C$5*N276)</f>
        <v>5064.0663366905492</v>
      </c>
      <c r="AV276" s="15">
        <f t="shared" ca="1" si="146"/>
        <v>5419.6550640514279</v>
      </c>
      <c r="AW276" s="15">
        <f t="shared" ca="1" si="147"/>
        <v>5785.5160185388513</v>
      </c>
      <c r="AX276" s="15">
        <f t="shared" ca="1" si="148"/>
        <v>6175.7543274666859</v>
      </c>
      <c r="AY276" s="15">
        <f t="shared" ca="1" si="149"/>
        <v>7363.8942490057461</v>
      </c>
      <c r="AZ276" s="15">
        <f t="shared" ca="1" si="150"/>
        <v>10954.299522249516</v>
      </c>
      <c r="BA276" s="15">
        <f t="shared" ca="1" si="151"/>
        <v>13519.041294640809</v>
      </c>
      <c r="BB276" s="15">
        <f t="shared" ca="1" si="152"/>
        <v>15345.412641185736</v>
      </c>
      <c r="BC276" s="15">
        <f t="shared" ca="1" si="153"/>
        <v>18409.390906857774</v>
      </c>
      <c r="BD276" s="15">
        <f t="shared" ca="1" si="154"/>
        <v>23967.283242835452</v>
      </c>
      <c r="BE276" s="15">
        <f t="shared" ca="1" si="155"/>
        <v>25469.452788652303</v>
      </c>
      <c r="BF276" s="15">
        <f ca="1">Inputs!$B$13*EXP($B$9-0.5*C$6^2+C$6*Y276)</f>
        <v>14463.963095509791</v>
      </c>
      <c r="BG276" s="15">
        <f t="shared" ca="1" si="156"/>
        <v>21997.169119297716</v>
      </c>
      <c r="BH276" s="15">
        <f t="shared" ca="1" si="157"/>
        <v>24993.548641232013</v>
      </c>
      <c r="BI276" s="15">
        <f t="shared" ca="1" si="158"/>
        <v>29430.463353329647</v>
      </c>
      <c r="BJ276" s="15">
        <f t="shared" ca="1" si="159"/>
        <v>34522.893131824538</v>
      </c>
      <c r="BK276" s="15">
        <f t="shared" ca="1" si="160"/>
        <v>40669.677757477373</v>
      </c>
      <c r="BL276" s="15">
        <f t="shared" ca="1" si="161"/>
        <v>48254.581940925862</v>
      </c>
      <c r="BM276" s="15">
        <f t="shared" ca="1" si="162"/>
        <v>65821.956941654818</v>
      </c>
      <c r="BN276" s="15">
        <f t="shared" ca="1" si="163"/>
        <v>78264.884948658873</v>
      </c>
      <c r="BO276" s="15">
        <f t="shared" ca="1" si="164"/>
        <v>89497.655261377833</v>
      </c>
      <c r="BP276" s="15">
        <f t="shared" ca="1" si="165"/>
        <v>100153.88586677771</v>
      </c>
      <c r="BQ276" s="15">
        <f ca="1">Inputs!$B$20*EXP($B$10-0.5*C$7^2+C$7*AJ276)</f>
        <v>3787.4317987253053</v>
      </c>
      <c r="BR276" s="15">
        <f t="shared" ca="1" si="166"/>
        <v>7308.7183937212585</v>
      </c>
      <c r="BS276" s="15">
        <f t="shared" ca="1" si="167"/>
        <v>9307.4984159649957</v>
      </c>
      <c r="BT276" s="15">
        <f t="shared" ca="1" si="168"/>
        <v>11858.209478097822</v>
      </c>
      <c r="BU276" s="15">
        <f t="shared" ca="1" si="169"/>
        <v>20068.033589701816</v>
      </c>
      <c r="BV276" s="15">
        <f t="shared" ca="1" si="170"/>
        <v>19021.6604465936</v>
      </c>
      <c r="BW276" s="15">
        <f t="shared" ca="1" si="171"/>
        <v>38669.988350702304</v>
      </c>
      <c r="BX276" s="15">
        <f t="shared" ca="1" si="172"/>
        <v>55263.929330524632</v>
      </c>
      <c r="BY276" s="15">
        <f t="shared" ca="1" si="173"/>
        <v>67749.811640740503</v>
      </c>
      <c r="BZ276" s="15">
        <f t="shared" ca="1" si="174"/>
        <v>112664.15089925355</v>
      </c>
      <c r="CA276" s="15">
        <f t="shared" ca="1" si="175"/>
        <v>205508.92694116072</v>
      </c>
      <c r="CB276" s="15">
        <f ca="1">(AU276*DCF!C$10-DCF!C$5*MAX(AU276*DCF!C$10,0)-MAX(AU276-Inputs!$B$6,0)/Inputs!$B$10)*DCF!C$6</f>
        <v>1042.3482595263658</v>
      </c>
      <c r="CC276" s="15">
        <f ca="1">(AV276*DCF!D$10-DCF!D$5*MAX(AV276*DCF!D$10,0)-MAX(AV276-AU276,0)/Inputs!$B$10)*DCF!D$6</f>
        <v>1234.3032001558699</v>
      </c>
      <c r="CD276" s="15">
        <f ca="1">(AW276*DCF!E$10-DCF!E$5*MAX(AW276*DCF!E$10,0)-MAX(AW276-AV276,0)/Inputs!$B$10)*DCF!E$6</f>
        <v>1253.3765131504395</v>
      </c>
      <c r="CE276" s="15">
        <f ca="1">(AX276*DCF!F$10-DCF!F$5*MAX(AX276*DCF!F$10,0)-MAX(AX276-AW276,0)/Inputs!$B$10)*DCF!F$6</f>
        <v>1266.9584105443721</v>
      </c>
      <c r="CF276" s="15">
        <f ca="1">(AY276*DCF!G$10-DCF!G$5*MAX(AY276*DCF!G$10,0)-MAX(AY276-AX276,0)/Inputs!$B$10)*DCF!G$6</f>
        <v>1288.8746296917598</v>
      </c>
      <c r="CG276" s="15">
        <f ca="1">(AZ276*DCF!H$10-DCF!H$5*MAX(AZ276*DCF!H$10,0)-MAX(AZ276-AY276,0)/Inputs!$B$10)*DCF!H$6</f>
        <v>1489.2442867760162</v>
      </c>
      <c r="CH276" s="15">
        <f ca="1">(BA276*DCF!I$10-DCF!I$5*MAX(BA276*DCF!I$10,0)-MAX(BA276-AZ276,0)/Inputs!$B$10)*DCF!I$6</f>
        <v>2048.7281572999682</v>
      </c>
      <c r="CI276" s="15">
        <f ca="1">(BB276*DCF!J$10-DCF!J$5*MAX(BB276*DCF!J$10,0)-MAX(BB276-BA276,0)/Inputs!$B$10)*DCF!J$6</f>
        <v>2356.5519341772756</v>
      </c>
      <c r="CJ276" s="15">
        <f ca="1">(BC276*DCF!K$10-DCF!K$5*MAX(BC276*DCF!K$10,0)-MAX(BC276-BB276,0)/Inputs!$B$10)*DCF!K$6</f>
        <v>2534.7059646105263</v>
      </c>
      <c r="CK276" s="15">
        <f ca="1">(BD276*DCF!L$10-DCF!L$5*MAX(BD276*DCF!L$10,0)-MAX(BD276-BC276,0)/Inputs!$B$10)*DCF!L$6</f>
        <v>2895.9966049300865</v>
      </c>
      <c r="CL276" s="15">
        <f ca="1">(BE276*DCF!M$10-DCF!M$5*MAX(BE276*DCF!M$10,0)-MAX(BE276-BD276,0)/Inputs!$B$10)*DCF!M$6</f>
        <v>3414.6190087765704</v>
      </c>
      <c r="CM276" s="15">
        <f ca="1">(BF276*DCF!C$28-DCF!C$5*MAX(BF276*DCF!C$28,0)-MAX(BF276-Inputs!$B$13,0)/Inputs!$B$17)*DCF!C$6</f>
        <v>3703.691646623271</v>
      </c>
      <c r="CN276" s="15">
        <f ca="1">(BG276*DCF!D$28-DCF!D$5*MAX(BG276*DCF!D$28,0)-MAX(BG276-BF276,0)/Inputs!$B$17)*DCF!D$6</f>
        <v>4871.4954046391031</v>
      </c>
      <c r="CO276" s="15">
        <f ca="1">(BH276*DCF!E$28-DCF!E$5*MAX(BH276*DCF!E$28,0)-MAX(BH276-BG276,0)/Inputs!$B$17)*DCF!E$6</f>
        <v>6488.0728621457165</v>
      </c>
      <c r="CP276" s="15">
        <f ca="1">(BI276*DCF!F$28-DCF!F$5*MAX(BI276*DCF!F$28,0)-MAX(BI276-BH276,0)/Inputs!$B$17)*DCF!F$6</f>
        <v>7181.7851225169479</v>
      </c>
      <c r="CQ276" s="15">
        <f ca="1">(BJ276*DCF!G$28-DCF!G$5*MAX(BJ276*DCF!G$28,0)-MAX(BJ276-BI276,0)/Inputs!$B$17)*DCF!G$6</f>
        <v>8100.7301658080487</v>
      </c>
      <c r="CR276" s="15">
        <f ca="1">(BK276*DCF!H$28-DCF!H$5*MAX(BK276*DCF!H$28,0)-MAX(BK276-BJ276,0)/Inputs!$B$17)*DCF!H$6</f>
        <v>9103.0221767005933</v>
      </c>
      <c r="CS276" s="15">
        <f ca="1">(BL276*DCF!I$28-DCF!I$5*MAX(BL276*DCF!I$28,0)-MAX(BL276-BK276,0)/Inputs!$B$17)*DCF!I$6</f>
        <v>10258.545214840402</v>
      </c>
      <c r="CT276" s="15">
        <f ca="1">(BM276*DCF!J$28-DCF!J$5*MAX(BM276*DCF!J$28,0)-MAX(BM276-BL276,0)/Inputs!$B$17)*DCF!J$6</f>
        <v>12354.470281345908</v>
      </c>
      <c r="CU276" s="15">
        <f ca="1">(BN276*DCF!K$28-DCF!K$5*MAX(BN276*DCF!K$28,0)-MAX(BN276-BM276,0)/Inputs!$B$17)*DCF!K$6</f>
        <v>15004.138491894211</v>
      </c>
      <c r="CV276" s="15">
        <f ca="1">(BO276*DCF!L$28-DCF!L$5*MAX(BO276*DCF!L$28,0)-MAX(BO276-BN276,0)/Inputs!$B$17)*DCF!L$6</f>
        <v>16585.654077745705</v>
      </c>
      <c r="CW276" s="15">
        <f ca="1">(BP276*DCF!M$28-DCF!M$5*MAX(BP276*DCF!M$28,0)-MAX(BP276-BO276,0)/Inputs!$B$17)*DCF!M$6</f>
        <v>17730.136056945812</v>
      </c>
      <c r="CX276" s="15">
        <f ca="1">(BQ276*DCF!C$46-DCF!C$5*MAX(BQ276*DCF!C$46,0)-MAX(BQ276-Inputs!$B$20,0)/Inputs!$B$24)*DCF!C$6</f>
        <v>-1145.5647566226132</v>
      </c>
      <c r="CY276" s="15">
        <f ca="1">(BR276*DCF!D$46-DCF!D$5*MAX(BR276*DCF!D$46,0)-MAX(BR276-BQ276,0)/Inputs!$B$24)*DCF!D$6</f>
        <v>-2749.9315490442455</v>
      </c>
      <c r="CZ276" s="15">
        <f ca="1">(BS276*DCF!E$46-DCF!E$5*MAX(BS276*DCF!E$46,0)-MAX(BS276-BR276,0)/Inputs!$B$24)*DCF!E$6</f>
        <v>-1888.4919524832417</v>
      </c>
      <c r="DA276" s="15">
        <f ca="1">(BT276*DCF!F$46-DCF!F$5*MAX(BT276*DCF!F$46,0)-MAX(BT276-BS276,0)/Inputs!$B$24)*DCF!F$6</f>
        <v>-1792.3843193648208</v>
      </c>
      <c r="DB276" s="15">
        <f ca="1">(BU276*DCF!G$46-DCF!G$5*MAX(BU276*DCF!G$46,0)-MAX(BU276-BT276,0)/Inputs!$B$24)*DCF!G$6</f>
        <v>-3436.6716251895123</v>
      </c>
      <c r="DC276" s="15">
        <f ca="1">(BV276*DCF!H$46-DCF!H$5*MAX(BV276*DCF!H$46,0)-MAX(BV276-BU276,0)/Inputs!$B$24)*DCF!H$6</f>
        <v>0</v>
      </c>
      <c r="DD276" s="15">
        <f ca="1">(BW276*DCF!I$46-DCF!I$5*MAX(BW276*DCF!I$46,0)-MAX(BW276-BV276,0)/Inputs!$B$24)*DCF!I$6</f>
        <v>-4747.1764666420522</v>
      </c>
      <c r="DE276" s="15">
        <f ca="1">(BX276*DCF!J$46-DCF!J$5*MAX(BX276*DCF!J$46,0)-MAX(BX276-BW276,0)/Inputs!$B$24)*DCF!J$6</f>
        <v>-2082.2730737767206</v>
      </c>
      <c r="DF276" s="15">
        <f ca="1">(BY276*DCF!K$46-DCF!K$5*MAX(BY276*DCF!K$46,0)-MAX(BY276-BX276,0)/Inputs!$B$24)*DCF!K$6</f>
        <v>811.38654255333336</v>
      </c>
      <c r="DG276" s="15">
        <f ca="1">(BZ276*DCF!L$46-DCF!L$5*MAX(BZ276*DCF!L$46,0)-MAX(BZ276-BY276,0)/Inputs!$B$24)*DCF!L$6</f>
        <v>-2376.3122577291997</v>
      </c>
      <c r="DH276" s="15">
        <f ca="1">(CA276*DCF!M$46-DCF!M$5*MAX(CA276*DCF!M$46,0)-MAX(CA276-BZ276,0)/Inputs!$B$24)*DCF!M$6</f>
        <v>-3298.6827972350516</v>
      </c>
      <c r="DI276" s="15">
        <f ca="1">SUM(CB276:CL276)+BE276*DCF!M$10*(1+Inputs!$B$30)*(1-Inputs!$B$33)*(1-Inputs!$B$30/Inputs!$B$31)/(Inputs!$B$29-Inputs!$B$30)*DCF!M$6</f>
        <v>91707.530879104699</v>
      </c>
      <c r="DJ276" s="15">
        <f ca="1">SUM(CM276:CW276)+BP276*DCF!M$28*(1+Inputs!$B$30)*(1-Inputs!$B$33)*(1-Inputs!$B$30/Inputs!$B$31)/(Inputs!$B$29-Inputs!$B$30)*DCF!M$6</f>
        <v>483021.19318823883</v>
      </c>
      <c r="DK276" s="15">
        <f ca="1">SUM(CX276:DH276)+CA276*DCF!M$46*(1+Inputs!$B$30)*(1-Inputs!$B$33)*(1-Inputs!$B$30/Inputs!$B$31)/(Inputs!$B$29-Inputs!$B$30)*DCF!M$6</f>
        <v>295035.04288417299</v>
      </c>
      <c r="DM276" s="15">
        <f ca="1">DI276+DJ276+DK276+Inputs!$B$34+Inputs!$B$36-Inputs!$B$35</f>
        <v>946614.7669515165</v>
      </c>
    </row>
    <row r="277" spans="1:117" x14ac:dyDescent="0.75">
      <c r="A277" s="11">
        <v>264</v>
      </c>
      <c r="C277" s="23">
        <f t="shared" ca="1" si="176"/>
        <v>1.8278581933252331E-3</v>
      </c>
      <c r="D277" s="23">
        <f t="shared" ca="1" si="176"/>
        <v>0.34031207624971149</v>
      </c>
      <c r="E277" s="23">
        <f t="shared" ca="1" si="176"/>
        <v>0.26244819101285322</v>
      </c>
      <c r="F277" s="23">
        <f t="shared" ca="1" si="176"/>
        <v>-0.5160945157933654</v>
      </c>
      <c r="G277" s="23">
        <f t="shared" ca="1" si="176"/>
        <v>-2.4311873589183026</v>
      </c>
      <c r="H277" s="23">
        <f t="shared" ca="1" si="176"/>
        <v>-0.52457633791304359</v>
      </c>
      <c r="I277" s="23">
        <f t="shared" ca="1" si="176"/>
        <v>0.56035959037438277</v>
      </c>
      <c r="J277" s="23">
        <f t="shared" ca="1" si="176"/>
        <v>2.076530279408805</v>
      </c>
      <c r="K277" s="23">
        <f t="shared" ca="1" si="176"/>
        <v>1.37173183956195</v>
      </c>
      <c r="L277" s="23">
        <f t="shared" ca="1" si="176"/>
        <v>1.3572398570193256</v>
      </c>
      <c r="M277" s="23">
        <f t="shared" ca="1" si="176"/>
        <v>-0.14700289175915013</v>
      </c>
      <c r="N277" s="23">
        <f ca="1">SQRT(Inputs!$B$38)*C277+SQRT(1-Inputs!$B$38)*_xlfn.NORM.S.INV(RAND())</f>
        <v>0.51969381955810301</v>
      </c>
      <c r="O277" s="23">
        <f ca="1">SQRT(Inputs!$B$38)*D277+SQRT(1-Inputs!$B$38)*_xlfn.NORM.S.INV(RAND())</f>
        <v>-0.44188323942501151</v>
      </c>
      <c r="P277" s="23">
        <f ca="1">SQRT(Inputs!$B$38)*E277+SQRT(1-Inputs!$B$38)*_xlfn.NORM.S.INV(RAND())</f>
        <v>-0.50688961283390743</v>
      </c>
      <c r="Q277" s="23">
        <f ca="1">SQRT(Inputs!$B$38)*F277+SQRT(1-Inputs!$B$38)*_xlfn.NORM.S.INV(RAND())</f>
        <v>-5.0530524375962338E-2</v>
      </c>
      <c r="R277" s="23">
        <f ca="1">SQRT(Inputs!$B$38)*G277+SQRT(1-Inputs!$B$38)*_xlfn.NORM.S.INV(RAND())</f>
        <v>-1.3411938869435094</v>
      </c>
      <c r="S277" s="23">
        <f ca="1">SQRT(Inputs!$B$38)*H277+SQRT(1-Inputs!$B$38)*_xlfn.NORM.S.INV(RAND())</f>
        <v>0.65259136849048116</v>
      </c>
      <c r="T277" s="23">
        <f ca="1">SQRT(Inputs!$B$38)*I277+SQRT(1-Inputs!$B$38)*_xlfn.NORM.S.INV(RAND())</f>
        <v>-0.41490493425059</v>
      </c>
      <c r="U277" s="23">
        <f ca="1">SQRT(Inputs!$B$38)*J277+SQRT(1-Inputs!$B$38)*_xlfn.NORM.S.INV(RAND())</f>
        <v>1.0650407602782694</v>
      </c>
      <c r="V277" s="23">
        <f ca="1">SQRT(Inputs!$B$38)*K277+SQRT(1-Inputs!$B$38)*_xlfn.NORM.S.INV(RAND())</f>
        <v>0.34103386910542466</v>
      </c>
      <c r="W277" s="23">
        <f ca="1">SQRT(Inputs!$B$38)*L277+SQRT(1-Inputs!$B$38)*_xlfn.NORM.S.INV(RAND())</f>
        <v>0.30251662616383179</v>
      </c>
      <c r="X277" s="23">
        <f ca="1">SQRT(Inputs!$B$38)*M277+SQRT(1-Inputs!$B$38)*_xlfn.NORM.S.INV(RAND())</f>
        <v>-0.24499418872458764</v>
      </c>
      <c r="Y277" s="23">
        <f ca="1">SQRT(Inputs!$B$38)*C277+SQRT(1-Inputs!$B$38)*_xlfn.NORM.S.INV(RAND())</f>
        <v>1.1806074828838118</v>
      </c>
      <c r="Z277" s="23">
        <f ca="1">SQRT(Inputs!$B$38)*D277+SQRT(1-Inputs!$B$38)*_xlfn.NORM.S.INV(RAND())</f>
        <v>-0.21735074673569069</v>
      </c>
      <c r="AA277" s="23">
        <f ca="1">SQRT(Inputs!$B$38)*E277+SQRT(1-Inputs!$B$38)*_xlfn.NORM.S.INV(RAND())</f>
        <v>0.59045619380124592</v>
      </c>
      <c r="AB277" s="23">
        <f ca="1">SQRT(Inputs!$B$38)*F277+SQRT(1-Inputs!$B$38)*_xlfn.NORM.S.INV(RAND())</f>
        <v>-0.82065629659843342</v>
      </c>
      <c r="AC277" s="23">
        <f ca="1">SQRT(Inputs!$B$38)*G277+SQRT(1-Inputs!$B$38)*_xlfn.NORM.S.INV(RAND())</f>
        <v>-2.4001380381337625</v>
      </c>
      <c r="AD277" s="23">
        <f ca="1">SQRT(Inputs!$B$38)*H277+SQRT(1-Inputs!$B$38)*_xlfn.NORM.S.INV(RAND())</f>
        <v>0.24488070272111023</v>
      </c>
      <c r="AE277" s="23">
        <f ca="1">SQRT(Inputs!$B$38)*I277+SQRT(1-Inputs!$B$38)*_xlfn.NORM.S.INV(RAND())</f>
        <v>-1.3419008800790075</v>
      </c>
      <c r="AF277" s="23">
        <f ca="1">SQRT(Inputs!$B$38)*J277+SQRT(1-Inputs!$B$38)*_xlfn.NORM.S.INV(RAND())</f>
        <v>0.82735640350429129</v>
      </c>
      <c r="AG277" s="23">
        <f ca="1">SQRT(Inputs!$B$38)*K277+SQRT(1-Inputs!$B$38)*_xlfn.NORM.S.INV(RAND())</f>
        <v>1.0393675694301143</v>
      </c>
      <c r="AH277" s="23">
        <f ca="1">SQRT(Inputs!$B$38)*L277+SQRT(1-Inputs!$B$38)*_xlfn.NORM.S.INV(RAND())</f>
        <v>4.6478556275463268E-3</v>
      </c>
      <c r="AI277" s="23">
        <f ca="1">SQRT(Inputs!$B$38)*M277+SQRT(1-Inputs!$B$38)*_xlfn.NORM.S.INV(RAND())</f>
        <v>0.30347237041855524</v>
      </c>
      <c r="AJ277" s="23">
        <f ca="1">SQRT(Inputs!$B$38)*C277+SQRT(1-Inputs!$B$38)*_xlfn.NORM.S.INV(RAND())</f>
        <v>-0.93305344306999416</v>
      </c>
      <c r="AK277" s="23">
        <f ca="1">SQRT(Inputs!$B$38)*D277+SQRT(1-Inputs!$B$38)*_xlfn.NORM.S.INV(RAND())</f>
        <v>1.4855895690985266</v>
      </c>
      <c r="AL277" s="23">
        <f ca="1">SQRT(Inputs!$B$38)*E277+SQRT(1-Inputs!$B$38)*_xlfn.NORM.S.INV(RAND())</f>
        <v>0.16248642821275985</v>
      </c>
      <c r="AM277" s="23">
        <f ca="1">SQRT(Inputs!$B$38)*F277+SQRT(1-Inputs!$B$38)*_xlfn.NORM.S.INV(RAND())</f>
        <v>0.39876854756728392</v>
      </c>
      <c r="AN277" s="23">
        <f ca="1">SQRT(Inputs!$B$38)*G277+SQRT(1-Inputs!$B$38)*_xlfn.NORM.S.INV(RAND())</f>
        <v>3.2148598519053273E-2</v>
      </c>
      <c r="AO277" s="23">
        <f ca="1">SQRT(Inputs!$B$38)*H277+SQRT(1-Inputs!$B$38)*_xlfn.NORM.S.INV(RAND())</f>
        <v>2.7659897618444618E-2</v>
      </c>
      <c r="AP277" s="23">
        <f ca="1">SQRT(Inputs!$B$38)*I277+SQRT(1-Inputs!$B$38)*_xlfn.NORM.S.INV(RAND())</f>
        <v>0.59894267604989471</v>
      </c>
      <c r="AQ277" s="23">
        <f ca="1">SQRT(Inputs!$B$38)*J277+SQRT(1-Inputs!$B$38)*_xlfn.NORM.S.INV(RAND())</f>
        <v>0.93224926662018293</v>
      </c>
      <c r="AR277" s="23">
        <f ca="1">SQRT(Inputs!$B$38)*K277+SQRT(1-Inputs!$B$38)*_xlfn.NORM.S.INV(RAND())</f>
        <v>-0.51143651186273864</v>
      </c>
      <c r="AS277" s="23">
        <f ca="1">SQRT(Inputs!$B$38)*L277+SQRT(1-Inputs!$B$38)*_xlfn.NORM.S.INV(RAND())</f>
        <v>-0.30119400688675035</v>
      </c>
      <c r="AT277" s="23">
        <f ca="1">SQRT(Inputs!$B$38)*M277+SQRT(1-Inputs!$B$38)*_xlfn.NORM.S.INV(RAND())</f>
        <v>-0.58509877771228269</v>
      </c>
      <c r="AU277" s="15">
        <f ca="1">Inputs!$B$6*EXP($B$8-0.5*C$5^2+C$5*N277)</f>
        <v>5397.7466205906212</v>
      </c>
      <c r="AV277" s="15">
        <f t="shared" ca="1" si="146"/>
        <v>6157.0235902845134</v>
      </c>
      <c r="AW277" s="15">
        <f t="shared" ca="1" si="147"/>
        <v>7011.2727000480527</v>
      </c>
      <c r="AX277" s="15">
        <f t="shared" ca="1" si="148"/>
        <v>8506.1913076990313</v>
      </c>
      <c r="AY277" s="15">
        <f t="shared" ca="1" si="149"/>
        <v>8888.2607204565684</v>
      </c>
      <c r="AZ277" s="15">
        <f t="shared" ca="1" si="150"/>
        <v>11680.529534940553</v>
      </c>
      <c r="BA277" s="15">
        <f t="shared" ca="1" si="151"/>
        <v>13686.565754353887</v>
      </c>
      <c r="BB277" s="15">
        <f t="shared" ca="1" si="152"/>
        <v>18643.432078348113</v>
      </c>
      <c r="BC277" s="15">
        <f t="shared" ca="1" si="153"/>
        <v>23597.645863281497</v>
      </c>
      <c r="BD277" s="15">
        <f t="shared" ca="1" si="154"/>
        <v>29739.02717574744</v>
      </c>
      <c r="BE277" s="15">
        <f t="shared" ca="1" si="155"/>
        <v>35637.211419380059</v>
      </c>
      <c r="BF277" s="15">
        <f ca="1">Inputs!$B$13*EXP($B$9-0.5*C$6^2+C$6*Y277)</f>
        <v>17478.414437871033</v>
      </c>
      <c r="BG277" s="15">
        <f t="shared" ca="1" si="156"/>
        <v>20482.316402089022</v>
      </c>
      <c r="BH277" s="15">
        <f t="shared" ca="1" si="157"/>
        <v>27600.441254075722</v>
      </c>
      <c r="BI277" s="15">
        <f t="shared" ca="1" si="158"/>
        <v>29777.820634397322</v>
      </c>
      <c r="BJ277" s="15">
        <f t="shared" ca="1" si="159"/>
        <v>25829.012358015607</v>
      </c>
      <c r="BK277" s="15">
        <f t="shared" ca="1" si="160"/>
        <v>32774.881378030695</v>
      </c>
      <c r="BL277" s="15">
        <f t="shared" ca="1" si="161"/>
        <v>33833.754435493567</v>
      </c>
      <c r="BM277" s="15">
        <f t="shared" ca="1" si="162"/>
        <v>46090.915384282343</v>
      </c>
      <c r="BN277" s="15">
        <f t="shared" ca="1" si="163"/>
        <v>64205.041457156833</v>
      </c>
      <c r="BO277" s="15">
        <f t="shared" ca="1" si="164"/>
        <v>79040.373472244071</v>
      </c>
      <c r="BP277" s="15">
        <f t="shared" ca="1" si="165"/>
        <v>100686.90345521185</v>
      </c>
      <c r="BQ277" s="15">
        <f ca="1">Inputs!$B$20*EXP($B$10-0.5*C$7^2+C$7*AJ277)</f>
        <v>3080.9423352896483</v>
      </c>
      <c r="BR277" s="15">
        <f t="shared" ca="1" si="166"/>
        <v>6700.6904557904008</v>
      </c>
      <c r="BS277" s="15">
        <f t="shared" ca="1" si="167"/>
        <v>9614.2314549171679</v>
      </c>
      <c r="BT277" s="15">
        <f t="shared" ca="1" si="168"/>
        <v>14717.764576218478</v>
      </c>
      <c r="BU277" s="15">
        <f t="shared" ca="1" si="169"/>
        <v>20556.343395842458</v>
      </c>
      <c r="BV277" s="15">
        <f t="shared" ca="1" si="170"/>
        <v>28778.58806543559</v>
      </c>
      <c r="BW277" s="15">
        <f t="shared" ca="1" si="171"/>
        <v>45586.4148985293</v>
      </c>
      <c r="BX277" s="15">
        <f t="shared" ca="1" si="172"/>
        <v>76862.393487905676</v>
      </c>
      <c r="BY277" s="15">
        <f t="shared" ca="1" si="173"/>
        <v>97658.212268684132</v>
      </c>
      <c r="BZ277" s="15">
        <f t="shared" ca="1" si="174"/>
        <v>129647.17486316893</v>
      </c>
      <c r="CA277" s="15">
        <f t="shared" ca="1" si="175"/>
        <v>164131.09553897884</v>
      </c>
      <c r="CB277" s="15">
        <f ca="1">(AU277*DCF!C$10-DCF!C$5*MAX(AU277*DCF!C$10,0)-MAX(AU277-Inputs!$B$6,0)/Inputs!$B$10)*DCF!C$6</f>
        <v>1039.9690596267098</v>
      </c>
      <c r="CC277" s="15">
        <f ca="1">(AV277*DCF!D$10-DCF!D$5*MAX(AV277*DCF!D$10,0)-MAX(AV277-AU277,0)/Inputs!$B$10)*DCF!D$6</f>
        <v>1315.6029702963399</v>
      </c>
      <c r="CD277" s="15">
        <f ca="1">(AW277*DCF!E$10-DCF!E$5*MAX(AW277*DCF!E$10,0)-MAX(AW277-AV277,0)/Inputs!$B$10)*DCF!E$6</f>
        <v>1426.3789809658588</v>
      </c>
      <c r="CE277" s="15">
        <f ca="1">(AX277*DCF!F$10-DCF!F$5*MAX(AX277*DCF!F$10,0)-MAX(AX277-AW277,0)/Inputs!$B$10)*DCF!F$6</f>
        <v>1545.8325074231818</v>
      </c>
      <c r="CF277" s="15">
        <f ca="1">(AY277*DCF!G$10-DCF!G$5*MAX(AY277*DCF!G$10,0)-MAX(AY277-AX277,0)/Inputs!$B$10)*DCF!G$6</f>
        <v>1757.8955482989084</v>
      </c>
      <c r="CG277" s="15">
        <f ca="1">(AZ277*DCF!H$10-DCF!H$5*MAX(AZ277*DCF!H$10,0)-MAX(AZ277-AY277,0)/Inputs!$B$10)*DCF!H$6</f>
        <v>1771.965801392445</v>
      </c>
      <c r="CH277" s="15">
        <f ca="1">(BA277*DCF!I$10-DCF!I$5*MAX(BA277*DCF!I$10,0)-MAX(BA277-AZ277,0)/Inputs!$B$10)*DCF!I$6</f>
        <v>2170.9760507394953</v>
      </c>
      <c r="CI277" s="15">
        <f ca="1">(BB277*DCF!J$10-DCF!J$5*MAX(BB277*DCF!J$10,0)-MAX(BB277-BA277,0)/Inputs!$B$10)*DCF!J$6</f>
        <v>2448.124794653153</v>
      </c>
      <c r="CJ277" s="15">
        <f ca="1">(BC277*DCF!K$10-DCF!K$5*MAX(BC277*DCF!K$10,0)-MAX(BC277-BB277,0)/Inputs!$B$10)*DCF!K$6</f>
        <v>3105.3274907153968</v>
      </c>
      <c r="CK277" s="15">
        <f ca="1">(BD277*DCF!L$10-DCF!L$5*MAX(BD277*DCF!L$10,0)-MAX(BD277-BC277,0)/Inputs!$B$10)*DCF!L$6</f>
        <v>3691.0307731373673</v>
      </c>
      <c r="CL277" s="15">
        <f ca="1">(BE277*DCF!M$10-DCF!M$5*MAX(BE277*DCF!M$10,0)-MAX(BE277-BD277,0)/Inputs!$B$10)*DCF!M$6</f>
        <v>4324.2703351727178</v>
      </c>
      <c r="CM277" s="15">
        <f ca="1">(BF277*DCF!C$28-DCF!C$5*MAX(BF277*DCF!C$28,0)-MAX(BF277-Inputs!$B$13,0)/Inputs!$B$17)*DCF!C$6</f>
        <v>3927.5042880407359</v>
      </c>
      <c r="CN277" s="15">
        <f ca="1">(BG277*DCF!D$28-DCF!D$5*MAX(BG277*DCF!D$28,0)-MAX(BG277-BF277,0)/Inputs!$B$17)*DCF!D$6</f>
        <v>5391.644563935979</v>
      </c>
      <c r="CO277" s="15">
        <f ca="1">(BH277*DCF!E$28-DCF!E$5*MAX(BH277*DCF!E$28,0)-MAX(BH277-BG277,0)/Inputs!$B$17)*DCF!E$6</f>
        <v>6414.0519999626922</v>
      </c>
      <c r="CP277" s="15">
        <f ca="1">(BI277*DCF!F$28-DCF!F$5*MAX(BI277*DCF!F$28,0)-MAX(BI277-BH277,0)/Inputs!$B$17)*DCF!F$6</f>
        <v>7687.4675964666149</v>
      </c>
      <c r="CQ277" s="15">
        <f ca="1">(BJ277*DCF!G$28-DCF!G$5*MAX(BJ277*DCF!G$28,0)-MAX(BJ277-BI277,0)/Inputs!$B$17)*DCF!G$6</f>
        <v>6701.5332204392244</v>
      </c>
      <c r="CR277" s="15">
        <f ca="1">(BK277*DCF!H$28-DCF!H$5*MAX(BK277*DCF!H$28,0)-MAX(BK277-BJ277,0)/Inputs!$B$17)*DCF!H$6</f>
        <v>7026.3966411825113</v>
      </c>
      <c r="CS277" s="15">
        <f ca="1">(BL277*DCF!I$28-DCF!I$5*MAX(BL277*DCF!I$28,0)-MAX(BL277-BK277,0)/Inputs!$B$17)*DCF!I$6</f>
        <v>7804.1293660744359</v>
      </c>
      <c r="CT277" s="15">
        <f ca="1">(BM277*DCF!J$28-DCF!J$5*MAX(BM277*DCF!J$28,0)-MAX(BM277-BL277,0)/Inputs!$B$17)*DCF!J$6</f>
        <v>8656.9010185705411</v>
      </c>
      <c r="CU277" s="15">
        <f ca="1">(BN277*DCF!K$28-DCF!K$5*MAX(BN277*DCF!K$28,0)-MAX(BN277-BM277,0)/Inputs!$B$17)*DCF!K$6</f>
        <v>11340.28906491278</v>
      </c>
      <c r="CV277" s="15">
        <f ca="1">(BO277*DCF!L$28-DCF!L$5*MAX(BO277*DCF!L$28,0)-MAX(BO277-BN277,0)/Inputs!$B$17)*DCF!L$6</f>
        <v>14091.570999948939</v>
      </c>
      <c r="CW277" s="15">
        <f ca="1">(BP277*DCF!M$28-DCF!M$5*MAX(BP277*DCF!M$28,0)-MAX(BP277-BO277,0)/Inputs!$B$17)*DCF!M$6</f>
        <v>16681.628520076036</v>
      </c>
      <c r="CX277" s="15">
        <f ca="1">(BQ277*DCF!C$46-DCF!C$5*MAX(BQ277*DCF!C$46,0)-MAX(BQ277-Inputs!$B$20,0)/Inputs!$B$24)*DCF!C$6</f>
        <v>-711.5340266257848</v>
      </c>
      <c r="CY277" s="15">
        <f ca="1">(BR277*DCF!D$46-DCF!D$5*MAX(BR277*DCF!D$46,0)-MAX(BR277-BQ277,0)/Inputs!$B$24)*DCF!D$6</f>
        <v>-2688.1680750622863</v>
      </c>
      <c r="CZ277" s="15">
        <f ca="1">(BS277*DCF!E$46-DCF!E$5*MAX(BS277*DCF!E$46,0)-MAX(BS277-BR277,0)/Inputs!$B$24)*DCF!E$6</f>
        <v>-2285.3372625175389</v>
      </c>
      <c r="DA277" s="15">
        <f ca="1">(BT277*DCF!F$46-DCF!F$5*MAX(BT277*DCF!F$46,0)-MAX(BT277-BS277,0)/Inputs!$B$24)*DCF!F$6</f>
        <v>-2930.19841370108</v>
      </c>
      <c r="DB277" s="15">
        <f ca="1">(BU277*DCF!G$46-DCF!G$5*MAX(BU277*DCF!G$46,0)-MAX(BU277-BT277,0)/Inputs!$B$24)*DCF!G$6</f>
        <v>-2655.4573361500734</v>
      </c>
      <c r="DC277" s="15">
        <f ca="1">(BV277*DCF!H$46-DCF!H$5*MAX(BV277*DCF!H$46,0)-MAX(BV277-BU277,0)/Inputs!$B$24)*DCF!H$6</f>
        <v>-2555.012152547135</v>
      </c>
      <c r="DD277" s="15">
        <f ca="1">(BW277*DCF!I$46-DCF!I$5*MAX(BW277*DCF!I$46,0)-MAX(BW277-BV277,0)/Inputs!$B$24)*DCF!I$6</f>
        <v>-3772.0409437473631</v>
      </c>
      <c r="DE277" s="15">
        <f ca="1">(BX277*DCF!J$46-DCF!J$5*MAX(BX277*DCF!J$46,0)-MAX(BX277-BW277,0)/Inputs!$B$24)*DCF!J$6</f>
        <v>-5069.7137503584536</v>
      </c>
      <c r="DF277" s="15">
        <f ca="1">(BY277*DCF!K$46-DCF!K$5*MAX(BY277*DCF!K$46,0)-MAX(BY277-BX277,0)/Inputs!$B$24)*DCF!K$6</f>
        <v>484.14102708117707</v>
      </c>
      <c r="DG277" s="15">
        <f ca="1">(BZ277*DCF!L$46-DCF!L$5*MAX(BZ277*DCF!L$46,0)-MAX(BZ277-BY277,0)/Inputs!$B$24)*DCF!L$6</f>
        <v>1722.7016115238607</v>
      </c>
      <c r="DH277" s="15">
        <f ca="1">(CA277*DCF!M$46-DCF!M$5*MAX(CA277*DCF!M$46,0)-MAX(CA277-BZ277,0)/Inputs!$B$24)*DCF!M$6</f>
        <v>5658.1562198890097</v>
      </c>
      <c r="DI277" s="15">
        <f ca="1">SUM(CB277:CL277)+BE277*DCF!M$10*(1+Inputs!$B$30)*(1-Inputs!$B$33)*(1-Inputs!$B$30/Inputs!$B$31)/(Inputs!$B$29-Inputs!$B$30)*DCF!M$6</f>
        <v>123776.20494589087</v>
      </c>
      <c r="DJ277" s="15">
        <f ca="1">SUM(CM277:CW277)+BP277*DCF!M$28*(1+Inputs!$B$30)*(1-Inputs!$B$33)*(1-Inputs!$B$30/Inputs!$B$31)/(Inputs!$B$29-Inputs!$B$30)*DCF!M$6</f>
        <v>469340.42896269704</v>
      </c>
      <c r="DK277" s="15">
        <f ca="1">SUM(CX277:DH277)+CA277*DCF!M$46*(1+Inputs!$B$30)*(1-Inputs!$B$33)*(1-Inputs!$B$30/Inputs!$B$31)/(Inputs!$B$29-Inputs!$B$30)*DCF!M$6</f>
        <v>238963.65317224292</v>
      </c>
      <c r="DM277" s="15">
        <f ca="1">DI277+DJ277+DK277+Inputs!$B$34+Inputs!$B$36-Inputs!$B$35</f>
        <v>908931.28708083089</v>
      </c>
    </row>
    <row r="278" spans="1:117" x14ac:dyDescent="0.75">
      <c r="A278" s="11">
        <v>265</v>
      </c>
      <c r="C278" s="23">
        <f t="shared" ca="1" si="176"/>
        <v>1.6040200350560379</v>
      </c>
      <c r="D278" s="23">
        <f t="shared" ca="1" si="176"/>
        <v>1.0174579238323558</v>
      </c>
      <c r="E278" s="23">
        <f t="shared" ca="1" si="176"/>
        <v>6.2997949671506806E-2</v>
      </c>
      <c r="F278" s="23">
        <f t="shared" ca="1" si="176"/>
        <v>-2.1734275383534793</v>
      </c>
      <c r="G278" s="23">
        <f t="shared" ca="1" si="176"/>
        <v>-0.22590215825036561</v>
      </c>
      <c r="H278" s="23">
        <f t="shared" ca="1" si="176"/>
        <v>0.87074431568840005</v>
      </c>
      <c r="I278" s="23">
        <f t="shared" ca="1" si="176"/>
        <v>9.5793592476969766E-3</v>
      </c>
      <c r="J278" s="23">
        <f t="shared" ca="1" si="176"/>
        <v>-0.54343546854221747</v>
      </c>
      <c r="K278" s="23">
        <f t="shared" ca="1" si="176"/>
        <v>0.93459069543758666</v>
      </c>
      <c r="L278" s="23">
        <f t="shared" ca="1" si="176"/>
        <v>0.56305162594118352</v>
      </c>
      <c r="M278" s="23">
        <f t="shared" ca="1" si="176"/>
        <v>-0.55751956694637639</v>
      </c>
      <c r="N278" s="23">
        <f ca="1">SQRT(Inputs!$B$38)*C278+SQRT(1-Inputs!$B$38)*_xlfn.NORM.S.INV(RAND())</f>
        <v>-0.74211767687630548</v>
      </c>
      <c r="O278" s="23">
        <f ca="1">SQRT(Inputs!$B$38)*D278+SQRT(1-Inputs!$B$38)*_xlfn.NORM.S.INV(RAND())</f>
        <v>-0.37629334407430692</v>
      </c>
      <c r="P278" s="23">
        <f ca="1">SQRT(Inputs!$B$38)*E278+SQRT(1-Inputs!$B$38)*_xlfn.NORM.S.INV(RAND())</f>
        <v>-1.4111755301982334</v>
      </c>
      <c r="Q278" s="23">
        <f ca="1">SQRT(Inputs!$B$38)*F278+SQRT(1-Inputs!$B$38)*_xlfn.NORM.S.INV(RAND())</f>
        <v>-1.5074476238579813</v>
      </c>
      <c r="R278" s="23">
        <f ca="1">SQRT(Inputs!$B$38)*G278+SQRT(1-Inputs!$B$38)*_xlfn.NORM.S.INV(RAND())</f>
        <v>-0.25261577587463291</v>
      </c>
      <c r="S278" s="23">
        <f ca="1">SQRT(Inputs!$B$38)*H278+SQRT(1-Inputs!$B$38)*_xlfn.NORM.S.INV(RAND())</f>
        <v>2.0065874613183898</v>
      </c>
      <c r="T278" s="23">
        <f ca="1">SQRT(Inputs!$B$38)*I278+SQRT(1-Inputs!$B$38)*_xlfn.NORM.S.INV(RAND())</f>
        <v>0.5972734929630249</v>
      </c>
      <c r="U278" s="23">
        <f ca="1">SQRT(Inputs!$B$38)*J278+SQRT(1-Inputs!$B$38)*_xlfn.NORM.S.INV(RAND())</f>
        <v>-0.83834897754338944</v>
      </c>
      <c r="V278" s="23">
        <f ca="1">SQRT(Inputs!$B$38)*K278+SQRT(1-Inputs!$B$38)*_xlfn.NORM.S.INV(RAND())</f>
        <v>0.25810225819310412</v>
      </c>
      <c r="W278" s="23">
        <f ca="1">SQRT(Inputs!$B$38)*L278+SQRT(1-Inputs!$B$38)*_xlfn.NORM.S.INV(RAND())</f>
        <v>0.10610578422132463</v>
      </c>
      <c r="X278" s="23">
        <f ca="1">SQRT(Inputs!$B$38)*M278+SQRT(1-Inputs!$B$38)*_xlfn.NORM.S.INV(RAND())</f>
        <v>0.73541001875281853</v>
      </c>
      <c r="Y278" s="23">
        <f ca="1">SQRT(Inputs!$B$38)*C278+SQRT(1-Inputs!$B$38)*_xlfn.NORM.S.INV(RAND())</f>
        <v>2.0243726719777659</v>
      </c>
      <c r="Z278" s="23">
        <f ca="1">SQRT(Inputs!$B$38)*D278+SQRT(1-Inputs!$B$38)*_xlfn.NORM.S.INV(RAND())</f>
        <v>0.66910790504635742</v>
      </c>
      <c r="AA278" s="23">
        <f ca="1">SQRT(Inputs!$B$38)*E278+SQRT(1-Inputs!$B$38)*_xlfn.NORM.S.INV(RAND())</f>
        <v>0.62738845626962469</v>
      </c>
      <c r="AB278" s="23">
        <f ca="1">SQRT(Inputs!$B$38)*F278+SQRT(1-Inputs!$B$38)*_xlfn.NORM.S.INV(RAND())</f>
        <v>-0.97093053473229929</v>
      </c>
      <c r="AC278" s="23">
        <f ca="1">SQRT(Inputs!$B$38)*G278+SQRT(1-Inputs!$B$38)*_xlfn.NORM.S.INV(RAND())</f>
        <v>-0.43123218182499079</v>
      </c>
      <c r="AD278" s="23">
        <f ca="1">SQRT(Inputs!$B$38)*H278+SQRT(1-Inputs!$B$38)*_xlfn.NORM.S.INV(RAND())</f>
        <v>0.4228115083381746</v>
      </c>
      <c r="AE278" s="23">
        <f ca="1">SQRT(Inputs!$B$38)*I278+SQRT(1-Inputs!$B$38)*_xlfn.NORM.S.INV(RAND())</f>
        <v>-0.5628940350132855</v>
      </c>
      <c r="AF278" s="23">
        <f ca="1">SQRT(Inputs!$B$38)*J278+SQRT(1-Inputs!$B$38)*_xlfn.NORM.S.INV(RAND())</f>
        <v>-0.79714744934043469</v>
      </c>
      <c r="AG278" s="23">
        <f ca="1">SQRT(Inputs!$B$38)*K278+SQRT(1-Inputs!$B$38)*_xlfn.NORM.S.INV(RAND())</f>
        <v>3.6700824315926139E-2</v>
      </c>
      <c r="AH278" s="23">
        <f ca="1">SQRT(Inputs!$B$38)*L278+SQRT(1-Inputs!$B$38)*_xlfn.NORM.S.INV(RAND())</f>
        <v>0.73908534739406107</v>
      </c>
      <c r="AI278" s="23">
        <f ca="1">SQRT(Inputs!$B$38)*M278+SQRT(1-Inputs!$B$38)*_xlfn.NORM.S.INV(RAND())</f>
        <v>-1.61367998059774</v>
      </c>
      <c r="AJ278" s="23">
        <f ca="1">SQRT(Inputs!$B$38)*C278+SQRT(1-Inputs!$B$38)*_xlfn.NORM.S.INV(RAND())</f>
        <v>1.0339114900020385</v>
      </c>
      <c r="AK278" s="23">
        <f ca="1">SQRT(Inputs!$B$38)*D278+SQRT(1-Inputs!$B$38)*_xlfn.NORM.S.INV(RAND())</f>
        <v>0.8890222136478283</v>
      </c>
      <c r="AL278" s="23">
        <f ca="1">SQRT(Inputs!$B$38)*E278+SQRT(1-Inputs!$B$38)*_xlfn.NORM.S.INV(RAND())</f>
        <v>-1.0077092317400924</v>
      </c>
      <c r="AM278" s="23">
        <f ca="1">SQRT(Inputs!$B$38)*F278+SQRT(1-Inputs!$B$38)*_xlfn.NORM.S.INV(RAND())</f>
        <v>-0.62938247129885938</v>
      </c>
      <c r="AN278" s="23">
        <f ca="1">SQRT(Inputs!$B$38)*G278+SQRT(1-Inputs!$B$38)*_xlfn.NORM.S.INV(RAND())</f>
        <v>-0.42193437852446108</v>
      </c>
      <c r="AO278" s="23">
        <f ca="1">SQRT(Inputs!$B$38)*H278+SQRT(1-Inputs!$B$38)*_xlfn.NORM.S.INV(RAND())</f>
        <v>-0.67543945732712873</v>
      </c>
      <c r="AP278" s="23">
        <f ca="1">SQRT(Inputs!$B$38)*I278+SQRT(1-Inputs!$B$38)*_xlfn.NORM.S.INV(RAND())</f>
        <v>-0.48721408398693922</v>
      </c>
      <c r="AQ278" s="23">
        <f ca="1">SQRT(Inputs!$B$38)*J278+SQRT(1-Inputs!$B$38)*_xlfn.NORM.S.INV(RAND())</f>
        <v>-0.56930444316753726</v>
      </c>
      <c r="AR278" s="23">
        <f ca="1">SQRT(Inputs!$B$38)*K278+SQRT(1-Inputs!$B$38)*_xlfn.NORM.S.INV(RAND())</f>
        <v>0.67138972486511161</v>
      </c>
      <c r="AS278" s="23">
        <f ca="1">SQRT(Inputs!$B$38)*L278+SQRT(1-Inputs!$B$38)*_xlfn.NORM.S.INV(RAND())</f>
        <v>0.14210510844316168</v>
      </c>
      <c r="AT278" s="23">
        <f ca="1">SQRT(Inputs!$B$38)*M278+SQRT(1-Inputs!$B$38)*_xlfn.NORM.S.INV(RAND())</f>
        <v>1.2441033009762099</v>
      </c>
      <c r="AU278" s="15">
        <f ca="1">Inputs!$B$6*EXP($B$8-0.5*C$5^2+C$5*N278)</f>
        <v>4400.5444266952227</v>
      </c>
      <c r="AV278" s="15">
        <f t="shared" ca="1" si="146"/>
        <v>5068.1911753012018</v>
      </c>
      <c r="AW278" s="15">
        <f t="shared" ca="1" si="147"/>
        <v>5108.6675108972659</v>
      </c>
      <c r="AX278" s="15">
        <f t="shared" ca="1" si="148"/>
        <v>5166.506754620721</v>
      </c>
      <c r="AY278" s="15">
        <f t="shared" ca="1" si="149"/>
        <v>6130.440959725729</v>
      </c>
      <c r="AZ278" s="15">
        <f t="shared" ca="1" si="150"/>
        <v>9351.7161833306964</v>
      </c>
      <c r="BA278" s="15">
        <f t="shared" ca="1" si="151"/>
        <v>12182.318521326779</v>
      </c>
      <c r="BB278" s="15">
        <f t="shared" ca="1" si="152"/>
        <v>13713.281430570829</v>
      </c>
      <c r="BC278" s="15">
        <f t="shared" ca="1" si="153"/>
        <v>17218.98355658018</v>
      </c>
      <c r="BD278" s="15">
        <f t="shared" ca="1" si="154"/>
        <v>21305.276079916675</v>
      </c>
      <c r="BE278" s="15">
        <f t="shared" ca="1" si="155"/>
        <v>27915.45274137309</v>
      </c>
      <c r="BF278" s="15">
        <f ca="1">Inputs!$B$13*EXP($B$9-0.5*C$6^2+C$6*Y278)</f>
        <v>20660.861439924611</v>
      </c>
      <c r="BG278" s="15">
        <f t="shared" ca="1" si="156"/>
        <v>28411.317945544961</v>
      </c>
      <c r="BH278" s="15">
        <f t="shared" ca="1" si="157"/>
        <v>38520.205992730451</v>
      </c>
      <c r="BI278" s="15">
        <f t="shared" ca="1" si="158"/>
        <v>40608.803780327391</v>
      </c>
      <c r="BJ278" s="15">
        <f t="shared" ca="1" si="159"/>
        <v>46783.398014166305</v>
      </c>
      <c r="BK278" s="15">
        <f t="shared" ca="1" si="160"/>
        <v>60819.868792319387</v>
      </c>
      <c r="BL278" s="15">
        <f t="shared" ca="1" si="161"/>
        <v>69454.081886189917</v>
      </c>
      <c r="BM278" s="15">
        <f t="shared" ca="1" si="162"/>
        <v>77324.787259395947</v>
      </c>
      <c r="BN278" s="15">
        <f t="shared" ca="1" si="163"/>
        <v>95518.982432733494</v>
      </c>
      <c r="BO278" s="15">
        <f t="shared" ca="1" si="164"/>
        <v>128069.51803105677</v>
      </c>
      <c r="BP278" s="15">
        <f t="shared" ca="1" si="165"/>
        <v>131291.98872559113</v>
      </c>
      <c r="BQ278" s="15">
        <f ca="1">Inputs!$B$20*EXP($B$10-0.5*C$7^2+C$7*AJ278)</f>
        <v>6189.6832454076857</v>
      </c>
      <c r="BR278" s="15">
        <f t="shared" ca="1" si="166"/>
        <v>11138.428059462283</v>
      </c>
      <c r="BS278" s="15">
        <f t="shared" ca="1" si="167"/>
        <v>11419.830809968507</v>
      </c>
      <c r="BT278" s="15">
        <f t="shared" ca="1" si="168"/>
        <v>13349.047350178045</v>
      </c>
      <c r="BU278" s="15">
        <f t="shared" ca="1" si="169"/>
        <v>16704.613919682888</v>
      </c>
      <c r="BV278" s="15">
        <f t="shared" ca="1" si="170"/>
        <v>19960.189461918693</v>
      </c>
      <c r="BW278" s="15">
        <f t="shared" ca="1" si="171"/>
        <v>25124.252674196719</v>
      </c>
      <c r="BX278" s="15">
        <f t="shared" ca="1" si="172"/>
        <v>31350.11455218487</v>
      </c>
      <c r="BY278" s="15">
        <f t="shared" ca="1" si="173"/>
        <v>49947.81944072547</v>
      </c>
      <c r="BZ278" s="15">
        <f t="shared" ca="1" si="174"/>
        <v>71938.759018713434</v>
      </c>
      <c r="CA278" s="15">
        <f t="shared" ca="1" si="175"/>
        <v>126054.53009775665</v>
      </c>
      <c r="CB278" s="15">
        <f ca="1">(AU278*DCF!C$10-DCF!C$5*MAX(AU278*DCF!C$10,0)-MAX(AU278-Inputs!$B$6,0)/Inputs!$B$10)*DCF!C$6</f>
        <v>1047.0792890113235</v>
      </c>
      <c r="CC278" s="15">
        <f ca="1">(AV278*DCF!D$10-DCF!D$5*MAX(AV278*DCF!D$10,0)-MAX(AV278-AU278,0)/Inputs!$B$10)*DCF!D$6</f>
        <v>1072.5490770206741</v>
      </c>
      <c r="CD278" s="15">
        <f ca="1">(AW278*DCF!E$10-DCF!E$5*MAX(AW278*DCF!E$10,0)-MAX(AW278-AV278,0)/Inputs!$B$10)*DCF!E$6</f>
        <v>1170.3930581546219</v>
      </c>
      <c r="CE278" s="15">
        <f ca="1">(AX278*DCF!F$10-DCF!F$5*MAX(AX278*DCF!F$10,0)-MAX(AX278-AW278,0)/Inputs!$B$10)*DCF!F$6</f>
        <v>1115.8052781427107</v>
      </c>
      <c r="CF278" s="15">
        <f ca="1">(AY278*DCF!G$10-DCF!G$5*MAX(AY278*DCF!G$10,0)-MAX(AY278-AX278,0)/Inputs!$B$10)*DCF!G$6</f>
        <v>1077.8303141405759</v>
      </c>
      <c r="CG278" s="15">
        <f ca="1">(AZ278*DCF!H$10-DCF!H$5*MAX(AZ278*DCF!H$10,0)-MAX(AZ278-AY278,0)/Inputs!$B$10)*DCF!H$6</f>
        <v>1243.6472398653655</v>
      </c>
      <c r="CH278" s="15">
        <f ca="1">(BA278*DCF!I$10-DCF!I$5*MAX(BA278*DCF!I$10,0)-MAX(BA278-AZ278,0)/Inputs!$B$10)*DCF!I$6</f>
        <v>1760.9472227400624</v>
      </c>
      <c r="CI278" s="15">
        <f ca="1">(BB278*DCF!J$10-DCF!J$5*MAX(BB278*DCF!J$10,0)-MAX(BB278-BA278,0)/Inputs!$B$10)*DCF!J$6</f>
        <v>2121.2387120946055</v>
      </c>
      <c r="CJ278" s="15">
        <f ca="1">(BC278*DCF!K$10-DCF!K$5*MAX(BC278*DCF!K$10,0)-MAX(BC278-BB278,0)/Inputs!$B$10)*DCF!K$6</f>
        <v>2281.2348830929982</v>
      </c>
      <c r="CK278" s="15">
        <f ca="1">(BD278*DCF!L$10-DCF!L$5*MAX(BD278*DCF!L$10,0)-MAX(BD278-BC278,0)/Inputs!$B$10)*DCF!L$6</f>
        <v>2684.8169871738119</v>
      </c>
      <c r="CL278" s="15">
        <f ca="1">(BE278*DCF!M$10-DCF!M$5*MAX(BE278*DCF!M$10,0)-MAX(BE278-BD278,0)/Inputs!$B$10)*DCF!M$6</f>
        <v>3149.5752102379411</v>
      </c>
      <c r="CM278" s="15">
        <f ca="1">(BF278*DCF!C$28-DCF!C$5*MAX(BF278*DCF!C$28,0)-MAX(BF278-Inputs!$B$13,0)/Inputs!$B$17)*DCF!C$6</f>
        <v>4163.7900292273143</v>
      </c>
      <c r="CN278" s="15">
        <f ca="1">(BG278*DCF!D$28-DCF!D$5*MAX(BG278*DCF!D$28,0)-MAX(BG278-BF278,0)/Inputs!$B$17)*DCF!D$6</f>
        <v>6714.2606800535923</v>
      </c>
      <c r="CO278" s="15">
        <f ca="1">(BH278*DCF!E$28-DCF!E$5*MAX(BH278*DCF!E$28,0)-MAX(BH278-BG278,0)/Inputs!$B$17)*DCF!E$6</f>
        <v>8917.2855575534959</v>
      </c>
      <c r="CP278" s="15">
        <f ca="1">(BI278*DCF!F$28-DCF!F$5*MAX(BI278*DCF!F$28,0)-MAX(BI278-BH278,0)/Inputs!$B$17)*DCF!F$6</f>
        <v>10643.958315404714</v>
      </c>
      <c r="CQ278" s="15">
        <f ca="1">(BJ278*DCF!G$28-DCF!G$5*MAX(BJ278*DCF!G$28,0)-MAX(BJ278-BI278,0)/Inputs!$B$17)*DCF!G$6</f>
        <v>11099.801806804735</v>
      </c>
      <c r="CR278" s="15">
        <f ca="1">(BK278*DCF!H$28-DCF!H$5*MAX(BK278*DCF!H$28,0)-MAX(BK278-BJ278,0)/Inputs!$B$17)*DCF!H$6</f>
        <v>12860.550915707428</v>
      </c>
      <c r="CS278" s="15">
        <f ca="1">(BL278*DCF!I$28-DCF!I$5*MAX(BL278*DCF!I$28,0)-MAX(BL278-BK278,0)/Inputs!$B$17)*DCF!I$6</f>
        <v>15093.064014379393</v>
      </c>
      <c r="CT278" s="15">
        <f ca="1">(BM278*DCF!J$28-DCF!J$5*MAX(BM278*DCF!J$28,0)-MAX(BM278-BL278,0)/Inputs!$B$17)*DCF!J$6</f>
        <v>16206.255548055635</v>
      </c>
      <c r="CU278" s="15">
        <f ca="1">(BN278*DCF!K$28-DCF!K$5*MAX(BN278*DCF!K$28,0)-MAX(BN278-BM278,0)/Inputs!$B$17)*DCF!K$6</f>
        <v>17943.460959727654</v>
      </c>
      <c r="CV278" s="15">
        <f ca="1">(BO278*DCF!L$28-DCF!L$5*MAX(BO278*DCF!L$28,0)-MAX(BO278-BN278,0)/Inputs!$B$17)*DCF!L$6</f>
        <v>21869.409629688587</v>
      </c>
      <c r="CW278" s="15">
        <f ca="1">(BP278*DCF!M$28-DCF!M$5*MAX(BP278*DCF!M$28,0)-MAX(BP278-BO278,0)/Inputs!$B$17)*DCF!M$6</f>
        <v>24365.824924434532</v>
      </c>
      <c r="CX278" s="15">
        <f ca="1">(BQ278*DCF!C$46-DCF!C$5*MAX(BQ278*DCF!C$46,0)-MAX(BQ278-Inputs!$B$20,0)/Inputs!$B$24)*DCF!C$6</f>
        <v>-2809.9422023609827</v>
      </c>
      <c r="CY278" s="15">
        <f ca="1">(BR278*DCF!D$46-DCF!D$5*MAX(BR278*DCF!D$46,0)-MAX(BR278-BQ278,0)/Inputs!$B$24)*DCF!D$6</f>
        <v>-4012.6582520956476</v>
      </c>
      <c r="CZ278" s="15">
        <f ca="1">(BS278*DCF!E$46-DCF!E$5*MAX(BS278*DCF!E$46,0)-MAX(BS278-BR278,0)/Inputs!$B$24)*DCF!E$6</f>
        <v>-1461.3360940503496</v>
      </c>
      <c r="DA278" s="15">
        <f ca="1">(BT278*DCF!F$46-DCF!F$5*MAX(BT278*DCF!F$46,0)-MAX(BT278-BS278,0)/Inputs!$B$24)*DCF!F$6</f>
        <v>-1674.6507566329244</v>
      </c>
      <c r="DB278" s="15">
        <f ca="1">(BU278*DCF!G$46-DCF!G$5*MAX(BU278*DCF!G$46,0)-MAX(BU278-BT278,0)/Inputs!$B$24)*DCF!G$6</f>
        <v>-1690.6565040521211</v>
      </c>
      <c r="DC278" s="15">
        <f ca="1">(BV278*DCF!H$46-DCF!H$5*MAX(BV278*DCF!H$46,0)-MAX(BV278-BU278,0)/Inputs!$B$24)*DCF!H$6</f>
        <v>-1011.6501525074806</v>
      </c>
      <c r="DD278" s="15">
        <f ca="1">(BW278*DCF!I$46-DCF!I$5*MAX(BW278*DCF!I$46,0)-MAX(BW278-BV278,0)/Inputs!$B$24)*DCF!I$6</f>
        <v>-902.14842067860855</v>
      </c>
      <c r="DE278" s="15">
        <f ca="1">(BX278*DCF!J$46-DCF!J$5*MAX(BX278*DCF!J$46,0)-MAX(BX278-BW278,0)/Inputs!$B$24)*DCF!J$6</f>
        <v>-335.94626730458481</v>
      </c>
      <c r="DF278" s="15">
        <f ca="1">(BY278*DCF!K$46-DCF!K$5*MAX(BY278*DCF!K$46,0)-MAX(BY278-BX278,0)/Inputs!$B$24)*DCF!K$6</f>
        <v>-1702.7563085149245</v>
      </c>
      <c r="DG278" s="15">
        <f ca="1">(BZ278*DCF!L$46-DCF!L$5*MAX(BZ278*DCF!L$46,0)-MAX(BZ278-BY278,0)/Inputs!$B$24)*DCF!L$6</f>
        <v>-3.8287449635715931</v>
      </c>
      <c r="DH278" s="15">
        <f ca="1">(CA278*DCF!M$46-DCF!M$5*MAX(CA278*DCF!M$46,0)-MAX(CA278-BZ278,0)/Inputs!$B$24)*DCF!M$6</f>
        <v>-1431.0570565519035</v>
      </c>
      <c r="DI278" s="15">
        <f ca="1">SUM(CB278:CL278)+BE278*DCF!M$10*(1+Inputs!$B$30)*(1-Inputs!$B$33)*(1-Inputs!$B$30/Inputs!$B$31)/(Inputs!$B$29-Inputs!$B$30)*DCF!M$6</f>
        <v>96414.191394562964</v>
      </c>
      <c r="DJ278" s="15">
        <f ca="1">SUM(CM278:CW278)+BP278*DCF!M$28*(1+Inputs!$B$30)*(1-Inputs!$B$33)*(1-Inputs!$B$30/Inputs!$B$31)/(Inputs!$B$29-Inputs!$B$30)*DCF!M$6</f>
        <v>637060.78342121781</v>
      </c>
      <c r="DK278" s="15">
        <f ca="1">SUM(CX278:DH278)+CA278*DCF!M$46*(1+Inputs!$B$30)*(1-Inputs!$B$33)*(1-Inputs!$B$30/Inputs!$B$31)/(Inputs!$B$29-Inputs!$B$30)*DCF!M$6</f>
        <v>177858.60488509355</v>
      </c>
      <c r="DM278" s="15">
        <f ca="1">DI278+DJ278+DK278+Inputs!$B$34+Inputs!$B$36-Inputs!$B$35</f>
        <v>988184.57970087428</v>
      </c>
    </row>
    <row r="279" spans="1:117" x14ac:dyDescent="0.75">
      <c r="A279" s="11">
        <v>266</v>
      </c>
      <c r="C279" s="23">
        <f t="shared" ca="1" si="176"/>
        <v>2.106704704340475</v>
      </c>
      <c r="D279" s="23">
        <f t="shared" ca="1" si="176"/>
        <v>-2.2504770489787249E-2</v>
      </c>
      <c r="E279" s="23">
        <f t="shared" ca="1" si="176"/>
        <v>-0.71509717521409599</v>
      </c>
      <c r="F279" s="23">
        <f t="shared" ca="1" si="176"/>
        <v>-0.13944181989687807</v>
      </c>
      <c r="G279" s="23">
        <f t="shared" ca="1" si="176"/>
        <v>-0.68549089847328548</v>
      </c>
      <c r="H279" s="23">
        <f t="shared" ca="1" si="176"/>
        <v>-0.54316636487894276</v>
      </c>
      <c r="I279" s="23">
        <f t="shared" ca="1" si="176"/>
        <v>-0.30874036627529533</v>
      </c>
      <c r="J279" s="23">
        <f t="shared" ca="1" si="176"/>
        <v>-1.2485482660962699</v>
      </c>
      <c r="K279" s="23">
        <f t="shared" ca="1" si="176"/>
        <v>-0.65172132953685491</v>
      </c>
      <c r="L279" s="23">
        <f t="shared" ca="1" si="176"/>
        <v>-1.042235954259884</v>
      </c>
      <c r="M279" s="23">
        <f t="shared" ca="1" si="176"/>
        <v>0.45183203106240671</v>
      </c>
      <c r="N279" s="23">
        <f ca="1">SQRT(Inputs!$B$38)*C279+SQRT(1-Inputs!$B$38)*_xlfn.NORM.S.INV(RAND())</f>
        <v>1.8090843814247326</v>
      </c>
      <c r="O279" s="23">
        <f ca="1">SQRT(Inputs!$B$38)*D279+SQRT(1-Inputs!$B$38)*_xlfn.NORM.S.INV(RAND())</f>
        <v>1.7138908543529878</v>
      </c>
      <c r="P279" s="23">
        <f ca="1">SQRT(Inputs!$B$38)*E279+SQRT(1-Inputs!$B$38)*_xlfn.NORM.S.INV(RAND())</f>
        <v>-1.2753834495902741</v>
      </c>
      <c r="Q279" s="23">
        <f ca="1">SQRT(Inputs!$B$38)*F279+SQRT(1-Inputs!$B$38)*_xlfn.NORM.S.INV(RAND())</f>
        <v>1.4512403394522568</v>
      </c>
      <c r="R279" s="23">
        <f ca="1">SQRT(Inputs!$B$38)*G279+SQRT(1-Inputs!$B$38)*_xlfn.NORM.S.INV(RAND())</f>
        <v>0.13618799257678976</v>
      </c>
      <c r="S279" s="23">
        <f ca="1">SQRT(Inputs!$B$38)*H279+SQRT(1-Inputs!$B$38)*_xlfn.NORM.S.INV(RAND())</f>
        <v>-1.9281303552761946</v>
      </c>
      <c r="T279" s="23">
        <f ca="1">SQRT(Inputs!$B$38)*I279+SQRT(1-Inputs!$B$38)*_xlfn.NORM.S.INV(RAND())</f>
        <v>-1.1730557625519056</v>
      </c>
      <c r="U279" s="23">
        <f ca="1">SQRT(Inputs!$B$38)*J279+SQRT(1-Inputs!$B$38)*_xlfn.NORM.S.INV(RAND())</f>
        <v>-0.7519895308537462</v>
      </c>
      <c r="V279" s="23">
        <f ca="1">SQRT(Inputs!$B$38)*K279+SQRT(1-Inputs!$B$38)*_xlfn.NORM.S.INV(RAND())</f>
        <v>-1.5272862260554552</v>
      </c>
      <c r="W279" s="23">
        <f ca="1">SQRT(Inputs!$B$38)*L279+SQRT(1-Inputs!$B$38)*_xlfn.NORM.S.INV(RAND())</f>
        <v>-1.7159895856892624</v>
      </c>
      <c r="X279" s="23">
        <f ca="1">SQRT(Inputs!$B$38)*M279+SQRT(1-Inputs!$B$38)*_xlfn.NORM.S.INV(RAND())</f>
        <v>2.1253133425411186E-2</v>
      </c>
      <c r="Y279" s="23">
        <f ca="1">SQRT(Inputs!$B$38)*C279+SQRT(1-Inputs!$B$38)*_xlfn.NORM.S.INV(RAND())</f>
        <v>1.8117863908310778</v>
      </c>
      <c r="Z279" s="23">
        <f ca="1">SQRT(Inputs!$B$38)*D279+SQRT(1-Inputs!$B$38)*_xlfn.NORM.S.INV(RAND())</f>
        <v>-1.3530944372367171</v>
      </c>
      <c r="AA279" s="23">
        <f ca="1">SQRT(Inputs!$B$38)*E279+SQRT(1-Inputs!$B$38)*_xlfn.NORM.S.INV(RAND())</f>
        <v>-0.9521672879389419</v>
      </c>
      <c r="AB279" s="23">
        <f ca="1">SQRT(Inputs!$B$38)*F279+SQRT(1-Inputs!$B$38)*_xlfn.NORM.S.INV(RAND())</f>
        <v>1.07683256516068</v>
      </c>
      <c r="AC279" s="23">
        <f ca="1">SQRT(Inputs!$B$38)*G279+SQRT(1-Inputs!$B$38)*_xlfn.NORM.S.INV(RAND())</f>
        <v>-0.29418596007326636</v>
      </c>
      <c r="AD279" s="23">
        <f ca="1">SQRT(Inputs!$B$38)*H279+SQRT(1-Inputs!$B$38)*_xlfn.NORM.S.INV(RAND())</f>
        <v>-0.28698467558712298</v>
      </c>
      <c r="AE279" s="23">
        <f ca="1">SQRT(Inputs!$B$38)*I279+SQRT(1-Inputs!$B$38)*_xlfn.NORM.S.INV(RAND())</f>
        <v>0.51892747873917688</v>
      </c>
      <c r="AF279" s="23">
        <f ca="1">SQRT(Inputs!$B$38)*J279+SQRT(1-Inputs!$B$38)*_xlfn.NORM.S.INV(RAND())</f>
        <v>0.85797139130326672</v>
      </c>
      <c r="AG279" s="23">
        <f ca="1">SQRT(Inputs!$B$38)*K279+SQRT(1-Inputs!$B$38)*_xlfn.NORM.S.INV(RAND())</f>
        <v>7.6001292281133226E-2</v>
      </c>
      <c r="AH279" s="23">
        <f ca="1">SQRT(Inputs!$B$38)*L279+SQRT(1-Inputs!$B$38)*_xlfn.NORM.S.INV(RAND())</f>
        <v>7.8861496868859793E-2</v>
      </c>
      <c r="AI279" s="23">
        <f ca="1">SQRT(Inputs!$B$38)*M279+SQRT(1-Inputs!$B$38)*_xlfn.NORM.S.INV(RAND())</f>
        <v>0.40247459436661176</v>
      </c>
      <c r="AJ279" s="23">
        <f ca="1">SQRT(Inputs!$B$38)*C279+SQRT(1-Inputs!$B$38)*_xlfn.NORM.S.INV(RAND())</f>
        <v>2.4854882821888324</v>
      </c>
      <c r="AK279" s="23">
        <f ca="1">SQRT(Inputs!$B$38)*D279+SQRT(1-Inputs!$B$38)*_xlfn.NORM.S.INV(RAND())</f>
        <v>-1.9780443690774474</v>
      </c>
      <c r="AL279" s="23">
        <f ca="1">SQRT(Inputs!$B$38)*E279+SQRT(1-Inputs!$B$38)*_xlfn.NORM.S.INV(RAND())</f>
        <v>0.58250646271056916</v>
      </c>
      <c r="AM279" s="23">
        <f ca="1">SQRT(Inputs!$B$38)*F279+SQRT(1-Inputs!$B$38)*_xlfn.NORM.S.INV(RAND())</f>
        <v>-0.58692609279101715</v>
      </c>
      <c r="AN279" s="23">
        <f ca="1">SQRT(Inputs!$B$38)*G279+SQRT(1-Inputs!$B$38)*_xlfn.NORM.S.INV(RAND())</f>
        <v>-1.7643644170849355</v>
      </c>
      <c r="AO279" s="23">
        <f ca="1">SQRT(Inputs!$B$38)*H279+SQRT(1-Inputs!$B$38)*_xlfn.NORM.S.INV(RAND())</f>
        <v>0.37662725021328763</v>
      </c>
      <c r="AP279" s="23">
        <f ca="1">SQRT(Inputs!$B$38)*I279+SQRT(1-Inputs!$B$38)*_xlfn.NORM.S.INV(RAND())</f>
        <v>-0.49414514177440183</v>
      </c>
      <c r="AQ279" s="23">
        <f ca="1">SQRT(Inputs!$B$38)*J279+SQRT(1-Inputs!$B$38)*_xlfn.NORM.S.INV(RAND())</f>
        <v>-0.83120189039621806</v>
      </c>
      <c r="AR279" s="23">
        <f ca="1">SQRT(Inputs!$B$38)*K279+SQRT(1-Inputs!$B$38)*_xlfn.NORM.S.INV(RAND())</f>
        <v>-0.39814183499401123</v>
      </c>
      <c r="AS279" s="23">
        <f ca="1">SQRT(Inputs!$B$38)*L279+SQRT(1-Inputs!$B$38)*_xlfn.NORM.S.INV(RAND())</f>
        <v>-0.30879225068309424</v>
      </c>
      <c r="AT279" s="23">
        <f ca="1">SQRT(Inputs!$B$38)*M279+SQRT(1-Inputs!$B$38)*_xlfn.NORM.S.INV(RAND())</f>
        <v>-0.60241796510274614</v>
      </c>
      <c r="AU279" s="15">
        <f ca="1">Inputs!$B$6*EXP($B$8-0.5*C$5^2+C$5*N279)</f>
        <v>6650.5475492981159</v>
      </c>
      <c r="AV279" s="15">
        <f t="shared" ca="1" si="146"/>
        <v>10415.33125089757</v>
      </c>
      <c r="AW279" s="15">
        <f t="shared" ca="1" si="147"/>
        <v>10692.572040440977</v>
      </c>
      <c r="AX279" s="15">
        <f t="shared" ca="1" si="148"/>
        <v>15649.593314114669</v>
      </c>
      <c r="AY279" s="15">
        <f t="shared" ca="1" si="149"/>
        <v>19432.023890032953</v>
      </c>
      <c r="AZ279" s="15">
        <f t="shared" ca="1" si="150"/>
        <v>19219.526472572044</v>
      </c>
      <c r="BA279" s="15">
        <f t="shared" ca="1" si="151"/>
        <v>20802.441655344501</v>
      </c>
      <c r="BB279" s="15">
        <f t="shared" ca="1" si="152"/>
        <v>23620.191109561914</v>
      </c>
      <c r="BC279" s="15">
        <f t="shared" ca="1" si="153"/>
        <v>24963.286599418112</v>
      </c>
      <c r="BD279" s="15">
        <f t="shared" ca="1" si="154"/>
        <v>26047.491697976995</v>
      </c>
      <c r="BE279" s="15">
        <f t="shared" ca="1" si="155"/>
        <v>31979.70531767753</v>
      </c>
      <c r="BF279" s="15">
        <f ca="1">Inputs!$B$13*EXP($B$9-0.5*C$6^2+C$6*Y279)</f>
        <v>19808.208442777177</v>
      </c>
      <c r="BG279" s="15">
        <f t="shared" ca="1" si="156"/>
        <v>18911.304774270851</v>
      </c>
      <c r="BH279" s="15">
        <f t="shared" ca="1" si="157"/>
        <v>19730.668975507731</v>
      </c>
      <c r="BI279" s="15">
        <f t="shared" ca="1" si="158"/>
        <v>28507.488268811649</v>
      </c>
      <c r="BJ279" s="15">
        <f t="shared" ca="1" si="159"/>
        <v>33497.302440621934</v>
      </c>
      <c r="BK279" s="15">
        <f t="shared" ca="1" si="160"/>
        <v>39536.292241560004</v>
      </c>
      <c r="BL279" s="15">
        <f t="shared" ca="1" si="161"/>
        <v>51943.852596993958</v>
      </c>
      <c r="BM279" s="15">
        <f t="shared" ca="1" si="162"/>
        <v>71031.505255667391</v>
      </c>
      <c r="BN279" s="15">
        <f t="shared" ca="1" si="163"/>
        <v>88159.136406088117</v>
      </c>
      <c r="BO279" s="15">
        <f t="shared" ca="1" si="164"/>
        <v>109469.63492432973</v>
      </c>
      <c r="BP279" s="15">
        <f t="shared" ca="1" si="165"/>
        <v>141022.68378279504</v>
      </c>
      <c r="BQ279" s="15">
        <f ca="1">Inputs!$B$20*EXP($B$10-0.5*C$7^2+C$7*AJ279)</f>
        <v>10357.729704080406</v>
      </c>
      <c r="BR279" s="15">
        <f t="shared" ca="1" si="166"/>
        <v>7498.6817416854228</v>
      </c>
      <c r="BS279" s="15">
        <f t="shared" ca="1" si="167"/>
        <v>12138.619726630064</v>
      </c>
      <c r="BT279" s="15">
        <f t="shared" ca="1" si="168"/>
        <v>14348.184143091097</v>
      </c>
      <c r="BU279" s="15">
        <f t="shared" ca="1" si="169"/>
        <v>12975.146577181651</v>
      </c>
      <c r="BV279" s="15">
        <f t="shared" ca="1" si="170"/>
        <v>19650.831083860176</v>
      </c>
      <c r="BW279" s="15">
        <f t="shared" ca="1" si="171"/>
        <v>24698.59939457056</v>
      </c>
      <c r="BX279" s="15">
        <f t="shared" ca="1" si="172"/>
        <v>29242.618241768432</v>
      </c>
      <c r="BY279" s="15">
        <f t="shared" ca="1" si="173"/>
        <v>37968.629293070837</v>
      </c>
      <c r="BZ279" s="15">
        <f t="shared" ca="1" si="174"/>
        <v>50335.290330398057</v>
      </c>
      <c r="CA279" s="15">
        <f t="shared" ca="1" si="175"/>
        <v>63527.796173762537</v>
      </c>
      <c r="CB279" s="15">
        <f ca="1">(AU279*DCF!C$10-DCF!C$5*MAX(AU279*DCF!C$10,0)-MAX(AU279-Inputs!$B$6,0)/Inputs!$B$10)*DCF!C$6</f>
        <v>1031.0363657047571</v>
      </c>
      <c r="CC279" s="15">
        <f ca="1">(AV279*DCF!D$10-DCF!D$5*MAX(AV279*DCF!D$10,0)-MAX(AV279-AU279,0)/Inputs!$B$10)*DCF!D$6</f>
        <v>1620.7224566072553</v>
      </c>
      <c r="CD279" s="15">
        <f ca="1">(AW279*DCF!E$10-DCF!E$5*MAX(AW279*DCF!E$10,0)-MAX(AW279-AV279,0)/Inputs!$B$10)*DCF!E$6</f>
        <v>2406.2985659051351</v>
      </c>
      <c r="CE279" s="15">
        <f ca="1">(AX279*DCF!F$10-DCF!F$5*MAX(AX279*DCF!F$10,0)-MAX(AX279-AW279,0)/Inputs!$B$10)*DCF!F$6</f>
        <v>2384.8480518963297</v>
      </c>
      <c r="CF279" s="15">
        <f ca="1">(AY279*DCF!G$10-DCF!G$5*MAX(AY279*DCF!G$10,0)-MAX(AY279-AX279,0)/Inputs!$B$10)*DCF!G$6</f>
        <v>3276.7227357073007</v>
      </c>
      <c r="CG279" s="15">
        <f ca="1">(AZ279*DCF!H$10-DCF!H$5*MAX(AZ279*DCF!H$10,0)-MAX(AZ279-AY279,0)/Inputs!$B$10)*DCF!H$6</f>
        <v>3731.4848504691076</v>
      </c>
      <c r="CH279" s="15">
        <f ca="1">(BA279*DCF!I$10-DCF!I$5*MAX(BA279*DCF!I$10,0)-MAX(BA279-AZ279,0)/Inputs!$B$10)*DCF!I$6</f>
        <v>3540.1936647345929</v>
      </c>
      <c r="CI279" s="15">
        <f ca="1">(BB279*DCF!J$10-DCF!J$5*MAX(BB279*DCF!J$10,0)-MAX(BB279-BA279,0)/Inputs!$B$10)*DCF!J$6</f>
        <v>3626.2961039027655</v>
      </c>
      <c r="CJ279" s="15">
        <f ca="1">(BC279*DCF!K$10-DCF!K$5*MAX(BC279*DCF!K$10,0)-MAX(BC279-BB279,0)/Inputs!$B$10)*DCF!K$6</f>
        <v>3830.6753069087754</v>
      </c>
      <c r="CK279" s="15">
        <f ca="1">(BD279*DCF!L$10-DCF!L$5*MAX(BD279*DCF!L$10,0)-MAX(BD279-BC279,0)/Inputs!$B$10)*DCF!L$6</f>
        <v>3788.2517922528859</v>
      </c>
      <c r="CL279" s="15">
        <f ca="1">(BE279*DCF!M$10-DCF!M$5*MAX(BE279*DCF!M$10,0)-MAX(BE279-BD279,0)/Inputs!$B$10)*DCF!M$6</f>
        <v>3804.0837452963283</v>
      </c>
      <c r="CM279" s="15">
        <f ca="1">(BF279*DCF!C$28-DCF!C$5*MAX(BF279*DCF!C$28,0)-MAX(BF279-Inputs!$B$13,0)/Inputs!$B$17)*DCF!C$6</f>
        <v>4100.4834776096641</v>
      </c>
      <c r="CN279" s="15">
        <f ca="1">(BG279*DCF!D$28-DCF!D$5*MAX(BG279*DCF!D$28,0)-MAX(BG279-BF279,0)/Inputs!$B$17)*DCF!D$6</f>
        <v>5569.8154227700643</v>
      </c>
      <c r="CO279" s="15">
        <f ca="1">(BH279*DCF!E$28-DCF!E$5*MAX(BH279*DCF!E$28,0)-MAX(BH279-BG279,0)/Inputs!$B$17)*DCF!E$6</f>
        <v>5426.5913812110311</v>
      </c>
      <c r="CP279" s="15">
        <f ca="1">(BI279*DCF!F$28-DCF!F$5*MAX(BI279*DCF!F$28,0)-MAX(BI279-BH279,0)/Inputs!$B$17)*DCF!F$6</f>
        <v>6141.0734725967659</v>
      </c>
      <c r="CQ279" s="15">
        <f ca="1">(BJ279*DCF!G$28-DCF!G$5*MAX(BJ279*DCF!G$28,0)-MAX(BJ279-BI279,0)/Inputs!$B$17)*DCF!G$6</f>
        <v>7851.8918111673165</v>
      </c>
      <c r="CR279" s="15">
        <f ca="1">(BK279*DCF!H$28-DCF!H$5*MAX(BK279*DCF!H$28,0)-MAX(BK279-BJ279,0)/Inputs!$B$17)*DCF!H$6</f>
        <v>8839.4717249350324</v>
      </c>
      <c r="CS279" s="15">
        <f ca="1">(BL279*DCF!I$28-DCF!I$5*MAX(BL279*DCF!I$28,0)-MAX(BL279-BK279,0)/Inputs!$B$17)*DCF!I$6</f>
        <v>10433.889404342079</v>
      </c>
      <c r="CT279" s="15">
        <f ca="1">(BM279*DCF!J$28-DCF!J$5*MAX(BM279*DCF!J$28,0)-MAX(BM279-BL279,0)/Inputs!$B$17)*DCF!J$6</f>
        <v>13315.055634895694</v>
      </c>
      <c r="CU279" s="15">
        <f ca="1">(BN279*DCF!K$28-DCF!K$5*MAX(BN279*DCF!K$28,0)-MAX(BN279-BM279,0)/Inputs!$B$17)*DCF!K$6</f>
        <v>16519.824767690236</v>
      </c>
      <c r="CV279" s="15">
        <f ca="1">(BO279*DCF!L$28-DCF!L$5*MAX(BO279*DCF!L$28,0)-MAX(BO279-BN279,0)/Inputs!$B$17)*DCF!L$6</f>
        <v>19430.171478911929</v>
      </c>
      <c r="CW279" s="15">
        <f ca="1">(BP279*DCF!M$28-DCF!M$5*MAX(BP279*DCF!M$28,0)-MAX(BP279-BO279,0)/Inputs!$B$17)*DCF!M$6</f>
        <v>23235.319343511925</v>
      </c>
      <c r="CX279" s="15">
        <f ca="1">(BQ279*DCF!C$46-DCF!C$5*MAX(BQ279*DCF!C$46,0)-MAX(BQ279-Inputs!$B$20,0)/Inputs!$B$24)*DCF!C$6</f>
        <v>-5697.7342060603278</v>
      </c>
      <c r="CY279" s="15">
        <f ca="1">(BR279*DCF!D$46-DCF!D$5*MAX(BR279*DCF!D$46,0)-MAX(BR279-BQ279,0)/Inputs!$B$24)*DCF!D$6</f>
        <v>-1279.8501017869503</v>
      </c>
      <c r="CZ279" s="15">
        <f ca="1">(BS279*DCF!E$46-DCF!E$5*MAX(BS279*DCF!E$46,0)-MAX(BS279-BR279,0)/Inputs!$B$24)*DCF!E$6</f>
        <v>-3264.348735789446</v>
      </c>
      <c r="DA279" s="15">
        <f ca="1">(BT279*DCF!F$46-DCF!F$5*MAX(BT279*DCF!F$46,0)-MAX(BT279-BS279,0)/Inputs!$B$24)*DCF!F$6</f>
        <v>-1849.4977391331308</v>
      </c>
      <c r="DB279" s="15">
        <f ca="1">(BU279*DCF!G$46-DCF!G$5*MAX(BU279*DCF!G$46,0)-MAX(BU279-BT279,0)/Inputs!$B$24)*DCF!G$6</f>
        <v>-436.45829509695301</v>
      </c>
      <c r="DC279" s="15">
        <f ca="1">(BV279*DCF!H$46-DCF!H$5*MAX(BV279*DCF!H$46,0)-MAX(BV279-BU279,0)/Inputs!$B$24)*DCF!H$6</f>
        <v>-2074.428057852756</v>
      </c>
      <c r="DD279" s="15">
        <f ca="1">(BW279*DCF!I$46-DCF!I$5*MAX(BW279*DCF!I$46,0)-MAX(BW279-BV279,0)/Inputs!$B$24)*DCF!I$6</f>
        <v>-878.59528083441035</v>
      </c>
      <c r="DE279" s="15">
        <f ca="1">(BX279*DCF!J$46-DCF!J$5*MAX(BX279*DCF!J$46,0)-MAX(BX279-BW279,0)/Inputs!$B$24)*DCF!J$6</f>
        <v>21.647386453024797</v>
      </c>
      <c r="DF279" s="15">
        <f ca="1">(BY279*DCF!K$46-DCF!K$5*MAX(BY279*DCF!K$46,0)-MAX(BY279-BX279,0)/Inputs!$B$24)*DCF!K$6</f>
        <v>31.254426679630686</v>
      </c>
      <c r="DG279" s="15">
        <f ca="1">(BZ279*DCF!L$46-DCF!L$5*MAX(BZ279*DCF!L$46,0)-MAX(BZ279-BY279,0)/Inputs!$B$24)*DCF!L$6</f>
        <v>680.82955299386549</v>
      </c>
      <c r="DH279" s="15">
        <f ca="1">(CA279*DCF!M$46-DCF!M$5*MAX(CA279*DCF!M$46,0)-MAX(CA279-BZ279,0)/Inputs!$B$24)*DCF!M$6</f>
        <v>2222.3547183155556</v>
      </c>
      <c r="DI279" s="15">
        <f ca="1">SUM(CB279:CL279)+BE279*DCF!M$10*(1+Inputs!$B$30)*(1-Inputs!$B$33)*(1-Inputs!$B$30/Inputs!$B$31)/(Inputs!$B$29-Inputs!$B$30)*DCF!M$6</f>
        <v>122040.55642630522</v>
      </c>
      <c r="DJ279" s="15">
        <f ca="1">SUM(CM279:CW279)+BP279*DCF!M$28*(1+Inputs!$B$30)*(1-Inputs!$B$33)*(1-Inputs!$B$30/Inputs!$B$31)/(Inputs!$B$29-Inputs!$B$30)*DCF!M$6</f>
        <v>644154.24631891528</v>
      </c>
      <c r="DK279" s="15">
        <f ca="1">SUM(CX279:DH279)+CA279*DCF!M$46*(1+Inputs!$B$30)*(1-Inputs!$B$33)*(1-Inputs!$B$30/Inputs!$B$31)/(Inputs!$B$29-Inputs!$B$30)*DCF!M$6</f>
        <v>85696.671901064547</v>
      </c>
      <c r="DM279" s="15">
        <f ca="1">DI279+DJ279+DK279+Inputs!$B$34+Inputs!$B$36-Inputs!$B$35</f>
        <v>928742.47464628506</v>
      </c>
    </row>
    <row r="280" spans="1:117" x14ac:dyDescent="0.75">
      <c r="A280" s="11">
        <v>267</v>
      </c>
      <c r="C280" s="23">
        <f t="shared" ca="1" si="176"/>
        <v>7.5900455349937487E-2</v>
      </c>
      <c r="D280" s="23">
        <f t="shared" ca="1" si="176"/>
        <v>0.98550588296933017</v>
      </c>
      <c r="E280" s="23">
        <f t="shared" ca="1" si="176"/>
        <v>-0.71051904429387691</v>
      </c>
      <c r="F280" s="23">
        <f t="shared" ca="1" si="176"/>
        <v>1.3361267755990482</v>
      </c>
      <c r="G280" s="23">
        <f t="shared" ca="1" si="176"/>
        <v>0.39288201482167767</v>
      </c>
      <c r="H280" s="23">
        <f t="shared" ca="1" si="176"/>
        <v>-0.94593804239344714</v>
      </c>
      <c r="I280" s="23">
        <f t="shared" ca="1" si="176"/>
        <v>-0.55815403969421806</v>
      </c>
      <c r="J280" s="23">
        <f t="shared" ca="1" si="176"/>
        <v>-0.99066263343355931</v>
      </c>
      <c r="K280" s="23">
        <f t="shared" ca="1" si="176"/>
        <v>-1.5839217213803358</v>
      </c>
      <c r="L280" s="23">
        <f t="shared" ca="1" si="176"/>
        <v>0.80449350920490281</v>
      </c>
      <c r="M280" s="23">
        <f t="shared" ca="1" si="176"/>
        <v>-0.10970494586062274</v>
      </c>
      <c r="N280" s="23">
        <f ca="1">SQRT(Inputs!$B$38)*C280+SQRT(1-Inputs!$B$38)*_xlfn.NORM.S.INV(RAND())</f>
        <v>-0.73563449883610488</v>
      </c>
      <c r="O280" s="23">
        <f ca="1">SQRT(Inputs!$B$38)*D280+SQRT(1-Inputs!$B$38)*_xlfn.NORM.S.INV(RAND())</f>
        <v>-0.10285453215356366</v>
      </c>
      <c r="P280" s="23">
        <f ca="1">SQRT(Inputs!$B$38)*E280+SQRT(1-Inputs!$B$38)*_xlfn.NORM.S.INV(RAND())</f>
        <v>1.6400591328040659</v>
      </c>
      <c r="Q280" s="23">
        <f ca="1">SQRT(Inputs!$B$38)*F280+SQRT(1-Inputs!$B$38)*_xlfn.NORM.S.INV(RAND())</f>
        <v>1.199462441722333</v>
      </c>
      <c r="R280" s="23">
        <f ca="1">SQRT(Inputs!$B$38)*G280+SQRT(1-Inputs!$B$38)*_xlfn.NORM.S.INV(RAND())</f>
        <v>1.1430945996728685</v>
      </c>
      <c r="S280" s="23">
        <f ca="1">SQRT(Inputs!$B$38)*H280+SQRT(1-Inputs!$B$38)*_xlfn.NORM.S.INV(RAND())</f>
        <v>-0.86041027931085323</v>
      </c>
      <c r="T280" s="23">
        <f ca="1">SQRT(Inputs!$B$38)*I280+SQRT(1-Inputs!$B$38)*_xlfn.NORM.S.INV(RAND())</f>
        <v>-0.50591005136622069</v>
      </c>
      <c r="U280" s="23">
        <f ca="1">SQRT(Inputs!$B$38)*J280+SQRT(1-Inputs!$B$38)*_xlfn.NORM.S.INV(RAND())</f>
        <v>-1.198889416901892</v>
      </c>
      <c r="V280" s="23">
        <f ca="1">SQRT(Inputs!$B$38)*K280+SQRT(1-Inputs!$B$38)*_xlfn.NORM.S.INV(RAND())</f>
        <v>-3.934015624649323E-2</v>
      </c>
      <c r="W280" s="23">
        <f ca="1">SQRT(Inputs!$B$38)*L280+SQRT(1-Inputs!$B$38)*_xlfn.NORM.S.INV(RAND())</f>
        <v>-0.6718496230990596</v>
      </c>
      <c r="X280" s="23">
        <f ca="1">SQRT(Inputs!$B$38)*M280+SQRT(1-Inputs!$B$38)*_xlfn.NORM.S.INV(RAND())</f>
        <v>-1.0455987938660569</v>
      </c>
      <c r="Y280" s="23">
        <f ca="1">SQRT(Inputs!$B$38)*C280+SQRT(1-Inputs!$B$38)*_xlfn.NORM.S.INV(RAND())</f>
        <v>0.43623615258482962</v>
      </c>
      <c r="Z280" s="23">
        <f ca="1">SQRT(Inputs!$B$38)*D280+SQRT(1-Inputs!$B$38)*_xlfn.NORM.S.INV(RAND())</f>
        <v>0.90662708994993402</v>
      </c>
      <c r="AA280" s="23">
        <f ca="1">SQRT(Inputs!$B$38)*E280+SQRT(1-Inputs!$B$38)*_xlfn.NORM.S.INV(RAND())</f>
        <v>0.47924282275988478</v>
      </c>
      <c r="AB280" s="23">
        <f ca="1">SQRT(Inputs!$B$38)*F280+SQRT(1-Inputs!$B$38)*_xlfn.NORM.S.INV(RAND())</f>
        <v>2.273559421515631</v>
      </c>
      <c r="AC280" s="23">
        <f ca="1">SQRT(Inputs!$B$38)*G280+SQRT(1-Inputs!$B$38)*_xlfn.NORM.S.INV(RAND())</f>
        <v>-0.52571076220892188</v>
      </c>
      <c r="AD280" s="23">
        <f ca="1">SQRT(Inputs!$B$38)*H280+SQRT(1-Inputs!$B$38)*_xlfn.NORM.S.INV(RAND())</f>
        <v>-2.0678017835636617</v>
      </c>
      <c r="AE280" s="23">
        <f ca="1">SQRT(Inputs!$B$38)*I280+SQRT(1-Inputs!$B$38)*_xlfn.NORM.S.INV(RAND())</f>
        <v>-0.52843145697930216</v>
      </c>
      <c r="AF280" s="23">
        <f ca="1">SQRT(Inputs!$B$38)*J280+SQRT(1-Inputs!$B$38)*_xlfn.NORM.S.INV(RAND())</f>
        <v>-1.3497347839301628</v>
      </c>
      <c r="AG280" s="23">
        <f ca="1">SQRT(Inputs!$B$38)*K280+SQRT(1-Inputs!$B$38)*_xlfn.NORM.S.INV(RAND())</f>
        <v>-1.5388455073060379</v>
      </c>
      <c r="AH280" s="23">
        <f ca="1">SQRT(Inputs!$B$38)*L280+SQRT(1-Inputs!$B$38)*_xlfn.NORM.S.INV(RAND())</f>
        <v>2.7128451719885982E-2</v>
      </c>
      <c r="AI280" s="23">
        <f ca="1">SQRT(Inputs!$B$38)*M280+SQRT(1-Inputs!$B$38)*_xlfn.NORM.S.INV(RAND())</f>
        <v>0.94109218345556067</v>
      </c>
      <c r="AJ280" s="23">
        <f ca="1">SQRT(Inputs!$B$38)*C280+SQRT(1-Inputs!$B$38)*_xlfn.NORM.S.INV(RAND())</f>
        <v>2.197865134780624E-2</v>
      </c>
      <c r="AK280" s="23">
        <f ca="1">SQRT(Inputs!$B$38)*D280+SQRT(1-Inputs!$B$38)*_xlfn.NORM.S.INV(RAND())</f>
        <v>0.60504744812619038</v>
      </c>
      <c r="AL280" s="23">
        <f ca="1">SQRT(Inputs!$B$38)*E280+SQRT(1-Inputs!$B$38)*_xlfn.NORM.S.INV(RAND())</f>
        <v>0.98132109154228031</v>
      </c>
      <c r="AM280" s="23">
        <f ca="1">SQRT(Inputs!$B$38)*F280+SQRT(1-Inputs!$B$38)*_xlfn.NORM.S.INV(RAND())</f>
        <v>0.63730764081663305</v>
      </c>
      <c r="AN280" s="23">
        <f ca="1">SQRT(Inputs!$B$38)*G280+SQRT(1-Inputs!$B$38)*_xlfn.NORM.S.INV(RAND())</f>
        <v>0.57515941332860021</v>
      </c>
      <c r="AO280" s="23">
        <f ca="1">SQRT(Inputs!$B$38)*H280+SQRT(1-Inputs!$B$38)*_xlfn.NORM.S.INV(RAND())</f>
        <v>-1.3855886401456641</v>
      </c>
      <c r="AP280" s="23">
        <f ca="1">SQRT(Inputs!$B$38)*I280+SQRT(1-Inputs!$B$38)*_xlfn.NORM.S.INV(RAND())</f>
        <v>-0.27731389422654601</v>
      </c>
      <c r="AQ280" s="23">
        <f ca="1">SQRT(Inputs!$B$38)*J280+SQRT(1-Inputs!$B$38)*_xlfn.NORM.S.INV(RAND())</f>
        <v>-0.37083236693621224</v>
      </c>
      <c r="AR280" s="23">
        <f ca="1">SQRT(Inputs!$B$38)*K280+SQRT(1-Inputs!$B$38)*_xlfn.NORM.S.INV(RAND())</f>
        <v>-0.6857835247632692</v>
      </c>
      <c r="AS280" s="23">
        <f ca="1">SQRT(Inputs!$B$38)*L280+SQRT(1-Inputs!$B$38)*_xlfn.NORM.S.INV(RAND())</f>
        <v>0.94205810309238946</v>
      </c>
      <c r="AT280" s="23">
        <f ca="1">SQRT(Inputs!$B$38)*M280+SQRT(1-Inputs!$B$38)*_xlfn.NORM.S.INV(RAND())</f>
        <v>-0.41716708067663322</v>
      </c>
      <c r="AU280" s="15">
        <f ca="1">Inputs!$B$6*EXP($B$8-0.5*C$5^2+C$5*N280)</f>
        <v>4405.1650108167587</v>
      </c>
      <c r="AV280" s="15">
        <f t="shared" ca="1" si="146"/>
        <v>5281.6454763107949</v>
      </c>
      <c r="AW280" s="15">
        <f t="shared" ca="1" si="147"/>
        <v>8034.513096618135</v>
      </c>
      <c r="AX280" s="15">
        <f t="shared" ca="1" si="148"/>
        <v>11395.137043842615</v>
      </c>
      <c r="AY280" s="15">
        <f t="shared" ca="1" si="149"/>
        <v>15914.947033421136</v>
      </c>
      <c r="AZ280" s="15">
        <f t="shared" ca="1" si="150"/>
        <v>17704.87090856841</v>
      </c>
      <c r="BA280" s="15">
        <f t="shared" ca="1" si="151"/>
        <v>20548.884617687345</v>
      </c>
      <c r="BB280" s="15">
        <f t="shared" ca="1" si="152"/>
        <v>22310.634621197401</v>
      </c>
      <c r="BC280" s="15">
        <f t="shared" ca="1" si="153"/>
        <v>27221.280264254867</v>
      </c>
      <c r="BD280" s="15">
        <f t="shared" ca="1" si="154"/>
        <v>31317.479461665935</v>
      </c>
      <c r="BE280" s="15">
        <f t="shared" ca="1" si="155"/>
        <v>34889.544424802654</v>
      </c>
      <c r="BF280" s="15">
        <f ca="1">Inputs!$B$13*EXP($B$9-0.5*C$6^2+C$6*Y280)</f>
        <v>15080.413187238337</v>
      </c>
      <c r="BG280" s="15">
        <f t="shared" ca="1" si="156"/>
        <v>21645.569057547658</v>
      </c>
      <c r="BH280" s="15">
        <f t="shared" ca="1" si="157"/>
        <v>28634.866153023537</v>
      </c>
      <c r="BI280" s="15">
        <f t="shared" ca="1" si="158"/>
        <v>49740.386807535244</v>
      </c>
      <c r="BJ280" s="15">
        <f t="shared" ca="1" si="159"/>
        <v>56528.337513624174</v>
      </c>
      <c r="BK280" s="15">
        <f t="shared" ca="1" si="160"/>
        <v>52355.126684707939</v>
      </c>
      <c r="BL280" s="15">
        <f t="shared" ca="1" si="161"/>
        <v>60055.266242961676</v>
      </c>
      <c r="BM280" s="15">
        <f t="shared" ca="1" si="162"/>
        <v>62425.096323350801</v>
      </c>
      <c r="BN280" s="15">
        <f t="shared" ca="1" si="163"/>
        <v>63845.803026079528</v>
      </c>
      <c r="BO280" s="15">
        <f t="shared" ca="1" si="164"/>
        <v>78803.786035200334</v>
      </c>
      <c r="BP280" s="15">
        <f t="shared" ca="1" si="165"/>
        <v>107905.73430871405</v>
      </c>
      <c r="BQ280" s="15">
        <f ca="1">Inputs!$B$20*EXP($B$10-0.5*C$7^2+C$7*AJ280)</f>
        <v>4323.0832105696145</v>
      </c>
      <c r="BR280" s="15">
        <f t="shared" ca="1" si="166"/>
        <v>7108.5717735790267</v>
      </c>
      <c r="BS280" s="15">
        <f t="shared" ca="1" si="167"/>
        <v>12903.607391114327</v>
      </c>
      <c r="BT280" s="15">
        <f t="shared" ca="1" si="168"/>
        <v>21028.826873480459</v>
      </c>
      <c r="BU280" s="15">
        <f t="shared" ca="1" si="169"/>
        <v>33495.154658551801</v>
      </c>
      <c r="BV280" s="15">
        <f t="shared" ca="1" si="170"/>
        <v>34105.545887518536</v>
      </c>
      <c r="BW280" s="15">
        <f t="shared" ca="1" si="171"/>
        <v>44879.408503550723</v>
      </c>
      <c r="BX280" s="15">
        <f t="shared" ca="1" si="172"/>
        <v>58273.759503388363</v>
      </c>
      <c r="BY280" s="15">
        <f t="shared" ca="1" si="173"/>
        <v>71611.23902261995</v>
      </c>
      <c r="BZ280" s="15">
        <f t="shared" ca="1" si="174"/>
        <v>119479.73618307208</v>
      </c>
      <c r="CA280" s="15">
        <f t="shared" ca="1" si="175"/>
        <v>155841.13621124648</v>
      </c>
      <c r="CB280" s="15">
        <f ca="1">(AU280*DCF!C$10-DCF!C$5*MAX(AU280*DCF!C$10,0)-MAX(AU280-Inputs!$B$6,0)/Inputs!$B$10)*DCF!C$6</f>
        <v>1047.0463434229605</v>
      </c>
      <c r="CC280" s="15">
        <f ca="1">(AV280*DCF!D$10-DCF!D$5*MAX(AV280*DCF!D$10,0)-MAX(AV280-AU280,0)/Inputs!$B$10)*DCF!D$6</f>
        <v>1073.6584804898282</v>
      </c>
      <c r="CD280" s="15">
        <f ca="1">(AW280*DCF!E$10-DCF!E$5*MAX(AW280*DCF!E$10,0)-MAX(AW280-AV280,0)/Inputs!$B$10)*DCF!E$6</f>
        <v>1234.9813863659674</v>
      </c>
      <c r="CE280" s="15">
        <f ca="1">(AX280*DCF!F$10-DCF!F$5*MAX(AX280*DCF!F$10,0)-MAX(AX280-AW280,0)/Inputs!$B$10)*DCF!F$6</f>
        <v>1788.2777326540288</v>
      </c>
      <c r="CF280" s="15">
        <f ca="1">(AY280*DCF!G$10-DCF!G$5*MAX(AY280*DCF!G$10,0)-MAX(AY280-AX280,0)/Inputs!$B$10)*DCF!G$6</f>
        <v>2410.3276868309276</v>
      </c>
      <c r="CG280" s="15">
        <f ca="1">(AZ280*DCF!H$10-DCF!H$5*MAX(AZ280*DCF!H$10,0)-MAX(AZ280-AY280,0)/Inputs!$B$10)*DCF!H$6</f>
        <v>3119.580313621876</v>
      </c>
      <c r="CH280" s="15">
        <f ca="1">(BA280*DCF!I$10-DCF!I$5*MAX(BA280*DCF!I$10,0)-MAX(BA280-AZ280,0)/Inputs!$B$10)*DCF!I$6</f>
        <v>3287.0137005257689</v>
      </c>
      <c r="CI280" s="15">
        <f ca="1">(BB280*DCF!J$10-DCF!J$5*MAX(BB280*DCF!J$10,0)-MAX(BB280-BA280,0)/Inputs!$B$10)*DCF!J$6</f>
        <v>3561.5924871841539</v>
      </c>
      <c r="CJ280" s="15">
        <f ca="1">(BC280*DCF!K$10-DCF!K$5*MAX(BC280*DCF!K$10,0)-MAX(BC280-BB280,0)/Inputs!$B$10)*DCF!K$6</f>
        <v>3694.7733100028122</v>
      </c>
      <c r="CK280" s="15">
        <f ca="1">(BD280*DCF!L$10-DCF!L$5*MAX(BD280*DCF!L$10,0)-MAX(BD280-BC280,0)/Inputs!$B$10)*DCF!L$6</f>
        <v>4193.5665555138403</v>
      </c>
      <c r="CL280" s="15">
        <f ca="1">(BE280*DCF!M$10-DCF!M$5*MAX(BE280*DCF!M$10,0)-MAX(BE280-BD280,0)/Inputs!$B$10)*DCF!M$6</f>
        <v>4496.6446543018428</v>
      </c>
      <c r="CM280" s="15">
        <f ca="1">(BF280*DCF!C$28-DCF!C$5*MAX(BF280*DCF!C$28,0)-MAX(BF280-Inputs!$B$13,0)/Inputs!$B$17)*DCF!C$6</f>
        <v>3749.4609451330734</v>
      </c>
      <c r="CN280" s="15">
        <f ca="1">(BG280*DCF!D$28-DCF!D$5*MAX(BG280*DCF!D$28,0)-MAX(BG280-BF280,0)/Inputs!$B$17)*DCF!D$6</f>
        <v>4974.4705596882986</v>
      </c>
      <c r="CO280" s="15">
        <f ca="1">(BH280*DCF!E$28-DCF!E$5*MAX(BH280*DCF!E$28,0)-MAX(BH280-BG280,0)/Inputs!$B$17)*DCF!E$6</f>
        <v>6732.4097282954344</v>
      </c>
      <c r="CP280" s="15">
        <f ca="1">(BI280*DCF!F$28-DCF!F$5*MAX(BI280*DCF!F$28,0)-MAX(BI280-BH280,0)/Inputs!$B$17)*DCF!F$6</f>
        <v>9660.6111802016585</v>
      </c>
      <c r="CQ280" s="15">
        <f ca="1">(BJ280*DCF!G$28-DCF!G$5*MAX(BJ280*DCF!G$28,0)-MAX(BJ280-BI280,0)/Inputs!$B$17)*DCF!G$6</f>
        <v>13525.039795171657</v>
      </c>
      <c r="CR280" s="15">
        <f ca="1">(BK280*DCF!H$28-DCF!H$5*MAX(BK280*DCF!H$28,0)-MAX(BK280-BJ280,0)/Inputs!$B$17)*DCF!H$6</f>
        <v>12948.00044901014</v>
      </c>
      <c r="CS280" s="15">
        <f ca="1">(BL280*DCF!I$28-DCF!I$5*MAX(BL280*DCF!I$28,0)-MAX(BL280-BK280,0)/Inputs!$B$17)*DCF!I$6</f>
        <v>13016.972159216675</v>
      </c>
      <c r="CT280" s="15">
        <f ca="1">(BM280*DCF!J$28-DCF!J$5*MAX(BM280*DCF!J$28,0)-MAX(BM280-BL280,0)/Inputs!$B$17)*DCF!J$6</f>
        <v>13611.758678335218</v>
      </c>
      <c r="CU280" s="15">
        <f ca="1">(BN280*DCF!K$28-DCF!K$5*MAX(BN280*DCF!K$28,0)-MAX(BN280-BM280,0)/Inputs!$B$17)*DCF!K$6</f>
        <v>13309.145449002874</v>
      </c>
      <c r="CV280" s="15">
        <f ca="1">(BO280*DCF!L$28-DCF!L$5*MAX(BO280*DCF!L$28,0)-MAX(BO280-BN280,0)/Inputs!$B$17)*DCF!L$6</f>
        <v>14030.488675824683</v>
      </c>
      <c r="CW280" s="15">
        <f ca="1">(BP280*DCF!M$28-DCF!M$5*MAX(BP280*DCF!M$28,0)-MAX(BP280-BO280,0)/Inputs!$B$17)*DCF!M$6</f>
        <v>17260.555019556698</v>
      </c>
      <c r="CX280" s="15">
        <f ca="1">(BQ280*DCF!C$46-DCF!C$5*MAX(BQ280*DCF!C$46,0)-MAX(BQ280-Inputs!$B$20,0)/Inputs!$B$24)*DCF!C$6</f>
        <v>-1516.6858271844903</v>
      </c>
      <c r="CY280" s="15">
        <f ca="1">(BR280*DCF!D$46-DCF!D$5*MAX(BR280*DCF!D$46,0)-MAX(BR280-BQ280,0)/Inputs!$B$24)*DCF!D$6</f>
        <v>-2401.8122758950221</v>
      </c>
      <c r="CZ280" s="15">
        <f ca="1">(BS280*DCF!E$46-DCF!E$5*MAX(BS280*DCF!E$46,0)-MAX(BS280-BR280,0)/Inputs!$B$24)*DCF!E$6</f>
        <v>-3810.1175464905441</v>
      </c>
      <c r="DA280" s="15">
        <f ca="1">(BT280*DCF!F$46-DCF!F$5*MAX(BT280*DCF!F$46,0)-MAX(BT280-BS280,0)/Inputs!$B$24)*DCF!F$6</f>
        <v>-4490.101398623674</v>
      </c>
      <c r="DB280" s="15">
        <f ca="1">(BU280*DCF!G$46-DCF!G$5*MAX(BU280*DCF!G$46,0)-MAX(BU280-BT280,0)/Inputs!$B$24)*DCF!G$6</f>
        <v>-5320.1371867040916</v>
      </c>
      <c r="DC280" s="15">
        <f ca="1">(BV280*DCF!H$46-DCF!H$5*MAX(BV280*DCF!H$46,0)-MAX(BV280-BU280,0)/Inputs!$B$24)*DCF!H$6</f>
        <v>-189.67533447230315</v>
      </c>
      <c r="DD280" s="15">
        <f ca="1">(BW280*DCF!I$46-DCF!I$5*MAX(BW280*DCF!I$46,0)-MAX(BW280-BV280,0)/Inputs!$B$24)*DCF!I$6</f>
        <v>-2056.2518309267502</v>
      </c>
      <c r="DE280" s="15">
        <f ca="1">(BX280*DCF!J$46-DCF!J$5*MAX(BX280*DCF!J$46,0)-MAX(BX280-BW280,0)/Inputs!$B$24)*DCF!J$6</f>
        <v>-1107.5400348475562</v>
      </c>
      <c r="DF280" s="15">
        <f ca="1">(BY280*DCF!K$46-DCF!K$5*MAX(BY280*DCF!K$46,0)-MAX(BY280-BX280,0)/Inputs!$B$24)*DCF!K$6</f>
        <v>823.34551698533414</v>
      </c>
      <c r="DG280" s="15">
        <f ca="1">(BZ280*DCF!L$46-DCF!L$5*MAX(BZ280*DCF!L$46,0)-MAX(BZ280-BY280,0)/Inputs!$B$24)*DCF!L$6</f>
        <v>-2573.7181045011662</v>
      </c>
      <c r="DH280" s="15">
        <f ca="1">(CA280*DCF!M$46-DCF!M$5*MAX(CA280*DCF!M$46,0)-MAX(CA280-BZ280,0)/Inputs!$B$24)*DCF!M$6</f>
        <v>4615.7572547445925</v>
      </c>
      <c r="DI280" s="15">
        <f ca="1">SUM(CB280:CL280)+BE280*DCF!M$10*(1+Inputs!$B$30)*(1-Inputs!$B$33)*(1-Inputs!$B$30/Inputs!$B$31)/(Inputs!$B$29-Inputs!$B$30)*DCF!M$6</f>
        <v>127005.52615160191</v>
      </c>
      <c r="DJ280" s="15">
        <f ca="1">SUM(CM280:CW280)+BP280*DCF!M$28*(1+Inputs!$B$30)*(1-Inputs!$B$33)*(1-Inputs!$B$30/Inputs!$B$31)/(Inputs!$B$29-Inputs!$B$30)*DCF!M$6</f>
        <v>523223.02662179276</v>
      </c>
      <c r="DK280" s="15">
        <f ca="1">SUM(CX280:DH280)+CA280*DCF!M$46*(1+Inputs!$B$30)*(1-Inputs!$B$33)*(1-Inputs!$B$30/Inputs!$B$31)/(Inputs!$B$29-Inputs!$B$30)*DCF!M$6</f>
        <v>222921.92037740813</v>
      </c>
      <c r="DM280" s="15">
        <f ca="1">DI280+DJ280+DK280+Inputs!$B$34+Inputs!$B$36-Inputs!$B$35</f>
        <v>950001.47315080278</v>
      </c>
    </row>
    <row r="281" spans="1:117" x14ac:dyDescent="0.75">
      <c r="A281" s="11">
        <v>268</v>
      </c>
      <c r="C281" s="23">
        <f t="shared" ca="1" si="176"/>
        <v>-0.14328054626036221</v>
      </c>
      <c r="D281" s="23">
        <f t="shared" ca="1" si="176"/>
        <v>0.28644103397484849</v>
      </c>
      <c r="E281" s="23">
        <f t="shared" ca="1" si="176"/>
        <v>-0.69049009589207055</v>
      </c>
      <c r="F281" s="23">
        <f t="shared" ca="1" si="176"/>
        <v>-1.4704084133027373</v>
      </c>
      <c r="G281" s="23">
        <f t="shared" ca="1" si="176"/>
        <v>0.74167090354090914</v>
      </c>
      <c r="H281" s="23">
        <f t="shared" ca="1" si="176"/>
        <v>0.36155981087206612</v>
      </c>
      <c r="I281" s="23">
        <f t="shared" ca="1" si="176"/>
        <v>-8.3664929770018548E-2</v>
      </c>
      <c r="J281" s="23">
        <f t="shared" ca="1" si="176"/>
        <v>-0.13272585412510884</v>
      </c>
      <c r="K281" s="23">
        <f t="shared" ca="1" si="176"/>
        <v>0.40509985348448857</v>
      </c>
      <c r="L281" s="23">
        <f t="shared" ca="1" si="176"/>
        <v>-0.59464996561971506</v>
      </c>
      <c r="M281" s="23">
        <f t="shared" ca="1" si="176"/>
        <v>1.1068917013828665</v>
      </c>
      <c r="N281" s="23">
        <f ca="1">SQRT(Inputs!$B$38)*C281+SQRT(1-Inputs!$B$38)*_xlfn.NORM.S.INV(RAND())</f>
        <v>-1.539652008269399</v>
      </c>
      <c r="O281" s="23">
        <f ca="1">SQRT(Inputs!$B$38)*D281+SQRT(1-Inputs!$B$38)*_xlfn.NORM.S.INV(RAND())</f>
        <v>1.0365979418846234</v>
      </c>
      <c r="P281" s="23">
        <f ca="1">SQRT(Inputs!$B$38)*E281+SQRT(1-Inputs!$B$38)*_xlfn.NORM.S.INV(RAND())</f>
        <v>-1.676242161605161</v>
      </c>
      <c r="Q281" s="23">
        <f ca="1">SQRT(Inputs!$B$38)*F281+SQRT(1-Inputs!$B$38)*_xlfn.NORM.S.INV(RAND())</f>
        <v>-1.8433023025624948</v>
      </c>
      <c r="R281" s="23">
        <f ca="1">SQRT(Inputs!$B$38)*G281+SQRT(1-Inputs!$B$38)*_xlfn.NORM.S.INV(RAND())</f>
        <v>1.4458910910130738</v>
      </c>
      <c r="S281" s="23">
        <f ca="1">SQRT(Inputs!$B$38)*H281+SQRT(1-Inputs!$B$38)*_xlfn.NORM.S.INV(RAND())</f>
        <v>-0.45487901026600508</v>
      </c>
      <c r="T281" s="23">
        <f ca="1">SQRT(Inputs!$B$38)*I281+SQRT(1-Inputs!$B$38)*_xlfn.NORM.S.INV(RAND())</f>
        <v>-0.27760542087255674</v>
      </c>
      <c r="U281" s="23">
        <f ca="1">SQRT(Inputs!$B$38)*J281+SQRT(1-Inputs!$B$38)*_xlfn.NORM.S.INV(RAND())</f>
        <v>-0.8016659358150493</v>
      </c>
      <c r="V281" s="23">
        <f ca="1">SQRT(Inputs!$B$38)*K281+SQRT(1-Inputs!$B$38)*_xlfn.NORM.S.INV(RAND())</f>
        <v>1.2661590823117823</v>
      </c>
      <c r="W281" s="23">
        <f ca="1">SQRT(Inputs!$B$38)*L281+SQRT(1-Inputs!$B$38)*_xlfn.NORM.S.INV(RAND())</f>
        <v>1.4203610442108827</v>
      </c>
      <c r="X281" s="23">
        <f ca="1">SQRT(Inputs!$B$38)*M281+SQRT(1-Inputs!$B$38)*_xlfn.NORM.S.INV(RAND())</f>
        <v>0.15286508610606425</v>
      </c>
      <c r="Y281" s="23">
        <f ca="1">SQRT(Inputs!$B$38)*C281+SQRT(1-Inputs!$B$38)*_xlfn.NORM.S.INV(RAND())</f>
        <v>0.80661636959591787</v>
      </c>
      <c r="Z281" s="23">
        <f ca="1">SQRT(Inputs!$B$38)*D281+SQRT(1-Inputs!$B$38)*_xlfn.NORM.S.INV(RAND())</f>
        <v>-0.36288427527419742</v>
      </c>
      <c r="AA281" s="23">
        <f ca="1">SQRT(Inputs!$B$38)*E281+SQRT(1-Inputs!$B$38)*_xlfn.NORM.S.INV(RAND())</f>
        <v>0.5975903794256282</v>
      </c>
      <c r="AB281" s="23">
        <f ca="1">SQRT(Inputs!$B$38)*F281+SQRT(1-Inputs!$B$38)*_xlfn.NORM.S.INV(RAND())</f>
        <v>-1.7311788010395104</v>
      </c>
      <c r="AC281" s="23">
        <f ca="1">SQRT(Inputs!$B$38)*G281+SQRT(1-Inputs!$B$38)*_xlfn.NORM.S.INV(RAND())</f>
        <v>0.38024597474636174</v>
      </c>
      <c r="AD281" s="23">
        <f ca="1">SQRT(Inputs!$B$38)*H281+SQRT(1-Inputs!$B$38)*_xlfn.NORM.S.INV(RAND())</f>
        <v>0.8356037907205498</v>
      </c>
      <c r="AE281" s="23">
        <f ca="1">SQRT(Inputs!$B$38)*I281+SQRT(1-Inputs!$B$38)*_xlfn.NORM.S.INV(RAND())</f>
        <v>-1.1464824120038148</v>
      </c>
      <c r="AF281" s="23">
        <f ca="1">SQRT(Inputs!$B$38)*J281+SQRT(1-Inputs!$B$38)*_xlfn.NORM.S.INV(RAND())</f>
        <v>0.65368985115655398</v>
      </c>
      <c r="AG281" s="23">
        <f ca="1">SQRT(Inputs!$B$38)*K281+SQRT(1-Inputs!$B$38)*_xlfn.NORM.S.INV(RAND())</f>
        <v>-0.22300955867745023</v>
      </c>
      <c r="AH281" s="23">
        <f ca="1">SQRT(Inputs!$B$38)*L281+SQRT(1-Inputs!$B$38)*_xlfn.NORM.S.INV(RAND())</f>
        <v>-0.3090138346607082</v>
      </c>
      <c r="AI281" s="23">
        <f ca="1">SQRT(Inputs!$B$38)*M281+SQRT(1-Inputs!$B$38)*_xlfn.NORM.S.INV(RAND())</f>
        <v>0.10281200339059937</v>
      </c>
      <c r="AJ281" s="23">
        <f ca="1">SQRT(Inputs!$B$38)*C281+SQRT(1-Inputs!$B$38)*_xlfn.NORM.S.INV(RAND())</f>
        <v>1.1479511974830565</v>
      </c>
      <c r="AK281" s="23">
        <f ca="1">SQRT(Inputs!$B$38)*D281+SQRT(1-Inputs!$B$38)*_xlfn.NORM.S.INV(RAND())</f>
        <v>-0.7645903969140937</v>
      </c>
      <c r="AL281" s="23">
        <f ca="1">SQRT(Inputs!$B$38)*E281+SQRT(1-Inputs!$B$38)*_xlfn.NORM.S.INV(RAND())</f>
        <v>-0.28587674005889002</v>
      </c>
      <c r="AM281" s="23">
        <f ca="1">SQRT(Inputs!$B$38)*F281+SQRT(1-Inputs!$B$38)*_xlfn.NORM.S.INV(RAND())</f>
        <v>-0.53132931000003669</v>
      </c>
      <c r="AN281" s="23">
        <f ca="1">SQRT(Inputs!$B$38)*G281+SQRT(1-Inputs!$B$38)*_xlfn.NORM.S.INV(RAND())</f>
        <v>-0.14551322981609377</v>
      </c>
      <c r="AO281" s="23">
        <f ca="1">SQRT(Inputs!$B$38)*H281+SQRT(1-Inputs!$B$38)*_xlfn.NORM.S.INV(RAND())</f>
        <v>6.5116076861481659E-2</v>
      </c>
      <c r="AP281" s="23">
        <f ca="1">SQRT(Inputs!$B$38)*I281+SQRT(1-Inputs!$B$38)*_xlfn.NORM.S.INV(RAND())</f>
        <v>1.7988400863907004</v>
      </c>
      <c r="AQ281" s="23">
        <f ca="1">SQRT(Inputs!$B$38)*J281+SQRT(1-Inputs!$B$38)*_xlfn.NORM.S.INV(RAND())</f>
        <v>0.19121329163566866</v>
      </c>
      <c r="AR281" s="23">
        <f ca="1">SQRT(Inputs!$B$38)*K281+SQRT(1-Inputs!$B$38)*_xlfn.NORM.S.INV(RAND())</f>
        <v>-0.49161610616030804</v>
      </c>
      <c r="AS281" s="23">
        <f ca="1">SQRT(Inputs!$B$38)*L281+SQRT(1-Inputs!$B$38)*_xlfn.NORM.S.INV(RAND())</f>
        <v>-1.0243608368428623</v>
      </c>
      <c r="AT281" s="23">
        <f ca="1">SQRT(Inputs!$B$38)*M281+SQRT(1-Inputs!$B$38)*_xlfn.NORM.S.INV(RAND())</f>
        <v>0.74758913648423408</v>
      </c>
      <c r="AU281" s="15">
        <f ca="1">Inputs!$B$6*EXP($B$8-0.5*C$5^2+C$5*N281)</f>
        <v>3867.5797806124883</v>
      </c>
      <c r="AV281" s="15">
        <f t="shared" ca="1" si="146"/>
        <v>5482.849167712684</v>
      </c>
      <c r="AW281" s="15">
        <f t="shared" ca="1" si="147"/>
        <v>5332.5365025187657</v>
      </c>
      <c r="AX281" s="15">
        <f t="shared" ca="1" si="148"/>
        <v>5171.3092369003598</v>
      </c>
      <c r="AY281" s="15">
        <f t="shared" ca="1" si="149"/>
        <v>7482.4547765383541</v>
      </c>
      <c r="AZ281" s="15">
        <f t="shared" ca="1" si="150"/>
        <v>8704.1406316344855</v>
      </c>
      <c r="BA281" s="15">
        <f t="shared" ca="1" si="151"/>
        <v>10346.621166658988</v>
      </c>
      <c r="BB281" s="15">
        <f t="shared" ca="1" si="152"/>
        <v>11689.774461553972</v>
      </c>
      <c r="BC281" s="15">
        <f t="shared" ca="1" si="153"/>
        <v>16178.282473838668</v>
      </c>
      <c r="BD281" s="15">
        <f t="shared" ca="1" si="154"/>
        <v>22635.941193896044</v>
      </c>
      <c r="BE281" s="15">
        <f t="shared" ca="1" si="155"/>
        <v>28126.332489223754</v>
      </c>
      <c r="BF281" s="15">
        <f ca="1">Inputs!$B$13*EXP($B$9-0.5*C$6^2+C$6*Y281)</f>
        <v>16229.38981123781</v>
      </c>
      <c r="BG281" s="15">
        <f t="shared" ca="1" si="156"/>
        <v>18525.704257862715</v>
      </c>
      <c r="BH281" s="15">
        <f t="shared" ca="1" si="157"/>
        <v>24993.412877416678</v>
      </c>
      <c r="BI281" s="15">
        <f t="shared" ca="1" si="158"/>
        <v>23438.904823773551</v>
      </c>
      <c r="BJ281" s="15">
        <f t="shared" ca="1" si="159"/>
        <v>30353.496116010512</v>
      </c>
      <c r="BK281" s="15">
        <f t="shared" ca="1" si="160"/>
        <v>41741.621067634638</v>
      </c>
      <c r="BL281" s="15">
        <f t="shared" ca="1" si="161"/>
        <v>44195.36338668735</v>
      </c>
      <c r="BM281" s="15">
        <f t="shared" ca="1" si="162"/>
        <v>58921.297819375519</v>
      </c>
      <c r="BN281" s="15">
        <f t="shared" ca="1" si="163"/>
        <v>70554.850507456009</v>
      </c>
      <c r="BO281" s="15">
        <f t="shared" ca="1" si="164"/>
        <v>83747.587471216786</v>
      </c>
      <c r="BP281" s="15">
        <f t="shared" ca="1" si="165"/>
        <v>104285.28083002706</v>
      </c>
      <c r="BQ281" s="15">
        <f ca="1">Inputs!$B$20*EXP($B$10-0.5*C$7^2+C$7*AJ281)</f>
        <v>6445.1752227839379</v>
      </c>
      <c r="BR281" s="15">
        <f t="shared" ca="1" si="166"/>
        <v>6859.9126944455784</v>
      </c>
      <c r="BS281" s="15">
        <f t="shared" ca="1" si="167"/>
        <v>8653.4438827523154</v>
      </c>
      <c r="BT281" s="15">
        <f t="shared" ca="1" si="168"/>
        <v>10378.885664393196</v>
      </c>
      <c r="BU281" s="15">
        <f t="shared" ca="1" si="169"/>
        <v>13886.248664253269</v>
      </c>
      <c r="BV281" s="15">
        <f t="shared" ca="1" si="170"/>
        <v>19605.299944462444</v>
      </c>
      <c r="BW281" s="15">
        <f t="shared" ca="1" si="171"/>
        <v>40034.253442629182</v>
      </c>
      <c r="BX281" s="15">
        <f t="shared" ca="1" si="172"/>
        <v>58182.455302624177</v>
      </c>
      <c r="BY281" s="15">
        <f t="shared" ca="1" si="173"/>
        <v>74205.109938024762</v>
      </c>
      <c r="BZ281" s="15">
        <f t="shared" ca="1" si="174"/>
        <v>86248.568779823137</v>
      </c>
      <c r="CA281" s="15">
        <f t="shared" ca="1" si="175"/>
        <v>138365.93892132436</v>
      </c>
      <c r="CB281" s="15">
        <f ca="1">(AU281*DCF!C$10-DCF!C$5*MAX(AU281*DCF!C$10,0)-MAX(AU281-Inputs!$B$6,0)/Inputs!$B$10)*DCF!C$6</f>
        <v>993.22974344170075</v>
      </c>
      <c r="CC281" s="15">
        <f ca="1">(AV281*DCF!D$10-DCF!D$5*MAX(AV281*DCF!D$10,0)-MAX(AV281-AU281,0)/Inputs!$B$10)*DCF!D$6</f>
        <v>942.56617410476474</v>
      </c>
      <c r="CD281" s="15">
        <f ca="1">(AW281*DCF!E$10-DCF!E$5*MAX(AW281*DCF!E$10,0)-MAX(AW281-AV281,0)/Inputs!$B$10)*DCF!E$6</f>
        <v>1231.1977915947962</v>
      </c>
      <c r="CE281" s="15">
        <f ca="1">(AX281*DCF!F$10-DCF!F$5*MAX(AX281*DCF!F$10,0)-MAX(AX281-AW281,0)/Inputs!$B$10)*DCF!F$6</f>
        <v>1128.8885649865388</v>
      </c>
      <c r="CF281" s="15">
        <f ca="1">(AY281*DCF!G$10-DCF!G$5*MAX(AY281*DCF!G$10,0)-MAX(AY281-AX281,0)/Inputs!$B$10)*DCF!G$6</f>
        <v>1097.4417359367881</v>
      </c>
      <c r="CG281" s="15">
        <f ca="1">(AZ281*DCF!H$10-DCF!H$5*MAX(AZ281*DCF!H$10,0)-MAX(AZ281-AY281,0)/Inputs!$B$10)*DCF!H$6</f>
        <v>1472.9829217674633</v>
      </c>
      <c r="CH281" s="15">
        <f ca="1">(BA281*DCF!I$10-DCF!I$5*MAX(BA281*DCF!I$10,0)-MAX(BA281-AZ281,0)/Inputs!$B$10)*DCF!I$6</f>
        <v>1620.5258861974323</v>
      </c>
      <c r="CI281" s="15">
        <f ca="1">(BB281*DCF!J$10-DCF!J$5*MAX(BB281*DCF!J$10,0)-MAX(BB281-BA281,0)/Inputs!$B$10)*DCF!J$6</f>
        <v>1802.4596732193872</v>
      </c>
      <c r="CJ281" s="15">
        <f ca="1">(BC281*DCF!K$10-DCF!K$5*MAX(BC281*DCF!K$10,0)-MAX(BC281-BB281,0)/Inputs!$B$10)*DCF!K$6</f>
        <v>1976.1208595025787</v>
      </c>
      <c r="CK281" s="15">
        <f ca="1">(BD281*DCF!L$10-DCF!L$5*MAX(BD281*DCF!L$10,0)-MAX(BD281-BC281,0)/Inputs!$B$10)*DCF!L$6</f>
        <v>2578.8505452433251</v>
      </c>
      <c r="CL281" s="15">
        <f ca="1">(BE281*DCF!M$10-DCF!M$5*MAX(BE281*DCF!M$10,0)-MAX(BE281-BD281,0)/Inputs!$B$10)*DCF!M$6</f>
        <v>3313.1033969748482</v>
      </c>
      <c r="CM281" s="15">
        <f ca="1">(BF281*DCF!C$28-DCF!C$5*MAX(BF281*DCF!C$28,0)-MAX(BF281-Inputs!$B$13,0)/Inputs!$B$17)*DCF!C$6</f>
        <v>3834.7685065889541</v>
      </c>
      <c r="CN281" s="15">
        <f ca="1">(BG281*DCF!D$28-DCF!D$5*MAX(BG281*DCF!D$28,0)-MAX(BG281-BF281,0)/Inputs!$B$17)*DCF!D$6</f>
        <v>4966.3380206535085</v>
      </c>
      <c r="CO281" s="15">
        <f ca="1">(BH281*DCF!E$28-DCF!E$5*MAX(BH281*DCF!E$28,0)-MAX(BH281-BG281,0)/Inputs!$B$17)*DCF!E$6</f>
        <v>5803.8832283641686</v>
      </c>
      <c r="CP281" s="15">
        <f ca="1">(BI281*DCF!F$28-DCF!F$5*MAX(BI281*DCF!F$28,0)-MAX(BI281-BH281,0)/Inputs!$B$17)*DCF!F$6</f>
        <v>6363.0452586859046</v>
      </c>
      <c r="CQ281" s="15">
        <f ca="1">(BJ281*DCF!G$28-DCF!G$5*MAX(BJ281*DCF!G$28,0)-MAX(BJ281-BI281,0)/Inputs!$B$17)*DCF!G$6</f>
        <v>6712.47891107749</v>
      </c>
      <c r="CR281" s="15">
        <f ca="1">(BK281*DCF!H$28-DCF!H$5*MAX(BK281*DCF!H$28,0)-MAX(BK281-BJ281,0)/Inputs!$B$17)*DCF!H$6</f>
        <v>8553.7683877263626</v>
      </c>
      <c r="CS281" s="15">
        <f ca="1">(BL281*DCF!I$28-DCF!I$5*MAX(BL281*DCF!I$28,0)-MAX(BL281-BK281,0)/Inputs!$B$17)*DCF!I$6</f>
        <v>10040.486678306139</v>
      </c>
      <c r="CT281" s="15">
        <f ca="1">(BM281*DCF!J$28-DCF!J$5*MAX(BM281*DCF!J$28,0)-MAX(BM281-BL281,0)/Inputs!$B$17)*DCF!J$6</f>
        <v>11191.802237091604</v>
      </c>
      <c r="CU281" s="15">
        <f ca="1">(BN281*DCF!K$28-DCF!K$5*MAX(BN281*DCF!K$28,0)-MAX(BN281-BM281,0)/Inputs!$B$17)*DCF!K$6</f>
        <v>13475.046187813108</v>
      </c>
      <c r="CV281" s="15">
        <f ca="1">(BO281*DCF!L$28-DCF!L$5*MAX(BO281*DCF!L$28,0)-MAX(BO281-BN281,0)/Inputs!$B$17)*DCF!L$6</f>
        <v>15216.621365631527</v>
      </c>
      <c r="CW281" s="15">
        <f ca="1">(BP281*DCF!M$28-DCF!M$5*MAX(BP281*DCF!M$28,0)-MAX(BP281-BO281,0)/Inputs!$B$17)*DCF!M$6</f>
        <v>17474.569890382292</v>
      </c>
      <c r="CX281" s="15">
        <f ca="1">(BQ281*DCF!C$46-DCF!C$5*MAX(BQ281*DCF!C$46,0)-MAX(BQ281-Inputs!$B$20,0)/Inputs!$B$24)*DCF!C$6</f>
        <v>-2986.957429180557</v>
      </c>
      <c r="CY281" s="15">
        <f ca="1">(BR281*DCF!D$46-DCF!D$5*MAX(BR281*DCF!D$46,0)-MAX(BR281-BQ281,0)/Inputs!$B$24)*DCF!D$6</f>
        <v>-1347.7921582342951</v>
      </c>
      <c r="CZ281" s="15">
        <f ca="1">(BS281*DCF!E$46-DCF!E$5*MAX(BS281*DCF!E$46,0)-MAX(BS281-BR281,0)/Inputs!$B$24)*DCF!E$6</f>
        <v>-1730.245425209522</v>
      </c>
      <c r="DA281" s="15">
        <f ca="1">(BT281*DCF!F$46-DCF!F$5*MAX(BT281*DCF!F$46,0)-MAX(BT281-BS281,0)/Inputs!$B$24)*DCF!F$6</f>
        <v>-1384.1439724730278</v>
      </c>
      <c r="DB281" s="15">
        <f ca="1">(BU281*DCF!G$46-DCF!G$5*MAX(BU281*DCF!G$46,0)-MAX(BU281-BT281,0)/Inputs!$B$24)*DCF!G$6</f>
        <v>-1646.9135853095331</v>
      </c>
      <c r="DC281" s="15">
        <f ca="1">(BV281*DCF!H$46-DCF!H$5*MAX(BV281*DCF!H$46,0)-MAX(BV281-BU281,0)/Inputs!$B$24)*DCF!H$6</f>
        <v>-1777.1601441164314</v>
      </c>
      <c r="DD281" s="15">
        <f ca="1">(BW281*DCF!I$46-DCF!I$5*MAX(BW281*DCF!I$46,0)-MAX(BW281-BV281,0)/Inputs!$B$24)*DCF!I$6</f>
        <v>-4939.7556447209818</v>
      </c>
      <c r="DE281" s="15">
        <f ca="1">(BX281*DCF!J$46-DCF!J$5*MAX(BX281*DCF!J$46,0)-MAX(BX281-BW281,0)/Inputs!$B$24)*DCF!J$6</f>
        <v>-2372.0135747039194</v>
      </c>
      <c r="DF281" s="15">
        <f ca="1">(BY281*DCF!K$46-DCF!K$5*MAX(BY281*DCF!K$46,0)-MAX(BY281-BX281,0)/Inputs!$B$24)*DCF!K$6</f>
        <v>313.71969970148928</v>
      </c>
      <c r="DG281" s="15">
        <f ca="1">(BZ281*DCF!L$46-DCF!L$5*MAX(BZ281*DCF!L$46,0)-MAX(BZ281-BY281,0)/Inputs!$B$24)*DCF!L$6</f>
        <v>3236.4903908353563</v>
      </c>
      <c r="DH281" s="15">
        <f ca="1">(CA281*DCF!M$46-DCF!M$5*MAX(CA281*DCF!M$46,0)-MAX(CA281-BZ281,0)/Inputs!$B$24)*DCF!M$6</f>
        <v>-48.112830329055541</v>
      </c>
      <c r="DI281" s="15">
        <f ca="1">SUM(CB281:CL281)+BE281*DCF!M$10*(1+Inputs!$B$30)*(1-Inputs!$B$33)*(1-Inputs!$B$30/Inputs!$B$31)/(Inputs!$B$29-Inputs!$B$30)*DCF!M$6</f>
        <v>96433.32254272225</v>
      </c>
      <c r="DJ281" s="15">
        <f ca="1">SUM(CM281:CW281)+BP281*DCF!M$28*(1+Inputs!$B$30)*(1-Inputs!$B$33)*(1-Inputs!$B$30/Inputs!$B$31)/(Inputs!$B$29-Inputs!$B$30)*DCF!M$6</f>
        <v>490602.56277904147</v>
      </c>
      <c r="DK281" s="15">
        <f ca="1">SUM(CX281:DH281)+CA281*DCF!M$46*(1+Inputs!$B$30)*(1-Inputs!$B$33)*(1-Inputs!$B$30/Inputs!$B$31)/(Inputs!$B$29-Inputs!$B$30)*DCF!M$6</f>
        <v>199247.24739190869</v>
      </c>
      <c r="DM281" s="15">
        <f ca="1">DI281+DJ281+DK281+Inputs!$B$34+Inputs!$B$36-Inputs!$B$35</f>
        <v>863134.13271367236</v>
      </c>
    </row>
    <row r="282" spans="1:117" x14ac:dyDescent="0.75">
      <c r="A282" s="11">
        <v>269</v>
      </c>
      <c r="C282" s="23">
        <f t="shared" ca="1" si="176"/>
        <v>0.38138950921730408</v>
      </c>
      <c r="D282" s="23">
        <f t="shared" ca="1" si="176"/>
        <v>-0.32953676498064638</v>
      </c>
      <c r="E282" s="23">
        <f t="shared" ca="1" si="176"/>
        <v>1.2730012958324801</v>
      </c>
      <c r="F282" s="23">
        <f t="shared" ca="1" si="176"/>
        <v>-1.3050041662787426</v>
      </c>
      <c r="G282" s="23">
        <f t="shared" ca="1" si="176"/>
        <v>-1.9699345107233239</v>
      </c>
      <c r="H282" s="23">
        <f t="shared" ca="1" si="176"/>
        <v>0.70890035520662986</v>
      </c>
      <c r="I282" s="23">
        <f t="shared" ca="1" si="176"/>
        <v>-0.37263802042687372</v>
      </c>
      <c r="J282" s="23">
        <f t="shared" ca="1" si="176"/>
        <v>0.93710567065212746</v>
      </c>
      <c r="K282" s="23">
        <f t="shared" ca="1" si="176"/>
        <v>-0.55334842918569338</v>
      </c>
      <c r="L282" s="23">
        <f t="shared" ca="1" si="176"/>
        <v>-0.31453177710792318</v>
      </c>
      <c r="M282" s="23">
        <f t="shared" ca="1" si="176"/>
        <v>-0.37051993332354527</v>
      </c>
      <c r="N282" s="23">
        <f ca="1">SQRT(Inputs!$B$38)*C282+SQRT(1-Inputs!$B$38)*_xlfn.NORM.S.INV(RAND())</f>
        <v>1.4532433753960985</v>
      </c>
      <c r="O282" s="23">
        <f ca="1">SQRT(Inputs!$B$38)*D282+SQRT(1-Inputs!$B$38)*_xlfn.NORM.S.INV(RAND())</f>
        <v>-0.87642520295228921</v>
      </c>
      <c r="P282" s="23">
        <f ca="1">SQRT(Inputs!$B$38)*E282+SQRT(1-Inputs!$B$38)*_xlfn.NORM.S.INV(RAND())</f>
        <v>0.23594351319579548</v>
      </c>
      <c r="Q282" s="23">
        <f ca="1">SQRT(Inputs!$B$38)*F282+SQRT(1-Inputs!$B$38)*_xlfn.NORM.S.INV(RAND())</f>
        <v>8.0516478990978468E-3</v>
      </c>
      <c r="R282" s="23">
        <f ca="1">SQRT(Inputs!$B$38)*G282+SQRT(1-Inputs!$B$38)*_xlfn.NORM.S.INV(RAND())</f>
        <v>-1.1422568771540362</v>
      </c>
      <c r="S282" s="23">
        <f ca="1">SQRT(Inputs!$B$38)*H282+SQRT(1-Inputs!$B$38)*_xlfn.NORM.S.INV(RAND())</f>
        <v>0.50733969683215963</v>
      </c>
      <c r="T282" s="23">
        <f ca="1">SQRT(Inputs!$B$38)*I282+SQRT(1-Inputs!$B$38)*_xlfn.NORM.S.INV(RAND())</f>
        <v>0.78278295669132991</v>
      </c>
      <c r="U282" s="23">
        <f ca="1">SQRT(Inputs!$B$38)*J282+SQRT(1-Inputs!$B$38)*_xlfn.NORM.S.INV(RAND())</f>
        <v>-6.6100596504655162E-2</v>
      </c>
      <c r="V282" s="23">
        <f ca="1">SQRT(Inputs!$B$38)*K282+SQRT(1-Inputs!$B$38)*_xlfn.NORM.S.INV(RAND())</f>
        <v>0.62397661464476606</v>
      </c>
      <c r="W282" s="23">
        <f ca="1">SQRT(Inputs!$B$38)*L282+SQRT(1-Inputs!$B$38)*_xlfn.NORM.S.INV(RAND())</f>
        <v>-0.47722681320376481</v>
      </c>
      <c r="X282" s="23">
        <f ca="1">SQRT(Inputs!$B$38)*M282+SQRT(1-Inputs!$B$38)*_xlfn.NORM.S.INV(RAND())</f>
        <v>-0.91185874782938325</v>
      </c>
      <c r="Y282" s="23">
        <f ca="1">SQRT(Inputs!$B$38)*C282+SQRT(1-Inputs!$B$38)*_xlfn.NORM.S.INV(RAND())</f>
        <v>0.28912916214281942</v>
      </c>
      <c r="Z282" s="23">
        <f ca="1">SQRT(Inputs!$B$38)*D282+SQRT(1-Inputs!$B$38)*_xlfn.NORM.S.INV(RAND())</f>
        <v>-0.37786603777164418</v>
      </c>
      <c r="AA282" s="23">
        <f ca="1">SQRT(Inputs!$B$38)*E282+SQRT(1-Inputs!$B$38)*_xlfn.NORM.S.INV(RAND())</f>
        <v>0.73871756003685429</v>
      </c>
      <c r="AB282" s="23">
        <f ca="1">SQRT(Inputs!$B$38)*F282+SQRT(1-Inputs!$B$38)*_xlfn.NORM.S.INV(RAND())</f>
        <v>-1.112541888189206</v>
      </c>
      <c r="AC282" s="23">
        <f ca="1">SQRT(Inputs!$B$38)*G282+SQRT(1-Inputs!$B$38)*_xlfn.NORM.S.INV(RAND())</f>
        <v>-1.9773718988835709</v>
      </c>
      <c r="AD282" s="23">
        <f ca="1">SQRT(Inputs!$B$38)*H282+SQRT(1-Inputs!$B$38)*_xlfn.NORM.S.INV(RAND())</f>
        <v>1.8774897329351938</v>
      </c>
      <c r="AE282" s="23">
        <f ca="1">SQRT(Inputs!$B$38)*I282+SQRT(1-Inputs!$B$38)*_xlfn.NORM.S.INV(RAND())</f>
        <v>-1.3552438986689532</v>
      </c>
      <c r="AF282" s="23">
        <f ca="1">SQRT(Inputs!$B$38)*J282+SQRT(1-Inputs!$B$38)*_xlfn.NORM.S.INV(RAND())</f>
        <v>-0.16962095773557262</v>
      </c>
      <c r="AG282" s="23">
        <f ca="1">SQRT(Inputs!$B$38)*K282+SQRT(1-Inputs!$B$38)*_xlfn.NORM.S.INV(RAND())</f>
        <v>-1.4169678443179146</v>
      </c>
      <c r="AH282" s="23">
        <f ca="1">SQRT(Inputs!$B$38)*L282+SQRT(1-Inputs!$B$38)*_xlfn.NORM.S.INV(RAND())</f>
        <v>-1.5006304199501823</v>
      </c>
      <c r="AI282" s="23">
        <f ca="1">SQRT(Inputs!$B$38)*M282+SQRT(1-Inputs!$B$38)*_xlfn.NORM.S.INV(RAND())</f>
        <v>-0.5510694461902117</v>
      </c>
      <c r="AJ282" s="23">
        <f ca="1">SQRT(Inputs!$B$38)*C282+SQRT(1-Inputs!$B$38)*_xlfn.NORM.S.INV(RAND())</f>
        <v>-0.14333813257945854</v>
      </c>
      <c r="AK282" s="23">
        <f ca="1">SQRT(Inputs!$B$38)*D282+SQRT(1-Inputs!$B$38)*_xlfn.NORM.S.INV(RAND())</f>
        <v>-0.4811954211909748</v>
      </c>
      <c r="AL282" s="23">
        <f ca="1">SQRT(Inputs!$B$38)*E282+SQRT(1-Inputs!$B$38)*_xlfn.NORM.S.INV(RAND())</f>
        <v>2.4064072547142654</v>
      </c>
      <c r="AM282" s="23">
        <f ca="1">SQRT(Inputs!$B$38)*F282+SQRT(1-Inputs!$B$38)*_xlfn.NORM.S.INV(RAND())</f>
        <v>-1.2656413979311429</v>
      </c>
      <c r="AN282" s="23">
        <f ca="1">SQRT(Inputs!$B$38)*G282+SQRT(1-Inputs!$B$38)*_xlfn.NORM.S.INV(RAND())</f>
        <v>-0.71152041202752137</v>
      </c>
      <c r="AO282" s="23">
        <f ca="1">SQRT(Inputs!$B$38)*H282+SQRT(1-Inputs!$B$38)*_xlfn.NORM.S.INV(RAND())</f>
        <v>2.3082434933914542E-2</v>
      </c>
      <c r="AP282" s="23">
        <f ca="1">SQRT(Inputs!$B$38)*I282+SQRT(1-Inputs!$B$38)*_xlfn.NORM.S.INV(RAND())</f>
        <v>1.5923332764614075</v>
      </c>
      <c r="AQ282" s="23">
        <f ca="1">SQRT(Inputs!$B$38)*J282+SQRT(1-Inputs!$B$38)*_xlfn.NORM.S.INV(RAND())</f>
        <v>1.0133792947614788</v>
      </c>
      <c r="AR282" s="23">
        <f ca="1">SQRT(Inputs!$B$38)*K282+SQRT(1-Inputs!$B$38)*_xlfn.NORM.S.INV(RAND())</f>
        <v>2.516057030228358E-2</v>
      </c>
      <c r="AS282" s="23">
        <f ca="1">SQRT(Inputs!$B$38)*L282+SQRT(1-Inputs!$B$38)*_xlfn.NORM.S.INV(RAND())</f>
        <v>-7.1868027205317556E-2</v>
      </c>
      <c r="AT282" s="23">
        <f ca="1">SQRT(Inputs!$B$38)*M282+SQRT(1-Inputs!$B$38)*_xlfn.NORM.S.INV(RAND())</f>
        <v>-0.79695506319850729</v>
      </c>
      <c r="AU282" s="15">
        <f ca="1">Inputs!$B$6*EXP($B$8-0.5*C$5^2+C$5*N282)</f>
        <v>6278.2928951963677</v>
      </c>
      <c r="AV282" s="15">
        <f t="shared" ca="1" si="146"/>
        <v>6718.1877556967365</v>
      </c>
      <c r="AW282" s="15">
        <f t="shared" ca="1" si="147"/>
        <v>8456.5255474994647</v>
      </c>
      <c r="AX282" s="15">
        <f t="shared" ca="1" si="148"/>
        <v>10334.95961914444</v>
      </c>
      <c r="AY282" s="15">
        <f t="shared" ca="1" si="149"/>
        <v>11053.010438303563</v>
      </c>
      <c r="AZ282" s="15">
        <f t="shared" ca="1" si="150"/>
        <v>14294.855625612199</v>
      </c>
      <c r="BA282" s="15">
        <f t="shared" ca="1" si="151"/>
        <v>18986.739485909155</v>
      </c>
      <c r="BB282" s="15">
        <f t="shared" ca="1" si="152"/>
        <v>23092.117415420485</v>
      </c>
      <c r="BC282" s="15">
        <f t="shared" ca="1" si="153"/>
        <v>30037.806125416988</v>
      </c>
      <c r="BD282" s="15">
        <f t="shared" ca="1" si="154"/>
        <v>35192.673136521662</v>
      </c>
      <c r="BE282" s="15">
        <f t="shared" ca="1" si="155"/>
        <v>39687.243107730086</v>
      </c>
      <c r="BF282" s="15">
        <f ca="1">Inputs!$B$13*EXP($B$9-0.5*C$6^2+C$6*Y282)</f>
        <v>14646.964912570569</v>
      </c>
      <c r="BG282" s="15">
        <f t="shared" ca="1" si="156"/>
        <v>16674.244077126277</v>
      </c>
      <c r="BH282" s="15">
        <f t="shared" ca="1" si="157"/>
        <v>23028.333819774714</v>
      </c>
      <c r="BI282" s="15">
        <f t="shared" ca="1" si="158"/>
        <v>23753.516153012526</v>
      </c>
      <c r="BJ282" s="15">
        <f t="shared" ca="1" si="159"/>
        <v>21898.211050056645</v>
      </c>
      <c r="BK282" s="15">
        <f t="shared" ca="1" si="160"/>
        <v>34703.403868741996</v>
      </c>
      <c r="BL282" s="15">
        <f t="shared" ca="1" si="161"/>
        <v>35762.690260804768</v>
      </c>
      <c r="BM282" s="15">
        <f t="shared" ca="1" si="162"/>
        <v>43043.447074089796</v>
      </c>
      <c r="BN282" s="15">
        <f t="shared" ca="1" si="163"/>
        <v>44670.743851366118</v>
      </c>
      <c r="BO282" s="15">
        <f t="shared" ca="1" si="164"/>
        <v>46164.999848855368</v>
      </c>
      <c r="BP282" s="15">
        <f t="shared" ca="1" si="165"/>
        <v>53381.40135638912</v>
      </c>
      <c r="BQ282" s="15">
        <f ca="1">Inputs!$B$20*EXP($B$10-0.5*C$7^2+C$7*AJ282)</f>
        <v>4076.8875932077194</v>
      </c>
      <c r="BR282" s="15">
        <f t="shared" ca="1" si="166"/>
        <v>4747.8758266271416</v>
      </c>
      <c r="BS282" s="15">
        <f t="shared" ca="1" si="167"/>
        <v>12977.171591273654</v>
      </c>
      <c r="BT282" s="15">
        <f t="shared" ca="1" si="168"/>
        <v>12837.546355286253</v>
      </c>
      <c r="BU282" s="15">
        <f t="shared" ca="1" si="169"/>
        <v>14977.409539875325</v>
      </c>
      <c r="BV282" s="15">
        <f t="shared" ca="1" si="170"/>
        <v>20946.54687496306</v>
      </c>
      <c r="BW282" s="15">
        <f t="shared" ca="1" si="171"/>
        <v>40943.877394789539</v>
      </c>
      <c r="BX282" s="15">
        <f t="shared" ca="1" si="172"/>
        <v>70166.692246196559</v>
      </c>
      <c r="BY282" s="15">
        <f t="shared" ca="1" si="173"/>
        <v>98789.867505194154</v>
      </c>
      <c r="BZ282" s="15">
        <f t="shared" ca="1" si="174"/>
        <v>136796.70017823408</v>
      </c>
      <c r="CA282" s="15">
        <f t="shared" ca="1" si="175"/>
        <v>166783.67350528252</v>
      </c>
      <c r="CB282" s="15">
        <f ca="1">(AU282*DCF!C$10-DCF!C$5*MAX(AU282*DCF!C$10,0)-MAX(AU282-Inputs!$B$6,0)/Inputs!$B$10)*DCF!C$6</f>
        <v>1033.6906077394783</v>
      </c>
      <c r="CC282" s="15">
        <f ca="1">(AV282*DCF!D$10-DCF!D$5*MAX(AV282*DCF!D$10,0)-MAX(AV282-AU282,0)/Inputs!$B$10)*DCF!D$6</f>
        <v>1530.2559023563808</v>
      </c>
      <c r="CD282" s="15">
        <f ca="1">(AW282*DCF!E$10-DCF!E$5*MAX(AW282*DCF!E$10,0)-MAX(AW282-AV282,0)/Inputs!$B$10)*DCF!E$6</f>
        <v>1560.9314741628439</v>
      </c>
      <c r="CE282" s="15">
        <f ca="1">(AX282*DCF!F$10-DCF!F$5*MAX(AX282*DCF!F$10,0)-MAX(AX282-AW282,0)/Inputs!$B$10)*DCF!F$6</f>
        <v>1865.2496557406823</v>
      </c>
      <c r="CF282" s="15">
        <f ca="1">(AY282*DCF!G$10-DCF!G$5*MAX(AY282*DCF!G$10,0)-MAX(AY282-AX282,0)/Inputs!$B$10)*DCF!G$6</f>
        <v>2139.3388196346841</v>
      </c>
      <c r="CG282" s="15">
        <f ca="1">(AZ282*DCF!H$10-DCF!H$5*MAX(AZ282*DCF!H$10,0)-MAX(AZ282-AY282,0)/Inputs!$B$10)*DCF!H$6</f>
        <v>2199.7087423880243</v>
      </c>
      <c r="CH282" s="15">
        <f ca="1">(BA282*DCF!I$10-DCF!I$5*MAX(BA282*DCF!I$10,0)-MAX(BA282-AZ282,0)/Inputs!$B$10)*DCF!I$6</f>
        <v>2698.5513238693602</v>
      </c>
      <c r="CI282" s="15">
        <f ca="1">(BB282*DCF!J$10-DCF!J$5*MAX(BB282*DCF!J$10,0)-MAX(BB282-BA282,0)/Inputs!$B$10)*DCF!J$6</f>
        <v>3340.5585556691385</v>
      </c>
      <c r="CJ282" s="15">
        <f ca="1">(BC282*DCF!K$10-DCF!K$5*MAX(BC282*DCF!K$10,0)-MAX(BC282-BB282,0)/Inputs!$B$10)*DCF!K$6</f>
        <v>3863.3136896597221</v>
      </c>
      <c r="CK282" s="15">
        <f ca="1">(BD282*DCF!L$10-DCF!L$5*MAX(BD282*DCF!L$10,0)-MAX(BD282-BC282,0)/Inputs!$B$10)*DCF!L$6</f>
        <v>4641.1165626013972</v>
      </c>
      <c r="CL282" s="15">
        <f ca="1">(BE282*DCF!M$10-DCF!M$5*MAX(BE282*DCF!M$10,0)-MAX(BE282-BD282,0)/Inputs!$B$10)*DCF!M$6</f>
        <v>5063.4589120264427</v>
      </c>
      <c r="CM282" s="15">
        <f ca="1">(BF282*DCF!C$28-DCF!C$5*MAX(BF282*DCF!C$28,0)-MAX(BF282-Inputs!$B$13,0)/Inputs!$B$17)*DCF!C$6</f>
        <v>3717.2789019506322</v>
      </c>
      <c r="CN282" s="15">
        <f ca="1">(BG282*DCF!D$28-DCF!D$5*MAX(BG282*DCF!D$28,0)-MAX(BG282-BF282,0)/Inputs!$B$17)*DCF!D$6</f>
        <v>4478.437856531762</v>
      </c>
      <c r="CO282" s="15">
        <f ca="1">(BH282*DCF!E$28-DCF!E$5*MAX(BH282*DCF!E$28,0)-MAX(BH282-BG282,0)/Inputs!$B$17)*DCF!E$6</f>
        <v>5269.7305648698402</v>
      </c>
      <c r="CP282" s="15">
        <f ca="1">(BI282*DCF!F$28-DCF!F$5*MAX(BI282*DCF!F$28,0)-MAX(BI282-BH282,0)/Inputs!$B$17)*DCF!F$6</f>
        <v>6316.4230412934239</v>
      </c>
      <c r="CQ282" s="15">
        <f ca="1">(BJ282*DCF!G$28-DCF!G$5*MAX(BJ282*DCF!G$28,0)-MAX(BJ282-BI282,0)/Inputs!$B$17)*DCF!G$6</f>
        <v>5681.6569981856865</v>
      </c>
      <c r="CR282" s="15">
        <f ca="1">(BK282*DCF!H$28-DCF!H$5*MAX(BK282*DCF!H$28,0)-MAX(BK282-BJ282,0)/Inputs!$B$17)*DCF!H$6</f>
        <v>6592.9670451177417</v>
      </c>
      <c r="CS282" s="15">
        <f ca="1">(BL282*DCF!I$28-DCF!I$5*MAX(BL282*DCF!I$28,0)-MAX(BL282-BK282,0)/Inputs!$B$17)*DCF!I$6</f>
        <v>8257.66515757665</v>
      </c>
      <c r="CT282" s="15">
        <f ca="1">(BM282*DCF!J$28-DCF!J$5*MAX(BM282*DCF!J$28,0)-MAX(BM282-BL282,0)/Inputs!$B$17)*DCF!J$6</f>
        <v>8636.8931323890047</v>
      </c>
      <c r="CU282" s="15">
        <f ca="1">(BN282*DCF!K$28-DCF!K$5*MAX(BN282*DCF!K$28,0)-MAX(BN282-BM282,0)/Inputs!$B$17)*DCF!K$6</f>
        <v>9234.3899272112467</v>
      </c>
      <c r="CV282" s="15">
        <f ca="1">(BO282*DCF!L$28-DCF!L$5*MAX(BO282*DCF!L$28,0)-MAX(BO282-BN282,0)/Inputs!$B$17)*DCF!L$6</f>
        <v>9041.8089095894502</v>
      </c>
      <c r="CW282" s="15">
        <f ca="1">(BP282*DCF!M$28-DCF!M$5*MAX(BP282*DCF!M$28,0)-MAX(BP282-BO282,0)/Inputs!$B$17)*DCF!M$6</f>
        <v>9289.4248252315338</v>
      </c>
      <c r="CX282" s="15">
        <f ca="1">(BQ282*DCF!C$46-DCF!C$5*MAX(BQ282*DCF!C$46,0)-MAX(BQ282-Inputs!$B$20,0)/Inputs!$B$24)*DCF!C$6</f>
        <v>-1346.1114964487665</v>
      </c>
      <c r="CY282" s="15">
        <f ca="1">(BR282*DCF!D$46-DCF!D$5*MAX(BR282*DCF!D$46,0)-MAX(BR282-BQ282,0)/Inputs!$B$24)*DCF!D$6</f>
        <v>-1096.656791201736</v>
      </c>
      <c r="CZ282" s="15">
        <f ca="1">(BS282*DCF!E$46-DCF!E$5*MAX(BS282*DCF!E$46,0)-MAX(BS282-BR282,0)/Inputs!$B$24)*DCF!E$6</f>
        <v>-4778.3349771136127</v>
      </c>
      <c r="DA282" s="15">
        <f ca="1">(BT282*DCF!F$46-DCF!F$5*MAX(BT282*DCF!F$46,0)-MAX(BT282-BS282,0)/Inputs!$B$24)*DCF!F$6</f>
        <v>-934.91129075151321</v>
      </c>
      <c r="DB282" s="15">
        <f ca="1">(BU282*DCF!G$46-DCF!G$5*MAX(BU282*DCF!G$46,0)-MAX(BU282-BT282,0)/Inputs!$B$24)*DCF!G$6</f>
        <v>-1223.6181619349566</v>
      </c>
      <c r="DC282" s="15">
        <f ca="1">(BV282*DCF!H$46-DCF!H$5*MAX(BV282*DCF!H$46,0)-MAX(BV282-BU282,0)/Inputs!$B$24)*DCF!H$6</f>
        <v>-1854.8728533672631</v>
      </c>
      <c r="DD282" s="15">
        <f ca="1">(BW282*DCF!I$46-DCF!I$5*MAX(BW282*DCF!I$46,0)-MAX(BW282-BV282,0)/Inputs!$B$24)*DCF!I$6</f>
        <v>-4794.8452674892951</v>
      </c>
      <c r="DE282" s="15">
        <f ca="1">(BX282*DCF!J$46-DCF!J$5*MAX(BX282*DCF!J$46,0)-MAX(BX282-BW282,0)/Inputs!$B$24)*DCF!J$6</f>
        <v>-4806.1144168148539</v>
      </c>
      <c r="DF282" s="15">
        <f ca="1">(BY282*DCF!K$46-DCF!K$5*MAX(BY282*DCF!K$46,0)-MAX(BY282-BX282,0)/Inputs!$B$24)*DCF!K$6</f>
        <v>-1368.7088706359814</v>
      </c>
      <c r="DG282" s="15">
        <f ca="1">(BZ282*DCF!L$46-DCF!L$5*MAX(BZ282*DCF!L$46,0)-MAX(BZ282-BY282,0)/Inputs!$B$24)*DCF!L$6</f>
        <v>855.05121412398194</v>
      </c>
      <c r="DH282" s="15">
        <f ca="1">(CA282*DCF!M$46-DCF!M$5*MAX(CA282*DCF!M$46,0)-MAX(CA282-BZ282,0)/Inputs!$B$24)*DCF!M$6</f>
        <v>6806.2226376536628</v>
      </c>
      <c r="DI282" s="15">
        <f ca="1">SUM(CB282:CL282)+BE282*DCF!M$10*(1+Inputs!$B$30)*(1-Inputs!$B$33)*(1-Inputs!$B$30/Inputs!$B$31)/(Inputs!$B$29-Inputs!$B$30)*DCF!M$6</f>
        <v>140386.29662412024</v>
      </c>
      <c r="DJ282" s="15">
        <f ca="1">SUM(CM282:CW282)+BP282*DCF!M$28*(1+Inputs!$B$30)*(1-Inputs!$B$33)*(1-Inputs!$B$30/Inputs!$B$31)/(Inputs!$B$29-Inputs!$B$30)*DCF!M$6</f>
        <v>274598.20418766176</v>
      </c>
      <c r="DK282" s="15">
        <f ca="1">SUM(CX282:DH282)+CA282*DCF!M$46*(1+Inputs!$B$30)*(1-Inputs!$B$33)*(1-Inputs!$B$30/Inputs!$B$31)/(Inputs!$B$29-Inputs!$B$30)*DCF!M$6</f>
        <v>243324.41575433122</v>
      </c>
      <c r="DM282" s="15">
        <f ca="1">DI282+DJ282+DK282+Inputs!$B$34+Inputs!$B$36-Inputs!$B$35</f>
        <v>735159.91656611324</v>
      </c>
    </row>
    <row r="283" spans="1:117" x14ac:dyDescent="0.75">
      <c r="A283" s="11">
        <v>270</v>
      </c>
      <c r="C283" s="23">
        <f t="shared" ca="1" si="176"/>
        <v>-0.2993663885239608</v>
      </c>
      <c r="D283" s="23">
        <f t="shared" ca="1" si="176"/>
        <v>-0.44620958261189414</v>
      </c>
      <c r="E283" s="23">
        <f t="shared" ca="1" si="176"/>
        <v>0.3441619510688243</v>
      </c>
      <c r="F283" s="23">
        <f t="shared" ca="1" si="176"/>
        <v>-1.3096338709443516</v>
      </c>
      <c r="G283" s="23">
        <f t="shared" ca="1" si="176"/>
        <v>-1.3870449066971633</v>
      </c>
      <c r="H283" s="23">
        <f t="shared" ca="1" si="176"/>
        <v>-0.14380169459056436</v>
      </c>
      <c r="I283" s="23">
        <f t="shared" ca="1" si="176"/>
        <v>0.85198680871927679</v>
      </c>
      <c r="J283" s="23">
        <f t="shared" ca="1" si="176"/>
        <v>-0.83730634299734452</v>
      </c>
      <c r="K283" s="23">
        <f t="shared" ca="1" si="176"/>
        <v>1.608266966084934</v>
      </c>
      <c r="L283" s="23">
        <f t="shared" ca="1" si="176"/>
        <v>-0.50665197150459651</v>
      </c>
      <c r="M283" s="23">
        <f t="shared" ca="1" si="176"/>
        <v>-4.9914367954188264E-2</v>
      </c>
      <c r="N283" s="23">
        <f ca="1">SQRT(Inputs!$B$38)*C283+SQRT(1-Inputs!$B$38)*_xlfn.NORM.S.INV(RAND())</f>
        <v>0.79294280848058396</v>
      </c>
      <c r="O283" s="23">
        <f ca="1">SQRT(Inputs!$B$38)*D283+SQRT(1-Inputs!$B$38)*_xlfn.NORM.S.INV(RAND())</f>
        <v>-0.27346987233075337</v>
      </c>
      <c r="P283" s="23">
        <f ca="1">SQRT(Inputs!$B$38)*E283+SQRT(1-Inputs!$B$38)*_xlfn.NORM.S.INV(RAND())</f>
        <v>-0.29280017406760728</v>
      </c>
      <c r="Q283" s="23">
        <f ca="1">SQRT(Inputs!$B$38)*F283+SQRT(1-Inputs!$B$38)*_xlfn.NORM.S.INV(RAND())</f>
        <v>-3.4518856564238809E-2</v>
      </c>
      <c r="R283" s="23">
        <f ca="1">SQRT(Inputs!$B$38)*G283+SQRT(1-Inputs!$B$38)*_xlfn.NORM.S.INV(RAND())</f>
        <v>-1.447970262954402</v>
      </c>
      <c r="S283" s="23">
        <f ca="1">SQRT(Inputs!$B$38)*H283+SQRT(1-Inputs!$B$38)*_xlfn.NORM.S.INV(RAND())</f>
        <v>-7.5568528957643225E-2</v>
      </c>
      <c r="T283" s="23">
        <f ca="1">SQRT(Inputs!$B$38)*I283+SQRT(1-Inputs!$B$38)*_xlfn.NORM.S.INV(RAND())</f>
        <v>1.0503258386268934</v>
      </c>
      <c r="U283" s="23">
        <f ca="1">SQRT(Inputs!$B$38)*J283+SQRT(1-Inputs!$B$38)*_xlfn.NORM.S.INV(RAND())</f>
        <v>-0.94480546300257784</v>
      </c>
      <c r="V283" s="23">
        <f ca="1">SQRT(Inputs!$B$38)*K283+SQRT(1-Inputs!$B$38)*_xlfn.NORM.S.INV(RAND())</f>
        <v>-0.33620219090125625</v>
      </c>
      <c r="W283" s="23">
        <f ca="1">SQRT(Inputs!$B$38)*L283+SQRT(1-Inputs!$B$38)*_xlfn.NORM.S.INV(RAND())</f>
        <v>-9.8824194686564421E-2</v>
      </c>
      <c r="X283" s="23">
        <f ca="1">SQRT(Inputs!$B$38)*M283+SQRT(1-Inputs!$B$38)*_xlfn.NORM.S.INV(RAND())</f>
        <v>-8.1032991103865304E-2</v>
      </c>
      <c r="Y283" s="23">
        <f ca="1">SQRT(Inputs!$B$38)*C283+SQRT(1-Inputs!$B$38)*_xlfn.NORM.S.INV(RAND())</f>
        <v>1.2662693847521391</v>
      </c>
      <c r="Z283" s="23">
        <f ca="1">SQRT(Inputs!$B$38)*D283+SQRT(1-Inputs!$B$38)*_xlfn.NORM.S.INV(RAND())</f>
        <v>-1.3539815999645661</v>
      </c>
      <c r="AA283" s="23">
        <f ca="1">SQRT(Inputs!$B$38)*E283+SQRT(1-Inputs!$B$38)*_xlfn.NORM.S.INV(RAND())</f>
        <v>0.18839775509029819</v>
      </c>
      <c r="AB283" s="23">
        <f ca="1">SQRT(Inputs!$B$38)*F283+SQRT(1-Inputs!$B$38)*_xlfn.NORM.S.INV(RAND())</f>
        <v>0.44383295664689459</v>
      </c>
      <c r="AC283" s="23">
        <f ca="1">SQRT(Inputs!$B$38)*G283+SQRT(1-Inputs!$B$38)*_xlfn.NORM.S.INV(RAND())</f>
        <v>-0.78081315184169131</v>
      </c>
      <c r="AD283" s="23">
        <f ca="1">SQRT(Inputs!$B$38)*H283+SQRT(1-Inputs!$B$38)*_xlfn.NORM.S.INV(RAND())</f>
        <v>0.82905658017771788</v>
      </c>
      <c r="AE283" s="23">
        <f ca="1">SQRT(Inputs!$B$38)*I283+SQRT(1-Inputs!$B$38)*_xlfn.NORM.S.INV(RAND())</f>
        <v>0.20924176738115391</v>
      </c>
      <c r="AF283" s="23">
        <f ca="1">SQRT(Inputs!$B$38)*J283+SQRT(1-Inputs!$B$38)*_xlfn.NORM.S.INV(RAND())</f>
        <v>-1.6880942242229946</v>
      </c>
      <c r="AG283" s="23">
        <f ca="1">SQRT(Inputs!$B$38)*K283+SQRT(1-Inputs!$B$38)*_xlfn.NORM.S.INV(RAND())</f>
        <v>0.59409883409797737</v>
      </c>
      <c r="AH283" s="23">
        <f ca="1">SQRT(Inputs!$B$38)*L283+SQRT(1-Inputs!$B$38)*_xlfn.NORM.S.INV(RAND())</f>
        <v>1.0246873333624236</v>
      </c>
      <c r="AI283" s="23">
        <f ca="1">SQRT(Inputs!$B$38)*M283+SQRT(1-Inputs!$B$38)*_xlfn.NORM.S.INV(RAND())</f>
        <v>0.1625046588764997</v>
      </c>
      <c r="AJ283" s="23">
        <f ca="1">SQRT(Inputs!$B$38)*C283+SQRT(1-Inputs!$B$38)*_xlfn.NORM.S.INV(RAND())</f>
        <v>1.04425273012748</v>
      </c>
      <c r="AK283" s="23">
        <f ca="1">SQRT(Inputs!$B$38)*D283+SQRT(1-Inputs!$B$38)*_xlfn.NORM.S.INV(RAND())</f>
        <v>-0.26974843288219513</v>
      </c>
      <c r="AL283" s="23">
        <f ca="1">SQRT(Inputs!$B$38)*E283+SQRT(1-Inputs!$B$38)*_xlfn.NORM.S.INV(RAND())</f>
        <v>-0.47618046660856461</v>
      </c>
      <c r="AM283" s="23">
        <f ca="1">SQRT(Inputs!$B$38)*F283+SQRT(1-Inputs!$B$38)*_xlfn.NORM.S.INV(RAND())</f>
        <v>-1.2821175248902998</v>
      </c>
      <c r="AN283" s="23">
        <f ca="1">SQRT(Inputs!$B$38)*G283+SQRT(1-Inputs!$B$38)*_xlfn.NORM.S.INV(RAND())</f>
        <v>-0.38267575591323411</v>
      </c>
      <c r="AO283" s="23">
        <f ca="1">SQRT(Inputs!$B$38)*H283+SQRT(1-Inputs!$B$38)*_xlfn.NORM.S.INV(RAND())</f>
        <v>-0.6000559995273731</v>
      </c>
      <c r="AP283" s="23">
        <f ca="1">SQRT(Inputs!$B$38)*I283+SQRT(1-Inputs!$B$38)*_xlfn.NORM.S.INV(RAND())</f>
        <v>0.12867417264532294</v>
      </c>
      <c r="AQ283" s="23">
        <f ca="1">SQRT(Inputs!$B$38)*J283+SQRT(1-Inputs!$B$38)*_xlfn.NORM.S.INV(RAND())</f>
        <v>-0.8499543771641298</v>
      </c>
      <c r="AR283" s="23">
        <f ca="1">SQRT(Inputs!$B$38)*K283+SQRT(1-Inputs!$B$38)*_xlfn.NORM.S.INV(RAND())</f>
        <v>1.3573754030575156</v>
      </c>
      <c r="AS283" s="23">
        <f ca="1">SQRT(Inputs!$B$38)*L283+SQRT(1-Inputs!$B$38)*_xlfn.NORM.S.INV(RAND())</f>
        <v>-1.0781745571194312</v>
      </c>
      <c r="AT283" s="23">
        <f ca="1">SQRT(Inputs!$B$38)*M283+SQRT(1-Inputs!$B$38)*_xlfn.NORM.S.INV(RAND())</f>
        <v>-0.99973382305279312</v>
      </c>
      <c r="AU283" s="15">
        <f ca="1">Inputs!$B$6*EXP($B$8-0.5*C$5^2+C$5*N283)</f>
        <v>5641.8567829093718</v>
      </c>
      <c r="AV283" s="15">
        <f t="shared" ca="1" si="146"/>
        <v>6596.8171750311421</v>
      </c>
      <c r="AW283" s="15">
        <f t="shared" ca="1" si="147"/>
        <v>7732.1710329160669</v>
      </c>
      <c r="AX283" s="15">
        <f t="shared" ca="1" si="148"/>
        <v>9399.5809948981223</v>
      </c>
      <c r="AY283" s="15">
        <f t="shared" ca="1" si="149"/>
        <v>9700.0594876522209</v>
      </c>
      <c r="AZ283" s="15">
        <f t="shared" ca="1" si="150"/>
        <v>11765.122085960136</v>
      </c>
      <c r="BA283" s="15">
        <f t="shared" ca="1" si="151"/>
        <v>16070.43813603474</v>
      </c>
      <c r="BB283" s="15">
        <f t="shared" ca="1" si="152"/>
        <v>17898.104567281847</v>
      </c>
      <c r="BC283" s="15">
        <f t="shared" ca="1" si="153"/>
        <v>21220.640879056285</v>
      </c>
      <c r="BD283" s="15">
        <f t="shared" ca="1" si="154"/>
        <v>25758.090846141611</v>
      </c>
      <c r="BE283" s="15">
        <f t="shared" ca="1" si="155"/>
        <v>31331.141845349357</v>
      </c>
      <c r="BF283" s="15">
        <f ca="1">Inputs!$B$13*EXP($B$9-0.5*C$6^2+C$6*Y283)</f>
        <v>17777.772359077448</v>
      </c>
      <c r="BG283" s="15">
        <f t="shared" ca="1" si="156"/>
        <v>16970.088846187293</v>
      </c>
      <c r="BH283" s="15">
        <f t="shared" ca="1" si="157"/>
        <v>21392.444728394348</v>
      </c>
      <c r="BI283" s="15">
        <f t="shared" ca="1" si="158"/>
        <v>28039.084583430114</v>
      </c>
      <c r="BJ283" s="15">
        <f t="shared" ca="1" si="159"/>
        <v>30715.038599485473</v>
      </c>
      <c r="BK283" s="15">
        <f t="shared" ca="1" si="160"/>
        <v>42201.175092291356</v>
      </c>
      <c r="BL283" s="15">
        <f t="shared" ca="1" si="161"/>
        <v>53263.949090367074</v>
      </c>
      <c r="BM283" s="15">
        <f t="shared" ca="1" si="162"/>
        <v>53086.798777191711</v>
      </c>
      <c r="BN283" s="15">
        <f t="shared" ca="1" si="163"/>
        <v>70107.865351699089</v>
      </c>
      <c r="BO283" s="15">
        <f t="shared" ca="1" si="164"/>
        <v>97171.908329968952</v>
      </c>
      <c r="BP283" s="15">
        <f t="shared" ca="1" si="165"/>
        <v>121822.7947940078</v>
      </c>
      <c r="BQ283" s="15">
        <f ca="1">Inputs!$B$20*EXP($B$10-0.5*C$7^2+C$7*AJ283)</f>
        <v>6212.4278163029003</v>
      </c>
      <c r="BR283" s="15">
        <f t="shared" ca="1" si="166"/>
        <v>7737.4067044965859</v>
      </c>
      <c r="BS283" s="15">
        <f t="shared" ca="1" si="167"/>
        <v>9241.2158273230161</v>
      </c>
      <c r="BT283" s="15">
        <f t="shared" ca="1" si="168"/>
        <v>9102.3593078439426</v>
      </c>
      <c r="BU283" s="15">
        <f t="shared" ca="1" si="169"/>
        <v>11499.148499003459</v>
      </c>
      <c r="BV283" s="15">
        <f t="shared" ca="1" si="170"/>
        <v>13975.580715540027</v>
      </c>
      <c r="BW283" s="15">
        <f t="shared" ca="1" si="171"/>
        <v>20040.549837045357</v>
      </c>
      <c r="BX283" s="15">
        <f t="shared" ca="1" si="172"/>
        <v>23638.552531467114</v>
      </c>
      <c r="BY283" s="15">
        <f t="shared" ca="1" si="173"/>
        <v>42943.526207762923</v>
      </c>
      <c r="BZ283" s="15">
        <f t="shared" ca="1" si="174"/>
        <v>49421.896437477029</v>
      </c>
      <c r="CA283" s="15">
        <f t="shared" ca="1" si="175"/>
        <v>58122.993858492075</v>
      </c>
      <c r="CB283" s="15">
        <f ca="1">(AU283*DCF!C$10-DCF!C$5*MAX(AU283*DCF!C$10,0)-MAX(AU283-Inputs!$B$6,0)/Inputs!$B$10)*DCF!C$6</f>
        <v>1038.2285106589811</v>
      </c>
      <c r="CC283" s="15">
        <f ca="1">(AV283*DCF!D$10-DCF!D$5*MAX(AV283*DCF!D$10,0)-MAX(AV283-AU283,0)/Inputs!$B$10)*DCF!D$6</f>
        <v>1375.0873959145422</v>
      </c>
      <c r="CD283" s="15">
        <f ca="1">(AW283*DCF!E$10-DCF!E$5*MAX(AW283*DCF!E$10,0)-MAX(AW283-AV283,0)/Inputs!$B$10)*DCF!E$6</f>
        <v>1529.5064999933786</v>
      </c>
      <c r="CE283" s="15">
        <f ca="1">(AX283*DCF!F$10-DCF!F$5*MAX(AX283*DCF!F$10,0)-MAX(AX283-AW283,0)/Inputs!$B$10)*DCF!F$6</f>
        <v>1704.9668780845141</v>
      </c>
      <c r="CF283" s="15">
        <f ca="1">(AY283*DCF!G$10-DCF!G$5*MAX(AY283*DCF!G$10,0)-MAX(AY283-AX283,0)/Inputs!$B$10)*DCF!G$6</f>
        <v>1940.8416281185291</v>
      </c>
      <c r="CG283" s="15">
        <f ca="1">(AZ283*DCF!H$10-DCF!H$5*MAX(AZ283*DCF!H$10,0)-MAX(AZ283-AY283,0)/Inputs!$B$10)*DCF!H$6</f>
        <v>1917.5180064269218</v>
      </c>
      <c r="CH283" s="15">
        <f ca="1">(BA283*DCF!I$10-DCF!I$5*MAX(BA283*DCF!I$10,0)-MAX(BA283-AZ283,0)/Inputs!$B$10)*DCF!I$6</f>
        <v>2229.2601192332691</v>
      </c>
      <c r="CI283" s="15">
        <f ca="1">(BB283*DCF!J$10-DCF!J$5*MAX(BB283*DCF!J$10,0)-MAX(BB283-BA283,0)/Inputs!$B$10)*DCF!J$6</f>
        <v>2794.403543023283</v>
      </c>
      <c r="CJ283" s="15">
        <f ca="1">(BC283*DCF!K$10-DCF!K$5*MAX(BC283*DCF!K$10,0)-MAX(BC283-BB283,0)/Inputs!$B$10)*DCF!K$6</f>
        <v>2951.0778707226336</v>
      </c>
      <c r="CK283" s="15">
        <f ca="1">(BD283*DCF!L$10-DCF!L$5*MAX(BD283*DCF!L$10,0)-MAX(BD283-BC283,0)/Inputs!$B$10)*DCF!L$6</f>
        <v>3298.0441661482178</v>
      </c>
      <c r="CL283" s="15">
        <f ca="1">(BE283*DCF!M$10-DCF!M$5*MAX(BE283*DCF!M$10,0)-MAX(BE283-BD283,0)/Inputs!$B$10)*DCF!M$6</f>
        <v>3755.4688634377958</v>
      </c>
      <c r="CM283" s="15">
        <f ca="1">(BF283*DCF!C$28-DCF!C$5*MAX(BF283*DCF!C$28,0)-MAX(BF283-Inputs!$B$13,0)/Inputs!$B$17)*DCF!C$6</f>
        <v>3949.7305837957601</v>
      </c>
      <c r="CN283" s="15">
        <f ca="1">(BG283*DCF!D$28-DCF!D$5*MAX(BG283*DCF!D$28,0)-MAX(BG283-BF283,0)/Inputs!$B$17)*DCF!D$6</f>
        <v>4998.0825601133902</v>
      </c>
      <c r="CO283" s="15">
        <f ca="1">(BH283*DCF!E$28-DCF!E$5*MAX(BH283*DCF!E$28,0)-MAX(BH283-BG283,0)/Inputs!$B$17)*DCF!E$6</f>
        <v>5187.1357988213149</v>
      </c>
      <c r="CP283" s="15">
        <f ca="1">(BI283*DCF!F$28-DCF!F$5*MAX(BI283*DCF!F$28,0)-MAX(BI283-BH283,0)/Inputs!$B$17)*DCF!F$6</f>
        <v>6401.7470469639284</v>
      </c>
      <c r="CQ283" s="15">
        <f ca="1">(BJ283*DCF!G$28-DCF!G$5*MAX(BJ283*DCF!G$28,0)-MAX(BJ283-BI283,0)/Inputs!$B$17)*DCF!G$6</f>
        <v>7519.1807686602097</v>
      </c>
      <c r="CR283" s="15">
        <f ca="1">(BK283*DCF!H$28-DCF!H$5*MAX(BK283*DCF!H$28,0)-MAX(BK283-BJ283,0)/Inputs!$B$17)*DCF!H$6</f>
        <v>8652.192925210833</v>
      </c>
      <c r="CS283" s="15">
        <f ca="1">(BL283*DCF!I$28-DCF!I$5*MAX(BL283*DCF!I$28,0)-MAX(BL283-BK283,0)/Inputs!$B$17)*DCF!I$6</f>
        <v>10937.33217372384</v>
      </c>
      <c r="CT283" s="15">
        <f ca="1">(BM283*DCF!J$28-DCF!J$5*MAX(BM283*DCF!J$28,0)-MAX(BM283-BL283,0)/Inputs!$B$17)*DCF!J$6</f>
        <v>11842.763203385704</v>
      </c>
      <c r="CU283" s="15">
        <f ca="1">(BN283*DCF!K$28-DCF!K$5*MAX(BN283*DCF!K$28,0)-MAX(BN283-BM283,0)/Inputs!$B$17)*DCF!K$6</f>
        <v>12720.75172783067</v>
      </c>
      <c r="CV283" s="15">
        <f ca="1">(BO283*DCF!L$28-DCF!L$5*MAX(BO283*DCF!L$28,0)-MAX(BO283-BN283,0)/Inputs!$B$17)*DCF!L$6</f>
        <v>16325.493746006943</v>
      </c>
      <c r="CW283" s="15">
        <f ca="1">(BP283*DCF!M$28-DCF!M$5*MAX(BP283*DCF!M$28,0)-MAX(BP283-BO283,0)/Inputs!$B$17)*DCF!M$6</f>
        <v>20344.31903485057</v>
      </c>
      <c r="CX283" s="15">
        <f ca="1">(BQ283*DCF!C$46-DCF!C$5*MAX(BQ283*DCF!C$46,0)-MAX(BQ283-Inputs!$B$20,0)/Inputs!$B$24)*DCF!C$6</f>
        <v>-2825.700565567829</v>
      </c>
      <c r="CY283" s="15">
        <f ca="1">(BR283*DCF!D$46-DCF!D$5*MAX(BR283*DCF!D$46,0)-MAX(BR283-BQ283,0)/Inputs!$B$24)*DCF!D$6</f>
        <v>-1971.2907189188995</v>
      </c>
      <c r="CZ283" s="15">
        <f ca="1">(BS283*DCF!E$46-DCF!E$5*MAX(BS283*DCF!E$46,0)-MAX(BS283-BR283,0)/Inputs!$B$24)*DCF!E$6</f>
        <v>-1685.5500187527148</v>
      </c>
      <c r="DA283" s="15">
        <f ca="1">(BT283*DCF!F$46-DCF!F$5*MAX(BT283*DCF!F$46,0)-MAX(BT283-BS283,0)/Inputs!$B$24)*DCF!F$6</f>
        <v>-662.89135430278077</v>
      </c>
      <c r="DB283" s="15">
        <f ca="1">(BU283*DCF!G$46-DCF!G$5*MAX(BU283*DCF!G$46,0)-MAX(BU283-BT283,0)/Inputs!$B$24)*DCF!G$6</f>
        <v>-1193.0411650969586</v>
      </c>
      <c r="DC283" s="15">
        <f ca="1">(BV283*DCF!H$46-DCF!H$5*MAX(BV283*DCF!H$46,0)-MAX(BV283-BU283,0)/Inputs!$B$24)*DCF!H$6</f>
        <v>-769.53613793680381</v>
      </c>
      <c r="DD283" s="15">
        <f ca="1">(BW283*DCF!I$46-DCF!I$5*MAX(BW283*DCF!I$46,0)-MAX(BW283-BV283,0)/Inputs!$B$24)*DCF!I$6</f>
        <v>-1278.17374250785</v>
      </c>
      <c r="DE283" s="15">
        <f ca="1">(BX283*DCF!J$46-DCF!J$5*MAX(BX283*DCF!J$46,0)-MAX(BX283-BW283,0)/Inputs!$B$24)*DCF!J$6</f>
        <v>37.440359554763617</v>
      </c>
      <c r="DF283" s="15">
        <f ca="1">(BY283*DCF!K$46-DCF!K$5*MAX(BY283*DCF!K$46,0)-MAX(BY283-BX283,0)/Inputs!$B$24)*DCF!K$6</f>
        <v>-2276.126898337247</v>
      </c>
      <c r="DG283" s="15">
        <f ca="1">(BZ283*DCF!L$46-DCF!L$5*MAX(BZ283*DCF!L$46,0)-MAX(BZ283-BY283,0)/Inputs!$B$24)*DCF!L$6</f>
        <v>1950.2306979799166</v>
      </c>
      <c r="DH283" s="15">
        <f ca="1">(CA283*DCF!M$46-DCF!M$5*MAX(CA283*DCF!M$46,0)-MAX(CA283-BZ283,0)/Inputs!$B$24)*DCF!M$6</f>
        <v>2737.5962045904539</v>
      </c>
      <c r="DI283" s="15">
        <f ca="1">SUM(CB283:CL283)+BE283*DCF!M$10*(1+Inputs!$B$30)*(1-Inputs!$B$33)*(1-Inputs!$B$30/Inputs!$B$31)/(Inputs!$B$29-Inputs!$B$30)*DCF!M$6</f>
        <v>111729.38554882869</v>
      </c>
      <c r="DJ283" s="15">
        <f ca="1">SUM(CM283:CW283)+BP283*DCF!M$28*(1+Inputs!$B$30)*(1-Inputs!$B$33)*(1-Inputs!$B$30/Inputs!$B$31)/(Inputs!$B$29-Inputs!$B$30)*DCF!M$6</f>
        <v>560924.66137124645</v>
      </c>
      <c r="DK283" s="15">
        <f ca="1">SUM(CX283:DH283)+CA283*DCF!M$46*(1+Inputs!$B$30)*(1-Inputs!$B$33)*(1-Inputs!$B$30/Inputs!$B$31)/(Inputs!$B$29-Inputs!$B$30)*DCF!M$6</f>
        <v>81927.990274708689</v>
      </c>
      <c r="DM283" s="15">
        <f ca="1">DI283+DJ283+DK283+Inputs!$B$34+Inputs!$B$36-Inputs!$B$35</f>
        <v>831433.0371947838</v>
      </c>
    </row>
    <row r="284" spans="1:117" x14ac:dyDescent="0.75">
      <c r="A284" s="11">
        <v>271</v>
      </c>
      <c r="C284" s="23">
        <f t="shared" ref="C284:M293" ca="1" si="177">_xlfn.NORM.S.INV(RAND())</f>
        <v>-4.0068737818115532E-3</v>
      </c>
      <c r="D284" s="23">
        <f t="shared" ca="1" si="177"/>
        <v>7.183923022160707E-2</v>
      </c>
      <c r="E284" s="23">
        <f t="shared" ca="1" si="177"/>
        <v>-0.22665113547880625</v>
      </c>
      <c r="F284" s="23">
        <f t="shared" ca="1" si="177"/>
        <v>2.1458355891516887</v>
      </c>
      <c r="G284" s="23">
        <f t="shared" ca="1" si="177"/>
        <v>-6.8783014669696177E-2</v>
      </c>
      <c r="H284" s="23">
        <f t="shared" ca="1" si="177"/>
        <v>-0.77939478358494108</v>
      </c>
      <c r="I284" s="23">
        <f t="shared" ca="1" si="177"/>
        <v>0.42353315912900164</v>
      </c>
      <c r="J284" s="23">
        <f t="shared" ca="1" si="177"/>
        <v>-0.90952499515429852</v>
      </c>
      <c r="K284" s="23">
        <f t="shared" ca="1" si="177"/>
        <v>0.8064490878201267</v>
      </c>
      <c r="L284" s="23">
        <f t="shared" ca="1" si="177"/>
        <v>-6.9326705707740799E-2</v>
      </c>
      <c r="M284" s="23">
        <f t="shared" ca="1" si="177"/>
        <v>-0.53351660992196637</v>
      </c>
      <c r="N284" s="23">
        <f ca="1">SQRT(Inputs!$B$38)*C284+SQRT(1-Inputs!$B$38)*_xlfn.NORM.S.INV(RAND())</f>
        <v>-0.38962843561386773</v>
      </c>
      <c r="O284" s="23">
        <f ca="1">SQRT(Inputs!$B$38)*D284+SQRT(1-Inputs!$B$38)*_xlfn.NORM.S.INV(RAND())</f>
        <v>0.59340092751913387</v>
      </c>
      <c r="P284" s="23">
        <f ca="1">SQRT(Inputs!$B$38)*E284+SQRT(1-Inputs!$B$38)*_xlfn.NORM.S.INV(RAND())</f>
        <v>-0.51407821406779164</v>
      </c>
      <c r="Q284" s="23">
        <f ca="1">SQRT(Inputs!$B$38)*F284+SQRT(1-Inputs!$B$38)*_xlfn.NORM.S.INV(RAND())</f>
        <v>-0.12667708386612353</v>
      </c>
      <c r="R284" s="23">
        <f ca="1">SQRT(Inputs!$B$38)*G284+SQRT(1-Inputs!$B$38)*_xlfn.NORM.S.INV(RAND())</f>
        <v>-0.50265689455014273</v>
      </c>
      <c r="S284" s="23">
        <f ca="1">SQRT(Inputs!$B$38)*H284+SQRT(1-Inputs!$B$38)*_xlfn.NORM.S.INV(RAND())</f>
        <v>-0.68263011737771973</v>
      </c>
      <c r="T284" s="23">
        <f ca="1">SQRT(Inputs!$B$38)*I284+SQRT(1-Inputs!$B$38)*_xlfn.NORM.S.INV(RAND())</f>
        <v>-0.30187844640926986</v>
      </c>
      <c r="U284" s="23">
        <f ca="1">SQRT(Inputs!$B$38)*J284+SQRT(1-Inputs!$B$38)*_xlfn.NORM.S.INV(RAND())</f>
        <v>0.3070226307010227</v>
      </c>
      <c r="V284" s="23">
        <f ca="1">SQRT(Inputs!$B$38)*K284+SQRT(1-Inputs!$B$38)*_xlfn.NORM.S.INV(RAND())</f>
        <v>-0.49805353172656164</v>
      </c>
      <c r="W284" s="23">
        <f ca="1">SQRT(Inputs!$B$38)*L284+SQRT(1-Inputs!$B$38)*_xlfn.NORM.S.INV(RAND())</f>
        <v>0.22377541369975895</v>
      </c>
      <c r="X284" s="23">
        <f ca="1">SQRT(Inputs!$B$38)*M284+SQRT(1-Inputs!$B$38)*_xlfn.NORM.S.INV(RAND())</f>
        <v>0.70880786299321286</v>
      </c>
      <c r="Y284" s="23">
        <f ca="1">SQRT(Inputs!$B$38)*C284+SQRT(1-Inputs!$B$38)*_xlfn.NORM.S.INV(RAND())</f>
        <v>0.41554599754776572</v>
      </c>
      <c r="Z284" s="23">
        <f ca="1">SQRT(Inputs!$B$38)*D284+SQRT(1-Inputs!$B$38)*_xlfn.NORM.S.INV(RAND())</f>
        <v>3.9910996478426927E-2</v>
      </c>
      <c r="AA284" s="23">
        <f ca="1">SQRT(Inputs!$B$38)*E284+SQRT(1-Inputs!$B$38)*_xlfn.NORM.S.INV(RAND())</f>
        <v>1.2141617355908092</v>
      </c>
      <c r="AB284" s="23">
        <f ca="1">SQRT(Inputs!$B$38)*F284+SQRT(1-Inputs!$B$38)*_xlfn.NORM.S.INV(RAND())</f>
        <v>1.2022824765435485</v>
      </c>
      <c r="AC284" s="23">
        <f ca="1">SQRT(Inputs!$B$38)*G284+SQRT(1-Inputs!$B$38)*_xlfn.NORM.S.INV(RAND())</f>
        <v>0.2352767216354299</v>
      </c>
      <c r="AD284" s="23">
        <f ca="1">SQRT(Inputs!$B$38)*H284+SQRT(1-Inputs!$B$38)*_xlfn.NORM.S.INV(RAND())</f>
        <v>-1.7150865173516827</v>
      </c>
      <c r="AE284" s="23">
        <f ca="1">SQRT(Inputs!$B$38)*I284+SQRT(1-Inputs!$B$38)*_xlfn.NORM.S.INV(RAND())</f>
        <v>0.53761753545318713</v>
      </c>
      <c r="AF284" s="23">
        <f ca="1">SQRT(Inputs!$B$38)*J284+SQRT(1-Inputs!$B$38)*_xlfn.NORM.S.INV(RAND())</f>
        <v>3.9222213222201152E-2</v>
      </c>
      <c r="AG284" s="23">
        <f ca="1">SQRT(Inputs!$B$38)*K284+SQRT(1-Inputs!$B$38)*_xlfn.NORM.S.INV(RAND())</f>
        <v>-0.42541893874340064</v>
      </c>
      <c r="AH284" s="23">
        <f ca="1">SQRT(Inputs!$B$38)*L284+SQRT(1-Inputs!$B$38)*_xlfn.NORM.S.INV(RAND())</f>
        <v>0.30787923226819136</v>
      </c>
      <c r="AI284" s="23">
        <f ca="1">SQRT(Inputs!$B$38)*M284+SQRT(1-Inputs!$B$38)*_xlfn.NORM.S.INV(RAND())</f>
        <v>-2.7494829162091361</v>
      </c>
      <c r="AJ284" s="23">
        <f ca="1">SQRT(Inputs!$B$38)*C284+SQRT(1-Inputs!$B$38)*_xlfn.NORM.S.INV(RAND())</f>
        <v>-0.75098103806811289</v>
      </c>
      <c r="AK284" s="23">
        <f ca="1">SQRT(Inputs!$B$38)*D284+SQRT(1-Inputs!$B$38)*_xlfn.NORM.S.INV(RAND())</f>
        <v>0.8137659370449285</v>
      </c>
      <c r="AL284" s="23">
        <f ca="1">SQRT(Inputs!$B$38)*E284+SQRT(1-Inputs!$B$38)*_xlfn.NORM.S.INV(RAND())</f>
        <v>0.25307556426266165</v>
      </c>
      <c r="AM284" s="23">
        <f ca="1">SQRT(Inputs!$B$38)*F284+SQRT(1-Inputs!$B$38)*_xlfn.NORM.S.INV(RAND())</f>
        <v>2.044206369878633</v>
      </c>
      <c r="AN284" s="23">
        <f ca="1">SQRT(Inputs!$B$38)*G284+SQRT(1-Inputs!$B$38)*_xlfn.NORM.S.INV(RAND())</f>
        <v>0.41276979596986996</v>
      </c>
      <c r="AO284" s="23">
        <f ca="1">SQRT(Inputs!$B$38)*H284+SQRT(1-Inputs!$B$38)*_xlfn.NORM.S.INV(RAND())</f>
        <v>-0.98958711171353819</v>
      </c>
      <c r="AP284" s="23">
        <f ca="1">SQRT(Inputs!$B$38)*I284+SQRT(1-Inputs!$B$38)*_xlfn.NORM.S.INV(RAND())</f>
        <v>-0.252655003491837</v>
      </c>
      <c r="AQ284" s="23">
        <f ca="1">SQRT(Inputs!$B$38)*J284+SQRT(1-Inputs!$B$38)*_xlfn.NORM.S.INV(RAND())</f>
        <v>-0.81256837786639946</v>
      </c>
      <c r="AR284" s="23">
        <f ca="1">SQRT(Inputs!$B$38)*K284+SQRT(1-Inputs!$B$38)*_xlfn.NORM.S.INV(RAND())</f>
        <v>0.72753008898545624</v>
      </c>
      <c r="AS284" s="23">
        <f ca="1">SQRT(Inputs!$B$38)*L284+SQRT(1-Inputs!$B$38)*_xlfn.NORM.S.INV(RAND())</f>
        <v>0.30783295381351977</v>
      </c>
      <c r="AT284" s="23">
        <f ca="1">SQRT(Inputs!$B$38)*M284+SQRT(1-Inputs!$B$38)*_xlfn.NORM.S.INV(RAND())</f>
        <v>1.2341131279964297</v>
      </c>
      <c r="AU284" s="15">
        <f ca="1">Inputs!$B$6*EXP($B$8-0.5*C$5^2+C$5*N284)</f>
        <v>4658.934547431837</v>
      </c>
      <c r="AV284" s="15">
        <f t="shared" ca="1" si="146"/>
        <v>6188.0412195076397</v>
      </c>
      <c r="AW284" s="15">
        <f t="shared" ca="1" si="147"/>
        <v>7039.764719643309</v>
      </c>
      <c r="AX284" s="15">
        <f t="shared" ca="1" si="148"/>
        <v>8459.8935168002645</v>
      </c>
      <c r="AY284" s="15">
        <f t="shared" ca="1" si="149"/>
        <v>9749.3897828932913</v>
      </c>
      <c r="AZ284" s="15">
        <f t="shared" ca="1" si="150"/>
        <v>11060.307591473926</v>
      </c>
      <c r="BA284" s="15">
        <f t="shared" ca="1" si="151"/>
        <v>13114.041958592994</v>
      </c>
      <c r="BB284" s="15">
        <f t="shared" ca="1" si="152"/>
        <v>16557.135479920187</v>
      </c>
      <c r="BC284" s="15">
        <f t="shared" ca="1" si="153"/>
        <v>19326.422112551754</v>
      </c>
      <c r="BD284" s="15">
        <f t="shared" ca="1" si="154"/>
        <v>24177.477346240641</v>
      </c>
      <c r="BE284" s="15">
        <f t="shared" ca="1" si="155"/>
        <v>31602.120752416089</v>
      </c>
      <c r="BF284" s="15">
        <f ca="1">Inputs!$B$13*EXP($B$9-0.5*C$6^2+C$6*Y284)</f>
        <v>15018.683406057375</v>
      </c>
      <c r="BG284" s="15">
        <f t="shared" ca="1" si="156"/>
        <v>18436.089429148586</v>
      </c>
      <c r="BH284" s="15">
        <f t="shared" ca="1" si="157"/>
        <v>27550.650958843362</v>
      </c>
      <c r="BI284" s="15">
        <f t="shared" ca="1" si="158"/>
        <v>40582.134030163674</v>
      </c>
      <c r="BJ284" s="15">
        <f t="shared" ca="1" si="159"/>
        <v>51467.251595634232</v>
      </c>
      <c r="BK284" s="15">
        <f t="shared" ca="1" si="160"/>
        <v>50012.518215627708</v>
      </c>
      <c r="BL284" s="15">
        <f t="shared" ca="1" si="161"/>
        <v>65867.144415788847</v>
      </c>
      <c r="BM284" s="15">
        <f t="shared" ca="1" si="162"/>
        <v>81360.399031847046</v>
      </c>
      <c r="BN284" s="15">
        <f t="shared" ca="1" si="163"/>
        <v>95089.691126716192</v>
      </c>
      <c r="BO284" s="15">
        <f t="shared" ca="1" si="164"/>
        <v>121261.00554123172</v>
      </c>
      <c r="BP284" s="15">
        <f t="shared" ca="1" si="165"/>
        <v>109301.86645589069</v>
      </c>
      <c r="BQ284" s="15">
        <f ca="1">Inputs!$B$20*EXP($B$10-0.5*C$7^2+C$7*AJ284)</f>
        <v>3286.4680046051981</v>
      </c>
      <c r="BR284" s="15">
        <f t="shared" ca="1" si="166"/>
        <v>5774.3791691794022</v>
      </c>
      <c r="BS284" s="15">
        <f t="shared" ca="1" si="167"/>
        <v>8503.5360308980016</v>
      </c>
      <c r="BT284" s="15">
        <f t="shared" ca="1" si="168"/>
        <v>20044.288830293244</v>
      </c>
      <c r="BU284" s="15">
        <f t="shared" ca="1" si="169"/>
        <v>30696.77070848097</v>
      </c>
      <c r="BV284" s="15">
        <f t="shared" ca="1" si="170"/>
        <v>34172.979117225877</v>
      </c>
      <c r="BW284" s="15">
        <f t="shared" ca="1" si="171"/>
        <v>45203.447567952935</v>
      </c>
      <c r="BX284" s="15">
        <f t="shared" ca="1" si="172"/>
        <v>53720.223463723829</v>
      </c>
      <c r="BY284" s="15">
        <f t="shared" ca="1" si="173"/>
        <v>86512.723814881552</v>
      </c>
      <c r="BZ284" s="15">
        <f t="shared" ca="1" si="174"/>
        <v>128457.00037022297</v>
      </c>
      <c r="CA284" s="15">
        <f t="shared" ca="1" si="175"/>
        <v>224689.25601046963</v>
      </c>
      <c r="CB284" s="15">
        <f ca="1">(AU284*DCF!C$10-DCF!C$5*MAX(AU284*DCF!C$10,0)-MAX(AU284-Inputs!$B$6,0)/Inputs!$B$10)*DCF!C$6</f>
        <v>1045.2369213948036</v>
      </c>
      <c r="CC284" s="15">
        <f ca="1">(AV284*DCF!D$10-DCF!D$5*MAX(AV284*DCF!D$10,0)-MAX(AV284-AU284,0)/Inputs!$B$10)*DCF!D$6</f>
        <v>1135.4604822307058</v>
      </c>
      <c r="CD284" s="15">
        <f ca="1">(AW284*DCF!E$10-DCF!E$5*MAX(AW284*DCF!E$10,0)-MAX(AW284-AV284,0)/Inputs!$B$10)*DCF!E$6</f>
        <v>1433.5262066135513</v>
      </c>
      <c r="CE284" s="15">
        <f ca="1">(AX284*DCF!F$10-DCF!F$5*MAX(AX284*DCF!F$10,0)-MAX(AX284-AW284,0)/Inputs!$B$10)*DCF!F$6</f>
        <v>1551.2876787609296</v>
      </c>
      <c r="CF284" s="15">
        <f ca="1">(AY284*DCF!G$10-DCF!G$5*MAX(AY284*DCF!G$10,0)-MAX(AY284-AX284,0)/Inputs!$B$10)*DCF!G$6</f>
        <v>1760.8993270493302</v>
      </c>
      <c r="CG284" s="15">
        <f ca="1">(AZ284*DCF!H$10-DCF!H$5*MAX(AZ284*DCF!H$10,0)-MAX(AZ284-AY284,0)/Inputs!$B$10)*DCF!H$6</f>
        <v>1914.5896940208374</v>
      </c>
      <c r="CH284" s="15">
        <f ca="1">(BA284*DCF!I$10-DCF!I$5*MAX(BA284*DCF!I$10,0)-MAX(BA284-AZ284,0)/Inputs!$B$10)*DCF!I$6</f>
        <v>2058.5726715701094</v>
      </c>
      <c r="CI284" s="15">
        <f ca="1">(BB284*DCF!J$10-DCF!J$5*MAX(BB284*DCF!J$10,0)-MAX(BB284-BA284,0)/Inputs!$B$10)*DCF!J$6</f>
        <v>2319.4987807488242</v>
      </c>
      <c r="CJ284" s="15">
        <f ca="1">(BC284*DCF!K$10-DCF!K$5*MAX(BC284*DCF!K$10,0)-MAX(BC284-BB284,0)/Inputs!$B$10)*DCF!K$6</f>
        <v>2723.5856037163358</v>
      </c>
      <c r="CK284" s="15">
        <f ca="1">(BD284*DCF!L$10-DCF!L$5*MAX(BD284*DCF!L$10,0)-MAX(BD284-BC284,0)/Inputs!$B$10)*DCF!L$6</f>
        <v>3019.1033547844586</v>
      </c>
      <c r="CL284" s="15">
        <f ca="1">(BE284*DCF!M$10-DCF!M$5*MAX(BE284*DCF!M$10,0)-MAX(BE284-BD284,0)/Inputs!$B$10)*DCF!M$6</f>
        <v>3572.5149949735196</v>
      </c>
      <c r="CM284" s="15">
        <f ca="1">(BF284*DCF!C$28-DCF!C$5*MAX(BF284*DCF!C$28,0)-MAX(BF284-Inputs!$B$13,0)/Inputs!$B$17)*DCF!C$6</f>
        <v>3744.8777212521359</v>
      </c>
      <c r="CN284" s="15">
        <f ca="1">(BG284*DCF!D$28-DCF!D$5*MAX(BG284*DCF!D$28,0)-MAX(BG284-BF284,0)/Inputs!$B$17)*DCF!D$6</f>
        <v>4700.7641518511891</v>
      </c>
      <c r="CO284" s="15">
        <f ca="1">(BH284*DCF!E$28-DCF!E$5*MAX(BH284*DCF!E$28,0)-MAX(BH284-BG284,0)/Inputs!$B$17)*DCF!E$6</f>
        <v>6006.4803131047629</v>
      </c>
      <c r="CP284" s="15">
        <f ca="1">(BI284*DCF!F$28-DCF!F$5*MAX(BI284*DCF!F$28,0)-MAX(BI284-BH284,0)/Inputs!$B$17)*DCF!F$6</f>
        <v>8644.392949341438</v>
      </c>
      <c r="CQ284" s="15">
        <f ca="1">(BJ284*DCF!G$28-DCF!G$5*MAX(BJ284*DCF!G$28,0)-MAX(BJ284-BI284,0)/Inputs!$B$17)*DCF!G$6</f>
        <v>11522.799664719418</v>
      </c>
      <c r="CR284" s="15">
        <f ca="1">(BK284*DCF!H$28-DCF!H$5*MAX(BK284*DCF!H$28,0)-MAX(BK284-BJ284,0)/Inputs!$B$17)*DCF!H$6</f>
        <v>12368.647529244112</v>
      </c>
      <c r="CS284" s="15">
        <f ca="1">(BL284*DCF!I$28-DCF!I$5*MAX(BL284*DCF!I$28,0)-MAX(BL284-BK284,0)/Inputs!$B$17)*DCF!I$6</f>
        <v>13213.234135731464</v>
      </c>
      <c r="CT284" s="15">
        <f ca="1">(BM284*DCF!J$28-DCF!J$5*MAX(BM284*DCF!J$28,0)-MAX(BM284-BL284,0)/Inputs!$B$17)*DCF!J$6</f>
        <v>16095.844233163665</v>
      </c>
      <c r="CU284" s="15">
        <f ca="1">(BN284*DCF!K$28-DCF!K$5*MAX(BN284*DCF!K$28,0)-MAX(BN284-BM284,0)/Inputs!$B$17)*DCF!K$6</f>
        <v>18399.692988665411</v>
      </c>
      <c r="CV284" s="15">
        <f ca="1">(BO284*DCF!L$28-DCF!L$5*MAX(BO284*DCF!L$28,0)-MAX(BO284-BN284,0)/Inputs!$B$17)*DCF!L$6</f>
        <v>21232.787992358764</v>
      </c>
      <c r="CW284" s="15">
        <f ca="1">(BP284*DCF!M$28-DCF!M$5*MAX(BP284*DCF!M$28,0)-MAX(BP284-BO284,0)/Inputs!$B$17)*DCF!M$6</f>
        <v>20565.209429804603</v>
      </c>
      <c r="CX284" s="15">
        <f ca="1">(BQ284*DCF!C$46-DCF!C$5*MAX(BQ284*DCF!C$46,0)-MAX(BQ284-Inputs!$B$20,0)/Inputs!$B$24)*DCF!C$6</f>
        <v>-798.47667755556449</v>
      </c>
      <c r="CY284" s="15">
        <f ca="1">(BR284*DCF!D$46-DCF!D$5*MAX(BR284*DCF!D$46,0)-MAX(BR284-BQ284,0)/Inputs!$B$24)*DCF!D$6</f>
        <v>-2047.1229063021146</v>
      </c>
      <c r="CZ284" s="15">
        <f ca="1">(BS284*DCF!E$46-DCF!E$5*MAX(BS284*DCF!E$46,0)-MAX(BS284-BR284,0)/Inputs!$B$24)*DCF!E$6</f>
        <v>-2081.3164438101658</v>
      </c>
      <c r="DA284" s="15">
        <f ca="1">(BT284*DCF!F$46-DCF!F$5*MAX(BT284*DCF!F$46,0)-MAX(BT284-BS284,0)/Inputs!$B$24)*DCF!F$6</f>
        <v>-5662.1047675693908</v>
      </c>
      <c r="DB284" s="15">
        <f ca="1">(BU284*DCF!G$46-DCF!G$5*MAX(BU284*DCF!G$46,0)-MAX(BU284-BT284,0)/Inputs!$B$24)*DCF!G$6</f>
        <v>-4615.8631536989415</v>
      </c>
      <c r="DC284" s="15">
        <f ca="1">(BV284*DCF!H$46-DCF!H$5*MAX(BV284*DCF!H$46,0)-MAX(BV284-BU284,0)/Inputs!$B$24)*DCF!H$6</f>
        <v>-1080.2104639351824</v>
      </c>
      <c r="DD284" s="15">
        <f ca="1">(BW284*DCF!I$46-DCF!I$5*MAX(BW284*DCF!I$46,0)-MAX(BW284-BV284,0)/Inputs!$B$24)*DCF!I$6</f>
        <v>-2122.4296313503969</v>
      </c>
      <c r="DE284" s="15">
        <f ca="1">(BX284*DCF!J$46-DCF!J$5*MAX(BX284*DCF!J$46,0)-MAX(BX284-BW284,0)/Inputs!$B$24)*DCF!J$6</f>
        <v>-5.0950466681410838</v>
      </c>
      <c r="DF284" s="15">
        <f ca="1">(BY284*DCF!K$46-DCF!K$5*MAX(BY284*DCF!K$46,0)-MAX(BY284-BX284,0)/Inputs!$B$24)*DCF!K$6</f>
        <v>-3091.3938214779032</v>
      </c>
      <c r="DG284" s="15">
        <f ca="1">(BZ284*DCF!L$46-DCF!L$5*MAX(BZ284*DCF!L$46,0)-MAX(BZ284-BY284,0)/Inputs!$B$24)*DCF!L$6</f>
        <v>-612.49040535111203</v>
      </c>
      <c r="DH284" s="15">
        <f ca="1">(CA284*DCF!M$46-DCF!M$5*MAX(CA284*DCF!M$46,0)-MAX(CA284-BZ284,0)/Inputs!$B$24)*DCF!M$6</f>
        <v>-2503.1938987741223</v>
      </c>
      <c r="DI284" s="15">
        <f ca="1">SUM(CB284:CL284)+BE284*DCF!M$10*(1+Inputs!$B$30)*(1-Inputs!$B$33)*(1-Inputs!$B$30/Inputs!$B$31)/(Inputs!$B$29-Inputs!$B$30)*DCF!M$6</f>
        <v>110483.39566462183</v>
      </c>
      <c r="DJ284" s="15">
        <f ca="1">SUM(CM284:CW284)+BP284*DCF!M$28*(1+Inputs!$B$30)*(1-Inputs!$B$33)*(1-Inputs!$B$30/Inputs!$B$31)/(Inputs!$B$29-Inputs!$B$30)*DCF!M$6</f>
        <v>542079.4507282984</v>
      </c>
      <c r="DK284" s="15">
        <f ca="1">SUM(CX284:DH284)+CA284*DCF!M$46*(1+Inputs!$B$30)*(1-Inputs!$B$33)*(1-Inputs!$B$30/Inputs!$B$31)/(Inputs!$B$29-Inputs!$B$30)*DCF!M$6</f>
        <v>322776.50871959253</v>
      </c>
      <c r="DM284" s="15">
        <f ca="1">DI284+DJ284+DK284+Inputs!$B$34+Inputs!$B$36-Inputs!$B$35</f>
        <v>1052190.3551125128</v>
      </c>
    </row>
    <row r="285" spans="1:117" x14ac:dyDescent="0.75">
      <c r="A285" s="11">
        <v>272</v>
      </c>
      <c r="C285" s="23">
        <f t="shared" ca="1" si="177"/>
        <v>-0.42042044069049123</v>
      </c>
      <c r="D285" s="23">
        <f t="shared" ca="1" si="177"/>
        <v>2.1948177990936206</v>
      </c>
      <c r="E285" s="23">
        <f t="shared" ca="1" si="177"/>
        <v>-1.0635294286076025</v>
      </c>
      <c r="F285" s="23">
        <f t="shared" ca="1" si="177"/>
        <v>-7.1429156862536189E-2</v>
      </c>
      <c r="G285" s="23">
        <f t="shared" ca="1" si="177"/>
        <v>-0.15473235458750773</v>
      </c>
      <c r="H285" s="23">
        <f t="shared" ca="1" si="177"/>
        <v>0.61967067156007594</v>
      </c>
      <c r="I285" s="23">
        <f t="shared" ca="1" si="177"/>
        <v>-1.065624979188311</v>
      </c>
      <c r="J285" s="23">
        <f t="shared" ca="1" si="177"/>
        <v>-0.66372898777755651</v>
      </c>
      <c r="K285" s="23">
        <f t="shared" ca="1" si="177"/>
        <v>0.838715168012936</v>
      </c>
      <c r="L285" s="23">
        <f t="shared" ca="1" si="177"/>
        <v>0.62006596329882813</v>
      </c>
      <c r="M285" s="23">
        <f t="shared" ca="1" si="177"/>
        <v>-0.50383560810444694</v>
      </c>
      <c r="N285" s="23">
        <f ca="1">SQRT(Inputs!$B$38)*C285+SQRT(1-Inputs!$B$38)*_xlfn.NORM.S.INV(RAND())</f>
        <v>-0.18746045305777984</v>
      </c>
      <c r="O285" s="23">
        <f ca="1">SQRT(Inputs!$B$38)*D285+SQRT(1-Inputs!$B$38)*_xlfn.NORM.S.INV(RAND())</f>
        <v>1.2726379100043967</v>
      </c>
      <c r="P285" s="23">
        <f ca="1">SQRT(Inputs!$B$38)*E285+SQRT(1-Inputs!$B$38)*_xlfn.NORM.S.INV(RAND())</f>
        <v>-1.6580216564177639</v>
      </c>
      <c r="Q285" s="23">
        <f ca="1">SQRT(Inputs!$B$38)*F285+SQRT(1-Inputs!$B$38)*_xlfn.NORM.S.INV(RAND())</f>
        <v>-0.67425443534856333</v>
      </c>
      <c r="R285" s="23">
        <f ca="1">SQRT(Inputs!$B$38)*G285+SQRT(1-Inputs!$B$38)*_xlfn.NORM.S.INV(RAND())</f>
        <v>0.15324389481952169</v>
      </c>
      <c r="S285" s="23">
        <f ca="1">SQRT(Inputs!$B$38)*H285+SQRT(1-Inputs!$B$38)*_xlfn.NORM.S.INV(RAND())</f>
        <v>1.2890015746050492</v>
      </c>
      <c r="T285" s="23">
        <f ca="1">SQRT(Inputs!$B$38)*I285+SQRT(1-Inputs!$B$38)*_xlfn.NORM.S.INV(RAND())</f>
        <v>-0.15938959528154156</v>
      </c>
      <c r="U285" s="23">
        <f ca="1">SQRT(Inputs!$B$38)*J285+SQRT(1-Inputs!$B$38)*_xlfn.NORM.S.INV(RAND())</f>
        <v>-0.92857305718844318</v>
      </c>
      <c r="V285" s="23">
        <f ca="1">SQRT(Inputs!$B$38)*K285+SQRT(1-Inputs!$B$38)*_xlfn.NORM.S.INV(RAND())</f>
        <v>0.494903903590516</v>
      </c>
      <c r="W285" s="23">
        <f ca="1">SQRT(Inputs!$B$38)*L285+SQRT(1-Inputs!$B$38)*_xlfn.NORM.S.INV(RAND())</f>
        <v>0.98433289841617344</v>
      </c>
      <c r="X285" s="23">
        <f ca="1">SQRT(Inputs!$B$38)*M285+SQRT(1-Inputs!$B$38)*_xlfn.NORM.S.INV(RAND())</f>
        <v>0.11602647334012622</v>
      </c>
      <c r="Y285" s="23">
        <f ca="1">SQRT(Inputs!$B$38)*C285+SQRT(1-Inputs!$B$38)*_xlfn.NORM.S.INV(RAND())</f>
        <v>0.19243619126304029</v>
      </c>
      <c r="Z285" s="23">
        <f ca="1">SQRT(Inputs!$B$38)*D285+SQRT(1-Inputs!$B$38)*_xlfn.NORM.S.INV(RAND())</f>
        <v>1.1530377586181724</v>
      </c>
      <c r="AA285" s="23">
        <f ca="1">SQRT(Inputs!$B$38)*E285+SQRT(1-Inputs!$B$38)*_xlfn.NORM.S.INV(RAND())</f>
        <v>-0.94236072023755968</v>
      </c>
      <c r="AB285" s="23">
        <f ca="1">SQRT(Inputs!$B$38)*F285+SQRT(1-Inputs!$B$38)*_xlfn.NORM.S.INV(RAND())</f>
        <v>-3.2679178896330485E-2</v>
      </c>
      <c r="AC285" s="23">
        <f ca="1">SQRT(Inputs!$B$38)*G285+SQRT(1-Inputs!$B$38)*_xlfn.NORM.S.INV(RAND())</f>
        <v>-0.59225391871434618</v>
      </c>
      <c r="AD285" s="23">
        <f ca="1">SQRT(Inputs!$B$38)*H285+SQRT(1-Inputs!$B$38)*_xlfn.NORM.S.INV(RAND())</f>
        <v>0.1843846811300012</v>
      </c>
      <c r="AE285" s="23">
        <f ca="1">SQRT(Inputs!$B$38)*I285+SQRT(1-Inputs!$B$38)*_xlfn.NORM.S.INV(RAND())</f>
        <v>-0.47218187817226792</v>
      </c>
      <c r="AF285" s="23">
        <f ca="1">SQRT(Inputs!$B$38)*J285+SQRT(1-Inputs!$B$38)*_xlfn.NORM.S.INV(RAND())</f>
        <v>-1.3562846103865593</v>
      </c>
      <c r="AG285" s="23">
        <f ca="1">SQRT(Inputs!$B$38)*K285+SQRT(1-Inputs!$B$38)*_xlfn.NORM.S.INV(RAND())</f>
        <v>1.8222096964727665</v>
      </c>
      <c r="AH285" s="23">
        <f ca="1">SQRT(Inputs!$B$38)*L285+SQRT(1-Inputs!$B$38)*_xlfn.NORM.S.INV(RAND())</f>
        <v>-0.34182707852159283</v>
      </c>
      <c r="AI285" s="23">
        <f ca="1">SQRT(Inputs!$B$38)*M285+SQRT(1-Inputs!$B$38)*_xlfn.NORM.S.INV(RAND())</f>
        <v>0.64384954784652626</v>
      </c>
      <c r="AJ285" s="23">
        <f ca="1">SQRT(Inputs!$B$38)*C285+SQRT(1-Inputs!$B$38)*_xlfn.NORM.S.INV(RAND())</f>
        <v>3.1138350799332193E-2</v>
      </c>
      <c r="AK285" s="23">
        <f ca="1">SQRT(Inputs!$B$38)*D285+SQRT(1-Inputs!$B$38)*_xlfn.NORM.S.INV(RAND())</f>
        <v>1.1919723159864068</v>
      </c>
      <c r="AL285" s="23">
        <f ca="1">SQRT(Inputs!$B$38)*E285+SQRT(1-Inputs!$B$38)*_xlfn.NORM.S.INV(RAND())</f>
        <v>-0.77952723540095126</v>
      </c>
      <c r="AM285" s="23">
        <f ca="1">SQRT(Inputs!$B$38)*F285+SQRT(1-Inputs!$B$38)*_xlfn.NORM.S.INV(RAND())</f>
        <v>-0.4418544282987224</v>
      </c>
      <c r="AN285" s="23">
        <f ca="1">SQRT(Inputs!$B$38)*G285+SQRT(1-Inputs!$B$38)*_xlfn.NORM.S.INV(RAND())</f>
        <v>0.80794314253203781</v>
      </c>
      <c r="AO285" s="23">
        <f ca="1">SQRT(Inputs!$B$38)*H285+SQRT(1-Inputs!$B$38)*_xlfn.NORM.S.INV(RAND())</f>
        <v>0.43906127791457528</v>
      </c>
      <c r="AP285" s="23">
        <f ca="1">SQRT(Inputs!$B$38)*I285+SQRT(1-Inputs!$B$38)*_xlfn.NORM.S.INV(RAND())</f>
        <v>-0.34782090038948166</v>
      </c>
      <c r="AQ285" s="23">
        <f ca="1">SQRT(Inputs!$B$38)*J285+SQRT(1-Inputs!$B$38)*_xlfn.NORM.S.INV(RAND())</f>
        <v>0.50786616063875911</v>
      </c>
      <c r="AR285" s="23">
        <f ca="1">SQRT(Inputs!$B$38)*K285+SQRT(1-Inputs!$B$38)*_xlfn.NORM.S.INV(RAND())</f>
        <v>1.2463403126833463</v>
      </c>
      <c r="AS285" s="23">
        <f ca="1">SQRT(Inputs!$B$38)*L285+SQRT(1-Inputs!$B$38)*_xlfn.NORM.S.INV(RAND())</f>
        <v>0.34845915392633248</v>
      </c>
      <c r="AT285" s="23">
        <f ca="1">SQRT(Inputs!$B$38)*M285+SQRT(1-Inputs!$B$38)*_xlfn.NORM.S.INV(RAND())</f>
        <v>-1.0776480986437231</v>
      </c>
      <c r="AU285" s="15">
        <f ca="1">Inputs!$B$6*EXP($B$8-0.5*C$5^2+C$5*N285)</f>
        <v>4813.9229660737492</v>
      </c>
      <c r="AV285" s="15">
        <f t="shared" ca="1" si="146"/>
        <v>7065.4289005782293</v>
      </c>
      <c r="AW285" s="15">
        <f t="shared" ca="1" si="147"/>
        <v>6888.6384615989018</v>
      </c>
      <c r="AX285" s="15">
        <f t="shared" ca="1" si="148"/>
        <v>7730.8967732622405</v>
      </c>
      <c r="AY285" s="15">
        <f t="shared" ca="1" si="149"/>
        <v>9618.5572794496147</v>
      </c>
      <c r="AZ285" s="15">
        <f t="shared" ca="1" si="150"/>
        <v>13557.87193695046</v>
      </c>
      <c r="BA285" s="15">
        <f t="shared" ca="1" si="151"/>
        <v>16316.89261286502</v>
      </c>
      <c r="BB285" s="15">
        <f t="shared" ca="1" si="152"/>
        <v>18202.166408170877</v>
      </c>
      <c r="BC285" s="15">
        <f t="shared" ca="1" si="153"/>
        <v>23383.875801929495</v>
      </c>
      <c r="BD285" s="15">
        <f t="shared" ca="1" si="154"/>
        <v>31410.199725571383</v>
      </c>
      <c r="BE285" s="15">
        <f t="shared" ca="1" si="155"/>
        <v>38898.071561006145</v>
      </c>
      <c r="BF285" s="15">
        <f ca="1">Inputs!$B$13*EXP($B$9-0.5*C$6^2+C$6*Y285)</f>
        <v>14368.868874815003</v>
      </c>
      <c r="BG285" s="15">
        <f t="shared" ca="1" si="156"/>
        <v>21561.944668332981</v>
      </c>
      <c r="BH285" s="15">
        <f t="shared" ca="1" si="157"/>
        <v>22532.771896813396</v>
      </c>
      <c r="BI285" s="15">
        <f t="shared" ca="1" si="158"/>
        <v>27445.10657981558</v>
      </c>
      <c r="BJ285" s="15">
        <f t="shared" ca="1" si="159"/>
        <v>30892.728513749622</v>
      </c>
      <c r="BK285" s="15">
        <f t="shared" ca="1" si="160"/>
        <v>38878.785614413246</v>
      </c>
      <c r="BL285" s="15">
        <f t="shared" ca="1" si="161"/>
        <v>44923.165570677193</v>
      </c>
      <c r="BM285" s="15">
        <f t="shared" ca="1" si="162"/>
        <v>46657.891009202729</v>
      </c>
      <c r="BN285" s="15">
        <f t="shared" ca="1" si="163"/>
        <v>71387.336865893172</v>
      </c>
      <c r="BO285" s="15">
        <f t="shared" ca="1" si="164"/>
        <v>84413.15166948238</v>
      </c>
      <c r="BP285" s="15">
        <f t="shared" ca="1" si="165"/>
        <v>111758.87786269237</v>
      </c>
      <c r="BQ285" s="15">
        <f ca="1">Inputs!$B$20*EXP($B$10-0.5*C$7^2+C$7*AJ285)</f>
        <v>4337.1508253159282</v>
      </c>
      <c r="BR285" s="15">
        <f t="shared" ca="1" si="166"/>
        <v>8592.9812904270857</v>
      </c>
      <c r="BS285" s="15">
        <f t="shared" ca="1" si="167"/>
        <v>9406.7784985654198</v>
      </c>
      <c r="BT285" s="15">
        <f t="shared" ca="1" si="168"/>
        <v>11550.385718193033</v>
      </c>
      <c r="BU285" s="15">
        <f t="shared" ca="1" si="169"/>
        <v>19463.716985911557</v>
      </c>
      <c r="BV285" s="15">
        <f t="shared" ca="1" si="170"/>
        <v>29895.32958336105</v>
      </c>
      <c r="BW285" s="15">
        <f t="shared" ca="1" si="171"/>
        <v>38756.504011984318</v>
      </c>
      <c r="BX285" s="15">
        <f t="shared" ca="1" si="172"/>
        <v>60016.99221604097</v>
      </c>
      <c r="BY285" s="15">
        <f t="shared" ca="1" si="173"/>
        <v>106739.46037560904</v>
      </c>
      <c r="BZ285" s="15">
        <f t="shared" ca="1" si="174"/>
        <v>159678.45015957701</v>
      </c>
      <c r="CA285" s="15">
        <f t="shared" ca="1" si="175"/>
        <v>185208.91415631727</v>
      </c>
      <c r="CB285" s="15">
        <f ca="1">(AU285*DCF!C$10-DCF!C$5*MAX(AU285*DCF!C$10,0)-MAX(AU285-Inputs!$B$6,0)/Inputs!$B$10)*DCF!C$6</f>
        <v>1044.1318263446237</v>
      </c>
      <c r="CC285" s="15">
        <f ca="1">(AV285*DCF!D$10-DCF!D$5*MAX(AV285*DCF!D$10,0)-MAX(AV285-AU285,0)/Inputs!$B$10)*DCF!D$6</f>
        <v>1173.1796317738047</v>
      </c>
      <c r="CD285" s="15">
        <f ca="1">(AW285*DCF!E$10-DCF!E$5*MAX(AW285*DCF!E$10,0)-MAX(AW285-AV285,0)/Inputs!$B$10)*DCF!E$6</f>
        <v>1590.4769628880183</v>
      </c>
      <c r="CE285" s="15">
        <f ca="1">(AX285*DCF!F$10-DCF!F$5*MAX(AX285*DCF!F$10,0)-MAX(AX285-AW285,0)/Inputs!$B$10)*DCF!F$6</f>
        <v>1512.3893723780632</v>
      </c>
      <c r="CF285" s="15">
        <f ca="1">(AY285*DCF!G$10-DCF!G$5*MAX(AY285*DCF!G$10,0)-MAX(AY285-AX285,0)/Inputs!$B$10)*DCF!G$6</f>
        <v>1618.9651138143909</v>
      </c>
      <c r="CG285" s="15">
        <f ca="1">(AZ285*DCF!H$10-DCF!H$5*MAX(AZ285*DCF!H$10,0)-MAX(AZ285-AY285,0)/Inputs!$B$10)*DCF!H$6</f>
        <v>1932.7746223830381</v>
      </c>
      <c r="CH285" s="15">
        <f ca="1">(BA285*DCF!I$10-DCF!I$5*MAX(BA285*DCF!I$10,0)-MAX(BA285-AZ285,0)/Inputs!$B$10)*DCF!I$6</f>
        <v>2527.9249801166588</v>
      </c>
      <c r="CI285" s="15">
        <f ca="1">(BB285*DCF!J$10-DCF!J$5*MAX(BB285*DCF!J$10,0)-MAX(BB285-BA285,0)/Inputs!$B$10)*DCF!J$6</f>
        <v>2837.8518137119927</v>
      </c>
      <c r="CJ285" s="15">
        <f ca="1">(BC285*DCF!K$10-DCF!K$5*MAX(BC285*DCF!K$10,0)-MAX(BC285-BB285,0)/Inputs!$B$10)*DCF!K$6</f>
        <v>3039.0680218884804</v>
      </c>
      <c r="CK285" s="15">
        <f ca="1">(BD285*DCF!L$10-DCF!L$5*MAX(BD285*DCF!L$10,0)-MAX(BD285-BC285,0)/Inputs!$B$10)*DCF!L$6</f>
        <v>3699.3217731061623</v>
      </c>
      <c r="CL285" s="15">
        <f ca="1">(BE285*DCF!M$10-DCF!M$5*MAX(BE285*DCF!M$10,0)-MAX(BE285-BD285,0)/Inputs!$B$10)*DCF!M$6</f>
        <v>4594.5147087679443</v>
      </c>
      <c r="CM285" s="15">
        <f ca="1">(BF285*DCF!C$28-DCF!C$5*MAX(BF285*DCF!C$28,0)-MAX(BF285-Inputs!$B$13,0)/Inputs!$B$17)*DCF!C$6</f>
        <v>3696.631227893618</v>
      </c>
      <c r="CN285" s="15">
        <f ca="1">(BG285*DCF!D$28-DCF!D$5*MAX(BG285*DCF!D$28,0)-MAX(BG285-BF285,0)/Inputs!$B$17)*DCF!D$6</f>
        <v>4815.8771388552495</v>
      </c>
      <c r="CO285" s="15">
        <f ca="1">(BH285*DCF!E$28-DCF!E$5*MAX(BH285*DCF!E$28,0)-MAX(BH285-BG285,0)/Inputs!$B$17)*DCF!E$6</f>
        <v>6190.3455461978756</v>
      </c>
      <c r="CP285" s="15">
        <f ca="1">(BI285*DCF!F$28-DCF!F$5*MAX(BI285*DCF!F$28,0)-MAX(BI285-BH285,0)/Inputs!$B$17)*DCF!F$6</f>
        <v>6556.2553342285728</v>
      </c>
      <c r="CQ285" s="15">
        <f ca="1">(BJ285*DCF!G$28-DCF!G$5*MAX(BJ285*DCF!G$28,0)-MAX(BJ285-BI285,0)/Inputs!$B$17)*DCF!G$6</f>
        <v>7435.4968444065635</v>
      </c>
      <c r="CR285" s="15">
        <f ca="1">(BK285*DCF!H$28-DCF!H$5*MAX(BK285*DCF!H$28,0)-MAX(BK285-BJ285,0)/Inputs!$B$17)*DCF!H$6</f>
        <v>8374.3434651945208</v>
      </c>
      <c r="CS285" s="15">
        <f ca="1">(BL285*DCF!I$28-DCF!I$5*MAX(BL285*DCF!I$28,0)-MAX(BL285-BK285,0)/Inputs!$B$17)*DCF!I$6</f>
        <v>9696.2649923418157</v>
      </c>
      <c r="CT285" s="15">
        <f ca="1">(BM285*DCF!J$28-DCF!J$5*MAX(BM285*DCF!J$28,0)-MAX(BM285-BL285,0)/Inputs!$B$17)*DCF!J$6</f>
        <v>10178.572643756665</v>
      </c>
      <c r="CU285" s="15">
        <f ca="1">(BN285*DCF!K$28-DCF!K$5*MAX(BN285*DCF!K$28,0)-MAX(BN285-BM285,0)/Inputs!$B$17)*DCF!K$6</f>
        <v>12046.780871861945</v>
      </c>
      <c r="CV285" s="15">
        <f ca="1">(BO285*DCF!L$28-DCF!L$5*MAX(BO285*DCF!L$28,0)-MAX(BO285-BN285,0)/Inputs!$B$17)*DCF!L$6</f>
        <v>15368.302914057558</v>
      </c>
      <c r="CW285" s="15">
        <f ca="1">(BP285*DCF!M$28-DCF!M$5*MAX(BP285*DCF!M$28,0)-MAX(BP285-BO285,0)/Inputs!$B$17)*DCF!M$6</f>
        <v>18169.100765154366</v>
      </c>
      <c r="CX285" s="15">
        <f ca="1">(BQ285*DCF!C$46-DCF!C$5*MAX(BQ285*DCF!C$46,0)-MAX(BQ285-Inputs!$B$20,0)/Inputs!$B$24)*DCF!C$6</f>
        <v>-1526.4324424821673</v>
      </c>
      <c r="CY285" s="15">
        <f ca="1">(BR285*DCF!D$46-DCF!D$5*MAX(BR285*DCF!D$46,0)-MAX(BR285-BQ285,0)/Inputs!$B$24)*DCF!D$6</f>
        <v>-3282.5490482244791</v>
      </c>
      <c r="CZ285" s="15">
        <f ca="1">(BS285*DCF!E$46-DCF!E$5*MAX(BS285*DCF!E$46,0)-MAX(BS285-BR285,0)/Inputs!$B$24)*DCF!E$6</f>
        <v>-1433.1443918508771</v>
      </c>
      <c r="DA285" s="15">
        <f ca="1">(BT285*DCF!F$46-DCF!F$5*MAX(BT285*DCF!F$46,0)-MAX(BT285-BS285,0)/Inputs!$B$24)*DCF!F$6</f>
        <v>-1621.7272683679466</v>
      </c>
      <c r="DB285" s="15">
        <f ca="1">(BU285*DCF!G$46-DCF!G$5*MAX(BU285*DCF!G$46,0)-MAX(BU285-BT285,0)/Inputs!$B$24)*DCF!G$6</f>
        <v>-3316.6092739220753</v>
      </c>
      <c r="DC285" s="15">
        <f ca="1">(BV285*DCF!H$46-DCF!H$5*MAX(BV285*DCF!H$46,0)-MAX(BV285-BU285,0)/Inputs!$B$24)*DCF!H$6</f>
        <v>-3241.55969910661</v>
      </c>
      <c r="DD285" s="15">
        <f ca="1">(BW285*DCF!I$46-DCF!I$5*MAX(BW285*DCF!I$46,0)-MAX(BW285-BV285,0)/Inputs!$B$24)*DCF!I$6</f>
        <v>-1648.603898004978</v>
      </c>
      <c r="DE285" s="15">
        <f ca="1">(BX285*DCF!J$46-DCF!J$5*MAX(BX285*DCF!J$46,0)-MAX(BX285-BW285,0)/Inputs!$B$24)*DCF!J$6</f>
        <v>-3120.3873166679437</v>
      </c>
      <c r="DF285" s="15">
        <f ca="1">(BY285*DCF!K$46-DCF!K$5*MAX(BY285*DCF!K$46,0)-MAX(BY285-BX285,0)/Inputs!$B$24)*DCF!K$6</f>
        <v>-5348.4462231817124</v>
      </c>
      <c r="DG285" s="15">
        <f ca="1">(BZ285*DCF!L$46-DCF!L$5*MAX(BZ285*DCF!L$46,0)-MAX(BZ285-BY285,0)/Inputs!$B$24)*DCF!L$6</f>
        <v>-942.43602281468543</v>
      </c>
      <c r="DH285" s="15">
        <f ca="1">(CA285*DCF!M$46-DCF!M$5*MAX(CA285*DCF!M$46,0)-MAX(CA285-BZ285,0)/Inputs!$B$24)*DCF!M$6</f>
        <v>9182.3500754291308</v>
      </c>
      <c r="DI285" s="15">
        <f ca="1">SUM(CB285:CL285)+BE285*DCF!M$10*(1+Inputs!$B$30)*(1-Inputs!$B$33)*(1-Inputs!$B$30/Inputs!$B$31)/(Inputs!$B$29-Inputs!$B$30)*DCF!M$6</f>
        <v>133824.44635519921</v>
      </c>
      <c r="DJ285" s="15">
        <f ca="1">SUM(CM285:CW285)+BP285*DCF!M$28*(1+Inputs!$B$30)*(1-Inputs!$B$33)*(1-Inputs!$B$30/Inputs!$B$31)/(Inputs!$B$29-Inputs!$B$30)*DCF!M$6</f>
        <v>517229.8850106654</v>
      </c>
      <c r="DK285" s="15">
        <f ca="1">SUM(CX285:DH285)+CA285*DCF!M$46*(1+Inputs!$B$30)*(1-Inputs!$B$33)*(1-Inputs!$B$30/Inputs!$B$31)/(Inputs!$B$29-Inputs!$B$30)*DCF!M$6</f>
        <v>270055.37517490261</v>
      </c>
      <c r="DM285" s="15">
        <f ca="1">DI285+DJ285+DK285+Inputs!$B$34+Inputs!$B$36-Inputs!$B$35</f>
        <v>997960.70654076722</v>
      </c>
    </row>
    <row r="286" spans="1:117" x14ac:dyDescent="0.75">
      <c r="A286" s="11">
        <v>273</v>
      </c>
      <c r="C286" s="23">
        <f t="shared" ca="1" si="177"/>
        <v>-0.28119673494012987</v>
      </c>
      <c r="D286" s="23">
        <f t="shared" ca="1" si="177"/>
        <v>-0.98402006053498459</v>
      </c>
      <c r="E286" s="23">
        <f t="shared" ca="1" si="177"/>
        <v>-0.89505618846864121</v>
      </c>
      <c r="F286" s="23">
        <f t="shared" ca="1" si="177"/>
        <v>-0.74778210475552997</v>
      </c>
      <c r="G286" s="23">
        <f t="shared" ca="1" si="177"/>
        <v>-0.3513715805719751</v>
      </c>
      <c r="H286" s="23">
        <f t="shared" ca="1" si="177"/>
        <v>-0.95341962620464416</v>
      </c>
      <c r="I286" s="23">
        <f t="shared" ca="1" si="177"/>
        <v>2.1155510049754938</v>
      </c>
      <c r="J286" s="23">
        <f t="shared" ca="1" si="177"/>
        <v>0.95970450257432327</v>
      </c>
      <c r="K286" s="23">
        <f t="shared" ca="1" si="177"/>
        <v>-0.56315033846649676</v>
      </c>
      <c r="L286" s="23">
        <f t="shared" ca="1" si="177"/>
        <v>0.2324058005062018</v>
      </c>
      <c r="M286" s="23">
        <f t="shared" ca="1" si="177"/>
        <v>0.61664700591482779</v>
      </c>
      <c r="N286" s="23">
        <f ca="1">SQRT(Inputs!$B$38)*C286+SQRT(1-Inputs!$B$38)*_xlfn.NORM.S.INV(RAND())</f>
        <v>-0.45603290317915091</v>
      </c>
      <c r="O286" s="23">
        <f ca="1">SQRT(Inputs!$B$38)*D286+SQRT(1-Inputs!$B$38)*_xlfn.NORM.S.INV(RAND())</f>
        <v>-0.92560818795990696</v>
      </c>
      <c r="P286" s="23">
        <f ca="1">SQRT(Inputs!$B$38)*E286+SQRT(1-Inputs!$B$38)*_xlfn.NORM.S.INV(RAND())</f>
        <v>1.2791959392682128</v>
      </c>
      <c r="Q286" s="23">
        <f ca="1">SQRT(Inputs!$B$38)*F286+SQRT(1-Inputs!$B$38)*_xlfn.NORM.S.INV(RAND())</f>
        <v>-0.81722031655812311</v>
      </c>
      <c r="R286" s="23">
        <f ca="1">SQRT(Inputs!$B$38)*G286+SQRT(1-Inputs!$B$38)*_xlfn.NORM.S.INV(RAND())</f>
        <v>-0.1978726229538183</v>
      </c>
      <c r="S286" s="23">
        <f ca="1">SQRT(Inputs!$B$38)*H286+SQRT(1-Inputs!$B$38)*_xlfn.NORM.S.INV(RAND())</f>
        <v>-1.540927102514249</v>
      </c>
      <c r="T286" s="23">
        <f ca="1">SQRT(Inputs!$B$38)*I286+SQRT(1-Inputs!$B$38)*_xlfn.NORM.S.INV(RAND())</f>
        <v>0.75106808943039693</v>
      </c>
      <c r="U286" s="23">
        <f ca="1">SQRT(Inputs!$B$38)*J286+SQRT(1-Inputs!$B$38)*_xlfn.NORM.S.INV(RAND())</f>
        <v>0.66846666707894065</v>
      </c>
      <c r="V286" s="23">
        <f ca="1">SQRT(Inputs!$B$38)*K286+SQRT(1-Inputs!$B$38)*_xlfn.NORM.S.INV(RAND())</f>
        <v>-0.36215731006528762</v>
      </c>
      <c r="W286" s="23">
        <f ca="1">SQRT(Inputs!$B$38)*L286+SQRT(1-Inputs!$B$38)*_xlfn.NORM.S.INV(RAND())</f>
        <v>1.6567129378998541E-2</v>
      </c>
      <c r="X286" s="23">
        <f ca="1">SQRT(Inputs!$B$38)*M286+SQRT(1-Inputs!$B$38)*_xlfn.NORM.S.INV(RAND())</f>
        <v>1.3461763354667999</v>
      </c>
      <c r="Y286" s="23">
        <f ca="1">SQRT(Inputs!$B$38)*C286+SQRT(1-Inputs!$B$38)*_xlfn.NORM.S.INV(RAND())</f>
        <v>-1.0270234777044573</v>
      </c>
      <c r="Z286" s="23">
        <f ca="1">SQRT(Inputs!$B$38)*D286+SQRT(1-Inputs!$B$38)*_xlfn.NORM.S.INV(RAND())</f>
        <v>-0.17488168150427574</v>
      </c>
      <c r="AA286" s="23">
        <f ca="1">SQRT(Inputs!$B$38)*E286+SQRT(1-Inputs!$B$38)*_xlfn.NORM.S.INV(RAND())</f>
        <v>-1.4518963856500597</v>
      </c>
      <c r="AB286" s="23">
        <f ca="1">SQRT(Inputs!$B$38)*F286+SQRT(1-Inputs!$B$38)*_xlfn.NORM.S.INV(RAND())</f>
        <v>0.63167342138450389</v>
      </c>
      <c r="AC286" s="23">
        <f ca="1">SQRT(Inputs!$B$38)*G286+SQRT(1-Inputs!$B$38)*_xlfn.NORM.S.INV(RAND())</f>
        <v>1.3971094492429261</v>
      </c>
      <c r="AD286" s="23">
        <f ca="1">SQRT(Inputs!$B$38)*H286+SQRT(1-Inputs!$B$38)*_xlfn.NORM.S.INV(RAND())</f>
        <v>-1.6160024017409076</v>
      </c>
      <c r="AE286" s="23">
        <f ca="1">SQRT(Inputs!$B$38)*I286+SQRT(1-Inputs!$B$38)*_xlfn.NORM.S.INV(RAND())</f>
        <v>1.1136508204290836</v>
      </c>
      <c r="AF286" s="23">
        <f ca="1">SQRT(Inputs!$B$38)*J286+SQRT(1-Inputs!$B$38)*_xlfn.NORM.S.INV(RAND())</f>
        <v>0.89758434133979459</v>
      </c>
      <c r="AG286" s="23">
        <f ca="1">SQRT(Inputs!$B$38)*K286+SQRT(1-Inputs!$B$38)*_xlfn.NORM.S.INV(RAND())</f>
        <v>-0.3302737587016828</v>
      </c>
      <c r="AH286" s="23">
        <f ca="1">SQRT(Inputs!$B$38)*L286+SQRT(1-Inputs!$B$38)*_xlfn.NORM.S.INV(RAND())</f>
        <v>0.62686517063924807</v>
      </c>
      <c r="AI286" s="23">
        <f ca="1">SQRT(Inputs!$B$38)*M286+SQRT(1-Inputs!$B$38)*_xlfn.NORM.S.INV(RAND())</f>
        <v>1.1078666904449253</v>
      </c>
      <c r="AJ286" s="23">
        <f ca="1">SQRT(Inputs!$B$38)*C286+SQRT(1-Inputs!$B$38)*_xlfn.NORM.S.INV(RAND())</f>
        <v>-0.84767756742683498</v>
      </c>
      <c r="AK286" s="23">
        <f ca="1">SQRT(Inputs!$B$38)*D286+SQRT(1-Inputs!$B$38)*_xlfn.NORM.S.INV(RAND())</f>
        <v>-0.60338492911656494</v>
      </c>
      <c r="AL286" s="23">
        <f ca="1">SQRT(Inputs!$B$38)*E286+SQRT(1-Inputs!$B$38)*_xlfn.NORM.S.INV(RAND())</f>
        <v>-0.87852041842888151</v>
      </c>
      <c r="AM286" s="23">
        <f ca="1">SQRT(Inputs!$B$38)*F286+SQRT(1-Inputs!$B$38)*_xlfn.NORM.S.INV(RAND())</f>
        <v>0.59196131032210464</v>
      </c>
      <c r="AN286" s="23">
        <f ca="1">SQRT(Inputs!$B$38)*G286+SQRT(1-Inputs!$B$38)*_xlfn.NORM.S.INV(RAND())</f>
        <v>-0.52790900936135254</v>
      </c>
      <c r="AO286" s="23">
        <f ca="1">SQRT(Inputs!$B$38)*H286+SQRT(1-Inputs!$B$38)*_xlfn.NORM.S.INV(RAND())</f>
        <v>-0.65920514722449419</v>
      </c>
      <c r="AP286" s="23">
        <f ca="1">SQRT(Inputs!$B$38)*I286+SQRT(1-Inputs!$B$38)*_xlfn.NORM.S.INV(RAND())</f>
        <v>0.9486362874209795</v>
      </c>
      <c r="AQ286" s="23">
        <f ca="1">SQRT(Inputs!$B$38)*J286+SQRT(1-Inputs!$B$38)*_xlfn.NORM.S.INV(RAND())</f>
        <v>0.15765983097967018</v>
      </c>
      <c r="AR286" s="23">
        <f ca="1">SQRT(Inputs!$B$38)*K286+SQRT(1-Inputs!$B$38)*_xlfn.NORM.S.INV(RAND())</f>
        <v>-0.84474745801796958</v>
      </c>
      <c r="AS286" s="23">
        <f ca="1">SQRT(Inputs!$B$38)*L286+SQRT(1-Inputs!$B$38)*_xlfn.NORM.S.INV(RAND())</f>
        <v>0.84355187324046543</v>
      </c>
      <c r="AT286" s="23">
        <f ca="1">SQRT(Inputs!$B$38)*M286+SQRT(1-Inputs!$B$38)*_xlfn.NORM.S.INV(RAND())</f>
        <v>0.237787406060191</v>
      </c>
      <c r="AU286" s="15">
        <f ca="1">Inputs!$B$6*EXP($B$8-0.5*C$5^2+C$5*N286)</f>
        <v>4609.123407573753</v>
      </c>
      <c r="AV286" s="15">
        <f t="shared" ca="1" si="146"/>
        <v>4896.5287869572994</v>
      </c>
      <c r="AW286" s="15">
        <f t="shared" ca="1" si="147"/>
        <v>7094.7963219903286</v>
      </c>
      <c r="AX286" s="15">
        <f t="shared" ca="1" si="148"/>
        <v>7821.3085518002063</v>
      </c>
      <c r="AY286" s="15">
        <f t="shared" ca="1" si="149"/>
        <v>9340.0827583278206</v>
      </c>
      <c r="AZ286" s="15">
        <f t="shared" ca="1" si="150"/>
        <v>9640.3561774967693</v>
      </c>
      <c r="BA286" s="15">
        <f t="shared" ca="1" si="151"/>
        <v>12762.10043246826</v>
      </c>
      <c r="BB286" s="15">
        <f t="shared" ca="1" si="152"/>
        <v>16706.977083104201</v>
      </c>
      <c r="BC286" s="15">
        <f t="shared" ca="1" si="153"/>
        <v>19758.830276833745</v>
      </c>
      <c r="BD286" s="15">
        <f t="shared" ca="1" si="154"/>
        <v>24243.969419413101</v>
      </c>
      <c r="BE286" s="15">
        <f t="shared" ca="1" si="155"/>
        <v>33583.079157722699</v>
      </c>
      <c r="BF286" s="15">
        <f ca="1">Inputs!$B$13*EXP($B$9-0.5*C$6^2+C$6*Y286)</f>
        <v>11283.132594271507</v>
      </c>
      <c r="BG286" s="15">
        <f t="shared" ca="1" si="156"/>
        <v>13324.003868019394</v>
      </c>
      <c r="BH286" s="15">
        <f t="shared" ca="1" si="157"/>
        <v>12795.554298081865</v>
      </c>
      <c r="BI286" s="15">
        <f t="shared" ca="1" si="158"/>
        <v>17263.107347753805</v>
      </c>
      <c r="BJ286" s="15">
        <f t="shared" ca="1" si="159"/>
        <v>25884.970008626649</v>
      </c>
      <c r="BK286" s="15">
        <f t="shared" ca="1" si="160"/>
        <v>25494.933727578187</v>
      </c>
      <c r="BL286" s="15">
        <f t="shared" ca="1" si="161"/>
        <v>36179.59414231671</v>
      </c>
      <c r="BM286" s="15">
        <f t="shared" ca="1" si="162"/>
        <v>49718.466344279404</v>
      </c>
      <c r="BN286" s="15">
        <f t="shared" ca="1" si="163"/>
        <v>58774.62020113867</v>
      </c>
      <c r="BO286" s="15">
        <f t="shared" ca="1" si="164"/>
        <v>77782.29715767398</v>
      </c>
      <c r="BP286" s="15">
        <f t="shared" ca="1" si="165"/>
        <v>108538.59063007461</v>
      </c>
      <c r="BQ286" s="15">
        <f ca="1">Inputs!$B$20*EXP($B$10-0.5*C$7^2+C$7*AJ286)</f>
        <v>3175.6643301309791</v>
      </c>
      <c r="BR286" s="15">
        <f t="shared" ca="1" si="166"/>
        <v>3557.5616274976078</v>
      </c>
      <c r="BS286" s="15">
        <f t="shared" ca="1" si="167"/>
        <v>3785.3147824070534</v>
      </c>
      <c r="BT286" s="15">
        <f t="shared" ca="1" si="168"/>
        <v>6095.9251171480764</v>
      </c>
      <c r="BU286" s="15">
        <f t="shared" ca="1" si="169"/>
        <v>7435.1429687130094</v>
      </c>
      <c r="BV286" s="15">
        <f t="shared" ca="1" si="170"/>
        <v>8916.7379094653461</v>
      </c>
      <c r="BW286" s="15">
        <f t="shared" ca="1" si="171"/>
        <v>15209.506720357324</v>
      </c>
      <c r="BX286" s="15">
        <f t="shared" ca="1" si="172"/>
        <v>21956.045081102002</v>
      </c>
      <c r="BY286" s="15">
        <f t="shared" ca="1" si="173"/>
        <v>26173.014709797328</v>
      </c>
      <c r="BZ286" s="15">
        <f t="shared" ca="1" si="174"/>
        <v>42884.689946321232</v>
      </c>
      <c r="CA286" s="15">
        <f t="shared" ca="1" si="175"/>
        <v>62839.958904504725</v>
      </c>
      <c r="CB286" s="15">
        <f ca="1">(AU286*DCF!C$10-DCF!C$5*MAX(AU286*DCF!C$10,0)-MAX(AU286-Inputs!$B$6,0)/Inputs!$B$10)*DCF!C$6</f>
        <v>1045.5920837003705</v>
      </c>
      <c r="CC286" s="15">
        <f ca="1">(AV286*DCF!D$10-DCF!D$5*MAX(AV286*DCF!D$10,0)-MAX(AV286-AU286,0)/Inputs!$B$10)*DCF!D$6</f>
        <v>1123.4194390976575</v>
      </c>
      <c r="CD286" s="15">
        <f ca="1">(AW286*DCF!E$10-DCF!E$5*MAX(AW286*DCF!E$10,0)-MAX(AW286-AV286,0)/Inputs!$B$10)*DCF!E$6</f>
        <v>1142.9346482600479</v>
      </c>
      <c r="CE286" s="15">
        <f ca="1">(AX286*DCF!F$10-DCF!F$5*MAX(AX286*DCF!F$10,0)-MAX(AX286-AW286,0)/Inputs!$B$10)*DCF!F$6</f>
        <v>1556.2100094969446</v>
      </c>
      <c r="CF286" s="15">
        <f ca="1">(AY286*DCF!G$10-DCF!G$5*MAX(AY286*DCF!G$10,0)-MAX(AY286-AX286,0)/Inputs!$B$10)*DCF!G$6</f>
        <v>1632.4945873345721</v>
      </c>
      <c r="CG286" s="15">
        <f ca="1">(AZ286*DCF!H$10-DCF!H$5*MAX(AZ286*DCF!H$10,0)-MAX(AZ286-AY286,0)/Inputs!$B$10)*DCF!H$6</f>
        <v>1818.3631380281065</v>
      </c>
      <c r="CH286" s="15">
        <f ca="1">(BA286*DCF!I$10-DCF!I$5*MAX(BA286*DCF!I$10,0)-MAX(BA286-AZ286,0)/Inputs!$B$10)*DCF!I$6</f>
        <v>1819.0947523225448</v>
      </c>
      <c r="CI286" s="15">
        <f ca="1">(BB286*DCF!J$10-DCF!J$5*MAX(BB286*DCF!J$10,0)-MAX(BB286-BA286,0)/Inputs!$B$10)*DCF!J$6</f>
        <v>2269.1749830118292</v>
      </c>
      <c r="CJ286" s="15">
        <f ca="1">(BC286*DCF!K$10-DCF!K$5*MAX(BC286*DCF!K$10,0)-MAX(BC286-BB286,0)/Inputs!$B$10)*DCF!K$6</f>
        <v>2753.6413565502594</v>
      </c>
      <c r="CK286" s="15">
        <f ca="1">(BD286*DCF!L$10-DCF!L$5*MAX(BD286*DCF!L$10,0)-MAX(BD286-BC286,0)/Inputs!$B$10)*DCF!L$6</f>
        <v>3076.4504991085969</v>
      </c>
      <c r="CL286" s="15">
        <f ca="1">(BE286*DCF!M$10-DCF!M$5*MAX(BE286*DCF!M$10,0)-MAX(BE286-BD286,0)/Inputs!$B$10)*DCF!M$6</f>
        <v>3623.3503885021141</v>
      </c>
      <c r="CM286" s="15">
        <f ca="1">(BF286*DCF!C$28-DCF!C$5*MAX(BF286*DCF!C$28,0)-MAX(BF286-Inputs!$B$13,0)/Inputs!$B$17)*DCF!C$6</f>
        <v>3443.5380715439346</v>
      </c>
      <c r="CN286" s="15">
        <f ca="1">(BG286*DCF!D$28-DCF!D$5*MAX(BG286*DCF!D$28,0)-MAX(BG286-BF286,0)/Inputs!$B$17)*DCF!D$6</f>
        <v>3488.8150255611067</v>
      </c>
      <c r="CO286" s="15">
        <f ca="1">(BH286*DCF!E$28-DCF!E$5*MAX(BH286*DCF!E$28,0)-MAX(BH286-BG286,0)/Inputs!$B$17)*DCF!E$6</f>
        <v>3623.9288205307043</v>
      </c>
      <c r="CP286" s="15">
        <f ca="1">(BI286*DCF!F$28-DCF!F$5*MAX(BI286*DCF!F$28,0)-MAX(BI286-BH286,0)/Inputs!$B$17)*DCF!F$6</f>
        <v>3873.0902720231097</v>
      </c>
      <c r="CQ286" s="15">
        <f ca="1">(BJ286*DCF!G$28-DCF!G$5*MAX(BJ286*DCF!G$28,0)-MAX(BJ286-BI286,0)/Inputs!$B$17)*DCF!G$6</f>
        <v>5265.9397314840699</v>
      </c>
      <c r="CR286" s="15">
        <f ca="1">(BK286*DCF!H$28-DCF!H$5*MAX(BK286*DCF!H$28,0)-MAX(BK286-BJ286,0)/Inputs!$B$17)*DCF!H$6</f>
        <v>6305.1783895040271</v>
      </c>
      <c r="CS286" s="15">
        <f ca="1">(BL286*DCF!I$28-DCF!I$5*MAX(BL286*DCF!I$28,0)-MAX(BL286-BK286,0)/Inputs!$B$17)*DCF!I$6</f>
        <v>6974.1651119533699</v>
      </c>
      <c r="CT286" s="15">
        <f ca="1">(BM286*DCF!J$28-DCF!J$5*MAX(BM286*DCF!J$28,0)-MAX(BM286-BL286,0)/Inputs!$B$17)*DCF!J$6</f>
        <v>9296.2015868766175</v>
      </c>
      <c r="CU286" s="15">
        <f ca="1">(BN286*DCF!K$28-DCF!K$5*MAX(BN286*DCF!K$28,0)-MAX(BN286-BM286,0)/Inputs!$B$17)*DCF!K$6</f>
        <v>11302.95609228236</v>
      </c>
      <c r="CV286" s="15">
        <f ca="1">(BO286*DCF!L$28-DCF!L$5*MAX(BO286*DCF!L$28,0)-MAX(BO286-BN286,0)/Inputs!$B$17)*DCF!L$6</f>
        <v>13368.450580880068</v>
      </c>
      <c r="CW286" s="15">
        <f ca="1">(BP286*DCF!M$28-DCF!M$5*MAX(BP286*DCF!M$28,0)-MAX(BP286-BO286,0)/Inputs!$B$17)*DCF!M$6</f>
        <v>17206.701743457455</v>
      </c>
      <c r="CX286" s="15">
        <f ca="1">(BQ286*DCF!C$46-DCF!C$5*MAX(BQ286*DCF!C$46,0)-MAX(BQ286-Inputs!$B$20,0)/Inputs!$B$24)*DCF!C$6</f>
        <v>-733.40977601177349</v>
      </c>
      <c r="CY286" s="15">
        <f ca="1">(BR286*DCF!D$46-DCF!D$5*MAX(BR286*DCF!D$46,0)-MAX(BR286-BQ286,0)/Inputs!$B$24)*DCF!D$6</f>
        <v>-770.14521315519164</v>
      </c>
      <c r="CZ286" s="15">
        <f ca="1">(BS286*DCF!E$46-DCF!E$5*MAX(BS286*DCF!E$46,0)-MAX(BS286-BR286,0)/Inputs!$B$24)*DCF!E$6</f>
        <v>-537.39408746726485</v>
      </c>
      <c r="DA286" s="15">
        <f ca="1">(BT286*DCF!F$46-DCF!F$5*MAX(BT286*DCF!F$46,0)-MAX(BT286-BS286,0)/Inputs!$B$24)*DCF!F$6</f>
        <v>-1285.31007525325</v>
      </c>
      <c r="DB286" s="15">
        <f ca="1">(BU286*DCF!G$46-DCF!G$5*MAX(BU286*DCF!G$46,0)-MAX(BU286-BT286,0)/Inputs!$B$24)*DCF!G$6</f>
        <v>-700.58994497119852</v>
      </c>
      <c r="DC286" s="15">
        <f ca="1">(BV286*DCF!H$46-DCF!H$5*MAX(BV286*DCF!H$46,0)-MAX(BV286-BU286,0)/Inputs!$B$24)*DCF!H$6</f>
        <v>-460.39654995597368</v>
      </c>
      <c r="DD286" s="15">
        <f ca="1">(BW286*DCF!I$46-DCF!I$5*MAX(BW286*DCF!I$46,0)-MAX(BW286-BV286,0)/Inputs!$B$24)*DCF!I$6</f>
        <v>-1455.1410339333306</v>
      </c>
      <c r="DE286" s="15">
        <f ca="1">(BX286*DCF!J$46-DCF!J$5*MAX(BX286*DCF!J$46,0)-MAX(BX286-BW286,0)/Inputs!$B$24)*DCF!J$6</f>
        <v>-868.07639285616119</v>
      </c>
      <c r="DF286" s="15">
        <f ca="1">(BY286*DCF!K$46-DCF!K$5*MAX(BY286*DCF!K$46,0)-MAX(BY286-BX286,0)/Inputs!$B$24)*DCF!K$6</f>
        <v>462.04462897075666</v>
      </c>
      <c r="DG286" s="15">
        <f ca="1">(BZ286*DCF!L$46-DCF!L$5*MAX(BZ286*DCF!L$46,0)-MAX(BZ286-BY286,0)/Inputs!$B$24)*DCF!L$6</f>
        <v>-817.48725083124782</v>
      </c>
      <c r="DH286" s="15">
        <f ca="1">(CA286*DCF!M$46-DCF!M$5*MAX(CA286*DCF!M$46,0)-MAX(CA286-BZ286,0)/Inputs!$B$24)*DCF!M$6</f>
        <v>754.63342779980951</v>
      </c>
      <c r="DI286" s="15">
        <f ca="1">SUM(CB286:CL286)+BE286*DCF!M$10*(1+Inputs!$B$30)*(1-Inputs!$B$33)*(1-Inputs!$B$30/Inputs!$B$31)/(Inputs!$B$29-Inputs!$B$30)*DCF!M$6</f>
        <v>115322.87927160278</v>
      </c>
      <c r="DJ286" s="15">
        <f ca="1">SUM(CM286:CW286)+BP286*DCF!M$28*(1+Inputs!$B$30)*(1-Inputs!$B$33)*(1-Inputs!$B$30/Inputs!$B$31)/(Inputs!$B$29-Inputs!$B$30)*DCF!M$6</f>
        <v>486901.40942312632</v>
      </c>
      <c r="DK286" s="15">
        <f ca="1">SUM(CX286:DH286)+CA286*DCF!M$46*(1+Inputs!$B$30)*(1-Inputs!$B$33)*(1-Inputs!$B$30/Inputs!$B$31)/(Inputs!$B$29-Inputs!$B$30)*DCF!M$6</f>
        <v>90746.748067705674</v>
      </c>
      <c r="DM286" s="15">
        <f ca="1">DI286+DJ286+DK286+Inputs!$B$34+Inputs!$B$36-Inputs!$B$35</f>
        <v>769822.03676243476</v>
      </c>
    </row>
    <row r="287" spans="1:117" x14ac:dyDescent="0.75">
      <c r="A287" s="11">
        <v>274</v>
      </c>
      <c r="C287" s="23">
        <f t="shared" ca="1" si="177"/>
        <v>-0.68199317252050795</v>
      </c>
      <c r="D287" s="23">
        <f t="shared" ca="1" si="177"/>
        <v>-0.67281174487407425</v>
      </c>
      <c r="E287" s="23">
        <f t="shared" ca="1" si="177"/>
        <v>-0.22966551030692087</v>
      </c>
      <c r="F287" s="23">
        <f t="shared" ca="1" si="177"/>
        <v>7.4913991949759215E-2</v>
      </c>
      <c r="G287" s="23">
        <f t="shared" ca="1" si="177"/>
        <v>1.91832810596817</v>
      </c>
      <c r="H287" s="23">
        <f t="shared" ca="1" si="177"/>
        <v>-4.2012553941545606E-2</v>
      </c>
      <c r="I287" s="23">
        <f t="shared" ca="1" si="177"/>
        <v>-0.22041274808609546</v>
      </c>
      <c r="J287" s="23">
        <f t="shared" ca="1" si="177"/>
        <v>1.8311823091060018</v>
      </c>
      <c r="K287" s="23">
        <f t="shared" ca="1" si="177"/>
        <v>0.2853312031451507</v>
      </c>
      <c r="L287" s="23">
        <f t="shared" ca="1" si="177"/>
        <v>-0.49921761970510142</v>
      </c>
      <c r="M287" s="23">
        <f t="shared" ca="1" si="177"/>
        <v>1.0551647824022619</v>
      </c>
      <c r="N287" s="23">
        <f ca="1">SQRT(Inputs!$B$38)*C287+SQRT(1-Inputs!$B$38)*_xlfn.NORM.S.INV(RAND())</f>
        <v>-0.72954435738817724</v>
      </c>
      <c r="O287" s="23">
        <f ca="1">SQRT(Inputs!$B$38)*D287+SQRT(1-Inputs!$B$38)*_xlfn.NORM.S.INV(RAND())</f>
        <v>0.13238521235980782</v>
      </c>
      <c r="P287" s="23">
        <f ca="1">SQRT(Inputs!$B$38)*E287+SQRT(1-Inputs!$B$38)*_xlfn.NORM.S.INV(RAND())</f>
        <v>-1.4186515910168171</v>
      </c>
      <c r="Q287" s="23">
        <f ca="1">SQRT(Inputs!$B$38)*F287+SQRT(1-Inputs!$B$38)*_xlfn.NORM.S.INV(RAND())</f>
        <v>-0.25205002786657776</v>
      </c>
      <c r="R287" s="23">
        <f ca="1">SQRT(Inputs!$B$38)*G287+SQRT(1-Inputs!$B$38)*_xlfn.NORM.S.INV(RAND())</f>
        <v>1.7636788262857119</v>
      </c>
      <c r="S287" s="23">
        <f ca="1">SQRT(Inputs!$B$38)*H287+SQRT(1-Inputs!$B$38)*_xlfn.NORM.S.INV(RAND())</f>
        <v>1.1465402804092091</v>
      </c>
      <c r="T287" s="23">
        <f ca="1">SQRT(Inputs!$B$38)*I287+SQRT(1-Inputs!$B$38)*_xlfn.NORM.S.INV(RAND())</f>
        <v>1.1871854385323302</v>
      </c>
      <c r="U287" s="23">
        <f ca="1">SQRT(Inputs!$B$38)*J287+SQRT(1-Inputs!$B$38)*_xlfn.NORM.S.INV(RAND())</f>
        <v>0.74813144781787888</v>
      </c>
      <c r="V287" s="23">
        <f ca="1">SQRT(Inputs!$B$38)*K287+SQRT(1-Inputs!$B$38)*_xlfn.NORM.S.INV(RAND())</f>
        <v>0.12315891237145629</v>
      </c>
      <c r="W287" s="23">
        <f ca="1">SQRT(Inputs!$B$38)*L287+SQRT(1-Inputs!$B$38)*_xlfn.NORM.S.INV(RAND())</f>
        <v>-0.57845292036075791</v>
      </c>
      <c r="X287" s="23">
        <f ca="1">SQRT(Inputs!$B$38)*M287+SQRT(1-Inputs!$B$38)*_xlfn.NORM.S.INV(RAND())</f>
        <v>0.78821625461703615</v>
      </c>
      <c r="Y287" s="23">
        <f ca="1">SQRT(Inputs!$B$38)*C287+SQRT(1-Inputs!$B$38)*_xlfn.NORM.S.INV(RAND())</f>
        <v>0.28759695262267337</v>
      </c>
      <c r="Z287" s="23">
        <f ca="1">SQRT(Inputs!$B$38)*D287+SQRT(1-Inputs!$B$38)*_xlfn.NORM.S.INV(RAND())</f>
        <v>-1.2575215679508578</v>
      </c>
      <c r="AA287" s="23">
        <f ca="1">SQRT(Inputs!$B$38)*E287+SQRT(1-Inputs!$B$38)*_xlfn.NORM.S.INV(RAND())</f>
        <v>5.4728391702940499E-2</v>
      </c>
      <c r="AB287" s="23">
        <f ca="1">SQRT(Inputs!$B$38)*F287+SQRT(1-Inputs!$B$38)*_xlfn.NORM.S.INV(RAND())</f>
        <v>7.3920556061936635E-2</v>
      </c>
      <c r="AC287" s="23">
        <f ca="1">SQRT(Inputs!$B$38)*G287+SQRT(1-Inputs!$B$38)*_xlfn.NORM.S.INV(RAND())</f>
        <v>1.5714275681162506</v>
      </c>
      <c r="AD287" s="23">
        <f ca="1">SQRT(Inputs!$B$38)*H287+SQRT(1-Inputs!$B$38)*_xlfn.NORM.S.INV(RAND())</f>
        <v>0.24125767851302904</v>
      </c>
      <c r="AE287" s="23">
        <f ca="1">SQRT(Inputs!$B$38)*I287+SQRT(1-Inputs!$B$38)*_xlfn.NORM.S.INV(RAND())</f>
        <v>1.6898557762036888</v>
      </c>
      <c r="AF287" s="23">
        <f ca="1">SQRT(Inputs!$B$38)*J287+SQRT(1-Inputs!$B$38)*_xlfn.NORM.S.INV(RAND())</f>
        <v>0.51841039033127689</v>
      </c>
      <c r="AG287" s="23">
        <f ca="1">SQRT(Inputs!$B$38)*K287+SQRT(1-Inputs!$B$38)*_xlfn.NORM.S.INV(RAND())</f>
        <v>-1.8504244471033049E-2</v>
      </c>
      <c r="AH287" s="23">
        <f ca="1">SQRT(Inputs!$B$38)*L287+SQRT(1-Inputs!$B$38)*_xlfn.NORM.S.INV(RAND())</f>
        <v>-1.0449808904100595</v>
      </c>
      <c r="AI287" s="23">
        <f ca="1">SQRT(Inputs!$B$38)*M287+SQRT(1-Inputs!$B$38)*_xlfn.NORM.S.INV(RAND())</f>
        <v>0.48508945913716167</v>
      </c>
      <c r="AJ287" s="23">
        <f ca="1">SQRT(Inputs!$B$38)*C287+SQRT(1-Inputs!$B$38)*_xlfn.NORM.S.INV(RAND())</f>
        <v>-0.37690102700631856</v>
      </c>
      <c r="AK287" s="23">
        <f ca="1">SQRT(Inputs!$B$38)*D287+SQRT(1-Inputs!$B$38)*_xlfn.NORM.S.INV(RAND())</f>
        <v>0.58669945443699556</v>
      </c>
      <c r="AL287" s="23">
        <f ca="1">SQRT(Inputs!$B$38)*E287+SQRT(1-Inputs!$B$38)*_xlfn.NORM.S.INV(RAND())</f>
        <v>0.1831015070455782</v>
      </c>
      <c r="AM287" s="23">
        <f ca="1">SQRT(Inputs!$B$38)*F287+SQRT(1-Inputs!$B$38)*_xlfn.NORM.S.INV(RAND())</f>
        <v>0.5335595823622119</v>
      </c>
      <c r="AN287" s="23">
        <f ca="1">SQRT(Inputs!$B$38)*G287+SQRT(1-Inputs!$B$38)*_xlfn.NORM.S.INV(RAND())</f>
        <v>1.0229277406154795</v>
      </c>
      <c r="AO287" s="23">
        <f ca="1">SQRT(Inputs!$B$38)*H287+SQRT(1-Inputs!$B$38)*_xlfn.NORM.S.INV(RAND())</f>
        <v>0.96619637794865487</v>
      </c>
      <c r="AP287" s="23">
        <f ca="1">SQRT(Inputs!$B$38)*I287+SQRT(1-Inputs!$B$38)*_xlfn.NORM.S.INV(RAND())</f>
        <v>0.53886941531996668</v>
      </c>
      <c r="AQ287" s="23">
        <f ca="1">SQRT(Inputs!$B$38)*J287+SQRT(1-Inputs!$B$38)*_xlfn.NORM.S.INV(RAND())</f>
        <v>1.1017349229999009</v>
      </c>
      <c r="AR287" s="23">
        <f ca="1">SQRT(Inputs!$B$38)*K287+SQRT(1-Inputs!$B$38)*_xlfn.NORM.S.INV(RAND())</f>
        <v>1.5874978003684472</v>
      </c>
      <c r="AS287" s="23">
        <f ca="1">SQRT(Inputs!$B$38)*L287+SQRT(1-Inputs!$B$38)*_xlfn.NORM.S.INV(RAND())</f>
        <v>-0.15762856716776841</v>
      </c>
      <c r="AT287" s="23">
        <f ca="1">SQRT(Inputs!$B$38)*M287+SQRT(1-Inputs!$B$38)*_xlfn.NORM.S.INV(RAND())</f>
        <v>1.0343110382815177</v>
      </c>
      <c r="AU287" s="15">
        <f ca="1">Inputs!$B$6*EXP($B$8-0.5*C$5^2+C$5*N287)</f>
        <v>4409.5098956168658</v>
      </c>
      <c r="AV287" s="15">
        <f t="shared" ca="1" si="146"/>
        <v>5472.9145199048344</v>
      </c>
      <c r="AW287" s="15">
        <f t="shared" ca="1" si="147"/>
        <v>5511.0630693188623</v>
      </c>
      <c r="AX287" s="15">
        <f t="shared" ca="1" si="148"/>
        <v>6519.8813103339508</v>
      </c>
      <c r="AY287" s="15">
        <f t="shared" ca="1" si="149"/>
        <v>9790.4260173845159</v>
      </c>
      <c r="AZ287" s="15">
        <f t="shared" ca="1" si="150"/>
        <v>13585.326369108701</v>
      </c>
      <c r="BA287" s="15">
        <f t="shared" ca="1" si="151"/>
        <v>18824.4394324266</v>
      </c>
      <c r="BB287" s="15">
        <f t="shared" ca="1" si="152"/>
        <v>24840.717178659863</v>
      </c>
      <c r="BC287" s="15">
        <f t="shared" ca="1" si="153"/>
        <v>30787.40636287196</v>
      </c>
      <c r="BD287" s="15">
        <f t="shared" ca="1" si="154"/>
        <v>35731.005241974883</v>
      </c>
      <c r="BE287" s="15">
        <f t="shared" ca="1" si="155"/>
        <v>47042.623162870499</v>
      </c>
      <c r="BF287" s="15">
        <f ca="1">Inputs!$B$13*EXP($B$9-0.5*C$6^2+C$6*Y287)</f>
        <v>14642.516470128106</v>
      </c>
      <c r="BG287" s="15">
        <f t="shared" ca="1" si="156"/>
        <v>14222.679804125069</v>
      </c>
      <c r="BH287" s="15">
        <f t="shared" ca="1" si="157"/>
        <v>17535.954254688713</v>
      </c>
      <c r="BI287" s="15">
        <f t="shared" ca="1" si="158"/>
        <v>21712.284026830381</v>
      </c>
      <c r="BJ287" s="15">
        <f t="shared" ca="1" si="159"/>
        <v>33384.647988092896</v>
      </c>
      <c r="BK287" s="15">
        <f t="shared" ca="1" si="160"/>
        <v>42341.468260771137</v>
      </c>
      <c r="BL287" s="15">
        <f t="shared" ca="1" si="161"/>
        <v>64744.826175668342</v>
      </c>
      <c r="BM287" s="15">
        <f t="shared" ca="1" si="162"/>
        <v>84879.371334712851</v>
      </c>
      <c r="BN287" s="15">
        <f t="shared" ca="1" si="163"/>
        <v>104159.76995150244</v>
      </c>
      <c r="BO287" s="15">
        <f t="shared" ca="1" si="164"/>
        <v>113498.98820183464</v>
      </c>
      <c r="BP287" s="15">
        <f t="shared" ca="1" si="165"/>
        <v>147588.41774850903</v>
      </c>
      <c r="BQ287" s="15">
        <f ca="1">Inputs!$B$20*EXP($B$10-0.5*C$7^2+C$7*AJ287)</f>
        <v>3752.765884172501</v>
      </c>
      <c r="BR287" s="15">
        <f t="shared" ca="1" si="166"/>
        <v>6134.9300435157547</v>
      </c>
      <c r="BS287" s="15">
        <f t="shared" ca="1" si="167"/>
        <v>8854.7430705315201</v>
      </c>
      <c r="BT287" s="15">
        <f t="shared" ca="1" si="168"/>
        <v>14043.000472550128</v>
      </c>
      <c r="BU287" s="15">
        <f t="shared" ca="1" si="169"/>
        <v>24927.637080259385</v>
      </c>
      <c r="BV287" s="15">
        <f t="shared" ca="1" si="170"/>
        <v>43115.824526330594</v>
      </c>
      <c r="BW287" s="15">
        <f t="shared" ca="1" si="171"/>
        <v>67434.296633835605</v>
      </c>
      <c r="BX287" s="15">
        <f t="shared" ca="1" si="172"/>
        <v>117629.30567594038</v>
      </c>
      <c r="BY287" s="15">
        <f t="shared" ca="1" si="173"/>
        <v>223312.74960348455</v>
      </c>
      <c r="BZ287" s="15">
        <f t="shared" ca="1" si="174"/>
        <v>304389.58339883364</v>
      </c>
      <c r="CA287" s="15">
        <f t="shared" ca="1" si="175"/>
        <v>513848.02912301139</v>
      </c>
      <c r="CB287" s="15">
        <f ca="1">(AU287*DCF!C$10-DCF!C$5*MAX(AU287*DCF!C$10,0)-MAX(AU287-Inputs!$B$6,0)/Inputs!$B$10)*DCF!C$6</f>
        <v>1047.0153636198997</v>
      </c>
      <c r="CC287" s="15">
        <f ca="1">(AV287*DCF!D$10-DCF!D$5*MAX(AV287*DCF!D$10,0)-MAX(AV287-AU287,0)/Inputs!$B$10)*DCF!D$6</f>
        <v>1074.702450091509</v>
      </c>
      <c r="CD287" s="15">
        <f ca="1">(AW287*DCF!E$10-DCF!E$5*MAX(AW287*DCF!E$10,0)-MAX(AW287-AV287,0)/Inputs!$B$10)*DCF!E$6</f>
        <v>1263.8241008417178</v>
      </c>
      <c r="CE287" s="15">
        <f ca="1">(AX287*DCF!F$10-DCF!F$5*MAX(AX287*DCF!F$10,0)-MAX(AX287-AW287,0)/Inputs!$B$10)*DCF!F$6</f>
        <v>1213.3696350027119</v>
      </c>
      <c r="CF287" s="15">
        <f ca="1">(AY287*DCF!G$10-DCF!G$5*MAX(AY287*DCF!G$10,0)-MAX(AY287-AX287,0)/Inputs!$B$10)*DCF!G$6</f>
        <v>1388.562680986133</v>
      </c>
      <c r="CG287" s="15">
        <f ca="1">(AZ287*DCF!H$10-DCF!H$5*MAX(AZ287*DCF!H$10,0)-MAX(AZ287-AY287,0)/Inputs!$B$10)*DCF!H$6</f>
        <v>1963.748269038538</v>
      </c>
      <c r="CH287" s="15">
        <f ca="1">(BA287*DCF!I$10-DCF!I$5*MAX(BA287*DCF!I$10,0)-MAX(BA287-AZ287,0)/Inputs!$B$10)*DCF!I$6</f>
        <v>2579.1402623491226</v>
      </c>
      <c r="CI287" s="15">
        <f ca="1">(BB287*DCF!J$10-DCF!J$5*MAX(BB287*DCF!J$10,0)-MAX(BB287-BA287,0)/Inputs!$B$10)*DCF!J$6</f>
        <v>3351.0569542368012</v>
      </c>
      <c r="CJ287" s="15">
        <f ca="1">(BC287*DCF!K$10-DCF!K$5*MAX(BC287*DCF!K$10,0)-MAX(BC287-BB287,0)/Inputs!$B$10)*DCF!K$6</f>
        <v>4123.8320152842425</v>
      </c>
      <c r="CK287" s="15">
        <f ca="1">(BD287*DCF!L$10-DCF!L$5*MAX(BD287*DCF!L$10,0)-MAX(BD287-BC287,0)/Inputs!$B$10)*DCF!L$6</f>
        <v>4749.6276712066965</v>
      </c>
      <c r="CL287" s="15">
        <f ca="1">(BE287*DCF!M$10-DCF!M$5*MAX(BE287*DCF!M$10,0)-MAX(BE287-BD287,0)/Inputs!$B$10)*DCF!M$6</f>
        <v>5287.0289555203663</v>
      </c>
      <c r="CM287" s="15">
        <f ca="1">(BF287*DCF!C$28-DCF!C$5*MAX(BF287*DCF!C$28,0)-MAX(BF287-Inputs!$B$13,0)/Inputs!$B$17)*DCF!C$6</f>
        <v>3716.9486204034565</v>
      </c>
      <c r="CN287" s="15">
        <f ca="1">(BG287*DCF!D$28-DCF!D$5*MAX(BG287*DCF!D$28,0)-MAX(BG287-BF287,0)/Inputs!$B$17)*DCF!D$6</f>
        <v>4188.9072315048907</v>
      </c>
      <c r="CO287" s="15">
        <f ca="1">(BH287*DCF!E$28-DCF!E$5*MAX(BH287*DCF!E$28,0)-MAX(BH287-BG287,0)/Inputs!$B$17)*DCF!E$6</f>
        <v>4313.4937102008489</v>
      </c>
      <c r="CP287" s="15">
        <f ca="1">(BI287*DCF!F$28-DCF!F$5*MAX(BI287*DCF!F$28,0)-MAX(BI287-BH287,0)/Inputs!$B$17)*DCF!F$6</f>
        <v>5133.9463460507795</v>
      </c>
      <c r="CQ287" s="15">
        <f ca="1">(BJ287*DCF!G$28-DCF!G$5*MAX(BJ287*DCF!G$28,0)-MAX(BJ287-BI287,0)/Inputs!$B$17)*DCF!G$6</f>
        <v>6698.7238996971619</v>
      </c>
      <c r="CR287" s="15">
        <f ca="1">(BK287*DCF!H$28-DCF!H$5*MAX(BK287*DCF!H$28,0)-MAX(BK287-BJ287,0)/Inputs!$B$17)*DCF!H$6</f>
        <v>9079.873732605809</v>
      </c>
      <c r="CS287" s="15">
        <f ca="1">(BL287*DCF!I$28-DCF!I$5*MAX(BL287*DCF!I$28,0)-MAX(BL287-BK287,0)/Inputs!$B$17)*DCF!I$6</f>
        <v>12009.373825951607</v>
      </c>
      <c r="CT287" s="15">
        <f ca="1">(BM287*DCF!J$28-DCF!J$5*MAX(BM287*DCF!J$28,0)-MAX(BM287-BL287,0)/Inputs!$B$17)*DCF!J$6</f>
        <v>16265.469977163226</v>
      </c>
      <c r="CU287" s="15">
        <f ca="1">(BN287*DCF!K$28-DCF!K$5*MAX(BN287*DCF!K$28,0)-MAX(BN287-BM287,0)/Inputs!$B$17)*DCF!K$6</f>
        <v>19635.204949932442</v>
      </c>
      <c r="CV287" s="15">
        <f ca="1">(BO287*DCF!L$28-DCF!L$5*MAX(BO287*DCF!L$28,0)-MAX(BO287-BN287,0)/Inputs!$B$17)*DCF!L$6</f>
        <v>21588.682357639686</v>
      </c>
      <c r="CW287" s="15">
        <f ca="1">(BP287*DCF!M$28-DCF!M$5*MAX(BP287*DCF!M$28,0)-MAX(BP287-BO287,0)/Inputs!$B$17)*DCF!M$6</f>
        <v>24205.542936515973</v>
      </c>
      <c r="CX287" s="15">
        <f ca="1">(BQ287*DCF!C$46-DCF!C$5*MAX(BQ287*DCF!C$46,0)-MAX(BQ287-Inputs!$B$20,0)/Inputs!$B$24)*DCF!C$6</f>
        <v>-1121.5468019670909</v>
      </c>
      <c r="CY287" s="15">
        <f ca="1">(BR287*DCF!D$46-DCF!D$5*MAX(BR287*DCF!D$46,0)-MAX(BR287-BQ287,0)/Inputs!$B$24)*DCF!D$6</f>
        <v>-2063.5391630440422</v>
      </c>
      <c r="CZ287" s="15">
        <f ca="1">(BS287*DCF!E$46-DCF!E$5*MAX(BS287*DCF!E$46,0)-MAX(BS287-BR287,0)/Inputs!$B$24)*DCF!E$6</f>
        <v>-2119.1642053360069</v>
      </c>
      <c r="DA287" s="15">
        <f ca="1">(BT287*DCF!F$46-DCF!F$5*MAX(BT287*DCF!F$46,0)-MAX(BT287-BS287,0)/Inputs!$B$24)*DCF!F$6</f>
        <v>-2911.908614435843</v>
      </c>
      <c r="DB287" s="15">
        <f ca="1">(BU287*DCF!G$46-DCF!G$5*MAX(BU287*DCF!G$46,0)-MAX(BU287-BT287,0)/Inputs!$B$24)*DCF!G$6</f>
        <v>-4499.8931610554891</v>
      </c>
      <c r="DC287" s="15">
        <f ca="1">(BV287*DCF!H$46-DCF!H$5*MAX(BV287*DCF!H$46,0)-MAX(BV287-BU287,0)/Inputs!$B$24)*DCF!H$6</f>
        <v>-5651.8678079932088</v>
      </c>
      <c r="DD287" s="15">
        <f ca="1">(BW287*DCF!I$46-DCF!I$5*MAX(BW287*DCF!I$46,0)-MAX(BW287-BV287,0)/Inputs!$B$24)*DCF!I$6</f>
        <v>-5423.4713523239316</v>
      </c>
      <c r="DE287" s="15">
        <f ca="1">(BX287*DCF!J$46-DCF!J$5*MAX(BX287*DCF!J$46,0)-MAX(BX287-BW287,0)/Inputs!$B$24)*DCF!J$6</f>
        <v>-8376.6723340758381</v>
      </c>
      <c r="DF287" s="15">
        <f ca="1">(BY287*DCF!K$46-DCF!K$5*MAX(BY287*DCF!K$46,0)-MAX(BY287-BX287,0)/Inputs!$B$24)*DCF!K$6</f>
        <v>-13133.259692614663</v>
      </c>
      <c r="DG287" s="15">
        <f ca="1">(BZ287*DCF!L$46-DCF!L$5*MAX(BZ287*DCF!L$46,0)-MAX(BZ287-BY287,0)/Inputs!$B$24)*DCF!L$6</f>
        <v>2693.088449409463</v>
      </c>
      <c r="DH287" s="15">
        <f ca="1">(CA287*DCF!M$46-DCF!M$5*MAX(CA287*DCF!M$46,0)-MAX(CA287-BZ287,0)/Inputs!$B$24)*DCF!M$6</f>
        <v>-3504.9180675912353</v>
      </c>
      <c r="DI287" s="15">
        <f ca="1">SUM(CB287:CL287)+BE287*DCF!M$10*(1+Inputs!$B$30)*(1-Inputs!$B$33)*(1-Inputs!$B$30/Inputs!$B$31)/(Inputs!$B$29-Inputs!$B$30)*DCF!M$6</f>
        <v>158962.1506947375</v>
      </c>
      <c r="DJ287" s="15">
        <f ca="1">SUM(CM287:CW287)+BP287*DCF!M$28*(1+Inputs!$B$30)*(1-Inputs!$B$33)*(1-Inputs!$B$30/Inputs!$B$31)/(Inputs!$B$29-Inputs!$B$30)*DCF!M$6</f>
        <v>674490.19191950641</v>
      </c>
      <c r="DK287" s="15">
        <f ca="1">SUM(CX287:DH287)+CA287*DCF!M$46*(1+Inputs!$B$30)*(1-Inputs!$B$33)*(1-Inputs!$B$30/Inputs!$B$31)/(Inputs!$B$29-Inputs!$B$30)*DCF!M$6</f>
        <v>748356.76946346171</v>
      </c>
      <c r="DM287" s="15">
        <f ca="1">DI287+DJ287+DK287+Inputs!$B$34+Inputs!$B$36-Inputs!$B$35</f>
        <v>1658660.1120777056</v>
      </c>
    </row>
    <row r="288" spans="1:117" x14ac:dyDescent="0.75">
      <c r="A288" s="11">
        <v>275</v>
      </c>
      <c r="C288" s="23">
        <f t="shared" ca="1" si="177"/>
        <v>1.1402726010083706</v>
      </c>
      <c r="D288" s="23">
        <f t="shared" ca="1" si="177"/>
        <v>-0.89737320945607602</v>
      </c>
      <c r="E288" s="23">
        <f t="shared" ca="1" si="177"/>
        <v>-5.5774100077558321E-2</v>
      </c>
      <c r="F288" s="23">
        <f t="shared" ca="1" si="177"/>
        <v>-0.32201583850977944</v>
      </c>
      <c r="G288" s="23">
        <f t="shared" ca="1" si="177"/>
        <v>-0.75926051489539881</v>
      </c>
      <c r="H288" s="23">
        <f t="shared" ca="1" si="177"/>
        <v>6.147164146665425E-2</v>
      </c>
      <c r="I288" s="23">
        <f t="shared" ca="1" si="177"/>
        <v>0.98856636099584627</v>
      </c>
      <c r="J288" s="23">
        <f t="shared" ca="1" si="177"/>
        <v>2.0077554170119076</v>
      </c>
      <c r="K288" s="23">
        <f t="shared" ca="1" si="177"/>
        <v>0.67103740693649405</v>
      </c>
      <c r="L288" s="23">
        <f t="shared" ca="1" si="177"/>
        <v>0.94602313561019979</v>
      </c>
      <c r="M288" s="23">
        <f t="shared" ca="1" si="177"/>
        <v>-0.27452553047535377</v>
      </c>
      <c r="N288" s="23">
        <f ca="1">SQRT(Inputs!$B$38)*C288+SQRT(1-Inputs!$B$38)*_xlfn.NORM.S.INV(RAND())</f>
        <v>0.36795195369491773</v>
      </c>
      <c r="O288" s="23">
        <f ca="1">SQRT(Inputs!$B$38)*D288+SQRT(1-Inputs!$B$38)*_xlfn.NORM.S.INV(RAND())</f>
        <v>-0.75047442901307115</v>
      </c>
      <c r="P288" s="23">
        <f ca="1">SQRT(Inputs!$B$38)*E288+SQRT(1-Inputs!$B$38)*_xlfn.NORM.S.INV(RAND())</f>
        <v>-0.35754494151001276</v>
      </c>
      <c r="Q288" s="23">
        <f ca="1">SQRT(Inputs!$B$38)*F288+SQRT(1-Inputs!$B$38)*_xlfn.NORM.S.INV(RAND())</f>
        <v>-1.0287215284549569</v>
      </c>
      <c r="R288" s="23">
        <f ca="1">SQRT(Inputs!$B$38)*G288+SQRT(1-Inputs!$B$38)*_xlfn.NORM.S.INV(RAND())</f>
        <v>1.8919014636103575</v>
      </c>
      <c r="S288" s="23">
        <f ca="1">SQRT(Inputs!$B$38)*H288+SQRT(1-Inputs!$B$38)*_xlfn.NORM.S.INV(RAND())</f>
        <v>0.63147329338349201</v>
      </c>
      <c r="T288" s="23">
        <f ca="1">SQRT(Inputs!$B$38)*I288+SQRT(1-Inputs!$B$38)*_xlfn.NORM.S.INV(RAND())</f>
        <v>1.6569134988183247</v>
      </c>
      <c r="U288" s="23">
        <f ca="1">SQRT(Inputs!$B$38)*J288+SQRT(1-Inputs!$B$38)*_xlfn.NORM.S.INV(RAND())</f>
        <v>1.625009713772656</v>
      </c>
      <c r="V288" s="23">
        <f ca="1">SQRT(Inputs!$B$38)*K288+SQRT(1-Inputs!$B$38)*_xlfn.NORM.S.INV(RAND())</f>
        <v>0.83678074360799604</v>
      </c>
      <c r="W288" s="23">
        <f ca="1">SQRT(Inputs!$B$38)*L288+SQRT(1-Inputs!$B$38)*_xlfn.NORM.S.INV(RAND())</f>
        <v>0.22178699047314232</v>
      </c>
      <c r="X288" s="23">
        <f ca="1">SQRT(Inputs!$B$38)*M288+SQRT(1-Inputs!$B$38)*_xlfn.NORM.S.INV(RAND())</f>
        <v>-0.2372936900750521</v>
      </c>
      <c r="Y288" s="23">
        <f ca="1">SQRT(Inputs!$B$38)*C288+SQRT(1-Inputs!$B$38)*_xlfn.NORM.S.INV(RAND())</f>
        <v>1.0500431692804493</v>
      </c>
      <c r="Z288" s="23">
        <f ca="1">SQRT(Inputs!$B$38)*D288+SQRT(1-Inputs!$B$38)*_xlfn.NORM.S.INV(RAND())</f>
        <v>-0.90237791049532068</v>
      </c>
      <c r="AA288" s="23">
        <f ca="1">SQRT(Inputs!$B$38)*E288+SQRT(1-Inputs!$B$38)*_xlfn.NORM.S.INV(RAND())</f>
        <v>0.64272810995871799</v>
      </c>
      <c r="AB288" s="23">
        <f ca="1">SQRT(Inputs!$B$38)*F288+SQRT(1-Inputs!$B$38)*_xlfn.NORM.S.INV(RAND())</f>
        <v>-1.1665752125811495</v>
      </c>
      <c r="AC288" s="23">
        <f ca="1">SQRT(Inputs!$B$38)*G288+SQRT(1-Inputs!$B$38)*_xlfn.NORM.S.INV(RAND())</f>
        <v>-0.83560555519961432</v>
      </c>
      <c r="AD288" s="23">
        <f ca="1">SQRT(Inputs!$B$38)*H288+SQRT(1-Inputs!$B$38)*_xlfn.NORM.S.INV(RAND())</f>
        <v>0.51115516801596939</v>
      </c>
      <c r="AE288" s="23">
        <f ca="1">SQRT(Inputs!$B$38)*I288+SQRT(1-Inputs!$B$38)*_xlfn.NORM.S.INV(RAND())</f>
        <v>1.0950592502060204</v>
      </c>
      <c r="AF288" s="23">
        <f ca="1">SQRT(Inputs!$B$38)*J288+SQRT(1-Inputs!$B$38)*_xlfn.NORM.S.INV(RAND())</f>
        <v>0.54661337256666731</v>
      </c>
      <c r="AG288" s="23">
        <f ca="1">SQRT(Inputs!$B$38)*K288+SQRT(1-Inputs!$B$38)*_xlfn.NORM.S.INV(RAND())</f>
        <v>-1.2080944462461418</v>
      </c>
      <c r="AH288" s="23">
        <f ca="1">SQRT(Inputs!$B$38)*L288+SQRT(1-Inputs!$B$38)*_xlfn.NORM.S.INV(RAND())</f>
        <v>1.2451367288433102E-2</v>
      </c>
      <c r="AI288" s="23">
        <f ca="1">SQRT(Inputs!$B$38)*M288+SQRT(1-Inputs!$B$38)*_xlfn.NORM.S.INV(RAND())</f>
        <v>-1.5878523172519339</v>
      </c>
      <c r="AJ288" s="23">
        <f ca="1">SQRT(Inputs!$B$38)*C288+SQRT(1-Inputs!$B$38)*_xlfn.NORM.S.INV(RAND())</f>
        <v>0.90114932940880621</v>
      </c>
      <c r="AK288" s="23">
        <f ca="1">SQRT(Inputs!$B$38)*D288+SQRT(1-Inputs!$B$38)*_xlfn.NORM.S.INV(RAND())</f>
        <v>-1.5851903897147968</v>
      </c>
      <c r="AL288" s="23">
        <f ca="1">SQRT(Inputs!$B$38)*E288+SQRT(1-Inputs!$B$38)*_xlfn.NORM.S.INV(RAND())</f>
        <v>-0.65119468754496246</v>
      </c>
      <c r="AM288" s="23">
        <f ca="1">SQRT(Inputs!$B$38)*F288+SQRT(1-Inputs!$B$38)*_xlfn.NORM.S.INV(RAND())</f>
        <v>-1.6197742021401849</v>
      </c>
      <c r="AN288" s="23">
        <f ca="1">SQRT(Inputs!$B$38)*G288+SQRT(1-Inputs!$B$38)*_xlfn.NORM.S.INV(RAND())</f>
        <v>-2.7658296006710748</v>
      </c>
      <c r="AO288" s="23">
        <f ca="1">SQRT(Inputs!$B$38)*H288+SQRT(1-Inputs!$B$38)*_xlfn.NORM.S.INV(RAND())</f>
        <v>-1.0729546790016848</v>
      </c>
      <c r="AP288" s="23">
        <f ca="1">SQRT(Inputs!$B$38)*I288+SQRT(1-Inputs!$B$38)*_xlfn.NORM.S.INV(RAND())</f>
        <v>0.40415134149970711</v>
      </c>
      <c r="AQ288" s="23">
        <f ca="1">SQRT(Inputs!$B$38)*J288+SQRT(1-Inputs!$B$38)*_xlfn.NORM.S.INV(RAND())</f>
        <v>0.67331556282530602</v>
      </c>
      <c r="AR288" s="23">
        <f ca="1">SQRT(Inputs!$B$38)*K288+SQRT(1-Inputs!$B$38)*_xlfn.NORM.S.INV(RAND())</f>
        <v>0.33486676149521344</v>
      </c>
      <c r="AS288" s="23">
        <f ca="1">SQRT(Inputs!$B$38)*L288+SQRT(1-Inputs!$B$38)*_xlfn.NORM.S.INV(RAND())</f>
        <v>0.67799518180876295</v>
      </c>
      <c r="AT288" s="23">
        <f ca="1">SQRT(Inputs!$B$38)*M288+SQRT(1-Inputs!$B$38)*_xlfn.NORM.S.INV(RAND())</f>
        <v>-0.39186625562166849</v>
      </c>
      <c r="AU288" s="15">
        <f ca="1">Inputs!$B$6*EXP($B$8-0.5*C$5^2+C$5*N288)</f>
        <v>5266.7772686245444</v>
      </c>
      <c r="AV288" s="15">
        <f t="shared" ca="1" si="146"/>
        <v>5741.1398668478023</v>
      </c>
      <c r="AW288" s="15">
        <f t="shared" ca="1" si="147"/>
        <v>6670.7167895547382</v>
      </c>
      <c r="AX288" s="15">
        <f t="shared" ca="1" si="148"/>
        <v>7162.034806614397</v>
      </c>
      <c r="AY288" s="15">
        <f t="shared" ca="1" si="149"/>
        <v>10916.96268242605</v>
      </c>
      <c r="AZ288" s="15">
        <f t="shared" ca="1" si="150"/>
        <v>14313.228880433944</v>
      </c>
      <c r="BA288" s="15">
        <f t="shared" ca="1" si="151"/>
        <v>20832.442995395144</v>
      </c>
      <c r="BB288" s="15">
        <f t="shared" ca="1" si="152"/>
        <v>30014.896014151778</v>
      </c>
      <c r="BC288" s="15">
        <f t="shared" ca="1" si="153"/>
        <v>39853.140961111247</v>
      </c>
      <c r="BD288" s="15">
        <f t="shared" ca="1" si="154"/>
        <v>49847.261898636898</v>
      </c>
      <c r="BE288" s="15">
        <f t="shared" ca="1" si="155"/>
        <v>59775.451040429754</v>
      </c>
      <c r="BF288" s="15">
        <f ca="1">Inputs!$B$13*EXP($B$9-0.5*C$6^2+C$6*Y288)</f>
        <v>17031.806818870271</v>
      </c>
      <c r="BG288" s="15">
        <f t="shared" ca="1" si="156"/>
        <v>17638.298985929778</v>
      </c>
      <c r="BH288" s="15">
        <f t="shared" ca="1" si="157"/>
        <v>23975.012956604376</v>
      </c>
      <c r="BI288" s="15">
        <f t="shared" ca="1" si="158"/>
        <v>24525.185897391115</v>
      </c>
      <c r="BJ288" s="15">
        <f t="shared" ca="1" si="159"/>
        <v>26654.433090678089</v>
      </c>
      <c r="BK288" s="15">
        <f t="shared" ca="1" si="160"/>
        <v>35070.874781890052</v>
      </c>
      <c r="BL288" s="15">
        <f t="shared" ca="1" si="161"/>
        <v>49648.948043240853</v>
      </c>
      <c r="BM288" s="15">
        <f t="shared" ca="1" si="162"/>
        <v>65317.375364854299</v>
      </c>
      <c r="BN288" s="15">
        <f t="shared" ca="1" si="163"/>
        <v>69504.909856047481</v>
      </c>
      <c r="BO288" s="15">
        <f t="shared" ca="1" si="164"/>
        <v>85642.488506413589</v>
      </c>
      <c r="BP288" s="15">
        <f t="shared" ca="1" si="165"/>
        <v>88054.702449357384</v>
      </c>
      <c r="BQ288" s="15">
        <f ca="1">Inputs!$B$20*EXP($B$10-0.5*C$7^2+C$7*AJ288)</f>
        <v>5904.9765201861492</v>
      </c>
      <c r="BR288" s="15">
        <f t="shared" ca="1" si="166"/>
        <v>4843.086430315655</v>
      </c>
      <c r="BS288" s="15">
        <f t="shared" ca="1" si="167"/>
        <v>5500.8052796896491</v>
      </c>
      <c r="BT288" s="15">
        <f t="shared" ca="1" si="168"/>
        <v>4958.8628366427529</v>
      </c>
      <c r="BU288" s="15">
        <f t="shared" ca="1" si="169"/>
        <v>3519.3080349945781</v>
      </c>
      <c r="BV288" s="15">
        <f t="shared" ca="1" si="170"/>
        <v>3844.9460979736937</v>
      </c>
      <c r="BW288" s="15">
        <f t="shared" ca="1" si="171"/>
        <v>5844.5538310969923</v>
      </c>
      <c r="BX288" s="15">
        <f t="shared" ca="1" si="172"/>
        <v>9355.9052548869367</v>
      </c>
      <c r="BY288" s="15">
        <f t="shared" ca="1" si="173"/>
        <v>13976.585816177545</v>
      </c>
      <c r="BZ288" s="15">
        <f t="shared" ca="1" si="174"/>
        <v>22214.26269072896</v>
      </c>
      <c r="CA288" s="15">
        <f t="shared" ca="1" si="175"/>
        <v>29105.316880873055</v>
      </c>
      <c r="CB288" s="15">
        <f ca="1">(AU288*DCF!C$10-DCF!C$5*MAX(AU288*DCF!C$10,0)-MAX(AU288-Inputs!$B$6,0)/Inputs!$B$10)*DCF!C$6</f>
        <v>1040.9028944503127</v>
      </c>
      <c r="CC288" s="15">
        <f ca="1">(AV288*DCF!D$10-DCF!D$5*MAX(AV288*DCF!D$10,0)-MAX(AV288-AU288,0)/Inputs!$B$10)*DCF!D$6</f>
        <v>1283.7030429726758</v>
      </c>
      <c r="CD288" s="15">
        <f ca="1">(AW288*DCF!E$10-DCF!E$5*MAX(AW288*DCF!E$10,0)-MAX(AW288-AV288,0)/Inputs!$B$10)*DCF!E$6</f>
        <v>1330.7830995008424</v>
      </c>
      <c r="CE288" s="15">
        <f ca="1">(AX288*DCF!F$10-DCF!F$5*MAX(AX288*DCF!F$10,0)-MAX(AX288-AW288,0)/Inputs!$B$10)*DCF!F$6</f>
        <v>1461.229686121301</v>
      </c>
      <c r="CF288" s="15">
        <f ca="1">(AY288*DCF!G$10-DCF!G$5*MAX(AY288*DCF!G$10,0)-MAX(AY288-AX288,0)/Inputs!$B$10)*DCF!G$6</f>
        <v>1527.5673089166453</v>
      </c>
      <c r="CG288" s="15">
        <f ca="1">(AZ288*DCF!H$10-DCF!H$5*MAX(AZ288*DCF!H$10,0)-MAX(AZ288-AY288,0)/Inputs!$B$10)*DCF!H$6</f>
        <v>2175.8557041781478</v>
      </c>
      <c r="CH288" s="15">
        <f ca="1">(BA288*DCF!I$10-DCF!I$5*MAX(BA288*DCF!I$10,0)-MAX(BA288-AZ288,0)/Inputs!$B$10)*DCF!I$6</f>
        <v>2735.9478379549937</v>
      </c>
      <c r="CI288" s="15">
        <f ca="1">(BB288*DCF!J$10-DCF!J$5*MAX(BB288*DCF!J$10,0)-MAX(BB288-BA288,0)/Inputs!$B$10)*DCF!J$6</f>
        <v>3759.1763600099648</v>
      </c>
      <c r="CJ288" s="15">
        <f ca="1">(BC288*DCF!K$10-DCF!K$5*MAX(BC288*DCF!K$10,0)-MAX(BC288-BB288,0)/Inputs!$B$10)*DCF!K$6</f>
        <v>5038.5111226433173</v>
      </c>
      <c r="CK288" s="15">
        <f ca="1">(BD288*DCF!L$10-DCF!L$5*MAX(BD288*DCF!L$10,0)-MAX(BD288-BC288,0)/Inputs!$B$10)*DCF!L$6</f>
        <v>6225.5133320704299</v>
      </c>
      <c r="CL288" s="15">
        <f ca="1">(BE288*DCF!M$10-DCF!M$5*MAX(BE288*DCF!M$10,0)-MAX(BE288-BD288,0)/Inputs!$B$10)*DCF!M$6</f>
        <v>7249.0610055041261</v>
      </c>
      <c r="CM288" s="15">
        <f ca="1">(BF288*DCF!C$28-DCF!C$5*MAX(BF288*DCF!C$28,0)-MAX(BF288-Inputs!$B$13,0)/Inputs!$B$17)*DCF!C$6</f>
        <v>3894.3452088142558</v>
      </c>
      <c r="CN288" s="15">
        <f ca="1">(BG288*DCF!D$28-DCF!D$5*MAX(BG288*DCF!D$28,0)-MAX(BG288-BF288,0)/Inputs!$B$17)*DCF!D$6</f>
        <v>5065.4932710683934</v>
      </c>
      <c r="CO288" s="15">
        <f ca="1">(BH288*DCF!E$28-DCF!E$5*MAX(BH288*DCF!E$28,0)-MAX(BH288-BG288,0)/Inputs!$B$17)*DCF!E$6</f>
        <v>5541.2714788908343</v>
      </c>
      <c r="CP288" s="15">
        <f ca="1">(BI288*DCF!F$28-DCF!F$5*MAX(BI288*DCF!F$28,0)-MAX(BI288-BH288,0)/Inputs!$B$17)*DCF!F$6</f>
        <v>6557.7742765757775</v>
      </c>
      <c r="CQ288" s="15">
        <f ca="1">(BJ288*DCF!G$28-DCF!G$5*MAX(BJ288*DCF!G$28,0)-MAX(BJ288-BI288,0)/Inputs!$B$17)*DCF!G$6</f>
        <v>6557.5765484606009</v>
      </c>
      <c r="CR288" s="15">
        <f ca="1">(BK288*DCF!H$28-DCF!H$5*MAX(BK288*DCF!H$28,0)-MAX(BK288-BJ288,0)/Inputs!$B$17)*DCF!H$6</f>
        <v>7365.7354174149832</v>
      </c>
      <c r="CS288" s="15">
        <f ca="1">(BL288*DCF!I$28-DCF!I$5*MAX(BL288*DCF!I$28,0)-MAX(BL288-BK288,0)/Inputs!$B$17)*DCF!I$6</f>
        <v>9582.700484769266</v>
      </c>
      <c r="CT288" s="15">
        <f ca="1">(BM288*DCF!J$28-DCF!J$5*MAX(BM288*DCF!J$28,0)-MAX(BM288-BL288,0)/Inputs!$B$17)*DCF!J$6</f>
        <v>12493.691651208452</v>
      </c>
      <c r="CU288" s="15">
        <f ca="1">(BN288*DCF!K$28-DCF!K$5*MAX(BN288*DCF!K$28,0)-MAX(BN288-BM288,0)/Inputs!$B$17)*DCF!K$6</f>
        <v>14165.354375144545</v>
      </c>
      <c r="CV288" s="15">
        <f ca="1">(BO288*DCF!L$28-DCF!L$5*MAX(BO288*DCF!L$28,0)-MAX(BO288-BN288,0)/Inputs!$B$17)*DCF!L$6</f>
        <v>15261.480148566288</v>
      </c>
      <c r="CW288" s="15">
        <f ca="1">(BP288*DCF!M$28-DCF!M$5*MAX(BP288*DCF!M$28,0)-MAX(BP288-BO288,0)/Inputs!$B$17)*DCF!M$6</f>
        <v>16315.399087085678</v>
      </c>
      <c r="CX288" s="15">
        <f ca="1">(BQ288*DCF!C$46-DCF!C$5*MAX(BQ288*DCF!C$46,0)-MAX(BQ288-Inputs!$B$20,0)/Inputs!$B$24)*DCF!C$6</f>
        <v>-2612.6858107525286</v>
      </c>
      <c r="CY288" s="15">
        <f ca="1">(BR288*DCF!D$46-DCF!D$5*MAX(BR288*DCF!D$46,0)-MAX(BR288-BQ288,0)/Inputs!$B$24)*DCF!D$6</f>
        <v>-826.60191141934172</v>
      </c>
      <c r="CZ288" s="15">
        <f ca="1">(BS288*DCF!E$46-DCF!E$5*MAX(BS288*DCF!E$46,0)-MAX(BS288-BR288,0)/Inputs!$B$24)*DCF!E$6</f>
        <v>-909.73446565355914</v>
      </c>
      <c r="DA288" s="15">
        <f ca="1">(BT288*DCF!F$46-DCF!F$5*MAX(BT288*DCF!F$46,0)-MAX(BT288-BS288,0)/Inputs!$B$24)*DCF!F$6</f>
        <v>-361.13574408682325</v>
      </c>
      <c r="DB288" s="15">
        <f ca="1">(BU288*DCF!G$46-DCF!G$5*MAX(BU288*DCF!G$46,0)-MAX(BU288-BT288,0)/Inputs!$B$24)*DCF!G$6</f>
        <v>-118.38256899355851</v>
      </c>
      <c r="DC288" s="15">
        <f ca="1">(BV288*DCF!H$46-DCF!H$5*MAX(BV288*DCF!H$46,0)-MAX(BV288-BU288,0)/Inputs!$B$24)*DCF!H$6</f>
        <v>-101.19003285324526</v>
      </c>
      <c r="DD288" s="15">
        <f ca="1">(BW288*DCF!I$46-DCF!I$5*MAX(BW288*DCF!I$46,0)-MAX(BW288-BV288,0)/Inputs!$B$24)*DCF!I$6</f>
        <v>-439.02778835093523</v>
      </c>
      <c r="DE288" s="15">
        <f ca="1">(BX288*DCF!J$46-DCF!J$5*MAX(BX288*DCF!J$46,0)-MAX(BX288-BW288,0)/Inputs!$B$24)*DCF!J$6</f>
        <v>-538.69868456353902</v>
      </c>
      <c r="DF288" s="15">
        <f ca="1">(BY288*DCF!K$46-DCF!K$5*MAX(BY288*DCF!K$46,0)-MAX(BY288-BX288,0)/Inputs!$B$24)*DCF!K$6</f>
        <v>-333.5544700885946</v>
      </c>
      <c r="DG288" s="15">
        <f ca="1">(BZ288*DCF!L$46-DCF!L$5*MAX(BZ288*DCF!L$46,0)-MAX(BZ288-BY288,0)/Inputs!$B$24)*DCF!L$6</f>
        <v>-328.64434770603179</v>
      </c>
      <c r="DH288" s="15">
        <f ca="1">(CA288*DCF!M$46-DCF!M$5*MAX(CA288*DCF!M$46,0)-MAX(CA288-BZ288,0)/Inputs!$B$24)*DCF!M$6</f>
        <v>841.12499642282592</v>
      </c>
      <c r="DI288" s="15">
        <f ca="1">SUM(CB288:CL288)+BE288*DCF!M$10*(1+Inputs!$B$30)*(1-Inputs!$B$33)*(1-Inputs!$B$30/Inputs!$B$31)/(Inputs!$B$29-Inputs!$B$30)*DCF!M$6</f>
        <v>200184.12208834765</v>
      </c>
      <c r="DJ288" s="15">
        <f ca="1">SUM(CM288:CW288)+BP288*DCF!M$28*(1+Inputs!$B$30)*(1-Inputs!$B$33)*(1-Inputs!$B$30/Inputs!$B$31)/(Inputs!$B$29-Inputs!$B$30)*DCF!M$6</f>
        <v>429544.02370727481</v>
      </c>
      <c r="DK288" s="15">
        <f ca="1">SUM(CX288:DH288)+CA288*DCF!M$46*(1+Inputs!$B$30)*(1-Inputs!$B$33)*(1-Inputs!$B$30/Inputs!$B$31)/(Inputs!$B$29-Inputs!$B$30)*DCF!M$6</f>
        <v>39271.736814977463</v>
      </c>
      <c r="DM288" s="15">
        <f ca="1">DI288+DJ288+DK288+Inputs!$B$34+Inputs!$B$36-Inputs!$B$35</f>
        <v>745850.88261059998</v>
      </c>
    </row>
    <row r="289" spans="1:117" x14ac:dyDescent="0.75">
      <c r="A289" s="11">
        <v>276</v>
      </c>
      <c r="C289" s="23">
        <f t="shared" ca="1" si="177"/>
        <v>0.62984454017415381</v>
      </c>
      <c r="D289" s="23">
        <f t="shared" ca="1" si="177"/>
        <v>1.0584467574116974</v>
      </c>
      <c r="E289" s="23">
        <f t="shared" ca="1" si="177"/>
        <v>-1.3647053101393554E-2</v>
      </c>
      <c r="F289" s="23">
        <f t="shared" ca="1" si="177"/>
        <v>-0.91060695172580308</v>
      </c>
      <c r="G289" s="23">
        <f t="shared" ca="1" si="177"/>
        <v>1.2405102630308746</v>
      </c>
      <c r="H289" s="23">
        <f t="shared" ca="1" si="177"/>
        <v>0.61102724327103208</v>
      </c>
      <c r="I289" s="23">
        <f t="shared" ca="1" si="177"/>
        <v>-3.7600488688372395E-2</v>
      </c>
      <c r="J289" s="23">
        <f t="shared" ca="1" si="177"/>
        <v>2.2992387667247938</v>
      </c>
      <c r="K289" s="23">
        <f t="shared" ca="1" si="177"/>
        <v>-1.0382606546155257</v>
      </c>
      <c r="L289" s="23">
        <f t="shared" ca="1" si="177"/>
        <v>-0.17892914304121865</v>
      </c>
      <c r="M289" s="23">
        <f t="shared" ca="1" si="177"/>
        <v>1.7530770388127084</v>
      </c>
      <c r="N289" s="23">
        <f ca="1">SQRT(Inputs!$B$38)*C289+SQRT(1-Inputs!$B$38)*_xlfn.NORM.S.INV(RAND())</f>
        <v>-8.9444513693318739E-2</v>
      </c>
      <c r="O289" s="23">
        <f ca="1">SQRT(Inputs!$B$38)*D289+SQRT(1-Inputs!$B$38)*_xlfn.NORM.S.INV(RAND())</f>
        <v>1.0003161435381978</v>
      </c>
      <c r="P289" s="23">
        <f ca="1">SQRT(Inputs!$B$38)*E289+SQRT(1-Inputs!$B$38)*_xlfn.NORM.S.INV(RAND())</f>
        <v>0.17786173160515989</v>
      </c>
      <c r="Q289" s="23">
        <f ca="1">SQRT(Inputs!$B$38)*F289+SQRT(1-Inputs!$B$38)*_xlfn.NORM.S.INV(RAND())</f>
        <v>0.57543749774017494</v>
      </c>
      <c r="R289" s="23">
        <f ca="1">SQRT(Inputs!$B$38)*G289+SQRT(1-Inputs!$B$38)*_xlfn.NORM.S.INV(RAND())</f>
        <v>0.56065794956104498</v>
      </c>
      <c r="S289" s="23">
        <f ca="1">SQRT(Inputs!$B$38)*H289+SQRT(1-Inputs!$B$38)*_xlfn.NORM.S.INV(RAND())</f>
        <v>0.57601497723940132</v>
      </c>
      <c r="T289" s="23">
        <f ca="1">SQRT(Inputs!$B$38)*I289+SQRT(1-Inputs!$B$38)*_xlfn.NORM.S.INV(RAND())</f>
        <v>0.93059512065912098</v>
      </c>
      <c r="U289" s="23">
        <f ca="1">SQRT(Inputs!$B$38)*J289+SQRT(1-Inputs!$B$38)*_xlfn.NORM.S.INV(RAND())</f>
        <v>0.99309142655374949</v>
      </c>
      <c r="V289" s="23">
        <f ca="1">SQRT(Inputs!$B$38)*K289+SQRT(1-Inputs!$B$38)*_xlfn.NORM.S.INV(RAND())</f>
        <v>0.22669283152484165</v>
      </c>
      <c r="W289" s="23">
        <f ca="1">SQRT(Inputs!$B$38)*L289+SQRT(1-Inputs!$B$38)*_xlfn.NORM.S.INV(RAND())</f>
        <v>1.6625506274037889</v>
      </c>
      <c r="X289" s="23">
        <f ca="1">SQRT(Inputs!$B$38)*M289+SQRT(1-Inputs!$B$38)*_xlfn.NORM.S.INV(RAND())</f>
        <v>6.2618583220190982E-2</v>
      </c>
      <c r="Y289" s="23">
        <f ca="1">SQRT(Inputs!$B$38)*C289+SQRT(1-Inputs!$B$38)*_xlfn.NORM.S.INV(RAND())</f>
        <v>0.68111161875494441</v>
      </c>
      <c r="Z289" s="23">
        <f ca="1">SQRT(Inputs!$B$38)*D289+SQRT(1-Inputs!$B$38)*_xlfn.NORM.S.INV(RAND())</f>
        <v>-0.33509894662840933</v>
      </c>
      <c r="AA289" s="23">
        <f ca="1">SQRT(Inputs!$B$38)*E289+SQRT(1-Inputs!$B$38)*_xlfn.NORM.S.INV(RAND())</f>
        <v>-1.2062194581516354</v>
      </c>
      <c r="AB289" s="23">
        <f ca="1">SQRT(Inputs!$B$38)*F289+SQRT(1-Inputs!$B$38)*_xlfn.NORM.S.INV(RAND())</f>
        <v>-2.0327691755375401</v>
      </c>
      <c r="AC289" s="23">
        <f ca="1">SQRT(Inputs!$B$38)*G289+SQRT(1-Inputs!$B$38)*_xlfn.NORM.S.INV(RAND())</f>
        <v>1.0039778355229974</v>
      </c>
      <c r="AD289" s="23">
        <f ca="1">SQRT(Inputs!$B$38)*H289+SQRT(1-Inputs!$B$38)*_xlfn.NORM.S.INV(RAND())</f>
        <v>1.5509043510675764</v>
      </c>
      <c r="AE289" s="23">
        <f ca="1">SQRT(Inputs!$B$38)*I289+SQRT(1-Inputs!$B$38)*_xlfn.NORM.S.INV(RAND())</f>
        <v>1.2775249402295701</v>
      </c>
      <c r="AF289" s="23">
        <f ca="1">SQRT(Inputs!$B$38)*J289+SQRT(1-Inputs!$B$38)*_xlfn.NORM.S.INV(RAND())</f>
        <v>2.013255373563978</v>
      </c>
      <c r="AG289" s="23">
        <f ca="1">SQRT(Inputs!$B$38)*K289+SQRT(1-Inputs!$B$38)*_xlfn.NORM.S.INV(RAND())</f>
        <v>-1.4394916596744562</v>
      </c>
      <c r="AH289" s="23">
        <f ca="1">SQRT(Inputs!$B$38)*L289+SQRT(1-Inputs!$B$38)*_xlfn.NORM.S.INV(RAND())</f>
        <v>0.85589246173023403</v>
      </c>
      <c r="AI289" s="23">
        <f ca="1">SQRT(Inputs!$B$38)*M289+SQRT(1-Inputs!$B$38)*_xlfn.NORM.S.INV(RAND())</f>
        <v>0.53800618478800366</v>
      </c>
      <c r="AJ289" s="23">
        <f ca="1">SQRT(Inputs!$B$38)*C289+SQRT(1-Inputs!$B$38)*_xlfn.NORM.S.INV(RAND())</f>
        <v>0.26146343260775196</v>
      </c>
      <c r="AK289" s="23">
        <f ca="1">SQRT(Inputs!$B$38)*D289+SQRT(1-Inputs!$B$38)*_xlfn.NORM.S.INV(RAND())</f>
        <v>-0.78126196799845637</v>
      </c>
      <c r="AL289" s="23">
        <f ca="1">SQRT(Inputs!$B$38)*E289+SQRT(1-Inputs!$B$38)*_xlfn.NORM.S.INV(RAND())</f>
        <v>0.308894727624062</v>
      </c>
      <c r="AM289" s="23">
        <f ca="1">SQRT(Inputs!$B$38)*F289+SQRT(1-Inputs!$B$38)*_xlfn.NORM.S.INV(RAND())</f>
        <v>0.37548376212336698</v>
      </c>
      <c r="AN289" s="23">
        <f ca="1">SQRT(Inputs!$B$38)*G289+SQRT(1-Inputs!$B$38)*_xlfn.NORM.S.INV(RAND())</f>
        <v>0.48635787795205093</v>
      </c>
      <c r="AO289" s="23">
        <f ca="1">SQRT(Inputs!$B$38)*H289+SQRT(1-Inputs!$B$38)*_xlfn.NORM.S.INV(RAND())</f>
        <v>1.7790239929247116</v>
      </c>
      <c r="AP289" s="23">
        <f ca="1">SQRT(Inputs!$B$38)*I289+SQRT(1-Inputs!$B$38)*_xlfn.NORM.S.INV(RAND())</f>
        <v>1.1417103054931288</v>
      </c>
      <c r="AQ289" s="23">
        <f ca="1">SQRT(Inputs!$B$38)*J289+SQRT(1-Inputs!$B$38)*_xlfn.NORM.S.INV(RAND())</f>
        <v>0.77567183078931512</v>
      </c>
      <c r="AR289" s="23">
        <f ca="1">SQRT(Inputs!$B$38)*K289+SQRT(1-Inputs!$B$38)*_xlfn.NORM.S.INV(RAND())</f>
        <v>-1.0706888634861023</v>
      </c>
      <c r="AS289" s="23">
        <f ca="1">SQRT(Inputs!$B$38)*L289+SQRT(1-Inputs!$B$38)*_xlfn.NORM.S.INV(RAND())</f>
        <v>-7.3521243535964259E-2</v>
      </c>
      <c r="AT289" s="23">
        <f ca="1">SQRT(Inputs!$B$38)*M289+SQRT(1-Inputs!$B$38)*_xlfn.NORM.S.INV(RAND())</f>
        <v>0.92112469719490075</v>
      </c>
      <c r="AU289" s="15">
        <f ca="1">Inputs!$B$6*EXP($B$8-0.5*C$5^2+C$5*N289)</f>
        <v>4890.9104815690098</v>
      </c>
      <c r="AV289" s="15">
        <f t="shared" ca="1" si="146"/>
        <v>6896.6780138570621</v>
      </c>
      <c r="AW289" s="15">
        <f t="shared" ca="1" si="147"/>
        <v>8613.4563187815656</v>
      </c>
      <c r="AX289" s="15">
        <f t="shared" ca="1" si="148"/>
        <v>11300.022475511867</v>
      </c>
      <c r="AY289" s="15">
        <f t="shared" ca="1" si="149"/>
        <v>14744.279530225005</v>
      </c>
      <c r="AZ289" s="15">
        <f t="shared" ca="1" si="150"/>
        <v>19213.526930411477</v>
      </c>
      <c r="BA289" s="15">
        <f t="shared" ca="1" si="151"/>
        <v>25917.686767772269</v>
      </c>
      <c r="BB289" s="15">
        <f t="shared" ca="1" si="152"/>
        <v>35050.721935204747</v>
      </c>
      <c r="BC289" s="15">
        <f t="shared" ca="1" si="153"/>
        <v>43877.950251951224</v>
      </c>
      <c r="BD289" s="15">
        <f t="shared" ca="1" si="154"/>
        <v>62798.675000779105</v>
      </c>
      <c r="BE289" s="15">
        <f t="shared" ca="1" si="155"/>
        <v>77391.857126223054</v>
      </c>
      <c r="BF289" s="15">
        <f ca="1">Inputs!$B$13*EXP($B$9-0.5*C$6^2+C$6*Y289)</f>
        <v>15830.568047454828</v>
      </c>
      <c r="BG289" s="15">
        <f t="shared" ca="1" si="156"/>
        <v>18161.2771890117</v>
      </c>
      <c r="BH289" s="15">
        <f t="shared" ca="1" si="157"/>
        <v>18166.325182348715</v>
      </c>
      <c r="BI289" s="15">
        <f t="shared" ca="1" si="158"/>
        <v>16263.672165216873</v>
      </c>
      <c r="BJ289" s="15">
        <f t="shared" ca="1" si="159"/>
        <v>23042.873446067428</v>
      </c>
      <c r="BK289" s="15">
        <f t="shared" ca="1" si="160"/>
        <v>34929.332893999155</v>
      </c>
      <c r="BL289" s="15">
        <f t="shared" ca="1" si="161"/>
        <v>50631.766846121784</v>
      </c>
      <c r="BM289" s="15">
        <f t="shared" ca="1" si="162"/>
        <v>79922.503230767295</v>
      </c>
      <c r="BN289" s="15">
        <f t="shared" ca="1" si="163"/>
        <v>82720.468906057955</v>
      </c>
      <c r="BO289" s="15">
        <f t="shared" ca="1" si="164"/>
        <v>112425.74902567799</v>
      </c>
      <c r="BP289" s="15">
        <f t="shared" ca="1" si="165"/>
        <v>147071.92968332878</v>
      </c>
      <c r="BQ289" s="15">
        <f ca="1">Inputs!$B$20*EXP($B$10-0.5*C$7^2+C$7*AJ289)</f>
        <v>4706.3372889936027</v>
      </c>
      <c r="BR289" s="15">
        <f t="shared" ca="1" si="166"/>
        <v>4982.731793752685</v>
      </c>
      <c r="BS289" s="15">
        <f t="shared" ca="1" si="167"/>
        <v>7456.3129757576444</v>
      </c>
      <c r="BT289" s="15">
        <f t="shared" ca="1" si="168"/>
        <v>11344.845476083514</v>
      </c>
      <c r="BU289" s="15">
        <f t="shared" ca="1" si="169"/>
        <v>17686.166657106656</v>
      </c>
      <c r="BV289" s="15">
        <f t="shared" ca="1" si="170"/>
        <v>36738.477972296154</v>
      </c>
      <c r="BW289" s="15">
        <f t="shared" ca="1" si="171"/>
        <v>65279.569848291183</v>
      </c>
      <c r="BX289" s="15">
        <f t="shared" ca="1" si="172"/>
        <v>106665.35054846233</v>
      </c>
      <c r="BY289" s="15">
        <f t="shared" ca="1" si="173"/>
        <v>121772.50549946626</v>
      </c>
      <c r="BZ289" s="15">
        <f t="shared" ca="1" si="174"/>
        <v>168570.07141058263</v>
      </c>
      <c r="CA289" s="15">
        <f t="shared" ca="1" si="175"/>
        <v>278901.13620263414</v>
      </c>
      <c r="CB289" s="15">
        <f ca="1">(AU289*DCF!C$10-DCF!C$5*MAX(AU289*DCF!C$10,0)-MAX(AU289-Inputs!$B$6,0)/Inputs!$B$10)*DCF!C$6</f>
        <v>1043.5828916368241</v>
      </c>
      <c r="CC289" s="15">
        <f ca="1">(AV289*DCF!D$10-DCF!D$5*MAX(AV289*DCF!D$10,0)-MAX(AV289-AU289,0)/Inputs!$B$10)*DCF!D$6</f>
        <v>1191.9646243348579</v>
      </c>
      <c r="CD289" s="15">
        <f ca="1">(AW289*DCF!E$10-DCF!E$5*MAX(AW289*DCF!E$10,0)-MAX(AW289-AV289,0)/Inputs!$B$10)*DCF!E$6</f>
        <v>1602.0203803837435</v>
      </c>
      <c r="CE289" s="15">
        <f ca="1">(AX289*DCF!F$10-DCF!F$5*MAX(AX289*DCF!F$10,0)-MAX(AX289-AW289,0)/Inputs!$B$10)*DCF!F$6</f>
        <v>1907.7690883191585</v>
      </c>
      <c r="CF289" s="15">
        <f ca="1">(AY289*DCF!G$10-DCF!G$5*MAX(AY289*DCF!G$10,0)-MAX(AY289-AX289,0)/Inputs!$B$10)*DCF!G$6</f>
        <v>2375.8633929673897</v>
      </c>
      <c r="CG289" s="15">
        <f ca="1">(AZ289*DCF!H$10-DCF!H$5*MAX(AZ289*DCF!H$10,0)-MAX(AZ289-AY289,0)/Inputs!$B$10)*DCF!H$6</f>
        <v>2936.7250372982421</v>
      </c>
      <c r="CH289" s="15">
        <f ca="1">(BA289*DCF!I$10-DCF!I$5*MAX(BA289*DCF!I$10,0)-MAX(BA289-AZ289,0)/Inputs!$B$10)*DCF!I$6</f>
        <v>3634.4987865232488</v>
      </c>
      <c r="CI289" s="15">
        <f ca="1">(BB289*DCF!J$10-DCF!J$5*MAX(BB289*DCF!J$10,0)-MAX(BB289-BA289,0)/Inputs!$B$10)*DCF!J$6</f>
        <v>4630.8242338395394</v>
      </c>
      <c r="CJ289" s="15">
        <f ca="1">(BC289*DCF!K$10-DCF!K$5*MAX(BC289*DCF!K$10,0)-MAX(BC289-BB289,0)/Inputs!$B$10)*DCF!K$6</f>
        <v>5827.9677173891678</v>
      </c>
      <c r="CK289" s="15">
        <f ca="1">(BD289*DCF!L$10-DCF!L$5*MAX(BD289*DCF!L$10,0)-MAX(BD289-BC289,0)/Inputs!$B$10)*DCF!L$6</f>
        <v>7024.4783044017513</v>
      </c>
      <c r="CL289" s="15">
        <f ca="1">(BE289*DCF!M$10-DCF!M$5*MAX(BE289*DCF!M$10,0)-MAX(BE289-BD289,0)/Inputs!$B$10)*DCF!M$6</f>
        <v>9177.6804987118103</v>
      </c>
      <c r="CM289" s="15">
        <f ca="1">(BF289*DCF!C$28-DCF!C$5*MAX(BF289*DCF!C$28,0)-MAX(BF289-Inputs!$B$13,0)/Inputs!$B$17)*DCF!C$6</f>
        <v>3805.1573627125613</v>
      </c>
      <c r="CN289" s="15">
        <f ca="1">(BG289*DCF!D$28-DCF!D$5*MAX(BG289*DCF!D$28,0)-MAX(BG289-BF289,0)/Inputs!$B$17)*DCF!D$6</f>
        <v>4851.6678783872812</v>
      </c>
      <c r="CO289" s="15">
        <f ca="1">(BH289*DCF!E$28-DCF!E$5*MAX(BH289*DCF!E$28,0)-MAX(BH289-BG289,0)/Inputs!$B$17)*DCF!E$6</f>
        <v>5144.0318792808712</v>
      </c>
      <c r="CP289" s="15">
        <f ca="1">(BI289*DCF!F$28-DCF!F$5*MAX(BI289*DCF!F$28,0)-MAX(BI289-BH289,0)/Inputs!$B$17)*DCF!F$6</f>
        <v>4415.1585937044774</v>
      </c>
      <c r="CQ289" s="15">
        <f ca="1">(BJ289*DCF!G$28-DCF!G$5*MAX(BJ289*DCF!G$28,0)-MAX(BJ289-BI289,0)/Inputs!$B$17)*DCF!G$6</f>
        <v>4838.4536562515814</v>
      </c>
      <c r="CR289" s="15">
        <f ca="1">(BK289*DCF!H$28-DCF!H$5*MAX(BK289*DCF!H$28,0)-MAX(BK289-BJ289,0)/Inputs!$B$17)*DCF!H$6</f>
        <v>6791.5871685718275</v>
      </c>
      <c r="CS289" s="15">
        <f ca="1">(BL289*DCF!I$28-DCF!I$5*MAX(BL289*DCF!I$28,0)-MAX(BL289-BK289,0)/Inputs!$B$17)*DCF!I$6</f>
        <v>9652.4330822760385</v>
      </c>
      <c r="CT289" s="15">
        <f ca="1">(BM289*DCF!J$28-DCF!J$5*MAX(BM289*DCF!J$28,0)-MAX(BM289-BL289,0)/Inputs!$B$17)*DCF!J$6</f>
        <v>13945.640727501082</v>
      </c>
      <c r="CU289" s="15">
        <f ca="1">(BN289*DCF!K$28-DCF!K$5*MAX(BN289*DCF!K$28,0)-MAX(BN289-BM289,0)/Inputs!$B$17)*DCF!K$6</f>
        <v>17126.462532156111</v>
      </c>
      <c r="CV289" s="15">
        <f ca="1">(BO289*DCF!L$28-DCF!L$5*MAX(BO289*DCF!L$28,0)-MAX(BO289-BN289,0)/Inputs!$B$17)*DCF!L$6</f>
        <v>19070.094754219808</v>
      </c>
      <c r="CW289" s="15">
        <f ca="1">(BP289*DCF!M$28-DCF!M$5*MAX(BP289*DCF!M$28,0)-MAX(BP289-BO289,0)/Inputs!$B$17)*DCF!M$6</f>
        <v>24050.169272735799</v>
      </c>
      <c r="CX289" s="15">
        <f ca="1">(BQ289*DCF!C$46-DCF!C$5*MAX(BQ289*DCF!C$46,0)-MAX(BQ289-Inputs!$B$20,0)/Inputs!$B$24)*DCF!C$6</f>
        <v>-1782.2198307115029</v>
      </c>
      <c r="CY289" s="15">
        <f ca="1">(BR289*DCF!D$46-DCF!D$5*MAX(BR289*DCF!D$46,0)-MAX(BR289-BQ289,0)/Inputs!$B$24)*DCF!D$6</f>
        <v>-968.37135928407804</v>
      </c>
      <c r="CZ289" s="15">
        <f ca="1">(BS289*DCF!E$46-DCF!E$5*MAX(BS289*DCF!E$46,0)-MAX(BS289-BR289,0)/Inputs!$B$24)*DCF!E$6</f>
        <v>-1856.7395971317408</v>
      </c>
      <c r="DA289" s="15">
        <f ca="1">(BT289*DCF!F$46-DCF!F$5*MAX(BT289*DCF!F$46,0)-MAX(BT289-BS289,0)/Inputs!$B$24)*DCF!F$6</f>
        <v>-2242.140984411209</v>
      </c>
      <c r="DB289" s="15">
        <f ca="1">(BU289*DCF!G$46-DCF!G$5*MAX(BU289*DCF!G$46,0)-MAX(BU289-BT289,0)/Inputs!$B$24)*DCF!G$6</f>
        <v>-2728.0228588342811</v>
      </c>
      <c r="DC289" s="15">
        <f ca="1">(BV289*DCF!H$46-DCF!H$5*MAX(BV289*DCF!H$46,0)-MAX(BV289-BU289,0)/Inputs!$B$24)*DCF!H$6</f>
        <v>-5920.3890057469271</v>
      </c>
      <c r="DD289" s="15">
        <f ca="1">(BW289*DCF!I$46-DCF!I$5*MAX(BW289*DCF!I$46,0)-MAX(BW289-BV289,0)/Inputs!$B$24)*DCF!I$6</f>
        <v>-6685.3863837376693</v>
      </c>
      <c r="DE289" s="15">
        <f ca="1">(BX289*DCF!J$46-DCF!J$5*MAX(BX289*DCF!J$46,0)-MAX(BX289-BW289,0)/Inputs!$B$24)*DCF!J$6</f>
        <v>-6500.5164899254396</v>
      </c>
      <c r="DF289" s="15">
        <f ca="1">(BY289*DCF!K$46-DCF!K$5*MAX(BY289*DCF!K$46,0)-MAX(BY289-BX289,0)/Inputs!$B$24)*DCF!K$6</f>
        <v>3255.2009346904115</v>
      </c>
      <c r="DG289" s="15">
        <f ca="1">(BZ289*DCF!L$46-DCF!L$5*MAX(BZ289*DCF!L$46,0)-MAX(BZ289-BY289,0)/Inputs!$B$24)*DCF!L$6</f>
        <v>1062.0253994878074</v>
      </c>
      <c r="DH289" s="15">
        <f ca="1">(CA289*DCF!M$46-DCF!M$5*MAX(CA289*DCF!M$46,0)-MAX(CA289-BZ289,0)/Inputs!$B$24)*DCF!M$6</f>
        <v>-1200.6387479407483</v>
      </c>
      <c r="DI289" s="15">
        <f ca="1">SUM(CB289:CL289)+BE289*DCF!M$10*(1+Inputs!$B$30)*(1-Inputs!$B$33)*(1-Inputs!$B$30/Inputs!$B$31)/(Inputs!$B$29-Inputs!$B$30)*DCF!M$6</f>
        <v>256735.93673944753</v>
      </c>
      <c r="DJ289" s="15">
        <f ca="1">SUM(CM289:CW289)+BP289*DCF!M$28*(1+Inputs!$B$30)*(1-Inputs!$B$33)*(1-Inputs!$B$30/Inputs!$B$31)/(Inputs!$B$29-Inputs!$B$30)*DCF!M$6</f>
        <v>659428.35708597908</v>
      </c>
      <c r="DK289" s="15">
        <f ca="1">SUM(CX289:DH289)+CA289*DCF!M$46*(1+Inputs!$B$30)*(1-Inputs!$B$33)*(1-Inputs!$B$30/Inputs!$B$31)/(Inputs!$B$29-Inputs!$B$30)*DCF!M$6</f>
        <v>405646.99559737067</v>
      </c>
      <c r="DM289" s="15">
        <f ca="1">DI289+DJ289+DK289+Inputs!$B$34+Inputs!$B$36-Inputs!$B$35</f>
        <v>1398662.2894227973</v>
      </c>
    </row>
    <row r="290" spans="1:117" x14ac:dyDescent="0.75">
      <c r="A290" s="11">
        <v>277</v>
      </c>
      <c r="C290" s="23">
        <f t="shared" ca="1" si="177"/>
        <v>-9.0675992628230881E-2</v>
      </c>
      <c r="D290" s="23">
        <f t="shared" ca="1" si="177"/>
        <v>1.5969783835282416</v>
      </c>
      <c r="E290" s="23">
        <f t="shared" ca="1" si="177"/>
        <v>0.51018904650233698</v>
      </c>
      <c r="F290" s="23">
        <f t="shared" ca="1" si="177"/>
        <v>0.97796700266442615</v>
      </c>
      <c r="G290" s="23">
        <f t="shared" ca="1" si="177"/>
        <v>-0.7028645862175249</v>
      </c>
      <c r="H290" s="23">
        <f t="shared" ca="1" si="177"/>
        <v>0.92540393675988708</v>
      </c>
      <c r="I290" s="23">
        <f t="shared" ca="1" si="177"/>
        <v>-8.5287580101152421E-2</v>
      </c>
      <c r="J290" s="23">
        <f t="shared" ca="1" si="177"/>
        <v>-0.98946949206702273</v>
      </c>
      <c r="K290" s="23">
        <f t="shared" ca="1" si="177"/>
        <v>-0.12893647976996289</v>
      </c>
      <c r="L290" s="23">
        <f t="shared" ca="1" si="177"/>
        <v>-0.47407868051865487</v>
      </c>
      <c r="M290" s="23">
        <f t="shared" ca="1" si="177"/>
        <v>1.8969980554787793E-2</v>
      </c>
      <c r="N290" s="23">
        <f ca="1">SQRT(Inputs!$B$38)*C290+SQRT(1-Inputs!$B$38)*_xlfn.NORM.S.INV(RAND())</f>
        <v>-1.3467033867645961</v>
      </c>
      <c r="O290" s="23">
        <f ca="1">SQRT(Inputs!$B$38)*D290+SQRT(1-Inputs!$B$38)*_xlfn.NORM.S.INV(RAND())</f>
        <v>0.48345417308772121</v>
      </c>
      <c r="P290" s="23">
        <f ca="1">SQRT(Inputs!$B$38)*E290+SQRT(1-Inputs!$B$38)*_xlfn.NORM.S.INV(RAND())</f>
        <v>1.5050931881444114</v>
      </c>
      <c r="Q290" s="23">
        <f ca="1">SQRT(Inputs!$B$38)*F290+SQRT(1-Inputs!$B$38)*_xlfn.NORM.S.INV(RAND())</f>
        <v>1.5635504730975125</v>
      </c>
      <c r="R290" s="23">
        <f ca="1">SQRT(Inputs!$B$38)*G290+SQRT(1-Inputs!$B$38)*_xlfn.NORM.S.INV(RAND())</f>
        <v>-1.2945809839176037</v>
      </c>
      <c r="S290" s="23">
        <f ca="1">SQRT(Inputs!$B$38)*H290+SQRT(1-Inputs!$B$38)*_xlfn.NORM.S.INV(RAND())</f>
        <v>1.3308689319089337</v>
      </c>
      <c r="T290" s="23">
        <f ca="1">SQRT(Inputs!$B$38)*I290+SQRT(1-Inputs!$B$38)*_xlfn.NORM.S.INV(RAND())</f>
        <v>0.30030179070880492</v>
      </c>
      <c r="U290" s="23">
        <f ca="1">SQRT(Inputs!$B$38)*J290+SQRT(1-Inputs!$B$38)*_xlfn.NORM.S.INV(RAND())</f>
        <v>7.8281068178262081E-2</v>
      </c>
      <c r="V290" s="23">
        <f ca="1">SQRT(Inputs!$B$38)*K290+SQRT(1-Inputs!$B$38)*_xlfn.NORM.S.INV(RAND())</f>
        <v>0.81819174917609871</v>
      </c>
      <c r="W290" s="23">
        <f ca="1">SQRT(Inputs!$B$38)*L290+SQRT(1-Inputs!$B$38)*_xlfn.NORM.S.INV(RAND())</f>
        <v>-8.1652164328612969E-2</v>
      </c>
      <c r="X290" s="23">
        <f ca="1">SQRT(Inputs!$B$38)*M290+SQRT(1-Inputs!$B$38)*_xlfn.NORM.S.INV(RAND())</f>
        <v>-1.9525910734066391E-2</v>
      </c>
      <c r="Y290" s="23">
        <f ca="1">SQRT(Inputs!$B$38)*C290+SQRT(1-Inputs!$B$38)*_xlfn.NORM.S.INV(RAND())</f>
        <v>0.49020516582208712</v>
      </c>
      <c r="Z290" s="23">
        <f ca="1">SQRT(Inputs!$B$38)*D290+SQRT(1-Inputs!$B$38)*_xlfn.NORM.S.INV(RAND())</f>
        <v>1.1502874114327868</v>
      </c>
      <c r="AA290" s="23">
        <f ca="1">SQRT(Inputs!$B$38)*E290+SQRT(1-Inputs!$B$38)*_xlfn.NORM.S.INV(RAND())</f>
        <v>0.48039575046701988</v>
      </c>
      <c r="AB290" s="23">
        <f ca="1">SQRT(Inputs!$B$38)*F290+SQRT(1-Inputs!$B$38)*_xlfn.NORM.S.INV(RAND())</f>
        <v>0.67963210000029806</v>
      </c>
      <c r="AC290" s="23">
        <f ca="1">SQRT(Inputs!$B$38)*G290+SQRT(1-Inputs!$B$38)*_xlfn.NORM.S.INV(RAND())</f>
        <v>0.49184742582940744</v>
      </c>
      <c r="AD290" s="23">
        <f ca="1">SQRT(Inputs!$B$38)*H290+SQRT(1-Inputs!$B$38)*_xlfn.NORM.S.INV(RAND())</f>
        <v>1.4881684566528146</v>
      </c>
      <c r="AE290" s="23">
        <f ca="1">SQRT(Inputs!$B$38)*I290+SQRT(1-Inputs!$B$38)*_xlfn.NORM.S.INV(RAND())</f>
        <v>-0.29585816684163518</v>
      </c>
      <c r="AF290" s="23">
        <f ca="1">SQRT(Inputs!$B$38)*J290+SQRT(1-Inputs!$B$38)*_xlfn.NORM.S.INV(RAND())</f>
        <v>0.5970660374717538</v>
      </c>
      <c r="AG290" s="23">
        <f ca="1">SQRT(Inputs!$B$38)*K290+SQRT(1-Inputs!$B$38)*_xlfn.NORM.S.INV(RAND())</f>
        <v>0.71642164003381548</v>
      </c>
      <c r="AH290" s="23">
        <f ca="1">SQRT(Inputs!$B$38)*L290+SQRT(1-Inputs!$B$38)*_xlfn.NORM.S.INV(RAND())</f>
        <v>-0.57111715332365565</v>
      </c>
      <c r="AI290" s="23">
        <f ca="1">SQRT(Inputs!$B$38)*M290+SQRT(1-Inputs!$B$38)*_xlfn.NORM.S.INV(RAND())</f>
        <v>-1.4747333172307147</v>
      </c>
      <c r="AJ290" s="23">
        <f ca="1">SQRT(Inputs!$B$38)*C290+SQRT(1-Inputs!$B$38)*_xlfn.NORM.S.INV(RAND())</f>
        <v>-1.2189945057522207</v>
      </c>
      <c r="AK290" s="23">
        <f ca="1">SQRT(Inputs!$B$38)*D290+SQRT(1-Inputs!$B$38)*_xlfn.NORM.S.INV(RAND())</f>
        <v>0.66076055694929692</v>
      </c>
      <c r="AL290" s="23">
        <f ca="1">SQRT(Inputs!$B$38)*E290+SQRT(1-Inputs!$B$38)*_xlfn.NORM.S.INV(RAND())</f>
        <v>1.0250321179709916</v>
      </c>
      <c r="AM290" s="23">
        <f ca="1">SQRT(Inputs!$B$38)*F290+SQRT(1-Inputs!$B$38)*_xlfn.NORM.S.INV(RAND())</f>
        <v>-0.4140190360801933</v>
      </c>
      <c r="AN290" s="23">
        <f ca="1">SQRT(Inputs!$B$38)*G290+SQRT(1-Inputs!$B$38)*_xlfn.NORM.S.INV(RAND())</f>
        <v>5.226309408497587E-2</v>
      </c>
      <c r="AO290" s="23">
        <f ca="1">SQRT(Inputs!$B$38)*H290+SQRT(1-Inputs!$B$38)*_xlfn.NORM.S.INV(RAND())</f>
        <v>0.51402917064241616</v>
      </c>
      <c r="AP290" s="23">
        <f ca="1">SQRT(Inputs!$B$38)*I290+SQRT(1-Inputs!$B$38)*_xlfn.NORM.S.INV(RAND())</f>
        <v>-0.61742818340953498</v>
      </c>
      <c r="AQ290" s="23">
        <f ca="1">SQRT(Inputs!$B$38)*J290+SQRT(1-Inputs!$B$38)*_xlfn.NORM.S.INV(RAND())</f>
        <v>-0.76216160454055581</v>
      </c>
      <c r="AR290" s="23">
        <f ca="1">SQRT(Inputs!$B$38)*K290+SQRT(1-Inputs!$B$38)*_xlfn.NORM.S.INV(RAND())</f>
        <v>0.58748713871823866</v>
      </c>
      <c r="AS290" s="23">
        <f ca="1">SQRT(Inputs!$B$38)*L290+SQRT(1-Inputs!$B$38)*_xlfn.NORM.S.INV(RAND())</f>
        <v>0.55577538008362382</v>
      </c>
      <c r="AT290" s="23">
        <f ca="1">SQRT(Inputs!$B$38)*M290+SQRT(1-Inputs!$B$38)*_xlfn.NORM.S.INV(RAND())</f>
        <v>3.7178538748560079E-2</v>
      </c>
      <c r="AU290" s="15">
        <f ca="1">Inputs!$B$6*EXP($B$8-0.5*C$5^2+C$5*N290)</f>
        <v>3990.2828513942427</v>
      </c>
      <c r="AV290" s="15">
        <f t="shared" ca="1" si="146"/>
        <v>5214.9434075948138</v>
      </c>
      <c r="AW290" s="15">
        <f t="shared" ca="1" si="147"/>
        <v>7789.9355001130698</v>
      </c>
      <c r="AX290" s="15">
        <f t="shared" ca="1" si="148"/>
        <v>11562.411422695317</v>
      </c>
      <c r="AY290" s="15">
        <f t="shared" ca="1" si="149"/>
        <v>12147.706245483574</v>
      </c>
      <c r="AZ290" s="15">
        <f t="shared" ca="1" si="150"/>
        <v>17201.968512140902</v>
      </c>
      <c r="BA290" s="15">
        <f t="shared" ca="1" si="151"/>
        <v>21722.934263239582</v>
      </c>
      <c r="BB290" s="15">
        <f t="shared" ca="1" si="152"/>
        <v>26804.898155107447</v>
      </c>
      <c r="BC290" s="15">
        <f t="shared" ca="1" si="153"/>
        <v>35527.167082068285</v>
      </c>
      <c r="BD290" s="15">
        <f t="shared" ca="1" si="154"/>
        <v>43192.993098861567</v>
      </c>
      <c r="BE290" s="15">
        <f t="shared" ca="1" si="155"/>
        <v>52833.429999515982</v>
      </c>
      <c r="BF290" s="15">
        <f ca="1">Inputs!$B$13*EXP($B$9-0.5*C$6^2+C$6*Y290)</f>
        <v>15242.628270973286</v>
      </c>
      <c r="BG290" s="15">
        <f t="shared" ca="1" si="156"/>
        <v>22861.760854521966</v>
      </c>
      <c r="BH290" s="15">
        <f t="shared" ca="1" si="157"/>
        <v>30249.546883362753</v>
      </c>
      <c r="BI290" s="15">
        <f t="shared" ca="1" si="158"/>
        <v>41113.514648796707</v>
      </c>
      <c r="BJ290" s="15">
        <f t="shared" ca="1" si="159"/>
        <v>54105.627714213377</v>
      </c>
      <c r="BK290" s="15">
        <f t="shared" ca="1" si="160"/>
        <v>81318.012613532803</v>
      </c>
      <c r="BL290" s="15">
        <f t="shared" ca="1" si="161"/>
        <v>96132.022522887681</v>
      </c>
      <c r="BM290" s="15">
        <f t="shared" ca="1" si="162"/>
        <v>127264.93006779923</v>
      </c>
      <c r="BN290" s="15">
        <f t="shared" ca="1" si="163"/>
        <v>170551.33552228461</v>
      </c>
      <c r="BO290" s="15">
        <f t="shared" ca="1" si="164"/>
        <v>196367.18975683113</v>
      </c>
      <c r="BP290" s="15">
        <f t="shared" ca="1" si="165"/>
        <v>204502.25776495595</v>
      </c>
      <c r="BQ290" s="15">
        <f ca="1">Inputs!$B$20*EXP($B$10-0.5*C$7^2+C$7*AJ290)</f>
        <v>2783.8007171002673</v>
      </c>
      <c r="BR290" s="15">
        <f t="shared" ca="1" si="166"/>
        <v>4659.1965644943948</v>
      </c>
      <c r="BS290" s="15">
        <f t="shared" ca="1" si="167"/>
        <v>8564.3010515320511</v>
      </c>
      <c r="BT290" s="15">
        <f t="shared" ca="1" si="168"/>
        <v>10592.994959010593</v>
      </c>
      <c r="BU290" s="15">
        <f t="shared" ca="1" si="169"/>
        <v>14867.451598211255</v>
      </c>
      <c r="BV290" s="15">
        <f t="shared" ca="1" si="170"/>
        <v>23224.661894849109</v>
      </c>
      <c r="BW290" s="15">
        <f t="shared" ca="1" si="171"/>
        <v>28438.642456050016</v>
      </c>
      <c r="BX290" s="15">
        <f t="shared" ca="1" si="172"/>
        <v>34140.019824963943</v>
      </c>
      <c r="BY290" s="15">
        <f t="shared" ca="1" si="173"/>
        <v>53526.59254574019</v>
      </c>
      <c r="BZ290" s="15">
        <f t="shared" ca="1" si="174"/>
        <v>83184.539939134513</v>
      </c>
      <c r="CA290" s="15">
        <f t="shared" ca="1" si="175"/>
        <v>117623.56914562285</v>
      </c>
      <c r="CB290" s="15">
        <f ca="1">(AU290*DCF!C$10-DCF!C$5*MAX(AU290*DCF!C$10,0)-MAX(AU290-Inputs!$B$6,0)/Inputs!$B$10)*DCF!C$6</f>
        <v>1024.7410105454837</v>
      </c>
      <c r="CC290" s="15">
        <f ca="1">(AV290*DCF!D$10-DCF!D$5*MAX(AV290*DCF!D$10,0)-MAX(AV290-AU290,0)/Inputs!$B$10)*DCF!D$6</f>
        <v>972.50570053352055</v>
      </c>
      <c r="CD290" s="15">
        <f ca="1">(AW290*DCF!E$10-DCF!E$5*MAX(AW290*DCF!E$10,0)-MAX(AW290-AV290,0)/Inputs!$B$10)*DCF!E$6</f>
        <v>1218.5772476626823</v>
      </c>
      <c r="CE290" s="15">
        <f ca="1">(AX290*DCF!F$10-DCF!F$5*MAX(AX290*DCF!F$10,0)-MAX(AX290-AW290,0)/Inputs!$B$10)*DCF!F$6</f>
        <v>1739.0972779112708</v>
      </c>
      <c r="CF290" s="15">
        <f ca="1">(AY290*DCF!G$10-DCF!G$5*MAX(AY290*DCF!G$10,0)-MAX(AY290-AX290,0)/Inputs!$B$10)*DCF!G$6</f>
        <v>2390.4077745897416</v>
      </c>
      <c r="CG290" s="15">
        <f ca="1">(AZ290*DCF!H$10-DCF!H$5*MAX(AZ290*DCF!H$10,0)-MAX(AZ290-AY290,0)/Inputs!$B$10)*DCF!H$6</f>
        <v>2442.2996502163346</v>
      </c>
      <c r="CH290" s="15">
        <f ca="1">(BA290*DCF!I$10-DCF!I$5*MAX(BA290*DCF!I$10,0)-MAX(BA290-AZ290,0)/Inputs!$B$10)*DCF!I$6</f>
        <v>3226.3908513348988</v>
      </c>
      <c r="CI290" s="15">
        <f ca="1">(BB290*DCF!J$10-DCF!J$5*MAX(BB290*DCF!J$10,0)-MAX(BB290-BA290,0)/Inputs!$B$10)*DCF!J$6</f>
        <v>3829.6948357047645</v>
      </c>
      <c r="CJ290" s="15">
        <f ca="1">(BC290*DCF!K$10-DCF!K$5*MAX(BC290*DCF!K$10,0)-MAX(BC290-BB290,0)/Inputs!$B$10)*DCF!K$6</f>
        <v>4498.3184581811111</v>
      </c>
      <c r="CK290" s="15">
        <f ca="1">(BD290*DCF!L$10-DCF!L$5*MAX(BD290*DCF!L$10,0)-MAX(BD290-BC290,0)/Inputs!$B$10)*DCF!L$6</f>
        <v>5523.0092913386507</v>
      </c>
      <c r="CL290" s="15">
        <f ca="1">(BE290*DCF!M$10-DCF!M$5*MAX(BE290*DCF!M$10,0)-MAX(BE290-BD290,0)/Inputs!$B$10)*DCF!M$6</f>
        <v>6303.8271280179497</v>
      </c>
      <c r="CM290" s="15">
        <f ca="1">(BF290*DCF!C$28-DCF!C$5*MAX(BF290*DCF!C$28,0)-MAX(BF290-Inputs!$B$13,0)/Inputs!$B$17)*DCF!C$6</f>
        <v>3761.5048570245272</v>
      </c>
      <c r="CN290" s="15">
        <f ca="1">(BG290*DCF!D$28-DCF!D$5*MAX(BG290*DCF!D$28,0)-MAX(BG290-BF290,0)/Inputs!$B$17)*DCF!D$6</f>
        <v>5107.8055365451246</v>
      </c>
      <c r="CO290" s="15">
        <f ca="1">(BH290*DCF!E$28-DCF!E$5*MAX(BH290*DCF!E$28,0)-MAX(BH290-BG290,0)/Inputs!$B$17)*DCF!E$6</f>
        <v>7111.1793791957889</v>
      </c>
      <c r="CP290" s="15">
        <f ca="1">(BI290*DCF!F$28-DCF!F$5*MAX(BI290*DCF!F$28,0)-MAX(BI290-BH290,0)/Inputs!$B$17)*DCF!F$6</f>
        <v>9183.2792119059923</v>
      </c>
      <c r="CQ290" s="15">
        <f ca="1">(BJ290*DCF!G$28-DCF!G$5*MAX(BJ290*DCF!G$28,0)-MAX(BJ290-BI290,0)/Inputs!$B$17)*DCF!G$6</f>
        <v>11852.97053746979</v>
      </c>
      <c r="CR290" s="15">
        <f ca="1">(BK290*DCF!H$28-DCF!H$5*MAX(BK290*DCF!H$28,0)-MAX(BK290-BJ290,0)/Inputs!$B$17)*DCF!H$6</f>
        <v>15882.800741649004</v>
      </c>
      <c r="CS290" s="15">
        <f ca="1">(BL290*DCF!I$28-DCF!I$5*MAX(BL290*DCF!I$28,0)-MAX(BL290-BK290,0)/Inputs!$B$17)*DCF!I$6</f>
        <v>20479.472480156841</v>
      </c>
      <c r="CT290" s="15">
        <f ca="1">(BM290*DCF!J$28-DCF!J$5*MAX(BM290*DCF!J$28,0)-MAX(BM290-BL290,0)/Inputs!$B$17)*DCF!J$6</f>
        <v>24262.675263582987</v>
      </c>
      <c r="CU290" s="15">
        <f ca="1">(BN290*DCF!K$28-DCF!K$5*MAX(BN290*DCF!K$28,0)-MAX(BN290-BM290,0)/Inputs!$B$17)*DCF!K$6</f>
        <v>30715.574332035761</v>
      </c>
      <c r="CV290" s="15">
        <f ca="1">(BO290*DCF!L$28-DCF!L$5*MAX(BO290*DCF!L$28,0)-MAX(BO290-BN290,0)/Inputs!$B$17)*DCF!L$6</f>
        <v>36258.269124767881</v>
      </c>
      <c r="CW290" s="15">
        <f ca="1">(BP290*DCF!M$28-DCF!M$5*MAX(BP290*DCF!M$28,0)-MAX(BP290-BO290,0)/Inputs!$B$17)*DCF!M$6</f>
        <v>37626.874953290877</v>
      </c>
      <c r="CX290" s="15">
        <f ca="1">(BQ290*DCF!C$46-DCF!C$5*MAX(BQ290*DCF!C$46,0)-MAX(BQ290-Inputs!$B$20,0)/Inputs!$B$24)*DCF!C$6</f>
        <v>-642.91009632800626</v>
      </c>
      <c r="CY290" s="15">
        <f ca="1">(BR290*DCF!D$46-DCF!D$5*MAX(BR290*DCF!D$46,0)-MAX(BR290-BQ290,0)/Inputs!$B$24)*DCF!D$6</f>
        <v>-1595.4320405749181</v>
      </c>
      <c r="CZ290" s="15">
        <f ca="1">(BS290*DCF!E$46-DCF!E$5*MAX(BS290*DCF!E$46,0)-MAX(BS290-BR290,0)/Inputs!$B$24)*DCF!E$6</f>
        <v>-2552.0281938746739</v>
      </c>
      <c r="DA290" s="15">
        <f ca="1">(BT290*DCF!F$46-DCF!F$5*MAX(BT290*DCF!F$46,0)-MAX(BT290-BS290,0)/Inputs!$B$24)*DCF!F$6</f>
        <v>-1510.16045055777</v>
      </c>
      <c r="DB290" s="15">
        <f ca="1">(BU290*DCF!G$46-DCF!G$5*MAX(BU290*DCF!G$46,0)-MAX(BU290-BT290,0)/Inputs!$B$24)*DCF!G$6</f>
        <v>-1937.9544577420345</v>
      </c>
      <c r="DC290" s="15">
        <f ca="1">(BV290*DCF!H$46-DCF!H$5*MAX(BV290*DCF!H$46,0)-MAX(BV290-BU290,0)/Inputs!$B$24)*DCF!H$6</f>
        <v>-2596.951894203165</v>
      </c>
      <c r="DD290" s="15">
        <f ca="1">(BW290*DCF!I$46-DCF!I$5*MAX(BW290*DCF!I$46,0)-MAX(BW290-BV290,0)/Inputs!$B$24)*DCF!I$6</f>
        <v>-839.93064389757637</v>
      </c>
      <c r="DE290" s="15">
        <f ca="1">(BX290*DCF!J$46-DCF!J$5*MAX(BX290*DCF!J$46,0)-MAX(BX290-BW290,0)/Inputs!$B$24)*DCF!J$6</f>
        <v>-79.832735444593411</v>
      </c>
      <c r="DF290" s="15">
        <f ca="1">(BY290*DCF!K$46-DCF!K$5*MAX(BY290*DCF!K$46,0)-MAX(BY290-BX290,0)/Inputs!$B$24)*DCF!K$6</f>
        <v>-1691.5764624027163</v>
      </c>
      <c r="DG290" s="15">
        <f ca="1">(BZ290*DCF!L$46-DCF!L$5*MAX(BZ290*DCF!L$46,0)-MAX(BZ290-BY290,0)/Inputs!$B$24)*DCF!L$6</f>
        <v>-961.52927724520464</v>
      </c>
      <c r="DH290" s="15">
        <f ca="1">(CA290*DCF!M$46-DCF!M$5*MAX(CA290*DCF!M$46,0)-MAX(CA290-BZ290,0)/Inputs!$B$24)*DCF!M$6</f>
        <v>2021.5335572514928</v>
      </c>
      <c r="DI290" s="15">
        <f ca="1">SUM(CB290:CL290)+BE290*DCF!M$10*(1+Inputs!$B$30)*(1-Inputs!$B$33)*(1-Inputs!$B$30/Inputs!$B$31)/(Inputs!$B$29-Inputs!$B$30)*DCF!M$6</f>
        <v>180205.00356447353</v>
      </c>
      <c r="DJ290" s="15">
        <f ca="1">SUM(CM290:CW290)+BP290*DCF!M$28*(1+Inputs!$B$30)*(1-Inputs!$B$33)*(1-Inputs!$B$30/Inputs!$B$31)/(Inputs!$B$29-Inputs!$B$30)*DCF!M$6</f>
        <v>961085.72324732179</v>
      </c>
      <c r="DK290" s="15">
        <f ca="1">SUM(CX290:DH290)+CA290*DCF!M$46*(1+Inputs!$B$30)*(1-Inputs!$B$33)*(1-Inputs!$B$30/Inputs!$B$31)/(Inputs!$B$29-Inputs!$B$30)*DCF!M$6</f>
        <v>169473.19860661792</v>
      </c>
      <c r="DM290" s="15">
        <f ca="1">DI290+DJ290+DK290+Inputs!$B$34+Inputs!$B$36-Inputs!$B$35</f>
        <v>1387614.9254184132</v>
      </c>
    </row>
    <row r="291" spans="1:117" x14ac:dyDescent="0.75">
      <c r="A291" s="11">
        <v>278</v>
      </c>
      <c r="C291" s="23">
        <f t="shared" ca="1" si="177"/>
        <v>-0.43589594980360957</v>
      </c>
      <c r="D291" s="23">
        <f t="shared" ca="1" si="177"/>
        <v>-0.35917892593253986</v>
      </c>
      <c r="E291" s="23">
        <f t="shared" ca="1" si="177"/>
        <v>0.22233445276137007</v>
      </c>
      <c r="F291" s="23">
        <f t="shared" ca="1" si="177"/>
        <v>-0.34464530052626952</v>
      </c>
      <c r="G291" s="23">
        <f t="shared" ca="1" si="177"/>
        <v>0.62869525225999656</v>
      </c>
      <c r="H291" s="23">
        <f t="shared" ca="1" si="177"/>
        <v>-1.5235733419587429</v>
      </c>
      <c r="I291" s="23">
        <f t="shared" ca="1" si="177"/>
        <v>-5.7263792191692468E-2</v>
      </c>
      <c r="J291" s="23">
        <f t="shared" ca="1" si="177"/>
        <v>-0.94501326544083863</v>
      </c>
      <c r="K291" s="23">
        <f t="shared" ca="1" si="177"/>
        <v>-0.7476881504356212</v>
      </c>
      <c r="L291" s="23">
        <f t="shared" ca="1" si="177"/>
        <v>1.9925961079043497</v>
      </c>
      <c r="M291" s="23">
        <f t="shared" ca="1" si="177"/>
        <v>-1.6127017443373415</v>
      </c>
      <c r="N291" s="23">
        <f ca="1">SQRT(Inputs!$B$38)*C291+SQRT(1-Inputs!$B$38)*_xlfn.NORM.S.INV(RAND())</f>
        <v>4.8303400206100966E-2</v>
      </c>
      <c r="O291" s="23">
        <f ca="1">SQRT(Inputs!$B$38)*D291+SQRT(1-Inputs!$B$38)*_xlfn.NORM.S.INV(RAND())</f>
        <v>0.27759399500569948</v>
      </c>
      <c r="P291" s="23">
        <f ca="1">SQRT(Inputs!$B$38)*E291+SQRT(1-Inputs!$B$38)*_xlfn.NORM.S.INV(RAND())</f>
        <v>-0.8808115000072072</v>
      </c>
      <c r="Q291" s="23">
        <f ca="1">SQRT(Inputs!$B$38)*F291+SQRT(1-Inputs!$B$38)*_xlfn.NORM.S.INV(RAND())</f>
        <v>-0.73238256904185062</v>
      </c>
      <c r="R291" s="23">
        <f ca="1">SQRT(Inputs!$B$38)*G291+SQRT(1-Inputs!$B$38)*_xlfn.NORM.S.INV(RAND())</f>
        <v>0.81768356549337051</v>
      </c>
      <c r="S291" s="23">
        <f ca="1">SQRT(Inputs!$B$38)*H291+SQRT(1-Inputs!$B$38)*_xlfn.NORM.S.INV(RAND())</f>
        <v>-1.3410214718504703</v>
      </c>
      <c r="T291" s="23">
        <f ca="1">SQRT(Inputs!$B$38)*I291+SQRT(1-Inputs!$B$38)*_xlfn.NORM.S.INV(RAND())</f>
        <v>-1.0490680093177989</v>
      </c>
      <c r="U291" s="23">
        <f ca="1">SQRT(Inputs!$B$38)*J291+SQRT(1-Inputs!$B$38)*_xlfn.NORM.S.INV(RAND())</f>
        <v>-8.9698213930319293E-3</v>
      </c>
      <c r="V291" s="23">
        <f ca="1">SQRT(Inputs!$B$38)*K291+SQRT(1-Inputs!$B$38)*_xlfn.NORM.S.INV(RAND())</f>
        <v>-0.85136764921476771</v>
      </c>
      <c r="W291" s="23">
        <f ca="1">SQRT(Inputs!$B$38)*L291+SQRT(1-Inputs!$B$38)*_xlfn.NORM.S.INV(RAND())</f>
        <v>9.2771436582281819E-2</v>
      </c>
      <c r="X291" s="23">
        <f ca="1">SQRT(Inputs!$B$38)*M291+SQRT(1-Inputs!$B$38)*_xlfn.NORM.S.INV(RAND())</f>
        <v>-0.39533818433958207</v>
      </c>
      <c r="Y291" s="23">
        <f ca="1">SQRT(Inputs!$B$38)*C291+SQRT(1-Inputs!$B$38)*_xlfn.NORM.S.INV(RAND())</f>
        <v>-0.98240425331524706</v>
      </c>
      <c r="Z291" s="23">
        <f ca="1">SQRT(Inputs!$B$38)*D291+SQRT(1-Inputs!$B$38)*_xlfn.NORM.S.INV(RAND())</f>
        <v>4.154623685654904E-2</v>
      </c>
      <c r="AA291" s="23">
        <f ca="1">SQRT(Inputs!$B$38)*E291+SQRT(1-Inputs!$B$38)*_xlfn.NORM.S.INV(RAND())</f>
        <v>1.5221271188028485</v>
      </c>
      <c r="AB291" s="23">
        <f ca="1">SQRT(Inputs!$B$38)*F291+SQRT(1-Inputs!$B$38)*_xlfn.NORM.S.INV(RAND())</f>
        <v>-0.43604365648388005</v>
      </c>
      <c r="AC291" s="23">
        <f ca="1">SQRT(Inputs!$B$38)*G291+SQRT(1-Inputs!$B$38)*_xlfn.NORM.S.INV(RAND())</f>
        <v>-0.27977451103522682</v>
      </c>
      <c r="AD291" s="23">
        <f ca="1">SQRT(Inputs!$B$38)*H291+SQRT(1-Inputs!$B$38)*_xlfn.NORM.S.INV(RAND())</f>
        <v>-1.6665704207243985</v>
      </c>
      <c r="AE291" s="23">
        <f ca="1">SQRT(Inputs!$B$38)*I291+SQRT(1-Inputs!$B$38)*_xlfn.NORM.S.INV(RAND())</f>
        <v>8.0739668920442306E-2</v>
      </c>
      <c r="AF291" s="23">
        <f ca="1">SQRT(Inputs!$B$38)*J291+SQRT(1-Inputs!$B$38)*_xlfn.NORM.S.INV(RAND())</f>
        <v>0.64182395067522213</v>
      </c>
      <c r="AG291" s="23">
        <f ca="1">SQRT(Inputs!$B$38)*K291+SQRT(1-Inputs!$B$38)*_xlfn.NORM.S.INV(RAND())</f>
        <v>-2.8409474864139972E-2</v>
      </c>
      <c r="AH291" s="23">
        <f ca="1">SQRT(Inputs!$B$38)*L291+SQRT(1-Inputs!$B$38)*_xlfn.NORM.S.INV(RAND())</f>
        <v>1.3798615817833997</v>
      </c>
      <c r="AI291" s="23">
        <f ca="1">SQRT(Inputs!$B$38)*M291+SQRT(1-Inputs!$B$38)*_xlfn.NORM.S.INV(RAND())</f>
        <v>-0.18060495190274284</v>
      </c>
      <c r="AJ291" s="23">
        <f ca="1">SQRT(Inputs!$B$38)*C291+SQRT(1-Inputs!$B$38)*_xlfn.NORM.S.INV(RAND())</f>
        <v>-1.7360779326944871</v>
      </c>
      <c r="AK291" s="23">
        <f ca="1">SQRT(Inputs!$B$38)*D291+SQRT(1-Inputs!$B$38)*_xlfn.NORM.S.INV(RAND())</f>
        <v>0.35780062562017889</v>
      </c>
      <c r="AL291" s="23">
        <f ca="1">SQRT(Inputs!$B$38)*E291+SQRT(1-Inputs!$B$38)*_xlfn.NORM.S.INV(RAND())</f>
        <v>0.61335381672088274</v>
      </c>
      <c r="AM291" s="23">
        <f ca="1">SQRT(Inputs!$B$38)*F291+SQRT(1-Inputs!$B$38)*_xlfn.NORM.S.INV(RAND())</f>
        <v>-8.8100017457637569E-2</v>
      </c>
      <c r="AN291" s="23">
        <f ca="1">SQRT(Inputs!$B$38)*G291+SQRT(1-Inputs!$B$38)*_xlfn.NORM.S.INV(RAND())</f>
        <v>-1.3515349187257386E-2</v>
      </c>
      <c r="AO291" s="23">
        <f ca="1">SQRT(Inputs!$B$38)*H291+SQRT(1-Inputs!$B$38)*_xlfn.NORM.S.INV(RAND())</f>
        <v>-0.37041356790780117</v>
      </c>
      <c r="AP291" s="23">
        <f ca="1">SQRT(Inputs!$B$38)*I291+SQRT(1-Inputs!$B$38)*_xlfn.NORM.S.INV(RAND())</f>
        <v>0.33952525278178103</v>
      </c>
      <c r="AQ291" s="23">
        <f ca="1">SQRT(Inputs!$B$38)*J291+SQRT(1-Inputs!$B$38)*_xlfn.NORM.S.INV(RAND())</f>
        <v>-1.0895121884924879</v>
      </c>
      <c r="AR291" s="23">
        <f ca="1">SQRT(Inputs!$B$38)*K291+SQRT(1-Inputs!$B$38)*_xlfn.NORM.S.INV(RAND())</f>
        <v>-0.80636629154507922</v>
      </c>
      <c r="AS291" s="23">
        <f ca="1">SQRT(Inputs!$B$38)*L291+SQRT(1-Inputs!$B$38)*_xlfn.NORM.S.INV(RAND())</f>
        <v>0.30884130418141909</v>
      </c>
      <c r="AT291" s="23">
        <f ca="1">SQRT(Inputs!$B$38)*M291+SQRT(1-Inputs!$B$38)*_xlfn.NORM.S.INV(RAND())</f>
        <v>-1.8089568010746571</v>
      </c>
      <c r="AU291" s="15">
        <f ca="1">Inputs!$B$6*EXP($B$8-0.5*C$5^2+C$5*N291)</f>
        <v>5001.1913654677828</v>
      </c>
      <c r="AV291" s="15">
        <f t="shared" ca="1" si="146"/>
        <v>6341.2394143979773</v>
      </c>
      <c r="AW291" s="15">
        <f t="shared" ca="1" si="147"/>
        <v>6865.8852592035691</v>
      </c>
      <c r="AX291" s="15">
        <f t="shared" ca="1" si="148"/>
        <v>7649.607050559388</v>
      </c>
      <c r="AY291" s="15">
        <f t="shared" ca="1" si="149"/>
        <v>10285.36733684054</v>
      </c>
      <c r="AZ291" s="15">
        <f t="shared" ca="1" si="150"/>
        <v>10852.317737896581</v>
      </c>
      <c r="BA291" s="15">
        <f t="shared" ca="1" si="151"/>
        <v>11899.528711509212</v>
      </c>
      <c r="BB291" s="15">
        <f t="shared" ca="1" si="152"/>
        <v>14555.562396855046</v>
      </c>
      <c r="BC291" s="15">
        <f t="shared" ca="1" si="153"/>
        <v>16420.390220605255</v>
      </c>
      <c r="BD291" s="15">
        <f t="shared" ca="1" si="154"/>
        <v>20291.84203533558</v>
      </c>
      <c r="BE291" s="15">
        <f t="shared" ca="1" si="155"/>
        <v>23985.648768218776</v>
      </c>
      <c r="BF291" s="15">
        <f ca="1">Inputs!$B$13*EXP($B$9-0.5*C$6^2+C$6*Y291)</f>
        <v>11383.382060998694</v>
      </c>
      <c r="BG291" s="15">
        <f t="shared" ca="1" si="156"/>
        <v>13977.722011967</v>
      </c>
      <c r="BH291" s="15">
        <f t="shared" ca="1" si="157"/>
        <v>21982.774115136683</v>
      </c>
      <c r="BI291" s="15">
        <f t="shared" ca="1" si="158"/>
        <v>25163.401315849809</v>
      </c>
      <c r="BJ291" s="15">
        <f t="shared" ca="1" si="159"/>
        <v>29629.369093275443</v>
      </c>
      <c r="BK291" s="15">
        <f t="shared" ca="1" si="160"/>
        <v>28982.692301513529</v>
      </c>
      <c r="BL291" s="15">
        <f t="shared" ca="1" si="161"/>
        <v>35976.203143610524</v>
      </c>
      <c r="BM291" s="15">
        <f t="shared" ca="1" si="162"/>
        <v>47892.856481519564</v>
      </c>
      <c r="BN291" s="15">
        <f t="shared" ca="1" si="163"/>
        <v>58702.025929680589</v>
      </c>
      <c r="BO291" s="15">
        <f t="shared" ca="1" si="164"/>
        <v>84792.445130195134</v>
      </c>
      <c r="BP291" s="15">
        <f t="shared" ca="1" si="165"/>
        <v>102249.83674318611</v>
      </c>
      <c r="BQ291" s="15">
        <f ca="1">Inputs!$B$20*EXP($B$10-0.5*C$7^2+C$7*AJ291)</f>
        <v>2317.3322191279567</v>
      </c>
      <c r="BR291" s="15">
        <f t="shared" ca="1" si="166"/>
        <v>3522.7025461348435</v>
      </c>
      <c r="BS291" s="15">
        <f t="shared" ca="1" si="167"/>
        <v>5753.1800790051311</v>
      </c>
      <c r="BT291" s="15">
        <f t="shared" ca="1" si="168"/>
        <v>7751.157849778896</v>
      </c>
      <c r="BU291" s="15">
        <f t="shared" ca="1" si="169"/>
        <v>10707.102098025514</v>
      </c>
      <c r="BV291" s="15">
        <f t="shared" ca="1" si="170"/>
        <v>13703.947901438771</v>
      </c>
      <c r="BW291" s="15">
        <f t="shared" ca="1" si="171"/>
        <v>20547.855312438729</v>
      </c>
      <c r="BX291" s="15">
        <f t="shared" ca="1" si="172"/>
        <v>23100.46334746412</v>
      </c>
      <c r="BY291" s="15">
        <f t="shared" ca="1" si="173"/>
        <v>27740.192236596828</v>
      </c>
      <c r="BZ291" s="15">
        <f t="shared" ca="1" si="174"/>
        <v>41197.20586832027</v>
      </c>
      <c r="CA291" s="15">
        <f t="shared" ca="1" si="175"/>
        <v>41960.917464873244</v>
      </c>
      <c r="CB291" s="15">
        <f ca="1">(AU291*DCF!C$10-DCF!C$5*MAX(AU291*DCF!C$10,0)-MAX(AU291-Inputs!$B$6,0)/Inputs!$B$10)*DCF!C$6</f>
        <v>1042.7965692780706</v>
      </c>
      <c r="CC291" s="15">
        <f ca="1">(AV291*DCF!D$10-DCF!D$5*MAX(AV291*DCF!D$10,0)-MAX(AV291-AU291,0)/Inputs!$B$10)*DCF!D$6</f>
        <v>1218.8985015899098</v>
      </c>
      <c r="CD291" s="15">
        <f ca="1">(AW291*DCF!E$10-DCF!E$5*MAX(AW291*DCF!E$10,0)-MAX(AW291-AV291,0)/Inputs!$B$10)*DCF!E$6</f>
        <v>1467.0516399407459</v>
      </c>
      <c r="CE291" s="15">
        <f ca="1">(AX291*DCF!F$10-DCF!F$5*MAX(AX291*DCF!F$10,0)-MAX(AX291-AW291,0)/Inputs!$B$10)*DCF!F$6</f>
        <v>1506.8239540475467</v>
      </c>
      <c r="CF291" s="15">
        <f ca="1">(AY291*DCF!G$10-DCF!G$5*MAX(AY291*DCF!G$10,0)-MAX(AY291-AX291,0)/Inputs!$B$10)*DCF!G$6</f>
        <v>1612.5568510764015</v>
      </c>
      <c r="CG291" s="15">
        <f ca="1">(AZ291*DCF!H$10-DCF!H$5*MAX(AZ291*DCF!H$10,0)-MAX(AZ291-AY291,0)/Inputs!$B$10)*DCF!H$6</f>
        <v>2006.3130653467633</v>
      </c>
      <c r="CH291" s="15">
        <f ca="1">(BA291*DCF!I$10-DCF!I$5*MAX(BA291*DCF!I$10,0)-MAX(BA291-AZ291,0)/Inputs!$B$10)*DCF!I$6</f>
        <v>2001.8305088324098</v>
      </c>
      <c r="CI291" s="15">
        <f ca="1">(BB291*DCF!J$10-DCF!J$5*MAX(BB291*DCF!J$10,0)-MAX(BB291-BA291,0)/Inputs!$B$10)*DCF!J$6</f>
        <v>2095.2901438340182</v>
      </c>
      <c r="CJ291" s="15">
        <f ca="1">(BC291*DCF!K$10-DCF!K$5*MAX(BC291*DCF!K$10,0)-MAX(BC291-BB291,0)/Inputs!$B$10)*DCF!K$6</f>
        <v>2382.3716051043302</v>
      </c>
      <c r="CK291" s="15">
        <f ca="1">(BD291*DCF!L$10-DCF!L$5*MAX(BD291*DCF!L$10,0)-MAX(BD291-BC291,0)/Inputs!$B$10)*DCF!L$6</f>
        <v>2559.7542440194234</v>
      </c>
      <c r="CL291" s="15">
        <f ca="1">(BE291*DCF!M$10-DCF!M$5*MAX(BE291*DCF!M$10,0)-MAX(BE291-BD291,0)/Inputs!$B$10)*DCF!M$6</f>
        <v>2943.4205904682867</v>
      </c>
      <c r="CM291" s="15">
        <f ca="1">(BF291*DCF!C$28-DCF!C$5*MAX(BF291*DCF!C$28,0)-MAX(BF291-Inputs!$B$13,0)/Inputs!$B$17)*DCF!C$6</f>
        <v>3474.1335513402382</v>
      </c>
      <c r="CN291" s="15">
        <f ca="1">(BG291*DCF!D$28-DCF!D$5*MAX(BG291*DCF!D$28,0)-MAX(BG291-BF291,0)/Inputs!$B$17)*DCF!D$6</f>
        <v>3563.2698510035834</v>
      </c>
      <c r="CO291" s="15">
        <f ca="1">(BH291*DCF!E$28-DCF!E$5*MAX(BH291*DCF!E$28,0)-MAX(BH291-BG291,0)/Inputs!$B$17)*DCF!E$6</f>
        <v>4648.227482695318</v>
      </c>
      <c r="CP291" s="15">
        <f ca="1">(BI291*DCF!F$28-DCF!F$5*MAX(BI291*DCF!F$28,0)-MAX(BI291-BH291,0)/Inputs!$B$17)*DCF!F$6</f>
        <v>6252.1171760219158</v>
      </c>
      <c r="CQ291" s="15">
        <f ca="1">(BJ291*DCF!G$28-DCF!G$5*MAX(BJ291*DCF!G$28,0)-MAX(BJ291-BI291,0)/Inputs!$B$17)*DCF!G$6</f>
        <v>6936.4329468375254</v>
      </c>
      <c r="CR291" s="15">
        <f ca="1">(BK291*DCF!H$28-DCF!H$5*MAX(BK291*DCF!H$28,0)-MAX(BK291-BJ291,0)/Inputs!$B$17)*DCF!H$6</f>
        <v>7167.7395643305626</v>
      </c>
      <c r="CS291" s="15">
        <f ca="1">(BL291*DCF!I$28-DCF!I$5*MAX(BL291*DCF!I$28,0)-MAX(BL291-BK291,0)/Inputs!$B$17)*DCF!I$6</f>
        <v>7456.1302249768423</v>
      </c>
      <c r="CT291" s="15">
        <f ca="1">(BM291*DCF!J$28-DCF!J$5*MAX(BM291*DCF!J$28,0)-MAX(BM291-BL291,0)/Inputs!$B$17)*DCF!J$6</f>
        <v>9104.0320016059504</v>
      </c>
      <c r="CU291" s="15">
        <f ca="1">(BN291*DCF!K$28-DCF!K$5*MAX(BN291*DCF!K$28,0)-MAX(BN291-BM291,0)/Inputs!$B$17)*DCF!K$6</f>
        <v>11072.904339479041</v>
      </c>
      <c r="CV291" s="15">
        <f ca="1">(BO291*DCF!L$28-DCF!L$5*MAX(BO291*DCF!L$28,0)-MAX(BO291-BN291,0)/Inputs!$B$17)*DCF!L$6</f>
        <v>13965.698148241503</v>
      </c>
      <c r="CW291" s="15">
        <f ca="1">(BP291*DCF!M$28-DCF!M$5*MAX(BP291*DCF!M$28,0)-MAX(BP291-BO291,0)/Inputs!$B$17)*DCF!M$6</f>
        <v>17413.577994214877</v>
      </c>
      <c r="CX291" s="15">
        <f ca="1">(BQ291*DCF!C$46-DCF!C$5*MAX(BQ291*DCF!C$46,0)-MAX(BQ291-Inputs!$B$20,0)/Inputs!$B$24)*DCF!C$6</f>
        <v>-535.18065106881215</v>
      </c>
      <c r="CY291" s="15">
        <f ca="1">(BR291*DCF!D$46-DCF!D$5*MAX(BR291*DCF!D$46,0)-MAX(BR291-BQ291,0)/Inputs!$B$24)*DCF!D$6</f>
        <v>-1115.5646871916003</v>
      </c>
      <c r="CZ291" s="15">
        <f ca="1">(BS291*DCF!E$46-DCF!E$5*MAX(BS291*DCF!E$46,0)-MAX(BS291-BR291,0)/Inputs!$B$24)*DCF!E$6</f>
        <v>-1559.5164007626208</v>
      </c>
      <c r="DA291" s="15">
        <f ca="1">(BT291*DCF!F$46-DCF!F$5*MAX(BT291*DCF!F$46,0)-MAX(BT291-BS291,0)/Inputs!$B$24)*DCF!F$6</f>
        <v>-1292.0151884133413</v>
      </c>
      <c r="DB291" s="15">
        <f ca="1">(BU291*DCF!G$46-DCF!G$5*MAX(BU291*DCF!G$46,0)-MAX(BU291-BT291,0)/Inputs!$B$24)*DCF!G$6</f>
        <v>-1354.487002709782</v>
      </c>
      <c r="DC291" s="15">
        <f ca="1">(BV291*DCF!H$46-DCF!H$5*MAX(BV291*DCF!H$46,0)-MAX(BV291-BU291,0)/Inputs!$B$24)*DCF!H$6</f>
        <v>-931.25147143178469</v>
      </c>
      <c r="DD291" s="15">
        <f ca="1">(BW291*DCF!I$46-DCF!I$5*MAX(BW291*DCF!I$46,0)-MAX(BW291-BV291,0)/Inputs!$B$24)*DCF!I$6</f>
        <v>-1490.0603751984186</v>
      </c>
      <c r="DE291" s="15">
        <f ca="1">(BX291*DCF!J$46-DCF!J$5*MAX(BX291*DCF!J$46,0)-MAX(BX291-BW291,0)/Inputs!$B$24)*DCF!J$6</f>
        <v>292.09059106046942</v>
      </c>
      <c r="DF291" s="15">
        <f ca="1">(BY291*DCF!K$46-DCF!K$5*MAX(BY291*DCF!K$46,0)-MAX(BY291-BX291,0)/Inputs!$B$24)*DCF!K$6</f>
        <v>448.00227696704422</v>
      </c>
      <c r="DG291" s="15">
        <f ca="1">(BZ291*DCF!L$46-DCF!L$5*MAX(BZ291*DCF!L$46,0)-MAX(BZ291-BY291,0)/Inputs!$B$24)*DCF!L$6</f>
        <v>-197.59445751108993</v>
      </c>
      <c r="DH291" s="15">
        <f ca="1">(CA291*DCF!M$46-DCF!M$5*MAX(CA291*DCF!M$46,0)-MAX(CA291-BZ291,0)/Inputs!$B$24)*DCF!M$6</f>
        <v>3129.9125672257101</v>
      </c>
      <c r="DI291" s="15">
        <f ca="1">SUM(CB291:CL291)+BE291*DCF!M$10*(1+Inputs!$B$30)*(1-Inputs!$B$33)*(1-Inputs!$B$30/Inputs!$B$31)/(Inputs!$B$29-Inputs!$B$30)*DCF!M$6</f>
        <v>87589.48537285997</v>
      </c>
      <c r="DJ291" s="15">
        <f ca="1">SUM(CM291:CW291)+BP291*DCF!M$28*(1+Inputs!$B$30)*(1-Inputs!$B$33)*(1-Inputs!$B$30/Inputs!$B$31)/(Inputs!$B$29-Inputs!$B$30)*DCF!M$6</f>
        <v>470471.12697461463</v>
      </c>
      <c r="DK291" s="15">
        <f ca="1">SUM(CX291:DH291)+CA291*DCF!M$46*(1+Inputs!$B$30)*(1-Inputs!$B$33)*(1-Inputs!$B$30/Inputs!$B$31)/(Inputs!$B$29-Inputs!$B$30)*DCF!M$6</f>
        <v>60270.884190094832</v>
      </c>
      <c r="DM291" s="15">
        <f ca="1">DI291+DJ291+DK291+Inputs!$B$34+Inputs!$B$36-Inputs!$B$35</f>
        <v>695182.49653756944</v>
      </c>
    </row>
    <row r="292" spans="1:117" x14ac:dyDescent="0.75">
      <c r="A292" s="11">
        <v>279</v>
      </c>
      <c r="C292" s="23">
        <f t="shared" ca="1" si="177"/>
        <v>0.2810341333192517</v>
      </c>
      <c r="D292" s="23">
        <f t="shared" ca="1" si="177"/>
        <v>-1.9437364098882892</v>
      </c>
      <c r="E292" s="23">
        <f t="shared" ca="1" si="177"/>
        <v>-1.1570084446178543</v>
      </c>
      <c r="F292" s="23">
        <f t="shared" ca="1" si="177"/>
        <v>-1.3022864722544221</v>
      </c>
      <c r="G292" s="23">
        <f t="shared" ca="1" si="177"/>
        <v>0.75550599751663405</v>
      </c>
      <c r="H292" s="23">
        <f t="shared" ca="1" si="177"/>
        <v>-0.14713765199104425</v>
      </c>
      <c r="I292" s="23">
        <f t="shared" ca="1" si="177"/>
        <v>0.43672007266243934</v>
      </c>
      <c r="J292" s="23">
        <f t="shared" ca="1" si="177"/>
        <v>1.3169078828863914</v>
      </c>
      <c r="K292" s="23">
        <f t="shared" ca="1" si="177"/>
        <v>-0.68155417263738227</v>
      </c>
      <c r="L292" s="23">
        <f t="shared" ca="1" si="177"/>
        <v>-0.51045788805157877</v>
      </c>
      <c r="M292" s="23">
        <f t="shared" ca="1" si="177"/>
        <v>1.0035447271358282</v>
      </c>
      <c r="N292" s="23">
        <f ca="1">SQRT(Inputs!$B$38)*C292+SQRT(1-Inputs!$B$38)*_xlfn.NORM.S.INV(RAND())</f>
        <v>-1.971005645462574</v>
      </c>
      <c r="O292" s="23">
        <f ca="1">SQRT(Inputs!$B$38)*D292+SQRT(1-Inputs!$B$38)*_xlfn.NORM.S.INV(RAND())</f>
        <v>-1.4126473719474077</v>
      </c>
      <c r="P292" s="23">
        <f ca="1">SQRT(Inputs!$B$38)*E292+SQRT(1-Inputs!$B$38)*_xlfn.NORM.S.INV(RAND())</f>
        <v>-2.4145852636234069</v>
      </c>
      <c r="Q292" s="23">
        <f ca="1">SQRT(Inputs!$B$38)*F292+SQRT(1-Inputs!$B$38)*_xlfn.NORM.S.INV(RAND())</f>
        <v>-2.1068403983351218</v>
      </c>
      <c r="R292" s="23">
        <f ca="1">SQRT(Inputs!$B$38)*G292+SQRT(1-Inputs!$B$38)*_xlfn.NORM.S.INV(RAND())</f>
        <v>0.15807427258247769</v>
      </c>
      <c r="S292" s="23">
        <f ca="1">SQRT(Inputs!$B$38)*H292+SQRT(1-Inputs!$B$38)*_xlfn.NORM.S.INV(RAND())</f>
        <v>0.96389138837750488</v>
      </c>
      <c r="T292" s="23">
        <f ca="1">SQRT(Inputs!$B$38)*I292+SQRT(1-Inputs!$B$38)*_xlfn.NORM.S.INV(RAND())</f>
        <v>0.26206613939147461</v>
      </c>
      <c r="U292" s="23">
        <f ca="1">SQRT(Inputs!$B$38)*J292+SQRT(1-Inputs!$B$38)*_xlfn.NORM.S.INV(RAND())</f>
        <v>-1.3999897073392451</v>
      </c>
      <c r="V292" s="23">
        <f ca="1">SQRT(Inputs!$B$38)*K292+SQRT(1-Inputs!$B$38)*_xlfn.NORM.S.INV(RAND())</f>
        <v>-1.2653394087610166</v>
      </c>
      <c r="W292" s="23">
        <f ca="1">SQRT(Inputs!$B$38)*L292+SQRT(1-Inputs!$B$38)*_xlfn.NORM.S.INV(RAND())</f>
        <v>-0.37427375954555225</v>
      </c>
      <c r="X292" s="23">
        <f ca="1">SQRT(Inputs!$B$38)*M292+SQRT(1-Inputs!$B$38)*_xlfn.NORM.S.INV(RAND())</f>
        <v>1.3347747915345203</v>
      </c>
      <c r="Y292" s="23">
        <f ca="1">SQRT(Inputs!$B$38)*C292+SQRT(1-Inputs!$B$38)*_xlfn.NORM.S.INV(RAND())</f>
        <v>-0.26957484960923228</v>
      </c>
      <c r="Z292" s="23">
        <f ca="1">SQRT(Inputs!$B$38)*D292+SQRT(1-Inputs!$B$38)*_xlfn.NORM.S.INV(RAND())</f>
        <v>-1.8742772629405691</v>
      </c>
      <c r="AA292" s="23">
        <f ca="1">SQRT(Inputs!$B$38)*E292+SQRT(1-Inputs!$B$38)*_xlfn.NORM.S.INV(RAND())</f>
        <v>-0.72690796377845024</v>
      </c>
      <c r="AB292" s="23">
        <f ca="1">SQRT(Inputs!$B$38)*F292+SQRT(1-Inputs!$B$38)*_xlfn.NORM.S.INV(RAND())</f>
        <v>-0.93893328203336224</v>
      </c>
      <c r="AC292" s="23">
        <f ca="1">SQRT(Inputs!$B$38)*G292+SQRT(1-Inputs!$B$38)*_xlfn.NORM.S.INV(RAND())</f>
        <v>1.2513958293799385</v>
      </c>
      <c r="AD292" s="23">
        <f ca="1">SQRT(Inputs!$B$38)*H292+SQRT(1-Inputs!$B$38)*_xlfn.NORM.S.INV(RAND())</f>
        <v>0.1175704266329396</v>
      </c>
      <c r="AE292" s="23">
        <f ca="1">SQRT(Inputs!$B$38)*I292+SQRT(1-Inputs!$B$38)*_xlfn.NORM.S.INV(RAND())</f>
        <v>0.5833049328750981</v>
      </c>
      <c r="AF292" s="23">
        <f ca="1">SQRT(Inputs!$B$38)*J292+SQRT(1-Inputs!$B$38)*_xlfn.NORM.S.INV(RAND())</f>
        <v>0.75505835886411754</v>
      </c>
      <c r="AG292" s="23">
        <f ca="1">SQRT(Inputs!$B$38)*K292+SQRT(1-Inputs!$B$38)*_xlfn.NORM.S.INV(RAND())</f>
        <v>-1.1778637573145345E-2</v>
      </c>
      <c r="AH292" s="23">
        <f ca="1">SQRT(Inputs!$B$38)*L292+SQRT(1-Inputs!$B$38)*_xlfn.NORM.S.INV(RAND())</f>
        <v>0.13895153712452718</v>
      </c>
      <c r="AI292" s="23">
        <f ca="1">SQRT(Inputs!$B$38)*M292+SQRT(1-Inputs!$B$38)*_xlfn.NORM.S.INV(RAND())</f>
        <v>1.9898504912878254</v>
      </c>
      <c r="AJ292" s="23">
        <f ca="1">SQRT(Inputs!$B$38)*C292+SQRT(1-Inputs!$B$38)*_xlfn.NORM.S.INV(RAND())</f>
        <v>0.13487538776665883</v>
      </c>
      <c r="AK292" s="23">
        <f ca="1">SQRT(Inputs!$B$38)*D292+SQRT(1-Inputs!$B$38)*_xlfn.NORM.S.INV(RAND())</f>
        <v>-0.66414956622691768</v>
      </c>
      <c r="AL292" s="23">
        <f ca="1">SQRT(Inputs!$B$38)*E292+SQRT(1-Inputs!$B$38)*_xlfn.NORM.S.INV(RAND())</f>
        <v>-0.97079780824541517</v>
      </c>
      <c r="AM292" s="23">
        <f ca="1">SQRT(Inputs!$B$38)*F292+SQRT(1-Inputs!$B$38)*_xlfn.NORM.S.INV(RAND())</f>
        <v>1.6711384367792417</v>
      </c>
      <c r="AN292" s="23">
        <f ca="1">SQRT(Inputs!$B$38)*G292+SQRT(1-Inputs!$B$38)*_xlfn.NORM.S.INV(RAND())</f>
        <v>-0.77877098635929709</v>
      </c>
      <c r="AO292" s="23">
        <f ca="1">SQRT(Inputs!$B$38)*H292+SQRT(1-Inputs!$B$38)*_xlfn.NORM.S.INV(RAND())</f>
        <v>-0.5368894610902184</v>
      </c>
      <c r="AP292" s="23">
        <f ca="1">SQRT(Inputs!$B$38)*I292+SQRT(1-Inputs!$B$38)*_xlfn.NORM.S.INV(RAND())</f>
        <v>-0.15976802606399643</v>
      </c>
      <c r="AQ292" s="23">
        <f ca="1">SQRT(Inputs!$B$38)*J292+SQRT(1-Inputs!$B$38)*_xlfn.NORM.S.INV(RAND())</f>
        <v>-0.15092232053084942</v>
      </c>
      <c r="AR292" s="23">
        <f ca="1">SQRT(Inputs!$B$38)*K292+SQRT(1-Inputs!$B$38)*_xlfn.NORM.S.INV(RAND())</f>
        <v>-1.0331005996505698</v>
      </c>
      <c r="AS292" s="23">
        <f ca="1">SQRT(Inputs!$B$38)*L292+SQRT(1-Inputs!$B$38)*_xlfn.NORM.S.INV(RAND())</f>
        <v>2.2657704184553928E-2</v>
      </c>
      <c r="AT292" s="23">
        <f ca="1">SQRT(Inputs!$B$38)*M292+SQRT(1-Inputs!$B$38)*_xlfn.NORM.S.INV(RAND())</f>
        <v>1.3801044284681592</v>
      </c>
      <c r="AU292" s="15">
        <f ca="1">Inputs!$B$6*EXP($B$8-0.5*C$5^2+C$5*N292)</f>
        <v>3606.7402692978981</v>
      </c>
      <c r="AV292" s="15">
        <f t="shared" ca="1" si="146"/>
        <v>3566.8501625023841</v>
      </c>
      <c r="AW292" s="15">
        <f t="shared" ca="1" si="147"/>
        <v>3140.2312755210019</v>
      </c>
      <c r="AX292" s="15">
        <f t="shared" ca="1" si="148"/>
        <v>2946.6553614246559</v>
      </c>
      <c r="AY292" s="15">
        <f t="shared" ca="1" si="149"/>
        <v>3668.2118015397632</v>
      </c>
      <c r="AZ292" s="15">
        <f t="shared" ca="1" si="150"/>
        <v>4988.7052201237366</v>
      </c>
      <c r="BA292" s="15">
        <f t="shared" ca="1" si="151"/>
        <v>6274.6607812610637</v>
      </c>
      <c r="BB292" s="15">
        <f t="shared" ca="1" si="152"/>
        <v>6676.728001373167</v>
      </c>
      <c r="BC292" s="15">
        <f t="shared" ca="1" si="153"/>
        <v>7237.0817525597904</v>
      </c>
      <c r="BD292" s="15">
        <f t="shared" ca="1" si="154"/>
        <v>8561.1004026821829</v>
      </c>
      <c r="BE292" s="15">
        <f t="shared" ca="1" si="155"/>
        <v>11846.645155870317</v>
      </c>
      <c r="BF292" s="15">
        <f ca="1">Inputs!$B$13*EXP($B$9-0.5*C$6^2+C$6*Y292)</f>
        <v>13111.259447612927</v>
      </c>
      <c r="BG292" s="15">
        <f t="shared" ca="1" si="156"/>
        <v>11394.074307373279</v>
      </c>
      <c r="BH292" s="15">
        <f t="shared" ca="1" si="157"/>
        <v>12340.279821337166</v>
      </c>
      <c r="BI292" s="15">
        <f t="shared" ca="1" si="158"/>
        <v>13073.609351195026</v>
      </c>
      <c r="BJ292" s="15">
        <f t="shared" ca="1" si="159"/>
        <v>19195.626527417968</v>
      </c>
      <c r="BK292" s="15">
        <f t="shared" ca="1" si="160"/>
        <v>23939.123006378159</v>
      </c>
      <c r="BL292" s="15">
        <f t="shared" ca="1" si="161"/>
        <v>31715.362423389211</v>
      </c>
      <c r="BM292" s="15">
        <f t="shared" ca="1" si="162"/>
        <v>42818.77533620521</v>
      </c>
      <c r="BN292" s="15">
        <f t="shared" ca="1" si="163"/>
        <v>52587.451860500943</v>
      </c>
      <c r="BO292" s="15">
        <f t="shared" ca="1" si="164"/>
        <v>65756.995998184837</v>
      </c>
      <c r="BP292" s="15">
        <f t="shared" ca="1" si="165"/>
        <v>101401.06162819105</v>
      </c>
      <c r="BQ292" s="15">
        <f ca="1">Inputs!$B$20*EXP($B$10-0.5*C$7^2+C$7*AJ292)</f>
        <v>4499.7028974562163</v>
      </c>
      <c r="BR292" s="15">
        <f t="shared" ca="1" si="166"/>
        <v>4944.4822775903795</v>
      </c>
      <c r="BS292" s="15">
        <f t="shared" ca="1" si="167"/>
        <v>5123.4272698978839</v>
      </c>
      <c r="BT292" s="15">
        <f t="shared" ca="1" si="168"/>
        <v>10950.86055856175</v>
      </c>
      <c r="BU292" s="15">
        <f t="shared" ca="1" si="169"/>
        <v>12570.015805110233</v>
      </c>
      <c r="BV292" s="15">
        <f t="shared" ca="1" si="170"/>
        <v>15496.035122815452</v>
      </c>
      <c r="BW292" s="15">
        <f t="shared" ca="1" si="171"/>
        <v>20904.861947966529</v>
      </c>
      <c r="BX292" s="15">
        <f t="shared" ca="1" si="172"/>
        <v>28367.407198135297</v>
      </c>
      <c r="BY292" s="15">
        <f t="shared" ca="1" si="173"/>
        <v>32618.859811888251</v>
      </c>
      <c r="BZ292" s="15">
        <f t="shared" ca="1" si="174"/>
        <v>45959.864686159715</v>
      </c>
      <c r="CA292" s="15">
        <f t="shared" ca="1" si="175"/>
        <v>82503.063051019446</v>
      </c>
      <c r="CB292" s="15">
        <f ca="1">(AU292*DCF!C$10-DCF!C$5*MAX(AU292*DCF!C$10,0)-MAX(AU292-Inputs!$B$6,0)/Inputs!$B$10)*DCF!C$6</f>
        <v>926.24377919575534</v>
      </c>
      <c r="CC292" s="15">
        <f ca="1">(AV292*DCF!D$10-DCF!D$5*MAX(AV292*DCF!D$10,0)-MAX(AV292-AU292,0)/Inputs!$B$10)*DCF!D$6</f>
        <v>869.39556249330519</v>
      </c>
      <c r="CD292" s="15">
        <f ca="1">(AW292*DCF!E$10-DCF!E$5*MAX(AW292*DCF!E$10,0)-MAX(AW292-AV292,0)/Inputs!$B$10)*DCF!E$6</f>
        <v>725.02941324305766</v>
      </c>
      <c r="CE292" s="15">
        <f ca="1">(AX292*DCF!F$10-DCF!F$5*MAX(AX292*DCF!F$10,0)-MAX(AX292-AW292,0)/Inputs!$B$10)*DCF!F$6</f>
        <v>643.25016936376744</v>
      </c>
      <c r="CF292" s="15">
        <f ca="1">(AY292*DCF!G$10-DCF!G$5*MAX(AY292*DCF!G$10,0)-MAX(AY292-AX292,0)/Inputs!$B$10)*DCF!G$6</f>
        <v>617.10218651137154</v>
      </c>
      <c r="CG292" s="15">
        <f ca="1">(AZ292*DCF!H$10-DCF!H$5*MAX(AZ292*DCF!H$10,0)-MAX(AZ292-AY292,0)/Inputs!$B$10)*DCF!H$6</f>
        <v>734.08341735086594</v>
      </c>
      <c r="CH292" s="15">
        <f ca="1">(BA292*DCF!I$10-DCF!I$5*MAX(BA292*DCF!I$10,0)-MAX(BA292-AZ292,0)/Inputs!$B$10)*DCF!I$6</f>
        <v>935.20985657678284</v>
      </c>
      <c r="CI292" s="15">
        <f ca="1">(BB292*DCF!J$10-DCF!J$5*MAX(BB292*DCF!J$10,0)-MAX(BB292-BA292,0)/Inputs!$B$10)*DCF!J$6</f>
        <v>1084.8153555382016</v>
      </c>
      <c r="CJ292" s="15">
        <f ca="1">(BC292*DCF!K$10-DCF!K$5*MAX(BC292*DCF!K$10,0)-MAX(BC292-BB292,0)/Inputs!$B$10)*DCF!K$6</f>
        <v>1086.6129389461737</v>
      </c>
      <c r="CK292" s="15">
        <f ca="1">(BD292*DCF!L$10-DCF!L$5*MAX(BD292*DCF!L$10,0)-MAX(BD292-BC292,0)/Inputs!$B$10)*DCF!L$6</f>
        <v>1119.9596891384206</v>
      </c>
      <c r="CL292" s="15">
        <f ca="1">(BE292*DCF!M$10-DCF!M$5*MAX(BE292*DCF!M$10,0)-MAX(BE292-BD292,0)/Inputs!$B$10)*DCF!M$6</f>
        <v>1279.2214300441985</v>
      </c>
      <c r="CM292" s="15">
        <f ca="1">(BF292*DCF!C$28-DCF!C$5*MAX(BF292*DCF!C$28,0)-MAX(BF292-Inputs!$B$13,0)/Inputs!$B$17)*DCF!C$6</f>
        <v>3603.2580545342744</v>
      </c>
      <c r="CN292" s="15">
        <f ca="1">(BG292*DCF!D$28-DCF!D$5*MAX(BG292*DCF!D$28,0)-MAX(BG292-BF292,0)/Inputs!$B$17)*DCF!D$6</f>
        <v>3355.8176742906794</v>
      </c>
      <c r="CO292" s="15">
        <f ca="1">(BH292*DCF!E$28-DCF!E$5*MAX(BH292*DCF!E$28,0)-MAX(BH292-BG292,0)/Inputs!$B$17)*DCF!E$6</f>
        <v>3308.5028994079985</v>
      </c>
      <c r="CP292" s="15">
        <f ca="1">(BI292*DCF!F$28-DCF!F$5*MAX(BI292*DCF!F$28,0)-MAX(BI292-BH292,0)/Inputs!$B$17)*DCF!F$6</f>
        <v>3415.6263366353796</v>
      </c>
      <c r="CQ292" s="15">
        <f ca="1">(BJ292*DCF!G$28-DCF!G$5*MAX(BJ292*DCF!G$28,0)-MAX(BJ292-BI292,0)/Inputs!$B$17)*DCF!G$6</f>
        <v>3950.7881284418427</v>
      </c>
      <c r="CR292" s="15">
        <f ca="1">(BK292*DCF!H$28-DCF!H$5*MAX(BK292*DCF!H$28,0)-MAX(BK292-BJ292,0)/Inputs!$B$17)*DCF!H$6</f>
        <v>5183.4029998385895</v>
      </c>
      <c r="CS292" s="15">
        <f ca="1">(BL292*DCF!I$28-DCF!I$5*MAX(BL292*DCF!I$28,0)-MAX(BL292-BK292,0)/Inputs!$B$17)*DCF!I$6</f>
        <v>6341.8350422376807</v>
      </c>
      <c r="CT292" s="15">
        <f ca="1">(BM292*DCF!J$28-DCF!J$5*MAX(BM292*DCF!J$28,0)-MAX(BM292-BL292,0)/Inputs!$B$17)*DCF!J$6</f>
        <v>8079.9197112752427</v>
      </c>
      <c r="CU292" s="15">
        <f ca="1">(BN292*DCF!K$28-DCF!K$5*MAX(BN292*DCF!K$28,0)-MAX(BN292-BM292,0)/Inputs!$B$17)*DCF!K$6</f>
        <v>9909.0553430118216</v>
      </c>
      <c r="CV292" s="15">
        <f ca="1">(BO292*DCF!L$28-DCF!L$5*MAX(BO292*DCF!L$28,0)-MAX(BO292-BN292,0)/Inputs!$B$17)*DCF!L$6</f>
        <v>11629.745053465997</v>
      </c>
      <c r="CW292" s="15">
        <f ca="1">(BP292*DCF!M$28-DCF!M$5*MAX(BP292*DCF!M$28,0)-MAX(BP292-BO292,0)/Inputs!$B$17)*DCF!M$6</f>
        <v>15352.861997644739</v>
      </c>
      <c r="CX292" s="15">
        <f ca="1">(BQ292*DCF!C$46-DCF!C$5*MAX(BQ292*DCF!C$46,0)-MAX(BQ292-Inputs!$B$20,0)/Inputs!$B$24)*DCF!C$6</f>
        <v>-1639.0551252583484</v>
      </c>
      <c r="CY292" s="15">
        <f ca="1">(BR292*DCF!D$46-DCF!D$5*MAX(BR292*DCF!D$46,0)-MAX(BR292-BQ292,0)/Inputs!$B$24)*DCF!D$6</f>
        <v>-1033.691487466599</v>
      </c>
      <c r="CZ292" s="15">
        <f ca="1">(BS292*DCF!E$46-DCF!E$5*MAX(BS292*DCF!E$46,0)-MAX(BS292-BR292,0)/Inputs!$B$24)*DCF!E$6</f>
        <v>-676.38938491147212</v>
      </c>
      <c r="DA292" s="15">
        <f ca="1">(BT292*DCF!F$46-DCF!F$5*MAX(BT292*DCF!F$46,0)-MAX(BT292-BS292,0)/Inputs!$B$24)*DCF!F$6</f>
        <v>-2919.4635821180218</v>
      </c>
      <c r="DB292" s="15">
        <f ca="1">(BU292*DCF!G$46-DCF!G$5*MAX(BU292*DCF!G$46,0)-MAX(BU292-BT292,0)/Inputs!$B$24)*DCF!G$6</f>
        <v>-967.48233070252127</v>
      </c>
      <c r="DC292" s="15">
        <f ca="1">(BV292*DCF!H$46-DCF!H$5*MAX(BV292*DCF!H$46,0)-MAX(BV292-BU292,0)/Inputs!$B$24)*DCF!H$6</f>
        <v>-909.24257495908989</v>
      </c>
      <c r="DD292" s="15">
        <f ca="1">(BW292*DCF!I$46-DCF!I$5*MAX(BW292*DCF!I$46,0)-MAX(BW292-BV292,0)/Inputs!$B$24)*DCF!I$6</f>
        <v>-1069.8590492613841</v>
      </c>
      <c r="DE292" s="15">
        <f ca="1">(BX292*DCF!J$46-DCF!J$5*MAX(BX292*DCF!J$46,0)-MAX(BX292-BW292,0)/Inputs!$B$24)*DCF!J$6</f>
        <v>-789.0108159707321</v>
      </c>
      <c r="DF292" s="15">
        <f ca="1">(BY292*DCF!K$46-DCF!K$5*MAX(BY292*DCF!K$46,0)-MAX(BY292-BX292,0)/Inputs!$B$24)*DCF!K$6</f>
        <v>821.80537581155329</v>
      </c>
      <c r="DG292" s="15">
        <f ca="1">(BZ292*DCF!L$46-DCF!L$5*MAX(BZ292*DCF!L$46,0)-MAX(BZ292-BY292,0)/Inputs!$B$24)*DCF!L$6</f>
        <v>157.87932282134034</v>
      </c>
      <c r="DH292" s="15">
        <f ca="1">(CA292*DCF!M$46-DCF!M$5*MAX(CA292*DCF!M$46,0)-MAX(CA292-BZ292,0)/Inputs!$B$24)*DCF!M$6</f>
        <v>-1171.6658594096964</v>
      </c>
      <c r="DI292" s="15">
        <f ca="1">SUM(CB292:CL292)+BE292*DCF!M$10*(1+Inputs!$B$30)*(1-Inputs!$B$33)*(1-Inputs!$B$30/Inputs!$B$31)/(Inputs!$B$29-Inputs!$B$30)*DCF!M$6</f>
        <v>42990.293922853416</v>
      </c>
      <c r="DJ292" s="15">
        <f ca="1">SUM(CM292:CW292)+BP292*DCF!M$28*(1+Inputs!$B$30)*(1-Inputs!$B$33)*(1-Inputs!$B$30/Inputs!$B$31)/(Inputs!$B$29-Inputs!$B$30)*DCF!M$6</f>
        <v>450398.14044275787</v>
      </c>
      <c r="DK292" s="15">
        <f ca="1">SUM(CX292:DH292)+CA292*DCF!M$46*(1+Inputs!$B$30)*(1-Inputs!$B$33)*(1-Inputs!$B$30/Inputs!$B$31)/(Inputs!$B$29-Inputs!$B$30)*DCF!M$6</f>
        <v>117363.33307804803</v>
      </c>
      <c r="DM292" s="15">
        <f ca="1">DI292+DJ292+DK292+Inputs!$B$34+Inputs!$B$36-Inputs!$B$35</f>
        <v>687602.76744365937</v>
      </c>
    </row>
    <row r="293" spans="1:117" x14ac:dyDescent="0.75">
      <c r="A293" s="11">
        <v>280</v>
      </c>
      <c r="C293" s="23">
        <f t="shared" ca="1" si="177"/>
        <v>-0.35233957227963086</v>
      </c>
      <c r="D293" s="23">
        <f t="shared" ca="1" si="177"/>
        <v>-7.8845605566155663E-2</v>
      </c>
      <c r="E293" s="23">
        <f t="shared" ca="1" si="177"/>
        <v>-2.5642790894994213E-2</v>
      </c>
      <c r="F293" s="23">
        <f t="shared" ca="1" si="177"/>
        <v>0.96912423892138921</v>
      </c>
      <c r="G293" s="23">
        <f t="shared" ca="1" si="177"/>
        <v>-0.13060132642430905</v>
      </c>
      <c r="H293" s="23">
        <f t="shared" ca="1" si="177"/>
        <v>-1.027708409928783</v>
      </c>
      <c r="I293" s="23">
        <f t="shared" ca="1" si="177"/>
        <v>0.85596888227696211</v>
      </c>
      <c r="J293" s="23">
        <f t="shared" ca="1" si="177"/>
        <v>-0.84276464117103067</v>
      </c>
      <c r="K293" s="23">
        <f t="shared" ca="1" si="177"/>
        <v>-1.392116802871785</v>
      </c>
      <c r="L293" s="23">
        <f t="shared" ca="1" si="177"/>
        <v>0.52075676522801218</v>
      </c>
      <c r="M293" s="23">
        <f t="shared" ca="1" si="177"/>
        <v>1.6731577250184815</v>
      </c>
      <c r="N293" s="23">
        <f ca="1">SQRT(Inputs!$B$38)*C293+SQRT(1-Inputs!$B$38)*_xlfn.NORM.S.INV(RAND())</f>
        <v>0.38984438215824446</v>
      </c>
      <c r="O293" s="23">
        <f ca="1">SQRT(Inputs!$B$38)*D293+SQRT(1-Inputs!$B$38)*_xlfn.NORM.S.INV(RAND())</f>
        <v>0.78494229829455764</v>
      </c>
      <c r="P293" s="23">
        <f ca="1">SQRT(Inputs!$B$38)*E293+SQRT(1-Inputs!$B$38)*_xlfn.NORM.S.INV(RAND())</f>
        <v>0.19741255209936964</v>
      </c>
      <c r="Q293" s="23">
        <f ca="1">SQRT(Inputs!$B$38)*F293+SQRT(1-Inputs!$B$38)*_xlfn.NORM.S.INV(RAND())</f>
        <v>0.10394174253207789</v>
      </c>
      <c r="R293" s="23">
        <f ca="1">SQRT(Inputs!$B$38)*G293+SQRT(1-Inputs!$B$38)*_xlfn.NORM.S.INV(RAND())</f>
        <v>-1.0197134515940514</v>
      </c>
      <c r="S293" s="23">
        <f ca="1">SQRT(Inputs!$B$38)*H293+SQRT(1-Inputs!$B$38)*_xlfn.NORM.S.INV(RAND())</f>
        <v>-1.1034158787877653</v>
      </c>
      <c r="T293" s="23">
        <f ca="1">SQRT(Inputs!$B$38)*I293+SQRT(1-Inputs!$B$38)*_xlfn.NORM.S.INV(RAND())</f>
        <v>-0.36720231610254617</v>
      </c>
      <c r="U293" s="23">
        <f ca="1">SQRT(Inputs!$B$38)*J293+SQRT(1-Inputs!$B$38)*_xlfn.NORM.S.INV(RAND())</f>
        <v>-1.6950268579194916</v>
      </c>
      <c r="V293" s="23">
        <f ca="1">SQRT(Inputs!$B$38)*K293+SQRT(1-Inputs!$B$38)*_xlfn.NORM.S.INV(RAND())</f>
        <v>-2.6841124263776606E-2</v>
      </c>
      <c r="W293" s="23">
        <f ca="1">SQRT(Inputs!$B$38)*L293+SQRT(1-Inputs!$B$38)*_xlfn.NORM.S.INV(RAND())</f>
        <v>-0.27977975959666329</v>
      </c>
      <c r="X293" s="23">
        <f ca="1">SQRT(Inputs!$B$38)*M293+SQRT(1-Inputs!$B$38)*_xlfn.NORM.S.INV(RAND())</f>
        <v>1.2904723494108004</v>
      </c>
      <c r="Y293" s="23">
        <f ca="1">SQRT(Inputs!$B$38)*C293+SQRT(1-Inputs!$B$38)*_xlfn.NORM.S.INV(RAND())</f>
        <v>-0.68854678827247406</v>
      </c>
      <c r="Z293" s="23">
        <f ca="1">SQRT(Inputs!$B$38)*D293+SQRT(1-Inputs!$B$38)*_xlfn.NORM.S.INV(RAND())</f>
        <v>0.80874627737802895</v>
      </c>
      <c r="AA293" s="23">
        <f ca="1">SQRT(Inputs!$B$38)*E293+SQRT(1-Inputs!$B$38)*_xlfn.NORM.S.INV(RAND())</f>
        <v>-1.0666161165161543</v>
      </c>
      <c r="AB293" s="23">
        <f ca="1">SQRT(Inputs!$B$38)*F293+SQRT(1-Inputs!$B$38)*_xlfn.NORM.S.INV(RAND())</f>
        <v>-0.56631352841329352</v>
      </c>
      <c r="AC293" s="23">
        <f ca="1">SQRT(Inputs!$B$38)*G293+SQRT(1-Inputs!$B$38)*_xlfn.NORM.S.INV(RAND())</f>
        <v>-0.40129339905346062</v>
      </c>
      <c r="AD293" s="23">
        <f ca="1">SQRT(Inputs!$B$38)*H293+SQRT(1-Inputs!$B$38)*_xlfn.NORM.S.INV(RAND())</f>
        <v>-0.68290906538492013</v>
      </c>
      <c r="AE293" s="23">
        <f ca="1">SQRT(Inputs!$B$38)*I293+SQRT(1-Inputs!$B$38)*_xlfn.NORM.S.INV(RAND())</f>
        <v>-8.0113025112001468E-2</v>
      </c>
      <c r="AF293" s="23">
        <f ca="1">SQRT(Inputs!$B$38)*J293+SQRT(1-Inputs!$B$38)*_xlfn.NORM.S.INV(RAND())</f>
        <v>-2.5210641291030114</v>
      </c>
      <c r="AG293" s="23">
        <f ca="1">SQRT(Inputs!$B$38)*K293+SQRT(1-Inputs!$B$38)*_xlfn.NORM.S.INV(RAND())</f>
        <v>0.12926731935201463</v>
      </c>
      <c r="AH293" s="23">
        <f ca="1">SQRT(Inputs!$B$38)*L293+SQRT(1-Inputs!$B$38)*_xlfn.NORM.S.INV(RAND())</f>
        <v>-0.96880432401280903</v>
      </c>
      <c r="AI293" s="23">
        <f ca="1">SQRT(Inputs!$B$38)*M293+SQRT(1-Inputs!$B$38)*_xlfn.NORM.S.INV(RAND())</f>
        <v>0.23626786908012631</v>
      </c>
      <c r="AJ293" s="23">
        <f ca="1">SQRT(Inputs!$B$38)*C293+SQRT(1-Inputs!$B$38)*_xlfn.NORM.S.INV(RAND())</f>
        <v>-1.8975475703135471</v>
      </c>
      <c r="AK293" s="23">
        <f ca="1">SQRT(Inputs!$B$38)*D293+SQRT(1-Inputs!$B$38)*_xlfn.NORM.S.INV(RAND())</f>
        <v>-1.4892203246444156</v>
      </c>
      <c r="AL293" s="23">
        <f ca="1">SQRT(Inputs!$B$38)*E293+SQRT(1-Inputs!$B$38)*_xlfn.NORM.S.INV(RAND())</f>
        <v>-1.0264932986271553</v>
      </c>
      <c r="AM293" s="23">
        <f ca="1">SQRT(Inputs!$B$38)*F293+SQRT(1-Inputs!$B$38)*_xlfn.NORM.S.INV(RAND())</f>
        <v>-0.9847590537689509</v>
      </c>
      <c r="AN293" s="23">
        <f ca="1">SQRT(Inputs!$B$38)*G293+SQRT(1-Inputs!$B$38)*_xlfn.NORM.S.INV(RAND())</f>
        <v>0.60793356082709948</v>
      </c>
      <c r="AO293" s="23">
        <f ca="1">SQRT(Inputs!$B$38)*H293+SQRT(1-Inputs!$B$38)*_xlfn.NORM.S.INV(RAND())</f>
        <v>-1.7987165595401386</v>
      </c>
      <c r="AP293" s="23">
        <f ca="1">SQRT(Inputs!$B$38)*I293+SQRT(1-Inputs!$B$38)*_xlfn.NORM.S.INV(RAND())</f>
        <v>0.10958504989451096</v>
      </c>
      <c r="AQ293" s="23">
        <f ca="1">SQRT(Inputs!$B$38)*J293+SQRT(1-Inputs!$B$38)*_xlfn.NORM.S.INV(RAND())</f>
        <v>0.39322208229133337</v>
      </c>
      <c r="AR293" s="23">
        <f ca="1">SQRT(Inputs!$B$38)*K293+SQRT(1-Inputs!$B$38)*_xlfn.NORM.S.INV(RAND())</f>
        <v>0.13743945388683509</v>
      </c>
      <c r="AS293" s="23">
        <f ca="1">SQRT(Inputs!$B$38)*L293+SQRT(1-Inputs!$B$38)*_xlfn.NORM.S.INV(RAND())</f>
        <v>0.34214575638650652</v>
      </c>
      <c r="AT293" s="23">
        <f ca="1">SQRT(Inputs!$B$38)*M293+SQRT(1-Inputs!$B$38)*_xlfn.NORM.S.INV(RAND())</f>
        <v>1.1067332141393107</v>
      </c>
      <c r="AU293" s="15">
        <f ca="1">Inputs!$B$6*EXP($B$8-0.5*C$5^2+C$5*N293)</f>
        <v>5285.4747565693106</v>
      </c>
      <c r="AV293" s="15">
        <f t="shared" ca="1" si="146"/>
        <v>7220.7365846104613</v>
      </c>
      <c r="AW293" s="15">
        <f t="shared" ca="1" si="147"/>
        <v>9041.994904952453</v>
      </c>
      <c r="AX293" s="15">
        <f t="shared" ca="1" si="148"/>
        <v>11183.657278382696</v>
      </c>
      <c r="AY293" s="15">
        <f t="shared" ca="1" si="149"/>
        <v>12133.080873390702</v>
      </c>
      <c r="AZ293" s="15">
        <f t="shared" ca="1" si="150"/>
        <v>13141.26269984608</v>
      </c>
      <c r="BA293" s="15">
        <f t="shared" ca="1" si="151"/>
        <v>15475.236210186702</v>
      </c>
      <c r="BB293" s="15">
        <f t="shared" ca="1" si="152"/>
        <v>15987.226116505726</v>
      </c>
      <c r="BC293" s="15">
        <f t="shared" ca="1" si="153"/>
        <v>19529.617164463289</v>
      </c>
      <c r="BD293" s="15">
        <f t="shared" ca="1" si="154"/>
        <v>23307.63946340897</v>
      </c>
      <c r="BE293" s="15">
        <f t="shared" ca="1" si="155"/>
        <v>32122.672366085699</v>
      </c>
      <c r="BF293" s="15">
        <f ca="1">Inputs!$B$13*EXP($B$9-0.5*C$6^2+C$6*Y293)</f>
        <v>12066.236033518979</v>
      </c>
      <c r="BG293" s="15">
        <f t="shared" ca="1" si="156"/>
        <v>17015.993452103259</v>
      </c>
      <c r="BH293" s="15">
        <f t="shared" ca="1" si="157"/>
        <v>17419.423119409435</v>
      </c>
      <c r="BI293" s="15">
        <f t="shared" ca="1" si="158"/>
        <v>19543.959129244027</v>
      </c>
      <c r="BJ293" s="15">
        <f t="shared" ca="1" si="159"/>
        <v>22613.00755528572</v>
      </c>
      <c r="BK293" s="15">
        <f t="shared" ca="1" si="160"/>
        <v>25289.188457391407</v>
      </c>
      <c r="BL293" s="15">
        <f t="shared" ca="1" si="161"/>
        <v>30743.871342156883</v>
      </c>
      <c r="BM293" s="15">
        <f t="shared" ca="1" si="162"/>
        <v>27629.426791709415</v>
      </c>
      <c r="BN293" s="15">
        <f t="shared" ca="1" si="163"/>
        <v>34511.22413428557</v>
      </c>
      <c r="BO293" s="15">
        <f t="shared" ca="1" si="164"/>
        <v>37940.052291123044</v>
      </c>
      <c r="BP293" s="15">
        <f t="shared" ca="1" si="165"/>
        <v>47963.97814109132</v>
      </c>
      <c r="BQ293" s="15">
        <f ca="1">Inputs!$B$20*EXP($B$10-0.5*C$7^2+C$7*AJ293)</f>
        <v>2188.3462757219977</v>
      </c>
      <c r="BR293" s="15">
        <f t="shared" ca="1" si="166"/>
        <v>1850.3615344561051</v>
      </c>
      <c r="BS293" s="15">
        <f t="shared" ca="1" si="167"/>
        <v>1886.9022768624939</v>
      </c>
      <c r="BT293" s="15">
        <f t="shared" ca="1" si="168"/>
        <v>2009.3341048736352</v>
      </c>
      <c r="BU293" s="15">
        <f t="shared" ca="1" si="169"/>
        <v>3225.9914152799547</v>
      </c>
      <c r="BV293" s="15">
        <f t="shared" ca="1" si="170"/>
        <v>2992.838930179857</v>
      </c>
      <c r="BW293" s="15">
        <f t="shared" ca="1" si="171"/>
        <v>4274.3342288861813</v>
      </c>
      <c r="BX293" s="15">
        <f t="shared" ca="1" si="172"/>
        <v>6468.6945669042061</v>
      </c>
      <c r="BY293" s="15">
        <f t="shared" ca="1" si="173"/>
        <v>9305.2370202839938</v>
      </c>
      <c r="BZ293" s="15">
        <f t="shared" ca="1" si="174"/>
        <v>13904.158073020801</v>
      </c>
      <c r="CA293" s="15">
        <f t="shared" ca="1" si="175"/>
        <v>23775.997620149486</v>
      </c>
      <c r="CB293" s="15">
        <f ca="1">(AU293*DCF!C$10-DCF!C$5*MAX(AU293*DCF!C$10,0)-MAX(AU293-Inputs!$B$6,0)/Inputs!$B$10)*DCF!C$6</f>
        <v>1040.7695780286112</v>
      </c>
      <c r="CC293" s="15">
        <f ca="1">(AV293*DCF!D$10-DCF!D$5*MAX(AV293*DCF!D$10,0)-MAX(AV293-AU293,0)/Inputs!$B$10)*DCF!D$6</f>
        <v>1288.1426762464873</v>
      </c>
      <c r="CD293" s="15">
        <f ca="1">(AW293*DCF!E$10-DCF!E$5*MAX(AW293*DCF!E$10,0)-MAX(AW293-AV293,0)/Inputs!$B$10)*DCF!E$6</f>
        <v>1677.4298920057392</v>
      </c>
      <c r="CE293" s="15">
        <f ca="1">(AX293*DCF!F$10-DCF!F$5*MAX(AX293*DCF!F$10,0)-MAX(AX293-AW293,0)/Inputs!$B$10)*DCF!F$6</f>
        <v>1995.7477187906486</v>
      </c>
      <c r="CF293" s="15">
        <f ca="1">(AY293*DCF!G$10-DCF!G$5*MAX(AY293*DCF!G$10,0)-MAX(AY293-AX293,0)/Inputs!$B$10)*DCF!G$6</f>
        <v>2317.4025224719358</v>
      </c>
      <c r="CG293" s="15">
        <f ca="1">(AZ293*DCF!H$10-DCF!H$5*MAX(AZ293*DCF!H$10,0)-MAX(AZ293-AY293,0)/Inputs!$B$10)*DCF!H$6</f>
        <v>2372.3648218292587</v>
      </c>
      <c r="CH293" s="15">
        <f ca="1">(BA293*DCF!I$10-DCF!I$5*MAX(BA293*DCF!I$10,0)-MAX(BA293-AZ293,0)/Inputs!$B$10)*DCF!I$6</f>
        <v>2443.9076865268603</v>
      </c>
      <c r="CI293" s="15">
        <f ca="1">(BB293*DCF!J$10-DCF!J$5*MAX(BB293*DCF!J$10,0)-MAX(BB293-BA293,0)/Inputs!$B$10)*DCF!J$6</f>
        <v>2665.8614637562951</v>
      </c>
      <c r="CJ293" s="15">
        <f ca="1">(BC293*DCF!K$10-DCF!K$5*MAX(BC293*DCF!K$10,0)-MAX(BC293-BB293,0)/Inputs!$B$10)*DCF!K$6</f>
        <v>2648.0738944083937</v>
      </c>
      <c r="CK293" s="15">
        <f ca="1">(BD293*DCF!L$10-DCF!L$5*MAX(BD293*DCF!L$10,0)-MAX(BD293-BC293,0)/Inputs!$B$10)*DCF!L$6</f>
        <v>3026.6757936252061</v>
      </c>
      <c r="CL293" s="15">
        <f ca="1">(BE293*DCF!M$10-DCF!M$5*MAX(BE293*DCF!M$10,0)-MAX(BE293-BD293,0)/Inputs!$B$10)*DCF!M$6</f>
        <v>3479.874678961387</v>
      </c>
      <c r="CM293" s="15">
        <f ca="1">(BF293*DCF!C$28-DCF!C$5*MAX(BF293*DCF!C$28,0)-MAX(BF293-Inputs!$B$13,0)/Inputs!$B$17)*DCF!C$6</f>
        <v>3525.6686612789649</v>
      </c>
      <c r="CN293" s="15">
        <f ca="1">(BG293*DCF!D$28-DCF!D$5*MAX(BG293*DCF!D$28,0)-MAX(BG293-BF293,0)/Inputs!$B$17)*DCF!D$6</f>
        <v>3955.5923233942776</v>
      </c>
      <c r="CO293" s="15">
        <f ca="1">(BH293*DCF!E$28-DCF!E$5*MAX(BH293*DCF!E$28,0)-MAX(BH293-BG293,0)/Inputs!$B$17)*DCF!E$6</f>
        <v>4853.9803710848137</v>
      </c>
      <c r="CP293" s="15">
        <f ca="1">(BI293*DCF!F$28-DCF!F$5*MAX(BI293*DCF!F$28,0)-MAX(BI293-BH293,0)/Inputs!$B$17)*DCF!F$6</f>
        <v>4918.864737406373</v>
      </c>
      <c r="CQ293" s="15">
        <f ca="1">(BJ293*DCF!G$28-DCF!G$5*MAX(BJ293*DCF!G$28,0)-MAX(BJ293-BI293,0)/Inputs!$B$17)*DCF!G$6</f>
        <v>5350.9327478490895</v>
      </c>
      <c r="CR293" s="15">
        <f ca="1">(BK293*DCF!H$28-DCF!H$5*MAX(BK293*DCF!H$28,0)-MAX(BK293-BJ293,0)/Inputs!$B$17)*DCF!H$6</f>
        <v>5838.4919052067426</v>
      </c>
      <c r="CS293" s="15">
        <f ca="1">(BL293*DCF!I$28-DCF!I$5*MAX(BL293*DCF!I$28,0)-MAX(BL293-BK293,0)/Inputs!$B$17)*DCF!I$6</f>
        <v>6446.6004988371833</v>
      </c>
      <c r="CT293" s="15">
        <f ca="1">(BM293*DCF!J$28-DCF!J$5*MAX(BM293*DCF!J$28,0)-MAX(BM293-BL293,0)/Inputs!$B$17)*DCF!J$6</f>
        <v>6163.6558706960086</v>
      </c>
      <c r="CU293" s="15">
        <f ca="1">(BN293*DCF!K$28-DCF!K$5*MAX(BN293*DCF!K$28,0)-MAX(BN293-BM293,0)/Inputs!$B$17)*DCF!K$6</f>
        <v>6445.2633780792266</v>
      </c>
      <c r="CV293" s="15">
        <f ca="1">(BO293*DCF!L$28-DCF!L$5*MAX(BO293*DCF!L$28,0)-MAX(BO293-BN293,0)/Inputs!$B$17)*DCF!L$6</f>
        <v>7181.8591655115242</v>
      </c>
      <c r="CW293" s="15">
        <f ca="1">(BP293*DCF!M$28-DCF!M$5*MAX(BP293*DCF!M$28,0)-MAX(BP293-BO293,0)/Inputs!$B$17)*DCF!M$6</f>
        <v>7976.6683288193117</v>
      </c>
      <c r="CX293" s="15">
        <f ca="1">(BQ293*DCF!C$46-DCF!C$5*MAX(BQ293*DCF!C$46,0)-MAX(BQ293-Inputs!$B$20,0)/Inputs!$B$24)*DCF!C$6</f>
        <v>-505.39174958937588</v>
      </c>
      <c r="CY293" s="15">
        <f ca="1">(BR293*DCF!D$46-DCF!D$5*MAX(BR293*DCF!D$46,0)-MAX(BR293-BQ293,0)/Inputs!$B$24)*DCF!D$6</f>
        <v>-315.81356294286792</v>
      </c>
      <c r="CZ293" s="15">
        <f ca="1">(BS293*DCF!E$46-DCF!E$5*MAX(BS293*DCF!E$46,0)-MAX(BS293-BR293,0)/Inputs!$B$24)*DCF!E$6</f>
        <v>-237.53283428821052</v>
      </c>
      <c r="DA293" s="15">
        <f ca="1">(BT293*DCF!F$46-DCF!F$5*MAX(BT293*DCF!F$46,0)-MAX(BT293-BS293,0)/Inputs!$B$24)*DCF!F$6</f>
        <v>-190.91371244038746</v>
      </c>
      <c r="DB293" s="15">
        <f ca="1">(BU293*DCF!G$46-DCF!G$5*MAX(BU293*DCF!G$46,0)-MAX(BU293-BT293,0)/Inputs!$B$24)*DCF!G$6</f>
        <v>-517.77545843660391</v>
      </c>
      <c r="DC293" s="15">
        <f ca="1">(BV293*DCF!H$46-DCF!H$5*MAX(BV293*DCF!H$46,0)-MAX(BV293-BU293,0)/Inputs!$B$24)*DCF!H$6</f>
        <v>0</v>
      </c>
      <c r="DD293" s="15">
        <f ca="1">(BW293*DCF!I$46-DCF!I$5*MAX(BW293*DCF!I$46,0)-MAX(BW293-BV293,0)/Inputs!$B$24)*DCF!I$6</f>
        <v>-269.15031928658442</v>
      </c>
      <c r="DE293" s="15">
        <f ca="1">(BX293*DCF!J$46-DCF!J$5*MAX(BX293*DCF!J$46,0)-MAX(BX293-BW293,0)/Inputs!$B$24)*DCF!J$6</f>
        <v>-310.56466712605589</v>
      </c>
      <c r="DF293" s="15">
        <f ca="1">(BY293*DCF!K$46-DCF!K$5*MAX(BY293*DCF!K$46,0)-MAX(BY293-BX293,0)/Inputs!$B$24)*DCF!K$6</f>
        <v>-163.33117813614669</v>
      </c>
      <c r="DG293" s="15">
        <f ca="1">(BZ293*DCF!L$46-DCF!L$5*MAX(BZ293*DCF!L$46,0)-MAX(BZ293-BY293,0)/Inputs!$B$24)*DCF!L$6</f>
        <v>-79.620928889422956</v>
      </c>
      <c r="DH293" s="15">
        <f ca="1">(CA293*DCF!M$46-DCF!M$5*MAX(CA293*DCF!M$46,0)-MAX(CA293-BZ293,0)/Inputs!$B$24)*DCF!M$6</f>
        <v>-199.82436875322165</v>
      </c>
      <c r="DI293" s="15">
        <f ca="1">SUM(CB293:CL293)+BE293*DCF!M$10*(1+Inputs!$B$30)*(1-Inputs!$B$33)*(1-Inputs!$B$30/Inputs!$B$31)/(Inputs!$B$29-Inputs!$B$30)*DCF!M$6</f>
        <v>114354.07269983424</v>
      </c>
      <c r="DJ293" s="15">
        <f ca="1">SUM(CM293:CW293)+BP293*DCF!M$28*(1+Inputs!$B$30)*(1-Inputs!$B$33)*(1-Inputs!$B$30/Inputs!$B$31)/(Inputs!$B$29-Inputs!$B$30)*DCF!M$6</f>
        <v>240636.75855430559</v>
      </c>
      <c r="DK293" s="15">
        <f ca="1">SUM(CX293:DH293)+CA293*DCF!M$46*(1+Inputs!$B$30)*(1-Inputs!$B$33)*(1-Inputs!$B$30/Inputs!$B$31)/(Inputs!$B$29-Inputs!$B$30)*DCF!M$6</f>
        <v>33970.589987831023</v>
      </c>
      <c r="DM293" s="15">
        <f ca="1">DI293+DJ293+DK293+Inputs!$B$34+Inputs!$B$36-Inputs!$B$35</f>
        <v>465812.42124197085</v>
      </c>
    </row>
    <row r="294" spans="1:117" x14ac:dyDescent="0.75">
      <c r="A294" s="11">
        <v>281</v>
      </c>
      <c r="C294" s="23">
        <f t="shared" ref="C294:M303" ca="1" si="178">_xlfn.NORM.S.INV(RAND())</f>
        <v>0.37284698184142795</v>
      </c>
      <c r="D294" s="23">
        <f t="shared" ca="1" si="178"/>
        <v>1.1571750765284179</v>
      </c>
      <c r="E294" s="23">
        <f t="shared" ca="1" si="178"/>
        <v>-0.66393272299129003</v>
      </c>
      <c r="F294" s="23">
        <f t="shared" ca="1" si="178"/>
        <v>-0.50061244485578027</v>
      </c>
      <c r="G294" s="23">
        <f t="shared" ca="1" si="178"/>
        <v>-0.56111975335498654</v>
      </c>
      <c r="H294" s="23">
        <f t="shared" ca="1" si="178"/>
        <v>0.98689153848633138</v>
      </c>
      <c r="I294" s="23">
        <f t="shared" ca="1" si="178"/>
        <v>-2.2677513018654327</v>
      </c>
      <c r="J294" s="23">
        <f t="shared" ca="1" si="178"/>
        <v>-0.1284046772991374</v>
      </c>
      <c r="K294" s="23">
        <f t="shared" ca="1" si="178"/>
        <v>0.76838346782211953</v>
      </c>
      <c r="L294" s="23">
        <f t="shared" ca="1" si="178"/>
        <v>-1.3151559778993365</v>
      </c>
      <c r="M294" s="23">
        <f t="shared" ca="1" si="178"/>
        <v>0.82229152495895819</v>
      </c>
      <c r="N294" s="23">
        <f ca="1">SQRT(Inputs!$B$38)*C294+SQRT(1-Inputs!$B$38)*_xlfn.NORM.S.INV(RAND())</f>
        <v>-1.3303695898825696</v>
      </c>
      <c r="O294" s="23">
        <f ca="1">SQRT(Inputs!$B$38)*D294+SQRT(1-Inputs!$B$38)*_xlfn.NORM.S.INV(RAND())</f>
        <v>0.39954600338783663</v>
      </c>
      <c r="P294" s="23">
        <f ca="1">SQRT(Inputs!$B$38)*E294+SQRT(1-Inputs!$B$38)*_xlfn.NORM.S.INV(RAND())</f>
        <v>-0.93417849412191667</v>
      </c>
      <c r="Q294" s="23">
        <f ca="1">SQRT(Inputs!$B$38)*F294+SQRT(1-Inputs!$B$38)*_xlfn.NORM.S.INV(RAND())</f>
        <v>0.10599638523622551</v>
      </c>
      <c r="R294" s="23">
        <f ca="1">SQRT(Inputs!$B$38)*G294+SQRT(1-Inputs!$B$38)*_xlfn.NORM.S.INV(RAND())</f>
        <v>-0.53065225654595616</v>
      </c>
      <c r="S294" s="23">
        <f ca="1">SQRT(Inputs!$B$38)*H294+SQRT(1-Inputs!$B$38)*_xlfn.NORM.S.INV(RAND())</f>
        <v>2.0320496687642673</v>
      </c>
      <c r="T294" s="23">
        <f ca="1">SQRT(Inputs!$B$38)*I294+SQRT(1-Inputs!$B$38)*_xlfn.NORM.S.INV(RAND())</f>
        <v>-0.38714283020732865</v>
      </c>
      <c r="U294" s="23">
        <f ca="1">SQRT(Inputs!$B$38)*J294+SQRT(1-Inputs!$B$38)*_xlfn.NORM.S.INV(RAND())</f>
        <v>0.27894925637666468</v>
      </c>
      <c r="V294" s="23">
        <f ca="1">SQRT(Inputs!$B$38)*K294+SQRT(1-Inputs!$B$38)*_xlfn.NORM.S.INV(RAND())</f>
        <v>0.21302288991873775</v>
      </c>
      <c r="W294" s="23">
        <f ca="1">SQRT(Inputs!$B$38)*L294+SQRT(1-Inputs!$B$38)*_xlfn.NORM.S.INV(RAND())</f>
        <v>0.12975442510481761</v>
      </c>
      <c r="X294" s="23">
        <f ca="1">SQRT(Inputs!$B$38)*M294+SQRT(1-Inputs!$B$38)*_xlfn.NORM.S.INV(RAND())</f>
        <v>1.030358860382971</v>
      </c>
      <c r="Y294" s="23">
        <f ca="1">SQRT(Inputs!$B$38)*C294+SQRT(1-Inputs!$B$38)*_xlfn.NORM.S.INV(RAND())</f>
        <v>-9.9074639473952342E-2</v>
      </c>
      <c r="Z294" s="23">
        <f ca="1">SQRT(Inputs!$B$38)*D294+SQRT(1-Inputs!$B$38)*_xlfn.NORM.S.INV(RAND())</f>
        <v>2.0076761976350128</v>
      </c>
      <c r="AA294" s="23">
        <f ca="1">SQRT(Inputs!$B$38)*E294+SQRT(1-Inputs!$B$38)*_xlfn.NORM.S.INV(RAND())</f>
        <v>-1.3534109543201176</v>
      </c>
      <c r="AB294" s="23">
        <f ca="1">SQRT(Inputs!$B$38)*F294+SQRT(1-Inputs!$B$38)*_xlfn.NORM.S.INV(RAND())</f>
        <v>-0.40009470665754038</v>
      </c>
      <c r="AC294" s="23">
        <f ca="1">SQRT(Inputs!$B$38)*G294+SQRT(1-Inputs!$B$38)*_xlfn.NORM.S.INV(RAND())</f>
        <v>-0.7694620003371111</v>
      </c>
      <c r="AD294" s="23">
        <f ca="1">SQRT(Inputs!$B$38)*H294+SQRT(1-Inputs!$B$38)*_xlfn.NORM.S.INV(RAND())</f>
        <v>2.8653321880807874</v>
      </c>
      <c r="AE294" s="23">
        <f ca="1">SQRT(Inputs!$B$38)*I294+SQRT(1-Inputs!$B$38)*_xlfn.NORM.S.INV(RAND())</f>
        <v>-1.229723486952879</v>
      </c>
      <c r="AF294" s="23">
        <f ca="1">SQRT(Inputs!$B$38)*J294+SQRT(1-Inputs!$B$38)*_xlfn.NORM.S.INV(RAND())</f>
        <v>-0.70103632500983548</v>
      </c>
      <c r="AG294" s="23">
        <f ca="1">SQRT(Inputs!$B$38)*K294+SQRT(1-Inputs!$B$38)*_xlfn.NORM.S.INV(RAND())</f>
        <v>1.0238844970180296</v>
      </c>
      <c r="AH294" s="23">
        <f ca="1">SQRT(Inputs!$B$38)*L294+SQRT(1-Inputs!$B$38)*_xlfn.NORM.S.INV(RAND())</f>
        <v>-0.70722028108891177</v>
      </c>
      <c r="AI294" s="23">
        <f ca="1">SQRT(Inputs!$B$38)*M294+SQRT(1-Inputs!$B$38)*_xlfn.NORM.S.INV(RAND())</f>
        <v>-0.48649232222807282</v>
      </c>
      <c r="AJ294" s="23">
        <f ca="1">SQRT(Inputs!$B$38)*C294+SQRT(1-Inputs!$B$38)*_xlfn.NORM.S.INV(RAND())</f>
        <v>-0.14973498072219865</v>
      </c>
      <c r="AK294" s="23">
        <f ca="1">SQRT(Inputs!$B$38)*D294+SQRT(1-Inputs!$B$38)*_xlfn.NORM.S.INV(RAND())</f>
        <v>1.7217818504479185</v>
      </c>
      <c r="AL294" s="23">
        <f ca="1">SQRT(Inputs!$B$38)*E294+SQRT(1-Inputs!$B$38)*_xlfn.NORM.S.INV(RAND())</f>
        <v>-3.4386883421974546E-2</v>
      </c>
      <c r="AM294" s="23">
        <f ca="1">SQRT(Inputs!$B$38)*F294+SQRT(1-Inputs!$B$38)*_xlfn.NORM.S.INV(RAND())</f>
        <v>0.40107191274822301</v>
      </c>
      <c r="AN294" s="23">
        <f ca="1">SQRT(Inputs!$B$38)*G294+SQRT(1-Inputs!$B$38)*_xlfn.NORM.S.INV(RAND())</f>
        <v>0.6269327548782635</v>
      </c>
      <c r="AO294" s="23">
        <f ca="1">SQRT(Inputs!$B$38)*H294+SQRT(1-Inputs!$B$38)*_xlfn.NORM.S.INV(RAND())</f>
        <v>1.0759876339969132</v>
      </c>
      <c r="AP294" s="23">
        <f ca="1">SQRT(Inputs!$B$38)*I294+SQRT(1-Inputs!$B$38)*_xlfn.NORM.S.INV(RAND())</f>
        <v>-0.8693488615101852</v>
      </c>
      <c r="AQ294" s="23">
        <f ca="1">SQRT(Inputs!$B$38)*J294+SQRT(1-Inputs!$B$38)*_xlfn.NORM.S.INV(RAND())</f>
        <v>0.14158012717651708</v>
      </c>
      <c r="AR294" s="23">
        <f ca="1">SQRT(Inputs!$B$38)*K294+SQRT(1-Inputs!$B$38)*_xlfn.NORM.S.INV(RAND())</f>
        <v>2.5359007267077596</v>
      </c>
      <c r="AS294" s="23">
        <f ca="1">SQRT(Inputs!$B$38)*L294+SQRT(1-Inputs!$B$38)*_xlfn.NORM.S.INV(RAND())</f>
        <v>0.33603030210241425</v>
      </c>
      <c r="AT294" s="23">
        <f ca="1">SQRT(Inputs!$B$38)*M294+SQRT(1-Inputs!$B$38)*_xlfn.NORM.S.INV(RAND())</f>
        <v>-1.6500561841376959</v>
      </c>
      <c r="AU294" s="15">
        <f ca="1">Inputs!$B$6*EXP($B$8-0.5*C$5^2+C$5*N294)</f>
        <v>4000.8471267934747</v>
      </c>
      <c r="AV294" s="15">
        <f t="shared" ca="1" si="146"/>
        <v>5164.6382018912755</v>
      </c>
      <c r="AW294" s="15">
        <f t="shared" ca="1" si="147"/>
        <v>5551.8299420021094</v>
      </c>
      <c r="AX294" s="15">
        <f t="shared" ca="1" si="148"/>
        <v>6868.5842020659311</v>
      </c>
      <c r="AY294" s="15">
        <f t="shared" ca="1" si="149"/>
        <v>7889.6879965179123</v>
      </c>
      <c r="AZ294" s="15">
        <f t="shared" ca="1" si="150"/>
        <v>12069.162754365674</v>
      </c>
      <c r="BA294" s="15">
        <f t="shared" ca="1" si="151"/>
        <v>14183.093785759907</v>
      </c>
      <c r="BB294" s="15">
        <f t="shared" ca="1" si="152"/>
        <v>17856.571819105502</v>
      </c>
      <c r="BC294" s="15">
        <f t="shared" ca="1" si="153"/>
        <v>22324.121217576041</v>
      </c>
      <c r="BD294" s="15">
        <f t="shared" ca="1" si="154"/>
        <v>27683.096122587107</v>
      </c>
      <c r="BE294" s="15">
        <f t="shared" ca="1" si="155"/>
        <v>37259.675801694866</v>
      </c>
      <c r="BF294" s="15">
        <f ca="1">Inputs!$B$13*EXP($B$9-0.5*C$6^2+C$6*Y294)</f>
        <v>13562.011791778828</v>
      </c>
      <c r="BG294" s="15">
        <f t="shared" ca="1" si="156"/>
        <v>23744.435024636812</v>
      </c>
      <c r="BH294" s="15">
        <f t="shared" ca="1" si="157"/>
        <v>23178.226034689797</v>
      </c>
      <c r="BI294" s="15">
        <f t="shared" ca="1" si="158"/>
        <v>26679.033819620614</v>
      </c>
      <c r="BJ294" s="15">
        <f t="shared" ca="1" si="159"/>
        <v>29273.047174503547</v>
      </c>
      <c r="BK294" s="15">
        <f t="shared" ca="1" si="160"/>
        <v>53068.746040939652</v>
      </c>
      <c r="BL294" s="15">
        <f t="shared" ca="1" si="161"/>
        <v>55585.477203865157</v>
      </c>
      <c r="BM294" s="15">
        <f t="shared" ca="1" si="162"/>
        <v>62627.867309916874</v>
      </c>
      <c r="BN294" s="15">
        <f t="shared" ca="1" si="163"/>
        <v>87079.43812908142</v>
      </c>
      <c r="BO294" s="15">
        <f t="shared" ca="1" si="164"/>
        <v>98686.692418380699</v>
      </c>
      <c r="BP294" s="15">
        <f t="shared" ca="1" si="165"/>
        <v>114951.1122622923</v>
      </c>
      <c r="BQ294" s="15">
        <f ca="1">Inputs!$B$20*EXP($B$10-0.5*C$7^2+C$7*AJ294)</f>
        <v>4067.6482268469858</v>
      </c>
      <c r="BR294" s="15">
        <f t="shared" ca="1" si="166"/>
        <v>9535.7702737877116</v>
      </c>
      <c r="BS294" s="15">
        <f t="shared" ca="1" si="167"/>
        <v>12929.885037187445</v>
      </c>
      <c r="BT294" s="15">
        <f t="shared" ca="1" si="168"/>
        <v>19805.433976489505</v>
      </c>
      <c r="BU294" s="15">
        <f t="shared" ca="1" si="169"/>
        <v>31944.19640495925</v>
      </c>
      <c r="BV294" s="15">
        <f t="shared" ca="1" si="170"/>
        <v>56635.687432146755</v>
      </c>
      <c r="BW294" s="15">
        <f t="shared" ca="1" si="171"/>
        <v>65749.668525540299</v>
      </c>
      <c r="BX294" s="15">
        <f t="shared" ca="1" si="172"/>
        <v>94609.027010130711</v>
      </c>
      <c r="BY294" s="15">
        <f t="shared" ca="1" si="173"/>
        <v>215344.88773652262</v>
      </c>
      <c r="BZ294" s="15">
        <f t="shared" ca="1" si="174"/>
        <v>321413.10261476558</v>
      </c>
      <c r="CA294" s="15">
        <f t="shared" ca="1" si="175"/>
        <v>336747.09816416446</v>
      </c>
      <c r="CB294" s="15">
        <f ca="1">(AU294*DCF!C$10-DCF!C$5*MAX(AU294*DCF!C$10,0)-MAX(AU294-Inputs!$B$6,0)/Inputs!$B$10)*DCF!C$6</f>
        <v>1027.4540127689995</v>
      </c>
      <c r="CC294" s="15">
        <f ca="1">(AV294*DCF!D$10-DCF!D$5*MAX(AV294*DCF!D$10,0)-MAX(AV294-AU294,0)/Inputs!$B$10)*DCF!D$6</f>
        <v>975.0855773492849</v>
      </c>
      <c r="CD294" s="15">
        <f ca="1">(AW294*DCF!E$10-DCF!E$5*MAX(AW294*DCF!E$10,0)-MAX(AW294-AV294,0)/Inputs!$B$10)*DCF!E$6</f>
        <v>1194.6175417813556</v>
      </c>
      <c r="CE294" s="15">
        <f ca="1">(AX294*DCF!F$10-DCF!F$5*MAX(AX294*DCF!F$10,0)-MAX(AX294-AW294,0)/Inputs!$B$10)*DCF!F$6</f>
        <v>1225.4170696111159</v>
      </c>
      <c r="CF294" s="15">
        <f ca="1">(AY294*DCF!G$10-DCF!G$5*MAX(AY294*DCF!G$10,0)-MAX(AY294-AX294,0)/Inputs!$B$10)*DCF!G$6</f>
        <v>1429.3163240029651</v>
      </c>
      <c r="CG294" s="15">
        <f ca="1">(AZ294*DCF!H$10-DCF!H$5*MAX(AZ294*DCF!H$10,0)-MAX(AZ294-AY294,0)/Inputs!$B$10)*DCF!H$6</f>
        <v>1601.0959355043017</v>
      </c>
      <c r="CH294" s="15">
        <f ca="1">(BA294*DCF!I$10-DCF!I$5*MAX(BA294*DCF!I$10,0)-MAX(BA294-AZ294,0)/Inputs!$B$10)*DCF!I$6</f>
        <v>2243.9750792222217</v>
      </c>
      <c r="CI294" s="15">
        <f ca="1">(BB294*DCF!J$10-DCF!J$5*MAX(BB294*DCF!J$10,0)-MAX(BB294-BA294,0)/Inputs!$B$10)*DCF!J$6</f>
        <v>2507.5740953024429</v>
      </c>
      <c r="CJ294" s="15">
        <f ca="1">(BC294*DCF!K$10-DCF!K$5*MAX(BC294*DCF!K$10,0)-MAX(BC294-BB294,0)/Inputs!$B$10)*DCF!K$6</f>
        <v>2968.4360813920362</v>
      </c>
      <c r="CK294" s="15">
        <f ca="1">(BD294*DCF!L$10-DCF!L$5*MAX(BD294*DCF!L$10,0)-MAX(BD294-BC294,0)/Inputs!$B$10)*DCF!L$6</f>
        <v>3482.1350915512808</v>
      </c>
      <c r="CL294" s="15">
        <f ca="1">(BE294*DCF!M$10-DCF!M$5*MAX(BE294*DCF!M$10,0)-MAX(BE294-BD294,0)/Inputs!$B$10)*DCF!M$6</f>
        <v>4113.7974064660739</v>
      </c>
      <c r="CM294" s="15">
        <f ca="1">(BF294*DCF!C$28-DCF!C$5*MAX(BF294*DCF!C$28,0)-MAX(BF294-Inputs!$B$13,0)/Inputs!$B$17)*DCF!C$6</f>
        <v>3636.7248653449815</v>
      </c>
      <c r="CN294" s="15">
        <f ca="1">(BG294*DCF!D$28-DCF!D$5*MAX(BG294*DCF!D$28,0)-MAX(BG294-BF294,0)/Inputs!$B$17)*DCF!D$6</f>
        <v>4820.9060160655899</v>
      </c>
      <c r="CO294" s="15">
        <f ca="1">(BH294*DCF!E$28-DCF!E$5*MAX(BH294*DCF!E$28,0)-MAX(BH294-BG294,0)/Inputs!$B$17)*DCF!E$6</f>
        <v>6564.4863347951268</v>
      </c>
      <c r="CP294" s="15">
        <f ca="1">(BI294*DCF!F$28-DCF!F$5*MAX(BI294*DCF!F$28,0)-MAX(BI294-BH294,0)/Inputs!$B$17)*DCF!F$6</f>
        <v>6605.277541531319</v>
      </c>
      <c r="CQ294" s="15">
        <f ca="1">(BJ294*DCF!G$28-DCF!G$5*MAX(BJ294*DCF!G$28,0)-MAX(BJ294-BI294,0)/Inputs!$B$17)*DCF!G$6</f>
        <v>7158.8267628255426</v>
      </c>
      <c r="CR294" s="15">
        <f ca="1">(BK294*DCF!H$28-DCF!H$5*MAX(BK294*DCF!H$28,0)-MAX(BK294-BJ294,0)/Inputs!$B$17)*DCF!H$6</f>
        <v>9427.3025769350825</v>
      </c>
      <c r="CS294" s="15">
        <f ca="1">(BL294*DCF!I$28-DCF!I$5*MAX(BL294*DCF!I$28,0)-MAX(BL294-BK294,0)/Inputs!$B$17)*DCF!I$6</f>
        <v>12709.865705147877</v>
      </c>
      <c r="CT294" s="15">
        <f ca="1">(BM294*DCF!J$28-DCF!J$5*MAX(BM294*DCF!J$28,0)-MAX(BM294-BL294,0)/Inputs!$B$17)*DCF!J$6</f>
        <v>13037.450151665758</v>
      </c>
      <c r="CU294" s="15">
        <f ca="1">(BN294*DCF!K$28-DCF!K$5*MAX(BN294*DCF!K$28,0)-MAX(BN294-BM294,0)/Inputs!$B$17)*DCF!K$6</f>
        <v>15394.725539957466</v>
      </c>
      <c r="CV294" s="15">
        <f ca="1">(BO294*DCF!L$28-DCF!L$5*MAX(BO294*DCF!L$28,0)-MAX(BO294-BN294,0)/Inputs!$B$17)*DCF!L$6</f>
        <v>18376.686380899024</v>
      </c>
      <c r="CW294" s="15">
        <f ca="1">(BP294*DCF!M$28-DCF!M$5*MAX(BP294*DCF!M$28,0)-MAX(BP294-BO294,0)/Inputs!$B$17)*DCF!M$6</f>
        <v>19928.02940526052</v>
      </c>
      <c r="CX294" s="15">
        <f ca="1">(BQ294*DCF!C$46-DCF!C$5*MAX(BQ294*DCF!C$46,0)-MAX(BQ294-Inputs!$B$20,0)/Inputs!$B$24)*DCF!C$6</f>
        <v>-1339.7100878847475</v>
      </c>
      <c r="CY294" s="15">
        <f ca="1">(BR294*DCF!D$46-DCF!D$5*MAX(BR294*DCF!D$46,0)-MAX(BR294-BQ294,0)/Inputs!$B$24)*DCF!D$6</f>
        <v>-3960.735896593746</v>
      </c>
      <c r="CZ294" s="15">
        <f ca="1">(BS294*DCF!E$46-DCF!E$5*MAX(BS294*DCF!E$46,0)-MAX(BS294-BR294,0)/Inputs!$B$24)*DCF!E$6</f>
        <v>-2866.8480194969397</v>
      </c>
      <c r="DA294" s="15">
        <f ca="1">(BT294*DCF!F$46-DCF!F$5*MAX(BT294*DCF!F$46,0)-MAX(BT294-BS294,0)/Inputs!$B$24)*DCF!F$6</f>
        <v>-3945.961643155802</v>
      </c>
      <c r="DB294" s="15">
        <f ca="1">(BU294*DCF!G$46-DCF!G$5*MAX(BU294*DCF!G$46,0)-MAX(BU294-BT294,0)/Inputs!$B$24)*DCF!G$6</f>
        <v>-5157.7795013130171</v>
      </c>
      <c r="DC294" s="15">
        <f ca="1">(BV294*DCF!H$46-DCF!H$5*MAX(BV294*DCF!H$46,0)-MAX(BV294-BU294,0)/Inputs!$B$24)*DCF!H$6</f>
        <v>-7672.7295494229566</v>
      </c>
      <c r="DD294" s="15">
        <f ca="1">(BW294*DCF!I$46-DCF!I$5*MAX(BW294*DCF!I$46,0)-MAX(BW294-BV294,0)/Inputs!$B$24)*DCF!I$6</f>
        <v>-1097.7573152584991</v>
      </c>
      <c r="DE294" s="15">
        <f ca="1">(BX294*DCF!J$46-DCF!J$5*MAX(BX294*DCF!J$46,0)-MAX(BX294-BW294,0)/Inputs!$B$24)*DCF!J$6</f>
        <v>-3684.4433940153981</v>
      </c>
      <c r="DF294" s="15">
        <f ca="1">(BY294*DCF!K$46-DCF!K$5*MAX(BY294*DCF!K$46,0)-MAX(BY294-BX294,0)/Inputs!$B$24)*DCF!K$6</f>
        <v>-17275.851644377788</v>
      </c>
      <c r="DG294" s="15">
        <f ca="1">(BZ294*DCF!L$46-DCF!L$5*MAX(BZ294*DCF!L$46,0)-MAX(BZ294-BY294,0)/Inputs!$B$24)*DCF!L$6</f>
        <v>-1785.7871609729705</v>
      </c>
      <c r="DH294" s="15">
        <f ca="1">(CA294*DCF!M$46-DCF!M$5*MAX(CA294*DCF!M$46,0)-MAX(CA294-BZ294,0)/Inputs!$B$24)*DCF!M$6</f>
        <v>23193.983766620247</v>
      </c>
      <c r="DI294" s="15">
        <f ca="1">SUM(CB294:CL294)+BE294*DCF!M$10*(1+Inputs!$B$30)*(1-Inputs!$B$33)*(1-Inputs!$B$30/Inputs!$B$31)/(Inputs!$B$29-Inputs!$B$30)*DCF!M$6</f>
        <v>126463.07467927382</v>
      </c>
      <c r="DJ294" s="15">
        <f ca="1">SUM(CM294:CW294)+BP294*DCF!M$28*(1+Inputs!$B$30)*(1-Inputs!$B$33)*(1-Inputs!$B$30/Inputs!$B$31)/(Inputs!$B$29-Inputs!$B$30)*DCF!M$6</f>
        <v>544207.56860983348</v>
      </c>
      <c r="DK294" s="15">
        <f ca="1">SUM(CX294:DH294)+CA294*DCF!M$46*(1+Inputs!$B$30)*(1-Inputs!$B$33)*(1-Inputs!$B$30/Inputs!$B$31)/(Inputs!$B$29-Inputs!$B$30)*DCF!M$6</f>
        <v>495057.28355981992</v>
      </c>
      <c r="DM294" s="15">
        <f ca="1">DI294+DJ294+DK294+Inputs!$B$34+Inputs!$B$36-Inputs!$B$35</f>
        <v>1242578.9268489273</v>
      </c>
    </row>
    <row r="295" spans="1:117" x14ac:dyDescent="0.75">
      <c r="A295" s="11">
        <v>282</v>
      </c>
      <c r="C295" s="23">
        <f t="shared" ca="1" si="178"/>
        <v>-0.8260523475076601</v>
      </c>
      <c r="D295" s="23">
        <f t="shared" ca="1" si="178"/>
        <v>-1.4567552014761596</v>
      </c>
      <c r="E295" s="23">
        <f t="shared" ca="1" si="178"/>
        <v>-0.64504933673946152</v>
      </c>
      <c r="F295" s="23">
        <f t="shared" ca="1" si="178"/>
        <v>0.5516276001449828</v>
      </c>
      <c r="G295" s="23">
        <f t="shared" ca="1" si="178"/>
        <v>1.2276600224869763</v>
      </c>
      <c r="H295" s="23">
        <f t="shared" ca="1" si="178"/>
        <v>-0.71299730711171749</v>
      </c>
      <c r="I295" s="23">
        <f t="shared" ca="1" si="178"/>
        <v>-0.78906648799849777</v>
      </c>
      <c r="J295" s="23">
        <f t="shared" ca="1" si="178"/>
        <v>-0.34357147001498478</v>
      </c>
      <c r="K295" s="23">
        <f t="shared" ca="1" si="178"/>
        <v>0.21983900304372636</v>
      </c>
      <c r="L295" s="23">
        <f t="shared" ca="1" si="178"/>
        <v>-0.21833308538123861</v>
      </c>
      <c r="M295" s="23">
        <f t="shared" ca="1" si="178"/>
        <v>-8.6347777819242522E-2</v>
      </c>
      <c r="N295" s="23">
        <f ca="1">SQRT(Inputs!$B$38)*C295+SQRT(1-Inputs!$B$38)*_xlfn.NORM.S.INV(RAND())</f>
        <v>0.51137980915137382</v>
      </c>
      <c r="O295" s="23">
        <f ca="1">SQRT(Inputs!$B$38)*D295+SQRT(1-Inputs!$B$38)*_xlfn.NORM.S.INV(RAND())</f>
        <v>-0.23117928829119261</v>
      </c>
      <c r="P295" s="23">
        <f ca="1">SQRT(Inputs!$B$38)*E295+SQRT(1-Inputs!$B$38)*_xlfn.NORM.S.INV(RAND())</f>
        <v>2.402947957431175</v>
      </c>
      <c r="Q295" s="23">
        <f ca="1">SQRT(Inputs!$B$38)*F295+SQRT(1-Inputs!$B$38)*_xlfn.NORM.S.INV(RAND())</f>
        <v>0.7748008581902841</v>
      </c>
      <c r="R295" s="23">
        <f ca="1">SQRT(Inputs!$B$38)*G295+SQRT(1-Inputs!$B$38)*_xlfn.NORM.S.INV(RAND())</f>
        <v>0.60265029897780331</v>
      </c>
      <c r="S295" s="23">
        <f ca="1">SQRT(Inputs!$B$38)*H295+SQRT(1-Inputs!$B$38)*_xlfn.NORM.S.INV(RAND())</f>
        <v>-0.41790639061104107</v>
      </c>
      <c r="T295" s="23">
        <f ca="1">SQRT(Inputs!$B$38)*I295+SQRT(1-Inputs!$B$38)*_xlfn.NORM.S.INV(RAND())</f>
        <v>0.2663141330705911</v>
      </c>
      <c r="U295" s="23">
        <f ca="1">SQRT(Inputs!$B$38)*J295+SQRT(1-Inputs!$B$38)*_xlfn.NORM.S.INV(RAND())</f>
        <v>-1.028212923033605</v>
      </c>
      <c r="V295" s="23">
        <f ca="1">SQRT(Inputs!$B$38)*K295+SQRT(1-Inputs!$B$38)*_xlfn.NORM.S.INV(RAND())</f>
        <v>1.780607700467203E-2</v>
      </c>
      <c r="W295" s="23">
        <f ca="1">SQRT(Inputs!$B$38)*L295+SQRT(1-Inputs!$B$38)*_xlfn.NORM.S.INV(RAND())</f>
        <v>0.40872620073717059</v>
      </c>
      <c r="X295" s="23">
        <f ca="1">SQRT(Inputs!$B$38)*M295+SQRT(1-Inputs!$B$38)*_xlfn.NORM.S.INV(RAND())</f>
        <v>0.70506762179036575</v>
      </c>
      <c r="Y295" s="23">
        <f ca="1">SQRT(Inputs!$B$38)*C295+SQRT(1-Inputs!$B$38)*_xlfn.NORM.S.INV(RAND())</f>
        <v>-1.135302043131786</v>
      </c>
      <c r="Z295" s="23">
        <f ca="1">SQRT(Inputs!$B$38)*D295+SQRT(1-Inputs!$B$38)*_xlfn.NORM.S.INV(RAND())</f>
        <v>-1.1980045414380349</v>
      </c>
      <c r="AA295" s="23">
        <f ca="1">SQRT(Inputs!$B$38)*E295+SQRT(1-Inputs!$B$38)*_xlfn.NORM.S.INV(RAND())</f>
        <v>2.1651138555736189</v>
      </c>
      <c r="AB295" s="23">
        <f ca="1">SQRT(Inputs!$B$38)*F295+SQRT(1-Inputs!$B$38)*_xlfn.NORM.S.INV(RAND())</f>
        <v>2.6712819282257501</v>
      </c>
      <c r="AC295" s="23">
        <f ca="1">SQRT(Inputs!$B$38)*G295+SQRT(1-Inputs!$B$38)*_xlfn.NORM.S.INV(RAND())</f>
        <v>0.32425758046790643</v>
      </c>
      <c r="AD295" s="23">
        <f ca="1">SQRT(Inputs!$B$38)*H295+SQRT(1-Inputs!$B$38)*_xlfn.NORM.S.INV(RAND())</f>
        <v>-0.65749110548718614</v>
      </c>
      <c r="AE295" s="23">
        <f ca="1">SQRT(Inputs!$B$38)*I295+SQRT(1-Inputs!$B$38)*_xlfn.NORM.S.INV(RAND())</f>
        <v>-2.0591251522045</v>
      </c>
      <c r="AF295" s="23">
        <f ca="1">SQRT(Inputs!$B$38)*J295+SQRT(1-Inputs!$B$38)*_xlfn.NORM.S.INV(RAND())</f>
        <v>-0.44110036681089526</v>
      </c>
      <c r="AG295" s="23">
        <f ca="1">SQRT(Inputs!$B$38)*K295+SQRT(1-Inputs!$B$38)*_xlfn.NORM.S.INV(RAND())</f>
        <v>0.46616702596086013</v>
      </c>
      <c r="AH295" s="23">
        <f ca="1">SQRT(Inputs!$B$38)*L295+SQRT(1-Inputs!$B$38)*_xlfn.NORM.S.INV(RAND())</f>
        <v>-0.26638171989246534</v>
      </c>
      <c r="AI295" s="23">
        <f ca="1">SQRT(Inputs!$B$38)*M295+SQRT(1-Inputs!$B$38)*_xlfn.NORM.S.INV(RAND())</f>
        <v>6.0942953466679904E-2</v>
      </c>
      <c r="AJ295" s="23">
        <f ca="1">SQRT(Inputs!$B$38)*C295+SQRT(1-Inputs!$B$38)*_xlfn.NORM.S.INV(RAND())</f>
        <v>0.34053607872585834</v>
      </c>
      <c r="AK295" s="23">
        <f ca="1">SQRT(Inputs!$B$38)*D295+SQRT(1-Inputs!$B$38)*_xlfn.NORM.S.INV(RAND())</f>
        <v>-9.3230303936022829E-2</v>
      </c>
      <c r="AL295" s="23">
        <f ca="1">SQRT(Inputs!$B$38)*E295+SQRT(1-Inputs!$B$38)*_xlfn.NORM.S.INV(RAND())</f>
        <v>-0.13685907065809966</v>
      </c>
      <c r="AM295" s="23">
        <f ca="1">SQRT(Inputs!$B$38)*F295+SQRT(1-Inputs!$B$38)*_xlfn.NORM.S.INV(RAND())</f>
        <v>-3.5308019515992883E-2</v>
      </c>
      <c r="AN295" s="23">
        <f ca="1">SQRT(Inputs!$B$38)*G295+SQRT(1-Inputs!$B$38)*_xlfn.NORM.S.INV(RAND())</f>
        <v>0.58672526329226471</v>
      </c>
      <c r="AO295" s="23">
        <f ca="1">SQRT(Inputs!$B$38)*H295+SQRT(1-Inputs!$B$38)*_xlfn.NORM.S.INV(RAND())</f>
        <v>-0.62850674178358201</v>
      </c>
      <c r="AP295" s="23">
        <f ca="1">SQRT(Inputs!$B$38)*I295+SQRT(1-Inputs!$B$38)*_xlfn.NORM.S.INV(RAND())</f>
        <v>-0.96773026378078097</v>
      </c>
      <c r="AQ295" s="23">
        <f ca="1">SQRT(Inputs!$B$38)*J295+SQRT(1-Inputs!$B$38)*_xlfn.NORM.S.INV(RAND())</f>
        <v>-0.33920149378127362</v>
      </c>
      <c r="AR295" s="23">
        <f ca="1">SQRT(Inputs!$B$38)*K295+SQRT(1-Inputs!$B$38)*_xlfn.NORM.S.INV(RAND())</f>
        <v>0.77042718489474971</v>
      </c>
      <c r="AS295" s="23">
        <f ca="1">SQRT(Inputs!$B$38)*L295+SQRT(1-Inputs!$B$38)*_xlfn.NORM.S.INV(RAND())</f>
        <v>-1.8520398644664189</v>
      </c>
      <c r="AT295" s="23">
        <f ca="1">SQRT(Inputs!$B$38)*M295+SQRT(1-Inputs!$B$38)*_xlfn.NORM.S.INV(RAND())</f>
        <v>0.15250397743392841</v>
      </c>
      <c r="AU295" s="15">
        <f ca="1">Inputs!$B$6*EXP($B$8-0.5*C$5^2+C$5*N295)</f>
        <v>5390.4871413363735</v>
      </c>
      <c r="AV295" s="15">
        <f t="shared" ca="1" si="146"/>
        <v>6342.2137996764523</v>
      </c>
      <c r="AW295" s="15">
        <f t="shared" ca="1" si="147"/>
        <v>10693.49835880737</v>
      </c>
      <c r="AX295" s="15">
        <f t="shared" ca="1" si="148"/>
        <v>14382.641310641073</v>
      </c>
      <c r="AY295" s="15">
        <f t="shared" ca="1" si="149"/>
        <v>18858.744008069662</v>
      </c>
      <c r="AZ295" s="15">
        <f t="shared" ca="1" si="150"/>
        <v>22027.375334481232</v>
      </c>
      <c r="BA295" s="15">
        <f t="shared" ca="1" si="151"/>
        <v>27717.767416725434</v>
      </c>
      <c r="BB295" s="15">
        <f t="shared" ca="1" si="152"/>
        <v>30613.17401644609</v>
      </c>
      <c r="BC295" s="15">
        <f t="shared" ca="1" si="153"/>
        <v>37557.84717372567</v>
      </c>
      <c r="BD295" s="15">
        <f t="shared" ca="1" si="154"/>
        <v>47804.977505112358</v>
      </c>
      <c r="BE295" s="15">
        <f t="shared" ca="1" si="155"/>
        <v>62464.089446577018</v>
      </c>
      <c r="BF295" s="15">
        <f ca="1">Inputs!$B$13*EXP($B$9-0.5*C$6^2+C$6*Y295)</f>
        <v>11043.510211589608</v>
      </c>
      <c r="BG295" s="15">
        <f t="shared" ca="1" si="156"/>
        <v>10842.68411690983</v>
      </c>
      <c r="BH295" s="15">
        <f t="shared" ca="1" si="157"/>
        <v>18971.333150031984</v>
      </c>
      <c r="BI295" s="15">
        <f t="shared" ca="1" si="158"/>
        <v>35034.680463240562</v>
      </c>
      <c r="BJ295" s="15">
        <f t="shared" ca="1" si="159"/>
        <v>45005.397517730438</v>
      </c>
      <c r="BK295" s="15">
        <f t="shared" ca="1" si="160"/>
        <v>50506.123529542143</v>
      </c>
      <c r="BL295" s="15">
        <f t="shared" ca="1" si="161"/>
        <v>47510.220965596272</v>
      </c>
      <c r="BM295" s="15">
        <f t="shared" ca="1" si="162"/>
        <v>55286.262486185813</v>
      </c>
      <c r="BN295" s="15">
        <f t="shared" ca="1" si="163"/>
        <v>71901.731283830988</v>
      </c>
      <c r="BO295" s="15">
        <f t="shared" ca="1" si="164"/>
        <v>85770.304549255918</v>
      </c>
      <c r="BP295" s="15">
        <f t="shared" ca="1" si="165"/>
        <v>106298.59826768089</v>
      </c>
      <c r="BQ295" s="15">
        <f ca="1">Inputs!$B$20*EXP($B$10-0.5*C$7^2+C$7*AJ295)</f>
        <v>4840.1981431113063</v>
      </c>
      <c r="BR295" s="15">
        <f t="shared" ca="1" si="166"/>
        <v>6375.9244741517414</v>
      </c>
      <c r="BS295" s="15">
        <f t="shared" ca="1" si="167"/>
        <v>8394.611968943369</v>
      </c>
      <c r="BT295" s="15">
        <f t="shared" ca="1" si="168"/>
        <v>11467.633441698945</v>
      </c>
      <c r="BU295" s="15">
        <f t="shared" ca="1" si="169"/>
        <v>18317.076332323028</v>
      </c>
      <c r="BV295" s="15">
        <f t="shared" ca="1" si="170"/>
        <v>22119.563199509619</v>
      </c>
      <c r="BW295" s="15">
        <f t="shared" ca="1" si="171"/>
        <v>25149.937301861475</v>
      </c>
      <c r="BX295" s="15">
        <f t="shared" ca="1" si="172"/>
        <v>32863.72255425201</v>
      </c>
      <c r="BY295" s="15">
        <f t="shared" ca="1" si="173"/>
        <v>53360.919541012227</v>
      </c>
      <c r="BZ295" s="15">
        <f t="shared" ca="1" si="174"/>
        <v>53267.355864344696</v>
      </c>
      <c r="CA295" s="15">
        <f t="shared" ca="1" si="175"/>
        <v>76879.943172572879</v>
      </c>
      <c r="CB295" s="15">
        <f ca="1">(AU295*DCF!C$10-DCF!C$5*MAX(AU295*DCF!C$10,0)-MAX(AU295-Inputs!$B$6,0)/Inputs!$B$10)*DCF!C$6</f>
        <v>1040.020821007728</v>
      </c>
      <c r="CC295" s="15">
        <f ca="1">(AV295*DCF!D$10-DCF!D$5*MAX(AV295*DCF!D$10,0)-MAX(AV295-AU295,0)/Inputs!$B$10)*DCF!D$6</f>
        <v>1313.8180094029256</v>
      </c>
      <c r="CD295" s="15">
        <f ca="1">(AW295*DCF!E$10-DCF!E$5*MAX(AW295*DCF!E$10,0)-MAX(AW295-AV295,0)/Inputs!$B$10)*DCF!E$6</f>
        <v>1488.8690681728215</v>
      </c>
      <c r="CE295" s="15">
        <f ca="1">(AX295*DCF!F$10-DCF!F$5*MAX(AX295*DCF!F$10,0)-MAX(AX295-AW295,0)/Inputs!$B$10)*DCF!F$6</f>
        <v>2372.0884930428688</v>
      </c>
      <c r="CF295" s="15">
        <f ca="1">(AY295*DCF!G$10-DCF!G$5*MAX(AY295*DCF!G$10,0)-MAX(AY295-AX295,0)/Inputs!$B$10)*DCF!G$6</f>
        <v>3025.2684663246378</v>
      </c>
      <c r="CG295" s="15">
        <f ca="1">(AZ295*DCF!H$10-DCF!H$5*MAX(AZ295*DCF!H$10,0)-MAX(AZ295-AY295,0)/Inputs!$B$10)*DCF!H$6</f>
        <v>3713.9834237959722</v>
      </c>
      <c r="CH295" s="15">
        <f ca="1">(BA295*DCF!I$10-DCF!I$5*MAX(BA295*DCF!I$10,0)-MAX(BA295-AZ295,0)/Inputs!$B$10)*DCF!I$6</f>
        <v>4129.6012849938788</v>
      </c>
      <c r="CI295" s="15">
        <f ca="1">(BB295*DCF!J$10-DCF!J$5*MAX(BB295*DCF!J$10,0)-MAX(BB295-BA295,0)/Inputs!$B$10)*DCF!J$6</f>
        <v>4814.5405359986644</v>
      </c>
      <c r="CJ295" s="15">
        <f ca="1">(BC295*DCF!K$10-DCF!K$5*MAX(BC295*DCF!K$10,0)-MAX(BC295-BB295,0)/Inputs!$B$10)*DCF!K$6</f>
        <v>5074.0616878048495</v>
      </c>
      <c r="CK295" s="15">
        <f ca="1">(BD295*DCF!L$10-DCF!L$5*MAX(BD295*DCF!L$10,0)-MAX(BD295-BC295,0)/Inputs!$B$10)*DCF!L$6</f>
        <v>5884.7797983079208</v>
      </c>
      <c r="CL295" s="15">
        <f ca="1">(BE295*DCF!M$10-DCF!M$5*MAX(BE295*DCF!M$10,0)-MAX(BE295-BD295,0)/Inputs!$B$10)*DCF!M$6</f>
        <v>7063.3033816942625</v>
      </c>
      <c r="CM295" s="15">
        <f ca="1">(BF295*DCF!C$28-DCF!C$5*MAX(BF295*DCF!C$28,0)-MAX(BF295-Inputs!$B$13,0)/Inputs!$B$17)*DCF!C$6</f>
        <v>3370.4068918236753</v>
      </c>
      <c r="CN295" s="15">
        <f ca="1">(BG295*DCF!D$28-DCF!D$5*MAX(BG295*DCF!D$28,0)-MAX(BG295-BF295,0)/Inputs!$B$17)*DCF!D$6</f>
        <v>3193.4205460403964</v>
      </c>
      <c r="CO295" s="15">
        <f ca="1">(BH295*DCF!E$28-DCF!E$5*MAX(BH295*DCF!E$28,0)-MAX(BH295-BG295,0)/Inputs!$B$17)*DCF!E$6</f>
        <v>3770.9745247156416</v>
      </c>
      <c r="CP295" s="15">
        <f ca="1">(BI295*DCF!F$28-DCF!F$5*MAX(BI295*DCF!F$28,0)-MAX(BI295-BH295,0)/Inputs!$B$17)*DCF!F$6</f>
        <v>6586.4066231275747</v>
      </c>
      <c r="CQ295" s="15">
        <f ca="1">(BJ295*DCF!G$28-DCF!G$5*MAX(BJ295*DCF!G$28,0)-MAX(BJ295-BI295,0)/Inputs!$B$17)*DCF!G$6</f>
        <v>10000.015731034537</v>
      </c>
      <c r="CR295" s="15">
        <f ca="1">(BK295*DCF!H$28-DCF!H$5*MAX(BK295*DCF!H$28,0)-MAX(BK295-BJ295,0)/Inputs!$B$17)*DCF!H$6</f>
        <v>11636.063116856896</v>
      </c>
      <c r="CS295" s="15">
        <f ca="1">(BL295*DCF!I$28-DCF!I$5*MAX(BL295*DCF!I$28,0)-MAX(BL295-BK295,0)/Inputs!$B$17)*DCF!I$6</f>
        <v>11172.17275325525</v>
      </c>
      <c r="CT295" s="15">
        <f ca="1">(BM295*DCF!J$28-DCF!J$5*MAX(BM295*DCF!J$28,0)-MAX(BM295-BL295,0)/Inputs!$B$17)*DCF!J$6</f>
        <v>11302.386617727236</v>
      </c>
      <c r="CU295" s="15">
        <f ca="1">(BN295*DCF!K$28-DCF!K$5*MAX(BN295*DCF!K$28,0)-MAX(BN295-BM295,0)/Inputs!$B$17)*DCF!K$6</f>
        <v>13149.266460066534</v>
      </c>
      <c r="CV295" s="15">
        <f ca="1">(BO295*DCF!L$28-DCF!L$5*MAX(BO295*DCF!L$28,0)-MAX(BO295-BN295,0)/Inputs!$B$17)*DCF!L$6</f>
        <v>15543.723874795502</v>
      </c>
      <c r="CW295" s="15">
        <f ca="1">(BP295*DCF!M$28-DCF!M$5*MAX(BP295*DCF!M$28,0)-MAX(BP295-BO295,0)/Inputs!$B$17)*DCF!M$6</f>
        <v>17854.359257984994</v>
      </c>
      <c r="CX295" s="15">
        <f ca="1">(BQ295*DCF!C$46-DCF!C$5*MAX(BQ295*DCF!C$46,0)-MAX(BQ295-Inputs!$B$20,0)/Inputs!$B$24)*DCF!C$6</f>
        <v>-1874.964071439704</v>
      </c>
      <c r="CY295" s="15">
        <f ca="1">(BR295*DCF!D$46-DCF!D$5*MAX(BR295*DCF!D$46,0)-MAX(BR295-BQ295,0)/Inputs!$B$24)*DCF!D$6</f>
        <v>-1743.5032970259083</v>
      </c>
      <c r="CZ295" s="15">
        <f ca="1">(BS295*DCF!E$46-DCF!E$5*MAX(BS295*DCF!E$46,0)-MAX(BS295-BR295,0)/Inputs!$B$24)*DCF!E$6</f>
        <v>-1788.3885183027076</v>
      </c>
      <c r="DA295" s="15">
        <f ca="1">(BT295*DCF!F$46-DCF!F$5*MAX(BT295*DCF!F$46,0)-MAX(BT295-BS295,0)/Inputs!$B$24)*DCF!F$6</f>
        <v>-1954.1298349835456</v>
      </c>
      <c r="DB295" s="15">
        <f ca="1">(BU295*DCF!G$46-DCF!G$5*MAX(BU295*DCF!G$46,0)-MAX(BU295-BT295,0)/Inputs!$B$24)*DCF!G$6</f>
        <v>-2920.1675176338426</v>
      </c>
      <c r="DC295" s="15">
        <f ca="1">(BV295*DCF!H$46-DCF!H$5*MAX(BV295*DCF!H$46,0)-MAX(BV295-BU295,0)/Inputs!$B$24)*DCF!H$6</f>
        <v>-1181.5994957546527</v>
      </c>
      <c r="DD295" s="15">
        <f ca="1">(BW295*DCF!I$46-DCF!I$5*MAX(BW295*DCF!I$46,0)-MAX(BW295-BV295,0)/Inputs!$B$24)*DCF!I$6</f>
        <v>-289.05562371273027</v>
      </c>
      <c r="DE295" s="15">
        <f ca="1">(BX295*DCF!J$46-DCF!J$5*MAX(BX295*DCF!J$46,0)-MAX(BX295-BW295,0)/Inputs!$B$24)*DCF!J$6</f>
        <v>-667.02756814173415</v>
      </c>
      <c r="DF295" s="15">
        <f ca="1">(BY295*DCF!K$46-DCF!K$5*MAX(BY295*DCF!K$46,0)-MAX(BY295-BX295,0)/Inputs!$B$24)*DCF!K$6</f>
        <v>-1973.1136149597139</v>
      </c>
      <c r="DG295" s="15">
        <f ca="1">(BZ295*DCF!L$46-DCF!L$5*MAX(BZ295*DCF!L$46,0)-MAX(BZ295-BY295,0)/Inputs!$B$24)*DCF!L$6</f>
        <v>3682.1263392126843</v>
      </c>
      <c r="DH295" s="15">
        <f ca="1">(CA295*DCF!M$46-DCF!M$5*MAX(CA295*DCF!M$46,0)-MAX(CA295-BZ295,0)/Inputs!$B$24)*DCF!M$6</f>
        <v>1090.7280087565846</v>
      </c>
      <c r="DI295" s="15">
        <f ca="1">SUM(CB295:CL295)+BE295*DCF!M$10*(1+Inputs!$B$30)*(1-Inputs!$B$33)*(1-Inputs!$B$30/Inputs!$B$31)/(Inputs!$B$29-Inputs!$B$30)*DCF!M$6</f>
        <v>213758.72190244155</v>
      </c>
      <c r="DJ295" s="15">
        <f ca="1">SUM(CM295:CW295)+BP295*DCF!M$28*(1+Inputs!$B$30)*(1-Inputs!$B$33)*(1-Inputs!$B$30/Inputs!$B$31)/(Inputs!$B$29-Inputs!$B$30)*DCF!M$6</f>
        <v>502019.73590729211</v>
      </c>
      <c r="DK295" s="15">
        <f ca="1">SUM(CX295:DH295)+CA295*DCF!M$46*(1+Inputs!$B$30)*(1-Inputs!$B$33)*(1-Inputs!$B$30/Inputs!$B$31)/(Inputs!$B$29-Inputs!$B$30)*DCF!M$6</f>
        <v>109246.40396227702</v>
      </c>
      <c r="DM295" s="15">
        <f ca="1">DI295+DJ295+DK295+Inputs!$B$34+Inputs!$B$36-Inputs!$B$35</f>
        <v>901875.86177201068</v>
      </c>
    </row>
    <row r="296" spans="1:117" x14ac:dyDescent="0.75">
      <c r="A296" s="11">
        <v>283</v>
      </c>
      <c r="C296" s="23">
        <f t="shared" ca="1" si="178"/>
        <v>0.36930360126631645</v>
      </c>
      <c r="D296" s="23">
        <f t="shared" ca="1" si="178"/>
        <v>-1.3010879874491155</v>
      </c>
      <c r="E296" s="23">
        <f t="shared" ca="1" si="178"/>
        <v>-0.31672498528148885</v>
      </c>
      <c r="F296" s="23">
        <f t="shared" ca="1" si="178"/>
        <v>-0.34008739388030845</v>
      </c>
      <c r="G296" s="23">
        <f t="shared" ca="1" si="178"/>
        <v>5.7082396035531488E-2</v>
      </c>
      <c r="H296" s="23">
        <f t="shared" ca="1" si="178"/>
        <v>0.91884816564704286</v>
      </c>
      <c r="I296" s="23">
        <f t="shared" ca="1" si="178"/>
        <v>0.2905477557511047</v>
      </c>
      <c r="J296" s="23">
        <f t="shared" ca="1" si="178"/>
        <v>1.6651914966872188</v>
      </c>
      <c r="K296" s="23">
        <f t="shared" ca="1" si="178"/>
        <v>-1.0820814733295416</v>
      </c>
      <c r="L296" s="23">
        <f t="shared" ca="1" si="178"/>
        <v>1.6127729580322148</v>
      </c>
      <c r="M296" s="23">
        <f t="shared" ca="1" si="178"/>
        <v>2.3441647361817378E-2</v>
      </c>
      <c r="N296" s="23">
        <f ca="1">SQRT(Inputs!$B$38)*C296+SQRT(1-Inputs!$B$38)*_xlfn.NORM.S.INV(RAND())</f>
        <v>0.12478048488050465</v>
      </c>
      <c r="O296" s="23">
        <f ca="1">SQRT(Inputs!$B$38)*D296+SQRT(1-Inputs!$B$38)*_xlfn.NORM.S.INV(RAND())</f>
        <v>-1.3896922588642608</v>
      </c>
      <c r="P296" s="23">
        <f ca="1">SQRT(Inputs!$B$38)*E296+SQRT(1-Inputs!$B$38)*_xlfn.NORM.S.INV(RAND())</f>
        <v>0.31023479001227494</v>
      </c>
      <c r="Q296" s="23">
        <f ca="1">SQRT(Inputs!$B$38)*F296+SQRT(1-Inputs!$B$38)*_xlfn.NORM.S.INV(RAND())</f>
        <v>0.910940611294627</v>
      </c>
      <c r="R296" s="23">
        <f ca="1">SQRT(Inputs!$B$38)*G296+SQRT(1-Inputs!$B$38)*_xlfn.NORM.S.INV(RAND())</f>
        <v>-0.22471090488783479</v>
      </c>
      <c r="S296" s="23">
        <f ca="1">SQRT(Inputs!$B$38)*H296+SQRT(1-Inputs!$B$38)*_xlfn.NORM.S.INV(RAND())</f>
        <v>0.29995703861535394</v>
      </c>
      <c r="T296" s="23">
        <f ca="1">SQRT(Inputs!$B$38)*I296+SQRT(1-Inputs!$B$38)*_xlfn.NORM.S.INV(RAND())</f>
        <v>2.7747107501135422</v>
      </c>
      <c r="U296" s="23">
        <f ca="1">SQRT(Inputs!$B$38)*J296+SQRT(1-Inputs!$B$38)*_xlfn.NORM.S.INV(RAND())</f>
        <v>1.0479935107770266</v>
      </c>
      <c r="V296" s="23">
        <f ca="1">SQRT(Inputs!$B$38)*K296+SQRT(1-Inputs!$B$38)*_xlfn.NORM.S.INV(RAND())</f>
        <v>-1.9381240385682954</v>
      </c>
      <c r="W296" s="23">
        <f ca="1">SQRT(Inputs!$B$38)*L296+SQRT(1-Inputs!$B$38)*_xlfn.NORM.S.INV(RAND())</f>
        <v>0.92486596810176536</v>
      </c>
      <c r="X296" s="23">
        <f ca="1">SQRT(Inputs!$B$38)*M296+SQRT(1-Inputs!$B$38)*_xlfn.NORM.S.INV(RAND())</f>
        <v>0.70858233433382978</v>
      </c>
      <c r="Y296" s="23">
        <f ca="1">SQRT(Inputs!$B$38)*C296+SQRT(1-Inputs!$B$38)*_xlfn.NORM.S.INV(RAND())</f>
        <v>-0.28264683600863216</v>
      </c>
      <c r="Z296" s="23">
        <f ca="1">SQRT(Inputs!$B$38)*D296+SQRT(1-Inputs!$B$38)*_xlfn.NORM.S.INV(RAND())</f>
        <v>0.2964267439749062</v>
      </c>
      <c r="AA296" s="23">
        <f ca="1">SQRT(Inputs!$B$38)*E296+SQRT(1-Inputs!$B$38)*_xlfn.NORM.S.INV(RAND())</f>
        <v>-0.59337919031010344</v>
      </c>
      <c r="AB296" s="23">
        <f ca="1">SQRT(Inputs!$B$38)*F296+SQRT(1-Inputs!$B$38)*_xlfn.NORM.S.INV(RAND())</f>
        <v>0.49439552395410435</v>
      </c>
      <c r="AC296" s="23">
        <f ca="1">SQRT(Inputs!$B$38)*G296+SQRT(1-Inputs!$B$38)*_xlfn.NORM.S.INV(RAND())</f>
        <v>-0.16304095698254339</v>
      </c>
      <c r="AD296" s="23">
        <f ca="1">SQRT(Inputs!$B$38)*H296+SQRT(1-Inputs!$B$38)*_xlfn.NORM.S.INV(RAND())</f>
        <v>1.8110755789893016</v>
      </c>
      <c r="AE296" s="23">
        <f ca="1">SQRT(Inputs!$B$38)*I296+SQRT(1-Inputs!$B$38)*_xlfn.NORM.S.INV(RAND())</f>
        <v>0.9006071857491813</v>
      </c>
      <c r="AF296" s="23">
        <f ca="1">SQRT(Inputs!$B$38)*J296+SQRT(1-Inputs!$B$38)*_xlfn.NORM.S.INV(RAND())</f>
        <v>0.69139640743501374</v>
      </c>
      <c r="AG296" s="23">
        <f ca="1">SQRT(Inputs!$B$38)*K296+SQRT(1-Inputs!$B$38)*_xlfn.NORM.S.INV(RAND())</f>
        <v>-0.59921588982443597</v>
      </c>
      <c r="AH296" s="23">
        <f ca="1">SQRT(Inputs!$B$38)*L296+SQRT(1-Inputs!$B$38)*_xlfn.NORM.S.INV(RAND())</f>
        <v>-1.0290851249268074</v>
      </c>
      <c r="AI296" s="23">
        <f ca="1">SQRT(Inputs!$B$38)*M296+SQRT(1-Inputs!$B$38)*_xlfn.NORM.S.INV(RAND())</f>
        <v>-0.5757285035146511</v>
      </c>
      <c r="AJ296" s="23">
        <f ca="1">SQRT(Inputs!$B$38)*C296+SQRT(1-Inputs!$B$38)*_xlfn.NORM.S.INV(RAND())</f>
        <v>0.16958125512445757</v>
      </c>
      <c r="AK296" s="23">
        <f ca="1">SQRT(Inputs!$B$38)*D296+SQRT(1-Inputs!$B$38)*_xlfn.NORM.S.INV(RAND())</f>
        <v>-2.3856939614042165</v>
      </c>
      <c r="AL296" s="23">
        <f ca="1">SQRT(Inputs!$B$38)*E296+SQRT(1-Inputs!$B$38)*_xlfn.NORM.S.INV(RAND())</f>
        <v>-0.4766888654206739</v>
      </c>
      <c r="AM296" s="23">
        <f ca="1">SQRT(Inputs!$B$38)*F296+SQRT(1-Inputs!$B$38)*_xlfn.NORM.S.INV(RAND())</f>
        <v>8.0298088018470687E-2</v>
      </c>
      <c r="AN296" s="23">
        <f ca="1">SQRT(Inputs!$B$38)*G296+SQRT(1-Inputs!$B$38)*_xlfn.NORM.S.INV(RAND())</f>
        <v>-0.34241513949996888</v>
      </c>
      <c r="AO296" s="23">
        <f ca="1">SQRT(Inputs!$B$38)*H296+SQRT(1-Inputs!$B$38)*_xlfn.NORM.S.INV(RAND())</f>
        <v>1.2359339820158839</v>
      </c>
      <c r="AP296" s="23">
        <f ca="1">SQRT(Inputs!$B$38)*I296+SQRT(1-Inputs!$B$38)*_xlfn.NORM.S.INV(RAND())</f>
        <v>-1.430920313644972</v>
      </c>
      <c r="AQ296" s="23">
        <f ca="1">SQRT(Inputs!$B$38)*J296+SQRT(1-Inputs!$B$38)*_xlfn.NORM.S.INV(RAND())</f>
        <v>-0.71405538748531672</v>
      </c>
      <c r="AR296" s="23">
        <f ca="1">SQRT(Inputs!$B$38)*K296+SQRT(1-Inputs!$B$38)*_xlfn.NORM.S.INV(RAND())</f>
        <v>-1.0556715172290172</v>
      </c>
      <c r="AS296" s="23">
        <f ca="1">SQRT(Inputs!$B$38)*L296+SQRT(1-Inputs!$B$38)*_xlfn.NORM.S.INV(RAND())</f>
        <v>0.25526532919533673</v>
      </c>
      <c r="AT296" s="23">
        <f ca="1">SQRT(Inputs!$B$38)*M296+SQRT(1-Inputs!$B$38)*_xlfn.NORM.S.INV(RAND())</f>
        <v>1.0105181797242744</v>
      </c>
      <c r="AU296" s="15">
        <f ca="1">Inputs!$B$6*EXP($B$8-0.5*C$5^2+C$5*N296)</f>
        <v>5063.4888311554178</v>
      </c>
      <c r="AV296" s="15">
        <f t="shared" ca="1" si="146"/>
        <v>5024.4167688352209</v>
      </c>
      <c r="AW296" s="15">
        <f t="shared" ca="1" si="147"/>
        <v>6388.1827207411106</v>
      </c>
      <c r="AX296" s="15">
        <f t="shared" ca="1" si="148"/>
        <v>8739.4237542167721</v>
      </c>
      <c r="AY296" s="15">
        <f t="shared" ca="1" si="149"/>
        <v>10403.820620073464</v>
      </c>
      <c r="AZ296" s="15">
        <f t="shared" ca="1" si="150"/>
        <v>13151.464813443366</v>
      </c>
      <c r="BA296" s="15">
        <f t="shared" ca="1" si="151"/>
        <v>21517.117707676265</v>
      </c>
      <c r="BB296" s="15">
        <f t="shared" ca="1" si="152"/>
        <v>29259.959154498159</v>
      </c>
      <c r="BC296" s="15">
        <f t="shared" ca="1" si="153"/>
        <v>29721.365937981442</v>
      </c>
      <c r="BD296" s="15">
        <f t="shared" ca="1" si="154"/>
        <v>39701.540197587827</v>
      </c>
      <c r="BE296" s="15">
        <f t="shared" ca="1" si="155"/>
        <v>51892.390491200655</v>
      </c>
      <c r="BF296" s="15">
        <f ca="1">Inputs!$B$13*EXP($B$9-0.5*C$6^2+C$6*Y296)</f>
        <v>13077.325723747401</v>
      </c>
      <c r="BG296" s="15">
        <f t="shared" ca="1" si="156"/>
        <v>16813.469168670341</v>
      </c>
      <c r="BH296" s="15">
        <f t="shared" ca="1" si="157"/>
        <v>18617.505753558122</v>
      </c>
      <c r="BI296" s="15">
        <f t="shared" ca="1" si="158"/>
        <v>24592.621937165975</v>
      </c>
      <c r="BJ296" s="15">
        <f t="shared" ca="1" si="159"/>
        <v>29448.664336030593</v>
      </c>
      <c r="BK296" s="15">
        <f t="shared" ca="1" si="160"/>
        <v>46248.986170319644</v>
      </c>
      <c r="BL296" s="15">
        <f t="shared" ca="1" si="161"/>
        <v>63844.240645156831</v>
      </c>
      <c r="BM296" s="15">
        <f t="shared" ca="1" si="162"/>
        <v>85516.83924026959</v>
      </c>
      <c r="BN296" s="15">
        <f t="shared" ca="1" si="163"/>
        <v>97887.426142471799</v>
      </c>
      <c r="BO296" s="15">
        <f t="shared" ca="1" si="164"/>
        <v>106861.51945757669</v>
      </c>
      <c r="BP296" s="15">
        <f t="shared" ca="1" si="165"/>
        <v>123221.12034878606</v>
      </c>
      <c r="BQ296" s="15">
        <f ca="1">Inputs!$B$20*EXP($B$10-0.5*C$7^2+C$7*AJ296)</f>
        <v>4555.4346197991426</v>
      </c>
      <c r="BR296" s="15">
        <f t="shared" ca="1" si="166"/>
        <v>2897.5157877153165</v>
      </c>
      <c r="BS296" s="15">
        <f t="shared" ca="1" si="167"/>
        <v>3460.1592395992525</v>
      </c>
      <c r="BT296" s="15">
        <f t="shared" ca="1" si="168"/>
        <v>4872.3693409922698</v>
      </c>
      <c r="BU296" s="15">
        <f t="shared" ca="1" si="169"/>
        <v>6215.5954985660983</v>
      </c>
      <c r="BV296" s="15">
        <f t="shared" ca="1" si="170"/>
        <v>11424.338158158293</v>
      </c>
      <c r="BW296" s="15">
        <f t="shared" ca="1" si="171"/>
        <v>11776.489836903565</v>
      </c>
      <c r="BX296" s="15">
        <f t="shared" ca="1" si="172"/>
        <v>14274.441596486167</v>
      </c>
      <c r="BY296" s="15">
        <f t="shared" ca="1" si="173"/>
        <v>16343.038932626407</v>
      </c>
      <c r="BZ296" s="15">
        <f t="shared" ca="1" si="174"/>
        <v>24033.316799392032</v>
      </c>
      <c r="CA296" s="15">
        <f t="shared" ca="1" si="175"/>
        <v>40400.098018793775</v>
      </c>
      <c r="CB296" s="15">
        <f ca="1">(AU296*DCF!C$10-DCF!C$5*MAX(AU296*DCF!C$10,0)-MAX(AU296-Inputs!$B$6,0)/Inputs!$B$10)*DCF!C$6</f>
        <v>1042.3523772437663</v>
      </c>
      <c r="CC296" s="15">
        <f ca="1">(AV296*DCF!D$10-DCF!D$5*MAX(AV296*DCF!D$10,0)-MAX(AV296-AU296,0)/Inputs!$B$10)*DCF!D$6</f>
        <v>1224.6675480973115</v>
      </c>
      <c r="CD296" s="15">
        <f ca="1">(AW296*DCF!E$10-DCF!E$5*MAX(AW296*DCF!E$10,0)-MAX(AW296-AV296,0)/Inputs!$B$10)*DCF!E$6</f>
        <v>1167.7531307040147</v>
      </c>
      <c r="CE296" s="15">
        <f ca="1">(AX296*DCF!F$10-DCF!F$5*MAX(AX296*DCF!F$10,0)-MAX(AX296-AW296,0)/Inputs!$B$10)*DCF!F$6</f>
        <v>1418.5673127081334</v>
      </c>
      <c r="CF296" s="15">
        <f ca="1">(AY296*DCF!G$10-DCF!G$5*MAX(AY296*DCF!G$10,0)-MAX(AY296-AX296,0)/Inputs!$B$10)*DCF!G$6</f>
        <v>1823.6757835105407</v>
      </c>
      <c r="CG296" s="15">
        <f ca="1">(AZ296*DCF!H$10-DCF!H$5*MAX(AZ296*DCF!H$10,0)-MAX(AZ296-AY296,0)/Inputs!$B$10)*DCF!H$6</f>
        <v>2065.4728422699982</v>
      </c>
      <c r="CH296" s="15">
        <f ca="1">(BA296*DCF!I$10-DCF!I$5*MAX(BA296*DCF!I$10,0)-MAX(BA296-AZ296,0)/Inputs!$B$10)*DCF!I$6</f>
        <v>2558.1322777133787</v>
      </c>
      <c r="CI296" s="15">
        <f ca="1">(BB296*DCF!J$10-DCF!J$5*MAX(BB296*DCF!J$10,0)-MAX(BB296-BA296,0)/Inputs!$B$10)*DCF!J$6</f>
        <v>3847.7768540272432</v>
      </c>
      <c r="CJ296" s="15">
        <f ca="1">(BC296*DCF!K$10-DCF!K$5*MAX(BC296*DCF!K$10,0)-MAX(BC296-BB296,0)/Inputs!$B$10)*DCF!K$6</f>
        <v>4720.0726623484961</v>
      </c>
      <c r="CK296" s="15">
        <f ca="1">(BD296*DCF!L$10-DCF!L$5*MAX(BD296*DCF!L$10,0)-MAX(BD296-BC296,0)/Inputs!$B$10)*DCF!L$6</f>
        <v>4697.1491001104678</v>
      </c>
      <c r="CL296" s="15">
        <f ca="1">(BE296*DCF!M$10-DCF!M$5*MAX(BE296*DCF!M$10,0)-MAX(BE296-BD296,0)/Inputs!$B$10)*DCF!M$6</f>
        <v>5866.3601512267569</v>
      </c>
      <c r="CM296" s="15">
        <f ca="1">(BF296*DCF!C$28-DCF!C$5*MAX(BF296*DCF!C$28,0)-MAX(BF296-Inputs!$B$13,0)/Inputs!$B$17)*DCF!C$6</f>
        <v>3600.7385922809794</v>
      </c>
      <c r="CN296" s="15">
        <f ca="1">(BG296*DCF!D$28-DCF!D$5*MAX(BG296*DCF!D$28,0)-MAX(BG296-BF296,0)/Inputs!$B$17)*DCF!D$6</f>
        <v>4154.8637552669525</v>
      </c>
      <c r="CO296" s="15">
        <f ca="1">(BH296*DCF!E$28-DCF!E$5*MAX(BH296*DCF!E$28,0)-MAX(BH296-BG296,0)/Inputs!$B$17)*DCF!E$6</f>
        <v>4917.258362260337</v>
      </c>
      <c r="CP296" s="15">
        <f ca="1">(BI296*DCF!F$28-DCF!F$5*MAX(BI296*DCF!F$28,0)-MAX(BI296-BH296,0)/Inputs!$B$17)*DCF!F$6</f>
        <v>5588.3847199265801</v>
      </c>
      <c r="CQ296" s="15">
        <f ca="1">(BJ296*DCF!G$28-DCF!G$5*MAX(BJ296*DCF!G$28,0)-MAX(BJ296-BI296,0)/Inputs!$B$17)*DCF!G$6</f>
        <v>6823.9410287080109</v>
      </c>
      <c r="CR296" s="15">
        <f ca="1">(BK296*DCF!H$28-DCF!H$5*MAX(BK296*DCF!H$28,0)-MAX(BK296-BJ296,0)/Inputs!$B$17)*DCF!H$6</f>
        <v>8827.5859960505586</v>
      </c>
      <c r="CS296" s="15">
        <f ca="1">(BL296*DCF!I$28-DCF!I$5*MAX(BL296*DCF!I$28,0)-MAX(BL296-BK296,0)/Inputs!$B$17)*DCF!I$6</f>
        <v>12487.708650056757</v>
      </c>
      <c r="CT296" s="15">
        <f ca="1">(BM296*DCF!J$28-DCF!J$5*MAX(BM296*DCF!J$28,0)-MAX(BM296-BL296,0)/Inputs!$B$17)*DCF!J$6</f>
        <v>16203.744918900618</v>
      </c>
      <c r="CU296" s="15">
        <f ca="1">(BN296*DCF!K$28-DCF!K$5*MAX(BN296*DCF!K$28,0)-MAX(BN296-BM296,0)/Inputs!$B$17)*DCF!K$6</f>
        <v>19156.951002582689</v>
      </c>
      <c r="CV296" s="15">
        <f ca="1">(BO296*DCF!L$28-DCF!L$5*MAX(BO296*DCF!L$28,0)-MAX(BO296-BN296,0)/Inputs!$B$17)*DCF!L$6</f>
        <v>20305.682518792139</v>
      </c>
      <c r="CW296" s="15">
        <f ca="1">(BP296*DCF!M$28-DCF!M$5*MAX(BP296*DCF!M$28,0)-MAX(BP296-BO296,0)/Inputs!$B$17)*DCF!M$6</f>
        <v>21474.087118862655</v>
      </c>
      <c r="CX296" s="15">
        <f ca="1">(BQ296*DCF!C$46-DCF!C$5*MAX(BQ296*DCF!C$46,0)-MAX(BQ296-Inputs!$B$20,0)/Inputs!$B$24)*DCF!C$6</f>
        <v>-1677.6683278054106</v>
      </c>
      <c r="CY296" s="15">
        <f ca="1">(BR296*DCF!D$46-DCF!D$5*MAX(BR296*DCF!D$46,0)-MAX(BR296-BQ296,0)/Inputs!$B$24)*DCF!D$6</f>
        <v>-494.53837402135656</v>
      </c>
      <c r="CZ296" s="15">
        <f ca="1">(BS296*DCF!E$46-DCF!E$5*MAX(BS296*DCF!E$46,0)-MAX(BS296-BR296,0)/Inputs!$B$24)*DCF!E$6</f>
        <v>-630.94841407525803</v>
      </c>
      <c r="DA296" s="15">
        <f ca="1">(BT296*DCF!F$46-DCF!F$5*MAX(BT296*DCF!F$46,0)-MAX(BT296-BS296,0)/Inputs!$B$24)*DCF!F$6</f>
        <v>-869.06708216398624</v>
      </c>
      <c r="DB296" s="15">
        <f ca="1">(BU296*DCF!G$46-DCF!G$5*MAX(BU296*DCF!G$46,0)-MAX(BU296-BT296,0)/Inputs!$B$24)*DCF!G$6</f>
        <v>-660.91509255398239</v>
      </c>
      <c r="DC296" s="15">
        <f ca="1">(BV296*DCF!H$46-DCF!H$5*MAX(BV296*DCF!H$46,0)-MAX(BV296-BU296,0)/Inputs!$B$24)*DCF!H$6</f>
        <v>-1618.5848669724994</v>
      </c>
      <c r="DD296" s="15">
        <f ca="1">(BW296*DCF!I$46-DCF!I$5*MAX(BW296*DCF!I$46,0)-MAX(BW296-BV296,0)/Inputs!$B$24)*DCF!I$6</f>
        <v>170.89347323402043</v>
      </c>
      <c r="DE296" s="15">
        <f ca="1">(BX296*DCF!J$46-DCF!J$5*MAX(BX296*DCF!J$46,0)-MAX(BX296-BW296,0)/Inputs!$B$24)*DCF!J$6</f>
        <v>-63.642656064937668</v>
      </c>
      <c r="DF296" s="15">
        <f ca="1">(BY296*DCF!K$46-DCF!K$5*MAX(BY296*DCF!K$46,0)-MAX(BY296-BX296,0)/Inputs!$B$24)*DCF!K$6</f>
        <v>426.81762346673941</v>
      </c>
      <c r="DG296" s="15">
        <f ca="1">(BZ296*DCF!L$46-DCF!L$5*MAX(BZ296*DCF!L$46,0)-MAX(BZ296-BY296,0)/Inputs!$B$24)*DCF!L$6</f>
        <v>-79.023315965154069</v>
      </c>
      <c r="DH296" s="15">
        <f ca="1">(CA296*DCF!M$46-DCF!M$5*MAX(CA296*DCF!M$46,0)-MAX(CA296-BZ296,0)/Inputs!$B$24)*DCF!M$6</f>
        <v>-254.36797195208754</v>
      </c>
      <c r="DI296" s="15">
        <f ca="1">SUM(CB296:CL296)+BE296*DCF!M$10*(1+Inputs!$B$30)*(1-Inputs!$B$33)*(1-Inputs!$B$30/Inputs!$B$31)/(Inputs!$B$29-Inputs!$B$30)*DCF!M$6</f>
        <v>174849.18898279639</v>
      </c>
      <c r="DJ296" s="15">
        <f ca="1">SUM(CM296:CW296)+BP296*DCF!M$28*(1+Inputs!$B$30)*(1-Inputs!$B$33)*(1-Inputs!$B$30/Inputs!$B$31)/(Inputs!$B$29-Inputs!$B$30)*DCF!M$6</f>
        <v>580775.62314542383</v>
      </c>
      <c r="DK296" s="15">
        <f ca="1">SUM(CX296:DH296)+CA296*DCF!M$46*(1+Inputs!$B$30)*(1-Inputs!$B$33)*(1-Inputs!$B$30/Inputs!$B$31)/(Inputs!$B$29-Inputs!$B$30)*DCF!M$6</f>
        <v>56712.292229733139</v>
      </c>
      <c r="DM296" s="15">
        <f ca="1">DI296+DJ296+DK296+Inputs!$B$34+Inputs!$B$36-Inputs!$B$35</f>
        <v>889188.10435795342</v>
      </c>
    </row>
    <row r="297" spans="1:117" x14ac:dyDescent="0.75">
      <c r="A297" s="11">
        <v>284</v>
      </c>
      <c r="C297" s="23">
        <f t="shared" ca="1" si="178"/>
        <v>0.6756112237922014</v>
      </c>
      <c r="D297" s="23">
        <f t="shared" ca="1" si="178"/>
        <v>-1.3353552744828272</v>
      </c>
      <c r="E297" s="23">
        <f t="shared" ca="1" si="178"/>
        <v>1.8681472672033965</v>
      </c>
      <c r="F297" s="23">
        <f t="shared" ca="1" si="178"/>
        <v>0.75248457967097371</v>
      </c>
      <c r="G297" s="23">
        <f t="shared" ca="1" si="178"/>
        <v>0.94229242535673396</v>
      </c>
      <c r="H297" s="23">
        <f t="shared" ca="1" si="178"/>
        <v>-1.2723979927893061</v>
      </c>
      <c r="I297" s="23">
        <f t="shared" ca="1" si="178"/>
        <v>0.95879083086877526</v>
      </c>
      <c r="J297" s="23">
        <f t="shared" ca="1" si="178"/>
        <v>-0.98913091459109814</v>
      </c>
      <c r="K297" s="23">
        <f t="shared" ca="1" si="178"/>
        <v>0.81352121793194143</v>
      </c>
      <c r="L297" s="23">
        <f t="shared" ca="1" si="178"/>
        <v>0.25719765423222474</v>
      </c>
      <c r="M297" s="23">
        <f t="shared" ca="1" si="178"/>
        <v>0.20012798129992587</v>
      </c>
      <c r="N297" s="23">
        <f ca="1">SQRT(Inputs!$B$38)*C297+SQRT(1-Inputs!$B$38)*_xlfn.NORM.S.INV(RAND())</f>
        <v>2.4184899101149093</v>
      </c>
      <c r="O297" s="23">
        <f ca="1">SQRT(Inputs!$B$38)*D297+SQRT(1-Inputs!$B$38)*_xlfn.NORM.S.INV(RAND())</f>
        <v>-0.87326547393496701</v>
      </c>
      <c r="P297" s="23">
        <f ca="1">SQRT(Inputs!$B$38)*E297+SQRT(1-Inputs!$B$38)*_xlfn.NORM.S.INV(RAND())</f>
        <v>1.8273702688369775</v>
      </c>
      <c r="Q297" s="23">
        <f ca="1">SQRT(Inputs!$B$38)*F297+SQRT(1-Inputs!$B$38)*_xlfn.NORM.S.INV(RAND())</f>
        <v>1.6311496419061189</v>
      </c>
      <c r="R297" s="23">
        <f ca="1">SQRT(Inputs!$B$38)*G297+SQRT(1-Inputs!$B$38)*_xlfn.NORM.S.INV(RAND())</f>
        <v>1.2774519080273317</v>
      </c>
      <c r="S297" s="23">
        <f ca="1">SQRT(Inputs!$B$38)*H297+SQRT(1-Inputs!$B$38)*_xlfn.NORM.S.INV(RAND())</f>
        <v>0.22590384783607842</v>
      </c>
      <c r="T297" s="23">
        <f ca="1">SQRT(Inputs!$B$38)*I297+SQRT(1-Inputs!$B$38)*_xlfn.NORM.S.INV(RAND())</f>
        <v>-0.50724326783140816</v>
      </c>
      <c r="U297" s="23">
        <f ca="1">SQRT(Inputs!$B$38)*J297+SQRT(1-Inputs!$B$38)*_xlfn.NORM.S.INV(RAND())</f>
        <v>-1.1194791279441465</v>
      </c>
      <c r="V297" s="23">
        <f ca="1">SQRT(Inputs!$B$38)*K297+SQRT(1-Inputs!$B$38)*_xlfn.NORM.S.INV(RAND())</f>
        <v>-0.35416601249059432</v>
      </c>
      <c r="W297" s="23">
        <f ca="1">SQRT(Inputs!$B$38)*L297+SQRT(1-Inputs!$B$38)*_xlfn.NORM.S.INV(RAND())</f>
        <v>0.90951029199300382</v>
      </c>
      <c r="X297" s="23">
        <f ca="1">SQRT(Inputs!$B$38)*M297+SQRT(1-Inputs!$B$38)*_xlfn.NORM.S.INV(RAND())</f>
        <v>1.8549286015374995</v>
      </c>
      <c r="Y297" s="23">
        <f ca="1">SQRT(Inputs!$B$38)*C297+SQRT(1-Inputs!$B$38)*_xlfn.NORM.S.INV(RAND())</f>
        <v>0.68565620982665609</v>
      </c>
      <c r="Z297" s="23">
        <f ca="1">SQRT(Inputs!$B$38)*D297+SQRT(1-Inputs!$B$38)*_xlfn.NORM.S.INV(RAND())</f>
        <v>-1.4067368027264573</v>
      </c>
      <c r="AA297" s="23">
        <f ca="1">SQRT(Inputs!$B$38)*E297+SQRT(1-Inputs!$B$38)*_xlfn.NORM.S.INV(RAND())</f>
        <v>1.003029184103718</v>
      </c>
      <c r="AB297" s="23">
        <f ca="1">SQRT(Inputs!$B$38)*F297+SQRT(1-Inputs!$B$38)*_xlfn.NORM.S.INV(RAND())</f>
        <v>-0.14572549753741748</v>
      </c>
      <c r="AC297" s="23">
        <f ca="1">SQRT(Inputs!$B$38)*G297+SQRT(1-Inputs!$B$38)*_xlfn.NORM.S.INV(RAND())</f>
        <v>-5.5035197718094953E-2</v>
      </c>
      <c r="AD297" s="23">
        <f ca="1">SQRT(Inputs!$B$38)*H297+SQRT(1-Inputs!$B$38)*_xlfn.NORM.S.INV(RAND())</f>
        <v>0.13339216234217932</v>
      </c>
      <c r="AE297" s="23">
        <f ca="1">SQRT(Inputs!$B$38)*I297+SQRT(1-Inputs!$B$38)*_xlfn.NORM.S.INV(RAND())</f>
        <v>0.62278857648770325</v>
      </c>
      <c r="AF297" s="23">
        <f ca="1">SQRT(Inputs!$B$38)*J297+SQRT(1-Inputs!$B$38)*_xlfn.NORM.S.INV(RAND())</f>
        <v>-1.3356293785095228</v>
      </c>
      <c r="AG297" s="23">
        <f ca="1">SQRT(Inputs!$B$38)*K297+SQRT(1-Inputs!$B$38)*_xlfn.NORM.S.INV(RAND())</f>
        <v>-0.13416215008255272</v>
      </c>
      <c r="AH297" s="23">
        <f ca="1">SQRT(Inputs!$B$38)*L297+SQRT(1-Inputs!$B$38)*_xlfn.NORM.S.INV(RAND())</f>
        <v>-9.7706386986215255E-2</v>
      </c>
      <c r="AI297" s="23">
        <f ca="1">SQRT(Inputs!$B$38)*M297+SQRT(1-Inputs!$B$38)*_xlfn.NORM.S.INV(RAND())</f>
        <v>-1.0930814075916633</v>
      </c>
      <c r="AJ297" s="23">
        <f ca="1">SQRT(Inputs!$B$38)*C297+SQRT(1-Inputs!$B$38)*_xlfn.NORM.S.INV(RAND())</f>
        <v>-1.7180138311649622</v>
      </c>
      <c r="AK297" s="23">
        <f ca="1">SQRT(Inputs!$B$38)*D297+SQRT(1-Inputs!$B$38)*_xlfn.NORM.S.INV(RAND())</f>
        <v>-0.81937681595094436</v>
      </c>
      <c r="AL297" s="23">
        <f ca="1">SQRT(Inputs!$B$38)*E297+SQRT(1-Inputs!$B$38)*_xlfn.NORM.S.INV(RAND())</f>
        <v>2.344723578314079</v>
      </c>
      <c r="AM297" s="23">
        <f ca="1">SQRT(Inputs!$B$38)*F297+SQRT(1-Inputs!$B$38)*_xlfn.NORM.S.INV(RAND())</f>
        <v>-1.2972882441350326</v>
      </c>
      <c r="AN297" s="23">
        <f ca="1">SQRT(Inputs!$B$38)*G297+SQRT(1-Inputs!$B$38)*_xlfn.NORM.S.INV(RAND())</f>
        <v>-0.48719232419521408</v>
      </c>
      <c r="AO297" s="23">
        <f ca="1">SQRT(Inputs!$B$38)*H297+SQRT(1-Inputs!$B$38)*_xlfn.NORM.S.INV(RAND())</f>
        <v>-0.79965834909512412</v>
      </c>
      <c r="AP297" s="23">
        <f ca="1">SQRT(Inputs!$B$38)*I297+SQRT(1-Inputs!$B$38)*_xlfn.NORM.S.INV(RAND())</f>
        <v>0.91509012917744503</v>
      </c>
      <c r="AQ297" s="23">
        <f ca="1">SQRT(Inputs!$B$38)*J297+SQRT(1-Inputs!$B$38)*_xlfn.NORM.S.INV(RAND())</f>
        <v>0.55736621364238814</v>
      </c>
      <c r="AR297" s="23">
        <f ca="1">SQRT(Inputs!$B$38)*K297+SQRT(1-Inputs!$B$38)*_xlfn.NORM.S.INV(RAND())</f>
        <v>0.67613019363429694</v>
      </c>
      <c r="AS297" s="23">
        <f ca="1">SQRT(Inputs!$B$38)*L297+SQRT(1-Inputs!$B$38)*_xlfn.NORM.S.INV(RAND())</f>
        <v>0.75414418262303284</v>
      </c>
      <c r="AT297" s="23">
        <f ca="1">SQRT(Inputs!$B$38)*M297+SQRT(1-Inputs!$B$38)*_xlfn.NORM.S.INV(RAND())</f>
        <v>-0.47895418925559813</v>
      </c>
      <c r="AU297" s="15">
        <f ca="1">Inputs!$B$6*EXP($B$8-0.5*C$5^2+C$5*N297)</f>
        <v>7340.049133615812</v>
      </c>
      <c r="AV297" s="15">
        <f t="shared" ca="1" si="146"/>
        <v>7857.9868308954501</v>
      </c>
      <c r="AW297" s="15">
        <f t="shared" ca="1" si="147"/>
        <v>12259.53371036916</v>
      </c>
      <c r="AX297" s="15">
        <f t="shared" ca="1" si="148"/>
        <v>18350.854100054275</v>
      </c>
      <c r="AY297" s="15">
        <f t="shared" ca="1" si="149"/>
        <v>26034.939831399017</v>
      </c>
      <c r="AZ297" s="15">
        <f t="shared" ca="1" si="150"/>
        <v>32643.469490718151</v>
      </c>
      <c r="BA297" s="15">
        <f t="shared" ca="1" si="151"/>
        <v>37881.851863309239</v>
      </c>
      <c r="BB297" s="15">
        <f t="shared" ca="1" si="152"/>
        <v>41458.172799316191</v>
      </c>
      <c r="BC297" s="15">
        <f t="shared" ca="1" si="153"/>
        <v>49069.148940295883</v>
      </c>
      <c r="BD297" s="15">
        <f t="shared" ca="1" si="154"/>
        <v>65452.064788216543</v>
      </c>
      <c r="BE297" s="15">
        <f t="shared" ca="1" si="155"/>
        <v>94965.132451674464</v>
      </c>
      <c r="BF297" s="15">
        <f ca="1">Inputs!$B$13*EXP($B$9-0.5*C$6^2+C$6*Y297)</f>
        <v>15844.837098800979</v>
      </c>
      <c r="BG297" s="15">
        <f t="shared" ca="1" si="156"/>
        <v>14981.678618507522</v>
      </c>
      <c r="BH297" s="15">
        <f t="shared" ca="1" si="157"/>
        <v>21617.997207197775</v>
      </c>
      <c r="BI297" s="15">
        <f t="shared" ca="1" si="158"/>
        <v>25876.707735651366</v>
      </c>
      <c r="BJ297" s="15">
        <f t="shared" ca="1" si="159"/>
        <v>31472.491397905334</v>
      </c>
      <c r="BK297" s="15">
        <f t="shared" ca="1" si="160"/>
        <v>39334.401694502681</v>
      </c>
      <c r="BL297" s="15">
        <f t="shared" ca="1" si="161"/>
        <v>52378.875103604754</v>
      </c>
      <c r="BM297" s="15">
        <f t="shared" ca="1" si="162"/>
        <v>54541.276416271765</v>
      </c>
      <c r="BN297" s="15">
        <f t="shared" ca="1" si="163"/>
        <v>66009.10566909374</v>
      </c>
      <c r="BO297" s="15">
        <f t="shared" ca="1" si="164"/>
        <v>80300.195826200434</v>
      </c>
      <c r="BP297" s="15">
        <f t="shared" ca="1" si="165"/>
        <v>87322.18298272595</v>
      </c>
      <c r="BQ297" s="15">
        <f ca="1">Inputs!$B$20*EXP($B$10-0.5*C$7^2+C$7*AJ297)</f>
        <v>2332.227087421526</v>
      </c>
      <c r="BR297" s="15">
        <f t="shared" ca="1" si="166"/>
        <v>2439.4862466021355</v>
      </c>
      <c r="BS297" s="15">
        <f t="shared" ca="1" si="167"/>
        <v>6550.6625023034085</v>
      </c>
      <c r="BT297" s="15">
        <f t="shared" ca="1" si="168"/>
        <v>6426.6062891060128</v>
      </c>
      <c r="BU297" s="15">
        <f t="shared" ca="1" si="169"/>
        <v>7916.0796591155731</v>
      </c>
      <c r="BV297" s="15">
        <f t="shared" ca="1" si="170"/>
        <v>9197.8020988302451</v>
      </c>
      <c r="BW297" s="15">
        <f t="shared" ca="1" si="171"/>
        <v>15577.927901588646</v>
      </c>
      <c r="BX297" s="15">
        <f t="shared" ca="1" si="172"/>
        <v>24364.02484816447</v>
      </c>
      <c r="BY297" s="15">
        <f t="shared" ca="1" si="173"/>
        <v>38852.62142046004</v>
      </c>
      <c r="BZ297" s="15">
        <f t="shared" ca="1" si="174"/>
        <v>62622.545814690522</v>
      </c>
      <c r="CA297" s="15">
        <f t="shared" ca="1" si="175"/>
        <v>80788.618666389084</v>
      </c>
      <c r="CB297" s="15">
        <f ca="1">(AU297*DCF!C$10-DCF!C$5*MAX(AU297*DCF!C$10,0)-MAX(AU297-Inputs!$B$6,0)/Inputs!$B$10)*DCF!C$6</f>
        <v>1026.1200965112419</v>
      </c>
      <c r="CC297" s="15">
        <f ca="1">(AV297*DCF!D$10-DCF!D$5*MAX(AV297*DCF!D$10,0)-MAX(AV297-AU297,0)/Inputs!$B$10)*DCF!D$6</f>
        <v>1789.0455018283151</v>
      </c>
      <c r="CD297" s="15">
        <f ca="1">(AW297*DCF!E$10-DCF!E$5*MAX(AW297*DCF!E$10,0)-MAX(AW297-AV297,0)/Inputs!$B$10)*DCF!E$6</f>
        <v>1839.1205456755661</v>
      </c>
      <c r="CE297" s="15">
        <f ca="1">(AX297*DCF!F$10-DCF!F$5*MAX(AX297*DCF!F$10,0)-MAX(AX297-AW297,0)/Inputs!$B$10)*DCF!F$6</f>
        <v>2738.5094530442652</v>
      </c>
      <c r="CF297" s="15">
        <f ca="1">(AY297*DCF!G$10-DCF!G$5*MAX(AY297*DCF!G$10,0)-MAX(AY297-AX297,0)/Inputs!$B$10)*DCF!G$6</f>
        <v>3887.2209889572969</v>
      </c>
      <c r="CG297" s="15">
        <f ca="1">(AZ297*DCF!H$10-DCF!H$5*MAX(AZ297*DCF!H$10,0)-MAX(AZ297-AY297,0)/Inputs!$B$10)*DCF!H$6</f>
        <v>5164.2901016224141</v>
      </c>
      <c r="CH297" s="15">
        <f ca="1">(BA297*DCF!I$10-DCF!I$5*MAX(BA297*DCF!I$10,0)-MAX(BA297-AZ297,0)/Inputs!$B$10)*DCF!I$6</f>
        <v>6060.3541558231109</v>
      </c>
      <c r="CI297" s="15">
        <f ca="1">(BB297*DCF!J$10-DCF!J$5*MAX(BB297*DCF!J$10,0)-MAX(BB297-BA297,0)/Inputs!$B$10)*DCF!J$6</f>
        <v>6572.3861439573902</v>
      </c>
      <c r="CJ297" s="15">
        <f ca="1">(BC297*DCF!K$10-DCF!K$5*MAX(BC297*DCF!K$10,0)-MAX(BC297-BB297,0)/Inputs!$B$10)*DCF!K$6</f>
        <v>6833.9241249304596</v>
      </c>
      <c r="CK297" s="15">
        <f ca="1">(BD297*DCF!L$10-DCF!L$5*MAX(BD297*DCF!L$10,0)-MAX(BD297-BC297,0)/Inputs!$B$10)*DCF!L$6</f>
        <v>7752.8397227177074</v>
      </c>
      <c r="CL297" s="15">
        <f ca="1">(BE297*DCF!M$10-DCF!M$5*MAX(BE297*DCF!M$10,0)-MAX(BE297-BD297,0)/Inputs!$B$10)*DCF!M$6</f>
        <v>9875.157195586864</v>
      </c>
      <c r="CM297" s="15">
        <f ca="1">(BF297*DCF!C$28-DCF!C$5*MAX(BF297*DCF!C$28,0)-MAX(BF297-Inputs!$B$13,0)/Inputs!$B$17)*DCF!C$6</f>
        <v>3806.2167906845534</v>
      </c>
      <c r="CN297" s="15">
        <f ca="1">(BG297*DCF!D$28-DCF!D$5*MAX(BG297*DCF!D$28,0)-MAX(BG297-BF297,0)/Inputs!$B$17)*DCF!D$6</f>
        <v>4412.4498877452534</v>
      </c>
      <c r="CO297" s="15">
        <f ca="1">(BH297*DCF!E$28-DCF!E$5*MAX(BH297*DCF!E$28,0)-MAX(BH297-BG297,0)/Inputs!$B$17)*DCF!E$6</f>
        <v>4814.6747023727039</v>
      </c>
      <c r="CP297" s="15">
        <f ca="1">(BI297*DCF!F$28-DCF!F$5*MAX(BI297*DCF!F$28,0)-MAX(BI297-BH297,0)/Inputs!$B$17)*DCF!F$6</f>
        <v>6249.4789696696926</v>
      </c>
      <c r="CQ297" s="15">
        <f ca="1">(BJ297*DCF!G$28-DCF!G$5*MAX(BJ297*DCF!G$28,0)-MAX(BJ297-BI297,0)/Inputs!$B$17)*DCF!G$6</f>
        <v>7224.6211418923813</v>
      </c>
      <c r="CR297" s="15">
        <f ca="1">(BK297*DCF!H$28-DCF!H$5*MAX(BK297*DCF!H$28,0)-MAX(BK297-BJ297,0)/Inputs!$B$17)*DCF!H$6</f>
        <v>8506.3112778407612</v>
      </c>
      <c r="CS297" s="15">
        <f ca="1">(BL297*DCF!I$28-DCF!I$5*MAX(BL297*DCF!I$28,0)-MAX(BL297-BK297,0)/Inputs!$B$17)*DCF!I$6</f>
        <v>10444.769718787582</v>
      </c>
      <c r="CT297" s="15">
        <f ca="1">(BM297*DCF!J$28-DCF!J$5*MAX(BM297*DCF!J$28,0)-MAX(BM297-BL297,0)/Inputs!$B$17)*DCF!J$6</f>
        <v>11880.515712685879</v>
      </c>
      <c r="CU297" s="15">
        <f ca="1">(BN297*DCF!K$28-DCF!K$5*MAX(BN297*DCF!K$28,0)-MAX(BN297-BM297,0)/Inputs!$B$17)*DCF!K$6</f>
        <v>12535.360009859281</v>
      </c>
      <c r="CV297" s="15">
        <f ca="1">(BO297*DCF!L$28-DCF!L$5*MAX(BO297*DCF!L$28,0)-MAX(BO297-BN297,0)/Inputs!$B$17)*DCF!L$6</f>
        <v>14404.513876821013</v>
      </c>
      <c r="CW297" s="15">
        <f ca="1">(BP297*DCF!M$28-DCF!M$5*MAX(BP297*DCF!M$28,0)-MAX(BP297-BO297,0)/Inputs!$B$17)*DCF!M$6</f>
        <v>15695.724293318075</v>
      </c>
      <c r="CX297" s="15">
        <f ca="1">(BQ297*DCF!C$46-DCF!C$5*MAX(BQ297*DCF!C$46,0)-MAX(BQ297-Inputs!$B$20,0)/Inputs!$B$24)*DCF!C$6</f>
        <v>-538.62057446224617</v>
      </c>
      <c r="CY297" s="15">
        <f ca="1">(BR297*DCF!D$46-DCF!D$5*MAX(BR297*DCF!D$46,0)-MAX(BR297-BQ297,0)/Inputs!$B$24)*DCF!D$6</f>
        <v>-462.13000563082147</v>
      </c>
      <c r="CZ297" s="15">
        <f ca="1">(BS297*DCF!E$46-DCF!E$5*MAX(BS297*DCF!E$46,0)-MAX(BS297-BR297,0)/Inputs!$B$24)*DCF!E$6</f>
        <v>-2395.1397475617682</v>
      </c>
      <c r="DA297" s="15">
        <f ca="1">(BT297*DCF!F$46-DCF!F$5*MAX(BT297*DCF!F$46,0)-MAX(BT297-BS297,0)/Inputs!$B$24)*DCF!F$6</f>
        <v>-468.0261020771926</v>
      </c>
      <c r="DB297" s="15">
        <f ca="1">(BU297*DCF!G$46-DCF!G$5*MAX(BU297*DCF!G$46,0)-MAX(BU297-BT297,0)/Inputs!$B$24)*DCF!G$6</f>
        <v>-767.31069273967762</v>
      </c>
      <c r="DC297" s="15">
        <f ca="1">(BV297*DCF!H$46-DCF!H$5*MAX(BV297*DCF!H$46,0)-MAX(BV297-BU297,0)/Inputs!$B$24)*DCF!H$6</f>
        <v>-398.28739489765144</v>
      </c>
      <c r="DD297" s="15">
        <f ca="1">(BW297*DCF!I$46-DCF!I$5*MAX(BW297*DCF!I$46,0)-MAX(BW297-BV297,0)/Inputs!$B$24)*DCF!I$6</f>
        <v>-1471.7090168750897</v>
      </c>
      <c r="DE297" s="15">
        <f ca="1">(BX297*DCF!J$46-DCF!J$5*MAX(BX297*DCF!J$46,0)-MAX(BX297-BW297,0)/Inputs!$B$24)*DCF!J$6</f>
        <v>-1307.925917740361</v>
      </c>
      <c r="DF297" s="15">
        <f ca="1">(BY297*DCF!K$46-DCF!K$5*MAX(BY297*DCF!K$46,0)-MAX(BY297-BX297,0)/Inputs!$B$24)*DCF!K$6</f>
        <v>-1329.9289341783672</v>
      </c>
      <c r="DG297" s="15">
        <f ca="1">(BZ297*DCF!L$46-DCF!L$5*MAX(BZ297*DCF!L$46,0)-MAX(BZ297-BY297,0)/Inputs!$B$24)*DCF!L$6</f>
        <v>-1050.4057412296331</v>
      </c>
      <c r="DH297" s="15">
        <f ca="1">(CA297*DCF!M$46-DCF!M$5*MAX(CA297*DCF!M$46,0)-MAX(CA297-BZ297,0)/Inputs!$B$24)*DCF!M$6</f>
        <v>2535.7804316837664</v>
      </c>
      <c r="DI297" s="15">
        <f ca="1">SUM(CB297:CL297)+BE297*DCF!M$10*(1+Inputs!$B$30)*(1-Inputs!$B$33)*(1-Inputs!$B$30/Inputs!$B$31)/(Inputs!$B$29-Inputs!$B$30)*DCF!M$6</f>
        <v>317828.18742753647</v>
      </c>
      <c r="DJ297" s="15">
        <f ca="1">SUM(CM297:CW297)+BP297*DCF!M$28*(1+Inputs!$B$30)*(1-Inputs!$B$33)*(1-Inputs!$B$30/Inputs!$B$31)/(Inputs!$B$29-Inputs!$B$30)*DCF!M$6</f>
        <v>423999.68965801637</v>
      </c>
      <c r="DK297" s="15">
        <f ca="1">SUM(CX297:DH297)+CA297*DCF!M$46*(1+Inputs!$B$30)*(1-Inputs!$B$33)*(1-Inputs!$B$30/Inputs!$B$31)/(Inputs!$B$29-Inputs!$B$30)*DCF!M$6</f>
        <v>117255.07078620492</v>
      </c>
      <c r="DM297" s="15">
        <f ca="1">DI297+DJ297+DK297+Inputs!$B$34+Inputs!$B$36-Inputs!$B$35</f>
        <v>935933.94787175767</v>
      </c>
    </row>
    <row r="298" spans="1:117" x14ac:dyDescent="0.75">
      <c r="A298" s="11">
        <v>285</v>
      </c>
      <c r="C298" s="23">
        <f t="shared" ca="1" si="178"/>
        <v>-8.2992362764262279E-2</v>
      </c>
      <c r="D298" s="23">
        <f t="shared" ca="1" si="178"/>
        <v>-1.309956457715548</v>
      </c>
      <c r="E298" s="23">
        <f t="shared" ca="1" si="178"/>
        <v>1.8376130022000465</v>
      </c>
      <c r="F298" s="23">
        <f t="shared" ca="1" si="178"/>
        <v>-1.7517793589827824</v>
      </c>
      <c r="G298" s="23">
        <f t="shared" ca="1" si="178"/>
        <v>0.33607645819210386</v>
      </c>
      <c r="H298" s="23">
        <f t="shared" ca="1" si="178"/>
        <v>0.86819857732297656</v>
      </c>
      <c r="I298" s="23">
        <f t="shared" ca="1" si="178"/>
        <v>-0.11621689724457844</v>
      </c>
      <c r="J298" s="23">
        <f t="shared" ca="1" si="178"/>
        <v>1.1456564910721714</v>
      </c>
      <c r="K298" s="23">
        <f t="shared" ca="1" si="178"/>
        <v>6.1464930978108519E-2</v>
      </c>
      <c r="L298" s="23">
        <f t="shared" ca="1" si="178"/>
        <v>-0.90312833717263796</v>
      </c>
      <c r="M298" s="23">
        <f t="shared" ca="1" si="178"/>
        <v>-1.8390262703903013</v>
      </c>
      <c r="N298" s="23">
        <f ca="1">SQRT(Inputs!$B$38)*C298+SQRT(1-Inputs!$B$38)*_xlfn.NORM.S.INV(RAND())</f>
        <v>-0.8378255120571626</v>
      </c>
      <c r="O298" s="23">
        <f ca="1">SQRT(Inputs!$B$38)*D298+SQRT(1-Inputs!$B$38)*_xlfn.NORM.S.INV(RAND())</f>
        <v>-0.59986684001501345</v>
      </c>
      <c r="P298" s="23">
        <f ca="1">SQRT(Inputs!$B$38)*E298+SQRT(1-Inputs!$B$38)*_xlfn.NORM.S.INV(RAND())</f>
        <v>0.46672924772921687</v>
      </c>
      <c r="Q298" s="23">
        <f ca="1">SQRT(Inputs!$B$38)*F298+SQRT(1-Inputs!$B$38)*_xlfn.NORM.S.INV(RAND())</f>
        <v>-1.2683379889774342</v>
      </c>
      <c r="R298" s="23">
        <f ca="1">SQRT(Inputs!$B$38)*G298+SQRT(1-Inputs!$B$38)*_xlfn.NORM.S.INV(RAND())</f>
        <v>-0.14419569600210322</v>
      </c>
      <c r="S298" s="23">
        <f ca="1">SQRT(Inputs!$B$38)*H298+SQRT(1-Inputs!$B$38)*_xlfn.NORM.S.INV(RAND())</f>
        <v>0.79007155797073847</v>
      </c>
      <c r="T298" s="23">
        <f ca="1">SQRT(Inputs!$B$38)*I298+SQRT(1-Inputs!$B$38)*_xlfn.NORM.S.INV(RAND())</f>
        <v>0.98791494428291715</v>
      </c>
      <c r="U298" s="23">
        <f ca="1">SQRT(Inputs!$B$38)*J298+SQRT(1-Inputs!$B$38)*_xlfn.NORM.S.INV(RAND())</f>
        <v>0.56955181769512331</v>
      </c>
      <c r="V298" s="23">
        <f ca="1">SQRT(Inputs!$B$38)*K298+SQRT(1-Inputs!$B$38)*_xlfn.NORM.S.INV(RAND())</f>
        <v>-0.19647791728849451</v>
      </c>
      <c r="W298" s="23">
        <f ca="1">SQRT(Inputs!$B$38)*L298+SQRT(1-Inputs!$B$38)*_xlfn.NORM.S.INV(RAND())</f>
        <v>-0.66973812642451347</v>
      </c>
      <c r="X298" s="23">
        <f ca="1">SQRT(Inputs!$B$38)*M298+SQRT(1-Inputs!$B$38)*_xlfn.NORM.S.INV(RAND())</f>
        <v>-0.78342214124528542</v>
      </c>
      <c r="Y298" s="23">
        <f ca="1">SQRT(Inputs!$B$38)*C298+SQRT(1-Inputs!$B$38)*_xlfn.NORM.S.INV(RAND())</f>
        <v>0.47759681651707636</v>
      </c>
      <c r="Z298" s="23">
        <f ca="1">SQRT(Inputs!$B$38)*D298+SQRT(1-Inputs!$B$38)*_xlfn.NORM.S.INV(RAND())</f>
        <v>-1.2329864327641231</v>
      </c>
      <c r="AA298" s="23">
        <f ca="1">SQRT(Inputs!$B$38)*E298+SQRT(1-Inputs!$B$38)*_xlfn.NORM.S.INV(RAND())</f>
        <v>0.51973589372597784</v>
      </c>
      <c r="AB298" s="23">
        <f ca="1">SQRT(Inputs!$B$38)*F298+SQRT(1-Inputs!$B$38)*_xlfn.NORM.S.INV(RAND())</f>
        <v>-1.4286444670893892</v>
      </c>
      <c r="AC298" s="23">
        <f ca="1">SQRT(Inputs!$B$38)*G298+SQRT(1-Inputs!$B$38)*_xlfn.NORM.S.INV(RAND())</f>
        <v>-0.34220780466778977</v>
      </c>
      <c r="AD298" s="23">
        <f ca="1">SQRT(Inputs!$B$38)*H298+SQRT(1-Inputs!$B$38)*_xlfn.NORM.S.INV(RAND())</f>
        <v>0.75442278634416471</v>
      </c>
      <c r="AE298" s="23">
        <f ca="1">SQRT(Inputs!$B$38)*I298+SQRT(1-Inputs!$B$38)*_xlfn.NORM.S.INV(RAND())</f>
        <v>1.677580568223737</v>
      </c>
      <c r="AF298" s="23">
        <f ca="1">SQRT(Inputs!$B$38)*J298+SQRT(1-Inputs!$B$38)*_xlfn.NORM.S.INV(RAND())</f>
        <v>1.1680334201002438</v>
      </c>
      <c r="AG298" s="23">
        <f ca="1">SQRT(Inputs!$B$38)*K298+SQRT(1-Inputs!$B$38)*_xlfn.NORM.S.INV(RAND())</f>
        <v>-0.67204094249530333</v>
      </c>
      <c r="AH298" s="23">
        <f ca="1">SQRT(Inputs!$B$38)*L298+SQRT(1-Inputs!$B$38)*_xlfn.NORM.S.INV(RAND())</f>
        <v>-6.0040765983567779E-3</v>
      </c>
      <c r="AI298" s="23">
        <f ca="1">SQRT(Inputs!$B$38)*M298+SQRT(1-Inputs!$B$38)*_xlfn.NORM.S.INV(RAND())</f>
        <v>-0.71073204794594869</v>
      </c>
      <c r="AJ298" s="23">
        <f ca="1">SQRT(Inputs!$B$38)*C298+SQRT(1-Inputs!$B$38)*_xlfn.NORM.S.INV(RAND())</f>
        <v>-0.23286155493001917</v>
      </c>
      <c r="AK298" s="23">
        <f ca="1">SQRT(Inputs!$B$38)*D298+SQRT(1-Inputs!$B$38)*_xlfn.NORM.S.INV(RAND())</f>
        <v>-2.0087883048806172</v>
      </c>
      <c r="AL298" s="23">
        <f ca="1">SQRT(Inputs!$B$38)*E298+SQRT(1-Inputs!$B$38)*_xlfn.NORM.S.INV(RAND())</f>
        <v>0.33426811183802374</v>
      </c>
      <c r="AM298" s="23">
        <f ca="1">SQRT(Inputs!$B$38)*F298+SQRT(1-Inputs!$B$38)*_xlfn.NORM.S.INV(RAND())</f>
        <v>-1.5519002187782487</v>
      </c>
      <c r="AN298" s="23">
        <f ca="1">SQRT(Inputs!$B$38)*G298+SQRT(1-Inputs!$B$38)*_xlfn.NORM.S.INV(RAND())</f>
        <v>-0.68733230697784542</v>
      </c>
      <c r="AO298" s="23">
        <f ca="1">SQRT(Inputs!$B$38)*H298+SQRT(1-Inputs!$B$38)*_xlfn.NORM.S.INV(RAND())</f>
        <v>1.2868645488416359</v>
      </c>
      <c r="AP298" s="23">
        <f ca="1">SQRT(Inputs!$B$38)*I298+SQRT(1-Inputs!$B$38)*_xlfn.NORM.S.INV(RAND())</f>
        <v>7.8130136798033892E-2</v>
      </c>
      <c r="AQ298" s="23">
        <f ca="1">SQRT(Inputs!$B$38)*J298+SQRT(1-Inputs!$B$38)*_xlfn.NORM.S.INV(RAND())</f>
        <v>0.74190600083193603</v>
      </c>
      <c r="AR298" s="23">
        <f ca="1">SQRT(Inputs!$B$38)*K298+SQRT(1-Inputs!$B$38)*_xlfn.NORM.S.INV(RAND())</f>
        <v>-1.7580392778032778</v>
      </c>
      <c r="AS298" s="23">
        <f ca="1">SQRT(Inputs!$B$38)*L298+SQRT(1-Inputs!$B$38)*_xlfn.NORM.S.INV(RAND())</f>
        <v>-2.9622792290032511</v>
      </c>
      <c r="AT298" s="23">
        <f ca="1">SQRT(Inputs!$B$38)*M298+SQRT(1-Inputs!$B$38)*_xlfn.NORM.S.INV(RAND())</f>
        <v>-1.2217060941638918</v>
      </c>
      <c r="AU298" s="15">
        <f ca="1">Inputs!$B$6*EXP($B$8-0.5*C$5^2+C$5*N298)</f>
        <v>4332.8942857961738</v>
      </c>
      <c r="AV298" s="15">
        <f t="shared" ca="1" si="146"/>
        <v>4828.9014700909102</v>
      </c>
      <c r="AW298" s="15">
        <f t="shared" ca="1" si="147"/>
        <v>6270.5721961374984</v>
      </c>
      <c r="AX298" s="15">
        <f t="shared" ca="1" si="148"/>
        <v>6533.8636422306508</v>
      </c>
      <c r="AY298" s="15">
        <f t="shared" ca="1" si="149"/>
        <v>7851.7033870558289</v>
      </c>
      <c r="AZ298" s="15">
        <f t="shared" ca="1" si="150"/>
        <v>10475.73537809554</v>
      </c>
      <c r="BA298" s="15">
        <f t="shared" ca="1" si="151"/>
        <v>14216.052810032768</v>
      </c>
      <c r="BB298" s="15">
        <f t="shared" ca="1" si="152"/>
        <v>18426.836507563799</v>
      </c>
      <c r="BC298" s="15">
        <f t="shared" ca="1" si="153"/>
        <v>22144.190755313859</v>
      </c>
      <c r="BD298" s="15">
        <f t="shared" ca="1" si="154"/>
        <v>25481.432515504948</v>
      </c>
      <c r="BE298" s="15">
        <f t="shared" ca="1" si="155"/>
        <v>29073.874555680872</v>
      </c>
      <c r="BF298" s="15">
        <f ca="1">Inputs!$B$13*EXP($B$9-0.5*C$6^2+C$6*Y298)</f>
        <v>15204.575738615662</v>
      </c>
      <c r="BG298" s="15">
        <f t="shared" ca="1" si="156"/>
        <v>14834.150289043844</v>
      </c>
      <c r="BH298" s="15">
        <f t="shared" ca="1" si="157"/>
        <v>19756.298472987331</v>
      </c>
      <c r="BI298" s="15">
        <f t="shared" ca="1" si="158"/>
        <v>19410.675775695239</v>
      </c>
      <c r="BJ298" s="15">
        <f t="shared" ca="1" si="159"/>
        <v>22650.891034724278</v>
      </c>
      <c r="BK298" s="15">
        <f t="shared" ca="1" si="160"/>
        <v>30806.754693863786</v>
      </c>
      <c r="BL298" s="15">
        <f t="shared" ca="1" si="161"/>
        <v>47032.086472717885</v>
      </c>
      <c r="BM298" s="15">
        <f t="shared" ca="1" si="162"/>
        <v>66840.451122273065</v>
      </c>
      <c r="BN298" s="15">
        <f t="shared" ca="1" si="163"/>
        <v>75844.576367715475</v>
      </c>
      <c r="BO298" s="15">
        <f t="shared" ca="1" si="164"/>
        <v>93253.823371196195</v>
      </c>
      <c r="BP298" s="15">
        <f t="shared" ca="1" si="165"/>
        <v>105897.99595434986</v>
      </c>
      <c r="BQ298" s="15">
        <f ca="1">Inputs!$B$20*EXP($B$10-0.5*C$7^2+C$7*AJ298)</f>
        <v>3949.4702041964129</v>
      </c>
      <c r="BR298" s="15">
        <f t="shared" ca="1" si="166"/>
        <v>2831.5151298034498</v>
      </c>
      <c r="BS298" s="15">
        <f t="shared" ca="1" si="167"/>
        <v>4268.1565767138918</v>
      </c>
      <c r="BT298" s="15">
        <f t="shared" ca="1" si="168"/>
        <v>3916.7785002423102</v>
      </c>
      <c r="BU298" s="15">
        <f t="shared" ca="1" si="169"/>
        <v>4596.4816227371875</v>
      </c>
      <c r="BV298" s="15">
        <f t="shared" ca="1" si="170"/>
        <v>8545.8877159072927</v>
      </c>
      <c r="BW298" s="15">
        <f t="shared" ca="1" si="171"/>
        <v>12124.142737702017</v>
      </c>
      <c r="BX298" s="15">
        <f t="shared" ca="1" si="172"/>
        <v>19676.928436310471</v>
      </c>
      <c r="BY298" s="15">
        <f t="shared" ca="1" si="173"/>
        <v>19695.652056950472</v>
      </c>
      <c r="BZ298" s="15">
        <f t="shared" ca="1" si="174"/>
        <v>16031.305561562394</v>
      </c>
      <c r="CA298" s="15">
        <f t="shared" ca="1" si="175"/>
        <v>18124.534826895557</v>
      </c>
      <c r="CB298" s="15">
        <f ca="1">(AU298*DCF!C$10-DCF!C$5*MAX(AU298*DCF!C$10,0)-MAX(AU298-Inputs!$B$6,0)/Inputs!$B$10)*DCF!C$6</f>
        <v>1047.5616465739506</v>
      </c>
      <c r="CC298" s="15">
        <f ca="1">(AV298*DCF!D$10-DCF!D$5*MAX(AV298*DCF!D$10,0)-MAX(AV298-AU298,0)/Inputs!$B$10)*DCF!D$6</f>
        <v>1056.0736481409865</v>
      </c>
      <c r="CD298" s="15">
        <f ca="1">(AW298*DCF!E$10-DCF!E$5*MAX(AW298*DCF!E$10,0)-MAX(AW298-AV298,0)/Inputs!$B$10)*DCF!E$6</f>
        <v>1123.0513514711629</v>
      </c>
      <c r="CE298" s="15">
        <f ca="1">(AX298*DCF!F$10-DCF!F$5*MAX(AX298*DCF!F$10,0)-MAX(AX298-AW298,0)/Inputs!$B$10)*DCF!F$6</f>
        <v>1371.5475980185777</v>
      </c>
      <c r="CF298" s="15">
        <f ca="1">(AY298*DCF!G$10-DCF!G$5*MAX(AY298*DCF!G$10,0)-MAX(AY298-AX298,0)/Inputs!$B$10)*DCF!G$6</f>
        <v>1364.4522031567101</v>
      </c>
      <c r="CG298" s="15">
        <f ca="1">(AZ298*DCF!H$10-DCF!H$5*MAX(AZ298*DCF!H$10,0)-MAX(AZ298-AY298,0)/Inputs!$B$10)*DCF!H$6</f>
        <v>1567.9276157102886</v>
      </c>
      <c r="CH298" s="15">
        <f ca="1">(BA298*DCF!I$10-DCF!I$5*MAX(BA298*DCF!I$10,0)-MAX(BA298-AZ298,0)/Inputs!$B$10)*DCF!I$6</f>
        <v>1983.2111374920985</v>
      </c>
      <c r="CI298" s="15">
        <f ca="1">(BB298*DCF!J$10-DCF!J$5*MAX(BB298*DCF!J$10,0)-MAX(BB298-BA298,0)/Inputs!$B$10)*DCF!J$6</f>
        <v>2524.0130197202657</v>
      </c>
      <c r="CJ298" s="15">
        <f ca="1">(BC298*DCF!K$10-DCF!K$5*MAX(BC298*DCF!K$10,0)-MAX(BC298-BB298,0)/Inputs!$B$10)*DCF!K$6</f>
        <v>3044.4860677003689</v>
      </c>
      <c r="CK298" s="15">
        <f ca="1">(BD298*DCF!L$10-DCF!L$5*MAX(BD298*DCF!L$10,0)-MAX(BD298-BC298,0)/Inputs!$B$10)*DCF!L$6</f>
        <v>3411.5251831793498</v>
      </c>
      <c r="CL298" s="15">
        <f ca="1">(BE298*DCF!M$10-DCF!M$5*MAX(BE298*DCF!M$10,0)-MAX(BE298-BD298,0)/Inputs!$B$10)*DCF!M$6</f>
        <v>3673.5441560445233</v>
      </c>
      <c r="CM298" s="15">
        <f ca="1">(BF298*DCF!C$28-DCF!C$5*MAX(BF298*DCF!C$28,0)-MAX(BF298-Inputs!$B$13,0)/Inputs!$B$17)*DCF!C$6</f>
        <v>3758.6795874108161</v>
      </c>
      <c r="CN298" s="15">
        <f ca="1">(BG298*DCF!D$28-DCF!D$5*MAX(BG298*DCF!D$28,0)-MAX(BG298-BF298,0)/Inputs!$B$17)*DCF!D$6</f>
        <v>4368.9993921527857</v>
      </c>
      <c r="CO298" s="15">
        <f ca="1">(BH298*DCF!E$28-DCF!E$5*MAX(BH298*DCF!E$28,0)-MAX(BH298-BG298,0)/Inputs!$B$17)*DCF!E$6</f>
        <v>4625.2478622042572</v>
      </c>
      <c r="CP298" s="15">
        <f ca="1">(BI298*DCF!F$28-DCF!F$5*MAX(BI298*DCF!F$28,0)-MAX(BI298-BH298,0)/Inputs!$B$17)*DCF!F$6</f>
        <v>5269.4871791600308</v>
      </c>
      <c r="CQ298" s="15">
        <f ca="1">(BJ298*DCF!G$28-DCF!G$5*MAX(BJ298*DCF!G$28,0)-MAX(BJ298-BI298,0)/Inputs!$B$17)*DCF!G$6</f>
        <v>5331.973333623926</v>
      </c>
      <c r="CR298" s="15">
        <f ca="1">(BK298*DCF!H$28-DCF!H$5*MAX(BK298*DCF!H$28,0)-MAX(BK298-BJ298,0)/Inputs!$B$17)*DCF!H$6</f>
        <v>6351.6579882074157</v>
      </c>
      <c r="CS298" s="15">
        <f ca="1">(BL298*DCF!I$28-DCF!I$5*MAX(BL298*DCF!I$28,0)-MAX(BL298-BK298,0)/Inputs!$B$17)*DCF!I$6</f>
        <v>8730.9054411543875</v>
      </c>
      <c r="CT298" s="15">
        <f ca="1">(BM298*DCF!J$28-DCF!J$5*MAX(BM298*DCF!J$28,0)-MAX(BM298-BL298,0)/Inputs!$B$17)*DCF!J$6</f>
        <v>12284.542114223519</v>
      </c>
      <c r="CU298" s="15">
        <f ca="1">(BN298*DCF!K$28-DCF!K$5*MAX(BN298*DCF!K$28,0)-MAX(BN298-BM298,0)/Inputs!$B$17)*DCF!K$6</f>
        <v>14914.217434540569</v>
      </c>
      <c r="CV298" s="15">
        <f ca="1">(BO298*DCF!L$28-DCF!L$5*MAX(BO298*DCF!L$28,0)-MAX(BO298-BN298,0)/Inputs!$B$17)*DCF!L$6</f>
        <v>16636.209820403299</v>
      </c>
      <c r="CW298" s="15">
        <f ca="1">(BP298*DCF!M$28-DCF!M$5*MAX(BP298*DCF!M$28,0)-MAX(BP298-BO298,0)/Inputs!$B$17)*DCF!M$6</f>
        <v>18603.097897763142</v>
      </c>
      <c r="CX298" s="15">
        <f ca="1">(BQ298*DCF!C$46-DCF!C$5*MAX(BQ298*DCF!C$46,0)-MAX(BQ298-Inputs!$B$20,0)/Inputs!$B$24)*DCF!C$6</f>
        <v>-1257.8315502515561</v>
      </c>
      <c r="CY298" s="15">
        <f ca="1">(BR298*DCF!D$46-DCF!D$5*MAX(BR298*DCF!D$46,0)-MAX(BR298-BQ298,0)/Inputs!$B$24)*DCF!D$6</f>
        <v>-483.27360087103983</v>
      </c>
      <c r="CZ298" s="15">
        <f ca="1">(BS298*DCF!E$46-DCF!E$5*MAX(BS298*DCF!E$46,0)-MAX(BS298-BR298,0)/Inputs!$B$24)*DCF!E$6</f>
        <v>-1071.0014548731892</v>
      </c>
      <c r="DA298" s="15">
        <f ca="1">(BT298*DCF!F$46-DCF!F$5*MAX(BT298*DCF!F$46,0)-MAX(BT298-BS298,0)/Inputs!$B$24)*DCF!F$6</f>
        <v>-285.24457415037409</v>
      </c>
      <c r="DB298" s="15">
        <f ca="1">(BU298*DCF!G$46-DCF!G$5*MAX(BU298*DCF!G$46,0)-MAX(BU298-BT298,0)/Inputs!$B$24)*DCF!G$6</f>
        <v>-383.25526136340511</v>
      </c>
      <c r="DC298" s="15">
        <f ca="1">(BV298*DCF!H$46-DCF!H$5*MAX(BV298*DCF!H$46,0)-MAX(BV298-BU298,0)/Inputs!$B$24)*DCF!H$6</f>
        <v>-1227.2537450399966</v>
      </c>
      <c r="DD298" s="15">
        <f ca="1">(BW298*DCF!I$46-DCF!I$5*MAX(BW298*DCF!I$46,0)-MAX(BW298-BV298,0)/Inputs!$B$24)*DCF!I$6</f>
        <v>-747.16681450731619</v>
      </c>
      <c r="DE298" s="15">
        <f ca="1">(BX298*DCF!J$46-DCF!J$5*MAX(BX298*DCF!J$46,0)-MAX(BX298-BW298,0)/Inputs!$B$24)*DCF!J$6</f>
        <v>-1177.4826535290147</v>
      </c>
      <c r="DF298" s="15">
        <f ca="1">(BY298*DCF!K$46-DCF!K$5*MAX(BY298*DCF!K$46,0)-MAX(BY298-BX298,0)/Inputs!$B$24)*DCF!K$6</f>
        <v>1120.4945129955145</v>
      </c>
      <c r="DG298" s="15">
        <f ca="1">(BZ298*DCF!L$46-DCF!L$5*MAX(BZ298*DCF!L$46,0)-MAX(BZ298-BY298,0)/Inputs!$B$24)*DCF!L$6</f>
        <v>1108.1701260059695</v>
      </c>
      <c r="DH298" s="15">
        <f ca="1">(CA298*DCF!M$46-DCF!M$5*MAX(CA298*DCF!M$46,0)-MAX(CA298-BZ298,0)/Inputs!$B$24)*DCF!M$6</f>
        <v>983.28982904624013</v>
      </c>
      <c r="DI298" s="15">
        <f ca="1">SUM(CB298:CL298)+BE298*DCF!M$10*(1+Inputs!$B$30)*(1-Inputs!$B$33)*(1-Inputs!$B$30/Inputs!$B$31)/(Inputs!$B$29-Inputs!$B$30)*DCF!M$6</f>
        <v>103080.37097785773</v>
      </c>
      <c r="DJ298" s="15">
        <f ca="1">SUM(CM298:CW298)+BP298*DCF!M$28*(1+Inputs!$B$30)*(1-Inputs!$B$33)*(1-Inputs!$B$30/Inputs!$B$31)/(Inputs!$B$29-Inputs!$B$30)*DCF!M$6</f>
        <v>493829.0488468181</v>
      </c>
      <c r="DK298" s="15">
        <f ca="1">SUM(CX298:DH298)+CA298*DCF!M$46*(1+Inputs!$B$30)*(1-Inputs!$B$33)*(1-Inputs!$B$30/Inputs!$B$31)/(Inputs!$B$29-Inputs!$B$30)*DCF!M$6</f>
        <v>24602.122644245945</v>
      </c>
      <c r="DM298" s="15">
        <f ca="1">DI298+DJ298+DK298+Inputs!$B$34+Inputs!$B$36-Inputs!$B$35</f>
        <v>698362.54246892186</v>
      </c>
    </row>
    <row r="299" spans="1:117" x14ac:dyDescent="0.75">
      <c r="A299" s="11">
        <v>286</v>
      </c>
      <c r="C299" s="23">
        <f t="shared" ca="1" si="178"/>
        <v>-8.2711764019669315E-2</v>
      </c>
      <c r="D299" s="23">
        <f t="shared" ca="1" si="178"/>
        <v>1.1490093146975484</v>
      </c>
      <c r="E299" s="23">
        <f t="shared" ca="1" si="178"/>
        <v>1.7334470649948768</v>
      </c>
      <c r="F299" s="23">
        <f t="shared" ca="1" si="178"/>
        <v>0.93366671770677823</v>
      </c>
      <c r="G299" s="23">
        <f t="shared" ca="1" si="178"/>
        <v>0.61392202663996565</v>
      </c>
      <c r="H299" s="23">
        <f t="shared" ca="1" si="178"/>
        <v>0.96150939666089241</v>
      </c>
      <c r="I299" s="23">
        <f t="shared" ca="1" si="178"/>
        <v>-0.54695355036307547</v>
      </c>
      <c r="J299" s="23">
        <f t="shared" ca="1" si="178"/>
        <v>-1.1180450732090639</v>
      </c>
      <c r="K299" s="23">
        <f t="shared" ca="1" si="178"/>
        <v>-0.52936236563930106</v>
      </c>
      <c r="L299" s="23">
        <f t="shared" ca="1" si="178"/>
        <v>-1.2867618900806921</v>
      </c>
      <c r="M299" s="23">
        <f t="shared" ca="1" si="178"/>
        <v>0.50228640119004175</v>
      </c>
      <c r="N299" s="23">
        <f ca="1">SQRT(Inputs!$B$38)*C299+SQRT(1-Inputs!$B$38)*_xlfn.NORM.S.INV(RAND())</f>
        <v>0.33701425098831</v>
      </c>
      <c r="O299" s="23">
        <f ca="1">SQRT(Inputs!$B$38)*D299+SQRT(1-Inputs!$B$38)*_xlfn.NORM.S.INV(RAND())</f>
        <v>7.8857618190252721E-2</v>
      </c>
      <c r="P299" s="23">
        <f ca="1">SQRT(Inputs!$B$38)*E299+SQRT(1-Inputs!$B$38)*_xlfn.NORM.S.INV(RAND())</f>
        <v>1.2227684218526056</v>
      </c>
      <c r="Q299" s="23">
        <f ca="1">SQRT(Inputs!$B$38)*F299+SQRT(1-Inputs!$B$38)*_xlfn.NORM.S.INV(RAND())</f>
        <v>1.4336734717953554</v>
      </c>
      <c r="R299" s="23">
        <f ca="1">SQRT(Inputs!$B$38)*G299+SQRT(1-Inputs!$B$38)*_xlfn.NORM.S.INV(RAND())</f>
        <v>1.1721832352831607</v>
      </c>
      <c r="S299" s="23">
        <f ca="1">SQRT(Inputs!$B$38)*H299+SQRT(1-Inputs!$B$38)*_xlfn.NORM.S.INV(RAND())</f>
        <v>1.8650126796783331</v>
      </c>
      <c r="T299" s="23">
        <f ca="1">SQRT(Inputs!$B$38)*I299+SQRT(1-Inputs!$B$38)*_xlfn.NORM.S.INV(RAND())</f>
        <v>-2.221947021714811</v>
      </c>
      <c r="U299" s="23">
        <f ca="1">SQRT(Inputs!$B$38)*J299+SQRT(1-Inputs!$B$38)*_xlfn.NORM.S.INV(RAND())</f>
        <v>1.3368825041243704E-2</v>
      </c>
      <c r="V299" s="23">
        <f ca="1">SQRT(Inputs!$B$38)*K299+SQRT(1-Inputs!$B$38)*_xlfn.NORM.S.INV(RAND())</f>
        <v>-0.20139745799747943</v>
      </c>
      <c r="W299" s="23">
        <f ca="1">SQRT(Inputs!$B$38)*L299+SQRT(1-Inputs!$B$38)*_xlfn.NORM.S.INV(RAND())</f>
        <v>-1.1949573613922198</v>
      </c>
      <c r="X299" s="23">
        <f ca="1">SQRT(Inputs!$B$38)*M299+SQRT(1-Inputs!$B$38)*_xlfn.NORM.S.INV(RAND())</f>
        <v>0.35759687405695839</v>
      </c>
      <c r="Y299" s="23">
        <f ca="1">SQRT(Inputs!$B$38)*C299+SQRT(1-Inputs!$B$38)*_xlfn.NORM.S.INV(RAND())</f>
        <v>-0.18118082783556616</v>
      </c>
      <c r="Z299" s="23">
        <f ca="1">SQRT(Inputs!$B$38)*D299+SQRT(1-Inputs!$B$38)*_xlfn.NORM.S.INV(RAND())</f>
        <v>-0.27010322716702018</v>
      </c>
      <c r="AA299" s="23">
        <f ca="1">SQRT(Inputs!$B$38)*E299+SQRT(1-Inputs!$B$38)*_xlfn.NORM.S.INV(RAND())</f>
        <v>0.81999078956023286</v>
      </c>
      <c r="AB299" s="23">
        <f ca="1">SQRT(Inputs!$B$38)*F299+SQRT(1-Inputs!$B$38)*_xlfn.NORM.S.INV(RAND())</f>
        <v>0.24256892161638849</v>
      </c>
      <c r="AC299" s="23">
        <f ca="1">SQRT(Inputs!$B$38)*G299+SQRT(1-Inputs!$B$38)*_xlfn.NORM.S.INV(RAND())</f>
        <v>1.5456803053737955</v>
      </c>
      <c r="AD299" s="23">
        <f ca="1">SQRT(Inputs!$B$38)*H299+SQRT(1-Inputs!$B$38)*_xlfn.NORM.S.INV(RAND())</f>
        <v>1.9297855860322428</v>
      </c>
      <c r="AE299" s="23">
        <f ca="1">SQRT(Inputs!$B$38)*I299+SQRT(1-Inputs!$B$38)*_xlfn.NORM.S.INV(RAND())</f>
        <v>0.12831417191572375</v>
      </c>
      <c r="AF299" s="23">
        <f ca="1">SQRT(Inputs!$B$38)*J299+SQRT(1-Inputs!$B$38)*_xlfn.NORM.S.INV(RAND())</f>
        <v>-0.11435138379484089</v>
      </c>
      <c r="AG299" s="23">
        <f ca="1">SQRT(Inputs!$B$38)*K299+SQRT(1-Inputs!$B$38)*_xlfn.NORM.S.INV(RAND())</f>
        <v>-0.52208251657030624</v>
      </c>
      <c r="AH299" s="23">
        <f ca="1">SQRT(Inputs!$B$38)*L299+SQRT(1-Inputs!$B$38)*_xlfn.NORM.S.INV(RAND())</f>
        <v>-1.5137405081004032</v>
      </c>
      <c r="AI299" s="23">
        <f ca="1">SQRT(Inputs!$B$38)*M299+SQRT(1-Inputs!$B$38)*_xlfn.NORM.S.INV(RAND())</f>
        <v>0.4695475330699731</v>
      </c>
      <c r="AJ299" s="23">
        <f ca="1">SQRT(Inputs!$B$38)*C299+SQRT(1-Inputs!$B$38)*_xlfn.NORM.S.INV(RAND())</f>
        <v>1.205484582942993</v>
      </c>
      <c r="AK299" s="23">
        <f ca="1">SQRT(Inputs!$B$38)*D299+SQRT(1-Inputs!$B$38)*_xlfn.NORM.S.INV(RAND())</f>
        <v>-0.86209640226912432</v>
      </c>
      <c r="AL299" s="23">
        <f ca="1">SQRT(Inputs!$B$38)*E299+SQRT(1-Inputs!$B$38)*_xlfn.NORM.S.INV(RAND())</f>
        <v>0.97084418282994212</v>
      </c>
      <c r="AM299" s="23">
        <f ca="1">SQRT(Inputs!$B$38)*F299+SQRT(1-Inputs!$B$38)*_xlfn.NORM.S.INV(RAND())</f>
        <v>9.0203607341089842E-2</v>
      </c>
      <c r="AN299" s="23">
        <f ca="1">SQRT(Inputs!$B$38)*G299+SQRT(1-Inputs!$B$38)*_xlfn.NORM.S.INV(RAND())</f>
        <v>1.4427015830100487</v>
      </c>
      <c r="AO299" s="23">
        <f ca="1">SQRT(Inputs!$B$38)*H299+SQRT(1-Inputs!$B$38)*_xlfn.NORM.S.INV(RAND())</f>
        <v>0.48875975799250687</v>
      </c>
      <c r="AP299" s="23">
        <f ca="1">SQRT(Inputs!$B$38)*I299+SQRT(1-Inputs!$B$38)*_xlfn.NORM.S.INV(RAND())</f>
        <v>-0.47589985667407952</v>
      </c>
      <c r="AQ299" s="23">
        <f ca="1">SQRT(Inputs!$B$38)*J299+SQRT(1-Inputs!$B$38)*_xlfn.NORM.S.INV(RAND())</f>
        <v>-1.4019712824031969</v>
      </c>
      <c r="AR299" s="23">
        <f ca="1">SQRT(Inputs!$B$38)*K299+SQRT(1-Inputs!$B$38)*_xlfn.NORM.S.INV(RAND())</f>
        <v>-0.27386761095606144</v>
      </c>
      <c r="AS299" s="23">
        <f ca="1">SQRT(Inputs!$B$38)*L299+SQRT(1-Inputs!$B$38)*_xlfn.NORM.S.INV(RAND())</f>
        <v>-0.13224388144362886</v>
      </c>
      <c r="AT299" s="23">
        <f ca="1">SQRT(Inputs!$B$38)*M299+SQRT(1-Inputs!$B$38)*_xlfn.NORM.S.INV(RAND())</f>
        <v>1.0699284531132498</v>
      </c>
      <c r="AU299" s="15">
        <f ca="1">Inputs!$B$6*EXP($B$8-0.5*C$5^2+C$5*N299)</f>
        <v>5240.4672826538454</v>
      </c>
      <c r="AV299" s="15">
        <f t="shared" ca="1" si="146"/>
        <v>6453.2775303937233</v>
      </c>
      <c r="AW299" s="15">
        <f t="shared" ca="1" si="147"/>
        <v>9279.5420402974087</v>
      </c>
      <c r="AX299" s="15">
        <f t="shared" ca="1" si="148"/>
        <v>13551.715555548024</v>
      </c>
      <c r="AY299" s="15">
        <f t="shared" ca="1" si="149"/>
        <v>18991.326859609184</v>
      </c>
      <c r="AZ299" s="15">
        <f t="shared" ca="1" si="150"/>
        <v>28522.277661980479</v>
      </c>
      <c r="BA299" s="15">
        <f t="shared" ca="1" si="151"/>
        <v>27661.800403336129</v>
      </c>
      <c r="BB299" s="15">
        <f t="shared" ca="1" si="152"/>
        <v>33911.864433630537</v>
      </c>
      <c r="BC299" s="15">
        <f t="shared" ca="1" si="153"/>
        <v>40733.756208540231</v>
      </c>
      <c r="BD299" s="15">
        <f t="shared" ca="1" si="154"/>
        <v>44625.542101770705</v>
      </c>
      <c r="BE299" s="15">
        <f t="shared" ca="1" si="155"/>
        <v>56493.223860921913</v>
      </c>
      <c r="BF299" s="15">
        <f ca="1">Inputs!$B$13*EXP($B$9-0.5*C$6^2+C$6*Y299)</f>
        <v>13343.044949510248</v>
      </c>
      <c r="BG299" s="15">
        <f t="shared" ca="1" si="156"/>
        <v>15488.09924716334</v>
      </c>
      <c r="BH299" s="15">
        <f t="shared" ca="1" si="157"/>
        <v>21680.469010297871</v>
      </c>
      <c r="BI299" s="15">
        <f t="shared" ca="1" si="158"/>
        <v>27549.791296145755</v>
      </c>
      <c r="BJ299" s="15">
        <f t="shared" ca="1" si="159"/>
        <v>42203.433313664078</v>
      </c>
      <c r="BK299" s="15">
        <f t="shared" ca="1" si="160"/>
        <v>67360.186338979285</v>
      </c>
      <c r="BL299" s="15">
        <f t="shared" ca="1" si="161"/>
        <v>84131.264803603801</v>
      </c>
      <c r="BM299" s="15">
        <f t="shared" ca="1" si="162"/>
        <v>101956.78887887541</v>
      </c>
      <c r="BN299" s="15">
        <f t="shared" ca="1" si="163"/>
        <v>117789.27566097653</v>
      </c>
      <c r="BO299" s="15">
        <f t="shared" ca="1" si="164"/>
        <v>121544.01413132223</v>
      </c>
      <c r="BP299" s="15">
        <f t="shared" ca="1" si="165"/>
        <v>157771.71171587627</v>
      </c>
      <c r="BQ299" s="15">
        <f ca="1">Inputs!$B$20*EXP($B$10-0.5*C$7^2+C$7*AJ299)</f>
        <v>6578.0471741217334</v>
      </c>
      <c r="BR299" s="15">
        <f t="shared" ca="1" si="166"/>
        <v>6787.8540938133228</v>
      </c>
      <c r="BS299" s="15">
        <f t="shared" ca="1" si="167"/>
        <v>12284.415430602847</v>
      </c>
      <c r="BT299" s="15">
        <f t="shared" ca="1" si="168"/>
        <v>17343.116486090563</v>
      </c>
      <c r="BU299" s="15">
        <f t="shared" ca="1" si="169"/>
        <v>34076.954257118829</v>
      </c>
      <c r="BV299" s="15">
        <f t="shared" ca="1" si="170"/>
        <v>52929.906808155749</v>
      </c>
      <c r="BW299" s="15">
        <f t="shared" ca="1" si="171"/>
        <v>66783.565948319228</v>
      </c>
      <c r="BX299" s="15">
        <f t="shared" ca="1" si="172"/>
        <v>70521.185710159771</v>
      </c>
      <c r="BY299" s="15">
        <f t="shared" ca="1" si="173"/>
        <v>93767.93961215856</v>
      </c>
      <c r="BZ299" s="15">
        <f t="shared" ca="1" si="174"/>
        <v>128409.54390250117</v>
      </c>
      <c r="CA299" s="15">
        <f t="shared" ca="1" si="175"/>
        <v>218147.86527783089</v>
      </c>
      <c r="CB299" s="15">
        <f ca="1">(AU299*DCF!C$10-DCF!C$5*MAX(AU299*DCF!C$10,0)-MAX(AU299-Inputs!$B$6,0)/Inputs!$B$10)*DCF!C$6</f>
        <v>1041.0904893397976</v>
      </c>
      <c r="CC299" s="15">
        <f ca="1">(AV299*DCF!D$10-DCF!D$5*MAX(AV299*DCF!D$10,0)-MAX(AV299-AU299,0)/Inputs!$B$10)*DCF!D$6</f>
        <v>1277.2306411009902</v>
      </c>
      <c r="CD299" s="15">
        <f ca="1">(AW299*DCF!E$10-DCF!E$5*MAX(AW299*DCF!E$10,0)-MAX(AW299-AV299,0)/Inputs!$B$10)*DCF!E$6</f>
        <v>1505.906731243361</v>
      </c>
      <c r="CE299" s="15">
        <f ca="1">(AX299*DCF!F$10-DCF!F$5*MAX(AX299*DCF!F$10,0)-MAX(AX299-AW299,0)/Inputs!$B$10)*DCF!F$6</f>
        <v>2069.3845197143969</v>
      </c>
      <c r="CF299" s="15">
        <f ca="1">(AY299*DCF!G$10-DCF!G$5*MAX(AY299*DCF!G$10,0)-MAX(AY299-AX299,0)/Inputs!$B$10)*DCF!G$6</f>
        <v>2867.3828120154926</v>
      </c>
      <c r="CG299" s="15">
        <f ca="1">(AZ299*DCF!H$10-DCF!H$5*MAX(AZ299*DCF!H$10,0)-MAX(AZ299-AY299,0)/Inputs!$B$10)*DCF!H$6</f>
        <v>3845.2294867410747</v>
      </c>
      <c r="CH299" s="15">
        <f ca="1">(BA299*DCF!I$10-DCF!I$5*MAX(BA299*DCF!I$10,0)-MAX(BA299-AZ299,0)/Inputs!$B$10)*DCF!I$6</f>
        <v>5052.8018281291552</v>
      </c>
      <c r="CI299" s="15">
        <f ca="1">(BB299*DCF!J$10-DCF!J$5*MAX(BB299*DCF!J$10,0)-MAX(BB299-BA299,0)/Inputs!$B$10)*DCF!J$6</f>
        <v>4872.260412332932</v>
      </c>
      <c r="CJ299" s="15">
        <f ca="1">(BC299*DCF!K$10-DCF!K$5*MAX(BC299*DCF!K$10,0)-MAX(BC299-BB299,0)/Inputs!$B$10)*DCF!K$6</f>
        <v>5602.5195614735158</v>
      </c>
      <c r="CK299" s="15">
        <f ca="1">(BD299*DCF!L$10-DCF!L$5*MAX(BD299*DCF!L$10,0)-MAX(BD299-BC299,0)/Inputs!$B$10)*DCF!L$6</f>
        <v>6227.1094172975472</v>
      </c>
      <c r="CL299" s="15">
        <f ca="1">(BE299*DCF!M$10-DCF!M$5*MAX(BE299*DCF!M$10,0)-MAX(BE299-BD299,0)/Inputs!$B$10)*DCF!M$6</f>
        <v>6554.2031815545533</v>
      </c>
      <c r="CM299" s="15">
        <f ca="1">(BF299*DCF!C$28-DCF!C$5*MAX(BF299*DCF!C$28,0)-MAX(BF299-Inputs!$B$13,0)/Inputs!$B$17)*DCF!C$6</f>
        <v>3620.4673306280383</v>
      </c>
      <c r="CN299" s="15">
        <f ca="1">(BG299*DCF!D$28-DCF!D$5*MAX(BG299*DCF!D$28,0)-MAX(BG299-BF299,0)/Inputs!$B$17)*DCF!D$6</f>
        <v>4103.9640112530951</v>
      </c>
      <c r="CO299" s="15">
        <f ca="1">(BH299*DCF!E$28-DCF!E$5*MAX(BH299*DCF!E$28,0)-MAX(BH299-BG299,0)/Inputs!$B$17)*DCF!E$6</f>
        <v>4919.864032069383</v>
      </c>
      <c r="CP299" s="15">
        <f ca="1">(BI299*DCF!F$28-DCF!F$5*MAX(BI299*DCF!F$28,0)-MAX(BI299-BH299,0)/Inputs!$B$17)*DCF!F$6</f>
        <v>6410.4397577854961</v>
      </c>
      <c r="CQ299" s="15">
        <f ca="1">(BJ299*DCF!G$28-DCF!G$5*MAX(BJ299*DCF!G$28,0)-MAX(BJ299-BI299,0)/Inputs!$B$17)*DCF!G$6</f>
        <v>8485.4031427169339</v>
      </c>
      <c r="CR299" s="15">
        <f ca="1">(BK299*DCF!H$28-DCF!H$5*MAX(BK299*DCF!H$28,0)-MAX(BK299-BJ299,0)/Inputs!$B$17)*DCF!H$6</f>
        <v>12750.263815939237</v>
      </c>
      <c r="CS299" s="15">
        <f ca="1">(BL299*DCF!I$28-DCF!I$5*MAX(BL299*DCF!I$28,0)-MAX(BL299-BK299,0)/Inputs!$B$17)*DCF!I$6</f>
        <v>17376.558519012568</v>
      </c>
      <c r="CT299" s="15">
        <f ca="1">(BM299*DCF!J$28-DCF!J$5*MAX(BM299*DCF!J$28,0)-MAX(BM299-BL299,0)/Inputs!$B$17)*DCF!J$6</f>
        <v>20381.309129285677</v>
      </c>
      <c r="CU299" s="15">
        <f ca="1">(BN299*DCF!K$28-DCF!K$5*MAX(BN299*DCF!K$28,0)-MAX(BN299-BM299,0)/Inputs!$B$17)*DCF!K$6</f>
        <v>22935.851303559317</v>
      </c>
      <c r="CV299" s="15">
        <f ca="1">(BO299*DCF!L$28-DCF!L$5*MAX(BO299*DCF!L$28,0)-MAX(BO299-BN299,0)/Inputs!$B$17)*DCF!L$6</f>
        <v>23825.727093793685</v>
      </c>
      <c r="CW299" s="15">
        <f ca="1">(BP299*DCF!M$28-DCF!M$5*MAX(BP299*DCF!M$28,0)-MAX(BP299-BO299,0)/Inputs!$B$17)*DCF!M$6</f>
        <v>25898.026496060662</v>
      </c>
      <c r="CX299" s="15">
        <f ca="1">(BQ299*DCF!C$46-DCF!C$5*MAX(BQ299*DCF!C$46,0)-MAX(BQ299-Inputs!$B$20,0)/Inputs!$B$24)*DCF!C$6</f>
        <v>-3079.0165178672519</v>
      </c>
      <c r="CY299" s="15">
        <f ca="1">(BR299*DCF!D$46-DCF!D$5*MAX(BR299*DCF!D$46,0)-MAX(BR299-BQ299,0)/Inputs!$B$24)*DCF!D$6</f>
        <v>-1248.0512700870636</v>
      </c>
      <c r="CZ299" s="15">
        <f ca="1">(BS299*DCF!E$46-DCF!E$5*MAX(BS299*DCF!E$46,0)-MAX(BS299-BR299,0)/Inputs!$B$24)*DCF!E$6</f>
        <v>-3619.2466744629719</v>
      </c>
      <c r="DA299" s="15">
        <f ca="1">(BT299*DCF!F$46-DCF!F$5*MAX(BT299*DCF!F$46,0)-MAX(BT299-BS299,0)/Inputs!$B$24)*DCF!F$6</f>
        <v>-3105.0683661064968</v>
      </c>
      <c r="DB299" s="15">
        <f ca="1">(BU299*DCF!G$46-DCF!G$5*MAX(BU299*DCF!G$46,0)-MAX(BU299-BT299,0)/Inputs!$B$24)*DCF!G$6</f>
        <v>-6775.2138192780085</v>
      </c>
      <c r="DC299" s="15">
        <f ca="1">(BV299*DCF!H$46-DCF!H$5*MAX(BV299*DCF!H$46,0)-MAX(BV299-BU299,0)/Inputs!$B$24)*DCF!H$6</f>
        <v>-5858.439491277928</v>
      </c>
      <c r="DD299" s="15">
        <f ca="1">(BW299*DCF!I$46-DCF!I$5*MAX(BW299*DCF!I$46,0)-MAX(BW299-BV299,0)/Inputs!$B$24)*DCF!I$6</f>
        <v>-2434.4572637724182</v>
      </c>
      <c r="DE299" s="15">
        <f ca="1">(BX299*DCF!J$46-DCF!J$5*MAX(BX299*DCF!J$46,0)-MAX(BX299-BW299,0)/Inputs!$B$24)*DCF!J$6</f>
        <v>1967.0129720765974</v>
      </c>
      <c r="DF299" s="15">
        <f ca="1">(BY299*DCF!K$46-DCF!K$5*MAX(BY299*DCF!K$46,0)-MAX(BY299-BX299,0)/Inputs!$B$24)*DCF!K$6</f>
        <v>-338.49812739150252</v>
      </c>
      <c r="DG299" s="15">
        <f ca="1">(BZ299*DCF!L$46-DCF!L$5*MAX(BZ299*DCF!L$46,0)-MAX(BZ299-BY299,0)/Inputs!$B$24)*DCF!L$6</f>
        <v>1036.8482359430627</v>
      </c>
      <c r="DH299" s="15">
        <f ca="1">(CA299*DCF!M$46-DCF!M$5*MAX(CA299*DCF!M$46,0)-MAX(CA299-BZ299,0)/Inputs!$B$24)*DCF!M$6</f>
        <v>-1658.4160424889883</v>
      </c>
      <c r="DI299" s="15">
        <f ca="1">SUM(CB299:CL299)+BE299*DCF!M$10*(1+Inputs!$B$30)*(1-Inputs!$B$33)*(1-Inputs!$B$30/Inputs!$B$31)/(Inputs!$B$29-Inputs!$B$30)*DCF!M$6</f>
        <v>198136.50813143625</v>
      </c>
      <c r="DJ299" s="15">
        <f ca="1">SUM(CM299:CW299)+BP299*DCF!M$28*(1+Inputs!$B$30)*(1-Inputs!$B$33)*(1-Inputs!$B$30/Inputs!$B$31)/(Inputs!$B$29-Inputs!$B$30)*DCF!M$6</f>
        <v>736148.88799235155</v>
      </c>
      <c r="DK299" s="15">
        <f ca="1">SUM(CX299:DH299)+CA299*DCF!M$46*(1+Inputs!$B$30)*(1-Inputs!$B$33)*(1-Inputs!$B$30/Inputs!$B$31)/(Inputs!$B$29-Inputs!$B$30)*DCF!M$6</f>
        <v>312169.89462144417</v>
      </c>
      <c r="DM299" s="15">
        <f ca="1">DI299+DJ299+DK299+Inputs!$B$34+Inputs!$B$36-Inputs!$B$35</f>
        <v>1323306.290745232</v>
      </c>
    </row>
    <row r="300" spans="1:117" x14ac:dyDescent="0.75">
      <c r="A300" s="11">
        <v>287</v>
      </c>
      <c r="C300" s="23">
        <f t="shared" ca="1" si="178"/>
        <v>-0.70443796656489643</v>
      </c>
      <c r="D300" s="23">
        <f t="shared" ca="1" si="178"/>
        <v>-1.1874102626039778</v>
      </c>
      <c r="E300" s="23">
        <f t="shared" ca="1" si="178"/>
        <v>1.7124010721903724</v>
      </c>
      <c r="F300" s="23">
        <f t="shared" ca="1" si="178"/>
        <v>1.8008089122354132</v>
      </c>
      <c r="G300" s="23">
        <f t="shared" ca="1" si="178"/>
        <v>-0.91496917917635689</v>
      </c>
      <c r="H300" s="23">
        <f t="shared" ca="1" si="178"/>
        <v>0.77764716590098781</v>
      </c>
      <c r="I300" s="23">
        <f t="shared" ca="1" si="178"/>
        <v>-0.28926116643850125</v>
      </c>
      <c r="J300" s="23">
        <f t="shared" ca="1" si="178"/>
        <v>0.39169590312959685</v>
      </c>
      <c r="K300" s="23">
        <f t="shared" ca="1" si="178"/>
        <v>1.8405873290680508</v>
      </c>
      <c r="L300" s="23">
        <f t="shared" ca="1" si="178"/>
        <v>0.43407523708652967</v>
      </c>
      <c r="M300" s="23">
        <f t="shared" ca="1" si="178"/>
        <v>-0.64410955861111563</v>
      </c>
      <c r="N300" s="23">
        <f ca="1">SQRT(Inputs!$B$38)*C300+SQRT(1-Inputs!$B$38)*_xlfn.NORM.S.INV(RAND())</f>
        <v>-0.21997692014251646</v>
      </c>
      <c r="O300" s="23">
        <f ca="1">SQRT(Inputs!$B$38)*D300+SQRT(1-Inputs!$B$38)*_xlfn.NORM.S.INV(RAND())</f>
        <v>0.5985409656739209</v>
      </c>
      <c r="P300" s="23">
        <f ca="1">SQRT(Inputs!$B$38)*E300+SQRT(1-Inputs!$B$38)*_xlfn.NORM.S.INV(RAND())</f>
        <v>0.46854534162657441</v>
      </c>
      <c r="Q300" s="23">
        <f ca="1">SQRT(Inputs!$B$38)*F300+SQRT(1-Inputs!$B$38)*_xlfn.NORM.S.INV(RAND())</f>
        <v>0.72778456057851892</v>
      </c>
      <c r="R300" s="23">
        <f ca="1">SQRT(Inputs!$B$38)*G300+SQRT(1-Inputs!$B$38)*_xlfn.NORM.S.INV(RAND())</f>
        <v>-1.0335423631557532</v>
      </c>
      <c r="S300" s="23">
        <f ca="1">SQRT(Inputs!$B$38)*H300+SQRT(1-Inputs!$B$38)*_xlfn.NORM.S.INV(RAND())</f>
        <v>0.17869130248161386</v>
      </c>
      <c r="T300" s="23">
        <f ca="1">SQRT(Inputs!$B$38)*I300+SQRT(1-Inputs!$B$38)*_xlfn.NORM.S.INV(RAND())</f>
        <v>1.2817850115168306</v>
      </c>
      <c r="U300" s="23">
        <f ca="1">SQRT(Inputs!$B$38)*J300+SQRT(1-Inputs!$B$38)*_xlfn.NORM.S.INV(RAND())</f>
        <v>-0.31077669293296251</v>
      </c>
      <c r="V300" s="23">
        <f ca="1">SQRT(Inputs!$B$38)*K300+SQRT(1-Inputs!$B$38)*_xlfn.NORM.S.INV(RAND())</f>
        <v>0.20084661884170707</v>
      </c>
      <c r="W300" s="23">
        <f ca="1">SQRT(Inputs!$B$38)*L300+SQRT(1-Inputs!$B$38)*_xlfn.NORM.S.INV(RAND())</f>
        <v>6.6028049474813527E-2</v>
      </c>
      <c r="X300" s="23">
        <f ca="1">SQRT(Inputs!$B$38)*M300+SQRT(1-Inputs!$B$38)*_xlfn.NORM.S.INV(RAND())</f>
        <v>-0.17273496760592202</v>
      </c>
      <c r="Y300" s="23">
        <f ca="1">SQRT(Inputs!$B$38)*C300+SQRT(1-Inputs!$B$38)*_xlfn.NORM.S.INV(RAND())</f>
        <v>1.0266961818636218</v>
      </c>
      <c r="Z300" s="23">
        <f ca="1">SQRT(Inputs!$B$38)*D300+SQRT(1-Inputs!$B$38)*_xlfn.NORM.S.INV(RAND())</f>
        <v>-0.33509057013386107</v>
      </c>
      <c r="AA300" s="23">
        <f ca="1">SQRT(Inputs!$B$38)*E300+SQRT(1-Inputs!$B$38)*_xlfn.NORM.S.INV(RAND())</f>
        <v>-0.34035501436369853</v>
      </c>
      <c r="AB300" s="23">
        <f ca="1">SQRT(Inputs!$B$38)*F300+SQRT(1-Inputs!$B$38)*_xlfn.NORM.S.INV(RAND())</f>
        <v>0.1555453421677645</v>
      </c>
      <c r="AC300" s="23">
        <f ca="1">SQRT(Inputs!$B$38)*G300+SQRT(1-Inputs!$B$38)*_xlfn.NORM.S.INV(RAND())</f>
        <v>-1.5229907119709059</v>
      </c>
      <c r="AD300" s="23">
        <f ca="1">SQRT(Inputs!$B$38)*H300+SQRT(1-Inputs!$B$38)*_xlfn.NORM.S.INV(RAND())</f>
        <v>0.18911618064314639</v>
      </c>
      <c r="AE300" s="23">
        <f ca="1">SQRT(Inputs!$B$38)*I300+SQRT(1-Inputs!$B$38)*_xlfn.NORM.S.INV(RAND())</f>
        <v>0.2743885432921227</v>
      </c>
      <c r="AF300" s="23">
        <f ca="1">SQRT(Inputs!$B$38)*J300+SQRT(1-Inputs!$B$38)*_xlfn.NORM.S.INV(RAND())</f>
        <v>0.14355476660780797</v>
      </c>
      <c r="AG300" s="23">
        <f ca="1">SQRT(Inputs!$B$38)*K300+SQRT(1-Inputs!$B$38)*_xlfn.NORM.S.INV(RAND())</f>
        <v>0.6494642339180956</v>
      </c>
      <c r="AH300" s="23">
        <f ca="1">SQRT(Inputs!$B$38)*L300+SQRT(1-Inputs!$B$38)*_xlfn.NORM.S.INV(RAND())</f>
        <v>-1.6625314704041065</v>
      </c>
      <c r="AI300" s="23">
        <f ca="1">SQRT(Inputs!$B$38)*M300+SQRT(1-Inputs!$B$38)*_xlfn.NORM.S.INV(RAND())</f>
        <v>1.0646562860069153</v>
      </c>
      <c r="AJ300" s="23">
        <f ca="1">SQRT(Inputs!$B$38)*C300+SQRT(1-Inputs!$B$38)*_xlfn.NORM.S.INV(RAND())</f>
        <v>-1.0987421227956229</v>
      </c>
      <c r="AK300" s="23">
        <f ca="1">SQRT(Inputs!$B$38)*D300+SQRT(1-Inputs!$B$38)*_xlfn.NORM.S.INV(RAND())</f>
        <v>-0.98595173968421745</v>
      </c>
      <c r="AL300" s="23">
        <f ca="1">SQRT(Inputs!$B$38)*E300+SQRT(1-Inputs!$B$38)*_xlfn.NORM.S.INV(RAND())</f>
        <v>1.1875965017030039</v>
      </c>
      <c r="AM300" s="23">
        <f ca="1">SQRT(Inputs!$B$38)*F300+SQRT(1-Inputs!$B$38)*_xlfn.NORM.S.INV(RAND())</f>
        <v>0.63684972928703321</v>
      </c>
      <c r="AN300" s="23">
        <f ca="1">SQRT(Inputs!$B$38)*G300+SQRT(1-Inputs!$B$38)*_xlfn.NORM.S.INV(RAND())</f>
        <v>-1.0833563785124936</v>
      </c>
      <c r="AO300" s="23">
        <f ca="1">SQRT(Inputs!$B$38)*H300+SQRT(1-Inputs!$B$38)*_xlfn.NORM.S.INV(RAND())</f>
        <v>-0.24147740378528143</v>
      </c>
      <c r="AP300" s="23">
        <f ca="1">SQRT(Inputs!$B$38)*I300+SQRT(1-Inputs!$B$38)*_xlfn.NORM.S.INV(RAND())</f>
        <v>-0.19769501274812984</v>
      </c>
      <c r="AQ300" s="23">
        <f ca="1">SQRT(Inputs!$B$38)*J300+SQRT(1-Inputs!$B$38)*_xlfn.NORM.S.INV(RAND())</f>
        <v>-0.59112719369440658</v>
      </c>
      <c r="AR300" s="23">
        <f ca="1">SQRT(Inputs!$B$38)*K300+SQRT(1-Inputs!$B$38)*_xlfn.NORM.S.INV(RAND())</f>
        <v>0.59256864218651728</v>
      </c>
      <c r="AS300" s="23">
        <f ca="1">SQRT(Inputs!$B$38)*L300+SQRT(1-Inputs!$B$38)*_xlfn.NORM.S.INV(RAND())</f>
        <v>0.80707294978268762</v>
      </c>
      <c r="AT300" s="23">
        <f ca="1">SQRT(Inputs!$B$38)*M300+SQRT(1-Inputs!$B$38)*_xlfn.NORM.S.INV(RAND())</f>
        <v>-0.73014828233911011</v>
      </c>
      <c r="AU300" s="15">
        <f ca="1">Inputs!$B$6*EXP($B$8-0.5*C$5^2+C$5*N300)</f>
        <v>4788.6512551399228</v>
      </c>
      <c r="AV300" s="15">
        <f t="shared" ca="1" si="146"/>
        <v>6365.1408242116913</v>
      </c>
      <c r="AW300" s="15">
        <f t="shared" ca="1" si="147"/>
        <v>8267.4814350860997</v>
      </c>
      <c r="AX300" s="15">
        <f t="shared" ca="1" si="148"/>
        <v>11054.550202335102</v>
      </c>
      <c r="AY300" s="15">
        <f t="shared" ca="1" si="149"/>
        <v>11973.659716768878</v>
      </c>
      <c r="AZ300" s="15">
        <f t="shared" ca="1" si="150"/>
        <v>14935.120799647266</v>
      </c>
      <c r="BA300" s="15">
        <f t="shared" ca="1" si="151"/>
        <v>20900.687040534904</v>
      </c>
      <c r="BB300" s="15">
        <f t="shared" ca="1" si="152"/>
        <v>24804.337236108066</v>
      </c>
      <c r="BC300" s="15">
        <f t="shared" ca="1" si="153"/>
        <v>30973.726273839424</v>
      </c>
      <c r="BD300" s="15">
        <f t="shared" ca="1" si="154"/>
        <v>38180.807527373821</v>
      </c>
      <c r="BE300" s="15">
        <f t="shared" ca="1" si="155"/>
        <v>46055.375527588039</v>
      </c>
      <c r="BF300" s="15">
        <f ca="1">Inputs!$B$13*EXP($B$9-0.5*C$6^2+C$6*Y300)</f>
        <v>16953.157487876586</v>
      </c>
      <c r="BG300" s="15">
        <f t="shared" ca="1" si="156"/>
        <v>19449.173068386328</v>
      </c>
      <c r="BH300" s="15">
        <f t="shared" ca="1" si="157"/>
        <v>22459.023939697498</v>
      </c>
      <c r="BI300" s="15">
        <f t="shared" ca="1" si="158"/>
        <v>28159.394175016587</v>
      </c>
      <c r="BJ300" s="15">
        <f t="shared" ca="1" si="159"/>
        <v>27717.17934563274</v>
      </c>
      <c r="BK300" s="15">
        <f t="shared" ca="1" si="160"/>
        <v>34904.804615385037</v>
      </c>
      <c r="BL300" s="15">
        <f t="shared" ca="1" si="161"/>
        <v>44428.387517400413</v>
      </c>
      <c r="BM300" s="15">
        <f t="shared" ca="1" si="162"/>
        <v>55594.735461941207</v>
      </c>
      <c r="BN300" s="15">
        <f t="shared" ca="1" si="163"/>
        <v>73908.657628598841</v>
      </c>
      <c r="BO300" s="15">
        <f t="shared" ca="1" si="164"/>
        <v>74956.931578934891</v>
      </c>
      <c r="BP300" s="15">
        <f t="shared" ca="1" si="165"/>
        <v>104085.22576306686</v>
      </c>
      <c r="BQ300" s="15">
        <f ca="1">Inputs!$B$20*EXP($B$10-0.5*C$7^2+C$7*AJ300)</f>
        <v>2905.1022768651542</v>
      </c>
      <c r="BR300" s="15">
        <f t="shared" ca="1" si="166"/>
        <v>2882.1356098907177</v>
      </c>
      <c r="BS300" s="15">
        <f t="shared" ca="1" si="167"/>
        <v>5551.0106790181026</v>
      </c>
      <c r="BT300" s="15">
        <f t="shared" ca="1" si="168"/>
        <v>9045.317135802683</v>
      </c>
      <c r="BU300" s="15">
        <f t="shared" ca="1" si="169"/>
        <v>9645.0316941123401</v>
      </c>
      <c r="BV300" s="15">
        <f t="shared" ca="1" si="170"/>
        <v>12708.470684582129</v>
      </c>
      <c r="BW300" s="15">
        <f t="shared" ca="1" si="171"/>
        <v>17007.239469503216</v>
      </c>
      <c r="BX300" s="15">
        <f t="shared" ca="1" si="172"/>
        <v>21129.042313637568</v>
      </c>
      <c r="BY300" s="15">
        <f t="shared" ca="1" si="173"/>
        <v>33159.49210250951</v>
      </c>
      <c r="BZ300" s="15">
        <f t="shared" ca="1" si="174"/>
        <v>53968.952696837259</v>
      </c>
      <c r="CA300" s="15">
        <f t="shared" ca="1" si="175"/>
        <v>66585.195959278426</v>
      </c>
      <c r="CB300" s="15">
        <f ca="1">(AU300*DCF!C$10-DCF!C$5*MAX(AU300*DCF!C$10,0)-MAX(AU300-Inputs!$B$6,0)/Inputs!$B$10)*DCF!C$6</f>
        <v>1044.3120181480324</v>
      </c>
      <c r="CC300" s="15">
        <f ca="1">(AV300*DCF!D$10-DCF!D$5*MAX(AV300*DCF!D$10,0)-MAX(AV300-AU300,0)/Inputs!$B$10)*DCF!D$6</f>
        <v>1167.0742317329236</v>
      </c>
      <c r="CD300" s="15">
        <f ca="1">(AW300*DCF!E$10-DCF!E$5*MAX(AW300*DCF!E$10,0)-MAX(AW300-AV300,0)/Inputs!$B$10)*DCF!E$6</f>
        <v>1480.3439714488165</v>
      </c>
      <c r="CE300" s="15">
        <f ca="1">(AX300*DCF!F$10-DCF!F$5*MAX(AX300*DCF!F$10,0)-MAX(AX300-AW300,0)/Inputs!$B$10)*DCF!F$6</f>
        <v>1833.2707807927227</v>
      </c>
      <c r="CF300" s="15">
        <f ca="1">(AY300*DCF!G$10-DCF!G$5*MAX(AY300*DCF!G$10,0)-MAX(AY300-AX300,0)/Inputs!$B$10)*DCF!G$6</f>
        <v>2290.3823016721167</v>
      </c>
      <c r="CG300" s="15">
        <f ca="1">(AZ300*DCF!H$10-DCF!H$5*MAX(AZ300*DCF!H$10,0)-MAX(AZ300-AY300,0)/Inputs!$B$10)*DCF!H$6</f>
        <v>2373.803909468887</v>
      </c>
      <c r="CH300" s="15">
        <f ca="1">(BA300*DCF!I$10-DCF!I$5*MAX(BA300*DCF!I$10,0)-MAX(BA300-AZ300,0)/Inputs!$B$10)*DCF!I$6</f>
        <v>2839.231184867193</v>
      </c>
      <c r="CI300" s="15">
        <f ca="1">(BB300*DCF!J$10-DCF!J$5*MAX(BB300*DCF!J$10,0)-MAX(BB300-BA300,0)/Inputs!$B$10)*DCF!J$6</f>
        <v>3664.9479636765832</v>
      </c>
      <c r="CJ300" s="15">
        <f ca="1">(BC300*DCF!K$10-DCF!K$5*MAX(BC300*DCF!K$10,0)-MAX(BC300-BB300,0)/Inputs!$B$10)*DCF!K$6</f>
        <v>4122.6519392569026</v>
      </c>
      <c r="CK300" s="15">
        <f ca="1">(BD300*DCF!L$10-DCF!L$5*MAX(BD300*DCF!L$10,0)-MAX(BD300-BC300,0)/Inputs!$B$10)*DCF!L$6</f>
        <v>4826.3995212156806</v>
      </c>
      <c r="CL300" s="15">
        <f ca="1">(BE300*DCF!M$10-DCF!M$5*MAX(BE300*DCF!M$10,0)-MAX(BE300-BD300,0)/Inputs!$B$10)*DCF!M$6</f>
        <v>5558.3078826597193</v>
      </c>
      <c r="CM300" s="15">
        <f ca="1">(BF300*DCF!C$28-DCF!C$5*MAX(BF300*DCF!C$28,0)-MAX(BF300-Inputs!$B$13,0)/Inputs!$B$17)*DCF!C$6</f>
        <v>3888.5057665688141</v>
      </c>
      <c r="CN300" s="15">
        <f ca="1">(BG300*DCF!D$28-DCF!D$5*MAX(BG300*DCF!D$28,0)-MAX(BG300-BF300,0)/Inputs!$B$17)*DCF!D$6</f>
        <v>5195.7154759828745</v>
      </c>
      <c r="CO300" s="15">
        <f ca="1">(BH300*DCF!E$28-DCF!E$5*MAX(BH300*DCF!E$28,0)-MAX(BH300-BG300,0)/Inputs!$B$17)*DCF!E$6</f>
        <v>5767.5953182683988</v>
      </c>
      <c r="CP300" s="15">
        <f ca="1">(BI300*DCF!F$28-DCF!F$5*MAX(BI300*DCF!F$28,0)-MAX(BI300-BH300,0)/Inputs!$B$17)*DCF!F$6</f>
        <v>6606.6912732229675</v>
      </c>
      <c r="CQ300" s="15">
        <f ca="1">(BJ300*DCF!G$28-DCF!G$5*MAX(BJ300*DCF!G$28,0)-MAX(BJ300-BI300,0)/Inputs!$B$17)*DCF!G$6</f>
        <v>7191.4324708581462</v>
      </c>
      <c r="CR300" s="15">
        <f ca="1">(BK300*DCF!H$28-DCF!H$5*MAX(BK300*DCF!H$28,0)-MAX(BK300-BJ300,0)/Inputs!$B$17)*DCF!H$6</f>
        <v>7515.5880199740177</v>
      </c>
      <c r="CS300" s="15">
        <f ca="1">(BL300*DCF!I$28-DCF!I$5*MAX(BL300*DCF!I$28,0)-MAX(BL300-BK300,0)/Inputs!$B$17)*DCF!I$6</f>
        <v>9080.5441449915124</v>
      </c>
      <c r="CT300" s="15">
        <f ca="1">(BM300*DCF!J$28-DCF!J$5*MAX(BM300*DCF!J$28,0)-MAX(BM300-BL300,0)/Inputs!$B$17)*DCF!J$6</f>
        <v>10921.674762706964</v>
      </c>
      <c r="CU300" s="15">
        <f ca="1">(BN300*DCF!K$28-DCF!K$5*MAX(BN300*DCF!K$28,0)-MAX(BN300-BM300,0)/Inputs!$B$17)*DCF!K$6</f>
        <v>13365.057739546648</v>
      </c>
      <c r="CV300" s="15">
        <f ca="1">(BO300*DCF!L$28-DCF!L$5*MAX(BO300*DCF!L$28,0)-MAX(BO300-BN300,0)/Inputs!$B$17)*DCF!L$6</f>
        <v>14836.86724105031</v>
      </c>
      <c r="CW300" s="15">
        <f ca="1">(BP300*DCF!M$28-DCF!M$5*MAX(BP300*DCF!M$28,0)-MAX(BP300-BO300,0)/Inputs!$B$17)*DCF!M$6</f>
        <v>16538.970237694084</v>
      </c>
      <c r="CX300" s="15">
        <f ca="1">(BQ300*DCF!C$46-DCF!C$5*MAX(BQ300*DCF!C$46,0)-MAX(BQ300-Inputs!$B$20,0)/Inputs!$B$24)*DCF!C$6</f>
        <v>-670.92431336377695</v>
      </c>
      <c r="CY300" s="15">
        <f ca="1">(BR300*DCF!D$46-DCF!D$5*MAX(BR300*DCF!D$46,0)-MAX(BR300-BQ300,0)/Inputs!$B$24)*DCF!D$6</f>
        <v>-491.91333633708092</v>
      </c>
      <c r="CZ300" s="15">
        <f ca="1">(BS300*DCF!E$46-DCF!E$5*MAX(BS300*DCF!E$46,0)-MAX(BS300-BR300,0)/Inputs!$B$24)*DCF!E$6</f>
        <v>-1708.4137571100871</v>
      </c>
      <c r="DA300" s="15">
        <f ca="1">(BT300*DCF!F$46-DCF!F$5*MAX(BT300*DCF!F$46,0)-MAX(BT300-BS300,0)/Inputs!$B$24)*DCF!F$6</f>
        <v>-1931.1246270554459</v>
      </c>
      <c r="DB300" s="15">
        <f ca="1">(BU300*DCF!G$46-DCF!G$5*MAX(BU300*DCF!G$46,0)-MAX(BU300-BT300,0)/Inputs!$B$24)*DCF!G$6</f>
        <v>-526.17193843661653</v>
      </c>
      <c r="DC300" s="15">
        <f ca="1">(BV300*DCF!H$46-DCF!H$5*MAX(BV300*DCF!H$46,0)-MAX(BV300-BU300,0)/Inputs!$B$24)*DCF!H$6</f>
        <v>-951.94489628637552</v>
      </c>
      <c r="DD300" s="15">
        <f ca="1">(BW300*DCF!I$46-DCF!I$5*MAX(BW300*DCF!I$46,0)-MAX(BW300-BV300,0)/Inputs!$B$24)*DCF!I$6</f>
        <v>-841.22143086071742</v>
      </c>
      <c r="DE300" s="15">
        <f ca="1">(BX300*DCF!J$46-DCF!J$5*MAX(BX300*DCF!J$46,0)-MAX(BX300-BW300,0)/Inputs!$B$24)*DCF!J$6</f>
        <v>-206.72989444103953</v>
      </c>
      <c r="DF300" s="15">
        <f ca="1">(BY300*DCF!K$46-DCF!K$5*MAX(BY300*DCF!K$46,0)-MAX(BY300-BX300,0)/Inputs!$B$24)*DCF!K$6</f>
        <v>-1052.9589817861715</v>
      </c>
      <c r="DG300" s="15">
        <f ca="1">(BZ300*DCF!L$46-DCF!L$5*MAX(BZ300*DCF!L$46,0)-MAX(BZ300-BY300,0)/Inputs!$B$24)*DCF!L$6</f>
        <v>-978.62584295035765</v>
      </c>
      <c r="DH300" s="15">
        <f ca="1">(CA300*DCF!M$46-DCF!M$5*MAX(CA300*DCF!M$46,0)-MAX(CA300-BZ300,0)/Inputs!$B$24)*DCF!M$6</f>
        <v>2582.5141241423603</v>
      </c>
      <c r="DI300" s="15">
        <f ca="1">SUM(CB300:CL300)+BE300*DCF!M$10*(1+Inputs!$B$30)*(1-Inputs!$B$33)*(1-Inputs!$B$30/Inputs!$B$31)/(Inputs!$B$29-Inputs!$B$30)*DCF!M$6</f>
        <v>159373.44481750979</v>
      </c>
      <c r="DJ300" s="15">
        <f ca="1">SUM(CM300:CW300)+BP300*DCF!M$28*(1+Inputs!$B$30)*(1-Inputs!$B$33)*(1-Inputs!$B$30/Inputs!$B$31)/(Inputs!$B$29-Inputs!$B$30)*DCF!M$6</f>
        <v>487136.05536184565</v>
      </c>
      <c r="DK300" s="15">
        <f ca="1">SUM(CX300:DH300)+CA300*DCF!M$46*(1+Inputs!$B$30)*(1-Inputs!$B$33)*(1-Inputs!$B$30/Inputs!$B$31)/(Inputs!$B$29-Inputs!$B$30)*DCF!M$6</f>
        <v>96171.085579256353</v>
      </c>
      <c r="DM300" s="15">
        <f ca="1">DI300+DJ300+DK300+Inputs!$B$34+Inputs!$B$36-Inputs!$B$35</f>
        <v>819531.58575861179</v>
      </c>
    </row>
    <row r="301" spans="1:117" x14ac:dyDescent="0.75">
      <c r="A301" s="11">
        <v>288</v>
      </c>
      <c r="C301" s="23">
        <f t="shared" ca="1" si="178"/>
        <v>-0.46563668903824962</v>
      </c>
      <c r="D301" s="23">
        <f t="shared" ca="1" si="178"/>
        <v>1.7710685340526726</v>
      </c>
      <c r="E301" s="23">
        <f t="shared" ca="1" si="178"/>
        <v>-0.88332336009856116</v>
      </c>
      <c r="F301" s="23">
        <f t="shared" ca="1" si="178"/>
        <v>0.16596756700751483</v>
      </c>
      <c r="G301" s="23">
        <f t="shared" ca="1" si="178"/>
        <v>-1.184013841335031</v>
      </c>
      <c r="H301" s="23">
        <f t="shared" ca="1" si="178"/>
        <v>2.1206433571653029</v>
      </c>
      <c r="I301" s="23">
        <f t="shared" ca="1" si="178"/>
        <v>-0.74382780513590419</v>
      </c>
      <c r="J301" s="23">
        <f t="shared" ca="1" si="178"/>
        <v>1.2519108660772353</v>
      </c>
      <c r="K301" s="23">
        <f t="shared" ca="1" si="178"/>
        <v>-0.1659059718680489</v>
      </c>
      <c r="L301" s="23">
        <f t="shared" ca="1" si="178"/>
        <v>2.7357990513359907</v>
      </c>
      <c r="M301" s="23">
        <f t="shared" ca="1" si="178"/>
        <v>0.66045996342839197</v>
      </c>
      <c r="N301" s="23">
        <f ca="1">SQRT(Inputs!$B$38)*C301+SQRT(1-Inputs!$B$38)*_xlfn.NORM.S.INV(RAND())</f>
        <v>-0.84902950263899957</v>
      </c>
      <c r="O301" s="23">
        <f ca="1">SQRT(Inputs!$B$38)*D301+SQRT(1-Inputs!$B$38)*_xlfn.NORM.S.INV(RAND())</f>
        <v>1.4744865120834083</v>
      </c>
      <c r="P301" s="23">
        <f ca="1">SQRT(Inputs!$B$38)*E301+SQRT(1-Inputs!$B$38)*_xlfn.NORM.S.INV(RAND())</f>
        <v>-1.482057033343321</v>
      </c>
      <c r="Q301" s="23">
        <f ca="1">SQRT(Inputs!$B$38)*F301+SQRT(1-Inputs!$B$38)*_xlfn.NORM.S.INV(RAND())</f>
        <v>0.39118266229949117</v>
      </c>
      <c r="R301" s="23">
        <f ca="1">SQRT(Inputs!$B$38)*G301+SQRT(1-Inputs!$B$38)*_xlfn.NORM.S.INV(RAND())</f>
        <v>-0.55954563429631343</v>
      </c>
      <c r="S301" s="23">
        <f ca="1">SQRT(Inputs!$B$38)*H301+SQRT(1-Inputs!$B$38)*_xlfn.NORM.S.INV(RAND())</f>
        <v>-0.26677880850474645</v>
      </c>
      <c r="T301" s="23">
        <f ca="1">SQRT(Inputs!$B$38)*I301+SQRT(1-Inputs!$B$38)*_xlfn.NORM.S.INV(RAND())</f>
        <v>-6.0465912239583419E-3</v>
      </c>
      <c r="U301" s="23">
        <f ca="1">SQRT(Inputs!$B$38)*J301+SQRT(1-Inputs!$B$38)*_xlfn.NORM.S.INV(RAND())</f>
        <v>1.6027568353673811</v>
      </c>
      <c r="V301" s="23">
        <f ca="1">SQRT(Inputs!$B$38)*K301+SQRT(1-Inputs!$B$38)*_xlfn.NORM.S.INV(RAND())</f>
        <v>0.1822041079367131</v>
      </c>
      <c r="W301" s="23">
        <f ca="1">SQRT(Inputs!$B$38)*L301+SQRT(1-Inputs!$B$38)*_xlfn.NORM.S.INV(RAND())</f>
        <v>0.54964608372655488</v>
      </c>
      <c r="X301" s="23">
        <f ca="1">SQRT(Inputs!$B$38)*M301+SQRT(1-Inputs!$B$38)*_xlfn.NORM.S.INV(RAND())</f>
        <v>-0.14120247481273285</v>
      </c>
      <c r="Y301" s="23">
        <f ca="1">SQRT(Inputs!$B$38)*C301+SQRT(1-Inputs!$B$38)*_xlfn.NORM.S.INV(RAND())</f>
        <v>-0.50929024136466028</v>
      </c>
      <c r="Z301" s="23">
        <f ca="1">SQRT(Inputs!$B$38)*D301+SQRT(1-Inputs!$B$38)*_xlfn.NORM.S.INV(RAND())</f>
        <v>1.4801746708032204</v>
      </c>
      <c r="AA301" s="23">
        <f ca="1">SQRT(Inputs!$B$38)*E301+SQRT(1-Inputs!$B$38)*_xlfn.NORM.S.INV(RAND())</f>
        <v>0.36409019943241633</v>
      </c>
      <c r="AB301" s="23">
        <f ca="1">SQRT(Inputs!$B$38)*F301+SQRT(1-Inputs!$B$38)*_xlfn.NORM.S.INV(RAND())</f>
        <v>-0.28550162779260579</v>
      </c>
      <c r="AC301" s="23">
        <f ca="1">SQRT(Inputs!$B$38)*G301+SQRT(1-Inputs!$B$38)*_xlfn.NORM.S.INV(RAND())</f>
        <v>-1.5449439640055838</v>
      </c>
      <c r="AD301" s="23">
        <f ca="1">SQRT(Inputs!$B$38)*H301+SQRT(1-Inputs!$B$38)*_xlfn.NORM.S.INV(RAND())</f>
        <v>2.1532929935587353</v>
      </c>
      <c r="AE301" s="23">
        <f ca="1">SQRT(Inputs!$B$38)*I301+SQRT(1-Inputs!$B$38)*_xlfn.NORM.S.INV(RAND())</f>
        <v>0.33800888471493634</v>
      </c>
      <c r="AF301" s="23">
        <f ca="1">SQRT(Inputs!$B$38)*J301+SQRT(1-Inputs!$B$38)*_xlfn.NORM.S.INV(RAND())</f>
        <v>2.5838004560290702</v>
      </c>
      <c r="AG301" s="23">
        <f ca="1">SQRT(Inputs!$B$38)*K301+SQRT(1-Inputs!$B$38)*_xlfn.NORM.S.INV(RAND())</f>
        <v>-0.22767943975447114</v>
      </c>
      <c r="AH301" s="23">
        <f ca="1">SQRT(Inputs!$B$38)*L301+SQRT(1-Inputs!$B$38)*_xlfn.NORM.S.INV(RAND())</f>
        <v>2.1178046756471072</v>
      </c>
      <c r="AI301" s="23">
        <f ca="1">SQRT(Inputs!$B$38)*M301+SQRT(1-Inputs!$B$38)*_xlfn.NORM.S.INV(RAND())</f>
        <v>1.1013063349083876</v>
      </c>
      <c r="AJ301" s="23">
        <f ca="1">SQRT(Inputs!$B$38)*C301+SQRT(1-Inputs!$B$38)*_xlfn.NORM.S.INV(RAND())</f>
        <v>0.28759979266778407</v>
      </c>
      <c r="AK301" s="23">
        <f ca="1">SQRT(Inputs!$B$38)*D301+SQRT(1-Inputs!$B$38)*_xlfn.NORM.S.INV(RAND())</f>
        <v>0.81983190623983226</v>
      </c>
      <c r="AL301" s="23">
        <f ca="1">SQRT(Inputs!$B$38)*E301+SQRT(1-Inputs!$B$38)*_xlfn.NORM.S.INV(RAND())</f>
        <v>0.81622087423823952</v>
      </c>
      <c r="AM301" s="23">
        <f ca="1">SQRT(Inputs!$B$38)*F301+SQRT(1-Inputs!$B$38)*_xlfn.NORM.S.INV(RAND())</f>
        <v>-0.38517734404340276</v>
      </c>
      <c r="AN301" s="23">
        <f ca="1">SQRT(Inputs!$B$38)*G301+SQRT(1-Inputs!$B$38)*_xlfn.NORM.S.INV(RAND())</f>
        <v>0.39573276797034229</v>
      </c>
      <c r="AO301" s="23">
        <f ca="1">SQRT(Inputs!$B$38)*H301+SQRT(1-Inputs!$B$38)*_xlfn.NORM.S.INV(RAND())</f>
        <v>1.3866944458092578</v>
      </c>
      <c r="AP301" s="23">
        <f ca="1">SQRT(Inputs!$B$38)*I301+SQRT(1-Inputs!$B$38)*_xlfn.NORM.S.INV(RAND())</f>
        <v>-0.25783239042677497</v>
      </c>
      <c r="AQ301" s="23">
        <f ca="1">SQRT(Inputs!$B$38)*J301+SQRT(1-Inputs!$B$38)*_xlfn.NORM.S.INV(RAND())</f>
        <v>0.26182444693224266</v>
      </c>
      <c r="AR301" s="23">
        <f ca="1">SQRT(Inputs!$B$38)*K301+SQRT(1-Inputs!$B$38)*_xlfn.NORM.S.INV(RAND())</f>
        <v>0.12981748345233413</v>
      </c>
      <c r="AS301" s="23">
        <f ca="1">SQRT(Inputs!$B$38)*L301+SQRT(1-Inputs!$B$38)*_xlfn.NORM.S.INV(RAND())</f>
        <v>0.73573664636448888</v>
      </c>
      <c r="AT301" s="23">
        <f ca="1">SQRT(Inputs!$B$38)*M301+SQRT(1-Inputs!$B$38)*_xlfn.NORM.S.INV(RAND())</f>
        <v>-0.82013727270493919</v>
      </c>
      <c r="AU301" s="15">
        <f ca="1">Inputs!$B$6*EXP($B$8-0.5*C$5^2+C$5*N301)</f>
        <v>4325.0431645928475</v>
      </c>
      <c r="AV301" s="15">
        <f t="shared" ca="1" si="146"/>
        <v>6539.1141818537481</v>
      </c>
      <c r="AW301" s="15">
        <f t="shared" ca="1" si="147"/>
        <v>6528.6210914401136</v>
      </c>
      <c r="AX301" s="15">
        <f t="shared" ca="1" si="148"/>
        <v>8370.0119449026206</v>
      </c>
      <c r="AY301" s="15">
        <f t="shared" ca="1" si="149"/>
        <v>9581.934497662729</v>
      </c>
      <c r="AZ301" s="15">
        <f t="shared" ca="1" si="150"/>
        <v>11379.698313220042</v>
      </c>
      <c r="BA301" s="15">
        <f t="shared" ca="1" si="151"/>
        <v>13917.031038926916</v>
      </c>
      <c r="BB301" s="15">
        <f t="shared" ca="1" si="152"/>
        <v>20006.677601031075</v>
      </c>
      <c r="BC301" s="15">
        <f t="shared" ca="1" si="153"/>
        <v>24937.864660220039</v>
      </c>
      <c r="BD301" s="15">
        <f t="shared" ca="1" si="154"/>
        <v>32162.960057193333</v>
      </c>
      <c r="BE301" s="15">
        <f t="shared" ca="1" si="155"/>
        <v>38907.965206283778</v>
      </c>
      <c r="BF301" s="15">
        <f ca="1">Inputs!$B$13*EXP($B$9-0.5*C$6^2+C$6*Y301)</f>
        <v>12502.746474139069</v>
      </c>
      <c r="BG301" s="15">
        <f t="shared" ca="1" si="156"/>
        <v>19902.440416989175</v>
      </c>
      <c r="BH301" s="15">
        <f t="shared" ca="1" si="157"/>
        <v>25830.80429143642</v>
      </c>
      <c r="BI301" s="15">
        <f t="shared" ca="1" si="158"/>
        <v>30261.326763868943</v>
      </c>
      <c r="BJ301" s="15">
        <f t="shared" ca="1" si="159"/>
        <v>29691.995158623304</v>
      </c>
      <c r="BK301" s="15">
        <f t="shared" ca="1" si="160"/>
        <v>48855.115123198848</v>
      </c>
      <c r="BL301" s="15">
        <f t="shared" ca="1" si="161"/>
        <v>62699.776545614688</v>
      </c>
      <c r="BM301" s="15">
        <f t="shared" ca="1" si="162"/>
        <v>106241.37126040908</v>
      </c>
      <c r="BN301" s="15">
        <f t="shared" ca="1" si="163"/>
        <v>127146.73130384854</v>
      </c>
      <c r="BO301" s="15">
        <f t="shared" ca="1" si="164"/>
        <v>200107.08953036857</v>
      </c>
      <c r="BP301" s="15">
        <f t="shared" ca="1" si="165"/>
        <v>279024.98444471241</v>
      </c>
      <c r="BQ301" s="15">
        <f ca="1">Inputs!$B$20*EXP($B$10-0.5*C$7^2+C$7*AJ301)</f>
        <v>4750.1684202079632</v>
      </c>
      <c r="BR301" s="15">
        <f t="shared" ca="1" si="166"/>
        <v>8362.2189711983337</v>
      </c>
      <c r="BS301" s="15">
        <f t="shared" ca="1" si="167"/>
        <v>14476.289779842795</v>
      </c>
      <c r="BT301" s="15">
        <f t="shared" ca="1" si="168"/>
        <v>18041.391316565372</v>
      </c>
      <c r="BU301" s="15">
        <f t="shared" ca="1" si="169"/>
        <v>27515.772396705466</v>
      </c>
      <c r="BV301" s="15">
        <f t="shared" ca="1" si="170"/>
        <v>52321.635458368328</v>
      </c>
      <c r="BW301" s="15">
        <f t="shared" ca="1" si="171"/>
        <v>69134.389583962155</v>
      </c>
      <c r="BX301" s="15">
        <f t="shared" ca="1" si="172"/>
        <v>101906.57127469996</v>
      </c>
      <c r="BY301" s="15">
        <f t="shared" ca="1" si="173"/>
        <v>146379.2995956004</v>
      </c>
      <c r="BZ301" s="15">
        <f t="shared" ca="1" si="174"/>
        <v>235136.70953151351</v>
      </c>
      <c r="CA301" s="15">
        <f t="shared" ca="1" si="175"/>
        <v>285502.07922750601</v>
      </c>
      <c r="CB301" s="15">
        <f ca="1">(AU301*DCF!C$10-DCF!C$5*MAX(AU301*DCF!C$10,0)-MAX(AU301-Inputs!$B$6,0)/Inputs!$B$10)*DCF!C$6</f>
        <v>1047.6176264675207</v>
      </c>
      <c r="CC301" s="15">
        <f ca="1">(AV301*DCF!D$10-DCF!D$5*MAX(AV301*DCF!D$10,0)-MAX(AV301-AU301,0)/Inputs!$B$10)*DCF!D$6</f>
        <v>1054.0215095783526</v>
      </c>
      <c r="CD301" s="15">
        <f ca="1">(AW301*DCF!E$10-DCF!E$5*MAX(AW301*DCF!E$10,0)-MAX(AW301-AV301,0)/Inputs!$B$10)*DCF!E$6</f>
        <v>1507.3546831125493</v>
      </c>
      <c r="CE301" s="15">
        <f ca="1">(AX301*DCF!F$10-DCF!F$5*MAX(AX301*DCF!F$10,0)-MAX(AX301-AW301,0)/Inputs!$B$10)*DCF!F$6</f>
        <v>1444.0124852525319</v>
      </c>
      <c r="CF301" s="15">
        <f ca="1">(AY301*DCF!G$10-DCF!G$5*MAX(AY301*DCF!G$10,0)-MAX(AY301-AX301,0)/Inputs!$B$10)*DCF!G$6</f>
        <v>1741.3078737361004</v>
      </c>
      <c r="CG301" s="15">
        <f ca="1">(AZ301*DCF!H$10-DCF!H$5*MAX(AZ301*DCF!H$10,0)-MAX(AZ301-AY301,0)/Inputs!$B$10)*DCF!H$6</f>
        <v>1890.1513953335982</v>
      </c>
      <c r="CH301" s="15">
        <f ca="1">(BA301*DCF!I$10-DCF!I$5*MAX(BA301*DCF!I$10,0)-MAX(BA301-AZ301,0)/Inputs!$B$10)*DCF!I$6</f>
        <v>2125.9224088532355</v>
      </c>
      <c r="CI301" s="15">
        <f ca="1">(BB301*DCF!J$10-DCF!J$5*MAX(BB301*DCF!J$10,0)-MAX(BB301-BA301,0)/Inputs!$B$10)*DCF!J$6</f>
        <v>2510.4067111517397</v>
      </c>
      <c r="CJ301" s="15">
        <f ca="1">(BC301*DCF!K$10-DCF!K$5*MAX(BC301*DCF!K$10,0)-MAX(BC301-BB301,0)/Inputs!$B$10)*DCF!K$6</f>
        <v>3324.3045840579689</v>
      </c>
      <c r="CK301" s="15">
        <f ca="1">(BD301*DCF!L$10-DCF!L$5*MAX(BD301*DCF!L$10,0)-MAX(BD301-BC301,0)/Inputs!$B$10)*DCF!L$6</f>
        <v>3916.4641671000772</v>
      </c>
      <c r="CL301" s="15">
        <f ca="1">(BE301*DCF!M$10-DCF!M$5*MAX(BE301*DCF!M$10,0)-MAX(BE301-BD301,0)/Inputs!$B$10)*DCF!M$6</f>
        <v>4684.6541932268619</v>
      </c>
      <c r="CM301" s="15">
        <f ca="1">(BF301*DCF!C$28-DCF!C$5*MAX(BF301*DCF!C$28,0)-MAX(BF301-Inputs!$B$13,0)/Inputs!$B$17)*DCF!C$6</f>
        <v>3558.0780597484577</v>
      </c>
      <c r="CN301" s="15">
        <f ca="1">(BG301*DCF!D$28-DCF!D$5*MAX(BG301*DCF!D$28,0)-MAX(BG301-BF301,0)/Inputs!$B$17)*DCF!D$6</f>
        <v>4283.0337377262922</v>
      </c>
      <c r="CO301" s="15">
        <f ca="1">(BH301*DCF!E$28-DCF!E$5*MAX(BH301*DCF!E$28,0)-MAX(BH301-BG301,0)/Inputs!$B$17)*DCF!E$6</f>
        <v>6147.3448130749548</v>
      </c>
      <c r="CP301" s="15">
        <f ca="1">(BI301*DCF!F$28-DCF!F$5*MAX(BI301*DCF!F$28,0)-MAX(BI301-BH301,0)/Inputs!$B$17)*DCF!F$6</f>
        <v>7408.5064610876198</v>
      </c>
      <c r="CQ301" s="15">
        <f ca="1">(BJ301*DCF!G$28-DCF!G$5*MAX(BJ301*DCF!G$28,0)-MAX(BJ301-BI301,0)/Inputs!$B$17)*DCF!G$6</f>
        <v>7703.8134164229459</v>
      </c>
      <c r="CR301" s="15">
        <f ca="1">(BK301*DCF!H$28-DCF!H$5*MAX(BK301*DCF!H$28,0)-MAX(BK301-BJ301,0)/Inputs!$B$17)*DCF!H$6</f>
        <v>9104.9979178688427</v>
      </c>
      <c r="CS301" s="15">
        <f ca="1">(BL301*DCF!I$28-DCF!I$5*MAX(BL301*DCF!I$28,0)-MAX(BL301-BK301,0)/Inputs!$B$17)*DCF!I$6</f>
        <v>12756.909527008163</v>
      </c>
      <c r="CT301" s="15">
        <f ca="1">(BM301*DCF!J$28-DCF!J$5*MAX(BM301*DCF!J$28,0)-MAX(BM301-BL301,0)/Inputs!$B$17)*DCF!J$6</f>
        <v>17927.385794798247</v>
      </c>
      <c r="CU301" s="15">
        <f ca="1">(BN301*DCF!K$28-DCF!K$5*MAX(BN301*DCF!K$28,0)-MAX(BN301-BM301,0)/Inputs!$B$17)*DCF!K$6</f>
        <v>24290.629634737776</v>
      </c>
      <c r="CV301" s="15">
        <f ca="1">(BO301*DCF!L$28-DCF!L$5*MAX(BO301*DCF!L$28,0)-MAX(BO301-BN301,0)/Inputs!$B$17)*DCF!L$6</f>
        <v>31669.978390145021</v>
      </c>
      <c r="CW301" s="15">
        <f ca="1">(BP301*DCF!M$28-DCF!M$5*MAX(BP301*DCF!M$28,0)-MAX(BP301-BO301,0)/Inputs!$B$17)*DCF!M$6</f>
        <v>44249.57474738473</v>
      </c>
      <c r="CX301" s="15">
        <f ca="1">(BQ301*DCF!C$46-DCF!C$5*MAX(BQ301*DCF!C$46,0)-MAX(BQ301-Inputs!$B$20,0)/Inputs!$B$24)*DCF!C$6</f>
        <v>-1812.5878200055172</v>
      </c>
      <c r="CY301" s="15">
        <f ca="1">(BR301*DCF!D$46-DCF!D$5*MAX(BR301*DCF!D$46,0)-MAX(BR301-BQ301,0)/Inputs!$B$24)*DCF!D$6</f>
        <v>-2968.4677562821089</v>
      </c>
      <c r="CZ301" s="15">
        <f ca="1">(BS301*DCF!E$46-DCF!E$5*MAX(BS301*DCF!E$46,0)-MAX(BS301-BR301,0)/Inputs!$B$24)*DCF!E$6</f>
        <v>-4121.8448666385011</v>
      </c>
      <c r="DA301" s="15">
        <f ca="1">(BT301*DCF!F$46-DCF!F$5*MAX(BT301*DCF!F$46,0)-MAX(BT301-BS301,0)/Inputs!$B$24)*DCF!F$6</f>
        <v>-2612.0543530269583</v>
      </c>
      <c r="DB301" s="15">
        <f ca="1">(BU301*DCF!G$46-DCF!G$5*MAX(BU301*DCF!G$46,0)-MAX(BU301-BT301,0)/Inputs!$B$24)*DCF!G$6</f>
        <v>-4112.5708233425039</v>
      </c>
      <c r="DC301" s="15">
        <f ca="1">(BV301*DCF!H$46-DCF!H$5*MAX(BV301*DCF!H$46,0)-MAX(BV301-BU301,0)/Inputs!$B$24)*DCF!H$6</f>
        <v>-7708.2699583670919</v>
      </c>
      <c r="DD301" s="15">
        <f ca="1">(BW301*DCF!I$46-DCF!I$5*MAX(BW301*DCF!I$46,0)-MAX(BW301-BV301,0)/Inputs!$B$24)*DCF!I$6</f>
        <v>-3229.605776910581</v>
      </c>
      <c r="DE301" s="15">
        <f ca="1">(BX301*DCF!J$46-DCF!J$5*MAX(BX301*DCF!J$46,0)-MAX(BX301-BW301,0)/Inputs!$B$24)*DCF!J$6</f>
        <v>-4415.9483859636421</v>
      </c>
      <c r="DF301" s="15">
        <f ca="1">(BY301*DCF!K$46-DCF!K$5*MAX(BY301*DCF!K$46,0)-MAX(BY301-BX301,0)/Inputs!$B$24)*DCF!K$6</f>
        <v>-2532.9601392692703</v>
      </c>
      <c r="DG301" s="15">
        <f ca="1">(BZ301*DCF!L$46-DCF!L$5*MAX(BZ301*DCF!L$46,0)-MAX(BZ301-BY301,0)/Inputs!$B$24)*DCF!L$6</f>
        <v>-3832.182928424214</v>
      </c>
      <c r="DH301" s="15">
        <f ca="1">(CA301*DCF!M$46-DCF!M$5*MAX(CA301*DCF!M$46,0)-MAX(CA301-BZ301,0)/Inputs!$B$24)*DCF!M$6</f>
        <v>11853.049535448186</v>
      </c>
      <c r="DI301" s="15">
        <f ca="1">SUM(CB301:CL301)+BE301*DCF!M$10*(1+Inputs!$B$30)*(1-Inputs!$B$33)*(1-Inputs!$B$30/Inputs!$B$31)/(Inputs!$B$29-Inputs!$B$30)*DCF!M$6</f>
        <v>133527.59931153414</v>
      </c>
      <c r="DJ301" s="15">
        <f ca="1">SUM(CM301:CW301)+BP301*DCF!M$28*(1+Inputs!$B$30)*(1-Inputs!$B$33)*(1-Inputs!$B$30/Inputs!$B$31)/(Inputs!$B$29-Inputs!$B$30)*DCF!M$6</f>
        <v>1204473.8810774374</v>
      </c>
      <c r="DK301" s="15">
        <f ca="1">SUM(CX301:DH301)+CA301*DCF!M$46*(1+Inputs!$B$30)*(1-Inputs!$B$33)*(1-Inputs!$B$30/Inputs!$B$31)/(Inputs!$B$29-Inputs!$B$30)*DCF!M$6</f>
        <v>415926.59109627455</v>
      </c>
      <c r="DM301" s="15">
        <f ca="1">DI301+DJ301+DK301+Inputs!$B$34+Inputs!$B$36-Inputs!$B$35</f>
        <v>1830779.0714852461</v>
      </c>
    </row>
    <row r="302" spans="1:117" x14ac:dyDescent="0.75">
      <c r="A302" s="11">
        <v>289</v>
      </c>
      <c r="C302" s="23">
        <f t="shared" ca="1" si="178"/>
        <v>-0.39722010043638184</v>
      </c>
      <c r="D302" s="23">
        <f t="shared" ca="1" si="178"/>
        <v>0.83373309321164579</v>
      </c>
      <c r="E302" s="23">
        <f t="shared" ca="1" si="178"/>
        <v>0.76186309613512126</v>
      </c>
      <c r="F302" s="23">
        <f t="shared" ca="1" si="178"/>
        <v>-1.1031723796894903</v>
      </c>
      <c r="G302" s="23">
        <f t="shared" ca="1" si="178"/>
        <v>0.80764732463530542</v>
      </c>
      <c r="H302" s="23">
        <f t="shared" ca="1" si="178"/>
        <v>-1.7105246332461035</v>
      </c>
      <c r="I302" s="23">
        <f t="shared" ca="1" si="178"/>
        <v>1.5472844050264682</v>
      </c>
      <c r="J302" s="23">
        <f t="shared" ca="1" si="178"/>
        <v>-0.46528656452620909</v>
      </c>
      <c r="K302" s="23">
        <f t="shared" ca="1" si="178"/>
        <v>-7.7529594032320043E-2</v>
      </c>
      <c r="L302" s="23">
        <f t="shared" ca="1" si="178"/>
        <v>1.5903424607645884</v>
      </c>
      <c r="M302" s="23">
        <f t="shared" ca="1" si="178"/>
        <v>-0.93298194581188088</v>
      </c>
      <c r="N302" s="23">
        <f ca="1">SQRT(Inputs!$B$38)*C302+SQRT(1-Inputs!$B$38)*_xlfn.NORM.S.INV(RAND())</f>
        <v>-0.19726145504625966</v>
      </c>
      <c r="O302" s="23">
        <f ca="1">SQRT(Inputs!$B$38)*D302+SQRT(1-Inputs!$B$38)*_xlfn.NORM.S.INV(RAND())</f>
        <v>-0.45471509098476776</v>
      </c>
      <c r="P302" s="23">
        <f ca="1">SQRT(Inputs!$B$38)*E302+SQRT(1-Inputs!$B$38)*_xlfn.NORM.S.INV(RAND())</f>
        <v>0.5653102568598436</v>
      </c>
      <c r="Q302" s="23">
        <f ca="1">SQRT(Inputs!$B$38)*F302+SQRT(1-Inputs!$B$38)*_xlfn.NORM.S.INV(RAND())</f>
        <v>-1.5059408751751624</v>
      </c>
      <c r="R302" s="23">
        <f ca="1">SQRT(Inputs!$B$38)*G302+SQRT(1-Inputs!$B$38)*_xlfn.NORM.S.INV(RAND())</f>
        <v>-0.14598902565311933</v>
      </c>
      <c r="S302" s="23">
        <f ca="1">SQRT(Inputs!$B$38)*H302+SQRT(1-Inputs!$B$38)*_xlfn.NORM.S.INV(RAND())</f>
        <v>-1.4452577126938986</v>
      </c>
      <c r="T302" s="23">
        <f ca="1">SQRT(Inputs!$B$38)*I302+SQRT(1-Inputs!$B$38)*_xlfn.NORM.S.INV(RAND())</f>
        <v>0.7668990112335059</v>
      </c>
      <c r="U302" s="23">
        <f ca="1">SQRT(Inputs!$B$38)*J302+SQRT(1-Inputs!$B$38)*_xlfn.NORM.S.INV(RAND())</f>
        <v>-0.43841440730600578</v>
      </c>
      <c r="V302" s="23">
        <f ca="1">SQRT(Inputs!$B$38)*K302+SQRT(1-Inputs!$B$38)*_xlfn.NORM.S.INV(RAND())</f>
        <v>0.24629611313923724</v>
      </c>
      <c r="W302" s="23">
        <f ca="1">SQRT(Inputs!$B$38)*L302+SQRT(1-Inputs!$B$38)*_xlfn.NORM.S.INV(RAND())</f>
        <v>0.60944254375558604</v>
      </c>
      <c r="X302" s="23">
        <f ca="1">SQRT(Inputs!$B$38)*M302+SQRT(1-Inputs!$B$38)*_xlfn.NORM.S.INV(RAND())</f>
        <v>-1.2555147942663076</v>
      </c>
      <c r="Y302" s="23">
        <f ca="1">SQRT(Inputs!$B$38)*C302+SQRT(1-Inputs!$B$38)*_xlfn.NORM.S.INV(RAND())</f>
        <v>-1.3121903140679669</v>
      </c>
      <c r="Z302" s="23">
        <f ca="1">SQRT(Inputs!$B$38)*D302+SQRT(1-Inputs!$B$38)*_xlfn.NORM.S.INV(RAND())</f>
        <v>-0.71402373244828787</v>
      </c>
      <c r="AA302" s="23">
        <f ca="1">SQRT(Inputs!$B$38)*E302+SQRT(1-Inputs!$B$38)*_xlfn.NORM.S.INV(RAND())</f>
        <v>0.67172382283947141</v>
      </c>
      <c r="AB302" s="23">
        <f ca="1">SQRT(Inputs!$B$38)*F302+SQRT(1-Inputs!$B$38)*_xlfn.NORM.S.INV(RAND())</f>
        <v>1.0062873266482584</v>
      </c>
      <c r="AC302" s="23">
        <f ca="1">SQRT(Inputs!$B$38)*G302+SQRT(1-Inputs!$B$38)*_xlfn.NORM.S.INV(RAND())</f>
        <v>0.19171130126233549</v>
      </c>
      <c r="AD302" s="23">
        <f ca="1">SQRT(Inputs!$B$38)*H302+SQRT(1-Inputs!$B$38)*_xlfn.NORM.S.INV(RAND())</f>
        <v>-0.22867935080294988</v>
      </c>
      <c r="AE302" s="23">
        <f ca="1">SQRT(Inputs!$B$38)*I302+SQRT(1-Inputs!$B$38)*_xlfn.NORM.S.INV(RAND())</f>
        <v>1.2913646362700157</v>
      </c>
      <c r="AF302" s="23">
        <f ca="1">SQRT(Inputs!$B$38)*J302+SQRT(1-Inputs!$B$38)*_xlfn.NORM.S.INV(RAND())</f>
        <v>-0.6919656693347459</v>
      </c>
      <c r="AG302" s="23">
        <f ca="1">SQRT(Inputs!$B$38)*K302+SQRT(1-Inputs!$B$38)*_xlfn.NORM.S.INV(RAND())</f>
        <v>2.3887859370889335</v>
      </c>
      <c r="AH302" s="23">
        <f ca="1">SQRT(Inputs!$B$38)*L302+SQRT(1-Inputs!$B$38)*_xlfn.NORM.S.INV(RAND())</f>
        <v>1.4842240805735383</v>
      </c>
      <c r="AI302" s="23">
        <f ca="1">SQRT(Inputs!$B$38)*M302+SQRT(1-Inputs!$B$38)*_xlfn.NORM.S.INV(RAND())</f>
        <v>-1.1620696752922974</v>
      </c>
      <c r="AJ302" s="23">
        <f ca="1">SQRT(Inputs!$B$38)*C302+SQRT(1-Inputs!$B$38)*_xlfn.NORM.S.INV(RAND())</f>
        <v>-1.1636593145979963</v>
      </c>
      <c r="AK302" s="23">
        <f ca="1">SQRT(Inputs!$B$38)*D302+SQRT(1-Inputs!$B$38)*_xlfn.NORM.S.INV(RAND())</f>
        <v>1.4436945927860929</v>
      </c>
      <c r="AL302" s="23">
        <f ca="1">SQRT(Inputs!$B$38)*E302+SQRT(1-Inputs!$B$38)*_xlfn.NORM.S.INV(RAND())</f>
        <v>0.23344397407214856</v>
      </c>
      <c r="AM302" s="23">
        <f ca="1">SQRT(Inputs!$B$38)*F302+SQRT(1-Inputs!$B$38)*_xlfn.NORM.S.INV(RAND())</f>
        <v>-0.72659508868599998</v>
      </c>
      <c r="AN302" s="23">
        <f ca="1">SQRT(Inputs!$B$38)*G302+SQRT(1-Inputs!$B$38)*_xlfn.NORM.S.INV(RAND())</f>
        <v>0.99489702188549733</v>
      </c>
      <c r="AO302" s="23">
        <f ca="1">SQRT(Inputs!$B$38)*H302+SQRT(1-Inputs!$B$38)*_xlfn.NORM.S.INV(RAND())</f>
        <v>-1.0097932102401193</v>
      </c>
      <c r="AP302" s="23">
        <f ca="1">SQRT(Inputs!$B$38)*I302+SQRT(1-Inputs!$B$38)*_xlfn.NORM.S.INV(RAND())</f>
        <v>1.7549673770664369</v>
      </c>
      <c r="AQ302" s="23">
        <f ca="1">SQRT(Inputs!$B$38)*J302+SQRT(1-Inputs!$B$38)*_xlfn.NORM.S.INV(RAND())</f>
        <v>0.47160861370103013</v>
      </c>
      <c r="AR302" s="23">
        <f ca="1">SQRT(Inputs!$B$38)*K302+SQRT(1-Inputs!$B$38)*_xlfn.NORM.S.INV(RAND())</f>
        <v>-0.39097156602454253</v>
      </c>
      <c r="AS302" s="23">
        <f ca="1">SQRT(Inputs!$B$38)*L302+SQRT(1-Inputs!$B$38)*_xlfn.NORM.S.INV(RAND())</f>
        <v>1.1053196126779774</v>
      </c>
      <c r="AT302" s="23">
        <f ca="1">SQRT(Inputs!$B$38)*M302+SQRT(1-Inputs!$B$38)*_xlfn.NORM.S.INV(RAND())</f>
        <v>-1.260594623782723</v>
      </c>
      <c r="AU302" s="15">
        <f ca="1">Inputs!$B$6*EXP($B$8-0.5*C$5^2+C$5*N302)</f>
        <v>4806.2916442512369</v>
      </c>
      <c r="AV302" s="15">
        <f t="shared" ca="1" si="146"/>
        <v>5472.0374780923712</v>
      </c>
      <c r="AW302" s="15">
        <f t="shared" ca="1" si="147"/>
        <v>7200.830434715268</v>
      </c>
      <c r="AX302" s="15">
        <f t="shared" ca="1" si="148"/>
        <v>7283.7276786385219</v>
      </c>
      <c r="AY302" s="15">
        <f t="shared" ca="1" si="149"/>
        <v>8750.9773552794431</v>
      </c>
      <c r="AZ302" s="15">
        <f t="shared" ca="1" si="150"/>
        <v>9127.9706090540294</v>
      </c>
      <c r="BA302" s="15">
        <f t="shared" ca="1" si="151"/>
        <v>12103.831694116659</v>
      </c>
      <c r="BB302" s="15">
        <f t="shared" ca="1" si="152"/>
        <v>14181.957930814984</v>
      </c>
      <c r="BC302" s="15">
        <f t="shared" ca="1" si="153"/>
        <v>17787.191191199101</v>
      </c>
      <c r="BD302" s="15">
        <f t="shared" ca="1" si="154"/>
        <v>23069.231046155579</v>
      </c>
      <c r="BE302" s="15">
        <f t="shared" ca="1" si="155"/>
        <v>25213.796664748108</v>
      </c>
      <c r="BF302" s="15">
        <f ca="1">Inputs!$B$13*EXP($B$9-0.5*C$6^2+C$6*Y302)</f>
        <v>10662.951462753659</v>
      </c>
      <c r="BG302" s="15">
        <f t="shared" ca="1" si="156"/>
        <v>11424.402204267084</v>
      </c>
      <c r="BH302" s="15">
        <f t="shared" ca="1" si="157"/>
        <v>15603.578984219679</v>
      </c>
      <c r="BI302" s="15">
        <f t="shared" ca="1" si="158"/>
        <v>22301.068607727633</v>
      </c>
      <c r="BJ302" s="15">
        <f t="shared" ca="1" si="159"/>
        <v>28105.706359864325</v>
      </c>
      <c r="BK302" s="15">
        <f t="shared" ca="1" si="160"/>
        <v>33437.052394788072</v>
      </c>
      <c r="BL302" s="15">
        <f t="shared" ca="1" si="161"/>
        <v>48555.640608090536</v>
      </c>
      <c r="BM302" s="15">
        <f t="shared" ca="1" si="162"/>
        <v>54769.067505747458</v>
      </c>
      <c r="BN302" s="15">
        <f t="shared" ca="1" si="163"/>
        <v>89684.69768442084</v>
      </c>
      <c r="BO302" s="15">
        <f t="shared" ca="1" si="164"/>
        <v>131126.62904944064</v>
      </c>
      <c r="BP302" s="15">
        <f t="shared" ca="1" si="165"/>
        <v>141483.03853553676</v>
      </c>
      <c r="BQ302" s="15">
        <f ca="1">Inputs!$B$20*EXP($B$10-0.5*C$7^2+C$7*AJ302)</f>
        <v>2838.9764797557932</v>
      </c>
      <c r="BR302" s="15">
        <f t="shared" ca="1" si="166"/>
        <v>6092.8360116724416</v>
      </c>
      <c r="BS302" s="15">
        <f t="shared" ca="1" si="167"/>
        <v>8922.058915178759</v>
      </c>
      <c r="BT302" s="15">
        <f t="shared" ca="1" si="168"/>
        <v>10166.707081356617</v>
      </c>
      <c r="BU302" s="15">
        <f t="shared" ca="1" si="169"/>
        <v>17924.864143344603</v>
      </c>
      <c r="BV302" s="15">
        <f t="shared" ca="1" si="170"/>
        <v>19864.102129113497</v>
      </c>
      <c r="BW302" s="15">
        <f t="shared" ca="1" si="171"/>
        <v>40187.82353895071</v>
      </c>
      <c r="BX302" s="15">
        <f t="shared" ca="1" si="172"/>
        <v>61782.768028021557</v>
      </c>
      <c r="BY302" s="15">
        <f t="shared" ca="1" si="173"/>
        <v>80328.898719263991</v>
      </c>
      <c r="BZ302" s="15">
        <f t="shared" ca="1" si="174"/>
        <v>138108.1649042205</v>
      </c>
      <c r="CA302" s="15">
        <f t="shared" ca="1" si="175"/>
        <v>155065.83782150285</v>
      </c>
      <c r="CB302" s="15">
        <f ca="1">(AU302*DCF!C$10-DCF!C$5*MAX(AU302*DCF!C$10,0)-MAX(AU302-Inputs!$B$6,0)/Inputs!$B$10)*DCF!C$6</f>
        <v>1044.1862390294314</v>
      </c>
      <c r="CC302" s="15">
        <f ca="1">(AV302*DCF!D$10-DCF!D$5*MAX(AV302*DCF!D$10,0)-MAX(AV302-AU302,0)/Inputs!$B$10)*DCF!D$6</f>
        <v>1171.4473656720616</v>
      </c>
      <c r="CD302" s="15">
        <f ca="1">(AW302*DCF!E$10-DCF!E$5*MAX(AW302*DCF!E$10,0)-MAX(AW302-AV302,0)/Inputs!$B$10)*DCF!E$6</f>
        <v>1273.1613537549681</v>
      </c>
      <c r="CE302" s="15">
        <f ca="1">(AX302*DCF!F$10-DCF!F$5*MAX(AX302*DCF!F$10,0)-MAX(AX302-AW302,0)/Inputs!$B$10)*DCF!F$6</f>
        <v>1572.7772830954236</v>
      </c>
      <c r="CF302" s="15">
        <f ca="1">(AY302*DCF!G$10-DCF!G$5*MAX(AY302*DCF!G$10,0)-MAX(AY302-AX302,0)/Inputs!$B$10)*DCF!G$6</f>
        <v>1521.0193044093082</v>
      </c>
      <c r="CG302" s="15">
        <f ca="1">(AZ302*DCF!H$10-DCF!H$5*MAX(AZ302*DCF!H$10,0)-MAX(AZ302-AY302,0)/Inputs!$B$10)*DCF!H$6</f>
        <v>1705.2601303709041</v>
      </c>
      <c r="CH302" s="15">
        <f ca="1">(BA302*DCF!I$10-DCF!I$5*MAX(BA302*DCF!I$10,0)-MAX(BA302-AZ302,0)/Inputs!$B$10)*DCF!I$6</f>
        <v>1722.783018691764</v>
      </c>
      <c r="CI302" s="15">
        <f ca="1">(BB302*DCF!J$10-DCF!J$5*MAX(BB302*DCF!J$10,0)-MAX(BB302-BA302,0)/Inputs!$B$10)*DCF!J$6</f>
        <v>2118.7511012701925</v>
      </c>
      <c r="CJ302" s="15">
        <f ca="1">(BC302*DCF!K$10-DCF!K$5*MAX(BC302*DCF!K$10,0)-MAX(BC302-BB302,0)/Inputs!$B$10)*DCF!K$6</f>
        <v>2358.7743431293252</v>
      </c>
      <c r="CK302" s="15">
        <f ca="1">(BD302*DCF!L$10-DCF!L$5*MAX(BD302*DCF!L$10,0)-MAX(BD302-BC302,0)/Inputs!$B$10)*DCF!L$6</f>
        <v>2796.2254485766657</v>
      </c>
      <c r="CL302" s="15">
        <f ca="1">(BE302*DCF!M$10-DCF!M$5*MAX(BE302*DCF!M$10,0)-MAX(BE302-BD302,0)/Inputs!$B$10)*DCF!M$6</f>
        <v>3301.801548190057</v>
      </c>
      <c r="CM302" s="15">
        <f ca="1">(BF302*DCF!C$28-DCF!C$5*MAX(BF302*DCF!C$28,0)-MAX(BF302-Inputs!$B$13,0)/Inputs!$B$17)*DCF!C$6</f>
        <v>3254.2628574319274</v>
      </c>
      <c r="CN302" s="15">
        <f ca="1">(BG302*DCF!D$28-DCF!D$5*MAX(BG302*DCF!D$28,0)-MAX(BG302-BF302,0)/Inputs!$B$17)*DCF!D$6</f>
        <v>3202.2975840083873</v>
      </c>
      <c r="CO302" s="15">
        <f ca="1">(BH302*DCF!E$28-DCF!E$5*MAX(BH302*DCF!E$28,0)-MAX(BH302-BG302,0)/Inputs!$B$17)*DCF!E$6</f>
        <v>3595.5531947075365</v>
      </c>
      <c r="CP302" s="15">
        <f ca="1">(BI302*DCF!F$28-DCF!F$5*MAX(BI302*DCF!F$28,0)-MAX(BI302-BH302,0)/Inputs!$B$17)*DCF!F$6</f>
        <v>4834.7688497581566</v>
      </c>
      <c r="CQ302" s="15">
        <f ca="1">(BJ302*DCF!G$28-DCF!G$5*MAX(BJ302*DCF!G$28,0)-MAX(BJ302-BI302,0)/Inputs!$B$17)*DCF!G$6</f>
        <v>6315.9560253563723</v>
      </c>
      <c r="CR302" s="15">
        <f ca="1">(BK302*DCF!H$28-DCF!H$5*MAX(BK302*DCF!H$28,0)-MAX(BK302-BJ302,0)/Inputs!$B$17)*DCF!H$6</f>
        <v>7441.0104018147922</v>
      </c>
      <c r="CS302" s="15">
        <f ca="1">(BL302*DCF!I$28-DCF!I$5*MAX(BL302*DCF!I$28,0)-MAX(BL302-BK302,0)/Inputs!$B$17)*DCF!I$6</f>
        <v>9248.0254546167725</v>
      </c>
      <c r="CT302" s="15">
        <f ca="1">(BM302*DCF!J$28-DCF!J$5*MAX(BM302*DCF!J$28,0)-MAX(BM302-BL302,0)/Inputs!$B$17)*DCF!J$6</f>
        <v>11394.199135660854</v>
      </c>
      <c r="CU302" s="15">
        <f ca="1">(BN302*DCF!K$28-DCF!K$5*MAX(BN302*DCF!K$28,0)-MAX(BN302-BM302,0)/Inputs!$B$17)*DCF!K$6</f>
        <v>14663.204784826956</v>
      </c>
      <c r="CV302" s="15">
        <f ca="1">(BO302*DCF!L$28-DCF!L$5*MAX(BO302*DCF!L$28,0)-MAX(BO302-BN302,0)/Inputs!$B$17)*DCF!L$6</f>
        <v>21473.291188954943</v>
      </c>
      <c r="CW302" s="15">
        <f ca="1">(BP302*DCF!M$28-DCF!M$5*MAX(BP302*DCF!M$28,0)-MAX(BP302-BO302,0)/Inputs!$B$17)*DCF!M$6</f>
        <v>25537.579781669203</v>
      </c>
      <c r="CX302" s="15">
        <f ca="1">(BQ302*DCF!C$46-DCF!C$5*MAX(BQ302*DCF!C$46,0)-MAX(BQ302-Inputs!$B$20,0)/Inputs!$B$24)*DCF!C$6</f>
        <v>-655.65276668725016</v>
      </c>
      <c r="CY302" s="15">
        <f ca="1">(BR302*DCF!D$46-DCF!D$5*MAX(BR302*DCF!D$46,0)-MAX(BR302-BQ302,0)/Inputs!$B$24)*DCF!D$6</f>
        <v>-2428.2998732024275</v>
      </c>
      <c r="CZ302" s="15">
        <f ca="1">(BS302*DCF!E$46-DCF!E$5*MAX(BS302*DCF!E$46,0)-MAX(BS302-BR302,0)/Inputs!$B$24)*DCF!E$6</f>
        <v>-2170.2507824775385</v>
      </c>
      <c r="DA302" s="15">
        <f ca="1">(BT302*DCF!F$46-DCF!F$5*MAX(BT302*DCF!F$46,0)-MAX(BT302-BS302,0)/Inputs!$B$24)*DCF!F$6</f>
        <v>-1193.619632125271</v>
      </c>
      <c r="DB302" s="15">
        <f ca="1">(BU302*DCF!G$46-DCF!G$5*MAX(BU302*DCF!G$46,0)-MAX(BU302-BT302,0)/Inputs!$B$24)*DCF!G$6</f>
        <v>-3212.6477677602993</v>
      </c>
      <c r="DC302" s="15">
        <f ca="1">(BV302*DCF!H$46-DCF!H$5*MAX(BV302*DCF!H$46,0)-MAX(BV302-BU302,0)/Inputs!$B$24)*DCF!H$6</f>
        <v>-602.60632216940985</v>
      </c>
      <c r="DD302" s="15">
        <f ca="1">(BW302*DCF!I$46-DCF!I$5*MAX(BW302*DCF!I$46,0)-MAX(BW302-BV302,0)/Inputs!$B$24)*DCF!I$6</f>
        <v>-4906.0008222281513</v>
      </c>
      <c r="DE302" s="15">
        <f ca="1">(BX302*DCF!J$46-DCF!J$5*MAX(BX302*DCF!J$46,0)-MAX(BX302-BW302,0)/Inputs!$B$24)*DCF!J$6</f>
        <v>-3135.0102482879051</v>
      </c>
      <c r="DF302" s="15">
        <f ca="1">(BY302*DCF!K$46-DCF!K$5*MAX(BY302*DCF!K$46,0)-MAX(BY302-BX302,0)/Inputs!$B$24)*DCF!K$6</f>
        <v>45.346520084823169</v>
      </c>
      <c r="DG302" s="15">
        <f ca="1">(BZ302*DCF!L$46-DCF!L$5*MAX(BZ302*DCF!L$46,0)-MAX(BZ302-BY302,0)/Inputs!$B$24)*DCF!L$6</f>
        <v>-3528.860929532766</v>
      </c>
      <c r="DH302" s="15">
        <f ca="1">(CA302*DCF!M$46-DCF!M$5*MAX(CA302*DCF!M$46,0)-MAX(CA302-BZ302,0)/Inputs!$B$24)*DCF!M$6</f>
        <v>8611.4463326771092</v>
      </c>
      <c r="DI302" s="15">
        <f ca="1">SUM(CB302:CL302)+BE302*DCF!M$10*(1+Inputs!$B$30)*(1-Inputs!$B$33)*(1-Inputs!$B$30/Inputs!$B$31)/(Inputs!$B$29-Inputs!$B$30)*DCF!M$6</f>
        <v>90756.516672127938</v>
      </c>
      <c r="DJ302" s="15">
        <f ca="1">SUM(CM302:CW302)+BP302*DCF!M$28*(1+Inputs!$B$30)*(1-Inputs!$B$33)*(1-Inputs!$B$30/Inputs!$B$31)/(Inputs!$B$29-Inputs!$B$30)*DCF!M$6</f>
        <v>635959.03881066828</v>
      </c>
      <c r="DK302" s="15">
        <f ca="1">SUM(CX302:DH302)+CA302*DCF!M$46*(1+Inputs!$B$30)*(1-Inputs!$B$33)*(1-Inputs!$B$30/Inputs!$B$31)/(Inputs!$B$29-Inputs!$B$30)*DCF!M$6</f>
        <v>226573.99770310565</v>
      </c>
      <c r="DM302" s="15">
        <f ca="1">DI302+DJ302+DK302+Inputs!$B$34+Inputs!$B$36-Inputs!$B$35</f>
        <v>1030140.5531859018</v>
      </c>
    </row>
    <row r="303" spans="1:117" x14ac:dyDescent="0.75">
      <c r="A303" s="11">
        <v>290</v>
      </c>
      <c r="C303" s="23">
        <f t="shared" ca="1" si="178"/>
        <v>1.0911434406733505</v>
      </c>
      <c r="D303" s="23">
        <f t="shared" ca="1" si="178"/>
        <v>-1.9861372329026432</v>
      </c>
      <c r="E303" s="23">
        <f t="shared" ca="1" si="178"/>
        <v>0.11327107371763993</v>
      </c>
      <c r="F303" s="23">
        <f t="shared" ca="1" si="178"/>
        <v>-1.2668334951958804</v>
      </c>
      <c r="G303" s="23">
        <f t="shared" ca="1" si="178"/>
        <v>0.47595568339297156</v>
      </c>
      <c r="H303" s="23">
        <f t="shared" ca="1" si="178"/>
        <v>-0.67960954385052696</v>
      </c>
      <c r="I303" s="23">
        <f t="shared" ca="1" si="178"/>
        <v>0.16628019907320943</v>
      </c>
      <c r="J303" s="23">
        <f t="shared" ca="1" si="178"/>
        <v>-0.6397765712188449</v>
      </c>
      <c r="K303" s="23">
        <f t="shared" ca="1" si="178"/>
        <v>1.577738228999306</v>
      </c>
      <c r="L303" s="23">
        <f t="shared" ca="1" si="178"/>
        <v>-0.28826427105554653</v>
      </c>
      <c r="M303" s="23">
        <f t="shared" ca="1" si="178"/>
        <v>1.2187267447739969</v>
      </c>
      <c r="N303" s="23">
        <f ca="1">SQRT(Inputs!$B$38)*C303+SQRT(1-Inputs!$B$38)*_xlfn.NORM.S.INV(RAND())</f>
        <v>-0.48571354571142522</v>
      </c>
      <c r="O303" s="23">
        <f ca="1">SQRT(Inputs!$B$38)*D303+SQRT(1-Inputs!$B$38)*_xlfn.NORM.S.INV(RAND())</f>
        <v>-0.41775591848520566</v>
      </c>
      <c r="P303" s="23">
        <f ca="1">SQRT(Inputs!$B$38)*E303+SQRT(1-Inputs!$B$38)*_xlfn.NORM.S.INV(RAND())</f>
        <v>-1.9040826365643011</v>
      </c>
      <c r="Q303" s="23">
        <f ca="1">SQRT(Inputs!$B$38)*F303+SQRT(1-Inputs!$B$38)*_xlfn.NORM.S.INV(RAND())</f>
        <v>-0.39178822449825501</v>
      </c>
      <c r="R303" s="23">
        <f ca="1">SQRT(Inputs!$B$38)*G303+SQRT(1-Inputs!$B$38)*_xlfn.NORM.S.INV(RAND())</f>
        <v>0.59976779933749913</v>
      </c>
      <c r="S303" s="23">
        <f ca="1">SQRT(Inputs!$B$38)*H303+SQRT(1-Inputs!$B$38)*_xlfn.NORM.S.INV(RAND())</f>
        <v>1.9524493177730213</v>
      </c>
      <c r="T303" s="23">
        <f ca="1">SQRT(Inputs!$B$38)*I303+SQRT(1-Inputs!$B$38)*_xlfn.NORM.S.INV(RAND())</f>
        <v>-1.1923073506111714</v>
      </c>
      <c r="U303" s="23">
        <f ca="1">SQRT(Inputs!$B$38)*J303+SQRT(1-Inputs!$B$38)*_xlfn.NORM.S.INV(RAND())</f>
        <v>-0.13437985743300201</v>
      </c>
      <c r="V303" s="23">
        <f ca="1">SQRT(Inputs!$B$38)*K303+SQRT(1-Inputs!$B$38)*_xlfn.NORM.S.INV(RAND())</f>
        <v>2.1930679518132745</v>
      </c>
      <c r="W303" s="23">
        <f ca="1">SQRT(Inputs!$B$38)*L303+SQRT(1-Inputs!$B$38)*_xlfn.NORM.S.INV(RAND())</f>
        <v>-0.51253407530255468</v>
      </c>
      <c r="X303" s="23">
        <f ca="1">SQRT(Inputs!$B$38)*M303+SQRT(1-Inputs!$B$38)*_xlfn.NORM.S.INV(RAND())</f>
        <v>0.23902404919697934</v>
      </c>
      <c r="Y303" s="23">
        <f ca="1">SQRT(Inputs!$B$38)*C303+SQRT(1-Inputs!$B$38)*_xlfn.NORM.S.INV(RAND())</f>
        <v>0.43648001090986555</v>
      </c>
      <c r="Z303" s="23">
        <f ca="1">SQRT(Inputs!$B$38)*D303+SQRT(1-Inputs!$B$38)*_xlfn.NORM.S.INV(RAND())</f>
        <v>0.9096586971371059</v>
      </c>
      <c r="AA303" s="23">
        <f ca="1">SQRT(Inputs!$B$38)*E303+SQRT(1-Inputs!$B$38)*_xlfn.NORM.S.INV(RAND())</f>
        <v>0.6500946468602391</v>
      </c>
      <c r="AB303" s="23">
        <f ca="1">SQRT(Inputs!$B$38)*F303+SQRT(1-Inputs!$B$38)*_xlfn.NORM.S.INV(RAND())</f>
        <v>-0.79825084336399998</v>
      </c>
      <c r="AC303" s="23">
        <f ca="1">SQRT(Inputs!$B$38)*G303+SQRT(1-Inputs!$B$38)*_xlfn.NORM.S.INV(RAND())</f>
        <v>-1.4783060984210608</v>
      </c>
      <c r="AD303" s="23">
        <f ca="1">SQRT(Inputs!$B$38)*H303+SQRT(1-Inputs!$B$38)*_xlfn.NORM.S.INV(RAND())</f>
        <v>-0.17579434077205178</v>
      </c>
      <c r="AE303" s="23">
        <f ca="1">SQRT(Inputs!$B$38)*I303+SQRT(1-Inputs!$B$38)*_xlfn.NORM.S.INV(RAND())</f>
        <v>0.95488112465435215</v>
      </c>
      <c r="AF303" s="23">
        <f ca="1">SQRT(Inputs!$B$38)*J303+SQRT(1-Inputs!$B$38)*_xlfn.NORM.S.INV(RAND())</f>
        <v>1.0052471767676565</v>
      </c>
      <c r="AG303" s="23">
        <f ca="1">SQRT(Inputs!$B$38)*K303+SQRT(1-Inputs!$B$38)*_xlfn.NORM.S.INV(RAND())</f>
        <v>0.35087761906898107</v>
      </c>
      <c r="AH303" s="23">
        <f ca="1">SQRT(Inputs!$B$38)*L303+SQRT(1-Inputs!$B$38)*_xlfn.NORM.S.INV(RAND())</f>
        <v>-9.0599089323571663E-2</v>
      </c>
      <c r="AI303" s="23">
        <f ca="1">SQRT(Inputs!$B$38)*M303+SQRT(1-Inputs!$B$38)*_xlfn.NORM.S.INV(RAND())</f>
        <v>-0.57792077952395138</v>
      </c>
      <c r="AJ303" s="23">
        <f ca="1">SQRT(Inputs!$B$38)*C303+SQRT(1-Inputs!$B$38)*_xlfn.NORM.S.INV(RAND())</f>
        <v>0.64917219284345118</v>
      </c>
      <c r="AK303" s="23">
        <f ca="1">SQRT(Inputs!$B$38)*D303+SQRT(1-Inputs!$B$38)*_xlfn.NORM.S.INV(RAND())</f>
        <v>-1.4249560261984249</v>
      </c>
      <c r="AL303" s="23">
        <f ca="1">SQRT(Inputs!$B$38)*E303+SQRT(1-Inputs!$B$38)*_xlfn.NORM.S.INV(RAND())</f>
        <v>1.6110344392124338</v>
      </c>
      <c r="AM303" s="23">
        <f ca="1">SQRT(Inputs!$B$38)*F303+SQRT(1-Inputs!$B$38)*_xlfn.NORM.S.INV(RAND())</f>
        <v>-0.35059876002971035</v>
      </c>
      <c r="AN303" s="23">
        <f ca="1">SQRT(Inputs!$B$38)*G303+SQRT(1-Inputs!$B$38)*_xlfn.NORM.S.INV(RAND())</f>
        <v>1.1353292419100371</v>
      </c>
      <c r="AO303" s="23">
        <f ca="1">SQRT(Inputs!$B$38)*H303+SQRT(1-Inputs!$B$38)*_xlfn.NORM.S.INV(RAND())</f>
        <v>-0.14007427120971014</v>
      </c>
      <c r="AP303" s="23">
        <f ca="1">SQRT(Inputs!$B$38)*I303+SQRT(1-Inputs!$B$38)*_xlfn.NORM.S.INV(RAND())</f>
        <v>9.0010194132827792E-2</v>
      </c>
      <c r="AQ303" s="23">
        <f ca="1">SQRT(Inputs!$B$38)*J303+SQRT(1-Inputs!$B$38)*_xlfn.NORM.S.INV(RAND())</f>
        <v>-0.50989486373585713</v>
      </c>
      <c r="AR303" s="23">
        <f ca="1">SQRT(Inputs!$B$38)*K303+SQRT(1-Inputs!$B$38)*_xlfn.NORM.S.INV(RAND())</f>
        <v>0.44160737404093392</v>
      </c>
      <c r="AS303" s="23">
        <f ca="1">SQRT(Inputs!$B$38)*L303+SQRT(1-Inputs!$B$38)*_xlfn.NORM.S.INV(RAND())</f>
        <v>0.87549304626869273</v>
      </c>
      <c r="AT303" s="23">
        <f ca="1">SQRT(Inputs!$B$38)*M303+SQRT(1-Inputs!$B$38)*_xlfn.NORM.S.INV(RAND())</f>
        <v>1.6416181264824798</v>
      </c>
      <c r="AU303" s="15">
        <f ca="1">Inputs!$B$6*EXP($B$8-0.5*C$5^2+C$5*N303)</f>
        <v>4587.0320000692209</v>
      </c>
      <c r="AV303" s="15">
        <f t="shared" ca="1" si="146"/>
        <v>5250.8637327196693</v>
      </c>
      <c r="AW303" s="15">
        <f t="shared" ca="1" si="147"/>
        <v>4952.3555143451695</v>
      </c>
      <c r="AX303" s="15">
        <f t="shared" ca="1" si="148"/>
        <v>5757.5040720591396</v>
      </c>
      <c r="AY303" s="15">
        <f t="shared" ca="1" si="149"/>
        <v>7546.7883097960121</v>
      </c>
      <c r="AZ303" s="15">
        <f t="shared" ca="1" si="150"/>
        <v>11443.863136532247</v>
      </c>
      <c r="BA303" s="15">
        <f t="shared" ca="1" si="151"/>
        <v>12361.44496098731</v>
      </c>
      <c r="BB303" s="15">
        <f t="shared" ca="1" si="152"/>
        <v>14931.782340052479</v>
      </c>
      <c r="BC303" s="15">
        <f t="shared" ca="1" si="153"/>
        <v>22599.361803966403</v>
      </c>
      <c r="BD303" s="15">
        <f t="shared" ca="1" si="154"/>
        <v>26390.401731629907</v>
      </c>
      <c r="BE303" s="15">
        <f t="shared" ca="1" si="155"/>
        <v>33049.784117025163</v>
      </c>
      <c r="BF303" s="15">
        <f ca="1">Inputs!$B$13*EXP($B$9-0.5*C$6^2+C$6*Y303)</f>
        <v>15081.142257630394</v>
      </c>
      <c r="BG303" s="15">
        <f t="shared" ca="1" si="156"/>
        <v>21658.459859317863</v>
      </c>
      <c r="BH303" s="15">
        <f t="shared" ca="1" si="157"/>
        <v>29475.442912007795</v>
      </c>
      <c r="BI303" s="15">
        <f t="shared" ca="1" si="158"/>
        <v>31910.598339246542</v>
      </c>
      <c r="BJ303" s="15">
        <f t="shared" ca="1" si="159"/>
        <v>31612.438764748455</v>
      </c>
      <c r="BK303" s="15">
        <f t="shared" ca="1" si="160"/>
        <v>37880.733208818136</v>
      </c>
      <c r="BL303" s="15">
        <f t="shared" ca="1" si="161"/>
        <v>52661.408814861192</v>
      </c>
      <c r="BM303" s="15">
        <f t="shared" ca="1" si="162"/>
        <v>73342.390628406094</v>
      </c>
      <c r="BN303" s="15">
        <f t="shared" ca="1" si="163"/>
        <v>94075.61148545277</v>
      </c>
      <c r="BO303" s="15">
        <f t="shared" ca="1" si="164"/>
        <v>114537.73738235192</v>
      </c>
      <c r="BP303" s="15">
        <f t="shared" ca="1" si="165"/>
        <v>132039.70306062174</v>
      </c>
      <c r="BQ303" s="15">
        <f ca="1">Inputs!$B$20*EXP($B$10-0.5*C$7^2+C$7*AJ303)</f>
        <v>5400.1327964455641</v>
      </c>
      <c r="BR303" s="15">
        <f t="shared" ca="1" si="166"/>
        <v>4660.2426264008654</v>
      </c>
      <c r="BS303" s="15">
        <f t="shared" ca="1" si="167"/>
        <v>10136.356204594646</v>
      </c>
      <c r="BT303" s="15">
        <f t="shared" ca="1" si="168"/>
        <v>12747.767707946088</v>
      </c>
      <c r="BU303" s="15">
        <f t="shared" ca="1" si="169"/>
        <v>23252.36800067436</v>
      </c>
      <c r="BV303" s="15">
        <f t="shared" ca="1" si="170"/>
        <v>31345.752677667784</v>
      </c>
      <c r="BW303" s="15">
        <f t="shared" ca="1" si="171"/>
        <v>44582.513857590631</v>
      </c>
      <c r="BX303" s="15">
        <f t="shared" ca="1" si="172"/>
        <v>56296.710159046845</v>
      </c>
      <c r="BY303" s="15">
        <f t="shared" ca="1" si="173"/>
        <v>85835.61238707196</v>
      </c>
      <c r="BZ303" s="15">
        <f t="shared" ca="1" si="174"/>
        <v>141470.586823235</v>
      </c>
      <c r="CA303" s="15">
        <f t="shared" ca="1" si="175"/>
        <v>266035.54584761849</v>
      </c>
      <c r="CB303" s="15">
        <f ca="1">(AU303*DCF!C$10-DCF!C$5*MAX(AU303*DCF!C$10,0)-MAX(AU303-Inputs!$B$6,0)/Inputs!$B$10)*DCF!C$6</f>
        <v>1045.7495993734683</v>
      </c>
      <c r="CC303" s="15">
        <f ca="1">(AV303*DCF!D$10-DCF!D$5*MAX(AV303*DCF!D$10,0)-MAX(AV303-AU303,0)/Inputs!$B$10)*DCF!D$6</f>
        <v>1118.0044671201672</v>
      </c>
      <c r="CD303" s="15">
        <f ca="1">(AW303*DCF!E$10-DCF!E$5*MAX(AW303*DCF!E$10,0)-MAX(AW303-AV303,0)/Inputs!$B$10)*DCF!E$6</f>
        <v>1143.4200533974924</v>
      </c>
      <c r="CE303" s="15">
        <f ca="1">(AX303*DCF!F$10-DCF!F$5*MAX(AX303*DCF!F$10,0)-MAX(AX303-AW303,0)/Inputs!$B$10)*DCF!F$6</f>
        <v>1089.3225104064395</v>
      </c>
      <c r="CF303" s="15">
        <f ca="1">(AY303*DCF!G$10-DCF!G$5*MAX(AY303*DCF!G$10,0)-MAX(AY303-AX303,0)/Inputs!$B$10)*DCF!G$6</f>
        <v>1211.0077680896518</v>
      </c>
      <c r="CG303" s="15">
        <f ca="1">(AZ303*DCF!H$10-DCF!H$5*MAX(AZ303*DCF!H$10,0)-MAX(AZ303-AY303,0)/Inputs!$B$10)*DCF!H$6</f>
        <v>1529.8387366428594</v>
      </c>
      <c r="CH303" s="15">
        <f ca="1">(BA303*DCF!I$10-DCF!I$5*MAX(BA303*DCF!I$10,0)-MAX(BA303-AZ303,0)/Inputs!$B$10)*DCF!I$6</f>
        <v>2107.4694791123611</v>
      </c>
      <c r="CI303" s="15">
        <f ca="1">(BB303*DCF!J$10-DCF!J$5*MAX(BB303*DCF!J$10,0)-MAX(BB303-BA303,0)/Inputs!$B$10)*DCF!J$6</f>
        <v>2172.8362220940544</v>
      </c>
      <c r="CJ303" s="15">
        <f ca="1">(BC303*DCF!K$10-DCF!K$5*MAX(BC303*DCF!K$10,0)-MAX(BC303-BB303,0)/Inputs!$B$10)*DCF!K$6</f>
        <v>2564.7898996562421</v>
      </c>
      <c r="CK303" s="15">
        <f ca="1">(BD303*DCF!L$10-DCF!L$5*MAX(BD303*DCF!L$10,0)-MAX(BD303-BC303,0)/Inputs!$B$10)*DCF!L$6</f>
        <v>3489.9315752127181</v>
      </c>
      <c r="CL303" s="15">
        <f ca="1">(BE303*DCF!M$10-DCF!M$5*MAX(BE303*DCF!M$10,0)-MAX(BE303-BD303,0)/Inputs!$B$10)*DCF!M$6</f>
        <v>3868.2176255403106</v>
      </c>
      <c r="CM303" s="15">
        <f ca="1">(BF303*DCF!C$28-DCF!C$5*MAX(BF303*DCF!C$28,0)-MAX(BF303-Inputs!$B$13,0)/Inputs!$B$17)*DCF!C$6</f>
        <v>3749.5150761014293</v>
      </c>
      <c r="CN303" s="15">
        <f ca="1">(BG303*DCF!D$28-DCF!D$5*MAX(BG303*DCF!D$28,0)-MAX(BG303-BF303,0)/Inputs!$B$17)*DCF!D$6</f>
        <v>4975.6725432068724</v>
      </c>
      <c r="CO303" s="15">
        <f ca="1">(BH303*DCF!E$28-DCF!E$5*MAX(BH303*DCF!E$28,0)-MAX(BH303-BG303,0)/Inputs!$B$17)*DCF!E$6</f>
        <v>6807.3505248724041</v>
      </c>
      <c r="CP303" s="15">
        <f ca="1">(BI303*DCF!F$28-DCF!F$5*MAX(BI303*DCF!F$28,0)-MAX(BI303-BH303,0)/Inputs!$B$17)*DCF!F$6</f>
        <v>8219.5283603264543</v>
      </c>
      <c r="CQ303" s="15">
        <f ca="1">(BJ303*DCF!G$28-DCF!G$5*MAX(BJ303*DCF!G$28,0)-MAX(BJ303-BI303,0)/Inputs!$B$17)*DCF!G$6</f>
        <v>8202.0870803957696</v>
      </c>
      <c r="CR303" s="15">
        <f ca="1">(BK303*DCF!H$28-DCF!H$5*MAX(BK303*DCF!H$28,0)-MAX(BK303-BJ303,0)/Inputs!$B$17)*DCF!H$6</f>
        <v>8394.4062043650192</v>
      </c>
      <c r="CS303" s="15">
        <f ca="1">(BL303*DCF!I$28-DCF!I$5*MAX(BL303*DCF!I$28,0)-MAX(BL303-BK303,0)/Inputs!$B$17)*DCF!I$6</f>
        <v>10262.010136664676</v>
      </c>
      <c r="CT303" s="15">
        <f ca="1">(BM303*DCF!J$28-DCF!J$5*MAX(BM303*DCF!J$28,0)-MAX(BM303-BL303,0)/Inputs!$B$17)*DCF!J$6</f>
        <v>13619.312484170077</v>
      </c>
      <c r="CU303" s="15">
        <f ca="1">(BN303*DCF!K$28-DCF!K$5*MAX(BN303*DCF!K$28,0)-MAX(BN303-BM303,0)/Inputs!$B$17)*DCF!K$6</f>
        <v>17327.648390099828</v>
      </c>
      <c r="CV303" s="15">
        <f ca="1">(BO303*DCF!L$28-DCF!L$5*MAX(BO303*DCF!L$28,0)-MAX(BO303-BN303,0)/Inputs!$B$17)*DCF!L$6</f>
        <v>20537.359074870958</v>
      </c>
      <c r="CW303" s="15">
        <f ca="1">(BP303*DCF!M$28-DCF!M$5*MAX(BP303*DCF!M$28,0)-MAX(BP303-BO303,0)/Inputs!$B$17)*DCF!M$6</f>
        <v>23013.899339770065</v>
      </c>
      <c r="CX303" s="15">
        <f ca="1">(BQ303*DCF!C$46-DCF!C$5*MAX(BQ303*DCF!C$46,0)-MAX(BQ303-Inputs!$B$20,0)/Inputs!$B$24)*DCF!C$6</f>
        <v>-2262.9095587382662</v>
      </c>
      <c r="CY303" s="15">
        <f ca="1">(BR303*DCF!D$46-DCF!D$5*MAX(BR303*DCF!D$46,0)-MAX(BR303-BQ303,0)/Inputs!$B$24)*DCF!D$6</f>
        <v>-795.39473806371416</v>
      </c>
      <c r="CZ303" s="15">
        <f ca="1">(BS303*DCF!E$46-DCF!E$5*MAX(BS303*DCF!E$46,0)-MAX(BS303-BR303,0)/Inputs!$B$24)*DCF!E$6</f>
        <v>-3357.1749874152379</v>
      </c>
      <c r="DA303" s="15">
        <f ca="1">(BT303*DCF!F$46-DCF!F$5*MAX(BT303*DCF!F$46,0)-MAX(BT303-BS303,0)/Inputs!$B$24)*DCF!F$6</f>
        <v>-1879.2705234135553</v>
      </c>
      <c r="DB303" s="15">
        <f ca="1">(BU303*DCF!G$46-DCF!G$5*MAX(BU303*DCF!G$46,0)-MAX(BU303-BT303,0)/Inputs!$B$24)*DCF!G$6</f>
        <v>-4315.7037113869574</v>
      </c>
      <c r="DC303" s="15">
        <f ca="1">(BV303*DCF!H$46-DCF!H$5*MAX(BV303*DCF!H$46,0)-MAX(BV303-BU303,0)/Inputs!$B$24)*DCF!H$6</f>
        <v>-2514.9696993850498</v>
      </c>
      <c r="DD303" s="15">
        <f ca="1">(BW303*DCF!I$46-DCF!I$5*MAX(BW303*DCF!I$46,0)-MAX(BW303-BV303,0)/Inputs!$B$24)*DCF!I$6</f>
        <v>-2770.1116269649056</v>
      </c>
      <c r="DE303" s="15">
        <f ca="1">(BX303*DCF!J$46-DCF!J$5*MAX(BX303*DCF!J$46,0)-MAX(BX303-BW303,0)/Inputs!$B$24)*DCF!J$6</f>
        <v>-744.9222098694413</v>
      </c>
      <c r="DF303" s="15">
        <f ca="1">(BY303*DCF!K$46-DCF!K$5*MAX(BY303*DCF!K$46,0)-MAX(BY303-BX303,0)/Inputs!$B$24)*DCF!K$6</f>
        <v>-2333.0278187374533</v>
      </c>
      <c r="DG303" s="15">
        <f ca="1">(BZ303*DCF!L$46-DCF!L$5*MAX(BZ303*DCF!L$46,0)-MAX(BZ303-BY303,0)/Inputs!$B$24)*DCF!L$6</f>
        <v>-2811.171854962543</v>
      </c>
      <c r="DH303" s="15">
        <f ca="1">(CA303*DCF!M$46-DCF!M$5*MAX(CA303*DCF!M$46,0)-MAX(CA303-BZ303,0)/Inputs!$B$24)*DCF!M$6</f>
        <v>-5184.9343468242214</v>
      </c>
      <c r="DI303" s="15">
        <f ca="1">SUM(CB303:CL303)+BE303*DCF!M$10*(1+Inputs!$B$30)*(1-Inputs!$B$33)*(1-Inputs!$B$30/Inputs!$B$31)/(Inputs!$B$29-Inputs!$B$30)*DCF!M$6</f>
        <v>113318.57417247743</v>
      </c>
      <c r="DJ303" s="15">
        <f ca="1">SUM(CM303:CW303)+BP303*DCF!M$28*(1+Inputs!$B$30)*(1-Inputs!$B$33)*(1-Inputs!$B$30/Inputs!$B$31)/(Inputs!$B$29-Inputs!$B$30)*DCF!M$6</f>
        <v>615066.44209754257</v>
      </c>
      <c r="DK303" s="15">
        <f ca="1">SUM(CX303:DH303)+CA303*DCF!M$46*(1+Inputs!$B$30)*(1-Inputs!$B$33)*(1-Inputs!$B$30/Inputs!$B$31)/(Inputs!$B$29-Inputs!$B$30)*DCF!M$6</f>
        <v>382352.87672969449</v>
      </c>
      <c r="DM303" s="15">
        <f ca="1">DI303+DJ303+DK303+Inputs!$B$34+Inputs!$B$36-Inputs!$B$35</f>
        <v>1187588.8929997145</v>
      </c>
    </row>
    <row r="304" spans="1:117" x14ac:dyDescent="0.75">
      <c r="A304" s="11">
        <v>291</v>
      </c>
      <c r="C304" s="23">
        <f t="shared" ref="C304:M313" ca="1" si="179">_xlfn.NORM.S.INV(RAND())</f>
        <v>2.8279979585223698</v>
      </c>
      <c r="D304" s="23">
        <f t="shared" ca="1" si="179"/>
        <v>1.0972409166355406E-2</v>
      </c>
      <c r="E304" s="23">
        <f t="shared" ca="1" si="179"/>
        <v>1.2625953105895518</v>
      </c>
      <c r="F304" s="23">
        <f t="shared" ca="1" si="179"/>
        <v>4.3822211349964696E-2</v>
      </c>
      <c r="G304" s="23">
        <f t="shared" ca="1" si="179"/>
        <v>-0.39025969374269465</v>
      </c>
      <c r="H304" s="23">
        <f t="shared" ca="1" si="179"/>
        <v>1.0276300832921041</v>
      </c>
      <c r="I304" s="23">
        <f t="shared" ca="1" si="179"/>
        <v>-0.56279268034351637</v>
      </c>
      <c r="J304" s="23">
        <f t="shared" ca="1" si="179"/>
        <v>1.7360576001366792</v>
      </c>
      <c r="K304" s="23">
        <f t="shared" ca="1" si="179"/>
        <v>-6.2961004326310396E-2</v>
      </c>
      <c r="L304" s="23">
        <f t="shared" ca="1" si="179"/>
        <v>-0.13604200279673404</v>
      </c>
      <c r="M304" s="23">
        <f t="shared" ca="1" si="179"/>
        <v>-0.76456269678959798</v>
      </c>
      <c r="N304" s="23">
        <f ca="1">SQRT(Inputs!$B$38)*C304+SQRT(1-Inputs!$B$38)*_xlfn.NORM.S.INV(RAND())</f>
        <v>3.0082347874650592</v>
      </c>
      <c r="O304" s="23">
        <f ca="1">SQRT(Inputs!$B$38)*D304+SQRT(1-Inputs!$B$38)*_xlfn.NORM.S.INV(RAND())</f>
        <v>-0.66419376596796975</v>
      </c>
      <c r="P304" s="23">
        <f ca="1">SQRT(Inputs!$B$38)*E304+SQRT(1-Inputs!$B$38)*_xlfn.NORM.S.INV(RAND())</f>
        <v>1.8395389583759347</v>
      </c>
      <c r="Q304" s="23">
        <f ca="1">SQRT(Inputs!$B$38)*F304+SQRT(1-Inputs!$B$38)*_xlfn.NORM.S.INV(RAND())</f>
        <v>1.1016415648944113</v>
      </c>
      <c r="R304" s="23">
        <f ca="1">SQRT(Inputs!$B$38)*G304+SQRT(1-Inputs!$B$38)*_xlfn.NORM.S.INV(RAND())</f>
        <v>0.36801141603522014</v>
      </c>
      <c r="S304" s="23">
        <f ca="1">SQRT(Inputs!$B$38)*H304+SQRT(1-Inputs!$B$38)*_xlfn.NORM.S.INV(RAND())</f>
        <v>0.40658586488408799</v>
      </c>
      <c r="T304" s="23">
        <f ca="1">SQRT(Inputs!$B$38)*I304+SQRT(1-Inputs!$B$38)*_xlfn.NORM.S.INV(RAND())</f>
        <v>-0.61565826193077577</v>
      </c>
      <c r="U304" s="23">
        <f ca="1">SQRT(Inputs!$B$38)*J304+SQRT(1-Inputs!$B$38)*_xlfn.NORM.S.INV(RAND())</f>
        <v>-0.44834271390600278</v>
      </c>
      <c r="V304" s="23">
        <f ca="1">SQRT(Inputs!$B$38)*K304+SQRT(1-Inputs!$B$38)*_xlfn.NORM.S.INV(RAND())</f>
        <v>-1.2209649289533053</v>
      </c>
      <c r="W304" s="23">
        <f ca="1">SQRT(Inputs!$B$38)*L304+SQRT(1-Inputs!$B$38)*_xlfn.NORM.S.INV(RAND())</f>
        <v>0.41631082886274129</v>
      </c>
      <c r="X304" s="23">
        <f ca="1">SQRT(Inputs!$B$38)*M304+SQRT(1-Inputs!$B$38)*_xlfn.NORM.S.INV(RAND())</f>
        <v>-0.64372238864532805</v>
      </c>
      <c r="Y304" s="23">
        <f ca="1">SQRT(Inputs!$B$38)*C304+SQRT(1-Inputs!$B$38)*_xlfn.NORM.S.INV(RAND())</f>
        <v>1.3105499382503316</v>
      </c>
      <c r="Z304" s="23">
        <f ca="1">SQRT(Inputs!$B$38)*D304+SQRT(1-Inputs!$B$38)*_xlfn.NORM.S.INV(RAND())</f>
        <v>-0.55619017676602156</v>
      </c>
      <c r="AA304" s="23">
        <f ca="1">SQRT(Inputs!$B$38)*E304+SQRT(1-Inputs!$B$38)*_xlfn.NORM.S.INV(RAND())</f>
        <v>2.7485849604607506</v>
      </c>
      <c r="AB304" s="23">
        <f ca="1">SQRT(Inputs!$B$38)*F304+SQRT(1-Inputs!$B$38)*_xlfn.NORM.S.INV(RAND())</f>
        <v>-1.8472946658713676</v>
      </c>
      <c r="AC304" s="23">
        <f ca="1">SQRT(Inputs!$B$38)*G304+SQRT(1-Inputs!$B$38)*_xlfn.NORM.S.INV(RAND())</f>
        <v>7.7997951427234619E-2</v>
      </c>
      <c r="AD304" s="23">
        <f ca="1">SQRT(Inputs!$B$38)*H304+SQRT(1-Inputs!$B$38)*_xlfn.NORM.S.INV(RAND())</f>
        <v>1.7281917730781355</v>
      </c>
      <c r="AE304" s="23">
        <f ca="1">SQRT(Inputs!$B$38)*I304+SQRT(1-Inputs!$B$38)*_xlfn.NORM.S.INV(RAND())</f>
        <v>-0.15506276143314762</v>
      </c>
      <c r="AF304" s="23">
        <f ca="1">SQRT(Inputs!$B$38)*J304+SQRT(1-Inputs!$B$38)*_xlfn.NORM.S.INV(RAND())</f>
        <v>-0.60032572562135678</v>
      </c>
      <c r="AG304" s="23">
        <f ca="1">SQRT(Inputs!$B$38)*K304+SQRT(1-Inputs!$B$38)*_xlfn.NORM.S.INV(RAND())</f>
        <v>-1.2959952097865801</v>
      </c>
      <c r="AH304" s="23">
        <f ca="1">SQRT(Inputs!$B$38)*L304+SQRT(1-Inputs!$B$38)*_xlfn.NORM.S.INV(RAND())</f>
        <v>-0.98501878574033586</v>
      </c>
      <c r="AI304" s="23">
        <f ca="1">SQRT(Inputs!$B$38)*M304+SQRT(1-Inputs!$B$38)*_xlfn.NORM.S.INV(RAND())</f>
        <v>-0.90556518230607441</v>
      </c>
      <c r="AJ304" s="23">
        <f ca="1">SQRT(Inputs!$B$38)*C304+SQRT(1-Inputs!$B$38)*_xlfn.NORM.S.INV(RAND())</f>
        <v>1.4833106520022628</v>
      </c>
      <c r="AK304" s="23">
        <f ca="1">SQRT(Inputs!$B$38)*D304+SQRT(1-Inputs!$B$38)*_xlfn.NORM.S.INV(RAND())</f>
        <v>0.34496627215166864</v>
      </c>
      <c r="AL304" s="23">
        <f ca="1">SQRT(Inputs!$B$38)*E304+SQRT(1-Inputs!$B$38)*_xlfn.NORM.S.INV(RAND())</f>
        <v>0.72640075058224352</v>
      </c>
      <c r="AM304" s="23">
        <f ca="1">SQRT(Inputs!$B$38)*F304+SQRT(1-Inputs!$B$38)*_xlfn.NORM.S.INV(RAND())</f>
        <v>-0.64405327107256682</v>
      </c>
      <c r="AN304" s="23">
        <f ca="1">SQRT(Inputs!$B$38)*G304+SQRT(1-Inputs!$B$38)*_xlfn.NORM.S.INV(RAND())</f>
        <v>-1.0246797086345658</v>
      </c>
      <c r="AO304" s="23">
        <f ca="1">SQRT(Inputs!$B$38)*H304+SQRT(1-Inputs!$B$38)*_xlfn.NORM.S.INV(RAND())</f>
        <v>1.242817429192498</v>
      </c>
      <c r="AP304" s="23">
        <f ca="1">SQRT(Inputs!$B$38)*I304+SQRT(1-Inputs!$B$38)*_xlfn.NORM.S.INV(RAND())</f>
        <v>0.21350699992176925</v>
      </c>
      <c r="AQ304" s="23">
        <f ca="1">SQRT(Inputs!$B$38)*J304+SQRT(1-Inputs!$B$38)*_xlfn.NORM.S.INV(RAND())</f>
        <v>1.1346674262672463</v>
      </c>
      <c r="AR304" s="23">
        <f ca="1">SQRT(Inputs!$B$38)*K304+SQRT(1-Inputs!$B$38)*_xlfn.NORM.S.INV(RAND())</f>
        <v>0.90538265205782054</v>
      </c>
      <c r="AS304" s="23">
        <f ca="1">SQRT(Inputs!$B$38)*L304+SQRT(1-Inputs!$B$38)*_xlfn.NORM.S.INV(RAND())</f>
        <v>0.66215620885073245</v>
      </c>
      <c r="AT304" s="23">
        <f ca="1">SQRT(Inputs!$B$38)*M304+SQRT(1-Inputs!$B$38)*_xlfn.NORM.S.INV(RAND())</f>
        <v>-0.52669746500707437</v>
      </c>
      <c r="AU304" s="15">
        <f ca="1">Inputs!$B$6*EXP($B$8-0.5*C$5^2+C$5*N304)</f>
        <v>8075.2946168406033</v>
      </c>
      <c r="AV304" s="15">
        <f t="shared" ca="1" si="146"/>
        <v>8914.9932531902778</v>
      </c>
      <c r="AW304" s="15">
        <f t="shared" ca="1" si="147"/>
        <v>13931.455550107474</v>
      </c>
      <c r="AX304" s="15">
        <f t="shared" ca="1" si="148"/>
        <v>19518.612878771131</v>
      </c>
      <c r="AY304" s="15">
        <f t="shared" ca="1" si="149"/>
        <v>24901.304427167124</v>
      </c>
      <c r="AZ304" s="15">
        <f t="shared" ca="1" si="150"/>
        <v>31849.514304666875</v>
      </c>
      <c r="BA304" s="15">
        <f t="shared" ca="1" si="151"/>
        <v>36543.480080215799</v>
      </c>
      <c r="BB304" s="15">
        <f t="shared" ca="1" si="152"/>
        <v>42775.118505540966</v>
      </c>
      <c r="BC304" s="15">
        <f t="shared" ca="1" si="153"/>
        <v>46564.109347646146</v>
      </c>
      <c r="BD304" s="15">
        <f t="shared" ca="1" si="154"/>
        <v>59310.532616311939</v>
      </c>
      <c r="BE304" s="15">
        <f t="shared" ca="1" si="155"/>
        <v>68538.850333735783</v>
      </c>
      <c r="BF304" s="15">
        <f ca="1">Inputs!$B$13*EXP($B$9-0.5*C$6^2+C$6*Y304)</f>
        <v>17934.521851574624</v>
      </c>
      <c r="BG304" s="15">
        <f t="shared" ca="1" si="156"/>
        <v>19770.344146057498</v>
      </c>
      <c r="BH304" s="15">
        <f t="shared" ca="1" si="157"/>
        <v>38106.867812018601</v>
      </c>
      <c r="BI304" s="15">
        <f t="shared" ca="1" si="158"/>
        <v>35103.715031427571</v>
      </c>
      <c r="BJ304" s="15">
        <f t="shared" ca="1" si="159"/>
        <v>43521.441595195633</v>
      </c>
      <c r="BK304" s="15">
        <f t="shared" ca="1" si="160"/>
        <v>67583.281624030249</v>
      </c>
      <c r="BL304" s="15">
        <f t="shared" ca="1" si="161"/>
        <v>81366.324056432379</v>
      </c>
      <c r="BM304" s="15">
        <f t="shared" ca="1" si="162"/>
        <v>92829.167026347903</v>
      </c>
      <c r="BN304" s="15">
        <f t="shared" ca="1" si="163"/>
        <v>97745.438759428405</v>
      </c>
      <c r="BO304" s="15">
        <f t="shared" ca="1" si="164"/>
        <v>107254.49807864742</v>
      </c>
      <c r="BP304" s="15">
        <f t="shared" ca="1" si="165"/>
        <v>119137.92766396521</v>
      </c>
      <c r="BQ304" s="15">
        <f ca="1">Inputs!$B$20*EXP($B$10-0.5*C$7^2+C$7*AJ304)</f>
        <v>7259.2608785058164</v>
      </c>
      <c r="BR304" s="15">
        <f t="shared" ca="1" si="166"/>
        <v>10990.309472659932</v>
      </c>
      <c r="BS304" s="15">
        <f t="shared" ca="1" si="167"/>
        <v>18541.391867719001</v>
      </c>
      <c r="BT304" s="15">
        <f t="shared" ca="1" si="168"/>
        <v>21590.440368507989</v>
      </c>
      <c r="BU304" s="15">
        <f t="shared" ca="1" si="169"/>
        <v>23351.106696566716</v>
      </c>
      <c r="BV304" s="15">
        <f t="shared" ca="1" si="170"/>
        <v>42986.223421055831</v>
      </c>
      <c r="BW304" s="15">
        <f t="shared" ca="1" si="171"/>
        <v>62757.658794242241</v>
      </c>
      <c r="BX304" s="15">
        <f t="shared" ca="1" si="172"/>
        <v>110196.72743715032</v>
      </c>
      <c r="BY304" s="15">
        <f t="shared" ca="1" si="173"/>
        <v>183606.84501537451</v>
      </c>
      <c r="BZ304" s="15">
        <f t="shared" ca="1" si="174"/>
        <v>290974.6293787146</v>
      </c>
      <c r="CA304" s="15">
        <f t="shared" ca="1" si="175"/>
        <v>372211.7038512234</v>
      </c>
      <c r="CB304" s="15">
        <f ca="1">(AU304*DCF!C$10-DCF!C$5*MAX(AU304*DCF!C$10,0)-MAX(AU304-Inputs!$B$6,0)/Inputs!$B$10)*DCF!C$6</f>
        <v>1020.8776651650892</v>
      </c>
      <c r="CC304" s="15">
        <f ca="1">(AV304*DCF!D$10-DCF!D$5*MAX(AV304*DCF!D$10,0)-MAX(AV304-AU304,0)/Inputs!$B$10)*DCF!D$6</f>
        <v>1968.2306723689999</v>
      </c>
      <c r="CD304" s="15">
        <f ca="1">(AW304*DCF!E$10-DCF!E$5*MAX(AW304*DCF!E$10,0)-MAX(AW304-AV304,0)/Inputs!$B$10)*DCF!E$6</f>
        <v>2086.6362670282701</v>
      </c>
      <c r="CE304" s="15">
        <f ca="1">(AX304*DCF!F$10-DCF!F$5*MAX(AX304*DCF!F$10,0)-MAX(AX304-AW304,0)/Inputs!$B$10)*DCF!F$6</f>
        <v>3098.3331667308889</v>
      </c>
      <c r="CF304" s="15">
        <f ca="1">(AY304*DCF!G$10-DCF!G$5*MAX(AY304*DCF!G$10,0)-MAX(AY304-AX304,0)/Inputs!$B$10)*DCF!G$6</f>
        <v>4096.0146552616143</v>
      </c>
      <c r="CG304" s="15">
        <f ca="1">(AZ304*DCF!H$10-DCF!H$5*MAX(AZ304*DCF!H$10,0)-MAX(AZ304-AY304,0)/Inputs!$B$10)*DCF!H$6</f>
        <v>4949.8268204497572</v>
      </c>
      <c r="CH304" s="15">
        <f ca="1">(BA304*DCF!I$10-DCF!I$5*MAX(BA304*DCF!I$10,0)-MAX(BA304-AZ304,0)/Inputs!$B$10)*DCF!I$6</f>
        <v>5905.1858515513713</v>
      </c>
      <c r="CI304" s="15">
        <f ca="1">(BB304*DCF!J$10-DCF!J$5*MAX(BB304*DCF!J$10,0)-MAX(BB304-BA304,0)/Inputs!$B$10)*DCF!J$6</f>
        <v>6396.007473500541</v>
      </c>
      <c r="CJ304" s="15">
        <f ca="1">(BC304*DCF!K$10-DCF!K$5*MAX(BC304*DCF!K$10,0)-MAX(BC304-BB304,0)/Inputs!$B$10)*DCF!K$6</f>
        <v>6965.6727422187332</v>
      </c>
      <c r="CK304" s="15">
        <f ca="1">(BD304*DCF!L$10-DCF!L$5*MAX(BD304*DCF!L$10,0)-MAX(BD304-BC304,0)/Inputs!$B$10)*DCF!L$6</f>
        <v>7296.837254466006</v>
      </c>
      <c r="CL304" s="15">
        <f ca="1">(BE304*DCF!M$10-DCF!M$5*MAX(BE304*DCF!M$10,0)-MAX(BE304-BD304,0)/Inputs!$B$10)*DCF!M$6</f>
        <v>8569.2971117059296</v>
      </c>
      <c r="CM304" s="15">
        <f ca="1">(BF304*DCF!C$28-DCF!C$5*MAX(BF304*DCF!C$28,0)-MAX(BF304-Inputs!$B$13,0)/Inputs!$B$17)*DCF!C$6</f>
        <v>3961.3686943413286</v>
      </c>
      <c r="CN304" s="15">
        <f ca="1">(BG304*DCF!D$28-DCF!D$5*MAX(BG304*DCF!D$28,0)-MAX(BG304-BF304,0)/Inputs!$B$17)*DCF!D$6</f>
        <v>5431.157263308789</v>
      </c>
      <c r="CO304" s="15">
        <f ca="1">(BH304*DCF!E$28-DCF!E$5*MAX(BH304*DCF!E$28,0)-MAX(BH304-BG304,0)/Inputs!$B$17)*DCF!E$6</f>
        <v>7178.6670958452914</v>
      </c>
      <c r="CP304" s="15">
        <f ca="1">(BI304*DCF!F$28-DCF!F$5*MAX(BI304*DCF!F$28,0)-MAX(BI304-BH304,0)/Inputs!$B$17)*DCF!F$6</f>
        <v>9529.7339689024484</v>
      </c>
      <c r="CQ304" s="15">
        <f ca="1">(BJ304*DCF!G$28-DCF!G$5*MAX(BJ304*DCF!G$28,0)-MAX(BJ304-BI304,0)/Inputs!$B$17)*DCF!G$6</f>
        <v>9876.1897670583658</v>
      </c>
      <c r="CR304" s="15">
        <f ca="1">(BK304*DCF!H$28-DCF!H$5*MAX(BK304*DCF!H$28,0)-MAX(BK304-BJ304,0)/Inputs!$B$17)*DCF!H$6</f>
        <v>12975.556493788534</v>
      </c>
      <c r="CS304" s="15">
        <f ca="1">(BL304*DCF!I$28-DCF!I$5*MAX(BL304*DCF!I$28,0)-MAX(BL304-BK304,0)/Inputs!$B$17)*DCF!I$6</f>
        <v>17155.249080444737</v>
      </c>
      <c r="CT304" s="15">
        <f ca="1">(BM304*DCF!J$28-DCF!J$5*MAX(BM304*DCF!J$28,0)-MAX(BM304-BL304,0)/Inputs!$B$17)*DCF!J$6</f>
        <v>19188.731252497248</v>
      </c>
      <c r="CU304" s="15">
        <f ca="1">(BN304*DCF!K$28-DCF!K$5*MAX(BN304*DCF!K$28,0)-MAX(BN304-BM304,0)/Inputs!$B$17)*DCF!K$6</f>
        <v>20040.019965121315</v>
      </c>
      <c r="CV304" s="15">
        <f ca="1">(BO304*DCF!L$28-DCF!L$5*MAX(BO304*DCF!L$28,0)-MAX(BO304-BN304,0)/Inputs!$B$17)*DCF!L$6</f>
        <v>20323.557706853764</v>
      </c>
      <c r="CW304" s="15">
        <f ca="1">(BP304*DCF!M$28-DCF!M$5*MAX(BP304*DCF!M$28,0)-MAX(BP304-BO304,0)/Inputs!$B$17)*DCF!M$6</f>
        <v>21173.71773087074</v>
      </c>
      <c r="CX304" s="15">
        <f ca="1">(BQ304*DCF!C$46-DCF!C$5*MAX(BQ304*DCF!C$46,0)-MAX(BQ304-Inputs!$B$20,0)/Inputs!$B$24)*DCF!C$6</f>
        <v>-3550.989061320427</v>
      </c>
      <c r="CY304" s="15">
        <f ca="1">(BR304*DCF!D$46-DCF!D$5*MAX(BR304*DCF!D$46,0)-MAX(BR304-BQ304,0)/Inputs!$B$24)*DCF!D$6</f>
        <v>-3467.7969942633813</v>
      </c>
      <c r="CZ304" s="15">
        <f ca="1">(BS304*DCF!E$46-DCF!E$5*MAX(BS304*DCF!E$46,0)-MAX(BS304-BR304,0)/Inputs!$B$24)*DCF!E$6</f>
        <v>-5168.9806734650074</v>
      </c>
      <c r="DA304" s="15">
        <f ca="1">(BT304*DCF!F$46-DCF!F$5*MAX(BT304*DCF!F$46,0)-MAX(BT304-BS304,0)/Inputs!$B$24)*DCF!F$6</f>
        <v>-2682.6073197248816</v>
      </c>
      <c r="DB304" s="15">
        <f ca="1">(BU304*DCF!G$46-DCF!G$5*MAX(BU304*DCF!G$46,0)-MAX(BU304-BT304,0)/Inputs!$B$24)*DCF!G$6</f>
        <v>-1377.7384593588727</v>
      </c>
      <c r="DC304" s="15">
        <f ca="1">(BV304*DCF!H$46-DCF!H$5*MAX(BV304*DCF!H$46,0)-MAX(BV304-BU304,0)/Inputs!$B$24)*DCF!H$6</f>
        <v>-6101.4922157787951</v>
      </c>
      <c r="DD304" s="15">
        <f ca="1">(BW304*DCF!I$46-DCF!I$5*MAX(BW304*DCF!I$46,0)-MAX(BW304-BV304,0)/Inputs!$B$24)*DCF!I$6</f>
        <v>-4226.2017739317325</v>
      </c>
      <c r="DE304" s="15">
        <f ca="1">(BX304*DCF!J$46-DCF!J$5*MAX(BX304*DCF!J$46,0)-MAX(BX304-BW304,0)/Inputs!$B$24)*DCF!J$6</f>
        <v>-7957.6180634390676</v>
      </c>
      <c r="DF304" s="15">
        <f ca="1">(BY304*DCF!K$46-DCF!K$5*MAX(BY304*DCF!K$46,0)-MAX(BY304-BX304,0)/Inputs!$B$24)*DCF!K$6</f>
        <v>-7495.2881253498326</v>
      </c>
      <c r="DG304" s="15">
        <f ca="1">(BZ304*DCF!L$46-DCF!L$5*MAX(BZ304*DCF!L$46,0)-MAX(BZ304-BY304,0)/Inputs!$B$24)*DCF!L$6</f>
        <v>-4183.9551691070774</v>
      </c>
      <c r="DH304" s="15">
        <f ca="1">(CA304*DCF!M$46-DCF!M$5*MAX(CA304*DCF!M$46,0)-MAX(CA304-BZ304,0)/Inputs!$B$24)*DCF!M$6</f>
        <v>12196.822480247851</v>
      </c>
      <c r="DI304" s="15">
        <f ca="1">SUM(CB304:CL304)+BE304*DCF!M$10*(1+Inputs!$B$30)*(1-Inputs!$B$33)*(1-Inputs!$B$30/Inputs!$B$31)/(Inputs!$B$29-Inputs!$B$30)*DCF!M$6</f>
        <v>243097.44649170159</v>
      </c>
      <c r="DJ304" s="15">
        <f ca="1">SUM(CM304:CW304)+BP304*DCF!M$28*(1+Inputs!$B$30)*(1-Inputs!$B$33)*(1-Inputs!$B$30/Inputs!$B$31)/(Inputs!$B$29-Inputs!$B$30)*DCF!M$6</f>
        <v>588917.18651878159</v>
      </c>
      <c r="DK304" s="15">
        <f ca="1">SUM(CX304:DH304)+CA304*DCF!M$46*(1+Inputs!$B$30)*(1-Inputs!$B$33)*(1-Inputs!$B$30/Inputs!$B$31)/(Inputs!$B$29-Inputs!$B$30)*DCF!M$6</f>
        <v>541467.54007350316</v>
      </c>
      <c r="DM304" s="15">
        <f ca="1">DI304+DJ304+DK304+Inputs!$B$34+Inputs!$B$36-Inputs!$B$35</f>
        <v>1450333.1730839862</v>
      </c>
    </row>
    <row r="305" spans="1:117" x14ac:dyDescent="0.75">
      <c r="A305" s="11">
        <v>292</v>
      </c>
      <c r="C305" s="23">
        <f t="shared" ca="1" si="179"/>
        <v>-1.2845508797359948</v>
      </c>
      <c r="D305" s="23">
        <f t="shared" ca="1" si="179"/>
        <v>2.4098312531997803</v>
      </c>
      <c r="E305" s="23">
        <f t="shared" ca="1" si="179"/>
        <v>1.7136509232535044</v>
      </c>
      <c r="F305" s="23">
        <f t="shared" ca="1" si="179"/>
        <v>0.68294143294052578</v>
      </c>
      <c r="G305" s="23">
        <f t="shared" ca="1" si="179"/>
        <v>-1.5110167881873935</v>
      </c>
      <c r="H305" s="23">
        <f t="shared" ca="1" si="179"/>
        <v>1.2282503882475113</v>
      </c>
      <c r="I305" s="23">
        <f t="shared" ca="1" si="179"/>
        <v>0.9202345381428606</v>
      </c>
      <c r="J305" s="23">
        <f t="shared" ca="1" si="179"/>
        <v>-0.14398857244683397</v>
      </c>
      <c r="K305" s="23">
        <f t="shared" ca="1" si="179"/>
        <v>0.68685038952640087</v>
      </c>
      <c r="L305" s="23">
        <f t="shared" ca="1" si="179"/>
        <v>-0.58922429396634102</v>
      </c>
      <c r="M305" s="23">
        <f t="shared" ca="1" si="179"/>
        <v>0.68172725093442244</v>
      </c>
      <c r="N305" s="23">
        <f ca="1">SQRT(Inputs!$B$38)*C305+SQRT(1-Inputs!$B$38)*_xlfn.NORM.S.INV(RAND())</f>
        <v>-1.1725102382651749</v>
      </c>
      <c r="O305" s="23">
        <f ca="1">SQRT(Inputs!$B$38)*D305+SQRT(1-Inputs!$B$38)*_xlfn.NORM.S.INV(RAND())</f>
        <v>1.0480477996697888</v>
      </c>
      <c r="P305" s="23">
        <f ca="1">SQRT(Inputs!$B$38)*E305+SQRT(1-Inputs!$B$38)*_xlfn.NORM.S.INV(RAND())</f>
        <v>1.0498186257162043</v>
      </c>
      <c r="Q305" s="23">
        <f ca="1">SQRT(Inputs!$B$38)*F305+SQRT(1-Inputs!$B$38)*_xlfn.NORM.S.INV(RAND())</f>
        <v>-8.9538501977150686E-2</v>
      </c>
      <c r="R305" s="23">
        <f ca="1">SQRT(Inputs!$B$38)*G305+SQRT(1-Inputs!$B$38)*_xlfn.NORM.S.INV(RAND())</f>
        <v>-1.26198894965927</v>
      </c>
      <c r="S305" s="23">
        <f ca="1">SQRT(Inputs!$B$38)*H305+SQRT(1-Inputs!$B$38)*_xlfn.NORM.S.INV(RAND())</f>
        <v>0.38577866851808607</v>
      </c>
      <c r="T305" s="23">
        <f ca="1">SQRT(Inputs!$B$38)*I305+SQRT(1-Inputs!$B$38)*_xlfn.NORM.S.INV(RAND())</f>
        <v>1.5432350632638054</v>
      </c>
      <c r="U305" s="23">
        <f ca="1">SQRT(Inputs!$B$38)*J305+SQRT(1-Inputs!$B$38)*_xlfn.NORM.S.INV(RAND())</f>
        <v>1.0190791570406648</v>
      </c>
      <c r="V305" s="23">
        <f ca="1">SQRT(Inputs!$B$38)*K305+SQRT(1-Inputs!$B$38)*_xlfn.NORM.S.INV(RAND())</f>
        <v>1.3188576305780344</v>
      </c>
      <c r="W305" s="23">
        <f ca="1">SQRT(Inputs!$B$38)*L305+SQRT(1-Inputs!$B$38)*_xlfn.NORM.S.INV(RAND())</f>
        <v>0.61929183252479947</v>
      </c>
      <c r="X305" s="23">
        <f ca="1">SQRT(Inputs!$B$38)*M305+SQRT(1-Inputs!$B$38)*_xlfn.NORM.S.INV(RAND())</f>
        <v>-0.81707237405040223</v>
      </c>
      <c r="Y305" s="23">
        <f ca="1">SQRT(Inputs!$B$38)*C305+SQRT(1-Inputs!$B$38)*_xlfn.NORM.S.INV(RAND())</f>
        <v>-0.71108599595896538</v>
      </c>
      <c r="Z305" s="23">
        <f ca="1">SQRT(Inputs!$B$38)*D305+SQRT(1-Inputs!$B$38)*_xlfn.NORM.S.INV(RAND())</f>
        <v>1.9590945074979897</v>
      </c>
      <c r="AA305" s="23">
        <f ca="1">SQRT(Inputs!$B$38)*E305+SQRT(1-Inputs!$B$38)*_xlfn.NORM.S.INV(RAND())</f>
        <v>1.8228314971459003</v>
      </c>
      <c r="AB305" s="23">
        <f ca="1">SQRT(Inputs!$B$38)*F305+SQRT(1-Inputs!$B$38)*_xlfn.NORM.S.INV(RAND())</f>
        <v>1.1549149968229901</v>
      </c>
      <c r="AC305" s="23">
        <f ca="1">SQRT(Inputs!$B$38)*G305+SQRT(1-Inputs!$B$38)*_xlfn.NORM.S.INV(RAND())</f>
        <v>-1.7329828216073215</v>
      </c>
      <c r="AD305" s="23">
        <f ca="1">SQRT(Inputs!$B$38)*H305+SQRT(1-Inputs!$B$38)*_xlfn.NORM.S.INV(RAND())</f>
        <v>6.3157911270905531E-2</v>
      </c>
      <c r="AE305" s="23">
        <f ca="1">SQRT(Inputs!$B$38)*I305+SQRT(1-Inputs!$B$38)*_xlfn.NORM.S.INV(RAND())</f>
        <v>1.3619347451332899</v>
      </c>
      <c r="AF305" s="23">
        <f ca="1">SQRT(Inputs!$B$38)*J305+SQRT(1-Inputs!$B$38)*_xlfn.NORM.S.INV(RAND())</f>
        <v>0.60885974107694574</v>
      </c>
      <c r="AG305" s="23">
        <f ca="1">SQRT(Inputs!$B$38)*K305+SQRT(1-Inputs!$B$38)*_xlfn.NORM.S.INV(RAND())</f>
        <v>-0.39715197002020436</v>
      </c>
      <c r="AH305" s="23">
        <f ca="1">SQRT(Inputs!$B$38)*L305+SQRT(1-Inputs!$B$38)*_xlfn.NORM.S.INV(RAND())</f>
        <v>-0.75293677119356284</v>
      </c>
      <c r="AI305" s="23">
        <f ca="1">SQRT(Inputs!$B$38)*M305+SQRT(1-Inputs!$B$38)*_xlfn.NORM.S.INV(RAND())</f>
        <v>-0.22930848307669621</v>
      </c>
      <c r="AJ305" s="23">
        <f ca="1">SQRT(Inputs!$B$38)*C305+SQRT(1-Inputs!$B$38)*_xlfn.NORM.S.INV(RAND())</f>
        <v>-0.82824361478644681</v>
      </c>
      <c r="AK305" s="23">
        <f ca="1">SQRT(Inputs!$B$38)*D305+SQRT(1-Inputs!$B$38)*_xlfn.NORM.S.INV(RAND())</f>
        <v>-0.1974221649779162</v>
      </c>
      <c r="AL305" s="23">
        <f ca="1">SQRT(Inputs!$B$38)*E305+SQRT(1-Inputs!$B$38)*_xlfn.NORM.S.INV(RAND())</f>
        <v>0.96909698593902494</v>
      </c>
      <c r="AM305" s="23">
        <f ca="1">SQRT(Inputs!$B$38)*F305+SQRT(1-Inputs!$B$38)*_xlfn.NORM.S.INV(RAND())</f>
        <v>1.026601373157157</v>
      </c>
      <c r="AN305" s="23">
        <f ca="1">SQRT(Inputs!$B$38)*G305+SQRT(1-Inputs!$B$38)*_xlfn.NORM.S.INV(RAND())</f>
        <v>-0.8147185621712969</v>
      </c>
      <c r="AO305" s="23">
        <f ca="1">SQRT(Inputs!$B$38)*H305+SQRT(1-Inputs!$B$38)*_xlfn.NORM.S.INV(RAND())</f>
        <v>-0.15073860624896862</v>
      </c>
      <c r="AP305" s="23">
        <f ca="1">SQRT(Inputs!$B$38)*I305+SQRT(1-Inputs!$B$38)*_xlfn.NORM.S.INV(RAND())</f>
        <v>-6.2906473445859978E-2</v>
      </c>
      <c r="AQ305" s="23">
        <f ca="1">SQRT(Inputs!$B$38)*J305+SQRT(1-Inputs!$B$38)*_xlfn.NORM.S.INV(RAND())</f>
        <v>-0.78723282928009841</v>
      </c>
      <c r="AR305" s="23">
        <f ca="1">SQRT(Inputs!$B$38)*K305+SQRT(1-Inputs!$B$38)*_xlfn.NORM.S.INV(RAND())</f>
        <v>7.0970479195789693E-2</v>
      </c>
      <c r="AS305" s="23">
        <f ca="1">SQRT(Inputs!$B$38)*L305+SQRT(1-Inputs!$B$38)*_xlfn.NORM.S.INV(RAND())</f>
        <v>0.23303955240154461</v>
      </c>
      <c r="AT305" s="23">
        <f ca="1">SQRT(Inputs!$B$38)*M305+SQRT(1-Inputs!$B$38)*_xlfn.NORM.S.INV(RAND())</f>
        <v>0.5284719415715522</v>
      </c>
      <c r="AU305" s="15">
        <f ca="1">Inputs!$B$6*EXP($B$8-0.5*C$5^2+C$5*N305)</f>
        <v>4104.3988922314829</v>
      </c>
      <c r="AV305" s="15">
        <f t="shared" ca="1" si="146"/>
        <v>5828.3780254159146</v>
      </c>
      <c r="AW305" s="15">
        <f t="shared" ca="1" si="147"/>
        <v>8187.7172144839751</v>
      </c>
      <c r="AX305" s="15">
        <f t="shared" ca="1" si="148"/>
        <v>9885.1813159925114</v>
      </c>
      <c r="AY305" s="15">
        <f t="shared" ca="1" si="149"/>
        <v>10425.180473933367</v>
      </c>
      <c r="AZ305" s="15">
        <f t="shared" ca="1" si="150"/>
        <v>13303.60094693564</v>
      </c>
      <c r="BA305" s="15">
        <f t="shared" ca="1" si="151"/>
        <v>19133.955292364997</v>
      </c>
      <c r="BB305" s="15">
        <f t="shared" ca="1" si="152"/>
        <v>25943.959566181235</v>
      </c>
      <c r="BC305" s="15">
        <f t="shared" ca="1" si="153"/>
        <v>36088.745881468436</v>
      </c>
      <c r="BD305" s="15">
        <f t="shared" ca="1" si="154"/>
        <v>46848.708662107943</v>
      </c>
      <c r="BE305" s="15">
        <f t="shared" ca="1" si="155"/>
        <v>53289.990086094906</v>
      </c>
      <c r="BF305" s="15">
        <f ca="1">Inputs!$B$13*EXP($B$9-0.5*C$6^2+C$6*Y305)</f>
        <v>12012.440196324334</v>
      </c>
      <c r="BG305" s="15">
        <f t="shared" ca="1" si="156"/>
        <v>20847.881735491104</v>
      </c>
      <c r="BH305" s="15">
        <f t="shared" ca="1" si="157"/>
        <v>34464.188398694947</v>
      </c>
      <c r="BI305" s="15">
        <f t="shared" ca="1" si="158"/>
        <v>50397.004939162878</v>
      </c>
      <c r="BJ305" s="15">
        <f t="shared" ca="1" si="159"/>
        <v>48126.536505896191</v>
      </c>
      <c r="BK305" s="15">
        <f t="shared" ca="1" si="160"/>
        <v>59576.274634437963</v>
      </c>
      <c r="BL305" s="15">
        <f t="shared" ca="1" si="161"/>
        <v>87308.554280448938</v>
      </c>
      <c r="BM305" s="15">
        <f t="shared" ca="1" si="162"/>
        <v>115753.39747455317</v>
      </c>
      <c r="BN305" s="15">
        <f t="shared" ca="1" si="163"/>
        <v>135745.43742718708</v>
      </c>
      <c r="BO305" s="15">
        <f t="shared" ca="1" si="164"/>
        <v>153024.27629468514</v>
      </c>
      <c r="BP305" s="15">
        <f t="shared" ca="1" si="165"/>
        <v>183514.07977435278</v>
      </c>
      <c r="BQ305" s="15">
        <f ca="1">Inputs!$B$20*EXP($B$10-0.5*C$7^2+C$7*AJ305)</f>
        <v>3197.6294386647451</v>
      </c>
      <c r="BR305" s="15">
        <f t="shared" ca="1" si="166"/>
        <v>4075.0944321799057</v>
      </c>
      <c r="BS305" s="15">
        <f t="shared" ca="1" si="167"/>
        <v>7371.2602462705872</v>
      </c>
      <c r="BT305" s="15">
        <f t="shared" ca="1" si="168"/>
        <v>13304.472744499413</v>
      </c>
      <c r="BU305" s="15">
        <f t="shared" ca="1" si="169"/>
        <v>15139.364653188133</v>
      </c>
      <c r="BV305" s="15">
        <f t="shared" ca="1" si="170"/>
        <v>20359.902927758321</v>
      </c>
      <c r="BW305" s="15">
        <f t="shared" ca="1" si="171"/>
        <v>28035.334648132168</v>
      </c>
      <c r="BX305" s="15">
        <f t="shared" ca="1" si="172"/>
        <v>33487.122509457084</v>
      </c>
      <c r="BY305" s="15">
        <f t="shared" ca="1" si="173"/>
        <v>47562.605092417238</v>
      </c>
      <c r="BZ305" s="15">
        <f t="shared" ca="1" si="174"/>
        <v>69658.171108595852</v>
      </c>
      <c r="CA305" s="15">
        <f t="shared" ca="1" si="175"/>
        <v>107482.83457226842</v>
      </c>
      <c r="CB305" s="15">
        <f ca="1">(AU305*DCF!C$10-DCF!C$5*MAX(AU305*DCF!C$10,0)-MAX(AU305-Inputs!$B$6,0)/Inputs!$B$10)*DCF!C$6</f>
        <v>1049.1908594572737</v>
      </c>
      <c r="CC305" s="15">
        <f ca="1">(AV305*DCF!D$10-DCF!D$5*MAX(AV305*DCF!D$10,0)-MAX(AV305-AU305,0)/Inputs!$B$10)*DCF!D$6</f>
        <v>1000.2804658422854</v>
      </c>
      <c r="CD305" s="15">
        <f ca="1">(AW305*DCF!E$10-DCF!E$5*MAX(AW305*DCF!E$10,0)-MAX(AW305-AV305,0)/Inputs!$B$10)*DCF!E$6</f>
        <v>1358.9926777644143</v>
      </c>
      <c r="CE305" s="15">
        <f ca="1">(AX305*DCF!F$10-DCF!F$5*MAX(AX305*DCF!F$10,0)-MAX(AX305-AW305,0)/Inputs!$B$10)*DCF!F$6</f>
        <v>1804.7191329803784</v>
      </c>
      <c r="CF305" s="15">
        <f ca="1">(AY305*DCF!G$10-DCF!G$5*MAX(AY305*DCF!G$10,0)-MAX(AY305-AX305,0)/Inputs!$B$10)*DCF!G$6</f>
        <v>2044.2054351672982</v>
      </c>
      <c r="CG305" s="15">
        <f ca="1">(AZ305*DCF!H$10-DCF!H$5*MAX(AZ305*DCF!H$10,0)-MAX(AZ305-AY305,0)/Inputs!$B$10)*DCF!H$6</f>
        <v>2071.7885087884815</v>
      </c>
      <c r="CH305" s="15">
        <f ca="1">(BA305*DCF!I$10-DCF!I$5*MAX(BA305*DCF!I$10,0)-MAX(BA305-AZ305,0)/Inputs!$B$10)*DCF!I$6</f>
        <v>2538.6932332991501</v>
      </c>
      <c r="CI305" s="15">
        <f ca="1">(BB305*DCF!J$10-DCF!J$5*MAX(BB305*DCF!J$10,0)-MAX(BB305-BA305,0)/Inputs!$B$10)*DCF!J$6</f>
        <v>3420.0997321237401</v>
      </c>
      <c r="CJ305" s="15">
        <f ca="1">(BC305*DCF!K$10-DCF!K$5*MAX(BC305*DCF!K$10,0)-MAX(BC305-BB305,0)/Inputs!$B$10)*DCF!K$6</f>
        <v>4389.5928462042866</v>
      </c>
      <c r="CK305" s="15">
        <f ca="1">(BD305*DCF!L$10-DCF!L$5*MAX(BD305*DCF!L$10,0)-MAX(BD305-BC305,0)/Inputs!$B$10)*DCF!L$6</f>
        <v>5674.2387332358676</v>
      </c>
      <c r="CL305" s="15">
        <f ca="1">(BE305*DCF!M$10-DCF!M$5*MAX(BE305*DCF!M$10,0)-MAX(BE305-BD305,0)/Inputs!$B$10)*DCF!M$6</f>
        <v>6750.4269657707027</v>
      </c>
      <c r="CM305" s="15">
        <f ca="1">(BF305*DCF!C$28-DCF!C$5*MAX(BF305*DCF!C$28,0)-MAX(BF305-Inputs!$B$13,0)/Inputs!$B$17)*DCF!C$6</f>
        <v>3521.6745054435064</v>
      </c>
      <c r="CN305" s="15">
        <f ca="1">(BG305*DCF!D$28-DCF!D$5*MAX(BG305*DCF!D$28,0)-MAX(BG305-BF305,0)/Inputs!$B$17)*DCF!D$6</f>
        <v>4255.1772207237891</v>
      </c>
      <c r="CO305" s="15">
        <f ca="1">(BH305*DCF!E$28-DCF!E$5*MAX(BH305*DCF!E$28,0)-MAX(BH305-BG305,0)/Inputs!$B$17)*DCF!E$6</f>
        <v>7077.2852213111619</v>
      </c>
      <c r="CP305" s="15">
        <f ca="1">(BI305*DCF!F$28-DCF!F$5*MAX(BI305*DCF!F$28,0)-MAX(BI305-BH305,0)/Inputs!$B$17)*DCF!F$6</f>
        <v>10780.638251837796</v>
      </c>
      <c r="CQ305" s="15">
        <f ca="1">(BJ305*DCF!G$28-DCF!G$5*MAX(BJ305*DCF!G$28,0)-MAX(BJ305-BI305,0)/Inputs!$B$17)*DCF!G$6</f>
        <v>12486.795031435075</v>
      </c>
      <c r="CR305" s="15">
        <f ca="1">(BK305*DCF!H$28-DCF!H$5*MAX(BK305*DCF!H$28,0)-MAX(BK305-BJ305,0)/Inputs!$B$17)*DCF!H$6</f>
        <v>12954.90202107344</v>
      </c>
      <c r="CS305" s="15">
        <f ca="1">(BL305*DCF!I$28-DCF!I$5*MAX(BL305*DCF!I$28,0)-MAX(BL305-BK305,0)/Inputs!$B$17)*DCF!I$6</f>
        <v>16550.439379660762</v>
      </c>
      <c r="CT305" s="15">
        <f ca="1">(BM305*DCF!J$28-DCF!J$5*MAX(BM305*DCF!J$28,0)-MAX(BM305-BL305,0)/Inputs!$B$17)*DCF!J$6</f>
        <v>22051.063223587818</v>
      </c>
      <c r="CU305" s="15">
        <f ca="1">(BN305*DCF!K$28-DCF!K$5*MAX(BN305*DCF!K$28,0)-MAX(BN305-BM305,0)/Inputs!$B$17)*DCF!K$6</f>
        <v>26218.401739205619</v>
      </c>
      <c r="CV305" s="15">
        <f ca="1">(BO305*DCF!L$28-DCF!L$5*MAX(BO305*DCF!L$28,0)-MAX(BO305-BN305,0)/Inputs!$B$17)*DCF!L$6</f>
        <v>28576.425650927838</v>
      </c>
      <c r="CW305" s="15">
        <f ca="1">(BP305*DCF!M$28-DCF!M$5*MAX(BP305*DCF!M$28,0)-MAX(BP305-BO305,0)/Inputs!$B$17)*DCF!M$6</f>
        <v>31341.239108843096</v>
      </c>
      <c r="CX305" s="15">
        <f ca="1">(BQ305*DCF!C$46-DCF!C$5*MAX(BQ305*DCF!C$46,0)-MAX(BQ305-Inputs!$B$20,0)/Inputs!$B$24)*DCF!C$6</f>
        <v>-738.48254934520673</v>
      </c>
      <c r="CY305" s="15">
        <f ca="1">(BR305*DCF!D$46-DCF!D$5*MAX(BR305*DCF!D$46,0)-MAX(BR305-BQ305,0)/Inputs!$B$24)*DCF!D$6</f>
        <v>-1069.9306162546593</v>
      </c>
      <c r="CZ305" s="15">
        <f ca="1">(BS305*DCF!E$46-DCF!E$5*MAX(BS305*DCF!E$46,0)-MAX(BS305-BR305,0)/Inputs!$B$24)*DCF!E$6</f>
        <v>-2170.9221803534342</v>
      </c>
      <c r="DA305" s="15">
        <f ca="1">(BT305*DCF!F$46-DCF!F$5*MAX(BT305*DCF!F$46,0)-MAX(BT305-BS305,0)/Inputs!$B$24)*DCF!F$6</f>
        <v>-3129.3860563078833</v>
      </c>
      <c r="DB305" s="15">
        <f ca="1">(BU305*DCF!G$46-DCF!G$5*MAX(BU305*DCF!G$46,0)-MAX(BU305-BT305,0)/Inputs!$B$24)*DCF!G$6</f>
        <v>-1126.4797002463695</v>
      </c>
      <c r="DC305" s="15">
        <f ca="1">(BV305*DCF!H$46-DCF!H$5*MAX(BV305*DCF!H$46,0)-MAX(BV305-BU305,0)/Inputs!$B$24)*DCF!H$6</f>
        <v>-1622.2502820539789</v>
      </c>
      <c r="DD305" s="15">
        <f ca="1">(BW305*DCF!I$46-DCF!I$5*MAX(BW305*DCF!I$46,0)-MAX(BW305-BV305,0)/Inputs!$B$24)*DCF!I$6</f>
        <v>-1555.8325992531031</v>
      </c>
      <c r="DE305" s="15">
        <f ca="1">(BX305*DCF!J$46-DCF!J$5*MAX(BX305*DCF!J$46,0)-MAX(BX305-BW305,0)/Inputs!$B$24)*DCF!J$6</f>
        <v>-41.032912125013652</v>
      </c>
      <c r="DF305" s="15">
        <f ca="1">(BY305*DCF!K$46-DCF!K$5*MAX(BY305*DCF!K$46,0)-MAX(BY305-BX305,0)/Inputs!$B$24)*DCF!K$6</f>
        <v>-731.18370989513539</v>
      </c>
      <c r="DG305" s="15">
        <f ca="1">(BZ305*DCF!L$46-DCF!L$5*MAX(BZ305*DCF!L$46,0)-MAX(BZ305-BY305,0)/Inputs!$B$24)*DCF!L$6</f>
        <v>-185.1525680498265</v>
      </c>
      <c r="DH305" s="15">
        <f ca="1">(CA305*DCF!M$46-DCF!M$5*MAX(CA305*DCF!M$46,0)-MAX(CA305-BZ305,0)/Inputs!$B$24)*DCF!M$6</f>
        <v>518.75194684085432</v>
      </c>
      <c r="DI305" s="15">
        <f ca="1">SUM(CB305:CL305)+BE305*DCF!M$10*(1+Inputs!$B$30)*(1-Inputs!$B$33)*(1-Inputs!$B$30/Inputs!$B$31)/(Inputs!$B$29-Inputs!$B$30)*DCF!M$6</f>
        <v>180408.97568740224</v>
      </c>
      <c r="DJ305" s="15">
        <f ca="1">SUM(CM305:CW305)+BP305*DCF!M$28*(1+Inputs!$B$30)*(1-Inputs!$B$33)*(1-Inputs!$B$30/Inputs!$B$31)/(Inputs!$B$29-Inputs!$B$30)*DCF!M$6</f>
        <v>856776.85566671996</v>
      </c>
      <c r="DK305" s="15">
        <f ca="1">SUM(CX305:DH305)+CA305*DCF!M$46*(1+Inputs!$B$30)*(1-Inputs!$B$33)*(1-Inputs!$B$30/Inputs!$B$31)/(Inputs!$B$29-Inputs!$B$30)*DCF!M$6</f>
        <v>154329.29317738346</v>
      </c>
      <c r="DM305" s="15">
        <f ca="1">DI305+DJ305+DK305+Inputs!$B$34+Inputs!$B$36-Inputs!$B$35</f>
        <v>1268366.1245315056</v>
      </c>
    </row>
    <row r="306" spans="1:117" x14ac:dyDescent="0.75">
      <c r="A306" s="11">
        <v>293</v>
      </c>
      <c r="C306" s="23">
        <f t="shared" ca="1" si="179"/>
        <v>-8.1062754732318443E-2</v>
      </c>
      <c r="D306" s="23">
        <f t="shared" ca="1" si="179"/>
        <v>-0.4678504417860927</v>
      </c>
      <c r="E306" s="23">
        <f t="shared" ca="1" si="179"/>
        <v>1.2672616770560354</v>
      </c>
      <c r="F306" s="23">
        <f t="shared" ca="1" si="179"/>
        <v>-1.311098535665576</v>
      </c>
      <c r="G306" s="23">
        <f t="shared" ca="1" si="179"/>
        <v>-1.1646032587661794</v>
      </c>
      <c r="H306" s="23">
        <f t="shared" ca="1" si="179"/>
        <v>-0.29170102030214901</v>
      </c>
      <c r="I306" s="23">
        <f t="shared" ca="1" si="179"/>
        <v>0.80309560377187728</v>
      </c>
      <c r="J306" s="23">
        <f t="shared" ca="1" si="179"/>
        <v>-0.72485528710332625</v>
      </c>
      <c r="K306" s="23">
        <f t="shared" ca="1" si="179"/>
        <v>-1.8147899961896732</v>
      </c>
      <c r="L306" s="23">
        <f t="shared" ca="1" si="179"/>
        <v>0.87951833302899773</v>
      </c>
      <c r="M306" s="23">
        <f t="shared" ca="1" si="179"/>
        <v>-1.0546984693412702</v>
      </c>
      <c r="N306" s="23">
        <f ca="1">SQRT(Inputs!$B$38)*C306+SQRT(1-Inputs!$B$38)*_xlfn.NORM.S.INV(RAND())</f>
        <v>-1.2939919630346175</v>
      </c>
      <c r="O306" s="23">
        <f ca="1">SQRT(Inputs!$B$38)*D306+SQRT(1-Inputs!$B$38)*_xlfn.NORM.S.INV(RAND())</f>
        <v>-1.4429442496412312</v>
      </c>
      <c r="P306" s="23">
        <f ca="1">SQRT(Inputs!$B$38)*E306+SQRT(1-Inputs!$B$38)*_xlfn.NORM.S.INV(RAND())</f>
        <v>0.28759210856750872</v>
      </c>
      <c r="Q306" s="23">
        <f ca="1">SQRT(Inputs!$B$38)*F306+SQRT(1-Inputs!$B$38)*_xlfn.NORM.S.INV(RAND())</f>
        <v>-0.94987346757691371</v>
      </c>
      <c r="R306" s="23">
        <f ca="1">SQRT(Inputs!$B$38)*G306+SQRT(1-Inputs!$B$38)*_xlfn.NORM.S.INV(RAND())</f>
        <v>-0.53629361298388245</v>
      </c>
      <c r="S306" s="23">
        <f ca="1">SQRT(Inputs!$B$38)*H306+SQRT(1-Inputs!$B$38)*_xlfn.NORM.S.INV(RAND())</f>
        <v>1.5551038591526718</v>
      </c>
      <c r="T306" s="23">
        <f ca="1">SQRT(Inputs!$B$38)*I306+SQRT(1-Inputs!$B$38)*_xlfn.NORM.S.INV(RAND())</f>
        <v>1.348049952051134</v>
      </c>
      <c r="U306" s="23">
        <f ca="1">SQRT(Inputs!$B$38)*J306+SQRT(1-Inputs!$B$38)*_xlfn.NORM.S.INV(RAND())</f>
        <v>-2.1907716391331338</v>
      </c>
      <c r="V306" s="23">
        <f ca="1">SQRT(Inputs!$B$38)*K306+SQRT(1-Inputs!$B$38)*_xlfn.NORM.S.INV(RAND())</f>
        <v>-1.5047239244280748</v>
      </c>
      <c r="W306" s="23">
        <f ca="1">SQRT(Inputs!$B$38)*L306+SQRT(1-Inputs!$B$38)*_xlfn.NORM.S.INV(RAND())</f>
        <v>0.72677780685118687</v>
      </c>
      <c r="X306" s="23">
        <f ca="1">SQRT(Inputs!$B$38)*M306+SQRT(1-Inputs!$B$38)*_xlfn.NORM.S.INV(RAND())</f>
        <v>-0.15878546799122167</v>
      </c>
      <c r="Y306" s="23">
        <f ca="1">SQRT(Inputs!$B$38)*C306+SQRT(1-Inputs!$B$38)*_xlfn.NORM.S.INV(RAND())</f>
        <v>-1.1343589965631091</v>
      </c>
      <c r="Z306" s="23">
        <f ca="1">SQRT(Inputs!$B$38)*D306+SQRT(1-Inputs!$B$38)*_xlfn.NORM.S.INV(RAND())</f>
        <v>-0.61811980350974638</v>
      </c>
      <c r="AA306" s="23">
        <f ca="1">SQRT(Inputs!$B$38)*E306+SQRT(1-Inputs!$B$38)*_xlfn.NORM.S.INV(RAND())</f>
        <v>0.83786322178367112</v>
      </c>
      <c r="AB306" s="23">
        <f ca="1">SQRT(Inputs!$B$38)*F306+SQRT(1-Inputs!$B$38)*_xlfn.NORM.S.INV(RAND())</f>
        <v>-0.68313866755162822</v>
      </c>
      <c r="AC306" s="23">
        <f ca="1">SQRT(Inputs!$B$38)*G306+SQRT(1-Inputs!$B$38)*_xlfn.NORM.S.INV(RAND())</f>
        <v>-0.9203621647336635</v>
      </c>
      <c r="AD306" s="23">
        <f ca="1">SQRT(Inputs!$B$38)*H306+SQRT(1-Inputs!$B$38)*_xlfn.NORM.S.INV(RAND())</f>
        <v>-1.7558787724873988</v>
      </c>
      <c r="AE306" s="23">
        <f ca="1">SQRT(Inputs!$B$38)*I306+SQRT(1-Inputs!$B$38)*_xlfn.NORM.S.INV(RAND())</f>
        <v>0.79631250611894067</v>
      </c>
      <c r="AF306" s="23">
        <f ca="1">SQRT(Inputs!$B$38)*J306+SQRT(1-Inputs!$B$38)*_xlfn.NORM.S.INV(RAND())</f>
        <v>-0.38197770105119044</v>
      </c>
      <c r="AG306" s="23">
        <f ca="1">SQRT(Inputs!$B$38)*K306+SQRT(1-Inputs!$B$38)*_xlfn.NORM.S.INV(RAND())</f>
        <v>-0.21644764297839492</v>
      </c>
      <c r="AH306" s="23">
        <f ca="1">SQRT(Inputs!$B$38)*L306+SQRT(1-Inputs!$B$38)*_xlfn.NORM.S.INV(RAND())</f>
        <v>1.3923784343990586</v>
      </c>
      <c r="AI306" s="23">
        <f ca="1">SQRT(Inputs!$B$38)*M306+SQRT(1-Inputs!$B$38)*_xlfn.NORM.S.INV(RAND())</f>
        <v>-0.46998795310525088</v>
      </c>
      <c r="AJ306" s="23">
        <f ca="1">SQRT(Inputs!$B$38)*C306+SQRT(1-Inputs!$B$38)*_xlfn.NORM.S.INV(RAND())</f>
        <v>-1.5087010274204233</v>
      </c>
      <c r="AK306" s="23">
        <f ca="1">SQRT(Inputs!$B$38)*D306+SQRT(1-Inputs!$B$38)*_xlfn.NORM.S.INV(RAND())</f>
        <v>-1.3467091805187481</v>
      </c>
      <c r="AL306" s="23">
        <f ca="1">SQRT(Inputs!$B$38)*E306+SQRT(1-Inputs!$B$38)*_xlfn.NORM.S.INV(RAND())</f>
        <v>-5.0094654402273786E-2</v>
      </c>
      <c r="AM306" s="23">
        <f ca="1">SQRT(Inputs!$B$38)*F306+SQRT(1-Inputs!$B$38)*_xlfn.NORM.S.INV(RAND())</f>
        <v>0.5172299455731254</v>
      </c>
      <c r="AN306" s="23">
        <f ca="1">SQRT(Inputs!$B$38)*G306+SQRT(1-Inputs!$B$38)*_xlfn.NORM.S.INV(RAND())</f>
        <v>-1.669178042145383</v>
      </c>
      <c r="AO306" s="23">
        <f ca="1">SQRT(Inputs!$B$38)*H306+SQRT(1-Inputs!$B$38)*_xlfn.NORM.S.INV(RAND())</f>
        <v>-1.5698556745540979</v>
      </c>
      <c r="AP306" s="23">
        <f ca="1">SQRT(Inputs!$B$38)*I306+SQRT(1-Inputs!$B$38)*_xlfn.NORM.S.INV(RAND())</f>
        <v>-0.99704005283632413</v>
      </c>
      <c r="AQ306" s="23">
        <f ca="1">SQRT(Inputs!$B$38)*J306+SQRT(1-Inputs!$B$38)*_xlfn.NORM.S.INV(RAND())</f>
        <v>-0.29888062479612965</v>
      </c>
      <c r="AR306" s="23">
        <f ca="1">SQRT(Inputs!$B$38)*K306+SQRT(1-Inputs!$B$38)*_xlfn.NORM.S.INV(RAND())</f>
        <v>-1.5087075059894657</v>
      </c>
      <c r="AS306" s="23">
        <f ca="1">SQRT(Inputs!$B$38)*L306+SQRT(1-Inputs!$B$38)*_xlfn.NORM.S.INV(RAND())</f>
        <v>-1.2320381652863297</v>
      </c>
      <c r="AT306" s="23">
        <f ca="1">SQRT(Inputs!$B$38)*M306+SQRT(1-Inputs!$B$38)*_xlfn.NORM.S.INV(RAND())</f>
        <v>-0.66519571039374359</v>
      </c>
      <c r="AU306" s="15">
        <f ca="1">Inputs!$B$6*EXP($B$8-0.5*C$5^2+C$5*N306)</f>
        <v>4024.4758497494604</v>
      </c>
      <c r="AV306" s="15">
        <f t="shared" ca="1" si="146"/>
        <v>3962.2758708670685</v>
      </c>
      <c r="AW306" s="15">
        <f t="shared" ca="1" si="147"/>
        <v>5022.3851794538059</v>
      </c>
      <c r="AX306" s="15">
        <f t="shared" ca="1" si="148"/>
        <v>5445.679192090478</v>
      </c>
      <c r="AY306" s="15">
        <f t="shared" ca="1" si="149"/>
        <v>6251.1299040800495</v>
      </c>
      <c r="AZ306" s="15">
        <f t="shared" ca="1" si="150"/>
        <v>9073.3206667150662</v>
      </c>
      <c r="BA306" s="15">
        <f t="shared" ca="1" si="151"/>
        <v>12785.86255033355</v>
      </c>
      <c r="BB306" s="15">
        <f t="shared" ca="1" si="152"/>
        <v>12568.837402630817</v>
      </c>
      <c r="BC306" s="15">
        <f t="shared" ca="1" si="153"/>
        <v>13312.491070282758</v>
      </c>
      <c r="BD306" s="15">
        <f t="shared" ca="1" si="154"/>
        <v>17456.266429276748</v>
      </c>
      <c r="BE306" s="15">
        <f t="shared" ca="1" si="155"/>
        <v>21083.28900491646</v>
      </c>
      <c r="BF306" s="15">
        <f ca="1">Inputs!$B$13*EXP($B$9-0.5*C$6^2+C$6*Y306)</f>
        <v>11045.575063978462</v>
      </c>
      <c r="BG306" s="15">
        <f t="shared" ca="1" si="156"/>
        <v>12040.921962717439</v>
      </c>
      <c r="BH306" s="15">
        <f t="shared" ca="1" si="157"/>
        <v>16905.096730290828</v>
      </c>
      <c r="BI306" s="15">
        <f t="shared" ca="1" si="158"/>
        <v>18628.895221801828</v>
      </c>
      <c r="BJ306" s="15">
        <f t="shared" ca="1" si="159"/>
        <v>20000.384362222332</v>
      </c>
      <c r="BK306" s="15">
        <f t="shared" ca="1" si="160"/>
        <v>19327.433729295626</v>
      </c>
      <c r="BL306" s="15">
        <f t="shared" ca="1" si="161"/>
        <v>26322.303964118866</v>
      </c>
      <c r="BM306" s="15">
        <f t="shared" ca="1" si="162"/>
        <v>30856.298618062912</v>
      </c>
      <c r="BN306" s="15">
        <f t="shared" ca="1" si="163"/>
        <v>36977.701250118167</v>
      </c>
      <c r="BO306" s="15">
        <f t="shared" ca="1" si="164"/>
        <v>53490.401831579184</v>
      </c>
      <c r="BP306" s="15">
        <f t="shared" ca="1" si="165"/>
        <v>62422.696581049371</v>
      </c>
      <c r="BQ306" s="15">
        <f ca="1">Inputs!$B$20*EXP($B$10-0.5*C$7^2+C$7*AJ306)</f>
        <v>2511.9598633041132</v>
      </c>
      <c r="BR306" s="15">
        <f t="shared" ca="1" si="166"/>
        <v>2222.3315043741295</v>
      </c>
      <c r="BS306" s="15">
        <f t="shared" ca="1" si="167"/>
        <v>2999.7736517840667</v>
      </c>
      <c r="BT306" s="15">
        <f t="shared" ca="1" si="168"/>
        <v>4737.0940363930977</v>
      </c>
      <c r="BU306" s="15">
        <f t="shared" ca="1" si="169"/>
        <v>4383.5918319681405</v>
      </c>
      <c r="BV306" s="15">
        <f t="shared" ca="1" si="170"/>
        <v>4281.9673312885861</v>
      </c>
      <c r="BW306" s="15">
        <f t="shared" ca="1" si="171"/>
        <v>4838.4873466347335</v>
      </c>
      <c r="BX306" s="15">
        <f t="shared" ca="1" si="172"/>
        <v>6373.8228256912244</v>
      </c>
      <c r="BY306" s="15">
        <f t="shared" ca="1" si="173"/>
        <v>6691.605635869103</v>
      </c>
      <c r="BZ306" s="15">
        <f t="shared" ca="1" si="174"/>
        <v>7486.3112104549245</v>
      </c>
      <c r="CA306" s="15">
        <f t="shared" ca="1" si="175"/>
        <v>9343.6002438955657</v>
      </c>
      <c r="CB306" s="15">
        <f ca="1">(AU306*DCF!C$10-DCF!C$5*MAX(AU306*DCF!C$10,0)-MAX(AU306-Inputs!$B$6,0)/Inputs!$B$10)*DCF!C$6</f>
        <v>1033.522084216956</v>
      </c>
      <c r="CC306" s="15">
        <f ca="1">(AV306*DCF!D$10-DCF!D$5*MAX(AV306*DCF!D$10,0)-MAX(AV306-AU306,0)/Inputs!$B$10)*DCF!D$6</f>
        <v>965.77789998595824</v>
      </c>
      <c r="CD306" s="15">
        <f ca="1">(AW306*DCF!E$10-DCF!E$5*MAX(AW306*DCF!E$10,0)-MAX(AW306-AV306,0)/Inputs!$B$10)*DCF!E$6</f>
        <v>920.80827109421227</v>
      </c>
      <c r="CE306" s="15">
        <f ca="1">(AX306*DCF!F$10-DCF!F$5*MAX(AX306*DCF!F$10,0)-MAX(AX306-AW306,0)/Inputs!$B$10)*DCF!F$6</f>
        <v>1100.7060996054486</v>
      </c>
      <c r="CF306" s="15">
        <f ca="1">(AY306*DCF!G$10-DCF!G$5*MAX(AY306*DCF!G$10,0)-MAX(AY306-AX306,0)/Inputs!$B$10)*DCF!G$6</f>
        <v>1133.1603121388944</v>
      </c>
      <c r="CG306" s="15">
        <f ca="1">(AZ306*DCF!H$10-DCF!H$5*MAX(AZ306*DCF!H$10,0)-MAX(AZ306-AY306,0)/Inputs!$B$10)*DCF!H$6</f>
        <v>1260.4611512065649</v>
      </c>
      <c r="CH306" s="15">
        <f ca="1">(BA306*DCF!I$10-DCF!I$5*MAX(BA306*DCF!I$10,0)-MAX(BA306-AZ306,0)/Inputs!$B$10)*DCF!I$6</f>
        <v>1726.5237136365449</v>
      </c>
      <c r="CI306" s="15">
        <f ca="1">(BB306*DCF!J$10-DCF!J$5*MAX(BB306*DCF!J$10,0)-MAX(BB306-BA306,0)/Inputs!$B$10)*DCF!J$6</f>
        <v>2156.8416620709891</v>
      </c>
      <c r="CJ306" s="15">
        <f ca="1">(BC306*DCF!K$10-DCF!K$5*MAX(BC306*DCF!K$10,0)-MAX(BC306-BB306,0)/Inputs!$B$10)*DCF!K$6</f>
        <v>2038.9970694973192</v>
      </c>
      <c r="CK306" s="15">
        <f ca="1">(BD306*DCF!L$10-DCF!L$5*MAX(BD306*DCF!L$10,0)-MAX(BD306-BC306,0)/Inputs!$B$10)*DCF!L$6</f>
        <v>2096.8796778364795</v>
      </c>
      <c r="CL306" s="15">
        <f ca="1">(BE306*DCF!M$10-DCF!M$5*MAX(BE306*DCF!M$10,0)-MAX(BE306-BD306,0)/Inputs!$B$10)*DCF!M$6</f>
        <v>2541.8381697753371</v>
      </c>
      <c r="CM306" s="15">
        <f ca="1">(BF306*DCF!C$28-DCF!C$5*MAX(BF306*DCF!C$28,0)-MAX(BF306-Inputs!$B$13,0)/Inputs!$B$17)*DCF!C$6</f>
        <v>3371.0370712311869</v>
      </c>
      <c r="CN306" s="15">
        <f ca="1">(BG306*DCF!D$28-DCF!D$5*MAX(BG306*DCF!D$28,0)-MAX(BG306-BF306,0)/Inputs!$B$17)*DCF!D$6</f>
        <v>3333.9760977799378</v>
      </c>
      <c r="CO306" s="15">
        <f ca="1">(BH306*DCF!E$28-DCF!E$5*MAX(BH306*DCF!E$28,0)-MAX(BH306-BG306,0)/Inputs!$B$17)*DCF!E$6</f>
        <v>3829.1625212851263</v>
      </c>
      <c r="CP306" s="15">
        <f ca="1">(BI306*DCF!F$28-DCF!F$5*MAX(BI306*DCF!F$28,0)-MAX(BI306-BH306,0)/Inputs!$B$17)*DCF!F$6</f>
        <v>4743.4095894588354</v>
      </c>
      <c r="CQ306" s="15">
        <f ca="1">(BJ306*DCF!G$28-DCF!G$5*MAX(BJ306*DCF!G$28,0)-MAX(BJ306-BI306,0)/Inputs!$B$17)*DCF!G$6</f>
        <v>4958.5805404971325</v>
      </c>
      <c r="CR306" s="15">
        <f ca="1">(BK306*DCF!H$28-DCF!H$5*MAX(BK306*DCF!H$28,0)-MAX(BK306-BJ306,0)/Inputs!$B$17)*DCF!H$6</f>
        <v>4779.8875955776803</v>
      </c>
      <c r="CS306" s="15">
        <f ca="1">(BL306*DCF!I$28-DCF!I$5*MAX(BL306*DCF!I$28,0)-MAX(BL306-BK306,0)/Inputs!$B$17)*DCF!I$6</f>
        <v>5185.7913985504238</v>
      </c>
      <c r="CT306" s="15">
        <f ca="1">(BM306*DCF!J$28-DCF!J$5*MAX(BM306*DCF!J$28,0)-MAX(BM306-BL306,0)/Inputs!$B$17)*DCF!J$6</f>
        <v>6282.3455177007727</v>
      </c>
      <c r="CU306" s="15">
        <f ca="1">(BN306*DCF!K$28-DCF!K$5*MAX(BN306*DCF!K$28,0)-MAX(BN306-BM306,0)/Inputs!$B$17)*DCF!K$6</f>
        <v>7059.2802131359149</v>
      </c>
      <c r="CV306" s="15">
        <f ca="1">(BO306*DCF!L$28-DCF!L$5*MAX(BO306*DCF!L$28,0)-MAX(BO306-BN306,0)/Inputs!$B$17)*DCF!L$6</f>
        <v>8804.018316689675</v>
      </c>
      <c r="CW306" s="15">
        <f ca="1">(BP306*DCF!M$28-DCF!M$5*MAX(BP306*DCF!M$28,0)-MAX(BP306-BO306,0)/Inputs!$B$17)*DCF!M$6</f>
        <v>10811.190695037956</v>
      </c>
      <c r="CX306" s="15">
        <f ca="1">(BQ306*DCF!C$46-DCF!C$5*MAX(BQ306*DCF!C$46,0)-MAX(BQ306-Inputs!$B$20,0)/Inputs!$B$24)*DCF!C$6</f>
        <v>-580.12929868455274</v>
      </c>
      <c r="CY306" s="15">
        <f ca="1">(BR306*DCF!D$46-DCF!D$5*MAX(BR306*DCF!D$46,0)-MAX(BR306-BQ306,0)/Inputs!$B$24)*DCF!D$6</f>
        <v>-379.30016235604302</v>
      </c>
      <c r="CZ306" s="15">
        <f ca="1">(BS306*DCF!E$46-DCF!E$5*MAX(BS306*DCF!E$46,0)-MAX(BS306-BR306,0)/Inputs!$B$24)*DCF!E$6</f>
        <v>-661.17474918645598</v>
      </c>
      <c r="DA306" s="15">
        <f ca="1">(BT306*DCF!F$46-DCF!F$5*MAX(BT306*DCF!F$46,0)-MAX(BT306-BS306,0)/Inputs!$B$24)*DCF!F$6</f>
        <v>-977.59841084635764</v>
      </c>
      <c r="DB306" s="15">
        <f ca="1">(BU306*DCF!G$46-DCF!G$5*MAX(BU306*DCF!G$46,0)-MAX(BU306-BT306,0)/Inputs!$B$24)*DCF!G$6</f>
        <v>-147.4553683074711</v>
      </c>
      <c r="DC306" s="15">
        <f ca="1">(BV306*DCF!H$46-DCF!H$5*MAX(BV306*DCF!H$46,0)-MAX(BV306-BU306,0)/Inputs!$B$24)*DCF!H$6</f>
        <v>0</v>
      </c>
      <c r="DD306" s="15">
        <f ca="1">(BW306*DCF!I$46-DCF!I$5*MAX(BW306*DCF!I$46,0)-MAX(BW306-BV306,0)/Inputs!$B$24)*DCF!I$6</f>
        <v>-48.008626592862342</v>
      </c>
      <c r="DE306" s="15">
        <f ca="1">(BX306*DCF!J$46-DCF!J$5*MAX(BX306*DCF!J$46,0)-MAX(BX306-BW306,0)/Inputs!$B$24)*DCF!J$6</f>
        <v>-139.78164858524542</v>
      </c>
      <c r="DF306" s="15">
        <f ca="1">(BY306*DCF!K$46-DCF!K$5*MAX(BY306*DCF!K$46,0)-MAX(BY306-BX306,0)/Inputs!$B$24)*DCF!K$6</f>
        <v>304.39849769962939</v>
      </c>
      <c r="DG306" s="15">
        <f ca="1">(BZ306*DCF!L$46-DCF!L$5*MAX(BZ306*DCF!L$46,0)-MAX(BZ306-BY306,0)/Inputs!$B$24)*DCF!L$6</f>
        <v>337.6496027284046</v>
      </c>
      <c r="DH306" s="15">
        <f ca="1">(CA306*DCF!M$46-DCF!M$5*MAX(CA306*DCF!M$46,0)-MAX(CA306-BZ306,0)/Inputs!$B$24)*DCF!M$6</f>
        <v>344.22379553185112</v>
      </c>
      <c r="DI306" s="15">
        <f ca="1">SUM(CB306:CL306)+BE306*DCF!M$10*(1+Inputs!$B$30)*(1-Inputs!$B$33)*(1-Inputs!$B$30/Inputs!$B$31)/(Inputs!$B$29-Inputs!$B$30)*DCF!M$6</f>
        <v>75650.588209381822</v>
      </c>
      <c r="DJ306" s="15">
        <f ca="1">SUM(CM306:CW306)+BP306*DCF!M$28*(1+Inputs!$B$30)*(1-Inputs!$B$33)*(1-Inputs!$B$30/Inputs!$B$31)/(Inputs!$B$29-Inputs!$B$30)*DCF!M$6</f>
        <v>294789.59960996814</v>
      </c>
      <c r="DK306" s="15">
        <f ca="1">SUM(CX306:DH306)+CA306*DCF!M$46*(1+Inputs!$B$30)*(1-Inputs!$B$33)*(1-Inputs!$B$30/Inputs!$B$31)/(Inputs!$B$29-Inputs!$B$30)*DCF!M$6</f>
        <v>12499.136428669472</v>
      </c>
      <c r="DM306" s="15">
        <f ca="1">DI306+DJ306+DK306+Inputs!$B$34+Inputs!$B$36-Inputs!$B$35</f>
        <v>459790.32424801937</v>
      </c>
    </row>
    <row r="307" spans="1:117" x14ac:dyDescent="0.75">
      <c r="A307" s="11">
        <v>294</v>
      </c>
      <c r="C307" s="23">
        <f t="shared" ca="1" si="179"/>
        <v>0.94138997510058098</v>
      </c>
      <c r="D307" s="23">
        <f t="shared" ca="1" si="179"/>
        <v>-1.9026279014211278</v>
      </c>
      <c r="E307" s="23">
        <f t="shared" ca="1" si="179"/>
        <v>-1.8438825972498329</v>
      </c>
      <c r="F307" s="23">
        <f t="shared" ca="1" si="179"/>
        <v>0.61164457378942372</v>
      </c>
      <c r="G307" s="23">
        <f t="shared" ca="1" si="179"/>
        <v>0.28085973707037659</v>
      </c>
      <c r="H307" s="23">
        <f t="shared" ca="1" si="179"/>
        <v>1.1281536148620648</v>
      </c>
      <c r="I307" s="23">
        <f t="shared" ca="1" si="179"/>
        <v>0.19341389989052613</v>
      </c>
      <c r="J307" s="23">
        <f t="shared" ca="1" si="179"/>
        <v>-0.59384987893544383</v>
      </c>
      <c r="K307" s="23">
        <f t="shared" ca="1" si="179"/>
        <v>-2.1801523815307138</v>
      </c>
      <c r="L307" s="23">
        <f t="shared" ca="1" si="179"/>
        <v>-0.7076410506458044</v>
      </c>
      <c r="M307" s="23">
        <f t="shared" ca="1" si="179"/>
        <v>-0.36378643108131159</v>
      </c>
      <c r="N307" s="23">
        <f ca="1">SQRT(Inputs!$B$38)*C307+SQRT(1-Inputs!$B$38)*_xlfn.NORM.S.INV(RAND())</f>
        <v>-0.51903247225092008</v>
      </c>
      <c r="O307" s="23">
        <f ca="1">SQRT(Inputs!$B$38)*D307+SQRT(1-Inputs!$B$38)*_xlfn.NORM.S.INV(RAND())</f>
        <v>-0.72690690408430769</v>
      </c>
      <c r="P307" s="23">
        <f ca="1">SQRT(Inputs!$B$38)*E307+SQRT(1-Inputs!$B$38)*_xlfn.NORM.S.INV(RAND())</f>
        <v>-9.6337044274328543E-2</v>
      </c>
      <c r="Q307" s="23">
        <f ca="1">SQRT(Inputs!$B$38)*F307+SQRT(1-Inputs!$B$38)*_xlfn.NORM.S.INV(RAND())</f>
        <v>-0.37377203185820007</v>
      </c>
      <c r="R307" s="23">
        <f ca="1">SQRT(Inputs!$B$38)*G307+SQRT(1-Inputs!$B$38)*_xlfn.NORM.S.INV(RAND())</f>
        <v>0.6130359514302135</v>
      </c>
      <c r="S307" s="23">
        <f ca="1">SQRT(Inputs!$B$38)*H307+SQRT(1-Inputs!$B$38)*_xlfn.NORM.S.INV(RAND())</f>
        <v>0.61531781789088813</v>
      </c>
      <c r="T307" s="23">
        <f ca="1">SQRT(Inputs!$B$38)*I307+SQRT(1-Inputs!$B$38)*_xlfn.NORM.S.INV(RAND())</f>
        <v>0.29840369177955828</v>
      </c>
      <c r="U307" s="23">
        <f ca="1">SQRT(Inputs!$B$38)*J307+SQRT(1-Inputs!$B$38)*_xlfn.NORM.S.INV(RAND())</f>
        <v>-2.2896208005959835</v>
      </c>
      <c r="V307" s="23">
        <f ca="1">SQRT(Inputs!$B$38)*K307+SQRT(1-Inputs!$B$38)*_xlfn.NORM.S.INV(RAND())</f>
        <v>-0.68669861099546647</v>
      </c>
      <c r="W307" s="23">
        <f ca="1">SQRT(Inputs!$B$38)*L307+SQRT(1-Inputs!$B$38)*_xlfn.NORM.S.INV(RAND())</f>
        <v>-0.57406344133968012</v>
      </c>
      <c r="X307" s="23">
        <f ca="1">SQRT(Inputs!$B$38)*M307+SQRT(1-Inputs!$B$38)*_xlfn.NORM.S.INV(RAND())</f>
        <v>0.76339378743700315</v>
      </c>
      <c r="Y307" s="23">
        <f ca="1">SQRT(Inputs!$B$38)*C307+SQRT(1-Inputs!$B$38)*_xlfn.NORM.S.INV(RAND())</f>
        <v>-1.0985558761504937</v>
      </c>
      <c r="Z307" s="23">
        <f ca="1">SQRT(Inputs!$B$38)*D307+SQRT(1-Inputs!$B$38)*_xlfn.NORM.S.INV(RAND())</f>
        <v>-1.2329393990058044</v>
      </c>
      <c r="AA307" s="23">
        <f ca="1">SQRT(Inputs!$B$38)*E307+SQRT(1-Inputs!$B$38)*_xlfn.NORM.S.INV(RAND())</f>
        <v>-0.51165867164636647</v>
      </c>
      <c r="AB307" s="23">
        <f ca="1">SQRT(Inputs!$B$38)*F307+SQRT(1-Inputs!$B$38)*_xlfn.NORM.S.INV(RAND())</f>
        <v>0.70773692115605891</v>
      </c>
      <c r="AC307" s="23">
        <f ca="1">SQRT(Inputs!$B$38)*G307+SQRT(1-Inputs!$B$38)*_xlfn.NORM.S.INV(RAND())</f>
        <v>0.41142478602778915</v>
      </c>
      <c r="AD307" s="23">
        <f ca="1">SQRT(Inputs!$B$38)*H307+SQRT(1-Inputs!$B$38)*_xlfn.NORM.S.INV(RAND())</f>
        <v>0.25231463742126925</v>
      </c>
      <c r="AE307" s="23">
        <f ca="1">SQRT(Inputs!$B$38)*I307+SQRT(1-Inputs!$B$38)*_xlfn.NORM.S.INV(RAND())</f>
        <v>-0.24900264083355061</v>
      </c>
      <c r="AF307" s="23">
        <f ca="1">SQRT(Inputs!$B$38)*J307+SQRT(1-Inputs!$B$38)*_xlfn.NORM.S.INV(RAND())</f>
        <v>-4.1065463432473748E-2</v>
      </c>
      <c r="AG307" s="23">
        <f ca="1">SQRT(Inputs!$B$38)*K307+SQRT(1-Inputs!$B$38)*_xlfn.NORM.S.INV(RAND())</f>
        <v>-2.6807921557861256</v>
      </c>
      <c r="AH307" s="23">
        <f ca="1">SQRT(Inputs!$B$38)*L307+SQRT(1-Inputs!$B$38)*_xlfn.NORM.S.INV(RAND())</f>
        <v>1.20362093295756</v>
      </c>
      <c r="AI307" s="23">
        <f ca="1">SQRT(Inputs!$B$38)*M307+SQRT(1-Inputs!$B$38)*_xlfn.NORM.S.INV(RAND())</f>
        <v>-0.17405640918494433</v>
      </c>
      <c r="AJ307" s="23">
        <f ca="1">SQRT(Inputs!$B$38)*C307+SQRT(1-Inputs!$B$38)*_xlfn.NORM.S.INV(RAND())</f>
        <v>0.32884826390094207</v>
      </c>
      <c r="AK307" s="23">
        <f ca="1">SQRT(Inputs!$B$38)*D307+SQRT(1-Inputs!$B$38)*_xlfn.NORM.S.INV(RAND())</f>
        <v>-0.734750474947379</v>
      </c>
      <c r="AL307" s="23">
        <f ca="1">SQRT(Inputs!$B$38)*E307+SQRT(1-Inputs!$B$38)*_xlfn.NORM.S.INV(RAND())</f>
        <v>-0.77265568441971522</v>
      </c>
      <c r="AM307" s="23">
        <f ca="1">SQRT(Inputs!$B$38)*F307+SQRT(1-Inputs!$B$38)*_xlfn.NORM.S.INV(RAND())</f>
        <v>-0.83612932951259777</v>
      </c>
      <c r="AN307" s="23">
        <f ca="1">SQRT(Inputs!$B$38)*G307+SQRT(1-Inputs!$B$38)*_xlfn.NORM.S.INV(RAND())</f>
        <v>0.42027375771872544</v>
      </c>
      <c r="AO307" s="23">
        <f ca="1">SQRT(Inputs!$B$38)*H307+SQRT(1-Inputs!$B$38)*_xlfn.NORM.S.INV(RAND())</f>
        <v>0.92412108835739426</v>
      </c>
      <c r="AP307" s="23">
        <f ca="1">SQRT(Inputs!$B$38)*I307+SQRT(1-Inputs!$B$38)*_xlfn.NORM.S.INV(RAND())</f>
        <v>-4.5678460501103704E-2</v>
      </c>
      <c r="AQ307" s="23">
        <f ca="1">SQRT(Inputs!$B$38)*J307+SQRT(1-Inputs!$B$38)*_xlfn.NORM.S.INV(RAND())</f>
        <v>-6.830906859438074E-2</v>
      </c>
      <c r="AR307" s="23">
        <f ca="1">SQRT(Inputs!$B$38)*K307+SQRT(1-Inputs!$B$38)*_xlfn.NORM.S.INV(RAND())</f>
        <v>3.7947638461692135E-2</v>
      </c>
      <c r="AS307" s="23">
        <f ca="1">SQRT(Inputs!$B$38)*L307+SQRT(1-Inputs!$B$38)*_xlfn.NORM.S.INV(RAND())</f>
        <v>0.62784717665611889</v>
      </c>
      <c r="AT307" s="23">
        <f ca="1">SQRT(Inputs!$B$38)*M307+SQRT(1-Inputs!$B$38)*_xlfn.NORM.S.INV(RAND())</f>
        <v>1.2175281015762849</v>
      </c>
      <c r="AU307" s="15">
        <f ca="1">Inputs!$B$6*EXP($B$8-0.5*C$5^2+C$5*N307)</f>
        <v>4562.3587281591554</v>
      </c>
      <c r="AV307" s="15">
        <f t="shared" ca="1" si="146"/>
        <v>4990.539685623562</v>
      </c>
      <c r="AW307" s="15">
        <f t="shared" ca="1" si="147"/>
        <v>6006.5204909342601</v>
      </c>
      <c r="AX307" s="15">
        <f t="shared" ca="1" si="148"/>
        <v>6998.7893063301181</v>
      </c>
      <c r="AY307" s="15">
        <f t="shared" ca="1" si="149"/>
        <v>9188.0595070873605</v>
      </c>
      <c r="AZ307" s="15">
        <f t="shared" ca="1" si="150"/>
        <v>12025.052080169382</v>
      </c>
      <c r="BA307" s="15">
        <f t="shared" ca="1" si="151"/>
        <v>15182.421036163656</v>
      </c>
      <c r="BB307" s="15">
        <f t="shared" ca="1" si="152"/>
        <v>14777.637242522351</v>
      </c>
      <c r="BC307" s="15">
        <f t="shared" ca="1" si="153"/>
        <v>16938.026409919425</v>
      </c>
      <c r="BD307" s="15">
        <f t="shared" ca="1" si="154"/>
        <v>19665.873524551251</v>
      </c>
      <c r="BE307" s="15">
        <f t="shared" ca="1" si="155"/>
        <v>25833.167996373828</v>
      </c>
      <c r="BF307" s="15">
        <f ca="1">Inputs!$B$13*EXP($B$9-0.5*C$6^2+C$6*Y307)</f>
        <v>11124.254193233233</v>
      </c>
      <c r="BG307" s="15">
        <f t="shared" ca="1" si="156"/>
        <v>10853.328752062966</v>
      </c>
      <c r="BH307" s="15">
        <f t="shared" ca="1" si="157"/>
        <v>12181.857917523608</v>
      </c>
      <c r="BI307" s="15">
        <f t="shared" ca="1" si="158"/>
        <v>16628.687294353571</v>
      </c>
      <c r="BJ307" s="15">
        <f t="shared" ca="1" si="159"/>
        <v>21631.229993836252</v>
      </c>
      <c r="BK307" s="15">
        <f t="shared" ca="1" si="160"/>
        <v>27476.036483740387</v>
      </c>
      <c r="BL307" s="15">
        <f t="shared" ca="1" si="161"/>
        <v>32679.28008032728</v>
      </c>
      <c r="BM307" s="15">
        <f t="shared" ca="1" si="162"/>
        <v>39965.484846787993</v>
      </c>
      <c r="BN307" s="15">
        <f t="shared" ca="1" si="163"/>
        <v>35647.303502640934</v>
      </c>
      <c r="BO307" s="15">
        <f t="shared" ca="1" si="164"/>
        <v>50446.807308702555</v>
      </c>
      <c r="BP307" s="15">
        <f t="shared" ca="1" si="165"/>
        <v>60878.138503653056</v>
      </c>
      <c r="BQ307" s="15">
        <f ca="1">Inputs!$B$20*EXP($B$10-0.5*C$7^2+C$7*AJ307)</f>
        <v>4820.1748000132284</v>
      </c>
      <c r="BR307" s="15">
        <f t="shared" ca="1" si="166"/>
        <v>5179.1950436065881</v>
      </c>
      <c r="BS307" s="15">
        <f t="shared" ca="1" si="167"/>
        <v>5680.8904049391531</v>
      </c>
      <c r="BT307" s="15">
        <f t="shared" ca="1" si="168"/>
        <v>6290.026282258721</v>
      </c>
      <c r="BU307" s="15">
        <f t="shared" ca="1" si="169"/>
        <v>9650.3499148915853</v>
      </c>
      <c r="BV307" s="15">
        <f t="shared" ca="1" si="170"/>
        <v>16534.145232912411</v>
      </c>
      <c r="BW307" s="15">
        <f t="shared" ca="1" si="171"/>
        <v>22850.481491885981</v>
      </c>
      <c r="BX307" s="15">
        <f t="shared" ca="1" si="172"/>
        <v>31525.385179397887</v>
      </c>
      <c r="BY307" s="15">
        <f t="shared" ca="1" si="173"/>
        <v>44494.291370284824</v>
      </c>
      <c r="BZ307" s="15">
        <f t="shared" ca="1" si="174"/>
        <v>70069.881838616857</v>
      </c>
      <c r="CA307" s="15">
        <f t="shared" ca="1" si="175"/>
        <v>122201.34168813674</v>
      </c>
      <c r="CB307" s="15">
        <f ca="1">(AU307*DCF!C$10-DCF!C$5*MAX(AU307*DCF!C$10,0)-MAX(AU307-Inputs!$B$6,0)/Inputs!$B$10)*DCF!C$6</f>
        <v>1045.9255241999715</v>
      </c>
      <c r="CC307" s="15">
        <f ca="1">(AV307*DCF!D$10-DCF!D$5*MAX(AV307*DCF!D$10,0)-MAX(AV307-AU307,0)/Inputs!$B$10)*DCF!D$6</f>
        <v>1112.0095183882208</v>
      </c>
      <c r="CD307" s="15">
        <f ca="1">(AW307*DCF!E$10-DCF!E$5*MAX(AW307*DCF!E$10,0)-MAX(AW307-AV307,0)/Inputs!$B$10)*DCF!E$6</f>
        <v>1157.9690147725037</v>
      </c>
      <c r="CE307" s="15">
        <f ca="1">(AX307*DCF!F$10-DCF!F$5*MAX(AX307*DCF!F$10,0)-MAX(AX307-AW307,0)/Inputs!$B$10)*DCF!F$6</f>
        <v>1321.358012464013</v>
      </c>
      <c r="CF307" s="15">
        <f ca="1">(AY307*DCF!G$10-DCF!G$5*MAX(AY307*DCF!G$10,0)-MAX(AY307-AX307,0)/Inputs!$B$10)*DCF!G$6</f>
        <v>1472.2908224971245</v>
      </c>
      <c r="CG307" s="15">
        <f ca="1">(AZ307*DCF!H$10-DCF!H$5*MAX(AZ307*DCF!H$10,0)-MAX(AZ307-AY307,0)/Inputs!$B$10)*DCF!H$6</f>
        <v>1830.913595549951</v>
      </c>
      <c r="CH307" s="15">
        <f ca="1">(BA307*DCF!I$10-DCF!I$5*MAX(BA307*DCF!I$10,0)-MAX(BA307-AZ307,0)/Inputs!$B$10)*DCF!I$6</f>
        <v>2255.3553339080408</v>
      </c>
      <c r="CI307" s="15">
        <f ca="1">(BB307*DCF!J$10-DCF!J$5*MAX(BB307*DCF!J$10,0)-MAX(BB307-BA307,0)/Inputs!$B$10)*DCF!J$6</f>
        <v>2535.8768397284402</v>
      </c>
      <c r="CJ307" s="15">
        <f ca="1">(BC307*DCF!K$10-DCF!K$5*MAX(BC307*DCF!K$10,0)-MAX(BC307-BB307,0)/Inputs!$B$10)*DCF!K$6</f>
        <v>2424.3286294585728</v>
      </c>
      <c r="CK307" s="15">
        <f ca="1">(BD307*DCF!L$10-DCF!L$5*MAX(BD307*DCF!L$10,0)-MAX(BD307-BC307,0)/Inputs!$B$10)*DCF!L$6</f>
        <v>2613.2328934939046</v>
      </c>
      <c r="CL307" s="15">
        <f ca="1">(BE307*DCF!M$10-DCF!M$5*MAX(BE307*DCF!M$10,0)-MAX(BE307-BD307,0)/Inputs!$B$10)*DCF!M$6</f>
        <v>2908.6449100575746</v>
      </c>
      <c r="CM307" s="15">
        <f ca="1">(BF307*DCF!C$28-DCF!C$5*MAX(BF307*DCF!C$28,0)-MAX(BF307-Inputs!$B$13,0)/Inputs!$B$17)*DCF!C$6</f>
        <v>3395.0494254919431</v>
      </c>
      <c r="CN307" s="15">
        <f ca="1">(BG307*DCF!D$28-DCF!D$5*MAX(BG307*DCF!D$28,0)-MAX(BG307-BF307,0)/Inputs!$B$17)*DCF!D$6</f>
        <v>3196.5556365988418</v>
      </c>
      <c r="CO307" s="15">
        <f ca="1">(BH307*DCF!E$28-DCF!E$5*MAX(BH307*DCF!E$28,0)-MAX(BH307-BG307,0)/Inputs!$B$17)*DCF!E$6</f>
        <v>3188.2842662091425</v>
      </c>
      <c r="CP307" s="15">
        <f ca="1">(BI307*DCF!F$28-DCF!F$5*MAX(BI307*DCF!F$28,0)-MAX(BI307-BH307,0)/Inputs!$B$17)*DCF!F$6</f>
        <v>3704.6350108998449</v>
      </c>
      <c r="CQ307" s="15">
        <f ca="1">(BJ307*DCF!G$28-DCF!G$5*MAX(BJ307*DCF!G$28,0)-MAX(BJ307-BI307,0)/Inputs!$B$17)*DCF!G$6</f>
        <v>4771.0084746045413</v>
      </c>
      <c r="CR307" s="15">
        <f ca="1">(BK307*DCF!H$28-DCF!H$5*MAX(BK307*DCF!H$28,0)-MAX(BK307-BJ307,0)/Inputs!$B$17)*DCF!H$6</f>
        <v>5887.0080555640634</v>
      </c>
      <c r="CS307" s="15">
        <f ca="1">(BL307*DCF!I$28-DCF!I$5*MAX(BL307*DCF!I$28,0)-MAX(BL307-BK307,0)/Inputs!$B$17)*DCF!I$6</f>
        <v>6937.8069879290688</v>
      </c>
      <c r="CT307" s="15">
        <f ca="1">(BM307*DCF!J$28-DCF!J$5*MAX(BM307*DCF!J$28,0)-MAX(BM307-BL307,0)/Inputs!$B$17)*DCF!J$6</f>
        <v>7949.5296802029598</v>
      </c>
      <c r="CU307" s="15">
        <f ca="1">(BN307*DCF!K$28-DCF!K$5*MAX(BN307*DCF!K$28,0)-MAX(BN307-BM307,0)/Inputs!$B$17)*DCF!K$6</f>
        <v>7528.1128013197276</v>
      </c>
      <c r="CV307" s="15">
        <f ca="1">(BO307*DCF!L$28-DCF!L$5*MAX(BO307*DCF!L$28,0)-MAX(BO307-BN307,0)/Inputs!$B$17)*DCF!L$6</f>
        <v>8390.6083965788021</v>
      </c>
      <c r="CW307" s="15">
        <f ca="1">(BP307*DCF!M$28-DCF!M$5*MAX(BP307*DCF!M$28,0)-MAX(BP307-BO307,0)/Inputs!$B$17)*DCF!M$6</f>
        <v>10363.88976847764</v>
      </c>
      <c r="CX307" s="15">
        <f ca="1">(BQ307*DCF!C$46-DCF!C$5*MAX(BQ307*DCF!C$46,0)-MAX(BQ307-Inputs!$B$20,0)/Inputs!$B$24)*DCF!C$6</f>
        <v>-1861.0910854595115</v>
      </c>
      <c r="CY307" s="15">
        <f ca="1">(BR307*DCF!D$46-DCF!D$5*MAX(BR307*DCF!D$46,0)-MAX(BR307-BQ307,0)/Inputs!$B$24)*DCF!D$6</f>
        <v>-1037.1587713566107</v>
      </c>
      <c r="CZ307" s="15">
        <f ca="1">(BS307*DCF!E$46-DCF!E$5*MAX(BS307*DCF!E$46,0)-MAX(BS307-BR307,0)/Inputs!$B$24)*DCF!E$6</f>
        <v>-869.52968153879726</v>
      </c>
      <c r="DA307" s="15">
        <f ca="1">(BT307*DCF!F$46-DCF!F$5*MAX(BT307*DCF!F$46,0)-MAX(BT307-BS307,0)/Inputs!$B$24)*DCF!F$6</f>
        <v>-679.88511163995622</v>
      </c>
      <c r="DB307" s="15">
        <f ca="1">(BU307*DCF!G$46-DCF!G$5*MAX(BU307*DCF!G$46,0)-MAX(BU307-BT307,0)/Inputs!$B$24)*DCF!G$6</f>
        <v>-1454.9651825029791</v>
      </c>
      <c r="DC307" s="15">
        <f ca="1">(BV307*DCF!H$46-DCF!H$5*MAX(BV307*DCF!H$46,0)-MAX(BV307-BU307,0)/Inputs!$B$24)*DCF!H$6</f>
        <v>-2139.0972173612795</v>
      </c>
      <c r="DD307" s="15">
        <f ca="1">(BW307*DCF!I$46-DCF!I$5*MAX(BW307*DCF!I$46,0)-MAX(BW307-BV307,0)/Inputs!$B$24)*DCF!I$6</f>
        <v>-1285.4350627807444</v>
      </c>
      <c r="DE307" s="15">
        <f ca="1">(BX307*DCF!J$46-DCF!J$5*MAX(BX307*DCF!J$46,0)-MAX(BX307-BW307,0)/Inputs!$B$24)*DCF!J$6</f>
        <v>-978.04002552812153</v>
      </c>
      <c r="DF307" s="15">
        <f ca="1">(BY307*DCF!K$46-DCF!K$5*MAX(BY307*DCF!K$46,0)-MAX(BY307-BX307,0)/Inputs!$B$24)*DCF!K$6</f>
        <v>-635.37428099491694</v>
      </c>
      <c r="DG307" s="15">
        <f ca="1">(BZ307*DCF!L$46-DCF!L$5*MAX(BZ307*DCF!L$46,0)-MAX(BZ307-BY307,0)/Inputs!$B$24)*DCF!L$6</f>
        <v>-944.23404573523305</v>
      </c>
      <c r="DH307" s="15">
        <f ca="1">(CA307*DCF!M$46-DCF!M$5*MAX(CA307*DCF!M$46,0)-MAX(CA307-BZ307,0)/Inputs!$B$24)*DCF!M$6</f>
        <v>-1318.2993396019974</v>
      </c>
      <c r="DI307" s="15">
        <f ca="1">SUM(CB307:CL307)+BE307*DCF!M$10*(1+Inputs!$B$30)*(1-Inputs!$B$33)*(1-Inputs!$B$30/Inputs!$B$31)/(Inputs!$B$29-Inputs!$B$30)*DCF!M$6</f>
        <v>92571.953236708476</v>
      </c>
      <c r="DJ307" s="15">
        <f ca="1">SUM(CM307:CW307)+BP307*DCF!M$28*(1+Inputs!$B$30)*(1-Inputs!$B$33)*(1-Inputs!$B$30/Inputs!$B$31)/(Inputs!$B$29-Inputs!$B$30)*DCF!M$6</f>
        <v>291212.04115148657</v>
      </c>
      <c r="DK307" s="15">
        <f ca="1">SUM(CX307:DH307)+CA307*DCF!M$46*(1+Inputs!$B$30)*(1-Inputs!$B$33)*(1-Inputs!$B$30/Inputs!$B$31)/(Inputs!$B$29-Inputs!$B$30)*DCF!M$6</f>
        <v>175734.6401196876</v>
      </c>
      <c r="DM307" s="15">
        <f ca="1">DI307+DJ307+DK307+Inputs!$B$34+Inputs!$B$36-Inputs!$B$35</f>
        <v>636369.63450788264</v>
      </c>
    </row>
    <row r="308" spans="1:117" x14ac:dyDescent="0.75">
      <c r="A308" s="11">
        <v>295</v>
      </c>
      <c r="C308" s="23">
        <f t="shared" ca="1" si="179"/>
        <v>-1.7893442872703227</v>
      </c>
      <c r="D308" s="23">
        <f t="shared" ca="1" si="179"/>
        <v>-1.6612393655336823</v>
      </c>
      <c r="E308" s="23">
        <f t="shared" ca="1" si="179"/>
        <v>1.5446538668217265</v>
      </c>
      <c r="F308" s="23">
        <f t="shared" ca="1" si="179"/>
        <v>0.40147445408536542</v>
      </c>
      <c r="G308" s="23">
        <f t="shared" ca="1" si="179"/>
        <v>0.22618780574236205</v>
      </c>
      <c r="H308" s="23">
        <f t="shared" ca="1" si="179"/>
        <v>-0.13732175661897153</v>
      </c>
      <c r="I308" s="23">
        <f t="shared" ca="1" si="179"/>
        <v>0.20127925259047572</v>
      </c>
      <c r="J308" s="23">
        <f t="shared" ca="1" si="179"/>
        <v>1.4735032715258021</v>
      </c>
      <c r="K308" s="23">
        <f t="shared" ca="1" si="179"/>
        <v>2.6656969101035322E-2</v>
      </c>
      <c r="L308" s="23">
        <f t="shared" ca="1" si="179"/>
        <v>0.67632635826573906</v>
      </c>
      <c r="M308" s="23">
        <f t="shared" ca="1" si="179"/>
        <v>0.55778512656274948</v>
      </c>
      <c r="N308" s="23">
        <f ca="1">SQRT(Inputs!$B$38)*C308+SQRT(1-Inputs!$B$38)*_xlfn.NORM.S.INV(RAND())</f>
        <v>-6.7750759211994138E-3</v>
      </c>
      <c r="O308" s="23">
        <f ca="1">SQRT(Inputs!$B$38)*D308+SQRT(1-Inputs!$B$38)*_xlfn.NORM.S.INV(RAND())</f>
        <v>-1.93041835354401</v>
      </c>
      <c r="P308" s="23">
        <f ca="1">SQRT(Inputs!$B$38)*E308+SQRT(1-Inputs!$B$38)*_xlfn.NORM.S.INV(RAND())</f>
        <v>1.2556399924346522</v>
      </c>
      <c r="Q308" s="23">
        <f ca="1">SQRT(Inputs!$B$38)*F308+SQRT(1-Inputs!$B$38)*_xlfn.NORM.S.INV(RAND())</f>
        <v>0.85239254434697709</v>
      </c>
      <c r="R308" s="23">
        <f ca="1">SQRT(Inputs!$B$38)*G308+SQRT(1-Inputs!$B$38)*_xlfn.NORM.S.INV(RAND())</f>
        <v>-5.8017035553633509E-2</v>
      </c>
      <c r="S308" s="23">
        <f ca="1">SQRT(Inputs!$B$38)*H308+SQRT(1-Inputs!$B$38)*_xlfn.NORM.S.INV(RAND())</f>
        <v>-1.2603848091943921</v>
      </c>
      <c r="T308" s="23">
        <f ca="1">SQRT(Inputs!$B$38)*I308+SQRT(1-Inputs!$B$38)*_xlfn.NORM.S.INV(RAND())</f>
        <v>-0.28643150416032787</v>
      </c>
      <c r="U308" s="23">
        <f ca="1">SQRT(Inputs!$B$38)*J308+SQRT(1-Inputs!$B$38)*_xlfn.NORM.S.INV(RAND())</f>
        <v>0.78003531976461027</v>
      </c>
      <c r="V308" s="23">
        <f ca="1">SQRT(Inputs!$B$38)*K308+SQRT(1-Inputs!$B$38)*_xlfn.NORM.S.INV(RAND())</f>
        <v>1.5308776350556579</v>
      </c>
      <c r="W308" s="23">
        <f ca="1">SQRT(Inputs!$B$38)*L308+SQRT(1-Inputs!$B$38)*_xlfn.NORM.S.INV(RAND())</f>
        <v>1.0520412462182729</v>
      </c>
      <c r="X308" s="23">
        <f ca="1">SQRT(Inputs!$B$38)*M308+SQRT(1-Inputs!$B$38)*_xlfn.NORM.S.INV(RAND())</f>
        <v>0.20552989185619974</v>
      </c>
      <c r="Y308" s="23">
        <f ca="1">SQRT(Inputs!$B$38)*C308+SQRT(1-Inputs!$B$38)*_xlfn.NORM.S.INV(RAND())</f>
        <v>-0.59628021977840928</v>
      </c>
      <c r="Z308" s="23">
        <f ca="1">SQRT(Inputs!$B$38)*D308+SQRT(1-Inputs!$B$38)*_xlfn.NORM.S.INV(RAND())</f>
        <v>0.63684966560338208</v>
      </c>
      <c r="AA308" s="23">
        <f ca="1">SQRT(Inputs!$B$38)*E308+SQRT(1-Inputs!$B$38)*_xlfn.NORM.S.INV(RAND())</f>
        <v>0.60106922847198097</v>
      </c>
      <c r="AB308" s="23">
        <f ca="1">SQRT(Inputs!$B$38)*F308+SQRT(1-Inputs!$B$38)*_xlfn.NORM.S.INV(RAND())</f>
        <v>0.14628974769112368</v>
      </c>
      <c r="AC308" s="23">
        <f ca="1">SQRT(Inputs!$B$38)*G308+SQRT(1-Inputs!$B$38)*_xlfn.NORM.S.INV(RAND())</f>
        <v>0.64432156434435195</v>
      </c>
      <c r="AD308" s="23">
        <f ca="1">SQRT(Inputs!$B$38)*H308+SQRT(1-Inputs!$B$38)*_xlfn.NORM.S.INV(RAND())</f>
        <v>2.0681768863609229E-2</v>
      </c>
      <c r="AE308" s="23">
        <f ca="1">SQRT(Inputs!$B$38)*I308+SQRT(1-Inputs!$B$38)*_xlfn.NORM.S.INV(RAND())</f>
        <v>1.2525661957940839</v>
      </c>
      <c r="AF308" s="23">
        <f ca="1">SQRT(Inputs!$B$38)*J308+SQRT(1-Inputs!$B$38)*_xlfn.NORM.S.INV(RAND())</f>
        <v>0.8743028431728731</v>
      </c>
      <c r="AG308" s="23">
        <f ca="1">SQRT(Inputs!$B$38)*K308+SQRT(1-Inputs!$B$38)*_xlfn.NORM.S.INV(RAND())</f>
        <v>-0.25852515124837844</v>
      </c>
      <c r="AH308" s="23">
        <f ca="1">SQRT(Inputs!$B$38)*L308+SQRT(1-Inputs!$B$38)*_xlfn.NORM.S.INV(RAND())</f>
        <v>0.53040438419650915</v>
      </c>
      <c r="AI308" s="23">
        <f ca="1">SQRT(Inputs!$B$38)*M308+SQRT(1-Inputs!$B$38)*_xlfn.NORM.S.INV(RAND())</f>
        <v>1.867006372971441</v>
      </c>
      <c r="AJ308" s="23">
        <f ca="1">SQRT(Inputs!$B$38)*C308+SQRT(1-Inputs!$B$38)*_xlfn.NORM.S.INV(RAND())</f>
        <v>-1.2658597335885351</v>
      </c>
      <c r="AK308" s="23">
        <f ca="1">SQRT(Inputs!$B$38)*D308+SQRT(1-Inputs!$B$38)*_xlfn.NORM.S.INV(RAND())</f>
        <v>-0.42448022321005691</v>
      </c>
      <c r="AL308" s="23">
        <f ca="1">SQRT(Inputs!$B$38)*E308+SQRT(1-Inputs!$B$38)*_xlfn.NORM.S.INV(RAND())</f>
        <v>1.5046324385579801</v>
      </c>
      <c r="AM308" s="23">
        <f ca="1">SQRT(Inputs!$B$38)*F308+SQRT(1-Inputs!$B$38)*_xlfn.NORM.S.INV(RAND())</f>
        <v>0.70073530087057134</v>
      </c>
      <c r="AN308" s="23">
        <f ca="1">SQRT(Inputs!$B$38)*G308+SQRT(1-Inputs!$B$38)*_xlfn.NORM.S.INV(RAND())</f>
        <v>0.82103622847654001</v>
      </c>
      <c r="AO308" s="23">
        <f ca="1">SQRT(Inputs!$B$38)*H308+SQRT(1-Inputs!$B$38)*_xlfn.NORM.S.INV(RAND())</f>
        <v>1.1746586696188424</v>
      </c>
      <c r="AP308" s="23">
        <f ca="1">SQRT(Inputs!$B$38)*I308+SQRT(1-Inputs!$B$38)*_xlfn.NORM.S.INV(RAND())</f>
        <v>0.67505745826142538</v>
      </c>
      <c r="AQ308" s="23">
        <f ca="1">SQRT(Inputs!$B$38)*J308+SQRT(1-Inputs!$B$38)*_xlfn.NORM.S.INV(RAND())</f>
        <v>0.97260461605052961</v>
      </c>
      <c r="AR308" s="23">
        <f ca="1">SQRT(Inputs!$B$38)*K308+SQRT(1-Inputs!$B$38)*_xlfn.NORM.S.INV(RAND())</f>
        <v>-6.2355367340821144E-2</v>
      </c>
      <c r="AS308" s="23">
        <f ca="1">SQRT(Inputs!$B$38)*L308+SQRT(1-Inputs!$B$38)*_xlfn.NORM.S.INV(RAND())</f>
        <v>0.55229139675921168</v>
      </c>
      <c r="AT308" s="23">
        <f ca="1">SQRT(Inputs!$B$38)*M308+SQRT(1-Inputs!$B$38)*_xlfn.NORM.S.INV(RAND())</f>
        <v>0.84476139461415611</v>
      </c>
      <c r="AU308" s="15">
        <f ca="1">Inputs!$B$6*EXP($B$8-0.5*C$5^2+C$5*N308)</f>
        <v>4956.8003152065212</v>
      </c>
      <c r="AV308" s="15">
        <f t="shared" ca="1" si="146"/>
        <v>4542.6477025805762</v>
      </c>
      <c r="AW308" s="15">
        <f t="shared" ca="1" si="147"/>
        <v>6561.1627953287079</v>
      </c>
      <c r="AX308" s="15">
        <f t="shared" ca="1" si="148"/>
        <v>8910.6544043530448</v>
      </c>
      <c r="AY308" s="15">
        <f t="shared" ca="1" si="149"/>
        <v>10816.193071153137</v>
      </c>
      <c r="AZ308" s="15">
        <f t="shared" ca="1" si="150"/>
        <v>11514.193221946662</v>
      </c>
      <c r="BA308" s="15">
        <f t="shared" ca="1" si="151"/>
        <v>13674.296385487041</v>
      </c>
      <c r="BB308" s="15">
        <f t="shared" ca="1" si="152"/>
        <v>18102.362694293512</v>
      </c>
      <c r="BC308" s="15">
        <f t="shared" ca="1" si="153"/>
        <v>25701.542013040766</v>
      </c>
      <c r="BD308" s="15">
        <f t="shared" ca="1" si="154"/>
        <v>34742.716291352088</v>
      </c>
      <c r="BE308" s="15">
        <f t="shared" ca="1" si="155"/>
        <v>43377.199654522818</v>
      </c>
      <c r="BF308" s="15">
        <f ca="1">Inputs!$B$13*EXP($B$9-0.5*C$6^2+C$6*Y308)</f>
        <v>12288.978156280933</v>
      </c>
      <c r="BG308" s="15">
        <f t="shared" ca="1" si="156"/>
        <v>16800.83481675676</v>
      </c>
      <c r="BH308" s="15">
        <f t="shared" ca="1" si="157"/>
        <v>22679.437742600508</v>
      </c>
      <c r="BI308" s="15">
        <f t="shared" ca="1" si="158"/>
        <v>28395.270458561747</v>
      </c>
      <c r="BJ308" s="15">
        <f t="shared" ca="1" si="159"/>
        <v>38198.734157182735</v>
      </c>
      <c r="BK308" s="15">
        <f t="shared" ca="1" si="160"/>
        <v>47013.896776798771</v>
      </c>
      <c r="BL308" s="15">
        <f t="shared" ca="1" si="161"/>
        <v>67928.862094529439</v>
      </c>
      <c r="BM308" s="15">
        <f t="shared" ca="1" si="162"/>
        <v>93079.127602657318</v>
      </c>
      <c r="BN308" s="15">
        <f t="shared" ca="1" si="163"/>
        <v>110983.52141428024</v>
      </c>
      <c r="BO308" s="15">
        <f t="shared" ca="1" si="164"/>
        <v>145237.86403929468</v>
      </c>
      <c r="BP308" s="15">
        <f t="shared" ca="1" si="165"/>
        <v>220869.61247957018</v>
      </c>
      <c r="BQ308" s="15">
        <f ca="1">Inputs!$B$20*EXP($B$10-0.5*C$7^2+C$7*AJ308)</f>
        <v>2737.9100487237124</v>
      </c>
      <c r="BR308" s="15">
        <f t="shared" ca="1" si="166"/>
        <v>3246.4755370837379</v>
      </c>
      <c r="BS308" s="15">
        <f t="shared" ca="1" si="167"/>
        <v>6848.7904911404576</v>
      </c>
      <c r="BT308" s="15">
        <f t="shared" ca="1" si="168"/>
        <v>11348.646389034797</v>
      </c>
      <c r="BU308" s="15">
        <f t="shared" ca="1" si="169"/>
        <v>19184.445896839326</v>
      </c>
      <c r="BV308" s="15">
        <f t="shared" ca="1" si="170"/>
        <v>34777.793701878254</v>
      </c>
      <c r="BW308" s="15">
        <f t="shared" ca="1" si="171"/>
        <v>55984.049484486954</v>
      </c>
      <c r="BX308" s="15">
        <f t="shared" ca="1" si="172"/>
        <v>95160.410133849189</v>
      </c>
      <c r="BY308" s="15">
        <f t="shared" ca="1" si="173"/>
        <v>131754.63246013928</v>
      </c>
      <c r="BZ308" s="15">
        <f t="shared" ca="1" si="174"/>
        <v>204625.97469574478</v>
      </c>
      <c r="CA308" s="15">
        <f t="shared" ca="1" si="175"/>
        <v>333992.93194810842</v>
      </c>
      <c r="CB308" s="15">
        <f ca="1">(AU308*DCF!C$10-DCF!C$5*MAX(AU308*DCF!C$10,0)-MAX(AU308-Inputs!$B$6,0)/Inputs!$B$10)*DCF!C$6</f>
        <v>1043.1130853787306</v>
      </c>
      <c r="CC308" s="15">
        <f ca="1">(AV308*DCF!D$10-DCF!D$5*MAX(AV308*DCF!D$10,0)-MAX(AV308-AU308,0)/Inputs!$B$10)*DCF!D$6</f>
        <v>1107.2396020760293</v>
      </c>
      <c r="CD308" s="15">
        <f ca="1">(AW308*DCF!E$10-DCF!E$5*MAX(AW308*DCF!E$10,0)-MAX(AW308-AV308,0)/Inputs!$B$10)*DCF!E$6</f>
        <v>1060.2148555373908</v>
      </c>
      <c r="CE308" s="15">
        <f ca="1">(AX308*DCF!F$10-DCF!F$5*MAX(AX308*DCF!F$10,0)-MAX(AX308-AW308,0)/Inputs!$B$10)*DCF!F$6</f>
        <v>1456.3107026004677</v>
      </c>
      <c r="CF308" s="15">
        <f ca="1">(AY308*DCF!G$10-DCF!G$5*MAX(AY308*DCF!G$10,0)-MAX(AY308-AX308,0)/Inputs!$B$10)*DCF!G$6</f>
        <v>1862.2893194453436</v>
      </c>
      <c r="CG308" s="15">
        <f ca="1">(AZ308*DCF!H$10-DCF!H$5*MAX(AZ308*DCF!H$10,0)-MAX(AZ308-AY308,0)/Inputs!$B$10)*DCF!H$6</f>
        <v>2111.5464328831126</v>
      </c>
      <c r="CH308" s="15">
        <f ca="1">(BA308*DCF!I$10-DCF!I$5*MAX(BA308*DCF!I$10,0)-MAX(BA308-AZ308,0)/Inputs!$B$10)*DCF!I$6</f>
        <v>2143.4625077810142</v>
      </c>
      <c r="CI308" s="15">
        <f ca="1">(BB308*DCF!J$10-DCF!J$5*MAX(BB308*DCF!J$10,0)-MAX(BB308-BA308,0)/Inputs!$B$10)*DCF!J$6</f>
        <v>2435.4069612698272</v>
      </c>
      <c r="CJ308" s="15">
        <f ca="1">(BC308*DCF!K$10-DCF!K$5*MAX(BC308*DCF!K$10,0)-MAX(BC308-BB308,0)/Inputs!$B$10)*DCF!K$6</f>
        <v>3073.7660710985447</v>
      </c>
      <c r="CK308" s="15">
        <f ca="1">(BD308*DCF!L$10-DCF!L$5*MAX(BD308*DCF!L$10,0)-MAX(BD308-BC308,0)/Inputs!$B$10)*DCF!L$6</f>
        <v>4070.6920595333459</v>
      </c>
      <c r="CL308" s="15">
        <f ca="1">(BE308*DCF!M$10-DCF!M$5*MAX(BE308*DCF!M$10,0)-MAX(BE308-BD308,0)/Inputs!$B$10)*DCF!M$6</f>
        <v>5089.6026175886127</v>
      </c>
      <c r="CM308" s="15">
        <f ca="1">(BF308*DCF!C$28-DCF!C$5*MAX(BF308*DCF!C$28,0)-MAX(BF308-Inputs!$B$13,0)/Inputs!$B$17)*DCF!C$6</f>
        <v>3542.2064975842723</v>
      </c>
      <c r="CN308" s="15">
        <f ca="1">(BG308*DCF!D$28-DCF!D$5*MAX(BG308*DCF!D$28,0)-MAX(BG308-BF308,0)/Inputs!$B$17)*DCF!D$6</f>
        <v>3985.6474521960481</v>
      </c>
      <c r="CO308" s="15">
        <f ca="1">(BH308*DCF!E$28-DCF!E$5*MAX(BH308*DCF!E$28,0)-MAX(BH308-BG308,0)/Inputs!$B$17)*DCF!E$6</f>
        <v>5264.6288898355324</v>
      </c>
      <c r="CP308" s="15">
        <f ca="1">(BI308*DCF!F$28-DCF!F$5*MAX(BI308*DCF!F$28,0)-MAX(BI308-BH308,0)/Inputs!$B$17)*DCF!F$6</f>
        <v>6667.9102820166772</v>
      </c>
      <c r="CQ308" s="15">
        <f ca="1">(BJ308*DCF!G$28-DCF!G$5*MAX(BJ308*DCF!G$28,0)-MAX(BJ308-BI308,0)/Inputs!$B$17)*DCF!G$6</f>
        <v>8262.105642330067</v>
      </c>
      <c r="CR308" s="15">
        <f ca="1">(BK308*DCF!H$28-DCF!H$5*MAX(BK308*DCF!H$28,0)-MAX(BK308-BJ308,0)/Inputs!$B$17)*DCF!H$6</f>
        <v>10257.42647812235</v>
      </c>
      <c r="CS308" s="15">
        <f ca="1">(BL308*DCF!I$28-DCF!I$5*MAX(BL308*DCF!I$28,0)-MAX(BL308-BK308,0)/Inputs!$B$17)*DCF!I$6</f>
        <v>12971.739510185207</v>
      </c>
      <c r="CT308" s="15">
        <f ca="1">(BM308*DCF!J$28-DCF!J$5*MAX(BM308*DCF!J$28,0)-MAX(BM308-BL308,0)/Inputs!$B$17)*DCF!J$6</f>
        <v>17429.652793680369</v>
      </c>
      <c r="CU308" s="15">
        <f ca="1">(BN308*DCF!K$28-DCF!K$5*MAX(BN308*DCF!K$28,0)-MAX(BN308-BM308,0)/Inputs!$B$17)*DCF!K$6</f>
        <v>21244.809105333021</v>
      </c>
      <c r="CV308" s="15">
        <f ca="1">(BO308*DCF!L$28-DCF!L$5*MAX(BO308*DCF!L$28,0)-MAX(BO308-BN308,0)/Inputs!$B$17)*DCF!L$6</f>
        <v>25102.066413600132</v>
      </c>
      <c r="CW308" s="15">
        <f ca="1">(BP308*DCF!M$28-DCF!M$5*MAX(BP308*DCF!M$28,0)-MAX(BP308-BO308,0)/Inputs!$B$17)*DCF!M$6</f>
        <v>33651.102500894653</v>
      </c>
      <c r="CX308" s="15">
        <f ca="1">(BQ308*DCF!C$46-DCF!C$5*MAX(BQ308*DCF!C$46,0)-MAX(BQ308-Inputs!$B$20,0)/Inputs!$B$24)*DCF!C$6</f>
        <v>-632.31178954358256</v>
      </c>
      <c r="CY308" s="15">
        <f ca="1">(BR308*DCF!D$46-DCF!D$5*MAX(BR308*DCF!D$46,0)-MAX(BR308-BQ308,0)/Inputs!$B$24)*DCF!D$6</f>
        <v>-771.0983377983863</v>
      </c>
      <c r="CZ308" s="15">
        <f ca="1">(BS308*DCF!E$46-DCF!E$5*MAX(BS308*DCF!E$46,0)-MAX(BS308-BR308,0)/Inputs!$B$24)*DCF!E$6</f>
        <v>-2229.8147849432989</v>
      </c>
      <c r="DA308" s="15">
        <f ca="1">(BT308*DCF!F$46-DCF!F$5*MAX(BT308*DCF!F$46,0)-MAX(BT308-BS308,0)/Inputs!$B$24)*DCF!F$6</f>
        <v>-2465.0199653850004</v>
      </c>
      <c r="DB308" s="15">
        <f ca="1">(BU308*DCF!G$46-DCF!G$5*MAX(BU308*DCF!G$46,0)-MAX(BU308-BT308,0)/Inputs!$B$24)*DCF!G$6</f>
        <v>-3281.1349940634504</v>
      </c>
      <c r="DC308" s="15">
        <f ca="1">(BV308*DCF!H$46-DCF!H$5*MAX(BV308*DCF!H$46,0)-MAX(BV308-BU308,0)/Inputs!$B$24)*DCF!H$6</f>
        <v>-4845.5372883886885</v>
      </c>
      <c r="DD308" s="15">
        <f ca="1">(BW308*DCF!I$46-DCF!I$5*MAX(BW308*DCF!I$46,0)-MAX(BW308-BV308,0)/Inputs!$B$24)*DCF!I$6</f>
        <v>-4794.5223389393532</v>
      </c>
      <c r="DE308" s="15">
        <f ca="1">(BX308*DCF!J$46-DCF!J$5*MAX(BX308*DCF!J$46,0)-MAX(BX308-BW308,0)/Inputs!$B$24)*DCF!J$6</f>
        <v>-6397.2148153436065</v>
      </c>
      <c r="DF308" s="15">
        <f ca="1">(BY308*DCF!K$46-DCF!K$5*MAX(BY308*DCF!K$46,0)-MAX(BY308-BX308,0)/Inputs!$B$24)*DCF!K$6</f>
        <v>-1438.3457914881476</v>
      </c>
      <c r="DG308" s="15">
        <f ca="1">(BZ308*DCF!L$46-DCF!L$5*MAX(BZ308*DCF!L$46,0)-MAX(BZ308-BY308,0)/Inputs!$B$24)*DCF!L$6</f>
        <v>-2346.1790386082748</v>
      </c>
      <c r="DH308" s="15">
        <f ca="1">(CA308*DCF!M$46-DCF!M$5*MAX(CA308*DCF!M$46,0)-MAX(CA308-BZ308,0)/Inputs!$B$24)*DCF!M$6</f>
        <v>-861.22954044867197</v>
      </c>
      <c r="DI308" s="15">
        <f ca="1">SUM(CB308:CL308)+BE308*DCF!M$10*(1+Inputs!$B$30)*(1-Inputs!$B$33)*(1-Inputs!$B$30/Inputs!$B$31)/(Inputs!$B$29-Inputs!$B$30)*DCF!M$6</f>
        <v>146172.96445781257</v>
      </c>
      <c r="DJ308" s="15">
        <f ca="1">SUM(CM308:CW308)+BP308*DCF!M$28*(1+Inputs!$B$30)*(1-Inputs!$B$33)*(1-Inputs!$B$30/Inputs!$B$31)/(Inputs!$B$29-Inputs!$B$30)*DCF!M$6</f>
        <v>967956.69853765005</v>
      </c>
      <c r="DK308" s="15">
        <f ca="1">SUM(CX308:DH308)+CA308*DCF!M$46*(1+Inputs!$B$30)*(1-Inputs!$B$33)*(1-Inputs!$B$30/Inputs!$B$31)/(Inputs!$B$29-Inputs!$B$30)*DCF!M$6</f>
        <v>486330.22809887346</v>
      </c>
      <c r="DM308" s="15">
        <f ca="1">DI308+DJ308+DK308+Inputs!$B$34+Inputs!$B$36-Inputs!$B$35</f>
        <v>1677310.8910943361</v>
      </c>
    </row>
    <row r="309" spans="1:117" x14ac:dyDescent="0.75">
      <c r="A309" s="11">
        <v>296</v>
      </c>
      <c r="C309" s="23">
        <f t="shared" ca="1" si="179"/>
        <v>-0.37785483951611903</v>
      </c>
      <c r="D309" s="23">
        <f t="shared" ca="1" si="179"/>
        <v>0.41231850190461478</v>
      </c>
      <c r="E309" s="23">
        <f t="shared" ca="1" si="179"/>
        <v>-0.28393892950000116</v>
      </c>
      <c r="F309" s="23">
        <f t="shared" ca="1" si="179"/>
        <v>-0.36554153196986844</v>
      </c>
      <c r="G309" s="23">
        <f t="shared" ca="1" si="179"/>
        <v>3.4040111380424176</v>
      </c>
      <c r="H309" s="23">
        <f t="shared" ca="1" si="179"/>
        <v>0.65211432503475208</v>
      </c>
      <c r="I309" s="23">
        <f t="shared" ca="1" si="179"/>
        <v>0.83298069003177122</v>
      </c>
      <c r="J309" s="23">
        <f t="shared" ca="1" si="179"/>
        <v>-1.1969163246394701</v>
      </c>
      <c r="K309" s="23">
        <f t="shared" ca="1" si="179"/>
        <v>-1.0621333212635369</v>
      </c>
      <c r="L309" s="23">
        <f t="shared" ca="1" si="179"/>
        <v>-0.70270738940527233</v>
      </c>
      <c r="M309" s="23">
        <f t="shared" ca="1" si="179"/>
        <v>-0.16454865584568171</v>
      </c>
      <c r="N309" s="23">
        <f ca="1">SQRT(Inputs!$B$38)*C309+SQRT(1-Inputs!$B$38)*_xlfn.NORM.S.INV(RAND())</f>
        <v>-1.3705632939153639E-2</v>
      </c>
      <c r="O309" s="23">
        <f ca="1">SQRT(Inputs!$B$38)*D309+SQRT(1-Inputs!$B$38)*_xlfn.NORM.S.INV(RAND())</f>
        <v>-1.0994701528656874</v>
      </c>
      <c r="P309" s="23">
        <f ca="1">SQRT(Inputs!$B$38)*E309+SQRT(1-Inputs!$B$38)*_xlfn.NORM.S.INV(RAND())</f>
        <v>0.24762927921077832</v>
      </c>
      <c r="Q309" s="23">
        <f ca="1">SQRT(Inputs!$B$38)*F309+SQRT(1-Inputs!$B$38)*_xlfn.NORM.S.INV(RAND())</f>
        <v>-1.5860210789515901</v>
      </c>
      <c r="R309" s="23">
        <f ca="1">SQRT(Inputs!$B$38)*G309+SQRT(1-Inputs!$B$38)*_xlfn.NORM.S.INV(RAND())</f>
        <v>2.2524089307716255</v>
      </c>
      <c r="S309" s="23">
        <f ca="1">SQRT(Inputs!$B$38)*H309+SQRT(1-Inputs!$B$38)*_xlfn.NORM.S.INV(RAND())</f>
        <v>0.20867184700522395</v>
      </c>
      <c r="T309" s="23">
        <f ca="1">SQRT(Inputs!$B$38)*I309+SQRT(1-Inputs!$B$38)*_xlfn.NORM.S.INV(RAND())</f>
        <v>-0.16229384953343062</v>
      </c>
      <c r="U309" s="23">
        <f ca="1">SQRT(Inputs!$B$38)*J309+SQRT(1-Inputs!$B$38)*_xlfn.NORM.S.INV(RAND())</f>
        <v>-0.3121823568292299</v>
      </c>
      <c r="V309" s="23">
        <f ca="1">SQRT(Inputs!$B$38)*K309+SQRT(1-Inputs!$B$38)*_xlfn.NORM.S.INV(RAND())</f>
        <v>2.6086353750079727E-2</v>
      </c>
      <c r="W309" s="23">
        <f ca="1">SQRT(Inputs!$B$38)*L309+SQRT(1-Inputs!$B$38)*_xlfn.NORM.S.INV(RAND())</f>
        <v>-1.218260612902244</v>
      </c>
      <c r="X309" s="23">
        <f ca="1">SQRT(Inputs!$B$38)*M309+SQRT(1-Inputs!$B$38)*_xlfn.NORM.S.INV(RAND())</f>
        <v>-6.8405057009988307E-2</v>
      </c>
      <c r="Y309" s="23">
        <f ca="1">SQRT(Inputs!$B$38)*C309+SQRT(1-Inputs!$B$38)*_xlfn.NORM.S.INV(RAND())</f>
        <v>0.42995041401633161</v>
      </c>
      <c r="Z309" s="23">
        <f ca="1">SQRT(Inputs!$B$38)*D309+SQRT(1-Inputs!$B$38)*_xlfn.NORM.S.INV(RAND())</f>
        <v>0.100618815104149</v>
      </c>
      <c r="AA309" s="23">
        <f ca="1">SQRT(Inputs!$B$38)*E309+SQRT(1-Inputs!$B$38)*_xlfn.NORM.S.INV(RAND())</f>
        <v>-0.22241738001987371</v>
      </c>
      <c r="AB309" s="23">
        <f ca="1">SQRT(Inputs!$B$38)*F309+SQRT(1-Inputs!$B$38)*_xlfn.NORM.S.INV(RAND())</f>
        <v>0.5724061860455949</v>
      </c>
      <c r="AC309" s="23">
        <f ca="1">SQRT(Inputs!$B$38)*G309+SQRT(1-Inputs!$B$38)*_xlfn.NORM.S.INV(RAND())</f>
        <v>1.7513459041081272</v>
      </c>
      <c r="AD309" s="23">
        <f ca="1">SQRT(Inputs!$B$38)*H309+SQRT(1-Inputs!$B$38)*_xlfn.NORM.S.INV(RAND())</f>
        <v>1.3766414566787966</v>
      </c>
      <c r="AE309" s="23">
        <f ca="1">SQRT(Inputs!$B$38)*I309+SQRT(1-Inputs!$B$38)*_xlfn.NORM.S.INV(RAND())</f>
        <v>1.4232538339741043</v>
      </c>
      <c r="AF309" s="23">
        <f ca="1">SQRT(Inputs!$B$38)*J309+SQRT(1-Inputs!$B$38)*_xlfn.NORM.S.INV(RAND())</f>
        <v>-1.1516050268842353</v>
      </c>
      <c r="AG309" s="23">
        <f ca="1">SQRT(Inputs!$B$38)*K309+SQRT(1-Inputs!$B$38)*_xlfn.NORM.S.INV(RAND())</f>
        <v>-1.7257497274365732</v>
      </c>
      <c r="AH309" s="23">
        <f ca="1">SQRT(Inputs!$B$38)*L309+SQRT(1-Inputs!$B$38)*_xlfn.NORM.S.INV(RAND())</f>
        <v>-0.28988313471229921</v>
      </c>
      <c r="AI309" s="23">
        <f ca="1">SQRT(Inputs!$B$38)*M309+SQRT(1-Inputs!$B$38)*_xlfn.NORM.S.INV(RAND())</f>
        <v>0.48396827630895267</v>
      </c>
      <c r="AJ309" s="23">
        <f ca="1">SQRT(Inputs!$B$38)*C309+SQRT(1-Inputs!$B$38)*_xlfn.NORM.S.INV(RAND())</f>
        <v>1.3880059597164516</v>
      </c>
      <c r="AK309" s="23">
        <f ca="1">SQRT(Inputs!$B$38)*D309+SQRT(1-Inputs!$B$38)*_xlfn.NORM.S.INV(RAND())</f>
        <v>-0.21229647927729034</v>
      </c>
      <c r="AL309" s="23">
        <f ca="1">SQRT(Inputs!$B$38)*E309+SQRT(1-Inputs!$B$38)*_xlfn.NORM.S.INV(RAND())</f>
        <v>0.8942172272715162</v>
      </c>
      <c r="AM309" s="23">
        <f ca="1">SQRT(Inputs!$B$38)*F309+SQRT(1-Inputs!$B$38)*_xlfn.NORM.S.INV(RAND())</f>
        <v>1.6940789271223795</v>
      </c>
      <c r="AN309" s="23">
        <f ca="1">SQRT(Inputs!$B$38)*G309+SQRT(1-Inputs!$B$38)*_xlfn.NORM.S.INV(RAND())</f>
        <v>1.9092757150483803</v>
      </c>
      <c r="AO309" s="23">
        <f ca="1">SQRT(Inputs!$B$38)*H309+SQRT(1-Inputs!$B$38)*_xlfn.NORM.S.INV(RAND())</f>
        <v>0.6552163152624646</v>
      </c>
      <c r="AP309" s="23">
        <f ca="1">SQRT(Inputs!$B$38)*I309+SQRT(1-Inputs!$B$38)*_xlfn.NORM.S.INV(RAND())</f>
        <v>0.16996287363246126</v>
      </c>
      <c r="AQ309" s="23">
        <f ca="1">SQRT(Inputs!$B$38)*J309+SQRT(1-Inputs!$B$38)*_xlfn.NORM.S.INV(RAND())</f>
        <v>-0.85925332650492869</v>
      </c>
      <c r="AR309" s="23">
        <f ca="1">SQRT(Inputs!$B$38)*K309+SQRT(1-Inputs!$B$38)*_xlfn.NORM.S.INV(RAND())</f>
        <v>0.30928381743744127</v>
      </c>
      <c r="AS309" s="23">
        <f ca="1">SQRT(Inputs!$B$38)*L309+SQRT(1-Inputs!$B$38)*_xlfn.NORM.S.INV(RAND())</f>
        <v>-0.76792890539397252</v>
      </c>
      <c r="AT309" s="23">
        <f ca="1">SQRT(Inputs!$B$38)*M309+SQRT(1-Inputs!$B$38)*_xlfn.NORM.S.INV(RAND())</f>
        <v>-0.4740011497018487</v>
      </c>
      <c r="AU309" s="15">
        <f ca="1">Inputs!$B$6*EXP($B$8-0.5*C$5^2+C$5*N309)</f>
        <v>4951.2425449038183</v>
      </c>
      <c r="AV309" s="15">
        <f t="shared" ca="1" si="146"/>
        <v>5127.2227870911156</v>
      </c>
      <c r="AW309" s="15">
        <f t="shared" ca="1" si="147"/>
        <v>6464.0773911802216</v>
      </c>
      <c r="AX309" s="15">
        <f t="shared" ca="1" si="148"/>
        <v>6473.4037972218548</v>
      </c>
      <c r="AY309" s="15">
        <f t="shared" ca="1" si="149"/>
        <v>10291.60632234731</v>
      </c>
      <c r="AZ309" s="15">
        <f t="shared" ca="1" si="150"/>
        <v>12879.493681511625</v>
      </c>
      <c r="BA309" s="15">
        <f t="shared" ca="1" si="151"/>
        <v>15495.753915851663</v>
      </c>
      <c r="BB309" s="15">
        <f t="shared" ca="1" si="152"/>
        <v>18387.327559689249</v>
      </c>
      <c r="BC309" s="15">
        <f t="shared" ca="1" si="153"/>
        <v>22576.575759021238</v>
      </c>
      <c r="BD309" s="15">
        <f t="shared" ca="1" si="154"/>
        <v>24679.736220494433</v>
      </c>
      <c r="BE309" s="15">
        <f t="shared" ca="1" si="155"/>
        <v>30054.02008484623</v>
      </c>
      <c r="BF309" s="15">
        <f ca="1">Inputs!$B$13*EXP($B$9-0.5*C$6^2+C$6*Y309)</f>
        <v>15061.632688329124</v>
      </c>
      <c r="BG309" s="15">
        <f t="shared" ca="1" si="156"/>
        <v>18692.45169930406</v>
      </c>
      <c r="BH309" s="15">
        <f t="shared" ca="1" si="157"/>
        <v>22011.577306413019</v>
      </c>
      <c r="BI309" s="15">
        <f t="shared" ca="1" si="158"/>
        <v>29427.219677981455</v>
      </c>
      <c r="BJ309" s="15">
        <f t="shared" ca="1" si="159"/>
        <v>46435.881961309395</v>
      </c>
      <c r="BK309" s="15">
        <f t="shared" ca="1" si="160"/>
        <v>68739.099326694035</v>
      </c>
      <c r="BL309" s="15">
        <f t="shared" ca="1" si="161"/>
        <v>101540.28707790331</v>
      </c>
      <c r="BM309" s="15">
        <f t="shared" ca="1" si="162"/>
        <v>108177.23580455039</v>
      </c>
      <c r="BN309" s="15">
        <f t="shared" ca="1" si="163"/>
        <v>108188.66426910624</v>
      </c>
      <c r="BO309" s="15">
        <f t="shared" ca="1" si="164"/>
        <v>128704.2693301972</v>
      </c>
      <c r="BP309" s="15">
        <f t="shared" ca="1" si="165"/>
        <v>167339.34840390645</v>
      </c>
      <c r="BQ309" s="15">
        <f ca="1">Inputs!$B$20*EXP($B$10-0.5*C$7^2+C$7*AJ309)</f>
        <v>7017.9776453193845</v>
      </c>
      <c r="BR309" s="15">
        <f t="shared" ca="1" si="166"/>
        <v>8901.6396670287268</v>
      </c>
      <c r="BS309" s="15">
        <f t="shared" ca="1" si="167"/>
        <v>15759.204005695517</v>
      </c>
      <c r="BT309" s="15">
        <f t="shared" ca="1" si="168"/>
        <v>33887.189271803218</v>
      </c>
      <c r="BU309" s="15">
        <f t="shared" ca="1" si="169"/>
        <v>74541.764613673149</v>
      </c>
      <c r="BV309" s="15">
        <f t="shared" ca="1" si="170"/>
        <v>120206.2702960633</v>
      </c>
      <c r="BW309" s="15">
        <f t="shared" ca="1" si="171"/>
        <v>173884.98053803667</v>
      </c>
      <c r="BX309" s="15">
        <f t="shared" ca="1" si="172"/>
        <v>204721.61869300573</v>
      </c>
      <c r="BY309" s="15">
        <f t="shared" ca="1" si="173"/>
        <v>304335.95758515777</v>
      </c>
      <c r="BZ309" s="15">
        <f t="shared" ca="1" si="174"/>
        <v>370803.96384029859</v>
      </c>
      <c r="CA309" s="15">
        <f t="shared" ca="1" si="175"/>
        <v>478791.11184315948</v>
      </c>
      <c r="CB309" s="15">
        <f ca="1">(AU309*DCF!C$10-DCF!C$5*MAX(AU309*DCF!C$10,0)-MAX(AU309-Inputs!$B$6,0)/Inputs!$B$10)*DCF!C$6</f>
        <v>1043.1527132716103</v>
      </c>
      <c r="CC309" s="15">
        <f ca="1">(AV309*DCF!D$10-DCF!D$5*MAX(AV309*DCF!D$10,0)-MAX(AV309-AU309,0)/Inputs!$B$10)*DCF!D$6</f>
        <v>1206.8176422320269</v>
      </c>
      <c r="CD309" s="15">
        <f ca="1">(AW309*DCF!E$10-DCF!E$5*MAX(AW309*DCF!E$10,0)-MAX(AW309-AV309,0)/Inputs!$B$10)*DCF!E$6</f>
        <v>1191.3375519393264</v>
      </c>
      <c r="CE309" s="15">
        <f ca="1">(AX309*DCF!F$10-DCF!F$5*MAX(AX309*DCF!F$10,0)-MAX(AX309-AW309,0)/Inputs!$B$10)*DCF!F$6</f>
        <v>1411.1931385099167</v>
      </c>
      <c r="CF309" s="15">
        <f ca="1">(AY309*DCF!G$10-DCF!G$5*MAX(AY309*DCF!G$10,0)-MAX(AY309-AX309,0)/Inputs!$B$10)*DCF!G$6</f>
        <v>1386.5564981670873</v>
      </c>
      <c r="CG309" s="15">
        <f ca="1">(AZ309*DCF!H$10-DCF!H$5*MAX(AZ309*DCF!H$10,0)-MAX(AZ309-AY309,0)/Inputs!$B$10)*DCF!H$6</f>
        <v>2041.0371418586253</v>
      </c>
      <c r="CH309" s="15">
        <f ca="1">(BA309*DCF!I$10-DCF!I$5*MAX(BA309*DCF!I$10,0)-MAX(BA309-AZ309,0)/Inputs!$B$10)*DCF!I$6</f>
        <v>2401.3506096952729</v>
      </c>
      <c r="CI309" s="15">
        <f ca="1">(BB309*DCF!J$10-DCF!J$5*MAX(BB309*DCF!J$10,0)-MAX(BB309-BA309,0)/Inputs!$B$10)*DCF!J$6</f>
        <v>2717.1377373919327</v>
      </c>
      <c r="CJ309" s="15">
        <f ca="1">(BC309*DCF!K$10-DCF!K$5*MAX(BC309*DCF!K$10,0)-MAX(BC309-BB309,0)/Inputs!$B$10)*DCF!K$6</f>
        <v>3048.0351394783352</v>
      </c>
      <c r="CK309" s="15">
        <f ca="1">(BD309*DCF!L$10-DCF!L$5*MAX(BD309*DCF!L$10,0)-MAX(BD309-BC309,0)/Inputs!$B$10)*DCF!L$6</f>
        <v>3450.2008303040748</v>
      </c>
      <c r="CL309" s="15">
        <f ca="1">(BE309*DCF!M$10-DCF!M$5*MAX(BE309*DCF!M$10,0)-MAX(BE309-BD309,0)/Inputs!$B$10)*DCF!M$6</f>
        <v>3598.9953227454384</v>
      </c>
      <c r="CM309" s="15">
        <f ca="1">(BF309*DCF!C$28-DCF!C$5*MAX(BF309*DCF!C$28,0)-MAX(BF309-Inputs!$B$13,0)/Inputs!$B$17)*DCF!C$6</f>
        <v>3748.0665577004615</v>
      </c>
      <c r="CN309" s="15">
        <f ca="1">(BG309*DCF!D$28-DCF!D$5*MAX(BG309*DCF!D$28,0)-MAX(BG309-BF309,0)/Inputs!$B$17)*DCF!D$6</f>
        <v>4730.7379778820887</v>
      </c>
      <c r="CO309" s="15">
        <f ca="1">(BH309*DCF!E$28-DCF!E$5*MAX(BH309*DCF!E$28,0)-MAX(BH309-BG309,0)/Inputs!$B$17)*DCF!E$6</f>
        <v>5579.9166709627261</v>
      </c>
      <c r="CP309" s="15">
        <f ca="1">(BI309*DCF!F$28-DCF!F$5*MAX(BI309*DCF!F$28,0)-MAX(BI309-BH309,0)/Inputs!$B$17)*DCF!F$6</f>
        <v>6638.5800973122241</v>
      </c>
      <c r="CQ309" s="15">
        <f ca="1">(BJ309*DCF!G$28-DCF!G$5*MAX(BJ309*DCF!G$28,0)-MAX(BJ309-BI309,0)/Inputs!$B$17)*DCF!G$6</f>
        <v>9187.4529118942246</v>
      </c>
      <c r="CR309" s="15">
        <f ca="1">(BK309*DCF!H$28-DCF!H$5*MAX(BK309*DCF!H$28,0)-MAX(BK309-BJ309,0)/Inputs!$B$17)*DCF!H$6</f>
        <v>13534.643572183457</v>
      </c>
      <c r="CS309" s="15">
        <f ca="1">(BL309*DCF!I$28-DCF!I$5*MAX(BL309*DCF!I$28,0)-MAX(BL309-BK309,0)/Inputs!$B$17)*DCF!I$6</f>
        <v>19169.530858382037</v>
      </c>
      <c r="CT309" s="15">
        <f ca="1">(BM309*DCF!J$28-DCF!J$5*MAX(BM309*DCF!J$28,0)-MAX(BM309-BL309,0)/Inputs!$B$17)*DCF!J$6</f>
        <v>23252.498886472644</v>
      </c>
      <c r="CU309" s="15">
        <f ca="1">(BN309*DCF!K$28-DCF!K$5*MAX(BN309*DCF!K$28,0)-MAX(BN309-BM309,0)/Inputs!$B$17)*DCF!K$6</f>
        <v>22846.23205931576</v>
      </c>
      <c r="CV309" s="15">
        <f ca="1">(BO309*DCF!L$28-DCF!L$5*MAX(BO309*DCF!L$28,0)-MAX(BO309-BN309,0)/Inputs!$B$17)*DCF!L$6</f>
        <v>23357.828295576168</v>
      </c>
      <c r="CW309" s="15">
        <f ca="1">(BP309*DCF!M$28-DCF!M$5*MAX(BP309*DCF!M$28,0)-MAX(BP309-BO309,0)/Inputs!$B$17)*DCF!M$6</f>
        <v>27446.543864643329</v>
      </c>
      <c r="CX309" s="15">
        <f ca="1">(BQ309*DCF!C$46-DCF!C$5*MAX(BQ309*DCF!C$46,0)-MAX(BQ309-Inputs!$B$20,0)/Inputs!$B$24)*DCF!C$6</f>
        <v>-3383.8182300134304</v>
      </c>
      <c r="CY309" s="15">
        <f ca="1">(BR309*DCF!D$46-DCF!D$5*MAX(BR309*DCF!D$46,0)-MAX(BR309-BQ309,0)/Inputs!$B$24)*DCF!D$6</f>
        <v>-2323.045251090286</v>
      </c>
      <c r="CZ309" s="15">
        <f ca="1">(BS309*DCF!E$46-DCF!E$5*MAX(BS309*DCF!E$46,0)-MAX(BS309-BR309,0)/Inputs!$B$24)*DCF!E$6</f>
        <v>-4566.6163890485022</v>
      </c>
      <c r="DA309" s="15">
        <f ca="1">(BT309*DCF!F$46-DCF!F$5*MAX(BT309*DCF!F$46,0)-MAX(BT309-BS309,0)/Inputs!$B$24)*DCF!F$6</f>
        <v>-9068.8518786464192</v>
      </c>
      <c r="DB309" s="15">
        <f ca="1">(BU309*DCF!G$46-DCF!G$5*MAX(BU309*DCF!G$46,0)-MAX(BU309-BT309,0)/Inputs!$B$24)*DCF!G$6</f>
        <v>-16182.833593733692</v>
      </c>
      <c r="DC309" s="15">
        <f ca="1">(BV309*DCF!H$46-DCF!H$5*MAX(BV309*DCF!H$46,0)-MAX(BV309-BU309,0)/Inputs!$B$24)*DCF!H$6</f>
        <v>-14189.965349734355</v>
      </c>
      <c r="DD309" s="15">
        <f ca="1">(BW309*DCF!I$46-DCF!I$5*MAX(BW309*DCF!I$46,0)-MAX(BW309-BV309,0)/Inputs!$B$24)*DCF!I$6</f>
        <v>-11393.140101853211</v>
      </c>
      <c r="DE309" s="15">
        <f ca="1">(BX309*DCF!J$46-DCF!J$5*MAX(BX309*DCF!J$46,0)-MAX(BX309-BW309,0)/Inputs!$B$24)*DCF!J$6</f>
        <v>410.13297550206471</v>
      </c>
      <c r="DF309" s="15">
        <f ca="1">(BY309*DCF!K$46-DCF!K$5*MAX(BY309*DCF!K$46,0)-MAX(BY309-BX309,0)/Inputs!$B$24)*DCF!K$6</f>
        <v>-7018.1749072146122</v>
      </c>
      <c r="DG309" s="15">
        <f ca="1">(BZ309*DCF!L$46-DCF!L$5*MAX(BZ309*DCF!L$46,0)-MAX(BZ309-BY309,0)/Inputs!$B$24)*DCF!L$6</f>
        <v>10590.034281229138</v>
      </c>
      <c r="DH309" s="15">
        <f ca="1">(CA309*DCF!M$46-DCF!M$5*MAX(CA309*DCF!M$46,0)-MAX(CA309-BZ309,0)/Inputs!$B$24)*DCF!M$6</f>
        <v>14959.961001993473</v>
      </c>
      <c r="DI309" s="15">
        <f ca="1">SUM(CB309:CL309)+BE309*DCF!M$10*(1+Inputs!$B$30)*(1-Inputs!$B$33)*(1-Inputs!$B$30/Inputs!$B$31)/(Inputs!$B$29-Inputs!$B$30)*DCF!M$6</f>
        <v>107136.54964499312</v>
      </c>
      <c r="DJ309" s="15">
        <f ca="1">SUM(CM309:CW309)+BP309*DCF!M$28*(1+Inputs!$B$30)*(1-Inputs!$B$33)*(1-Inputs!$B$30/Inputs!$B$31)/(Inputs!$B$29-Inputs!$B$30)*DCF!M$6</f>
        <v>780435.52434148639</v>
      </c>
      <c r="DK309" s="15">
        <f ca="1">SUM(CX309:DH309)+CA309*DCF!M$46*(1+Inputs!$B$30)*(1-Inputs!$B$33)*(1-Inputs!$B$30/Inputs!$B$31)/(Inputs!$B$29-Inputs!$B$30)*DCF!M$6</f>
        <v>698101.45789989817</v>
      </c>
      <c r="DM309" s="15">
        <f ca="1">DI309+DJ309+DK309+Inputs!$B$34+Inputs!$B$36-Inputs!$B$35</f>
        <v>1662524.5318863778</v>
      </c>
    </row>
    <row r="310" spans="1:117" x14ac:dyDescent="0.75">
      <c r="A310" s="11">
        <v>297</v>
      </c>
      <c r="C310" s="23">
        <f t="shared" ca="1" si="179"/>
        <v>-0.74442502038847524</v>
      </c>
      <c r="D310" s="23">
        <f t="shared" ca="1" si="179"/>
        <v>-0.89288875755474995</v>
      </c>
      <c r="E310" s="23">
        <f t="shared" ca="1" si="179"/>
        <v>-0.11956937945959326</v>
      </c>
      <c r="F310" s="23">
        <f t="shared" ca="1" si="179"/>
        <v>-1.2647966776372106</v>
      </c>
      <c r="G310" s="23">
        <f t="shared" ca="1" si="179"/>
        <v>1.6453016663822497</v>
      </c>
      <c r="H310" s="23">
        <f t="shared" ca="1" si="179"/>
        <v>0.90324462743190936</v>
      </c>
      <c r="I310" s="23">
        <f t="shared" ca="1" si="179"/>
        <v>-0.19804601861755283</v>
      </c>
      <c r="J310" s="23">
        <f t="shared" ca="1" si="179"/>
        <v>5.1571586397032181E-2</v>
      </c>
      <c r="K310" s="23">
        <f t="shared" ca="1" si="179"/>
        <v>-1.7290613830316053</v>
      </c>
      <c r="L310" s="23">
        <f t="shared" ca="1" si="179"/>
        <v>0.49531822528535385</v>
      </c>
      <c r="M310" s="23">
        <f t="shared" ca="1" si="179"/>
        <v>5.9869600391044268E-2</v>
      </c>
      <c r="N310" s="23">
        <f ca="1">SQRT(Inputs!$B$38)*C310+SQRT(1-Inputs!$B$38)*_xlfn.NORM.S.INV(RAND())</f>
        <v>0.1975945117682178</v>
      </c>
      <c r="O310" s="23">
        <f ca="1">SQRT(Inputs!$B$38)*D310+SQRT(1-Inputs!$B$38)*_xlfn.NORM.S.INV(RAND())</f>
        <v>-0.24151474863010203</v>
      </c>
      <c r="P310" s="23">
        <f ca="1">SQRT(Inputs!$B$38)*E310+SQRT(1-Inputs!$B$38)*_xlfn.NORM.S.INV(RAND())</f>
        <v>5.5451092506663219E-2</v>
      </c>
      <c r="Q310" s="23">
        <f ca="1">SQRT(Inputs!$B$38)*F310+SQRT(1-Inputs!$B$38)*_xlfn.NORM.S.INV(RAND())</f>
        <v>-0.10494203881183473</v>
      </c>
      <c r="R310" s="23">
        <f ca="1">SQRT(Inputs!$B$38)*G310+SQRT(1-Inputs!$B$38)*_xlfn.NORM.S.INV(RAND())</f>
        <v>0.81080150523669314</v>
      </c>
      <c r="S310" s="23">
        <f ca="1">SQRT(Inputs!$B$38)*H310+SQRT(1-Inputs!$B$38)*_xlfn.NORM.S.INV(RAND())</f>
        <v>3.9494415342111677E-2</v>
      </c>
      <c r="T310" s="23">
        <f ca="1">SQRT(Inputs!$B$38)*I310+SQRT(1-Inputs!$B$38)*_xlfn.NORM.S.INV(RAND())</f>
        <v>-1.5342684023788242</v>
      </c>
      <c r="U310" s="23">
        <f ca="1">SQRT(Inputs!$B$38)*J310+SQRT(1-Inputs!$B$38)*_xlfn.NORM.S.INV(RAND())</f>
        <v>0.91176295836961141</v>
      </c>
      <c r="V310" s="23">
        <f ca="1">SQRT(Inputs!$B$38)*K310+SQRT(1-Inputs!$B$38)*_xlfn.NORM.S.INV(RAND())</f>
        <v>-1.2643138007741603</v>
      </c>
      <c r="W310" s="23">
        <f ca="1">SQRT(Inputs!$B$38)*L310+SQRT(1-Inputs!$B$38)*_xlfn.NORM.S.INV(RAND())</f>
        <v>8.7593163877071778E-2</v>
      </c>
      <c r="X310" s="23">
        <f ca="1">SQRT(Inputs!$B$38)*M310+SQRT(1-Inputs!$B$38)*_xlfn.NORM.S.INV(RAND())</f>
        <v>0.29961083539832845</v>
      </c>
      <c r="Y310" s="23">
        <f ca="1">SQRT(Inputs!$B$38)*C310+SQRT(1-Inputs!$B$38)*_xlfn.NORM.S.INV(RAND())</f>
        <v>-1.3166920502008066</v>
      </c>
      <c r="Z310" s="23">
        <f ca="1">SQRT(Inputs!$B$38)*D310+SQRT(1-Inputs!$B$38)*_xlfn.NORM.S.INV(RAND())</f>
        <v>0.68452275770367321</v>
      </c>
      <c r="AA310" s="23">
        <f ca="1">SQRT(Inputs!$B$38)*E310+SQRT(1-Inputs!$B$38)*_xlfn.NORM.S.INV(RAND())</f>
        <v>-0.82951457522112504</v>
      </c>
      <c r="AB310" s="23">
        <f ca="1">SQRT(Inputs!$B$38)*F310+SQRT(1-Inputs!$B$38)*_xlfn.NORM.S.INV(RAND())</f>
        <v>-2.4726475428174077E-2</v>
      </c>
      <c r="AC310" s="23">
        <f ca="1">SQRT(Inputs!$B$38)*G310+SQRT(1-Inputs!$B$38)*_xlfn.NORM.S.INV(RAND())</f>
        <v>0.98578440536217737</v>
      </c>
      <c r="AD310" s="23">
        <f ca="1">SQRT(Inputs!$B$38)*H310+SQRT(1-Inputs!$B$38)*_xlfn.NORM.S.INV(RAND())</f>
        <v>-1.3668528478399118</v>
      </c>
      <c r="AE310" s="23">
        <f ca="1">SQRT(Inputs!$B$38)*I310+SQRT(1-Inputs!$B$38)*_xlfn.NORM.S.INV(RAND())</f>
        <v>-0.91827135790883518</v>
      </c>
      <c r="AF310" s="23">
        <f ca="1">SQRT(Inputs!$B$38)*J310+SQRT(1-Inputs!$B$38)*_xlfn.NORM.S.INV(RAND())</f>
        <v>-7.9300956391688979E-2</v>
      </c>
      <c r="AG310" s="23">
        <f ca="1">SQRT(Inputs!$B$38)*K310+SQRT(1-Inputs!$B$38)*_xlfn.NORM.S.INV(RAND())</f>
        <v>1.2321679778914407</v>
      </c>
      <c r="AH310" s="23">
        <f ca="1">SQRT(Inputs!$B$38)*L310+SQRT(1-Inputs!$B$38)*_xlfn.NORM.S.INV(RAND())</f>
        <v>-0.88447930537617381</v>
      </c>
      <c r="AI310" s="23">
        <f ca="1">SQRT(Inputs!$B$38)*M310+SQRT(1-Inputs!$B$38)*_xlfn.NORM.S.INV(RAND())</f>
        <v>-1.4965791151077454</v>
      </c>
      <c r="AJ310" s="23">
        <f ca="1">SQRT(Inputs!$B$38)*C310+SQRT(1-Inputs!$B$38)*_xlfn.NORM.S.INV(RAND())</f>
        <v>0.55482171124836888</v>
      </c>
      <c r="AK310" s="23">
        <f ca="1">SQRT(Inputs!$B$38)*D310+SQRT(1-Inputs!$B$38)*_xlfn.NORM.S.INV(RAND())</f>
        <v>-1.4354562795265784</v>
      </c>
      <c r="AL310" s="23">
        <f ca="1">SQRT(Inputs!$B$38)*E310+SQRT(1-Inputs!$B$38)*_xlfn.NORM.S.INV(RAND())</f>
        <v>-0.22725702093927219</v>
      </c>
      <c r="AM310" s="23">
        <f ca="1">SQRT(Inputs!$B$38)*F310+SQRT(1-Inputs!$B$38)*_xlfn.NORM.S.INV(RAND())</f>
        <v>0.44863847484702468</v>
      </c>
      <c r="AN310" s="23">
        <f ca="1">SQRT(Inputs!$B$38)*G310+SQRT(1-Inputs!$B$38)*_xlfn.NORM.S.INV(RAND())</f>
        <v>-0.35799826706174998</v>
      </c>
      <c r="AO310" s="23">
        <f ca="1">SQRT(Inputs!$B$38)*H310+SQRT(1-Inputs!$B$38)*_xlfn.NORM.S.INV(RAND())</f>
        <v>-1.9104983587654449</v>
      </c>
      <c r="AP310" s="23">
        <f ca="1">SQRT(Inputs!$B$38)*I310+SQRT(1-Inputs!$B$38)*_xlfn.NORM.S.INV(RAND())</f>
        <v>6.9453258414479621E-2</v>
      </c>
      <c r="AQ310" s="23">
        <f ca="1">SQRT(Inputs!$B$38)*J310+SQRT(1-Inputs!$B$38)*_xlfn.NORM.S.INV(RAND())</f>
        <v>-1.8771966176441521</v>
      </c>
      <c r="AR310" s="23">
        <f ca="1">SQRT(Inputs!$B$38)*K310+SQRT(1-Inputs!$B$38)*_xlfn.NORM.S.INV(RAND())</f>
        <v>-0.67575484357266324</v>
      </c>
      <c r="AS310" s="23">
        <f ca="1">SQRT(Inputs!$B$38)*L310+SQRT(1-Inputs!$B$38)*_xlfn.NORM.S.INV(RAND())</f>
        <v>9.4068804100511716E-2</v>
      </c>
      <c r="AT310" s="23">
        <f ca="1">SQRT(Inputs!$B$38)*M310+SQRT(1-Inputs!$B$38)*_xlfn.NORM.S.INV(RAND())</f>
        <v>-3.1997576539280065E-3</v>
      </c>
      <c r="AU310" s="15">
        <f ca="1">Inputs!$B$6*EXP($B$8-0.5*C$5^2+C$5*N310)</f>
        <v>5123.5234105145355</v>
      </c>
      <c r="AV310" s="15">
        <f t="shared" ca="1" si="146"/>
        <v>6018.9622018111695</v>
      </c>
      <c r="AW310" s="15">
        <f t="shared" ca="1" si="147"/>
        <v>7394.154706407081</v>
      </c>
      <c r="AX310" s="15">
        <f t="shared" ca="1" si="148"/>
        <v>8909.9358655798496</v>
      </c>
      <c r="AY310" s="15">
        <f t="shared" ca="1" si="149"/>
        <v>11970.332050770645</v>
      </c>
      <c r="AZ310" s="15">
        <f t="shared" ca="1" si="150"/>
        <v>14703.849131577485</v>
      </c>
      <c r="BA310" s="15">
        <f t="shared" ca="1" si="151"/>
        <v>15324.433280223097</v>
      </c>
      <c r="BB310" s="15">
        <f t="shared" ca="1" si="152"/>
        <v>20556.368966025584</v>
      </c>
      <c r="BC310" s="15">
        <f t="shared" ca="1" si="153"/>
        <v>22283.797057038308</v>
      </c>
      <c r="BD310" s="15">
        <f t="shared" ca="1" si="154"/>
        <v>27524.335738170448</v>
      </c>
      <c r="BE310" s="15">
        <f t="shared" ca="1" si="155"/>
        <v>34660.595796952162</v>
      </c>
      <c r="BF310" s="15">
        <f ca="1">Inputs!$B$13*EXP($B$9-0.5*C$6^2+C$6*Y310)</f>
        <v>10653.439463148028</v>
      </c>
      <c r="BG310" s="15">
        <f t="shared" ca="1" si="156"/>
        <v>14690.6414042497</v>
      </c>
      <c r="BH310" s="15">
        <f t="shared" ca="1" si="157"/>
        <v>15642.129106424651</v>
      </c>
      <c r="BI310" s="15">
        <f t="shared" ca="1" si="158"/>
        <v>19075.581107672584</v>
      </c>
      <c r="BJ310" s="15">
        <f t="shared" ca="1" si="159"/>
        <v>26956.087791736096</v>
      </c>
      <c r="BK310" s="15">
        <f t="shared" ca="1" si="160"/>
        <v>27465.933944339627</v>
      </c>
      <c r="BL310" s="15">
        <f t="shared" ca="1" si="161"/>
        <v>29953.370612544775</v>
      </c>
      <c r="BM310" s="15">
        <f t="shared" ca="1" si="162"/>
        <v>36458.21896747109</v>
      </c>
      <c r="BN310" s="15">
        <f t="shared" ca="1" si="163"/>
        <v>51973.667224350917</v>
      </c>
      <c r="BO310" s="15">
        <f t="shared" ca="1" si="164"/>
        <v>57700.271858893575</v>
      </c>
      <c r="BP310" s="15">
        <f t="shared" ca="1" si="165"/>
        <v>59942.125842674512</v>
      </c>
      <c r="BQ310" s="15">
        <f ca="1">Inputs!$B$20*EXP($B$10-0.5*C$7^2+C$7*AJ310)</f>
        <v>5222.4104260251952</v>
      </c>
      <c r="BR310" s="15">
        <f t="shared" ca="1" si="166"/>
        <v>4491.8666912445633</v>
      </c>
      <c r="BS310" s="15">
        <f t="shared" ca="1" si="167"/>
        <v>5762.4733115424151</v>
      </c>
      <c r="BT310" s="15">
        <f t="shared" ca="1" si="168"/>
        <v>8937.5371215558444</v>
      </c>
      <c r="BU310" s="15">
        <f t="shared" ca="1" si="169"/>
        <v>11358.548299012549</v>
      </c>
      <c r="BV310" s="15">
        <f t="shared" ca="1" si="170"/>
        <v>10275.561748239934</v>
      </c>
      <c r="BW310" s="15">
        <f t="shared" ca="1" si="171"/>
        <v>14551.302513775798</v>
      </c>
      <c r="BX310" s="15">
        <f t="shared" ca="1" si="172"/>
        <v>13969.358658391455</v>
      </c>
      <c r="BY310" s="15">
        <f t="shared" ca="1" si="173"/>
        <v>17199.582871217081</v>
      </c>
      <c r="BZ310" s="15">
        <f t="shared" ca="1" si="174"/>
        <v>24554.392850430351</v>
      </c>
      <c r="CA310" s="15">
        <f t="shared" ca="1" si="175"/>
        <v>34471.863435248153</v>
      </c>
      <c r="CB310" s="15">
        <f ca="1">(AU310*DCF!C$10-DCF!C$5*MAX(AU310*DCF!C$10,0)-MAX(AU310-Inputs!$B$6,0)/Inputs!$B$10)*DCF!C$6</f>
        <v>1041.9243199923233</v>
      </c>
      <c r="CC310" s="15">
        <f ca="1">(AV310*DCF!D$10-DCF!D$5*MAX(AV310*DCF!D$10,0)-MAX(AV310-AU310,0)/Inputs!$B$10)*DCF!D$6</f>
        <v>1248.7519456013652</v>
      </c>
      <c r="CD310" s="15">
        <f ca="1">(AW310*DCF!E$10-DCF!E$5*MAX(AW310*DCF!E$10,0)-MAX(AW310-AV310,0)/Inputs!$B$10)*DCF!E$6</f>
        <v>1397.4423156095327</v>
      </c>
      <c r="CE310" s="15">
        <f ca="1">(AX310*DCF!F$10-DCF!F$5*MAX(AX310*DCF!F$10,0)-MAX(AX310-AW310,0)/Inputs!$B$10)*DCF!F$6</f>
        <v>1629.6283212392632</v>
      </c>
      <c r="CF310" s="15">
        <f ca="1">(AY310*DCF!G$10-DCF!G$5*MAX(AY310*DCF!G$10,0)-MAX(AY310-AX310,0)/Inputs!$B$10)*DCF!G$6</f>
        <v>1878.1043673690058</v>
      </c>
      <c r="CG310" s="15">
        <f ca="1">(AZ310*DCF!H$10-DCF!H$5*MAX(AZ310*DCF!H$10,0)-MAX(AZ310-AY310,0)/Inputs!$B$10)*DCF!H$6</f>
        <v>2369.3778932305258</v>
      </c>
      <c r="CH310" s="15">
        <f ca="1">(BA310*DCF!I$10-DCF!I$5*MAX(BA310*DCF!I$10,0)-MAX(BA310-AZ310,0)/Inputs!$B$10)*DCF!I$6</f>
        <v>2697.417379583143</v>
      </c>
      <c r="CI310" s="15">
        <f ca="1">(BB310*DCF!J$10-DCF!J$5*MAX(BB310*DCF!J$10,0)-MAX(BB310-BA310,0)/Inputs!$B$10)*DCF!J$6</f>
        <v>2734.7069742098561</v>
      </c>
      <c r="CJ310" s="15">
        <f ca="1">(BC310*DCF!K$10-DCF!K$5*MAX(BC310*DCF!K$10,0)-MAX(BC310-BB310,0)/Inputs!$B$10)*DCF!K$6</f>
        <v>3345.5198098900964</v>
      </c>
      <c r="CK310" s="15">
        <f ca="1">(BD310*DCF!L$10-DCF!L$5*MAX(BD310*DCF!L$10,0)-MAX(BD310-BC310,0)/Inputs!$B$10)*DCF!L$6</f>
        <v>3473.5067279961904</v>
      </c>
      <c r="CL310" s="15">
        <f ca="1">(BE310*DCF!M$10-DCF!M$5*MAX(BE310*DCF!M$10,0)-MAX(BE310-BD310,0)/Inputs!$B$10)*DCF!M$6</f>
        <v>4038.5558544115797</v>
      </c>
      <c r="CM310" s="15">
        <f ca="1">(BF310*DCF!C$28-DCF!C$5*MAX(BF310*DCF!C$28,0)-MAX(BF310-Inputs!$B$13,0)/Inputs!$B$17)*DCF!C$6</f>
        <v>3251.3598575331998</v>
      </c>
      <c r="CN310" s="15">
        <f ca="1">(BG310*DCF!D$28-DCF!D$5*MAX(BG310*DCF!D$28,0)-MAX(BG310-BF310,0)/Inputs!$B$17)*DCF!D$6</f>
        <v>3465.4124374945241</v>
      </c>
      <c r="CO310" s="15">
        <f ca="1">(BH310*DCF!E$28-DCF!E$5*MAX(BH310*DCF!E$28,0)-MAX(BH310-BG310,0)/Inputs!$B$17)*DCF!E$6</f>
        <v>4242.6043645490927</v>
      </c>
      <c r="CP310" s="15">
        <f ca="1">(BI310*DCF!F$28-DCF!F$5*MAX(BI310*DCF!F$28,0)-MAX(BI310-BH310,0)/Inputs!$B$17)*DCF!F$6</f>
        <v>4553.4035967985219</v>
      </c>
      <c r="CQ310" s="15">
        <f ca="1">(BJ310*DCF!G$28-DCF!G$5*MAX(BJ310*DCF!G$28,0)-MAX(BJ310-BI310,0)/Inputs!$B$17)*DCF!G$6</f>
        <v>5668.5381184555436</v>
      </c>
      <c r="CR310" s="15">
        <f ca="1">(BK310*DCF!H$28-DCF!H$5*MAX(BK310*DCF!H$28,0)-MAX(BK310-BJ310,0)/Inputs!$B$17)*DCF!H$6</f>
        <v>6713.4127045976065</v>
      </c>
      <c r="CS310" s="15">
        <f ca="1">(BL310*DCF!I$28-DCF!I$5*MAX(BL310*DCF!I$28,0)-MAX(BL310-BK310,0)/Inputs!$B$17)*DCF!I$6</f>
        <v>6686.6026510605634</v>
      </c>
      <c r="CT310" s="15">
        <f ca="1">(BM310*DCF!J$28-DCF!J$5*MAX(BM310*DCF!J$28,0)-MAX(BM310-BL310,0)/Inputs!$B$17)*DCF!J$6</f>
        <v>7270.7197058440834</v>
      </c>
      <c r="CU310" s="15">
        <f ca="1">(BN310*DCF!K$28-DCF!K$5*MAX(BN310*DCF!K$28,0)-MAX(BN310-BM310,0)/Inputs!$B$17)*DCF!K$6</f>
        <v>9075.5313286389191</v>
      </c>
      <c r="CV310" s="15">
        <f ca="1">(BO310*DCF!L$28-DCF!L$5*MAX(BO310*DCF!L$28,0)-MAX(BO310-BN310,0)/Inputs!$B$17)*DCF!L$6</f>
        <v>10864.440493830407</v>
      </c>
      <c r="CW310" s="15">
        <f ca="1">(BP310*DCF!M$28-DCF!M$5*MAX(BP310*DCF!M$28,0)-MAX(BP310-BO310,0)/Inputs!$B$17)*DCF!M$6</f>
        <v>11043.80893171</v>
      </c>
      <c r="CX310" s="15">
        <f ca="1">(BQ310*DCF!C$46-DCF!C$5*MAX(BQ310*DCF!C$46,0)-MAX(BQ310-Inputs!$B$20,0)/Inputs!$B$24)*DCF!C$6</f>
        <v>-2139.7762766918213</v>
      </c>
      <c r="CY310" s="15">
        <f ca="1">(BR310*DCF!D$46-DCF!D$5*MAX(BR310*DCF!D$46,0)-MAX(BR310-BQ310,0)/Inputs!$B$24)*DCF!D$6</f>
        <v>-766.65689251009928</v>
      </c>
      <c r="CZ310" s="15">
        <f ca="1">(BS310*DCF!E$46-DCF!E$5*MAX(BS310*DCF!E$46,0)-MAX(BS310-BR310,0)/Inputs!$B$24)*DCF!E$6</f>
        <v>-1182.2606527830962</v>
      </c>
      <c r="DA310" s="15">
        <f ca="1">(BT310*DCF!F$46-DCF!F$5*MAX(BT310*DCF!F$46,0)-MAX(BT310-BS310,0)/Inputs!$B$24)*DCF!F$6</f>
        <v>-1807.0290652614697</v>
      </c>
      <c r="DB310" s="15">
        <f ca="1">(BU310*DCF!G$46-DCF!G$5*MAX(BU310*DCF!G$46,0)-MAX(BU310-BT310,0)/Inputs!$B$24)*DCF!G$6</f>
        <v>-1196.4594497836999</v>
      </c>
      <c r="DC310" s="15">
        <f ca="1">(BV310*DCF!H$46-DCF!H$5*MAX(BV310*DCF!H$46,0)-MAX(BV310-BU310,0)/Inputs!$B$24)*DCF!H$6</f>
        <v>0</v>
      </c>
      <c r="DD310" s="15">
        <f ca="1">(BW310*DCF!I$46-DCF!I$5*MAX(BW310*DCF!I$46,0)-MAX(BW310-BV310,0)/Inputs!$B$24)*DCF!I$6</f>
        <v>-891.33179319190333</v>
      </c>
      <c r="DE310" s="15">
        <f ca="1">(BX310*DCF!J$46-DCF!J$5*MAX(BX310*DCF!J$46,0)-MAX(BX310-BW310,0)/Inputs!$B$24)*DCF!J$6</f>
        <v>585.97595447675644</v>
      </c>
      <c r="DF310" s="15">
        <f ca="1">(BY310*DCF!K$46-DCF!K$5*MAX(BY310*DCF!K$46,0)-MAX(BY310-BX310,0)/Inputs!$B$24)*DCF!K$6</f>
        <v>191.17862937055793</v>
      </c>
      <c r="DG310" s="15">
        <f ca="1">(BZ310*DCF!L$46-DCF!L$5*MAX(BZ310*DCF!L$46,0)-MAX(BZ310-BY310,0)/Inputs!$B$24)*DCF!L$6</f>
        <v>32.913767008578084</v>
      </c>
      <c r="DH310" s="15">
        <f ca="1">(CA310*DCF!M$46-DCF!M$5*MAX(CA310*DCF!M$46,0)-MAX(CA310-BZ310,0)/Inputs!$B$24)*DCF!M$6</f>
        <v>629.1500729346817</v>
      </c>
      <c r="DI310" s="15">
        <f ca="1">SUM(CB310:CL310)+BE310*DCF!M$10*(1+Inputs!$B$30)*(1-Inputs!$B$33)*(1-Inputs!$B$30/Inputs!$B$31)/(Inputs!$B$29-Inputs!$B$30)*DCF!M$6</f>
        <v>122315.83235098068</v>
      </c>
      <c r="DJ310" s="15">
        <f ca="1">SUM(CM310:CW310)+BP310*DCF!M$28*(1+Inputs!$B$30)*(1-Inputs!$B$33)*(1-Inputs!$B$30/Inputs!$B$31)/(Inputs!$B$29-Inputs!$B$30)*DCF!M$6</f>
        <v>295262.13935413666</v>
      </c>
      <c r="DK310" s="15">
        <f ca="1">SUM(CX310:DH310)+CA310*DCF!M$46*(1+Inputs!$B$30)*(1-Inputs!$B$33)*(1-Inputs!$B$30/Inputs!$B$31)/(Inputs!$B$29-Inputs!$B$30)*DCF!M$6</f>
        <v>46753.288617734295</v>
      </c>
      <c r="DM310" s="15">
        <f ca="1">DI310+DJ310+DK310+Inputs!$B$34+Inputs!$B$36-Inputs!$B$35</f>
        <v>541182.26032285159</v>
      </c>
    </row>
    <row r="311" spans="1:117" x14ac:dyDescent="0.75">
      <c r="A311" s="11">
        <v>298</v>
      </c>
      <c r="C311" s="23">
        <f t="shared" ca="1" si="179"/>
        <v>0.41708721916397318</v>
      </c>
      <c r="D311" s="23">
        <f t="shared" ca="1" si="179"/>
        <v>-0.65286704826628872</v>
      </c>
      <c r="E311" s="23">
        <f t="shared" ca="1" si="179"/>
        <v>0.10863518189371535</v>
      </c>
      <c r="F311" s="23">
        <f t="shared" ca="1" si="179"/>
        <v>0.53448777406186199</v>
      </c>
      <c r="G311" s="23">
        <f t="shared" ca="1" si="179"/>
        <v>-0.37115114372638575</v>
      </c>
      <c r="H311" s="23">
        <f t="shared" ca="1" si="179"/>
        <v>-1.4848670959791126</v>
      </c>
      <c r="I311" s="23">
        <f t="shared" ca="1" si="179"/>
        <v>1.1046892987202808</v>
      </c>
      <c r="J311" s="23">
        <f t="shared" ca="1" si="179"/>
        <v>5.0325532598289459E-2</v>
      </c>
      <c r="K311" s="23">
        <f t="shared" ca="1" si="179"/>
        <v>-0.26776228074053093</v>
      </c>
      <c r="L311" s="23">
        <f t="shared" ca="1" si="179"/>
        <v>-8.1177142209990283E-2</v>
      </c>
      <c r="M311" s="23">
        <f t="shared" ca="1" si="179"/>
        <v>0.20384625827997041</v>
      </c>
      <c r="N311" s="23">
        <f ca="1">SQRT(Inputs!$B$38)*C311+SQRT(1-Inputs!$B$38)*_xlfn.NORM.S.INV(RAND())</f>
        <v>1.2966720775077187</v>
      </c>
      <c r="O311" s="23">
        <f ca="1">SQRT(Inputs!$B$38)*D311+SQRT(1-Inputs!$B$38)*_xlfn.NORM.S.INV(RAND())</f>
        <v>-0.28933660515535409</v>
      </c>
      <c r="P311" s="23">
        <f ca="1">SQRT(Inputs!$B$38)*E311+SQRT(1-Inputs!$B$38)*_xlfn.NORM.S.INV(RAND())</f>
        <v>-0.55451088545580185</v>
      </c>
      <c r="Q311" s="23">
        <f ca="1">SQRT(Inputs!$B$38)*F311+SQRT(1-Inputs!$B$38)*_xlfn.NORM.S.INV(RAND())</f>
        <v>-0.68374122367506329</v>
      </c>
      <c r="R311" s="23">
        <f ca="1">SQRT(Inputs!$B$38)*G311+SQRT(1-Inputs!$B$38)*_xlfn.NORM.S.INV(RAND())</f>
        <v>1.4028321160826096</v>
      </c>
      <c r="S311" s="23">
        <f ca="1">SQRT(Inputs!$B$38)*H311+SQRT(1-Inputs!$B$38)*_xlfn.NORM.S.INV(RAND())</f>
        <v>-1.0815375574108039</v>
      </c>
      <c r="T311" s="23">
        <f ca="1">SQRT(Inputs!$B$38)*I311+SQRT(1-Inputs!$B$38)*_xlfn.NORM.S.INV(RAND())</f>
        <v>2.0436122162303665</v>
      </c>
      <c r="U311" s="23">
        <f ca="1">SQRT(Inputs!$B$38)*J311+SQRT(1-Inputs!$B$38)*_xlfn.NORM.S.INV(RAND())</f>
        <v>-0.84646783792349189</v>
      </c>
      <c r="V311" s="23">
        <f ca="1">SQRT(Inputs!$B$38)*K311+SQRT(1-Inputs!$B$38)*_xlfn.NORM.S.INV(RAND())</f>
        <v>-0.94617888694070917</v>
      </c>
      <c r="W311" s="23">
        <f ca="1">SQRT(Inputs!$B$38)*L311+SQRT(1-Inputs!$B$38)*_xlfn.NORM.S.INV(RAND())</f>
        <v>1.2630713191077609</v>
      </c>
      <c r="X311" s="23">
        <f ca="1">SQRT(Inputs!$B$38)*M311+SQRT(1-Inputs!$B$38)*_xlfn.NORM.S.INV(RAND())</f>
        <v>-0.55686467732451272</v>
      </c>
      <c r="Y311" s="23">
        <f ca="1">SQRT(Inputs!$B$38)*C311+SQRT(1-Inputs!$B$38)*_xlfn.NORM.S.INV(RAND())</f>
        <v>9.9704261173525793E-2</v>
      </c>
      <c r="Z311" s="23">
        <f ca="1">SQRT(Inputs!$B$38)*D311+SQRT(1-Inputs!$B$38)*_xlfn.NORM.S.INV(RAND())</f>
        <v>0.81805407062891855</v>
      </c>
      <c r="AA311" s="23">
        <f ca="1">SQRT(Inputs!$B$38)*E311+SQRT(1-Inputs!$B$38)*_xlfn.NORM.S.INV(RAND())</f>
        <v>-1.0532820293559164</v>
      </c>
      <c r="AB311" s="23">
        <f ca="1">SQRT(Inputs!$B$38)*F311+SQRT(1-Inputs!$B$38)*_xlfn.NORM.S.INV(RAND())</f>
        <v>0.57190631554600313</v>
      </c>
      <c r="AC311" s="23">
        <f ca="1">SQRT(Inputs!$B$38)*G311+SQRT(1-Inputs!$B$38)*_xlfn.NORM.S.INV(RAND())</f>
        <v>0.50493642087562929</v>
      </c>
      <c r="AD311" s="23">
        <f ca="1">SQRT(Inputs!$B$38)*H311+SQRT(1-Inputs!$B$38)*_xlfn.NORM.S.INV(RAND())</f>
        <v>-1.2192858514103317</v>
      </c>
      <c r="AE311" s="23">
        <f ca="1">SQRT(Inputs!$B$38)*I311+SQRT(1-Inputs!$B$38)*_xlfn.NORM.S.INV(RAND())</f>
        <v>0.66416122353163187</v>
      </c>
      <c r="AF311" s="23">
        <f ca="1">SQRT(Inputs!$B$38)*J311+SQRT(1-Inputs!$B$38)*_xlfn.NORM.S.INV(RAND())</f>
        <v>-0.94265520501682576</v>
      </c>
      <c r="AG311" s="23">
        <f ca="1">SQRT(Inputs!$B$38)*K311+SQRT(1-Inputs!$B$38)*_xlfn.NORM.S.INV(RAND())</f>
        <v>-1.3578365114896453</v>
      </c>
      <c r="AH311" s="23">
        <f ca="1">SQRT(Inputs!$B$38)*L311+SQRT(1-Inputs!$B$38)*_xlfn.NORM.S.INV(RAND())</f>
        <v>-1.1861808037784016</v>
      </c>
      <c r="AI311" s="23">
        <f ca="1">SQRT(Inputs!$B$38)*M311+SQRT(1-Inputs!$B$38)*_xlfn.NORM.S.INV(RAND())</f>
        <v>-0.12611381979051489</v>
      </c>
      <c r="AJ311" s="23">
        <f ca="1">SQRT(Inputs!$B$38)*C311+SQRT(1-Inputs!$B$38)*_xlfn.NORM.S.INV(RAND())</f>
        <v>-0.60071524148431032</v>
      </c>
      <c r="AK311" s="23">
        <f ca="1">SQRT(Inputs!$B$38)*D311+SQRT(1-Inputs!$B$38)*_xlfn.NORM.S.INV(RAND())</f>
        <v>-0.4479149262588108</v>
      </c>
      <c r="AL311" s="23">
        <f ca="1">SQRT(Inputs!$B$38)*E311+SQRT(1-Inputs!$B$38)*_xlfn.NORM.S.INV(RAND())</f>
        <v>0.83543156464156587</v>
      </c>
      <c r="AM311" s="23">
        <f ca="1">SQRT(Inputs!$B$38)*F311+SQRT(1-Inputs!$B$38)*_xlfn.NORM.S.INV(RAND())</f>
        <v>1.1960967123841861</v>
      </c>
      <c r="AN311" s="23">
        <f ca="1">SQRT(Inputs!$B$38)*G311+SQRT(1-Inputs!$B$38)*_xlfn.NORM.S.INV(RAND())</f>
        <v>0.53607777340868012</v>
      </c>
      <c r="AO311" s="23">
        <f ca="1">SQRT(Inputs!$B$38)*H311+SQRT(1-Inputs!$B$38)*_xlfn.NORM.S.INV(RAND())</f>
        <v>-0.86228982006332111</v>
      </c>
      <c r="AP311" s="23">
        <f ca="1">SQRT(Inputs!$B$38)*I311+SQRT(1-Inputs!$B$38)*_xlfn.NORM.S.INV(RAND())</f>
        <v>-1.1467650481981306</v>
      </c>
      <c r="AQ311" s="23">
        <f ca="1">SQRT(Inputs!$B$38)*J311+SQRT(1-Inputs!$B$38)*_xlfn.NORM.S.INV(RAND())</f>
        <v>0.87105288444466655</v>
      </c>
      <c r="AR311" s="23">
        <f ca="1">SQRT(Inputs!$B$38)*K311+SQRT(1-Inputs!$B$38)*_xlfn.NORM.S.INV(RAND())</f>
        <v>0.32994242235174986</v>
      </c>
      <c r="AS311" s="23">
        <f ca="1">SQRT(Inputs!$B$38)*L311+SQRT(1-Inputs!$B$38)*_xlfn.NORM.S.INV(RAND())</f>
        <v>-7.9372635392529589E-2</v>
      </c>
      <c r="AT311" s="23">
        <f ca="1">SQRT(Inputs!$B$38)*M311+SQRT(1-Inputs!$B$38)*_xlfn.NORM.S.INV(RAND())</f>
        <v>0.51525541748084036</v>
      </c>
      <c r="AU311" s="15">
        <f ca="1">Inputs!$B$6*EXP($B$8-0.5*C$5^2+C$5*N311)</f>
        <v>6121.1710977397697</v>
      </c>
      <c r="AV311" s="15">
        <f t="shared" ca="1" si="146"/>
        <v>7140.5840653320647</v>
      </c>
      <c r="AW311" s="15">
        <f t="shared" ca="1" si="147"/>
        <v>8079.2344707525071</v>
      </c>
      <c r="AX311" s="15">
        <f t="shared" ca="1" si="148"/>
        <v>9056.3242482554106</v>
      </c>
      <c r="AY311" s="15">
        <f t="shared" ca="1" si="149"/>
        <v>13038.018370745031</v>
      </c>
      <c r="AZ311" s="15">
        <f t="shared" ca="1" si="150"/>
        <v>14155.457422507016</v>
      </c>
      <c r="BA311" s="15">
        <f t="shared" ca="1" si="151"/>
        <v>21453.747279061263</v>
      </c>
      <c r="BB311" s="15">
        <f t="shared" ca="1" si="152"/>
        <v>24130.222835886965</v>
      </c>
      <c r="BC311" s="15">
        <f t="shared" ca="1" si="153"/>
        <v>26973.735922904285</v>
      </c>
      <c r="BD311" s="15">
        <f t="shared" ca="1" si="154"/>
        <v>37189.296544960467</v>
      </c>
      <c r="BE311" s="15">
        <f t="shared" ca="1" si="155"/>
        <v>43317.029860350711</v>
      </c>
      <c r="BF311" s="15">
        <f ca="1">Inputs!$B$13*EXP($B$9-0.5*C$6^2+C$6*Y311)</f>
        <v>14107.126449908246</v>
      </c>
      <c r="BG311" s="15">
        <f t="shared" ca="1" si="156"/>
        <v>19927.528678218521</v>
      </c>
      <c r="BH311" s="15">
        <f t="shared" ca="1" si="157"/>
        <v>20445.153162302271</v>
      </c>
      <c r="BI311" s="15">
        <f t="shared" ca="1" si="158"/>
        <v>27330.968448558669</v>
      </c>
      <c r="BJ311" s="15">
        <f t="shared" ca="1" si="159"/>
        <v>36035.640714478141</v>
      </c>
      <c r="BK311" s="15">
        <f t="shared" ca="1" si="160"/>
        <v>37462.335231129597</v>
      </c>
      <c r="BL311" s="15">
        <f t="shared" ca="1" si="161"/>
        <v>50154.159362890394</v>
      </c>
      <c r="BM311" s="15">
        <f t="shared" ca="1" si="162"/>
        <v>54837.490766911535</v>
      </c>
      <c r="BN311" s="15">
        <f t="shared" ca="1" si="163"/>
        <v>57315.376433492187</v>
      </c>
      <c r="BO311" s="15">
        <f t="shared" ca="1" si="164"/>
        <v>61437.70771925497</v>
      </c>
      <c r="BP311" s="15">
        <f t="shared" ca="1" si="165"/>
        <v>74545.537237088618</v>
      </c>
      <c r="BQ311" s="15">
        <f ca="1">Inputs!$B$20*EXP($B$10-0.5*C$7^2+C$7*AJ311)</f>
        <v>3466.3775326602095</v>
      </c>
      <c r="BR311" s="15">
        <f t="shared" ca="1" si="166"/>
        <v>4079.7789215579664</v>
      </c>
      <c r="BS311" s="15">
        <f t="shared" ca="1" si="167"/>
        <v>7101.8014102590432</v>
      </c>
      <c r="BT311" s="15">
        <f t="shared" ca="1" si="168"/>
        <v>13400.93057863602</v>
      </c>
      <c r="BU311" s="15">
        <f t="shared" ca="1" si="169"/>
        <v>21144.380195568483</v>
      </c>
      <c r="BV311" s="15">
        <f t="shared" ca="1" si="170"/>
        <v>24223.708437504767</v>
      </c>
      <c r="BW311" s="15">
        <f t="shared" ca="1" si="171"/>
        <v>26518.225168771834</v>
      </c>
      <c r="BX311" s="15">
        <f t="shared" ca="1" si="172"/>
        <v>44166.691528476411</v>
      </c>
      <c r="BY311" s="15">
        <f t="shared" ca="1" si="173"/>
        <v>65917.538070273571</v>
      </c>
      <c r="BZ311" s="15">
        <f t="shared" ca="1" si="174"/>
        <v>91151.756957032601</v>
      </c>
      <c r="CA311" s="15">
        <f t="shared" ca="1" si="175"/>
        <v>140317.58755020556</v>
      </c>
      <c r="CB311" s="15">
        <f ca="1">(AU311*DCF!C$10-DCF!C$5*MAX(AU311*DCF!C$10,0)-MAX(AU311-Inputs!$B$6,0)/Inputs!$B$10)*DCF!C$6</f>
        <v>1034.810914160862</v>
      </c>
      <c r="CC311" s="15">
        <f ca="1">(AV311*DCF!D$10-DCF!D$5*MAX(AV311*DCF!D$10,0)-MAX(AV311-AU311,0)/Inputs!$B$10)*DCF!D$6</f>
        <v>1491.911817840878</v>
      </c>
      <c r="CD311" s="15">
        <f ca="1">(AW311*DCF!E$10-DCF!E$5*MAX(AW311*DCF!E$10,0)-MAX(AW311-AV311,0)/Inputs!$B$10)*DCF!E$6</f>
        <v>1653.9436863197814</v>
      </c>
      <c r="CE311" s="15">
        <f ca="1">(AX311*DCF!F$10-DCF!F$5*MAX(AX311*DCF!F$10,0)-MAX(AX311-AW311,0)/Inputs!$B$10)*DCF!F$6</f>
        <v>1773.6729926804094</v>
      </c>
      <c r="CF311" s="15">
        <f ca="1">(AY311*DCF!G$10-DCF!G$5*MAX(AY311*DCF!G$10,0)-MAX(AY311-AX311,0)/Inputs!$B$10)*DCF!G$6</f>
        <v>1921.0009101162709</v>
      </c>
      <c r="CG311" s="15">
        <f ca="1">(AZ311*DCF!H$10-DCF!H$5*MAX(AZ311*DCF!H$10,0)-MAX(AZ311-AY311,0)/Inputs!$B$10)*DCF!H$6</f>
        <v>2549.8708756494943</v>
      </c>
      <c r="CH311" s="15">
        <f ca="1">(BA311*DCF!I$10-DCF!I$5*MAX(BA311*DCF!I$10,0)-MAX(BA311-AZ311,0)/Inputs!$B$10)*DCF!I$6</f>
        <v>2721.64174736429</v>
      </c>
      <c r="CI311" s="15">
        <f ca="1">(BB311*DCF!J$10-DCF!J$5*MAX(BB311*DCF!J$10,0)-MAX(BB311-BA311,0)/Inputs!$B$10)*DCF!J$6</f>
        <v>3735.2264627219333</v>
      </c>
      <c r="CJ311" s="15">
        <f ca="1">(BC311*DCF!K$10-DCF!K$5*MAX(BC311*DCF!K$10,0)-MAX(BC311-BB311,0)/Inputs!$B$10)*DCF!K$6</f>
        <v>3944.2897369376083</v>
      </c>
      <c r="CK311" s="15">
        <f ca="1">(BD311*DCF!L$10-DCF!L$5*MAX(BD311*DCF!L$10,0)-MAX(BD311-BC311,0)/Inputs!$B$10)*DCF!L$6</f>
        <v>4287.8157166485371</v>
      </c>
      <c r="CL311" s="15">
        <f ca="1">(BE311*DCF!M$10-DCF!M$5*MAX(BE311*DCF!M$10,0)-MAX(BE311-BD311,0)/Inputs!$B$10)*DCF!M$6</f>
        <v>5380.5699589908254</v>
      </c>
      <c r="CM311" s="15">
        <f ca="1">(BF311*DCF!C$28-DCF!C$5*MAX(BF311*DCF!C$28,0)-MAX(BF311-Inputs!$B$13,0)/Inputs!$B$17)*DCF!C$6</f>
        <v>3677.1977533285562</v>
      </c>
      <c r="CN311" s="15">
        <f ca="1">(BG311*DCF!D$28-DCF!D$5*MAX(BG311*DCF!D$28,0)-MAX(BG311-BF311,0)/Inputs!$B$17)*DCF!D$6</f>
        <v>4627.358141930581</v>
      </c>
      <c r="CO311" s="15">
        <f ca="1">(BH311*DCF!E$28-DCF!E$5*MAX(BH311*DCF!E$28,0)-MAX(BH311-BG311,0)/Inputs!$B$17)*DCF!E$6</f>
        <v>5688.4147702028768</v>
      </c>
      <c r="CP311" s="15">
        <f ca="1">(BI311*DCF!F$28-DCF!F$5*MAX(BI311*DCF!F$28,0)-MAX(BI311-BH311,0)/Inputs!$B$17)*DCF!F$6</f>
        <v>6165.9665010262688</v>
      </c>
      <c r="CQ311" s="15">
        <f ca="1">(BJ311*DCF!G$28-DCF!G$5*MAX(BJ311*DCF!G$28,0)-MAX(BJ311-BI311,0)/Inputs!$B$17)*DCF!G$6</f>
        <v>7885.6805015241353</v>
      </c>
      <c r="CR311" s="15">
        <f ca="1">(BK311*DCF!H$28-DCF!H$5*MAX(BK311*DCF!H$28,0)-MAX(BK311-BJ311,0)/Inputs!$B$17)*DCF!H$6</f>
        <v>9043.1805246466229</v>
      </c>
      <c r="CS311" s="15">
        <f ca="1">(BL311*DCF!I$28-DCF!I$5*MAX(BL311*DCF!I$28,0)-MAX(BL311-BK311,0)/Inputs!$B$17)*DCF!I$6</f>
        <v>9972.2370382266818</v>
      </c>
      <c r="CT311" s="15">
        <f ca="1">(BM311*DCF!J$28-DCF!J$5*MAX(BM311*DCF!J$28,0)-MAX(BM311-BL311,0)/Inputs!$B$17)*DCF!J$6</f>
        <v>11612.34136650158</v>
      </c>
      <c r="CU311" s="15">
        <f ca="1">(BN311*DCF!K$28-DCF!K$5*MAX(BN311*DCF!K$28,0)-MAX(BN311-BM311,0)/Inputs!$B$17)*DCF!K$6</f>
        <v>11800.538506825354</v>
      </c>
      <c r="CV311" s="15">
        <f ca="1">(BO311*DCF!L$28-DCF!L$5*MAX(BO311*DCF!L$28,0)-MAX(BO311-BN311,0)/Inputs!$B$17)*DCF!L$6</f>
        <v>11791.663600795515</v>
      </c>
      <c r="CW311" s="15">
        <f ca="1">(BP311*DCF!M$28-DCF!M$5*MAX(BP311*DCF!M$28,0)-MAX(BP311-BO311,0)/Inputs!$B$17)*DCF!M$6</f>
        <v>12655.649467435818</v>
      </c>
      <c r="CX311" s="15">
        <f ca="1">(BQ311*DCF!C$46-DCF!C$5*MAX(BQ311*DCF!C$46,0)-MAX(BQ311-Inputs!$B$20,0)/Inputs!$B$24)*DCF!C$6</f>
        <v>-923.12531131192338</v>
      </c>
      <c r="CY311" s="15">
        <f ca="1">(BR311*DCF!D$46-DCF!D$5*MAX(BR311*DCF!D$46,0)-MAX(BR311-BQ311,0)/Inputs!$B$24)*DCF!D$6</f>
        <v>-958.05640118447195</v>
      </c>
      <c r="CZ311" s="15">
        <f ca="1">(BS311*DCF!E$46-DCF!E$5*MAX(BS311*DCF!E$46,0)-MAX(BS311-BR311,0)/Inputs!$B$24)*DCF!E$6</f>
        <v>-2030.9984520098312</v>
      </c>
      <c r="DA311" s="15">
        <f ca="1">(BT311*DCF!F$46-DCF!F$5*MAX(BT311*DCF!F$46,0)-MAX(BT311-BS311,0)/Inputs!$B$24)*DCF!F$6</f>
        <v>-3269.652552751948</v>
      </c>
      <c r="DB311" s="15">
        <f ca="1">(BU311*DCF!G$46-DCF!G$5*MAX(BU311*DCF!G$46,0)-MAX(BU311-BT311,0)/Inputs!$B$24)*DCF!G$6</f>
        <v>-3315.9986328370414</v>
      </c>
      <c r="DC311" s="15">
        <f ca="1">(BV311*DCF!H$46-DCF!H$5*MAX(BV311*DCF!H$46,0)-MAX(BV311-BU311,0)/Inputs!$B$24)*DCF!H$6</f>
        <v>-956.88238382452982</v>
      </c>
      <c r="DD311" s="15">
        <f ca="1">(BW311*DCF!I$46-DCF!I$5*MAX(BW311*DCF!I$46,0)-MAX(BW311-BV311,0)/Inputs!$B$24)*DCF!I$6</f>
        <v>-46.218300920655928</v>
      </c>
      <c r="DE311" s="15">
        <f ca="1">(BX311*DCF!J$46-DCF!J$5*MAX(BX311*DCF!J$46,0)-MAX(BX311-BW311,0)/Inputs!$B$24)*DCF!J$6</f>
        <v>-2827.4144052677502</v>
      </c>
      <c r="DF311" s="15">
        <f ca="1">(BY311*DCF!K$46-DCF!K$5*MAX(BY311*DCF!K$46,0)-MAX(BY311-BX311,0)/Inputs!$B$24)*DCF!K$6</f>
        <v>-1562.9484507769675</v>
      </c>
      <c r="DG311" s="15">
        <f ca="1">(BZ311*DCF!L$46-DCF!L$5*MAX(BZ311*DCF!L$46,0)-MAX(BZ311-BY311,0)/Inputs!$B$24)*DCF!L$6</f>
        <v>590.31215918812859</v>
      </c>
      <c r="DH311" s="15">
        <f ca="1">(CA311*DCF!M$46-DCF!M$5*MAX(CA311*DCF!M$46,0)-MAX(CA311-BZ311,0)/Inputs!$B$24)*DCF!M$6</f>
        <v>721.92639887463042</v>
      </c>
      <c r="DI311" s="15">
        <f ca="1">SUM(CB311:CL311)+BE311*DCF!M$10*(1+Inputs!$B$30)*(1-Inputs!$B$33)*(1-Inputs!$B$30/Inputs!$B$31)/(Inputs!$B$29-Inputs!$B$30)*DCF!M$6</f>
        <v>151046.62172920691</v>
      </c>
      <c r="DJ311" s="15">
        <f ca="1">SUM(CM311:CW311)+BP311*DCF!M$28*(1+Inputs!$B$30)*(1-Inputs!$B$33)*(1-Inputs!$B$30/Inputs!$B$31)/(Inputs!$B$29-Inputs!$B$30)*DCF!M$6</f>
        <v>371535.18269710621</v>
      </c>
      <c r="DK311" s="15">
        <f ca="1">SUM(CX311:DH311)+CA311*DCF!M$46*(1+Inputs!$B$30)*(1-Inputs!$B$33)*(1-Inputs!$B$30/Inputs!$B$31)/(Inputs!$B$29-Inputs!$B$30)*DCF!M$6</f>
        <v>202368.5557006367</v>
      </c>
      <c r="DM311" s="15">
        <f ca="1">DI311+DJ311+DK311+Inputs!$B$34+Inputs!$B$36-Inputs!$B$35</f>
        <v>801801.36012694985</v>
      </c>
    </row>
    <row r="312" spans="1:117" x14ac:dyDescent="0.75">
      <c r="A312" s="11">
        <v>299</v>
      </c>
      <c r="C312" s="23">
        <f t="shared" ca="1" si="179"/>
        <v>-0.52673324281971745</v>
      </c>
      <c r="D312" s="23">
        <f t="shared" ca="1" si="179"/>
        <v>1.5492765010352056</v>
      </c>
      <c r="E312" s="23">
        <f t="shared" ca="1" si="179"/>
        <v>2.8450821259317363</v>
      </c>
      <c r="F312" s="23">
        <f t="shared" ca="1" si="179"/>
        <v>0.34915748649335659</v>
      </c>
      <c r="G312" s="23">
        <f t="shared" ca="1" si="179"/>
        <v>0.41667611450923919</v>
      </c>
      <c r="H312" s="23">
        <f t="shared" ca="1" si="179"/>
        <v>0.61958650990545683</v>
      </c>
      <c r="I312" s="23">
        <f t="shared" ca="1" si="179"/>
        <v>2.0613046118856007</v>
      </c>
      <c r="J312" s="23">
        <f t="shared" ca="1" si="179"/>
        <v>1.5390568702195651</v>
      </c>
      <c r="K312" s="23">
        <f t="shared" ca="1" si="179"/>
        <v>6.2444852375051596E-2</v>
      </c>
      <c r="L312" s="23">
        <f t="shared" ca="1" si="179"/>
        <v>-1.7080299757532555</v>
      </c>
      <c r="M312" s="23">
        <f t="shared" ca="1" si="179"/>
        <v>1.4388580047927773</v>
      </c>
      <c r="N312" s="23">
        <f ca="1">SQRT(Inputs!$B$38)*C312+SQRT(1-Inputs!$B$38)*_xlfn.NORM.S.INV(RAND())</f>
        <v>0.27665381671052786</v>
      </c>
      <c r="O312" s="23">
        <f ca="1">SQRT(Inputs!$B$38)*D312+SQRT(1-Inputs!$B$38)*_xlfn.NORM.S.INV(RAND())</f>
        <v>0.88342943960013465</v>
      </c>
      <c r="P312" s="23">
        <f ca="1">SQRT(Inputs!$B$38)*E312+SQRT(1-Inputs!$B$38)*_xlfn.NORM.S.INV(RAND())</f>
        <v>0.48701977191601808</v>
      </c>
      <c r="Q312" s="23">
        <f ca="1">SQRT(Inputs!$B$38)*F312+SQRT(1-Inputs!$B$38)*_xlfn.NORM.S.INV(RAND())</f>
        <v>-0.14760125681545325</v>
      </c>
      <c r="R312" s="23">
        <f ca="1">SQRT(Inputs!$B$38)*G312+SQRT(1-Inputs!$B$38)*_xlfn.NORM.S.INV(RAND())</f>
        <v>0.20647185868979043</v>
      </c>
      <c r="S312" s="23">
        <f ca="1">SQRT(Inputs!$B$38)*H312+SQRT(1-Inputs!$B$38)*_xlfn.NORM.S.INV(RAND())</f>
        <v>0.70919515620542994</v>
      </c>
      <c r="T312" s="23">
        <f ca="1">SQRT(Inputs!$B$38)*I312+SQRT(1-Inputs!$B$38)*_xlfn.NORM.S.INV(RAND())</f>
        <v>0.9981225124706895</v>
      </c>
      <c r="U312" s="23">
        <f ca="1">SQRT(Inputs!$B$38)*J312+SQRT(1-Inputs!$B$38)*_xlfn.NORM.S.INV(RAND())</f>
        <v>2.0260976056034061</v>
      </c>
      <c r="V312" s="23">
        <f ca="1">SQRT(Inputs!$B$38)*K312+SQRT(1-Inputs!$B$38)*_xlfn.NORM.S.INV(RAND())</f>
        <v>-0.39467631711138934</v>
      </c>
      <c r="W312" s="23">
        <f ca="1">SQRT(Inputs!$B$38)*L312+SQRT(1-Inputs!$B$38)*_xlfn.NORM.S.INV(RAND())</f>
        <v>-1.0148229154456121</v>
      </c>
      <c r="X312" s="23">
        <f ca="1">SQRT(Inputs!$B$38)*M312+SQRT(1-Inputs!$B$38)*_xlfn.NORM.S.INV(RAND())</f>
        <v>6.7022609254633436E-2</v>
      </c>
      <c r="Y312" s="23">
        <f ca="1">SQRT(Inputs!$B$38)*C312+SQRT(1-Inputs!$B$38)*_xlfn.NORM.S.INV(RAND())</f>
        <v>1.591707543167965</v>
      </c>
      <c r="Z312" s="23">
        <f ca="1">SQRT(Inputs!$B$38)*D312+SQRT(1-Inputs!$B$38)*_xlfn.NORM.S.INV(RAND())</f>
        <v>1.0892349828490773</v>
      </c>
      <c r="AA312" s="23">
        <f ca="1">SQRT(Inputs!$B$38)*E312+SQRT(1-Inputs!$B$38)*_xlfn.NORM.S.INV(RAND())</f>
        <v>0.94210275898260254</v>
      </c>
      <c r="AB312" s="23">
        <f ca="1">SQRT(Inputs!$B$38)*F312+SQRT(1-Inputs!$B$38)*_xlfn.NORM.S.INV(RAND())</f>
        <v>-7.8949047083087837E-2</v>
      </c>
      <c r="AC312" s="23">
        <f ca="1">SQRT(Inputs!$B$38)*G312+SQRT(1-Inputs!$B$38)*_xlfn.NORM.S.INV(RAND())</f>
        <v>0.56406479584128022</v>
      </c>
      <c r="AD312" s="23">
        <f ca="1">SQRT(Inputs!$B$38)*H312+SQRT(1-Inputs!$B$38)*_xlfn.NORM.S.INV(RAND())</f>
        <v>-0.30179336060720385</v>
      </c>
      <c r="AE312" s="23">
        <f ca="1">SQRT(Inputs!$B$38)*I312+SQRT(1-Inputs!$B$38)*_xlfn.NORM.S.INV(RAND())</f>
        <v>1.5964174873463626</v>
      </c>
      <c r="AF312" s="23">
        <f ca="1">SQRT(Inputs!$B$38)*J312+SQRT(1-Inputs!$B$38)*_xlfn.NORM.S.INV(RAND())</f>
        <v>0.85299795940308765</v>
      </c>
      <c r="AG312" s="23">
        <f ca="1">SQRT(Inputs!$B$38)*K312+SQRT(1-Inputs!$B$38)*_xlfn.NORM.S.INV(RAND())</f>
        <v>0.70033725824588355</v>
      </c>
      <c r="AH312" s="23">
        <f ca="1">SQRT(Inputs!$B$38)*L312+SQRT(1-Inputs!$B$38)*_xlfn.NORM.S.INV(RAND())</f>
        <v>-1.5059591487336039</v>
      </c>
      <c r="AI312" s="23">
        <f ca="1">SQRT(Inputs!$B$38)*M312+SQRT(1-Inputs!$B$38)*_xlfn.NORM.S.INV(RAND())</f>
        <v>0.57082110186340962</v>
      </c>
      <c r="AJ312" s="23">
        <f ca="1">SQRT(Inputs!$B$38)*C312+SQRT(1-Inputs!$B$38)*_xlfn.NORM.S.INV(RAND())</f>
        <v>-0.63795985709050451</v>
      </c>
      <c r="AK312" s="23">
        <f ca="1">SQRT(Inputs!$B$38)*D312+SQRT(1-Inputs!$B$38)*_xlfn.NORM.S.INV(RAND())</f>
        <v>0.10383104794619435</v>
      </c>
      <c r="AL312" s="23">
        <f ca="1">SQRT(Inputs!$B$38)*E312+SQRT(1-Inputs!$B$38)*_xlfn.NORM.S.INV(RAND())</f>
        <v>1.9601852200311021</v>
      </c>
      <c r="AM312" s="23">
        <f ca="1">SQRT(Inputs!$B$38)*F312+SQRT(1-Inputs!$B$38)*_xlfn.NORM.S.INV(RAND())</f>
        <v>0.50734147228514404</v>
      </c>
      <c r="AN312" s="23">
        <f ca="1">SQRT(Inputs!$B$38)*G312+SQRT(1-Inputs!$B$38)*_xlfn.NORM.S.INV(RAND())</f>
        <v>0.32041966723080739</v>
      </c>
      <c r="AO312" s="23">
        <f ca="1">SQRT(Inputs!$B$38)*H312+SQRT(1-Inputs!$B$38)*_xlfn.NORM.S.INV(RAND())</f>
        <v>0.92818196048017387</v>
      </c>
      <c r="AP312" s="23">
        <f ca="1">SQRT(Inputs!$B$38)*I312+SQRT(1-Inputs!$B$38)*_xlfn.NORM.S.INV(RAND())</f>
        <v>-0.42849021686136912</v>
      </c>
      <c r="AQ312" s="23">
        <f ca="1">SQRT(Inputs!$B$38)*J312+SQRT(1-Inputs!$B$38)*_xlfn.NORM.S.INV(RAND())</f>
        <v>2.6554980460452593</v>
      </c>
      <c r="AR312" s="23">
        <f ca="1">SQRT(Inputs!$B$38)*K312+SQRT(1-Inputs!$B$38)*_xlfn.NORM.S.INV(RAND())</f>
        <v>7.6680709331889058E-2</v>
      </c>
      <c r="AS312" s="23">
        <f ca="1">SQRT(Inputs!$B$38)*L312+SQRT(1-Inputs!$B$38)*_xlfn.NORM.S.INV(RAND())</f>
        <v>-0.85306775461371975</v>
      </c>
      <c r="AT312" s="23">
        <f ca="1">SQRT(Inputs!$B$38)*M312+SQRT(1-Inputs!$B$38)*_xlfn.NORM.S.INV(RAND())</f>
        <v>0.38427643756313928</v>
      </c>
      <c r="AU312" s="15">
        <f ca="1">Inputs!$B$6*EXP($B$8-0.5*C$5^2+C$5*N312)</f>
        <v>5189.5134298689691</v>
      </c>
      <c r="AV312" s="15">
        <f t="shared" ca="1" si="146"/>
        <v>7193.0495867992868</v>
      </c>
      <c r="AW312" s="15">
        <f t="shared" ca="1" si="147"/>
        <v>9366.1360918876599</v>
      </c>
      <c r="AX312" s="15">
        <f t="shared" ca="1" si="148"/>
        <v>11226.17787499296</v>
      </c>
      <c r="AY312" s="15">
        <f t="shared" ca="1" si="149"/>
        <v>14054.380974694212</v>
      </c>
      <c r="AZ312" s="15">
        <f t="shared" ca="1" si="150"/>
        <v>18585.082894655043</v>
      </c>
      <c r="BA312" s="15">
        <f t="shared" ca="1" si="151"/>
        <v>25247.767202765932</v>
      </c>
      <c r="BB312" s="15">
        <f t="shared" ca="1" si="152"/>
        <v>37867.939920577839</v>
      </c>
      <c r="BC312" s="15">
        <f t="shared" ca="1" si="153"/>
        <v>44644.890132514498</v>
      </c>
      <c r="BD312" s="15">
        <f t="shared" ca="1" si="154"/>
        <v>49741.406586359437</v>
      </c>
      <c r="BE312" s="15">
        <f t="shared" ca="1" si="155"/>
        <v>61324.928993398556</v>
      </c>
      <c r="BF312" s="15">
        <f ca="1">Inputs!$B$13*EXP($B$9-0.5*C$6^2+C$6*Y312)</f>
        <v>18962.555971409634</v>
      </c>
      <c r="BG312" s="15">
        <f t="shared" ca="1" si="156"/>
        <v>28129.526295728923</v>
      </c>
      <c r="BH312" s="15">
        <f t="shared" ca="1" si="157"/>
        <v>40181.746565883521</v>
      </c>
      <c r="BI312" s="15">
        <f t="shared" ca="1" si="158"/>
        <v>48594.390394894879</v>
      </c>
      <c r="BJ312" s="15">
        <f t="shared" ca="1" si="159"/>
        <v>64619.694016890629</v>
      </c>
      <c r="BK312" s="15">
        <f t="shared" ca="1" si="160"/>
        <v>76115.905545994901</v>
      </c>
      <c r="BL312" s="15">
        <f t="shared" ca="1" si="161"/>
        <v>114988.86304931318</v>
      </c>
      <c r="BM312" s="15">
        <f t="shared" ca="1" si="162"/>
        <v>157146.35684990577</v>
      </c>
      <c r="BN312" s="15">
        <f t="shared" ca="1" si="163"/>
        <v>210190.75106945392</v>
      </c>
      <c r="BO312" s="15">
        <f t="shared" ca="1" si="164"/>
        <v>217087.21576295569</v>
      </c>
      <c r="BP312" s="15">
        <f t="shared" ca="1" si="165"/>
        <v>285044.63716247963</v>
      </c>
      <c r="BQ312" s="15">
        <f ca="1">Inputs!$B$20*EXP($B$10-0.5*C$7^2+C$7*AJ312)</f>
        <v>3420.8877368635694</v>
      </c>
      <c r="BR312" s="15">
        <f t="shared" ca="1" si="166"/>
        <v>4797.3144583892845</v>
      </c>
      <c r="BS312" s="15">
        <f t="shared" ca="1" si="167"/>
        <v>11535.098903923468</v>
      </c>
      <c r="BT312" s="15">
        <f t="shared" ca="1" si="168"/>
        <v>18168.465732971134</v>
      </c>
      <c r="BU312" s="15">
        <f t="shared" ca="1" si="169"/>
        <v>27209.187312869995</v>
      </c>
      <c r="BV312" s="15">
        <f t="shared" ca="1" si="170"/>
        <v>46660.737351812575</v>
      </c>
      <c r="BW312" s="15">
        <f t="shared" ca="1" si="171"/>
        <v>59467.252907233997</v>
      </c>
      <c r="BX312" s="15">
        <f t="shared" ca="1" si="172"/>
        <v>141641.54866399762</v>
      </c>
      <c r="BY312" s="15">
        <f t="shared" ca="1" si="173"/>
        <v>201396.97335426233</v>
      </c>
      <c r="BZ312" s="15">
        <f t="shared" ca="1" si="174"/>
        <v>241572.07141932903</v>
      </c>
      <c r="CA312" s="15">
        <f t="shared" ca="1" si="175"/>
        <v>363316.86229707795</v>
      </c>
      <c r="CB312" s="15">
        <f ca="1">(AU312*DCF!C$10-DCF!C$5*MAX(AU312*DCF!C$10,0)-MAX(AU312-Inputs!$B$6,0)/Inputs!$B$10)*DCF!C$6</f>
        <v>1041.4537993922104</v>
      </c>
      <c r="CC312" s="15">
        <f ca="1">(AV312*DCF!D$10-DCF!D$5*MAX(AV312*DCF!D$10,0)-MAX(AV312-AU312,0)/Inputs!$B$10)*DCF!D$6</f>
        <v>1264.7472498697675</v>
      </c>
      <c r="CD312" s="15">
        <f ca="1">(AW312*DCF!E$10-DCF!E$5*MAX(AW312*DCF!E$10,0)-MAX(AW312-AV312,0)/Inputs!$B$10)*DCF!E$6</f>
        <v>1673.0226551754861</v>
      </c>
      <c r="CE312" s="15">
        <f ca="1">(AX312*DCF!F$10-DCF!F$5*MAX(AX312*DCF!F$10,0)-MAX(AX312-AW312,0)/Inputs!$B$10)*DCF!F$6</f>
        <v>2063.6281599196191</v>
      </c>
      <c r="CF312" s="15">
        <f ca="1">(AY312*DCF!G$10-DCF!G$5*MAX(AY312*DCF!G$10,0)-MAX(AY312-AX312,0)/Inputs!$B$10)*DCF!G$6</f>
        <v>2352.1330155323203</v>
      </c>
      <c r="CG312" s="15">
        <f ca="1">(AZ312*DCF!H$10-DCF!H$5*MAX(AZ312*DCF!H$10,0)-MAX(AZ312-AY312,0)/Inputs!$B$10)*DCF!H$6</f>
        <v>2803.799825280691</v>
      </c>
      <c r="CH312" s="15">
        <f ca="1">(BA312*DCF!I$10-DCF!I$5*MAX(BA312*DCF!I$10,0)-MAX(BA312-AZ312,0)/Inputs!$B$10)*DCF!I$6</f>
        <v>3518.9323607050842</v>
      </c>
      <c r="CI312" s="15">
        <f ca="1">(BB312*DCF!J$10-DCF!J$5*MAX(BB312*DCF!J$10,0)-MAX(BB312-BA312,0)/Inputs!$B$10)*DCF!J$6</f>
        <v>4585.8471446433568</v>
      </c>
      <c r="CJ312" s="15">
        <f ca="1">(BC312*DCF!K$10-DCF!K$5*MAX(BC312*DCF!K$10,0)-MAX(BC312-BB312,0)/Inputs!$B$10)*DCF!K$6</f>
        <v>6238.4404447414845</v>
      </c>
      <c r="CK312" s="15">
        <f ca="1">(BD312*DCF!L$10-DCF!L$5*MAX(BD312*DCF!L$10,0)-MAX(BD312-BC312,0)/Inputs!$B$10)*DCF!L$6</f>
        <v>6842.8878969095422</v>
      </c>
      <c r="CL312" s="15">
        <f ca="1">(BE312*DCF!M$10-DCF!M$5*MAX(BE312*DCF!M$10,0)-MAX(BE312-BD312,0)/Inputs!$B$10)*DCF!M$6</f>
        <v>7269.965140072115</v>
      </c>
      <c r="CM312" s="15">
        <f ca="1">(BF312*DCF!C$28-DCF!C$5*MAX(BF312*DCF!C$28,0)-MAX(BF312-Inputs!$B$13,0)/Inputs!$B$17)*DCF!C$6</f>
        <v>4037.6966909469475</v>
      </c>
      <c r="CN312" s="15">
        <f ca="1">(BG312*DCF!D$28-DCF!D$5*MAX(BG312*DCF!D$28,0)-MAX(BG312-BF312,0)/Inputs!$B$17)*DCF!D$6</f>
        <v>6329.0591958402929</v>
      </c>
      <c r="CO312" s="15">
        <f ca="1">(BH312*DCF!E$28-DCF!E$5*MAX(BH312*DCF!E$28,0)-MAX(BH312-BG312,0)/Inputs!$B$17)*DCF!E$6</f>
        <v>9004.8594023964306</v>
      </c>
      <c r="CP312" s="15">
        <f ca="1">(BI312*DCF!F$28-DCF!F$5*MAX(BI312*DCF!F$28,0)-MAX(BI312-BH312,0)/Inputs!$B$17)*DCF!F$6</f>
        <v>11660.44219300861</v>
      </c>
      <c r="CQ312" s="15">
        <f ca="1">(BJ312*DCF!G$28-DCF!G$5*MAX(BJ312*DCF!G$28,0)-MAX(BJ312-BI312,0)/Inputs!$B$17)*DCF!G$6</f>
        <v>14070.772122337954</v>
      </c>
      <c r="CR312" s="15">
        <f ca="1">(BK312*DCF!H$28-DCF!H$5*MAX(BK312*DCF!H$28,0)-MAX(BK312-BJ312,0)/Inputs!$B$17)*DCF!H$6</f>
        <v>17038.114560514845</v>
      </c>
      <c r="CS312" s="15">
        <f ca="1">(BL312*DCF!I$28-DCF!I$5*MAX(BL312*DCF!I$28,0)-MAX(BL312-BK312,0)/Inputs!$B$17)*DCF!I$6</f>
        <v>21460.519239645222</v>
      </c>
      <c r="CT312" s="15">
        <f ca="1">(BM312*DCF!J$28-DCF!J$5*MAX(BM312*DCF!J$28,0)-MAX(BM312-BL312,0)/Inputs!$B$17)*DCF!J$6</f>
        <v>29466.944005725014</v>
      </c>
      <c r="CU312" s="15">
        <f ca="1">(BN312*DCF!K$28-DCF!K$5*MAX(BN312*DCF!K$28,0)-MAX(BN312-BM312,0)/Inputs!$B$17)*DCF!K$6</f>
        <v>37891.530613578849</v>
      </c>
      <c r="CV312" s="15">
        <f ca="1">(BO312*DCF!L$28-DCF!L$5*MAX(BO312*DCF!L$28,0)-MAX(BO312-BN312,0)/Inputs!$B$17)*DCF!L$6</f>
        <v>42533.109698091634</v>
      </c>
      <c r="CW312" s="15">
        <f ca="1">(BP312*DCF!M$28-DCF!M$5*MAX(BP312*DCF!M$28,0)-MAX(BP312-BO312,0)/Inputs!$B$17)*DCF!M$6</f>
        <v>46527.853353841914</v>
      </c>
      <c r="CX312" s="15">
        <f ca="1">(BQ312*DCF!C$46-DCF!C$5*MAX(BQ312*DCF!C$46,0)-MAX(BQ312-Inputs!$B$20,0)/Inputs!$B$24)*DCF!C$6</f>
        <v>-891.60813177614511</v>
      </c>
      <c r="CY312" s="15">
        <f ca="1">(BR312*DCF!D$46-DCF!D$5*MAX(BR312*DCF!D$46,0)-MAX(BR312-BQ312,0)/Inputs!$B$24)*DCF!D$6</f>
        <v>-1406.0995599235919</v>
      </c>
      <c r="CZ312" s="15">
        <f ca="1">(BS312*DCF!E$46-DCF!E$5*MAX(BS312*DCF!E$46,0)-MAX(BS312-BR312,0)/Inputs!$B$24)*DCF!E$6</f>
        <v>-4019.894669660609</v>
      </c>
      <c r="DA312" s="15">
        <f ca="1">(BT312*DCF!F$46-DCF!F$5*MAX(BT312*DCF!F$46,0)-MAX(BT312-BS312,0)/Inputs!$B$24)*DCF!F$6</f>
        <v>-3738.5611036559048</v>
      </c>
      <c r="DB312" s="15">
        <f ca="1">(BU312*DCF!G$46-DCF!G$5*MAX(BU312*DCF!G$46,0)-MAX(BU312-BT312,0)/Inputs!$B$24)*DCF!G$6</f>
        <v>-3956.3834190448306</v>
      </c>
      <c r="DC312" s="15">
        <f ca="1">(BV312*DCF!H$46-DCF!H$5*MAX(BV312*DCF!H$46,0)-MAX(BV312-BU312,0)/Inputs!$B$24)*DCF!H$6</f>
        <v>-6044.4499929769518</v>
      </c>
      <c r="DD312" s="15">
        <f ca="1">(BW312*DCF!I$46-DCF!I$5*MAX(BW312*DCF!I$46,0)-MAX(BW312-BV312,0)/Inputs!$B$24)*DCF!I$6</f>
        <v>-2302.8359351952913</v>
      </c>
      <c r="DE312" s="15">
        <f ca="1">(BX312*DCF!J$46-DCF!J$5*MAX(BX312*DCF!J$46,0)-MAX(BX312-BW312,0)/Inputs!$B$24)*DCF!J$6</f>
        <v>-15849.809531230636</v>
      </c>
      <c r="DF312" s="15">
        <f ca="1">(BY312*DCF!K$46-DCF!K$5*MAX(BY312*DCF!K$46,0)-MAX(BY312-BX312,0)/Inputs!$B$24)*DCF!K$6</f>
        <v>-3134.0206929823039</v>
      </c>
      <c r="DG312" s="15">
        <f ca="1">(BZ312*DCF!L$46-DCF!L$5*MAX(BZ312*DCF!L$46,0)-MAX(BZ312-BY312,0)/Inputs!$B$24)*DCF!L$6</f>
        <v>7607.0031193984523</v>
      </c>
      <c r="DH312" s="15">
        <f ca="1">(CA312*DCF!M$46-DCF!M$5*MAX(CA312*DCF!M$46,0)-MAX(CA312-BZ312,0)/Inputs!$B$24)*DCF!M$6</f>
        <v>3031.1126142291037</v>
      </c>
      <c r="DI312" s="15">
        <f ca="1">SUM(CB312:CL312)+BE312*DCF!M$10*(1+Inputs!$B$30)*(1-Inputs!$B$33)*(1-Inputs!$B$30/Inputs!$B$31)/(Inputs!$B$29-Inputs!$B$30)*DCF!M$6</f>
        <v>210322.94601910352</v>
      </c>
      <c r="DJ312" s="15">
        <f ca="1">SUM(CM312:CW312)+BP312*DCF!M$28*(1+Inputs!$B$30)*(1-Inputs!$B$33)*(1-Inputs!$B$30/Inputs!$B$31)/(Inputs!$B$29-Inputs!$B$30)*DCF!M$6</f>
        <v>1297731.5604736456</v>
      </c>
      <c r="DK312" s="15">
        <f ca="1">SUM(CX312:DH312)+CA312*DCF!M$46*(1+Inputs!$B$30)*(1-Inputs!$B$33)*(1-Inputs!$B$30/Inputs!$B$31)/(Inputs!$B$29-Inputs!$B$30)*DCF!M$6</f>
        <v>531025.35944212601</v>
      </c>
      <c r="DM312" s="15">
        <f ca="1">DI312+DJ312+DK312+Inputs!$B$34+Inputs!$B$36-Inputs!$B$35</f>
        <v>2115930.8659348749</v>
      </c>
    </row>
    <row r="313" spans="1:117" x14ac:dyDescent="0.75">
      <c r="A313" s="11">
        <v>300</v>
      </c>
      <c r="C313" s="23">
        <f t="shared" ca="1" si="179"/>
        <v>2.5450365545118951</v>
      </c>
      <c r="D313" s="23">
        <f t="shared" ca="1" si="179"/>
        <v>0.65655857403231421</v>
      </c>
      <c r="E313" s="23">
        <f t="shared" ca="1" si="179"/>
        <v>-0.24812493271402758</v>
      </c>
      <c r="F313" s="23">
        <f t="shared" ca="1" si="179"/>
        <v>-1.8527395714040145</v>
      </c>
      <c r="G313" s="23">
        <f t="shared" ca="1" si="179"/>
        <v>-0.19466941501234827</v>
      </c>
      <c r="H313" s="23">
        <f t="shared" ca="1" si="179"/>
        <v>0.10786379041854496</v>
      </c>
      <c r="I313" s="23">
        <f t="shared" ca="1" si="179"/>
        <v>0.63410308228688439</v>
      </c>
      <c r="J313" s="23">
        <f t="shared" ca="1" si="179"/>
        <v>2.2954562371039391E-2</v>
      </c>
      <c r="K313" s="23">
        <f t="shared" ca="1" si="179"/>
        <v>-7.3297229542024611E-2</v>
      </c>
      <c r="L313" s="23">
        <f t="shared" ca="1" si="179"/>
        <v>6.9705730055385981E-2</v>
      </c>
      <c r="M313" s="23">
        <f t="shared" ca="1" si="179"/>
        <v>-4.1691863332770848E-2</v>
      </c>
      <c r="N313" s="23">
        <f ca="1">SQRT(Inputs!$B$38)*C313+SQRT(1-Inputs!$B$38)*_xlfn.NORM.S.INV(RAND())</f>
        <v>2.9262809871613622</v>
      </c>
      <c r="O313" s="23">
        <f ca="1">SQRT(Inputs!$B$38)*D313+SQRT(1-Inputs!$B$38)*_xlfn.NORM.S.INV(RAND())</f>
        <v>-0.56934565994207897</v>
      </c>
      <c r="P313" s="23">
        <f ca="1">SQRT(Inputs!$B$38)*E313+SQRT(1-Inputs!$B$38)*_xlfn.NORM.S.INV(RAND())</f>
        <v>1.1422026190838861</v>
      </c>
      <c r="Q313" s="23">
        <f ca="1">SQRT(Inputs!$B$38)*F313+SQRT(1-Inputs!$B$38)*_xlfn.NORM.S.INV(RAND())</f>
        <v>-0.86926898439447475</v>
      </c>
      <c r="R313" s="23">
        <f ca="1">SQRT(Inputs!$B$38)*G313+SQRT(1-Inputs!$B$38)*_xlfn.NORM.S.INV(RAND())</f>
        <v>0.37327535145756124</v>
      </c>
      <c r="S313" s="23">
        <f ca="1">SQRT(Inputs!$B$38)*H313+SQRT(1-Inputs!$B$38)*_xlfn.NORM.S.INV(RAND())</f>
        <v>0.36197492700492379</v>
      </c>
      <c r="T313" s="23">
        <f ca="1">SQRT(Inputs!$B$38)*I313+SQRT(1-Inputs!$B$38)*_xlfn.NORM.S.INV(RAND())</f>
        <v>-0.41471988560522038</v>
      </c>
      <c r="U313" s="23">
        <f ca="1">SQRT(Inputs!$B$38)*J313+SQRT(1-Inputs!$B$38)*_xlfn.NORM.S.INV(RAND())</f>
        <v>0.84576791810637597</v>
      </c>
      <c r="V313" s="23">
        <f ca="1">SQRT(Inputs!$B$38)*K313+SQRT(1-Inputs!$B$38)*_xlfn.NORM.S.INV(RAND())</f>
        <v>1.0968019751699616</v>
      </c>
      <c r="W313" s="23">
        <f ca="1">SQRT(Inputs!$B$38)*L313+SQRT(1-Inputs!$B$38)*_xlfn.NORM.S.INV(RAND())</f>
        <v>-0.27446452272058613</v>
      </c>
      <c r="X313" s="23">
        <f ca="1">SQRT(Inputs!$B$38)*M313+SQRT(1-Inputs!$B$38)*_xlfn.NORM.S.INV(RAND())</f>
        <v>0.31909507474222615</v>
      </c>
      <c r="Y313" s="23">
        <f ca="1">SQRT(Inputs!$B$38)*C313+SQRT(1-Inputs!$B$38)*_xlfn.NORM.S.INV(RAND())</f>
        <v>1.4930620850963519</v>
      </c>
      <c r="Z313" s="23">
        <f ca="1">SQRT(Inputs!$B$38)*D313+SQRT(1-Inputs!$B$38)*_xlfn.NORM.S.INV(RAND())</f>
        <v>1.525743870445746</v>
      </c>
      <c r="AA313" s="23">
        <f ca="1">SQRT(Inputs!$B$38)*E313+SQRT(1-Inputs!$B$38)*_xlfn.NORM.S.INV(RAND())</f>
        <v>0.49146117190362038</v>
      </c>
      <c r="AB313" s="23">
        <f ca="1">SQRT(Inputs!$B$38)*F313+SQRT(1-Inputs!$B$38)*_xlfn.NORM.S.INV(RAND())</f>
        <v>0.29993850083531637</v>
      </c>
      <c r="AC313" s="23">
        <f ca="1">SQRT(Inputs!$B$38)*G313+SQRT(1-Inputs!$B$38)*_xlfn.NORM.S.INV(RAND())</f>
        <v>-2.0263043553303612</v>
      </c>
      <c r="AD313" s="23">
        <f ca="1">SQRT(Inputs!$B$38)*H313+SQRT(1-Inputs!$B$38)*_xlfn.NORM.S.INV(RAND())</f>
        <v>-0.1396036482265865</v>
      </c>
      <c r="AE313" s="23">
        <f ca="1">SQRT(Inputs!$B$38)*I313+SQRT(1-Inputs!$B$38)*_xlfn.NORM.S.INV(RAND())</f>
        <v>0.42171751945409741</v>
      </c>
      <c r="AF313" s="23">
        <f ca="1">SQRT(Inputs!$B$38)*J313+SQRT(1-Inputs!$B$38)*_xlfn.NORM.S.INV(RAND())</f>
        <v>-1.5967330741355397</v>
      </c>
      <c r="AG313" s="23">
        <f ca="1">SQRT(Inputs!$B$38)*K313+SQRT(1-Inputs!$B$38)*_xlfn.NORM.S.INV(RAND())</f>
        <v>-0.3708881517589247</v>
      </c>
      <c r="AH313" s="23">
        <f ca="1">SQRT(Inputs!$B$38)*L313+SQRT(1-Inputs!$B$38)*_xlfn.NORM.S.INV(RAND())</f>
        <v>-0.88378223540586509</v>
      </c>
      <c r="AI313" s="23">
        <f ca="1">SQRT(Inputs!$B$38)*M313+SQRT(1-Inputs!$B$38)*_xlfn.NORM.S.INV(RAND())</f>
        <v>-0.50612376562289108</v>
      </c>
      <c r="AJ313" s="23">
        <f ca="1">SQRT(Inputs!$B$38)*C313+SQRT(1-Inputs!$B$38)*_xlfn.NORM.S.INV(RAND())</f>
        <v>0.81612959653069039</v>
      </c>
      <c r="AK313" s="23">
        <f ca="1">SQRT(Inputs!$B$38)*D313+SQRT(1-Inputs!$B$38)*_xlfn.NORM.S.INV(RAND())</f>
        <v>0.56190397541512405</v>
      </c>
      <c r="AL313" s="23">
        <f ca="1">SQRT(Inputs!$B$38)*E313+SQRT(1-Inputs!$B$38)*_xlfn.NORM.S.INV(RAND())</f>
        <v>-0.33026406668555797</v>
      </c>
      <c r="AM313" s="23">
        <f ca="1">SQRT(Inputs!$B$38)*F313+SQRT(1-Inputs!$B$38)*_xlfn.NORM.S.INV(RAND())</f>
        <v>-1.7481190220556617</v>
      </c>
      <c r="AN313" s="23">
        <f ca="1">SQRT(Inputs!$B$38)*G313+SQRT(1-Inputs!$B$38)*_xlfn.NORM.S.INV(RAND())</f>
        <v>0.75187277804047581</v>
      </c>
      <c r="AO313" s="23">
        <f ca="1">SQRT(Inputs!$B$38)*H313+SQRT(1-Inputs!$B$38)*_xlfn.NORM.S.INV(RAND())</f>
        <v>1.2658015829313161</v>
      </c>
      <c r="AP313" s="23">
        <f ca="1">SQRT(Inputs!$B$38)*I313+SQRT(1-Inputs!$B$38)*_xlfn.NORM.S.INV(RAND())</f>
        <v>-0.24424267939307792</v>
      </c>
      <c r="AQ313" s="23">
        <f ca="1">SQRT(Inputs!$B$38)*J313+SQRT(1-Inputs!$B$38)*_xlfn.NORM.S.INV(RAND())</f>
        <v>0.13299079230220526</v>
      </c>
      <c r="AR313" s="23">
        <f ca="1">SQRT(Inputs!$B$38)*K313+SQRT(1-Inputs!$B$38)*_xlfn.NORM.S.INV(RAND())</f>
        <v>0.64695002055413431</v>
      </c>
      <c r="AS313" s="23">
        <f ca="1">SQRT(Inputs!$B$38)*L313+SQRT(1-Inputs!$B$38)*_xlfn.NORM.S.INV(RAND())</f>
        <v>-0.19337482839309766</v>
      </c>
      <c r="AT313" s="23">
        <f ca="1">SQRT(Inputs!$B$38)*M313+SQRT(1-Inputs!$B$38)*_xlfn.NORM.S.INV(RAND())</f>
        <v>-0.88320974596220059</v>
      </c>
      <c r="AU313" s="15">
        <f ca="1">Inputs!$B$6*EXP($B$8-0.5*C$5^2+C$5*N313)</f>
        <v>7968.8742931792667</v>
      </c>
      <c r="AV313" s="15">
        <f t="shared" ca="1" si="146"/>
        <v>8921.0538835707666</v>
      </c>
      <c r="AW313" s="15">
        <f t="shared" ca="1" si="147"/>
        <v>12689.45494480786</v>
      </c>
      <c r="AX313" s="15">
        <f t="shared" ca="1" si="148"/>
        <v>13898.195478705193</v>
      </c>
      <c r="AY313" s="15">
        <f t="shared" ca="1" si="149"/>
        <v>17741.835637824766</v>
      </c>
      <c r="AZ313" s="15">
        <f t="shared" ca="1" si="150"/>
        <v>22581.135810894673</v>
      </c>
      <c r="BA313" s="15">
        <f t="shared" ca="1" si="151"/>
        <v>26459.775200186356</v>
      </c>
      <c r="BB313" s="15">
        <f t="shared" ca="1" si="152"/>
        <v>35259.533970424374</v>
      </c>
      <c r="BC313" s="15">
        <f t="shared" ca="1" si="153"/>
        <v>48006.826041981949</v>
      </c>
      <c r="BD313" s="15">
        <f t="shared" ca="1" si="154"/>
        <v>57322.281291997184</v>
      </c>
      <c r="BE313" s="15">
        <f t="shared" ca="1" si="155"/>
        <v>72312.49650981203</v>
      </c>
      <c r="BF313" s="15">
        <f ca="1">Inputs!$B$13*EXP($B$9-0.5*C$6^2+C$6*Y313)</f>
        <v>18595.32234255386</v>
      </c>
      <c r="BG313" s="15">
        <f t="shared" ca="1" si="156"/>
        <v>29845.27440698268</v>
      </c>
      <c r="BH313" s="15">
        <f t="shared" ca="1" si="157"/>
        <v>39562.326725008978</v>
      </c>
      <c r="BI313" s="15">
        <f t="shared" ca="1" si="158"/>
        <v>50718.501550472945</v>
      </c>
      <c r="BJ313" s="15">
        <f t="shared" ca="1" si="159"/>
        <v>46428.418959514456</v>
      </c>
      <c r="BK313" s="15">
        <f t="shared" ca="1" si="160"/>
        <v>55909.304711946708</v>
      </c>
      <c r="BL313" s="15">
        <f t="shared" ca="1" si="161"/>
        <v>72535.60595766925</v>
      </c>
      <c r="BM313" s="15">
        <f t="shared" ca="1" si="162"/>
        <v>73119.544266298311</v>
      </c>
      <c r="BN313" s="15">
        <f t="shared" ca="1" si="163"/>
        <v>86018.496235504557</v>
      </c>
      <c r="BO313" s="15">
        <f t="shared" ca="1" si="164"/>
        <v>95503.993896736458</v>
      </c>
      <c r="BP313" s="15">
        <f t="shared" ca="1" si="165"/>
        <v>110996.72701465826</v>
      </c>
      <c r="BQ313" s="15">
        <f ca="1">Inputs!$B$20*EXP($B$10-0.5*C$7^2+C$7*AJ313)</f>
        <v>5729.5697804874835</v>
      </c>
      <c r="BR313" s="15">
        <f t="shared" ca="1" si="166"/>
        <v>9293.0929946199431</v>
      </c>
      <c r="BS313" s="15">
        <f t="shared" ca="1" si="167"/>
        <v>11574.286188504095</v>
      </c>
      <c r="BT313" s="15">
        <f t="shared" ca="1" si="168"/>
        <v>10088.527600366042</v>
      </c>
      <c r="BU313" s="15">
        <f t="shared" ca="1" si="169"/>
        <v>16771.227878270616</v>
      </c>
      <c r="BV313" s="15">
        <f t="shared" ca="1" si="170"/>
        <v>31033.845160099918</v>
      </c>
      <c r="BW313" s="15">
        <f t="shared" ca="1" si="171"/>
        <v>41124.20840365508</v>
      </c>
      <c r="BX313" s="15">
        <f t="shared" ca="1" si="172"/>
        <v>59072.959743583895</v>
      </c>
      <c r="BY313" s="15">
        <f t="shared" ca="1" si="173"/>
        <v>93677.524547134351</v>
      </c>
      <c r="BZ313" s="15">
        <f t="shared" ca="1" si="174"/>
        <v>126852.12961774945</v>
      </c>
      <c r="CA313" s="15">
        <f t="shared" ca="1" si="175"/>
        <v>152306.7029191911</v>
      </c>
      <c r="CB313" s="15">
        <f ca="1">(AU313*DCF!C$10-DCF!C$5*MAX(AU313*DCF!C$10,0)-MAX(AU313-Inputs!$B$6,0)/Inputs!$B$10)*DCF!C$6</f>
        <v>1021.6364610412409</v>
      </c>
      <c r="CC313" s="15">
        <f ca="1">(AV313*DCF!D$10-DCF!D$5*MAX(AV313*DCF!D$10,0)-MAX(AV313-AU313,0)/Inputs!$B$10)*DCF!D$6</f>
        <v>1942.2823731574165</v>
      </c>
      <c r="CD313" s="15">
        <f ca="1">(AW313*DCF!E$10-DCF!E$5*MAX(AW313*DCF!E$10,0)-MAX(AW313-AV313,0)/Inputs!$B$10)*DCF!E$6</f>
        <v>2080.9931728346537</v>
      </c>
      <c r="CE313" s="15">
        <f ca="1">(AX313*DCF!F$10-DCF!F$5*MAX(AX313*DCF!F$10,0)-MAX(AX313-AW313,0)/Inputs!$B$10)*DCF!F$6</f>
        <v>2782.4449867687599</v>
      </c>
      <c r="CF313" s="15">
        <f ca="1">(AY313*DCF!G$10-DCF!G$5*MAX(AY313*DCF!G$10,0)-MAX(AY313-AX313,0)/Inputs!$B$10)*DCF!G$6</f>
        <v>2916.7110646379233</v>
      </c>
      <c r="CG313" s="15">
        <f ca="1">(AZ313*DCF!H$10-DCF!H$5*MAX(AZ313*DCF!H$10,0)-MAX(AZ313-AY313,0)/Inputs!$B$10)*DCF!H$6</f>
        <v>3524.839213070476</v>
      </c>
      <c r="CH313" s="15">
        <f ca="1">(BA313*DCF!I$10-DCF!I$5*MAX(BA313*DCF!I$10,0)-MAX(BA313-AZ313,0)/Inputs!$B$10)*DCF!I$6</f>
        <v>4197.0029184470723</v>
      </c>
      <c r="CI313" s="15">
        <f ca="1">(BB313*DCF!J$10-DCF!J$5*MAX(BB313*DCF!J$10,0)-MAX(BB313-BA313,0)/Inputs!$B$10)*DCF!J$6</f>
        <v>4717.1594096355075</v>
      </c>
      <c r="CJ313" s="15">
        <f ca="1">(BC313*DCF!K$10-DCF!K$5*MAX(BC313*DCF!K$10,0)-MAX(BC313-BB313,0)/Inputs!$B$10)*DCF!K$6</f>
        <v>5943.9011581172736</v>
      </c>
      <c r="CK313" s="15">
        <f ca="1">(BD313*DCF!L$10-DCF!L$5*MAX(BD313*DCF!L$10,0)-MAX(BD313-BC313,0)/Inputs!$B$10)*DCF!L$6</f>
        <v>7440.6508632650966</v>
      </c>
      <c r="CL313" s="15">
        <f ca="1">(BE313*DCF!M$10-DCF!M$5*MAX(BE313*DCF!M$10,0)-MAX(BE313-BD313,0)/Inputs!$B$10)*DCF!M$6</f>
        <v>8413.4871739042046</v>
      </c>
      <c r="CM313" s="15">
        <f ca="1">(BF313*DCF!C$28-DCF!C$5*MAX(BF313*DCF!C$28,0)-MAX(BF313-Inputs!$B$13,0)/Inputs!$B$17)*DCF!C$6</f>
        <v>4010.4308574148167</v>
      </c>
      <c r="CN313" s="15">
        <f ca="1">(BG313*DCF!D$28-DCF!D$5*MAX(BG313*DCF!D$28,0)-MAX(BG313-BF313,0)/Inputs!$B$17)*DCF!D$6</f>
        <v>6389.9910772003841</v>
      </c>
      <c r="CO313" s="15">
        <f ca="1">(BH313*DCF!E$28-DCF!E$5*MAX(BH313*DCF!E$28,0)-MAX(BH313-BG313,0)/Inputs!$B$17)*DCF!E$6</f>
        <v>9289.658134082425</v>
      </c>
      <c r="CP313" s="15">
        <f ca="1">(BI313*DCF!F$28-DCF!F$5*MAX(BI313*DCF!F$28,0)-MAX(BI313-BH313,0)/Inputs!$B$17)*DCF!F$6</f>
        <v>11737.57923810863</v>
      </c>
      <c r="CQ313" s="15">
        <f ca="1">(BJ313*DCF!G$28-DCF!G$5*MAX(BJ313*DCF!G$28,0)-MAX(BJ313-BI313,0)/Inputs!$B$17)*DCF!G$6</f>
        <v>12046.205550445637</v>
      </c>
      <c r="CR313" s="15">
        <f ca="1">(BK313*DCF!H$28-DCF!H$5*MAX(BK313*DCF!H$28,0)-MAX(BK313-BJ313,0)/Inputs!$B$17)*DCF!H$6</f>
        <v>12353.924308817621</v>
      </c>
      <c r="CS313" s="15">
        <f ca="1">(BL313*DCF!I$28-DCF!I$5*MAX(BL313*DCF!I$28,0)-MAX(BL313-BK313,0)/Inputs!$B$17)*DCF!I$6</f>
        <v>14670.584093619824</v>
      </c>
      <c r="CT313" s="15">
        <f ca="1">(BM313*DCF!J$28-DCF!J$5*MAX(BM313*DCF!J$28,0)-MAX(BM313-BL313,0)/Inputs!$B$17)*DCF!J$6</f>
        <v>16234.303044678965</v>
      </c>
      <c r="CU313" s="15">
        <f ca="1">(BN313*DCF!K$28-DCF!K$5*MAX(BN313*DCF!K$28,0)-MAX(BN313-BM313,0)/Inputs!$B$17)*DCF!K$6</f>
        <v>16585.714329699007</v>
      </c>
      <c r="CV313" s="15">
        <f ca="1">(BO313*DCF!L$28-DCF!L$5*MAX(BO313*DCF!L$28,0)-MAX(BO313-BN313,0)/Inputs!$B$17)*DCF!L$6</f>
        <v>17981.751521855665</v>
      </c>
      <c r="CW313" s="15">
        <f ca="1">(BP313*DCF!M$28-DCF!M$5*MAX(BP313*DCF!M$28,0)-MAX(BP313-BO313,0)/Inputs!$B$17)*DCF!M$6</f>
        <v>19264.672479119792</v>
      </c>
      <c r="CX313" s="15">
        <f ca="1">(BQ313*DCF!C$46-DCF!C$5*MAX(BQ313*DCF!C$46,0)-MAX(BQ313-Inputs!$B$20,0)/Inputs!$B$24)*DCF!C$6</f>
        <v>-2491.1568917927139</v>
      </c>
      <c r="CY313" s="15">
        <f ca="1">(BR313*DCF!D$46-DCF!D$5*MAX(BR313*DCF!D$46,0)-MAX(BR313-BQ313,0)/Inputs!$B$24)*DCF!D$6</f>
        <v>-3106.6400319935301</v>
      </c>
      <c r="CZ313" s="15">
        <f ca="1">(BS313*DCF!E$46-DCF!E$5*MAX(BS313*DCF!E$46,0)-MAX(BS313-BR313,0)/Inputs!$B$24)*DCF!E$6</f>
        <v>-2267.8630509086202</v>
      </c>
      <c r="DA313" s="15">
        <f ca="1">(BT313*DCF!F$46-DCF!F$5*MAX(BT313*DCF!F$46,0)-MAX(BT313-BS313,0)/Inputs!$B$24)*DCF!F$6</f>
        <v>-734.71036439581133</v>
      </c>
      <c r="DB313" s="15">
        <f ca="1">(BU313*DCF!G$46-DCF!G$5*MAX(BU313*DCF!G$46,0)-MAX(BU313-BT313,0)/Inputs!$B$24)*DCF!G$6</f>
        <v>-2812.0793093760608</v>
      </c>
      <c r="DC313" s="15">
        <f ca="1">(BV313*DCF!H$46-DCF!H$5*MAX(BV313*DCF!H$46,0)-MAX(BV313-BU313,0)/Inputs!$B$24)*DCF!H$6</f>
        <v>-4432.0209318224897</v>
      </c>
      <c r="DD313" s="15">
        <f ca="1">(BW313*DCF!I$46-DCF!I$5*MAX(BW313*DCF!I$46,0)-MAX(BW313-BV313,0)/Inputs!$B$24)*DCF!I$6</f>
        <v>-1946.7734043517771</v>
      </c>
      <c r="DE313" s="15">
        <f ca="1">(BX313*DCF!J$46-DCF!J$5*MAX(BX313*DCF!J$46,0)-MAX(BX313-BW313,0)/Inputs!$B$24)*DCF!J$6</f>
        <v>-2281.7683573064915</v>
      </c>
      <c r="DF313" s="15">
        <f ca="1">(BY313*DCF!K$46-DCF!K$5*MAX(BY313*DCF!K$46,0)-MAX(BY313-BX313,0)/Inputs!$B$24)*DCF!K$6</f>
        <v>-3126.0240373077131</v>
      </c>
      <c r="DG313" s="15">
        <f ca="1">(BZ313*DCF!L$46-DCF!L$5*MAX(BZ313*DCF!L$46,0)-MAX(BZ313-BY313,0)/Inputs!$B$24)*DCF!L$6</f>
        <v>1261.1781939055581</v>
      </c>
      <c r="DH313" s="15">
        <f ca="1">(CA313*DCF!M$46-DCF!M$5*MAX(CA313*DCF!M$46,0)-MAX(CA313-BZ313,0)/Inputs!$B$24)*DCF!M$6</f>
        <v>6618.8112933131952</v>
      </c>
      <c r="DI313" s="15">
        <f ca="1">SUM(CB313:CL313)+BE313*DCF!M$10*(1+Inputs!$B$30)*(1-Inputs!$B$33)*(1-Inputs!$B$30/Inputs!$B$31)/(Inputs!$B$29-Inputs!$B$30)*DCF!M$6</f>
        <v>246227.74281545886</v>
      </c>
      <c r="DJ313" s="15">
        <f ca="1">SUM(CM313:CW313)+BP313*DCF!M$28*(1+Inputs!$B$30)*(1-Inputs!$B$33)*(1-Inputs!$B$30/Inputs!$B$31)/(Inputs!$B$29-Inputs!$B$30)*DCF!M$6</f>
        <v>552438.62671711878</v>
      </c>
      <c r="DK313" s="15">
        <f ca="1">SUM(CX313:DH313)+CA313*DCF!M$46*(1+Inputs!$B$30)*(1-Inputs!$B$33)*(1-Inputs!$B$30/Inputs!$B$31)/(Inputs!$B$29-Inputs!$B$30)*DCF!M$6</f>
        <v>220165.15770338074</v>
      </c>
      <c r="DM313" s="15">
        <f ca="1">DI313+DJ313+DK313+Inputs!$B$34+Inputs!$B$36-Inputs!$B$35</f>
        <v>1095682.5272359585</v>
      </c>
    </row>
    <row r="314" spans="1:117" x14ac:dyDescent="0.75">
      <c r="A314" s="11">
        <v>301</v>
      </c>
      <c r="C314" s="23">
        <f t="shared" ref="C314:M323" ca="1" si="180">_xlfn.NORM.S.INV(RAND())</f>
        <v>-0.29752769188588768</v>
      </c>
      <c r="D314" s="23">
        <f t="shared" ca="1" si="180"/>
        <v>0.92743132453338051</v>
      </c>
      <c r="E314" s="23">
        <f t="shared" ca="1" si="180"/>
        <v>0.4768665419744369</v>
      </c>
      <c r="F314" s="23">
        <f t="shared" ca="1" si="180"/>
        <v>-0.31026823993510128</v>
      </c>
      <c r="G314" s="23">
        <f t="shared" ca="1" si="180"/>
        <v>1.5393406791342223</v>
      </c>
      <c r="H314" s="23">
        <f t="shared" ca="1" si="180"/>
        <v>-0.80589947184996591</v>
      </c>
      <c r="I314" s="23">
        <f t="shared" ca="1" si="180"/>
        <v>-1.0431745210382062</v>
      </c>
      <c r="J314" s="23">
        <f t="shared" ca="1" si="180"/>
        <v>1.0652315361321478</v>
      </c>
      <c r="K314" s="23">
        <f t="shared" ca="1" si="180"/>
        <v>1.2470084129663173</v>
      </c>
      <c r="L314" s="23">
        <f t="shared" ca="1" si="180"/>
        <v>-0.13340019563757444</v>
      </c>
      <c r="M314" s="23">
        <f t="shared" ca="1" si="180"/>
        <v>-0.49285389689571468</v>
      </c>
      <c r="N314" s="23">
        <f ca="1">SQRT(Inputs!$B$38)*C314+SQRT(1-Inputs!$B$38)*_xlfn.NORM.S.INV(RAND())</f>
        <v>0.22171510308344072</v>
      </c>
      <c r="O314" s="23">
        <f ca="1">SQRT(Inputs!$B$38)*D314+SQRT(1-Inputs!$B$38)*_xlfn.NORM.S.INV(RAND())</f>
        <v>0.95557235838134946</v>
      </c>
      <c r="P314" s="23">
        <f ca="1">SQRT(Inputs!$B$38)*E314+SQRT(1-Inputs!$B$38)*_xlfn.NORM.S.INV(RAND())</f>
        <v>1.9518375077956651</v>
      </c>
      <c r="Q314" s="23">
        <f ca="1">SQRT(Inputs!$B$38)*F314+SQRT(1-Inputs!$B$38)*_xlfn.NORM.S.INV(RAND())</f>
        <v>-1.0201086202741625</v>
      </c>
      <c r="R314" s="23">
        <f ca="1">SQRT(Inputs!$B$38)*G314+SQRT(1-Inputs!$B$38)*_xlfn.NORM.S.INV(RAND())</f>
        <v>0.90037947583737143</v>
      </c>
      <c r="S314" s="23">
        <f ca="1">SQRT(Inputs!$B$38)*H314+SQRT(1-Inputs!$B$38)*_xlfn.NORM.S.INV(RAND())</f>
        <v>-0.48066997254041638</v>
      </c>
      <c r="T314" s="23">
        <f ca="1">SQRT(Inputs!$B$38)*I314+SQRT(1-Inputs!$B$38)*_xlfn.NORM.S.INV(RAND())</f>
        <v>0.90356380343163267</v>
      </c>
      <c r="U314" s="23">
        <f ca="1">SQRT(Inputs!$B$38)*J314+SQRT(1-Inputs!$B$38)*_xlfn.NORM.S.INV(RAND())</f>
        <v>0.88525507788331992</v>
      </c>
      <c r="V314" s="23">
        <f ca="1">SQRT(Inputs!$B$38)*K314+SQRT(1-Inputs!$B$38)*_xlfn.NORM.S.INV(RAND())</f>
        <v>-0.47321511618439249</v>
      </c>
      <c r="W314" s="23">
        <f ca="1">SQRT(Inputs!$B$38)*L314+SQRT(1-Inputs!$B$38)*_xlfn.NORM.S.INV(RAND())</f>
        <v>-0.48837569418562632</v>
      </c>
      <c r="X314" s="23">
        <f ca="1">SQRT(Inputs!$B$38)*M314+SQRT(1-Inputs!$B$38)*_xlfn.NORM.S.INV(RAND())</f>
        <v>-1.5662761718861529</v>
      </c>
      <c r="Y314" s="23">
        <f ca="1">SQRT(Inputs!$B$38)*C314+SQRT(1-Inputs!$B$38)*_xlfn.NORM.S.INV(RAND())</f>
        <v>0.27853792007211642</v>
      </c>
      <c r="Z314" s="23">
        <f ca="1">SQRT(Inputs!$B$38)*D314+SQRT(1-Inputs!$B$38)*_xlfn.NORM.S.INV(RAND())</f>
        <v>0.52814414217677497</v>
      </c>
      <c r="AA314" s="23">
        <f ca="1">SQRT(Inputs!$B$38)*E314+SQRT(1-Inputs!$B$38)*_xlfn.NORM.S.INV(RAND())</f>
        <v>-3.5872736340523348E-2</v>
      </c>
      <c r="AB314" s="23">
        <f ca="1">SQRT(Inputs!$B$38)*F314+SQRT(1-Inputs!$B$38)*_xlfn.NORM.S.INV(RAND())</f>
        <v>-0.65267111607863637</v>
      </c>
      <c r="AC314" s="23">
        <f ca="1">SQRT(Inputs!$B$38)*G314+SQRT(1-Inputs!$B$38)*_xlfn.NORM.S.INV(RAND())</f>
        <v>1.0111760661240703</v>
      </c>
      <c r="AD314" s="23">
        <f ca="1">SQRT(Inputs!$B$38)*H314+SQRT(1-Inputs!$B$38)*_xlfn.NORM.S.INV(RAND())</f>
        <v>0.81311393220730932</v>
      </c>
      <c r="AE314" s="23">
        <f ca="1">SQRT(Inputs!$B$38)*I314+SQRT(1-Inputs!$B$38)*_xlfn.NORM.S.INV(RAND())</f>
        <v>0.9288970134360508</v>
      </c>
      <c r="AF314" s="23">
        <f ca="1">SQRT(Inputs!$B$38)*J314+SQRT(1-Inputs!$B$38)*_xlfn.NORM.S.INV(RAND())</f>
        <v>0.60445070925556366</v>
      </c>
      <c r="AG314" s="23">
        <f ca="1">SQRT(Inputs!$B$38)*K314+SQRT(1-Inputs!$B$38)*_xlfn.NORM.S.INV(RAND())</f>
        <v>1.0186316009890226</v>
      </c>
      <c r="AH314" s="23">
        <f ca="1">SQRT(Inputs!$B$38)*L314+SQRT(1-Inputs!$B$38)*_xlfn.NORM.S.INV(RAND())</f>
        <v>0.52289533599036053</v>
      </c>
      <c r="AI314" s="23">
        <f ca="1">SQRT(Inputs!$B$38)*M314+SQRT(1-Inputs!$B$38)*_xlfn.NORM.S.INV(RAND())</f>
        <v>-1.4864367015557074</v>
      </c>
      <c r="AJ314" s="23">
        <f ca="1">SQRT(Inputs!$B$38)*C314+SQRT(1-Inputs!$B$38)*_xlfn.NORM.S.INV(RAND())</f>
        <v>0.8685049106690339</v>
      </c>
      <c r="AK314" s="23">
        <f ca="1">SQRT(Inputs!$B$38)*D314+SQRT(1-Inputs!$B$38)*_xlfn.NORM.S.INV(RAND())</f>
        <v>0.69554354511059424</v>
      </c>
      <c r="AL314" s="23">
        <f ca="1">SQRT(Inputs!$B$38)*E314+SQRT(1-Inputs!$B$38)*_xlfn.NORM.S.INV(RAND())</f>
        <v>-1.4023994685273837</v>
      </c>
      <c r="AM314" s="23">
        <f ca="1">SQRT(Inputs!$B$38)*F314+SQRT(1-Inputs!$B$38)*_xlfn.NORM.S.INV(RAND())</f>
        <v>-1.3976479943807241</v>
      </c>
      <c r="AN314" s="23">
        <f ca="1">SQRT(Inputs!$B$38)*G314+SQRT(1-Inputs!$B$38)*_xlfn.NORM.S.INV(RAND())</f>
        <v>0.44029275808676527</v>
      </c>
      <c r="AO314" s="23">
        <f ca="1">SQRT(Inputs!$B$38)*H314+SQRT(1-Inputs!$B$38)*_xlfn.NORM.S.INV(RAND())</f>
        <v>9.0079528831482569E-2</v>
      </c>
      <c r="AP314" s="23">
        <f ca="1">SQRT(Inputs!$B$38)*I314+SQRT(1-Inputs!$B$38)*_xlfn.NORM.S.INV(RAND())</f>
        <v>-0.65005694774730949</v>
      </c>
      <c r="AQ314" s="23">
        <f ca="1">SQRT(Inputs!$B$38)*J314+SQRT(1-Inputs!$B$38)*_xlfn.NORM.S.INV(RAND())</f>
        <v>0.53005353910362119</v>
      </c>
      <c r="AR314" s="23">
        <f ca="1">SQRT(Inputs!$B$38)*K314+SQRT(1-Inputs!$B$38)*_xlfn.NORM.S.INV(RAND())</f>
        <v>1.4894977487141294</v>
      </c>
      <c r="AS314" s="23">
        <f ca="1">SQRT(Inputs!$B$38)*L314+SQRT(1-Inputs!$B$38)*_xlfn.NORM.S.INV(RAND())</f>
        <v>-0.54528400507231167</v>
      </c>
      <c r="AT314" s="23">
        <f ca="1">SQRT(Inputs!$B$38)*M314+SQRT(1-Inputs!$B$38)*_xlfn.NORM.S.INV(RAND())</f>
        <v>0.23047774278351019</v>
      </c>
      <c r="AU314" s="15">
        <f ca="1">Inputs!$B$6*EXP($B$8-0.5*C$5^2+C$5*N314)</f>
        <v>5143.5671806967612</v>
      </c>
      <c r="AV314" s="15">
        <f t="shared" ca="1" si="146"/>
        <v>7205.3906268233604</v>
      </c>
      <c r="AW314" s="15">
        <f t="shared" ca="1" si="147"/>
        <v>11431.71123789647</v>
      </c>
      <c r="AX314" s="15">
        <f t="shared" ca="1" si="148"/>
        <v>12286.904610169348</v>
      </c>
      <c r="AY314" s="15">
        <f t="shared" ca="1" si="149"/>
        <v>16680.825271366459</v>
      </c>
      <c r="AZ314" s="15">
        <f t="shared" ca="1" si="150"/>
        <v>19349.328515856072</v>
      </c>
      <c r="BA314" s="15">
        <f t="shared" ca="1" si="151"/>
        <v>26027.136134567147</v>
      </c>
      <c r="BB314" s="15">
        <f t="shared" ca="1" si="152"/>
        <v>34820.496494940118</v>
      </c>
      <c r="BC314" s="15">
        <f t="shared" ca="1" si="153"/>
        <v>40742.014933465201</v>
      </c>
      <c r="BD314" s="15">
        <f t="shared" ca="1" si="154"/>
        <v>47684.108760518204</v>
      </c>
      <c r="BE314" s="15">
        <f t="shared" ca="1" si="155"/>
        <v>50662.477071944246</v>
      </c>
      <c r="BF314" s="15">
        <f ca="1">Inputs!$B$13*EXP($B$9-0.5*C$6^2+C$6*Y314)</f>
        <v>14616.24310179402</v>
      </c>
      <c r="BG314" s="15">
        <f t="shared" ca="1" si="156"/>
        <v>19594.415478042003</v>
      </c>
      <c r="BH314" s="15">
        <f t="shared" ca="1" si="157"/>
        <v>23798.752805247943</v>
      </c>
      <c r="BI314" s="15">
        <f t="shared" ca="1" si="158"/>
        <v>26348.766174662742</v>
      </c>
      <c r="BJ314" s="15">
        <f t="shared" ca="1" si="159"/>
        <v>37370.501629867911</v>
      </c>
      <c r="BK314" s="15">
        <f t="shared" ca="1" si="160"/>
        <v>51234.178444354016</v>
      </c>
      <c r="BL314" s="15">
        <f t="shared" ca="1" si="161"/>
        <v>70985.797095616406</v>
      </c>
      <c r="BM314" s="15">
        <f t="shared" ca="1" si="162"/>
        <v>94061.205423359293</v>
      </c>
      <c r="BN314" s="15">
        <f t="shared" ca="1" si="163"/>
        <v>130702.87885304619</v>
      </c>
      <c r="BO314" s="15">
        <f t="shared" ca="1" si="164"/>
        <v>170894.2422396155</v>
      </c>
      <c r="BP314" s="15">
        <f t="shared" ca="1" si="165"/>
        <v>177738.19265988187</v>
      </c>
      <c r="BQ314" s="15">
        <f ca="1">Inputs!$B$20*EXP($B$10-0.5*C$7^2+C$7*AJ314)</f>
        <v>5837.0005659811959</v>
      </c>
      <c r="BR314" s="15">
        <f t="shared" ca="1" si="166"/>
        <v>9877.7950006326737</v>
      </c>
      <c r="BS314" s="15">
        <f t="shared" ca="1" si="167"/>
        <v>9042.0271969478799</v>
      </c>
      <c r="BT314" s="15">
        <f t="shared" ca="1" si="168"/>
        <v>8640.2905802399764</v>
      </c>
      <c r="BU314" s="15">
        <f t="shared" ca="1" si="169"/>
        <v>13320.565712593276</v>
      </c>
      <c r="BV314" s="15">
        <f t="shared" ca="1" si="170"/>
        <v>18912.711346647371</v>
      </c>
      <c r="BW314" s="15">
        <f t="shared" ca="1" si="171"/>
        <v>22999.271562147576</v>
      </c>
      <c r="BX314" s="15">
        <f t="shared" ca="1" si="172"/>
        <v>35774.654869524711</v>
      </c>
      <c r="BY314" s="15">
        <f t="shared" ca="1" si="173"/>
        <v>66654.655668055042</v>
      </c>
      <c r="BZ314" s="15">
        <f t="shared" ca="1" si="174"/>
        <v>84605.21164976609</v>
      </c>
      <c r="CA314" s="15">
        <f t="shared" ca="1" si="175"/>
        <v>123813.10490382208</v>
      </c>
      <c r="CB314" s="15">
        <f ca="1">(AU314*DCF!C$10-DCF!C$5*MAX(AU314*DCF!C$10,0)-MAX(AU314-Inputs!$B$6,0)/Inputs!$B$10)*DCF!C$6</f>
        <v>1041.7814043383053</v>
      </c>
      <c r="CC314" s="15">
        <f ca="1">(AV314*DCF!D$10-DCF!D$5*MAX(AV314*DCF!D$10,0)-MAX(AV314-AU314,0)/Inputs!$B$10)*DCF!D$6</f>
        <v>1253.5434647840477</v>
      </c>
      <c r="CD314" s="15">
        <f ca="1">(AW314*DCF!E$10-DCF!E$5*MAX(AW314*DCF!E$10,0)-MAX(AW314-AV314,0)/Inputs!$B$10)*DCF!E$6</f>
        <v>1687.4577266638105</v>
      </c>
      <c r="CE314" s="15">
        <f ca="1">(AX314*DCF!F$10-DCF!F$5*MAX(AX314*DCF!F$10,0)-MAX(AX314-AW314,0)/Inputs!$B$10)*DCF!F$6</f>
        <v>2504.2671569265171</v>
      </c>
      <c r="CF314" s="15">
        <f ca="1">(AY314*DCF!G$10-DCF!G$5*MAX(AY314*DCF!G$10,0)-MAX(AY314-AX314,0)/Inputs!$B$10)*DCF!G$6</f>
        <v>2592.3272273893785</v>
      </c>
      <c r="CG314" s="15">
        <f ca="1">(AZ314*DCF!H$10-DCF!H$5*MAX(AZ314*DCF!H$10,0)-MAX(AZ314-AY314,0)/Inputs!$B$10)*DCF!H$6</f>
        <v>3282.8454199719354</v>
      </c>
      <c r="CH314" s="15">
        <f ca="1">(BA314*DCF!I$10-DCF!I$5*MAX(BA314*DCF!I$10,0)-MAX(BA314-AZ314,0)/Inputs!$B$10)*DCF!I$6</f>
        <v>3658.8138802683875</v>
      </c>
      <c r="CI314" s="15">
        <f ca="1">(BB314*DCF!J$10-DCF!J$5*MAX(BB314*DCF!J$10,0)-MAX(BB314-BA314,0)/Inputs!$B$10)*DCF!J$6</f>
        <v>4642.7891337107794</v>
      </c>
      <c r="CJ314" s="15">
        <f ca="1">(BC314*DCF!K$10-DCF!K$5*MAX(BC314*DCF!K$10,0)-MAX(BC314-BB314,0)/Inputs!$B$10)*DCF!K$6</f>
        <v>5729.8876444442731</v>
      </c>
      <c r="CK314" s="15">
        <f ca="1">(BD314*DCF!L$10-DCF!L$5*MAX(BD314*DCF!L$10,0)-MAX(BD314-BC314,0)/Inputs!$B$10)*DCF!L$6</f>
        <v>6293.9452264049396</v>
      </c>
      <c r="CL314" s="15">
        <f ca="1">(BE314*DCF!M$10-DCF!M$5*MAX(BE314*DCF!M$10,0)-MAX(BE314-BD314,0)/Inputs!$B$10)*DCF!M$6</f>
        <v>6793.33286729882</v>
      </c>
      <c r="CM314" s="15">
        <f ca="1">(BF314*DCF!C$28-DCF!C$5*MAX(BF314*DCF!C$28,0)-MAX(BF314-Inputs!$B$13,0)/Inputs!$B$17)*DCF!C$6</f>
        <v>3714.9979131941041</v>
      </c>
      <c r="CN314" s="15">
        <f ca="1">(BG314*DCF!D$28-DCF!D$5*MAX(BG314*DCF!D$28,0)-MAX(BG314-BF314,0)/Inputs!$B$17)*DCF!D$6</f>
        <v>4708.9348649851472</v>
      </c>
      <c r="CO314" s="15">
        <f ca="1">(BH314*DCF!E$28-DCF!E$5*MAX(BH314*DCF!E$28,0)-MAX(BH314-BG314,0)/Inputs!$B$17)*DCF!E$6</f>
        <v>5911.6135501877052</v>
      </c>
      <c r="CP314" s="15">
        <f ca="1">(BI314*DCF!F$28-DCF!F$5*MAX(BI314*DCF!F$28,0)-MAX(BI314-BH314,0)/Inputs!$B$17)*DCF!F$6</f>
        <v>6688.7257272567176</v>
      </c>
      <c r="CQ314" s="15">
        <f ca="1">(BJ314*DCF!G$28-DCF!G$5*MAX(BJ314*DCF!G$28,0)-MAX(BJ314-BI314,0)/Inputs!$B$17)*DCF!G$6</f>
        <v>7842.3131549341406</v>
      </c>
      <c r="CR314" s="15">
        <f ca="1">(BK314*DCF!H$28-DCF!H$5*MAX(BK314*DCF!H$28,0)-MAX(BK314-BJ314,0)/Inputs!$B$17)*DCF!H$6</f>
        <v>10516.751269081175</v>
      </c>
      <c r="CS314" s="15">
        <f ca="1">(BL314*DCF!I$28-DCF!I$5*MAX(BL314*DCF!I$28,0)-MAX(BL314-BK314,0)/Inputs!$B$17)*DCF!I$6</f>
        <v>13857.562971523921</v>
      </c>
      <c r="CT314" s="15">
        <f ca="1">(BM314*DCF!J$28-DCF!J$5*MAX(BM314*DCF!J$28,0)-MAX(BM314-BL314,0)/Inputs!$B$17)*DCF!J$6</f>
        <v>17923.846789220679</v>
      </c>
      <c r="CU314" s="15">
        <f ca="1">(BN314*DCF!K$28-DCF!K$5*MAX(BN314*DCF!K$28,0)-MAX(BN314-BM314,0)/Inputs!$B$17)*DCF!K$6</f>
        <v>23114.139588237107</v>
      </c>
      <c r="CV314" s="15">
        <f ca="1">(BO314*DCF!L$28-DCF!L$5*MAX(BO314*DCF!L$28,0)-MAX(BO314-BN314,0)/Inputs!$B$17)*DCF!L$6</f>
        <v>29549.268589632327</v>
      </c>
      <c r="CW314" s="15">
        <f ca="1">(BP314*DCF!M$28-DCF!M$5*MAX(BP314*DCF!M$28,0)-MAX(BP314-BO314,0)/Inputs!$B$17)*DCF!M$6</f>
        <v>32726.158682061727</v>
      </c>
      <c r="CX314" s="15">
        <f ca="1">(BQ314*DCF!C$46-DCF!C$5*MAX(BQ314*DCF!C$46,0)-MAX(BQ314-Inputs!$B$20,0)/Inputs!$B$24)*DCF!C$6</f>
        <v>-2565.5893066844314</v>
      </c>
      <c r="CY314" s="15">
        <f ca="1">(BR314*DCF!D$46-DCF!D$5*MAX(BR314*DCF!D$46,0)-MAX(BR314-BQ314,0)/Inputs!$B$24)*DCF!D$6</f>
        <v>-3410.082697077502</v>
      </c>
      <c r="CZ314" s="15">
        <f ca="1">(BS314*DCF!E$46-DCF!E$5*MAX(BS314*DCF!E$46,0)-MAX(BS314-BR314,0)/Inputs!$B$24)*DCF!E$6</f>
        <v>-1069.2354593895943</v>
      </c>
      <c r="DA314" s="15">
        <f ca="1">(BT314*DCF!F$46-DCF!F$5*MAX(BT314*DCF!F$46,0)-MAX(BT314-BS314,0)/Inputs!$B$24)*DCF!F$6</f>
        <v>-629.2405881373096</v>
      </c>
      <c r="DB314" s="15">
        <f ca="1">(BU314*DCF!G$46-DCF!G$5*MAX(BU314*DCF!G$46,0)-MAX(BU314-BT314,0)/Inputs!$B$24)*DCF!G$6</f>
        <v>-2022.4295959253182</v>
      </c>
      <c r="DC314" s="15">
        <f ca="1">(BV314*DCF!H$46-DCF!H$5*MAX(BV314*DCF!H$46,0)-MAX(BV314-BU314,0)/Inputs!$B$24)*DCF!H$6</f>
        <v>-1737.7249921375353</v>
      </c>
      <c r="DD314" s="15">
        <f ca="1">(BW314*DCF!I$46-DCF!I$5*MAX(BW314*DCF!I$46,0)-MAX(BW314-BV314,0)/Inputs!$B$24)*DCF!I$6</f>
        <v>-641.91625645977513</v>
      </c>
      <c r="DE314" s="15">
        <f ca="1">(BX314*DCF!J$46-DCF!J$5*MAX(BX314*DCF!J$46,0)-MAX(BX314-BW314,0)/Inputs!$B$24)*DCF!J$6</f>
        <v>-1887.1751189575975</v>
      </c>
      <c r="DF314" s="15">
        <f ca="1">(BY314*DCF!K$46-DCF!K$5*MAX(BY314*DCF!K$46,0)-MAX(BY314-BX314,0)/Inputs!$B$24)*DCF!K$6</f>
        <v>-3757.2414295968342</v>
      </c>
      <c r="DG314" s="15">
        <f ca="1">(BZ314*DCF!L$46-DCF!L$5*MAX(BZ314*DCF!L$46,0)-MAX(BZ314-BY314,0)/Inputs!$B$24)*DCF!L$6</f>
        <v>1786.0969181750438</v>
      </c>
      <c r="DH314" s="15">
        <f ca="1">(CA314*DCF!M$46-DCF!M$5*MAX(CA314*DCF!M$46,0)-MAX(CA314-BZ314,0)/Inputs!$B$24)*DCF!M$6</f>
        <v>1509.8082741229437</v>
      </c>
      <c r="DI314" s="15">
        <f ca="1">SUM(CB314:CL314)+BE314*DCF!M$10*(1+Inputs!$B$30)*(1-Inputs!$B$33)*(1-Inputs!$B$30/Inputs!$B$31)/(Inputs!$B$29-Inputs!$B$30)*DCF!M$6</f>
        <v>180475.33478532569</v>
      </c>
      <c r="DJ314" s="15">
        <f ca="1">SUM(CM314:CW314)+BP314*DCF!M$28*(1+Inputs!$B$30)*(1-Inputs!$B$33)*(1-Inputs!$B$30/Inputs!$B$31)/(Inputs!$B$29-Inputs!$B$30)*DCF!M$6</f>
        <v>816084.63378928811</v>
      </c>
      <c r="DK314" s="15">
        <f ca="1">SUM(CX314:DH314)+CA314*DCF!M$46*(1+Inputs!$B$30)*(1-Inputs!$B$33)*(1-Inputs!$B$30/Inputs!$B$31)/(Inputs!$B$29-Inputs!$B$30)*DCF!M$6</f>
        <v>177004.99652912782</v>
      </c>
      <c r="DM314" s="15">
        <f ca="1">DI314+DJ314+DK314+Inputs!$B$34+Inputs!$B$36-Inputs!$B$35</f>
        <v>1250415.9651037417</v>
      </c>
    </row>
    <row r="315" spans="1:117" x14ac:dyDescent="0.75">
      <c r="A315" s="11">
        <v>302</v>
      </c>
      <c r="C315" s="23">
        <f t="shared" ca="1" si="180"/>
        <v>0.32919934098852138</v>
      </c>
      <c r="D315" s="23">
        <f t="shared" ca="1" si="180"/>
        <v>-0.36796968361256371</v>
      </c>
      <c r="E315" s="23">
        <f t="shared" ca="1" si="180"/>
        <v>0.78827602184258405</v>
      </c>
      <c r="F315" s="23">
        <f t="shared" ca="1" si="180"/>
        <v>-0.71997946333517748</v>
      </c>
      <c r="G315" s="23">
        <f t="shared" ca="1" si="180"/>
        <v>-0.17426739976436292</v>
      </c>
      <c r="H315" s="23">
        <f t="shared" ca="1" si="180"/>
        <v>0.45877778734646163</v>
      </c>
      <c r="I315" s="23">
        <f t="shared" ca="1" si="180"/>
        <v>0.50355052311974524</v>
      </c>
      <c r="J315" s="23">
        <f t="shared" ca="1" si="180"/>
        <v>0.62526552459955942</v>
      </c>
      <c r="K315" s="23">
        <f t="shared" ca="1" si="180"/>
        <v>1.3678393048477087</v>
      </c>
      <c r="L315" s="23">
        <f t="shared" ca="1" si="180"/>
        <v>-0.69000753072499854</v>
      </c>
      <c r="M315" s="23">
        <f t="shared" ca="1" si="180"/>
        <v>-1.4377650932841228</v>
      </c>
      <c r="N315" s="23">
        <f ca="1">SQRT(Inputs!$B$38)*C315+SQRT(1-Inputs!$B$38)*_xlfn.NORM.S.INV(RAND())</f>
        <v>0.11292230382153536</v>
      </c>
      <c r="O315" s="23">
        <f ca="1">SQRT(Inputs!$B$38)*D315+SQRT(1-Inputs!$B$38)*_xlfn.NORM.S.INV(RAND())</f>
        <v>5.4968015772167617E-2</v>
      </c>
      <c r="P315" s="23">
        <f ca="1">SQRT(Inputs!$B$38)*E315+SQRT(1-Inputs!$B$38)*_xlfn.NORM.S.INV(RAND())</f>
        <v>-1.1441207787696126</v>
      </c>
      <c r="Q315" s="23">
        <f ca="1">SQRT(Inputs!$B$38)*F315+SQRT(1-Inputs!$B$38)*_xlfn.NORM.S.INV(RAND())</f>
        <v>-0.83887175328740149</v>
      </c>
      <c r="R315" s="23">
        <f ca="1">SQRT(Inputs!$B$38)*G315+SQRT(1-Inputs!$B$38)*_xlfn.NORM.S.INV(RAND())</f>
        <v>-0.29123992601317095</v>
      </c>
      <c r="S315" s="23">
        <f ca="1">SQRT(Inputs!$B$38)*H315+SQRT(1-Inputs!$B$38)*_xlfn.NORM.S.INV(RAND())</f>
        <v>0.47837721666962818</v>
      </c>
      <c r="T315" s="23">
        <f ca="1">SQRT(Inputs!$B$38)*I315+SQRT(1-Inputs!$B$38)*_xlfn.NORM.S.INV(RAND())</f>
        <v>1.9706644346328754</v>
      </c>
      <c r="U315" s="23">
        <f ca="1">SQRT(Inputs!$B$38)*J315+SQRT(1-Inputs!$B$38)*_xlfn.NORM.S.INV(RAND())</f>
        <v>0.92551637782411289</v>
      </c>
      <c r="V315" s="23">
        <f ca="1">SQRT(Inputs!$B$38)*K315+SQRT(1-Inputs!$B$38)*_xlfn.NORM.S.INV(RAND())</f>
        <v>-0.5017634128847519</v>
      </c>
      <c r="W315" s="23">
        <f ca="1">SQRT(Inputs!$B$38)*L315+SQRT(1-Inputs!$B$38)*_xlfn.NORM.S.INV(RAND())</f>
        <v>0.8829149820028277</v>
      </c>
      <c r="X315" s="23">
        <f ca="1">SQRT(Inputs!$B$38)*M315+SQRT(1-Inputs!$B$38)*_xlfn.NORM.S.INV(RAND())</f>
        <v>-1.7852299667982776</v>
      </c>
      <c r="Y315" s="23">
        <f ca="1">SQRT(Inputs!$B$38)*C315+SQRT(1-Inputs!$B$38)*_xlfn.NORM.S.INV(RAND())</f>
        <v>-3.0832822512980224E-2</v>
      </c>
      <c r="Z315" s="23">
        <f ca="1">SQRT(Inputs!$B$38)*D315+SQRT(1-Inputs!$B$38)*_xlfn.NORM.S.INV(RAND())</f>
        <v>0.37514603064519347</v>
      </c>
      <c r="AA315" s="23">
        <f ca="1">SQRT(Inputs!$B$38)*E315+SQRT(1-Inputs!$B$38)*_xlfn.NORM.S.INV(RAND())</f>
        <v>0.4319294672671003</v>
      </c>
      <c r="AB315" s="23">
        <f ca="1">SQRT(Inputs!$B$38)*F315+SQRT(1-Inputs!$B$38)*_xlfn.NORM.S.INV(RAND())</f>
        <v>-0.64253470689442627</v>
      </c>
      <c r="AC315" s="23">
        <f ca="1">SQRT(Inputs!$B$38)*G315+SQRT(1-Inputs!$B$38)*_xlfn.NORM.S.INV(RAND())</f>
        <v>1.172207871009979</v>
      </c>
      <c r="AD315" s="23">
        <f ca="1">SQRT(Inputs!$B$38)*H315+SQRT(1-Inputs!$B$38)*_xlfn.NORM.S.INV(RAND())</f>
        <v>0.66660967766156753</v>
      </c>
      <c r="AE315" s="23">
        <f ca="1">SQRT(Inputs!$B$38)*I315+SQRT(1-Inputs!$B$38)*_xlfn.NORM.S.INV(RAND())</f>
        <v>0.79288248181037568</v>
      </c>
      <c r="AF315" s="23">
        <f ca="1">SQRT(Inputs!$B$38)*J315+SQRT(1-Inputs!$B$38)*_xlfn.NORM.S.INV(RAND())</f>
        <v>0.13473256336102221</v>
      </c>
      <c r="AG315" s="23">
        <f ca="1">SQRT(Inputs!$B$38)*K315+SQRT(1-Inputs!$B$38)*_xlfn.NORM.S.INV(RAND())</f>
        <v>1.1785172202932648</v>
      </c>
      <c r="AH315" s="23">
        <f ca="1">SQRT(Inputs!$B$38)*L315+SQRT(1-Inputs!$B$38)*_xlfn.NORM.S.INV(RAND())</f>
        <v>1.0964896303791911</v>
      </c>
      <c r="AI315" s="23">
        <f ca="1">SQRT(Inputs!$B$38)*M315+SQRT(1-Inputs!$B$38)*_xlfn.NORM.S.INV(RAND())</f>
        <v>0.10941692840362616</v>
      </c>
      <c r="AJ315" s="23">
        <f ca="1">SQRT(Inputs!$B$38)*C315+SQRT(1-Inputs!$B$38)*_xlfn.NORM.S.INV(RAND())</f>
        <v>0.4113127874772276</v>
      </c>
      <c r="AK315" s="23">
        <f ca="1">SQRT(Inputs!$B$38)*D315+SQRT(1-Inputs!$B$38)*_xlfn.NORM.S.INV(RAND())</f>
        <v>1.0582877465415028</v>
      </c>
      <c r="AL315" s="23">
        <f ca="1">SQRT(Inputs!$B$38)*E315+SQRT(1-Inputs!$B$38)*_xlfn.NORM.S.INV(RAND())</f>
        <v>0.91116509967759884</v>
      </c>
      <c r="AM315" s="23">
        <f ca="1">SQRT(Inputs!$B$38)*F315+SQRT(1-Inputs!$B$38)*_xlfn.NORM.S.INV(RAND())</f>
        <v>0.92960114557972151</v>
      </c>
      <c r="AN315" s="23">
        <f ca="1">SQRT(Inputs!$B$38)*G315+SQRT(1-Inputs!$B$38)*_xlfn.NORM.S.INV(RAND())</f>
        <v>-1.0243775752680866</v>
      </c>
      <c r="AO315" s="23">
        <f ca="1">SQRT(Inputs!$B$38)*H315+SQRT(1-Inputs!$B$38)*_xlfn.NORM.S.INV(RAND())</f>
        <v>1.2468380687294034</v>
      </c>
      <c r="AP315" s="23">
        <f ca="1">SQRT(Inputs!$B$38)*I315+SQRT(1-Inputs!$B$38)*_xlfn.NORM.S.INV(RAND())</f>
        <v>-0.12010703739294398</v>
      </c>
      <c r="AQ315" s="23">
        <f ca="1">SQRT(Inputs!$B$38)*J315+SQRT(1-Inputs!$B$38)*_xlfn.NORM.S.INV(RAND())</f>
        <v>1.3157841935120427</v>
      </c>
      <c r="AR315" s="23">
        <f ca="1">SQRT(Inputs!$B$38)*K315+SQRT(1-Inputs!$B$38)*_xlfn.NORM.S.INV(RAND())</f>
        <v>-0.70539468114516901</v>
      </c>
      <c r="AS315" s="23">
        <f ca="1">SQRT(Inputs!$B$38)*L315+SQRT(1-Inputs!$B$38)*_xlfn.NORM.S.INV(RAND())</f>
        <v>-0.17230286361950142</v>
      </c>
      <c r="AT315" s="23">
        <f ca="1">SQRT(Inputs!$B$38)*M315+SQRT(1-Inputs!$B$38)*_xlfn.NORM.S.INV(RAND())</f>
        <v>-1.8909856547744819</v>
      </c>
      <c r="AU315" s="15">
        <f ca="1">Inputs!$B$6*EXP($B$8-0.5*C$5^2+C$5*N315)</f>
        <v>5053.7786842746027</v>
      </c>
      <c r="AV315" s="15">
        <f t="shared" ca="1" si="146"/>
        <v>6201.5617607213417</v>
      </c>
      <c r="AW315" s="15">
        <f t="shared" ca="1" si="147"/>
        <v>6480.3624224313935</v>
      </c>
      <c r="AX315" s="15">
        <f t="shared" ca="1" si="148"/>
        <v>7124.6580576478154</v>
      </c>
      <c r="AY315" s="15">
        <f t="shared" ca="1" si="149"/>
        <v>8415.8833551702937</v>
      </c>
      <c r="AZ315" s="15">
        <f t="shared" ca="1" si="150"/>
        <v>10849.601615252801</v>
      </c>
      <c r="BA315" s="15">
        <f t="shared" ca="1" si="151"/>
        <v>16318.391168062219</v>
      </c>
      <c r="BB315" s="15">
        <f t="shared" ca="1" si="152"/>
        <v>21919.859049127801</v>
      </c>
      <c r="BC315" s="15">
        <f t="shared" ca="1" si="153"/>
        <v>25576.934332581688</v>
      </c>
      <c r="BD315" s="15">
        <f t="shared" ca="1" si="154"/>
        <v>34031.648258254965</v>
      </c>
      <c r="BE315" s="15">
        <f t="shared" ca="1" si="155"/>
        <v>35443.358557454958</v>
      </c>
      <c r="BF315" s="15">
        <f ca="1">Inputs!$B$13*EXP($B$9-0.5*C$6^2+C$6*Y315)</f>
        <v>13746.7360304832</v>
      </c>
      <c r="BG315" s="15">
        <f t="shared" ca="1" si="156"/>
        <v>17926.961892563198</v>
      </c>
      <c r="BH315" s="15">
        <f t="shared" ca="1" si="157"/>
        <v>23530.156673480378</v>
      </c>
      <c r="BI315" s="15">
        <f t="shared" ca="1" si="158"/>
        <v>26092.067089489901</v>
      </c>
      <c r="BJ315" s="15">
        <f t="shared" ca="1" si="159"/>
        <v>37875.465639674192</v>
      </c>
      <c r="BK315" s="15">
        <f t="shared" ca="1" si="160"/>
        <v>50901.030795439947</v>
      </c>
      <c r="BL315" s="15">
        <f t="shared" ca="1" si="161"/>
        <v>69292.0227788989</v>
      </c>
      <c r="BM315" s="15">
        <f t="shared" ca="1" si="162"/>
        <v>86612.462533508471</v>
      </c>
      <c r="BN315" s="15">
        <f t="shared" ca="1" si="163"/>
        <v>122680.65778434007</v>
      </c>
      <c r="BO315" s="15">
        <f t="shared" ca="1" si="164"/>
        <v>171464.74688367351</v>
      </c>
      <c r="BP315" s="15">
        <f t="shared" ca="1" si="165"/>
        <v>213673.43967813003</v>
      </c>
      <c r="BQ315" s="15">
        <f ca="1">Inputs!$B$20*EXP($B$10-0.5*C$7^2+C$7*AJ315)</f>
        <v>4963.2408863978344</v>
      </c>
      <c r="BR315" s="15">
        <f t="shared" ca="1" si="166"/>
        <v>9424.6772162430134</v>
      </c>
      <c r="BS315" s="15">
        <f t="shared" ca="1" si="167"/>
        <v>16766.587173319949</v>
      </c>
      <c r="BT315" s="15">
        <f t="shared" ca="1" si="168"/>
        <v>29501.861029451858</v>
      </c>
      <c r="BU315" s="15">
        <f t="shared" ca="1" si="169"/>
        <v>31910.023989184647</v>
      </c>
      <c r="BV315" s="15">
        <f t="shared" ca="1" si="170"/>
        <v>58795.265687713108</v>
      </c>
      <c r="BW315" s="15">
        <f t="shared" ca="1" si="171"/>
        <v>79986.120240508157</v>
      </c>
      <c r="BX315" s="15">
        <f t="shared" ca="1" si="172"/>
        <v>145641.61693483582</v>
      </c>
      <c r="BY315" s="15">
        <f t="shared" ca="1" si="173"/>
        <v>178305.2483537673</v>
      </c>
      <c r="BZ315" s="15">
        <f t="shared" ca="1" si="174"/>
        <v>242386.72303879497</v>
      </c>
      <c r="CA315" s="15">
        <f t="shared" ca="1" si="175"/>
        <v>243307.50618376539</v>
      </c>
      <c r="CB315" s="15">
        <f ca="1">(AU315*DCF!C$10-DCF!C$5*MAX(AU315*DCF!C$10,0)-MAX(AU315-Inputs!$B$6,0)/Inputs!$B$10)*DCF!C$6</f>
        <v>1042.4216123217711</v>
      </c>
      <c r="CC315" s="15">
        <f ca="1">(AV315*DCF!D$10-DCF!D$5*MAX(AV315*DCF!D$10,0)-MAX(AV315-AU315,0)/Inputs!$B$10)*DCF!D$6</f>
        <v>1231.7318013995687</v>
      </c>
      <c r="CD315" s="15">
        <f ca="1">(AW315*DCF!E$10-DCF!E$5*MAX(AW315*DCF!E$10,0)-MAX(AW315-AV315,0)/Inputs!$B$10)*DCF!E$6</f>
        <v>1433.4150700316286</v>
      </c>
      <c r="CE315" s="15">
        <f ca="1">(AX315*DCF!F$10-DCF!F$5*MAX(AX315*DCF!F$10,0)-MAX(AX315-AW315,0)/Inputs!$B$10)*DCF!F$6</f>
        <v>1421.2395518101425</v>
      </c>
      <c r="CF315" s="15">
        <f ca="1">(AY315*DCF!G$10-DCF!G$5*MAX(AY315*DCF!G$10,0)-MAX(AY315-AX315,0)/Inputs!$B$10)*DCF!G$6</f>
        <v>1485.8115150098718</v>
      </c>
      <c r="CG315" s="15">
        <f ca="1">(AZ315*DCF!H$10-DCF!H$5*MAX(AZ315*DCF!H$10,0)-MAX(AZ315-AY315,0)/Inputs!$B$10)*DCF!H$6</f>
        <v>1674.3076285780853</v>
      </c>
      <c r="CH315" s="15">
        <f ca="1">(BA315*DCF!I$10-DCF!I$5*MAX(BA315*DCF!I$10,0)-MAX(BA315-AZ315,0)/Inputs!$B$10)*DCF!I$6</f>
        <v>2083.701673956466</v>
      </c>
      <c r="CI315" s="15">
        <f ca="1">(BB315*DCF!J$10-DCF!J$5*MAX(BB315*DCF!J$10,0)-MAX(BB315-BA315,0)/Inputs!$B$10)*DCF!J$6</f>
        <v>2912.6885214191088</v>
      </c>
      <c r="CJ315" s="15">
        <f ca="1">(BC315*DCF!K$10-DCF!K$5*MAX(BC315*DCF!K$10,0)-MAX(BC315-BB315,0)/Inputs!$B$10)*DCF!K$6</f>
        <v>3605.5407908488264</v>
      </c>
      <c r="CK315" s="15">
        <f ca="1">(BD315*DCF!L$10-DCF!L$5*MAX(BD315*DCF!L$10,0)-MAX(BD315-BC315,0)/Inputs!$B$10)*DCF!L$6</f>
        <v>4039.288297713028</v>
      </c>
      <c r="CL315" s="15">
        <f ca="1">(BE315*DCF!M$10-DCF!M$5*MAX(BE315*DCF!M$10,0)-MAX(BE315-BD315,0)/Inputs!$B$10)*DCF!M$6</f>
        <v>4832.8724392730228</v>
      </c>
      <c r="CM315" s="15">
        <f ca="1">(BF315*DCF!C$28-DCF!C$5*MAX(BF315*DCF!C$28,0)-MAX(BF315-Inputs!$B$13,0)/Inputs!$B$17)*DCF!C$6</f>
        <v>3650.4400045536549</v>
      </c>
      <c r="CN315" s="15">
        <f ca="1">(BG315*DCF!D$28-DCF!D$5*MAX(BG315*DCF!D$28,0)-MAX(BG315-BF315,0)/Inputs!$B$17)*DCF!D$6</f>
        <v>4388.0699032473522</v>
      </c>
      <c r="CO315" s="15">
        <f ca="1">(BH315*DCF!E$28-DCF!E$5*MAX(BH315*DCF!E$28,0)-MAX(BH315-BG315,0)/Inputs!$B$17)*DCF!E$6</f>
        <v>5559.8467937711121</v>
      </c>
      <c r="CP315" s="15">
        <f ca="1">(BI315*DCF!F$28-DCF!F$5*MAX(BI315*DCF!F$28,0)-MAX(BI315-BH315,0)/Inputs!$B$17)*DCF!F$6</f>
        <v>6616.8726419278546</v>
      </c>
      <c r="CQ315" s="15">
        <f ca="1">(BJ315*DCF!G$28-DCF!G$5*MAX(BJ315*DCF!G$28,0)-MAX(BJ315-BI315,0)/Inputs!$B$17)*DCF!G$6</f>
        <v>7845.2256901664341</v>
      </c>
      <c r="CR315" s="15">
        <f ca="1">(BK315*DCF!H$28-DCF!H$5*MAX(BK315*DCF!H$28,0)-MAX(BK315-BJ315,0)/Inputs!$B$17)*DCF!H$6</f>
        <v>10564.579211353275</v>
      </c>
      <c r="CS315" s="15">
        <f ca="1">(BL315*DCF!I$28-DCF!I$5*MAX(BL315*DCF!I$28,0)-MAX(BL315-BK315,0)/Inputs!$B$17)*DCF!I$6</f>
        <v>13654.558436660869</v>
      </c>
      <c r="CT315" s="15">
        <f ca="1">(BM315*DCF!J$28-DCF!J$5*MAX(BM315*DCF!J$28,0)-MAX(BM315-BL315,0)/Inputs!$B$17)*DCF!J$6</f>
        <v>17025.220578168315</v>
      </c>
      <c r="CU315" s="15">
        <f ca="1">(BN315*DCF!K$28-DCF!K$5*MAX(BN315*DCF!K$28,0)-MAX(BN315-BM315,0)/Inputs!$B$17)*DCF!K$6</f>
        <v>21490.22444534042</v>
      </c>
      <c r="CV315" s="15">
        <f ca="1">(BO315*DCF!L$28-DCF!L$5*MAX(BO315*DCF!L$28,0)-MAX(BO315-BN315,0)/Inputs!$B$17)*DCF!L$6</f>
        <v>28690.814998297759</v>
      </c>
      <c r="CW315" s="15">
        <f ca="1">(BP315*DCF!M$28-DCF!M$5*MAX(BP315*DCF!M$28,0)-MAX(BP315-BO315,0)/Inputs!$B$17)*DCF!M$6</f>
        <v>35790.786902917913</v>
      </c>
      <c r="CX315" s="15">
        <f ca="1">(BQ315*DCF!C$46-DCF!C$5*MAX(BQ315*DCF!C$46,0)-MAX(BQ315-Inputs!$B$20,0)/Inputs!$B$24)*DCF!C$6</f>
        <v>-1960.2130852640885</v>
      </c>
      <c r="CY315" s="15">
        <f ca="1">(BR315*DCF!D$46-DCF!D$5*MAX(BR315*DCF!D$46,0)-MAX(BR315-BQ315,0)/Inputs!$B$24)*DCF!D$6</f>
        <v>-3512.2304631599227</v>
      </c>
      <c r="CZ315" s="15">
        <f ca="1">(BS315*DCF!E$46-DCF!E$5*MAX(BS315*DCF!E$46,0)-MAX(BS315-BR315,0)/Inputs!$B$24)*DCF!E$6</f>
        <v>-4876.6569115590837</v>
      </c>
      <c r="DA315" s="15">
        <f ca="1">(BT315*DCF!F$46-DCF!F$5*MAX(BT315*DCF!F$46,0)-MAX(BT315-BS315,0)/Inputs!$B$24)*DCF!F$6</f>
        <v>-6785.827848893915</v>
      </c>
      <c r="DB315" s="15">
        <f ca="1">(BU315*DCF!G$46-DCF!G$5*MAX(BU315*DCF!G$46,0)-MAX(BU315-BT315,0)/Inputs!$B$24)*DCF!G$6</f>
        <v>-1883.4486006505422</v>
      </c>
      <c r="DC315" s="15">
        <f ca="1">(BV315*DCF!H$46-DCF!H$5*MAX(BV315*DCF!H$46,0)-MAX(BV315-BU315,0)/Inputs!$B$24)*DCF!H$6</f>
        <v>-8354.4241292087881</v>
      </c>
      <c r="DD315" s="15">
        <f ca="1">(BW315*DCF!I$46-DCF!I$5*MAX(BW315*DCF!I$46,0)-MAX(BW315-BV315,0)/Inputs!$B$24)*DCF!I$6</f>
        <v>-4235.764115021022</v>
      </c>
      <c r="DE315" s="15">
        <f ca="1">(BX315*DCF!J$46-DCF!J$5*MAX(BX315*DCF!J$46,0)-MAX(BX315-BW315,0)/Inputs!$B$24)*DCF!J$6</f>
        <v>-11301.502099610907</v>
      </c>
      <c r="DF315" s="15">
        <f ca="1">(BY315*DCF!K$46-DCF!K$5*MAX(BY315*DCF!K$46,0)-MAX(BY315-BX315,0)/Inputs!$B$24)*DCF!K$6</f>
        <v>2183.6706273395389</v>
      </c>
      <c r="DG315" s="15">
        <f ca="1">(BZ315*DCF!L$46-DCF!L$5*MAX(BZ315*DCF!L$46,0)-MAX(BZ315-BY315,0)/Inputs!$B$24)*DCF!L$6</f>
        <v>2253.2234678821628</v>
      </c>
      <c r="DH315" s="15">
        <f ca="1">(CA315*DCF!M$46-DCF!M$5*MAX(CA315*DCF!M$46,0)-MAX(CA315-BZ315,0)/Inputs!$B$24)*DCF!M$6</f>
        <v>18881.857949954068</v>
      </c>
      <c r="DI315" s="15">
        <f ca="1">SUM(CB315:CL315)+BE315*DCF!M$10*(1+Inputs!$B$30)*(1-Inputs!$B$33)*(1-Inputs!$B$30/Inputs!$B$31)/(Inputs!$B$29-Inputs!$B$30)*DCF!M$6</f>
        <v>124402.35445765454</v>
      </c>
      <c r="DJ315" s="15">
        <f ca="1">SUM(CM315:CW315)+BP315*DCF!M$28*(1+Inputs!$B$30)*(1-Inputs!$B$33)*(1-Inputs!$B$30/Inputs!$B$31)/(Inputs!$B$29-Inputs!$B$30)*DCF!M$6</f>
        <v>948151.31715702103</v>
      </c>
      <c r="DK315" s="15">
        <f ca="1">SUM(CX315:DH315)+CA315*DCF!M$46*(1+Inputs!$B$30)*(1-Inputs!$B$33)*(1-Inputs!$B$30/Inputs!$B$31)/(Inputs!$B$29-Inputs!$B$30)*DCF!M$6</f>
        <v>356590.91096853343</v>
      </c>
      <c r="DM315" s="15">
        <f ca="1">DI315+DJ315+DK315+Inputs!$B$34+Inputs!$B$36-Inputs!$B$35</f>
        <v>1505995.582583209</v>
      </c>
    </row>
    <row r="316" spans="1:117" x14ac:dyDescent="0.75">
      <c r="A316" s="11">
        <v>303</v>
      </c>
      <c r="C316" s="23">
        <f t="shared" ca="1" si="180"/>
        <v>1.6515185940264705</v>
      </c>
      <c r="D316" s="23">
        <f t="shared" ca="1" si="180"/>
        <v>0.52679165014513607</v>
      </c>
      <c r="E316" s="23">
        <f t="shared" ca="1" si="180"/>
        <v>-0.42484923343727332</v>
      </c>
      <c r="F316" s="23">
        <f t="shared" ca="1" si="180"/>
        <v>-0.68659760989699825</v>
      </c>
      <c r="G316" s="23">
        <f t="shared" ca="1" si="180"/>
        <v>-0.32249784910411106</v>
      </c>
      <c r="H316" s="23">
        <f t="shared" ca="1" si="180"/>
        <v>-0.59119611911572467</v>
      </c>
      <c r="I316" s="23">
        <f t="shared" ca="1" si="180"/>
        <v>1.1604405425458502</v>
      </c>
      <c r="J316" s="23">
        <f t="shared" ca="1" si="180"/>
        <v>2.1376737064999247</v>
      </c>
      <c r="K316" s="23">
        <f t="shared" ca="1" si="180"/>
        <v>0.47926706705759675</v>
      </c>
      <c r="L316" s="23">
        <f t="shared" ca="1" si="180"/>
        <v>-0.48609632158974397</v>
      </c>
      <c r="M316" s="23">
        <f t="shared" ca="1" si="180"/>
        <v>0.49096055005208389</v>
      </c>
      <c r="N316" s="23">
        <f ca="1">SQRT(Inputs!$B$38)*C316+SQRT(1-Inputs!$B$38)*_xlfn.NORM.S.INV(RAND())</f>
        <v>0.31911636364231688</v>
      </c>
      <c r="O316" s="23">
        <f ca="1">SQRT(Inputs!$B$38)*D316+SQRT(1-Inputs!$B$38)*_xlfn.NORM.S.INV(RAND())</f>
        <v>1.4165287650080849E-6</v>
      </c>
      <c r="P316" s="23">
        <f ca="1">SQRT(Inputs!$B$38)*E316+SQRT(1-Inputs!$B$38)*_xlfn.NORM.S.INV(RAND())</f>
        <v>0.7847660931387106</v>
      </c>
      <c r="Q316" s="23">
        <f ca="1">SQRT(Inputs!$B$38)*F316+SQRT(1-Inputs!$B$38)*_xlfn.NORM.S.INV(RAND())</f>
        <v>0.47420954412099969</v>
      </c>
      <c r="R316" s="23">
        <f ca="1">SQRT(Inputs!$B$38)*G316+SQRT(1-Inputs!$B$38)*_xlfn.NORM.S.INV(RAND())</f>
        <v>1.0747569558134253</v>
      </c>
      <c r="S316" s="23">
        <f ca="1">SQRT(Inputs!$B$38)*H316+SQRT(1-Inputs!$B$38)*_xlfn.NORM.S.INV(RAND())</f>
        <v>5.0817828373195983E-2</v>
      </c>
      <c r="T316" s="23">
        <f ca="1">SQRT(Inputs!$B$38)*I316+SQRT(1-Inputs!$B$38)*_xlfn.NORM.S.INV(RAND())</f>
        <v>1.2832107587044788</v>
      </c>
      <c r="U316" s="23">
        <f ca="1">SQRT(Inputs!$B$38)*J316+SQRT(1-Inputs!$B$38)*_xlfn.NORM.S.INV(RAND())</f>
        <v>-0.13986471777372067</v>
      </c>
      <c r="V316" s="23">
        <f ca="1">SQRT(Inputs!$B$38)*K316+SQRT(1-Inputs!$B$38)*_xlfn.NORM.S.INV(RAND())</f>
        <v>0.54315246507996318</v>
      </c>
      <c r="W316" s="23">
        <f ca="1">SQRT(Inputs!$B$38)*L316+SQRT(1-Inputs!$B$38)*_xlfn.NORM.S.INV(RAND())</f>
        <v>0.31746330974417208</v>
      </c>
      <c r="X316" s="23">
        <f ca="1">SQRT(Inputs!$B$38)*M316+SQRT(1-Inputs!$B$38)*_xlfn.NORM.S.INV(RAND())</f>
        <v>-0.96997949790906612</v>
      </c>
      <c r="Y316" s="23">
        <f ca="1">SQRT(Inputs!$B$38)*C316+SQRT(1-Inputs!$B$38)*_xlfn.NORM.S.INV(RAND())</f>
        <v>1.5954783348093604</v>
      </c>
      <c r="Z316" s="23">
        <f ca="1">SQRT(Inputs!$B$38)*D316+SQRT(1-Inputs!$B$38)*_xlfn.NORM.S.INV(RAND())</f>
        <v>0.29908766715351276</v>
      </c>
      <c r="AA316" s="23">
        <f ca="1">SQRT(Inputs!$B$38)*E316+SQRT(1-Inputs!$B$38)*_xlfn.NORM.S.INV(RAND())</f>
        <v>1.0122448465052409</v>
      </c>
      <c r="AB316" s="23">
        <f ca="1">SQRT(Inputs!$B$38)*F316+SQRT(1-Inputs!$B$38)*_xlfn.NORM.S.INV(RAND())</f>
        <v>-0.24594984607079229</v>
      </c>
      <c r="AC316" s="23">
        <f ca="1">SQRT(Inputs!$B$38)*G316+SQRT(1-Inputs!$B$38)*_xlfn.NORM.S.INV(RAND())</f>
        <v>-0.17964047188431487</v>
      </c>
      <c r="AD316" s="23">
        <f ca="1">SQRT(Inputs!$B$38)*H316+SQRT(1-Inputs!$B$38)*_xlfn.NORM.S.INV(RAND())</f>
        <v>-1.5199446997507347</v>
      </c>
      <c r="AE316" s="23">
        <f ca="1">SQRT(Inputs!$B$38)*I316+SQRT(1-Inputs!$B$38)*_xlfn.NORM.S.INV(RAND())</f>
        <v>0.48931826853440147</v>
      </c>
      <c r="AF316" s="23">
        <f ca="1">SQRT(Inputs!$B$38)*J316+SQRT(1-Inputs!$B$38)*_xlfn.NORM.S.INV(RAND())</f>
        <v>1.2786639909007385</v>
      </c>
      <c r="AG316" s="23">
        <f ca="1">SQRT(Inputs!$B$38)*K316+SQRT(1-Inputs!$B$38)*_xlfn.NORM.S.INV(RAND())</f>
        <v>0.83813126274670124</v>
      </c>
      <c r="AH316" s="23">
        <f ca="1">SQRT(Inputs!$B$38)*L316+SQRT(1-Inputs!$B$38)*_xlfn.NORM.S.INV(RAND())</f>
        <v>0.46095410058461811</v>
      </c>
      <c r="AI316" s="23">
        <f ca="1">SQRT(Inputs!$B$38)*M316+SQRT(1-Inputs!$B$38)*_xlfn.NORM.S.INV(RAND())</f>
        <v>0.36674008313670081</v>
      </c>
      <c r="AJ316" s="23">
        <f ca="1">SQRT(Inputs!$B$38)*C316+SQRT(1-Inputs!$B$38)*_xlfn.NORM.S.INV(RAND())</f>
        <v>0.35458665537784884</v>
      </c>
      <c r="AK316" s="23">
        <f ca="1">SQRT(Inputs!$B$38)*D316+SQRT(1-Inputs!$B$38)*_xlfn.NORM.S.INV(RAND())</f>
        <v>-2.3669746034657102E-2</v>
      </c>
      <c r="AL316" s="23">
        <f ca="1">SQRT(Inputs!$B$38)*E316+SQRT(1-Inputs!$B$38)*_xlfn.NORM.S.INV(RAND())</f>
        <v>0.71651911619418485</v>
      </c>
      <c r="AM316" s="23">
        <f ca="1">SQRT(Inputs!$B$38)*F316+SQRT(1-Inputs!$B$38)*_xlfn.NORM.S.INV(RAND())</f>
        <v>-1.5576016533649388</v>
      </c>
      <c r="AN316" s="23">
        <f ca="1">SQRT(Inputs!$B$38)*G316+SQRT(1-Inputs!$B$38)*_xlfn.NORM.S.INV(RAND())</f>
        <v>0.78569145482039116</v>
      </c>
      <c r="AO316" s="23">
        <f ca="1">SQRT(Inputs!$B$38)*H316+SQRT(1-Inputs!$B$38)*_xlfn.NORM.S.INV(RAND())</f>
        <v>-0.75797614597938456</v>
      </c>
      <c r="AP316" s="23">
        <f ca="1">SQRT(Inputs!$B$38)*I316+SQRT(1-Inputs!$B$38)*_xlfn.NORM.S.INV(RAND())</f>
        <v>0.38963899826866882</v>
      </c>
      <c r="AQ316" s="23">
        <f ca="1">SQRT(Inputs!$B$38)*J316+SQRT(1-Inputs!$B$38)*_xlfn.NORM.S.INV(RAND())</f>
        <v>0.26932458803030612</v>
      </c>
      <c r="AR316" s="23">
        <f ca="1">SQRT(Inputs!$B$38)*K316+SQRT(1-Inputs!$B$38)*_xlfn.NORM.S.INV(RAND())</f>
        <v>1.133739773380759</v>
      </c>
      <c r="AS316" s="23">
        <f ca="1">SQRT(Inputs!$B$38)*L316+SQRT(1-Inputs!$B$38)*_xlfn.NORM.S.INV(RAND())</f>
        <v>0.49154929173952661</v>
      </c>
      <c r="AT316" s="23">
        <f ca="1">SQRT(Inputs!$B$38)*M316+SQRT(1-Inputs!$B$38)*_xlfn.NORM.S.INV(RAND())</f>
        <v>0.79792662166139849</v>
      </c>
      <c r="AU316" s="15">
        <f ca="1">Inputs!$B$6*EXP($B$8-0.5*C$5^2+C$5*N316)</f>
        <v>5225.3066460591372</v>
      </c>
      <c r="AV316" s="15">
        <f t="shared" ca="1" si="146"/>
        <v>6360.4337487864877</v>
      </c>
      <c r="AW316" s="15">
        <f t="shared" ca="1" si="147"/>
        <v>8621.3558306201066</v>
      </c>
      <c r="AX316" s="15">
        <f t="shared" ca="1" si="148"/>
        <v>11168.24748380786</v>
      </c>
      <c r="AY316" s="15">
        <f t="shared" ca="1" si="149"/>
        <v>15474.070254365059</v>
      </c>
      <c r="AZ316" s="15">
        <f t="shared" ca="1" si="150"/>
        <v>19031.408812874313</v>
      </c>
      <c r="BA316" s="15">
        <f t="shared" ca="1" si="151"/>
        <v>26637.138311934716</v>
      </c>
      <c r="BB316" s="15">
        <f t="shared" ca="1" si="152"/>
        <v>32158.169549818849</v>
      </c>
      <c r="BC316" s="15">
        <f t="shared" ca="1" si="153"/>
        <v>41505.670237102058</v>
      </c>
      <c r="BD316" s="15">
        <f t="shared" ca="1" si="154"/>
        <v>52380.864335888175</v>
      </c>
      <c r="BE316" s="15">
        <f t="shared" ca="1" si="155"/>
        <v>58758.720513185828</v>
      </c>
      <c r="BF316" s="15">
        <f ca="1">Inputs!$B$13*EXP($B$9-0.5*C$6^2+C$6*Y316)</f>
        <v>18976.736743803245</v>
      </c>
      <c r="BG316" s="15">
        <f t="shared" ca="1" si="156"/>
        <v>24410.037276312461</v>
      </c>
      <c r="BH316" s="15">
        <f t="shared" ca="1" si="157"/>
        <v>35276.641814733674</v>
      </c>
      <c r="BI316" s="15">
        <f t="shared" ca="1" si="158"/>
        <v>41579.682138364806</v>
      </c>
      <c r="BJ316" s="15">
        <f t="shared" ca="1" si="159"/>
        <v>49670.985538753557</v>
      </c>
      <c r="BK316" s="15">
        <f t="shared" ca="1" si="160"/>
        <v>49566.531958393069</v>
      </c>
      <c r="BL316" s="15">
        <f t="shared" ca="1" si="161"/>
        <v>64872.452803074739</v>
      </c>
      <c r="BM316" s="15">
        <f t="shared" ca="1" si="162"/>
        <v>93470.402855819149</v>
      </c>
      <c r="BN316" s="15">
        <f t="shared" ca="1" si="163"/>
        <v>127102.69473138762</v>
      </c>
      <c r="BO316" s="15">
        <f t="shared" ca="1" si="164"/>
        <v>164994.73558859073</v>
      </c>
      <c r="BP316" s="15">
        <f t="shared" ca="1" si="165"/>
        <v>211693.29983433109</v>
      </c>
      <c r="BQ316" s="15">
        <f ca="1">Inputs!$B$20*EXP($B$10-0.5*C$7^2+C$7*AJ316)</f>
        <v>4864.379456339092</v>
      </c>
      <c r="BR316" s="15">
        <f t="shared" ca="1" si="166"/>
        <v>6550.907798021376</v>
      </c>
      <c r="BS316" s="15">
        <f t="shared" ca="1" si="167"/>
        <v>11020.501431203287</v>
      </c>
      <c r="BT316" s="15">
        <f t="shared" ca="1" si="168"/>
        <v>10098.118509440394</v>
      </c>
      <c r="BU316" s="15">
        <f t="shared" ca="1" si="169"/>
        <v>16925.106573650941</v>
      </c>
      <c r="BV316" s="15">
        <f t="shared" ca="1" si="170"/>
        <v>19851.062221405926</v>
      </c>
      <c r="BW316" s="15">
        <f t="shared" ca="1" si="171"/>
        <v>30082.291192307752</v>
      </c>
      <c r="BX316" s="15">
        <f t="shared" ca="1" si="172"/>
        <v>44409.099430231508</v>
      </c>
      <c r="BY316" s="15">
        <f t="shared" ca="1" si="173"/>
        <v>77297.708687711114</v>
      </c>
      <c r="BZ316" s="15">
        <f t="shared" ca="1" si="174"/>
        <v>118716.73903029122</v>
      </c>
      <c r="CA316" s="15">
        <f t="shared" ca="1" si="175"/>
        <v>192164.88260808637</v>
      </c>
      <c r="CB316" s="15">
        <f ca="1">(AU316*DCF!C$10-DCF!C$5*MAX(AU316*DCF!C$10,0)-MAX(AU316-Inputs!$B$6,0)/Inputs!$B$10)*DCF!C$6</f>
        <v>1041.1985873809622</v>
      </c>
      <c r="CC316" s="15">
        <f ca="1">(AV316*DCF!D$10-DCF!D$5*MAX(AV316*DCF!D$10,0)-MAX(AV316-AU316,0)/Inputs!$B$10)*DCF!D$6</f>
        <v>1273.5416001291694</v>
      </c>
      <c r="CD316" s="15">
        <f ca="1">(AW316*DCF!E$10-DCF!E$5*MAX(AW316*DCF!E$10,0)-MAX(AW316-AV316,0)/Inputs!$B$10)*DCF!E$6</f>
        <v>1481.280539451142</v>
      </c>
      <c r="CE316" s="15">
        <f ca="1">(AX316*DCF!F$10-DCF!F$5*MAX(AX316*DCF!F$10,0)-MAX(AX316-AW316,0)/Inputs!$B$10)*DCF!F$6</f>
        <v>1908.0656188878945</v>
      </c>
      <c r="CF316" s="15">
        <f ca="1">(AY316*DCF!G$10-DCF!G$5*MAX(AY316*DCF!G$10,0)-MAX(AY316-AX316,0)/Inputs!$B$10)*DCF!G$6</f>
        <v>2360.6215435647341</v>
      </c>
      <c r="CG316" s="15">
        <f ca="1">(AZ316*DCF!H$10-DCF!H$5*MAX(AZ316*DCF!H$10,0)-MAX(AZ316-AY316,0)/Inputs!$B$10)*DCF!H$6</f>
        <v>3063.292437115806</v>
      </c>
      <c r="CH316" s="15">
        <f ca="1">(BA316*DCF!I$10-DCF!I$5*MAX(BA316*DCF!I$10,0)-MAX(BA316-AZ316,0)/Inputs!$B$10)*DCF!I$6</f>
        <v>3618.0273253058699</v>
      </c>
      <c r="CI316" s="15">
        <f ca="1">(BB316*DCF!J$10-DCF!J$5*MAX(BB316*DCF!J$10,0)-MAX(BB316-BA316,0)/Inputs!$B$10)*DCF!J$6</f>
        <v>4681.7952073235674</v>
      </c>
      <c r="CJ316" s="15">
        <f ca="1">(BC316*DCF!K$10-DCF!K$5*MAX(BC316*DCF!K$10,0)-MAX(BC316-BB316,0)/Inputs!$B$10)*DCF!K$6</f>
        <v>5373.2385221597769</v>
      </c>
      <c r="CK316" s="15">
        <f ca="1">(BD316*DCF!L$10-DCF!L$5*MAX(BD316*DCF!L$10,0)-MAX(BD316-BC316,0)/Inputs!$B$10)*DCF!L$6</f>
        <v>6493.6917329397802</v>
      </c>
      <c r="CL316" s="15">
        <f ca="1">(BE316*DCF!M$10-DCF!M$5*MAX(BE316*DCF!M$10,0)-MAX(BE316-BD316,0)/Inputs!$B$10)*DCF!M$6</f>
        <v>7529.7123852569794</v>
      </c>
      <c r="CM316" s="15">
        <f ca="1">(BF316*DCF!C$28-DCF!C$5*MAX(BF316*DCF!C$28,0)-MAX(BF316-Inputs!$B$13,0)/Inputs!$B$17)*DCF!C$6</f>
        <v>4038.7495645104232</v>
      </c>
      <c r="CN316" s="15">
        <f ca="1">(BG316*DCF!D$28-DCF!D$5*MAX(BG316*DCF!D$28,0)-MAX(BG316-BF316,0)/Inputs!$B$17)*DCF!D$6</f>
        <v>6030.1468479788164</v>
      </c>
      <c r="CO316" s="15">
        <f ca="1">(BH316*DCF!E$28-DCF!E$5*MAX(BH316*DCF!E$28,0)-MAX(BH316-BG316,0)/Inputs!$B$17)*DCF!E$6</f>
        <v>7849.3149353826939</v>
      </c>
      <c r="CP316" s="15">
        <f ca="1">(BI316*DCF!F$28-DCF!F$5*MAX(BI316*DCF!F$28,0)-MAX(BI316-BH316,0)/Inputs!$B$17)*DCF!F$6</f>
        <v>10140.220337807723</v>
      </c>
      <c r="CQ316" s="15">
        <f ca="1">(BJ316*DCF!G$28-DCF!G$5*MAX(BJ316*DCF!G$28,0)-MAX(BJ316-BI316,0)/Inputs!$B$17)*DCF!G$6</f>
        <v>11526.636751083211</v>
      </c>
      <c r="CR316" s="15">
        <f ca="1">(BK316*DCF!H$28-DCF!H$5*MAX(BK316*DCF!H$28,0)-MAX(BK316-BJ316,0)/Inputs!$B$17)*DCF!H$6</f>
        <v>12258.350207384836</v>
      </c>
      <c r="CS316" s="15">
        <f ca="1">(BL316*DCF!I$28-DCF!I$5*MAX(BL316*DCF!I$28,0)-MAX(BL316-BK316,0)/Inputs!$B$17)*DCF!I$6</f>
        <v>13058.08542232229</v>
      </c>
      <c r="CT316" s="15">
        <f ca="1">(BM316*DCF!J$28-DCF!J$5*MAX(BM316*DCF!J$28,0)-MAX(BM316-BL316,0)/Inputs!$B$17)*DCF!J$6</f>
        <v>17059.804850383127</v>
      </c>
      <c r="CU316" s="15">
        <f ca="1">(BN316*DCF!K$28-DCF!K$5*MAX(BN316*DCF!K$28,0)-MAX(BN316-BM316,0)/Inputs!$B$17)*DCF!K$6</f>
        <v>22722.450221616851</v>
      </c>
      <c r="CV316" s="15">
        <f ca="1">(BO316*DCF!L$28-DCF!L$5*MAX(BO316*DCF!L$28,0)-MAX(BO316-BN316,0)/Inputs!$B$17)*DCF!L$6</f>
        <v>28632.365361139007</v>
      </c>
      <c r="CW316" s="15">
        <f ca="1">(BP316*DCF!M$28-DCF!M$5*MAX(BP316*DCF!M$28,0)-MAX(BP316-BO316,0)/Inputs!$B$17)*DCF!M$6</f>
        <v>34948.904716467463</v>
      </c>
      <c r="CX316" s="15">
        <f ca="1">(BQ316*DCF!C$46-DCF!C$5*MAX(BQ316*DCF!C$46,0)-MAX(BQ316-Inputs!$B$20,0)/Inputs!$B$24)*DCF!C$6</f>
        <v>-1891.7178681333201</v>
      </c>
      <c r="CY316" s="15">
        <f ca="1">(BR316*DCF!D$46-DCF!D$5*MAX(BR316*DCF!D$46,0)-MAX(BR316-BQ316,0)/Inputs!$B$24)*DCF!D$6</f>
        <v>-1837.7148359171299</v>
      </c>
      <c r="CZ316" s="15">
        <f ca="1">(BS316*DCF!E$46-DCF!E$5*MAX(BS316*DCF!E$46,0)-MAX(BS316-BR316,0)/Inputs!$B$24)*DCF!E$6</f>
        <v>-3064.9842466061805</v>
      </c>
      <c r="DA316" s="15">
        <f ca="1">(BT316*DCF!F$46-DCF!F$5*MAX(BT316*DCF!F$46,0)-MAX(BT316-BS316,0)/Inputs!$B$24)*DCF!F$6</f>
        <v>-735.40883503295856</v>
      </c>
      <c r="DB316" s="15">
        <f ca="1">(BU316*DCF!G$46-DCF!G$5*MAX(BU316*DCF!G$46,0)-MAX(BU316-BT316,0)/Inputs!$B$24)*DCF!G$6</f>
        <v>-2865.7910451962348</v>
      </c>
      <c r="DC316" s="15">
        <f ca="1">(BV316*DCF!H$46-DCF!H$5*MAX(BV316*DCF!H$46,0)-MAX(BV316-BU316,0)/Inputs!$B$24)*DCF!H$6</f>
        <v>-909.22278991216695</v>
      </c>
      <c r="DD316" s="15">
        <f ca="1">(BW316*DCF!I$46-DCF!I$5*MAX(BW316*DCF!I$46,0)-MAX(BW316-BV316,0)/Inputs!$B$24)*DCF!I$6</f>
        <v>-2242.2278627410187</v>
      </c>
      <c r="DE316" s="15">
        <f ca="1">(BX316*DCF!J$46-DCF!J$5*MAX(BX316*DCF!J$46,0)-MAX(BX316-BW316,0)/Inputs!$B$24)*DCF!J$6</f>
        <v>-1936.3965986325707</v>
      </c>
      <c r="DF316" s="15">
        <f ca="1">(BY316*DCF!K$46-DCF!K$5*MAX(BY316*DCF!K$46,0)-MAX(BY316-BX316,0)/Inputs!$B$24)*DCF!K$6</f>
        <v>-3641.330325656651</v>
      </c>
      <c r="DG316" s="15">
        <f ca="1">(BZ316*DCF!L$46-DCF!L$5*MAX(BZ316*DCF!L$46,0)-MAX(BZ316-BY316,0)/Inputs!$B$24)*DCF!L$6</f>
        <v>-1166.9247247262174</v>
      </c>
      <c r="DH316" s="15">
        <f ca="1">(CA316*DCF!M$46-DCF!M$5*MAX(CA316*DCF!M$46,0)-MAX(CA316-BZ316,0)/Inputs!$B$24)*DCF!M$6</f>
        <v>-289.81724216029869</v>
      </c>
      <c r="DI316" s="15">
        <f ca="1">SUM(CB316:CL316)+BE316*DCF!M$10*(1+Inputs!$B$30)*(1-Inputs!$B$33)*(1-Inputs!$B$30/Inputs!$B$31)/(Inputs!$B$29-Inputs!$B$30)*DCF!M$6</f>
        <v>202350.76169135142</v>
      </c>
      <c r="DJ316" s="15">
        <f ca="1">SUM(CM316:CW316)+BP316*DCF!M$28*(1+Inputs!$B$30)*(1-Inputs!$B$33)*(1-Inputs!$B$30/Inputs!$B$31)/(Inputs!$B$29-Inputs!$B$30)*DCF!M$6</f>
        <v>953792.03294011753</v>
      </c>
      <c r="DK316" s="15">
        <f ca="1">SUM(CX316:DH316)+CA316*DCF!M$46*(1+Inputs!$B$30)*(1-Inputs!$B$33)*(1-Inputs!$B$30/Inputs!$B$31)/(Inputs!$B$29-Inputs!$B$30)*DCF!M$6</f>
        <v>276528.13552295638</v>
      </c>
      <c r="DM316" s="15">
        <f ca="1">DI316+DJ316+DK316+Inputs!$B$34+Inputs!$B$36-Inputs!$B$35</f>
        <v>1509521.9301544256</v>
      </c>
    </row>
    <row r="317" spans="1:117" x14ac:dyDescent="0.75">
      <c r="A317" s="11">
        <v>304</v>
      </c>
      <c r="C317" s="23">
        <f t="shared" ca="1" si="180"/>
        <v>-0.69030622901743122</v>
      </c>
      <c r="D317" s="23">
        <f t="shared" ca="1" si="180"/>
        <v>-0.82320124231454728</v>
      </c>
      <c r="E317" s="23">
        <f t="shared" ca="1" si="180"/>
        <v>0.23225737011121494</v>
      </c>
      <c r="F317" s="23">
        <f t="shared" ca="1" si="180"/>
        <v>4.1941805882389868E-2</v>
      </c>
      <c r="G317" s="23">
        <f t="shared" ca="1" si="180"/>
        <v>-1.7357626355015545</v>
      </c>
      <c r="H317" s="23">
        <f t="shared" ca="1" si="180"/>
        <v>-0.14321455180033521</v>
      </c>
      <c r="I317" s="23">
        <f t="shared" ca="1" si="180"/>
        <v>-1.9891651390454912</v>
      </c>
      <c r="J317" s="23">
        <f t="shared" ca="1" si="180"/>
        <v>1.4900612970133964</v>
      </c>
      <c r="K317" s="23">
        <f t="shared" ca="1" si="180"/>
        <v>2.5979793595085834</v>
      </c>
      <c r="L317" s="23">
        <f t="shared" ca="1" si="180"/>
        <v>0.29039920834985444</v>
      </c>
      <c r="M317" s="23">
        <f t="shared" ca="1" si="180"/>
        <v>7.3387833770597918E-2</v>
      </c>
      <c r="N317" s="23">
        <f ca="1">SQRT(Inputs!$B$38)*C317+SQRT(1-Inputs!$B$38)*_xlfn.NORM.S.INV(RAND())</f>
        <v>4.0517134508214481E-2</v>
      </c>
      <c r="O317" s="23">
        <f ca="1">SQRT(Inputs!$B$38)*D317+SQRT(1-Inputs!$B$38)*_xlfn.NORM.S.INV(RAND())</f>
        <v>-0.89684083258784053</v>
      </c>
      <c r="P317" s="23">
        <f ca="1">SQRT(Inputs!$B$38)*E317+SQRT(1-Inputs!$B$38)*_xlfn.NORM.S.INV(RAND())</f>
        <v>-0.46445491203453482</v>
      </c>
      <c r="Q317" s="23">
        <f ca="1">SQRT(Inputs!$B$38)*F317+SQRT(1-Inputs!$B$38)*_xlfn.NORM.S.INV(RAND())</f>
        <v>-0.73327161798140739</v>
      </c>
      <c r="R317" s="23">
        <f ca="1">SQRT(Inputs!$B$38)*G317+SQRT(1-Inputs!$B$38)*_xlfn.NORM.S.INV(RAND())</f>
        <v>5.8866080703669943E-2</v>
      </c>
      <c r="S317" s="23">
        <f ca="1">SQRT(Inputs!$B$38)*H317+SQRT(1-Inputs!$B$38)*_xlfn.NORM.S.INV(RAND())</f>
        <v>-0.17571059795715116</v>
      </c>
      <c r="T317" s="23">
        <f ca="1">SQRT(Inputs!$B$38)*I317+SQRT(1-Inputs!$B$38)*_xlfn.NORM.S.INV(RAND())</f>
        <v>-1.5310717485219314</v>
      </c>
      <c r="U317" s="23">
        <f ca="1">SQRT(Inputs!$B$38)*J317+SQRT(1-Inputs!$B$38)*_xlfn.NORM.S.INV(RAND())</f>
        <v>2.3570210645184053</v>
      </c>
      <c r="V317" s="23">
        <f ca="1">SQRT(Inputs!$B$38)*K317+SQRT(1-Inputs!$B$38)*_xlfn.NORM.S.INV(RAND())</f>
        <v>0.571573028838814</v>
      </c>
      <c r="W317" s="23">
        <f ca="1">SQRT(Inputs!$B$38)*L317+SQRT(1-Inputs!$B$38)*_xlfn.NORM.S.INV(RAND())</f>
        <v>1.0645788502363152</v>
      </c>
      <c r="X317" s="23">
        <f ca="1">SQRT(Inputs!$B$38)*M317+SQRT(1-Inputs!$B$38)*_xlfn.NORM.S.INV(RAND())</f>
        <v>-0.61725905634598099</v>
      </c>
      <c r="Y317" s="23">
        <f ca="1">SQRT(Inputs!$B$38)*C317+SQRT(1-Inputs!$B$38)*_xlfn.NORM.S.INV(RAND())</f>
        <v>0.17612169304209296</v>
      </c>
      <c r="Z317" s="23">
        <f ca="1">SQRT(Inputs!$B$38)*D317+SQRT(1-Inputs!$B$38)*_xlfn.NORM.S.INV(RAND())</f>
        <v>-0.2276556539229842</v>
      </c>
      <c r="AA317" s="23">
        <f ca="1">SQRT(Inputs!$B$38)*E317+SQRT(1-Inputs!$B$38)*_xlfn.NORM.S.INV(RAND())</f>
        <v>-0.71913340576787765</v>
      </c>
      <c r="AB317" s="23">
        <f ca="1">SQRT(Inputs!$B$38)*F317+SQRT(1-Inputs!$B$38)*_xlfn.NORM.S.INV(RAND())</f>
        <v>-1.6235869036833221</v>
      </c>
      <c r="AC317" s="23">
        <f ca="1">SQRT(Inputs!$B$38)*G317+SQRT(1-Inputs!$B$38)*_xlfn.NORM.S.INV(RAND())</f>
        <v>0.22309704682117937</v>
      </c>
      <c r="AD317" s="23">
        <f ca="1">SQRT(Inputs!$B$38)*H317+SQRT(1-Inputs!$B$38)*_xlfn.NORM.S.INV(RAND())</f>
        <v>-0.92197472832054639</v>
      </c>
      <c r="AE317" s="23">
        <f ca="1">SQRT(Inputs!$B$38)*I317+SQRT(1-Inputs!$B$38)*_xlfn.NORM.S.INV(RAND())</f>
        <v>0.29744808667385603</v>
      </c>
      <c r="AF317" s="23">
        <f ca="1">SQRT(Inputs!$B$38)*J317+SQRT(1-Inputs!$B$38)*_xlfn.NORM.S.INV(RAND())</f>
        <v>-0.18280046849351572</v>
      </c>
      <c r="AG317" s="23">
        <f ca="1">SQRT(Inputs!$B$38)*K317+SQRT(1-Inputs!$B$38)*_xlfn.NORM.S.INV(RAND())</f>
        <v>1.4707284829356888</v>
      </c>
      <c r="AH317" s="23">
        <f ca="1">SQRT(Inputs!$B$38)*L317+SQRT(1-Inputs!$B$38)*_xlfn.NORM.S.INV(RAND())</f>
        <v>0.25853282109866377</v>
      </c>
      <c r="AI317" s="23">
        <f ca="1">SQRT(Inputs!$B$38)*M317+SQRT(1-Inputs!$B$38)*_xlfn.NORM.S.INV(RAND())</f>
        <v>-0.10913782415605232</v>
      </c>
      <c r="AJ317" s="23">
        <f ca="1">SQRT(Inputs!$B$38)*C317+SQRT(1-Inputs!$B$38)*_xlfn.NORM.S.INV(RAND())</f>
        <v>-0.36907818990386643</v>
      </c>
      <c r="AK317" s="23">
        <f ca="1">SQRT(Inputs!$B$38)*D317+SQRT(1-Inputs!$B$38)*_xlfn.NORM.S.INV(RAND())</f>
        <v>-0.36478493604808659</v>
      </c>
      <c r="AL317" s="23">
        <f ca="1">SQRT(Inputs!$B$38)*E317+SQRT(1-Inputs!$B$38)*_xlfn.NORM.S.INV(RAND())</f>
        <v>-0.82478399147806647</v>
      </c>
      <c r="AM317" s="23">
        <f ca="1">SQRT(Inputs!$B$38)*F317+SQRT(1-Inputs!$B$38)*_xlfn.NORM.S.INV(RAND())</f>
        <v>-1.1919034132588791</v>
      </c>
      <c r="AN317" s="23">
        <f ca="1">SQRT(Inputs!$B$38)*G317+SQRT(1-Inputs!$B$38)*_xlfn.NORM.S.INV(RAND())</f>
        <v>8.5776380582965106E-2</v>
      </c>
      <c r="AO317" s="23">
        <f ca="1">SQRT(Inputs!$B$38)*H317+SQRT(1-Inputs!$B$38)*_xlfn.NORM.S.INV(RAND())</f>
        <v>-0.95915773383039471</v>
      </c>
      <c r="AP317" s="23">
        <f ca="1">SQRT(Inputs!$B$38)*I317+SQRT(1-Inputs!$B$38)*_xlfn.NORM.S.INV(RAND())</f>
        <v>-1.2414339893495754</v>
      </c>
      <c r="AQ317" s="23">
        <f ca="1">SQRT(Inputs!$B$38)*J317+SQRT(1-Inputs!$B$38)*_xlfn.NORM.S.INV(RAND())</f>
        <v>-0.18943362923031537</v>
      </c>
      <c r="AR317" s="23">
        <f ca="1">SQRT(Inputs!$B$38)*K317+SQRT(1-Inputs!$B$38)*_xlfn.NORM.S.INV(RAND())</f>
        <v>0.63297025973357846</v>
      </c>
      <c r="AS317" s="23">
        <f ca="1">SQRT(Inputs!$B$38)*L317+SQRT(1-Inputs!$B$38)*_xlfn.NORM.S.INV(RAND())</f>
        <v>1.6704142084684437</v>
      </c>
      <c r="AT317" s="23">
        <f ca="1">SQRT(Inputs!$B$38)*M317+SQRT(1-Inputs!$B$38)*_xlfn.NORM.S.INV(RAND())</f>
        <v>1.5244010720657653</v>
      </c>
      <c r="AU317" s="15">
        <f ca="1">Inputs!$B$6*EXP($B$8-0.5*C$5^2+C$5*N317)</f>
        <v>4994.8919007330496</v>
      </c>
      <c r="AV317" s="15">
        <f t="shared" ca="1" si="146"/>
        <v>5328.8440944322856</v>
      </c>
      <c r="AW317" s="15">
        <f t="shared" ca="1" si="147"/>
        <v>6103.0201228295546</v>
      </c>
      <c r="AX317" s="15">
        <f t="shared" ca="1" si="148"/>
        <v>6798.907764623501</v>
      </c>
      <c r="AY317" s="15">
        <f t="shared" ca="1" si="149"/>
        <v>8366.2788189531693</v>
      </c>
      <c r="AZ317" s="15">
        <f t="shared" ca="1" si="150"/>
        <v>10036.104032208961</v>
      </c>
      <c r="BA317" s="15">
        <f t="shared" ca="1" si="151"/>
        <v>10463.183382818974</v>
      </c>
      <c r="BB317" s="15">
        <f t="shared" ca="1" si="152"/>
        <v>16222.269758338236</v>
      </c>
      <c r="BC317" s="15">
        <f t="shared" ca="1" si="153"/>
        <v>20995.159957631386</v>
      </c>
      <c r="BD317" s="15">
        <f t="shared" ca="1" si="154"/>
        <v>28414.045296147589</v>
      </c>
      <c r="BE317" s="15">
        <f t="shared" ca="1" si="155"/>
        <v>32914.31603247951</v>
      </c>
      <c r="BF317" s="15">
        <f ca="1">Inputs!$B$13*EXP($B$9-0.5*C$6^2+C$6*Y317)</f>
        <v>14322.470549419275</v>
      </c>
      <c r="BG317" s="15">
        <f t="shared" ca="1" si="156"/>
        <v>16752.801708775463</v>
      </c>
      <c r="BH317" s="15">
        <f t="shared" ca="1" si="157"/>
        <v>18167.426720431758</v>
      </c>
      <c r="BI317" s="15">
        <f t="shared" ca="1" si="158"/>
        <v>17321.970627185452</v>
      </c>
      <c r="BJ317" s="15">
        <f t="shared" ca="1" si="159"/>
        <v>21929.610940791321</v>
      </c>
      <c r="BK317" s="15">
        <f t="shared" ca="1" si="160"/>
        <v>23739.546974219367</v>
      </c>
      <c r="BL317" s="15">
        <f t="shared" ca="1" si="161"/>
        <v>30307.183571378751</v>
      </c>
      <c r="BM317" s="15">
        <f t="shared" ca="1" si="162"/>
        <v>36417.605722288026</v>
      </c>
      <c r="BN317" s="15">
        <f t="shared" ca="1" si="163"/>
        <v>53421.362240544637</v>
      </c>
      <c r="BO317" s="15">
        <f t="shared" ca="1" si="164"/>
        <v>67734.753867589388</v>
      </c>
      <c r="BP317" s="15">
        <f t="shared" ca="1" si="165"/>
        <v>82344.289994077233</v>
      </c>
      <c r="BQ317" s="15">
        <f ca="1">Inputs!$B$20*EXP($B$10-0.5*C$7^2+C$7*AJ317)</f>
        <v>3763.1928605985995</v>
      </c>
      <c r="BR317" s="15">
        <f t="shared" ca="1" si="166"/>
        <v>4547.6057080952633</v>
      </c>
      <c r="BS317" s="15">
        <f t="shared" ca="1" si="167"/>
        <v>4913.9977179549269</v>
      </c>
      <c r="BT317" s="15">
        <f t="shared" ca="1" si="168"/>
        <v>4956.0748385882698</v>
      </c>
      <c r="BU317" s="15">
        <f t="shared" ca="1" si="169"/>
        <v>7012.5731826499023</v>
      </c>
      <c r="BV317" s="15">
        <f t="shared" ca="1" si="170"/>
        <v>7860.4054471074187</v>
      </c>
      <c r="BW317" s="15">
        <f t="shared" ca="1" si="171"/>
        <v>8434.2599532932218</v>
      </c>
      <c r="BX317" s="15">
        <f t="shared" ca="1" si="172"/>
        <v>11357.071017515525</v>
      </c>
      <c r="BY317" s="15">
        <f t="shared" ca="1" si="173"/>
        <v>17961.864685552166</v>
      </c>
      <c r="BZ317" s="15">
        <f t="shared" ca="1" si="174"/>
        <v>34262.179991265024</v>
      </c>
      <c r="CA317" s="15">
        <f t="shared" ca="1" si="175"/>
        <v>63101.886173030391</v>
      </c>
      <c r="CB317" s="15">
        <f ca="1">(AU317*DCF!C$10-DCF!C$5*MAX(AU317*DCF!C$10,0)-MAX(AU317-Inputs!$B$6,0)/Inputs!$B$10)*DCF!C$6</f>
        <v>1042.8414855844508</v>
      </c>
      <c r="CC317" s="15">
        <f ca="1">(AV317*DCF!D$10-DCF!D$5*MAX(AV317*DCF!D$10,0)-MAX(AV317-AU317,0)/Inputs!$B$10)*DCF!D$6</f>
        <v>1217.4441440004068</v>
      </c>
      <c r="CD317" s="15">
        <f ca="1">(AW317*DCF!E$10-DCF!E$5*MAX(AW317*DCF!E$10,0)-MAX(AW317-AV317,0)/Inputs!$B$10)*DCF!E$6</f>
        <v>1234.7136929345911</v>
      </c>
      <c r="CE317" s="15">
        <f ca="1">(AX317*DCF!F$10-DCF!F$5*MAX(AX317*DCF!F$10,0)-MAX(AX317-AW317,0)/Inputs!$B$10)*DCF!F$6</f>
        <v>1339.3937645327894</v>
      </c>
      <c r="CF317" s="15">
        <f ca="1">(AY317*DCF!G$10-DCF!G$5*MAX(AY317*DCF!G$10,0)-MAX(AY317-AX317,0)/Inputs!$B$10)*DCF!G$6</f>
        <v>1422.5110172459445</v>
      </c>
      <c r="CG317" s="15">
        <f ca="1">(AZ317*DCF!H$10-DCF!H$5*MAX(AZ317*DCF!H$10,0)-MAX(AZ317-AY317,0)/Inputs!$B$10)*DCF!H$6</f>
        <v>1652.0093943807415</v>
      </c>
      <c r="CH317" s="15">
        <f ca="1">(BA317*DCF!I$10-DCF!I$5*MAX(BA317*DCF!I$10,0)-MAX(BA317-AZ317,0)/Inputs!$B$10)*DCF!I$6</f>
        <v>1841.1859289381409</v>
      </c>
      <c r="CI317" s="15">
        <f ca="1">(BB317*DCF!J$10-DCF!J$5*MAX(BB317*DCF!J$10,0)-MAX(BB317-BA317,0)/Inputs!$B$10)*DCF!J$6</f>
        <v>1911.0844933742692</v>
      </c>
      <c r="CJ317" s="15">
        <f ca="1">(BC317*DCF!K$10-DCF!K$5*MAX(BC317*DCF!K$10,0)-MAX(BC317-BB317,0)/Inputs!$B$10)*DCF!K$6</f>
        <v>2711.7515978071788</v>
      </c>
      <c r="CK317" s="15">
        <f ca="1">(BD317*DCF!L$10-DCF!L$5*MAX(BD317*DCF!L$10,0)-MAX(BD317-BC317,0)/Inputs!$B$10)*DCF!L$6</f>
        <v>3325.9963547192174</v>
      </c>
      <c r="CL317" s="15">
        <f ca="1">(BE317*DCF!M$10-DCF!M$5*MAX(BE317*DCF!M$10,0)-MAX(BE317-BD317,0)/Inputs!$B$10)*DCF!M$6</f>
        <v>4107.0302830484579</v>
      </c>
      <c r="CM317" s="15">
        <f ca="1">(BF317*DCF!C$28-DCF!C$5*MAX(BF317*DCF!C$28,0)-MAX(BF317-Inputs!$B$13,0)/Inputs!$B$17)*DCF!C$6</f>
        <v>3693.186311859235</v>
      </c>
      <c r="CN317" s="15">
        <f ca="1">(BG317*DCF!D$28-DCF!D$5*MAX(BG317*DCF!D$28,0)-MAX(BG317-BF317,0)/Inputs!$B$17)*DCF!D$6</f>
        <v>4415.5854206177419</v>
      </c>
      <c r="CO317" s="15">
        <f ca="1">(BH317*DCF!E$28-DCF!E$5*MAX(BH317*DCF!E$28,0)-MAX(BH317-BG317,0)/Inputs!$B$17)*DCF!E$6</f>
        <v>4866.5356266905046</v>
      </c>
      <c r="CP317" s="15">
        <f ca="1">(BI317*DCF!F$28-DCF!F$5*MAX(BI317*DCF!F$28,0)-MAX(BI317-BH317,0)/Inputs!$B$17)*DCF!F$6</f>
        <v>4702.4587496346985</v>
      </c>
      <c r="CQ317" s="15">
        <f ca="1">(BJ317*DCF!G$28-DCF!G$5*MAX(BJ317*DCF!G$28,0)-MAX(BJ317-BI317,0)/Inputs!$B$17)*DCF!G$6</f>
        <v>4914.8443552470053</v>
      </c>
      <c r="CR317" s="15">
        <f ca="1">(BK317*DCF!H$28-DCF!H$5*MAX(BK317*DCF!H$28,0)-MAX(BK317-BJ317,0)/Inputs!$B$17)*DCF!H$6</f>
        <v>5589.83861233063</v>
      </c>
      <c r="CS317" s="15">
        <f ca="1">(BL317*DCF!I$28-DCF!I$5*MAX(BL317*DCF!I$28,0)-MAX(BL317-BK317,0)/Inputs!$B$17)*DCF!I$6</f>
        <v>6184.1690654710692</v>
      </c>
      <c r="CT317" s="15">
        <f ca="1">(BM317*DCF!J$28-DCF!J$5*MAX(BM317*DCF!J$28,0)-MAX(BM317-BL317,0)/Inputs!$B$17)*DCF!J$6</f>
        <v>7313.9572732490506</v>
      </c>
      <c r="CU317" s="15">
        <f ca="1">(BN317*DCF!K$28-DCF!K$5*MAX(BN317*DCF!K$28,0)-MAX(BN317-BM317,0)/Inputs!$B$17)*DCF!K$6</f>
        <v>9198.962304721108</v>
      </c>
      <c r="CV317" s="15">
        <f ca="1">(BO317*DCF!L$28-DCF!L$5*MAX(BO317*DCF!L$28,0)-MAX(BO317-BN317,0)/Inputs!$B$17)*DCF!L$6</f>
        <v>11894.921010529539</v>
      </c>
      <c r="CW317" s="15">
        <f ca="1">(BP317*DCF!M$28-DCF!M$5*MAX(BP317*DCF!M$28,0)-MAX(BP317-BO317,0)/Inputs!$B$17)*DCF!M$6</f>
        <v>13966.018774525935</v>
      </c>
      <c r="CX317" s="15">
        <f ca="1">(BQ317*DCF!C$46-DCF!C$5*MAX(BQ317*DCF!C$46,0)-MAX(BQ317-Inputs!$B$20,0)/Inputs!$B$24)*DCF!C$6</f>
        <v>-1128.7710350567663</v>
      </c>
      <c r="CY317" s="15">
        <f ca="1">(BR317*DCF!D$46-DCF!D$5*MAX(BR317*DCF!D$46,0)-MAX(BR317-BQ317,0)/Inputs!$B$24)*DCF!D$6</f>
        <v>-1110.872693644862</v>
      </c>
      <c r="CZ317" s="15">
        <f ca="1">(BS317*DCF!E$46-DCF!E$5*MAX(BS317*DCF!E$46,0)-MAX(BS317-BR317,0)/Inputs!$B$24)*DCF!E$6</f>
        <v>-725.51042973429833</v>
      </c>
      <c r="DA317" s="15">
        <f ca="1">(BT317*DCF!F$46-DCF!F$5*MAX(BT317*DCF!F$46,0)-MAX(BT317-BS317,0)/Inputs!$B$24)*DCF!F$6</f>
        <v>-376.25431422327915</v>
      </c>
      <c r="DB317" s="15">
        <f ca="1">(BU317*DCF!G$46-DCF!G$5*MAX(BU317*DCF!G$46,0)-MAX(BU317-BT317,0)/Inputs!$B$24)*DCF!G$6</f>
        <v>-927.65451820775638</v>
      </c>
      <c r="DC317" s="15">
        <f ca="1">(BV317*DCF!H$46-DCF!H$5*MAX(BV317*DCF!H$46,0)-MAX(BV317-BU317,0)/Inputs!$B$24)*DCF!H$6</f>
        <v>-263.45868142570168</v>
      </c>
      <c r="DD317" s="15">
        <f ca="1">(BW317*DCF!I$46-DCF!I$5*MAX(BW317*DCF!I$46,0)-MAX(BW317-BV317,0)/Inputs!$B$24)*DCF!I$6</f>
        <v>30.061073653279784</v>
      </c>
      <c r="DE317" s="15">
        <f ca="1">(BX317*DCF!J$46-DCF!J$5*MAX(BX317*DCF!J$46,0)-MAX(BX317-BW317,0)/Inputs!$B$24)*DCF!J$6</f>
        <v>-298.68402836160436</v>
      </c>
      <c r="DF317" s="15">
        <f ca="1">(BY317*DCF!K$46-DCF!K$5*MAX(BY317*DCF!K$46,0)-MAX(BY317-BX317,0)/Inputs!$B$24)*DCF!K$6</f>
        <v>-591.95691067049017</v>
      </c>
      <c r="DG317" s="15">
        <f ca="1">(BZ317*DCF!L$46-DCF!L$5*MAX(BZ317*DCF!L$46,0)-MAX(BZ317-BY317,0)/Inputs!$B$24)*DCF!L$6</f>
        <v>-1320.4294238027026</v>
      </c>
      <c r="DH317" s="15">
        <f ca="1">(CA317*DCF!M$46-DCF!M$5*MAX(CA317*DCF!M$46,0)-MAX(CA317-BZ317,0)/Inputs!$B$24)*DCF!M$6</f>
        <v>-1082.1791751020194</v>
      </c>
      <c r="DI317" s="15">
        <f ca="1">SUM(CB317:CL317)+BE317*DCF!M$10*(1+Inputs!$B$30)*(1-Inputs!$B$33)*(1-Inputs!$B$30/Inputs!$B$31)/(Inputs!$B$29-Inputs!$B$30)*DCF!M$6</f>
        <v>113406.93892172733</v>
      </c>
      <c r="DJ317" s="15">
        <f ca="1">SUM(CM317:CW317)+BP317*DCF!M$28*(1+Inputs!$B$30)*(1-Inputs!$B$33)*(1-Inputs!$B$30/Inputs!$B$31)/(Inputs!$B$29-Inputs!$B$30)*DCF!M$6</f>
        <v>382294.14143024298</v>
      </c>
      <c r="DK317" s="15">
        <f ca="1">SUM(CX317:DH317)+CA317*DCF!M$46*(1+Inputs!$B$30)*(1-Inputs!$B$33)*(1-Inputs!$B$30/Inputs!$B$31)/(Inputs!$B$29-Inputs!$B$30)*DCF!M$6</f>
        <v>89767.280783203416</v>
      </c>
      <c r="DM317" s="15">
        <f ca="1">DI317+DJ317+DK317+Inputs!$B$34+Inputs!$B$36-Inputs!$B$35</f>
        <v>662319.36113517371</v>
      </c>
    </row>
    <row r="318" spans="1:117" x14ac:dyDescent="0.75">
      <c r="A318" s="11">
        <v>305</v>
      </c>
      <c r="C318" s="23">
        <f t="shared" ca="1" si="180"/>
        <v>0.15071573343686256</v>
      </c>
      <c r="D318" s="23">
        <f t="shared" ca="1" si="180"/>
        <v>0.40633574678275691</v>
      </c>
      <c r="E318" s="23">
        <f t="shared" ca="1" si="180"/>
        <v>0.66983130726296336</v>
      </c>
      <c r="F318" s="23">
        <f t="shared" ca="1" si="180"/>
        <v>-0.88277071551791486</v>
      </c>
      <c r="G318" s="23">
        <f t="shared" ca="1" si="180"/>
        <v>-0.89339139704450787</v>
      </c>
      <c r="H318" s="23">
        <f t="shared" ca="1" si="180"/>
        <v>1.2261700103346549</v>
      </c>
      <c r="I318" s="23">
        <f t="shared" ca="1" si="180"/>
        <v>-1.3235622092426371</v>
      </c>
      <c r="J318" s="23">
        <f t="shared" ca="1" si="180"/>
        <v>-0.60283355102904757</v>
      </c>
      <c r="K318" s="23">
        <f t="shared" ca="1" si="180"/>
        <v>2.2418304960445532</v>
      </c>
      <c r="L318" s="23">
        <f t="shared" ca="1" si="180"/>
        <v>3.3982875773760912E-2</v>
      </c>
      <c r="M318" s="23">
        <f t="shared" ca="1" si="180"/>
        <v>-0.64153617590602829</v>
      </c>
      <c r="N318" s="23">
        <f ca="1">SQRT(Inputs!$B$38)*C318+SQRT(1-Inputs!$B$38)*_xlfn.NORM.S.INV(RAND())</f>
        <v>0.210875936702098</v>
      </c>
      <c r="O318" s="23">
        <f ca="1">SQRT(Inputs!$B$38)*D318+SQRT(1-Inputs!$B$38)*_xlfn.NORM.S.INV(RAND())</f>
        <v>-1.0727389048184823</v>
      </c>
      <c r="P318" s="23">
        <f ca="1">SQRT(Inputs!$B$38)*E318+SQRT(1-Inputs!$B$38)*_xlfn.NORM.S.INV(RAND())</f>
        <v>-0.16795110011299963</v>
      </c>
      <c r="Q318" s="23">
        <f ca="1">SQRT(Inputs!$B$38)*F318+SQRT(1-Inputs!$B$38)*_xlfn.NORM.S.INV(RAND())</f>
        <v>0.34735513261935036</v>
      </c>
      <c r="R318" s="23">
        <f ca="1">SQRT(Inputs!$B$38)*G318+SQRT(1-Inputs!$B$38)*_xlfn.NORM.S.INV(RAND())</f>
        <v>-0.1839999202718467</v>
      </c>
      <c r="S318" s="23">
        <f ca="1">SQRT(Inputs!$B$38)*H318+SQRT(1-Inputs!$B$38)*_xlfn.NORM.S.INV(RAND())</f>
        <v>0.78200906601379316</v>
      </c>
      <c r="T318" s="23">
        <f ca="1">SQRT(Inputs!$B$38)*I318+SQRT(1-Inputs!$B$38)*_xlfn.NORM.S.INV(RAND())</f>
        <v>-1.7161712362354893</v>
      </c>
      <c r="U318" s="23">
        <f ca="1">SQRT(Inputs!$B$38)*J318+SQRT(1-Inputs!$B$38)*_xlfn.NORM.S.INV(RAND())</f>
        <v>0.64568845486351434</v>
      </c>
      <c r="V318" s="23">
        <f ca="1">SQRT(Inputs!$B$38)*K318+SQRT(1-Inputs!$B$38)*_xlfn.NORM.S.INV(RAND())</f>
        <v>0.85973806555962473</v>
      </c>
      <c r="W318" s="23">
        <f ca="1">SQRT(Inputs!$B$38)*L318+SQRT(1-Inputs!$B$38)*_xlfn.NORM.S.INV(RAND())</f>
        <v>-3.6162868383683433E-2</v>
      </c>
      <c r="X318" s="23">
        <f ca="1">SQRT(Inputs!$B$38)*M318+SQRT(1-Inputs!$B$38)*_xlfn.NORM.S.INV(RAND())</f>
        <v>1.2246182524216662</v>
      </c>
      <c r="Y318" s="23">
        <f ca="1">SQRT(Inputs!$B$38)*C318+SQRT(1-Inputs!$B$38)*_xlfn.NORM.S.INV(RAND())</f>
        <v>-0.22370513937096601</v>
      </c>
      <c r="Z318" s="23">
        <f ca="1">SQRT(Inputs!$B$38)*D318+SQRT(1-Inputs!$B$38)*_xlfn.NORM.S.INV(RAND())</f>
        <v>0.54508610893135678</v>
      </c>
      <c r="AA318" s="23">
        <f ca="1">SQRT(Inputs!$B$38)*E318+SQRT(1-Inputs!$B$38)*_xlfn.NORM.S.INV(RAND())</f>
        <v>-0.87807356011370807</v>
      </c>
      <c r="AB318" s="23">
        <f ca="1">SQRT(Inputs!$B$38)*F318+SQRT(1-Inputs!$B$38)*_xlfn.NORM.S.INV(RAND())</f>
        <v>-0.84571407606606486</v>
      </c>
      <c r="AC318" s="23">
        <f ca="1">SQRT(Inputs!$B$38)*G318+SQRT(1-Inputs!$B$38)*_xlfn.NORM.S.INV(RAND())</f>
        <v>-2.2629943688570178</v>
      </c>
      <c r="AD318" s="23">
        <f ca="1">SQRT(Inputs!$B$38)*H318+SQRT(1-Inputs!$B$38)*_xlfn.NORM.S.INV(RAND())</f>
        <v>0.95137895116342042</v>
      </c>
      <c r="AE318" s="23">
        <f ca="1">SQRT(Inputs!$B$38)*I318+SQRT(1-Inputs!$B$38)*_xlfn.NORM.S.INV(RAND())</f>
        <v>-1.423164730181647</v>
      </c>
      <c r="AF318" s="23">
        <f ca="1">SQRT(Inputs!$B$38)*J318+SQRT(1-Inputs!$B$38)*_xlfn.NORM.S.INV(RAND())</f>
        <v>-0.86566686064761555</v>
      </c>
      <c r="AG318" s="23">
        <f ca="1">SQRT(Inputs!$B$38)*K318+SQRT(1-Inputs!$B$38)*_xlfn.NORM.S.INV(RAND())</f>
        <v>1.8673440109842461</v>
      </c>
      <c r="AH318" s="23">
        <f ca="1">SQRT(Inputs!$B$38)*L318+SQRT(1-Inputs!$B$38)*_xlfn.NORM.S.INV(RAND())</f>
        <v>2.0374238358204486E-2</v>
      </c>
      <c r="AI318" s="23">
        <f ca="1">SQRT(Inputs!$B$38)*M318+SQRT(1-Inputs!$B$38)*_xlfn.NORM.S.INV(RAND())</f>
        <v>8.9030504608305749E-2</v>
      </c>
      <c r="AJ318" s="23">
        <f ca="1">SQRT(Inputs!$B$38)*C318+SQRT(1-Inputs!$B$38)*_xlfn.NORM.S.INV(RAND())</f>
        <v>1.1212603646310118</v>
      </c>
      <c r="AK318" s="23">
        <f ca="1">SQRT(Inputs!$B$38)*D318+SQRT(1-Inputs!$B$38)*_xlfn.NORM.S.INV(RAND())</f>
        <v>0.63294358075344714</v>
      </c>
      <c r="AL318" s="23">
        <f ca="1">SQRT(Inputs!$B$38)*E318+SQRT(1-Inputs!$B$38)*_xlfn.NORM.S.INV(RAND())</f>
        <v>0.61978165419556064</v>
      </c>
      <c r="AM318" s="23">
        <f ca="1">SQRT(Inputs!$B$38)*F318+SQRT(1-Inputs!$B$38)*_xlfn.NORM.S.INV(RAND())</f>
        <v>-0.16437120891543833</v>
      </c>
      <c r="AN318" s="23">
        <f ca="1">SQRT(Inputs!$B$38)*G318+SQRT(1-Inputs!$B$38)*_xlfn.NORM.S.INV(RAND())</f>
        <v>-0.51693947029260079</v>
      </c>
      <c r="AO318" s="23">
        <f ca="1">SQRT(Inputs!$B$38)*H318+SQRT(1-Inputs!$B$38)*_xlfn.NORM.S.INV(RAND())</f>
        <v>1.4983775372315633</v>
      </c>
      <c r="AP318" s="23">
        <f ca="1">SQRT(Inputs!$B$38)*I318+SQRT(1-Inputs!$B$38)*_xlfn.NORM.S.INV(RAND())</f>
        <v>-1.0481578792839863</v>
      </c>
      <c r="AQ318" s="23">
        <f ca="1">SQRT(Inputs!$B$38)*J318+SQRT(1-Inputs!$B$38)*_xlfn.NORM.S.INV(RAND())</f>
        <v>0.28192646050916337</v>
      </c>
      <c r="AR318" s="23">
        <f ca="1">SQRT(Inputs!$B$38)*K318+SQRT(1-Inputs!$B$38)*_xlfn.NORM.S.INV(RAND())</f>
        <v>0.65505964924923366</v>
      </c>
      <c r="AS318" s="23">
        <f ca="1">SQRT(Inputs!$B$38)*L318+SQRT(1-Inputs!$B$38)*_xlfn.NORM.S.INV(RAND())</f>
        <v>1.3398066586079636</v>
      </c>
      <c r="AT318" s="23">
        <f ca="1">SQRT(Inputs!$B$38)*M318+SQRT(1-Inputs!$B$38)*_xlfn.NORM.S.INV(RAND())</f>
        <v>0.78753551736450289</v>
      </c>
      <c r="AU318" s="15">
        <f ca="1">Inputs!$B$6*EXP($B$8-0.5*C$5^2+C$5*N318)</f>
        <v>5134.5503488053046</v>
      </c>
      <c r="AV318" s="15">
        <f t="shared" ca="1" si="146"/>
        <v>5337.9848021524576</v>
      </c>
      <c r="AW318" s="15">
        <f t="shared" ca="1" si="147"/>
        <v>6362.9390601018877</v>
      </c>
      <c r="AX318" s="15">
        <f t="shared" ca="1" si="148"/>
        <v>8113.0545936028793</v>
      </c>
      <c r="AY318" s="15">
        <f t="shared" ca="1" si="149"/>
        <v>9704.1909146198504</v>
      </c>
      <c r="AZ318" s="15">
        <f t="shared" ca="1" si="150"/>
        <v>12935.832509629068</v>
      </c>
      <c r="BA318" s="15">
        <f t="shared" ca="1" si="151"/>
        <v>13227.559249728161</v>
      </c>
      <c r="BB318" s="15">
        <f t="shared" ca="1" si="152"/>
        <v>17276.840071742281</v>
      </c>
      <c r="BC318" s="15">
        <f t="shared" ca="1" si="153"/>
        <v>22990.713595203775</v>
      </c>
      <c r="BD318" s="15">
        <f t="shared" ca="1" si="154"/>
        <v>28070.684164739356</v>
      </c>
      <c r="BE318" s="15">
        <f t="shared" ca="1" si="155"/>
        <v>38455.766392606354</v>
      </c>
      <c r="BF318" s="15">
        <f ca="1">Inputs!$B$13*EXP($B$9-0.5*C$6^2+C$6*Y318)</f>
        <v>13231.031277046675</v>
      </c>
      <c r="BG318" s="15">
        <f t="shared" ca="1" si="156"/>
        <v>17791.717783913318</v>
      </c>
      <c r="BH318" s="15">
        <f t="shared" ca="1" si="157"/>
        <v>18792.09673990171</v>
      </c>
      <c r="BI318" s="15">
        <f t="shared" ca="1" si="158"/>
        <v>20196.545952228113</v>
      </c>
      <c r="BJ318" s="15">
        <f t="shared" ca="1" si="159"/>
        <v>17868.060195280235</v>
      </c>
      <c r="BK318" s="15">
        <f t="shared" ca="1" si="160"/>
        <v>24962.228426289537</v>
      </c>
      <c r="BL318" s="15">
        <f t="shared" ca="1" si="161"/>
        <v>25498.745373224083</v>
      </c>
      <c r="BM318" s="15">
        <f t="shared" ca="1" si="162"/>
        <v>28147.709243480876</v>
      </c>
      <c r="BN318" s="15">
        <f t="shared" ca="1" si="163"/>
        <v>43300.020849586137</v>
      </c>
      <c r="BO318" s="15">
        <f t="shared" ca="1" si="164"/>
        <v>53402.534024432935</v>
      </c>
      <c r="BP318" s="15">
        <f t="shared" ca="1" si="165"/>
        <v>66394.8616865722</v>
      </c>
      <c r="BQ318" s="15">
        <f ca="1">Inputs!$B$20*EXP($B$10-0.5*C$7^2+C$7*AJ318)</f>
        <v>6384.4480890511495</v>
      </c>
      <c r="BR318" s="15">
        <f t="shared" ca="1" si="166"/>
        <v>10591.552985391423</v>
      </c>
      <c r="BS318" s="15">
        <f t="shared" ca="1" si="167"/>
        <v>17329.793436128268</v>
      </c>
      <c r="BT318" s="15">
        <f t="shared" ca="1" si="168"/>
        <v>22885.608533079609</v>
      </c>
      <c r="BU318" s="15">
        <f t="shared" ca="1" si="169"/>
        <v>27987.55191899123</v>
      </c>
      <c r="BV318" s="15">
        <f t="shared" ca="1" si="170"/>
        <v>54574.812094073408</v>
      </c>
      <c r="BW318" s="15">
        <f t="shared" ca="1" si="171"/>
        <v>61004.216793776774</v>
      </c>
      <c r="BX318" s="15">
        <f t="shared" ca="1" si="172"/>
        <v>90285.51730953982</v>
      </c>
      <c r="BY318" s="15">
        <f t="shared" ca="1" si="173"/>
        <v>143396.51775956427</v>
      </c>
      <c r="BZ318" s="15">
        <f t="shared" ca="1" si="174"/>
        <v>257399.16089007043</v>
      </c>
      <c r="CA318" s="15">
        <f t="shared" ca="1" si="175"/>
        <v>415879.26241391798</v>
      </c>
      <c r="CB318" s="15">
        <f ca="1">(AU318*DCF!C$10-DCF!C$5*MAX(AU318*DCF!C$10,0)-MAX(AU318-Inputs!$B$6,0)/Inputs!$B$10)*DCF!C$6</f>
        <v>1041.8456959568593</v>
      </c>
      <c r="CC318" s="15">
        <f ca="1">(AV318*DCF!D$10-DCF!D$5*MAX(AV318*DCF!D$10,0)-MAX(AV318-AU318,0)/Inputs!$B$10)*DCF!D$6</f>
        <v>1251.4954646738652</v>
      </c>
      <c r="CD318" s="15">
        <f ca="1">(AW318*DCF!E$10-DCF!E$5*MAX(AW318*DCF!E$10,0)-MAX(AW318-AV318,0)/Inputs!$B$10)*DCF!E$6</f>
        <v>1238.2391955472356</v>
      </c>
      <c r="CE318" s="15">
        <f ca="1">(AX318*DCF!F$10-DCF!F$5*MAX(AX318*DCF!F$10,0)-MAX(AX318-AW318,0)/Inputs!$B$10)*DCF!F$6</f>
        <v>1406.9112360758261</v>
      </c>
      <c r="CF318" s="15">
        <f ca="1">(AY318*DCF!G$10-DCF!G$5*MAX(AY318*DCF!G$10,0)-MAX(AY318-AX318,0)/Inputs!$B$10)*DCF!G$6</f>
        <v>1693.6061277663275</v>
      </c>
      <c r="CG318" s="15">
        <f ca="1">(AZ318*DCF!H$10-DCF!H$5*MAX(AZ318*DCF!H$10,0)-MAX(AZ318-AY318,0)/Inputs!$B$10)*DCF!H$6</f>
        <v>1937.6652603535026</v>
      </c>
      <c r="CH318" s="15">
        <f ca="1">(BA318*DCF!I$10-DCF!I$5*MAX(BA318*DCF!I$10,0)-MAX(BA318-AZ318,0)/Inputs!$B$10)*DCF!I$6</f>
        <v>2368.3391255333077</v>
      </c>
      <c r="CI318" s="15">
        <f ca="1">(BB318*DCF!J$10-DCF!J$5*MAX(BB318*DCF!J$10,0)-MAX(BB318-BA318,0)/Inputs!$B$10)*DCF!J$6</f>
        <v>2351.1440623993781</v>
      </c>
      <c r="CJ318" s="15">
        <f ca="1">(BC318*DCF!K$10-DCF!K$5*MAX(BC318*DCF!K$10,0)-MAX(BC318-BB318,0)/Inputs!$B$10)*DCF!K$6</f>
        <v>2901.2803436948479</v>
      </c>
      <c r="CK318" s="15">
        <f ca="1">(BD318*DCF!L$10-DCF!L$5*MAX(BD318*DCF!L$10,0)-MAX(BD318-BC318,0)/Inputs!$B$10)*DCF!L$6</f>
        <v>3576.6705167205291</v>
      </c>
      <c r="CL318" s="15">
        <f ca="1">(BE318*DCF!M$10-DCF!M$5*MAX(BE318*DCF!M$10,0)-MAX(BE318-BD318,0)/Inputs!$B$10)*DCF!M$6</f>
        <v>4185.9969909111187</v>
      </c>
      <c r="CM318" s="15">
        <f ca="1">(BF318*DCF!C$28-DCF!C$5*MAX(BF318*DCF!C$28,0)-MAX(BF318-Inputs!$B$13,0)/Inputs!$B$17)*DCF!C$6</f>
        <v>3612.1507008133058</v>
      </c>
      <c r="CN318" s="15">
        <f ca="1">(BG318*DCF!D$28-DCF!D$5*MAX(BG318*DCF!D$28,0)-MAX(BG318-BF318,0)/Inputs!$B$17)*DCF!D$6</f>
        <v>4267.0676944952966</v>
      </c>
      <c r="CO318" s="15">
        <f ca="1">(BH318*DCF!E$28-DCF!E$5*MAX(BH318*DCF!E$28,0)-MAX(BH318-BG318,0)/Inputs!$B$17)*DCF!E$6</f>
        <v>5125.0954949211427</v>
      </c>
      <c r="CP318" s="15">
        <f ca="1">(BI318*DCF!F$28-DCF!F$5*MAX(BI318*DCF!F$28,0)-MAX(BI318-BH318,0)/Inputs!$B$17)*DCF!F$6</f>
        <v>5227.1280534732332</v>
      </c>
      <c r="CQ318" s="15">
        <f ca="1">(BJ318*DCF!G$28-DCF!G$5*MAX(BJ318*DCF!G$28,0)-MAX(BJ318-BI318,0)/Inputs!$B$17)*DCF!G$6</f>
        <v>4636.0037822475197</v>
      </c>
      <c r="CR318" s="15">
        <f ca="1">(BK318*DCF!H$28-DCF!H$5*MAX(BK318*DCF!H$28,0)-MAX(BK318-BJ318,0)/Inputs!$B$17)*DCF!H$6</f>
        <v>5071.1998357544389</v>
      </c>
      <c r="CS318" s="15">
        <f ca="1">(BL318*DCF!I$28-DCF!I$5*MAX(BL318*DCF!I$28,0)-MAX(BL318-BK318,0)/Inputs!$B$17)*DCF!I$6</f>
        <v>5919.1007866938526</v>
      </c>
      <c r="CT318" s="15">
        <f ca="1">(BM318*DCF!J$28-DCF!J$5*MAX(BM318*DCF!J$28,0)-MAX(BM318-BL318,0)/Inputs!$B$17)*DCF!J$6</f>
        <v>5928.0449131684909</v>
      </c>
      <c r="CU318" s="15">
        <f ca="1">(BN318*DCF!K$28-DCF!K$5*MAX(BN318*DCF!K$28,0)-MAX(BN318-BM318,0)/Inputs!$B$17)*DCF!K$6</f>
        <v>7288.2820481006938</v>
      </c>
      <c r="CV318" s="15">
        <f ca="1">(BO318*DCF!L$28-DCF!L$5*MAX(BO318*DCF!L$28,0)-MAX(BO318-BN318,0)/Inputs!$B$17)*DCF!L$6</f>
        <v>9511.8102387825547</v>
      </c>
      <c r="CW318" s="15">
        <f ca="1">(BP318*DCF!M$28-DCF!M$5*MAX(BP318*DCF!M$28,0)-MAX(BP318-BO318,0)/Inputs!$B$17)*DCF!M$6</f>
        <v>11134.168335016799</v>
      </c>
      <c r="CX318" s="15">
        <f ca="1">(BQ318*DCF!C$46-DCF!C$5*MAX(BQ318*DCF!C$46,0)-MAX(BQ318-Inputs!$B$20,0)/Inputs!$B$24)*DCF!C$6</f>
        <v>-2944.8832025758538</v>
      </c>
      <c r="CY318" s="15">
        <f ca="1">(BR318*DCF!D$46-DCF!D$5*MAX(BR318*DCF!D$46,0)-MAX(BR318-BQ318,0)/Inputs!$B$24)*DCF!D$6</f>
        <v>-3602.8678335248865</v>
      </c>
      <c r="CZ318" s="15">
        <f ca="1">(BS318*DCF!E$46-DCF!E$5*MAX(BS318*DCF!E$46,0)-MAX(BS318-BR318,0)/Inputs!$B$24)*DCF!E$6</f>
        <v>-4705.3071321112311</v>
      </c>
      <c r="DA318" s="15">
        <f ca="1">(BT318*DCF!F$46-DCF!F$5*MAX(BT318*DCF!F$46,0)-MAX(BT318-BS318,0)/Inputs!$B$24)*DCF!F$6</f>
        <v>-3689.722616746627</v>
      </c>
      <c r="DB318" s="15">
        <f ca="1">(BU318*DCF!G$46-DCF!G$5*MAX(BU318*DCF!G$46,0)-MAX(BU318-BT318,0)/Inputs!$B$24)*DCF!G$6</f>
        <v>-2657.6389028317358</v>
      </c>
      <c r="DC318" s="15">
        <f ca="1">(BV318*DCF!H$46-DCF!H$5*MAX(BV318*DCF!H$46,0)-MAX(BV318-BU318,0)/Inputs!$B$24)*DCF!H$6</f>
        <v>-8261.8281965609403</v>
      </c>
      <c r="DD318" s="15">
        <f ca="1">(BW318*DCF!I$46-DCF!I$5*MAX(BW318*DCF!I$46,0)-MAX(BW318-BV318,0)/Inputs!$B$24)*DCF!I$6</f>
        <v>-436.71733387880562</v>
      </c>
      <c r="DE318" s="15">
        <f ca="1">(BX318*DCF!J$46-DCF!J$5*MAX(BX318*DCF!J$46,0)-MAX(BX318-BW318,0)/Inputs!$B$24)*DCF!J$6</f>
        <v>-3977.6947996202666</v>
      </c>
      <c r="DF318" s="15">
        <f ca="1">(BY318*DCF!K$46-DCF!K$5*MAX(BY318*DCF!K$46,0)-MAX(BY318-BX318,0)/Inputs!$B$24)*DCF!K$6</f>
        <v>-4819.4931298753036</v>
      </c>
      <c r="DG318" s="15">
        <f ca="1">(BZ318*DCF!L$46-DCF!L$5*MAX(BZ318*DCF!L$46,0)-MAX(BZ318-BY318,0)/Inputs!$B$24)*DCF!L$6</f>
        <v>-8006.3629309745129</v>
      </c>
      <c r="DH318" s="15">
        <f ca="1">(CA318*DCF!M$46-DCF!M$5*MAX(CA318*DCF!M$46,0)-MAX(CA318-BZ318,0)/Inputs!$B$24)*DCF!M$6</f>
        <v>-527.94594947637927</v>
      </c>
      <c r="DI318" s="15">
        <f ca="1">SUM(CB318:CL318)+BE318*DCF!M$10*(1+Inputs!$B$30)*(1-Inputs!$B$33)*(1-Inputs!$B$30/Inputs!$B$31)/(Inputs!$B$29-Inputs!$B$30)*DCF!M$6</f>
        <v>130976.10041512185</v>
      </c>
      <c r="DJ318" s="15">
        <f ca="1">SUM(CM318:CW318)+BP318*DCF!M$28*(1+Inputs!$B$30)*(1-Inputs!$B$33)*(1-Inputs!$B$30/Inputs!$B$31)/(Inputs!$B$29-Inputs!$B$30)*DCF!M$6</f>
        <v>314090.42262331175</v>
      </c>
      <c r="DK318" s="15">
        <f ca="1">SUM(CX318:DH318)+CA318*DCF!M$46*(1+Inputs!$B$30)*(1-Inputs!$B$33)*(1-Inputs!$B$30/Inputs!$B$31)/(Inputs!$B$29-Inputs!$B$30)*DCF!M$6</f>
        <v>599368.14171174087</v>
      </c>
      <c r="DM318" s="15">
        <f ca="1">DI318+DJ318+DK318+Inputs!$B$34+Inputs!$B$36-Inputs!$B$35</f>
        <v>1121285.6647501746</v>
      </c>
    </row>
    <row r="319" spans="1:117" x14ac:dyDescent="0.75">
      <c r="A319" s="11">
        <v>306</v>
      </c>
      <c r="C319" s="23">
        <f t="shared" ca="1" si="180"/>
        <v>0.66114306547380242</v>
      </c>
      <c r="D319" s="23">
        <f t="shared" ca="1" si="180"/>
        <v>-0.8736080822719372</v>
      </c>
      <c r="E319" s="23">
        <f t="shared" ca="1" si="180"/>
        <v>-1.1422153650353974</v>
      </c>
      <c r="F319" s="23">
        <f t="shared" ca="1" si="180"/>
        <v>0.38152434665686125</v>
      </c>
      <c r="G319" s="23">
        <f t="shared" ca="1" si="180"/>
        <v>-1.7266475717237399</v>
      </c>
      <c r="H319" s="23">
        <f t="shared" ca="1" si="180"/>
        <v>0.10005706946152637</v>
      </c>
      <c r="I319" s="23">
        <f t="shared" ca="1" si="180"/>
        <v>-0.98094320728721207</v>
      </c>
      <c r="J319" s="23">
        <f t="shared" ca="1" si="180"/>
        <v>-1.0952167906192258</v>
      </c>
      <c r="K319" s="23">
        <f t="shared" ca="1" si="180"/>
        <v>1.5527878818507266</v>
      </c>
      <c r="L319" s="23">
        <f t="shared" ca="1" si="180"/>
        <v>-5.8908372976483339E-2</v>
      </c>
      <c r="M319" s="23">
        <f t="shared" ca="1" si="180"/>
        <v>-0.21123466023702453</v>
      </c>
      <c r="N319" s="23">
        <f ca="1">SQRT(Inputs!$B$38)*C319+SQRT(1-Inputs!$B$38)*_xlfn.NORM.S.INV(RAND())</f>
        <v>0.85472819277522172</v>
      </c>
      <c r="O319" s="23">
        <f ca="1">SQRT(Inputs!$B$38)*D319+SQRT(1-Inputs!$B$38)*_xlfn.NORM.S.INV(RAND())</f>
        <v>-1.2303368691417254</v>
      </c>
      <c r="P319" s="23">
        <f ca="1">SQRT(Inputs!$B$38)*E319+SQRT(1-Inputs!$B$38)*_xlfn.NORM.S.INV(RAND())</f>
        <v>0.70593606943802012</v>
      </c>
      <c r="Q319" s="23">
        <f ca="1">SQRT(Inputs!$B$38)*F319+SQRT(1-Inputs!$B$38)*_xlfn.NORM.S.INV(RAND())</f>
        <v>-0.41768818757108572</v>
      </c>
      <c r="R319" s="23">
        <f ca="1">SQRT(Inputs!$B$38)*G319+SQRT(1-Inputs!$B$38)*_xlfn.NORM.S.INV(RAND())</f>
        <v>-1.4977824001808546</v>
      </c>
      <c r="S319" s="23">
        <f ca="1">SQRT(Inputs!$B$38)*H319+SQRT(1-Inputs!$B$38)*_xlfn.NORM.S.INV(RAND())</f>
        <v>0.79008398051320705</v>
      </c>
      <c r="T319" s="23">
        <f ca="1">SQRT(Inputs!$B$38)*I319+SQRT(1-Inputs!$B$38)*_xlfn.NORM.S.INV(RAND())</f>
        <v>0.85430803045707415</v>
      </c>
      <c r="U319" s="23">
        <f ca="1">SQRT(Inputs!$B$38)*J319+SQRT(1-Inputs!$B$38)*_xlfn.NORM.S.INV(RAND())</f>
        <v>-1.0802231844407206</v>
      </c>
      <c r="V319" s="23">
        <f ca="1">SQRT(Inputs!$B$38)*K319+SQRT(1-Inputs!$B$38)*_xlfn.NORM.S.INV(RAND())</f>
        <v>0.25151429794423263</v>
      </c>
      <c r="W319" s="23">
        <f ca="1">SQRT(Inputs!$B$38)*L319+SQRT(1-Inputs!$B$38)*_xlfn.NORM.S.INV(RAND())</f>
        <v>-0.33976192533665373</v>
      </c>
      <c r="X319" s="23">
        <f ca="1">SQRT(Inputs!$B$38)*M319+SQRT(1-Inputs!$B$38)*_xlfn.NORM.S.INV(RAND())</f>
        <v>-0.17080351185436254</v>
      </c>
      <c r="Y319" s="23">
        <f ca="1">SQRT(Inputs!$B$38)*C319+SQRT(1-Inputs!$B$38)*_xlfn.NORM.S.INV(RAND())</f>
        <v>-0.38001739304242177</v>
      </c>
      <c r="Z319" s="23">
        <f ca="1">SQRT(Inputs!$B$38)*D319+SQRT(1-Inputs!$B$38)*_xlfn.NORM.S.INV(RAND())</f>
        <v>8.2698126810798744E-2</v>
      </c>
      <c r="AA319" s="23">
        <f ca="1">SQRT(Inputs!$B$38)*E319+SQRT(1-Inputs!$B$38)*_xlfn.NORM.S.INV(RAND())</f>
        <v>0.68897220646705559</v>
      </c>
      <c r="AB319" s="23">
        <f ca="1">SQRT(Inputs!$B$38)*F319+SQRT(1-Inputs!$B$38)*_xlfn.NORM.S.INV(RAND())</f>
        <v>2.1216294035161298</v>
      </c>
      <c r="AC319" s="23">
        <f ca="1">SQRT(Inputs!$B$38)*G319+SQRT(1-Inputs!$B$38)*_xlfn.NORM.S.INV(RAND())</f>
        <v>-1.2114528365361172</v>
      </c>
      <c r="AD319" s="23">
        <f ca="1">SQRT(Inputs!$B$38)*H319+SQRT(1-Inputs!$B$38)*_xlfn.NORM.S.INV(RAND())</f>
        <v>-0.86546384472199023</v>
      </c>
      <c r="AE319" s="23">
        <f ca="1">SQRT(Inputs!$B$38)*I319+SQRT(1-Inputs!$B$38)*_xlfn.NORM.S.INV(RAND())</f>
        <v>-1.532324157477746</v>
      </c>
      <c r="AF319" s="23">
        <f ca="1">SQRT(Inputs!$B$38)*J319+SQRT(1-Inputs!$B$38)*_xlfn.NORM.S.INV(RAND())</f>
        <v>-0.51132818676582947</v>
      </c>
      <c r="AG319" s="23">
        <f ca="1">SQRT(Inputs!$B$38)*K319+SQRT(1-Inputs!$B$38)*_xlfn.NORM.S.INV(RAND())</f>
        <v>1.2912396729779072</v>
      </c>
      <c r="AH319" s="23">
        <f ca="1">SQRT(Inputs!$B$38)*L319+SQRT(1-Inputs!$B$38)*_xlfn.NORM.S.INV(RAND())</f>
        <v>4.3694533896035212E-2</v>
      </c>
      <c r="AI319" s="23">
        <f ca="1">SQRT(Inputs!$B$38)*M319+SQRT(1-Inputs!$B$38)*_xlfn.NORM.S.INV(RAND())</f>
        <v>0.98636094686150977</v>
      </c>
      <c r="AJ319" s="23">
        <f ca="1">SQRT(Inputs!$B$38)*C319+SQRT(1-Inputs!$B$38)*_xlfn.NORM.S.INV(RAND())</f>
        <v>7.6247283271371924E-2</v>
      </c>
      <c r="AK319" s="23">
        <f ca="1">SQRT(Inputs!$B$38)*D319+SQRT(1-Inputs!$B$38)*_xlfn.NORM.S.INV(RAND())</f>
        <v>0.68309633306755457</v>
      </c>
      <c r="AL319" s="23">
        <f ca="1">SQRT(Inputs!$B$38)*E319+SQRT(1-Inputs!$B$38)*_xlfn.NORM.S.INV(RAND())</f>
        <v>-1.4208849043578073</v>
      </c>
      <c r="AM319" s="23">
        <f ca="1">SQRT(Inputs!$B$38)*F319+SQRT(1-Inputs!$B$38)*_xlfn.NORM.S.INV(RAND())</f>
        <v>-0.81506344175764511</v>
      </c>
      <c r="AN319" s="23">
        <f ca="1">SQRT(Inputs!$B$38)*G319+SQRT(1-Inputs!$B$38)*_xlfn.NORM.S.INV(RAND())</f>
        <v>-1.7032733901666886</v>
      </c>
      <c r="AO319" s="23">
        <f ca="1">SQRT(Inputs!$B$38)*H319+SQRT(1-Inputs!$B$38)*_xlfn.NORM.S.INV(RAND())</f>
        <v>0.17239375702673412</v>
      </c>
      <c r="AP319" s="23">
        <f ca="1">SQRT(Inputs!$B$38)*I319+SQRT(1-Inputs!$B$38)*_xlfn.NORM.S.INV(RAND())</f>
        <v>-0.48526451342546295</v>
      </c>
      <c r="AQ319" s="23">
        <f ca="1">SQRT(Inputs!$B$38)*J319+SQRT(1-Inputs!$B$38)*_xlfn.NORM.S.INV(RAND())</f>
        <v>0.189442471945234</v>
      </c>
      <c r="AR319" s="23">
        <f ca="1">SQRT(Inputs!$B$38)*K319+SQRT(1-Inputs!$B$38)*_xlfn.NORM.S.INV(RAND())</f>
        <v>-0.15389281192202153</v>
      </c>
      <c r="AS319" s="23">
        <f ca="1">SQRT(Inputs!$B$38)*L319+SQRT(1-Inputs!$B$38)*_xlfn.NORM.S.INV(RAND())</f>
        <v>-0.22184854541799456</v>
      </c>
      <c r="AT319" s="23">
        <f ca="1">SQRT(Inputs!$B$38)*M319+SQRT(1-Inputs!$B$38)*_xlfn.NORM.S.INV(RAND())</f>
        <v>0.42423682099262838</v>
      </c>
      <c r="AU319" s="15">
        <f ca="1">Inputs!$B$6*EXP($B$8-0.5*C$5^2+C$5*N319)</f>
        <v>5698.5663081836128</v>
      </c>
      <c r="AV319" s="15">
        <f t="shared" ca="1" si="146"/>
        <v>5788.6471069181816</v>
      </c>
      <c r="AW319" s="15">
        <f t="shared" ca="1" si="147"/>
        <v>7763.3326358765016</v>
      </c>
      <c r="AX319" s="15">
        <f t="shared" ca="1" si="148"/>
        <v>8996.3297002961226</v>
      </c>
      <c r="AY319" s="15">
        <f t="shared" ca="1" si="149"/>
        <v>9230.0653710926781</v>
      </c>
      <c r="AZ319" s="15">
        <f t="shared" ca="1" si="150"/>
        <v>12314.761505166072</v>
      </c>
      <c r="BA319" s="15">
        <f t="shared" ca="1" si="151"/>
        <v>16479.637787299638</v>
      </c>
      <c r="BB319" s="15">
        <f t="shared" ca="1" si="152"/>
        <v>18106.508594673822</v>
      </c>
      <c r="BC319" s="15">
        <f t="shared" ca="1" si="153"/>
        <v>22720.85417928523</v>
      </c>
      <c r="BD319" s="15">
        <f t="shared" ca="1" si="154"/>
        <v>26964.518819652287</v>
      </c>
      <c r="BE319" s="15">
        <f t="shared" ca="1" si="155"/>
        <v>32531.51530909655</v>
      </c>
      <c r="BF319" s="15">
        <f ca="1">Inputs!$B$13*EXP($B$9-0.5*C$6^2+C$6*Y319)</f>
        <v>12827.308587912044</v>
      </c>
      <c r="BG319" s="15">
        <f t="shared" ca="1" si="156"/>
        <v>15868.118373036114</v>
      </c>
      <c r="BH319" s="15">
        <f t="shared" ca="1" si="157"/>
        <v>21734.947143054571</v>
      </c>
      <c r="BI319" s="15">
        <f t="shared" ca="1" si="158"/>
        <v>36882.182936417572</v>
      </c>
      <c r="BJ319" s="15">
        <f t="shared" ca="1" si="159"/>
        <v>37970.394987932239</v>
      </c>
      <c r="BK319" s="15">
        <f t="shared" ca="1" si="160"/>
        <v>41421.69760119274</v>
      </c>
      <c r="BL319" s="15">
        <f t="shared" ca="1" si="161"/>
        <v>41717.642544973896</v>
      </c>
      <c r="BM319" s="15">
        <f t="shared" ca="1" si="162"/>
        <v>48123.926374146402</v>
      </c>
      <c r="BN319" s="15">
        <f t="shared" ca="1" si="163"/>
        <v>69091.289244888365</v>
      </c>
      <c r="BO319" s="15">
        <f t="shared" ca="1" si="164"/>
        <v>85442.574008649492</v>
      </c>
      <c r="BP319" s="15">
        <f t="shared" ca="1" si="165"/>
        <v>117597.79225060265</v>
      </c>
      <c r="BQ319" s="15">
        <f ca="1">Inputs!$B$20*EXP($B$10-0.5*C$7^2+C$7*AJ319)</f>
        <v>4407.1005346830234</v>
      </c>
      <c r="BR319" s="15">
        <f t="shared" ca="1" si="166"/>
        <v>7428.5913997243397</v>
      </c>
      <c r="BS319" s="15">
        <f t="shared" ca="1" si="167"/>
        <v>6764.0462923093355</v>
      </c>
      <c r="BT319" s="15">
        <f t="shared" ca="1" si="168"/>
        <v>7530.826552567145</v>
      </c>
      <c r="BU319" s="15">
        <f t="shared" ca="1" si="169"/>
        <v>6911.5873085852709</v>
      </c>
      <c r="BV319" s="15">
        <f t="shared" ca="1" si="170"/>
        <v>9996.8467533751154</v>
      </c>
      <c r="BW319" s="15">
        <f t="shared" ca="1" si="171"/>
        <v>12588.405632701046</v>
      </c>
      <c r="BX319" s="15">
        <f t="shared" ca="1" si="172"/>
        <v>18288.448466239897</v>
      </c>
      <c r="BY319" s="15">
        <f t="shared" ca="1" si="173"/>
        <v>24881.725179220426</v>
      </c>
      <c r="BZ319" s="15">
        <f t="shared" ca="1" si="174"/>
        <v>33517.341220555609</v>
      </c>
      <c r="CA319" s="15">
        <f t="shared" ca="1" si="175"/>
        <v>50768.264074018625</v>
      </c>
      <c r="CB319" s="15">
        <f ca="1">(AU319*DCF!C$10-DCF!C$5*MAX(AU319*DCF!C$10,0)-MAX(AU319-Inputs!$B$6,0)/Inputs!$B$10)*DCF!C$6</f>
        <v>1037.8241616358232</v>
      </c>
      <c r="CC319" s="15">
        <f ca="1">(AV319*DCF!D$10-DCF!D$5*MAX(AV319*DCF!D$10,0)-MAX(AV319-AU319,0)/Inputs!$B$10)*DCF!D$6</f>
        <v>1388.979670325002</v>
      </c>
      <c r="CD319" s="15">
        <f ca="1">(AW319*DCF!E$10-DCF!E$5*MAX(AW319*DCF!E$10,0)-MAX(AW319-AV319,0)/Inputs!$B$10)*DCF!E$6</f>
        <v>1347.6489676078588</v>
      </c>
      <c r="CE319" s="15">
        <f ca="1">(AX319*DCF!F$10-DCF!F$5*MAX(AX319*DCF!F$10,0)-MAX(AX319-AW319,0)/Inputs!$B$10)*DCF!F$6</f>
        <v>1707.3283167515833</v>
      </c>
      <c r="CF319" s="15">
        <f ca="1">(AY319*DCF!G$10-DCF!G$5*MAX(AY319*DCF!G$10,0)-MAX(AY319-AX319,0)/Inputs!$B$10)*DCF!G$6</f>
        <v>1856.8332353430806</v>
      </c>
      <c r="CG319" s="15">
        <f ca="1">(AZ319*DCF!H$10-DCF!H$5*MAX(AZ319*DCF!H$10,0)-MAX(AZ319-AY319,0)/Inputs!$B$10)*DCF!H$6</f>
        <v>1843.176680288871</v>
      </c>
      <c r="CH319" s="15">
        <f ca="1">(BA319*DCF!I$10-DCF!I$5*MAX(BA319*DCF!I$10,0)-MAX(BA319-AZ319,0)/Inputs!$B$10)*DCF!I$6</f>
        <v>2327.043010377366</v>
      </c>
      <c r="CI319" s="15">
        <f ca="1">(BB319*DCF!J$10-DCF!J$5*MAX(BB319*DCF!J$10,0)-MAX(BB319-BA319,0)/Inputs!$B$10)*DCF!J$6</f>
        <v>2860.5934256403452</v>
      </c>
      <c r="CJ319" s="15">
        <f ca="1">(BC319*DCF!K$10-DCF!K$5*MAX(BC319*DCF!K$10,0)-MAX(BC319-BB319,0)/Inputs!$B$10)*DCF!K$6</f>
        <v>3011.7544852479837</v>
      </c>
      <c r="CK319" s="15">
        <f ca="1">(BD319*DCF!L$10-DCF!L$5*MAX(BD319*DCF!L$10,0)-MAX(BD319-BC319,0)/Inputs!$B$10)*DCF!L$6</f>
        <v>3517.9876454925675</v>
      </c>
      <c r="CL319" s="15">
        <f ca="1">(BE319*DCF!M$10-DCF!M$5*MAX(BE319*DCF!M$10,0)-MAX(BE319-BD319,0)/Inputs!$B$10)*DCF!M$6</f>
        <v>3925.580360741887</v>
      </c>
      <c r="CM319" s="15">
        <f ca="1">(BF319*DCF!C$28-DCF!C$5*MAX(BF319*DCF!C$28,0)-MAX(BF319-Inputs!$B$13,0)/Inputs!$B$17)*DCF!C$6</f>
        <v>3582.1756800904277</v>
      </c>
      <c r="CN319" s="15">
        <f ca="1">(BG319*DCF!D$28-DCF!D$5*MAX(BG319*DCF!D$28,0)-MAX(BG319-BF319,0)/Inputs!$B$17)*DCF!D$6</f>
        <v>4024.7826929825651</v>
      </c>
      <c r="CO319" s="15">
        <f ca="1">(BH319*DCF!E$28-DCF!E$5*MAX(BH319*DCF!E$28,0)-MAX(BH319-BG319,0)/Inputs!$B$17)*DCF!E$6</f>
        <v>4999.4528580701535</v>
      </c>
      <c r="CP319" s="15">
        <f ca="1">(BI319*DCF!F$28-DCF!F$5*MAX(BI319*DCF!F$28,0)-MAX(BI319-BH319,0)/Inputs!$B$17)*DCF!F$6</f>
        <v>7254.7474622216114</v>
      </c>
      <c r="CQ319" s="15">
        <f ca="1">(BJ319*DCF!G$28-DCF!G$5*MAX(BJ319*DCF!G$28,0)-MAX(BJ319-BI319,0)/Inputs!$B$17)*DCF!G$6</f>
        <v>9668.6805433333375</v>
      </c>
      <c r="CR319" s="15">
        <f ca="1">(BK319*DCF!H$28-DCF!H$5*MAX(BK319*DCF!H$28,0)-MAX(BK319-BJ319,0)/Inputs!$B$17)*DCF!H$6</f>
        <v>9707.8072408112384</v>
      </c>
      <c r="CS319" s="15">
        <f ca="1">(BL319*DCF!I$28-DCF!I$5*MAX(BL319*DCF!I$28,0)-MAX(BL319-BK319,0)/Inputs!$B$17)*DCF!I$6</f>
        <v>9767.5531727336038</v>
      </c>
      <c r="CT319" s="15">
        <f ca="1">(BM319*DCF!J$28-DCF!J$5*MAX(BM319*DCF!J$28,0)-MAX(BM319-BL319,0)/Inputs!$B$17)*DCF!J$6</f>
        <v>9886.2097537745885</v>
      </c>
      <c r="CU319" s="15">
        <f ca="1">(BN319*DCF!K$28-DCF!K$5*MAX(BN319*DCF!K$28,0)-MAX(BN319-BM319,0)/Inputs!$B$17)*DCF!K$6</f>
        <v>12022.699167175406</v>
      </c>
      <c r="CV319" s="15">
        <f ca="1">(BO319*DCF!L$28-DCF!L$5*MAX(BO319*DCF!L$28,0)-MAX(BO319-BN319,0)/Inputs!$B$17)*DCF!L$6</f>
        <v>15197.411806999844</v>
      </c>
      <c r="CW319" s="15">
        <f ca="1">(BP319*DCF!M$28-DCF!M$5*MAX(BP319*DCF!M$28,0)-MAX(BP319-BO319,0)/Inputs!$B$17)*DCF!M$6</f>
        <v>18764.968823963678</v>
      </c>
      <c r="CX319" s="15">
        <f ca="1">(BQ319*DCF!C$46-DCF!C$5*MAX(BQ319*DCF!C$46,0)-MAX(BQ319-Inputs!$B$20,0)/Inputs!$B$24)*DCF!C$6</f>
        <v>-1574.896444353134</v>
      </c>
      <c r="CY319" s="15">
        <f ca="1">(BR319*DCF!D$46-DCF!D$5*MAX(BR319*DCF!D$46,0)-MAX(BR319-BQ319,0)/Inputs!$B$24)*DCF!D$6</f>
        <v>-2557.1323864039182</v>
      </c>
      <c r="CZ319" s="15">
        <f ca="1">(BS319*DCF!E$46-DCF!E$5*MAX(BS319*DCF!E$46,0)-MAX(BS319-BR319,0)/Inputs!$B$24)*DCF!E$6</f>
        <v>-799.86025115375946</v>
      </c>
      <c r="DA319" s="15">
        <f ca="1">(BT319*DCF!F$46-DCF!F$5*MAX(BT319*DCF!F$46,0)-MAX(BT319-BS319,0)/Inputs!$B$24)*DCF!F$6</f>
        <v>-827.65133560847437</v>
      </c>
      <c r="DB319" s="15">
        <f ca="1">(BU319*DCF!G$46-DCF!G$5*MAX(BU319*DCF!G$46,0)-MAX(BU319-BT319,0)/Inputs!$B$24)*DCF!G$6</f>
        <v>-232.49214143167771</v>
      </c>
      <c r="DC319" s="15">
        <f ca="1">(BV319*DCF!H$46-DCF!H$5*MAX(BV319*DCF!H$46,0)-MAX(BV319-BU319,0)/Inputs!$B$24)*DCF!H$6</f>
        <v>-958.72546877019101</v>
      </c>
      <c r="DD319" s="15">
        <f ca="1">(BW319*DCF!I$46-DCF!I$5*MAX(BW319*DCF!I$46,0)-MAX(BW319-BV319,0)/Inputs!$B$24)*DCF!I$6</f>
        <v>-453.20219138645331</v>
      </c>
      <c r="DE319" s="15">
        <f ca="1">(BX319*DCF!J$46-DCF!J$5*MAX(BX319*DCF!J$46,0)-MAX(BX319-BW319,0)/Inputs!$B$24)*DCF!J$6</f>
        <v>-744.40840925268697</v>
      </c>
      <c r="DF319" s="15">
        <f ca="1">(BY319*DCF!K$46-DCF!K$5*MAX(BY319*DCF!K$46,0)-MAX(BY319-BX319,0)/Inputs!$B$24)*DCF!K$6</f>
        <v>-193.85006463073898</v>
      </c>
      <c r="DG319" s="15">
        <f ca="1">(BZ319*DCF!L$46-DCF!L$5*MAX(BZ319*DCF!L$46,0)-MAX(BZ319-BY319,0)/Inputs!$B$24)*DCF!L$6</f>
        <v>362.63031648432815</v>
      </c>
      <c r="DH319" s="15">
        <f ca="1">(CA319*DCF!M$46-DCF!M$5*MAX(CA319*DCF!M$46,0)-MAX(CA319-BZ319,0)/Inputs!$B$24)*DCF!M$6</f>
        <v>373.62025720398105</v>
      </c>
      <c r="DI319" s="15">
        <f ca="1">SUM(CB319:CL319)+BE319*DCF!M$10*(1+Inputs!$B$30)*(1-Inputs!$B$33)*(1-Inputs!$B$30/Inputs!$B$31)/(Inputs!$B$29-Inputs!$B$30)*DCF!M$6</f>
        <v>115360.38724942322</v>
      </c>
      <c r="DJ319" s="15">
        <f ca="1">SUM(CM319:CW319)+BP319*DCF!M$28*(1+Inputs!$B$30)*(1-Inputs!$B$33)*(1-Inputs!$B$30/Inputs!$B$31)/(Inputs!$B$29-Inputs!$B$30)*DCF!M$6</f>
        <v>541244.77040647808</v>
      </c>
      <c r="DK319" s="15">
        <f ca="1">SUM(CX319:DH319)+CA319*DCF!M$46*(1+Inputs!$B$30)*(1-Inputs!$B$33)*(1-Inputs!$B$30/Inputs!$B$31)/(Inputs!$B$29-Inputs!$B$30)*DCF!M$6</f>
        <v>70887.78202446716</v>
      </c>
      <c r="DM319" s="15">
        <f ca="1">DI319+DJ319+DK319+Inputs!$B$34+Inputs!$B$36-Inputs!$B$35</f>
        <v>804343.93968036841</v>
      </c>
    </row>
    <row r="320" spans="1:117" x14ac:dyDescent="0.75">
      <c r="A320" s="11">
        <v>307</v>
      </c>
      <c r="C320" s="23">
        <f t="shared" ca="1" si="180"/>
        <v>0.47943277379890381</v>
      </c>
      <c r="D320" s="23">
        <f t="shared" ca="1" si="180"/>
        <v>7.9101617429192042E-2</v>
      </c>
      <c r="E320" s="23">
        <f t="shared" ca="1" si="180"/>
        <v>-0.61408016513252373</v>
      </c>
      <c r="F320" s="23">
        <f t="shared" ca="1" si="180"/>
        <v>-1.6690029998233855E-2</v>
      </c>
      <c r="G320" s="23">
        <f t="shared" ca="1" si="180"/>
        <v>-1.3550931941125548</v>
      </c>
      <c r="H320" s="23">
        <f t="shared" ca="1" si="180"/>
        <v>-1.4921048280982367</v>
      </c>
      <c r="I320" s="23">
        <f t="shared" ca="1" si="180"/>
        <v>-1.6813666747213478</v>
      </c>
      <c r="J320" s="23">
        <f t="shared" ca="1" si="180"/>
        <v>-1.025954415972111</v>
      </c>
      <c r="K320" s="23">
        <f t="shared" ca="1" si="180"/>
        <v>-9.2077185940869777E-2</v>
      </c>
      <c r="L320" s="23">
        <f t="shared" ca="1" si="180"/>
        <v>-1.4662138065076422</v>
      </c>
      <c r="M320" s="23">
        <f t="shared" ca="1" si="180"/>
        <v>0.50063580716116585</v>
      </c>
      <c r="N320" s="23">
        <f ca="1">SQRT(Inputs!$B$38)*C320+SQRT(1-Inputs!$B$38)*_xlfn.NORM.S.INV(RAND())</f>
        <v>-1.3440478939377176</v>
      </c>
      <c r="O320" s="23">
        <f ca="1">SQRT(Inputs!$B$38)*D320+SQRT(1-Inputs!$B$38)*_xlfn.NORM.S.INV(RAND())</f>
        <v>-0.5547298518394943</v>
      </c>
      <c r="P320" s="23">
        <f ca="1">SQRT(Inputs!$B$38)*E320+SQRT(1-Inputs!$B$38)*_xlfn.NORM.S.INV(RAND())</f>
        <v>-1.1678013565979235</v>
      </c>
      <c r="Q320" s="23">
        <f ca="1">SQRT(Inputs!$B$38)*F320+SQRT(1-Inputs!$B$38)*_xlfn.NORM.S.INV(RAND())</f>
        <v>-0.36533959615777173</v>
      </c>
      <c r="R320" s="23">
        <f ca="1">SQRT(Inputs!$B$38)*G320+SQRT(1-Inputs!$B$38)*_xlfn.NORM.S.INV(RAND())</f>
        <v>-0.4210206797567973</v>
      </c>
      <c r="S320" s="23">
        <f ca="1">SQRT(Inputs!$B$38)*H320+SQRT(1-Inputs!$B$38)*_xlfn.NORM.S.INV(RAND())</f>
        <v>0.43968751979437981</v>
      </c>
      <c r="T320" s="23">
        <f ca="1">SQRT(Inputs!$B$38)*I320+SQRT(1-Inputs!$B$38)*_xlfn.NORM.S.INV(RAND())</f>
        <v>-2.5344355875709121</v>
      </c>
      <c r="U320" s="23">
        <f ca="1">SQRT(Inputs!$B$38)*J320+SQRT(1-Inputs!$B$38)*_xlfn.NORM.S.INV(RAND())</f>
        <v>-0.62953914894486962</v>
      </c>
      <c r="V320" s="23">
        <f ca="1">SQRT(Inputs!$B$38)*K320+SQRT(1-Inputs!$B$38)*_xlfn.NORM.S.INV(RAND())</f>
        <v>6.8282912914680957E-2</v>
      </c>
      <c r="W320" s="23">
        <f ca="1">SQRT(Inputs!$B$38)*L320+SQRT(1-Inputs!$B$38)*_xlfn.NORM.S.INV(RAND())</f>
        <v>-0.86927401771900636</v>
      </c>
      <c r="X320" s="23">
        <f ca="1">SQRT(Inputs!$B$38)*M320+SQRT(1-Inputs!$B$38)*_xlfn.NORM.S.INV(RAND())</f>
        <v>-0.28115910306569725</v>
      </c>
      <c r="Y320" s="23">
        <f ca="1">SQRT(Inputs!$B$38)*C320+SQRT(1-Inputs!$B$38)*_xlfn.NORM.S.INV(RAND())</f>
        <v>1.0420098555293649</v>
      </c>
      <c r="Z320" s="23">
        <f ca="1">SQRT(Inputs!$B$38)*D320+SQRT(1-Inputs!$B$38)*_xlfn.NORM.S.INV(RAND())</f>
        <v>0.71990896749159294</v>
      </c>
      <c r="AA320" s="23">
        <f ca="1">SQRT(Inputs!$B$38)*E320+SQRT(1-Inputs!$B$38)*_xlfn.NORM.S.INV(RAND())</f>
        <v>-0.88618768436586137</v>
      </c>
      <c r="AB320" s="23">
        <f ca="1">SQRT(Inputs!$B$38)*F320+SQRT(1-Inputs!$B$38)*_xlfn.NORM.S.INV(RAND())</f>
        <v>1.0707029153254455</v>
      </c>
      <c r="AC320" s="23">
        <f ca="1">SQRT(Inputs!$B$38)*G320+SQRT(1-Inputs!$B$38)*_xlfn.NORM.S.INV(RAND())</f>
        <v>0.61374628412024634</v>
      </c>
      <c r="AD320" s="23">
        <f ca="1">SQRT(Inputs!$B$38)*H320+SQRT(1-Inputs!$B$38)*_xlfn.NORM.S.INV(RAND())</f>
        <v>-0.50615743326471163</v>
      </c>
      <c r="AE320" s="23">
        <f ca="1">SQRT(Inputs!$B$38)*I320+SQRT(1-Inputs!$B$38)*_xlfn.NORM.S.INV(RAND())</f>
        <v>-0.77986865070825073</v>
      </c>
      <c r="AF320" s="23">
        <f ca="1">SQRT(Inputs!$B$38)*J320+SQRT(1-Inputs!$B$38)*_xlfn.NORM.S.INV(RAND())</f>
        <v>-1.3584700138189585</v>
      </c>
      <c r="AG320" s="23">
        <f ca="1">SQRT(Inputs!$B$38)*K320+SQRT(1-Inputs!$B$38)*_xlfn.NORM.S.INV(RAND())</f>
        <v>0.2195639457314339</v>
      </c>
      <c r="AH320" s="23">
        <f ca="1">SQRT(Inputs!$B$38)*L320+SQRT(1-Inputs!$B$38)*_xlfn.NORM.S.INV(RAND())</f>
        <v>-0.35161765540562667</v>
      </c>
      <c r="AI320" s="23">
        <f ca="1">SQRT(Inputs!$B$38)*M320+SQRT(1-Inputs!$B$38)*_xlfn.NORM.S.INV(RAND())</f>
        <v>0.69975304071239153</v>
      </c>
      <c r="AJ320" s="23">
        <f ca="1">SQRT(Inputs!$B$38)*C320+SQRT(1-Inputs!$B$38)*_xlfn.NORM.S.INV(RAND())</f>
        <v>0.26504105419527446</v>
      </c>
      <c r="AK320" s="23">
        <f ca="1">SQRT(Inputs!$B$38)*D320+SQRT(1-Inputs!$B$38)*_xlfn.NORM.S.INV(RAND())</f>
        <v>0.16597675255531985</v>
      </c>
      <c r="AL320" s="23">
        <f ca="1">SQRT(Inputs!$B$38)*E320+SQRT(1-Inputs!$B$38)*_xlfn.NORM.S.INV(RAND())</f>
        <v>-0.70951705282513466</v>
      </c>
      <c r="AM320" s="23">
        <f ca="1">SQRT(Inputs!$B$38)*F320+SQRT(1-Inputs!$B$38)*_xlfn.NORM.S.INV(RAND())</f>
        <v>-1.2404733431178563</v>
      </c>
      <c r="AN320" s="23">
        <f ca="1">SQRT(Inputs!$B$38)*G320+SQRT(1-Inputs!$B$38)*_xlfn.NORM.S.INV(RAND())</f>
        <v>-0.6092588639507307</v>
      </c>
      <c r="AO320" s="23">
        <f ca="1">SQRT(Inputs!$B$38)*H320+SQRT(1-Inputs!$B$38)*_xlfn.NORM.S.INV(RAND())</f>
        <v>-2.679353765580335</v>
      </c>
      <c r="AP320" s="23">
        <f ca="1">SQRT(Inputs!$B$38)*I320+SQRT(1-Inputs!$B$38)*_xlfn.NORM.S.INV(RAND())</f>
        <v>-0.49484673195041967</v>
      </c>
      <c r="AQ320" s="23">
        <f ca="1">SQRT(Inputs!$B$38)*J320+SQRT(1-Inputs!$B$38)*_xlfn.NORM.S.INV(RAND())</f>
        <v>-0.32519902448426519</v>
      </c>
      <c r="AR320" s="23">
        <f ca="1">SQRT(Inputs!$B$38)*K320+SQRT(1-Inputs!$B$38)*_xlfn.NORM.S.INV(RAND())</f>
        <v>0.40012882906179603</v>
      </c>
      <c r="AS320" s="23">
        <f ca="1">SQRT(Inputs!$B$38)*L320+SQRT(1-Inputs!$B$38)*_xlfn.NORM.S.INV(RAND())</f>
        <v>-0.56942026804138446</v>
      </c>
      <c r="AT320" s="23">
        <f ca="1">SQRT(Inputs!$B$38)*M320+SQRT(1-Inputs!$B$38)*_xlfn.NORM.S.INV(RAND())</f>
        <v>-1.210227746212462</v>
      </c>
      <c r="AU320" s="15">
        <f ca="1">Inputs!$B$6*EXP($B$8-0.5*C$5^2+C$5*N320)</f>
        <v>3991.9984543141136</v>
      </c>
      <c r="AV320" s="15">
        <f t="shared" ca="1" si="146"/>
        <v>4478.6058822496543</v>
      </c>
      <c r="AW320" s="15">
        <f t="shared" ca="1" si="147"/>
        <v>4665.0242290254373</v>
      </c>
      <c r="AX320" s="15">
        <f t="shared" ca="1" si="148"/>
        <v>5441.4091753826879</v>
      </c>
      <c r="AY320" s="15">
        <f t="shared" ca="1" si="149"/>
        <v>6330.8866815174752</v>
      </c>
      <c r="AZ320" s="15">
        <f t="shared" ca="1" si="150"/>
        <v>8126.9636677809794</v>
      </c>
      <c r="BA320" s="15">
        <f t="shared" ca="1" si="151"/>
        <v>7628.180750504328</v>
      </c>
      <c r="BB320" s="15">
        <f t="shared" ca="1" si="152"/>
        <v>8768.3546612657719</v>
      </c>
      <c r="BC320" s="15">
        <f t="shared" ca="1" si="153"/>
        <v>10810.021258767751</v>
      </c>
      <c r="BD320" s="15">
        <f t="shared" ca="1" si="154"/>
        <v>12209.143751976115</v>
      </c>
      <c r="BE320" s="15">
        <f t="shared" ca="1" si="155"/>
        <v>14582.488252723711</v>
      </c>
      <c r="BF320" s="15">
        <f ca="1">Inputs!$B$13*EXP($B$9-0.5*C$6^2+C$6*Y320)</f>
        <v>17004.703791205633</v>
      </c>
      <c r="BG320" s="15">
        <f t="shared" ca="1" si="156"/>
        <v>23598.96578093847</v>
      </c>
      <c r="BH320" s="15">
        <f t="shared" ca="1" si="157"/>
        <v>24892.34782574253</v>
      </c>
      <c r="BI320" s="15">
        <f t="shared" ca="1" si="158"/>
        <v>35931.327259087891</v>
      </c>
      <c r="BJ320" s="15">
        <f t="shared" ca="1" si="159"/>
        <v>48124.048942730566</v>
      </c>
      <c r="BK320" s="15">
        <f t="shared" ca="1" si="160"/>
        <v>55130.177709976728</v>
      </c>
      <c r="BL320" s="15">
        <f t="shared" ca="1" si="161"/>
        <v>61211.095843519193</v>
      </c>
      <c r="BM320" s="15">
        <f t="shared" ca="1" si="162"/>
        <v>63557.528608624489</v>
      </c>
      <c r="BN320" s="15">
        <f t="shared" ca="1" si="163"/>
        <v>80251.820577250386</v>
      </c>
      <c r="BO320" s="15">
        <f t="shared" ca="1" si="164"/>
        <v>94787.174048341651</v>
      </c>
      <c r="BP320" s="15">
        <f t="shared" ca="1" si="165"/>
        <v>126290.93180715102</v>
      </c>
      <c r="BQ320" s="15">
        <f ca="1">Inputs!$B$20*EXP($B$10-0.5*C$7^2+C$7*AJ320)</f>
        <v>4712.3130471668655</v>
      </c>
      <c r="BR320" s="15">
        <f t="shared" ca="1" si="166"/>
        <v>6740.076653727845</v>
      </c>
      <c r="BS320" s="15">
        <f t="shared" ca="1" si="167"/>
        <v>7528.2546680422738</v>
      </c>
      <c r="BT320" s="15">
        <f t="shared" ca="1" si="168"/>
        <v>7496.5883258388494</v>
      </c>
      <c r="BU320" s="15">
        <f t="shared" ca="1" si="169"/>
        <v>8965.2956853845826</v>
      </c>
      <c r="BV320" s="15">
        <f t="shared" ca="1" si="170"/>
        <v>6820.5280381464745</v>
      </c>
      <c r="BW320" s="15">
        <f t="shared" ca="1" si="171"/>
        <v>8571.2648175585746</v>
      </c>
      <c r="BX320" s="15">
        <f t="shared" ca="1" si="172"/>
        <v>11231.658348223842</v>
      </c>
      <c r="BY320" s="15">
        <f t="shared" ca="1" si="173"/>
        <v>16989.549875955781</v>
      </c>
      <c r="BZ320" s="15">
        <f t="shared" ca="1" si="174"/>
        <v>21469.479144160698</v>
      </c>
      <c r="CA320" s="15">
        <f t="shared" ca="1" si="175"/>
        <v>24322.338086004154</v>
      </c>
      <c r="CB320" s="15">
        <f ca="1">(AU320*DCF!C$10-DCF!C$5*MAX(AU320*DCF!C$10,0)-MAX(AU320-Inputs!$B$6,0)/Inputs!$B$10)*DCF!C$6</f>
        <v>1025.181593014265</v>
      </c>
      <c r="CC320" s="15">
        <f ca="1">(AV320*DCF!D$10-DCF!D$5*MAX(AV320*DCF!D$10,0)-MAX(AV320-AU320,0)/Inputs!$B$10)*DCF!D$6</f>
        <v>972.98335635847866</v>
      </c>
      <c r="CD320" s="15">
        <f ca="1">(AW320*DCF!E$10-DCF!E$5*MAX(AW320*DCF!E$10,0)-MAX(AW320-AV320,0)/Inputs!$B$10)*DCF!E$6</f>
        <v>1035.0907019559302</v>
      </c>
      <c r="CE320" s="15">
        <f ca="1">(AX320*DCF!F$10-DCF!F$5*MAX(AX320*DCF!F$10,0)-MAX(AX320-AW320,0)/Inputs!$B$10)*DCF!F$6</f>
        <v>1026.3044926068771</v>
      </c>
      <c r="CF320" s="15">
        <f ca="1">(AY320*DCF!G$10-DCF!G$5*MAX(AY320*DCF!G$10,0)-MAX(AY320-AX320,0)/Inputs!$B$10)*DCF!G$6</f>
        <v>1133.4419845440168</v>
      </c>
      <c r="CG320" s="15">
        <f ca="1">(AZ320*DCF!H$10-DCF!H$5*MAX(AZ320*DCF!H$10,0)-MAX(AZ320-AY320,0)/Inputs!$B$10)*DCF!H$6</f>
        <v>1258.9301575753152</v>
      </c>
      <c r="CH320" s="15">
        <f ca="1">(BA320*DCF!I$10-DCF!I$5*MAX(BA320*DCF!I$10,0)-MAX(BA320-AZ320,0)/Inputs!$B$10)*DCF!I$6</f>
        <v>1393.3903462335509</v>
      </c>
      <c r="CI320" s="15">
        <f ca="1">(BB320*DCF!J$10-DCF!J$5*MAX(BB320*DCF!J$10,0)-MAX(BB320-BA320,0)/Inputs!$B$10)*DCF!J$6</f>
        <v>1331.8954376820923</v>
      </c>
      <c r="CJ320" s="15">
        <f ca="1">(BC320*DCF!K$10-DCF!K$5*MAX(BC320*DCF!K$10,0)-MAX(BC320-BB320,0)/Inputs!$B$10)*DCF!K$6</f>
        <v>1454.4375689473229</v>
      </c>
      <c r="CK320" s="15">
        <f ca="1">(BD320*DCF!L$10-DCF!L$5*MAX(BD320*DCF!L$10,0)-MAX(BD320-BC320,0)/Inputs!$B$10)*DCF!L$6</f>
        <v>1660.4418543370757</v>
      </c>
      <c r="CL320" s="15">
        <f ca="1">(BE320*DCF!M$10-DCF!M$5*MAX(BE320*DCF!M$10,0)-MAX(BE320-BD320,0)/Inputs!$B$10)*DCF!M$6</f>
        <v>1774.2563434611388</v>
      </c>
      <c r="CM320" s="15">
        <f ca="1">(BF320*DCF!C$28-DCF!C$5*MAX(BF320*DCF!C$28,0)-MAX(BF320-Inputs!$B$13,0)/Inputs!$B$17)*DCF!C$6</f>
        <v>3892.3329022539247</v>
      </c>
      <c r="CN320" s="15">
        <f ca="1">(BG320*DCF!D$28-DCF!D$5*MAX(BG320*DCF!D$28,0)-MAX(BG320-BF320,0)/Inputs!$B$17)*DCF!D$6</f>
        <v>5543.5812777208685</v>
      </c>
      <c r="CO320" s="15">
        <f ca="1">(BH320*DCF!E$28-DCF!E$5*MAX(BH320*DCF!E$28,0)-MAX(BH320-BG320,0)/Inputs!$B$17)*DCF!E$6</f>
        <v>6795.0483505253642</v>
      </c>
      <c r="CP320" s="15">
        <f ca="1">(BI320*DCF!F$28-DCF!F$5*MAX(BI320*DCF!F$28,0)-MAX(BI320-BH320,0)/Inputs!$B$17)*DCF!F$6</f>
        <v>7744.588198471718</v>
      </c>
      <c r="CQ320" s="15">
        <f ca="1">(BJ320*DCF!G$28-DCF!G$5*MAX(BJ320*DCF!G$28,0)-MAX(BJ320-BI320,0)/Inputs!$B$17)*DCF!G$6</f>
        <v>10435.45427649299</v>
      </c>
      <c r="CR320" s="15">
        <f ca="1">(BK320*DCF!H$28-DCF!H$5*MAX(BK320*DCF!H$28,0)-MAX(BK320-BJ320,0)/Inputs!$B$17)*DCF!H$6</f>
        <v>12545.745390363489</v>
      </c>
      <c r="CS320" s="15">
        <f ca="1">(BL320*DCF!I$28-DCF!I$5*MAX(BL320*DCF!I$28,0)-MAX(BL320-BK320,0)/Inputs!$B$17)*DCF!I$6</f>
        <v>13521.17691544176</v>
      </c>
      <c r="CT320" s="15">
        <f ca="1">(BM320*DCF!J$28-DCF!J$5*MAX(BM320*DCF!J$28,0)-MAX(BM320-BL320,0)/Inputs!$B$17)*DCF!J$6</f>
        <v>13867.487381304998</v>
      </c>
      <c r="CU320" s="15">
        <f ca="1">(BN320*DCF!K$28-DCF!K$5*MAX(BN320*DCF!K$28,0)-MAX(BN320-BM320,0)/Inputs!$B$17)*DCF!K$6</f>
        <v>14903.01052434138</v>
      </c>
      <c r="CV320" s="15">
        <f ca="1">(BO320*DCF!L$28-DCF!L$5*MAX(BO320*DCF!L$28,0)-MAX(BO320-BN320,0)/Inputs!$B$17)*DCF!L$6</f>
        <v>17267.331310696183</v>
      </c>
      <c r="CW320" s="15">
        <f ca="1">(BP320*DCF!M$28-DCF!M$5*MAX(BP320*DCF!M$28,0)-MAX(BP320-BO320,0)/Inputs!$B$17)*DCF!M$6</f>
        <v>20468.683988565735</v>
      </c>
      <c r="CX320" s="15">
        <f ca="1">(BQ320*DCF!C$46-DCF!C$5*MAX(BQ320*DCF!C$46,0)-MAX(BQ320-Inputs!$B$20,0)/Inputs!$B$24)*DCF!C$6</f>
        <v>-1786.360078868498</v>
      </c>
      <c r="CY320" s="15">
        <f ca="1">(BR320*DCF!D$46-DCF!D$5*MAX(BR320*DCF!D$46,0)-MAX(BR320-BQ320,0)/Inputs!$B$24)*DCF!D$6</f>
        <v>-2015.6038031253536</v>
      </c>
      <c r="CZ320" s="15">
        <f ca="1">(BS320*DCF!E$46-DCF!E$5*MAX(BS320*DCF!E$46,0)-MAX(BS320-BR320,0)/Inputs!$B$24)*DCF!E$6</f>
        <v>-1200.907297216002</v>
      </c>
      <c r="DA320" s="15">
        <f ca="1">(BT320*DCF!F$46-DCF!F$5*MAX(BT320*DCF!F$46,0)-MAX(BT320-BS320,0)/Inputs!$B$24)*DCF!F$6</f>
        <v>-545.94895893456305</v>
      </c>
      <c r="DB320" s="15">
        <f ca="1">(BU320*DCF!G$46-DCF!G$5*MAX(BU320*DCF!G$46,0)-MAX(BU320-BT320,0)/Inputs!$B$24)*DCF!G$6</f>
        <v>-795.61897123185634</v>
      </c>
      <c r="DC320" s="15">
        <f ca="1">(BV320*DCF!H$46-DCF!H$5*MAX(BV320*DCF!H$46,0)-MAX(BV320-BU320,0)/Inputs!$B$24)*DCF!H$6</f>
        <v>0</v>
      </c>
      <c r="DD320" s="15">
        <f ca="1">(BW320*DCF!I$46-DCF!I$5*MAX(BW320*DCF!I$46,0)-MAX(BW320-BV320,0)/Inputs!$B$24)*DCF!I$6</f>
        <v>-304.61211821925218</v>
      </c>
      <c r="DE320" s="15">
        <f ca="1">(BX320*DCF!J$46-DCF!J$5*MAX(BX320*DCF!J$46,0)-MAX(BX320-BW320,0)/Inputs!$B$24)*DCF!J$6</f>
        <v>-234.35590032475585</v>
      </c>
      <c r="DF320" s="15">
        <f ca="1">(BY320*DCF!K$46-DCF!K$5*MAX(BY320*DCF!K$46,0)-MAX(BY320-BX320,0)/Inputs!$B$24)*DCF!K$6</f>
        <v>-440.03031082982352</v>
      </c>
      <c r="DG320" s="15">
        <f ca="1">(BZ320*DCF!L$46-DCF!L$5*MAX(BZ320*DCF!L$46,0)-MAX(BZ320-BY320,0)/Inputs!$B$24)*DCF!L$6</f>
        <v>470.26302018822059</v>
      </c>
      <c r="DH320" s="15">
        <f ca="1">(CA320*DCF!M$46-DCF!M$5*MAX(CA320*DCF!M$46,0)-MAX(CA320-BZ320,0)/Inputs!$B$24)*DCF!M$6</f>
        <v>1310.3679823941086</v>
      </c>
      <c r="DI320" s="15">
        <f ca="1">SUM(CB320:CL320)+BE320*DCF!M$10*(1+Inputs!$B$30)*(1-Inputs!$B$33)*(1-Inputs!$B$30/Inputs!$B$31)/(Inputs!$B$29-Inputs!$B$30)*DCF!M$6</f>
        <v>54649.611477490238</v>
      </c>
      <c r="DJ320" s="15">
        <f ca="1">SUM(CM320:CW320)+BP320*DCF!M$28*(1+Inputs!$B$30)*(1-Inputs!$B$33)*(1-Inputs!$B$30/Inputs!$B$31)/(Inputs!$B$29-Inputs!$B$30)*DCF!M$6</f>
        <v>595610.21817482554</v>
      </c>
      <c r="DK320" s="15">
        <f ca="1">SUM(CX320:DH320)+CA320*DCF!M$46*(1+Inputs!$B$30)*(1-Inputs!$B$33)*(1-Inputs!$B$30/Inputs!$B$31)/(Inputs!$B$29-Inputs!$B$30)*DCF!M$6</f>
        <v>32062.409409928943</v>
      </c>
      <c r="DM320" s="15">
        <f ca="1">DI320+DJ320+DK320+Inputs!$B$34+Inputs!$B$36-Inputs!$B$35</f>
        <v>759173.23906224477</v>
      </c>
    </row>
    <row r="321" spans="1:117" x14ac:dyDescent="0.75">
      <c r="A321" s="11">
        <v>308</v>
      </c>
      <c r="C321" s="23">
        <f t="shared" ca="1" si="180"/>
        <v>-0.94574119820121294</v>
      </c>
      <c r="D321" s="23">
        <f t="shared" ca="1" si="180"/>
        <v>-0.40509805199694682</v>
      </c>
      <c r="E321" s="23">
        <f t="shared" ca="1" si="180"/>
        <v>-8.7485958279529125E-3</v>
      </c>
      <c r="F321" s="23">
        <f t="shared" ca="1" si="180"/>
        <v>-0.5530407129225845</v>
      </c>
      <c r="G321" s="23">
        <f t="shared" ca="1" si="180"/>
        <v>1.2701466843101468</v>
      </c>
      <c r="H321" s="23">
        <f t="shared" ca="1" si="180"/>
        <v>0.23297551333843158</v>
      </c>
      <c r="I321" s="23">
        <f t="shared" ca="1" si="180"/>
        <v>0.1913229930234033</v>
      </c>
      <c r="J321" s="23">
        <f t="shared" ca="1" si="180"/>
        <v>-0.78446932550518544</v>
      </c>
      <c r="K321" s="23">
        <f t="shared" ca="1" si="180"/>
        <v>-0.57020003929028074</v>
      </c>
      <c r="L321" s="23">
        <f t="shared" ca="1" si="180"/>
        <v>-2.796034371368163E-2</v>
      </c>
      <c r="M321" s="23">
        <f t="shared" ca="1" si="180"/>
        <v>-4.9245181103033983E-2</v>
      </c>
      <c r="N321" s="23">
        <f ca="1">SQRT(Inputs!$B$38)*C321+SQRT(1-Inputs!$B$38)*_xlfn.NORM.S.INV(RAND())</f>
        <v>1.0760207031877118</v>
      </c>
      <c r="O321" s="23">
        <f ca="1">SQRT(Inputs!$B$38)*D321+SQRT(1-Inputs!$B$38)*_xlfn.NORM.S.INV(RAND())</f>
        <v>0.22625757018696546</v>
      </c>
      <c r="P321" s="23">
        <f ca="1">SQRT(Inputs!$B$38)*E321+SQRT(1-Inputs!$B$38)*_xlfn.NORM.S.INV(RAND())</f>
        <v>0.89391846666208497</v>
      </c>
      <c r="Q321" s="23">
        <f ca="1">SQRT(Inputs!$B$38)*F321+SQRT(1-Inputs!$B$38)*_xlfn.NORM.S.INV(RAND())</f>
        <v>1.1737564644637395</v>
      </c>
      <c r="R321" s="23">
        <f ca="1">SQRT(Inputs!$B$38)*G321+SQRT(1-Inputs!$B$38)*_xlfn.NORM.S.INV(RAND())</f>
        <v>1.190549872446427</v>
      </c>
      <c r="S321" s="23">
        <f ca="1">SQRT(Inputs!$B$38)*H321+SQRT(1-Inputs!$B$38)*_xlfn.NORM.S.INV(RAND())</f>
        <v>-1.7671009281058925</v>
      </c>
      <c r="T321" s="23">
        <f ca="1">SQRT(Inputs!$B$38)*I321+SQRT(1-Inputs!$B$38)*_xlfn.NORM.S.INV(RAND())</f>
        <v>-0.3576472772053545</v>
      </c>
      <c r="U321" s="23">
        <f ca="1">SQRT(Inputs!$B$38)*J321+SQRT(1-Inputs!$B$38)*_xlfn.NORM.S.INV(RAND())</f>
        <v>-0.51790690638692571</v>
      </c>
      <c r="V321" s="23">
        <f ca="1">SQRT(Inputs!$B$38)*K321+SQRT(1-Inputs!$B$38)*_xlfn.NORM.S.INV(RAND())</f>
        <v>-1.7593864549639295</v>
      </c>
      <c r="W321" s="23">
        <f ca="1">SQRT(Inputs!$B$38)*L321+SQRT(1-Inputs!$B$38)*_xlfn.NORM.S.INV(RAND())</f>
        <v>0.99893365297766112</v>
      </c>
      <c r="X321" s="23">
        <f ca="1">SQRT(Inputs!$B$38)*M321+SQRT(1-Inputs!$B$38)*_xlfn.NORM.S.INV(RAND())</f>
        <v>0.52265162910282525</v>
      </c>
      <c r="Y321" s="23">
        <f ca="1">SQRT(Inputs!$B$38)*C321+SQRT(1-Inputs!$B$38)*_xlfn.NORM.S.INV(RAND())</f>
        <v>0.29019124083721515</v>
      </c>
      <c r="Z321" s="23">
        <f ca="1">SQRT(Inputs!$B$38)*D321+SQRT(1-Inputs!$B$38)*_xlfn.NORM.S.INV(RAND())</f>
        <v>-2.8416781616324074</v>
      </c>
      <c r="AA321" s="23">
        <f ca="1">SQRT(Inputs!$B$38)*E321+SQRT(1-Inputs!$B$38)*_xlfn.NORM.S.INV(RAND())</f>
        <v>-0.29792491498315649</v>
      </c>
      <c r="AB321" s="23">
        <f ca="1">SQRT(Inputs!$B$38)*F321+SQRT(1-Inputs!$B$38)*_xlfn.NORM.S.INV(RAND())</f>
        <v>-1.4764476448801613</v>
      </c>
      <c r="AC321" s="23">
        <f ca="1">SQRT(Inputs!$B$38)*G321+SQRT(1-Inputs!$B$38)*_xlfn.NORM.S.INV(RAND())</f>
        <v>1.8690928103380191</v>
      </c>
      <c r="AD321" s="23">
        <f ca="1">SQRT(Inputs!$B$38)*H321+SQRT(1-Inputs!$B$38)*_xlfn.NORM.S.INV(RAND())</f>
        <v>0.21823403003919206</v>
      </c>
      <c r="AE321" s="23">
        <f ca="1">SQRT(Inputs!$B$38)*I321+SQRT(1-Inputs!$B$38)*_xlfn.NORM.S.INV(RAND())</f>
        <v>1.520894885922071</v>
      </c>
      <c r="AF321" s="23">
        <f ca="1">SQRT(Inputs!$B$38)*J321+SQRT(1-Inputs!$B$38)*_xlfn.NORM.S.INV(RAND())</f>
        <v>-1.6526532804520591</v>
      </c>
      <c r="AG321" s="23">
        <f ca="1">SQRT(Inputs!$B$38)*K321+SQRT(1-Inputs!$B$38)*_xlfn.NORM.S.INV(RAND())</f>
        <v>-0.20787173847908746</v>
      </c>
      <c r="AH321" s="23">
        <f ca="1">SQRT(Inputs!$B$38)*L321+SQRT(1-Inputs!$B$38)*_xlfn.NORM.S.INV(RAND())</f>
        <v>-0.17540499435772758</v>
      </c>
      <c r="AI321" s="23">
        <f ca="1">SQRT(Inputs!$B$38)*M321+SQRT(1-Inputs!$B$38)*_xlfn.NORM.S.INV(RAND())</f>
        <v>-0.23793829268942504</v>
      </c>
      <c r="AJ321" s="23">
        <f ca="1">SQRT(Inputs!$B$38)*C321+SQRT(1-Inputs!$B$38)*_xlfn.NORM.S.INV(RAND())</f>
        <v>-1.1757954658797001</v>
      </c>
      <c r="AK321" s="23">
        <f ca="1">SQRT(Inputs!$B$38)*D321+SQRT(1-Inputs!$B$38)*_xlfn.NORM.S.INV(RAND())</f>
        <v>-0.41540990959446955</v>
      </c>
      <c r="AL321" s="23">
        <f ca="1">SQRT(Inputs!$B$38)*E321+SQRT(1-Inputs!$B$38)*_xlfn.NORM.S.INV(RAND())</f>
        <v>-0.77103363431748573</v>
      </c>
      <c r="AM321" s="23">
        <f ca="1">SQRT(Inputs!$B$38)*F321+SQRT(1-Inputs!$B$38)*_xlfn.NORM.S.INV(RAND())</f>
        <v>1.4756962686577531</v>
      </c>
      <c r="AN321" s="23">
        <f ca="1">SQRT(Inputs!$B$38)*G321+SQRT(1-Inputs!$B$38)*_xlfn.NORM.S.INV(RAND())</f>
        <v>1.5944360205824957</v>
      </c>
      <c r="AO321" s="23">
        <f ca="1">SQRT(Inputs!$B$38)*H321+SQRT(1-Inputs!$B$38)*_xlfn.NORM.S.INV(RAND())</f>
        <v>0.31647201720434776</v>
      </c>
      <c r="AP321" s="23">
        <f ca="1">SQRT(Inputs!$B$38)*I321+SQRT(1-Inputs!$B$38)*_xlfn.NORM.S.INV(RAND())</f>
        <v>0.71302653433383634</v>
      </c>
      <c r="AQ321" s="23">
        <f ca="1">SQRT(Inputs!$B$38)*J321+SQRT(1-Inputs!$B$38)*_xlfn.NORM.S.INV(RAND())</f>
        <v>6.6013305070406481E-2</v>
      </c>
      <c r="AR321" s="23">
        <f ca="1">SQRT(Inputs!$B$38)*K321+SQRT(1-Inputs!$B$38)*_xlfn.NORM.S.INV(RAND())</f>
        <v>-1.0667528800956807</v>
      </c>
      <c r="AS321" s="23">
        <f ca="1">SQRT(Inputs!$B$38)*L321+SQRT(1-Inputs!$B$38)*_xlfn.NORM.S.INV(RAND())</f>
        <v>0.57317147567587678</v>
      </c>
      <c r="AT321" s="23">
        <f ca="1">SQRT(Inputs!$B$38)*M321+SQRT(1-Inputs!$B$38)*_xlfn.NORM.S.INV(RAND())</f>
        <v>-0.44302844168190209</v>
      </c>
      <c r="AU321" s="15">
        <f ca="1">Inputs!$B$6*EXP($B$8-0.5*C$5^2+C$5*N321)</f>
        <v>5906.3965079187128</v>
      </c>
      <c r="AV321" s="15">
        <f t="shared" ca="1" si="146"/>
        <v>7432.6756143116627</v>
      </c>
      <c r="AW321" s="15">
        <f t="shared" ca="1" si="147"/>
        <v>10224.167590530578</v>
      </c>
      <c r="AX321" s="15">
        <f t="shared" ca="1" si="148"/>
        <v>14454.171484211978</v>
      </c>
      <c r="AY321" s="15">
        <f t="shared" ca="1" si="149"/>
        <v>20299.521290429489</v>
      </c>
      <c r="AZ321" s="15">
        <f t="shared" ca="1" si="150"/>
        <v>20436.737032786623</v>
      </c>
      <c r="BA321" s="15">
        <f t="shared" ca="1" si="151"/>
        <v>24090.513247660721</v>
      </c>
      <c r="BB321" s="15">
        <f t="shared" ca="1" si="152"/>
        <v>28002.738616086193</v>
      </c>
      <c r="BC321" s="15">
        <f t="shared" ca="1" si="153"/>
        <v>28939.342790503983</v>
      </c>
      <c r="BD321" s="15">
        <f t="shared" ca="1" si="154"/>
        <v>38925.658210705689</v>
      </c>
      <c r="BE321" s="15">
        <f t="shared" ca="1" si="155"/>
        <v>50023.914337889037</v>
      </c>
      <c r="BF321" s="15">
        <f ca="1">Inputs!$B$13*EXP($B$9-0.5*C$6^2+C$6*Y321)</f>
        <v>14650.049223810905</v>
      </c>
      <c r="BG321" s="15">
        <f t="shared" ca="1" si="156"/>
        <v>10692.146302830895</v>
      </c>
      <c r="BH321" s="15">
        <f t="shared" ca="1" si="157"/>
        <v>12434.001352708374</v>
      </c>
      <c r="BI321" s="15">
        <f t="shared" ca="1" si="158"/>
        <v>12126.920141517834</v>
      </c>
      <c r="BJ321" s="15">
        <f t="shared" ca="1" si="159"/>
        <v>19463.732656840664</v>
      </c>
      <c r="BK321" s="15">
        <f t="shared" ca="1" si="160"/>
        <v>24608.431896922801</v>
      </c>
      <c r="BL321" s="15">
        <f t="shared" ca="1" si="161"/>
        <v>36814.068779464586</v>
      </c>
      <c r="BM321" s="15">
        <f t="shared" ca="1" si="162"/>
        <v>36853.528988720493</v>
      </c>
      <c r="BN321" s="15">
        <f t="shared" ca="1" si="163"/>
        <v>44210.098892155816</v>
      </c>
      <c r="BO321" s="15">
        <f t="shared" ca="1" si="164"/>
        <v>53298.111703684728</v>
      </c>
      <c r="BP321" s="15">
        <f t="shared" ca="1" si="165"/>
        <v>63855.198262751954</v>
      </c>
      <c r="BQ321" s="15">
        <f ca="1">Inputs!$B$20*EXP($B$10-0.5*C$7^2+C$7*AJ321)</f>
        <v>2826.7824178302999</v>
      </c>
      <c r="BR321" s="15">
        <f t="shared" ca="1" si="166"/>
        <v>3361.5250154870619</v>
      </c>
      <c r="BS321" s="15">
        <f t="shared" ca="1" si="167"/>
        <v>3688.8654211950793</v>
      </c>
      <c r="BT321" s="15">
        <f t="shared" ca="1" si="168"/>
        <v>7490.5527568732623</v>
      </c>
      <c r="BU321" s="15">
        <f t="shared" ca="1" si="169"/>
        <v>15268.370469167536</v>
      </c>
      <c r="BV321" s="15">
        <f t="shared" ca="1" si="170"/>
        <v>22812.63200717809</v>
      </c>
      <c r="BW321" s="15">
        <f t="shared" ca="1" si="171"/>
        <v>37019.259065886632</v>
      </c>
      <c r="BX321" s="15">
        <f t="shared" ca="1" si="172"/>
        <v>52467.155509186683</v>
      </c>
      <c r="BY321" s="15">
        <f t="shared" ca="1" si="173"/>
        <v>59943.271617489037</v>
      </c>
      <c r="BZ321" s="15">
        <f t="shared" ca="1" si="174"/>
        <v>93454.955218452102</v>
      </c>
      <c r="CA321" s="15">
        <f t="shared" ca="1" si="175"/>
        <v>121337.30585766985</v>
      </c>
      <c r="CB321" s="15">
        <f ca="1">(AU321*DCF!C$10-DCF!C$5*MAX(AU321*DCF!C$10,0)-MAX(AU321-Inputs!$B$6,0)/Inputs!$B$10)*DCF!C$6</f>
        <v>1036.3422952678861</v>
      </c>
      <c r="CC321" s="15">
        <f ca="1">(AV321*DCF!D$10-DCF!D$5*MAX(AV321*DCF!D$10,0)-MAX(AV321-AU321,0)/Inputs!$B$10)*DCF!D$6</f>
        <v>1439.5211117320575</v>
      </c>
      <c r="CD321" s="15">
        <f ca="1">(AW321*DCF!E$10-DCF!E$5*MAX(AW321*DCF!E$10,0)-MAX(AW321-AV321,0)/Inputs!$B$10)*DCF!E$6</f>
        <v>1731.8379481937714</v>
      </c>
      <c r="CE321" s="15">
        <f ca="1">(AX321*DCF!F$10-DCF!F$5*MAX(AX321*DCF!F$10,0)-MAX(AX321-AW321,0)/Inputs!$B$10)*DCF!F$6</f>
        <v>2275.1636634538763</v>
      </c>
      <c r="CF321" s="15">
        <f ca="1">(AY321*DCF!G$10-DCF!G$5*MAX(AY321*DCF!G$10,0)-MAX(AY321-AX321,0)/Inputs!$B$10)*DCF!G$6</f>
        <v>3058.9330424924428</v>
      </c>
      <c r="CG321" s="15">
        <f ca="1">(AZ321*DCF!H$10-DCF!H$5*MAX(AZ321*DCF!H$10,0)-MAX(AZ321-AY321,0)/Inputs!$B$10)*DCF!H$6</f>
        <v>3943.4420388449626</v>
      </c>
      <c r="CH321" s="15">
        <f ca="1">(BA321*DCF!I$10-DCF!I$5*MAX(BA321*DCF!I$10,0)-MAX(BA321-AZ321,0)/Inputs!$B$10)*DCF!I$6</f>
        <v>3801.1106297583283</v>
      </c>
      <c r="CI321" s="15">
        <f ca="1">(BB321*DCF!J$10-DCF!J$5*MAX(BB321*DCF!J$10,0)-MAX(BB321-BA321,0)/Inputs!$B$10)*DCF!J$6</f>
        <v>4212.5016356711876</v>
      </c>
      <c r="CJ321" s="15">
        <f ca="1">(BC321*DCF!K$10-DCF!K$5*MAX(BC321*DCF!K$10,0)-MAX(BC321-BB321,0)/Inputs!$B$10)*DCF!K$6</f>
        <v>4527.6590940709348</v>
      </c>
      <c r="CK321" s="15">
        <f ca="1">(BD321*DCF!L$10-DCF!L$5*MAX(BD321*DCF!L$10,0)-MAX(BD321-BC321,0)/Inputs!$B$10)*DCF!L$6</f>
        <v>4579.3371908430345</v>
      </c>
      <c r="CL321" s="15">
        <f ca="1">(BE321*DCF!M$10-DCF!M$5*MAX(BE321*DCF!M$10,0)-MAX(BE321-BD321,0)/Inputs!$B$10)*DCF!M$6</f>
        <v>5733.2160464841591</v>
      </c>
      <c r="CM321" s="15">
        <f ca="1">(BF321*DCF!C$28-DCF!C$5*MAX(BF321*DCF!C$28,0)-MAX(BF321-Inputs!$B$13,0)/Inputs!$B$17)*DCF!C$6</f>
        <v>3717.5079014491321</v>
      </c>
      <c r="CN321" s="15">
        <f ca="1">(BG321*DCF!D$28-DCF!D$5*MAX(BG321*DCF!D$28,0)-MAX(BG321-BF321,0)/Inputs!$B$17)*DCF!D$6</f>
        <v>3149.0836878185519</v>
      </c>
      <c r="CO321" s="15">
        <f ca="1">(BH321*DCF!E$28-DCF!E$5*MAX(BH321*DCF!E$28,0)-MAX(BH321-BG321,0)/Inputs!$B$17)*DCF!E$6</f>
        <v>3178.2349343535393</v>
      </c>
      <c r="CP321" s="15">
        <f ca="1">(BI321*DCF!F$28-DCF!F$5*MAX(BI321*DCF!F$28,0)-MAX(BI321-BH321,0)/Inputs!$B$17)*DCF!F$6</f>
        <v>3292.139384886354</v>
      </c>
      <c r="CQ321" s="15">
        <f ca="1">(BJ321*DCF!G$28-DCF!G$5*MAX(BJ321*DCF!G$28,0)-MAX(BJ321-BI321,0)/Inputs!$B$17)*DCF!G$6</f>
        <v>3816.033722511931</v>
      </c>
      <c r="CR321" s="15">
        <f ca="1">(BK321*DCF!H$28-DCF!H$5*MAX(BK321*DCF!H$28,0)-MAX(BK321-BJ321,0)/Inputs!$B$17)*DCF!H$6</f>
        <v>5286.5948228690704</v>
      </c>
      <c r="CS321" s="15">
        <f ca="1">(BL321*DCF!I$28-DCF!I$5*MAX(BL321*DCF!I$28,0)-MAX(BL321-BK321,0)/Inputs!$B$17)*DCF!I$6</f>
        <v>6905.0569977883897</v>
      </c>
      <c r="CT321" s="15">
        <f ca="1">(BM321*DCF!J$28-DCF!J$5*MAX(BM321*DCF!J$28,0)-MAX(BM321-BL321,0)/Inputs!$B$17)*DCF!J$6</f>
        <v>8216.1643111838202</v>
      </c>
      <c r="CU321" s="15">
        <f ca="1">(BN321*DCF!K$28-DCF!K$5*MAX(BN321*DCF!K$28,0)-MAX(BN321-BM321,0)/Inputs!$B$17)*DCF!K$6</f>
        <v>8435.3497911211853</v>
      </c>
      <c r="CV321" s="15">
        <f ca="1">(BO321*DCF!L$28-DCF!L$5*MAX(BO321*DCF!L$28,0)-MAX(BO321-BN321,0)/Inputs!$B$17)*DCF!L$6</f>
        <v>9605.7682017560073</v>
      </c>
      <c r="CW321" s="15">
        <f ca="1">(BP321*DCF!M$28-DCF!M$5*MAX(BP321*DCF!M$28,0)-MAX(BP321-BO321,0)/Inputs!$B$17)*DCF!M$6</f>
        <v>10910.880315874956</v>
      </c>
      <c r="CX321" s="15">
        <f ca="1">(BQ321*DCF!C$46-DCF!C$5*MAX(BQ321*DCF!C$46,0)-MAX(BQ321-Inputs!$B$20,0)/Inputs!$B$24)*DCF!C$6</f>
        <v>-652.83658610399539</v>
      </c>
      <c r="CY321" s="15">
        <f ca="1">(BR321*DCF!D$46-DCF!D$5*MAX(BR321*DCF!D$46,0)-MAX(BR321-BQ321,0)/Inputs!$B$24)*DCF!D$6</f>
        <v>-801.90415602049677</v>
      </c>
      <c r="CZ321" s="15">
        <f ca="1">(BS321*DCF!E$46-DCF!E$5*MAX(BS321*DCF!E$46,0)-MAX(BS321-BR321,0)/Inputs!$B$24)*DCF!E$6</f>
        <v>-565.24333524415806</v>
      </c>
      <c r="DA321" s="15">
        <f ca="1">(BT321*DCF!F$46-DCF!F$5*MAX(BT321*DCF!F$46,0)-MAX(BT321-BS321,0)/Inputs!$B$24)*DCF!F$6</f>
        <v>-1929.8239500675306</v>
      </c>
      <c r="DB321" s="15">
        <f ca="1">(BU321*DCF!G$46-DCF!G$5*MAX(BU321*DCF!G$46,0)-MAX(BU321-BT321,0)/Inputs!$B$24)*DCF!G$6</f>
        <v>-3129.9020234676309</v>
      </c>
      <c r="DC321" s="15">
        <f ca="1">(BV321*DCF!H$46-DCF!H$5*MAX(BV321*DCF!H$46,0)-MAX(BV321-BU321,0)/Inputs!$B$24)*DCF!H$6</f>
        <v>-2344.3330484794174</v>
      </c>
      <c r="DD321" s="15">
        <f ca="1">(BW321*DCF!I$46-DCF!I$5*MAX(BW321*DCF!I$46,0)-MAX(BW321-BV321,0)/Inputs!$B$24)*DCF!I$6</f>
        <v>-3223.198901696011</v>
      </c>
      <c r="DE321" s="15">
        <f ca="1">(BX321*DCF!J$46-DCF!J$5*MAX(BX321*DCF!J$46,0)-MAX(BX321-BW321,0)/Inputs!$B$24)*DCF!J$6</f>
        <v>-1895.6777119348822</v>
      </c>
      <c r="DF321" s="15">
        <f ca="1">(BY321*DCF!K$46-DCF!K$5*MAX(BY321*DCF!K$46,0)-MAX(BY321-BX321,0)/Inputs!$B$24)*DCF!K$6</f>
        <v>1592.7102130303731</v>
      </c>
      <c r="DG321" s="15">
        <f ca="1">(BZ321*DCF!L$46-DCF!L$5*MAX(BZ321*DCF!L$46,0)-MAX(BZ321-BY321,0)/Inputs!$B$24)*DCF!L$6</f>
        <v>-1123.696250364738</v>
      </c>
      <c r="DH321" s="15">
        <f ca="1">(CA321*DCF!M$46-DCF!M$5*MAX(CA321*DCF!M$46,0)-MAX(CA321-BZ321,0)/Inputs!$B$24)*DCF!M$6</f>
        <v>3683.3902337256827</v>
      </c>
      <c r="DI321" s="15">
        <f ca="1">SUM(CB321:CL321)+BE321*DCF!M$10*(1+Inputs!$B$30)*(1-Inputs!$B$33)*(1-Inputs!$B$30/Inputs!$B$31)/(Inputs!$B$29-Inputs!$B$30)*DCF!M$6</f>
        <v>175556.27979694348</v>
      </c>
      <c r="DJ321" s="15">
        <f ca="1">SUM(CM321:CW321)+BP321*DCF!M$28*(1+Inputs!$B$30)*(1-Inputs!$B$33)*(1-Inputs!$B$30/Inputs!$B$31)/(Inputs!$B$29-Inputs!$B$30)*DCF!M$6</f>
        <v>303459.295622039</v>
      </c>
      <c r="DK321" s="15">
        <f ca="1">SUM(CX321:DH321)+CA321*DCF!M$46*(1+Inputs!$B$30)*(1-Inputs!$B$33)*(1-Inputs!$B$30/Inputs!$B$31)/(Inputs!$B$29-Inputs!$B$30)*DCF!M$6</f>
        <v>177211.33266207579</v>
      </c>
      <c r="DM321" s="15">
        <f ca="1">DI321+DJ321+DK321+Inputs!$B$34+Inputs!$B$36-Inputs!$B$35</f>
        <v>733077.9080810583</v>
      </c>
    </row>
    <row r="322" spans="1:117" x14ac:dyDescent="0.75">
      <c r="A322" s="11">
        <v>309</v>
      </c>
      <c r="C322" s="23">
        <f t="shared" ca="1" si="180"/>
        <v>-1.3307365576315793</v>
      </c>
      <c r="D322" s="23">
        <f t="shared" ca="1" si="180"/>
        <v>-0.44543732720842621</v>
      </c>
      <c r="E322" s="23">
        <f t="shared" ca="1" si="180"/>
        <v>1.3768060646643299</v>
      </c>
      <c r="F322" s="23">
        <f t="shared" ca="1" si="180"/>
        <v>-1.0445821777379143</v>
      </c>
      <c r="G322" s="23">
        <f t="shared" ca="1" si="180"/>
        <v>-0.19321113984541688</v>
      </c>
      <c r="H322" s="23">
        <f t="shared" ca="1" si="180"/>
        <v>4.2066993204594519E-2</v>
      </c>
      <c r="I322" s="23">
        <f t="shared" ca="1" si="180"/>
        <v>-8.8597456278602091E-2</v>
      </c>
      <c r="J322" s="23">
        <f t="shared" ca="1" si="180"/>
        <v>-1.1290236562095048E-2</v>
      </c>
      <c r="K322" s="23">
        <f t="shared" ca="1" si="180"/>
        <v>1.2274117207846393</v>
      </c>
      <c r="L322" s="23">
        <f t="shared" ca="1" si="180"/>
        <v>0.16030444101230881</v>
      </c>
      <c r="M322" s="23">
        <f t="shared" ca="1" si="180"/>
        <v>-0.97446650684994029</v>
      </c>
      <c r="N322" s="23">
        <f ca="1">SQRT(Inputs!$B$38)*C322+SQRT(1-Inputs!$B$38)*_xlfn.NORM.S.INV(RAND())</f>
        <v>-0.20670569665224592</v>
      </c>
      <c r="O322" s="23">
        <f ca="1">SQRT(Inputs!$B$38)*D322+SQRT(1-Inputs!$B$38)*_xlfn.NORM.S.INV(RAND())</f>
        <v>-0.56725828650805699</v>
      </c>
      <c r="P322" s="23">
        <f ca="1">SQRT(Inputs!$B$38)*E322+SQRT(1-Inputs!$B$38)*_xlfn.NORM.S.INV(RAND())</f>
        <v>0.81287166180464432</v>
      </c>
      <c r="Q322" s="23">
        <f ca="1">SQRT(Inputs!$B$38)*F322+SQRT(1-Inputs!$B$38)*_xlfn.NORM.S.INV(RAND())</f>
        <v>-0.61943107540500331</v>
      </c>
      <c r="R322" s="23">
        <f ca="1">SQRT(Inputs!$B$38)*G322+SQRT(1-Inputs!$B$38)*_xlfn.NORM.S.INV(RAND())</f>
        <v>-1.0340074533717303</v>
      </c>
      <c r="S322" s="23">
        <f ca="1">SQRT(Inputs!$B$38)*H322+SQRT(1-Inputs!$B$38)*_xlfn.NORM.S.INV(RAND())</f>
        <v>0.26699526855781847</v>
      </c>
      <c r="T322" s="23">
        <f ca="1">SQRT(Inputs!$B$38)*I322+SQRT(1-Inputs!$B$38)*_xlfn.NORM.S.INV(RAND())</f>
        <v>0.65018283413176159</v>
      </c>
      <c r="U322" s="23">
        <f ca="1">SQRT(Inputs!$B$38)*J322+SQRT(1-Inputs!$B$38)*_xlfn.NORM.S.INV(RAND())</f>
        <v>0.10744873322801492</v>
      </c>
      <c r="V322" s="23">
        <f ca="1">SQRT(Inputs!$B$38)*K322+SQRT(1-Inputs!$B$38)*_xlfn.NORM.S.INV(RAND())</f>
        <v>0.60472605237458621</v>
      </c>
      <c r="W322" s="23">
        <f ca="1">SQRT(Inputs!$B$38)*L322+SQRT(1-Inputs!$B$38)*_xlfn.NORM.S.INV(RAND())</f>
        <v>1.5634811262948385</v>
      </c>
      <c r="X322" s="23">
        <f ca="1">SQRT(Inputs!$B$38)*M322+SQRT(1-Inputs!$B$38)*_xlfn.NORM.S.INV(RAND())</f>
        <v>-0.11108312714671686</v>
      </c>
      <c r="Y322" s="23">
        <f ca="1">SQRT(Inputs!$B$38)*C322+SQRT(1-Inputs!$B$38)*_xlfn.NORM.S.INV(RAND())</f>
        <v>-0.19373255379782606</v>
      </c>
      <c r="Z322" s="23">
        <f ca="1">SQRT(Inputs!$B$38)*D322+SQRT(1-Inputs!$B$38)*_xlfn.NORM.S.INV(RAND())</f>
        <v>-0.24099541658968668</v>
      </c>
      <c r="AA322" s="23">
        <f ca="1">SQRT(Inputs!$B$38)*E322+SQRT(1-Inputs!$B$38)*_xlfn.NORM.S.INV(RAND())</f>
        <v>0.97991045110926778</v>
      </c>
      <c r="AB322" s="23">
        <f ca="1">SQRT(Inputs!$B$38)*F322+SQRT(1-Inputs!$B$38)*_xlfn.NORM.S.INV(RAND())</f>
        <v>3.59200886577975E-2</v>
      </c>
      <c r="AC322" s="23">
        <f ca="1">SQRT(Inputs!$B$38)*G322+SQRT(1-Inputs!$B$38)*_xlfn.NORM.S.INV(RAND())</f>
        <v>-1.7815930113086506E-2</v>
      </c>
      <c r="AD322" s="23">
        <f ca="1">SQRT(Inputs!$B$38)*H322+SQRT(1-Inputs!$B$38)*_xlfn.NORM.S.INV(RAND())</f>
        <v>0.39237654263071398</v>
      </c>
      <c r="AE322" s="23">
        <f ca="1">SQRT(Inputs!$B$38)*I322+SQRT(1-Inputs!$B$38)*_xlfn.NORM.S.INV(RAND())</f>
        <v>-7.1659807934175673E-2</v>
      </c>
      <c r="AF322" s="23">
        <f ca="1">SQRT(Inputs!$B$38)*J322+SQRT(1-Inputs!$B$38)*_xlfn.NORM.S.INV(RAND())</f>
        <v>0.44873626594518634</v>
      </c>
      <c r="AG322" s="23">
        <f ca="1">SQRT(Inputs!$B$38)*K322+SQRT(1-Inputs!$B$38)*_xlfn.NORM.S.INV(RAND())</f>
        <v>0.579994378668927</v>
      </c>
      <c r="AH322" s="23">
        <f ca="1">SQRT(Inputs!$B$38)*L322+SQRT(1-Inputs!$B$38)*_xlfn.NORM.S.INV(RAND())</f>
        <v>2.126375710965585</v>
      </c>
      <c r="AI322" s="23">
        <f ca="1">SQRT(Inputs!$B$38)*M322+SQRT(1-Inputs!$B$38)*_xlfn.NORM.S.INV(RAND())</f>
        <v>-0.62313603540209417</v>
      </c>
      <c r="AJ322" s="23">
        <f ca="1">SQRT(Inputs!$B$38)*C322+SQRT(1-Inputs!$B$38)*_xlfn.NORM.S.INV(RAND())</f>
        <v>-1.4374601565997278</v>
      </c>
      <c r="AK322" s="23">
        <f ca="1">SQRT(Inputs!$B$38)*D322+SQRT(1-Inputs!$B$38)*_xlfn.NORM.S.INV(RAND())</f>
        <v>0.29534203903002443</v>
      </c>
      <c r="AL322" s="23">
        <f ca="1">SQRT(Inputs!$B$38)*E322+SQRT(1-Inputs!$B$38)*_xlfn.NORM.S.INV(RAND())</f>
        <v>1.7552117679215868</v>
      </c>
      <c r="AM322" s="23">
        <f ca="1">SQRT(Inputs!$B$38)*F322+SQRT(1-Inputs!$B$38)*_xlfn.NORM.S.INV(RAND())</f>
        <v>-1.0602476731794415</v>
      </c>
      <c r="AN322" s="23">
        <f ca="1">SQRT(Inputs!$B$38)*G322+SQRT(1-Inputs!$B$38)*_xlfn.NORM.S.INV(RAND())</f>
        <v>0.68331583154267217</v>
      </c>
      <c r="AO322" s="23">
        <f ca="1">SQRT(Inputs!$B$38)*H322+SQRT(1-Inputs!$B$38)*_xlfn.NORM.S.INV(RAND())</f>
        <v>-0.92973539660007232</v>
      </c>
      <c r="AP322" s="23">
        <f ca="1">SQRT(Inputs!$B$38)*I322+SQRT(1-Inputs!$B$38)*_xlfn.NORM.S.INV(RAND())</f>
        <v>-0.3691314162077437</v>
      </c>
      <c r="AQ322" s="23">
        <f ca="1">SQRT(Inputs!$B$38)*J322+SQRT(1-Inputs!$B$38)*_xlfn.NORM.S.INV(RAND())</f>
        <v>0.28722703578772535</v>
      </c>
      <c r="AR322" s="23">
        <f ca="1">SQRT(Inputs!$B$38)*K322+SQRT(1-Inputs!$B$38)*_xlfn.NORM.S.INV(RAND())</f>
        <v>1.1013966645746323</v>
      </c>
      <c r="AS322" s="23">
        <f ca="1">SQRT(Inputs!$B$38)*L322+SQRT(1-Inputs!$B$38)*_xlfn.NORM.S.INV(RAND())</f>
        <v>-0.39944347788022888</v>
      </c>
      <c r="AT322" s="23">
        <f ca="1">SQRT(Inputs!$B$38)*M322+SQRT(1-Inputs!$B$38)*_xlfn.NORM.S.INV(RAND())</f>
        <v>0.22753946829332261</v>
      </c>
      <c r="AU322" s="15">
        <f ca="1">Inputs!$B$6*EXP($B$8-0.5*C$5^2+C$5*N322)</f>
        <v>4798.9495509173166</v>
      </c>
      <c r="AV322" s="15">
        <f t="shared" ca="1" si="146"/>
        <v>5374.0123553512303</v>
      </c>
      <c r="AW322" s="15">
        <f t="shared" ca="1" si="147"/>
        <v>7311.9610539266096</v>
      </c>
      <c r="AX322" s="15">
        <f t="shared" ca="1" si="148"/>
        <v>8262.3757083253731</v>
      </c>
      <c r="AY322" s="15">
        <f t="shared" ca="1" si="149"/>
        <v>8948.8491071475819</v>
      </c>
      <c r="AZ322" s="15">
        <f t="shared" ca="1" si="150"/>
        <v>11271.250054597947</v>
      </c>
      <c r="BA322" s="15">
        <f t="shared" ca="1" si="151"/>
        <v>14764.393533313429</v>
      </c>
      <c r="BB322" s="15">
        <f t="shared" ca="1" si="152"/>
        <v>18271.761759045166</v>
      </c>
      <c r="BC322" s="15">
        <f t="shared" ca="1" si="153"/>
        <v>23723.450007708034</v>
      </c>
      <c r="BD322" s="15">
        <f t="shared" ca="1" si="154"/>
        <v>33640.131481133161</v>
      </c>
      <c r="BE322" s="15">
        <f t="shared" ca="1" si="155"/>
        <v>40806.710150788647</v>
      </c>
      <c r="BF322" s="15">
        <f ca="1">Inputs!$B$13*EXP($B$9-0.5*C$6^2+C$6*Y322)</f>
        <v>13309.884049592627</v>
      </c>
      <c r="BG322" s="15">
        <f t="shared" ca="1" si="156"/>
        <v>15530.964716347074</v>
      </c>
      <c r="BH322" s="15">
        <f t="shared" ca="1" si="157"/>
        <v>22324.829389086575</v>
      </c>
      <c r="BI322" s="15">
        <f t="shared" ca="1" si="158"/>
        <v>27480.464077096</v>
      </c>
      <c r="BJ322" s="15">
        <f t="shared" ca="1" si="159"/>
        <v>33602.852952765665</v>
      </c>
      <c r="BK322" s="15">
        <f t="shared" ca="1" si="160"/>
        <v>43504.11729503853</v>
      </c>
      <c r="BL322" s="15">
        <f t="shared" ca="1" si="161"/>
        <v>52945.588178614424</v>
      </c>
      <c r="BM322" s="15">
        <f t="shared" ca="1" si="162"/>
        <v>68812.58123733534</v>
      </c>
      <c r="BN322" s="15">
        <f t="shared" ca="1" si="163"/>
        <v>90722.289648322665</v>
      </c>
      <c r="BO322" s="15">
        <f t="shared" ca="1" si="164"/>
        <v>142923.6060668338</v>
      </c>
      <c r="BP322" s="15">
        <f t="shared" ca="1" si="165"/>
        <v>163921.20331000094</v>
      </c>
      <c r="BQ322" s="15">
        <f ca="1">Inputs!$B$20*EXP($B$10-0.5*C$7^2+C$7*AJ322)</f>
        <v>2576.2405216048887</v>
      </c>
      <c r="BR322" s="15">
        <f t="shared" ca="1" si="166"/>
        <v>3839.3666601985051</v>
      </c>
      <c r="BS322" s="15">
        <f t="shared" ca="1" si="167"/>
        <v>8703.9473518640934</v>
      </c>
      <c r="BT322" s="15">
        <f t="shared" ca="1" si="168"/>
        <v>9086.9602039908677</v>
      </c>
      <c r="BU322" s="15">
        <f t="shared" ca="1" si="169"/>
        <v>14857.690668055677</v>
      </c>
      <c r="BV322" s="15">
        <f t="shared" ca="1" si="170"/>
        <v>16764.774231775242</v>
      </c>
      <c r="BW322" s="15">
        <f t="shared" ca="1" si="171"/>
        <v>21636.157616561315</v>
      </c>
      <c r="BX322" s="15">
        <f t="shared" ca="1" si="172"/>
        <v>32055.301431245229</v>
      </c>
      <c r="BY322" s="15">
        <f t="shared" ca="1" si="173"/>
        <v>55450.707193646529</v>
      </c>
      <c r="BZ322" s="15">
        <f t="shared" ca="1" si="174"/>
        <v>72296.510241407494</v>
      </c>
      <c r="CA322" s="15">
        <f t="shared" ca="1" si="175"/>
        <v>105745.05636374711</v>
      </c>
      <c r="CB322" s="15">
        <f ca="1">(AU322*DCF!C$10-DCF!C$5*MAX(AU322*DCF!C$10,0)-MAX(AU322-Inputs!$B$6,0)/Inputs!$B$10)*DCF!C$6</f>
        <v>1044.2385894635629</v>
      </c>
      <c r="CC322" s="15">
        <f ca="1">(AV322*DCF!D$10-DCF!D$5*MAX(AV322*DCF!D$10,0)-MAX(AV322-AU322,0)/Inputs!$B$10)*DCF!D$6</f>
        <v>1169.6650894797872</v>
      </c>
      <c r="CD322" s="15">
        <f ca="1">(AW322*DCF!E$10-DCF!E$5*MAX(AW322*DCF!E$10,0)-MAX(AW322-AV322,0)/Inputs!$B$10)*DCF!E$6</f>
        <v>1251.7091101024885</v>
      </c>
      <c r="CE322" s="15">
        <f ca="1">(AX322*DCF!F$10-DCF!F$5*MAX(AX322*DCF!F$10,0)-MAX(AX322-AW322,0)/Inputs!$B$10)*DCF!F$6</f>
        <v>1605.9057234802622</v>
      </c>
      <c r="CF322" s="15">
        <f ca="1">(AY322*DCF!G$10-DCF!G$5*MAX(AY322*DCF!G$10,0)-MAX(AY322-AX322,0)/Inputs!$B$10)*DCF!G$6</f>
        <v>1711.8674636703879</v>
      </c>
      <c r="CG322" s="15">
        <f ca="1">(AZ322*DCF!H$10-DCF!H$5*MAX(AZ322*DCF!H$10,0)-MAX(AZ322-AY322,0)/Inputs!$B$10)*DCF!H$6</f>
        <v>1775.9373600022977</v>
      </c>
      <c r="CH322" s="15">
        <f ca="1">(BA322*DCF!I$10-DCF!I$5*MAX(BA322*DCF!I$10,0)-MAX(BA322-AZ322,0)/Inputs!$B$10)*DCF!I$6</f>
        <v>2123.9181726254069</v>
      </c>
      <c r="CI322" s="15">
        <f ca="1">(BB322*DCF!J$10-DCF!J$5*MAX(BB322*DCF!J$10,0)-MAX(BB322-BA322,0)/Inputs!$B$10)*DCF!J$6</f>
        <v>2603.9928564453876</v>
      </c>
      <c r="CJ322" s="15">
        <f ca="1">(BC322*DCF!K$10-DCF!K$5*MAX(BC322*DCF!K$10,0)-MAX(BC322-BB322,0)/Inputs!$B$10)*DCF!K$6</f>
        <v>3055.9410855723222</v>
      </c>
      <c r="CK322" s="15">
        <f ca="1">(BD322*DCF!L$10-DCF!L$5*MAX(BD322*DCF!L$10,0)-MAX(BD322-BC322,0)/Inputs!$B$10)*DCF!L$6</f>
        <v>3791.1840474096398</v>
      </c>
      <c r="CL322" s="15">
        <f ca="1">(BE322*DCF!M$10-DCF!M$5*MAX(BE322*DCF!M$10,0)-MAX(BE322-BD322,0)/Inputs!$B$10)*DCF!M$6</f>
        <v>4902.2302018465662</v>
      </c>
      <c r="CM322" s="15">
        <f ca="1">(BF322*DCF!C$28-DCF!C$5*MAX(BF322*DCF!C$28,0)-MAX(BF322-Inputs!$B$13,0)/Inputs!$B$17)*DCF!C$6</f>
        <v>3618.0052478940943</v>
      </c>
      <c r="CN322" s="15">
        <f ca="1">(BG322*DCF!D$28-DCF!D$5*MAX(BG322*DCF!D$28,0)-MAX(BG322-BF322,0)/Inputs!$B$17)*DCF!D$6</f>
        <v>4100.3689702590636</v>
      </c>
      <c r="CO322" s="15">
        <f ca="1">(BH322*DCF!E$28-DCF!E$5*MAX(BH322*DCF!E$28,0)-MAX(BH322-BG322,0)/Inputs!$B$17)*DCF!E$6</f>
        <v>4983.8119978723216</v>
      </c>
      <c r="CP322" s="15">
        <f ca="1">(BI322*DCF!F$28-DCF!F$5*MAX(BI322*DCF!F$28,0)-MAX(BI322-BH322,0)/Inputs!$B$17)*DCF!F$6</f>
        <v>6521.5573518317296</v>
      </c>
      <c r="CQ322" s="15">
        <f ca="1">(BJ322*DCF!G$28-DCF!G$5*MAX(BJ322*DCF!G$28,0)-MAX(BJ322-BI322,0)/Inputs!$B$17)*DCF!G$6</f>
        <v>7688.7898156352176</v>
      </c>
      <c r="CR322" s="15">
        <f ca="1">(BK322*DCF!H$28-DCF!H$5*MAX(BK322*DCF!H$28,0)-MAX(BK322-BJ322,0)/Inputs!$B$17)*DCF!H$6</f>
        <v>9220.6695620100527</v>
      </c>
      <c r="CS322" s="15">
        <f ca="1">(BL322*DCF!I$28-DCF!I$5*MAX(BL322*DCF!I$28,0)-MAX(BL322-BK322,0)/Inputs!$B$17)*DCF!I$6</f>
        <v>11095.175340021688</v>
      </c>
      <c r="CT322" s="15">
        <f ca="1">(BM322*DCF!J$28-DCF!J$5*MAX(BM322*DCF!J$28,0)-MAX(BM322-BL322,0)/Inputs!$B$17)*DCF!J$6</f>
        <v>13247.084525568027</v>
      </c>
      <c r="CU322" s="15">
        <f ca="1">(BN322*DCF!K$28-DCF!K$5*MAX(BN322*DCF!K$28,0)-MAX(BN322-BM322,0)/Inputs!$B$17)*DCF!K$6</f>
        <v>16475.378988648736</v>
      </c>
      <c r="CV322" s="15">
        <f ca="1">(BO322*DCF!L$28-DCF!L$5*MAX(BO322*DCF!L$28,0)-MAX(BO322-BN322,0)/Inputs!$B$17)*DCF!L$6</f>
        <v>22609.593361059931</v>
      </c>
      <c r="CW322" s="15">
        <f ca="1">(BP322*DCF!M$28-DCF!M$5*MAX(BP322*DCF!M$28,0)-MAX(BP322-BO322,0)/Inputs!$B$17)*DCF!M$6</f>
        <v>28647.03033912056</v>
      </c>
      <c r="CX322" s="15">
        <f ca="1">(BQ322*DCF!C$46-DCF!C$5*MAX(BQ322*DCF!C$46,0)-MAX(BQ322-Inputs!$B$20,0)/Inputs!$B$24)*DCF!C$6</f>
        <v>-594.97471630597886</v>
      </c>
      <c r="CY322" s="15">
        <f ca="1">(BR322*DCF!D$46-DCF!D$5*MAX(BR322*DCF!D$46,0)-MAX(BR322-BQ322,0)/Inputs!$B$24)*DCF!D$6</f>
        <v>-1194.2557921469604</v>
      </c>
      <c r="CZ322" s="15">
        <f ca="1">(BS322*DCF!E$46-DCF!E$5*MAX(BS322*DCF!E$46,0)-MAX(BS322-BR322,0)/Inputs!$B$24)*DCF!E$6</f>
        <v>-2946.7407179335933</v>
      </c>
      <c r="DA322" s="15">
        <f ca="1">(BT322*DCF!F$46-DCF!F$5*MAX(BT322*DCF!F$46,0)-MAX(BT322-BS322,0)/Inputs!$B$24)*DCF!F$6</f>
        <v>-801.2369816188824</v>
      </c>
      <c r="DB322" s="15">
        <f ca="1">(BU322*DCF!G$46-DCF!G$5*MAX(BU322*DCF!G$46,0)-MAX(BU322-BT322,0)/Inputs!$B$24)*DCF!G$6</f>
        <v>-2440.9430712600606</v>
      </c>
      <c r="DC322" s="15">
        <f ca="1">(BV322*DCF!H$46-DCF!H$5*MAX(BV322*DCF!H$46,0)-MAX(BV322-BU322,0)/Inputs!$B$24)*DCF!H$6</f>
        <v>-592.61453253099353</v>
      </c>
      <c r="DD322" s="15">
        <f ca="1">(BW322*DCF!I$46-DCF!I$5*MAX(BW322*DCF!I$46,0)-MAX(BW322-BV322,0)/Inputs!$B$24)*DCF!I$6</f>
        <v>-898.69027192857834</v>
      </c>
      <c r="DE322" s="15">
        <f ca="1">(BX322*DCF!J$46-DCF!J$5*MAX(BX322*DCF!J$46,0)-MAX(BX322-BW322,0)/Inputs!$B$24)*DCF!J$6</f>
        <v>-1418.355489467086</v>
      </c>
      <c r="DF322" s="15">
        <f ca="1">(BY322*DCF!K$46-DCF!K$5*MAX(BY322*DCF!K$46,0)-MAX(BY322-BX322,0)/Inputs!$B$24)*DCF!K$6</f>
        <v>-2563.7219199590081</v>
      </c>
      <c r="DG322" s="15">
        <f ca="1">(BZ322*DCF!L$46-DCF!L$5*MAX(BZ322*DCF!L$46,0)-MAX(BZ322-BY322,0)/Inputs!$B$24)*DCF!L$6</f>
        <v>1185.2625007511422</v>
      </c>
      <c r="DH322" s="15">
        <f ca="1">(CA322*DCF!M$46-DCF!M$5*MAX(CA322*DCF!M$46,0)-MAX(CA322-BZ322,0)/Inputs!$B$24)*DCF!M$6</f>
        <v>1297.3714129444927</v>
      </c>
      <c r="DI322" s="15">
        <f ca="1">SUM(CB322:CL322)+BE322*DCF!M$10*(1+Inputs!$B$30)*(1-Inputs!$B$33)*(1-Inputs!$B$30/Inputs!$B$31)/(Inputs!$B$29-Inputs!$B$30)*DCF!M$6</f>
        <v>138602.20366262129</v>
      </c>
      <c r="DJ322" s="15">
        <f ca="1">SUM(CM322:CW322)+BP322*DCF!M$28*(1+Inputs!$B$30)*(1-Inputs!$B$33)*(1-Inputs!$B$30/Inputs!$B$31)/(Inputs!$B$29-Inputs!$B$30)*DCF!M$6</f>
        <v>736467.30076024448</v>
      </c>
      <c r="DK322" s="15">
        <f ca="1">SUM(CX322:DH322)+CA322*DCF!M$46*(1+Inputs!$B$30)*(1-Inputs!$B$33)*(1-Inputs!$B$30/Inputs!$B$31)/(Inputs!$B$29-Inputs!$B$30)*DCF!M$6</f>
        <v>152525.48386160913</v>
      </c>
      <c r="DM322" s="15">
        <f ca="1">DI322+DJ322+DK322+Inputs!$B$34+Inputs!$B$36-Inputs!$B$35</f>
        <v>1104445.9882844749</v>
      </c>
    </row>
    <row r="323" spans="1:117" x14ac:dyDescent="0.75">
      <c r="A323" s="11">
        <v>310</v>
      </c>
      <c r="C323" s="23">
        <f t="shared" ca="1" si="180"/>
        <v>-0.32485185827178764</v>
      </c>
      <c r="D323" s="23">
        <f t="shared" ca="1" si="180"/>
        <v>0.20576725056476991</v>
      </c>
      <c r="E323" s="23">
        <f t="shared" ca="1" si="180"/>
        <v>0.94959803917557595</v>
      </c>
      <c r="F323" s="23">
        <f t="shared" ca="1" si="180"/>
        <v>0.32989623820195779</v>
      </c>
      <c r="G323" s="23">
        <f t="shared" ca="1" si="180"/>
        <v>1.8809268158674157</v>
      </c>
      <c r="H323" s="23">
        <f t="shared" ca="1" si="180"/>
        <v>0.81958504903114071</v>
      </c>
      <c r="I323" s="23">
        <f t="shared" ca="1" si="180"/>
        <v>0.31186399817925115</v>
      </c>
      <c r="J323" s="23">
        <f t="shared" ca="1" si="180"/>
        <v>0.45057760068563357</v>
      </c>
      <c r="K323" s="23">
        <f t="shared" ca="1" si="180"/>
        <v>0.16634088058692917</v>
      </c>
      <c r="L323" s="23">
        <f t="shared" ca="1" si="180"/>
        <v>0.28268841314326459</v>
      </c>
      <c r="M323" s="23">
        <f t="shared" ca="1" si="180"/>
        <v>-0.17671409054191517</v>
      </c>
      <c r="N323" s="23">
        <f ca="1">SQRT(Inputs!$B$38)*C323+SQRT(1-Inputs!$B$38)*_xlfn.NORM.S.INV(RAND())</f>
        <v>0.90379705807689092</v>
      </c>
      <c r="O323" s="23">
        <f ca="1">SQRT(Inputs!$B$38)*D323+SQRT(1-Inputs!$B$38)*_xlfn.NORM.S.INV(RAND())</f>
        <v>0.10202326914374155</v>
      </c>
      <c r="P323" s="23">
        <f ca="1">SQRT(Inputs!$B$38)*E323+SQRT(1-Inputs!$B$38)*_xlfn.NORM.S.INV(RAND())</f>
        <v>-0.42696188812360103</v>
      </c>
      <c r="Q323" s="23">
        <f ca="1">SQRT(Inputs!$B$38)*F323+SQRT(1-Inputs!$B$38)*_xlfn.NORM.S.INV(RAND())</f>
        <v>1.0489578892205518</v>
      </c>
      <c r="R323" s="23">
        <f ca="1">SQRT(Inputs!$B$38)*G323+SQRT(1-Inputs!$B$38)*_xlfn.NORM.S.INV(RAND())</f>
        <v>1.7130306588421695</v>
      </c>
      <c r="S323" s="23">
        <f ca="1">SQRT(Inputs!$B$38)*H323+SQRT(1-Inputs!$B$38)*_xlfn.NORM.S.INV(RAND())</f>
        <v>2.0004801590973309</v>
      </c>
      <c r="T323" s="23">
        <f ca="1">SQRT(Inputs!$B$38)*I323+SQRT(1-Inputs!$B$38)*_xlfn.NORM.S.INV(RAND())</f>
        <v>0.59710072934873282</v>
      </c>
      <c r="U323" s="23">
        <f ca="1">SQRT(Inputs!$B$38)*J323+SQRT(1-Inputs!$B$38)*_xlfn.NORM.S.INV(RAND())</f>
        <v>0.17065972264129453</v>
      </c>
      <c r="V323" s="23">
        <f ca="1">SQRT(Inputs!$B$38)*K323+SQRT(1-Inputs!$B$38)*_xlfn.NORM.S.INV(RAND())</f>
        <v>0.63666783825339313</v>
      </c>
      <c r="W323" s="23">
        <f ca="1">SQRT(Inputs!$B$38)*L323+SQRT(1-Inputs!$B$38)*_xlfn.NORM.S.INV(RAND())</f>
        <v>-0.42635310688470618</v>
      </c>
      <c r="X323" s="23">
        <f ca="1">SQRT(Inputs!$B$38)*M323+SQRT(1-Inputs!$B$38)*_xlfn.NORM.S.INV(RAND())</f>
        <v>-0.12630098205070506</v>
      </c>
      <c r="Y323" s="23">
        <f ca="1">SQRT(Inputs!$B$38)*C323+SQRT(1-Inputs!$B$38)*_xlfn.NORM.S.INV(RAND())</f>
        <v>-0.66705201028628669</v>
      </c>
      <c r="Z323" s="23">
        <f ca="1">SQRT(Inputs!$B$38)*D323+SQRT(1-Inputs!$B$38)*_xlfn.NORM.S.INV(RAND())</f>
        <v>4.1506423850779101E-2</v>
      </c>
      <c r="AA323" s="23">
        <f ca="1">SQRT(Inputs!$B$38)*E323+SQRT(1-Inputs!$B$38)*_xlfn.NORM.S.INV(RAND())</f>
        <v>-0.29367152938063468</v>
      </c>
      <c r="AB323" s="23">
        <f ca="1">SQRT(Inputs!$B$38)*F323+SQRT(1-Inputs!$B$38)*_xlfn.NORM.S.INV(RAND())</f>
        <v>-0.21654671454567379</v>
      </c>
      <c r="AC323" s="23">
        <f ca="1">SQRT(Inputs!$B$38)*G323+SQRT(1-Inputs!$B$38)*_xlfn.NORM.S.INV(RAND())</f>
        <v>1.7895004022591905</v>
      </c>
      <c r="AD323" s="23">
        <f ca="1">SQRT(Inputs!$B$38)*H323+SQRT(1-Inputs!$B$38)*_xlfn.NORM.S.INV(RAND())</f>
        <v>-0.46135477585221502</v>
      </c>
      <c r="AE323" s="23">
        <f ca="1">SQRT(Inputs!$B$38)*I323+SQRT(1-Inputs!$B$38)*_xlfn.NORM.S.INV(RAND())</f>
        <v>-0.74959539774426431</v>
      </c>
      <c r="AF323" s="23">
        <f ca="1">SQRT(Inputs!$B$38)*J323+SQRT(1-Inputs!$B$38)*_xlfn.NORM.S.INV(RAND())</f>
        <v>1.7256646982908266</v>
      </c>
      <c r="AG323" s="23">
        <f ca="1">SQRT(Inputs!$B$38)*K323+SQRT(1-Inputs!$B$38)*_xlfn.NORM.S.INV(RAND())</f>
        <v>-0.9369044917212781</v>
      </c>
      <c r="AH323" s="23">
        <f ca="1">SQRT(Inputs!$B$38)*L323+SQRT(1-Inputs!$B$38)*_xlfn.NORM.S.INV(RAND())</f>
        <v>1.2996455802133953</v>
      </c>
      <c r="AI323" s="23">
        <f ca="1">SQRT(Inputs!$B$38)*M323+SQRT(1-Inputs!$B$38)*_xlfn.NORM.S.INV(RAND())</f>
        <v>-1.1912028411792519</v>
      </c>
      <c r="AJ323" s="23">
        <f ca="1">SQRT(Inputs!$B$38)*C323+SQRT(1-Inputs!$B$38)*_xlfn.NORM.S.INV(RAND())</f>
        <v>-0.16762635702226586</v>
      </c>
      <c r="AK323" s="23">
        <f ca="1">SQRT(Inputs!$B$38)*D323+SQRT(1-Inputs!$B$38)*_xlfn.NORM.S.INV(RAND())</f>
        <v>-0.29745714964665471</v>
      </c>
      <c r="AL323" s="23">
        <f ca="1">SQRT(Inputs!$B$38)*E323+SQRT(1-Inputs!$B$38)*_xlfn.NORM.S.INV(RAND())</f>
        <v>-0.72708085404586009</v>
      </c>
      <c r="AM323" s="23">
        <f ca="1">SQRT(Inputs!$B$38)*F323+SQRT(1-Inputs!$B$38)*_xlfn.NORM.S.INV(RAND())</f>
        <v>-0.13219694650611577</v>
      </c>
      <c r="AN323" s="23">
        <f ca="1">SQRT(Inputs!$B$38)*G323+SQRT(1-Inputs!$B$38)*_xlfn.NORM.S.INV(RAND())</f>
        <v>1.4587897160658545</v>
      </c>
      <c r="AO323" s="23">
        <f ca="1">SQRT(Inputs!$B$38)*H323+SQRT(1-Inputs!$B$38)*_xlfn.NORM.S.INV(RAND())</f>
        <v>1.6863546135775151</v>
      </c>
      <c r="AP323" s="23">
        <f ca="1">SQRT(Inputs!$B$38)*I323+SQRT(1-Inputs!$B$38)*_xlfn.NORM.S.INV(RAND())</f>
        <v>1.77899631461787E-2</v>
      </c>
      <c r="AQ323" s="23">
        <f ca="1">SQRT(Inputs!$B$38)*J323+SQRT(1-Inputs!$B$38)*_xlfn.NORM.S.INV(RAND())</f>
        <v>0.36537982003578084</v>
      </c>
      <c r="AR323" s="23">
        <f ca="1">SQRT(Inputs!$B$38)*K323+SQRT(1-Inputs!$B$38)*_xlfn.NORM.S.INV(RAND())</f>
        <v>0.6123109908909814</v>
      </c>
      <c r="AS323" s="23">
        <f ca="1">SQRT(Inputs!$B$38)*L323+SQRT(1-Inputs!$B$38)*_xlfn.NORM.S.INV(RAND())</f>
        <v>1.5479540532317144</v>
      </c>
      <c r="AT323" s="23">
        <f ca="1">SQRT(Inputs!$B$38)*M323+SQRT(1-Inputs!$B$38)*_xlfn.NORM.S.INV(RAND())</f>
        <v>-1.7227469653243037</v>
      </c>
      <c r="AU323" s="15">
        <f ca="1">Inputs!$B$6*EXP($B$8-0.5*C$5^2+C$5*N323)</f>
        <v>5744.0098492743709</v>
      </c>
      <c r="AV323" s="15">
        <f t="shared" ca="1" si="146"/>
        <v>7097.4893874062263</v>
      </c>
      <c r="AW323" s="15">
        <f t="shared" ca="1" si="147"/>
        <v>8169.8260777798778</v>
      </c>
      <c r="AX323" s="15">
        <f t="shared" ca="1" si="148"/>
        <v>11371.212482423767</v>
      </c>
      <c r="AY323" s="15">
        <f t="shared" ca="1" si="149"/>
        <v>16974.609093054529</v>
      </c>
      <c r="AZ323" s="15">
        <f t="shared" ca="1" si="150"/>
        <v>25876.605697858053</v>
      </c>
      <c r="BA323" s="15">
        <f t="shared" ca="1" si="151"/>
        <v>33708.396064481807</v>
      </c>
      <c r="BB323" s="15">
        <f t="shared" ca="1" si="152"/>
        <v>41981.052678643173</v>
      </c>
      <c r="BC323" s="15">
        <f t="shared" ca="1" si="153"/>
        <v>54675.129920193634</v>
      </c>
      <c r="BD323" s="15">
        <f t="shared" ca="1" si="154"/>
        <v>64363.613070288542</v>
      </c>
      <c r="BE323" s="15">
        <f t="shared" ca="1" si="155"/>
        <v>77967.276043592807</v>
      </c>
      <c r="BF323" s="15">
        <f ca="1">Inputs!$B$13*EXP($B$9-0.5*C$6^2+C$6*Y323)</f>
        <v>12117.763474275647</v>
      </c>
      <c r="BG323" s="15">
        <f t="shared" ca="1" si="156"/>
        <v>14879.366392590995</v>
      </c>
      <c r="BH323" s="15">
        <f t="shared" ca="1" si="157"/>
        <v>17315.571543391437</v>
      </c>
      <c r="BI323" s="15">
        <f t="shared" ca="1" si="158"/>
        <v>20502.001147629318</v>
      </c>
      <c r="BJ323" s="15">
        <f t="shared" ca="1" si="159"/>
        <v>32530.388782117261</v>
      </c>
      <c r="BK323" s="15">
        <f t="shared" ca="1" si="160"/>
        <v>37494.321680763373</v>
      </c>
      <c r="BL323" s="15">
        <f t="shared" ca="1" si="161"/>
        <v>41793.627747721068</v>
      </c>
      <c r="BM323" s="15">
        <f t="shared" ca="1" si="162"/>
        <v>63656.119312621573</v>
      </c>
      <c r="BN323" s="15">
        <f t="shared" ca="1" si="163"/>
        <v>69974.651357057912</v>
      </c>
      <c r="BO323" s="15">
        <f t="shared" ca="1" si="164"/>
        <v>100137.16889842573</v>
      </c>
      <c r="BP323" s="15">
        <f t="shared" ca="1" si="165"/>
        <v>107689.98644578937</v>
      </c>
      <c r="BQ323" s="15">
        <f ca="1">Inputs!$B$20*EXP($B$10-0.5*C$7^2+C$7*AJ323)</f>
        <v>4041.9176280312458</v>
      </c>
      <c r="BR323" s="15">
        <f t="shared" ca="1" si="166"/>
        <v>4989.9920335741917</v>
      </c>
      <c r="BS323" s="15">
        <f t="shared" ca="1" si="167"/>
        <v>5545.4727370266855</v>
      </c>
      <c r="BT323" s="15">
        <f t="shared" ca="1" si="168"/>
        <v>7385.3868559562889</v>
      </c>
      <c r="BU323" s="15">
        <f t="shared" ca="1" si="169"/>
        <v>14567.9190565686</v>
      </c>
      <c r="BV323" s="15">
        <f t="shared" ca="1" si="170"/>
        <v>29635.867623770242</v>
      </c>
      <c r="BW323" s="15">
        <f t="shared" ca="1" si="171"/>
        <v>41511.186859276298</v>
      </c>
      <c r="BX323" s="15">
        <f t="shared" ca="1" si="172"/>
        <v>62472.550435083045</v>
      </c>
      <c r="BY323" s="15">
        <f t="shared" ca="1" si="173"/>
        <v>98414.187258837323</v>
      </c>
      <c r="BZ323" s="15">
        <f t="shared" ca="1" si="174"/>
        <v>183545.73889476559</v>
      </c>
      <c r="CA323" s="15">
        <f t="shared" ca="1" si="175"/>
        <v>189834.31469266134</v>
      </c>
      <c r="CB323" s="15">
        <f ca="1">(AU323*DCF!C$10-DCF!C$5*MAX(AU323*DCF!C$10,0)-MAX(AU323-Inputs!$B$6,0)/Inputs!$B$10)*DCF!C$6</f>
        <v>1037.500141087952</v>
      </c>
      <c r="CC323" s="15">
        <f ca="1">(AV323*DCF!D$10-DCF!D$5*MAX(AV323*DCF!D$10,0)-MAX(AV323-AU323,0)/Inputs!$B$10)*DCF!D$6</f>
        <v>1399.954391970499</v>
      </c>
      <c r="CD323" s="15">
        <f ca="1">(AW323*DCF!E$10-DCF!E$5*MAX(AW323*DCF!E$10,0)-MAX(AW323-AV323,0)/Inputs!$B$10)*DCF!E$6</f>
        <v>1644.7481587406219</v>
      </c>
      <c r="CE323" s="15">
        <f ca="1">(AX323*DCF!F$10-DCF!F$5*MAX(AX323*DCF!F$10,0)-MAX(AX323-AW323,0)/Inputs!$B$10)*DCF!F$6</f>
        <v>1816.1884236737885</v>
      </c>
      <c r="CF323" s="15">
        <f ca="1">(AY323*DCF!G$10-DCF!G$5*MAX(AY323*DCF!G$10,0)-MAX(AY323-AX323,0)/Inputs!$B$10)*DCF!G$6</f>
        <v>2420.3762226037657</v>
      </c>
      <c r="CG323" s="15">
        <f ca="1">(AZ323*DCF!H$10-DCF!H$5*MAX(AZ323*DCF!H$10,0)-MAX(AZ323-AY323,0)/Inputs!$B$10)*DCF!H$6</f>
        <v>3443.2524704870598</v>
      </c>
      <c r="CH323" s="15">
        <f ca="1">(BA323*DCF!I$10-DCF!I$5*MAX(BA323*DCF!I$10,0)-MAX(BA323-AZ323,0)/Inputs!$B$10)*DCF!I$6</f>
        <v>4872.6062536886484</v>
      </c>
      <c r="CI323" s="15">
        <f ca="1">(BB323*DCF!J$10-DCF!J$5*MAX(BB323*DCF!J$10,0)-MAX(BB323-BA323,0)/Inputs!$B$10)*DCF!J$6</f>
        <v>5950.4612618765132</v>
      </c>
      <c r="CJ323" s="15">
        <f ca="1">(BC323*DCF!K$10-DCF!K$5*MAX(BC323*DCF!K$10,0)-MAX(BC323-BB323,0)/Inputs!$B$10)*DCF!K$6</f>
        <v>7024.8402550560049</v>
      </c>
      <c r="CK323" s="15">
        <f ca="1">(BD323*DCF!L$10-DCF!L$5*MAX(BD323*DCF!L$10,0)-MAX(BD323-BC323,0)/Inputs!$B$10)*DCF!L$6</f>
        <v>8454.3790458382864</v>
      </c>
      <c r="CL323" s="15">
        <f ca="1">(BE323*DCF!M$10-DCF!M$5*MAX(BE323*DCF!M$10,0)-MAX(BE323-BD323,0)/Inputs!$B$10)*DCF!M$6</f>
        <v>9377.0881860910577</v>
      </c>
      <c r="CM323" s="15">
        <f ca="1">(BF323*DCF!C$28-DCF!C$5*MAX(BF323*DCF!C$28,0)-MAX(BF323-Inputs!$B$13,0)/Inputs!$B$17)*DCF!C$6</f>
        <v>3529.4943964829704</v>
      </c>
      <c r="CN323" s="15">
        <f ca="1">(BG323*DCF!D$28-DCF!D$5*MAX(BG323*DCF!D$28,0)-MAX(BG323-BF323,0)/Inputs!$B$17)*DCF!D$6</f>
        <v>3793.1400565732229</v>
      </c>
      <c r="CO323" s="15">
        <f ca="1">(BH323*DCF!E$28-DCF!E$5*MAX(BH323*DCF!E$28,0)-MAX(BH323-BG323,0)/Inputs!$B$17)*DCF!E$6</f>
        <v>4423.9356884445433</v>
      </c>
      <c r="CP323" s="15">
        <f ca="1">(BI323*DCF!F$28-DCF!F$5*MAX(BI323*DCF!F$28,0)-MAX(BI323-BH323,0)/Inputs!$B$17)*DCF!F$6</f>
        <v>4985.6133963751763</v>
      </c>
      <c r="CQ323" s="15">
        <f ca="1">(BJ323*DCF!G$28-DCF!G$5*MAX(BJ323*DCF!G$28,0)-MAX(BJ323-BI323,0)/Inputs!$B$17)*DCF!G$6</f>
        <v>6417.2002027087919</v>
      </c>
      <c r="CR323" s="15">
        <f ca="1">(BK323*DCF!H$28-DCF!H$5*MAX(BK323*DCF!H$28,0)-MAX(BK323-BJ323,0)/Inputs!$B$17)*DCF!H$6</f>
        <v>8501.5035494460135</v>
      </c>
      <c r="CS323" s="15">
        <f ca="1">(BL323*DCF!I$28-DCF!I$5*MAX(BL323*DCF!I$28,0)-MAX(BL323-BK323,0)/Inputs!$B$17)*DCF!I$6</f>
        <v>9210.8162708040654</v>
      </c>
      <c r="CT323" s="15">
        <f ca="1">(BM323*DCF!J$28-DCF!J$5*MAX(BM323*DCF!J$28,0)-MAX(BM323-BL323,0)/Inputs!$B$17)*DCF!J$6</f>
        <v>11301.811319703704</v>
      </c>
      <c r="CU323" s="15">
        <f ca="1">(BN323*DCF!K$28-DCF!K$5*MAX(BN323*DCF!K$28,0)-MAX(BN323-BM323,0)/Inputs!$B$17)*DCF!K$6</f>
        <v>14003.537088503026</v>
      </c>
      <c r="CV323" s="15">
        <f ca="1">(BO323*DCF!L$28-DCF!L$5*MAX(BO323*DCF!L$28,0)-MAX(BO323-BN323,0)/Inputs!$B$17)*DCF!L$6</f>
        <v>16566.527906382595</v>
      </c>
      <c r="CW323" s="15">
        <f ca="1">(BP323*DCF!M$28-DCF!M$5*MAX(BP323*DCF!M$28,0)-MAX(BP323-BO323,0)/Inputs!$B$17)*DCF!M$6</f>
        <v>19472.451610524535</v>
      </c>
      <c r="CX323" s="15">
        <f ca="1">(BQ323*DCF!C$46-DCF!C$5*MAX(BQ323*DCF!C$46,0)-MAX(BQ323-Inputs!$B$20,0)/Inputs!$B$24)*DCF!C$6</f>
        <v>-1321.882883162526</v>
      </c>
      <c r="CY323" s="15">
        <f ca="1">(BR323*DCF!D$46-DCF!D$5*MAX(BR323*DCF!D$46,0)-MAX(BR323-BQ323,0)/Inputs!$B$24)*DCF!D$6</f>
        <v>-1256.2107511257184</v>
      </c>
      <c r="CZ323" s="15">
        <f ca="1">(BS323*DCF!E$46-DCF!E$5*MAX(BS323*DCF!E$46,0)-MAX(BS323-BR323,0)/Inputs!$B$24)*DCF!E$6</f>
        <v>-874.71700770492589</v>
      </c>
      <c r="DA323" s="15">
        <f ca="1">(BT323*DCF!F$46-DCF!F$5*MAX(BT323*DCF!F$46,0)-MAX(BT323-BS323,0)/Inputs!$B$24)*DCF!F$6</f>
        <v>-1207.8214596528837</v>
      </c>
      <c r="DB323" s="15">
        <f ca="1">(BU323*DCF!G$46-DCF!G$5*MAX(BU323*DCF!G$46,0)-MAX(BU323-BT323,0)/Inputs!$B$24)*DCF!G$6</f>
        <v>-2906.0979371466105</v>
      </c>
      <c r="DC323" s="15">
        <f ca="1">(BV323*DCF!H$46-DCF!H$5*MAX(BV323*DCF!H$46,0)-MAX(BV323-BU323,0)/Inputs!$B$24)*DCF!H$6</f>
        <v>-4682.272694405292</v>
      </c>
      <c r="DD323" s="15">
        <f ca="1">(BW323*DCF!I$46-DCF!I$5*MAX(BW323*DCF!I$46,0)-MAX(BW323-BV323,0)/Inputs!$B$24)*DCF!I$6</f>
        <v>-2450.2278002322264</v>
      </c>
      <c r="DE323" s="15">
        <f ca="1">(BX323*DCF!J$46-DCF!J$5*MAX(BX323*DCF!J$46,0)-MAX(BX323-BW323,0)/Inputs!$B$24)*DCF!J$6</f>
        <v>-2938.0604773962928</v>
      </c>
      <c r="DF323" s="15">
        <f ca="1">(BY323*DCF!K$46-DCF!K$5*MAX(BY323*DCF!K$46,0)-MAX(BY323-BX323,0)/Inputs!$B$24)*DCF!K$6</f>
        <v>-3182.9970989691274</v>
      </c>
      <c r="DG323" s="15">
        <f ca="1">(BZ323*DCF!L$46-DCF!L$5*MAX(BZ323*DCF!L$46,0)-MAX(BZ323-BY323,0)/Inputs!$B$24)*DCF!L$6</f>
        <v>-6577.8846724477771</v>
      </c>
      <c r="DH323" s="15">
        <f ca="1">(CA323*DCF!M$46-DCF!M$5*MAX(CA323*DCF!M$46,0)-MAX(CA323-BZ323,0)/Inputs!$B$24)*DCF!M$6</f>
        <v>13567.599320826686</v>
      </c>
      <c r="DI323" s="15">
        <f ca="1">SUM(CB323:CL323)+BE323*DCF!M$10*(1+Inputs!$B$30)*(1-Inputs!$B$33)*(1-Inputs!$B$30/Inputs!$B$31)/(Inputs!$B$29-Inputs!$B$30)*DCF!M$6</f>
        <v>264425.35505092348</v>
      </c>
      <c r="DJ323" s="15">
        <f ca="1">SUM(CM323:CW323)+BP323*DCF!M$28*(1+Inputs!$B$30)*(1-Inputs!$B$33)*(1-Inputs!$B$30/Inputs!$B$31)/(Inputs!$B$29-Inputs!$B$30)*DCF!M$6</f>
        <v>501809.57326098555</v>
      </c>
      <c r="DK323" s="15">
        <f ca="1">SUM(CX323:DH323)+CA323*DCF!M$46*(1+Inputs!$B$30)*(1-Inputs!$B$33)*(1-Inputs!$B$30/Inputs!$B$31)/(Inputs!$B$29-Inputs!$B$30)*DCF!M$6</f>
        <v>279675.76436558884</v>
      </c>
      <c r="DM323" s="15">
        <f ca="1">DI323+DJ323+DK323+Inputs!$B$34+Inputs!$B$36-Inputs!$B$35</f>
        <v>1122761.6926774979</v>
      </c>
    </row>
    <row r="324" spans="1:117" x14ac:dyDescent="0.75">
      <c r="A324" s="11">
        <v>311</v>
      </c>
      <c r="C324" s="23">
        <f t="shared" ref="C324:M333" ca="1" si="181">_xlfn.NORM.S.INV(RAND())</f>
        <v>-0.36844902796359974</v>
      </c>
      <c r="D324" s="23">
        <f t="shared" ca="1" si="181"/>
        <v>1.8106852749964615</v>
      </c>
      <c r="E324" s="23">
        <f t="shared" ca="1" si="181"/>
        <v>0.39062227175170755</v>
      </c>
      <c r="F324" s="23">
        <f t="shared" ca="1" si="181"/>
        <v>0.21653175926085577</v>
      </c>
      <c r="G324" s="23">
        <f t="shared" ca="1" si="181"/>
        <v>-0.61187871688242068</v>
      </c>
      <c r="H324" s="23">
        <f t="shared" ca="1" si="181"/>
        <v>1.248840209800465</v>
      </c>
      <c r="I324" s="23">
        <f t="shared" ca="1" si="181"/>
        <v>3.5711807308048682E-2</v>
      </c>
      <c r="J324" s="23">
        <f t="shared" ca="1" si="181"/>
        <v>-4.7730855006425967E-2</v>
      </c>
      <c r="K324" s="23">
        <f t="shared" ca="1" si="181"/>
        <v>-0.23335097981708905</v>
      </c>
      <c r="L324" s="23">
        <f t="shared" ca="1" si="181"/>
        <v>-0.44420735315781024</v>
      </c>
      <c r="M324" s="23">
        <f t="shared" ca="1" si="181"/>
        <v>0.37738850346718827</v>
      </c>
      <c r="N324" s="23">
        <f ca="1">SQRT(Inputs!$B$38)*C324+SQRT(1-Inputs!$B$38)*_xlfn.NORM.S.INV(RAND())</f>
        <v>0.13688741140805788</v>
      </c>
      <c r="O324" s="23">
        <f ca="1">SQRT(Inputs!$B$38)*D324+SQRT(1-Inputs!$B$38)*_xlfn.NORM.S.INV(RAND())</f>
        <v>0.59944592009951692</v>
      </c>
      <c r="P324" s="23">
        <f ca="1">SQRT(Inputs!$B$38)*E324+SQRT(1-Inputs!$B$38)*_xlfn.NORM.S.INV(RAND())</f>
        <v>0.62400994337536231</v>
      </c>
      <c r="Q324" s="23">
        <f ca="1">SQRT(Inputs!$B$38)*F324+SQRT(1-Inputs!$B$38)*_xlfn.NORM.S.INV(RAND())</f>
        <v>1.7884872295984076</v>
      </c>
      <c r="R324" s="23">
        <f ca="1">SQRT(Inputs!$B$38)*G324+SQRT(1-Inputs!$B$38)*_xlfn.NORM.S.INV(RAND())</f>
        <v>1.2220175830062625</v>
      </c>
      <c r="S324" s="23">
        <f ca="1">SQRT(Inputs!$B$38)*H324+SQRT(1-Inputs!$B$38)*_xlfn.NORM.S.INV(RAND())</f>
        <v>0.66731842108902828</v>
      </c>
      <c r="T324" s="23">
        <f ca="1">SQRT(Inputs!$B$38)*I324+SQRT(1-Inputs!$B$38)*_xlfn.NORM.S.INV(RAND())</f>
        <v>1.0363598183559815</v>
      </c>
      <c r="U324" s="23">
        <f ca="1">SQRT(Inputs!$B$38)*J324+SQRT(1-Inputs!$B$38)*_xlfn.NORM.S.INV(RAND())</f>
        <v>-0.67910059981076609</v>
      </c>
      <c r="V324" s="23">
        <f ca="1">SQRT(Inputs!$B$38)*K324+SQRT(1-Inputs!$B$38)*_xlfn.NORM.S.INV(RAND())</f>
        <v>-0.78856968325960497</v>
      </c>
      <c r="W324" s="23">
        <f ca="1">SQRT(Inputs!$B$38)*L324+SQRT(1-Inputs!$B$38)*_xlfn.NORM.S.INV(RAND())</f>
        <v>-0.67250769856907777</v>
      </c>
      <c r="X324" s="23">
        <f ca="1">SQRT(Inputs!$B$38)*M324+SQRT(1-Inputs!$B$38)*_xlfn.NORM.S.INV(RAND())</f>
        <v>-1.7618452640938704</v>
      </c>
      <c r="Y324" s="23">
        <f ca="1">SQRT(Inputs!$B$38)*C324+SQRT(1-Inputs!$B$38)*_xlfn.NORM.S.INV(RAND())</f>
        <v>-0.18436956525529163</v>
      </c>
      <c r="Z324" s="23">
        <f ca="1">SQRT(Inputs!$B$38)*D324+SQRT(1-Inputs!$B$38)*_xlfn.NORM.S.INV(RAND())</f>
        <v>2.9342213198682177</v>
      </c>
      <c r="AA324" s="23">
        <f ca="1">SQRT(Inputs!$B$38)*E324+SQRT(1-Inputs!$B$38)*_xlfn.NORM.S.INV(RAND())</f>
        <v>-0.24205698475081699</v>
      </c>
      <c r="AB324" s="23">
        <f ca="1">SQRT(Inputs!$B$38)*F324+SQRT(1-Inputs!$B$38)*_xlfn.NORM.S.INV(RAND())</f>
        <v>-6.2894559028437713E-3</v>
      </c>
      <c r="AC324" s="23">
        <f ca="1">SQRT(Inputs!$B$38)*G324+SQRT(1-Inputs!$B$38)*_xlfn.NORM.S.INV(RAND())</f>
        <v>-0.27415831695167631</v>
      </c>
      <c r="AD324" s="23">
        <f ca="1">SQRT(Inputs!$B$38)*H324+SQRT(1-Inputs!$B$38)*_xlfn.NORM.S.INV(RAND())</f>
        <v>-1.1905570862404953</v>
      </c>
      <c r="AE324" s="23">
        <f ca="1">SQRT(Inputs!$B$38)*I324+SQRT(1-Inputs!$B$38)*_xlfn.NORM.S.INV(RAND())</f>
        <v>0.5771212927356888</v>
      </c>
      <c r="AF324" s="23">
        <f ca="1">SQRT(Inputs!$B$38)*J324+SQRT(1-Inputs!$B$38)*_xlfn.NORM.S.INV(RAND())</f>
        <v>0.43314203028225173</v>
      </c>
      <c r="AG324" s="23">
        <f ca="1">SQRT(Inputs!$B$38)*K324+SQRT(1-Inputs!$B$38)*_xlfn.NORM.S.INV(RAND())</f>
        <v>0.94086268193047751</v>
      </c>
      <c r="AH324" s="23">
        <f ca="1">SQRT(Inputs!$B$38)*L324+SQRT(1-Inputs!$B$38)*_xlfn.NORM.S.INV(RAND())</f>
        <v>1.5485097059225967</v>
      </c>
      <c r="AI324" s="23">
        <f ca="1">SQRT(Inputs!$B$38)*M324+SQRT(1-Inputs!$B$38)*_xlfn.NORM.S.INV(RAND())</f>
        <v>-0.12768504462263755</v>
      </c>
      <c r="AJ324" s="23">
        <f ca="1">SQRT(Inputs!$B$38)*C324+SQRT(1-Inputs!$B$38)*_xlfn.NORM.S.INV(RAND())</f>
        <v>-0.22763248216026233</v>
      </c>
      <c r="AK324" s="23">
        <f ca="1">SQRT(Inputs!$B$38)*D324+SQRT(1-Inputs!$B$38)*_xlfn.NORM.S.INV(RAND())</f>
        <v>1.7117368264929378E-2</v>
      </c>
      <c r="AL324" s="23">
        <f ca="1">SQRT(Inputs!$B$38)*E324+SQRT(1-Inputs!$B$38)*_xlfn.NORM.S.INV(RAND())</f>
        <v>-0.74050622990511505</v>
      </c>
      <c r="AM324" s="23">
        <f ca="1">SQRT(Inputs!$B$38)*F324+SQRT(1-Inputs!$B$38)*_xlfn.NORM.S.INV(RAND())</f>
        <v>1.0267203958176885</v>
      </c>
      <c r="AN324" s="23">
        <f ca="1">SQRT(Inputs!$B$38)*G324+SQRT(1-Inputs!$B$38)*_xlfn.NORM.S.INV(RAND())</f>
        <v>-0.60534026553604581</v>
      </c>
      <c r="AO324" s="23">
        <f ca="1">SQRT(Inputs!$B$38)*H324+SQRT(1-Inputs!$B$38)*_xlfn.NORM.S.INV(RAND())</f>
        <v>0.64150195521378794</v>
      </c>
      <c r="AP324" s="23">
        <f ca="1">SQRT(Inputs!$B$38)*I324+SQRT(1-Inputs!$B$38)*_xlfn.NORM.S.INV(RAND())</f>
        <v>-0.62291095611951419</v>
      </c>
      <c r="AQ324" s="23">
        <f ca="1">SQRT(Inputs!$B$38)*J324+SQRT(1-Inputs!$B$38)*_xlfn.NORM.S.INV(RAND())</f>
        <v>-0.11977526149734646</v>
      </c>
      <c r="AR324" s="23">
        <f ca="1">SQRT(Inputs!$B$38)*K324+SQRT(1-Inputs!$B$38)*_xlfn.NORM.S.INV(RAND())</f>
        <v>-0.3393506855607451</v>
      </c>
      <c r="AS324" s="23">
        <f ca="1">SQRT(Inputs!$B$38)*L324+SQRT(1-Inputs!$B$38)*_xlfn.NORM.S.INV(RAND())</f>
        <v>0.19911578514222975</v>
      </c>
      <c r="AT324" s="23">
        <f ca="1">SQRT(Inputs!$B$38)*M324+SQRT(1-Inputs!$B$38)*_xlfn.NORM.S.INV(RAND())</f>
        <v>1.3887102035861691</v>
      </c>
      <c r="AU324" s="15">
        <f ca="1">Inputs!$B$6*EXP($B$8-0.5*C$5^2+C$5*N324)</f>
        <v>5073.4219129646435</v>
      </c>
      <c r="AV324" s="15">
        <f t="shared" ca="1" si="146"/>
        <v>6744.5592351398245</v>
      </c>
      <c r="AW324" s="15">
        <f t="shared" ca="1" si="147"/>
        <v>8945.932420330666</v>
      </c>
      <c r="AX324" s="15">
        <f t="shared" ca="1" si="148"/>
        <v>13656.666809593999</v>
      </c>
      <c r="AY324" s="15">
        <f t="shared" ca="1" si="149"/>
        <v>19250.116442383634</v>
      </c>
      <c r="AZ324" s="15">
        <f t="shared" ca="1" si="150"/>
        <v>25338.646795538996</v>
      </c>
      <c r="BA324" s="15">
        <f t="shared" ca="1" si="151"/>
        <v>34560.490499863845</v>
      </c>
      <c r="BB324" s="15">
        <f t="shared" ca="1" si="152"/>
        <v>39529.427234236682</v>
      </c>
      <c r="BC324" s="15">
        <f t="shared" ca="1" si="153"/>
        <v>44864.997332904495</v>
      </c>
      <c r="BD324" s="15">
        <f t="shared" ca="1" si="154"/>
        <v>51613.007808784845</v>
      </c>
      <c r="BE324" s="15">
        <f t="shared" ca="1" si="155"/>
        <v>53868.644935191165</v>
      </c>
      <c r="BF324" s="15">
        <f ca="1">Inputs!$B$13*EXP($B$9-0.5*C$6^2+C$6*Y324)</f>
        <v>13334.612678053682</v>
      </c>
      <c r="BG324" s="15">
        <f t="shared" ca="1" si="156"/>
        <v>27594.679730059353</v>
      </c>
      <c r="BH324" s="15">
        <f t="shared" ca="1" si="157"/>
        <v>32388.855035828161</v>
      </c>
      <c r="BI324" s="15">
        <f t="shared" ca="1" si="158"/>
        <v>39610.466255345047</v>
      </c>
      <c r="BJ324" s="15">
        <f t="shared" ca="1" si="159"/>
        <v>46678.253406236639</v>
      </c>
      <c r="BK324" s="15">
        <f t="shared" ca="1" si="160"/>
        <v>48716.470943151988</v>
      </c>
      <c r="BL324" s="15">
        <f t="shared" ca="1" si="161"/>
        <v>64489.534402103985</v>
      </c>
      <c r="BM324" s="15">
        <f t="shared" ca="1" si="162"/>
        <v>83653.859588286068</v>
      </c>
      <c r="BN324" s="15">
        <f t="shared" ca="1" si="163"/>
        <v>115163.0574745365</v>
      </c>
      <c r="BO324" s="15">
        <f t="shared" ca="1" si="164"/>
        <v>169641.0817731914</v>
      </c>
      <c r="BP324" s="15">
        <f t="shared" ca="1" si="165"/>
        <v>205797.62957396804</v>
      </c>
      <c r="BQ324" s="15">
        <f ca="1">Inputs!$B$20*EXP($B$10-0.5*C$7^2+C$7*AJ324)</f>
        <v>3956.8019317087383</v>
      </c>
      <c r="BR324" s="15">
        <f t="shared" ca="1" si="166"/>
        <v>5398.1362684563346</v>
      </c>
      <c r="BS324" s="15">
        <f t="shared" ca="1" si="167"/>
        <v>5975.9645159748407</v>
      </c>
      <c r="BT324" s="15">
        <f t="shared" ca="1" si="168"/>
        <v>10786.42415195857</v>
      </c>
      <c r="BU324" s="15">
        <f t="shared" ca="1" si="169"/>
        <v>12911.902555818129</v>
      </c>
      <c r="BV324" s="15">
        <f t="shared" ca="1" si="170"/>
        <v>20757.535935291704</v>
      </c>
      <c r="BW324" s="15">
        <f t="shared" ca="1" si="171"/>
        <v>25388.163895831291</v>
      </c>
      <c r="BX324" s="15">
        <f t="shared" ca="1" si="172"/>
        <v>34666.934897381965</v>
      </c>
      <c r="BY324" s="15">
        <f t="shared" ca="1" si="173"/>
        <v>45520.72187129446</v>
      </c>
      <c r="BZ324" s="15">
        <f t="shared" ca="1" si="174"/>
        <v>66253.247142723791</v>
      </c>
      <c r="CA324" s="15">
        <f t="shared" ca="1" si="175"/>
        <v>119113.95523383991</v>
      </c>
      <c r="CB324" s="15">
        <f ca="1">(AU324*DCF!C$10-DCF!C$5*MAX(AU324*DCF!C$10,0)-MAX(AU324-Inputs!$B$6,0)/Inputs!$B$10)*DCF!C$6</f>
        <v>1042.2815525999858</v>
      </c>
      <c r="CC324" s="15">
        <f ca="1">(AV324*DCF!D$10-DCF!D$5*MAX(AV324*DCF!D$10,0)-MAX(AV324-AU324,0)/Inputs!$B$10)*DCF!D$6</f>
        <v>1236.477521434701</v>
      </c>
      <c r="CD324" s="15">
        <f ca="1">(AW324*DCF!E$10-DCF!E$5*MAX(AW324*DCF!E$10,0)-MAX(AW324-AV324,0)/Inputs!$B$10)*DCF!E$6</f>
        <v>1569.6329847345078</v>
      </c>
      <c r="CE324" s="15">
        <f ca="1">(AX324*DCF!F$10-DCF!F$5*MAX(AX324*DCF!F$10,0)-MAX(AX324-AW324,0)/Inputs!$B$10)*DCF!F$6</f>
        <v>2001.0415665308135</v>
      </c>
      <c r="CF324" s="15">
        <f ca="1">(AY324*DCF!G$10-DCF!G$5*MAX(AY324*DCF!G$10,0)-MAX(AY324-AX324,0)/Inputs!$B$10)*DCF!G$6</f>
        <v>2891.1333931192194</v>
      </c>
      <c r="CG324" s="15">
        <f ca="1">(AZ324*DCF!H$10-DCF!H$5*MAX(AZ324*DCF!H$10,0)-MAX(AZ324-AY324,0)/Inputs!$B$10)*DCF!H$6</f>
        <v>3838.3887347655727</v>
      </c>
      <c r="CH324" s="15">
        <f ca="1">(BA324*DCF!I$10-DCF!I$5*MAX(BA324*DCF!I$10,0)-MAX(BA324-AZ324,0)/Inputs!$B$10)*DCF!I$6</f>
        <v>4800.2353720849751</v>
      </c>
      <c r="CI324" s="15">
        <f ca="1">(BB324*DCF!J$10-DCF!J$5*MAX(BB324*DCF!J$10,0)-MAX(BB324-BA324,0)/Inputs!$B$10)*DCF!J$6</f>
        <v>6030.3809538983905</v>
      </c>
      <c r="CJ324" s="15">
        <f ca="1">(BC324*DCF!K$10-DCF!K$5*MAX(BC324*DCF!K$10,0)-MAX(BC324-BB324,0)/Inputs!$B$10)*DCF!K$6</f>
        <v>6475.6454430837348</v>
      </c>
      <c r="CK324" s="15">
        <f ca="1">(BD324*DCF!L$10-DCF!L$5*MAX(BD324*DCF!L$10,0)-MAX(BD324-BC324,0)/Inputs!$B$10)*DCF!L$6</f>
        <v>6911.5960344898913</v>
      </c>
      <c r="CL324" s="15">
        <f ca="1">(BE324*DCF!M$10-DCF!M$5*MAX(BE324*DCF!M$10,0)-MAX(BE324-BD324,0)/Inputs!$B$10)*DCF!M$6</f>
        <v>7332.1025838934984</v>
      </c>
      <c r="CM324" s="15">
        <f ca="1">(BF324*DCF!C$28-DCF!C$5*MAX(BF324*DCF!C$28,0)-MAX(BF324-Inputs!$B$13,0)/Inputs!$B$17)*DCF!C$6</f>
        <v>3619.841263482313</v>
      </c>
      <c r="CN324" s="15">
        <f ca="1">(BG324*DCF!D$28-DCF!D$5*MAX(BG324*DCF!D$28,0)-MAX(BG324-BF324,0)/Inputs!$B$17)*DCF!D$6</f>
        <v>5084.9434980695551</v>
      </c>
      <c r="CO324" s="15">
        <f ca="1">(BH324*DCF!E$28-DCF!E$5*MAX(BH324*DCF!E$28,0)-MAX(BH324-BG324,0)/Inputs!$B$17)*DCF!E$6</f>
        <v>8228.2345144741703</v>
      </c>
      <c r="CP324" s="15">
        <f ca="1">(BI324*DCF!F$28-DCF!F$5*MAX(BI324*DCF!F$28,0)-MAX(BI324-BH324,0)/Inputs!$B$17)*DCF!F$6</f>
        <v>9438.3897456960512</v>
      </c>
      <c r="CQ324" s="15">
        <f ca="1">(BJ324*DCF!G$28-DCF!G$5*MAX(BJ324*DCF!G$28,0)-MAX(BJ324-BI324,0)/Inputs!$B$17)*DCF!G$6</f>
        <v>10922.295015567906</v>
      </c>
      <c r="CR324" s="15">
        <f ca="1">(BK324*DCF!H$28-DCF!H$5*MAX(BK324*DCF!H$28,0)-MAX(BK324-BJ324,0)/Inputs!$B$17)*DCF!H$6</f>
        <v>11731.438934208392</v>
      </c>
      <c r="CS324" s="15">
        <f ca="1">(BL324*DCF!I$28-DCF!I$5*MAX(BL324*DCF!I$28,0)-MAX(BL324-BK324,0)/Inputs!$B$17)*DCF!I$6</f>
        <v>12900.991710927958</v>
      </c>
      <c r="CT324" s="15">
        <f ca="1">(BM324*DCF!J$28-DCF!J$5*MAX(BM324*DCF!J$28,0)-MAX(BM324-BL324,0)/Inputs!$B$17)*DCF!J$6</f>
        <v>16120.72236293746</v>
      </c>
      <c r="CU324" s="15">
        <f ca="1">(BN324*DCF!K$28-DCF!K$5*MAX(BN324*DCF!K$28,0)-MAX(BN324-BM324,0)/Inputs!$B$17)*DCF!K$6</f>
        <v>20461.049759093421</v>
      </c>
      <c r="CV324" s="15">
        <f ca="1">(BO324*DCF!L$28-DCF!L$5*MAX(BO324*DCF!L$28,0)-MAX(BO324-BN324,0)/Inputs!$B$17)*DCF!L$6</f>
        <v>27682.677267899133</v>
      </c>
      <c r="CW324" s="15">
        <f ca="1">(BP324*DCF!M$28-DCF!M$5*MAX(BP324*DCF!M$28,0)-MAX(BP324-BO324,0)/Inputs!$B$17)*DCF!M$6</f>
        <v>34941.567886701792</v>
      </c>
      <c r="CX324" s="15">
        <f ca="1">(BQ324*DCF!C$46-DCF!C$5*MAX(BQ324*DCF!C$46,0)-MAX(BQ324-Inputs!$B$20,0)/Inputs!$B$24)*DCF!C$6</f>
        <v>-1262.9112690822667</v>
      </c>
      <c r="CY324" s="15">
        <f ca="1">(BR324*DCF!D$46-DCF!D$5*MAX(BR324*DCF!D$46,0)-MAX(BR324-BQ324,0)/Inputs!$B$24)*DCF!D$6</f>
        <v>-1536.3413721893573</v>
      </c>
      <c r="CZ324" s="15">
        <f ca="1">(BS324*DCF!E$46-DCF!E$5*MAX(BS324*DCF!E$46,0)-MAX(BS324-BR324,0)/Inputs!$B$24)*DCF!E$6</f>
        <v>-934.43219676063211</v>
      </c>
      <c r="DA324" s="15">
        <f ca="1">(BT324*DCF!F$46-DCF!F$5*MAX(BT324*DCF!F$46,0)-MAX(BT324-BS324,0)/Inputs!$B$24)*DCF!F$6</f>
        <v>-2537.1760274124931</v>
      </c>
      <c r="DB324" s="15">
        <f ca="1">(BU324*DCF!G$46-DCF!G$5*MAX(BU324*DCF!G$46,0)-MAX(BU324-BT324,0)/Inputs!$B$24)*DCF!G$6</f>
        <v>-1149.2998319059343</v>
      </c>
      <c r="DC324" s="15">
        <f ca="1">(BV324*DCF!H$46-DCF!H$5*MAX(BV324*DCF!H$46,0)-MAX(BV324-BU324,0)/Inputs!$B$24)*DCF!H$6</f>
        <v>-2437.9825016781419</v>
      </c>
      <c r="DD324" s="15">
        <f ca="1">(BW324*DCF!I$46-DCF!I$5*MAX(BW324*DCF!I$46,0)-MAX(BW324-BV324,0)/Inputs!$B$24)*DCF!I$6</f>
        <v>-742.92466418925824</v>
      </c>
      <c r="DE324" s="15">
        <f ca="1">(BX324*DCF!J$46-DCF!J$5*MAX(BX324*DCF!J$46,0)-MAX(BX324-BW324,0)/Inputs!$B$24)*DCF!J$6</f>
        <v>-1006.3964507232358</v>
      </c>
      <c r="DF324" s="15">
        <f ca="1">(BY324*DCF!K$46-DCF!K$5*MAX(BY324*DCF!K$46,0)-MAX(BY324-BX324,0)/Inputs!$B$24)*DCF!K$6</f>
        <v>-58.593287548063216</v>
      </c>
      <c r="DG324" s="15">
        <f ca="1">(BZ324*DCF!L$46-DCF!L$5*MAX(BZ324*DCF!L$46,0)-MAX(BZ324-BY324,0)/Inputs!$B$24)*DCF!L$6</f>
        <v>-112.05857271777036</v>
      </c>
      <c r="DH324" s="15">
        <f ca="1">(CA324*DCF!M$46-DCF!M$5*MAX(CA324*DCF!M$46,0)-MAX(CA324-BZ324,0)/Inputs!$B$24)*DCF!M$6</f>
        <v>-1712.7921832063394</v>
      </c>
      <c r="DI324" s="15">
        <f ca="1">SUM(CB324:CL324)+BE324*DCF!M$10*(1+Inputs!$B$30)*(1-Inputs!$B$33)*(1-Inputs!$B$30/Inputs!$B$31)/(Inputs!$B$29-Inputs!$B$30)*DCF!M$6</f>
        <v>194046.06733435675</v>
      </c>
      <c r="DJ324" s="15">
        <f ca="1">SUM(CM324:CW324)+BP324*DCF!M$28*(1+Inputs!$B$30)*(1-Inputs!$B$33)*(1-Inputs!$B$30/Inputs!$B$31)/(Inputs!$B$29-Inputs!$B$30)*DCF!M$6</f>
        <v>924782.18462075468</v>
      </c>
      <c r="DK324" s="15">
        <f ca="1">SUM(CX324:DH324)+CA324*DCF!M$46*(1+Inputs!$B$30)*(1-Inputs!$B$33)*(1-Inputs!$B$30/Inputs!$B$31)/(Inputs!$B$29-Inputs!$B$30)*DCF!M$6</f>
        <v>170673.3763841257</v>
      </c>
      <c r="DM324" s="15">
        <f ca="1">DI324+DJ324+DK324+Inputs!$B$34+Inputs!$B$36-Inputs!$B$35</f>
        <v>1366352.6283392373</v>
      </c>
    </row>
    <row r="325" spans="1:117" x14ac:dyDescent="0.75">
      <c r="A325" s="11">
        <v>312</v>
      </c>
      <c r="C325" s="23">
        <f t="shared" ca="1" si="181"/>
        <v>-0.22684837262717919</v>
      </c>
      <c r="D325" s="23">
        <f t="shared" ca="1" si="181"/>
        <v>-0.61909702662718746</v>
      </c>
      <c r="E325" s="23">
        <f t="shared" ca="1" si="181"/>
        <v>1.8296798519016503E-2</v>
      </c>
      <c r="F325" s="23">
        <f t="shared" ca="1" si="181"/>
        <v>0.89380287528034996</v>
      </c>
      <c r="G325" s="23">
        <f t="shared" ca="1" si="181"/>
        <v>1.1233244038025355E-2</v>
      </c>
      <c r="H325" s="23">
        <f t="shared" ca="1" si="181"/>
        <v>0.9211079665683386</v>
      </c>
      <c r="I325" s="23">
        <f t="shared" ca="1" si="181"/>
        <v>-7.4694406121451423E-2</v>
      </c>
      <c r="J325" s="23">
        <f t="shared" ca="1" si="181"/>
        <v>-2.5922316242960841</v>
      </c>
      <c r="K325" s="23">
        <f t="shared" ca="1" si="181"/>
        <v>0.3281426195049954</v>
      </c>
      <c r="L325" s="23">
        <f t="shared" ca="1" si="181"/>
        <v>-0.30081341588076543</v>
      </c>
      <c r="M325" s="23">
        <f t="shared" ca="1" si="181"/>
        <v>-0.83827734487364181</v>
      </c>
      <c r="N325" s="23">
        <f ca="1">SQRT(Inputs!$B$38)*C325+SQRT(1-Inputs!$B$38)*_xlfn.NORM.S.INV(RAND())</f>
        <v>0.39128215589460763</v>
      </c>
      <c r="O325" s="23">
        <f ca="1">SQRT(Inputs!$B$38)*D325+SQRT(1-Inputs!$B$38)*_xlfn.NORM.S.INV(RAND())</f>
        <v>-1.0123700433713934</v>
      </c>
      <c r="P325" s="23">
        <f ca="1">SQRT(Inputs!$B$38)*E325+SQRT(1-Inputs!$B$38)*_xlfn.NORM.S.INV(RAND())</f>
        <v>-0.88216417839561878</v>
      </c>
      <c r="Q325" s="23">
        <f ca="1">SQRT(Inputs!$B$38)*F325+SQRT(1-Inputs!$B$38)*_xlfn.NORM.S.INV(RAND())</f>
        <v>0.65287792441738102</v>
      </c>
      <c r="R325" s="23">
        <f ca="1">SQRT(Inputs!$B$38)*G325+SQRT(1-Inputs!$B$38)*_xlfn.NORM.S.INV(RAND())</f>
        <v>-0.17525715570277944</v>
      </c>
      <c r="S325" s="23">
        <f ca="1">SQRT(Inputs!$B$38)*H325+SQRT(1-Inputs!$B$38)*_xlfn.NORM.S.INV(RAND())</f>
        <v>1.1639065583490367</v>
      </c>
      <c r="T325" s="23">
        <f ca="1">SQRT(Inputs!$B$38)*I325+SQRT(1-Inputs!$B$38)*_xlfn.NORM.S.INV(RAND())</f>
        <v>0.42640958786951261</v>
      </c>
      <c r="U325" s="23">
        <f ca="1">SQRT(Inputs!$B$38)*J325+SQRT(1-Inputs!$B$38)*_xlfn.NORM.S.INV(RAND())</f>
        <v>-0.49865176730226268</v>
      </c>
      <c r="V325" s="23">
        <f ca="1">SQRT(Inputs!$B$38)*K325+SQRT(1-Inputs!$B$38)*_xlfn.NORM.S.INV(RAND())</f>
        <v>0.15842502331987326</v>
      </c>
      <c r="W325" s="23">
        <f ca="1">SQRT(Inputs!$B$38)*L325+SQRT(1-Inputs!$B$38)*_xlfn.NORM.S.INV(RAND())</f>
        <v>-0.8435753674138442</v>
      </c>
      <c r="X325" s="23">
        <f ca="1">SQRT(Inputs!$B$38)*M325+SQRT(1-Inputs!$B$38)*_xlfn.NORM.S.INV(RAND())</f>
        <v>-0.57440214221989516</v>
      </c>
      <c r="Y325" s="23">
        <f ca="1">SQRT(Inputs!$B$38)*C325+SQRT(1-Inputs!$B$38)*_xlfn.NORM.S.INV(RAND())</f>
        <v>0.84670449263868719</v>
      </c>
      <c r="Z325" s="23">
        <f ca="1">SQRT(Inputs!$B$38)*D325+SQRT(1-Inputs!$B$38)*_xlfn.NORM.S.INV(RAND())</f>
        <v>-6.5355545797467662E-2</v>
      </c>
      <c r="AA325" s="23">
        <f ca="1">SQRT(Inputs!$B$38)*E325+SQRT(1-Inputs!$B$38)*_xlfn.NORM.S.INV(RAND())</f>
        <v>-1.7981040472067542E-2</v>
      </c>
      <c r="AB325" s="23">
        <f ca="1">SQRT(Inputs!$B$38)*F325+SQRT(1-Inputs!$B$38)*_xlfn.NORM.S.INV(RAND())</f>
        <v>-1.3656560149676862</v>
      </c>
      <c r="AC325" s="23">
        <f ca="1">SQRT(Inputs!$B$38)*G325+SQRT(1-Inputs!$B$38)*_xlfn.NORM.S.INV(RAND())</f>
        <v>0.97101605273847136</v>
      </c>
      <c r="AD325" s="23">
        <f ca="1">SQRT(Inputs!$B$38)*H325+SQRT(1-Inputs!$B$38)*_xlfn.NORM.S.INV(RAND())</f>
        <v>-0.35727836395122547</v>
      </c>
      <c r="AE325" s="23">
        <f ca="1">SQRT(Inputs!$B$38)*I325+SQRT(1-Inputs!$B$38)*_xlfn.NORM.S.INV(RAND())</f>
        <v>-0.84697140098419288</v>
      </c>
      <c r="AF325" s="23">
        <f ca="1">SQRT(Inputs!$B$38)*J325+SQRT(1-Inputs!$B$38)*_xlfn.NORM.S.INV(RAND())</f>
        <v>-1.4519455134435633</v>
      </c>
      <c r="AG325" s="23">
        <f ca="1">SQRT(Inputs!$B$38)*K325+SQRT(1-Inputs!$B$38)*_xlfn.NORM.S.INV(RAND())</f>
        <v>0.92016798159512181</v>
      </c>
      <c r="AH325" s="23">
        <f ca="1">SQRT(Inputs!$B$38)*L325+SQRT(1-Inputs!$B$38)*_xlfn.NORM.S.INV(RAND())</f>
        <v>-0.25070526664558573</v>
      </c>
      <c r="AI325" s="23">
        <f ca="1">SQRT(Inputs!$B$38)*M325+SQRT(1-Inputs!$B$38)*_xlfn.NORM.S.INV(RAND())</f>
        <v>-0.23371247121697306</v>
      </c>
      <c r="AJ325" s="23">
        <f ca="1">SQRT(Inputs!$B$38)*C325+SQRT(1-Inputs!$B$38)*_xlfn.NORM.S.INV(RAND())</f>
        <v>-2.0856489047315665</v>
      </c>
      <c r="AK325" s="23">
        <f ca="1">SQRT(Inputs!$B$38)*D325+SQRT(1-Inputs!$B$38)*_xlfn.NORM.S.INV(RAND())</f>
        <v>0.47541703757989967</v>
      </c>
      <c r="AL325" s="23">
        <f ca="1">SQRT(Inputs!$B$38)*E325+SQRT(1-Inputs!$B$38)*_xlfn.NORM.S.INV(RAND())</f>
        <v>0.25657907074955705</v>
      </c>
      <c r="AM325" s="23">
        <f ca="1">SQRT(Inputs!$B$38)*F325+SQRT(1-Inputs!$B$38)*_xlfn.NORM.S.INV(RAND())</f>
        <v>0.97754653768470057</v>
      </c>
      <c r="AN325" s="23">
        <f ca="1">SQRT(Inputs!$B$38)*G325+SQRT(1-Inputs!$B$38)*_xlfn.NORM.S.INV(RAND())</f>
        <v>-0.3556978833465313</v>
      </c>
      <c r="AO325" s="23">
        <f ca="1">SQRT(Inputs!$B$38)*H325+SQRT(1-Inputs!$B$38)*_xlfn.NORM.S.INV(RAND())</f>
        <v>1.041811370840116</v>
      </c>
      <c r="AP325" s="23">
        <f ca="1">SQRT(Inputs!$B$38)*I325+SQRT(1-Inputs!$B$38)*_xlfn.NORM.S.INV(RAND())</f>
        <v>1.2154843070971166</v>
      </c>
      <c r="AQ325" s="23">
        <f ca="1">SQRT(Inputs!$B$38)*J325+SQRT(1-Inputs!$B$38)*_xlfn.NORM.S.INV(RAND())</f>
        <v>-2.6693611593713875</v>
      </c>
      <c r="AR325" s="23">
        <f ca="1">SQRT(Inputs!$B$38)*K325+SQRT(1-Inputs!$B$38)*_xlfn.NORM.S.INV(RAND())</f>
        <v>0.59298671233120726</v>
      </c>
      <c r="AS325" s="23">
        <f ca="1">SQRT(Inputs!$B$38)*L325+SQRT(1-Inputs!$B$38)*_xlfn.NORM.S.INV(RAND())</f>
        <v>-0.45943098788836012</v>
      </c>
      <c r="AT325" s="23">
        <f ca="1">SQRT(Inputs!$B$38)*M325+SQRT(1-Inputs!$B$38)*_xlfn.NORM.S.INV(RAND())</f>
        <v>-0.55517019559424186</v>
      </c>
      <c r="AU325" s="15">
        <f ca="1">Inputs!$B$6*EXP($B$8-0.5*C$5^2+C$5*N325)</f>
        <v>5286.7050245070104</v>
      </c>
      <c r="AV325" s="15">
        <f t="shared" ca="1" si="146"/>
        <v>5545.169941828809</v>
      </c>
      <c r="AW325" s="15">
        <f t="shared" ca="1" si="147"/>
        <v>6002.8572255258359</v>
      </c>
      <c r="AX325" s="15">
        <f t="shared" ca="1" si="148"/>
        <v>7951.7295860388685</v>
      </c>
      <c r="AY325" s="15">
        <f t="shared" ca="1" si="149"/>
        <v>9520.9431589057167</v>
      </c>
      <c r="AZ325" s="15">
        <f t="shared" ca="1" si="150"/>
        <v>13236.67750570417</v>
      </c>
      <c r="BA325" s="15">
        <f t="shared" ca="1" si="151"/>
        <v>16937.578518130184</v>
      </c>
      <c r="BB325" s="15">
        <f t="shared" ca="1" si="152"/>
        <v>19726.207692604672</v>
      </c>
      <c r="BC325" s="15">
        <f t="shared" ca="1" si="153"/>
        <v>24531.890362406939</v>
      </c>
      <c r="BD325" s="15">
        <f t="shared" ca="1" si="154"/>
        <v>27773.689860413193</v>
      </c>
      <c r="BE325" s="15">
        <f t="shared" ca="1" si="155"/>
        <v>32298.368277870955</v>
      </c>
      <c r="BF325" s="15">
        <f ca="1">Inputs!$B$13*EXP($B$9-0.5*C$6^2+C$6*Y325)</f>
        <v>16358.884794799504</v>
      </c>
      <c r="BG325" s="15">
        <f t="shared" ca="1" si="156"/>
        <v>19703.419008717192</v>
      </c>
      <c r="BH325" s="15">
        <f t="shared" ca="1" si="157"/>
        <v>24002.265449813258</v>
      </c>
      <c r="BI325" s="15">
        <f t="shared" ca="1" si="158"/>
        <v>23812.108958389796</v>
      </c>
      <c r="BJ325" s="15">
        <f t="shared" ca="1" si="159"/>
        <v>33577.814356094968</v>
      </c>
      <c r="BK325" s="15">
        <f t="shared" ca="1" si="160"/>
        <v>39253.855800243655</v>
      </c>
      <c r="BL325" s="15">
        <f t="shared" ca="1" si="161"/>
        <v>43206.240586395805</v>
      </c>
      <c r="BM325" s="15">
        <f t="shared" ca="1" si="162"/>
        <v>44344.544361158245</v>
      </c>
      <c r="BN325" s="15">
        <f t="shared" ca="1" si="163"/>
        <v>60896.22400880824</v>
      </c>
      <c r="BO325" s="15">
        <f t="shared" ca="1" si="164"/>
        <v>72774.520915722052</v>
      </c>
      <c r="BP325" s="15">
        <f t="shared" ca="1" si="165"/>
        <v>87231.173978443228</v>
      </c>
      <c r="BQ325" s="15">
        <f ca="1">Inputs!$B$20*EXP($B$10-0.5*C$7^2+C$7*AJ325)</f>
        <v>2047.1116458084384</v>
      </c>
      <c r="BR325" s="15">
        <f t="shared" ca="1" si="166"/>
        <v>3230.3623486117276</v>
      </c>
      <c r="BS325" s="15">
        <f t="shared" ca="1" si="167"/>
        <v>4761.9243587770925</v>
      </c>
      <c r="BT325" s="15">
        <f t="shared" ca="1" si="168"/>
        <v>8484.9566154467793</v>
      </c>
      <c r="BU325" s="15">
        <f t="shared" ca="1" si="169"/>
        <v>10789.376171697808</v>
      </c>
      <c r="BV325" s="15">
        <f t="shared" ca="1" si="170"/>
        <v>18982.37444648063</v>
      </c>
      <c r="BW325" s="15">
        <f t="shared" ca="1" si="171"/>
        <v>34260.036857728461</v>
      </c>
      <c r="BX325" s="15">
        <f t="shared" ca="1" si="172"/>
        <v>28060.329745923795</v>
      </c>
      <c r="BY325" s="15">
        <f t="shared" ca="1" si="173"/>
        <v>44040.837114980503</v>
      </c>
      <c r="BZ325" s="15">
        <f t="shared" ca="1" si="174"/>
        <v>56790.609103992385</v>
      </c>
      <c r="CA325" s="15">
        <f t="shared" ca="1" si="175"/>
        <v>72279.320326826288</v>
      </c>
      <c r="CB325" s="15">
        <f ca="1">(AU325*DCF!C$10-DCF!C$5*MAX(AU325*DCF!C$10,0)-MAX(AU325-Inputs!$B$6,0)/Inputs!$B$10)*DCF!C$6</f>
        <v>1040.7608059989313</v>
      </c>
      <c r="CC325" s="15">
        <f ca="1">(AV325*DCF!D$10-DCF!D$5*MAX(AV325*DCF!D$10,0)-MAX(AV325-AU325,0)/Inputs!$B$10)*DCF!D$6</f>
        <v>1288.5777004460676</v>
      </c>
      <c r="CD325" s="15">
        <f ca="1">(AW325*DCF!E$10-DCF!E$5*MAX(AW325*DCF!E$10,0)-MAX(AW325-AV325,0)/Inputs!$B$10)*DCF!E$6</f>
        <v>1282.8740460425806</v>
      </c>
      <c r="CE325" s="15">
        <f ca="1">(AX325*DCF!F$10-DCF!F$5*MAX(AX325*DCF!F$10,0)-MAX(AX325-AW325,0)/Inputs!$B$10)*DCF!F$6</f>
        <v>1330.3378760840269</v>
      </c>
      <c r="CF325" s="15">
        <f ca="1">(AY325*DCF!G$10-DCF!G$5*MAX(AY325*DCF!G$10,0)-MAX(AY325-AX325,0)/Inputs!$B$10)*DCF!G$6</f>
        <v>1660.0637189939666</v>
      </c>
      <c r="CG325" s="15">
        <f ca="1">(AZ325*DCF!H$10-DCF!H$5*MAX(AZ325*DCF!H$10,0)-MAX(AZ325-AY325,0)/Inputs!$B$10)*DCF!H$6</f>
        <v>1910.1151855418782</v>
      </c>
      <c r="CH325" s="15">
        <f ca="1">(BA325*DCF!I$10-DCF!I$5*MAX(BA325*DCF!I$10,0)-MAX(BA325-AZ325,0)/Inputs!$B$10)*DCF!I$6</f>
        <v>2486.8002766267778</v>
      </c>
      <c r="CI325" s="15">
        <f ca="1">(BB325*DCF!J$10-DCF!J$5*MAX(BB325*DCF!J$10,0)-MAX(BB325-BA325,0)/Inputs!$B$10)*DCF!J$6</f>
        <v>2962.4922127796904</v>
      </c>
      <c r="CJ325" s="15">
        <f ca="1">(BC325*DCF!K$10-DCF!K$5*MAX(BC325*DCF!K$10,0)-MAX(BC325-BB325,0)/Inputs!$B$10)*DCF!K$6</f>
        <v>3276.5179460811082</v>
      </c>
      <c r="CK325" s="15">
        <f ca="1">(BD325*DCF!L$10-DCF!L$5*MAX(BD325*DCF!L$10,0)-MAX(BD325-BC325,0)/Inputs!$B$10)*DCF!L$6</f>
        <v>3769.5834101279443</v>
      </c>
      <c r="CL325" s="15">
        <f ca="1">(BE325*DCF!M$10-DCF!M$5*MAX(BE325*DCF!M$10,0)-MAX(BE325-BD325,0)/Inputs!$B$10)*DCF!M$6</f>
        <v>4017.196329871982</v>
      </c>
      <c r="CM325" s="15">
        <f ca="1">(BF325*DCF!C$28-DCF!C$5*MAX(BF325*DCF!C$28,0)-MAX(BF325-Inputs!$B$13,0)/Inputs!$B$17)*DCF!C$6</f>
        <v>3844.3830636109788</v>
      </c>
      <c r="CN325" s="15">
        <f ca="1">(BG325*DCF!D$28-DCF!D$5*MAX(BG325*DCF!D$28,0)-MAX(BG325-BF325,0)/Inputs!$B$17)*DCF!D$6</f>
        <v>5089.5688405249548</v>
      </c>
      <c r="CO325" s="15">
        <f ca="1">(BH325*DCF!E$28-DCF!E$5*MAX(BH325*DCF!E$28,0)-MAX(BH325-BG325,0)/Inputs!$B$17)*DCF!E$6</f>
        <v>5950.6255095146298</v>
      </c>
      <c r="CP325" s="15">
        <f ca="1">(BI325*DCF!F$28-DCF!F$5*MAX(BI325*DCF!F$28,0)-MAX(BI325-BH325,0)/Inputs!$B$17)*DCF!F$6</f>
        <v>6464.3603507154285</v>
      </c>
      <c r="CQ325" s="15">
        <f ca="1">(BJ325*DCF!G$28-DCF!G$5*MAX(BJ325*DCF!G$28,0)-MAX(BJ325-BI325,0)/Inputs!$B$17)*DCF!G$6</f>
        <v>7069.5235143279133</v>
      </c>
      <c r="CR325" s="15">
        <f ca="1">(BK325*DCF!H$28-DCF!H$5*MAX(BK325*DCF!H$28,0)-MAX(BK325-BJ325,0)/Inputs!$B$17)*DCF!H$6</f>
        <v>8826.0140659784247</v>
      </c>
      <c r="CS325" s="15">
        <f ca="1">(BL325*DCF!I$28-DCF!I$5*MAX(BL325*DCF!I$28,0)-MAX(BL325-BK325,0)/Inputs!$B$17)*DCF!I$6</f>
        <v>9592.7903095023576</v>
      </c>
      <c r="CT325" s="15">
        <f ca="1">(BM325*DCF!J$28-DCF!J$5*MAX(BM325*DCF!J$28,0)-MAX(BM325-BL325,0)/Inputs!$B$17)*DCF!J$6</f>
        <v>9741.5849360222492</v>
      </c>
      <c r="CU325" s="15">
        <f ca="1">(BN325*DCF!K$28-DCF!K$5*MAX(BN325*DCF!K$28,0)-MAX(BN325-BM325,0)/Inputs!$B$17)*DCF!K$6</f>
        <v>10832.901174159464</v>
      </c>
      <c r="CV325" s="15">
        <f ca="1">(BO325*DCF!L$28-DCF!L$5*MAX(BO325*DCF!L$28,0)-MAX(BO325-BN325,0)/Inputs!$B$17)*DCF!L$6</f>
        <v>13175.995348772885</v>
      </c>
      <c r="CW325" s="15">
        <f ca="1">(BP325*DCF!M$28-DCF!M$5*MAX(BP325*DCF!M$28,0)-MAX(BP325-BO325,0)/Inputs!$B$17)*DCF!M$6</f>
        <v>14901.46940043422</v>
      </c>
      <c r="CX325" s="15">
        <f ca="1">(BQ325*DCF!C$46-DCF!C$5*MAX(BQ325*DCF!C$46,0)-MAX(BQ325-Inputs!$B$20,0)/Inputs!$B$24)*DCF!C$6</f>
        <v>-472.77405214975482</v>
      </c>
      <c r="CY325" s="15">
        <f ca="1">(BR325*DCF!D$46-DCF!D$5*MAX(BR325*DCF!D$46,0)-MAX(BR325-BQ325,0)/Inputs!$B$24)*DCF!D$6</f>
        <v>-1056.2307728978149</v>
      </c>
      <c r="CZ325" s="15">
        <f ca="1">(BS325*DCF!E$46-DCF!E$5*MAX(BS325*DCF!E$46,0)-MAX(BS325-BR325,0)/Inputs!$B$24)*DCF!E$6</f>
        <v>-1166.8054277296878</v>
      </c>
      <c r="DA325" s="15">
        <f ca="1">(BT325*DCF!F$46-DCF!F$5*MAX(BT325*DCF!F$46,0)-MAX(BT325-BS325,0)/Inputs!$B$24)*DCF!F$6</f>
        <v>-1973.6019254059297</v>
      </c>
      <c r="DB325" s="15">
        <f ca="1">(BU325*DCF!G$46-DCF!G$5*MAX(BU325*DCF!G$46,0)-MAX(BU325-BT325,0)/Inputs!$B$24)*DCF!G$6</f>
        <v>-1138.0945061632183</v>
      </c>
      <c r="DC325" s="15">
        <f ca="1">(BV325*DCF!H$46-DCF!H$5*MAX(BV325*DCF!H$46,0)-MAX(BV325-BU325,0)/Inputs!$B$24)*DCF!H$6</f>
        <v>-2545.924014555465</v>
      </c>
      <c r="DD325" s="15">
        <f ca="1">(BW325*DCF!I$46-DCF!I$5*MAX(BW325*DCF!I$46,0)-MAX(BW325-BV325,0)/Inputs!$B$24)*DCF!I$6</f>
        <v>-3594.3770241195293</v>
      </c>
      <c r="DE325" s="15">
        <f ca="1">(BX325*DCF!J$46-DCF!J$5*MAX(BX325*DCF!J$46,0)-MAX(BX325-BW325,0)/Inputs!$B$24)*DCF!J$6</f>
        <v>1177.0532139586112</v>
      </c>
      <c r="DF325" s="15">
        <f ca="1">(BY325*DCF!K$46-DCF!K$5*MAX(BY325*DCF!K$46,0)-MAX(BY325-BX325,0)/Inputs!$B$24)*DCF!K$6</f>
        <v>-1399.0391595702717</v>
      </c>
      <c r="DG325" s="15">
        <f ca="1">(BZ325*DCF!L$46-DCF!L$5*MAX(BZ325*DCF!L$46,0)-MAX(BZ325-BY325,0)/Inputs!$B$24)*DCF!L$6</f>
        <v>1040.3566451755441</v>
      </c>
      <c r="DH325" s="15">
        <f ca="1">(CA325*DCF!M$46-DCF!M$5*MAX(CA325*DCF!M$46,0)-MAX(CA325-BZ325,0)/Inputs!$B$24)*DCF!M$6</f>
        <v>2428.4038897397968</v>
      </c>
      <c r="DI325" s="15">
        <f ca="1">SUM(CB325:CL325)+BE325*DCF!M$10*(1+Inputs!$B$30)*(1-Inputs!$B$33)*(1-Inputs!$B$30/Inputs!$B$31)/(Inputs!$B$29-Inputs!$B$30)*DCF!M$6</f>
        <v>114912.10552761465</v>
      </c>
      <c r="DJ325" s="15">
        <f ca="1">SUM(CM325:CW325)+BP325*DCF!M$28*(1+Inputs!$B$30)*(1-Inputs!$B$33)*(1-Inputs!$B$30/Inputs!$B$31)/(Inputs!$B$29-Inputs!$B$30)*DCF!M$6</f>
        <v>419176.56410671829</v>
      </c>
      <c r="DK325" s="15">
        <f ca="1">SUM(CX325:DH325)+CA325*DCF!M$46*(1+Inputs!$B$30)*(1-Inputs!$B$33)*(1-Inputs!$B$30/Inputs!$B$31)/(Inputs!$B$29-Inputs!$B$30)*DCF!M$6</f>
        <v>103051.35812440471</v>
      </c>
      <c r="DM325" s="15">
        <f ca="1">DI325+DJ325+DK325+Inputs!$B$34+Inputs!$B$36-Inputs!$B$35</f>
        <v>713991.02775873756</v>
      </c>
    </row>
    <row r="326" spans="1:117" x14ac:dyDescent="0.75">
      <c r="A326" s="11">
        <v>313</v>
      </c>
      <c r="C326" s="23">
        <f t="shared" ca="1" si="181"/>
        <v>-1.5956324052751576</v>
      </c>
      <c r="D326" s="23">
        <f t="shared" ca="1" si="181"/>
        <v>1.4561127118900172</v>
      </c>
      <c r="E326" s="23">
        <f t="shared" ca="1" si="181"/>
        <v>-0.65212267884299857</v>
      </c>
      <c r="F326" s="23">
        <f t="shared" ca="1" si="181"/>
        <v>-1.2974541098932726</v>
      </c>
      <c r="G326" s="23">
        <f t="shared" ca="1" si="181"/>
        <v>-0.56143491193044892</v>
      </c>
      <c r="H326" s="23">
        <f t="shared" ca="1" si="181"/>
        <v>-0.12699022319900344</v>
      </c>
      <c r="I326" s="23">
        <f t="shared" ca="1" si="181"/>
        <v>0.61111290719196376</v>
      </c>
      <c r="J326" s="23">
        <f t="shared" ca="1" si="181"/>
        <v>-0.42867228013864528</v>
      </c>
      <c r="K326" s="23">
        <f t="shared" ca="1" si="181"/>
        <v>0.28511770698672978</v>
      </c>
      <c r="L326" s="23">
        <f t="shared" ca="1" si="181"/>
        <v>0.48353495272620584</v>
      </c>
      <c r="M326" s="23">
        <f t="shared" ca="1" si="181"/>
        <v>-0.23114046055646545</v>
      </c>
      <c r="N326" s="23">
        <f ca="1">SQRT(Inputs!$B$38)*C326+SQRT(1-Inputs!$B$38)*_xlfn.NORM.S.INV(RAND())</f>
        <v>-0.27380471436300013</v>
      </c>
      <c r="O326" s="23">
        <f ca="1">SQRT(Inputs!$B$38)*D326+SQRT(1-Inputs!$B$38)*_xlfn.NORM.S.INV(RAND())</f>
        <v>0.788989615824363</v>
      </c>
      <c r="P326" s="23">
        <f ca="1">SQRT(Inputs!$B$38)*E326+SQRT(1-Inputs!$B$38)*_xlfn.NORM.S.INV(RAND())</f>
        <v>-2.2752647272221829</v>
      </c>
      <c r="Q326" s="23">
        <f ca="1">SQRT(Inputs!$B$38)*F326+SQRT(1-Inputs!$B$38)*_xlfn.NORM.S.INV(RAND())</f>
        <v>-0.87083271906315962</v>
      </c>
      <c r="R326" s="23">
        <f ca="1">SQRT(Inputs!$B$38)*G326+SQRT(1-Inputs!$B$38)*_xlfn.NORM.S.INV(RAND())</f>
        <v>0.97645196414407265</v>
      </c>
      <c r="S326" s="23">
        <f ca="1">SQRT(Inputs!$B$38)*H326+SQRT(1-Inputs!$B$38)*_xlfn.NORM.S.INV(RAND())</f>
        <v>4.1262603321485181E-2</v>
      </c>
      <c r="T326" s="23">
        <f ca="1">SQRT(Inputs!$B$38)*I326+SQRT(1-Inputs!$B$38)*_xlfn.NORM.S.INV(RAND())</f>
        <v>-1.4518623128622448</v>
      </c>
      <c r="U326" s="23">
        <f ca="1">SQRT(Inputs!$B$38)*J326+SQRT(1-Inputs!$B$38)*_xlfn.NORM.S.INV(RAND())</f>
        <v>-6.3588749349513141E-2</v>
      </c>
      <c r="V326" s="23">
        <f ca="1">SQRT(Inputs!$B$38)*K326+SQRT(1-Inputs!$B$38)*_xlfn.NORM.S.INV(RAND())</f>
        <v>0.42974488418826634</v>
      </c>
      <c r="W326" s="23">
        <f ca="1">SQRT(Inputs!$B$38)*L326+SQRT(1-Inputs!$B$38)*_xlfn.NORM.S.INV(RAND())</f>
        <v>-0.78921833406368003</v>
      </c>
      <c r="X326" s="23">
        <f ca="1">SQRT(Inputs!$B$38)*M326+SQRT(1-Inputs!$B$38)*_xlfn.NORM.S.INV(RAND())</f>
        <v>-1.0390898282600785</v>
      </c>
      <c r="Y326" s="23">
        <f ca="1">SQRT(Inputs!$B$38)*C326+SQRT(1-Inputs!$B$38)*_xlfn.NORM.S.INV(RAND())</f>
        <v>-0.5346080095339214</v>
      </c>
      <c r="Z326" s="23">
        <f ca="1">SQRT(Inputs!$B$38)*D326+SQRT(1-Inputs!$B$38)*_xlfn.NORM.S.INV(RAND())</f>
        <v>0.36542112228072171</v>
      </c>
      <c r="AA326" s="23">
        <f ca="1">SQRT(Inputs!$B$38)*E326+SQRT(1-Inputs!$B$38)*_xlfn.NORM.S.INV(RAND())</f>
        <v>-1.3204439056386743</v>
      </c>
      <c r="AB326" s="23">
        <f ca="1">SQRT(Inputs!$B$38)*F326+SQRT(1-Inputs!$B$38)*_xlfn.NORM.S.INV(RAND())</f>
        <v>-0.30209451554882233</v>
      </c>
      <c r="AC326" s="23">
        <f ca="1">SQRT(Inputs!$B$38)*G326+SQRT(1-Inputs!$B$38)*_xlfn.NORM.S.INV(RAND())</f>
        <v>1.2463429440391565</v>
      </c>
      <c r="AD326" s="23">
        <f ca="1">SQRT(Inputs!$B$38)*H326+SQRT(1-Inputs!$B$38)*_xlfn.NORM.S.INV(RAND())</f>
        <v>-0.77812622068687531</v>
      </c>
      <c r="AE326" s="23">
        <f ca="1">SQRT(Inputs!$B$38)*I326+SQRT(1-Inputs!$B$38)*_xlfn.NORM.S.INV(RAND())</f>
        <v>-1.2413652666129007</v>
      </c>
      <c r="AF326" s="23">
        <f ca="1">SQRT(Inputs!$B$38)*J326+SQRT(1-Inputs!$B$38)*_xlfn.NORM.S.INV(RAND())</f>
        <v>0.43800383692318684</v>
      </c>
      <c r="AG326" s="23">
        <f ca="1">SQRT(Inputs!$B$38)*K326+SQRT(1-Inputs!$B$38)*_xlfn.NORM.S.INV(RAND())</f>
        <v>1.9094426102671791</v>
      </c>
      <c r="AH326" s="23">
        <f ca="1">SQRT(Inputs!$B$38)*L326+SQRT(1-Inputs!$B$38)*_xlfn.NORM.S.INV(RAND())</f>
        <v>0.32385927785669133</v>
      </c>
      <c r="AI326" s="23">
        <f ca="1">SQRT(Inputs!$B$38)*M326+SQRT(1-Inputs!$B$38)*_xlfn.NORM.S.INV(RAND())</f>
        <v>-1.8573431822892283</v>
      </c>
      <c r="AJ326" s="23">
        <f ca="1">SQRT(Inputs!$B$38)*C326+SQRT(1-Inputs!$B$38)*_xlfn.NORM.S.INV(RAND())</f>
        <v>-0.38537857440306411</v>
      </c>
      <c r="AK326" s="23">
        <f ca="1">SQRT(Inputs!$B$38)*D326+SQRT(1-Inputs!$B$38)*_xlfn.NORM.S.INV(RAND())</f>
        <v>0.94525030612829575</v>
      </c>
      <c r="AL326" s="23">
        <f ca="1">SQRT(Inputs!$B$38)*E326+SQRT(1-Inputs!$B$38)*_xlfn.NORM.S.INV(RAND())</f>
        <v>-1.3692288794184462</v>
      </c>
      <c r="AM326" s="23">
        <f ca="1">SQRT(Inputs!$B$38)*F326+SQRT(1-Inputs!$B$38)*_xlfn.NORM.S.INV(RAND())</f>
        <v>-3.8811874447434946E-2</v>
      </c>
      <c r="AN326" s="23">
        <f ca="1">SQRT(Inputs!$B$38)*G326+SQRT(1-Inputs!$B$38)*_xlfn.NORM.S.INV(RAND())</f>
        <v>-0.68975597683881884</v>
      </c>
      <c r="AO326" s="23">
        <f ca="1">SQRT(Inputs!$B$38)*H326+SQRT(1-Inputs!$B$38)*_xlfn.NORM.S.INV(RAND())</f>
        <v>-0.88741790268263654</v>
      </c>
      <c r="AP326" s="23">
        <f ca="1">SQRT(Inputs!$B$38)*I326+SQRT(1-Inputs!$B$38)*_xlfn.NORM.S.INV(RAND())</f>
        <v>1.2861792798290961</v>
      </c>
      <c r="AQ326" s="23">
        <f ca="1">SQRT(Inputs!$B$38)*J326+SQRT(1-Inputs!$B$38)*_xlfn.NORM.S.INV(RAND())</f>
        <v>-0.10145753839775892</v>
      </c>
      <c r="AR326" s="23">
        <f ca="1">SQRT(Inputs!$B$38)*K326+SQRT(1-Inputs!$B$38)*_xlfn.NORM.S.INV(RAND())</f>
        <v>0.49052938934060308</v>
      </c>
      <c r="AS326" s="23">
        <f ca="1">SQRT(Inputs!$B$38)*L326+SQRT(1-Inputs!$B$38)*_xlfn.NORM.S.INV(RAND())</f>
        <v>0.62020293118330838</v>
      </c>
      <c r="AT326" s="23">
        <f ca="1">SQRT(Inputs!$B$38)*M326+SQRT(1-Inputs!$B$38)*_xlfn.NORM.S.INV(RAND())</f>
        <v>-0.42602829492199085</v>
      </c>
      <c r="AU326" s="15">
        <f ca="1">Inputs!$B$6*EXP($B$8-0.5*C$5^2+C$5*N326)</f>
        <v>4747.1076939851337</v>
      </c>
      <c r="AV326" s="15">
        <f t="shared" ca="1" si="146"/>
        <v>6489.108348527282</v>
      </c>
      <c r="AW326" s="15">
        <f t="shared" ca="1" si="147"/>
        <v>5821.3395689804038</v>
      </c>
      <c r="AX326" s="15">
        <f t="shared" ca="1" si="148"/>
        <v>6374.6087756146753</v>
      </c>
      <c r="AY326" s="15">
        <f t="shared" ca="1" si="149"/>
        <v>8731.462775720378</v>
      </c>
      <c r="AZ326" s="15">
        <f t="shared" ca="1" si="150"/>
        <v>10727.447788164491</v>
      </c>
      <c r="BA326" s="15">
        <f t="shared" ca="1" si="151"/>
        <v>11277.047472774419</v>
      </c>
      <c r="BB326" s="15">
        <f t="shared" ca="1" si="152"/>
        <v>13718.861422912383</v>
      </c>
      <c r="BC326" s="15">
        <f t="shared" ca="1" si="153"/>
        <v>17513.77887533839</v>
      </c>
      <c r="BD326" s="15">
        <f t="shared" ca="1" si="154"/>
        <v>19929.227775361505</v>
      </c>
      <c r="BE326" s="15">
        <f t="shared" ca="1" si="155"/>
        <v>22215.517517760305</v>
      </c>
      <c r="BF326" s="15">
        <f ca="1">Inputs!$B$13*EXP($B$9-0.5*C$6^2+C$6*Y326)</f>
        <v>12440.150048814121</v>
      </c>
      <c r="BG326" s="15">
        <f t="shared" ca="1" si="156"/>
        <v>16194.61559510243</v>
      </c>
      <c r="BH326" s="15">
        <f t="shared" ca="1" si="157"/>
        <v>15895.113928280542</v>
      </c>
      <c r="BI326" s="15">
        <f t="shared" ca="1" si="158"/>
        <v>18573.960034713236</v>
      </c>
      <c r="BJ326" s="15">
        <f t="shared" ca="1" si="159"/>
        <v>27251.786373661915</v>
      </c>
      <c r="BK326" s="15">
        <f t="shared" ca="1" si="160"/>
        <v>30084.424223010577</v>
      </c>
      <c r="BL326" s="15">
        <f t="shared" ca="1" si="161"/>
        <v>31463.643054130069</v>
      </c>
      <c r="BM326" s="15">
        <f t="shared" ca="1" si="162"/>
        <v>40838.337048027824</v>
      </c>
      <c r="BN326" s="15">
        <f t="shared" ca="1" si="163"/>
        <v>63139.927691647637</v>
      </c>
      <c r="BO326" s="15">
        <f t="shared" ca="1" si="164"/>
        <v>80667.485792060936</v>
      </c>
      <c r="BP326" s="15">
        <f t="shared" ca="1" si="165"/>
        <v>80445.502834007959</v>
      </c>
      <c r="BQ326" s="15">
        <f ca="1">Inputs!$B$20*EXP($B$10-0.5*C$7^2+C$7*AJ326)</f>
        <v>3741.4988677686792</v>
      </c>
      <c r="BR326" s="15">
        <f t="shared" ca="1" si="166"/>
        <v>6854.1918879662035</v>
      </c>
      <c r="BS326" s="15">
        <f t="shared" ca="1" si="167"/>
        <v>6334.3119512263092</v>
      </c>
      <c r="BT326" s="15">
        <f t="shared" ca="1" si="168"/>
        <v>8645.1678882470624</v>
      </c>
      <c r="BU326" s="15">
        <f t="shared" ca="1" si="169"/>
        <v>10139.469970137527</v>
      </c>
      <c r="BV326" s="15">
        <f t="shared" ca="1" si="170"/>
        <v>11550.538827890463</v>
      </c>
      <c r="BW326" s="15">
        <f t="shared" ca="1" si="171"/>
        <v>21161.07281344516</v>
      </c>
      <c r="BX326" s="15">
        <f t="shared" ca="1" si="172"/>
        <v>29001.246336065979</v>
      </c>
      <c r="BY326" s="15">
        <f t="shared" ca="1" si="173"/>
        <v>44634.034839451189</v>
      </c>
      <c r="BZ326" s="15">
        <f t="shared" ca="1" si="174"/>
        <v>70191.243659829852</v>
      </c>
      <c r="CA326" s="15">
        <f t="shared" ca="1" si="175"/>
        <v>91408.572925121814</v>
      </c>
      <c r="CB326" s="15">
        <f ca="1">(AU326*DCF!C$10-DCF!C$5*MAX(AU326*DCF!C$10,0)-MAX(AU326-Inputs!$B$6,0)/Inputs!$B$10)*DCF!C$6</f>
        <v>1044.6082311438247</v>
      </c>
      <c r="CC326" s="15">
        <f ca="1">(AV326*DCF!D$10-DCF!D$5*MAX(AV326*DCF!D$10,0)-MAX(AV326-AU326,0)/Inputs!$B$10)*DCF!D$6</f>
        <v>1156.9349294733167</v>
      </c>
      <c r="CD326" s="15">
        <f ca="1">(AW326*DCF!E$10-DCF!E$5*MAX(AW326*DCF!E$10,0)-MAX(AW326-AV326,0)/Inputs!$B$10)*DCF!E$6</f>
        <v>1344.0546385508503</v>
      </c>
      <c r="CE326" s="15">
        <f ca="1">(AX326*DCF!F$10-DCF!F$5*MAX(AX326*DCF!F$10,0)-MAX(AX326-AW326,0)/Inputs!$B$10)*DCF!F$6</f>
        <v>1276.4453318613721</v>
      </c>
      <c r="CF326" s="15">
        <f ca="1">(AY326*DCF!G$10-DCF!G$5*MAX(AY326*DCF!G$10,0)-MAX(AY326-AX326,0)/Inputs!$B$10)*DCF!G$6</f>
        <v>1346.0011988347542</v>
      </c>
      <c r="CG326" s="15">
        <f ca="1">(AZ326*DCF!H$10-DCF!H$5*MAX(AZ326*DCF!H$10,0)-MAX(AZ326-AY326,0)/Inputs!$B$10)*DCF!H$6</f>
        <v>1728.3187609544555</v>
      </c>
      <c r="CH326" s="15">
        <f ca="1">(BA326*DCF!I$10-DCF!I$5*MAX(BA326*DCF!I$10,0)-MAX(BA326-AZ326,0)/Inputs!$B$10)*DCF!I$6</f>
        <v>1969.7515808200037</v>
      </c>
      <c r="CI326" s="15">
        <f ca="1">(BB326*DCF!J$10-DCF!J$5*MAX(BB326*DCF!J$10,0)-MAX(BB326-BA326,0)/Inputs!$B$10)*DCF!J$6</f>
        <v>1984.17178610068</v>
      </c>
      <c r="CJ326" s="15">
        <f ca="1">(BC326*DCF!K$10-DCF!K$5*MAX(BC326*DCF!K$10,0)-MAX(BC326-BB326,0)/Inputs!$B$10)*DCF!K$6</f>
        <v>2288.2064519407813</v>
      </c>
      <c r="CK326" s="15">
        <f ca="1">(BD326*DCF!L$10-DCF!L$5*MAX(BD326*DCF!L$10,0)-MAX(BD326-BC326,0)/Inputs!$B$10)*DCF!L$6</f>
        <v>2693.3498697690334</v>
      </c>
      <c r="CL326" s="15">
        <f ca="1">(BE326*DCF!M$10-DCF!M$5*MAX(BE326*DCF!M$10,0)-MAX(BE326-BD326,0)/Inputs!$B$10)*DCF!M$6</f>
        <v>2861.7751197703024</v>
      </c>
      <c r="CM326" s="15">
        <f ca="1">(BF326*DCF!C$28-DCF!C$5*MAX(BF326*DCF!C$28,0)-MAX(BF326-Inputs!$B$13,0)/Inputs!$B$17)*DCF!C$6</f>
        <v>3553.4304905213844</v>
      </c>
      <c r="CN326" s="15">
        <f ca="1">(BG326*DCF!D$28-DCF!D$5*MAX(BG326*DCF!D$28,0)-MAX(BG326-BF326,0)/Inputs!$B$17)*DCF!D$6</f>
        <v>3968.6881604470536</v>
      </c>
      <c r="CO326" s="15">
        <f ca="1">(BH326*DCF!E$28-DCF!E$5*MAX(BH326*DCF!E$28,0)-MAX(BH326-BG326,0)/Inputs!$B$17)*DCF!E$6</f>
        <v>4501.7792999362209</v>
      </c>
      <c r="CP326" s="15">
        <f ca="1">(BI326*DCF!F$28-DCF!F$5*MAX(BI326*DCF!F$28,0)-MAX(BI326-BH326,0)/Inputs!$B$17)*DCF!F$6</f>
        <v>4554.6146192289007</v>
      </c>
      <c r="CQ326" s="15">
        <f ca="1">(BJ326*DCF!G$28-DCF!G$5*MAX(BJ326*DCF!G$28,0)-MAX(BJ326-BI326,0)/Inputs!$B$17)*DCF!G$6</f>
        <v>5611.1580695996299</v>
      </c>
      <c r="CR326" s="15">
        <f ca="1">(BK326*DCF!H$28-DCF!H$5*MAX(BK326*DCF!H$28,0)-MAX(BK326-BJ326,0)/Inputs!$B$17)*DCF!H$6</f>
        <v>7000.0975957130868</v>
      </c>
      <c r="CS326" s="15">
        <f ca="1">(BL326*DCF!I$28-DCF!I$5*MAX(BL326*DCF!I$28,0)-MAX(BL326-BK326,0)/Inputs!$B$17)*DCF!I$6</f>
        <v>7200.8110370532549</v>
      </c>
      <c r="CT326" s="15">
        <f ca="1">(BM326*DCF!J$28-DCF!J$5*MAX(BM326*DCF!J$28,0)-MAX(BM326-BL326,0)/Inputs!$B$17)*DCF!J$6</f>
        <v>7867.3315711274718</v>
      </c>
      <c r="CU326" s="15">
        <f ca="1">(BN326*DCF!K$28-DCF!K$5*MAX(BN326*DCF!K$28,0)-MAX(BN326-BM326,0)/Inputs!$B$17)*DCF!K$6</f>
        <v>10602.446263292522</v>
      </c>
      <c r="CV326" s="15">
        <f ca="1">(BO326*DCF!L$28-DCF!L$5*MAX(BO326*DCF!L$28,0)-MAX(BO326-BN326,0)/Inputs!$B$17)*DCF!L$6</f>
        <v>14111.584189831727</v>
      </c>
      <c r="CW326" s="15">
        <f ca="1">(BP326*DCF!M$28-DCF!M$5*MAX(BP326*DCF!M$28,0)-MAX(BP326-BO326,0)/Inputs!$B$17)*DCF!M$6</f>
        <v>15135.867914341115</v>
      </c>
      <c r="CX326" s="15">
        <f ca="1">(BQ326*DCF!C$46-DCF!C$5*MAX(BQ326*DCF!C$46,0)-MAX(BQ326-Inputs!$B$20,0)/Inputs!$B$24)*DCF!C$6</f>
        <v>-1113.7405550360363</v>
      </c>
      <c r="CY326" s="15">
        <f ca="1">(BR326*DCF!D$46-DCF!D$5*MAX(BR326*DCF!D$46,0)-MAX(BR326-BQ326,0)/Inputs!$B$24)*DCF!D$6</f>
        <v>-2498.0109874751074</v>
      </c>
      <c r="CZ326" s="15">
        <f ca="1">(BS326*DCF!E$46-DCF!E$5*MAX(BS326*DCF!E$46,0)-MAX(BS326-BR326,0)/Inputs!$B$24)*DCF!E$6</f>
        <v>-749.04341709706773</v>
      </c>
      <c r="DA326" s="15">
        <f ca="1">(BT326*DCF!F$46-DCF!F$5*MAX(BT326*DCF!F$46,0)-MAX(BT326-BS326,0)/Inputs!$B$24)*DCF!F$6</f>
        <v>-1471.0514829410993</v>
      </c>
      <c r="DB326" s="15">
        <f ca="1">(BU326*DCF!G$46-DCF!G$5*MAX(BU326*DCF!G$46,0)-MAX(BU326-BT326,0)/Inputs!$B$24)*DCF!G$6</f>
        <v>-843.72543319262343</v>
      </c>
      <c r="DC326" s="15">
        <f ca="1">(BV326*DCF!H$46-DCF!H$5*MAX(BV326*DCF!H$46,0)-MAX(BV326-BU326,0)/Inputs!$B$24)*DCF!H$6</f>
        <v>-438.48100178438995</v>
      </c>
      <c r="DD326" s="15">
        <f ca="1">(BW326*DCF!I$46-DCF!I$5*MAX(BW326*DCF!I$46,0)-MAX(BW326-BV326,0)/Inputs!$B$24)*DCF!I$6</f>
        <v>-2270.089340446546</v>
      </c>
      <c r="DE326" s="15">
        <f ca="1">(BX326*DCF!J$46-DCF!J$5*MAX(BX326*DCF!J$46,0)-MAX(BX326-BW326,0)/Inputs!$B$24)*DCF!J$6</f>
        <v>-862.56386570663028</v>
      </c>
      <c r="DF326" s="15">
        <f ca="1">(BY326*DCF!K$46-DCF!K$5*MAX(BY326*DCF!K$46,0)-MAX(BY326-BX326,0)/Inputs!$B$24)*DCF!K$6</f>
        <v>-1279.9718692188146</v>
      </c>
      <c r="DG326" s="15">
        <f ca="1">(BZ326*DCF!L$46-DCF!L$5*MAX(BZ326*DCF!L$46,0)-MAX(BZ326-BY326,0)/Inputs!$B$24)*DCF!L$6</f>
        <v>-931.6850352109193</v>
      </c>
      <c r="DH326" s="15">
        <f ca="1">(CA326*DCF!M$46-DCF!M$5*MAX(CA326*DCF!M$46,0)-MAX(CA326-BZ326,0)/Inputs!$B$24)*DCF!M$6</f>
        <v>2730.4590898810893</v>
      </c>
      <c r="DI326" s="15">
        <f ca="1">SUM(CB326:CL326)+BE326*DCF!M$10*(1+Inputs!$B$30)*(1-Inputs!$B$33)*(1-Inputs!$B$30/Inputs!$B$31)/(Inputs!$B$29-Inputs!$B$30)*DCF!M$6</f>
        <v>81519.696920952993</v>
      </c>
      <c r="DJ326" s="15">
        <f ca="1">SUM(CM326:CW326)+BP326*DCF!M$28*(1+Inputs!$B$30)*(1-Inputs!$B$33)*(1-Inputs!$B$30/Inputs!$B$31)/(Inputs!$B$29-Inputs!$B$30)*DCF!M$6</f>
        <v>382615.67343601404</v>
      </c>
      <c r="DK326" s="15">
        <f ca="1">SUM(CX326:DH326)+CA326*DCF!M$46*(1+Inputs!$B$30)*(1-Inputs!$B$33)*(1-Inputs!$B$30/Inputs!$B$31)/(Inputs!$B$29-Inputs!$B$30)*DCF!M$6</f>
        <v>131600.57788169128</v>
      </c>
      <c r="DM326" s="15">
        <f ca="1">DI326+DJ326+DK326+Inputs!$B$34+Inputs!$B$36-Inputs!$B$35</f>
        <v>672586.94823865825</v>
      </c>
    </row>
    <row r="327" spans="1:117" x14ac:dyDescent="0.75">
      <c r="A327" s="11">
        <v>314</v>
      </c>
      <c r="C327" s="23">
        <f t="shared" ca="1" si="181"/>
        <v>8.4734441489393658E-2</v>
      </c>
      <c r="D327" s="23">
        <f t="shared" ca="1" si="181"/>
        <v>-0.80542123248852782</v>
      </c>
      <c r="E327" s="23">
        <f t="shared" ca="1" si="181"/>
        <v>-0.49493543671733053</v>
      </c>
      <c r="F327" s="23">
        <f t="shared" ca="1" si="181"/>
        <v>-1.4239491556013981</v>
      </c>
      <c r="G327" s="23">
        <f t="shared" ca="1" si="181"/>
        <v>5.129327714105672E-2</v>
      </c>
      <c r="H327" s="23">
        <f t="shared" ca="1" si="181"/>
        <v>1.0118434007041626</v>
      </c>
      <c r="I327" s="23">
        <f t="shared" ca="1" si="181"/>
        <v>-1.9955812129979225</v>
      </c>
      <c r="J327" s="23">
        <f t="shared" ca="1" si="181"/>
        <v>-1.3851897907242288</v>
      </c>
      <c r="K327" s="23">
        <f t="shared" ca="1" si="181"/>
        <v>-1.4425333031290972</v>
      </c>
      <c r="L327" s="23">
        <f t="shared" ca="1" si="181"/>
        <v>0.47086709567034579</v>
      </c>
      <c r="M327" s="23">
        <f t="shared" ca="1" si="181"/>
        <v>0.12394494062827403</v>
      </c>
      <c r="N327" s="23">
        <f ca="1">SQRT(Inputs!$B$38)*C327+SQRT(1-Inputs!$B$38)*_xlfn.NORM.S.INV(RAND())</f>
        <v>0.43947304644737911</v>
      </c>
      <c r="O327" s="23">
        <f ca="1">SQRT(Inputs!$B$38)*D327+SQRT(1-Inputs!$B$38)*_xlfn.NORM.S.INV(RAND())</f>
        <v>5.0358100776876968E-2</v>
      </c>
      <c r="P327" s="23">
        <f ca="1">SQRT(Inputs!$B$38)*E327+SQRT(1-Inputs!$B$38)*_xlfn.NORM.S.INV(RAND())</f>
        <v>-1.2009046570754753</v>
      </c>
      <c r="Q327" s="23">
        <f ca="1">SQRT(Inputs!$B$38)*F327+SQRT(1-Inputs!$B$38)*_xlfn.NORM.S.INV(RAND())</f>
        <v>0.5827895038200992</v>
      </c>
      <c r="R327" s="23">
        <f ca="1">SQRT(Inputs!$B$38)*G327+SQRT(1-Inputs!$B$38)*_xlfn.NORM.S.INV(RAND())</f>
        <v>0.77480314419525431</v>
      </c>
      <c r="S327" s="23">
        <f ca="1">SQRT(Inputs!$B$38)*H327+SQRT(1-Inputs!$B$38)*_xlfn.NORM.S.INV(RAND())</f>
        <v>-1.2631601217736113</v>
      </c>
      <c r="T327" s="23">
        <f ca="1">SQRT(Inputs!$B$38)*I327+SQRT(1-Inputs!$B$38)*_xlfn.NORM.S.INV(RAND())</f>
        <v>-0.28736723019123356</v>
      </c>
      <c r="U327" s="23">
        <f ca="1">SQRT(Inputs!$B$38)*J327+SQRT(1-Inputs!$B$38)*_xlfn.NORM.S.INV(RAND())</f>
        <v>-1.1923814817964107</v>
      </c>
      <c r="V327" s="23">
        <f ca="1">SQRT(Inputs!$B$38)*K327+SQRT(1-Inputs!$B$38)*_xlfn.NORM.S.INV(RAND())</f>
        <v>-1.2608318072993097</v>
      </c>
      <c r="W327" s="23">
        <f ca="1">SQRT(Inputs!$B$38)*L327+SQRT(1-Inputs!$B$38)*_xlfn.NORM.S.INV(RAND())</f>
        <v>0.85769485747610807</v>
      </c>
      <c r="X327" s="23">
        <f ca="1">SQRT(Inputs!$B$38)*M327+SQRT(1-Inputs!$B$38)*_xlfn.NORM.S.INV(RAND())</f>
        <v>-0.46903463947398316</v>
      </c>
      <c r="Y327" s="23">
        <f ca="1">SQRT(Inputs!$B$38)*C327+SQRT(1-Inputs!$B$38)*_xlfn.NORM.S.INV(RAND())</f>
        <v>0.62797441882003713</v>
      </c>
      <c r="Z327" s="23">
        <f ca="1">SQRT(Inputs!$B$38)*D327+SQRT(1-Inputs!$B$38)*_xlfn.NORM.S.INV(RAND())</f>
        <v>-1.2527695561074783</v>
      </c>
      <c r="AA327" s="23">
        <f ca="1">SQRT(Inputs!$B$38)*E327+SQRT(1-Inputs!$B$38)*_xlfn.NORM.S.INV(RAND())</f>
        <v>-0.98260276264337465</v>
      </c>
      <c r="AB327" s="23">
        <f ca="1">SQRT(Inputs!$B$38)*F327+SQRT(1-Inputs!$B$38)*_xlfn.NORM.S.INV(RAND())</f>
        <v>-0.9787285856559429</v>
      </c>
      <c r="AC327" s="23">
        <f ca="1">SQRT(Inputs!$B$38)*G327+SQRT(1-Inputs!$B$38)*_xlfn.NORM.S.INV(RAND())</f>
        <v>0.85399598434678381</v>
      </c>
      <c r="AD327" s="23">
        <f ca="1">SQRT(Inputs!$B$38)*H327+SQRT(1-Inputs!$B$38)*_xlfn.NORM.S.INV(RAND())</f>
        <v>2.4320572479790221</v>
      </c>
      <c r="AE327" s="23">
        <f ca="1">SQRT(Inputs!$B$38)*I327+SQRT(1-Inputs!$B$38)*_xlfn.NORM.S.INV(RAND())</f>
        <v>-1.4827013374549269</v>
      </c>
      <c r="AF327" s="23">
        <f ca="1">SQRT(Inputs!$B$38)*J327+SQRT(1-Inputs!$B$38)*_xlfn.NORM.S.INV(RAND())</f>
        <v>-1.7969931159553241</v>
      </c>
      <c r="AG327" s="23">
        <f ca="1">SQRT(Inputs!$B$38)*K327+SQRT(1-Inputs!$B$38)*_xlfn.NORM.S.INV(RAND())</f>
        <v>-1.620130658474312</v>
      </c>
      <c r="AH327" s="23">
        <f ca="1">SQRT(Inputs!$B$38)*L327+SQRT(1-Inputs!$B$38)*_xlfn.NORM.S.INV(RAND())</f>
        <v>1.0827212122902925</v>
      </c>
      <c r="AI327" s="23">
        <f ca="1">SQRT(Inputs!$B$38)*M327+SQRT(1-Inputs!$B$38)*_xlfn.NORM.S.INV(RAND())</f>
        <v>0.48806539125710036</v>
      </c>
      <c r="AJ327" s="23">
        <f ca="1">SQRT(Inputs!$B$38)*C327+SQRT(1-Inputs!$B$38)*_xlfn.NORM.S.INV(RAND())</f>
        <v>-0.54164428196979719</v>
      </c>
      <c r="AK327" s="23">
        <f ca="1">SQRT(Inputs!$B$38)*D327+SQRT(1-Inputs!$B$38)*_xlfn.NORM.S.INV(RAND())</f>
        <v>1.2820621456025847</v>
      </c>
      <c r="AL327" s="23">
        <f ca="1">SQRT(Inputs!$B$38)*E327+SQRT(1-Inputs!$B$38)*_xlfn.NORM.S.INV(RAND())</f>
        <v>-0.50002082413528004</v>
      </c>
      <c r="AM327" s="23">
        <f ca="1">SQRT(Inputs!$B$38)*F327+SQRT(1-Inputs!$B$38)*_xlfn.NORM.S.INV(RAND())</f>
        <v>-0.79334710901638705</v>
      </c>
      <c r="AN327" s="23">
        <f ca="1">SQRT(Inputs!$B$38)*G327+SQRT(1-Inputs!$B$38)*_xlfn.NORM.S.INV(RAND())</f>
        <v>0.79914921666274619</v>
      </c>
      <c r="AO327" s="23">
        <f ca="1">SQRT(Inputs!$B$38)*H327+SQRT(1-Inputs!$B$38)*_xlfn.NORM.S.INV(RAND())</f>
        <v>-0.88126845850684776</v>
      </c>
      <c r="AP327" s="23">
        <f ca="1">SQRT(Inputs!$B$38)*I327+SQRT(1-Inputs!$B$38)*_xlfn.NORM.S.INV(RAND())</f>
        <v>-1.0401989753816006</v>
      </c>
      <c r="AQ327" s="23">
        <f ca="1">SQRT(Inputs!$B$38)*J327+SQRT(1-Inputs!$B$38)*_xlfn.NORM.S.INV(RAND())</f>
        <v>-2.247884889320368</v>
      </c>
      <c r="AR327" s="23">
        <f ca="1">SQRT(Inputs!$B$38)*K327+SQRT(1-Inputs!$B$38)*_xlfn.NORM.S.INV(RAND())</f>
        <v>-9.0315321007200522E-3</v>
      </c>
      <c r="AS327" s="23">
        <f ca="1">SQRT(Inputs!$B$38)*L327+SQRT(1-Inputs!$B$38)*_xlfn.NORM.S.INV(RAND())</f>
        <v>-0.4486992777803373</v>
      </c>
      <c r="AT327" s="23">
        <f ca="1">SQRT(Inputs!$B$38)*M327+SQRT(1-Inputs!$B$38)*_xlfn.NORM.S.INV(RAND())</f>
        <v>1.1220728529658255</v>
      </c>
      <c r="AU327" s="15">
        <f ca="1">Inputs!$B$6*EXP($B$8-0.5*C$5^2+C$5*N327)</f>
        <v>5328.1068674913267</v>
      </c>
      <c r="AV327" s="15">
        <f t="shared" ca="1" si="146"/>
        <v>6533.7635515733009</v>
      </c>
      <c r="AW327" s="15">
        <f t="shared" ca="1" si="147"/>
        <v>6775.4062665997772</v>
      </c>
      <c r="AX327" s="15">
        <f t="shared" ca="1" si="148"/>
        <v>8896.8464633763488</v>
      </c>
      <c r="AY327" s="15">
        <f t="shared" ca="1" si="149"/>
        <v>11902.600735211348</v>
      </c>
      <c r="AZ327" s="15">
        <f t="shared" ca="1" si="150"/>
        <v>12666.838129910615</v>
      </c>
      <c r="BA327" s="15">
        <f t="shared" ca="1" si="151"/>
        <v>15041.708385220629</v>
      </c>
      <c r="BB327" s="15">
        <f t="shared" ca="1" si="152"/>
        <v>16341.954879463696</v>
      </c>
      <c r="BC327" s="15">
        <f t="shared" ca="1" si="153"/>
        <v>17721.185470976361</v>
      </c>
      <c r="BD327" s="15">
        <f t="shared" ca="1" si="154"/>
        <v>23523.546446579585</v>
      </c>
      <c r="BE327" s="15">
        <f t="shared" ca="1" si="155"/>
        <v>27619.618845892554</v>
      </c>
      <c r="BF327" s="15">
        <f ca="1">Inputs!$B$13*EXP($B$9-0.5*C$6^2+C$6*Y327)</f>
        <v>15664.678963543485</v>
      </c>
      <c r="BG327" s="15">
        <f t="shared" ca="1" si="156"/>
        <v>15228.586490921329</v>
      </c>
      <c r="BH327" s="15">
        <f t="shared" ca="1" si="157"/>
        <v>15808.389018792459</v>
      </c>
      <c r="BI327" s="15">
        <f t="shared" ca="1" si="158"/>
        <v>16645.54192227</v>
      </c>
      <c r="BJ327" s="15">
        <f t="shared" ca="1" si="159"/>
        <v>23079.524492291213</v>
      </c>
      <c r="BK327" s="15">
        <f t="shared" ca="1" si="160"/>
        <v>39443.896618220744</v>
      </c>
      <c r="BL327" s="15">
        <f t="shared" ca="1" si="161"/>
        <v>39981.998193876447</v>
      </c>
      <c r="BM327" s="15">
        <f t="shared" ca="1" si="162"/>
        <v>39313.564946247221</v>
      </c>
      <c r="BN327" s="15">
        <f t="shared" ca="1" si="163"/>
        <v>39818.52340347899</v>
      </c>
      <c r="BO327" s="15">
        <f t="shared" ca="1" si="164"/>
        <v>55563.402657836879</v>
      </c>
      <c r="BP327" s="15">
        <f t="shared" ca="1" si="165"/>
        <v>72276.239495932969</v>
      </c>
      <c r="BQ327" s="15">
        <f ca="1">Inputs!$B$20*EXP($B$10-0.5*C$7^2+C$7*AJ327)</f>
        <v>3539.7693040683093</v>
      </c>
      <c r="BR327" s="15">
        <f t="shared" ca="1" si="166"/>
        <v>7216.7187739742976</v>
      </c>
      <c r="BS327" s="15">
        <f t="shared" ca="1" si="167"/>
        <v>8560.5140918784418</v>
      </c>
      <c r="BT327" s="15">
        <f t="shared" ca="1" si="168"/>
        <v>9585.3957952216624</v>
      </c>
      <c r="BU327" s="15">
        <f t="shared" ca="1" si="169"/>
        <v>16118.151138908506</v>
      </c>
      <c r="BV327" s="15">
        <f t="shared" ca="1" si="170"/>
        <v>18386.705196698735</v>
      </c>
      <c r="BW327" s="15">
        <f t="shared" ca="1" si="171"/>
        <v>20587.475098628431</v>
      </c>
      <c r="BX327" s="15">
        <f t="shared" ca="1" si="172"/>
        <v>18348.635859433009</v>
      </c>
      <c r="BY327" s="15">
        <f t="shared" ca="1" si="173"/>
        <v>25665.168260852963</v>
      </c>
      <c r="BZ327" s="15">
        <f t="shared" ca="1" si="174"/>
        <v>33160.561492679328</v>
      </c>
      <c r="CA327" s="15">
        <f t="shared" ca="1" si="175"/>
        <v>56859.07056025471</v>
      </c>
      <c r="CB327" s="15">
        <f ca="1">(AU327*DCF!C$10-DCF!C$5*MAX(AU327*DCF!C$10,0)-MAX(AU327-Inputs!$B$6,0)/Inputs!$B$10)*DCF!C$6</f>
        <v>1040.4656034789548</v>
      </c>
      <c r="CC327" s="15">
        <f ca="1">(AV327*DCF!D$10-DCF!D$5*MAX(AV327*DCF!D$10,0)-MAX(AV327-AU327,0)/Inputs!$B$10)*DCF!D$6</f>
        <v>1298.592772764536</v>
      </c>
      <c r="CD327" s="15">
        <f ca="1">(AW327*DCF!E$10-DCF!E$5*MAX(AW327*DCF!E$10,0)-MAX(AW327-AV327,0)/Inputs!$B$10)*DCF!E$6</f>
        <v>1509.90550531344</v>
      </c>
      <c r="CE327" s="15">
        <f ca="1">(AX327*DCF!F$10-DCF!F$5*MAX(AX327*DCF!F$10,0)-MAX(AX327-AW327,0)/Inputs!$B$10)*DCF!F$6</f>
        <v>1500.7482959218789</v>
      </c>
      <c r="CF327" s="15">
        <f ca="1">(AY327*DCF!G$10-DCF!G$5*MAX(AY327*DCF!G$10,0)-MAX(AY327-AX327,0)/Inputs!$B$10)*DCF!G$6</f>
        <v>1874.6521374082117</v>
      </c>
      <c r="CG327" s="15">
        <f ca="1">(AZ327*DCF!H$10-DCF!H$5*MAX(AZ327*DCF!H$10,0)-MAX(AZ327-AY327,0)/Inputs!$B$10)*DCF!H$6</f>
        <v>2323.5716584206152</v>
      </c>
      <c r="CH327" s="15">
        <f ca="1">(BA327*DCF!I$10-DCF!I$5*MAX(BA327*DCF!I$10,0)-MAX(BA327-AZ327,0)/Inputs!$B$10)*DCF!I$6</f>
        <v>2358.0094689815537</v>
      </c>
      <c r="CI327" s="15">
        <f ca="1">(BB327*DCF!J$10-DCF!J$5*MAX(BB327*DCF!J$10,0)-MAX(BB327-BA327,0)/Inputs!$B$10)*DCF!J$6</f>
        <v>2607.2864460917008</v>
      </c>
      <c r="CJ327" s="15">
        <f ca="1">(BC327*DCF!K$10-DCF!K$5*MAX(BC327*DCF!K$10,0)-MAX(BC327-BB327,0)/Inputs!$B$10)*DCF!K$6</f>
        <v>2659.7549698876669</v>
      </c>
      <c r="CK327" s="15">
        <f ca="1">(BD327*DCF!L$10-DCF!L$5*MAX(BD327*DCF!L$10,0)-MAX(BD327-BC327,0)/Inputs!$B$10)*DCF!L$6</f>
        <v>2797.4589045742109</v>
      </c>
      <c r="CL327" s="15">
        <f ca="1">(BE327*DCF!M$10-DCF!M$5*MAX(BE327*DCF!M$10,0)-MAX(BE327-BD327,0)/Inputs!$B$10)*DCF!M$6</f>
        <v>3408.1658383398344</v>
      </c>
      <c r="CM327" s="15">
        <f ca="1">(BF327*DCF!C$28-DCF!C$5*MAX(BF327*DCF!C$28,0)-MAX(BF327-Inputs!$B$13,0)/Inputs!$B$17)*DCF!C$6</f>
        <v>3792.8406689478388</v>
      </c>
      <c r="CN327" s="15">
        <f ca="1">(BG327*DCF!D$28-DCF!D$5*MAX(BG327*DCF!D$28,0)-MAX(BG327-BF327,0)/Inputs!$B$17)*DCF!D$6</f>
        <v>4485.1699508074689</v>
      </c>
      <c r="CO327" s="15">
        <f ca="1">(BH327*DCF!E$28-DCF!E$5*MAX(BH327*DCF!E$28,0)-MAX(BH327-BG327,0)/Inputs!$B$17)*DCF!E$6</f>
        <v>4362.9461639191632</v>
      </c>
      <c r="CP327" s="15">
        <f ca="1">(BI327*DCF!F$28-DCF!F$5*MAX(BI327*DCF!F$28,0)-MAX(BI327-BH327,0)/Inputs!$B$17)*DCF!F$6</f>
        <v>4366.4092556765299</v>
      </c>
      <c r="CQ327" s="15">
        <f ca="1">(BJ327*DCF!G$28-DCF!G$5*MAX(BJ327*DCF!G$28,0)-MAX(BJ327-BI327,0)/Inputs!$B$17)*DCF!G$6</f>
        <v>4906.0254250820735</v>
      </c>
      <c r="CR327" s="15">
        <f ca="1">(BK327*DCF!H$28-DCF!H$5*MAX(BK327*DCF!H$28,0)-MAX(BK327-BJ327,0)/Inputs!$B$17)*DCF!H$6</f>
        <v>7212.3466214954587</v>
      </c>
      <c r="CS327" s="15">
        <f ca="1">(BL327*DCF!I$28-DCF!I$5*MAX(BL327*DCF!I$28,0)-MAX(BL327-BK327,0)/Inputs!$B$17)*DCF!I$6</f>
        <v>9324.6542317260773</v>
      </c>
      <c r="CT327" s="15">
        <f ca="1">(BM327*DCF!J$28-DCF!J$5*MAX(BM327*DCF!J$28,0)-MAX(BM327-BL327,0)/Inputs!$B$17)*DCF!J$6</f>
        <v>8770.1886544977297</v>
      </c>
      <c r="CU327" s="15">
        <f ca="1">(BN327*DCF!K$28-DCF!K$5*MAX(BN327*DCF!K$28,0)-MAX(BN327-BM327,0)/Inputs!$B$17)*DCF!K$6</f>
        <v>8347.1538205299094</v>
      </c>
      <c r="CV327" s="15">
        <f ca="1">(BO327*DCF!L$28-DCF!L$5*MAX(BO327*DCF!L$28,0)-MAX(BO327-BN327,0)/Inputs!$B$17)*DCF!L$6</f>
        <v>9304.5057570458994</v>
      </c>
      <c r="CW327" s="15">
        <f ca="1">(BP327*DCF!M$28-DCF!M$5*MAX(BP327*DCF!M$28,0)-MAX(BP327-BO327,0)/Inputs!$B$17)*DCF!M$6</f>
        <v>11851.855221002601</v>
      </c>
      <c r="CX327" s="15">
        <f ca="1">(BQ327*DCF!C$46-DCF!C$5*MAX(BQ327*DCF!C$46,0)-MAX(BQ327-Inputs!$B$20,0)/Inputs!$B$24)*DCF!C$6</f>
        <v>-973.97411367319341</v>
      </c>
      <c r="CY327" s="15">
        <f ca="1">(BR327*DCF!D$46-DCF!D$5*MAX(BR327*DCF!D$46,0)-MAX(BR327-BQ327,0)/Inputs!$B$24)*DCF!D$6</f>
        <v>-2800.6494160172415</v>
      </c>
      <c r="CZ327" s="15">
        <f ca="1">(BS327*DCF!E$46-DCF!E$5*MAX(BS327*DCF!E$46,0)-MAX(BS327-BR327,0)/Inputs!$B$24)*DCF!E$6</f>
        <v>-1541.9828165557615</v>
      </c>
      <c r="DA327" s="15">
        <f ca="1">(BT327*DCF!F$46-DCF!F$5*MAX(BT327*DCF!F$46,0)-MAX(BT327-BS327,0)/Inputs!$B$24)*DCF!F$6</f>
        <v>-1071.2609524726629</v>
      </c>
      <c r="DB327" s="15">
        <f ca="1">(BU327*DCF!G$46-DCF!G$5*MAX(BU327*DCF!G$46,0)-MAX(BU327-BT327,0)/Inputs!$B$24)*DCF!G$6</f>
        <v>-2739.6725848653241</v>
      </c>
      <c r="DC327" s="15">
        <f ca="1">(BV327*DCF!H$46-DCF!H$5*MAX(BV327*DCF!H$46,0)-MAX(BV327-BU327,0)/Inputs!$B$24)*DCF!H$6</f>
        <v>-704.93927379698937</v>
      </c>
      <c r="DD327" s="15">
        <f ca="1">(BW327*DCF!I$46-DCF!I$5*MAX(BW327*DCF!I$46,0)-MAX(BW327-BV327,0)/Inputs!$B$24)*DCF!I$6</f>
        <v>-156.28018432835938</v>
      </c>
      <c r="DE327" s="15">
        <f ca="1">(BX327*DCF!J$46-DCF!J$5*MAX(BX327*DCF!J$46,0)-MAX(BX327-BW327,0)/Inputs!$B$24)*DCF!J$6</f>
        <v>769.67451935375777</v>
      </c>
      <c r="DF327" s="15">
        <f ca="1">(BY327*DCF!K$46-DCF!K$5*MAX(BY327*DCF!K$46,0)-MAX(BY327-BX327,0)/Inputs!$B$24)*DCF!K$6</f>
        <v>-326.27556040093322</v>
      </c>
      <c r="DG327" s="15">
        <f ca="1">(BZ327*DCF!L$46-DCF!L$5*MAX(BZ327*DCF!L$46,0)-MAX(BZ327-BY327,0)/Inputs!$B$24)*DCF!L$6</f>
        <v>596.00400579319421</v>
      </c>
      <c r="DH327" s="15">
        <f ca="1">(CA327*DCF!M$46-DCF!M$5*MAX(CA327*DCF!M$46,0)-MAX(CA327-BZ327,0)/Inputs!$B$24)*DCF!M$6</f>
        <v>-496.79228790413526</v>
      </c>
      <c r="DI327" s="15">
        <f ca="1">SUM(CB327:CL327)+BE327*DCF!M$10*(1+Inputs!$B$30)*(1-Inputs!$B$33)*(1-Inputs!$B$30/Inputs!$B$31)/(Inputs!$B$29-Inputs!$B$30)*DCF!M$6</f>
        <v>100244.37608095026</v>
      </c>
      <c r="DJ327" s="15">
        <f ca="1">SUM(CM327:CW327)+BP327*DCF!M$28*(1+Inputs!$B$30)*(1-Inputs!$B$33)*(1-Inputs!$B$30/Inputs!$B$31)/(Inputs!$B$29-Inputs!$B$30)*DCF!M$6</f>
        <v>344918.40279940335</v>
      </c>
      <c r="DK327" s="15">
        <f ca="1">SUM(CX327:DH327)+CA327*DCF!M$46*(1+Inputs!$B$30)*(1-Inputs!$B$33)*(1-Inputs!$B$30/Inputs!$B$31)/(Inputs!$B$29-Inputs!$B$30)*DCF!M$6</f>
        <v>78464.709808775908</v>
      </c>
      <c r="DM327" s="15">
        <f ca="1">DI327+DJ327+DK327+Inputs!$B$34+Inputs!$B$36-Inputs!$B$35</f>
        <v>600478.48868912947</v>
      </c>
    </row>
    <row r="328" spans="1:117" x14ac:dyDescent="0.75">
      <c r="A328" s="11">
        <v>315</v>
      </c>
      <c r="C328" s="23">
        <f t="shared" ca="1" si="181"/>
        <v>1.3682236775465595</v>
      </c>
      <c r="D328" s="23">
        <f t="shared" ca="1" si="181"/>
        <v>2.3595106109622739</v>
      </c>
      <c r="E328" s="23">
        <f t="shared" ca="1" si="181"/>
        <v>0.34009528882439671</v>
      </c>
      <c r="F328" s="23">
        <f t="shared" ca="1" si="181"/>
        <v>-1.6542110775744929</v>
      </c>
      <c r="G328" s="23">
        <f t="shared" ca="1" si="181"/>
        <v>0.64172222732043283</v>
      </c>
      <c r="H328" s="23">
        <f t="shared" ca="1" si="181"/>
        <v>1.4371408081216752</v>
      </c>
      <c r="I328" s="23">
        <f t="shared" ca="1" si="181"/>
        <v>1.1325089447906092</v>
      </c>
      <c r="J328" s="23">
        <f t="shared" ca="1" si="181"/>
        <v>-0.57432560217475392</v>
      </c>
      <c r="K328" s="23">
        <f t="shared" ca="1" si="181"/>
        <v>-0.41490519030422296</v>
      </c>
      <c r="L328" s="23">
        <f t="shared" ca="1" si="181"/>
        <v>-3.1588624283383777E-2</v>
      </c>
      <c r="M328" s="23">
        <f t="shared" ca="1" si="181"/>
        <v>-1.3551495311963113</v>
      </c>
      <c r="N328" s="23">
        <f ca="1">SQRT(Inputs!$B$38)*C328+SQRT(1-Inputs!$B$38)*_xlfn.NORM.S.INV(RAND())</f>
        <v>2.0118502282356467</v>
      </c>
      <c r="O328" s="23">
        <f ca="1">SQRT(Inputs!$B$38)*D328+SQRT(1-Inputs!$B$38)*_xlfn.NORM.S.INV(RAND())</f>
        <v>0.65971495179025219</v>
      </c>
      <c r="P328" s="23">
        <f ca="1">SQRT(Inputs!$B$38)*E328+SQRT(1-Inputs!$B$38)*_xlfn.NORM.S.INV(RAND())</f>
        <v>-0.81039560541713462</v>
      </c>
      <c r="Q328" s="23">
        <f ca="1">SQRT(Inputs!$B$38)*F328+SQRT(1-Inputs!$B$38)*_xlfn.NORM.S.INV(RAND())</f>
        <v>-0.54978761068153736</v>
      </c>
      <c r="R328" s="23">
        <f ca="1">SQRT(Inputs!$B$38)*G328+SQRT(1-Inputs!$B$38)*_xlfn.NORM.S.INV(RAND())</f>
        <v>1.8886258036789412</v>
      </c>
      <c r="S328" s="23">
        <f ca="1">SQRT(Inputs!$B$38)*H328+SQRT(1-Inputs!$B$38)*_xlfn.NORM.S.INV(RAND())</f>
        <v>1.3376289116821156</v>
      </c>
      <c r="T328" s="23">
        <f ca="1">SQRT(Inputs!$B$38)*I328+SQRT(1-Inputs!$B$38)*_xlfn.NORM.S.INV(RAND())</f>
        <v>1.2796823187245314</v>
      </c>
      <c r="U328" s="23">
        <f ca="1">SQRT(Inputs!$B$38)*J328+SQRT(1-Inputs!$B$38)*_xlfn.NORM.S.INV(RAND())</f>
        <v>-8.4114105015378193E-2</v>
      </c>
      <c r="V328" s="23">
        <f ca="1">SQRT(Inputs!$B$38)*K328+SQRT(1-Inputs!$B$38)*_xlfn.NORM.S.INV(RAND())</f>
        <v>-0.77246702879637941</v>
      </c>
      <c r="W328" s="23">
        <f ca="1">SQRT(Inputs!$B$38)*L328+SQRT(1-Inputs!$B$38)*_xlfn.NORM.S.INV(RAND())</f>
        <v>0.48407871330270824</v>
      </c>
      <c r="X328" s="23">
        <f ca="1">SQRT(Inputs!$B$38)*M328+SQRT(1-Inputs!$B$38)*_xlfn.NORM.S.INV(RAND())</f>
        <v>-1.0650342761494644</v>
      </c>
      <c r="Y328" s="23">
        <f ca="1">SQRT(Inputs!$B$38)*C328+SQRT(1-Inputs!$B$38)*_xlfn.NORM.S.INV(RAND())</f>
        <v>2.0576873314539372</v>
      </c>
      <c r="Z328" s="23">
        <f ca="1">SQRT(Inputs!$B$38)*D328+SQRT(1-Inputs!$B$38)*_xlfn.NORM.S.INV(RAND())</f>
        <v>2.3063332598144974</v>
      </c>
      <c r="AA328" s="23">
        <f ca="1">SQRT(Inputs!$B$38)*E328+SQRT(1-Inputs!$B$38)*_xlfn.NORM.S.INV(RAND())</f>
        <v>-0.58463125045221109</v>
      </c>
      <c r="AB328" s="23">
        <f ca="1">SQRT(Inputs!$B$38)*F328+SQRT(1-Inputs!$B$38)*_xlfn.NORM.S.INV(RAND())</f>
        <v>-0.63369510491357139</v>
      </c>
      <c r="AC328" s="23">
        <f ca="1">SQRT(Inputs!$B$38)*G328+SQRT(1-Inputs!$B$38)*_xlfn.NORM.S.INV(RAND())</f>
        <v>0.33545766220077611</v>
      </c>
      <c r="AD328" s="23">
        <f ca="1">SQRT(Inputs!$B$38)*H328+SQRT(1-Inputs!$B$38)*_xlfn.NORM.S.INV(RAND())</f>
        <v>1.2365509706774924</v>
      </c>
      <c r="AE328" s="23">
        <f ca="1">SQRT(Inputs!$B$38)*I328+SQRT(1-Inputs!$B$38)*_xlfn.NORM.S.INV(RAND())</f>
        <v>-0.97822408521200144</v>
      </c>
      <c r="AF328" s="23">
        <f ca="1">SQRT(Inputs!$B$38)*J328+SQRT(1-Inputs!$B$38)*_xlfn.NORM.S.INV(RAND())</f>
        <v>0.9303835023605993</v>
      </c>
      <c r="AG328" s="23">
        <f ca="1">SQRT(Inputs!$B$38)*K328+SQRT(1-Inputs!$B$38)*_xlfn.NORM.S.INV(RAND())</f>
        <v>-1.3363649437549447</v>
      </c>
      <c r="AH328" s="23">
        <f ca="1">SQRT(Inputs!$B$38)*L328+SQRT(1-Inputs!$B$38)*_xlfn.NORM.S.INV(RAND())</f>
        <v>-1.498519790899222</v>
      </c>
      <c r="AI328" s="23">
        <f ca="1">SQRT(Inputs!$B$38)*M328+SQRT(1-Inputs!$B$38)*_xlfn.NORM.S.INV(RAND())</f>
        <v>-1.2123612688157326</v>
      </c>
      <c r="AJ328" s="23">
        <f ca="1">SQRT(Inputs!$B$38)*C328+SQRT(1-Inputs!$B$38)*_xlfn.NORM.S.INV(RAND())</f>
        <v>0.23476383157807179</v>
      </c>
      <c r="AK328" s="23">
        <f ca="1">SQRT(Inputs!$B$38)*D328+SQRT(1-Inputs!$B$38)*_xlfn.NORM.S.INV(RAND())</f>
        <v>1.8111655929493313</v>
      </c>
      <c r="AL328" s="23">
        <f ca="1">SQRT(Inputs!$B$38)*E328+SQRT(1-Inputs!$B$38)*_xlfn.NORM.S.INV(RAND())</f>
        <v>-1.2935536609538298</v>
      </c>
      <c r="AM328" s="23">
        <f ca="1">SQRT(Inputs!$B$38)*F328+SQRT(1-Inputs!$B$38)*_xlfn.NORM.S.INV(RAND())</f>
        <v>-0.80103856818662234</v>
      </c>
      <c r="AN328" s="23">
        <f ca="1">SQRT(Inputs!$B$38)*G328+SQRT(1-Inputs!$B$38)*_xlfn.NORM.S.INV(RAND())</f>
        <v>1.4091884661011855E-2</v>
      </c>
      <c r="AO328" s="23">
        <f ca="1">SQRT(Inputs!$B$38)*H328+SQRT(1-Inputs!$B$38)*_xlfn.NORM.S.INV(RAND())</f>
        <v>1.4428565620843201</v>
      </c>
      <c r="AP328" s="23">
        <f ca="1">SQRT(Inputs!$B$38)*I328+SQRT(1-Inputs!$B$38)*_xlfn.NORM.S.INV(RAND())</f>
        <v>-0.45317653420042969</v>
      </c>
      <c r="AQ328" s="23">
        <f ca="1">SQRT(Inputs!$B$38)*J328+SQRT(1-Inputs!$B$38)*_xlfn.NORM.S.INV(RAND())</f>
        <v>-1.3065536460804921</v>
      </c>
      <c r="AR328" s="23">
        <f ca="1">SQRT(Inputs!$B$38)*K328+SQRT(1-Inputs!$B$38)*_xlfn.NORM.S.INV(RAND())</f>
        <v>0.76508465551872629</v>
      </c>
      <c r="AS328" s="23">
        <f ca="1">SQRT(Inputs!$B$38)*L328+SQRT(1-Inputs!$B$38)*_xlfn.NORM.S.INV(RAND())</f>
        <v>-0.69714029065982841</v>
      </c>
      <c r="AT328" s="23">
        <f ca="1">SQRT(Inputs!$B$38)*M328+SQRT(1-Inputs!$B$38)*_xlfn.NORM.S.INV(RAND())</f>
        <v>-0.52109922727222302</v>
      </c>
      <c r="AU328" s="15">
        <f ca="1">Inputs!$B$6*EXP($B$8-0.5*C$5^2+C$5*N328)</f>
        <v>6872.455876299211</v>
      </c>
      <c r="AV328" s="15">
        <f t="shared" ca="1" si="146"/>
        <v>9217.4978181082824</v>
      </c>
      <c r="AW328" s="15">
        <f t="shared" ca="1" si="147"/>
        <v>10075.352905783895</v>
      </c>
      <c r="AX328" s="15">
        <f t="shared" ca="1" si="148"/>
        <v>11484.445438299868</v>
      </c>
      <c r="AY328" s="15">
        <f t="shared" ca="1" si="149"/>
        <v>17498.840982685302</v>
      </c>
      <c r="AZ328" s="15">
        <f t="shared" ca="1" si="150"/>
        <v>24797.987837683879</v>
      </c>
      <c r="BA328" s="15">
        <f t="shared" ca="1" si="151"/>
        <v>34695.463318383154</v>
      </c>
      <c r="BB328" s="15">
        <f t="shared" ca="1" si="152"/>
        <v>42121.347526453683</v>
      </c>
      <c r="BC328" s="15">
        <f t="shared" ca="1" si="153"/>
        <v>47881.135705951383</v>
      </c>
      <c r="BD328" s="15">
        <f t="shared" ca="1" si="154"/>
        <v>61375.885695549558</v>
      </c>
      <c r="BE328" s="15">
        <f t="shared" ca="1" si="155"/>
        <v>68255.473847726171</v>
      </c>
      <c r="BF328" s="15">
        <f ca="1">Inputs!$B$13*EXP($B$9-0.5*C$6^2+C$6*Y328)</f>
        <v>20797.76882960377</v>
      </c>
      <c r="BG328" s="15">
        <f t="shared" ca="1" si="156"/>
        <v>38428.92655775421</v>
      </c>
      <c r="BH328" s="15">
        <f t="shared" ca="1" si="157"/>
        <v>42614.023469698943</v>
      </c>
      <c r="BI328" s="15">
        <f t="shared" ca="1" si="158"/>
        <v>47318.078863543495</v>
      </c>
      <c r="BJ328" s="15">
        <f t="shared" ca="1" si="159"/>
        <v>60882.809907761723</v>
      </c>
      <c r="BK328" s="15">
        <f t="shared" ca="1" si="160"/>
        <v>88422.297830885145</v>
      </c>
      <c r="BL328" s="15">
        <f t="shared" ca="1" si="161"/>
        <v>95683.913582257126</v>
      </c>
      <c r="BM328" s="15">
        <f t="shared" ca="1" si="162"/>
        <v>132026.92919179428</v>
      </c>
      <c r="BN328" s="15">
        <f t="shared" ca="1" si="163"/>
        <v>138348.21636554567</v>
      </c>
      <c r="BO328" s="15">
        <f t="shared" ca="1" si="164"/>
        <v>143011.10699736796</v>
      </c>
      <c r="BP328" s="15">
        <f t="shared" ca="1" si="165"/>
        <v>153429.44102044089</v>
      </c>
      <c r="BQ328" s="15">
        <f ca="1">Inputs!$B$20*EXP($B$10-0.5*C$7^2+C$7*AJ328)</f>
        <v>4661.9791747698537</v>
      </c>
      <c r="BR328" s="15">
        <f t="shared" ca="1" si="166"/>
        <v>11243.740591851762</v>
      </c>
      <c r="BS328" s="15">
        <f t="shared" ca="1" si="167"/>
        <v>10619.229936293468</v>
      </c>
      <c r="BT328" s="15">
        <f t="shared" ca="1" si="168"/>
        <v>11866.617522025008</v>
      </c>
      <c r="BU328" s="15">
        <f t="shared" ca="1" si="169"/>
        <v>16501.880809791197</v>
      </c>
      <c r="BV328" s="15">
        <f t="shared" ca="1" si="170"/>
        <v>31778.125949424273</v>
      </c>
      <c r="BW328" s="15">
        <f t="shared" ca="1" si="171"/>
        <v>40288.902956753634</v>
      </c>
      <c r="BX328" s="15">
        <f t="shared" ca="1" si="172"/>
        <v>43365.360506384633</v>
      </c>
      <c r="BY328" s="15">
        <f t="shared" ca="1" si="173"/>
        <v>70340.522992239523</v>
      </c>
      <c r="BZ328" s="15">
        <f t="shared" ca="1" si="174"/>
        <v>86825.704489558411</v>
      </c>
      <c r="CA328" s="15">
        <f t="shared" ca="1" si="175"/>
        <v>111177.07866249778</v>
      </c>
      <c r="CB328" s="15">
        <f ca="1">(AU328*DCF!C$10-DCF!C$5*MAX(AU328*DCF!C$10,0)-MAX(AU328-Inputs!$B$6,0)/Inputs!$B$10)*DCF!C$6</f>
        <v>1029.4541197801163</v>
      </c>
      <c r="CC328" s="15">
        <f ca="1">(AV328*DCF!D$10-DCF!D$5*MAX(AV328*DCF!D$10,0)-MAX(AV328-AU328,0)/Inputs!$B$10)*DCF!D$6</f>
        <v>1674.9255432634097</v>
      </c>
      <c r="CD328" s="15">
        <f ca="1">(AW328*DCF!E$10-DCF!E$5*MAX(AW328*DCF!E$10,0)-MAX(AW328-AV328,0)/Inputs!$B$10)*DCF!E$6</f>
        <v>2133.0141088631367</v>
      </c>
      <c r="CE328" s="15">
        <f ca="1">(AX328*DCF!F$10-DCF!F$5*MAX(AX328*DCF!F$10,0)-MAX(AX328-AW328,0)/Inputs!$B$10)*DCF!F$6</f>
        <v>2213.8389160973143</v>
      </c>
      <c r="CF328" s="15">
        <f ca="1">(AY328*DCF!G$10-DCF!G$5*MAX(AY328*DCF!G$10,0)-MAX(AY328-AX328,0)/Inputs!$B$10)*DCF!G$6</f>
        <v>2449.3877840172527</v>
      </c>
      <c r="CG328" s="15">
        <f ca="1">(AZ328*DCF!H$10-DCF!H$5*MAX(AZ328*DCF!H$10,0)-MAX(AZ328-AY328,0)/Inputs!$B$10)*DCF!H$6</f>
        <v>3518.4527472202931</v>
      </c>
      <c r="CH328" s="15">
        <f ca="1">(BA328*DCF!I$10-DCF!I$5*MAX(BA328*DCF!I$10,0)-MAX(BA328-AZ328,0)/Inputs!$B$10)*DCF!I$6</f>
        <v>4714.0626988826461</v>
      </c>
      <c r="CI328" s="15">
        <f ca="1">(BB328*DCF!J$10-DCF!J$5*MAX(BB328*DCF!J$10,0)-MAX(BB328-BA328,0)/Inputs!$B$10)*DCF!J$6</f>
        <v>6102.850587744214</v>
      </c>
      <c r="CJ328" s="15">
        <f ca="1">(BC328*DCF!K$10-DCF!K$5*MAX(BC328*DCF!K$10,0)-MAX(BC328-BB328,0)/Inputs!$B$10)*DCF!K$6</f>
        <v>6901.8112081529571</v>
      </c>
      <c r="CK328" s="15">
        <f ca="1">(BD328*DCF!L$10-DCF!L$5*MAX(BD328*DCF!L$10,0)-MAX(BD328-BC328,0)/Inputs!$B$10)*DCF!L$6</f>
        <v>7511.5610120190931</v>
      </c>
      <c r="CL328" s="15">
        <f ca="1">(BE328*DCF!M$10-DCF!M$5*MAX(BE328*DCF!M$10,0)-MAX(BE328-BD328,0)/Inputs!$B$10)*DCF!M$6</f>
        <v>8809.8898668513539</v>
      </c>
      <c r="CM328" s="15">
        <f ca="1">(BF328*DCF!C$28-DCF!C$5*MAX(BF328*DCF!C$28,0)-MAX(BF328-Inputs!$B$13,0)/Inputs!$B$17)*DCF!C$6</f>
        <v>4173.9549319023281</v>
      </c>
      <c r="CN328" s="15">
        <f ca="1">(BG328*DCF!D$28-DCF!D$5*MAX(BG328*DCF!D$28,0)-MAX(BG328-BF328,0)/Inputs!$B$17)*DCF!D$6</f>
        <v>7556.670863381225</v>
      </c>
      <c r="CO328" s="15">
        <f ca="1">(BH328*DCF!E$28-DCF!E$5*MAX(BH328*DCF!E$28,0)-MAX(BH328-BG328,0)/Inputs!$B$17)*DCF!E$6</f>
        <v>11244.225256421021</v>
      </c>
      <c r="CP328" s="15">
        <f ca="1">(BI328*DCF!F$28-DCF!F$5*MAX(BI328*DCF!F$28,0)-MAX(BI328-BH328,0)/Inputs!$B$17)*DCF!F$6</f>
        <v>11989.164374727179</v>
      </c>
      <c r="CQ328" s="15">
        <f ca="1">(BJ328*DCF!G$28-DCF!G$5*MAX(BJ328*DCF!G$28,0)-MAX(BJ328-BI328,0)/Inputs!$B$17)*DCF!G$6</f>
        <v>13515.053188659547</v>
      </c>
      <c r="CR328" s="15">
        <f ca="1">(BK328*DCF!H$28-DCF!H$5*MAX(BK328*DCF!H$28,0)-MAX(BK328-BJ328,0)/Inputs!$B$17)*DCF!H$6</f>
        <v>17588.94622532119</v>
      </c>
      <c r="CS328" s="15">
        <f ca="1">(BL328*DCF!I$28-DCF!I$5*MAX(BL328*DCF!I$28,0)-MAX(BL328-BK328,0)/Inputs!$B$17)*DCF!I$6</f>
        <v>21458.098398956045</v>
      </c>
      <c r="CT328" s="15">
        <f ca="1">(BM328*DCF!J$28-DCF!J$5*MAX(BM328*DCF!J$28,0)-MAX(BM328-BL328,0)/Inputs!$B$17)*DCF!J$6</f>
        <v>24634.178623544522</v>
      </c>
      <c r="CU328" s="15">
        <f ca="1">(BN328*DCF!K$28-DCF!K$5*MAX(BN328*DCF!K$28,0)-MAX(BN328-BM328,0)/Inputs!$B$17)*DCF!K$6</f>
        <v>28442.55013189602</v>
      </c>
      <c r="CV328" s="15">
        <f ca="1">(BO328*DCF!L$28-DCF!L$5*MAX(BO328*DCF!L$28,0)-MAX(BO328-BN328,0)/Inputs!$B$17)*DCF!L$6</f>
        <v>28006.103780732763</v>
      </c>
      <c r="CW328" s="15">
        <f ca="1">(BP328*DCF!M$28-DCF!M$5*MAX(BP328*DCF!M$28,0)-MAX(BP328-BO328,0)/Inputs!$B$17)*DCF!M$6</f>
        <v>27778.829468780244</v>
      </c>
      <c r="CX328" s="15">
        <f ca="1">(BQ328*DCF!C$46-DCF!C$5*MAX(BQ328*DCF!C$46,0)-MAX(BQ328-Inputs!$B$20,0)/Inputs!$B$24)*DCF!C$6</f>
        <v>-1751.4867261684897</v>
      </c>
      <c r="CY328" s="15">
        <f ca="1">(BR328*DCF!D$46-DCF!D$5*MAX(BR328*DCF!D$46,0)-MAX(BR328-BQ328,0)/Inputs!$B$24)*DCF!D$6</f>
        <v>-4727.427274697764</v>
      </c>
      <c r="CZ328" s="15">
        <f ca="1">(BS328*DCF!E$46-DCF!E$5*MAX(BS328*DCF!E$46,0)-MAX(BS328-BR328,0)/Inputs!$B$24)*DCF!E$6</f>
        <v>-1255.7424294332088</v>
      </c>
      <c r="DA328" s="15">
        <f ca="1">(BT328*DCF!F$46-DCF!F$5*MAX(BT328*DCF!F$46,0)-MAX(BT328-BS328,0)/Inputs!$B$24)*DCF!F$6</f>
        <v>-1318.4153673275646</v>
      </c>
      <c r="DB328" s="15">
        <f ca="1">(BU328*DCF!G$46-DCF!G$5*MAX(BU328*DCF!G$46,0)-MAX(BU328-BT328,0)/Inputs!$B$24)*DCF!G$6</f>
        <v>-2114.3016550902589</v>
      </c>
      <c r="DC328" s="15">
        <f ca="1">(BV328*DCF!H$46-DCF!H$5*MAX(BV328*DCF!H$46,0)-MAX(BV328-BU328,0)/Inputs!$B$24)*DCF!H$6</f>
        <v>-4746.9995780340869</v>
      </c>
      <c r="DD328" s="15">
        <f ca="1">(BW328*DCF!I$46-DCF!I$5*MAX(BW328*DCF!I$46,0)-MAX(BW328-BV328,0)/Inputs!$B$24)*DCF!I$6</f>
        <v>-1512.6270061218886</v>
      </c>
      <c r="DE328" s="15">
        <f ca="1">(BX328*DCF!J$46-DCF!J$5*MAX(BX328*DCF!J$46,0)-MAX(BX328-BW328,0)/Inputs!$B$24)*DCF!J$6</f>
        <v>1003.2306384901391</v>
      </c>
      <c r="DF328" s="15">
        <f ca="1">(BY328*DCF!K$46-DCF!K$5*MAX(BY328*DCF!K$46,0)-MAX(BY328-BX328,0)/Inputs!$B$24)*DCF!K$6</f>
        <v>-2590.1110390162125</v>
      </c>
      <c r="DG328" s="15">
        <f ca="1">(BZ328*DCF!L$46-DCF!L$5*MAX(BZ328*DCF!L$46,0)-MAX(BZ328-BY328,0)/Inputs!$B$24)*DCF!L$6</f>
        <v>2271.2084674601892</v>
      </c>
      <c r="DH328" s="15">
        <f ca="1">(CA328*DCF!M$46-DCF!M$5*MAX(CA328*DCF!M$46,0)-MAX(CA328-BZ328,0)/Inputs!$B$24)*DCF!M$6</f>
        <v>3625.0408232397731</v>
      </c>
      <c r="DI328" s="15">
        <f ca="1">SUM(CB328:CL328)+BE328*DCF!M$10*(1+Inputs!$B$30)*(1-Inputs!$B$33)*(1-Inputs!$B$30/Inputs!$B$31)/(Inputs!$B$29-Inputs!$B$30)*DCF!M$6</f>
        <v>237015.13489631534</v>
      </c>
      <c r="DJ328" s="15">
        <f ca="1">SUM(CM328:CW328)+BP328*DCF!M$28*(1+Inputs!$B$30)*(1-Inputs!$B$33)*(1-Inputs!$B$30/Inputs!$B$31)/(Inputs!$B$29-Inputs!$B$30)*DCF!M$6</f>
        <v>765715.99291659333</v>
      </c>
      <c r="DK328" s="15">
        <f ca="1">SUM(CX328:DH328)+CA328*DCF!M$46*(1+Inputs!$B$30)*(1-Inputs!$B$33)*(1-Inputs!$B$30/Inputs!$B$31)/(Inputs!$B$29-Inputs!$B$30)*DCF!M$6</f>
        <v>158775.3022324107</v>
      </c>
      <c r="DM328" s="15">
        <f ca="1">DI328+DJ328+DK328+Inputs!$B$34+Inputs!$B$36-Inputs!$B$35</f>
        <v>1238357.4300453195</v>
      </c>
    </row>
    <row r="329" spans="1:117" x14ac:dyDescent="0.75">
      <c r="A329" s="11">
        <v>316</v>
      </c>
      <c r="C329" s="23">
        <f t="shared" ca="1" si="181"/>
        <v>-2.0062944735166446</v>
      </c>
      <c r="D329" s="23">
        <f t="shared" ca="1" si="181"/>
        <v>-1.90655079343741</v>
      </c>
      <c r="E329" s="23">
        <f t="shared" ca="1" si="181"/>
        <v>8.4700031698917017E-2</v>
      </c>
      <c r="F329" s="23">
        <f t="shared" ca="1" si="181"/>
        <v>-1.2093922418918162</v>
      </c>
      <c r="G329" s="23">
        <f t="shared" ca="1" si="181"/>
        <v>-0.40185207691180497</v>
      </c>
      <c r="H329" s="23">
        <f t="shared" ca="1" si="181"/>
        <v>-0.9398122283295357</v>
      </c>
      <c r="I329" s="23">
        <f t="shared" ca="1" si="181"/>
        <v>-1.1078460461148578</v>
      </c>
      <c r="J329" s="23">
        <f t="shared" ca="1" si="181"/>
        <v>-1.1124786101032094</v>
      </c>
      <c r="K329" s="23">
        <f t="shared" ca="1" si="181"/>
        <v>-0.29186961778299447</v>
      </c>
      <c r="L329" s="23">
        <f t="shared" ca="1" si="181"/>
        <v>0.35558724761726218</v>
      </c>
      <c r="M329" s="23">
        <f t="shared" ca="1" si="181"/>
        <v>0.94854177466806777</v>
      </c>
      <c r="N329" s="23">
        <f ca="1">SQRT(Inputs!$B$38)*C329+SQRT(1-Inputs!$B$38)*_xlfn.NORM.S.INV(RAND())</f>
        <v>-1.3773144875374523</v>
      </c>
      <c r="O329" s="23">
        <f ca="1">SQRT(Inputs!$B$38)*D329+SQRT(1-Inputs!$B$38)*_xlfn.NORM.S.INV(RAND())</f>
        <v>-0.65647498333382504</v>
      </c>
      <c r="P329" s="23">
        <f ca="1">SQRT(Inputs!$B$38)*E329+SQRT(1-Inputs!$B$38)*_xlfn.NORM.S.INV(RAND())</f>
        <v>0.66887510640381043</v>
      </c>
      <c r="Q329" s="23">
        <f ca="1">SQRT(Inputs!$B$38)*F329+SQRT(1-Inputs!$B$38)*_xlfn.NORM.S.INV(RAND())</f>
        <v>-0.43877696205232142</v>
      </c>
      <c r="R329" s="23">
        <f ca="1">SQRT(Inputs!$B$38)*G329+SQRT(1-Inputs!$B$38)*_xlfn.NORM.S.INV(RAND())</f>
        <v>-0.68485109471355088</v>
      </c>
      <c r="S329" s="23">
        <f ca="1">SQRT(Inputs!$B$38)*H329+SQRT(1-Inputs!$B$38)*_xlfn.NORM.S.INV(RAND())</f>
        <v>-1.3277772911787911</v>
      </c>
      <c r="T329" s="23">
        <f ca="1">SQRT(Inputs!$B$38)*I329+SQRT(1-Inputs!$B$38)*_xlfn.NORM.S.INV(RAND())</f>
        <v>0.28806338137999588</v>
      </c>
      <c r="U329" s="23">
        <f ca="1">SQRT(Inputs!$B$38)*J329+SQRT(1-Inputs!$B$38)*_xlfn.NORM.S.INV(RAND())</f>
        <v>-0.48884576497291921</v>
      </c>
      <c r="V329" s="23">
        <f ca="1">SQRT(Inputs!$B$38)*K329+SQRT(1-Inputs!$B$38)*_xlfn.NORM.S.INV(RAND())</f>
        <v>1.2411754488399758</v>
      </c>
      <c r="W329" s="23">
        <f ca="1">SQRT(Inputs!$B$38)*L329+SQRT(1-Inputs!$B$38)*_xlfn.NORM.S.INV(RAND())</f>
        <v>-0.8653775580959977</v>
      </c>
      <c r="X329" s="23">
        <f ca="1">SQRT(Inputs!$B$38)*M329+SQRT(1-Inputs!$B$38)*_xlfn.NORM.S.INV(RAND())</f>
        <v>1.0456853595690134</v>
      </c>
      <c r="Y329" s="23">
        <f ca="1">SQRT(Inputs!$B$38)*C329+SQRT(1-Inputs!$B$38)*_xlfn.NORM.S.INV(RAND())</f>
        <v>-1.390685604414468</v>
      </c>
      <c r="Z329" s="23">
        <f ca="1">SQRT(Inputs!$B$38)*D329+SQRT(1-Inputs!$B$38)*_xlfn.NORM.S.INV(RAND())</f>
        <v>-0.25729983140823753</v>
      </c>
      <c r="AA329" s="23">
        <f ca="1">SQRT(Inputs!$B$38)*E329+SQRT(1-Inputs!$B$38)*_xlfn.NORM.S.INV(RAND())</f>
        <v>0.24295122687940096</v>
      </c>
      <c r="AB329" s="23">
        <f ca="1">SQRT(Inputs!$B$38)*F329+SQRT(1-Inputs!$B$38)*_xlfn.NORM.S.INV(RAND())</f>
        <v>-0.11629936065503466</v>
      </c>
      <c r="AC329" s="23">
        <f ca="1">SQRT(Inputs!$B$38)*G329+SQRT(1-Inputs!$B$38)*_xlfn.NORM.S.INV(RAND())</f>
        <v>7.4766321742621267E-2</v>
      </c>
      <c r="AD329" s="23">
        <f ca="1">SQRT(Inputs!$B$38)*H329+SQRT(1-Inputs!$B$38)*_xlfn.NORM.S.INV(RAND())</f>
        <v>-1.5347220666165522</v>
      </c>
      <c r="AE329" s="23">
        <f ca="1">SQRT(Inputs!$B$38)*I329+SQRT(1-Inputs!$B$38)*_xlfn.NORM.S.INV(RAND())</f>
        <v>0.21303886910992498</v>
      </c>
      <c r="AF329" s="23">
        <f ca="1">SQRT(Inputs!$B$38)*J329+SQRT(1-Inputs!$B$38)*_xlfn.NORM.S.INV(RAND())</f>
        <v>-1.4129718219190275</v>
      </c>
      <c r="AG329" s="23">
        <f ca="1">SQRT(Inputs!$B$38)*K329+SQRT(1-Inputs!$B$38)*_xlfn.NORM.S.INV(RAND())</f>
        <v>-0.32423670938510007</v>
      </c>
      <c r="AH329" s="23">
        <f ca="1">SQRT(Inputs!$B$38)*L329+SQRT(1-Inputs!$B$38)*_xlfn.NORM.S.INV(RAND())</f>
        <v>-0.32546233869604158</v>
      </c>
      <c r="AI329" s="23">
        <f ca="1">SQRT(Inputs!$B$38)*M329+SQRT(1-Inputs!$B$38)*_xlfn.NORM.S.INV(RAND())</f>
        <v>1.891486965400909</v>
      </c>
      <c r="AJ329" s="23">
        <f ca="1">SQRT(Inputs!$B$38)*C329+SQRT(1-Inputs!$B$38)*_xlfn.NORM.S.INV(RAND())</f>
        <v>-1.6218473150034962</v>
      </c>
      <c r="AK329" s="23">
        <f ca="1">SQRT(Inputs!$B$38)*D329+SQRT(1-Inputs!$B$38)*_xlfn.NORM.S.INV(RAND())</f>
        <v>-0.51089100648809105</v>
      </c>
      <c r="AL329" s="23">
        <f ca="1">SQRT(Inputs!$B$38)*E329+SQRT(1-Inputs!$B$38)*_xlfn.NORM.S.INV(RAND())</f>
        <v>1.2472775821865116</v>
      </c>
      <c r="AM329" s="23">
        <f ca="1">SQRT(Inputs!$B$38)*F329+SQRT(1-Inputs!$B$38)*_xlfn.NORM.S.INV(RAND())</f>
        <v>-1.5140503124156171</v>
      </c>
      <c r="AN329" s="23">
        <f ca="1">SQRT(Inputs!$B$38)*G329+SQRT(1-Inputs!$B$38)*_xlfn.NORM.S.INV(RAND())</f>
        <v>0.45102406958198571</v>
      </c>
      <c r="AO329" s="23">
        <f ca="1">SQRT(Inputs!$B$38)*H329+SQRT(1-Inputs!$B$38)*_xlfn.NORM.S.INV(RAND())</f>
        <v>-1.2258524726785076</v>
      </c>
      <c r="AP329" s="23">
        <f ca="1">SQRT(Inputs!$B$38)*I329+SQRT(1-Inputs!$B$38)*_xlfn.NORM.S.INV(RAND())</f>
        <v>-2.9475662925335633</v>
      </c>
      <c r="AQ329" s="23">
        <f ca="1">SQRT(Inputs!$B$38)*J329+SQRT(1-Inputs!$B$38)*_xlfn.NORM.S.INV(RAND())</f>
        <v>-0.88921793711155384</v>
      </c>
      <c r="AR329" s="23">
        <f ca="1">SQRT(Inputs!$B$38)*K329+SQRT(1-Inputs!$B$38)*_xlfn.NORM.S.INV(RAND())</f>
        <v>-0.89819476009345767</v>
      </c>
      <c r="AS329" s="23">
        <f ca="1">SQRT(Inputs!$B$38)*L329+SQRT(1-Inputs!$B$38)*_xlfn.NORM.S.INV(RAND())</f>
        <v>1.0134116247420448</v>
      </c>
      <c r="AT329" s="23">
        <f ca="1">SQRT(Inputs!$B$38)*M329+SQRT(1-Inputs!$B$38)*_xlfn.NORM.S.INV(RAND())</f>
        <v>0.49145761826234213</v>
      </c>
      <c r="AU329" s="15">
        <f ca="1">Inputs!$B$6*EXP($B$8-0.5*C$5^2+C$5*N329)</f>
        <v>3970.559455066099</v>
      </c>
      <c r="AV329" s="15">
        <f t="shared" ca="1" si="146"/>
        <v>4388.4103504303966</v>
      </c>
      <c r="AW329" s="15">
        <f t="shared" ca="1" si="147"/>
        <v>5856.0852257180159</v>
      </c>
      <c r="AX329" s="15">
        <f t="shared" ca="1" si="148"/>
        <v>6768.3113611220442</v>
      </c>
      <c r="AY329" s="15">
        <f t="shared" ca="1" si="149"/>
        <v>7635.7536972933804</v>
      </c>
      <c r="AZ329" s="15">
        <f t="shared" ca="1" si="150"/>
        <v>8068.4107250449806</v>
      </c>
      <c r="BA329" s="15">
        <f t="shared" ca="1" si="151"/>
        <v>10175.882032248819</v>
      </c>
      <c r="BB329" s="15">
        <f t="shared" ca="1" si="152"/>
        <v>11862.904124024173</v>
      </c>
      <c r="BC329" s="15">
        <f t="shared" ca="1" si="153"/>
        <v>16378.341735408372</v>
      </c>
      <c r="BD329" s="15">
        <f t="shared" ca="1" si="154"/>
        <v>18504.905265219408</v>
      </c>
      <c r="BE329" s="15">
        <f t="shared" ca="1" si="155"/>
        <v>24941.210469119342</v>
      </c>
      <c r="BF329" s="15">
        <f ca="1">Inputs!$B$13*EXP($B$9-0.5*C$6^2+C$6*Y329)</f>
        <v>10498.304239051287</v>
      </c>
      <c r="BG329" s="15">
        <f t="shared" ca="1" si="156"/>
        <v>12214.217406067466</v>
      </c>
      <c r="BH329" s="15">
        <f t="shared" ca="1" si="157"/>
        <v>15537.154593391762</v>
      </c>
      <c r="BI329" s="15">
        <f t="shared" ca="1" si="158"/>
        <v>18682.374862458182</v>
      </c>
      <c r="BJ329" s="15">
        <f t="shared" ca="1" si="159"/>
        <v>23151.544476809657</v>
      </c>
      <c r="BK329" s="15">
        <f t="shared" ca="1" si="160"/>
        <v>23056.426354623884</v>
      </c>
      <c r="BL329" s="15">
        <f t="shared" ca="1" si="161"/>
        <v>29114.847354678946</v>
      </c>
      <c r="BM329" s="15">
        <f t="shared" ca="1" si="162"/>
        <v>30026.92907845166</v>
      </c>
      <c r="BN329" s="15">
        <f t="shared" ca="1" si="163"/>
        <v>35521.984347078353</v>
      </c>
      <c r="BO329" s="15">
        <f t="shared" ca="1" si="164"/>
        <v>42083.542068159251</v>
      </c>
      <c r="BP329" s="15">
        <f t="shared" ca="1" si="165"/>
        <v>64176.044382239597</v>
      </c>
      <c r="BQ329" s="15">
        <f ca="1">Inputs!$B$20*EXP($B$10-0.5*C$7^2+C$7*AJ329)</f>
        <v>2413.1482940327401</v>
      </c>
      <c r="BR329" s="15">
        <f t="shared" ca="1" si="166"/>
        <v>2783.9338679377138</v>
      </c>
      <c r="BS329" s="15">
        <f t="shared" ca="1" si="167"/>
        <v>5454.5713271936456</v>
      </c>
      <c r="BT329" s="15">
        <f t="shared" ca="1" si="168"/>
        <v>5055.4697163270803</v>
      </c>
      <c r="BU329" s="15">
        <f t="shared" ca="1" si="169"/>
        <v>7814.1824395104895</v>
      </c>
      <c r="BV329" s="15">
        <f t="shared" ca="1" si="170"/>
        <v>8248.1413765522411</v>
      </c>
      <c r="BW329" s="15">
        <f t="shared" ca="1" si="171"/>
        <v>6167.8484678321074</v>
      </c>
      <c r="BX329" s="15">
        <f t="shared" ca="1" si="172"/>
        <v>7218.1593930745375</v>
      </c>
      <c r="BY329" s="15">
        <f t="shared" ca="1" si="173"/>
        <v>8516.9696408905984</v>
      </c>
      <c r="BZ329" s="15">
        <f t="shared" ca="1" si="174"/>
        <v>14397.758664945435</v>
      </c>
      <c r="CA329" s="15">
        <f t="shared" ca="1" si="175"/>
        <v>22070.154442475443</v>
      </c>
      <c r="CB329" s="15">
        <f ca="1">(AU329*DCF!C$10-DCF!C$5*MAX(AU329*DCF!C$10,0)-MAX(AU329-Inputs!$B$6,0)/Inputs!$B$10)*DCF!C$6</f>
        <v>1019.675862575427</v>
      </c>
      <c r="CC329" s="15">
        <f ca="1">(AV329*DCF!D$10-DCF!D$5*MAX(AV329*DCF!D$10,0)-MAX(AV329-AU329,0)/Inputs!$B$10)*DCF!D$6</f>
        <v>967.76328751341111</v>
      </c>
      <c r="CD329" s="15">
        <f ca="1">(AW329*DCF!E$10-DCF!E$5*MAX(AW329*DCF!E$10,0)-MAX(AW329-AV329,0)/Inputs!$B$10)*DCF!E$6</f>
        <v>1021.49569679404</v>
      </c>
      <c r="CE329" s="15">
        <f ca="1">(AX329*DCF!F$10-DCF!F$5*MAX(AX329*DCF!F$10,0)-MAX(AX329-AW329,0)/Inputs!$B$10)*DCF!F$6</f>
        <v>1287.6999415494474</v>
      </c>
      <c r="CF329" s="15">
        <f ca="1">(AY329*DCF!G$10-DCF!G$5*MAX(AY329*DCF!G$10,0)-MAX(AY329-AX329,0)/Inputs!$B$10)*DCF!G$6</f>
        <v>1406.532127229566</v>
      </c>
      <c r="CG329" s="15">
        <f ca="1">(AZ329*DCF!H$10-DCF!H$5*MAX(AZ329*DCF!H$10,0)-MAX(AZ329-AY329,0)/Inputs!$B$10)*DCF!H$6</f>
        <v>1489.6617179126604</v>
      </c>
      <c r="CH329" s="15">
        <f ca="1">(BA329*DCF!I$10-DCF!I$5*MAX(BA329*DCF!I$10,0)-MAX(BA329-AZ329,0)/Inputs!$B$10)*DCF!I$6</f>
        <v>1513.0632964824288</v>
      </c>
      <c r="CI329" s="15">
        <f ca="1">(BB329*DCF!J$10-DCF!J$5*MAX(BB329*DCF!J$10,0)-MAX(BB329-BA329,0)/Inputs!$B$10)*DCF!J$6</f>
        <v>1780.0614753519533</v>
      </c>
      <c r="CJ329" s="15">
        <f ca="1">(BC329*DCF!K$10-DCF!K$5*MAX(BC329*DCF!K$10,0)-MAX(BC329-BB329,0)/Inputs!$B$10)*DCF!K$6</f>
        <v>2004.5574537149712</v>
      </c>
      <c r="CK329" s="15">
        <f ca="1">(BD329*DCF!L$10-DCF!L$5*MAX(BD329*DCF!L$10,0)-MAX(BD329-BC329,0)/Inputs!$B$10)*DCF!L$6</f>
        <v>2515.8925061996429</v>
      </c>
      <c r="CL329" s="15">
        <f ca="1">(BE329*DCF!M$10-DCF!M$5*MAX(BE329*DCF!M$10,0)-MAX(BE329-BD329,0)/Inputs!$B$10)*DCF!M$6</f>
        <v>2750.6419600404734</v>
      </c>
      <c r="CM329" s="15">
        <f ca="1">(BF329*DCF!C$28-DCF!C$5*MAX(BF329*DCF!C$28,0)-MAX(BF329-Inputs!$B$13,0)/Inputs!$B$17)*DCF!C$6</f>
        <v>3204.0136045355307</v>
      </c>
      <c r="CN329" s="15">
        <f ca="1">(BG329*DCF!D$28-DCF!D$5*MAX(BG329*DCF!D$28,0)-MAX(BG329-BF329,0)/Inputs!$B$17)*DCF!D$6</f>
        <v>3231.2857799843632</v>
      </c>
      <c r="CO329" s="15">
        <f ca="1">(BH329*DCF!E$28-DCF!E$5*MAX(BH329*DCF!E$28,0)-MAX(BH329-BG329,0)/Inputs!$B$17)*DCF!E$6</f>
        <v>3745.4936621983743</v>
      </c>
      <c r="CP329" s="15">
        <f ca="1">(BI329*DCF!F$28-DCF!F$5*MAX(BI329*DCF!F$28,0)-MAX(BI329-BH329,0)/Inputs!$B$17)*DCF!F$6</f>
        <v>4499.1356013081486</v>
      </c>
      <c r="CQ329" s="15">
        <f ca="1">(BJ329*DCF!G$28-DCF!G$5*MAX(BJ329*DCF!G$28,0)-MAX(BJ329-BI329,0)/Inputs!$B$17)*DCF!G$6</f>
        <v>5255.1736856410935</v>
      </c>
      <c r="CR329" s="15">
        <f ca="1">(BK329*DCF!H$28-DCF!H$5*MAX(BK329*DCF!H$28,0)-MAX(BK329-BJ329,0)/Inputs!$B$17)*DCF!H$6</f>
        <v>5702.1086127834014</v>
      </c>
      <c r="CS329" s="15">
        <f ca="1">(BL329*DCF!I$28-DCF!I$5*MAX(BL329*DCF!I$28,0)-MAX(BL329-BK329,0)/Inputs!$B$17)*DCF!I$6</f>
        <v>5976.8756321952815</v>
      </c>
      <c r="CT329" s="15">
        <f ca="1">(BM329*DCF!J$28-DCF!J$5*MAX(BM329*DCF!J$28,0)-MAX(BM329-BL329,0)/Inputs!$B$17)*DCF!J$6</f>
        <v>6577.5633267800877</v>
      </c>
      <c r="CU329" s="15">
        <f ca="1">(BN329*DCF!K$28-DCF!K$5*MAX(BN329*DCF!K$28,0)-MAX(BN329-BM329,0)/Inputs!$B$17)*DCF!K$6</f>
        <v>6828.5764203296358</v>
      </c>
      <c r="CV329" s="15">
        <f ca="1">(BO329*DCF!L$28-DCF!L$5*MAX(BO329*DCF!L$28,0)-MAX(BO329-BN329,0)/Inputs!$B$17)*DCF!L$6</f>
        <v>7654.0987733815355</v>
      </c>
      <c r="CW329" s="15">
        <f ca="1">(BP329*DCF!M$28-DCF!M$5*MAX(BP329*DCF!M$28,0)-MAX(BP329-BO329,0)/Inputs!$B$17)*DCF!M$6</f>
        <v>9765.472615504943</v>
      </c>
      <c r="CX329" s="15">
        <f ca="1">(BQ329*DCF!C$46-DCF!C$5*MAX(BQ329*DCF!C$46,0)-MAX(BQ329-Inputs!$B$20,0)/Inputs!$B$24)*DCF!C$6</f>
        <v>-557.30907483435101</v>
      </c>
      <c r="CY329" s="15">
        <f ca="1">(BR329*DCF!D$46-DCF!D$5*MAX(BR329*DCF!D$46,0)-MAX(BR329-BQ329,0)/Inputs!$B$24)*DCF!D$6</f>
        <v>-633.36371566547768</v>
      </c>
      <c r="CZ329" s="15">
        <f ca="1">(BS329*DCF!E$46-DCF!E$5*MAX(BS329*DCF!E$46,0)-MAX(BS329-BR329,0)/Inputs!$B$24)*DCF!E$6</f>
        <v>-1697.7043215141762</v>
      </c>
      <c r="DA329" s="15">
        <f ca="1">(BT329*DCF!F$46-DCF!F$5*MAX(BT329*DCF!F$46,0)-MAX(BT329-BS329,0)/Inputs!$B$24)*DCF!F$6</f>
        <v>-368.17126786072254</v>
      </c>
      <c r="DB329" s="15">
        <f ca="1">(BU329*DCF!G$46-DCF!G$5*MAX(BU329*DCF!G$46,0)-MAX(BU329-BT329,0)/Inputs!$B$24)*DCF!G$6</f>
        <v>-1190.8301128965363</v>
      </c>
      <c r="DC329" s="15">
        <f ca="1">(BV329*DCF!H$46-DCF!H$5*MAX(BV329*DCF!H$46,0)-MAX(BV329-BU329,0)/Inputs!$B$24)*DCF!H$6</f>
        <v>-134.85008077520254</v>
      </c>
      <c r="DD329" s="15">
        <f ca="1">(BW329*DCF!I$46-DCF!I$5*MAX(BW329*DCF!I$46,0)-MAX(BW329-BV329,0)/Inputs!$B$24)*DCF!I$6</f>
        <v>142.44885085069723</v>
      </c>
      <c r="DE329" s="15">
        <f ca="1">(BX329*DCF!J$46-DCF!J$5*MAX(BX329*DCF!J$46,0)-MAX(BX329-BW329,0)/Inputs!$B$24)*DCF!J$6</f>
        <v>24.256522353856408</v>
      </c>
      <c r="DF329" s="15">
        <f ca="1">(BY329*DCF!K$46-DCF!K$5*MAX(BY329*DCF!K$46,0)-MAX(BY329-BX329,0)/Inputs!$B$24)*DCF!K$6</f>
        <v>168.34378679147093</v>
      </c>
      <c r="DG329" s="15">
        <f ca="1">(BZ329*DCF!L$46-DCF!L$5*MAX(BZ329*DCF!L$46,0)-MAX(BZ329-BY329,0)/Inputs!$B$24)*DCF!L$6</f>
        <v>-335.5915961617348</v>
      </c>
      <c r="DH329" s="15">
        <f ca="1">(CA329*DCF!M$46-DCF!M$5*MAX(CA329*DCF!M$46,0)-MAX(CA329-BZ329,0)/Inputs!$B$24)*DCF!M$6</f>
        <v>126.25157593437061</v>
      </c>
      <c r="DI329" s="15">
        <f ca="1">SUM(CB329:CL329)+BE329*DCF!M$10*(1+Inputs!$B$30)*(1-Inputs!$B$33)*(1-Inputs!$B$30/Inputs!$B$31)/(Inputs!$B$29-Inputs!$B$30)*DCF!M$6</f>
        <v>87168.763874287717</v>
      </c>
      <c r="DJ329" s="15">
        <f ca="1">SUM(CM329:CW329)+BP329*DCF!M$28*(1+Inputs!$B$30)*(1-Inputs!$B$33)*(1-Inputs!$B$30/Inputs!$B$31)/(Inputs!$B$29-Inputs!$B$30)*DCF!M$6</f>
        <v>300576.83792278153</v>
      </c>
      <c r="DK329" s="15">
        <f ca="1">SUM(CX329:DH329)+CA329*DCF!M$46*(1+Inputs!$B$30)*(1-Inputs!$B$33)*(1-Inputs!$B$30/Inputs!$B$31)/(Inputs!$B$29-Inputs!$B$30)*DCF!M$6</f>
        <v>29666.553711215634</v>
      </c>
      <c r="DM329" s="15">
        <f ca="1">DI329+DJ329+DK329+Inputs!$B$34+Inputs!$B$36-Inputs!$B$35</f>
        <v>494263.15550828486</v>
      </c>
    </row>
    <row r="330" spans="1:117" x14ac:dyDescent="0.75">
      <c r="A330" s="11">
        <v>317</v>
      </c>
      <c r="C330" s="23">
        <f t="shared" ca="1" si="181"/>
        <v>0.60507053630721563</v>
      </c>
      <c r="D330" s="23">
        <f t="shared" ca="1" si="181"/>
        <v>-0.16171316457288637</v>
      </c>
      <c r="E330" s="23">
        <f t="shared" ca="1" si="181"/>
        <v>-0.72309320476272276</v>
      </c>
      <c r="F330" s="23">
        <f t="shared" ca="1" si="181"/>
        <v>-1.4408720811447111</v>
      </c>
      <c r="G330" s="23">
        <f t="shared" ca="1" si="181"/>
        <v>-0.44250941750101341</v>
      </c>
      <c r="H330" s="23">
        <f t="shared" ca="1" si="181"/>
        <v>-0.28975216035465046</v>
      </c>
      <c r="I330" s="23">
        <f t="shared" ca="1" si="181"/>
        <v>1.0306334172759344E-2</v>
      </c>
      <c r="J330" s="23">
        <f t="shared" ca="1" si="181"/>
        <v>0.94099995922583091</v>
      </c>
      <c r="K330" s="23">
        <f t="shared" ca="1" si="181"/>
        <v>0.23766117343755111</v>
      </c>
      <c r="L330" s="23">
        <f t="shared" ca="1" si="181"/>
        <v>-2.0556104006120175</v>
      </c>
      <c r="M330" s="23">
        <f t="shared" ca="1" si="181"/>
        <v>0.10656979175150855</v>
      </c>
      <c r="N330" s="23">
        <f ca="1">SQRT(Inputs!$B$38)*C330+SQRT(1-Inputs!$B$38)*_xlfn.NORM.S.INV(RAND())</f>
        <v>-0.60152970004882145</v>
      </c>
      <c r="O330" s="23">
        <f ca="1">SQRT(Inputs!$B$38)*D330+SQRT(1-Inputs!$B$38)*_xlfn.NORM.S.INV(RAND())</f>
        <v>-0.9724080000270231</v>
      </c>
      <c r="P330" s="23">
        <f ca="1">SQRT(Inputs!$B$38)*E330+SQRT(1-Inputs!$B$38)*_xlfn.NORM.S.INV(RAND())</f>
        <v>-0.33189281109081026</v>
      </c>
      <c r="Q330" s="23">
        <f ca="1">SQRT(Inputs!$B$38)*F330+SQRT(1-Inputs!$B$38)*_xlfn.NORM.S.INV(RAND())</f>
        <v>0.40856359153706512</v>
      </c>
      <c r="R330" s="23">
        <f ca="1">SQRT(Inputs!$B$38)*G330+SQRT(1-Inputs!$B$38)*_xlfn.NORM.S.INV(RAND())</f>
        <v>-2.0133391425977267</v>
      </c>
      <c r="S330" s="23">
        <f ca="1">SQRT(Inputs!$B$38)*H330+SQRT(1-Inputs!$B$38)*_xlfn.NORM.S.INV(RAND())</f>
        <v>0.51644016087877365</v>
      </c>
      <c r="T330" s="23">
        <f ca="1">SQRT(Inputs!$B$38)*I330+SQRT(1-Inputs!$B$38)*_xlfn.NORM.S.INV(RAND())</f>
        <v>-5.996394776829804E-2</v>
      </c>
      <c r="U330" s="23">
        <f ca="1">SQRT(Inputs!$B$38)*J330+SQRT(1-Inputs!$B$38)*_xlfn.NORM.S.INV(RAND())</f>
        <v>0.66192329461303034</v>
      </c>
      <c r="V330" s="23">
        <f ca="1">SQRT(Inputs!$B$38)*K330+SQRT(1-Inputs!$B$38)*_xlfn.NORM.S.INV(RAND())</f>
        <v>1.358718294275443</v>
      </c>
      <c r="W330" s="23">
        <f ca="1">SQRT(Inputs!$B$38)*L330+SQRT(1-Inputs!$B$38)*_xlfn.NORM.S.INV(RAND())</f>
        <v>-2.2412365060741459</v>
      </c>
      <c r="X330" s="23">
        <f ca="1">SQRT(Inputs!$B$38)*M330+SQRT(1-Inputs!$B$38)*_xlfn.NORM.S.INV(RAND())</f>
        <v>0.20093220605845175</v>
      </c>
      <c r="Y330" s="23">
        <f ca="1">SQRT(Inputs!$B$38)*C330+SQRT(1-Inputs!$B$38)*_xlfn.NORM.S.INV(RAND())</f>
        <v>-0.79834056608253057</v>
      </c>
      <c r="Z330" s="23">
        <f ca="1">SQRT(Inputs!$B$38)*D330+SQRT(1-Inputs!$B$38)*_xlfn.NORM.S.INV(RAND())</f>
        <v>-0.41295057656058509</v>
      </c>
      <c r="AA330" s="23">
        <f ca="1">SQRT(Inputs!$B$38)*E330+SQRT(1-Inputs!$B$38)*_xlfn.NORM.S.INV(RAND())</f>
        <v>0.61642515180925384</v>
      </c>
      <c r="AB330" s="23">
        <f ca="1">SQRT(Inputs!$B$38)*F330+SQRT(1-Inputs!$B$38)*_xlfn.NORM.S.INV(RAND())</f>
        <v>-0.84785953650915191</v>
      </c>
      <c r="AC330" s="23">
        <f ca="1">SQRT(Inputs!$B$38)*G330+SQRT(1-Inputs!$B$38)*_xlfn.NORM.S.INV(RAND())</f>
        <v>-0.28342177065436136</v>
      </c>
      <c r="AD330" s="23">
        <f ca="1">SQRT(Inputs!$B$38)*H330+SQRT(1-Inputs!$B$38)*_xlfn.NORM.S.INV(RAND())</f>
        <v>-0.90700379205755122</v>
      </c>
      <c r="AE330" s="23">
        <f ca="1">SQRT(Inputs!$B$38)*I330+SQRT(1-Inputs!$B$38)*_xlfn.NORM.S.INV(RAND())</f>
        <v>-0.62220531389468059</v>
      </c>
      <c r="AF330" s="23">
        <f ca="1">SQRT(Inputs!$B$38)*J330+SQRT(1-Inputs!$B$38)*_xlfn.NORM.S.INV(RAND())</f>
        <v>-1.2583962854528379</v>
      </c>
      <c r="AG330" s="23">
        <f ca="1">SQRT(Inputs!$B$38)*K330+SQRT(1-Inputs!$B$38)*_xlfn.NORM.S.INV(RAND())</f>
        <v>-1.4262183720969885</v>
      </c>
      <c r="AH330" s="23">
        <f ca="1">SQRT(Inputs!$B$38)*L330+SQRT(1-Inputs!$B$38)*_xlfn.NORM.S.INV(RAND())</f>
        <v>-1.2526576110339038</v>
      </c>
      <c r="AI330" s="23">
        <f ca="1">SQRT(Inputs!$B$38)*M330+SQRT(1-Inputs!$B$38)*_xlfn.NORM.S.INV(RAND())</f>
        <v>-0.20480056748910863</v>
      </c>
      <c r="AJ330" s="23">
        <f ca="1">SQRT(Inputs!$B$38)*C330+SQRT(1-Inputs!$B$38)*_xlfn.NORM.S.INV(RAND())</f>
        <v>-0.55501601232511499</v>
      </c>
      <c r="AK330" s="23">
        <f ca="1">SQRT(Inputs!$B$38)*D330+SQRT(1-Inputs!$B$38)*_xlfn.NORM.S.INV(RAND())</f>
        <v>1.3729655757873063</v>
      </c>
      <c r="AL330" s="23">
        <f ca="1">SQRT(Inputs!$B$38)*E330+SQRT(1-Inputs!$B$38)*_xlfn.NORM.S.INV(RAND())</f>
        <v>-1.5253024938158988</v>
      </c>
      <c r="AM330" s="23">
        <f ca="1">SQRT(Inputs!$B$38)*F330+SQRT(1-Inputs!$B$38)*_xlfn.NORM.S.INV(RAND())</f>
        <v>2.273521224851871E-2</v>
      </c>
      <c r="AN330" s="23">
        <f ca="1">SQRT(Inputs!$B$38)*G330+SQRT(1-Inputs!$B$38)*_xlfn.NORM.S.INV(RAND())</f>
        <v>-0.60140029656272787</v>
      </c>
      <c r="AO330" s="23">
        <f ca="1">SQRT(Inputs!$B$38)*H330+SQRT(1-Inputs!$B$38)*_xlfn.NORM.S.INV(RAND())</f>
        <v>0.72374436096128436</v>
      </c>
      <c r="AP330" s="23">
        <f ca="1">SQRT(Inputs!$B$38)*I330+SQRT(1-Inputs!$B$38)*_xlfn.NORM.S.INV(RAND())</f>
        <v>0.60467458509439742</v>
      </c>
      <c r="AQ330" s="23">
        <f ca="1">SQRT(Inputs!$B$38)*J330+SQRT(1-Inputs!$B$38)*_xlfn.NORM.S.INV(RAND())</f>
        <v>-0.22873813946080856</v>
      </c>
      <c r="AR330" s="23">
        <f ca="1">SQRT(Inputs!$B$38)*K330+SQRT(1-Inputs!$B$38)*_xlfn.NORM.S.INV(RAND())</f>
        <v>-0.60140126557515061</v>
      </c>
      <c r="AS330" s="23">
        <f ca="1">SQRT(Inputs!$B$38)*L330+SQRT(1-Inputs!$B$38)*_xlfn.NORM.S.INV(RAND())</f>
        <v>-0.54676807621912282</v>
      </c>
      <c r="AT330" s="23">
        <f ca="1">SQRT(Inputs!$B$38)*M330+SQRT(1-Inputs!$B$38)*_xlfn.NORM.S.INV(RAND())</f>
        <v>-1.0333263744453518</v>
      </c>
      <c r="AU330" s="15">
        <f ca="1">Inputs!$B$6*EXP($B$8-0.5*C$5^2+C$5*N330)</f>
        <v>4501.8376260776849</v>
      </c>
      <c r="AV330" s="15">
        <f t="shared" ca="1" si="146"/>
        <v>4749.7570012672131</v>
      </c>
      <c r="AW330" s="15">
        <f t="shared" ca="1" si="147"/>
        <v>5537.9422318987408</v>
      </c>
      <c r="AX330" s="15">
        <f t="shared" ca="1" si="148"/>
        <v>7115.346989601675</v>
      </c>
      <c r="AY330" s="15">
        <f t="shared" ca="1" si="149"/>
        <v>6873.6319519206336</v>
      </c>
      <c r="AZ330" s="15">
        <f t="shared" ca="1" si="150"/>
        <v>8898.5796146281737</v>
      </c>
      <c r="BA330" s="15">
        <f t="shared" ca="1" si="151"/>
        <v>10821.459166659884</v>
      </c>
      <c r="BB330" s="15">
        <f t="shared" ca="1" si="152"/>
        <v>14157.182477921157</v>
      </c>
      <c r="BC330" s="15">
        <f t="shared" ca="1" si="153"/>
        <v>19768.941482651073</v>
      </c>
      <c r="BD330" s="15">
        <f t="shared" ca="1" si="154"/>
        <v>19638.642129703945</v>
      </c>
      <c r="BE330" s="15">
        <f t="shared" ca="1" si="155"/>
        <v>24509.098266377867</v>
      </c>
      <c r="BF330" s="15">
        <f ca="1">Inputs!$B$13*EXP($B$9-0.5*C$6^2+C$6*Y330)</f>
        <v>11806.43567317574</v>
      </c>
      <c r="BG330" s="15">
        <f t="shared" ca="1" si="156"/>
        <v>13355.740572660659</v>
      </c>
      <c r="BH330" s="15">
        <f t="shared" ca="1" si="157"/>
        <v>18074.883132754261</v>
      </c>
      <c r="BI330" s="15">
        <f t="shared" ca="1" si="158"/>
        <v>19419.316687836475</v>
      </c>
      <c r="BJ330" s="15">
        <f t="shared" ca="1" si="159"/>
        <v>22853.813551638123</v>
      </c>
      <c r="BK330" s="15">
        <f t="shared" ca="1" si="160"/>
        <v>24790.503986695709</v>
      </c>
      <c r="BL330" s="15">
        <f t="shared" ca="1" si="161"/>
        <v>28093.093056779078</v>
      </c>
      <c r="BM330" s="15">
        <f t="shared" ca="1" si="162"/>
        <v>29534.900891760186</v>
      </c>
      <c r="BN330" s="15">
        <f t="shared" ca="1" si="163"/>
        <v>30617.535024020388</v>
      </c>
      <c r="BO330" s="15">
        <f t="shared" ca="1" si="164"/>
        <v>32567.030645619659</v>
      </c>
      <c r="BP330" s="15">
        <f t="shared" ca="1" si="165"/>
        <v>39164.546870871483</v>
      </c>
      <c r="BQ330" s="15">
        <f ca="1">Inputs!$B$20*EXP($B$10-0.5*C$7^2+C$7*AJ330)</f>
        <v>3523.020912771537</v>
      </c>
      <c r="BR330" s="15">
        <f t="shared" ca="1" si="166"/>
        <v>7392.9495113536077</v>
      </c>
      <c r="BS330" s="15">
        <f t="shared" ca="1" si="167"/>
        <v>6532.7158402030991</v>
      </c>
      <c r="BT330" s="15">
        <f t="shared" ca="1" si="168"/>
        <v>9061.0760840030216</v>
      </c>
      <c r="BU330" s="15">
        <f t="shared" ca="1" si="169"/>
        <v>10856.918038889735</v>
      </c>
      <c r="BV330" s="15">
        <f t="shared" ca="1" si="170"/>
        <v>17780.304798682551</v>
      </c>
      <c r="BW330" s="15">
        <f t="shared" ca="1" si="171"/>
        <v>28198.890677173029</v>
      </c>
      <c r="BX330" s="15">
        <f t="shared" ca="1" si="172"/>
        <v>37672.925206881038</v>
      </c>
      <c r="BY330" s="15">
        <f t="shared" ca="1" si="173"/>
        <v>47048.840321970878</v>
      </c>
      <c r="BZ330" s="15">
        <f t="shared" ca="1" si="174"/>
        <v>59703.125170891435</v>
      </c>
      <c r="CA330" s="15">
        <f t="shared" ca="1" si="175"/>
        <v>69796.420022796796</v>
      </c>
      <c r="CB330" s="15">
        <f ca="1">(AU330*DCF!C$10-DCF!C$5*MAX(AU330*DCF!C$10,0)-MAX(AU330-Inputs!$B$6,0)/Inputs!$B$10)*DCF!C$6</f>
        <v>1046.3570504451434</v>
      </c>
      <c r="CC330" s="15">
        <f ca="1">(AV330*DCF!D$10-DCF!D$5*MAX(AV330*DCF!D$10,0)-MAX(AV330-AU330,0)/Inputs!$B$10)*DCF!D$6</f>
        <v>1097.272439382476</v>
      </c>
      <c r="CD330" s="15">
        <f ca="1">(AW330*DCF!E$10-DCF!E$5*MAX(AW330*DCF!E$10,0)-MAX(AW330-AV330,0)/Inputs!$B$10)*DCF!E$6</f>
        <v>1101.0907507139011</v>
      </c>
      <c r="CE330" s="15">
        <f ca="1">(AX330*DCF!F$10-DCF!F$5*MAX(AX330*DCF!F$10,0)-MAX(AX330-AW330,0)/Inputs!$B$10)*DCF!F$6</f>
        <v>1225.0500865934889</v>
      </c>
      <c r="CF330" s="15">
        <f ca="1">(AY330*DCF!G$10-DCF!G$5*MAX(AY330*DCF!G$10,0)-MAX(AY330-AX330,0)/Inputs!$B$10)*DCF!G$6</f>
        <v>1416.2420858991513</v>
      </c>
      <c r="CG330" s="15">
        <f ca="1">(AZ330*DCF!H$10-DCF!H$5*MAX(AZ330*DCF!H$10,0)-MAX(AZ330-AY330,0)/Inputs!$B$10)*DCF!H$6</f>
        <v>1368.099855469834</v>
      </c>
      <c r="CH330" s="15">
        <f ca="1">(BA330*DCF!I$10-DCF!I$5*MAX(BA330*DCF!I$10,0)-MAX(BA330-AZ330,0)/Inputs!$B$10)*DCF!I$6</f>
        <v>1661.2662035720637</v>
      </c>
      <c r="CI330" s="15">
        <f ca="1">(BB330*DCF!J$10-DCF!J$5*MAX(BB330*DCF!J$10,0)-MAX(BB330-BA330,0)/Inputs!$B$10)*DCF!J$6</f>
        <v>1923.9314629528387</v>
      </c>
      <c r="CJ330" s="15">
        <f ca="1">(BC330*DCF!K$10-DCF!K$5*MAX(BC330*DCF!K$10,0)-MAX(BC330-BB330,0)/Inputs!$B$10)*DCF!K$6</f>
        <v>2396.9212536852597</v>
      </c>
      <c r="CK330" s="15">
        <f ca="1">(BD330*DCF!L$10-DCF!L$5*MAX(BD330*DCF!L$10,0)-MAX(BD330-BC330,0)/Inputs!$B$10)*DCF!L$6</f>
        <v>2961.8806809379012</v>
      </c>
      <c r="CL330" s="15">
        <f ca="1">(BE330*DCF!M$10-DCF!M$5*MAX(BE330*DCF!M$10,0)-MAX(BE330-BD330,0)/Inputs!$B$10)*DCF!M$6</f>
        <v>2876.7227413063074</v>
      </c>
      <c r="CM330" s="15">
        <f ca="1">(BF330*DCF!C$28-DCF!C$5*MAX(BF330*DCF!C$28,0)-MAX(BF330-Inputs!$B$13,0)/Inputs!$B$17)*DCF!C$6</f>
        <v>3506.3793783263718</v>
      </c>
      <c r="CN330" s="15">
        <f ca="1">(BG330*DCF!D$28-DCF!D$5*MAX(BG330*DCF!D$28,0)-MAX(BG330-BF330,0)/Inputs!$B$17)*DCF!D$6</f>
        <v>3603.0358628106164</v>
      </c>
      <c r="CO330" s="15">
        <f ca="1">(BH330*DCF!E$28-DCF!E$5*MAX(BH330*DCF!E$28,0)-MAX(BH330-BG330,0)/Inputs!$B$17)*DCF!E$6</f>
        <v>4189.0507119556914</v>
      </c>
      <c r="CP330" s="15">
        <f ca="1">(BI330*DCF!F$28-DCF!F$5*MAX(BI330*DCF!F$28,0)-MAX(BI330-BH330,0)/Inputs!$B$17)*DCF!F$6</f>
        <v>5027.0575801012028</v>
      </c>
      <c r="CQ330" s="15">
        <f ca="1">(BJ330*DCF!G$28-DCF!G$5*MAX(BJ330*DCF!G$28,0)-MAX(BJ330-BI330,0)/Inputs!$B$17)*DCF!G$6</f>
        <v>5351.9468735510764</v>
      </c>
      <c r="CR330" s="15">
        <f ca="1">(BK330*DCF!H$28-DCF!H$5*MAX(BK330*DCF!H$28,0)-MAX(BK330-BJ330,0)/Inputs!$B$17)*DCF!H$6</f>
        <v>5830.0577996044458</v>
      </c>
      <c r="CS330" s="15">
        <f ca="1">(BL330*DCF!I$28-DCF!I$5*MAX(BL330*DCF!I$28,0)-MAX(BL330-BK330,0)/Inputs!$B$17)*DCF!I$6</f>
        <v>6132.1533739946244</v>
      </c>
      <c r="CT330" s="15">
        <f ca="1">(BM330*DCF!J$28-DCF!J$5*MAX(BM330*DCF!J$28,0)-MAX(BM330-BL330,0)/Inputs!$B$17)*DCF!J$6</f>
        <v>6397.5628396314696</v>
      </c>
      <c r="CU330" s="15">
        <f ca="1">(BN330*DCF!K$28-DCF!K$5*MAX(BN330*DCF!K$28,0)-MAX(BN330-BM330,0)/Inputs!$B$17)*DCF!K$6</f>
        <v>6333.3017722046598</v>
      </c>
      <c r="CV330" s="15">
        <f ca="1">(BO330*DCF!L$28-DCF!L$5*MAX(BO330*DCF!L$28,0)-MAX(BO330-BN330,0)/Inputs!$B$17)*DCF!L$6</f>
        <v>6277.2175113164249</v>
      </c>
      <c r="CW330" s="15">
        <f ca="1">(BP330*DCF!M$28-DCF!M$5*MAX(BP330*DCF!M$28,0)-MAX(BP330-BO330,0)/Inputs!$B$17)*DCF!M$6</f>
        <v>6679.2063283172492</v>
      </c>
      <c r="CX330" s="15">
        <f ca="1">(BQ330*DCF!C$46-DCF!C$5*MAX(BQ330*DCF!C$46,0)-MAX(BQ330-Inputs!$B$20,0)/Inputs!$B$24)*DCF!C$6</f>
        <v>-962.37014741676933</v>
      </c>
      <c r="CY330" s="15">
        <f ca="1">(BR330*DCF!D$46-DCF!D$5*MAX(BR330*DCF!D$46,0)-MAX(BR330-BQ330,0)/Inputs!$B$24)*DCF!D$6</f>
        <v>-2913.0704854678465</v>
      </c>
      <c r="CZ330" s="15">
        <f ca="1">(BS330*DCF!E$46-DCF!E$5*MAX(BS330*DCF!E$46,0)-MAX(BS330-BR330,0)/Inputs!$B$24)*DCF!E$6</f>
        <v>-772.5050224156613</v>
      </c>
      <c r="DA330" s="15">
        <f ca="1">(BT330*DCF!F$46-DCF!F$5*MAX(BT330*DCF!F$46,0)-MAX(BT330-BS330,0)/Inputs!$B$24)*DCF!F$6</f>
        <v>-1580.5407412621944</v>
      </c>
      <c r="DB330" s="15">
        <f ca="1">(BU330*DCF!G$46-DCF!G$5*MAX(BU330*DCF!G$46,0)-MAX(BU330-BT330,0)/Inputs!$B$24)*DCF!G$6</f>
        <v>-969.29102429664499</v>
      </c>
      <c r="DC330" s="15">
        <f ca="1">(BV330*DCF!H$46-DCF!H$5*MAX(BV330*DCF!H$46,0)-MAX(BV330-BU330,0)/Inputs!$B$24)*DCF!H$6</f>
        <v>-2151.4000153111369</v>
      </c>
      <c r="DD330" s="15">
        <f ca="1">(BW330*DCF!I$46-DCF!I$5*MAX(BW330*DCF!I$46,0)-MAX(BW330-BV330,0)/Inputs!$B$24)*DCF!I$6</f>
        <v>-2339.50864775635</v>
      </c>
      <c r="DE330" s="15">
        <f ca="1">(BX330*DCF!J$46-DCF!J$5*MAX(BX330*DCF!J$46,0)-MAX(BX330-BW330,0)/Inputs!$B$24)*DCF!J$6</f>
        <v>-932.0841697518747</v>
      </c>
      <c r="DF330" s="15">
        <f ca="1">(BY330*DCF!K$46-DCF!K$5*MAX(BY330*DCF!K$46,0)-MAX(BY330-BX330,0)/Inputs!$B$24)*DCF!K$6</f>
        <v>390.73716742324689</v>
      </c>
      <c r="DG330" s="15">
        <f ca="1">(BZ330*DCF!L$46-DCF!L$5*MAX(BZ330*DCF!L$46,0)-MAX(BZ330-BY330,0)/Inputs!$B$24)*DCF!L$6</f>
        <v>1263.2944900579041</v>
      </c>
      <c r="DH330" s="15">
        <f ca="1">(CA330*DCF!M$46-DCF!M$5*MAX(CA330*DCF!M$46,0)-MAX(CA330-BZ330,0)/Inputs!$B$24)*DCF!M$6</f>
        <v>3361.6994889056537</v>
      </c>
      <c r="DI330" s="15">
        <f ca="1">SUM(CB330:CL330)+BE330*DCF!M$10*(1+Inputs!$B$30)*(1-Inputs!$B$33)*(1-Inputs!$B$30/Inputs!$B$31)/(Inputs!$B$29-Inputs!$B$30)*DCF!M$6</f>
        <v>87283.979185560209</v>
      </c>
      <c r="DJ330" s="15">
        <f ca="1">SUM(CM330:CW330)+BP330*DCF!M$28*(1+Inputs!$B$30)*(1-Inputs!$B$33)*(1-Inputs!$B$30/Inputs!$B$31)/(Inputs!$B$29-Inputs!$B$30)*DCF!M$6</f>
        <v>204654.23915068374</v>
      </c>
      <c r="DK330" s="15">
        <f ca="1">SUM(CX330:DH330)+CA330*DCF!M$46*(1+Inputs!$B$30)*(1-Inputs!$B$33)*(1-Inputs!$B$30/Inputs!$B$31)/(Inputs!$B$29-Inputs!$B$30)*DCF!M$6</f>
        <v>100308.49416245765</v>
      </c>
      <c r="DM330" s="15">
        <f ca="1">DI330+DJ330+DK330+Inputs!$B$34+Inputs!$B$36-Inputs!$B$35</f>
        <v>469097.71249870158</v>
      </c>
    </row>
    <row r="331" spans="1:117" x14ac:dyDescent="0.75">
      <c r="A331" s="11">
        <v>318</v>
      </c>
      <c r="C331" s="23">
        <f t="shared" ca="1" si="181"/>
        <v>-1.4751480985249449E-2</v>
      </c>
      <c r="D331" s="23">
        <f t="shared" ca="1" si="181"/>
        <v>-1.2738968982049661</v>
      </c>
      <c r="E331" s="23">
        <f t="shared" ca="1" si="181"/>
        <v>0.56877758981304616</v>
      </c>
      <c r="F331" s="23">
        <f t="shared" ca="1" si="181"/>
        <v>-1.7307050034323628</v>
      </c>
      <c r="G331" s="23">
        <f t="shared" ca="1" si="181"/>
        <v>-1.6885355355197289</v>
      </c>
      <c r="H331" s="23">
        <f t="shared" ca="1" si="181"/>
        <v>-1.1955074679053475</v>
      </c>
      <c r="I331" s="23">
        <f t="shared" ca="1" si="181"/>
        <v>0.67351861481413822</v>
      </c>
      <c r="J331" s="23">
        <f t="shared" ca="1" si="181"/>
        <v>-0.41239298685942077</v>
      </c>
      <c r="K331" s="23">
        <f t="shared" ca="1" si="181"/>
        <v>0.35972023758013943</v>
      </c>
      <c r="L331" s="23">
        <f t="shared" ca="1" si="181"/>
        <v>-0.5756441421651064</v>
      </c>
      <c r="M331" s="23">
        <f t="shared" ca="1" si="181"/>
        <v>0.33845472751078698</v>
      </c>
      <c r="N331" s="23">
        <f ca="1">SQRT(Inputs!$B$38)*C331+SQRT(1-Inputs!$B$38)*_xlfn.NORM.S.INV(RAND())</f>
        <v>-0.15479048415977184</v>
      </c>
      <c r="O331" s="23">
        <f ca="1">SQRT(Inputs!$B$38)*D331+SQRT(1-Inputs!$B$38)*_xlfn.NORM.S.INV(RAND())</f>
        <v>-0.18788561918567448</v>
      </c>
      <c r="P331" s="23">
        <f ca="1">SQRT(Inputs!$B$38)*E331+SQRT(1-Inputs!$B$38)*_xlfn.NORM.S.INV(RAND())</f>
        <v>0.78685843360870988</v>
      </c>
      <c r="Q331" s="23">
        <f ca="1">SQRT(Inputs!$B$38)*F331+SQRT(1-Inputs!$B$38)*_xlfn.NORM.S.INV(RAND())</f>
        <v>-2.1045424301730877</v>
      </c>
      <c r="R331" s="23">
        <f ca="1">SQRT(Inputs!$B$38)*G331+SQRT(1-Inputs!$B$38)*_xlfn.NORM.S.INV(RAND())</f>
        <v>-1.2409393770876953</v>
      </c>
      <c r="S331" s="23">
        <f ca="1">SQRT(Inputs!$B$38)*H331+SQRT(1-Inputs!$B$38)*_xlfn.NORM.S.INV(RAND())</f>
        <v>-1.0953793907341569</v>
      </c>
      <c r="T331" s="23">
        <f ca="1">SQRT(Inputs!$B$38)*I331+SQRT(1-Inputs!$B$38)*_xlfn.NORM.S.INV(RAND())</f>
        <v>0.17104450394836412</v>
      </c>
      <c r="U331" s="23">
        <f ca="1">SQRT(Inputs!$B$38)*J331+SQRT(1-Inputs!$B$38)*_xlfn.NORM.S.INV(RAND())</f>
        <v>-0.73646176468897606</v>
      </c>
      <c r="V331" s="23">
        <f ca="1">SQRT(Inputs!$B$38)*K331+SQRT(1-Inputs!$B$38)*_xlfn.NORM.S.INV(RAND())</f>
        <v>0.29382288332980511</v>
      </c>
      <c r="W331" s="23">
        <f ca="1">SQRT(Inputs!$B$38)*L331+SQRT(1-Inputs!$B$38)*_xlfn.NORM.S.INV(RAND())</f>
        <v>-1.0403854122443617</v>
      </c>
      <c r="X331" s="23">
        <f ca="1">SQRT(Inputs!$B$38)*M331+SQRT(1-Inputs!$B$38)*_xlfn.NORM.S.INV(RAND())</f>
        <v>-0.60230993954043588</v>
      </c>
      <c r="Y331" s="23">
        <f ca="1">SQRT(Inputs!$B$38)*C331+SQRT(1-Inputs!$B$38)*_xlfn.NORM.S.INV(RAND())</f>
        <v>1.2076414143687049</v>
      </c>
      <c r="Z331" s="23">
        <f ca="1">SQRT(Inputs!$B$38)*D331+SQRT(1-Inputs!$B$38)*_xlfn.NORM.S.INV(RAND())</f>
        <v>-1.0272217528580505</v>
      </c>
      <c r="AA331" s="23">
        <f ca="1">SQRT(Inputs!$B$38)*E331+SQRT(1-Inputs!$B$38)*_xlfn.NORM.S.INV(RAND())</f>
        <v>-0.7485794920407054</v>
      </c>
      <c r="AB331" s="23">
        <f ca="1">SQRT(Inputs!$B$38)*F331+SQRT(1-Inputs!$B$38)*_xlfn.NORM.S.INV(RAND())</f>
        <v>4.359537451446549E-2</v>
      </c>
      <c r="AC331" s="23">
        <f ca="1">SQRT(Inputs!$B$38)*G331+SQRT(1-Inputs!$B$38)*_xlfn.NORM.S.INV(RAND())</f>
        <v>-1.1427325452184736</v>
      </c>
      <c r="AD331" s="23">
        <f ca="1">SQRT(Inputs!$B$38)*H331+SQRT(1-Inputs!$B$38)*_xlfn.NORM.S.INV(RAND())</f>
        <v>0.53729589784013365</v>
      </c>
      <c r="AE331" s="23">
        <f ca="1">SQRT(Inputs!$B$38)*I331+SQRT(1-Inputs!$B$38)*_xlfn.NORM.S.INV(RAND())</f>
        <v>0.95339208015886068</v>
      </c>
      <c r="AF331" s="23">
        <f ca="1">SQRT(Inputs!$B$38)*J331+SQRT(1-Inputs!$B$38)*_xlfn.NORM.S.INV(RAND())</f>
        <v>0.72390948987764292</v>
      </c>
      <c r="AG331" s="23">
        <f ca="1">SQRT(Inputs!$B$38)*K331+SQRT(1-Inputs!$B$38)*_xlfn.NORM.S.INV(RAND())</f>
        <v>-0.12116257142948572</v>
      </c>
      <c r="AH331" s="23">
        <f ca="1">SQRT(Inputs!$B$38)*L331+SQRT(1-Inputs!$B$38)*_xlfn.NORM.S.INV(RAND())</f>
        <v>-0.85972103076362583</v>
      </c>
      <c r="AI331" s="23">
        <f ca="1">SQRT(Inputs!$B$38)*M331+SQRT(1-Inputs!$B$38)*_xlfn.NORM.S.INV(RAND())</f>
        <v>0.62088794499048172</v>
      </c>
      <c r="AJ331" s="23">
        <f ca="1">SQRT(Inputs!$B$38)*C331+SQRT(1-Inputs!$B$38)*_xlfn.NORM.S.INV(RAND())</f>
        <v>1.6079000597040885E-2</v>
      </c>
      <c r="AK331" s="23">
        <f ca="1">SQRT(Inputs!$B$38)*D331+SQRT(1-Inputs!$B$38)*_xlfn.NORM.S.INV(RAND())</f>
        <v>0.36865090459164984</v>
      </c>
      <c r="AL331" s="23">
        <f ca="1">SQRT(Inputs!$B$38)*E331+SQRT(1-Inputs!$B$38)*_xlfn.NORM.S.INV(RAND())</f>
        <v>-0.36833651564987785</v>
      </c>
      <c r="AM331" s="23">
        <f ca="1">SQRT(Inputs!$B$38)*F331+SQRT(1-Inputs!$B$38)*_xlfn.NORM.S.INV(RAND())</f>
        <v>-1.4413556619210373</v>
      </c>
      <c r="AN331" s="23">
        <f ca="1">SQRT(Inputs!$B$38)*G331+SQRT(1-Inputs!$B$38)*_xlfn.NORM.S.INV(RAND())</f>
        <v>2.4449440789921728E-2</v>
      </c>
      <c r="AO331" s="23">
        <f ca="1">SQRT(Inputs!$B$38)*H331+SQRT(1-Inputs!$B$38)*_xlfn.NORM.S.INV(RAND())</f>
        <v>-0.72395360706330325</v>
      </c>
      <c r="AP331" s="23">
        <f ca="1">SQRT(Inputs!$B$38)*I331+SQRT(1-Inputs!$B$38)*_xlfn.NORM.S.INV(RAND())</f>
        <v>1.6699622913098453</v>
      </c>
      <c r="AQ331" s="23">
        <f ca="1">SQRT(Inputs!$B$38)*J331+SQRT(1-Inputs!$B$38)*_xlfn.NORM.S.INV(RAND())</f>
        <v>-0.88845727270196995</v>
      </c>
      <c r="AR331" s="23">
        <f ca="1">SQRT(Inputs!$B$38)*K331+SQRT(1-Inputs!$B$38)*_xlfn.NORM.S.INV(RAND())</f>
        <v>-1.9428004712432276</v>
      </c>
      <c r="AS331" s="23">
        <f ca="1">SQRT(Inputs!$B$38)*L331+SQRT(1-Inputs!$B$38)*_xlfn.NORM.S.INV(RAND())</f>
        <v>-0.17847402159728906</v>
      </c>
      <c r="AT331" s="23">
        <f ca="1">SQRT(Inputs!$B$38)*M331+SQRT(1-Inputs!$B$38)*_xlfn.NORM.S.INV(RAND())</f>
        <v>1.6310249602087696</v>
      </c>
      <c r="AU331" s="15">
        <f ca="1">Inputs!$B$6*EXP($B$8-0.5*C$5^2+C$5*N331)</f>
        <v>4839.4482945724021</v>
      </c>
      <c r="AV331" s="15">
        <f t="shared" ca="1" si="146"/>
        <v>5730.24569294905</v>
      </c>
      <c r="AW331" s="15">
        <f t="shared" ca="1" si="147"/>
        <v>7769.3492727843541</v>
      </c>
      <c r="AX331" s="15">
        <f t="shared" ca="1" si="148"/>
        <v>7292.5100693146005</v>
      </c>
      <c r="AY331" s="15">
        <f t="shared" ca="1" si="149"/>
        <v>7709.8090446005281</v>
      </c>
      <c r="AZ331" s="15">
        <f t="shared" ca="1" si="150"/>
        <v>8357.8383170288598</v>
      </c>
      <c r="BA331" s="15">
        <f t="shared" ca="1" si="151"/>
        <v>10412.599320554766</v>
      </c>
      <c r="BB331" s="15">
        <f t="shared" ca="1" si="152"/>
        <v>11841.422930430321</v>
      </c>
      <c r="BC331" s="15">
        <f t="shared" ca="1" si="153"/>
        <v>14919.954867109294</v>
      </c>
      <c r="BD331" s="15">
        <f t="shared" ca="1" si="154"/>
        <v>16583.471025705916</v>
      </c>
      <c r="BE331" s="15">
        <f t="shared" ca="1" si="155"/>
        <v>19236.166394399283</v>
      </c>
      <c r="BF331" s="15">
        <f ca="1">Inputs!$B$13*EXP($B$9-0.5*C$6^2+C$6*Y331)</f>
        <v>17572.339973386741</v>
      </c>
      <c r="BG331" s="15">
        <f t="shared" ca="1" si="156"/>
        <v>17792.721706753426</v>
      </c>
      <c r="BH331" s="15">
        <f t="shared" ca="1" si="157"/>
        <v>19201.153763299721</v>
      </c>
      <c r="BI331" s="15">
        <f t="shared" ca="1" si="158"/>
        <v>23663.354206666492</v>
      </c>
      <c r="BJ331" s="15">
        <f t="shared" ca="1" si="159"/>
        <v>24604.06143093482</v>
      </c>
      <c r="BK331" s="15">
        <f t="shared" ca="1" si="160"/>
        <v>32488.492170533722</v>
      </c>
      <c r="BL331" s="15">
        <f t="shared" ca="1" si="161"/>
        <v>45156.455761021403</v>
      </c>
      <c r="BM331" s="15">
        <f t="shared" ca="1" si="162"/>
        <v>60730.084763384824</v>
      </c>
      <c r="BN331" s="15">
        <f t="shared" ca="1" si="163"/>
        <v>73613.758040795714</v>
      </c>
      <c r="BO331" s="15">
        <f t="shared" ca="1" si="164"/>
        <v>81960.263644478502</v>
      </c>
      <c r="BP331" s="15">
        <f t="shared" ca="1" si="165"/>
        <v>108229.45243485244</v>
      </c>
      <c r="BQ331" s="15">
        <f ca="1">Inputs!$B$20*EXP($B$10-0.5*C$7^2+C$7*AJ331)</f>
        <v>4314.0465995800241</v>
      </c>
      <c r="BR331" s="15">
        <f t="shared" ca="1" si="166"/>
        <v>6580.653305146906</v>
      </c>
      <c r="BS331" s="15">
        <f t="shared" ca="1" si="167"/>
        <v>8106.8874514264626</v>
      </c>
      <c r="BT331" s="15">
        <f t="shared" ca="1" si="168"/>
        <v>7658.3831936855868</v>
      </c>
      <c r="BU331" s="15">
        <f t="shared" ca="1" si="169"/>
        <v>10676.576841189524</v>
      </c>
      <c r="BV331" s="15">
        <f t="shared" ca="1" si="170"/>
        <v>12618.662803374693</v>
      </c>
      <c r="BW331" s="15">
        <f t="shared" ca="1" si="171"/>
        <v>25074.101336480147</v>
      </c>
      <c r="BX331" s="15">
        <f t="shared" ca="1" si="172"/>
        <v>29348.396408328827</v>
      </c>
      <c r="BY331" s="15">
        <f t="shared" ca="1" si="173"/>
        <v>28356.027661744931</v>
      </c>
      <c r="BZ331" s="15">
        <f t="shared" ca="1" si="174"/>
        <v>38503.250863911329</v>
      </c>
      <c r="CA331" s="15">
        <f t="shared" ca="1" si="175"/>
        <v>72269.223737957902</v>
      </c>
      <c r="CB331" s="15">
        <f ca="1">(AU331*DCF!C$10-DCF!C$5*MAX(AU331*DCF!C$10,0)-MAX(AU331-Inputs!$B$6,0)/Inputs!$B$10)*DCF!C$6</f>
        <v>1043.9498262027726</v>
      </c>
      <c r="CC331" s="15">
        <f ca="1">(AV331*DCF!D$10-DCF!D$5*MAX(AV331*DCF!D$10,0)-MAX(AV331-AU331,0)/Inputs!$B$10)*DCF!D$6</f>
        <v>1179.5109347460225</v>
      </c>
      <c r="CD331" s="15">
        <f ca="1">(AW331*DCF!E$10-DCF!E$5*MAX(AW331*DCF!E$10,0)-MAX(AW331-AV331,0)/Inputs!$B$10)*DCF!E$6</f>
        <v>1334.5285005760452</v>
      </c>
      <c r="CE331" s="15">
        <f ca="1">(AX331*DCF!F$10-DCF!F$5*MAX(AX331*DCF!F$10,0)-MAX(AX331-AW331,0)/Inputs!$B$10)*DCF!F$6</f>
        <v>1591.9433261803729</v>
      </c>
      <c r="CF331" s="15">
        <f ca="1">(AY331*DCF!G$10-DCF!G$5*MAX(AY331*DCF!G$10,0)-MAX(AY331-AX331,0)/Inputs!$B$10)*DCF!G$6</f>
        <v>1508.3158128280554</v>
      </c>
      <c r="CG331" s="15">
        <f ca="1">(AZ331*DCF!H$10-DCF!H$5*MAX(AZ331*DCF!H$10,0)-MAX(AZ331-AY331,0)/Inputs!$B$10)*DCF!H$6</f>
        <v>1507.6110893971397</v>
      </c>
      <c r="CH331" s="15">
        <f ca="1">(BA331*DCF!I$10-DCF!I$5*MAX(BA331*DCF!I$10,0)-MAX(BA331-AZ331,0)/Inputs!$B$10)*DCF!I$6</f>
        <v>1564.9492461881048</v>
      </c>
      <c r="CI331" s="15">
        <f ca="1">(BB331*DCF!J$10-DCF!J$5*MAX(BB331*DCF!J$10,0)-MAX(BB331-BA331,0)/Inputs!$B$10)*DCF!J$6</f>
        <v>1815.5009778503713</v>
      </c>
      <c r="CJ331" s="15">
        <f ca="1">(BC331*DCF!K$10-DCF!K$5*MAX(BC331*DCF!K$10,0)-MAX(BC331-BB331,0)/Inputs!$B$10)*DCF!K$6</f>
        <v>1970.9255104825208</v>
      </c>
      <c r="CK331" s="15">
        <f ca="1">(BD331*DCF!L$10-DCF!L$5*MAX(BD331*DCF!L$10,0)-MAX(BD331-BC331,0)/Inputs!$B$10)*DCF!L$6</f>
        <v>2285.9832074389128</v>
      </c>
      <c r="CL331" s="15">
        <f ca="1">(BE331*DCF!M$10-DCF!M$5*MAX(BE331*DCF!M$10,0)-MAX(BE331-BD331,0)/Inputs!$B$10)*DCF!M$6</f>
        <v>2397.579074127013</v>
      </c>
      <c r="CM331" s="15">
        <f ca="1">(BF331*DCF!C$28-DCF!C$5*MAX(BF331*DCF!C$28,0)-MAX(BF331-Inputs!$B$13,0)/Inputs!$B$17)*DCF!C$6</f>
        <v>3934.4779359165227</v>
      </c>
      <c r="CN331" s="15">
        <f ca="1">(BG331*DCF!D$28-DCF!D$5*MAX(BG331*DCF!D$28,0)-MAX(BG331-BF331,0)/Inputs!$B$17)*DCF!D$6</f>
        <v>5193.3493824518782</v>
      </c>
      <c r="CO331" s="15">
        <f ca="1">(BH331*DCF!E$28-DCF!E$5*MAX(BH331*DCF!E$28,0)-MAX(BH331-BG331,0)/Inputs!$B$17)*DCF!E$6</f>
        <v>5160.5260784403372</v>
      </c>
      <c r="CP331" s="15">
        <f ca="1">(BI331*DCF!F$28-DCF!F$5*MAX(BI331*DCF!F$28,0)-MAX(BI331-BH331,0)/Inputs!$B$17)*DCF!F$6</f>
        <v>5611.5632327778158</v>
      </c>
      <c r="CQ331" s="15">
        <f ca="1">(BJ331*DCF!G$28-DCF!G$5*MAX(BJ331*DCF!G$28,0)-MAX(BJ331-BI331,0)/Inputs!$B$17)*DCF!G$6</f>
        <v>6225.492746662946</v>
      </c>
      <c r="CR331" s="15">
        <f ca="1">(BK331*DCF!H$28-DCF!H$5*MAX(BK331*DCF!H$28,0)-MAX(BK331-BJ331,0)/Inputs!$B$17)*DCF!H$6</f>
        <v>6809.7432786654272</v>
      </c>
      <c r="CS331" s="15">
        <f ca="1">(BL331*DCF!I$28-DCF!I$5*MAX(BL331*DCF!I$28,0)-MAX(BL331-BK331,0)/Inputs!$B$17)*DCF!I$6</f>
        <v>8800.4365769025062</v>
      </c>
      <c r="CT331" s="15">
        <f ca="1">(BM331*DCF!J$28-DCF!J$5*MAX(BM331*DCF!J$28,0)-MAX(BM331-BL331,0)/Inputs!$B$17)*DCF!J$6</f>
        <v>11482.914509369904</v>
      </c>
      <c r="CU331" s="15">
        <f ca="1">(BN331*DCF!K$28-DCF!K$5*MAX(BN331*DCF!K$28,0)-MAX(BN331-BM331,0)/Inputs!$B$17)*DCF!K$6</f>
        <v>13967.913049490251</v>
      </c>
      <c r="CV331" s="15">
        <f ca="1">(BO331*DCF!L$28-DCF!L$5*MAX(BO331*DCF!L$28,0)-MAX(BO331-BN331,0)/Inputs!$B$17)*DCF!L$6</f>
        <v>15408.371905909309</v>
      </c>
      <c r="CW331" s="15">
        <f ca="1">(BP331*DCF!M$28-DCF!M$5*MAX(BP331*DCF!M$28,0)-MAX(BP331-BO331,0)/Inputs!$B$17)*DCF!M$6</f>
        <v>17617.565736863504</v>
      </c>
      <c r="CX331" s="15">
        <f ca="1">(BQ331*DCF!C$46-DCF!C$5*MAX(BQ331*DCF!C$46,0)-MAX(BQ331-Inputs!$B$20,0)/Inputs!$B$24)*DCF!C$6</f>
        <v>-1510.4248957829266</v>
      </c>
      <c r="CY331" s="15">
        <f ca="1">(BR331*DCF!D$46-DCF!D$5*MAX(BR331*DCF!D$46,0)-MAX(BR331-BQ331,0)/Inputs!$B$24)*DCF!D$6</f>
        <v>-2090.3063230912294</v>
      </c>
      <c r="CZ331" s="15">
        <f ca="1">(BS331*DCF!E$46-DCF!E$5*MAX(BS331*DCF!E$46,0)-MAX(BS331-BR331,0)/Inputs!$B$24)*DCF!E$6</f>
        <v>-1560.2530401831591</v>
      </c>
      <c r="DA331" s="15">
        <f ca="1">(BT331*DCF!F$46-DCF!F$5*MAX(BT331*DCF!F$46,0)-MAX(BT331-BS331,0)/Inputs!$B$24)*DCF!F$6</f>
        <v>-557.73188415635013</v>
      </c>
      <c r="DB331" s="15">
        <f ca="1">(BU331*DCF!G$46-DCF!G$5*MAX(BU331*DCF!G$46,0)-MAX(BU331-BT331,0)/Inputs!$B$24)*DCF!G$6</f>
        <v>-1374.3996613925694</v>
      </c>
      <c r="DC331" s="15">
        <f ca="1">(BV331*DCF!H$46-DCF!H$5*MAX(BV331*DCF!H$46,0)-MAX(BV331-BU331,0)/Inputs!$B$24)*DCF!H$6</f>
        <v>-603.49131339092628</v>
      </c>
      <c r="DD331" s="15">
        <f ca="1">(BW331*DCF!I$46-DCF!I$5*MAX(BW331*DCF!I$46,0)-MAX(BW331-BV331,0)/Inputs!$B$24)*DCF!I$6</f>
        <v>-2996.3784690473349</v>
      </c>
      <c r="DE331" s="15">
        <f ca="1">(BX331*DCF!J$46-DCF!J$5*MAX(BX331*DCF!J$46,0)-MAX(BX331-BW331,0)/Inputs!$B$24)*DCF!J$6</f>
        <v>97.610826503172277</v>
      </c>
      <c r="DF331" s="15">
        <f ca="1">(BY331*DCF!K$46-DCF!K$5*MAX(BY331*DCF!K$46,0)-MAX(BY331-BX331,0)/Inputs!$B$24)*DCF!K$6</f>
        <v>1619.7908253003723</v>
      </c>
      <c r="DG331" s="15">
        <f ca="1">(BZ331*DCF!L$46-DCF!L$5*MAX(BZ331*DCF!L$46,0)-MAX(BZ331-BY331,0)/Inputs!$B$24)*DCF!L$6</f>
        <v>365.20148512421247</v>
      </c>
      <c r="DH331" s="15">
        <f ca="1">(CA331*DCF!M$46-DCF!M$5*MAX(CA331*DCF!M$46,0)-MAX(CA331-BZ331,0)/Inputs!$B$24)*DCF!M$6</f>
        <v>-1393.3624845839379</v>
      </c>
      <c r="DI331" s="15">
        <f ca="1">SUM(CB331:CL331)+BE331*DCF!M$10*(1+Inputs!$B$30)*(1-Inputs!$B$33)*(1-Inputs!$B$30/Inputs!$B$31)/(Inputs!$B$29-Inputs!$B$30)*DCF!M$6</f>
        <v>71735.302953597289</v>
      </c>
      <c r="DJ331" s="15">
        <f ca="1">SUM(CM331:CW331)+BP331*DCF!M$28*(1+Inputs!$B$30)*(1-Inputs!$B$33)*(1-Inputs!$B$30/Inputs!$B$31)/(Inputs!$B$29-Inputs!$B$30)*DCF!M$6</f>
        <v>501817.68418350286</v>
      </c>
      <c r="DK331" s="15">
        <f ca="1">SUM(CX331:DH331)+CA331*DCF!M$46*(1+Inputs!$B$30)*(1-Inputs!$B$33)*(1-Inputs!$B$30/Inputs!$B$31)/(Inputs!$B$29-Inputs!$B$30)*DCF!M$6</f>
        <v>101733.0358010138</v>
      </c>
      <c r="DM331" s="15">
        <f ca="1">DI331+DJ331+DK331+Inputs!$B$34+Inputs!$B$36-Inputs!$B$35</f>
        <v>752137.02293811401</v>
      </c>
    </row>
    <row r="332" spans="1:117" x14ac:dyDescent="0.75">
      <c r="A332" s="11">
        <v>319</v>
      </c>
      <c r="C332" s="23">
        <f t="shared" ca="1" si="181"/>
        <v>0.52195151335631362</v>
      </c>
      <c r="D332" s="23">
        <f t="shared" ca="1" si="181"/>
        <v>1.6937973670049054</v>
      </c>
      <c r="E332" s="23">
        <f t="shared" ca="1" si="181"/>
        <v>-1.2949992008254005</v>
      </c>
      <c r="F332" s="23">
        <f t="shared" ca="1" si="181"/>
        <v>0.80558590206381531</v>
      </c>
      <c r="G332" s="23">
        <f t="shared" ca="1" si="181"/>
        <v>-0.9425033747974364</v>
      </c>
      <c r="H332" s="23">
        <f t="shared" ca="1" si="181"/>
        <v>-1.2376185233772896</v>
      </c>
      <c r="I332" s="23">
        <f t="shared" ca="1" si="181"/>
        <v>0.92397772888912733</v>
      </c>
      <c r="J332" s="23">
        <f t="shared" ca="1" si="181"/>
        <v>0.13296125708272877</v>
      </c>
      <c r="K332" s="23">
        <f t="shared" ca="1" si="181"/>
        <v>0.167251619791037</v>
      </c>
      <c r="L332" s="23">
        <f t="shared" ca="1" si="181"/>
        <v>1.7905097154240701</v>
      </c>
      <c r="M332" s="23">
        <f t="shared" ca="1" si="181"/>
        <v>-1.6137620447935292</v>
      </c>
      <c r="N332" s="23">
        <f ca="1">SQRT(Inputs!$B$38)*C332+SQRT(1-Inputs!$B$38)*_xlfn.NORM.S.INV(RAND())</f>
        <v>1.3667525307129464</v>
      </c>
      <c r="O332" s="23">
        <f ca="1">SQRT(Inputs!$B$38)*D332+SQRT(1-Inputs!$B$38)*_xlfn.NORM.S.INV(RAND())</f>
        <v>0.10493697753681863</v>
      </c>
      <c r="P332" s="23">
        <f ca="1">SQRT(Inputs!$B$38)*E332+SQRT(1-Inputs!$B$38)*_xlfn.NORM.S.INV(RAND())</f>
        <v>0.1244703991226187</v>
      </c>
      <c r="Q332" s="23">
        <f ca="1">SQRT(Inputs!$B$38)*F332+SQRT(1-Inputs!$B$38)*_xlfn.NORM.S.INV(RAND())</f>
        <v>2.0644212424218762</v>
      </c>
      <c r="R332" s="23">
        <f ca="1">SQRT(Inputs!$B$38)*G332+SQRT(1-Inputs!$B$38)*_xlfn.NORM.S.INV(RAND())</f>
        <v>-1.5434657953076492</v>
      </c>
      <c r="S332" s="23">
        <f ca="1">SQRT(Inputs!$B$38)*H332+SQRT(1-Inputs!$B$38)*_xlfn.NORM.S.INV(RAND())</f>
        <v>-1.9752426941034456</v>
      </c>
      <c r="T332" s="23">
        <f ca="1">SQRT(Inputs!$B$38)*I332+SQRT(1-Inputs!$B$38)*_xlfn.NORM.S.INV(RAND())</f>
        <v>1.1095684021397336</v>
      </c>
      <c r="U332" s="23">
        <f ca="1">SQRT(Inputs!$B$38)*J332+SQRT(1-Inputs!$B$38)*_xlfn.NORM.S.INV(RAND())</f>
        <v>-0.66813256491827555</v>
      </c>
      <c r="V332" s="23">
        <f ca="1">SQRT(Inputs!$B$38)*K332+SQRT(1-Inputs!$B$38)*_xlfn.NORM.S.INV(RAND())</f>
        <v>-0.11344459525354104</v>
      </c>
      <c r="W332" s="23">
        <f ca="1">SQRT(Inputs!$B$38)*L332+SQRT(1-Inputs!$B$38)*_xlfn.NORM.S.INV(RAND())</f>
        <v>1.0728143507829109</v>
      </c>
      <c r="X332" s="23">
        <f ca="1">SQRT(Inputs!$B$38)*M332+SQRT(1-Inputs!$B$38)*_xlfn.NORM.S.INV(RAND())</f>
        <v>-0.10172599104079294</v>
      </c>
      <c r="Y332" s="23">
        <f ca="1">SQRT(Inputs!$B$38)*C332+SQRT(1-Inputs!$B$38)*_xlfn.NORM.S.INV(RAND())</f>
        <v>0.2386857512589593</v>
      </c>
      <c r="Z332" s="23">
        <f ca="1">SQRT(Inputs!$B$38)*D332+SQRT(1-Inputs!$B$38)*_xlfn.NORM.S.INV(RAND())</f>
        <v>1.0562036815616951</v>
      </c>
      <c r="AA332" s="23">
        <f ca="1">SQRT(Inputs!$B$38)*E332+SQRT(1-Inputs!$B$38)*_xlfn.NORM.S.INV(RAND())</f>
        <v>-2.3067421677301594</v>
      </c>
      <c r="AB332" s="23">
        <f ca="1">SQRT(Inputs!$B$38)*F332+SQRT(1-Inputs!$B$38)*_xlfn.NORM.S.INV(RAND())</f>
        <v>0.61767870459326957</v>
      </c>
      <c r="AC332" s="23">
        <f ca="1">SQRT(Inputs!$B$38)*G332+SQRT(1-Inputs!$B$38)*_xlfn.NORM.S.INV(RAND())</f>
        <v>-0.35555797430522462</v>
      </c>
      <c r="AD332" s="23">
        <f ca="1">SQRT(Inputs!$B$38)*H332+SQRT(1-Inputs!$B$38)*_xlfn.NORM.S.INV(RAND())</f>
        <v>-0.55313958549691089</v>
      </c>
      <c r="AE332" s="23">
        <f ca="1">SQRT(Inputs!$B$38)*I332+SQRT(1-Inputs!$B$38)*_xlfn.NORM.S.INV(RAND())</f>
        <v>-0.70600199428911137</v>
      </c>
      <c r="AF332" s="23">
        <f ca="1">SQRT(Inputs!$B$38)*J332+SQRT(1-Inputs!$B$38)*_xlfn.NORM.S.INV(RAND())</f>
        <v>0.93814125372926682</v>
      </c>
      <c r="AG332" s="23">
        <f ca="1">SQRT(Inputs!$B$38)*K332+SQRT(1-Inputs!$B$38)*_xlfn.NORM.S.INV(RAND())</f>
        <v>-0.61579379662784639</v>
      </c>
      <c r="AH332" s="23">
        <f ca="1">SQRT(Inputs!$B$38)*L332+SQRT(1-Inputs!$B$38)*_xlfn.NORM.S.INV(RAND())</f>
        <v>-7.9373120694604116E-2</v>
      </c>
      <c r="AI332" s="23">
        <f ca="1">SQRT(Inputs!$B$38)*M332+SQRT(1-Inputs!$B$38)*_xlfn.NORM.S.INV(RAND())</f>
        <v>-0.26606845846290617</v>
      </c>
      <c r="AJ332" s="23">
        <f ca="1">SQRT(Inputs!$B$38)*C332+SQRT(1-Inputs!$B$38)*_xlfn.NORM.S.INV(RAND())</f>
        <v>1.5056786573093879</v>
      </c>
      <c r="AK332" s="23">
        <f ca="1">SQRT(Inputs!$B$38)*D332+SQRT(1-Inputs!$B$38)*_xlfn.NORM.S.INV(RAND())</f>
        <v>0.92758963479475076</v>
      </c>
      <c r="AL332" s="23">
        <f ca="1">SQRT(Inputs!$B$38)*E332+SQRT(1-Inputs!$B$38)*_xlfn.NORM.S.INV(RAND())</f>
        <v>-1.5890241756895001</v>
      </c>
      <c r="AM332" s="23">
        <f ca="1">SQRT(Inputs!$B$38)*F332+SQRT(1-Inputs!$B$38)*_xlfn.NORM.S.INV(RAND())</f>
        <v>0.7443371444997533</v>
      </c>
      <c r="AN332" s="23">
        <f ca="1">SQRT(Inputs!$B$38)*G332+SQRT(1-Inputs!$B$38)*_xlfn.NORM.S.INV(RAND())</f>
        <v>-1.0505599936974925</v>
      </c>
      <c r="AO332" s="23">
        <f ca="1">SQRT(Inputs!$B$38)*H332+SQRT(1-Inputs!$B$38)*_xlfn.NORM.S.INV(RAND())</f>
        <v>-1.7461040667222751</v>
      </c>
      <c r="AP332" s="23">
        <f ca="1">SQRT(Inputs!$B$38)*I332+SQRT(1-Inputs!$B$38)*_xlfn.NORM.S.INV(RAND())</f>
        <v>1.0226962718346924</v>
      </c>
      <c r="AQ332" s="23">
        <f ca="1">SQRT(Inputs!$B$38)*J332+SQRT(1-Inputs!$B$38)*_xlfn.NORM.S.INV(RAND())</f>
        <v>0.69429828451965181</v>
      </c>
      <c r="AR332" s="23">
        <f ca="1">SQRT(Inputs!$B$38)*K332+SQRT(1-Inputs!$B$38)*_xlfn.NORM.S.INV(RAND())</f>
        <v>-1.0419984444758617</v>
      </c>
      <c r="AS332" s="23">
        <f ca="1">SQRT(Inputs!$B$38)*L332+SQRT(1-Inputs!$B$38)*_xlfn.NORM.S.INV(RAND())</f>
        <v>-0.32674978535340882</v>
      </c>
      <c r="AT332" s="23">
        <f ca="1">SQRT(Inputs!$B$38)*M332+SQRT(1-Inputs!$B$38)*_xlfn.NORM.S.INV(RAND())</f>
        <v>0.2481721519766763</v>
      </c>
      <c r="AU332" s="15">
        <f ca="1">Inputs!$B$6*EXP($B$8-0.5*C$5^2+C$5*N332)</f>
        <v>6191.0058690712294</v>
      </c>
      <c r="AV332" s="15">
        <f t="shared" ca="1" si="146"/>
        <v>7653.090464735259</v>
      </c>
      <c r="AW332" s="15">
        <f t="shared" ca="1" si="147"/>
        <v>9489.5755326272701</v>
      </c>
      <c r="AX332" s="15">
        <f t="shared" ca="1" si="148"/>
        <v>14994.687650723969</v>
      </c>
      <c r="AY332" s="15">
        <f t="shared" ca="1" si="149"/>
        <v>15302.40736021713</v>
      </c>
      <c r="AZ332" s="15">
        <f t="shared" ca="1" si="150"/>
        <v>15056.751891322638</v>
      </c>
      <c r="BA332" s="15">
        <f t="shared" ca="1" si="151"/>
        <v>20694.51882986091</v>
      </c>
      <c r="BB332" s="15">
        <f t="shared" ca="1" si="152"/>
        <v>23695.899332995781</v>
      </c>
      <c r="BC332" s="15">
        <f t="shared" ca="1" si="153"/>
        <v>28705.372272016051</v>
      </c>
      <c r="BD332" s="15">
        <f t="shared" ca="1" si="154"/>
        <v>38878.687857298348</v>
      </c>
      <c r="BE332" s="15">
        <f t="shared" ca="1" si="155"/>
        <v>47201.481046480243</v>
      </c>
      <c r="BF332" s="15">
        <f ca="1">Inputs!$B$13*EXP($B$9-0.5*C$6^2+C$6*Y332)</f>
        <v>14501.220975585937</v>
      </c>
      <c r="BG332" s="15">
        <f t="shared" ca="1" si="156"/>
        <v>21383.641673378177</v>
      </c>
      <c r="BH332" s="15">
        <f t="shared" ca="1" si="157"/>
        <v>17820.942412583448</v>
      </c>
      <c r="BI332" s="15">
        <f t="shared" ca="1" si="158"/>
        <v>23991.369399818359</v>
      </c>
      <c r="BJ332" s="15">
        <f t="shared" ca="1" si="159"/>
        <v>27942.414516954475</v>
      </c>
      <c r="BK332" s="15">
        <f t="shared" ca="1" si="160"/>
        <v>31806.30970206147</v>
      </c>
      <c r="BL332" s="15">
        <f t="shared" ca="1" si="161"/>
        <v>35654.252016002145</v>
      </c>
      <c r="BM332" s="15">
        <f t="shared" ca="1" si="162"/>
        <v>49244.015926103777</v>
      </c>
      <c r="BN332" s="15">
        <f t="shared" ca="1" si="163"/>
        <v>56255.624500323363</v>
      </c>
      <c r="BO332" s="15">
        <f t="shared" ca="1" si="164"/>
        <v>68581.063393959252</v>
      </c>
      <c r="BP332" s="15">
        <f t="shared" ca="1" si="165"/>
        <v>81903.890834669146</v>
      </c>
      <c r="BQ332" s="15">
        <f ca="1">Inputs!$B$20*EXP($B$10-0.5*C$7^2+C$7*AJ332)</f>
        <v>7317.0816043021914</v>
      </c>
      <c r="BR332" s="15">
        <f t="shared" ca="1" si="166"/>
        <v>13329.465101469756</v>
      </c>
      <c r="BS332" s="15">
        <f t="shared" ca="1" si="167"/>
        <v>11564.868615684716</v>
      </c>
      <c r="BT332" s="15">
        <f t="shared" ca="1" si="168"/>
        <v>19383.777682988679</v>
      </c>
      <c r="BU332" s="15">
        <f t="shared" ca="1" si="169"/>
        <v>20833.61948346689</v>
      </c>
      <c r="BV332" s="15">
        <f t="shared" ca="1" si="170"/>
        <v>19558.375617219364</v>
      </c>
      <c r="BW332" s="15">
        <f t="shared" ca="1" si="171"/>
        <v>33888.267209909041</v>
      </c>
      <c r="BX332" s="15">
        <f t="shared" ca="1" si="172"/>
        <v>54476.684934265773</v>
      </c>
      <c r="BY332" s="15">
        <f t="shared" ca="1" si="173"/>
        <v>62534.613769056494</v>
      </c>
      <c r="BZ332" s="15">
        <f t="shared" ca="1" si="174"/>
        <v>82629.36912992521</v>
      </c>
      <c r="CA332" s="15">
        <f t="shared" ca="1" si="175"/>
        <v>121302.42751515972</v>
      </c>
      <c r="CB332" s="15">
        <f ca="1">(AU332*DCF!C$10-DCF!C$5*MAX(AU332*DCF!C$10,0)-MAX(AU332-Inputs!$B$6,0)/Inputs!$B$10)*DCF!C$6</f>
        <v>1034.312979793862</v>
      </c>
      <c r="CC332" s="15">
        <f ca="1">(AV332*DCF!D$10-DCF!D$5*MAX(AV332*DCF!D$10,0)-MAX(AV332-AU332,0)/Inputs!$B$10)*DCF!D$6</f>
        <v>1508.897889612763</v>
      </c>
      <c r="CD332" s="15">
        <f ca="1">(AW332*DCF!E$10-DCF!E$5*MAX(AW332*DCF!E$10,0)-MAX(AW332-AV332,0)/Inputs!$B$10)*DCF!E$6</f>
        <v>1777.3394399384922</v>
      </c>
      <c r="CE332" s="15">
        <f ca="1">(AX332*DCF!F$10-DCF!F$5*MAX(AX332*DCF!F$10,0)-MAX(AX332-AW332,0)/Inputs!$B$10)*DCF!F$6</f>
        <v>2127.8390733316141</v>
      </c>
      <c r="CF332" s="15">
        <f ca="1">(AY332*DCF!G$10-DCF!G$5*MAX(AY332*DCF!G$10,0)-MAX(AY332-AX332,0)/Inputs!$B$10)*DCF!G$6</f>
        <v>3093.7566479333805</v>
      </c>
      <c r="CG332" s="15">
        <f ca="1">(AZ332*DCF!H$10-DCF!H$5*MAX(AZ332*DCF!H$10,0)-MAX(AZ332-AY332,0)/Inputs!$B$10)*DCF!H$6</f>
        <v>2923.2791796365054</v>
      </c>
      <c r="CH332" s="15">
        <f ca="1">(BA332*DCF!I$10-DCF!I$5*MAX(BA332*DCF!I$10,0)-MAX(BA332-AZ332,0)/Inputs!$B$10)*DCF!I$6</f>
        <v>2855.342344450682</v>
      </c>
      <c r="CI332" s="15">
        <f ca="1">(BB332*DCF!J$10-DCF!J$5*MAX(BB332*DCF!J$10,0)-MAX(BB332-BA332,0)/Inputs!$B$10)*DCF!J$6</f>
        <v>3611.4615512450027</v>
      </c>
      <c r="CJ332" s="15">
        <f ca="1">(BC332*DCF!K$10-DCF!K$5*MAX(BC332*DCF!K$10,0)-MAX(BC332-BB332,0)/Inputs!$B$10)*DCF!K$6</f>
        <v>3919.8539715907546</v>
      </c>
      <c r="CK332" s="15">
        <f ca="1">(BD332*DCF!L$10-DCF!L$5*MAX(BD332*DCF!L$10,0)-MAX(BD332-BC332,0)/Inputs!$B$10)*DCF!L$6</f>
        <v>4548.0710192208708</v>
      </c>
      <c r="CL332" s="15">
        <f ca="1">(BE332*DCF!M$10-DCF!M$5*MAX(BE332*DCF!M$10,0)-MAX(BE332-BD332,0)/Inputs!$B$10)*DCF!M$6</f>
        <v>5666.4929070908229</v>
      </c>
      <c r="CM332" s="15">
        <f ca="1">(BF332*DCF!C$28-DCF!C$5*MAX(BF332*DCF!C$28,0)-MAX(BF332-Inputs!$B$13,0)/Inputs!$B$17)*DCF!C$6</f>
        <v>3706.4579160389608</v>
      </c>
      <c r="CN332" s="15">
        <f ca="1">(BG332*DCF!D$28-DCF!D$5*MAX(BG332*DCF!D$28,0)-MAX(BG332-BF332,0)/Inputs!$B$17)*DCF!D$6</f>
        <v>4829.6397698319715</v>
      </c>
      <c r="CO332" s="15">
        <f ca="1">(BH332*DCF!E$28-DCF!E$5*MAX(BH332*DCF!E$28,0)-MAX(BH332-BG332,0)/Inputs!$B$17)*DCF!E$6</f>
        <v>5047.2082188467894</v>
      </c>
      <c r="CP332" s="15">
        <f ca="1">(BI332*DCF!F$28-DCF!F$5*MAX(BI332*DCF!F$28,0)-MAX(BI332-BH332,0)/Inputs!$B$17)*DCF!F$6</f>
        <v>5389.6010746240518</v>
      </c>
      <c r="CQ332" s="15">
        <f ca="1">(BJ332*DCF!G$28-DCF!G$5*MAX(BJ332*DCF!G$28,0)-MAX(BJ332-BI332,0)/Inputs!$B$17)*DCF!G$6</f>
        <v>6585.3446877694869</v>
      </c>
      <c r="CR332" s="15">
        <f ca="1">(BK332*DCF!H$28-DCF!H$5*MAX(BK332*DCF!H$28,0)-MAX(BK332-BJ332,0)/Inputs!$B$17)*DCF!H$6</f>
        <v>7265.7104225426447</v>
      </c>
      <c r="CS332" s="15">
        <f ca="1">(BL332*DCF!I$28-DCF!I$5*MAX(BL332*DCF!I$28,0)-MAX(BL332-BK332,0)/Inputs!$B$17)*DCF!I$6</f>
        <v>7831.9079577242073</v>
      </c>
      <c r="CT332" s="15">
        <f ca="1">(BM332*DCF!J$28-DCF!J$5*MAX(BM332*DCF!J$28,0)-MAX(BM332-BL332,0)/Inputs!$B$17)*DCF!J$6</f>
        <v>9183.6119316746117</v>
      </c>
      <c r="CU332" s="15">
        <f ca="1">(BN332*DCF!K$28-DCF!K$5*MAX(BN332*DCF!K$28,0)-MAX(BN332-BM332,0)/Inputs!$B$17)*DCF!K$6</f>
        <v>11021.416000166748</v>
      </c>
      <c r="CV332" s="15">
        <f ca="1">(BO332*DCF!L$28-DCF!L$5*MAX(BO332*DCF!L$28,0)-MAX(BO332-BN332,0)/Inputs!$B$17)*DCF!L$6</f>
        <v>12288.717691637758</v>
      </c>
      <c r="CW332" s="15">
        <f ca="1">(BP332*DCF!M$28-DCF!M$5*MAX(BP332*DCF!M$28,0)-MAX(BP332-BO332,0)/Inputs!$B$17)*DCF!M$6</f>
        <v>14017.65463108077</v>
      </c>
      <c r="CX332" s="15">
        <f ca="1">(BQ332*DCF!C$46-DCF!C$5*MAX(BQ332*DCF!C$46,0)-MAX(BQ332-Inputs!$B$20,0)/Inputs!$B$24)*DCF!C$6</f>
        <v>-3591.0496103710334</v>
      </c>
      <c r="CY332" s="15">
        <f ca="1">(BR332*DCF!D$46-DCF!D$5*MAX(BR332*DCF!D$46,0)-MAX(BR332-BQ332,0)/Inputs!$B$24)*DCF!D$6</f>
        <v>-4840.4629766036269</v>
      </c>
      <c r="CZ332" s="15">
        <f ca="1">(BS332*DCF!E$46-DCF!E$5*MAX(BS332*DCF!E$46,0)-MAX(BS332-BR332,0)/Inputs!$B$24)*DCF!E$6</f>
        <v>-1367.5658497516933</v>
      </c>
      <c r="DA332" s="15">
        <f ca="1">(BT332*DCF!F$46-DCF!F$5*MAX(BT332*DCF!F$46,0)-MAX(BT332-BS332,0)/Inputs!$B$24)*DCF!F$6</f>
        <v>-4258.7612104426589</v>
      </c>
      <c r="DB332" s="15">
        <f ca="1">(BU332*DCF!G$46-DCF!G$5*MAX(BU332*DCF!G$46,0)-MAX(BU332-BT332,0)/Inputs!$B$24)*DCF!G$6</f>
        <v>-1188.4999335223229</v>
      </c>
      <c r="DC332" s="15">
        <f ca="1">(BV332*DCF!H$46-DCF!H$5*MAX(BV332*DCF!H$46,0)-MAX(BV332-BU332,0)/Inputs!$B$24)*DCF!H$6</f>
        <v>0</v>
      </c>
      <c r="DD332" s="15">
        <f ca="1">(BW332*DCF!I$46-DCF!I$5*MAX(BW332*DCF!I$46,0)-MAX(BW332-BV332,0)/Inputs!$B$24)*DCF!I$6</f>
        <v>-3330.894851245369</v>
      </c>
      <c r="DE332" s="15">
        <f ca="1">(BX332*DCF!J$46-DCF!J$5*MAX(BX332*DCF!J$46,0)-MAX(BX332-BW332,0)/Inputs!$B$24)*DCF!J$6</f>
        <v>-3174.5657707160917</v>
      </c>
      <c r="DF332" s="15">
        <f ca="1">(BY332*DCF!K$46-DCF!K$5*MAX(BY332*DCF!K$46,0)-MAX(BY332-BX332,0)/Inputs!$B$24)*DCF!K$6</f>
        <v>1598.2076964471739</v>
      </c>
      <c r="DG332" s="15">
        <f ca="1">(BZ332*DCF!L$46-DCF!L$5*MAX(BZ332*DCF!L$46,0)-MAX(BZ332-BY332,0)/Inputs!$B$24)*DCF!L$6</f>
        <v>1164.2765782441354</v>
      </c>
      <c r="DH332" s="15">
        <f ca="1">(CA332*DCF!M$46-DCF!M$5*MAX(CA332*DCF!M$46,0)-MAX(CA332-BZ332,0)/Inputs!$B$24)*DCF!M$6</f>
        <v>1424.7915671383173</v>
      </c>
      <c r="DI332" s="15">
        <f ca="1">SUM(CB332:CL332)+BE332*DCF!M$10*(1+Inputs!$B$30)*(1-Inputs!$B$33)*(1-Inputs!$B$30/Inputs!$B$31)/(Inputs!$B$29-Inputs!$B$30)*DCF!M$6</f>
        <v>164428.9929311685</v>
      </c>
      <c r="DJ332" s="15">
        <f ca="1">SUM(CM332:CW332)+BP332*DCF!M$28*(1+Inputs!$B$30)*(1-Inputs!$B$33)*(1-Inputs!$B$30/Inputs!$B$31)/(Inputs!$B$29-Inputs!$B$30)*DCF!M$6</f>
        <v>391086.7519815595</v>
      </c>
      <c r="DK332" s="15">
        <f ca="1">SUM(CX332:DH332)+CA332*DCF!M$46*(1+Inputs!$B$30)*(1-Inputs!$B$33)*(1-Inputs!$B$30/Inputs!$B$31)/(Inputs!$B$29-Inputs!$B$30)*DCF!M$6</f>
        <v>169983.39776875099</v>
      </c>
      <c r="DM332" s="15">
        <f ca="1">DI332+DJ332+DK332+Inputs!$B$34+Inputs!$B$36-Inputs!$B$35</f>
        <v>802350.14268147899</v>
      </c>
    </row>
    <row r="333" spans="1:117" x14ac:dyDescent="0.75">
      <c r="A333" s="11">
        <v>320</v>
      </c>
      <c r="C333" s="23">
        <f t="shared" ca="1" si="181"/>
        <v>-0.30512286612749556</v>
      </c>
      <c r="D333" s="23">
        <f t="shared" ca="1" si="181"/>
        <v>0.40216869257612997</v>
      </c>
      <c r="E333" s="23">
        <f t="shared" ca="1" si="181"/>
        <v>-0.24309167786080349</v>
      </c>
      <c r="F333" s="23">
        <f t="shared" ca="1" si="181"/>
        <v>0.34997443733877309</v>
      </c>
      <c r="G333" s="23">
        <f t="shared" ca="1" si="181"/>
        <v>1.0485827749213825</v>
      </c>
      <c r="H333" s="23">
        <f t="shared" ca="1" si="181"/>
        <v>-0.76029430570515122</v>
      </c>
      <c r="I333" s="23">
        <f t="shared" ca="1" si="181"/>
        <v>-1.6456887046193001</v>
      </c>
      <c r="J333" s="23">
        <f t="shared" ca="1" si="181"/>
        <v>1.8666445909503886</v>
      </c>
      <c r="K333" s="23">
        <f t="shared" ca="1" si="181"/>
        <v>0.7167889204713781</v>
      </c>
      <c r="L333" s="23">
        <f t="shared" ca="1" si="181"/>
        <v>1.2710375857803056</v>
      </c>
      <c r="M333" s="23">
        <f t="shared" ca="1" si="181"/>
        <v>-0.31709891392417605</v>
      </c>
      <c r="N333" s="23">
        <f ca="1">SQRT(Inputs!$B$38)*C333+SQRT(1-Inputs!$B$38)*_xlfn.NORM.S.INV(RAND())</f>
        <v>4.7417754304474868E-3</v>
      </c>
      <c r="O333" s="23">
        <f ca="1">SQRT(Inputs!$B$38)*D333+SQRT(1-Inputs!$B$38)*_xlfn.NORM.S.INV(RAND())</f>
        <v>-0.91106277062185848</v>
      </c>
      <c r="P333" s="23">
        <f ca="1">SQRT(Inputs!$B$38)*E333+SQRT(1-Inputs!$B$38)*_xlfn.NORM.S.INV(RAND())</f>
        <v>-0.15842873512425398</v>
      </c>
      <c r="Q333" s="23">
        <f ca="1">SQRT(Inputs!$B$38)*F333+SQRT(1-Inputs!$B$38)*_xlfn.NORM.S.INV(RAND())</f>
        <v>0.36441819905832545</v>
      </c>
      <c r="R333" s="23">
        <f ca="1">SQRT(Inputs!$B$38)*G333+SQRT(1-Inputs!$B$38)*_xlfn.NORM.S.INV(RAND())</f>
        <v>2.2374621370725878</v>
      </c>
      <c r="S333" s="23">
        <f ca="1">SQRT(Inputs!$B$38)*H333+SQRT(1-Inputs!$B$38)*_xlfn.NORM.S.INV(RAND())</f>
        <v>-0.73509401704106048</v>
      </c>
      <c r="T333" s="23">
        <f ca="1">SQRT(Inputs!$B$38)*I333+SQRT(1-Inputs!$B$38)*_xlfn.NORM.S.INV(RAND())</f>
        <v>-0.92493328357890969</v>
      </c>
      <c r="U333" s="23">
        <f ca="1">SQRT(Inputs!$B$38)*J333+SQRT(1-Inputs!$B$38)*_xlfn.NORM.S.INV(RAND())</f>
        <v>2.2837106014157191</v>
      </c>
      <c r="V333" s="23">
        <f ca="1">SQRT(Inputs!$B$38)*K333+SQRT(1-Inputs!$B$38)*_xlfn.NORM.S.INV(RAND())</f>
        <v>-0.64156343721521392</v>
      </c>
      <c r="W333" s="23">
        <f ca="1">SQRT(Inputs!$B$38)*L333+SQRT(1-Inputs!$B$38)*_xlfn.NORM.S.INV(RAND())</f>
        <v>1.3130520882327112</v>
      </c>
      <c r="X333" s="23">
        <f ca="1">SQRT(Inputs!$B$38)*M333+SQRT(1-Inputs!$B$38)*_xlfn.NORM.S.INV(RAND())</f>
        <v>0.25503738349933547</v>
      </c>
      <c r="Y333" s="23">
        <f ca="1">SQRT(Inputs!$B$38)*C333+SQRT(1-Inputs!$B$38)*_xlfn.NORM.S.INV(RAND())</f>
        <v>-1.9503815290739075</v>
      </c>
      <c r="Z333" s="23">
        <f ca="1">SQRT(Inputs!$B$38)*D333+SQRT(1-Inputs!$B$38)*_xlfn.NORM.S.INV(RAND())</f>
        <v>1.0692005034241863</v>
      </c>
      <c r="AA333" s="23">
        <f ca="1">SQRT(Inputs!$B$38)*E333+SQRT(1-Inputs!$B$38)*_xlfn.NORM.S.INV(RAND())</f>
        <v>-0.54681254827032055</v>
      </c>
      <c r="AB333" s="23">
        <f ca="1">SQRT(Inputs!$B$38)*F333+SQRT(1-Inputs!$B$38)*_xlfn.NORM.S.INV(RAND())</f>
        <v>-0.2924492132233184</v>
      </c>
      <c r="AC333" s="23">
        <f ca="1">SQRT(Inputs!$B$38)*G333+SQRT(1-Inputs!$B$38)*_xlfn.NORM.S.INV(RAND())</f>
        <v>1.4464124038855544</v>
      </c>
      <c r="AD333" s="23">
        <f ca="1">SQRT(Inputs!$B$38)*H333+SQRT(1-Inputs!$B$38)*_xlfn.NORM.S.INV(RAND())</f>
        <v>1.9826964130389573</v>
      </c>
      <c r="AE333" s="23">
        <f ca="1">SQRT(Inputs!$B$38)*I333+SQRT(1-Inputs!$B$38)*_xlfn.NORM.S.INV(RAND())</f>
        <v>0.76359363394959234</v>
      </c>
      <c r="AF333" s="23">
        <f ca="1">SQRT(Inputs!$B$38)*J333+SQRT(1-Inputs!$B$38)*_xlfn.NORM.S.INV(RAND())</f>
        <v>0.64041671406698508</v>
      </c>
      <c r="AG333" s="23">
        <f ca="1">SQRT(Inputs!$B$38)*K333+SQRT(1-Inputs!$B$38)*_xlfn.NORM.S.INV(RAND())</f>
        <v>1.4802636467814934</v>
      </c>
      <c r="AH333" s="23">
        <f ca="1">SQRT(Inputs!$B$38)*L333+SQRT(1-Inputs!$B$38)*_xlfn.NORM.S.INV(RAND())</f>
        <v>-1.0852326727332207</v>
      </c>
      <c r="AI333" s="23">
        <f ca="1">SQRT(Inputs!$B$38)*M333+SQRT(1-Inputs!$B$38)*_xlfn.NORM.S.INV(RAND())</f>
        <v>1.4868758367501793</v>
      </c>
      <c r="AJ333" s="23">
        <f ca="1">SQRT(Inputs!$B$38)*C333+SQRT(1-Inputs!$B$38)*_xlfn.NORM.S.INV(RAND())</f>
        <v>8.2828102115919622E-2</v>
      </c>
      <c r="AK333" s="23">
        <f ca="1">SQRT(Inputs!$B$38)*D333+SQRT(1-Inputs!$B$38)*_xlfn.NORM.S.INV(RAND())</f>
        <v>-0.29572171200365949</v>
      </c>
      <c r="AL333" s="23">
        <f ca="1">SQRT(Inputs!$B$38)*E333+SQRT(1-Inputs!$B$38)*_xlfn.NORM.S.INV(RAND())</f>
        <v>-0.21757395953428071</v>
      </c>
      <c r="AM333" s="23">
        <f ca="1">SQRT(Inputs!$B$38)*F333+SQRT(1-Inputs!$B$38)*_xlfn.NORM.S.INV(RAND())</f>
        <v>-1.5269458451010209</v>
      </c>
      <c r="AN333" s="23">
        <f ca="1">SQRT(Inputs!$B$38)*G333+SQRT(1-Inputs!$B$38)*_xlfn.NORM.S.INV(RAND())</f>
        <v>1.3783809711555999</v>
      </c>
      <c r="AO333" s="23">
        <f ca="1">SQRT(Inputs!$B$38)*H333+SQRT(1-Inputs!$B$38)*_xlfn.NORM.S.INV(RAND())</f>
        <v>-0.90637494344099223</v>
      </c>
      <c r="AP333" s="23">
        <f ca="1">SQRT(Inputs!$B$38)*I333+SQRT(1-Inputs!$B$38)*_xlfn.NORM.S.INV(RAND())</f>
        <v>-2.030287649374217</v>
      </c>
      <c r="AQ333" s="23">
        <f ca="1">SQRT(Inputs!$B$38)*J333+SQRT(1-Inputs!$B$38)*_xlfn.NORM.S.INV(RAND())</f>
        <v>0.71813836742002524</v>
      </c>
      <c r="AR333" s="23">
        <f ca="1">SQRT(Inputs!$B$38)*K333+SQRT(1-Inputs!$B$38)*_xlfn.NORM.S.INV(RAND())</f>
        <v>0.71576277815075251</v>
      </c>
      <c r="AS333" s="23">
        <f ca="1">SQRT(Inputs!$B$38)*L333+SQRT(1-Inputs!$B$38)*_xlfn.NORM.S.INV(RAND())</f>
        <v>1.1975844755119118</v>
      </c>
      <c r="AT333" s="23">
        <f ca="1">SQRT(Inputs!$B$38)*M333+SQRT(1-Inputs!$B$38)*_xlfn.NORM.S.INV(RAND())</f>
        <v>-0.53821365023795442</v>
      </c>
      <c r="AU333" s="15">
        <f ca="1">Inputs!$B$6*EXP($B$8-0.5*C$5^2+C$5*N333)</f>
        <v>4966.0497391653735</v>
      </c>
      <c r="AV333" s="15">
        <f t="shared" ca="1" si="146"/>
        <v>5287.0064613323921</v>
      </c>
      <c r="AW333" s="15">
        <f t="shared" ca="1" si="147"/>
        <v>6310.2719264163507</v>
      </c>
      <c r="AX333" s="15">
        <f t="shared" ca="1" si="148"/>
        <v>8063.0715055556984</v>
      </c>
      <c r="AY333" s="15">
        <f t="shared" ca="1" si="149"/>
        <v>12796.549217140961</v>
      </c>
      <c r="AZ333" s="15">
        <f t="shared" ca="1" si="150"/>
        <v>14433.564438161804</v>
      </c>
      <c r="BA333" s="15">
        <f t="shared" ca="1" si="151"/>
        <v>16033.309187902787</v>
      </c>
      <c r="BB333" s="15">
        <f t="shared" ca="1" si="152"/>
        <v>24676.358915304827</v>
      </c>
      <c r="BC333" s="15">
        <f t="shared" ca="1" si="153"/>
        <v>28407.371928741137</v>
      </c>
      <c r="BD333" s="15">
        <f t="shared" ca="1" si="154"/>
        <v>39349.407112736226</v>
      </c>
      <c r="BE333" s="15">
        <f t="shared" ca="1" si="155"/>
        <v>49350.804529395944</v>
      </c>
      <c r="BF333" s="15">
        <f ca="1">Inputs!$B$13*EXP($B$9-0.5*C$6^2+C$6*Y333)</f>
        <v>9395.7298868149337</v>
      </c>
      <c r="BG333" s="15">
        <f t="shared" ca="1" si="156"/>
        <v>13887.564721344939</v>
      </c>
      <c r="BH333" s="15">
        <f t="shared" ca="1" si="157"/>
        <v>15496.888217122492</v>
      </c>
      <c r="BI333" s="15">
        <f t="shared" ca="1" si="158"/>
        <v>18135.524299628276</v>
      </c>
      <c r="BJ333" s="15">
        <f t="shared" ca="1" si="159"/>
        <v>27387.050013930846</v>
      </c>
      <c r="BK333" s="15">
        <f t="shared" ca="1" si="160"/>
        <v>44028.021773230073</v>
      </c>
      <c r="BL333" s="15">
        <f t="shared" ca="1" si="161"/>
        <v>59708.674622968269</v>
      </c>
      <c r="BM333" s="15">
        <f t="shared" ca="1" si="162"/>
        <v>79472.508673829143</v>
      </c>
      <c r="BN333" s="15">
        <f t="shared" ca="1" si="163"/>
        <v>116712.33010794585</v>
      </c>
      <c r="BO333" s="15">
        <f t="shared" ca="1" si="164"/>
        <v>126583.38564635238</v>
      </c>
      <c r="BP333" s="15">
        <f t="shared" ca="1" si="165"/>
        <v>184386.39920583475</v>
      </c>
      <c r="BQ333" s="15">
        <f ca="1">Inputs!$B$20*EXP($B$10-0.5*C$7^2+C$7*AJ333)</f>
        <v>4417.3991735054233</v>
      </c>
      <c r="BR333" s="15">
        <f t="shared" ca="1" si="166"/>
        <v>5456.5532331963923</v>
      </c>
      <c r="BS333" s="15">
        <f t="shared" ca="1" si="167"/>
        <v>7019.5333063516728</v>
      </c>
      <c r="BT333" s="15">
        <f t="shared" ca="1" si="168"/>
        <v>6483.9543135482236</v>
      </c>
      <c r="BU333" s="15">
        <f t="shared" ca="1" si="169"/>
        <v>12543.373931706168</v>
      </c>
      <c r="BV333" s="15">
        <f t="shared" ca="1" si="170"/>
        <v>14228.086317005089</v>
      </c>
      <c r="BW333" s="15">
        <f t="shared" ca="1" si="171"/>
        <v>12919.28854390076</v>
      </c>
      <c r="BX333" s="15">
        <f t="shared" ca="1" si="172"/>
        <v>20867.745862102882</v>
      </c>
      <c r="BY333" s="15">
        <f t="shared" ca="1" si="173"/>
        <v>33530.494121573443</v>
      </c>
      <c r="BZ333" s="15">
        <f t="shared" ca="1" si="174"/>
        <v>58634.569185707049</v>
      </c>
      <c r="CA333" s="15">
        <f t="shared" ca="1" si="175"/>
        <v>74851.392528997385</v>
      </c>
      <c r="CB333" s="15">
        <f ca="1">(AU333*DCF!C$10-DCF!C$5*MAX(AU333*DCF!C$10,0)-MAX(AU333-Inputs!$B$6,0)/Inputs!$B$10)*DCF!C$6</f>
        <v>1043.0471353372793</v>
      </c>
      <c r="CC333" s="15">
        <f ca="1">(AV333*DCF!D$10-DCF!D$5*MAX(AV333*DCF!D$10,0)-MAX(AV333-AU333,0)/Inputs!$B$10)*DCF!D$6</f>
        <v>1210.4151099904477</v>
      </c>
      <c r="CD333" s="15">
        <f ca="1">(AW333*DCF!E$10-DCF!E$5*MAX(AW333*DCF!E$10,0)-MAX(AW333-AV333,0)/Inputs!$B$10)*DCF!E$6</f>
        <v>1226.4595788585016</v>
      </c>
      <c r="CE333" s="15">
        <f ca="1">(AX333*DCF!F$10-DCF!F$5*MAX(AX333*DCF!F$10,0)-MAX(AX333-AW333,0)/Inputs!$B$10)*DCF!F$6</f>
        <v>1395.4415242602895</v>
      </c>
      <c r="CF333" s="15">
        <f ca="1">(AY333*DCF!G$10-DCF!G$5*MAX(AY333*DCF!G$10,0)-MAX(AY333-AX333,0)/Inputs!$B$10)*DCF!G$6</f>
        <v>1726.7428446134866</v>
      </c>
      <c r="CG333" s="15">
        <f ca="1">(AZ333*DCF!H$10-DCF!H$5*MAX(AZ333*DCF!H$10,0)-MAX(AZ333-AY333,0)/Inputs!$B$10)*DCF!H$6</f>
        <v>2511.6054887336204</v>
      </c>
      <c r="CH333" s="15">
        <f ca="1">(BA333*DCF!I$10-DCF!I$5*MAX(BA333*DCF!I$10,0)-MAX(BA333-AZ333,0)/Inputs!$B$10)*DCF!I$6</f>
        <v>2666.286502779159</v>
      </c>
      <c r="CI333" s="15">
        <f ca="1">(BB333*DCF!J$10-DCF!J$5*MAX(BB333*DCF!J$10,0)-MAX(BB333-BA333,0)/Inputs!$B$10)*DCF!J$6</f>
        <v>2924.8086868622086</v>
      </c>
      <c r="CJ333" s="15">
        <f ca="1">(BC333*DCF!K$10-DCF!K$5*MAX(BC333*DCF!K$10,0)-MAX(BC333-BB333,0)/Inputs!$B$10)*DCF!K$6</f>
        <v>4050.8456300829171</v>
      </c>
      <c r="CK333" s="15">
        <f ca="1">(BD333*DCF!L$10-DCF!L$5*MAX(BD333*DCF!L$10,0)-MAX(BD333-BC333,0)/Inputs!$B$10)*DCF!L$6</f>
        <v>4519.6565433536507</v>
      </c>
      <c r="CL333" s="15">
        <f ca="1">(BE333*DCF!M$10-DCF!M$5*MAX(BE333*DCF!M$10,0)-MAX(BE333-BD333,0)/Inputs!$B$10)*DCF!M$6</f>
        <v>5769.263039277691</v>
      </c>
      <c r="CM333" s="15">
        <f ca="1">(BF333*DCF!C$28-DCF!C$5*MAX(BF333*DCF!C$28,0)-MAX(BF333-Inputs!$B$13,0)/Inputs!$B$17)*DCF!C$6</f>
        <v>2867.5151430567207</v>
      </c>
      <c r="CN333" s="15">
        <f ca="1">(BG333*DCF!D$28-DCF!D$5*MAX(BG333*DCF!D$28,0)-MAX(BG333-BF333,0)/Inputs!$B$17)*DCF!D$6</f>
        <v>3131.8937914556277</v>
      </c>
      <c r="CO333" s="15">
        <f ca="1">(BH333*DCF!E$28-DCF!E$5*MAX(BH333*DCF!E$28,0)-MAX(BH333-BG333,0)/Inputs!$B$17)*DCF!E$6</f>
        <v>4071.8191785224453</v>
      </c>
      <c r="CP333" s="15">
        <f ca="1">(BI333*DCF!F$28-DCF!F$5*MAX(BI333*DCF!F$28,0)-MAX(BI333-BH333,0)/Inputs!$B$17)*DCF!F$6</f>
        <v>4442.9117363525438</v>
      </c>
      <c r="CQ333" s="15">
        <f ca="1">(BJ333*DCF!G$28-DCF!G$5*MAX(BJ333*DCF!G$28,0)-MAX(BJ333-BI333,0)/Inputs!$B$17)*DCF!G$6</f>
        <v>5549.7626798329757</v>
      </c>
      <c r="CR333" s="15">
        <f ca="1">(BK333*DCF!H$28-DCF!H$5*MAX(BK333*DCF!H$28,0)-MAX(BK333-BJ333,0)/Inputs!$B$17)*DCF!H$6</f>
        <v>8303.0755270782902</v>
      </c>
      <c r="CS333" s="15">
        <f ca="1">(BL333*DCF!I$28-DCF!I$5*MAX(BL333*DCF!I$28,0)-MAX(BL333-BK333,0)/Inputs!$B$17)*DCF!I$6</f>
        <v>11790.021769399988</v>
      </c>
      <c r="CT333" s="15">
        <f ca="1">(BM333*DCF!J$28-DCF!J$5*MAX(BM333*DCF!J$28,0)-MAX(BM333-BL333,0)/Inputs!$B$17)*DCF!J$6</f>
        <v>15108.44401006009</v>
      </c>
      <c r="CU333" s="15">
        <f ca="1">(BN333*DCF!K$28-DCF!K$5*MAX(BN333*DCF!K$28,0)-MAX(BN333-BM333,0)/Inputs!$B$17)*DCF!K$6</f>
        <v>20086.305109599114</v>
      </c>
      <c r="CV333" s="15">
        <f ca="1">(BO333*DCF!L$28-DCF!L$5*MAX(BO333*DCF!L$28,0)-MAX(BO333-BN333,0)/Inputs!$B$17)*DCF!L$6</f>
        <v>24139.116011692142</v>
      </c>
      <c r="CW333" s="15">
        <f ca="1">(BP333*DCF!M$28-DCF!M$5*MAX(BP333*DCF!M$28,0)-MAX(BP333-BO333,0)/Inputs!$B$17)*DCF!M$6</f>
        <v>28650.368579459329</v>
      </c>
      <c r="CX333" s="15">
        <f ca="1">(BQ333*DCF!C$46-DCF!C$5*MAX(BQ333*DCF!C$46,0)-MAX(BQ333-Inputs!$B$20,0)/Inputs!$B$24)*DCF!C$6</f>
        <v>-1582.0317599344733</v>
      </c>
      <c r="CY333" s="15">
        <f ca="1">(BR333*DCF!D$46-DCF!D$5*MAX(BR333*DCF!D$46,0)-MAX(BR333-BQ333,0)/Inputs!$B$24)*DCF!D$6</f>
        <v>-1374.7047999485947</v>
      </c>
      <c r="CZ333" s="15">
        <f ca="1">(BS333*DCF!E$46-DCF!E$5*MAX(BS333*DCF!E$46,0)-MAX(BS333-BR333,0)/Inputs!$B$24)*DCF!E$6</f>
        <v>-1446.1557520775016</v>
      </c>
      <c r="DA333" s="15">
        <f ca="1">(BT333*DCF!F$46-DCF!F$5*MAX(BT333*DCF!F$46,0)-MAX(BT333-BS333,0)/Inputs!$B$24)*DCF!F$6</f>
        <v>-472.20254779894367</v>
      </c>
      <c r="DB333" s="15">
        <f ca="1">(BU333*DCF!G$46-DCF!G$5*MAX(BU333*DCF!G$46,0)-MAX(BU333-BT333,0)/Inputs!$B$24)*DCF!G$6</f>
        <v>-2460.2033564165113</v>
      </c>
      <c r="DC333" s="15">
        <f ca="1">(BV333*DCF!H$46-DCF!H$5*MAX(BV333*DCF!H$46,0)-MAX(BV333-BU333,0)/Inputs!$B$24)*DCF!H$6</f>
        <v>-523.51405132759385</v>
      </c>
      <c r="DD333" s="15">
        <f ca="1">(BW333*DCF!I$46-DCF!I$5*MAX(BW333*DCF!I$46,0)-MAX(BW333-BV333,0)/Inputs!$B$24)*DCF!I$6</f>
        <v>298.37597607745511</v>
      </c>
      <c r="DE333" s="15">
        <f ca="1">(BX333*DCF!J$46-DCF!J$5*MAX(BX333*DCF!J$46,0)-MAX(BX333-BW333,0)/Inputs!$B$24)*DCF!J$6</f>
        <v>-1232.4568056461005</v>
      </c>
      <c r="DF333" s="15">
        <f ca="1">(BY333*DCF!K$46-DCF!K$5*MAX(BY333*DCF!K$46,0)-MAX(BY333-BX333,0)/Inputs!$B$24)*DCF!K$6</f>
        <v>-1186.6623906486564</v>
      </c>
      <c r="DG333" s="15">
        <f ca="1">(BZ333*DCF!L$46-DCF!L$5*MAX(BZ333*DCF!L$46,0)-MAX(BZ333-BY333,0)/Inputs!$B$24)*DCF!L$6</f>
        <v>-1627.9988963377032</v>
      </c>
      <c r="DH333" s="15">
        <f ca="1">(CA333*DCF!M$46-DCF!M$5*MAX(CA333*DCF!M$46,0)-MAX(CA333-BZ333,0)/Inputs!$B$24)*DCF!M$6</f>
        <v>2477.8279015961084</v>
      </c>
      <c r="DI333" s="15">
        <f ca="1">SUM(CB333:CL333)+BE333*DCF!M$10*(1+Inputs!$B$30)*(1-Inputs!$B$33)*(1-Inputs!$B$30/Inputs!$B$31)/(Inputs!$B$29-Inputs!$B$30)*DCF!M$6</f>
        <v>166388.51368628809</v>
      </c>
      <c r="DJ333" s="15">
        <f ca="1">SUM(CM333:CW333)+BP333*DCF!M$28*(1+Inputs!$B$30)*(1-Inputs!$B$33)*(1-Inputs!$B$30/Inputs!$B$31)/(Inputs!$B$29-Inputs!$B$30)*DCF!M$6</f>
        <v>812340.94986657239</v>
      </c>
      <c r="DK333" s="15">
        <f ca="1">SUM(CX333:DH333)+CA333*DCF!M$46*(1+Inputs!$B$30)*(1-Inputs!$B$33)*(1-Inputs!$B$30/Inputs!$B$31)/(Inputs!$B$29-Inputs!$B$30)*DCF!M$6</f>
        <v>106599.3930816465</v>
      </c>
      <c r="DM333" s="15">
        <f ca="1">DI333+DJ333+DK333+Inputs!$B$34+Inputs!$B$36-Inputs!$B$35</f>
        <v>1162179.856634507</v>
      </c>
    </row>
    <row r="334" spans="1:117" x14ac:dyDescent="0.75">
      <c r="A334" s="11">
        <v>321</v>
      </c>
      <c r="C334" s="23">
        <f t="shared" ref="C334:M343" ca="1" si="182">_xlfn.NORM.S.INV(RAND())</f>
        <v>-2.3156857268931232</v>
      </c>
      <c r="D334" s="23">
        <f t="shared" ca="1" si="182"/>
        <v>-0.53215468917187536</v>
      </c>
      <c r="E334" s="23">
        <f t="shared" ca="1" si="182"/>
        <v>-1.2416692696407121</v>
      </c>
      <c r="F334" s="23">
        <f t="shared" ca="1" si="182"/>
        <v>-0.36012748324318705</v>
      </c>
      <c r="G334" s="23">
        <f t="shared" ca="1" si="182"/>
        <v>0.63786001173414575</v>
      </c>
      <c r="H334" s="23">
        <f t="shared" ca="1" si="182"/>
        <v>0.64721412880832452</v>
      </c>
      <c r="I334" s="23">
        <f t="shared" ca="1" si="182"/>
        <v>1.1459165401294589</v>
      </c>
      <c r="J334" s="23">
        <f t="shared" ca="1" si="182"/>
        <v>1.7480882619379128</v>
      </c>
      <c r="K334" s="23">
        <f t="shared" ca="1" si="182"/>
        <v>1.2853653875563067</v>
      </c>
      <c r="L334" s="23">
        <f t="shared" ca="1" si="182"/>
        <v>0.59857206323543499</v>
      </c>
      <c r="M334" s="23">
        <f t="shared" ca="1" si="182"/>
        <v>0.17022668467765245</v>
      </c>
      <c r="N334" s="23">
        <f ca="1">SQRT(Inputs!$B$38)*C334+SQRT(1-Inputs!$B$38)*_xlfn.NORM.S.INV(RAND())</f>
        <v>-0.25557918621056452</v>
      </c>
      <c r="O334" s="23">
        <f ca="1">SQRT(Inputs!$B$38)*D334+SQRT(1-Inputs!$B$38)*_xlfn.NORM.S.INV(RAND())</f>
        <v>-0.53258472787075739</v>
      </c>
      <c r="P334" s="23">
        <f ca="1">SQRT(Inputs!$B$38)*E334+SQRT(1-Inputs!$B$38)*_xlfn.NORM.S.INV(RAND())</f>
        <v>1.2051797912634061</v>
      </c>
      <c r="Q334" s="23">
        <f ca="1">SQRT(Inputs!$B$38)*F334+SQRT(1-Inputs!$B$38)*_xlfn.NORM.S.INV(RAND())</f>
        <v>-1.1757939828060513</v>
      </c>
      <c r="R334" s="23">
        <f ca="1">SQRT(Inputs!$B$38)*G334+SQRT(1-Inputs!$B$38)*_xlfn.NORM.S.INV(RAND())</f>
        <v>0.35021673485217808</v>
      </c>
      <c r="S334" s="23">
        <f ca="1">SQRT(Inputs!$B$38)*H334+SQRT(1-Inputs!$B$38)*_xlfn.NORM.S.INV(RAND())</f>
        <v>2.3241119215116917</v>
      </c>
      <c r="T334" s="23">
        <f ca="1">SQRT(Inputs!$B$38)*I334+SQRT(1-Inputs!$B$38)*_xlfn.NORM.S.INV(RAND())</f>
        <v>1.5987258652381109</v>
      </c>
      <c r="U334" s="23">
        <f ca="1">SQRT(Inputs!$B$38)*J334+SQRT(1-Inputs!$B$38)*_xlfn.NORM.S.INV(RAND())</f>
        <v>0.84787548441991978</v>
      </c>
      <c r="V334" s="23">
        <f ca="1">SQRT(Inputs!$B$38)*K334+SQRT(1-Inputs!$B$38)*_xlfn.NORM.S.INV(RAND())</f>
        <v>0.73411885767127616</v>
      </c>
      <c r="W334" s="23">
        <f ca="1">SQRT(Inputs!$B$38)*L334+SQRT(1-Inputs!$B$38)*_xlfn.NORM.S.INV(RAND())</f>
        <v>-0.37689576909875772</v>
      </c>
      <c r="X334" s="23">
        <f ca="1">SQRT(Inputs!$B$38)*M334+SQRT(1-Inputs!$B$38)*_xlfn.NORM.S.INV(RAND())</f>
        <v>-0.17397539108676405</v>
      </c>
      <c r="Y334" s="23">
        <f ca="1">SQRT(Inputs!$B$38)*C334+SQRT(1-Inputs!$B$38)*_xlfn.NORM.S.INV(RAND())</f>
        <v>-1.28102523912152</v>
      </c>
      <c r="Z334" s="23">
        <f ca="1">SQRT(Inputs!$B$38)*D334+SQRT(1-Inputs!$B$38)*_xlfn.NORM.S.INV(RAND())</f>
        <v>0.27383679772644243</v>
      </c>
      <c r="AA334" s="23">
        <f ca="1">SQRT(Inputs!$B$38)*E334+SQRT(1-Inputs!$B$38)*_xlfn.NORM.S.INV(RAND())</f>
        <v>-1.0955903448374147</v>
      </c>
      <c r="AB334" s="23">
        <f ca="1">SQRT(Inputs!$B$38)*F334+SQRT(1-Inputs!$B$38)*_xlfn.NORM.S.INV(RAND())</f>
        <v>-3.8390800805087166E-2</v>
      </c>
      <c r="AC334" s="23">
        <f ca="1">SQRT(Inputs!$B$38)*G334+SQRT(1-Inputs!$B$38)*_xlfn.NORM.S.INV(RAND())</f>
        <v>-0.10518759868838495</v>
      </c>
      <c r="AD334" s="23">
        <f ca="1">SQRT(Inputs!$B$38)*H334+SQRT(1-Inputs!$B$38)*_xlfn.NORM.S.INV(RAND())</f>
        <v>-1.0486842562152754</v>
      </c>
      <c r="AE334" s="23">
        <f ca="1">SQRT(Inputs!$B$38)*I334+SQRT(1-Inputs!$B$38)*_xlfn.NORM.S.INV(RAND())</f>
        <v>0.89230928523491793</v>
      </c>
      <c r="AF334" s="23">
        <f ca="1">SQRT(Inputs!$B$38)*J334+SQRT(1-Inputs!$B$38)*_xlfn.NORM.S.INV(RAND())</f>
        <v>1.5102475841255498</v>
      </c>
      <c r="AG334" s="23">
        <f ca="1">SQRT(Inputs!$B$38)*K334+SQRT(1-Inputs!$B$38)*_xlfn.NORM.S.INV(RAND())</f>
        <v>-0.52183435877861317</v>
      </c>
      <c r="AH334" s="23">
        <f ca="1">SQRT(Inputs!$B$38)*L334+SQRT(1-Inputs!$B$38)*_xlfn.NORM.S.INV(RAND())</f>
        <v>-0.49891843116987505</v>
      </c>
      <c r="AI334" s="23">
        <f ca="1">SQRT(Inputs!$B$38)*M334+SQRT(1-Inputs!$B$38)*_xlfn.NORM.S.INV(RAND())</f>
        <v>-4.1847170440723697E-2</v>
      </c>
      <c r="AJ334" s="23">
        <f ca="1">SQRT(Inputs!$B$38)*C334+SQRT(1-Inputs!$B$38)*_xlfn.NORM.S.INV(RAND())</f>
        <v>-0.58437840833260202</v>
      </c>
      <c r="AK334" s="23">
        <f ca="1">SQRT(Inputs!$B$38)*D334+SQRT(1-Inputs!$B$38)*_xlfn.NORM.S.INV(RAND())</f>
        <v>1.0293065035691622</v>
      </c>
      <c r="AL334" s="23">
        <f ca="1">SQRT(Inputs!$B$38)*E334+SQRT(1-Inputs!$B$38)*_xlfn.NORM.S.INV(RAND())</f>
        <v>-0.8061579239432991</v>
      </c>
      <c r="AM334" s="23">
        <f ca="1">SQRT(Inputs!$B$38)*F334+SQRT(1-Inputs!$B$38)*_xlfn.NORM.S.INV(RAND())</f>
        <v>-0.14653622773813618</v>
      </c>
      <c r="AN334" s="23">
        <f ca="1">SQRT(Inputs!$B$38)*G334+SQRT(1-Inputs!$B$38)*_xlfn.NORM.S.INV(RAND())</f>
        <v>0.64163244275820253</v>
      </c>
      <c r="AO334" s="23">
        <f ca="1">SQRT(Inputs!$B$38)*H334+SQRT(1-Inputs!$B$38)*_xlfn.NORM.S.INV(RAND())</f>
        <v>0.30434231096462605</v>
      </c>
      <c r="AP334" s="23">
        <f ca="1">SQRT(Inputs!$B$38)*I334+SQRT(1-Inputs!$B$38)*_xlfn.NORM.S.INV(RAND())</f>
        <v>0.30726113553152928</v>
      </c>
      <c r="AQ334" s="23">
        <f ca="1">SQRT(Inputs!$B$38)*J334+SQRT(1-Inputs!$B$38)*_xlfn.NORM.S.INV(RAND())</f>
        <v>0.98705089539744006</v>
      </c>
      <c r="AR334" s="23">
        <f ca="1">SQRT(Inputs!$B$38)*K334+SQRT(1-Inputs!$B$38)*_xlfn.NORM.S.INV(RAND())</f>
        <v>-0.91965410309107054</v>
      </c>
      <c r="AS334" s="23">
        <f ca="1">SQRT(Inputs!$B$38)*L334+SQRT(1-Inputs!$B$38)*_xlfn.NORM.S.INV(RAND())</f>
        <v>0.68468081749344334</v>
      </c>
      <c r="AT334" s="23">
        <f ca="1">SQRT(Inputs!$B$38)*M334+SQRT(1-Inputs!$B$38)*_xlfn.NORM.S.INV(RAND())</f>
        <v>-0.45510652391993234</v>
      </c>
      <c r="AU334" s="15">
        <f ca="1">Inputs!$B$6*EXP($B$8-0.5*C$5^2+C$5*N334)</f>
        <v>4761.1333962189901</v>
      </c>
      <c r="AV334" s="15">
        <f t="shared" ref="AV334:AV397" ca="1" si="183">AU334*EXP($B$8-0.5*D$5^2+D$5*O334)</f>
        <v>5358.9155404302601</v>
      </c>
      <c r="AW334" s="15">
        <f t="shared" ref="AW334:AW397" ca="1" si="184">AV334*EXP($B$8-0.5*E$5^2+E$5*P334)</f>
        <v>7687.6358581925897</v>
      </c>
      <c r="AX334" s="15">
        <f t="shared" ref="AX334:AX397" ca="1" si="185">AW334*EXP($B$8-0.5*F$5^2+F$5*Q334)</f>
        <v>8103.5799282764383</v>
      </c>
      <c r="AY334" s="15">
        <f t="shared" ref="AY334:AY397" ca="1" si="186">AX334*EXP($B$8-0.5*G$5^2+G$5*R334)</f>
        <v>10316.859462310676</v>
      </c>
      <c r="AZ334" s="15">
        <f t="shared" ref="AZ334:AZ397" ca="1" si="187">AY334*EXP($B$8-0.5*H$5^2+H$5*S334)</f>
        <v>16297.931554385996</v>
      </c>
      <c r="BA334" s="15">
        <f t="shared" ref="BA334:BA397" ca="1" si="188">AZ334*EXP($B$8-0.5*I$5^2+I$5*T334)</f>
        <v>23577.093492853059</v>
      </c>
      <c r="BB334" s="15">
        <f t="shared" ref="BB334:BB397" ca="1" si="189">BA334*EXP($B$8-0.5*J$5^2+J$5*U334)</f>
        <v>31424.790237221132</v>
      </c>
      <c r="BC334" s="15">
        <f t="shared" ref="BC334:BC397" ca="1" si="190">BB334*EXP($B$8-0.5*K$5^2+K$5*V334)</f>
        <v>41313.716707145824</v>
      </c>
      <c r="BD334" s="15">
        <f t="shared" ref="BD334:BD397" ca="1" si="191">BC334*EXP($B$8-0.5*L$5^2+L$5*W334)</f>
        <v>48860.0458388689</v>
      </c>
      <c r="BE334" s="15">
        <f t="shared" ref="BE334:BE397" ca="1" si="192">BD334*EXP($B$8-0.5*M$5^2+M$5*X334)</f>
        <v>58930.485978733763</v>
      </c>
      <c r="BF334" s="15">
        <f ca="1">Inputs!$B$13*EXP($B$9-0.5*C$6^2+C$6*Y334)</f>
        <v>10729.035422579651</v>
      </c>
      <c r="BG334" s="15">
        <f t="shared" ref="BG334:BG397" ca="1" si="193">BF334*EXP($B$9-0.5*D$6^2+D$6*Z334)</f>
        <v>13738.168692896275</v>
      </c>
      <c r="BH334" s="15">
        <f t="shared" ref="BH334:BH397" ca="1" si="194">BG334*EXP($B$9-0.5*E$6^2+E$6*AA334)</f>
        <v>13996.461766803104</v>
      </c>
      <c r="BI334" s="15">
        <f t="shared" ref="BI334:BI397" ca="1" si="195">BH334*EXP($B$9-0.5*F$6^2+F$6*AB334)</f>
        <v>17032.828055203117</v>
      </c>
      <c r="BJ334" s="15">
        <f t="shared" ref="BJ334:BJ397" ca="1" si="196">BI334*EXP($B$9-0.5*G$6^2+G$6*AC334)</f>
        <v>20566.919302945651</v>
      </c>
      <c r="BK334" s="15">
        <f t="shared" ref="BK334:BK397" ca="1" si="197">BJ334*EXP($B$9-0.5*H$6^2+H$6*AD334)</f>
        <v>21883.6056683893</v>
      </c>
      <c r="BL334" s="15">
        <f t="shared" ref="BL334:BL397" ca="1" si="198">BK334*EXP($B$9-0.5*I$6^2+I$6*AE334)</f>
        <v>30176.674317971192</v>
      </c>
      <c r="BM334" s="15">
        <f t="shared" ref="BM334:BM397" ca="1" si="199">BL334*EXP($B$9-0.5*J$6^2+J$6*AF334)</f>
        <v>44748.596622853875</v>
      </c>
      <c r="BN334" s="15">
        <f t="shared" ref="BN334:BN397" ca="1" si="200">BM334*EXP($B$9-0.5*K$6^2+K$6*AG334)</f>
        <v>51698.97552271586</v>
      </c>
      <c r="BO334" s="15">
        <f t="shared" ref="BO334:BO397" ca="1" si="201">BN334*EXP($B$9-0.5*L$6^2+L$6*AH334)</f>
        <v>60026.152727953056</v>
      </c>
      <c r="BP334" s="15">
        <f t="shared" ref="BP334:BP397" ca="1" si="202">BO334*EXP($B$9-0.5*M$6^2+M$6*AI334)</f>
        <v>73531.497375647465</v>
      </c>
      <c r="BQ334" s="15">
        <f ca="1">Inputs!$B$20*EXP($B$10-0.5*C$7^2+C$7*AJ334)</f>
        <v>3486.521386890136</v>
      </c>
      <c r="BR334" s="15">
        <f t="shared" ref="BR334:BR397" ca="1" si="203">BQ334*EXP($B$10-0.5*D$7^2+D$7*AK334)</f>
        <v>6559.8857827701886</v>
      </c>
      <c r="BS334" s="15">
        <f t="shared" ref="BS334:BS397" ca="1" si="204">BR334*EXP($B$10-0.5*E$7^2+E$7*AL334)</f>
        <v>7126.4241413037571</v>
      </c>
      <c r="BT334" s="15">
        <f t="shared" ref="BT334:BT397" ca="1" si="205">BS334*EXP($B$10-0.5*F$7^2+F$7*AM334)</f>
        <v>9455.2425671846067</v>
      </c>
      <c r="BU334" s="15">
        <f t="shared" ref="BU334:BU397" ca="1" si="206">BT334*EXP($B$10-0.5*G$7^2+G$7*AN334)</f>
        <v>15304.706767726588</v>
      </c>
      <c r="BV334" s="15">
        <f t="shared" ref="BV334:BV397" ca="1" si="207">BU334*EXP($B$10-0.5*H$7^2+H$7*AO334)</f>
        <v>22804.516914775082</v>
      </c>
      <c r="BW334" s="15">
        <f t="shared" ref="BW334:BW397" ca="1" si="208">BV334*EXP($B$10-0.5*I$7^2+I$7*AP334)</f>
        <v>33960.652075408063</v>
      </c>
      <c r="BX334" s="15">
        <f t="shared" ref="BX334:BX397" ca="1" si="209">BW334*EXP($B$10-0.5*J$7^2+J$7*AQ334)</f>
        <v>57892.963207827299</v>
      </c>
      <c r="BY334" s="15">
        <f t="shared" ref="BY334:BY397" ca="1" si="210">BX334*EXP($B$10-0.5*K$7^2+K$7*AR334)</f>
        <v>68030.133977245743</v>
      </c>
      <c r="BZ334" s="15">
        <f t="shared" ref="BZ334:BZ397" ca="1" si="211">BY334*EXP($B$10-0.5*L$7^2+L$7*AS334)</f>
        <v>108259.47132818334</v>
      </c>
      <c r="CA334" s="15">
        <f t="shared" ref="CA334:CA397" ca="1" si="212">BZ334*EXP($B$10-0.5*M$7^2+M$7*AT334)</f>
        <v>140257.40399684865</v>
      </c>
      <c r="CB334" s="15">
        <f ca="1">(AU334*DCF!C$10-DCF!C$5*MAX(AU334*DCF!C$10,0)-MAX(AU334-Inputs!$B$6,0)/Inputs!$B$10)*DCF!C$6</f>
        <v>1044.5082253869446</v>
      </c>
      <c r="CC334" s="15">
        <f ca="1">(AV334*DCF!D$10-DCF!D$5*MAX(AV334*DCF!D$10,0)-MAX(AV334-AU334,0)/Inputs!$B$10)*DCF!D$6</f>
        <v>1160.4458267230184</v>
      </c>
      <c r="CD334" s="15">
        <f ca="1">(AW334*DCF!E$10-DCF!E$5*MAX(AW334*DCF!E$10,0)-MAX(AW334-AV334,0)/Inputs!$B$10)*DCF!E$6</f>
        <v>1250.4284910188064</v>
      </c>
      <c r="CE334" s="15">
        <f ca="1">(AX334*DCF!F$10-DCF!F$5*MAX(AX334*DCF!F$10,0)-MAX(AX334-AW334,0)/Inputs!$B$10)*DCF!F$6</f>
        <v>1682.4509352818079</v>
      </c>
      <c r="CF334" s="15">
        <f ca="1">(AY334*DCF!G$10-DCF!G$5*MAX(AY334*DCF!G$10,0)-MAX(AY334-AX334,0)/Inputs!$B$10)*DCF!G$6</f>
        <v>1700.2535854683299</v>
      </c>
      <c r="CG334" s="15">
        <f ca="1">(AZ334*DCF!H$10-DCF!H$5*MAX(AZ334*DCF!H$10,0)-MAX(AZ334-AY334,0)/Inputs!$B$10)*DCF!H$6</f>
        <v>2102.2085266527647</v>
      </c>
      <c r="CH334" s="15">
        <f ca="1">(BA334*DCF!I$10-DCF!I$5*MAX(BA334*DCF!I$10,0)-MAX(BA334-AZ334,0)/Inputs!$B$10)*DCF!I$6</f>
        <v>3112.6372894655706</v>
      </c>
      <c r="CI334" s="15">
        <f ca="1">(BB334*DCF!J$10-DCF!J$5*MAX(BB334*DCF!J$10,0)-MAX(BB334-BA334,0)/Inputs!$B$10)*DCF!J$6</f>
        <v>4203.3777984662765</v>
      </c>
      <c r="CJ334" s="15">
        <f ca="1">(BC334*DCF!K$10-DCF!K$5*MAX(BC334*DCF!K$10,0)-MAX(BC334-BB334,0)/Inputs!$B$10)*DCF!K$6</f>
        <v>5266.5457190729649</v>
      </c>
      <c r="CK334" s="15">
        <f ca="1">(BD334*DCF!L$10-DCF!L$5*MAX(BD334*DCF!L$10,0)-MAX(BD334-BC334,0)/Inputs!$B$10)*DCF!L$6</f>
        <v>6393.1614910847948</v>
      </c>
      <c r="CL334" s="15">
        <f ca="1">(BE334*DCF!M$10-DCF!M$5*MAX(BE334*DCF!M$10,0)-MAX(BE334-BD334,0)/Inputs!$B$10)*DCF!M$6</f>
        <v>7112.8321048229873</v>
      </c>
      <c r="CM334" s="15">
        <f ca="1">(BF334*DCF!C$28-DCF!C$5*MAX(BF334*DCF!C$28,0)-MAX(BF334-Inputs!$B$13,0)/Inputs!$B$17)*DCF!C$6</f>
        <v>3274.4312485837531</v>
      </c>
      <c r="CN334" s="15">
        <f ca="1">(BG334*DCF!D$28-DCF!D$5*MAX(BG334*DCF!D$28,0)-MAX(BG334-BF334,0)/Inputs!$B$17)*DCF!D$6</f>
        <v>3404.2214403905436</v>
      </c>
      <c r="CO334" s="15">
        <f ca="1">(BH334*DCF!E$28-DCF!E$5*MAX(BH334*DCF!E$28,0)-MAX(BH334-BG334,0)/Inputs!$B$17)*DCF!E$6</f>
        <v>3913.1411900443727</v>
      </c>
      <c r="CP334" s="15">
        <f ca="1">(BI334*DCF!F$28-DCF!F$5*MAX(BI334*DCF!F$28,0)-MAX(BI334-BH334,0)/Inputs!$B$17)*DCF!F$6</f>
        <v>4071.1456813727336</v>
      </c>
      <c r="CQ334" s="15">
        <f ca="1">(BJ334*DCF!G$28-DCF!G$5*MAX(BJ334*DCF!G$28,0)-MAX(BJ334-BI334,0)/Inputs!$B$17)*DCF!G$6</f>
        <v>4741.8440186046701</v>
      </c>
      <c r="CR334" s="15">
        <f ca="1">(BK334*DCF!H$28-DCF!H$5*MAX(BK334*DCF!H$28,0)-MAX(BK334-BJ334,0)/Inputs!$B$17)*DCF!H$6</f>
        <v>5207.4810073705448</v>
      </c>
      <c r="CS334" s="15">
        <f ca="1">(BL334*DCF!I$28-DCF!I$5*MAX(BL334*DCF!I$28,0)-MAX(BL334-BK334,0)/Inputs!$B$17)*DCF!I$6</f>
        <v>5905.8270216766541</v>
      </c>
      <c r="CT334" s="15">
        <f ca="1">(BM334*DCF!J$28-DCF!J$5*MAX(BM334*DCF!J$28,0)-MAX(BM334-BL334,0)/Inputs!$B$17)*DCF!J$6</f>
        <v>8050.5340533748413</v>
      </c>
      <c r="CU334" s="15">
        <f ca="1">(BN334*DCF!K$28-DCF!K$5*MAX(BN334*DCF!K$28,0)-MAX(BN334-BM334,0)/Inputs!$B$17)*DCF!K$6</f>
        <v>10066.627956975051</v>
      </c>
      <c r="CV334" s="15">
        <f ca="1">(BO334*DCF!L$28-DCF!L$5*MAX(BO334*DCF!L$28,0)-MAX(BO334-BN334,0)/Inputs!$B$17)*DCF!L$6</f>
        <v>11034.243424362041</v>
      </c>
      <c r="CW334" s="15">
        <f ca="1">(BP334*DCF!M$28-DCF!M$5*MAX(BP334*DCF!M$28,0)-MAX(BP334-BO334,0)/Inputs!$B$17)*DCF!M$6</f>
        <v>12423.305779686836</v>
      </c>
      <c r="CX334" s="15">
        <f ca="1">(BQ334*DCF!C$46-DCF!C$5*MAX(BQ334*DCF!C$46,0)-MAX(BQ334-Inputs!$B$20,0)/Inputs!$B$24)*DCF!C$6</f>
        <v>-937.08179230263465</v>
      </c>
      <c r="CY334" s="15">
        <f ca="1">(BR334*DCF!D$46-DCF!D$5*MAX(BR334*DCF!D$46,0)-MAX(BR334-BQ334,0)/Inputs!$B$24)*DCF!D$6</f>
        <v>-2430.9986010861985</v>
      </c>
      <c r="CZ334" s="15">
        <f ca="1">(BS334*DCF!E$46-DCF!E$5*MAX(BS334*DCF!E$46,0)-MAX(BS334-BR334,0)/Inputs!$B$24)*DCF!E$6</f>
        <v>-1066.0258871241338</v>
      </c>
      <c r="DA334" s="15">
        <f ca="1">(BT334*DCF!F$46-DCF!F$5*MAX(BT334*DCF!F$46,0)-MAX(BT334-BS334,0)/Inputs!$B$24)*DCF!F$6</f>
        <v>-1536.5869527756984</v>
      </c>
      <c r="DB334" s="15">
        <f ca="1">(BU334*DCF!G$46-DCF!G$5*MAX(BU334*DCF!G$46,0)-MAX(BU334-BT334,0)/Inputs!$B$24)*DCF!G$6</f>
        <v>-2482.4642830192474</v>
      </c>
      <c r="DC334" s="15">
        <f ca="1">(BV334*DCF!H$46-DCF!H$5*MAX(BV334*DCF!H$46,0)-MAX(BV334-BU334,0)/Inputs!$B$24)*DCF!H$6</f>
        <v>-2330.5200510961481</v>
      </c>
      <c r="DD334" s="15">
        <f ca="1">(BW334*DCF!I$46-DCF!I$5*MAX(BW334*DCF!I$46,0)-MAX(BW334-BV334,0)/Inputs!$B$24)*DCF!I$6</f>
        <v>-2418.1604015737421</v>
      </c>
      <c r="DE334" s="15">
        <f ca="1">(BX334*DCF!J$46-DCF!J$5*MAX(BX334*DCF!J$46,0)-MAX(BX334-BW334,0)/Inputs!$B$24)*DCF!J$6</f>
        <v>-3918.0082473944512</v>
      </c>
      <c r="DF334" s="15">
        <f ca="1">(BY334*DCF!K$46-DCF!K$5*MAX(BY334*DCF!K$46,0)-MAX(BY334-BX334,0)/Inputs!$B$24)*DCF!K$6</f>
        <v>1402.7712469423566</v>
      </c>
      <c r="DG334" s="15">
        <f ca="1">(BZ334*DCF!L$46-DCF!L$5*MAX(BZ334*DCF!L$46,0)-MAX(BZ334-BY334,0)/Inputs!$B$24)*DCF!L$6</f>
        <v>-1620.5558610399589</v>
      </c>
      <c r="DH334" s="15">
        <f ca="1">(CA334*DCF!M$46-DCF!M$5*MAX(CA334*DCF!M$46,0)-MAX(CA334-BZ334,0)/Inputs!$B$24)*DCF!M$6</f>
        <v>4306.2637223789161</v>
      </c>
      <c r="DI334" s="15">
        <f ca="1">SUM(CB334:CL334)+BE334*DCF!M$10*(1+Inputs!$B$30)*(1-Inputs!$B$33)*(1-Inputs!$B$30/Inputs!$B$31)/(Inputs!$B$29-Inputs!$B$30)*DCF!M$6</f>
        <v>199033.17174726306</v>
      </c>
      <c r="DJ334" s="15">
        <f ca="1">SUM(CM334:CW334)+BP334*DCF!M$28*(1+Inputs!$B$30)*(1-Inputs!$B$33)*(1-Inputs!$B$30/Inputs!$B$31)/(Inputs!$B$29-Inputs!$B$30)*DCF!M$6</f>
        <v>344944.97555553127</v>
      </c>
      <c r="DK334" s="15">
        <f ca="1">SUM(CX334:DH334)+CA334*DCF!M$46*(1+Inputs!$B$30)*(1-Inputs!$B$33)*(1-Inputs!$B$30/Inputs!$B$31)/(Inputs!$B$29-Inputs!$B$30)*DCF!M$6</f>
        <v>203823.19402268066</v>
      </c>
      <c r="DM334" s="15">
        <f ca="1">DI334+DJ334+DK334+Inputs!$B$34+Inputs!$B$36-Inputs!$B$35</f>
        <v>824652.3413254749</v>
      </c>
    </row>
    <row r="335" spans="1:117" x14ac:dyDescent="0.75">
      <c r="A335" s="11">
        <v>322</v>
      </c>
      <c r="C335" s="23">
        <f t="shared" ca="1" si="182"/>
        <v>-1.1093258940518935</v>
      </c>
      <c r="D335" s="23">
        <f t="shared" ca="1" si="182"/>
        <v>-0.6464515337506489</v>
      </c>
      <c r="E335" s="23">
        <f t="shared" ca="1" si="182"/>
        <v>0.63835491711791359</v>
      </c>
      <c r="F335" s="23">
        <f t="shared" ca="1" si="182"/>
        <v>-0.79797224024599034</v>
      </c>
      <c r="G335" s="23">
        <f t="shared" ca="1" si="182"/>
        <v>2.5597898374237076</v>
      </c>
      <c r="H335" s="23">
        <f t="shared" ca="1" si="182"/>
        <v>-0.35113187045100669</v>
      </c>
      <c r="I335" s="23">
        <f t="shared" ca="1" si="182"/>
        <v>6.2004478454009672E-2</v>
      </c>
      <c r="J335" s="23">
        <f t="shared" ca="1" si="182"/>
        <v>-1.4275717622497504</v>
      </c>
      <c r="K335" s="23">
        <f t="shared" ca="1" si="182"/>
        <v>-1.0538401327350895</v>
      </c>
      <c r="L335" s="23">
        <f t="shared" ca="1" si="182"/>
        <v>1.0060594474825182</v>
      </c>
      <c r="M335" s="23">
        <f t="shared" ca="1" si="182"/>
        <v>2.7203556886534096E-2</v>
      </c>
      <c r="N335" s="23">
        <f ca="1">SQRT(Inputs!$B$38)*C335+SQRT(1-Inputs!$B$38)*_xlfn.NORM.S.INV(RAND())</f>
        <v>0.71806033739130315</v>
      </c>
      <c r="O335" s="23">
        <f ca="1">SQRT(Inputs!$B$38)*D335+SQRT(1-Inputs!$B$38)*_xlfn.NORM.S.INV(RAND())</f>
        <v>0.14526927646093923</v>
      </c>
      <c r="P335" s="23">
        <f ca="1">SQRT(Inputs!$B$38)*E335+SQRT(1-Inputs!$B$38)*_xlfn.NORM.S.INV(RAND())</f>
        <v>-8.2987530831315437E-2</v>
      </c>
      <c r="Q335" s="23">
        <f ca="1">SQRT(Inputs!$B$38)*F335+SQRT(1-Inputs!$B$38)*_xlfn.NORM.S.INV(RAND())</f>
        <v>0.67613133232755041</v>
      </c>
      <c r="R335" s="23">
        <f ca="1">SQRT(Inputs!$B$38)*G335+SQRT(1-Inputs!$B$38)*_xlfn.NORM.S.INV(RAND())</f>
        <v>2.2450517774780567</v>
      </c>
      <c r="S335" s="23">
        <f ca="1">SQRT(Inputs!$B$38)*H335+SQRT(1-Inputs!$B$38)*_xlfn.NORM.S.INV(RAND())</f>
        <v>-1.120662846496614</v>
      </c>
      <c r="T335" s="23">
        <f ca="1">SQRT(Inputs!$B$38)*I335+SQRT(1-Inputs!$B$38)*_xlfn.NORM.S.INV(RAND())</f>
        <v>-0.63100769964959258</v>
      </c>
      <c r="U335" s="23">
        <f ca="1">SQRT(Inputs!$B$38)*J335+SQRT(1-Inputs!$B$38)*_xlfn.NORM.S.INV(RAND())</f>
        <v>-0.55201097998042237</v>
      </c>
      <c r="V335" s="23">
        <f ca="1">SQRT(Inputs!$B$38)*K335+SQRT(1-Inputs!$B$38)*_xlfn.NORM.S.INV(RAND())</f>
        <v>-1.0874400768335262</v>
      </c>
      <c r="W335" s="23">
        <f ca="1">SQRT(Inputs!$B$38)*L335+SQRT(1-Inputs!$B$38)*_xlfn.NORM.S.INV(RAND())</f>
        <v>0.37419119944569423</v>
      </c>
      <c r="X335" s="23">
        <f ca="1">SQRT(Inputs!$B$38)*M335+SQRT(1-Inputs!$B$38)*_xlfn.NORM.S.INV(RAND())</f>
        <v>-0.16400967655325194</v>
      </c>
      <c r="Y335" s="23">
        <f ca="1">SQRT(Inputs!$B$38)*C335+SQRT(1-Inputs!$B$38)*_xlfn.NORM.S.INV(RAND())</f>
        <v>-0.35173141703348876</v>
      </c>
      <c r="Z335" s="23">
        <f ca="1">SQRT(Inputs!$B$38)*D335+SQRT(1-Inputs!$B$38)*_xlfn.NORM.S.INV(RAND())</f>
        <v>1.3293873493525701</v>
      </c>
      <c r="AA335" s="23">
        <f ca="1">SQRT(Inputs!$B$38)*E335+SQRT(1-Inputs!$B$38)*_xlfn.NORM.S.INV(RAND())</f>
        <v>1.0069316496050846</v>
      </c>
      <c r="AB335" s="23">
        <f ca="1">SQRT(Inputs!$B$38)*F335+SQRT(1-Inputs!$B$38)*_xlfn.NORM.S.INV(RAND())</f>
        <v>-1.0325895753288967</v>
      </c>
      <c r="AC335" s="23">
        <f ca="1">SQRT(Inputs!$B$38)*G335+SQRT(1-Inputs!$B$38)*_xlfn.NORM.S.INV(RAND())</f>
        <v>3.0187318716686433</v>
      </c>
      <c r="AD335" s="23">
        <f ca="1">SQRT(Inputs!$B$38)*H335+SQRT(1-Inputs!$B$38)*_xlfn.NORM.S.INV(RAND())</f>
        <v>-0.44258586880182371</v>
      </c>
      <c r="AE335" s="23">
        <f ca="1">SQRT(Inputs!$B$38)*I335+SQRT(1-Inputs!$B$38)*_xlfn.NORM.S.INV(RAND())</f>
        <v>0.48302120019481865</v>
      </c>
      <c r="AF335" s="23">
        <f ca="1">SQRT(Inputs!$B$38)*J335+SQRT(1-Inputs!$B$38)*_xlfn.NORM.S.INV(RAND())</f>
        <v>-1.8817498766675644</v>
      </c>
      <c r="AG335" s="23">
        <f ca="1">SQRT(Inputs!$B$38)*K335+SQRT(1-Inputs!$B$38)*_xlfn.NORM.S.INV(RAND())</f>
        <v>-1.6601574120348888</v>
      </c>
      <c r="AH335" s="23">
        <f ca="1">SQRT(Inputs!$B$38)*L335+SQRT(1-Inputs!$B$38)*_xlfn.NORM.S.INV(RAND())</f>
        <v>0.8840013659386321</v>
      </c>
      <c r="AI335" s="23">
        <f ca="1">SQRT(Inputs!$B$38)*M335+SQRT(1-Inputs!$B$38)*_xlfn.NORM.S.INV(RAND())</f>
        <v>-0.19060946428209449</v>
      </c>
      <c r="AJ335" s="23">
        <f ca="1">SQRT(Inputs!$B$38)*C335+SQRT(1-Inputs!$B$38)*_xlfn.NORM.S.INV(RAND())</f>
        <v>-0.47374613243630515</v>
      </c>
      <c r="AK335" s="23">
        <f ca="1">SQRT(Inputs!$B$38)*D335+SQRT(1-Inputs!$B$38)*_xlfn.NORM.S.INV(RAND())</f>
        <v>-0.24737780254873648</v>
      </c>
      <c r="AL335" s="23">
        <f ca="1">SQRT(Inputs!$B$38)*E335+SQRT(1-Inputs!$B$38)*_xlfn.NORM.S.INV(RAND())</f>
        <v>0.61032367350135242</v>
      </c>
      <c r="AM335" s="23">
        <f ca="1">SQRT(Inputs!$B$38)*F335+SQRT(1-Inputs!$B$38)*_xlfn.NORM.S.INV(RAND())</f>
        <v>0.87398836394736823</v>
      </c>
      <c r="AN335" s="23">
        <f ca="1">SQRT(Inputs!$B$38)*G335+SQRT(1-Inputs!$B$38)*_xlfn.NORM.S.INV(RAND())</f>
        <v>0.96690185801474204</v>
      </c>
      <c r="AO335" s="23">
        <f ca="1">SQRT(Inputs!$B$38)*H335+SQRT(1-Inputs!$B$38)*_xlfn.NORM.S.INV(RAND())</f>
        <v>-0.45147191032304601</v>
      </c>
      <c r="AP335" s="23">
        <f ca="1">SQRT(Inputs!$B$38)*I335+SQRT(1-Inputs!$B$38)*_xlfn.NORM.S.INV(RAND())</f>
        <v>0.99889065035558999</v>
      </c>
      <c r="AQ335" s="23">
        <f ca="1">SQRT(Inputs!$B$38)*J335+SQRT(1-Inputs!$B$38)*_xlfn.NORM.S.INV(RAND())</f>
        <v>-0.96523217796553629</v>
      </c>
      <c r="AR335" s="23">
        <f ca="1">SQRT(Inputs!$B$38)*K335+SQRT(1-Inputs!$B$38)*_xlfn.NORM.S.INV(RAND())</f>
        <v>-0.75635956653122016</v>
      </c>
      <c r="AS335" s="23">
        <f ca="1">SQRT(Inputs!$B$38)*L335+SQRT(1-Inputs!$B$38)*_xlfn.NORM.S.INV(RAND())</f>
        <v>-0.10239460188334226</v>
      </c>
      <c r="AT335" s="23">
        <f ca="1">SQRT(Inputs!$B$38)*M335+SQRT(1-Inputs!$B$38)*_xlfn.NORM.S.INV(RAND())</f>
        <v>0.15033492442196414</v>
      </c>
      <c r="AU335" s="15">
        <f ca="1">Inputs!$B$6*EXP($B$8-0.5*C$5^2+C$5*N335)</f>
        <v>5573.8820733350003</v>
      </c>
      <c r="AV335" s="15">
        <f t="shared" ca="1" si="183"/>
        <v>6931.206436962414</v>
      </c>
      <c r="AW335" s="15">
        <f t="shared" ca="1" si="184"/>
        <v>8357.3054058939124</v>
      </c>
      <c r="AX335" s="15">
        <f t="shared" ca="1" si="185"/>
        <v>11102.774962945117</v>
      </c>
      <c r="AY335" s="15">
        <f t="shared" ca="1" si="186"/>
        <v>17636.355596283462</v>
      </c>
      <c r="AZ335" s="15">
        <f t="shared" ca="1" si="187"/>
        <v>19065.580283970266</v>
      </c>
      <c r="BA335" s="15">
        <f t="shared" ca="1" si="188"/>
        <v>21840.342145436556</v>
      </c>
      <c r="BB335" s="15">
        <f t="shared" ca="1" si="189"/>
        <v>25300.549953294361</v>
      </c>
      <c r="BC335" s="15">
        <f t="shared" ca="1" si="190"/>
        <v>27898.941259284584</v>
      </c>
      <c r="BD335" s="15">
        <f t="shared" ca="1" si="191"/>
        <v>35396.253817240431</v>
      </c>
      <c r="BE335" s="15">
        <f t="shared" ca="1" si="192"/>
        <v>42730.468428931941</v>
      </c>
      <c r="BF335" s="15">
        <f ca="1">Inputs!$B$13*EXP($B$9-0.5*C$6^2+C$6*Y335)</f>
        <v>12899.4414389747</v>
      </c>
      <c r="BG335" s="15">
        <f t="shared" ca="1" si="193"/>
        <v>19982.766106289761</v>
      </c>
      <c r="BH335" s="15">
        <f t="shared" ca="1" si="194"/>
        <v>28853.047006316232</v>
      </c>
      <c r="BI335" s="15">
        <f t="shared" ca="1" si="195"/>
        <v>30130.170924585575</v>
      </c>
      <c r="BJ335" s="15">
        <f t="shared" ca="1" si="196"/>
        <v>57075.07148362424</v>
      </c>
      <c r="BK335" s="15">
        <f t="shared" ca="1" si="197"/>
        <v>65952.679899975541</v>
      </c>
      <c r="BL335" s="15">
        <f t="shared" ca="1" si="198"/>
        <v>86248.157793721111</v>
      </c>
      <c r="BM335" s="15">
        <f t="shared" ca="1" si="199"/>
        <v>83917.979307375281</v>
      </c>
      <c r="BN335" s="15">
        <f t="shared" ca="1" si="200"/>
        <v>84589.135562870346</v>
      </c>
      <c r="BO335" s="15">
        <f t="shared" ca="1" si="201"/>
        <v>115341.71284430282</v>
      </c>
      <c r="BP335" s="15">
        <f t="shared" ca="1" si="202"/>
        <v>138931.13981104936</v>
      </c>
      <c r="BQ335" s="15">
        <f ca="1">Inputs!$B$20*EXP($B$10-0.5*C$7^2+C$7*AJ335)</f>
        <v>3626.0498308368692</v>
      </c>
      <c r="BR335" s="15">
        <f t="shared" ca="1" si="203"/>
        <v>4548.3436241458703</v>
      </c>
      <c r="BS335" s="15">
        <f t="shared" ca="1" si="204"/>
        <v>7421.7669141377737</v>
      </c>
      <c r="BT335" s="15">
        <f t="shared" ca="1" si="205"/>
        <v>12869.928056968873</v>
      </c>
      <c r="BU335" s="15">
        <f t="shared" ca="1" si="206"/>
        <v>22537.709471835249</v>
      </c>
      <c r="BV335" s="15">
        <f t="shared" ca="1" si="207"/>
        <v>28323.851139599483</v>
      </c>
      <c r="BW335" s="15">
        <f t="shared" ca="1" si="208"/>
        <v>48829.324482187119</v>
      </c>
      <c r="BX335" s="15">
        <f t="shared" ca="1" si="209"/>
        <v>56280.160010078653</v>
      </c>
      <c r="BY335" s="15">
        <f t="shared" ca="1" si="210"/>
        <v>68233.747051096812</v>
      </c>
      <c r="BZ335" s="15">
        <f t="shared" ca="1" si="211"/>
        <v>93956.159944955129</v>
      </c>
      <c r="CA335" s="15">
        <f t="shared" ca="1" si="212"/>
        <v>135553.20089091122</v>
      </c>
      <c r="CB335" s="15">
        <f ca="1">(AU335*DCF!C$10-DCF!C$5*MAX(AU335*DCF!C$10,0)-MAX(AU335-Inputs!$B$6,0)/Inputs!$B$10)*DCF!C$6</f>
        <v>1038.7131824541143</v>
      </c>
      <c r="CC335" s="15">
        <f ca="1">(AV335*DCF!D$10-DCF!D$5*MAX(AV335*DCF!D$10,0)-MAX(AV335-AU335,0)/Inputs!$B$10)*DCF!D$6</f>
        <v>1358.4865892589703</v>
      </c>
      <c r="CD335" s="15">
        <f ca="1">(AW335*DCF!E$10-DCF!E$5*MAX(AW335*DCF!E$10,0)-MAX(AW335-AV335,0)/Inputs!$B$10)*DCF!E$6</f>
        <v>1608.352236161847</v>
      </c>
      <c r="CE335" s="15">
        <f ca="1">(AX335*DCF!F$10-DCF!F$5*MAX(AX335*DCF!F$10,0)-MAX(AX335-AW335,0)/Inputs!$B$10)*DCF!F$6</f>
        <v>1852.4539334556789</v>
      </c>
      <c r="CF335" s="15">
        <f ca="1">(AY335*DCF!G$10-DCF!G$5*MAX(AY335*DCF!G$10,0)-MAX(AY335-AX335,0)/Inputs!$B$10)*DCF!G$6</f>
        <v>2377.9249278363582</v>
      </c>
      <c r="CG335" s="15">
        <f ca="1">(AZ335*DCF!H$10-DCF!H$5*MAX(AZ335*DCF!H$10,0)-MAX(AZ335-AY335,0)/Inputs!$B$10)*DCF!H$6</f>
        <v>3447.8116219899807</v>
      </c>
      <c r="CH335" s="15">
        <f ca="1">(BA335*DCF!I$10-DCF!I$5*MAX(BA335*DCF!I$10,0)-MAX(BA335-AZ335,0)/Inputs!$B$10)*DCF!I$6</f>
        <v>3534.27560771144</v>
      </c>
      <c r="CI335" s="15">
        <f ca="1">(BB335*DCF!J$10-DCF!J$5*MAX(BB335*DCF!J$10,0)-MAX(BB335-BA335,0)/Inputs!$B$10)*DCF!J$6</f>
        <v>3817.2956038344719</v>
      </c>
      <c r="CJ335" s="15">
        <f ca="1">(BC335*DCF!K$10-DCF!K$5*MAX(BC335*DCF!K$10,0)-MAX(BC335-BB335,0)/Inputs!$B$10)*DCF!K$6</f>
        <v>4127.546255116521</v>
      </c>
      <c r="CK335" s="15">
        <f ca="1">(BD335*DCF!L$10-DCF!L$5*MAX(BD335*DCF!L$10,0)-MAX(BD335-BC335,0)/Inputs!$B$10)*DCF!L$6</f>
        <v>4368.9042638286801</v>
      </c>
      <c r="CL335" s="15">
        <f ca="1">(BE335*DCF!M$10-DCF!M$5*MAX(BE335*DCF!M$10,0)-MAX(BE335-BD335,0)/Inputs!$B$10)*DCF!M$6</f>
        <v>5153.671472421006</v>
      </c>
      <c r="CM335" s="15">
        <f ca="1">(BF335*DCF!C$28-DCF!C$5*MAX(BF335*DCF!C$28,0)-MAX(BF335-Inputs!$B$13,0)/Inputs!$B$17)*DCF!C$6</f>
        <v>3587.5312961199315</v>
      </c>
      <c r="CN335" s="15">
        <f ca="1">(BG335*DCF!D$28-DCF!D$5*MAX(BG335*DCF!D$28,0)-MAX(BG335-BF335,0)/Inputs!$B$17)*DCF!D$6</f>
        <v>4374.1875777254754</v>
      </c>
      <c r="CO335" s="15">
        <f ca="1">(BH335*DCF!E$28-DCF!E$5*MAX(BH335*DCF!E$28,0)-MAX(BH335-BG335,0)/Inputs!$B$17)*DCF!E$6</f>
        <v>6423.4864144285766</v>
      </c>
      <c r="CP335" s="15">
        <f ca="1">(BI335*DCF!F$28-DCF!F$5*MAX(BI335*DCF!F$28,0)-MAX(BI335-BH335,0)/Inputs!$B$17)*DCF!F$6</f>
        <v>7947.027155531855</v>
      </c>
      <c r="CQ335" s="15">
        <f ca="1">(BJ335*DCF!G$28-DCF!G$5*MAX(BJ335*DCF!G$28,0)-MAX(BJ335-BI335,0)/Inputs!$B$17)*DCF!G$6</f>
        <v>10276.694232831363</v>
      </c>
      <c r="CR335" s="15">
        <f ca="1">(BK335*DCF!H$28-DCF!H$5*MAX(BK335*DCF!H$28,0)-MAX(BK335-BJ335,0)/Inputs!$B$17)*DCF!H$6</f>
        <v>14931.494166568469</v>
      </c>
      <c r="CS335" s="15">
        <f ca="1">(BL335*DCF!I$28-DCF!I$5*MAX(BL335*DCF!I$28,0)-MAX(BL335-BK335,0)/Inputs!$B$17)*DCF!I$6</f>
        <v>17368.492968454753</v>
      </c>
      <c r="CT335" s="15">
        <f ca="1">(BM335*DCF!J$28-DCF!J$5*MAX(BM335*DCF!J$28,0)-MAX(BM335-BL335,0)/Inputs!$B$17)*DCF!J$6</f>
        <v>18720.675955899856</v>
      </c>
      <c r="CU335" s="15">
        <f ca="1">(BN335*DCF!K$28-DCF!K$5*MAX(BN335*DCF!K$28,0)-MAX(BN335-BM335,0)/Inputs!$B$17)*DCF!K$6</f>
        <v>17781.599423072039</v>
      </c>
      <c r="CV335" s="15">
        <f ca="1">(BO335*DCF!L$28-DCF!L$5*MAX(BO335*DCF!L$28,0)-MAX(BO335-BN335,0)/Inputs!$B$17)*DCF!L$6</f>
        <v>19533.3873215354</v>
      </c>
      <c r="CW335" s="15">
        <f ca="1">(BP335*DCF!M$28-DCF!M$5*MAX(BP335*DCF!M$28,0)-MAX(BP335-BO335,0)/Inputs!$B$17)*DCF!M$6</f>
        <v>23674.216394626725</v>
      </c>
      <c r="CX335" s="15">
        <f ca="1">(BQ335*DCF!C$46-DCF!C$5*MAX(BQ335*DCF!C$46,0)-MAX(BQ335-Inputs!$B$20,0)/Inputs!$B$24)*DCF!C$6</f>
        <v>-1033.7527696329346</v>
      </c>
      <c r="CY335" s="15">
        <f ca="1">(BR335*DCF!D$46-DCF!D$5*MAX(BR335*DCF!D$46,0)-MAX(BR335-BQ335,0)/Inputs!$B$24)*DCF!D$6</f>
        <v>-1169.8312937686367</v>
      </c>
      <c r="CZ335" s="15">
        <f ca="1">(BS335*DCF!E$46-DCF!E$5*MAX(BS335*DCF!E$46,0)-MAX(BS335-BR335,0)/Inputs!$B$24)*DCF!E$6</f>
        <v>-2010.2612166853098</v>
      </c>
      <c r="DA335" s="15">
        <f ca="1">(BT335*DCF!F$46-DCF!F$5*MAX(BT335*DCF!F$46,0)-MAX(BT335-BS335,0)/Inputs!$B$24)*DCF!F$6</f>
        <v>-2921.1172326174647</v>
      </c>
      <c r="DB335" s="15">
        <f ca="1">(BU335*DCF!G$46-DCF!G$5*MAX(BU335*DCF!G$46,0)-MAX(BU335-BT335,0)/Inputs!$B$24)*DCF!G$6</f>
        <v>-4010.1746734791495</v>
      </c>
      <c r="DC335" s="15">
        <f ca="1">(BV335*DCF!H$46-DCF!H$5*MAX(BV335*DCF!H$46,0)-MAX(BV335-BU335,0)/Inputs!$B$24)*DCF!H$6</f>
        <v>-1798.0080709795416</v>
      </c>
      <c r="DD335" s="15">
        <f ca="1">(BW335*DCF!I$46-DCF!I$5*MAX(BW335*DCF!I$46,0)-MAX(BW335-BV335,0)/Inputs!$B$24)*DCF!I$6</f>
        <v>-4758.5959574594626</v>
      </c>
      <c r="DE335" s="15">
        <f ca="1">(BX335*DCF!J$46-DCF!J$5*MAX(BX335*DCF!J$46,0)-MAX(BX335-BW335,0)/Inputs!$B$24)*DCF!J$6</f>
        <v>384.95718086445942</v>
      </c>
      <c r="DF335" s="15">
        <f ca="1">(BY335*DCF!K$46-DCF!K$5*MAX(BY335*DCF!K$46,0)-MAX(BY335-BX335,0)/Inputs!$B$24)*DCF!K$6</f>
        <v>969.42870706304745</v>
      </c>
      <c r="DG335" s="15">
        <f ca="1">(BZ335*DCF!L$46-DCF!L$5*MAX(BZ335*DCF!L$46,0)-MAX(BZ335-BY335,0)/Inputs!$B$24)*DCF!L$6</f>
        <v>673.68765598372556</v>
      </c>
      <c r="DH335" s="15">
        <f ca="1">(CA335*DCF!M$46-DCF!M$5*MAX(CA335*DCF!M$46,0)-MAX(CA335-BZ335,0)/Inputs!$B$24)*DCF!M$6</f>
        <v>1930.7195790825886</v>
      </c>
      <c r="DI335" s="15">
        <f ca="1">SUM(CB335:CL335)+BE335*DCF!M$10*(1+Inputs!$B$30)*(1-Inputs!$B$33)*(1-Inputs!$B$30/Inputs!$B$31)/(Inputs!$B$29-Inputs!$B$30)*DCF!M$6</f>
        <v>151604.8943837347</v>
      </c>
      <c r="DJ335" s="15">
        <f ca="1">SUM(CM335:CW335)+BP335*DCF!M$28*(1+Inputs!$B$30)*(1-Inputs!$B$33)*(1-Inputs!$B$30/Inputs!$B$31)/(Inputs!$B$29-Inputs!$B$30)*DCF!M$6</f>
        <v>660148.39193116932</v>
      </c>
      <c r="DK335" s="15">
        <f ca="1">SUM(CX335:DH335)+CA335*DCF!M$46*(1+Inputs!$B$30)*(1-Inputs!$B$33)*(1-Inputs!$B$30/Inputs!$B$31)/(Inputs!$B$29-Inputs!$B$30)*DCF!M$6</f>
        <v>195838.35778888181</v>
      </c>
      <c r="DM335" s="15">
        <f ca="1">DI335+DJ335+DK335+Inputs!$B$34+Inputs!$B$36-Inputs!$B$35</f>
        <v>1084442.6441037857</v>
      </c>
    </row>
    <row r="336" spans="1:117" x14ac:dyDescent="0.75">
      <c r="A336" s="11">
        <v>323</v>
      </c>
      <c r="C336" s="23">
        <f t="shared" ca="1" si="182"/>
        <v>-1.278910295996379</v>
      </c>
      <c r="D336" s="23">
        <f t="shared" ca="1" si="182"/>
        <v>-0.17315368398837211</v>
      </c>
      <c r="E336" s="23">
        <f t="shared" ca="1" si="182"/>
        <v>-0.72803174840695895</v>
      </c>
      <c r="F336" s="23">
        <f t="shared" ca="1" si="182"/>
        <v>9.3482099490290779E-2</v>
      </c>
      <c r="G336" s="23">
        <f t="shared" ca="1" si="182"/>
        <v>0.87171655710666018</v>
      </c>
      <c r="H336" s="23">
        <f t="shared" ca="1" si="182"/>
        <v>1.0378731932117333</v>
      </c>
      <c r="I336" s="23">
        <f t="shared" ca="1" si="182"/>
        <v>0.43537438788191934</v>
      </c>
      <c r="J336" s="23">
        <f t="shared" ca="1" si="182"/>
        <v>-0.40234400988480695</v>
      </c>
      <c r="K336" s="23">
        <f t="shared" ca="1" si="182"/>
        <v>-0.65852464402224209</v>
      </c>
      <c r="L336" s="23">
        <f t="shared" ca="1" si="182"/>
        <v>-1.0851016255734305</v>
      </c>
      <c r="M336" s="23">
        <f t="shared" ca="1" si="182"/>
        <v>-0.22912931211392379</v>
      </c>
      <c r="N336" s="23">
        <f ca="1">SQRT(Inputs!$B$38)*C336+SQRT(1-Inputs!$B$38)*_xlfn.NORM.S.INV(RAND())</f>
        <v>-0.68246931946963096</v>
      </c>
      <c r="O336" s="23">
        <f ca="1">SQRT(Inputs!$B$38)*D336+SQRT(1-Inputs!$B$38)*_xlfn.NORM.S.INV(RAND())</f>
        <v>7.630657180783651E-3</v>
      </c>
      <c r="P336" s="23">
        <f ca="1">SQRT(Inputs!$B$38)*E336+SQRT(1-Inputs!$B$38)*_xlfn.NORM.S.INV(RAND())</f>
        <v>-9.0676523676944898E-2</v>
      </c>
      <c r="Q336" s="23">
        <f ca="1">SQRT(Inputs!$B$38)*F336+SQRT(1-Inputs!$B$38)*_xlfn.NORM.S.INV(RAND())</f>
        <v>-0.12724897433877136</v>
      </c>
      <c r="R336" s="23">
        <f ca="1">SQRT(Inputs!$B$38)*G336+SQRT(1-Inputs!$B$38)*_xlfn.NORM.S.INV(RAND())</f>
        <v>-0.65485888085979171</v>
      </c>
      <c r="S336" s="23">
        <f ca="1">SQRT(Inputs!$B$38)*H336+SQRT(1-Inputs!$B$38)*_xlfn.NORM.S.INV(RAND())</f>
        <v>1.2466530759063308</v>
      </c>
      <c r="T336" s="23">
        <f ca="1">SQRT(Inputs!$B$38)*I336+SQRT(1-Inputs!$B$38)*_xlfn.NORM.S.INV(RAND())</f>
        <v>-1.0273147980466035</v>
      </c>
      <c r="U336" s="23">
        <f ca="1">SQRT(Inputs!$B$38)*J336+SQRT(1-Inputs!$B$38)*_xlfn.NORM.S.INV(RAND())</f>
        <v>-0.25042075387774088</v>
      </c>
      <c r="V336" s="23">
        <f ca="1">SQRT(Inputs!$B$38)*K336+SQRT(1-Inputs!$B$38)*_xlfn.NORM.S.INV(RAND())</f>
        <v>8.3498419144533098E-2</v>
      </c>
      <c r="W336" s="23">
        <f ca="1">SQRT(Inputs!$B$38)*L336+SQRT(1-Inputs!$B$38)*_xlfn.NORM.S.INV(RAND())</f>
        <v>-1.1925914857461268</v>
      </c>
      <c r="X336" s="23">
        <f ca="1">SQRT(Inputs!$B$38)*M336+SQRT(1-Inputs!$B$38)*_xlfn.NORM.S.INV(RAND())</f>
        <v>1.0088204826178337</v>
      </c>
      <c r="Y336" s="23">
        <f ca="1">SQRT(Inputs!$B$38)*C336+SQRT(1-Inputs!$B$38)*_xlfn.NORM.S.INV(RAND())</f>
        <v>-1.3711645941650559</v>
      </c>
      <c r="Z336" s="23">
        <f ca="1">SQRT(Inputs!$B$38)*D336+SQRT(1-Inputs!$B$38)*_xlfn.NORM.S.INV(RAND())</f>
        <v>0.54608053343157648</v>
      </c>
      <c r="AA336" s="23">
        <f ca="1">SQRT(Inputs!$B$38)*E336+SQRT(1-Inputs!$B$38)*_xlfn.NORM.S.INV(RAND())</f>
        <v>-0.5490457324027247</v>
      </c>
      <c r="AB336" s="23">
        <f ca="1">SQRT(Inputs!$B$38)*F336+SQRT(1-Inputs!$B$38)*_xlfn.NORM.S.INV(RAND())</f>
        <v>-1.1339498875995293</v>
      </c>
      <c r="AC336" s="23">
        <f ca="1">SQRT(Inputs!$B$38)*G336+SQRT(1-Inputs!$B$38)*_xlfn.NORM.S.INV(RAND())</f>
        <v>-1.1316067968529606</v>
      </c>
      <c r="AD336" s="23">
        <f ca="1">SQRT(Inputs!$B$38)*H336+SQRT(1-Inputs!$B$38)*_xlfn.NORM.S.INV(RAND())</f>
        <v>-9.4030111403270555E-2</v>
      </c>
      <c r="AE336" s="23">
        <f ca="1">SQRT(Inputs!$B$38)*I336+SQRT(1-Inputs!$B$38)*_xlfn.NORM.S.INV(RAND())</f>
        <v>1.3961404699737285</v>
      </c>
      <c r="AF336" s="23">
        <f ca="1">SQRT(Inputs!$B$38)*J336+SQRT(1-Inputs!$B$38)*_xlfn.NORM.S.INV(RAND())</f>
        <v>-0.77498770074147483</v>
      </c>
      <c r="AG336" s="23">
        <f ca="1">SQRT(Inputs!$B$38)*K336+SQRT(1-Inputs!$B$38)*_xlfn.NORM.S.INV(RAND())</f>
        <v>0.15333718927835416</v>
      </c>
      <c r="AH336" s="23">
        <f ca="1">SQRT(Inputs!$B$38)*L336+SQRT(1-Inputs!$B$38)*_xlfn.NORM.S.INV(RAND())</f>
        <v>-0.3454292306451594</v>
      </c>
      <c r="AI336" s="23">
        <f ca="1">SQRT(Inputs!$B$38)*M336+SQRT(1-Inputs!$B$38)*_xlfn.NORM.S.INV(RAND())</f>
        <v>0.20465212818285217</v>
      </c>
      <c r="AJ336" s="23">
        <f ca="1">SQRT(Inputs!$B$38)*C336+SQRT(1-Inputs!$B$38)*_xlfn.NORM.S.INV(RAND())</f>
        <v>-1.2867281622244648</v>
      </c>
      <c r="AK336" s="23">
        <f ca="1">SQRT(Inputs!$B$38)*D336+SQRT(1-Inputs!$B$38)*_xlfn.NORM.S.INV(RAND())</f>
        <v>0.1978915571767258</v>
      </c>
      <c r="AL336" s="23">
        <f ca="1">SQRT(Inputs!$B$38)*E336+SQRT(1-Inputs!$B$38)*_xlfn.NORM.S.INV(RAND())</f>
        <v>-1.3195023833772834</v>
      </c>
      <c r="AM336" s="23">
        <f ca="1">SQRT(Inputs!$B$38)*F336+SQRT(1-Inputs!$B$38)*_xlfn.NORM.S.INV(RAND())</f>
        <v>0.18241844910912319</v>
      </c>
      <c r="AN336" s="23">
        <f ca="1">SQRT(Inputs!$B$38)*G336+SQRT(1-Inputs!$B$38)*_xlfn.NORM.S.INV(RAND())</f>
        <v>-0.28556366209650358</v>
      </c>
      <c r="AO336" s="23">
        <f ca="1">SQRT(Inputs!$B$38)*H336+SQRT(1-Inputs!$B$38)*_xlfn.NORM.S.INV(RAND())</f>
        <v>0.32441837524861239</v>
      </c>
      <c r="AP336" s="23">
        <f ca="1">SQRT(Inputs!$B$38)*I336+SQRT(1-Inputs!$B$38)*_xlfn.NORM.S.INV(RAND())</f>
        <v>-0.42987356953991851</v>
      </c>
      <c r="AQ336" s="23">
        <f ca="1">SQRT(Inputs!$B$38)*J336+SQRT(1-Inputs!$B$38)*_xlfn.NORM.S.INV(RAND())</f>
        <v>0.96431381395792259</v>
      </c>
      <c r="AR336" s="23">
        <f ca="1">SQRT(Inputs!$B$38)*K336+SQRT(1-Inputs!$B$38)*_xlfn.NORM.S.INV(RAND())</f>
        <v>-0.28347541440796759</v>
      </c>
      <c r="AS336" s="23">
        <f ca="1">SQRT(Inputs!$B$38)*L336+SQRT(1-Inputs!$B$38)*_xlfn.NORM.S.INV(RAND())</f>
        <v>0.95981844607998135</v>
      </c>
      <c r="AT336" s="23">
        <f ca="1">SQRT(Inputs!$B$38)*M336+SQRT(1-Inputs!$B$38)*_xlfn.NORM.S.INV(RAND())</f>
        <v>0.33928616903705339</v>
      </c>
      <c r="AU336" s="15">
        <f ca="1">Inputs!$B$6*EXP($B$8-0.5*C$5^2+C$5*N336)</f>
        <v>4443.2395095089696</v>
      </c>
      <c r="AV336" s="15">
        <f t="shared" ca="1" si="183"/>
        <v>5414.5434367663056</v>
      </c>
      <c r="AW336" s="15">
        <f t="shared" ca="1" si="184"/>
        <v>6521.8209923571749</v>
      </c>
      <c r="AX336" s="15">
        <f t="shared" ca="1" si="185"/>
        <v>7836.9052670096571</v>
      </c>
      <c r="AY336" s="15">
        <f t="shared" ca="1" si="186"/>
        <v>8872.3240359490301</v>
      </c>
      <c r="AZ336" s="15">
        <f t="shared" ca="1" si="187"/>
        <v>12447.831506661696</v>
      </c>
      <c r="BA336" s="15">
        <f t="shared" ca="1" si="188"/>
        <v>13680.113893998163</v>
      </c>
      <c r="BB336" s="15">
        <f t="shared" ca="1" si="189"/>
        <v>16333.63981600226</v>
      </c>
      <c r="BC336" s="15">
        <f t="shared" ca="1" si="190"/>
        <v>20166.442164657019</v>
      </c>
      <c r="BD336" s="15">
        <f t="shared" ca="1" si="191"/>
        <v>22098.074567154508</v>
      </c>
      <c r="BE336" s="15">
        <f t="shared" ca="1" si="192"/>
        <v>29684.304685262799</v>
      </c>
      <c r="BF336" s="15">
        <f ca="1">Inputs!$B$13*EXP($B$9-0.5*C$6^2+C$6*Y336)</f>
        <v>10539.011343362276</v>
      </c>
      <c r="BG336" s="15">
        <f t="shared" ca="1" si="193"/>
        <v>14174.311849216412</v>
      </c>
      <c r="BH336" s="15">
        <f t="shared" ca="1" si="194"/>
        <v>15811.006947922842</v>
      </c>
      <c r="BI336" s="15">
        <f t="shared" ca="1" si="195"/>
        <v>16255.25818134471</v>
      </c>
      <c r="BJ336" s="15">
        <f t="shared" ca="1" si="196"/>
        <v>16928.59284125769</v>
      </c>
      <c r="BK336" s="15">
        <f t="shared" ca="1" si="197"/>
        <v>20512.360961153779</v>
      </c>
      <c r="BL336" s="15">
        <f t="shared" ca="1" si="198"/>
        <v>30194.24915696531</v>
      </c>
      <c r="BM336" s="15">
        <f t="shared" ca="1" si="199"/>
        <v>33708.602045209016</v>
      </c>
      <c r="BN336" s="15">
        <f t="shared" ca="1" si="200"/>
        <v>42226.192656889871</v>
      </c>
      <c r="BO336" s="15">
        <f t="shared" ca="1" si="201"/>
        <v>49910.165961989624</v>
      </c>
      <c r="BP336" s="15">
        <f t="shared" ca="1" si="202"/>
        <v>62871.042918849183</v>
      </c>
      <c r="BQ336" s="15">
        <f ca="1">Inputs!$B$20*EXP($B$10-0.5*C$7^2+C$7*AJ336)</f>
        <v>2717.7197541733262</v>
      </c>
      <c r="BR336" s="15">
        <f t="shared" ca="1" si="203"/>
        <v>3926.7853913311642</v>
      </c>
      <c r="BS336" s="15">
        <f t="shared" ca="1" si="204"/>
        <v>3681.1437168694652</v>
      </c>
      <c r="BT336" s="15">
        <f t="shared" ca="1" si="205"/>
        <v>5324.2863568775256</v>
      </c>
      <c r="BU336" s="15">
        <f t="shared" ca="1" si="206"/>
        <v>6886.1781054496432</v>
      </c>
      <c r="BV336" s="15">
        <f t="shared" ca="1" si="207"/>
        <v>10307.147136491403</v>
      </c>
      <c r="BW336" s="15">
        <f t="shared" ca="1" si="208"/>
        <v>13132.203373921133</v>
      </c>
      <c r="BX336" s="15">
        <f t="shared" ca="1" si="209"/>
        <v>22284.749618751735</v>
      </c>
      <c r="BY336" s="15">
        <f t="shared" ca="1" si="210"/>
        <v>29576.324455380534</v>
      </c>
      <c r="BZ336" s="15">
        <f t="shared" ca="1" si="211"/>
        <v>49507.981429400861</v>
      </c>
      <c r="CA336" s="15">
        <f t="shared" ca="1" si="212"/>
        <v>73865.552513125978</v>
      </c>
      <c r="CB336" s="15">
        <f ca="1">(AU336*DCF!C$10-DCF!C$5*MAX(AU336*DCF!C$10,0)-MAX(AU336-Inputs!$B$6,0)/Inputs!$B$10)*DCF!C$6</f>
        <v>1046.7748654608549</v>
      </c>
      <c r="CC336" s="15">
        <f ca="1">(AV336*DCF!D$10-DCF!D$5*MAX(AV336*DCF!D$10,0)-MAX(AV336-AU336,0)/Inputs!$B$10)*DCF!D$6</f>
        <v>1082.9312385520427</v>
      </c>
      <c r="CD336" s="15">
        <f ca="1">(AW336*DCF!E$10-DCF!E$5*MAX(AW336*DCF!E$10,0)-MAX(AW336-AV336,0)/Inputs!$B$10)*DCF!E$6</f>
        <v>1256.3798887427886</v>
      </c>
      <c r="CE336" s="15">
        <f ca="1">(AX336*DCF!F$10-DCF!F$5*MAX(AX336*DCF!F$10,0)-MAX(AX336-AW336,0)/Inputs!$B$10)*DCF!F$6</f>
        <v>1437.1474974515943</v>
      </c>
      <c r="CF336" s="15">
        <f ca="1">(AY336*DCF!G$10-DCF!G$5*MAX(AY336*DCF!G$10,0)-MAX(AY336-AX336,0)/Inputs!$B$10)*DCF!G$6</f>
        <v>1629.026919201963</v>
      </c>
      <c r="CG336" s="15">
        <f ca="1">(AZ336*DCF!H$10-DCF!H$5*MAX(AZ336*DCF!H$10,0)-MAX(AZ336-AY336,0)/Inputs!$B$10)*DCF!H$6</f>
        <v>1781.8599647509836</v>
      </c>
      <c r="CH336" s="15">
        <f ca="1">(BA336*DCF!I$10-DCF!I$5*MAX(BA336*DCF!I$10,0)-MAX(BA336-AZ336,0)/Inputs!$B$10)*DCF!I$6</f>
        <v>2296.7202695606065</v>
      </c>
      <c r="CI336" s="15">
        <f ca="1">(BB336*DCF!J$10-DCF!J$5*MAX(BB336*DCF!J$10,0)-MAX(BB336-BA336,0)/Inputs!$B$10)*DCF!J$6</f>
        <v>2400.7923648858377</v>
      </c>
      <c r="CJ336" s="15">
        <f ca="1">(BC336*DCF!K$10-DCF!K$5*MAX(BC336*DCF!K$10,0)-MAX(BC336-BB336,0)/Inputs!$B$10)*DCF!K$6</f>
        <v>2709.9393307458381</v>
      </c>
      <c r="CK336" s="15">
        <f ca="1">(BD336*DCF!L$10-DCF!L$5*MAX(BD336*DCF!L$10,0)-MAX(BD336-BC336,0)/Inputs!$B$10)*DCF!L$6</f>
        <v>3083.0185154935966</v>
      </c>
      <c r="CL336" s="15">
        <f ca="1">(BE336*DCF!M$10-DCF!M$5*MAX(BE336*DCF!M$10,0)-MAX(BE336-BD336,0)/Inputs!$B$10)*DCF!M$6</f>
        <v>3282.5830834965413</v>
      </c>
      <c r="CM336" s="15">
        <f ca="1">(BF336*DCF!C$28-DCF!C$5*MAX(BF336*DCF!C$28,0)-MAX(BF336-Inputs!$B$13,0)/Inputs!$B$17)*DCF!C$6</f>
        <v>3216.437145808844</v>
      </c>
      <c r="CN336" s="15">
        <f ca="1">(BG336*DCF!D$28-DCF!D$5*MAX(BG336*DCF!D$28,0)-MAX(BG336-BF336,0)/Inputs!$B$17)*DCF!D$6</f>
        <v>3399.0854781779312</v>
      </c>
      <c r="CO336" s="15">
        <f ca="1">(BH336*DCF!E$28-DCF!E$5*MAX(BH336*DCF!E$28,0)-MAX(BH336-BG336,0)/Inputs!$B$17)*DCF!E$6</f>
        <v>4155.3886302493929</v>
      </c>
      <c r="CP336" s="15">
        <f ca="1">(BI336*DCF!F$28-DCF!F$5*MAX(BI336*DCF!F$28,0)-MAX(BI336-BH336,0)/Inputs!$B$17)*DCF!F$6</f>
        <v>4331.9914597439292</v>
      </c>
      <c r="CQ336" s="15">
        <f ca="1">(BJ336*DCF!G$28-DCF!G$5*MAX(BJ336*DCF!G$28,0)-MAX(BJ336-BI336,0)/Inputs!$B$17)*DCF!G$6</f>
        <v>4279.0036114649756</v>
      </c>
      <c r="CR336" s="15">
        <f ca="1">(BK336*DCF!H$28-DCF!H$5*MAX(BK336*DCF!H$28,0)-MAX(BK336-BJ336,0)/Inputs!$B$17)*DCF!H$6</f>
        <v>4516.116180423207</v>
      </c>
      <c r="CS336" s="15">
        <f ca="1">(BL336*DCF!I$28-DCF!I$5*MAX(BL336*DCF!I$28,0)-MAX(BL336-BK336,0)/Inputs!$B$17)*DCF!I$6</f>
        <v>5710.6216162013725</v>
      </c>
      <c r="CT336" s="15">
        <f ca="1">(BM336*DCF!J$28-DCF!J$5*MAX(BM336*DCF!J$28,0)-MAX(BM336-BL336,0)/Inputs!$B$17)*DCF!J$6</f>
        <v>7053.8421388171309</v>
      </c>
      <c r="CU336" s="15">
        <f ca="1">(BN336*DCF!K$28-DCF!K$5*MAX(BN336*DCF!K$28,0)-MAX(BN336-BM336,0)/Inputs!$B$17)*DCF!K$6</f>
        <v>7874.1724863686486</v>
      </c>
      <c r="CV336" s="15">
        <f ca="1">(BO336*DCF!L$28-DCF!L$5*MAX(BO336*DCF!L$28,0)-MAX(BO336-BN336,0)/Inputs!$B$17)*DCF!L$6</f>
        <v>9088.6713251030778</v>
      </c>
      <c r="CW336" s="15">
        <f ca="1">(BP336*DCF!M$28-DCF!M$5*MAX(BP336*DCF!M$28,0)-MAX(BP336-BO336,0)/Inputs!$B$17)*DCF!M$6</f>
        <v>10474.447276978941</v>
      </c>
      <c r="CX336" s="15">
        <f ca="1">(BQ336*DCF!C$46-DCF!C$5*MAX(BQ336*DCF!C$46,0)-MAX(BQ336-Inputs!$B$20,0)/Inputs!$B$24)*DCF!C$6</f>
        <v>-627.64890396612611</v>
      </c>
      <c r="CY336" s="15">
        <f ca="1">(BR336*DCF!D$46-DCF!D$5*MAX(BR336*DCF!D$46,0)-MAX(BR336-BQ336,0)/Inputs!$B$24)*DCF!D$6</f>
        <v>-1186.1089637004</v>
      </c>
      <c r="CZ336" s="15">
        <f ca="1">(BS336*DCF!E$46-DCF!E$5*MAX(BS336*DCF!E$46,0)-MAX(BS336-BR336,0)/Inputs!$B$24)*DCF!E$6</f>
        <v>-435.30165387189226</v>
      </c>
      <c r="DA336" s="15">
        <f ca="1">(BT336*DCF!F$46-DCF!F$5*MAX(BT336*DCF!F$46,0)-MAX(BT336-BS336,0)/Inputs!$B$24)*DCF!F$6</f>
        <v>-986.06837414225652</v>
      </c>
      <c r="DB336" s="15">
        <f ca="1">(BU336*DCF!G$46-DCF!G$5*MAX(BU336*DCF!G$46,0)-MAX(BU336-BT336,0)/Inputs!$B$24)*DCF!G$6</f>
        <v>-757.02695104735665</v>
      </c>
      <c r="DC336" s="15">
        <f ca="1">(BV336*DCF!H$46-DCF!H$5*MAX(BV336*DCF!H$46,0)-MAX(BV336-BU336,0)/Inputs!$B$24)*DCF!H$6</f>
        <v>-1063.0451657712119</v>
      </c>
      <c r="DD336" s="15">
        <f ca="1">(BW336*DCF!I$46-DCF!I$5*MAX(BW336*DCF!I$46,0)-MAX(BW336-BV336,0)/Inputs!$B$24)*DCF!I$6</f>
        <v>-507.67103033135169</v>
      </c>
      <c r="DE336" s="15">
        <f ca="1">(BX336*DCF!J$46-DCF!J$5*MAX(BX336*DCF!J$46,0)-MAX(BX336-BW336,0)/Inputs!$B$24)*DCF!J$6</f>
        <v>-1492.3221290056201</v>
      </c>
      <c r="DF336" s="15">
        <f ca="1">(BY336*DCF!K$46-DCF!K$5*MAX(BY336*DCF!K$46,0)-MAX(BY336-BX336,0)/Inputs!$B$24)*DCF!K$6</f>
        <v>-96.743342162247373</v>
      </c>
      <c r="DG336" s="15">
        <f ca="1">(BZ336*DCF!L$46-DCF!L$5*MAX(BZ336*DCF!L$46,0)-MAX(BZ336-BY336,0)/Inputs!$B$24)*DCF!L$6</f>
        <v>-1088.3423005981379</v>
      </c>
      <c r="DH336" s="15">
        <f ca="1">(CA336*DCF!M$46-DCF!M$5*MAX(CA336*DCF!M$46,0)-MAX(CA336-BZ336,0)/Inputs!$B$24)*DCF!M$6</f>
        <v>698.66813802129002</v>
      </c>
      <c r="DI336" s="15">
        <f ca="1">SUM(CB336:CL336)+BE336*DCF!M$10*(1+Inputs!$B$30)*(1-Inputs!$B$33)*(1-Inputs!$B$30/Inputs!$B$31)/(Inputs!$B$29-Inputs!$B$30)*DCF!M$6</f>
        <v>104618.98641172142</v>
      </c>
      <c r="DJ336" s="15">
        <f ca="1">SUM(CM336:CW336)+BP336*DCF!M$28*(1+Inputs!$B$30)*(1-Inputs!$B$33)*(1-Inputs!$B$30/Inputs!$B$31)/(Inputs!$B$29-Inputs!$B$30)*DCF!M$6</f>
        <v>297394.36911817879</v>
      </c>
      <c r="DK336" s="15">
        <f ca="1">SUM(CX336:DH336)+CA336*DCF!M$46*(1+Inputs!$B$30)*(1-Inputs!$B$33)*(1-Inputs!$B$30/Inputs!$B$31)/(Inputs!$B$29-Inputs!$B$30)*DCF!M$6</f>
        <v>106663.28344278112</v>
      </c>
      <c r="DM336" s="15">
        <f ca="1">DI336+DJ336+DK336+Inputs!$B$34+Inputs!$B$36-Inputs!$B$35</f>
        <v>585527.63897268125</v>
      </c>
    </row>
    <row r="337" spans="1:117" x14ac:dyDescent="0.75">
      <c r="A337" s="11">
        <v>324</v>
      </c>
      <c r="C337" s="23">
        <f t="shared" ca="1" si="182"/>
        <v>-0.19857634973008731</v>
      </c>
      <c r="D337" s="23">
        <f t="shared" ca="1" si="182"/>
        <v>-1.4269215657052685</v>
      </c>
      <c r="E337" s="23">
        <f t="shared" ca="1" si="182"/>
        <v>1.2709685165873863</v>
      </c>
      <c r="F337" s="23">
        <f t="shared" ca="1" si="182"/>
        <v>2.352985944543258E-2</v>
      </c>
      <c r="G337" s="23">
        <f t="shared" ca="1" si="182"/>
        <v>0.97706812416595867</v>
      </c>
      <c r="H337" s="23">
        <f t="shared" ca="1" si="182"/>
        <v>0.86492388776653784</v>
      </c>
      <c r="I337" s="23">
        <f t="shared" ca="1" si="182"/>
        <v>-0.73164023504160491</v>
      </c>
      <c r="J337" s="23">
        <f t="shared" ca="1" si="182"/>
        <v>-0.32994596659716163</v>
      </c>
      <c r="K337" s="23">
        <f t="shared" ca="1" si="182"/>
        <v>0.43997619627301321</v>
      </c>
      <c r="L337" s="23">
        <f t="shared" ca="1" si="182"/>
        <v>-1.5376057822036135</v>
      </c>
      <c r="M337" s="23">
        <f t="shared" ca="1" si="182"/>
        <v>0.85021521014316315</v>
      </c>
      <c r="N337" s="23">
        <f ca="1">SQRT(Inputs!$B$38)*C337+SQRT(1-Inputs!$B$38)*_xlfn.NORM.S.INV(RAND())</f>
        <v>0.81919931293532322</v>
      </c>
      <c r="O337" s="23">
        <f ca="1">SQRT(Inputs!$B$38)*D337+SQRT(1-Inputs!$B$38)*_xlfn.NORM.S.INV(RAND())</f>
        <v>-1.0571894727247089</v>
      </c>
      <c r="P337" s="23">
        <f ca="1">SQRT(Inputs!$B$38)*E337+SQRT(1-Inputs!$B$38)*_xlfn.NORM.S.INV(RAND())</f>
        <v>1.3371500481373619</v>
      </c>
      <c r="Q337" s="23">
        <f ca="1">SQRT(Inputs!$B$38)*F337+SQRT(1-Inputs!$B$38)*_xlfn.NORM.S.INV(RAND())</f>
        <v>0.80836858967145386</v>
      </c>
      <c r="R337" s="23">
        <f ca="1">SQRT(Inputs!$B$38)*G337+SQRT(1-Inputs!$B$38)*_xlfn.NORM.S.INV(RAND())</f>
        <v>-1.7311561357776442</v>
      </c>
      <c r="S337" s="23">
        <f ca="1">SQRT(Inputs!$B$38)*H337+SQRT(1-Inputs!$B$38)*_xlfn.NORM.S.INV(RAND())</f>
        <v>0.60962321535428388</v>
      </c>
      <c r="T337" s="23">
        <f ca="1">SQRT(Inputs!$B$38)*I337+SQRT(1-Inputs!$B$38)*_xlfn.NORM.S.INV(RAND())</f>
        <v>-0.6236899212853837</v>
      </c>
      <c r="U337" s="23">
        <f ca="1">SQRT(Inputs!$B$38)*J337+SQRT(1-Inputs!$B$38)*_xlfn.NORM.S.INV(RAND())</f>
        <v>0.97365481167082302</v>
      </c>
      <c r="V337" s="23">
        <f ca="1">SQRT(Inputs!$B$38)*K337+SQRT(1-Inputs!$B$38)*_xlfn.NORM.S.INV(RAND())</f>
        <v>-0.2400052859052681</v>
      </c>
      <c r="W337" s="23">
        <f ca="1">SQRT(Inputs!$B$38)*L337+SQRT(1-Inputs!$B$38)*_xlfn.NORM.S.INV(RAND())</f>
        <v>-0.4071894843442726</v>
      </c>
      <c r="X337" s="23">
        <f ca="1">SQRT(Inputs!$B$38)*M337+SQRT(1-Inputs!$B$38)*_xlfn.NORM.S.INV(RAND())</f>
        <v>3.4776602613222407E-2</v>
      </c>
      <c r="Y337" s="23">
        <f ca="1">SQRT(Inputs!$B$38)*C337+SQRT(1-Inputs!$B$38)*_xlfn.NORM.S.INV(RAND())</f>
        <v>-0.49813925515775909</v>
      </c>
      <c r="Z337" s="23">
        <f ca="1">SQRT(Inputs!$B$38)*D337+SQRT(1-Inputs!$B$38)*_xlfn.NORM.S.INV(RAND())</f>
        <v>0.55882216755449332</v>
      </c>
      <c r="AA337" s="23">
        <f ca="1">SQRT(Inputs!$B$38)*E337+SQRT(1-Inputs!$B$38)*_xlfn.NORM.S.INV(RAND())</f>
        <v>-0.25548570596968945</v>
      </c>
      <c r="AB337" s="23">
        <f ca="1">SQRT(Inputs!$B$38)*F337+SQRT(1-Inputs!$B$38)*_xlfn.NORM.S.INV(RAND())</f>
        <v>1.6862350698663193</v>
      </c>
      <c r="AC337" s="23">
        <f ca="1">SQRT(Inputs!$B$38)*G337+SQRT(1-Inputs!$B$38)*_xlfn.NORM.S.INV(RAND())</f>
        <v>1.3871798333961252</v>
      </c>
      <c r="AD337" s="23">
        <f ca="1">SQRT(Inputs!$B$38)*H337+SQRT(1-Inputs!$B$38)*_xlfn.NORM.S.INV(RAND())</f>
        <v>-0.3759204907849002</v>
      </c>
      <c r="AE337" s="23">
        <f ca="1">SQRT(Inputs!$B$38)*I337+SQRT(1-Inputs!$B$38)*_xlfn.NORM.S.INV(RAND())</f>
        <v>2.5843935425162556E-2</v>
      </c>
      <c r="AF337" s="23">
        <f ca="1">SQRT(Inputs!$B$38)*J337+SQRT(1-Inputs!$B$38)*_xlfn.NORM.S.INV(RAND())</f>
        <v>-8.8404006825917883E-2</v>
      </c>
      <c r="AG337" s="23">
        <f ca="1">SQRT(Inputs!$B$38)*K337+SQRT(1-Inputs!$B$38)*_xlfn.NORM.S.INV(RAND())</f>
        <v>0.71710134604586528</v>
      </c>
      <c r="AH337" s="23">
        <f ca="1">SQRT(Inputs!$B$38)*L337+SQRT(1-Inputs!$B$38)*_xlfn.NORM.S.INV(RAND())</f>
        <v>-2.1665641139179987</v>
      </c>
      <c r="AI337" s="23">
        <f ca="1">SQRT(Inputs!$B$38)*M337+SQRT(1-Inputs!$B$38)*_xlfn.NORM.S.INV(RAND())</f>
        <v>-5.1086528242876905E-2</v>
      </c>
      <c r="AJ337" s="23">
        <f ca="1">SQRT(Inputs!$B$38)*C337+SQRT(1-Inputs!$B$38)*_xlfn.NORM.S.INV(RAND())</f>
        <v>1.1967609231902041</v>
      </c>
      <c r="AK337" s="23">
        <f ca="1">SQRT(Inputs!$B$38)*D337+SQRT(1-Inputs!$B$38)*_xlfn.NORM.S.INV(RAND())</f>
        <v>0.48483707555838107</v>
      </c>
      <c r="AL337" s="23">
        <f ca="1">SQRT(Inputs!$B$38)*E337+SQRT(1-Inputs!$B$38)*_xlfn.NORM.S.INV(RAND())</f>
        <v>0.93071173227083093</v>
      </c>
      <c r="AM337" s="23">
        <f ca="1">SQRT(Inputs!$B$38)*F337+SQRT(1-Inputs!$B$38)*_xlfn.NORM.S.INV(RAND())</f>
        <v>1.0170246274303547</v>
      </c>
      <c r="AN337" s="23">
        <f ca="1">SQRT(Inputs!$B$38)*G337+SQRT(1-Inputs!$B$38)*_xlfn.NORM.S.INV(RAND())</f>
        <v>1.7971922874644255</v>
      </c>
      <c r="AO337" s="23">
        <f ca="1">SQRT(Inputs!$B$38)*H337+SQRT(1-Inputs!$B$38)*_xlfn.NORM.S.INV(RAND())</f>
        <v>-0.93800463827570535</v>
      </c>
      <c r="AP337" s="23">
        <f ca="1">SQRT(Inputs!$B$38)*I337+SQRT(1-Inputs!$B$38)*_xlfn.NORM.S.INV(RAND())</f>
        <v>-0.21219254926170969</v>
      </c>
      <c r="AQ337" s="23">
        <f ca="1">SQRT(Inputs!$B$38)*J337+SQRT(1-Inputs!$B$38)*_xlfn.NORM.S.INV(RAND())</f>
        <v>0.49727886065835858</v>
      </c>
      <c r="AR337" s="23">
        <f ca="1">SQRT(Inputs!$B$38)*K337+SQRT(1-Inputs!$B$38)*_xlfn.NORM.S.INV(RAND())</f>
        <v>-4.7445586618632296E-2</v>
      </c>
      <c r="AS337" s="23">
        <f ca="1">SQRT(Inputs!$B$38)*L337+SQRT(1-Inputs!$B$38)*_xlfn.NORM.S.INV(RAND())</f>
        <v>-1.4861805894356723</v>
      </c>
      <c r="AT337" s="23">
        <f ca="1">SQRT(Inputs!$B$38)*M337+SQRT(1-Inputs!$B$38)*_xlfn.NORM.S.INV(RAND())</f>
        <v>1.0622797430404538</v>
      </c>
      <c r="AU337" s="15">
        <f ca="1">Inputs!$B$6*EXP($B$8-0.5*C$5^2+C$5*N337)</f>
        <v>5665.8869523733483</v>
      </c>
      <c r="AV337" s="15">
        <f t="shared" ca="1" si="183"/>
        <v>5903.8556869772656</v>
      </c>
      <c r="AW337" s="15">
        <f t="shared" ca="1" si="184"/>
        <v>8621.4873920040391</v>
      </c>
      <c r="AX337" s="15">
        <f t="shared" ca="1" si="185"/>
        <v>11644.540261784536</v>
      </c>
      <c r="AY337" s="15">
        <f t="shared" ca="1" si="186"/>
        <v>11625.856569790254</v>
      </c>
      <c r="AZ337" s="15">
        <f t="shared" ca="1" si="187"/>
        <v>15206.028048992497</v>
      </c>
      <c r="BA337" s="15">
        <f t="shared" ca="1" si="188"/>
        <v>17432.425293646258</v>
      </c>
      <c r="BB337" s="15">
        <f t="shared" ca="1" si="189"/>
        <v>23529.506636510716</v>
      </c>
      <c r="BC337" s="15">
        <f t="shared" ca="1" si="190"/>
        <v>28157.693722514206</v>
      </c>
      <c r="BD337" s="15">
        <f t="shared" ca="1" si="191"/>
        <v>33206.730667213094</v>
      </c>
      <c r="BE337" s="15">
        <f t="shared" ca="1" si="192"/>
        <v>40819.680298292937</v>
      </c>
      <c r="BF337" s="15">
        <f ca="1">Inputs!$B$13*EXP($B$9-0.5*C$6^2+C$6*Y337)</f>
        <v>12530.416334433021</v>
      </c>
      <c r="BG337" s="15">
        <f t="shared" ca="1" si="193"/>
        <v>16891.417266596251</v>
      </c>
      <c r="BH337" s="15">
        <f t="shared" ca="1" si="194"/>
        <v>19781.947485475575</v>
      </c>
      <c r="BI337" s="15">
        <f t="shared" ca="1" si="195"/>
        <v>31392.25686119344</v>
      </c>
      <c r="BJ337" s="15">
        <f t="shared" ca="1" si="196"/>
        <v>47003.437930198001</v>
      </c>
      <c r="BK337" s="15">
        <f t="shared" ca="1" si="197"/>
        <v>54809.682165964557</v>
      </c>
      <c r="BL337" s="15">
        <f t="shared" ca="1" si="198"/>
        <v>67552.947228293531</v>
      </c>
      <c r="BM337" s="15">
        <f t="shared" ca="1" si="199"/>
        <v>82130.209073864069</v>
      </c>
      <c r="BN337" s="15">
        <f t="shared" ca="1" si="200"/>
        <v>110073.98370963876</v>
      </c>
      <c r="BO337" s="15">
        <f t="shared" ca="1" si="201"/>
        <v>105282.5380666626</v>
      </c>
      <c r="BP337" s="15">
        <f t="shared" ca="1" si="202"/>
        <v>128835.22900258627</v>
      </c>
      <c r="BQ337" s="15">
        <f ca="1">Inputs!$B$20*EXP($B$10-0.5*C$7^2+C$7*AJ337)</f>
        <v>6557.725289331921</v>
      </c>
      <c r="BR337" s="15">
        <f t="shared" ca="1" si="203"/>
        <v>10379.159181154988</v>
      </c>
      <c r="BS337" s="15">
        <f t="shared" ca="1" si="204"/>
        <v>18568.568442453769</v>
      </c>
      <c r="BT337" s="15">
        <f t="shared" ca="1" si="205"/>
        <v>33430.530869380957</v>
      </c>
      <c r="BU337" s="15">
        <f t="shared" ca="1" si="206"/>
        <v>71569.663553288861</v>
      </c>
      <c r="BV337" s="15">
        <f t="shared" ca="1" si="207"/>
        <v>80605.794138413665</v>
      </c>
      <c r="BW337" s="15">
        <f t="shared" ca="1" si="208"/>
        <v>107541.03463740145</v>
      </c>
      <c r="BX337" s="15">
        <f t="shared" ca="1" si="209"/>
        <v>166181.26510788788</v>
      </c>
      <c r="BY337" s="15">
        <f t="shared" ca="1" si="210"/>
        <v>230744.0559059068</v>
      </c>
      <c r="BZ337" s="15">
        <f t="shared" ca="1" si="211"/>
        <v>246364.33344291165</v>
      </c>
      <c r="CA337" s="15">
        <f t="shared" ca="1" si="212"/>
        <v>417966.2487820824</v>
      </c>
      <c r="CB337" s="15">
        <f ca="1">(AU337*DCF!C$10-DCF!C$5*MAX(AU337*DCF!C$10,0)-MAX(AU337-Inputs!$B$6,0)/Inputs!$B$10)*DCF!C$6</f>
        <v>1038.0571712675458</v>
      </c>
      <c r="CC337" s="15">
        <f ca="1">(AV337*DCF!D$10-DCF!D$5*MAX(AV337*DCF!D$10,0)-MAX(AV337-AU337,0)/Inputs!$B$10)*DCF!D$6</f>
        <v>1381.0023785423919</v>
      </c>
      <c r="CD337" s="15">
        <f ca="1">(AW337*DCF!E$10-DCF!E$5*MAX(AW337*DCF!E$10,0)-MAX(AW337-AV337,0)/Inputs!$B$10)*DCF!E$6</f>
        <v>1378.4409946257356</v>
      </c>
      <c r="CE337" s="15">
        <f ca="1">(AX337*DCF!F$10-DCF!F$5*MAX(AX337*DCF!F$10,0)-MAX(AX337-AW337,0)/Inputs!$B$10)*DCF!F$6</f>
        <v>1912.9622295085442</v>
      </c>
      <c r="CF337" s="15">
        <f ca="1">(AY337*DCF!G$10-DCF!G$5*MAX(AY337*DCF!G$10,0)-MAX(AY337-AX337,0)/Inputs!$B$10)*DCF!G$6</f>
        <v>2395.3897261204734</v>
      </c>
      <c r="CG337" s="15">
        <f ca="1">(AZ337*DCF!H$10-DCF!H$5*MAX(AZ337*DCF!H$10,0)-MAX(AZ337-AY337,0)/Inputs!$B$10)*DCF!H$6</f>
        <v>2316.5376235283447</v>
      </c>
      <c r="CH337" s="15">
        <f ca="1">(BA337*DCF!I$10-DCF!I$5*MAX(BA337*DCF!I$10,0)-MAX(BA337-AZ337,0)/Inputs!$B$10)*DCF!I$6</f>
        <v>2819.061010303295</v>
      </c>
      <c r="CI337" s="15">
        <f ca="1">(BB337*DCF!J$10-DCF!J$5*MAX(BB337*DCF!J$10,0)-MAX(BB337-BA337,0)/Inputs!$B$10)*DCF!J$6</f>
        <v>3113.8057292371855</v>
      </c>
      <c r="CJ337" s="15">
        <f ca="1">(BC337*DCF!K$10-DCF!K$5*MAX(BC337*DCF!K$10,0)-MAX(BC337-BB337,0)/Inputs!$B$10)*DCF!K$6</f>
        <v>3885.0607360743961</v>
      </c>
      <c r="CK337" s="15">
        <f ca="1">(BD337*DCF!L$10-DCF!L$5*MAX(BD337*DCF!L$10,0)-MAX(BD337-BC337,0)/Inputs!$B$10)*DCF!L$6</f>
        <v>4355.2842147368792</v>
      </c>
      <c r="CL337" s="15">
        <f ca="1">(BE337*DCF!M$10-DCF!M$5*MAX(BE337*DCF!M$10,0)-MAX(BE337-BD337,0)/Inputs!$B$10)*DCF!M$6</f>
        <v>4850.7366766415089</v>
      </c>
      <c r="CM337" s="15">
        <f ca="1">(BF337*DCF!C$28-DCF!C$5*MAX(BF337*DCF!C$28,0)-MAX(BF337-Inputs!$B$13,0)/Inputs!$B$17)*DCF!C$6</f>
        <v>3560.1324516814157</v>
      </c>
      <c r="CN337" s="15">
        <f ca="1">(BG337*DCF!D$28-DCF!D$5*MAX(BG337*DCF!D$28,0)-MAX(BG337-BF337,0)/Inputs!$B$17)*DCF!D$6</f>
        <v>4044.5105163775997</v>
      </c>
      <c r="CO337" s="15">
        <f ca="1">(BH337*DCF!E$28-DCF!E$5*MAX(BH337*DCF!E$28,0)-MAX(BH337-BG337,0)/Inputs!$B$17)*DCF!E$6</f>
        <v>5032.9160553937927</v>
      </c>
      <c r="CP337" s="15">
        <f ca="1">(BI337*DCF!F$28-DCF!F$5*MAX(BI337*DCF!F$28,0)-MAX(BI337-BH337,0)/Inputs!$B$17)*DCF!F$6</f>
        <v>6408.3305019049767</v>
      </c>
      <c r="CQ337" s="15">
        <f ca="1">(BJ337*DCF!G$28-DCF!G$5*MAX(BJ337*DCF!G$28,0)-MAX(BJ337-BI337,0)/Inputs!$B$17)*DCF!G$6</f>
        <v>9569.7521488775801</v>
      </c>
      <c r="CR337" s="15">
        <f ca="1">(BK337*DCF!H$28-DCF!H$5*MAX(BK337*DCF!H$28,0)-MAX(BK337-BJ337,0)/Inputs!$B$17)*DCF!H$6</f>
        <v>12342.167816662108</v>
      </c>
      <c r="CS337" s="15">
        <f ca="1">(BL337*DCF!I$28-DCF!I$5*MAX(BL337*DCF!I$28,0)-MAX(BL337-BK337,0)/Inputs!$B$17)*DCF!I$6</f>
        <v>14056.231496026538</v>
      </c>
      <c r="CT337" s="15">
        <f ca="1">(BM337*DCF!J$28-DCF!J$5*MAX(BM337*DCF!J$28,0)-MAX(BM337-BL337,0)/Inputs!$B$17)*DCF!J$6</f>
        <v>16389.028938174393</v>
      </c>
      <c r="CU337" s="15">
        <f ca="1">(BN337*DCF!K$28-DCF!K$5*MAX(BN337*DCF!K$28,0)-MAX(BN337-BM337,0)/Inputs!$B$17)*DCF!K$6</f>
        <v>19823.039565395746</v>
      </c>
      <c r="CV337" s="15">
        <f ca="1">(BO337*DCF!L$28-DCF!L$5*MAX(BO337*DCF!L$28,0)-MAX(BO337-BN337,0)/Inputs!$B$17)*DCF!L$6</f>
        <v>21006.076211459327</v>
      </c>
      <c r="CW337" s="15">
        <f ca="1">(BP337*DCF!M$28-DCF!M$5*MAX(BP337*DCF!M$28,0)-MAX(BP337-BO337,0)/Inputs!$B$17)*DCF!M$6</f>
        <v>21778.504880698412</v>
      </c>
      <c r="CX337" s="15">
        <f ca="1">(BQ337*DCF!C$46-DCF!C$5*MAX(BQ337*DCF!C$46,0)-MAX(BQ337-Inputs!$B$20,0)/Inputs!$B$24)*DCF!C$6</f>
        <v>-3064.9366900683058</v>
      </c>
      <c r="CY337" s="15">
        <f ca="1">(BR337*DCF!D$46-DCF!D$5*MAX(BR337*DCF!D$46,0)-MAX(BR337-BQ337,0)/Inputs!$B$24)*DCF!D$6</f>
        <v>-3402.0545479617736</v>
      </c>
      <c r="CZ337" s="15">
        <f ca="1">(BS337*DCF!E$46-DCF!E$5*MAX(BS337*DCF!E$46,0)-MAX(BS337-BR337,0)/Inputs!$B$24)*DCF!E$6</f>
        <v>-5423.8052285563745</v>
      </c>
      <c r="DA337" s="15">
        <f ca="1">(BT337*DCF!F$46-DCF!F$5*MAX(BT337*DCF!F$46,0)-MAX(BT337-BS337,0)/Inputs!$B$24)*DCF!F$6</f>
        <v>-7846.3329639638278</v>
      </c>
      <c r="DB337" s="15">
        <f ca="1">(BU337*DCF!G$46-DCF!G$5*MAX(BU337*DCF!G$46,0)-MAX(BU337-BT337,0)/Inputs!$B$24)*DCF!G$6</f>
        <v>-15236.71277515715</v>
      </c>
      <c r="DC337" s="15">
        <f ca="1">(BV337*DCF!H$46-DCF!H$5*MAX(BV337*DCF!H$46,0)-MAX(BV337-BU337,0)/Inputs!$B$24)*DCF!H$6</f>
        <v>-2807.9222140368611</v>
      </c>
      <c r="DD337" s="15">
        <f ca="1">(BW337*DCF!I$46-DCF!I$5*MAX(BW337*DCF!I$46,0)-MAX(BW337-BV337,0)/Inputs!$B$24)*DCF!I$6</f>
        <v>-5248.3636679633419</v>
      </c>
      <c r="DE337" s="15">
        <f ca="1">(BX337*DCF!J$46-DCF!J$5*MAX(BX337*DCF!J$46,0)-MAX(BX337-BW337,0)/Inputs!$B$24)*DCF!J$6</f>
        <v>-8579.586685002696</v>
      </c>
      <c r="DF337" s="15">
        <f ca="1">(BY337*DCF!K$46-DCF!K$5*MAX(BY337*DCF!K$46,0)-MAX(BY337-BX337,0)/Inputs!$B$24)*DCF!K$6</f>
        <v>-2635.2941373502877</v>
      </c>
      <c r="DG337" s="15">
        <f ca="1">(BZ337*DCF!L$46-DCF!L$5*MAX(BZ337*DCF!L$46,0)-MAX(BZ337-BY337,0)/Inputs!$B$24)*DCF!L$6</f>
        <v>13495.107839061493</v>
      </c>
      <c r="DH337" s="15">
        <f ca="1">(CA337*DCF!M$46-DCF!M$5*MAX(CA337*DCF!M$46,0)-MAX(CA337-BZ337,0)/Inputs!$B$24)*DCF!M$6</f>
        <v>-3107.5309255431689</v>
      </c>
      <c r="DI337" s="15">
        <f ca="1">SUM(CB337:CL337)+BE337*DCF!M$10*(1+Inputs!$B$30)*(1-Inputs!$B$33)*(1-Inputs!$B$30/Inputs!$B$31)/(Inputs!$B$29-Inputs!$B$30)*DCF!M$6</f>
        <v>143048.0485451264</v>
      </c>
      <c r="DJ337" s="15">
        <f ca="1">SUM(CM337:CW337)+BP337*DCF!M$28*(1+Inputs!$B$30)*(1-Inputs!$B$33)*(1-Inputs!$B$30/Inputs!$B$31)/(Inputs!$B$29-Inputs!$B$30)*DCF!M$6</f>
        <v>612077.55189429061</v>
      </c>
      <c r="DK337" s="15">
        <f ca="1">SUM(CX337:DH337)+CA337*DCF!M$46*(1+Inputs!$B$30)*(1-Inputs!$B$33)*(1-Inputs!$B$30/Inputs!$B$31)/(Inputs!$B$29-Inputs!$B$30)*DCF!M$6</f>
        <v>602367.89988789696</v>
      </c>
      <c r="DM337" s="15">
        <f ca="1">DI337+DJ337+DK337+Inputs!$B$34+Inputs!$B$36-Inputs!$B$35</f>
        <v>1434344.5003273138</v>
      </c>
    </row>
    <row r="338" spans="1:117" x14ac:dyDescent="0.75">
      <c r="A338" s="11">
        <v>325</v>
      </c>
      <c r="C338" s="23">
        <f t="shared" ca="1" si="182"/>
        <v>0.12901075532166642</v>
      </c>
      <c r="D338" s="23">
        <f t="shared" ca="1" si="182"/>
        <v>0.22978593575809675</v>
      </c>
      <c r="E338" s="23">
        <f t="shared" ca="1" si="182"/>
        <v>-0.8289646726113119</v>
      </c>
      <c r="F338" s="23">
        <f t="shared" ca="1" si="182"/>
        <v>-2.0470283341690632</v>
      </c>
      <c r="G338" s="23">
        <f t="shared" ca="1" si="182"/>
        <v>-1.4010120274675641</v>
      </c>
      <c r="H338" s="23">
        <f t="shared" ca="1" si="182"/>
        <v>-0.48828606676338954</v>
      </c>
      <c r="I338" s="23">
        <f t="shared" ca="1" si="182"/>
        <v>-0.51121756706123633</v>
      </c>
      <c r="J338" s="23">
        <f t="shared" ca="1" si="182"/>
        <v>0.217355792906439</v>
      </c>
      <c r="K338" s="23">
        <f t="shared" ca="1" si="182"/>
        <v>0.10820212970388436</v>
      </c>
      <c r="L338" s="23">
        <f t="shared" ca="1" si="182"/>
        <v>0.6526103531741535</v>
      </c>
      <c r="M338" s="23">
        <f t="shared" ca="1" si="182"/>
        <v>0.23786256200719838</v>
      </c>
      <c r="N338" s="23">
        <f ca="1">SQRT(Inputs!$B$38)*C338+SQRT(1-Inputs!$B$38)*_xlfn.NORM.S.INV(RAND())</f>
        <v>-1.1038988068449604</v>
      </c>
      <c r="O338" s="23">
        <f ca="1">SQRT(Inputs!$B$38)*D338+SQRT(1-Inputs!$B$38)*_xlfn.NORM.S.INV(RAND())</f>
        <v>-0.53510252650164281</v>
      </c>
      <c r="P338" s="23">
        <f ca="1">SQRT(Inputs!$B$38)*E338+SQRT(1-Inputs!$B$38)*_xlfn.NORM.S.INV(RAND())</f>
        <v>-0.65303889835483864</v>
      </c>
      <c r="Q338" s="23">
        <f ca="1">SQRT(Inputs!$B$38)*F338+SQRT(1-Inputs!$B$38)*_xlfn.NORM.S.INV(RAND())</f>
        <v>-0.76076318429923828</v>
      </c>
      <c r="R338" s="23">
        <f ca="1">SQRT(Inputs!$B$38)*G338+SQRT(1-Inputs!$B$38)*_xlfn.NORM.S.INV(RAND())</f>
        <v>-1.3986394083320404</v>
      </c>
      <c r="S338" s="23">
        <f ca="1">SQRT(Inputs!$B$38)*H338+SQRT(1-Inputs!$B$38)*_xlfn.NORM.S.INV(RAND())</f>
        <v>-2.119388703222555E-2</v>
      </c>
      <c r="T338" s="23">
        <f ca="1">SQRT(Inputs!$B$38)*I338+SQRT(1-Inputs!$B$38)*_xlfn.NORM.S.INV(RAND())</f>
        <v>-0.79539353563234072</v>
      </c>
      <c r="U338" s="23">
        <f ca="1">SQRT(Inputs!$B$38)*J338+SQRT(1-Inputs!$B$38)*_xlfn.NORM.S.INV(RAND())</f>
        <v>0.21259891256634672</v>
      </c>
      <c r="V338" s="23">
        <f ca="1">SQRT(Inputs!$B$38)*K338+SQRT(1-Inputs!$B$38)*_xlfn.NORM.S.INV(RAND())</f>
        <v>1.1090692508361299</v>
      </c>
      <c r="W338" s="23">
        <f ca="1">SQRT(Inputs!$B$38)*L338+SQRT(1-Inputs!$B$38)*_xlfn.NORM.S.INV(RAND())</f>
        <v>1.8764625117794673</v>
      </c>
      <c r="X338" s="23">
        <f ca="1">SQRT(Inputs!$B$38)*M338+SQRT(1-Inputs!$B$38)*_xlfn.NORM.S.INV(RAND())</f>
        <v>0.1156939306193292</v>
      </c>
      <c r="Y338" s="23">
        <f ca="1">SQRT(Inputs!$B$38)*C338+SQRT(1-Inputs!$B$38)*_xlfn.NORM.S.INV(RAND())</f>
        <v>-1.3889520308058415E-2</v>
      </c>
      <c r="Z338" s="23">
        <f ca="1">SQRT(Inputs!$B$38)*D338+SQRT(1-Inputs!$B$38)*_xlfn.NORM.S.INV(RAND())</f>
        <v>0.85139702368556325</v>
      </c>
      <c r="AA338" s="23">
        <f ca="1">SQRT(Inputs!$B$38)*E338+SQRT(1-Inputs!$B$38)*_xlfn.NORM.S.INV(RAND())</f>
        <v>-1.4065494820983215</v>
      </c>
      <c r="AB338" s="23">
        <f ca="1">SQRT(Inputs!$B$38)*F338+SQRT(1-Inputs!$B$38)*_xlfn.NORM.S.INV(RAND())</f>
        <v>-1.4419780925270111</v>
      </c>
      <c r="AC338" s="23">
        <f ca="1">SQRT(Inputs!$B$38)*G338+SQRT(1-Inputs!$B$38)*_xlfn.NORM.S.INV(RAND())</f>
        <v>0.69944019242705635</v>
      </c>
      <c r="AD338" s="23">
        <f ca="1">SQRT(Inputs!$B$38)*H338+SQRT(1-Inputs!$B$38)*_xlfn.NORM.S.INV(RAND())</f>
        <v>0.66048636712163566</v>
      </c>
      <c r="AE338" s="23">
        <f ca="1">SQRT(Inputs!$B$38)*I338+SQRT(1-Inputs!$B$38)*_xlfn.NORM.S.INV(RAND())</f>
        <v>-0.318853314415602</v>
      </c>
      <c r="AF338" s="23">
        <f ca="1">SQRT(Inputs!$B$38)*J338+SQRT(1-Inputs!$B$38)*_xlfn.NORM.S.INV(RAND())</f>
        <v>-1.0286424333704449</v>
      </c>
      <c r="AG338" s="23">
        <f ca="1">SQRT(Inputs!$B$38)*K338+SQRT(1-Inputs!$B$38)*_xlfn.NORM.S.INV(RAND())</f>
        <v>-0.27572546880259158</v>
      </c>
      <c r="AH338" s="23">
        <f ca="1">SQRT(Inputs!$B$38)*L338+SQRT(1-Inputs!$B$38)*_xlfn.NORM.S.INV(RAND())</f>
        <v>0.30498613151737053</v>
      </c>
      <c r="AI338" s="23">
        <f ca="1">SQRT(Inputs!$B$38)*M338+SQRT(1-Inputs!$B$38)*_xlfn.NORM.S.INV(RAND())</f>
        <v>0.23929257877342625</v>
      </c>
      <c r="AJ338" s="23">
        <f ca="1">SQRT(Inputs!$B$38)*C338+SQRT(1-Inputs!$B$38)*_xlfn.NORM.S.INV(RAND())</f>
        <v>1.557565420970038</v>
      </c>
      <c r="AK338" s="23">
        <f ca="1">SQRT(Inputs!$B$38)*D338+SQRT(1-Inputs!$B$38)*_xlfn.NORM.S.INV(RAND())</f>
        <v>-0.85131184607193744</v>
      </c>
      <c r="AL338" s="23">
        <f ca="1">SQRT(Inputs!$B$38)*E338+SQRT(1-Inputs!$B$38)*_xlfn.NORM.S.INV(RAND())</f>
        <v>-0.53098622597818967</v>
      </c>
      <c r="AM338" s="23">
        <f ca="1">SQRT(Inputs!$B$38)*F338+SQRT(1-Inputs!$B$38)*_xlfn.NORM.S.INV(RAND())</f>
        <v>-1.2582255191438334</v>
      </c>
      <c r="AN338" s="23">
        <f ca="1">SQRT(Inputs!$B$38)*G338+SQRT(1-Inputs!$B$38)*_xlfn.NORM.S.INV(RAND())</f>
        <v>-0.92452206193920539</v>
      </c>
      <c r="AO338" s="23">
        <f ca="1">SQRT(Inputs!$B$38)*H338+SQRT(1-Inputs!$B$38)*_xlfn.NORM.S.INV(RAND())</f>
        <v>-0.59452947403718848</v>
      </c>
      <c r="AP338" s="23">
        <f ca="1">SQRT(Inputs!$B$38)*I338+SQRT(1-Inputs!$B$38)*_xlfn.NORM.S.INV(RAND())</f>
        <v>-2.2171314376593121</v>
      </c>
      <c r="AQ338" s="23">
        <f ca="1">SQRT(Inputs!$B$38)*J338+SQRT(1-Inputs!$B$38)*_xlfn.NORM.S.INV(RAND())</f>
        <v>1.5367645340209566</v>
      </c>
      <c r="AR338" s="23">
        <f ca="1">SQRT(Inputs!$B$38)*K338+SQRT(1-Inputs!$B$38)*_xlfn.NORM.S.INV(RAND())</f>
        <v>-0.73466427730194861</v>
      </c>
      <c r="AS338" s="23">
        <f ca="1">SQRT(Inputs!$B$38)*L338+SQRT(1-Inputs!$B$38)*_xlfn.NORM.S.INV(RAND())</f>
        <v>0.65182105387802325</v>
      </c>
      <c r="AT338" s="23">
        <f ca="1">SQRT(Inputs!$B$38)*M338+SQRT(1-Inputs!$B$38)*_xlfn.NORM.S.INV(RAND())</f>
        <v>1.4087597105715122</v>
      </c>
      <c r="AU338" s="15">
        <f ca="1">Inputs!$B$6*EXP($B$8-0.5*C$5^2+C$5*N338)</f>
        <v>4150.2378361384826</v>
      </c>
      <c r="AV338" s="15">
        <f t="shared" ca="1" si="183"/>
        <v>4669.5902514841491</v>
      </c>
      <c r="AW338" s="15">
        <f t="shared" ca="1" si="184"/>
        <v>5213.6714666338612</v>
      </c>
      <c r="AX338" s="15">
        <f t="shared" ca="1" si="185"/>
        <v>5788.2380049632266</v>
      </c>
      <c r="AY338" s="15">
        <f t="shared" ca="1" si="186"/>
        <v>6007.7847248202152</v>
      </c>
      <c r="AZ338" s="15">
        <f t="shared" ca="1" si="187"/>
        <v>7330.5545466959466</v>
      </c>
      <c r="BA338" s="15">
        <f t="shared" ca="1" si="188"/>
        <v>8254.1886158473753</v>
      </c>
      <c r="BB338" s="15">
        <f t="shared" ca="1" si="189"/>
        <v>10323.20317884931</v>
      </c>
      <c r="BC338" s="15">
        <f t="shared" ca="1" si="190"/>
        <v>14071.978875587363</v>
      </c>
      <c r="BD338" s="15">
        <f t="shared" ca="1" si="191"/>
        <v>20547.011249130424</v>
      </c>
      <c r="BE338" s="15">
        <f t="shared" ca="1" si="192"/>
        <v>25444.438871822189</v>
      </c>
      <c r="BF338" s="15">
        <f ca="1">Inputs!$B$13*EXP($B$9-0.5*C$6^2+C$6*Y338)</f>
        <v>13792.988548619393</v>
      </c>
      <c r="BG338" s="15">
        <f t="shared" ca="1" si="193"/>
        <v>19601.356458588925</v>
      </c>
      <c r="BH338" s="15">
        <f t="shared" ca="1" si="194"/>
        <v>18966.048691537169</v>
      </c>
      <c r="BI338" s="15">
        <f t="shared" ca="1" si="195"/>
        <v>18596.046921421472</v>
      </c>
      <c r="BJ338" s="15">
        <f t="shared" ca="1" si="196"/>
        <v>25215.878888763862</v>
      </c>
      <c r="BK338" s="15">
        <f t="shared" ca="1" si="197"/>
        <v>33859.509139690956</v>
      </c>
      <c r="BL338" s="15">
        <f t="shared" ca="1" si="198"/>
        <v>39908.719465441791</v>
      </c>
      <c r="BM338" s="15">
        <f t="shared" ca="1" si="199"/>
        <v>43171.713306953832</v>
      </c>
      <c r="BN338" s="15">
        <f t="shared" ca="1" si="200"/>
        <v>51370.087612299096</v>
      </c>
      <c r="BO338" s="15">
        <f t="shared" ca="1" si="201"/>
        <v>65486.530810067445</v>
      </c>
      <c r="BP338" s="15">
        <f t="shared" ca="1" si="202"/>
        <v>82816.730874471585</v>
      </c>
      <c r="BQ338" s="15">
        <f ca="1">Inputs!$B$20*EXP($B$10-0.5*C$7^2+C$7*AJ338)</f>
        <v>7452.9870426756388</v>
      </c>
      <c r="BR338" s="15">
        <f t="shared" ca="1" si="203"/>
        <v>7717.0856787945922</v>
      </c>
      <c r="BS338" s="15">
        <f t="shared" ca="1" si="204"/>
        <v>9073.0029576910292</v>
      </c>
      <c r="BT338" s="15">
        <f t="shared" ca="1" si="205"/>
        <v>8992.8617528453069</v>
      </c>
      <c r="BU338" s="15">
        <f t="shared" ca="1" si="206"/>
        <v>9964.8110651294974</v>
      </c>
      <c r="BV338" s="15">
        <f t="shared" ca="1" si="207"/>
        <v>12125.900411809329</v>
      </c>
      <c r="BW338" s="15">
        <f t="shared" ca="1" si="208"/>
        <v>10583.560051920293</v>
      </c>
      <c r="BX338" s="15">
        <f t="shared" ca="1" si="209"/>
        <v>20143.839365474938</v>
      </c>
      <c r="BY338" s="15">
        <f t="shared" ca="1" si="210"/>
        <v>24523.860462538629</v>
      </c>
      <c r="BZ338" s="15">
        <f t="shared" ca="1" si="211"/>
        <v>38790.908742698884</v>
      </c>
      <c r="CA338" s="15">
        <f t="shared" ca="1" si="212"/>
        <v>69989.475896191958</v>
      </c>
      <c r="CB338" s="15">
        <f ca="1">(AU338*DCF!C$10-DCF!C$5*MAX(AU338*DCF!C$10,0)-MAX(AU338-Inputs!$B$6,0)/Inputs!$B$10)*DCF!C$6</f>
        <v>1048.8640196168458</v>
      </c>
      <c r="CC338" s="15">
        <f ca="1">(AV338*DCF!D$10-DCF!D$5*MAX(AV338*DCF!D$10,0)-MAX(AV338-AU338,0)/Inputs!$B$10)*DCF!D$6</f>
        <v>1011.5504942999979</v>
      </c>
      <c r="CD338" s="15">
        <f ca="1">(AW338*DCF!E$10-DCF!E$5*MAX(AW338*DCF!E$10,0)-MAX(AW338-AV338,0)/Inputs!$B$10)*DCF!E$6</f>
        <v>1081.2041260136211</v>
      </c>
      <c r="CE338" s="15">
        <f ca="1">(AX338*DCF!F$10-DCF!F$5*MAX(AX338*DCF!F$10,0)-MAX(AX338-AW338,0)/Inputs!$B$10)*DCF!F$6</f>
        <v>1144.0100804144552</v>
      </c>
      <c r="CF338" s="15">
        <f ca="1">(AY338*DCF!G$10-DCF!G$5*MAX(AY338*DCF!G$10,0)-MAX(AY338-AX338,0)/Inputs!$B$10)*DCF!G$6</f>
        <v>1195.6423807917804</v>
      </c>
      <c r="CG338" s="15">
        <f ca="1">(AZ338*DCF!H$10-DCF!H$5*MAX(AZ338*DCF!H$10,0)-MAX(AZ338-AY338,0)/Inputs!$B$10)*DCF!H$6</f>
        <v>1188.3509276567129</v>
      </c>
      <c r="CH338" s="15">
        <f ca="1">(BA338*DCF!I$10-DCF!I$5*MAX(BA338*DCF!I$10,0)-MAX(BA338-AZ338,0)/Inputs!$B$10)*DCF!I$6</f>
        <v>1356.2307978426479</v>
      </c>
      <c r="CI338" s="15">
        <f ca="1">(BB338*DCF!J$10-DCF!J$5*MAX(BB338*DCF!J$10,0)-MAX(BB338-BA338,0)/Inputs!$B$10)*DCF!J$6</f>
        <v>1457.9605562706092</v>
      </c>
      <c r="CJ338" s="15">
        <f ca="1">(BC338*DCF!K$10-DCF!K$5*MAX(BC338*DCF!K$10,0)-MAX(BC338-BB338,0)/Inputs!$B$10)*DCF!K$6</f>
        <v>1740.591070996318</v>
      </c>
      <c r="CK338" s="15">
        <f ca="1">(BD338*DCF!L$10-DCF!L$5*MAX(BD338*DCF!L$10,0)-MAX(BD338-BC338,0)/Inputs!$B$10)*DCF!L$6</f>
        <v>2261.5534918492558</v>
      </c>
      <c r="CL338" s="15">
        <f ca="1">(BE338*DCF!M$10-DCF!M$5*MAX(BE338*DCF!M$10,0)-MAX(BE338-BD338,0)/Inputs!$B$10)*DCF!M$6</f>
        <v>3005.4893662807658</v>
      </c>
      <c r="CM338" s="15">
        <f ca="1">(BF338*DCF!C$28-DCF!C$5*MAX(BF338*DCF!C$28,0)-MAX(BF338-Inputs!$B$13,0)/Inputs!$B$17)*DCF!C$6</f>
        <v>3653.8740949006437</v>
      </c>
      <c r="CN338" s="15">
        <f ca="1">(BG338*DCF!D$28-DCF!D$5*MAX(BG338*DCF!D$28,0)-MAX(BG338-BF338,0)/Inputs!$B$17)*DCF!D$6</f>
        <v>4533.8603723464821</v>
      </c>
      <c r="CO338" s="15">
        <f ca="1">(BH338*DCF!E$28-DCF!E$5*MAX(BH338*DCF!E$28,0)-MAX(BH338-BG338,0)/Inputs!$B$17)*DCF!E$6</f>
        <v>5371.5227073166743</v>
      </c>
      <c r="CP338" s="15">
        <f ca="1">(BI338*DCF!F$28-DCF!F$5*MAX(BI338*DCF!F$28,0)-MAX(BI338-BH338,0)/Inputs!$B$17)*DCF!F$6</f>
        <v>5048.3369032513247</v>
      </c>
      <c r="CQ338" s="15">
        <f ca="1">(BJ338*DCF!G$28-DCF!G$5*MAX(BJ338*DCF!G$28,0)-MAX(BJ338-BI338,0)/Inputs!$B$17)*DCF!G$6</f>
        <v>5429.0607490594493</v>
      </c>
      <c r="CR338" s="15">
        <f ca="1">(BK338*DCF!H$28-DCF!H$5*MAX(BK338*DCF!H$28,0)-MAX(BK338-BJ338,0)/Inputs!$B$17)*DCF!H$6</f>
        <v>7030.8526029692439</v>
      </c>
      <c r="CS338" s="15">
        <f ca="1">(BL338*DCF!I$28-DCF!I$5*MAX(BL338*DCF!I$28,0)-MAX(BL338-BK338,0)/Inputs!$B$17)*DCF!I$6</f>
        <v>8516.409455224557</v>
      </c>
      <c r="CT338" s="15">
        <f ca="1">(BM338*DCF!J$28-DCF!J$5*MAX(BM338*DCF!J$28,0)-MAX(BM338-BL338,0)/Inputs!$B$17)*DCF!J$6</f>
        <v>9198.2297001050865</v>
      </c>
      <c r="CU338" s="15">
        <f ca="1">(BN338*DCF!K$28-DCF!K$5*MAX(BN338*DCF!K$28,0)-MAX(BN338-BM338,0)/Inputs!$B$17)*DCF!K$6</f>
        <v>9844.3095308204865</v>
      </c>
      <c r="CV338" s="15">
        <f ca="1">(BO338*DCF!L$28-DCF!L$5*MAX(BO338*DCF!L$28,0)-MAX(BO338-BN338,0)/Inputs!$B$17)*DCF!L$6</f>
        <v>11468.638363817507</v>
      </c>
      <c r="CW338" s="15">
        <f ca="1">(BP338*DCF!M$28-DCF!M$5*MAX(BP338*DCF!M$28,0)-MAX(BP338-BO338,0)/Inputs!$B$17)*DCF!M$6</f>
        <v>13770.522969339849</v>
      </c>
      <c r="CX338" s="15">
        <f ca="1">(BQ338*DCF!C$46-DCF!C$5*MAX(BQ338*DCF!C$46,0)-MAX(BQ338-Inputs!$B$20,0)/Inputs!$B$24)*DCF!C$6</f>
        <v>-3685.2104221771169</v>
      </c>
      <c r="CY338" s="15">
        <f ca="1">(BR338*DCF!D$46-DCF!D$5*MAX(BR338*DCF!D$46,0)-MAX(BR338-BQ338,0)/Inputs!$B$24)*DCF!D$6</f>
        <v>-1429.8152564200736</v>
      </c>
      <c r="CZ338" s="15">
        <f ca="1">(BS338*DCF!E$46-DCF!E$5*MAX(BS338*DCF!E$46,0)-MAX(BS338-BR338,0)/Inputs!$B$24)*DCF!E$6</f>
        <v>-1607.3636605590157</v>
      </c>
      <c r="DA338" s="15">
        <f ca="1">(BT338*DCF!F$46-DCF!F$5*MAX(BT338*DCF!F$46,0)-MAX(BT338-BS338,0)/Inputs!$B$24)*DCF!F$6</f>
        <v>-654.91705005142705</v>
      </c>
      <c r="DB338" s="15">
        <f ca="1">(BU338*DCF!G$46-DCF!G$5*MAX(BU338*DCF!G$46,0)-MAX(BU338-BT338,0)/Inputs!$B$24)*DCF!G$6</f>
        <v>-662.14110144703693</v>
      </c>
      <c r="DC338" s="15">
        <f ca="1">(BV338*DCF!H$46-DCF!H$5*MAX(BV338*DCF!H$46,0)-MAX(BV338-BU338,0)/Inputs!$B$24)*DCF!H$6</f>
        <v>-671.54527326664299</v>
      </c>
      <c r="DD338" s="15">
        <f ca="1">(BW338*DCF!I$46-DCF!I$5*MAX(BW338*DCF!I$46,0)-MAX(BW338-BV338,0)/Inputs!$B$24)*DCF!I$6</f>
        <v>244.43142129191966</v>
      </c>
      <c r="DE338" s="15">
        <f ca="1">(BX338*DCF!J$46-DCF!J$5*MAX(BX338*DCF!J$46,0)-MAX(BX338-BW338,0)/Inputs!$B$24)*DCF!J$6</f>
        <v>-1690.2515404778935</v>
      </c>
      <c r="DF338" s="15">
        <f ca="1">(BY338*DCF!K$46-DCF!K$5*MAX(BY338*DCF!K$46,0)-MAX(BY338-BX338,0)/Inputs!$B$24)*DCF!K$6</f>
        <v>327.89617480945503</v>
      </c>
      <c r="DG338" s="15">
        <f ca="1">(BZ338*DCF!L$46-DCF!L$5*MAX(BZ338*DCF!L$46,0)-MAX(BZ338-BY338,0)/Inputs!$B$24)*DCF!L$6</f>
        <v>-547.24420867457025</v>
      </c>
      <c r="DH338" s="15">
        <f ca="1">(CA338*DCF!M$46-DCF!M$5*MAX(CA338*DCF!M$46,0)-MAX(CA338-BZ338,0)/Inputs!$B$24)*DCF!M$6</f>
        <v>-1035.3536859899045</v>
      </c>
      <c r="DI338" s="15">
        <f ca="1">SUM(CB338:CL338)+BE338*DCF!M$10*(1+Inputs!$B$30)*(1-Inputs!$B$33)*(1-Inputs!$B$30/Inputs!$B$31)/(Inputs!$B$29-Inputs!$B$30)*DCF!M$6</f>
        <v>87303.657160185452</v>
      </c>
      <c r="DJ338" s="15">
        <f ca="1">SUM(CM338:CW338)+BP338*DCF!M$28*(1+Inputs!$B$30)*(1-Inputs!$B$33)*(1-Inputs!$B$30/Inputs!$B$31)/(Inputs!$B$29-Inputs!$B$30)*DCF!M$6</f>
        <v>391172.36033121287</v>
      </c>
      <c r="DK338" s="15">
        <f ca="1">SUM(CX338:DH338)+CA338*DCF!M$46*(1+Inputs!$B$30)*(1-Inputs!$B$33)*(1-Inputs!$B$30/Inputs!$B$31)/(Inputs!$B$29-Inputs!$B$30)*DCF!M$6</f>
        <v>96800.505915986083</v>
      </c>
      <c r="DM338" s="15">
        <f ca="1">DI338+DJ338+DK338+Inputs!$B$34+Inputs!$B$36-Inputs!$B$35</f>
        <v>652127.5234073844</v>
      </c>
    </row>
    <row r="339" spans="1:117" x14ac:dyDescent="0.75">
      <c r="A339" s="11">
        <v>326</v>
      </c>
      <c r="C339" s="23">
        <f t="shared" ca="1" si="182"/>
        <v>0.68524743609810046</v>
      </c>
      <c r="D339" s="23">
        <f t="shared" ca="1" si="182"/>
        <v>0.95124133461847171</v>
      </c>
      <c r="E339" s="23">
        <f t="shared" ca="1" si="182"/>
        <v>2.0586420557177919E-2</v>
      </c>
      <c r="F339" s="23">
        <f t="shared" ca="1" si="182"/>
        <v>1.0513961806555905</v>
      </c>
      <c r="G339" s="23">
        <f t="shared" ca="1" si="182"/>
        <v>0.75801189620576126</v>
      </c>
      <c r="H339" s="23">
        <f t="shared" ca="1" si="182"/>
        <v>-1.6803836151113907</v>
      </c>
      <c r="I339" s="23">
        <f t="shared" ca="1" si="182"/>
        <v>-0.2351038711786573</v>
      </c>
      <c r="J339" s="23">
        <f t="shared" ca="1" si="182"/>
        <v>-0.15129895929288406</v>
      </c>
      <c r="K339" s="23">
        <f t="shared" ca="1" si="182"/>
        <v>0.17928190522530907</v>
      </c>
      <c r="L339" s="23">
        <f t="shared" ca="1" si="182"/>
        <v>0.43835478773265735</v>
      </c>
      <c r="M339" s="23">
        <f t="shared" ca="1" si="182"/>
        <v>2.1582503447271206E-2</v>
      </c>
      <c r="N339" s="23">
        <f ca="1">SQRT(Inputs!$B$38)*C339+SQRT(1-Inputs!$B$38)*_xlfn.NORM.S.INV(RAND())</f>
        <v>2.1566082192571101</v>
      </c>
      <c r="O339" s="23">
        <f ca="1">SQRT(Inputs!$B$38)*D339+SQRT(1-Inputs!$B$38)*_xlfn.NORM.S.INV(RAND())</f>
        <v>1.3679793233806246</v>
      </c>
      <c r="P339" s="23">
        <f ca="1">SQRT(Inputs!$B$38)*E339+SQRT(1-Inputs!$B$38)*_xlfn.NORM.S.INV(RAND())</f>
        <v>-1.6170142831683592</v>
      </c>
      <c r="Q339" s="23">
        <f ca="1">SQRT(Inputs!$B$38)*F339+SQRT(1-Inputs!$B$38)*_xlfn.NORM.S.INV(RAND())</f>
        <v>1.4764259805002018</v>
      </c>
      <c r="R339" s="23">
        <f ca="1">SQRT(Inputs!$B$38)*G339+SQRT(1-Inputs!$B$38)*_xlfn.NORM.S.INV(RAND())</f>
        <v>1.4910966096372316</v>
      </c>
      <c r="S339" s="23">
        <f ca="1">SQRT(Inputs!$B$38)*H339+SQRT(1-Inputs!$B$38)*_xlfn.NORM.S.INV(RAND())</f>
        <v>-0.46383926619533444</v>
      </c>
      <c r="T339" s="23">
        <f ca="1">SQRT(Inputs!$B$38)*I339+SQRT(1-Inputs!$B$38)*_xlfn.NORM.S.INV(RAND())</f>
        <v>-1.0629131718800491</v>
      </c>
      <c r="U339" s="23">
        <f ca="1">SQRT(Inputs!$B$38)*J339+SQRT(1-Inputs!$B$38)*_xlfn.NORM.S.INV(RAND())</f>
        <v>0.87768964814320471</v>
      </c>
      <c r="V339" s="23">
        <f ca="1">SQRT(Inputs!$B$38)*K339+SQRT(1-Inputs!$B$38)*_xlfn.NORM.S.INV(RAND())</f>
        <v>0.49931678493142578</v>
      </c>
      <c r="W339" s="23">
        <f ca="1">SQRT(Inputs!$B$38)*L339+SQRT(1-Inputs!$B$38)*_xlfn.NORM.S.INV(RAND())</f>
        <v>-0.30582662952803119</v>
      </c>
      <c r="X339" s="23">
        <f ca="1">SQRT(Inputs!$B$38)*M339+SQRT(1-Inputs!$B$38)*_xlfn.NORM.S.INV(RAND())</f>
        <v>1.1092502223764935</v>
      </c>
      <c r="Y339" s="23">
        <f ca="1">SQRT(Inputs!$B$38)*C339+SQRT(1-Inputs!$B$38)*_xlfn.NORM.S.INV(RAND())</f>
        <v>0.82535040494816914</v>
      </c>
      <c r="Z339" s="23">
        <f ca="1">SQRT(Inputs!$B$38)*D339+SQRT(1-Inputs!$B$38)*_xlfn.NORM.S.INV(RAND())</f>
        <v>0.66648961004816998</v>
      </c>
      <c r="AA339" s="23">
        <f ca="1">SQRT(Inputs!$B$38)*E339+SQRT(1-Inputs!$B$38)*_xlfn.NORM.S.INV(RAND())</f>
        <v>-1.2878690808876117</v>
      </c>
      <c r="AB339" s="23">
        <f ca="1">SQRT(Inputs!$B$38)*F339+SQRT(1-Inputs!$B$38)*_xlfn.NORM.S.INV(RAND())</f>
        <v>2.4476810487572114</v>
      </c>
      <c r="AC339" s="23">
        <f ca="1">SQRT(Inputs!$B$38)*G339+SQRT(1-Inputs!$B$38)*_xlfn.NORM.S.INV(RAND())</f>
        <v>0.43273361542286781</v>
      </c>
      <c r="AD339" s="23">
        <f ca="1">SQRT(Inputs!$B$38)*H339+SQRT(1-Inputs!$B$38)*_xlfn.NORM.S.INV(RAND())</f>
        <v>0.35043263634561517</v>
      </c>
      <c r="AE339" s="23">
        <f ca="1">SQRT(Inputs!$B$38)*I339+SQRT(1-Inputs!$B$38)*_xlfn.NORM.S.INV(RAND())</f>
        <v>-1.3053241753560096</v>
      </c>
      <c r="AF339" s="23">
        <f ca="1">SQRT(Inputs!$B$38)*J339+SQRT(1-Inputs!$B$38)*_xlfn.NORM.S.INV(RAND())</f>
        <v>-0.92494259324139005</v>
      </c>
      <c r="AG339" s="23">
        <f ca="1">SQRT(Inputs!$B$38)*K339+SQRT(1-Inputs!$B$38)*_xlfn.NORM.S.INV(RAND())</f>
        <v>0.30849064669458143</v>
      </c>
      <c r="AH339" s="23">
        <f ca="1">SQRT(Inputs!$B$38)*L339+SQRT(1-Inputs!$B$38)*_xlfn.NORM.S.INV(RAND())</f>
        <v>0.12116216381330087</v>
      </c>
      <c r="AI339" s="23">
        <f ca="1">SQRT(Inputs!$B$38)*M339+SQRT(1-Inputs!$B$38)*_xlfn.NORM.S.INV(RAND())</f>
        <v>0.40663177013120116</v>
      </c>
      <c r="AJ339" s="23">
        <f ca="1">SQRT(Inputs!$B$38)*C339+SQRT(1-Inputs!$B$38)*_xlfn.NORM.S.INV(RAND())</f>
        <v>0.67149090077045237</v>
      </c>
      <c r="AK339" s="23">
        <f ca="1">SQRT(Inputs!$B$38)*D339+SQRT(1-Inputs!$B$38)*_xlfn.NORM.S.INV(RAND())</f>
        <v>0.70857830095329244</v>
      </c>
      <c r="AL339" s="23">
        <f ca="1">SQRT(Inputs!$B$38)*E339+SQRT(1-Inputs!$B$38)*_xlfn.NORM.S.INV(RAND())</f>
        <v>-2.7153664104990725E-3</v>
      </c>
      <c r="AM339" s="23">
        <f ca="1">SQRT(Inputs!$B$38)*F339+SQRT(1-Inputs!$B$38)*_xlfn.NORM.S.INV(RAND())</f>
        <v>8.7117885641232129E-2</v>
      </c>
      <c r="AN339" s="23">
        <f ca="1">SQRT(Inputs!$B$38)*G339+SQRT(1-Inputs!$B$38)*_xlfn.NORM.S.INV(RAND())</f>
        <v>0.5690562357284692</v>
      </c>
      <c r="AO339" s="23">
        <f ca="1">SQRT(Inputs!$B$38)*H339+SQRT(1-Inputs!$B$38)*_xlfn.NORM.S.INV(RAND())</f>
        <v>-2.2351570595248713</v>
      </c>
      <c r="AP339" s="23">
        <f ca="1">SQRT(Inputs!$B$38)*I339+SQRT(1-Inputs!$B$38)*_xlfn.NORM.S.INV(RAND())</f>
        <v>0.55800395471157072</v>
      </c>
      <c r="AQ339" s="23">
        <f ca="1">SQRT(Inputs!$B$38)*J339+SQRT(1-Inputs!$B$38)*_xlfn.NORM.S.INV(RAND())</f>
        <v>0.85407316808710787</v>
      </c>
      <c r="AR339" s="23">
        <f ca="1">SQRT(Inputs!$B$38)*K339+SQRT(1-Inputs!$B$38)*_xlfn.NORM.S.INV(RAND())</f>
        <v>-0.1491386627536519</v>
      </c>
      <c r="AS339" s="23">
        <f ca="1">SQRT(Inputs!$B$38)*L339+SQRT(1-Inputs!$B$38)*_xlfn.NORM.S.INV(RAND())</f>
        <v>1.3393241115736405</v>
      </c>
      <c r="AT339" s="23">
        <f ca="1">SQRT(Inputs!$B$38)*M339+SQRT(1-Inputs!$B$38)*_xlfn.NORM.S.INV(RAND())</f>
        <v>-0.45470047622604948</v>
      </c>
      <c r="AU339" s="15">
        <f ca="1">Inputs!$B$6*EXP($B$8-0.5*C$5^2+C$5*N339)</f>
        <v>7035.3957392004122</v>
      </c>
      <c r="AV339" s="15">
        <f t="shared" ca="1" si="183"/>
        <v>10471.670528133172</v>
      </c>
      <c r="AW339" s="15">
        <f t="shared" ca="1" si="184"/>
        <v>10266.276740520445</v>
      </c>
      <c r="AX339" s="15">
        <f t="shared" ca="1" si="185"/>
        <v>15073.022666585724</v>
      </c>
      <c r="AY339" s="15">
        <f t="shared" ca="1" si="186"/>
        <v>21924.857750965832</v>
      </c>
      <c r="AZ339" s="15">
        <f t="shared" ca="1" si="187"/>
        <v>25479.450953557669</v>
      </c>
      <c r="BA339" s="15">
        <f t="shared" ca="1" si="188"/>
        <v>27897.675599661557</v>
      </c>
      <c r="BB339" s="15">
        <f t="shared" ca="1" si="189"/>
        <v>37294.725071463377</v>
      </c>
      <c r="BC339" s="15">
        <f t="shared" ca="1" si="190"/>
        <v>47932.030145261451</v>
      </c>
      <c r="BD339" s="15">
        <f t="shared" ca="1" si="191"/>
        <v>57065.32998625841</v>
      </c>
      <c r="BE339" s="15">
        <f t="shared" ca="1" si="192"/>
        <v>77360.157518777487</v>
      </c>
      <c r="BF339" s="15">
        <f ca="1">Inputs!$B$13*EXP($B$9-0.5*C$6^2+C$6*Y339)</f>
        <v>16289.777497966294</v>
      </c>
      <c r="BG339" s="15">
        <f t="shared" ca="1" si="193"/>
        <v>22389.939955998554</v>
      </c>
      <c r="BH339" s="15">
        <f t="shared" ca="1" si="194"/>
        <v>22094.914525303375</v>
      </c>
      <c r="BI339" s="15">
        <f t="shared" ca="1" si="195"/>
        <v>39422.642066494525</v>
      </c>
      <c r="BJ339" s="15">
        <f t="shared" ca="1" si="196"/>
        <v>51440.234827146087</v>
      </c>
      <c r="BK339" s="15">
        <f t="shared" ca="1" si="197"/>
        <v>66218.168527642716</v>
      </c>
      <c r="BL339" s="15">
        <f t="shared" ca="1" si="198"/>
        <v>68682.295259011924</v>
      </c>
      <c r="BM339" s="15">
        <f t="shared" ca="1" si="199"/>
        <v>75261.182611991579</v>
      </c>
      <c r="BN339" s="15">
        <f t="shared" ca="1" si="200"/>
        <v>96047.714782179843</v>
      </c>
      <c r="BO339" s="15">
        <f t="shared" ca="1" si="201"/>
        <v>119852.97592286156</v>
      </c>
      <c r="BP339" s="15">
        <f t="shared" ca="1" si="202"/>
        <v>154471.61149508302</v>
      </c>
      <c r="BQ339" s="15">
        <f ca="1">Inputs!$B$20*EXP($B$10-0.5*C$7^2+C$7*AJ339)</f>
        <v>5443.0502123224687</v>
      </c>
      <c r="BR339" s="15">
        <f t="shared" ca="1" si="203"/>
        <v>9249.3328817461224</v>
      </c>
      <c r="BS339" s="15">
        <f t="shared" ca="1" si="204"/>
        <v>12656.094297473028</v>
      </c>
      <c r="BT339" s="15">
        <f t="shared" ca="1" si="205"/>
        <v>17853.394175323749</v>
      </c>
      <c r="BU339" s="15">
        <f t="shared" ca="1" si="206"/>
        <v>28395.294409321607</v>
      </c>
      <c r="BV339" s="15">
        <f t="shared" ca="1" si="207"/>
        <v>23876.056145183011</v>
      </c>
      <c r="BW339" s="15">
        <f t="shared" ca="1" si="208"/>
        <v>37494.324884051683</v>
      </c>
      <c r="BX339" s="15">
        <f t="shared" ca="1" si="209"/>
        <v>62235.418820115148</v>
      </c>
      <c r="BY339" s="15">
        <f t="shared" ca="1" si="210"/>
        <v>84749.329492644276</v>
      </c>
      <c r="BZ339" s="15">
        <f t="shared" ca="1" si="211"/>
        <v>152112.97736885122</v>
      </c>
      <c r="CA339" s="15">
        <f t="shared" ca="1" si="212"/>
        <v>197086.78177091858</v>
      </c>
      <c r="CB339" s="15">
        <f ca="1">(AU339*DCF!C$10-DCF!C$5*MAX(AU339*DCF!C$10,0)-MAX(AU339-Inputs!$B$6,0)/Inputs!$B$10)*DCF!C$6</f>
        <v>1028.2923295150956</v>
      </c>
      <c r="CC339" s="15">
        <f ca="1">(AV339*DCF!D$10-DCF!D$5*MAX(AV339*DCF!D$10,0)-MAX(AV339-AU339,0)/Inputs!$B$10)*DCF!D$6</f>
        <v>1714.5530744121158</v>
      </c>
      <c r="CD339" s="15">
        <f ca="1">(AW339*DCF!E$10-DCF!E$5*MAX(AW339*DCF!E$10,0)-MAX(AW339-AV339,0)/Inputs!$B$10)*DCF!E$6</f>
        <v>2370.3198740148355</v>
      </c>
      <c r="CE339" s="15">
        <f ca="1">(AX339*DCF!F$10-DCF!F$5*MAX(AX339*DCF!F$10,0)-MAX(AX339-AW339,0)/Inputs!$B$10)*DCF!F$6</f>
        <v>2290.2521724862168</v>
      </c>
      <c r="CF339" s="15">
        <f ca="1">(AY339*DCF!G$10-DCF!G$5*MAX(AY339*DCF!G$10,0)-MAX(AY339-AX339,0)/Inputs!$B$10)*DCF!G$6</f>
        <v>3200.3532566387144</v>
      </c>
      <c r="CG339" s="15">
        <f ca="1">(AZ339*DCF!H$10-DCF!H$5*MAX(AZ339*DCF!H$10,0)-MAX(AZ339-AY339,0)/Inputs!$B$10)*DCF!H$6</f>
        <v>4315.6719309538084</v>
      </c>
      <c r="CH339" s="15">
        <f ca="1">(BA339*DCF!I$10-DCF!I$5*MAX(BA339*DCF!I$10,0)-MAX(BA339-AZ339,0)/Inputs!$B$10)*DCF!I$6</f>
        <v>4699.2140528530235</v>
      </c>
      <c r="CI339" s="15">
        <f ca="1">(BB339*DCF!J$10-DCF!J$5*MAX(BB339*DCF!J$10,0)-MAX(BB339-BA339,0)/Inputs!$B$10)*DCF!J$6</f>
        <v>4975.8933616159939</v>
      </c>
      <c r="CJ339" s="15">
        <f ca="1">(BC339*DCF!K$10-DCF!K$5*MAX(BC339*DCF!K$10,0)-MAX(BC339-BB339,0)/Inputs!$B$10)*DCF!K$6</f>
        <v>6227.2262797578078</v>
      </c>
      <c r="CK339" s="15">
        <f ca="1">(BD339*DCF!L$10-DCF!L$5*MAX(BD339*DCF!L$10,0)-MAX(BD339-BC339,0)/Inputs!$B$10)*DCF!L$6</f>
        <v>7425.453363921366</v>
      </c>
      <c r="CL339" s="15">
        <f ca="1">(BE339*DCF!M$10-DCF!M$5*MAX(BE339*DCF!M$10,0)-MAX(BE339-BD339,0)/Inputs!$B$10)*DCF!M$6</f>
        <v>8492.0848086703081</v>
      </c>
      <c r="CM339" s="15">
        <f ca="1">(BF339*DCF!C$28-DCF!C$5*MAX(BF339*DCF!C$28,0)-MAX(BF339-Inputs!$B$13,0)/Inputs!$B$17)*DCF!C$6</f>
        <v>3839.2520845740623</v>
      </c>
      <c r="CN339" s="15">
        <f ca="1">(BG339*DCF!D$28-DCF!D$5*MAX(BG339*DCF!D$28,0)-MAX(BG339-BF339,0)/Inputs!$B$17)*DCF!D$6</f>
        <v>5292.9093719227685</v>
      </c>
      <c r="CO339" s="15">
        <f ca="1">(BH339*DCF!E$28-DCF!E$5*MAX(BH339*DCF!E$28,0)-MAX(BH339-BG339,0)/Inputs!$B$17)*DCF!E$6</f>
        <v>6257.6732254117705</v>
      </c>
      <c r="CP339" s="15">
        <f ca="1">(BI339*DCF!F$28-DCF!F$5*MAX(BI339*DCF!F$28,0)-MAX(BI339-BH339,0)/Inputs!$B$17)*DCF!F$6</f>
        <v>7547.422210159626</v>
      </c>
      <c r="CQ339" s="15">
        <f ca="1">(BJ339*DCF!G$28-DCF!G$5*MAX(BJ339*DCF!G$28,0)-MAX(BJ339-BI339,0)/Inputs!$B$17)*DCF!G$6</f>
        <v>11325.318818818998</v>
      </c>
      <c r="CR339" s="15">
        <f ca="1">(BK339*DCF!H$28-DCF!H$5*MAX(BK339*DCF!H$28,0)-MAX(BK339-BJ339,0)/Inputs!$B$17)*DCF!H$6</f>
        <v>14080.407468176754</v>
      </c>
      <c r="CS339" s="15">
        <f ca="1">(BL339*DCF!I$28-DCF!I$5*MAX(BL339*DCF!I$28,0)-MAX(BL339-BK339,0)/Inputs!$B$17)*DCF!I$6</f>
        <v>15797.172595769445</v>
      </c>
      <c r="CT339" s="15">
        <f ca="1">(BM339*DCF!J$28-DCF!J$5*MAX(BM339*DCF!J$28,0)-MAX(BM339-BL339,0)/Inputs!$B$17)*DCF!J$6</f>
        <v>15917.184915434837</v>
      </c>
      <c r="CU339" s="15">
        <f ca="1">(BN339*DCF!K$28-DCF!K$5*MAX(BN339*DCF!K$28,0)-MAX(BN339-BM339,0)/Inputs!$B$17)*DCF!K$6</f>
        <v>17737.593614351088</v>
      </c>
      <c r="CV339" s="15">
        <f ca="1">(BO339*DCF!L$28-DCF!L$5*MAX(BO339*DCF!L$28,0)-MAX(BO339-BN339,0)/Inputs!$B$17)*DCF!L$6</f>
        <v>21219.57940242402</v>
      </c>
      <c r="CW339" s="15">
        <f ca="1">(BP339*DCF!M$28-DCF!M$5*MAX(BP339*DCF!M$28,0)-MAX(BP339-BO339,0)/Inputs!$B$17)*DCF!M$6</f>
        <v>25445.302923450523</v>
      </c>
      <c r="CX339" s="15">
        <f ca="1">(BQ339*DCF!C$46-DCF!C$5*MAX(BQ339*DCF!C$46,0)-MAX(BQ339-Inputs!$B$20,0)/Inputs!$B$24)*DCF!C$6</f>
        <v>-2292.6444889070222</v>
      </c>
      <c r="CY339" s="15">
        <f ca="1">(BR339*DCF!D$46-DCF!D$5*MAX(BR339*DCF!D$46,0)-MAX(BR339-BQ339,0)/Inputs!$B$24)*DCF!D$6</f>
        <v>-3202.7546457113122</v>
      </c>
      <c r="CZ339" s="15">
        <f ca="1">(BS339*DCF!E$46-DCF!E$5*MAX(BS339*DCF!E$46,0)-MAX(BS339-BR339,0)/Inputs!$B$24)*DCF!E$6</f>
        <v>-2839.456750010806</v>
      </c>
      <c r="DA339" s="15">
        <f ca="1">(BT339*DCF!F$46-DCF!F$5*MAX(BT339*DCF!F$46,0)-MAX(BT339-BS339,0)/Inputs!$B$24)*DCF!F$6</f>
        <v>-3192.6982263234881</v>
      </c>
      <c r="DB339" s="15">
        <f ca="1">(BU339*DCF!G$46-DCF!G$5*MAX(BU339*DCF!G$46,0)-MAX(BU339-BT339,0)/Inputs!$B$24)*DCF!G$6</f>
        <v>-4501.2485578782107</v>
      </c>
      <c r="DC339" s="15">
        <f ca="1">(BV339*DCF!H$46-DCF!H$5*MAX(BV339*DCF!H$46,0)-MAX(BV339-BU339,0)/Inputs!$B$24)*DCF!H$6</f>
        <v>0</v>
      </c>
      <c r="DD339" s="15">
        <f ca="1">(BW339*DCF!I$46-DCF!I$5*MAX(BW339*DCF!I$46,0)-MAX(BW339-BV339,0)/Inputs!$B$24)*DCF!I$6</f>
        <v>-3043.3321598390157</v>
      </c>
      <c r="DE339" s="15">
        <f ca="1">(BX339*DCF!J$46-DCF!J$5*MAX(BX339*DCF!J$46,0)-MAX(BX339-BW339,0)/Inputs!$B$24)*DCF!J$6</f>
        <v>-3950.3302321994797</v>
      </c>
      <c r="DF339" s="15">
        <f ca="1">(BY339*DCF!K$46-DCF!K$5*MAX(BY339*DCF!K$46,0)-MAX(BY339-BX339,0)/Inputs!$B$24)*DCF!K$6</f>
        <v>-674.14413274184437</v>
      </c>
      <c r="DG339" s="15">
        <f ca="1">(BZ339*DCF!L$46-DCF!L$5*MAX(BZ339*DCF!L$46,0)-MAX(BZ339-BY339,0)/Inputs!$B$24)*DCF!L$6</f>
        <v>-4729.7504539820502</v>
      </c>
      <c r="DH339" s="15">
        <f ca="1">(CA339*DCF!M$46-DCF!M$5*MAX(CA339*DCF!M$46,0)-MAX(CA339-BZ339,0)/Inputs!$B$24)*DCF!M$6</f>
        <v>6048.7774365120804</v>
      </c>
      <c r="DI339" s="15">
        <f ca="1">SUM(CB339:CL339)+BE339*DCF!M$10*(1+Inputs!$B$30)*(1-Inputs!$B$33)*(1-Inputs!$B$30/Inputs!$B$31)/(Inputs!$B$29-Inputs!$B$30)*DCF!M$6</f>
        <v>262033.65586177615</v>
      </c>
      <c r="DJ339" s="15">
        <f ca="1">SUM(CM339:CW339)+BP339*DCF!M$28*(1+Inputs!$B$30)*(1-Inputs!$B$33)*(1-Inputs!$B$30/Inputs!$B$31)/(Inputs!$B$29-Inputs!$B$30)*DCF!M$6</f>
        <v>717655.19991904125</v>
      </c>
      <c r="DK339" s="15">
        <f ca="1">SUM(CX339:DH339)+CA339*DCF!M$46*(1+Inputs!$B$30)*(1-Inputs!$B$33)*(1-Inputs!$B$30/Inputs!$B$31)/(Inputs!$B$29-Inputs!$B$30)*DCF!M$6</f>
        <v>282341.92882855696</v>
      </c>
      <c r="DM339" s="15">
        <f ca="1">DI339+DJ339+DK339+Inputs!$B$34+Inputs!$B$36-Inputs!$B$35</f>
        <v>1338881.7846093744</v>
      </c>
    </row>
    <row r="340" spans="1:117" x14ac:dyDescent="0.75">
      <c r="A340" s="11">
        <v>327</v>
      </c>
      <c r="C340" s="23">
        <f t="shared" ca="1" si="182"/>
        <v>-0.50720445794501068</v>
      </c>
      <c r="D340" s="23">
        <f t="shared" ca="1" si="182"/>
        <v>-1.5990534385508481</v>
      </c>
      <c r="E340" s="23">
        <f t="shared" ca="1" si="182"/>
        <v>1.3131512832930723</v>
      </c>
      <c r="F340" s="23">
        <f t="shared" ca="1" si="182"/>
        <v>9.7285853123149552E-2</v>
      </c>
      <c r="G340" s="23">
        <f t="shared" ca="1" si="182"/>
        <v>0.7859719791926737</v>
      </c>
      <c r="H340" s="23">
        <f t="shared" ca="1" si="182"/>
        <v>-0.17207759703933043</v>
      </c>
      <c r="I340" s="23">
        <f t="shared" ca="1" si="182"/>
        <v>1.7207024526080024</v>
      </c>
      <c r="J340" s="23">
        <f t="shared" ca="1" si="182"/>
        <v>1.1018912637811407</v>
      </c>
      <c r="K340" s="23">
        <f t="shared" ca="1" si="182"/>
        <v>-1.2795380427170946</v>
      </c>
      <c r="L340" s="23">
        <f t="shared" ca="1" si="182"/>
        <v>-1.4281049010883915</v>
      </c>
      <c r="M340" s="23">
        <f t="shared" ca="1" si="182"/>
        <v>0.772463027612314</v>
      </c>
      <c r="N340" s="23">
        <f ca="1">SQRT(Inputs!$B$38)*C340+SQRT(1-Inputs!$B$38)*_xlfn.NORM.S.INV(RAND())</f>
        <v>-0.67903752025064046</v>
      </c>
      <c r="O340" s="23">
        <f ca="1">SQRT(Inputs!$B$38)*D340+SQRT(1-Inputs!$B$38)*_xlfn.NORM.S.INV(RAND())</f>
        <v>-1.248814188665003</v>
      </c>
      <c r="P340" s="23">
        <f ca="1">SQRT(Inputs!$B$38)*E340+SQRT(1-Inputs!$B$38)*_xlfn.NORM.S.INV(RAND())</f>
        <v>0.14926569574082249</v>
      </c>
      <c r="Q340" s="23">
        <f ca="1">SQRT(Inputs!$B$38)*F340+SQRT(1-Inputs!$B$38)*_xlfn.NORM.S.INV(RAND())</f>
        <v>0.91841883552775727</v>
      </c>
      <c r="R340" s="23">
        <f ca="1">SQRT(Inputs!$B$38)*G340+SQRT(1-Inputs!$B$38)*_xlfn.NORM.S.INV(RAND())</f>
        <v>1.418869637595398</v>
      </c>
      <c r="S340" s="23">
        <f ca="1">SQRT(Inputs!$B$38)*H340+SQRT(1-Inputs!$B$38)*_xlfn.NORM.S.INV(RAND())</f>
        <v>0.13466081058027674</v>
      </c>
      <c r="T340" s="23">
        <f ca="1">SQRT(Inputs!$B$38)*I340+SQRT(1-Inputs!$B$38)*_xlfn.NORM.S.INV(RAND())</f>
        <v>0.32110749341266587</v>
      </c>
      <c r="U340" s="23">
        <f ca="1">SQRT(Inputs!$B$38)*J340+SQRT(1-Inputs!$B$38)*_xlfn.NORM.S.INV(RAND())</f>
        <v>-0.89776630051867845</v>
      </c>
      <c r="V340" s="23">
        <f ca="1">SQRT(Inputs!$B$38)*K340+SQRT(1-Inputs!$B$38)*_xlfn.NORM.S.INV(RAND())</f>
        <v>0.20514076786673696</v>
      </c>
      <c r="W340" s="23">
        <f ca="1">SQRT(Inputs!$B$38)*L340+SQRT(1-Inputs!$B$38)*_xlfn.NORM.S.INV(RAND())</f>
        <v>-1.1215648674503398</v>
      </c>
      <c r="X340" s="23">
        <f ca="1">SQRT(Inputs!$B$38)*M340+SQRT(1-Inputs!$B$38)*_xlfn.NORM.S.INV(RAND())</f>
        <v>1.0587090519177187</v>
      </c>
      <c r="Y340" s="23">
        <f ca="1">SQRT(Inputs!$B$38)*C340+SQRT(1-Inputs!$B$38)*_xlfn.NORM.S.INV(RAND())</f>
        <v>-1.7185889351164723</v>
      </c>
      <c r="Z340" s="23">
        <f ca="1">SQRT(Inputs!$B$38)*D340+SQRT(1-Inputs!$B$38)*_xlfn.NORM.S.INV(RAND())</f>
        <v>-1.0989675084673389</v>
      </c>
      <c r="AA340" s="23">
        <f ca="1">SQRT(Inputs!$B$38)*E340+SQRT(1-Inputs!$B$38)*_xlfn.NORM.S.INV(RAND())</f>
        <v>2.0230702442810222E-2</v>
      </c>
      <c r="AB340" s="23">
        <f ca="1">SQRT(Inputs!$B$38)*F340+SQRT(1-Inputs!$B$38)*_xlfn.NORM.S.INV(RAND())</f>
        <v>0.45489130341076556</v>
      </c>
      <c r="AC340" s="23">
        <f ca="1">SQRT(Inputs!$B$38)*G340+SQRT(1-Inputs!$B$38)*_xlfn.NORM.S.INV(RAND())</f>
        <v>0.37086136971150485</v>
      </c>
      <c r="AD340" s="23">
        <f ca="1">SQRT(Inputs!$B$38)*H340+SQRT(1-Inputs!$B$38)*_xlfn.NORM.S.INV(RAND())</f>
        <v>-0.58877562394752048</v>
      </c>
      <c r="AE340" s="23">
        <f ca="1">SQRT(Inputs!$B$38)*I340+SQRT(1-Inputs!$B$38)*_xlfn.NORM.S.INV(RAND())</f>
        <v>0.84123033283868098</v>
      </c>
      <c r="AF340" s="23">
        <f ca="1">SQRT(Inputs!$B$38)*J340+SQRT(1-Inputs!$B$38)*_xlfn.NORM.S.INV(RAND())</f>
        <v>2.2595080656554036</v>
      </c>
      <c r="AG340" s="23">
        <f ca="1">SQRT(Inputs!$B$38)*K340+SQRT(1-Inputs!$B$38)*_xlfn.NORM.S.INV(RAND())</f>
        <v>0.59149550355588421</v>
      </c>
      <c r="AH340" s="23">
        <f ca="1">SQRT(Inputs!$B$38)*L340+SQRT(1-Inputs!$B$38)*_xlfn.NORM.S.INV(RAND())</f>
        <v>-0.16095065758886062</v>
      </c>
      <c r="AI340" s="23">
        <f ca="1">SQRT(Inputs!$B$38)*M340+SQRT(1-Inputs!$B$38)*_xlfn.NORM.S.INV(RAND())</f>
        <v>1.7902282757584052</v>
      </c>
      <c r="AJ340" s="23">
        <f ca="1">SQRT(Inputs!$B$38)*C340+SQRT(1-Inputs!$B$38)*_xlfn.NORM.S.INV(RAND())</f>
        <v>0.24938340143192372</v>
      </c>
      <c r="AK340" s="23">
        <f ca="1">SQRT(Inputs!$B$38)*D340+SQRT(1-Inputs!$B$38)*_xlfn.NORM.S.INV(RAND())</f>
        <v>-0.17591901688545808</v>
      </c>
      <c r="AL340" s="23">
        <f ca="1">SQRT(Inputs!$B$38)*E340+SQRT(1-Inputs!$B$38)*_xlfn.NORM.S.INV(RAND())</f>
        <v>-2.113850632120029E-2</v>
      </c>
      <c r="AM340" s="23">
        <f ca="1">SQRT(Inputs!$B$38)*F340+SQRT(1-Inputs!$B$38)*_xlfn.NORM.S.INV(RAND())</f>
        <v>0.64599084233708881</v>
      </c>
      <c r="AN340" s="23">
        <f ca="1">SQRT(Inputs!$B$38)*G340+SQRT(1-Inputs!$B$38)*_xlfn.NORM.S.INV(RAND())</f>
        <v>-1.1615726957624457</v>
      </c>
      <c r="AO340" s="23">
        <f ca="1">SQRT(Inputs!$B$38)*H340+SQRT(1-Inputs!$B$38)*_xlfn.NORM.S.INV(RAND())</f>
        <v>-0.80446282248574863</v>
      </c>
      <c r="AP340" s="23">
        <f ca="1">SQRT(Inputs!$B$38)*I340+SQRT(1-Inputs!$B$38)*_xlfn.NORM.S.INV(RAND())</f>
        <v>1.4145404110855651</v>
      </c>
      <c r="AQ340" s="23">
        <f ca="1">SQRT(Inputs!$B$38)*J340+SQRT(1-Inputs!$B$38)*_xlfn.NORM.S.INV(RAND())</f>
        <v>-0.22346092203554013</v>
      </c>
      <c r="AR340" s="23">
        <f ca="1">SQRT(Inputs!$B$38)*K340+SQRT(1-Inputs!$B$38)*_xlfn.NORM.S.INV(RAND())</f>
        <v>-1.42090212100124</v>
      </c>
      <c r="AS340" s="23">
        <f ca="1">SQRT(Inputs!$B$38)*L340+SQRT(1-Inputs!$B$38)*_xlfn.NORM.S.INV(RAND())</f>
        <v>-0.64938363610433203</v>
      </c>
      <c r="AT340" s="23">
        <f ca="1">SQRT(Inputs!$B$38)*M340+SQRT(1-Inputs!$B$38)*_xlfn.NORM.S.INV(RAND())</f>
        <v>0.42375536954775112</v>
      </c>
      <c r="AU340" s="15">
        <f ca="1">Inputs!$B$6*EXP($B$8-0.5*C$5^2+C$5*N340)</f>
        <v>4445.7084853889364</v>
      </c>
      <c r="AV340" s="15">
        <f t="shared" ca="1" si="183"/>
        <v>4503.7323940338547</v>
      </c>
      <c r="AW340" s="15">
        <f t="shared" ca="1" si="184"/>
        <v>5603.1852323900075</v>
      </c>
      <c r="AX340" s="15">
        <f t="shared" ca="1" si="185"/>
        <v>7672.6643316024038</v>
      </c>
      <c r="AY340" s="15">
        <f t="shared" ca="1" si="186"/>
        <v>11066.728433813947</v>
      </c>
      <c r="AZ340" s="15">
        <f t="shared" ca="1" si="187"/>
        <v>13737.109352260939</v>
      </c>
      <c r="BA340" s="15">
        <f t="shared" ca="1" si="188"/>
        <v>17385.267575995309</v>
      </c>
      <c r="BB340" s="15">
        <f t="shared" ca="1" si="189"/>
        <v>19453.935081106134</v>
      </c>
      <c r="BC340" s="15">
        <f t="shared" ca="1" si="190"/>
        <v>24302.632073386823</v>
      </c>
      <c r="BD340" s="15">
        <f t="shared" ca="1" si="191"/>
        <v>26807.952204903617</v>
      </c>
      <c r="BE340" s="15">
        <f t="shared" ca="1" si="192"/>
        <v>36175.076871059617</v>
      </c>
      <c r="BF340" s="15">
        <f ca="1">Inputs!$B$13*EXP($B$9-0.5*C$6^2+C$6*Y340)</f>
        <v>9837.5595304186936</v>
      </c>
      <c r="BG340" s="15">
        <f t="shared" ca="1" si="193"/>
        <v>9832.8161932727653</v>
      </c>
      <c r="BH340" s="15">
        <f t="shared" ca="1" si="194"/>
        <v>12054.272099417614</v>
      </c>
      <c r="BI340" s="15">
        <f t="shared" ca="1" si="195"/>
        <v>15826.453755859364</v>
      </c>
      <c r="BJ340" s="15">
        <f t="shared" ca="1" si="196"/>
        <v>20467.628540921021</v>
      </c>
      <c r="BK340" s="15">
        <f t="shared" ca="1" si="197"/>
        <v>23185.146923034983</v>
      </c>
      <c r="BL340" s="15">
        <f t="shared" ca="1" si="198"/>
        <v>31760.517976354862</v>
      </c>
      <c r="BM340" s="15">
        <f t="shared" ca="1" si="199"/>
        <v>51691.512245200793</v>
      </c>
      <c r="BN340" s="15">
        <f t="shared" ca="1" si="200"/>
        <v>68243.918600675912</v>
      </c>
      <c r="BO340" s="15">
        <f t="shared" ca="1" si="201"/>
        <v>82410.772201240339</v>
      </c>
      <c r="BP340" s="15">
        <f t="shared" ca="1" si="202"/>
        <v>124240.24827358041</v>
      </c>
      <c r="BQ340" s="15">
        <f ca="1">Inputs!$B$20*EXP($B$10-0.5*C$7^2+C$7*AJ340)</f>
        <v>4686.2157570233103</v>
      </c>
      <c r="BR340" s="15">
        <f t="shared" ca="1" si="203"/>
        <v>6013.0886622834651</v>
      </c>
      <c r="BS340" s="15">
        <f t="shared" ca="1" si="204"/>
        <v>8184.4400065936716</v>
      </c>
      <c r="BT340" s="15">
        <f t="shared" ca="1" si="205"/>
        <v>13368.483576849634</v>
      </c>
      <c r="BU340" s="15">
        <f t="shared" ca="1" si="206"/>
        <v>13987.579058116806</v>
      </c>
      <c r="BV340" s="15">
        <f t="shared" ca="1" si="207"/>
        <v>16234.778258858152</v>
      </c>
      <c r="BW340" s="15">
        <f t="shared" ca="1" si="208"/>
        <v>30561.911192847998</v>
      </c>
      <c r="BX340" s="15">
        <f t="shared" ca="1" si="209"/>
        <v>40873.072806483666</v>
      </c>
      <c r="BY340" s="15">
        <f t="shared" ca="1" si="210"/>
        <v>43637.865665988604</v>
      </c>
      <c r="BZ340" s="15">
        <f t="shared" ca="1" si="211"/>
        <v>54339.923194733215</v>
      </c>
      <c r="CA340" s="15">
        <f t="shared" ca="1" si="212"/>
        <v>82300.906270457097</v>
      </c>
      <c r="CB340" s="15">
        <f ca="1">(AU340*DCF!C$10-DCF!C$5*MAX(AU340*DCF!C$10,0)-MAX(AU340-Inputs!$B$6,0)/Inputs!$B$10)*DCF!C$6</f>
        <v>1046.7572612227584</v>
      </c>
      <c r="CC340" s="15">
        <f ca="1">(AV340*DCF!D$10-DCF!D$5*MAX(AV340*DCF!D$10,0)-MAX(AV340-AU340,0)/Inputs!$B$10)*DCF!D$6</f>
        <v>1083.6066477308329</v>
      </c>
      <c r="CD340" s="15">
        <f ca="1">(AW340*DCF!E$10-DCF!E$5*MAX(AW340*DCF!E$10,0)-MAX(AW340-AV340,0)/Inputs!$B$10)*DCF!E$6</f>
        <v>1046.043965572838</v>
      </c>
      <c r="CE340" s="15">
        <f ca="1">(AX340*DCF!F$10-DCF!F$5*MAX(AX340*DCF!F$10,0)-MAX(AX340-AW340,0)/Inputs!$B$10)*DCF!F$6</f>
        <v>1244.323103650569</v>
      </c>
      <c r="CF340" s="15">
        <f ca="1">(AY340*DCF!G$10-DCF!G$5*MAX(AY340*DCF!G$10,0)-MAX(AY340-AX340,0)/Inputs!$B$10)*DCF!G$6</f>
        <v>1627.7892751499128</v>
      </c>
      <c r="CG340" s="15">
        <f ca="1">(AZ340*DCF!H$10-DCF!H$5*MAX(AZ340*DCF!H$10,0)-MAX(AZ340-AY340,0)/Inputs!$B$10)*DCF!H$6</f>
        <v>2192.8956291435979</v>
      </c>
      <c r="CH340" s="15">
        <f ca="1">(BA340*DCF!I$10-DCF!I$5*MAX(BA340*DCF!I$10,0)-MAX(BA340-AZ340,0)/Inputs!$B$10)*DCF!I$6</f>
        <v>2577.2284010376789</v>
      </c>
      <c r="CI340" s="15">
        <f ca="1">(BB340*DCF!J$10-DCF!J$5*MAX(BB340*DCF!J$10,0)-MAX(BB340-BA340,0)/Inputs!$B$10)*DCF!J$6</f>
        <v>3024.8679278618356</v>
      </c>
      <c r="CJ340" s="15">
        <f ca="1">(BC340*DCF!K$10-DCF!K$5*MAX(BC340*DCF!K$10,0)-MAX(BC340-BB340,0)/Inputs!$B$10)*DCF!K$6</f>
        <v>3233.5896931094549</v>
      </c>
      <c r="CK340" s="15">
        <f ca="1">(BD340*DCF!L$10-DCF!L$5*MAX(BD340*DCF!L$10,0)-MAX(BD340-BC340,0)/Inputs!$B$10)*DCF!L$6</f>
        <v>3719.1705139692335</v>
      </c>
      <c r="CL340" s="15">
        <f ca="1">(BE340*DCF!M$10-DCF!M$5*MAX(BE340*DCF!M$10,0)-MAX(BE340-BD340,0)/Inputs!$B$10)*DCF!M$6</f>
        <v>3985.768108404845</v>
      </c>
      <c r="CM340" s="15">
        <f ca="1">(BF340*DCF!C$28-DCF!C$5*MAX(BF340*DCF!C$28,0)-MAX(BF340-Inputs!$B$13,0)/Inputs!$B$17)*DCF!C$6</f>
        <v>3002.3586527092339</v>
      </c>
      <c r="CN340" s="15">
        <f ca="1">(BG340*DCF!D$28-DCF!D$5*MAX(BG340*DCF!D$28,0)-MAX(BG340-BF340,0)/Inputs!$B$17)*DCF!D$6</f>
        <v>2895.9911511269843</v>
      </c>
      <c r="CO340" s="15">
        <f ca="1">(BH340*DCF!E$28-DCF!E$5*MAX(BH340*DCF!E$28,0)-MAX(BH340-BG340,0)/Inputs!$B$17)*DCF!E$6</f>
        <v>2976.1661210251941</v>
      </c>
      <c r="CP340" s="15">
        <f ca="1">(BI340*DCF!F$28-DCF!F$5*MAX(BI340*DCF!F$28,0)-MAX(BI340-BH340,0)/Inputs!$B$17)*DCF!F$6</f>
        <v>3609.6800178393278</v>
      </c>
      <c r="CQ340" s="15">
        <f ca="1">(BJ340*DCF!G$28-DCF!G$5*MAX(BJ340*DCF!G$28,0)-MAX(BJ340-BI340,0)/Inputs!$B$17)*DCF!G$6</f>
        <v>4529.8817627534145</v>
      </c>
      <c r="CR340" s="15">
        <f ca="1">(BK340*DCF!H$28-DCF!H$5*MAX(BK340*DCF!H$28,0)-MAX(BK340-BJ340,0)/Inputs!$B$17)*DCF!H$6</f>
        <v>5311.7165361252419</v>
      </c>
      <c r="CS340" s="15">
        <f ca="1">(BL340*DCF!I$28-DCF!I$5*MAX(BL340*DCF!I$28,0)-MAX(BL340-BK340,0)/Inputs!$B$17)*DCF!I$6</f>
        <v>6237.7536186883999</v>
      </c>
      <c r="CT340" s="15">
        <f ca="1">(BM340*DCF!J$28-DCF!J$5*MAX(BM340*DCF!J$28,0)-MAX(BM340-BL340,0)/Inputs!$B$17)*DCF!J$6</f>
        <v>8888.8114481629636</v>
      </c>
      <c r="CU340" s="15">
        <f ca="1">(BN340*DCF!K$28-DCF!K$5*MAX(BN340*DCF!K$28,0)-MAX(BN340-BM340,0)/Inputs!$B$17)*DCF!K$6</f>
        <v>12384.52206111717</v>
      </c>
      <c r="CV340" s="15">
        <f ca="1">(BO340*DCF!L$28-DCF!L$5*MAX(BO340*DCF!L$28,0)-MAX(BO340-BN340,0)/Inputs!$B$17)*DCF!L$6</f>
        <v>14839.675737908095</v>
      </c>
      <c r="CW340" s="15">
        <f ca="1">(BP340*DCF!M$28-DCF!M$5*MAX(BP340*DCF!M$28,0)-MAX(BP340-BO340,0)/Inputs!$B$17)*DCF!M$6</f>
        <v>19003.518985779148</v>
      </c>
      <c r="CX340" s="15">
        <f ca="1">(BQ340*DCF!C$46-DCF!C$5*MAX(BQ340*DCF!C$46,0)-MAX(BQ340-Inputs!$B$20,0)/Inputs!$B$24)*DCF!C$6</f>
        <v>-1768.2788154895914</v>
      </c>
      <c r="CY340" s="15">
        <f ca="1">(BR340*DCF!D$46-DCF!D$5*MAX(BR340*DCF!D$46,0)-MAX(BR340-BQ340,0)/Inputs!$B$24)*DCF!D$6</f>
        <v>-1592.4596622408956</v>
      </c>
      <c r="CZ340" s="15">
        <f ca="1">(BS340*DCF!E$46-DCF!E$5*MAX(BS340*DCF!E$46,0)-MAX(BS340-BR340,0)/Inputs!$B$24)*DCF!E$6</f>
        <v>-1823.7112045289364</v>
      </c>
      <c r="DA340" s="15">
        <f ca="1">(BT340*DCF!F$46-DCF!F$5*MAX(BT340*DCF!F$46,0)-MAX(BT340-BS340,0)/Inputs!$B$24)*DCF!F$6</f>
        <v>-2861.2516401156386</v>
      </c>
      <c r="DB340" s="15">
        <f ca="1">(BU340*DCF!G$46-DCF!G$5*MAX(BU340*DCF!G$46,0)-MAX(BU340-BT340,0)/Inputs!$B$24)*DCF!G$6</f>
        <v>-678.76601149838245</v>
      </c>
      <c r="DC340" s="15">
        <f ca="1">(BV340*DCF!H$46-DCF!H$5*MAX(BV340*DCF!H$46,0)-MAX(BV340-BU340,0)/Inputs!$B$24)*DCF!H$6</f>
        <v>-698.30338281242928</v>
      </c>
      <c r="DD340" s="15">
        <f ca="1">(BW340*DCF!I$46-DCF!I$5*MAX(BW340*DCF!I$46,0)-MAX(BW340-BV340,0)/Inputs!$B$24)*DCF!I$6</f>
        <v>-3406.9264284697433</v>
      </c>
      <c r="DE340" s="15">
        <f ca="1">(BX340*DCF!J$46-DCF!J$5*MAX(BX340*DCF!J$46,0)-MAX(BX340-BW340,0)/Inputs!$B$24)*DCF!J$6</f>
        <v>-1019.8392559530448</v>
      </c>
      <c r="DF340" s="15">
        <f ca="1">(BY340*DCF!K$46-DCF!K$5*MAX(BY340*DCF!K$46,0)-MAX(BY340-BX340,0)/Inputs!$B$24)*DCF!K$6</f>
        <v>1815.4397575585804</v>
      </c>
      <c r="DG340" s="15">
        <f ca="1">(BZ340*DCF!L$46-DCF!L$5*MAX(BZ340*DCF!L$46,0)-MAX(BZ340-BY340,0)/Inputs!$B$24)*DCF!L$6</f>
        <v>1334.3566561823823</v>
      </c>
      <c r="DH340" s="15">
        <f ca="1">(CA340*DCF!M$46-DCF!M$5*MAX(CA340*DCF!M$46,0)-MAX(CA340-BZ340,0)/Inputs!$B$24)*DCF!M$6</f>
        <v>606.65114637259501</v>
      </c>
      <c r="DI340" s="15">
        <f ca="1">SUM(CB340:CL340)+BE340*DCF!M$10*(1+Inputs!$B$30)*(1-Inputs!$B$33)*(1-Inputs!$B$30/Inputs!$B$31)/(Inputs!$B$29-Inputs!$B$30)*DCF!M$6</f>
        <v>125457.75782488132</v>
      </c>
      <c r="DJ340" s="15">
        <f ca="1">SUM(CM340:CW340)+BP340*DCF!M$28*(1+Inputs!$B$30)*(1-Inputs!$B$33)*(1-Inputs!$B$30/Inputs!$B$31)/(Inputs!$B$29-Inputs!$B$30)*DCF!M$6</f>
        <v>544696.41456333641</v>
      </c>
      <c r="DK340" s="15">
        <f ca="1">SUM(CX340:DH340)+CA340*DCF!M$46*(1+Inputs!$B$30)*(1-Inputs!$B$33)*(1-Inputs!$B$30/Inputs!$B$31)/(Inputs!$B$29-Inputs!$B$30)*DCF!M$6</f>
        <v>117153.86141872697</v>
      </c>
      <c r="DM340" s="15">
        <f ca="1">DI340+DJ340+DK340+Inputs!$B$34+Inputs!$B$36-Inputs!$B$35</f>
        <v>864159.03380694473</v>
      </c>
    </row>
    <row r="341" spans="1:117" x14ac:dyDescent="0.75">
      <c r="A341" s="11">
        <v>328</v>
      </c>
      <c r="C341" s="23">
        <f t="shared" ca="1" si="182"/>
        <v>-2.2981266448361062</v>
      </c>
      <c r="D341" s="23">
        <f t="shared" ca="1" si="182"/>
        <v>0.99813106225957948</v>
      </c>
      <c r="E341" s="23">
        <f t="shared" ca="1" si="182"/>
        <v>1.3490833903571806</v>
      </c>
      <c r="F341" s="23">
        <f t="shared" ca="1" si="182"/>
        <v>-0.36931872643832619</v>
      </c>
      <c r="G341" s="23">
        <f t="shared" ca="1" si="182"/>
        <v>-1.8368670523814759</v>
      </c>
      <c r="H341" s="23">
        <f t="shared" ca="1" si="182"/>
        <v>1.570213903003268</v>
      </c>
      <c r="I341" s="23">
        <f t="shared" ca="1" si="182"/>
        <v>1.2785039659160662</v>
      </c>
      <c r="J341" s="23">
        <f t="shared" ca="1" si="182"/>
        <v>0.16855121494228512</v>
      </c>
      <c r="K341" s="23">
        <f t="shared" ca="1" si="182"/>
        <v>-1.0567518420880704</v>
      </c>
      <c r="L341" s="23">
        <f t="shared" ca="1" si="182"/>
        <v>9.1864454168935614E-2</v>
      </c>
      <c r="M341" s="23">
        <f t="shared" ca="1" si="182"/>
        <v>-0.48923810282682184</v>
      </c>
      <c r="N341" s="23">
        <f ca="1">SQRT(Inputs!$B$38)*C341+SQRT(1-Inputs!$B$38)*_xlfn.NORM.S.INV(RAND())</f>
        <v>-1.1809335639380174</v>
      </c>
      <c r="O341" s="23">
        <f ca="1">SQRT(Inputs!$B$38)*D341+SQRT(1-Inputs!$B$38)*_xlfn.NORM.S.INV(RAND())</f>
        <v>0.81224259288627776</v>
      </c>
      <c r="P341" s="23">
        <f ca="1">SQRT(Inputs!$B$38)*E341+SQRT(1-Inputs!$B$38)*_xlfn.NORM.S.INV(RAND())</f>
        <v>0.80638956164774467</v>
      </c>
      <c r="Q341" s="23">
        <f ca="1">SQRT(Inputs!$B$38)*F341+SQRT(1-Inputs!$B$38)*_xlfn.NORM.S.INV(RAND())</f>
        <v>-0.69336954634669246</v>
      </c>
      <c r="R341" s="23">
        <f ca="1">SQRT(Inputs!$B$38)*G341+SQRT(1-Inputs!$B$38)*_xlfn.NORM.S.INV(RAND())</f>
        <v>-0.32956830664338532</v>
      </c>
      <c r="S341" s="23">
        <f ca="1">SQRT(Inputs!$B$38)*H341+SQRT(1-Inputs!$B$38)*_xlfn.NORM.S.INV(RAND())</f>
        <v>0.14176956130625307</v>
      </c>
      <c r="T341" s="23">
        <f ca="1">SQRT(Inputs!$B$38)*I341+SQRT(1-Inputs!$B$38)*_xlfn.NORM.S.INV(RAND())</f>
        <v>1.3459255868099715</v>
      </c>
      <c r="U341" s="23">
        <f ca="1">SQRT(Inputs!$B$38)*J341+SQRT(1-Inputs!$B$38)*_xlfn.NORM.S.INV(RAND())</f>
        <v>1.5545816686994098</v>
      </c>
      <c r="V341" s="23">
        <f ca="1">SQRT(Inputs!$B$38)*K341+SQRT(1-Inputs!$B$38)*_xlfn.NORM.S.INV(RAND())</f>
        <v>0.66513160813032679</v>
      </c>
      <c r="W341" s="23">
        <f ca="1">SQRT(Inputs!$B$38)*L341+SQRT(1-Inputs!$B$38)*_xlfn.NORM.S.INV(RAND())</f>
        <v>0.44422622287052327</v>
      </c>
      <c r="X341" s="23">
        <f ca="1">SQRT(Inputs!$B$38)*M341+SQRT(1-Inputs!$B$38)*_xlfn.NORM.S.INV(RAND())</f>
        <v>0.28275471255841855</v>
      </c>
      <c r="Y341" s="23">
        <f ca="1">SQRT(Inputs!$B$38)*C341+SQRT(1-Inputs!$B$38)*_xlfn.NORM.S.INV(RAND())</f>
        <v>-1.1262986611169787</v>
      </c>
      <c r="Z341" s="23">
        <f ca="1">SQRT(Inputs!$B$38)*D341+SQRT(1-Inputs!$B$38)*_xlfn.NORM.S.INV(RAND())</f>
        <v>1.3202006692767241</v>
      </c>
      <c r="AA341" s="23">
        <f ca="1">SQRT(Inputs!$B$38)*E341+SQRT(1-Inputs!$B$38)*_xlfn.NORM.S.INV(RAND())</f>
        <v>-1.5763630447904284</v>
      </c>
      <c r="AB341" s="23">
        <f ca="1">SQRT(Inputs!$B$38)*F341+SQRT(1-Inputs!$B$38)*_xlfn.NORM.S.INV(RAND())</f>
        <v>-9.9276997547855961E-2</v>
      </c>
      <c r="AC341" s="23">
        <f ca="1">SQRT(Inputs!$B$38)*G341+SQRT(1-Inputs!$B$38)*_xlfn.NORM.S.INV(RAND())</f>
        <v>-2.3747427459661843</v>
      </c>
      <c r="AD341" s="23">
        <f ca="1">SQRT(Inputs!$B$38)*H341+SQRT(1-Inputs!$B$38)*_xlfn.NORM.S.INV(RAND())</f>
        <v>0.17681686247417028</v>
      </c>
      <c r="AE341" s="23">
        <f ca="1">SQRT(Inputs!$B$38)*I341+SQRT(1-Inputs!$B$38)*_xlfn.NORM.S.INV(RAND())</f>
        <v>2.0553530424894415</v>
      </c>
      <c r="AF341" s="23">
        <f ca="1">SQRT(Inputs!$B$38)*J341+SQRT(1-Inputs!$B$38)*_xlfn.NORM.S.INV(RAND())</f>
        <v>1.4837607788724234</v>
      </c>
      <c r="AG341" s="23">
        <f ca="1">SQRT(Inputs!$B$38)*K341+SQRT(1-Inputs!$B$38)*_xlfn.NORM.S.INV(RAND())</f>
        <v>-0.50977963944559268</v>
      </c>
      <c r="AH341" s="23">
        <f ca="1">SQRT(Inputs!$B$38)*L341+SQRT(1-Inputs!$B$38)*_xlfn.NORM.S.INV(RAND())</f>
        <v>-5.6677783703922083E-2</v>
      </c>
      <c r="AI341" s="23">
        <f ca="1">SQRT(Inputs!$B$38)*M341+SQRT(1-Inputs!$B$38)*_xlfn.NORM.S.INV(RAND())</f>
        <v>6.6164095826946767E-2</v>
      </c>
      <c r="AJ341" s="23">
        <f ca="1">SQRT(Inputs!$B$38)*C341+SQRT(1-Inputs!$B$38)*_xlfn.NORM.S.INV(RAND())</f>
        <v>0.50888645323048798</v>
      </c>
      <c r="AK341" s="23">
        <f ca="1">SQRT(Inputs!$B$38)*D341+SQRT(1-Inputs!$B$38)*_xlfn.NORM.S.INV(RAND())</f>
        <v>2.3387702736745286</v>
      </c>
      <c r="AL341" s="23">
        <f ca="1">SQRT(Inputs!$B$38)*E341+SQRT(1-Inputs!$B$38)*_xlfn.NORM.S.INV(RAND())</f>
        <v>0.20708324070291129</v>
      </c>
      <c r="AM341" s="23">
        <f ca="1">SQRT(Inputs!$B$38)*F341+SQRT(1-Inputs!$B$38)*_xlfn.NORM.S.INV(RAND())</f>
        <v>-0.26654834035763086</v>
      </c>
      <c r="AN341" s="23">
        <f ca="1">SQRT(Inputs!$B$38)*G341+SQRT(1-Inputs!$B$38)*_xlfn.NORM.S.INV(RAND())</f>
        <v>-2.0524328420723226</v>
      </c>
      <c r="AO341" s="23">
        <f ca="1">SQRT(Inputs!$B$38)*H341+SQRT(1-Inputs!$B$38)*_xlfn.NORM.S.INV(RAND())</f>
        <v>0.87209307993604668</v>
      </c>
      <c r="AP341" s="23">
        <f ca="1">SQRT(Inputs!$B$38)*I341+SQRT(1-Inputs!$B$38)*_xlfn.NORM.S.INV(RAND())</f>
        <v>0.35515038049358333</v>
      </c>
      <c r="AQ341" s="23">
        <f ca="1">SQRT(Inputs!$B$38)*J341+SQRT(1-Inputs!$B$38)*_xlfn.NORM.S.INV(RAND())</f>
        <v>0.1474960606447005</v>
      </c>
      <c r="AR341" s="23">
        <f ca="1">SQRT(Inputs!$B$38)*K341+SQRT(1-Inputs!$B$38)*_xlfn.NORM.S.INV(RAND())</f>
        <v>-0.50468043521249117</v>
      </c>
      <c r="AS341" s="23">
        <f ca="1">SQRT(Inputs!$B$38)*L341+SQRT(1-Inputs!$B$38)*_xlfn.NORM.S.INV(RAND())</f>
        <v>0.42600820714161314</v>
      </c>
      <c r="AT341" s="23">
        <f ca="1">SQRT(Inputs!$B$38)*M341+SQRT(1-Inputs!$B$38)*_xlfn.NORM.S.INV(RAND())</f>
        <v>-0.25801677564854225</v>
      </c>
      <c r="AU341" s="15">
        <f ca="1">Inputs!$B$6*EXP($B$8-0.5*C$5^2+C$5*N341)</f>
        <v>4098.8063184431003</v>
      </c>
      <c r="AV341" s="15">
        <f t="shared" ca="1" si="183"/>
        <v>5622.0947625639783</v>
      </c>
      <c r="AW341" s="15">
        <f t="shared" ca="1" si="184"/>
        <v>7642.820522025946</v>
      </c>
      <c r="AX341" s="15">
        <f t="shared" ca="1" si="185"/>
        <v>8556.8319331194307</v>
      </c>
      <c r="AY341" s="15">
        <f t="shared" ca="1" si="186"/>
        <v>10062.471299518924</v>
      </c>
      <c r="AZ341" s="15">
        <f t="shared" ca="1" si="187"/>
        <v>12500.308401901764</v>
      </c>
      <c r="BA341" s="15">
        <f t="shared" ca="1" si="188"/>
        <v>17611.159092653132</v>
      </c>
      <c r="BB341" s="15">
        <f t="shared" ca="1" si="189"/>
        <v>25195.334549773237</v>
      </c>
      <c r="BC341" s="15">
        <f t="shared" ca="1" si="190"/>
        <v>32904.091047723996</v>
      </c>
      <c r="BD341" s="15">
        <f t="shared" ca="1" si="191"/>
        <v>42020.805748914732</v>
      </c>
      <c r="BE341" s="15">
        <f t="shared" ca="1" si="192"/>
        <v>52834.402139945829</v>
      </c>
      <c r="BF341" s="15">
        <f ca="1">Inputs!$B$13*EXP($B$9-0.5*C$6^2+C$6*Y341)</f>
        <v>11063.239371590127</v>
      </c>
      <c r="BG341" s="15">
        <f t="shared" ca="1" si="193"/>
        <v>17109.885746848067</v>
      </c>
      <c r="BH341" s="15">
        <f t="shared" ca="1" si="194"/>
        <v>16095.55704225935</v>
      </c>
      <c r="BI341" s="15">
        <f t="shared" ca="1" si="195"/>
        <v>19404.590845822691</v>
      </c>
      <c r="BJ341" s="15">
        <f t="shared" ca="1" si="196"/>
        <v>16893.092748676132</v>
      </c>
      <c r="BK341" s="15">
        <f t="shared" ca="1" si="197"/>
        <v>21238.220862217651</v>
      </c>
      <c r="BL341" s="15">
        <f t="shared" ca="1" si="198"/>
        <v>34050.838835054928</v>
      </c>
      <c r="BM341" s="15">
        <f t="shared" ca="1" si="199"/>
        <v>50327.674133081644</v>
      </c>
      <c r="BN341" s="15">
        <f t="shared" ca="1" si="200"/>
        <v>58228.654374756341</v>
      </c>
      <c r="BO341" s="15">
        <f t="shared" ca="1" si="201"/>
        <v>71173.8954085531</v>
      </c>
      <c r="BP341" s="15">
        <f t="shared" ca="1" si="202"/>
        <v>88260.87371485449</v>
      </c>
      <c r="BQ341" s="15">
        <f ca="1">Inputs!$B$20*EXP($B$10-0.5*C$7^2+C$7*AJ341)</f>
        <v>5138.0139921429263</v>
      </c>
      <c r="BR341" s="15">
        <f t="shared" ca="1" si="203"/>
        <v>14652.2635331703</v>
      </c>
      <c r="BS341" s="15">
        <f t="shared" ca="1" si="204"/>
        <v>21294.248972380912</v>
      </c>
      <c r="BT341" s="15">
        <f t="shared" ca="1" si="205"/>
        <v>27377.287862694204</v>
      </c>
      <c r="BU341" s="15">
        <f t="shared" ca="1" si="206"/>
        <v>23090.521651829786</v>
      </c>
      <c r="BV341" s="15">
        <f t="shared" ca="1" si="207"/>
        <v>39100.445296838043</v>
      </c>
      <c r="BW341" s="15">
        <f t="shared" ca="1" si="208"/>
        <v>58821.857606980171</v>
      </c>
      <c r="BX341" s="15">
        <f t="shared" ca="1" si="209"/>
        <v>84740.849530504362</v>
      </c>
      <c r="BY341" s="15">
        <f t="shared" ca="1" si="210"/>
        <v>107807.51861928088</v>
      </c>
      <c r="BZ341" s="15">
        <f t="shared" ca="1" si="211"/>
        <v>163591.870565074</v>
      </c>
      <c r="CA341" s="15">
        <f t="shared" ca="1" si="212"/>
        <v>219498.67857256759</v>
      </c>
      <c r="CB341" s="15">
        <f ca="1">(AU341*DCF!C$10-DCF!C$5*MAX(AU341*DCF!C$10,0)-MAX(AU341-Inputs!$B$6,0)/Inputs!$B$10)*DCF!C$6</f>
        <v>1049.2307355052101</v>
      </c>
      <c r="CC341" s="15">
        <f ca="1">(AV341*DCF!D$10-DCF!D$5*MAX(AV341*DCF!D$10,0)-MAX(AV341-AU341,0)/Inputs!$B$10)*DCF!D$6</f>
        <v>998.9334901250437</v>
      </c>
      <c r="CD341" s="15">
        <f ca="1">(AW341*DCF!E$10-DCF!E$5*MAX(AW341*DCF!E$10,0)-MAX(AW341-AV341,0)/Inputs!$B$10)*DCF!E$6</f>
        <v>1309.4544723985664</v>
      </c>
      <c r="CE341" s="15">
        <f ca="1">(AX341*DCF!F$10-DCF!F$5*MAX(AX341*DCF!F$10,0)-MAX(AX341-AW341,0)/Inputs!$B$10)*DCF!F$6</f>
        <v>1677.7596604724338</v>
      </c>
      <c r="CF341" s="15">
        <f ca="1">(AY341*DCF!G$10-DCF!G$5*MAX(AY341*DCF!G$10,0)-MAX(AY341-AX341,0)/Inputs!$B$10)*DCF!G$6</f>
        <v>1783.8601561679504</v>
      </c>
      <c r="CG341" s="15">
        <f ca="1">(AZ341*DCF!H$10-DCF!H$5*MAX(AZ341*DCF!H$10,0)-MAX(AZ341-AY341,0)/Inputs!$B$10)*DCF!H$6</f>
        <v>1994.0621609377126</v>
      </c>
      <c r="CH341" s="15">
        <f ca="1">(BA341*DCF!I$10-DCF!I$5*MAX(BA341*DCF!I$10,0)-MAX(BA341-AZ341,0)/Inputs!$B$10)*DCF!I$6</f>
        <v>2378.5577278825613</v>
      </c>
      <c r="CI341" s="15">
        <f ca="1">(BB341*DCF!J$10-DCF!J$5*MAX(BB341*DCF!J$10,0)-MAX(BB341-BA341,0)/Inputs!$B$10)*DCF!J$6</f>
        <v>3174.3210567426495</v>
      </c>
      <c r="CJ341" s="15">
        <f ca="1">(BC341*DCF!K$10-DCF!K$5*MAX(BC341*DCF!K$10,0)-MAX(BC341-BB341,0)/Inputs!$B$10)*DCF!K$6</f>
        <v>4217.9216550628189</v>
      </c>
      <c r="CK341" s="15">
        <f ca="1">(BD341*DCF!L$10-DCF!L$5*MAX(BD341*DCF!L$10,0)-MAX(BD341-BC341,0)/Inputs!$B$10)*DCF!L$6</f>
        <v>5158.5977498612483</v>
      </c>
      <c r="CL341" s="15">
        <f ca="1">(BE341*DCF!M$10-DCF!M$5*MAX(BE341*DCF!M$10,0)-MAX(BE341-BD341,0)/Inputs!$B$10)*DCF!M$6</f>
        <v>6163.8178733806235</v>
      </c>
      <c r="CM341" s="15">
        <f ca="1">(BF341*DCF!C$28-DCF!C$5*MAX(BF341*DCF!C$28,0)-MAX(BF341-Inputs!$B$13,0)/Inputs!$B$17)*DCF!C$6</f>
        <v>3376.4281020694775</v>
      </c>
      <c r="CN341" s="15">
        <f ca="1">(BG341*DCF!D$28-DCF!D$5*MAX(BG341*DCF!D$28,0)-MAX(BG341-BF341,0)/Inputs!$B$17)*DCF!D$6</f>
        <v>3749.2290633068819</v>
      </c>
      <c r="CO341" s="15">
        <f ca="1">(BH341*DCF!E$28-DCF!E$5*MAX(BH341*DCF!E$28,0)-MAX(BH341-BG341,0)/Inputs!$B$17)*DCF!E$6</f>
        <v>4558.5483589939913</v>
      </c>
      <c r="CP341" s="15">
        <f ca="1">(BI341*DCF!F$28-DCF!F$5*MAX(BI341*DCF!F$28,0)-MAX(BI341-BH341,0)/Inputs!$B$17)*DCF!F$6</f>
        <v>4665.3733737741195</v>
      </c>
      <c r="CQ341" s="15">
        <f ca="1">(BJ341*DCF!G$28-DCF!G$5*MAX(BJ341*DCF!G$28,0)-MAX(BJ341-BI341,0)/Inputs!$B$17)*DCF!G$6</f>
        <v>4383.0410811693828</v>
      </c>
      <c r="CR341" s="15">
        <f ca="1">(BK341*DCF!H$28-DCF!H$5*MAX(BK341*DCF!H$28,0)-MAX(BK341-BJ341,0)/Inputs!$B$17)*DCF!H$6</f>
        <v>4577.3353656236723</v>
      </c>
      <c r="CS341" s="15">
        <f ca="1">(BL341*DCF!I$28-DCF!I$5*MAX(BL341*DCF!I$28,0)-MAX(BL341-BK341,0)/Inputs!$B$17)*DCF!I$6</f>
        <v>6168.1546893454242</v>
      </c>
      <c r="CT341" s="15">
        <f ca="1">(BM341*DCF!J$28-DCF!J$5*MAX(BM341*DCF!J$28,0)-MAX(BM341-BL341,0)/Inputs!$B$17)*DCF!J$6</f>
        <v>9069.0739574817144</v>
      </c>
      <c r="CU341" s="15">
        <f ca="1">(BN341*DCF!K$28-DCF!K$5*MAX(BN341*DCF!K$28,0)-MAX(BN341-BM341,0)/Inputs!$B$17)*DCF!K$6</f>
        <v>11329.150644969752</v>
      </c>
      <c r="CV341" s="15">
        <f ca="1">(BO341*DCF!L$28-DCF!L$5*MAX(BO341*DCF!L$28,0)-MAX(BO341-BN341,0)/Inputs!$B$17)*DCF!L$6</f>
        <v>12735.910456095069</v>
      </c>
      <c r="CW341" s="15">
        <f ca="1">(BP341*DCF!M$28-DCF!M$5*MAX(BP341*DCF!M$28,0)-MAX(BP341-BO341,0)/Inputs!$B$17)*DCF!M$6</f>
        <v>14820.265103521047</v>
      </c>
      <c r="CX341" s="15">
        <f ca="1">(BQ341*DCF!C$46-DCF!C$5*MAX(BQ341*DCF!C$46,0)-MAX(BQ341-Inputs!$B$20,0)/Inputs!$B$24)*DCF!C$6</f>
        <v>-2081.3029968657688</v>
      </c>
      <c r="CY341" s="15">
        <f ca="1">(BR341*DCF!D$46-DCF!D$5*MAX(BR341*DCF!D$46,0)-MAX(BR341-BQ341,0)/Inputs!$B$24)*DCF!D$6</f>
        <v>-6560.4509936243694</v>
      </c>
      <c r="CZ341" s="15">
        <f ca="1">(BS341*DCF!E$46-DCF!E$5*MAX(BS341*DCF!E$46,0)-MAX(BS341-BR341,0)/Inputs!$B$24)*DCF!E$6</f>
        <v>-5136.1698262229847</v>
      </c>
      <c r="DA341" s="15">
        <f ca="1">(BT341*DCF!F$46-DCF!F$5*MAX(BT341*DCF!F$46,0)-MAX(BT341-BS341,0)/Inputs!$B$24)*DCF!F$6</f>
        <v>-4208.8139540707934</v>
      </c>
      <c r="DB341" s="15">
        <f ca="1">(BU341*DCF!G$46-DCF!G$5*MAX(BU341*DCF!G$46,0)-MAX(BU341-BT341,0)/Inputs!$B$24)*DCF!G$6</f>
        <v>-776.71952706725983</v>
      </c>
      <c r="DC341" s="15">
        <f ca="1">(BV341*DCF!H$46-DCF!H$5*MAX(BV341*DCF!H$46,0)-MAX(BV341-BU341,0)/Inputs!$B$24)*DCF!H$6</f>
        <v>-4974.9856782566385</v>
      </c>
      <c r="DD341" s="15">
        <f ca="1">(BW341*DCF!I$46-DCF!I$5*MAX(BW341*DCF!I$46,0)-MAX(BW341-BV341,0)/Inputs!$B$24)*DCF!I$6</f>
        <v>-4302.7409415277707</v>
      </c>
      <c r="DE341" s="15">
        <f ca="1">(BX341*DCF!J$46-DCF!J$5*MAX(BX341*DCF!J$46,0)-MAX(BX341-BW341,0)/Inputs!$B$24)*DCF!J$6</f>
        <v>-3318.648969284859</v>
      </c>
      <c r="DF341" s="15">
        <f ca="1">(BY341*DCF!K$46-DCF!K$5*MAX(BY341*DCF!K$46,0)-MAX(BY341-BX341,0)/Inputs!$B$24)*DCF!K$6</f>
        <v>507.60540845055237</v>
      </c>
      <c r="DG341" s="15">
        <f ca="1">(BZ341*DCF!L$46-DCF!L$5*MAX(BZ341*DCF!L$46,0)-MAX(BZ341-BY341,0)/Inputs!$B$24)*DCF!L$6</f>
        <v>-1315.8342875332257</v>
      </c>
      <c r="DH341" s="15">
        <f ca="1">(CA341*DCF!M$46-DCF!M$5*MAX(CA341*DCF!M$46,0)-MAX(CA341-BZ341,0)/Inputs!$B$24)*DCF!M$6</f>
        <v>5520.1699943013728</v>
      </c>
      <c r="DI341" s="15">
        <f ca="1">SUM(CB341:CL341)+BE341*DCF!M$10*(1+Inputs!$B$30)*(1-Inputs!$B$33)*(1-Inputs!$B$30/Inputs!$B$31)/(Inputs!$B$29-Inputs!$B$30)*DCF!M$6</f>
        <v>176945.35655664542</v>
      </c>
      <c r="DJ341" s="15">
        <f ca="1">SUM(CM341:CW341)+BP341*DCF!M$28*(1+Inputs!$B$30)*(1-Inputs!$B$33)*(1-Inputs!$B$30/Inputs!$B$31)/(Inputs!$B$29-Inputs!$B$30)*DCF!M$6</f>
        <v>406940.74843324115</v>
      </c>
      <c r="DK341" s="15">
        <f ca="1">SUM(CX341:DH341)+CA341*DCF!M$46*(1+Inputs!$B$30)*(1-Inputs!$B$33)*(1-Inputs!$B$30/Inputs!$B$31)/(Inputs!$B$29-Inputs!$B$30)*DCF!M$6</f>
        <v>312723.06658218254</v>
      </c>
      <c r="DM341" s="15">
        <f ca="1">DI341+DJ341+DK341+Inputs!$B$34+Inputs!$B$36-Inputs!$B$35</f>
        <v>973460.17157206906</v>
      </c>
    </row>
    <row r="342" spans="1:117" x14ac:dyDescent="0.75">
      <c r="A342" s="11">
        <v>329</v>
      </c>
      <c r="C342" s="23">
        <f t="shared" ca="1" si="182"/>
        <v>1.6442648250277361</v>
      </c>
      <c r="D342" s="23">
        <f t="shared" ca="1" si="182"/>
        <v>-0.39678181055309159</v>
      </c>
      <c r="E342" s="23">
        <f t="shared" ca="1" si="182"/>
        <v>-1.9503593457928265</v>
      </c>
      <c r="F342" s="23">
        <f t="shared" ca="1" si="182"/>
        <v>-0.24718528243433222</v>
      </c>
      <c r="G342" s="23">
        <f t="shared" ca="1" si="182"/>
        <v>-0.92928332473688724</v>
      </c>
      <c r="H342" s="23">
        <f t="shared" ca="1" si="182"/>
        <v>-0.61673233142957673</v>
      </c>
      <c r="I342" s="23">
        <f t="shared" ca="1" si="182"/>
        <v>-2.6924083333896021</v>
      </c>
      <c r="J342" s="23">
        <f t="shared" ca="1" si="182"/>
        <v>1.2935821360573618</v>
      </c>
      <c r="K342" s="23">
        <f t="shared" ca="1" si="182"/>
        <v>0.85120749695561848</v>
      </c>
      <c r="L342" s="23">
        <f t="shared" ca="1" si="182"/>
        <v>0.95811137495978582</v>
      </c>
      <c r="M342" s="23">
        <f t="shared" ca="1" si="182"/>
        <v>-9.3198641316573363E-2</v>
      </c>
      <c r="N342" s="23">
        <f ca="1">SQRT(Inputs!$B$38)*C342+SQRT(1-Inputs!$B$38)*_xlfn.NORM.S.INV(RAND())</f>
        <v>1.1874425431108047</v>
      </c>
      <c r="O342" s="23">
        <f ca="1">SQRT(Inputs!$B$38)*D342+SQRT(1-Inputs!$B$38)*_xlfn.NORM.S.INV(RAND())</f>
        <v>-0.24290577680692022</v>
      </c>
      <c r="P342" s="23">
        <f ca="1">SQRT(Inputs!$B$38)*E342+SQRT(1-Inputs!$B$38)*_xlfn.NORM.S.INV(RAND())</f>
        <v>-0.87475898317528</v>
      </c>
      <c r="Q342" s="23">
        <f ca="1">SQRT(Inputs!$B$38)*F342+SQRT(1-Inputs!$B$38)*_xlfn.NORM.S.INV(RAND())</f>
        <v>-4.3791588971095391E-2</v>
      </c>
      <c r="R342" s="23">
        <f ca="1">SQRT(Inputs!$B$38)*G342+SQRT(1-Inputs!$B$38)*_xlfn.NORM.S.INV(RAND())</f>
        <v>-0.62436947184992864</v>
      </c>
      <c r="S342" s="23">
        <f ca="1">SQRT(Inputs!$B$38)*H342+SQRT(1-Inputs!$B$38)*_xlfn.NORM.S.INV(RAND())</f>
        <v>0.32067900215295886</v>
      </c>
      <c r="T342" s="23">
        <f ca="1">SQRT(Inputs!$B$38)*I342+SQRT(1-Inputs!$B$38)*_xlfn.NORM.S.INV(RAND())</f>
        <v>-1.784791692936706</v>
      </c>
      <c r="U342" s="23">
        <f ca="1">SQRT(Inputs!$B$38)*J342+SQRT(1-Inputs!$B$38)*_xlfn.NORM.S.INV(RAND())</f>
        <v>0.34586361590763398</v>
      </c>
      <c r="V342" s="23">
        <f ca="1">SQRT(Inputs!$B$38)*K342+SQRT(1-Inputs!$B$38)*_xlfn.NORM.S.INV(RAND())</f>
        <v>0.75853728079266669</v>
      </c>
      <c r="W342" s="23">
        <f ca="1">SQRT(Inputs!$B$38)*L342+SQRT(1-Inputs!$B$38)*_xlfn.NORM.S.INV(RAND())</f>
        <v>0.67439151788038132</v>
      </c>
      <c r="X342" s="23">
        <f ca="1">SQRT(Inputs!$B$38)*M342+SQRT(1-Inputs!$B$38)*_xlfn.NORM.S.INV(RAND())</f>
        <v>0.11987488145493259</v>
      </c>
      <c r="Y342" s="23">
        <f ca="1">SQRT(Inputs!$B$38)*C342+SQRT(1-Inputs!$B$38)*_xlfn.NORM.S.INV(RAND())</f>
        <v>0.33063932798462614</v>
      </c>
      <c r="Z342" s="23">
        <f ca="1">SQRT(Inputs!$B$38)*D342+SQRT(1-Inputs!$B$38)*_xlfn.NORM.S.INV(RAND())</f>
        <v>-0.43677120232304451</v>
      </c>
      <c r="AA342" s="23">
        <f ca="1">SQRT(Inputs!$B$38)*E342+SQRT(1-Inputs!$B$38)*_xlfn.NORM.S.INV(RAND())</f>
        <v>-2.2494675922352814</v>
      </c>
      <c r="AB342" s="23">
        <f ca="1">SQRT(Inputs!$B$38)*F342+SQRT(1-Inputs!$B$38)*_xlfn.NORM.S.INV(RAND())</f>
        <v>8.9788462647867634E-2</v>
      </c>
      <c r="AC342" s="23">
        <f ca="1">SQRT(Inputs!$B$38)*G342+SQRT(1-Inputs!$B$38)*_xlfn.NORM.S.INV(RAND())</f>
        <v>-0.59770155457873331</v>
      </c>
      <c r="AD342" s="23">
        <f ca="1">SQRT(Inputs!$B$38)*H342+SQRT(1-Inputs!$B$38)*_xlfn.NORM.S.INV(RAND())</f>
        <v>-1.0450244056360971</v>
      </c>
      <c r="AE342" s="23">
        <f ca="1">SQRT(Inputs!$B$38)*I342+SQRT(1-Inputs!$B$38)*_xlfn.NORM.S.INV(RAND())</f>
        <v>-1.8115060091029369</v>
      </c>
      <c r="AF342" s="23">
        <f ca="1">SQRT(Inputs!$B$38)*J342+SQRT(1-Inputs!$B$38)*_xlfn.NORM.S.INV(RAND())</f>
        <v>2.2271682982883596</v>
      </c>
      <c r="AG342" s="23">
        <f ca="1">SQRT(Inputs!$B$38)*K342+SQRT(1-Inputs!$B$38)*_xlfn.NORM.S.INV(RAND())</f>
        <v>1.4482523698387038</v>
      </c>
      <c r="AH342" s="23">
        <f ca="1">SQRT(Inputs!$B$38)*L342+SQRT(1-Inputs!$B$38)*_xlfn.NORM.S.INV(RAND())</f>
        <v>1.0636396712170733</v>
      </c>
      <c r="AI342" s="23">
        <f ca="1">SQRT(Inputs!$B$38)*M342+SQRT(1-Inputs!$B$38)*_xlfn.NORM.S.INV(RAND())</f>
        <v>-1.0243525477014905</v>
      </c>
      <c r="AJ342" s="23">
        <f ca="1">SQRT(Inputs!$B$38)*C342+SQRT(1-Inputs!$B$38)*_xlfn.NORM.S.INV(RAND())</f>
        <v>2.8377817772556657E-2</v>
      </c>
      <c r="AK342" s="23">
        <f ca="1">SQRT(Inputs!$B$38)*D342+SQRT(1-Inputs!$B$38)*_xlfn.NORM.S.INV(RAND())</f>
        <v>-0.75309603387896029</v>
      </c>
      <c r="AL342" s="23">
        <f ca="1">SQRT(Inputs!$B$38)*E342+SQRT(1-Inputs!$B$38)*_xlfn.NORM.S.INV(RAND())</f>
        <v>-1.1607238945800773</v>
      </c>
      <c r="AM342" s="23">
        <f ca="1">SQRT(Inputs!$B$38)*F342+SQRT(1-Inputs!$B$38)*_xlfn.NORM.S.INV(RAND())</f>
        <v>0.73818550630102997</v>
      </c>
      <c r="AN342" s="23">
        <f ca="1">SQRT(Inputs!$B$38)*G342+SQRT(1-Inputs!$B$38)*_xlfn.NORM.S.INV(RAND())</f>
        <v>-0.79121314155520195</v>
      </c>
      <c r="AO342" s="23">
        <f ca="1">SQRT(Inputs!$B$38)*H342+SQRT(1-Inputs!$B$38)*_xlfn.NORM.S.INV(RAND())</f>
        <v>-0.51428289400877047</v>
      </c>
      <c r="AP342" s="23">
        <f ca="1">SQRT(Inputs!$B$38)*I342+SQRT(1-Inputs!$B$38)*_xlfn.NORM.S.INV(RAND())</f>
        <v>-1.1396057397010941</v>
      </c>
      <c r="AQ342" s="23">
        <f ca="1">SQRT(Inputs!$B$38)*J342+SQRT(1-Inputs!$B$38)*_xlfn.NORM.S.INV(RAND())</f>
        <v>0.33122512045862984</v>
      </c>
      <c r="AR342" s="23">
        <f ca="1">SQRT(Inputs!$B$38)*K342+SQRT(1-Inputs!$B$38)*_xlfn.NORM.S.INV(RAND())</f>
        <v>0.12975857490920295</v>
      </c>
      <c r="AS342" s="23">
        <f ca="1">SQRT(Inputs!$B$38)*L342+SQRT(1-Inputs!$B$38)*_xlfn.NORM.S.INV(RAND())</f>
        <v>0.34389345559698814</v>
      </c>
      <c r="AT342" s="23">
        <f ca="1">SQRT(Inputs!$B$38)*M342+SQRT(1-Inputs!$B$38)*_xlfn.NORM.S.INV(RAND())</f>
        <v>-1.1703944763038521</v>
      </c>
      <c r="AU342" s="15">
        <f ca="1">Inputs!$B$6*EXP($B$8-0.5*C$5^2+C$5*N342)</f>
        <v>6013.8919224405718</v>
      </c>
      <c r="AV342" s="15">
        <f t="shared" ca="1" si="183"/>
        <v>7063.4957097992574</v>
      </c>
      <c r="AW342" s="15">
        <f t="shared" ca="1" si="184"/>
        <v>7654.143884140517</v>
      </c>
      <c r="AX342" s="15">
        <f t="shared" ca="1" si="185"/>
        <v>9293.954621531986</v>
      </c>
      <c r="AY342" s="15">
        <f t="shared" ca="1" si="186"/>
        <v>10559.413069868366</v>
      </c>
      <c r="AZ342" s="15">
        <f t="shared" ca="1" si="187"/>
        <v>13378.642951978432</v>
      </c>
      <c r="BA342" s="15">
        <f t="shared" ca="1" si="188"/>
        <v>13582.458312993871</v>
      </c>
      <c r="BB342" s="15">
        <f t="shared" ca="1" si="189"/>
        <v>17215.397544170231</v>
      </c>
      <c r="BC342" s="15">
        <f t="shared" ca="1" si="190"/>
        <v>22686.244828875584</v>
      </c>
      <c r="BD342" s="15">
        <f t="shared" ca="1" si="191"/>
        <v>29602.381994855452</v>
      </c>
      <c r="BE342" s="15">
        <f t="shared" ca="1" si="192"/>
        <v>36672.140342611674</v>
      </c>
      <c r="BF342" s="15">
        <f ca="1">Inputs!$B$13*EXP($B$9-0.5*C$6^2+C$6*Y342)</f>
        <v>14767.996419363861</v>
      </c>
      <c r="BG342" s="15">
        <f t="shared" ca="1" si="193"/>
        <v>16634.282866199108</v>
      </c>
      <c r="BH342" s="15">
        <f t="shared" ca="1" si="194"/>
        <v>13995.184335254253</v>
      </c>
      <c r="BI342" s="15">
        <f t="shared" ca="1" si="195"/>
        <v>17370.62492224482</v>
      </c>
      <c r="BJ342" s="15">
        <f t="shared" ca="1" si="196"/>
        <v>19537.354567783608</v>
      </c>
      <c r="BK342" s="15">
        <f t="shared" ca="1" si="197"/>
        <v>20798.489150025529</v>
      </c>
      <c r="BL342" s="15">
        <f t="shared" ca="1" si="198"/>
        <v>20202.775500933632</v>
      </c>
      <c r="BM342" s="15">
        <f t="shared" ca="1" si="199"/>
        <v>32748.991064033602</v>
      </c>
      <c r="BN342" s="15">
        <f t="shared" ca="1" si="200"/>
        <v>47910.614954911172</v>
      </c>
      <c r="BO342" s="15">
        <f t="shared" ca="1" si="201"/>
        <v>66707.112833966778</v>
      </c>
      <c r="BP342" s="15">
        <f t="shared" ca="1" si="202"/>
        <v>73107.487443916703</v>
      </c>
      <c r="BQ342" s="15">
        <f ca="1">Inputs!$B$20*EXP($B$10-0.5*C$7^2+C$7*AJ342)</f>
        <v>4332.9063416214631</v>
      </c>
      <c r="BR342" s="15">
        <f t="shared" ca="1" si="203"/>
        <v>4628.587744642794</v>
      </c>
      <c r="BS342" s="15">
        <f t="shared" ca="1" si="204"/>
        <v>4541.4930091268661</v>
      </c>
      <c r="BT342" s="15">
        <f t="shared" ca="1" si="205"/>
        <v>7599.6836455107123</v>
      </c>
      <c r="BU342" s="15">
        <f t="shared" ca="1" si="206"/>
        <v>8697.1225645931991</v>
      </c>
      <c r="BV342" s="15">
        <f t="shared" ca="1" si="207"/>
        <v>10776.365654219755</v>
      </c>
      <c r="BW342" s="15">
        <f t="shared" ca="1" si="208"/>
        <v>11815.013234243906</v>
      </c>
      <c r="BX342" s="15">
        <f t="shared" ca="1" si="209"/>
        <v>17659.753033047327</v>
      </c>
      <c r="BY342" s="15">
        <f t="shared" ca="1" si="210"/>
        <v>25366.304772397263</v>
      </c>
      <c r="BZ342" s="15">
        <f t="shared" ca="1" si="211"/>
        <v>37915.256263024872</v>
      </c>
      <c r="CA342" s="15">
        <f t="shared" ca="1" si="212"/>
        <v>43258.546185233346</v>
      </c>
      <c r="CB342" s="15">
        <f ca="1">(AU342*DCF!C$10-DCF!C$5*MAX(AU342*DCF!C$10,0)-MAX(AU342-Inputs!$B$6,0)/Inputs!$B$10)*DCF!C$6</f>
        <v>1035.575833802274</v>
      </c>
      <c r="CC342" s="15">
        <f ca="1">(AV342*DCF!D$10-DCF!D$5*MAX(AV342*DCF!D$10,0)-MAX(AV342-AU342,0)/Inputs!$B$10)*DCF!D$6</f>
        <v>1465.7608121860726</v>
      </c>
      <c r="CD342" s="15">
        <f ca="1">(AW342*DCF!E$10-DCF!E$5*MAX(AW342*DCF!E$10,0)-MAX(AW342-AV342,0)/Inputs!$B$10)*DCF!E$6</f>
        <v>1634.1815505388477</v>
      </c>
      <c r="CE342" s="15">
        <f ca="1">(AX342*DCF!F$10-DCF!F$5*MAX(AX342*DCF!F$10,0)-MAX(AX342-AW342,0)/Inputs!$B$10)*DCF!F$6</f>
        <v>1687.6515234859392</v>
      </c>
      <c r="CF342" s="15">
        <f ca="1">(AY342*DCF!G$10-DCF!G$5*MAX(AY342*DCF!G$10,0)-MAX(AY342-AX342,0)/Inputs!$B$10)*DCF!G$6</f>
        <v>1932.4168863445393</v>
      </c>
      <c r="CG342" s="15">
        <f ca="1">(AZ342*DCF!H$10-DCF!H$5*MAX(AZ342*DCF!H$10,0)-MAX(AZ342-AY342,0)/Inputs!$B$10)*DCF!H$6</f>
        <v>2096.8683184383785</v>
      </c>
      <c r="CH342" s="15">
        <f ca="1">(BA342*DCF!I$10-DCF!I$5*MAX(BA342*DCF!I$10,0)-MAX(BA342-AZ342,0)/Inputs!$B$10)*DCF!I$6</f>
        <v>2447.5867839405141</v>
      </c>
      <c r="CI342" s="15">
        <f ca="1">(BB342*DCF!J$10-DCF!J$5*MAX(BB342*DCF!J$10,0)-MAX(BB342-BA342,0)/Inputs!$B$10)*DCF!J$6</f>
        <v>2403.6900894341743</v>
      </c>
      <c r="CJ342" s="15">
        <f ca="1">(BC342*DCF!K$10-DCF!K$5*MAX(BC342*DCF!K$10,0)-MAX(BC342-BB342,0)/Inputs!$B$10)*DCF!K$6</f>
        <v>2886.2857359993714</v>
      </c>
      <c r="CK342" s="15">
        <f ca="1">(BD342*DCF!L$10-DCF!L$5*MAX(BD342*DCF!L$10,0)-MAX(BD342-BC342,0)/Inputs!$B$10)*DCF!L$6</f>
        <v>3570.2336051680081</v>
      </c>
      <c r="CL342" s="15">
        <f ca="1">(BE342*DCF!M$10-DCF!M$5*MAX(BE342*DCF!M$10,0)-MAX(BE342-BD342,0)/Inputs!$B$10)*DCF!M$6</f>
        <v>4330.3551471615019</v>
      </c>
      <c r="CM342" s="15">
        <f ca="1">(BF342*DCF!C$28-DCF!C$5*MAX(BF342*DCF!C$28,0)-MAX(BF342-Inputs!$B$13,0)/Inputs!$B$17)*DCF!C$6</f>
        <v>3726.2650749398849</v>
      </c>
      <c r="CN342" s="15">
        <f ca="1">(BG342*DCF!D$28-DCF!D$5*MAX(BG342*DCF!D$28,0)-MAX(BG342-BF342,0)/Inputs!$B$17)*DCF!D$6</f>
        <v>4501.0154864011356</v>
      </c>
      <c r="CO342" s="15">
        <f ca="1">(BH342*DCF!E$28-DCF!E$5*MAX(BH342*DCF!E$28,0)-MAX(BH342-BG342,0)/Inputs!$B$17)*DCF!E$6</f>
        <v>3963.6854082023328</v>
      </c>
      <c r="CP342" s="15">
        <f ca="1">(BI342*DCF!F$28-DCF!F$5*MAX(BI342*DCF!F$28,0)-MAX(BI342-BH342,0)/Inputs!$B$17)*DCF!F$6</f>
        <v>4101.1147973771995</v>
      </c>
      <c r="CQ342" s="15">
        <f ca="1">(BJ342*DCF!G$28-DCF!G$5*MAX(BJ342*DCF!G$28,0)-MAX(BJ342-BI342,0)/Inputs!$B$17)*DCF!G$6</f>
        <v>4704.6923503891312</v>
      </c>
      <c r="CR342" s="15">
        <f ca="1">(BK342*DCF!H$28-DCF!H$5*MAX(BK342*DCF!H$28,0)-MAX(BK342-BJ342,0)/Inputs!$B$17)*DCF!H$6</f>
        <v>4947.7509087128446</v>
      </c>
      <c r="CS342" s="15">
        <f ca="1">(BL342*DCF!I$28-DCF!I$5*MAX(BL342*DCF!I$28,0)-MAX(BL342-BK342,0)/Inputs!$B$17)*DCF!I$6</f>
        <v>4750.7440168528519</v>
      </c>
      <c r="CT342" s="15">
        <f ca="1">(BM342*DCF!J$28-DCF!J$5*MAX(BM342*DCF!J$28,0)-MAX(BM342-BL342,0)/Inputs!$B$17)*DCF!J$6</f>
        <v>5642.2180157239118</v>
      </c>
      <c r="CU342" s="15">
        <f ca="1">(BN342*DCF!K$28-DCF!K$5*MAX(BN342*DCF!K$28,0)-MAX(BN342-BM342,0)/Inputs!$B$17)*DCF!K$6</f>
        <v>8260.8215864555496</v>
      </c>
      <c r="CV342" s="15">
        <f ca="1">(BO342*DCF!L$28-DCF!L$5*MAX(BO342*DCF!L$28,0)-MAX(BO342-BN342,0)/Inputs!$B$17)*DCF!L$6</f>
        <v>11182.61410633695</v>
      </c>
      <c r="CW342" s="15">
        <f ca="1">(BP342*DCF!M$28-DCF!M$5*MAX(BP342*DCF!M$28,0)-MAX(BP342-BO342,0)/Inputs!$B$17)*DCF!M$6</f>
        <v>13086.197079229307</v>
      </c>
      <c r="CX342" s="15">
        <f ca="1">(BQ342*DCF!C$46-DCF!C$5*MAX(BQ342*DCF!C$46,0)-MAX(BQ342-Inputs!$B$20,0)/Inputs!$B$24)*DCF!C$6</f>
        <v>-1523.4916916545933</v>
      </c>
      <c r="CY342" s="15">
        <f ca="1">(BR342*DCF!D$46-DCF!D$5*MAX(BR342*DCF!D$46,0)-MAX(BR342-BQ342,0)/Inputs!$B$24)*DCF!D$6</f>
        <v>-916.15678823971473</v>
      </c>
      <c r="CZ342" s="15">
        <f ca="1">(BS342*DCF!E$46-DCF!E$5*MAX(BS342*DCF!E$46,0)-MAX(BS342-BR342,0)/Inputs!$B$24)*DCF!E$6</f>
        <v>-537.03945566183495</v>
      </c>
      <c r="DA342" s="15">
        <f ca="1">(BT342*DCF!F$46-DCF!F$5*MAX(BT342*DCF!F$46,0)-MAX(BT342-BS342,0)/Inputs!$B$24)*DCF!F$6</f>
        <v>-1667.0408994195575</v>
      </c>
      <c r="DB342" s="15">
        <f ca="1">(BU342*DCF!G$46-DCF!G$5*MAX(BU342*DCF!G$46,0)-MAX(BU342-BT342,0)/Inputs!$B$24)*DCF!G$6</f>
        <v>-661.71078929070336</v>
      </c>
      <c r="DC342" s="15">
        <f ca="1">(BV342*DCF!H$46-DCF!H$5*MAX(BV342*DCF!H$46,0)-MAX(BV342-BU342,0)/Inputs!$B$24)*DCF!H$6</f>
        <v>-646.11205036767467</v>
      </c>
      <c r="DD342" s="15">
        <f ca="1">(BW342*DCF!I$46-DCF!I$5*MAX(BW342*DCF!I$46,0)-MAX(BW342-BV342,0)/Inputs!$B$24)*DCF!I$6</f>
        <v>-25.283229763405824</v>
      </c>
      <c r="DE342" s="15">
        <f ca="1">(BX342*DCF!J$46-DCF!J$5*MAX(BX342*DCF!J$46,0)-MAX(BX342-BW342,0)/Inputs!$B$24)*DCF!J$6</f>
        <v>-809.15171478837658</v>
      </c>
      <c r="DF342" s="15">
        <f ca="1">(BY342*DCF!K$46-DCF!K$5*MAX(BY342*DCF!K$46,0)-MAX(BY342-BX342,0)/Inputs!$B$24)*DCF!K$6</f>
        <v>-438.89198684667019</v>
      </c>
      <c r="DG342" s="15">
        <f ca="1">(BZ342*DCF!L$46-DCF!L$5*MAX(BZ342*DCF!L$46,0)-MAX(BZ342-BY342,0)/Inputs!$B$24)*DCF!L$6</f>
        <v>-218.96298783600275</v>
      </c>
      <c r="DH342" s="15">
        <f ca="1">(CA342*DCF!M$46-DCF!M$5*MAX(CA342*DCF!M$46,0)-MAX(CA342-BZ342,0)/Inputs!$B$24)*DCF!M$6</f>
        <v>2274.2523291267871</v>
      </c>
      <c r="DI342" s="15">
        <f ca="1">SUM(CB342:CL342)+BE342*DCF!M$10*(1+Inputs!$B$30)*(1-Inputs!$B$33)*(1-Inputs!$B$30/Inputs!$B$31)/(Inputs!$B$29-Inputs!$B$30)*DCF!M$6</f>
        <v>127549.65779884071</v>
      </c>
      <c r="DJ342" s="15">
        <f ca="1">SUM(CM342:CW342)+BP342*DCF!M$28*(1+Inputs!$B$30)*(1-Inputs!$B$33)*(1-Inputs!$B$30/Inputs!$B$31)/(Inputs!$B$29-Inputs!$B$30)*DCF!M$6</f>
        <v>340145.92456776684</v>
      </c>
      <c r="DK342" s="15">
        <f ca="1">SUM(CX342:DH342)+CA342*DCF!M$46*(1+Inputs!$B$30)*(1-Inputs!$B$33)*(1-Inputs!$B$30/Inputs!$B$31)/(Inputs!$B$29-Inputs!$B$30)*DCF!M$6</f>
        <v>61713.247440012623</v>
      </c>
      <c r="DM342" s="15">
        <f ca="1">DI342+DJ342+DK342+Inputs!$B$34+Inputs!$B$36-Inputs!$B$35</f>
        <v>606259.82980662014</v>
      </c>
    </row>
    <row r="343" spans="1:117" x14ac:dyDescent="0.75">
      <c r="A343" s="11">
        <v>330</v>
      </c>
      <c r="C343" s="23">
        <f t="shared" ca="1" si="182"/>
        <v>0.64677793124601046</v>
      </c>
      <c r="D343" s="23">
        <f t="shared" ca="1" si="182"/>
        <v>-1.1195538072218325</v>
      </c>
      <c r="E343" s="23">
        <f t="shared" ca="1" si="182"/>
        <v>-0.6238059968223475</v>
      </c>
      <c r="F343" s="23">
        <f t="shared" ca="1" si="182"/>
        <v>-2.406716961311913</v>
      </c>
      <c r="G343" s="23">
        <f t="shared" ca="1" si="182"/>
        <v>-0.36541994759691437</v>
      </c>
      <c r="H343" s="23">
        <f t="shared" ca="1" si="182"/>
        <v>0.85668988422529169</v>
      </c>
      <c r="I343" s="23">
        <f t="shared" ca="1" si="182"/>
        <v>1.2002218522293173</v>
      </c>
      <c r="J343" s="23">
        <f t="shared" ca="1" si="182"/>
        <v>0.74764564640568409</v>
      </c>
      <c r="K343" s="23">
        <f t="shared" ca="1" si="182"/>
        <v>-0.78248308526516042</v>
      </c>
      <c r="L343" s="23">
        <f t="shared" ca="1" si="182"/>
        <v>-0.2534351342389321</v>
      </c>
      <c r="M343" s="23">
        <f t="shared" ca="1" si="182"/>
        <v>0.15925646732113713</v>
      </c>
      <c r="N343" s="23">
        <f ca="1">SQRT(Inputs!$B$38)*C343+SQRT(1-Inputs!$B$38)*_xlfn.NORM.S.INV(RAND())</f>
        <v>0.5280493970436958</v>
      </c>
      <c r="O343" s="23">
        <f ca="1">SQRT(Inputs!$B$38)*D343+SQRT(1-Inputs!$B$38)*_xlfn.NORM.S.INV(RAND())</f>
        <v>0.52589598805118154</v>
      </c>
      <c r="P343" s="23">
        <f ca="1">SQRT(Inputs!$B$38)*E343+SQRT(1-Inputs!$B$38)*_xlfn.NORM.S.INV(RAND())</f>
        <v>0.33326547867342809</v>
      </c>
      <c r="Q343" s="23">
        <f ca="1">SQRT(Inputs!$B$38)*F343+SQRT(1-Inputs!$B$38)*_xlfn.NORM.S.INV(RAND())</f>
        <v>-1.1715525304875629</v>
      </c>
      <c r="R343" s="23">
        <f ca="1">SQRT(Inputs!$B$38)*G343+SQRT(1-Inputs!$B$38)*_xlfn.NORM.S.INV(RAND())</f>
        <v>0.34431349734514627</v>
      </c>
      <c r="S343" s="23">
        <f ca="1">SQRT(Inputs!$B$38)*H343+SQRT(1-Inputs!$B$38)*_xlfn.NORM.S.INV(RAND())</f>
        <v>-0.44847825823832344</v>
      </c>
      <c r="T343" s="23">
        <f ca="1">SQRT(Inputs!$B$38)*I343+SQRT(1-Inputs!$B$38)*_xlfn.NORM.S.INV(RAND())</f>
        <v>-4.5716310406512362E-2</v>
      </c>
      <c r="U343" s="23">
        <f ca="1">SQRT(Inputs!$B$38)*J343+SQRT(1-Inputs!$B$38)*_xlfn.NORM.S.INV(RAND())</f>
        <v>0.7426386560929561</v>
      </c>
      <c r="V343" s="23">
        <f ca="1">SQRT(Inputs!$B$38)*K343+SQRT(1-Inputs!$B$38)*_xlfn.NORM.S.INV(RAND())</f>
        <v>-1.7218143319536916</v>
      </c>
      <c r="W343" s="23">
        <f ca="1">SQRT(Inputs!$B$38)*L343+SQRT(1-Inputs!$B$38)*_xlfn.NORM.S.INV(RAND())</f>
        <v>-0.18263592356618807</v>
      </c>
      <c r="X343" s="23">
        <f ca="1">SQRT(Inputs!$B$38)*M343+SQRT(1-Inputs!$B$38)*_xlfn.NORM.S.INV(RAND())</f>
        <v>0.3124550507414865</v>
      </c>
      <c r="Y343" s="23">
        <f ca="1">SQRT(Inputs!$B$38)*C343+SQRT(1-Inputs!$B$38)*_xlfn.NORM.S.INV(RAND())</f>
        <v>0.57572967065213132</v>
      </c>
      <c r="Z343" s="23">
        <f ca="1">SQRT(Inputs!$B$38)*D343+SQRT(1-Inputs!$B$38)*_xlfn.NORM.S.INV(RAND())</f>
        <v>0.15771821771954941</v>
      </c>
      <c r="AA343" s="23">
        <f ca="1">SQRT(Inputs!$B$38)*E343+SQRT(1-Inputs!$B$38)*_xlfn.NORM.S.INV(RAND())</f>
        <v>0.36392671192863296</v>
      </c>
      <c r="AB343" s="23">
        <f ca="1">SQRT(Inputs!$B$38)*F343+SQRT(1-Inputs!$B$38)*_xlfn.NORM.S.INV(RAND())</f>
        <v>-1.1844631388703368</v>
      </c>
      <c r="AC343" s="23">
        <f ca="1">SQRT(Inputs!$B$38)*G343+SQRT(1-Inputs!$B$38)*_xlfn.NORM.S.INV(RAND())</f>
        <v>0.2102348310528919</v>
      </c>
      <c r="AD343" s="23">
        <f ca="1">SQRT(Inputs!$B$38)*H343+SQRT(1-Inputs!$B$38)*_xlfn.NORM.S.INV(RAND())</f>
        <v>2.4706128639210805</v>
      </c>
      <c r="AE343" s="23">
        <f ca="1">SQRT(Inputs!$B$38)*I343+SQRT(1-Inputs!$B$38)*_xlfn.NORM.S.INV(RAND())</f>
        <v>-0.95923352364249137</v>
      </c>
      <c r="AF343" s="23">
        <f ca="1">SQRT(Inputs!$B$38)*J343+SQRT(1-Inputs!$B$38)*_xlfn.NORM.S.INV(RAND())</f>
        <v>4.3336585531220717E-2</v>
      </c>
      <c r="AG343" s="23">
        <f ca="1">SQRT(Inputs!$B$38)*K343+SQRT(1-Inputs!$B$38)*_xlfn.NORM.S.INV(RAND())</f>
        <v>0.41489337953008149</v>
      </c>
      <c r="AH343" s="23">
        <f ca="1">SQRT(Inputs!$B$38)*L343+SQRT(1-Inputs!$B$38)*_xlfn.NORM.S.INV(RAND())</f>
        <v>1.2482169903511924</v>
      </c>
      <c r="AI343" s="23">
        <f ca="1">SQRT(Inputs!$B$38)*M343+SQRT(1-Inputs!$B$38)*_xlfn.NORM.S.INV(RAND())</f>
        <v>-0.92403380496367249</v>
      </c>
      <c r="AJ343" s="23">
        <f ca="1">SQRT(Inputs!$B$38)*C343+SQRT(1-Inputs!$B$38)*_xlfn.NORM.S.INV(RAND())</f>
        <v>-0.23573418467646834</v>
      </c>
      <c r="AK343" s="23">
        <f ca="1">SQRT(Inputs!$B$38)*D343+SQRT(1-Inputs!$B$38)*_xlfn.NORM.S.INV(RAND())</f>
        <v>0.36421324029391855</v>
      </c>
      <c r="AL343" s="23">
        <f ca="1">SQRT(Inputs!$B$38)*E343+SQRT(1-Inputs!$B$38)*_xlfn.NORM.S.INV(RAND())</f>
        <v>0.22929152572223016</v>
      </c>
      <c r="AM343" s="23">
        <f ca="1">SQRT(Inputs!$B$38)*F343+SQRT(1-Inputs!$B$38)*_xlfn.NORM.S.INV(RAND())</f>
        <v>-2.6606396206881349</v>
      </c>
      <c r="AN343" s="23">
        <f ca="1">SQRT(Inputs!$B$38)*G343+SQRT(1-Inputs!$B$38)*_xlfn.NORM.S.INV(RAND())</f>
        <v>-0.76978789567893635</v>
      </c>
      <c r="AO343" s="23">
        <f ca="1">SQRT(Inputs!$B$38)*H343+SQRT(1-Inputs!$B$38)*_xlfn.NORM.S.INV(RAND())</f>
        <v>0.56895496033551141</v>
      </c>
      <c r="AP343" s="23">
        <f ca="1">SQRT(Inputs!$B$38)*I343+SQRT(1-Inputs!$B$38)*_xlfn.NORM.S.INV(RAND())</f>
        <v>0.31141343715633601</v>
      </c>
      <c r="AQ343" s="23">
        <f ca="1">SQRT(Inputs!$B$38)*J343+SQRT(1-Inputs!$B$38)*_xlfn.NORM.S.INV(RAND())</f>
        <v>1.1706748433946546</v>
      </c>
      <c r="AR343" s="23">
        <f ca="1">SQRT(Inputs!$B$38)*K343+SQRT(1-Inputs!$B$38)*_xlfn.NORM.S.INV(RAND())</f>
        <v>-0.7186624793975902</v>
      </c>
      <c r="AS343" s="23">
        <f ca="1">SQRT(Inputs!$B$38)*L343+SQRT(1-Inputs!$B$38)*_xlfn.NORM.S.INV(RAND())</f>
        <v>3.1476428678033713E-2</v>
      </c>
      <c r="AT343" s="23">
        <f ca="1">SQRT(Inputs!$B$38)*M343+SQRT(1-Inputs!$B$38)*_xlfn.NORM.S.INV(RAND())</f>
        <v>0.9413984013170853</v>
      </c>
      <c r="AU343" s="15">
        <f ca="1">Inputs!$B$6*EXP($B$8-0.5*C$5^2+C$5*N343)</f>
        <v>5405.05224459694</v>
      </c>
      <c r="AV343" s="15">
        <f t="shared" ca="1" si="183"/>
        <v>7108.1395309831369</v>
      </c>
      <c r="AW343" s="15">
        <f t="shared" ca="1" si="184"/>
        <v>9065.6033365918338</v>
      </c>
      <c r="AX343" s="15">
        <f t="shared" ca="1" si="185"/>
        <v>9561.168240952702</v>
      </c>
      <c r="AY343" s="15">
        <f t="shared" ca="1" si="186"/>
        <v>12164.160460338413</v>
      </c>
      <c r="AZ343" s="15">
        <f t="shared" ca="1" si="187"/>
        <v>14160.221609476546</v>
      </c>
      <c r="BA343" s="15">
        <f t="shared" ca="1" si="188"/>
        <v>17245.777732793886</v>
      </c>
      <c r="BB343" s="15">
        <f t="shared" ca="1" si="189"/>
        <v>22744.995806946008</v>
      </c>
      <c r="BC343" s="15">
        <f t="shared" ca="1" si="190"/>
        <v>23591.151091829288</v>
      </c>
      <c r="BD343" s="15">
        <f t="shared" ca="1" si="191"/>
        <v>28411.867632278289</v>
      </c>
      <c r="BE343" s="15">
        <f t="shared" ca="1" si="192"/>
        <v>35820.118758916469</v>
      </c>
      <c r="BF343" s="15">
        <f ca="1">Inputs!$B$13*EXP($B$9-0.5*C$6^2+C$6*Y343)</f>
        <v>15503.270934079061</v>
      </c>
      <c r="BG343" s="15">
        <f t="shared" ca="1" si="193"/>
        <v>19439.811763219466</v>
      </c>
      <c r="BH343" s="15">
        <f t="shared" ca="1" si="194"/>
        <v>25229.687756222418</v>
      </c>
      <c r="BI343" s="15">
        <f t="shared" ca="1" si="195"/>
        <v>25737.69144240889</v>
      </c>
      <c r="BJ343" s="15">
        <f t="shared" ca="1" si="196"/>
        <v>32523.555998476848</v>
      </c>
      <c r="BK343" s="15">
        <f t="shared" ca="1" si="197"/>
        <v>55876.684514811597</v>
      </c>
      <c r="BL343" s="15">
        <f t="shared" ca="1" si="198"/>
        <v>60614.505843105755</v>
      </c>
      <c r="BM343" s="15">
        <f t="shared" ca="1" si="199"/>
        <v>74910.514386061157</v>
      </c>
      <c r="BN343" s="15">
        <f t="shared" ca="1" si="200"/>
        <v>96826.984564523373</v>
      </c>
      <c r="BO343" s="15">
        <f t="shared" ca="1" si="201"/>
        <v>137738.30336098437</v>
      </c>
      <c r="BP343" s="15">
        <f t="shared" ca="1" si="202"/>
        <v>152679.42856059529</v>
      </c>
      <c r="BQ343" s="15">
        <f ca="1">Inputs!$B$20*EXP($B$10-0.5*C$7^2+C$7*AJ343)</f>
        <v>3945.4482487060268</v>
      </c>
      <c r="BR343" s="15">
        <f t="shared" ca="1" si="203"/>
        <v>6009.9169867557421</v>
      </c>
      <c r="BS343" s="15">
        <f t="shared" ca="1" si="204"/>
        <v>8790.1469027566436</v>
      </c>
      <c r="BT343" s="15">
        <f t="shared" ca="1" si="205"/>
        <v>6030.6862957604517</v>
      </c>
      <c r="BU343" s="15">
        <f t="shared" ca="1" si="206"/>
        <v>6937.4251650193746</v>
      </c>
      <c r="BV343" s="15">
        <f t="shared" ca="1" si="207"/>
        <v>10971.990998432955</v>
      </c>
      <c r="BW343" s="15">
        <f t="shared" ca="1" si="208"/>
        <v>16353.934654625931</v>
      </c>
      <c r="BX343" s="15">
        <f t="shared" ca="1" si="209"/>
        <v>28924.056459127034</v>
      </c>
      <c r="BY343" s="15">
        <f t="shared" ca="1" si="210"/>
        <v>35321.195714764021</v>
      </c>
      <c r="BZ343" s="15">
        <f t="shared" ca="1" si="211"/>
        <v>49848.194376592292</v>
      </c>
      <c r="CA343" s="15">
        <f t="shared" ca="1" si="212"/>
        <v>82772.07772124972</v>
      </c>
      <c r="CB343" s="15">
        <f ca="1">(AU343*DCF!C$10-DCF!C$5*MAX(AU343*DCF!C$10,0)-MAX(AU343-Inputs!$B$6,0)/Inputs!$B$10)*DCF!C$6</f>
        <v>1039.9169692253843</v>
      </c>
      <c r="CC343" s="15">
        <f ca="1">(AV343*DCF!D$10-DCF!D$5*MAX(AV343*DCF!D$10,0)-MAX(AV343-AU343,0)/Inputs!$B$10)*DCF!D$6</f>
        <v>1317.3075927879665</v>
      </c>
      <c r="CD343" s="15">
        <f ca="1">(AW343*DCF!E$10-DCF!E$5*MAX(AW343*DCF!E$10,0)-MAX(AW343-AV343,0)/Inputs!$B$10)*DCF!E$6</f>
        <v>1652.2015872769935</v>
      </c>
      <c r="CE343" s="15">
        <f ca="1">(AX343*DCF!F$10-DCF!F$5*MAX(AX343*DCF!F$10,0)-MAX(AX343-AW343,0)/Inputs!$B$10)*DCF!F$6</f>
        <v>1984.0730194239347</v>
      </c>
      <c r="CF343" s="15">
        <f ca="1">(AY343*DCF!G$10-DCF!G$5*MAX(AY343*DCF!G$10,0)-MAX(AY343-AX343,0)/Inputs!$B$10)*DCF!G$6</f>
        <v>2005.961690306799</v>
      </c>
      <c r="CG343" s="15">
        <f ca="1">(AZ343*DCF!H$10-DCF!H$5*MAX(AZ343*DCF!H$10,0)-MAX(AZ343-AY343,0)/Inputs!$B$10)*DCF!H$6</f>
        <v>2394.7807411939048</v>
      </c>
      <c r="CH343" s="15">
        <f ca="1">(BA343*DCF!I$10-DCF!I$5*MAX(BA343*DCF!I$10,0)-MAX(BA343-AZ343,0)/Inputs!$B$10)*DCF!I$6</f>
        <v>2644.0351515533844</v>
      </c>
      <c r="CI343" s="15">
        <f ca="1">(BB343*DCF!J$10-DCF!J$5*MAX(BB343*DCF!J$10,0)-MAX(BB343-BA343,0)/Inputs!$B$10)*DCF!J$6</f>
        <v>3069.7781769417943</v>
      </c>
      <c r="CJ343" s="15">
        <f ca="1">(BC343*DCF!K$10-DCF!K$5*MAX(BC343*DCF!K$10,0)-MAX(BC343-BB343,0)/Inputs!$B$10)*DCF!K$6</f>
        <v>3679.3475906864523</v>
      </c>
      <c r="CK343" s="15">
        <f ca="1">(BD343*DCF!L$10-DCF!L$5*MAX(BD343*DCF!L$10,0)-MAX(BD343-BC343,0)/Inputs!$B$10)*DCF!L$6</f>
        <v>3661.6532152087775</v>
      </c>
      <c r="CL343" s="15">
        <f ca="1">(BE343*DCF!M$10-DCF!M$5*MAX(BE343*DCF!M$10,0)-MAX(BE343-BD343,0)/Inputs!$B$10)*DCF!M$6</f>
        <v>4169.6873024139404</v>
      </c>
      <c r="CM343" s="15">
        <f ca="1">(BF343*DCF!C$28-DCF!C$5*MAX(BF343*DCF!C$28,0)-MAX(BF343-Inputs!$B$13,0)/Inputs!$B$17)*DCF!C$6</f>
        <v>3780.856678059426</v>
      </c>
      <c r="CN343" s="15">
        <f ca="1">(BG343*DCF!D$28-DCF!D$5*MAX(BG343*DCF!D$28,0)-MAX(BG343-BF343,0)/Inputs!$B$17)*DCF!D$6</f>
        <v>4885.6282726311183</v>
      </c>
      <c r="CO343" s="15">
        <f ca="1">(BH343*DCF!E$28-DCF!E$5*MAX(BH343*DCF!E$28,0)-MAX(BH343-BG343,0)/Inputs!$B$17)*DCF!E$6</f>
        <v>6004.3919617318961</v>
      </c>
      <c r="CP343" s="15">
        <f ca="1">(BI343*DCF!F$28-DCF!F$5*MAX(BI343*DCF!F$28,0)-MAX(BI343-BH343,0)/Inputs!$B$17)*DCF!F$6</f>
        <v>6894.6151729421808</v>
      </c>
      <c r="CQ343" s="15">
        <f ca="1">(BJ343*DCF!G$28-DCF!G$5*MAX(BJ343*DCF!G$28,0)-MAX(BJ343-BI343,0)/Inputs!$B$17)*DCF!G$6</f>
        <v>7297.1679771390136</v>
      </c>
      <c r="CR343" s="15">
        <f ca="1">(BK343*DCF!H$28-DCF!H$5*MAX(BK343*DCF!H$28,0)-MAX(BK343-BJ343,0)/Inputs!$B$17)*DCF!H$6</f>
        <v>10190.499753055796</v>
      </c>
      <c r="CS343" s="15">
        <f ca="1">(BL343*DCF!I$28-DCF!I$5*MAX(BL343*DCF!I$28,0)-MAX(BL343-BK343,0)/Inputs!$B$17)*DCF!I$6</f>
        <v>13573.662532120212</v>
      </c>
      <c r="CT343" s="15">
        <f ca="1">(BM343*DCF!J$28-DCF!J$5*MAX(BM343*DCF!J$28,0)-MAX(BM343-BL343,0)/Inputs!$B$17)*DCF!J$6</f>
        <v>14815.72955998868</v>
      </c>
      <c r="CU343" s="15">
        <f ca="1">(BN343*DCF!K$28-DCF!K$5*MAX(BN343*DCF!K$28,0)-MAX(BN343-BM343,0)/Inputs!$B$17)*DCF!K$6</f>
        <v>17763.759971064221</v>
      </c>
      <c r="CV343" s="15">
        <f ca="1">(BO343*DCF!L$28-DCF!L$5*MAX(BO343*DCF!L$28,0)-MAX(BO343-BN343,0)/Inputs!$B$17)*DCF!L$6</f>
        <v>22852.498689236789</v>
      </c>
      <c r="CW343" s="15">
        <f ca="1">(BP343*DCF!M$28-DCF!M$5*MAX(BP343*DCF!M$28,0)-MAX(BP343-BO343,0)/Inputs!$B$17)*DCF!M$6</f>
        <v>27164.955425220582</v>
      </c>
      <c r="CX343" s="15">
        <f ca="1">(BQ343*DCF!C$46-DCF!C$5*MAX(BQ343*DCF!C$46,0)-MAX(BQ343-Inputs!$B$20,0)/Inputs!$B$24)*DCF!C$6</f>
        <v>-1255.0449760087945</v>
      </c>
      <c r="CY343" s="15">
        <f ca="1">(BR343*DCF!D$46-DCF!D$5*MAX(BR343*DCF!D$46,0)-MAX(BR343-BQ343,0)/Inputs!$B$24)*DCF!D$6</f>
        <v>-1906.6443504427509</v>
      </c>
      <c r="CZ343" s="15">
        <f ca="1">(BS343*DCF!E$46-DCF!E$5*MAX(BS343*DCF!E$46,0)-MAX(BS343-BR343,0)/Inputs!$B$24)*DCF!E$6</f>
        <v>-2135.340270413556</v>
      </c>
      <c r="DA343" s="15">
        <f ca="1">(BT343*DCF!F$46-DCF!F$5*MAX(BT343*DCF!F$46,0)-MAX(BT343-BS343,0)/Inputs!$B$24)*DCF!F$6</f>
        <v>-439.19270496461985</v>
      </c>
      <c r="DB343" s="15">
        <f ca="1">(BU343*DCF!G$46-DCF!G$5*MAX(BU343*DCF!G$46,0)-MAX(BU343-BT343,0)/Inputs!$B$24)*DCF!G$6</f>
        <v>-538.37031651886389</v>
      </c>
      <c r="DC343" s="15">
        <f ca="1">(BV343*DCF!H$46-DCF!H$5*MAX(BV343*DCF!H$46,0)-MAX(BV343-BU343,0)/Inputs!$B$24)*DCF!H$6</f>
        <v>-1253.7166125382712</v>
      </c>
      <c r="DD343" s="15">
        <f ca="1">(BW343*DCF!I$46-DCF!I$5*MAX(BW343*DCF!I$46,0)-MAX(BW343-BV343,0)/Inputs!$B$24)*DCF!I$6</f>
        <v>-1167.2473610957823</v>
      </c>
      <c r="DE343" s="15">
        <f ca="1">(BX343*DCF!J$46-DCF!J$5*MAX(BX343*DCF!J$46,0)-MAX(BX343-BW343,0)/Inputs!$B$24)*DCF!J$6</f>
        <v>-2120.1067754744827</v>
      </c>
      <c r="DF343" s="15">
        <f ca="1">(BY343*DCF!K$46-DCF!K$5*MAX(BY343*DCF!K$46,0)-MAX(BY343-BX343,0)/Inputs!$B$24)*DCF!K$6</f>
        <v>450.53574446584253</v>
      </c>
      <c r="DG343" s="15">
        <f ca="1">(BZ343*DCF!L$46-DCF!L$5*MAX(BZ343*DCF!L$46,0)-MAX(BZ343-BY343,0)/Inputs!$B$24)*DCF!L$6</f>
        <v>158.26724987354132</v>
      </c>
      <c r="DH343" s="15">
        <f ca="1">(CA343*DCF!M$46-DCF!M$5*MAX(CA343*DCF!M$46,0)-MAX(CA343-BZ343,0)/Inputs!$B$24)*DCF!M$6</f>
        <v>-393.93592567472598</v>
      </c>
      <c r="DI343" s="15">
        <f ca="1">SUM(CB343:CL343)+BE343*DCF!M$10*(1+Inputs!$B$30)*(1-Inputs!$B$33)*(1-Inputs!$B$30/Inputs!$B$31)/(Inputs!$B$29-Inputs!$B$30)*DCF!M$6</f>
        <v>127306.60721511762</v>
      </c>
      <c r="DJ343" s="15">
        <f ca="1">SUM(CM343:CW343)+BP343*DCF!M$28*(1+Inputs!$B$30)*(1-Inputs!$B$33)*(1-Inputs!$B$30/Inputs!$B$31)/(Inputs!$B$29-Inputs!$B$30)*DCF!M$6</f>
        <v>701768.92420727666</v>
      </c>
      <c r="DK343" s="15">
        <f ca="1">SUM(CX343:DH343)+CA343*DCF!M$46*(1+Inputs!$B$30)*(1-Inputs!$B$33)*(1-Inputs!$B$30/Inputs!$B$31)/(Inputs!$B$29-Inputs!$B$30)*DCF!M$6</f>
        <v>117374.64083768139</v>
      </c>
      <c r="DM343" s="15">
        <f ca="1">DI343+DJ343+DK343+Inputs!$B$34+Inputs!$B$36-Inputs!$B$35</f>
        <v>1023301.1722600757</v>
      </c>
    </row>
    <row r="344" spans="1:117" x14ac:dyDescent="0.75">
      <c r="A344" s="11">
        <v>331</v>
      </c>
      <c r="C344" s="23">
        <f t="shared" ref="C344:M353" ca="1" si="213">_xlfn.NORM.S.INV(RAND())</f>
        <v>0.43331090254231264</v>
      </c>
      <c r="D344" s="23">
        <f t="shared" ca="1" si="213"/>
        <v>0.67281225570164904</v>
      </c>
      <c r="E344" s="23">
        <f t="shared" ca="1" si="213"/>
        <v>-0.47600182514620332</v>
      </c>
      <c r="F344" s="23">
        <f t="shared" ca="1" si="213"/>
        <v>-1.0663744569328468</v>
      </c>
      <c r="G344" s="23">
        <f t="shared" ca="1" si="213"/>
        <v>0.53547940385075143</v>
      </c>
      <c r="H344" s="23">
        <f t="shared" ca="1" si="213"/>
        <v>0.50302058283925033</v>
      </c>
      <c r="I344" s="23">
        <f t="shared" ca="1" si="213"/>
        <v>-0.30214975732069382</v>
      </c>
      <c r="J344" s="23">
        <f t="shared" ca="1" si="213"/>
        <v>0.50622013960523526</v>
      </c>
      <c r="K344" s="23">
        <f t="shared" ca="1" si="213"/>
        <v>1.4128568528963459</v>
      </c>
      <c r="L344" s="23">
        <f t="shared" ca="1" si="213"/>
        <v>1.1521278013475011</v>
      </c>
      <c r="M344" s="23">
        <f t="shared" ca="1" si="213"/>
        <v>0.15039311209661704</v>
      </c>
      <c r="N344" s="23">
        <f ca="1">SQRT(Inputs!$B$38)*C344+SQRT(1-Inputs!$B$38)*_xlfn.NORM.S.INV(RAND())</f>
        <v>2.235059721708335</v>
      </c>
      <c r="O344" s="23">
        <f ca="1">SQRT(Inputs!$B$38)*D344+SQRT(1-Inputs!$B$38)*_xlfn.NORM.S.INV(RAND())</f>
        <v>-0.14825239255781425</v>
      </c>
      <c r="P344" s="23">
        <f ca="1">SQRT(Inputs!$B$38)*E344+SQRT(1-Inputs!$B$38)*_xlfn.NORM.S.INV(RAND())</f>
        <v>-0.13622535711424086</v>
      </c>
      <c r="Q344" s="23">
        <f ca="1">SQRT(Inputs!$B$38)*F344+SQRT(1-Inputs!$B$38)*_xlfn.NORM.S.INV(RAND())</f>
        <v>-0.88304184316535905</v>
      </c>
      <c r="R344" s="23">
        <f ca="1">SQRT(Inputs!$B$38)*G344+SQRT(1-Inputs!$B$38)*_xlfn.NORM.S.INV(RAND())</f>
        <v>2.2322523087315824</v>
      </c>
      <c r="S344" s="23">
        <f ca="1">SQRT(Inputs!$B$38)*H344+SQRT(1-Inputs!$B$38)*_xlfn.NORM.S.INV(RAND())</f>
        <v>1.0045172189589451</v>
      </c>
      <c r="T344" s="23">
        <f ca="1">SQRT(Inputs!$B$38)*I344+SQRT(1-Inputs!$B$38)*_xlfn.NORM.S.INV(RAND())</f>
        <v>-7.8927465133058053E-2</v>
      </c>
      <c r="U344" s="23">
        <f ca="1">SQRT(Inputs!$B$38)*J344+SQRT(1-Inputs!$B$38)*_xlfn.NORM.S.INV(RAND())</f>
        <v>0.77583409197872588</v>
      </c>
      <c r="V344" s="23">
        <f ca="1">SQRT(Inputs!$B$38)*K344+SQRT(1-Inputs!$B$38)*_xlfn.NORM.S.INV(RAND())</f>
        <v>2.3738509136137509E-2</v>
      </c>
      <c r="W344" s="23">
        <f ca="1">SQRT(Inputs!$B$38)*L344+SQRT(1-Inputs!$B$38)*_xlfn.NORM.S.INV(RAND())</f>
        <v>-0.17066536599892779</v>
      </c>
      <c r="X344" s="23">
        <f ca="1">SQRT(Inputs!$B$38)*M344+SQRT(1-Inputs!$B$38)*_xlfn.NORM.S.INV(RAND())</f>
        <v>1.2601038394566892</v>
      </c>
      <c r="Y344" s="23">
        <f ca="1">SQRT(Inputs!$B$38)*C344+SQRT(1-Inputs!$B$38)*_xlfn.NORM.S.INV(RAND())</f>
        <v>1.274607014233444</v>
      </c>
      <c r="Z344" s="23">
        <f ca="1">SQRT(Inputs!$B$38)*D344+SQRT(1-Inputs!$B$38)*_xlfn.NORM.S.INV(RAND())</f>
        <v>1.3081739145883944</v>
      </c>
      <c r="AA344" s="23">
        <f ca="1">SQRT(Inputs!$B$38)*E344+SQRT(1-Inputs!$B$38)*_xlfn.NORM.S.INV(RAND())</f>
        <v>-0.83261956447497898</v>
      </c>
      <c r="AB344" s="23">
        <f ca="1">SQRT(Inputs!$B$38)*F344+SQRT(1-Inputs!$B$38)*_xlfn.NORM.S.INV(RAND())</f>
        <v>-0.82020451850407694</v>
      </c>
      <c r="AC344" s="23">
        <f ca="1">SQRT(Inputs!$B$38)*G344+SQRT(1-Inputs!$B$38)*_xlfn.NORM.S.INV(RAND())</f>
        <v>0.60518045621421535</v>
      </c>
      <c r="AD344" s="23">
        <f ca="1">SQRT(Inputs!$B$38)*H344+SQRT(1-Inputs!$B$38)*_xlfn.NORM.S.INV(RAND())</f>
        <v>-0.47792407722254959</v>
      </c>
      <c r="AE344" s="23">
        <f ca="1">SQRT(Inputs!$B$38)*I344+SQRT(1-Inputs!$B$38)*_xlfn.NORM.S.INV(RAND())</f>
        <v>-1.9856469228093954</v>
      </c>
      <c r="AF344" s="23">
        <f ca="1">SQRT(Inputs!$B$38)*J344+SQRT(1-Inputs!$B$38)*_xlfn.NORM.S.INV(RAND())</f>
        <v>1.4811877680603898</v>
      </c>
      <c r="AG344" s="23">
        <f ca="1">SQRT(Inputs!$B$38)*K344+SQRT(1-Inputs!$B$38)*_xlfn.NORM.S.INV(RAND())</f>
        <v>1.3471650563059521</v>
      </c>
      <c r="AH344" s="23">
        <f ca="1">SQRT(Inputs!$B$38)*L344+SQRT(1-Inputs!$B$38)*_xlfn.NORM.S.INV(RAND())</f>
        <v>0.30209503643797075</v>
      </c>
      <c r="AI344" s="23">
        <f ca="1">SQRT(Inputs!$B$38)*M344+SQRT(1-Inputs!$B$38)*_xlfn.NORM.S.INV(RAND())</f>
        <v>-0.24616743798991733</v>
      </c>
      <c r="AJ344" s="23">
        <f ca="1">SQRT(Inputs!$B$38)*C344+SQRT(1-Inputs!$B$38)*_xlfn.NORM.S.INV(RAND())</f>
        <v>-0.60566314498081453</v>
      </c>
      <c r="AK344" s="23">
        <f ca="1">SQRT(Inputs!$B$38)*D344+SQRT(1-Inputs!$B$38)*_xlfn.NORM.S.INV(RAND())</f>
        <v>1.2592905054178483E-2</v>
      </c>
      <c r="AL344" s="23">
        <f ca="1">SQRT(Inputs!$B$38)*E344+SQRT(1-Inputs!$B$38)*_xlfn.NORM.S.INV(RAND())</f>
        <v>0.90067039718024333</v>
      </c>
      <c r="AM344" s="23">
        <f ca="1">SQRT(Inputs!$B$38)*F344+SQRT(1-Inputs!$B$38)*_xlfn.NORM.S.INV(RAND())</f>
        <v>-2.2177691619615008</v>
      </c>
      <c r="AN344" s="23">
        <f ca="1">SQRT(Inputs!$B$38)*G344+SQRT(1-Inputs!$B$38)*_xlfn.NORM.S.INV(RAND())</f>
        <v>-0.74098379595653485</v>
      </c>
      <c r="AO344" s="23">
        <f ca="1">SQRT(Inputs!$B$38)*H344+SQRT(1-Inputs!$B$38)*_xlfn.NORM.S.INV(RAND())</f>
        <v>-0.36150745413928775</v>
      </c>
      <c r="AP344" s="23">
        <f ca="1">SQRT(Inputs!$B$38)*I344+SQRT(1-Inputs!$B$38)*_xlfn.NORM.S.INV(RAND())</f>
        <v>0.27048063001257378</v>
      </c>
      <c r="AQ344" s="23">
        <f ca="1">SQRT(Inputs!$B$38)*J344+SQRT(1-Inputs!$B$38)*_xlfn.NORM.S.INV(RAND())</f>
        <v>0.72290422701893786</v>
      </c>
      <c r="AR344" s="23">
        <f ca="1">SQRT(Inputs!$B$38)*K344+SQRT(1-Inputs!$B$38)*_xlfn.NORM.S.INV(RAND())</f>
        <v>1.5734117831256969</v>
      </c>
      <c r="AS344" s="23">
        <f ca="1">SQRT(Inputs!$B$38)*L344+SQRT(1-Inputs!$B$38)*_xlfn.NORM.S.INV(RAND())</f>
        <v>-0.51500057589679071</v>
      </c>
      <c r="AT344" s="23">
        <f ca="1">SQRT(Inputs!$B$38)*M344+SQRT(1-Inputs!$B$38)*_xlfn.NORM.S.INV(RAND())</f>
        <v>0.27742997068718123</v>
      </c>
      <c r="AU344" s="15">
        <f ca="1">Inputs!$B$6*EXP($B$8-0.5*C$5^2+C$5*N344)</f>
        <v>7125.3092438286667</v>
      </c>
      <c r="AV344" s="15">
        <f t="shared" ca="1" si="183"/>
        <v>8486.1732560750334</v>
      </c>
      <c r="AW344" s="15">
        <f t="shared" ca="1" si="184"/>
        <v>10158.995320702554</v>
      </c>
      <c r="AX344" s="15">
        <f t="shared" ca="1" si="185"/>
        <v>11107.566570982302</v>
      </c>
      <c r="AY344" s="15">
        <f t="shared" ca="1" si="186"/>
        <v>17617.611976030883</v>
      </c>
      <c r="AZ344" s="15">
        <f t="shared" ca="1" si="187"/>
        <v>24067.07876985945</v>
      </c>
      <c r="BA344" s="15">
        <f t="shared" ca="1" si="188"/>
        <v>29209.664104120016</v>
      </c>
      <c r="BB344" s="15">
        <f t="shared" ca="1" si="189"/>
        <v>38652.183531032097</v>
      </c>
      <c r="BC344" s="15">
        <f t="shared" ca="1" si="190"/>
        <v>47447.689068470674</v>
      </c>
      <c r="BD344" s="15">
        <f t="shared" ca="1" si="191"/>
        <v>57207.368737714103</v>
      </c>
      <c r="BE344" s="15">
        <f t="shared" ca="1" si="192"/>
        <v>78625.623493770225</v>
      </c>
      <c r="BF344" s="15">
        <f ca="1">Inputs!$B$13*EXP($B$9-0.5*C$6^2+C$6*Y344)</f>
        <v>17807.181818666268</v>
      </c>
      <c r="BG344" s="15">
        <f t="shared" ca="1" si="193"/>
        <v>27480.051097873795</v>
      </c>
      <c r="BH344" s="15">
        <f t="shared" ca="1" si="194"/>
        <v>29244.82244186445</v>
      </c>
      <c r="BI344" s="15">
        <f t="shared" ca="1" si="195"/>
        <v>31554.120013149597</v>
      </c>
      <c r="BJ344" s="15">
        <f t="shared" ca="1" si="196"/>
        <v>42209.35719853975</v>
      </c>
      <c r="BK344" s="15">
        <f t="shared" ca="1" si="197"/>
        <v>48540.618356241597</v>
      </c>
      <c r="BL344" s="15">
        <f t="shared" ca="1" si="198"/>
        <v>46098.175971127741</v>
      </c>
      <c r="BM344" s="15">
        <f t="shared" ca="1" si="199"/>
        <v>68112.052727960399</v>
      </c>
      <c r="BN344" s="15">
        <f t="shared" ca="1" si="200"/>
        <v>98445.710071402384</v>
      </c>
      <c r="BO344" s="15">
        <f t="shared" ca="1" si="201"/>
        <v>125456.31406693488</v>
      </c>
      <c r="BP344" s="15">
        <f t="shared" ca="1" si="202"/>
        <v>150166.1519158567</v>
      </c>
      <c r="BQ344" s="15">
        <f ca="1">Inputs!$B$20*EXP($B$10-0.5*C$7^2+C$7*AJ344)</f>
        <v>3460.2995976843631</v>
      </c>
      <c r="BR344" s="15">
        <f t="shared" ca="1" si="203"/>
        <v>4713.9959610288597</v>
      </c>
      <c r="BS344" s="15">
        <f t="shared" ca="1" si="204"/>
        <v>8361.0030400101532</v>
      </c>
      <c r="BT344" s="15">
        <f t="shared" ca="1" si="205"/>
        <v>6442.9531228784117</v>
      </c>
      <c r="BU344" s="15">
        <f t="shared" ca="1" si="206"/>
        <v>7463.5158190996508</v>
      </c>
      <c r="BV344" s="15">
        <f t="shared" ca="1" si="207"/>
        <v>9571.6903284276541</v>
      </c>
      <c r="BW344" s="15">
        <f t="shared" ca="1" si="208"/>
        <v>14143.698476290147</v>
      </c>
      <c r="BX344" s="15">
        <f t="shared" ca="1" si="209"/>
        <v>22867.2989199474</v>
      </c>
      <c r="BY344" s="15">
        <f t="shared" ca="1" si="210"/>
        <v>43295.467076709203</v>
      </c>
      <c r="BZ344" s="15">
        <f t="shared" ca="1" si="211"/>
        <v>55262.028827815069</v>
      </c>
      <c r="CA344" s="15">
        <f t="shared" ca="1" si="212"/>
        <v>81549.224781007506</v>
      </c>
      <c r="CB344" s="15">
        <f ca="1">(AU344*DCF!C$10-DCF!C$5*MAX(AU344*DCF!C$10,0)-MAX(AU344-Inputs!$B$6,0)/Inputs!$B$10)*DCF!C$6</f>
        <v>1027.6512302008393</v>
      </c>
      <c r="CC344" s="15">
        <f ca="1">(AV344*DCF!D$10-DCF!D$5*MAX(AV344*DCF!D$10,0)-MAX(AV344-AU344,0)/Inputs!$B$10)*DCF!D$6</f>
        <v>1736.6361661867206</v>
      </c>
      <c r="CD344" s="15">
        <f ca="1">(AW344*DCF!E$10-DCF!E$5*MAX(AW344*DCF!E$10,0)-MAX(AW344-AV344,0)/Inputs!$B$10)*DCF!E$6</f>
        <v>1968.761498633568</v>
      </c>
      <c r="CE344" s="15">
        <f ca="1">(AX344*DCF!F$10-DCF!F$5*MAX(AX344*DCF!F$10,0)-MAX(AX344-AW344,0)/Inputs!$B$10)*DCF!F$6</f>
        <v>2227.3899211591238</v>
      </c>
      <c r="CF344" s="15">
        <f ca="1">(AY344*DCF!G$10-DCF!G$5*MAX(AY344*DCF!G$10,0)-MAX(AY344-AX344,0)/Inputs!$B$10)*DCF!G$6</f>
        <v>2378.5868727579827</v>
      </c>
      <c r="CG344" s="15">
        <f ca="1">(AZ344*DCF!H$10-DCF!H$5*MAX(AZ344*DCF!H$10,0)-MAX(AZ344-AY344,0)/Inputs!$B$10)*DCF!H$6</f>
        <v>3527.4221548242881</v>
      </c>
      <c r="CH344" s="15">
        <f ca="1">(BA344*DCF!I$10-DCF!I$5*MAX(BA344*DCF!I$10,0)-MAX(BA344-AZ344,0)/Inputs!$B$10)*DCF!I$6</f>
        <v>4491.9758853057428</v>
      </c>
      <c r="CI344" s="15">
        <f ca="1">(BB344*DCF!J$10-DCF!J$5*MAX(BB344*DCF!J$10,0)-MAX(BB344-BA344,0)/Inputs!$B$10)*DCF!J$6</f>
        <v>5201.9461606096665</v>
      </c>
      <c r="CJ344" s="15">
        <f ca="1">(BC344*DCF!K$10-DCF!K$5*MAX(BC344*DCF!K$10,0)-MAX(BC344-BB344,0)/Inputs!$B$10)*DCF!K$6</f>
        <v>6407.0790427075872</v>
      </c>
      <c r="CK344" s="15">
        <f ca="1">(BD344*DCF!L$10-DCF!L$5*MAX(BD344*DCF!L$10,0)-MAX(BD344-BC344,0)/Inputs!$B$10)*DCF!L$6</f>
        <v>7365.8744548790419</v>
      </c>
      <c r="CL344" s="15">
        <f ca="1">(BE344*DCF!M$10-DCF!M$5*MAX(BE344*DCF!M$10,0)-MAX(BE344-BD344,0)/Inputs!$B$10)*DCF!M$6</f>
        <v>8536.4530397705512</v>
      </c>
      <c r="CM344" s="15">
        <f ca="1">(BF344*DCF!C$28-DCF!C$5*MAX(BF344*DCF!C$28,0)-MAX(BF344-Inputs!$B$13,0)/Inputs!$B$17)*DCF!C$6</f>
        <v>3951.9141349915394</v>
      </c>
      <c r="CN344" s="15">
        <f ca="1">(BG344*DCF!D$28-DCF!D$5*MAX(BG344*DCF!D$28,0)-MAX(BG344-BF344,0)/Inputs!$B$17)*DCF!D$6</f>
        <v>6029.842328345042</v>
      </c>
      <c r="CO344" s="15">
        <f ca="1">(BH344*DCF!E$28-DCF!E$5*MAX(BH344*DCF!E$28,0)-MAX(BH344-BG344,0)/Inputs!$B$17)*DCF!E$6</f>
        <v>7934.8423216055744</v>
      </c>
      <c r="CP344" s="15">
        <f ca="1">(BI344*DCF!F$28-DCF!F$5*MAX(BI344*DCF!F$28,0)-MAX(BI344-BH344,0)/Inputs!$B$17)*DCF!F$6</f>
        <v>8145.6682967492188</v>
      </c>
      <c r="CQ344" s="15">
        <f ca="1">(BJ344*DCF!G$28-DCF!G$5*MAX(BJ344*DCF!G$28,0)-MAX(BJ344-BI344,0)/Inputs!$B$17)*DCF!G$6</f>
        <v>9159.4323329395193</v>
      </c>
      <c r="CR344" s="15">
        <f ca="1">(BK344*DCF!H$28-DCF!H$5*MAX(BK344*DCF!H$28,0)-MAX(BK344-BJ344,0)/Inputs!$B$17)*DCF!H$6</f>
        <v>11020.930148709296</v>
      </c>
      <c r="CS344" s="15">
        <f ca="1">(BL344*DCF!I$28-DCF!I$5*MAX(BL344*DCF!I$28,0)-MAX(BL344-BK344,0)/Inputs!$B$17)*DCF!I$6</f>
        <v>10840.126084287</v>
      </c>
      <c r="CT344" s="15">
        <f ca="1">(BM344*DCF!J$28-DCF!J$5*MAX(BM344*DCF!J$28,0)-MAX(BM344-BL344,0)/Inputs!$B$17)*DCF!J$6</f>
        <v>12275.781947163165</v>
      </c>
      <c r="CU344" s="15">
        <f ca="1">(BN344*DCF!K$28-DCF!K$5*MAX(BN344*DCF!K$28,0)-MAX(BN344-BM344,0)/Inputs!$B$17)*DCF!K$6</f>
        <v>17074.614345718721</v>
      </c>
      <c r="CV344" s="15">
        <f ca="1">(BO344*DCF!L$28-DCF!L$5*MAX(BO344*DCF!L$28,0)-MAX(BO344-BN344,0)/Inputs!$B$17)*DCF!L$6</f>
        <v>21974.873086636719</v>
      </c>
      <c r="CW344" s="15">
        <f ca="1">(BP344*DCF!M$28-DCF!M$5*MAX(BP344*DCF!M$28,0)-MAX(BP344-BO344,0)/Inputs!$B$17)*DCF!M$6</f>
        <v>25670.976004228552</v>
      </c>
      <c r="CX344" s="15">
        <f ca="1">(BQ344*DCF!C$46-DCF!C$5*MAX(BQ344*DCF!C$46,0)-MAX(BQ344-Inputs!$B$20,0)/Inputs!$B$24)*DCF!C$6</f>
        <v>-918.91427091295361</v>
      </c>
      <c r="CY344" s="15">
        <f ca="1">(BR344*DCF!D$46-DCF!D$5*MAX(BR344*DCF!D$46,0)-MAX(BR344-BQ344,0)/Inputs!$B$24)*DCF!D$6</f>
        <v>-1339.5110103551847</v>
      </c>
      <c r="CZ344" s="15">
        <f ca="1">(BS344*DCF!E$46-DCF!E$5*MAX(BS344*DCF!E$46,0)-MAX(BS344-BR344,0)/Inputs!$B$24)*DCF!E$6</f>
        <v>-2426.2529570972561</v>
      </c>
      <c r="DA344" s="15">
        <f ca="1">(BT344*DCF!F$46-DCF!F$5*MAX(BT344*DCF!F$46,0)-MAX(BT344-BS344,0)/Inputs!$B$24)*DCF!F$6</f>
        <v>-469.21658186506579</v>
      </c>
      <c r="DB344" s="15">
        <f ca="1">(BU344*DCF!G$46-DCF!G$5*MAX(BU344*DCF!G$46,0)-MAX(BU344-BT344,0)/Inputs!$B$24)*DCF!G$6</f>
        <v>-594.35505319980655</v>
      </c>
      <c r="DC344" s="15">
        <f ca="1">(BV344*DCF!H$46-DCF!H$5*MAX(BV344*DCF!H$46,0)-MAX(BV344-BU344,0)/Inputs!$B$24)*DCF!H$6</f>
        <v>-655.10231177414983</v>
      </c>
      <c r="DD344" s="15">
        <f ca="1">(BW344*DCF!I$46-DCF!I$5*MAX(BW344*DCF!I$46,0)-MAX(BW344-BV344,0)/Inputs!$B$24)*DCF!I$6</f>
        <v>-985.79247061464071</v>
      </c>
      <c r="DE344" s="15">
        <f ca="1">(BX344*DCF!J$46-DCF!J$5*MAX(BX344*DCF!J$46,0)-MAX(BX344-BW344,0)/Inputs!$B$24)*DCF!J$6</f>
        <v>-1354.1363787454018</v>
      </c>
      <c r="DF344" s="15">
        <f ca="1">(BY344*DCF!K$46-DCF!K$5*MAX(BY344*DCF!K$46,0)-MAX(BY344-BX344,0)/Inputs!$B$24)*DCF!K$6</f>
        <v>-2531.175588634947</v>
      </c>
      <c r="DG344" s="15">
        <f ca="1">(BZ344*DCF!L$46-DCF!L$5*MAX(BZ344*DCF!L$46,0)-MAX(BZ344-BY344,0)/Inputs!$B$24)*DCF!L$6</f>
        <v>1111.936038001938</v>
      </c>
      <c r="DH344" s="15">
        <f ca="1">(CA344*DCF!M$46-DCF!M$5*MAX(CA344*DCF!M$46,0)-MAX(CA344-BZ344,0)/Inputs!$B$24)*DCF!M$6</f>
        <v>897.63784142883037</v>
      </c>
      <c r="DI344" s="15">
        <f ca="1">SUM(CB344:CL344)+BE344*DCF!M$10*(1+Inputs!$B$30)*(1-Inputs!$B$33)*(1-Inputs!$B$30/Inputs!$B$31)/(Inputs!$B$29-Inputs!$B$30)*DCF!M$6</f>
        <v>263685.92632643186</v>
      </c>
      <c r="DJ344" s="15">
        <f ca="1">SUM(CM344:CW344)+BP344*DCF!M$28*(1+Inputs!$B$30)*(1-Inputs!$B$33)*(1-Inputs!$B$30/Inputs!$B$31)/(Inputs!$B$29-Inputs!$B$30)*DCF!M$6</f>
        <v>691298.18306286039</v>
      </c>
      <c r="DK344" s="15">
        <f ca="1">SUM(CX344:DH344)+CA344*DCF!M$46*(1+Inputs!$B$30)*(1-Inputs!$B$33)*(1-Inputs!$B$30/Inputs!$B$31)/(Inputs!$B$29-Inputs!$B$30)*DCF!M$6</f>
        <v>116819.87889089959</v>
      </c>
      <c r="DM344" s="15">
        <f ca="1">DI344+DJ344+DK344+Inputs!$B$34+Inputs!$B$36-Inputs!$B$35</f>
        <v>1148654.988280192</v>
      </c>
    </row>
    <row r="345" spans="1:117" x14ac:dyDescent="0.75">
      <c r="A345" s="11">
        <v>332</v>
      </c>
      <c r="C345" s="23">
        <f t="shared" ca="1" si="213"/>
        <v>-0.80655411098430263</v>
      </c>
      <c r="D345" s="23">
        <f t="shared" ca="1" si="213"/>
        <v>0.93925786637560682</v>
      </c>
      <c r="E345" s="23">
        <f t="shared" ca="1" si="213"/>
        <v>2.0520058636271576</v>
      </c>
      <c r="F345" s="23">
        <f t="shared" ca="1" si="213"/>
        <v>-0.97012652301569791</v>
      </c>
      <c r="G345" s="23">
        <f t="shared" ca="1" si="213"/>
        <v>1.5192628505185304</v>
      </c>
      <c r="H345" s="23">
        <f t="shared" ca="1" si="213"/>
        <v>-0.4417799603065351</v>
      </c>
      <c r="I345" s="23">
        <f t="shared" ca="1" si="213"/>
        <v>0.94269796668783157</v>
      </c>
      <c r="J345" s="23">
        <f t="shared" ca="1" si="213"/>
        <v>0.75213506442216838</v>
      </c>
      <c r="K345" s="23">
        <f t="shared" ca="1" si="213"/>
        <v>-0.41731596453236214</v>
      </c>
      <c r="L345" s="23">
        <f t="shared" ca="1" si="213"/>
        <v>-1.1010044326568393</v>
      </c>
      <c r="M345" s="23">
        <f t="shared" ca="1" si="213"/>
        <v>2.4550168114308613</v>
      </c>
      <c r="N345" s="23">
        <f ca="1">SQRT(Inputs!$B$38)*C345+SQRT(1-Inputs!$B$38)*_xlfn.NORM.S.INV(RAND())</f>
        <v>-1.1743355855940751</v>
      </c>
      <c r="O345" s="23">
        <f ca="1">SQRT(Inputs!$B$38)*D345+SQRT(1-Inputs!$B$38)*_xlfn.NORM.S.INV(RAND())</f>
        <v>0.87281505960752015</v>
      </c>
      <c r="P345" s="23">
        <f ca="1">SQRT(Inputs!$B$38)*E345+SQRT(1-Inputs!$B$38)*_xlfn.NORM.S.INV(RAND())</f>
        <v>2.039063927314404</v>
      </c>
      <c r="Q345" s="23">
        <f ca="1">SQRT(Inputs!$B$38)*F345+SQRT(1-Inputs!$B$38)*_xlfn.NORM.S.INV(RAND())</f>
        <v>-0.9229394309952178</v>
      </c>
      <c r="R345" s="23">
        <f ca="1">SQRT(Inputs!$B$38)*G345+SQRT(1-Inputs!$B$38)*_xlfn.NORM.S.INV(RAND())</f>
        <v>-0.86366287361891547</v>
      </c>
      <c r="S345" s="23">
        <f ca="1">SQRT(Inputs!$B$38)*H345+SQRT(1-Inputs!$B$38)*_xlfn.NORM.S.INV(RAND())</f>
        <v>0.94976594882213505</v>
      </c>
      <c r="T345" s="23">
        <f ca="1">SQRT(Inputs!$B$38)*I345+SQRT(1-Inputs!$B$38)*_xlfn.NORM.S.INV(RAND())</f>
        <v>0.51042067023253923</v>
      </c>
      <c r="U345" s="23">
        <f ca="1">SQRT(Inputs!$B$38)*J345+SQRT(1-Inputs!$B$38)*_xlfn.NORM.S.INV(RAND())</f>
        <v>-0.78237366260690411</v>
      </c>
      <c r="V345" s="23">
        <f ca="1">SQRT(Inputs!$B$38)*K345+SQRT(1-Inputs!$B$38)*_xlfn.NORM.S.INV(RAND())</f>
        <v>0.23306275995009509</v>
      </c>
      <c r="W345" s="23">
        <f ca="1">SQRT(Inputs!$B$38)*L345+SQRT(1-Inputs!$B$38)*_xlfn.NORM.S.INV(RAND())</f>
        <v>-0.28977424256458356</v>
      </c>
      <c r="X345" s="23">
        <f ca="1">SQRT(Inputs!$B$38)*M345+SQRT(1-Inputs!$B$38)*_xlfn.NORM.S.INV(RAND())</f>
        <v>2.2621745672975235</v>
      </c>
      <c r="Y345" s="23">
        <f ca="1">SQRT(Inputs!$B$38)*C345+SQRT(1-Inputs!$B$38)*_xlfn.NORM.S.INV(RAND())</f>
        <v>0.34777138041845834</v>
      </c>
      <c r="Z345" s="23">
        <f ca="1">SQRT(Inputs!$B$38)*D345+SQRT(1-Inputs!$B$38)*_xlfn.NORM.S.INV(RAND())</f>
        <v>1.0988206490039665</v>
      </c>
      <c r="AA345" s="23">
        <f ca="1">SQRT(Inputs!$B$38)*E345+SQRT(1-Inputs!$B$38)*_xlfn.NORM.S.INV(RAND())</f>
        <v>1.2436527604448844</v>
      </c>
      <c r="AB345" s="23">
        <f ca="1">SQRT(Inputs!$B$38)*F345+SQRT(1-Inputs!$B$38)*_xlfn.NORM.S.INV(RAND())</f>
        <v>0.5153564892941912</v>
      </c>
      <c r="AC345" s="23">
        <f ca="1">SQRT(Inputs!$B$38)*G345+SQRT(1-Inputs!$B$38)*_xlfn.NORM.S.INV(RAND())</f>
        <v>0.88360752903055995</v>
      </c>
      <c r="AD345" s="23">
        <f ca="1">SQRT(Inputs!$B$38)*H345+SQRT(1-Inputs!$B$38)*_xlfn.NORM.S.INV(RAND())</f>
        <v>0.76498178394182959</v>
      </c>
      <c r="AE345" s="23">
        <f ca="1">SQRT(Inputs!$B$38)*I345+SQRT(1-Inputs!$B$38)*_xlfn.NORM.S.INV(RAND())</f>
        <v>-0.13316199857212252</v>
      </c>
      <c r="AF345" s="23">
        <f ca="1">SQRT(Inputs!$B$38)*J345+SQRT(1-Inputs!$B$38)*_xlfn.NORM.S.INV(RAND())</f>
        <v>1.6081967737989129</v>
      </c>
      <c r="AG345" s="23">
        <f ca="1">SQRT(Inputs!$B$38)*K345+SQRT(1-Inputs!$B$38)*_xlfn.NORM.S.INV(RAND())</f>
        <v>-0.8148024062151783</v>
      </c>
      <c r="AH345" s="23">
        <f ca="1">SQRT(Inputs!$B$38)*L345+SQRT(1-Inputs!$B$38)*_xlfn.NORM.S.INV(RAND())</f>
        <v>-0.8453466316535887</v>
      </c>
      <c r="AI345" s="23">
        <f ca="1">SQRT(Inputs!$B$38)*M345+SQRT(1-Inputs!$B$38)*_xlfn.NORM.S.INV(RAND())</f>
        <v>1.1186149457118006</v>
      </c>
      <c r="AJ345" s="23">
        <f ca="1">SQRT(Inputs!$B$38)*C345+SQRT(1-Inputs!$B$38)*_xlfn.NORM.S.INV(RAND())</f>
        <v>-5.1228175220299599E-2</v>
      </c>
      <c r="AK345" s="23">
        <f ca="1">SQRT(Inputs!$B$38)*D345+SQRT(1-Inputs!$B$38)*_xlfn.NORM.S.INV(RAND())</f>
        <v>2.6080375111132703E-3</v>
      </c>
      <c r="AL345" s="23">
        <f ca="1">SQRT(Inputs!$B$38)*E345+SQRT(1-Inputs!$B$38)*_xlfn.NORM.S.INV(RAND())</f>
        <v>0.95069134217112061</v>
      </c>
      <c r="AM345" s="23">
        <f ca="1">SQRT(Inputs!$B$38)*F345+SQRT(1-Inputs!$B$38)*_xlfn.NORM.S.INV(RAND())</f>
        <v>0.21458341054884489</v>
      </c>
      <c r="AN345" s="23">
        <f ca="1">SQRT(Inputs!$B$38)*G345+SQRT(1-Inputs!$B$38)*_xlfn.NORM.S.INV(RAND())</f>
        <v>2.154866557050684</v>
      </c>
      <c r="AO345" s="23">
        <f ca="1">SQRT(Inputs!$B$38)*H345+SQRT(1-Inputs!$B$38)*_xlfn.NORM.S.INV(RAND())</f>
        <v>0.65942862673175173</v>
      </c>
      <c r="AP345" s="23">
        <f ca="1">SQRT(Inputs!$B$38)*I345+SQRT(1-Inputs!$B$38)*_xlfn.NORM.S.INV(RAND())</f>
        <v>0.70600925901294698</v>
      </c>
      <c r="AQ345" s="23">
        <f ca="1">SQRT(Inputs!$B$38)*J345+SQRT(1-Inputs!$B$38)*_xlfn.NORM.S.INV(RAND())</f>
        <v>3.8873335990633029E-2</v>
      </c>
      <c r="AR345" s="23">
        <f ca="1">SQRT(Inputs!$B$38)*K345+SQRT(1-Inputs!$B$38)*_xlfn.NORM.S.INV(RAND())</f>
        <v>-0.30367760876985245</v>
      </c>
      <c r="AS345" s="23">
        <f ca="1">SQRT(Inputs!$B$38)*L345+SQRT(1-Inputs!$B$38)*_xlfn.NORM.S.INV(RAND())</f>
        <v>-2.6373649949276521</v>
      </c>
      <c r="AT345" s="23">
        <f ca="1">SQRT(Inputs!$B$38)*M345+SQRT(1-Inputs!$B$38)*_xlfn.NORM.S.INV(RAND())</f>
        <v>1.920578122192611</v>
      </c>
      <c r="AU345" s="15">
        <f ca="1">Inputs!$B$6*EXP($B$8-0.5*C$5^2+C$5*N345)</f>
        <v>4103.1863258196254</v>
      </c>
      <c r="AV345" s="15">
        <f t="shared" ca="1" si="183"/>
        <v>5678.4508295794421</v>
      </c>
      <c r="AW345" s="15">
        <f t="shared" ca="1" si="184"/>
        <v>9115.7655484729548</v>
      </c>
      <c r="AX345" s="15">
        <f t="shared" ca="1" si="185"/>
        <v>9917.371027693729</v>
      </c>
      <c r="AY345" s="15">
        <f t="shared" ca="1" si="186"/>
        <v>10957.178721962649</v>
      </c>
      <c r="AZ345" s="15">
        <f t="shared" ca="1" si="187"/>
        <v>14878.414222516289</v>
      </c>
      <c r="BA345" s="15">
        <f t="shared" ca="1" si="188"/>
        <v>19206.469705050436</v>
      </c>
      <c r="BB345" s="15">
        <f t="shared" ca="1" si="189"/>
        <v>21741.753694210729</v>
      </c>
      <c r="BC345" s="15">
        <f t="shared" ca="1" si="190"/>
        <v>27233.971461457302</v>
      </c>
      <c r="BD345" s="15">
        <f t="shared" ca="1" si="191"/>
        <v>32472.038464554578</v>
      </c>
      <c r="BE345" s="15">
        <f t="shared" ca="1" si="192"/>
        <v>48894.416758591091</v>
      </c>
      <c r="BF345" s="15">
        <f ca="1">Inputs!$B$13*EXP($B$9-0.5*C$6^2+C$6*Y345)</f>
        <v>14818.239566516093</v>
      </c>
      <c r="BG345" s="15">
        <f t="shared" ca="1" si="193"/>
        <v>22019.797468139463</v>
      </c>
      <c r="BH345" s="15">
        <f t="shared" ca="1" si="194"/>
        <v>33067.445413993468</v>
      </c>
      <c r="BI345" s="15">
        <f t="shared" ca="1" si="195"/>
        <v>43821.288846495656</v>
      </c>
      <c r="BJ345" s="15">
        <f t="shared" ca="1" si="196"/>
        <v>61019.380607867679</v>
      </c>
      <c r="BK345" s="15">
        <f t="shared" ca="1" si="197"/>
        <v>83109.901731322563</v>
      </c>
      <c r="BL345" s="15">
        <f t="shared" ca="1" si="198"/>
        <v>100343.85560000304</v>
      </c>
      <c r="BM345" s="15">
        <f t="shared" ca="1" si="199"/>
        <v>150620.23458819475</v>
      </c>
      <c r="BN345" s="15">
        <f t="shared" ca="1" si="200"/>
        <v>168011.33846229193</v>
      </c>
      <c r="BO345" s="15">
        <f t="shared" ca="1" si="201"/>
        <v>187373.68781926262</v>
      </c>
      <c r="BP345" s="15">
        <f t="shared" ca="1" si="202"/>
        <v>261782.65888481683</v>
      </c>
      <c r="BQ345" s="15">
        <f ca="1">Inputs!$B$20*EXP($B$10-0.5*C$7^2+C$7*AJ345)</f>
        <v>4212.2782771653137</v>
      </c>
      <c r="BR345" s="15">
        <f t="shared" ca="1" si="203"/>
        <v>5720.2553094006807</v>
      </c>
      <c r="BS345" s="15">
        <f t="shared" ca="1" si="204"/>
        <v>10292.567706444352</v>
      </c>
      <c r="BT345" s="15">
        <f t="shared" ca="1" si="205"/>
        <v>15012.979814473014</v>
      </c>
      <c r="BU345" s="15">
        <f t="shared" ca="1" si="206"/>
        <v>35046.061930077878</v>
      </c>
      <c r="BV345" s="15">
        <f t="shared" ca="1" si="207"/>
        <v>56569.043343308964</v>
      </c>
      <c r="BW345" s="15">
        <f t="shared" ca="1" si="208"/>
        <v>91661.328409214781</v>
      </c>
      <c r="BX345" s="15">
        <f t="shared" ca="1" si="209"/>
        <v>129206.09718213393</v>
      </c>
      <c r="BY345" s="15">
        <f t="shared" ca="1" si="210"/>
        <v>170820.82902359715</v>
      </c>
      <c r="BZ345" s="15">
        <f t="shared" ca="1" si="211"/>
        <v>147597.79209810545</v>
      </c>
      <c r="CA345" s="15">
        <f t="shared" ca="1" si="212"/>
        <v>291663.42030043277</v>
      </c>
      <c r="CB345" s="15">
        <f ca="1">(AU345*DCF!C$10-DCF!C$5*MAX(AU345*DCF!C$10,0)-MAX(AU345-Inputs!$B$6,0)/Inputs!$B$10)*DCF!C$6</f>
        <v>1049.199505271919</v>
      </c>
      <c r="CC345" s="15">
        <f ca="1">(AV345*DCF!D$10-DCF!D$5*MAX(AV345*DCF!D$10,0)-MAX(AV345-AU345,0)/Inputs!$B$10)*DCF!D$6</f>
        <v>999.99689782740234</v>
      </c>
      <c r="CD345" s="15">
        <f ca="1">(AW345*DCF!E$10-DCF!E$5*MAX(AW345*DCF!E$10,0)-MAX(AW345-AV345,0)/Inputs!$B$10)*DCF!E$6</f>
        <v>1330.4595347047898</v>
      </c>
      <c r="CE345" s="15">
        <f ca="1">(AX345*DCF!F$10-DCF!F$5*MAX(AX345*DCF!F$10,0)-MAX(AX345-AW345,0)/Inputs!$B$10)*DCF!F$6</f>
        <v>1998.1520641024788</v>
      </c>
      <c r="CF345" s="15">
        <f ca="1">(AY345*DCF!G$10-DCF!G$5*MAX(AY345*DCF!G$10,0)-MAX(AY345-AX345,0)/Inputs!$B$10)*DCF!G$6</f>
        <v>2057.7464355215093</v>
      </c>
      <c r="CG345" s="15">
        <f ca="1">(AZ345*DCF!H$10-DCF!H$5*MAX(AZ345*DCF!H$10,0)-MAX(AZ345-AY345,0)/Inputs!$B$10)*DCF!H$6</f>
        <v>2192.3691327544984</v>
      </c>
      <c r="CH345" s="15">
        <f ca="1">(BA345*DCF!I$10-DCF!I$5*MAX(BA345*DCF!I$10,0)-MAX(BA345-AZ345,0)/Inputs!$B$10)*DCF!I$6</f>
        <v>2798.3686204703954</v>
      </c>
      <c r="CI345" s="15">
        <f ca="1">(BB345*DCF!J$10-DCF!J$5*MAX(BB345*DCF!J$10,0)-MAX(BB345-BA345,0)/Inputs!$B$10)*DCF!J$6</f>
        <v>3346.754871416586</v>
      </c>
      <c r="CJ345" s="15">
        <f ca="1">(BC345*DCF!K$10-DCF!K$5*MAX(BC345*DCF!K$10,0)-MAX(BC345-BB345,0)/Inputs!$B$10)*DCF!K$6</f>
        <v>3615.4051446982594</v>
      </c>
      <c r="CK345" s="15">
        <f ca="1">(BD345*DCF!L$10-DCF!L$5*MAX(BD345*DCF!L$10,0)-MAX(BD345-BC345,0)/Inputs!$B$10)*DCF!L$6</f>
        <v>4220.0340124785389</v>
      </c>
      <c r="CL345" s="15">
        <f ca="1">(BE345*DCF!M$10-DCF!M$5*MAX(BE345*DCF!M$10,0)-MAX(BE345-BD345,0)/Inputs!$B$10)*DCF!M$6</f>
        <v>4937.8060484894995</v>
      </c>
      <c r="CM345" s="15">
        <f ca="1">(BF345*DCF!C$28-DCF!C$5*MAX(BF345*DCF!C$28,0)-MAX(BF345-Inputs!$B$13,0)/Inputs!$B$17)*DCF!C$6</f>
        <v>3729.9954557621741</v>
      </c>
      <c r="CN345" s="15">
        <f ca="1">(BG345*DCF!D$28-DCF!D$5*MAX(BG345*DCF!D$28,0)-MAX(BG345-BF345,0)/Inputs!$B$17)*DCF!D$6</f>
        <v>4948.9157256680728</v>
      </c>
      <c r="CO345" s="15">
        <f ca="1">(BH345*DCF!E$28-DCF!E$5*MAX(BH345*DCF!E$28,0)-MAX(BH345-BG345,0)/Inputs!$B$17)*DCF!E$6</f>
        <v>7187.9500131803898</v>
      </c>
      <c r="CP345" s="15">
        <f ca="1">(BI345*DCF!F$28-DCF!F$5*MAX(BI345*DCF!F$28,0)-MAX(BI345-BH345,0)/Inputs!$B$17)*DCF!F$6</f>
        <v>9938.4184569315839</v>
      </c>
      <c r="CQ345" s="15">
        <f ca="1">(BJ345*DCF!G$28-DCF!G$5*MAX(BJ345*DCF!G$28,0)-MAX(BJ345-BI345,0)/Inputs!$B$17)*DCF!G$6</f>
        <v>12939.392113556907</v>
      </c>
      <c r="CR345" s="15">
        <f ca="1">(BK345*DCF!H$28-DCF!H$5*MAX(BK345*DCF!H$28,0)-MAX(BK345-BJ345,0)/Inputs!$B$17)*DCF!H$6</f>
        <v>17121.74858298893</v>
      </c>
      <c r="CS345" s="15">
        <f ca="1">(BL345*DCF!I$28-DCF!I$5*MAX(BL345*DCF!I$28,0)-MAX(BL345-BK345,0)/Inputs!$B$17)*DCF!I$6</f>
        <v>21122.561673053548</v>
      </c>
      <c r="CT345" s="15">
        <f ca="1">(BM345*DCF!J$28-DCF!J$5*MAX(BM345*DCF!J$28,0)-MAX(BM345-BL345,0)/Inputs!$B$17)*DCF!J$6</f>
        <v>26934.579112065607</v>
      </c>
      <c r="CU345" s="15">
        <f ca="1">(BN345*DCF!K$28-DCF!K$5*MAX(BN345*DCF!K$28,0)-MAX(BN345-BM345,0)/Inputs!$B$17)*DCF!K$6</f>
        <v>33350.999060656482</v>
      </c>
      <c r="CV345" s="15">
        <f ca="1">(BO345*DCF!L$28-DCF!L$5*MAX(BO345*DCF!L$28,0)-MAX(BO345-BN345,0)/Inputs!$B$17)*DCF!L$6</f>
        <v>35194.10155377788</v>
      </c>
      <c r="CW345" s="15">
        <f ca="1">(BP345*DCF!M$28-DCF!M$5*MAX(BP345*DCF!M$28,0)-MAX(BP345-BO345,0)/Inputs!$B$17)*DCF!M$6</f>
        <v>41476.730454435594</v>
      </c>
      <c r="CX345" s="15">
        <f ca="1">(BQ345*DCF!C$46-DCF!C$5*MAX(BQ345*DCF!C$46,0)-MAX(BQ345-Inputs!$B$20,0)/Inputs!$B$24)*DCF!C$6</f>
        <v>-1439.9156654725036</v>
      </c>
      <c r="CY345" s="15">
        <f ca="1">(BR345*DCF!D$46-DCF!D$5*MAX(BR345*DCF!D$46,0)-MAX(BR345-BQ345,0)/Inputs!$B$24)*DCF!D$6</f>
        <v>-1619.7554655454514</v>
      </c>
      <c r="CZ345" s="15">
        <f ca="1">(BS345*DCF!E$46-DCF!E$5*MAX(BS345*DCF!E$46,0)-MAX(BS345-BR345,0)/Inputs!$B$24)*DCF!E$6</f>
        <v>-3019.3937251371954</v>
      </c>
      <c r="DA345" s="15">
        <f ca="1">(BT345*DCF!F$46-DCF!F$5*MAX(BT345*DCF!F$46,0)-MAX(BT345-BS345,0)/Inputs!$B$24)*DCF!F$6</f>
        <v>-2812.1913815322014</v>
      </c>
      <c r="DB345" s="15">
        <f ca="1">(BU345*DCF!G$46-DCF!G$5*MAX(BU345*DCF!G$46,0)-MAX(BU345-BT345,0)/Inputs!$B$24)*DCF!G$6</f>
        <v>-7917.6132990799879</v>
      </c>
      <c r="DC345" s="15">
        <f ca="1">(BV345*DCF!H$46-DCF!H$5*MAX(BV345*DCF!H$46,0)-MAX(BV345-BU345,0)/Inputs!$B$24)*DCF!H$6</f>
        <v>-6688.1346006665017</v>
      </c>
      <c r="DD345" s="15">
        <f ca="1">(BW345*DCF!I$46-DCF!I$5*MAX(BW345*DCF!I$46,0)-MAX(BW345-BV345,0)/Inputs!$B$24)*DCF!I$6</f>
        <v>-7956.6835732883255</v>
      </c>
      <c r="DE345" s="15">
        <f ca="1">(BX345*DCF!J$46-DCF!J$5*MAX(BX345*DCF!J$46,0)-MAX(BX345-BW345,0)/Inputs!$B$24)*DCF!J$6</f>
        <v>-4536.4209097065559</v>
      </c>
      <c r="DF345" s="15">
        <f ca="1">(BY345*DCF!K$46-DCF!K$5*MAX(BY345*DCF!K$46,0)-MAX(BY345-BX345,0)/Inputs!$B$24)*DCF!K$6</f>
        <v>-436.64550138271386</v>
      </c>
      <c r="DG345" s="15">
        <f ca="1">(BZ345*DCF!L$46-DCF!L$5*MAX(BZ345*DCF!L$46,0)-MAX(BZ345-BY345,0)/Inputs!$B$24)*DCF!L$6</f>
        <v>10202.753808132124</v>
      </c>
      <c r="DH345" s="15">
        <f ca="1">(CA345*DCF!M$46-DCF!M$5*MAX(CA345*DCF!M$46,0)-MAX(CA345-BZ345,0)/Inputs!$B$24)*DCF!M$6</f>
        <v>-7252.5453609585638</v>
      </c>
      <c r="DI345" s="15">
        <f ca="1">SUM(CB345:CL345)+BE345*DCF!M$10*(1+Inputs!$B$30)*(1-Inputs!$B$33)*(1-Inputs!$B$30/Inputs!$B$31)/(Inputs!$B$29-Inputs!$B$30)*DCF!M$6</f>
        <v>164620.10066862128</v>
      </c>
      <c r="DJ345" s="15">
        <f ca="1">SUM(CM345:CW345)+BP345*DCF!M$28*(1+Inputs!$B$30)*(1-Inputs!$B$33)*(1-Inputs!$B$30/Inputs!$B$31)/(Inputs!$B$29-Inputs!$B$30)*DCF!M$6</f>
        <v>1185338.1940603906</v>
      </c>
      <c r="DK345" s="15">
        <f ca="1">SUM(CX345:DH345)+CA345*DCF!M$46*(1+Inputs!$B$30)*(1-Inputs!$B$33)*(1-Inputs!$B$30/Inputs!$B$31)/(Inputs!$B$29-Inputs!$B$30)*DCF!M$6</f>
        <v>417469.65185067221</v>
      </c>
      <c r="DM345" s="15">
        <f ca="1">DI345+DJ345+DK345+Inputs!$B$34+Inputs!$B$36-Inputs!$B$35</f>
        <v>1844278.946579684</v>
      </c>
    </row>
    <row r="346" spans="1:117" x14ac:dyDescent="0.75">
      <c r="A346" s="11">
        <v>333</v>
      </c>
      <c r="C346" s="23">
        <f t="shared" ca="1" si="213"/>
        <v>1.2557851431092446</v>
      </c>
      <c r="D346" s="23">
        <f t="shared" ca="1" si="213"/>
        <v>2.4621891125246269</v>
      </c>
      <c r="E346" s="23">
        <f t="shared" ca="1" si="213"/>
        <v>-1.1435888867429485</v>
      </c>
      <c r="F346" s="23">
        <f t="shared" ca="1" si="213"/>
        <v>0.30789214072322313</v>
      </c>
      <c r="G346" s="23">
        <f t="shared" ca="1" si="213"/>
        <v>1.0937128106795069</v>
      </c>
      <c r="H346" s="23">
        <f t="shared" ca="1" si="213"/>
        <v>1.2468504379175716</v>
      </c>
      <c r="I346" s="23">
        <f t="shared" ca="1" si="213"/>
        <v>0.71389585244102327</v>
      </c>
      <c r="J346" s="23">
        <f t="shared" ca="1" si="213"/>
        <v>-0.47746654164031382</v>
      </c>
      <c r="K346" s="23">
        <f t="shared" ca="1" si="213"/>
        <v>-8.7851490008625979E-2</v>
      </c>
      <c r="L346" s="23">
        <f t="shared" ca="1" si="213"/>
        <v>0.47800253893473171</v>
      </c>
      <c r="M346" s="23">
        <f t="shared" ca="1" si="213"/>
        <v>-1.1483075934433959</v>
      </c>
      <c r="N346" s="23">
        <f ca="1">SQRT(Inputs!$B$38)*C346+SQRT(1-Inputs!$B$38)*_xlfn.NORM.S.INV(RAND())</f>
        <v>1.2444566318469716</v>
      </c>
      <c r="O346" s="23">
        <f ca="1">SQRT(Inputs!$B$38)*D346+SQRT(1-Inputs!$B$38)*_xlfn.NORM.S.INV(RAND())</f>
        <v>0.93570560736466879</v>
      </c>
      <c r="P346" s="23">
        <f ca="1">SQRT(Inputs!$B$38)*E346+SQRT(1-Inputs!$B$38)*_xlfn.NORM.S.INV(RAND())</f>
        <v>-0.69264481301890546</v>
      </c>
      <c r="Q346" s="23">
        <f ca="1">SQRT(Inputs!$B$38)*F346+SQRT(1-Inputs!$B$38)*_xlfn.NORM.S.INV(RAND())</f>
        <v>1.0646885837579636</v>
      </c>
      <c r="R346" s="23">
        <f ca="1">SQRT(Inputs!$B$38)*G346+SQRT(1-Inputs!$B$38)*_xlfn.NORM.S.INV(RAND())</f>
        <v>-1.3415885081638756</v>
      </c>
      <c r="S346" s="23">
        <f ca="1">SQRT(Inputs!$B$38)*H346+SQRT(1-Inputs!$B$38)*_xlfn.NORM.S.INV(RAND())</f>
        <v>2.4399048697987862</v>
      </c>
      <c r="T346" s="23">
        <f ca="1">SQRT(Inputs!$B$38)*I346+SQRT(1-Inputs!$B$38)*_xlfn.NORM.S.INV(RAND())</f>
        <v>1.2268197907404526</v>
      </c>
      <c r="U346" s="23">
        <f ca="1">SQRT(Inputs!$B$38)*J346+SQRT(1-Inputs!$B$38)*_xlfn.NORM.S.INV(RAND())</f>
        <v>7.7319687092046396E-2</v>
      </c>
      <c r="V346" s="23">
        <f ca="1">SQRT(Inputs!$B$38)*K346+SQRT(1-Inputs!$B$38)*_xlfn.NORM.S.INV(RAND())</f>
        <v>0.40526012681089241</v>
      </c>
      <c r="W346" s="23">
        <f ca="1">SQRT(Inputs!$B$38)*L346+SQRT(1-Inputs!$B$38)*_xlfn.NORM.S.INV(RAND())</f>
        <v>1.4873003362176829</v>
      </c>
      <c r="X346" s="23">
        <f ca="1">SQRT(Inputs!$B$38)*M346+SQRT(1-Inputs!$B$38)*_xlfn.NORM.S.INV(RAND())</f>
        <v>-0.38370682447484522</v>
      </c>
      <c r="Y346" s="23">
        <f ca="1">SQRT(Inputs!$B$38)*C346+SQRT(1-Inputs!$B$38)*_xlfn.NORM.S.INV(RAND())</f>
        <v>0.1465470077284563</v>
      </c>
      <c r="Z346" s="23">
        <f ca="1">SQRT(Inputs!$B$38)*D346+SQRT(1-Inputs!$B$38)*_xlfn.NORM.S.INV(RAND())</f>
        <v>1.8639495014536012</v>
      </c>
      <c r="AA346" s="23">
        <f ca="1">SQRT(Inputs!$B$38)*E346+SQRT(1-Inputs!$B$38)*_xlfn.NORM.S.INV(RAND())</f>
        <v>0.49020205620212065</v>
      </c>
      <c r="AB346" s="23">
        <f ca="1">SQRT(Inputs!$B$38)*F346+SQRT(1-Inputs!$B$38)*_xlfn.NORM.S.INV(RAND())</f>
        <v>0.46995786729341343</v>
      </c>
      <c r="AC346" s="23">
        <f ca="1">SQRT(Inputs!$B$38)*G346+SQRT(1-Inputs!$B$38)*_xlfn.NORM.S.INV(RAND())</f>
        <v>0.39783941307257237</v>
      </c>
      <c r="AD346" s="23">
        <f ca="1">SQRT(Inputs!$B$38)*H346+SQRT(1-Inputs!$B$38)*_xlfn.NORM.S.INV(RAND())</f>
        <v>-0.67148467105317122</v>
      </c>
      <c r="AE346" s="23">
        <f ca="1">SQRT(Inputs!$B$38)*I346+SQRT(1-Inputs!$B$38)*_xlfn.NORM.S.INV(RAND())</f>
        <v>-0.10515378569375156</v>
      </c>
      <c r="AF346" s="23">
        <f ca="1">SQRT(Inputs!$B$38)*J346+SQRT(1-Inputs!$B$38)*_xlfn.NORM.S.INV(RAND())</f>
        <v>-2.4867065586652415E-2</v>
      </c>
      <c r="AG346" s="23">
        <f ca="1">SQRT(Inputs!$B$38)*K346+SQRT(1-Inputs!$B$38)*_xlfn.NORM.S.INV(RAND())</f>
        <v>-0.3110564218482274</v>
      </c>
      <c r="AH346" s="23">
        <f ca="1">SQRT(Inputs!$B$38)*L346+SQRT(1-Inputs!$B$38)*_xlfn.NORM.S.INV(RAND())</f>
        <v>0.19203408093346697</v>
      </c>
      <c r="AI346" s="23">
        <f ca="1">SQRT(Inputs!$B$38)*M346+SQRT(1-Inputs!$B$38)*_xlfn.NORM.S.INV(RAND())</f>
        <v>-0.36830013505009901</v>
      </c>
      <c r="AJ346" s="23">
        <f ca="1">SQRT(Inputs!$B$38)*C346+SQRT(1-Inputs!$B$38)*_xlfn.NORM.S.INV(RAND())</f>
        <v>1.041875434820839</v>
      </c>
      <c r="AK346" s="23">
        <f ca="1">SQRT(Inputs!$B$38)*D346+SQRT(1-Inputs!$B$38)*_xlfn.NORM.S.INV(RAND())</f>
        <v>0.14227337822975428</v>
      </c>
      <c r="AL346" s="23">
        <f ca="1">SQRT(Inputs!$B$38)*E346+SQRT(1-Inputs!$B$38)*_xlfn.NORM.S.INV(RAND())</f>
        <v>0.85208870603517928</v>
      </c>
      <c r="AM346" s="23">
        <f ca="1">SQRT(Inputs!$B$38)*F346+SQRT(1-Inputs!$B$38)*_xlfn.NORM.S.INV(RAND())</f>
        <v>-8.2541678840235833E-2</v>
      </c>
      <c r="AN346" s="23">
        <f ca="1">SQRT(Inputs!$B$38)*G346+SQRT(1-Inputs!$B$38)*_xlfn.NORM.S.INV(RAND())</f>
        <v>0.14214388803726563</v>
      </c>
      <c r="AO346" s="23">
        <f ca="1">SQRT(Inputs!$B$38)*H346+SQRT(1-Inputs!$B$38)*_xlfn.NORM.S.INV(RAND())</f>
        <v>1.2233175728483645</v>
      </c>
      <c r="AP346" s="23">
        <f ca="1">SQRT(Inputs!$B$38)*I346+SQRT(1-Inputs!$B$38)*_xlfn.NORM.S.INV(RAND())</f>
        <v>1.2625215856380314</v>
      </c>
      <c r="AQ346" s="23">
        <f ca="1">SQRT(Inputs!$B$38)*J346+SQRT(1-Inputs!$B$38)*_xlfn.NORM.S.INV(RAND())</f>
        <v>-0.74197080789560643</v>
      </c>
      <c r="AR346" s="23">
        <f ca="1">SQRT(Inputs!$B$38)*K346+SQRT(1-Inputs!$B$38)*_xlfn.NORM.S.INV(RAND())</f>
        <v>1.1513010233241783</v>
      </c>
      <c r="AS346" s="23">
        <f ca="1">SQRT(Inputs!$B$38)*L346+SQRT(1-Inputs!$B$38)*_xlfn.NORM.S.INV(RAND())</f>
        <v>1.3742570628819588</v>
      </c>
      <c r="AT346" s="23">
        <f ca="1">SQRT(Inputs!$B$38)*M346+SQRT(1-Inputs!$B$38)*_xlfn.NORM.S.INV(RAND())</f>
        <v>-6.7989973442296292E-2</v>
      </c>
      <c r="AU346" s="15">
        <f ca="1">Inputs!$B$6*EXP($B$8-0.5*C$5^2+C$5*N346)</f>
        <v>6069.65131412344</v>
      </c>
      <c r="AV346" s="15">
        <f t="shared" ca="1" si="183"/>
        <v>8477.8994464788993</v>
      </c>
      <c r="AW346" s="15">
        <f t="shared" ca="1" si="184"/>
        <v>9415.2771326844359</v>
      </c>
      <c r="AX346" s="15">
        <f t="shared" ca="1" si="185"/>
        <v>13130.479383716389</v>
      </c>
      <c r="AY346" s="15">
        <f t="shared" ca="1" si="186"/>
        <v>13719.623903122671</v>
      </c>
      <c r="AZ346" s="15">
        <f t="shared" ca="1" si="187"/>
        <v>21951.534923206545</v>
      </c>
      <c r="BA346" s="15">
        <f t="shared" ca="1" si="188"/>
        <v>30543.469947906575</v>
      </c>
      <c r="BB346" s="15">
        <f t="shared" ca="1" si="189"/>
        <v>37685.320785263968</v>
      </c>
      <c r="BC346" s="15">
        <f t="shared" ca="1" si="190"/>
        <v>47996.27683065235</v>
      </c>
      <c r="BD346" s="15">
        <f t="shared" ca="1" si="191"/>
        <v>67576.055829598452</v>
      </c>
      <c r="BE346" s="15">
        <f t="shared" ca="1" si="192"/>
        <v>79961.866552439315</v>
      </c>
      <c r="BF346" s="15">
        <f ca="1">Inputs!$B$13*EXP($B$9-0.5*C$6^2+C$6*Y346)</f>
        <v>14238.741980223531</v>
      </c>
      <c r="BG346" s="15">
        <f t="shared" ca="1" si="193"/>
        <v>24291.057940730378</v>
      </c>
      <c r="BH346" s="15">
        <f t="shared" ca="1" si="194"/>
        <v>32193.039581763886</v>
      </c>
      <c r="BI346" s="15">
        <f t="shared" ca="1" si="195"/>
        <v>42365.442938249544</v>
      </c>
      <c r="BJ346" s="15">
        <f t="shared" ca="1" si="196"/>
        <v>55002.766474009986</v>
      </c>
      <c r="BK346" s="15">
        <f t="shared" ca="1" si="197"/>
        <v>61607.924869830626</v>
      </c>
      <c r="BL346" s="15">
        <f t="shared" ca="1" si="198"/>
        <v>74653.629077278369</v>
      </c>
      <c r="BM346" s="15">
        <f t="shared" ca="1" si="199"/>
        <v>91482.380195955382</v>
      </c>
      <c r="BN346" s="15">
        <f t="shared" ca="1" si="200"/>
        <v>108395.11527669092</v>
      </c>
      <c r="BO346" s="15">
        <f t="shared" ca="1" si="201"/>
        <v>136379.56100715668</v>
      </c>
      <c r="BP346" s="15">
        <f t="shared" ca="1" si="202"/>
        <v>160997.59926575745</v>
      </c>
      <c r="BQ346" s="15">
        <f ca="1">Inputs!$B$20*EXP($B$10-0.5*C$7^2+C$7*AJ346)</f>
        <v>6207.1917950882398</v>
      </c>
      <c r="BR346" s="15">
        <f t="shared" ca="1" si="203"/>
        <v>8811.63745926712</v>
      </c>
      <c r="BS346" s="15">
        <f t="shared" ca="1" si="204"/>
        <v>15412.254448845075</v>
      </c>
      <c r="BT346" s="15">
        <f t="shared" ca="1" si="205"/>
        <v>20794.9577378666</v>
      </c>
      <c r="BU346" s="15">
        <f t="shared" ca="1" si="206"/>
        <v>29827.787376637767</v>
      </c>
      <c r="BV346" s="15">
        <f t="shared" ca="1" si="207"/>
        <v>54668.213349586804</v>
      </c>
      <c r="BW346" s="15">
        <f t="shared" ca="1" si="208"/>
        <v>99654.232243949067</v>
      </c>
      <c r="BX346" s="15">
        <f t="shared" ca="1" si="209"/>
        <v>120118.13022551495</v>
      </c>
      <c r="BY346" s="15">
        <f t="shared" ca="1" si="210"/>
        <v>209779.18995983724</v>
      </c>
      <c r="BZ346" s="15">
        <f t="shared" ca="1" si="211"/>
        <v>378949.53430162818</v>
      </c>
      <c r="CA346" s="15">
        <f t="shared" ca="1" si="212"/>
        <v>525916.48925072385</v>
      </c>
      <c r="CB346" s="15">
        <f ca="1">(AU346*DCF!C$10-DCF!C$5*MAX(AU346*DCF!C$10,0)-MAX(AU346-Inputs!$B$6,0)/Inputs!$B$10)*DCF!C$6</f>
        <v>1035.1782594009753</v>
      </c>
      <c r="CC346" s="15">
        <f ca="1">(AV346*DCF!D$10-DCF!D$5*MAX(AV346*DCF!D$10,0)-MAX(AV346-AU346,0)/Inputs!$B$10)*DCF!D$6</f>
        <v>1479.2422754520271</v>
      </c>
      <c r="CD346" s="15">
        <f ca="1">(AW346*DCF!E$10-DCF!E$5*MAX(AW346*DCF!E$10,0)-MAX(AW346-AV346,0)/Inputs!$B$10)*DCF!E$6</f>
        <v>1962.7013380233002</v>
      </c>
      <c r="CE346" s="15">
        <f ca="1">(AX346*DCF!F$10-DCF!F$5*MAX(AX346*DCF!F$10,0)-MAX(AX346-AW346,0)/Inputs!$B$10)*DCF!F$6</f>
        <v>2093.3212458673197</v>
      </c>
      <c r="CF346" s="15">
        <f ca="1">(AY346*DCF!G$10-DCF!G$5*MAX(AY346*DCF!G$10,0)-MAX(AY346-AX346,0)/Inputs!$B$10)*DCF!G$6</f>
        <v>2713.5454723788366</v>
      </c>
      <c r="CG346" s="15">
        <f ca="1">(AZ346*DCF!H$10-DCF!H$5*MAX(AZ346*DCF!H$10,0)-MAX(AZ346-AY346,0)/Inputs!$B$10)*DCF!H$6</f>
        <v>2800.1828726455933</v>
      </c>
      <c r="CH346" s="15">
        <f ca="1">(BA346*DCF!I$10-DCF!I$5*MAX(BA346*DCF!I$10,0)-MAX(BA346-AZ346,0)/Inputs!$B$10)*DCF!I$6</f>
        <v>4169.7993520625923</v>
      </c>
      <c r="CI346" s="15">
        <f ca="1">(BB346*DCF!J$10-DCF!J$5*MAX(BB346*DCF!J$10,0)-MAX(BB346-BA346,0)/Inputs!$B$10)*DCF!J$6</f>
        <v>5384.6586827724977</v>
      </c>
      <c r="CJ346" s="15">
        <f ca="1">(BC346*DCF!K$10-DCF!K$5*MAX(BC346*DCF!K$10,0)-MAX(BC346-BB346,0)/Inputs!$B$10)*DCF!K$6</f>
        <v>6283.2528603305364</v>
      </c>
      <c r="CK346" s="15">
        <f ca="1">(BD346*DCF!L$10-DCF!L$5*MAX(BD346*DCF!L$10,0)-MAX(BD346-BC346,0)/Inputs!$B$10)*DCF!L$6</f>
        <v>7659.7717943466596</v>
      </c>
      <c r="CL346" s="15">
        <f ca="1">(BE346*DCF!M$10-DCF!M$5*MAX(BE346*DCF!M$10,0)-MAX(BE346-BD346,0)/Inputs!$B$10)*DCF!M$6</f>
        <v>9804.0361689717993</v>
      </c>
      <c r="CM346" s="15">
        <f ca="1">(BF346*DCF!C$28-DCF!C$5*MAX(BF346*DCF!C$28,0)-MAX(BF346-Inputs!$B$13,0)/Inputs!$B$17)*DCF!C$6</f>
        <v>3686.9697536516233</v>
      </c>
      <c r="CN346" s="15">
        <f ca="1">(BG346*DCF!D$28-DCF!D$5*MAX(BG346*DCF!D$28,0)-MAX(BG346-BF346,0)/Inputs!$B$17)*DCF!D$6</f>
        <v>5009.6569186243378</v>
      </c>
      <c r="CO346" s="15">
        <f ca="1">(BH346*DCF!E$28-DCF!E$5*MAX(BH346*DCF!E$28,0)-MAX(BH346-BG346,0)/Inputs!$B$17)*DCF!E$6</f>
        <v>7560.2702407032721</v>
      </c>
      <c r="CP346" s="15">
        <f ca="1">(BI346*DCF!F$28-DCF!F$5*MAX(BI346*DCF!F$28,0)-MAX(BI346-BH346,0)/Inputs!$B$17)*DCF!F$6</f>
        <v>9649.0549972799017</v>
      </c>
      <c r="CQ346" s="15">
        <f ca="1">(BJ346*DCF!G$28-DCF!G$5*MAX(BJ346*DCF!G$28,0)-MAX(BJ346-BI346,0)/Inputs!$B$17)*DCF!G$6</f>
        <v>12145.41208926676</v>
      </c>
      <c r="CR346" s="15">
        <f ca="1">(BK346*DCF!H$28-DCF!H$5*MAX(BK346*DCF!H$28,0)-MAX(BK346-BJ346,0)/Inputs!$B$17)*DCF!H$6</f>
        <v>14210.063273286158</v>
      </c>
      <c r="CS346" s="15">
        <f ca="1">(BL346*DCF!I$28-DCF!I$5*MAX(BL346*DCF!I$28,0)-MAX(BL346-BK346,0)/Inputs!$B$17)*DCF!I$6</f>
        <v>15682.569109011371</v>
      </c>
      <c r="CT346" s="15">
        <f ca="1">(BM346*DCF!J$28-DCF!J$5*MAX(BM346*DCF!J$28,0)-MAX(BM346-BL346,0)/Inputs!$B$17)*DCF!J$6</f>
        <v>18176.810396629673</v>
      </c>
      <c r="CU346" s="15">
        <f ca="1">(BN346*DCF!K$28-DCF!K$5*MAX(BN346*DCF!K$28,0)-MAX(BN346-BM346,0)/Inputs!$B$17)*DCF!K$6</f>
        <v>20819.646114579125</v>
      </c>
      <c r="CV346" s="15">
        <f ca="1">(BO346*DCF!L$28-DCF!L$5*MAX(BO346*DCF!L$28,0)-MAX(BO346-BN346,0)/Inputs!$B$17)*DCF!L$6</f>
        <v>24044.098312608272</v>
      </c>
      <c r="CW346" s="15">
        <f ca="1">(BP346*DCF!M$28-DCF!M$5*MAX(BP346*DCF!M$28,0)-MAX(BP346-BO346,0)/Inputs!$B$17)*DCF!M$6</f>
        <v>27718.5147282742</v>
      </c>
      <c r="CX346" s="15">
        <f ca="1">(BQ346*DCF!C$46-DCF!C$5*MAX(BQ346*DCF!C$46,0)-MAX(BQ346-Inputs!$B$20,0)/Inputs!$B$24)*DCF!C$6</f>
        <v>-2822.0728372435842</v>
      </c>
      <c r="CY346" s="15">
        <f ca="1">(BR346*DCF!D$46-DCF!D$5*MAX(BR346*DCF!D$46,0)-MAX(BR346-BQ346,0)/Inputs!$B$24)*DCF!D$6</f>
        <v>-2615.2363702983016</v>
      </c>
      <c r="CZ346" s="15">
        <f ca="1">(BS346*DCF!E$46-DCF!E$5*MAX(BS346*DCF!E$46,0)-MAX(BS346-BR346,0)/Inputs!$B$24)*DCF!E$6</f>
        <v>-4424.3074285042549</v>
      </c>
      <c r="DA346" s="15">
        <f ca="1">(BT346*DCF!F$46-DCF!F$5*MAX(BT346*DCF!F$46,0)-MAX(BT346-BS346,0)/Inputs!$B$24)*DCF!F$6</f>
        <v>-3474.4327259876227</v>
      </c>
      <c r="DB346" s="15">
        <f ca="1">(BU346*DCF!G$46-DCF!G$5*MAX(BU346*DCF!G$46,0)-MAX(BU346-BT346,0)/Inputs!$B$24)*DCF!G$6</f>
        <v>-4041.8132583983397</v>
      </c>
      <c r="DC346" s="15">
        <f ca="1">(BV346*DCF!H$46-DCF!H$5*MAX(BV346*DCF!H$46,0)-MAX(BV346-BU346,0)/Inputs!$B$24)*DCF!H$6</f>
        <v>-7719.0101712788</v>
      </c>
      <c r="DD346" s="15">
        <f ca="1">(BW346*DCF!I$46-DCF!I$5*MAX(BW346*DCF!I$46,0)-MAX(BW346-BV346,0)/Inputs!$B$24)*DCF!I$6</f>
        <v>-10612.192599070422</v>
      </c>
      <c r="DE346" s="15">
        <f ca="1">(BX346*DCF!J$46-DCF!J$5*MAX(BX346*DCF!J$46,0)-MAX(BX346-BW346,0)/Inputs!$B$24)*DCF!J$6</f>
        <v>-388.06811294457998</v>
      </c>
      <c r="DF346" s="15">
        <f ca="1">(BY346*DCF!K$46-DCF!K$5*MAX(BY346*DCF!K$46,0)-MAX(BY346-BX346,0)/Inputs!$B$24)*DCF!K$6</f>
        <v>-9981.2844410691578</v>
      </c>
      <c r="DG346" s="15">
        <f ca="1">(BZ346*DCF!L$46-DCF!L$5*MAX(BZ346*DCF!L$46,0)-MAX(BZ346-BY346,0)/Inputs!$B$24)*DCF!L$6</f>
        <v>-12088.781664750641</v>
      </c>
      <c r="DH346" s="15">
        <f ca="1">(CA346*DCF!M$46-DCF!M$5*MAX(CA346*DCF!M$46,0)-MAX(CA346-BZ346,0)/Inputs!$B$24)*DCF!M$6</f>
        <v>10505.435336824821</v>
      </c>
      <c r="DI346" s="15">
        <f ca="1">SUM(CB346:CL346)+BE346*DCF!M$10*(1+Inputs!$B$30)*(1-Inputs!$B$33)*(1-Inputs!$B$30/Inputs!$B$31)/(Inputs!$B$29-Inputs!$B$30)*DCF!M$6</f>
        <v>267920.62232391012</v>
      </c>
      <c r="DJ346" s="15">
        <f ca="1">SUM(CM346:CW346)+BP346*DCF!M$28*(1+Inputs!$B$30)*(1-Inputs!$B$33)*(1-Inputs!$B$30/Inputs!$B$31)/(Inputs!$B$29-Inputs!$B$30)*DCF!M$6</f>
        <v>756114.32957318355</v>
      </c>
      <c r="DK346" s="15">
        <f ca="1">SUM(CX346:DH346)+CA346*DCF!M$46*(1+Inputs!$B$30)*(1-Inputs!$B$33)*(1-Inputs!$B$30/Inputs!$B$31)/(Inputs!$B$29-Inputs!$B$30)*DCF!M$6</f>
        <v>765467.42689970613</v>
      </c>
      <c r="DM346" s="15">
        <f ca="1">DI346+DJ346+DK346+Inputs!$B$34+Inputs!$B$36-Inputs!$B$35</f>
        <v>1866353.3787967998</v>
      </c>
    </row>
    <row r="347" spans="1:117" x14ac:dyDescent="0.75">
      <c r="A347" s="11">
        <v>334</v>
      </c>
      <c r="C347" s="23">
        <f t="shared" ca="1" si="213"/>
        <v>-0.4590823223418582</v>
      </c>
      <c r="D347" s="23">
        <f t="shared" ca="1" si="213"/>
        <v>-1.1359501002380881</v>
      </c>
      <c r="E347" s="23">
        <f t="shared" ca="1" si="213"/>
        <v>0.31491307372355554</v>
      </c>
      <c r="F347" s="23">
        <f t="shared" ca="1" si="213"/>
        <v>-0.82495251725318752</v>
      </c>
      <c r="G347" s="23">
        <f t="shared" ca="1" si="213"/>
        <v>0.92512654702422048</v>
      </c>
      <c r="H347" s="23">
        <f t="shared" ca="1" si="213"/>
        <v>-1.0027320850599624</v>
      </c>
      <c r="I347" s="23">
        <f t="shared" ca="1" si="213"/>
        <v>-0.40805516881683895</v>
      </c>
      <c r="J347" s="23">
        <f t="shared" ca="1" si="213"/>
        <v>0.87078293047894739</v>
      </c>
      <c r="K347" s="23">
        <f t="shared" ca="1" si="213"/>
        <v>-0.4505134704751334</v>
      </c>
      <c r="L347" s="23">
        <f t="shared" ca="1" si="213"/>
        <v>2.0075852110137276</v>
      </c>
      <c r="M347" s="23">
        <f t="shared" ca="1" si="213"/>
        <v>1.1189774663424323</v>
      </c>
      <c r="N347" s="23">
        <f ca="1">SQRT(Inputs!$B$38)*C347+SQRT(1-Inputs!$B$38)*_xlfn.NORM.S.INV(RAND())</f>
        <v>-0.87461764312953261</v>
      </c>
      <c r="O347" s="23">
        <f ca="1">SQRT(Inputs!$B$38)*D347+SQRT(1-Inputs!$B$38)*_xlfn.NORM.S.INV(RAND())</f>
        <v>-1.0440727203123972</v>
      </c>
      <c r="P347" s="23">
        <f ca="1">SQRT(Inputs!$B$38)*E347+SQRT(1-Inputs!$B$38)*_xlfn.NORM.S.INV(RAND())</f>
        <v>2.3623082309429702</v>
      </c>
      <c r="Q347" s="23">
        <f ca="1">SQRT(Inputs!$B$38)*F347+SQRT(1-Inputs!$B$38)*_xlfn.NORM.S.INV(RAND())</f>
        <v>-1.1457091661028189</v>
      </c>
      <c r="R347" s="23">
        <f ca="1">SQRT(Inputs!$B$38)*G347+SQRT(1-Inputs!$B$38)*_xlfn.NORM.S.INV(RAND())</f>
        <v>2.0625764478269906</v>
      </c>
      <c r="S347" s="23">
        <f ca="1">SQRT(Inputs!$B$38)*H347+SQRT(1-Inputs!$B$38)*_xlfn.NORM.S.INV(RAND())</f>
        <v>-1.0760205373224903</v>
      </c>
      <c r="T347" s="23">
        <f ca="1">SQRT(Inputs!$B$38)*I347+SQRT(1-Inputs!$B$38)*_xlfn.NORM.S.INV(RAND())</f>
        <v>-1.1166387528933919</v>
      </c>
      <c r="U347" s="23">
        <f ca="1">SQRT(Inputs!$B$38)*J347+SQRT(1-Inputs!$B$38)*_xlfn.NORM.S.INV(RAND())</f>
        <v>1.8484258298532132</v>
      </c>
      <c r="V347" s="23">
        <f ca="1">SQRT(Inputs!$B$38)*K347+SQRT(1-Inputs!$B$38)*_xlfn.NORM.S.INV(RAND())</f>
        <v>-3.3372234918599447E-2</v>
      </c>
      <c r="W347" s="23">
        <f ca="1">SQRT(Inputs!$B$38)*L347+SQRT(1-Inputs!$B$38)*_xlfn.NORM.S.INV(RAND())</f>
        <v>0.52871256941707578</v>
      </c>
      <c r="X347" s="23">
        <f ca="1">SQRT(Inputs!$B$38)*M347+SQRT(1-Inputs!$B$38)*_xlfn.NORM.S.INV(RAND())</f>
        <v>1.6131368394177525</v>
      </c>
      <c r="Y347" s="23">
        <f ca="1">SQRT(Inputs!$B$38)*C347+SQRT(1-Inputs!$B$38)*_xlfn.NORM.S.INV(RAND())</f>
        <v>-0.39481108740282028</v>
      </c>
      <c r="Z347" s="23">
        <f ca="1">SQRT(Inputs!$B$38)*D347+SQRT(1-Inputs!$B$38)*_xlfn.NORM.S.INV(RAND())</f>
        <v>-0.58881821862576977</v>
      </c>
      <c r="AA347" s="23">
        <f ca="1">SQRT(Inputs!$B$38)*E347+SQRT(1-Inputs!$B$38)*_xlfn.NORM.S.INV(RAND())</f>
        <v>1.1832542425242527</v>
      </c>
      <c r="AB347" s="23">
        <f ca="1">SQRT(Inputs!$B$38)*F347+SQRT(1-Inputs!$B$38)*_xlfn.NORM.S.INV(RAND())</f>
        <v>0.11791013864695882</v>
      </c>
      <c r="AC347" s="23">
        <f ca="1">SQRT(Inputs!$B$38)*G347+SQRT(1-Inputs!$B$38)*_xlfn.NORM.S.INV(RAND())</f>
        <v>-4.8450652534370531E-2</v>
      </c>
      <c r="AD347" s="23">
        <f ca="1">SQRT(Inputs!$B$38)*H347+SQRT(1-Inputs!$B$38)*_xlfn.NORM.S.INV(RAND())</f>
        <v>-0.41285492151055214</v>
      </c>
      <c r="AE347" s="23">
        <f ca="1">SQRT(Inputs!$B$38)*I347+SQRT(1-Inputs!$B$38)*_xlfn.NORM.S.INV(RAND())</f>
        <v>0.11509612177767276</v>
      </c>
      <c r="AF347" s="23">
        <f ca="1">SQRT(Inputs!$B$38)*J347+SQRT(1-Inputs!$B$38)*_xlfn.NORM.S.INV(RAND())</f>
        <v>0.6265550157164903</v>
      </c>
      <c r="AG347" s="23">
        <f ca="1">SQRT(Inputs!$B$38)*K347+SQRT(1-Inputs!$B$38)*_xlfn.NORM.S.INV(RAND())</f>
        <v>-0.19203481159439975</v>
      </c>
      <c r="AH347" s="23">
        <f ca="1">SQRT(Inputs!$B$38)*L347+SQRT(1-Inputs!$B$38)*_xlfn.NORM.S.INV(RAND())</f>
        <v>1.6422593045572516</v>
      </c>
      <c r="AI347" s="23">
        <f ca="1">SQRT(Inputs!$B$38)*M347+SQRT(1-Inputs!$B$38)*_xlfn.NORM.S.INV(RAND())</f>
        <v>0.93059525133792276</v>
      </c>
      <c r="AJ347" s="23">
        <f ca="1">SQRT(Inputs!$B$38)*C347+SQRT(1-Inputs!$B$38)*_xlfn.NORM.S.INV(RAND())</f>
        <v>-7.2352133794544804E-2</v>
      </c>
      <c r="AK347" s="23">
        <f ca="1">SQRT(Inputs!$B$38)*D347+SQRT(1-Inputs!$B$38)*_xlfn.NORM.S.INV(RAND())</f>
        <v>-0.17345090028841698</v>
      </c>
      <c r="AL347" s="23">
        <f ca="1">SQRT(Inputs!$B$38)*E347+SQRT(1-Inputs!$B$38)*_xlfn.NORM.S.INV(RAND())</f>
        <v>-1.3771918097749092</v>
      </c>
      <c r="AM347" s="23">
        <f ca="1">SQRT(Inputs!$B$38)*F347+SQRT(1-Inputs!$B$38)*_xlfn.NORM.S.INV(RAND())</f>
        <v>-0.28040043161987055</v>
      </c>
      <c r="AN347" s="23">
        <f ca="1">SQRT(Inputs!$B$38)*G347+SQRT(1-Inputs!$B$38)*_xlfn.NORM.S.INV(RAND())</f>
        <v>0.3897658383500725</v>
      </c>
      <c r="AO347" s="23">
        <f ca="1">SQRT(Inputs!$B$38)*H347+SQRT(1-Inputs!$B$38)*_xlfn.NORM.S.INV(RAND())</f>
        <v>-1.5864853085656923</v>
      </c>
      <c r="AP347" s="23">
        <f ca="1">SQRT(Inputs!$B$38)*I347+SQRT(1-Inputs!$B$38)*_xlfn.NORM.S.INV(RAND())</f>
        <v>0.58431407810718872</v>
      </c>
      <c r="AQ347" s="23">
        <f ca="1">SQRT(Inputs!$B$38)*J347+SQRT(1-Inputs!$B$38)*_xlfn.NORM.S.INV(RAND())</f>
        <v>2.5592060801534255E-2</v>
      </c>
      <c r="AR347" s="23">
        <f ca="1">SQRT(Inputs!$B$38)*K347+SQRT(1-Inputs!$B$38)*_xlfn.NORM.S.INV(RAND())</f>
        <v>0.22150841581461164</v>
      </c>
      <c r="AS347" s="23">
        <f ca="1">SQRT(Inputs!$B$38)*L347+SQRT(1-Inputs!$B$38)*_xlfn.NORM.S.INV(RAND())</f>
        <v>1.0837974570429583</v>
      </c>
      <c r="AT347" s="23">
        <f ca="1">SQRT(Inputs!$B$38)*M347+SQRT(1-Inputs!$B$38)*_xlfn.NORM.S.INV(RAND())</f>
        <v>1.7104299485173209</v>
      </c>
      <c r="AU347" s="15">
        <f ca="1">Inputs!$B$6*EXP($B$8-0.5*C$5^2+C$5*N347)</f>
        <v>4307.1657517191816</v>
      </c>
      <c r="AV347" s="15">
        <f t="shared" ca="1" si="183"/>
        <v>4496.7318009034907</v>
      </c>
      <c r="AW347" s="15">
        <f t="shared" ca="1" si="184"/>
        <v>7540.4161466616761</v>
      </c>
      <c r="AX347" s="15">
        <f t="shared" ca="1" si="185"/>
        <v>7978.3257250479373</v>
      </c>
      <c r="AY347" s="15">
        <f t="shared" ca="1" si="186"/>
        <v>12406.059450345903</v>
      </c>
      <c r="AZ347" s="15">
        <f t="shared" ca="1" si="187"/>
        <v>13477.521228474223</v>
      </c>
      <c r="BA347" s="15">
        <f t="shared" ca="1" si="188"/>
        <v>14673.91447043774</v>
      </c>
      <c r="BB347" s="15">
        <f t="shared" ca="1" si="189"/>
        <v>21620.406969816162</v>
      </c>
      <c r="BC347" s="15">
        <f t="shared" ca="1" si="190"/>
        <v>26394.332129033119</v>
      </c>
      <c r="BD347" s="15">
        <f t="shared" ca="1" si="191"/>
        <v>33974.813602618422</v>
      </c>
      <c r="BE347" s="15">
        <f t="shared" ca="1" si="192"/>
        <v>48220.717947104029</v>
      </c>
      <c r="BF347" s="15">
        <f ca="1">Inputs!$B$13*EXP($B$9-0.5*C$6^2+C$6*Y347)</f>
        <v>12789.743567963546</v>
      </c>
      <c r="BG347" s="15">
        <f t="shared" ca="1" si="193"/>
        <v>14016.172031978873</v>
      </c>
      <c r="BH347" s="15">
        <f t="shared" ca="1" si="194"/>
        <v>20838.486921545838</v>
      </c>
      <c r="BI347" s="15">
        <f t="shared" ca="1" si="195"/>
        <v>25976.631506577491</v>
      </c>
      <c r="BJ347" s="15">
        <f t="shared" ca="1" si="196"/>
        <v>31624.024632735091</v>
      </c>
      <c r="BK347" s="15">
        <f t="shared" ca="1" si="197"/>
        <v>36691.122906979122</v>
      </c>
      <c r="BL347" s="15">
        <f t="shared" ca="1" si="198"/>
        <v>45747.905696325004</v>
      </c>
      <c r="BM347" s="15">
        <f t="shared" ca="1" si="199"/>
        <v>60785.899981300914</v>
      </c>
      <c r="BN347" s="15">
        <f t="shared" ca="1" si="200"/>
        <v>73058.285207559806</v>
      </c>
      <c r="BO347" s="15">
        <f t="shared" ca="1" si="201"/>
        <v>108797.78019901236</v>
      </c>
      <c r="BP347" s="15">
        <f t="shared" ca="1" si="202"/>
        <v>148799.33315458152</v>
      </c>
      <c r="BQ347" s="15">
        <f ca="1">Inputs!$B$20*EXP($B$10-0.5*C$7^2+C$7*AJ347)</f>
        <v>4180.8365470167819</v>
      </c>
      <c r="BR347" s="15">
        <f t="shared" ca="1" si="203"/>
        <v>5368.8210303700971</v>
      </c>
      <c r="BS347" s="15">
        <f t="shared" ca="1" si="204"/>
        <v>4950.2700856967331</v>
      </c>
      <c r="BT347" s="15">
        <f t="shared" ca="1" si="205"/>
        <v>6341.3077208073291</v>
      </c>
      <c r="BU347" s="15">
        <f t="shared" ca="1" si="206"/>
        <v>9657.4722436713</v>
      </c>
      <c r="BV347" s="15">
        <f t="shared" ca="1" si="207"/>
        <v>9398.3057018190284</v>
      </c>
      <c r="BW347" s="15">
        <f t="shared" ca="1" si="208"/>
        <v>14841.264002049193</v>
      </c>
      <c r="BX347" s="15">
        <f t="shared" ca="1" si="209"/>
        <v>20864.665194694127</v>
      </c>
      <c r="BY347" s="15">
        <f t="shared" ca="1" si="210"/>
        <v>30500.54582913042</v>
      </c>
      <c r="BZ347" s="15">
        <f t="shared" ca="1" si="211"/>
        <v>52232.025419585378</v>
      </c>
      <c r="CA347" s="15">
        <f t="shared" ca="1" si="212"/>
        <v>99430.791369053608</v>
      </c>
      <c r="CB347" s="15">
        <f ca="1">(AU347*DCF!C$10-DCF!C$5*MAX(AU347*DCF!C$10,0)-MAX(AU347-Inputs!$B$6,0)/Inputs!$B$10)*DCF!C$6</f>
        <v>1047.7450956077946</v>
      </c>
      <c r="CC347" s="15">
        <f ca="1">(AV347*DCF!D$10-DCF!D$5*MAX(AV347*DCF!D$10,0)-MAX(AV347-AU347,0)/Inputs!$B$10)*DCF!D$6</f>
        <v>1049.8271923146222</v>
      </c>
      <c r="CD347" s="15">
        <f ca="1">(AW347*DCF!E$10-DCF!E$5*MAX(AW347*DCF!E$10,0)-MAX(AW347-AV347,0)/Inputs!$B$10)*DCF!E$6</f>
        <v>1055.3982962025473</v>
      </c>
      <c r="CE347" s="15">
        <f ca="1">(AX347*DCF!F$10-DCF!F$5*MAX(AX347*DCF!F$10,0)-MAX(AX347-AW347,0)/Inputs!$B$10)*DCF!F$6</f>
        <v>1650.5376646436373</v>
      </c>
      <c r="CF347" s="15">
        <f ca="1">(AY347*DCF!G$10-DCF!G$5*MAX(AY347*DCF!G$10,0)-MAX(AY347-AX347,0)/Inputs!$B$10)*DCF!G$6</f>
        <v>1705.055670070996</v>
      </c>
      <c r="CG347" s="15">
        <f ca="1">(AZ347*DCF!H$10-DCF!H$5*MAX(AZ347*DCF!H$10,0)-MAX(AZ347-AY347,0)/Inputs!$B$10)*DCF!H$6</f>
        <v>2426.4131664919146</v>
      </c>
      <c r="CH347" s="15">
        <f ca="1">(BA347*DCF!I$10-DCF!I$5*MAX(BA347*DCF!I$10,0)-MAX(BA347-AZ347,0)/Inputs!$B$10)*DCF!I$6</f>
        <v>2484.1384582034902</v>
      </c>
      <c r="CI347" s="15">
        <f ca="1">(BB347*DCF!J$10-DCF!J$5*MAX(BB347*DCF!J$10,0)-MAX(BB347-BA347,0)/Inputs!$B$10)*DCF!J$6</f>
        <v>2657.4855331045746</v>
      </c>
      <c r="CJ347" s="15">
        <f ca="1">(BC347*DCF!K$10-DCF!K$5*MAX(BC347*DCF!K$10,0)-MAX(BC347-BB347,0)/Inputs!$B$10)*DCF!K$6</f>
        <v>3580.786727565056</v>
      </c>
      <c r="CK347" s="15">
        <f ca="1">(BD347*DCF!L$10-DCF!L$5*MAX(BD347*DCF!L$10,0)-MAX(BD347-BC347,0)/Inputs!$B$10)*DCF!L$6</f>
        <v>4143.7689619898329</v>
      </c>
      <c r="CL347" s="15">
        <f ca="1">(BE347*DCF!M$10-DCF!M$5*MAX(BE347*DCF!M$10,0)-MAX(BE347-BD347,0)/Inputs!$B$10)*DCF!M$6</f>
        <v>5102.7415012327547</v>
      </c>
      <c r="CM347" s="15">
        <f ca="1">(BF347*DCF!C$28-DCF!C$5*MAX(BF347*DCF!C$28,0)-MAX(BF347-Inputs!$B$13,0)/Inputs!$B$17)*DCF!C$6</f>
        <v>3579.3866065958837</v>
      </c>
      <c r="CN347" s="15">
        <f ca="1">(BG347*DCF!D$28-DCF!D$5*MAX(BG347*DCF!D$28,0)-MAX(BG347-BF347,0)/Inputs!$B$17)*DCF!D$6</f>
        <v>3866.4325070943382</v>
      </c>
      <c r="CO347" s="15">
        <f ca="1">(BH347*DCF!E$28-DCF!E$5*MAX(BH347*DCF!E$28,0)-MAX(BH347-BG347,0)/Inputs!$B$17)*DCF!E$6</f>
        <v>4557.2461984660476</v>
      </c>
      <c r="CP347" s="15">
        <f ca="1">(BI347*DCF!F$28-DCF!F$5*MAX(BI347*DCF!F$28,0)-MAX(BI347-BH347,0)/Inputs!$B$17)*DCF!F$6</f>
        <v>6116.4907708821556</v>
      </c>
      <c r="CQ347" s="15">
        <f ca="1">(BJ347*DCF!G$28-DCF!G$5*MAX(BJ347*DCF!G$28,0)-MAX(BJ347-BI347,0)/Inputs!$B$17)*DCF!G$6</f>
        <v>7255.2573873589599</v>
      </c>
      <c r="CR347" s="15">
        <f ca="1">(BK347*DCF!H$28-DCF!H$5*MAX(BK347*DCF!H$28,0)-MAX(BK347-BJ347,0)/Inputs!$B$17)*DCF!H$6</f>
        <v>8286.8346270342627</v>
      </c>
      <c r="CS347" s="15">
        <f ca="1">(BL347*DCF!I$28-DCF!I$5*MAX(BL347*DCF!I$28,0)-MAX(BL347-BK347,0)/Inputs!$B$17)*DCF!I$6</f>
        <v>9457.8329792371005</v>
      </c>
      <c r="CT347" s="15">
        <f ca="1">(BM347*DCF!J$28-DCF!J$5*MAX(BM347*DCF!J$28,0)-MAX(BM347-BL347,0)/Inputs!$B$17)*DCF!J$6</f>
        <v>11566.386724554741</v>
      </c>
      <c r="CU347" s="15">
        <f ca="1">(BN347*DCF!K$28-DCF!K$5*MAX(BN347*DCF!K$28,0)-MAX(BN347-BM347,0)/Inputs!$B$17)*DCF!K$6</f>
        <v>13925.481144667066</v>
      </c>
      <c r="CV347" s="15">
        <f ca="1">(BO347*DCF!L$28-DCF!L$5*MAX(BO347*DCF!L$28,0)-MAX(BO347-BN347,0)/Inputs!$B$17)*DCF!L$6</f>
        <v>17663.4573479797</v>
      </c>
      <c r="CW347" s="15">
        <f ca="1">(BP347*DCF!M$28-DCF!M$5*MAX(BP347*DCF!M$28,0)-MAX(BP347-BO347,0)/Inputs!$B$17)*DCF!M$6</f>
        <v>23815.394348238286</v>
      </c>
      <c r="CX347" s="15">
        <f ca="1">(BQ347*DCF!C$46-DCF!C$5*MAX(BQ347*DCF!C$46,0)-MAX(BQ347-Inputs!$B$20,0)/Inputs!$B$24)*DCF!C$6</f>
        <v>-1418.1315568245602</v>
      </c>
      <c r="CY347" s="15">
        <f ca="1">(BR347*DCF!D$46-DCF!D$5*MAX(BR347*DCF!D$46,0)-MAX(BR347-BQ347,0)/Inputs!$B$24)*DCF!D$6</f>
        <v>-1423.2356652396052</v>
      </c>
      <c r="CZ347" s="15">
        <f ca="1">(BS347*DCF!E$46-DCF!E$5*MAX(BS347*DCF!E$46,0)-MAX(BS347-BR347,0)/Inputs!$B$24)*DCF!E$6</f>
        <v>-585.37805670051034</v>
      </c>
      <c r="DA347" s="15">
        <f ca="1">(BT347*DCF!F$46-DCF!F$5*MAX(BT347*DCF!F$46,0)-MAX(BT347-BS347,0)/Inputs!$B$24)*DCF!F$6</f>
        <v>-968.33489803287466</v>
      </c>
      <c r="DB347" s="15">
        <f ca="1">(BU347*DCF!G$46-DCF!G$5*MAX(BU347*DCF!G$46,0)-MAX(BU347-BT347,0)/Inputs!$B$24)*DCF!G$6</f>
        <v>-1440.3505115223468</v>
      </c>
      <c r="DC347" s="15">
        <f ca="1">(BV347*DCF!H$46-DCF!H$5*MAX(BV347*DCF!H$46,0)-MAX(BV347-BU347,0)/Inputs!$B$24)*DCF!H$6</f>
        <v>0</v>
      </c>
      <c r="DD347" s="15">
        <f ca="1">(BW347*DCF!I$46-DCF!I$5*MAX(BW347*DCF!I$46,0)-MAX(BW347-BV347,0)/Inputs!$B$24)*DCF!I$6</f>
        <v>-1219.6980200043802</v>
      </c>
      <c r="DE347" s="15">
        <f ca="1">(BX347*DCF!J$46-DCF!J$5*MAX(BX347*DCF!J$46,0)-MAX(BX347-BW347,0)/Inputs!$B$24)*DCF!J$6</f>
        <v>-722.09259758558312</v>
      </c>
      <c r="DF347" s="15">
        <f ca="1">(BY347*DCF!K$46-DCF!K$5*MAX(BY347*DCF!K$46,0)-MAX(BY347-BX347,0)/Inputs!$B$24)*DCF!K$6</f>
        <v>-618.24120479220232</v>
      </c>
      <c r="DG347" s="15">
        <f ca="1">(BZ347*DCF!L$46-DCF!L$5*MAX(BZ347*DCF!L$46,0)-MAX(BZ347-BY347,0)/Inputs!$B$24)*DCF!L$6</f>
        <v>-1307.3475787797713</v>
      </c>
      <c r="DH347" s="15">
        <f ca="1">(CA347*DCF!M$46-DCF!M$5*MAX(CA347*DCF!M$46,0)-MAX(CA347-BZ347,0)/Inputs!$B$24)*DCF!M$6</f>
        <v>-2072.210862606149</v>
      </c>
      <c r="DI347" s="15">
        <f ca="1">SUM(CB347:CL347)+BE347*DCF!M$10*(1+Inputs!$B$30)*(1-Inputs!$B$33)*(1-Inputs!$B$30/Inputs!$B$31)/(Inputs!$B$29-Inputs!$B$30)*DCF!M$6</f>
        <v>161102.79396719966</v>
      </c>
      <c r="DJ347" s="15">
        <f ca="1">SUM(CM347:CW347)+BP347*DCF!M$28*(1+Inputs!$B$30)*(1-Inputs!$B$33)*(1-Inputs!$B$30/Inputs!$B$31)/(Inputs!$B$29-Inputs!$B$30)*DCF!M$6</f>
        <v>662237.54975768039</v>
      </c>
      <c r="DK347" s="15">
        <f ca="1">SUM(CX347:DH347)+CA347*DCF!M$46*(1+Inputs!$B$30)*(1-Inputs!$B$33)*(1-Inputs!$B$30/Inputs!$B$31)/(Inputs!$B$29-Inputs!$B$30)*DCF!M$6</f>
        <v>141956.76083467531</v>
      </c>
      <c r="DM347" s="15">
        <f ca="1">DI347+DJ347+DK347+Inputs!$B$34+Inputs!$B$36-Inputs!$B$35</f>
        <v>1042148.1045595552</v>
      </c>
    </row>
    <row r="348" spans="1:117" x14ac:dyDescent="0.75">
      <c r="A348" s="11">
        <v>335</v>
      </c>
      <c r="C348" s="23">
        <f t="shared" ca="1" si="213"/>
        <v>-2.1448334274141398</v>
      </c>
      <c r="D348" s="23">
        <f t="shared" ca="1" si="213"/>
        <v>1.0585132552138421</v>
      </c>
      <c r="E348" s="23">
        <f t="shared" ca="1" si="213"/>
        <v>1.0626567577469299</v>
      </c>
      <c r="F348" s="23">
        <f t="shared" ca="1" si="213"/>
        <v>0.21947677174981267</v>
      </c>
      <c r="G348" s="23">
        <f t="shared" ca="1" si="213"/>
        <v>0.13838764386853034</v>
      </c>
      <c r="H348" s="23">
        <f t="shared" ca="1" si="213"/>
        <v>-0.12172938945736471</v>
      </c>
      <c r="I348" s="23">
        <f t="shared" ca="1" si="213"/>
        <v>-0.19383903458648136</v>
      </c>
      <c r="J348" s="23">
        <f t="shared" ca="1" si="213"/>
        <v>0.33694941162955544</v>
      </c>
      <c r="K348" s="23">
        <f t="shared" ca="1" si="213"/>
        <v>-1.9571219603406093E-2</v>
      </c>
      <c r="L348" s="23">
        <f t="shared" ca="1" si="213"/>
        <v>-1.1737986438081776</v>
      </c>
      <c r="M348" s="23">
        <f t="shared" ca="1" si="213"/>
        <v>-0.92332894301048363</v>
      </c>
      <c r="N348" s="23">
        <f ca="1">SQRT(Inputs!$B$38)*C348+SQRT(1-Inputs!$B$38)*_xlfn.NORM.S.INV(RAND())</f>
        <v>-1.0638418617456387</v>
      </c>
      <c r="O348" s="23">
        <f ca="1">SQRT(Inputs!$B$38)*D348+SQRT(1-Inputs!$B$38)*_xlfn.NORM.S.INV(RAND())</f>
        <v>0.83403140251705044</v>
      </c>
      <c r="P348" s="23">
        <f ca="1">SQRT(Inputs!$B$38)*E348+SQRT(1-Inputs!$B$38)*_xlfn.NORM.S.INV(RAND())</f>
        <v>1.7826428906736811</v>
      </c>
      <c r="Q348" s="23">
        <f ca="1">SQRT(Inputs!$B$38)*F348+SQRT(1-Inputs!$B$38)*_xlfn.NORM.S.INV(RAND())</f>
        <v>2.3685366964199295</v>
      </c>
      <c r="R348" s="23">
        <f ca="1">SQRT(Inputs!$B$38)*G348+SQRT(1-Inputs!$B$38)*_xlfn.NORM.S.INV(RAND())</f>
        <v>0.69881835476438336</v>
      </c>
      <c r="S348" s="23">
        <f ca="1">SQRT(Inputs!$B$38)*H348+SQRT(1-Inputs!$B$38)*_xlfn.NORM.S.INV(RAND())</f>
        <v>0.97923568662768323</v>
      </c>
      <c r="T348" s="23">
        <f ca="1">SQRT(Inputs!$B$38)*I348+SQRT(1-Inputs!$B$38)*_xlfn.NORM.S.INV(RAND())</f>
        <v>6.3775922897826673E-2</v>
      </c>
      <c r="U348" s="23">
        <f ca="1">SQRT(Inputs!$B$38)*J348+SQRT(1-Inputs!$B$38)*_xlfn.NORM.S.INV(RAND())</f>
        <v>-0.23906621808876388</v>
      </c>
      <c r="V348" s="23">
        <f ca="1">SQRT(Inputs!$B$38)*K348+SQRT(1-Inputs!$B$38)*_xlfn.NORM.S.INV(RAND())</f>
        <v>0.54062365728529493</v>
      </c>
      <c r="W348" s="23">
        <f ca="1">SQRT(Inputs!$B$38)*L348+SQRT(1-Inputs!$B$38)*_xlfn.NORM.S.INV(RAND())</f>
        <v>0.59154790090905773</v>
      </c>
      <c r="X348" s="23">
        <f ca="1">SQRT(Inputs!$B$38)*M348+SQRT(1-Inputs!$B$38)*_xlfn.NORM.S.INV(RAND())</f>
        <v>-0.19144079506446116</v>
      </c>
      <c r="Y348" s="23">
        <f ca="1">SQRT(Inputs!$B$38)*C348+SQRT(1-Inputs!$B$38)*_xlfn.NORM.S.INV(RAND())</f>
        <v>-1.4189566069006214</v>
      </c>
      <c r="Z348" s="23">
        <f ca="1">SQRT(Inputs!$B$38)*D348+SQRT(1-Inputs!$B$38)*_xlfn.NORM.S.INV(RAND())</f>
        <v>1.2124209237429397</v>
      </c>
      <c r="AA348" s="23">
        <f ca="1">SQRT(Inputs!$B$38)*E348+SQRT(1-Inputs!$B$38)*_xlfn.NORM.S.INV(RAND())</f>
        <v>0.72434336961757473</v>
      </c>
      <c r="AB348" s="23">
        <f ca="1">SQRT(Inputs!$B$38)*F348+SQRT(1-Inputs!$B$38)*_xlfn.NORM.S.INV(RAND())</f>
        <v>-2.481864476714464E-2</v>
      </c>
      <c r="AC348" s="23">
        <f ca="1">SQRT(Inputs!$B$38)*G348+SQRT(1-Inputs!$B$38)*_xlfn.NORM.S.INV(RAND())</f>
        <v>-1.1298244718886474</v>
      </c>
      <c r="AD348" s="23">
        <f ca="1">SQRT(Inputs!$B$38)*H348+SQRT(1-Inputs!$B$38)*_xlfn.NORM.S.INV(RAND())</f>
        <v>0.89275394270118846</v>
      </c>
      <c r="AE348" s="23">
        <f ca="1">SQRT(Inputs!$B$38)*I348+SQRT(1-Inputs!$B$38)*_xlfn.NORM.S.INV(RAND())</f>
        <v>0.15561015582422677</v>
      </c>
      <c r="AF348" s="23">
        <f ca="1">SQRT(Inputs!$B$38)*J348+SQRT(1-Inputs!$B$38)*_xlfn.NORM.S.INV(RAND())</f>
        <v>0.85624771592524951</v>
      </c>
      <c r="AG348" s="23">
        <f ca="1">SQRT(Inputs!$B$38)*K348+SQRT(1-Inputs!$B$38)*_xlfn.NORM.S.INV(RAND())</f>
        <v>-1.2905539568443094</v>
      </c>
      <c r="AH348" s="23">
        <f ca="1">SQRT(Inputs!$B$38)*L348+SQRT(1-Inputs!$B$38)*_xlfn.NORM.S.INV(RAND())</f>
        <v>-1.1335267928376229</v>
      </c>
      <c r="AI348" s="23">
        <f ca="1">SQRT(Inputs!$B$38)*M348+SQRT(1-Inputs!$B$38)*_xlfn.NORM.S.INV(RAND())</f>
        <v>-0.31733203179598657</v>
      </c>
      <c r="AJ348" s="23">
        <f ca="1">SQRT(Inputs!$B$38)*C348+SQRT(1-Inputs!$B$38)*_xlfn.NORM.S.INV(RAND())</f>
        <v>-2.8292726992738411</v>
      </c>
      <c r="AK348" s="23">
        <f ca="1">SQRT(Inputs!$B$38)*D348+SQRT(1-Inputs!$B$38)*_xlfn.NORM.S.INV(RAND())</f>
        <v>1.6014265647397461</v>
      </c>
      <c r="AL348" s="23">
        <f ca="1">SQRT(Inputs!$B$38)*E348+SQRT(1-Inputs!$B$38)*_xlfn.NORM.S.INV(RAND())</f>
        <v>1.4208703013035326</v>
      </c>
      <c r="AM348" s="23">
        <f ca="1">SQRT(Inputs!$B$38)*F348+SQRT(1-Inputs!$B$38)*_xlfn.NORM.S.INV(RAND())</f>
        <v>-0.54055430408626015</v>
      </c>
      <c r="AN348" s="23">
        <f ca="1">SQRT(Inputs!$B$38)*G348+SQRT(1-Inputs!$B$38)*_xlfn.NORM.S.INV(RAND())</f>
        <v>-1.0224017822385143</v>
      </c>
      <c r="AO348" s="23">
        <f ca="1">SQRT(Inputs!$B$38)*H348+SQRT(1-Inputs!$B$38)*_xlfn.NORM.S.INV(RAND())</f>
        <v>0.59731805032493623</v>
      </c>
      <c r="AP348" s="23">
        <f ca="1">SQRT(Inputs!$B$38)*I348+SQRT(1-Inputs!$B$38)*_xlfn.NORM.S.INV(RAND())</f>
        <v>-1.0295318928747494</v>
      </c>
      <c r="AQ348" s="23">
        <f ca="1">SQRT(Inputs!$B$38)*J348+SQRT(1-Inputs!$B$38)*_xlfn.NORM.S.INV(RAND())</f>
        <v>-0.43676717892872097</v>
      </c>
      <c r="AR348" s="23">
        <f ca="1">SQRT(Inputs!$B$38)*K348+SQRT(1-Inputs!$B$38)*_xlfn.NORM.S.INV(RAND())</f>
        <v>-0.37016639248942446</v>
      </c>
      <c r="AS348" s="23">
        <f ca="1">SQRT(Inputs!$B$38)*L348+SQRT(1-Inputs!$B$38)*_xlfn.NORM.S.INV(RAND())</f>
        <v>-0.58085093442259661</v>
      </c>
      <c r="AT348" s="23">
        <f ca="1">SQRT(Inputs!$B$38)*M348+SQRT(1-Inputs!$B$38)*_xlfn.NORM.S.INV(RAND())</f>
        <v>0.58947573133262932</v>
      </c>
      <c r="AU348" s="15">
        <f ca="1">Inputs!$B$6*EXP($B$8-0.5*C$5^2+C$5*N348)</f>
        <v>4177.2359983488641</v>
      </c>
      <c r="AV348" s="15">
        <f t="shared" ca="1" si="183"/>
        <v>5748.0575152245538</v>
      </c>
      <c r="AW348" s="15">
        <f t="shared" ca="1" si="184"/>
        <v>8913.81699818585</v>
      </c>
      <c r="AX348" s="15">
        <f t="shared" ca="1" si="185"/>
        <v>14630.357738267929</v>
      </c>
      <c r="AY348" s="15">
        <f t="shared" ca="1" si="186"/>
        <v>19400.223782702084</v>
      </c>
      <c r="AZ348" s="15">
        <f t="shared" ca="1" si="187"/>
        <v>26428.590874599118</v>
      </c>
      <c r="BA348" s="15">
        <f t="shared" ca="1" si="188"/>
        <v>32558.433916395938</v>
      </c>
      <c r="BB348" s="15">
        <f t="shared" ca="1" si="189"/>
        <v>38918.027857707559</v>
      </c>
      <c r="BC348" s="15">
        <f t="shared" ca="1" si="190"/>
        <v>50218.174510625846</v>
      </c>
      <c r="BD348" s="15">
        <f t="shared" ca="1" si="191"/>
        <v>65021.916641925156</v>
      </c>
      <c r="BE348" s="15">
        <f t="shared" ca="1" si="192"/>
        <v>78298.792325289149</v>
      </c>
      <c r="BF348" s="15">
        <f ca="1">Inputs!$B$13*EXP($B$9-0.5*C$6^2+C$6*Y348)</f>
        <v>10439.62938319856</v>
      </c>
      <c r="BG348" s="15">
        <f t="shared" ca="1" si="193"/>
        <v>15834.483202703264</v>
      </c>
      <c r="BH348" s="15">
        <f t="shared" ca="1" si="194"/>
        <v>21816.489482785106</v>
      </c>
      <c r="BI348" s="15">
        <f t="shared" ca="1" si="195"/>
        <v>26604.837990640852</v>
      </c>
      <c r="BJ348" s="15">
        <f t="shared" ca="1" si="196"/>
        <v>27713.998106593117</v>
      </c>
      <c r="BK348" s="15">
        <f t="shared" ca="1" si="197"/>
        <v>38409.517366407985</v>
      </c>
      <c r="BL348" s="15">
        <f t="shared" ca="1" si="198"/>
        <v>48142.56568670673</v>
      </c>
      <c r="BM348" s="15">
        <f t="shared" ca="1" si="199"/>
        <v>65819.275516372247</v>
      </c>
      <c r="BN348" s="15">
        <f t="shared" ca="1" si="200"/>
        <v>69350.297658986296</v>
      </c>
      <c r="BO348" s="15">
        <f t="shared" ca="1" si="201"/>
        <v>74794.607861655022</v>
      </c>
      <c r="BP348" s="15">
        <f t="shared" ca="1" si="202"/>
        <v>88807.21190103305</v>
      </c>
      <c r="BQ348" s="15">
        <f ca="1">Inputs!$B$20*EXP($B$10-0.5*C$7^2+C$7*AJ348)</f>
        <v>1572.5198926853068</v>
      </c>
      <c r="BR348" s="15">
        <f t="shared" ca="1" si="203"/>
        <v>3548.205367068435</v>
      </c>
      <c r="BS348" s="15">
        <f t="shared" ca="1" si="204"/>
        <v>7307.398470643303</v>
      </c>
      <c r="BT348" s="15">
        <f t="shared" ca="1" si="205"/>
        <v>8743.2629051473778</v>
      </c>
      <c r="BU348" s="15">
        <f t="shared" ca="1" si="206"/>
        <v>9461.4758218586849</v>
      </c>
      <c r="BV348" s="15">
        <f t="shared" ca="1" si="207"/>
        <v>15059.870166313904</v>
      </c>
      <c r="BW348" s="15">
        <f t="shared" ca="1" si="208"/>
        <v>16900.552392199988</v>
      </c>
      <c r="BX348" s="15">
        <f t="shared" ca="1" si="209"/>
        <v>21656.397328646308</v>
      </c>
      <c r="BY348" s="15">
        <f t="shared" ca="1" si="210"/>
        <v>28269.582209516549</v>
      </c>
      <c r="BZ348" s="15">
        <f t="shared" ca="1" si="211"/>
        <v>35648.923853576212</v>
      </c>
      <c r="CA348" s="15">
        <f t="shared" ca="1" si="212"/>
        <v>55605.967684228883</v>
      </c>
      <c r="CB348" s="15">
        <f ca="1">(AU348*DCF!C$10-DCF!C$5*MAX(AU348*DCF!C$10,0)-MAX(AU348-Inputs!$B$6,0)/Inputs!$B$10)*DCF!C$6</f>
        <v>1048.6715179081111</v>
      </c>
      <c r="CC348" s="15">
        <f ca="1">(AV348*DCF!D$10-DCF!D$5*MAX(AV348*DCF!D$10,0)-MAX(AV348-AU348,0)/Inputs!$B$10)*DCF!D$6</f>
        <v>1018.0463619540493</v>
      </c>
      <c r="CD348" s="15">
        <f ca="1">(AW348*DCF!E$10-DCF!E$5*MAX(AW348*DCF!E$10,0)-MAX(AW348-AV348,0)/Inputs!$B$10)*DCF!E$6</f>
        <v>1344.9983138836139</v>
      </c>
      <c r="CE348" s="15">
        <f ca="1">(AX348*DCF!F$10-DCF!F$5*MAX(AX348*DCF!F$10,0)-MAX(AX348-AW348,0)/Inputs!$B$10)*DCF!F$6</f>
        <v>2004.3133797640899</v>
      </c>
      <c r="CF348" s="15">
        <f ca="1">(AY348*DCF!G$10-DCF!G$5*MAX(AY348*DCF!G$10,0)-MAX(AY348-AX348,0)/Inputs!$B$10)*DCF!G$6</f>
        <v>3080.3684851162425</v>
      </c>
      <c r="CG348" s="15">
        <f ca="1">(AZ348*DCF!H$10-DCF!H$5*MAX(AZ348*DCF!H$10,0)-MAX(AZ348-AY348,0)/Inputs!$B$10)*DCF!H$6</f>
        <v>3883.1172977473075</v>
      </c>
      <c r="CH348" s="15">
        <f ca="1">(BA348*DCF!I$10-DCF!I$5*MAX(BA348*DCF!I$10,0)-MAX(BA348-AZ348,0)/Inputs!$B$10)*DCF!I$6</f>
        <v>4941.7291120944938</v>
      </c>
      <c r="CI348" s="15">
        <f ca="1">(BB348*DCF!J$10-DCF!J$5*MAX(BB348*DCF!J$10,0)-MAX(BB348-BA348,0)/Inputs!$B$10)*DCF!J$6</f>
        <v>5714.7322187208647</v>
      </c>
      <c r="CJ348" s="15">
        <f ca="1">(BC348*DCF!K$10-DCF!K$5*MAX(BC348*DCF!K$10,0)-MAX(BC348-BB348,0)/Inputs!$B$10)*DCF!K$6</f>
        <v>6502.4710761176175</v>
      </c>
      <c r="CK348" s="15">
        <f ca="1">(BD348*DCF!L$10-DCF!L$5*MAX(BD348*DCF!L$10,0)-MAX(BD348-BC348,0)/Inputs!$B$10)*DCF!L$6</f>
        <v>7892.1779331851776</v>
      </c>
      <c r="CL348" s="15">
        <f ca="1">(BE348*DCF!M$10-DCF!M$5*MAX(BE348*DCF!M$10,0)-MAX(BE348-BD348,0)/Inputs!$B$10)*DCF!M$6</f>
        <v>9462.9076547606328</v>
      </c>
      <c r="CM348" s="15">
        <f ca="1">(BF348*DCF!C$28-DCF!C$5*MAX(BF348*DCF!C$28,0)-MAX(BF348-Inputs!$B$13,0)/Inputs!$B$17)*DCF!C$6</f>
        <v>3186.1064233264929</v>
      </c>
      <c r="CN348" s="15">
        <f ca="1">(BG348*DCF!D$28-DCF!D$5*MAX(BG348*DCF!D$28,0)-MAX(BG348-BF348,0)/Inputs!$B$17)*DCF!D$6</f>
        <v>3512.6508349990413</v>
      </c>
      <c r="CO348" s="15">
        <f ca="1">(BH348*DCF!E$28-DCF!E$5*MAX(BH348*DCF!E$28,0)-MAX(BH348-BG348,0)/Inputs!$B$17)*DCF!E$6</f>
        <v>4999.8471988207584</v>
      </c>
      <c r="CP348" s="15">
        <f ca="1">(BI348*DCF!F$28-DCF!F$5*MAX(BI348*DCF!F$28,0)-MAX(BI348-BH348,0)/Inputs!$B$17)*DCF!F$6</f>
        <v>6350.7181886033904</v>
      </c>
      <c r="CQ348" s="15">
        <f ca="1">(BJ348*DCF!G$28-DCF!G$5*MAX(BJ348*DCF!G$28,0)-MAX(BJ348-BI348,0)/Inputs!$B$17)*DCF!G$6</f>
        <v>7004.0572999141968</v>
      </c>
      <c r="CR348" s="15">
        <f ca="1">(BK348*DCF!H$28-DCF!H$5*MAX(BK348*DCF!H$28,0)-MAX(BK348-BJ348,0)/Inputs!$B$17)*DCF!H$6</f>
        <v>7837.3138677507113</v>
      </c>
      <c r="CS348" s="15">
        <f ca="1">(BL348*DCF!I$28-DCF!I$5*MAX(BL348*DCF!I$28,0)-MAX(BL348-BK348,0)/Inputs!$B$17)*DCF!I$6</f>
        <v>9923.879712674121</v>
      </c>
      <c r="CT348" s="15">
        <f ca="1">(BM348*DCF!J$28-DCF!J$5*MAX(BM348*DCF!J$28,0)-MAX(BM348-BL348,0)/Inputs!$B$17)*DCF!J$6</f>
        <v>12339.375195727587</v>
      </c>
      <c r="CU348" s="15">
        <f ca="1">(BN348*DCF!K$28-DCF!K$5*MAX(BN348*DCF!K$28,0)-MAX(BN348-BM348,0)/Inputs!$B$17)*DCF!K$6</f>
        <v>14213.116889499628</v>
      </c>
      <c r="CV348" s="15">
        <f ca="1">(BO348*DCF!L$28-DCF!L$5*MAX(BO348*DCF!L$28,0)-MAX(BO348-BN348,0)/Inputs!$B$17)*DCF!L$6</f>
        <v>14307.061420020686</v>
      </c>
      <c r="CW348" s="15">
        <f ca="1">(BP348*DCF!M$28-DCF!M$5*MAX(BP348*DCF!M$28,0)-MAX(BP348-BO348,0)/Inputs!$B$17)*DCF!M$6</f>
        <v>15244.417448071194</v>
      </c>
      <c r="CX348" s="15">
        <f ca="1">(BQ348*DCF!C$46-DCF!C$5*MAX(BQ348*DCF!C$46,0)-MAX(BQ348-Inputs!$B$20,0)/Inputs!$B$24)*DCF!C$6</f>
        <v>-363.16856644002462</v>
      </c>
      <c r="CY348" s="15">
        <f ca="1">(BR348*DCF!D$46-DCF!D$5*MAX(BR348*DCF!D$46,0)-MAX(BR348-BQ348,0)/Inputs!$B$24)*DCF!D$6</f>
        <v>-1448.6045031806677</v>
      </c>
      <c r="CZ348" s="15">
        <f ca="1">(BS348*DCF!E$46-DCF!E$5*MAX(BS348*DCF!E$46,0)-MAX(BS348-BR348,0)/Inputs!$B$24)*DCF!E$6</f>
        <v>-2345.8830247688184</v>
      </c>
      <c r="DA348" s="15">
        <f ca="1">(BT348*DCF!F$46-DCF!F$5*MAX(BT348*DCF!F$46,0)-MAX(BT348-BS348,0)/Inputs!$B$24)*DCF!F$6</f>
        <v>-1159.583315618042</v>
      </c>
      <c r="DB348" s="15">
        <f ca="1">(BU348*DCF!G$46-DCF!G$5*MAX(BU348*DCF!G$46,0)-MAX(BU348-BT348,0)/Inputs!$B$24)*DCF!G$6</f>
        <v>-559.85798808075037</v>
      </c>
      <c r="DC348" s="15">
        <f ca="1">(BV348*DCF!H$46-DCF!H$5*MAX(BV348*DCF!H$46,0)-MAX(BV348-BU348,0)/Inputs!$B$24)*DCF!H$6</f>
        <v>-1739.6667406082006</v>
      </c>
      <c r="DD348" s="15">
        <f ca="1">(BW348*DCF!I$46-DCF!I$5*MAX(BW348*DCF!I$46,0)-MAX(BW348-BV348,0)/Inputs!$B$24)*DCF!I$6</f>
        <v>-138.06385157738512</v>
      </c>
      <c r="DE348" s="15">
        <f ca="1">(BX348*DCF!J$46-DCF!J$5*MAX(BX348*DCF!J$46,0)-MAX(BX348-BW348,0)/Inputs!$B$24)*DCF!J$6</f>
        <v>-352.74641440178277</v>
      </c>
      <c r="DF348" s="15">
        <f ca="1">(BY348*DCF!K$46-DCF!K$5*MAX(BY348*DCF!K$46,0)-MAX(BY348-BX348,0)/Inputs!$B$24)*DCF!K$6</f>
        <v>-5.2013483673494658</v>
      </c>
      <c r="DG348" s="15">
        <f ca="1">(BZ348*DCF!L$46-DCF!L$5*MAX(BZ348*DCF!L$46,0)-MAX(BZ348-BY348,0)/Inputs!$B$24)*DCF!L$6</f>
        <v>794.27586667716469</v>
      </c>
      <c r="DH348" s="15">
        <f ca="1">(CA348*DCF!M$46-DCF!M$5*MAX(CA348*DCF!M$46,0)-MAX(CA348-BZ348,0)/Inputs!$B$24)*DCF!M$6</f>
        <v>187.14586528619805</v>
      </c>
      <c r="DI348" s="15">
        <f ca="1">SUM(CB348:CL348)+BE348*DCF!M$10*(1+Inputs!$B$30)*(1-Inputs!$B$33)*(1-Inputs!$B$30/Inputs!$B$31)/(Inputs!$B$29-Inputs!$B$30)*DCF!M$6</f>
        <v>264800.10778687132</v>
      </c>
      <c r="DJ348" s="15">
        <f ca="1">SUM(CM348:CW348)+BP348*DCF!M$28*(1+Inputs!$B$30)*(1-Inputs!$B$33)*(1-Inputs!$B$30/Inputs!$B$31)/(Inputs!$B$29-Inputs!$B$30)*DCF!M$6</f>
        <v>428454.07124524447</v>
      </c>
      <c r="DK348" s="15">
        <f ca="1">SUM(CX348:DH348)+CA348*DCF!M$46*(1+Inputs!$B$30)*(1-Inputs!$B$33)*(1-Inputs!$B$30/Inputs!$B$31)/(Inputs!$B$29-Inputs!$B$30)*DCF!M$6</f>
        <v>78842.058966702825</v>
      </c>
      <c r="DM348" s="15">
        <f ca="1">DI348+DJ348+DK348+Inputs!$B$34+Inputs!$B$36-Inputs!$B$35</f>
        <v>848947.23799881851</v>
      </c>
    </row>
    <row r="349" spans="1:117" x14ac:dyDescent="0.75">
      <c r="A349" s="11">
        <v>336</v>
      </c>
      <c r="C349" s="23">
        <f t="shared" ca="1" si="213"/>
        <v>-0.21648502026680017</v>
      </c>
      <c r="D349" s="23">
        <f t="shared" ca="1" si="213"/>
        <v>3.6184880427244027E-2</v>
      </c>
      <c r="E349" s="23">
        <f t="shared" ca="1" si="213"/>
        <v>0.26196760049405066</v>
      </c>
      <c r="F349" s="23">
        <f t="shared" ca="1" si="213"/>
        <v>1.3004011662290418</v>
      </c>
      <c r="G349" s="23">
        <f t="shared" ca="1" si="213"/>
        <v>1.0632610981617818</v>
      </c>
      <c r="H349" s="23">
        <f t="shared" ca="1" si="213"/>
        <v>0.47322229857643316</v>
      </c>
      <c r="I349" s="23">
        <f t="shared" ca="1" si="213"/>
        <v>1.0173838982493297</v>
      </c>
      <c r="J349" s="23">
        <f t="shared" ca="1" si="213"/>
        <v>2.7709596767817358E-2</v>
      </c>
      <c r="K349" s="23">
        <f t="shared" ca="1" si="213"/>
        <v>-9.0887337303577051E-2</v>
      </c>
      <c r="L349" s="23">
        <f t="shared" ca="1" si="213"/>
        <v>0.7765092807626276</v>
      </c>
      <c r="M349" s="23">
        <f t="shared" ca="1" si="213"/>
        <v>0.14096459586418628</v>
      </c>
      <c r="N349" s="23">
        <f ca="1">SQRT(Inputs!$B$38)*C349+SQRT(1-Inputs!$B$38)*_xlfn.NORM.S.INV(RAND())</f>
        <v>0.98852964401573795</v>
      </c>
      <c r="O349" s="23">
        <f ca="1">SQRT(Inputs!$B$38)*D349+SQRT(1-Inputs!$B$38)*_xlfn.NORM.S.INV(RAND())</f>
        <v>0.59192579230017972</v>
      </c>
      <c r="P349" s="23">
        <f ca="1">SQRT(Inputs!$B$38)*E349+SQRT(1-Inputs!$B$38)*_xlfn.NORM.S.INV(RAND())</f>
        <v>-0.73181297507923104</v>
      </c>
      <c r="Q349" s="23">
        <f ca="1">SQRT(Inputs!$B$38)*F349+SQRT(1-Inputs!$B$38)*_xlfn.NORM.S.INV(RAND())</f>
        <v>2.4761245768005797</v>
      </c>
      <c r="R349" s="23">
        <f ca="1">SQRT(Inputs!$B$38)*G349+SQRT(1-Inputs!$B$38)*_xlfn.NORM.S.INV(RAND())</f>
        <v>1.3822622680723518</v>
      </c>
      <c r="S349" s="23">
        <f ca="1">SQRT(Inputs!$B$38)*H349+SQRT(1-Inputs!$B$38)*_xlfn.NORM.S.INV(RAND())</f>
        <v>1.6790848786650865</v>
      </c>
      <c r="T349" s="23">
        <f ca="1">SQRT(Inputs!$B$38)*I349+SQRT(1-Inputs!$B$38)*_xlfn.NORM.S.INV(RAND())</f>
        <v>0.42365653861121505</v>
      </c>
      <c r="U349" s="23">
        <f ca="1">SQRT(Inputs!$B$38)*J349+SQRT(1-Inputs!$B$38)*_xlfn.NORM.S.INV(RAND())</f>
        <v>-0.11543131868278719</v>
      </c>
      <c r="V349" s="23">
        <f ca="1">SQRT(Inputs!$B$38)*K349+SQRT(1-Inputs!$B$38)*_xlfn.NORM.S.INV(RAND())</f>
        <v>-8.8687869075554898E-2</v>
      </c>
      <c r="W349" s="23">
        <f ca="1">SQRT(Inputs!$B$38)*L349+SQRT(1-Inputs!$B$38)*_xlfn.NORM.S.INV(RAND())</f>
        <v>-6.6824321605693071E-2</v>
      </c>
      <c r="X349" s="23">
        <f ca="1">SQRT(Inputs!$B$38)*M349+SQRT(1-Inputs!$B$38)*_xlfn.NORM.S.INV(RAND())</f>
        <v>0.45319230332235816</v>
      </c>
      <c r="Y349" s="23">
        <f ca="1">SQRT(Inputs!$B$38)*C349+SQRT(1-Inputs!$B$38)*_xlfn.NORM.S.INV(RAND())</f>
        <v>5.7493826777739412E-2</v>
      </c>
      <c r="Z349" s="23">
        <f ca="1">SQRT(Inputs!$B$38)*D349+SQRT(1-Inputs!$B$38)*_xlfn.NORM.S.INV(RAND())</f>
        <v>-0.69838772364217694</v>
      </c>
      <c r="AA349" s="23">
        <f ca="1">SQRT(Inputs!$B$38)*E349+SQRT(1-Inputs!$B$38)*_xlfn.NORM.S.INV(RAND())</f>
        <v>0.89893791010644275</v>
      </c>
      <c r="AB349" s="23">
        <f ca="1">SQRT(Inputs!$B$38)*F349+SQRT(1-Inputs!$B$38)*_xlfn.NORM.S.INV(RAND())</f>
        <v>0.81856350609433326</v>
      </c>
      <c r="AC349" s="23">
        <f ca="1">SQRT(Inputs!$B$38)*G349+SQRT(1-Inputs!$B$38)*_xlfn.NORM.S.INV(RAND())</f>
        <v>1.1892519841265039</v>
      </c>
      <c r="AD349" s="23">
        <f ca="1">SQRT(Inputs!$B$38)*H349+SQRT(1-Inputs!$B$38)*_xlfn.NORM.S.INV(RAND())</f>
        <v>0.70695987405576266</v>
      </c>
      <c r="AE349" s="23">
        <f ca="1">SQRT(Inputs!$B$38)*I349+SQRT(1-Inputs!$B$38)*_xlfn.NORM.S.INV(RAND())</f>
        <v>1.1548207338940824</v>
      </c>
      <c r="AF349" s="23">
        <f ca="1">SQRT(Inputs!$B$38)*J349+SQRT(1-Inputs!$B$38)*_xlfn.NORM.S.INV(RAND())</f>
        <v>0.89381775032935362</v>
      </c>
      <c r="AG349" s="23">
        <f ca="1">SQRT(Inputs!$B$38)*K349+SQRT(1-Inputs!$B$38)*_xlfn.NORM.S.INV(RAND())</f>
        <v>-1.9090013051721864</v>
      </c>
      <c r="AH349" s="23">
        <f ca="1">SQRT(Inputs!$B$38)*L349+SQRT(1-Inputs!$B$38)*_xlfn.NORM.S.INV(RAND())</f>
        <v>0.43917549507045595</v>
      </c>
      <c r="AI349" s="23">
        <f ca="1">SQRT(Inputs!$B$38)*M349+SQRT(1-Inputs!$B$38)*_xlfn.NORM.S.INV(RAND())</f>
        <v>-0.44915515112297189</v>
      </c>
      <c r="AJ349" s="23">
        <f ca="1">SQRT(Inputs!$B$38)*C349+SQRT(1-Inputs!$B$38)*_xlfn.NORM.S.INV(RAND())</f>
        <v>-6.3169940804735814E-2</v>
      </c>
      <c r="AK349" s="23">
        <f ca="1">SQRT(Inputs!$B$38)*D349+SQRT(1-Inputs!$B$38)*_xlfn.NORM.S.INV(RAND())</f>
        <v>-0.59448789768835597</v>
      </c>
      <c r="AL349" s="23">
        <f ca="1">SQRT(Inputs!$B$38)*E349+SQRT(1-Inputs!$B$38)*_xlfn.NORM.S.INV(RAND())</f>
        <v>-0.50611481982159734</v>
      </c>
      <c r="AM349" s="23">
        <f ca="1">SQRT(Inputs!$B$38)*F349+SQRT(1-Inputs!$B$38)*_xlfn.NORM.S.INV(RAND())</f>
        <v>0.87715806339800462</v>
      </c>
      <c r="AN349" s="23">
        <f ca="1">SQRT(Inputs!$B$38)*G349+SQRT(1-Inputs!$B$38)*_xlfn.NORM.S.INV(RAND())</f>
        <v>0.60592434824116814</v>
      </c>
      <c r="AO349" s="23">
        <f ca="1">SQRT(Inputs!$B$38)*H349+SQRT(1-Inputs!$B$38)*_xlfn.NORM.S.INV(RAND())</f>
        <v>0.79972400806739796</v>
      </c>
      <c r="AP349" s="23">
        <f ca="1">SQRT(Inputs!$B$38)*I349+SQRT(1-Inputs!$B$38)*_xlfn.NORM.S.INV(RAND())</f>
        <v>0.83266994486212897</v>
      </c>
      <c r="AQ349" s="23">
        <f ca="1">SQRT(Inputs!$B$38)*J349+SQRT(1-Inputs!$B$38)*_xlfn.NORM.S.INV(RAND())</f>
        <v>1.1568440687668056</v>
      </c>
      <c r="AR349" s="23">
        <f ca="1">SQRT(Inputs!$B$38)*K349+SQRT(1-Inputs!$B$38)*_xlfn.NORM.S.INV(RAND())</f>
        <v>-0.18110035361667026</v>
      </c>
      <c r="AS349" s="23">
        <f ca="1">SQRT(Inputs!$B$38)*L349+SQRT(1-Inputs!$B$38)*_xlfn.NORM.S.INV(RAND())</f>
        <v>9.053914643965405E-2</v>
      </c>
      <c r="AT349" s="23">
        <f ca="1">SQRT(Inputs!$B$38)*M349+SQRT(1-Inputs!$B$38)*_xlfn.NORM.S.INV(RAND())</f>
        <v>0.52586921148848842</v>
      </c>
      <c r="AU349" s="15">
        <f ca="1">Inputs!$B$6*EXP($B$8-0.5*C$5^2+C$5*N349)</f>
        <v>5823.3370325362075</v>
      </c>
      <c r="AV349" s="15">
        <f t="shared" ca="1" si="183"/>
        <v>7732.9342913054816</v>
      </c>
      <c r="AW349" s="15">
        <f t="shared" ca="1" si="184"/>
        <v>8542.6923852216623</v>
      </c>
      <c r="AX349" s="15">
        <f t="shared" ca="1" si="185"/>
        <v>14210.96164616977</v>
      </c>
      <c r="AY349" s="15">
        <f t="shared" ca="1" si="186"/>
        <v>20409.848569376805</v>
      </c>
      <c r="AZ349" s="15">
        <f t="shared" ca="1" si="187"/>
        <v>30031.48573914975</v>
      </c>
      <c r="BA349" s="15">
        <f t="shared" ca="1" si="188"/>
        <v>38417.050392421123</v>
      </c>
      <c r="BB349" s="15">
        <f t="shared" ca="1" si="189"/>
        <v>46493.35791986082</v>
      </c>
      <c r="BC349" s="15">
        <f t="shared" ca="1" si="190"/>
        <v>56457.125487807229</v>
      </c>
      <c r="BD349" s="15">
        <f t="shared" ca="1" si="191"/>
        <v>68734.34635161706</v>
      </c>
      <c r="BE349" s="15">
        <f t="shared" ca="1" si="192"/>
        <v>87774.427037921589</v>
      </c>
      <c r="BF349" s="15">
        <f ca="1">Inputs!$B$13*EXP($B$9-0.5*C$6^2+C$6*Y349)</f>
        <v>13989.568861073627</v>
      </c>
      <c r="BG349" s="15">
        <f t="shared" ca="1" si="193"/>
        <v>15030.923804123207</v>
      </c>
      <c r="BH349" s="15">
        <f t="shared" ca="1" si="194"/>
        <v>21317.823373011939</v>
      </c>
      <c r="BI349" s="15">
        <f t="shared" ca="1" si="195"/>
        <v>29600.268605290094</v>
      </c>
      <c r="BJ349" s="15">
        <f t="shared" ca="1" si="196"/>
        <v>43073.695657925819</v>
      </c>
      <c r="BK349" s="15">
        <f t="shared" ca="1" si="197"/>
        <v>58205.830329949138</v>
      </c>
      <c r="BL349" s="15">
        <f t="shared" ca="1" si="198"/>
        <v>83041.153542576416</v>
      </c>
      <c r="BM349" s="15">
        <f t="shared" ca="1" si="199"/>
        <v>114062.84339775969</v>
      </c>
      <c r="BN349" s="15">
        <f t="shared" ca="1" si="200"/>
        <v>111597.10211798036</v>
      </c>
      <c r="BO349" s="15">
        <f t="shared" ca="1" si="201"/>
        <v>144500.3198375199</v>
      </c>
      <c r="BP349" s="15">
        <f t="shared" ca="1" si="202"/>
        <v>169028.73088337417</v>
      </c>
      <c r="BQ349" s="15">
        <f ca="1">Inputs!$B$20*EXP($B$10-0.5*C$7^2+C$7*AJ349)</f>
        <v>4194.4747448574599</v>
      </c>
      <c r="BR349" s="15">
        <f t="shared" ca="1" si="203"/>
        <v>4712.1871693717549</v>
      </c>
      <c r="BS349" s="15">
        <f t="shared" ca="1" si="204"/>
        <v>5579.8495505964956</v>
      </c>
      <c r="BT349" s="15">
        <f t="shared" ca="1" si="205"/>
        <v>9683.9473506331815</v>
      </c>
      <c r="BU349" s="15">
        <f t="shared" ca="1" si="206"/>
        <v>15540.047102073013</v>
      </c>
      <c r="BV349" s="15">
        <f t="shared" ca="1" si="207"/>
        <v>25889.238208088263</v>
      </c>
      <c r="BW349" s="15">
        <f t="shared" ca="1" si="208"/>
        <v>43089.255804619905</v>
      </c>
      <c r="BX349" s="15">
        <f t="shared" ca="1" si="209"/>
        <v>75997.929804125204</v>
      </c>
      <c r="BY349" s="15">
        <f t="shared" ca="1" si="210"/>
        <v>102859.56398566788</v>
      </c>
      <c r="BZ349" s="15">
        <f t="shared" ca="1" si="211"/>
        <v>146748.66656090101</v>
      </c>
      <c r="CA349" s="15">
        <f t="shared" ca="1" si="212"/>
        <v>226329.07207972091</v>
      </c>
      <c r="CB349" s="15">
        <f ca="1">(AU349*DCF!C$10-DCF!C$5*MAX(AU349*DCF!C$10,0)-MAX(AU349-Inputs!$B$6,0)/Inputs!$B$10)*DCF!C$6</f>
        <v>1036.9345241319525</v>
      </c>
      <c r="CC349" s="15">
        <f ca="1">(AV349*DCF!D$10-DCF!D$5*MAX(AV349*DCF!D$10,0)-MAX(AV349-AU349,0)/Inputs!$B$10)*DCF!D$6</f>
        <v>1419.245030755292</v>
      </c>
      <c r="CD349" s="15">
        <f ca="1">(AW349*DCF!E$10-DCF!E$5*MAX(AW349*DCF!E$10,0)-MAX(AW349-AV349,0)/Inputs!$B$10)*DCF!E$6</f>
        <v>1789.9806273392162</v>
      </c>
      <c r="CE349" s="15">
        <f ca="1">(AX349*DCF!F$10-DCF!F$5*MAX(AX349*DCF!F$10,0)-MAX(AX349-AW349,0)/Inputs!$B$10)*DCF!F$6</f>
        <v>1922.8039792610318</v>
      </c>
      <c r="CF349" s="15">
        <f ca="1">(AY349*DCF!G$10-DCF!G$5*MAX(AY349*DCF!G$10,0)-MAX(AY349-AX349,0)/Inputs!$B$10)*DCF!G$6</f>
        <v>3013.7089148361133</v>
      </c>
      <c r="CG349" s="15">
        <f ca="1">(AZ349*DCF!H$10-DCF!H$5*MAX(AZ349*DCF!H$10,0)-MAX(AZ349-AY349,0)/Inputs!$B$10)*DCF!H$6</f>
        <v>4122.140327150918</v>
      </c>
      <c r="CH349" s="15">
        <f ca="1">(BA349*DCF!I$10-DCF!I$5*MAX(BA349*DCF!I$10,0)-MAX(BA349-AZ349,0)/Inputs!$B$10)*DCF!I$6</f>
        <v>5641.8672416619374</v>
      </c>
      <c r="CI349" s="15">
        <f ca="1">(BB349*DCF!J$10-DCF!J$5*MAX(BB349*DCF!J$10,0)-MAX(BB349-BA349,0)/Inputs!$B$10)*DCF!J$6</f>
        <v>6754.5367798006464</v>
      </c>
      <c r="CJ349" s="15">
        <f ca="1">(BC349*DCF!K$10-DCF!K$5*MAX(BC349*DCF!K$10,0)-MAX(BC349-BB349,0)/Inputs!$B$10)*DCF!K$6</f>
        <v>7693.914713784362</v>
      </c>
      <c r="CK349" s="15">
        <f ca="1">(BD349*DCF!L$10-DCF!L$5*MAX(BD349*DCF!L$10,0)-MAX(BD349-BC349,0)/Inputs!$B$10)*DCF!L$6</f>
        <v>8778.8030366821113</v>
      </c>
      <c r="CL349" s="15">
        <f ca="1">(BE349*DCF!M$10-DCF!M$5*MAX(BE349*DCF!M$10,0)-MAX(BE349-BD349,0)/Inputs!$B$10)*DCF!M$6</f>
        <v>10111.565854101984</v>
      </c>
      <c r="CM349" s="15">
        <f ca="1">(BF349*DCF!C$28-DCF!C$5*MAX(BF349*DCF!C$28,0)-MAX(BF349-Inputs!$B$13,0)/Inputs!$B$17)*DCF!C$6</f>
        <v>3668.4695067962584</v>
      </c>
      <c r="CN349" s="15">
        <f ca="1">(BG349*DCF!D$28-DCF!D$5*MAX(BG349*DCF!D$28,0)-MAX(BG349-BF349,0)/Inputs!$B$17)*DCF!D$6</f>
        <v>4204.784975606487</v>
      </c>
      <c r="CO349" s="15">
        <f ca="1">(BH349*DCF!E$28-DCF!E$5*MAX(BH349*DCF!E$28,0)-MAX(BH349-BG349,0)/Inputs!$B$17)*DCF!E$6</f>
        <v>4798.5258066290198</v>
      </c>
      <c r="CP349" s="15">
        <f ca="1">(BI349*DCF!F$28-DCF!F$5*MAX(BI349*DCF!F$28,0)-MAX(BI349-BH349,0)/Inputs!$B$17)*DCF!F$6</f>
        <v>6527.7431611619641</v>
      </c>
      <c r="CQ349" s="15">
        <f ca="1">(BJ349*DCF!G$28-DCF!G$5*MAX(BJ349*DCF!G$28,0)-MAX(BJ349-BI349,0)/Inputs!$B$17)*DCF!G$6</f>
        <v>8909.6998085900323</v>
      </c>
      <c r="CR349" s="15">
        <f ca="1">(BK349*DCF!H$28-DCF!H$5*MAX(BK349*DCF!H$28,0)-MAX(BK349-BJ349,0)/Inputs!$B$17)*DCF!H$6</f>
        <v>12043.834943099386</v>
      </c>
      <c r="CS349" s="15">
        <f ca="1">(BL349*DCF!I$28-DCF!I$5*MAX(BL349*DCF!I$28,0)-MAX(BL349-BK349,0)/Inputs!$B$17)*DCF!I$6</f>
        <v>15962.749196480032</v>
      </c>
      <c r="CT349" s="15">
        <f ca="1">(BM349*DCF!J$28-DCF!J$5*MAX(BM349*DCF!J$28,0)-MAX(BM349-BL349,0)/Inputs!$B$17)*DCF!J$6</f>
        <v>21332.26050330852</v>
      </c>
      <c r="CU349" s="15">
        <f ca="1">(BN349*DCF!K$28-DCF!K$5*MAX(BN349*DCF!K$28,0)-MAX(BN349-BM349,0)/Inputs!$B$17)*DCF!K$6</f>
        <v>23567.436818392529</v>
      </c>
      <c r="CV349" s="15">
        <f ca="1">(BO349*DCF!L$28-DCF!L$5*MAX(BO349*DCF!L$28,0)-MAX(BO349-BN349,0)/Inputs!$B$17)*DCF!L$6</f>
        <v>25107.792900422159</v>
      </c>
      <c r="CW349" s="15">
        <f ca="1">(BP349*DCF!M$28-DCF!M$5*MAX(BP349*DCF!M$28,0)-MAX(BP349-BO349,0)/Inputs!$B$17)*DCF!M$6</f>
        <v>29238.945352168652</v>
      </c>
      <c r="CX349" s="15">
        <f ca="1">(BQ349*DCF!C$46-DCF!C$5*MAX(BQ349*DCF!C$46,0)-MAX(BQ349-Inputs!$B$20,0)/Inputs!$B$24)*DCF!C$6</f>
        <v>-1427.5806546356534</v>
      </c>
      <c r="CY349" s="15">
        <f ca="1">(BR349*DCF!D$46-DCF!D$5*MAX(BR349*DCF!D$46,0)-MAX(BR349-BQ349,0)/Inputs!$B$24)*DCF!D$6</f>
        <v>-1025.1640543233991</v>
      </c>
      <c r="CZ349" s="15">
        <f ca="1">(BS349*DCF!E$46-DCF!E$5*MAX(BS349*DCF!E$46,0)-MAX(BS349-BR349,0)/Inputs!$B$24)*DCF!E$6</f>
        <v>-1001.8355489162436</v>
      </c>
      <c r="DA349" s="15">
        <f ca="1">(BT349*DCF!F$46-DCF!F$5*MAX(BT349*DCF!F$46,0)-MAX(BT349-BS349,0)/Inputs!$B$24)*DCF!F$6</f>
        <v>-2199.6780220805849</v>
      </c>
      <c r="DB349" s="15">
        <f ca="1">(BU349*DCF!G$46-DCF!G$5*MAX(BU349*DCF!G$46,0)-MAX(BU349-BT349,0)/Inputs!$B$24)*DCF!G$6</f>
        <v>-2492.6127351104942</v>
      </c>
      <c r="DC349" s="15">
        <f ca="1">(BV349*DCF!H$46-DCF!H$5*MAX(BV349*DCF!H$46,0)-MAX(BV349-BU349,0)/Inputs!$B$24)*DCF!H$6</f>
        <v>-3215.9477256482755</v>
      </c>
      <c r="DD349" s="15">
        <f ca="1">(BW349*DCF!I$46-DCF!I$5*MAX(BW349*DCF!I$46,0)-MAX(BW349-BV349,0)/Inputs!$B$24)*DCF!I$6</f>
        <v>-3942.2965969203428</v>
      </c>
      <c r="DE349" s="15">
        <f ca="1">(BX349*DCF!J$46-DCF!J$5*MAX(BX349*DCF!J$46,0)-MAX(BX349-BW349,0)/Inputs!$B$24)*DCF!J$6</f>
        <v>-5538.9397589654454</v>
      </c>
      <c r="DF349" s="15">
        <f ca="1">(BY349*DCF!K$46-DCF!K$5*MAX(BY349*DCF!K$46,0)-MAX(BY349-BX349,0)/Inputs!$B$24)*DCF!K$6</f>
        <v>-704.70360456555659</v>
      </c>
      <c r="DG349" s="15">
        <f ca="1">(BZ349*DCF!L$46-DCF!L$5*MAX(BZ349*DCF!L$46,0)-MAX(BZ349-BY349,0)/Inputs!$B$24)*DCF!L$6</f>
        <v>211.80739908018828</v>
      </c>
      <c r="DH349" s="15">
        <f ca="1">(CA349*DCF!M$46-DCF!M$5*MAX(CA349*DCF!M$46,0)-MAX(CA349-BZ349,0)/Inputs!$B$24)*DCF!M$6</f>
        <v>1106.5337297421352</v>
      </c>
      <c r="DI349" s="15">
        <f ca="1">SUM(CB349:CL349)+BE349*DCF!M$10*(1+Inputs!$B$30)*(1-Inputs!$B$33)*(1-Inputs!$B$30/Inputs!$B$31)/(Inputs!$B$29-Inputs!$B$30)*DCF!M$6</f>
        <v>296562.89217267791</v>
      </c>
      <c r="DJ349" s="15">
        <f ca="1">SUM(CM349:CW349)+BP349*DCF!M$28*(1+Inputs!$B$30)*(1-Inputs!$B$33)*(1-Inputs!$B$30/Inputs!$B$31)/(Inputs!$B$29-Inputs!$B$30)*DCF!M$6</f>
        <v>782574.50060198852</v>
      </c>
      <c r="DK349" s="15">
        <f ca="1">SUM(CX349:DH349)+CA349*DCF!M$46*(1+Inputs!$B$30)*(1-Inputs!$B$33)*(1-Inputs!$B$30/Inputs!$B$31)/(Inputs!$B$29-Inputs!$B$30)*DCF!M$6</f>
        <v>329701.13825543574</v>
      </c>
      <c r="DM349" s="15">
        <f ca="1">DI349+DJ349+DK349+Inputs!$B$34+Inputs!$B$36-Inputs!$B$35</f>
        <v>1485689.5310301022</v>
      </c>
    </row>
    <row r="350" spans="1:117" x14ac:dyDescent="0.75">
      <c r="A350" s="11">
        <v>337</v>
      </c>
      <c r="C350" s="23">
        <f t="shared" ca="1" si="213"/>
        <v>0.16362247952369685</v>
      </c>
      <c r="D350" s="23">
        <f t="shared" ca="1" si="213"/>
        <v>-0.58796230119691595</v>
      </c>
      <c r="E350" s="23">
        <f t="shared" ca="1" si="213"/>
        <v>1.6432283079120078</v>
      </c>
      <c r="F350" s="23">
        <f t="shared" ca="1" si="213"/>
        <v>1.2322832244681616</v>
      </c>
      <c r="G350" s="23">
        <f t="shared" ca="1" si="213"/>
        <v>0.28065964189668452</v>
      </c>
      <c r="H350" s="23">
        <f t="shared" ca="1" si="213"/>
        <v>1.023199058677263</v>
      </c>
      <c r="I350" s="23">
        <f t="shared" ca="1" si="213"/>
        <v>0.96840577676035244</v>
      </c>
      <c r="J350" s="23">
        <f t="shared" ca="1" si="213"/>
        <v>0.55320950624488141</v>
      </c>
      <c r="K350" s="23">
        <f t="shared" ca="1" si="213"/>
        <v>-1.1669519840878437</v>
      </c>
      <c r="L350" s="23">
        <f t="shared" ca="1" si="213"/>
        <v>-1.1781461633419381</v>
      </c>
      <c r="M350" s="23">
        <f t="shared" ca="1" si="213"/>
        <v>0.41907543311420331</v>
      </c>
      <c r="N350" s="23">
        <f ca="1">SQRT(Inputs!$B$38)*C350+SQRT(1-Inputs!$B$38)*_xlfn.NORM.S.INV(RAND())</f>
        <v>0.60952238589430285</v>
      </c>
      <c r="O350" s="23">
        <f ca="1">SQRT(Inputs!$B$38)*D350+SQRT(1-Inputs!$B$38)*_xlfn.NORM.S.INV(RAND())</f>
        <v>-0.93814867324562679</v>
      </c>
      <c r="P350" s="23">
        <f ca="1">SQRT(Inputs!$B$38)*E350+SQRT(1-Inputs!$B$38)*_xlfn.NORM.S.INV(RAND())</f>
        <v>0.76637841251601813</v>
      </c>
      <c r="Q350" s="23">
        <f ca="1">SQRT(Inputs!$B$38)*F350+SQRT(1-Inputs!$B$38)*_xlfn.NORM.S.INV(RAND())</f>
        <v>0.98461834545293603</v>
      </c>
      <c r="R350" s="23">
        <f ca="1">SQRT(Inputs!$B$38)*G350+SQRT(1-Inputs!$B$38)*_xlfn.NORM.S.INV(RAND())</f>
        <v>0.5901455211129738</v>
      </c>
      <c r="S350" s="23">
        <f ca="1">SQRT(Inputs!$B$38)*H350+SQRT(1-Inputs!$B$38)*_xlfn.NORM.S.INV(RAND())</f>
        <v>0.88925135465206806</v>
      </c>
      <c r="T350" s="23">
        <f ca="1">SQRT(Inputs!$B$38)*I350+SQRT(1-Inputs!$B$38)*_xlfn.NORM.S.INV(RAND())</f>
        <v>-0.57099294650135768</v>
      </c>
      <c r="U350" s="23">
        <f ca="1">SQRT(Inputs!$B$38)*J350+SQRT(1-Inputs!$B$38)*_xlfn.NORM.S.INV(RAND())</f>
        <v>0.62462546617336279</v>
      </c>
      <c r="V350" s="23">
        <f ca="1">SQRT(Inputs!$B$38)*K350+SQRT(1-Inputs!$B$38)*_xlfn.NORM.S.INV(RAND())</f>
        <v>9.528139152464854E-2</v>
      </c>
      <c r="W350" s="23">
        <f ca="1">SQRT(Inputs!$B$38)*L350+SQRT(1-Inputs!$B$38)*_xlfn.NORM.S.INV(RAND())</f>
        <v>-0.50321053718371767</v>
      </c>
      <c r="X350" s="23">
        <f ca="1">SQRT(Inputs!$B$38)*M350+SQRT(1-Inputs!$B$38)*_xlfn.NORM.S.INV(RAND())</f>
        <v>1.4685409415527189</v>
      </c>
      <c r="Y350" s="23">
        <f ca="1">SQRT(Inputs!$B$38)*C350+SQRT(1-Inputs!$B$38)*_xlfn.NORM.S.INV(RAND())</f>
        <v>0.67606035707117651</v>
      </c>
      <c r="Z350" s="23">
        <f ca="1">SQRT(Inputs!$B$38)*D350+SQRT(1-Inputs!$B$38)*_xlfn.NORM.S.INV(RAND())</f>
        <v>0.21650902809478934</v>
      </c>
      <c r="AA350" s="23">
        <f ca="1">SQRT(Inputs!$B$38)*E350+SQRT(1-Inputs!$B$38)*_xlfn.NORM.S.INV(RAND())</f>
        <v>1.8792020218000591</v>
      </c>
      <c r="AB350" s="23">
        <f ca="1">SQRT(Inputs!$B$38)*F350+SQRT(1-Inputs!$B$38)*_xlfn.NORM.S.INV(RAND())</f>
        <v>1.2429810309179186</v>
      </c>
      <c r="AC350" s="23">
        <f ca="1">SQRT(Inputs!$B$38)*G350+SQRT(1-Inputs!$B$38)*_xlfn.NORM.S.INV(RAND())</f>
        <v>-7.1386060369527354E-2</v>
      </c>
      <c r="AD350" s="23">
        <f ca="1">SQRT(Inputs!$B$38)*H350+SQRT(1-Inputs!$B$38)*_xlfn.NORM.S.INV(RAND())</f>
        <v>1.1813887305930213</v>
      </c>
      <c r="AE350" s="23">
        <f ca="1">SQRT(Inputs!$B$38)*I350+SQRT(1-Inputs!$B$38)*_xlfn.NORM.S.INV(RAND())</f>
        <v>1.171570969944904</v>
      </c>
      <c r="AF350" s="23">
        <f ca="1">SQRT(Inputs!$B$38)*J350+SQRT(1-Inputs!$B$38)*_xlfn.NORM.S.INV(RAND())</f>
        <v>0.13565505432823438</v>
      </c>
      <c r="AG350" s="23">
        <f ca="1">SQRT(Inputs!$B$38)*K350+SQRT(1-Inputs!$B$38)*_xlfn.NORM.S.INV(RAND())</f>
        <v>-0.72459650090581262</v>
      </c>
      <c r="AH350" s="23">
        <f ca="1">SQRT(Inputs!$B$38)*L350+SQRT(1-Inputs!$B$38)*_xlfn.NORM.S.INV(RAND())</f>
        <v>0.56149251603122385</v>
      </c>
      <c r="AI350" s="23">
        <f ca="1">SQRT(Inputs!$B$38)*M350+SQRT(1-Inputs!$B$38)*_xlfn.NORM.S.INV(RAND())</f>
        <v>1.0309773792342083</v>
      </c>
      <c r="AJ350" s="23">
        <f ca="1">SQRT(Inputs!$B$38)*C350+SQRT(1-Inputs!$B$38)*_xlfn.NORM.S.INV(RAND())</f>
        <v>-0.74835079474135535</v>
      </c>
      <c r="AK350" s="23">
        <f ca="1">SQRT(Inputs!$B$38)*D350+SQRT(1-Inputs!$B$38)*_xlfn.NORM.S.INV(RAND())</f>
        <v>-1.3972397642346921</v>
      </c>
      <c r="AL350" s="23">
        <f ca="1">SQRT(Inputs!$B$38)*E350+SQRT(1-Inputs!$B$38)*_xlfn.NORM.S.INV(RAND())</f>
        <v>0.40574454493438722</v>
      </c>
      <c r="AM350" s="23">
        <f ca="1">SQRT(Inputs!$B$38)*F350+SQRT(1-Inputs!$B$38)*_xlfn.NORM.S.INV(RAND())</f>
        <v>0.62633011770945124</v>
      </c>
      <c r="AN350" s="23">
        <f ca="1">SQRT(Inputs!$B$38)*G350+SQRT(1-Inputs!$B$38)*_xlfn.NORM.S.INV(RAND())</f>
        <v>-1.045479204481836</v>
      </c>
      <c r="AO350" s="23">
        <f ca="1">SQRT(Inputs!$B$38)*H350+SQRT(1-Inputs!$B$38)*_xlfn.NORM.S.INV(RAND())</f>
        <v>1.1910361311787065</v>
      </c>
      <c r="AP350" s="23">
        <f ca="1">SQRT(Inputs!$B$38)*I350+SQRT(1-Inputs!$B$38)*_xlfn.NORM.S.INV(RAND())</f>
        <v>1.174319779836666</v>
      </c>
      <c r="AQ350" s="23">
        <f ca="1">SQRT(Inputs!$B$38)*J350+SQRT(1-Inputs!$B$38)*_xlfn.NORM.S.INV(RAND())</f>
        <v>-4.6611056798661066E-3</v>
      </c>
      <c r="AR350" s="23">
        <f ca="1">SQRT(Inputs!$B$38)*K350+SQRT(1-Inputs!$B$38)*_xlfn.NORM.S.INV(RAND())</f>
        <v>-0.94677540490496925</v>
      </c>
      <c r="AS350" s="23">
        <f ca="1">SQRT(Inputs!$B$38)*L350+SQRT(1-Inputs!$B$38)*_xlfn.NORM.S.INV(RAND())</f>
        <v>-0.21431041721783106</v>
      </c>
      <c r="AT350" s="23">
        <f ca="1">SQRT(Inputs!$B$38)*M350+SQRT(1-Inputs!$B$38)*_xlfn.NORM.S.INV(RAND())</f>
        <v>1.168851926023672</v>
      </c>
      <c r="AU350" s="15">
        <f ca="1">Inputs!$B$6*EXP($B$8-0.5*C$5^2+C$5*N350)</f>
        <v>5476.8077304309973</v>
      </c>
      <c r="AV350" s="15">
        <f t="shared" ca="1" si="183"/>
        <v>5807.5999853949179</v>
      </c>
      <c r="AW350" s="15">
        <f t="shared" ca="1" si="184"/>
        <v>7852.5085171732107</v>
      </c>
      <c r="AX350" s="15">
        <f t="shared" ca="1" si="185"/>
        <v>10842.051507826274</v>
      </c>
      <c r="AY350" s="15">
        <f t="shared" ca="1" si="186"/>
        <v>14195.520950875867</v>
      </c>
      <c r="AZ350" s="15">
        <f t="shared" ca="1" si="187"/>
        <v>19147.636294784897</v>
      </c>
      <c r="BA350" s="15">
        <f t="shared" ca="1" si="188"/>
        <v>22072.546346773986</v>
      </c>
      <c r="BB350" s="15">
        <f t="shared" ca="1" si="189"/>
        <v>28768.720449398075</v>
      </c>
      <c r="BC350" s="15">
        <f t="shared" ca="1" si="190"/>
        <v>35559.924265746136</v>
      </c>
      <c r="BD350" s="15">
        <f t="shared" ca="1" si="191"/>
        <v>41561.325129528021</v>
      </c>
      <c r="BE350" s="15">
        <f t="shared" ca="1" si="192"/>
        <v>58216.539506791989</v>
      </c>
      <c r="BF350" s="15">
        <f ca="1">Inputs!$B$13*EXP($B$9-0.5*C$6^2+C$6*Y350)</f>
        <v>15814.723236207728</v>
      </c>
      <c r="BG350" s="15">
        <f t="shared" ca="1" si="193"/>
        <v>20041.829469894226</v>
      </c>
      <c r="BH350" s="15">
        <f t="shared" ca="1" si="194"/>
        <v>33442.89813719118</v>
      </c>
      <c r="BI350" s="15">
        <f t="shared" ca="1" si="195"/>
        <v>49570.976390468255</v>
      </c>
      <c r="BJ350" s="15">
        <f t="shared" ca="1" si="196"/>
        <v>60148.664041010983</v>
      </c>
      <c r="BK350" s="15">
        <f t="shared" ca="1" si="197"/>
        <v>86702.487166235223</v>
      </c>
      <c r="BL350" s="15">
        <f t="shared" ca="1" si="198"/>
        <v>123965.59214779297</v>
      </c>
      <c r="BM350" s="15">
        <f t="shared" ca="1" si="199"/>
        <v>154970.15801781788</v>
      </c>
      <c r="BN350" s="15">
        <f t="shared" ca="1" si="200"/>
        <v>174742.29247226493</v>
      </c>
      <c r="BO350" s="15">
        <f t="shared" ca="1" si="201"/>
        <v>229503.22261269641</v>
      </c>
      <c r="BP350" s="15">
        <f t="shared" ca="1" si="202"/>
        <v>317474.56731026474</v>
      </c>
      <c r="BQ350" s="15">
        <f ca="1">Inputs!$B$20*EXP($B$10-0.5*C$7^2+C$7*AJ350)</f>
        <v>3289.535386997457</v>
      </c>
      <c r="BR350" s="15">
        <f t="shared" ca="1" si="203"/>
        <v>2863.9232002161521</v>
      </c>
      <c r="BS350" s="15">
        <f t="shared" ca="1" si="204"/>
        <v>4406.5441451995111</v>
      </c>
      <c r="BT350" s="15">
        <f t="shared" ca="1" si="205"/>
        <v>7160.6321999337724</v>
      </c>
      <c r="BU350" s="15">
        <f t="shared" ca="1" si="206"/>
        <v>7705.6911007337994</v>
      </c>
      <c r="BV350" s="15">
        <f t="shared" ca="1" si="207"/>
        <v>14020.607451248645</v>
      </c>
      <c r="BW350" s="15">
        <f t="shared" ca="1" si="208"/>
        <v>25085.360977449513</v>
      </c>
      <c r="BX350" s="15">
        <f t="shared" ca="1" si="209"/>
        <v>35053.137658941974</v>
      </c>
      <c r="BY350" s="15">
        <f t="shared" ca="1" si="210"/>
        <v>40977.824869465549</v>
      </c>
      <c r="BZ350" s="15">
        <f t="shared" ca="1" si="211"/>
        <v>55276.406629326651</v>
      </c>
      <c r="CA350" s="15">
        <f t="shared" ca="1" si="212"/>
        <v>95571.374901454285</v>
      </c>
      <c r="CB350" s="15">
        <f ca="1">(AU350*DCF!C$10-DCF!C$5*MAX(AU350*DCF!C$10,0)-MAX(AU350-Inputs!$B$6,0)/Inputs!$B$10)*DCF!C$6</f>
        <v>1039.4053398216306</v>
      </c>
      <c r="CC350" s="15">
        <f ca="1">(AV350*DCF!D$10-DCF!D$5*MAX(AV350*DCF!D$10,0)-MAX(AV350-AU350,0)/Inputs!$B$10)*DCF!D$6</f>
        <v>1334.9081173169884</v>
      </c>
      <c r="CD350" s="15">
        <f ca="1">(AW350*DCF!E$10-DCF!E$5*MAX(AW350*DCF!E$10,0)-MAX(AW350-AV350,0)/Inputs!$B$10)*DCF!E$6</f>
        <v>1352.4211307513172</v>
      </c>
      <c r="CE350" s="15">
        <f ca="1">(AX350*DCF!F$10-DCF!F$5*MAX(AX350*DCF!F$10,0)-MAX(AX350-AW350,0)/Inputs!$B$10)*DCF!F$6</f>
        <v>1744.7527884714034</v>
      </c>
      <c r="CF350" s="15">
        <f ca="1">(AY350*DCF!G$10-DCF!G$5*MAX(AY350*DCF!G$10,0)-MAX(AY350-AX350,0)/Inputs!$B$10)*DCF!G$6</f>
        <v>2280.2482063215634</v>
      </c>
      <c r="CG350" s="15">
        <f ca="1">(AZ350*DCF!H$10-DCF!H$5*MAX(AZ350*DCF!H$10,0)-MAX(AZ350-AY350,0)/Inputs!$B$10)*DCF!H$6</f>
        <v>2838.1904631687175</v>
      </c>
      <c r="CH350" s="15">
        <f ca="1">(BA350*DCF!I$10-DCF!I$5*MAX(BA350*DCF!I$10,0)-MAX(BA350-AZ350,0)/Inputs!$B$10)*DCF!I$6</f>
        <v>3552.0612804980115</v>
      </c>
      <c r="CI350" s="15">
        <f ca="1">(BB350*DCF!J$10-DCF!J$5*MAX(BB350*DCF!J$10,0)-MAX(BB350-BA350,0)/Inputs!$B$10)*DCF!J$6</f>
        <v>3922.0843407187399</v>
      </c>
      <c r="CJ350" s="15">
        <f ca="1">(BC350*DCF!K$10-DCF!K$5*MAX(BC350*DCF!K$10,0)-MAX(BC350-BB350,0)/Inputs!$B$10)*DCF!K$6</f>
        <v>4773.911557944326</v>
      </c>
      <c r="CK350" s="15">
        <f ca="1">(BD350*DCF!L$10-DCF!L$5*MAX(BD350*DCF!L$10,0)-MAX(BD350-BC350,0)/Inputs!$B$10)*DCF!L$6</f>
        <v>5492.1598554959373</v>
      </c>
      <c r="CL350" s="15">
        <f ca="1">(BE350*DCF!M$10-DCF!M$5*MAX(BE350*DCF!M$10,0)-MAX(BE350-BD350,0)/Inputs!$B$10)*DCF!M$6</f>
        <v>6225.463383056649</v>
      </c>
      <c r="CM350" s="15">
        <f ca="1">(BF350*DCF!C$28-DCF!C$5*MAX(BF350*DCF!C$28,0)-MAX(BF350-Inputs!$B$13,0)/Inputs!$B$17)*DCF!C$6</f>
        <v>3803.9809399890828</v>
      </c>
      <c r="CN350" s="15">
        <f ca="1">(BG350*DCF!D$28-DCF!D$5*MAX(BG350*DCF!D$28,0)-MAX(BG350-BF350,0)/Inputs!$B$17)*DCF!D$6</f>
        <v>5000.9454489650761</v>
      </c>
      <c r="CO350" s="15">
        <f ca="1">(BH350*DCF!E$28-DCF!E$5*MAX(BH350*DCF!E$28,0)-MAX(BH350-BG350,0)/Inputs!$B$17)*DCF!E$6</f>
        <v>6830.45807999511</v>
      </c>
      <c r="CP350" s="15">
        <f ca="1">(BI350*DCF!F$28-DCF!F$5*MAX(BI350*DCF!F$28,0)-MAX(BI350-BH350,0)/Inputs!$B$17)*DCF!F$6</f>
        <v>10520.842778007898</v>
      </c>
      <c r="CQ350" s="15">
        <f ca="1">(BJ350*DCF!G$28-DCF!G$5*MAX(BJ350*DCF!G$28,0)-MAX(BJ350-BI350,0)/Inputs!$B$17)*DCF!G$6</f>
        <v>13826.964664012972</v>
      </c>
      <c r="CR350" s="15">
        <f ca="1">(BK350*DCF!H$28-DCF!H$5*MAX(BK350*DCF!H$28,0)-MAX(BK350-BJ350,0)/Inputs!$B$17)*DCF!H$6</f>
        <v>17316.76272208905</v>
      </c>
      <c r="CS350" s="15">
        <f ca="1">(BL350*DCF!I$28-DCF!I$5*MAX(BL350*DCF!I$28,0)-MAX(BL350-BK350,0)/Inputs!$B$17)*DCF!I$6</f>
        <v>23802.48754084664</v>
      </c>
      <c r="CT350" s="15">
        <f ca="1">(BM350*DCF!J$28-DCF!J$5*MAX(BM350*DCF!J$28,0)-MAX(BM350-BL350,0)/Inputs!$B$17)*DCF!J$6</f>
        <v>30460.258143009902</v>
      </c>
      <c r="CU350" s="15">
        <f ca="1">(BN350*DCF!K$28-DCF!K$5*MAX(BN350*DCF!K$28,0)-MAX(BN350-BM350,0)/Inputs!$B$17)*DCF!K$6</f>
        <v>34480.819158746206</v>
      </c>
      <c r="CV350" s="15">
        <f ca="1">(BO350*DCF!L$28-DCF!L$5*MAX(BO350*DCF!L$28,0)-MAX(BO350-BN350,0)/Inputs!$B$17)*DCF!L$6</f>
        <v>39594.419596408123</v>
      </c>
      <c r="CW350" s="15">
        <f ca="1">(BP350*DCF!M$28-DCF!M$5*MAX(BP350*DCF!M$28,0)-MAX(BP350-BO350,0)/Inputs!$B$17)*DCF!M$6</f>
        <v>50537.546117524405</v>
      </c>
      <c r="CX350" s="15">
        <f ca="1">(BQ350*DCF!C$46-DCF!C$5*MAX(BQ350*DCF!C$46,0)-MAX(BQ350-Inputs!$B$20,0)/Inputs!$B$24)*DCF!C$6</f>
        <v>-800.60188475574387</v>
      </c>
      <c r="CY350" s="15">
        <f ca="1">(BR350*DCF!D$46-DCF!D$5*MAX(BR350*DCF!D$46,0)-MAX(BR350-BQ350,0)/Inputs!$B$24)*DCF!D$6</f>
        <v>-488.80490272451647</v>
      </c>
      <c r="CZ350" s="15">
        <f ca="1">(BS350*DCF!E$46-DCF!E$5*MAX(BS350*DCF!E$46,0)-MAX(BS350-BR350,0)/Inputs!$B$24)*DCF!E$6</f>
        <v>-1129.1402263683567</v>
      </c>
      <c r="DA350" s="15">
        <f ca="1">(BT350*DCF!F$46-DCF!F$5*MAX(BT350*DCF!F$46,0)-MAX(BT350-BS350,0)/Inputs!$B$24)*DCF!F$6</f>
        <v>-1524.3330338630938</v>
      </c>
      <c r="DB350" s="15">
        <f ca="1">(BU350*DCF!G$46-DCF!G$5*MAX(BU350*DCF!G$46,0)-MAX(BU350-BT350,0)/Inputs!$B$24)*DCF!G$6</f>
        <v>-442.55126922221569</v>
      </c>
      <c r="DC350" s="15">
        <f ca="1">(BV350*DCF!H$46-DCF!H$5*MAX(BV350*DCF!H$46,0)-MAX(BV350-BU350,0)/Inputs!$B$24)*DCF!H$6</f>
        <v>-1962.3215637880596</v>
      </c>
      <c r="DD350" s="15">
        <f ca="1">(BW350*DCF!I$46-DCF!I$5*MAX(BW350*DCF!I$46,0)-MAX(BW350-BV350,0)/Inputs!$B$24)*DCF!I$6</f>
        <v>-2596.9065571992969</v>
      </c>
      <c r="DE350" s="15">
        <f ca="1">(BX350*DCF!J$46-DCF!J$5*MAX(BX350*DCF!J$46,0)-MAX(BX350-BW350,0)/Inputs!$B$24)*DCF!J$6</f>
        <v>-1172.9093627304794</v>
      </c>
      <c r="DF350" s="15">
        <f ca="1">(BY350*DCF!K$46-DCF!K$5*MAX(BY350*DCF!K$46,0)-MAX(BY350-BX350,0)/Inputs!$B$24)*DCF!K$6</f>
        <v>889.39942322450941</v>
      </c>
      <c r="DG350" s="15">
        <f ca="1">(BZ350*DCF!L$46-DCF!L$5*MAX(BZ350*DCF!L$46,0)-MAX(BZ350-BY350,0)/Inputs!$B$24)*DCF!L$6</f>
        <v>585.18600382808381</v>
      </c>
      <c r="DH350" s="15">
        <f ca="1">(CA350*DCF!M$46-DCF!M$5*MAX(CA350*DCF!M$46,0)-MAX(CA350-BZ350,0)/Inputs!$B$24)*DCF!M$6</f>
        <v>-931.4922651701894</v>
      </c>
      <c r="DI350" s="15">
        <f ca="1">SUM(CB350:CL350)+BE350*DCF!M$10*(1+Inputs!$B$30)*(1-Inputs!$B$33)*(1-Inputs!$B$30/Inputs!$B$31)/(Inputs!$B$29-Inputs!$B$30)*DCF!M$6</f>
        <v>196573.00574500542</v>
      </c>
      <c r="DJ350" s="15">
        <f ca="1">SUM(CM350:CW350)+BP350*DCF!M$28*(1+Inputs!$B$30)*(1-Inputs!$B$33)*(1-Inputs!$B$30/Inputs!$B$31)/(Inputs!$B$29-Inputs!$B$30)*DCF!M$6</f>
        <v>1414223.3771776007</v>
      </c>
      <c r="DK350" s="15">
        <f ca="1">SUM(CX350:DH350)+CA350*DCF!M$46*(1+Inputs!$B$30)*(1-Inputs!$B$33)*(1-Inputs!$B$30/Inputs!$B$31)/(Inputs!$B$29-Inputs!$B$30)*DCF!M$6</f>
        <v>138190.1911119782</v>
      </c>
      <c r="DM350" s="15">
        <f ca="1">DI350+DJ350+DK350+Inputs!$B$34+Inputs!$B$36-Inputs!$B$35</f>
        <v>1825837.5740345842</v>
      </c>
    </row>
    <row r="351" spans="1:117" x14ac:dyDescent="0.75">
      <c r="A351" s="11">
        <v>338</v>
      </c>
      <c r="C351" s="23">
        <f t="shared" ca="1" si="213"/>
        <v>-2.0171310928217503</v>
      </c>
      <c r="D351" s="23">
        <f t="shared" ca="1" si="213"/>
        <v>0.10777919139258371</v>
      </c>
      <c r="E351" s="23">
        <f t="shared" ca="1" si="213"/>
        <v>0.82147108463384644</v>
      </c>
      <c r="F351" s="23">
        <f t="shared" ca="1" si="213"/>
        <v>0.30412962962829998</v>
      </c>
      <c r="G351" s="23">
        <f t="shared" ca="1" si="213"/>
        <v>0.41390744379376887</v>
      </c>
      <c r="H351" s="23">
        <f t="shared" ca="1" si="213"/>
        <v>-0.19338244847345834</v>
      </c>
      <c r="I351" s="23">
        <f t="shared" ca="1" si="213"/>
        <v>0.77732678950135836</v>
      </c>
      <c r="J351" s="23">
        <f t="shared" ca="1" si="213"/>
        <v>0.38011565357035537</v>
      </c>
      <c r="K351" s="23">
        <f t="shared" ca="1" si="213"/>
        <v>1.5147298157045983</v>
      </c>
      <c r="L351" s="23">
        <f t="shared" ca="1" si="213"/>
        <v>-0.27893284639040278</v>
      </c>
      <c r="M351" s="23">
        <f t="shared" ca="1" si="213"/>
        <v>-0.61971738667209153</v>
      </c>
      <c r="N351" s="23">
        <f ca="1">SQRT(Inputs!$B$38)*C351+SQRT(1-Inputs!$B$38)*_xlfn.NORM.S.INV(RAND())</f>
        <v>-0.35282869618375423</v>
      </c>
      <c r="O351" s="23">
        <f ca="1">SQRT(Inputs!$B$38)*D351+SQRT(1-Inputs!$B$38)*_xlfn.NORM.S.INV(RAND())</f>
        <v>-8.7255282192494316E-2</v>
      </c>
      <c r="P351" s="23">
        <f ca="1">SQRT(Inputs!$B$38)*E351+SQRT(1-Inputs!$B$38)*_xlfn.NORM.S.INV(RAND())</f>
        <v>0.32519422139780907</v>
      </c>
      <c r="Q351" s="23">
        <f ca="1">SQRT(Inputs!$B$38)*F351+SQRT(1-Inputs!$B$38)*_xlfn.NORM.S.INV(RAND())</f>
        <v>-0.46096049844301723</v>
      </c>
      <c r="R351" s="23">
        <f ca="1">SQRT(Inputs!$B$38)*G351+SQRT(1-Inputs!$B$38)*_xlfn.NORM.S.INV(RAND())</f>
        <v>1.123649403500367</v>
      </c>
      <c r="S351" s="23">
        <f ca="1">SQRT(Inputs!$B$38)*H351+SQRT(1-Inputs!$B$38)*_xlfn.NORM.S.INV(RAND())</f>
        <v>-0.77007328941119191</v>
      </c>
      <c r="T351" s="23">
        <f ca="1">SQRT(Inputs!$B$38)*I351+SQRT(1-Inputs!$B$38)*_xlfn.NORM.S.INV(RAND())</f>
        <v>1.3683399516808392</v>
      </c>
      <c r="U351" s="23">
        <f ca="1">SQRT(Inputs!$B$38)*J351+SQRT(1-Inputs!$B$38)*_xlfn.NORM.S.INV(RAND())</f>
        <v>0.6858025380820294</v>
      </c>
      <c r="V351" s="23">
        <f ca="1">SQRT(Inputs!$B$38)*K351+SQRT(1-Inputs!$B$38)*_xlfn.NORM.S.INV(RAND())</f>
        <v>0.89922542167339525</v>
      </c>
      <c r="W351" s="23">
        <f ca="1">SQRT(Inputs!$B$38)*L351+SQRT(1-Inputs!$B$38)*_xlfn.NORM.S.INV(RAND())</f>
        <v>0.86569910415723061</v>
      </c>
      <c r="X351" s="23">
        <f ca="1">SQRT(Inputs!$B$38)*M351+SQRT(1-Inputs!$B$38)*_xlfn.NORM.S.INV(RAND())</f>
        <v>-0.1427601750127109</v>
      </c>
      <c r="Y351" s="23">
        <f ca="1">SQRT(Inputs!$B$38)*C351+SQRT(1-Inputs!$B$38)*_xlfn.NORM.S.INV(RAND())</f>
        <v>-0.89719153252992678</v>
      </c>
      <c r="Z351" s="23">
        <f ca="1">SQRT(Inputs!$B$38)*D351+SQRT(1-Inputs!$B$38)*_xlfn.NORM.S.INV(RAND())</f>
        <v>-0.52310228265750391</v>
      </c>
      <c r="AA351" s="23">
        <f ca="1">SQRT(Inputs!$B$38)*E351+SQRT(1-Inputs!$B$38)*_xlfn.NORM.S.INV(RAND())</f>
        <v>0.33663613375737417</v>
      </c>
      <c r="AB351" s="23">
        <f ca="1">SQRT(Inputs!$B$38)*F351+SQRT(1-Inputs!$B$38)*_xlfn.NORM.S.INV(RAND())</f>
        <v>-0.89273825795600914</v>
      </c>
      <c r="AC351" s="23">
        <f ca="1">SQRT(Inputs!$B$38)*G351+SQRT(1-Inputs!$B$38)*_xlfn.NORM.S.INV(RAND())</f>
        <v>-1.3868383836817166</v>
      </c>
      <c r="AD351" s="23">
        <f ca="1">SQRT(Inputs!$B$38)*H351+SQRT(1-Inputs!$B$38)*_xlfn.NORM.S.INV(RAND())</f>
        <v>0.96779911935208907</v>
      </c>
      <c r="AE351" s="23">
        <f ca="1">SQRT(Inputs!$B$38)*I351+SQRT(1-Inputs!$B$38)*_xlfn.NORM.S.INV(RAND())</f>
        <v>0.49890755549864557</v>
      </c>
      <c r="AF351" s="23">
        <f ca="1">SQRT(Inputs!$B$38)*J351+SQRT(1-Inputs!$B$38)*_xlfn.NORM.S.INV(RAND())</f>
        <v>-0.89728982716042993</v>
      </c>
      <c r="AG351" s="23">
        <f ca="1">SQRT(Inputs!$B$38)*K351+SQRT(1-Inputs!$B$38)*_xlfn.NORM.S.INV(RAND())</f>
        <v>1.4985286313636035</v>
      </c>
      <c r="AH351" s="23">
        <f ca="1">SQRT(Inputs!$B$38)*L351+SQRT(1-Inputs!$B$38)*_xlfn.NORM.S.INV(RAND())</f>
        <v>1.3470856162934264</v>
      </c>
      <c r="AI351" s="23">
        <f ca="1">SQRT(Inputs!$B$38)*M351+SQRT(1-Inputs!$B$38)*_xlfn.NORM.S.INV(RAND())</f>
        <v>1.1451179631609432</v>
      </c>
      <c r="AJ351" s="23">
        <f ca="1">SQRT(Inputs!$B$38)*C351+SQRT(1-Inputs!$B$38)*_xlfn.NORM.S.INV(RAND())</f>
        <v>-2.4483595108626828</v>
      </c>
      <c r="AK351" s="23">
        <f ca="1">SQRT(Inputs!$B$38)*D351+SQRT(1-Inputs!$B$38)*_xlfn.NORM.S.INV(RAND())</f>
        <v>-2.0129260267321354</v>
      </c>
      <c r="AL351" s="23">
        <f ca="1">SQRT(Inputs!$B$38)*E351+SQRT(1-Inputs!$B$38)*_xlfn.NORM.S.INV(RAND())</f>
        <v>-0.19153100207133067</v>
      </c>
      <c r="AM351" s="23">
        <f ca="1">SQRT(Inputs!$B$38)*F351+SQRT(1-Inputs!$B$38)*_xlfn.NORM.S.INV(RAND())</f>
        <v>0.84602760658193366</v>
      </c>
      <c r="AN351" s="23">
        <f ca="1">SQRT(Inputs!$B$38)*G351+SQRT(1-Inputs!$B$38)*_xlfn.NORM.S.INV(RAND())</f>
        <v>0.61872663028144737</v>
      </c>
      <c r="AO351" s="23">
        <f ca="1">SQRT(Inputs!$B$38)*H351+SQRT(1-Inputs!$B$38)*_xlfn.NORM.S.INV(RAND())</f>
        <v>-1.0439516502168511E-2</v>
      </c>
      <c r="AP351" s="23">
        <f ca="1">SQRT(Inputs!$B$38)*I351+SQRT(1-Inputs!$B$38)*_xlfn.NORM.S.INV(RAND())</f>
        <v>1.2004371196199415</v>
      </c>
      <c r="AQ351" s="23">
        <f ca="1">SQRT(Inputs!$B$38)*J351+SQRT(1-Inputs!$B$38)*_xlfn.NORM.S.INV(RAND())</f>
        <v>-1.179926902348577</v>
      </c>
      <c r="AR351" s="23">
        <f ca="1">SQRT(Inputs!$B$38)*K351+SQRT(1-Inputs!$B$38)*_xlfn.NORM.S.INV(RAND())</f>
        <v>0.59464938001794565</v>
      </c>
      <c r="AS351" s="23">
        <f ca="1">SQRT(Inputs!$B$38)*L351+SQRT(1-Inputs!$B$38)*_xlfn.NORM.S.INV(RAND())</f>
        <v>-0.14310387136105762</v>
      </c>
      <c r="AT351" s="23">
        <f ca="1">SQRT(Inputs!$B$38)*M351+SQRT(1-Inputs!$B$38)*_xlfn.NORM.S.INV(RAND())</f>
        <v>-5.6769143165439295E-2</v>
      </c>
      <c r="AU351" s="15">
        <f ca="1">Inputs!$B$6*EXP($B$8-0.5*C$5^2+C$5*N351)</f>
        <v>4686.770118398782</v>
      </c>
      <c r="AV351" s="15">
        <f t="shared" ca="1" si="183"/>
        <v>5632.18369104463</v>
      </c>
      <c r="AW351" s="15">
        <f t="shared" ca="1" si="184"/>
        <v>7175.377918449356</v>
      </c>
      <c r="AX351" s="15">
        <f t="shared" ca="1" si="185"/>
        <v>8270.1634610136389</v>
      </c>
      <c r="AY351" s="15">
        <f t="shared" ca="1" si="186"/>
        <v>11524.271232294954</v>
      </c>
      <c r="AZ351" s="15">
        <f t="shared" ca="1" si="187"/>
        <v>12948.555945681022</v>
      </c>
      <c r="BA351" s="15">
        <f t="shared" ca="1" si="188"/>
        <v>18285.52159233137</v>
      </c>
      <c r="BB351" s="15">
        <f t="shared" ca="1" si="189"/>
        <v>23979.348920308315</v>
      </c>
      <c r="BC351" s="15">
        <f t="shared" ca="1" si="190"/>
        <v>32031.769449843116</v>
      </c>
      <c r="BD351" s="15">
        <f t="shared" ca="1" si="191"/>
        <v>42551.619861509214</v>
      </c>
      <c r="BE351" s="15">
        <f t="shared" ca="1" si="192"/>
        <v>51467.9640672479</v>
      </c>
      <c r="BF351" s="15">
        <f ca="1">Inputs!$B$13*EXP($B$9-0.5*C$6^2+C$6*Y351)</f>
        <v>11577.317582495929</v>
      </c>
      <c r="BG351" s="15">
        <f t="shared" ca="1" si="193"/>
        <v>12838.824238519901</v>
      </c>
      <c r="BH351" s="15">
        <f t="shared" ca="1" si="194"/>
        <v>16587.437807311264</v>
      </c>
      <c r="BI351" s="15">
        <f t="shared" ca="1" si="195"/>
        <v>17698.55353241491</v>
      </c>
      <c r="BJ351" s="15">
        <f t="shared" ca="1" si="196"/>
        <v>17765.885285874396</v>
      </c>
      <c r="BK351" s="15">
        <f t="shared" ca="1" si="197"/>
        <v>24875.032868639137</v>
      </c>
      <c r="BL351" s="15">
        <f t="shared" ca="1" si="198"/>
        <v>32596.813111157506</v>
      </c>
      <c r="BM351" s="15">
        <f t="shared" ca="1" si="199"/>
        <v>35842.086596548383</v>
      </c>
      <c r="BN351" s="15">
        <f t="shared" ca="1" si="200"/>
        <v>52752.57770400244</v>
      </c>
      <c r="BO351" s="15">
        <f t="shared" ca="1" si="201"/>
        <v>75908.977690835643</v>
      </c>
      <c r="BP351" s="15">
        <f t="shared" ca="1" si="202"/>
        <v>106372.52461800771</v>
      </c>
      <c r="BQ351" s="15">
        <f ca="1">Inputs!$B$20*EXP($B$10-0.5*C$7^2+C$7*AJ351)</f>
        <v>1799.9928155476446</v>
      </c>
      <c r="BR351" s="15">
        <f t="shared" ca="1" si="203"/>
        <v>1288.7839783127149</v>
      </c>
      <c r="BS351" s="15">
        <f t="shared" ca="1" si="204"/>
        <v>1670.3917091029919</v>
      </c>
      <c r="BT351" s="15">
        <f t="shared" ca="1" si="205"/>
        <v>2875.4219288011109</v>
      </c>
      <c r="BU351" s="15">
        <f t="shared" ca="1" si="206"/>
        <v>4628.5699826612017</v>
      </c>
      <c r="BV351" s="15">
        <f t="shared" ca="1" si="207"/>
        <v>6424.5480429169329</v>
      </c>
      <c r="BW351" s="15">
        <f t="shared" ca="1" si="208"/>
        <v>11558.374507181599</v>
      </c>
      <c r="BX351" s="15">
        <f t="shared" ca="1" si="209"/>
        <v>12760.832685325413</v>
      </c>
      <c r="BY351" s="15">
        <f t="shared" ca="1" si="210"/>
        <v>20034.567093878104</v>
      </c>
      <c r="BZ351" s="15">
        <f t="shared" ca="1" si="211"/>
        <v>27381.412806277447</v>
      </c>
      <c r="CA351" s="15">
        <f t="shared" ca="1" si="212"/>
        <v>38076.517821421257</v>
      </c>
      <c r="CB351" s="15">
        <f ca="1">(AU351*DCF!C$10-DCF!C$5*MAX(AU351*DCF!C$10,0)-MAX(AU351-Inputs!$B$6,0)/Inputs!$B$10)*DCF!C$6</f>
        <v>1045.0384488123746</v>
      </c>
      <c r="CC351" s="15">
        <f ca="1">(AV351*DCF!D$10-DCF!D$5*MAX(AV351*DCF!D$10,0)-MAX(AV351-AU351,0)/Inputs!$B$10)*DCF!D$6</f>
        <v>1142.2922614413558</v>
      </c>
      <c r="CD351" s="15">
        <f ca="1">(AW351*DCF!E$10-DCF!E$5*MAX(AW351*DCF!E$10,0)-MAX(AW351-AV351,0)/Inputs!$B$10)*DCF!E$6</f>
        <v>1309.0892926937586</v>
      </c>
      <c r="CE351" s="15">
        <f ca="1">(AX351*DCF!F$10-DCF!F$5*MAX(AX351*DCF!F$10,0)-MAX(AX351-AW351,0)/Inputs!$B$10)*DCF!F$6</f>
        <v>1577.5657750277635</v>
      </c>
      <c r="CF351" s="15">
        <f ca="1">(AY351*DCF!G$10-DCF!G$5*MAX(AY351*DCF!G$10,0)-MAX(AY351-AX351,0)/Inputs!$B$10)*DCF!G$6</f>
        <v>1748.963349466386</v>
      </c>
      <c r="CG351" s="15">
        <f ca="1">(AZ351*DCF!H$10-DCF!H$5*MAX(AZ351*DCF!H$10,0)-MAX(AZ351-AY351,0)/Inputs!$B$10)*DCF!H$6</f>
        <v>2261.0641400778813</v>
      </c>
      <c r="CH351" s="15">
        <f ca="1">(BA351*DCF!I$10-DCF!I$5*MAX(BA351*DCF!I$10,0)-MAX(BA351-AZ351,0)/Inputs!$B$10)*DCF!I$6</f>
        <v>2464.6483806355377</v>
      </c>
      <c r="CI351" s="15">
        <f ca="1">(BB351*DCF!J$10-DCF!J$5*MAX(BB351*DCF!J$10,0)-MAX(BB351-BA351,0)/Inputs!$B$10)*DCF!J$6</f>
        <v>3252.1062097802933</v>
      </c>
      <c r="CJ351" s="15">
        <f ca="1">(BC351*DCF!K$10-DCF!K$5*MAX(BC351*DCF!K$10,0)-MAX(BC351-BB351,0)/Inputs!$B$10)*DCF!K$6</f>
        <v>4029.3841544752504</v>
      </c>
      <c r="CK351" s="15">
        <f ca="1">(BD351*DCF!L$10-DCF!L$5*MAX(BD351*DCF!L$10,0)-MAX(BD351-BC351,0)/Inputs!$B$10)*DCF!L$6</f>
        <v>5057.2064458715704</v>
      </c>
      <c r="CL351" s="15">
        <f ca="1">(BE351*DCF!M$10-DCF!M$5*MAX(BE351*DCF!M$10,0)-MAX(BE351-BD351,0)/Inputs!$B$10)*DCF!M$6</f>
        <v>6197.6428332458863</v>
      </c>
      <c r="CM351" s="15">
        <f ca="1">(BF351*DCF!C$28-DCF!C$5*MAX(BF351*DCF!C$28,0)-MAX(BF351-Inputs!$B$13,0)/Inputs!$B$17)*DCF!C$6</f>
        <v>3489.3681483386927</v>
      </c>
      <c r="CN351" s="15">
        <f ca="1">(BG351*DCF!D$28-DCF!D$5*MAX(BG351*DCF!D$28,0)-MAX(BG351-BF351,0)/Inputs!$B$17)*DCF!D$6</f>
        <v>3512.1926411170857</v>
      </c>
      <c r="CO351" s="15">
        <f ca="1">(BH351*DCF!E$28-DCF!E$5*MAX(BH351*DCF!E$28,0)-MAX(BH351-BG351,0)/Inputs!$B$17)*DCF!E$6</f>
        <v>3959.057614744579</v>
      </c>
      <c r="CP351" s="15">
        <f ca="1">(BI351*DCF!F$28-DCF!F$5*MAX(BI351*DCF!F$28,0)-MAX(BI351-BH351,0)/Inputs!$B$17)*DCF!F$6</f>
        <v>4602.3949086071052</v>
      </c>
      <c r="CQ351" s="15">
        <f ca="1">(BJ351*DCF!G$28-DCF!G$5*MAX(BJ351*DCF!G$28,0)-MAX(BJ351-BI351,0)/Inputs!$B$17)*DCF!G$6</f>
        <v>4598.1691910279915</v>
      </c>
      <c r="CR351" s="15">
        <f ca="1">(BK351*DCF!H$28-DCF!H$5*MAX(BK351*DCF!H$28,0)-MAX(BK351-BJ351,0)/Inputs!$B$17)*DCF!H$6</f>
        <v>5047.3080414536125</v>
      </c>
      <c r="CS351" s="15">
        <f ca="1">(BL351*DCF!I$28-DCF!I$5*MAX(BL351*DCF!I$28,0)-MAX(BL351-BK351,0)/Inputs!$B$17)*DCF!I$6</f>
        <v>6556.9274096255058</v>
      </c>
      <c r="CT351" s="15">
        <f ca="1">(BM351*DCF!J$28-DCF!J$5*MAX(BM351*DCF!J$28,0)-MAX(BM351-BL351,0)/Inputs!$B$17)*DCF!J$6</f>
        <v>7565.4640387699237</v>
      </c>
      <c r="CU351" s="15">
        <f ca="1">(BN351*DCF!K$28-DCF!K$5*MAX(BN351*DCF!K$28,0)-MAX(BN351-BM351,0)/Inputs!$B$17)*DCF!K$6</f>
        <v>9069.1499946485874</v>
      </c>
      <c r="CV351" s="15">
        <f ca="1">(BO351*DCF!L$28-DCF!L$5*MAX(BO351*DCF!L$28,0)-MAX(BO351-BN351,0)/Inputs!$B$17)*DCF!L$6</f>
        <v>12525.249097693555</v>
      </c>
      <c r="CW351" s="15">
        <f ca="1">(BP351*DCF!M$28-DCF!M$5*MAX(BP351*DCF!M$28,0)-MAX(BP351-BO351,0)/Inputs!$B$17)*DCF!M$6</f>
        <v>16829.755409670011</v>
      </c>
      <c r="CX351" s="15">
        <f ca="1">(BQ351*DCF!C$46-DCF!C$5*MAX(BQ351*DCF!C$46,0)-MAX(BQ351-Inputs!$B$20,0)/Inputs!$B$24)*DCF!C$6</f>
        <v>-415.70272876389021</v>
      </c>
      <c r="CY351" s="15">
        <f ca="1">(BR351*DCF!D$46-DCF!D$5*MAX(BR351*DCF!D$46,0)-MAX(BR351-BQ351,0)/Inputs!$B$24)*DCF!D$6</f>
        <v>-219.96537026709234</v>
      </c>
      <c r="CZ351" s="15">
        <f ca="1">(BS351*DCF!E$46-DCF!E$5*MAX(BS351*DCF!E$46,0)-MAX(BS351-BR351,0)/Inputs!$B$24)*DCF!E$6</f>
        <v>-347.94598995446017</v>
      </c>
      <c r="DA351" s="15">
        <f ca="1">(BT351*DCF!F$46-DCF!F$5*MAX(BT351*DCF!F$46,0)-MAX(BT351-BS351,0)/Inputs!$B$24)*DCF!F$6</f>
        <v>-648.19600156278034</v>
      </c>
      <c r="DB351" s="15">
        <f ca="1">(BU351*DCF!G$46-DCF!G$5*MAX(BU351*DCF!G$46,0)-MAX(BU351-BT351,0)/Inputs!$B$24)*DCF!G$6</f>
        <v>-745.42031662144518</v>
      </c>
      <c r="DC351" s="15">
        <f ca="1">(BV351*DCF!H$46-DCF!H$5*MAX(BV351*DCF!H$46,0)-MAX(BV351-BU351,0)/Inputs!$B$24)*DCF!H$6</f>
        <v>-558.08917808432136</v>
      </c>
      <c r="DD351" s="15">
        <f ca="1">(BW351*DCF!I$46-DCF!I$5*MAX(BW351*DCF!I$46,0)-MAX(BW351-BV351,0)/Inputs!$B$24)*DCF!I$6</f>
        <v>-1206.7778340724194</v>
      </c>
      <c r="DE351" s="15">
        <f ca="1">(BX351*DCF!J$46-DCF!J$5*MAX(BX351*DCF!J$46,0)-MAX(BX351-BW351,0)/Inputs!$B$24)*DCF!J$6</f>
        <v>216.40936940168871</v>
      </c>
      <c r="DF351" s="15">
        <f ca="1">(BY351*DCF!K$46-DCF!K$5*MAX(BY351*DCF!K$46,0)-MAX(BY351-BX351,0)/Inputs!$B$24)*DCF!K$6</f>
        <v>-637.42990063706361</v>
      </c>
      <c r="DG351" s="15">
        <f ca="1">(BZ351*DCF!L$46-DCF!L$5*MAX(BZ351*DCF!L$46,0)-MAX(BZ351-BY351,0)/Inputs!$B$24)*DCF!L$6</f>
        <v>230.13494241882285</v>
      </c>
      <c r="DH351" s="15">
        <f ca="1">(CA351*DCF!M$46-DCF!M$5*MAX(CA351*DCF!M$46,0)-MAX(CA351-BZ351,0)/Inputs!$B$24)*DCF!M$6</f>
        <v>749.17152873811347</v>
      </c>
      <c r="DI351" s="15">
        <f ca="1">SUM(CB351:CL351)+BE351*DCF!M$10*(1+Inputs!$B$30)*(1-Inputs!$B$33)*(1-Inputs!$B$30/Inputs!$B$31)/(Inputs!$B$29-Inputs!$B$30)*DCF!M$6</f>
        <v>173321.02588404538</v>
      </c>
      <c r="DJ351" s="15">
        <f ca="1">SUM(CM351:CW351)+BP351*DCF!M$28*(1+Inputs!$B$30)*(1-Inputs!$B$33)*(1-Inputs!$B$30/Inputs!$B$31)/(Inputs!$B$29-Inputs!$B$30)*DCF!M$6</f>
        <v>472469.89335293957</v>
      </c>
      <c r="DK351" s="15">
        <f ca="1">SUM(CX351:DH351)+CA351*DCF!M$46*(1+Inputs!$B$30)*(1-Inputs!$B$33)*(1-Inputs!$B$30/Inputs!$B$31)/(Inputs!$B$29-Inputs!$B$30)*DCF!M$6</f>
        <v>55286.995524393911</v>
      </c>
      <c r="DM351" s="15">
        <f ca="1">DI351+DJ351+DK351+Inputs!$B$34+Inputs!$B$36-Inputs!$B$35</f>
        <v>777928.91476137878</v>
      </c>
    </row>
    <row r="352" spans="1:117" x14ac:dyDescent="0.75">
      <c r="A352" s="11">
        <v>339</v>
      </c>
      <c r="C352" s="23">
        <f t="shared" ca="1" si="213"/>
        <v>-0.58904654667076706</v>
      </c>
      <c r="D352" s="23">
        <f t="shared" ca="1" si="213"/>
        <v>0.22803757122251586</v>
      </c>
      <c r="E352" s="23">
        <f t="shared" ca="1" si="213"/>
        <v>0.78786087813193495</v>
      </c>
      <c r="F352" s="23">
        <f t="shared" ca="1" si="213"/>
        <v>-0.87640610049374446</v>
      </c>
      <c r="G352" s="23">
        <f t="shared" ca="1" si="213"/>
        <v>1.8768255284999604</v>
      </c>
      <c r="H352" s="23">
        <f t="shared" ca="1" si="213"/>
        <v>1.1444891330627203</v>
      </c>
      <c r="I352" s="23">
        <f t="shared" ca="1" si="213"/>
        <v>-2.0155220913727102E-2</v>
      </c>
      <c r="J352" s="23">
        <f t="shared" ca="1" si="213"/>
        <v>-2.0821515503919934</v>
      </c>
      <c r="K352" s="23">
        <f t="shared" ca="1" si="213"/>
        <v>0.67807882953736898</v>
      </c>
      <c r="L352" s="23">
        <f t="shared" ca="1" si="213"/>
        <v>0.85889464453918629</v>
      </c>
      <c r="M352" s="23">
        <f t="shared" ca="1" si="213"/>
        <v>1.740773222695789</v>
      </c>
      <c r="N352" s="23">
        <f ca="1">SQRT(Inputs!$B$38)*C352+SQRT(1-Inputs!$B$38)*_xlfn.NORM.S.INV(RAND())</f>
        <v>0.10524133287676901</v>
      </c>
      <c r="O352" s="23">
        <f ca="1">SQRT(Inputs!$B$38)*D352+SQRT(1-Inputs!$B$38)*_xlfn.NORM.S.INV(RAND())</f>
        <v>2.0412522932334864E-3</v>
      </c>
      <c r="P352" s="23">
        <f ca="1">SQRT(Inputs!$B$38)*E352+SQRT(1-Inputs!$B$38)*_xlfn.NORM.S.INV(RAND())</f>
        <v>-0.24486694334359671</v>
      </c>
      <c r="Q352" s="23">
        <f ca="1">SQRT(Inputs!$B$38)*F352+SQRT(1-Inputs!$B$38)*_xlfn.NORM.S.INV(RAND())</f>
        <v>1.0335761308379161</v>
      </c>
      <c r="R352" s="23">
        <f ca="1">SQRT(Inputs!$B$38)*G352+SQRT(1-Inputs!$B$38)*_xlfn.NORM.S.INV(RAND())</f>
        <v>1.3667427846395819</v>
      </c>
      <c r="S352" s="23">
        <f ca="1">SQRT(Inputs!$B$38)*H352+SQRT(1-Inputs!$B$38)*_xlfn.NORM.S.INV(RAND())</f>
        <v>1.0208192292186045</v>
      </c>
      <c r="T352" s="23">
        <f ca="1">SQRT(Inputs!$B$38)*I352+SQRT(1-Inputs!$B$38)*_xlfn.NORM.S.INV(RAND())</f>
        <v>0.62799664048607284</v>
      </c>
      <c r="U352" s="23">
        <f ca="1">SQRT(Inputs!$B$38)*J352+SQRT(1-Inputs!$B$38)*_xlfn.NORM.S.INV(RAND())</f>
        <v>-1.6543239573700217</v>
      </c>
      <c r="V352" s="23">
        <f ca="1">SQRT(Inputs!$B$38)*K352+SQRT(1-Inputs!$B$38)*_xlfn.NORM.S.INV(RAND())</f>
        <v>-3.0291331482679762E-2</v>
      </c>
      <c r="W352" s="23">
        <f ca="1">SQRT(Inputs!$B$38)*L352+SQRT(1-Inputs!$B$38)*_xlfn.NORM.S.INV(RAND())</f>
        <v>0.76601950090039017</v>
      </c>
      <c r="X352" s="23">
        <f ca="1">SQRT(Inputs!$B$38)*M352+SQRT(1-Inputs!$B$38)*_xlfn.NORM.S.INV(RAND())</f>
        <v>0.91232071581806595</v>
      </c>
      <c r="Y352" s="23">
        <f ca="1">SQRT(Inputs!$B$38)*C352+SQRT(1-Inputs!$B$38)*_xlfn.NORM.S.INV(RAND())</f>
        <v>-0.96548629133290997</v>
      </c>
      <c r="Z352" s="23">
        <f ca="1">SQRT(Inputs!$B$38)*D352+SQRT(1-Inputs!$B$38)*_xlfn.NORM.S.INV(RAND())</f>
        <v>-0.94136242041086671</v>
      </c>
      <c r="AA352" s="23">
        <f ca="1">SQRT(Inputs!$B$38)*E352+SQRT(1-Inputs!$B$38)*_xlfn.NORM.S.INV(RAND())</f>
        <v>1.1871021953507335</v>
      </c>
      <c r="AB352" s="23">
        <f ca="1">SQRT(Inputs!$B$38)*F352+SQRT(1-Inputs!$B$38)*_xlfn.NORM.S.INV(RAND())</f>
        <v>1.9342584089619641E-2</v>
      </c>
      <c r="AC352" s="23">
        <f ca="1">SQRT(Inputs!$B$38)*G352+SQRT(1-Inputs!$B$38)*_xlfn.NORM.S.INV(RAND())</f>
        <v>5.635879814590572E-3</v>
      </c>
      <c r="AD352" s="23">
        <f ca="1">SQRT(Inputs!$B$38)*H352+SQRT(1-Inputs!$B$38)*_xlfn.NORM.S.INV(RAND())</f>
        <v>2.3634941791548103</v>
      </c>
      <c r="AE352" s="23">
        <f ca="1">SQRT(Inputs!$B$38)*I352+SQRT(1-Inputs!$B$38)*_xlfn.NORM.S.INV(RAND())</f>
        <v>-0.50405152161443445</v>
      </c>
      <c r="AF352" s="23">
        <f ca="1">SQRT(Inputs!$B$38)*J352+SQRT(1-Inputs!$B$38)*_xlfn.NORM.S.INV(RAND())</f>
        <v>-5.8362873010790128E-2</v>
      </c>
      <c r="AG352" s="23">
        <f ca="1">SQRT(Inputs!$B$38)*K352+SQRT(1-Inputs!$B$38)*_xlfn.NORM.S.INV(RAND())</f>
        <v>-1.0647356573108431</v>
      </c>
      <c r="AH352" s="23">
        <f ca="1">SQRT(Inputs!$B$38)*L352+SQRT(1-Inputs!$B$38)*_xlfn.NORM.S.INV(RAND())</f>
        <v>2.1615475526632806</v>
      </c>
      <c r="AI352" s="23">
        <f ca="1">SQRT(Inputs!$B$38)*M352+SQRT(1-Inputs!$B$38)*_xlfn.NORM.S.INV(RAND())</f>
        <v>7.0163157793521225E-2</v>
      </c>
      <c r="AJ352" s="23">
        <f ca="1">SQRT(Inputs!$B$38)*C352+SQRT(1-Inputs!$B$38)*_xlfn.NORM.S.INV(RAND())</f>
        <v>0.22185280936434648</v>
      </c>
      <c r="AK352" s="23">
        <f ca="1">SQRT(Inputs!$B$38)*D352+SQRT(1-Inputs!$B$38)*_xlfn.NORM.S.INV(RAND())</f>
        <v>1.0107472095698422</v>
      </c>
      <c r="AL352" s="23">
        <f ca="1">SQRT(Inputs!$B$38)*E352+SQRT(1-Inputs!$B$38)*_xlfn.NORM.S.INV(RAND())</f>
        <v>-6.9903600464468862E-2</v>
      </c>
      <c r="AM352" s="23">
        <f ca="1">SQRT(Inputs!$B$38)*F352+SQRT(1-Inputs!$B$38)*_xlfn.NORM.S.INV(RAND())</f>
        <v>-0.72545684814692568</v>
      </c>
      <c r="AN352" s="23">
        <f ca="1">SQRT(Inputs!$B$38)*G352+SQRT(1-Inputs!$B$38)*_xlfn.NORM.S.INV(RAND())</f>
        <v>1.7865400291768383</v>
      </c>
      <c r="AO352" s="23">
        <f ca="1">SQRT(Inputs!$B$38)*H352+SQRT(1-Inputs!$B$38)*_xlfn.NORM.S.INV(RAND())</f>
        <v>0.44497167227878076</v>
      </c>
      <c r="AP352" s="23">
        <f ca="1">SQRT(Inputs!$B$38)*I352+SQRT(1-Inputs!$B$38)*_xlfn.NORM.S.INV(RAND())</f>
        <v>0.82223247850397041</v>
      </c>
      <c r="AQ352" s="23">
        <f ca="1">SQRT(Inputs!$B$38)*J352+SQRT(1-Inputs!$B$38)*_xlfn.NORM.S.INV(RAND())</f>
        <v>-1.689677682905335</v>
      </c>
      <c r="AR352" s="23">
        <f ca="1">SQRT(Inputs!$B$38)*K352+SQRT(1-Inputs!$B$38)*_xlfn.NORM.S.INV(RAND())</f>
        <v>0.26929698717650868</v>
      </c>
      <c r="AS352" s="23">
        <f ca="1">SQRT(Inputs!$B$38)*L352+SQRT(1-Inputs!$B$38)*_xlfn.NORM.S.INV(RAND())</f>
        <v>-0.29407530640209534</v>
      </c>
      <c r="AT352" s="23">
        <f ca="1">SQRT(Inputs!$B$38)*M352+SQRT(1-Inputs!$B$38)*_xlfn.NORM.S.INV(RAND())</f>
        <v>7.4089587225662945E-2</v>
      </c>
      <c r="AU352" s="15">
        <f ca="1">Inputs!$B$6*EXP($B$8-0.5*C$5^2+C$5*N352)</f>
        <v>5047.4990117164843</v>
      </c>
      <c r="AV352" s="15">
        <f t="shared" ca="1" si="183"/>
        <v>6145.8428057248457</v>
      </c>
      <c r="AW352" s="15">
        <f t="shared" ca="1" si="184"/>
        <v>7250.3052495797292</v>
      </c>
      <c r="AX352" s="15">
        <f t="shared" ca="1" si="185"/>
        <v>10071.999064095013</v>
      </c>
      <c r="AY352" s="15">
        <f t="shared" ca="1" si="186"/>
        <v>14439.256726348724</v>
      </c>
      <c r="AZ352" s="15">
        <f t="shared" ca="1" si="187"/>
        <v>19760.63100302505</v>
      </c>
      <c r="BA352" s="15">
        <f t="shared" ca="1" si="188"/>
        <v>25824.736816858007</v>
      </c>
      <c r="BB352" s="15">
        <f t="shared" ca="1" si="189"/>
        <v>26788.154313604282</v>
      </c>
      <c r="BC352" s="15">
        <f t="shared" ca="1" si="190"/>
        <v>32712.878721727338</v>
      </c>
      <c r="BD352" s="15">
        <f t="shared" ca="1" si="191"/>
        <v>43053.140503690629</v>
      </c>
      <c r="BE352" s="15">
        <f t="shared" ca="1" si="192"/>
        <v>57327.125859790503</v>
      </c>
      <c r="BF352" s="15">
        <f ca="1">Inputs!$B$13*EXP($B$9-0.5*C$6^2+C$6*Y352)</f>
        <v>11421.625417088449</v>
      </c>
      <c r="BG352" s="15">
        <f t="shared" ca="1" si="193"/>
        <v>11745.430288326894</v>
      </c>
      <c r="BH352" s="15">
        <f t="shared" ca="1" si="194"/>
        <v>17473.619149599999</v>
      </c>
      <c r="BI352" s="15">
        <f t="shared" ca="1" si="195"/>
        <v>21454.116448923804</v>
      </c>
      <c r="BJ352" s="15">
        <f t="shared" ca="1" si="196"/>
        <v>26322.724809401952</v>
      </c>
      <c r="BK352" s="15">
        <f t="shared" ca="1" si="197"/>
        <v>44568.695105912833</v>
      </c>
      <c r="BL352" s="15">
        <f t="shared" ca="1" si="198"/>
        <v>51285.42114992292</v>
      </c>
      <c r="BM352" s="15">
        <f t="shared" ca="1" si="199"/>
        <v>62585.440470614827</v>
      </c>
      <c r="BN352" s="15">
        <f t="shared" ca="1" si="200"/>
        <v>67751.832326028176</v>
      </c>
      <c r="BO352" s="15">
        <f t="shared" ca="1" si="201"/>
        <v>107173.29178724691</v>
      </c>
      <c r="BP352" s="15">
        <f t="shared" ca="1" si="202"/>
        <v>132963.00644643506</v>
      </c>
      <c r="BQ352" s="15">
        <f ca="1">Inputs!$B$20*EXP($B$10-0.5*C$7^2+C$7*AJ352)</f>
        <v>4640.6793052695421</v>
      </c>
      <c r="BR352" s="15">
        <f t="shared" ca="1" si="203"/>
        <v>8680.1202867694119</v>
      </c>
      <c r="BS352" s="15">
        <f t="shared" ca="1" si="204"/>
        <v>11650.232815843419</v>
      </c>
      <c r="BT352" s="15">
        <f t="shared" ca="1" si="205"/>
        <v>13279.432255698066</v>
      </c>
      <c r="BU352" s="15">
        <f t="shared" ca="1" si="206"/>
        <v>28356.054679498175</v>
      </c>
      <c r="BV352" s="15">
        <f t="shared" ca="1" si="207"/>
        <v>43611.565615670537</v>
      </c>
      <c r="BW352" s="15">
        <f t="shared" ca="1" si="208"/>
        <v>72425.584306050499</v>
      </c>
      <c r="BX352" s="15">
        <f t="shared" ca="1" si="209"/>
        <v>72192.637053909173</v>
      </c>
      <c r="BY352" s="15">
        <f t="shared" ca="1" si="210"/>
        <v>106502.52649319037</v>
      </c>
      <c r="BZ352" s="15">
        <f t="shared" ca="1" si="211"/>
        <v>141573.68649827721</v>
      </c>
      <c r="CA352" s="15">
        <f t="shared" ca="1" si="212"/>
        <v>201503.62622982202</v>
      </c>
      <c r="CB352" s="15">
        <f ca="1">(AU352*DCF!C$10-DCF!C$5*MAX(AU352*DCF!C$10,0)-MAX(AU352-Inputs!$B$6,0)/Inputs!$B$10)*DCF!C$6</f>
        <v>1042.4663875064043</v>
      </c>
      <c r="CC352" s="15">
        <f ca="1">(AV352*DCF!D$10-DCF!D$5*MAX(AV352*DCF!D$10,0)-MAX(AV352-AU352,0)/Inputs!$B$10)*DCF!D$6</f>
        <v>1230.2051587073604</v>
      </c>
      <c r="CD352" s="15">
        <f ca="1">(AW352*DCF!E$10-DCF!E$5*MAX(AW352*DCF!E$10,0)-MAX(AW352-AV352,0)/Inputs!$B$10)*DCF!E$6</f>
        <v>1425.2093869835405</v>
      </c>
      <c r="CE352" s="15">
        <f ca="1">(AX352*DCF!F$10-DCF!F$5*MAX(AX352*DCF!F$10,0)-MAX(AX352-AW352,0)/Inputs!$B$10)*DCF!F$6</f>
        <v>1611.5768193096717</v>
      </c>
      <c r="CF352" s="15">
        <f ca="1">(AY352*DCF!G$10-DCF!G$5*MAX(AY352*DCF!G$10,0)-MAX(AY352-AX352,0)/Inputs!$B$10)*DCF!G$6</f>
        <v>2135.5998731807754</v>
      </c>
      <c r="CG352" s="15">
        <f ca="1">(AZ352*DCF!H$10-DCF!H$5*MAX(AZ352*DCF!H$10,0)-MAX(AZ352-AY352,0)/Inputs!$B$10)*DCF!H$6</f>
        <v>2891.6352821090518</v>
      </c>
      <c r="CH352" s="15">
        <f ca="1">(BA352*DCF!I$10-DCF!I$5*MAX(BA352*DCF!I$10,0)-MAX(BA352-AZ352,0)/Inputs!$B$10)*DCF!I$6</f>
        <v>3722.5115066395442</v>
      </c>
      <c r="CI352" s="15">
        <f ca="1">(BB352*DCF!J$10-DCF!J$5*MAX(BB352*DCF!J$10,0)-MAX(BB352-BA352,0)/Inputs!$B$10)*DCF!J$6</f>
        <v>4450.9193916354852</v>
      </c>
      <c r="CJ352" s="15">
        <f ca="1">(BC352*DCF!K$10-DCF!K$5*MAX(BC352*DCF!K$10,0)-MAX(BC352-BB352,0)/Inputs!$B$10)*DCF!K$6</f>
        <v>4436.8768760832891</v>
      </c>
      <c r="CK352" s="15">
        <f ca="1">(BD352*DCF!L$10-DCF!L$5*MAX(BD352*DCF!L$10,0)-MAX(BD352-BC352,0)/Inputs!$B$10)*DCF!L$6</f>
        <v>5156.0690132267709</v>
      </c>
      <c r="CL352" s="15">
        <f ca="1">(BE352*DCF!M$10-DCF!M$5*MAX(BE352*DCF!M$10,0)-MAX(BE352-BD352,0)/Inputs!$B$10)*DCF!M$6</f>
        <v>6384.4188635362161</v>
      </c>
      <c r="CM352" s="15">
        <f ca="1">(BF352*DCF!C$28-DCF!C$5*MAX(BF352*DCF!C$28,0)-MAX(BF352-Inputs!$B$13,0)/Inputs!$B$17)*DCF!C$6</f>
        <v>3477.8085406919631</v>
      </c>
      <c r="CN352" s="15">
        <f ca="1">(BG352*DCF!D$28-DCF!D$5*MAX(BG352*DCF!D$28,0)-MAX(BG352-BF352,0)/Inputs!$B$17)*DCF!D$6</f>
        <v>3390.2176889227485</v>
      </c>
      <c r="CO352" s="15">
        <f ca="1">(BH352*DCF!E$28-DCF!E$5*MAX(BH352*DCF!E$28,0)-MAX(BH352-BG352,0)/Inputs!$B$17)*DCF!E$6</f>
        <v>3819.8929088934642</v>
      </c>
      <c r="CP352" s="15">
        <f ca="1">(BI352*DCF!F$28-DCF!F$5*MAX(BI352*DCF!F$28,0)-MAX(BI352-BH352,0)/Inputs!$B$17)*DCF!F$6</f>
        <v>5099.5150460506593</v>
      </c>
      <c r="CQ352" s="15">
        <f ca="1">(BJ352*DCF!G$28-DCF!G$5*MAX(BJ352*DCF!G$28,0)-MAX(BJ352-BI352,0)/Inputs!$B$17)*DCF!G$6</f>
        <v>6010.7788314825093</v>
      </c>
      <c r="CR352" s="15">
        <f ca="1">(BK352*DCF!H$28-DCF!H$5*MAX(BK352*DCF!H$28,0)-MAX(BK352-BJ352,0)/Inputs!$B$17)*DCF!H$6</f>
        <v>8187.4182766279919</v>
      </c>
      <c r="CS352" s="15">
        <f ca="1">(BL352*DCF!I$28-DCF!I$5*MAX(BL352*DCF!I$28,0)-MAX(BL352-BK352,0)/Inputs!$B$17)*DCF!I$6</f>
        <v>11095.866438736113</v>
      </c>
      <c r="CT352" s="15">
        <f ca="1">(BM352*DCF!J$28-DCF!J$5*MAX(BM352*DCF!J$28,0)-MAX(BM352-BL352,0)/Inputs!$B$17)*DCF!J$6</f>
        <v>12463.45859041869</v>
      </c>
      <c r="CU352" s="15">
        <f ca="1">(BN352*DCF!K$28-DCF!K$5*MAX(BN352*DCF!K$28,0)-MAX(BN352-BM352,0)/Inputs!$B$17)*DCF!K$6</f>
        <v>13675.236805871566</v>
      </c>
      <c r="CV352" s="15">
        <f ca="1">(BO352*DCF!L$28-DCF!L$5*MAX(BO352*DCF!L$28,0)-MAX(BO352-BN352,0)/Inputs!$B$17)*DCF!L$6</f>
        <v>16922.717392649884</v>
      </c>
      <c r="CW352" s="15">
        <f ca="1">(BP352*DCF!M$28-DCF!M$5*MAX(BP352*DCF!M$28,0)-MAX(BP352-BO352,0)/Inputs!$B$17)*DCF!M$6</f>
        <v>22321.316757754077</v>
      </c>
      <c r="CX352" s="15">
        <f ca="1">(BQ352*DCF!C$46-DCF!C$5*MAX(BQ352*DCF!C$46,0)-MAX(BQ352-Inputs!$B$20,0)/Inputs!$B$24)*DCF!C$6</f>
        <v>-1736.7293108103063</v>
      </c>
      <c r="CY352" s="15">
        <f ca="1">(BR352*DCF!D$46-DCF!D$5*MAX(BR352*DCF!D$46,0)-MAX(BR352-BQ352,0)/Inputs!$B$24)*DCF!D$6</f>
        <v>-3205.0900463313087</v>
      </c>
      <c r="CZ352" s="15">
        <f ca="1">(BS352*DCF!E$46-DCF!E$5*MAX(BS352*DCF!E$46,0)-MAX(BS352-BR352,0)/Inputs!$B$24)*DCF!E$6</f>
        <v>-2548.3969081070159</v>
      </c>
      <c r="DA352" s="15">
        <f ca="1">(BT352*DCF!F$46-DCF!F$5*MAX(BT352*DCF!F$46,0)-MAX(BT352-BS352,0)/Inputs!$B$24)*DCF!F$6</f>
        <v>-1560.3352348094452</v>
      </c>
      <c r="DB352" s="15">
        <f ca="1">(BU352*DCF!G$46-DCF!G$5*MAX(BU352*DCF!G$46,0)-MAX(BU352-BT352,0)/Inputs!$B$24)*DCF!G$6</f>
        <v>-6025.3195603740205</v>
      </c>
      <c r="DC352" s="15">
        <f ca="1">(BV352*DCF!H$46-DCF!H$5*MAX(BV352*DCF!H$46,0)-MAX(BV352-BU352,0)/Inputs!$B$24)*DCF!H$6</f>
        <v>-4740.556551349242</v>
      </c>
      <c r="DD352" s="15">
        <f ca="1">(BW352*DCF!I$46-DCF!I$5*MAX(BW352*DCF!I$46,0)-MAX(BW352-BV352,0)/Inputs!$B$24)*DCF!I$6</f>
        <v>-6598.6931403272938</v>
      </c>
      <c r="DE352" s="15">
        <f ca="1">(BX352*DCF!J$46-DCF!J$5*MAX(BX352*DCF!J$46,0)-MAX(BX352-BW352,0)/Inputs!$B$24)*DCF!J$6</f>
        <v>3028.2814292585144</v>
      </c>
      <c r="DF352" s="15">
        <f ca="1">(BY352*DCF!K$46-DCF!K$5*MAX(BY352*DCF!K$46,0)-MAX(BY352-BX352,0)/Inputs!$B$24)*DCF!K$6</f>
        <v>-2321.2295596790032</v>
      </c>
      <c r="DG352" s="15">
        <f ca="1">(BZ352*DCF!L$46-DCF!L$5*MAX(BZ352*DCF!L$46,0)-MAX(BZ352-BY352,0)/Inputs!$B$24)*DCF!L$6</f>
        <v>1849.6147349674761</v>
      </c>
      <c r="DH352" s="15">
        <f ca="1">(CA352*DCF!M$46-DCF!M$5*MAX(CA352*DCF!M$46,0)-MAX(CA352-BZ352,0)/Inputs!$B$24)*DCF!M$6</f>
        <v>3268.3679060958088</v>
      </c>
      <c r="DI352" s="15">
        <f ca="1">SUM(CB352:CL352)+BE352*DCF!M$10*(1+Inputs!$B$30)*(1-Inputs!$B$33)*(1-Inputs!$B$30/Inputs!$B$31)/(Inputs!$B$29-Inputs!$B$30)*DCF!M$6</f>
        <v>194029.63789947517</v>
      </c>
      <c r="DJ352" s="15">
        <f ca="1">SUM(CM352:CW352)+BP352*DCF!M$28*(1+Inputs!$B$30)*(1-Inputs!$B$33)*(1-Inputs!$B$30/Inputs!$B$31)/(Inputs!$B$29-Inputs!$B$30)*DCF!M$6</f>
        <v>599847.96753698762</v>
      </c>
      <c r="DK352" s="15">
        <f ca="1">SUM(CX352:DH352)+CA352*DCF!M$46*(1+Inputs!$B$30)*(1-Inputs!$B$33)*(1-Inputs!$B$30/Inputs!$B$31)/(Inputs!$B$29-Inputs!$B$30)*DCF!M$6</f>
        <v>290958.38954031107</v>
      </c>
      <c r="DM352" s="15">
        <f ca="1">DI352+DJ352+DK352+Inputs!$B$34+Inputs!$B$36-Inputs!$B$35</f>
        <v>1161686.9949767739</v>
      </c>
    </row>
    <row r="353" spans="1:117" x14ac:dyDescent="0.75">
      <c r="A353" s="11">
        <v>340</v>
      </c>
      <c r="C353" s="23">
        <f t="shared" ca="1" si="213"/>
        <v>-0.14558426401588123</v>
      </c>
      <c r="D353" s="23">
        <f t="shared" ca="1" si="213"/>
        <v>3.1354104429478697</v>
      </c>
      <c r="E353" s="23">
        <f t="shared" ca="1" si="213"/>
        <v>0.40181177420826758</v>
      </c>
      <c r="F353" s="23">
        <f t="shared" ca="1" si="213"/>
        <v>-1.660994206125217</v>
      </c>
      <c r="G353" s="23">
        <f t="shared" ca="1" si="213"/>
        <v>-0.44504377473011658</v>
      </c>
      <c r="H353" s="23">
        <f t="shared" ca="1" si="213"/>
        <v>-0.46350009438538459</v>
      </c>
      <c r="I353" s="23">
        <f t="shared" ca="1" si="213"/>
        <v>-0.85124395777949835</v>
      </c>
      <c r="J353" s="23">
        <f t="shared" ca="1" si="213"/>
        <v>-0.19448756394436462</v>
      </c>
      <c r="K353" s="23">
        <f t="shared" ca="1" si="213"/>
        <v>0.56846447102592235</v>
      </c>
      <c r="L353" s="23">
        <f t="shared" ca="1" si="213"/>
        <v>0.71970724296218203</v>
      </c>
      <c r="M353" s="23">
        <f t="shared" ca="1" si="213"/>
        <v>-1.453192527009874</v>
      </c>
      <c r="N353" s="23">
        <f ca="1">SQRT(Inputs!$B$38)*C353+SQRT(1-Inputs!$B$38)*_xlfn.NORM.S.INV(RAND())</f>
        <v>3.1546463029918967E-2</v>
      </c>
      <c r="O353" s="23">
        <f ca="1">SQRT(Inputs!$B$38)*D353+SQRT(1-Inputs!$B$38)*_xlfn.NORM.S.INV(RAND())</f>
        <v>1.9265101722781648</v>
      </c>
      <c r="P353" s="23">
        <f ca="1">SQRT(Inputs!$B$38)*E353+SQRT(1-Inputs!$B$38)*_xlfn.NORM.S.INV(RAND())</f>
        <v>1.053265751960625</v>
      </c>
      <c r="Q353" s="23">
        <f ca="1">SQRT(Inputs!$B$38)*F353+SQRT(1-Inputs!$B$38)*_xlfn.NORM.S.INV(RAND())</f>
        <v>-1.1317122471641017</v>
      </c>
      <c r="R353" s="23">
        <f ca="1">SQRT(Inputs!$B$38)*G353+SQRT(1-Inputs!$B$38)*_xlfn.NORM.S.INV(RAND())</f>
        <v>-2.1754623988835111</v>
      </c>
      <c r="S353" s="23">
        <f ca="1">SQRT(Inputs!$B$38)*H353+SQRT(1-Inputs!$B$38)*_xlfn.NORM.S.INV(RAND())</f>
        <v>-0.97111446919498201</v>
      </c>
      <c r="T353" s="23">
        <f ca="1">SQRT(Inputs!$B$38)*I353+SQRT(1-Inputs!$B$38)*_xlfn.NORM.S.INV(RAND())</f>
        <v>0.48373959161888058</v>
      </c>
      <c r="U353" s="23">
        <f ca="1">SQRT(Inputs!$B$38)*J353+SQRT(1-Inputs!$B$38)*_xlfn.NORM.S.INV(RAND())</f>
        <v>0.23075113759563184</v>
      </c>
      <c r="V353" s="23">
        <f ca="1">SQRT(Inputs!$B$38)*K353+SQRT(1-Inputs!$B$38)*_xlfn.NORM.S.INV(RAND())</f>
        <v>1.0204277220707669</v>
      </c>
      <c r="W353" s="23">
        <f ca="1">SQRT(Inputs!$B$38)*L353+SQRT(1-Inputs!$B$38)*_xlfn.NORM.S.INV(RAND())</f>
        <v>1.6346874063264507</v>
      </c>
      <c r="X353" s="23">
        <f ca="1">SQRT(Inputs!$B$38)*M353+SQRT(1-Inputs!$B$38)*_xlfn.NORM.S.INV(RAND())</f>
        <v>-2.0737755306801464</v>
      </c>
      <c r="Y353" s="23">
        <f ca="1">SQRT(Inputs!$B$38)*C353+SQRT(1-Inputs!$B$38)*_xlfn.NORM.S.INV(RAND())</f>
        <v>-1.3935857243894718</v>
      </c>
      <c r="Z353" s="23">
        <f ca="1">SQRT(Inputs!$B$38)*D353+SQRT(1-Inputs!$B$38)*_xlfn.NORM.S.INV(RAND())</f>
        <v>1.0109688028136157</v>
      </c>
      <c r="AA353" s="23">
        <f ca="1">SQRT(Inputs!$B$38)*E353+SQRT(1-Inputs!$B$38)*_xlfn.NORM.S.INV(RAND())</f>
        <v>0.2444039877734826</v>
      </c>
      <c r="AB353" s="23">
        <f ca="1">SQRT(Inputs!$B$38)*F353+SQRT(1-Inputs!$B$38)*_xlfn.NORM.S.INV(RAND())</f>
        <v>-0.22903697270428169</v>
      </c>
      <c r="AC353" s="23">
        <f ca="1">SQRT(Inputs!$B$38)*G353+SQRT(1-Inputs!$B$38)*_xlfn.NORM.S.INV(RAND())</f>
        <v>-0.43595467337825911</v>
      </c>
      <c r="AD353" s="23">
        <f ca="1">SQRT(Inputs!$B$38)*H353+SQRT(1-Inputs!$B$38)*_xlfn.NORM.S.INV(RAND())</f>
        <v>-0.98803714280294486</v>
      </c>
      <c r="AE353" s="23">
        <f ca="1">SQRT(Inputs!$B$38)*I353+SQRT(1-Inputs!$B$38)*_xlfn.NORM.S.INV(RAND())</f>
        <v>-0.86545963612166332</v>
      </c>
      <c r="AF353" s="23">
        <f ca="1">SQRT(Inputs!$B$38)*J353+SQRT(1-Inputs!$B$38)*_xlfn.NORM.S.INV(RAND())</f>
        <v>-0.61276906571323664</v>
      </c>
      <c r="AG353" s="23">
        <f ca="1">SQRT(Inputs!$B$38)*K353+SQRT(1-Inputs!$B$38)*_xlfn.NORM.S.INV(RAND())</f>
        <v>0.43957724431109024</v>
      </c>
      <c r="AH353" s="23">
        <f ca="1">SQRT(Inputs!$B$38)*L353+SQRT(1-Inputs!$B$38)*_xlfn.NORM.S.INV(RAND())</f>
        <v>-0.30332756625458268</v>
      </c>
      <c r="AI353" s="23">
        <f ca="1">SQRT(Inputs!$B$38)*M353+SQRT(1-Inputs!$B$38)*_xlfn.NORM.S.INV(RAND())</f>
        <v>-1.5529615928663265</v>
      </c>
      <c r="AJ353" s="23">
        <f ca="1">SQRT(Inputs!$B$38)*C353+SQRT(1-Inputs!$B$38)*_xlfn.NORM.S.INV(RAND())</f>
        <v>-1.2156081424625922</v>
      </c>
      <c r="AK353" s="23">
        <f ca="1">SQRT(Inputs!$B$38)*D353+SQRT(1-Inputs!$B$38)*_xlfn.NORM.S.INV(RAND())</f>
        <v>0.70274786377851139</v>
      </c>
      <c r="AL353" s="23">
        <f ca="1">SQRT(Inputs!$B$38)*E353+SQRT(1-Inputs!$B$38)*_xlfn.NORM.S.INV(RAND())</f>
        <v>-0.16693760076425609</v>
      </c>
      <c r="AM353" s="23">
        <f ca="1">SQRT(Inputs!$B$38)*F353+SQRT(1-Inputs!$B$38)*_xlfn.NORM.S.INV(RAND())</f>
        <v>-1.7239536159623725</v>
      </c>
      <c r="AN353" s="23">
        <f ca="1">SQRT(Inputs!$B$38)*G353+SQRT(1-Inputs!$B$38)*_xlfn.NORM.S.INV(RAND())</f>
        <v>-0.56628639991635055</v>
      </c>
      <c r="AO353" s="23">
        <f ca="1">SQRT(Inputs!$B$38)*H353+SQRT(1-Inputs!$B$38)*_xlfn.NORM.S.INV(RAND())</f>
        <v>0.57063780770293437</v>
      </c>
      <c r="AP353" s="23">
        <f ca="1">SQRT(Inputs!$B$38)*I353+SQRT(1-Inputs!$B$38)*_xlfn.NORM.S.INV(RAND())</f>
        <v>-0.85654685476712222</v>
      </c>
      <c r="AQ353" s="23">
        <f ca="1">SQRT(Inputs!$B$38)*J353+SQRT(1-Inputs!$B$38)*_xlfn.NORM.S.INV(RAND())</f>
        <v>-0.53094621503017736</v>
      </c>
      <c r="AR353" s="23">
        <f ca="1">SQRT(Inputs!$B$38)*K353+SQRT(1-Inputs!$B$38)*_xlfn.NORM.S.INV(RAND())</f>
        <v>0.5575468085975156</v>
      </c>
      <c r="AS353" s="23">
        <f ca="1">SQRT(Inputs!$B$38)*L353+SQRT(1-Inputs!$B$38)*_xlfn.NORM.S.INV(RAND())</f>
        <v>0.74345755921592005</v>
      </c>
      <c r="AT353" s="23">
        <f ca="1">SQRT(Inputs!$B$38)*M353+SQRT(1-Inputs!$B$38)*_xlfn.NORM.S.INV(RAND())</f>
        <v>-1.7016715745169932</v>
      </c>
      <c r="AU353" s="15">
        <f ca="1">Inputs!$B$6*EXP($B$8-0.5*C$5^2+C$5*N353)</f>
        <v>4987.6440309834643</v>
      </c>
      <c r="AV353" s="15">
        <f t="shared" ca="1" si="183"/>
        <v>8059.1266501544005</v>
      </c>
      <c r="AW353" s="15">
        <f t="shared" ca="1" si="184"/>
        <v>11326.742557207937</v>
      </c>
      <c r="AX353" s="15">
        <f t="shared" ca="1" si="185"/>
        <v>12005.518409483328</v>
      </c>
      <c r="AY353" s="15">
        <f t="shared" ca="1" si="186"/>
        <v>11380.154506058585</v>
      </c>
      <c r="AZ353" s="15">
        <f t="shared" ca="1" si="187"/>
        <v>12506.66104446863</v>
      </c>
      <c r="BA353" s="15">
        <f t="shared" ca="1" si="188"/>
        <v>16099.765163516477</v>
      </c>
      <c r="BB353" s="15">
        <f t="shared" ca="1" si="189"/>
        <v>20172.023431447273</v>
      </c>
      <c r="BC353" s="15">
        <f t="shared" ca="1" si="190"/>
        <v>27263.028520818647</v>
      </c>
      <c r="BD353" s="15">
        <f t="shared" ca="1" si="191"/>
        <v>38917.63248331473</v>
      </c>
      <c r="BE353" s="15">
        <f t="shared" ca="1" si="192"/>
        <v>39480.685195447295</v>
      </c>
      <c r="BF353" s="15">
        <f ca="1">Inputs!$B$13*EXP($B$9-0.5*C$6^2+C$6*Y353)</f>
        <v>10492.270056922674</v>
      </c>
      <c r="BG353" s="15">
        <f t="shared" ca="1" si="193"/>
        <v>15346.233394165656</v>
      </c>
      <c r="BH353" s="15">
        <f t="shared" ca="1" si="194"/>
        <v>19525.95498208631</v>
      </c>
      <c r="BI353" s="15">
        <f t="shared" ca="1" si="195"/>
        <v>23074.737946694255</v>
      </c>
      <c r="BJ353" s="15">
        <f t="shared" ca="1" si="196"/>
        <v>26565.176644276937</v>
      </c>
      <c r="BK353" s="15">
        <f t="shared" ca="1" si="197"/>
        <v>28500.218069324936</v>
      </c>
      <c r="BL353" s="15">
        <f t="shared" ca="1" si="198"/>
        <v>31294.772932904267</v>
      </c>
      <c r="BM353" s="15">
        <f t="shared" ca="1" si="199"/>
        <v>35648.41517790252</v>
      </c>
      <c r="BN353" s="15">
        <f t="shared" ca="1" si="200"/>
        <v>46214.526039143871</v>
      </c>
      <c r="BO353" s="15">
        <f t="shared" ca="1" si="201"/>
        <v>54892.244552153083</v>
      </c>
      <c r="BP353" s="15">
        <f t="shared" ca="1" si="202"/>
        <v>56661.886294831391</v>
      </c>
      <c r="BQ353" s="15">
        <f ca="1">Inputs!$B$20*EXP($B$10-0.5*C$7^2+C$7*AJ353)</f>
        <v>2787.1463055767072</v>
      </c>
      <c r="BR353" s="15">
        <f t="shared" ca="1" si="203"/>
        <v>4727.4145015291215</v>
      </c>
      <c r="BS353" s="15">
        <f t="shared" ca="1" si="204"/>
        <v>6170.628930708991</v>
      </c>
      <c r="BT353" s="15">
        <f t="shared" ca="1" si="205"/>
        <v>5412.7273600659182</v>
      </c>
      <c r="BU353" s="15">
        <f t="shared" ca="1" si="206"/>
        <v>6540.8308690209424</v>
      </c>
      <c r="BV353" s="15">
        <f t="shared" ca="1" si="207"/>
        <v>10348.674101207205</v>
      </c>
      <c r="BW353" s="15">
        <f t="shared" ca="1" si="208"/>
        <v>12046.60964928764</v>
      </c>
      <c r="BX353" s="15">
        <f t="shared" ca="1" si="209"/>
        <v>15147.831634268627</v>
      </c>
      <c r="BY353" s="15">
        <f t="shared" ca="1" si="210"/>
        <v>23613.943390579661</v>
      </c>
      <c r="BZ353" s="15">
        <f t="shared" ca="1" si="211"/>
        <v>37986.187867039895</v>
      </c>
      <c r="CA353" s="15">
        <f t="shared" ca="1" si="212"/>
        <v>39435.069101197019</v>
      </c>
      <c r="CB353" s="15">
        <f ca="1">(AU353*DCF!C$10-DCF!C$5*MAX(AU353*DCF!C$10,0)-MAX(AU353-Inputs!$B$6,0)/Inputs!$B$10)*DCF!C$6</f>
        <v>1042.893164187632</v>
      </c>
      <c r="CC353" s="15">
        <f ca="1">(AV353*DCF!D$10-DCF!D$5*MAX(AV353*DCF!D$10,0)-MAX(AV353-AU353,0)/Inputs!$B$10)*DCF!D$6</f>
        <v>1215.4568719101667</v>
      </c>
      <c r="CD353" s="15">
        <f ca="1">(AW353*DCF!E$10-DCF!E$5*MAX(AW353*DCF!E$10,0)-MAX(AW353-AV353,0)/Inputs!$B$10)*DCF!E$6</f>
        <v>1879.1621301687148</v>
      </c>
      <c r="CE353" s="15">
        <f ca="1">(AX353*DCF!F$10-DCF!F$5*MAX(AX353*DCF!F$10,0)-MAX(AX353-AW353,0)/Inputs!$B$10)*DCF!F$6</f>
        <v>2479.5491097654112</v>
      </c>
      <c r="CF353" s="15">
        <f ca="1">(AY353*DCF!G$10-DCF!G$5*MAX(AY353*DCF!G$10,0)-MAX(AY353-AX353,0)/Inputs!$B$10)*DCF!G$6</f>
        <v>2344.765310137328</v>
      </c>
      <c r="CG353" s="15">
        <f ca="1">(AZ353*DCF!H$10-DCF!H$5*MAX(AZ353*DCF!H$10,0)-MAX(AZ353-AY353,0)/Inputs!$B$10)*DCF!H$6</f>
        <v>2228.1457813909205</v>
      </c>
      <c r="CH353" s="15">
        <f ca="1">(BA353*DCF!I$10-DCF!I$5*MAX(BA353*DCF!I$10,0)-MAX(BA353-AZ353,0)/Inputs!$B$10)*DCF!I$6</f>
        <v>2351.4448076390127</v>
      </c>
      <c r="CI353" s="15">
        <f ca="1">(BB353*DCF!J$10-DCF!J$5*MAX(BB353*DCF!J$10,0)-MAX(BB353-BA353,0)/Inputs!$B$10)*DCF!J$6</f>
        <v>2844.4823913984601</v>
      </c>
      <c r="CJ353" s="15">
        <f ca="1">(BC353*DCF!K$10-DCF!K$5*MAX(BC353*DCF!K$10,0)-MAX(BC353-BB353,0)/Inputs!$B$10)*DCF!K$6</f>
        <v>3396.2769775130478</v>
      </c>
      <c r="CK353" s="15">
        <f ca="1">(BD353*DCF!L$10-DCF!L$5*MAX(BD353*DCF!L$10,0)-MAX(BD353-BC353,0)/Inputs!$B$10)*DCF!L$6</f>
        <v>4362.3900380697914</v>
      </c>
      <c r="CL353" s="15">
        <f ca="1">(BE353*DCF!M$10-DCF!M$5*MAX(BE353*DCF!M$10,0)-MAX(BE353-BD353,0)/Inputs!$B$10)*DCF!M$6</f>
        <v>5503.9726634670596</v>
      </c>
      <c r="CM353" s="15">
        <f ca="1">(BF353*DCF!C$28-DCF!C$5*MAX(BF353*DCF!C$28,0)-MAX(BF353-Inputs!$B$13,0)/Inputs!$B$17)*DCF!C$6</f>
        <v>3202.1720117228169</v>
      </c>
      <c r="CN353" s="15">
        <f ca="1">(BG353*DCF!D$28-DCF!D$5*MAX(BG353*DCF!D$28,0)-MAX(BG353-BF353,0)/Inputs!$B$17)*DCF!D$6</f>
        <v>3484.2467449749324</v>
      </c>
      <c r="CO353" s="15">
        <f ca="1">(BH353*DCF!E$28-DCF!E$5*MAX(BH353*DCF!E$28,0)-MAX(BH353-BG353,0)/Inputs!$B$17)*DCF!E$6</f>
        <v>4706.3325467183895</v>
      </c>
      <c r="CP353" s="15">
        <f ca="1">(BI353*DCF!F$28-DCF!F$5*MAX(BI353*DCF!F$28,0)-MAX(BI353-BH353,0)/Inputs!$B$17)*DCF!F$6</f>
        <v>5618.071512527953</v>
      </c>
      <c r="CQ353" s="15">
        <f ca="1">(BJ353*DCF!G$28-DCF!G$5*MAX(BJ353*DCF!G$28,0)-MAX(BJ353-BI353,0)/Inputs!$B$17)*DCF!G$6</f>
        <v>6305.4793221627315</v>
      </c>
      <c r="CR353" s="15">
        <f ca="1">(BK353*DCF!H$28-DCF!H$5*MAX(BK353*DCF!H$28,0)-MAX(BK353-BJ353,0)/Inputs!$B$17)*DCF!H$6</f>
        <v>6747.7672303841882</v>
      </c>
      <c r="CS353" s="15">
        <f ca="1">(BL353*DCF!I$28-DCF!I$5*MAX(BL353*DCF!I$28,0)-MAX(BL353-BK353,0)/Inputs!$B$17)*DCF!I$6</f>
        <v>6957.9566042346569</v>
      </c>
      <c r="CT353" s="15">
        <f ca="1">(BM353*DCF!J$28-DCF!J$5*MAX(BM353*DCF!J$28,0)-MAX(BM353-BL353,0)/Inputs!$B$17)*DCF!J$6</f>
        <v>7375.2985910697571</v>
      </c>
      <c r="CU353" s="15">
        <f ca="1">(BN353*DCF!K$28-DCF!K$5*MAX(BN353*DCF!K$28,0)-MAX(BN353-BM353,0)/Inputs!$B$17)*DCF!K$6</f>
        <v>8465.525179913624</v>
      </c>
      <c r="CV353" s="15">
        <f ca="1">(BO353*DCF!L$28-DCF!L$5*MAX(BO353*DCF!L$28,0)-MAX(BO353-BN353,0)/Inputs!$B$17)*DCF!L$6</f>
        <v>9970.256649709625</v>
      </c>
      <c r="CW353" s="15">
        <f ca="1">(BP353*DCF!M$28-DCF!M$5*MAX(BP353*DCF!M$28,0)-MAX(BP353-BO353,0)/Inputs!$B$17)*DCF!M$6</f>
        <v>10475.989410440186</v>
      </c>
      <c r="CX353" s="15">
        <f ca="1">(BQ353*DCF!C$46-DCF!C$5*MAX(BQ353*DCF!C$46,0)-MAX(BQ353-Inputs!$B$20,0)/Inputs!$B$24)*DCF!C$6</f>
        <v>-643.68274955582149</v>
      </c>
      <c r="CY353" s="15">
        <f ca="1">(BR353*DCF!D$46-DCF!D$5*MAX(BR353*DCF!D$46,0)-MAX(BR353-BQ353,0)/Inputs!$B$24)*DCF!D$6</f>
        <v>-1634.7557442043269</v>
      </c>
      <c r="CZ353" s="15">
        <f ca="1">(BS353*DCF!E$46-DCF!E$5*MAX(BS353*DCF!E$46,0)-MAX(BS353-BR353,0)/Inputs!$B$24)*DCF!E$6</f>
        <v>-1298.5630118452661</v>
      </c>
      <c r="DA353" s="15">
        <f ca="1">(BT353*DCF!F$46-DCF!F$5*MAX(BT353*DCF!F$46,0)-MAX(BT353-BS353,0)/Inputs!$B$24)*DCF!F$6</f>
        <v>-394.18902823291268</v>
      </c>
      <c r="DB353" s="15">
        <f ca="1">(BU353*DCF!G$46-DCF!G$5*MAX(BU353*DCF!G$46,0)-MAX(BU353-BT353,0)/Inputs!$B$24)*DCF!G$6</f>
        <v>-599.4923591386497</v>
      </c>
      <c r="DC353" s="15">
        <f ca="1">(BV353*DCF!H$46-DCF!H$5*MAX(BV353*DCF!H$46,0)-MAX(BV353-BU353,0)/Inputs!$B$24)*DCF!H$6</f>
        <v>-1183.2639533593076</v>
      </c>
      <c r="DD353" s="15">
        <f ca="1">(BW353*DCF!I$46-DCF!I$5*MAX(BW353*DCF!I$46,0)-MAX(BW353-BV353,0)/Inputs!$B$24)*DCF!I$6</f>
        <v>-209.19049151275098</v>
      </c>
      <c r="DE353" s="15">
        <f ca="1">(BX353*DCF!J$46-DCF!J$5*MAX(BX353*DCF!J$46,0)-MAX(BX353-BW353,0)/Inputs!$B$24)*DCF!J$6</f>
        <v>-186.98376763825047</v>
      </c>
      <c r="DF353" s="15">
        <f ca="1">(BY353*DCF!K$46-DCF!K$5*MAX(BY353*DCF!K$46,0)-MAX(BY353-BX353,0)/Inputs!$B$24)*DCF!K$6</f>
        <v>-725.06468005730505</v>
      </c>
      <c r="DG353" s="15">
        <f ca="1">(BZ353*DCF!L$46-DCF!L$5*MAX(BZ353*DCF!L$46,0)-MAX(BZ353-BY353,0)/Inputs!$B$24)*DCF!L$6</f>
        <v>-626.67709691303025</v>
      </c>
      <c r="DH353" s="15">
        <f ca="1">(CA353*DCF!M$46-DCF!M$5*MAX(CA353*DCF!M$46,0)-MAX(CA353-BZ353,0)/Inputs!$B$24)*DCF!M$6</f>
        <v>2788.6570109811955</v>
      </c>
      <c r="DI353" s="15">
        <f ca="1">SUM(CB353:CL353)+BE353*DCF!M$10*(1+Inputs!$B$30)*(1-Inputs!$B$33)*(1-Inputs!$B$30/Inputs!$B$31)/(Inputs!$B$29-Inputs!$B$30)*DCF!M$6</f>
        <v>139523.808222591</v>
      </c>
      <c r="DJ353" s="15">
        <f ca="1">SUM(CM353:CW353)+BP353*DCF!M$28*(1+Inputs!$B$30)*(1-Inputs!$B$33)*(1-Inputs!$B$30/Inputs!$B$31)/(Inputs!$B$29-Inputs!$B$30)*DCF!M$6</f>
        <v>283563.4675830499</v>
      </c>
      <c r="DK353" s="15">
        <f ca="1">SUM(CX353:DH353)+CA353*DCF!M$46*(1+Inputs!$B$30)*(1-Inputs!$B$33)*(1-Inputs!$B$30/Inputs!$B$31)/(Inputs!$B$29-Inputs!$B$30)*DCF!M$6</f>
        <v>56258.082341542788</v>
      </c>
      <c r="DM353" s="15">
        <f ca="1">DI353+DJ353+DK353+Inputs!$B$34+Inputs!$B$36-Inputs!$B$35</f>
        <v>556196.35814718367</v>
      </c>
    </row>
    <row r="354" spans="1:117" x14ac:dyDescent="0.75">
      <c r="A354" s="11">
        <v>341</v>
      </c>
      <c r="C354" s="23">
        <f t="shared" ref="C354:M363" ca="1" si="214">_xlfn.NORM.S.INV(RAND())</f>
        <v>7.296521880399337E-2</v>
      </c>
      <c r="D354" s="23">
        <f t="shared" ca="1" si="214"/>
        <v>3.1167212029779019E-2</v>
      </c>
      <c r="E354" s="23">
        <f t="shared" ca="1" si="214"/>
        <v>0.98194287002725089</v>
      </c>
      <c r="F354" s="23">
        <f t="shared" ca="1" si="214"/>
        <v>-0.69799226503836431</v>
      </c>
      <c r="G354" s="23">
        <f t="shared" ca="1" si="214"/>
        <v>0.33569096940346133</v>
      </c>
      <c r="H354" s="23">
        <f t="shared" ca="1" si="214"/>
        <v>-0.28388023115505467</v>
      </c>
      <c r="I354" s="23">
        <f t="shared" ca="1" si="214"/>
        <v>1.2894059802197326</v>
      </c>
      <c r="J354" s="23">
        <f t="shared" ca="1" si="214"/>
        <v>-0.62108524046927116</v>
      </c>
      <c r="K354" s="23">
        <f t="shared" ca="1" si="214"/>
        <v>-0.41530956182569462</v>
      </c>
      <c r="L354" s="23">
        <f t="shared" ca="1" si="214"/>
        <v>0.84285632167185853</v>
      </c>
      <c r="M354" s="23">
        <f t="shared" ca="1" si="214"/>
        <v>-2.0423322003835409</v>
      </c>
      <c r="N354" s="23">
        <f ca="1">SQRT(Inputs!$B$38)*C354+SQRT(1-Inputs!$B$38)*_xlfn.NORM.S.INV(RAND())</f>
        <v>-0.34090263958881795</v>
      </c>
      <c r="O354" s="23">
        <f ca="1">SQRT(Inputs!$B$38)*D354+SQRT(1-Inputs!$B$38)*_xlfn.NORM.S.INV(RAND())</f>
        <v>6.6264337976423837E-2</v>
      </c>
      <c r="P354" s="23">
        <f ca="1">SQRT(Inputs!$B$38)*E354+SQRT(1-Inputs!$B$38)*_xlfn.NORM.S.INV(RAND())</f>
        <v>1.9591839692921642</v>
      </c>
      <c r="Q354" s="23">
        <f ca="1">SQRT(Inputs!$B$38)*F354+SQRT(1-Inputs!$B$38)*_xlfn.NORM.S.INV(RAND())</f>
        <v>-3.1963203011262986E-2</v>
      </c>
      <c r="R354" s="23">
        <f ca="1">SQRT(Inputs!$B$38)*G354+SQRT(1-Inputs!$B$38)*_xlfn.NORM.S.INV(RAND())</f>
        <v>0.31413112081925931</v>
      </c>
      <c r="S354" s="23">
        <f ca="1">SQRT(Inputs!$B$38)*H354+SQRT(1-Inputs!$B$38)*_xlfn.NORM.S.INV(RAND())</f>
        <v>-0.33524669799714601</v>
      </c>
      <c r="T354" s="23">
        <f ca="1">SQRT(Inputs!$B$38)*I354+SQRT(1-Inputs!$B$38)*_xlfn.NORM.S.INV(RAND())</f>
        <v>1.3518329485096801</v>
      </c>
      <c r="U354" s="23">
        <f ca="1">SQRT(Inputs!$B$38)*J354+SQRT(1-Inputs!$B$38)*_xlfn.NORM.S.INV(RAND())</f>
        <v>-1.0951744453383427</v>
      </c>
      <c r="V354" s="23">
        <f ca="1">SQRT(Inputs!$B$38)*K354+SQRT(1-Inputs!$B$38)*_xlfn.NORM.S.INV(RAND())</f>
        <v>-0.47750788408599154</v>
      </c>
      <c r="W354" s="23">
        <f ca="1">SQRT(Inputs!$B$38)*L354+SQRT(1-Inputs!$B$38)*_xlfn.NORM.S.INV(RAND())</f>
        <v>-8.2616781591082766E-2</v>
      </c>
      <c r="X354" s="23">
        <f ca="1">SQRT(Inputs!$B$38)*M354+SQRT(1-Inputs!$B$38)*_xlfn.NORM.S.INV(RAND())</f>
        <v>-2.5925341267941207</v>
      </c>
      <c r="Y354" s="23">
        <f ca="1">SQRT(Inputs!$B$38)*C354+SQRT(1-Inputs!$B$38)*_xlfn.NORM.S.INV(RAND())</f>
        <v>0.58925677284119904</v>
      </c>
      <c r="Z354" s="23">
        <f ca="1">SQRT(Inputs!$B$38)*D354+SQRT(1-Inputs!$B$38)*_xlfn.NORM.S.INV(RAND())</f>
        <v>-9.3455425162394856E-2</v>
      </c>
      <c r="AA354" s="23">
        <f ca="1">SQRT(Inputs!$B$38)*E354+SQRT(1-Inputs!$B$38)*_xlfn.NORM.S.INV(RAND())</f>
        <v>-0.54683991370672125</v>
      </c>
      <c r="AB354" s="23">
        <f ca="1">SQRT(Inputs!$B$38)*F354+SQRT(1-Inputs!$B$38)*_xlfn.NORM.S.INV(RAND())</f>
        <v>0.81683500390627495</v>
      </c>
      <c r="AC354" s="23">
        <f ca="1">SQRT(Inputs!$B$38)*G354+SQRT(1-Inputs!$B$38)*_xlfn.NORM.S.INV(RAND())</f>
        <v>0.59568858557309157</v>
      </c>
      <c r="AD354" s="23">
        <f ca="1">SQRT(Inputs!$B$38)*H354+SQRT(1-Inputs!$B$38)*_xlfn.NORM.S.INV(RAND())</f>
        <v>0.25968811114502899</v>
      </c>
      <c r="AE354" s="23">
        <f ca="1">SQRT(Inputs!$B$38)*I354+SQRT(1-Inputs!$B$38)*_xlfn.NORM.S.INV(RAND())</f>
        <v>1.2075166895611773</v>
      </c>
      <c r="AF354" s="23">
        <f ca="1">SQRT(Inputs!$B$38)*J354+SQRT(1-Inputs!$B$38)*_xlfn.NORM.S.INV(RAND())</f>
        <v>-0.2770068413794376</v>
      </c>
      <c r="AG354" s="23">
        <f ca="1">SQRT(Inputs!$B$38)*K354+SQRT(1-Inputs!$B$38)*_xlfn.NORM.S.INV(RAND())</f>
        <v>-0.85351964793002089</v>
      </c>
      <c r="AH354" s="23">
        <f ca="1">SQRT(Inputs!$B$38)*L354+SQRT(1-Inputs!$B$38)*_xlfn.NORM.S.INV(RAND())</f>
        <v>-1.324241723380811</v>
      </c>
      <c r="AI354" s="23">
        <f ca="1">SQRT(Inputs!$B$38)*M354+SQRT(1-Inputs!$B$38)*_xlfn.NORM.S.INV(RAND())</f>
        <v>-1.2645141456158808</v>
      </c>
      <c r="AJ354" s="23">
        <f ca="1">SQRT(Inputs!$B$38)*C354+SQRT(1-Inputs!$B$38)*_xlfn.NORM.S.INV(RAND())</f>
        <v>-8.7384289051675487E-2</v>
      </c>
      <c r="AK354" s="23">
        <f ca="1">SQRT(Inputs!$B$38)*D354+SQRT(1-Inputs!$B$38)*_xlfn.NORM.S.INV(RAND())</f>
        <v>-0.38813255426024612</v>
      </c>
      <c r="AL354" s="23">
        <f ca="1">SQRT(Inputs!$B$38)*E354+SQRT(1-Inputs!$B$38)*_xlfn.NORM.S.INV(RAND())</f>
        <v>-0.67338086966135902</v>
      </c>
      <c r="AM354" s="23">
        <f ca="1">SQRT(Inputs!$B$38)*F354+SQRT(1-Inputs!$B$38)*_xlfn.NORM.S.INV(RAND())</f>
        <v>-0.25167162079443178</v>
      </c>
      <c r="AN354" s="23">
        <f ca="1">SQRT(Inputs!$B$38)*G354+SQRT(1-Inputs!$B$38)*_xlfn.NORM.S.INV(RAND())</f>
        <v>0.39497484427541812</v>
      </c>
      <c r="AO354" s="23">
        <f ca="1">SQRT(Inputs!$B$38)*H354+SQRT(1-Inputs!$B$38)*_xlfn.NORM.S.INV(RAND())</f>
        <v>-0.70177058878249354</v>
      </c>
      <c r="AP354" s="23">
        <f ca="1">SQRT(Inputs!$B$38)*I354+SQRT(1-Inputs!$B$38)*_xlfn.NORM.S.INV(RAND())</f>
        <v>-7.4504491819126217E-3</v>
      </c>
      <c r="AQ354" s="23">
        <f ca="1">SQRT(Inputs!$B$38)*J354+SQRT(1-Inputs!$B$38)*_xlfn.NORM.S.INV(RAND())</f>
        <v>-0.85435190144181883</v>
      </c>
      <c r="AR354" s="23">
        <f ca="1">SQRT(Inputs!$B$38)*K354+SQRT(1-Inputs!$B$38)*_xlfn.NORM.S.INV(RAND())</f>
        <v>-0.17857249776563361</v>
      </c>
      <c r="AS354" s="23">
        <f ca="1">SQRT(Inputs!$B$38)*L354+SQRT(1-Inputs!$B$38)*_xlfn.NORM.S.INV(RAND())</f>
        <v>0.26843342393113268</v>
      </c>
      <c r="AT354" s="23">
        <f ca="1">SQRT(Inputs!$B$38)*M354+SQRT(1-Inputs!$B$38)*_xlfn.NORM.S.INV(RAND())</f>
        <v>-1.4171467213374993</v>
      </c>
      <c r="AU354" s="15">
        <f ca="1">Inputs!$B$6*EXP($B$8-0.5*C$5^2+C$5*N354)</f>
        <v>4695.8267021516003</v>
      </c>
      <c r="AV354" s="15">
        <f t="shared" ca="1" si="183"/>
        <v>5771.8926300606181</v>
      </c>
      <c r="AW354" s="15">
        <f t="shared" ca="1" si="184"/>
        <v>9166.4737955538621</v>
      </c>
      <c r="AX354" s="15">
        <f t="shared" ca="1" si="185"/>
        <v>11146.743500695829</v>
      </c>
      <c r="AY354" s="15">
        <f t="shared" ca="1" si="186"/>
        <v>14131.50208098234</v>
      </c>
      <c r="AZ354" s="15">
        <f t="shared" ca="1" si="187"/>
        <v>16656.795423346874</v>
      </c>
      <c r="BA354" s="15">
        <f t="shared" ca="1" si="188"/>
        <v>23481.572243955034</v>
      </c>
      <c r="BB354" s="15">
        <f t="shared" ca="1" si="189"/>
        <v>25761.056440072691</v>
      </c>
      <c r="BC354" s="15">
        <f t="shared" ca="1" si="190"/>
        <v>30129.453221093423</v>
      </c>
      <c r="BD354" s="15">
        <f t="shared" ca="1" si="191"/>
        <v>36627.290080454302</v>
      </c>
      <c r="BE354" s="15">
        <f t="shared" ca="1" si="192"/>
        <v>35442.407005419132</v>
      </c>
      <c r="BF354" s="15">
        <f ca="1">Inputs!$B$13*EXP($B$9-0.5*C$6^2+C$6*Y354)</f>
        <v>15544.902112241265</v>
      </c>
      <c r="BG354" s="15">
        <f t="shared" ca="1" si="193"/>
        <v>18628.328527019359</v>
      </c>
      <c r="BH354" s="15">
        <f t="shared" ca="1" si="194"/>
        <v>20786.928478538768</v>
      </c>
      <c r="BI354" s="15">
        <f t="shared" ca="1" si="195"/>
        <v>28855.431305146492</v>
      </c>
      <c r="BJ354" s="15">
        <f t="shared" ca="1" si="196"/>
        <v>38546.59573789034</v>
      </c>
      <c r="BK354" s="15">
        <f t="shared" ca="1" si="197"/>
        <v>49011.146809671802</v>
      </c>
      <c r="BL354" s="15">
        <f t="shared" ca="1" si="198"/>
        <v>70402.410086328397</v>
      </c>
      <c r="BM354" s="15">
        <f t="shared" ca="1" si="199"/>
        <v>83612.41653859592</v>
      </c>
      <c r="BN354" s="15">
        <f t="shared" ca="1" si="200"/>
        <v>92834.851092416298</v>
      </c>
      <c r="BO354" s="15">
        <f t="shared" ca="1" si="201"/>
        <v>97927.629149672124</v>
      </c>
      <c r="BP354" s="15">
        <f t="shared" ca="1" si="202"/>
        <v>104442.68905592148</v>
      </c>
      <c r="BQ354" s="15">
        <f ca="1">Inputs!$B$20*EXP($B$10-0.5*C$7^2+C$7*AJ354)</f>
        <v>4158.6051274383299</v>
      </c>
      <c r="BR354" s="15">
        <f t="shared" ca="1" si="203"/>
        <v>4988.3145622046504</v>
      </c>
      <c r="BS354" s="15">
        <f t="shared" ca="1" si="204"/>
        <v>5629.7691619776815</v>
      </c>
      <c r="BT354" s="15">
        <f t="shared" ca="1" si="205"/>
        <v>7266.304261727184</v>
      </c>
      <c r="BU354" s="15">
        <f t="shared" ca="1" si="206"/>
        <v>11080.149336739014</v>
      </c>
      <c r="BV354" s="15">
        <f t="shared" ca="1" si="207"/>
        <v>13161.259032677846</v>
      </c>
      <c r="BW354" s="15">
        <f t="shared" ca="1" si="208"/>
        <v>18336.856674843617</v>
      </c>
      <c r="BX354" s="15">
        <f t="shared" ca="1" si="209"/>
        <v>21609.925406837214</v>
      </c>
      <c r="BY354" s="15">
        <f t="shared" ca="1" si="210"/>
        <v>29262.149676016837</v>
      </c>
      <c r="BZ354" s="15">
        <f t="shared" ca="1" si="211"/>
        <v>43135.857702631118</v>
      </c>
      <c r="CA354" s="15">
        <f t="shared" ca="1" si="212"/>
        <v>47103.522702219452</v>
      </c>
      <c r="CB354" s="15">
        <f ca="1">(AU354*DCF!C$10-DCF!C$5*MAX(AU354*DCF!C$10,0)-MAX(AU354-Inputs!$B$6,0)/Inputs!$B$10)*DCF!C$6</f>
        <v>1044.973873755964</v>
      </c>
      <c r="CC354" s="15">
        <f ca="1">(AV354*DCF!D$10-DCF!D$5*MAX(AV354*DCF!D$10,0)-MAX(AV354-AU354,0)/Inputs!$B$10)*DCF!D$6</f>
        <v>1144.4892114136351</v>
      </c>
      <c r="CD354" s="15">
        <f ca="1">(AW354*DCF!E$10-DCF!E$5*MAX(AW354*DCF!E$10,0)-MAX(AW354-AV354,0)/Inputs!$B$10)*DCF!E$6</f>
        <v>1351.7926276422827</v>
      </c>
      <c r="CE354" s="15">
        <f ca="1">(AX354*DCF!F$10-DCF!F$5*MAX(AX354*DCF!F$10,0)-MAX(AX354-AW354,0)/Inputs!$B$10)*DCF!F$6</f>
        <v>2021.2713128277319</v>
      </c>
      <c r="CF354" s="15">
        <f ca="1">(AY354*DCF!G$10-DCF!G$5*MAX(AY354*DCF!G$10,0)-MAX(AY354-AX354,0)/Inputs!$B$10)*DCF!G$6</f>
        <v>2337.9303677237294</v>
      </c>
      <c r="CG354" s="15">
        <f ca="1">(AZ354*DCF!H$10-DCF!H$5*MAX(AZ354*DCF!H$10,0)-MAX(AZ354-AY354,0)/Inputs!$B$10)*DCF!H$6</f>
        <v>2785.5176742551921</v>
      </c>
      <c r="CH354" s="15">
        <f ca="1">(BA354*DCF!I$10-DCF!I$5*MAX(BA354*DCF!I$10,0)-MAX(BA354-AZ354,0)/Inputs!$B$10)*DCF!I$6</f>
        <v>3169.7241214615337</v>
      </c>
      <c r="CI354" s="15">
        <f ca="1">(BB354*DCF!J$10-DCF!J$5*MAX(BB354*DCF!J$10,0)-MAX(BB354-BA354,0)/Inputs!$B$10)*DCF!J$6</f>
        <v>4075.2387920859269</v>
      </c>
      <c r="CJ354" s="15">
        <f ca="1">(BC354*DCF!K$10-DCF!K$5*MAX(BC354*DCF!K$10,0)-MAX(BC354-BB354,0)/Inputs!$B$10)*DCF!K$6</f>
        <v>4238.849036668722</v>
      </c>
      <c r="CK354" s="15">
        <f ca="1">(BD354*DCF!L$10-DCF!L$5*MAX(BD354*DCF!L$10,0)-MAX(BD354-BC354,0)/Inputs!$B$10)*DCF!L$6</f>
        <v>4683.8163324178904</v>
      </c>
      <c r="CL354" s="15">
        <f ca="1">(BE354*DCF!M$10-DCF!M$5*MAX(BE354*DCF!M$10,0)-MAX(BE354-BD354,0)/Inputs!$B$10)*DCF!M$6</f>
        <v>5001.3820422062172</v>
      </c>
      <c r="CM354" s="15">
        <f ca="1">(BF354*DCF!C$28-DCF!C$5*MAX(BF354*DCF!C$28,0)-MAX(BF354-Inputs!$B$13,0)/Inputs!$B$17)*DCF!C$6</f>
        <v>3783.9476498123504</v>
      </c>
      <c r="CN354" s="15">
        <f ca="1">(BG354*DCF!D$28-DCF!D$5*MAX(BG354*DCF!D$28,0)-MAX(BG354-BF354,0)/Inputs!$B$17)*DCF!D$6</f>
        <v>4828.6361632326098</v>
      </c>
      <c r="CO354" s="15">
        <f ca="1">(BH354*DCF!E$28-DCF!E$5*MAX(BH354*DCF!E$28,0)-MAX(BH354-BG354,0)/Inputs!$B$17)*DCF!E$6</f>
        <v>5461.7979486023642</v>
      </c>
      <c r="CP354" s="15">
        <f ca="1">(BI354*DCF!F$28-DCF!F$5*MAX(BI354*DCF!F$28,0)-MAX(BI354-BH354,0)/Inputs!$B$17)*DCF!F$6</f>
        <v>6364.4910503998517</v>
      </c>
      <c r="CQ354" s="15">
        <f ca="1">(BJ354*DCF!G$28-DCF!G$5*MAX(BJ354*DCF!G$28,0)-MAX(BJ354-BI354,0)/Inputs!$B$17)*DCF!G$6</f>
        <v>8371.2485958021098</v>
      </c>
      <c r="CR354" s="15">
        <f ca="1">(BK354*DCF!H$28-DCF!H$5*MAX(BK354*DCF!H$28,0)-MAX(BK354-BJ354,0)/Inputs!$B$17)*DCF!H$6</f>
        <v>10495.099768598737</v>
      </c>
      <c r="CS354" s="15">
        <f ca="1">(BL354*DCF!I$28-DCF!I$5*MAX(BL354*DCF!I$28,0)-MAX(BL354-BK354,0)/Inputs!$B$17)*DCF!I$6</f>
        <v>13485.038473783366</v>
      </c>
      <c r="CT354" s="15">
        <f ca="1">(BM354*DCF!J$28-DCF!J$5*MAX(BM354*DCF!J$28,0)-MAX(BM354-BL354,0)/Inputs!$B$17)*DCF!J$6</f>
        <v>16900.971146627344</v>
      </c>
      <c r="CU354" s="15">
        <f ca="1">(BN354*DCF!K$28-DCF!K$5*MAX(BN354*DCF!K$28,0)-MAX(BN354-BM354,0)/Inputs!$B$17)*DCF!K$6</f>
        <v>18475.538598005427</v>
      </c>
      <c r="CV354" s="15">
        <f ca="1">(BO354*DCF!L$28-DCF!L$5*MAX(BO354*DCF!L$28,0)-MAX(BO354-BN354,0)/Inputs!$B$17)*DCF!L$6</f>
        <v>18962.361174599773</v>
      </c>
      <c r="CW354" s="15">
        <f ca="1">(BP354*DCF!M$28-DCF!M$5*MAX(BP354*DCF!M$28,0)-MAX(BP354-BO354,0)/Inputs!$B$17)*DCF!M$6</f>
        <v>18969.945561069868</v>
      </c>
      <c r="CX354" s="15">
        <f ca="1">(BQ354*DCF!C$46-DCF!C$5*MAX(BQ354*DCF!C$46,0)-MAX(BQ354-Inputs!$B$20,0)/Inputs!$B$24)*DCF!C$6</f>
        <v>-1402.7287257078497</v>
      </c>
      <c r="CY354" s="15">
        <f ca="1">(BR354*DCF!D$46-DCF!D$5*MAX(BR354*DCF!D$46,0)-MAX(BR354-BQ354,0)/Inputs!$B$24)*DCF!D$6</f>
        <v>-1205.4190953701523</v>
      </c>
      <c r="CZ354" s="15">
        <f ca="1">(BS354*DCF!E$46-DCF!E$5*MAX(BS354*DCF!E$46,0)-MAX(BS354-BR354,0)/Inputs!$B$24)*DCF!E$6</f>
        <v>-918.57374983209445</v>
      </c>
      <c r="DA354" s="15">
        <f ca="1">(BT354*DCF!F$46-DCF!F$5*MAX(BT354*DCF!F$46,0)-MAX(BT354-BS354,0)/Inputs!$B$24)*DCF!F$6</f>
        <v>-1125.09238205881</v>
      </c>
      <c r="DB354" s="15">
        <f ca="1">(BU354*DCF!G$46-DCF!G$5*MAX(BU354*DCF!G$46,0)-MAX(BU354-BT354,0)/Inputs!$B$24)*DCF!G$6</f>
        <v>-1655.616462841886</v>
      </c>
      <c r="DC354" s="15">
        <f ca="1">(BV354*DCF!H$46-DCF!H$5*MAX(BV354*DCF!H$46,0)-MAX(BV354-BU354,0)/Inputs!$B$24)*DCF!H$6</f>
        <v>-646.69208684232797</v>
      </c>
      <c r="DD354" s="15">
        <f ca="1">(BW354*DCF!I$46-DCF!I$5*MAX(BW354*DCF!I$46,0)-MAX(BW354-BV354,0)/Inputs!$B$24)*DCF!I$6</f>
        <v>-1062.2170504942076</v>
      </c>
      <c r="DE354" s="15">
        <f ca="1">(BX354*DCF!J$46-DCF!J$5*MAX(BX354*DCF!J$46,0)-MAX(BX354-BW354,0)/Inputs!$B$24)*DCF!J$6</f>
        <v>38.512241316279919</v>
      </c>
      <c r="DF354" s="15">
        <f ca="1">(BY354*DCF!K$46-DCF!K$5*MAX(BY354*DCF!K$46,0)-MAX(BY354-BX354,0)/Inputs!$B$24)*DCF!K$6</f>
        <v>-203.03955617834853</v>
      </c>
      <c r="DG354" s="15">
        <f ca="1">(BZ354*DCF!L$46-DCF!L$5*MAX(BZ354*DCF!L$46,0)-MAX(BZ354-BY354,0)/Inputs!$B$24)*DCF!L$6</f>
        <v>-157.88373950958891</v>
      </c>
      <c r="DH354" s="15">
        <f ca="1">(CA354*DCF!M$46-DCF!M$5*MAX(CA354*DCF!M$46,0)-MAX(CA354-BZ354,0)/Inputs!$B$24)*DCF!M$6</f>
        <v>2863.2663114941147</v>
      </c>
      <c r="DI354" s="15">
        <f ca="1">SUM(CB354:CL354)+BE354*DCF!M$10*(1+Inputs!$B$30)*(1-Inputs!$B$33)*(1-Inputs!$B$30/Inputs!$B$31)/(Inputs!$B$29-Inputs!$B$30)*DCF!M$6</f>
        <v>130491.67276585316</v>
      </c>
      <c r="DJ354" s="15">
        <f ca="1">SUM(CM354:CW354)+BP354*DCF!M$28*(1+Inputs!$B$30)*(1-Inputs!$B$33)*(1-Inputs!$B$30/Inputs!$B$31)/(Inputs!$B$29-Inputs!$B$30)*DCF!M$6</f>
        <v>513652.92246948427</v>
      </c>
      <c r="DK354" s="15">
        <f ca="1">SUM(CX354:DH354)+CA354*DCF!M$46*(1+Inputs!$B$30)*(1-Inputs!$B$33)*(1-Inputs!$B$30/Inputs!$B$31)/(Inputs!$B$29-Inputs!$B$30)*DCF!M$6</f>
        <v>67352.141570575652</v>
      </c>
      <c r="DM354" s="15">
        <f ca="1">DI354+DJ354+DK354+Inputs!$B$34+Inputs!$B$36-Inputs!$B$35</f>
        <v>788347.73680591304</v>
      </c>
    </row>
    <row r="355" spans="1:117" x14ac:dyDescent="0.75">
      <c r="A355" s="11">
        <v>342</v>
      </c>
      <c r="C355" s="23">
        <f t="shared" ca="1" si="214"/>
        <v>0.30123979798703365</v>
      </c>
      <c r="D355" s="23">
        <f t="shared" ca="1" si="214"/>
        <v>0.10369530069604882</v>
      </c>
      <c r="E355" s="23">
        <f t="shared" ca="1" si="214"/>
        <v>7.6691365741945378E-2</v>
      </c>
      <c r="F355" s="23">
        <f t="shared" ca="1" si="214"/>
        <v>0.15704974930166765</v>
      </c>
      <c r="G355" s="23">
        <f t="shared" ca="1" si="214"/>
        <v>-7.8249536895857258E-2</v>
      </c>
      <c r="H355" s="23">
        <f t="shared" ca="1" si="214"/>
        <v>0.37690933598445692</v>
      </c>
      <c r="I355" s="23">
        <f t="shared" ca="1" si="214"/>
        <v>0.94901719755168268</v>
      </c>
      <c r="J355" s="23">
        <f t="shared" ca="1" si="214"/>
        <v>6.2991013745287275E-2</v>
      </c>
      <c r="K355" s="23">
        <f t="shared" ca="1" si="214"/>
        <v>-0.27218787404876216</v>
      </c>
      <c r="L355" s="23">
        <f t="shared" ca="1" si="214"/>
        <v>0.8459217523744087</v>
      </c>
      <c r="M355" s="23">
        <f t="shared" ca="1" si="214"/>
        <v>-0.84141910741447179</v>
      </c>
      <c r="N355" s="23">
        <f ca="1">SQRT(Inputs!$B$38)*C355+SQRT(1-Inputs!$B$38)*_xlfn.NORM.S.INV(RAND())</f>
        <v>-0.16066986817089418</v>
      </c>
      <c r="O355" s="23">
        <f ca="1">SQRT(Inputs!$B$38)*D355+SQRT(1-Inputs!$B$38)*_xlfn.NORM.S.INV(RAND())</f>
        <v>0.43573736378237909</v>
      </c>
      <c r="P355" s="23">
        <f ca="1">SQRT(Inputs!$B$38)*E355+SQRT(1-Inputs!$B$38)*_xlfn.NORM.S.INV(RAND())</f>
        <v>0.71246487205100839</v>
      </c>
      <c r="Q355" s="23">
        <f ca="1">SQRT(Inputs!$B$38)*F355+SQRT(1-Inputs!$B$38)*_xlfn.NORM.S.INV(RAND())</f>
        <v>0.49488647928313628</v>
      </c>
      <c r="R355" s="23">
        <f ca="1">SQRT(Inputs!$B$38)*G355+SQRT(1-Inputs!$B$38)*_xlfn.NORM.S.INV(RAND())</f>
        <v>-0.59513115262903593</v>
      </c>
      <c r="S355" s="23">
        <f ca="1">SQRT(Inputs!$B$38)*H355+SQRT(1-Inputs!$B$38)*_xlfn.NORM.S.INV(RAND())</f>
        <v>1.537555817008962</v>
      </c>
      <c r="T355" s="23">
        <f ca="1">SQRT(Inputs!$B$38)*I355+SQRT(1-Inputs!$B$38)*_xlfn.NORM.S.INV(RAND())</f>
        <v>0.91450273208093336</v>
      </c>
      <c r="U355" s="23">
        <f ca="1">SQRT(Inputs!$B$38)*J355+SQRT(1-Inputs!$B$38)*_xlfn.NORM.S.INV(RAND())</f>
        <v>8.2349424801837739E-2</v>
      </c>
      <c r="V355" s="23">
        <f ca="1">SQRT(Inputs!$B$38)*K355+SQRT(1-Inputs!$B$38)*_xlfn.NORM.S.INV(RAND())</f>
        <v>0.62736552581454652</v>
      </c>
      <c r="W355" s="23">
        <f ca="1">SQRT(Inputs!$B$38)*L355+SQRT(1-Inputs!$B$38)*_xlfn.NORM.S.INV(RAND())</f>
        <v>0.54223142325159068</v>
      </c>
      <c r="X355" s="23">
        <f ca="1">SQRT(Inputs!$B$38)*M355+SQRT(1-Inputs!$B$38)*_xlfn.NORM.S.INV(RAND())</f>
        <v>0.73131201908704546</v>
      </c>
      <c r="Y355" s="23">
        <f ca="1">SQRT(Inputs!$B$38)*C355+SQRT(1-Inputs!$B$38)*_xlfn.NORM.S.INV(RAND())</f>
        <v>0.5250965190069905</v>
      </c>
      <c r="Z355" s="23">
        <f ca="1">SQRT(Inputs!$B$38)*D355+SQRT(1-Inputs!$B$38)*_xlfn.NORM.S.INV(RAND())</f>
        <v>-0.26814374362167431</v>
      </c>
      <c r="AA355" s="23">
        <f ca="1">SQRT(Inputs!$B$38)*E355+SQRT(1-Inputs!$B$38)*_xlfn.NORM.S.INV(RAND())</f>
        <v>1.5883128513408338</v>
      </c>
      <c r="AB355" s="23">
        <f ca="1">SQRT(Inputs!$B$38)*F355+SQRT(1-Inputs!$B$38)*_xlfn.NORM.S.INV(RAND())</f>
        <v>-0.19138868398877573</v>
      </c>
      <c r="AC355" s="23">
        <f ca="1">SQRT(Inputs!$B$38)*G355+SQRT(1-Inputs!$B$38)*_xlfn.NORM.S.INV(RAND())</f>
        <v>-0.1554651250077391</v>
      </c>
      <c r="AD355" s="23">
        <f ca="1">SQRT(Inputs!$B$38)*H355+SQRT(1-Inputs!$B$38)*_xlfn.NORM.S.INV(RAND())</f>
        <v>-2.5876677186538699</v>
      </c>
      <c r="AE355" s="23">
        <f ca="1">SQRT(Inputs!$B$38)*I355+SQRT(1-Inputs!$B$38)*_xlfn.NORM.S.INV(RAND())</f>
        <v>1.9873606443473397</v>
      </c>
      <c r="AF355" s="23">
        <f ca="1">SQRT(Inputs!$B$38)*J355+SQRT(1-Inputs!$B$38)*_xlfn.NORM.S.INV(RAND())</f>
        <v>0.82699351717960889</v>
      </c>
      <c r="AG355" s="23">
        <f ca="1">SQRT(Inputs!$B$38)*K355+SQRT(1-Inputs!$B$38)*_xlfn.NORM.S.INV(RAND())</f>
        <v>-0.4505750201922869</v>
      </c>
      <c r="AH355" s="23">
        <f ca="1">SQRT(Inputs!$B$38)*L355+SQRT(1-Inputs!$B$38)*_xlfn.NORM.S.INV(RAND())</f>
        <v>-0.21655842448660578</v>
      </c>
      <c r="AI355" s="23">
        <f ca="1">SQRT(Inputs!$B$38)*M355+SQRT(1-Inputs!$B$38)*_xlfn.NORM.S.INV(RAND())</f>
        <v>0.31875871195563033</v>
      </c>
      <c r="AJ355" s="23">
        <f ca="1">SQRT(Inputs!$B$38)*C355+SQRT(1-Inputs!$B$38)*_xlfn.NORM.S.INV(RAND())</f>
        <v>-0.90797007021709497</v>
      </c>
      <c r="AK355" s="23">
        <f ca="1">SQRT(Inputs!$B$38)*D355+SQRT(1-Inputs!$B$38)*_xlfn.NORM.S.INV(RAND())</f>
        <v>-0.60568071127132506</v>
      </c>
      <c r="AL355" s="23">
        <f ca="1">SQRT(Inputs!$B$38)*E355+SQRT(1-Inputs!$B$38)*_xlfn.NORM.S.INV(RAND())</f>
        <v>0.73858571323777056</v>
      </c>
      <c r="AM355" s="23">
        <f ca="1">SQRT(Inputs!$B$38)*F355+SQRT(1-Inputs!$B$38)*_xlfn.NORM.S.INV(RAND())</f>
        <v>0.22941664048140392</v>
      </c>
      <c r="AN355" s="23">
        <f ca="1">SQRT(Inputs!$B$38)*G355+SQRT(1-Inputs!$B$38)*_xlfn.NORM.S.INV(RAND())</f>
        <v>-0.42505702829743597</v>
      </c>
      <c r="AO355" s="23">
        <f ca="1">SQRT(Inputs!$B$38)*H355+SQRT(1-Inputs!$B$38)*_xlfn.NORM.S.INV(RAND())</f>
        <v>0.87249280395888107</v>
      </c>
      <c r="AP355" s="23">
        <f ca="1">SQRT(Inputs!$B$38)*I355+SQRT(1-Inputs!$B$38)*_xlfn.NORM.S.INV(RAND())</f>
        <v>-0.57431632759314299</v>
      </c>
      <c r="AQ355" s="23">
        <f ca="1">SQRT(Inputs!$B$38)*J355+SQRT(1-Inputs!$B$38)*_xlfn.NORM.S.INV(RAND())</f>
        <v>-1.0858018669459573</v>
      </c>
      <c r="AR355" s="23">
        <f ca="1">SQRT(Inputs!$B$38)*K355+SQRT(1-Inputs!$B$38)*_xlfn.NORM.S.INV(RAND())</f>
        <v>-1.6820674591117182</v>
      </c>
      <c r="AS355" s="23">
        <f ca="1">SQRT(Inputs!$B$38)*L355+SQRT(1-Inputs!$B$38)*_xlfn.NORM.S.INV(RAND())</f>
        <v>-0.65809972441130216</v>
      </c>
      <c r="AT355" s="23">
        <f ca="1">SQRT(Inputs!$B$38)*M355+SQRT(1-Inputs!$B$38)*_xlfn.NORM.S.INV(RAND())</f>
        <v>-0.49220005735739419</v>
      </c>
      <c r="AU355" s="15">
        <f ca="1">Inputs!$B$6*EXP($B$8-0.5*C$5^2+C$5*N355)</f>
        <v>4834.844715012483</v>
      </c>
      <c r="AV355" s="15">
        <f t="shared" ca="1" si="183"/>
        <v>6274.5340764103821</v>
      </c>
      <c r="AW355" s="15">
        <f t="shared" ca="1" si="184"/>
        <v>8422.3841836841093</v>
      </c>
      <c r="AX355" s="15">
        <f t="shared" ca="1" si="185"/>
        <v>10938.717058291491</v>
      </c>
      <c r="AY355" s="15">
        <f t="shared" ca="1" si="186"/>
        <v>12470.635874310956</v>
      </c>
      <c r="AZ355" s="15">
        <f t="shared" ca="1" si="187"/>
        <v>18065.796437297577</v>
      </c>
      <c r="BA355" s="15">
        <f t="shared" ca="1" si="188"/>
        <v>24328.470505562804</v>
      </c>
      <c r="BB355" s="15">
        <f t="shared" ca="1" si="189"/>
        <v>30032.224475807201</v>
      </c>
      <c r="BC355" s="15">
        <f t="shared" ca="1" si="190"/>
        <v>39078.152693010838</v>
      </c>
      <c r="BD355" s="15">
        <f t="shared" ca="1" si="191"/>
        <v>50365.086203313433</v>
      </c>
      <c r="BE355" s="15">
        <f t="shared" ca="1" si="192"/>
        <v>65966.735390561429</v>
      </c>
      <c r="BF355" s="15">
        <f ca="1">Inputs!$B$13*EXP($B$9-0.5*C$6^2+C$6*Y355)</f>
        <v>15348.429011949607</v>
      </c>
      <c r="BG355" s="15">
        <f t="shared" ca="1" si="193"/>
        <v>17822.173020118291</v>
      </c>
      <c r="BH355" s="15">
        <f t="shared" ca="1" si="194"/>
        <v>28338.324899323841</v>
      </c>
      <c r="BI355" s="15">
        <f t="shared" ca="1" si="195"/>
        <v>33683.353320090413</v>
      </c>
      <c r="BJ355" s="15">
        <f t="shared" ca="1" si="196"/>
        <v>40378.515527685624</v>
      </c>
      <c r="BK355" s="15">
        <f t="shared" ca="1" si="197"/>
        <v>34842.203107613779</v>
      </c>
      <c r="BL355" s="15">
        <f t="shared" ca="1" si="198"/>
        <v>55371.796588211808</v>
      </c>
      <c r="BM355" s="15">
        <f t="shared" ca="1" si="199"/>
        <v>75428.27524810785</v>
      </c>
      <c r="BN355" s="15">
        <f t="shared" ca="1" si="200"/>
        <v>87891.184913502657</v>
      </c>
      <c r="BO355" s="15">
        <f t="shared" ca="1" si="201"/>
        <v>105452.80301730814</v>
      </c>
      <c r="BP355" s="15">
        <f t="shared" ca="1" si="202"/>
        <v>134565.67002640147</v>
      </c>
      <c r="BQ355" s="15">
        <f ca="1">Inputs!$B$20*EXP($B$10-0.5*C$7^2+C$7*AJ355)</f>
        <v>3108.4746552426377</v>
      </c>
      <c r="BR355" s="15">
        <f t="shared" ca="1" si="203"/>
        <v>3479.753898961912</v>
      </c>
      <c r="BS355" s="15">
        <f t="shared" ca="1" si="204"/>
        <v>5891.1594737220612</v>
      </c>
      <c r="BT355" s="15">
        <f t="shared" ca="1" si="205"/>
        <v>8626.4853482757972</v>
      </c>
      <c r="BU355" s="15">
        <f t="shared" ca="1" si="206"/>
        <v>10786.782223208391</v>
      </c>
      <c r="BV355" s="15">
        <f t="shared" ca="1" si="207"/>
        <v>18267.494324322728</v>
      </c>
      <c r="BW355" s="15">
        <f t="shared" ca="1" si="208"/>
        <v>22573.61957288898</v>
      </c>
      <c r="BX355" s="15">
        <f t="shared" ca="1" si="209"/>
        <v>25396.76686005939</v>
      </c>
      <c r="BY355" s="15">
        <f t="shared" ca="1" si="210"/>
        <v>25793.132223562101</v>
      </c>
      <c r="BZ355" s="15">
        <f t="shared" ca="1" si="211"/>
        <v>32067.398479338979</v>
      </c>
      <c r="CA355" s="15">
        <f t="shared" ca="1" si="212"/>
        <v>41272.516425252077</v>
      </c>
      <c r="CB355" s="15">
        <f ca="1">(AU355*DCF!C$10-DCF!C$5*MAX(AU355*DCF!C$10,0)-MAX(AU355-Inputs!$B$6,0)/Inputs!$B$10)*DCF!C$6</f>
        <v>1043.9826505455808</v>
      </c>
      <c r="CC355" s="15">
        <f ca="1">(AV355*DCF!D$10-DCF!D$5*MAX(AV355*DCF!D$10,0)-MAX(AV355-AU355,0)/Inputs!$B$10)*DCF!D$6</f>
        <v>1178.3446011224175</v>
      </c>
      <c r="CD355" s="15">
        <f ca="1">(AW355*DCF!E$10-DCF!E$5*MAX(AW355*DCF!E$10,0)-MAX(AW355-AV355,0)/Inputs!$B$10)*DCF!E$6</f>
        <v>1460.8096447066846</v>
      </c>
      <c r="CE355" s="15">
        <f ca="1">(AX355*DCF!F$10-DCF!F$5*MAX(AX355*DCF!F$10,0)-MAX(AX355-AW355,0)/Inputs!$B$10)*DCF!F$6</f>
        <v>1864.3180169780596</v>
      </c>
      <c r="CF355" s="15">
        <f ca="1">(AY355*DCF!G$10-DCF!G$5*MAX(AY355*DCF!G$10,0)-MAX(AY355-AX355,0)/Inputs!$B$10)*DCF!G$6</f>
        <v>2274.9866559172833</v>
      </c>
      <c r="CG355" s="15">
        <f ca="1">(AZ355*DCF!H$10-DCF!H$5*MAX(AZ355*DCF!H$10,0)-MAX(AZ355-AY355,0)/Inputs!$B$10)*DCF!H$6</f>
        <v>2513.9662720962556</v>
      </c>
      <c r="CH355" s="15">
        <f ca="1">(BA355*DCF!I$10-DCF!I$5*MAX(BA355*DCF!I$10,0)-MAX(BA355-AZ355,0)/Inputs!$B$10)*DCF!I$6</f>
        <v>3416.6260845982019</v>
      </c>
      <c r="CI355" s="15">
        <f ca="1">(BB355*DCF!J$10-DCF!J$5*MAX(BB355*DCF!J$10,0)-MAX(BB355-BA355,0)/Inputs!$B$10)*DCF!J$6</f>
        <v>4289.2894806807744</v>
      </c>
      <c r="CJ355" s="15">
        <f ca="1">(BC355*DCF!K$10-DCF!K$5*MAX(BC355*DCF!K$10,0)-MAX(BC355-BB355,0)/Inputs!$B$10)*DCF!K$6</f>
        <v>5024.6627387517065</v>
      </c>
      <c r="CK355" s="15">
        <f ca="1">(BD355*DCF!L$10-DCF!L$5*MAX(BD355*DCF!L$10,0)-MAX(BD355-BC355,0)/Inputs!$B$10)*DCF!L$6</f>
        <v>6136.4294860247383</v>
      </c>
      <c r="CL355" s="15">
        <f ca="1">(BE355*DCF!M$10-DCF!M$5*MAX(BE355*DCF!M$10,0)-MAX(BE355-BD355,0)/Inputs!$B$10)*DCF!M$6</f>
        <v>7444.9758828443555</v>
      </c>
      <c r="CM355" s="15">
        <f ca="1">(BF355*DCF!C$28-DCF!C$5*MAX(BF355*DCF!C$28,0)-MAX(BF355-Inputs!$B$13,0)/Inputs!$B$17)*DCF!C$6</f>
        <v>3769.3601980509593</v>
      </c>
      <c r="CN355" s="15">
        <f ca="1">(BG355*DCF!D$28-DCF!D$5*MAX(BG355*DCF!D$28,0)-MAX(BG355-BF355,0)/Inputs!$B$17)*DCF!D$6</f>
        <v>4721.2779844708884</v>
      </c>
      <c r="CO355" s="15">
        <f ca="1">(BH355*DCF!E$28-DCF!E$5*MAX(BH355*DCF!E$28,0)-MAX(BH355-BG355,0)/Inputs!$B$17)*DCF!E$6</f>
        <v>5953.3294334177444</v>
      </c>
      <c r="CP355" s="15">
        <f ca="1">(BI355*DCF!F$28-DCF!F$5*MAX(BI355*DCF!F$28,0)-MAX(BI355-BH355,0)/Inputs!$B$17)*DCF!F$6</f>
        <v>8170.9962692074478</v>
      </c>
      <c r="CQ355" s="15">
        <f ca="1">(BJ355*DCF!G$28-DCF!G$5*MAX(BJ355*DCF!G$28,0)-MAX(BJ355-BI355,0)/Inputs!$B$17)*DCF!G$6</f>
        <v>9350.4520613817713</v>
      </c>
      <c r="CR355" s="15">
        <f ca="1">(BK355*DCF!H$28-DCF!H$5*MAX(BK355*DCF!H$28,0)-MAX(BK355-BJ355,0)/Inputs!$B$17)*DCF!H$6</f>
        <v>8616.8612330691813</v>
      </c>
      <c r="CS355" s="15">
        <f ca="1">(BL355*DCF!I$28-DCF!I$5*MAX(BL355*DCF!I$28,0)-MAX(BL355-BK355,0)/Inputs!$B$17)*DCF!I$6</f>
        <v>10074.220092397314</v>
      </c>
      <c r="CT355" s="15">
        <f ca="1">(BM355*DCF!J$28-DCF!J$5*MAX(BM355*DCF!J$28,0)-MAX(BM355-BL355,0)/Inputs!$B$17)*DCF!J$6</f>
        <v>14167.441933746561</v>
      </c>
      <c r="CU355" s="15">
        <f ca="1">(BN355*DCF!K$28-DCF!K$5*MAX(BN355*DCF!K$28,0)-MAX(BN355-BM355,0)/Inputs!$B$17)*DCF!K$6</f>
        <v>17034.604153272408</v>
      </c>
      <c r="CV355" s="15">
        <f ca="1">(BO355*DCF!L$28-DCF!L$5*MAX(BO355*DCF!L$28,0)-MAX(BO355-BN355,0)/Inputs!$B$17)*DCF!L$6</f>
        <v>19052.921270764396</v>
      </c>
      <c r="CW355" s="15">
        <f ca="1">(BP355*DCF!M$28-DCF!M$5*MAX(BP355*DCF!M$28,0)-MAX(BP355-BO355,0)/Inputs!$B$17)*DCF!M$6</f>
        <v>22275.496039033111</v>
      </c>
      <c r="CX355" s="15">
        <f ca="1">(BQ355*DCF!C$46-DCF!C$5*MAX(BQ355*DCF!C$46,0)-MAX(BQ355-Inputs!$B$20,0)/Inputs!$B$24)*DCF!C$6</f>
        <v>-717.89253007913112</v>
      </c>
      <c r="CY355" s="15">
        <f ca="1">(BR355*DCF!D$46-DCF!D$5*MAX(BR355*DCF!D$46,0)-MAX(BR355-BQ355,0)/Inputs!$B$24)*DCF!D$6</f>
        <v>-752.33461304035507</v>
      </c>
      <c r="CZ355" s="15">
        <f ca="1">(BS355*DCF!E$46-DCF!E$5*MAX(BS355*DCF!E$46,0)-MAX(BS355-BR355,0)/Inputs!$B$24)*DCF!E$6</f>
        <v>-1647.1495576708203</v>
      </c>
      <c r="DA355" s="15">
        <f ca="1">(BT355*DCF!F$46-DCF!F$5*MAX(BT355*DCF!F$46,0)-MAX(BT355-BS355,0)/Inputs!$B$24)*DCF!F$6</f>
        <v>-1624.253825034451</v>
      </c>
      <c r="DB355" s="15">
        <f ca="1">(BU355*DCF!G$46-DCF!G$5*MAX(BU355*DCF!G$46,0)-MAX(BU355-BT355,0)/Inputs!$B$24)*DCF!G$6</f>
        <v>-1089.5272283820225</v>
      </c>
      <c r="DC355" s="15">
        <f ca="1">(BV355*DCF!H$46-DCF!H$5*MAX(BV355*DCF!H$46,0)-MAX(BV355-BU355,0)/Inputs!$B$24)*DCF!H$6</f>
        <v>-2324.5854503377777</v>
      </c>
      <c r="DD355" s="15">
        <f ca="1">(BW355*DCF!I$46-DCF!I$5*MAX(BW355*DCF!I$46,0)-MAX(BW355-BV355,0)/Inputs!$B$24)*DCF!I$6</f>
        <v>-714.77548112300531</v>
      </c>
      <c r="DE355" s="15">
        <f ca="1">(BX355*DCF!J$46-DCF!J$5*MAX(BX355*DCF!J$46,0)-MAX(BX355-BW355,0)/Inputs!$B$24)*DCF!J$6</f>
        <v>316.67158182638508</v>
      </c>
      <c r="DF355" s="15">
        <f ca="1">(BY355*DCF!K$46-DCF!K$5*MAX(BY355*DCF!K$46,0)-MAX(BY355-BX355,0)/Inputs!$B$24)*DCF!K$6</f>
        <v>1376.2907394924532</v>
      </c>
      <c r="DG355" s="15">
        <f ca="1">(BZ355*DCF!L$46-DCF!L$5*MAX(BZ355*DCF!L$46,0)-MAX(BZ355-BY355,0)/Inputs!$B$24)*DCF!L$6</f>
        <v>796.78380166267914</v>
      </c>
      <c r="DH355" s="15">
        <f ca="1">(CA355*DCF!M$46-DCF!M$5*MAX(CA355*DCF!M$46,0)-MAX(CA355-BZ355,0)/Inputs!$B$24)*DCF!M$6</f>
        <v>1311.2163059288491</v>
      </c>
      <c r="DI355" s="15">
        <f ca="1">SUM(CB355:CL355)+BE355*DCF!M$10*(1+Inputs!$B$30)*(1-Inputs!$B$33)*(1-Inputs!$B$30/Inputs!$B$31)/(Inputs!$B$29-Inputs!$B$30)*DCF!M$6</f>
        <v>220234.68842596724</v>
      </c>
      <c r="DJ355" s="15">
        <f ca="1">SUM(CM355:CW355)+BP355*DCF!M$28*(1+Inputs!$B$30)*(1-Inputs!$B$33)*(1-Inputs!$B$30/Inputs!$B$31)/(Inputs!$B$29-Inputs!$B$30)*DCF!M$6</f>
        <v>622517.67950913764</v>
      </c>
      <c r="DK355" s="15">
        <f ca="1">SUM(CX355:DH355)+CA355*DCF!M$46*(1+Inputs!$B$30)*(1-Inputs!$B$33)*(1-Inputs!$B$30/Inputs!$B$31)/(Inputs!$B$29-Inputs!$B$30)*DCF!M$6</f>
        <v>58742.643178801271</v>
      </c>
      <c r="DM355" s="15">
        <f ca="1">DI355+DJ355+DK355+Inputs!$B$34+Inputs!$B$36-Inputs!$B$35</f>
        <v>978346.01111390616</v>
      </c>
    </row>
    <row r="356" spans="1:117" x14ac:dyDescent="0.75">
      <c r="A356" s="11">
        <v>343</v>
      </c>
      <c r="C356" s="23">
        <f t="shared" ca="1" si="214"/>
        <v>1.0846197832619735</v>
      </c>
      <c r="D356" s="23">
        <f t="shared" ca="1" si="214"/>
        <v>-2.8200437343285278</v>
      </c>
      <c r="E356" s="23">
        <f t="shared" ca="1" si="214"/>
        <v>-1.0993023665652328</v>
      </c>
      <c r="F356" s="23">
        <f t="shared" ca="1" si="214"/>
        <v>0.49656119193158166</v>
      </c>
      <c r="G356" s="23">
        <f t="shared" ca="1" si="214"/>
        <v>1.4643415215461919</v>
      </c>
      <c r="H356" s="23">
        <f t="shared" ca="1" si="214"/>
        <v>1.1075461043567256</v>
      </c>
      <c r="I356" s="23">
        <f t="shared" ca="1" si="214"/>
        <v>0.47542167512735189</v>
      </c>
      <c r="J356" s="23">
        <f t="shared" ca="1" si="214"/>
        <v>1.1862738728365636</v>
      </c>
      <c r="K356" s="23">
        <f t="shared" ca="1" si="214"/>
        <v>1.2558952730804154</v>
      </c>
      <c r="L356" s="23">
        <f t="shared" ca="1" si="214"/>
        <v>0.62597793068297036</v>
      </c>
      <c r="M356" s="23">
        <f t="shared" ca="1" si="214"/>
        <v>-0.2489369936738399</v>
      </c>
      <c r="N356" s="23">
        <f ca="1">SQRT(Inputs!$B$38)*C356+SQRT(1-Inputs!$B$38)*_xlfn.NORM.S.INV(RAND())</f>
        <v>-0.38061781956037155</v>
      </c>
      <c r="O356" s="23">
        <f ca="1">SQRT(Inputs!$B$38)*D356+SQRT(1-Inputs!$B$38)*_xlfn.NORM.S.INV(RAND())</f>
        <v>-2.5296617768038243</v>
      </c>
      <c r="P356" s="23">
        <f ca="1">SQRT(Inputs!$B$38)*E356+SQRT(1-Inputs!$B$38)*_xlfn.NORM.S.INV(RAND())</f>
        <v>-1.1552518110084065E-2</v>
      </c>
      <c r="Q356" s="23">
        <f ca="1">SQRT(Inputs!$B$38)*F356+SQRT(1-Inputs!$B$38)*_xlfn.NORM.S.INV(RAND())</f>
        <v>2.1172254082961377</v>
      </c>
      <c r="R356" s="23">
        <f ca="1">SQRT(Inputs!$B$38)*G356+SQRT(1-Inputs!$B$38)*_xlfn.NORM.S.INV(RAND())</f>
        <v>-1.3206898196381922</v>
      </c>
      <c r="S356" s="23">
        <f ca="1">SQRT(Inputs!$B$38)*H356+SQRT(1-Inputs!$B$38)*_xlfn.NORM.S.INV(RAND())</f>
        <v>-7.8798990239789979E-2</v>
      </c>
      <c r="T356" s="23">
        <f ca="1">SQRT(Inputs!$B$38)*I356+SQRT(1-Inputs!$B$38)*_xlfn.NORM.S.INV(RAND())</f>
        <v>1.1738075418759386</v>
      </c>
      <c r="U356" s="23">
        <f ca="1">SQRT(Inputs!$B$38)*J356+SQRT(1-Inputs!$B$38)*_xlfn.NORM.S.INV(RAND())</f>
        <v>1.3515892511960272</v>
      </c>
      <c r="V356" s="23">
        <f ca="1">SQRT(Inputs!$B$38)*K356+SQRT(1-Inputs!$B$38)*_xlfn.NORM.S.INV(RAND())</f>
        <v>0.9679648311457596</v>
      </c>
      <c r="W356" s="23">
        <f ca="1">SQRT(Inputs!$B$38)*L356+SQRT(1-Inputs!$B$38)*_xlfn.NORM.S.INV(RAND())</f>
        <v>0.63462474281115222</v>
      </c>
      <c r="X356" s="23">
        <f ca="1">SQRT(Inputs!$B$38)*M356+SQRT(1-Inputs!$B$38)*_xlfn.NORM.S.INV(RAND())</f>
        <v>1.7844162927868956</v>
      </c>
      <c r="Y356" s="23">
        <f ca="1">SQRT(Inputs!$B$38)*C356+SQRT(1-Inputs!$B$38)*_xlfn.NORM.S.INV(RAND())</f>
        <v>7.123808510202656E-2</v>
      </c>
      <c r="Z356" s="23">
        <f ca="1">SQRT(Inputs!$B$38)*D356+SQRT(1-Inputs!$B$38)*_xlfn.NORM.S.INV(RAND())</f>
        <v>-2.6281987752541132</v>
      </c>
      <c r="AA356" s="23">
        <f ca="1">SQRT(Inputs!$B$38)*E356+SQRT(1-Inputs!$B$38)*_xlfn.NORM.S.INV(RAND())</f>
        <v>-0.21543902985454516</v>
      </c>
      <c r="AB356" s="23">
        <f ca="1">SQRT(Inputs!$B$38)*F356+SQRT(1-Inputs!$B$38)*_xlfn.NORM.S.INV(RAND())</f>
        <v>2.3967221238532832</v>
      </c>
      <c r="AC356" s="23">
        <f ca="1">SQRT(Inputs!$B$38)*G356+SQRT(1-Inputs!$B$38)*_xlfn.NORM.S.INV(RAND())</f>
        <v>0.86083891591755335</v>
      </c>
      <c r="AD356" s="23">
        <f ca="1">SQRT(Inputs!$B$38)*H356+SQRT(1-Inputs!$B$38)*_xlfn.NORM.S.INV(RAND())</f>
        <v>0.4768718446568842</v>
      </c>
      <c r="AE356" s="23">
        <f ca="1">SQRT(Inputs!$B$38)*I356+SQRT(1-Inputs!$B$38)*_xlfn.NORM.S.INV(RAND())</f>
        <v>0.16647447307580043</v>
      </c>
      <c r="AF356" s="23">
        <f ca="1">SQRT(Inputs!$B$38)*J356+SQRT(1-Inputs!$B$38)*_xlfn.NORM.S.INV(RAND())</f>
        <v>0.56444166148845054</v>
      </c>
      <c r="AG356" s="23">
        <f ca="1">SQRT(Inputs!$B$38)*K356+SQRT(1-Inputs!$B$38)*_xlfn.NORM.S.INV(RAND())</f>
        <v>1.8947715594167456</v>
      </c>
      <c r="AH356" s="23">
        <f ca="1">SQRT(Inputs!$B$38)*L356+SQRT(1-Inputs!$B$38)*_xlfn.NORM.S.INV(RAND())</f>
        <v>-0.7097505200007681</v>
      </c>
      <c r="AI356" s="23">
        <f ca="1">SQRT(Inputs!$B$38)*M356+SQRT(1-Inputs!$B$38)*_xlfn.NORM.S.INV(RAND())</f>
        <v>0.60437326217808041</v>
      </c>
      <c r="AJ356" s="23">
        <f ca="1">SQRT(Inputs!$B$38)*C356+SQRT(1-Inputs!$B$38)*_xlfn.NORM.S.INV(RAND())</f>
        <v>2.1528253563735102</v>
      </c>
      <c r="AK356" s="23">
        <f ca="1">SQRT(Inputs!$B$38)*D356+SQRT(1-Inputs!$B$38)*_xlfn.NORM.S.INV(RAND())</f>
        <v>-1.1763021074159721</v>
      </c>
      <c r="AL356" s="23">
        <f ca="1">SQRT(Inputs!$B$38)*E356+SQRT(1-Inputs!$B$38)*_xlfn.NORM.S.INV(RAND())</f>
        <v>0.99646806741952243</v>
      </c>
      <c r="AM356" s="23">
        <f ca="1">SQRT(Inputs!$B$38)*F356+SQRT(1-Inputs!$B$38)*_xlfn.NORM.S.INV(RAND())</f>
        <v>0.81241489676555467</v>
      </c>
      <c r="AN356" s="23">
        <f ca="1">SQRT(Inputs!$B$38)*G356+SQRT(1-Inputs!$B$38)*_xlfn.NORM.S.INV(RAND())</f>
        <v>1.8980530936003173</v>
      </c>
      <c r="AO356" s="23">
        <f ca="1">SQRT(Inputs!$B$38)*H356+SQRT(1-Inputs!$B$38)*_xlfn.NORM.S.INV(RAND())</f>
        <v>-0.40271538379932625</v>
      </c>
      <c r="AP356" s="23">
        <f ca="1">SQRT(Inputs!$B$38)*I356+SQRT(1-Inputs!$B$38)*_xlfn.NORM.S.INV(RAND())</f>
        <v>0.42361962379519758</v>
      </c>
      <c r="AQ356" s="23">
        <f ca="1">SQRT(Inputs!$B$38)*J356+SQRT(1-Inputs!$B$38)*_xlfn.NORM.S.INV(RAND())</f>
        <v>-0.18669715454945157</v>
      </c>
      <c r="AR356" s="23">
        <f ca="1">SQRT(Inputs!$B$38)*K356+SQRT(1-Inputs!$B$38)*_xlfn.NORM.S.INV(RAND())</f>
        <v>1.9187380314972913E-2</v>
      </c>
      <c r="AS356" s="23">
        <f ca="1">SQRT(Inputs!$B$38)*L356+SQRT(1-Inputs!$B$38)*_xlfn.NORM.S.INV(RAND())</f>
        <v>1.3725133458851124</v>
      </c>
      <c r="AT356" s="23">
        <f ca="1">SQRT(Inputs!$B$38)*M356+SQRT(1-Inputs!$B$38)*_xlfn.NORM.S.INV(RAND())</f>
        <v>1.2199419593287804</v>
      </c>
      <c r="AU356" s="15">
        <f ca="1">Inputs!$B$6*EXP($B$8-0.5*C$5^2+C$5*N356)</f>
        <v>4665.7349163808985</v>
      </c>
      <c r="AV356" s="15">
        <f t="shared" ca="1" si="183"/>
        <v>3915.2806006812207</v>
      </c>
      <c r="AW356" s="15">
        <f t="shared" ca="1" si="184"/>
        <v>4766.5577845388707</v>
      </c>
      <c r="AX356" s="15">
        <f t="shared" ca="1" si="185"/>
        <v>7581.5941025479433</v>
      </c>
      <c r="AY356" s="15">
        <f t="shared" ca="1" si="186"/>
        <v>7941.1270225874287</v>
      </c>
      <c r="AZ356" s="15">
        <f t="shared" ca="1" si="187"/>
        <v>9628.3016698442043</v>
      </c>
      <c r="BA356" s="15">
        <f t="shared" ca="1" si="188"/>
        <v>13322.74138983625</v>
      </c>
      <c r="BB356" s="15">
        <f t="shared" ca="1" si="189"/>
        <v>18676.402233639645</v>
      </c>
      <c r="BC356" s="15">
        <f t="shared" ca="1" si="190"/>
        <v>25114.149922326098</v>
      </c>
      <c r="BD356" s="15">
        <f t="shared" ca="1" si="191"/>
        <v>32648.794958389721</v>
      </c>
      <c r="BE356" s="15">
        <f t="shared" ca="1" si="192"/>
        <v>47067.249610717234</v>
      </c>
      <c r="BF356" s="15">
        <f ca="1">Inputs!$B$13*EXP($B$9-0.5*C$6^2+C$6*Y356)</f>
        <v>14027.73916218798</v>
      </c>
      <c r="BG356" s="15">
        <f t="shared" ca="1" si="193"/>
        <v>10640.020432317137</v>
      </c>
      <c r="BH356" s="15">
        <f t="shared" ca="1" si="194"/>
        <v>12543.825863374899</v>
      </c>
      <c r="BI356" s="15">
        <f t="shared" ca="1" si="195"/>
        <v>22206.340658784164</v>
      </c>
      <c r="BJ356" s="15">
        <f t="shared" ca="1" si="196"/>
        <v>30820.117799416712</v>
      </c>
      <c r="BK356" s="15">
        <f t="shared" ca="1" si="197"/>
        <v>40363.089179304239</v>
      </c>
      <c r="BL356" s="15">
        <f t="shared" ca="1" si="198"/>
        <v>50662.455223868732</v>
      </c>
      <c r="BM356" s="15">
        <f t="shared" ca="1" si="199"/>
        <v>66798.508781094599</v>
      </c>
      <c r="BN356" s="15">
        <f t="shared" ca="1" si="200"/>
        <v>103095.39273955686</v>
      </c>
      <c r="BO356" s="15">
        <f t="shared" ca="1" si="201"/>
        <v>116803.1351337181</v>
      </c>
      <c r="BP356" s="15">
        <f t="shared" ca="1" si="202"/>
        <v>153951.53592191241</v>
      </c>
      <c r="BQ356" s="15">
        <f ca="1">Inputs!$B$20*EXP($B$10-0.5*C$7^2+C$7*AJ356)</f>
        <v>9204.9675688441603</v>
      </c>
      <c r="BR356" s="15">
        <f t="shared" ca="1" si="203"/>
        <v>8596.4968150842833</v>
      </c>
      <c r="BS356" s="15">
        <f t="shared" ca="1" si="204"/>
        <v>15672.547200062252</v>
      </c>
      <c r="BT356" s="15">
        <f t="shared" ca="1" si="205"/>
        <v>26741.967941065948</v>
      </c>
      <c r="BU356" s="15">
        <f t="shared" ca="1" si="206"/>
        <v>58664.874053458334</v>
      </c>
      <c r="BV356" s="15">
        <f t="shared" ca="1" si="207"/>
        <v>74540.327537839068</v>
      </c>
      <c r="BW356" s="15">
        <f t="shared" ca="1" si="208"/>
        <v>113773.70250415623</v>
      </c>
      <c r="BX356" s="15">
        <f t="shared" ca="1" si="209"/>
        <v>153284.94460336593</v>
      </c>
      <c r="BY356" s="15">
        <f t="shared" ca="1" si="210"/>
        <v>215568.14298185369</v>
      </c>
      <c r="BZ356" s="15">
        <f t="shared" ca="1" si="211"/>
        <v>389282.01464312553</v>
      </c>
      <c r="CA356" s="15">
        <f t="shared" ca="1" si="212"/>
        <v>679196.15155065467</v>
      </c>
      <c r="CB356" s="15">
        <f ca="1">(AU356*DCF!C$10-DCF!C$5*MAX(AU356*DCF!C$10,0)-MAX(AU356-Inputs!$B$6,0)/Inputs!$B$10)*DCF!C$6</f>
        <v>1045.1884335520936</v>
      </c>
      <c r="CC356" s="15">
        <f ca="1">(AV356*DCF!D$10-DCF!D$5*MAX(AV356*DCF!D$10,0)-MAX(AV356-AU356,0)/Inputs!$B$10)*DCF!D$6</f>
        <v>954.32312126066222</v>
      </c>
      <c r="CD356" s="15">
        <f ca="1">(AW356*DCF!E$10-DCF!E$5*MAX(AW356*DCF!E$10,0)-MAX(AW356-AV356,0)/Inputs!$B$10)*DCF!E$6</f>
        <v>908.77944061530138</v>
      </c>
      <c r="CE356" s="15">
        <f ca="1">(AX356*DCF!F$10-DCF!F$5*MAX(AX356*DCF!F$10,0)-MAX(AX356-AW356,0)/Inputs!$B$10)*DCF!F$6</f>
        <v>1069.3106450848163</v>
      </c>
      <c r="CF356" s="15">
        <f ca="1">(AY356*DCF!G$10-DCF!G$5*MAX(AY356*DCF!G$10,0)-MAX(AY356-AX356,0)/Inputs!$B$10)*DCF!G$6</f>
        <v>1567.080168059221</v>
      </c>
      <c r="CG356" s="15">
        <f ca="1">(AZ356*DCF!H$10-DCF!H$5*MAX(AZ356*DCF!H$10,0)-MAX(AZ356-AY356,0)/Inputs!$B$10)*DCF!H$6</f>
        <v>1569.7535701817483</v>
      </c>
      <c r="CH356" s="15">
        <f ca="1">(BA356*DCF!I$10-DCF!I$5*MAX(BA356*DCF!I$10,0)-MAX(BA356-AZ356,0)/Inputs!$B$10)*DCF!I$6</f>
        <v>1827.5612812910117</v>
      </c>
      <c r="CI356" s="15">
        <f ca="1">(BB356*DCF!J$10-DCF!J$5*MAX(BB356*DCF!J$10,0)-MAX(BB356-BA356,0)/Inputs!$B$10)*DCF!J$6</f>
        <v>2393.6548789743892</v>
      </c>
      <c r="CJ356" s="15">
        <f ca="1">(BC356*DCF!K$10-DCF!K$5*MAX(BC356*DCF!K$10,0)-MAX(BC356-BB356,0)/Inputs!$B$10)*DCF!K$6</f>
        <v>3141.7881260357758</v>
      </c>
      <c r="CK356" s="15">
        <f ca="1">(BD356*DCF!L$10-DCF!L$5*MAX(BD356*DCF!L$10,0)-MAX(BD356-BC356,0)/Inputs!$B$10)*DCF!L$6</f>
        <v>3949.7075284410284</v>
      </c>
      <c r="CL356" s="15">
        <f ca="1">(BE356*DCF!M$10-DCF!M$5*MAX(BE356*DCF!M$10,0)-MAX(BE356-BD356,0)/Inputs!$B$10)*DCF!M$6</f>
        <v>4919.3592219997081</v>
      </c>
      <c r="CM356" s="15">
        <f ca="1">(BF356*DCF!C$28-DCF!C$5*MAX(BF356*DCF!C$28,0)-MAX(BF356-Inputs!$B$13,0)/Inputs!$B$17)*DCF!C$6</f>
        <v>3671.3035203349918</v>
      </c>
      <c r="CN356" s="15">
        <f ca="1">(BG356*DCF!D$28-DCF!D$5*MAX(BG356*DCF!D$28,0)-MAX(BG356-BF356,0)/Inputs!$B$17)*DCF!D$6</f>
        <v>3133.7314167310569</v>
      </c>
      <c r="CO356" s="15">
        <f ca="1">(BH356*DCF!E$28-DCF!E$5*MAX(BH356*DCF!E$28,0)-MAX(BH356-BG356,0)/Inputs!$B$17)*DCF!E$6</f>
        <v>3177.4210004393408</v>
      </c>
      <c r="CP356" s="15">
        <f ca="1">(BI356*DCF!F$28-DCF!F$5*MAX(BI356*DCF!F$28,0)-MAX(BI356-BH356,0)/Inputs!$B$17)*DCF!F$6</f>
        <v>4269.223008493349</v>
      </c>
      <c r="CQ356" s="15">
        <f ca="1">(BJ356*DCF!G$28-DCF!G$5*MAX(BJ356*DCF!G$28,0)-MAX(BJ356-BI356,0)/Inputs!$B$17)*DCF!G$6</f>
        <v>6547.7611732921787</v>
      </c>
      <c r="CR356" s="15">
        <f ca="1">(BK356*DCF!H$28-DCF!H$5*MAX(BK356*DCF!H$28,0)-MAX(BK356-BJ356,0)/Inputs!$B$17)*DCF!H$6</f>
        <v>8499.5273262614573</v>
      </c>
      <c r="CS356" s="15">
        <f ca="1">(BL356*DCF!I$28-DCF!I$5*MAX(BL356*DCF!I$28,0)-MAX(BL356-BK356,0)/Inputs!$B$17)*DCF!I$6</f>
        <v>10435.155435325485</v>
      </c>
      <c r="CT356" s="15">
        <f ca="1">(BM356*DCF!J$28-DCF!J$5*MAX(BM356*DCF!J$28,0)-MAX(BM356-BL356,0)/Inputs!$B$17)*DCF!J$6</f>
        <v>12762.103942549167</v>
      </c>
      <c r="CU356" s="15">
        <f ca="1">(BN356*DCF!K$28-DCF!K$5*MAX(BN356*DCF!K$28,0)-MAX(BN356-BM356,0)/Inputs!$B$17)*DCF!K$6</f>
        <v>17326.133533512973</v>
      </c>
      <c r="CV356" s="15">
        <f ca="1">(BO356*DCF!L$28-DCF!L$5*MAX(BO356*DCF!L$28,0)-MAX(BO356-BN356,0)/Inputs!$B$17)*DCF!L$6</f>
        <v>21753.623232851936</v>
      </c>
      <c r="CW356" s="15">
        <f ca="1">(BP356*DCF!M$28-DCF!M$5*MAX(BP356*DCF!M$28,0)-MAX(BP356-BO356,0)/Inputs!$B$17)*DCF!M$6</f>
        <v>25083.018853690766</v>
      </c>
      <c r="CX356" s="15">
        <f ca="1">(BQ356*DCF!C$46-DCF!C$5*MAX(BQ356*DCF!C$46,0)-MAX(BQ356-Inputs!$B$20,0)/Inputs!$B$24)*DCF!C$6</f>
        <v>-4899.0537428481475</v>
      </c>
      <c r="CY356" s="15">
        <f ca="1">(BR356*DCF!D$46-DCF!D$5*MAX(BR356*DCF!D$46,0)-MAX(BR356-BQ356,0)/Inputs!$B$24)*DCF!D$6</f>
        <v>-1467.2215334376792</v>
      </c>
      <c r="CZ356" s="15">
        <f ca="1">(BS356*DCF!E$46-DCF!E$5*MAX(BS356*DCF!E$46,0)-MAX(BS356-BR356,0)/Inputs!$B$24)*DCF!E$6</f>
        <v>-4642.4902555316976</v>
      </c>
      <c r="DA356" s="15">
        <f ca="1">(BT356*DCF!F$46-DCF!F$5*MAX(BT356*DCF!F$46,0)-MAX(BT356-BS356,0)/Inputs!$B$24)*DCF!F$6</f>
        <v>-5978.2452039701284</v>
      </c>
      <c r="DB356" s="15">
        <f ca="1">(BU356*DCF!G$46-DCF!G$5*MAX(BU356*DCF!G$46,0)-MAX(BU356-BT356,0)/Inputs!$B$24)*DCF!G$6</f>
        <v>-12711.605352116527</v>
      </c>
      <c r="DC356" s="15">
        <f ca="1">(BV356*DCF!H$46-DCF!H$5*MAX(BV356*DCF!H$46,0)-MAX(BV356-BU356,0)/Inputs!$B$24)*DCF!H$6</f>
        <v>-4933.1998997539795</v>
      </c>
      <c r="DD356" s="15">
        <f ca="1">(BW356*DCF!I$46-DCF!I$5*MAX(BW356*DCF!I$46,0)-MAX(BW356-BV356,0)/Inputs!$B$24)*DCF!I$6</f>
        <v>-8634.7364335174079</v>
      </c>
      <c r="DE356" s="15">
        <f ca="1">(BX356*DCF!J$46-DCF!J$5*MAX(BX356*DCF!J$46,0)-MAX(BX356-BW356,0)/Inputs!$B$24)*DCF!J$6</f>
        <v>-4047.856464429608</v>
      </c>
      <c r="DF356" s="15">
        <f ca="1">(BY356*DCF!K$46-DCF!K$5*MAX(BY356*DCF!K$46,0)-MAX(BY356-BX356,0)/Inputs!$B$24)*DCF!K$6</f>
        <v>-2943.7534580304</v>
      </c>
      <c r="DG356" s="15">
        <f ca="1">(BZ356*DCF!L$46-DCF!L$5*MAX(BZ356*DCF!L$46,0)-MAX(BZ356-BY356,0)/Inputs!$B$24)*DCF!L$6</f>
        <v>-12402.760395777414</v>
      </c>
      <c r="DH356" s="15">
        <f ca="1">(CA356*DCF!M$46-DCF!M$5*MAX(CA356*DCF!M$46,0)-MAX(CA356-BZ356,0)/Inputs!$B$24)*DCF!M$6</f>
        <v>-7362.0353017479374</v>
      </c>
      <c r="DI356" s="15">
        <f ca="1">SUM(CB356:CL356)+BE356*DCF!M$10*(1+Inputs!$B$30)*(1-Inputs!$B$33)*(1-Inputs!$B$30/Inputs!$B$31)/(Inputs!$B$29-Inputs!$B$30)*DCF!M$6</f>
        <v>154335.28448206407</v>
      </c>
      <c r="DJ356" s="15">
        <f ca="1">SUM(CM356:CW356)+BP356*DCF!M$28*(1+Inputs!$B$30)*(1-Inputs!$B$33)*(1-Inputs!$B$30/Inputs!$B$31)/(Inputs!$B$29-Inputs!$B$30)*DCF!M$6</f>
        <v>687924.54946880147</v>
      </c>
      <c r="DK356" s="15">
        <f ca="1">SUM(CX356:DH356)+CA356*DCF!M$46*(1+Inputs!$B$30)*(1-Inputs!$B$33)*(1-Inputs!$B$30/Inputs!$B$31)/(Inputs!$B$29-Inputs!$B$30)*DCF!M$6</f>
        <v>980094.74818371341</v>
      </c>
      <c r="DM356" s="15">
        <f ca="1">DI356+DJ356+DK356+Inputs!$B$34+Inputs!$B$36-Inputs!$B$35</f>
        <v>1899205.5821345788</v>
      </c>
    </row>
    <row r="357" spans="1:117" x14ac:dyDescent="0.75">
      <c r="A357" s="11">
        <v>344</v>
      </c>
      <c r="C357" s="23">
        <f t="shared" ca="1" si="214"/>
        <v>0.94032973791853891</v>
      </c>
      <c r="D357" s="23">
        <f t="shared" ca="1" si="214"/>
        <v>-1.0275635758733537</v>
      </c>
      <c r="E357" s="23">
        <f t="shared" ca="1" si="214"/>
        <v>-0.64170466827425354</v>
      </c>
      <c r="F357" s="23">
        <f t="shared" ca="1" si="214"/>
        <v>0.39143448034105677</v>
      </c>
      <c r="G357" s="23">
        <f t="shared" ca="1" si="214"/>
        <v>1.3955969908827417</v>
      </c>
      <c r="H357" s="23">
        <f t="shared" ca="1" si="214"/>
        <v>0.37569283214183868</v>
      </c>
      <c r="I357" s="23">
        <f t="shared" ca="1" si="214"/>
        <v>-0.64626404642493285</v>
      </c>
      <c r="J357" s="23">
        <f t="shared" ca="1" si="214"/>
        <v>-1.399797790913925</v>
      </c>
      <c r="K357" s="23">
        <f t="shared" ca="1" si="214"/>
        <v>0.28993316177174921</v>
      </c>
      <c r="L357" s="23">
        <f t="shared" ca="1" si="214"/>
        <v>-0.99137097868055901</v>
      </c>
      <c r="M357" s="23">
        <f t="shared" ca="1" si="214"/>
        <v>0.41332462897703537</v>
      </c>
      <c r="N357" s="23">
        <f ca="1">SQRT(Inputs!$B$38)*C357+SQRT(1-Inputs!$B$38)*_xlfn.NORM.S.INV(RAND())</f>
        <v>9.2721330127017498E-2</v>
      </c>
      <c r="O357" s="23">
        <f ca="1">SQRT(Inputs!$B$38)*D357+SQRT(1-Inputs!$B$38)*_xlfn.NORM.S.INV(RAND())</f>
        <v>-0.7031519338171307</v>
      </c>
      <c r="P357" s="23">
        <f ca="1">SQRT(Inputs!$B$38)*E357+SQRT(1-Inputs!$B$38)*_xlfn.NORM.S.INV(RAND())</f>
        <v>-0.4673168863263939</v>
      </c>
      <c r="Q357" s="23">
        <f ca="1">SQRT(Inputs!$B$38)*F357+SQRT(1-Inputs!$B$38)*_xlfn.NORM.S.INV(RAND())</f>
        <v>0.98630269802737169</v>
      </c>
      <c r="R357" s="23">
        <f ca="1">SQRT(Inputs!$B$38)*G357+SQRT(1-Inputs!$B$38)*_xlfn.NORM.S.INV(RAND())</f>
        <v>2.0516443825957547</v>
      </c>
      <c r="S357" s="23">
        <f ca="1">SQRT(Inputs!$B$38)*H357+SQRT(1-Inputs!$B$38)*_xlfn.NORM.S.INV(RAND())</f>
        <v>-0.9501144027095394</v>
      </c>
      <c r="T357" s="23">
        <f ca="1">SQRT(Inputs!$B$38)*I357+SQRT(1-Inputs!$B$38)*_xlfn.NORM.S.INV(RAND())</f>
        <v>-1.4286622910316735</v>
      </c>
      <c r="U357" s="23">
        <f ca="1">SQRT(Inputs!$B$38)*J357+SQRT(1-Inputs!$B$38)*_xlfn.NORM.S.INV(RAND())</f>
        <v>-1.2200444872139657</v>
      </c>
      <c r="V357" s="23">
        <f ca="1">SQRT(Inputs!$B$38)*K357+SQRT(1-Inputs!$B$38)*_xlfn.NORM.S.INV(RAND())</f>
        <v>-1.6120842218649176</v>
      </c>
      <c r="W357" s="23">
        <f ca="1">SQRT(Inputs!$B$38)*L357+SQRT(1-Inputs!$B$38)*_xlfn.NORM.S.INV(RAND())</f>
        <v>0.31636104730340819</v>
      </c>
      <c r="X357" s="23">
        <f ca="1">SQRT(Inputs!$B$38)*M357+SQRT(1-Inputs!$B$38)*_xlfn.NORM.S.INV(RAND())</f>
        <v>6.601954791982767E-2</v>
      </c>
      <c r="Y357" s="23">
        <f ca="1">SQRT(Inputs!$B$38)*C357+SQRT(1-Inputs!$B$38)*_xlfn.NORM.S.INV(RAND())</f>
        <v>0.83955394732342414</v>
      </c>
      <c r="Z357" s="23">
        <f ca="1">SQRT(Inputs!$B$38)*D357+SQRT(1-Inputs!$B$38)*_xlfn.NORM.S.INV(RAND())</f>
        <v>-0.61522157931203492</v>
      </c>
      <c r="AA357" s="23">
        <f ca="1">SQRT(Inputs!$B$38)*E357+SQRT(1-Inputs!$B$38)*_xlfn.NORM.S.INV(RAND())</f>
        <v>1.3815112973016566</v>
      </c>
      <c r="AB357" s="23">
        <f ca="1">SQRT(Inputs!$B$38)*F357+SQRT(1-Inputs!$B$38)*_xlfn.NORM.S.INV(RAND())</f>
        <v>0.74838844615001698</v>
      </c>
      <c r="AC357" s="23">
        <f ca="1">SQRT(Inputs!$B$38)*G357+SQRT(1-Inputs!$B$38)*_xlfn.NORM.S.INV(RAND())</f>
        <v>1.1726017115193745</v>
      </c>
      <c r="AD357" s="23">
        <f ca="1">SQRT(Inputs!$B$38)*H357+SQRT(1-Inputs!$B$38)*_xlfn.NORM.S.INV(RAND())</f>
        <v>1.6765425102331759</v>
      </c>
      <c r="AE357" s="23">
        <f ca="1">SQRT(Inputs!$B$38)*I357+SQRT(1-Inputs!$B$38)*_xlfn.NORM.S.INV(RAND())</f>
        <v>0.10447074570699066</v>
      </c>
      <c r="AF357" s="23">
        <f ca="1">SQRT(Inputs!$B$38)*J357+SQRT(1-Inputs!$B$38)*_xlfn.NORM.S.INV(RAND())</f>
        <v>-0.81959304623142615</v>
      </c>
      <c r="AG357" s="23">
        <f ca="1">SQRT(Inputs!$B$38)*K357+SQRT(1-Inputs!$B$38)*_xlfn.NORM.S.INV(RAND())</f>
        <v>-0.88305841801721341</v>
      </c>
      <c r="AH357" s="23">
        <f ca="1">SQRT(Inputs!$B$38)*L357+SQRT(1-Inputs!$B$38)*_xlfn.NORM.S.INV(RAND())</f>
        <v>-0.46861466816337582</v>
      </c>
      <c r="AI357" s="23">
        <f ca="1">SQRT(Inputs!$B$38)*M357+SQRT(1-Inputs!$B$38)*_xlfn.NORM.S.INV(RAND())</f>
        <v>-0.39145163736456245</v>
      </c>
      <c r="AJ357" s="23">
        <f ca="1">SQRT(Inputs!$B$38)*C357+SQRT(1-Inputs!$B$38)*_xlfn.NORM.S.INV(RAND())</f>
        <v>1.0529779397624477</v>
      </c>
      <c r="AK357" s="23">
        <f ca="1">SQRT(Inputs!$B$38)*D357+SQRT(1-Inputs!$B$38)*_xlfn.NORM.S.INV(RAND())</f>
        <v>-0.82567937886405318</v>
      </c>
      <c r="AL357" s="23">
        <f ca="1">SQRT(Inputs!$B$38)*E357+SQRT(1-Inputs!$B$38)*_xlfn.NORM.S.INV(RAND())</f>
        <v>-0.88033474117706523</v>
      </c>
      <c r="AM357" s="23">
        <f ca="1">SQRT(Inputs!$B$38)*F357+SQRT(1-Inputs!$B$38)*_xlfn.NORM.S.INV(RAND())</f>
        <v>0.46150482428806977</v>
      </c>
      <c r="AN357" s="23">
        <f ca="1">SQRT(Inputs!$B$38)*G357+SQRT(1-Inputs!$B$38)*_xlfn.NORM.S.INV(RAND())</f>
        <v>0.51791032892674249</v>
      </c>
      <c r="AO357" s="23">
        <f ca="1">SQRT(Inputs!$B$38)*H357+SQRT(1-Inputs!$B$38)*_xlfn.NORM.S.INV(RAND())</f>
        <v>-1.4222661796682512</v>
      </c>
      <c r="AP357" s="23">
        <f ca="1">SQRT(Inputs!$B$38)*I357+SQRT(1-Inputs!$B$38)*_xlfn.NORM.S.INV(RAND())</f>
        <v>-0.73676380830126109</v>
      </c>
      <c r="AQ357" s="23">
        <f ca="1">SQRT(Inputs!$B$38)*J357+SQRT(1-Inputs!$B$38)*_xlfn.NORM.S.INV(RAND())</f>
        <v>-0.97834430041074305</v>
      </c>
      <c r="AR357" s="23">
        <f ca="1">SQRT(Inputs!$B$38)*K357+SQRT(1-Inputs!$B$38)*_xlfn.NORM.S.INV(RAND())</f>
        <v>0.38791336987352343</v>
      </c>
      <c r="AS357" s="23">
        <f ca="1">SQRT(Inputs!$B$38)*L357+SQRT(1-Inputs!$B$38)*_xlfn.NORM.S.INV(RAND())</f>
        <v>-1.5864779558308801</v>
      </c>
      <c r="AT357" s="23">
        <f ca="1">SQRT(Inputs!$B$38)*M357+SQRT(1-Inputs!$B$38)*_xlfn.NORM.S.INV(RAND())</f>
        <v>-0.42276328734055679</v>
      </c>
      <c r="AU357" s="15">
        <f ca="1">Inputs!$B$6*EXP($B$8-0.5*C$5^2+C$5*N357)</f>
        <v>5037.2798498773745</v>
      </c>
      <c r="AV357" s="15">
        <f t="shared" ca="1" si="183"/>
        <v>5529.3112926288095</v>
      </c>
      <c r="AW357" s="15">
        <f t="shared" ca="1" si="184"/>
        <v>6330.1671707062624</v>
      </c>
      <c r="AX357" s="15">
        <f t="shared" ca="1" si="185"/>
        <v>8741.9761711430547</v>
      </c>
      <c r="AY357" s="15">
        <f t="shared" ca="1" si="186"/>
        <v>13576.168986112467</v>
      </c>
      <c r="AZ357" s="15">
        <f t="shared" ca="1" si="187"/>
        <v>14954.598892834289</v>
      </c>
      <c r="BA357" s="15">
        <f t="shared" ca="1" si="188"/>
        <v>15758.986440225539</v>
      </c>
      <c r="BB357" s="15">
        <f t="shared" ca="1" si="189"/>
        <v>17073.849803290115</v>
      </c>
      <c r="BC357" s="15">
        <f t="shared" ca="1" si="190"/>
        <v>17897.60327050808</v>
      </c>
      <c r="BD357" s="15">
        <f t="shared" ca="1" si="191"/>
        <v>22584.752263251328</v>
      </c>
      <c r="BE357" s="15">
        <f t="shared" ca="1" si="192"/>
        <v>27841.629268737768</v>
      </c>
      <c r="BF357" s="15">
        <f ca="1">Inputs!$B$13*EXP($B$9-0.5*C$6^2+C$6*Y357)</f>
        <v>16335.71121079403</v>
      </c>
      <c r="BG357" s="15">
        <f t="shared" ca="1" si="193"/>
        <v>17817.081731976719</v>
      </c>
      <c r="BH357" s="15">
        <f t="shared" ca="1" si="194"/>
        <v>27374.990621175006</v>
      </c>
      <c r="BI357" s="15">
        <f t="shared" ca="1" si="195"/>
        <v>37602.422330420137</v>
      </c>
      <c r="BJ357" s="15">
        <f t="shared" ca="1" si="196"/>
        <v>54587.09366385061</v>
      </c>
      <c r="BK357" s="15">
        <f t="shared" ca="1" si="197"/>
        <v>84172.872161282081</v>
      </c>
      <c r="BL357" s="15">
        <f t="shared" ca="1" si="198"/>
        <v>104805.56760727023</v>
      </c>
      <c r="BM357" s="15">
        <f t="shared" ca="1" si="199"/>
        <v>116357.48967910279</v>
      </c>
      <c r="BN357" s="15">
        <f t="shared" ca="1" si="200"/>
        <v>128735.19506466344</v>
      </c>
      <c r="BO357" s="15">
        <f t="shared" ca="1" si="201"/>
        <v>149998.07192637847</v>
      </c>
      <c r="BP357" s="15">
        <f t="shared" ca="1" si="202"/>
        <v>176610.54967974173</v>
      </c>
      <c r="BQ357" s="15">
        <f ca="1">Inputs!$B$20*EXP($B$10-0.5*C$7^2+C$7*AJ357)</f>
        <v>6231.6830765183431</v>
      </c>
      <c r="BR357" s="15">
        <f t="shared" ca="1" si="203"/>
        <v>6505.244546946733</v>
      </c>
      <c r="BS357" s="15">
        <f t="shared" ca="1" si="204"/>
        <v>6918.1009396248082</v>
      </c>
      <c r="BT357" s="15">
        <f t="shared" ca="1" si="205"/>
        <v>10766.181128528598</v>
      </c>
      <c r="BU357" s="15">
        <f t="shared" ca="1" si="206"/>
        <v>16912.684081739033</v>
      </c>
      <c r="BV357" s="15">
        <f t="shared" ca="1" si="207"/>
        <v>17079.171787095329</v>
      </c>
      <c r="BW357" s="15">
        <f t="shared" ca="1" si="208"/>
        <v>20391.875178150305</v>
      </c>
      <c r="BX357" s="15">
        <f t="shared" ca="1" si="209"/>
        <v>23441.757394080483</v>
      </c>
      <c r="BY357" s="15">
        <f t="shared" ca="1" si="210"/>
        <v>35376.361026563369</v>
      </c>
      <c r="BZ357" s="15">
        <f t="shared" ca="1" si="211"/>
        <v>37081.12717772516</v>
      </c>
      <c r="CA357" s="15">
        <f t="shared" ca="1" si="212"/>
        <v>48317.99380735126</v>
      </c>
      <c r="CB357" s="15">
        <f ca="1">(AU357*DCF!C$10-DCF!C$5*MAX(AU357*DCF!C$10,0)-MAX(AU357-Inputs!$B$6,0)/Inputs!$B$10)*DCF!C$6</f>
        <v>1042.5392519517891</v>
      </c>
      <c r="CC357" s="15">
        <f ca="1">(AV357*DCF!D$10-DCF!D$5*MAX(AV357*DCF!D$10,0)-MAX(AV357-AU357,0)/Inputs!$B$10)*DCF!D$6</f>
        <v>1227.7631777865954</v>
      </c>
      <c r="CD357" s="15">
        <f ca="1">(AW357*DCF!E$10-DCF!E$5*MAX(AW357*DCF!E$10,0)-MAX(AW357-AV357,0)/Inputs!$B$10)*DCF!E$6</f>
        <v>1281.1489234073388</v>
      </c>
      <c r="CE357" s="15">
        <f ca="1">(AX357*DCF!F$10-DCF!F$5*MAX(AX357*DCF!F$10,0)-MAX(AX357-AW357,0)/Inputs!$B$10)*DCF!F$6</f>
        <v>1406.5218089868015</v>
      </c>
      <c r="CF357" s="15">
        <f ca="1">(AY357*DCF!G$10-DCF!G$5*MAX(AY357*DCF!G$10,0)-MAX(AY357-AX357,0)/Inputs!$B$10)*DCF!G$6</f>
        <v>1868.0164003201846</v>
      </c>
      <c r="CG357" s="15">
        <f ca="1">(AZ357*DCF!H$10-DCF!H$5*MAX(AZ357*DCF!H$10,0)-MAX(AZ357-AY357,0)/Inputs!$B$10)*DCF!H$6</f>
        <v>2658.6811601454106</v>
      </c>
      <c r="CH357" s="15">
        <f ca="1">(BA357*DCF!I$10-DCF!I$5*MAX(BA357*DCF!I$10,0)-MAX(BA357-AZ357,0)/Inputs!$B$10)*DCF!I$6</f>
        <v>2746.6441920848401</v>
      </c>
      <c r="CI357" s="15">
        <f ca="1">(BB357*DCF!J$10-DCF!J$5*MAX(BB357*DCF!J$10,0)-MAX(BB357-BA357,0)/Inputs!$B$10)*DCF!J$6</f>
        <v>2730.6663676506964</v>
      </c>
      <c r="CJ357" s="15">
        <f ca="1">(BC357*DCF!K$10-DCF!K$5*MAX(BC357*DCF!K$10,0)-MAX(BC357-BB357,0)/Inputs!$B$10)*DCF!K$6</f>
        <v>2765.9137438121334</v>
      </c>
      <c r="CK357" s="15">
        <f ca="1">(BD357*DCF!L$10-DCF!L$5*MAX(BD357*DCF!L$10,0)-MAX(BD357-BC357,0)/Inputs!$B$10)*DCF!L$6</f>
        <v>2800.0858558891528</v>
      </c>
      <c r="CL357" s="15">
        <f ca="1">(BE357*DCF!M$10-DCF!M$5*MAX(BE357*DCF!M$10,0)-MAX(BE357-BD357,0)/Inputs!$B$10)*DCF!M$6</f>
        <v>3300.8238671996105</v>
      </c>
      <c r="CM357" s="15">
        <f ca="1">(BF357*DCF!C$28-DCF!C$5*MAX(BF357*DCF!C$28,0)-MAX(BF357-Inputs!$B$13,0)/Inputs!$B$17)*DCF!C$6</f>
        <v>3842.6625047236985</v>
      </c>
      <c r="CN357" s="15">
        <f ca="1">(BG357*DCF!D$28-DCF!D$5*MAX(BG357*DCF!D$28,0)-MAX(BG357-BF357,0)/Inputs!$B$17)*DCF!D$6</f>
        <v>4931.4972474132337</v>
      </c>
      <c r="CO357" s="15">
        <f ca="1">(BH357*DCF!E$28-DCF!E$5*MAX(BH357*DCF!E$28,0)-MAX(BH357-BG357,0)/Inputs!$B$17)*DCF!E$6</f>
        <v>5869.3525156129535</v>
      </c>
      <c r="CP357" s="15">
        <f ca="1">(BI357*DCF!F$28-DCF!F$5*MAX(BI357*DCF!F$28,0)-MAX(BI357-BH357,0)/Inputs!$B$17)*DCF!F$6</f>
        <v>8346.0015829157019</v>
      </c>
      <c r="CQ357" s="15">
        <f ca="1">(BJ357*DCF!G$28-DCF!G$5*MAX(BJ357*DCF!G$28,0)-MAX(BJ357-BI357,0)/Inputs!$B$17)*DCF!G$6</f>
        <v>11306.381671954634</v>
      </c>
      <c r="CR357" s="15">
        <f ca="1">(BK357*DCF!H$28-DCF!H$5*MAX(BK357*DCF!H$28,0)-MAX(BK357-BJ357,0)/Inputs!$B$17)*DCF!H$6</f>
        <v>16220.080245402065</v>
      </c>
      <c r="CS357" s="15">
        <f ca="1">(BL357*DCF!I$28-DCF!I$5*MAX(BL357*DCF!I$28,0)-MAX(BL357-BK357,0)/Inputs!$B$17)*DCF!I$6</f>
        <v>21683.92318988021</v>
      </c>
      <c r="CT357" s="15">
        <f ca="1">(BM357*DCF!J$28-DCF!J$5*MAX(BM357*DCF!J$28,0)-MAX(BM357-BL357,0)/Inputs!$B$17)*DCF!J$6</f>
        <v>24425.689279974878</v>
      </c>
      <c r="CU357" s="15">
        <f ca="1">(BN357*DCF!K$28-DCF!K$5*MAX(BN357*DCF!K$28,0)-MAX(BN357-BM357,0)/Inputs!$B$17)*DCF!K$6</f>
        <v>25670.610654927739</v>
      </c>
      <c r="CV357" s="15">
        <f ca="1">(BO357*DCF!L$28-DCF!L$5*MAX(BO357*DCF!L$28,0)-MAX(BO357-BN357,0)/Inputs!$B$17)*DCF!L$6</f>
        <v>27521.833817432565</v>
      </c>
      <c r="CW357" s="15">
        <f ca="1">(BP357*DCF!M$28-DCF!M$5*MAX(BP357*DCF!M$28,0)-MAX(BP357-BO357,0)/Inputs!$B$17)*DCF!M$6</f>
        <v>30447.625414784197</v>
      </c>
      <c r="CX357" s="15">
        <f ca="1">(BQ357*DCF!C$46-DCF!C$5*MAX(BQ357*DCF!C$46,0)-MAX(BQ357-Inputs!$B$20,0)/Inputs!$B$24)*DCF!C$6</f>
        <v>-2839.0413925069347</v>
      </c>
      <c r="CY357" s="15">
        <f ca="1">(BR357*DCF!D$46-DCF!D$5*MAX(BR357*DCF!D$46,0)-MAX(BR357-BQ357,0)/Inputs!$B$24)*DCF!D$6</f>
        <v>-1227.0199485653379</v>
      </c>
      <c r="CZ357" s="15">
        <f ca="1">(BS357*DCF!E$46-DCF!E$5*MAX(BS357*DCF!E$46,0)-MAX(BS357-BR357,0)/Inputs!$B$24)*DCF!E$6</f>
        <v>-980.81410566505724</v>
      </c>
      <c r="DA357" s="15">
        <f ca="1">(BT357*DCF!F$46-DCF!F$5*MAX(BT357*DCF!F$46,0)-MAX(BT357-BS357,0)/Inputs!$B$24)*DCF!F$6</f>
        <v>-2185.2690226432733</v>
      </c>
      <c r="DB357" s="15">
        <f ca="1">(BU357*DCF!G$46-DCF!G$5*MAX(BU357*DCF!G$46,0)-MAX(BU357-BT357,0)/Inputs!$B$24)*DCF!G$6</f>
        <v>-2636.4714305158795</v>
      </c>
      <c r="DC357" s="15">
        <f ca="1">(BV357*DCF!H$46-DCF!H$5*MAX(BV357*DCF!H$46,0)-MAX(BV357-BU357,0)/Inputs!$B$24)*DCF!H$6</f>
        <v>-51.735034352373773</v>
      </c>
      <c r="DD357" s="15">
        <f ca="1">(BW357*DCF!I$46-DCF!I$5*MAX(BW357*DCF!I$46,0)-MAX(BW357-BV357,0)/Inputs!$B$24)*DCF!I$6</f>
        <v>-479.99072927654362</v>
      </c>
      <c r="DE357" s="15">
        <f ca="1">(BX357*DCF!J$46-DCF!J$5*MAX(BX357*DCF!J$46,0)-MAX(BX357-BW357,0)/Inputs!$B$24)*DCF!J$6</f>
        <v>174.53794378099781</v>
      </c>
      <c r="DF357" s="15">
        <f ca="1">(BY357*DCF!K$46-DCF!K$5*MAX(BY357*DCF!K$46,0)-MAX(BY357-BX357,0)/Inputs!$B$24)*DCF!K$6</f>
        <v>-902.84428389312541</v>
      </c>
      <c r="DG357" s="15">
        <f ca="1">(BZ357*DCF!L$46-DCF!L$5*MAX(BZ357*DCF!L$46,0)-MAX(BZ357-BY357,0)/Inputs!$B$24)*DCF!L$6</f>
        <v>2177.452827603714</v>
      </c>
      <c r="DH357" s="15">
        <f ca="1">(CA357*DCF!M$46-DCF!M$5*MAX(CA357*DCF!M$46,0)-MAX(CA357-BZ357,0)/Inputs!$B$24)*DCF!M$6</f>
        <v>1438.8044191525782</v>
      </c>
      <c r="DI357" s="15">
        <f ca="1">SUM(CB357:CL357)+BE357*DCF!M$10*(1+Inputs!$B$30)*(1-Inputs!$B$33)*(1-Inputs!$B$30/Inputs!$B$31)/(Inputs!$B$29-Inputs!$B$30)*DCF!M$6</f>
        <v>101312.42717156436</v>
      </c>
      <c r="DJ357" s="15">
        <f ca="1">SUM(CM357:CW357)+BP357*DCF!M$28*(1+Inputs!$B$30)*(1-Inputs!$B$33)*(1-Inputs!$B$30/Inputs!$B$31)/(Inputs!$B$29-Inputs!$B$30)*DCF!M$6</f>
        <v>835611.65171364229</v>
      </c>
      <c r="DK357" s="15">
        <f ca="1">SUM(CX357:DH357)+CA357*DCF!M$46*(1+Inputs!$B$30)*(1-Inputs!$B$33)*(1-Inputs!$B$30/Inputs!$B$31)/(Inputs!$B$29-Inputs!$B$30)*DCF!M$6</f>
        <v>67192.951301552413</v>
      </c>
      <c r="DM357" s="15">
        <f ca="1">DI357+DJ357+DK357+Inputs!$B$34+Inputs!$B$36-Inputs!$B$35</f>
        <v>1080968.0301867591</v>
      </c>
    </row>
    <row r="358" spans="1:117" x14ac:dyDescent="0.75">
      <c r="A358" s="11">
        <v>345</v>
      </c>
      <c r="C358" s="23">
        <f t="shared" ca="1" si="214"/>
        <v>-1.0656201719693335</v>
      </c>
      <c r="D358" s="23">
        <f t="shared" ca="1" si="214"/>
        <v>0.1115812456888198</v>
      </c>
      <c r="E358" s="23">
        <f t="shared" ca="1" si="214"/>
        <v>1.8670981350749676</v>
      </c>
      <c r="F358" s="23">
        <f t="shared" ca="1" si="214"/>
        <v>0.74633216970153327</v>
      </c>
      <c r="G358" s="23">
        <f t="shared" ca="1" si="214"/>
        <v>0.64195235886167579</v>
      </c>
      <c r="H358" s="23">
        <f t="shared" ca="1" si="214"/>
        <v>0.83276344905045108</v>
      </c>
      <c r="I358" s="23">
        <f t="shared" ca="1" si="214"/>
        <v>0.18874619954551677</v>
      </c>
      <c r="J358" s="23">
        <f t="shared" ca="1" si="214"/>
        <v>1.5806535211141826</v>
      </c>
      <c r="K358" s="23">
        <f t="shared" ca="1" si="214"/>
        <v>-0.17718253758653371</v>
      </c>
      <c r="L358" s="23">
        <f t="shared" ca="1" si="214"/>
        <v>-0.86222077859858837</v>
      </c>
      <c r="M358" s="23">
        <f t="shared" ca="1" si="214"/>
        <v>0.88718313278904681</v>
      </c>
      <c r="N358" s="23">
        <f ca="1">SQRT(Inputs!$B$38)*C358+SQRT(1-Inputs!$B$38)*_xlfn.NORM.S.INV(RAND())</f>
        <v>-0.38764690627848364</v>
      </c>
      <c r="O358" s="23">
        <f ca="1">SQRT(Inputs!$B$38)*D358+SQRT(1-Inputs!$B$38)*_xlfn.NORM.S.INV(RAND())</f>
        <v>-0.21842803567049326</v>
      </c>
      <c r="P358" s="23">
        <f ca="1">SQRT(Inputs!$B$38)*E358+SQRT(1-Inputs!$B$38)*_xlfn.NORM.S.INV(RAND())</f>
        <v>1.4572009826875925</v>
      </c>
      <c r="Q358" s="23">
        <f ca="1">SQRT(Inputs!$B$38)*F358+SQRT(1-Inputs!$B$38)*_xlfn.NORM.S.INV(RAND())</f>
        <v>1.1099197481029368</v>
      </c>
      <c r="R358" s="23">
        <f ca="1">SQRT(Inputs!$B$38)*G358+SQRT(1-Inputs!$B$38)*_xlfn.NORM.S.INV(RAND())</f>
        <v>0.22520113617687101</v>
      </c>
      <c r="S358" s="23">
        <f ca="1">SQRT(Inputs!$B$38)*H358+SQRT(1-Inputs!$B$38)*_xlfn.NORM.S.INV(RAND())</f>
        <v>1.2651948541701445</v>
      </c>
      <c r="T358" s="23">
        <f ca="1">SQRT(Inputs!$B$38)*I358+SQRT(1-Inputs!$B$38)*_xlfn.NORM.S.INV(RAND())</f>
        <v>-1.1636583122409438</v>
      </c>
      <c r="U358" s="23">
        <f ca="1">SQRT(Inputs!$B$38)*J358+SQRT(1-Inputs!$B$38)*_xlfn.NORM.S.INV(RAND())</f>
        <v>1.6759397128735101</v>
      </c>
      <c r="V358" s="23">
        <f ca="1">SQRT(Inputs!$B$38)*K358+SQRT(1-Inputs!$B$38)*_xlfn.NORM.S.INV(RAND())</f>
        <v>-0.77194090174433727</v>
      </c>
      <c r="W358" s="23">
        <f ca="1">SQRT(Inputs!$B$38)*L358+SQRT(1-Inputs!$B$38)*_xlfn.NORM.S.INV(RAND())</f>
        <v>-1.1129069359733221</v>
      </c>
      <c r="X358" s="23">
        <f ca="1">SQRT(Inputs!$B$38)*M358+SQRT(1-Inputs!$B$38)*_xlfn.NORM.S.INV(RAND())</f>
        <v>0.38382155986262223</v>
      </c>
      <c r="Y358" s="23">
        <f ca="1">SQRT(Inputs!$B$38)*C358+SQRT(1-Inputs!$B$38)*_xlfn.NORM.S.INV(RAND())</f>
        <v>0.41735461981528221</v>
      </c>
      <c r="Z358" s="23">
        <f ca="1">SQRT(Inputs!$B$38)*D358+SQRT(1-Inputs!$B$38)*_xlfn.NORM.S.INV(RAND())</f>
        <v>-0.74334391685364121</v>
      </c>
      <c r="AA358" s="23">
        <f ca="1">SQRT(Inputs!$B$38)*E358+SQRT(1-Inputs!$B$38)*_xlfn.NORM.S.INV(RAND())</f>
        <v>1.9650947170142634</v>
      </c>
      <c r="AB358" s="23">
        <f ca="1">SQRT(Inputs!$B$38)*F358+SQRT(1-Inputs!$B$38)*_xlfn.NORM.S.INV(RAND())</f>
        <v>0.58536719507163726</v>
      </c>
      <c r="AC358" s="23">
        <f ca="1">SQRT(Inputs!$B$38)*G358+SQRT(1-Inputs!$B$38)*_xlfn.NORM.S.INV(RAND())</f>
        <v>-0.3101096295503471</v>
      </c>
      <c r="AD358" s="23">
        <f ca="1">SQRT(Inputs!$B$38)*H358+SQRT(1-Inputs!$B$38)*_xlfn.NORM.S.INV(RAND())</f>
        <v>0.33739860616262918</v>
      </c>
      <c r="AE358" s="23">
        <f ca="1">SQRT(Inputs!$B$38)*I358+SQRT(1-Inputs!$B$38)*_xlfn.NORM.S.INV(RAND())</f>
        <v>-5.4182161574627727E-2</v>
      </c>
      <c r="AF358" s="23">
        <f ca="1">SQRT(Inputs!$B$38)*J358+SQRT(1-Inputs!$B$38)*_xlfn.NORM.S.INV(RAND())</f>
        <v>1.0570241511637954</v>
      </c>
      <c r="AG358" s="23">
        <f ca="1">SQRT(Inputs!$B$38)*K358+SQRT(1-Inputs!$B$38)*_xlfn.NORM.S.INV(RAND())</f>
        <v>-0.31999687031063762</v>
      </c>
      <c r="AH358" s="23">
        <f ca="1">SQRT(Inputs!$B$38)*L358+SQRT(1-Inputs!$B$38)*_xlfn.NORM.S.INV(RAND())</f>
        <v>-0.43873491052577712</v>
      </c>
      <c r="AI358" s="23">
        <f ca="1">SQRT(Inputs!$B$38)*M358+SQRT(1-Inputs!$B$38)*_xlfn.NORM.S.INV(RAND())</f>
        <v>0.41064455423245994</v>
      </c>
      <c r="AJ358" s="23">
        <f ca="1">SQRT(Inputs!$B$38)*C358+SQRT(1-Inputs!$B$38)*_xlfn.NORM.S.INV(RAND())</f>
        <v>0.82017604973782499</v>
      </c>
      <c r="AK358" s="23">
        <f ca="1">SQRT(Inputs!$B$38)*D358+SQRT(1-Inputs!$B$38)*_xlfn.NORM.S.INV(RAND())</f>
        <v>0.32372068290002232</v>
      </c>
      <c r="AL358" s="23">
        <f ca="1">SQRT(Inputs!$B$38)*E358+SQRT(1-Inputs!$B$38)*_xlfn.NORM.S.INV(RAND())</f>
        <v>0.18449724947592538</v>
      </c>
      <c r="AM358" s="23">
        <f ca="1">SQRT(Inputs!$B$38)*F358+SQRT(1-Inputs!$B$38)*_xlfn.NORM.S.INV(RAND())</f>
        <v>-0.19897113875780054</v>
      </c>
      <c r="AN358" s="23">
        <f ca="1">SQRT(Inputs!$B$38)*G358+SQRT(1-Inputs!$B$38)*_xlfn.NORM.S.INV(RAND())</f>
        <v>1.2633234385980636</v>
      </c>
      <c r="AO358" s="23">
        <f ca="1">SQRT(Inputs!$B$38)*H358+SQRT(1-Inputs!$B$38)*_xlfn.NORM.S.INV(RAND())</f>
        <v>1.5706357439853127</v>
      </c>
      <c r="AP358" s="23">
        <f ca="1">SQRT(Inputs!$B$38)*I358+SQRT(1-Inputs!$B$38)*_xlfn.NORM.S.INV(RAND())</f>
        <v>0.49622249386251249</v>
      </c>
      <c r="AQ358" s="23">
        <f ca="1">SQRT(Inputs!$B$38)*J358+SQRT(1-Inputs!$B$38)*_xlfn.NORM.S.INV(RAND())</f>
        <v>1.9007431384279214</v>
      </c>
      <c r="AR358" s="23">
        <f ca="1">SQRT(Inputs!$B$38)*K358+SQRT(1-Inputs!$B$38)*_xlfn.NORM.S.INV(RAND())</f>
        <v>0.35893118931820833</v>
      </c>
      <c r="AS358" s="23">
        <f ca="1">SQRT(Inputs!$B$38)*L358+SQRT(1-Inputs!$B$38)*_xlfn.NORM.S.INV(RAND())</f>
        <v>0.1046924908056644</v>
      </c>
      <c r="AT358" s="23">
        <f ca="1">SQRT(Inputs!$B$38)*M358+SQRT(1-Inputs!$B$38)*_xlfn.NORM.S.INV(RAND())</f>
        <v>-0.76257007348056438</v>
      </c>
      <c r="AU358" s="15">
        <f ca="1">Inputs!$B$6*EXP($B$8-0.5*C$5^2+C$5*N358)</f>
        <v>4660.4291694857002</v>
      </c>
      <c r="AV358" s="15">
        <f t="shared" ca="1" si="183"/>
        <v>5493.5490853256915</v>
      </c>
      <c r="AW358" s="15">
        <f t="shared" ca="1" si="184"/>
        <v>8153.2701922651504</v>
      </c>
      <c r="AX358" s="15">
        <f t="shared" ca="1" si="185"/>
        <v>11434.928320621219</v>
      </c>
      <c r="AY358" s="15">
        <f t="shared" ca="1" si="186"/>
        <v>14347.069593820122</v>
      </c>
      <c r="AZ358" s="15">
        <f t="shared" ca="1" si="187"/>
        <v>20170.016711556389</v>
      </c>
      <c r="BA358" s="15">
        <f t="shared" ca="1" si="188"/>
        <v>21852.696332559928</v>
      </c>
      <c r="BB358" s="15">
        <f t="shared" ca="1" si="189"/>
        <v>31645.920180989797</v>
      </c>
      <c r="BC358" s="15">
        <f t="shared" ca="1" si="190"/>
        <v>35975.096815993114</v>
      </c>
      <c r="BD358" s="15">
        <f t="shared" ca="1" si="191"/>
        <v>39715.862145527339</v>
      </c>
      <c r="BE358" s="15">
        <f t="shared" ca="1" si="192"/>
        <v>50398.102328457353</v>
      </c>
      <c r="BF358" s="15">
        <f ca="1">Inputs!$B$13*EXP($B$9-0.5*C$6^2+C$6*Y358)</f>
        <v>15024.069398428868</v>
      </c>
      <c r="BG358" s="15">
        <f t="shared" ca="1" si="193"/>
        <v>16012.015563862129</v>
      </c>
      <c r="BH358" s="15">
        <f t="shared" ca="1" si="194"/>
        <v>27101.883849592567</v>
      </c>
      <c r="BI358" s="15">
        <f t="shared" ca="1" si="195"/>
        <v>36304.791187329822</v>
      </c>
      <c r="BJ358" s="15">
        <f t="shared" ca="1" si="196"/>
        <v>42561.602955868562</v>
      </c>
      <c r="BK358" s="15">
        <f t="shared" ca="1" si="197"/>
        <v>54691.715313608875</v>
      </c>
      <c r="BL358" s="15">
        <f t="shared" ca="1" si="198"/>
        <v>66712.10107843054</v>
      </c>
      <c r="BM358" s="15">
        <f t="shared" ca="1" si="199"/>
        <v>93510.557293575985</v>
      </c>
      <c r="BN358" s="15">
        <f t="shared" ca="1" si="200"/>
        <v>110679.60589541632</v>
      </c>
      <c r="BO358" s="15">
        <f t="shared" ca="1" si="201"/>
        <v>129408.97279766099</v>
      </c>
      <c r="BP358" s="15">
        <f t="shared" ca="1" si="202"/>
        <v>166863.63120924149</v>
      </c>
      <c r="BQ358" s="15">
        <f ca="1">Inputs!$B$20*EXP($B$10-0.5*C$7^2+C$7*AJ358)</f>
        <v>5737.7988023408079</v>
      </c>
      <c r="BR358" s="15">
        <f t="shared" ca="1" si="203"/>
        <v>8628.4457432698691</v>
      </c>
      <c r="BS358" s="15">
        <f t="shared" ca="1" si="204"/>
        <v>12458.708188119619</v>
      </c>
      <c r="BT358" s="15">
        <f t="shared" ca="1" si="205"/>
        <v>16304.224313638204</v>
      </c>
      <c r="BU358" s="15">
        <f t="shared" ca="1" si="206"/>
        <v>30674.932014109883</v>
      </c>
      <c r="BV358" s="15">
        <f t="shared" ca="1" si="207"/>
        <v>60796.855327058758</v>
      </c>
      <c r="BW358" s="15">
        <f t="shared" ca="1" si="208"/>
        <v>94233.47976975677</v>
      </c>
      <c r="BX358" s="15">
        <f t="shared" ca="1" si="209"/>
        <v>192932.51569936037</v>
      </c>
      <c r="BY358" s="15">
        <f t="shared" ca="1" si="210"/>
        <v>289547.7879285817</v>
      </c>
      <c r="BZ358" s="15">
        <f t="shared" ca="1" si="211"/>
        <v>414171.02322465961</v>
      </c>
      <c r="CA358" s="15">
        <f t="shared" ca="1" si="212"/>
        <v>508055.62976756727</v>
      </c>
      <c r="CB358" s="15">
        <f ca="1">(AU358*DCF!C$10-DCF!C$5*MAX(AU358*DCF!C$10,0)-MAX(AU358-Inputs!$B$6,0)/Inputs!$B$10)*DCF!C$6</f>
        <v>1045.226264473157</v>
      </c>
      <c r="CC358" s="15">
        <f ca="1">(AV358*DCF!D$10-DCF!D$5*MAX(AV358*DCF!D$10,0)-MAX(AV358-AU358,0)/Inputs!$B$10)*DCF!D$6</f>
        <v>1135.8808847943189</v>
      </c>
      <c r="CD358" s="15">
        <f ca="1">(AW358*DCF!E$10-DCF!E$5*MAX(AW358*DCF!E$10,0)-MAX(AW358-AV358,0)/Inputs!$B$10)*DCF!E$6</f>
        <v>1283.3809614608149</v>
      </c>
      <c r="CE358" s="15">
        <f ca="1">(AX358*DCF!F$10-DCF!F$5*MAX(AX358*DCF!F$10,0)-MAX(AX358-AW358,0)/Inputs!$B$10)*DCF!F$6</f>
        <v>1813.3949340743638</v>
      </c>
      <c r="CF358" s="15">
        <f ca="1">(AY358*DCF!G$10-DCF!G$5*MAX(AY358*DCF!G$10,0)-MAX(AY358-AX358,0)/Inputs!$B$10)*DCF!G$6</f>
        <v>2396.3041667560165</v>
      </c>
      <c r="CG358" s="15">
        <f ca="1">(AZ358*DCF!H$10-DCF!H$5*MAX(AZ358*DCF!H$10,0)-MAX(AZ358-AY358,0)/Inputs!$B$10)*DCF!H$6</f>
        <v>2882.0545612530486</v>
      </c>
      <c r="CH358" s="15">
        <f ca="1">(BA358*DCF!I$10-DCF!I$5*MAX(BA358*DCF!I$10,0)-MAX(BA358-AZ358,0)/Inputs!$B$10)*DCF!I$6</f>
        <v>3715.6720175544788</v>
      </c>
      <c r="CI358" s="15">
        <f ca="1">(BB358*DCF!J$10-DCF!J$5*MAX(BB358*DCF!J$10,0)-MAX(BB358-BA358,0)/Inputs!$B$10)*DCF!J$6</f>
        <v>3946.5116370028777</v>
      </c>
      <c r="CJ358" s="15">
        <f ca="1">(BC358*DCF!K$10-DCF!K$5*MAX(BC358*DCF!K$10,0)-MAX(BC358-BB358,0)/Inputs!$B$10)*DCF!K$6</f>
        <v>5185.3939972739799</v>
      </c>
      <c r="CK358" s="15">
        <f ca="1">(BD358*DCF!L$10-DCF!L$5*MAX(BD358*DCF!L$10,0)-MAX(BD358-BC358,0)/Inputs!$B$10)*DCF!L$6</f>
        <v>5506.1657217041356</v>
      </c>
      <c r="CL358" s="15">
        <f ca="1">(BE358*DCF!M$10-DCF!M$5*MAX(BE358*DCF!M$10,0)-MAX(BE358-BD358,0)/Inputs!$B$10)*DCF!M$6</f>
        <v>5835.7163613510174</v>
      </c>
      <c r="CM358" s="15">
        <f ca="1">(BF358*DCF!C$28-DCF!C$5*MAX(BF358*DCF!C$28,0)-MAX(BF358-Inputs!$B$13,0)/Inputs!$B$17)*DCF!C$6</f>
        <v>3745.277612656047</v>
      </c>
      <c r="CN358" s="15">
        <f ca="1">(BG358*DCF!D$28-DCF!D$5*MAX(BG358*DCF!D$28,0)-MAX(BG358-BF358,0)/Inputs!$B$17)*DCF!D$6</f>
        <v>4505.1336676017982</v>
      </c>
      <c r="CO358" s="15">
        <f ca="1">(BH358*DCF!E$28-DCF!E$5*MAX(BH358*DCF!E$28,0)-MAX(BH358-BG358,0)/Inputs!$B$17)*DCF!E$6</f>
        <v>5490.0757048715986</v>
      </c>
      <c r="CP358" s="15">
        <f ca="1">(BI358*DCF!F$28-DCF!F$5*MAX(BI358*DCF!F$28,0)-MAX(BI358-BH358,0)/Inputs!$B$17)*DCF!F$6</f>
        <v>8180.2597639661835</v>
      </c>
      <c r="CQ358" s="15">
        <f ca="1">(BJ358*DCF!G$28-DCF!G$5*MAX(BJ358*DCF!G$28,0)-MAX(BJ358-BI358,0)/Inputs!$B$17)*DCF!G$6</f>
        <v>9990.5968711361365</v>
      </c>
      <c r="CR358" s="15">
        <f ca="1">(BK358*DCF!H$28-DCF!H$5*MAX(BK358*DCF!H$28,0)-MAX(BK358-BJ358,0)/Inputs!$B$17)*DCF!H$6</f>
        <v>11641.18554951642</v>
      </c>
      <c r="CS358" s="15">
        <f ca="1">(BL358*DCF!I$28-DCF!I$5*MAX(BL358*DCF!I$28,0)-MAX(BL358-BK358,0)/Inputs!$B$17)*DCF!I$6</f>
        <v>13962.259310821777</v>
      </c>
      <c r="CT358" s="15">
        <f ca="1">(BM358*DCF!J$28-DCF!J$5*MAX(BM358*DCF!J$28,0)-MAX(BM358-BL358,0)/Inputs!$B$17)*DCF!J$6</f>
        <v>17307.360806564317</v>
      </c>
      <c r="CU358" s="15">
        <f ca="1">(BN358*DCF!K$28-DCF!K$5*MAX(BN358*DCF!K$28,0)-MAX(BN358-BM358,0)/Inputs!$B$17)*DCF!K$6</f>
        <v>21270.697236940472</v>
      </c>
      <c r="CV358" s="15">
        <f ca="1">(BO358*DCF!L$28-DCF!L$5*MAX(BO358*DCF!L$28,0)-MAX(BO358-BN358,0)/Inputs!$B$17)*DCF!L$6</f>
        <v>23700.547255171477</v>
      </c>
      <c r="CW358" s="15">
        <f ca="1">(BP358*DCF!M$28-DCF!M$5*MAX(BP358*DCF!M$28,0)-MAX(BP358-BO358,0)/Inputs!$B$17)*DCF!M$6</f>
        <v>27480.424527335279</v>
      </c>
      <c r="CX358" s="15">
        <f ca="1">(BQ358*DCF!C$46-DCF!C$5*MAX(BQ358*DCF!C$46,0)-MAX(BQ358-Inputs!$B$20,0)/Inputs!$B$24)*DCF!C$6</f>
        <v>-2496.8582926148788</v>
      </c>
      <c r="CY358" s="15">
        <f ca="1">(BR358*DCF!D$46-DCF!D$5*MAX(BR358*DCF!D$46,0)-MAX(BR358-BQ358,0)/Inputs!$B$24)*DCF!D$6</f>
        <v>-2706.0895255666237</v>
      </c>
      <c r="CZ358" s="15">
        <f ca="1">(BS358*DCF!E$46-DCF!E$5*MAX(BS358*DCF!E$46,0)-MAX(BS358-BR358,0)/Inputs!$B$24)*DCF!E$6</f>
        <v>-2983.0479457860642</v>
      </c>
      <c r="DA358" s="15">
        <f ca="1">(BT358*DCF!F$46-DCF!F$5*MAX(BT358*DCF!F$46,0)-MAX(BT358-BS358,0)/Inputs!$B$24)*DCF!F$6</f>
        <v>-2587.6506850281726</v>
      </c>
      <c r="DB358" s="15">
        <f ca="1">(BU358*DCF!G$46-DCF!G$5*MAX(BU358*DCF!G$46,0)-MAX(BU358-BT358,0)/Inputs!$B$24)*DCF!G$6</f>
        <v>-5865.8662466124251</v>
      </c>
      <c r="DC358" s="15">
        <f ca="1">(BV358*DCF!H$46-DCF!H$5*MAX(BV358*DCF!H$46,0)-MAX(BV358-BU358,0)/Inputs!$B$24)*DCF!H$6</f>
        <v>-9360.2031094126523</v>
      </c>
      <c r="DD358" s="15">
        <f ca="1">(BW358*DCF!I$46-DCF!I$5*MAX(BW358*DCF!I$46,0)-MAX(BW358-BV358,0)/Inputs!$B$24)*DCF!I$6</f>
        <v>-7422.0026259317983</v>
      </c>
      <c r="DE358" s="15">
        <f ca="1">(BX358*DCF!J$46-DCF!J$5*MAX(BX358*DCF!J$46,0)-MAX(BX358-BW358,0)/Inputs!$B$24)*DCF!J$6</f>
        <v>-18080.386460077098</v>
      </c>
      <c r="DF358" s="15">
        <f ca="1">(BY358*DCF!K$46-DCF!K$5*MAX(BY358*DCF!K$46,0)-MAX(BY358-BX358,0)/Inputs!$B$24)*DCF!K$6</f>
        <v>-7128.2330169928664</v>
      </c>
      <c r="DG358" s="15">
        <f ca="1">(BZ358*DCF!L$46-DCF!L$5*MAX(BZ358*DCF!L$46,0)-MAX(BZ358-BY358,0)/Inputs!$B$24)*DCF!L$6</f>
        <v>427.07656323534161</v>
      </c>
      <c r="DH358" s="15">
        <f ca="1">(CA358*DCF!M$46-DCF!M$5*MAX(CA358*DCF!M$46,0)-MAX(CA358-BZ358,0)/Inputs!$B$24)*DCF!M$6</f>
        <v>20202.408036572615</v>
      </c>
      <c r="DI358" s="15">
        <f ca="1">SUM(CB358:CL358)+BE358*DCF!M$10*(1+Inputs!$B$30)*(1-Inputs!$B$33)*(1-Inputs!$B$30/Inputs!$B$31)/(Inputs!$B$29-Inputs!$B$30)*DCF!M$6</f>
        <v>175004.28673370456</v>
      </c>
      <c r="DJ358" s="15">
        <f ca="1">SUM(CM358:CW358)+BP358*DCF!M$28*(1+Inputs!$B$30)*(1-Inputs!$B$33)*(1-Inputs!$B$30/Inputs!$B$31)/(Inputs!$B$29-Inputs!$B$30)*DCF!M$6</f>
        <v>766452.07457112765</v>
      </c>
      <c r="DK358" s="15">
        <f ca="1">SUM(CX358:DH358)+CA358*DCF!M$46*(1+Inputs!$B$30)*(1-Inputs!$B$33)*(1-Inputs!$B$30/Inputs!$B$31)/(Inputs!$B$29-Inputs!$B$30)*DCF!M$6</f>
        <v>747513.33334919019</v>
      </c>
      <c r="DM358" s="15">
        <f ca="1">DI358+DJ358+DK358+Inputs!$B$34+Inputs!$B$36-Inputs!$B$35</f>
        <v>1765820.6946540223</v>
      </c>
    </row>
    <row r="359" spans="1:117" x14ac:dyDescent="0.75">
      <c r="A359" s="11">
        <v>346</v>
      </c>
      <c r="C359" s="23">
        <f t="shared" ca="1" si="214"/>
        <v>0.41656678819203952</v>
      </c>
      <c r="D359" s="23">
        <f t="shared" ca="1" si="214"/>
        <v>-0.35886706822277264</v>
      </c>
      <c r="E359" s="23">
        <f t="shared" ca="1" si="214"/>
        <v>1.4586720480967152</v>
      </c>
      <c r="F359" s="23">
        <f t="shared" ca="1" si="214"/>
        <v>0.53341431927087446</v>
      </c>
      <c r="G359" s="23">
        <f t="shared" ca="1" si="214"/>
        <v>0.41165049461659647</v>
      </c>
      <c r="H359" s="23">
        <f t="shared" ca="1" si="214"/>
        <v>0.36789103674799761</v>
      </c>
      <c r="I359" s="23">
        <f t="shared" ca="1" si="214"/>
        <v>0.12106772300227686</v>
      </c>
      <c r="J359" s="23">
        <f t="shared" ca="1" si="214"/>
        <v>0.68711174038707235</v>
      </c>
      <c r="K359" s="23">
        <f t="shared" ca="1" si="214"/>
        <v>-0.39996624029704669</v>
      </c>
      <c r="L359" s="23">
        <f t="shared" ca="1" si="214"/>
        <v>-0.15359320027120535</v>
      </c>
      <c r="M359" s="23">
        <f t="shared" ca="1" si="214"/>
        <v>-0.96875316093272146</v>
      </c>
      <c r="N359" s="23">
        <f ca="1">SQRT(Inputs!$B$38)*C359+SQRT(1-Inputs!$B$38)*_xlfn.NORM.S.INV(RAND())</f>
        <v>0.83038127451966903</v>
      </c>
      <c r="O359" s="23">
        <f ca="1">SQRT(Inputs!$B$38)*D359+SQRT(1-Inputs!$B$38)*_xlfn.NORM.S.INV(RAND())</f>
        <v>-0.38595908070527873</v>
      </c>
      <c r="P359" s="23">
        <f ca="1">SQRT(Inputs!$B$38)*E359+SQRT(1-Inputs!$B$38)*_xlfn.NORM.S.INV(RAND())</f>
        <v>2.1749371522421179</v>
      </c>
      <c r="Q359" s="23">
        <f ca="1">SQRT(Inputs!$B$38)*F359+SQRT(1-Inputs!$B$38)*_xlfn.NORM.S.INV(RAND())</f>
        <v>-1.8024960258886233</v>
      </c>
      <c r="R359" s="23">
        <f ca="1">SQRT(Inputs!$B$38)*G359+SQRT(1-Inputs!$B$38)*_xlfn.NORM.S.INV(RAND())</f>
        <v>0.55849512401178369</v>
      </c>
      <c r="S359" s="23">
        <f ca="1">SQRT(Inputs!$B$38)*H359+SQRT(1-Inputs!$B$38)*_xlfn.NORM.S.INV(RAND())</f>
        <v>0.75178975456950403</v>
      </c>
      <c r="T359" s="23">
        <f ca="1">SQRT(Inputs!$B$38)*I359+SQRT(1-Inputs!$B$38)*_xlfn.NORM.S.INV(RAND())</f>
        <v>-5.736565020120743E-2</v>
      </c>
      <c r="U359" s="23">
        <f ca="1">SQRT(Inputs!$B$38)*J359+SQRT(1-Inputs!$B$38)*_xlfn.NORM.S.INV(RAND())</f>
        <v>-1.6719051374600271</v>
      </c>
      <c r="V359" s="23">
        <f ca="1">SQRT(Inputs!$B$38)*K359+SQRT(1-Inputs!$B$38)*_xlfn.NORM.S.INV(RAND())</f>
        <v>0.78759615851925835</v>
      </c>
      <c r="W359" s="23">
        <f ca="1">SQRT(Inputs!$B$38)*L359+SQRT(1-Inputs!$B$38)*_xlfn.NORM.S.INV(RAND())</f>
        <v>-0.10499846836697874</v>
      </c>
      <c r="X359" s="23">
        <f ca="1">SQRT(Inputs!$B$38)*M359+SQRT(1-Inputs!$B$38)*_xlfn.NORM.S.INV(RAND())</f>
        <v>-4.4682746179550703E-3</v>
      </c>
      <c r="Y359" s="23">
        <f ca="1">SQRT(Inputs!$B$38)*C359+SQRT(1-Inputs!$B$38)*_xlfn.NORM.S.INV(RAND())</f>
        <v>0.18958193222412997</v>
      </c>
      <c r="Z359" s="23">
        <f ca="1">SQRT(Inputs!$B$38)*D359+SQRT(1-Inputs!$B$38)*_xlfn.NORM.S.INV(RAND())</f>
        <v>0.3380539222679228</v>
      </c>
      <c r="AA359" s="23">
        <f ca="1">SQRT(Inputs!$B$38)*E359+SQRT(1-Inputs!$B$38)*_xlfn.NORM.S.INV(RAND())</f>
        <v>0.74095557871025963</v>
      </c>
      <c r="AB359" s="23">
        <f ca="1">SQRT(Inputs!$B$38)*F359+SQRT(1-Inputs!$B$38)*_xlfn.NORM.S.INV(RAND())</f>
        <v>0.56445522903303003</v>
      </c>
      <c r="AC359" s="23">
        <f ca="1">SQRT(Inputs!$B$38)*G359+SQRT(1-Inputs!$B$38)*_xlfn.NORM.S.INV(RAND())</f>
        <v>1.1213012135399676</v>
      </c>
      <c r="AD359" s="23">
        <f ca="1">SQRT(Inputs!$B$38)*H359+SQRT(1-Inputs!$B$38)*_xlfn.NORM.S.INV(RAND())</f>
        <v>0.94814263793816878</v>
      </c>
      <c r="AE359" s="23">
        <f ca="1">SQRT(Inputs!$B$38)*I359+SQRT(1-Inputs!$B$38)*_xlfn.NORM.S.INV(RAND())</f>
        <v>-1.2394171630511877</v>
      </c>
      <c r="AF359" s="23">
        <f ca="1">SQRT(Inputs!$B$38)*J359+SQRT(1-Inputs!$B$38)*_xlfn.NORM.S.INV(RAND())</f>
        <v>7.2326892444166735E-2</v>
      </c>
      <c r="AG359" s="23">
        <f ca="1">SQRT(Inputs!$B$38)*K359+SQRT(1-Inputs!$B$38)*_xlfn.NORM.S.INV(RAND())</f>
        <v>0.24625150888185471</v>
      </c>
      <c r="AH359" s="23">
        <f ca="1">SQRT(Inputs!$B$38)*L359+SQRT(1-Inputs!$B$38)*_xlfn.NORM.S.INV(RAND())</f>
        <v>-2.5058658861367947E-2</v>
      </c>
      <c r="AI359" s="23">
        <f ca="1">SQRT(Inputs!$B$38)*M359+SQRT(1-Inputs!$B$38)*_xlfn.NORM.S.INV(RAND())</f>
        <v>0.49152126906838578</v>
      </c>
      <c r="AJ359" s="23">
        <f ca="1">SQRT(Inputs!$B$38)*C359+SQRT(1-Inputs!$B$38)*_xlfn.NORM.S.INV(RAND())</f>
        <v>-0.18803671976635319</v>
      </c>
      <c r="AK359" s="23">
        <f ca="1">SQRT(Inputs!$B$38)*D359+SQRT(1-Inputs!$B$38)*_xlfn.NORM.S.INV(RAND())</f>
        <v>-0.48420504922721541</v>
      </c>
      <c r="AL359" s="23">
        <f ca="1">SQRT(Inputs!$B$38)*E359+SQRT(1-Inputs!$B$38)*_xlfn.NORM.S.INV(RAND())</f>
        <v>0.60281945093786438</v>
      </c>
      <c r="AM359" s="23">
        <f ca="1">SQRT(Inputs!$B$38)*F359+SQRT(1-Inputs!$B$38)*_xlfn.NORM.S.INV(RAND())</f>
        <v>1.0069700155380898</v>
      </c>
      <c r="AN359" s="23">
        <f ca="1">SQRT(Inputs!$B$38)*G359+SQRT(1-Inputs!$B$38)*_xlfn.NORM.S.INV(RAND())</f>
        <v>0.41052311237165623</v>
      </c>
      <c r="AO359" s="23">
        <f ca="1">SQRT(Inputs!$B$38)*H359+SQRT(1-Inputs!$B$38)*_xlfn.NORM.S.INV(RAND())</f>
        <v>1.4037683339601601</v>
      </c>
      <c r="AP359" s="23">
        <f ca="1">SQRT(Inputs!$B$38)*I359+SQRT(1-Inputs!$B$38)*_xlfn.NORM.S.INV(RAND())</f>
        <v>0.62005930589974978</v>
      </c>
      <c r="AQ359" s="23">
        <f ca="1">SQRT(Inputs!$B$38)*J359+SQRT(1-Inputs!$B$38)*_xlfn.NORM.S.INV(RAND())</f>
        <v>0.59765185122482545</v>
      </c>
      <c r="AR359" s="23">
        <f ca="1">SQRT(Inputs!$B$38)*K359+SQRT(1-Inputs!$B$38)*_xlfn.NORM.S.INV(RAND())</f>
        <v>-9.1612889245822171E-2</v>
      </c>
      <c r="AS359" s="23">
        <f ca="1">SQRT(Inputs!$B$38)*L359+SQRT(1-Inputs!$B$38)*_xlfn.NORM.S.INV(RAND())</f>
        <v>1.0180568370930116</v>
      </c>
      <c r="AT359" s="23">
        <f ca="1">SQRT(Inputs!$B$38)*M359+SQRT(1-Inputs!$B$38)*_xlfn.NORM.S.INV(RAND())</f>
        <v>-3.8772395381077018E-3</v>
      </c>
      <c r="AU359" s="15">
        <f ca="1">Inputs!$B$6*EXP($B$8-0.5*C$5^2+C$5*N359)</f>
        <v>5676.1518264748847</v>
      </c>
      <c r="AV359" s="15">
        <f t="shared" ca="1" si="183"/>
        <v>6528.0485337326172</v>
      </c>
      <c r="AW359" s="15">
        <f t="shared" ca="1" si="184"/>
        <v>10673.475398737781</v>
      </c>
      <c r="AX359" s="15">
        <f t="shared" ca="1" si="185"/>
        <v>10403.670250609252</v>
      </c>
      <c r="AY359" s="15">
        <f t="shared" ca="1" si="186"/>
        <v>13571.289906193726</v>
      </c>
      <c r="AZ359" s="15">
        <f t="shared" ca="1" si="187"/>
        <v>18030.632576945496</v>
      </c>
      <c r="BA359" s="15">
        <f t="shared" ca="1" si="188"/>
        <v>21932.806087185832</v>
      </c>
      <c r="BB359" s="15">
        <f t="shared" ca="1" si="189"/>
        <v>22710.991654168538</v>
      </c>
      <c r="BC359" s="15">
        <f t="shared" ca="1" si="190"/>
        <v>30012.341130819892</v>
      </c>
      <c r="BD359" s="15">
        <f t="shared" ca="1" si="191"/>
        <v>36408.622100630651</v>
      </c>
      <c r="BE359" s="15">
        <f t="shared" ca="1" si="192"/>
        <v>44595.944336190238</v>
      </c>
      <c r="BF359" s="15">
        <f ca="1">Inputs!$B$13*EXP($B$9-0.5*C$6^2+C$6*Y359)</f>
        <v>14360.740546520192</v>
      </c>
      <c r="BG359" s="15">
        <f t="shared" ca="1" si="193"/>
        <v>18602.755329199164</v>
      </c>
      <c r="BH359" s="15">
        <f t="shared" ca="1" si="194"/>
        <v>25701.285306398338</v>
      </c>
      <c r="BI359" s="15">
        <f t="shared" ca="1" si="195"/>
        <v>34317.956307686123</v>
      </c>
      <c r="BJ359" s="15">
        <f t="shared" ca="1" si="196"/>
        <v>49452.024130603699</v>
      </c>
      <c r="BK359" s="15">
        <f t="shared" ca="1" si="197"/>
        <v>69055.562540806306</v>
      </c>
      <c r="BL359" s="15">
        <f t="shared" ca="1" si="198"/>
        <v>72239.646308317766</v>
      </c>
      <c r="BM359" s="15">
        <f t="shared" ca="1" si="199"/>
        <v>89599.562185320116</v>
      </c>
      <c r="BN359" s="15">
        <f t="shared" ca="1" si="200"/>
        <v>113496.56258547149</v>
      </c>
      <c r="BO359" s="15">
        <f t="shared" ca="1" si="201"/>
        <v>139239.64344632943</v>
      </c>
      <c r="BP359" s="15">
        <f t="shared" ca="1" si="202"/>
        <v>181192.26756048098</v>
      </c>
      <c r="BQ359" s="15">
        <f ca="1">Inputs!$B$20*EXP($B$10-0.5*C$7^2+C$7*AJ359)</f>
        <v>4012.7630238964302</v>
      </c>
      <c r="BR359" s="15">
        <f t="shared" ca="1" si="203"/>
        <v>4668.7329168899205</v>
      </c>
      <c r="BS359" s="15">
        <f t="shared" ca="1" si="204"/>
        <v>7601.810979591718</v>
      </c>
      <c r="BT359" s="15">
        <f t="shared" ca="1" si="205"/>
        <v>13650.117840052497</v>
      </c>
      <c r="BU359" s="15">
        <f t="shared" ca="1" si="206"/>
        <v>20893.074041015487</v>
      </c>
      <c r="BV359" s="15">
        <f t="shared" ca="1" si="207"/>
        <v>39881.598387180122</v>
      </c>
      <c r="BW359" s="15">
        <f t="shared" ca="1" si="208"/>
        <v>63456.996464569434</v>
      </c>
      <c r="BX359" s="15">
        <f t="shared" ca="1" si="209"/>
        <v>100052.12519714727</v>
      </c>
      <c r="BY359" s="15">
        <f t="shared" ca="1" si="210"/>
        <v>137754.20409793363</v>
      </c>
      <c r="BZ359" s="15">
        <f t="shared" ca="1" si="211"/>
        <v>233069.53885214732</v>
      </c>
      <c r="CA359" s="15">
        <f t="shared" ca="1" si="212"/>
        <v>327166.47381743637</v>
      </c>
      <c r="CB359" s="15">
        <f ca="1">(AU359*DCF!C$10-DCF!C$5*MAX(AU359*DCF!C$10,0)-MAX(AU359-Inputs!$B$6,0)/Inputs!$B$10)*DCF!C$6</f>
        <v>1037.9839808855822</v>
      </c>
      <c r="CC359" s="15">
        <f ca="1">(AV359*DCF!D$10-DCF!D$5*MAX(AV359*DCF!D$10,0)-MAX(AV359-AU359,0)/Inputs!$B$10)*DCF!D$6</f>
        <v>1383.4548876761228</v>
      </c>
      <c r="CD359" s="15">
        <f ca="1">(AW359*DCF!E$10-DCF!E$5*MAX(AW359*DCF!E$10,0)-MAX(AW359-AV359,0)/Inputs!$B$10)*DCF!E$6</f>
        <v>1530.613763060989</v>
      </c>
      <c r="CE359" s="15">
        <f ca="1">(AX359*DCF!F$10-DCF!F$5*MAX(AX359*DCF!F$10,0)-MAX(AX359-AW359,0)/Inputs!$B$10)*DCF!F$6</f>
        <v>2271.1046355531871</v>
      </c>
      <c r="CF359" s="15">
        <f ca="1">(AY359*DCF!G$10-DCF!G$5*MAX(AY359*DCF!G$10,0)-MAX(AY359-AX359,0)/Inputs!$B$10)*DCF!G$6</f>
        <v>2187.3552773484216</v>
      </c>
      <c r="CG359" s="15">
        <f ca="1">(AZ359*DCF!H$10-DCF!H$5*MAX(AZ359*DCF!H$10,0)-MAX(AZ359-AY359,0)/Inputs!$B$10)*DCF!H$6</f>
        <v>2708.8240123809496</v>
      </c>
      <c r="CH359" s="15">
        <f ca="1">(BA359*DCF!I$10-DCF!I$5*MAX(BA359*DCF!I$10,0)-MAX(BA359-AZ359,0)/Inputs!$B$10)*DCF!I$6</f>
        <v>3366.2303854428242</v>
      </c>
      <c r="CI359" s="15">
        <f ca="1">(BB359*DCF!J$10-DCF!J$5*MAX(BB359*DCF!J$10,0)-MAX(BB359-BA359,0)/Inputs!$B$10)*DCF!J$6</f>
        <v>3779.3376655149709</v>
      </c>
      <c r="CJ359" s="15">
        <f ca="1">(BC359*DCF!K$10-DCF!K$5*MAX(BC359*DCF!K$10,0)-MAX(BC359-BB359,0)/Inputs!$B$10)*DCF!K$6</f>
        <v>3809.4271413195679</v>
      </c>
      <c r="CK359" s="15">
        <f ca="1">(BD359*DCF!L$10-DCF!L$5*MAX(BD359*DCF!L$10,0)-MAX(BD359-BC359,0)/Inputs!$B$10)*DCF!L$6</f>
        <v>4663.9698637293832</v>
      </c>
      <c r="CL359" s="15">
        <f ca="1">(BE359*DCF!M$10-DCF!M$5*MAX(BE359*DCF!M$10,0)-MAX(BE359-BD359,0)/Inputs!$B$10)*DCF!M$6</f>
        <v>5315.0014300405828</v>
      </c>
      <c r="CM359" s="15">
        <f ca="1">(BF359*DCF!C$28-DCF!C$5*MAX(BF359*DCF!C$28,0)-MAX(BF359-Inputs!$B$13,0)/Inputs!$B$17)*DCF!C$6</f>
        <v>3696.0277274819828</v>
      </c>
      <c r="CN359" s="15">
        <f ca="1">(BG359*DCF!D$28-DCF!D$5*MAX(BG359*DCF!D$28,0)-MAX(BG359-BF359,0)/Inputs!$B$17)*DCF!D$6</f>
        <v>4573.9242469458331</v>
      </c>
      <c r="CO359" s="15">
        <f ca="1">(BH359*DCF!E$28-DCF!E$5*MAX(BH359*DCF!E$28,0)-MAX(BH359-BG359,0)/Inputs!$B$17)*DCF!E$6</f>
        <v>5880.0390984689229</v>
      </c>
      <c r="CP359" s="15">
        <f ca="1">(BI359*DCF!F$28-DCF!F$5*MAX(BI359*DCF!F$28,0)-MAX(BI359-BH359,0)/Inputs!$B$17)*DCF!F$6</f>
        <v>7747.620020310027</v>
      </c>
      <c r="CQ359" s="15">
        <f ca="1">(BJ359*DCF!G$28-DCF!G$5*MAX(BJ359*DCF!G$28,0)-MAX(BJ359-BI359,0)/Inputs!$B$17)*DCF!G$6</f>
        <v>10285.302150631274</v>
      </c>
      <c r="CR359" s="15">
        <f ca="1">(BK359*DCF!H$28-DCF!H$5*MAX(BK359*DCF!H$28,0)-MAX(BK359-BJ359,0)/Inputs!$B$17)*DCF!H$6</f>
        <v>14032.362763543753</v>
      </c>
      <c r="CS359" s="15">
        <f ca="1">(BL359*DCF!I$28-DCF!I$5*MAX(BL359*DCF!I$28,0)-MAX(BL359-BK359,0)/Inputs!$B$17)*DCF!I$6</f>
        <v>16530.358592464007</v>
      </c>
      <c r="CT359" s="15">
        <f ca="1">(BM359*DCF!J$28-DCF!J$5*MAX(BM359*DCF!J$28,0)-MAX(BM359-BL359,0)/Inputs!$B$17)*DCF!J$6</f>
        <v>17686.357567491505</v>
      </c>
      <c r="CU359" s="15">
        <f ca="1">(BN359*DCF!K$28-DCF!K$5*MAX(BN359*DCF!K$28,0)-MAX(BN359-BM359,0)/Inputs!$B$17)*DCF!K$6</f>
        <v>21041.506778627561</v>
      </c>
      <c r="CV359" s="15">
        <f ca="1">(BO359*DCF!L$28-DCF!L$5*MAX(BO359*DCF!L$28,0)-MAX(BO359-BN359,0)/Inputs!$B$17)*DCF!L$6</f>
        <v>24868.358964431412</v>
      </c>
      <c r="CW359" s="15">
        <f ca="1">(BP359*DCF!M$28-DCF!M$5*MAX(BP359*DCF!M$28,0)-MAX(BP359-BO359,0)/Inputs!$B$17)*DCF!M$6</f>
        <v>29706.201943636152</v>
      </c>
      <c r="CX359" s="15">
        <f ca="1">(BQ359*DCF!C$46-DCF!C$5*MAX(BQ359*DCF!C$46,0)-MAX(BQ359-Inputs!$B$20,0)/Inputs!$B$24)*DCF!C$6</f>
        <v>-1301.6833883808986</v>
      </c>
      <c r="CY359" s="15">
        <f ca="1">(BR359*DCF!D$46-DCF!D$5*MAX(BR359*DCF!D$46,0)-MAX(BR359-BQ359,0)/Inputs!$B$24)*DCF!D$6</f>
        <v>-1076.7407409499046</v>
      </c>
      <c r="CZ359" s="15">
        <f ca="1">(BS359*DCF!E$46-DCF!E$5*MAX(BS359*DCF!E$46,0)-MAX(BS359-BR359,0)/Inputs!$B$24)*DCF!E$6</f>
        <v>-2055.0660100377991</v>
      </c>
      <c r="DA359" s="15">
        <f ca="1">(BT359*DCF!F$46-DCF!F$5*MAX(BT359*DCF!F$46,0)-MAX(BT359-BS359,0)/Inputs!$B$24)*DCF!F$6</f>
        <v>-3196.4676132000495</v>
      </c>
      <c r="DB359" s="15">
        <f ca="1">(BU359*DCF!G$46-DCF!G$5*MAX(BU359*DCF!G$46,0)-MAX(BU359-BT359,0)/Inputs!$B$24)*DCF!G$6</f>
        <v>-3139.189093728563</v>
      </c>
      <c r="DC359" s="15">
        <f ca="1">(BV359*DCF!H$46-DCF!H$5*MAX(BV359*DCF!H$46,0)-MAX(BV359-BU359,0)/Inputs!$B$24)*DCF!H$6</f>
        <v>-5900.5675959516948</v>
      </c>
      <c r="DD359" s="15">
        <f ca="1">(BW359*DCF!I$46-DCF!I$5*MAX(BW359*DCF!I$46,0)-MAX(BW359-BV359,0)/Inputs!$B$24)*DCF!I$6</f>
        <v>-5302.0208334008576</v>
      </c>
      <c r="DE359" s="15">
        <f ca="1">(BX359*DCF!J$46-DCF!J$5*MAX(BX359*DCF!J$46,0)-MAX(BX359-BW359,0)/Inputs!$B$24)*DCF!J$6</f>
        <v>-5507.5203666446378</v>
      </c>
      <c r="DF359" s="15">
        <f ca="1">(BY359*DCF!K$46-DCF!K$5*MAX(BY359*DCF!K$46,0)-MAX(BY359-BX359,0)/Inputs!$B$24)*DCF!K$6</f>
        <v>-1367.0256074413949</v>
      </c>
      <c r="DG359" s="15">
        <f ca="1">(BZ359*DCF!L$46-DCF!L$5*MAX(BZ359*DCF!L$46,0)-MAX(BZ359-BY359,0)/Inputs!$B$24)*DCF!L$6</f>
        <v>-5459.1571488228055</v>
      </c>
      <c r="DH359" s="15">
        <f ca="1">(CA359*DCF!M$46-DCF!M$5*MAX(CA359*DCF!M$46,0)-MAX(CA359-BZ359,0)/Inputs!$B$24)*DCF!M$6</f>
        <v>5977.019723001652</v>
      </c>
      <c r="DI359" s="15">
        <f ca="1">SUM(CB359:CL359)+BE359*DCF!M$10*(1+Inputs!$B$30)*(1-Inputs!$B$33)*(1-Inputs!$B$30/Inputs!$B$31)/(Inputs!$B$29-Inputs!$B$30)*DCF!M$6</f>
        <v>156164.40585088317</v>
      </c>
      <c r="DJ359" s="15">
        <f ca="1">SUM(CM359:CW359)+BP359*DCF!M$28*(1+Inputs!$B$30)*(1-Inputs!$B$33)*(1-Inputs!$B$30/Inputs!$B$31)/(Inputs!$B$29-Inputs!$B$30)*DCF!M$6</f>
        <v>828395.36204137839</v>
      </c>
      <c r="DK359" s="15">
        <f ca="1">SUM(CX359:DH359)+CA359*DCF!M$46*(1+Inputs!$B$30)*(1-Inputs!$B$33)*(1-Inputs!$B$30/Inputs!$B$31)/(Inputs!$B$29-Inputs!$B$30)*DCF!M$6</f>
        <v>477509.70519258699</v>
      </c>
      <c r="DM359" s="15">
        <f ca="1">DI359+DJ359+DK359+Inputs!$B$34+Inputs!$B$36-Inputs!$B$35</f>
        <v>1538920.4730848484</v>
      </c>
    </row>
    <row r="360" spans="1:117" x14ac:dyDescent="0.75">
      <c r="A360" s="11">
        <v>347</v>
      </c>
      <c r="C360" s="23">
        <f t="shared" ca="1" si="214"/>
        <v>1.5308384050877013</v>
      </c>
      <c r="D360" s="23">
        <f t="shared" ca="1" si="214"/>
        <v>-2.1911461451064826</v>
      </c>
      <c r="E360" s="23">
        <f t="shared" ca="1" si="214"/>
        <v>0.74396102952265297</v>
      </c>
      <c r="F360" s="23">
        <f t="shared" ca="1" si="214"/>
        <v>-0.22294729080434073</v>
      </c>
      <c r="G360" s="23">
        <f t="shared" ca="1" si="214"/>
        <v>-0.23342287844993506</v>
      </c>
      <c r="H360" s="23">
        <f t="shared" ca="1" si="214"/>
        <v>0.44994367548619352</v>
      </c>
      <c r="I360" s="23">
        <f t="shared" ca="1" si="214"/>
        <v>-4.1415058576673248E-2</v>
      </c>
      <c r="J360" s="23">
        <f t="shared" ca="1" si="214"/>
        <v>0.41838940000559582</v>
      </c>
      <c r="K360" s="23">
        <f t="shared" ca="1" si="214"/>
        <v>-0.97272928682890381</v>
      </c>
      <c r="L360" s="23">
        <f t="shared" ca="1" si="214"/>
        <v>-0.94497259238929221</v>
      </c>
      <c r="M360" s="23">
        <f t="shared" ca="1" si="214"/>
        <v>-1.141221675549269</v>
      </c>
      <c r="N360" s="23">
        <f ca="1">SQRT(Inputs!$B$38)*C360+SQRT(1-Inputs!$B$38)*_xlfn.NORM.S.INV(RAND())</f>
        <v>1.7018178406981459</v>
      </c>
      <c r="O360" s="23">
        <f ca="1">SQRT(Inputs!$B$38)*D360+SQRT(1-Inputs!$B$38)*_xlfn.NORM.S.INV(RAND())</f>
        <v>-0.8710988372869013</v>
      </c>
      <c r="P360" s="23">
        <f ca="1">SQRT(Inputs!$B$38)*E360+SQRT(1-Inputs!$B$38)*_xlfn.NORM.S.INV(RAND())</f>
        <v>-0.10297662070581493</v>
      </c>
      <c r="Q360" s="23">
        <f ca="1">SQRT(Inputs!$B$38)*F360+SQRT(1-Inputs!$B$38)*_xlfn.NORM.S.INV(RAND())</f>
        <v>-0.86662545076033459</v>
      </c>
      <c r="R360" s="23">
        <f ca="1">SQRT(Inputs!$B$38)*G360+SQRT(1-Inputs!$B$38)*_xlfn.NORM.S.INV(RAND())</f>
        <v>1.6792459964729023</v>
      </c>
      <c r="S360" s="23">
        <f ca="1">SQRT(Inputs!$B$38)*H360+SQRT(1-Inputs!$B$38)*_xlfn.NORM.S.INV(RAND())</f>
        <v>-0.36751625919869602</v>
      </c>
      <c r="T360" s="23">
        <f ca="1">SQRT(Inputs!$B$38)*I360+SQRT(1-Inputs!$B$38)*_xlfn.NORM.S.INV(RAND())</f>
        <v>0.73295310513085887</v>
      </c>
      <c r="U360" s="23">
        <f ca="1">SQRT(Inputs!$B$38)*J360+SQRT(1-Inputs!$B$38)*_xlfn.NORM.S.INV(RAND())</f>
        <v>-0.70472474783488992</v>
      </c>
      <c r="V360" s="23">
        <f ca="1">SQRT(Inputs!$B$38)*K360+SQRT(1-Inputs!$B$38)*_xlfn.NORM.S.INV(RAND())</f>
        <v>-0.68143904785677378</v>
      </c>
      <c r="W360" s="23">
        <f ca="1">SQRT(Inputs!$B$38)*L360+SQRT(1-Inputs!$B$38)*_xlfn.NORM.S.INV(RAND())</f>
        <v>-0.91230094572465492</v>
      </c>
      <c r="X360" s="23">
        <f ca="1">SQRT(Inputs!$B$38)*M360+SQRT(1-Inputs!$B$38)*_xlfn.NORM.S.INV(RAND())</f>
        <v>-0.80664975165239539</v>
      </c>
      <c r="Y360" s="23">
        <f ca="1">SQRT(Inputs!$B$38)*C360+SQRT(1-Inputs!$B$38)*_xlfn.NORM.S.INV(RAND())</f>
        <v>0.81146605438755326</v>
      </c>
      <c r="Z360" s="23">
        <f ca="1">SQRT(Inputs!$B$38)*D360+SQRT(1-Inputs!$B$38)*_xlfn.NORM.S.INV(RAND())</f>
        <v>-0.99788726723410826</v>
      </c>
      <c r="AA360" s="23">
        <f ca="1">SQRT(Inputs!$B$38)*E360+SQRT(1-Inputs!$B$38)*_xlfn.NORM.S.INV(RAND())</f>
        <v>1.0143558186728461</v>
      </c>
      <c r="AB360" s="23">
        <f ca="1">SQRT(Inputs!$B$38)*F360+SQRT(1-Inputs!$B$38)*_xlfn.NORM.S.INV(RAND())</f>
        <v>0.2155330407680113</v>
      </c>
      <c r="AC360" s="23">
        <f ca="1">SQRT(Inputs!$B$38)*G360+SQRT(1-Inputs!$B$38)*_xlfn.NORM.S.INV(RAND())</f>
        <v>-1.3544963444420026</v>
      </c>
      <c r="AD360" s="23">
        <f ca="1">SQRT(Inputs!$B$38)*H360+SQRT(1-Inputs!$B$38)*_xlfn.NORM.S.INV(RAND())</f>
        <v>-1.0253712845791034</v>
      </c>
      <c r="AE360" s="23">
        <f ca="1">SQRT(Inputs!$B$38)*I360+SQRT(1-Inputs!$B$38)*_xlfn.NORM.S.INV(RAND())</f>
        <v>-0.9108201616152708</v>
      </c>
      <c r="AF360" s="23">
        <f ca="1">SQRT(Inputs!$B$38)*J360+SQRT(1-Inputs!$B$38)*_xlfn.NORM.S.INV(RAND())</f>
        <v>1.1904227634499795</v>
      </c>
      <c r="AG360" s="23">
        <f ca="1">SQRT(Inputs!$B$38)*K360+SQRT(1-Inputs!$B$38)*_xlfn.NORM.S.INV(RAND())</f>
        <v>0.21977599944590176</v>
      </c>
      <c r="AH360" s="23">
        <f ca="1">SQRT(Inputs!$B$38)*L360+SQRT(1-Inputs!$B$38)*_xlfn.NORM.S.INV(RAND())</f>
        <v>0.44646788841198359</v>
      </c>
      <c r="AI360" s="23">
        <f ca="1">SQRT(Inputs!$B$38)*M360+SQRT(1-Inputs!$B$38)*_xlfn.NORM.S.INV(RAND())</f>
        <v>-0.91760708856492346</v>
      </c>
      <c r="AJ360" s="23">
        <f ca="1">SQRT(Inputs!$B$38)*C360+SQRT(1-Inputs!$B$38)*_xlfn.NORM.S.INV(RAND())</f>
        <v>0.87309170962482219</v>
      </c>
      <c r="AK360" s="23">
        <f ca="1">SQRT(Inputs!$B$38)*D360+SQRT(1-Inputs!$B$38)*_xlfn.NORM.S.INV(RAND())</f>
        <v>-2.7791776033372333</v>
      </c>
      <c r="AL360" s="23">
        <f ca="1">SQRT(Inputs!$B$38)*E360+SQRT(1-Inputs!$B$38)*_xlfn.NORM.S.INV(RAND())</f>
        <v>0.98294038564669561</v>
      </c>
      <c r="AM360" s="23">
        <f ca="1">SQRT(Inputs!$B$38)*F360+SQRT(1-Inputs!$B$38)*_xlfn.NORM.S.INV(RAND())</f>
        <v>0.52544659798007143</v>
      </c>
      <c r="AN360" s="23">
        <f ca="1">SQRT(Inputs!$B$38)*G360+SQRT(1-Inputs!$B$38)*_xlfn.NORM.S.INV(RAND())</f>
        <v>-0.42158105289675285</v>
      </c>
      <c r="AO360" s="23">
        <f ca="1">SQRT(Inputs!$B$38)*H360+SQRT(1-Inputs!$B$38)*_xlfn.NORM.S.INV(RAND())</f>
        <v>2.2456145978942539</v>
      </c>
      <c r="AP360" s="23">
        <f ca="1">SQRT(Inputs!$B$38)*I360+SQRT(1-Inputs!$B$38)*_xlfn.NORM.S.INV(RAND())</f>
        <v>0.28389759254676389</v>
      </c>
      <c r="AQ360" s="23">
        <f ca="1">SQRT(Inputs!$B$38)*J360+SQRT(1-Inputs!$B$38)*_xlfn.NORM.S.INV(RAND())</f>
        <v>0.30408264960050629</v>
      </c>
      <c r="AR360" s="23">
        <f ca="1">SQRT(Inputs!$B$38)*K360+SQRT(1-Inputs!$B$38)*_xlfn.NORM.S.INV(RAND())</f>
        <v>-0.73263788389617313</v>
      </c>
      <c r="AS360" s="23">
        <f ca="1">SQRT(Inputs!$B$38)*L360+SQRT(1-Inputs!$B$38)*_xlfn.NORM.S.INV(RAND())</f>
        <v>-0.35451478047278134</v>
      </c>
      <c r="AT360" s="23">
        <f ca="1">SQRT(Inputs!$B$38)*M360+SQRT(1-Inputs!$B$38)*_xlfn.NORM.S.INV(RAND())</f>
        <v>-0.41822602517984153</v>
      </c>
      <c r="AU360" s="15">
        <f ca="1">Inputs!$B$6*EXP($B$8-0.5*C$5^2+C$5*N360)</f>
        <v>6536.0671063436293</v>
      </c>
      <c r="AV360" s="15">
        <f t="shared" ca="1" si="183"/>
        <v>6999.5026624913853</v>
      </c>
      <c r="AW360" s="15">
        <f t="shared" ca="1" si="184"/>
        <v>8416.9296727064539</v>
      </c>
      <c r="AX360" s="15">
        <f t="shared" ca="1" si="185"/>
        <v>9221.7337289014486</v>
      </c>
      <c r="AY360" s="15">
        <f t="shared" ca="1" si="186"/>
        <v>13711.722482370813</v>
      </c>
      <c r="AZ360" s="15">
        <f t="shared" ca="1" si="187"/>
        <v>16104.671553084394</v>
      </c>
      <c r="BA360" s="15">
        <f t="shared" ca="1" si="188"/>
        <v>21279.311273318282</v>
      </c>
      <c r="BB360" s="15">
        <f t="shared" ca="1" si="189"/>
        <v>24276.341512360086</v>
      </c>
      <c r="BC360" s="15">
        <f t="shared" ca="1" si="190"/>
        <v>27839.506738809578</v>
      </c>
      <c r="BD360" s="15">
        <f t="shared" ca="1" si="191"/>
        <v>31316.440581851701</v>
      </c>
      <c r="BE360" s="15">
        <f t="shared" ca="1" si="192"/>
        <v>35656.005104419113</v>
      </c>
      <c r="BF360" s="15">
        <f ca="1">Inputs!$B$13*EXP($B$9-0.5*C$6^2+C$6*Y360)</f>
        <v>16245.000879789142</v>
      </c>
      <c r="BG360" s="15">
        <f t="shared" ca="1" si="193"/>
        <v>16536.03102380424</v>
      </c>
      <c r="BH360" s="15">
        <f t="shared" ca="1" si="194"/>
        <v>23905.73641059361</v>
      </c>
      <c r="BI360" s="15">
        <f t="shared" ca="1" si="195"/>
        <v>30251.332986380043</v>
      </c>
      <c r="BJ360" s="15">
        <f t="shared" ca="1" si="196"/>
        <v>30508.317645564744</v>
      </c>
      <c r="BK360" s="15">
        <f t="shared" ca="1" si="197"/>
        <v>32564.641789200439</v>
      </c>
      <c r="BL360" s="15">
        <f t="shared" ca="1" si="198"/>
        <v>35548.149207633178</v>
      </c>
      <c r="BM360" s="15">
        <f t="shared" ca="1" si="199"/>
        <v>50660.56820269864</v>
      </c>
      <c r="BN360" s="15">
        <f t="shared" ca="1" si="200"/>
        <v>63968.914992449892</v>
      </c>
      <c r="BO360" s="15">
        <f t="shared" ca="1" si="201"/>
        <v>82899.710474324078</v>
      </c>
      <c r="BP360" s="15">
        <f t="shared" ca="1" si="202"/>
        <v>91959.167422233193</v>
      </c>
      <c r="BQ360" s="15">
        <f ca="1">Inputs!$B$20*EXP($B$10-0.5*C$7^2+C$7*AJ360)</f>
        <v>5846.5042666135705</v>
      </c>
      <c r="BR360" s="15">
        <f t="shared" ca="1" si="203"/>
        <v>3281.8726345504529</v>
      </c>
      <c r="BS360" s="15">
        <f t="shared" ca="1" si="204"/>
        <v>5960.0854469600417</v>
      </c>
      <c r="BT360" s="15">
        <f t="shared" ca="1" si="205"/>
        <v>9432.1809651377625</v>
      </c>
      <c r="BU360" s="15">
        <f t="shared" ca="1" si="206"/>
        <v>11804.169123435477</v>
      </c>
      <c r="BV360" s="15">
        <f t="shared" ca="1" si="207"/>
        <v>27238.102914073574</v>
      </c>
      <c r="BW360" s="15">
        <f t="shared" ca="1" si="208"/>
        <v>40363.095720329758</v>
      </c>
      <c r="BX360" s="15">
        <f t="shared" ca="1" si="209"/>
        <v>60002.829040718818</v>
      </c>
      <c r="BY360" s="15">
        <f t="shared" ca="1" si="210"/>
        <v>73078.006150986708</v>
      </c>
      <c r="BZ360" s="15">
        <f t="shared" ca="1" si="211"/>
        <v>96069.150988662761</v>
      </c>
      <c r="CA360" s="15">
        <f t="shared" ca="1" si="212"/>
        <v>125282.40450828681</v>
      </c>
      <c r="CB360" s="15">
        <f ca="1">(AU360*DCF!C$10-DCF!C$5*MAX(AU360*DCF!C$10,0)-MAX(AU360-Inputs!$B$6,0)/Inputs!$B$10)*DCF!C$6</f>
        <v>1031.8526316681107</v>
      </c>
      <c r="CC360" s="15">
        <f ca="1">(AV360*DCF!D$10-DCF!D$5*MAX(AV360*DCF!D$10,0)-MAX(AV360-AU360,0)/Inputs!$B$10)*DCF!D$6</f>
        <v>1593.0847225117991</v>
      </c>
      <c r="CD360" s="15">
        <f ca="1">(AW360*DCF!E$10-DCF!E$5*MAX(AW360*DCF!E$10,0)-MAX(AW360-AV360,0)/Inputs!$B$10)*DCF!E$6</f>
        <v>1624.0718144537145</v>
      </c>
      <c r="CE360" s="15">
        <f ca="1">(AX360*DCF!F$10-DCF!F$5*MAX(AX360*DCF!F$10,0)-MAX(AX360-AW360,0)/Inputs!$B$10)*DCF!F$6</f>
        <v>1845.6300058353097</v>
      </c>
      <c r="CF360" s="15">
        <f ca="1">(AY360*DCF!G$10-DCF!G$5*MAX(AY360*DCF!G$10,0)-MAX(AY360-AX360,0)/Inputs!$B$10)*DCF!G$6</f>
        <v>1962.1077910915399</v>
      </c>
      <c r="CG360" s="15">
        <f ca="1">(AZ360*DCF!H$10-DCF!H$5*MAX(AZ360*DCF!H$10,0)-MAX(AZ360-AY360,0)/Inputs!$B$10)*DCF!H$6</f>
        <v>2701.8225268316664</v>
      </c>
      <c r="CH360" s="15">
        <f ca="1">(BA360*DCF!I$10-DCF!I$5*MAX(BA360*DCF!I$10,0)-MAX(BA360-AZ360,0)/Inputs!$B$10)*DCF!I$6</f>
        <v>3038.131680889252</v>
      </c>
      <c r="CI360" s="15">
        <f ca="1">(BB360*DCF!J$10-DCF!J$5*MAX(BB360*DCF!J$10,0)-MAX(BB360-BA360,0)/Inputs!$B$10)*DCF!J$6</f>
        <v>3711.7259868747497</v>
      </c>
      <c r="CJ360" s="15">
        <f ca="1">(BC360*DCF!K$10-DCF!K$5*MAX(BC360*DCF!K$10,0)-MAX(BC360-BB360,0)/Inputs!$B$10)*DCF!K$6</f>
        <v>3982.9245895367449</v>
      </c>
      <c r="CK360" s="15">
        <f ca="1">(BD360*DCF!L$10-DCF!L$5*MAX(BD360*DCF!L$10,0)-MAX(BD360-BC360,0)/Inputs!$B$10)*DCF!L$6</f>
        <v>4273.4909097829168</v>
      </c>
      <c r="CL360" s="15">
        <f ca="1">(BE360*DCF!M$10-DCF!M$5*MAX(BE360*DCF!M$10,0)-MAX(BE360-BD360,0)/Inputs!$B$10)*DCF!M$6</f>
        <v>4513.1161465983205</v>
      </c>
      <c r="CM360" s="15">
        <f ca="1">(BF360*DCF!C$28-DCF!C$5*MAX(BF360*DCF!C$28,0)-MAX(BF360-Inputs!$B$13,0)/Inputs!$B$17)*DCF!C$6</f>
        <v>3835.9275747214269</v>
      </c>
      <c r="CN360" s="15">
        <f ca="1">(BG360*DCF!D$28-DCF!D$5*MAX(BG360*DCF!D$28,0)-MAX(BG360-BF360,0)/Inputs!$B$17)*DCF!D$6</f>
        <v>4808.1524470534159</v>
      </c>
      <c r="CO360" s="15">
        <f ca="1">(BH360*DCF!E$28-DCF!E$5*MAX(BH360*DCF!E$28,0)-MAX(BH360-BG360,0)/Inputs!$B$17)*DCF!E$6</f>
        <v>5318.0627382774101</v>
      </c>
      <c r="CP360" s="15">
        <f ca="1">(BI360*DCF!F$28-DCF!F$5*MAX(BI360*DCF!F$28,0)-MAX(BI360-BH360,0)/Inputs!$B$17)*DCF!F$6</f>
        <v>7057.1239031732321</v>
      </c>
      <c r="CQ360" s="15">
        <f ca="1">(BJ360*DCF!G$28-DCF!G$5*MAX(BJ360*DCF!G$28,0)-MAX(BJ360-BI360,0)/Inputs!$B$17)*DCF!G$6</f>
        <v>7872.3921981043477</v>
      </c>
      <c r="CR360" s="15">
        <f ca="1">(BK360*DCF!H$28-DCF!H$5*MAX(BK360*DCF!H$28,0)-MAX(BK360-BJ360,0)/Inputs!$B$17)*DCF!H$6</f>
        <v>7734.1001271467458</v>
      </c>
      <c r="CS360" s="15">
        <f ca="1">(BL360*DCF!I$28-DCF!I$5*MAX(BL360*DCF!I$28,0)-MAX(BL360-BK360,0)/Inputs!$B$17)*DCF!I$6</f>
        <v>7931.0304687745829</v>
      </c>
      <c r="CT360" s="15">
        <f ca="1">(BM360*DCF!J$28-DCF!J$5*MAX(BM360*DCF!J$28,0)-MAX(BM360-BL360,0)/Inputs!$B$17)*DCF!J$6</f>
        <v>9297.729060519905</v>
      </c>
      <c r="CU360" s="15">
        <f ca="1">(BN360*DCF!K$28-DCF!K$5*MAX(BN360*DCF!K$28,0)-MAX(BN360-BM360,0)/Inputs!$B$17)*DCF!K$6</f>
        <v>11879.06706415709</v>
      </c>
      <c r="CV360" s="15">
        <f ca="1">(BO360*DCF!L$28-DCF!L$5*MAX(BO360*DCF!L$28,0)-MAX(BO360-BN360,0)/Inputs!$B$17)*DCF!L$6</f>
        <v>14398.181218466785</v>
      </c>
      <c r="CW360" s="15">
        <f ca="1">(BP360*DCF!M$28-DCF!M$5*MAX(BP360*DCF!M$28,0)-MAX(BP360-BO360,0)/Inputs!$B$17)*DCF!M$6</f>
        <v>16355.202754505688</v>
      </c>
      <c r="CX360" s="15">
        <f ca="1">(BQ360*DCF!C$46-DCF!C$5*MAX(BQ360*DCF!C$46,0)-MAX(BQ360-Inputs!$B$20,0)/Inputs!$B$24)*DCF!C$6</f>
        <v>-2572.1738567761458</v>
      </c>
      <c r="CY360" s="15">
        <f ca="1">(BR360*DCF!D$46-DCF!D$5*MAX(BR360*DCF!D$46,0)-MAX(BR360-BQ360,0)/Inputs!$B$24)*DCF!D$6</f>
        <v>-560.13912445857875</v>
      </c>
      <c r="CZ360" s="15">
        <f ca="1">(BS360*DCF!E$46-DCF!E$5*MAX(BS360*DCF!E$46,0)-MAX(BS360-BR360,0)/Inputs!$B$24)*DCF!E$6</f>
        <v>-1760.4682420096681</v>
      </c>
      <c r="DA360" s="15">
        <f ca="1">(BT360*DCF!F$46-DCF!F$5*MAX(BT360*DCF!F$46,0)-MAX(BT360-BS360,0)/Inputs!$B$24)*DCF!F$6</f>
        <v>-1951.2107921592503</v>
      </c>
      <c r="DB360" s="15">
        <f ca="1">(BU360*DCF!G$46-DCF!G$5*MAX(BU360*DCF!G$46,0)-MAX(BU360-BT360,0)/Inputs!$B$24)*DCF!G$6</f>
        <v>-1194.9588788095505</v>
      </c>
      <c r="DC360" s="15">
        <f ca="1">(BV360*DCF!H$46-DCF!H$5*MAX(BV360*DCF!H$46,0)-MAX(BV360-BU360,0)/Inputs!$B$24)*DCF!H$6</f>
        <v>-4796.0003601595017</v>
      </c>
      <c r="DD360" s="15">
        <f ca="1">(BW360*DCF!I$46-DCF!I$5*MAX(BW360*DCF!I$46,0)-MAX(BW360-BV360,0)/Inputs!$B$24)*DCF!I$6</f>
        <v>-2835.4763479144513</v>
      </c>
      <c r="DE360" s="15">
        <f ca="1">(BX360*DCF!J$46-DCF!J$5*MAX(BX360*DCF!J$46,0)-MAX(BX360-BW360,0)/Inputs!$B$24)*DCF!J$6</f>
        <v>-2691.1837069298094</v>
      </c>
      <c r="DF360" s="15">
        <f ca="1">(BY360*DCF!K$46-DCF!K$5*MAX(BY360*DCF!K$46,0)-MAX(BY360-BX360,0)/Inputs!$B$24)*DCF!K$6</f>
        <v>971.38924733653857</v>
      </c>
      <c r="DG360" s="15">
        <f ca="1">(BZ360*DCF!L$46-DCF!L$5*MAX(BZ360*DCF!L$46,0)-MAX(BZ360-BY360,0)/Inputs!$B$24)*DCF!L$6</f>
        <v>1437.8440395289629</v>
      </c>
      <c r="DH360" s="15">
        <f ca="1">(CA360*DCF!M$46-DCF!M$5*MAX(CA360*DCF!M$46,0)-MAX(CA360-BZ360,0)/Inputs!$B$24)*DCF!M$6</f>
        <v>3714.4369844652788</v>
      </c>
      <c r="DI360" s="15">
        <f ca="1">SUM(CB360:CL360)+BE360*DCF!M$10*(1+Inputs!$B$30)*(1-Inputs!$B$33)*(1-Inputs!$B$30/Inputs!$B$31)/(Inputs!$B$29-Inputs!$B$30)*DCF!M$6</f>
        <v>129509.09251352785</v>
      </c>
      <c r="DJ360" s="15">
        <f ca="1">SUM(CM360:CW360)+BP360*DCF!M$28*(1+Inputs!$B$30)*(1-Inputs!$B$33)*(1-Inputs!$B$30/Inputs!$B$31)/(Inputs!$B$29-Inputs!$B$30)*DCF!M$6</f>
        <v>437718.40818179981</v>
      </c>
      <c r="DK360" s="15">
        <f ca="1">SUM(CX360:DH360)+CA360*DCF!M$46*(1+Inputs!$B$30)*(1-Inputs!$B$33)*(1-Inputs!$B$30/Inputs!$B$31)/(Inputs!$B$29-Inputs!$B$30)*DCF!M$6</f>
        <v>181463.49698147684</v>
      </c>
      <c r="DM360" s="15">
        <f ca="1">DI360+DJ360+DK360+Inputs!$B$34+Inputs!$B$36-Inputs!$B$35</f>
        <v>825541.99767680443</v>
      </c>
    </row>
    <row r="361" spans="1:117" x14ac:dyDescent="0.75">
      <c r="A361" s="11">
        <v>348</v>
      </c>
      <c r="C361" s="23">
        <f t="shared" ca="1" si="214"/>
        <v>-0.8685322154158589</v>
      </c>
      <c r="D361" s="23">
        <f t="shared" ca="1" si="214"/>
        <v>0.65430225374700912</v>
      </c>
      <c r="E361" s="23">
        <f t="shared" ca="1" si="214"/>
        <v>-0.70572984521255044</v>
      </c>
      <c r="F361" s="23">
        <f t="shared" ca="1" si="214"/>
        <v>0.45636382385015289</v>
      </c>
      <c r="G361" s="23">
        <f t="shared" ca="1" si="214"/>
        <v>0.33064914688431657</v>
      </c>
      <c r="H361" s="23">
        <f t="shared" ca="1" si="214"/>
        <v>1.4739240757209982</v>
      </c>
      <c r="I361" s="23">
        <f t="shared" ca="1" si="214"/>
        <v>0.46265862569917793</v>
      </c>
      <c r="J361" s="23">
        <f t="shared" ca="1" si="214"/>
        <v>2.3756584913941969</v>
      </c>
      <c r="K361" s="23">
        <f t="shared" ca="1" si="214"/>
        <v>0.81407196824821804</v>
      </c>
      <c r="L361" s="23">
        <f t="shared" ca="1" si="214"/>
        <v>1.8991253821749137</v>
      </c>
      <c r="M361" s="23">
        <f t="shared" ca="1" si="214"/>
        <v>0.88285677509494143</v>
      </c>
      <c r="N361" s="23">
        <f ca="1">SQRT(Inputs!$B$38)*C361+SQRT(1-Inputs!$B$38)*_xlfn.NORM.S.INV(RAND())</f>
        <v>-0.37494793981957658</v>
      </c>
      <c r="O361" s="23">
        <f ca="1">SQRT(Inputs!$B$38)*D361+SQRT(1-Inputs!$B$38)*_xlfn.NORM.S.INV(RAND())</f>
        <v>-0.23814481296398726</v>
      </c>
      <c r="P361" s="23">
        <f ca="1">SQRT(Inputs!$B$38)*E361+SQRT(1-Inputs!$B$38)*_xlfn.NORM.S.INV(RAND())</f>
        <v>0.38928667518808263</v>
      </c>
      <c r="Q361" s="23">
        <f ca="1">SQRT(Inputs!$B$38)*F361+SQRT(1-Inputs!$B$38)*_xlfn.NORM.S.INV(RAND())</f>
        <v>-0.93606048145995469</v>
      </c>
      <c r="R361" s="23">
        <f ca="1">SQRT(Inputs!$B$38)*G361+SQRT(1-Inputs!$B$38)*_xlfn.NORM.S.INV(RAND())</f>
        <v>0.64257402475809045</v>
      </c>
      <c r="S361" s="23">
        <f ca="1">SQRT(Inputs!$B$38)*H361+SQRT(1-Inputs!$B$38)*_xlfn.NORM.S.INV(RAND())</f>
        <v>0.36580901850551262</v>
      </c>
      <c r="T361" s="23">
        <f ca="1">SQRT(Inputs!$B$38)*I361+SQRT(1-Inputs!$B$38)*_xlfn.NORM.S.INV(RAND())</f>
        <v>1.3007650066862311</v>
      </c>
      <c r="U361" s="23">
        <f ca="1">SQRT(Inputs!$B$38)*J361+SQRT(1-Inputs!$B$38)*_xlfn.NORM.S.INV(RAND())</f>
        <v>0.86416016869668155</v>
      </c>
      <c r="V361" s="23">
        <f ca="1">SQRT(Inputs!$B$38)*K361+SQRT(1-Inputs!$B$38)*_xlfn.NORM.S.INV(RAND())</f>
        <v>-0.30506538208002071</v>
      </c>
      <c r="W361" s="23">
        <f ca="1">SQRT(Inputs!$B$38)*L361+SQRT(1-Inputs!$B$38)*_xlfn.NORM.S.INV(RAND())</f>
        <v>0.7484137848007919</v>
      </c>
      <c r="X361" s="23">
        <f ca="1">SQRT(Inputs!$B$38)*M361+SQRT(1-Inputs!$B$38)*_xlfn.NORM.S.INV(RAND())</f>
        <v>0.50626287446671758</v>
      </c>
      <c r="Y361" s="23">
        <f ca="1">SQRT(Inputs!$B$38)*C361+SQRT(1-Inputs!$B$38)*_xlfn.NORM.S.INV(RAND())</f>
        <v>0.6901592467698463</v>
      </c>
      <c r="Z361" s="23">
        <f ca="1">SQRT(Inputs!$B$38)*D361+SQRT(1-Inputs!$B$38)*_xlfn.NORM.S.INV(RAND())</f>
        <v>-0.45293405296725409</v>
      </c>
      <c r="AA361" s="23">
        <f ca="1">SQRT(Inputs!$B$38)*E361+SQRT(1-Inputs!$B$38)*_xlfn.NORM.S.INV(RAND())</f>
        <v>9.087947587376094E-2</v>
      </c>
      <c r="AB361" s="23">
        <f ca="1">SQRT(Inputs!$B$38)*F361+SQRT(1-Inputs!$B$38)*_xlfn.NORM.S.INV(RAND())</f>
        <v>-1.5883161662450132</v>
      </c>
      <c r="AC361" s="23">
        <f ca="1">SQRT(Inputs!$B$38)*G361+SQRT(1-Inputs!$B$38)*_xlfn.NORM.S.INV(RAND())</f>
        <v>-0.43373579193495626</v>
      </c>
      <c r="AD361" s="23">
        <f ca="1">SQRT(Inputs!$B$38)*H361+SQRT(1-Inputs!$B$38)*_xlfn.NORM.S.INV(RAND())</f>
        <v>2.1058779609433063</v>
      </c>
      <c r="AE361" s="23">
        <f ca="1">SQRT(Inputs!$B$38)*I361+SQRT(1-Inputs!$B$38)*_xlfn.NORM.S.INV(RAND())</f>
        <v>0.58750497631988619</v>
      </c>
      <c r="AF361" s="23">
        <f ca="1">SQRT(Inputs!$B$38)*J361+SQRT(1-Inputs!$B$38)*_xlfn.NORM.S.INV(RAND())</f>
        <v>1.2091292310065853</v>
      </c>
      <c r="AG361" s="23">
        <f ca="1">SQRT(Inputs!$B$38)*K361+SQRT(1-Inputs!$B$38)*_xlfn.NORM.S.INV(RAND())</f>
        <v>9.7019805144580862E-2</v>
      </c>
      <c r="AH361" s="23">
        <f ca="1">SQRT(Inputs!$B$38)*L361+SQRT(1-Inputs!$B$38)*_xlfn.NORM.S.INV(RAND())</f>
        <v>0.92736970939841923</v>
      </c>
      <c r="AI361" s="23">
        <f ca="1">SQRT(Inputs!$B$38)*M361+SQRT(1-Inputs!$B$38)*_xlfn.NORM.S.INV(RAND())</f>
        <v>1.141063828180283</v>
      </c>
      <c r="AJ361" s="23">
        <f ca="1">SQRT(Inputs!$B$38)*C361+SQRT(1-Inputs!$B$38)*_xlfn.NORM.S.INV(RAND())</f>
        <v>5.4330836037185415E-2</v>
      </c>
      <c r="AK361" s="23">
        <f ca="1">SQRT(Inputs!$B$38)*D361+SQRT(1-Inputs!$B$38)*_xlfn.NORM.S.INV(RAND())</f>
        <v>0.40232960776637511</v>
      </c>
      <c r="AL361" s="23">
        <f ca="1">SQRT(Inputs!$B$38)*E361+SQRT(1-Inputs!$B$38)*_xlfn.NORM.S.INV(RAND())</f>
        <v>-0.66063906977273734</v>
      </c>
      <c r="AM361" s="23">
        <f ca="1">SQRT(Inputs!$B$38)*F361+SQRT(1-Inputs!$B$38)*_xlfn.NORM.S.INV(RAND())</f>
        <v>0.32708059070275608</v>
      </c>
      <c r="AN361" s="23">
        <f ca="1">SQRT(Inputs!$B$38)*G361+SQRT(1-Inputs!$B$38)*_xlfn.NORM.S.INV(RAND())</f>
        <v>-0.40749802003887425</v>
      </c>
      <c r="AO361" s="23">
        <f ca="1">SQRT(Inputs!$B$38)*H361+SQRT(1-Inputs!$B$38)*_xlfn.NORM.S.INV(RAND())</f>
        <v>0.8558331942126618</v>
      </c>
      <c r="AP361" s="23">
        <f ca="1">SQRT(Inputs!$B$38)*I361+SQRT(1-Inputs!$B$38)*_xlfn.NORM.S.INV(RAND())</f>
        <v>-0.4902530850669945</v>
      </c>
      <c r="AQ361" s="23">
        <f ca="1">SQRT(Inputs!$B$38)*J361+SQRT(1-Inputs!$B$38)*_xlfn.NORM.S.INV(RAND())</f>
        <v>1.1911486542343208</v>
      </c>
      <c r="AR361" s="23">
        <f ca="1">SQRT(Inputs!$B$38)*K361+SQRT(1-Inputs!$B$38)*_xlfn.NORM.S.INV(RAND())</f>
        <v>-0.30677905950862788</v>
      </c>
      <c r="AS361" s="23">
        <f ca="1">SQRT(Inputs!$B$38)*L361+SQRT(1-Inputs!$B$38)*_xlfn.NORM.S.INV(RAND())</f>
        <v>1.8485480459786183</v>
      </c>
      <c r="AT361" s="23">
        <f ca="1">SQRT(Inputs!$B$38)*M361+SQRT(1-Inputs!$B$38)*_xlfn.NORM.S.INV(RAND())</f>
        <v>7.5131278184759065E-3</v>
      </c>
      <c r="AU361" s="15">
        <f ca="1">Inputs!$B$6*EXP($B$8-0.5*C$5^2+C$5*N361)</f>
        <v>4670.0190976595104</v>
      </c>
      <c r="AV361" s="15">
        <f t="shared" ca="1" si="183"/>
        <v>5488.9179081161865</v>
      </c>
      <c r="AW361" s="15">
        <f t="shared" ca="1" si="184"/>
        <v>7053.5722906976162</v>
      </c>
      <c r="AX361" s="15">
        <f t="shared" ca="1" si="185"/>
        <v>7661.2673617200235</v>
      </c>
      <c r="AY361" s="15">
        <f t="shared" ca="1" si="186"/>
        <v>10092.521422947551</v>
      </c>
      <c r="AZ361" s="15">
        <f t="shared" ca="1" si="187"/>
        <v>12850.803227839822</v>
      </c>
      <c r="BA361" s="15">
        <f t="shared" ca="1" si="188"/>
        <v>18019.585489467408</v>
      </c>
      <c r="BB361" s="15">
        <f t="shared" ca="1" si="189"/>
        <v>24056.669096328977</v>
      </c>
      <c r="BC361" s="15">
        <f t="shared" ca="1" si="190"/>
        <v>28608.31498594307</v>
      </c>
      <c r="BD361" s="15">
        <f t="shared" ca="1" si="191"/>
        <v>37589.209126468457</v>
      </c>
      <c r="BE361" s="15">
        <f t="shared" ca="1" si="192"/>
        <v>48234.371833299396</v>
      </c>
      <c r="BF361" s="15">
        <f ca="1">Inputs!$B$13*EXP($B$9-0.5*C$6^2+C$6*Y361)</f>
        <v>15858.988364665798</v>
      </c>
      <c r="BG361" s="15">
        <f t="shared" ca="1" si="193"/>
        <v>17811.127334670764</v>
      </c>
      <c r="BH361" s="15">
        <f t="shared" ca="1" si="194"/>
        <v>22092.424349858447</v>
      </c>
      <c r="BI361" s="15">
        <f t="shared" ca="1" si="195"/>
        <v>21178.976981246466</v>
      </c>
      <c r="BJ361" s="15">
        <f t="shared" ca="1" si="196"/>
        <v>24390.450075651785</v>
      </c>
      <c r="BK361" s="15">
        <f t="shared" ca="1" si="197"/>
        <v>39873.742465570991</v>
      </c>
      <c r="BL361" s="15">
        <f t="shared" ca="1" si="198"/>
        <v>52854.847514901849</v>
      </c>
      <c r="BM361" s="15">
        <f t="shared" ca="1" si="199"/>
        <v>75500.030238959866</v>
      </c>
      <c r="BN361" s="15">
        <f t="shared" ca="1" si="200"/>
        <v>93941.463865312544</v>
      </c>
      <c r="BO361" s="15">
        <f t="shared" ca="1" si="201"/>
        <v>128741.47338278808</v>
      </c>
      <c r="BP361" s="15">
        <f t="shared" ca="1" si="202"/>
        <v>180324.74208639257</v>
      </c>
      <c r="BQ361" s="15">
        <f ca="1">Inputs!$B$20*EXP($B$10-0.5*C$7^2+C$7*AJ361)</f>
        <v>4372.9752543366376</v>
      </c>
      <c r="BR361" s="15">
        <f t="shared" ca="1" si="203"/>
        <v>6742.2720914421889</v>
      </c>
      <c r="BS361" s="15">
        <f t="shared" ca="1" si="204"/>
        <v>7637.1676341638386</v>
      </c>
      <c r="BT361" s="15">
        <f t="shared" ca="1" si="205"/>
        <v>11473.402589040841</v>
      </c>
      <c r="BU361" s="15">
        <f t="shared" ca="1" si="206"/>
        <v>14407.72675801798</v>
      </c>
      <c r="BV361" s="15">
        <f t="shared" ca="1" si="207"/>
        <v>24308.180863488014</v>
      </c>
      <c r="BW361" s="15">
        <f t="shared" ca="1" si="208"/>
        <v>30577.474522665649</v>
      </c>
      <c r="BX361" s="15">
        <f t="shared" ca="1" si="209"/>
        <v>54302.659998536925</v>
      </c>
      <c r="BY361" s="15">
        <f t="shared" ca="1" si="210"/>
        <v>71749.886322285893</v>
      </c>
      <c r="BZ361" s="15">
        <f t="shared" ca="1" si="211"/>
        <v>141418.63500588466</v>
      </c>
      <c r="CA361" s="15">
        <f t="shared" ca="1" si="212"/>
        <v>198915.65445020702</v>
      </c>
      <c r="CB361" s="15">
        <f ca="1">(AU361*DCF!C$10-DCF!C$5*MAX(AU361*DCF!C$10,0)-MAX(AU361-Inputs!$B$6,0)/Inputs!$B$10)*DCF!C$6</f>
        <v>1045.1578865759609</v>
      </c>
      <c r="CC361" s="15">
        <f ca="1">(AV361*DCF!D$10-DCF!D$5*MAX(AV361*DCF!D$10,0)-MAX(AV361-AU361,0)/Inputs!$B$10)*DCF!D$6</f>
        <v>1138.2195110796508</v>
      </c>
      <c r="CD361" s="15">
        <f ca="1">(AW361*DCF!E$10-DCF!E$5*MAX(AW361*DCF!E$10,0)-MAX(AW361-AV361,0)/Inputs!$B$10)*DCF!E$6</f>
        <v>1276.1325965814683</v>
      </c>
      <c r="CE361" s="15">
        <f ca="1">(AX361*DCF!F$10-DCF!F$5*MAX(AX361*DCF!F$10,0)-MAX(AX361-AW361,0)/Inputs!$B$10)*DCF!F$6</f>
        <v>1545.9961776782204</v>
      </c>
      <c r="CF361" s="15">
        <f ca="1">(AY361*DCF!G$10-DCF!G$5*MAX(AY361*DCF!G$10,0)-MAX(AY361-AX361,0)/Inputs!$B$10)*DCF!G$6</f>
        <v>1612.132538802191</v>
      </c>
      <c r="CG361" s="15">
        <f ca="1">(AZ361*DCF!H$10-DCF!H$5*MAX(AZ361*DCF!H$10,0)-MAX(AZ361-AY361,0)/Inputs!$B$10)*DCF!H$6</f>
        <v>2005.2102811357452</v>
      </c>
      <c r="CH361" s="15">
        <f ca="1">(BA361*DCF!I$10-DCF!I$5*MAX(BA361*DCF!I$10,0)-MAX(BA361-AZ361,0)/Inputs!$B$10)*DCF!I$6</f>
        <v>2443.6595237776655</v>
      </c>
      <c r="CI361" s="15">
        <f ca="1">(BB361*DCF!J$10-DCF!J$5*MAX(BB361*DCF!J$10,0)-MAX(BB361-BA361,0)/Inputs!$B$10)*DCF!J$6</f>
        <v>3213.3596987378032</v>
      </c>
      <c r="CJ361" s="15">
        <f ca="1">(BC361*DCF!K$10-DCF!K$5*MAX(BC361*DCF!K$10,0)-MAX(BC361-BB361,0)/Inputs!$B$10)*DCF!K$6</f>
        <v>3968.3181247908119</v>
      </c>
      <c r="CK361" s="15">
        <f ca="1">(BD361*DCF!L$10-DCF!L$5*MAX(BD361*DCF!L$10,0)-MAX(BD361-BC361,0)/Inputs!$B$10)*DCF!L$6</f>
        <v>4507.792505720121</v>
      </c>
      <c r="CL361" s="15">
        <f ca="1">(BE361*DCF!M$10-DCF!M$5*MAX(BE361*DCF!M$10,0)-MAX(BE361-BD361,0)/Inputs!$B$10)*DCF!M$6</f>
        <v>5534.8153033827357</v>
      </c>
      <c r="CM361" s="15">
        <f ca="1">(BF361*DCF!C$28-DCF!C$5*MAX(BF361*DCF!C$28,0)-MAX(BF361-Inputs!$B$13,0)/Inputs!$B$17)*DCF!C$6</f>
        <v>3807.2674734897778</v>
      </c>
      <c r="CN361" s="15">
        <f ca="1">(BG361*DCF!D$28-DCF!D$5*MAX(BG361*DCF!D$28,0)-MAX(BG361-BF361,0)/Inputs!$B$17)*DCF!D$6</f>
        <v>4829.3070453857654</v>
      </c>
      <c r="CO361" s="15">
        <f ca="1">(BH361*DCF!E$28-DCF!E$5*MAX(BH361*DCF!E$28,0)-MAX(BH361-BG361,0)/Inputs!$B$17)*DCF!E$6</f>
        <v>5413.1832528124132</v>
      </c>
      <c r="CP361" s="15">
        <f ca="1">(BI361*DCF!F$28-DCF!F$5*MAX(BI361*DCF!F$28,0)-MAX(BI361-BH361,0)/Inputs!$B$17)*DCF!F$6</f>
        <v>5749.5343778883125</v>
      </c>
      <c r="CQ361" s="15">
        <f ca="1">(BJ361*DCF!G$28-DCF!G$5*MAX(BJ361*DCF!G$28,0)-MAX(BJ361-BI361,0)/Inputs!$B$17)*DCF!G$6</f>
        <v>5788.1492729407719</v>
      </c>
      <c r="CR361" s="15">
        <f ca="1">(BK361*DCF!H$28-DCF!H$5*MAX(BK361*DCF!H$28,0)-MAX(BK361-BJ361,0)/Inputs!$B$17)*DCF!H$6</f>
        <v>7455.5473066676204</v>
      </c>
      <c r="CS361" s="15">
        <f ca="1">(BL361*DCF!I$28-DCF!I$5*MAX(BL361*DCF!I$28,0)-MAX(BL361-BK361,0)/Inputs!$B$17)*DCF!I$6</f>
        <v>10565.791379204346</v>
      </c>
      <c r="CT361" s="15">
        <f ca="1">(BM361*DCF!J$28-DCF!J$5*MAX(BM361*DCF!J$28,0)-MAX(BM361-BL361,0)/Inputs!$B$17)*DCF!J$6</f>
        <v>13840.20824135733</v>
      </c>
      <c r="CU361" s="15">
        <f ca="1">(BN361*DCF!K$28-DCF!K$5*MAX(BN361*DCF!K$28,0)-MAX(BN361-BM361,0)/Inputs!$B$17)*DCF!K$6</f>
        <v>17580.032071255337</v>
      </c>
      <c r="CV361" s="15">
        <f ca="1">(BO361*DCF!L$28-DCF!L$5*MAX(BO361*DCF!L$28,0)-MAX(BO361-BN361,0)/Inputs!$B$17)*DCF!L$6</f>
        <v>21748.947101699705</v>
      </c>
      <c r="CW361" s="15">
        <f ca="1">(BP361*DCF!M$28-DCF!M$5*MAX(BP361*DCF!M$28,0)-MAX(BP361-BO361,0)/Inputs!$B$17)*DCF!M$6</f>
        <v>28536.303549715551</v>
      </c>
      <c r="CX361" s="15">
        <f ca="1">(BQ361*DCF!C$46-DCF!C$5*MAX(BQ361*DCF!C$46,0)-MAX(BQ361-Inputs!$B$20,0)/Inputs!$B$24)*DCF!C$6</f>
        <v>-1551.2530630507881</v>
      </c>
      <c r="CY361" s="15">
        <f ca="1">(BR361*DCF!D$46-DCF!D$5*MAX(BR361*DCF!D$46,0)-MAX(BR361-BQ361,0)/Inputs!$B$24)*DCF!D$6</f>
        <v>-2161.7079076350838</v>
      </c>
      <c r="CZ361" s="15">
        <f ca="1">(BS361*DCF!E$46-DCF!E$5*MAX(BS361*DCF!E$46,0)-MAX(BS361-BR361,0)/Inputs!$B$24)*DCF!E$6</f>
        <v>-1255.851556902616</v>
      </c>
      <c r="DA361" s="15">
        <f ca="1">(BT361*DCF!F$46-DCF!F$5*MAX(BT361*DCF!F$46,0)-MAX(BT361-BS361,0)/Inputs!$B$24)*DCF!F$6</f>
        <v>-2232.4601366273737</v>
      </c>
      <c r="DB361" s="15">
        <f ca="1">(BU361*DCF!G$46-DCF!G$5*MAX(BU361*DCF!G$46,0)-MAX(BU361-BT361,0)/Inputs!$B$24)*DCF!G$6</f>
        <v>-1471.696137224716</v>
      </c>
      <c r="DC361" s="15">
        <f ca="1">(BV361*DCF!H$46-DCF!H$5*MAX(BV361*DCF!H$46,0)-MAX(BV361-BU361,0)/Inputs!$B$24)*DCF!H$6</f>
        <v>-3076.5054521860689</v>
      </c>
      <c r="DD361" s="15">
        <f ca="1">(BW361*DCF!I$46-DCF!I$5*MAX(BW361*DCF!I$46,0)-MAX(BW361-BV361,0)/Inputs!$B$24)*DCF!I$6</f>
        <v>-1093.4730534349708</v>
      </c>
      <c r="DE361" s="15">
        <f ca="1">(BX361*DCF!J$46-DCF!J$5*MAX(BX361*DCF!J$46,0)-MAX(BX361-BW361,0)/Inputs!$B$24)*DCF!J$6</f>
        <v>-4013.6851955695834</v>
      </c>
      <c r="DF361" s="15">
        <f ca="1">(BY361*DCF!K$46-DCF!K$5*MAX(BY361*DCF!K$46,0)-MAX(BY361-BX361,0)/Inputs!$B$24)*DCF!K$6</f>
        <v>-175.51297096244318</v>
      </c>
      <c r="DG361" s="15">
        <f ca="1">(BZ361*DCF!L$46-DCF!L$5*MAX(BZ361*DCF!L$46,0)-MAX(BZ361-BY361,0)/Inputs!$B$24)*DCF!L$6</f>
        <v>-5990.6529586228398</v>
      </c>
      <c r="DH361" s="15">
        <f ca="1">(CA361*DCF!M$46-DCF!M$5*MAX(CA361*DCF!M$46,0)-MAX(CA361-BZ361,0)/Inputs!$B$24)*DCF!M$6</f>
        <v>3574.0981444471236</v>
      </c>
      <c r="DI361" s="15">
        <f ca="1">SUM(CB361:CL361)+BE361*DCF!M$10*(1+Inputs!$B$30)*(1-Inputs!$B$33)*(1-Inputs!$B$30/Inputs!$B$31)/(Inputs!$B$29-Inputs!$B$30)*DCF!M$6</f>
        <v>162527.68879387045</v>
      </c>
      <c r="DJ361" s="15">
        <f ca="1">SUM(CM361:CW361)+BP361*DCF!M$28*(1+Inputs!$B$30)*(1-Inputs!$B$33)*(1-Inputs!$B$30/Inputs!$B$31)/(Inputs!$B$29-Inputs!$B$30)*DCF!M$6</f>
        <v>794442.46010479634</v>
      </c>
      <c r="DK361" s="15">
        <f ca="1">SUM(CX361:DH361)+CA361*DCF!M$46*(1+Inputs!$B$30)*(1-Inputs!$B$33)*(1-Inputs!$B$30/Inputs!$B$31)/(Inputs!$B$29-Inputs!$B$30)*DCF!M$6</f>
        <v>288098.46455786721</v>
      </c>
      <c r="DM361" s="15">
        <f ca="1">DI361+DJ361+DK361+Inputs!$B$34+Inputs!$B$36-Inputs!$B$35</f>
        <v>1321919.613456534</v>
      </c>
    </row>
    <row r="362" spans="1:117" x14ac:dyDescent="0.75">
      <c r="A362" s="11">
        <v>349</v>
      </c>
      <c r="C362" s="23">
        <f t="shared" ca="1" si="214"/>
        <v>-0.59592378122333345</v>
      </c>
      <c r="D362" s="23">
        <f t="shared" ca="1" si="214"/>
        <v>-1.2096632570158412</v>
      </c>
      <c r="E362" s="23">
        <f t="shared" ca="1" si="214"/>
        <v>1.5731225387870909</v>
      </c>
      <c r="F362" s="23">
        <f t="shared" ca="1" si="214"/>
        <v>-0.6765497414237599</v>
      </c>
      <c r="G362" s="23">
        <f t="shared" ca="1" si="214"/>
        <v>0.52933672909753315</v>
      </c>
      <c r="H362" s="23">
        <f t="shared" ca="1" si="214"/>
        <v>0.10410123509215508</v>
      </c>
      <c r="I362" s="23">
        <f t="shared" ca="1" si="214"/>
        <v>-0.94102972781965744</v>
      </c>
      <c r="J362" s="23">
        <f t="shared" ca="1" si="214"/>
        <v>-0.42427145499037716</v>
      </c>
      <c r="K362" s="23">
        <f t="shared" ca="1" si="214"/>
        <v>-0.25179338474067248</v>
      </c>
      <c r="L362" s="23">
        <f t="shared" ca="1" si="214"/>
        <v>0.74573664372282866</v>
      </c>
      <c r="M362" s="23">
        <f t="shared" ca="1" si="214"/>
        <v>0.31460177056320132</v>
      </c>
      <c r="N362" s="23">
        <f ca="1">SQRT(Inputs!$B$38)*C362+SQRT(1-Inputs!$B$38)*_xlfn.NORM.S.INV(RAND())</f>
        <v>1.0788451960878929</v>
      </c>
      <c r="O362" s="23">
        <f ca="1">SQRT(Inputs!$B$38)*D362+SQRT(1-Inputs!$B$38)*_xlfn.NORM.S.INV(RAND())</f>
        <v>-0.56653567202052879</v>
      </c>
      <c r="P362" s="23">
        <f ca="1">SQRT(Inputs!$B$38)*E362+SQRT(1-Inputs!$B$38)*_xlfn.NORM.S.INV(RAND())</f>
        <v>1.7136201050083901</v>
      </c>
      <c r="Q362" s="23">
        <f ca="1">SQRT(Inputs!$B$38)*F362+SQRT(1-Inputs!$B$38)*_xlfn.NORM.S.INV(RAND())</f>
        <v>-0.79965296734767033</v>
      </c>
      <c r="R362" s="23">
        <f ca="1">SQRT(Inputs!$B$38)*G362+SQRT(1-Inputs!$B$38)*_xlfn.NORM.S.INV(RAND())</f>
        <v>0.31567441149814301</v>
      </c>
      <c r="S362" s="23">
        <f ca="1">SQRT(Inputs!$B$38)*H362+SQRT(1-Inputs!$B$38)*_xlfn.NORM.S.INV(RAND())</f>
        <v>-8.8583695408132573E-2</v>
      </c>
      <c r="T362" s="23">
        <f ca="1">SQRT(Inputs!$B$38)*I362+SQRT(1-Inputs!$B$38)*_xlfn.NORM.S.INV(RAND())</f>
        <v>-0.51341966985407839</v>
      </c>
      <c r="U362" s="23">
        <f ca="1">SQRT(Inputs!$B$38)*J362+SQRT(1-Inputs!$B$38)*_xlfn.NORM.S.INV(RAND())</f>
        <v>-1.2378686651498252</v>
      </c>
      <c r="V362" s="23">
        <f ca="1">SQRT(Inputs!$B$38)*K362+SQRT(1-Inputs!$B$38)*_xlfn.NORM.S.INV(RAND())</f>
        <v>0.11009421823889709</v>
      </c>
      <c r="W362" s="23">
        <f ca="1">SQRT(Inputs!$B$38)*L362+SQRT(1-Inputs!$B$38)*_xlfn.NORM.S.INV(RAND())</f>
        <v>1.1697505973157551</v>
      </c>
      <c r="X362" s="23">
        <f ca="1">SQRT(Inputs!$B$38)*M362+SQRT(1-Inputs!$B$38)*_xlfn.NORM.S.INV(RAND())</f>
        <v>5.43276342630334E-2</v>
      </c>
      <c r="Y362" s="23">
        <f ca="1">SQRT(Inputs!$B$38)*C362+SQRT(1-Inputs!$B$38)*_xlfn.NORM.S.INV(RAND())</f>
        <v>-0.27540966181051413</v>
      </c>
      <c r="Z362" s="23">
        <f ca="1">SQRT(Inputs!$B$38)*D362+SQRT(1-Inputs!$B$38)*_xlfn.NORM.S.INV(RAND())</f>
        <v>-0.20168060942426858</v>
      </c>
      <c r="AA362" s="23">
        <f ca="1">SQRT(Inputs!$B$38)*E362+SQRT(1-Inputs!$B$38)*_xlfn.NORM.S.INV(RAND())</f>
        <v>1.2001453388173409</v>
      </c>
      <c r="AB362" s="23">
        <f ca="1">SQRT(Inputs!$B$38)*F362+SQRT(1-Inputs!$B$38)*_xlfn.NORM.S.INV(RAND())</f>
        <v>6.5594321677425294E-2</v>
      </c>
      <c r="AC362" s="23">
        <f ca="1">SQRT(Inputs!$B$38)*G362+SQRT(1-Inputs!$B$38)*_xlfn.NORM.S.INV(RAND())</f>
        <v>-0.36024464546284912</v>
      </c>
      <c r="AD362" s="23">
        <f ca="1">SQRT(Inputs!$B$38)*H362+SQRT(1-Inputs!$B$38)*_xlfn.NORM.S.INV(RAND())</f>
        <v>1.1442895113023313</v>
      </c>
      <c r="AE362" s="23">
        <f ca="1">SQRT(Inputs!$B$38)*I362+SQRT(1-Inputs!$B$38)*_xlfn.NORM.S.INV(RAND())</f>
        <v>-1.2410201972114971</v>
      </c>
      <c r="AF362" s="23">
        <f ca="1">SQRT(Inputs!$B$38)*J362+SQRT(1-Inputs!$B$38)*_xlfn.NORM.S.INV(RAND())</f>
        <v>5.5350473515523413E-2</v>
      </c>
      <c r="AG362" s="23">
        <f ca="1">SQRT(Inputs!$B$38)*K362+SQRT(1-Inputs!$B$38)*_xlfn.NORM.S.INV(RAND())</f>
        <v>-1.2431327864897956</v>
      </c>
      <c r="AH362" s="23">
        <f ca="1">SQRT(Inputs!$B$38)*L362+SQRT(1-Inputs!$B$38)*_xlfn.NORM.S.INV(RAND())</f>
        <v>-0.32438181449803255</v>
      </c>
      <c r="AI362" s="23">
        <f ca="1">SQRT(Inputs!$B$38)*M362+SQRT(1-Inputs!$B$38)*_xlfn.NORM.S.INV(RAND())</f>
        <v>1.0560376314581508</v>
      </c>
      <c r="AJ362" s="23">
        <f ca="1">SQRT(Inputs!$B$38)*C362+SQRT(1-Inputs!$B$38)*_xlfn.NORM.S.INV(RAND())</f>
        <v>0.66653150170981701</v>
      </c>
      <c r="AK362" s="23">
        <f ca="1">SQRT(Inputs!$B$38)*D362+SQRT(1-Inputs!$B$38)*_xlfn.NORM.S.INV(RAND())</f>
        <v>0.3881556823211717</v>
      </c>
      <c r="AL362" s="23">
        <f ca="1">SQRT(Inputs!$B$38)*E362+SQRT(1-Inputs!$B$38)*_xlfn.NORM.S.INV(RAND())</f>
        <v>1.107993253016452</v>
      </c>
      <c r="AM362" s="23">
        <f ca="1">SQRT(Inputs!$B$38)*F362+SQRT(1-Inputs!$B$38)*_xlfn.NORM.S.INV(RAND())</f>
        <v>0.2150606739369208</v>
      </c>
      <c r="AN362" s="23">
        <f ca="1">SQRT(Inputs!$B$38)*G362+SQRT(1-Inputs!$B$38)*_xlfn.NORM.S.INV(RAND())</f>
        <v>0.71180315982913411</v>
      </c>
      <c r="AO362" s="23">
        <f ca="1">SQRT(Inputs!$B$38)*H362+SQRT(1-Inputs!$B$38)*_xlfn.NORM.S.INV(RAND())</f>
        <v>0.36744332284642334</v>
      </c>
      <c r="AP362" s="23">
        <f ca="1">SQRT(Inputs!$B$38)*I362+SQRT(1-Inputs!$B$38)*_xlfn.NORM.S.INV(RAND())</f>
        <v>1.0017131876906671E-2</v>
      </c>
      <c r="AQ362" s="23">
        <f ca="1">SQRT(Inputs!$B$38)*J362+SQRT(1-Inputs!$B$38)*_xlfn.NORM.S.INV(RAND())</f>
        <v>-2.1145445682353592</v>
      </c>
      <c r="AR362" s="23">
        <f ca="1">SQRT(Inputs!$B$38)*K362+SQRT(1-Inputs!$B$38)*_xlfn.NORM.S.INV(RAND())</f>
        <v>0.73708758695112286</v>
      </c>
      <c r="AS362" s="23">
        <f ca="1">SQRT(Inputs!$B$38)*L362+SQRT(1-Inputs!$B$38)*_xlfn.NORM.S.INV(RAND())</f>
        <v>1.4865643126402432</v>
      </c>
      <c r="AT362" s="23">
        <f ca="1">SQRT(Inputs!$B$38)*M362+SQRT(1-Inputs!$B$38)*_xlfn.NORM.S.INV(RAND())</f>
        <v>-0.35964532347612022</v>
      </c>
      <c r="AU362" s="15">
        <f ca="1">Inputs!$B$6*EXP($B$8-0.5*C$5^2+C$5*N362)</f>
        <v>5909.0975850701971</v>
      </c>
      <c r="AV362" s="15">
        <f t="shared" ca="1" si="183"/>
        <v>6617.8936080219792</v>
      </c>
      <c r="AW362" s="15">
        <f t="shared" ca="1" si="184"/>
        <v>10167.61663290883</v>
      </c>
      <c r="AX362" s="15">
        <f t="shared" ca="1" si="185"/>
        <v>11233.415254061272</v>
      </c>
      <c r="AY362" s="15">
        <f t="shared" ca="1" si="186"/>
        <v>14243.948957337203</v>
      </c>
      <c r="AZ362" s="15">
        <f t="shared" ca="1" si="187"/>
        <v>17251.62497167605</v>
      </c>
      <c r="BA362" s="15">
        <f t="shared" ca="1" si="188"/>
        <v>20007.100880549169</v>
      </c>
      <c r="BB362" s="15">
        <f t="shared" ca="1" si="189"/>
        <v>21637.733847085336</v>
      </c>
      <c r="BC362" s="15">
        <f t="shared" ca="1" si="190"/>
        <v>26783.852517569139</v>
      </c>
      <c r="BD362" s="15">
        <f t="shared" ca="1" si="191"/>
        <v>36606.576686739973</v>
      </c>
      <c r="BE362" s="15">
        <f t="shared" ca="1" si="192"/>
        <v>45079.174104730468</v>
      </c>
      <c r="BF362" s="15">
        <f ca="1">Inputs!$B$13*EXP($B$9-0.5*C$6^2+C$6*Y362)</f>
        <v>13096.1019233555</v>
      </c>
      <c r="BG362" s="15">
        <f t="shared" ca="1" si="193"/>
        <v>15390.298722988417</v>
      </c>
      <c r="BH362" s="15">
        <f t="shared" ca="1" si="194"/>
        <v>22945.656807635041</v>
      </c>
      <c r="BI362" s="15">
        <f t="shared" ca="1" si="195"/>
        <v>28373.964608507744</v>
      </c>
      <c r="BJ362" s="15">
        <f t="shared" ca="1" si="196"/>
        <v>33024.444627864017</v>
      </c>
      <c r="BK362" s="15">
        <f t="shared" ca="1" si="197"/>
        <v>47363.910739449704</v>
      </c>
      <c r="BL362" s="15">
        <f t="shared" ca="1" si="198"/>
        <v>49537.521887162766</v>
      </c>
      <c r="BM362" s="15">
        <f t="shared" ca="1" si="199"/>
        <v>61312.447526071272</v>
      </c>
      <c r="BN362" s="15">
        <f t="shared" ca="1" si="200"/>
        <v>64969.85161521555</v>
      </c>
      <c r="BO362" s="15">
        <f t="shared" ca="1" si="201"/>
        <v>76980.635152489063</v>
      </c>
      <c r="BP362" s="15">
        <f t="shared" ca="1" si="202"/>
        <v>106791.01303886235</v>
      </c>
      <c r="BQ362" s="15">
        <f ca="1">Inputs!$B$20*EXP($B$10-0.5*C$7^2+C$7*AJ362)</f>
        <v>5433.4842320964544</v>
      </c>
      <c r="BR362" s="15">
        <f t="shared" ca="1" si="203"/>
        <v>8339.7446310797895</v>
      </c>
      <c r="BS362" s="15">
        <f t="shared" ca="1" si="204"/>
        <v>15699.341620613968</v>
      </c>
      <c r="BT362" s="15">
        <f t="shared" ca="1" si="205"/>
        <v>22902.29383652606</v>
      </c>
      <c r="BU362" s="15">
        <f t="shared" ca="1" si="206"/>
        <v>37705.551111764202</v>
      </c>
      <c r="BV362" s="15">
        <f t="shared" ca="1" si="207"/>
        <v>56986.939402852091</v>
      </c>
      <c r="BW362" s="15">
        <f t="shared" ca="1" si="208"/>
        <v>79690.834281074029</v>
      </c>
      <c r="BX362" s="15">
        <f t="shared" ca="1" si="209"/>
        <v>72948.827845238979</v>
      </c>
      <c r="BY362" s="15">
        <f t="shared" ca="1" si="210"/>
        <v>117694.08526560766</v>
      </c>
      <c r="BZ362" s="15">
        <f t="shared" ca="1" si="211"/>
        <v>217040.10918085973</v>
      </c>
      <c r="CA362" s="15">
        <f t="shared" ca="1" si="212"/>
        <v>286000.67716207384</v>
      </c>
      <c r="CB362" s="15">
        <f ca="1">(AU362*DCF!C$10-DCF!C$5*MAX(AU362*DCF!C$10,0)-MAX(AU362-Inputs!$B$6,0)/Inputs!$B$10)*DCF!C$6</f>
        <v>1036.3230361063536</v>
      </c>
      <c r="CC362" s="15">
        <f ca="1">(AV362*DCF!D$10-DCF!D$5*MAX(AV362*DCF!D$10,0)-MAX(AV362-AU362,0)/Inputs!$B$10)*DCF!D$6</f>
        <v>1440.2453725107976</v>
      </c>
      <c r="CD362" s="15">
        <f ca="1">(AW362*DCF!E$10-DCF!E$5*MAX(AW362*DCF!E$10,0)-MAX(AW362-AV362,0)/Inputs!$B$10)*DCF!E$6</f>
        <v>1547.9962005147966</v>
      </c>
      <c r="CE362" s="15">
        <f ca="1">(AX362*DCF!F$10-DCF!F$5*MAX(AX362*DCF!F$10,0)-MAX(AX362-AW362,0)/Inputs!$B$10)*DCF!F$6</f>
        <v>2230.4703786411083</v>
      </c>
      <c r="CF362" s="15">
        <f ca="1">(AY362*DCF!G$10-DCF!G$5*MAX(AY362*DCF!G$10,0)-MAX(AY362-AX362,0)/Inputs!$B$10)*DCF!G$6</f>
        <v>2356.1444810220078</v>
      </c>
      <c r="CG362" s="15">
        <f ca="1">(AZ362*DCF!H$10-DCF!H$5*MAX(AZ362*DCF!H$10,0)-MAX(AZ362-AY362,0)/Inputs!$B$10)*DCF!H$6</f>
        <v>2815.3485664618811</v>
      </c>
      <c r="CH362" s="15">
        <f ca="1">(BA362*DCF!I$10-DCF!I$5*MAX(BA362*DCF!I$10,0)-MAX(BA362-AZ362,0)/Inputs!$B$10)*DCF!I$6</f>
        <v>3202.5728774060467</v>
      </c>
      <c r="CI362" s="15">
        <f ca="1">(BB362*DCF!J$10-DCF!J$5*MAX(BB362*DCF!J$10,0)-MAX(BB362-BA362,0)/Inputs!$B$10)*DCF!J$6</f>
        <v>3465.9897793165246</v>
      </c>
      <c r="CJ362" s="15">
        <f ca="1">(BC362*DCF!K$10-DCF!K$5*MAX(BC362*DCF!K$10,0)-MAX(BC362-BB362,0)/Inputs!$B$10)*DCF!K$6</f>
        <v>3591.3918286347025</v>
      </c>
      <c r="CK362" s="15">
        <f ca="1">(BD362*DCF!L$10-DCF!L$5*MAX(BD362*DCF!L$10,0)-MAX(BD362-BC362,0)/Inputs!$B$10)*DCF!L$6</f>
        <v>4250.7305949819747</v>
      </c>
      <c r="CL362" s="15">
        <f ca="1">(BE362*DCF!M$10-DCF!M$5*MAX(BE362*DCF!M$10,0)-MAX(BE362-BD362,0)/Inputs!$B$10)*DCF!M$6</f>
        <v>5349.1122318177222</v>
      </c>
      <c r="CM362" s="15">
        <f ca="1">(BF362*DCF!C$28-DCF!C$5*MAX(BF362*DCF!C$28,0)-MAX(BF362-Inputs!$B$13,0)/Inputs!$B$17)*DCF!C$6</f>
        <v>3602.132660505275</v>
      </c>
      <c r="CN362" s="15">
        <f ca="1">(BG362*DCF!D$28-DCF!D$5*MAX(BG362*DCF!D$28,0)-MAX(BG362-BF362,0)/Inputs!$B$17)*DCF!D$6</f>
        <v>4043.3405674310225</v>
      </c>
      <c r="CO362" s="15">
        <f ca="1">(BH362*DCF!E$28-DCF!E$5*MAX(BH362*DCF!E$28,0)-MAX(BH362-BG362,0)/Inputs!$B$17)*DCF!E$6</f>
        <v>5009.5615078376941</v>
      </c>
      <c r="CP362" s="15">
        <f ca="1">(BI362*DCF!F$28-DCF!F$5*MAX(BI362*DCF!F$28,0)-MAX(BI362-BH362,0)/Inputs!$B$17)*DCF!F$6</f>
        <v>6714.4747604113136</v>
      </c>
      <c r="CQ362" s="15">
        <f ca="1">(BJ362*DCF!G$28-DCF!G$5*MAX(BJ362*DCF!G$28,0)-MAX(BJ362-BI362,0)/Inputs!$B$17)*DCF!G$6</f>
        <v>7786.2779163160412</v>
      </c>
      <c r="CR362" s="15">
        <f ca="1">(BK362*DCF!H$28-DCF!H$5*MAX(BK362*DCF!H$28,0)-MAX(BK362-BJ362,0)/Inputs!$B$17)*DCF!H$6</f>
        <v>9485.6670616145893</v>
      </c>
      <c r="CS362" s="15">
        <f ca="1">(BL362*DCF!I$28-DCF!I$5*MAX(BL362*DCF!I$28,0)-MAX(BL362-BK362,0)/Inputs!$B$17)*DCF!I$6</f>
        <v>11336.918885484023</v>
      </c>
      <c r="CT362" s="15">
        <f ca="1">(BM362*DCF!J$28-DCF!J$5*MAX(BM362*DCF!J$28,0)-MAX(BM362-BL362,0)/Inputs!$B$17)*DCF!J$6</f>
        <v>12116.506786105867</v>
      </c>
      <c r="CU362" s="15">
        <f ca="1">(BN362*DCF!K$28-DCF!K$5*MAX(BN362*DCF!K$28,0)-MAX(BN362-BM362,0)/Inputs!$B$17)*DCF!K$6</f>
        <v>13272.560026957253</v>
      </c>
      <c r="CV362" s="15">
        <f ca="1">(BO362*DCF!L$28-DCF!L$5*MAX(BO362*DCF!L$28,0)-MAX(BO362-BN362,0)/Inputs!$B$17)*DCF!L$6</f>
        <v>14000.212341669105</v>
      </c>
      <c r="CW362" s="15">
        <f ca="1">(BP362*DCF!M$28-DCF!M$5*MAX(BP362*DCF!M$28,0)-MAX(BP362-BO362,0)/Inputs!$B$17)*DCF!M$6</f>
        <v>16976.768766597284</v>
      </c>
      <c r="CX362" s="15">
        <f ca="1">(BQ362*DCF!C$46-DCF!C$5*MAX(BQ362*DCF!C$46,0)-MAX(BQ362-Inputs!$B$20,0)/Inputs!$B$24)*DCF!C$6</f>
        <v>-2286.016788981377</v>
      </c>
      <c r="CY362" s="15">
        <f ca="1">(BR362*DCF!D$46-DCF!D$5*MAX(BR362*DCF!D$46,0)-MAX(BR362-BQ362,0)/Inputs!$B$24)*DCF!D$6</f>
        <v>-2663.4771112610342</v>
      </c>
      <c r="CZ362" s="15">
        <f ca="1">(BS362*DCF!E$46-DCF!E$5*MAX(BS362*DCF!E$46,0)-MAX(BS362-BR362,0)/Inputs!$B$24)*DCF!E$6</f>
        <v>-4757.4250080160236</v>
      </c>
      <c r="DA362" s="15">
        <f ca="1">(BT362*DCF!F$46-DCF!F$5*MAX(BT362*DCF!F$46,0)-MAX(BT362-BS362,0)/Inputs!$B$24)*DCF!F$6</f>
        <v>-4290.7124410261194</v>
      </c>
      <c r="DB362" s="15">
        <f ca="1">(BU362*DCF!G$46-DCF!G$5*MAX(BU362*DCF!G$46,0)-MAX(BU362-BT362,0)/Inputs!$B$24)*DCF!G$6</f>
        <v>-6247.8635130656339</v>
      </c>
      <c r="DC362" s="15">
        <f ca="1">(BV362*DCF!H$46-DCF!H$5*MAX(BV362*DCF!H$46,0)-MAX(BV362-BU362,0)/Inputs!$B$24)*DCF!H$6</f>
        <v>-5991.5732724294339</v>
      </c>
      <c r="DD362" s="15">
        <f ca="1">(BW362*DCF!I$46-DCF!I$5*MAX(BW362*DCF!I$46,0)-MAX(BW362-BV362,0)/Inputs!$B$24)*DCF!I$6</f>
        <v>-4676.9192033403497</v>
      </c>
      <c r="DE362" s="15">
        <f ca="1">(BX362*DCF!J$46-DCF!J$5*MAX(BX362*DCF!J$46,0)-MAX(BX362-BW362,0)/Inputs!$B$24)*DCF!J$6</f>
        <v>3060.0015412229845</v>
      </c>
      <c r="DF362" s="15">
        <f ca="1">(BY362*DCF!K$46-DCF!K$5*MAX(BY362*DCF!K$46,0)-MAX(BY362-BX362,0)/Inputs!$B$24)*DCF!K$6</f>
        <v>-4238.3175736322682</v>
      </c>
      <c r="DG362" s="15">
        <f ca="1">(BZ362*DCF!L$46-DCF!L$5*MAX(BZ362*DCF!L$46,0)-MAX(BZ362-BY362,0)/Inputs!$B$24)*DCF!L$6</f>
        <v>-7479.3560025704965</v>
      </c>
      <c r="DH362" s="15">
        <f ca="1">(CA362*DCF!M$46-DCF!M$5*MAX(CA362*DCF!M$46,0)-MAX(CA362-BZ362,0)/Inputs!$B$24)*DCF!M$6</f>
        <v>8004.6961907687873</v>
      </c>
      <c r="DI362" s="15">
        <f ca="1">SUM(CB362:CL362)+BE362*DCF!M$10*(1+Inputs!$B$30)*(1-Inputs!$B$33)*(1-Inputs!$B$30/Inputs!$B$31)/(Inputs!$B$29-Inputs!$B$30)*DCF!M$6</f>
        <v>156742.26299124409</v>
      </c>
      <c r="DJ362" s="15">
        <f ca="1">SUM(CM362:CW362)+BP362*DCF!M$28*(1+Inputs!$B$30)*(1-Inputs!$B$33)*(1-Inputs!$B$30/Inputs!$B$31)/(Inputs!$B$29-Inputs!$B$30)*DCF!M$6</f>
        <v>500612.15655040555</v>
      </c>
      <c r="DK362" s="15">
        <f ca="1">SUM(CX362:DH362)+CA362*DCF!M$46*(1+Inputs!$B$30)*(1-Inputs!$B$33)*(1-Inputs!$B$30/Inputs!$B$31)/(Inputs!$B$29-Inputs!$B$30)*DCF!M$6</f>
        <v>410623.96265626862</v>
      </c>
      <c r="DM362" s="15">
        <f ca="1">DI362+DJ362+DK362+Inputs!$B$34+Inputs!$B$36-Inputs!$B$35</f>
        <v>1144829.3821979184</v>
      </c>
    </row>
    <row r="363" spans="1:117" x14ac:dyDescent="0.75">
      <c r="A363" s="11">
        <v>350</v>
      </c>
      <c r="C363" s="23">
        <f t="shared" ca="1" si="214"/>
        <v>0.48421673251438546</v>
      </c>
      <c r="D363" s="23">
        <f t="shared" ca="1" si="214"/>
        <v>1.310222819938955</v>
      </c>
      <c r="E363" s="23">
        <f t="shared" ca="1" si="214"/>
        <v>-0.94593896107567854</v>
      </c>
      <c r="F363" s="23">
        <f t="shared" ca="1" si="214"/>
        <v>0.75835790176901219</v>
      </c>
      <c r="G363" s="23">
        <f t="shared" ca="1" si="214"/>
        <v>-0.21863571775788943</v>
      </c>
      <c r="H363" s="23">
        <f t="shared" ca="1" si="214"/>
        <v>0.71503572974587826</v>
      </c>
      <c r="I363" s="23">
        <f t="shared" ca="1" si="214"/>
        <v>0.72732827198495287</v>
      </c>
      <c r="J363" s="23">
        <f t="shared" ca="1" si="214"/>
        <v>0.2502230037660253</v>
      </c>
      <c r="K363" s="23">
        <f t="shared" ca="1" si="214"/>
        <v>-1.0798586124093075</v>
      </c>
      <c r="L363" s="23">
        <f t="shared" ca="1" si="214"/>
        <v>0.36464585438714681</v>
      </c>
      <c r="M363" s="23">
        <f t="shared" ca="1" si="214"/>
        <v>1.198838579199951</v>
      </c>
      <c r="N363" s="23">
        <f ca="1">SQRT(Inputs!$B$38)*C363+SQRT(1-Inputs!$B$38)*_xlfn.NORM.S.INV(RAND())</f>
        <v>1.6487628627422259</v>
      </c>
      <c r="O363" s="23">
        <f ca="1">SQRT(Inputs!$B$38)*D363+SQRT(1-Inputs!$B$38)*_xlfn.NORM.S.INV(RAND())</f>
        <v>0.64680243486550748</v>
      </c>
      <c r="P363" s="23">
        <f ca="1">SQRT(Inputs!$B$38)*E363+SQRT(1-Inputs!$B$38)*_xlfn.NORM.S.INV(RAND())</f>
        <v>-0.18658211438916905</v>
      </c>
      <c r="Q363" s="23">
        <f ca="1">SQRT(Inputs!$B$38)*F363+SQRT(1-Inputs!$B$38)*_xlfn.NORM.S.INV(RAND())</f>
        <v>0.40303279374941764</v>
      </c>
      <c r="R363" s="23">
        <f ca="1">SQRT(Inputs!$B$38)*G363+SQRT(1-Inputs!$B$38)*_xlfn.NORM.S.INV(RAND())</f>
        <v>0.81976276125849257</v>
      </c>
      <c r="S363" s="23">
        <f ca="1">SQRT(Inputs!$B$38)*H363+SQRT(1-Inputs!$B$38)*_xlfn.NORM.S.INV(RAND())</f>
        <v>0.43479417141957299</v>
      </c>
      <c r="T363" s="23">
        <f ca="1">SQRT(Inputs!$B$38)*I363+SQRT(1-Inputs!$B$38)*_xlfn.NORM.S.INV(RAND())</f>
        <v>0.38139975397371889</v>
      </c>
      <c r="U363" s="23">
        <f ca="1">SQRT(Inputs!$B$38)*J363+SQRT(1-Inputs!$B$38)*_xlfn.NORM.S.INV(RAND())</f>
        <v>-0.16178628191631306</v>
      </c>
      <c r="V363" s="23">
        <f ca="1">SQRT(Inputs!$B$38)*K363+SQRT(1-Inputs!$B$38)*_xlfn.NORM.S.INV(RAND())</f>
        <v>-1.4358828598579154</v>
      </c>
      <c r="W363" s="23">
        <f ca="1">SQRT(Inputs!$B$38)*L363+SQRT(1-Inputs!$B$38)*_xlfn.NORM.S.INV(RAND())</f>
        <v>-1.234424250029251</v>
      </c>
      <c r="X363" s="23">
        <f ca="1">SQRT(Inputs!$B$38)*M363+SQRT(1-Inputs!$B$38)*_xlfn.NORM.S.INV(RAND())</f>
        <v>0.57977547989481548</v>
      </c>
      <c r="Y363" s="23">
        <f ca="1">SQRT(Inputs!$B$38)*C363+SQRT(1-Inputs!$B$38)*_xlfn.NORM.S.INV(RAND())</f>
        <v>1.6935553826323855</v>
      </c>
      <c r="Z363" s="23">
        <f ca="1">SQRT(Inputs!$B$38)*D363+SQRT(1-Inputs!$B$38)*_xlfn.NORM.S.INV(RAND())</f>
        <v>0.23130958634233667</v>
      </c>
      <c r="AA363" s="23">
        <f ca="1">SQRT(Inputs!$B$38)*E363+SQRT(1-Inputs!$B$38)*_xlfn.NORM.S.INV(RAND())</f>
        <v>-0.72440583614431486</v>
      </c>
      <c r="AB363" s="23">
        <f ca="1">SQRT(Inputs!$B$38)*F363+SQRT(1-Inputs!$B$38)*_xlfn.NORM.S.INV(RAND())</f>
        <v>1.176486277286243</v>
      </c>
      <c r="AC363" s="23">
        <f ca="1">SQRT(Inputs!$B$38)*G363+SQRT(1-Inputs!$B$38)*_xlfn.NORM.S.INV(RAND())</f>
        <v>0.40486251958275227</v>
      </c>
      <c r="AD363" s="23">
        <f ca="1">SQRT(Inputs!$B$38)*H363+SQRT(1-Inputs!$B$38)*_xlfn.NORM.S.INV(RAND())</f>
        <v>-0.20716780949430252</v>
      </c>
      <c r="AE363" s="23">
        <f ca="1">SQRT(Inputs!$B$38)*I363+SQRT(1-Inputs!$B$38)*_xlfn.NORM.S.INV(RAND())</f>
        <v>0.99107865548688534</v>
      </c>
      <c r="AF363" s="23">
        <f ca="1">SQRT(Inputs!$B$38)*J363+SQRT(1-Inputs!$B$38)*_xlfn.NORM.S.INV(RAND())</f>
        <v>0.20460745940020894</v>
      </c>
      <c r="AG363" s="23">
        <f ca="1">SQRT(Inputs!$B$38)*K363+SQRT(1-Inputs!$B$38)*_xlfn.NORM.S.INV(RAND())</f>
        <v>-0.85342307482453239</v>
      </c>
      <c r="AH363" s="23">
        <f ca="1">SQRT(Inputs!$B$38)*L363+SQRT(1-Inputs!$B$38)*_xlfn.NORM.S.INV(RAND())</f>
        <v>0.81507470256273862</v>
      </c>
      <c r="AI363" s="23">
        <f ca="1">SQRT(Inputs!$B$38)*M363+SQRT(1-Inputs!$B$38)*_xlfn.NORM.S.INV(RAND())</f>
        <v>0.79228307252940966</v>
      </c>
      <c r="AJ363" s="23">
        <f ca="1">SQRT(Inputs!$B$38)*C363+SQRT(1-Inputs!$B$38)*_xlfn.NORM.S.INV(RAND())</f>
        <v>0.82290504932583697</v>
      </c>
      <c r="AK363" s="23">
        <f ca="1">SQRT(Inputs!$B$38)*D363+SQRT(1-Inputs!$B$38)*_xlfn.NORM.S.INV(RAND())</f>
        <v>-0.38990699846607602</v>
      </c>
      <c r="AL363" s="23">
        <f ca="1">SQRT(Inputs!$B$38)*E363+SQRT(1-Inputs!$B$38)*_xlfn.NORM.S.INV(RAND())</f>
        <v>-0.17202657536038363</v>
      </c>
      <c r="AM363" s="23">
        <f ca="1">SQRT(Inputs!$B$38)*F363+SQRT(1-Inputs!$B$38)*_xlfn.NORM.S.INV(RAND())</f>
        <v>-0.33413646212863662</v>
      </c>
      <c r="AN363" s="23">
        <f ca="1">SQRT(Inputs!$B$38)*G363+SQRT(1-Inputs!$B$38)*_xlfn.NORM.S.INV(RAND())</f>
        <v>-1.0441021784030498</v>
      </c>
      <c r="AO363" s="23">
        <f ca="1">SQRT(Inputs!$B$38)*H363+SQRT(1-Inputs!$B$38)*_xlfn.NORM.S.INV(RAND())</f>
        <v>1.2094367592224469</v>
      </c>
      <c r="AP363" s="23">
        <f ca="1">SQRT(Inputs!$B$38)*I363+SQRT(1-Inputs!$B$38)*_xlfn.NORM.S.INV(RAND())</f>
        <v>0.97433175629164626</v>
      </c>
      <c r="AQ363" s="23">
        <f ca="1">SQRT(Inputs!$B$38)*J363+SQRT(1-Inputs!$B$38)*_xlfn.NORM.S.INV(RAND())</f>
        <v>1.0323379258924184</v>
      </c>
      <c r="AR363" s="23">
        <f ca="1">SQRT(Inputs!$B$38)*K363+SQRT(1-Inputs!$B$38)*_xlfn.NORM.S.INV(RAND())</f>
        <v>-1.1709089014131588</v>
      </c>
      <c r="AS363" s="23">
        <f ca="1">SQRT(Inputs!$B$38)*L363+SQRT(1-Inputs!$B$38)*_xlfn.NORM.S.INV(RAND())</f>
        <v>0.67493554101747277</v>
      </c>
      <c r="AT363" s="23">
        <f ca="1">SQRT(Inputs!$B$38)*M363+SQRT(1-Inputs!$B$38)*_xlfn.NORM.S.INV(RAND())</f>
        <v>0.4224910598600749</v>
      </c>
      <c r="AU363" s="15">
        <f ca="1">Inputs!$B$6*EXP($B$8-0.5*C$5^2+C$5*N363)</f>
        <v>6480.1745857804708</v>
      </c>
      <c r="AV363" s="15">
        <f t="shared" ca="1" si="183"/>
        <v>8674.8756610367964</v>
      </c>
      <c r="AW363" s="15">
        <f t="shared" ca="1" si="184"/>
        <v>10314.598304637146</v>
      </c>
      <c r="AX363" s="15">
        <f t="shared" ca="1" si="185"/>
        <v>13243.412115562414</v>
      </c>
      <c r="AY363" s="15">
        <f t="shared" ca="1" si="186"/>
        <v>17810.906825144775</v>
      </c>
      <c r="AZ363" s="15">
        <f t="shared" ca="1" si="187"/>
        <v>22851.556626798236</v>
      </c>
      <c r="BA363" s="15">
        <f t="shared" ca="1" si="188"/>
        <v>29103.303271722263</v>
      </c>
      <c r="BB363" s="15">
        <f t="shared" ca="1" si="189"/>
        <v>35058.408150322801</v>
      </c>
      <c r="BC363" s="15">
        <f t="shared" ca="1" si="190"/>
        <v>37380.266795986521</v>
      </c>
      <c r="BD363" s="15">
        <f t="shared" ca="1" si="191"/>
        <v>40800.760072017962</v>
      </c>
      <c r="BE363" s="15">
        <f t="shared" ca="1" si="192"/>
        <v>52707.149968680242</v>
      </c>
      <c r="BF363" s="15">
        <f ca="1">Inputs!$B$13*EXP($B$9-0.5*C$6^2+C$6*Y363)</f>
        <v>19349.32229411673</v>
      </c>
      <c r="BG363" s="15">
        <f t="shared" ca="1" si="193"/>
        <v>24586.762562068296</v>
      </c>
      <c r="BH363" s="15">
        <f t="shared" ca="1" si="194"/>
        <v>26639.590096019056</v>
      </c>
      <c r="BI363" s="15">
        <f t="shared" ca="1" si="195"/>
        <v>39084.645003528043</v>
      </c>
      <c r="BJ363" s="15">
        <f t="shared" ca="1" si="196"/>
        <v>50794.72481639927</v>
      </c>
      <c r="BK363" s="15">
        <f t="shared" ca="1" si="197"/>
        <v>60607.167917587132</v>
      </c>
      <c r="BL363" s="15">
        <f t="shared" ca="1" si="198"/>
        <v>84651.628657942303</v>
      </c>
      <c r="BM363" s="15">
        <f t="shared" ca="1" si="199"/>
        <v>106733.88322657986</v>
      </c>
      <c r="BN363" s="15">
        <f t="shared" ca="1" si="200"/>
        <v>118507.98288645163</v>
      </c>
      <c r="BO363" s="15">
        <f t="shared" ca="1" si="201"/>
        <v>160302.3267215651</v>
      </c>
      <c r="BP363" s="15">
        <f t="shared" ca="1" si="202"/>
        <v>215831.71666956029</v>
      </c>
      <c r="BQ363" s="15">
        <f ca="1">Inputs!$B$20*EXP($B$10-0.5*C$7^2+C$7*AJ363)</f>
        <v>5743.3552723824696</v>
      </c>
      <c r="BR363" s="15">
        <f t="shared" ca="1" si="203"/>
        <v>6885.3669738783174</v>
      </c>
      <c r="BS363" s="15">
        <f t="shared" ca="1" si="204"/>
        <v>8974.2484552203332</v>
      </c>
      <c r="BT363" s="15">
        <f t="shared" ca="1" si="205"/>
        <v>11335.114375864387</v>
      </c>
      <c r="BU363" s="15">
        <f t="shared" ca="1" si="206"/>
        <v>12201.99496282433</v>
      </c>
      <c r="BV363" s="15">
        <f t="shared" ca="1" si="207"/>
        <v>22293.92328908313</v>
      </c>
      <c r="BW363" s="15">
        <f t="shared" ca="1" si="208"/>
        <v>38234.684297063257</v>
      </c>
      <c r="BX363" s="15">
        <f t="shared" ca="1" si="209"/>
        <v>65773.382070322172</v>
      </c>
      <c r="BY363" s="15">
        <f t="shared" ca="1" si="210"/>
        <v>73662.870829250824</v>
      </c>
      <c r="BZ363" s="15">
        <f t="shared" ca="1" si="211"/>
        <v>117013.28521196956</v>
      </c>
      <c r="CA363" s="15">
        <f t="shared" ca="1" si="212"/>
        <v>177183.46783553369</v>
      </c>
      <c r="CB363" s="15">
        <f ca="1">(AU363*DCF!C$10-DCF!C$5*MAX(AU363*DCF!C$10,0)-MAX(AU363-Inputs!$B$6,0)/Inputs!$B$10)*DCF!C$6</f>
        <v>1032.2511553020549</v>
      </c>
      <c r="CC363" s="15">
        <f ca="1">(AV363*DCF!D$10-DCF!D$5*MAX(AV363*DCF!D$10,0)-MAX(AV363-AU363,0)/Inputs!$B$10)*DCF!D$6</f>
        <v>1579.321754230572</v>
      </c>
      <c r="CD363" s="15">
        <f ca="1">(AW363*DCF!E$10-DCF!E$5*MAX(AW363*DCF!E$10,0)-MAX(AW363-AV363,0)/Inputs!$B$10)*DCF!E$6</f>
        <v>2012.1431109508965</v>
      </c>
      <c r="CE363" s="15">
        <f ca="1">(AX363*DCF!F$10-DCF!F$5*MAX(AX363*DCF!F$10,0)-MAX(AX363-AW363,0)/Inputs!$B$10)*DCF!F$6</f>
        <v>2281.602218780477</v>
      </c>
      <c r="CF363" s="15">
        <f ca="1">(AY363*DCF!G$10-DCF!G$5*MAX(AY363*DCF!G$10,0)-MAX(AY363-AX363,0)/Inputs!$B$10)*DCF!G$6</f>
        <v>2791.8051278044068</v>
      </c>
      <c r="CG363" s="15">
        <f ca="1">(AZ363*DCF!H$10-DCF!H$5*MAX(AZ363*DCF!H$10,0)-MAX(AZ363-AY363,0)/Inputs!$B$10)*DCF!H$6</f>
        <v>3541.5883722217231</v>
      </c>
      <c r="CH363" s="15">
        <f ca="1">(BA363*DCF!I$10-DCF!I$5*MAX(BA363*DCF!I$10,0)-MAX(BA363-AZ363,0)/Inputs!$B$10)*DCF!I$6</f>
        <v>4290.6063248345399</v>
      </c>
      <c r="CI363" s="15">
        <f ca="1">(BB363*DCF!J$10-DCF!J$5*MAX(BB363*DCF!J$10,0)-MAX(BB363-BA363,0)/Inputs!$B$10)*DCF!J$6</f>
        <v>5113.7061733731725</v>
      </c>
      <c r="CJ363" s="15">
        <f ca="1">(BC363*DCF!K$10-DCF!K$5*MAX(BC363*DCF!K$10,0)-MAX(BC363-BB363,0)/Inputs!$B$10)*DCF!K$6</f>
        <v>5692.5977584075026</v>
      </c>
      <c r="CK363" s="15">
        <f ca="1">(BD363*DCF!L$10-DCF!L$5*MAX(BD363*DCF!L$10,0)-MAX(BD363-BC363,0)/Inputs!$B$10)*DCF!L$6</f>
        <v>5711.205321577193</v>
      </c>
      <c r="CL363" s="15">
        <f ca="1">(BE363*DCF!M$10-DCF!M$5*MAX(BE363*DCF!M$10,0)-MAX(BE363-BD363,0)/Inputs!$B$10)*DCF!M$6</f>
        <v>6015.3150854847881</v>
      </c>
      <c r="CM363" s="15">
        <f ca="1">(BF363*DCF!C$28-DCF!C$5*MAX(BF363*DCF!C$28,0)-MAX(BF363-Inputs!$B$13,0)/Inputs!$B$17)*DCF!C$6</f>
        <v>4066.412759798332</v>
      </c>
      <c r="CN363" s="15">
        <f ca="1">(BG363*DCF!D$28-DCF!D$5*MAX(BG363*DCF!D$28,0)-MAX(BG363-BF363,0)/Inputs!$B$17)*DCF!D$6</f>
        <v>6123.9824951418605</v>
      </c>
      <c r="CO363" s="15">
        <f ca="1">(BH363*DCF!E$28-DCF!E$5*MAX(BH363*DCF!E$28,0)-MAX(BH363-BG363,0)/Inputs!$B$17)*DCF!E$6</f>
        <v>7140.2222213293408</v>
      </c>
      <c r="CP363" s="15">
        <f ca="1">(BI363*DCF!F$28-DCF!F$5*MAX(BI363*DCF!F$28,0)-MAX(BI363-BH363,0)/Inputs!$B$17)*DCF!F$6</f>
        <v>8344.6326401884398</v>
      </c>
      <c r="CQ363" s="15">
        <f ca="1">(BJ363*DCF!G$28-DCF!G$5*MAX(BJ363*DCF!G$28,0)-MAX(BJ363-BI363,0)/Inputs!$B$17)*DCF!G$6</f>
        <v>11209.556989020053</v>
      </c>
      <c r="CR363" s="15">
        <f ca="1">(BK363*DCF!H$28-DCF!H$5*MAX(BK363*DCF!H$28,0)-MAX(BK363-BJ363,0)/Inputs!$B$17)*DCF!H$6</f>
        <v>13464.24300250019</v>
      </c>
      <c r="CS363" s="15">
        <f ca="1">(BL363*DCF!I$28-DCF!I$5*MAX(BL363*DCF!I$28,0)-MAX(BL363-BK363,0)/Inputs!$B$17)*DCF!I$6</f>
        <v>16454.970321451085</v>
      </c>
      <c r="CT363" s="15">
        <f ca="1">(BM363*DCF!J$28-DCF!J$5*MAX(BM363*DCF!J$28,0)-MAX(BM363-BL363,0)/Inputs!$B$17)*DCF!J$6</f>
        <v>20882.590055243574</v>
      </c>
      <c r="CU363" s="15">
        <f ca="1">(BN363*DCF!K$28-DCF!K$5*MAX(BN363*DCF!K$28,0)-MAX(BN363-BM363,0)/Inputs!$B$17)*DCF!K$6</f>
        <v>23584.728583985365</v>
      </c>
      <c r="CV363" s="15">
        <f ca="1">(BO363*DCF!L$28-DCF!L$5*MAX(BO363*DCF!L$28,0)-MAX(BO363-BN363,0)/Inputs!$B$17)*DCF!L$6</f>
        <v>27254.579210114625</v>
      </c>
      <c r="CW363" s="15">
        <f ca="1">(BP363*DCF!M$28-DCF!M$5*MAX(BP363*DCF!M$28,0)-MAX(BP363-BO363,0)/Inputs!$B$17)*DCF!M$6</f>
        <v>34804.480813185575</v>
      </c>
      <c r="CX363" s="15">
        <f ca="1">(BQ363*DCF!C$46-DCF!C$5*MAX(BQ363*DCF!C$46,0)-MAX(BQ363-Inputs!$B$20,0)/Inputs!$B$24)*DCF!C$6</f>
        <v>-2500.708040911642</v>
      </c>
      <c r="CY363" s="15">
        <f ca="1">(BR363*DCF!D$46-DCF!D$5*MAX(BR363*DCF!D$46,0)-MAX(BR363-BQ363,0)/Inputs!$B$24)*DCF!D$6</f>
        <v>-1662.4584870780363</v>
      </c>
      <c r="CZ363" s="15">
        <f ca="1">(BS363*DCF!E$46-DCF!E$5*MAX(BS363*DCF!E$46,0)-MAX(BS363-BR363,0)/Inputs!$B$24)*DCF!E$6</f>
        <v>-1884.600079116077</v>
      </c>
      <c r="DA363" s="15">
        <f ca="1">(BT363*DCF!F$46-DCF!F$5*MAX(BT363*DCF!F$46,0)-MAX(BT363-BS363,0)/Inputs!$B$24)*DCF!F$6</f>
        <v>-1685.1606092818652</v>
      </c>
      <c r="DB363" s="15">
        <f ca="1">(BU363*DCF!G$46-DCF!G$5*MAX(BU363*DCF!G$46,0)-MAX(BU363-BT363,0)/Inputs!$B$24)*DCF!G$6</f>
        <v>-702.05250433528238</v>
      </c>
      <c r="DC363" s="15">
        <f ca="1">(BV363*DCF!H$46-DCF!H$5*MAX(BV363*DCF!H$46,0)-MAX(BV363-BU363,0)/Inputs!$B$24)*DCF!H$6</f>
        <v>-3136.0048931141623</v>
      </c>
      <c r="DD363" s="15">
        <f ca="1">(BW363*DCF!I$46-DCF!I$5*MAX(BW363*DCF!I$46,0)-MAX(BW363-BV363,0)/Inputs!$B$24)*DCF!I$6</f>
        <v>-3692.9309558372856</v>
      </c>
      <c r="DE363" s="15">
        <f ca="1">(BX363*DCF!J$46-DCF!J$5*MAX(BX363*DCF!J$46,0)-MAX(BX363-BW363,0)/Inputs!$B$24)*DCF!J$6</f>
        <v>-4543.8012916187045</v>
      </c>
      <c r="DF363" s="15">
        <f ca="1">(BY363*DCF!K$46-DCF!K$5*MAX(BY363*DCF!K$46,0)-MAX(BY363-BX363,0)/Inputs!$B$24)*DCF!K$6</f>
        <v>2275.1541673047986</v>
      </c>
      <c r="DG363" s="15">
        <f ca="1">(BZ363*DCF!L$46-DCF!L$5*MAX(BZ363*DCF!L$46,0)-MAX(BZ363-BY363,0)/Inputs!$B$24)*DCF!L$6</f>
        <v>-1721.7552705724208</v>
      </c>
      <c r="DH363" s="15">
        <f ca="1">(CA363*DCF!M$46-DCF!M$5*MAX(CA363*DCF!M$46,0)-MAX(CA363-BZ363,0)/Inputs!$B$24)*DCF!M$6</f>
        <v>1311.5386917445167</v>
      </c>
      <c r="DI363" s="15">
        <f ca="1">SUM(CB363:CL363)+BE363*DCF!M$10*(1+Inputs!$B$30)*(1-Inputs!$B$33)*(1-Inputs!$B$30/Inputs!$B$31)/(Inputs!$B$29-Inputs!$B$30)*DCF!M$6</f>
        <v>186746.83774570801</v>
      </c>
      <c r="DJ363" s="15">
        <f ca="1">SUM(CM363:CW363)+BP363*DCF!M$28*(1+Inputs!$B$30)*(1-Inputs!$B$33)*(1-Inputs!$B$30/Inputs!$B$31)/(Inputs!$B$29-Inputs!$B$30)*DCF!M$6</f>
        <v>974213.76118578645</v>
      </c>
      <c r="DK363" s="15">
        <f ca="1">SUM(CX363:DH363)+CA363*DCF!M$46*(1+Inputs!$B$30)*(1-Inputs!$B$33)*(1-Inputs!$B$30/Inputs!$B$31)/(Inputs!$B$29-Inputs!$B$30)*DCF!M$6</f>
        <v>256003.85072445762</v>
      </c>
      <c r="DM363" s="15">
        <f ca="1">DI363+DJ363+DK363+Inputs!$B$34+Inputs!$B$36-Inputs!$B$35</f>
        <v>1493815.4496559519</v>
      </c>
    </row>
    <row r="364" spans="1:117" x14ac:dyDescent="0.75">
      <c r="A364" s="11">
        <v>351</v>
      </c>
      <c r="C364" s="23">
        <f t="shared" ref="C364:M373" ca="1" si="215">_xlfn.NORM.S.INV(RAND())</f>
        <v>-1.7553384013292224</v>
      </c>
      <c r="D364" s="23">
        <f t="shared" ca="1" si="215"/>
        <v>1.3453746992877709</v>
      </c>
      <c r="E364" s="23">
        <f t="shared" ca="1" si="215"/>
        <v>1.8054297540322148</v>
      </c>
      <c r="F364" s="23">
        <f t="shared" ca="1" si="215"/>
        <v>0.47502295765432356</v>
      </c>
      <c r="G364" s="23">
        <f t="shared" ca="1" si="215"/>
        <v>-0.11259477955648034</v>
      </c>
      <c r="H364" s="23">
        <f t="shared" ca="1" si="215"/>
        <v>-0.84948611724894429</v>
      </c>
      <c r="I364" s="23">
        <f t="shared" ca="1" si="215"/>
        <v>-0.48951764195147157</v>
      </c>
      <c r="J364" s="23">
        <f t="shared" ca="1" si="215"/>
        <v>-1.6055929706168199E-3</v>
      </c>
      <c r="K364" s="23">
        <f t="shared" ca="1" si="215"/>
        <v>1.1948087116112989</v>
      </c>
      <c r="L364" s="23">
        <f t="shared" ca="1" si="215"/>
        <v>-1.3691183470495343</v>
      </c>
      <c r="M364" s="23">
        <f t="shared" ca="1" si="215"/>
        <v>0.31279815246179876</v>
      </c>
      <c r="N364" s="23">
        <f ca="1">SQRT(Inputs!$B$38)*C364+SQRT(1-Inputs!$B$38)*_xlfn.NORM.S.INV(RAND())</f>
        <v>-1.1677990802423659</v>
      </c>
      <c r="O364" s="23">
        <f ca="1">SQRT(Inputs!$B$38)*D364+SQRT(1-Inputs!$B$38)*_xlfn.NORM.S.INV(RAND())</f>
        <v>1.0890151844919547</v>
      </c>
      <c r="P364" s="23">
        <f ca="1">SQRT(Inputs!$B$38)*E364+SQRT(1-Inputs!$B$38)*_xlfn.NORM.S.INV(RAND())</f>
        <v>0.58702336135635713</v>
      </c>
      <c r="Q364" s="23">
        <f ca="1">SQRT(Inputs!$B$38)*F364+SQRT(1-Inputs!$B$38)*_xlfn.NORM.S.INV(RAND())</f>
        <v>0.35863748570504633</v>
      </c>
      <c r="R364" s="23">
        <f ca="1">SQRT(Inputs!$B$38)*G364+SQRT(1-Inputs!$B$38)*_xlfn.NORM.S.INV(RAND())</f>
        <v>-1.5121260925478817</v>
      </c>
      <c r="S364" s="23">
        <f ca="1">SQRT(Inputs!$B$38)*H364+SQRT(1-Inputs!$B$38)*_xlfn.NORM.S.INV(RAND())</f>
        <v>-1.1016558020808374</v>
      </c>
      <c r="T364" s="23">
        <f ca="1">SQRT(Inputs!$B$38)*I364+SQRT(1-Inputs!$B$38)*_xlfn.NORM.S.INV(RAND())</f>
        <v>1.0120944421443683</v>
      </c>
      <c r="U364" s="23">
        <f ca="1">SQRT(Inputs!$B$38)*J364+SQRT(1-Inputs!$B$38)*_xlfn.NORM.S.INV(RAND())</f>
        <v>-0.44984543378316527</v>
      </c>
      <c r="V364" s="23">
        <f ca="1">SQRT(Inputs!$B$38)*K364+SQRT(1-Inputs!$B$38)*_xlfn.NORM.S.INV(RAND())</f>
        <v>0.14869008733523947</v>
      </c>
      <c r="W364" s="23">
        <f ca="1">SQRT(Inputs!$B$38)*L364+SQRT(1-Inputs!$B$38)*_xlfn.NORM.S.INV(RAND())</f>
        <v>-2.589852884589511</v>
      </c>
      <c r="X364" s="23">
        <f ca="1">SQRT(Inputs!$B$38)*M364+SQRT(1-Inputs!$B$38)*_xlfn.NORM.S.INV(RAND())</f>
        <v>1.1223968187249489</v>
      </c>
      <c r="Y364" s="23">
        <f ca="1">SQRT(Inputs!$B$38)*C364+SQRT(1-Inputs!$B$38)*_xlfn.NORM.S.INV(RAND())</f>
        <v>-0.55081065320759071</v>
      </c>
      <c r="Z364" s="23">
        <f ca="1">SQRT(Inputs!$B$38)*D364+SQRT(1-Inputs!$B$38)*_xlfn.NORM.S.INV(RAND())</f>
        <v>0.52500936120524533</v>
      </c>
      <c r="AA364" s="23">
        <f ca="1">SQRT(Inputs!$B$38)*E364+SQRT(1-Inputs!$B$38)*_xlfn.NORM.S.INV(RAND())</f>
        <v>-0.6118188403377578</v>
      </c>
      <c r="AB364" s="23">
        <f ca="1">SQRT(Inputs!$B$38)*F364+SQRT(1-Inputs!$B$38)*_xlfn.NORM.S.INV(RAND())</f>
        <v>0.45613354548603352</v>
      </c>
      <c r="AC364" s="23">
        <f ca="1">SQRT(Inputs!$B$38)*G364+SQRT(1-Inputs!$B$38)*_xlfn.NORM.S.INV(RAND())</f>
        <v>0.14752106583672267</v>
      </c>
      <c r="AD364" s="23">
        <f ca="1">SQRT(Inputs!$B$38)*H364+SQRT(1-Inputs!$B$38)*_xlfn.NORM.S.INV(RAND())</f>
        <v>-0.92628761350612565</v>
      </c>
      <c r="AE364" s="23">
        <f ca="1">SQRT(Inputs!$B$38)*I364+SQRT(1-Inputs!$B$38)*_xlfn.NORM.S.INV(RAND())</f>
        <v>-1.6091081870324335</v>
      </c>
      <c r="AF364" s="23">
        <f ca="1">SQRT(Inputs!$B$38)*J364+SQRT(1-Inputs!$B$38)*_xlfn.NORM.S.INV(RAND())</f>
        <v>4.7299716466362128E-2</v>
      </c>
      <c r="AG364" s="23">
        <f ca="1">SQRT(Inputs!$B$38)*K364+SQRT(1-Inputs!$B$38)*_xlfn.NORM.S.INV(RAND())</f>
        <v>0.68284362537724952</v>
      </c>
      <c r="AH364" s="23">
        <f ca="1">SQRT(Inputs!$B$38)*L364+SQRT(1-Inputs!$B$38)*_xlfn.NORM.S.INV(RAND())</f>
        <v>-0.55856376255939522</v>
      </c>
      <c r="AI364" s="23">
        <f ca="1">SQRT(Inputs!$B$38)*M364+SQRT(1-Inputs!$B$38)*_xlfn.NORM.S.INV(RAND())</f>
        <v>0.51224518581368628</v>
      </c>
      <c r="AJ364" s="23">
        <f ca="1">SQRT(Inputs!$B$38)*C364+SQRT(1-Inputs!$B$38)*_xlfn.NORM.S.INV(RAND())</f>
        <v>-1.6118305531824846</v>
      </c>
      <c r="AK364" s="23">
        <f ca="1">SQRT(Inputs!$B$38)*D364+SQRT(1-Inputs!$B$38)*_xlfn.NORM.S.INV(RAND())</f>
        <v>0.41720050013986282</v>
      </c>
      <c r="AL364" s="23">
        <f ca="1">SQRT(Inputs!$B$38)*E364+SQRT(1-Inputs!$B$38)*_xlfn.NORM.S.INV(RAND())</f>
        <v>0.15001833780985119</v>
      </c>
      <c r="AM364" s="23">
        <f ca="1">SQRT(Inputs!$B$38)*F364+SQRT(1-Inputs!$B$38)*_xlfn.NORM.S.INV(RAND())</f>
        <v>-0.11826038400062489</v>
      </c>
      <c r="AN364" s="23">
        <f ca="1">SQRT(Inputs!$B$38)*G364+SQRT(1-Inputs!$B$38)*_xlfn.NORM.S.INV(RAND())</f>
        <v>0.90652759943215067</v>
      </c>
      <c r="AO364" s="23">
        <f ca="1">SQRT(Inputs!$B$38)*H364+SQRT(1-Inputs!$B$38)*_xlfn.NORM.S.INV(RAND())</f>
        <v>0.18134659902954214</v>
      </c>
      <c r="AP364" s="23">
        <f ca="1">SQRT(Inputs!$B$38)*I364+SQRT(1-Inputs!$B$38)*_xlfn.NORM.S.INV(RAND())</f>
        <v>-2.1665157274313711</v>
      </c>
      <c r="AQ364" s="23">
        <f ca="1">SQRT(Inputs!$B$38)*J364+SQRT(1-Inputs!$B$38)*_xlfn.NORM.S.INV(RAND())</f>
        <v>0.65008669046678613</v>
      </c>
      <c r="AR364" s="23">
        <f ca="1">SQRT(Inputs!$B$38)*K364+SQRT(1-Inputs!$B$38)*_xlfn.NORM.S.INV(RAND())</f>
        <v>0.80929968321034851</v>
      </c>
      <c r="AS364" s="23">
        <f ca="1">SQRT(Inputs!$B$38)*L364+SQRT(1-Inputs!$B$38)*_xlfn.NORM.S.INV(RAND())</f>
        <v>0.37324349615633701</v>
      </c>
      <c r="AT364" s="23">
        <f ca="1">SQRT(Inputs!$B$38)*M364+SQRT(1-Inputs!$B$38)*_xlfn.NORM.S.INV(RAND())</f>
        <v>-1.1419189551151627</v>
      </c>
      <c r="AU364" s="15">
        <f ca="1">Inputs!$B$6*EXP($B$8-0.5*C$5^2+C$5*N364)</f>
        <v>4107.5301401906681</v>
      </c>
      <c r="AV364" s="15">
        <f t="shared" ca="1" si="183"/>
        <v>5868.064642013911</v>
      </c>
      <c r="AW364" s="15">
        <f t="shared" ca="1" si="184"/>
        <v>7744.6237518914613</v>
      </c>
      <c r="AX364" s="15">
        <f t="shared" ca="1" si="185"/>
        <v>9888.6979701233304</v>
      </c>
      <c r="AY364" s="15">
        <f t="shared" ca="1" si="186"/>
        <v>10128.637050379935</v>
      </c>
      <c r="AZ364" s="15">
        <f t="shared" ca="1" si="187"/>
        <v>10972.388795252184</v>
      </c>
      <c r="BA364" s="15">
        <f t="shared" ca="1" si="188"/>
        <v>14927.762969752632</v>
      </c>
      <c r="BB364" s="15">
        <f t="shared" ca="1" si="189"/>
        <v>17470.714330201834</v>
      </c>
      <c r="BC364" s="15">
        <f t="shared" ca="1" si="190"/>
        <v>21706.508082564265</v>
      </c>
      <c r="BD364" s="15">
        <f t="shared" ca="1" si="191"/>
        <v>20871.652021921655</v>
      </c>
      <c r="BE364" s="15">
        <f t="shared" ca="1" si="192"/>
        <v>28328.38789012075</v>
      </c>
      <c r="BF364" s="15">
        <f ca="1">Inputs!$B$13*EXP($B$9-0.5*C$6^2+C$6*Y364)</f>
        <v>12400.254695427575</v>
      </c>
      <c r="BG364" s="15">
        <f t="shared" ca="1" si="193"/>
        <v>16614.279343285794</v>
      </c>
      <c r="BH364" s="15">
        <f t="shared" ca="1" si="194"/>
        <v>18340.765051726259</v>
      </c>
      <c r="BI364" s="15">
        <f t="shared" ca="1" si="195"/>
        <v>24084.803616358022</v>
      </c>
      <c r="BJ364" s="15">
        <f t="shared" ca="1" si="196"/>
        <v>30160.987761605626</v>
      </c>
      <c r="BK364" s="15">
        <f t="shared" ca="1" si="197"/>
        <v>32631.125661418104</v>
      </c>
      <c r="BL364" s="15">
        <f t="shared" ca="1" si="198"/>
        <v>32538.868269915889</v>
      </c>
      <c r="BM364" s="15">
        <f t="shared" ca="1" si="199"/>
        <v>40233.004915775724</v>
      </c>
      <c r="BN364" s="15">
        <f t="shared" ca="1" si="200"/>
        <v>53700.869244518355</v>
      </c>
      <c r="BO364" s="15">
        <f t="shared" ca="1" si="201"/>
        <v>61919.699838448236</v>
      </c>
      <c r="BP364" s="15">
        <f t="shared" ca="1" si="202"/>
        <v>80765.39090546644</v>
      </c>
      <c r="BQ364" s="15">
        <f ca="1">Inputs!$B$20*EXP($B$10-0.5*C$7^2+C$7*AJ364)</f>
        <v>2421.7369074074804</v>
      </c>
      <c r="BR364" s="15">
        <f t="shared" ca="1" si="203"/>
        <v>3751.5199250959786</v>
      </c>
      <c r="BS364" s="15">
        <f t="shared" ca="1" si="204"/>
        <v>5363.4856371278747</v>
      </c>
      <c r="BT364" s="15">
        <f t="shared" ca="1" si="205"/>
        <v>7169.1815986169331</v>
      </c>
      <c r="BU364" s="15">
        <f t="shared" ca="1" si="206"/>
        <v>12372.536352038676</v>
      </c>
      <c r="BV364" s="15">
        <f t="shared" ca="1" si="207"/>
        <v>17931.638448373145</v>
      </c>
      <c r="BW364" s="15">
        <f t="shared" ca="1" si="208"/>
        <v>15819.409005380789</v>
      </c>
      <c r="BX364" s="15">
        <f t="shared" ca="1" si="209"/>
        <v>25205.904677350441</v>
      </c>
      <c r="BY364" s="15">
        <f t="shared" ca="1" si="210"/>
        <v>41232.418030883025</v>
      </c>
      <c r="BZ364" s="15">
        <f t="shared" ca="1" si="211"/>
        <v>61963.914034957066</v>
      </c>
      <c r="CA364" s="15">
        <f t="shared" ca="1" si="212"/>
        <v>71054.951964268301</v>
      </c>
      <c r="CB364" s="15">
        <f ca="1">(AU364*DCF!C$10-DCF!C$5*MAX(AU364*DCF!C$10,0)-MAX(AU364-Inputs!$B$6,0)/Inputs!$B$10)*DCF!C$6</f>
        <v>1049.1685331012086</v>
      </c>
      <c r="CC364" s="15">
        <f ca="1">(AV364*DCF!D$10-DCF!D$5*MAX(AV364*DCF!D$10,0)-MAX(AV364-AU364,0)/Inputs!$B$10)*DCF!D$6</f>
        <v>1001.0407398494327</v>
      </c>
      <c r="CD364" s="15">
        <f ca="1">(AW364*DCF!E$10-DCF!E$5*MAX(AW364*DCF!E$10,0)-MAX(AW364-AV364,0)/Inputs!$B$10)*DCF!E$6</f>
        <v>1365.4315172726801</v>
      </c>
      <c r="CE364" s="15">
        <f ca="1">(AX364*DCF!F$10-DCF!F$5*MAX(AX364*DCF!F$10,0)-MAX(AX364-AW364,0)/Inputs!$B$10)*DCF!F$6</f>
        <v>1712.5583204459899</v>
      </c>
      <c r="CF364" s="15">
        <f ca="1">(AY364*DCF!G$10-DCF!G$5*MAX(AY364*DCF!G$10,0)-MAX(AY364-AX364,0)/Inputs!$B$10)*DCF!G$6</f>
        <v>2040.7824054925286</v>
      </c>
      <c r="CG364" s="15">
        <f ca="1">(AZ364*DCF!H$10-DCF!H$5*MAX(AZ364*DCF!H$10,0)-MAX(AZ364-AY364,0)/Inputs!$B$10)*DCF!H$6</f>
        <v>1980.473906342346</v>
      </c>
      <c r="CH364" s="15">
        <f ca="1">(BA364*DCF!I$10-DCF!I$5*MAX(BA364*DCF!I$10,0)-MAX(BA364-AZ364,0)/Inputs!$B$10)*DCF!I$6</f>
        <v>2077.9377797197071</v>
      </c>
      <c r="CI364" s="15">
        <f ca="1">(BB364*DCF!J$10-DCF!J$5*MAX(BB364*DCF!J$10,0)-MAX(BB364-BA364,0)/Inputs!$B$10)*DCF!J$6</f>
        <v>2612.6727425853037</v>
      </c>
      <c r="CJ364" s="15">
        <f ca="1">(BC364*DCF!K$10-DCF!K$5*MAX(BC364*DCF!K$10,0)-MAX(BC364-BB364,0)/Inputs!$B$10)*DCF!K$6</f>
        <v>2901.4525480651828</v>
      </c>
      <c r="CK364" s="15">
        <f ca="1">(BD364*DCF!L$10-DCF!L$5*MAX(BD364*DCF!L$10,0)-MAX(BD364-BC364,0)/Inputs!$B$10)*DCF!L$6</f>
        <v>3147.842019560248</v>
      </c>
      <c r="CL364" s="15">
        <f ca="1">(BE364*DCF!M$10-DCF!M$5*MAX(BE364*DCF!M$10,0)-MAX(BE364-BD364,0)/Inputs!$B$10)*DCF!M$6</f>
        <v>3106.7151579967567</v>
      </c>
      <c r="CM364" s="15">
        <f ca="1">(BF364*DCF!C$28-DCF!C$5*MAX(BF364*DCF!C$28,0)-MAX(BF364-Inputs!$B$13,0)/Inputs!$B$17)*DCF!C$6</f>
        <v>3550.4683977862164</v>
      </c>
      <c r="CN364" s="15">
        <f ca="1">(BG364*DCF!D$28-DCF!D$5*MAX(BG364*DCF!D$28,0)-MAX(BG364-BF364,0)/Inputs!$B$17)*DCF!D$6</f>
        <v>3994.2437863556684</v>
      </c>
      <c r="CO364" s="15">
        <f ca="1">(BH364*DCF!E$28-DCF!E$5*MAX(BH364*DCF!E$28,0)-MAX(BH364-BG364,0)/Inputs!$B$17)*DCF!E$6</f>
        <v>4854.164678010734</v>
      </c>
      <c r="CP364" s="15">
        <f ca="1">(BI364*DCF!F$28-DCF!F$5*MAX(BI364*DCF!F$28,0)-MAX(BI364-BH364,0)/Inputs!$B$17)*DCF!F$6</f>
        <v>5492.5967551947588</v>
      </c>
      <c r="CQ364" s="15">
        <f ca="1">(BJ364*DCF!G$28-DCF!G$5*MAX(BJ364*DCF!G$28,0)-MAX(BJ364-BI364,0)/Inputs!$B$17)*DCF!G$6</f>
        <v>6803.5429576427741</v>
      </c>
      <c r="CR364" s="15">
        <f ca="1">(BK364*DCF!H$28-DCF!H$5*MAX(BK364*DCF!H$28,0)-MAX(BK364-BJ364,0)/Inputs!$B$17)*DCF!H$6</f>
        <v>7686.247277618173</v>
      </c>
      <c r="CS364" s="15">
        <f ca="1">(BL364*DCF!I$28-DCF!I$5*MAX(BL364*DCF!I$28,0)-MAX(BL364-BK364,0)/Inputs!$B$17)*DCF!I$6</f>
        <v>7651.6136974012425</v>
      </c>
      <c r="CT364" s="15">
        <f ca="1">(BM364*DCF!J$28-DCF!J$5*MAX(BM364*DCF!J$28,0)-MAX(BM364-BL364,0)/Inputs!$B$17)*DCF!J$6</f>
        <v>7955.12042926907</v>
      </c>
      <c r="CU364" s="15">
        <f ca="1">(BN364*DCF!K$28-DCF!K$5*MAX(BN364*DCF!K$28,0)-MAX(BN364-BM364,0)/Inputs!$B$17)*DCF!K$6</f>
        <v>9691.0891927845914</v>
      </c>
      <c r="CV364" s="15">
        <f ca="1">(BO364*DCF!L$28-DCF!L$5*MAX(BO364*DCF!L$28,0)-MAX(BO364-BN364,0)/Inputs!$B$17)*DCF!L$6</f>
        <v>11424.305417956046</v>
      </c>
      <c r="CW364" s="15">
        <f ca="1">(BP364*DCF!M$28-DCF!M$5*MAX(BP364*DCF!M$28,0)-MAX(BP364-BO364,0)/Inputs!$B$17)*DCF!M$6</f>
        <v>13226.150773002189</v>
      </c>
      <c r="CX364" s="15">
        <f ca="1">(BQ364*DCF!C$46-DCF!C$5*MAX(BQ364*DCF!C$46,0)-MAX(BQ364-Inputs!$B$20,0)/Inputs!$B$24)*DCF!C$6</f>
        <v>-559.29258831581535</v>
      </c>
      <c r="CY364" s="15">
        <f ca="1">(BR364*DCF!D$46-DCF!D$5*MAX(BR364*DCF!D$46,0)-MAX(BR364-BQ364,0)/Inputs!$B$24)*DCF!D$6</f>
        <v>-1207.7043400847581</v>
      </c>
      <c r="CZ364" s="15">
        <f ca="1">(BS364*DCF!E$46-DCF!E$5*MAX(BS364*DCF!E$46,0)-MAX(BS364-BR364,0)/Inputs!$B$24)*DCF!E$6</f>
        <v>-1269.6340220883199</v>
      </c>
      <c r="DA364" s="15">
        <f ca="1">(BT364*DCF!F$46-DCF!F$5*MAX(BT364*DCF!F$46,0)-MAX(BT364-BS364,0)/Inputs!$B$24)*DCF!F$6</f>
        <v>-1179.6161130169442</v>
      </c>
      <c r="DB364" s="15">
        <f ca="1">(BU364*DCF!G$46-DCF!G$5*MAX(BU364*DCF!G$46,0)-MAX(BU364-BT364,0)/Inputs!$B$24)*DCF!G$6</f>
        <v>-2166.4934110495897</v>
      </c>
      <c r="DC364" s="15">
        <f ca="1">(BV364*DCF!H$46-DCF!H$5*MAX(BV364*DCF!H$46,0)-MAX(BV364-BU364,0)/Inputs!$B$24)*DCF!H$6</f>
        <v>-1727.4569152522761</v>
      </c>
      <c r="DD364" s="15">
        <f ca="1">(BW364*DCF!I$46-DCF!I$5*MAX(BW364*DCF!I$46,0)-MAX(BW364-BV364,0)/Inputs!$B$24)*DCF!I$6</f>
        <v>365.35538214117571</v>
      </c>
      <c r="DE364" s="15">
        <f ca="1">(BX364*DCF!J$46-DCF!J$5*MAX(BX364*DCF!J$46,0)-MAX(BX364-BW364,0)/Inputs!$B$24)*DCF!J$6</f>
        <v>-1431.8273205150103</v>
      </c>
      <c r="DF364" s="15">
        <f ca="1">(BY364*DCF!K$46-DCF!K$5*MAX(BY364*DCF!K$46,0)-MAX(BY364-BX364,0)/Inputs!$B$24)*DCF!K$6</f>
        <v>-1570.7356601648819</v>
      </c>
      <c r="DG364" s="15">
        <f ca="1">(BZ364*DCF!L$46-DCF!L$5*MAX(BZ364*DCF!L$46,0)-MAX(BZ364-BY364,0)/Inputs!$B$24)*DCF!L$6</f>
        <v>-408.32743704800356</v>
      </c>
      <c r="DH364" s="15">
        <f ca="1">(CA364*DCF!M$46-DCF!M$5*MAX(CA364*DCF!M$46,0)-MAX(CA364-BZ364,0)/Inputs!$B$24)*DCF!M$6</f>
        <v>3669.8914749579985</v>
      </c>
      <c r="DI364" s="15">
        <f ca="1">SUM(CB364:CL364)+BE364*DCF!M$10*(1+Inputs!$B$30)*(1-Inputs!$B$33)*(1-Inputs!$B$30/Inputs!$B$31)/(Inputs!$B$29-Inputs!$B$30)*DCF!M$6</f>
        <v>101834.35377278643</v>
      </c>
      <c r="DJ364" s="15">
        <f ca="1">SUM(CM364:CW364)+BP364*DCF!M$28*(1+Inputs!$B$30)*(1-Inputs!$B$33)*(1-Inputs!$B$30/Inputs!$B$31)/(Inputs!$B$29-Inputs!$B$30)*DCF!M$6</f>
        <v>382024.41123187746</v>
      </c>
      <c r="DK364" s="15">
        <f ca="1">SUM(CX364:DH364)+CA364*DCF!M$46*(1+Inputs!$B$30)*(1-Inputs!$B$33)*(1-Inputs!$B$30/Inputs!$B$31)/(Inputs!$B$29-Inputs!$B$30)*DCF!M$6</f>
        <v>102373.53178346691</v>
      </c>
      <c r="DM364" s="15">
        <f ca="1">DI364+DJ364+DK364+Inputs!$B$34+Inputs!$B$36-Inputs!$B$35</f>
        <v>663083.29678813077</v>
      </c>
    </row>
    <row r="365" spans="1:117" x14ac:dyDescent="0.75">
      <c r="A365" s="11">
        <v>352</v>
      </c>
      <c r="C365" s="23">
        <f t="shared" ca="1" si="215"/>
        <v>0.34211051769322409</v>
      </c>
      <c r="D365" s="23">
        <f t="shared" ca="1" si="215"/>
        <v>1.0327417784296467</v>
      </c>
      <c r="E365" s="23">
        <f t="shared" ca="1" si="215"/>
        <v>-0.4586840338555514</v>
      </c>
      <c r="F365" s="23">
        <f t="shared" ca="1" si="215"/>
        <v>0.34449875661700152</v>
      </c>
      <c r="G365" s="23">
        <f t="shared" ca="1" si="215"/>
        <v>1.05019972811933</v>
      </c>
      <c r="H365" s="23">
        <f t="shared" ca="1" si="215"/>
        <v>-9.0124641354171878E-2</v>
      </c>
      <c r="I365" s="23">
        <f t="shared" ca="1" si="215"/>
        <v>0.10685780453877612</v>
      </c>
      <c r="J365" s="23">
        <f t="shared" ca="1" si="215"/>
        <v>0.51546171620186954</v>
      </c>
      <c r="K365" s="23">
        <f t="shared" ca="1" si="215"/>
        <v>1.7978677593666357</v>
      </c>
      <c r="L365" s="23">
        <f t="shared" ca="1" si="215"/>
        <v>-0.82575701074367902</v>
      </c>
      <c r="M365" s="23">
        <f t="shared" ca="1" si="215"/>
        <v>-2.355927570460532</v>
      </c>
      <c r="N365" s="23">
        <f ca="1">SQRT(Inputs!$B$38)*C365+SQRT(1-Inputs!$B$38)*_xlfn.NORM.S.INV(RAND())</f>
        <v>0.92153276843344156</v>
      </c>
      <c r="O365" s="23">
        <f ca="1">SQRT(Inputs!$B$38)*D365+SQRT(1-Inputs!$B$38)*_xlfn.NORM.S.INV(RAND())</f>
        <v>1.3536650671338948</v>
      </c>
      <c r="P365" s="23">
        <f ca="1">SQRT(Inputs!$B$38)*E365+SQRT(1-Inputs!$B$38)*_xlfn.NORM.S.INV(RAND())</f>
        <v>0.27386018448977723</v>
      </c>
      <c r="Q365" s="23">
        <f ca="1">SQRT(Inputs!$B$38)*F365+SQRT(1-Inputs!$B$38)*_xlfn.NORM.S.INV(RAND())</f>
        <v>-0.42489773911515166</v>
      </c>
      <c r="R365" s="23">
        <f ca="1">SQRT(Inputs!$B$38)*G365+SQRT(1-Inputs!$B$38)*_xlfn.NORM.S.INV(RAND())</f>
        <v>1.9110720444714862</v>
      </c>
      <c r="S365" s="23">
        <f ca="1">SQRT(Inputs!$B$38)*H365+SQRT(1-Inputs!$B$38)*_xlfn.NORM.S.INV(RAND())</f>
        <v>0.14750678776306014</v>
      </c>
      <c r="T365" s="23">
        <f ca="1">SQRT(Inputs!$B$38)*I365+SQRT(1-Inputs!$B$38)*_xlfn.NORM.S.INV(RAND())</f>
        <v>-0.23963770520785177</v>
      </c>
      <c r="U365" s="23">
        <f ca="1">SQRT(Inputs!$B$38)*J365+SQRT(1-Inputs!$B$38)*_xlfn.NORM.S.INV(RAND())</f>
        <v>-0.27772465837440513</v>
      </c>
      <c r="V365" s="23">
        <f ca="1">SQRT(Inputs!$B$38)*K365+SQRT(1-Inputs!$B$38)*_xlfn.NORM.S.INV(RAND())</f>
        <v>1.6396057823260974</v>
      </c>
      <c r="W365" s="23">
        <f ca="1">SQRT(Inputs!$B$38)*L365+SQRT(1-Inputs!$B$38)*_xlfn.NORM.S.INV(RAND())</f>
        <v>-0.43706211462218464</v>
      </c>
      <c r="X365" s="23">
        <f ca="1">SQRT(Inputs!$B$38)*M365+SQRT(1-Inputs!$B$38)*_xlfn.NORM.S.INV(RAND())</f>
        <v>-1.6204603231281354</v>
      </c>
      <c r="Y365" s="23">
        <f ca="1">SQRT(Inputs!$B$38)*C365+SQRT(1-Inputs!$B$38)*_xlfn.NORM.S.INV(RAND())</f>
        <v>-0.96228300442351122</v>
      </c>
      <c r="Z365" s="23">
        <f ca="1">SQRT(Inputs!$B$38)*D365+SQRT(1-Inputs!$B$38)*_xlfn.NORM.S.INV(RAND())</f>
        <v>8.619029581099874E-2</v>
      </c>
      <c r="AA365" s="23">
        <f ca="1">SQRT(Inputs!$B$38)*E365+SQRT(1-Inputs!$B$38)*_xlfn.NORM.S.INV(RAND())</f>
        <v>-0.86315392830897608</v>
      </c>
      <c r="AB365" s="23">
        <f ca="1">SQRT(Inputs!$B$38)*F365+SQRT(1-Inputs!$B$38)*_xlfn.NORM.S.INV(RAND())</f>
        <v>-0.3411573823010145</v>
      </c>
      <c r="AC365" s="23">
        <f ca="1">SQRT(Inputs!$B$38)*G365+SQRT(1-Inputs!$B$38)*_xlfn.NORM.S.INV(RAND())</f>
        <v>0.15007604771206917</v>
      </c>
      <c r="AD365" s="23">
        <f ca="1">SQRT(Inputs!$B$38)*H365+SQRT(1-Inputs!$B$38)*_xlfn.NORM.S.INV(RAND())</f>
        <v>-0.68755262144369789</v>
      </c>
      <c r="AE365" s="23">
        <f ca="1">SQRT(Inputs!$B$38)*I365+SQRT(1-Inputs!$B$38)*_xlfn.NORM.S.INV(RAND())</f>
        <v>9.806813013843757E-2</v>
      </c>
      <c r="AF365" s="23">
        <f ca="1">SQRT(Inputs!$B$38)*J365+SQRT(1-Inputs!$B$38)*_xlfn.NORM.S.INV(RAND())</f>
        <v>0.45017302373323631</v>
      </c>
      <c r="AG365" s="23">
        <f ca="1">SQRT(Inputs!$B$38)*K365+SQRT(1-Inputs!$B$38)*_xlfn.NORM.S.INV(RAND())</f>
        <v>-0.45589498286816266</v>
      </c>
      <c r="AH365" s="23">
        <f ca="1">SQRT(Inputs!$B$38)*L365+SQRT(1-Inputs!$B$38)*_xlfn.NORM.S.INV(RAND())</f>
        <v>-0.24712061220586301</v>
      </c>
      <c r="AI365" s="23">
        <f ca="1">SQRT(Inputs!$B$38)*M365+SQRT(1-Inputs!$B$38)*_xlfn.NORM.S.INV(RAND())</f>
        <v>-2.0212465494739984E-2</v>
      </c>
      <c r="AJ365" s="23">
        <f ca="1">SQRT(Inputs!$B$38)*C365+SQRT(1-Inputs!$B$38)*_xlfn.NORM.S.INV(RAND())</f>
        <v>0.75968398156282912</v>
      </c>
      <c r="AK365" s="23">
        <f ca="1">SQRT(Inputs!$B$38)*D365+SQRT(1-Inputs!$B$38)*_xlfn.NORM.S.INV(RAND())</f>
        <v>-0.89000187176348955</v>
      </c>
      <c r="AL365" s="23">
        <f ca="1">SQRT(Inputs!$B$38)*E365+SQRT(1-Inputs!$B$38)*_xlfn.NORM.S.INV(RAND())</f>
        <v>-0.26104122113297573</v>
      </c>
      <c r="AM365" s="23">
        <f ca="1">SQRT(Inputs!$B$38)*F365+SQRT(1-Inputs!$B$38)*_xlfn.NORM.S.INV(RAND())</f>
        <v>1.083520806299495</v>
      </c>
      <c r="AN365" s="23">
        <f ca="1">SQRT(Inputs!$B$38)*G365+SQRT(1-Inputs!$B$38)*_xlfn.NORM.S.INV(RAND())</f>
        <v>1.4485749187938222</v>
      </c>
      <c r="AO365" s="23">
        <f ca="1">SQRT(Inputs!$B$38)*H365+SQRT(1-Inputs!$B$38)*_xlfn.NORM.S.INV(RAND())</f>
        <v>-1.1560278937455717</v>
      </c>
      <c r="AP365" s="23">
        <f ca="1">SQRT(Inputs!$B$38)*I365+SQRT(1-Inputs!$B$38)*_xlfn.NORM.S.INV(RAND())</f>
        <v>-0.67841388985642559</v>
      </c>
      <c r="AQ365" s="23">
        <f ca="1">SQRT(Inputs!$B$38)*J365+SQRT(1-Inputs!$B$38)*_xlfn.NORM.S.INV(RAND())</f>
        <v>0.54791838517676328</v>
      </c>
      <c r="AR365" s="23">
        <f ca="1">SQRT(Inputs!$B$38)*K365+SQRT(1-Inputs!$B$38)*_xlfn.NORM.S.INV(RAND())</f>
        <v>-0.53474400850182424</v>
      </c>
      <c r="AS365" s="23">
        <f ca="1">SQRT(Inputs!$B$38)*L365+SQRT(1-Inputs!$B$38)*_xlfn.NORM.S.INV(RAND())</f>
        <v>0.96971057912025782</v>
      </c>
      <c r="AT365" s="23">
        <f ca="1">SQRT(Inputs!$B$38)*M365+SQRT(1-Inputs!$B$38)*_xlfn.NORM.S.INV(RAND())</f>
        <v>-2.1461360873830144</v>
      </c>
      <c r="AU365" s="15">
        <f ca="1">Inputs!$B$6*EXP($B$8-0.5*C$5^2+C$5*N365)</f>
        <v>5760.5242168081359</v>
      </c>
      <c r="AV365" s="15">
        <f t="shared" ca="1" si="183"/>
        <v>8556.091202894122</v>
      </c>
      <c r="AW365" s="15">
        <f t="shared" ca="1" si="184"/>
        <v>10825.209791256613</v>
      </c>
      <c r="AX365" s="15">
        <f t="shared" ca="1" si="185"/>
        <v>12533.210002977652</v>
      </c>
      <c r="AY365" s="15">
        <f t="shared" ca="1" si="186"/>
        <v>19146.96986941684</v>
      </c>
      <c r="AZ365" s="15">
        <f t="shared" ca="1" si="187"/>
        <v>23800.742494495753</v>
      </c>
      <c r="BA365" s="15">
        <f t="shared" ca="1" si="188"/>
        <v>28404.614915981216</v>
      </c>
      <c r="BB365" s="15">
        <f t="shared" ca="1" si="189"/>
        <v>33821.598121362986</v>
      </c>
      <c r="BC365" s="15">
        <f t="shared" ca="1" si="190"/>
        <v>48526.189278020676</v>
      </c>
      <c r="BD365" s="15">
        <f t="shared" ca="1" si="191"/>
        <v>57067.883752201065</v>
      </c>
      <c r="BE365" s="15">
        <f t="shared" ca="1" si="192"/>
        <v>60333.876137648156</v>
      </c>
      <c r="BF365" s="15">
        <f ca="1">Inputs!$B$13*EXP($B$9-0.5*C$6^2+C$6*Y365)</f>
        <v>11428.880957973399</v>
      </c>
      <c r="BG365" s="15">
        <f t="shared" ca="1" si="193"/>
        <v>14147.094555673373</v>
      </c>
      <c r="BH365" s="15">
        <f t="shared" ca="1" si="194"/>
        <v>14979.568039111735</v>
      </c>
      <c r="BI365" s="15">
        <f t="shared" ca="1" si="195"/>
        <v>17399.186384994089</v>
      </c>
      <c r="BJ365" s="15">
        <f t="shared" ca="1" si="196"/>
        <v>21796.729637497952</v>
      </c>
      <c r="BK365" s="15">
        <f t="shared" ca="1" si="197"/>
        <v>24360.900957803588</v>
      </c>
      <c r="BL365" s="15">
        <f t="shared" ca="1" si="198"/>
        <v>30307.157701377051</v>
      </c>
      <c r="BM365" s="15">
        <f t="shared" ca="1" si="199"/>
        <v>39396.786194772088</v>
      </c>
      <c r="BN365" s="15">
        <f t="shared" ca="1" si="200"/>
        <v>45877.005784172317</v>
      </c>
      <c r="BO365" s="15">
        <f t="shared" ca="1" si="201"/>
        <v>54848.533300523704</v>
      </c>
      <c r="BP365" s="15">
        <f t="shared" ca="1" si="202"/>
        <v>67353.851259918491</v>
      </c>
      <c r="BQ365" s="15">
        <f ca="1">Inputs!$B$20*EXP($B$10-0.5*C$7^2+C$7*AJ365)</f>
        <v>5616.0027899574125</v>
      </c>
      <c r="BR365" s="15">
        <f t="shared" ca="1" si="203"/>
        <v>5743.9945180333343</v>
      </c>
      <c r="BS365" s="15">
        <f t="shared" ca="1" si="204"/>
        <v>7297.6353731187992</v>
      </c>
      <c r="BT365" s="15">
        <f t="shared" ca="1" si="205"/>
        <v>13369.737582081101</v>
      </c>
      <c r="BU365" s="15">
        <f t="shared" ca="1" si="206"/>
        <v>26307.145071731818</v>
      </c>
      <c r="BV365" s="15">
        <f t="shared" ca="1" si="207"/>
        <v>28208.391306858735</v>
      </c>
      <c r="BW365" s="15">
        <f t="shared" ca="1" si="208"/>
        <v>34098.249977777486</v>
      </c>
      <c r="BX365" s="15">
        <f t="shared" ca="1" si="209"/>
        <v>53229.067891222468</v>
      </c>
      <c r="BY365" s="15">
        <f t="shared" ca="1" si="210"/>
        <v>67329.761683254299</v>
      </c>
      <c r="BZ365" s="15">
        <f t="shared" ca="1" si="211"/>
        <v>112908.81854007665</v>
      </c>
      <c r="CA365" s="15">
        <f t="shared" ca="1" si="212"/>
        <v>108313.71285864744</v>
      </c>
      <c r="CB365" s="15">
        <f ca="1">(AU365*DCF!C$10-DCF!C$5*MAX(AU365*DCF!C$10,0)-MAX(AU365-Inputs!$B$6,0)/Inputs!$B$10)*DCF!C$6</f>
        <v>1037.3823907039018</v>
      </c>
      <c r="CC365" s="15">
        <f ca="1">(AV365*DCF!D$10-DCF!D$5*MAX(AV365*DCF!D$10,0)-MAX(AV365-AU365,0)/Inputs!$B$10)*DCF!D$6</f>
        <v>1403.8634207188027</v>
      </c>
      <c r="CD365" s="15">
        <f ca="1">(AW365*DCF!E$10-DCF!E$5*MAX(AW365*DCF!E$10,0)-MAX(AW365-AV365,0)/Inputs!$B$10)*DCF!E$6</f>
        <v>1988.2691438583129</v>
      </c>
      <c r="CE365" s="15">
        <f ca="1">(AX365*DCF!F$10-DCF!F$5*MAX(AX365*DCF!F$10,0)-MAX(AX365-AW365,0)/Inputs!$B$10)*DCF!F$6</f>
        <v>2380.5872719159092</v>
      </c>
      <c r="CF365" s="15">
        <f ca="1">(AY365*DCF!G$10-DCF!G$5*MAX(AY365*DCF!G$10,0)-MAX(AY365-AX365,0)/Inputs!$B$10)*DCF!G$6</f>
        <v>2673.7598295788107</v>
      </c>
      <c r="CG365" s="15">
        <f ca="1">(AZ365*DCF!H$10-DCF!H$5*MAX(AZ365*DCF!H$10,0)-MAX(AZ365-AY365,0)/Inputs!$B$10)*DCF!H$6</f>
        <v>3794.5704676603623</v>
      </c>
      <c r="CH365" s="15">
        <f ca="1">(BA365*DCF!I$10-DCF!I$5*MAX(BA365*DCF!I$10,0)-MAX(BA365-AZ365,0)/Inputs!$B$10)*DCF!I$6</f>
        <v>4433.2905594057138</v>
      </c>
      <c r="CI365" s="15">
        <f ca="1">(BB365*DCF!J$10-DCF!J$5*MAX(BB365*DCF!J$10,0)-MAX(BB365-BA365,0)/Inputs!$B$10)*DCF!J$6</f>
        <v>4983.0101746461532</v>
      </c>
      <c r="CJ365" s="15">
        <f ca="1">(BC365*DCF!K$10-DCF!K$5*MAX(BC365*DCF!K$10,0)-MAX(BC365-BB365,0)/Inputs!$B$10)*DCF!K$6</f>
        <v>5753.5182217497504</v>
      </c>
      <c r="CK365" s="15">
        <f ca="1">(BD365*DCF!L$10-DCF!L$5*MAX(BD365*DCF!L$10,0)-MAX(BD365-BC365,0)/Inputs!$B$10)*DCF!L$6</f>
        <v>7502.3426732434418</v>
      </c>
      <c r="CL365" s="15">
        <f ca="1">(BE365*DCF!M$10-DCF!M$5*MAX(BE365*DCF!M$10,0)-MAX(BE365-BD365,0)/Inputs!$B$10)*DCF!M$6</f>
        <v>8123.7325969169024</v>
      </c>
      <c r="CM365" s="15">
        <f ca="1">(BF365*DCF!C$28-DCF!C$5*MAX(BF365*DCF!C$28,0)-MAX(BF365-Inputs!$B$13,0)/Inputs!$B$17)*DCF!C$6</f>
        <v>3478.3472396411062</v>
      </c>
      <c r="CN365" s="15">
        <f ca="1">(BG365*DCF!D$28-DCF!D$5*MAX(BG365*DCF!D$28,0)-MAX(BG365-BF365,0)/Inputs!$B$17)*DCF!D$6</f>
        <v>3586.7260430934516</v>
      </c>
      <c r="CO365" s="15">
        <f ca="1">(BH365*DCF!E$28-DCF!E$5*MAX(BH365*DCF!E$28,0)-MAX(BH365-BG365,0)/Inputs!$B$17)*DCF!E$6</f>
        <v>4078.4113367380751</v>
      </c>
      <c r="CP365" s="15">
        <f ca="1">(BI365*DCF!F$28-DCF!F$5*MAX(BI365*DCF!F$28,0)-MAX(BI365-BH365,0)/Inputs!$B$17)*DCF!F$6</f>
        <v>4282.8910290968097</v>
      </c>
      <c r="CQ365" s="15">
        <f ca="1">(BJ365*DCF!G$28-DCF!G$5*MAX(BJ365*DCF!G$28,0)-MAX(BJ365-BI365,0)/Inputs!$B$17)*DCF!G$6</f>
        <v>4915.7035431118165</v>
      </c>
      <c r="CR365" s="15">
        <f ca="1">(BK365*DCF!H$28-DCF!H$5*MAX(BK365*DCF!H$28,0)-MAX(BK365-BJ365,0)/Inputs!$B$17)*DCF!H$6</f>
        <v>5626.3193106401477</v>
      </c>
      <c r="CS365" s="15">
        <f ca="1">(BL365*DCF!I$28-DCF!I$5*MAX(BL365*DCF!I$28,0)-MAX(BL365-BK365,0)/Inputs!$B$17)*DCF!I$6</f>
        <v>6273.3500408349464</v>
      </c>
      <c r="CT365" s="15">
        <f ca="1">(BM365*DCF!J$28-DCF!J$5*MAX(BM365*DCF!J$28,0)-MAX(BM365-BL365,0)/Inputs!$B$17)*DCF!J$6</f>
        <v>7583.5434151694144</v>
      </c>
      <c r="CU365" s="15">
        <f ca="1">(BN365*DCF!K$28-DCF!K$5*MAX(BN365*DCF!K$28,0)-MAX(BN365-BM365,0)/Inputs!$B$17)*DCF!K$6</f>
        <v>8894.7138182121016</v>
      </c>
      <c r="CV365" s="15">
        <f ca="1">(BO365*DCF!L$28-DCF!L$5*MAX(BO365*DCF!L$28,0)-MAX(BO365-BN365,0)/Inputs!$B$17)*DCF!L$6</f>
        <v>9928.2903588655117</v>
      </c>
      <c r="CW365" s="15">
        <f ca="1">(BP365*DCF!M$28-DCF!M$5*MAX(BP365*DCF!M$28,0)-MAX(BP365-BO365,0)/Inputs!$B$17)*DCF!M$6</f>
        <v>11365.50897680219</v>
      </c>
      <c r="CX365" s="15">
        <f ca="1">(BQ365*DCF!C$46-DCF!C$5*MAX(BQ365*DCF!C$46,0)-MAX(BQ365-Inputs!$B$20,0)/Inputs!$B$24)*DCF!C$6</f>
        <v>-2412.4730646356206</v>
      </c>
      <c r="CY365" s="15">
        <f ca="1">(BR365*DCF!D$46-DCF!D$5*MAX(BR365*DCF!D$46,0)-MAX(BR365-BQ365,0)/Inputs!$B$24)*DCF!D$6</f>
        <v>-1034.9789204867509</v>
      </c>
      <c r="CZ365" s="15">
        <f ca="1">(BS365*DCF!E$46-DCF!E$5*MAX(BS365*DCF!E$46,0)-MAX(BS365-BR365,0)/Inputs!$B$24)*DCF!E$6</f>
        <v>-1475.3605430262264</v>
      </c>
      <c r="DA365" s="15">
        <f ca="1">(BT365*DCF!F$46-DCF!F$5*MAX(BT365*DCF!F$46,0)-MAX(BT365-BS365,0)/Inputs!$B$24)*DCF!F$6</f>
        <v>-3184.7131887331075</v>
      </c>
      <c r="DB365" s="15">
        <f ca="1">(BU365*DCF!G$46-DCF!G$5*MAX(BU365*DCF!G$46,0)-MAX(BU365-BT365,0)/Inputs!$B$24)*DCF!G$6</f>
        <v>-5236.8086511983329</v>
      </c>
      <c r="DC365" s="15">
        <f ca="1">(BV365*DCF!H$46-DCF!H$5*MAX(BV365*DCF!H$46,0)-MAX(BV365-BU365,0)/Inputs!$B$24)*DCF!H$6</f>
        <v>-590.80061843673377</v>
      </c>
      <c r="DD365" s="15">
        <f ca="1">(BW365*DCF!I$46-DCF!I$5*MAX(BW365*DCF!I$46,0)-MAX(BW365-BV365,0)/Inputs!$B$24)*DCF!I$6</f>
        <v>-903.23827326465573</v>
      </c>
      <c r="DE365" s="15">
        <f ca="1">(BX365*DCF!J$46-DCF!J$5*MAX(BX365*DCF!J$46,0)-MAX(BX365-BW365,0)/Inputs!$B$24)*DCF!J$6</f>
        <v>-2840.3681985377862</v>
      </c>
      <c r="DF365" s="15">
        <f ca="1">(BY365*DCF!K$46-DCF!K$5*MAX(BY365*DCF!K$46,0)-MAX(BY365-BX365,0)/Inputs!$B$24)*DCF!K$6</f>
        <v>391.80609410036999</v>
      </c>
      <c r="DG365" s="15">
        <f ca="1">(BZ365*DCF!L$46-DCF!L$5*MAX(BZ365*DCF!L$46,0)-MAX(BZ365-BY365,0)/Inputs!$B$24)*DCF!L$6</f>
        <v>-2509.8273228276234</v>
      </c>
      <c r="DH365" s="15">
        <f ca="1">(CA365*DCF!M$46-DCF!M$5*MAX(CA365*DCF!M$46,0)-MAX(CA365-BZ365,0)/Inputs!$B$24)*DCF!M$6</f>
        <v>8491.3698994210135</v>
      </c>
      <c r="DI365" s="15">
        <f ca="1">SUM(CB365:CL365)+BE365*DCF!M$10*(1+Inputs!$B$30)*(1-Inputs!$B$33)*(1-Inputs!$B$30/Inputs!$B$31)/(Inputs!$B$29-Inputs!$B$30)*DCF!M$6</f>
        <v>211984.30187438926</v>
      </c>
      <c r="DJ365" s="15">
        <f ca="1">SUM(CM365:CW365)+BP365*DCF!M$28*(1+Inputs!$B$30)*(1-Inputs!$B$33)*(1-Inputs!$B$30/Inputs!$B$31)/(Inputs!$B$29-Inputs!$B$30)*DCF!M$6</f>
        <v>319942.68340397935</v>
      </c>
      <c r="DK365" s="15">
        <f ca="1">SUM(CX365:DH365)+CA365*DCF!M$46*(1+Inputs!$B$30)*(1-Inputs!$B$33)*(1-Inputs!$B$30/Inputs!$B$31)/(Inputs!$B$29-Inputs!$B$30)*DCF!M$6</f>
        <v>156160.43787136883</v>
      </c>
      <c r="DM365" s="15">
        <f ca="1">DI365+DJ365+DK365+Inputs!$B$34+Inputs!$B$36-Inputs!$B$35</f>
        <v>764938.42314973741</v>
      </c>
    </row>
    <row r="366" spans="1:117" x14ac:dyDescent="0.75">
      <c r="A366" s="11">
        <v>353</v>
      </c>
      <c r="C366" s="23">
        <f t="shared" ca="1" si="215"/>
        <v>1.4448706090417436</v>
      </c>
      <c r="D366" s="23">
        <f t="shared" ca="1" si="215"/>
        <v>-1.1144525181630465</v>
      </c>
      <c r="E366" s="23">
        <f t="shared" ca="1" si="215"/>
        <v>-8.764034159383334E-2</v>
      </c>
      <c r="F366" s="23">
        <f t="shared" ca="1" si="215"/>
        <v>-1.3414832715319551</v>
      </c>
      <c r="G366" s="23">
        <f t="shared" ca="1" si="215"/>
        <v>-0.77077676967941056</v>
      </c>
      <c r="H366" s="23">
        <f t="shared" ca="1" si="215"/>
        <v>-0.45308903777522413</v>
      </c>
      <c r="I366" s="23">
        <f t="shared" ca="1" si="215"/>
        <v>-2.5637028837914335</v>
      </c>
      <c r="J366" s="23">
        <f t="shared" ca="1" si="215"/>
        <v>1.2172618214970332</v>
      </c>
      <c r="K366" s="23">
        <f t="shared" ca="1" si="215"/>
        <v>0.38126935738482964</v>
      </c>
      <c r="L366" s="23">
        <f t="shared" ca="1" si="215"/>
        <v>1.8295330474628448</v>
      </c>
      <c r="M366" s="23">
        <f t="shared" ca="1" si="215"/>
        <v>0.34972136258891218</v>
      </c>
      <c r="N366" s="23">
        <f ca="1">SQRT(Inputs!$B$38)*C366+SQRT(1-Inputs!$B$38)*_xlfn.NORM.S.INV(RAND())</f>
        <v>-0.27888668564357022</v>
      </c>
      <c r="O366" s="23">
        <f ca="1">SQRT(Inputs!$B$38)*D366+SQRT(1-Inputs!$B$38)*_xlfn.NORM.S.INV(RAND())</f>
        <v>-6.8592324699230933E-2</v>
      </c>
      <c r="P366" s="23">
        <f ca="1">SQRT(Inputs!$B$38)*E366+SQRT(1-Inputs!$B$38)*_xlfn.NORM.S.INV(RAND())</f>
        <v>1.19315587323309</v>
      </c>
      <c r="Q366" s="23">
        <f ca="1">SQRT(Inputs!$B$38)*F366+SQRT(1-Inputs!$B$38)*_xlfn.NORM.S.INV(RAND())</f>
        <v>0.80925392471589119</v>
      </c>
      <c r="R366" s="23">
        <f ca="1">SQRT(Inputs!$B$38)*G366+SQRT(1-Inputs!$B$38)*_xlfn.NORM.S.INV(RAND())</f>
        <v>-1.6651130997017338</v>
      </c>
      <c r="S366" s="23">
        <f ca="1">SQRT(Inputs!$B$38)*H366+SQRT(1-Inputs!$B$38)*_xlfn.NORM.S.INV(RAND())</f>
        <v>1.1240432029394274</v>
      </c>
      <c r="T366" s="23">
        <f ca="1">SQRT(Inputs!$B$38)*I366+SQRT(1-Inputs!$B$38)*_xlfn.NORM.S.INV(RAND())</f>
        <v>-0.83397333264892493</v>
      </c>
      <c r="U366" s="23">
        <f ca="1">SQRT(Inputs!$B$38)*J366+SQRT(1-Inputs!$B$38)*_xlfn.NORM.S.INV(RAND())</f>
        <v>6.0151155651093524E-2</v>
      </c>
      <c r="V366" s="23">
        <f ca="1">SQRT(Inputs!$B$38)*K366+SQRT(1-Inputs!$B$38)*_xlfn.NORM.S.INV(RAND())</f>
        <v>0.49765142562195019</v>
      </c>
      <c r="W366" s="23">
        <f ca="1">SQRT(Inputs!$B$38)*L366+SQRT(1-Inputs!$B$38)*_xlfn.NORM.S.INV(RAND())</f>
        <v>0.18119020712040024</v>
      </c>
      <c r="X366" s="23">
        <f ca="1">SQRT(Inputs!$B$38)*M366+SQRT(1-Inputs!$B$38)*_xlfn.NORM.S.INV(RAND())</f>
        <v>4.0768290339230684E-2</v>
      </c>
      <c r="Y366" s="23">
        <f ca="1">SQRT(Inputs!$B$38)*C366+SQRT(1-Inputs!$B$38)*_xlfn.NORM.S.INV(RAND())</f>
        <v>0.70152563979530558</v>
      </c>
      <c r="Z366" s="23">
        <f ca="1">SQRT(Inputs!$B$38)*D366+SQRT(1-Inputs!$B$38)*_xlfn.NORM.S.INV(RAND())</f>
        <v>-0.15837289931648374</v>
      </c>
      <c r="AA366" s="23">
        <f ca="1">SQRT(Inputs!$B$38)*E366+SQRT(1-Inputs!$B$38)*_xlfn.NORM.S.INV(RAND())</f>
        <v>-0.75050371784903203</v>
      </c>
      <c r="AB366" s="23">
        <f ca="1">SQRT(Inputs!$B$38)*F366+SQRT(1-Inputs!$B$38)*_xlfn.NORM.S.INV(RAND())</f>
        <v>-2.2918454395079273</v>
      </c>
      <c r="AC366" s="23">
        <f ca="1">SQRT(Inputs!$B$38)*G366+SQRT(1-Inputs!$B$38)*_xlfn.NORM.S.INV(RAND())</f>
        <v>-1.2629452416470262</v>
      </c>
      <c r="AD366" s="23">
        <f ca="1">SQRT(Inputs!$B$38)*H366+SQRT(1-Inputs!$B$38)*_xlfn.NORM.S.INV(RAND())</f>
        <v>1.049052851981352</v>
      </c>
      <c r="AE366" s="23">
        <f ca="1">SQRT(Inputs!$B$38)*I366+SQRT(1-Inputs!$B$38)*_xlfn.NORM.S.INV(RAND())</f>
        <v>0.12395183751196437</v>
      </c>
      <c r="AF366" s="23">
        <f ca="1">SQRT(Inputs!$B$38)*J366+SQRT(1-Inputs!$B$38)*_xlfn.NORM.S.INV(RAND())</f>
        <v>0.39251266484391711</v>
      </c>
      <c r="AG366" s="23">
        <f ca="1">SQRT(Inputs!$B$38)*K366+SQRT(1-Inputs!$B$38)*_xlfn.NORM.S.INV(RAND())</f>
        <v>-1.0894527873758264</v>
      </c>
      <c r="AH366" s="23">
        <f ca="1">SQRT(Inputs!$B$38)*L366+SQRT(1-Inputs!$B$38)*_xlfn.NORM.S.INV(RAND())</f>
        <v>1.2517878519105188</v>
      </c>
      <c r="AI366" s="23">
        <f ca="1">SQRT(Inputs!$B$38)*M366+SQRT(1-Inputs!$B$38)*_xlfn.NORM.S.INV(RAND())</f>
        <v>1.2007400482474979</v>
      </c>
      <c r="AJ366" s="23">
        <f ca="1">SQRT(Inputs!$B$38)*C366+SQRT(1-Inputs!$B$38)*_xlfn.NORM.S.INV(RAND())</f>
        <v>1.3392370604565778</v>
      </c>
      <c r="AK366" s="23">
        <f ca="1">SQRT(Inputs!$B$38)*D366+SQRT(1-Inputs!$B$38)*_xlfn.NORM.S.INV(RAND())</f>
        <v>-0.93306778603047802</v>
      </c>
      <c r="AL366" s="23">
        <f ca="1">SQRT(Inputs!$B$38)*E366+SQRT(1-Inputs!$B$38)*_xlfn.NORM.S.INV(RAND())</f>
        <v>-0.26629221385739543</v>
      </c>
      <c r="AM366" s="23">
        <f ca="1">SQRT(Inputs!$B$38)*F366+SQRT(1-Inputs!$B$38)*_xlfn.NORM.S.INV(RAND())</f>
        <v>-0.75985803854820777</v>
      </c>
      <c r="AN366" s="23">
        <f ca="1">SQRT(Inputs!$B$38)*G366+SQRT(1-Inputs!$B$38)*_xlfn.NORM.S.INV(RAND())</f>
        <v>-0.633596326759721</v>
      </c>
      <c r="AO366" s="23">
        <f ca="1">SQRT(Inputs!$B$38)*H366+SQRT(1-Inputs!$B$38)*_xlfn.NORM.S.INV(RAND())</f>
        <v>8.5163662752985647E-2</v>
      </c>
      <c r="AP366" s="23">
        <f ca="1">SQRT(Inputs!$B$38)*I366+SQRT(1-Inputs!$B$38)*_xlfn.NORM.S.INV(RAND())</f>
        <v>-1.1504321262507733</v>
      </c>
      <c r="AQ366" s="23">
        <f ca="1">SQRT(Inputs!$B$38)*J366+SQRT(1-Inputs!$B$38)*_xlfn.NORM.S.INV(RAND())</f>
        <v>0.7955565134674194</v>
      </c>
      <c r="AR366" s="23">
        <f ca="1">SQRT(Inputs!$B$38)*K366+SQRT(1-Inputs!$B$38)*_xlfn.NORM.S.INV(RAND())</f>
        <v>0.22497120680527122</v>
      </c>
      <c r="AS366" s="23">
        <f ca="1">SQRT(Inputs!$B$38)*L366+SQRT(1-Inputs!$B$38)*_xlfn.NORM.S.INV(RAND())</f>
        <v>-0.26507116030644684</v>
      </c>
      <c r="AT366" s="23">
        <f ca="1">SQRT(Inputs!$B$38)*M366+SQRT(1-Inputs!$B$38)*_xlfn.NORM.S.INV(RAND())</f>
        <v>0.54388162448415633</v>
      </c>
      <c r="AU366" s="15">
        <f ca="1">Inputs!$B$6*EXP($B$8-0.5*C$5^2+C$5*N366)</f>
        <v>4743.2041660843634</v>
      </c>
      <c r="AV366" s="15">
        <f t="shared" ca="1" si="183"/>
        <v>5715.6641751241996</v>
      </c>
      <c r="AW366" s="15">
        <f t="shared" ca="1" si="184"/>
        <v>8186.1228237455643</v>
      </c>
      <c r="AX366" s="15">
        <f t="shared" ca="1" si="185"/>
        <v>11057.741728762992</v>
      </c>
      <c r="AY366" s="15">
        <f t="shared" ca="1" si="186"/>
        <v>11125.480643985493</v>
      </c>
      <c r="AZ366" s="15">
        <f t="shared" ca="1" si="187"/>
        <v>15399.668166814479</v>
      </c>
      <c r="BA366" s="15">
        <f t="shared" ca="1" si="188"/>
        <v>17270.119762065828</v>
      </c>
      <c r="BB366" s="15">
        <f t="shared" ca="1" si="189"/>
        <v>21271.697942372695</v>
      </c>
      <c r="BC366" s="15">
        <f t="shared" ca="1" si="190"/>
        <v>27334.476153036398</v>
      </c>
      <c r="BD366" s="15">
        <f t="shared" ca="1" si="191"/>
        <v>34059.668902277001</v>
      </c>
      <c r="BE366" s="15">
        <f t="shared" ca="1" si="192"/>
        <v>41891.017230314719</v>
      </c>
      <c r="BF366" s="15">
        <f ca="1">Inputs!$B$13*EXP($B$9-0.5*C$6^2+C$6*Y366)</f>
        <v>15894.764686513825</v>
      </c>
      <c r="BG366" s="15">
        <f t="shared" ca="1" si="193"/>
        <v>18825.774203824883</v>
      </c>
      <c r="BH366" s="15">
        <f t="shared" ca="1" si="194"/>
        <v>20309.497634259773</v>
      </c>
      <c r="BI366" s="15">
        <f t="shared" ca="1" si="195"/>
        <v>17471.588742456166</v>
      </c>
      <c r="BJ366" s="15">
        <f t="shared" ca="1" si="196"/>
        <v>17854.076377682766</v>
      </c>
      <c r="BK366" s="15">
        <f t="shared" ca="1" si="197"/>
        <v>25276.5868269479</v>
      </c>
      <c r="BL366" s="15">
        <f t="shared" ca="1" si="198"/>
        <v>31552.01148679202</v>
      </c>
      <c r="BM366" s="15">
        <f t="shared" ca="1" si="199"/>
        <v>40722.251682631235</v>
      </c>
      <c r="BN366" s="15">
        <f t="shared" ca="1" si="200"/>
        <v>43953.466855128878</v>
      </c>
      <c r="BO366" s="15">
        <f t="shared" ca="1" si="201"/>
        <v>62550.63516356016</v>
      </c>
      <c r="BP366" s="15">
        <f t="shared" ca="1" si="202"/>
        <v>88207.370732874551</v>
      </c>
      <c r="BQ366" s="15">
        <f ca="1">Inputs!$B$20*EXP($B$10-0.5*C$7^2+C$7*AJ366)</f>
        <v>6897.6281596256358</v>
      </c>
      <c r="BR366" s="15">
        <f t="shared" ca="1" si="203"/>
        <v>6958.9976476476595</v>
      </c>
      <c r="BS366" s="15">
        <f t="shared" ca="1" si="204"/>
        <v>8827.950173831714</v>
      </c>
      <c r="BT366" s="15">
        <f t="shared" ca="1" si="205"/>
        <v>9972.0734394532174</v>
      </c>
      <c r="BU366" s="15">
        <f t="shared" ca="1" si="206"/>
        <v>11855.746174286158</v>
      </c>
      <c r="BV366" s="15">
        <f t="shared" ca="1" si="207"/>
        <v>16814.308841439692</v>
      </c>
      <c r="BW366" s="15">
        <f t="shared" ca="1" si="208"/>
        <v>18392.712090425659</v>
      </c>
      <c r="BX366" s="15">
        <f t="shared" ca="1" si="209"/>
        <v>30173.320769331247</v>
      </c>
      <c r="BY366" s="15">
        <f t="shared" ca="1" si="210"/>
        <v>44137.428665564505</v>
      </c>
      <c r="BZ366" s="15">
        <f t="shared" ca="1" si="211"/>
        <v>58985.503742115405</v>
      </c>
      <c r="CA366" s="15">
        <f t="shared" ca="1" si="212"/>
        <v>91264.435172325277</v>
      </c>
      <c r="CB366" s="15">
        <f ca="1">(AU366*DCF!C$10-DCF!C$5*MAX(AU366*DCF!C$10,0)-MAX(AU366-Inputs!$B$6,0)/Inputs!$B$10)*DCF!C$6</f>
        <v>1044.6360639935249</v>
      </c>
      <c r="CC366" s="15">
        <f ca="1">(AV366*DCF!D$10-DCF!D$5*MAX(AV366*DCF!D$10,0)-MAX(AV366-AU366,0)/Inputs!$B$10)*DCF!D$6</f>
        <v>1156.0454982148874</v>
      </c>
      <c r="CD366" s="15">
        <f ca="1">(AW366*DCF!E$10-DCF!E$5*MAX(AW366*DCF!E$10,0)-MAX(AW366-AV366,0)/Inputs!$B$10)*DCF!E$6</f>
        <v>1333.5958543888651</v>
      </c>
      <c r="CE366" s="15">
        <f ca="1">(AX366*DCF!F$10-DCF!F$5*MAX(AX366*DCF!F$10,0)-MAX(AX366-AW366,0)/Inputs!$B$10)*DCF!F$6</f>
        <v>1816.3746984998033</v>
      </c>
      <c r="CF366" s="15">
        <f ca="1">(AY366*DCF!G$10-DCF!G$5*MAX(AY366*DCF!G$10,0)-MAX(AY366-AX366,0)/Inputs!$B$10)*DCF!G$6</f>
        <v>2279.2717560556994</v>
      </c>
      <c r="CG366" s="15">
        <f ca="1">(AZ366*DCF!H$10-DCF!H$5*MAX(AZ366*DCF!H$10,0)-MAX(AZ366-AY366,0)/Inputs!$B$10)*DCF!H$6</f>
        <v>2230.8980008693788</v>
      </c>
      <c r="CH366" s="15">
        <f ca="1">(BA366*DCF!I$10-DCF!I$5*MAX(BA366*DCF!I$10,0)-MAX(BA366-AZ366,0)/Inputs!$B$10)*DCF!I$6</f>
        <v>2847.8012683172865</v>
      </c>
      <c r="CI366" s="15">
        <f ca="1">(BB366*DCF!J$10-DCF!J$5*MAX(BB366*DCF!J$10,0)-MAX(BB366-BA366,0)/Inputs!$B$10)*DCF!J$6</f>
        <v>3043.899491639866</v>
      </c>
      <c r="CJ366" s="15">
        <f ca="1">(BC366*DCF!K$10-DCF!K$5*MAX(BC366*DCF!K$10,0)-MAX(BC366-BB366,0)/Inputs!$B$10)*DCF!K$6</f>
        <v>3551.7150093750242</v>
      </c>
      <c r="CK366" s="15">
        <f ca="1">(BD366*DCF!L$10-DCF!L$5*MAX(BD366*DCF!L$10,0)-MAX(BD366-BC366,0)/Inputs!$B$10)*DCF!L$6</f>
        <v>4267.1694351738079</v>
      </c>
      <c r="CL366" s="15">
        <f ca="1">(BE366*DCF!M$10-DCF!M$5*MAX(BE366*DCF!M$10,0)-MAX(BE366-BD366,0)/Inputs!$B$10)*DCF!M$6</f>
        <v>4975.8261165501081</v>
      </c>
      <c r="CM366" s="15">
        <f ca="1">(BF366*DCF!C$28-DCF!C$5*MAX(BF366*DCF!C$28,0)-MAX(BF366-Inputs!$B$13,0)/Inputs!$B$17)*DCF!C$6</f>
        <v>3809.9237423041004</v>
      </c>
      <c r="CN366" s="15">
        <f ca="1">(BG366*DCF!D$28-DCF!D$5*MAX(BG366*DCF!D$28,0)-MAX(BG366-BF366,0)/Inputs!$B$17)*DCF!D$6</f>
        <v>4919.3059813885202</v>
      </c>
      <c r="CO366" s="15">
        <f ca="1">(BH366*DCF!E$28-DCF!E$5*MAX(BH366*DCF!E$28,0)-MAX(BH366-BG366,0)/Inputs!$B$17)*DCF!E$6</f>
        <v>5459.5899049346044</v>
      </c>
      <c r="CP366" s="15">
        <f ca="1">(BI366*DCF!F$28-DCF!F$5*MAX(BI366*DCF!F$28,0)-MAX(BI366-BH366,0)/Inputs!$B$17)*DCF!F$6</f>
        <v>4743.0761268604992</v>
      </c>
      <c r="CQ366" s="15">
        <f ca="1">(BJ366*DCF!G$28-DCF!G$5*MAX(BJ366*DCF!G$28,0)-MAX(BJ366-BI366,0)/Inputs!$B$17)*DCF!G$6</f>
        <v>4568.0449329482926</v>
      </c>
      <c r="CR366" s="15">
        <f ca="1">(BK366*DCF!H$28-DCF!H$5*MAX(BK366*DCF!H$28,0)-MAX(BK366-BJ366,0)/Inputs!$B$17)*DCF!H$6</f>
        <v>5097.928970199614</v>
      </c>
      <c r="CS366" s="15">
        <f ca="1">(BL366*DCF!I$28-DCF!I$5*MAX(BL366*DCF!I$28,0)-MAX(BL366-BK366,0)/Inputs!$B$17)*DCF!I$6</f>
        <v>6518.835501857513</v>
      </c>
      <c r="CT366" s="15">
        <f ca="1">(BM366*DCF!J$28-DCF!J$5*MAX(BM366*DCF!J$28,0)-MAX(BM366-BL366,0)/Inputs!$B$17)*DCF!J$6</f>
        <v>7868.5438011240549</v>
      </c>
      <c r="CU366" s="15">
        <f ca="1">(BN366*DCF!K$28-DCF!K$5*MAX(BN366*DCF!K$28,0)-MAX(BN366-BM366,0)/Inputs!$B$17)*DCF!K$6</f>
        <v>8886.4544128847356</v>
      </c>
      <c r="CV366" s="15">
        <f ca="1">(BO366*DCF!L$28-DCF!L$5*MAX(BO366*DCF!L$28,0)-MAX(BO366-BN366,0)/Inputs!$B$17)*DCF!L$6</f>
        <v>10375.864040445453</v>
      </c>
      <c r="CW366" s="15">
        <f ca="1">(BP366*DCF!M$28-DCF!M$5*MAX(BP366*DCF!M$28,0)-MAX(BP366-BO366,0)/Inputs!$B$17)*DCF!M$6</f>
        <v>13914.418048386417</v>
      </c>
      <c r="CX366" s="15">
        <f ca="1">(BQ366*DCF!C$46-DCF!C$5*MAX(BQ366*DCF!C$46,0)-MAX(BQ366-Inputs!$B$20,0)/Inputs!$B$24)*DCF!C$6</f>
        <v>-3300.4352145212256</v>
      </c>
      <c r="CY366" s="15">
        <f ca="1">(BR366*DCF!D$46-DCF!D$5*MAX(BR366*DCF!D$46,0)-MAX(BR366-BQ366,0)/Inputs!$B$24)*DCF!D$6</f>
        <v>-1213.9244636564652</v>
      </c>
      <c r="CZ366" s="15">
        <f ca="1">(BS366*DCF!E$46-DCF!E$5*MAX(BS366*DCF!E$46,0)-MAX(BS366-BR366,0)/Inputs!$B$24)*DCF!E$6</f>
        <v>-1780.6101130425573</v>
      </c>
      <c r="DA366" s="15">
        <f ca="1">(BT366*DCF!F$46-DCF!F$5*MAX(BT366*DCF!F$46,0)-MAX(BT366-BS366,0)/Inputs!$B$24)*DCF!F$6</f>
        <v>-1142.8408856270207</v>
      </c>
      <c r="DB366" s="15">
        <f ca="1">(BU366*DCF!G$46-DCF!G$5*MAX(BU366*DCF!G$46,0)-MAX(BU366-BT366,0)/Inputs!$B$24)*DCF!G$6</f>
        <v>-1032.4341683775351</v>
      </c>
      <c r="DC366" s="15">
        <f ca="1">(BV366*DCF!H$46-DCF!H$5*MAX(BV366*DCF!H$46,0)-MAX(BV366-BU366,0)/Inputs!$B$24)*DCF!H$6</f>
        <v>-1540.8429672004315</v>
      </c>
      <c r="DD366" s="15">
        <f ca="1">(BW366*DCF!I$46-DCF!I$5*MAX(BW366*DCF!I$46,0)-MAX(BW366-BV366,0)/Inputs!$B$24)*DCF!I$6</f>
        <v>-28.311697164308026</v>
      </c>
      <c r="DE366" s="15">
        <f ca="1">(BX366*DCF!J$46-DCF!J$5*MAX(BX366*DCF!J$46,0)-MAX(BX366-BW366,0)/Inputs!$B$24)*DCF!J$6</f>
        <v>-1858.3376112140579</v>
      </c>
      <c r="DF366" s="15">
        <f ca="1">(BY366*DCF!K$46-DCF!K$5*MAX(BY366*DCF!K$46,0)-MAX(BY366-BX366,0)/Inputs!$B$24)*DCF!K$6</f>
        <v>-899.5573740378843</v>
      </c>
      <c r="DG366" s="15">
        <f ca="1">(BZ366*DCF!L$46-DCF!L$5*MAX(BZ366*DCF!L$46,0)-MAX(BZ366-BY366,0)/Inputs!$B$24)*DCF!L$6</f>
        <v>717.22658969451379</v>
      </c>
      <c r="DH366" s="15">
        <f ca="1">(CA366*DCF!M$46-DCF!M$5*MAX(CA366*DCF!M$46,0)-MAX(CA366-BZ366,0)/Inputs!$B$24)*DCF!M$6</f>
        <v>406.66275699429593</v>
      </c>
      <c r="DI366" s="15">
        <f ca="1">SUM(CB366:CL366)+BE366*DCF!M$10*(1+Inputs!$B$30)*(1-Inputs!$B$33)*(1-Inputs!$B$30/Inputs!$B$31)/(Inputs!$B$29-Inputs!$B$30)*DCF!M$6</f>
        <v>145130.48809639926</v>
      </c>
      <c r="DJ366" s="15">
        <f ca="1">SUM(CM366:CW366)+BP366*DCF!M$28*(1+Inputs!$B$30)*(1-Inputs!$B$33)*(1-Inputs!$B$30/Inputs!$B$31)/(Inputs!$B$29-Inputs!$B$30)*DCF!M$6</f>
        <v>403471.69102508598</v>
      </c>
      <c r="DK366" s="15">
        <f ca="1">SUM(CX366:DH366)+CA366*DCF!M$46*(1+Inputs!$B$30)*(1-Inputs!$B$33)*(1-Inputs!$B$30/Inputs!$B$31)/(Inputs!$B$29-Inputs!$B$30)*DCF!M$6</f>
        <v>129432.22259173496</v>
      </c>
      <c r="DM366" s="15">
        <f ca="1">DI366+DJ366+DK366+Inputs!$B$34+Inputs!$B$36-Inputs!$B$35</f>
        <v>754885.40171322017</v>
      </c>
    </row>
    <row r="367" spans="1:117" x14ac:dyDescent="0.75">
      <c r="A367" s="11">
        <v>354</v>
      </c>
      <c r="C367" s="23">
        <f t="shared" ca="1" si="215"/>
        <v>1.5231061115574918</v>
      </c>
      <c r="D367" s="23">
        <f t="shared" ca="1" si="215"/>
        <v>1.2228532111129471</v>
      </c>
      <c r="E367" s="23">
        <f t="shared" ca="1" si="215"/>
        <v>0.57164499434657023</v>
      </c>
      <c r="F367" s="23">
        <f t="shared" ca="1" si="215"/>
        <v>0.40870493758523552</v>
      </c>
      <c r="G367" s="23">
        <f t="shared" ca="1" si="215"/>
        <v>0.78831881698301454</v>
      </c>
      <c r="H367" s="23">
        <f t="shared" ca="1" si="215"/>
        <v>1.2285141102912562</v>
      </c>
      <c r="I367" s="23">
        <f t="shared" ca="1" si="215"/>
        <v>-1.3702402480573528</v>
      </c>
      <c r="J367" s="23">
        <f t="shared" ca="1" si="215"/>
        <v>0.42613695669113133</v>
      </c>
      <c r="K367" s="23">
        <f t="shared" ca="1" si="215"/>
        <v>-0.14319706327430629</v>
      </c>
      <c r="L367" s="23">
        <f t="shared" ca="1" si="215"/>
        <v>1.9065495356250153</v>
      </c>
      <c r="M367" s="23">
        <f t="shared" ca="1" si="215"/>
        <v>-0.2692105453419853</v>
      </c>
      <c r="N367" s="23">
        <f ca="1">SQRT(Inputs!$B$38)*C367+SQRT(1-Inputs!$B$38)*_xlfn.NORM.S.INV(RAND())</f>
        <v>-0.63538662942556934</v>
      </c>
      <c r="O367" s="23">
        <f ca="1">SQRT(Inputs!$B$38)*D367+SQRT(1-Inputs!$B$38)*_xlfn.NORM.S.INV(RAND())</f>
        <v>1.4251594914065655</v>
      </c>
      <c r="P367" s="23">
        <f ca="1">SQRT(Inputs!$B$38)*E367+SQRT(1-Inputs!$B$38)*_xlfn.NORM.S.INV(RAND())</f>
        <v>-1.0106571262391986</v>
      </c>
      <c r="Q367" s="23">
        <f ca="1">SQRT(Inputs!$B$38)*F367+SQRT(1-Inputs!$B$38)*_xlfn.NORM.S.INV(RAND())</f>
        <v>-0.76526556615119523</v>
      </c>
      <c r="R367" s="23">
        <f ca="1">SQRT(Inputs!$B$38)*G367+SQRT(1-Inputs!$B$38)*_xlfn.NORM.S.INV(RAND())</f>
        <v>0.45108346734644744</v>
      </c>
      <c r="S367" s="23">
        <f ca="1">SQRT(Inputs!$B$38)*H367+SQRT(1-Inputs!$B$38)*_xlfn.NORM.S.INV(RAND())</f>
        <v>0.61513219097799443</v>
      </c>
      <c r="T367" s="23">
        <f ca="1">SQRT(Inputs!$B$38)*I367+SQRT(1-Inputs!$B$38)*_xlfn.NORM.S.INV(RAND())</f>
        <v>-1.6685585154251481</v>
      </c>
      <c r="U367" s="23">
        <f ca="1">SQRT(Inputs!$B$38)*J367+SQRT(1-Inputs!$B$38)*_xlfn.NORM.S.INV(RAND())</f>
        <v>-0.64981383306360441</v>
      </c>
      <c r="V367" s="23">
        <f ca="1">SQRT(Inputs!$B$38)*K367+SQRT(1-Inputs!$B$38)*_xlfn.NORM.S.INV(RAND())</f>
        <v>-0.75362224634065611</v>
      </c>
      <c r="W367" s="23">
        <f ca="1">SQRT(Inputs!$B$38)*L367+SQRT(1-Inputs!$B$38)*_xlfn.NORM.S.INV(RAND())</f>
        <v>0.54285571554063461</v>
      </c>
      <c r="X367" s="23">
        <f ca="1">SQRT(Inputs!$B$38)*M367+SQRT(1-Inputs!$B$38)*_xlfn.NORM.S.INV(RAND())</f>
        <v>0.72570571199686151</v>
      </c>
      <c r="Y367" s="23">
        <f ca="1">SQRT(Inputs!$B$38)*C367+SQRT(1-Inputs!$B$38)*_xlfn.NORM.S.INV(RAND())</f>
        <v>0.23361017848604781</v>
      </c>
      <c r="Z367" s="23">
        <f ca="1">SQRT(Inputs!$B$38)*D367+SQRT(1-Inputs!$B$38)*_xlfn.NORM.S.INV(RAND())</f>
        <v>-4.117538299564516E-2</v>
      </c>
      <c r="AA367" s="23">
        <f ca="1">SQRT(Inputs!$B$38)*E367+SQRT(1-Inputs!$B$38)*_xlfn.NORM.S.INV(RAND())</f>
        <v>0.32861098536456501</v>
      </c>
      <c r="AB367" s="23">
        <f ca="1">SQRT(Inputs!$B$38)*F367+SQRT(1-Inputs!$B$38)*_xlfn.NORM.S.INV(RAND())</f>
        <v>-0.29769667504462938</v>
      </c>
      <c r="AC367" s="23">
        <f ca="1">SQRT(Inputs!$B$38)*G367+SQRT(1-Inputs!$B$38)*_xlfn.NORM.S.INV(RAND())</f>
        <v>1.8241874554879898</v>
      </c>
      <c r="AD367" s="23">
        <f ca="1">SQRT(Inputs!$B$38)*H367+SQRT(1-Inputs!$B$38)*_xlfn.NORM.S.INV(RAND())</f>
        <v>2.60743055215453</v>
      </c>
      <c r="AE367" s="23">
        <f ca="1">SQRT(Inputs!$B$38)*I367+SQRT(1-Inputs!$B$38)*_xlfn.NORM.S.INV(RAND())</f>
        <v>-0.70148807406893732</v>
      </c>
      <c r="AF367" s="23">
        <f ca="1">SQRT(Inputs!$B$38)*J367+SQRT(1-Inputs!$B$38)*_xlfn.NORM.S.INV(RAND())</f>
        <v>0.95701126667907865</v>
      </c>
      <c r="AG367" s="23">
        <f ca="1">SQRT(Inputs!$B$38)*K367+SQRT(1-Inputs!$B$38)*_xlfn.NORM.S.INV(RAND())</f>
        <v>-0.69565182949442539</v>
      </c>
      <c r="AH367" s="23">
        <f ca="1">SQRT(Inputs!$B$38)*L367+SQRT(1-Inputs!$B$38)*_xlfn.NORM.S.INV(RAND())</f>
        <v>3.1906126799179555</v>
      </c>
      <c r="AI367" s="23">
        <f ca="1">SQRT(Inputs!$B$38)*M367+SQRT(1-Inputs!$B$38)*_xlfn.NORM.S.INV(RAND())</f>
        <v>-1.1760457652640235</v>
      </c>
      <c r="AJ367" s="23">
        <f ca="1">SQRT(Inputs!$B$38)*C367+SQRT(1-Inputs!$B$38)*_xlfn.NORM.S.INV(RAND())</f>
        <v>3.2287301483758357</v>
      </c>
      <c r="AK367" s="23">
        <f ca="1">SQRT(Inputs!$B$38)*D367+SQRT(1-Inputs!$B$38)*_xlfn.NORM.S.INV(RAND())</f>
        <v>1.0006858723524645</v>
      </c>
      <c r="AL367" s="23">
        <f ca="1">SQRT(Inputs!$B$38)*E367+SQRT(1-Inputs!$B$38)*_xlfn.NORM.S.INV(RAND())</f>
        <v>0.24300255465926171</v>
      </c>
      <c r="AM367" s="23">
        <f ca="1">SQRT(Inputs!$B$38)*F367+SQRT(1-Inputs!$B$38)*_xlfn.NORM.S.INV(RAND())</f>
        <v>0.89157909698929072</v>
      </c>
      <c r="AN367" s="23">
        <f ca="1">SQRT(Inputs!$B$38)*G367+SQRT(1-Inputs!$B$38)*_xlfn.NORM.S.INV(RAND())</f>
        <v>5.7111316133481915E-2</v>
      </c>
      <c r="AO367" s="23">
        <f ca="1">SQRT(Inputs!$B$38)*H367+SQRT(1-Inputs!$B$38)*_xlfn.NORM.S.INV(RAND())</f>
        <v>0.76142025529376167</v>
      </c>
      <c r="AP367" s="23">
        <f ca="1">SQRT(Inputs!$B$38)*I367+SQRT(1-Inputs!$B$38)*_xlfn.NORM.S.INV(RAND())</f>
        <v>-0.51700717129954277</v>
      </c>
      <c r="AQ367" s="23">
        <f ca="1">SQRT(Inputs!$B$38)*J367+SQRT(1-Inputs!$B$38)*_xlfn.NORM.S.INV(RAND())</f>
        <v>1.0773950496181208</v>
      </c>
      <c r="AR367" s="23">
        <f ca="1">SQRT(Inputs!$B$38)*K367+SQRT(1-Inputs!$B$38)*_xlfn.NORM.S.INV(RAND())</f>
        <v>-0.20548778277828858</v>
      </c>
      <c r="AS367" s="23">
        <f ca="1">SQRT(Inputs!$B$38)*L367+SQRT(1-Inputs!$B$38)*_xlfn.NORM.S.INV(RAND())</f>
        <v>1.4910837806287245</v>
      </c>
      <c r="AT367" s="23">
        <f ca="1">SQRT(Inputs!$B$38)*M367+SQRT(1-Inputs!$B$38)*_xlfn.NORM.S.INV(RAND())</f>
        <v>-0.94490342348893752</v>
      </c>
      <c r="AU367" s="15">
        <f ca="1">Inputs!$B$6*EXP($B$8-0.5*C$5^2+C$5*N367)</f>
        <v>4477.2326767771856</v>
      </c>
      <c r="AV367" s="15">
        <f t="shared" ca="1" si="183"/>
        <v>6720.2952411783999</v>
      </c>
      <c r="AW367" s="15">
        <f t="shared" ca="1" si="184"/>
        <v>7149.9767288108578</v>
      </c>
      <c r="AX367" s="15">
        <f t="shared" ca="1" si="185"/>
        <v>7933.4677175103825</v>
      </c>
      <c r="AY367" s="15">
        <f t="shared" ca="1" si="186"/>
        <v>10219.970690805774</v>
      </c>
      <c r="AZ367" s="15">
        <f t="shared" ca="1" si="187"/>
        <v>13375.31255857416</v>
      </c>
      <c r="BA367" s="15">
        <f t="shared" ca="1" si="188"/>
        <v>13745.274533792081</v>
      </c>
      <c r="BB367" s="15">
        <f t="shared" ca="1" si="189"/>
        <v>15767.700523690562</v>
      </c>
      <c r="BC367" s="15">
        <f t="shared" ca="1" si="190"/>
        <v>17956.453606279087</v>
      </c>
      <c r="BD367" s="15">
        <f t="shared" ca="1" si="191"/>
        <v>23144.163213858854</v>
      </c>
      <c r="BE367" s="15">
        <f t="shared" ca="1" si="192"/>
        <v>30298.081700697512</v>
      </c>
      <c r="BF367" s="15">
        <f ca="1">Inputs!$B$13*EXP($B$9-0.5*C$6^2+C$6*Y367)</f>
        <v>14486.636887247387</v>
      </c>
      <c r="BG367" s="15">
        <f t="shared" ca="1" si="193"/>
        <v>17524.688754706902</v>
      </c>
      <c r="BH367" s="15">
        <f t="shared" ca="1" si="194"/>
        <v>22611.340419359392</v>
      </c>
      <c r="BI367" s="15">
        <f t="shared" ca="1" si="195"/>
        <v>26439.981676917108</v>
      </c>
      <c r="BJ367" s="15">
        <f t="shared" ca="1" si="196"/>
        <v>42162.428278858686</v>
      </c>
      <c r="BK367" s="15">
        <f t="shared" ca="1" si="197"/>
        <v>73798.535356094842</v>
      </c>
      <c r="BL367" s="15">
        <f t="shared" ca="1" si="198"/>
        <v>82775.123387318381</v>
      </c>
      <c r="BM367" s="15">
        <f t="shared" ca="1" si="199"/>
        <v>114593.51281329438</v>
      </c>
      <c r="BN367" s="15">
        <f t="shared" ca="1" si="200"/>
        <v>129663.09504064884</v>
      </c>
      <c r="BO367" s="15">
        <f t="shared" ca="1" si="201"/>
        <v>231170.11084790088</v>
      </c>
      <c r="BP367" s="15">
        <f t="shared" ca="1" si="202"/>
        <v>249033.33433357437</v>
      </c>
      <c r="BQ367" s="15">
        <f ca="1">Inputs!$B$20*EXP($B$10-0.5*C$7^2+C$7*AJ367)</f>
        <v>13481.900678285243</v>
      </c>
      <c r="BR367" s="15">
        <f t="shared" ca="1" si="203"/>
        <v>25136.662676484288</v>
      </c>
      <c r="BS367" s="15">
        <f t="shared" ca="1" si="204"/>
        <v>36910.120447622059</v>
      </c>
      <c r="BT367" s="15">
        <f t="shared" ca="1" si="205"/>
        <v>64301.095661029962</v>
      </c>
      <c r="BU367" s="15">
        <f t="shared" ca="1" si="206"/>
        <v>90353.63348172557</v>
      </c>
      <c r="BV367" s="15">
        <f t="shared" ca="1" si="207"/>
        <v>149232.94061152139</v>
      </c>
      <c r="BW367" s="15">
        <f t="shared" ca="1" si="208"/>
        <v>186661.46327707151</v>
      </c>
      <c r="BX367" s="15">
        <f t="shared" ca="1" si="209"/>
        <v>324018.80886388669</v>
      </c>
      <c r="BY367" s="15">
        <f t="shared" ca="1" si="210"/>
        <v>436502.5202282581</v>
      </c>
      <c r="BZ367" s="15">
        <f t="shared" ca="1" si="211"/>
        <v>805625.01399953943</v>
      </c>
      <c r="CA367" s="15">
        <f t="shared" ca="1" si="212"/>
        <v>956737.99037484941</v>
      </c>
      <c r="CB367" s="15">
        <f ca="1">(AU367*DCF!C$10-DCF!C$5*MAX(AU367*DCF!C$10,0)-MAX(AU367-Inputs!$B$6,0)/Inputs!$B$10)*DCF!C$6</f>
        <v>1046.5324881192621</v>
      </c>
      <c r="CC367" s="15">
        <f ca="1">(AV367*DCF!D$10-DCF!D$5*MAX(AV367*DCF!D$10,0)-MAX(AV367-AU367,0)/Inputs!$B$10)*DCF!D$6</f>
        <v>1091.1143353198752</v>
      </c>
      <c r="CD367" s="15">
        <f ca="1">(AW367*DCF!E$10-DCF!E$5*MAX(AW367*DCF!E$10,0)-MAX(AW367-AV367,0)/Inputs!$B$10)*DCF!E$6</f>
        <v>1554.0337437862004</v>
      </c>
      <c r="CE367" s="15">
        <f ca="1">(AX367*DCF!F$10-DCF!F$5*MAX(AX367*DCF!F$10,0)-MAX(AX367-AW367,0)/Inputs!$B$10)*DCF!F$6</f>
        <v>1568.8383095694701</v>
      </c>
      <c r="CF367" s="15">
        <f ca="1">(AY367*DCF!G$10-DCF!G$5*MAX(AY367*DCF!G$10,0)-MAX(AY367-AX367,0)/Inputs!$B$10)*DCF!G$6</f>
        <v>1666.2158272398249</v>
      </c>
      <c r="CG367" s="15">
        <f ca="1">(AZ367*DCF!H$10-DCF!H$5*MAX(AZ367*DCF!H$10,0)-MAX(AZ367-AY367,0)/Inputs!$B$10)*DCF!H$6</f>
        <v>2036.5390115123823</v>
      </c>
      <c r="CH367" s="15">
        <f ca="1">(BA367*DCF!I$10-DCF!I$5*MAX(BA367*DCF!I$10,0)-MAX(BA367-AZ367,0)/Inputs!$B$10)*DCF!I$6</f>
        <v>2450.0735019462818</v>
      </c>
      <c r="CI367" s="15">
        <f ca="1">(BB367*DCF!J$10-DCF!J$5*MAX(BB367*DCF!J$10,0)-MAX(BB367-BA367,0)/Inputs!$B$10)*DCF!J$6</f>
        <v>2399.3086641809264</v>
      </c>
      <c r="CJ367" s="15">
        <f ca="1">(BC367*DCF!K$10-DCF!K$5*MAX(BC367*DCF!K$10,0)-MAX(BC367-BB367,0)/Inputs!$B$10)*DCF!K$6</f>
        <v>2584.3085356890047</v>
      </c>
      <c r="CK367" s="15">
        <f ca="1">(BD367*DCF!L$10-DCF!L$5*MAX(BD367*DCF!L$10,0)-MAX(BD367-BC367,0)/Inputs!$B$10)*DCF!L$6</f>
        <v>2819.7250726996817</v>
      </c>
      <c r="CL367" s="15">
        <f ca="1">(BE367*DCF!M$10-DCF!M$5*MAX(BE367*DCF!M$10,0)-MAX(BE367-BD367,0)/Inputs!$B$10)*DCF!M$6</f>
        <v>3420.8392025596454</v>
      </c>
      <c r="CM367" s="15">
        <f ca="1">(BF367*DCF!C$28-DCF!C$5*MAX(BF367*DCF!C$28,0)-MAX(BF367-Inputs!$B$13,0)/Inputs!$B$17)*DCF!C$6</f>
        <v>3705.3750976541196</v>
      </c>
      <c r="CN367" s="15">
        <f ca="1">(BG367*DCF!D$28-DCF!D$5*MAX(BG367*DCF!D$28,0)-MAX(BG367-BF367,0)/Inputs!$B$17)*DCF!D$6</f>
        <v>4513.2692674971076</v>
      </c>
      <c r="CO367" s="15">
        <f ca="1">(BH367*DCF!E$28-DCF!E$5*MAX(BH367*DCF!E$28,0)-MAX(BH367-BG367,0)/Inputs!$B$17)*DCF!E$6</f>
        <v>5401.4252078666204</v>
      </c>
      <c r="CP367" s="15">
        <f ca="1">(BI367*DCF!F$28-DCF!F$5*MAX(BI367*DCF!F$28,0)-MAX(BI367-BH367,0)/Inputs!$B$17)*DCF!F$6</f>
        <v>6480.6939161318896</v>
      </c>
      <c r="CQ367" s="15">
        <f ca="1">(BJ367*DCF!G$28-DCF!G$5*MAX(BJ367*DCF!G$28,0)-MAX(BJ367-BI367,0)/Inputs!$B$17)*DCF!G$6</f>
        <v>8295.0017027324539</v>
      </c>
      <c r="CR367" s="15">
        <f ca="1">(BK367*DCF!H$28-DCF!H$5*MAX(BK367*DCF!H$28,0)-MAX(BK367-BJ367,0)/Inputs!$B$17)*DCF!H$6</f>
        <v>13335.82877443984</v>
      </c>
      <c r="CS367" s="15">
        <f ca="1">(BL367*DCF!I$28-DCF!I$5*MAX(BL367*DCF!I$28,0)-MAX(BL367-BK367,0)/Inputs!$B$17)*DCF!I$6</f>
        <v>18176.406080901124</v>
      </c>
      <c r="CT367" s="15">
        <f ca="1">(BM367*DCF!J$28-DCF!J$5*MAX(BM367*DCF!J$28,0)-MAX(BM367-BL367,0)/Inputs!$B$17)*DCF!J$6</f>
        <v>21345.007982275009</v>
      </c>
      <c r="CU367" s="15">
        <f ca="1">(BN367*DCF!K$28-DCF!K$5*MAX(BN367*DCF!K$28,0)-MAX(BN367-BM367,0)/Inputs!$B$17)*DCF!K$6</f>
        <v>25536.848514291429</v>
      </c>
      <c r="CV367" s="15">
        <f ca="1">(BO367*DCF!L$28-DCF!L$5*MAX(BO367*DCF!L$28,0)-MAX(BO367-BN367,0)/Inputs!$B$17)*DCF!L$6</f>
        <v>34637.601245485603</v>
      </c>
      <c r="CW367" s="15">
        <f ca="1">(BP367*DCF!M$28-DCF!M$5*MAX(BP367*DCF!M$28,0)-MAX(BP367-BO367,0)/Inputs!$B$17)*DCF!M$6</f>
        <v>44988.55717938712</v>
      </c>
      <c r="CX367" s="15">
        <f ca="1">(BQ367*DCF!C$46-DCF!C$5*MAX(BQ367*DCF!C$46,0)-MAX(BQ367-Inputs!$B$20,0)/Inputs!$B$24)*DCF!C$6</f>
        <v>-7862.2868440775346</v>
      </c>
      <c r="CY367" s="15">
        <f ca="1">(BR367*DCF!D$46-DCF!D$5*MAX(BR367*DCF!D$46,0)-MAX(BR367-BQ367,0)/Inputs!$B$24)*DCF!D$6</f>
        <v>-9263.232325648014</v>
      </c>
      <c r="CZ367" s="15">
        <f ca="1">(BS367*DCF!E$46-DCF!E$5*MAX(BS367*DCF!E$46,0)-MAX(BS367-BR367,0)/Inputs!$B$24)*DCF!E$6</f>
        <v>-9005.4589434891859</v>
      </c>
      <c r="DA367" s="15">
        <f ca="1">(BT367*DCF!F$46-DCF!F$5*MAX(BT367*DCF!F$46,0)-MAX(BT367-BS367,0)/Inputs!$B$24)*DCF!F$6</f>
        <v>-14656.732298556439</v>
      </c>
      <c r="DB367" s="15">
        <f ca="1">(BU367*DCF!G$46-DCF!G$5*MAX(BU367*DCF!G$46,0)-MAX(BU367-BT367,0)/Inputs!$B$24)*DCF!G$6</f>
        <v>-11802.87670092822</v>
      </c>
      <c r="DC367" s="15">
        <f ca="1">(BV367*DCF!H$46-DCF!H$5*MAX(BV367*DCF!H$46,0)-MAX(BV367-BU367,0)/Inputs!$B$24)*DCF!H$6</f>
        <v>-18296.383931083834</v>
      </c>
      <c r="DD367" s="15">
        <f ca="1">(BW367*DCF!I$46-DCF!I$5*MAX(BW367*DCF!I$46,0)-MAX(BW367-BV367,0)/Inputs!$B$24)*DCF!I$6</f>
        <v>-6433.2620753462052</v>
      </c>
      <c r="DE367" s="15">
        <f ca="1">(BX367*DCF!J$46-DCF!J$5*MAX(BX367*DCF!J$46,0)-MAX(BX367-BW367,0)/Inputs!$B$24)*DCF!J$6</f>
        <v>-22833.231199047026</v>
      </c>
      <c r="DF367" s="15">
        <f ca="1">(BY367*DCF!K$46-DCF!K$5*MAX(BY367*DCF!K$46,0)-MAX(BY367-BX367,0)/Inputs!$B$24)*DCF!K$6</f>
        <v>-2621.0336867135929</v>
      </c>
      <c r="DG367" s="15">
        <f ca="1">(BZ367*DCF!L$46-DCF!L$5*MAX(BZ367*DCF!L$46,0)-MAX(BZ367-BY367,0)/Inputs!$B$24)*DCF!L$6</f>
        <v>-27844.514255247941</v>
      </c>
      <c r="DH367" s="15">
        <f ca="1">(CA367*DCF!M$46-DCF!M$5*MAX(CA367*DCF!M$46,0)-MAX(CA367-BZ367,0)/Inputs!$B$24)*DCF!M$6</f>
        <v>43413.398343730871</v>
      </c>
      <c r="DI367" s="15">
        <f ca="1">SUM(CB367:CL367)+BE367*DCF!M$10*(1+Inputs!$B$30)*(1-Inputs!$B$33)*(1-Inputs!$B$30/Inputs!$B$31)/(Inputs!$B$29-Inputs!$B$30)*DCF!M$6</f>
        <v>106957.49071631693</v>
      </c>
      <c r="DJ367" s="15">
        <f ca="1">SUM(CM367:CW367)+BP367*DCF!M$28*(1+Inputs!$B$30)*(1-Inputs!$B$33)*(1-Inputs!$B$30/Inputs!$B$31)/(Inputs!$B$29-Inputs!$B$30)*DCF!M$6</f>
        <v>1110500.0984023474</v>
      </c>
      <c r="DK367" s="15">
        <f ca="1">SUM(CX367:DH367)+CA367*DCF!M$46*(1+Inputs!$B$30)*(1-Inputs!$B$33)*(1-Inputs!$B$30/Inputs!$B$31)/(Inputs!$B$29-Inputs!$B$30)*DCF!M$6</f>
        <v>1392024.652063248</v>
      </c>
      <c r="DM367" s="15">
        <f ca="1">DI367+DJ367+DK367+Inputs!$B$34+Inputs!$B$36-Inputs!$B$35</f>
        <v>2686333.2411819124</v>
      </c>
    </row>
    <row r="368" spans="1:117" x14ac:dyDescent="0.75">
      <c r="A368" s="11">
        <v>355</v>
      </c>
      <c r="C368" s="23">
        <f t="shared" ca="1" si="215"/>
        <v>0.10713235433703595</v>
      </c>
      <c r="D368" s="23">
        <f t="shared" ca="1" si="215"/>
        <v>1.0987756273478411</v>
      </c>
      <c r="E368" s="23">
        <f t="shared" ca="1" si="215"/>
        <v>-1.1393889811825459</v>
      </c>
      <c r="F368" s="23">
        <f t="shared" ca="1" si="215"/>
        <v>8.481668992490568E-2</v>
      </c>
      <c r="G368" s="23">
        <f t="shared" ca="1" si="215"/>
        <v>8.0842528830708221E-2</v>
      </c>
      <c r="H368" s="23">
        <f t="shared" ca="1" si="215"/>
        <v>1.529061537966083</v>
      </c>
      <c r="I368" s="23">
        <f t="shared" ca="1" si="215"/>
        <v>0.67289238910228144</v>
      </c>
      <c r="J368" s="23">
        <f t="shared" ca="1" si="215"/>
        <v>-1.0572889270203198</v>
      </c>
      <c r="K368" s="23">
        <f t="shared" ca="1" si="215"/>
        <v>-1.3015805051342786</v>
      </c>
      <c r="L368" s="23">
        <f t="shared" ca="1" si="215"/>
        <v>-0.62190465148999563</v>
      </c>
      <c r="M368" s="23">
        <f t="shared" ca="1" si="215"/>
        <v>0.35060015263933292</v>
      </c>
      <c r="N368" s="23">
        <f ca="1">SQRT(Inputs!$B$38)*C368+SQRT(1-Inputs!$B$38)*_xlfn.NORM.S.INV(RAND())</f>
        <v>1.0752902188892712</v>
      </c>
      <c r="O368" s="23">
        <f ca="1">SQRT(Inputs!$B$38)*D368+SQRT(1-Inputs!$B$38)*_xlfn.NORM.S.INV(RAND())</f>
        <v>0.57472613923793459</v>
      </c>
      <c r="P368" s="23">
        <f ca="1">SQRT(Inputs!$B$38)*E368+SQRT(1-Inputs!$B$38)*_xlfn.NORM.S.INV(RAND())</f>
        <v>-0.94548111558346959</v>
      </c>
      <c r="Q368" s="23">
        <f ca="1">SQRT(Inputs!$B$38)*F368+SQRT(1-Inputs!$B$38)*_xlfn.NORM.S.INV(RAND())</f>
        <v>0.18184545739643246</v>
      </c>
      <c r="R368" s="23">
        <f ca="1">SQRT(Inputs!$B$38)*G368+SQRT(1-Inputs!$B$38)*_xlfn.NORM.S.INV(RAND())</f>
        <v>-0.72074415600050801</v>
      </c>
      <c r="S368" s="23">
        <f ca="1">SQRT(Inputs!$B$38)*H368+SQRT(1-Inputs!$B$38)*_xlfn.NORM.S.INV(RAND())</f>
        <v>0.37591456233412718</v>
      </c>
      <c r="T368" s="23">
        <f ca="1">SQRT(Inputs!$B$38)*I368+SQRT(1-Inputs!$B$38)*_xlfn.NORM.S.INV(RAND())</f>
        <v>0.41599026599054445</v>
      </c>
      <c r="U368" s="23">
        <f ca="1">SQRT(Inputs!$B$38)*J368+SQRT(1-Inputs!$B$38)*_xlfn.NORM.S.INV(RAND())</f>
        <v>0.45473624296737547</v>
      </c>
      <c r="V368" s="23">
        <f ca="1">SQRT(Inputs!$B$38)*K368+SQRT(1-Inputs!$B$38)*_xlfn.NORM.S.INV(RAND())</f>
        <v>-1.4847261675092138</v>
      </c>
      <c r="W368" s="23">
        <f ca="1">SQRT(Inputs!$B$38)*L368+SQRT(1-Inputs!$B$38)*_xlfn.NORM.S.INV(RAND())</f>
        <v>-0.80520409193626996</v>
      </c>
      <c r="X368" s="23">
        <f ca="1">SQRT(Inputs!$B$38)*M368+SQRT(1-Inputs!$B$38)*_xlfn.NORM.S.INV(RAND())</f>
        <v>1.1042750601536977</v>
      </c>
      <c r="Y368" s="23">
        <f ca="1">SQRT(Inputs!$B$38)*C368+SQRT(1-Inputs!$B$38)*_xlfn.NORM.S.INV(RAND())</f>
        <v>7.7863232478640049E-4</v>
      </c>
      <c r="Z368" s="23">
        <f ca="1">SQRT(Inputs!$B$38)*D368+SQRT(1-Inputs!$B$38)*_xlfn.NORM.S.INV(RAND())</f>
        <v>0.86371447569611259</v>
      </c>
      <c r="AA368" s="23">
        <f ca="1">SQRT(Inputs!$B$38)*E368+SQRT(1-Inputs!$B$38)*_xlfn.NORM.S.INV(RAND())</f>
        <v>0.44505179595111921</v>
      </c>
      <c r="AB368" s="23">
        <f ca="1">SQRT(Inputs!$B$38)*F368+SQRT(1-Inputs!$B$38)*_xlfn.NORM.S.INV(RAND())</f>
        <v>1.635350647225031</v>
      </c>
      <c r="AC368" s="23">
        <f ca="1">SQRT(Inputs!$B$38)*G368+SQRT(1-Inputs!$B$38)*_xlfn.NORM.S.INV(RAND())</f>
        <v>-0.80878149374772335</v>
      </c>
      <c r="AD368" s="23">
        <f ca="1">SQRT(Inputs!$B$38)*H368+SQRT(1-Inputs!$B$38)*_xlfn.NORM.S.INV(RAND())</f>
        <v>0.97357774624997129</v>
      </c>
      <c r="AE368" s="23">
        <f ca="1">SQRT(Inputs!$B$38)*I368+SQRT(1-Inputs!$B$38)*_xlfn.NORM.S.INV(RAND())</f>
        <v>0.33699448985810976</v>
      </c>
      <c r="AF368" s="23">
        <f ca="1">SQRT(Inputs!$B$38)*J368+SQRT(1-Inputs!$B$38)*_xlfn.NORM.S.INV(RAND())</f>
        <v>0.24209359910163231</v>
      </c>
      <c r="AG368" s="23">
        <f ca="1">SQRT(Inputs!$B$38)*K368+SQRT(1-Inputs!$B$38)*_xlfn.NORM.S.INV(RAND())</f>
        <v>-0.31095819200017866</v>
      </c>
      <c r="AH368" s="23">
        <f ca="1">SQRT(Inputs!$B$38)*L368+SQRT(1-Inputs!$B$38)*_xlfn.NORM.S.INV(RAND())</f>
        <v>-1.2664053627111107</v>
      </c>
      <c r="AI368" s="23">
        <f ca="1">SQRT(Inputs!$B$38)*M368+SQRT(1-Inputs!$B$38)*_xlfn.NORM.S.INV(RAND())</f>
        <v>0.47388069471989114</v>
      </c>
      <c r="AJ368" s="23">
        <f ca="1">SQRT(Inputs!$B$38)*C368+SQRT(1-Inputs!$B$38)*_xlfn.NORM.S.INV(RAND())</f>
        <v>-0.21693957447302781</v>
      </c>
      <c r="AK368" s="23">
        <f ca="1">SQRT(Inputs!$B$38)*D368+SQRT(1-Inputs!$B$38)*_xlfn.NORM.S.INV(RAND())</f>
        <v>-0.13968449511371606</v>
      </c>
      <c r="AL368" s="23">
        <f ca="1">SQRT(Inputs!$B$38)*E368+SQRT(1-Inputs!$B$38)*_xlfn.NORM.S.INV(RAND())</f>
        <v>-0.77653524257546913</v>
      </c>
      <c r="AM368" s="23">
        <f ca="1">SQRT(Inputs!$B$38)*F368+SQRT(1-Inputs!$B$38)*_xlfn.NORM.S.INV(RAND())</f>
        <v>1.1441756705616288</v>
      </c>
      <c r="AN368" s="23">
        <f ca="1">SQRT(Inputs!$B$38)*G368+SQRT(1-Inputs!$B$38)*_xlfn.NORM.S.INV(RAND())</f>
        <v>-0.1869135263911216</v>
      </c>
      <c r="AO368" s="23">
        <f ca="1">SQRT(Inputs!$B$38)*H368+SQRT(1-Inputs!$B$38)*_xlfn.NORM.S.INV(RAND())</f>
        <v>1.2999892832477935</v>
      </c>
      <c r="AP368" s="23">
        <f ca="1">SQRT(Inputs!$B$38)*I368+SQRT(1-Inputs!$B$38)*_xlfn.NORM.S.INV(RAND())</f>
        <v>0.56920808503994591</v>
      </c>
      <c r="AQ368" s="23">
        <f ca="1">SQRT(Inputs!$B$38)*J368+SQRT(1-Inputs!$B$38)*_xlfn.NORM.S.INV(RAND())</f>
        <v>-1.0395414766559263</v>
      </c>
      <c r="AR368" s="23">
        <f ca="1">SQRT(Inputs!$B$38)*K368+SQRT(1-Inputs!$B$38)*_xlfn.NORM.S.INV(RAND())</f>
        <v>-0.8071259860106299</v>
      </c>
      <c r="AS368" s="23">
        <f ca="1">SQRT(Inputs!$B$38)*L368+SQRT(1-Inputs!$B$38)*_xlfn.NORM.S.INV(RAND())</f>
        <v>1.0008975249846335</v>
      </c>
      <c r="AT368" s="23">
        <f ca="1">SQRT(Inputs!$B$38)*M368+SQRT(1-Inputs!$B$38)*_xlfn.NORM.S.INV(RAND())</f>
        <v>1.1112430581132366</v>
      </c>
      <c r="AU368" s="15">
        <f ca="1">Inputs!$B$6*EXP($B$8-0.5*C$5^2+C$5*N368)</f>
        <v>5905.6981429839243</v>
      </c>
      <c r="AV368" s="15">
        <f t="shared" ca="1" si="183"/>
        <v>7822.4960375270566</v>
      </c>
      <c r="AW368" s="15">
        <f t="shared" ca="1" si="184"/>
        <v>8396.1370064633229</v>
      </c>
      <c r="AX368" s="15">
        <f t="shared" ca="1" si="185"/>
        <v>10486.389438322483</v>
      </c>
      <c r="AY368" s="15">
        <f t="shared" ca="1" si="186"/>
        <v>11780.861632794407</v>
      </c>
      <c r="AZ368" s="15">
        <f t="shared" ca="1" si="187"/>
        <v>15017.268268731683</v>
      </c>
      <c r="BA368" s="15">
        <f t="shared" ca="1" si="188"/>
        <v>19195.069186656365</v>
      </c>
      <c r="BB368" s="15">
        <f t="shared" ca="1" si="189"/>
        <v>24596.06332273794</v>
      </c>
      <c r="BC368" s="15">
        <f t="shared" ca="1" si="190"/>
        <v>26101.662981570338</v>
      </c>
      <c r="BD368" s="15">
        <f t="shared" ca="1" si="191"/>
        <v>29657.150944557121</v>
      </c>
      <c r="BE368" s="15">
        <f t="shared" ca="1" si="192"/>
        <v>40186.265028299975</v>
      </c>
      <c r="BF368" s="15">
        <f ca="1">Inputs!$B$13*EXP($B$9-0.5*C$6^2+C$6*Y368)</f>
        <v>13833.155931303123</v>
      </c>
      <c r="BG368" s="15">
        <f t="shared" ca="1" si="193"/>
        <v>19702.179018337389</v>
      </c>
      <c r="BH368" s="15">
        <f t="shared" ca="1" si="194"/>
        <v>25916.574485832571</v>
      </c>
      <c r="BI368" s="15">
        <f t="shared" ca="1" si="195"/>
        <v>40806.528831538752</v>
      </c>
      <c r="BJ368" s="15">
        <f t="shared" ca="1" si="196"/>
        <v>44521.114239253053</v>
      </c>
      <c r="BK368" s="15">
        <f t="shared" ca="1" si="197"/>
        <v>62385.621136256763</v>
      </c>
      <c r="BL368" s="15">
        <f t="shared" ca="1" si="198"/>
        <v>80054.060377389367</v>
      </c>
      <c r="BM368" s="15">
        <f t="shared" ca="1" si="199"/>
        <v>101408.13241606213</v>
      </c>
      <c r="BN368" s="15">
        <f t="shared" ca="1" si="200"/>
        <v>120157.29776648877</v>
      </c>
      <c r="BO368" s="15">
        <f t="shared" ca="1" si="201"/>
        <v>127603.93629907556</v>
      </c>
      <c r="BP368" s="15">
        <f t="shared" ca="1" si="202"/>
        <v>165719.20549570091</v>
      </c>
      <c r="BQ368" s="15">
        <f ca="1">Inputs!$B$20*EXP($B$10-0.5*C$7^2+C$7*AJ368)</f>
        <v>3971.8369489559941</v>
      </c>
      <c r="BR368" s="15">
        <f t="shared" ca="1" si="203"/>
        <v>5155.4232053672467</v>
      </c>
      <c r="BS368" s="15">
        <f t="shared" ca="1" si="204"/>
        <v>5648.5186473796248</v>
      </c>
      <c r="BT368" s="15">
        <f t="shared" ca="1" si="205"/>
        <v>10514.428327149</v>
      </c>
      <c r="BU368" s="15">
        <f t="shared" ca="1" si="206"/>
        <v>13927.375227865461</v>
      </c>
      <c r="BV368" s="15">
        <f t="shared" ca="1" si="207"/>
        <v>25970.788313426754</v>
      </c>
      <c r="BW368" s="15">
        <f t="shared" ca="1" si="208"/>
        <v>40880.664020583936</v>
      </c>
      <c r="BX368" s="15">
        <f t="shared" ca="1" si="209"/>
        <v>46421.890611776522</v>
      </c>
      <c r="BY368" s="15">
        <f t="shared" ca="1" si="210"/>
        <v>55737.627040704887</v>
      </c>
      <c r="BZ368" s="15">
        <f t="shared" ca="1" si="211"/>
        <v>94006.777339259585</v>
      </c>
      <c r="CA368" s="15">
        <f t="shared" ca="1" si="212"/>
        <v>160879.70518600129</v>
      </c>
      <c r="CB368" s="15">
        <f ca="1">(AU368*DCF!C$10-DCF!C$5*MAX(AU368*DCF!C$10,0)-MAX(AU368-Inputs!$B$6,0)/Inputs!$B$10)*DCF!C$6</f>
        <v>1036.3472747343483</v>
      </c>
      <c r="CC368" s="15">
        <f ca="1">(AV368*DCF!D$10-DCF!D$5*MAX(AV368*DCF!D$10,0)-MAX(AV368-AU368,0)/Inputs!$B$10)*DCF!D$6</f>
        <v>1439.3194130564575</v>
      </c>
      <c r="CD368" s="15">
        <f ca="1">(AW368*DCF!E$10-DCF!E$5*MAX(AW368*DCF!E$10,0)-MAX(AW368-AV368,0)/Inputs!$B$10)*DCF!E$6</f>
        <v>1809.3266779008788</v>
      </c>
      <c r="CE368" s="15">
        <f ca="1">(AX368*DCF!F$10-DCF!F$5*MAX(AX368*DCF!F$10,0)-MAX(AX368-AW368,0)/Inputs!$B$10)*DCF!F$6</f>
        <v>1854.2323947685727</v>
      </c>
      <c r="CF368" s="15">
        <f ca="1">(AY368*DCF!G$10-DCF!G$5*MAX(AY368*DCF!G$10,0)-MAX(AY368-AX368,0)/Inputs!$B$10)*DCF!G$6</f>
        <v>2178.5070197743753</v>
      </c>
      <c r="CG368" s="15">
        <f ca="1">(AZ368*DCF!H$10-DCF!H$5*MAX(AZ368*DCF!H$10,0)-MAX(AZ368-AY368,0)/Inputs!$B$10)*DCF!H$6</f>
        <v>2340.9313875181251</v>
      </c>
      <c r="CH368" s="15">
        <f ca="1">(BA368*DCF!I$10-DCF!I$5*MAX(BA368*DCF!I$10,0)-MAX(BA368-AZ368,0)/Inputs!$B$10)*DCF!I$6</f>
        <v>2820.9331746918474</v>
      </c>
      <c r="CI368" s="15">
        <f ca="1">(BB368*DCF!J$10-DCF!J$5*MAX(BB368*DCF!J$10,0)-MAX(BB368-BA368,0)/Inputs!$B$10)*DCF!J$6</f>
        <v>3402.3098769427452</v>
      </c>
      <c r="CJ368" s="15">
        <f ca="1">(BC368*DCF!K$10-DCF!K$5*MAX(BC368*DCF!K$10,0)-MAX(BC368-BB368,0)/Inputs!$B$10)*DCF!K$6</f>
        <v>3991.1875121167418</v>
      </c>
      <c r="CK368" s="15">
        <f ca="1">(BD368*DCF!L$10-DCF!L$5*MAX(BD368*DCF!L$10,0)-MAX(BD368-BC368,0)/Inputs!$B$10)*DCF!L$6</f>
        <v>4013.0801598702815</v>
      </c>
      <c r="CL368" s="15">
        <f ca="1">(BE368*DCF!M$10-DCF!M$5*MAX(BE368*DCF!M$10,0)-MAX(BE368-BD368,0)/Inputs!$B$10)*DCF!M$6</f>
        <v>4412.9865866059999</v>
      </c>
      <c r="CM368" s="15">
        <f ca="1">(BF368*DCF!C$28-DCF!C$5*MAX(BF368*DCF!C$28,0)-MAX(BF368-Inputs!$B$13,0)/Inputs!$B$17)*DCF!C$6</f>
        <v>3656.8563848752524</v>
      </c>
      <c r="CN368" s="15">
        <f ca="1">(BG368*DCF!D$28-DCF!D$5*MAX(BG368*DCF!D$28,0)-MAX(BG368-BF368,0)/Inputs!$B$17)*DCF!D$6</f>
        <v>4550.6144112598849</v>
      </c>
      <c r="CO368" s="15">
        <f ca="1">(BH368*DCF!E$28-DCF!E$5*MAX(BH368*DCF!E$28,0)-MAX(BH368-BG368,0)/Inputs!$B$17)*DCF!E$6</f>
        <v>6115.263569562916</v>
      </c>
      <c r="CP368" s="15">
        <f ca="1">(BI368*DCF!F$28-DCF!F$5*MAX(BI368*DCF!F$28,0)-MAX(BI368-BH368,0)/Inputs!$B$17)*DCF!F$6</f>
        <v>8366.9461562808883</v>
      </c>
      <c r="CQ368" s="15">
        <f ca="1">(BJ368*DCF!G$28-DCF!G$5*MAX(BJ368*DCF!G$28,0)-MAX(BJ368-BI368,0)/Inputs!$B$17)*DCF!G$6</f>
        <v>10926.584300140243</v>
      </c>
      <c r="CR368" s="15">
        <f ca="1">(BK368*DCF!H$28-DCF!H$5*MAX(BK368*DCF!H$28,0)-MAX(BK368-BJ368,0)/Inputs!$B$17)*DCF!H$6</f>
        <v>12653.009360299964</v>
      </c>
      <c r="CS368" s="15">
        <f ca="1">(BL368*DCF!I$28-DCF!I$5*MAX(BL368*DCF!I$28,0)-MAX(BL368-BK368,0)/Inputs!$B$17)*DCF!I$6</f>
        <v>16288.992733296263</v>
      </c>
      <c r="CT368" s="15">
        <f ca="1">(BM368*DCF!J$28-DCF!J$5*MAX(BM368*DCF!J$28,0)-MAX(BM368-BL368,0)/Inputs!$B$17)*DCF!J$6</f>
        <v>19791.056554788021</v>
      </c>
      <c r="CU368" s="15">
        <f ca="1">(BN368*DCF!K$28-DCF!K$5*MAX(BN368*DCF!K$28,0)-MAX(BN368-BM368,0)/Inputs!$B$17)*DCF!K$6</f>
        <v>23078.683592994235</v>
      </c>
      <c r="CV368" s="15">
        <f ca="1">(BO368*DCF!L$28-DCF!L$5*MAX(BO368*DCF!L$28,0)-MAX(BO368-BN368,0)/Inputs!$B$17)*DCF!L$6</f>
        <v>24617.064115028181</v>
      </c>
      <c r="CW368" s="15">
        <f ca="1">(BP368*DCF!M$28-DCF!M$5*MAX(BP368*DCF!M$28,0)-MAX(BP368-BO368,0)/Inputs!$B$17)*DCF!M$6</f>
        <v>27196.04777728692</v>
      </c>
      <c r="CX368" s="15">
        <f ca="1">(BQ368*DCF!C$46-DCF!C$5*MAX(BQ368*DCF!C$46,0)-MAX(BQ368-Inputs!$B$20,0)/Inputs!$B$24)*DCF!C$6</f>
        <v>-1273.3281401542686</v>
      </c>
      <c r="CY368" s="15">
        <f ca="1">(BR368*DCF!D$46-DCF!D$5*MAX(BR368*DCF!D$46,0)-MAX(BR368-BQ368,0)/Inputs!$B$24)*DCF!D$6</f>
        <v>-1384.9369460856483</v>
      </c>
      <c r="CZ368" s="15">
        <f ca="1">(BS368*DCF!E$46-DCF!E$5*MAX(BS368*DCF!E$46,0)-MAX(BS368-BR368,0)/Inputs!$B$24)*DCF!E$6</f>
        <v>-862.311813399941</v>
      </c>
      <c r="DA368" s="15">
        <f ca="1">(BT368*DCF!F$46-DCF!F$5*MAX(BT368*DCF!F$46,0)-MAX(BT368-BS368,0)/Inputs!$B$24)*DCF!F$6</f>
        <v>-2537.5586856130276</v>
      </c>
      <c r="DB368" s="15">
        <f ca="1">(BU368*DCF!G$46-DCF!G$5*MAX(BU368*DCF!G$46,0)-MAX(BU368-BT368,0)/Inputs!$B$24)*DCF!G$6</f>
        <v>-1616.5372913357119</v>
      </c>
      <c r="DC368" s="15">
        <f ca="1">(BV368*DCF!H$46-DCF!H$5*MAX(BV368*DCF!H$46,0)-MAX(BV368-BU368,0)/Inputs!$B$24)*DCF!H$6</f>
        <v>-3742.4168251219116</v>
      </c>
      <c r="DD368" s="15">
        <f ca="1">(BW368*DCF!I$46-DCF!I$5*MAX(BW368*DCF!I$46,0)-MAX(BW368-BV368,0)/Inputs!$B$24)*DCF!I$6</f>
        <v>-3335.89373910726</v>
      </c>
      <c r="DE368" s="15">
        <f ca="1">(BX368*DCF!J$46-DCF!J$5*MAX(BX368*DCF!J$46,0)-MAX(BX368-BW368,0)/Inputs!$B$24)*DCF!J$6</f>
        <v>477.8271404107885</v>
      </c>
      <c r="DF368" s="15">
        <f ca="1">(BY368*DCF!K$46-DCF!K$5*MAX(BY368*DCF!K$46,0)-MAX(BY368-BX368,0)/Inputs!$B$24)*DCF!K$6</f>
        <v>901.81180395943466</v>
      </c>
      <c r="DG368" s="15">
        <f ca="1">(BZ368*DCF!L$46-DCF!L$5*MAX(BZ368*DCF!L$46,0)-MAX(BZ368-BY368,0)/Inputs!$B$24)*DCF!L$6</f>
        <v>-2162.1819149702847</v>
      </c>
      <c r="DH368" s="15">
        <f ca="1">(CA368*DCF!M$46-DCF!M$5*MAX(CA368*DCF!M$46,0)-MAX(CA368-BZ368,0)/Inputs!$B$24)*DCF!M$6</f>
        <v>-1367.8627355320618</v>
      </c>
      <c r="DI368" s="15">
        <f ca="1">SUM(CB368:CL368)+BE368*DCF!M$10*(1+Inputs!$B$30)*(1-Inputs!$B$33)*(1-Inputs!$B$30/Inputs!$B$31)/(Inputs!$B$29-Inputs!$B$30)*DCF!M$6</f>
        <v>141138.06846008022</v>
      </c>
      <c r="DJ368" s="15">
        <f ca="1">SUM(CM368:CW368)+BP368*DCF!M$28*(1+Inputs!$B$30)*(1-Inputs!$B$33)*(1-Inputs!$B$30/Inputs!$B$31)/(Inputs!$B$29-Inputs!$B$30)*DCF!M$6</f>
        <v>772172.77269469656</v>
      </c>
      <c r="DK368" s="15">
        <f ca="1">SUM(CX368:DH368)+CA368*DCF!M$46*(1+Inputs!$B$30)*(1-Inputs!$B$33)*(1-Inputs!$B$30/Inputs!$B$31)/(Inputs!$B$29-Inputs!$B$30)*DCF!M$6</f>
        <v>231835.69248999594</v>
      </c>
      <c r="DM368" s="15">
        <f ca="1">DI368+DJ368+DK368+Inputs!$B$34+Inputs!$B$36-Inputs!$B$35</f>
        <v>1221997.5336447726</v>
      </c>
    </row>
    <row r="369" spans="1:117" x14ac:dyDescent="0.75">
      <c r="A369" s="11">
        <v>356</v>
      </c>
      <c r="C369" s="23">
        <f t="shared" ca="1" si="215"/>
        <v>-0.8786382118282734</v>
      </c>
      <c r="D369" s="23">
        <f t="shared" ca="1" si="215"/>
        <v>-0.76618210670819942</v>
      </c>
      <c r="E369" s="23">
        <f t="shared" ca="1" si="215"/>
        <v>-0.17819672147094842</v>
      </c>
      <c r="F369" s="23">
        <f t="shared" ca="1" si="215"/>
        <v>5.0320144668600526E-2</v>
      </c>
      <c r="G369" s="23">
        <f t="shared" ca="1" si="215"/>
        <v>1.0828731279650787</v>
      </c>
      <c r="H369" s="23">
        <f t="shared" ca="1" si="215"/>
        <v>-0.74658711657633925</v>
      </c>
      <c r="I369" s="23">
        <f t="shared" ca="1" si="215"/>
        <v>-0.3191378447643568</v>
      </c>
      <c r="J369" s="23">
        <f t="shared" ca="1" si="215"/>
        <v>0.36204283527032727</v>
      </c>
      <c r="K369" s="23">
        <f t="shared" ca="1" si="215"/>
        <v>0.27339262811515253</v>
      </c>
      <c r="L369" s="23">
        <f t="shared" ca="1" si="215"/>
        <v>-0.39740820316489134</v>
      </c>
      <c r="M369" s="23">
        <f t="shared" ca="1" si="215"/>
        <v>0.48017213850238299</v>
      </c>
      <c r="N369" s="23">
        <f ca="1">SQRT(Inputs!$B$38)*C369+SQRT(1-Inputs!$B$38)*_xlfn.NORM.S.INV(RAND())</f>
        <v>-1.0772442800589652</v>
      </c>
      <c r="O369" s="23">
        <f ca="1">SQRT(Inputs!$B$38)*D369+SQRT(1-Inputs!$B$38)*_xlfn.NORM.S.INV(RAND())</f>
        <v>-1.4003647028751298</v>
      </c>
      <c r="P369" s="23">
        <f ca="1">SQRT(Inputs!$B$38)*E369+SQRT(1-Inputs!$B$38)*_xlfn.NORM.S.INV(RAND())</f>
        <v>0.12167845407709847</v>
      </c>
      <c r="Q369" s="23">
        <f ca="1">SQRT(Inputs!$B$38)*F369+SQRT(1-Inputs!$B$38)*_xlfn.NORM.S.INV(RAND())</f>
        <v>0.44192077648497829</v>
      </c>
      <c r="R369" s="23">
        <f ca="1">SQRT(Inputs!$B$38)*G369+SQRT(1-Inputs!$B$38)*_xlfn.NORM.S.INV(RAND())</f>
        <v>1.1899381144114383</v>
      </c>
      <c r="S369" s="23">
        <f ca="1">SQRT(Inputs!$B$38)*H369+SQRT(1-Inputs!$B$38)*_xlfn.NORM.S.INV(RAND())</f>
        <v>1.2379412628779256</v>
      </c>
      <c r="T369" s="23">
        <f ca="1">SQRT(Inputs!$B$38)*I369+SQRT(1-Inputs!$B$38)*_xlfn.NORM.S.INV(RAND())</f>
        <v>-0.68409833024631783</v>
      </c>
      <c r="U369" s="23">
        <f ca="1">SQRT(Inputs!$B$38)*J369+SQRT(1-Inputs!$B$38)*_xlfn.NORM.S.INV(RAND())</f>
        <v>0.70695447405053169</v>
      </c>
      <c r="V369" s="23">
        <f ca="1">SQRT(Inputs!$B$38)*K369+SQRT(1-Inputs!$B$38)*_xlfn.NORM.S.INV(RAND())</f>
        <v>0.28128570605704489</v>
      </c>
      <c r="W369" s="23">
        <f ca="1">SQRT(Inputs!$B$38)*L369+SQRT(1-Inputs!$B$38)*_xlfn.NORM.S.INV(RAND())</f>
        <v>-1.6266622139731746</v>
      </c>
      <c r="X369" s="23">
        <f ca="1">SQRT(Inputs!$B$38)*M369+SQRT(1-Inputs!$B$38)*_xlfn.NORM.S.INV(RAND())</f>
        <v>-0.39604690429460376</v>
      </c>
      <c r="Y369" s="23">
        <f ca="1">SQRT(Inputs!$B$38)*C369+SQRT(1-Inputs!$B$38)*_xlfn.NORM.S.INV(RAND())</f>
        <v>-1.9860548312640003E-2</v>
      </c>
      <c r="Z369" s="23">
        <f ca="1">SQRT(Inputs!$B$38)*D369+SQRT(1-Inputs!$B$38)*_xlfn.NORM.S.INV(RAND())</f>
        <v>-0.69628475092474684</v>
      </c>
      <c r="AA369" s="23">
        <f ca="1">SQRT(Inputs!$B$38)*E369+SQRT(1-Inputs!$B$38)*_xlfn.NORM.S.INV(RAND())</f>
        <v>-0.66178456391893958</v>
      </c>
      <c r="AB369" s="23">
        <f ca="1">SQRT(Inputs!$B$38)*F369+SQRT(1-Inputs!$B$38)*_xlfn.NORM.S.INV(RAND())</f>
        <v>-0.16522712725218267</v>
      </c>
      <c r="AC369" s="23">
        <f ca="1">SQRT(Inputs!$B$38)*G369+SQRT(1-Inputs!$B$38)*_xlfn.NORM.S.INV(RAND())</f>
        <v>-0.73716374535852558</v>
      </c>
      <c r="AD369" s="23">
        <f ca="1">SQRT(Inputs!$B$38)*H369+SQRT(1-Inputs!$B$38)*_xlfn.NORM.S.INV(RAND())</f>
        <v>-0.25306950435951203</v>
      </c>
      <c r="AE369" s="23">
        <f ca="1">SQRT(Inputs!$B$38)*I369+SQRT(1-Inputs!$B$38)*_xlfn.NORM.S.INV(RAND())</f>
        <v>-1.295251693693771</v>
      </c>
      <c r="AF369" s="23">
        <f ca="1">SQRT(Inputs!$B$38)*J369+SQRT(1-Inputs!$B$38)*_xlfn.NORM.S.INV(RAND())</f>
        <v>0.69586954900208875</v>
      </c>
      <c r="AG369" s="23">
        <f ca="1">SQRT(Inputs!$B$38)*K369+SQRT(1-Inputs!$B$38)*_xlfn.NORM.S.INV(RAND())</f>
        <v>0.3243972315683602</v>
      </c>
      <c r="AH369" s="23">
        <f ca="1">SQRT(Inputs!$B$38)*L369+SQRT(1-Inputs!$B$38)*_xlfn.NORM.S.INV(RAND())</f>
        <v>-0.44578852993474938</v>
      </c>
      <c r="AI369" s="23">
        <f ca="1">SQRT(Inputs!$B$38)*M369+SQRT(1-Inputs!$B$38)*_xlfn.NORM.S.INV(RAND())</f>
        <v>-1.3833568463743506E-2</v>
      </c>
      <c r="AJ369" s="23">
        <f ca="1">SQRT(Inputs!$B$38)*C369+SQRT(1-Inputs!$B$38)*_xlfn.NORM.S.INV(RAND())</f>
        <v>-1.5194907038756376</v>
      </c>
      <c r="AK369" s="23">
        <f ca="1">SQRT(Inputs!$B$38)*D369+SQRT(1-Inputs!$B$38)*_xlfn.NORM.S.INV(RAND())</f>
        <v>-8.861444586195244E-2</v>
      </c>
      <c r="AL369" s="23">
        <f ca="1">SQRT(Inputs!$B$38)*E369+SQRT(1-Inputs!$B$38)*_xlfn.NORM.S.INV(RAND())</f>
        <v>-0.40544224047820143</v>
      </c>
      <c r="AM369" s="23">
        <f ca="1">SQRT(Inputs!$B$38)*F369+SQRT(1-Inputs!$B$38)*_xlfn.NORM.S.INV(RAND())</f>
        <v>-0.22307233876159208</v>
      </c>
      <c r="AN369" s="23">
        <f ca="1">SQRT(Inputs!$B$38)*G369+SQRT(1-Inputs!$B$38)*_xlfn.NORM.S.INV(RAND())</f>
        <v>0.56482199612709172</v>
      </c>
      <c r="AO369" s="23">
        <f ca="1">SQRT(Inputs!$B$38)*H369+SQRT(1-Inputs!$B$38)*_xlfn.NORM.S.INV(RAND())</f>
        <v>-0.12624851782555035</v>
      </c>
      <c r="AP369" s="23">
        <f ca="1">SQRT(Inputs!$B$38)*I369+SQRT(1-Inputs!$B$38)*_xlfn.NORM.S.INV(RAND())</f>
        <v>9.4584518028363068E-2</v>
      </c>
      <c r="AQ369" s="23">
        <f ca="1">SQRT(Inputs!$B$38)*J369+SQRT(1-Inputs!$B$38)*_xlfn.NORM.S.INV(RAND())</f>
        <v>0.19686842972322896</v>
      </c>
      <c r="AR369" s="23">
        <f ca="1">SQRT(Inputs!$B$38)*K369+SQRT(1-Inputs!$B$38)*_xlfn.NORM.S.INV(RAND())</f>
        <v>1.835615635030069E-3</v>
      </c>
      <c r="AS369" s="23">
        <f ca="1">SQRT(Inputs!$B$38)*L369+SQRT(1-Inputs!$B$38)*_xlfn.NORM.S.INV(RAND())</f>
        <v>-1.0604061859559715</v>
      </c>
      <c r="AT369" s="23">
        <f ca="1">SQRT(Inputs!$B$38)*M369+SQRT(1-Inputs!$B$38)*_xlfn.NORM.S.INV(RAND())</f>
        <v>0.67230158636899406</v>
      </c>
      <c r="AU369" s="15">
        <f ca="1">Inputs!$B$6*EXP($B$8-0.5*C$5^2+C$5*N369)</f>
        <v>4168.1833472002527</v>
      </c>
      <c r="AV369" s="15">
        <f t="shared" ca="1" si="183"/>
        <v>4129.5347329703181</v>
      </c>
      <c r="AW369" s="15">
        <f t="shared" ca="1" si="184"/>
        <v>5118.5566732831476</v>
      </c>
      <c r="AX369" s="15">
        <f t="shared" ca="1" si="185"/>
        <v>6603.9695480761548</v>
      </c>
      <c r="AY369" s="15">
        <f t="shared" ca="1" si="186"/>
        <v>9273.9900775047136</v>
      </c>
      <c r="AZ369" s="15">
        <f t="shared" ca="1" si="187"/>
        <v>12998.89085509651</v>
      </c>
      <c r="BA369" s="15">
        <f t="shared" ca="1" si="188"/>
        <v>14808.210233705173</v>
      </c>
      <c r="BB369" s="15">
        <f t="shared" ca="1" si="189"/>
        <v>19460.453855559037</v>
      </c>
      <c r="BC369" s="15">
        <f t="shared" ca="1" si="190"/>
        <v>24490.124490018083</v>
      </c>
      <c r="BD369" s="15">
        <f t="shared" ca="1" si="191"/>
        <v>25768.178123554371</v>
      </c>
      <c r="BE369" s="15">
        <f t="shared" ca="1" si="192"/>
        <v>30456.898571305854</v>
      </c>
      <c r="BF369" s="15">
        <f ca="1">Inputs!$B$13*EXP($B$9-0.5*C$6^2+C$6*Y369)</f>
        <v>13776.670861595447</v>
      </c>
      <c r="BG369" s="15">
        <f t="shared" ca="1" si="193"/>
        <v>14807.795968796168</v>
      </c>
      <c r="BH369" s="15">
        <f t="shared" ca="1" si="194"/>
        <v>16211.652370235795</v>
      </c>
      <c r="BI369" s="15">
        <f t="shared" ca="1" si="195"/>
        <v>19347.160455452893</v>
      </c>
      <c r="BJ369" s="15">
        <f t="shared" ca="1" si="196"/>
        <v>21327.354672117395</v>
      </c>
      <c r="BK369" s="15">
        <f t="shared" ca="1" si="197"/>
        <v>25288.808820431481</v>
      </c>
      <c r="BL369" s="15">
        <f t="shared" ca="1" si="198"/>
        <v>26264.122618257687</v>
      </c>
      <c r="BM369" s="15">
        <f t="shared" ca="1" si="199"/>
        <v>35199.309505107536</v>
      </c>
      <c r="BN369" s="15">
        <f t="shared" ca="1" si="200"/>
        <v>45006.784438462222</v>
      </c>
      <c r="BO369" s="15">
        <f t="shared" ca="1" si="201"/>
        <v>52579.770599168827</v>
      </c>
      <c r="BP369" s="15">
        <f t="shared" ca="1" si="202"/>
        <v>64614.497179876875</v>
      </c>
      <c r="BQ369" s="15">
        <f ca="1">Inputs!$B$20*EXP($B$10-0.5*C$7^2+C$7*AJ369)</f>
        <v>2502.3651860393993</v>
      </c>
      <c r="BR369" s="15">
        <f t="shared" ca="1" si="203"/>
        <v>3301.1658727058775</v>
      </c>
      <c r="BS369" s="15">
        <f t="shared" ca="1" si="204"/>
        <v>4023.6876372305992</v>
      </c>
      <c r="BT369" s="15">
        <f t="shared" ca="1" si="205"/>
        <v>5232.4555815434305</v>
      </c>
      <c r="BU369" s="15">
        <f t="shared" ca="1" si="206"/>
        <v>8313.5434804080724</v>
      </c>
      <c r="BV369" s="15">
        <f t="shared" ca="1" si="207"/>
        <v>11242.178614524271</v>
      </c>
      <c r="BW369" s="15">
        <f t="shared" ca="1" si="208"/>
        <v>16005.041139425131</v>
      </c>
      <c r="BX369" s="15">
        <f t="shared" ca="1" si="209"/>
        <v>23286.781523314447</v>
      </c>
      <c r="BY369" s="15">
        <f t="shared" ca="1" si="210"/>
        <v>32640.196731575037</v>
      </c>
      <c r="BZ369" s="15">
        <f t="shared" ca="1" si="211"/>
        <v>37687.129747802654</v>
      </c>
      <c r="CA369" s="15">
        <f t="shared" ca="1" si="212"/>
        <v>59656.817754738993</v>
      </c>
      <c r="CB369" s="15">
        <f ca="1">(AU369*DCF!C$10-DCF!C$5*MAX(AU369*DCF!C$10,0)-MAX(AU369-Inputs!$B$6,0)/Inputs!$B$10)*DCF!C$6</f>
        <v>1048.7360649243526</v>
      </c>
      <c r="CC369" s="15">
        <f ca="1">(AV369*DCF!D$10-DCF!D$5*MAX(AV369*DCF!D$10,0)-MAX(AV369-AU369,0)/Inputs!$B$10)*DCF!D$6</f>
        <v>1006.5461144820296</v>
      </c>
      <c r="CD369" s="15">
        <f ca="1">(AW369*DCF!E$10-DCF!E$5*MAX(AW369*DCF!E$10,0)-MAX(AW369-AV369,0)/Inputs!$B$10)*DCF!E$6</f>
        <v>959.02455728051814</v>
      </c>
      <c r="CE369" s="15">
        <f ca="1">(AX369*DCF!F$10-DCF!F$5*MAX(AX369*DCF!F$10,0)-MAX(AX369-AW369,0)/Inputs!$B$10)*DCF!F$6</f>
        <v>1132.5584361694123</v>
      </c>
      <c r="CF369" s="15">
        <f ca="1">(AY369*DCF!G$10-DCF!G$5*MAX(AY369*DCF!G$10,0)-MAX(AY369-AX369,0)/Inputs!$B$10)*DCF!G$6</f>
        <v>1397.5874230068991</v>
      </c>
      <c r="CG369" s="15">
        <f ca="1">(AZ369*DCF!H$10-DCF!H$5*MAX(AZ369*DCF!H$10,0)-MAX(AZ369-AY369,0)/Inputs!$B$10)*DCF!H$6</f>
        <v>1862.3210726489722</v>
      </c>
      <c r="CH369" s="15">
        <f ca="1">(BA369*DCF!I$10-DCF!I$5*MAX(BA369*DCF!I$10,0)-MAX(BA369-AZ369,0)/Inputs!$B$10)*DCF!I$6</f>
        <v>2408.1280336282525</v>
      </c>
      <c r="CI369" s="15">
        <f ca="1">(BB369*DCF!J$10-DCF!J$5*MAX(BB369*DCF!J$10,0)-MAX(BB369-BA369,0)/Inputs!$B$10)*DCF!J$6</f>
        <v>2634.4881781082495</v>
      </c>
      <c r="CJ369" s="15">
        <f ca="1">(BC369*DCF!K$10-DCF!K$5*MAX(BC369*DCF!K$10,0)-MAX(BC369-BB369,0)/Inputs!$B$10)*DCF!K$6</f>
        <v>3238.4394060615364</v>
      </c>
      <c r="CK369" s="15">
        <f ca="1">(BD369*DCF!L$10-DCF!L$5*MAX(BD369*DCF!L$10,0)-MAX(BD369-BC369,0)/Inputs!$B$10)*DCF!L$6</f>
        <v>3721.0582395580627</v>
      </c>
      <c r="CL369" s="15">
        <f ca="1">(BE369*DCF!M$10-DCF!M$5*MAX(BE369*DCF!M$10,0)-MAX(BE369-BD369,0)/Inputs!$B$10)*DCF!M$6</f>
        <v>3737.7445633283228</v>
      </c>
      <c r="CM369" s="15">
        <f ca="1">(BF369*DCF!C$28-DCF!C$5*MAX(BF369*DCF!C$28,0)-MAX(BF369-Inputs!$B$13,0)/Inputs!$B$17)*DCF!C$6</f>
        <v>3652.6625627775898</v>
      </c>
      <c r="CN369" s="15">
        <f ca="1">(BG369*DCF!D$28-DCF!D$5*MAX(BG369*DCF!D$28,0)-MAX(BG369-BF369,0)/Inputs!$B$17)*DCF!D$6</f>
        <v>4141.2511749452715</v>
      </c>
      <c r="CO369" s="15">
        <f ca="1">(BH369*DCF!E$28-DCF!E$5*MAX(BH369*DCF!E$28,0)-MAX(BH369-BG369,0)/Inputs!$B$17)*DCF!E$6</f>
        <v>4314.7478501757851</v>
      </c>
      <c r="CP369" s="15">
        <f ca="1">(BI369*DCF!F$28-DCF!F$5*MAX(BI369*DCF!F$28,0)-MAX(BI369-BH369,0)/Inputs!$B$17)*DCF!F$6</f>
        <v>4681.3756353628742</v>
      </c>
      <c r="CQ369" s="15">
        <f ca="1">(BJ369*DCF!G$28-DCF!G$5*MAX(BJ369*DCF!G$28,0)-MAX(BJ369-BI369,0)/Inputs!$B$17)*DCF!G$6</f>
        <v>5200.4948745418124</v>
      </c>
      <c r="CR369" s="15">
        <f ca="1">(BK369*DCF!H$28-DCF!H$5*MAX(BK369*DCF!H$28,0)-MAX(BK369-BJ369,0)/Inputs!$B$17)*DCF!H$6</f>
        <v>5638.7026236684087</v>
      </c>
      <c r="CS369" s="15">
        <f ca="1">(BL369*DCF!I$28-DCF!I$5*MAX(BL369*DCF!I$28,0)-MAX(BL369-BK369,0)/Inputs!$B$17)*DCF!I$6</f>
        <v>6036.1007699911743</v>
      </c>
      <c r="CT369" s="15">
        <f ca="1">(BM369*DCF!J$28-DCF!J$5*MAX(BM369*DCF!J$28,0)-MAX(BM369-BL369,0)/Inputs!$B$17)*DCF!J$6</f>
        <v>6667.6353492981498</v>
      </c>
      <c r="CU369" s="15">
        <f ca="1">(BN369*DCF!K$28-DCF!K$5*MAX(BN369*DCF!K$28,0)-MAX(BN369-BM369,0)/Inputs!$B$17)*DCF!K$6</f>
        <v>8303.3932002322472</v>
      </c>
      <c r="CV369" s="15">
        <f ca="1">(BO369*DCF!L$28-DCF!L$5*MAX(BO369*DCF!L$28,0)-MAX(BO369-BN369,0)/Inputs!$B$17)*DCF!L$6</f>
        <v>9633.8718653416036</v>
      </c>
      <c r="CW369" s="15">
        <f ca="1">(BP369*DCF!M$28-DCF!M$5*MAX(BP369*DCF!M$28,0)-MAX(BP369-BO369,0)/Inputs!$B$17)*DCF!M$6</f>
        <v>10899.287943657635</v>
      </c>
      <c r="CX369" s="15">
        <f ca="1">(BQ369*DCF!C$46-DCF!C$5*MAX(BQ369*DCF!C$46,0)-MAX(BQ369-Inputs!$B$20,0)/Inputs!$B$24)*DCF!C$6</f>
        <v>-577.9134378843878</v>
      </c>
      <c r="CY369" s="15">
        <f ca="1">(BR369*DCF!D$46-DCF!D$5*MAX(BR369*DCF!D$46,0)-MAX(BR369-BQ369,0)/Inputs!$B$24)*DCF!D$6</f>
        <v>-904.27365264045534</v>
      </c>
      <c r="CZ369" s="15">
        <f ca="1">(BS369*DCF!E$46-DCF!E$5*MAX(BS369*DCF!E$46,0)-MAX(BS369-BR369,0)/Inputs!$B$24)*DCF!E$6</f>
        <v>-760.60625773438551</v>
      </c>
      <c r="DA369" s="15">
        <f ca="1">(BT369*DCF!F$46-DCF!F$5*MAX(BT369*DCF!F$46,0)-MAX(BT369-BS369,0)/Inputs!$B$24)*DCF!F$6</f>
        <v>-821.21111814972426</v>
      </c>
      <c r="DB369" s="15">
        <f ca="1">(BU369*DCF!G$46-DCF!G$5*MAX(BU369*DCF!G$46,0)-MAX(BU369-BT369,0)/Inputs!$B$24)*DCF!G$6</f>
        <v>-1316.0682714387945</v>
      </c>
      <c r="DC369" s="15">
        <f ca="1">(BV369*DCF!H$46-DCF!H$5*MAX(BV369*DCF!H$46,0)-MAX(BV369-BU369,0)/Inputs!$B$24)*DCF!H$6</f>
        <v>-910.05542388142885</v>
      </c>
      <c r="DD369" s="15">
        <f ca="1">(BW369*DCF!I$46-DCF!I$5*MAX(BW369*DCF!I$46,0)-MAX(BW369-BV369,0)/Inputs!$B$24)*DCF!I$6</f>
        <v>-997.59094874727998</v>
      </c>
      <c r="DE369" s="15">
        <f ca="1">(BX369*DCF!J$46-DCF!J$5*MAX(BX369*DCF!J$46,0)-MAX(BX369-BW369,0)/Inputs!$B$24)*DCF!J$6</f>
        <v>-954.18251268833012</v>
      </c>
      <c r="DF369" s="15">
        <f ca="1">(BY369*DCF!K$46-DCF!K$5*MAX(BY369*DCF!K$46,0)-MAX(BY369-BX369,0)/Inputs!$B$24)*DCF!K$6</f>
        <v>-426.82070812079002</v>
      </c>
      <c r="DG369" s="15">
        <f ca="1">(BZ369*DCF!L$46-DCF!L$5*MAX(BZ369*DCF!L$46,0)-MAX(BZ369-BY369,0)/Inputs!$B$24)*DCF!L$6</f>
        <v>1462.9994793525241</v>
      </c>
      <c r="DH369" s="15">
        <f ca="1">(CA369*DCF!M$46-DCF!M$5*MAX(CA369*DCF!M$46,0)-MAX(CA369-BZ369,0)/Inputs!$B$24)*DCF!M$6</f>
        <v>83.960868478863915</v>
      </c>
      <c r="DI369" s="15">
        <f ca="1">SUM(CB369:CL369)+BE369*DCF!M$10*(1+Inputs!$B$30)*(1-Inputs!$B$33)*(1-Inputs!$B$30/Inputs!$B$31)/(Inputs!$B$29-Inputs!$B$30)*DCF!M$6</f>
        <v>107908.58356392969</v>
      </c>
      <c r="DJ369" s="15">
        <f ca="1">SUM(CM369:CW369)+BP369*DCF!M$28*(1+Inputs!$B$30)*(1-Inputs!$B$33)*(1-Inputs!$B$30/Inputs!$B$31)/(Inputs!$B$29-Inputs!$B$30)*DCF!M$6</f>
        <v>308933.52396981511</v>
      </c>
      <c r="DK369" s="15">
        <f ca="1">SUM(CX369:DH369)+CA369*DCF!M$46*(1+Inputs!$B$30)*(1-Inputs!$B$33)*(1-Inputs!$B$30/Inputs!$B$31)/(Inputs!$B$29-Inputs!$B$30)*DCF!M$6</f>
        <v>86114.745067204043</v>
      </c>
      <c r="DM369" s="15">
        <f ca="1">DI369+DJ369+DK369+Inputs!$B$34+Inputs!$B$36-Inputs!$B$35</f>
        <v>579807.85260094889</v>
      </c>
    </row>
    <row r="370" spans="1:117" x14ac:dyDescent="0.75">
      <c r="A370" s="11">
        <v>357</v>
      </c>
      <c r="C370" s="23">
        <f t="shared" ca="1" si="215"/>
        <v>1.1069317486636225</v>
      </c>
      <c r="D370" s="23">
        <f t="shared" ca="1" si="215"/>
        <v>-2.1822882210582542</v>
      </c>
      <c r="E370" s="23">
        <f t="shared" ca="1" si="215"/>
        <v>0.27971403010245216</v>
      </c>
      <c r="F370" s="23">
        <f t="shared" ca="1" si="215"/>
        <v>0.24807400476583366</v>
      </c>
      <c r="G370" s="23">
        <f t="shared" ca="1" si="215"/>
        <v>-0.71630822480621237</v>
      </c>
      <c r="H370" s="23">
        <f t="shared" ca="1" si="215"/>
        <v>-0.59203310193243341</v>
      </c>
      <c r="I370" s="23">
        <f t="shared" ca="1" si="215"/>
        <v>-0.47575370418221102</v>
      </c>
      <c r="J370" s="23">
        <f t="shared" ca="1" si="215"/>
        <v>-0.8750498472422964</v>
      </c>
      <c r="K370" s="23">
        <f t="shared" ca="1" si="215"/>
        <v>-0.86822801228814417</v>
      </c>
      <c r="L370" s="23">
        <f t="shared" ca="1" si="215"/>
        <v>0.60659156204924036</v>
      </c>
      <c r="M370" s="23">
        <f t="shared" ca="1" si="215"/>
        <v>9.94831904825043E-2</v>
      </c>
      <c r="N370" s="23">
        <f ca="1">SQRT(Inputs!$B$38)*C370+SQRT(1-Inputs!$B$38)*_xlfn.NORM.S.INV(RAND())</f>
        <v>1.4966497135259029</v>
      </c>
      <c r="O370" s="23">
        <f ca="1">SQRT(Inputs!$B$38)*D370+SQRT(1-Inputs!$B$38)*_xlfn.NORM.S.INV(RAND())</f>
        <v>-7.4087704253799513E-2</v>
      </c>
      <c r="P370" s="23">
        <f ca="1">SQRT(Inputs!$B$38)*E370+SQRT(1-Inputs!$B$38)*_xlfn.NORM.S.INV(RAND())</f>
        <v>1.1782004698077762</v>
      </c>
      <c r="Q370" s="23">
        <f ca="1">SQRT(Inputs!$B$38)*F370+SQRT(1-Inputs!$B$38)*_xlfn.NORM.S.INV(RAND())</f>
        <v>-0.34746756471724416</v>
      </c>
      <c r="R370" s="23">
        <f ca="1">SQRT(Inputs!$B$38)*G370+SQRT(1-Inputs!$B$38)*_xlfn.NORM.S.INV(RAND())</f>
        <v>0.58467419859219794</v>
      </c>
      <c r="S370" s="23">
        <f ca="1">SQRT(Inputs!$B$38)*H370+SQRT(1-Inputs!$B$38)*_xlfn.NORM.S.INV(RAND())</f>
        <v>-0.57018650109525626</v>
      </c>
      <c r="T370" s="23">
        <f ca="1">SQRT(Inputs!$B$38)*I370+SQRT(1-Inputs!$B$38)*_xlfn.NORM.S.INV(RAND())</f>
        <v>-4.8675316709202388E-2</v>
      </c>
      <c r="U370" s="23">
        <f ca="1">SQRT(Inputs!$B$38)*J370+SQRT(1-Inputs!$B$38)*_xlfn.NORM.S.INV(RAND())</f>
        <v>-0.30398197212223516</v>
      </c>
      <c r="V370" s="23">
        <f ca="1">SQRT(Inputs!$B$38)*K370+SQRT(1-Inputs!$B$38)*_xlfn.NORM.S.INV(RAND())</f>
        <v>0.1891936063126689</v>
      </c>
      <c r="W370" s="23">
        <f ca="1">SQRT(Inputs!$B$38)*L370+SQRT(1-Inputs!$B$38)*_xlfn.NORM.S.INV(RAND())</f>
        <v>0.82547876935699138</v>
      </c>
      <c r="X370" s="23">
        <f ca="1">SQRT(Inputs!$B$38)*M370+SQRT(1-Inputs!$B$38)*_xlfn.NORM.S.INV(RAND())</f>
        <v>-1.1720147012342346</v>
      </c>
      <c r="Y370" s="23">
        <f ca="1">SQRT(Inputs!$B$38)*C370+SQRT(1-Inputs!$B$38)*_xlfn.NORM.S.INV(RAND())</f>
        <v>0.52194249803447745</v>
      </c>
      <c r="Z370" s="23">
        <f ca="1">SQRT(Inputs!$B$38)*D370+SQRT(1-Inputs!$B$38)*_xlfn.NORM.S.INV(RAND())</f>
        <v>-2.7810420194129248</v>
      </c>
      <c r="AA370" s="23">
        <f ca="1">SQRT(Inputs!$B$38)*E370+SQRT(1-Inputs!$B$38)*_xlfn.NORM.S.INV(RAND())</f>
        <v>0.87357160945285228</v>
      </c>
      <c r="AB370" s="23">
        <f ca="1">SQRT(Inputs!$B$38)*F370+SQRT(1-Inputs!$B$38)*_xlfn.NORM.S.INV(RAND())</f>
        <v>-1.7095892309285756</v>
      </c>
      <c r="AC370" s="23">
        <f ca="1">SQRT(Inputs!$B$38)*G370+SQRT(1-Inputs!$B$38)*_xlfn.NORM.S.INV(RAND())</f>
        <v>-1.7882637846926266</v>
      </c>
      <c r="AD370" s="23">
        <f ca="1">SQRT(Inputs!$B$38)*H370+SQRT(1-Inputs!$B$38)*_xlfn.NORM.S.INV(RAND())</f>
        <v>-1.0480111182817917</v>
      </c>
      <c r="AE370" s="23">
        <f ca="1">SQRT(Inputs!$B$38)*I370+SQRT(1-Inputs!$B$38)*_xlfn.NORM.S.INV(RAND())</f>
        <v>-0.15051155417877102</v>
      </c>
      <c r="AF370" s="23">
        <f ca="1">SQRT(Inputs!$B$38)*J370+SQRT(1-Inputs!$B$38)*_xlfn.NORM.S.INV(RAND())</f>
        <v>0.56052546665733494</v>
      </c>
      <c r="AG370" s="23">
        <f ca="1">SQRT(Inputs!$B$38)*K370+SQRT(1-Inputs!$B$38)*_xlfn.NORM.S.INV(RAND())</f>
        <v>-0.5366790800873088</v>
      </c>
      <c r="AH370" s="23">
        <f ca="1">SQRT(Inputs!$B$38)*L370+SQRT(1-Inputs!$B$38)*_xlfn.NORM.S.INV(RAND())</f>
        <v>0.65529689380492728</v>
      </c>
      <c r="AI370" s="23">
        <f ca="1">SQRT(Inputs!$B$38)*M370+SQRT(1-Inputs!$B$38)*_xlfn.NORM.S.INV(RAND())</f>
        <v>-0.85669367626553905</v>
      </c>
      <c r="AJ370" s="23">
        <f ca="1">SQRT(Inputs!$B$38)*C370+SQRT(1-Inputs!$B$38)*_xlfn.NORM.S.INV(RAND())</f>
        <v>0.75877707966877772</v>
      </c>
      <c r="AK370" s="23">
        <f ca="1">SQRT(Inputs!$B$38)*D370+SQRT(1-Inputs!$B$38)*_xlfn.NORM.S.INV(RAND())</f>
        <v>-1.4086901272364696</v>
      </c>
      <c r="AL370" s="23">
        <f ca="1">SQRT(Inputs!$B$38)*E370+SQRT(1-Inputs!$B$38)*_xlfn.NORM.S.INV(RAND())</f>
        <v>0.78885122669224017</v>
      </c>
      <c r="AM370" s="23">
        <f ca="1">SQRT(Inputs!$B$38)*F370+SQRT(1-Inputs!$B$38)*_xlfn.NORM.S.INV(RAND())</f>
        <v>1.2033855506207294</v>
      </c>
      <c r="AN370" s="23">
        <f ca="1">SQRT(Inputs!$B$38)*G370+SQRT(1-Inputs!$B$38)*_xlfn.NORM.S.INV(RAND())</f>
        <v>-0.85271812288702198</v>
      </c>
      <c r="AO370" s="23">
        <f ca="1">SQRT(Inputs!$B$38)*H370+SQRT(1-Inputs!$B$38)*_xlfn.NORM.S.INV(RAND())</f>
        <v>0.17610558563634704</v>
      </c>
      <c r="AP370" s="23">
        <f ca="1">SQRT(Inputs!$B$38)*I370+SQRT(1-Inputs!$B$38)*_xlfn.NORM.S.INV(RAND())</f>
        <v>0.25259053339353071</v>
      </c>
      <c r="AQ370" s="23">
        <f ca="1">SQRT(Inputs!$B$38)*J370+SQRT(1-Inputs!$B$38)*_xlfn.NORM.S.INV(RAND())</f>
        <v>-1.5741068020443265</v>
      </c>
      <c r="AR370" s="23">
        <f ca="1">SQRT(Inputs!$B$38)*K370+SQRT(1-Inputs!$B$38)*_xlfn.NORM.S.INV(RAND())</f>
        <v>-0.29211674860803177</v>
      </c>
      <c r="AS370" s="23">
        <f ca="1">SQRT(Inputs!$B$38)*L370+SQRT(1-Inputs!$B$38)*_xlfn.NORM.S.INV(RAND())</f>
        <v>-0.30778880249080182</v>
      </c>
      <c r="AT370" s="23">
        <f ca="1">SQRT(Inputs!$B$38)*M370+SQRT(1-Inputs!$B$38)*_xlfn.NORM.S.INV(RAND())</f>
        <v>0.55046060703852695</v>
      </c>
      <c r="AU370" s="15">
        <f ca="1">Inputs!$B$6*EXP($B$8-0.5*C$5^2+C$5*N370)</f>
        <v>6322.5615146263481</v>
      </c>
      <c r="AV370" s="15">
        <f t="shared" ca="1" si="183"/>
        <v>7612.6706297086012</v>
      </c>
      <c r="AW370" s="15">
        <f t="shared" ca="1" si="184"/>
        <v>10881.093266645341</v>
      </c>
      <c r="AX370" s="15">
        <f t="shared" ca="1" si="185"/>
        <v>12720.368962020288</v>
      </c>
      <c r="AY370" s="15">
        <f t="shared" ca="1" si="186"/>
        <v>16644.167199313943</v>
      </c>
      <c r="AZ370" s="15">
        <f t="shared" ca="1" si="187"/>
        <v>19117.424044159157</v>
      </c>
      <c r="BA370" s="15">
        <f t="shared" ca="1" si="188"/>
        <v>23275.960505330619</v>
      </c>
      <c r="BB370" s="15">
        <f t="shared" ca="1" si="189"/>
        <v>27642.055029041134</v>
      </c>
      <c r="BC370" s="15">
        <f t="shared" ca="1" si="190"/>
        <v>34478.442066441377</v>
      </c>
      <c r="BD370" s="15">
        <f t="shared" ca="1" si="191"/>
        <v>45629.846437361557</v>
      </c>
      <c r="BE370" s="15">
        <f t="shared" ca="1" si="192"/>
        <v>50252.426558354957</v>
      </c>
      <c r="BF370" s="15">
        <f ca="1">Inputs!$B$13*EXP($B$9-0.5*C$6^2+C$6*Y370)</f>
        <v>15338.834986350763</v>
      </c>
      <c r="BG370" s="15">
        <f t="shared" ca="1" si="193"/>
        <v>11318.003883815856</v>
      </c>
      <c r="BH370" s="15">
        <f t="shared" ca="1" si="194"/>
        <v>15984.529820597205</v>
      </c>
      <c r="BI370" s="15">
        <f t="shared" ca="1" si="195"/>
        <v>15040.241257322932</v>
      </c>
      <c r="BJ370" s="15">
        <f t="shared" ca="1" si="196"/>
        <v>14248.659434897128</v>
      </c>
      <c r="BK370" s="15">
        <f t="shared" ca="1" si="197"/>
        <v>15162.242655467458</v>
      </c>
      <c r="BL370" s="15">
        <f t="shared" ca="1" si="198"/>
        <v>18265.224271026829</v>
      </c>
      <c r="BM370" s="15">
        <f t="shared" ca="1" si="199"/>
        <v>24071.007018596669</v>
      </c>
      <c r="BN370" s="15">
        <f t="shared" ca="1" si="200"/>
        <v>27760.302696307615</v>
      </c>
      <c r="BO370" s="15">
        <f t="shared" ca="1" si="201"/>
        <v>36859.584493388407</v>
      </c>
      <c r="BP370" s="15">
        <f t="shared" ca="1" si="202"/>
        <v>41170.831204931033</v>
      </c>
      <c r="BQ370" s="15">
        <f ca="1">Inputs!$B$20*EXP($B$10-0.5*C$7^2+C$7*AJ370)</f>
        <v>5614.1966235150894</v>
      </c>
      <c r="BR370" s="15">
        <f t="shared" ca="1" si="203"/>
        <v>4870.0694258763942</v>
      </c>
      <c r="BS370" s="15">
        <f t="shared" ca="1" si="204"/>
        <v>8364.8286897652852</v>
      </c>
      <c r="BT370" s="15">
        <f t="shared" ca="1" si="205"/>
        <v>15814.442917358216</v>
      </c>
      <c r="BU370" s="15">
        <f t="shared" ca="1" si="206"/>
        <v>17830.792703498497</v>
      </c>
      <c r="BV370" s="15">
        <f t="shared" ca="1" si="207"/>
        <v>25811.846542978779</v>
      </c>
      <c r="BW370" s="15">
        <f t="shared" ca="1" si="208"/>
        <v>37996.97302544929</v>
      </c>
      <c r="BX370" s="15">
        <f t="shared" ca="1" si="209"/>
        <v>38762.524657265058</v>
      </c>
      <c r="BY370" s="15">
        <f t="shared" ca="1" si="210"/>
        <v>51360.646173060959</v>
      </c>
      <c r="BZ370" s="15">
        <f t="shared" ca="1" si="211"/>
        <v>68101.746745416909</v>
      </c>
      <c r="CA370" s="15">
        <f t="shared" ca="1" si="212"/>
        <v>105492.66370148468</v>
      </c>
      <c r="CB370" s="15">
        <f ca="1">(AU370*DCF!C$10-DCF!C$5*MAX(AU370*DCF!C$10,0)-MAX(AU370-Inputs!$B$6,0)/Inputs!$B$10)*DCF!C$6</f>
        <v>1033.3749645924674</v>
      </c>
      <c r="CC370" s="15">
        <f ca="1">(AV370*DCF!D$10-DCF!D$5*MAX(AV370*DCF!D$10,0)-MAX(AV370-AU370,0)/Inputs!$B$10)*DCF!D$6</f>
        <v>1540.977548682207</v>
      </c>
      <c r="CD370" s="15">
        <f ca="1">(AW370*DCF!E$10-DCF!E$5*MAX(AW370*DCF!E$10,0)-MAX(AW370-AV370,0)/Inputs!$B$10)*DCF!E$6</f>
        <v>1776.0870941397177</v>
      </c>
      <c r="CE370" s="15">
        <f ca="1">(AX370*DCF!F$10-DCF!F$5*MAX(AX370*DCF!F$10,0)-MAX(AX370-AW370,0)/Inputs!$B$10)*DCF!F$6</f>
        <v>2394.128600955396</v>
      </c>
      <c r="CF370" s="15">
        <f ca="1">(AY370*DCF!G$10-DCF!G$5*MAX(AY370*DCF!G$10,0)-MAX(AY370-AX370,0)/Inputs!$B$10)*DCF!G$6</f>
        <v>2675.1398580158275</v>
      </c>
      <c r="CG370" s="15">
        <f ca="1">(AZ370*DCF!H$10-DCF!H$5*MAX(AZ370*DCF!H$10,0)-MAX(AZ370-AY370,0)/Inputs!$B$10)*DCF!H$6</f>
        <v>3272.4904989624943</v>
      </c>
      <c r="CH370" s="15">
        <f ca="1">(BA370*DCF!I$10-DCF!I$5*MAX(BA370*DCF!I$10,0)-MAX(BA370-AZ370,0)/Inputs!$B$10)*DCF!I$6</f>
        <v>3569.5231931167605</v>
      </c>
      <c r="CI370" s="15">
        <f ca="1">(BB370*DCF!J$10-DCF!J$5*MAX(BB370*DCF!J$10,0)-MAX(BB370-BA370,0)/Inputs!$B$10)*DCF!J$6</f>
        <v>4081.8311039112286</v>
      </c>
      <c r="CJ370" s="15">
        <f ca="1">(BC370*DCF!K$10-DCF!K$5*MAX(BC370*DCF!K$10,0)-MAX(BC370-BB370,0)/Inputs!$B$10)*DCF!K$6</f>
        <v>4593.4853294278864</v>
      </c>
      <c r="CK370" s="15">
        <f ca="1">(BD370*DCF!L$10-DCF!L$5*MAX(BD370*DCF!L$10,0)-MAX(BD370-BC370,0)/Inputs!$B$10)*DCF!L$6</f>
        <v>5439.7913962844432</v>
      </c>
      <c r="CL370" s="15">
        <f ca="1">(BE370*DCF!M$10-DCF!M$5*MAX(BE370*DCF!M$10,0)-MAX(BE370-BD370,0)/Inputs!$B$10)*DCF!M$6</f>
        <v>6539.0507673156544</v>
      </c>
      <c r="CM370" s="15">
        <f ca="1">(BF370*DCF!C$28-DCF!C$5*MAX(BF370*DCF!C$28,0)-MAX(BF370-Inputs!$B$13,0)/Inputs!$B$17)*DCF!C$6</f>
        <v>3768.6478746570046</v>
      </c>
      <c r="CN370" s="15">
        <f ca="1">(BG370*DCF!D$28-DCF!D$5*MAX(BG370*DCF!D$28,0)-MAX(BG370-BF370,0)/Inputs!$B$17)*DCF!D$6</f>
        <v>3333.4131800791938</v>
      </c>
      <c r="CO370" s="15">
        <f ca="1">(BH370*DCF!E$28-DCF!E$5*MAX(BH370*DCF!E$28,0)-MAX(BH370-BG370,0)/Inputs!$B$17)*DCF!E$6</f>
        <v>3607.3954443932666</v>
      </c>
      <c r="CP370" s="15">
        <f ca="1">(BI370*DCF!F$28-DCF!F$5*MAX(BI370*DCF!F$28,0)-MAX(BI370-BH370,0)/Inputs!$B$17)*DCF!F$6</f>
        <v>4083.0293284365698</v>
      </c>
      <c r="CQ370" s="15">
        <f ca="1">(BJ370*DCF!G$28-DCF!G$5*MAX(BJ370*DCF!G$28,0)-MAX(BJ370-BI370,0)/Inputs!$B$17)*DCF!G$6</f>
        <v>3696.9227946516821</v>
      </c>
      <c r="CR370" s="15">
        <f ca="1">(BK370*DCF!H$28-DCF!H$5*MAX(BK370*DCF!H$28,0)-MAX(BK370-BJ370,0)/Inputs!$B$17)*DCF!H$6</f>
        <v>3607.8446955115301</v>
      </c>
      <c r="CS370" s="15">
        <f ca="1">(BL370*DCF!I$28-DCF!I$5*MAX(BL370*DCF!I$28,0)-MAX(BL370-BK370,0)/Inputs!$B$17)*DCF!I$6</f>
        <v>3849.7499699601326</v>
      </c>
      <c r="CT370" s="15">
        <f ca="1">(BM370*DCF!J$28-DCF!J$5*MAX(BM370*DCF!J$28,0)-MAX(BM370-BL370,0)/Inputs!$B$17)*DCF!J$6</f>
        <v>4600.0334882132756</v>
      </c>
      <c r="CU370" s="15">
        <f ca="1">(BN370*DCF!K$28-DCF!K$5*MAX(BN370*DCF!K$28,0)-MAX(BN370-BM370,0)/Inputs!$B$17)*DCF!K$6</f>
        <v>5410.6208930900721</v>
      </c>
      <c r="CV370" s="15">
        <f ca="1">(BO370*DCF!L$28-DCF!L$5*MAX(BO370*DCF!L$28,0)-MAX(BO370-BN370,0)/Inputs!$B$17)*DCF!L$6</f>
        <v>6324.6618761884747</v>
      </c>
      <c r="CW370" s="15">
        <f ca="1">(BP370*DCF!M$28-DCF!M$5*MAX(BP370*DCF!M$28,0)-MAX(BP370-BO370,0)/Inputs!$B$17)*DCF!M$6</f>
        <v>7295.6692936061345</v>
      </c>
      <c r="CX370" s="15">
        <f ca="1">(BQ370*DCF!C$46-DCF!C$5*MAX(BQ370*DCF!C$46,0)-MAX(BQ370-Inputs!$B$20,0)/Inputs!$B$24)*DCF!C$6</f>
        <v>-2411.2216791097612</v>
      </c>
      <c r="CY370" s="15">
        <f ca="1">(BR370*DCF!D$46-DCF!D$5*MAX(BR370*DCF!D$46,0)-MAX(BR370-BQ370,0)/Inputs!$B$24)*DCF!D$6</f>
        <v>-831.20727950996923</v>
      </c>
      <c r="CZ370" s="15">
        <f ca="1">(BS370*DCF!E$46-DCF!E$5*MAX(BS370*DCF!E$46,0)-MAX(BS370-BR370,0)/Inputs!$B$24)*DCF!E$6</f>
        <v>-2366.6934494483876</v>
      </c>
      <c r="DA370" s="15">
        <f ca="1">(BT370*DCF!F$46-DCF!F$5*MAX(BT370*DCF!F$46,0)-MAX(BT370-BS370,0)/Inputs!$B$24)*DCF!F$6</f>
        <v>-3864.347760314361</v>
      </c>
      <c r="DB370" s="15">
        <f ca="1">(BU370*DCF!G$46-DCF!G$5*MAX(BU370*DCF!G$46,0)-MAX(BU370-BT370,0)/Inputs!$B$24)*DCF!G$6</f>
        <v>-1278.0528670510844</v>
      </c>
      <c r="DC370" s="15">
        <f ca="1">(BV370*DCF!H$46-DCF!H$5*MAX(BV370*DCF!H$46,0)-MAX(BV370-BU370,0)/Inputs!$B$24)*DCF!H$6</f>
        <v>-2480.0635798903018</v>
      </c>
      <c r="DD370" s="15">
        <f ca="1">(BW370*DCF!I$46-DCF!I$5*MAX(BW370*DCF!I$46,0)-MAX(BW370-BV370,0)/Inputs!$B$24)*DCF!I$6</f>
        <v>-2620.323606277303</v>
      </c>
      <c r="DE370" s="15">
        <f ca="1">(BX370*DCF!J$46-DCF!J$5*MAX(BX370*DCF!J$46,0)-MAX(BX370-BW370,0)/Inputs!$B$24)*DCF!J$6</f>
        <v>1422.9689012725714</v>
      </c>
      <c r="DF370" s="15">
        <f ca="1">(BY370*DCF!K$46-DCF!K$5*MAX(BY370*DCF!K$46,0)-MAX(BY370-BX370,0)/Inputs!$B$24)*DCF!K$6</f>
        <v>-152.31283782639332</v>
      </c>
      <c r="DG370" s="15">
        <f ca="1">(BZ370*DCF!L$46-DCF!L$5*MAX(BZ370*DCF!L$46,0)-MAX(BZ370-BY370,0)/Inputs!$B$24)*DCF!L$6</f>
        <v>918.99238971942361</v>
      </c>
      <c r="DH370" s="15">
        <f ca="1">(CA370*DCF!M$46-DCF!M$5*MAX(CA370*DCF!M$46,0)-MAX(CA370-BZ370,0)/Inputs!$B$24)*DCF!M$6</f>
        <v>453.40775907672042</v>
      </c>
      <c r="DI370" s="15">
        <f ca="1">SUM(CB370:CL370)+BE370*DCF!M$10*(1+Inputs!$B$30)*(1-Inputs!$B$33)*(1-Inputs!$B$30/Inputs!$B$31)/(Inputs!$B$29-Inputs!$B$30)*DCF!M$6</f>
        <v>176769.04798685288</v>
      </c>
      <c r="DJ370" s="15">
        <f ca="1">SUM(CM370:CW370)+BP370*DCF!M$28*(1+Inputs!$B$30)*(1-Inputs!$B$33)*(1-Inputs!$B$30/Inputs!$B$31)/(Inputs!$B$29-Inputs!$B$30)*DCF!M$6</f>
        <v>202349.94573372588</v>
      </c>
      <c r="DK370" s="15">
        <f ca="1">SUM(CX370:DH370)+CA370*DCF!M$46*(1+Inputs!$B$30)*(1-Inputs!$B$33)*(1-Inputs!$B$30/Inputs!$B$31)/(Inputs!$B$29-Inputs!$B$30)*DCF!M$6</f>
        <v>149895.30047802595</v>
      </c>
      <c r="DM370" s="15">
        <f ca="1">DI370+DJ370+DK370+Inputs!$B$34+Inputs!$B$36-Inputs!$B$35</f>
        <v>605865.29419860465</v>
      </c>
    </row>
    <row r="371" spans="1:117" x14ac:dyDescent="0.75">
      <c r="A371" s="11">
        <v>358</v>
      </c>
      <c r="C371" s="23">
        <f t="shared" ca="1" si="215"/>
        <v>-0.32697353176327104</v>
      </c>
      <c r="D371" s="23">
        <f t="shared" ca="1" si="215"/>
        <v>-1.4140988489105639</v>
      </c>
      <c r="E371" s="23">
        <f t="shared" ca="1" si="215"/>
        <v>-0.25931457669260388</v>
      </c>
      <c r="F371" s="23">
        <f t="shared" ca="1" si="215"/>
        <v>0.56514193535721535</v>
      </c>
      <c r="G371" s="23">
        <f t="shared" ca="1" si="215"/>
        <v>-5.6605344024250749E-2</v>
      </c>
      <c r="H371" s="23">
        <f t="shared" ca="1" si="215"/>
        <v>-0.97002783967479489</v>
      </c>
      <c r="I371" s="23">
        <f t="shared" ca="1" si="215"/>
        <v>0.26953506141791173</v>
      </c>
      <c r="J371" s="23">
        <f t="shared" ca="1" si="215"/>
        <v>1.7641558910663668</v>
      </c>
      <c r="K371" s="23">
        <f t="shared" ca="1" si="215"/>
        <v>-0.32540872367763596</v>
      </c>
      <c r="L371" s="23">
        <f t="shared" ca="1" si="215"/>
        <v>2.025710463869268</v>
      </c>
      <c r="M371" s="23">
        <f t="shared" ca="1" si="215"/>
        <v>-0.48418686892890206</v>
      </c>
      <c r="N371" s="23">
        <f ca="1">SQRT(Inputs!$B$38)*C371+SQRT(1-Inputs!$B$38)*_xlfn.NORM.S.INV(RAND())</f>
        <v>-0.67013268410134919</v>
      </c>
      <c r="O371" s="23">
        <f ca="1">SQRT(Inputs!$B$38)*D371+SQRT(1-Inputs!$B$38)*_xlfn.NORM.S.INV(RAND())</f>
        <v>-1.5966337463087426</v>
      </c>
      <c r="P371" s="23">
        <f ca="1">SQRT(Inputs!$B$38)*E371+SQRT(1-Inputs!$B$38)*_xlfn.NORM.S.INV(RAND())</f>
        <v>-1.3615385722308648</v>
      </c>
      <c r="Q371" s="23">
        <f ca="1">SQRT(Inputs!$B$38)*F371+SQRT(1-Inputs!$B$38)*_xlfn.NORM.S.INV(RAND())</f>
        <v>-0.11204027775224662</v>
      </c>
      <c r="R371" s="23">
        <f ca="1">SQRT(Inputs!$B$38)*G371+SQRT(1-Inputs!$B$38)*_xlfn.NORM.S.INV(RAND())</f>
        <v>1.7059460700444304</v>
      </c>
      <c r="S371" s="23">
        <f ca="1">SQRT(Inputs!$B$38)*H371+SQRT(1-Inputs!$B$38)*_xlfn.NORM.S.INV(RAND())</f>
        <v>-0.35139745890317464</v>
      </c>
      <c r="T371" s="23">
        <f ca="1">SQRT(Inputs!$B$38)*I371+SQRT(1-Inputs!$B$38)*_xlfn.NORM.S.INV(RAND())</f>
        <v>-0.54173384043826256</v>
      </c>
      <c r="U371" s="23">
        <f ca="1">SQRT(Inputs!$B$38)*J371+SQRT(1-Inputs!$B$38)*_xlfn.NORM.S.INV(RAND())</f>
        <v>1.5248260923227916</v>
      </c>
      <c r="V371" s="23">
        <f ca="1">SQRT(Inputs!$B$38)*K371+SQRT(1-Inputs!$B$38)*_xlfn.NORM.S.INV(RAND())</f>
        <v>-0.452021867467163</v>
      </c>
      <c r="W371" s="23">
        <f ca="1">SQRT(Inputs!$B$38)*L371+SQRT(1-Inputs!$B$38)*_xlfn.NORM.S.INV(RAND())</f>
        <v>2.2920534756134447</v>
      </c>
      <c r="X371" s="23">
        <f ca="1">SQRT(Inputs!$B$38)*M371+SQRT(1-Inputs!$B$38)*_xlfn.NORM.S.INV(RAND())</f>
        <v>-0.36288376973022851</v>
      </c>
      <c r="Y371" s="23">
        <f ca="1">SQRT(Inputs!$B$38)*C371+SQRT(1-Inputs!$B$38)*_xlfn.NORM.S.INV(RAND())</f>
        <v>-0.35176533303646595</v>
      </c>
      <c r="Z371" s="23">
        <f ca="1">SQRT(Inputs!$B$38)*D371+SQRT(1-Inputs!$B$38)*_xlfn.NORM.S.INV(RAND())</f>
        <v>-1.6052551591088262</v>
      </c>
      <c r="AA371" s="23">
        <f ca="1">SQRT(Inputs!$B$38)*E371+SQRT(1-Inputs!$B$38)*_xlfn.NORM.S.INV(RAND())</f>
        <v>-1.5830672240794743</v>
      </c>
      <c r="AB371" s="23">
        <f ca="1">SQRT(Inputs!$B$38)*F371+SQRT(1-Inputs!$B$38)*_xlfn.NORM.S.INV(RAND())</f>
        <v>0.56224659715836323</v>
      </c>
      <c r="AC371" s="23">
        <f ca="1">SQRT(Inputs!$B$38)*G371+SQRT(1-Inputs!$B$38)*_xlfn.NORM.S.INV(RAND())</f>
        <v>-0.95683771820583985</v>
      </c>
      <c r="AD371" s="23">
        <f ca="1">SQRT(Inputs!$B$38)*H371+SQRT(1-Inputs!$B$38)*_xlfn.NORM.S.INV(RAND())</f>
        <v>-1.1568780507220753</v>
      </c>
      <c r="AE371" s="23">
        <f ca="1">SQRT(Inputs!$B$38)*I371+SQRT(1-Inputs!$B$38)*_xlfn.NORM.S.INV(RAND())</f>
        <v>-0.35688217876302952</v>
      </c>
      <c r="AF371" s="23">
        <f ca="1">SQRT(Inputs!$B$38)*J371+SQRT(1-Inputs!$B$38)*_xlfn.NORM.S.INV(RAND())</f>
        <v>1.3282471958081659</v>
      </c>
      <c r="AG371" s="23">
        <f ca="1">SQRT(Inputs!$B$38)*K371+SQRT(1-Inputs!$B$38)*_xlfn.NORM.S.INV(RAND())</f>
        <v>-3.281514890841114E-2</v>
      </c>
      <c r="AH371" s="23">
        <f ca="1">SQRT(Inputs!$B$38)*L371+SQRT(1-Inputs!$B$38)*_xlfn.NORM.S.INV(RAND())</f>
        <v>1.1982176014776775</v>
      </c>
      <c r="AI371" s="23">
        <f ca="1">SQRT(Inputs!$B$38)*M371+SQRT(1-Inputs!$B$38)*_xlfn.NORM.S.INV(RAND())</f>
        <v>0.6004168553901208</v>
      </c>
      <c r="AJ371" s="23">
        <f ca="1">SQRT(Inputs!$B$38)*C371+SQRT(1-Inputs!$B$38)*_xlfn.NORM.S.INV(RAND())</f>
        <v>0.70780792509412715</v>
      </c>
      <c r="AK371" s="23">
        <f ca="1">SQRT(Inputs!$B$38)*D371+SQRT(1-Inputs!$B$38)*_xlfn.NORM.S.INV(RAND())</f>
        <v>-3.5265495239213962E-2</v>
      </c>
      <c r="AL371" s="23">
        <f ca="1">SQRT(Inputs!$B$38)*E371+SQRT(1-Inputs!$B$38)*_xlfn.NORM.S.INV(RAND())</f>
        <v>-0.4675430377970049</v>
      </c>
      <c r="AM371" s="23">
        <f ca="1">SQRT(Inputs!$B$38)*F371+SQRT(1-Inputs!$B$38)*_xlfn.NORM.S.INV(RAND())</f>
        <v>0.62983623273954348</v>
      </c>
      <c r="AN371" s="23">
        <f ca="1">SQRT(Inputs!$B$38)*G371+SQRT(1-Inputs!$B$38)*_xlfn.NORM.S.INV(RAND())</f>
        <v>-0.42385784494639273</v>
      </c>
      <c r="AO371" s="23">
        <f ca="1">SQRT(Inputs!$B$38)*H371+SQRT(1-Inputs!$B$38)*_xlfn.NORM.S.INV(RAND())</f>
        <v>0.89389474573794037</v>
      </c>
      <c r="AP371" s="23">
        <f ca="1">SQRT(Inputs!$B$38)*I371+SQRT(1-Inputs!$B$38)*_xlfn.NORM.S.INV(RAND())</f>
        <v>0.74786503216061107</v>
      </c>
      <c r="AQ371" s="23">
        <f ca="1">SQRT(Inputs!$B$38)*J371+SQRT(1-Inputs!$B$38)*_xlfn.NORM.S.INV(RAND())</f>
        <v>2.3731095358900238</v>
      </c>
      <c r="AR371" s="23">
        <f ca="1">SQRT(Inputs!$B$38)*K371+SQRT(1-Inputs!$B$38)*_xlfn.NORM.S.INV(RAND())</f>
        <v>0.64571695266207008</v>
      </c>
      <c r="AS371" s="23">
        <f ca="1">SQRT(Inputs!$B$38)*L371+SQRT(1-Inputs!$B$38)*_xlfn.NORM.S.INV(RAND())</f>
        <v>0.72024790426101537</v>
      </c>
      <c r="AT371" s="23">
        <f ca="1">SQRT(Inputs!$B$38)*M371+SQRT(1-Inputs!$B$38)*_xlfn.NORM.S.INV(RAND())</f>
        <v>-1.0194226778974171</v>
      </c>
      <c r="AU371" s="15">
        <f ca="1">Inputs!$B$6*EXP($B$8-0.5*C$5^2+C$5*N371)</f>
        <v>4452.1213870059055</v>
      </c>
      <c r="AV371" s="15">
        <f t="shared" ca="1" si="183"/>
        <v>4285.3718181052627</v>
      </c>
      <c r="AW371" s="15">
        <f t="shared" ca="1" si="184"/>
        <v>4348.613402761428</v>
      </c>
      <c r="AX371" s="15">
        <f t="shared" ca="1" si="185"/>
        <v>5235.4222110123892</v>
      </c>
      <c r="AY371" s="15">
        <f t="shared" ca="1" si="186"/>
        <v>7808.8195156601423</v>
      </c>
      <c r="AZ371" s="15">
        <f t="shared" ca="1" si="187"/>
        <v>9187.8968749982414</v>
      </c>
      <c r="BA371" s="15">
        <f t="shared" ca="1" si="188"/>
        <v>10623.88345455789</v>
      </c>
      <c r="BB371" s="15">
        <f t="shared" ca="1" si="189"/>
        <v>15153.772665875154</v>
      </c>
      <c r="BC371" s="15">
        <f t="shared" ca="1" si="190"/>
        <v>17767.109702439055</v>
      </c>
      <c r="BD371" s="15">
        <f t="shared" ca="1" si="191"/>
        <v>26970.688193482732</v>
      </c>
      <c r="BE371" s="15">
        <f t="shared" ca="1" si="192"/>
        <v>31974.6486958325</v>
      </c>
      <c r="BF371" s="15">
        <f ca="1">Inputs!$B$13*EXP($B$9-0.5*C$6^2+C$6*Y371)</f>
        <v>12899.354706398508</v>
      </c>
      <c r="BG371" s="15">
        <f t="shared" ca="1" si="193"/>
        <v>11767.497344349093</v>
      </c>
      <c r="BH371" s="15">
        <f t="shared" ca="1" si="194"/>
        <v>11057.58031773672</v>
      </c>
      <c r="BI371" s="15">
        <f t="shared" ca="1" si="195"/>
        <v>14759.75123520391</v>
      </c>
      <c r="BJ371" s="15">
        <f t="shared" ca="1" si="196"/>
        <v>15763.289489580795</v>
      </c>
      <c r="BK371" s="15">
        <f t="shared" ca="1" si="197"/>
        <v>16527.204102466916</v>
      </c>
      <c r="BL371" s="15">
        <f t="shared" ca="1" si="198"/>
        <v>19384.126066630401</v>
      </c>
      <c r="BM371" s="15">
        <f t="shared" ca="1" si="199"/>
        <v>28101.862363382799</v>
      </c>
      <c r="BN371" s="15">
        <f t="shared" ca="1" si="200"/>
        <v>34426.126688854456</v>
      </c>
      <c r="BO371" s="15">
        <f t="shared" ca="1" si="201"/>
        <v>48688.051113226458</v>
      </c>
      <c r="BP371" s="15">
        <f t="shared" ca="1" si="202"/>
        <v>64144.178298069775</v>
      </c>
      <c r="BQ371" s="15">
        <f ca="1">Inputs!$B$20*EXP($B$10-0.5*C$7^2+C$7*AJ371)</f>
        <v>5513.6157523449647</v>
      </c>
      <c r="BR371" s="15">
        <f t="shared" ca="1" si="203"/>
        <v>7397.9469793331946</v>
      </c>
      <c r="BS371" s="15">
        <f t="shared" ca="1" si="204"/>
        <v>8857.7262508655549</v>
      </c>
      <c r="BT371" s="15">
        <f t="shared" ca="1" si="205"/>
        <v>14407.046098653194</v>
      </c>
      <c r="BU371" s="15">
        <f t="shared" ca="1" si="206"/>
        <v>18020.174206474294</v>
      </c>
      <c r="BV371" s="15">
        <f t="shared" ca="1" si="207"/>
        <v>30664.800818588701</v>
      </c>
      <c r="BW371" s="15">
        <f t="shared" ca="1" si="208"/>
        <v>50129.660549858942</v>
      </c>
      <c r="BX371" s="15">
        <f t="shared" ca="1" si="209"/>
        <v>112829.18528056932</v>
      </c>
      <c r="BY371" s="15">
        <f t="shared" ca="1" si="210"/>
        <v>178881.59966547418</v>
      </c>
      <c r="BZ371" s="15">
        <f t="shared" ca="1" si="211"/>
        <v>286529.83599175321</v>
      </c>
      <c r="CA371" s="15">
        <f t="shared" ca="1" si="212"/>
        <v>335798.64873109665</v>
      </c>
      <c r="CB371" s="15">
        <f ca="1">(AU371*DCF!C$10-DCF!C$5*MAX(AU371*DCF!C$10,0)-MAX(AU371-Inputs!$B$6,0)/Inputs!$B$10)*DCF!C$6</f>
        <v>1046.7115360911887</v>
      </c>
      <c r="CC371" s="15">
        <f ca="1">(AV371*DCF!D$10-DCF!D$5*MAX(AV371*DCF!D$10,0)-MAX(AV371-AU371,0)/Inputs!$B$10)*DCF!D$6</f>
        <v>1044.5303482220759</v>
      </c>
      <c r="CD371" s="15">
        <f ca="1">(AW371*DCF!E$10-DCF!E$5*MAX(AW371*DCF!E$10,0)-MAX(AW371-AV371,0)/Inputs!$B$10)*DCF!E$6</f>
        <v>989.78098679368168</v>
      </c>
      <c r="CE371" s="15">
        <f ca="1">(AX371*DCF!F$10-DCF!F$5*MAX(AX371*DCF!F$10,0)-MAX(AX371-AW371,0)/Inputs!$B$10)*DCF!F$6</f>
        <v>958.36139863134883</v>
      </c>
      <c r="CF371" s="15">
        <f ca="1">(AY371*DCF!G$10-DCF!G$5*MAX(AY371*DCF!G$10,0)-MAX(AY371-AX371,0)/Inputs!$B$10)*DCF!G$6</f>
        <v>1114.2765560286157</v>
      </c>
      <c r="CG371" s="15">
        <f ca="1">(AZ371*DCF!H$10-DCF!H$5*MAX(AZ371*DCF!H$10,0)-MAX(AZ371-AY371,0)/Inputs!$B$10)*DCF!H$6</f>
        <v>1538.9568602121849</v>
      </c>
      <c r="CH371" s="15">
        <f ca="1">(BA371*DCF!I$10-DCF!I$5*MAX(BA371*DCF!I$10,0)-MAX(BA371-AZ371,0)/Inputs!$B$10)*DCF!I$6</f>
        <v>1705.0438352276433</v>
      </c>
      <c r="CI371" s="15">
        <f ca="1">(BB371*DCF!J$10-DCF!J$5*MAX(BB371*DCF!J$10,0)-MAX(BB371-BA371,0)/Inputs!$B$10)*DCF!J$6</f>
        <v>1913.9924877392191</v>
      </c>
      <c r="CJ371" s="15">
        <f ca="1">(BC371*DCF!K$10-DCF!K$5*MAX(BC371*DCF!K$10,0)-MAX(BC371-BB371,0)/Inputs!$B$10)*DCF!K$6</f>
        <v>2494.3919178499314</v>
      </c>
      <c r="CK371" s="15">
        <f ca="1">(BD371*DCF!L$10-DCF!L$5*MAX(BD371*DCF!L$10,0)-MAX(BD371-BC371,0)/Inputs!$B$10)*DCF!L$6</f>
        <v>2877.5209354818894</v>
      </c>
      <c r="CL371" s="15">
        <f ca="1">(BE371*DCF!M$10-DCF!M$5*MAX(BE371*DCF!M$10,0)-MAX(BE371-BD371,0)/Inputs!$B$10)*DCF!M$6</f>
        <v>3914.2599437173044</v>
      </c>
      <c r="CM371" s="15">
        <f ca="1">(BF371*DCF!C$28-DCF!C$5*MAX(BF371*DCF!C$28,0)-MAX(BF371-Inputs!$B$13,0)/Inputs!$B$17)*DCF!C$6</f>
        <v>3587.5248565245388</v>
      </c>
      <c r="CN371" s="15">
        <f ca="1">(BG371*DCF!D$28-DCF!D$5*MAX(BG371*DCF!D$28,0)-MAX(BG371-BF371,0)/Inputs!$B$17)*DCF!D$6</f>
        <v>3465.7993712381717</v>
      </c>
      <c r="CO371" s="15">
        <f ca="1">(BH371*DCF!E$28-DCF!E$5*MAX(BH371*DCF!E$28,0)-MAX(BH371-BG371,0)/Inputs!$B$17)*DCF!E$6</f>
        <v>3131.7036421615744</v>
      </c>
      <c r="CP371" s="15">
        <f ca="1">(BI371*DCF!F$28-DCF!F$5*MAX(BI371*DCF!F$28,0)-MAX(BI371-BH371,0)/Inputs!$B$17)*DCF!F$6</f>
        <v>3332.8449429802367</v>
      </c>
      <c r="CQ371" s="15">
        <f ca="1">(BJ371*DCF!G$28-DCF!G$5*MAX(BJ371*DCF!G$28,0)-MAX(BJ371-BI371,0)/Inputs!$B$17)*DCF!G$6</f>
        <v>3921.1198331657361</v>
      </c>
      <c r="CR371" s="15">
        <f ca="1">(BK371*DCF!H$28-DCF!H$5*MAX(BK371*DCF!H$28,0)-MAX(BK371-BJ371,0)/Inputs!$B$17)*DCF!H$6</f>
        <v>3968.6690220046721</v>
      </c>
      <c r="CS371" s="15">
        <f ca="1">(BL371*DCF!I$28-DCF!I$5*MAX(BL371*DCF!I$28,0)-MAX(BL371-BK371,0)/Inputs!$B$17)*DCF!I$6</f>
        <v>4148.1802288927893</v>
      </c>
      <c r="CT371" s="15">
        <f ca="1">(BM371*DCF!J$28-DCF!J$5*MAX(BM371*DCF!J$28,0)-MAX(BM371-BL371,0)/Inputs!$B$17)*DCF!J$6</f>
        <v>5113.1476039561721</v>
      </c>
      <c r="CU371" s="15">
        <f ca="1">(BN371*DCF!K$28-DCF!K$5*MAX(BN371*DCF!K$28,0)-MAX(BN371-BM371,0)/Inputs!$B$17)*DCF!K$6</f>
        <v>6495.5825927183532</v>
      </c>
      <c r="CV371" s="15">
        <f ca="1">(BO371*DCF!L$28-DCF!L$5*MAX(BO371*DCF!L$28,0)-MAX(BO371-BN371,0)/Inputs!$B$17)*DCF!L$6</f>
        <v>8100.527622955171</v>
      </c>
      <c r="CW371" s="15">
        <f ca="1">(BP371*DCF!M$28-DCF!M$5*MAX(BP371*DCF!M$28,0)-MAX(BP371-BO371,0)/Inputs!$B$17)*DCF!M$6</f>
        <v>10453.164671785906</v>
      </c>
      <c r="CX371" s="15">
        <f ca="1">(BQ371*DCF!C$46-DCF!C$5*MAX(BQ371*DCF!C$46,0)-MAX(BQ371-Inputs!$B$20,0)/Inputs!$B$24)*DCF!C$6</f>
        <v>-2341.535163287504</v>
      </c>
      <c r="CY371" s="15">
        <f ca="1">(BR371*DCF!D$46-DCF!D$5*MAX(BR371*DCF!D$46,0)-MAX(BR371-BQ371,0)/Inputs!$B$24)*DCF!D$6</f>
        <v>-2066.6855202050288</v>
      </c>
      <c r="CZ371" s="15">
        <f ca="1">(BS371*DCF!E$46-DCF!E$5*MAX(BS371*DCF!E$46,0)-MAX(BS371-BR371,0)/Inputs!$B$24)*DCF!E$6</f>
        <v>-1622.8463533736838</v>
      </c>
      <c r="DA371" s="15">
        <f ca="1">(BT371*DCF!F$46-DCF!F$5*MAX(BT371*DCF!F$46,0)-MAX(BT371-BS371,0)/Inputs!$B$24)*DCF!F$6</f>
        <v>-3069.8949691598068</v>
      </c>
      <c r="DB371" s="15">
        <f ca="1">(BU371*DCF!G$46-DCF!G$5*MAX(BU371*DCF!G$46,0)-MAX(BU371-BT371,0)/Inputs!$B$24)*DCF!G$6</f>
        <v>-1821.5479655649785</v>
      </c>
      <c r="DC371" s="15">
        <f ca="1">(BV371*DCF!H$46-DCF!H$5*MAX(BV371*DCF!H$46,0)-MAX(BV371-BU371,0)/Inputs!$B$24)*DCF!H$6</f>
        <v>-3929.2402448018979</v>
      </c>
      <c r="DD371" s="15">
        <f ca="1">(BW371*DCF!I$46-DCF!I$5*MAX(BW371*DCF!I$46,0)-MAX(BW371-BV371,0)/Inputs!$B$24)*DCF!I$6</f>
        <v>-4429.8442808972632</v>
      </c>
      <c r="DE371" s="15">
        <f ca="1">(BX371*DCF!J$46-DCF!J$5*MAX(BX371*DCF!J$46,0)-MAX(BX371-BW371,0)/Inputs!$B$24)*DCF!J$6</f>
        <v>-11894.017372619541</v>
      </c>
      <c r="DF371" s="15">
        <f ca="1">(BY371*DCF!K$46-DCF!K$5*MAX(BY371*DCF!K$46,0)-MAX(BY371-BX371,0)/Inputs!$B$24)*DCF!K$6</f>
        <v>-5962.7686174850896</v>
      </c>
      <c r="DG371" s="15">
        <f ca="1">(BZ371*DCF!L$46-DCF!L$5*MAX(BZ371*DCF!L$46,0)-MAX(BZ371-BY371,0)/Inputs!$B$24)*DCF!L$6</f>
        <v>-4554.6704258192713</v>
      </c>
      <c r="DH371" s="15">
        <f ca="1">(CA371*DCF!M$46-DCF!M$5*MAX(CA371*DCF!M$46,0)-MAX(CA371-BZ371,0)/Inputs!$B$24)*DCF!M$6</f>
        <v>16025.345172743893</v>
      </c>
      <c r="DI371" s="15">
        <f ca="1">SUM(CB371:CL371)+BE371*DCF!M$10*(1+Inputs!$B$30)*(1-Inputs!$B$33)*(1-Inputs!$B$30/Inputs!$B$31)/(Inputs!$B$29-Inputs!$B$30)*DCF!M$6</f>
        <v>108583.69694745344</v>
      </c>
      <c r="DJ371" s="15">
        <f ca="1">SUM(CM371:CW371)+BP371*DCF!M$28*(1+Inputs!$B$30)*(1-Inputs!$B$33)*(1-Inputs!$B$30/Inputs!$B$31)/(Inputs!$B$29-Inputs!$B$30)*DCF!M$6</f>
        <v>293737.05961834919</v>
      </c>
      <c r="DK371" s="15">
        <f ca="1">SUM(CX371:DH371)+CA371*DCF!M$46*(1+Inputs!$B$30)*(1-Inputs!$B$33)*(1-Inputs!$B$30/Inputs!$B$31)/(Inputs!$B$29-Inputs!$B$30)*DCF!M$6</f>
        <v>493516.78309068078</v>
      </c>
      <c r="DM371" s="15">
        <f ca="1">DI371+DJ371+DK371+Inputs!$B$34+Inputs!$B$36-Inputs!$B$35</f>
        <v>972688.53965648334</v>
      </c>
    </row>
    <row r="372" spans="1:117" x14ac:dyDescent="0.75">
      <c r="A372" s="11">
        <v>359</v>
      </c>
      <c r="C372" s="23">
        <f t="shared" ca="1" si="215"/>
        <v>0.62222983180098757</v>
      </c>
      <c r="D372" s="23">
        <f t="shared" ca="1" si="215"/>
        <v>0.67335678099698315</v>
      </c>
      <c r="E372" s="23">
        <f t="shared" ca="1" si="215"/>
        <v>-0.87058391294085347</v>
      </c>
      <c r="F372" s="23">
        <f t="shared" ca="1" si="215"/>
        <v>-0.7727009111625307</v>
      </c>
      <c r="G372" s="23">
        <f t="shared" ca="1" si="215"/>
        <v>1.5349433436271929</v>
      </c>
      <c r="H372" s="23">
        <f t="shared" ca="1" si="215"/>
        <v>0.30314466036534132</v>
      </c>
      <c r="I372" s="23">
        <f t="shared" ca="1" si="215"/>
        <v>0.88648973738294923</v>
      </c>
      <c r="J372" s="23">
        <f t="shared" ca="1" si="215"/>
        <v>-0.65073755318141102</v>
      </c>
      <c r="K372" s="23">
        <f t="shared" ca="1" si="215"/>
        <v>-0.64669505692372165</v>
      </c>
      <c r="L372" s="23">
        <f t="shared" ca="1" si="215"/>
        <v>-0.74572010577141068</v>
      </c>
      <c r="M372" s="23">
        <f t="shared" ca="1" si="215"/>
        <v>0.34437002975042541</v>
      </c>
      <c r="N372" s="23">
        <f ca="1">SQRT(Inputs!$B$38)*C372+SQRT(1-Inputs!$B$38)*_xlfn.NORM.S.INV(RAND())</f>
        <v>-0.39303328761054818</v>
      </c>
      <c r="O372" s="23">
        <f ca="1">SQRT(Inputs!$B$38)*D372+SQRT(1-Inputs!$B$38)*_xlfn.NORM.S.INV(RAND())</f>
        <v>8.3144221849973832E-2</v>
      </c>
      <c r="P372" s="23">
        <f ca="1">SQRT(Inputs!$B$38)*E372+SQRT(1-Inputs!$B$38)*_xlfn.NORM.S.INV(RAND())</f>
        <v>0.73625367842475986</v>
      </c>
      <c r="Q372" s="23">
        <f ca="1">SQRT(Inputs!$B$38)*F372+SQRT(1-Inputs!$B$38)*_xlfn.NORM.S.INV(RAND())</f>
        <v>-2.0289265754855772</v>
      </c>
      <c r="R372" s="23">
        <f ca="1">SQRT(Inputs!$B$38)*G372+SQRT(1-Inputs!$B$38)*_xlfn.NORM.S.INV(RAND())</f>
        <v>2.7036335163568959E-2</v>
      </c>
      <c r="S372" s="23">
        <f ca="1">SQRT(Inputs!$B$38)*H372+SQRT(1-Inputs!$B$38)*_xlfn.NORM.S.INV(RAND())</f>
        <v>0.1911869664071642</v>
      </c>
      <c r="T372" s="23">
        <f ca="1">SQRT(Inputs!$B$38)*I372+SQRT(1-Inputs!$B$38)*_xlfn.NORM.S.INV(RAND())</f>
        <v>0.30736819618350902</v>
      </c>
      <c r="U372" s="23">
        <f ca="1">SQRT(Inputs!$B$38)*J372+SQRT(1-Inputs!$B$38)*_xlfn.NORM.S.INV(RAND())</f>
        <v>0.46583492504113067</v>
      </c>
      <c r="V372" s="23">
        <f ca="1">SQRT(Inputs!$B$38)*K372+SQRT(1-Inputs!$B$38)*_xlfn.NORM.S.INV(RAND())</f>
        <v>-1.1923303389656803</v>
      </c>
      <c r="W372" s="23">
        <f ca="1">SQRT(Inputs!$B$38)*L372+SQRT(1-Inputs!$B$38)*_xlfn.NORM.S.INV(RAND())</f>
        <v>0.40902393009550331</v>
      </c>
      <c r="X372" s="23">
        <f ca="1">SQRT(Inputs!$B$38)*M372+SQRT(1-Inputs!$B$38)*_xlfn.NORM.S.INV(RAND())</f>
        <v>-0.24075269762364868</v>
      </c>
      <c r="Y372" s="23">
        <f ca="1">SQRT(Inputs!$B$38)*C372+SQRT(1-Inputs!$B$38)*_xlfn.NORM.S.INV(RAND())</f>
        <v>0.83050000799201973</v>
      </c>
      <c r="Z372" s="23">
        <f ca="1">SQRT(Inputs!$B$38)*D372+SQRT(1-Inputs!$B$38)*_xlfn.NORM.S.INV(RAND())</f>
        <v>1.1570770384687896</v>
      </c>
      <c r="AA372" s="23">
        <f ca="1">SQRT(Inputs!$B$38)*E372+SQRT(1-Inputs!$B$38)*_xlfn.NORM.S.INV(RAND())</f>
        <v>-0.91251966699446641</v>
      </c>
      <c r="AB372" s="23">
        <f ca="1">SQRT(Inputs!$B$38)*F372+SQRT(1-Inputs!$B$38)*_xlfn.NORM.S.INV(RAND())</f>
        <v>0.80546997357151606</v>
      </c>
      <c r="AC372" s="23">
        <f ca="1">SQRT(Inputs!$B$38)*G372+SQRT(1-Inputs!$B$38)*_xlfn.NORM.S.INV(RAND())</f>
        <v>1.8521557165224327</v>
      </c>
      <c r="AD372" s="23">
        <f ca="1">SQRT(Inputs!$B$38)*H372+SQRT(1-Inputs!$B$38)*_xlfn.NORM.S.INV(RAND())</f>
        <v>-0.45007249926380816</v>
      </c>
      <c r="AE372" s="23">
        <f ca="1">SQRT(Inputs!$B$38)*I372+SQRT(1-Inputs!$B$38)*_xlfn.NORM.S.INV(RAND())</f>
        <v>0.37098345319696213</v>
      </c>
      <c r="AF372" s="23">
        <f ca="1">SQRT(Inputs!$B$38)*J372+SQRT(1-Inputs!$B$38)*_xlfn.NORM.S.INV(RAND())</f>
        <v>-1.5050543377840897E-2</v>
      </c>
      <c r="AG372" s="23">
        <f ca="1">SQRT(Inputs!$B$38)*K372+SQRT(1-Inputs!$B$38)*_xlfn.NORM.S.INV(RAND())</f>
        <v>-0.41812717507538727</v>
      </c>
      <c r="AH372" s="23">
        <f ca="1">SQRT(Inputs!$B$38)*L372+SQRT(1-Inputs!$B$38)*_xlfn.NORM.S.INV(RAND())</f>
        <v>0.70163370838003802</v>
      </c>
      <c r="AI372" s="23">
        <f ca="1">SQRT(Inputs!$B$38)*M372+SQRT(1-Inputs!$B$38)*_xlfn.NORM.S.INV(RAND())</f>
        <v>0.88778670341729193</v>
      </c>
      <c r="AJ372" s="23">
        <f ca="1">SQRT(Inputs!$B$38)*C372+SQRT(1-Inputs!$B$38)*_xlfn.NORM.S.INV(RAND())</f>
        <v>0.54642546357988742</v>
      </c>
      <c r="AK372" s="23">
        <f ca="1">SQRT(Inputs!$B$38)*D372+SQRT(1-Inputs!$B$38)*_xlfn.NORM.S.INV(RAND())</f>
        <v>0.13626502424662737</v>
      </c>
      <c r="AL372" s="23">
        <f ca="1">SQRT(Inputs!$B$38)*E372+SQRT(1-Inputs!$B$38)*_xlfn.NORM.S.INV(RAND())</f>
        <v>-0.98137935290380551</v>
      </c>
      <c r="AM372" s="23">
        <f ca="1">SQRT(Inputs!$B$38)*F372+SQRT(1-Inputs!$B$38)*_xlfn.NORM.S.INV(RAND())</f>
        <v>-1.4006017812991394</v>
      </c>
      <c r="AN372" s="23">
        <f ca="1">SQRT(Inputs!$B$38)*G372+SQRT(1-Inputs!$B$38)*_xlfn.NORM.S.INV(RAND())</f>
        <v>0.70359428005051838</v>
      </c>
      <c r="AO372" s="23">
        <f ca="1">SQRT(Inputs!$B$38)*H372+SQRT(1-Inputs!$B$38)*_xlfn.NORM.S.INV(RAND())</f>
        <v>-0.73254631019978245</v>
      </c>
      <c r="AP372" s="23">
        <f ca="1">SQRT(Inputs!$B$38)*I372+SQRT(1-Inputs!$B$38)*_xlfn.NORM.S.INV(RAND())</f>
        <v>0.58472358521859025</v>
      </c>
      <c r="AQ372" s="23">
        <f ca="1">SQRT(Inputs!$B$38)*J372+SQRT(1-Inputs!$B$38)*_xlfn.NORM.S.INV(RAND())</f>
        <v>2.0387806294838646</v>
      </c>
      <c r="AR372" s="23">
        <f ca="1">SQRT(Inputs!$B$38)*K372+SQRT(1-Inputs!$B$38)*_xlfn.NORM.S.INV(RAND())</f>
        <v>-1.5179846252879992E-2</v>
      </c>
      <c r="AS372" s="23">
        <f ca="1">SQRT(Inputs!$B$38)*L372+SQRT(1-Inputs!$B$38)*_xlfn.NORM.S.INV(RAND())</f>
        <v>0.33431443619588785</v>
      </c>
      <c r="AT372" s="23">
        <f ca="1">SQRT(Inputs!$B$38)*M372+SQRT(1-Inputs!$B$38)*_xlfn.NORM.S.INV(RAND())</f>
        <v>2.246421577243964</v>
      </c>
      <c r="AU372" s="15">
        <f ca="1">Inputs!$B$6*EXP($B$8-0.5*C$5^2+C$5*N372)</f>
        <v>4656.3674651490746</v>
      </c>
      <c r="AV372" s="15">
        <f t="shared" ca="1" si="183"/>
        <v>5737.6135941098846</v>
      </c>
      <c r="AW372" s="15">
        <f t="shared" ca="1" si="184"/>
        <v>7726.4209645783094</v>
      </c>
      <c r="AX372" s="15">
        <f t="shared" ca="1" si="185"/>
        <v>7321.0521104686859</v>
      </c>
      <c r="AY372" s="15">
        <f t="shared" ca="1" si="186"/>
        <v>8975.3680483231674</v>
      </c>
      <c r="AZ372" s="15">
        <f t="shared" ca="1" si="187"/>
        <v>11210.673139264063</v>
      </c>
      <c r="BA372" s="15">
        <f t="shared" ca="1" si="188"/>
        <v>14167.499964010132</v>
      </c>
      <c r="BB372" s="15">
        <f t="shared" ca="1" si="189"/>
        <v>18174.064483021015</v>
      </c>
      <c r="BC372" s="15">
        <f t="shared" ca="1" si="190"/>
        <v>19838.670958743231</v>
      </c>
      <c r="BD372" s="15">
        <f t="shared" ca="1" si="191"/>
        <v>25252.076490863383</v>
      </c>
      <c r="BE372" s="15">
        <f t="shared" ca="1" si="192"/>
        <v>30272.049648949222</v>
      </c>
      <c r="BF372" s="15">
        <f ca="1">Inputs!$B$13*EXP($B$9-0.5*C$6^2+C$6*Y372)</f>
        <v>16306.416173215644</v>
      </c>
      <c r="BG372" s="15">
        <f t="shared" ca="1" si="193"/>
        <v>24487.271676373824</v>
      </c>
      <c r="BH372" s="15">
        <f t="shared" ca="1" si="194"/>
        <v>25716.778963690529</v>
      </c>
      <c r="BI372" s="15">
        <f t="shared" ca="1" si="195"/>
        <v>35636.423330356061</v>
      </c>
      <c r="BJ372" s="15">
        <f t="shared" ca="1" si="196"/>
        <v>57057.065680993626</v>
      </c>
      <c r="BK372" s="15">
        <f t="shared" ca="1" si="197"/>
        <v>65864.706296495075</v>
      </c>
      <c r="BL372" s="15">
        <f t="shared" ca="1" si="198"/>
        <v>84891.567165367698</v>
      </c>
      <c r="BM372" s="15">
        <f t="shared" ca="1" si="199"/>
        <v>104155.13753661698</v>
      </c>
      <c r="BN372" s="15">
        <f t="shared" ca="1" si="200"/>
        <v>121837.38144794338</v>
      </c>
      <c r="BO372" s="15">
        <f t="shared" ca="1" si="201"/>
        <v>162646.97569282886</v>
      </c>
      <c r="BP372" s="15">
        <f t="shared" ca="1" si="202"/>
        <v>221370.9308297617</v>
      </c>
      <c r="BQ372" s="15">
        <f ca="1">Inputs!$B$20*EXP($B$10-0.5*C$7^2+C$7*AJ372)</f>
        <v>5206.8812030011622</v>
      </c>
      <c r="BR372" s="15">
        <f t="shared" ca="1" si="203"/>
        <v>7377.5206402131516</v>
      </c>
      <c r="BS372" s="15">
        <f t="shared" ca="1" si="204"/>
        <v>7621.3225334305771</v>
      </c>
      <c r="BT372" s="15">
        <f t="shared" ca="1" si="205"/>
        <v>7277.0667308163574</v>
      </c>
      <c r="BU372" s="15">
        <f t="shared" ca="1" si="206"/>
        <v>11956.93940055774</v>
      </c>
      <c r="BV372" s="15">
        <f t="shared" ca="1" si="207"/>
        <v>14104.59344443895</v>
      </c>
      <c r="BW372" s="15">
        <f t="shared" ca="1" si="208"/>
        <v>22275.093554171526</v>
      </c>
      <c r="BX372" s="15">
        <f t="shared" ca="1" si="209"/>
        <v>46885.43427247987</v>
      </c>
      <c r="BY372" s="15">
        <f t="shared" ca="1" si="210"/>
        <v>65503.937361137469</v>
      </c>
      <c r="BZ372" s="15">
        <f t="shared" ca="1" si="211"/>
        <v>97737.094729812612</v>
      </c>
      <c r="CA372" s="15">
        <f t="shared" ca="1" si="212"/>
        <v>204648.38676920231</v>
      </c>
      <c r="CB372" s="15">
        <f ca="1">(AU372*DCF!C$10-DCF!C$5*MAX(AU372*DCF!C$10,0)-MAX(AU372-Inputs!$B$6,0)/Inputs!$B$10)*DCF!C$6</f>
        <v>1045.2552251490386</v>
      </c>
      <c r="CC372" s="15">
        <f ca="1">(AV372*DCF!D$10-DCF!D$5*MAX(AV372*DCF!D$10,0)-MAX(AV372-AU372,0)/Inputs!$B$10)*DCF!D$6</f>
        <v>1134.8708721825026</v>
      </c>
      <c r="CD372" s="15">
        <f ca="1">(AW372*DCF!E$10-DCF!E$5*MAX(AW372*DCF!E$10,0)-MAX(AW372-AV372,0)/Inputs!$B$10)*DCF!E$6</f>
        <v>1335.9458267722398</v>
      </c>
      <c r="CE372" s="15">
        <f ca="1">(AX372*DCF!F$10-DCF!F$5*MAX(AX372*DCF!F$10,0)-MAX(AX372-AW372,0)/Inputs!$B$10)*DCF!F$6</f>
        <v>1598.1740082773374</v>
      </c>
      <c r="CF372" s="15">
        <f ca="1">(AY372*DCF!G$10-DCF!G$5*MAX(AY372*DCF!G$10,0)-MAX(AY372-AX372,0)/Inputs!$B$10)*DCF!G$6</f>
        <v>1531.2953606368319</v>
      </c>
      <c r="CG372" s="15">
        <f ca="1">(AZ372*DCF!H$10-DCF!H$5*MAX(AZ372*DCF!H$10,0)-MAX(AZ372-AY372,0)/Inputs!$B$10)*DCF!H$6</f>
        <v>1779.6417391624402</v>
      </c>
      <c r="CH372" s="15">
        <f ca="1">(BA372*DCF!I$10-DCF!I$5*MAX(BA372*DCF!I$10,0)-MAX(BA372-AZ372,0)/Inputs!$B$10)*DCF!I$6</f>
        <v>2102.8622143450089</v>
      </c>
      <c r="CI372" s="15">
        <f ca="1">(BB372*DCF!J$10-DCF!J$5*MAX(BB372*DCF!J$10,0)-MAX(BB372-BA372,0)/Inputs!$B$10)*DCF!J$6</f>
        <v>2511.5828050384316</v>
      </c>
      <c r="CJ372" s="15">
        <f ca="1">(BC372*DCF!K$10-DCF!K$5*MAX(BC372*DCF!K$10,0)-MAX(BC372-BB372,0)/Inputs!$B$10)*DCF!K$6</f>
        <v>2960.6878468354312</v>
      </c>
      <c r="CK372" s="15">
        <f ca="1">(BD372*DCF!L$10-DCF!L$5*MAX(BD372*DCF!L$10,0)-MAX(BD372-BC372,0)/Inputs!$B$10)*DCF!L$6</f>
        <v>3108.4523415033627</v>
      </c>
      <c r="CL372" s="15">
        <f ca="1">(BE372*DCF!M$10-DCF!M$5*MAX(BE372*DCF!M$10,0)-MAX(BE372-BD372,0)/Inputs!$B$10)*DCF!M$6</f>
        <v>3672.088313885356</v>
      </c>
      <c r="CM372" s="15">
        <f ca="1">(BF372*DCF!C$28-DCF!C$5*MAX(BF372*DCF!C$28,0)-MAX(BF372-Inputs!$B$13,0)/Inputs!$B$17)*DCF!C$6</f>
        <v>3840.4874489685426</v>
      </c>
      <c r="CN372" s="15">
        <f ca="1">(BG372*DCF!D$28-DCF!D$5*MAX(BG372*DCF!D$28,0)-MAX(BG372-BF372,0)/Inputs!$B$17)*DCF!D$6</f>
        <v>5466.714710516957</v>
      </c>
      <c r="CO372" s="15">
        <f ca="1">(BH372*DCF!E$28-DCF!E$5*MAX(BH372*DCF!E$28,0)-MAX(BH372-BG372,0)/Inputs!$B$17)*DCF!E$6</f>
        <v>7041.1307644572944</v>
      </c>
      <c r="CP372" s="15">
        <f ca="1">(BI372*DCF!F$28-DCF!F$5*MAX(BI372*DCF!F$28,0)-MAX(BI372-BH372,0)/Inputs!$B$17)*DCF!F$6</f>
        <v>7868.3221911742794</v>
      </c>
      <c r="CQ372" s="15">
        <f ca="1">(BJ372*DCF!G$28-DCF!G$5*MAX(BJ372*DCF!G$28,0)-MAX(BJ372-BI372,0)/Inputs!$B$17)*DCF!G$6</f>
        <v>11201.148148374705</v>
      </c>
      <c r="CR372" s="15">
        <f ca="1">(BK372*DCF!H$28-DCF!H$5*MAX(BK372*DCF!H$28,0)-MAX(BK372-BJ372,0)/Inputs!$B$17)*DCF!H$6</f>
        <v>14920.60835654603</v>
      </c>
      <c r="CS372" s="15">
        <f ca="1">(BL372*DCF!I$28-DCF!I$5*MAX(BL372*DCF!I$28,0)-MAX(BL372-BK372,0)/Inputs!$B$17)*DCF!I$6</f>
        <v>17231.571997449297</v>
      </c>
      <c r="CT372" s="15">
        <f ca="1">(BM372*DCF!J$28-DCF!J$5*MAX(BM372*DCF!J$28,0)-MAX(BM372-BL372,0)/Inputs!$B$17)*DCF!J$6</f>
        <v>20681.050187328397</v>
      </c>
      <c r="CU372" s="15">
        <f ca="1">(BN372*DCF!K$28-DCF!K$5*MAX(BN372*DCF!K$28,0)-MAX(BN372-BM372,0)/Inputs!$B$17)*DCF!K$6</f>
        <v>23564.172761502407</v>
      </c>
      <c r="CV372" s="15">
        <f ca="1">(BO372*DCF!L$28-DCF!L$5*MAX(BO372*DCF!L$28,0)-MAX(BO372-BN372,0)/Inputs!$B$17)*DCF!L$6</f>
        <v>27833.811951957072</v>
      </c>
      <c r="CW372" s="15">
        <f ca="1">(BP372*DCF!M$28-DCF!M$5*MAX(BP372*DCF!M$28,0)-MAX(BP372-BO372,0)/Inputs!$B$17)*DCF!M$6</f>
        <v>35512.765335860197</v>
      </c>
      <c r="CX372" s="15">
        <f ca="1">(BQ372*DCF!C$46-DCF!C$5*MAX(BQ372*DCF!C$46,0)-MAX(BQ372-Inputs!$B$20,0)/Inputs!$B$24)*DCF!C$6</f>
        <v>-2129.0169997698586</v>
      </c>
      <c r="CY372" s="15">
        <f ca="1">(BR372*DCF!D$46-DCF!D$5*MAX(BR372*DCF!D$46,0)-MAX(BR372-BQ372,0)/Inputs!$B$24)*DCF!D$6</f>
        <v>-2185.364557194182</v>
      </c>
      <c r="CZ372" s="15">
        <f ca="1">(BS372*DCF!E$46-DCF!E$5*MAX(BS372*DCF!E$46,0)-MAX(BS372-BR372,0)/Inputs!$B$24)*DCF!E$6</f>
        <v>-997.33465384261604</v>
      </c>
      <c r="DA372" s="15">
        <f ca="1">(BT372*DCF!F$46-DCF!F$5*MAX(BT372*DCF!F$46,0)-MAX(BT372-BS372,0)/Inputs!$B$24)*DCF!F$6</f>
        <v>-529.96200846362683</v>
      </c>
      <c r="DB372" s="15">
        <f ca="1">(BU372*DCF!G$46-DCF!G$5*MAX(BU372*DCF!G$46,0)-MAX(BU372-BT372,0)/Inputs!$B$24)*DCF!G$6</f>
        <v>-1976.4245205141078</v>
      </c>
      <c r="DC372" s="15">
        <f ca="1">(BV372*DCF!H$46-DCF!H$5*MAX(BV372*DCF!H$46,0)-MAX(BV372-BU372,0)/Inputs!$B$24)*DCF!H$6</f>
        <v>-667.37033524143726</v>
      </c>
      <c r="DD372" s="15">
        <f ca="1">(BW372*DCF!I$46-DCF!I$5*MAX(BW372*DCF!I$46,0)-MAX(BW372-BV372,0)/Inputs!$B$24)*DCF!I$6</f>
        <v>-1830.9825824217899</v>
      </c>
      <c r="DE372" s="15">
        <f ca="1">(BX372*DCF!J$46-DCF!J$5*MAX(BX372*DCF!J$46,0)-MAX(BX372-BW372,0)/Inputs!$B$24)*DCF!J$6</f>
        <v>-4559.5460065777197</v>
      </c>
      <c r="DF372" s="15">
        <f ca="1">(BY372*DCF!K$46-DCF!K$5*MAX(BY372*DCF!K$46,0)-MAX(BY372-BX372,0)/Inputs!$B$24)*DCF!K$6</f>
        <v>-819.2340013055325</v>
      </c>
      <c r="DG372" s="15">
        <f ca="1">(BZ372*DCF!L$46-DCF!L$5*MAX(BZ372*DCF!L$46,0)-MAX(BZ372-BY372,0)/Inputs!$B$24)*DCF!L$6</f>
        <v>-538.35696928667835</v>
      </c>
      <c r="DH372" s="15">
        <f ca="1">(CA372*DCF!M$46-DCF!M$5*MAX(CA372*DCF!M$46,0)-MAX(CA372-BZ372,0)/Inputs!$B$24)*DCF!M$6</f>
        <v>-6306.8381304439972</v>
      </c>
      <c r="DI372" s="15">
        <f ca="1">SUM(CB372:CL372)+BE372*DCF!M$10*(1+Inputs!$B$30)*(1-Inputs!$B$33)*(1-Inputs!$B$30/Inputs!$B$31)/(Inputs!$B$29-Inputs!$B$30)*DCF!M$6</f>
        <v>107028.37103322858</v>
      </c>
      <c r="DJ372" s="15">
        <f ca="1">SUM(CM372:CW372)+BP372*DCF!M$28*(1+Inputs!$B$30)*(1-Inputs!$B$33)*(1-Inputs!$B$30/Inputs!$B$31)/(Inputs!$B$29-Inputs!$B$30)*DCF!M$6</f>
        <v>996599.42095644947</v>
      </c>
      <c r="DK372" s="15">
        <f ca="1">SUM(CX372:DH372)+CA372*DCF!M$46*(1+Inputs!$B$30)*(1-Inputs!$B$33)*(1-Inputs!$B$30/Inputs!$B$31)/(Inputs!$B$29-Inputs!$B$30)*DCF!M$6</f>
        <v>293870.2173312977</v>
      </c>
      <c r="DM372" s="15">
        <f ca="1">DI372+DJ372+DK372+Inputs!$B$34+Inputs!$B$36-Inputs!$B$35</f>
        <v>1474349.0093209757</v>
      </c>
    </row>
    <row r="373" spans="1:117" x14ac:dyDescent="0.75">
      <c r="A373" s="11">
        <v>360</v>
      </c>
      <c r="C373" s="23">
        <f t="shared" ca="1" si="215"/>
        <v>-5.4335501614848437E-2</v>
      </c>
      <c r="D373" s="23">
        <f t="shared" ca="1" si="215"/>
        <v>1.0298797027708702</v>
      </c>
      <c r="E373" s="23">
        <f t="shared" ca="1" si="215"/>
        <v>1.0019054089968009</v>
      </c>
      <c r="F373" s="23">
        <f t="shared" ca="1" si="215"/>
        <v>0.99797387105428847</v>
      </c>
      <c r="G373" s="23">
        <f t="shared" ca="1" si="215"/>
        <v>-0.7967138043870684</v>
      </c>
      <c r="H373" s="23">
        <f t="shared" ca="1" si="215"/>
        <v>-0.36836909241286137</v>
      </c>
      <c r="I373" s="23">
        <f t="shared" ca="1" si="215"/>
        <v>1.8057152732664481</v>
      </c>
      <c r="J373" s="23">
        <f t="shared" ca="1" si="215"/>
        <v>0.65982313514810031</v>
      </c>
      <c r="K373" s="23">
        <f t="shared" ca="1" si="215"/>
        <v>-0.48647132248098229</v>
      </c>
      <c r="L373" s="23">
        <f t="shared" ca="1" si="215"/>
        <v>-0.34279516554932582</v>
      </c>
      <c r="M373" s="23">
        <f t="shared" ca="1" si="215"/>
        <v>1.6532463506957153</v>
      </c>
      <c r="N373" s="23">
        <f ca="1">SQRT(Inputs!$B$38)*C373+SQRT(1-Inputs!$B$38)*_xlfn.NORM.S.INV(RAND())</f>
        <v>-0.59207751792378516</v>
      </c>
      <c r="O373" s="23">
        <f ca="1">SQRT(Inputs!$B$38)*D373+SQRT(1-Inputs!$B$38)*_xlfn.NORM.S.INV(RAND())</f>
        <v>-0.56258696600394664</v>
      </c>
      <c r="P373" s="23">
        <f ca="1">SQRT(Inputs!$B$38)*E373+SQRT(1-Inputs!$B$38)*_xlfn.NORM.S.INV(RAND())</f>
        <v>-1.3157434740365894</v>
      </c>
      <c r="Q373" s="23">
        <f ca="1">SQRT(Inputs!$B$38)*F373+SQRT(1-Inputs!$B$38)*_xlfn.NORM.S.INV(RAND())</f>
        <v>-1.7130943461816828</v>
      </c>
      <c r="R373" s="23">
        <f ca="1">SQRT(Inputs!$B$38)*G373+SQRT(1-Inputs!$B$38)*_xlfn.NORM.S.INV(RAND())</f>
        <v>-0.30960351340875736</v>
      </c>
      <c r="S373" s="23">
        <f ca="1">SQRT(Inputs!$B$38)*H373+SQRT(1-Inputs!$B$38)*_xlfn.NORM.S.INV(RAND())</f>
        <v>-0.73455121748194729</v>
      </c>
      <c r="T373" s="23">
        <f ca="1">SQRT(Inputs!$B$38)*I373+SQRT(1-Inputs!$B$38)*_xlfn.NORM.S.INV(RAND())</f>
        <v>1.0180633124062592</v>
      </c>
      <c r="U373" s="23">
        <f ca="1">SQRT(Inputs!$B$38)*J373+SQRT(1-Inputs!$B$38)*_xlfn.NORM.S.INV(RAND())</f>
        <v>0.21394817724266663</v>
      </c>
      <c r="V373" s="23">
        <f ca="1">SQRT(Inputs!$B$38)*K373+SQRT(1-Inputs!$B$38)*_xlfn.NORM.S.INV(RAND())</f>
        <v>0.53772963222202974</v>
      </c>
      <c r="W373" s="23">
        <f ca="1">SQRT(Inputs!$B$38)*L373+SQRT(1-Inputs!$B$38)*_xlfn.NORM.S.INV(RAND())</f>
        <v>-0.22834313525346522</v>
      </c>
      <c r="X373" s="23">
        <f ca="1">SQRT(Inputs!$B$38)*M373+SQRT(1-Inputs!$B$38)*_xlfn.NORM.S.INV(RAND())</f>
        <v>0.4103704720948349</v>
      </c>
      <c r="Y373" s="23">
        <f ca="1">SQRT(Inputs!$B$38)*C373+SQRT(1-Inputs!$B$38)*_xlfn.NORM.S.INV(RAND())</f>
        <v>0.78887695836883276</v>
      </c>
      <c r="Z373" s="23">
        <f ca="1">SQRT(Inputs!$B$38)*D373+SQRT(1-Inputs!$B$38)*_xlfn.NORM.S.INV(RAND())</f>
        <v>0.87580725165010631</v>
      </c>
      <c r="AA373" s="23">
        <f ca="1">SQRT(Inputs!$B$38)*E373+SQRT(1-Inputs!$B$38)*_xlfn.NORM.S.INV(RAND())</f>
        <v>1.5766287839227737</v>
      </c>
      <c r="AB373" s="23">
        <f ca="1">SQRT(Inputs!$B$38)*F373+SQRT(1-Inputs!$B$38)*_xlfn.NORM.S.INV(RAND())</f>
        <v>0.20364767653761023</v>
      </c>
      <c r="AC373" s="23">
        <f ca="1">SQRT(Inputs!$B$38)*G373+SQRT(1-Inputs!$B$38)*_xlfn.NORM.S.INV(RAND())</f>
        <v>-0.11010826545565577</v>
      </c>
      <c r="AD373" s="23">
        <f ca="1">SQRT(Inputs!$B$38)*H373+SQRT(1-Inputs!$B$38)*_xlfn.NORM.S.INV(RAND())</f>
        <v>-0.43920173265316464</v>
      </c>
      <c r="AE373" s="23">
        <f ca="1">SQRT(Inputs!$B$38)*I373+SQRT(1-Inputs!$B$38)*_xlfn.NORM.S.INV(RAND())</f>
        <v>1.6607704248366333</v>
      </c>
      <c r="AF373" s="23">
        <f ca="1">SQRT(Inputs!$B$38)*J373+SQRT(1-Inputs!$B$38)*_xlfn.NORM.S.INV(RAND())</f>
        <v>-0.21241698123953234</v>
      </c>
      <c r="AG373" s="23">
        <f ca="1">SQRT(Inputs!$B$38)*K373+SQRT(1-Inputs!$B$38)*_xlfn.NORM.S.INV(RAND())</f>
        <v>0.5344780566032189</v>
      </c>
      <c r="AH373" s="23">
        <f ca="1">SQRT(Inputs!$B$38)*L373+SQRT(1-Inputs!$B$38)*_xlfn.NORM.S.INV(RAND())</f>
        <v>1.7284295262288571</v>
      </c>
      <c r="AI373" s="23">
        <f ca="1">SQRT(Inputs!$B$38)*M373+SQRT(1-Inputs!$B$38)*_xlfn.NORM.S.INV(RAND())</f>
        <v>1.4362894924074476</v>
      </c>
      <c r="AJ373" s="23">
        <f ca="1">SQRT(Inputs!$B$38)*C373+SQRT(1-Inputs!$B$38)*_xlfn.NORM.S.INV(RAND())</f>
        <v>0.27984804888103931</v>
      </c>
      <c r="AK373" s="23">
        <f ca="1">SQRT(Inputs!$B$38)*D373+SQRT(1-Inputs!$B$38)*_xlfn.NORM.S.INV(RAND())</f>
        <v>1.3843167815338464</v>
      </c>
      <c r="AL373" s="23">
        <f ca="1">SQRT(Inputs!$B$38)*E373+SQRT(1-Inputs!$B$38)*_xlfn.NORM.S.INV(RAND())</f>
        <v>-0.94389829083265575</v>
      </c>
      <c r="AM373" s="23">
        <f ca="1">SQRT(Inputs!$B$38)*F373+SQRT(1-Inputs!$B$38)*_xlfn.NORM.S.INV(RAND())</f>
        <v>-0.20283090794700076</v>
      </c>
      <c r="AN373" s="23">
        <f ca="1">SQRT(Inputs!$B$38)*G373+SQRT(1-Inputs!$B$38)*_xlfn.NORM.S.INV(RAND())</f>
        <v>2.7200501273306199E-3</v>
      </c>
      <c r="AO373" s="23">
        <f ca="1">SQRT(Inputs!$B$38)*H373+SQRT(1-Inputs!$B$38)*_xlfn.NORM.S.INV(RAND())</f>
        <v>0.56795584318054226</v>
      </c>
      <c r="AP373" s="23">
        <f ca="1">SQRT(Inputs!$B$38)*I373+SQRT(1-Inputs!$B$38)*_xlfn.NORM.S.INV(RAND())</f>
        <v>1.5005940450245705</v>
      </c>
      <c r="AQ373" s="23">
        <f ca="1">SQRT(Inputs!$B$38)*J373+SQRT(1-Inputs!$B$38)*_xlfn.NORM.S.INV(RAND())</f>
        <v>-0.70576939136773786</v>
      </c>
      <c r="AR373" s="23">
        <f ca="1">SQRT(Inputs!$B$38)*K373+SQRT(1-Inputs!$B$38)*_xlfn.NORM.S.INV(RAND())</f>
        <v>1.1208297350984877</v>
      </c>
      <c r="AS373" s="23">
        <f ca="1">SQRT(Inputs!$B$38)*L373+SQRT(1-Inputs!$B$38)*_xlfn.NORM.S.INV(RAND())</f>
        <v>0.57291001915096551</v>
      </c>
      <c r="AT373" s="23">
        <f ca="1">SQRT(Inputs!$B$38)*M373+SQRT(1-Inputs!$B$38)*_xlfn.NORM.S.INV(RAND())</f>
        <v>1.5014349460858516</v>
      </c>
      <c r="AU373" s="15">
        <f ca="1">Inputs!$B$6*EXP($B$8-0.5*C$5^2+C$5*N373)</f>
        <v>4508.730952029634</v>
      </c>
      <c r="AV373" s="15">
        <f t="shared" ca="1" si="183"/>
        <v>5052.4856042577749</v>
      </c>
      <c r="AW373" s="15">
        <f t="shared" ca="1" si="184"/>
        <v>5158.8151611135281</v>
      </c>
      <c r="AX373" s="15">
        <f t="shared" ca="1" si="185"/>
        <v>5084.8883242244392</v>
      </c>
      <c r="AY373" s="15">
        <f t="shared" ca="1" si="186"/>
        <v>5993.5715393656765</v>
      </c>
      <c r="AZ373" s="15">
        <f t="shared" ca="1" si="187"/>
        <v>6760.7110771565503</v>
      </c>
      <c r="BA373" s="15">
        <f t="shared" ca="1" si="188"/>
        <v>9203.5891380583289</v>
      </c>
      <c r="BB373" s="15">
        <f t="shared" ca="1" si="189"/>
        <v>11512.138828373572</v>
      </c>
      <c r="BC373" s="15">
        <f t="shared" ca="1" si="190"/>
        <v>14850.627019952539</v>
      </c>
      <c r="BD373" s="15">
        <f t="shared" ca="1" si="191"/>
        <v>17808.968441153484</v>
      </c>
      <c r="BE373" s="15">
        <f t="shared" ca="1" si="192"/>
        <v>22653.698385474523</v>
      </c>
      <c r="BF373" s="15">
        <f ca="1">Inputs!$B$13*EXP($B$9-0.5*C$6^2+C$6*Y373)</f>
        <v>16172.414580789742</v>
      </c>
      <c r="BG373" s="15">
        <f t="shared" ca="1" si="193"/>
        <v>23084.234926600777</v>
      </c>
      <c r="BH373" s="15">
        <f t="shared" ca="1" si="194"/>
        <v>36634.257235223631</v>
      </c>
      <c r="BI373" s="15">
        <f t="shared" ca="1" si="195"/>
        <v>46273.812924443315</v>
      </c>
      <c r="BJ373" s="15">
        <f t="shared" ca="1" si="196"/>
        <v>55835.412196985752</v>
      </c>
      <c r="BK373" s="15">
        <f t="shared" ca="1" si="197"/>
        <v>64549.93378933912</v>
      </c>
      <c r="BL373" s="15">
        <f t="shared" ca="1" si="198"/>
        <v>98332.709452639101</v>
      </c>
      <c r="BM373" s="15">
        <f t="shared" ca="1" si="199"/>
        <v>117724.25887896105</v>
      </c>
      <c r="BN373" s="15">
        <f t="shared" ca="1" si="200"/>
        <v>154363.01922307463</v>
      </c>
      <c r="BO373" s="15">
        <f t="shared" ca="1" si="201"/>
        <v>232190.21416523855</v>
      </c>
      <c r="BP373" s="15">
        <f t="shared" ca="1" si="202"/>
        <v>336284.6453311342</v>
      </c>
      <c r="BQ373" s="15">
        <f ca="1">Inputs!$B$20*EXP($B$10-0.5*C$7^2+C$7*AJ373)</f>
        <v>4737.1262002741796</v>
      </c>
      <c r="BR373" s="15">
        <f t="shared" ca="1" si="203"/>
        <v>9976.6116926392642</v>
      </c>
      <c r="BS373" s="15">
        <f t="shared" ca="1" si="204"/>
        <v>10417.847935388249</v>
      </c>
      <c r="BT373" s="15">
        <f t="shared" ca="1" si="205"/>
        <v>13619.632858416011</v>
      </c>
      <c r="BU373" s="15">
        <f t="shared" ca="1" si="206"/>
        <v>18887.604459231698</v>
      </c>
      <c r="BV373" s="15">
        <f t="shared" ca="1" si="207"/>
        <v>29865.256631752087</v>
      </c>
      <c r="BW373" s="15">
        <f t="shared" ca="1" si="208"/>
        <v>57254.586894090964</v>
      </c>
      <c r="BX373" s="15">
        <f t="shared" ca="1" si="209"/>
        <v>69514.430726604172</v>
      </c>
      <c r="BY373" s="15">
        <f t="shared" ca="1" si="210"/>
        <v>120697.12164809518</v>
      </c>
      <c r="BZ373" s="15">
        <f t="shared" ca="1" si="211"/>
        <v>188164.60382370595</v>
      </c>
      <c r="CA373" s="15">
        <f t="shared" ca="1" si="212"/>
        <v>345138.08127052704</v>
      </c>
      <c r="CB373" s="15">
        <f ca="1">(AU373*DCF!C$10-DCF!C$5*MAX(AU373*DCF!C$10,0)-MAX(AU373-Inputs!$B$6,0)/Inputs!$B$10)*DCF!C$6</f>
        <v>1046.3078998024337</v>
      </c>
      <c r="CC373" s="15">
        <f ca="1">(AV373*DCF!D$10-DCF!D$5*MAX(AV373*DCF!D$10,0)-MAX(AV373-AU373,0)/Inputs!$B$10)*DCF!D$6</f>
        <v>1098.9287956958199</v>
      </c>
      <c r="CD373" s="15">
        <f ca="1">(AW373*DCF!E$10-DCF!E$5*MAX(AW373*DCF!E$10,0)-MAX(AW373-AV373,0)/Inputs!$B$10)*DCF!E$6</f>
        <v>1167.1384797861156</v>
      </c>
      <c r="CE373" s="15">
        <f ca="1">(AX373*DCF!F$10-DCF!F$5*MAX(AX373*DCF!F$10,0)-MAX(AX373-AW373,0)/Inputs!$B$10)*DCF!F$6</f>
        <v>1110.0230174769447</v>
      </c>
      <c r="CF373" s="15">
        <f ca="1">(AY373*DCF!G$10-DCF!G$5*MAX(AY373*DCF!G$10,0)-MAX(AY373-AX373,0)/Inputs!$B$10)*DCF!G$6</f>
        <v>1060.2499545919934</v>
      </c>
      <c r="CG373" s="15">
        <f ca="1">(AZ373*DCF!H$10-DCF!H$5*MAX(AZ373*DCF!H$10,0)-MAX(AZ373-AY373,0)/Inputs!$B$10)*DCF!H$6</f>
        <v>1176.3775272364303</v>
      </c>
      <c r="CH373" s="15">
        <f ca="1">(BA373*DCF!I$10-DCF!I$5*MAX(BA373*DCF!I$10,0)-MAX(BA373-AZ373,0)/Inputs!$B$10)*DCF!I$6</f>
        <v>1280.4423948704296</v>
      </c>
      <c r="CI373" s="15">
        <f ca="1">(BB373*DCF!J$10-DCF!J$5*MAX(BB373*DCF!J$10,0)-MAX(BB373-BA373,0)/Inputs!$B$10)*DCF!J$6</f>
        <v>1625.6870711230433</v>
      </c>
      <c r="CJ373" s="15">
        <f ca="1">(BC373*DCF!K$10-DCF!K$5*MAX(BC373*DCF!K$10,0)-MAX(BC373-BB373,0)/Inputs!$B$10)*DCF!K$6</f>
        <v>1923.3749220770899</v>
      </c>
      <c r="CK373" s="15">
        <f ca="1">(BD373*DCF!L$10-DCF!L$5*MAX(BD373*DCF!L$10,0)-MAX(BD373-BC373,0)/Inputs!$B$10)*DCF!L$6</f>
        <v>2303.369650203329</v>
      </c>
      <c r="CL373" s="15">
        <f ca="1">(BE373*DCF!M$10-DCF!M$5*MAX(BE373*DCF!M$10,0)-MAX(BE373-BD373,0)/Inputs!$B$10)*DCF!M$6</f>
        <v>2617.9750888409699</v>
      </c>
      <c r="CM373" s="15">
        <f ca="1">(BF373*DCF!C$28-DCF!C$5*MAX(BF373*DCF!C$28,0)-MAX(BF373-Inputs!$B$13,0)/Inputs!$B$17)*DCF!C$6</f>
        <v>3830.5382917426373</v>
      </c>
      <c r="CN373" s="15">
        <f ca="1">(BG373*DCF!D$28-DCF!D$5*MAX(BG373*DCF!D$28,0)-MAX(BG373-BF373,0)/Inputs!$B$17)*DCF!D$6</f>
        <v>5324.2314121811551</v>
      </c>
      <c r="CO373" s="15">
        <f ca="1">(BH373*DCF!E$28-DCF!E$5*MAX(BH373*DCF!E$28,0)-MAX(BH373-BG373,0)/Inputs!$B$17)*DCF!E$6</f>
        <v>7704.9510909222909</v>
      </c>
      <c r="CP373" s="15">
        <f ca="1">(BI373*DCF!F$28-DCF!F$5*MAX(BI373*DCF!F$28,0)-MAX(BI373-BH373,0)/Inputs!$B$17)*DCF!F$6</f>
        <v>10807.087838820817</v>
      </c>
      <c r="CQ373" s="15">
        <f ca="1">(BJ373*DCF!G$28-DCF!G$5*MAX(BJ373*DCF!G$28,0)-MAX(BJ373-BI373,0)/Inputs!$B$17)*DCF!G$6</f>
        <v>12878.754775985297</v>
      </c>
      <c r="CR373" s="15">
        <f ca="1">(BK373*DCF!H$28-DCF!H$5*MAX(BK373*DCF!H$28,0)-MAX(BK373-BJ373,0)/Inputs!$B$17)*DCF!H$6</f>
        <v>14609.918692945434</v>
      </c>
      <c r="CS373" s="15">
        <f ca="1">(BL373*DCF!I$28-DCF!I$5*MAX(BL373*DCF!I$28,0)-MAX(BL373-BK373,0)/Inputs!$B$17)*DCF!I$6</f>
        <v>18274.371279924377</v>
      </c>
      <c r="CT373" s="15">
        <f ca="1">(BM373*DCF!J$28-DCF!J$5*MAX(BM373*DCF!J$28,0)-MAX(BM373-BL373,0)/Inputs!$B$17)*DCF!J$6</f>
        <v>23691.121729308183</v>
      </c>
      <c r="CU373" s="15">
        <f ca="1">(BN373*DCF!K$28-DCF!K$5*MAX(BN373*DCF!K$28,0)-MAX(BN373-BM373,0)/Inputs!$B$17)*DCF!K$6</f>
        <v>28111.121338927605</v>
      </c>
      <c r="CV373" s="15">
        <f ca="1">(BO373*DCF!L$28-DCF!L$5*MAX(BO373*DCF!L$28,0)-MAX(BO373-BN373,0)/Inputs!$B$17)*DCF!L$6</f>
        <v>37520.544485775899</v>
      </c>
      <c r="CW373" s="15">
        <f ca="1">(BP373*DCF!M$28-DCF!M$5*MAX(BP373*DCF!M$28,0)-MAX(BP373-BO373,0)/Inputs!$B$17)*DCF!M$6</f>
        <v>52391.357599800562</v>
      </c>
      <c r="CX373" s="15">
        <f ca="1">(BQ373*DCF!C$46-DCF!C$5*MAX(BQ373*DCF!C$46,0)-MAX(BQ373-Inputs!$B$20,0)/Inputs!$B$24)*DCF!C$6</f>
        <v>-1803.5516399128264</v>
      </c>
      <c r="CY373" s="15">
        <f ca="1">(BR373*DCF!D$46-DCF!D$5*MAX(BR373*DCF!D$46,0)-MAX(BR373-BQ373,0)/Inputs!$B$24)*DCF!D$6</f>
        <v>-3938.4199262552111</v>
      </c>
      <c r="CZ373" s="15">
        <f ca="1">(BS373*DCF!E$46-DCF!E$5*MAX(BS373*DCF!E$46,0)-MAX(BS373-BR373,0)/Inputs!$B$24)*DCF!E$6</f>
        <v>-1405.8518370438121</v>
      </c>
      <c r="DA373" s="15">
        <f ca="1">(BT373*DCF!F$46-DCF!F$5*MAX(BT373*DCF!F$46,0)-MAX(BT373-BS373,0)/Inputs!$B$24)*DCF!F$6</f>
        <v>-2157.738881254375</v>
      </c>
      <c r="DB373" s="15">
        <f ca="1">(BU373*DCF!G$46-DCF!G$5*MAX(BU373*DCF!G$46,0)-MAX(BU373-BT373,0)/Inputs!$B$24)*DCF!G$6</f>
        <v>-2407.3832607630188</v>
      </c>
      <c r="DC373" s="15">
        <f ca="1">(BV373*DCF!H$46-DCF!H$5*MAX(BV373*DCF!H$46,0)-MAX(BV373-BU373,0)/Inputs!$B$24)*DCF!H$6</f>
        <v>-3411.238151419906</v>
      </c>
      <c r="DD373" s="15">
        <f ca="1">(BW373*DCF!I$46-DCF!I$5*MAX(BW373*DCF!I$46,0)-MAX(BW373-BV373,0)/Inputs!$B$24)*DCF!I$6</f>
        <v>-6540.1002725687858</v>
      </c>
      <c r="DE373" s="15">
        <f ca="1">(BX373*DCF!J$46-DCF!J$5*MAX(BX373*DCF!J$46,0)-MAX(BX373-BW373,0)/Inputs!$B$24)*DCF!J$6</f>
        <v>-335.17220478349117</v>
      </c>
      <c r="DF373" s="15">
        <f ca="1">(BY373*DCF!K$46-DCF!K$5*MAX(BY373*DCF!K$46,0)-MAX(BY373-BX373,0)/Inputs!$B$24)*DCF!K$6</f>
        <v>-5643.7738400249063</v>
      </c>
      <c r="DG373" s="15">
        <f ca="1">(BZ373*DCF!L$46-DCF!L$5*MAX(BZ373*DCF!L$46,0)-MAX(BZ373-BY373,0)/Inputs!$B$24)*DCF!L$6</f>
        <v>-2261.1660403298079</v>
      </c>
      <c r="DH373" s="15">
        <f ca="1">(CA373*DCF!M$46-DCF!M$5*MAX(CA373*DCF!M$46,0)-MAX(CA373-BZ373,0)/Inputs!$B$24)*DCF!M$6</f>
        <v>-5758.8077522670137</v>
      </c>
      <c r="DI373" s="15">
        <f ca="1">SUM(CB373:CL373)+BE373*DCF!M$10*(1+Inputs!$B$30)*(1-Inputs!$B$33)*(1-Inputs!$B$30/Inputs!$B$31)/(Inputs!$B$29-Inputs!$B$30)*DCF!M$6</f>
        <v>79455.416972628998</v>
      </c>
      <c r="DJ373" s="15">
        <f ca="1">SUM(CM373:CW373)+BP373*DCF!M$28*(1+Inputs!$B$30)*(1-Inputs!$B$33)*(1-Inputs!$B$30/Inputs!$B$31)/(Inputs!$B$29-Inputs!$B$30)*DCF!M$6</f>
        <v>1462990.1516838223</v>
      </c>
      <c r="DK373" s="15">
        <f ca="1">SUM(CX373:DH373)+CA373*DCF!M$46*(1+Inputs!$B$30)*(1-Inputs!$B$33)*(1-Inputs!$B$30/Inputs!$B$31)/(Inputs!$B$29-Inputs!$B$30)*DCF!M$6</f>
        <v>497961.1540569971</v>
      </c>
      <c r="DM373" s="15">
        <f ca="1">DI373+DJ373+DK373+Inputs!$B$34+Inputs!$B$36-Inputs!$B$35</f>
        <v>2117257.7227134481</v>
      </c>
    </row>
    <row r="374" spans="1:117" x14ac:dyDescent="0.75">
      <c r="A374" s="11">
        <v>361</v>
      </c>
      <c r="C374" s="23">
        <f t="shared" ref="C374:M383" ca="1" si="216">_xlfn.NORM.S.INV(RAND())</f>
        <v>1.4102195749190787</v>
      </c>
      <c r="D374" s="23">
        <f t="shared" ca="1" si="216"/>
        <v>-0.77061703771448631</v>
      </c>
      <c r="E374" s="23">
        <f t="shared" ca="1" si="216"/>
        <v>0.64204505528393607</v>
      </c>
      <c r="F374" s="23">
        <f t="shared" ca="1" si="216"/>
        <v>0.94984593338833712</v>
      </c>
      <c r="G374" s="23">
        <f t="shared" ca="1" si="216"/>
        <v>-0.21086392165140938</v>
      </c>
      <c r="H374" s="23">
        <f t="shared" ca="1" si="216"/>
        <v>-0.828610890257378</v>
      </c>
      <c r="I374" s="23">
        <f t="shared" ca="1" si="216"/>
        <v>-0.28437472757265425</v>
      </c>
      <c r="J374" s="23">
        <f t="shared" ca="1" si="216"/>
        <v>-0.20047103367533578</v>
      </c>
      <c r="K374" s="23">
        <f t="shared" ca="1" si="216"/>
        <v>-0.90217859724392535</v>
      </c>
      <c r="L374" s="23">
        <f t="shared" ca="1" si="216"/>
        <v>7.9642428832963786E-3</v>
      </c>
      <c r="M374" s="23">
        <f t="shared" ca="1" si="216"/>
        <v>-0.31430114365324585</v>
      </c>
      <c r="N374" s="23">
        <f ca="1">SQRT(Inputs!$B$38)*C374+SQRT(1-Inputs!$B$38)*_xlfn.NORM.S.INV(RAND())</f>
        <v>0.14928086728599876</v>
      </c>
      <c r="O374" s="23">
        <f ca="1">SQRT(Inputs!$B$38)*D374+SQRT(1-Inputs!$B$38)*_xlfn.NORM.S.INV(RAND())</f>
        <v>0.57642670326215906</v>
      </c>
      <c r="P374" s="23">
        <f ca="1">SQRT(Inputs!$B$38)*E374+SQRT(1-Inputs!$B$38)*_xlfn.NORM.S.INV(RAND())</f>
        <v>1.5539701556566512</v>
      </c>
      <c r="Q374" s="23">
        <f ca="1">SQRT(Inputs!$B$38)*F374+SQRT(1-Inputs!$B$38)*_xlfn.NORM.S.INV(RAND())</f>
        <v>1.0279033282752124</v>
      </c>
      <c r="R374" s="23">
        <f ca="1">SQRT(Inputs!$B$38)*G374+SQRT(1-Inputs!$B$38)*_xlfn.NORM.S.INV(RAND())</f>
        <v>1.2394400277803628</v>
      </c>
      <c r="S374" s="23">
        <f ca="1">SQRT(Inputs!$B$38)*H374+SQRT(1-Inputs!$B$38)*_xlfn.NORM.S.INV(RAND())</f>
        <v>-0.33624807251663658</v>
      </c>
      <c r="T374" s="23">
        <f ca="1">SQRT(Inputs!$B$38)*I374+SQRT(1-Inputs!$B$38)*_xlfn.NORM.S.INV(RAND())</f>
        <v>-1.0157625820882235</v>
      </c>
      <c r="U374" s="23">
        <f ca="1">SQRT(Inputs!$B$38)*J374+SQRT(1-Inputs!$B$38)*_xlfn.NORM.S.INV(RAND())</f>
        <v>-0.32228914313983292</v>
      </c>
      <c r="V374" s="23">
        <f ca="1">SQRT(Inputs!$B$38)*K374+SQRT(1-Inputs!$B$38)*_xlfn.NORM.S.INV(RAND())</f>
        <v>-1.0609052066275091</v>
      </c>
      <c r="W374" s="23">
        <f ca="1">SQRT(Inputs!$B$38)*L374+SQRT(1-Inputs!$B$38)*_xlfn.NORM.S.INV(RAND())</f>
        <v>0.43623018871906488</v>
      </c>
      <c r="X374" s="23">
        <f ca="1">SQRT(Inputs!$B$38)*M374+SQRT(1-Inputs!$B$38)*_xlfn.NORM.S.INV(RAND())</f>
        <v>-0.53579297994675124</v>
      </c>
      <c r="Y374" s="23">
        <f ca="1">SQRT(Inputs!$B$38)*C374+SQRT(1-Inputs!$B$38)*_xlfn.NORM.S.INV(RAND())</f>
        <v>-0.2003461814895835</v>
      </c>
      <c r="Z374" s="23">
        <f ca="1">SQRT(Inputs!$B$38)*D374+SQRT(1-Inputs!$B$38)*_xlfn.NORM.S.INV(RAND())</f>
        <v>-1.0665106714186818</v>
      </c>
      <c r="AA374" s="23">
        <f ca="1">SQRT(Inputs!$B$38)*E374+SQRT(1-Inputs!$B$38)*_xlfn.NORM.S.INV(RAND())</f>
        <v>-0.63747593349841969</v>
      </c>
      <c r="AB374" s="23">
        <f ca="1">SQRT(Inputs!$B$38)*F374+SQRT(1-Inputs!$B$38)*_xlfn.NORM.S.INV(RAND())</f>
        <v>0.84009097187877346</v>
      </c>
      <c r="AC374" s="23">
        <f ca="1">SQRT(Inputs!$B$38)*G374+SQRT(1-Inputs!$B$38)*_xlfn.NORM.S.INV(RAND())</f>
        <v>-0.56810240562858338</v>
      </c>
      <c r="AD374" s="23">
        <f ca="1">SQRT(Inputs!$B$38)*H374+SQRT(1-Inputs!$B$38)*_xlfn.NORM.S.INV(RAND())</f>
        <v>1.6720059092145807</v>
      </c>
      <c r="AE374" s="23">
        <f ca="1">SQRT(Inputs!$B$38)*I374+SQRT(1-Inputs!$B$38)*_xlfn.NORM.S.INV(RAND())</f>
        <v>-0.53129638992180017</v>
      </c>
      <c r="AF374" s="23">
        <f ca="1">SQRT(Inputs!$B$38)*J374+SQRT(1-Inputs!$B$38)*_xlfn.NORM.S.INV(RAND())</f>
        <v>-1.1796334252327623</v>
      </c>
      <c r="AG374" s="23">
        <f ca="1">SQRT(Inputs!$B$38)*K374+SQRT(1-Inputs!$B$38)*_xlfn.NORM.S.INV(RAND())</f>
        <v>-0.69415454398324972</v>
      </c>
      <c r="AH374" s="23">
        <f ca="1">SQRT(Inputs!$B$38)*L374+SQRT(1-Inputs!$B$38)*_xlfn.NORM.S.INV(RAND())</f>
        <v>0.89634146241560808</v>
      </c>
      <c r="AI374" s="23">
        <f ca="1">SQRT(Inputs!$B$38)*M374+SQRT(1-Inputs!$B$38)*_xlfn.NORM.S.INV(RAND())</f>
        <v>0.99892251056454517</v>
      </c>
      <c r="AJ374" s="23">
        <f ca="1">SQRT(Inputs!$B$38)*C374+SQRT(1-Inputs!$B$38)*_xlfn.NORM.S.INV(RAND())</f>
        <v>1.7087524376152852</v>
      </c>
      <c r="AK374" s="23">
        <f ca="1">SQRT(Inputs!$B$38)*D374+SQRT(1-Inputs!$B$38)*_xlfn.NORM.S.INV(RAND())</f>
        <v>6.790469592232834E-2</v>
      </c>
      <c r="AL374" s="23">
        <f ca="1">SQRT(Inputs!$B$38)*E374+SQRT(1-Inputs!$B$38)*_xlfn.NORM.S.INV(RAND())</f>
        <v>-0.50258571736167879</v>
      </c>
      <c r="AM374" s="23">
        <f ca="1">SQRT(Inputs!$B$38)*F374+SQRT(1-Inputs!$B$38)*_xlfn.NORM.S.INV(RAND())</f>
        <v>1.1070781009615396</v>
      </c>
      <c r="AN374" s="23">
        <f ca="1">SQRT(Inputs!$B$38)*G374+SQRT(1-Inputs!$B$38)*_xlfn.NORM.S.INV(RAND())</f>
        <v>-0.28102233695265066</v>
      </c>
      <c r="AO374" s="23">
        <f ca="1">SQRT(Inputs!$B$38)*H374+SQRT(1-Inputs!$B$38)*_xlfn.NORM.S.INV(RAND())</f>
        <v>0.79114319479056672</v>
      </c>
      <c r="AP374" s="23">
        <f ca="1">SQRT(Inputs!$B$38)*I374+SQRT(1-Inputs!$B$38)*_xlfn.NORM.S.INV(RAND())</f>
        <v>-0.62986292660601473</v>
      </c>
      <c r="AQ374" s="23">
        <f ca="1">SQRT(Inputs!$B$38)*J374+SQRT(1-Inputs!$B$38)*_xlfn.NORM.S.INV(RAND())</f>
        <v>-0.40858939731008959</v>
      </c>
      <c r="AR374" s="23">
        <f ca="1">SQRT(Inputs!$B$38)*K374+SQRT(1-Inputs!$B$38)*_xlfn.NORM.S.INV(RAND())</f>
        <v>0.33484938569022671</v>
      </c>
      <c r="AS374" s="23">
        <f ca="1">SQRT(Inputs!$B$38)*L374+SQRT(1-Inputs!$B$38)*_xlfn.NORM.S.INV(RAND())</f>
        <v>0.24104563541321219</v>
      </c>
      <c r="AT374" s="23">
        <f ca="1">SQRT(Inputs!$B$38)*M374+SQRT(1-Inputs!$B$38)*_xlfn.NORM.S.INV(RAND())</f>
        <v>0.50838364292712246</v>
      </c>
      <c r="AU374" s="15">
        <f ca="1">Inputs!$B$6*EXP($B$8-0.5*C$5^2+C$5*N374)</f>
        <v>5083.6102599980941</v>
      </c>
      <c r="AV374" s="15">
        <f t="shared" ca="1" si="183"/>
        <v>6735.2689741956383</v>
      </c>
      <c r="AW374" s="15">
        <f t="shared" ca="1" si="184"/>
        <v>10127.501777111102</v>
      </c>
      <c r="AX374" s="15">
        <f t="shared" ca="1" si="185"/>
        <v>14058.983470362893</v>
      </c>
      <c r="AY374" s="15">
        <f t="shared" ca="1" si="186"/>
        <v>19857.576305751074</v>
      </c>
      <c r="AZ374" s="15">
        <f t="shared" ca="1" si="187"/>
        <v>23403.535780172118</v>
      </c>
      <c r="BA374" s="15">
        <f t="shared" ca="1" si="188"/>
        <v>25751.502379854159</v>
      </c>
      <c r="BB374" s="15">
        <f t="shared" ca="1" si="189"/>
        <v>30525.916286682848</v>
      </c>
      <c r="BC374" s="15">
        <f t="shared" ca="1" si="190"/>
        <v>33747.287807451525</v>
      </c>
      <c r="BD374" s="15">
        <f t="shared" ca="1" si="191"/>
        <v>43065.405928500746</v>
      </c>
      <c r="BE374" s="15">
        <f t="shared" ca="1" si="192"/>
        <v>50257.717106591597</v>
      </c>
      <c r="BF374" s="15">
        <f ca="1">Inputs!$B$13*EXP($B$9-0.5*C$6^2+C$6*Y374)</f>
        <v>13292.444411308476</v>
      </c>
      <c r="BG374" s="15">
        <f t="shared" ca="1" si="193"/>
        <v>13364.072667449464</v>
      </c>
      <c r="BH374" s="15">
        <f t="shared" ca="1" si="194"/>
        <v>14690.164632583012</v>
      </c>
      <c r="BI374" s="15">
        <f t="shared" ca="1" si="195"/>
        <v>20465.317587521746</v>
      </c>
      <c r="BJ374" s="15">
        <f t="shared" ca="1" si="196"/>
        <v>23116.482905295336</v>
      </c>
      <c r="BK374" s="15">
        <f t="shared" ca="1" si="197"/>
        <v>35623.427307263402</v>
      </c>
      <c r="BL374" s="15">
        <f t="shared" ca="1" si="198"/>
        <v>40847.580855182823</v>
      </c>
      <c r="BM374" s="15">
        <f t="shared" ca="1" si="199"/>
        <v>43366.229528453325</v>
      </c>
      <c r="BN374" s="15">
        <f t="shared" ca="1" si="200"/>
        <v>49077.896468687381</v>
      </c>
      <c r="BO374" s="15">
        <f t="shared" ca="1" si="201"/>
        <v>67016.34043446627</v>
      </c>
      <c r="BP374" s="15">
        <f t="shared" ca="1" si="202"/>
        <v>92368.445098983168</v>
      </c>
      <c r="BQ374" s="15">
        <f ca="1">Inputs!$B$20*EXP($B$10-0.5*C$7^2+C$7*AJ374)</f>
        <v>7863.5512301341178</v>
      </c>
      <c r="BR374" s="15">
        <f t="shared" ca="1" si="203"/>
        <v>10902.422448219102</v>
      </c>
      <c r="BS374" s="15">
        <f t="shared" ca="1" si="204"/>
        <v>12922.994220911993</v>
      </c>
      <c r="BT374" s="15">
        <f t="shared" ca="1" si="205"/>
        <v>23822.522330572589</v>
      </c>
      <c r="BU374" s="15">
        <f t="shared" ca="1" si="206"/>
        <v>30844.790102977593</v>
      </c>
      <c r="BV374" s="15">
        <f t="shared" ca="1" si="207"/>
        <v>51287.220399659054</v>
      </c>
      <c r="BW374" s="15">
        <f t="shared" ca="1" si="208"/>
        <v>62636.235066019981</v>
      </c>
      <c r="BX374" s="15">
        <f t="shared" ca="1" si="209"/>
        <v>80716.858265968302</v>
      </c>
      <c r="BY374" s="15">
        <f t="shared" ca="1" si="210"/>
        <v>120580.77921971989</v>
      </c>
      <c r="BZ374" s="15">
        <f t="shared" ca="1" si="211"/>
        <v>176857.59292576901</v>
      </c>
      <c r="CA374" s="15">
        <f t="shared" ca="1" si="212"/>
        <v>271919.56042840373</v>
      </c>
      <c r="CB374" s="15">
        <f ca="1">(AU374*DCF!C$10-DCF!C$5*MAX(AU374*DCF!C$10,0)-MAX(AU374-Inputs!$B$6,0)/Inputs!$B$10)*DCF!C$6</f>
        <v>1042.2089078696579</v>
      </c>
      <c r="CC374" s="15">
        <f ca="1">(AV374*DCF!D$10-DCF!D$5*MAX(AV374*DCF!D$10,0)-MAX(AV374-AU374,0)/Inputs!$B$10)*DCF!D$6</f>
        <v>1238.9624320329683</v>
      </c>
      <c r="CD374" s="15">
        <f ca="1">(AW374*DCF!E$10-DCF!E$5*MAX(AW374*DCF!E$10,0)-MAX(AW374-AV374,0)/Inputs!$B$10)*DCF!E$6</f>
        <v>1574.2076388080818</v>
      </c>
      <c r="CE374" s="15">
        <f ca="1">(AX374*DCF!F$10-DCF!F$5*MAX(AX374*DCF!F$10,0)-MAX(AX374-AW374,0)/Inputs!$B$10)*DCF!F$6</f>
        <v>2251.0098185111647</v>
      </c>
      <c r="CF374" s="15">
        <f ca="1">(AY374*DCF!G$10-DCF!G$5*MAX(AY374*DCF!G$10,0)-MAX(AY374-AX374,0)/Inputs!$B$10)*DCF!G$6</f>
        <v>2976.8622626299502</v>
      </c>
      <c r="CG374" s="15">
        <f ca="1">(AZ374*DCF!H$10-DCF!H$5*MAX(AZ374*DCF!H$10,0)-MAX(AZ374-AY374,0)/Inputs!$B$10)*DCF!H$6</f>
        <v>3914.1645842413077</v>
      </c>
      <c r="CH374" s="15">
        <f ca="1">(BA374*DCF!I$10-DCF!I$5*MAX(BA374*DCF!I$10,0)-MAX(BA374-AZ374,0)/Inputs!$B$10)*DCF!I$6</f>
        <v>4318.7112794649056</v>
      </c>
      <c r="CI374" s="15">
        <f ca="1">(BB374*DCF!J$10-DCF!J$5*MAX(BB374*DCF!J$10,0)-MAX(BB374-BA374,0)/Inputs!$B$10)*DCF!J$6</f>
        <v>4514.8343132678392</v>
      </c>
      <c r="CJ374" s="15">
        <f ca="1">(BC374*DCF!K$10-DCF!K$5*MAX(BC374*DCF!K$10,0)-MAX(BC374-BB374,0)/Inputs!$B$10)*DCF!K$6</f>
        <v>4981.8283778180767</v>
      </c>
      <c r="CK374" s="15">
        <f ca="1">(BD374*DCF!L$10-DCF!L$5*MAX(BD374*DCF!L$10,0)-MAX(BD374-BC374,0)/Inputs!$B$10)*DCF!L$6</f>
        <v>5290.098597832337</v>
      </c>
      <c r="CL374" s="15">
        <f ca="1">(BE374*DCF!M$10-DCF!M$5*MAX(BE374*DCF!M$10,0)-MAX(BE374-BD374,0)/Inputs!$B$10)*DCF!M$6</f>
        <v>6232.8154999920798</v>
      </c>
      <c r="CM374" s="15">
        <f ca="1">(BF374*DCF!C$28-DCF!C$5*MAX(BF374*DCF!C$28,0)-MAX(BF374-Inputs!$B$13,0)/Inputs!$B$17)*DCF!C$6</f>
        <v>3616.7104147498699</v>
      </c>
      <c r="CN374" s="15">
        <f ca="1">(BG374*DCF!D$28-DCF!D$5*MAX(BG374*DCF!D$28,0)-MAX(BG374-BF374,0)/Inputs!$B$17)*DCF!D$6</f>
        <v>3920.74603583831</v>
      </c>
      <c r="CO374" s="15">
        <f ca="1">(BH374*DCF!E$28-DCF!E$5*MAX(BH374*DCF!E$28,0)-MAX(BH374-BG374,0)/Inputs!$B$17)*DCF!E$6</f>
        <v>3899.1617305725608</v>
      </c>
      <c r="CP374" s="15">
        <f ca="1">(BI374*DCF!F$28-DCF!F$5*MAX(BI374*DCF!F$28,0)-MAX(BI374-BH374,0)/Inputs!$B$17)*DCF!F$6</f>
        <v>4504.3367721936002</v>
      </c>
      <c r="CQ374" s="15">
        <f ca="1">(BJ374*DCF!G$28-DCF!G$5*MAX(BJ374*DCF!G$28,0)-MAX(BJ374-BI374,0)/Inputs!$B$17)*DCF!G$6</f>
        <v>5551.8470578952047</v>
      </c>
      <c r="CR374" s="15">
        <f ca="1">(BK374*DCF!H$28-DCF!H$5*MAX(BK374*DCF!H$28,0)-MAX(BK374-BJ374,0)/Inputs!$B$17)*DCF!H$6</f>
        <v>6866.8384258808719</v>
      </c>
      <c r="CS374" s="15">
        <f ca="1">(BL374*DCF!I$28-DCF!I$5*MAX(BL374*DCF!I$28,0)-MAX(BL374-BK374,0)/Inputs!$B$17)*DCF!I$6</f>
        <v>8855.6065040086287</v>
      </c>
      <c r="CT374" s="15">
        <f ca="1">(BM374*DCF!J$28-DCF!J$5*MAX(BM374*DCF!J$28,0)-MAX(BM374-BL374,0)/Inputs!$B$17)*DCF!J$6</f>
        <v>9340.3170544104396</v>
      </c>
      <c r="CU374" s="15">
        <f ca="1">(BN374*DCF!K$28-DCF!K$5*MAX(BN374*DCF!K$28,0)-MAX(BN374-BM374,0)/Inputs!$B$17)*DCF!K$6</f>
        <v>9664.825723880891</v>
      </c>
      <c r="CV374" s="15">
        <f ca="1">(BO374*DCF!L$28-DCF!L$5*MAX(BO374*DCF!L$28,0)-MAX(BO374-BN374,0)/Inputs!$B$17)*DCF!L$6</f>
        <v>11341.401734364514</v>
      </c>
      <c r="CW374" s="15">
        <f ca="1">(BP374*DCF!M$28-DCF!M$5*MAX(BP374*DCF!M$28,0)-MAX(BP374-BO374,0)/Inputs!$B$17)*DCF!M$6</f>
        <v>14729.169087967586</v>
      </c>
      <c r="CX374" s="15">
        <f ca="1">(BQ374*DCF!C$46-DCF!C$5*MAX(BQ374*DCF!C$46,0)-MAX(BQ374-Inputs!$B$20,0)/Inputs!$B$24)*DCF!C$6</f>
        <v>-3969.6659793077024</v>
      </c>
      <c r="CY374" s="15">
        <f ca="1">(BR374*DCF!D$46-DCF!D$5*MAX(BR374*DCF!D$46,0)-MAX(BR374-BQ374,0)/Inputs!$B$24)*DCF!D$6</f>
        <v>-3157.4503879684144</v>
      </c>
      <c r="CZ374" s="15">
        <f ca="1">(BS374*DCF!E$46-DCF!E$5*MAX(BS374*DCF!E$46,0)-MAX(BS374-BR374,0)/Inputs!$B$24)*DCF!E$6</f>
        <v>-2324.6203345783674</v>
      </c>
      <c r="DA374" s="15">
        <f ca="1">(BT374*DCF!F$46-DCF!F$5*MAX(BT374*DCF!F$46,0)-MAX(BT374-BS374,0)/Inputs!$B$24)*DCF!F$6</f>
        <v>-5703.7694386830199</v>
      </c>
      <c r="DB374" s="15">
        <f ca="1">(BU374*DCF!G$46-DCF!G$5*MAX(BU374*DCF!G$46,0)-MAX(BU374-BT374,0)/Inputs!$B$24)*DCF!G$6</f>
        <v>-3399.7099327668793</v>
      </c>
      <c r="DC374" s="15">
        <f ca="1">(BV374*DCF!H$46-DCF!H$5*MAX(BV374*DCF!H$46,0)-MAX(BV374-BU374,0)/Inputs!$B$24)*DCF!H$6</f>
        <v>-6352.3599618452417</v>
      </c>
      <c r="DD374" s="15">
        <f ca="1">(BW374*DCF!I$46-DCF!I$5*MAX(BW374*DCF!I$46,0)-MAX(BW374-BV374,0)/Inputs!$B$24)*DCF!I$6</f>
        <v>-1811.2549429948688</v>
      </c>
      <c r="DE374" s="15">
        <f ca="1">(BX374*DCF!J$46-DCF!J$5*MAX(BX374*DCF!J$46,0)-MAX(BX374-BW374,0)/Inputs!$B$24)*DCF!J$6</f>
        <v>-1408.836947205692</v>
      </c>
      <c r="DF374" s="15">
        <f ca="1">(BY374*DCF!K$46-DCF!K$5*MAX(BY374*DCF!K$46,0)-MAX(BY374-BX374,0)/Inputs!$B$24)*DCF!K$6</f>
        <v>-2877.6225960986735</v>
      </c>
      <c r="DG374" s="15">
        <f ca="1">(BZ374*DCF!L$46-DCF!L$5*MAX(BZ374*DCF!L$46,0)-MAX(BZ374-BY374,0)/Inputs!$B$24)*DCF!L$6</f>
        <v>-510.28189631212297</v>
      </c>
      <c r="DH374" s="15">
        <f ca="1">(CA374*DCF!M$46-DCF!M$5*MAX(CA374*DCF!M$46,0)-MAX(CA374-BZ374,0)/Inputs!$B$24)*DCF!M$6</f>
        <v>1444.1325529302444</v>
      </c>
      <c r="DI374" s="15">
        <f ca="1">SUM(CB374:CL374)+BE374*DCF!M$10*(1+Inputs!$B$30)*(1-Inputs!$B$33)*(1-Inputs!$B$30/Inputs!$B$31)/(Inputs!$B$29-Inputs!$B$30)*DCF!M$6</f>
        <v>178203.59500961995</v>
      </c>
      <c r="DJ374" s="15">
        <f ca="1">SUM(CM374:CW374)+BP374*DCF!M$28*(1+Inputs!$B$30)*(1-Inputs!$B$33)*(1-Inputs!$B$30/Inputs!$B$31)/(Inputs!$B$29-Inputs!$B$30)*DCF!M$6</f>
        <v>425041.09941737115</v>
      </c>
      <c r="DK374" s="15">
        <f ca="1">SUM(CX374:DH374)+CA374*DCF!M$46*(1+Inputs!$B$30)*(1-Inputs!$B$33)*(1-Inputs!$B$30/Inputs!$B$31)/(Inputs!$B$29-Inputs!$B$30)*DCF!M$6</f>
        <v>390348.41148860438</v>
      </c>
      <c r="DM374" s="15">
        <f ca="1">DI374+DJ374+DK374+Inputs!$B$34+Inputs!$B$36-Inputs!$B$35</f>
        <v>1070444.1059155953</v>
      </c>
    </row>
    <row r="375" spans="1:117" x14ac:dyDescent="0.75">
      <c r="A375" s="11">
        <v>362</v>
      </c>
      <c r="C375" s="23">
        <f t="shared" ca="1" si="216"/>
        <v>0.80526047837794501</v>
      </c>
      <c r="D375" s="23">
        <f t="shared" ca="1" si="216"/>
        <v>0.96523021663536734</v>
      </c>
      <c r="E375" s="23">
        <f t="shared" ca="1" si="216"/>
        <v>-0.24409353343191414</v>
      </c>
      <c r="F375" s="23">
        <f t="shared" ca="1" si="216"/>
        <v>-0.11884058835861286</v>
      </c>
      <c r="G375" s="23">
        <f t="shared" ca="1" si="216"/>
        <v>0.27904631160937599</v>
      </c>
      <c r="H375" s="23">
        <f t="shared" ca="1" si="216"/>
        <v>-0.18959081894943169</v>
      </c>
      <c r="I375" s="23">
        <f t="shared" ca="1" si="216"/>
        <v>0.24186756503959347</v>
      </c>
      <c r="J375" s="23">
        <f t="shared" ca="1" si="216"/>
        <v>-0.88882219920726435</v>
      </c>
      <c r="K375" s="23">
        <f t="shared" ca="1" si="216"/>
        <v>0.66748971404411772</v>
      </c>
      <c r="L375" s="23">
        <f t="shared" ca="1" si="216"/>
        <v>-0.98743102069381627</v>
      </c>
      <c r="M375" s="23">
        <f t="shared" ca="1" si="216"/>
        <v>0.24443843242524388</v>
      </c>
      <c r="N375" s="23">
        <f ca="1">SQRT(Inputs!$B$38)*C375+SQRT(1-Inputs!$B$38)*_xlfn.NORM.S.INV(RAND())</f>
        <v>1.2637363606144234</v>
      </c>
      <c r="O375" s="23">
        <f ca="1">SQRT(Inputs!$B$38)*D375+SQRT(1-Inputs!$B$38)*_xlfn.NORM.S.INV(RAND())</f>
        <v>-1.6062681931985101</v>
      </c>
      <c r="P375" s="23">
        <f ca="1">SQRT(Inputs!$B$38)*E375+SQRT(1-Inputs!$B$38)*_xlfn.NORM.S.INV(RAND())</f>
        <v>-1.3459652199737953</v>
      </c>
      <c r="Q375" s="23">
        <f ca="1">SQRT(Inputs!$B$38)*F375+SQRT(1-Inputs!$B$38)*_xlfn.NORM.S.INV(RAND())</f>
        <v>-0.16674214335093251</v>
      </c>
      <c r="R375" s="23">
        <f ca="1">SQRT(Inputs!$B$38)*G375+SQRT(1-Inputs!$B$38)*_xlfn.NORM.S.INV(RAND())</f>
        <v>-5.1233062652753431E-2</v>
      </c>
      <c r="S375" s="23">
        <f ca="1">SQRT(Inputs!$B$38)*H375+SQRT(1-Inputs!$B$38)*_xlfn.NORM.S.INV(RAND())</f>
        <v>-0.49223096251480231</v>
      </c>
      <c r="T375" s="23">
        <f ca="1">SQRT(Inputs!$B$38)*I375+SQRT(1-Inputs!$B$38)*_xlfn.NORM.S.INV(RAND())</f>
        <v>-9.7013261859236394E-2</v>
      </c>
      <c r="U375" s="23">
        <f ca="1">SQRT(Inputs!$B$38)*J375+SQRT(1-Inputs!$B$38)*_xlfn.NORM.S.INV(RAND())</f>
        <v>0.57795536327704977</v>
      </c>
      <c r="V375" s="23">
        <f ca="1">SQRT(Inputs!$B$38)*K375+SQRT(1-Inputs!$B$38)*_xlfn.NORM.S.INV(RAND())</f>
        <v>0.38147389794602077</v>
      </c>
      <c r="W375" s="23">
        <f ca="1">SQRT(Inputs!$B$38)*L375+SQRT(1-Inputs!$B$38)*_xlfn.NORM.S.INV(RAND())</f>
        <v>-1.3555525338860481</v>
      </c>
      <c r="X375" s="23">
        <f ca="1">SQRT(Inputs!$B$38)*M375+SQRT(1-Inputs!$B$38)*_xlfn.NORM.S.INV(RAND())</f>
        <v>0.65337298217002171</v>
      </c>
      <c r="Y375" s="23">
        <f ca="1">SQRT(Inputs!$B$38)*C375+SQRT(1-Inputs!$B$38)*_xlfn.NORM.S.INV(RAND())</f>
        <v>-0.59862942482521975</v>
      </c>
      <c r="Z375" s="23">
        <f ca="1">SQRT(Inputs!$B$38)*D375+SQRT(1-Inputs!$B$38)*_xlfn.NORM.S.INV(RAND())</f>
        <v>0.43566778082058399</v>
      </c>
      <c r="AA375" s="23">
        <f ca="1">SQRT(Inputs!$B$38)*E375+SQRT(1-Inputs!$B$38)*_xlfn.NORM.S.INV(RAND())</f>
        <v>-7.8741282439406229E-2</v>
      </c>
      <c r="AB375" s="23">
        <f ca="1">SQRT(Inputs!$B$38)*F375+SQRT(1-Inputs!$B$38)*_xlfn.NORM.S.INV(RAND())</f>
        <v>0.65694326034020811</v>
      </c>
      <c r="AC375" s="23">
        <f ca="1">SQRT(Inputs!$B$38)*G375+SQRT(1-Inputs!$B$38)*_xlfn.NORM.S.INV(RAND())</f>
        <v>0.22364053610349635</v>
      </c>
      <c r="AD375" s="23">
        <f ca="1">SQRT(Inputs!$B$38)*H375+SQRT(1-Inputs!$B$38)*_xlfn.NORM.S.INV(RAND())</f>
        <v>0.24495444913700259</v>
      </c>
      <c r="AE375" s="23">
        <f ca="1">SQRT(Inputs!$B$38)*I375+SQRT(1-Inputs!$B$38)*_xlfn.NORM.S.INV(RAND())</f>
        <v>-1.6494943814669221</v>
      </c>
      <c r="AF375" s="23">
        <f ca="1">SQRT(Inputs!$B$38)*J375+SQRT(1-Inputs!$B$38)*_xlfn.NORM.S.INV(RAND())</f>
        <v>0.98727470909483461</v>
      </c>
      <c r="AG375" s="23">
        <f ca="1">SQRT(Inputs!$B$38)*K375+SQRT(1-Inputs!$B$38)*_xlfn.NORM.S.INV(RAND())</f>
        <v>-0.36013165121017526</v>
      </c>
      <c r="AH375" s="23">
        <f ca="1">SQRT(Inputs!$B$38)*L375+SQRT(1-Inputs!$B$38)*_xlfn.NORM.S.INV(RAND())</f>
        <v>-1.1291483103536428</v>
      </c>
      <c r="AI375" s="23">
        <f ca="1">SQRT(Inputs!$B$38)*M375+SQRT(1-Inputs!$B$38)*_xlfn.NORM.S.INV(RAND())</f>
        <v>2.3530598174536097</v>
      </c>
      <c r="AJ375" s="23">
        <f ca="1">SQRT(Inputs!$B$38)*C375+SQRT(1-Inputs!$B$38)*_xlfn.NORM.S.INV(RAND())</f>
        <v>0.83669257550055443</v>
      </c>
      <c r="AK375" s="23">
        <f ca="1">SQRT(Inputs!$B$38)*D375+SQRT(1-Inputs!$B$38)*_xlfn.NORM.S.INV(RAND())</f>
        <v>0.17736314935421038</v>
      </c>
      <c r="AL375" s="23">
        <f ca="1">SQRT(Inputs!$B$38)*E375+SQRT(1-Inputs!$B$38)*_xlfn.NORM.S.INV(RAND())</f>
        <v>0.25201007224966865</v>
      </c>
      <c r="AM375" s="23">
        <f ca="1">SQRT(Inputs!$B$38)*F375+SQRT(1-Inputs!$B$38)*_xlfn.NORM.S.INV(RAND())</f>
        <v>-0.45912220510948987</v>
      </c>
      <c r="AN375" s="23">
        <f ca="1">SQRT(Inputs!$B$38)*G375+SQRT(1-Inputs!$B$38)*_xlfn.NORM.S.INV(RAND())</f>
        <v>-0.62564678843142973</v>
      </c>
      <c r="AO375" s="23">
        <f ca="1">SQRT(Inputs!$B$38)*H375+SQRT(1-Inputs!$B$38)*_xlfn.NORM.S.INV(RAND())</f>
        <v>1.1578555421080259</v>
      </c>
      <c r="AP375" s="23">
        <f ca="1">SQRT(Inputs!$B$38)*I375+SQRT(1-Inputs!$B$38)*_xlfn.NORM.S.INV(RAND())</f>
        <v>-0.78660974894322344</v>
      </c>
      <c r="AQ375" s="23">
        <f ca="1">SQRT(Inputs!$B$38)*J375+SQRT(1-Inputs!$B$38)*_xlfn.NORM.S.INV(RAND())</f>
        <v>0.75060249455323547</v>
      </c>
      <c r="AR375" s="23">
        <f ca="1">SQRT(Inputs!$B$38)*K375+SQRT(1-Inputs!$B$38)*_xlfn.NORM.S.INV(RAND())</f>
        <v>1.292944199890109</v>
      </c>
      <c r="AS375" s="23">
        <f ca="1">SQRT(Inputs!$B$38)*L375+SQRT(1-Inputs!$B$38)*_xlfn.NORM.S.INV(RAND())</f>
        <v>0.63684336542630782</v>
      </c>
      <c r="AT375" s="23">
        <f ca="1">SQRT(Inputs!$B$38)*M375+SQRT(1-Inputs!$B$38)*_xlfn.NORM.S.INV(RAND())</f>
        <v>0.6144653943131948</v>
      </c>
      <c r="AU375" s="15">
        <f ca="1">Inputs!$B$6*EXP($B$8-0.5*C$5^2+C$5*N375)</f>
        <v>6088.6234901087164</v>
      </c>
      <c r="AV375" s="15">
        <f t="shared" ca="1" si="183"/>
        <v>5852.2843826173503</v>
      </c>
      <c r="AW375" s="15">
        <f t="shared" ca="1" si="184"/>
        <v>5951.1373089050167</v>
      </c>
      <c r="AX375" s="15">
        <f t="shared" ca="1" si="185"/>
        <v>7115.9499724305233</v>
      </c>
      <c r="AY375" s="15">
        <f t="shared" ca="1" si="186"/>
        <v>8644.5382950838939</v>
      </c>
      <c r="AZ375" s="15">
        <f t="shared" ca="1" si="187"/>
        <v>10014.684495897358</v>
      </c>
      <c r="BA375" s="15">
        <f t="shared" ca="1" si="188"/>
        <v>12131.608848156646</v>
      </c>
      <c r="BB375" s="15">
        <f t="shared" ca="1" si="189"/>
        <v>15738.227075251565</v>
      </c>
      <c r="BC375" s="15">
        <f t="shared" ca="1" si="190"/>
        <v>19998.340773403932</v>
      </c>
      <c r="BD375" s="15">
        <f t="shared" ca="1" si="191"/>
        <v>21582.38610810355</v>
      </c>
      <c r="BE375" s="15">
        <f t="shared" ca="1" si="192"/>
        <v>28068.030295184541</v>
      </c>
      <c r="BF375" s="15">
        <f ca="1">Inputs!$B$13*EXP($B$9-0.5*C$6^2+C$6*Y375)</f>
        <v>12283.256210912505</v>
      </c>
      <c r="BG375" s="15">
        <f t="shared" ca="1" si="193"/>
        <v>16194.34186541011</v>
      </c>
      <c r="BH375" s="15">
        <f t="shared" ca="1" si="194"/>
        <v>19529.778891366896</v>
      </c>
      <c r="BI375" s="15">
        <f t="shared" ca="1" si="195"/>
        <v>26451.261601189224</v>
      </c>
      <c r="BJ375" s="15">
        <f t="shared" ca="1" si="196"/>
        <v>33489.91482169729</v>
      </c>
      <c r="BK375" s="15">
        <f t="shared" ca="1" si="197"/>
        <v>42496.359936498251</v>
      </c>
      <c r="BL375" s="15">
        <f t="shared" ca="1" si="198"/>
        <v>42155.005189780139</v>
      </c>
      <c r="BM375" s="15">
        <f t="shared" ca="1" si="199"/>
        <v>58579.019306563408</v>
      </c>
      <c r="BN375" s="15">
        <f t="shared" ca="1" si="200"/>
        <v>69001.777554001819</v>
      </c>
      <c r="BO375" s="15">
        <f t="shared" ca="1" si="201"/>
        <v>74456.612846532371</v>
      </c>
      <c r="BP375" s="15">
        <f t="shared" ca="1" si="202"/>
        <v>119639.65758464622</v>
      </c>
      <c r="BQ375" s="15">
        <f ca="1">Inputs!$B$20*EXP($B$10-0.5*C$7^2+C$7*AJ375)</f>
        <v>5771.5101956842573</v>
      </c>
      <c r="BR375" s="15">
        <f t="shared" ca="1" si="203"/>
        <v>8284.9638550597301</v>
      </c>
      <c r="BS375" s="15">
        <f t="shared" ca="1" si="204"/>
        <v>12196.970593983129</v>
      </c>
      <c r="BT375" s="15">
        <f t="shared" ca="1" si="205"/>
        <v>14908.715875355607</v>
      </c>
      <c r="BU375" s="15">
        <f t="shared" ca="1" si="206"/>
        <v>17759.022164786118</v>
      </c>
      <c r="BV375" s="15">
        <f t="shared" ca="1" si="207"/>
        <v>32072.122259099429</v>
      </c>
      <c r="BW375" s="15">
        <f t="shared" ca="1" si="208"/>
        <v>37891.021368567606</v>
      </c>
      <c r="BX375" s="15">
        <f t="shared" ca="1" si="209"/>
        <v>61602.698389248755</v>
      </c>
      <c r="BY375" s="15">
        <f t="shared" ca="1" si="210"/>
        <v>110540.87256459122</v>
      </c>
      <c r="BZ375" s="15">
        <f t="shared" ca="1" si="211"/>
        <v>174368.57442155696</v>
      </c>
      <c r="CA375" s="15">
        <f t="shared" ca="1" si="212"/>
        <v>273194.37919339474</v>
      </c>
      <c r="CB375" s="15">
        <f ca="1">(AU375*DCF!C$10-DCF!C$5*MAX(AU375*DCF!C$10,0)-MAX(AU375-Inputs!$B$6,0)/Inputs!$B$10)*DCF!C$6</f>
        <v>1035.0429844045841</v>
      </c>
      <c r="CC375" s="15">
        <f ca="1">(AV375*DCF!D$10-DCF!D$5*MAX(AV375*DCF!D$10,0)-MAX(AV375-AU375,0)/Inputs!$B$10)*DCF!D$6</f>
        <v>1426.4546703377243</v>
      </c>
      <c r="CD375" s="15">
        <f ca="1">(AW375*DCF!E$10-DCF!E$5*MAX(AW375*DCF!E$10,0)-MAX(AW375-AV375,0)/Inputs!$B$10)*DCF!E$6</f>
        <v>1351.7570978278472</v>
      </c>
      <c r="CE375" s="15">
        <f ca="1">(AX375*DCF!F$10-DCF!F$5*MAX(AX375*DCF!F$10,0)-MAX(AX375-AW375,0)/Inputs!$B$10)*DCF!F$6</f>
        <v>1311.0319022246676</v>
      </c>
      <c r="CF375" s="15">
        <f ca="1">(AY375*DCF!G$10-DCF!G$5*MAX(AY375*DCF!G$10,0)-MAX(AY375-AX375,0)/Inputs!$B$10)*DCF!G$6</f>
        <v>1487.2982687940289</v>
      </c>
      <c r="CG375" s="15">
        <f ca="1">(AZ375*DCF!H$10-DCF!H$5*MAX(AZ375*DCF!H$10,0)-MAX(AZ375-AY375,0)/Inputs!$B$10)*DCF!H$6</f>
        <v>1701.0641571578142</v>
      </c>
      <c r="CH375" s="15">
        <f ca="1">(BA375*DCF!I$10-DCF!I$5*MAX(BA375*DCF!I$10,0)-MAX(BA375-AZ375,0)/Inputs!$B$10)*DCF!I$6</f>
        <v>1868.7526100228245</v>
      </c>
      <c r="CI375" s="15">
        <f ca="1">(BB375*DCF!J$10-DCF!J$5*MAX(BB375*DCF!J$10,0)-MAX(BB375-BA375,0)/Inputs!$B$10)*DCF!J$6</f>
        <v>2154.1927238863254</v>
      </c>
      <c r="CJ375" s="15">
        <f ca="1">(BC375*DCF!K$10-DCF!K$5*MAX(BC375*DCF!K$10,0)-MAX(BC375-BB375,0)/Inputs!$B$10)*DCF!K$6</f>
        <v>2623.0606224220251</v>
      </c>
      <c r="CK375" s="15">
        <f ca="1">(BD375*DCF!L$10-DCF!L$5*MAX(BD375*DCF!L$10,0)-MAX(BD375-BC375,0)/Inputs!$B$10)*DCF!L$6</f>
        <v>3050.1915253454563</v>
      </c>
      <c r="CL375" s="15">
        <f ca="1">(BE375*DCF!M$10-DCF!M$5*MAX(BE375*DCF!M$10,0)-MAX(BE375-BD375,0)/Inputs!$B$10)*DCF!M$6</f>
        <v>3185.9826112079841</v>
      </c>
      <c r="CM375" s="15">
        <f ca="1">(BF375*DCF!C$28-DCF!C$5*MAX(BF375*DCF!C$28,0)-MAX(BF375-Inputs!$B$13,0)/Inputs!$B$17)*DCF!C$6</f>
        <v>3541.7816628261335</v>
      </c>
      <c r="CN375" s="15">
        <f ca="1">(BG375*DCF!D$28-DCF!D$5*MAX(BG375*DCF!D$28,0)-MAX(BG375-BF375,0)/Inputs!$B$17)*DCF!D$6</f>
        <v>3935.1932906854295</v>
      </c>
      <c r="CO375" s="15">
        <f ca="1">(BH375*DCF!E$28-DCF!E$5*MAX(BH375*DCF!E$28,0)-MAX(BH375-BG375,0)/Inputs!$B$17)*DCF!E$6</f>
        <v>4873.812411686773</v>
      </c>
      <c r="CP375" s="15">
        <f ca="1">(BI375*DCF!F$28-DCF!F$5*MAX(BI375*DCF!F$28,0)-MAX(BI375-BH375,0)/Inputs!$B$17)*DCF!F$6</f>
        <v>5920.6554459757372</v>
      </c>
      <c r="CQ375" s="15">
        <f ca="1">(BJ375*DCF!G$28-DCF!G$5*MAX(BJ375*DCF!G$28,0)-MAX(BJ375-BI375,0)/Inputs!$B$17)*DCF!G$6</f>
        <v>7505.3805494550807</v>
      </c>
      <c r="CR375" s="15">
        <f ca="1">(BK375*DCF!H$28-DCF!H$5*MAX(BK375*DCF!H$28,0)-MAX(BK375-BJ375,0)/Inputs!$B$17)*DCF!H$6</f>
        <v>9110.469845074289</v>
      </c>
      <c r="CS375" s="15">
        <f ca="1">(BL375*DCF!I$28-DCF!I$5*MAX(BL375*DCF!I$28,0)-MAX(BL375-BK375,0)/Inputs!$B$17)*DCF!I$6</f>
        <v>9912.8774992571653</v>
      </c>
      <c r="CT375" s="15">
        <f ca="1">(BM375*DCF!J$28-DCF!J$5*MAX(BM375*DCF!J$28,0)-MAX(BM375-BL375,0)/Inputs!$B$17)*DCF!J$6</f>
        <v>10890.294219231833</v>
      </c>
      <c r="CU375" s="15">
        <f ca="1">(BN375*DCF!K$28-DCF!K$5*MAX(BN375*DCF!K$28,0)-MAX(BN375-BM375,0)/Inputs!$B$17)*DCF!K$6</f>
        <v>13295.369411683057</v>
      </c>
      <c r="CV375" s="15">
        <f ca="1">(BO375*DCF!L$28-DCF!L$5*MAX(BO375*DCF!L$28,0)-MAX(BO375-BN375,0)/Inputs!$B$17)*DCF!L$6</f>
        <v>14238.433388562791</v>
      </c>
      <c r="CW375" s="15">
        <f ca="1">(BP375*DCF!M$28-DCF!M$5*MAX(BP375*DCF!M$28,0)-MAX(BP375-BO375,0)/Inputs!$B$17)*DCF!M$6</f>
        <v>17787.373026677895</v>
      </c>
      <c r="CX375" s="15">
        <f ca="1">(BQ375*DCF!C$46-DCF!C$5*MAX(BQ375*DCF!C$46,0)-MAX(BQ375-Inputs!$B$20,0)/Inputs!$B$24)*DCF!C$6</f>
        <v>-2520.2149161784691</v>
      </c>
      <c r="CY375" s="15">
        <f ca="1">(BR375*DCF!D$46-DCF!D$5*MAX(BR375*DCF!D$46,0)-MAX(BR375-BQ375,0)/Inputs!$B$24)*DCF!D$6</f>
        <v>-2486.5199350999214</v>
      </c>
      <c r="CZ375" s="15">
        <f ca="1">(BS375*DCF!E$46-DCF!E$5*MAX(BS375*DCF!E$46,0)-MAX(BS375-BR375,0)/Inputs!$B$24)*DCF!E$6</f>
        <v>-2984.3183698990929</v>
      </c>
      <c r="DA375" s="15">
        <f ca="1">(BT375*DCF!F$46-DCF!F$5*MAX(BT375*DCF!F$46,0)-MAX(BT375-BS375,0)/Inputs!$B$24)*DCF!F$6</f>
        <v>-2073.179131890985</v>
      </c>
      <c r="DB375" s="15">
        <f ca="1">(BU375*DCF!G$46-DCF!G$5*MAX(BU375*DCF!G$46,0)-MAX(BU375-BT375,0)/Inputs!$B$24)*DCF!G$6</f>
        <v>-1556.1651386682829</v>
      </c>
      <c r="DC375" s="15">
        <f ca="1">(BV375*DCF!H$46-DCF!H$5*MAX(BV375*DCF!H$46,0)-MAX(BV375-BU375,0)/Inputs!$B$24)*DCF!H$6</f>
        <v>-4447.7081564885721</v>
      </c>
      <c r="DD375" s="15">
        <f ca="1">(BW375*DCF!I$46-DCF!I$5*MAX(BW375*DCF!I$46,0)-MAX(BW375-BV375,0)/Inputs!$B$24)*DCF!I$6</f>
        <v>-795.27300303869924</v>
      </c>
      <c r="DE375" s="15">
        <f ca="1">(BX375*DCF!J$46-DCF!J$5*MAX(BX375*DCF!J$46,0)-MAX(BX375-BW375,0)/Inputs!$B$24)*DCF!J$6</f>
        <v>-3703.8865564093117</v>
      </c>
      <c r="DF375" s="15">
        <f ca="1">(BY375*DCF!K$46-DCF!K$5*MAX(BY375*DCF!K$46,0)-MAX(BY375-BX375,0)/Inputs!$B$24)*DCF!K$6</f>
        <v>-5674.085834571486</v>
      </c>
      <c r="DG375" s="15">
        <f ca="1">(BZ375*DCF!L$46-DCF!L$5*MAX(BZ375*DCF!L$46,0)-MAX(BZ375-BY375,0)/Inputs!$B$24)*DCF!L$6</f>
        <v>-2391.1274225582224</v>
      </c>
      <c r="DH375" s="15">
        <f ca="1">(CA375*DCF!M$46-DCF!M$5*MAX(CA375*DCF!M$46,0)-MAX(CA375-BZ375,0)/Inputs!$B$24)*DCF!M$6</f>
        <v>757.21982816520733</v>
      </c>
      <c r="DI375" s="15">
        <f ca="1">SUM(CB375:CL375)+BE375*DCF!M$10*(1+Inputs!$B$30)*(1-Inputs!$B$33)*(1-Inputs!$B$30/Inputs!$B$31)/(Inputs!$B$29-Inputs!$B$30)*DCF!M$6</f>
        <v>99308.528646406092</v>
      </c>
      <c r="DJ375" s="15">
        <f ca="1">SUM(CM375:CW375)+BP375*DCF!M$28*(1+Inputs!$B$30)*(1-Inputs!$B$33)*(1-Inputs!$B$30/Inputs!$B$31)/(Inputs!$B$29-Inputs!$B$30)*DCF!M$6</f>
        <v>544956.63958946068</v>
      </c>
      <c r="DK375" s="15">
        <f ca="1">SUM(CX375:DH375)+CA375*DCF!M$46*(1+Inputs!$B$30)*(1-Inputs!$B$33)*(1-Inputs!$B$30/Inputs!$B$31)/(Inputs!$B$29-Inputs!$B$30)*DCF!M$6</f>
        <v>394515.61353941017</v>
      </c>
      <c r="DM375" s="15">
        <f ca="1">DI375+DJ375+DK375+Inputs!$B$34+Inputs!$B$36-Inputs!$B$35</f>
        <v>1115631.7817752771</v>
      </c>
    </row>
    <row r="376" spans="1:117" x14ac:dyDescent="0.75">
      <c r="A376" s="11">
        <v>363</v>
      </c>
      <c r="C376" s="23">
        <f t="shared" ca="1" si="216"/>
        <v>0.47692301232096113</v>
      </c>
      <c r="D376" s="23">
        <f t="shared" ca="1" si="216"/>
        <v>-0.34817366680122019</v>
      </c>
      <c r="E376" s="23">
        <f t="shared" ca="1" si="216"/>
        <v>1.0332537487767262</v>
      </c>
      <c r="F376" s="23">
        <f t="shared" ca="1" si="216"/>
        <v>-1.0835357657324689</v>
      </c>
      <c r="G376" s="23">
        <f t="shared" ca="1" si="216"/>
        <v>-0.76589866089154079</v>
      </c>
      <c r="H376" s="23">
        <f t="shared" ca="1" si="216"/>
        <v>0.42338762451538797</v>
      </c>
      <c r="I376" s="23">
        <f t="shared" ca="1" si="216"/>
        <v>-6.3092566399838304E-2</v>
      </c>
      <c r="J376" s="23">
        <f t="shared" ca="1" si="216"/>
        <v>-0.59173434570012229</v>
      </c>
      <c r="K376" s="23">
        <f t="shared" ca="1" si="216"/>
        <v>2.7757583511716408</v>
      </c>
      <c r="L376" s="23">
        <f t="shared" ca="1" si="216"/>
        <v>-1.6926947971864701</v>
      </c>
      <c r="M376" s="23">
        <f t="shared" ca="1" si="216"/>
        <v>-0.75195055662858679</v>
      </c>
      <c r="N376" s="23">
        <f ca="1">SQRT(Inputs!$B$38)*C376+SQRT(1-Inputs!$B$38)*_xlfn.NORM.S.INV(RAND())</f>
        <v>1.4229791468015451</v>
      </c>
      <c r="O376" s="23">
        <f ca="1">SQRT(Inputs!$B$38)*D376+SQRT(1-Inputs!$B$38)*_xlfn.NORM.S.INV(RAND())</f>
        <v>-6.2173501591303193E-2</v>
      </c>
      <c r="P376" s="23">
        <f ca="1">SQRT(Inputs!$B$38)*E376+SQRT(1-Inputs!$B$38)*_xlfn.NORM.S.INV(RAND())</f>
        <v>2.0511211707523045</v>
      </c>
      <c r="Q376" s="23">
        <f ca="1">SQRT(Inputs!$B$38)*F376+SQRT(1-Inputs!$B$38)*_xlfn.NORM.S.INV(RAND())</f>
        <v>0.4147956380709622</v>
      </c>
      <c r="R376" s="23">
        <f ca="1">SQRT(Inputs!$B$38)*G376+SQRT(1-Inputs!$B$38)*_xlfn.NORM.S.INV(RAND())</f>
        <v>-0.57914647952387655</v>
      </c>
      <c r="S376" s="23">
        <f ca="1">SQRT(Inputs!$B$38)*H376+SQRT(1-Inputs!$B$38)*_xlfn.NORM.S.INV(RAND())</f>
        <v>0.54809126803246533</v>
      </c>
      <c r="T376" s="23">
        <f ca="1">SQRT(Inputs!$B$38)*I376+SQRT(1-Inputs!$B$38)*_xlfn.NORM.S.INV(RAND())</f>
        <v>-0.657381755627926</v>
      </c>
      <c r="U376" s="23">
        <f ca="1">SQRT(Inputs!$B$38)*J376+SQRT(1-Inputs!$B$38)*_xlfn.NORM.S.INV(RAND())</f>
        <v>0.21214121928022461</v>
      </c>
      <c r="V376" s="23">
        <f ca="1">SQRT(Inputs!$B$38)*K376+SQRT(1-Inputs!$B$38)*_xlfn.NORM.S.INV(RAND())</f>
        <v>1.3704073616807735</v>
      </c>
      <c r="W376" s="23">
        <f ca="1">SQRT(Inputs!$B$38)*L376+SQRT(1-Inputs!$B$38)*_xlfn.NORM.S.INV(RAND())</f>
        <v>0.29013855262839894</v>
      </c>
      <c r="X376" s="23">
        <f ca="1">SQRT(Inputs!$B$38)*M376+SQRT(1-Inputs!$B$38)*_xlfn.NORM.S.INV(RAND())</f>
        <v>2.6308294959035028E-2</v>
      </c>
      <c r="Y376" s="23">
        <f ca="1">SQRT(Inputs!$B$38)*C376+SQRT(1-Inputs!$B$38)*_xlfn.NORM.S.INV(RAND())</f>
        <v>-0.36007894524318446</v>
      </c>
      <c r="Z376" s="23">
        <f ca="1">SQRT(Inputs!$B$38)*D376+SQRT(1-Inputs!$B$38)*_xlfn.NORM.S.INV(RAND())</f>
        <v>-0.30176931818848896</v>
      </c>
      <c r="AA376" s="23">
        <f ca="1">SQRT(Inputs!$B$38)*E376+SQRT(1-Inputs!$B$38)*_xlfn.NORM.S.INV(RAND())</f>
        <v>-2.9190870305448424E-2</v>
      </c>
      <c r="AB376" s="23">
        <f ca="1">SQRT(Inputs!$B$38)*F376+SQRT(1-Inputs!$B$38)*_xlfn.NORM.S.INV(RAND())</f>
        <v>-0.38133590276097151</v>
      </c>
      <c r="AC376" s="23">
        <f ca="1">SQRT(Inputs!$B$38)*G376+SQRT(1-Inputs!$B$38)*_xlfn.NORM.S.INV(RAND())</f>
        <v>-1.8807756337581676</v>
      </c>
      <c r="AD376" s="23">
        <f ca="1">SQRT(Inputs!$B$38)*H376+SQRT(1-Inputs!$B$38)*_xlfn.NORM.S.INV(RAND())</f>
        <v>-0.41881723215246058</v>
      </c>
      <c r="AE376" s="23">
        <f ca="1">SQRT(Inputs!$B$38)*I376+SQRT(1-Inputs!$B$38)*_xlfn.NORM.S.INV(RAND())</f>
        <v>-0.38401039243698082</v>
      </c>
      <c r="AF376" s="23">
        <f ca="1">SQRT(Inputs!$B$38)*J376+SQRT(1-Inputs!$B$38)*_xlfn.NORM.S.INV(RAND())</f>
        <v>9.6454480418222188E-2</v>
      </c>
      <c r="AG376" s="23">
        <f ca="1">SQRT(Inputs!$B$38)*K376+SQRT(1-Inputs!$B$38)*_xlfn.NORM.S.INV(RAND())</f>
        <v>1.9110784934920055</v>
      </c>
      <c r="AH376" s="23">
        <f ca="1">SQRT(Inputs!$B$38)*L376+SQRT(1-Inputs!$B$38)*_xlfn.NORM.S.INV(RAND())</f>
        <v>-2.8342892637728045E-2</v>
      </c>
      <c r="AI376" s="23">
        <f ca="1">SQRT(Inputs!$B$38)*M376+SQRT(1-Inputs!$B$38)*_xlfn.NORM.S.INV(RAND())</f>
        <v>0.59451866331369552</v>
      </c>
      <c r="AJ376" s="23">
        <f ca="1">SQRT(Inputs!$B$38)*C376+SQRT(1-Inputs!$B$38)*_xlfn.NORM.S.INV(RAND())</f>
        <v>-0.29935829193987579</v>
      </c>
      <c r="AK376" s="23">
        <f ca="1">SQRT(Inputs!$B$38)*D376+SQRT(1-Inputs!$B$38)*_xlfn.NORM.S.INV(RAND())</f>
        <v>-0.23751066387541542</v>
      </c>
      <c r="AL376" s="23">
        <f ca="1">SQRT(Inputs!$B$38)*E376+SQRT(1-Inputs!$B$38)*_xlfn.NORM.S.INV(RAND())</f>
        <v>1.5678797686546795</v>
      </c>
      <c r="AM376" s="23">
        <f ca="1">SQRT(Inputs!$B$38)*F376+SQRT(1-Inputs!$B$38)*_xlfn.NORM.S.INV(RAND())</f>
        <v>-2.4575312656092057</v>
      </c>
      <c r="AN376" s="23">
        <f ca="1">SQRT(Inputs!$B$38)*G376+SQRT(1-Inputs!$B$38)*_xlfn.NORM.S.INV(RAND())</f>
        <v>0.90698125007650399</v>
      </c>
      <c r="AO376" s="23">
        <f ca="1">SQRT(Inputs!$B$38)*H376+SQRT(1-Inputs!$B$38)*_xlfn.NORM.S.INV(RAND())</f>
        <v>0.30255626408002001</v>
      </c>
      <c r="AP376" s="23">
        <f ca="1">SQRT(Inputs!$B$38)*I376+SQRT(1-Inputs!$B$38)*_xlfn.NORM.S.INV(RAND())</f>
        <v>-0.45358259314453775</v>
      </c>
      <c r="AQ376" s="23">
        <f ca="1">SQRT(Inputs!$B$38)*J376+SQRT(1-Inputs!$B$38)*_xlfn.NORM.S.INV(RAND())</f>
        <v>0.32888828342596005</v>
      </c>
      <c r="AR376" s="23">
        <f ca="1">SQRT(Inputs!$B$38)*K376+SQRT(1-Inputs!$B$38)*_xlfn.NORM.S.INV(RAND())</f>
        <v>1.0284453840333667</v>
      </c>
      <c r="AS376" s="23">
        <f ca="1">SQRT(Inputs!$B$38)*L376+SQRT(1-Inputs!$B$38)*_xlfn.NORM.S.INV(RAND())</f>
        <v>0.31851469113524511</v>
      </c>
      <c r="AT376" s="23">
        <f ca="1">SQRT(Inputs!$B$38)*M376+SQRT(1-Inputs!$B$38)*_xlfn.NORM.S.INV(RAND())</f>
        <v>-0.9869251489611639</v>
      </c>
      <c r="AU376" s="15">
        <f ca="1">Inputs!$B$6*EXP($B$8-0.5*C$5^2+C$5*N376)</f>
        <v>6247.6109820168758</v>
      </c>
      <c r="AV376" s="15">
        <f t="shared" ca="1" si="183"/>
        <v>7535.6156574313345</v>
      </c>
      <c r="AW376" s="15">
        <f t="shared" ca="1" si="184"/>
        <v>12116.810285427233</v>
      </c>
      <c r="AX376" s="15">
        <f t="shared" ca="1" si="185"/>
        <v>15580.238703581163</v>
      </c>
      <c r="AY376" s="15">
        <f t="shared" ca="1" si="186"/>
        <v>17795.37175835063</v>
      </c>
      <c r="AZ376" s="15">
        <f t="shared" ca="1" si="187"/>
        <v>23118.261508597046</v>
      </c>
      <c r="BA376" s="15">
        <f t="shared" ca="1" si="188"/>
        <v>26409.841711734025</v>
      </c>
      <c r="BB376" s="15">
        <f t="shared" ca="1" si="189"/>
        <v>33028.280905390806</v>
      </c>
      <c r="BC376" s="15">
        <f t="shared" ca="1" si="190"/>
        <v>46172.414877872907</v>
      </c>
      <c r="BD376" s="15">
        <f t="shared" ca="1" si="191"/>
        <v>58121.639566910744</v>
      </c>
      <c r="BE376" s="15">
        <f t="shared" ca="1" si="192"/>
        <v>71391.476912474303</v>
      </c>
      <c r="BF376" s="15">
        <f ca="1">Inputs!$B$13*EXP($B$9-0.5*C$6^2+C$6*Y376)</f>
        <v>12878.112088308038</v>
      </c>
      <c r="BG376" s="15">
        <f t="shared" ca="1" si="193"/>
        <v>14863.254423892973</v>
      </c>
      <c r="BH376" s="15">
        <f t="shared" ca="1" si="194"/>
        <v>18072.452778124087</v>
      </c>
      <c r="BI376" s="15">
        <f t="shared" ca="1" si="195"/>
        <v>20862.241118748258</v>
      </c>
      <c r="BJ376" s="15">
        <f t="shared" ca="1" si="196"/>
        <v>19502.432049956871</v>
      </c>
      <c r="BK376" s="15">
        <f t="shared" ca="1" si="197"/>
        <v>22608.93512966163</v>
      </c>
      <c r="BL376" s="15">
        <f t="shared" ca="1" si="198"/>
        <v>26424.096199620668</v>
      </c>
      <c r="BM376" s="15">
        <f t="shared" ca="1" si="199"/>
        <v>32872.454611246918</v>
      </c>
      <c r="BN376" s="15">
        <f t="shared" ca="1" si="200"/>
        <v>50833.885157198689</v>
      </c>
      <c r="BO376" s="15">
        <f t="shared" ca="1" si="201"/>
        <v>62340.129653918695</v>
      </c>
      <c r="BP376" s="15">
        <f t="shared" ca="1" si="202"/>
        <v>82075.274091164334</v>
      </c>
      <c r="BQ376" s="15">
        <f ca="1">Inputs!$B$20*EXP($B$10-0.5*C$7^2+C$7*AJ376)</f>
        <v>3857.4108839014334</v>
      </c>
      <c r="BR376" s="15">
        <f t="shared" ca="1" si="203"/>
        <v>4853.7377688271436</v>
      </c>
      <c r="BS376" s="15">
        <f t="shared" ca="1" si="204"/>
        <v>10427.181554181043</v>
      </c>
      <c r="BT376" s="15">
        <f t="shared" ca="1" si="205"/>
        <v>7545.3182480380392</v>
      </c>
      <c r="BU376" s="15">
        <f t="shared" ca="1" si="206"/>
        <v>13023.100491672763</v>
      </c>
      <c r="BV376" s="15">
        <f t="shared" ca="1" si="207"/>
        <v>19397.041633508801</v>
      </c>
      <c r="BW376" s="15">
        <f t="shared" ca="1" si="208"/>
        <v>24589.81909972593</v>
      </c>
      <c r="BX376" s="15">
        <f t="shared" ca="1" si="209"/>
        <v>36736.881794076478</v>
      </c>
      <c r="BY376" s="15">
        <f t="shared" ca="1" si="210"/>
        <v>62668.298075986466</v>
      </c>
      <c r="BZ376" s="15">
        <f t="shared" ca="1" si="211"/>
        <v>93234.897952387895</v>
      </c>
      <c r="CA376" s="15">
        <f t="shared" ca="1" si="212"/>
        <v>109899.46353365819</v>
      </c>
      <c r="CB376" s="15">
        <f ca="1">(AU376*DCF!C$10-DCF!C$5*MAX(AU376*DCF!C$10,0)-MAX(AU376-Inputs!$B$6,0)/Inputs!$B$10)*DCF!C$6</f>
        <v>1033.9093752492174</v>
      </c>
      <c r="CC376" s="15">
        <f ca="1">(AV376*DCF!D$10-DCF!D$5*MAX(AV376*DCF!D$10,0)-MAX(AV376-AU376,0)/Inputs!$B$10)*DCF!D$6</f>
        <v>1522.7090337558177</v>
      </c>
      <c r="CD376" s="15">
        <f ca="1">(AW376*DCF!E$10-DCF!E$5*MAX(AW376*DCF!E$10,0)-MAX(AW376-AV376,0)/Inputs!$B$10)*DCF!E$6</f>
        <v>1765.7038663403819</v>
      </c>
      <c r="CE376" s="15">
        <f ca="1">(AX376*DCF!F$10-DCF!F$5*MAX(AX376*DCF!F$10,0)-MAX(AX376-AW376,0)/Inputs!$B$10)*DCF!F$6</f>
        <v>2680.4876936699648</v>
      </c>
      <c r="CF376" s="15">
        <f ca="1">(AY376*DCF!G$10-DCF!G$5*MAX(AY376*DCF!G$10,0)-MAX(AY376-AX376,0)/Inputs!$B$10)*DCF!G$6</f>
        <v>3240.7688471032479</v>
      </c>
      <c r="CG376" s="15">
        <f ca="1">(AZ376*DCF!H$10-DCF!H$5*MAX(AZ376*DCF!H$10,0)-MAX(AZ376-AY376,0)/Inputs!$B$10)*DCF!H$6</f>
        <v>3543.2525536327544</v>
      </c>
      <c r="CH376" s="15">
        <f ca="1">(BA376*DCF!I$10-DCF!I$5*MAX(BA376*DCF!I$10,0)-MAX(BA376-AZ376,0)/Inputs!$B$10)*DCF!I$6</f>
        <v>4284.1801669094184</v>
      </c>
      <c r="CI376" s="15">
        <f ca="1">(BB376*DCF!J$10-DCF!J$5*MAX(BB376*DCF!J$10,0)-MAX(BB376-BA376,0)/Inputs!$B$10)*DCF!J$6</f>
        <v>4664.814243014479</v>
      </c>
      <c r="CJ376" s="15">
        <f ca="1">(BC376*DCF!K$10-DCF!K$5*MAX(BC376*DCF!K$10,0)-MAX(BC376-BB376,0)/Inputs!$B$10)*DCF!K$6</f>
        <v>5593.0385964224297</v>
      </c>
      <c r="CK376" s="15">
        <f ca="1">(BD376*DCF!L$10-DCF!L$5*MAX(BD376*DCF!L$10,0)-MAX(BD376-BC376,0)/Inputs!$B$10)*DCF!L$6</f>
        <v>7220.6202587813441</v>
      </c>
      <c r="CL376" s="15">
        <f ca="1">(BE376*DCF!M$10-DCF!M$5*MAX(BE376*DCF!M$10,0)-MAX(BE376-BD376,0)/Inputs!$B$10)*DCF!M$6</f>
        <v>8489.0369151277118</v>
      </c>
      <c r="CM376" s="15">
        <f ca="1">(BF376*DCF!C$28-DCF!C$5*MAX(BF376*DCF!C$28,0)-MAX(BF376-Inputs!$B$13,0)/Inputs!$B$17)*DCF!C$6</f>
        <v>3585.947665213258</v>
      </c>
      <c r="CN376" s="15">
        <f ca="1">(BG376*DCF!D$28-DCF!D$5*MAX(BG376*DCF!D$28,0)-MAX(BG376-BF376,0)/Inputs!$B$17)*DCF!D$6</f>
        <v>3954.0493529097926</v>
      </c>
      <c r="CO376" s="15">
        <f ca="1">(BH376*DCF!E$28-DCF!E$5*MAX(BH376*DCF!E$28,0)-MAX(BH376-BG376,0)/Inputs!$B$17)*DCF!E$6</f>
        <v>4485.9516111706953</v>
      </c>
      <c r="CP376" s="15">
        <f ca="1">(BI376*DCF!F$28-DCF!F$5*MAX(BI376*DCF!F$28,0)-MAX(BI376-BH376,0)/Inputs!$B$17)*DCF!F$6</f>
        <v>5155.6238709367235</v>
      </c>
      <c r="CQ376" s="15">
        <f ca="1">(BJ376*DCF!G$28-DCF!G$5*MAX(BJ376*DCF!G$28,0)-MAX(BJ376-BI376,0)/Inputs!$B$17)*DCF!G$6</f>
        <v>5060.0539598869027</v>
      </c>
      <c r="CR376" s="15">
        <f ca="1">(BK376*DCF!H$28-DCF!H$5*MAX(BK376*DCF!H$28,0)-MAX(BK376-BJ376,0)/Inputs!$B$17)*DCF!H$6</f>
        <v>5108.7756967221412</v>
      </c>
      <c r="CS376" s="15">
        <f ca="1">(BL376*DCF!I$28-DCF!I$5*MAX(BL376*DCF!I$28,0)-MAX(BL376-BK376,0)/Inputs!$B$17)*DCF!I$6</f>
        <v>5666.1138981081112</v>
      </c>
      <c r="CT376" s="15">
        <f ca="1">(BM376*DCF!J$28-DCF!J$5*MAX(BM376*DCF!J$28,0)-MAX(BM376-BL376,0)/Inputs!$B$17)*DCF!J$6</f>
        <v>6478.2866821044518</v>
      </c>
      <c r="CU376" s="15">
        <f ca="1">(BN376*DCF!K$28-DCF!K$5*MAX(BN376*DCF!K$28,0)-MAX(BN376-BM376,0)/Inputs!$B$17)*DCF!K$6</f>
        <v>8535.2282167285975</v>
      </c>
      <c r="CV376" s="15">
        <f ca="1">(BO376*DCF!L$28-DCF!L$5*MAX(BO376*DCF!L$28,0)-MAX(BO376-BN376,0)/Inputs!$B$17)*DCF!L$6</f>
        <v>11136.213626095463</v>
      </c>
      <c r="CW376" s="15">
        <f ca="1">(BP376*DCF!M$28-DCF!M$5*MAX(BP376*DCF!M$28,0)-MAX(BP376-BO376,0)/Inputs!$B$17)*DCF!M$6</f>
        <v>13379.633182257983</v>
      </c>
      <c r="CX376" s="15">
        <f ca="1">(BQ376*DCF!C$46-DCF!C$5*MAX(BQ376*DCF!C$46,0)-MAX(BQ376-Inputs!$B$20,0)/Inputs!$B$24)*DCF!C$6</f>
        <v>-1194.0491112481063</v>
      </c>
      <c r="CY376" s="15">
        <f ca="1">(BR376*DCF!D$46-DCF!D$5*MAX(BR376*DCF!D$46,0)-MAX(BR376-BQ376,0)/Inputs!$B$24)*DCF!D$6</f>
        <v>-1253.5442580446074</v>
      </c>
      <c r="CZ376" s="15">
        <f ca="1">(BS376*DCF!E$46-DCF!E$5*MAX(BS376*DCF!E$46,0)-MAX(BS376-BR376,0)/Inputs!$B$24)*DCF!E$6</f>
        <v>-3429.9304795730495</v>
      </c>
      <c r="DA376" s="15">
        <f ca="1">(BT376*DCF!F$46-DCF!F$5*MAX(BT376*DCF!F$46,0)-MAX(BT376-BS376,0)/Inputs!$B$24)*DCF!F$6</f>
        <v>-549.49777996317846</v>
      </c>
      <c r="DB376" s="15">
        <f ca="1">(BU376*DCF!G$46-DCF!G$5*MAX(BU376*DCF!G$46,0)-MAX(BU376-BT376,0)/Inputs!$B$24)*DCF!G$6</f>
        <v>-2280.6890890315708</v>
      </c>
      <c r="DC376" s="15">
        <f ca="1">(BV376*DCF!H$46-DCF!H$5*MAX(BV376*DCF!H$46,0)-MAX(BV376-BU376,0)/Inputs!$B$24)*DCF!H$6</f>
        <v>-1980.6631560402236</v>
      </c>
      <c r="DD376" s="15">
        <f ca="1">(BW376*DCF!I$46-DCF!I$5*MAX(BW376*DCF!I$46,0)-MAX(BW376-BV376,0)/Inputs!$B$24)*DCF!I$6</f>
        <v>-922.73412269194034</v>
      </c>
      <c r="DE376" s="15">
        <f ca="1">(BX376*DCF!J$46-DCF!J$5*MAX(BX376*DCF!J$46,0)-MAX(BX376-BW376,0)/Inputs!$B$24)*DCF!J$6</f>
        <v>-1680.1919998596054</v>
      </c>
      <c r="DF376" s="15">
        <f ca="1">(BY376*DCF!K$46-DCF!K$5*MAX(BY376*DCF!K$46,0)-MAX(BY376-BX376,0)/Inputs!$B$24)*DCF!K$6</f>
        <v>-2772.6840870359902</v>
      </c>
      <c r="DG376" s="15">
        <f ca="1">(BZ376*DCF!L$46-DCF!L$5*MAX(BZ376*DCF!L$46,0)-MAX(BZ376-BY376,0)/Inputs!$B$24)*DCF!L$6</f>
        <v>-472.42552437646935</v>
      </c>
      <c r="DH376" s="15">
        <f ca="1">(CA376*DCF!M$46-DCF!M$5*MAX(CA376*DCF!M$46,0)-MAX(CA376-BZ376,0)/Inputs!$B$24)*DCF!M$6</f>
        <v>5131.8557958986621</v>
      </c>
      <c r="DI376" s="15">
        <f ca="1">SUM(CB376:CL376)+BE376*DCF!M$10*(1+Inputs!$B$30)*(1-Inputs!$B$33)*(1-Inputs!$B$30/Inputs!$B$31)/(Inputs!$B$29-Inputs!$B$30)*DCF!M$6</f>
        <v>242721.9458519718</v>
      </c>
      <c r="DJ376" s="15">
        <f ca="1">SUM(CM376:CW376)+BP376*DCF!M$28*(1+Inputs!$B$30)*(1-Inputs!$B$33)*(1-Inputs!$B$30/Inputs!$B$31)/(Inputs!$B$29-Inputs!$B$30)*DCF!M$6</f>
        <v>377101.30860060244</v>
      </c>
      <c r="DK376" s="15">
        <f ca="1">SUM(CX376:DH376)+CA376*DCF!M$46*(1+Inputs!$B$30)*(1-Inputs!$B$33)*(1-Inputs!$B$30/Inputs!$B$31)/(Inputs!$B$29-Inputs!$B$30)*DCF!M$6</f>
        <v>158513.0352347708</v>
      </c>
      <c r="DM376" s="15">
        <f ca="1">DI376+DJ376+DK376+Inputs!$B$34+Inputs!$B$36-Inputs!$B$35</f>
        <v>855187.28968734504</v>
      </c>
    </row>
    <row r="377" spans="1:117" x14ac:dyDescent="0.75">
      <c r="A377" s="11">
        <v>364</v>
      </c>
      <c r="C377" s="23">
        <f t="shared" ca="1" si="216"/>
        <v>-1.3725804730751003</v>
      </c>
      <c r="D377" s="23">
        <f t="shared" ca="1" si="216"/>
        <v>-1.1257274892675293</v>
      </c>
      <c r="E377" s="23">
        <f t="shared" ca="1" si="216"/>
        <v>0.27764985680643456</v>
      </c>
      <c r="F377" s="23">
        <f t="shared" ca="1" si="216"/>
        <v>1.0764841303703974</v>
      </c>
      <c r="G377" s="23">
        <f t="shared" ca="1" si="216"/>
        <v>5.0474867965455812E-2</v>
      </c>
      <c r="H377" s="23">
        <f t="shared" ca="1" si="216"/>
        <v>-0.94719604470987928</v>
      </c>
      <c r="I377" s="23">
        <f t="shared" ca="1" si="216"/>
        <v>-0.41351234216699878</v>
      </c>
      <c r="J377" s="23">
        <f t="shared" ca="1" si="216"/>
        <v>0.62051287495904894</v>
      </c>
      <c r="K377" s="23">
        <f t="shared" ca="1" si="216"/>
        <v>1.0438480854027998</v>
      </c>
      <c r="L377" s="23">
        <f t="shared" ca="1" si="216"/>
        <v>0.7002192854568775</v>
      </c>
      <c r="M377" s="23">
        <f t="shared" ca="1" si="216"/>
        <v>0.73123404322752106</v>
      </c>
      <c r="N377" s="23">
        <f ca="1">SQRT(Inputs!$B$38)*C377+SQRT(1-Inputs!$B$38)*_xlfn.NORM.S.INV(RAND())</f>
        <v>-0.9040887659266803</v>
      </c>
      <c r="O377" s="23">
        <f ca="1">SQRT(Inputs!$B$38)*D377+SQRT(1-Inputs!$B$38)*_xlfn.NORM.S.INV(RAND())</f>
        <v>-1.1026202542622505</v>
      </c>
      <c r="P377" s="23">
        <f ca="1">SQRT(Inputs!$B$38)*E377+SQRT(1-Inputs!$B$38)*_xlfn.NORM.S.INV(RAND())</f>
        <v>0.53861968661792503</v>
      </c>
      <c r="Q377" s="23">
        <f ca="1">SQRT(Inputs!$B$38)*F377+SQRT(1-Inputs!$B$38)*_xlfn.NORM.S.INV(RAND())</f>
        <v>0.23590032693790081</v>
      </c>
      <c r="R377" s="23">
        <f ca="1">SQRT(Inputs!$B$38)*G377+SQRT(1-Inputs!$B$38)*_xlfn.NORM.S.INV(RAND())</f>
        <v>0.55143351288136344</v>
      </c>
      <c r="S377" s="23">
        <f ca="1">SQRT(Inputs!$B$38)*H377+SQRT(1-Inputs!$B$38)*_xlfn.NORM.S.INV(RAND())</f>
        <v>-0.73261612788665964</v>
      </c>
      <c r="T377" s="23">
        <f ca="1">SQRT(Inputs!$B$38)*I377+SQRT(1-Inputs!$B$38)*_xlfn.NORM.S.INV(RAND())</f>
        <v>0.10815519136702231</v>
      </c>
      <c r="U377" s="23">
        <f ca="1">SQRT(Inputs!$B$38)*J377+SQRT(1-Inputs!$B$38)*_xlfn.NORM.S.INV(RAND())</f>
        <v>0.3909895066249881</v>
      </c>
      <c r="V377" s="23">
        <f ca="1">SQRT(Inputs!$B$38)*K377+SQRT(1-Inputs!$B$38)*_xlfn.NORM.S.INV(RAND())</f>
        <v>0.75174297843486326</v>
      </c>
      <c r="W377" s="23">
        <f ca="1">SQRT(Inputs!$B$38)*L377+SQRT(1-Inputs!$B$38)*_xlfn.NORM.S.INV(RAND())</f>
        <v>1.5118803156376002</v>
      </c>
      <c r="X377" s="23">
        <f ca="1">SQRT(Inputs!$B$38)*M377+SQRT(1-Inputs!$B$38)*_xlfn.NORM.S.INV(RAND())</f>
        <v>0.10456046654687584</v>
      </c>
      <c r="Y377" s="23">
        <f ca="1">SQRT(Inputs!$B$38)*C377+SQRT(1-Inputs!$B$38)*_xlfn.NORM.S.INV(RAND())</f>
        <v>-1.4002078330253531</v>
      </c>
      <c r="Z377" s="23">
        <f ca="1">SQRT(Inputs!$B$38)*D377+SQRT(1-Inputs!$B$38)*_xlfn.NORM.S.INV(RAND())</f>
        <v>2.6249435321019199E-2</v>
      </c>
      <c r="AA377" s="23">
        <f ca="1">SQRT(Inputs!$B$38)*E377+SQRT(1-Inputs!$B$38)*_xlfn.NORM.S.INV(RAND())</f>
        <v>0.89804248946958865</v>
      </c>
      <c r="AB377" s="23">
        <f ca="1">SQRT(Inputs!$B$38)*F377+SQRT(1-Inputs!$B$38)*_xlfn.NORM.S.INV(RAND())</f>
        <v>-1.9497068976242176</v>
      </c>
      <c r="AC377" s="23">
        <f ca="1">SQRT(Inputs!$B$38)*G377+SQRT(1-Inputs!$B$38)*_xlfn.NORM.S.INV(RAND())</f>
        <v>0.61466820182354154</v>
      </c>
      <c r="AD377" s="23">
        <f ca="1">SQRT(Inputs!$B$38)*H377+SQRT(1-Inputs!$B$38)*_xlfn.NORM.S.INV(RAND())</f>
        <v>-0.20864247422995957</v>
      </c>
      <c r="AE377" s="23">
        <f ca="1">SQRT(Inputs!$B$38)*I377+SQRT(1-Inputs!$B$38)*_xlfn.NORM.S.INV(RAND())</f>
        <v>0.65059692295032379</v>
      </c>
      <c r="AF377" s="23">
        <f ca="1">SQRT(Inputs!$B$38)*J377+SQRT(1-Inputs!$B$38)*_xlfn.NORM.S.INV(RAND())</f>
        <v>0.46031017081715547</v>
      </c>
      <c r="AG377" s="23">
        <f ca="1">SQRT(Inputs!$B$38)*K377+SQRT(1-Inputs!$B$38)*_xlfn.NORM.S.INV(RAND())</f>
        <v>1.6762465816597723</v>
      </c>
      <c r="AH377" s="23">
        <f ca="1">SQRT(Inputs!$B$38)*L377+SQRT(1-Inputs!$B$38)*_xlfn.NORM.S.INV(RAND())</f>
        <v>-0.95841247561963316</v>
      </c>
      <c r="AI377" s="23">
        <f ca="1">SQRT(Inputs!$B$38)*M377+SQRT(1-Inputs!$B$38)*_xlfn.NORM.S.INV(RAND())</f>
        <v>1.200265481126654</v>
      </c>
      <c r="AJ377" s="23">
        <f ca="1">SQRT(Inputs!$B$38)*C377+SQRT(1-Inputs!$B$38)*_xlfn.NORM.S.INV(RAND())</f>
        <v>-0.93945337458753153</v>
      </c>
      <c r="AK377" s="23">
        <f ca="1">SQRT(Inputs!$B$38)*D377+SQRT(1-Inputs!$B$38)*_xlfn.NORM.S.INV(RAND())</f>
        <v>-0.46782912089978723</v>
      </c>
      <c r="AL377" s="23">
        <f ca="1">SQRT(Inputs!$B$38)*E377+SQRT(1-Inputs!$B$38)*_xlfn.NORM.S.INV(RAND())</f>
        <v>1.7269980026683329</v>
      </c>
      <c r="AM377" s="23">
        <f ca="1">SQRT(Inputs!$B$38)*F377+SQRT(1-Inputs!$B$38)*_xlfn.NORM.S.INV(RAND())</f>
        <v>-0.24949322074622871</v>
      </c>
      <c r="AN377" s="23">
        <f ca="1">SQRT(Inputs!$B$38)*G377+SQRT(1-Inputs!$B$38)*_xlfn.NORM.S.INV(RAND())</f>
        <v>-0.35662229430383074</v>
      </c>
      <c r="AO377" s="23">
        <f ca="1">SQRT(Inputs!$B$38)*H377+SQRT(1-Inputs!$B$38)*_xlfn.NORM.S.INV(RAND())</f>
        <v>-1.4501723868129925</v>
      </c>
      <c r="AP377" s="23">
        <f ca="1">SQRT(Inputs!$B$38)*I377+SQRT(1-Inputs!$B$38)*_xlfn.NORM.S.INV(RAND())</f>
        <v>0.48533272531940719</v>
      </c>
      <c r="AQ377" s="23">
        <f ca="1">SQRT(Inputs!$B$38)*J377+SQRT(1-Inputs!$B$38)*_xlfn.NORM.S.INV(RAND())</f>
        <v>0.34464331909222928</v>
      </c>
      <c r="AR377" s="23">
        <f ca="1">SQRT(Inputs!$B$38)*K377+SQRT(1-Inputs!$B$38)*_xlfn.NORM.S.INV(RAND())</f>
        <v>-0.6078680738241834</v>
      </c>
      <c r="AS377" s="23">
        <f ca="1">SQRT(Inputs!$B$38)*L377+SQRT(1-Inputs!$B$38)*_xlfn.NORM.S.INV(RAND())</f>
        <v>1.2645648271426722</v>
      </c>
      <c r="AT377" s="23">
        <f ca="1">SQRT(Inputs!$B$38)*M377+SQRT(1-Inputs!$B$38)*_xlfn.NORM.S.INV(RAND())</f>
        <v>0.4821717265070013</v>
      </c>
      <c r="AU377" s="15">
        <f ca="1">Inputs!$B$6*EXP($B$8-0.5*C$5^2+C$5*N377)</f>
        <v>4286.6670017674132</v>
      </c>
      <c r="AV377" s="15">
        <f t="shared" ca="1" si="183"/>
        <v>4436.9709443703223</v>
      </c>
      <c r="AW377" s="15">
        <f t="shared" ca="1" si="184"/>
        <v>5817.7709894556465</v>
      </c>
      <c r="AX377" s="15">
        <f t="shared" ca="1" si="185"/>
        <v>7315.3646346263113</v>
      </c>
      <c r="AY377" s="15">
        <f t="shared" ca="1" si="186"/>
        <v>9534.8169593747753</v>
      </c>
      <c r="AZ377" s="15">
        <f t="shared" ca="1" si="187"/>
        <v>10757.505766810422</v>
      </c>
      <c r="BA377" s="15">
        <f t="shared" ca="1" si="188"/>
        <v>13314.297693157992</v>
      </c>
      <c r="BB377" s="15">
        <f t="shared" ca="1" si="189"/>
        <v>16951.980637402907</v>
      </c>
      <c r="BC377" s="15">
        <f t="shared" ca="1" si="190"/>
        <v>22324.470802861186</v>
      </c>
      <c r="BD377" s="15">
        <f t="shared" ca="1" si="191"/>
        <v>31503.944152132441</v>
      </c>
      <c r="BE377" s="15">
        <f t="shared" ca="1" si="192"/>
        <v>38973.441407049868</v>
      </c>
      <c r="BF377" s="15">
        <f ca="1">Inputs!$B$13*EXP($B$9-0.5*C$6^2+C$6*Y377)</f>
        <v>10478.504656341594</v>
      </c>
      <c r="BG377" s="15">
        <f t="shared" ca="1" si="193"/>
        <v>12831.15312889191</v>
      </c>
      <c r="BH377" s="15">
        <f t="shared" ca="1" si="194"/>
        <v>18195.26462875455</v>
      </c>
      <c r="BI377" s="15">
        <f t="shared" ca="1" si="195"/>
        <v>16499.178318373797</v>
      </c>
      <c r="BJ377" s="15">
        <f t="shared" ca="1" si="196"/>
        <v>22100.847599421711</v>
      </c>
      <c r="BK377" s="15">
        <f t="shared" ca="1" si="197"/>
        <v>26364.960018631049</v>
      </c>
      <c r="BL377" s="15">
        <f t="shared" ca="1" si="198"/>
        <v>35235.124903358228</v>
      </c>
      <c r="BM377" s="15">
        <f t="shared" ca="1" si="199"/>
        <v>45860.450320423588</v>
      </c>
      <c r="BN377" s="15">
        <f t="shared" ca="1" si="200"/>
        <v>68950.572879712578</v>
      </c>
      <c r="BO377" s="15">
        <f t="shared" ca="1" si="201"/>
        <v>75892.707402416912</v>
      </c>
      <c r="BP377" s="15">
        <f t="shared" ca="1" si="202"/>
        <v>107016.27952267873</v>
      </c>
      <c r="BQ377" s="15">
        <f ca="1">Inputs!$B$20*EXP($B$10-0.5*C$7^2+C$7*AJ377)</f>
        <v>3073.9566974072172</v>
      </c>
      <c r="BR377" s="15">
        <f t="shared" ca="1" si="203"/>
        <v>3595.1075210497138</v>
      </c>
      <c r="BS377" s="15">
        <f t="shared" ca="1" si="204"/>
        <v>8084.4304427182133</v>
      </c>
      <c r="BT377" s="15">
        <f t="shared" ca="1" si="205"/>
        <v>10440.483323134089</v>
      </c>
      <c r="BU377" s="15">
        <f t="shared" ca="1" si="206"/>
        <v>13273.03287817899</v>
      </c>
      <c r="BV377" s="15">
        <f t="shared" ca="1" si="207"/>
        <v>13319.684315508423</v>
      </c>
      <c r="BW377" s="15">
        <f t="shared" ca="1" si="208"/>
        <v>20597.621696718492</v>
      </c>
      <c r="BX377" s="15">
        <f t="shared" ca="1" si="209"/>
        <v>30869.937039780514</v>
      </c>
      <c r="BY377" s="15">
        <f t="shared" ca="1" si="210"/>
        <v>38505.076296714826</v>
      </c>
      <c r="BZ377" s="15">
        <f t="shared" ca="1" si="211"/>
        <v>68167.811537757458</v>
      </c>
      <c r="CA377" s="15">
        <f t="shared" ca="1" si="212"/>
        <v>104321.35045871198</v>
      </c>
      <c r="CB377" s="15">
        <f ca="1">(AU377*DCF!C$10-DCF!C$5*MAX(AU377*DCF!C$10,0)-MAX(AU377-Inputs!$B$6,0)/Inputs!$B$10)*DCF!C$6</f>
        <v>1047.8912553486648</v>
      </c>
      <c r="CC377" s="15">
        <f ca="1">(AV377*DCF!D$10-DCF!D$5*MAX(AV377*DCF!D$10,0)-MAX(AV377-AU377,0)/Inputs!$B$10)*DCF!D$6</f>
        <v>1044.8339255287237</v>
      </c>
      <c r="CD377" s="15">
        <f ca="1">(AW377*DCF!E$10-DCF!E$5*MAX(AW377*DCF!E$10,0)-MAX(AW377-AV377,0)/Inputs!$B$10)*DCF!E$6</f>
        <v>1032.2173589463669</v>
      </c>
      <c r="CE377" s="15">
        <f ca="1">(AX377*DCF!F$10-DCF!F$5*MAX(AX377*DCF!F$10,0)-MAX(AX377-AW377,0)/Inputs!$B$10)*DCF!F$6</f>
        <v>1285.3203335060175</v>
      </c>
      <c r="CF377" s="15">
        <f ca="1">(AY377*DCF!G$10-DCF!G$5*MAX(AY377*DCF!G$10,0)-MAX(AY377-AX377,0)/Inputs!$B$10)*DCF!G$6</f>
        <v>1537.9351496068264</v>
      </c>
      <c r="CG377" s="15">
        <f ca="1">(AZ377*DCF!H$10-DCF!H$5*MAX(AZ377*DCF!H$10,0)-MAX(AZ377-AY377,0)/Inputs!$B$10)*DCF!H$6</f>
        <v>1871.4671434354213</v>
      </c>
      <c r="CH377" s="15">
        <f ca="1">(BA377*DCF!I$10-DCF!I$5*MAX(BA377*DCF!I$10,0)-MAX(BA377-AZ377,0)/Inputs!$B$10)*DCF!I$6</f>
        <v>2012.6330236670385</v>
      </c>
      <c r="CI377" s="15">
        <f ca="1">(BB377*DCF!J$10-DCF!J$5*MAX(BB377*DCF!J$10,0)-MAX(BB377-BA377,0)/Inputs!$B$10)*DCF!J$6</f>
        <v>2357.768305474814</v>
      </c>
      <c r="CJ377" s="15">
        <f ca="1">(BC377*DCF!K$10-DCF!K$5*MAX(BC377*DCF!K$10,0)-MAX(BC377-BB377,0)/Inputs!$B$10)*DCF!K$6</f>
        <v>2841.8144273594785</v>
      </c>
      <c r="CK377" s="15">
        <f ca="1">(BD377*DCF!L$10-DCF!L$5*MAX(BD377*DCF!L$10,0)-MAX(BD377-BC377,0)/Inputs!$B$10)*DCF!L$6</f>
        <v>3564.3393234212517</v>
      </c>
      <c r="CL377" s="15">
        <f ca="1">(BE377*DCF!M$10-DCF!M$5*MAX(BE377*DCF!M$10,0)-MAX(BE377-BD377,0)/Inputs!$B$10)*DCF!M$6</f>
        <v>4607.3454088552917</v>
      </c>
      <c r="CM377" s="15">
        <f ca="1">(BF377*DCF!C$28-DCF!C$5*MAX(BF377*DCF!C$28,0)-MAX(BF377-Inputs!$B$13,0)/Inputs!$B$17)*DCF!C$6</f>
        <v>3197.9709017407299</v>
      </c>
      <c r="CN377" s="15">
        <f ca="1">(BG377*DCF!D$28-DCF!D$5*MAX(BG377*DCF!D$28,0)-MAX(BG377-BF377,0)/Inputs!$B$17)*DCF!D$6</f>
        <v>3277.1427445004338</v>
      </c>
      <c r="CO377" s="15">
        <f ca="1">(BH377*DCF!E$28-DCF!E$5*MAX(BH377*DCF!E$28,0)-MAX(BH377-BG377,0)/Inputs!$B$17)*DCF!E$6</f>
        <v>4096.0303950178313</v>
      </c>
      <c r="CP377" s="15">
        <f ca="1">(BI377*DCF!F$28-DCF!F$5*MAX(BI377*DCF!F$28,0)-MAX(BI377-BH377,0)/Inputs!$B$17)*DCF!F$6</f>
        <v>4479.0923108513898</v>
      </c>
      <c r="CQ377" s="15">
        <f ca="1">(BJ377*DCF!G$28-DCF!G$5*MAX(BJ377*DCF!G$28,0)-MAX(BJ377-BI377,0)/Inputs!$B$17)*DCF!G$6</f>
        <v>4792.0871529808655</v>
      </c>
      <c r="CR377" s="15">
        <f ca="1">(BK377*DCF!H$28-DCF!H$5*MAX(BK377*DCF!H$28,0)-MAX(BK377-BJ377,0)/Inputs!$B$17)*DCF!H$6</f>
        <v>5857.8220862354647</v>
      </c>
      <c r="CS377" s="15">
        <f ca="1">(BL377*DCF!I$28-DCF!I$5*MAX(BL377*DCF!I$28,0)-MAX(BL377-BK377,0)/Inputs!$B$17)*DCF!I$6</f>
        <v>7012.5060379262477</v>
      </c>
      <c r="CT377" s="15">
        <f ca="1">(BM377*DCF!J$28-DCF!J$5*MAX(BM377*DCF!J$28,0)-MAX(BM377-BL377,0)/Inputs!$B$17)*DCF!J$6</f>
        <v>8821.8562382440159</v>
      </c>
      <c r="CU377" s="15">
        <f ca="1">(BN377*DCF!K$28-DCF!K$5*MAX(BN377*DCF!K$28,0)-MAX(BN377-BM377,0)/Inputs!$B$17)*DCF!K$6</f>
        <v>11732.972443441477</v>
      </c>
      <c r="CV377" s="15">
        <f ca="1">(BO377*DCF!L$28-DCF!L$5*MAX(BO377*DCF!L$28,0)-MAX(BO377-BN377,0)/Inputs!$B$17)*DCF!L$6</f>
        <v>14356.674007960866</v>
      </c>
      <c r="CW377" s="15">
        <f ca="1">(BP377*DCF!M$28-DCF!M$5*MAX(BP377*DCF!M$28,0)-MAX(BP377-BO377,0)/Inputs!$B$17)*DCF!M$6</f>
        <v>16881.887088623665</v>
      </c>
      <c r="CX377" s="15">
        <f ca="1">(BQ377*DCF!C$46-DCF!C$5*MAX(BQ377*DCF!C$46,0)-MAX(BQ377-Inputs!$B$20,0)/Inputs!$B$24)*DCF!C$6</f>
        <v>-709.92071533653973</v>
      </c>
      <c r="CY377" s="15">
        <f ca="1">(BR377*DCF!D$46-DCF!D$5*MAX(BR377*DCF!D$46,0)-MAX(BR377-BQ377,0)/Inputs!$B$24)*DCF!D$6</f>
        <v>-835.97174535567717</v>
      </c>
      <c r="CZ377" s="15">
        <f ca="1">(BS377*DCF!E$46-DCF!E$5*MAX(BS377*DCF!E$46,0)-MAX(BS377-BR377,0)/Inputs!$B$24)*DCF!E$6</f>
        <v>-2725.5654825173829</v>
      </c>
      <c r="DA377" s="15">
        <f ca="1">(BT377*DCF!F$46-DCF!F$5*MAX(BT377*DCF!F$46,0)-MAX(BT377-BS377,0)/Inputs!$B$24)*DCF!F$6</f>
        <v>-1618.2553396341641</v>
      </c>
      <c r="DB377" s="15">
        <f ca="1">(BU377*DCF!G$46-DCF!G$5*MAX(BU377*DCF!G$46,0)-MAX(BU377-BT377,0)/Inputs!$B$24)*DCF!G$6</f>
        <v>-1399.2923076823386</v>
      </c>
      <c r="DC377" s="15">
        <f ca="1">(BV377*DCF!H$46-DCF!H$5*MAX(BV377*DCF!H$46,0)-MAX(BV377-BU377,0)/Inputs!$B$24)*DCF!H$6</f>
        <v>-14.496648312022128</v>
      </c>
      <c r="DD377" s="15">
        <f ca="1">(BW377*DCF!I$46-DCF!I$5*MAX(BW377*DCF!I$46,0)-MAX(BW377-BV377,0)/Inputs!$B$24)*DCF!I$6</f>
        <v>-1613.5042150271165</v>
      </c>
      <c r="DE377" s="15">
        <f ca="1">(BX377*DCF!J$46-DCF!J$5*MAX(BX377*DCF!J$46,0)-MAX(BX377-BW377,0)/Inputs!$B$24)*DCF!J$6</f>
        <v>-1429.1417349649189</v>
      </c>
      <c r="DF377" s="15">
        <f ca="1">(BY377*DCF!K$46-DCF!K$5*MAX(BY377*DCF!K$46,0)-MAX(BY377-BX377,0)/Inputs!$B$24)*DCF!K$6</f>
        <v>329.13259669349299</v>
      </c>
      <c r="DG377" s="15">
        <f ca="1">(BZ377*DCF!L$46-DCF!L$5*MAX(BZ377*DCF!L$46,0)-MAX(BZ377-BY377,0)/Inputs!$B$24)*DCF!L$6</f>
        <v>-2000.6498750519991</v>
      </c>
      <c r="DH377" s="15">
        <f ca="1">(CA377*DCF!M$46-DCF!M$5*MAX(CA377*DCF!M$46,0)-MAX(CA377-BZ377,0)/Inputs!$B$24)*DCF!M$6</f>
        <v>620.2629471046622</v>
      </c>
      <c r="DI377" s="15">
        <f ca="1">SUM(CB377:CL377)+BE377*DCF!M$10*(1+Inputs!$B$30)*(1-Inputs!$B$33)*(1-Inputs!$B$30/Inputs!$B$31)/(Inputs!$B$29-Inputs!$B$30)*DCF!M$6</f>
        <v>131667.16846137866</v>
      </c>
      <c r="DJ377" s="15">
        <f ca="1">SUM(CM377:CW377)+BP377*DCF!M$28*(1+Inputs!$B$30)*(1-Inputs!$B$33)*(1-Inputs!$B$30/Inputs!$B$31)/(Inputs!$B$29-Inputs!$B$30)*DCF!M$6</f>
        <v>481609.66948140162</v>
      </c>
      <c r="DK377" s="15">
        <f ca="1">SUM(CX377:DH377)+CA377*DCF!M$46*(1+Inputs!$B$30)*(1-Inputs!$B$33)*(1-Inputs!$B$30/Inputs!$B$31)/(Inputs!$B$29-Inputs!$B$30)*DCF!M$6</f>
        <v>149895.76294305047</v>
      </c>
      <c r="DM377" s="15">
        <f ca="1">DI377+DJ377+DK377+Inputs!$B$34+Inputs!$B$36-Inputs!$B$35</f>
        <v>840023.6008858307</v>
      </c>
    </row>
    <row r="378" spans="1:117" x14ac:dyDescent="0.75">
      <c r="A378" s="11">
        <v>365</v>
      </c>
      <c r="C378" s="23">
        <f t="shared" ca="1" si="216"/>
        <v>-1.4964022933897563</v>
      </c>
      <c r="D378" s="23">
        <f t="shared" ca="1" si="216"/>
        <v>0.90263511885948244</v>
      </c>
      <c r="E378" s="23">
        <f t="shared" ca="1" si="216"/>
        <v>1.0062898223185113</v>
      </c>
      <c r="F378" s="23">
        <f t="shared" ca="1" si="216"/>
        <v>-2.7384317768112218E-2</v>
      </c>
      <c r="G378" s="23">
        <f t="shared" ca="1" si="216"/>
        <v>0.8145357198087364</v>
      </c>
      <c r="H378" s="23">
        <f t="shared" ca="1" si="216"/>
        <v>0.21247148560489265</v>
      </c>
      <c r="I378" s="23">
        <f t="shared" ca="1" si="216"/>
        <v>0.31381479074630675</v>
      </c>
      <c r="J378" s="23">
        <f t="shared" ca="1" si="216"/>
        <v>0.26017433177464361</v>
      </c>
      <c r="K378" s="23">
        <f t="shared" ca="1" si="216"/>
        <v>1.4592064701522212</v>
      </c>
      <c r="L378" s="23">
        <f t="shared" ca="1" si="216"/>
        <v>-2.272872253634735</v>
      </c>
      <c r="M378" s="23">
        <f t="shared" ca="1" si="216"/>
        <v>0.19532647287403315</v>
      </c>
      <c r="N378" s="23">
        <f ca="1">SQRT(Inputs!$B$38)*C378+SQRT(1-Inputs!$B$38)*_xlfn.NORM.S.INV(RAND())</f>
        <v>-0.41588168256758162</v>
      </c>
      <c r="O378" s="23">
        <f ca="1">SQRT(Inputs!$B$38)*D378+SQRT(1-Inputs!$B$38)*_xlfn.NORM.S.INV(RAND())</f>
        <v>1.6333796027771941</v>
      </c>
      <c r="P378" s="23">
        <f ca="1">SQRT(Inputs!$B$38)*E378+SQRT(1-Inputs!$B$38)*_xlfn.NORM.S.INV(RAND())</f>
        <v>1.5091187026789163</v>
      </c>
      <c r="Q378" s="23">
        <f ca="1">SQRT(Inputs!$B$38)*F378+SQRT(1-Inputs!$B$38)*_xlfn.NORM.S.INV(RAND())</f>
        <v>-0.17426893499529755</v>
      </c>
      <c r="R378" s="23">
        <f ca="1">SQRT(Inputs!$B$38)*G378+SQRT(1-Inputs!$B$38)*_xlfn.NORM.S.INV(RAND())</f>
        <v>1.1014227023064871</v>
      </c>
      <c r="S378" s="23">
        <f ca="1">SQRT(Inputs!$B$38)*H378+SQRT(1-Inputs!$B$38)*_xlfn.NORM.S.INV(RAND())</f>
        <v>1.4170999227833927</v>
      </c>
      <c r="T378" s="23">
        <f ca="1">SQRT(Inputs!$B$38)*I378+SQRT(1-Inputs!$B$38)*_xlfn.NORM.S.INV(RAND())</f>
        <v>-5.9788301369599478E-2</v>
      </c>
      <c r="U378" s="23">
        <f ca="1">SQRT(Inputs!$B$38)*J378+SQRT(1-Inputs!$B$38)*_xlfn.NORM.S.INV(RAND())</f>
        <v>0.95556397916196545</v>
      </c>
      <c r="V378" s="23">
        <f ca="1">SQRT(Inputs!$B$38)*K378+SQRT(1-Inputs!$B$38)*_xlfn.NORM.S.INV(RAND())</f>
        <v>1.2749192393678714</v>
      </c>
      <c r="W378" s="23">
        <f ca="1">SQRT(Inputs!$B$38)*L378+SQRT(1-Inputs!$B$38)*_xlfn.NORM.S.INV(RAND())</f>
        <v>-1.7242276217505894</v>
      </c>
      <c r="X378" s="23">
        <f ca="1">SQRT(Inputs!$B$38)*M378+SQRT(1-Inputs!$B$38)*_xlfn.NORM.S.INV(RAND())</f>
        <v>-0.36735949574473381</v>
      </c>
      <c r="Y378" s="23">
        <f ca="1">SQRT(Inputs!$B$38)*C378+SQRT(1-Inputs!$B$38)*_xlfn.NORM.S.INV(RAND())</f>
        <v>-1.1576461908952871</v>
      </c>
      <c r="Z378" s="23">
        <f ca="1">SQRT(Inputs!$B$38)*D378+SQRT(1-Inputs!$B$38)*_xlfn.NORM.S.INV(RAND())</f>
        <v>2.4134993770326441</v>
      </c>
      <c r="AA378" s="23">
        <f ca="1">SQRT(Inputs!$B$38)*E378+SQRT(1-Inputs!$B$38)*_xlfn.NORM.S.INV(RAND())</f>
        <v>0.87641595410275652</v>
      </c>
      <c r="AB378" s="23">
        <f ca="1">SQRT(Inputs!$B$38)*F378+SQRT(1-Inputs!$B$38)*_xlfn.NORM.S.INV(RAND())</f>
        <v>-0.83954393645753722</v>
      </c>
      <c r="AC378" s="23">
        <f ca="1">SQRT(Inputs!$B$38)*G378+SQRT(1-Inputs!$B$38)*_xlfn.NORM.S.INV(RAND())</f>
        <v>-1.1876952359769146</v>
      </c>
      <c r="AD378" s="23">
        <f ca="1">SQRT(Inputs!$B$38)*H378+SQRT(1-Inputs!$B$38)*_xlfn.NORM.S.INV(RAND())</f>
        <v>1.4516020416279689</v>
      </c>
      <c r="AE378" s="23">
        <f ca="1">SQRT(Inputs!$B$38)*I378+SQRT(1-Inputs!$B$38)*_xlfn.NORM.S.INV(RAND())</f>
        <v>-0.60060527695889721</v>
      </c>
      <c r="AF378" s="23">
        <f ca="1">SQRT(Inputs!$B$38)*J378+SQRT(1-Inputs!$B$38)*_xlfn.NORM.S.INV(RAND())</f>
        <v>0.17274660888215776</v>
      </c>
      <c r="AG378" s="23">
        <f ca="1">SQRT(Inputs!$B$38)*K378+SQRT(1-Inputs!$B$38)*_xlfn.NORM.S.INV(RAND())</f>
        <v>-1.1059103202536069</v>
      </c>
      <c r="AH378" s="23">
        <f ca="1">SQRT(Inputs!$B$38)*L378+SQRT(1-Inputs!$B$38)*_xlfn.NORM.S.INV(RAND())</f>
        <v>8.0058739680627156E-2</v>
      </c>
      <c r="AI378" s="23">
        <f ca="1">SQRT(Inputs!$B$38)*M378+SQRT(1-Inputs!$B$38)*_xlfn.NORM.S.INV(RAND())</f>
        <v>0.23446330881013872</v>
      </c>
      <c r="AJ378" s="23">
        <f ca="1">SQRT(Inputs!$B$38)*C378+SQRT(1-Inputs!$B$38)*_xlfn.NORM.S.INV(RAND())</f>
        <v>-1.5071230594436695</v>
      </c>
      <c r="AK378" s="23">
        <f ca="1">SQRT(Inputs!$B$38)*D378+SQRT(1-Inputs!$B$38)*_xlfn.NORM.S.INV(RAND())</f>
        <v>0.40168095856466329</v>
      </c>
      <c r="AL378" s="23">
        <f ca="1">SQRT(Inputs!$B$38)*E378+SQRT(1-Inputs!$B$38)*_xlfn.NORM.S.INV(RAND())</f>
        <v>1.1665621799332495</v>
      </c>
      <c r="AM378" s="23">
        <f ca="1">SQRT(Inputs!$B$38)*F378+SQRT(1-Inputs!$B$38)*_xlfn.NORM.S.INV(RAND())</f>
        <v>-0.7500117773149908</v>
      </c>
      <c r="AN378" s="23">
        <f ca="1">SQRT(Inputs!$B$38)*G378+SQRT(1-Inputs!$B$38)*_xlfn.NORM.S.INV(RAND())</f>
        <v>1.1601897183138643</v>
      </c>
      <c r="AO378" s="23">
        <f ca="1">SQRT(Inputs!$B$38)*H378+SQRT(1-Inputs!$B$38)*_xlfn.NORM.S.INV(RAND())</f>
        <v>4.7046713661187387E-2</v>
      </c>
      <c r="AP378" s="23">
        <f ca="1">SQRT(Inputs!$B$38)*I378+SQRT(1-Inputs!$B$38)*_xlfn.NORM.S.INV(RAND())</f>
        <v>0.26991490837657484</v>
      </c>
      <c r="AQ378" s="23">
        <f ca="1">SQRT(Inputs!$B$38)*J378+SQRT(1-Inputs!$B$38)*_xlfn.NORM.S.INV(RAND())</f>
        <v>0.48013858743828775</v>
      </c>
      <c r="AR378" s="23">
        <f ca="1">SQRT(Inputs!$B$38)*K378+SQRT(1-Inputs!$B$38)*_xlfn.NORM.S.INV(RAND())</f>
        <v>1.1001137357460804</v>
      </c>
      <c r="AS378" s="23">
        <f ca="1">SQRT(Inputs!$B$38)*L378+SQRT(1-Inputs!$B$38)*_xlfn.NORM.S.INV(RAND())</f>
        <v>-1.5763637398313461</v>
      </c>
      <c r="AT378" s="23">
        <f ca="1">SQRT(Inputs!$B$38)*M378+SQRT(1-Inputs!$B$38)*_xlfn.NORM.S.INV(RAND())</f>
        <v>0.44067900605525506</v>
      </c>
      <c r="AU378" s="15">
        <f ca="1">Inputs!$B$6*EXP($B$8-0.5*C$5^2+C$5*N378)</f>
        <v>4639.1775124810201</v>
      </c>
      <c r="AV378" s="15">
        <f t="shared" ca="1" si="183"/>
        <v>7179.8540060623227</v>
      </c>
      <c r="AW378" s="15">
        <f t="shared" ca="1" si="184"/>
        <v>10730.888506025349</v>
      </c>
      <c r="AX378" s="15">
        <f t="shared" ca="1" si="185"/>
        <v>12819.179000943412</v>
      </c>
      <c r="AY378" s="15">
        <f t="shared" ca="1" si="186"/>
        <v>17816.904133716915</v>
      </c>
      <c r="AZ378" s="15">
        <f t="shared" ca="1" si="187"/>
        <v>25470.650893125967</v>
      </c>
      <c r="BA378" s="15">
        <f t="shared" ca="1" si="188"/>
        <v>30975.131706187283</v>
      </c>
      <c r="BB378" s="15">
        <f t="shared" ca="1" si="189"/>
        <v>41733.13450660112</v>
      </c>
      <c r="BC378" s="15">
        <f t="shared" ca="1" si="190"/>
        <v>57806.214982603196</v>
      </c>
      <c r="BD378" s="15">
        <f t="shared" ca="1" si="191"/>
        <v>60270.395466700611</v>
      </c>
      <c r="BE378" s="15">
        <f t="shared" ca="1" si="192"/>
        <v>71423.438462449398</v>
      </c>
      <c r="BF378" s="15">
        <f ca="1">Inputs!$B$13*EXP($B$9-0.5*C$6^2+C$6*Y378)</f>
        <v>10994.69923112283</v>
      </c>
      <c r="BG378" s="15">
        <f t="shared" ca="1" si="193"/>
        <v>20712.034549272837</v>
      </c>
      <c r="BH378" s="15">
        <f t="shared" ca="1" si="194"/>
        <v>29265.616028865756</v>
      </c>
      <c r="BI378" s="15">
        <f t="shared" ca="1" si="195"/>
        <v>31482.700964370248</v>
      </c>
      <c r="BJ378" s="15">
        <f t="shared" ca="1" si="196"/>
        <v>32522.786309196908</v>
      </c>
      <c r="BK378" s="15">
        <f t="shared" ca="1" si="197"/>
        <v>48637.36355230787</v>
      </c>
      <c r="BL378" s="15">
        <f t="shared" ca="1" si="198"/>
        <v>55271.327741206442</v>
      </c>
      <c r="BM378" s="15">
        <f t="shared" ca="1" si="199"/>
        <v>69414.140999896146</v>
      </c>
      <c r="BN378" s="15">
        <f t="shared" ca="1" si="200"/>
        <v>74774.374563121193</v>
      </c>
      <c r="BO378" s="15">
        <f t="shared" ca="1" si="201"/>
        <v>92862.328957598686</v>
      </c>
      <c r="BP378" s="15">
        <f t="shared" ca="1" si="202"/>
        <v>117372.95838899388</v>
      </c>
      <c r="BQ378" s="15">
        <f ca="1">Inputs!$B$20*EXP($B$10-0.5*C$7^2+C$7*AJ378)</f>
        <v>2513.3661452813544</v>
      </c>
      <c r="BR378" s="15">
        <f t="shared" ca="1" si="203"/>
        <v>3874.3205689745737</v>
      </c>
      <c r="BS378" s="15">
        <f t="shared" ca="1" si="204"/>
        <v>7417.0222078855422</v>
      </c>
      <c r="BT378" s="15">
        <f t="shared" ca="1" si="205"/>
        <v>8399.9548819623196</v>
      </c>
      <c r="BU378" s="15">
        <f t="shared" ca="1" si="206"/>
        <v>15414.253332383836</v>
      </c>
      <c r="BV378" s="15">
        <f t="shared" ca="1" si="207"/>
        <v>21674.197772746866</v>
      </c>
      <c r="BW378" s="15">
        <f t="shared" ca="1" si="208"/>
        <v>32023.248210938444</v>
      </c>
      <c r="BX378" s="15">
        <f t="shared" ca="1" si="209"/>
        <v>49315.213467823283</v>
      </c>
      <c r="BY378" s="15">
        <f t="shared" ca="1" si="210"/>
        <v>85286.7453271985</v>
      </c>
      <c r="BZ378" s="15">
        <f t="shared" ca="1" si="211"/>
        <v>89563.036678971475</v>
      </c>
      <c r="CA378" s="15">
        <f t="shared" ca="1" si="212"/>
        <v>136056.87137566824</v>
      </c>
      <c r="CB378" s="15">
        <f ca="1">(AU378*DCF!C$10-DCF!C$5*MAX(AU378*DCF!C$10,0)-MAX(AU378-Inputs!$B$6,0)/Inputs!$B$10)*DCF!C$6</f>
        <v>1045.3777925755132</v>
      </c>
      <c r="CC378" s="15">
        <f ca="1">(AV378*DCF!D$10-DCF!D$5*MAX(AV378*DCF!D$10,0)-MAX(AV378-AU378,0)/Inputs!$B$10)*DCF!D$6</f>
        <v>1130.5633033311901</v>
      </c>
      <c r="CD378" s="15">
        <f ca="1">(AW378*DCF!E$10-DCF!E$5*MAX(AW378*DCF!E$10,0)-MAX(AW378-AV378,0)/Inputs!$B$10)*DCF!E$6</f>
        <v>1677.7513109862939</v>
      </c>
      <c r="CE378" s="15">
        <f ca="1">(AX378*DCF!F$10-DCF!F$5*MAX(AX378*DCF!F$10,0)-MAX(AX378-AW378,0)/Inputs!$B$10)*DCF!F$6</f>
        <v>2363.8848689964361</v>
      </c>
      <c r="CF378" s="15">
        <f ca="1">(AY378*DCF!G$10-DCF!G$5*MAX(AY378*DCF!G$10,0)-MAX(AY378-AX378,0)/Inputs!$B$10)*DCF!G$6</f>
        <v>2710.3430900417707</v>
      </c>
      <c r="CG378" s="15">
        <f ca="1">(AZ378*DCF!H$10-DCF!H$5*MAX(AZ378*DCF!H$10,0)-MAX(AZ378-AY378,0)/Inputs!$B$10)*DCF!H$6</f>
        <v>3586.0851918514963</v>
      </c>
      <c r="CH378" s="15">
        <f ca="1">(BA378*DCF!I$10-DCF!I$5*MAX(BA378*DCF!I$10,0)-MAX(BA378-AZ378,0)/Inputs!$B$10)*DCF!I$6</f>
        <v>4755.0988735542669</v>
      </c>
      <c r="CI378" s="15">
        <f ca="1">(BB378*DCF!J$10-DCF!J$5*MAX(BB378*DCF!J$10,0)-MAX(BB378-BA378,0)/Inputs!$B$10)*DCF!J$6</f>
        <v>5531.3046689946714</v>
      </c>
      <c r="CJ378" s="15">
        <f ca="1">(BC378*DCF!K$10-DCF!K$5*MAX(BC378*DCF!K$10,0)-MAX(BC378-BB378,0)/Inputs!$B$10)*DCF!K$6</f>
        <v>7055.8856496443923</v>
      </c>
      <c r="CK378" s="15">
        <f ca="1">(BD378*DCF!L$10-DCF!L$5*MAX(BD378*DCF!L$10,0)-MAX(BD378-BC378,0)/Inputs!$B$10)*DCF!L$6</f>
        <v>8771.2633010987629</v>
      </c>
      <c r="CL378" s="15">
        <f ca="1">(BE378*DCF!M$10-DCF!M$5*MAX(BE378*DCF!M$10,0)-MAX(BE378-BD378,0)/Inputs!$B$10)*DCF!M$6</f>
        <v>8746.4208060577694</v>
      </c>
      <c r="CM378" s="15">
        <f ca="1">(BF378*DCF!C$28-DCF!C$5*MAX(BF378*DCF!C$28,0)-MAX(BF378-Inputs!$B$13,0)/Inputs!$B$17)*DCF!C$6</f>
        <v>3355.5101006938717</v>
      </c>
      <c r="CN378" s="15">
        <f ca="1">(BG378*DCF!D$28-DCF!D$5*MAX(BG378*DCF!D$28,0)-MAX(BG378-BF378,0)/Inputs!$B$17)*DCF!D$6</f>
        <v>4027.0187136741938</v>
      </c>
      <c r="CO378" s="15">
        <f ca="1">(BH378*DCF!E$28-DCF!E$5*MAX(BH378*DCF!E$28,0)-MAX(BH378-BG378,0)/Inputs!$B$17)*DCF!E$6</f>
        <v>6602.7504044704492</v>
      </c>
      <c r="CP378" s="15">
        <f ca="1">(BI378*DCF!F$28-DCF!F$5*MAX(BI378*DCF!F$28,0)-MAX(BI378-BH378,0)/Inputs!$B$17)*DCF!F$6</f>
        <v>8143.0686741207282</v>
      </c>
      <c r="CQ378" s="15">
        <f ca="1">(BJ378*DCF!G$28-DCF!G$5*MAX(BJ378*DCF!G$28,0)-MAX(BJ378-BI378,0)/Inputs!$B$17)*DCF!G$6</f>
        <v>8263.3515773786203</v>
      </c>
      <c r="CR378" s="15">
        <f ca="1">(BK378*DCF!H$28-DCF!H$5*MAX(BK378*DCF!H$28,0)-MAX(BK378-BJ378,0)/Inputs!$B$17)*DCF!H$6</f>
        <v>9524.8035379755911</v>
      </c>
      <c r="CS378" s="15">
        <f ca="1">(BL378*DCF!I$28-DCF!I$5*MAX(BL378*DCF!I$28,0)-MAX(BL378-BK378,0)/Inputs!$B$17)*DCF!I$6</f>
        <v>12045.043342722773</v>
      </c>
      <c r="CT378" s="15">
        <f ca="1">(BM378*DCF!J$28-DCF!J$5*MAX(BM378*DCF!J$28,0)-MAX(BM378-BL378,0)/Inputs!$B$17)*DCF!J$6</f>
        <v>13609.894448888712</v>
      </c>
      <c r="CU378" s="15">
        <f ca="1">(BN378*DCF!K$28-DCF!K$5*MAX(BN378*DCF!K$28,0)-MAX(BN378-BM378,0)/Inputs!$B$17)*DCF!K$6</f>
        <v>15134.53695211452</v>
      </c>
      <c r="CV378" s="15">
        <f ca="1">(BO378*DCF!L$28-DCF!L$5*MAX(BO378*DCF!L$28,0)-MAX(BO378-BN378,0)/Inputs!$B$17)*DCF!L$6</f>
        <v>16481.30159444637</v>
      </c>
      <c r="CW378" s="15">
        <f ca="1">(BP378*DCF!M$28-DCF!M$5*MAX(BP378*DCF!M$28,0)-MAX(BP378-BO378,0)/Inputs!$B$17)*DCF!M$6</f>
        <v>19521.740541033916</v>
      </c>
      <c r="CX378" s="15">
        <f ca="1">(BQ378*DCF!C$46-DCF!C$5*MAX(BQ378*DCF!C$46,0)-MAX(BQ378-Inputs!$B$20,0)/Inputs!$B$24)*DCF!C$6</f>
        <v>-580.45407512271458</v>
      </c>
      <c r="CY378" s="15">
        <f ca="1">(BR378*DCF!D$46-DCF!D$5*MAX(BR378*DCF!D$46,0)-MAX(BR378-BQ378,0)/Inputs!$B$24)*DCF!D$6</f>
        <v>-1241.9641264428521</v>
      </c>
      <c r="CZ378" s="15">
        <f ca="1">(BS378*DCF!E$46-DCF!E$5*MAX(BS378*DCF!E$46,0)-MAX(BS378-BR378,0)/Inputs!$B$24)*DCF!E$6</f>
        <v>-2273.5112471122056</v>
      </c>
      <c r="DA378" s="15">
        <f ca="1">(BT378*DCF!F$46-DCF!F$5*MAX(BT378*DCF!F$46,0)-MAX(BT378-BS378,0)/Inputs!$B$24)*DCF!F$6</f>
        <v>-969.65468257404268</v>
      </c>
      <c r="DB378" s="15">
        <f ca="1">(BU378*DCF!G$46-DCF!G$5*MAX(BU378*DCF!G$46,0)-MAX(BU378-BT378,0)/Inputs!$B$24)*DCF!G$6</f>
        <v>-2877.9764403615441</v>
      </c>
      <c r="DC378" s="15">
        <f ca="1">(BV378*DCF!H$46-DCF!H$5*MAX(BV378*DCF!H$46,0)-MAX(BV378-BU378,0)/Inputs!$B$24)*DCF!H$6</f>
        <v>-1945.2393795268647</v>
      </c>
      <c r="DD378" s="15">
        <f ca="1">(BW378*DCF!I$46-DCF!I$5*MAX(BW378*DCF!I$46,0)-MAX(BW378-BV378,0)/Inputs!$B$24)*DCF!I$6</f>
        <v>-2231.2226934062146</v>
      </c>
      <c r="DE378" s="15">
        <f ca="1">(BX378*DCF!J$46-DCF!J$5*MAX(BX378*DCF!J$46,0)-MAX(BX378-BW378,0)/Inputs!$B$24)*DCF!J$6</f>
        <v>-2516.9098833947451</v>
      </c>
      <c r="DF378" s="15">
        <f ca="1">(BY378*DCF!K$46-DCF!K$5*MAX(BY378*DCF!K$46,0)-MAX(BY378-BX378,0)/Inputs!$B$24)*DCF!K$6</f>
        <v>-3940.2038299637888</v>
      </c>
      <c r="DG378" s="15">
        <f ca="1">(BZ378*DCF!L$46-DCF!L$5*MAX(BZ378*DCF!L$46,0)-MAX(BZ378-BY378,0)/Inputs!$B$24)*DCF!L$6</f>
        <v>5223.3401578165376</v>
      </c>
      <c r="DH378" s="15">
        <f ca="1">(CA378*DCF!M$46-DCF!M$5*MAX(CA378*DCF!M$46,0)-MAX(CA378-BZ378,0)/Inputs!$B$24)*DCF!M$6</f>
        <v>946.50028111740824</v>
      </c>
      <c r="DI378" s="15">
        <f ca="1">SUM(CB378:CL378)+BE378*DCF!M$10*(1+Inputs!$B$30)*(1-Inputs!$B$33)*(1-Inputs!$B$30/Inputs!$B$31)/(Inputs!$B$29-Inputs!$B$30)*DCF!M$6</f>
        <v>246146.35257532605</v>
      </c>
      <c r="DJ378" s="15">
        <f ca="1">SUM(CM378:CW378)+BP378*DCF!M$28*(1+Inputs!$B$30)*(1-Inputs!$B$33)*(1-Inputs!$B$30/Inputs!$B$31)/(Inputs!$B$29-Inputs!$B$30)*DCF!M$6</f>
        <v>552243.01361187175</v>
      </c>
      <c r="DK378" s="15">
        <f ca="1">SUM(CX378:DH378)+CA378*DCF!M$46*(1+Inputs!$B$30)*(1-Inputs!$B$33)*(1-Inputs!$B$30/Inputs!$B$31)/(Inputs!$B$29-Inputs!$B$30)*DCF!M$6</f>
        <v>197952.74419455693</v>
      </c>
      <c r="DM378" s="15">
        <f ca="1">DI378+DJ378+DK378+Inputs!$B$34+Inputs!$B$36-Inputs!$B$35</f>
        <v>1073193.1103817548</v>
      </c>
    </row>
    <row r="379" spans="1:117" x14ac:dyDescent="0.75">
      <c r="A379" s="11">
        <v>366</v>
      </c>
      <c r="C379" s="23">
        <f t="shared" ca="1" si="216"/>
        <v>0.77388345057655383</v>
      </c>
      <c r="D379" s="23">
        <f t="shared" ca="1" si="216"/>
        <v>-0.76197475591086583</v>
      </c>
      <c r="E379" s="23">
        <f t="shared" ca="1" si="216"/>
        <v>3.7789491077540354</v>
      </c>
      <c r="F379" s="23">
        <f t="shared" ca="1" si="216"/>
        <v>-1.3757138393194701</v>
      </c>
      <c r="G379" s="23">
        <f t="shared" ca="1" si="216"/>
        <v>-1.44336369884086</v>
      </c>
      <c r="H379" s="23">
        <f t="shared" ca="1" si="216"/>
        <v>-0.81998123583915017</v>
      </c>
      <c r="I379" s="23">
        <f t="shared" ca="1" si="216"/>
        <v>-6.3783057352778616E-2</v>
      </c>
      <c r="J379" s="23">
        <f t="shared" ca="1" si="216"/>
        <v>-0.31889729161790265</v>
      </c>
      <c r="K379" s="23">
        <f t="shared" ca="1" si="216"/>
        <v>0.84250291828352819</v>
      </c>
      <c r="L379" s="23">
        <f t="shared" ca="1" si="216"/>
        <v>-0.46079839477651013</v>
      </c>
      <c r="M379" s="23">
        <f t="shared" ca="1" si="216"/>
        <v>0.72436710480007471</v>
      </c>
      <c r="N379" s="23">
        <f ca="1">SQRT(Inputs!$B$38)*C379+SQRT(1-Inputs!$B$38)*_xlfn.NORM.S.INV(RAND())</f>
        <v>-0.54230034910470759</v>
      </c>
      <c r="O379" s="23">
        <f ca="1">SQRT(Inputs!$B$38)*D379+SQRT(1-Inputs!$B$38)*_xlfn.NORM.S.INV(RAND())</f>
        <v>-0.45318942401921214</v>
      </c>
      <c r="P379" s="23">
        <f ca="1">SQRT(Inputs!$B$38)*E379+SQRT(1-Inputs!$B$38)*_xlfn.NORM.S.INV(RAND())</f>
        <v>2.4706832407144335</v>
      </c>
      <c r="Q379" s="23">
        <f ca="1">SQRT(Inputs!$B$38)*F379+SQRT(1-Inputs!$B$38)*_xlfn.NORM.S.INV(RAND())</f>
        <v>-0.34444550562136506</v>
      </c>
      <c r="R379" s="23">
        <f ca="1">SQRT(Inputs!$B$38)*G379+SQRT(1-Inputs!$B$38)*_xlfn.NORM.S.INV(RAND())</f>
        <v>-1.2356247744728068</v>
      </c>
      <c r="S379" s="23">
        <f ca="1">SQRT(Inputs!$B$38)*H379+SQRT(1-Inputs!$B$38)*_xlfn.NORM.S.INV(RAND())</f>
        <v>-1.6274872669974461</v>
      </c>
      <c r="T379" s="23">
        <f ca="1">SQRT(Inputs!$B$38)*I379+SQRT(1-Inputs!$B$38)*_xlfn.NORM.S.INV(RAND())</f>
        <v>-0.51533527715476146</v>
      </c>
      <c r="U379" s="23">
        <f ca="1">SQRT(Inputs!$B$38)*J379+SQRT(1-Inputs!$B$38)*_xlfn.NORM.S.INV(RAND())</f>
        <v>9.4849052289456032E-2</v>
      </c>
      <c r="V379" s="23">
        <f ca="1">SQRT(Inputs!$B$38)*K379+SQRT(1-Inputs!$B$38)*_xlfn.NORM.S.INV(RAND())</f>
        <v>-0.80176106739145969</v>
      </c>
      <c r="W379" s="23">
        <f ca="1">SQRT(Inputs!$B$38)*L379+SQRT(1-Inputs!$B$38)*_xlfn.NORM.S.INV(RAND())</f>
        <v>-0.81800080786749652</v>
      </c>
      <c r="X379" s="23">
        <f ca="1">SQRT(Inputs!$B$38)*M379+SQRT(1-Inputs!$B$38)*_xlfn.NORM.S.INV(RAND())</f>
        <v>1.7071128367883579</v>
      </c>
      <c r="Y379" s="23">
        <f ca="1">SQRT(Inputs!$B$38)*C379+SQRT(1-Inputs!$B$38)*_xlfn.NORM.S.INV(RAND())</f>
        <v>-1.189743299482392</v>
      </c>
      <c r="Z379" s="23">
        <f ca="1">SQRT(Inputs!$B$38)*D379+SQRT(1-Inputs!$B$38)*_xlfn.NORM.S.INV(RAND())</f>
        <v>-0.1602870676933083</v>
      </c>
      <c r="AA379" s="23">
        <f ca="1">SQRT(Inputs!$B$38)*E379+SQRT(1-Inputs!$B$38)*_xlfn.NORM.S.INV(RAND())</f>
        <v>0.33244242303092619</v>
      </c>
      <c r="AB379" s="23">
        <f ca="1">SQRT(Inputs!$B$38)*F379+SQRT(1-Inputs!$B$38)*_xlfn.NORM.S.INV(RAND())</f>
        <v>0.37959989022045848</v>
      </c>
      <c r="AC379" s="23">
        <f ca="1">SQRT(Inputs!$B$38)*G379+SQRT(1-Inputs!$B$38)*_xlfn.NORM.S.INV(RAND())</f>
        <v>-0.90249475661208267</v>
      </c>
      <c r="AD379" s="23">
        <f ca="1">SQRT(Inputs!$B$38)*H379+SQRT(1-Inputs!$B$38)*_xlfn.NORM.S.INV(RAND())</f>
        <v>0.46987515684078168</v>
      </c>
      <c r="AE379" s="23">
        <f ca="1">SQRT(Inputs!$B$38)*I379+SQRT(1-Inputs!$B$38)*_xlfn.NORM.S.INV(RAND())</f>
        <v>-0.15837009062150717</v>
      </c>
      <c r="AF379" s="23">
        <f ca="1">SQRT(Inputs!$B$38)*J379+SQRT(1-Inputs!$B$38)*_xlfn.NORM.S.INV(RAND())</f>
        <v>-2.1014165223179475</v>
      </c>
      <c r="AG379" s="23">
        <f ca="1">SQRT(Inputs!$B$38)*K379+SQRT(1-Inputs!$B$38)*_xlfn.NORM.S.INV(RAND())</f>
        <v>0.36066948287489914</v>
      </c>
      <c r="AH379" s="23">
        <f ca="1">SQRT(Inputs!$B$38)*L379+SQRT(1-Inputs!$B$38)*_xlfn.NORM.S.INV(RAND())</f>
        <v>0.12023452426786779</v>
      </c>
      <c r="AI379" s="23">
        <f ca="1">SQRT(Inputs!$B$38)*M379+SQRT(1-Inputs!$B$38)*_xlfn.NORM.S.INV(RAND())</f>
        <v>-0.82057464475761233</v>
      </c>
      <c r="AJ379" s="23">
        <f ca="1">SQRT(Inputs!$B$38)*C379+SQRT(1-Inputs!$B$38)*_xlfn.NORM.S.INV(RAND())</f>
        <v>-0.39432415396919313</v>
      </c>
      <c r="AK379" s="23">
        <f ca="1">SQRT(Inputs!$B$38)*D379+SQRT(1-Inputs!$B$38)*_xlfn.NORM.S.INV(RAND())</f>
        <v>-1.2812373885656647E-2</v>
      </c>
      <c r="AL379" s="23">
        <f ca="1">SQRT(Inputs!$B$38)*E379+SQRT(1-Inputs!$B$38)*_xlfn.NORM.S.INV(RAND())</f>
        <v>2.7713119084260258</v>
      </c>
      <c r="AM379" s="23">
        <f ca="1">SQRT(Inputs!$B$38)*F379+SQRT(1-Inputs!$B$38)*_xlfn.NORM.S.INV(RAND())</f>
        <v>-0.53036128844397101</v>
      </c>
      <c r="AN379" s="23">
        <f ca="1">SQRT(Inputs!$B$38)*G379+SQRT(1-Inputs!$B$38)*_xlfn.NORM.S.INV(RAND())</f>
        <v>-0.71090377415823103</v>
      </c>
      <c r="AO379" s="23">
        <f ca="1">SQRT(Inputs!$B$38)*H379+SQRT(1-Inputs!$B$38)*_xlfn.NORM.S.INV(RAND())</f>
        <v>0.17401242212771589</v>
      </c>
      <c r="AP379" s="23">
        <f ca="1">SQRT(Inputs!$B$38)*I379+SQRT(1-Inputs!$B$38)*_xlfn.NORM.S.INV(RAND())</f>
        <v>-0.86588758705544056</v>
      </c>
      <c r="AQ379" s="23">
        <f ca="1">SQRT(Inputs!$B$38)*J379+SQRT(1-Inputs!$B$38)*_xlfn.NORM.S.INV(RAND())</f>
        <v>-0.74134703140903024</v>
      </c>
      <c r="AR379" s="23">
        <f ca="1">SQRT(Inputs!$B$38)*K379+SQRT(1-Inputs!$B$38)*_xlfn.NORM.S.INV(RAND())</f>
        <v>-4.0436172529434045E-2</v>
      </c>
      <c r="AS379" s="23">
        <f ca="1">SQRT(Inputs!$B$38)*L379+SQRT(1-Inputs!$B$38)*_xlfn.NORM.S.INV(RAND())</f>
        <v>0.22319706714620235</v>
      </c>
      <c r="AT379" s="23">
        <f ca="1">SQRT(Inputs!$B$38)*M379+SQRT(1-Inputs!$B$38)*_xlfn.NORM.S.INV(RAND())</f>
        <v>0.60736465422651731</v>
      </c>
      <c r="AU379" s="15">
        <f ca="1">Inputs!$B$6*EXP($B$8-0.5*C$5^2+C$5*N379)</f>
        <v>4545.2071854858086</v>
      </c>
      <c r="AV379" s="15">
        <f t="shared" ca="1" si="183"/>
        <v>5175.9497265586579</v>
      </c>
      <c r="AW379" s="15">
        <f t="shared" ca="1" si="184"/>
        <v>8807.1782366818388</v>
      </c>
      <c r="AX379" s="15">
        <f t="shared" ca="1" si="185"/>
        <v>10299.779587940977</v>
      </c>
      <c r="AY379" s="15">
        <f t="shared" ca="1" si="186"/>
        <v>10895.924211820542</v>
      </c>
      <c r="AZ379" s="15">
        <f t="shared" ca="1" si="187"/>
        <v>11139.527084209529</v>
      </c>
      <c r="BA379" s="15">
        <f t="shared" ca="1" si="188"/>
        <v>12916.172507875908</v>
      </c>
      <c r="BB379" s="15">
        <f t="shared" ca="1" si="189"/>
        <v>15964.319589420633</v>
      </c>
      <c r="BC379" s="15">
        <f t="shared" ca="1" si="190"/>
        <v>18096.08066572035</v>
      </c>
      <c r="BD379" s="15">
        <f t="shared" ca="1" si="191"/>
        <v>20536.477638481174</v>
      </c>
      <c r="BE379" s="15">
        <f t="shared" ca="1" si="192"/>
        <v>29398.138421220137</v>
      </c>
      <c r="BF379" s="15">
        <f ca="1">Inputs!$B$13*EXP($B$9-0.5*C$6^2+C$6*Y379)</f>
        <v>10924.960123240156</v>
      </c>
      <c r="BG379" s="15">
        <f t="shared" ca="1" si="193"/>
        <v>12935.06461046788</v>
      </c>
      <c r="BH379" s="15">
        <f t="shared" ca="1" si="194"/>
        <v>16700.157977603321</v>
      </c>
      <c r="BI379" s="15">
        <f t="shared" ca="1" si="195"/>
        <v>21673.559565262123</v>
      </c>
      <c r="BJ379" s="15">
        <f t="shared" ca="1" si="196"/>
        <v>23329.209012173131</v>
      </c>
      <c r="BK379" s="15">
        <f t="shared" ca="1" si="197"/>
        <v>30523.647468679228</v>
      </c>
      <c r="BL379" s="15">
        <f t="shared" ca="1" si="198"/>
        <v>36732.941707158549</v>
      </c>
      <c r="BM379" s="15">
        <f t="shared" ca="1" si="199"/>
        <v>34778.399102986783</v>
      </c>
      <c r="BN379" s="15">
        <f t="shared" ca="1" si="200"/>
        <v>44662.31016558838</v>
      </c>
      <c r="BO379" s="15">
        <f t="shared" ca="1" si="201"/>
        <v>55725.777848777259</v>
      </c>
      <c r="BP379" s="15">
        <f t="shared" ca="1" si="202"/>
        <v>62498.923894163927</v>
      </c>
      <c r="BQ379" s="15">
        <f ca="1">Inputs!$B$20*EXP($B$10-0.5*C$7^2+C$7*AJ379)</f>
        <v>3729.6464950347531</v>
      </c>
      <c r="BR379" s="15">
        <f t="shared" ca="1" si="203"/>
        <v>5040.1004901193683</v>
      </c>
      <c r="BS379" s="15">
        <f t="shared" ca="1" si="204"/>
        <v>15298.00086161778</v>
      </c>
      <c r="BT379" s="15">
        <f t="shared" ca="1" si="205"/>
        <v>18352.985153111211</v>
      </c>
      <c r="BU379" s="15">
        <f t="shared" ca="1" si="206"/>
        <v>21415.40015741247</v>
      </c>
      <c r="BV379" s="15">
        <f t="shared" ca="1" si="207"/>
        <v>30986.30631269349</v>
      </c>
      <c r="BW379" s="15">
        <f t="shared" ca="1" si="208"/>
        <v>35999.076100309358</v>
      </c>
      <c r="BX379" s="15">
        <f t="shared" ca="1" si="209"/>
        <v>43396.877241432383</v>
      </c>
      <c r="BY379" s="15">
        <f t="shared" ca="1" si="210"/>
        <v>60337.784844939044</v>
      </c>
      <c r="BZ379" s="15">
        <f t="shared" ca="1" si="211"/>
        <v>88208.409567030598</v>
      </c>
      <c r="CA379" s="15">
        <f t="shared" ca="1" si="212"/>
        <v>138027.47350791687</v>
      </c>
      <c r="CB379" s="15">
        <f ca="1">(AU379*DCF!C$10-DCF!C$5*MAX(AU379*DCF!C$10,0)-MAX(AU379-Inputs!$B$6,0)/Inputs!$B$10)*DCF!C$6</f>
        <v>1046.0478177563377</v>
      </c>
      <c r="CC379" s="15">
        <f ca="1">(AV379*DCF!D$10-DCF!D$5*MAX(AV379*DCF!D$10,0)-MAX(AV379-AU379,0)/Inputs!$B$10)*DCF!D$6</f>
        <v>1107.8126190046869</v>
      </c>
      <c r="CD379" s="15">
        <f ca="1">(AW379*DCF!E$10-DCF!E$5*MAX(AW379*DCF!E$10,0)-MAX(AW379-AV379,0)/Inputs!$B$10)*DCF!E$6</f>
        <v>1215.5342206285059</v>
      </c>
      <c r="CE379" s="15">
        <f ca="1">(AX379*DCF!F$10-DCF!F$5*MAX(AX379*DCF!F$10,0)-MAX(AX379-AW379,0)/Inputs!$B$10)*DCF!F$6</f>
        <v>1937.8521341920521</v>
      </c>
      <c r="CF379" s="15">
        <f ca="1">(AY379*DCF!G$10-DCF!G$5*MAX(AY379*DCF!G$10,0)-MAX(AY379-AX379,0)/Inputs!$B$10)*DCF!G$6</f>
        <v>2130.4052747712522</v>
      </c>
      <c r="CG379" s="15">
        <f ca="1">(AZ379*DCF!H$10-DCF!H$5*MAX(AZ379*DCF!H$10,0)-MAX(AZ379-AY379,0)/Inputs!$B$10)*DCF!H$6</f>
        <v>2119.4911164292757</v>
      </c>
      <c r="CH379" s="15">
        <f ca="1">(BA379*DCF!I$10-DCF!I$5*MAX(BA379*DCF!I$10,0)-MAX(BA379-AZ379,0)/Inputs!$B$10)*DCF!I$6</f>
        <v>2067.8814362686649</v>
      </c>
      <c r="CI379" s="15">
        <f ca="1">(BB379*DCF!J$10-DCF!J$5*MAX(BB379*DCF!J$10,0)-MAX(BB379-BA379,0)/Inputs!$B$10)*DCF!J$6</f>
        <v>2277.6178231680642</v>
      </c>
      <c r="CJ379" s="15">
        <f ca="1">(BC379*DCF!K$10-DCF!K$5*MAX(BC379*DCF!K$10,0)-MAX(BC379-BB379,0)/Inputs!$B$10)*DCF!K$6</f>
        <v>2614.764263138301</v>
      </c>
      <c r="CK379" s="15">
        <f ca="1">(BD379*DCF!L$10-DCF!L$5*MAX(BD379*DCF!L$10,0)-MAX(BD379-BC379,0)/Inputs!$B$10)*DCF!L$6</f>
        <v>2781.7085068215715</v>
      </c>
      <c r="CL379" s="15">
        <f ca="1">(BE379*DCF!M$10-DCF!M$5*MAX(BE379*DCF!M$10,0)-MAX(BE379-BD379,0)/Inputs!$B$10)*DCF!M$6</f>
        <v>3089.8375016040213</v>
      </c>
      <c r="CM379" s="15">
        <f ca="1">(BF379*DCF!C$28-DCF!C$5*MAX(BF379*DCF!C$28,0)-MAX(BF379-Inputs!$B$13,0)/Inputs!$B$17)*DCF!C$6</f>
        <v>3334.2261823260751</v>
      </c>
      <c r="CN379" s="15">
        <f ca="1">(BG379*DCF!D$28-DCF!D$5*MAX(BG379*DCF!D$28,0)-MAX(BG379-BF379,0)/Inputs!$B$17)*DCF!D$6</f>
        <v>3380.8274100012218</v>
      </c>
      <c r="CO379" s="15">
        <f ca="1">(BH379*DCF!E$28-DCF!E$5*MAX(BH379*DCF!E$28,0)-MAX(BH379-BG379,0)/Inputs!$B$17)*DCF!E$6</f>
        <v>3987.734032703846</v>
      </c>
      <c r="CP379" s="15">
        <f ca="1">(BI379*DCF!F$28-DCF!F$5*MAX(BI379*DCF!F$28,0)-MAX(BI379-BH379,0)/Inputs!$B$17)*DCF!F$6</f>
        <v>4978.314152074714</v>
      </c>
      <c r="CQ379" s="15">
        <f ca="1">(BJ379*DCF!G$28-DCF!G$5*MAX(BJ379*DCF!G$28,0)-MAX(BJ379-BI379,0)/Inputs!$B$17)*DCF!G$6</f>
        <v>5774.4763952560734</v>
      </c>
      <c r="CR379" s="15">
        <f ca="1">(BK379*DCF!H$28-DCF!H$5*MAX(BK379*DCF!H$28,0)-MAX(BK379-BJ379,0)/Inputs!$B$17)*DCF!H$6</f>
        <v>6431.0209434584021</v>
      </c>
      <c r="CS379" s="15">
        <f ca="1">(BL379*DCF!I$28-DCF!I$5*MAX(BL379*DCF!I$28,0)-MAX(BL379-BK379,0)/Inputs!$B$17)*DCF!I$6</f>
        <v>7746.638721010564</v>
      </c>
      <c r="CT379" s="15">
        <f ca="1">(BM379*DCF!J$28-DCF!J$5*MAX(BM379*DCF!J$28,0)-MAX(BM379-BL379,0)/Inputs!$B$17)*DCF!J$6</f>
        <v>7758.4701782107022</v>
      </c>
      <c r="CU379" s="15">
        <f ca="1">(BN379*DCF!K$28-DCF!K$5*MAX(BN379*DCF!K$28,0)-MAX(BN379-BM379,0)/Inputs!$B$17)*DCF!K$6</f>
        <v>8221.2836018948383</v>
      </c>
      <c r="CV379" s="15">
        <f ca="1">(BO379*DCF!L$28-DCF!L$5*MAX(BO379*DCF!L$28,0)-MAX(BO379-BN379,0)/Inputs!$B$17)*DCF!L$6</f>
        <v>9866.6125413367481</v>
      </c>
      <c r="CW379" s="15">
        <f ca="1">(BP379*DCF!M$28-DCF!M$5*MAX(BP379*DCF!M$28,0)-MAX(BP379-BO379,0)/Inputs!$B$17)*DCF!M$6</f>
        <v>11051.224618245767</v>
      </c>
      <c r="CX379" s="15">
        <f ca="1">(BQ379*DCF!C$46-DCF!C$5*MAX(BQ379*DCF!C$46,0)-MAX(BQ379-Inputs!$B$20,0)/Inputs!$B$24)*DCF!C$6</f>
        <v>-1105.5287494467111</v>
      </c>
      <c r="CY379" s="15">
        <f ca="1">(BR379*DCF!D$46-DCF!D$5*MAX(BR379*DCF!D$46,0)-MAX(BR379-BQ379,0)/Inputs!$B$24)*DCF!D$6</f>
        <v>-1419.3874589473994</v>
      </c>
      <c r="CZ379" s="15">
        <f ca="1">(BS379*DCF!E$46-DCF!E$5*MAX(BS379*DCF!E$46,0)-MAX(BS379-BR379,0)/Inputs!$B$24)*DCF!E$6</f>
        <v>-5852.3971686182476</v>
      </c>
      <c r="DA379" s="15">
        <f ca="1">(BT379*DCF!F$46-DCF!F$5*MAX(BT379*DCF!F$46,0)-MAX(BT379-BS379,0)/Inputs!$B$24)*DCF!F$6</f>
        <v>-2448.9967712265475</v>
      </c>
      <c r="DB379" s="15">
        <f ca="1">(BU379*DCF!G$46-DCF!G$5*MAX(BU379*DCF!G$46,0)-MAX(BU379-BT379,0)/Inputs!$B$24)*DCF!G$6</f>
        <v>-1750.5076511454226</v>
      </c>
      <c r="DC379" s="15">
        <f ca="1">(BV379*DCF!H$46-DCF!H$5*MAX(BV379*DCF!H$46,0)-MAX(BV379-BU379,0)/Inputs!$B$24)*DCF!H$6</f>
        <v>-2974.1004458386237</v>
      </c>
      <c r="DD379" s="15">
        <f ca="1">(BW379*DCF!I$46-DCF!I$5*MAX(BW379*DCF!I$46,0)-MAX(BW379-BV379,0)/Inputs!$B$24)*DCF!I$6</f>
        <v>-607.55966952212225</v>
      </c>
      <c r="DE379" s="15">
        <f ca="1">(BX379*DCF!J$46-DCF!J$5*MAX(BX379*DCF!J$46,0)-MAX(BX379-BW379,0)/Inputs!$B$24)*DCF!J$6</f>
        <v>-141.39704136674533</v>
      </c>
      <c r="DF379" s="15">
        <f ca="1">(BY379*DCF!K$46-DCF!K$5*MAX(BY379*DCF!K$46,0)-MAX(BY379-BX379,0)/Inputs!$B$24)*DCF!K$6</f>
        <v>-703.37565158483358</v>
      </c>
      <c r="DG379" s="15">
        <f ca="1">(BZ379*DCF!L$46-DCF!L$5*MAX(BZ379*DCF!L$46,0)-MAX(BZ379-BY379,0)/Inputs!$B$24)*DCF!L$6</f>
        <v>-209.77528731416658</v>
      </c>
      <c r="DH379" s="15">
        <f ca="1">(CA379*DCF!M$46-DCF!M$5*MAX(CA379*DCF!M$46,0)-MAX(CA379-BZ379,0)/Inputs!$B$24)*DCF!M$6</f>
        <v>405.82796740638292</v>
      </c>
      <c r="DI379" s="15">
        <f ca="1">SUM(CB379:CL379)+BE379*DCF!M$10*(1+Inputs!$B$30)*(1-Inputs!$B$33)*(1-Inputs!$B$30/Inputs!$B$31)/(Inputs!$B$29-Inputs!$B$30)*DCF!M$6</f>
        <v>104204.36069017369</v>
      </c>
      <c r="DJ379" s="15">
        <f ca="1">SUM(CM379:CW379)+BP379*DCF!M$28*(1+Inputs!$B$30)*(1-Inputs!$B$33)*(1-Inputs!$B$30/Inputs!$B$31)/(Inputs!$B$29-Inputs!$B$30)*DCF!M$6</f>
        <v>304444.60432340868</v>
      </c>
      <c r="DK379" s="15">
        <f ca="1">SUM(CX379:DH379)+CA379*DCF!M$46*(1+Inputs!$B$30)*(1-Inputs!$B$33)*(1-Inputs!$B$30/Inputs!$B$31)/(Inputs!$B$29-Inputs!$B$30)*DCF!M$6</f>
        <v>196599.62651512545</v>
      </c>
      <c r="DM379" s="15">
        <f ca="1">DI379+DJ379+DK379+Inputs!$B$34+Inputs!$B$36-Inputs!$B$35</f>
        <v>682099.59152870788</v>
      </c>
    </row>
    <row r="380" spans="1:117" x14ac:dyDescent="0.75">
      <c r="A380" s="11">
        <v>367</v>
      </c>
      <c r="C380" s="23">
        <f t="shared" ca="1" si="216"/>
        <v>0.39406192181065763</v>
      </c>
      <c r="D380" s="23">
        <f t="shared" ca="1" si="216"/>
        <v>-0.21205270850359731</v>
      </c>
      <c r="E380" s="23">
        <f t="shared" ca="1" si="216"/>
        <v>-0.1163647213317565</v>
      </c>
      <c r="F380" s="23">
        <f t="shared" ca="1" si="216"/>
        <v>-0.29318571228774548</v>
      </c>
      <c r="G380" s="23">
        <f t="shared" ca="1" si="216"/>
        <v>-0.19208866497213792</v>
      </c>
      <c r="H380" s="23">
        <f t="shared" ca="1" si="216"/>
        <v>-0.25485961322778827</v>
      </c>
      <c r="I380" s="23">
        <f t="shared" ca="1" si="216"/>
        <v>0.37518334460022967</v>
      </c>
      <c r="J380" s="23">
        <f t="shared" ca="1" si="216"/>
        <v>0.34747962785858294</v>
      </c>
      <c r="K380" s="23">
        <f t="shared" ca="1" si="216"/>
        <v>-0.8440979134370552</v>
      </c>
      <c r="L380" s="23">
        <f t="shared" ca="1" si="216"/>
        <v>0.86504825985796241</v>
      </c>
      <c r="M380" s="23">
        <f t="shared" ca="1" si="216"/>
        <v>-1.3769847439615772</v>
      </c>
      <c r="N380" s="23">
        <f ca="1">SQRT(Inputs!$B$38)*C380+SQRT(1-Inputs!$B$38)*_xlfn.NORM.S.INV(RAND())</f>
        <v>1.5070226957082253</v>
      </c>
      <c r="O380" s="23">
        <f ca="1">SQRT(Inputs!$B$38)*D380+SQRT(1-Inputs!$B$38)*_xlfn.NORM.S.INV(RAND())</f>
        <v>0.56316404033693823</v>
      </c>
      <c r="P380" s="23">
        <f ca="1">SQRT(Inputs!$B$38)*E380+SQRT(1-Inputs!$B$38)*_xlfn.NORM.S.INV(RAND())</f>
        <v>0.28565059546854288</v>
      </c>
      <c r="Q380" s="23">
        <f ca="1">SQRT(Inputs!$B$38)*F380+SQRT(1-Inputs!$B$38)*_xlfn.NORM.S.INV(RAND())</f>
        <v>0.7254359587233995</v>
      </c>
      <c r="R380" s="23">
        <f ca="1">SQRT(Inputs!$B$38)*G380+SQRT(1-Inputs!$B$38)*_xlfn.NORM.S.INV(RAND())</f>
        <v>-0.59630855606296873</v>
      </c>
      <c r="S380" s="23">
        <f ca="1">SQRT(Inputs!$B$38)*H380+SQRT(1-Inputs!$B$38)*_xlfn.NORM.S.INV(RAND())</f>
        <v>-0.39283711127786969</v>
      </c>
      <c r="T380" s="23">
        <f ca="1">SQRT(Inputs!$B$38)*I380+SQRT(1-Inputs!$B$38)*_xlfn.NORM.S.INV(RAND())</f>
        <v>0.47268866110427699</v>
      </c>
      <c r="U380" s="23">
        <f ca="1">SQRT(Inputs!$B$38)*J380+SQRT(1-Inputs!$B$38)*_xlfn.NORM.S.INV(RAND())</f>
        <v>0.1516728800843497</v>
      </c>
      <c r="V380" s="23">
        <f ca="1">SQRT(Inputs!$B$38)*K380+SQRT(1-Inputs!$B$38)*_xlfn.NORM.S.INV(RAND())</f>
        <v>0.65191435381910101</v>
      </c>
      <c r="W380" s="23">
        <f ca="1">SQRT(Inputs!$B$38)*L380+SQRT(1-Inputs!$B$38)*_xlfn.NORM.S.INV(RAND())</f>
        <v>0.9860600895970586</v>
      </c>
      <c r="X380" s="23">
        <f ca="1">SQRT(Inputs!$B$38)*M380+SQRT(1-Inputs!$B$38)*_xlfn.NORM.S.INV(RAND())</f>
        <v>0.63057996713921094</v>
      </c>
      <c r="Y380" s="23">
        <f ca="1">SQRT(Inputs!$B$38)*C380+SQRT(1-Inputs!$B$38)*_xlfn.NORM.S.INV(RAND())</f>
        <v>9.4815480297711766E-2</v>
      </c>
      <c r="Z380" s="23">
        <f ca="1">SQRT(Inputs!$B$38)*D380+SQRT(1-Inputs!$B$38)*_xlfn.NORM.S.INV(RAND())</f>
        <v>-0.50738902623355808</v>
      </c>
      <c r="AA380" s="23">
        <f ca="1">SQRT(Inputs!$B$38)*E380+SQRT(1-Inputs!$B$38)*_xlfn.NORM.S.INV(RAND())</f>
        <v>1.4831509406372385</v>
      </c>
      <c r="AB380" s="23">
        <f ca="1">SQRT(Inputs!$B$38)*F380+SQRT(1-Inputs!$B$38)*_xlfn.NORM.S.INV(RAND())</f>
        <v>-0.77842359221402257</v>
      </c>
      <c r="AC380" s="23">
        <f ca="1">SQRT(Inputs!$B$38)*G380+SQRT(1-Inputs!$B$38)*_xlfn.NORM.S.INV(RAND())</f>
        <v>-0.2368390068231318</v>
      </c>
      <c r="AD380" s="23">
        <f ca="1">SQRT(Inputs!$B$38)*H380+SQRT(1-Inputs!$B$38)*_xlfn.NORM.S.INV(RAND())</f>
        <v>-0.30748771342148479</v>
      </c>
      <c r="AE380" s="23">
        <f ca="1">SQRT(Inputs!$B$38)*I380+SQRT(1-Inputs!$B$38)*_xlfn.NORM.S.INV(RAND())</f>
        <v>0.5343623654058165</v>
      </c>
      <c r="AF380" s="23">
        <f ca="1">SQRT(Inputs!$B$38)*J380+SQRT(1-Inputs!$B$38)*_xlfn.NORM.S.INV(RAND())</f>
        <v>0.56320452409388799</v>
      </c>
      <c r="AG380" s="23">
        <f ca="1">SQRT(Inputs!$B$38)*K380+SQRT(1-Inputs!$B$38)*_xlfn.NORM.S.INV(RAND())</f>
        <v>0.85962513097444804</v>
      </c>
      <c r="AH380" s="23">
        <f ca="1">SQRT(Inputs!$B$38)*L380+SQRT(1-Inputs!$B$38)*_xlfn.NORM.S.INV(RAND())</f>
        <v>1.4181650390252041</v>
      </c>
      <c r="AI380" s="23">
        <f ca="1">SQRT(Inputs!$B$38)*M380+SQRT(1-Inputs!$B$38)*_xlfn.NORM.S.INV(RAND())</f>
        <v>-1.3047359815009403</v>
      </c>
      <c r="AJ380" s="23">
        <f ca="1">SQRT(Inputs!$B$38)*C380+SQRT(1-Inputs!$B$38)*_xlfn.NORM.S.INV(RAND())</f>
        <v>1.7869239503722369</v>
      </c>
      <c r="AK380" s="23">
        <f ca="1">SQRT(Inputs!$B$38)*D380+SQRT(1-Inputs!$B$38)*_xlfn.NORM.S.INV(RAND())</f>
        <v>-0.21502533879251068</v>
      </c>
      <c r="AL380" s="23">
        <f ca="1">SQRT(Inputs!$B$38)*E380+SQRT(1-Inputs!$B$38)*_xlfn.NORM.S.INV(RAND())</f>
        <v>0.32276591352823797</v>
      </c>
      <c r="AM380" s="23">
        <f ca="1">SQRT(Inputs!$B$38)*F380+SQRT(1-Inputs!$B$38)*_xlfn.NORM.S.INV(RAND())</f>
        <v>-0.57803809512494664</v>
      </c>
      <c r="AN380" s="23">
        <f ca="1">SQRT(Inputs!$B$38)*G380+SQRT(1-Inputs!$B$38)*_xlfn.NORM.S.INV(RAND())</f>
        <v>-2.0084733398684822</v>
      </c>
      <c r="AO380" s="23">
        <f ca="1">SQRT(Inputs!$B$38)*H380+SQRT(1-Inputs!$B$38)*_xlfn.NORM.S.INV(RAND())</f>
        <v>-1.5833882155276837</v>
      </c>
      <c r="AP380" s="23">
        <f ca="1">SQRT(Inputs!$B$38)*I380+SQRT(1-Inputs!$B$38)*_xlfn.NORM.S.INV(RAND())</f>
        <v>-0.23569798964310984</v>
      </c>
      <c r="AQ380" s="23">
        <f ca="1">SQRT(Inputs!$B$38)*J380+SQRT(1-Inputs!$B$38)*_xlfn.NORM.S.INV(RAND())</f>
        <v>0.1880177298101868</v>
      </c>
      <c r="AR380" s="23">
        <f ca="1">SQRT(Inputs!$B$38)*K380+SQRT(1-Inputs!$B$38)*_xlfn.NORM.S.INV(RAND())</f>
        <v>-0.20719098009077841</v>
      </c>
      <c r="AS380" s="23">
        <f ca="1">SQRT(Inputs!$B$38)*L380+SQRT(1-Inputs!$B$38)*_xlfn.NORM.S.INV(RAND())</f>
        <v>0.68067582403123494</v>
      </c>
      <c r="AT380" s="23">
        <f ca="1">SQRT(Inputs!$B$38)*M380+SQRT(1-Inputs!$B$38)*_xlfn.NORM.S.INV(RAND())</f>
        <v>0.61859996138306506</v>
      </c>
      <c r="AU380" s="15">
        <f ca="1">Inputs!$B$6*EXP($B$8-0.5*C$5^2+C$5*N380)</f>
        <v>6333.1866868279849</v>
      </c>
      <c r="AV380" s="15">
        <f t="shared" ca="1" si="183"/>
        <v>8374.4847645399859</v>
      </c>
      <c r="AW380" s="15">
        <f t="shared" ca="1" si="184"/>
        <v>10612.303788880195</v>
      </c>
      <c r="AX380" s="15">
        <f t="shared" ca="1" si="185"/>
        <v>14185.677814819708</v>
      </c>
      <c r="AY380" s="15">
        <f t="shared" ca="1" si="186"/>
        <v>16170.095439532603</v>
      </c>
      <c r="AZ380" s="15">
        <f t="shared" ca="1" si="187"/>
        <v>18939.193861817861</v>
      </c>
      <c r="BA380" s="15">
        <f t="shared" ca="1" si="188"/>
        <v>24352.152328071752</v>
      </c>
      <c r="BB380" s="15">
        <f t="shared" ca="1" si="189"/>
        <v>30270.97685378035</v>
      </c>
      <c r="BC380" s="15">
        <f t="shared" ca="1" si="190"/>
        <v>39482.269246956334</v>
      </c>
      <c r="BD380" s="15">
        <f t="shared" ca="1" si="191"/>
        <v>53042.803309842478</v>
      </c>
      <c r="BE380" s="15">
        <f t="shared" ca="1" si="192"/>
        <v>68839.444019649265</v>
      </c>
      <c r="BF380" s="15">
        <f ca="1">Inputs!$B$13*EXP($B$9-0.5*C$6^2+C$6*Y380)</f>
        <v>14093.460594304763</v>
      </c>
      <c r="BG380" s="15">
        <f t="shared" ca="1" si="193"/>
        <v>15673.511124398392</v>
      </c>
      <c r="BH380" s="15">
        <f t="shared" ca="1" si="194"/>
        <v>24490.908941145779</v>
      </c>
      <c r="BI380" s="15">
        <f t="shared" ca="1" si="195"/>
        <v>26595.299857952868</v>
      </c>
      <c r="BJ380" s="15">
        <f t="shared" ca="1" si="196"/>
        <v>31509.809896531144</v>
      </c>
      <c r="BK380" s="15">
        <f t="shared" ca="1" si="197"/>
        <v>37086.821870565065</v>
      </c>
      <c r="BL380" s="15">
        <f t="shared" ca="1" si="198"/>
        <v>48823.232214726871</v>
      </c>
      <c r="BM380" s="15">
        <f t="shared" ca="1" si="199"/>
        <v>64363.598426444267</v>
      </c>
      <c r="BN380" s="15">
        <f t="shared" ca="1" si="200"/>
        <v>87748.477191136524</v>
      </c>
      <c r="BO380" s="15">
        <f t="shared" ca="1" si="201"/>
        <v>127314.33661775419</v>
      </c>
      <c r="BP380" s="15">
        <f t="shared" ca="1" si="202"/>
        <v>135167.11403816531</v>
      </c>
      <c r="BQ380" s="15">
        <f ca="1">Inputs!$B$20*EXP($B$10-0.5*C$7^2+C$7*AJ380)</f>
        <v>8084.627323373812</v>
      </c>
      <c r="BR380" s="15">
        <f t="shared" ca="1" si="203"/>
        <v>10245.700622313683</v>
      </c>
      <c r="BS380" s="15">
        <f t="shared" ca="1" si="204"/>
        <v>15393.183326944842</v>
      </c>
      <c r="BT380" s="15">
        <f t="shared" ca="1" si="205"/>
        <v>18237.641808394634</v>
      </c>
      <c r="BU380" s="15">
        <f t="shared" ca="1" si="206"/>
        <v>15546.460929416708</v>
      </c>
      <c r="BV380" s="15">
        <f t="shared" ca="1" si="207"/>
        <v>15139.818766008444</v>
      </c>
      <c r="BW380" s="15">
        <f t="shared" ca="1" si="208"/>
        <v>20098.703823004656</v>
      </c>
      <c r="BX380" s="15">
        <f t="shared" ca="1" si="209"/>
        <v>29191.078429960187</v>
      </c>
      <c r="BY380" s="15">
        <f t="shared" ca="1" si="210"/>
        <v>39312.001284050071</v>
      </c>
      <c r="BZ380" s="15">
        <f t="shared" ca="1" si="211"/>
        <v>62512.947760531279</v>
      </c>
      <c r="CA380" s="15">
        <f t="shared" ca="1" si="212"/>
        <v>98015.01351890224</v>
      </c>
      <c r="CB380" s="15">
        <f ca="1">(AU380*DCF!C$10-DCF!C$5*MAX(AU380*DCF!C$10,0)-MAX(AU380-Inputs!$B$6,0)/Inputs!$B$10)*DCF!C$6</f>
        <v>1033.2992052208303</v>
      </c>
      <c r="CC380" s="15">
        <f ca="1">(AV380*DCF!D$10-DCF!D$5*MAX(AV380*DCF!D$10,0)-MAX(AV380-AU380,0)/Inputs!$B$10)*DCF!D$6</f>
        <v>1543.5068144005243</v>
      </c>
      <c r="CD380" s="15">
        <f ca="1">(AW380*DCF!E$10-DCF!E$5*MAX(AW380*DCF!E$10,0)-MAX(AW380-AV380,0)/Inputs!$B$10)*DCF!E$6</f>
        <v>1946.1624950731782</v>
      </c>
      <c r="CE380" s="15">
        <f ca="1">(AX380*DCF!F$10-DCF!F$5*MAX(AX380*DCF!F$10,0)-MAX(AX380-AW380,0)/Inputs!$B$10)*DCF!F$6</f>
        <v>2353.1803190327691</v>
      </c>
      <c r="CF380" s="15">
        <f ca="1">(AY380*DCF!G$10-DCF!G$5*MAX(AY380*DCF!G$10,0)-MAX(AY380-AX380,0)/Inputs!$B$10)*DCF!G$6</f>
        <v>2950.2446533691173</v>
      </c>
      <c r="CG380" s="15">
        <f ca="1">(AZ380*DCF!H$10-DCF!H$5*MAX(AZ380*DCF!H$10,0)-MAX(AZ380-AY380,0)/Inputs!$B$10)*DCF!H$6</f>
        <v>3185.3550054835973</v>
      </c>
      <c r="CH380" s="15">
        <f ca="1">(BA380*DCF!I$10-DCF!I$5*MAX(BA380*DCF!I$10,0)-MAX(BA380-AZ380,0)/Inputs!$B$10)*DCF!I$6</f>
        <v>3560.3350197275945</v>
      </c>
      <c r="CI380" s="15">
        <f ca="1">(BB380*DCF!J$10-DCF!J$5*MAX(BB380*DCF!J$10,0)-MAX(BB380-BA380,0)/Inputs!$B$10)*DCF!J$6</f>
        <v>4297.6695441215988</v>
      </c>
      <c r="CJ380" s="15">
        <f ca="1">(BC380*DCF!K$10-DCF!K$5*MAX(BC380*DCF!K$10,0)-MAX(BC380-BB380,0)/Inputs!$B$10)*DCF!K$6</f>
        <v>5066.5705464568509</v>
      </c>
      <c r="CK380" s="15">
        <f ca="1">(BD380*DCF!L$10-DCF!L$5*MAX(BD380*DCF!L$10,0)-MAX(BD380-BC380,0)/Inputs!$B$10)*DCF!L$6</f>
        <v>6246.2667808182987</v>
      </c>
      <c r="CL380" s="15">
        <f ca="1">(BE380*DCF!M$10-DCF!M$5*MAX(BE380*DCF!M$10,0)-MAX(BE380-BD380,0)/Inputs!$B$10)*DCF!M$6</f>
        <v>7827.0584053197872</v>
      </c>
      <c r="CM380" s="15">
        <f ca="1">(BF380*DCF!C$28-DCF!C$5*MAX(BF380*DCF!C$28,0)-MAX(BF380-Inputs!$B$13,0)/Inputs!$B$17)*DCF!C$6</f>
        <v>3676.1831105652564</v>
      </c>
      <c r="CN380" s="15">
        <f ca="1">(BG380*DCF!D$28-DCF!D$5*MAX(BG380*DCF!D$28,0)-MAX(BG380-BF380,0)/Inputs!$B$17)*DCF!D$6</f>
        <v>4279.1132942334652</v>
      </c>
      <c r="CO380" s="15">
        <f ca="1">(BH380*DCF!E$28-DCF!E$5*MAX(BH380*DCF!E$28,0)-MAX(BH380-BG380,0)/Inputs!$B$17)*DCF!E$6</f>
        <v>5198.4737679977388</v>
      </c>
      <c r="CP380" s="15">
        <f ca="1">(BI380*DCF!F$28-DCF!F$5*MAX(BI380*DCF!F$28,0)-MAX(BI380-BH380,0)/Inputs!$B$17)*DCF!F$6</f>
        <v>6836.7857394575394</v>
      </c>
      <c r="CQ380" s="15">
        <f ca="1">(BJ380*DCF!G$28-DCF!G$5*MAX(BJ380*DCF!G$28,0)-MAX(BJ380-BI380,0)/Inputs!$B$17)*DCF!G$6</f>
        <v>7348.8872028361011</v>
      </c>
      <c r="CR380" s="15">
        <f ca="1">(BK380*DCF!H$28-DCF!H$5*MAX(BK380*DCF!H$28,0)-MAX(BK380-BJ380,0)/Inputs!$B$17)*DCF!H$6</f>
        <v>8305.4690674098583</v>
      </c>
      <c r="CS380" s="15">
        <f ca="1">(BL380*DCF!I$28-DCF!I$5*MAX(BL380*DCF!I$28,0)-MAX(BL380-BK380,0)/Inputs!$B$17)*DCF!I$6</f>
        <v>9796.3966460385545</v>
      </c>
      <c r="CT380" s="15">
        <f ca="1">(BM380*DCF!J$28-DCF!J$5*MAX(BM380*DCF!J$28,0)-MAX(BM380-BL380,0)/Inputs!$B$17)*DCF!J$6</f>
        <v>12297.900071855689</v>
      </c>
      <c r="CU380" s="15">
        <f ca="1">(BN380*DCF!K$28-DCF!K$5*MAX(BN380*DCF!K$28,0)-MAX(BN380-BM380,0)/Inputs!$B$17)*DCF!K$6</f>
        <v>15666.670940474909</v>
      </c>
      <c r="CV380" s="15">
        <f ca="1">(BO380*DCF!L$28-DCF!L$5*MAX(BO380*DCF!L$28,0)-MAX(BO380-BN380,0)/Inputs!$B$17)*DCF!L$6</f>
        <v>20924.939497450345</v>
      </c>
      <c r="CW380" s="15">
        <f ca="1">(BP380*DCF!M$28-DCF!M$5*MAX(BP380*DCF!M$28,0)-MAX(BP380-BO380,0)/Inputs!$B$17)*DCF!M$6</f>
        <v>24610.934833438783</v>
      </c>
      <c r="CX380" s="15">
        <f ca="1">(BQ380*DCF!C$46-DCF!C$5*MAX(BQ380*DCF!C$46,0)-MAX(BQ380-Inputs!$B$20,0)/Inputs!$B$24)*DCF!C$6</f>
        <v>-4122.8364827070291</v>
      </c>
      <c r="CY380" s="15">
        <f ca="1">(BR380*DCF!D$46-DCF!D$5*MAX(BR380*DCF!D$46,0)-MAX(BR380-BQ380,0)/Inputs!$B$24)*DCF!D$6</f>
        <v>-2670.8142015223693</v>
      </c>
      <c r="CZ380" s="15">
        <f ca="1">(BS380*DCF!E$46-DCF!E$5*MAX(BS380*DCF!E$46,0)-MAX(BS380-BR380,0)/Inputs!$B$24)*DCF!E$6</f>
        <v>-3849.2667041623336</v>
      </c>
      <c r="DA380" s="15">
        <f ca="1">(BT380*DCF!F$46-DCF!F$5*MAX(BT380*DCF!F$46,0)-MAX(BT380-BS380,0)/Inputs!$B$24)*DCF!F$6</f>
        <v>-2363.9376369426072</v>
      </c>
      <c r="DB380" s="15">
        <f ca="1">(BU380*DCF!G$46-DCF!G$5*MAX(BU380*DCF!G$46,0)-MAX(BU380-BT380,0)/Inputs!$B$24)*DCF!G$6</f>
        <v>-522.9522296092988</v>
      </c>
      <c r="DC380" s="15">
        <f ca="1">(BV380*DCF!H$46-DCF!H$5*MAX(BV380*DCF!H$46,0)-MAX(BV380-BU380,0)/Inputs!$B$24)*DCF!H$6</f>
        <v>0</v>
      </c>
      <c r="DD380" s="15">
        <f ca="1">(BW380*DCF!I$46-DCF!I$5*MAX(BW380*DCF!I$46,0)-MAX(BW380-BV380,0)/Inputs!$B$24)*DCF!I$6</f>
        <v>-959.31670820671582</v>
      </c>
      <c r="DE380" s="15">
        <f ca="1">(BX380*DCF!J$46-DCF!J$5*MAX(BX380*DCF!J$46,0)-MAX(BX380-BW380,0)/Inputs!$B$24)*DCF!J$6</f>
        <v>-1186.6642039688863</v>
      </c>
      <c r="DF380" s="15">
        <f ca="1">(BY380*DCF!K$46-DCF!K$5*MAX(BY380*DCF!K$46,0)-MAX(BY380-BX380,0)/Inputs!$B$24)*DCF!K$6</f>
        <v>-233.72391842450952</v>
      </c>
      <c r="DG380" s="15">
        <f ca="1">(BZ380*DCF!L$46-DCF!L$5*MAX(BZ380*DCF!L$46,0)-MAX(BZ380-BY380,0)/Inputs!$B$24)*DCF!L$6</f>
        <v>-929.22014831326931</v>
      </c>
      <c r="DH380" s="15">
        <f ca="1">(CA380*DCF!M$46-DCF!M$5*MAX(CA380*DCF!M$46,0)-MAX(CA380-BZ380,0)/Inputs!$B$24)*DCF!M$6</f>
        <v>262.06538958801633</v>
      </c>
      <c r="DI380" s="15">
        <f ca="1">SUM(CB380:CL380)+BE380*DCF!M$10*(1+Inputs!$B$30)*(1-Inputs!$B$33)*(1-Inputs!$B$30/Inputs!$B$31)/(Inputs!$B$29-Inputs!$B$30)*DCF!M$6</f>
        <v>231590.73180311578</v>
      </c>
      <c r="DJ380" s="15">
        <f ca="1">SUM(CM380:CW380)+BP380*DCF!M$28*(1+Inputs!$B$30)*(1-Inputs!$B$33)*(1-Inputs!$B$30/Inputs!$B$31)/(Inputs!$B$29-Inputs!$B$30)*DCF!M$6</f>
        <v>620504.24186276738</v>
      </c>
      <c r="DK380" s="15">
        <f ca="1">SUM(CX380:DH380)+CA380*DCF!M$46*(1+Inputs!$B$30)*(1-Inputs!$B$33)*(1-Inputs!$B$30/Inputs!$B$31)/(Inputs!$B$29-Inputs!$B$30)*DCF!M$6</f>
        <v>134966.15467655248</v>
      </c>
      <c r="DM380" s="15">
        <f ca="1">DI380+DJ380+DK380+Inputs!$B$34+Inputs!$B$36-Inputs!$B$35</f>
        <v>1063912.1283424357</v>
      </c>
    </row>
    <row r="381" spans="1:117" x14ac:dyDescent="0.75">
      <c r="A381" s="11">
        <v>368</v>
      </c>
      <c r="C381" s="23">
        <f t="shared" ca="1" si="216"/>
        <v>-0.86697564110084679</v>
      </c>
      <c r="D381" s="23">
        <f t="shared" ca="1" si="216"/>
        <v>-0.55659036571164311</v>
      </c>
      <c r="E381" s="23">
        <f t="shared" ca="1" si="216"/>
        <v>-1.3711540705691854</v>
      </c>
      <c r="F381" s="23">
        <f t="shared" ca="1" si="216"/>
        <v>-2.2695739621164685E-2</v>
      </c>
      <c r="G381" s="23">
        <f t="shared" ca="1" si="216"/>
        <v>-1.0343011201322714</v>
      </c>
      <c r="H381" s="23">
        <f t="shared" ca="1" si="216"/>
        <v>-0.76333382312944287</v>
      </c>
      <c r="I381" s="23">
        <f t="shared" ca="1" si="216"/>
        <v>0.10696044850745252</v>
      </c>
      <c r="J381" s="23">
        <f t="shared" ca="1" si="216"/>
        <v>4.9920014498363613E-2</v>
      </c>
      <c r="K381" s="23">
        <f t="shared" ca="1" si="216"/>
        <v>-0.79419384986249664</v>
      </c>
      <c r="L381" s="23">
        <f t="shared" ca="1" si="216"/>
        <v>-0.56672223915466013</v>
      </c>
      <c r="M381" s="23">
        <f t="shared" ca="1" si="216"/>
        <v>1.5675576424584907</v>
      </c>
      <c r="N381" s="23">
        <f ca="1">SQRT(Inputs!$B$38)*C381+SQRT(1-Inputs!$B$38)*_xlfn.NORM.S.INV(RAND())</f>
        <v>0.21758918075322237</v>
      </c>
      <c r="O381" s="23">
        <f ca="1">SQRT(Inputs!$B$38)*D381+SQRT(1-Inputs!$B$38)*_xlfn.NORM.S.INV(RAND())</f>
        <v>-0.71830998240541499</v>
      </c>
      <c r="P381" s="23">
        <f ca="1">SQRT(Inputs!$B$38)*E381+SQRT(1-Inputs!$B$38)*_xlfn.NORM.S.INV(RAND())</f>
        <v>-7.4087293439627833E-2</v>
      </c>
      <c r="Q381" s="23">
        <f ca="1">SQRT(Inputs!$B$38)*F381+SQRT(1-Inputs!$B$38)*_xlfn.NORM.S.INV(RAND())</f>
        <v>-1.2619256717763365</v>
      </c>
      <c r="R381" s="23">
        <f ca="1">SQRT(Inputs!$B$38)*G381+SQRT(1-Inputs!$B$38)*_xlfn.NORM.S.INV(RAND())</f>
        <v>-4.4348058182088201E-2</v>
      </c>
      <c r="S381" s="23">
        <f ca="1">SQRT(Inputs!$B$38)*H381+SQRT(1-Inputs!$B$38)*_xlfn.NORM.S.INV(RAND())</f>
        <v>0.60288382368065097</v>
      </c>
      <c r="T381" s="23">
        <f ca="1">SQRT(Inputs!$B$38)*I381+SQRT(1-Inputs!$B$38)*_xlfn.NORM.S.INV(RAND())</f>
        <v>0.65414343741025627</v>
      </c>
      <c r="U381" s="23">
        <f ca="1">SQRT(Inputs!$B$38)*J381+SQRT(1-Inputs!$B$38)*_xlfn.NORM.S.INV(RAND())</f>
        <v>-1.0184092664503497</v>
      </c>
      <c r="V381" s="23">
        <f ca="1">SQRT(Inputs!$B$38)*K381+SQRT(1-Inputs!$B$38)*_xlfn.NORM.S.INV(RAND())</f>
        <v>-1.2894228747287619</v>
      </c>
      <c r="W381" s="23">
        <f ca="1">SQRT(Inputs!$B$38)*L381+SQRT(1-Inputs!$B$38)*_xlfn.NORM.S.INV(RAND())</f>
        <v>-0.52697706731651794</v>
      </c>
      <c r="X381" s="23">
        <f ca="1">SQRT(Inputs!$B$38)*M381+SQRT(1-Inputs!$B$38)*_xlfn.NORM.S.INV(RAND())</f>
        <v>2.3246054821719326</v>
      </c>
      <c r="Y381" s="23">
        <f ca="1">SQRT(Inputs!$B$38)*C381+SQRT(1-Inputs!$B$38)*_xlfn.NORM.S.INV(RAND())</f>
        <v>-0.80943620241339742</v>
      </c>
      <c r="Z381" s="23">
        <f ca="1">SQRT(Inputs!$B$38)*D381+SQRT(1-Inputs!$B$38)*_xlfn.NORM.S.INV(RAND())</f>
        <v>-1.1178475674061037</v>
      </c>
      <c r="AA381" s="23">
        <f ca="1">SQRT(Inputs!$B$38)*E381+SQRT(1-Inputs!$B$38)*_xlfn.NORM.S.INV(RAND())</f>
        <v>0.36366142749039831</v>
      </c>
      <c r="AB381" s="23">
        <f ca="1">SQRT(Inputs!$B$38)*F381+SQRT(1-Inputs!$B$38)*_xlfn.NORM.S.INV(RAND())</f>
        <v>0.53233208761751627</v>
      </c>
      <c r="AC381" s="23">
        <f ca="1">SQRT(Inputs!$B$38)*G381+SQRT(1-Inputs!$B$38)*_xlfn.NORM.S.INV(RAND())</f>
        <v>-1.3555274086568505</v>
      </c>
      <c r="AD381" s="23">
        <f ca="1">SQRT(Inputs!$B$38)*H381+SQRT(1-Inputs!$B$38)*_xlfn.NORM.S.INV(RAND())</f>
        <v>-0.45868718363847638</v>
      </c>
      <c r="AE381" s="23">
        <f ca="1">SQRT(Inputs!$B$38)*I381+SQRT(1-Inputs!$B$38)*_xlfn.NORM.S.INV(RAND())</f>
        <v>-3.1409202065371844E-2</v>
      </c>
      <c r="AF381" s="23">
        <f ca="1">SQRT(Inputs!$B$38)*J381+SQRT(1-Inputs!$B$38)*_xlfn.NORM.S.INV(RAND())</f>
        <v>0.20848416271972925</v>
      </c>
      <c r="AG381" s="23">
        <f ca="1">SQRT(Inputs!$B$38)*K381+SQRT(1-Inputs!$B$38)*_xlfn.NORM.S.INV(RAND())</f>
        <v>-7.7242140400245463E-3</v>
      </c>
      <c r="AH381" s="23">
        <f ca="1">SQRT(Inputs!$B$38)*L381+SQRT(1-Inputs!$B$38)*_xlfn.NORM.S.INV(RAND())</f>
        <v>-0.10711272374912864</v>
      </c>
      <c r="AI381" s="23">
        <f ca="1">SQRT(Inputs!$B$38)*M381+SQRT(1-Inputs!$B$38)*_xlfn.NORM.S.INV(RAND())</f>
        <v>1.562124031328572</v>
      </c>
      <c r="AJ381" s="23">
        <f ca="1">SQRT(Inputs!$B$38)*C381+SQRT(1-Inputs!$B$38)*_xlfn.NORM.S.INV(RAND())</f>
        <v>-0.70222332370659357</v>
      </c>
      <c r="AK381" s="23">
        <f ca="1">SQRT(Inputs!$B$38)*D381+SQRT(1-Inputs!$B$38)*_xlfn.NORM.S.INV(RAND())</f>
        <v>-0.94366690066671799</v>
      </c>
      <c r="AL381" s="23">
        <f ca="1">SQRT(Inputs!$B$38)*E381+SQRT(1-Inputs!$B$38)*_xlfn.NORM.S.INV(RAND())</f>
        <v>-1.9599892840989046</v>
      </c>
      <c r="AM381" s="23">
        <f ca="1">SQRT(Inputs!$B$38)*F381+SQRT(1-Inputs!$B$38)*_xlfn.NORM.S.INV(RAND())</f>
        <v>-0.21846776230002984</v>
      </c>
      <c r="AN381" s="23">
        <f ca="1">SQRT(Inputs!$B$38)*G381+SQRT(1-Inputs!$B$38)*_xlfn.NORM.S.INV(RAND())</f>
        <v>-0.4409117309179072</v>
      </c>
      <c r="AO381" s="23">
        <f ca="1">SQRT(Inputs!$B$38)*H381+SQRT(1-Inputs!$B$38)*_xlfn.NORM.S.INV(RAND())</f>
        <v>-0.2788406478126606</v>
      </c>
      <c r="AP381" s="23">
        <f ca="1">SQRT(Inputs!$B$38)*I381+SQRT(1-Inputs!$B$38)*_xlfn.NORM.S.INV(RAND())</f>
        <v>0.77215701776243784</v>
      </c>
      <c r="AQ381" s="23">
        <f ca="1">SQRT(Inputs!$B$38)*J381+SQRT(1-Inputs!$B$38)*_xlfn.NORM.S.INV(RAND())</f>
        <v>0.67468945285196991</v>
      </c>
      <c r="AR381" s="23">
        <f ca="1">SQRT(Inputs!$B$38)*K381+SQRT(1-Inputs!$B$38)*_xlfn.NORM.S.INV(RAND())</f>
        <v>-0.12756023795932625</v>
      </c>
      <c r="AS381" s="23">
        <f ca="1">SQRT(Inputs!$B$38)*L381+SQRT(1-Inputs!$B$38)*_xlfn.NORM.S.INV(RAND())</f>
        <v>-1.4191551463622079</v>
      </c>
      <c r="AT381" s="23">
        <f ca="1">SQRT(Inputs!$B$38)*M381+SQRT(1-Inputs!$B$38)*_xlfn.NORM.S.INV(RAND())</f>
        <v>-6.6940029890451558E-2</v>
      </c>
      <c r="AU381" s="15">
        <f ca="1">Inputs!$B$6*EXP($B$8-0.5*C$5^2+C$5*N381)</f>
        <v>5140.1330638892059</v>
      </c>
      <c r="AV381" s="15">
        <f t="shared" ca="1" si="183"/>
        <v>5629.6501071229541</v>
      </c>
      <c r="AW381" s="15">
        <f t="shared" ca="1" si="184"/>
        <v>6796.1069090180617</v>
      </c>
      <c r="AX381" s="15">
        <f t="shared" ca="1" si="185"/>
        <v>7087.1400302765969</v>
      </c>
      <c r="AY381" s="15">
        <f t="shared" ca="1" si="186"/>
        <v>8616.4652344285787</v>
      </c>
      <c r="AZ381" s="15">
        <f t="shared" ca="1" si="187"/>
        <v>11261.536797210858</v>
      </c>
      <c r="BA381" s="15">
        <f t="shared" ca="1" si="188"/>
        <v>14757.786043595366</v>
      </c>
      <c r="BB381" s="15">
        <f t="shared" ca="1" si="189"/>
        <v>16315.406492251795</v>
      </c>
      <c r="BC381" s="15">
        <f t="shared" ca="1" si="190"/>
        <v>17643.634655544443</v>
      </c>
      <c r="BD381" s="15">
        <f t="shared" ca="1" si="191"/>
        <v>20575.537655987275</v>
      </c>
      <c r="BE381" s="15">
        <f t="shared" ca="1" si="192"/>
        <v>31158.05983150149</v>
      </c>
      <c r="BF381" s="15">
        <f ca="1">Inputs!$B$13*EXP($B$9-0.5*C$6^2+C$6*Y381)</f>
        <v>11780.493784714825</v>
      </c>
      <c r="BG381" s="15">
        <f t="shared" ca="1" si="193"/>
        <v>11734.768766419391</v>
      </c>
      <c r="BH381" s="15">
        <f t="shared" ca="1" si="194"/>
        <v>15229.135400188648</v>
      </c>
      <c r="BI381" s="15">
        <f t="shared" ca="1" si="195"/>
        <v>20234.594545080978</v>
      </c>
      <c r="BJ381" s="15">
        <f t="shared" ca="1" si="196"/>
        <v>20403.454494356894</v>
      </c>
      <c r="BK381" s="15">
        <f t="shared" ca="1" si="197"/>
        <v>23525.435724183313</v>
      </c>
      <c r="BL381" s="15">
        <f t="shared" ca="1" si="198"/>
        <v>28780.77164316543</v>
      </c>
      <c r="BM381" s="15">
        <f t="shared" ca="1" si="199"/>
        <v>36306.014707853188</v>
      </c>
      <c r="BN381" s="15">
        <f t="shared" ca="1" si="200"/>
        <v>44610.539303169091</v>
      </c>
      <c r="BO381" s="15">
        <f t="shared" ca="1" si="201"/>
        <v>54209.496539758475</v>
      </c>
      <c r="BP381" s="15">
        <f t="shared" ca="1" si="202"/>
        <v>79639.781793988965</v>
      </c>
      <c r="BQ381" s="15">
        <f ca="1">Inputs!$B$20*EXP($B$10-0.5*C$7^2+C$7*AJ381)</f>
        <v>3343.7968757402996</v>
      </c>
      <c r="BR381" s="15">
        <f t="shared" ca="1" si="203"/>
        <v>3362.2107665104863</v>
      </c>
      <c r="BS381" s="15">
        <f t="shared" ca="1" si="204"/>
        <v>2622.2989495679426</v>
      </c>
      <c r="BT381" s="15">
        <f t="shared" ca="1" si="205"/>
        <v>3414.1931719436734</v>
      </c>
      <c r="BU381" s="15">
        <f t="shared" ca="1" si="206"/>
        <v>4252.8493724691698</v>
      </c>
      <c r="BV381" s="15">
        <f t="shared" ca="1" si="207"/>
        <v>5556.6595969974114</v>
      </c>
      <c r="BW381" s="15">
        <f t="shared" ca="1" si="208"/>
        <v>9130.6412928411701</v>
      </c>
      <c r="BX381" s="15">
        <f t="shared" ca="1" si="209"/>
        <v>14620.268583966392</v>
      </c>
      <c r="BY381" s="15">
        <f t="shared" ca="1" si="210"/>
        <v>19991.573780999151</v>
      </c>
      <c r="BZ381" s="15">
        <f t="shared" ca="1" si="211"/>
        <v>21609.537636984118</v>
      </c>
      <c r="CA381" s="15">
        <f t="shared" ca="1" si="212"/>
        <v>29995.901132439176</v>
      </c>
      <c r="CB381" s="15">
        <f ca="1">(AU381*DCF!C$10-DCF!C$5*MAX(AU381*DCF!C$10,0)-MAX(AU381-Inputs!$B$6,0)/Inputs!$B$10)*DCF!C$6</f>
        <v>1041.8058902032431</v>
      </c>
      <c r="CC381" s="15">
        <f ca="1">(AV381*DCF!D$10-DCF!D$5*MAX(AV381*DCF!D$10,0)-MAX(AV381-AU381,0)/Inputs!$B$10)*DCF!D$6</f>
        <v>1252.8331545622664</v>
      </c>
      <c r="CD381" s="15">
        <f ca="1">(AW381*DCF!E$10-DCF!E$5*MAX(AW381*DCF!E$10,0)-MAX(AW381-AV381,0)/Inputs!$B$10)*DCF!E$6</f>
        <v>1306.3785236559013</v>
      </c>
      <c r="CE381" s="15">
        <f ca="1">(AX381*DCF!F$10-DCF!F$5*MAX(AX381*DCF!F$10,0)-MAX(AX381-AW381,0)/Inputs!$B$10)*DCF!F$6</f>
        <v>1486.5545969765824</v>
      </c>
      <c r="CF381" s="15">
        <f ca="1">(AY381*DCF!G$10-DCF!G$5*MAX(AY381*DCF!G$10,0)-MAX(AY381-AX381,0)/Inputs!$B$10)*DCF!G$6</f>
        <v>1481.3724582718025</v>
      </c>
      <c r="CG381" s="15">
        <f ca="1">(AZ381*DCF!H$10-DCF!H$5*MAX(AZ381*DCF!H$10,0)-MAX(AZ381-AY381,0)/Inputs!$B$10)*DCF!H$6</f>
        <v>1716.7555717256041</v>
      </c>
      <c r="CH381" s="15">
        <f ca="1">(BA381*DCF!I$10-DCF!I$5*MAX(BA381*DCF!I$10,0)-MAX(BA381-AZ381,0)/Inputs!$B$10)*DCF!I$6</f>
        <v>2122.201770581898</v>
      </c>
      <c r="CI381" s="15">
        <f ca="1">(BB381*DCF!J$10-DCF!J$5*MAX(BB381*DCF!J$10,0)-MAX(BB381-BA381,0)/Inputs!$B$10)*DCF!J$6</f>
        <v>2563.729899636257</v>
      </c>
      <c r="CJ381" s="15">
        <f ca="1">(BC381*DCF!K$10-DCF!K$5*MAX(BC381*DCF!K$10,0)-MAX(BC381-BB381,0)/Inputs!$B$10)*DCF!K$6</f>
        <v>2654.4100976275968</v>
      </c>
      <c r="CK381" s="15">
        <f ca="1">(BD381*DCF!L$10-DCF!L$5*MAX(BD381*DCF!L$10,0)-MAX(BD381-BC381,0)/Inputs!$B$10)*DCF!L$6</f>
        <v>2724.0398126696537</v>
      </c>
      <c r="CL381" s="15">
        <f ca="1">(BE381*DCF!M$10-DCF!M$5*MAX(BE381*DCF!M$10,0)-MAX(BE381-BD381,0)/Inputs!$B$10)*DCF!M$6</f>
        <v>3132.6098948889876</v>
      </c>
      <c r="CM381" s="15">
        <f ca="1">(BF381*DCF!C$28-DCF!C$5*MAX(BF381*DCF!C$28,0)-MAX(BF381-Inputs!$B$13,0)/Inputs!$B$17)*DCF!C$6</f>
        <v>3504.4532823571976</v>
      </c>
      <c r="CN381" s="15">
        <f ca="1">(BG381*DCF!D$28-DCF!D$5*MAX(BG381*DCF!D$28,0)-MAX(BG381-BF381,0)/Inputs!$B$17)*DCF!D$6</f>
        <v>3456.1600501921594</v>
      </c>
      <c r="CO381" s="15">
        <f ca="1">(BH381*DCF!E$28-DCF!E$5*MAX(BH381*DCF!E$28,0)-MAX(BH381-BG381,0)/Inputs!$B$17)*DCF!E$6</f>
        <v>3624.4707577516147</v>
      </c>
      <c r="CP381" s="15">
        <f ca="1">(BI381*DCF!F$28-DCF!F$5*MAX(BI381*DCF!F$28,0)-MAX(BI381-BH381,0)/Inputs!$B$17)*DCF!F$6</f>
        <v>4581.8364676725323</v>
      </c>
      <c r="CQ381" s="15">
        <f ca="1">(BJ381*DCF!G$28-DCF!G$5*MAX(BJ381*DCF!G$28,0)-MAX(BJ381-BI381,0)/Inputs!$B$17)*DCF!G$6</f>
        <v>5265.4304937884817</v>
      </c>
      <c r="CR381" s="15">
        <f ca="1">(BK381*DCF!H$28-DCF!H$5*MAX(BK381*DCF!H$28,0)-MAX(BK381-BJ381,0)/Inputs!$B$17)*DCF!H$6</f>
        <v>5333.0315350922428</v>
      </c>
      <c r="CS381" s="15">
        <f ca="1">(BL381*DCF!I$28-DCF!I$5*MAX(BL381*DCF!I$28,0)-MAX(BL381-BK381,0)/Inputs!$B$17)*DCF!I$6</f>
        <v>6013.5840435085156</v>
      </c>
      <c r="CT381" s="15">
        <f ca="1">(BM381*DCF!J$28-DCF!J$5*MAX(BM381*DCF!J$28,0)-MAX(BM381-BL381,0)/Inputs!$B$17)*DCF!J$6</f>
        <v>7101.4695174257167</v>
      </c>
      <c r="CU381" s="15">
        <f ca="1">(BN381*DCF!K$28-DCF!K$5*MAX(BN381*DCF!K$28,0)-MAX(BN381-BM381,0)/Inputs!$B$17)*DCF!K$6</f>
        <v>8403.8042686925619</v>
      </c>
      <c r="CV381" s="15">
        <f ca="1">(BO381*DCF!L$28-DCF!L$5*MAX(BO381*DCF!L$28,0)-MAX(BO381-BN381,0)/Inputs!$B$17)*DCF!L$6</f>
        <v>9729.7943927171818</v>
      </c>
      <c r="CW381" s="15">
        <f ca="1">(BP381*DCF!M$28-DCF!M$5*MAX(BP381*DCF!M$28,0)-MAX(BP381-BO381,0)/Inputs!$B$17)*DCF!M$6</f>
        <v>12326.091652245539</v>
      </c>
      <c r="CX381" s="15">
        <f ca="1">(BQ381*DCF!C$46-DCF!C$5*MAX(BQ381*DCF!C$46,0)-MAX(BQ381-Inputs!$B$20,0)/Inputs!$B$24)*DCF!C$6</f>
        <v>-838.19644970459547</v>
      </c>
      <c r="CY381" s="15">
        <f ca="1">(BR381*DCF!D$46-DCF!D$5*MAX(BR381*DCF!D$46,0)-MAX(BR381-BQ381,0)/Inputs!$B$24)*DCF!D$6</f>
        <v>-581.70802441716853</v>
      </c>
      <c r="CZ381" s="15">
        <f ca="1">(BS381*DCF!E$46-DCF!E$5*MAX(BS381*DCF!E$46,0)-MAX(BS381-BR381,0)/Inputs!$B$24)*DCF!E$6</f>
        <v>-310.09141655143065</v>
      </c>
      <c r="DA381" s="15">
        <f ca="1">(BT381*DCF!F$46-DCF!F$5*MAX(BT381*DCF!F$46,0)-MAX(BT381-BS381,0)/Inputs!$B$24)*DCF!F$6</f>
        <v>-536.99685300984049</v>
      </c>
      <c r="DB381" s="15">
        <f ca="1">(BU381*DCF!G$46-DCF!G$5*MAX(BU381*DCF!G$46,0)-MAX(BU381-BT381,0)/Inputs!$B$24)*DCF!G$6</f>
        <v>-425.16482631896156</v>
      </c>
      <c r="DC381" s="15">
        <f ca="1">(BV381*DCF!H$46-DCF!H$5*MAX(BV381*DCF!H$46,0)-MAX(BV381-BU381,0)/Inputs!$B$24)*DCF!H$6</f>
        <v>-405.15103869436535</v>
      </c>
      <c r="DD381" s="15">
        <f ca="1">(BW381*DCF!I$46-DCF!I$5*MAX(BW381*DCF!I$46,0)-MAX(BW381-BV381,0)/Inputs!$B$24)*DCF!I$6</f>
        <v>-815.07618400950048</v>
      </c>
      <c r="DE381" s="15">
        <f ca="1">(BX381*DCF!J$46-DCF!J$5*MAX(BX381*DCF!J$46,0)-MAX(BX381-BW381,0)/Inputs!$B$24)*DCF!J$6</f>
        <v>-842.47964445899686</v>
      </c>
      <c r="DF381" s="15">
        <f ca="1">(BY381*DCF!K$46-DCF!K$5*MAX(BY381*DCF!K$46,0)-MAX(BY381-BX381,0)/Inputs!$B$24)*DCF!K$6</f>
        <v>-173.8413456776897</v>
      </c>
      <c r="DG381" s="15">
        <f ca="1">(BZ381*DCF!L$46-DCF!L$5*MAX(BZ381*DCF!L$46,0)-MAX(BZ381-BY381,0)/Inputs!$B$24)*DCF!L$6</f>
        <v>1127.6169344083962</v>
      </c>
      <c r="DH381" s="15">
        <f ca="1">(CA381*DCF!M$46-DCF!M$5*MAX(CA381*DCF!M$46,0)-MAX(CA381-BZ381,0)/Inputs!$B$24)*DCF!M$6</f>
        <v>598.33962664991043</v>
      </c>
      <c r="DI381" s="15">
        <f ca="1">SUM(CB381:CL381)+BE381*DCF!M$10*(1+Inputs!$B$30)*(1-Inputs!$B$33)*(1-Inputs!$B$30/Inputs!$B$31)/(Inputs!$B$29-Inputs!$B$30)*DCF!M$6</f>
        <v>108195.98420455513</v>
      </c>
      <c r="DJ381" s="15">
        <f ca="1">SUM(CM381:CW381)+BP381*DCF!M$28*(1+Inputs!$B$30)*(1-Inputs!$B$33)*(1-Inputs!$B$30/Inputs!$B$31)/(Inputs!$B$29-Inputs!$B$30)*DCF!M$6</f>
        <v>364858.21427445795</v>
      </c>
      <c r="DK381" s="15">
        <f ca="1">SUM(CX381:DH381)+CA381*DCF!M$46*(1+Inputs!$B$30)*(1-Inputs!$B$33)*(1-Inputs!$B$30/Inputs!$B$31)/(Inputs!$B$29-Inputs!$B$30)*DCF!M$6</f>
        <v>43174.467170608586</v>
      </c>
      <c r="DM381" s="15">
        <f ca="1">DI381+DJ381+DK381+Inputs!$B$34+Inputs!$B$36-Inputs!$B$35</f>
        <v>593079.66564962163</v>
      </c>
    </row>
    <row r="382" spans="1:117" x14ac:dyDescent="0.75">
      <c r="A382" s="11">
        <v>369</v>
      </c>
      <c r="C382" s="23">
        <f t="shared" ca="1" si="216"/>
        <v>1.8394444908060323</v>
      </c>
      <c r="D382" s="23">
        <f t="shared" ca="1" si="216"/>
        <v>0.43753988729652127</v>
      </c>
      <c r="E382" s="23">
        <f t="shared" ca="1" si="216"/>
        <v>-0.52926022651868609</v>
      </c>
      <c r="F382" s="23">
        <f t="shared" ca="1" si="216"/>
        <v>-1.2412174893420378</v>
      </c>
      <c r="G382" s="23">
        <f t="shared" ca="1" si="216"/>
        <v>-0.92099617130431188</v>
      </c>
      <c r="H382" s="23">
        <f t="shared" ca="1" si="216"/>
        <v>1.2127102198912376</v>
      </c>
      <c r="I382" s="23">
        <f t="shared" ca="1" si="216"/>
        <v>0.19351959034557717</v>
      </c>
      <c r="J382" s="23">
        <f t="shared" ca="1" si="216"/>
        <v>0.29660498019959847</v>
      </c>
      <c r="K382" s="23">
        <f t="shared" ca="1" si="216"/>
        <v>-0.16469772202970404</v>
      </c>
      <c r="L382" s="23">
        <f t="shared" ca="1" si="216"/>
        <v>1.274556863858477</v>
      </c>
      <c r="M382" s="23">
        <f t="shared" ca="1" si="216"/>
        <v>-0.23322231635831761</v>
      </c>
      <c r="N382" s="23">
        <f ca="1">SQRT(Inputs!$B$38)*C382+SQRT(1-Inputs!$B$38)*_xlfn.NORM.S.INV(RAND())</f>
        <v>2.4529942544459207</v>
      </c>
      <c r="O382" s="23">
        <f ca="1">SQRT(Inputs!$B$38)*D382+SQRT(1-Inputs!$B$38)*_xlfn.NORM.S.INV(RAND())</f>
        <v>-1.104053519403144</v>
      </c>
      <c r="P382" s="23">
        <f ca="1">SQRT(Inputs!$B$38)*E382+SQRT(1-Inputs!$B$38)*_xlfn.NORM.S.INV(RAND())</f>
        <v>-0.5235623904095974</v>
      </c>
      <c r="Q382" s="23">
        <f ca="1">SQRT(Inputs!$B$38)*F382+SQRT(1-Inputs!$B$38)*_xlfn.NORM.S.INV(RAND())</f>
        <v>0.21933040835686735</v>
      </c>
      <c r="R382" s="23">
        <f ca="1">SQRT(Inputs!$B$38)*G382+SQRT(1-Inputs!$B$38)*_xlfn.NORM.S.INV(RAND())</f>
        <v>-0.95616285114574251</v>
      </c>
      <c r="S382" s="23">
        <f ca="1">SQRT(Inputs!$B$38)*H382+SQRT(1-Inputs!$B$38)*_xlfn.NORM.S.INV(RAND())</f>
        <v>4.7301167705035674E-2</v>
      </c>
      <c r="T382" s="23">
        <f ca="1">SQRT(Inputs!$B$38)*I382+SQRT(1-Inputs!$B$38)*_xlfn.NORM.S.INV(RAND())</f>
        <v>-0.26863747134460791</v>
      </c>
      <c r="U382" s="23">
        <f ca="1">SQRT(Inputs!$B$38)*J382+SQRT(1-Inputs!$B$38)*_xlfn.NORM.S.INV(RAND())</f>
        <v>1.2073932809212966</v>
      </c>
      <c r="V382" s="23">
        <f ca="1">SQRT(Inputs!$B$38)*K382+SQRT(1-Inputs!$B$38)*_xlfn.NORM.S.INV(RAND())</f>
        <v>0.64842852529208617</v>
      </c>
      <c r="W382" s="23">
        <f ca="1">SQRT(Inputs!$B$38)*L382+SQRT(1-Inputs!$B$38)*_xlfn.NORM.S.INV(RAND())</f>
        <v>2.1986670025806614</v>
      </c>
      <c r="X382" s="23">
        <f ca="1">SQRT(Inputs!$B$38)*M382+SQRT(1-Inputs!$B$38)*_xlfn.NORM.S.INV(RAND())</f>
        <v>-0.50977448204402054</v>
      </c>
      <c r="Y382" s="23">
        <f ca="1">SQRT(Inputs!$B$38)*C382+SQRT(1-Inputs!$B$38)*_xlfn.NORM.S.INV(RAND())</f>
        <v>2.1700832923466393</v>
      </c>
      <c r="Z382" s="23">
        <f ca="1">SQRT(Inputs!$B$38)*D382+SQRT(1-Inputs!$B$38)*_xlfn.NORM.S.INV(RAND())</f>
        <v>0.43458723851965136</v>
      </c>
      <c r="AA382" s="23">
        <f ca="1">SQRT(Inputs!$B$38)*E382+SQRT(1-Inputs!$B$38)*_xlfn.NORM.S.INV(RAND())</f>
        <v>-0.77165928895750757</v>
      </c>
      <c r="AB382" s="23">
        <f ca="1">SQRT(Inputs!$B$38)*F382+SQRT(1-Inputs!$B$38)*_xlfn.NORM.S.INV(RAND())</f>
        <v>-1.379473491683743</v>
      </c>
      <c r="AC382" s="23">
        <f ca="1">SQRT(Inputs!$B$38)*G382+SQRT(1-Inputs!$B$38)*_xlfn.NORM.S.INV(RAND())</f>
        <v>-0.26875907043569447</v>
      </c>
      <c r="AD382" s="23">
        <f ca="1">SQRT(Inputs!$B$38)*H382+SQRT(1-Inputs!$B$38)*_xlfn.NORM.S.INV(RAND())</f>
        <v>-0.27998272217608777</v>
      </c>
      <c r="AE382" s="23">
        <f ca="1">SQRT(Inputs!$B$38)*I382+SQRT(1-Inputs!$B$38)*_xlfn.NORM.S.INV(RAND())</f>
        <v>-1.6473265072162346E-2</v>
      </c>
      <c r="AF382" s="23">
        <f ca="1">SQRT(Inputs!$B$38)*J382+SQRT(1-Inputs!$B$38)*_xlfn.NORM.S.INV(RAND())</f>
        <v>0.23081784819482715</v>
      </c>
      <c r="AG382" s="23">
        <f ca="1">SQRT(Inputs!$B$38)*K382+SQRT(1-Inputs!$B$38)*_xlfn.NORM.S.INV(RAND())</f>
        <v>-0.39027721822075889</v>
      </c>
      <c r="AH382" s="23">
        <f ca="1">SQRT(Inputs!$B$38)*L382+SQRT(1-Inputs!$B$38)*_xlfn.NORM.S.INV(RAND())</f>
        <v>1.0216969454297511</v>
      </c>
      <c r="AI382" s="23">
        <f ca="1">SQRT(Inputs!$B$38)*M382+SQRT(1-Inputs!$B$38)*_xlfn.NORM.S.INV(RAND())</f>
        <v>0.67527192382869883</v>
      </c>
      <c r="AJ382" s="23">
        <f ca="1">SQRT(Inputs!$B$38)*C382+SQRT(1-Inputs!$B$38)*_xlfn.NORM.S.INV(RAND())</f>
        <v>1.241890680289395</v>
      </c>
      <c r="AK382" s="23">
        <f ca="1">SQRT(Inputs!$B$38)*D382+SQRT(1-Inputs!$B$38)*_xlfn.NORM.S.INV(RAND())</f>
        <v>0.16604070437558766</v>
      </c>
      <c r="AL382" s="23">
        <f ca="1">SQRT(Inputs!$B$38)*E382+SQRT(1-Inputs!$B$38)*_xlfn.NORM.S.INV(RAND())</f>
        <v>-0.34568740115850799</v>
      </c>
      <c r="AM382" s="23">
        <f ca="1">SQRT(Inputs!$B$38)*F382+SQRT(1-Inputs!$B$38)*_xlfn.NORM.S.INV(RAND())</f>
        <v>0.18059557922730529</v>
      </c>
      <c r="AN382" s="23">
        <f ca="1">SQRT(Inputs!$B$38)*G382+SQRT(1-Inputs!$B$38)*_xlfn.NORM.S.INV(RAND())</f>
        <v>5.6675331686849129E-2</v>
      </c>
      <c r="AO382" s="23">
        <f ca="1">SQRT(Inputs!$B$38)*H382+SQRT(1-Inputs!$B$38)*_xlfn.NORM.S.INV(RAND())</f>
        <v>1.0954832109369277</v>
      </c>
      <c r="AP382" s="23">
        <f ca="1">SQRT(Inputs!$B$38)*I382+SQRT(1-Inputs!$B$38)*_xlfn.NORM.S.INV(RAND())</f>
        <v>0.77904040810399211</v>
      </c>
      <c r="AQ382" s="23">
        <f ca="1">SQRT(Inputs!$B$38)*J382+SQRT(1-Inputs!$B$38)*_xlfn.NORM.S.INV(RAND())</f>
        <v>0.20012961200029133</v>
      </c>
      <c r="AR382" s="23">
        <f ca="1">SQRT(Inputs!$B$38)*K382+SQRT(1-Inputs!$B$38)*_xlfn.NORM.S.INV(RAND())</f>
        <v>1.2852752626252772</v>
      </c>
      <c r="AS382" s="23">
        <f ca="1">SQRT(Inputs!$B$38)*L382+SQRT(1-Inputs!$B$38)*_xlfn.NORM.S.INV(RAND())</f>
        <v>-0.28540674045273762</v>
      </c>
      <c r="AT382" s="23">
        <f ca="1">SQRT(Inputs!$B$38)*M382+SQRT(1-Inputs!$B$38)*_xlfn.NORM.S.INV(RAND())</f>
        <v>-0.89058185097684639</v>
      </c>
      <c r="AU382" s="15">
        <f ca="1">Inputs!$B$6*EXP($B$8-0.5*C$5^2+C$5*N382)</f>
        <v>7381.1603915926908</v>
      </c>
      <c r="AV382" s="15">
        <f t="shared" ca="1" si="183"/>
        <v>7638.3570986808263</v>
      </c>
      <c r="AW382" s="15">
        <f t="shared" ca="1" si="184"/>
        <v>8678.5933500243827</v>
      </c>
      <c r="AX382" s="15">
        <f t="shared" ca="1" si="185"/>
        <v>10890.044410551829</v>
      </c>
      <c r="AY382" s="15">
        <f t="shared" ca="1" si="186"/>
        <v>11902.555161635804</v>
      </c>
      <c r="AZ382" s="15">
        <f t="shared" ca="1" si="187"/>
        <v>14633.169235082629</v>
      </c>
      <c r="BA382" s="15">
        <f t="shared" ca="1" si="188"/>
        <v>17410.797542793229</v>
      </c>
      <c r="BB382" s="15">
        <f t="shared" ca="1" si="189"/>
        <v>24057.143476503315</v>
      </c>
      <c r="BC382" s="15">
        <f t="shared" ca="1" si="190"/>
        <v>31367.04405315849</v>
      </c>
      <c r="BD382" s="15">
        <f t="shared" ca="1" si="191"/>
        <v>47201.454050247921</v>
      </c>
      <c r="BE382" s="15">
        <f t="shared" ca="1" si="192"/>
        <v>55215.215175279642</v>
      </c>
      <c r="BF382" s="15">
        <f ca="1">Inputs!$B$13*EXP($B$9-0.5*C$6^2+C$6*Y382)</f>
        <v>21266.391288878494</v>
      </c>
      <c r="BG382" s="15">
        <f t="shared" ca="1" si="193"/>
        <v>28032.311971396357</v>
      </c>
      <c r="BH382" s="15">
        <f t="shared" ca="1" si="194"/>
        <v>30135.707882973435</v>
      </c>
      <c r="BI382" s="15">
        <f t="shared" ca="1" si="195"/>
        <v>29833.442914023704</v>
      </c>
      <c r="BJ382" s="15">
        <f t="shared" ca="1" si="196"/>
        <v>35184.065471800619</v>
      </c>
      <c r="BK382" s="15">
        <f t="shared" ca="1" si="197"/>
        <v>41566.755174215126</v>
      </c>
      <c r="BL382" s="15">
        <f t="shared" ca="1" si="198"/>
        <v>50950.856577460007</v>
      </c>
      <c r="BM382" s="15">
        <f t="shared" ca="1" si="199"/>
        <v>64451.431521299048</v>
      </c>
      <c r="BN382" s="15">
        <f t="shared" ca="1" si="200"/>
        <v>75645.283056311513</v>
      </c>
      <c r="BO382" s="15">
        <f t="shared" ca="1" si="201"/>
        <v>104810.52055458877</v>
      </c>
      <c r="BP382" s="15">
        <f t="shared" ca="1" si="202"/>
        <v>139258.8810633856</v>
      </c>
      <c r="BQ382" s="15">
        <f ca="1">Inputs!$B$20*EXP($B$10-0.5*C$7^2+C$7*AJ382)</f>
        <v>6663.5377133772572</v>
      </c>
      <c r="BR382" s="15">
        <f t="shared" ca="1" si="203"/>
        <v>9531.1297663885234</v>
      </c>
      <c r="BS382" s="15">
        <f t="shared" ca="1" si="204"/>
        <v>11818.287580529031</v>
      </c>
      <c r="BT382" s="15">
        <f t="shared" ca="1" si="205"/>
        <v>17085.41401274376</v>
      </c>
      <c r="BU382" s="15">
        <f t="shared" ca="1" si="206"/>
        <v>24005.28906155275</v>
      </c>
      <c r="BV382" s="15">
        <f t="shared" ca="1" si="207"/>
        <v>42747.695917683639</v>
      </c>
      <c r="BW382" s="15">
        <f t="shared" ca="1" si="208"/>
        <v>70344.947261815614</v>
      </c>
      <c r="BX382" s="15">
        <f t="shared" ca="1" si="209"/>
        <v>102416.40245072555</v>
      </c>
      <c r="BY382" s="15">
        <f t="shared" ca="1" si="210"/>
        <v>183508.18806348389</v>
      </c>
      <c r="BZ382" s="15">
        <f t="shared" ca="1" si="211"/>
        <v>244326.26654519336</v>
      </c>
      <c r="CA382" s="15">
        <f t="shared" ca="1" si="212"/>
        <v>292969.54365009809</v>
      </c>
      <c r="CB382" s="15">
        <f ca="1">(AU382*DCF!C$10-DCF!C$5*MAX(AU382*DCF!C$10,0)-MAX(AU382-Inputs!$B$6,0)/Inputs!$B$10)*DCF!C$6</f>
        <v>1025.8269659141627</v>
      </c>
      <c r="CC382" s="15">
        <f ca="1">(AV382*DCF!D$10-DCF!D$5*MAX(AV382*DCF!D$10,0)-MAX(AV382-AU382,0)/Inputs!$B$10)*DCF!D$6</f>
        <v>1799.0871089253033</v>
      </c>
      <c r="CD382" s="15">
        <f ca="1">(AW382*DCF!E$10-DCF!E$5*MAX(AW382*DCF!E$10,0)-MAX(AW382-AV382,0)/Inputs!$B$10)*DCF!E$6</f>
        <v>1769.4447712111337</v>
      </c>
      <c r="CE382" s="15">
        <f ca="1">(AX382*DCF!F$10-DCF!F$5*MAX(AX382*DCF!F$10,0)-MAX(AX382-AW382,0)/Inputs!$B$10)*DCF!F$6</f>
        <v>1917.1312021486251</v>
      </c>
      <c r="CF382" s="15">
        <f ca="1">(AY382*DCF!G$10-DCF!G$5*MAX(AY382*DCF!G$10,0)-MAX(AY382-AX382,0)/Inputs!$B$10)*DCF!G$6</f>
        <v>2257.7785981197771</v>
      </c>
      <c r="CG382" s="15">
        <f ca="1">(AZ382*DCF!H$10-DCF!H$5*MAX(AZ382*DCF!H$10,0)-MAX(AZ382-AY382,0)/Inputs!$B$10)*DCF!H$6</f>
        <v>2356.1708216286961</v>
      </c>
      <c r="CH382" s="15">
        <f ca="1">(BA382*DCF!I$10-DCF!I$5*MAX(BA382*DCF!I$10,0)-MAX(BA382-AZ382,0)/Inputs!$B$10)*DCF!I$6</f>
        <v>2724.6892014738164</v>
      </c>
      <c r="CI382" s="15">
        <f ca="1">(BB382*DCF!J$10-DCF!J$5*MAX(BB382*DCF!J$10,0)-MAX(BB382-BA382,0)/Inputs!$B$10)*DCF!J$6</f>
        <v>3121.1174376797999</v>
      </c>
      <c r="CJ382" s="15">
        <f ca="1">(BC382*DCF!K$10-DCF!K$5*MAX(BC382*DCF!K$10,0)-MAX(BC382-BB382,0)/Inputs!$B$10)*DCF!K$6</f>
        <v>4026.3155313332218</v>
      </c>
      <c r="CK382" s="15">
        <f ca="1">(BD382*DCF!L$10-DCF!L$5*MAX(BD382*DCF!L$10,0)-MAX(BD382-BC382,0)/Inputs!$B$10)*DCF!L$6</f>
        <v>5071.2312580098605</v>
      </c>
      <c r="CL382" s="15">
        <f ca="1">(BE382*DCF!M$10-DCF!M$5*MAX(BE382*DCF!M$10,0)-MAX(BE382-BD382,0)/Inputs!$B$10)*DCF!M$6</f>
        <v>6834.2516247162148</v>
      </c>
      <c r="CM382" s="15">
        <f ca="1">(BF382*DCF!C$28-DCF!C$5*MAX(BF382*DCF!C$28,0)-MAX(BF382-Inputs!$B$13,0)/Inputs!$B$17)*DCF!C$6</f>
        <v>4208.7485372805013</v>
      </c>
      <c r="CN382" s="15">
        <f ca="1">(BG382*DCF!D$28-DCF!D$5*MAX(BG382*DCF!D$28,0)-MAX(BG382-BF382,0)/Inputs!$B$17)*DCF!D$6</f>
        <v>6812.6813110091634</v>
      </c>
      <c r="CO382" s="15">
        <f ca="1">(BH382*DCF!E$28-DCF!E$5*MAX(BH382*DCF!E$28,0)-MAX(BH382-BG382,0)/Inputs!$B$17)*DCF!E$6</f>
        <v>8120.4187008510225</v>
      </c>
      <c r="CP382" s="15">
        <f ca="1">(BI382*DCF!F$28-DCF!F$5*MAX(BI382*DCF!F$28,0)-MAX(BI382-BH382,0)/Inputs!$B$17)*DCF!F$6</f>
        <v>8098.9939125403698</v>
      </c>
      <c r="CQ382" s="15">
        <f ca="1">(BJ382*DCF!G$28-DCF!G$5*MAX(BJ382*DCF!G$28,0)-MAX(BJ382-BI382,0)/Inputs!$B$17)*DCF!G$6</f>
        <v>8228.850870872915</v>
      </c>
      <c r="CR382" s="15">
        <f ca="1">(BK382*DCF!H$28-DCF!H$5*MAX(BK382*DCF!H$28,0)-MAX(BK382-BJ382,0)/Inputs!$B$17)*DCF!H$6</f>
        <v>9288.2262904764884</v>
      </c>
      <c r="CS382" s="15">
        <f ca="1">(BL382*DCF!I$28-DCF!I$5*MAX(BL382*DCF!I$28,0)-MAX(BL382-BK382,0)/Inputs!$B$17)*DCF!I$6</f>
        <v>10634.342425031677</v>
      </c>
      <c r="CT382" s="15">
        <f ca="1">(BM382*DCF!J$28-DCF!J$5*MAX(BM382*DCF!J$28,0)-MAX(BM382-BL382,0)/Inputs!$B$17)*DCF!J$6</f>
        <v>12587.953802984382</v>
      </c>
      <c r="CU382" s="15">
        <f ca="1">(BN382*DCF!K$28-DCF!K$5*MAX(BN382*DCF!K$28,0)-MAX(BN382-BM382,0)/Inputs!$B$17)*DCF!K$6</f>
        <v>14603.917725289322</v>
      </c>
      <c r="CV382" s="15">
        <f ca="1">(BO382*DCF!L$28-DCF!L$5*MAX(BO382*DCF!L$28,0)-MAX(BO382-BN382,0)/Inputs!$B$17)*DCF!L$6</f>
        <v>17611.803554673072</v>
      </c>
      <c r="CW382" s="15">
        <f ca="1">(BP382*DCF!M$28-DCF!M$5*MAX(BP382*DCF!M$28,0)-MAX(BP382-BO382,0)/Inputs!$B$17)*DCF!M$6</f>
        <v>22600.817417419606</v>
      </c>
      <c r="CX382" s="15">
        <f ca="1">(BQ382*DCF!C$46-DCF!C$5*MAX(BQ382*DCF!C$46,0)-MAX(BQ382-Inputs!$B$20,0)/Inputs!$B$24)*DCF!C$6</f>
        <v>-3138.2478383676148</v>
      </c>
      <c r="CY382" s="15">
        <f ca="1">(BR382*DCF!D$46-DCF!D$5*MAX(BR382*DCF!D$46,0)-MAX(BR382-BQ382,0)/Inputs!$B$24)*DCF!D$6</f>
        <v>-2850.3193081478598</v>
      </c>
      <c r="CZ382" s="15">
        <f ca="1">(BS382*DCF!E$46-DCF!E$5*MAX(BS382*DCF!E$46,0)-MAX(BS382-BR382,0)/Inputs!$B$24)*DCF!E$6</f>
        <v>-2299.0677294555235</v>
      </c>
      <c r="DA382" s="15">
        <f ca="1">(BT382*DCF!F$46-DCF!F$5*MAX(BT382*DCF!F$46,0)-MAX(BT382-BS382,0)/Inputs!$B$24)*DCF!F$6</f>
        <v>-3162.1951111731355</v>
      </c>
      <c r="DB382" s="15">
        <f ca="1">(BU382*DCF!G$46-DCF!G$5*MAX(BU382*DCF!G$46,0)-MAX(BU382-BT382,0)/Inputs!$B$24)*DCF!G$6</f>
        <v>-3135.1997417529055</v>
      </c>
      <c r="DC382" s="15">
        <f ca="1">(BV382*DCF!H$46-DCF!H$5*MAX(BV382*DCF!H$46,0)-MAX(BV382-BU382,0)/Inputs!$B$24)*DCF!H$6</f>
        <v>-5824.0880939105891</v>
      </c>
      <c r="DD382" s="15">
        <f ca="1">(BW382*DCF!I$46-DCF!I$5*MAX(BW382*DCF!I$46,0)-MAX(BW382-BV382,0)/Inputs!$B$24)*DCF!I$6</f>
        <v>-6297.4594254600352</v>
      </c>
      <c r="DE382" s="15">
        <f ca="1">(BX382*DCF!J$46-DCF!J$5*MAX(BX382*DCF!J$46,0)-MAX(BX382-BW382,0)/Inputs!$B$24)*DCF!J$6</f>
        <v>-4208.7411583595385</v>
      </c>
      <c r="DF382" s="15">
        <f ca="1">(BY382*DCF!K$46-DCF!K$5*MAX(BY382*DCF!K$46,0)-MAX(BY382-BX382,0)/Inputs!$B$24)*DCF!K$6</f>
        <v>-9382.7277689552193</v>
      </c>
      <c r="DG382" s="15">
        <f ca="1">(BZ382*DCF!L$46-DCF!L$5*MAX(BZ382*DCF!L$46,0)-MAX(BZ382-BY382,0)/Inputs!$B$24)*DCF!L$6</f>
        <v>3125.8125984274766</v>
      </c>
      <c r="DH382" s="15">
        <f ca="1">(CA382*DCF!M$46-DCF!M$5*MAX(CA382*DCF!M$46,0)-MAX(CA382-BZ382,0)/Inputs!$B$24)*DCF!M$6</f>
        <v>12798.483563134459</v>
      </c>
      <c r="DI382" s="15">
        <f ca="1">SUM(CB382:CL382)+BE382*DCF!M$10*(1+Inputs!$B$30)*(1-Inputs!$B$33)*(1-Inputs!$B$30/Inputs!$B$31)/(Inputs!$B$29-Inputs!$B$30)*DCF!M$6</f>
        <v>186567.71849959626</v>
      </c>
      <c r="DJ382" s="15">
        <f ca="1">SUM(CM382:CW382)+BP382*DCF!M$28*(1+Inputs!$B$30)*(1-Inputs!$B$33)*(1-Inputs!$B$30/Inputs!$B$31)/(Inputs!$B$29-Inputs!$B$30)*DCF!M$6</f>
        <v>639542.49789171154</v>
      </c>
      <c r="DK382" s="15">
        <f ca="1">SUM(CX382:DH382)+CA382*DCF!M$46*(1+Inputs!$B$30)*(1-Inputs!$B$33)*(1-Inputs!$B$30/Inputs!$B$31)/(Inputs!$B$29-Inputs!$B$30)*DCF!M$6</f>
        <v>428591.86893007392</v>
      </c>
      <c r="DM382" s="15">
        <f ca="1">DI382+DJ382+DK382+Inputs!$B$34+Inputs!$B$36-Inputs!$B$35</f>
        <v>1331553.0853213817</v>
      </c>
    </row>
    <row r="383" spans="1:117" x14ac:dyDescent="0.75">
      <c r="A383" s="11">
        <v>370</v>
      </c>
      <c r="C383" s="23">
        <f t="shared" ca="1" si="216"/>
        <v>0.40855043149878789</v>
      </c>
      <c r="D383" s="23">
        <f t="shared" ca="1" si="216"/>
        <v>0.45064642708138325</v>
      </c>
      <c r="E383" s="23">
        <f t="shared" ca="1" si="216"/>
        <v>-0.89146408555456258</v>
      </c>
      <c r="F383" s="23">
        <f t="shared" ca="1" si="216"/>
        <v>0.42570204305336129</v>
      </c>
      <c r="G383" s="23">
        <f t="shared" ca="1" si="216"/>
        <v>0.68479499091785612</v>
      </c>
      <c r="H383" s="23">
        <f t="shared" ca="1" si="216"/>
        <v>0.73347268920985342</v>
      </c>
      <c r="I383" s="23">
        <f t="shared" ca="1" si="216"/>
        <v>-0.54349681360799262</v>
      </c>
      <c r="J383" s="23">
        <f t="shared" ca="1" si="216"/>
        <v>-0.17953015728277275</v>
      </c>
      <c r="K383" s="23">
        <f t="shared" ca="1" si="216"/>
        <v>-1.5703359642170314</v>
      </c>
      <c r="L383" s="23">
        <f t="shared" ca="1" si="216"/>
        <v>-0.33210607206424203</v>
      </c>
      <c r="M383" s="23">
        <f t="shared" ca="1" si="216"/>
        <v>-0.47259143920053276</v>
      </c>
      <c r="N383" s="23">
        <f ca="1">SQRT(Inputs!$B$38)*C383+SQRT(1-Inputs!$B$38)*_xlfn.NORM.S.INV(RAND())</f>
        <v>-1.7482123775897809</v>
      </c>
      <c r="O383" s="23">
        <f ca="1">SQRT(Inputs!$B$38)*D383+SQRT(1-Inputs!$B$38)*_xlfn.NORM.S.INV(RAND())</f>
        <v>0.75602667158887671</v>
      </c>
      <c r="P383" s="23">
        <f ca="1">SQRT(Inputs!$B$38)*E383+SQRT(1-Inputs!$B$38)*_xlfn.NORM.S.INV(RAND())</f>
        <v>-1.9896583845229325</v>
      </c>
      <c r="Q383" s="23">
        <f ca="1">SQRT(Inputs!$B$38)*F383+SQRT(1-Inputs!$B$38)*_xlfn.NORM.S.INV(RAND())</f>
        <v>9.7068568198595412E-2</v>
      </c>
      <c r="R383" s="23">
        <f ca="1">SQRT(Inputs!$B$38)*G383+SQRT(1-Inputs!$B$38)*_xlfn.NORM.S.INV(RAND())</f>
        <v>0.70818160702303179</v>
      </c>
      <c r="S383" s="23">
        <f ca="1">SQRT(Inputs!$B$38)*H383+SQRT(1-Inputs!$B$38)*_xlfn.NORM.S.INV(RAND())</f>
        <v>0.11668317728189298</v>
      </c>
      <c r="T383" s="23">
        <f ca="1">SQRT(Inputs!$B$38)*I383+SQRT(1-Inputs!$B$38)*_xlfn.NORM.S.INV(RAND())</f>
        <v>-0.64048955887855774</v>
      </c>
      <c r="U383" s="23">
        <f ca="1">SQRT(Inputs!$B$38)*J383+SQRT(1-Inputs!$B$38)*_xlfn.NORM.S.INV(RAND())</f>
        <v>-1.1599058442722712</v>
      </c>
      <c r="V383" s="23">
        <f ca="1">SQRT(Inputs!$B$38)*K383+SQRT(1-Inputs!$B$38)*_xlfn.NORM.S.INV(RAND())</f>
        <v>-1.0234938648774103</v>
      </c>
      <c r="W383" s="23">
        <f ca="1">SQRT(Inputs!$B$38)*L383+SQRT(1-Inputs!$B$38)*_xlfn.NORM.S.INV(RAND())</f>
        <v>-0.34041350931747594</v>
      </c>
      <c r="X383" s="23">
        <f ca="1">SQRT(Inputs!$B$38)*M383+SQRT(1-Inputs!$B$38)*_xlfn.NORM.S.INV(RAND())</f>
        <v>-0.45926565198321134</v>
      </c>
      <c r="Y383" s="23">
        <f ca="1">SQRT(Inputs!$B$38)*C383+SQRT(1-Inputs!$B$38)*_xlfn.NORM.S.INV(RAND())</f>
        <v>0.39873152556422153</v>
      </c>
      <c r="Z383" s="23">
        <f ca="1">SQRT(Inputs!$B$38)*D383+SQRT(1-Inputs!$B$38)*_xlfn.NORM.S.INV(RAND())</f>
        <v>0.35657090127307972</v>
      </c>
      <c r="AA383" s="23">
        <f ca="1">SQRT(Inputs!$B$38)*E383+SQRT(1-Inputs!$B$38)*_xlfn.NORM.S.INV(RAND())</f>
        <v>-0.36466227501569204</v>
      </c>
      <c r="AB383" s="23">
        <f ca="1">SQRT(Inputs!$B$38)*F383+SQRT(1-Inputs!$B$38)*_xlfn.NORM.S.INV(RAND())</f>
        <v>-0.42405641190567711</v>
      </c>
      <c r="AC383" s="23">
        <f ca="1">SQRT(Inputs!$B$38)*G383+SQRT(1-Inputs!$B$38)*_xlfn.NORM.S.INV(RAND())</f>
        <v>0.41854390567994332</v>
      </c>
      <c r="AD383" s="23">
        <f ca="1">SQRT(Inputs!$B$38)*H383+SQRT(1-Inputs!$B$38)*_xlfn.NORM.S.INV(RAND())</f>
        <v>-0.29956897305946339</v>
      </c>
      <c r="AE383" s="23">
        <f ca="1">SQRT(Inputs!$B$38)*I383+SQRT(1-Inputs!$B$38)*_xlfn.NORM.S.INV(RAND())</f>
        <v>-0.4794996085248262</v>
      </c>
      <c r="AF383" s="23">
        <f ca="1">SQRT(Inputs!$B$38)*J383+SQRT(1-Inputs!$B$38)*_xlfn.NORM.S.INV(RAND())</f>
        <v>-0.44578659074410032</v>
      </c>
      <c r="AG383" s="23">
        <f ca="1">SQRT(Inputs!$B$38)*K383+SQRT(1-Inputs!$B$38)*_xlfn.NORM.S.INV(RAND())</f>
        <v>-0.58416826401189137</v>
      </c>
      <c r="AH383" s="23">
        <f ca="1">SQRT(Inputs!$B$38)*L383+SQRT(1-Inputs!$B$38)*_xlfn.NORM.S.INV(RAND())</f>
        <v>0.14349617974936132</v>
      </c>
      <c r="AI383" s="23">
        <f ca="1">SQRT(Inputs!$B$38)*M383+SQRT(1-Inputs!$B$38)*_xlfn.NORM.S.INV(RAND())</f>
        <v>-0.27706311192679423</v>
      </c>
      <c r="AJ383" s="23">
        <f ca="1">SQRT(Inputs!$B$38)*C383+SQRT(1-Inputs!$B$38)*_xlfn.NORM.S.INV(RAND())</f>
        <v>-0.61297128842873672</v>
      </c>
      <c r="AK383" s="23">
        <f ca="1">SQRT(Inputs!$B$38)*D383+SQRT(1-Inputs!$B$38)*_xlfn.NORM.S.INV(RAND())</f>
        <v>-0.74773153259742642</v>
      </c>
      <c r="AL383" s="23">
        <f ca="1">SQRT(Inputs!$B$38)*E383+SQRT(1-Inputs!$B$38)*_xlfn.NORM.S.INV(RAND())</f>
        <v>-1.1907218087589446</v>
      </c>
      <c r="AM383" s="23">
        <f ca="1">SQRT(Inputs!$B$38)*F383+SQRT(1-Inputs!$B$38)*_xlfn.NORM.S.INV(RAND())</f>
        <v>1.1585321206496044</v>
      </c>
      <c r="AN383" s="23">
        <f ca="1">SQRT(Inputs!$B$38)*G383+SQRT(1-Inputs!$B$38)*_xlfn.NORM.S.INV(RAND())</f>
        <v>1.4606851604290854</v>
      </c>
      <c r="AO383" s="23">
        <f ca="1">SQRT(Inputs!$B$38)*H383+SQRT(1-Inputs!$B$38)*_xlfn.NORM.S.INV(RAND())</f>
        <v>-0.32962622949732168</v>
      </c>
      <c r="AP383" s="23">
        <f ca="1">SQRT(Inputs!$B$38)*I383+SQRT(1-Inputs!$B$38)*_xlfn.NORM.S.INV(RAND())</f>
        <v>-0.91674336921643818</v>
      </c>
      <c r="AQ383" s="23">
        <f ca="1">SQRT(Inputs!$B$38)*J383+SQRT(1-Inputs!$B$38)*_xlfn.NORM.S.INV(RAND())</f>
        <v>0.75542868022349774</v>
      </c>
      <c r="AR383" s="23">
        <f ca="1">SQRT(Inputs!$B$38)*K383+SQRT(1-Inputs!$B$38)*_xlfn.NORM.S.INV(RAND())</f>
        <v>-1.7656439007073126</v>
      </c>
      <c r="AS383" s="23">
        <f ca="1">SQRT(Inputs!$B$38)*L383+SQRT(1-Inputs!$B$38)*_xlfn.NORM.S.INV(RAND())</f>
        <v>-7.9326735715995897E-2</v>
      </c>
      <c r="AT383" s="23">
        <f ca="1">SQRT(Inputs!$B$38)*M383+SQRT(1-Inputs!$B$38)*_xlfn.NORM.S.INV(RAND())</f>
        <v>0.25433761285107787</v>
      </c>
      <c r="AU383" s="15">
        <f ca="1">Inputs!$B$6*EXP($B$8-0.5*C$5^2+C$5*N383)</f>
        <v>3739.1885526506935</v>
      </c>
      <c r="AV383" s="15">
        <f t="shared" ca="1" si="183"/>
        <v>5086.6101291897949</v>
      </c>
      <c r="AW383" s="15">
        <f t="shared" ca="1" si="184"/>
        <v>4742.3832614253388</v>
      </c>
      <c r="AX383" s="15">
        <f t="shared" ca="1" si="185"/>
        <v>5860.6167017233201</v>
      </c>
      <c r="AY383" s="15">
        <f t="shared" ca="1" si="186"/>
        <v>7779.8284383341324</v>
      </c>
      <c r="AZ383" s="15">
        <f t="shared" ca="1" si="187"/>
        <v>9637.9874286792692</v>
      </c>
      <c r="BA383" s="15">
        <f t="shared" ca="1" si="188"/>
        <v>11029.727549869629</v>
      </c>
      <c r="BB383" s="15">
        <f t="shared" ca="1" si="189"/>
        <v>12022.220831252014</v>
      </c>
      <c r="BC383" s="15">
        <f t="shared" ca="1" si="190"/>
        <v>13338.999020622043</v>
      </c>
      <c r="BD383" s="15">
        <f t="shared" ca="1" si="191"/>
        <v>15829.41236700863</v>
      </c>
      <c r="BE383" s="15">
        <f t="shared" ca="1" si="192"/>
        <v>18602.276509056606</v>
      </c>
      <c r="BF383" s="15">
        <f ca="1">Inputs!$B$13*EXP($B$9-0.5*C$6^2+C$6*Y383)</f>
        <v>14968.703022036407</v>
      </c>
      <c r="BG383" s="15">
        <f t="shared" ca="1" si="193"/>
        <v>19455.198389059253</v>
      </c>
      <c r="BH383" s="15">
        <f t="shared" ca="1" si="194"/>
        <v>22375.591554570852</v>
      </c>
      <c r="BI383" s="15">
        <f t="shared" ca="1" si="195"/>
        <v>25660.355944027429</v>
      </c>
      <c r="BJ383" s="15">
        <f t="shared" ca="1" si="196"/>
        <v>33414.240432664374</v>
      </c>
      <c r="BK383" s="15">
        <f t="shared" ca="1" si="197"/>
        <v>39370.745129210911</v>
      </c>
      <c r="BL383" s="15">
        <f t="shared" ca="1" si="198"/>
        <v>45448.488703748473</v>
      </c>
      <c r="BM383" s="15">
        <f t="shared" ca="1" si="199"/>
        <v>52856.304917185436</v>
      </c>
      <c r="BN383" s="15">
        <f t="shared" ca="1" si="200"/>
        <v>60611.524463012218</v>
      </c>
      <c r="BO383" s="15">
        <f t="shared" ca="1" si="201"/>
        <v>75830.596039305441</v>
      </c>
      <c r="BP383" s="15">
        <f t="shared" ca="1" si="202"/>
        <v>90449.007830790157</v>
      </c>
      <c r="BQ383" s="15">
        <f ca="1">Inputs!$B$20*EXP($B$10-0.5*C$7^2+C$7*AJ383)</f>
        <v>3451.34186666607</v>
      </c>
      <c r="BR383" s="15">
        <f t="shared" ca="1" si="203"/>
        <v>3693.1510328121353</v>
      </c>
      <c r="BS383" s="15">
        <f t="shared" ca="1" si="204"/>
        <v>3592.5726436416071</v>
      </c>
      <c r="BT383" s="15">
        <f t="shared" ca="1" si="205"/>
        <v>6712.6233460499907</v>
      </c>
      <c r="BU383" s="15">
        <f t="shared" ca="1" si="206"/>
        <v>13246.945044686292</v>
      </c>
      <c r="BV383" s="15">
        <f t="shared" ca="1" si="207"/>
        <v>17111.19593068209</v>
      </c>
      <c r="BW383" s="15">
        <f t="shared" ca="1" si="208"/>
        <v>19666.512054303854</v>
      </c>
      <c r="BX383" s="15">
        <f t="shared" ca="1" si="209"/>
        <v>32004.493432715612</v>
      </c>
      <c r="BY383" s="15">
        <f t="shared" ca="1" si="210"/>
        <v>31988.37194084427</v>
      </c>
      <c r="BZ383" s="15">
        <f t="shared" ca="1" si="211"/>
        <v>44234.372115560138</v>
      </c>
      <c r="CA383" s="15">
        <f t="shared" ca="1" si="212"/>
        <v>65008.588780149526</v>
      </c>
      <c r="CB383" s="15">
        <f ca="1">(AU383*DCF!C$10-DCF!C$5*MAX(AU383*DCF!C$10,0)-MAX(AU383-Inputs!$B$6,0)/Inputs!$B$10)*DCF!C$6</f>
        <v>960.25770572242618</v>
      </c>
      <c r="CC383" s="15">
        <f ca="1">(AV383*DCF!D$10-DCF!D$5*MAX(AV383*DCF!D$10,0)-MAX(AV383-AU383,0)/Inputs!$B$10)*DCF!D$6</f>
        <v>911.29327142631178</v>
      </c>
      <c r="CD383" s="15">
        <f ca="1">(AW383*DCF!E$10-DCF!E$5*MAX(AW383*DCF!E$10,0)-MAX(AW383-AV383,0)/Inputs!$B$10)*DCF!E$6</f>
        <v>1094.9408026752569</v>
      </c>
      <c r="CE383" s="15">
        <f ca="1">(AX383*DCF!F$10-DCF!F$5*MAX(AX383*DCF!F$10,0)-MAX(AX383-AW383,0)/Inputs!$B$10)*DCF!F$6</f>
        <v>1046.6866313521318</v>
      </c>
      <c r="CF383" s="15">
        <f ca="1">(AY383*DCF!G$10-DCF!G$5*MAX(AY383*DCF!G$10,0)-MAX(AY383-AX383,0)/Inputs!$B$10)*DCF!G$6</f>
        <v>1234.0490102541576</v>
      </c>
      <c r="CG383" s="15">
        <f ca="1">(AZ383*DCF!H$10-DCF!H$5*MAX(AZ383*DCF!H$10,0)-MAX(AZ383-AY383,0)/Inputs!$B$10)*DCF!H$6</f>
        <v>1541.2727317919926</v>
      </c>
      <c r="CH383" s="15">
        <f ca="1">(BA383*DCF!I$10-DCF!I$5*MAX(BA383*DCF!I$10,0)-MAX(BA383-AZ383,0)/Inputs!$B$10)*DCF!I$6</f>
        <v>1786.4347156315737</v>
      </c>
      <c r="CI383" s="15">
        <f ca="1">(BB383*DCF!J$10-DCF!J$5*MAX(BB383*DCF!J$10,0)-MAX(BB383-BA383,0)/Inputs!$B$10)*DCF!J$6</f>
        <v>1912.6449882776196</v>
      </c>
      <c r="CJ383" s="15">
        <f ca="1">(BC383*DCF!K$10-DCF!K$5*MAX(BC383*DCF!K$10,0)-MAX(BC383-BB383,0)/Inputs!$B$10)*DCF!K$6</f>
        <v>1963.0357152992774</v>
      </c>
      <c r="CK383" s="15">
        <f ca="1">(BD383*DCF!L$10-DCF!L$5*MAX(BD383*DCF!L$10,0)-MAX(BD383-BC383,0)/Inputs!$B$10)*DCF!L$6</f>
        <v>2065.3256275382323</v>
      </c>
      <c r="CL383" s="15">
        <f ca="1">(BE383*DCF!M$10-DCF!M$5*MAX(BE383*DCF!M$10,0)-MAX(BE383-BD383,0)/Inputs!$B$10)*DCF!M$6</f>
        <v>2293.7735685744947</v>
      </c>
      <c r="CM383" s="15">
        <f ca="1">(BF383*DCF!C$28-DCF!C$5*MAX(BF383*DCF!C$28,0)-MAX(BF383-Inputs!$B$13,0)/Inputs!$B$17)*DCF!C$6</f>
        <v>3741.1668496883476</v>
      </c>
      <c r="CN383" s="15">
        <f ca="1">(BG383*DCF!D$28-DCF!D$5*MAX(BG383*DCF!D$28,0)-MAX(BG383-BF383,0)/Inputs!$B$17)*DCF!D$6</f>
        <v>4772.8294706765046</v>
      </c>
      <c r="CO383" s="15">
        <f ca="1">(BH383*DCF!E$28-DCF!E$5*MAX(BH383*DCF!E$28,0)-MAX(BH383-BG383,0)/Inputs!$B$17)*DCF!E$6</f>
        <v>5761.5966636137364</v>
      </c>
      <c r="CP383" s="15">
        <f ca="1">(BI383*DCF!F$28-DCF!F$5*MAX(BI383*DCF!F$28,0)-MAX(BI383-BH383,0)/Inputs!$B$17)*DCF!F$6</f>
        <v>6368.0674461340441</v>
      </c>
      <c r="CQ383" s="15">
        <f ca="1">(BJ383*DCF!G$28-DCF!G$5*MAX(BJ383*DCF!G$28,0)-MAX(BJ383-BI383,0)/Inputs!$B$17)*DCF!G$6</f>
        <v>7365.4514214034734</v>
      </c>
      <c r="CR383" s="15">
        <f ca="1">(BK383*DCF!H$28-DCF!H$5*MAX(BK383*DCF!H$28,0)-MAX(BK383-BJ383,0)/Inputs!$B$17)*DCF!H$6</f>
        <v>8811.3459680123324</v>
      </c>
      <c r="CS383" s="15">
        <f ca="1">(BL383*DCF!I$28-DCF!I$5*MAX(BL383*DCF!I$28,0)-MAX(BL383-BK383,0)/Inputs!$B$17)*DCF!I$6</f>
        <v>9815.0076204830348</v>
      </c>
      <c r="CT383" s="15">
        <f ca="1">(BM383*DCF!J$28-DCF!J$5*MAX(BM383*DCF!J$28,0)-MAX(BM383-BL383,0)/Inputs!$B$17)*DCF!J$6</f>
        <v>10809.128021211836</v>
      </c>
      <c r="CU383" s="15">
        <f ca="1">(BN383*DCF!K$28-DCF!K$5*MAX(BN383*DCF!K$28,0)-MAX(BN383-BM383,0)/Inputs!$B$17)*DCF!K$6</f>
        <v>11850.226597736555</v>
      </c>
      <c r="CV383" s="15">
        <f ca="1">(BO383*DCF!L$28-DCF!L$5*MAX(BO383*DCF!L$28,0)-MAX(BO383-BN383,0)/Inputs!$B$17)*DCF!L$6</f>
        <v>13407.732258024669</v>
      </c>
      <c r="CW383" s="15">
        <f ca="1">(BP383*DCF!M$28-DCF!M$5*MAX(BP383*DCF!M$28,0)-MAX(BP383-BO383,0)/Inputs!$B$17)*DCF!M$6</f>
        <v>15489.998369544324</v>
      </c>
      <c r="CX383" s="15">
        <f ca="1">(BQ383*DCF!C$46-DCF!C$5*MAX(BQ383*DCF!C$46,0)-MAX(BQ383-Inputs!$B$20,0)/Inputs!$B$24)*DCF!C$6</f>
        <v>-912.70799076171124</v>
      </c>
      <c r="CY383" s="15">
        <f ca="1">(BR383*DCF!D$46-DCF!D$5*MAX(BR383*DCF!D$46,0)-MAX(BR383-BQ383,0)/Inputs!$B$24)*DCF!D$6</f>
        <v>-733.51271990182647</v>
      </c>
      <c r="CZ383" s="15">
        <f ca="1">(BS383*DCF!E$46-DCF!E$5*MAX(BS383*DCF!E$46,0)-MAX(BS383-BR383,0)/Inputs!$B$24)*DCF!E$6</f>
        <v>-424.82797024888947</v>
      </c>
      <c r="DA383" s="15">
        <f ca="1">(BT383*DCF!F$46-DCF!F$5*MAX(BT383*DCF!F$46,0)-MAX(BT383-BS383,0)/Inputs!$B$24)*DCF!F$6</f>
        <v>-1624.9647655751837</v>
      </c>
      <c r="DB383" s="15">
        <f ca="1">(BU383*DCF!G$46-DCF!G$5*MAX(BU383*DCF!G$46,0)-MAX(BU383-BT383,0)/Inputs!$B$24)*DCF!G$6</f>
        <v>-2643.6177755238668</v>
      </c>
      <c r="DC383" s="15">
        <f ca="1">(BV383*DCF!H$46-DCF!H$5*MAX(BV383*DCF!H$46,0)-MAX(BV383-BU383,0)/Inputs!$B$24)*DCF!H$6</f>
        <v>-1200.7922861651916</v>
      </c>
      <c r="DD383" s="15">
        <f ca="1">(BW383*DCF!I$46-DCF!I$5*MAX(BW383*DCF!I$46,0)-MAX(BW383-BV383,0)/Inputs!$B$24)*DCF!I$6</f>
        <v>-279.32668721087919</v>
      </c>
      <c r="DE383" s="15">
        <f ca="1">(BX383*DCF!J$46-DCF!J$5*MAX(BX383*DCF!J$46,0)-MAX(BX383-BW383,0)/Inputs!$B$24)*DCF!J$6</f>
        <v>-1929.3311169997296</v>
      </c>
      <c r="DF383" s="15">
        <f ca="1">(BY383*DCF!K$46-DCF!K$5*MAX(BY383*DCF!K$46,0)-MAX(BY383-BX383,0)/Inputs!$B$24)*DCF!K$6</f>
        <v>1827.2824389989657</v>
      </c>
      <c r="DG383" s="15">
        <f ca="1">(BZ383*DCF!L$46-DCF!L$5*MAX(BZ383*DCF!L$46,0)-MAX(BZ383-BY383,0)/Inputs!$B$24)*DCF!L$6</f>
        <v>286.40720450936868</v>
      </c>
      <c r="DH383" s="15">
        <f ca="1">(CA383*DCF!M$46-DCF!M$5*MAX(CA383*DCF!M$46,0)-MAX(CA383-BZ383,0)/Inputs!$B$24)*DCF!M$6</f>
        <v>753.43940268623612</v>
      </c>
      <c r="DI383" s="15">
        <f ca="1">SUM(CB383:CL383)+BE383*DCF!M$10*(1+Inputs!$B$30)*(1-Inputs!$B$33)*(1-Inputs!$B$30/Inputs!$B$31)/(Inputs!$B$29-Inputs!$B$30)*DCF!M$6</f>
        <v>68580.096282888786</v>
      </c>
      <c r="DJ383" s="15">
        <f ca="1">SUM(CM383:CW383)+BP383*DCF!M$28*(1+Inputs!$B$30)*(1-Inputs!$B$33)*(1-Inputs!$B$30/Inputs!$B$31)/(Inputs!$B$29-Inputs!$B$30)*DCF!M$6</f>
        <v>433820.26382972242</v>
      </c>
      <c r="DK383" s="15">
        <f ca="1">SUM(CX383:DH383)+CA383*DCF!M$46*(1+Inputs!$B$30)*(1-Inputs!$B$33)*(1-Inputs!$B$30/Inputs!$B$31)/(Inputs!$B$29-Inputs!$B$30)*DCF!M$6</f>
        <v>93629.026747555981</v>
      </c>
      <c r="DM383" s="15">
        <f ca="1">DI383+DJ383+DK383+Inputs!$B$34+Inputs!$B$36-Inputs!$B$35</f>
        <v>672880.38686016714</v>
      </c>
    </row>
    <row r="384" spans="1:117" x14ac:dyDescent="0.75">
      <c r="A384" s="11">
        <v>371</v>
      </c>
      <c r="C384" s="23">
        <f t="shared" ref="C384:M393" ca="1" si="217">_xlfn.NORM.S.INV(RAND())</f>
        <v>0.543719368458218</v>
      </c>
      <c r="D384" s="23">
        <f t="shared" ca="1" si="217"/>
        <v>-0.63243309609048193</v>
      </c>
      <c r="E384" s="23">
        <f t="shared" ca="1" si="217"/>
        <v>0.46977037529552057</v>
      </c>
      <c r="F384" s="23">
        <f t="shared" ca="1" si="217"/>
        <v>-0.43835207934745746</v>
      </c>
      <c r="G384" s="23">
        <f t="shared" ca="1" si="217"/>
        <v>-5.3791492388579484E-2</v>
      </c>
      <c r="H384" s="23">
        <f t="shared" ca="1" si="217"/>
        <v>0.39684690755394275</v>
      </c>
      <c r="I384" s="23">
        <f t="shared" ca="1" si="217"/>
        <v>-1.9491269862338056</v>
      </c>
      <c r="J384" s="23">
        <f t="shared" ca="1" si="217"/>
        <v>0.54628326686444628</v>
      </c>
      <c r="K384" s="23">
        <f t="shared" ca="1" si="217"/>
        <v>-1.322522390185002E-2</v>
      </c>
      <c r="L384" s="23">
        <f t="shared" ca="1" si="217"/>
        <v>0.20927436134069008</v>
      </c>
      <c r="M384" s="23">
        <f t="shared" ca="1" si="217"/>
        <v>0.4732801532382111</v>
      </c>
      <c r="N384" s="23">
        <f ca="1">SQRT(Inputs!$B$38)*C384+SQRT(1-Inputs!$B$38)*_xlfn.NORM.S.INV(RAND())</f>
        <v>-2.4005220750227318E-2</v>
      </c>
      <c r="O384" s="23">
        <f ca="1">SQRT(Inputs!$B$38)*D384+SQRT(1-Inputs!$B$38)*_xlfn.NORM.S.INV(RAND())</f>
        <v>1.195760316110698</v>
      </c>
      <c r="P384" s="23">
        <f ca="1">SQRT(Inputs!$B$38)*E384+SQRT(1-Inputs!$B$38)*_xlfn.NORM.S.INV(RAND())</f>
        <v>0.8981256953036143</v>
      </c>
      <c r="Q384" s="23">
        <f ca="1">SQRT(Inputs!$B$38)*F384+SQRT(1-Inputs!$B$38)*_xlfn.NORM.S.INV(RAND())</f>
        <v>0.11114745160940379</v>
      </c>
      <c r="R384" s="23">
        <f ca="1">SQRT(Inputs!$B$38)*G384+SQRT(1-Inputs!$B$38)*_xlfn.NORM.S.INV(RAND())</f>
        <v>-0.67007110834521244</v>
      </c>
      <c r="S384" s="23">
        <f ca="1">SQRT(Inputs!$B$38)*H384+SQRT(1-Inputs!$B$38)*_xlfn.NORM.S.INV(RAND())</f>
        <v>-0.80347060221754352</v>
      </c>
      <c r="T384" s="23">
        <f ca="1">SQRT(Inputs!$B$38)*I384+SQRT(1-Inputs!$B$38)*_xlfn.NORM.S.INV(RAND())</f>
        <v>0.3160335730886823</v>
      </c>
      <c r="U384" s="23">
        <f ca="1">SQRT(Inputs!$B$38)*J384+SQRT(1-Inputs!$B$38)*_xlfn.NORM.S.INV(RAND())</f>
        <v>0.7163035996637408</v>
      </c>
      <c r="V384" s="23">
        <f ca="1">SQRT(Inputs!$B$38)*K384+SQRT(1-Inputs!$B$38)*_xlfn.NORM.S.INV(RAND())</f>
        <v>0.14449644457558383</v>
      </c>
      <c r="W384" s="23">
        <f ca="1">SQRT(Inputs!$B$38)*L384+SQRT(1-Inputs!$B$38)*_xlfn.NORM.S.INV(RAND())</f>
        <v>-0.10052815433214843</v>
      </c>
      <c r="X384" s="23">
        <f ca="1">SQRT(Inputs!$B$38)*M384+SQRT(1-Inputs!$B$38)*_xlfn.NORM.S.INV(RAND())</f>
        <v>0.7125973739233844</v>
      </c>
      <c r="Y384" s="23">
        <f ca="1">SQRT(Inputs!$B$38)*C384+SQRT(1-Inputs!$B$38)*_xlfn.NORM.S.INV(RAND())</f>
        <v>7.2099536434264033E-2</v>
      </c>
      <c r="Z384" s="23">
        <f ca="1">SQRT(Inputs!$B$38)*D384+SQRT(1-Inputs!$B$38)*_xlfn.NORM.S.INV(RAND())</f>
        <v>-0.39168374345447293</v>
      </c>
      <c r="AA384" s="23">
        <f ca="1">SQRT(Inputs!$B$38)*E384+SQRT(1-Inputs!$B$38)*_xlfn.NORM.S.INV(RAND())</f>
        <v>0.66122810375607077</v>
      </c>
      <c r="AB384" s="23">
        <f ca="1">SQRT(Inputs!$B$38)*F384+SQRT(1-Inputs!$B$38)*_xlfn.NORM.S.INV(RAND())</f>
        <v>7.8622627539868623E-2</v>
      </c>
      <c r="AC384" s="23">
        <f ca="1">SQRT(Inputs!$B$38)*G384+SQRT(1-Inputs!$B$38)*_xlfn.NORM.S.INV(RAND())</f>
        <v>1.132997077926045</v>
      </c>
      <c r="AD384" s="23">
        <f ca="1">SQRT(Inputs!$B$38)*H384+SQRT(1-Inputs!$B$38)*_xlfn.NORM.S.INV(RAND())</f>
        <v>0.86915318164541411</v>
      </c>
      <c r="AE384" s="23">
        <f ca="1">SQRT(Inputs!$B$38)*I384+SQRT(1-Inputs!$B$38)*_xlfn.NORM.S.INV(RAND())</f>
        <v>5.3748685958554754E-2</v>
      </c>
      <c r="AF384" s="23">
        <f ca="1">SQRT(Inputs!$B$38)*J384+SQRT(1-Inputs!$B$38)*_xlfn.NORM.S.INV(RAND())</f>
        <v>-0.38890224545143615</v>
      </c>
      <c r="AG384" s="23">
        <f ca="1">SQRT(Inputs!$B$38)*K384+SQRT(1-Inputs!$B$38)*_xlfn.NORM.S.INV(RAND())</f>
        <v>0.27757326350334804</v>
      </c>
      <c r="AH384" s="23">
        <f ca="1">SQRT(Inputs!$B$38)*L384+SQRT(1-Inputs!$B$38)*_xlfn.NORM.S.INV(RAND())</f>
        <v>-0.9884273706456862</v>
      </c>
      <c r="AI384" s="23">
        <f ca="1">SQRT(Inputs!$B$38)*M384+SQRT(1-Inputs!$B$38)*_xlfn.NORM.S.INV(RAND())</f>
        <v>-0.96768554270971552</v>
      </c>
      <c r="AJ384" s="23">
        <f ca="1">SQRT(Inputs!$B$38)*C384+SQRT(1-Inputs!$B$38)*_xlfn.NORM.S.INV(RAND())</f>
        <v>0.50983495629228848</v>
      </c>
      <c r="AK384" s="23">
        <f ca="1">SQRT(Inputs!$B$38)*D384+SQRT(1-Inputs!$B$38)*_xlfn.NORM.S.INV(RAND())</f>
        <v>-0.37227474099156982</v>
      </c>
      <c r="AL384" s="23">
        <f ca="1">SQRT(Inputs!$B$38)*E384+SQRT(1-Inputs!$B$38)*_xlfn.NORM.S.INV(RAND())</f>
        <v>-1.3424039907708185E-2</v>
      </c>
      <c r="AM384" s="23">
        <f ca="1">SQRT(Inputs!$B$38)*F384+SQRT(1-Inputs!$B$38)*_xlfn.NORM.S.INV(RAND())</f>
        <v>1.1327791447594955</v>
      </c>
      <c r="AN384" s="23">
        <f ca="1">SQRT(Inputs!$B$38)*G384+SQRT(1-Inputs!$B$38)*_xlfn.NORM.S.INV(RAND())</f>
        <v>0.6964414884309047</v>
      </c>
      <c r="AO384" s="23">
        <f ca="1">SQRT(Inputs!$B$38)*H384+SQRT(1-Inputs!$B$38)*_xlfn.NORM.S.INV(RAND())</f>
        <v>1.4090563799846838</v>
      </c>
      <c r="AP384" s="23">
        <f ca="1">SQRT(Inputs!$B$38)*I384+SQRT(1-Inputs!$B$38)*_xlfn.NORM.S.INV(RAND())</f>
        <v>-1.1767618831624551</v>
      </c>
      <c r="AQ384" s="23">
        <f ca="1">SQRT(Inputs!$B$38)*J384+SQRT(1-Inputs!$B$38)*_xlfn.NORM.S.INV(RAND())</f>
        <v>0.70681083098006792</v>
      </c>
      <c r="AR384" s="23">
        <f ca="1">SQRT(Inputs!$B$38)*K384+SQRT(1-Inputs!$B$38)*_xlfn.NORM.S.INV(RAND())</f>
        <v>-1.1707777326719073</v>
      </c>
      <c r="AS384" s="23">
        <f ca="1">SQRT(Inputs!$B$38)*L384+SQRT(1-Inputs!$B$38)*_xlfn.NORM.S.INV(RAND())</f>
        <v>0.30853479819777513</v>
      </c>
      <c r="AT384" s="23">
        <f ca="1">SQRT(Inputs!$B$38)*M384+SQRT(1-Inputs!$B$38)*_xlfn.NORM.S.INV(RAND())</f>
        <v>-3.179232068066401E-2</v>
      </c>
      <c r="AU384" s="15">
        <f ca="1">Inputs!$B$6*EXP($B$8-0.5*C$5^2+C$5*N384)</f>
        <v>4942.9945823506168</v>
      </c>
      <c r="AV384" s="15">
        <f t="shared" ca="1" si="183"/>
        <v>7173.3247960229028</v>
      </c>
      <c r="AW384" s="15">
        <f t="shared" ca="1" si="184"/>
        <v>9873.0134235078422</v>
      </c>
      <c r="AX384" s="15">
        <f t="shared" ca="1" si="185"/>
        <v>12222.506705221447</v>
      </c>
      <c r="AY384" s="15">
        <f t="shared" ca="1" si="186"/>
        <v>13812.793280513431</v>
      </c>
      <c r="AZ384" s="15">
        <f t="shared" ca="1" si="187"/>
        <v>15462.943784069208</v>
      </c>
      <c r="BA384" s="15">
        <f t="shared" ca="1" si="188"/>
        <v>19559.041822452433</v>
      </c>
      <c r="BB384" s="15">
        <f t="shared" ca="1" si="189"/>
        <v>25727.925285032477</v>
      </c>
      <c r="BC384" s="15">
        <f t="shared" ca="1" si="190"/>
        <v>31952.751371713406</v>
      </c>
      <c r="BD384" s="15">
        <f t="shared" ca="1" si="191"/>
        <v>38778.786819887908</v>
      </c>
      <c r="BE384" s="15">
        <f t="shared" ca="1" si="192"/>
        <v>50704.833159876333</v>
      </c>
      <c r="BF384" s="15">
        <f ca="1">Inputs!$B$13*EXP($B$9-0.5*C$6^2+C$6*Y384)</f>
        <v>14030.135034398872</v>
      </c>
      <c r="BG384" s="15">
        <f t="shared" ca="1" si="193"/>
        <v>15932.266479726202</v>
      </c>
      <c r="BH384" s="15">
        <f t="shared" ca="1" si="194"/>
        <v>21722.623969600842</v>
      </c>
      <c r="BI384" s="15">
        <f t="shared" ca="1" si="195"/>
        <v>26915.515898265898</v>
      </c>
      <c r="BJ384" s="15">
        <f t="shared" ca="1" si="196"/>
        <v>38850.583325820618</v>
      </c>
      <c r="BK384" s="15">
        <f t="shared" ca="1" si="197"/>
        <v>53671.259345043851</v>
      </c>
      <c r="BL384" s="15">
        <f t="shared" ca="1" si="198"/>
        <v>66389.486383397525</v>
      </c>
      <c r="BM384" s="15">
        <f t="shared" ca="1" si="199"/>
        <v>77758.101604821539</v>
      </c>
      <c r="BN384" s="15">
        <f t="shared" ca="1" si="200"/>
        <v>98867.278864424763</v>
      </c>
      <c r="BO384" s="15">
        <f t="shared" ca="1" si="201"/>
        <v>108442.50015870185</v>
      </c>
      <c r="BP384" s="15">
        <f t="shared" ca="1" si="202"/>
        <v>119612.75093756523</v>
      </c>
      <c r="BQ384" s="15">
        <f ca="1">Inputs!$B$20*EXP($B$10-0.5*C$7^2+C$7*AJ384)</f>
        <v>5139.7428013446952</v>
      </c>
      <c r="BR384" s="15">
        <f t="shared" ca="1" si="203"/>
        <v>6196.3322323177417</v>
      </c>
      <c r="BS384" s="15">
        <f t="shared" ca="1" si="204"/>
        <v>8452.5604995483573</v>
      </c>
      <c r="BT384" s="15">
        <f t="shared" ca="1" si="205"/>
        <v>15687.039358304402</v>
      </c>
      <c r="BU384" s="15">
        <f t="shared" ca="1" si="206"/>
        <v>25730.782717266982</v>
      </c>
      <c r="BV384" s="15">
        <f t="shared" ca="1" si="207"/>
        <v>49174.575958154572</v>
      </c>
      <c r="BW384" s="15">
        <f t="shared" ca="1" si="208"/>
        <v>53491.797880769307</v>
      </c>
      <c r="BX384" s="15">
        <f t="shared" ca="1" si="209"/>
        <v>86206.081795822742</v>
      </c>
      <c r="BY384" s="15">
        <f t="shared" ca="1" si="210"/>
        <v>96548.887001312469</v>
      </c>
      <c r="BZ384" s="15">
        <f t="shared" ca="1" si="211"/>
        <v>143377.5305940829</v>
      </c>
      <c r="CA384" s="15">
        <f t="shared" ca="1" si="212"/>
        <v>200267.29916511773</v>
      </c>
      <c r="CB384" s="15">
        <f ca="1">(AU384*DCF!C$10-DCF!C$5*MAX(AU384*DCF!C$10,0)-MAX(AU384-Inputs!$B$6,0)/Inputs!$B$10)*DCF!C$6</f>
        <v>1043.2115227147385</v>
      </c>
      <c r="CC384" s="15">
        <f ca="1">(AV384*DCF!D$10-DCF!D$5*MAX(AV384*DCF!D$10,0)-MAX(AV384-AU384,0)/Inputs!$B$10)*DCF!D$6</f>
        <v>1204.6416706346922</v>
      </c>
      <c r="CD384" s="15">
        <f ca="1">(AW384*DCF!E$10-DCF!E$5*MAX(AW384*DCF!E$10,0)-MAX(AW384-AV384,0)/Inputs!$B$10)*DCF!E$6</f>
        <v>1671.4399567976498</v>
      </c>
      <c r="CE384" s="15">
        <f ca="1">(AX384*DCF!F$10-DCF!F$5*MAX(AX384*DCF!F$10,0)-MAX(AX384-AW384,0)/Inputs!$B$10)*DCF!F$6</f>
        <v>2179.2824337914012</v>
      </c>
      <c r="CF384" s="15">
        <f ca="1">(AY384*DCF!G$10-DCF!G$5*MAX(AY384*DCF!G$10,0)-MAX(AY384-AX384,0)/Inputs!$B$10)*DCF!G$6</f>
        <v>2540.3052725235716</v>
      </c>
      <c r="CG384" s="15">
        <f ca="1">(AZ384*DCF!H$10-DCF!H$5*MAX(AZ384*DCF!H$10,0)-MAX(AZ384-AY384,0)/Inputs!$B$10)*DCF!H$6</f>
        <v>2709.127822201604</v>
      </c>
      <c r="CH384" s="15">
        <f ca="1">(BA384*DCF!I$10-DCF!I$5*MAX(BA384*DCF!I$10,0)-MAX(BA384-AZ384,0)/Inputs!$B$10)*DCF!I$6</f>
        <v>2900.819832344338</v>
      </c>
      <c r="CI384" s="15">
        <f ca="1">(BB384*DCF!J$10-DCF!J$5*MAX(BB384*DCF!J$10,0)-MAX(BB384-BA384,0)/Inputs!$B$10)*DCF!J$6</f>
        <v>3480.179042328914</v>
      </c>
      <c r="CJ384" s="15">
        <f ca="1">(BC384*DCF!K$10-DCF!K$5*MAX(BC384*DCF!K$10,0)-MAX(BC384-BB384,0)/Inputs!$B$10)*DCF!K$6</f>
        <v>4272.4989138351493</v>
      </c>
      <c r="CK384" s="15">
        <f ca="1">(BD384*DCF!L$10-DCF!L$5*MAX(BD384*DCF!L$10,0)-MAX(BD384-BC384,0)/Inputs!$B$10)*DCF!L$6</f>
        <v>4965.8615619841821</v>
      </c>
      <c r="CL384" s="15">
        <f ca="1">(BE384*DCF!M$10-DCF!M$5*MAX(BE384*DCF!M$10,0)-MAX(BE384-BD384,0)/Inputs!$B$10)*DCF!M$6</f>
        <v>5730.4141135211912</v>
      </c>
      <c r="CM384" s="15">
        <f ca="1">(BF384*DCF!C$28-DCF!C$5*MAX(BF384*DCF!C$28,0)-MAX(BF384-Inputs!$B$13,0)/Inputs!$B$17)*DCF!C$6</f>
        <v>3671.4814056040223</v>
      </c>
      <c r="CN384" s="15">
        <f ca="1">(BG384*DCF!D$28-DCF!D$5*MAX(BG384*DCF!D$28,0)-MAX(BG384-BF384,0)/Inputs!$B$17)*DCF!D$6</f>
        <v>4286.6080877540107</v>
      </c>
      <c r="CO384" s="15">
        <f ca="1">(BH384*DCF!E$28-DCF!E$5*MAX(BH384*DCF!E$28,0)-MAX(BH384-BG384,0)/Inputs!$B$17)*DCF!E$6</f>
        <v>5011.0341526219909</v>
      </c>
      <c r="CP384" s="15">
        <f ca="1">(BI384*DCF!F$28-DCF!F$5*MAX(BI384*DCF!F$28,0)-MAX(BI384-BH384,0)/Inputs!$B$17)*DCF!F$6</f>
        <v>6361.4055329446746</v>
      </c>
      <c r="CQ384" s="15">
        <f ca="1">(BJ384*DCF!G$28-DCF!G$5*MAX(BJ384*DCF!G$28,0)-MAX(BJ384-BI384,0)/Inputs!$B$17)*DCF!G$6</f>
        <v>8072.7181651655437</v>
      </c>
      <c r="CR384" s="15">
        <f ca="1">(BK384*DCF!H$28-DCF!H$5*MAX(BK384*DCF!H$28,0)-MAX(BK384-BJ384,0)/Inputs!$B$17)*DCF!H$6</f>
        <v>10970.777443852588</v>
      </c>
      <c r="CS384" s="15">
        <f ca="1">(BL384*DCF!I$28-DCF!I$5*MAX(BL384*DCF!I$28,0)-MAX(BL384-BK384,0)/Inputs!$B$17)*DCF!I$6</f>
        <v>13786.233868841544</v>
      </c>
      <c r="CT384" s="15">
        <f ca="1">(BM384*DCF!J$28-DCF!J$5*MAX(BM384*DCF!J$28,0)-MAX(BM384-BL384,0)/Inputs!$B$17)*DCF!J$6</f>
        <v>15839.12634729327</v>
      </c>
      <c r="CU384" s="15">
        <f ca="1">(BN384*DCF!K$28-DCF!K$5*MAX(BN384*DCF!K$28,0)-MAX(BN384-BM384,0)/Inputs!$B$17)*DCF!K$6</f>
        <v>18293.518547044474</v>
      </c>
      <c r="CV384" s="15">
        <f ca="1">(BO384*DCF!L$28-DCF!L$5*MAX(BO384*DCF!L$28,0)-MAX(BO384-BN384,0)/Inputs!$B$17)*DCF!L$6</f>
        <v>20553.102720036095</v>
      </c>
      <c r="CW384" s="15">
        <f ca="1">(BP384*DCF!M$28-DCF!M$5*MAX(BP384*DCF!M$28,0)-MAX(BP384-BO384,0)/Inputs!$B$17)*DCF!M$6</f>
        <v>21337.603229687695</v>
      </c>
      <c r="CX384" s="15">
        <f ca="1">(BQ384*DCF!C$46-DCF!C$5*MAX(BQ384*DCF!C$46,0)-MAX(BQ384-Inputs!$B$20,0)/Inputs!$B$24)*DCF!C$6</f>
        <v>-2082.5007861510589</v>
      </c>
      <c r="CY384" s="15">
        <f ca="1">(BR384*DCF!D$46-DCF!D$5*MAX(BR384*DCF!D$46,0)-MAX(BR384-BQ384,0)/Inputs!$B$24)*DCF!D$6</f>
        <v>-1508.4073514286781</v>
      </c>
      <c r="CZ384" s="15">
        <f ca="1">(BS384*DCF!E$46-DCF!E$5*MAX(BS384*DCF!E$46,0)-MAX(BS384-BR384,0)/Inputs!$B$24)*DCF!E$6</f>
        <v>-1888.8730660441261</v>
      </c>
      <c r="DA384" s="15">
        <f ca="1">(BT384*DCF!F$46-DCF!F$5*MAX(BT384*DCF!F$46,0)-MAX(BT384-BS384,0)/Inputs!$B$24)*DCF!F$6</f>
        <v>-3776.7318388960016</v>
      </c>
      <c r="DB384" s="15">
        <f ca="1">(BU384*DCF!G$46-DCF!G$5*MAX(BU384*DCF!G$46,0)-MAX(BU384-BT384,0)/Inputs!$B$24)*DCF!G$6</f>
        <v>-4244.0495186059952</v>
      </c>
      <c r="DC384" s="15">
        <f ca="1">(BV384*DCF!H$46-DCF!H$5*MAX(BV384*DCF!H$46,0)-MAX(BV384-BU384,0)/Inputs!$B$24)*DCF!H$6</f>
        <v>-7285.0151071014307</v>
      </c>
      <c r="DD384" s="15">
        <f ca="1">(BW384*DCF!I$46-DCF!I$5*MAX(BW384*DCF!I$46,0)-MAX(BW384-BV384,0)/Inputs!$B$24)*DCF!I$6</f>
        <v>-3.8935959169995042</v>
      </c>
      <c r="DE384" s="15">
        <f ca="1">(BX384*DCF!J$46-DCF!J$5*MAX(BX384*DCF!J$46,0)-MAX(BX384-BW384,0)/Inputs!$B$24)*DCF!J$6</f>
        <v>-5059.1869456086251</v>
      </c>
      <c r="DF384" s="15">
        <f ca="1">(BY384*DCF!K$46-DCF!K$5*MAX(BY384*DCF!K$46,0)-MAX(BY384-BX384,0)/Inputs!$B$24)*DCF!K$6</f>
        <v>2981.4825286281985</v>
      </c>
      <c r="DG384" s="15">
        <f ca="1">(BZ384*DCF!L$46-DCF!L$5*MAX(BZ384*DCF!L$46,0)-MAX(BZ384-BY384,0)/Inputs!$B$24)*DCF!L$6</f>
        <v>-686.45159902591831</v>
      </c>
      <c r="DH384" s="15">
        <f ca="1">(CA384*DCF!M$46-DCF!M$5*MAX(CA384*DCF!M$46,0)-MAX(CA384-BZ384,0)/Inputs!$B$24)*DCF!M$6</f>
        <v>3807.0113433330539</v>
      </c>
      <c r="DI384" s="15">
        <f ca="1">SUM(CB384:CL384)+BE384*DCF!M$10*(1+Inputs!$B$30)*(1-Inputs!$B$33)*(1-Inputs!$B$30/Inputs!$B$31)/(Inputs!$B$29-Inputs!$B$30)*DCF!M$6</f>
        <v>173810.00332861819</v>
      </c>
      <c r="DJ384" s="15">
        <f ca="1">SUM(CM384:CW384)+BP384*DCF!M$28*(1+Inputs!$B$30)*(1-Inputs!$B$33)*(1-Inputs!$B$30/Inputs!$B$31)/(Inputs!$B$29-Inputs!$B$30)*DCF!M$6</f>
        <v>572028.7662663504</v>
      </c>
      <c r="DK384" s="15">
        <f ca="1">SUM(CX384:DH384)+CA384*DCF!M$46*(1+Inputs!$B$30)*(1-Inputs!$B$33)*(1-Inputs!$B$30/Inputs!$B$31)/(Inputs!$B$29-Inputs!$B$30)*DCF!M$6</f>
        <v>289890.35175062314</v>
      </c>
      <c r="DM384" s="15">
        <f ca="1">DI384+DJ384+DK384+Inputs!$B$34+Inputs!$B$36-Inputs!$B$35</f>
        <v>1112580.1213455917</v>
      </c>
    </row>
    <row r="385" spans="1:117" x14ac:dyDescent="0.75">
      <c r="A385" s="11">
        <v>372</v>
      </c>
      <c r="C385" s="23">
        <f t="shared" ca="1" si="217"/>
        <v>-0.60160313330300841</v>
      </c>
      <c r="D385" s="23">
        <f t="shared" ca="1" si="217"/>
        <v>-1.2352782650972745</v>
      </c>
      <c r="E385" s="23">
        <f t="shared" ca="1" si="217"/>
        <v>-1.3286311688075685</v>
      </c>
      <c r="F385" s="23">
        <f t="shared" ca="1" si="217"/>
        <v>-0.77854285385289346</v>
      </c>
      <c r="G385" s="23">
        <f t="shared" ca="1" si="217"/>
        <v>-3.4764784348388818E-3</v>
      </c>
      <c r="H385" s="23">
        <f t="shared" ca="1" si="217"/>
        <v>0.50613962853234584</v>
      </c>
      <c r="I385" s="23">
        <f t="shared" ca="1" si="217"/>
        <v>-0.8159272126152961</v>
      </c>
      <c r="J385" s="23">
        <f t="shared" ca="1" si="217"/>
        <v>1.2216555527313444</v>
      </c>
      <c r="K385" s="23">
        <f t="shared" ca="1" si="217"/>
        <v>1.6105415257640052</v>
      </c>
      <c r="L385" s="23">
        <f t="shared" ca="1" si="217"/>
        <v>0.33846855866843212</v>
      </c>
      <c r="M385" s="23">
        <f t="shared" ca="1" si="217"/>
        <v>0.79744096448289981</v>
      </c>
      <c r="N385" s="23">
        <f ca="1">SQRT(Inputs!$B$38)*C385+SQRT(1-Inputs!$B$38)*_xlfn.NORM.S.INV(RAND())</f>
        <v>0.46921440150717431</v>
      </c>
      <c r="O385" s="23">
        <f ca="1">SQRT(Inputs!$B$38)*D385+SQRT(1-Inputs!$B$38)*_xlfn.NORM.S.INV(RAND())</f>
        <v>9.1606817872366131E-2</v>
      </c>
      <c r="P385" s="23">
        <f ca="1">SQRT(Inputs!$B$38)*E385+SQRT(1-Inputs!$B$38)*_xlfn.NORM.S.INV(RAND())</f>
        <v>-1.6087853237914176</v>
      </c>
      <c r="Q385" s="23">
        <f ca="1">SQRT(Inputs!$B$38)*F385+SQRT(1-Inputs!$B$38)*_xlfn.NORM.S.INV(RAND())</f>
        <v>-1.0619437337117446</v>
      </c>
      <c r="R385" s="23">
        <f ca="1">SQRT(Inputs!$B$38)*G385+SQRT(1-Inputs!$B$38)*_xlfn.NORM.S.INV(RAND())</f>
        <v>-0.63716401861113037</v>
      </c>
      <c r="S385" s="23">
        <f ca="1">SQRT(Inputs!$B$38)*H385+SQRT(1-Inputs!$B$38)*_xlfn.NORM.S.INV(RAND())</f>
        <v>0.42050012198471365</v>
      </c>
      <c r="T385" s="23">
        <f ca="1">SQRT(Inputs!$B$38)*I385+SQRT(1-Inputs!$B$38)*_xlfn.NORM.S.INV(RAND())</f>
        <v>0.35065936715005702</v>
      </c>
      <c r="U385" s="23">
        <f ca="1">SQRT(Inputs!$B$38)*J385+SQRT(1-Inputs!$B$38)*_xlfn.NORM.S.INV(RAND())</f>
        <v>-0.39025614123680408</v>
      </c>
      <c r="V385" s="23">
        <f ca="1">SQRT(Inputs!$B$38)*K385+SQRT(1-Inputs!$B$38)*_xlfn.NORM.S.INV(RAND())</f>
        <v>0.73956938556960461</v>
      </c>
      <c r="W385" s="23">
        <f ca="1">SQRT(Inputs!$B$38)*L385+SQRT(1-Inputs!$B$38)*_xlfn.NORM.S.INV(RAND())</f>
        <v>-0.15042355693179066</v>
      </c>
      <c r="X385" s="23">
        <f ca="1">SQRT(Inputs!$B$38)*M385+SQRT(1-Inputs!$B$38)*_xlfn.NORM.S.INV(RAND())</f>
        <v>-0.79938242948959792</v>
      </c>
      <c r="Y385" s="23">
        <f ca="1">SQRT(Inputs!$B$38)*C385+SQRT(1-Inputs!$B$38)*_xlfn.NORM.S.INV(RAND())</f>
        <v>-1.0894046135791837</v>
      </c>
      <c r="Z385" s="23">
        <f ca="1">SQRT(Inputs!$B$38)*D385+SQRT(1-Inputs!$B$38)*_xlfn.NORM.S.INV(RAND())</f>
        <v>1.4147275794839449</v>
      </c>
      <c r="AA385" s="23">
        <f ca="1">SQRT(Inputs!$B$38)*E385+SQRT(1-Inputs!$B$38)*_xlfn.NORM.S.INV(RAND())</f>
        <v>-1.1147425271997948</v>
      </c>
      <c r="AB385" s="23">
        <f ca="1">SQRT(Inputs!$B$38)*F385+SQRT(1-Inputs!$B$38)*_xlfn.NORM.S.INV(RAND())</f>
        <v>-0.93094521625761495</v>
      </c>
      <c r="AC385" s="23">
        <f ca="1">SQRT(Inputs!$B$38)*G385+SQRT(1-Inputs!$B$38)*_xlfn.NORM.S.INV(RAND())</f>
        <v>0.23447405827715881</v>
      </c>
      <c r="AD385" s="23">
        <f ca="1">SQRT(Inputs!$B$38)*H385+SQRT(1-Inputs!$B$38)*_xlfn.NORM.S.INV(RAND())</f>
        <v>-5.9314545949907482E-2</v>
      </c>
      <c r="AE385" s="23">
        <f ca="1">SQRT(Inputs!$B$38)*I385+SQRT(1-Inputs!$B$38)*_xlfn.NORM.S.INV(RAND())</f>
        <v>-1.4541127132430958</v>
      </c>
      <c r="AF385" s="23">
        <f ca="1">SQRT(Inputs!$B$38)*J385+SQRT(1-Inputs!$B$38)*_xlfn.NORM.S.INV(RAND())</f>
        <v>1.6580965474348686</v>
      </c>
      <c r="AG385" s="23">
        <f ca="1">SQRT(Inputs!$B$38)*K385+SQRT(1-Inputs!$B$38)*_xlfn.NORM.S.INV(RAND())</f>
        <v>1.510897629600376</v>
      </c>
      <c r="AH385" s="23">
        <f ca="1">SQRT(Inputs!$B$38)*L385+SQRT(1-Inputs!$B$38)*_xlfn.NORM.S.INV(RAND())</f>
        <v>1.4194234333389111</v>
      </c>
      <c r="AI385" s="23">
        <f ca="1">SQRT(Inputs!$B$38)*M385+SQRT(1-Inputs!$B$38)*_xlfn.NORM.S.INV(RAND())</f>
        <v>1.7430282998981586</v>
      </c>
      <c r="AJ385" s="23">
        <f ca="1">SQRT(Inputs!$B$38)*C385+SQRT(1-Inputs!$B$38)*_xlfn.NORM.S.INV(RAND())</f>
        <v>0.63741368362641282</v>
      </c>
      <c r="AK385" s="23">
        <f ca="1">SQRT(Inputs!$B$38)*D385+SQRT(1-Inputs!$B$38)*_xlfn.NORM.S.INV(RAND())</f>
        <v>-1.1649820122818229</v>
      </c>
      <c r="AL385" s="23">
        <f ca="1">SQRT(Inputs!$B$38)*E385+SQRT(1-Inputs!$B$38)*_xlfn.NORM.S.INV(RAND())</f>
        <v>-1.7836636520093931</v>
      </c>
      <c r="AM385" s="23">
        <f ca="1">SQRT(Inputs!$B$38)*F385+SQRT(1-Inputs!$B$38)*_xlfn.NORM.S.INV(RAND())</f>
        <v>-0.40280274226556123</v>
      </c>
      <c r="AN385" s="23">
        <f ca="1">SQRT(Inputs!$B$38)*G385+SQRT(1-Inputs!$B$38)*_xlfn.NORM.S.INV(RAND())</f>
        <v>-0.96837433312281207</v>
      </c>
      <c r="AO385" s="23">
        <f ca="1">SQRT(Inputs!$B$38)*H385+SQRT(1-Inputs!$B$38)*_xlfn.NORM.S.INV(RAND())</f>
        <v>-0.10788131419977182</v>
      </c>
      <c r="AP385" s="23">
        <f ca="1">SQRT(Inputs!$B$38)*I385+SQRT(1-Inputs!$B$38)*_xlfn.NORM.S.INV(RAND())</f>
        <v>-1.0814512611945881</v>
      </c>
      <c r="AQ385" s="23">
        <f ca="1">SQRT(Inputs!$B$38)*J385+SQRT(1-Inputs!$B$38)*_xlfn.NORM.S.INV(RAND())</f>
        <v>-0.93053459845423114</v>
      </c>
      <c r="AR385" s="23">
        <f ca="1">SQRT(Inputs!$B$38)*K385+SQRT(1-Inputs!$B$38)*_xlfn.NORM.S.INV(RAND())</f>
        <v>2.2140129536911068</v>
      </c>
      <c r="AS385" s="23">
        <f ca="1">SQRT(Inputs!$B$38)*L385+SQRT(1-Inputs!$B$38)*_xlfn.NORM.S.INV(RAND())</f>
        <v>0.23636033900830078</v>
      </c>
      <c r="AT385" s="23">
        <f ca="1">SQRT(Inputs!$B$38)*M385+SQRT(1-Inputs!$B$38)*_xlfn.NORM.S.INV(RAND())</f>
        <v>0.45969933647198319</v>
      </c>
      <c r="AU385" s="15">
        <f ca="1">Inputs!$B$6*EXP($B$8-0.5*C$5^2+C$5*N385)</f>
        <v>5353.8199493913417</v>
      </c>
      <c r="AV385" s="15">
        <f t="shared" ca="1" si="183"/>
        <v>6605.2337770546683</v>
      </c>
      <c r="AW385" s="15">
        <f t="shared" ca="1" si="184"/>
        <v>6482.8687306511674</v>
      </c>
      <c r="AX385" s="15">
        <f t="shared" ca="1" si="185"/>
        <v>6931.5217929039372</v>
      </c>
      <c r="AY385" s="15">
        <f t="shared" ca="1" si="186"/>
        <v>7863.5541278188266</v>
      </c>
      <c r="AZ385" s="15">
        <f t="shared" ca="1" si="187"/>
        <v>10073.143843845615</v>
      </c>
      <c r="BA385" s="15">
        <f t="shared" ca="1" si="188"/>
        <v>12787.754341617176</v>
      </c>
      <c r="BB385" s="15">
        <f t="shared" ca="1" si="189"/>
        <v>15055.772883425605</v>
      </c>
      <c r="BC385" s="15">
        <f t="shared" ca="1" si="190"/>
        <v>19804.023534181946</v>
      </c>
      <c r="BD385" s="15">
        <f t="shared" ca="1" si="191"/>
        <v>23922.831753892337</v>
      </c>
      <c r="BE385" s="15">
        <f t="shared" ca="1" si="192"/>
        <v>27255.888169515401</v>
      </c>
      <c r="BF385" s="15">
        <f ca="1">Inputs!$B$13*EXP($B$9-0.5*C$6^2+C$6*Y385)</f>
        <v>11144.45431877945</v>
      </c>
      <c r="BG385" s="15">
        <f t="shared" ca="1" si="193"/>
        <v>17531.983737833696</v>
      </c>
      <c r="BH385" s="15">
        <f t="shared" ca="1" si="194"/>
        <v>17804.956891991325</v>
      </c>
      <c r="BI385" s="15">
        <f t="shared" ca="1" si="195"/>
        <v>18886.235290913737</v>
      </c>
      <c r="BJ385" s="15">
        <f t="shared" ca="1" si="196"/>
        <v>23949.212869129682</v>
      </c>
      <c r="BK385" s="15">
        <f t="shared" ca="1" si="197"/>
        <v>29156.718056338908</v>
      </c>
      <c r="BL385" s="15">
        <f t="shared" ca="1" si="198"/>
        <v>29664.17776672055</v>
      </c>
      <c r="BM385" s="15">
        <f t="shared" ca="1" si="199"/>
        <v>44804.022921929281</v>
      </c>
      <c r="BN385" s="15">
        <f t="shared" ca="1" si="200"/>
        <v>66040.620430984127</v>
      </c>
      <c r="BO385" s="15">
        <f t="shared" ca="1" si="201"/>
        <v>95832.406625483694</v>
      </c>
      <c r="BP385" s="15">
        <f t="shared" ca="1" si="202"/>
        <v>143703.81389129887</v>
      </c>
      <c r="BQ385" s="15">
        <f ca="1">Inputs!$B$20*EXP($B$10-0.5*C$7^2+C$7*AJ385)</f>
        <v>5377.6582265716097</v>
      </c>
      <c r="BR385" s="15">
        <f t="shared" ca="1" si="203"/>
        <v>5040.2693504554027</v>
      </c>
      <c r="BS385" s="15">
        <f t="shared" ca="1" si="204"/>
        <v>4135.2733327979213</v>
      </c>
      <c r="BT385" s="15">
        <f t="shared" ca="1" si="205"/>
        <v>5129.9003318906789</v>
      </c>
      <c r="BU385" s="15">
        <f t="shared" ca="1" si="206"/>
        <v>5624.3431737234614</v>
      </c>
      <c r="BV385" s="15">
        <f t="shared" ca="1" si="207"/>
        <v>7637.1843874091765</v>
      </c>
      <c r="BW385" s="15">
        <f t="shared" ca="1" si="208"/>
        <v>8476.9694585547804</v>
      </c>
      <c r="BX385" s="15">
        <f t="shared" ca="1" si="209"/>
        <v>9838.6647847762215</v>
      </c>
      <c r="BY385" s="15">
        <f t="shared" ca="1" si="210"/>
        <v>21056.786305801688</v>
      </c>
      <c r="BZ385" s="15">
        <f t="shared" ca="1" si="211"/>
        <v>30857.7068421361</v>
      </c>
      <c r="CA385" s="15">
        <f t="shared" ca="1" si="212"/>
        <v>47035.2224981896</v>
      </c>
      <c r="CB385" s="15">
        <f ca="1">(AU385*DCF!C$10-DCF!C$5*MAX(AU385*DCF!C$10,0)-MAX(AU385-Inputs!$B$6,0)/Inputs!$B$10)*DCF!C$6</f>
        <v>1040.2822646218867</v>
      </c>
      <c r="CC385" s="15">
        <f ca="1">(AV385*DCF!D$10-DCF!D$5*MAX(AV385*DCF!D$10,0)-MAX(AV385-AU385,0)/Inputs!$B$10)*DCF!D$6</f>
        <v>1304.856474117943</v>
      </c>
      <c r="CD385" s="15">
        <f ca="1">(AW385*DCF!E$10-DCF!E$5*MAX(AW385*DCF!E$10,0)-MAX(AW385-AV385,0)/Inputs!$B$10)*DCF!E$6</f>
        <v>1496.7911913226681</v>
      </c>
      <c r="CE385" s="15">
        <f ca="1">(AX385*DCF!F$10-DCF!F$5*MAX(AX385*DCF!F$10,0)-MAX(AX385-AW385,0)/Inputs!$B$10)*DCF!F$6</f>
        <v>1419.7865819000581</v>
      </c>
      <c r="CF385" s="15">
        <f ca="1">(AY385*DCF!G$10-DCF!G$5*MAX(AY385*DCF!G$10,0)-MAX(AY385-AX385,0)/Inputs!$B$10)*DCF!G$6</f>
        <v>1441.0527794565794</v>
      </c>
      <c r="CG385" s="15">
        <f ca="1">(AZ385*DCF!H$10-DCF!H$5*MAX(AZ385*DCF!H$10,0)-MAX(AZ385-AY385,0)/Inputs!$B$10)*DCF!H$6</f>
        <v>1563.3558363527809</v>
      </c>
      <c r="CH385" s="15">
        <f ca="1">(BA385*DCF!I$10-DCF!I$5*MAX(BA385*DCF!I$10,0)-MAX(BA385-AZ385,0)/Inputs!$B$10)*DCF!I$6</f>
        <v>1890.5649865243699</v>
      </c>
      <c r="CI385" s="15">
        <f ca="1">(BB385*DCF!J$10-DCF!J$5*MAX(BB385*DCF!J$10,0)-MAX(BB385-BA385,0)/Inputs!$B$10)*DCF!J$6</f>
        <v>2239.9247250068674</v>
      </c>
      <c r="CJ385" s="15">
        <f ca="1">(BC385*DCF!K$10-DCF!K$5*MAX(BC385*DCF!K$10,0)-MAX(BC385-BB385,0)/Inputs!$B$10)*DCF!K$6</f>
        <v>2523.4469251050477</v>
      </c>
      <c r="CK385" s="15">
        <f ca="1">(BD385*DCF!L$10-DCF!L$5*MAX(BD385*DCF!L$10,0)-MAX(BD385-BC385,0)/Inputs!$B$10)*DCF!L$6</f>
        <v>3075.3893521465293</v>
      </c>
      <c r="CL385" s="15">
        <f ca="1">(BE385*DCF!M$10-DCF!M$5*MAX(BE385*DCF!M$10,0)-MAX(BE385-BD385,0)/Inputs!$B$10)*DCF!M$6</f>
        <v>3447.9891474002002</v>
      </c>
      <c r="CM385" s="15">
        <f ca="1">(BF385*DCF!C$28-DCF!C$5*MAX(BF385*DCF!C$28,0)-MAX(BF385-Inputs!$B$13,0)/Inputs!$B$17)*DCF!C$6</f>
        <v>3401.2143713336391</v>
      </c>
      <c r="CN385" s="15">
        <f ca="1">(BG385*DCF!D$28-DCF!D$5*MAX(BG385*DCF!D$28,0)-MAX(BG385-BF385,0)/Inputs!$B$17)*DCF!D$6</f>
        <v>3800.8206742393158</v>
      </c>
      <c r="CO385" s="15">
        <f ca="1">(BH385*DCF!E$28-DCF!E$5*MAX(BH385*DCF!E$28,0)-MAX(BH385-BG385,0)/Inputs!$B$17)*DCF!E$6</f>
        <v>4988.8815835013993</v>
      </c>
      <c r="CP385" s="15">
        <f ca="1">(BI385*DCF!F$28-DCF!F$5*MAX(BI385*DCF!F$28,0)-MAX(BI385-BH385,0)/Inputs!$B$17)*DCF!F$6</f>
        <v>4930.2515783238778</v>
      </c>
      <c r="CQ385" s="15">
        <f ca="1">(BJ385*DCF!G$28-DCF!G$5*MAX(BJ385*DCF!G$28,0)-MAX(BJ385-BI385,0)/Inputs!$B$17)*DCF!G$6</f>
        <v>5362.2621685055883</v>
      </c>
      <c r="CR385" s="15">
        <f ca="1">(BK385*DCF!H$28-DCF!H$5*MAX(BK385*DCF!H$28,0)-MAX(BK385-BJ385,0)/Inputs!$B$17)*DCF!H$6</f>
        <v>6401.6778884719233</v>
      </c>
      <c r="CS385" s="15">
        <f ca="1">(BL385*DCF!I$28-DCF!I$5*MAX(BL385*DCF!I$28,0)-MAX(BL385-BK385,0)/Inputs!$B$17)*DCF!I$6</f>
        <v>6902.7854691104449</v>
      </c>
      <c r="CT385" s="15">
        <f ca="1">(BM385*DCF!J$28-DCF!J$5*MAX(BM385*DCF!J$28,0)-MAX(BM385-BL385,0)/Inputs!$B$17)*DCF!J$6</f>
        <v>7987.5967886808166</v>
      </c>
      <c r="CU385" s="15">
        <f ca="1">(BN385*DCF!K$28-DCF!K$5*MAX(BN385*DCF!K$28,0)-MAX(BN385-BM385,0)/Inputs!$B$17)*DCF!K$6</f>
        <v>11345.471407249192</v>
      </c>
      <c r="CV385" s="15">
        <f ca="1">(BO385*DCF!L$28-DCF!L$5*MAX(BO385*DCF!L$28,0)-MAX(BO385-BN385,0)/Inputs!$B$17)*DCF!L$6</f>
        <v>15749.586346602196</v>
      </c>
      <c r="CW385" s="15">
        <f ca="1">(BP385*DCF!M$28-DCF!M$5*MAX(BP385*DCF!M$28,0)-MAX(BP385-BO385,0)/Inputs!$B$17)*DCF!M$6</f>
        <v>22034.048537159742</v>
      </c>
      <c r="CX385" s="15">
        <f ca="1">(BQ385*DCF!C$46-DCF!C$5*MAX(BQ385*DCF!C$46,0)-MAX(BQ385-Inputs!$B$20,0)/Inputs!$B$24)*DCF!C$6</f>
        <v>-2247.3382632135863</v>
      </c>
      <c r="CY385" s="15">
        <f ca="1">(BR385*DCF!D$46-DCF!D$5*MAX(BR385*DCF!D$46,0)-MAX(BR385-BQ385,0)/Inputs!$B$24)*DCF!D$6</f>
        <v>-860.25643752205656</v>
      </c>
      <c r="CZ385" s="15">
        <f ca="1">(BS385*DCF!E$46-DCF!E$5*MAX(BS385*DCF!E$46,0)-MAX(BS385-BR385,0)/Inputs!$B$24)*DCF!E$6</f>
        <v>-489.00327165441627</v>
      </c>
      <c r="DA385" s="15">
        <f ca="1">(BT385*DCF!F$46-DCF!F$5*MAX(BT385*DCF!F$46,0)-MAX(BT385-BS385,0)/Inputs!$B$24)*DCF!F$6</f>
        <v>-735.76690879995556</v>
      </c>
      <c r="DB385" s="15">
        <f ca="1">(BU385*DCF!G$46-DCF!G$5*MAX(BU385*DCF!G$46,0)-MAX(BU385-BT385,0)/Inputs!$B$24)*DCF!G$6</f>
        <v>-355.51259501361045</v>
      </c>
      <c r="DC385" s="15">
        <f ca="1">(BV385*DCF!H$46-DCF!H$5*MAX(BV385*DCF!H$46,0)-MAX(BV385-BU385,0)/Inputs!$B$24)*DCF!H$6</f>
        <v>-625.47807427010241</v>
      </c>
      <c r="DD385" s="15">
        <f ca="1">(BW385*DCF!I$46-DCF!I$5*MAX(BW385*DCF!I$46,0)-MAX(BW385-BV385,0)/Inputs!$B$24)*DCF!I$6</f>
        <v>-45.290911301010304</v>
      </c>
      <c r="DE385" s="15">
        <f ca="1">(BX385*DCF!J$46-DCF!J$5*MAX(BX385*DCF!J$46,0)-MAX(BX385-BW385,0)/Inputs!$B$24)*DCF!J$6</f>
        <v>51.605419003958723</v>
      </c>
      <c r="DF385" s="15">
        <f ca="1">(BY385*DCF!K$46-DCF!K$5*MAX(BY385*DCF!K$46,0)-MAX(BY385-BX385,0)/Inputs!$B$24)*DCF!K$6</f>
        <v>-1545.3070961696371</v>
      </c>
      <c r="DG385" s="15">
        <f ca="1">(BZ385*DCF!L$46-DCF!L$5*MAX(BZ385*DCF!L$46,0)-MAX(BZ385-BY385,0)/Inputs!$B$24)*DCF!L$6</f>
        <v>-84.930220225997488</v>
      </c>
      <c r="DH385" s="15">
        <f ca="1">(CA385*DCF!M$46-DCF!M$5*MAX(CA385*DCF!M$46,0)-MAX(CA385-BZ385,0)/Inputs!$B$24)*DCF!M$6</f>
        <v>305.36688005142372</v>
      </c>
      <c r="DI385" s="15">
        <f ca="1">SUM(CB385:CL385)+BE385*DCF!M$10*(1+Inputs!$B$30)*(1-Inputs!$B$33)*(1-Inputs!$B$30/Inputs!$B$31)/(Inputs!$B$29-Inputs!$B$30)*DCF!M$6</f>
        <v>97296.937461524707</v>
      </c>
      <c r="DJ385" s="15">
        <f ca="1">SUM(CM385:CW385)+BP385*DCF!M$28*(1+Inputs!$B$30)*(1-Inputs!$B$33)*(1-Inputs!$B$30/Inputs!$B$31)/(Inputs!$B$29-Inputs!$B$30)*DCF!M$6</f>
        <v>626144.0826074403</v>
      </c>
      <c r="DK385" s="15">
        <f ca="1">SUM(CX385:DH385)+CA385*DCF!M$46*(1+Inputs!$B$30)*(1-Inputs!$B$33)*(1-Inputs!$B$30/Inputs!$B$31)/(Inputs!$B$29-Inputs!$B$30)*DCF!M$6</f>
        <v>66090.114181379002</v>
      </c>
      <c r="DM385" s="15">
        <f ca="1">DI385+DJ385+DK385+Inputs!$B$34+Inputs!$B$36-Inputs!$B$35</f>
        <v>866382.13425034401</v>
      </c>
    </row>
    <row r="386" spans="1:117" x14ac:dyDescent="0.75">
      <c r="A386" s="11">
        <v>373</v>
      </c>
      <c r="C386" s="23">
        <f t="shared" ca="1" si="217"/>
        <v>0.13471678403739829</v>
      </c>
      <c r="D386" s="23">
        <f t="shared" ca="1" si="217"/>
        <v>0.75000052363999015</v>
      </c>
      <c r="E386" s="23">
        <f t="shared" ca="1" si="217"/>
        <v>0.38280383672995782</v>
      </c>
      <c r="F386" s="23">
        <f t="shared" ca="1" si="217"/>
        <v>0.45282114010161617</v>
      </c>
      <c r="G386" s="23">
        <f t="shared" ca="1" si="217"/>
        <v>0.67569097740782347</v>
      </c>
      <c r="H386" s="23">
        <f t="shared" ca="1" si="217"/>
        <v>-0.23394449496284794</v>
      </c>
      <c r="I386" s="23">
        <f t="shared" ca="1" si="217"/>
        <v>-4.3666836382696598E-4</v>
      </c>
      <c r="J386" s="23">
        <f t="shared" ca="1" si="217"/>
        <v>0.35422345042220443</v>
      </c>
      <c r="K386" s="23">
        <f t="shared" ca="1" si="217"/>
        <v>0.58157211555075483</v>
      </c>
      <c r="L386" s="23">
        <f t="shared" ca="1" si="217"/>
        <v>0.59642436078653516</v>
      </c>
      <c r="M386" s="23">
        <f t="shared" ca="1" si="217"/>
        <v>1.6103811108850798</v>
      </c>
      <c r="N386" s="23">
        <f ca="1">SQRT(Inputs!$B$38)*C386+SQRT(1-Inputs!$B$38)*_xlfn.NORM.S.INV(RAND())</f>
        <v>0.3458524011677801</v>
      </c>
      <c r="O386" s="23">
        <f ca="1">SQRT(Inputs!$B$38)*D386+SQRT(1-Inputs!$B$38)*_xlfn.NORM.S.INV(RAND())</f>
        <v>1.7467680315411198</v>
      </c>
      <c r="P386" s="23">
        <f ca="1">SQRT(Inputs!$B$38)*E386+SQRT(1-Inputs!$B$38)*_xlfn.NORM.S.INV(RAND())</f>
        <v>-0.24368647896349899</v>
      </c>
      <c r="Q386" s="23">
        <f ca="1">SQRT(Inputs!$B$38)*F386+SQRT(1-Inputs!$B$38)*_xlfn.NORM.S.INV(RAND())</f>
        <v>1.2137138555874827</v>
      </c>
      <c r="R386" s="23">
        <f ca="1">SQRT(Inputs!$B$38)*G386+SQRT(1-Inputs!$B$38)*_xlfn.NORM.S.INV(RAND())</f>
        <v>1.2830074585366307</v>
      </c>
      <c r="S386" s="23">
        <f ca="1">SQRT(Inputs!$B$38)*H386+SQRT(1-Inputs!$B$38)*_xlfn.NORM.S.INV(RAND())</f>
        <v>-1.1161702925288215</v>
      </c>
      <c r="T386" s="23">
        <f ca="1">SQRT(Inputs!$B$38)*I386+SQRT(1-Inputs!$B$38)*_xlfn.NORM.S.INV(RAND())</f>
        <v>1.7925335781959646</v>
      </c>
      <c r="U386" s="23">
        <f ca="1">SQRT(Inputs!$B$38)*J386+SQRT(1-Inputs!$B$38)*_xlfn.NORM.S.INV(RAND())</f>
        <v>-0.9113493991097863</v>
      </c>
      <c r="V386" s="23">
        <f ca="1">SQRT(Inputs!$B$38)*K386+SQRT(1-Inputs!$B$38)*_xlfn.NORM.S.INV(RAND())</f>
        <v>1.5362049298309275</v>
      </c>
      <c r="W386" s="23">
        <f ca="1">SQRT(Inputs!$B$38)*L386+SQRT(1-Inputs!$B$38)*_xlfn.NORM.S.INV(RAND())</f>
        <v>2.3017996772962368</v>
      </c>
      <c r="X386" s="23">
        <f ca="1">SQRT(Inputs!$B$38)*M386+SQRT(1-Inputs!$B$38)*_xlfn.NORM.S.INV(RAND())</f>
        <v>1.0458609831790175</v>
      </c>
      <c r="Y386" s="23">
        <f ca="1">SQRT(Inputs!$B$38)*C386+SQRT(1-Inputs!$B$38)*_xlfn.NORM.S.INV(RAND())</f>
        <v>0.96305381359539144</v>
      </c>
      <c r="Z386" s="23">
        <f ca="1">SQRT(Inputs!$B$38)*D386+SQRT(1-Inputs!$B$38)*_xlfn.NORM.S.INV(RAND())</f>
        <v>-0.269783683111952</v>
      </c>
      <c r="AA386" s="23">
        <f ca="1">SQRT(Inputs!$B$38)*E386+SQRT(1-Inputs!$B$38)*_xlfn.NORM.S.INV(RAND())</f>
        <v>-1.8864112623956948</v>
      </c>
      <c r="AB386" s="23">
        <f ca="1">SQRT(Inputs!$B$38)*F386+SQRT(1-Inputs!$B$38)*_xlfn.NORM.S.INV(RAND())</f>
        <v>2.622891814893144E-2</v>
      </c>
      <c r="AC386" s="23">
        <f ca="1">SQRT(Inputs!$B$38)*G386+SQRT(1-Inputs!$B$38)*_xlfn.NORM.S.INV(RAND())</f>
        <v>1.7182748172697953</v>
      </c>
      <c r="AD386" s="23">
        <f ca="1">SQRT(Inputs!$B$38)*H386+SQRT(1-Inputs!$B$38)*_xlfn.NORM.S.INV(RAND())</f>
        <v>0.99834085008820528</v>
      </c>
      <c r="AE386" s="23">
        <f ca="1">SQRT(Inputs!$B$38)*I386+SQRT(1-Inputs!$B$38)*_xlfn.NORM.S.INV(RAND())</f>
        <v>0.15454807135646573</v>
      </c>
      <c r="AF386" s="23">
        <f ca="1">SQRT(Inputs!$B$38)*J386+SQRT(1-Inputs!$B$38)*_xlfn.NORM.S.INV(RAND())</f>
        <v>0.8051077481804837</v>
      </c>
      <c r="AG386" s="23">
        <f ca="1">SQRT(Inputs!$B$38)*K386+SQRT(1-Inputs!$B$38)*_xlfn.NORM.S.INV(RAND())</f>
        <v>0.227490721700777</v>
      </c>
      <c r="AH386" s="23">
        <f ca="1">SQRT(Inputs!$B$38)*L386+SQRT(1-Inputs!$B$38)*_xlfn.NORM.S.INV(RAND())</f>
        <v>2.2267599145890586</v>
      </c>
      <c r="AI386" s="23">
        <f ca="1">SQRT(Inputs!$B$38)*M386+SQRT(1-Inputs!$B$38)*_xlfn.NORM.S.INV(RAND())</f>
        <v>1.2826783788872211</v>
      </c>
      <c r="AJ386" s="23">
        <f ca="1">SQRT(Inputs!$B$38)*C386+SQRT(1-Inputs!$B$38)*_xlfn.NORM.S.INV(RAND())</f>
        <v>0.60594919639667821</v>
      </c>
      <c r="AK386" s="23">
        <f ca="1">SQRT(Inputs!$B$38)*D386+SQRT(1-Inputs!$B$38)*_xlfn.NORM.S.INV(RAND())</f>
        <v>0.89161869663197835</v>
      </c>
      <c r="AL386" s="23">
        <f ca="1">SQRT(Inputs!$B$38)*E386+SQRT(1-Inputs!$B$38)*_xlfn.NORM.S.INV(RAND())</f>
        <v>1.3485154196006388</v>
      </c>
      <c r="AM386" s="23">
        <f ca="1">SQRT(Inputs!$B$38)*F386+SQRT(1-Inputs!$B$38)*_xlfn.NORM.S.INV(RAND())</f>
        <v>1.7243997902844002</v>
      </c>
      <c r="AN386" s="23">
        <f ca="1">SQRT(Inputs!$B$38)*G386+SQRT(1-Inputs!$B$38)*_xlfn.NORM.S.INV(RAND())</f>
        <v>1.0734291294444465</v>
      </c>
      <c r="AO386" s="23">
        <f ca="1">SQRT(Inputs!$B$38)*H386+SQRT(1-Inputs!$B$38)*_xlfn.NORM.S.INV(RAND())</f>
        <v>-6.4222186514191509E-2</v>
      </c>
      <c r="AP386" s="23">
        <f ca="1">SQRT(Inputs!$B$38)*I386+SQRT(1-Inputs!$B$38)*_xlfn.NORM.S.INV(RAND())</f>
        <v>-3.4382820567685594E-2</v>
      </c>
      <c r="AQ386" s="23">
        <f ca="1">SQRT(Inputs!$B$38)*J386+SQRT(1-Inputs!$B$38)*_xlfn.NORM.S.INV(RAND())</f>
        <v>0.98966487696011596</v>
      </c>
      <c r="AR386" s="23">
        <f ca="1">SQRT(Inputs!$B$38)*K386+SQRT(1-Inputs!$B$38)*_xlfn.NORM.S.INV(RAND())</f>
        <v>-0.1504845725389119</v>
      </c>
      <c r="AS386" s="23">
        <f ca="1">SQRT(Inputs!$B$38)*L386+SQRT(1-Inputs!$B$38)*_xlfn.NORM.S.INV(RAND())</f>
        <v>0.7993750011467704</v>
      </c>
      <c r="AT386" s="23">
        <f ca="1">SQRT(Inputs!$B$38)*M386+SQRT(1-Inputs!$B$38)*_xlfn.NORM.S.INV(RAND())</f>
        <v>1.2269559522998026</v>
      </c>
      <c r="AU386" s="15">
        <f ca="1">Inputs!$B$6*EXP($B$8-0.5*C$5^2+C$5*N386)</f>
        <v>5247.9699675860584</v>
      </c>
      <c r="AV386" s="15">
        <f t="shared" ca="1" si="183"/>
        <v>8258.5994588533558</v>
      </c>
      <c r="AW386" s="15">
        <f t="shared" ca="1" si="184"/>
        <v>9744.2943923958646</v>
      </c>
      <c r="AX386" s="15">
        <f t="shared" ca="1" si="185"/>
        <v>13844.702705748272</v>
      </c>
      <c r="AY386" s="15">
        <f t="shared" ca="1" si="186"/>
        <v>19654.667891619032</v>
      </c>
      <c r="AZ386" s="15">
        <f t="shared" ca="1" si="187"/>
        <v>21257.967767980244</v>
      </c>
      <c r="BA386" s="15">
        <f t="shared" ca="1" si="188"/>
        <v>31382.58307840244</v>
      </c>
      <c r="BB386" s="15">
        <f t="shared" ca="1" si="189"/>
        <v>35069.029303049712</v>
      </c>
      <c r="BC386" s="15">
        <f t="shared" ca="1" si="190"/>
        <v>49816.245881917108</v>
      </c>
      <c r="BD386" s="15">
        <f t="shared" ca="1" si="191"/>
        <v>75690.633827364669</v>
      </c>
      <c r="BE386" s="15">
        <f t="shared" ca="1" si="192"/>
        <v>102018.69175998752</v>
      </c>
      <c r="BF386" s="15">
        <f ca="1">Inputs!$B$13*EXP($B$9-0.5*C$6^2+C$6*Y386)</f>
        <v>16740.604013005221</v>
      </c>
      <c r="BG386" s="15">
        <f t="shared" ca="1" si="193"/>
        <v>19432.97706050444</v>
      </c>
      <c r="BH386" s="15">
        <f t="shared" ca="1" si="194"/>
        <v>17364.615519171432</v>
      </c>
      <c r="BI386" s="15">
        <f t="shared" ca="1" si="195"/>
        <v>21342.891968559012</v>
      </c>
      <c r="BJ386" s="15">
        <f t="shared" ca="1" si="196"/>
        <v>33518.720345395523</v>
      </c>
      <c r="BK386" s="15">
        <f t="shared" ca="1" si="197"/>
        <v>47127.028702170363</v>
      </c>
      <c r="BL386" s="15">
        <f t="shared" ca="1" si="198"/>
        <v>59060.982233301293</v>
      </c>
      <c r="BM386" s="15">
        <f t="shared" ca="1" si="199"/>
        <v>80235.296325084768</v>
      </c>
      <c r="BN386" s="15">
        <f t="shared" ca="1" si="200"/>
        <v>101406.5235497088</v>
      </c>
      <c r="BO386" s="15">
        <f t="shared" ca="1" si="201"/>
        <v>161630.56905299434</v>
      </c>
      <c r="BP386" s="15">
        <f t="shared" ca="1" si="202"/>
        <v>230053.23665542473</v>
      </c>
      <c r="BQ386" s="15">
        <f ca="1">Inputs!$B$20*EXP($B$10-0.5*C$7^2+C$7*AJ386)</f>
        <v>5317.9776846902305</v>
      </c>
      <c r="BR386" s="15">
        <f t="shared" ca="1" si="203"/>
        <v>9577.6752076342327</v>
      </c>
      <c r="BS386" s="15">
        <f t="shared" ca="1" si="204"/>
        <v>19319.206130357947</v>
      </c>
      <c r="BT386" s="15">
        <f t="shared" ca="1" si="205"/>
        <v>41874.051822286587</v>
      </c>
      <c r="BU386" s="15">
        <f t="shared" ca="1" si="206"/>
        <v>75244.227300061204</v>
      </c>
      <c r="BV386" s="15">
        <f t="shared" ca="1" si="207"/>
        <v>103182.61223675874</v>
      </c>
      <c r="BW386" s="15">
        <f t="shared" ca="1" si="208"/>
        <v>142941.52130242184</v>
      </c>
      <c r="BX386" s="15">
        <f t="shared" ca="1" si="209"/>
        <v>243801.14694101023</v>
      </c>
      <c r="BY386" s="15">
        <f t="shared" ca="1" si="210"/>
        <v>331911.70282798412</v>
      </c>
      <c r="BZ386" s="15">
        <f t="shared" ca="1" si="211"/>
        <v>539441.18032291182</v>
      </c>
      <c r="CA386" s="15">
        <f t="shared" ca="1" si="212"/>
        <v>942358.76729347301</v>
      </c>
      <c r="CB386" s="15">
        <f ca="1">(AU386*DCF!C$10-DCF!C$5*MAX(AU386*DCF!C$10,0)-MAX(AU386-Inputs!$B$6,0)/Inputs!$B$10)*DCF!C$6</f>
        <v>1041.0369938589461</v>
      </c>
      <c r="CC386" s="15">
        <f ca="1">(AV386*DCF!D$10-DCF!D$5*MAX(AV386*DCF!D$10,0)-MAX(AV386-AU386,0)/Inputs!$B$10)*DCF!D$6</f>
        <v>1278.9144602464225</v>
      </c>
      <c r="CD386" s="15">
        <f ca="1">(AW386*DCF!E$10-DCF!E$5*MAX(AW386*DCF!E$10,0)-MAX(AW386-AV386,0)/Inputs!$B$10)*DCF!E$6</f>
        <v>1915.1624349394592</v>
      </c>
      <c r="CE386" s="15">
        <f ca="1">(AX386*DCF!F$10-DCF!F$5*MAX(AX386*DCF!F$10,0)-MAX(AX386-AW386,0)/Inputs!$B$10)*DCF!F$6</f>
        <v>2169.0832276306196</v>
      </c>
      <c r="CF386" s="15">
        <f ca="1">(AY386*DCF!G$10-DCF!G$5*MAX(AY386*DCF!G$10,0)-MAX(AY386-AX386,0)/Inputs!$B$10)*DCF!G$6</f>
        <v>2932.869081433686</v>
      </c>
      <c r="CG386" s="15">
        <f ca="1">(AZ386*DCF!H$10-DCF!H$5*MAX(AZ386*DCF!H$10,0)-MAX(AZ386-AY386,0)/Inputs!$B$10)*DCF!H$6</f>
        <v>3842.5550541109264</v>
      </c>
      <c r="CH386" s="15">
        <f ca="1">(BA386*DCF!I$10-DCF!I$5*MAX(BA386*DCF!I$10,0)-MAX(BA386-AZ386,0)/Inputs!$B$10)*DCF!I$6</f>
        <v>4071.6614429438132</v>
      </c>
      <c r="CI386" s="15">
        <f ca="1">(BB386*DCF!J$10-DCF!J$5*MAX(BB386*DCF!J$10,0)-MAX(BB386-BA386,0)/Inputs!$B$10)*DCF!J$6</f>
        <v>5459.3066223384503</v>
      </c>
      <c r="CJ386" s="15">
        <f ca="1">(BC386*DCF!K$10-DCF!K$5*MAX(BC386*DCF!K$10,0)-MAX(BC386-BB386,0)/Inputs!$B$10)*DCF!K$6</f>
        <v>5955.2297063177093</v>
      </c>
      <c r="CK386" s="15">
        <f ca="1">(BD386*DCF!L$10-DCF!L$5*MAX(BD386*DCF!L$10,0)-MAX(BD386-BC386,0)/Inputs!$B$10)*DCF!L$6</f>
        <v>8069.6096075712776</v>
      </c>
      <c r="CL386" s="15">
        <f ca="1">(BE386*DCF!M$10-DCF!M$5*MAX(BE386*DCF!M$10,0)-MAX(BE386-BD386,0)/Inputs!$B$10)*DCF!M$6</f>
        <v>11250.989088935581</v>
      </c>
      <c r="CM386" s="15">
        <f ca="1">(BF386*DCF!C$28-DCF!C$5*MAX(BF386*DCF!C$28,0)-MAX(BF386-Inputs!$B$13,0)/Inputs!$B$17)*DCF!C$6</f>
        <v>3872.7244023169173</v>
      </c>
      <c r="CN386" s="15">
        <f ca="1">(BG386*DCF!D$28-DCF!D$5*MAX(BG386*DCF!D$28,0)-MAX(BG386-BF386,0)/Inputs!$B$17)*DCF!D$6</f>
        <v>5149.0533274952795</v>
      </c>
      <c r="CO386" s="15">
        <f ca="1">(BH386*DCF!E$28-DCF!E$5*MAX(BH386*DCF!E$28,0)-MAX(BH386-BG386,0)/Inputs!$B$17)*DCF!E$6</f>
        <v>4917.968317073487</v>
      </c>
      <c r="CP386" s="15">
        <f ca="1">(BI386*DCF!F$28-DCF!F$5*MAX(BI386*DCF!F$28,0)-MAX(BI386-BH386,0)/Inputs!$B$17)*DCF!F$6</f>
        <v>5069.7248702144607</v>
      </c>
      <c r="CQ386" s="15">
        <f ca="1">(BJ386*DCF!G$28-DCF!G$5*MAX(BJ386*DCF!G$28,0)-MAX(BJ386-BI386,0)/Inputs!$B$17)*DCF!G$6</f>
        <v>6648.8322489249576</v>
      </c>
      <c r="CR386" s="15">
        <f ca="1">(BK386*DCF!H$28-DCF!H$5*MAX(BK386*DCF!H$28,0)-MAX(BK386-BJ386,0)/Inputs!$B$17)*DCF!H$6</f>
        <v>9540.6849165550684</v>
      </c>
      <c r="CS386" s="15">
        <f ca="1">(BL386*DCF!I$28-DCF!I$5*MAX(BL386*DCF!I$28,0)-MAX(BL386-BK386,0)/Inputs!$B$17)*DCF!I$6</f>
        <v>12175.481152499482</v>
      </c>
      <c r="CT386" s="15">
        <f ca="1">(BM386*DCF!J$28-DCF!J$5*MAX(BM386*DCF!J$28,0)-MAX(BM386-BL386,0)/Inputs!$B$17)*DCF!J$6</f>
        <v>15091.590848754513</v>
      </c>
      <c r="CU386" s="15">
        <f ca="1">(BN386*DCF!K$28-DCF!K$5*MAX(BN386*DCF!K$28,0)-MAX(BN386-BM386,0)/Inputs!$B$17)*DCF!K$6</f>
        <v>18822.164154840884</v>
      </c>
      <c r="CV386" s="15">
        <f ca="1">(BO386*DCF!L$28-DCF!L$5*MAX(BO386*DCF!L$28,0)-MAX(BO386-BN386,0)/Inputs!$B$17)*DCF!L$6</f>
        <v>25434.239959860031</v>
      </c>
      <c r="CW386" s="15">
        <f ca="1">(BP386*DCF!M$28-DCF!M$5*MAX(BP386*DCF!M$28,0)-MAX(BP386-BO386,0)/Inputs!$B$17)*DCF!M$6</f>
        <v>36132.558222043517</v>
      </c>
      <c r="CX386" s="15">
        <f ca="1">(BQ386*DCF!C$46-DCF!C$5*MAX(BQ386*DCF!C$46,0)-MAX(BQ386-Inputs!$B$20,0)/Inputs!$B$24)*DCF!C$6</f>
        <v>-2205.9891579839932</v>
      </c>
      <c r="CY386" s="15">
        <f ca="1">(BR386*DCF!D$46-DCF!D$5*MAX(BR386*DCF!D$46,0)-MAX(BR386-BQ386,0)/Inputs!$B$24)*DCF!D$6</f>
        <v>-3452.2633780105266</v>
      </c>
      <c r="CZ386" s="15">
        <f ca="1">(BS386*DCF!E$46-DCF!E$5*MAX(BS386*DCF!E$46,0)-MAX(BS386-BR386,0)/Inputs!$B$24)*DCF!E$6</f>
        <v>-6124.3730718095285</v>
      </c>
      <c r="DA386" s="15">
        <f ca="1">(BT386*DCF!F$46-DCF!F$5*MAX(BT386*DCF!F$46,0)-MAX(BT386-BS386,0)/Inputs!$B$24)*DCF!F$6</f>
        <v>-11262.465531144473</v>
      </c>
      <c r="DB386" s="15">
        <f ca="1">(BU386*DCF!G$46-DCF!G$5*MAX(BU386*DCF!G$46,0)-MAX(BU386-BT386,0)/Inputs!$B$24)*DCF!G$6</f>
        <v>-13756.134858493329</v>
      </c>
      <c r="DC386" s="15">
        <f ca="1">(BV386*DCF!H$46-DCF!H$5*MAX(BV386*DCF!H$46,0)-MAX(BV386-BU386,0)/Inputs!$B$24)*DCF!H$6</f>
        <v>-8681.6819377541487</v>
      </c>
      <c r="DD386" s="15">
        <f ca="1">(BW386*DCF!I$46-DCF!I$5*MAX(BW386*DCF!I$46,0)-MAX(BW386-BV386,0)/Inputs!$B$24)*DCF!I$6</f>
        <v>-8111.9548630876197</v>
      </c>
      <c r="DE386" s="15">
        <f ca="1">(BX386*DCF!J$46-DCF!J$5*MAX(BX386*DCF!J$46,0)-MAX(BX386-BW386,0)/Inputs!$B$24)*DCF!J$6</f>
        <v>-16519.541181183031</v>
      </c>
      <c r="DF386" s="15">
        <f ca="1">(BY386*DCF!K$46-DCF!K$5*MAX(BY386*DCF!K$46,0)-MAX(BY386-BX386,0)/Inputs!$B$24)*DCF!K$6</f>
        <v>-2624.8360380573931</v>
      </c>
      <c r="DG386" s="15">
        <f ca="1">(BZ386*DCF!L$46-DCF!L$5*MAX(BZ386*DCF!L$46,0)-MAX(BZ386-BY386,0)/Inputs!$B$24)*DCF!L$6</f>
        <v>-9675.5350337700347</v>
      </c>
      <c r="DH386" s="15">
        <f ca="1">(CA386*DCF!M$46-DCF!M$5*MAX(CA386*DCF!M$46,0)-MAX(CA386-BZ386,0)/Inputs!$B$24)*DCF!M$6</f>
        <v>-10355.190977621025</v>
      </c>
      <c r="DI386" s="15">
        <f ca="1">SUM(CB386:CL386)+BE386*DCF!M$10*(1+Inputs!$B$30)*(1-Inputs!$B$33)*(1-Inputs!$B$30/Inputs!$B$31)/(Inputs!$B$29-Inputs!$B$30)*DCF!M$6</f>
        <v>331905.78594590956</v>
      </c>
      <c r="DJ386" s="15">
        <f ca="1">SUM(CM386:CW386)+BP386*DCF!M$28*(1+Inputs!$B$30)*(1-Inputs!$B$33)*(1-Inputs!$B$30/Inputs!$B$31)/(Inputs!$B$29-Inputs!$B$30)*DCF!M$6</f>
        <v>996509.95542213158</v>
      </c>
      <c r="DK386" s="15">
        <f ca="1">SUM(CX386:DH386)+CA386*DCF!M$46*(1+Inputs!$B$30)*(1-Inputs!$B$33)*(1-Inputs!$B$30/Inputs!$B$31)/(Inputs!$B$29-Inputs!$B$30)*DCF!M$6</f>
        <v>1364228.3177390674</v>
      </c>
      <c r="DM386" s="15">
        <f ca="1">DI386+DJ386+DK386+Inputs!$B$34+Inputs!$B$36-Inputs!$B$35</f>
        <v>2769495.0591071085</v>
      </c>
    </row>
    <row r="387" spans="1:117" x14ac:dyDescent="0.75">
      <c r="A387" s="11">
        <v>374</v>
      </c>
      <c r="C387" s="23">
        <f t="shared" ca="1" si="217"/>
        <v>-0.6126713391438493</v>
      </c>
      <c r="D387" s="23">
        <f t="shared" ca="1" si="217"/>
        <v>-0.6003082039117773</v>
      </c>
      <c r="E387" s="23">
        <f t="shared" ca="1" si="217"/>
        <v>0.49882750955817046</v>
      </c>
      <c r="F387" s="23">
        <f t="shared" ca="1" si="217"/>
        <v>0.22112703737081407</v>
      </c>
      <c r="G387" s="23">
        <f t="shared" ca="1" si="217"/>
        <v>-0.35097247143235477</v>
      </c>
      <c r="H387" s="23">
        <f t="shared" ca="1" si="217"/>
        <v>0.14122191637097439</v>
      </c>
      <c r="I387" s="23">
        <f t="shared" ca="1" si="217"/>
        <v>-0.21101148054456789</v>
      </c>
      <c r="J387" s="23">
        <f t="shared" ca="1" si="217"/>
        <v>-2.5373055011129368</v>
      </c>
      <c r="K387" s="23">
        <f t="shared" ca="1" si="217"/>
        <v>1.237563706301219</v>
      </c>
      <c r="L387" s="23">
        <f t="shared" ca="1" si="217"/>
        <v>0.74169850386940861</v>
      </c>
      <c r="M387" s="23">
        <f t="shared" ca="1" si="217"/>
        <v>-0.37957355037969848</v>
      </c>
      <c r="N387" s="23">
        <f ca="1">SQRT(Inputs!$B$38)*C387+SQRT(1-Inputs!$B$38)*_xlfn.NORM.S.INV(RAND())</f>
        <v>-1.7462391585164716E-2</v>
      </c>
      <c r="O387" s="23">
        <f ca="1">SQRT(Inputs!$B$38)*D387+SQRT(1-Inputs!$B$38)*_xlfn.NORM.S.INV(RAND())</f>
        <v>-0.98815589879139942</v>
      </c>
      <c r="P387" s="23">
        <f ca="1">SQRT(Inputs!$B$38)*E387+SQRT(1-Inputs!$B$38)*_xlfn.NORM.S.INV(RAND())</f>
        <v>-1.189999976885296</v>
      </c>
      <c r="Q387" s="23">
        <f ca="1">SQRT(Inputs!$B$38)*F387+SQRT(1-Inputs!$B$38)*_xlfn.NORM.S.INV(RAND())</f>
        <v>-0.18836375763411395</v>
      </c>
      <c r="R387" s="23">
        <f ca="1">SQRT(Inputs!$B$38)*G387+SQRT(1-Inputs!$B$38)*_xlfn.NORM.S.INV(RAND())</f>
        <v>-1.0478419302870905</v>
      </c>
      <c r="S387" s="23">
        <f ca="1">SQRT(Inputs!$B$38)*H387+SQRT(1-Inputs!$B$38)*_xlfn.NORM.S.INV(RAND())</f>
        <v>1.0754679616528482</v>
      </c>
      <c r="T387" s="23">
        <f ca="1">SQRT(Inputs!$B$38)*I387+SQRT(1-Inputs!$B$38)*_xlfn.NORM.S.INV(RAND())</f>
        <v>0.23296175221936199</v>
      </c>
      <c r="U387" s="23">
        <f ca="1">SQRT(Inputs!$B$38)*J387+SQRT(1-Inputs!$B$38)*_xlfn.NORM.S.INV(RAND())</f>
        <v>-1.2400706712552743</v>
      </c>
      <c r="V387" s="23">
        <f ca="1">SQRT(Inputs!$B$38)*K387+SQRT(1-Inputs!$B$38)*_xlfn.NORM.S.INV(RAND())</f>
        <v>2.5272939393425808</v>
      </c>
      <c r="W387" s="23">
        <f ca="1">SQRT(Inputs!$B$38)*L387+SQRT(1-Inputs!$B$38)*_xlfn.NORM.S.INV(RAND())</f>
        <v>-0.24955703763900322</v>
      </c>
      <c r="X387" s="23">
        <f ca="1">SQRT(Inputs!$B$38)*M387+SQRT(1-Inputs!$B$38)*_xlfn.NORM.S.INV(RAND())</f>
        <v>-0.70760429705750527</v>
      </c>
      <c r="Y387" s="23">
        <f ca="1">SQRT(Inputs!$B$38)*C387+SQRT(1-Inputs!$B$38)*_xlfn.NORM.S.INV(RAND())</f>
        <v>-0.37867799845470573</v>
      </c>
      <c r="Z387" s="23">
        <f ca="1">SQRT(Inputs!$B$38)*D387+SQRT(1-Inputs!$B$38)*_xlfn.NORM.S.INV(RAND())</f>
        <v>-0.74528040791634365</v>
      </c>
      <c r="AA387" s="23">
        <f ca="1">SQRT(Inputs!$B$38)*E387+SQRT(1-Inputs!$B$38)*_xlfn.NORM.S.INV(RAND())</f>
        <v>0.35099693788616509</v>
      </c>
      <c r="AB387" s="23">
        <f ca="1">SQRT(Inputs!$B$38)*F387+SQRT(1-Inputs!$B$38)*_xlfn.NORM.S.INV(RAND())</f>
        <v>-0.22253136397328055</v>
      </c>
      <c r="AC387" s="23">
        <f ca="1">SQRT(Inputs!$B$38)*G387+SQRT(1-Inputs!$B$38)*_xlfn.NORM.S.INV(RAND())</f>
        <v>0.22788511833680675</v>
      </c>
      <c r="AD387" s="23">
        <f ca="1">SQRT(Inputs!$B$38)*H387+SQRT(1-Inputs!$B$38)*_xlfn.NORM.S.INV(RAND())</f>
        <v>1.8918973492441031</v>
      </c>
      <c r="AE387" s="23">
        <f ca="1">SQRT(Inputs!$B$38)*I387+SQRT(1-Inputs!$B$38)*_xlfn.NORM.S.INV(RAND())</f>
        <v>-0.20758834596246128</v>
      </c>
      <c r="AF387" s="23">
        <f ca="1">SQRT(Inputs!$B$38)*J387+SQRT(1-Inputs!$B$38)*_xlfn.NORM.S.INV(RAND())</f>
        <v>-1.6167458257418237</v>
      </c>
      <c r="AG387" s="23">
        <f ca="1">SQRT(Inputs!$B$38)*K387+SQRT(1-Inputs!$B$38)*_xlfn.NORM.S.INV(RAND())</f>
        <v>-0.19536648830918013</v>
      </c>
      <c r="AH387" s="23">
        <f ca="1">SQRT(Inputs!$B$38)*L387+SQRT(1-Inputs!$B$38)*_xlfn.NORM.S.INV(RAND())</f>
        <v>1.794824614452341</v>
      </c>
      <c r="AI387" s="23">
        <f ca="1">SQRT(Inputs!$B$38)*M387+SQRT(1-Inputs!$B$38)*_xlfn.NORM.S.INV(RAND())</f>
        <v>-0.39559791347442308</v>
      </c>
      <c r="AJ387" s="23">
        <f ca="1">SQRT(Inputs!$B$38)*C387+SQRT(1-Inputs!$B$38)*_xlfn.NORM.S.INV(RAND())</f>
        <v>-0.39511258859236015</v>
      </c>
      <c r="AK387" s="23">
        <f ca="1">SQRT(Inputs!$B$38)*D387+SQRT(1-Inputs!$B$38)*_xlfn.NORM.S.INV(RAND())</f>
        <v>-0.46669614473239962</v>
      </c>
      <c r="AL387" s="23">
        <f ca="1">SQRT(Inputs!$B$38)*E387+SQRT(1-Inputs!$B$38)*_xlfn.NORM.S.INV(RAND())</f>
        <v>-1.6128694096237786</v>
      </c>
      <c r="AM387" s="23">
        <f ca="1">SQRT(Inputs!$B$38)*F387+SQRT(1-Inputs!$B$38)*_xlfn.NORM.S.INV(RAND())</f>
        <v>0.82558361414737014</v>
      </c>
      <c r="AN387" s="23">
        <f ca="1">SQRT(Inputs!$B$38)*G387+SQRT(1-Inputs!$B$38)*_xlfn.NORM.S.INV(RAND())</f>
        <v>0.45113160147495673</v>
      </c>
      <c r="AO387" s="23">
        <f ca="1">SQRT(Inputs!$B$38)*H387+SQRT(1-Inputs!$B$38)*_xlfn.NORM.S.INV(RAND())</f>
        <v>9.6014581502097684E-2</v>
      </c>
      <c r="AP387" s="23">
        <f ca="1">SQRT(Inputs!$B$38)*I387+SQRT(1-Inputs!$B$38)*_xlfn.NORM.S.INV(RAND())</f>
        <v>-0.58311618925793451</v>
      </c>
      <c r="AQ387" s="23">
        <f ca="1">SQRT(Inputs!$B$38)*J387+SQRT(1-Inputs!$B$38)*_xlfn.NORM.S.INV(RAND())</f>
        <v>-0.13162765429386569</v>
      </c>
      <c r="AR387" s="23">
        <f ca="1">SQRT(Inputs!$B$38)*K387+SQRT(1-Inputs!$B$38)*_xlfn.NORM.S.INV(RAND())</f>
        <v>1.4567485558744355</v>
      </c>
      <c r="AS387" s="23">
        <f ca="1">SQRT(Inputs!$B$38)*L387+SQRT(1-Inputs!$B$38)*_xlfn.NORM.S.INV(RAND())</f>
        <v>-0.25178017307001038</v>
      </c>
      <c r="AT387" s="23">
        <f ca="1">SQRT(Inputs!$B$38)*M387+SQRT(1-Inputs!$B$38)*_xlfn.NORM.S.INV(RAND())</f>
        <v>1.0451683174696484</v>
      </c>
      <c r="AU387" s="15">
        <f ca="1">Inputs!$B$6*EXP($B$8-0.5*C$5^2+C$5*N387)</f>
        <v>4948.2325201354633</v>
      </c>
      <c r="AV387" s="15">
        <f t="shared" ca="1" si="183"/>
        <v>5208.6608355035096</v>
      </c>
      <c r="AW387" s="15">
        <f t="shared" ca="1" si="184"/>
        <v>5409.2466227265741</v>
      </c>
      <c r="AX387" s="15">
        <f t="shared" ca="1" si="185"/>
        <v>6450.5472339128773</v>
      </c>
      <c r="AY387" s="15">
        <f t="shared" ca="1" si="186"/>
        <v>6975.2072463032946</v>
      </c>
      <c r="AZ387" s="15">
        <f t="shared" ca="1" si="187"/>
        <v>9603.4354424686062</v>
      </c>
      <c r="BA387" s="15">
        <f t="shared" ca="1" si="188"/>
        <v>12042.208584964788</v>
      </c>
      <c r="BB387" s="15">
        <f t="shared" ca="1" si="189"/>
        <v>13020.808289877083</v>
      </c>
      <c r="BC387" s="15">
        <f t="shared" ca="1" si="190"/>
        <v>20353.262039467652</v>
      </c>
      <c r="BD387" s="15">
        <f t="shared" ca="1" si="191"/>
        <v>24359.381978491459</v>
      </c>
      <c r="BE387" s="15">
        <f t="shared" ca="1" si="192"/>
        <v>27986.227786847878</v>
      </c>
      <c r="BF387" s="15">
        <f ca="1">Inputs!$B$13*EXP($B$9-0.5*C$6^2+C$6*Y387)</f>
        <v>12830.715099570441</v>
      </c>
      <c r="BG387" s="15">
        <f t="shared" ca="1" si="193"/>
        <v>13669.654385977905</v>
      </c>
      <c r="BH387" s="15">
        <f t="shared" ca="1" si="194"/>
        <v>17702.96500139713</v>
      </c>
      <c r="BI387" s="15">
        <f t="shared" ca="1" si="195"/>
        <v>20941.384026194242</v>
      </c>
      <c r="BJ387" s="15">
        <f t="shared" ca="1" si="196"/>
        <v>26530.091692662492</v>
      </c>
      <c r="BK387" s="15">
        <f t="shared" ca="1" si="197"/>
        <v>42126.371874975521</v>
      </c>
      <c r="BL387" s="15">
        <f t="shared" ca="1" si="198"/>
        <v>50373.63470715961</v>
      </c>
      <c r="BM387" s="15">
        <f t="shared" ca="1" si="199"/>
        <v>50653.073907945327</v>
      </c>
      <c r="BN387" s="15">
        <f t="shared" ca="1" si="200"/>
        <v>60855.387925099589</v>
      </c>
      <c r="BO387" s="15">
        <f t="shared" ca="1" si="201"/>
        <v>92246.834573271408</v>
      </c>
      <c r="BP387" s="15">
        <f t="shared" ca="1" si="202"/>
        <v>108562.14723749159</v>
      </c>
      <c r="BQ387" s="15">
        <f ca="1">Inputs!$B$20*EXP($B$10-0.5*C$7^2+C$7*AJ387)</f>
        <v>3728.6036671709394</v>
      </c>
      <c r="BR387" s="15">
        <f t="shared" ca="1" si="203"/>
        <v>4362.3110013591277</v>
      </c>
      <c r="BS387" s="15">
        <f t="shared" ca="1" si="204"/>
        <v>3758.9831113342748</v>
      </c>
      <c r="BT387" s="15">
        <f t="shared" ca="1" si="205"/>
        <v>6436.1247970591994</v>
      </c>
      <c r="BU387" s="15">
        <f t="shared" ca="1" si="206"/>
        <v>9948.5042549506343</v>
      </c>
      <c r="BV387" s="15">
        <f t="shared" ca="1" si="207"/>
        <v>14143.914931390114</v>
      </c>
      <c r="BW387" s="15">
        <f t="shared" ca="1" si="208"/>
        <v>17445.482669541158</v>
      </c>
      <c r="BX387" s="15">
        <f t="shared" ca="1" si="209"/>
        <v>23764.857527774413</v>
      </c>
      <c r="BY387" s="15">
        <f t="shared" ca="1" si="210"/>
        <v>44001.661884721419</v>
      </c>
      <c r="BZ387" s="15">
        <f t="shared" ca="1" si="211"/>
        <v>58947.917843710347</v>
      </c>
      <c r="CA387" s="15">
        <f t="shared" ca="1" si="212"/>
        <v>99703.701831944825</v>
      </c>
      <c r="CB387" s="15">
        <f ca="1">(AU387*DCF!C$10-DCF!C$5*MAX(AU387*DCF!C$10,0)-MAX(AU387-Inputs!$B$6,0)/Inputs!$B$10)*DCF!C$6</f>
        <v>1043.1741752847181</v>
      </c>
      <c r="CC387" s="15">
        <f ca="1">(AV387*DCF!D$10-DCF!D$5*MAX(AV387*DCF!D$10,0)-MAX(AV387-AU387,0)/Inputs!$B$10)*DCF!D$6</f>
        <v>1206.0771623258374</v>
      </c>
      <c r="CD387" s="15">
        <f ca="1">(AW387*DCF!E$10-DCF!E$5*MAX(AW387*DCF!E$10,0)-MAX(AW387-AV387,0)/Inputs!$B$10)*DCF!E$6</f>
        <v>1203.7287113518953</v>
      </c>
      <c r="CE387" s="15">
        <f ca="1">(AX387*DCF!F$10-DCF!F$5*MAX(AX387*DCF!F$10,0)-MAX(AX387-AW387,0)/Inputs!$B$10)*DCF!F$6</f>
        <v>1191.4753407163232</v>
      </c>
      <c r="CF387" s="15">
        <f ca="1">(AY387*DCF!G$10-DCF!G$5*MAX(AY387*DCF!G$10,0)-MAX(AY387-AX387,0)/Inputs!$B$10)*DCF!G$6</f>
        <v>1336.321922933613</v>
      </c>
      <c r="CG387" s="15">
        <f ca="1">(AZ387*DCF!H$10-DCF!H$5*MAX(AZ387*DCF!H$10,0)-MAX(AZ387-AY387,0)/Inputs!$B$10)*DCF!H$6</f>
        <v>1397.8248460763546</v>
      </c>
      <c r="CH387" s="15">
        <f ca="1">(BA387*DCF!I$10-DCF!I$5*MAX(BA387*DCF!I$10,0)-MAX(BA387-AZ387,0)/Inputs!$B$10)*DCF!I$6</f>
        <v>1799.6279651084362</v>
      </c>
      <c r="CI387" s="15">
        <f ca="1">(BB387*DCF!J$10-DCF!J$5*MAX(BB387*DCF!J$10,0)-MAX(BB387-BA387,0)/Inputs!$B$10)*DCF!J$6</f>
        <v>2086.1102557907616</v>
      </c>
      <c r="CJ387" s="15">
        <f ca="1">(BC387*DCF!K$10-DCF!K$5*MAX(BC387*DCF!K$10,0)-MAX(BC387-BB387,0)/Inputs!$B$10)*DCF!K$6</f>
        <v>2250.1164085961918</v>
      </c>
      <c r="CK387" s="15">
        <f ca="1">(BD387*DCF!L$10-DCF!L$5*MAX(BD387*DCF!L$10,0)-MAX(BD387-BC387,0)/Inputs!$B$10)*DCF!L$6</f>
        <v>3155.8018467160678</v>
      </c>
      <c r="CL387" s="15">
        <f ca="1">(BE387*DCF!M$10-DCF!M$5*MAX(BE387*DCF!M$10,0)-MAX(BE387-BD387,0)/Inputs!$B$10)*DCF!M$6</f>
        <v>3515.9532315780361</v>
      </c>
      <c r="CM387" s="15">
        <f ca="1">(BF387*DCF!C$28-DCF!C$5*MAX(BF387*DCF!C$28,0)-MAX(BF387-Inputs!$B$13,0)/Inputs!$B$17)*DCF!C$6</f>
        <v>3582.4286018614889</v>
      </c>
      <c r="CN387" s="15">
        <f ca="1">(BG387*DCF!D$28-DCF!D$5*MAX(BG387*DCF!D$28,0)-MAX(BG387-BF387,0)/Inputs!$B$17)*DCF!D$6</f>
        <v>3847.0442761463105</v>
      </c>
      <c r="CO387" s="15">
        <f ca="1">(BH387*DCF!E$28-DCF!E$5*MAX(BH387*DCF!E$28,0)-MAX(BH387-BG387,0)/Inputs!$B$17)*DCF!E$6</f>
        <v>4218.8849105840982</v>
      </c>
      <c r="CP387" s="15">
        <f ca="1">(BI387*DCF!F$28-DCF!F$5*MAX(BI387*DCF!F$28,0)-MAX(BI387-BH387,0)/Inputs!$B$17)*DCF!F$6</f>
        <v>5095.4287784132875</v>
      </c>
      <c r="CQ387" s="15">
        <f ca="1">(BJ387*DCF!G$28-DCF!G$5*MAX(BJ387*DCF!G$28,0)-MAX(BJ387-BI387,0)/Inputs!$B$17)*DCF!G$6</f>
        <v>5943.4681530774697</v>
      </c>
      <c r="CR387" s="15">
        <f ca="1">(BK387*DCF!H$28-DCF!H$5*MAX(BK387*DCF!H$28,0)-MAX(BK387-BJ387,0)/Inputs!$B$17)*DCF!H$6</f>
        <v>7995.0922801619918</v>
      </c>
      <c r="CS387" s="15">
        <f ca="1">(BL387*DCF!I$28-DCF!I$5*MAX(BL387*DCF!I$28,0)-MAX(BL387-BK387,0)/Inputs!$B$17)*DCF!I$6</f>
        <v>10661.778136417521</v>
      </c>
      <c r="CT387" s="15">
        <f ca="1">(BM387*DCF!J$28-DCF!J$5*MAX(BM387*DCF!J$28,0)-MAX(BM387-BL387,0)/Inputs!$B$17)*DCF!J$6</f>
        <v>11262.789163084472</v>
      </c>
      <c r="CU387" s="15">
        <f ca="1">(BN387*DCF!K$28-DCF!K$5*MAX(BN387*DCF!K$28,0)-MAX(BN387-BM387,0)/Inputs!$B$17)*DCF!K$6</f>
        <v>11601.989994501064</v>
      </c>
      <c r="CV387" s="15">
        <f ca="1">(BO387*DCF!L$28-DCF!L$5*MAX(BO387*DCF!L$28,0)-MAX(BO387-BN387,0)/Inputs!$B$17)*DCF!L$6</f>
        <v>14853.185213738328</v>
      </c>
      <c r="CW387" s="15">
        <f ca="1">(BP387*DCF!M$28-DCF!M$5*MAX(BP387*DCF!M$28,0)-MAX(BP387-BO387,0)/Inputs!$B$17)*DCF!M$6</f>
        <v>18720.622208592191</v>
      </c>
      <c r="CX387" s="15">
        <f ca="1">(BQ387*DCF!C$46-DCF!C$5*MAX(BQ387*DCF!C$46,0)-MAX(BQ387-Inputs!$B$20,0)/Inputs!$B$24)*DCF!C$6</f>
        <v>-1104.8062359152007</v>
      </c>
      <c r="CY387" s="15">
        <f ca="1">(BR387*DCF!D$46-DCF!D$5*MAX(BR387*DCF!D$46,0)-MAX(BR387-BQ387,0)/Inputs!$B$24)*DCF!D$6</f>
        <v>-1014.9424167740355</v>
      </c>
      <c r="CZ387" s="15">
        <f ca="1">(BS387*DCF!E$46-DCF!E$5*MAX(BS387*DCF!E$46,0)-MAX(BS387-BR387,0)/Inputs!$B$24)*DCF!E$6</f>
        <v>-444.50629779590986</v>
      </c>
      <c r="DA387" s="15">
        <f ca="1">(BT387*DCF!F$46-DCF!F$5*MAX(BT387*DCF!F$46,0)-MAX(BT387-BS387,0)/Inputs!$B$24)*DCF!F$6</f>
        <v>-1443.5512186839599</v>
      </c>
      <c r="DB387" s="15">
        <f ca="1">(BU387*DCF!G$46-DCF!G$5*MAX(BU387*DCF!G$46,0)-MAX(BU387-BT387,0)/Inputs!$B$24)*DCF!G$6</f>
        <v>-1516.1430807822223</v>
      </c>
      <c r="DC387" s="15">
        <f ca="1">(BV387*DCF!H$46-DCF!H$5*MAX(BV387*DCF!H$46,0)-MAX(BV387-BU387,0)/Inputs!$B$24)*DCF!H$6</f>
        <v>-1303.6981619958653</v>
      </c>
      <c r="DD387" s="15">
        <f ca="1">(BW387*DCF!I$46-DCF!I$5*MAX(BW387*DCF!I$46,0)-MAX(BW387-BV387,0)/Inputs!$B$24)*DCF!I$6</f>
        <v>-544.84219104254078</v>
      </c>
      <c r="DE387" s="15">
        <f ca="1">(BX387*DCF!J$46-DCF!J$5*MAX(BX387*DCF!J$46,0)-MAX(BX387-BW387,0)/Inputs!$B$24)*DCF!J$6</f>
        <v>-678.92493214883837</v>
      </c>
      <c r="DF387" s="15">
        <f ca="1">(BY387*DCF!K$46-DCF!K$5*MAX(BY387*DCF!K$46,0)-MAX(BY387-BX387,0)/Inputs!$B$24)*DCF!K$6</f>
        <v>-2443.9563540465679</v>
      </c>
      <c r="DG387" s="15">
        <f ca="1">(BZ387*DCF!L$46-DCF!L$5*MAX(BZ387*DCF!L$46,0)-MAX(BZ387-BY387,0)/Inputs!$B$24)*DCF!L$6</f>
        <v>692.40978897137006</v>
      </c>
      <c r="DH387" s="15">
        <f ca="1">(CA387*DCF!M$46-DCF!M$5*MAX(CA387*DCF!M$46,0)-MAX(CA387-BZ387,0)/Inputs!$B$24)*DCF!M$6</f>
        <v>-703.87043725048932</v>
      </c>
      <c r="DI387" s="15">
        <f ca="1">SUM(CB387:CL387)+BE387*DCF!M$10*(1+Inputs!$B$30)*(1-Inputs!$B$33)*(1-Inputs!$B$30/Inputs!$B$31)/(Inputs!$B$29-Inputs!$B$30)*DCF!M$6</f>
        <v>98072.253876825911</v>
      </c>
      <c r="DJ387" s="15">
        <f ca="1">SUM(CM387:CW387)+BP387*DCF!M$28*(1+Inputs!$B$30)*(1-Inputs!$B$33)*(1-Inputs!$B$30/Inputs!$B$31)/(Inputs!$B$29-Inputs!$B$30)*DCF!M$6</f>
        <v>500622.5668468682</v>
      </c>
      <c r="DK387" s="15">
        <f ca="1">SUM(CX387:DH387)+CA387*DCF!M$46*(1+Inputs!$B$30)*(1-Inputs!$B$33)*(1-Inputs!$B$30/Inputs!$B$31)/(Inputs!$B$29-Inputs!$B$30)*DCF!M$6</f>
        <v>143646.90215323985</v>
      </c>
      <c r="DM387" s="15">
        <f ca="1">DI387+DJ387+DK387+Inputs!$B$34+Inputs!$B$36-Inputs!$B$35</f>
        <v>819192.72287693387</v>
      </c>
    </row>
    <row r="388" spans="1:117" x14ac:dyDescent="0.75">
      <c r="A388" s="11">
        <v>375</v>
      </c>
      <c r="C388" s="23">
        <f t="shared" ca="1" si="217"/>
        <v>0.18237356823842404</v>
      </c>
      <c r="D388" s="23">
        <f t="shared" ca="1" si="217"/>
        <v>0.3199882221254356</v>
      </c>
      <c r="E388" s="23">
        <f t="shared" ca="1" si="217"/>
        <v>-0.56569816316755006</v>
      </c>
      <c r="F388" s="23">
        <f t="shared" ca="1" si="217"/>
        <v>1.0531408871135413</v>
      </c>
      <c r="G388" s="23">
        <f t="shared" ca="1" si="217"/>
        <v>0.29881503093900369</v>
      </c>
      <c r="H388" s="23">
        <f t="shared" ca="1" si="217"/>
        <v>9.5748199243803553E-2</v>
      </c>
      <c r="I388" s="23">
        <f t="shared" ca="1" si="217"/>
        <v>-1.1152082150086937</v>
      </c>
      <c r="J388" s="23">
        <f t="shared" ca="1" si="217"/>
        <v>0.58319606785173095</v>
      </c>
      <c r="K388" s="23">
        <f t="shared" ca="1" si="217"/>
        <v>-0.82535751443094951</v>
      </c>
      <c r="L388" s="23">
        <f t="shared" ca="1" si="217"/>
        <v>0.66697520397802035</v>
      </c>
      <c r="M388" s="23">
        <f t="shared" ca="1" si="217"/>
        <v>-0.44833295202604684</v>
      </c>
      <c r="N388" s="23">
        <f ca="1">SQRT(Inputs!$B$38)*C388+SQRT(1-Inputs!$B$38)*_xlfn.NORM.S.INV(RAND())</f>
        <v>-0.77729154465460959</v>
      </c>
      <c r="O388" s="23">
        <f ca="1">SQRT(Inputs!$B$38)*D388+SQRT(1-Inputs!$B$38)*_xlfn.NORM.S.INV(RAND())</f>
        <v>-0.22069670576896555</v>
      </c>
      <c r="P388" s="23">
        <f ca="1">SQRT(Inputs!$B$38)*E388+SQRT(1-Inputs!$B$38)*_xlfn.NORM.S.INV(RAND())</f>
        <v>8.4873999377799936E-2</v>
      </c>
      <c r="Q388" s="23">
        <f ca="1">SQRT(Inputs!$B$38)*F388+SQRT(1-Inputs!$B$38)*_xlfn.NORM.S.INV(RAND())</f>
        <v>0.19222387716174594</v>
      </c>
      <c r="R388" s="23">
        <f ca="1">SQRT(Inputs!$B$38)*G388+SQRT(1-Inputs!$B$38)*_xlfn.NORM.S.INV(RAND())</f>
        <v>1.3423260630088321</v>
      </c>
      <c r="S388" s="23">
        <f ca="1">SQRT(Inputs!$B$38)*H388+SQRT(1-Inputs!$B$38)*_xlfn.NORM.S.INV(RAND())</f>
        <v>-0.24339415501588221</v>
      </c>
      <c r="T388" s="23">
        <f ca="1">SQRT(Inputs!$B$38)*I388+SQRT(1-Inputs!$B$38)*_xlfn.NORM.S.INV(RAND())</f>
        <v>0.60319116731545186</v>
      </c>
      <c r="U388" s="23">
        <f ca="1">SQRT(Inputs!$B$38)*J388+SQRT(1-Inputs!$B$38)*_xlfn.NORM.S.INV(RAND())</f>
        <v>0.2332450986673878</v>
      </c>
      <c r="V388" s="23">
        <f ca="1">SQRT(Inputs!$B$38)*K388+SQRT(1-Inputs!$B$38)*_xlfn.NORM.S.INV(RAND())</f>
        <v>0.76889455386389349</v>
      </c>
      <c r="W388" s="23">
        <f ca="1">SQRT(Inputs!$B$38)*L388+SQRT(1-Inputs!$B$38)*_xlfn.NORM.S.INV(RAND())</f>
        <v>-0.6426919664494477</v>
      </c>
      <c r="X388" s="23">
        <f ca="1">SQRT(Inputs!$B$38)*M388+SQRT(1-Inputs!$B$38)*_xlfn.NORM.S.INV(RAND())</f>
        <v>0.83727328067751272</v>
      </c>
      <c r="Y388" s="23">
        <f ca="1">SQRT(Inputs!$B$38)*C388+SQRT(1-Inputs!$B$38)*_xlfn.NORM.S.INV(RAND())</f>
        <v>-4.9531377122852646E-2</v>
      </c>
      <c r="Z388" s="23">
        <f ca="1">SQRT(Inputs!$B$38)*D388+SQRT(1-Inputs!$B$38)*_xlfn.NORM.S.INV(RAND())</f>
        <v>-1.0393984268309207</v>
      </c>
      <c r="AA388" s="23">
        <f ca="1">SQRT(Inputs!$B$38)*E388+SQRT(1-Inputs!$B$38)*_xlfn.NORM.S.INV(RAND())</f>
        <v>-1.4733317101170638</v>
      </c>
      <c r="AB388" s="23">
        <f ca="1">SQRT(Inputs!$B$38)*F388+SQRT(1-Inputs!$B$38)*_xlfn.NORM.S.INV(RAND())</f>
        <v>0.88482284806234768</v>
      </c>
      <c r="AC388" s="23">
        <f ca="1">SQRT(Inputs!$B$38)*G388+SQRT(1-Inputs!$B$38)*_xlfn.NORM.S.INV(RAND())</f>
        <v>7.8581995365868768E-2</v>
      </c>
      <c r="AD388" s="23">
        <f ca="1">SQRT(Inputs!$B$38)*H388+SQRT(1-Inputs!$B$38)*_xlfn.NORM.S.INV(RAND())</f>
        <v>0.69224184905656094</v>
      </c>
      <c r="AE388" s="23">
        <f ca="1">SQRT(Inputs!$B$38)*I388+SQRT(1-Inputs!$B$38)*_xlfn.NORM.S.INV(RAND())</f>
        <v>-0.94911406299632251</v>
      </c>
      <c r="AF388" s="23">
        <f ca="1">SQRT(Inputs!$B$38)*J388+SQRT(1-Inputs!$B$38)*_xlfn.NORM.S.INV(RAND())</f>
        <v>0.51945893915292185</v>
      </c>
      <c r="AG388" s="23">
        <f ca="1">SQRT(Inputs!$B$38)*K388+SQRT(1-Inputs!$B$38)*_xlfn.NORM.S.INV(RAND())</f>
        <v>-0.66419779224651876</v>
      </c>
      <c r="AH388" s="23">
        <f ca="1">SQRT(Inputs!$B$38)*L388+SQRT(1-Inputs!$B$38)*_xlfn.NORM.S.INV(RAND())</f>
        <v>-0.76026645929204495</v>
      </c>
      <c r="AI388" s="23">
        <f ca="1">SQRT(Inputs!$B$38)*M388+SQRT(1-Inputs!$B$38)*_xlfn.NORM.S.INV(RAND())</f>
        <v>-0.10208831901859508</v>
      </c>
      <c r="AJ388" s="23">
        <f ca="1">SQRT(Inputs!$B$38)*C388+SQRT(1-Inputs!$B$38)*_xlfn.NORM.S.INV(RAND())</f>
        <v>-0.48876032536204417</v>
      </c>
      <c r="AK388" s="23">
        <f ca="1">SQRT(Inputs!$B$38)*D388+SQRT(1-Inputs!$B$38)*_xlfn.NORM.S.INV(RAND())</f>
        <v>-0.45206856098743947</v>
      </c>
      <c r="AL388" s="23">
        <f ca="1">SQRT(Inputs!$B$38)*E388+SQRT(1-Inputs!$B$38)*_xlfn.NORM.S.INV(RAND())</f>
        <v>0.75241973883379498</v>
      </c>
      <c r="AM388" s="23">
        <f ca="1">SQRT(Inputs!$B$38)*F388+SQRT(1-Inputs!$B$38)*_xlfn.NORM.S.INV(RAND())</f>
        <v>0.20112554038593833</v>
      </c>
      <c r="AN388" s="23">
        <f ca="1">SQRT(Inputs!$B$38)*G388+SQRT(1-Inputs!$B$38)*_xlfn.NORM.S.INV(RAND())</f>
        <v>-0.33316517337011464</v>
      </c>
      <c r="AO388" s="23">
        <f ca="1">SQRT(Inputs!$B$38)*H388+SQRT(1-Inputs!$B$38)*_xlfn.NORM.S.INV(RAND())</f>
        <v>-0.7488419600206605</v>
      </c>
      <c r="AP388" s="23">
        <f ca="1">SQRT(Inputs!$B$38)*I388+SQRT(1-Inputs!$B$38)*_xlfn.NORM.S.INV(RAND())</f>
        <v>1.109136918596425</v>
      </c>
      <c r="AQ388" s="23">
        <f ca="1">SQRT(Inputs!$B$38)*J388+SQRT(1-Inputs!$B$38)*_xlfn.NORM.S.INV(RAND())</f>
        <v>-0.88709329168848228</v>
      </c>
      <c r="AR388" s="23">
        <f ca="1">SQRT(Inputs!$B$38)*K388+SQRT(1-Inputs!$B$38)*_xlfn.NORM.S.INV(RAND())</f>
        <v>-2.343656502138602</v>
      </c>
      <c r="AS388" s="23">
        <f ca="1">SQRT(Inputs!$B$38)*L388+SQRT(1-Inputs!$B$38)*_xlfn.NORM.S.INV(RAND())</f>
        <v>0.21705604820989774</v>
      </c>
      <c r="AT388" s="23">
        <f ca="1">SQRT(Inputs!$B$38)*M388+SQRT(1-Inputs!$B$38)*_xlfn.NORM.S.INV(RAND())</f>
        <v>4.281297216383112E-2</v>
      </c>
      <c r="AU388" s="15">
        <f ca="1">Inputs!$B$6*EXP($B$8-0.5*C$5^2+C$5*N388)</f>
        <v>4375.5602312206975</v>
      </c>
      <c r="AV388" s="15">
        <f t="shared" ca="1" si="183"/>
        <v>5156.0354847599965</v>
      </c>
      <c r="AW388" s="15">
        <f t="shared" ca="1" si="184"/>
        <v>6359.2566652795022</v>
      </c>
      <c r="AX388" s="15">
        <f t="shared" ca="1" si="185"/>
        <v>7952.7243260719852</v>
      </c>
      <c r="AY388" s="15">
        <f t="shared" ca="1" si="186"/>
        <v>11368.591583915131</v>
      </c>
      <c r="AZ388" s="15">
        <f t="shared" ca="1" si="187"/>
        <v>13536.380991109751</v>
      </c>
      <c r="BA388" s="15">
        <f t="shared" ca="1" si="188"/>
        <v>17644.533425193058</v>
      </c>
      <c r="BB388" s="15">
        <f t="shared" ca="1" si="189"/>
        <v>22113.048487211825</v>
      </c>
      <c r="BC388" s="15">
        <f t="shared" ca="1" si="190"/>
        <v>29169.459276131645</v>
      </c>
      <c r="BD388" s="15">
        <f t="shared" ca="1" si="191"/>
        <v>33650.463363327799</v>
      </c>
      <c r="BE388" s="15">
        <f t="shared" ca="1" si="192"/>
        <v>44501.825732366786</v>
      </c>
      <c r="BF388" s="15">
        <f ca="1">Inputs!$B$13*EXP($B$9-0.5*C$6^2+C$6*Y388)</f>
        <v>13695.871965847802</v>
      </c>
      <c r="BG388" s="15">
        <f t="shared" ca="1" si="193"/>
        <v>13837.201678064233</v>
      </c>
      <c r="BH388" s="15">
        <f t="shared" ca="1" si="194"/>
        <v>13241.238802119695</v>
      </c>
      <c r="BI388" s="15">
        <f t="shared" ca="1" si="195"/>
        <v>18574.220957114067</v>
      </c>
      <c r="BJ388" s="15">
        <f t="shared" ca="1" si="196"/>
        <v>23030.181557382497</v>
      </c>
      <c r="BK388" s="15">
        <f t="shared" ca="1" si="197"/>
        <v>31058.572670526421</v>
      </c>
      <c r="BL388" s="15">
        <f t="shared" ca="1" si="198"/>
        <v>33736.262403614644</v>
      </c>
      <c r="BM388" s="15">
        <f t="shared" ca="1" si="199"/>
        <v>44233.430450946515</v>
      </c>
      <c r="BN388" s="15">
        <f t="shared" ca="1" si="200"/>
        <v>50239.34499157784</v>
      </c>
      <c r="BO388" s="15">
        <f t="shared" ca="1" si="201"/>
        <v>56586.005901903656</v>
      </c>
      <c r="BP388" s="15">
        <f t="shared" ca="1" si="202"/>
        <v>68845.861138281631</v>
      </c>
      <c r="BQ388" s="15">
        <f ca="1">Inputs!$B$20*EXP($B$10-0.5*C$7^2+C$7*AJ388)</f>
        <v>3606.791444436004</v>
      </c>
      <c r="BR388" s="15">
        <f t="shared" ca="1" si="203"/>
        <v>4239.4441345420801</v>
      </c>
      <c r="BS388" s="15">
        <f t="shared" ca="1" si="204"/>
        <v>7205.8744775433433</v>
      </c>
      <c r="BT388" s="15">
        <f t="shared" ca="1" si="205"/>
        <v>10473.615181209796</v>
      </c>
      <c r="BU388" s="15">
        <f t="shared" ca="1" si="206"/>
        <v>13390.9441405009</v>
      </c>
      <c r="BV388" s="15">
        <f t="shared" ca="1" si="207"/>
        <v>15738.280443712338</v>
      </c>
      <c r="BW388" s="15">
        <f t="shared" ca="1" si="208"/>
        <v>27772.777830759802</v>
      </c>
      <c r="BX388" s="15">
        <f t="shared" ca="1" si="209"/>
        <v>32515.996975979175</v>
      </c>
      <c r="BY388" s="15">
        <f t="shared" ca="1" si="210"/>
        <v>29097.149957305141</v>
      </c>
      <c r="BZ388" s="15">
        <f t="shared" ca="1" si="211"/>
        <v>42489.419244885037</v>
      </c>
      <c r="CA388" s="15">
        <f t="shared" ca="1" si="212"/>
        <v>60140.545620482124</v>
      </c>
      <c r="CB388" s="15">
        <f ca="1">(AU388*DCF!C$10-DCF!C$5*MAX(AU388*DCF!C$10,0)-MAX(AU388-Inputs!$B$6,0)/Inputs!$B$10)*DCF!C$6</f>
        <v>1047.2574307782604</v>
      </c>
      <c r="CC388" s="15">
        <f ca="1">(AV388*DCF!D$10-DCF!D$5*MAX(AV388*DCF!D$10,0)-MAX(AV388-AU388,0)/Inputs!$B$10)*DCF!D$6</f>
        <v>1066.4502543293511</v>
      </c>
      <c r="CD388" s="15">
        <f ca="1">(AW388*DCF!E$10-DCF!E$5*MAX(AW388*DCF!E$10,0)-MAX(AW388-AV388,0)/Inputs!$B$10)*DCF!E$6</f>
        <v>1197.2358959064711</v>
      </c>
      <c r="CE388" s="15">
        <f ca="1">(AX388*DCF!F$10-DCF!F$5*MAX(AX388*DCF!F$10,0)-MAX(AX388-AW388,0)/Inputs!$B$10)*DCF!F$6</f>
        <v>1404.505932743878</v>
      </c>
      <c r="CF388" s="15">
        <f ca="1">(AY388*DCF!G$10-DCF!G$5*MAX(AY388*DCF!G$10,0)-MAX(AY388-AX388,0)/Inputs!$B$10)*DCF!G$6</f>
        <v>1685.7941695582731</v>
      </c>
      <c r="CG388" s="15">
        <f ca="1">(AZ388*DCF!H$10-DCF!H$5*MAX(AZ388*DCF!H$10,0)-MAX(AZ388-AY388,0)/Inputs!$B$10)*DCF!H$6</f>
        <v>2243.1682068143487</v>
      </c>
      <c r="CH388" s="15">
        <f ca="1">(BA388*DCF!I$10-DCF!I$5*MAX(BA388*DCF!I$10,0)-MAX(BA388-AZ388,0)/Inputs!$B$10)*DCF!I$6</f>
        <v>2549.1316464020174</v>
      </c>
      <c r="CI388" s="15">
        <f ca="1">(BB388*DCF!J$10-DCF!J$5*MAX(BB388*DCF!J$10,0)-MAX(BB388-BA388,0)/Inputs!$B$10)*DCF!J$6</f>
        <v>3117.5206074191624</v>
      </c>
      <c r="CJ388" s="15">
        <f ca="1">(BC388*DCF!K$10-DCF!K$5*MAX(BC388*DCF!K$10,0)-MAX(BC388-BB388,0)/Inputs!$B$10)*DCF!K$6</f>
        <v>3708.0243871057528</v>
      </c>
      <c r="CK388" s="15">
        <f ca="1">(BD388*DCF!L$10-DCF!L$5*MAX(BD388*DCF!L$10,0)-MAX(BD388-BC388,0)/Inputs!$B$10)*DCF!L$6</f>
        <v>4495.6633890465655</v>
      </c>
      <c r="CL388" s="15">
        <f ca="1">(BE388*DCF!M$10-DCF!M$5*MAX(BE388*DCF!M$10,0)-MAX(BE388-BD388,0)/Inputs!$B$10)*DCF!M$6</f>
        <v>4983.472018741184</v>
      </c>
      <c r="CM388" s="15">
        <f ca="1">(BF388*DCF!C$28-DCF!C$5*MAX(BF388*DCF!C$28,0)-MAX(BF388-Inputs!$B$13,0)/Inputs!$B$17)*DCF!C$6</f>
        <v>3646.6635227444108</v>
      </c>
      <c r="CN388" s="15">
        <f ca="1">(BG388*DCF!D$28-DCF!D$5*MAX(BG388*DCF!D$28,0)-MAX(BG388-BF388,0)/Inputs!$B$17)*DCF!D$6</f>
        <v>4045.2229252557572</v>
      </c>
      <c r="CO388" s="15">
        <f ca="1">(BH388*DCF!E$28-DCF!E$5*MAX(BH388*DCF!E$28,0)-MAX(BH388-BG388,0)/Inputs!$B$17)*DCF!E$6</f>
        <v>3750.1546081301321</v>
      </c>
      <c r="CP388" s="15">
        <f ca="1">(BI388*DCF!F$28-DCF!F$5*MAX(BI388*DCF!F$28,0)-MAX(BI388-BH388,0)/Inputs!$B$17)*DCF!F$6</f>
        <v>4071.4580333266986</v>
      </c>
      <c r="CQ388" s="15">
        <f ca="1">(BJ388*DCF!G$28-DCF!G$5*MAX(BJ388*DCF!G$28,0)-MAX(BJ388-BI388,0)/Inputs!$B$17)*DCF!G$6</f>
        <v>5225.906781097543</v>
      </c>
      <c r="CR388" s="15">
        <f ca="1">(BK388*DCF!H$28-DCF!H$5*MAX(BK388*DCF!H$28,0)-MAX(BK388-BJ388,0)/Inputs!$B$17)*DCF!H$6</f>
        <v>6433.7410083908135</v>
      </c>
      <c r="CS388" s="15">
        <f ca="1">(BL388*DCF!I$28-DCF!I$5*MAX(BL388*DCF!I$28,0)-MAX(BL388-BK388,0)/Inputs!$B$17)*DCF!I$6</f>
        <v>7548.8539973013085</v>
      </c>
      <c r="CT388" s="15">
        <f ca="1">(BM388*DCF!J$28-DCF!J$5*MAX(BM388*DCF!J$28,0)-MAX(BM388-BL388,0)/Inputs!$B$17)*DCF!J$6</f>
        <v>8475.8883583123734</v>
      </c>
      <c r="CU388" s="15">
        <f ca="1">(BN388*DCF!K$28-DCF!K$5*MAX(BN388*DCF!K$28,0)-MAX(BN388-BM388,0)/Inputs!$B$17)*DCF!K$6</f>
        <v>9874.0627662184797</v>
      </c>
      <c r="CV388" s="15">
        <f ca="1">(BO388*DCF!L$28-DCF!L$5*MAX(BO388*DCF!L$28,0)-MAX(BO388-BN388,0)/Inputs!$B$17)*DCF!L$6</f>
        <v>10571.960645569698</v>
      </c>
      <c r="CW388" s="15">
        <f ca="1">(BP388*DCF!M$28-DCF!M$5*MAX(BP388*DCF!M$28,0)-MAX(BP388-BO388,0)/Inputs!$B$17)*DCF!M$6</f>
        <v>11671.889250769589</v>
      </c>
      <c r="CX388" s="15">
        <f ca="1">(BQ388*DCF!C$46-DCF!C$5*MAX(BQ388*DCF!C$46,0)-MAX(BQ388-Inputs!$B$20,0)/Inputs!$B$24)*DCF!C$6</f>
        <v>-1020.4097767454992</v>
      </c>
      <c r="CY388" s="15">
        <f ca="1">(BR388*DCF!D$46-DCF!D$5*MAX(BR388*DCF!D$46,0)-MAX(BR388-BQ388,0)/Inputs!$B$24)*DCF!D$6</f>
        <v>-993.52190002524219</v>
      </c>
      <c r="CZ388" s="15">
        <f ca="1">(BS388*DCF!E$46-DCF!E$5*MAX(BS388*DCF!E$46,0)-MAX(BS388-BR388,0)/Inputs!$B$24)*DCF!E$6</f>
        <v>-2021.3923800137029</v>
      </c>
      <c r="DA388" s="15">
        <f ca="1">(BT388*DCF!F$46-DCF!F$5*MAX(BT388*DCF!F$46,0)-MAX(BT388-BS388,0)/Inputs!$B$24)*DCF!F$6</f>
        <v>-1952.6425681109727</v>
      </c>
      <c r="DB388" s="15">
        <f ca="1">(BU388*DCF!G$46-DCF!G$5*MAX(BU388*DCF!G$46,0)-MAX(BU388-BT388,0)/Inputs!$B$24)*DCF!G$6</f>
        <v>-1431.7767261345605</v>
      </c>
      <c r="DC388" s="15">
        <f ca="1">(BV388*DCF!H$46-DCF!H$5*MAX(BV388*DCF!H$46,0)-MAX(BV388-BU388,0)/Inputs!$B$24)*DCF!H$6</f>
        <v>-729.42037385480376</v>
      </c>
      <c r="DD388" s="15">
        <f ca="1">(BW388*DCF!I$46-DCF!I$5*MAX(BW388*DCF!I$46,0)-MAX(BW388-BV388,0)/Inputs!$B$24)*DCF!I$6</f>
        <v>-2813.215570784258</v>
      </c>
      <c r="DE388" s="15">
        <f ca="1">(BX388*DCF!J$46-DCF!J$5*MAX(BX388*DCF!J$46,0)-MAX(BX388-BW388,0)/Inputs!$B$24)*DCF!J$6</f>
        <v>106.13190515616851</v>
      </c>
      <c r="DF388" s="15">
        <f ca="1">(BY388*DCF!K$46-DCF!K$5*MAX(BY388*DCF!K$46,0)-MAX(BY388-BX388,0)/Inputs!$B$24)*DCF!K$6</f>
        <v>1662.1262013655298</v>
      </c>
      <c r="DG388" s="15">
        <f ca="1">(BZ388*DCF!L$46-DCF!L$5*MAX(BZ388*DCF!L$46,0)-MAX(BZ388-BY388,0)/Inputs!$B$24)*DCF!L$6</f>
        <v>-93.617852818919701</v>
      </c>
      <c r="DH388" s="15">
        <f ca="1">(CA388*DCF!M$46-DCF!M$5*MAX(CA388*DCF!M$46,0)-MAX(CA388-BZ388,0)/Inputs!$B$24)*DCF!M$6</f>
        <v>1024.7053122784725</v>
      </c>
      <c r="DI388" s="15">
        <f ca="1">SUM(CB388:CL388)+BE388*DCF!M$10*(1+Inputs!$B$30)*(1-Inputs!$B$33)*(1-Inputs!$B$30/Inputs!$B$31)/(Inputs!$B$29-Inputs!$B$30)*DCF!M$6</f>
        <v>151347.39342774544</v>
      </c>
      <c r="DJ388" s="15">
        <f ca="1">SUM(CM388:CW388)+BP388*DCF!M$28*(1+Inputs!$B$30)*(1-Inputs!$B$33)*(1-Inputs!$B$30/Inputs!$B$31)/(Inputs!$B$29-Inputs!$B$30)*DCF!M$6</f>
        <v>330781.05781725422</v>
      </c>
      <c r="DK388" s="15">
        <f ca="1">SUM(CX388:DH388)+CA388*DCF!M$46*(1+Inputs!$B$30)*(1-Inputs!$B$33)*(1-Inputs!$B$30/Inputs!$B$31)/(Inputs!$B$29-Inputs!$B$30)*DCF!M$6</f>
        <v>84721.373902638166</v>
      </c>
      <c r="DM388" s="15">
        <f ca="1">DI388+DJ388+DK388+Inputs!$B$34+Inputs!$B$36-Inputs!$B$35</f>
        <v>643700.82514763786</v>
      </c>
    </row>
    <row r="389" spans="1:117" x14ac:dyDescent="0.75">
      <c r="A389" s="11">
        <v>376</v>
      </c>
      <c r="C389" s="23">
        <f t="shared" ca="1" si="217"/>
        <v>-2.4608368558663767E-2</v>
      </c>
      <c r="D389" s="23">
        <f t="shared" ca="1" si="217"/>
        <v>0.33439342755461721</v>
      </c>
      <c r="E389" s="23">
        <f t="shared" ca="1" si="217"/>
        <v>-4.4391175066820027E-2</v>
      </c>
      <c r="F389" s="23">
        <f t="shared" ca="1" si="217"/>
        <v>-0.59543690276084593</v>
      </c>
      <c r="G389" s="23">
        <f t="shared" ca="1" si="217"/>
        <v>1.4894483590720418</v>
      </c>
      <c r="H389" s="23">
        <f t="shared" ca="1" si="217"/>
        <v>-0.85277735394320864</v>
      </c>
      <c r="I389" s="23">
        <f t="shared" ca="1" si="217"/>
        <v>1.2708638281510891</v>
      </c>
      <c r="J389" s="23">
        <f t="shared" ca="1" si="217"/>
        <v>-1.2144768008583409</v>
      </c>
      <c r="K389" s="23">
        <f t="shared" ca="1" si="217"/>
        <v>-1.6639117898115869</v>
      </c>
      <c r="L389" s="23">
        <f t="shared" ca="1" si="217"/>
        <v>1.0228424899035065</v>
      </c>
      <c r="M389" s="23">
        <f t="shared" ca="1" si="217"/>
        <v>0.17466657686104253</v>
      </c>
      <c r="N389" s="23">
        <f ca="1">SQRT(Inputs!$B$38)*C389+SQRT(1-Inputs!$B$38)*_xlfn.NORM.S.INV(RAND())</f>
        <v>0.37512414690682322</v>
      </c>
      <c r="O389" s="23">
        <f ca="1">SQRT(Inputs!$B$38)*D389+SQRT(1-Inputs!$B$38)*_xlfn.NORM.S.INV(RAND())</f>
        <v>1.0457489725910747</v>
      </c>
      <c r="P389" s="23">
        <f ca="1">SQRT(Inputs!$B$38)*E389+SQRT(1-Inputs!$B$38)*_xlfn.NORM.S.INV(RAND())</f>
        <v>-2.275764476716815</v>
      </c>
      <c r="Q389" s="23">
        <f ca="1">SQRT(Inputs!$B$38)*F389+SQRT(1-Inputs!$B$38)*_xlfn.NORM.S.INV(RAND())</f>
        <v>-1.0272377238718642</v>
      </c>
      <c r="R389" s="23">
        <f ca="1">SQRT(Inputs!$B$38)*G389+SQRT(1-Inputs!$B$38)*_xlfn.NORM.S.INV(RAND())</f>
        <v>-1.5214945630598717</v>
      </c>
      <c r="S389" s="23">
        <f ca="1">SQRT(Inputs!$B$38)*H389+SQRT(1-Inputs!$B$38)*_xlfn.NORM.S.INV(RAND())</f>
        <v>0.91847913345919419</v>
      </c>
      <c r="T389" s="23">
        <f ca="1">SQRT(Inputs!$B$38)*I389+SQRT(1-Inputs!$B$38)*_xlfn.NORM.S.INV(RAND())</f>
        <v>0.56040365991547758</v>
      </c>
      <c r="U389" s="23">
        <f ca="1">SQRT(Inputs!$B$38)*J389+SQRT(1-Inputs!$B$38)*_xlfn.NORM.S.INV(RAND())</f>
        <v>-1.1217940757817515</v>
      </c>
      <c r="V389" s="23">
        <f ca="1">SQRT(Inputs!$B$38)*K389+SQRT(1-Inputs!$B$38)*_xlfn.NORM.S.INV(RAND())</f>
        <v>0.25174771811746333</v>
      </c>
      <c r="W389" s="23">
        <f ca="1">SQRT(Inputs!$B$38)*L389+SQRT(1-Inputs!$B$38)*_xlfn.NORM.S.INV(RAND())</f>
        <v>1.3079948722702512</v>
      </c>
      <c r="X389" s="23">
        <f ca="1">SQRT(Inputs!$B$38)*M389+SQRT(1-Inputs!$B$38)*_xlfn.NORM.S.INV(RAND())</f>
        <v>-2.0045542360738217E-2</v>
      </c>
      <c r="Y389" s="23">
        <f ca="1">SQRT(Inputs!$B$38)*C389+SQRT(1-Inputs!$B$38)*_xlfn.NORM.S.INV(RAND())</f>
        <v>-1.6163208028718876</v>
      </c>
      <c r="Z389" s="23">
        <f ca="1">SQRT(Inputs!$B$38)*D389+SQRT(1-Inputs!$B$38)*_xlfn.NORM.S.INV(RAND())</f>
        <v>-0.59253860206507047</v>
      </c>
      <c r="AA389" s="23">
        <f ca="1">SQRT(Inputs!$B$38)*E389+SQRT(1-Inputs!$B$38)*_xlfn.NORM.S.INV(RAND())</f>
        <v>-0.44026721206232189</v>
      </c>
      <c r="AB389" s="23">
        <f ca="1">SQRT(Inputs!$B$38)*F389+SQRT(1-Inputs!$B$38)*_xlfn.NORM.S.INV(RAND())</f>
        <v>-0.44806549658699102</v>
      </c>
      <c r="AC389" s="23">
        <f ca="1">SQRT(Inputs!$B$38)*G389+SQRT(1-Inputs!$B$38)*_xlfn.NORM.S.INV(RAND())</f>
        <v>1.4215694773538798</v>
      </c>
      <c r="AD389" s="23">
        <f ca="1">SQRT(Inputs!$B$38)*H389+SQRT(1-Inputs!$B$38)*_xlfn.NORM.S.INV(RAND())</f>
        <v>-1.428963253339476</v>
      </c>
      <c r="AE389" s="23">
        <f ca="1">SQRT(Inputs!$B$38)*I389+SQRT(1-Inputs!$B$38)*_xlfn.NORM.S.INV(RAND())</f>
        <v>0.63269575092929164</v>
      </c>
      <c r="AF389" s="23">
        <f ca="1">SQRT(Inputs!$B$38)*J389+SQRT(1-Inputs!$B$38)*_xlfn.NORM.S.INV(RAND())</f>
        <v>-1.5017017696737089</v>
      </c>
      <c r="AG389" s="23">
        <f ca="1">SQRT(Inputs!$B$38)*K389+SQRT(1-Inputs!$B$38)*_xlfn.NORM.S.INV(RAND())</f>
        <v>-1.9123631065399169</v>
      </c>
      <c r="AH389" s="23">
        <f ca="1">SQRT(Inputs!$B$38)*L389+SQRT(1-Inputs!$B$38)*_xlfn.NORM.S.INV(RAND())</f>
        <v>0.55551441522052836</v>
      </c>
      <c r="AI389" s="23">
        <f ca="1">SQRT(Inputs!$B$38)*M389+SQRT(1-Inputs!$B$38)*_xlfn.NORM.S.INV(RAND())</f>
        <v>0.10496560857314755</v>
      </c>
      <c r="AJ389" s="23">
        <f ca="1">SQRT(Inputs!$B$38)*C389+SQRT(1-Inputs!$B$38)*_xlfn.NORM.S.INV(RAND())</f>
        <v>0.79910891430212017</v>
      </c>
      <c r="AK389" s="23">
        <f ca="1">SQRT(Inputs!$B$38)*D389+SQRT(1-Inputs!$B$38)*_xlfn.NORM.S.INV(RAND())</f>
        <v>-0.32714193358968591</v>
      </c>
      <c r="AL389" s="23">
        <f ca="1">SQRT(Inputs!$B$38)*E389+SQRT(1-Inputs!$B$38)*_xlfn.NORM.S.INV(RAND())</f>
        <v>-0.45273552785856919</v>
      </c>
      <c r="AM389" s="23">
        <f ca="1">SQRT(Inputs!$B$38)*F389+SQRT(1-Inputs!$B$38)*_xlfn.NORM.S.INV(RAND())</f>
        <v>-0.7451195560999917</v>
      </c>
      <c r="AN389" s="23">
        <f ca="1">SQRT(Inputs!$B$38)*G389+SQRT(1-Inputs!$B$38)*_xlfn.NORM.S.INV(RAND())</f>
        <v>0.95751430461772236</v>
      </c>
      <c r="AO389" s="23">
        <f ca="1">SQRT(Inputs!$B$38)*H389+SQRT(1-Inputs!$B$38)*_xlfn.NORM.S.INV(RAND())</f>
        <v>-0.6073617381591967</v>
      </c>
      <c r="AP389" s="23">
        <f ca="1">SQRT(Inputs!$B$38)*I389+SQRT(1-Inputs!$B$38)*_xlfn.NORM.S.INV(RAND())</f>
        <v>1.5831372848928873</v>
      </c>
      <c r="AQ389" s="23">
        <f ca="1">SQRT(Inputs!$B$38)*J389+SQRT(1-Inputs!$B$38)*_xlfn.NORM.S.INV(RAND())</f>
        <v>-2.4946126838922176</v>
      </c>
      <c r="AR389" s="23">
        <f ca="1">SQRT(Inputs!$B$38)*K389+SQRT(1-Inputs!$B$38)*_xlfn.NORM.S.INV(RAND())</f>
        <v>-1.7991231315943654</v>
      </c>
      <c r="AS389" s="23">
        <f ca="1">SQRT(Inputs!$B$38)*L389+SQRT(1-Inputs!$B$38)*_xlfn.NORM.S.INV(RAND())</f>
        <v>1.2641948480379361</v>
      </c>
      <c r="AT389" s="23">
        <f ca="1">SQRT(Inputs!$B$38)*M389+SQRT(1-Inputs!$B$38)*_xlfn.NORM.S.INV(RAND())</f>
        <v>1.2572580743705795</v>
      </c>
      <c r="AU389" s="15">
        <f ca="1">Inputs!$B$6*EXP($B$8-0.5*C$5^2+C$5*N389)</f>
        <v>5272.8954687658206</v>
      </c>
      <c r="AV389" s="15">
        <f t="shared" ca="1" si="183"/>
        <v>7485.1502123211258</v>
      </c>
      <c r="AW389" s="15">
        <f t="shared" ca="1" si="184"/>
        <v>6714.430043828731</v>
      </c>
      <c r="AX389" s="15">
        <f t="shared" ca="1" si="185"/>
        <v>7210.3041648220105</v>
      </c>
      <c r="AY389" s="15">
        <f t="shared" ca="1" si="186"/>
        <v>7377.1788069348331</v>
      </c>
      <c r="AZ389" s="15">
        <f t="shared" ca="1" si="187"/>
        <v>9982.7901380367384</v>
      </c>
      <c r="BA389" s="15">
        <f t="shared" ca="1" si="188"/>
        <v>12954.323094724992</v>
      </c>
      <c r="BB389" s="15">
        <f t="shared" ca="1" si="189"/>
        <v>14174.017119586235</v>
      </c>
      <c r="BC389" s="15">
        <f t="shared" ca="1" si="190"/>
        <v>17786.589327787373</v>
      </c>
      <c r="BD389" s="15">
        <f t="shared" ca="1" si="191"/>
        <v>24626.028848364007</v>
      </c>
      <c r="BE389" s="15">
        <f t="shared" ca="1" si="192"/>
        <v>30120.99652666918</v>
      </c>
      <c r="BF389" s="15">
        <f ca="1">Inputs!$B$13*EXP($B$9-0.5*C$6^2+C$6*Y389)</f>
        <v>10039.045962747556</v>
      </c>
      <c r="BG389" s="15">
        <f t="shared" ca="1" si="193"/>
        <v>10994.322774727179</v>
      </c>
      <c r="BH389" s="15">
        <f t="shared" ca="1" si="194"/>
        <v>12487.09596704783</v>
      </c>
      <c r="BI389" s="15">
        <f t="shared" ca="1" si="195"/>
        <v>14267.394819581003</v>
      </c>
      <c r="BJ389" s="15">
        <f t="shared" ca="1" si="196"/>
        <v>21468.643864455476</v>
      </c>
      <c r="BK389" s="15">
        <f t="shared" ca="1" si="197"/>
        <v>21690.509983847092</v>
      </c>
      <c r="BL389" s="15">
        <f t="shared" ca="1" si="198"/>
        <v>28920.844262833223</v>
      </c>
      <c r="BM389" s="15">
        <f t="shared" ca="1" si="199"/>
        <v>29499.881181029727</v>
      </c>
      <c r="BN389" s="15">
        <f t="shared" ca="1" si="200"/>
        <v>28850.54546588031</v>
      </c>
      <c r="BO389" s="15">
        <f t="shared" ca="1" si="201"/>
        <v>37865.439179972236</v>
      </c>
      <c r="BP389" s="15">
        <f t="shared" ca="1" si="202"/>
        <v>47162.81014765086</v>
      </c>
      <c r="BQ389" s="15">
        <f ca="1">Inputs!$B$20*EXP($B$10-0.5*C$7^2+C$7*AJ389)</f>
        <v>5695.0849002141022</v>
      </c>
      <c r="BR389" s="15">
        <f t="shared" ca="1" si="203"/>
        <v>6964.9559597774914</v>
      </c>
      <c r="BS389" s="15">
        <f t="shared" ca="1" si="204"/>
        <v>8374.8370300810057</v>
      </c>
      <c r="BT389" s="15">
        <f t="shared" ca="1" si="205"/>
        <v>9496.8834176707769</v>
      </c>
      <c r="BU389" s="15">
        <f t="shared" ca="1" si="206"/>
        <v>16593.127933549527</v>
      </c>
      <c r="BV389" s="15">
        <f t="shared" ca="1" si="207"/>
        <v>20133.42240596105</v>
      </c>
      <c r="BW389" s="15">
        <f t="shared" ca="1" si="208"/>
        <v>39277.954013792682</v>
      </c>
      <c r="BX389" s="15">
        <f t="shared" ca="1" si="209"/>
        <v>33317.180695937772</v>
      </c>
      <c r="BY389" s="15">
        <f t="shared" ca="1" si="210"/>
        <v>33087.777137229343</v>
      </c>
      <c r="BZ389" s="15">
        <f t="shared" ca="1" si="211"/>
        <v>58573.262792289745</v>
      </c>
      <c r="CA389" s="15">
        <f t="shared" ca="1" si="212"/>
        <v>102875.0704417909</v>
      </c>
      <c r="CB389" s="15">
        <f ca="1">(AU389*DCF!C$10-DCF!C$5*MAX(AU389*DCF!C$10,0)-MAX(AU389-Inputs!$B$6,0)/Inputs!$B$10)*DCF!C$6</f>
        <v>1040.8592705927929</v>
      </c>
      <c r="CC389" s="15">
        <f ca="1">(AV389*DCF!D$10-DCF!D$5*MAX(AV389*DCF!D$10,0)-MAX(AV389-AU389,0)/Inputs!$B$10)*DCF!D$6</f>
        <v>1285.0542336288993</v>
      </c>
      <c r="CD389" s="15">
        <f ca="1">(AW389*DCF!E$10-DCF!E$5*MAX(AW389*DCF!E$10,0)-MAX(AW389-AV389,0)/Inputs!$B$10)*DCF!E$6</f>
        <v>1550.2550123894989</v>
      </c>
      <c r="CE389" s="15">
        <f ca="1">(AX389*DCF!F$10-DCF!F$5*MAX(AX389*DCF!F$10,0)-MAX(AX389-AW389,0)/Inputs!$B$10)*DCF!F$6</f>
        <v>1470.8187978224344</v>
      </c>
      <c r="CF389" s="15">
        <f ca="1">(AY389*DCF!G$10-DCF!G$5*MAX(AY389*DCF!G$10,0)-MAX(AY389-AX389,0)/Inputs!$B$10)*DCF!G$6</f>
        <v>1487.9166135722412</v>
      </c>
      <c r="CG389" s="15">
        <f ca="1">(AZ389*DCF!H$10-DCF!H$5*MAX(AZ389*DCF!H$10,0)-MAX(AZ389-AY389,0)/Inputs!$B$10)*DCF!H$6</f>
        <v>1475.4928621781064</v>
      </c>
      <c r="CH389" s="15">
        <f ca="1">(BA389*DCF!I$10-DCF!I$5*MAX(BA389*DCF!I$10,0)-MAX(BA389-AZ389,0)/Inputs!$B$10)*DCF!I$6</f>
        <v>1878.8467362591675</v>
      </c>
      <c r="CI389" s="15">
        <f ca="1">(BB389*DCF!J$10-DCF!J$5*MAX(BB389*DCF!J$10,0)-MAX(BB389-BA389,0)/Inputs!$B$10)*DCF!J$6</f>
        <v>2247.4696955146137</v>
      </c>
      <c r="CJ389" s="15">
        <f ca="1">(BC389*DCF!K$10-DCF!K$5*MAX(BC389*DCF!K$10,0)-MAX(BC389-BB389,0)/Inputs!$B$10)*DCF!K$6</f>
        <v>2357.6501118109454</v>
      </c>
      <c r="CK389" s="15">
        <f ca="1">(BD389*DCF!L$10-DCF!L$5*MAX(BD389*DCF!L$10,0)-MAX(BD389-BC389,0)/Inputs!$B$10)*DCF!L$6</f>
        <v>2829.6231679016978</v>
      </c>
      <c r="CL389" s="15">
        <f ca="1">(BE389*DCF!M$10-DCF!M$5*MAX(BE389*DCF!M$10,0)-MAX(BE389-BD389,0)/Inputs!$B$10)*DCF!M$6</f>
        <v>3594.0295938909971</v>
      </c>
      <c r="CM389" s="15">
        <f ca="1">(BF389*DCF!C$28-DCF!C$5*MAX(BF389*DCF!C$28,0)-MAX(BF389-Inputs!$B$13,0)/Inputs!$B$17)*DCF!C$6</f>
        <v>3063.8509904821904</v>
      </c>
      <c r="CN389" s="15">
        <f ca="1">(BG389*DCF!D$28-DCF!D$5*MAX(BG389*DCF!D$28,0)-MAX(BG389-BF389,0)/Inputs!$B$17)*DCF!D$6</f>
        <v>3034.2772850557426</v>
      </c>
      <c r="CO389" s="15">
        <f ca="1">(BH389*DCF!E$28-DCF!E$5*MAX(BH389*DCF!E$28,0)-MAX(BH389-BG389,0)/Inputs!$B$17)*DCF!E$6</f>
        <v>3242.3628801276304</v>
      </c>
      <c r="CP389" s="15">
        <f ca="1">(BI389*DCF!F$28-DCF!F$5*MAX(BI389*DCF!F$28,0)-MAX(BI389-BH389,0)/Inputs!$B$17)*DCF!F$6</f>
        <v>3549.0903321577593</v>
      </c>
      <c r="CQ389" s="15">
        <f ca="1">(BJ389*DCF!G$28-DCF!G$5*MAX(BJ389*DCF!G$28,0)-MAX(BJ389-BI389,0)/Inputs!$B$17)*DCF!G$6</f>
        <v>4359.0235830709398</v>
      </c>
      <c r="CR389" s="15">
        <f ca="1">(BK389*DCF!H$28-DCF!H$5*MAX(BK389*DCF!H$28,0)-MAX(BK389-BJ389,0)/Inputs!$B$17)*DCF!H$6</f>
        <v>5329.8306559039193</v>
      </c>
      <c r="CS389" s="15">
        <f ca="1">(BL389*DCF!I$28-DCF!I$5*MAX(BL389*DCF!I$28,0)-MAX(BL389-BK389,0)/Inputs!$B$17)*DCF!I$6</f>
        <v>5763.0497328023184</v>
      </c>
      <c r="CT389" s="15">
        <f ca="1">(BM389*DCF!J$28-DCF!J$5*MAX(BM389*DCF!J$28,0)-MAX(BM389-BL389,0)/Inputs!$B$17)*DCF!J$6</f>
        <v>6504.1469126533157</v>
      </c>
      <c r="CU389" s="15">
        <f ca="1">(BN389*DCF!K$28-DCF!K$5*MAX(BN389*DCF!K$28,0)-MAX(BN389-BM389,0)/Inputs!$B$17)*DCF!K$6</f>
        <v>6092.751465216993</v>
      </c>
      <c r="CV389" s="15">
        <f ca="1">(BO389*DCF!L$28-DCF!L$5*MAX(BO389*DCF!L$28,0)-MAX(BO389-BN389,0)/Inputs!$B$17)*DCF!L$6</f>
        <v>6534.8996512307131</v>
      </c>
      <c r="CW389" s="15">
        <f ca="1">(BP389*DCF!M$28-DCF!M$5*MAX(BP389*DCF!M$28,0)-MAX(BP389-BO389,0)/Inputs!$B$17)*DCF!M$6</f>
        <v>7901.873508072882</v>
      </c>
      <c r="CX389" s="15">
        <f ca="1">(BQ389*DCF!C$46-DCF!C$5*MAX(BQ389*DCF!C$46,0)-MAX(BQ389-Inputs!$B$20,0)/Inputs!$B$24)*DCF!C$6</f>
        <v>-2467.2643650444124</v>
      </c>
      <c r="CY389" s="15">
        <f ca="1">(BR389*DCF!D$46-DCF!D$5*MAX(BR389*DCF!D$46,0)-MAX(BR389-BQ389,0)/Inputs!$B$24)*DCF!D$6</f>
        <v>-1730.598997690269</v>
      </c>
      <c r="CZ389" s="15">
        <f ca="1">(BS389*DCF!E$46-DCF!E$5*MAX(BS389*DCF!E$46,0)-MAX(BS389-BR389,0)/Inputs!$B$24)*DCF!E$6</f>
        <v>-1546.0753649940391</v>
      </c>
      <c r="DA389" s="15">
        <f ca="1">(BT389*DCF!F$46-DCF!F$5*MAX(BT389*DCF!F$46,0)-MAX(BT389-BS389,0)/Inputs!$B$24)*DCF!F$6</f>
        <v>-1100.1956546656165</v>
      </c>
      <c r="DB389" s="15">
        <f ca="1">(BU389*DCF!G$46-DCF!G$5*MAX(BU389*DCF!G$46,0)-MAX(BU389-BT389,0)/Inputs!$B$24)*DCF!G$6</f>
        <v>-2945.1964901361966</v>
      </c>
      <c r="DC389" s="15">
        <f ca="1">(BV389*DCF!H$46-DCF!H$5*MAX(BV389*DCF!H$46,0)-MAX(BV389-BU389,0)/Inputs!$B$24)*DCF!H$6</f>
        <v>-1100.1248155577562</v>
      </c>
      <c r="DD389" s="15">
        <f ca="1">(BW389*DCF!I$46-DCF!I$5*MAX(BW389*DCF!I$46,0)-MAX(BW389-BV389,0)/Inputs!$B$24)*DCF!I$6</f>
        <v>-4588.5148369952058</v>
      </c>
      <c r="DE389" s="15">
        <f ca="1">(BX389*DCF!J$46-DCF!J$5*MAX(BX389*DCF!J$46,0)-MAX(BX389-BW389,0)/Inputs!$B$24)*DCF!J$6</f>
        <v>1397.5635701105798</v>
      </c>
      <c r="DF389" s="15">
        <f ca="1">(BY389*DCF!K$46-DCF!K$5*MAX(BY389*DCF!K$46,0)-MAX(BY389-BX389,0)/Inputs!$B$24)*DCF!K$6</f>
        <v>1890.0841287008905</v>
      </c>
      <c r="DG389" s="15">
        <f ca="1">(BZ389*DCF!L$46-DCF!L$5*MAX(BZ389*DCF!L$46,0)-MAX(BZ389-BY389,0)/Inputs!$B$24)*DCF!L$6</f>
        <v>-1718.551212941202</v>
      </c>
      <c r="DH389" s="15">
        <f ca="1">(CA389*DCF!M$46-DCF!M$5*MAX(CA389*DCF!M$46,0)-MAX(CA389-BZ389,0)/Inputs!$B$24)*DCF!M$6</f>
        <v>-1196.5658142658342</v>
      </c>
      <c r="DI389" s="15">
        <f ca="1">SUM(CB389:CL389)+BE389*DCF!M$10*(1+Inputs!$B$30)*(1-Inputs!$B$33)*(1-Inputs!$B$30/Inputs!$B$31)/(Inputs!$B$29-Inputs!$B$30)*DCF!M$6</f>
        <v>105045.14773822589</v>
      </c>
      <c r="DJ389" s="15">
        <f ca="1">SUM(CM389:CW389)+BP389*DCF!M$28*(1+Inputs!$B$30)*(1-Inputs!$B$33)*(1-Inputs!$B$30/Inputs!$B$31)/(Inputs!$B$29-Inputs!$B$30)*DCF!M$6</f>
        <v>230381.45606945685</v>
      </c>
      <c r="DK389" s="15">
        <f ca="1">SUM(CX389:DH389)+CA389*DCF!M$46*(1+Inputs!$B$30)*(1-Inputs!$B$33)*(1-Inputs!$B$30/Inputs!$B$31)/(Inputs!$B$29-Inputs!$B$30)*DCF!M$6</f>
        <v>143951.60538067503</v>
      </c>
      <c r="DM389" s="15">
        <f ca="1">DI389+DJ389+DK389+Inputs!$B$34+Inputs!$B$36-Inputs!$B$35</f>
        <v>556229.20918835781</v>
      </c>
    </row>
    <row r="390" spans="1:117" x14ac:dyDescent="0.75">
      <c r="A390" s="11">
        <v>377</v>
      </c>
      <c r="C390" s="23">
        <f t="shared" ca="1" si="217"/>
        <v>0.27507148718476432</v>
      </c>
      <c r="D390" s="23">
        <f t="shared" ca="1" si="217"/>
        <v>1.0295337394371773</v>
      </c>
      <c r="E390" s="23">
        <f t="shared" ca="1" si="217"/>
        <v>0.92184934170750665</v>
      </c>
      <c r="F390" s="23">
        <f t="shared" ca="1" si="217"/>
        <v>1.2071327538350201</v>
      </c>
      <c r="G390" s="23">
        <f t="shared" ca="1" si="217"/>
        <v>-1.1687348571226515</v>
      </c>
      <c r="H390" s="23">
        <f t="shared" ca="1" si="217"/>
        <v>-9.3608024664994821E-2</v>
      </c>
      <c r="I390" s="23">
        <f t="shared" ca="1" si="217"/>
        <v>-0.10336629677230033</v>
      </c>
      <c r="J390" s="23">
        <f t="shared" ca="1" si="217"/>
        <v>0.81793835907548529</v>
      </c>
      <c r="K390" s="23">
        <f t="shared" ca="1" si="217"/>
        <v>0.19854814736003415</v>
      </c>
      <c r="L390" s="23">
        <f t="shared" ca="1" si="217"/>
        <v>-0.31745498087471669</v>
      </c>
      <c r="M390" s="23">
        <f t="shared" ca="1" si="217"/>
        <v>-0.95516830095024974</v>
      </c>
      <c r="N390" s="23">
        <f ca="1">SQRT(Inputs!$B$38)*C390+SQRT(1-Inputs!$B$38)*_xlfn.NORM.S.INV(RAND())</f>
        <v>1.0204961449625523</v>
      </c>
      <c r="O390" s="23">
        <f ca="1">SQRT(Inputs!$B$38)*D390+SQRT(1-Inputs!$B$38)*_xlfn.NORM.S.INV(RAND())</f>
        <v>0.22375445309022168</v>
      </c>
      <c r="P390" s="23">
        <f ca="1">SQRT(Inputs!$B$38)*E390+SQRT(1-Inputs!$B$38)*_xlfn.NORM.S.INV(RAND())</f>
        <v>-0.12576855141248955</v>
      </c>
      <c r="Q390" s="23">
        <f ca="1">SQRT(Inputs!$B$38)*F390+SQRT(1-Inputs!$B$38)*_xlfn.NORM.S.INV(RAND())</f>
        <v>-0.39382583311311115</v>
      </c>
      <c r="R390" s="23">
        <f ca="1">SQRT(Inputs!$B$38)*G390+SQRT(1-Inputs!$B$38)*_xlfn.NORM.S.INV(RAND())</f>
        <v>0.357397885593012</v>
      </c>
      <c r="S390" s="23">
        <f ca="1">SQRT(Inputs!$B$38)*H390+SQRT(1-Inputs!$B$38)*_xlfn.NORM.S.INV(RAND())</f>
        <v>0.69850952871099881</v>
      </c>
      <c r="T390" s="23">
        <f ca="1">SQRT(Inputs!$B$38)*I390+SQRT(1-Inputs!$B$38)*_xlfn.NORM.S.INV(RAND())</f>
        <v>-0.89840927011853045</v>
      </c>
      <c r="U390" s="23">
        <f ca="1">SQRT(Inputs!$B$38)*J390+SQRT(1-Inputs!$B$38)*_xlfn.NORM.S.INV(RAND())</f>
        <v>1.6512158287647098</v>
      </c>
      <c r="V390" s="23">
        <f ca="1">SQRT(Inputs!$B$38)*K390+SQRT(1-Inputs!$B$38)*_xlfn.NORM.S.INV(RAND())</f>
        <v>-0.11187903267647974</v>
      </c>
      <c r="W390" s="23">
        <f ca="1">SQRT(Inputs!$B$38)*L390+SQRT(1-Inputs!$B$38)*_xlfn.NORM.S.INV(RAND())</f>
        <v>1.5937174079458267</v>
      </c>
      <c r="X390" s="23">
        <f ca="1">SQRT(Inputs!$B$38)*M390+SQRT(1-Inputs!$B$38)*_xlfn.NORM.S.INV(RAND())</f>
        <v>-1.2345710988792318</v>
      </c>
      <c r="Y390" s="23">
        <f ca="1">SQRT(Inputs!$B$38)*C390+SQRT(1-Inputs!$B$38)*_xlfn.NORM.S.INV(RAND())</f>
        <v>-0.39229599715025187</v>
      </c>
      <c r="Z390" s="23">
        <f ca="1">SQRT(Inputs!$B$38)*D390+SQRT(1-Inputs!$B$38)*_xlfn.NORM.S.INV(RAND())</f>
        <v>0.92696876644124515</v>
      </c>
      <c r="AA390" s="23">
        <f ca="1">SQRT(Inputs!$B$38)*E390+SQRT(1-Inputs!$B$38)*_xlfn.NORM.S.INV(RAND())</f>
        <v>1.597997819828191</v>
      </c>
      <c r="AB390" s="23">
        <f ca="1">SQRT(Inputs!$B$38)*F390+SQRT(1-Inputs!$B$38)*_xlfn.NORM.S.INV(RAND())</f>
        <v>5.832110988335415E-2</v>
      </c>
      <c r="AC390" s="23">
        <f ca="1">SQRT(Inputs!$B$38)*G390+SQRT(1-Inputs!$B$38)*_xlfn.NORM.S.INV(RAND())</f>
        <v>0.8318847223394501</v>
      </c>
      <c r="AD390" s="23">
        <f ca="1">SQRT(Inputs!$B$38)*H390+SQRT(1-Inputs!$B$38)*_xlfn.NORM.S.INV(RAND())</f>
        <v>0.90890221391103054</v>
      </c>
      <c r="AE390" s="23">
        <f ca="1">SQRT(Inputs!$B$38)*I390+SQRT(1-Inputs!$B$38)*_xlfn.NORM.S.INV(RAND())</f>
        <v>-0.86743859536692436</v>
      </c>
      <c r="AF390" s="23">
        <f ca="1">SQRT(Inputs!$B$38)*J390+SQRT(1-Inputs!$B$38)*_xlfn.NORM.S.INV(RAND())</f>
        <v>1.046012750949145</v>
      </c>
      <c r="AG390" s="23">
        <f ca="1">SQRT(Inputs!$B$38)*K390+SQRT(1-Inputs!$B$38)*_xlfn.NORM.S.INV(RAND())</f>
        <v>-0.26285719098603971</v>
      </c>
      <c r="AH390" s="23">
        <f ca="1">SQRT(Inputs!$B$38)*L390+SQRT(1-Inputs!$B$38)*_xlfn.NORM.S.INV(RAND())</f>
        <v>0.5933358238313402</v>
      </c>
      <c r="AI390" s="23">
        <f ca="1">SQRT(Inputs!$B$38)*M390+SQRT(1-Inputs!$B$38)*_xlfn.NORM.S.INV(RAND())</f>
        <v>-1.2174430932330653</v>
      </c>
      <c r="AJ390" s="23">
        <f ca="1">SQRT(Inputs!$B$38)*C390+SQRT(1-Inputs!$B$38)*_xlfn.NORM.S.INV(RAND())</f>
        <v>1.251174614348862</v>
      </c>
      <c r="AK390" s="23">
        <f ca="1">SQRT(Inputs!$B$38)*D390+SQRT(1-Inputs!$B$38)*_xlfn.NORM.S.INV(RAND())</f>
        <v>0.55802643593337886</v>
      </c>
      <c r="AL390" s="23">
        <f ca="1">SQRT(Inputs!$B$38)*E390+SQRT(1-Inputs!$B$38)*_xlfn.NORM.S.INV(RAND())</f>
        <v>2.0710274069088519</v>
      </c>
      <c r="AM390" s="23">
        <f ca="1">SQRT(Inputs!$B$38)*F390+SQRT(1-Inputs!$B$38)*_xlfn.NORM.S.INV(RAND())</f>
        <v>-0.34572704527789766</v>
      </c>
      <c r="AN390" s="23">
        <f ca="1">SQRT(Inputs!$B$38)*G390+SQRT(1-Inputs!$B$38)*_xlfn.NORM.S.INV(RAND())</f>
        <v>-2.17254611681388</v>
      </c>
      <c r="AO390" s="23">
        <f ca="1">SQRT(Inputs!$B$38)*H390+SQRT(1-Inputs!$B$38)*_xlfn.NORM.S.INV(RAND())</f>
        <v>-1.7277004084129075</v>
      </c>
      <c r="AP390" s="23">
        <f ca="1">SQRT(Inputs!$B$38)*I390+SQRT(1-Inputs!$B$38)*_xlfn.NORM.S.INV(RAND())</f>
        <v>-0.45771240467942464</v>
      </c>
      <c r="AQ390" s="23">
        <f ca="1">SQRT(Inputs!$B$38)*J390+SQRT(1-Inputs!$B$38)*_xlfn.NORM.S.INV(RAND())</f>
        <v>0.77438571144891422</v>
      </c>
      <c r="AR390" s="23">
        <f ca="1">SQRT(Inputs!$B$38)*K390+SQRT(1-Inputs!$B$38)*_xlfn.NORM.S.INV(RAND())</f>
        <v>0.98843415059548179</v>
      </c>
      <c r="AS390" s="23">
        <f ca="1">SQRT(Inputs!$B$38)*L390+SQRT(1-Inputs!$B$38)*_xlfn.NORM.S.INV(RAND())</f>
        <v>0.62048096713342926</v>
      </c>
      <c r="AT390" s="23">
        <f ca="1">SQRT(Inputs!$B$38)*M390+SQRT(1-Inputs!$B$38)*_xlfn.NORM.S.INV(RAND())</f>
        <v>-1.1469810626714079</v>
      </c>
      <c r="AU390" s="15">
        <f ca="1">Inputs!$B$6*EXP($B$8-0.5*C$5^2+C$5*N390)</f>
        <v>5853.5480784652318</v>
      </c>
      <c r="AV390" s="15">
        <f t="shared" ca="1" si="183"/>
        <v>7363.4600236669048</v>
      </c>
      <c r="AW390" s="15">
        <f t="shared" ca="1" si="184"/>
        <v>8827.4108402345737</v>
      </c>
      <c r="AX390" s="15">
        <f t="shared" ca="1" si="185"/>
        <v>10259.949516289638</v>
      </c>
      <c r="AY390" s="15">
        <f t="shared" ca="1" si="186"/>
        <v>13073.144119130511</v>
      </c>
      <c r="AZ390" s="15">
        <f t="shared" ca="1" si="187"/>
        <v>17267.195150533265</v>
      </c>
      <c r="BA390" s="15">
        <f t="shared" ca="1" si="188"/>
        <v>19234.325838351582</v>
      </c>
      <c r="BB390" s="15">
        <f t="shared" ca="1" si="189"/>
        <v>27785.222919791449</v>
      </c>
      <c r="BC390" s="15">
        <f t="shared" ca="1" si="190"/>
        <v>33664.293530234834</v>
      </c>
      <c r="BD390" s="15">
        <f t="shared" ca="1" si="191"/>
        <v>47871.55924723966</v>
      </c>
      <c r="BE390" s="15">
        <f t="shared" ca="1" si="192"/>
        <v>52421.70509328854</v>
      </c>
      <c r="BF390" s="15">
        <f ca="1">Inputs!$B$13*EXP($B$9-0.5*C$6^2+C$6*Y390)</f>
        <v>12796.122262777055</v>
      </c>
      <c r="BG390" s="15">
        <f t="shared" ca="1" si="193"/>
        <v>18434.365366457856</v>
      </c>
      <c r="BH390" s="15">
        <f t="shared" ca="1" si="194"/>
        <v>29358.869467432909</v>
      </c>
      <c r="BI390" s="15">
        <f t="shared" ca="1" si="195"/>
        <v>36263.746420079638</v>
      </c>
      <c r="BJ390" s="15">
        <f t="shared" ca="1" si="196"/>
        <v>50120.729853511366</v>
      </c>
      <c r="BK390" s="15">
        <f t="shared" ca="1" si="197"/>
        <v>69616.44482643393</v>
      </c>
      <c r="BL390" s="15">
        <f t="shared" ca="1" si="198"/>
        <v>76423.000532780832</v>
      </c>
      <c r="BM390" s="15">
        <f t="shared" ca="1" si="199"/>
        <v>106975.92033690987</v>
      </c>
      <c r="BN390" s="15">
        <f t="shared" ca="1" si="200"/>
        <v>127487.25522057941</v>
      </c>
      <c r="BO390" s="15">
        <f t="shared" ca="1" si="201"/>
        <v>168060.27104200123</v>
      </c>
      <c r="BP390" s="15">
        <f t="shared" ca="1" si="202"/>
        <v>180199.65202748487</v>
      </c>
      <c r="BQ390" s="15">
        <f ca="1">Inputs!$B$20*EXP($B$10-0.5*C$7^2+C$7*AJ390)</f>
        <v>6685.5159137413466</v>
      </c>
      <c r="BR390" s="15">
        <f t="shared" ca="1" si="203"/>
        <v>10830.247813493908</v>
      </c>
      <c r="BS390" s="15">
        <f t="shared" ca="1" si="204"/>
        <v>26883.570386833551</v>
      </c>
      <c r="BT390" s="15">
        <f t="shared" ca="1" si="205"/>
        <v>33852.773506373691</v>
      </c>
      <c r="BU390" s="15">
        <f t="shared" ca="1" si="206"/>
        <v>27734.180195080287</v>
      </c>
      <c r="BV390" s="15">
        <f t="shared" ca="1" si="207"/>
        <v>26144.726951857727</v>
      </c>
      <c r="BW390" s="15">
        <f t="shared" ca="1" si="208"/>
        <v>33114.968169259664</v>
      </c>
      <c r="BX390" s="15">
        <f t="shared" ca="1" si="209"/>
        <v>54095.164668923273</v>
      </c>
      <c r="BY390" s="15">
        <f t="shared" ca="1" si="210"/>
        <v>91575.53666982599</v>
      </c>
      <c r="BZ390" s="15">
        <f t="shared" ca="1" si="211"/>
        <v>144018.55847419478</v>
      </c>
      <c r="CA390" s="15">
        <f t="shared" ca="1" si="212"/>
        <v>164999.75584269137</v>
      </c>
      <c r="CB390" s="15">
        <f ca="1">(AU390*DCF!C$10-DCF!C$5*MAX(AU390*DCF!C$10,0)-MAX(AU390-Inputs!$B$6,0)/Inputs!$B$10)*DCF!C$6</f>
        <v>1036.719113989637</v>
      </c>
      <c r="CC390" s="15">
        <f ca="1">(AV390*DCF!D$10-DCF!D$5*MAX(AV390*DCF!D$10,0)-MAX(AV390-AU390,0)/Inputs!$B$10)*DCF!D$6</f>
        <v>1426.6409843300864</v>
      </c>
      <c r="CD390" s="15">
        <f ca="1">(AW390*DCF!E$10-DCF!E$5*MAX(AW390*DCF!E$10,0)-MAX(AW390-AV390,0)/Inputs!$B$10)*DCF!E$6</f>
        <v>1708.3662939062526</v>
      </c>
      <c r="CE390" s="15">
        <f ca="1">(AX390*DCF!F$10-DCF!F$5*MAX(AX390*DCF!F$10,0)-MAX(AX390-AW390,0)/Inputs!$B$10)*DCF!F$6</f>
        <v>1941.6548466086858</v>
      </c>
      <c r="CF390" s="15">
        <f ca="1">(AY390*DCF!G$10-DCF!G$5*MAX(AY390*DCF!G$10,0)-MAX(AY390-AX390,0)/Inputs!$B$10)*DCF!G$6</f>
        <v>2152.844014950475</v>
      </c>
      <c r="CG390" s="15">
        <f ca="1">(AZ390*DCF!H$10-DCF!H$5*MAX(AZ390*DCF!H$10,0)-MAX(AZ390-AY390,0)/Inputs!$B$10)*DCF!H$6</f>
        <v>2607.7093749910587</v>
      </c>
      <c r="CH390" s="15">
        <f ca="1">(BA390*DCF!I$10-DCF!I$5*MAX(BA390*DCF!I$10,0)-MAX(BA390-AZ390,0)/Inputs!$B$10)*DCF!I$6</f>
        <v>3190.7313054881174</v>
      </c>
      <c r="CI390" s="15">
        <f ca="1">(BB390*DCF!J$10-DCF!J$5*MAX(BB390*DCF!J$10,0)-MAX(BB390-BA390,0)/Inputs!$B$10)*DCF!J$6</f>
        <v>3472.2611785468339</v>
      </c>
      <c r="CJ390" s="15">
        <f ca="1">(BC390*DCF!K$10-DCF!K$5*MAX(BC390*DCF!K$10,0)-MAX(BC390-BB390,0)/Inputs!$B$10)*DCF!K$6</f>
        <v>4596.4302171400295</v>
      </c>
      <c r="CK390" s="15">
        <f ca="1">(BD390*DCF!L$10-DCF!L$5*MAX(BD390*DCF!L$10,0)-MAX(BD390-BC390,0)/Inputs!$B$10)*DCF!L$6</f>
        <v>5382.7119655930919</v>
      </c>
      <c r="CL390" s="15">
        <f ca="1">(BE390*DCF!M$10-DCF!M$5*MAX(BE390*DCF!M$10,0)-MAX(BE390-BD390,0)/Inputs!$B$10)*DCF!M$6</f>
        <v>6853.817074239927</v>
      </c>
      <c r="CM390" s="15">
        <f ca="1">(BF390*DCF!C$28-DCF!C$5*MAX(BF390*DCF!C$28,0)-MAX(BF390-Inputs!$B$13,0)/Inputs!$B$17)*DCF!C$6</f>
        <v>3579.8602027408751</v>
      </c>
      <c r="CN390" s="15">
        <f ca="1">(BG390*DCF!D$28-DCF!D$5*MAX(BG390*DCF!D$28,0)-MAX(BG390-BF390,0)/Inputs!$B$17)*DCF!D$6</f>
        <v>4226.4500017922692</v>
      </c>
      <c r="CO390" s="15">
        <f ca="1">(BH390*DCF!E$28-DCF!E$5*MAX(BH390*DCF!E$28,0)-MAX(BH390-BG390,0)/Inputs!$B$17)*DCF!E$6</f>
        <v>6161.8852253440227</v>
      </c>
      <c r="CP390" s="15">
        <f ca="1">(BI390*DCF!F$28-DCF!F$5*MAX(BI390*DCF!F$28,0)-MAX(BI390-BH390,0)/Inputs!$B$17)*DCF!F$6</f>
        <v>8587.509945559128</v>
      </c>
      <c r="CQ390" s="15">
        <f ca="1">(BJ390*DCF!G$28-DCF!G$5*MAX(BJ390*DCF!G$28,0)-MAX(BJ390-BI390,0)/Inputs!$B$17)*DCF!G$6</f>
        <v>10673.595902153578</v>
      </c>
      <c r="CR390" s="15">
        <f ca="1">(BK390*DCF!H$28-DCF!H$5*MAX(BK390*DCF!H$28,0)-MAX(BK390-BJ390,0)/Inputs!$B$17)*DCF!H$6</f>
        <v>14187.827877086076</v>
      </c>
      <c r="CS390" s="15">
        <f ca="1">(BL390*DCF!I$28-DCF!I$5*MAX(BL390*DCF!I$28,0)-MAX(BL390-BK390,0)/Inputs!$B$17)*DCF!I$6</f>
        <v>16994.151265432516</v>
      </c>
      <c r="CT390" s="15">
        <f ca="1">(BM390*DCF!J$28-DCF!J$5*MAX(BM390*DCF!J$28,0)-MAX(BM390-BL390,0)/Inputs!$B$17)*DCF!J$6</f>
        <v>19813.443409206935</v>
      </c>
      <c r="CU390" s="15">
        <f ca="1">(BN390*DCF!K$28-DCF!K$5*MAX(BN390*DCF!K$28,0)-MAX(BN390-BM390,0)/Inputs!$B$17)*DCF!K$6</f>
        <v>24410.80541006344</v>
      </c>
      <c r="CV390" s="15">
        <f ca="1">(BO390*DCF!L$28-DCF!L$5*MAX(BO390*DCF!L$28,0)-MAX(BO390-BN390,0)/Inputs!$B$17)*DCF!L$6</f>
        <v>28940.647241607785</v>
      </c>
      <c r="CW390" s="15">
        <f ca="1">(BP390*DCF!M$28-DCF!M$5*MAX(BP390*DCF!M$28,0)-MAX(BP390-BO390,0)/Inputs!$B$17)*DCF!M$6</f>
        <v>32635.762394669364</v>
      </c>
      <c r="CX390" s="15">
        <f ca="1">(BQ390*DCF!C$46-DCF!C$5*MAX(BQ390*DCF!C$46,0)-MAX(BQ390-Inputs!$B$20,0)/Inputs!$B$24)*DCF!C$6</f>
        <v>-3153.4752289201015</v>
      </c>
      <c r="CY390" s="15">
        <f ca="1">(BR390*DCF!D$46-DCF!D$5*MAX(BR390*DCF!D$46,0)-MAX(BR390-BQ390,0)/Inputs!$B$24)*DCF!D$6</f>
        <v>-3616.9934343455348</v>
      </c>
      <c r="CZ390" s="15">
        <f ca="1">(BS390*DCF!E$46-DCF!E$5*MAX(BS390*DCF!E$46,0)-MAX(BS390-BR390,0)/Inputs!$B$24)*DCF!E$6</f>
        <v>-9506.8068234810871</v>
      </c>
      <c r="DA390" s="15">
        <f ca="1">(BT390*DCF!F$46-DCF!F$5*MAX(BT390*DCF!F$46,0)-MAX(BT390-BS390,0)/Inputs!$B$24)*DCF!F$6</f>
        <v>-5003.0801694366346</v>
      </c>
      <c r="DB390" s="15">
        <f ca="1">(BU390*DCF!G$46-DCF!G$5*MAX(BU390*DCF!G$46,0)-MAX(BU390-BT390,0)/Inputs!$B$24)*DCF!G$6</f>
        <v>-932.92302571318794</v>
      </c>
      <c r="DC390" s="15">
        <f ca="1">(BV390*DCF!H$46-DCF!H$5*MAX(BV390*DCF!H$46,0)-MAX(BV390-BU390,0)/Inputs!$B$24)*DCF!H$6</f>
        <v>0</v>
      </c>
      <c r="DD390" s="15">
        <f ca="1">(BW390*DCF!I$46-DCF!I$5*MAX(BW390*DCF!I$46,0)-MAX(BW390-BV390,0)/Inputs!$B$24)*DCF!I$6</f>
        <v>-1236.0835816334998</v>
      </c>
      <c r="DE390" s="15">
        <f ca="1">(BX390*DCF!J$46-DCF!J$5*MAX(BX390*DCF!J$46,0)-MAX(BX390-BW390,0)/Inputs!$B$24)*DCF!J$6</f>
        <v>-3294.462820960699</v>
      </c>
      <c r="DF390" s="15">
        <f ca="1">(BY390*DCF!K$46-DCF!K$5*MAX(BY390*DCF!K$46,0)-MAX(BY390-BX390,0)/Inputs!$B$24)*DCF!K$6</f>
        <v>-3950.5927440215005</v>
      </c>
      <c r="DG390" s="15">
        <f ca="1">(BZ390*DCF!L$46-DCF!L$5*MAX(BZ390*DCF!L$46,0)-MAX(BZ390-BY390,0)/Inputs!$B$24)*DCF!L$6</f>
        <v>-1912.6928148092559</v>
      </c>
      <c r="DH390" s="15">
        <f ca="1">(CA390*DCF!M$46-DCF!M$5*MAX(CA390*DCF!M$46,0)-MAX(CA390-BZ390,0)/Inputs!$B$24)*DCF!M$6</f>
        <v>8549.0837829534903</v>
      </c>
      <c r="DI390" s="15">
        <f ca="1">SUM(CB390:CL390)+BE390*DCF!M$10*(1+Inputs!$B$30)*(1-Inputs!$B$33)*(1-Inputs!$B$30/Inputs!$B$31)/(Inputs!$B$29-Inputs!$B$30)*DCF!M$6</f>
        <v>180260.18484969204</v>
      </c>
      <c r="DJ390" s="15">
        <f ca="1">SUM(CM390:CW390)+BP390*DCF!M$28*(1+Inputs!$B$30)*(1-Inputs!$B$33)*(1-Inputs!$B$30/Inputs!$B$31)/(Inputs!$B$29-Inputs!$B$30)*DCF!M$6</f>
        <v>838875.95819058886</v>
      </c>
      <c r="DK390" s="15">
        <f ca="1">SUM(CX390:DH390)+CA390*DCF!M$46*(1+Inputs!$B$30)*(1-Inputs!$B$33)*(1-Inputs!$B$30/Inputs!$B$31)/(Inputs!$B$29-Inputs!$B$30)*DCF!M$6</f>
        <v>231051.14114302126</v>
      </c>
      <c r="DM390" s="15">
        <f ca="1">DI390+DJ390+DK390+Inputs!$B$34+Inputs!$B$36-Inputs!$B$35</f>
        <v>1327038.2841833022</v>
      </c>
    </row>
    <row r="391" spans="1:117" x14ac:dyDescent="0.75">
      <c r="A391" s="11">
        <v>378</v>
      </c>
      <c r="C391" s="23">
        <f t="shared" ca="1" si="217"/>
        <v>-6.9473375106792593E-2</v>
      </c>
      <c r="D391" s="23">
        <f t="shared" ca="1" si="217"/>
        <v>1.3062869909865069</v>
      </c>
      <c r="E391" s="23">
        <f t="shared" ca="1" si="217"/>
        <v>1.383856701590958</v>
      </c>
      <c r="F391" s="23">
        <f t="shared" ca="1" si="217"/>
        <v>-1.0044036520750252</v>
      </c>
      <c r="G391" s="23">
        <f t="shared" ca="1" si="217"/>
        <v>-1.796299493381005</v>
      </c>
      <c r="H391" s="23">
        <f t="shared" ca="1" si="217"/>
        <v>1.2428083174017996</v>
      </c>
      <c r="I391" s="23">
        <f t="shared" ca="1" si="217"/>
        <v>-0.55348212441491018</v>
      </c>
      <c r="J391" s="23">
        <f t="shared" ca="1" si="217"/>
        <v>0.10375806058917075</v>
      </c>
      <c r="K391" s="23">
        <f t="shared" ca="1" si="217"/>
        <v>0.88374909507209642</v>
      </c>
      <c r="L391" s="23">
        <f t="shared" ca="1" si="217"/>
        <v>-1.0905995920696838</v>
      </c>
      <c r="M391" s="23">
        <f t="shared" ca="1" si="217"/>
        <v>0.6420784455348223</v>
      </c>
      <c r="N391" s="23">
        <f ca="1">SQRT(Inputs!$B$38)*C391+SQRT(1-Inputs!$B$38)*_xlfn.NORM.S.INV(RAND())</f>
        <v>1.3784024884027357</v>
      </c>
      <c r="O391" s="23">
        <f ca="1">SQRT(Inputs!$B$38)*D391+SQRT(1-Inputs!$B$38)*_xlfn.NORM.S.INV(RAND())</f>
        <v>1.199819691348861</v>
      </c>
      <c r="P391" s="23">
        <f ca="1">SQRT(Inputs!$B$38)*E391+SQRT(1-Inputs!$B$38)*_xlfn.NORM.S.INV(RAND())</f>
        <v>1.4224451296304803</v>
      </c>
      <c r="Q391" s="23">
        <f ca="1">SQRT(Inputs!$B$38)*F391+SQRT(1-Inputs!$B$38)*_xlfn.NORM.S.INV(RAND())</f>
        <v>-1.254229842024007</v>
      </c>
      <c r="R391" s="23">
        <f ca="1">SQRT(Inputs!$B$38)*G391+SQRT(1-Inputs!$B$38)*_xlfn.NORM.S.INV(RAND())</f>
        <v>2.5747715578914754E-2</v>
      </c>
      <c r="S391" s="23">
        <f ca="1">SQRT(Inputs!$B$38)*H391+SQRT(1-Inputs!$B$38)*_xlfn.NORM.S.INV(RAND())</f>
        <v>1.5986176840477884</v>
      </c>
      <c r="T391" s="23">
        <f ca="1">SQRT(Inputs!$B$38)*I391+SQRT(1-Inputs!$B$38)*_xlfn.NORM.S.INV(RAND())</f>
        <v>7.8303916614335667E-2</v>
      </c>
      <c r="U391" s="23">
        <f ca="1">SQRT(Inputs!$B$38)*J391+SQRT(1-Inputs!$B$38)*_xlfn.NORM.S.INV(RAND())</f>
        <v>0.26560551753358985</v>
      </c>
      <c r="V391" s="23">
        <f ca="1">SQRT(Inputs!$B$38)*K391+SQRT(1-Inputs!$B$38)*_xlfn.NORM.S.INV(RAND())</f>
        <v>0.80392511050527382</v>
      </c>
      <c r="W391" s="23">
        <f ca="1">SQRT(Inputs!$B$38)*L391+SQRT(1-Inputs!$B$38)*_xlfn.NORM.S.INV(RAND())</f>
        <v>-0.33824670447107236</v>
      </c>
      <c r="X391" s="23">
        <f ca="1">SQRT(Inputs!$B$38)*M391+SQRT(1-Inputs!$B$38)*_xlfn.NORM.S.INV(RAND())</f>
        <v>-1.1713195901996509</v>
      </c>
      <c r="Y391" s="23">
        <f ca="1">SQRT(Inputs!$B$38)*C391+SQRT(1-Inputs!$B$38)*_xlfn.NORM.S.INV(RAND())</f>
        <v>-0.6841456893999599</v>
      </c>
      <c r="Z391" s="23">
        <f ca="1">SQRT(Inputs!$B$38)*D391+SQRT(1-Inputs!$B$38)*_xlfn.NORM.S.INV(RAND())</f>
        <v>-0.63242810640282165</v>
      </c>
      <c r="AA391" s="23">
        <f ca="1">SQRT(Inputs!$B$38)*E391+SQRT(1-Inputs!$B$38)*_xlfn.NORM.S.INV(RAND())</f>
        <v>0.67635495558701619</v>
      </c>
      <c r="AB391" s="23">
        <f ca="1">SQRT(Inputs!$B$38)*F391+SQRT(1-Inputs!$B$38)*_xlfn.NORM.S.INV(RAND())</f>
        <v>-0.26997488008275294</v>
      </c>
      <c r="AC391" s="23">
        <f ca="1">SQRT(Inputs!$B$38)*G391+SQRT(1-Inputs!$B$38)*_xlfn.NORM.S.INV(RAND())</f>
        <v>-1.7915597742248419</v>
      </c>
      <c r="AD391" s="23">
        <f ca="1">SQRT(Inputs!$B$38)*H391+SQRT(1-Inputs!$B$38)*_xlfn.NORM.S.INV(RAND())</f>
        <v>1.1601950142041093</v>
      </c>
      <c r="AE391" s="23">
        <f ca="1">SQRT(Inputs!$B$38)*I391+SQRT(1-Inputs!$B$38)*_xlfn.NORM.S.INV(RAND())</f>
        <v>-0.43207623591398525</v>
      </c>
      <c r="AF391" s="23">
        <f ca="1">SQRT(Inputs!$B$38)*J391+SQRT(1-Inputs!$B$38)*_xlfn.NORM.S.INV(RAND())</f>
        <v>0.60952086528718674</v>
      </c>
      <c r="AG391" s="23">
        <f ca="1">SQRT(Inputs!$B$38)*K391+SQRT(1-Inputs!$B$38)*_xlfn.NORM.S.INV(RAND())</f>
        <v>1.2503447139963</v>
      </c>
      <c r="AH391" s="23">
        <f ca="1">SQRT(Inputs!$B$38)*L391+SQRT(1-Inputs!$B$38)*_xlfn.NORM.S.INV(RAND())</f>
        <v>-0.36350709619824817</v>
      </c>
      <c r="AI391" s="23">
        <f ca="1">SQRT(Inputs!$B$38)*M391+SQRT(1-Inputs!$B$38)*_xlfn.NORM.S.INV(RAND())</f>
        <v>1.9693747082369506</v>
      </c>
      <c r="AJ391" s="23">
        <f ca="1">SQRT(Inputs!$B$38)*C391+SQRT(1-Inputs!$B$38)*_xlfn.NORM.S.INV(RAND())</f>
        <v>0.4861226710169676</v>
      </c>
      <c r="AK391" s="23">
        <f ca="1">SQRT(Inputs!$B$38)*D391+SQRT(1-Inputs!$B$38)*_xlfn.NORM.S.INV(RAND())</f>
        <v>0.27291451140030576</v>
      </c>
      <c r="AL391" s="23">
        <f ca="1">SQRT(Inputs!$B$38)*E391+SQRT(1-Inputs!$B$38)*_xlfn.NORM.S.INV(RAND())</f>
        <v>1.2951994723086542</v>
      </c>
      <c r="AM391" s="23">
        <f ca="1">SQRT(Inputs!$B$38)*F391+SQRT(1-Inputs!$B$38)*_xlfn.NORM.S.INV(RAND())</f>
        <v>-0.92860363241938071</v>
      </c>
      <c r="AN391" s="23">
        <f ca="1">SQRT(Inputs!$B$38)*G391+SQRT(1-Inputs!$B$38)*_xlfn.NORM.S.INV(RAND())</f>
        <v>0.29765957370956087</v>
      </c>
      <c r="AO391" s="23">
        <f ca="1">SQRT(Inputs!$B$38)*H391+SQRT(1-Inputs!$B$38)*_xlfn.NORM.S.INV(RAND())</f>
        <v>-0.7275778900425367</v>
      </c>
      <c r="AP391" s="23">
        <f ca="1">SQRT(Inputs!$B$38)*I391+SQRT(1-Inputs!$B$38)*_xlfn.NORM.S.INV(RAND())</f>
        <v>-2.4099595182483653</v>
      </c>
      <c r="AQ391" s="23">
        <f ca="1">SQRT(Inputs!$B$38)*J391+SQRT(1-Inputs!$B$38)*_xlfn.NORM.S.INV(RAND())</f>
        <v>-1.9165719859627934</v>
      </c>
      <c r="AR391" s="23">
        <f ca="1">SQRT(Inputs!$B$38)*K391+SQRT(1-Inputs!$B$38)*_xlfn.NORM.S.INV(RAND())</f>
        <v>0.58209862354926545</v>
      </c>
      <c r="AS391" s="23">
        <f ca="1">SQRT(Inputs!$B$38)*L391+SQRT(1-Inputs!$B$38)*_xlfn.NORM.S.INV(RAND())</f>
        <v>-1.3068618566304089</v>
      </c>
      <c r="AT391" s="23">
        <f ca="1">SQRT(Inputs!$B$38)*M391+SQRT(1-Inputs!$B$38)*_xlfn.NORM.S.INV(RAND())</f>
        <v>0.74853131025715891</v>
      </c>
      <c r="AU391" s="15">
        <f ca="1">Inputs!$B$6*EXP($B$8-0.5*C$5^2+C$5*N391)</f>
        <v>6202.6919730240506</v>
      </c>
      <c r="AV391" s="15">
        <f t="shared" ca="1" si="183"/>
        <v>9006.7848295942968</v>
      </c>
      <c r="AW391" s="15">
        <f t="shared" ca="1" si="184"/>
        <v>13304.932623868252</v>
      </c>
      <c r="AX391" s="15">
        <f t="shared" ca="1" si="185"/>
        <v>13888.042891214756</v>
      </c>
      <c r="AY391" s="15">
        <f t="shared" ca="1" si="186"/>
        <v>17023.719634172659</v>
      </c>
      <c r="AZ391" s="15">
        <f t="shared" ca="1" si="187"/>
        <v>24828.084248792762</v>
      </c>
      <c r="BA391" s="15">
        <f t="shared" ca="1" si="188"/>
        <v>30633.248366684471</v>
      </c>
      <c r="BB391" s="15">
        <f t="shared" ca="1" si="189"/>
        <v>38515.855791142283</v>
      </c>
      <c r="BC391" s="15">
        <f t="shared" ca="1" si="190"/>
        <v>50978.596803996486</v>
      </c>
      <c r="BD391" s="15">
        <f t="shared" ca="1" si="191"/>
        <v>60508.647760978143</v>
      </c>
      <c r="BE391" s="15">
        <f t="shared" ca="1" si="192"/>
        <v>66642.759755479186</v>
      </c>
      <c r="BF391" s="15">
        <f ca="1">Inputs!$B$13*EXP($B$9-0.5*C$6^2+C$6*Y391)</f>
        <v>12076.76851137188</v>
      </c>
      <c r="BG391" s="15">
        <f t="shared" ca="1" si="193"/>
        <v>13131.093834559546</v>
      </c>
      <c r="BH391" s="15">
        <f t="shared" ca="1" si="194"/>
        <v>17948.378894610676</v>
      </c>
      <c r="BI391" s="15">
        <f t="shared" ca="1" si="195"/>
        <v>21077.212399356977</v>
      </c>
      <c r="BJ391" s="15">
        <f t="shared" ca="1" si="196"/>
        <v>19958.41465742646</v>
      </c>
      <c r="BK391" s="15">
        <f t="shared" ca="1" si="197"/>
        <v>28686.562221539996</v>
      </c>
      <c r="BL391" s="15">
        <f t="shared" ca="1" si="198"/>
        <v>33319.106706103616</v>
      </c>
      <c r="BM391" s="15">
        <f t="shared" ca="1" si="199"/>
        <v>44177.991552844578</v>
      </c>
      <c r="BN391" s="15">
        <f t="shared" ca="1" si="200"/>
        <v>63116.058687202269</v>
      </c>
      <c r="BO391" s="15">
        <f t="shared" ca="1" si="201"/>
        <v>74444.796103016764</v>
      </c>
      <c r="BP391" s="15">
        <f t="shared" ca="1" si="202"/>
        <v>114532.14421861306</v>
      </c>
      <c r="BQ391" s="15">
        <f ca="1">Inputs!$B$20*EXP($B$10-0.5*C$7^2+C$7*AJ391)</f>
        <v>5096.6971000086014</v>
      </c>
      <c r="BR391" s="15">
        <f t="shared" ca="1" si="203"/>
        <v>7541.6909038449339</v>
      </c>
      <c r="BS391" s="15">
        <f t="shared" ca="1" si="204"/>
        <v>14981.240211323893</v>
      </c>
      <c r="BT391" s="15">
        <f t="shared" ca="1" si="205"/>
        <v>16190.053010022672</v>
      </c>
      <c r="BU391" s="15">
        <f t="shared" ca="1" si="206"/>
        <v>24113.142676697003</v>
      </c>
      <c r="BV391" s="15">
        <f t="shared" ca="1" si="207"/>
        <v>28476.099366810551</v>
      </c>
      <c r="BW391" s="15">
        <f t="shared" ca="1" si="208"/>
        <v>23860.189616111296</v>
      </c>
      <c r="BX391" s="15">
        <f t="shared" ca="1" si="209"/>
        <v>22725.857548215543</v>
      </c>
      <c r="BY391" s="15">
        <f t="shared" ca="1" si="210"/>
        <v>35594.12899393816</v>
      </c>
      <c r="BZ391" s="15">
        <f t="shared" ca="1" si="211"/>
        <v>39277.345941884421</v>
      </c>
      <c r="CA391" s="15">
        <f t="shared" ca="1" si="212"/>
        <v>63021.994434623812</v>
      </c>
      <c r="CB391" s="15">
        <f ca="1">(AU391*DCF!C$10-DCF!C$5*MAX(AU391*DCF!C$10,0)-MAX(AU391-Inputs!$B$6,0)/Inputs!$B$10)*DCF!C$6</f>
        <v>1034.2296557897375</v>
      </c>
      <c r="CC391" s="15">
        <f ca="1">(AV391*DCF!D$10-DCF!D$5*MAX(AV391*DCF!D$10,0)-MAX(AV391-AU391,0)/Inputs!$B$10)*DCF!D$6</f>
        <v>1511.6381284981699</v>
      </c>
      <c r="CD391" s="15">
        <f ca="1">(AW391*DCF!E$10-DCF!E$5*MAX(AW391*DCF!E$10,0)-MAX(AW391-AV391,0)/Inputs!$B$10)*DCF!E$6</f>
        <v>2103.7762693689333</v>
      </c>
      <c r="CE391" s="15">
        <f ca="1">(AX391*DCF!F$10-DCF!F$5*MAX(AX391*DCF!F$10,0)-MAX(AX391-AW391,0)/Inputs!$B$10)*DCF!F$6</f>
        <v>2910.4068403753663</v>
      </c>
      <c r="CF391" s="15">
        <f ca="1">(AY391*DCF!G$10-DCF!G$5*MAX(AY391*DCF!G$10,0)-MAX(AY391-AX391,0)/Inputs!$B$10)*DCF!G$6</f>
        <v>2904.8333552225508</v>
      </c>
      <c r="CG391" s="15">
        <f ca="1">(AZ391*DCF!H$10-DCF!H$5*MAX(AZ391*DCF!H$10,0)-MAX(AZ391-AY391,0)/Inputs!$B$10)*DCF!H$6</f>
        <v>3434.5855165779408</v>
      </c>
      <c r="CH391" s="15">
        <f ca="1">(BA391*DCF!I$10-DCF!I$5*MAX(BA391*DCF!I$10,0)-MAX(BA391-AZ391,0)/Inputs!$B$10)*DCF!I$6</f>
        <v>4643.3266623868367</v>
      </c>
      <c r="CI391" s="15">
        <f ca="1">(BB391*DCF!J$10-DCF!J$5*MAX(BB391*DCF!J$10,0)-MAX(BB391-BA391,0)/Inputs!$B$10)*DCF!J$6</f>
        <v>5414.9309628054853</v>
      </c>
      <c r="CJ391" s="15">
        <f ca="1">(BC391*DCF!K$10-DCF!K$5*MAX(BC391*DCF!K$10,0)-MAX(BC391-BB391,0)/Inputs!$B$10)*DCF!K$6</f>
        <v>6462.1413404444575</v>
      </c>
      <c r="CK391" s="15">
        <f ca="1">(BD391*DCF!L$10-DCF!L$5*MAX(BD391*DCF!L$10,0)-MAX(BD391-BC391,0)/Inputs!$B$10)*DCF!L$6</f>
        <v>7893.4648191100732</v>
      </c>
      <c r="CL391" s="15">
        <f ca="1">(BE391*DCF!M$10-DCF!M$5*MAX(BE391*DCF!M$10,0)-MAX(BE391-BD391,0)/Inputs!$B$10)*DCF!M$6</f>
        <v>8671.3701418940382</v>
      </c>
      <c r="CM391" s="15">
        <f ca="1">(BF391*DCF!C$28-DCF!C$5*MAX(BF391*DCF!C$28,0)-MAX(BF391-Inputs!$B$13,0)/Inputs!$B$17)*DCF!C$6</f>
        <v>3526.4506615241835</v>
      </c>
      <c r="CN391" s="15">
        <f ca="1">(BG391*DCF!D$28-DCF!D$5*MAX(BG391*DCF!D$28,0)-MAX(BG391-BF391,0)/Inputs!$B$17)*DCF!D$6</f>
        <v>3642.4740554813266</v>
      </c>
      <c r="CO391" s="15">
        <f ca="1">(BH391*DCF!E$28-DCF!E$5*MAX(BH391*DCF!E$28,0)-MAX(BH391-BG391,0)/Inputs!$B$17)*DCF!E$6</f>
        <v>4133.8799232913825</v>
      </c>
      <c r="CP391" s="15">
        <f ca="1">(BI391*DCF!F$28-DCF!F$5*MAX(BI391*DCF!F$28,0)-MAX(BI391-BH391,0)/Inputs!$B$17)*DCF!F$6</f>
        <v>5152.2543799469986</v>
      </c>
      <c r="CQ391" s="15">
        <f ca="1">(BJ391*DCF!G$28-DCF!G$5*MAX(BJ391*DCF!G$28,0)-MAX(BJ391-BI391,0)/Inputs!$B$17)*DCF!G$6</f>
        <v>5178.3621069249612</v>
      </c>
      <c r="CR391" s="15">
        <f ca="1">(BK391*DCF!H$28-DCF!H$5*MAX(BK391*DCF!H$28,0)-MAX(BK391-BJ391,0)/Inputs!$B$17)*DCF!H$6</f>
        <v>5738.3941397799827</v>
      </c>
      <c r="CS391" s="15">
        <f ca="1">(BL391*DCF!I$28-DCF!I$5*MAX(BL391*DCF!I$28,0)-MAX(BL391-BK391,0)/Inputs!$B$17)*DCF!I$6</f>
        <v>7170.1769808245772</v>
      </c>
      <c r="CT391" s="15">
        <f ca="1">(BM391*DCF!J$28-DCF!J$5*MAX(BM391*DCF!J$28,0)-MAX(BM391-BL391,0)/Inputs!$B$17)*DCF!J$6</f>
        <v>8415.5601889026566</v>
      </c>
      <c r="CU391" s="15">
        <f ca="1">(BN391*DCF!K$28-DCF!K$5*MAX(BN391*DCF!K$28,0)-MAX(BN391-BM391,0)/Inputs!$B$17)*DCF!K$6</f>
        <v>11009.392357695107</v>
      </c>
      <c r="CV391" s="15">
        <f ca="1">(BO391*DCF!L$28-DCF!L$5*MAX(BO391*DCF!L$28,0)-MAX(BO391-BN391,0)/Inputs!$B$17)*DCF!L$6</f>
        <v>13571.433880303492</v>
      </c>
      <c r="CW391" s="15">
        <f ca="1">(BP391*DCF!M$28-DCF!M$5*MAX(BP391*DCF!M$28,0)-MAX(BP391-BO391,0)/Inputs!$B$17)*DCF!M$6</f>
        <v>17359.034913523345</v>
      </c>
      <c r="CX391" s="15">
        <f ca="1">(BQ391*DCF!C$46-DCF!C$5*MAX(BQ391*DCF!C$46,0)-MAX(BQ391-Inputs!$B$20,0)/Inputs!$B$24)*DCF!C$6</f>
        <v>-2052.6769746018022</v>
      </c>
      <c r="CY391" s="15">
        <f ca="1">(BR391*DCF!D$46-DCF!D$5*MAX(BR391*DCF!D$46,0)-MAX(BR391-BQ391,0)/Inputs!$B$24)*DCF!D$6</f>
        <v>-2330.4493235866876</v>
      </c>
      <c r="CZ391" s="15">
        <f ca="1">(BS391*DCF!E$46-DCF!E$5*MAX(BS391*DCF!E$46,0)-MAX(BS391-BR391,0)/Inputs!$B$24)*DCF!E$6</f>
        <v>-4704.0232687404468</v>
      </c>
      <c r="DA391" s="15">
        <f ca="1">(BT391*DCF!F$46-DCF!F$5*MAX(BT391*DCF!F$46,0)-MAX(BT391-BS391,0)/Inputs!$B$24)*DCF!F$6</f>
        <v>-1619.2289750072205</v>
      </c>
      <c r="DB391" s="15">
        <f ca="1">(BU391*DCF!G$46-DCF!G$5*MAX(BU391*DCF!G$46,0)-MAX(BU391-BT391,0)/Inputs!$B$24)*DCF!G$6</f>
        <v>-3476.2893006228987</v>
      </c>
      <c r="DC391" s="15">
        <f ca="1">(BV391*DCF!H$46-DCF!H$5*MAX(BV391*DCF!H$46,0)-MAX(BV391-BU391,0)/Inputs!$B$24)*DCF!H$6</f>
        <v>-1355.762059173624</v>
      </c>
      <c r="DD391" s="15">
        <f ca="1">(BW391*DCF!I$46-DCF!I$5*MAX(BW391*DCF!I$46,0)-MAX(BW391-BV391,0)/Inputs!$B$24)*DCF!I$6</f>
        <v>551.06032672839513</v>
      </c>
      <c r="DE391" s="15">
        <f ca="1">(BX391*DCF!J$46-DCF!J$5*MAX(BX391*DCF!J$46,0)-MAX(BX391-BW391,0)/Inputs!$B$24)*DCF!J$6</f>
        <v>953.28686117733389</v>
      </c>
      <c r="DF391" s="15">
        <f ca="1">(BY391*DCF!K$46-DCF!K$5*MAX(BY391*DCF!K$46,0)-MAX(BY391-BX391,0)/Inputs!$B$24)*DCF!K$6</f>
        <v>-1119.1283930959394</v>
      </c>
      <c r="DG391" s="15">
        <f ca="1">(BZ391*DCF!L$46-DCF!L$5*MAX(BZ391*DCF!L$46,0)-MAX(BZ391-BY391,0)/Inputs!$B$24)*DCF!L$6</f>
        <v>1881.5372759428365</v>
      </c>
      <c r="DH391" s="15">
        <f ca="1">(CA391*DCF!M$46-DCF!M$5*MAX(CA391*DCF!M$46,0)-MAX(CA391-BZ391,0)/Inputs!$B$24)*DCF!M$6</f>
        <v>-23.288981724115054</v>
      </c>
      <c r="DI391" s="15">
        <f ca="1">SUM(CB391:CL391)+BE391*DCF!M$10*(1+Inputs!$B$30)*(1-Inputs!$B$33)*(1-Inputs!$B$30/Inputs!$B$31)/(Inputs!$B$29-Inputs!$B$30)*DCF!M$6</f>
        <v>232452.3853512377</v>
      </c>
      <c r="DJ391" s="15">
        <f ca="1">SUM(CM391:CW391)+BP391*DCF!M$28*(1+Inputs!$B$30)*(1-Inputs!$B$33)*(1-Inputs!$B$30/Inputs!$B$31)/(Inputs!$B$29-Inputs!$B$30)*DCF!M$6</f>
        <v>509890.04277648573</v>
      </c>
      <c r="DK391" s="15">
        <f ca="1">SUM(CX391:DH391)+CA391*DCF!M$46*(1+Inputs!$B$30)*(1-Inputs!$B$33)*(1-Inputs!$B$30/Inputs!$B$31)/(Inputs!$B$29-Inputs!$B$30)*DCF!M$6</f>
        <v>84144.506015717488</v>
      </c>
      <c r="DM391" s="15">
        <f ca="1">DI391+DJ391+DK391+Inputs!$B$34+Inputs!$B$36-Inputs!$B$35</f>
        <v>903337.93414344091</v>
      </c>
    </row>
    <row r="392" spans="1:117" x14ac:dyDescent="0.75">
      <c r="A392" s="11">
        <v>379</v>
      </c>
      <c r="C392" s="23">
        <f t="shared" ca="1" si="217"/>
        <v>0.17923827112969606</v>
      </c>
      <c r="D392" s="23">
        <f t="shared" ca="1" si="217"/>
        <v>0.27787538363778358</v>
      </c>
      <c r="E392" s="23">
        <f t="shared" ca="1" si="217"/>
        <v>-0.86311748801541466</v>
      </c>
      <c r="F392" s="23">
        <f t="shared" ca="1" si="217"/>
        <v>-1.1044884997683684</v>
      </c>
      <c r="G392" s="23">
        <f t="shared" ca="1" si="217"/>
        <v>-1.0142561266477435</v>
      </c>
      <c r="H392" s="23">
        <f t="shared" ca="1" si="217"/>
        <v>-2.8389221974961978</v>
      </c>
      <c r="I392" s="23">
        <f t="shared" ca="1" si="217"/>
        <v>2.2997505670954244</v>
      </c>
      <c r="J392" s="23">
        <f t="shared" ca="1" si="217"/>
        <v>0.61353855030395188</v>
      </c>
      <c r="K392" s="23">
        <f t="shared" ca="1" si="217"/>
        <v>-0.40910324144867438</v>
      </c>
      <c r="L392" s="23">
        <f t="shared" ca="1" si="217"/>
        <v>-1.1817373056733806</v>
      </c>
      <c r="M392" s="23">
        <f t="shared" ca="1" si="217"/>
        <v>1.3661921656594034</v>
      </c>
      <c r="N392" s="23">
        <f ca="1">SQRT(Inputs!$B$38)*C392+SQRT(1-Inputs!$B$38)*_xlfn.NORM.S.INV(RAND())</f>
        <v>0.8091824051328107</v>
      </c>
      <c r="O392" s="23">
        <f ca="1">SQRT(Inputs!$B$38)*D392+SQRT(1-Inputs!$B$38)*_xlfn.NORM.S.INV(RAND())</f>
        <v>-7.7553580846912468E-2</v>
      </c>
      <c r="P392" s="23">
        <f ca="1">SQRT(Inputs!$B$38)*E392+SQRT(1-Inputs!$B$38)*_xlfn.NORM.S.INV(RAND())</f>
        <v>-1.1725917936096637</v>
      </c>
      <c r="Q392" s="23">
        <f ca="1">SQRT(Inputs!$B$38)*F392+SQRT(1-Inputs!$B$38)*_xlfn.NORM.S.INV(RAND())</f>
        <v>-0.83868193883613218</v>
      </c>
      <c r="R392" s="23">
        <f ca="1">SQRT(Inputs!$B$38)*G392+SQRT(1-Inputs!$B$38)*_xlfn.NORM.S.INV(RAND())</f>
        <v>-1.1991384545329704</v>
      </c>
      <c r="S392" s="23">
        <f ca="1">SQRT(Inputs!$B$38)*H392+SQRT(1-Inputs!$B$38)*_xlfn.NORM.S.INV(RAND())</f>
        <v>-2.9931958358131285</v>
      </c>
      <c r="T392" s="23">
        <f ca="1">SQRT(Inputs!$B$38)*I392+SQRT(1-Inputs!$B$38)*_xlfn.NORM.S.INV(RAND())</f>
        <v>0.71675988126072532</v>
      </c>
      <c r="U392" s="23">
        <f ca="1">SQRT(Inputs!$B$38)*J392+SQRT(1-Inputs!$B$38)*_xlfn.NORM.S.INV(RAND())</f>
        <v>0.17891507320212305</v>
      </c>
      <c r="V392" s="23">
        <f ca="1">SQRT(Inputs!$B$38)*K392+SQRT(1-Inputs!$B$38)*_xlfn.NORM.S.INV(RAND())</f>
        <v>8.9831427017511317E-2</v>
      </c>
      <c r="W392" s="23">
        <f ca="1">SQRT(Inputs!$B$38)*L392+SQRT(1-Inputs!$B$38)*_xlfn.NORM.S.INV(RAND())</f>
        <v>0.27719314099441583</v>
      </c>
      <c r="X392" s="23">
        <f ca="1">SQRT(Inputs!$B$38)*M392+SQRT(1-Inputs!$B$38)*_xlfn.NORM.S.INV(RAND())</f>
        <v>1.7996383831043219</v>
      </c>
      <c r="Y392" s="23">
        <f ca="1">SQRT(Inputs!$B$38)*C392+SQRT(1-Inputs!$B$38)*_xlfn.NORM.S.INV(RAND())</f>
        <v>6.7741672474094489E-2</v>
      </c>
      <c r="Z392" s="23">
        <f ca="1">SQRT(Inputs!$B$38)*D392+SQRT(1-Inputs!$B$38)*_xlfn.NORM.S.INV(RAND())</f>
        <v>1.0359110630052626E-2</v>
      </c>
      <c r="AA392" s="23">
        <f ca="1">SQRT(Inputs!$B$38)*E392+SQRT(1-Inputs!$B$38)*_xlfn.NORM.S.INV(RAND())</f>
        <v>1.0584705930700167</v>
      </c>
      <c r="AB392" s="23">
        <f ca="1">SQRT(Inputs!$B$38)*F392+SQRT(1-Inputs!$B$38)*_xlfn.NORM.S.INV(RAND())</f>
        <v>1.3175419488911722</v>
      </c>
      <c r="AC392" s="23">
        <f ca="1">SQRT(Inputs!$B$38)*G392+SQRT(1-Inputs!$B$38)*_xlfn.NORM.S.INV(RAND())</f>
        <v>-0.91832319930871398</v>
      </c>
      <c r="AD392" s="23">
        <f ca="1">SQRT(Inputs!$B$38)*H392+SQRT(1-Inputs!$B$38)*_xlfn.NORM.S.INV(RAND())</f>
        <v>0.10190997922862421</v>
      </c>
      <c r="AE392" s="23">
        <f ca="1">SQRT(Inputs!$B$38)*I392+SQRT(1-Inputs!$B$38)*_xlfn.NORM.S.INV(RAND())</f>
        <v>1.5508560149656141</v>
      </c>
      <c r="AF392" s="23">
        <f ca="1">SQRT(Inputs!$B$38)*J392+SQRT(1-Inputs!$B$38)*_xlfn.NORM.S.INV(RAND())</f>
        <v>-0.39491509365296967</v>
      </c>
      <c r="AG392" s="23">
        <f ca="1">SQRT(Inputs!$B$38)*K392+SQRT(1-Inputs!$B$38)*_xlfn.NORM.S.INV(RAND())</f>
        <v>0.39271172358963002</v>
      </c>
      <c r="AH392" s="23">
        <f ca="1">SQRT(Inputs!$B$38)*L392+SQRT(1-Inputs!$B$38)*_xlfn.NORM.S.INV(RAND())</f>
        <v>-1.8601641023245947</v>
      </c>
      <c r="AI392" s="23">
        <f ca="1">SQRT(Inputs!$B$38)*M392+SQRT(1-Inputs!$B$38)*_xlfn.NORM.S.INV(RAND())</f>
        <v>-0.37011639864851598</v>
      </c>
      <c r="AJ392" s="23">
        <f ca="1">SQRT(Inputs!$B$38)*C392+SQRT(1-Inputs!$B$38)*_xlfn.NORM.S.INV(RAND())</f>
        <v>-0.90789363313613314</v>
      </c>
      <c r="AK392" s="23">
        <f ca="1">SQRT(Inputs!$B$38)*D392+SQRT(1-Inputs!$B$38)*_xlfn.NORM.S.INV(RAND())</f>
        <v>0.92834428451979867</v>
      </c>
      <c r="AL392" s="23">
        <f ca="1">SQRT(Inputs!$B$38)*E392+SQRT(1-Inputs!$B$38)*_xlfn.NORM.S.INV(RAND())</f>
        <v>-0.14698258597991026</v>
      </c>
      <c r="AM392" s="23">
        <f ca="1">SQRT(Inputs!$B$38)*F392+SQRT(1-Inputs!$B$38)*_xlfn.NORM.S.INV(RAND())</f>
        <v>-0.21740507926140468</v>
      </c>
      <c r="AN392" s="23">
        <f ca="1">SQRT(Inputs!$B$38)*G392+SQRT(1-Inputs!$B$38)*_xlfn.NORM.S.INV(RAND())</f>
        <v>-1.4619671134852279</v>
      </c>
      <c r="AO392" s="23">
        <f ca="1">SQRT(Inputs!$B$38)*H392+SQRT(1-Inputs!$B$38)*_xlfn.NORM.S.INV(RAND())</f>
        <v>-2.1341107801755705</v>
      </c>
      <c r="AP392" s="23">
        <f ca="1">SQRT(Inputs!$B$38)*I392+SQRT(1-Inputs!$B$38)*_xlfn.NORM.S.INV(RAND())</f>
        <v>0.35303194965151519</v>
      </c>
      <c r="AQ392" s="23">
        <f ca="1">SQRT(Inputs!$B$38)*J392+SQRT(1-Inputs!$B$38)*_xlfn.NORM.S.INV(RAND())</f>
        <v>-1.1345744619110503</v>
      </c>
      <c r="AR392" s="23">
        <f ca="1">SQRT(Inputs!$B$38)*K392+SQRT(1-Inputs!$B$38)*_xlfn.NORM.S.INV(RAND())</f>
        <v>-0.58637253026005487</v>
      </c>
      <c r="AS392" s="23">
        <f ca="1">SQRT(Inputs!$B$38)*L392+SQRT(1-Inputs!$B$38)*_xlfn.NORM.S.INV(RAND())</f>
        <v>-1.6469408658952096</v>
      </c>
      <c r="AT392" s="23">
        <f ca="1">SQRT(Inputs!$B$38)*M392+SQRT(1-Inputs!$B$38)*_xlfn.NORM.S.INV(RAND())</f>
        <v>0.6279771358577475</v>
      </c>
      <c r="AU392" s="15">
        <f ca="1">Inputs!$B$6*EXP($B$8-0.5*C$5^2+C$5*N392)</f>
        <v>5656.7073440824106</v>
      </c>
      <c r="AV392" s="15">
        <f t="shared" ca="1" si="183"/>
        <v>6807.4799823327849</v>
      </c>
      <c r="AW392" s="15">
        <f t="shared" ca="1" si="184"/>
        <v>7086.2556387426657</v>
      </c>
      <c r="AX392" s="15">
        <f t="shared" ca="1" si="185"/>
        <v>7790.9756143085424</v>
      </c>
      <c r="AY392" s="15">
        <f t="shared" ca="1" si="186"/>
        <v>8277.1073348570117</v>
      </c>
      <c r="AZ392" s="15">
        <f t="shared" ca="1" si="187"/>
        <v>7280.6016448453183</v>
      </c>
      <c r="BA392" s="15">
        <f t="shared" ca="1" si="188"/>
        <v>9603.6634486841576</v>
      </c>
      <c r="BB392" s="15">
        <f t="shared" ca="1" si="189"/>
        <v>11970.474717286952</v>
      </c>
      <c r="BC392" s="15">
        <f t="shared" ca="1" si="190"/>
        <v>14788.46777609592</v>
      </c>
      <c r="BD392" s="15">
        <f t="shared" ca="1" si="191"/>
        <v>18593.133610263922</v>
      </c>
      <c r="BE392" s="15">
        <f t="shared" ca="1" si="192"/>
        <v>26841.474821853295</v>
      </c>
      <c r="BF392" s="15">
        <f ca="1">Inputs!$B$13*EXP($B$9-0.5*C$6^2+C$6*Y392)</f>
        <v>14018.019123575295</v>
      </c>
      <c r="BG392" s="15">
        <f t="shared" ca="1" si="193"/>
        <v>17116.217849932294</v>
      </c>
      <c r="BH392" s="15">
        <f t="shared" ca="1" si="194"/>
        <v>24926.21190546075</v>
      </c>
      <c r="BI392" s="15">
        <f t="shared" ca="1" si="195"/>
        <v>37373.517745940575</v>
      </c>
      <c r="BJ392" s="15">
        <f t="shared" ca="1" si="196"/>
        <v>40136.810843072126</v>
      </c>
      <c r="BK392" s="15">
        <f t="shared" ca="1" si="197"/>
        <v>49948.547356085473</v>
      </c>
      <c r="BL392" s="15">
        <f t="shared" ca="1" si="198"/>
        <v>75013.422642421589</v>
      </c>
      <c r="BM392" s="15">
        <f t="shared" ca="1" si="199"/>
        <v>87793.208392159984</v>
      </c>
      <c r="BN392" s="15">
        <f t="shared" ca="1" si="200"/>
        <v>113177.50743580493</v>
      </c>
      <c r="BO392" s="15">
        <f t="shared" ca="1" si="201"/>
        <v>112175.91555518721</v>
      </c>
      <c r="BP392" s="15">
        <f t="shared" ca="1" si="202"/>
        <v>132397.6776411609</v>
      </c>
      <c r="BQ392" s="15">
        <f ca="1">Inputs!$B$20*EXP($B$10-0.5*C$7^2+C$7*AJ392)</f>
        <v>3108.5589299596377</v>
      </c>
      <c r="BR392" s="15">
        <f t="shared" ca="1" si="203"/>
        <v>5664.1925958859638</v>
      </c>
      <c r="BS392" s="15">
        <f t="shared" ca="1" si="204"/>
        <v>7435.8866621403586</v>
      </c>
      <c r="BT392" s="15">
        <f t="shared" ca="1" si="205"/>
        <v>9684.1101588373022</v>
      </c>
      <c r="BU392" s="15">
        <f t="shared" ca="1" si="206"/>
        <v>9422.2110515460827</v>
      </c>
      <c r="BV392" s="15">
        <f t="shared" ca="1" si="207"/>
        <v>8105.0558066577605</v>
      </c>
      <c r="BW392" s="15">
        <f t="shared" ca="1" si="208"/>
        <v>12187.603573093778</v>
      </c>
      <c r="BX392" s="15">
        <f t="shared" ca="1" si="209"/>
        <v>13578.417980687429</v>
      </c>
      <c r="BY392" s="15">
        <f t="shared" ca="1" si="210"/>
        <v>17006.600500820972</v>
      </c>
      <c r="BZ392" s="15">
        <f t="shared" ca="1" si="211"/>
        <v>17629.095931578522</v>
      </c>
      <c r="CA392" s="15">
        <f t="shared" ca="1" si="212"/>
        <v>27687.028351250668</v>
      </c>
      <c r="CB392" s="15">
        <f ca="1">(AU392*DCF!C$10-DCF!C$5*MAX(AU392*DCF!C$10,0)-MAX(AU392-Inputs!$B$6,0)/Inputs!$B$10)*DCF!C$6</f>
        <v>1038.1226235108411</v>
      </c>
      <c r="CC392" s="15">
        <f ca="1">(AV392*DCF!D$10-DCF!D$5*MAX(AV392*DCF!D$10,0)-MAX(AV392-AU392,0)/Inputs!$B$10)*DCF!D$6</f>
        <v>1378.6913365527257</v>
      </c>
      <c r="CD392" s="15">
        <f ca="1">(AW392*DCF!E$10-DCF!E$5*MAX(AW392*DCF!E$10,0)-MAX(AW392-AV392,0)/Inputs!$B$10)*DCF!E$6</f>
        <v>1573.3118008987608</v>
      </c>
      <c r="CE392" s="15">
        <f ca="1">(AX392*DCF!F$10-DCF!F$5*MAX(AX392*DCF!F$10,0)-MAX(AX392-AW392,0)/Inputs!$B$10)*DCF!F$6</f>
        <v>1554.122805398436</v>
      </c>
      <c r="CF392" s="15">
        <f ca="1">(AY392*DCF!G$10-DCF!G$5*MAX(AY392*DCF!G$10,0)-MAX(AY392-AX392,0)/Inputs!$B$10)*DCF!G$6</f>
        <v>1611.9710234327736</v>
      </c>
      <c r="CG392" s="15">
        <f ca="1">(AZ392*DCF!H$10-DCF!H$5*MAX(AZ392*DCF!H$10,0)-MAX(AZ392-AY392,0)/Inputs!$B$10)*DCF!H$6</f>
        <v>1413.5340315907949</v>
      </c>
      <c r="CH392" s="15">
        <f ca="1">(BA392*DCF!I$10-DCF!I$5*MAX(BA392*DCF!I$10,0)-MAX(BA392-AZ392,0)/Inputs!$B$10)*DCF!I$6</f>
        <v>1373.1754408067211</v>
      </c>
      <c r="CI392" s="15">
        <f ca="1">(BB392*DCF!J$10-DCF!J$5*MAX(BB392*DCF!J$10,0)-MAX(BB392-BA392,0)/Inputs!$B$10)*DCF!J$6</f>
        <v>1695.5099910327724</v>
      </c>
      <c r="CJ392" s="15">
        <f ca="1">(BC392*DCF!K$10-DCF!K$5*MAX(BC392*DCF!K$10,0)-MAX(BC392-BB392,0)/Inputs!$B$10)*DCF!K$6</f>
        <v>1986.2296772956543</v>
      </c>
      <c r="CK392" s="15">
        <f ca="1">(BD392*DCF!L$10-DCF!L$5*MAX(BD392*DCF!L$10,0)-MAX(BD392-BC392,0)/Inputs!$B$10)*DCF!L$6</f>
        <v>2312.1932195806144</v>
      </c>
      <c r="CL392" s="15">
        <f ca="1">(BE392*DCF!M$10-DCF!M$5*MAX(BE392*DCF!M$10,0)-MAX(BE392-BD392,0)/Inputs!$B$10)*DCF!M$6</f>
        <v>2802.3267757638582</v>
      </c>
      <c r="CM392" s="15">
        <f ca="1">(BF392*DCF!C$28-DCF!C$5*MAX(BF392*DCF!C$28,0)-MAX(BF392-Inputs!$B$13,0)/Inputs!$B$17)*DCF!C$6</f>
        <v>3670.5818409082872</v>
      </c>
      <c r="CN392" s="15">
        <f ca="1">(BG392*DCF!D$28-DCF!D$5*MAX(BG392*DCF!D$28,0)-MAX(BG392-BF392,0)/Inputs!$B$17)*DCF!D$6</f>
        <v>4380.1330824318438</v>
      </c>
      <c r="CO392" s="15">
        <f ca="1">(BH392*DCF!E$28-DCF!E$5*MAX(BH392*DCF!E$28,0)-MAX(BH392-BG392,0)/Inputs!$B$17)*DCF!E$6</f>
        <v>5520.3047333321601</v>
      </c>
      <c r="CP392" s="15">
        <f ca="1">(BI392*DCF!F$28-DCF!F$5*MAX(BI392*DCF!F$28,0)-MAX(BI392-BH392,0)/Inputs!$B$17)*DCF!F$6</f>
        <v>7879.6968443951664</v>
      </c>
      <c r="CQ392" s="15">
        <f ca="1">(BJ392*DCF!G$28-DCF!G$5*MAX(BJ392*DCF!G$28,0)-MAX(BJ392-BI392,0)/Inputs!$B$17)*DCF!G$6</f>
        <v>9949.0414894065507</v>
      </c>
      <c r="CR392" s="15">
        <f ca="1">(BK392*DCF!H$28-DCF!H$5*MAX(BK392*DCF!H$28,0)-MAX(BK392-BJ392,0)/Inputs!$B$17)*DCF!H$6</f>
        <v>10828.358327950284</v>
      </c>
      <c r="CS392" s="15">
        <f ca="1">(BL392*DCF!I$28-DCF!I$5*MAX(BL392*DCF!I$28,0)-MAX(BL392-BK392,0)/Inputs!$B$17)*DCF!I$6</f>
        <v>14042.056134296012</v>
      </c>
      <c r="CT392" s="15">
        <f ca="1">(BM392*DCF!J$28-DCF!J$5*MAX(BM392*DCF!J$28,0)-MAX(BM392-BL392,0)/Inputs!$B$17)*DCF!J$6</f>
        <v>17890.678555101676</v>
      </c>
      <c r="CU392" s="15">
        <f ca="1">(BN392*DCF!K$28-DCF!K$5*MAX(BN392*DCF!K$28,0)-MAX(BN392-BM392,0)/Inputs!$B$17)*DCF!K$6</f>
        <v>20791.953407527693</v>
      </c>
      <c r="CV392" s="15">
        <f ca="1">(BO392*DCF!L$28-DCF!L$5*MAX(BO392*DCF!L$28,0)-MAX(BO392-BN392,0)/Inputs!$B$17)*DCF!L$6</f>
        <v>22381.449711541743</v>
      </c>
      <c r="CW392" s="15">
        <f ca="1">(BP392*DCF!M$28-DCF!M$5*MAX(BP392*DCF!M$28,0)-MAX(BP392-BO392,0)/Inputs!$B$17)*DCF!M$6</f>
        <v>22796.957315305473</v>
      </c>
      <c r="CX392" s="15">
        <f ca="1">(BQ392*DCF!C$46-DCF!C$5*MAX(BQ392*DCF!C$46,0)-MAX(BQ392-Inputs!$B$20,0)/Inputs!$B$24)*DCF!C$6</f>
        <v>-717.9119930622719</v>
      </c>
      <c r="CY392" s="15">
        <f ca="1">(BR392*DCF!D$46-DCF!D$5*MAX(BR392*DCF!D$46,0)-MAX(BR392-BQ392,0)/Inputs!$B$24)*DCF!D$6</f>
        <v>-2057.2132570041813</v>
      </c>
      <c r="CZ392" s="15">
        <f ca="1">(BS392*DCF!E$46-DCF!E$5*MAX(BS392*DCF!E$46,0)-MAX(BS392-BR392,0)/Inputs!$B$24)*DCF!E$6</f>
        <v>-1577.659571599416</v>
      </c>
      <c r="DA392" s="15">
        <f ca="1">(BT392*DCF!F$46-DCF!F$5*MAX(BT392*DCF!F$46,0)-MAX(BT392-BS392,0)/Inputs!$B$24)*DCF!F$6</f>
        <v>-1523.9073762952189</v>
      </c>
      <c r="DB392" s="15">
        <f ca="1">(BU392*DCF!G$46-DCF!G$5*MAX(BU392*DCF!G$46,0)-MAX(BU392-BT392,0)/Inputs!$B$24)*DCF!G$6</f>
        <v>-316.94456375804054</v>
      </c>
      <c r="DC392" s="15">
        <f ca="1">(BV392*DCF!H$46-DCF!H$5*MAX(BV392*DCF!H$46,0)-MAX(BV392-BU392,0)/Inputs!$B$24)*DCF!H$6</f>
        <v>0</v>
      </c>
      <c r="DD392" s="15">
        <f ca="1">(BW392*DCF!I$46-DCF!I$5*MAX(BW392*DCF!I$46,0)-MAX(BW392-BV392,0)/Inputs!$B$24)*DCF!I$6</f>
        <v>-890.46410006551787</v>
      </c>
      <c r="DE392" s="15">
        <f ca="1">(BX392*DCF!J$46-DCF!J$5*MAX(BX392*DCF!J$46,0)-MAX(BX392-BW392,0)/Inputs!$B$24)*DCF!J$6</f>
        <v>200.75581623902644</v>
      </c>
      <c r="DF392" s="15">
        <f ca="1">(BY392*DCF!K$46-DCF!K$5*MAX(BY392*DCF!K$46,0)-MAX(BY392-BX392,0)/Inputs!$B$24)*DCF!K$6</f>
        <v>131.6603213616612</v>
      </c>
      <c r="DG392" s="15">
        <f ca="1">(BZ392*DCF!L$46-DCF!L$5*MAX(BZ392*DCF!L$46,0)-MAX(BZ392-BY392,0)/Inputs!$B$24)*DCF!L$6</f>
        <v>1077.7452042133823</v>
      </c>
      <c r="DH392" s="15">
        <f ca="1">(CA392*DCF!M$46-DCF!M$5*MAX(CA392*DCF!M$46,0)-MAX(CA392-BZ392,0)/Inputs!$B$24)*DCF!M$6</f>
        <v>67.881219179654508</v>
      </c>
      <c r="DI392" s="15">
        <f ca="1">SUM(CB392:CL392)+BE392*DCF!M$10*(1+Inputs!$B$30)*(1-Inputs!$B$33)*(1-Inputs!$B$30/Inputs!$B$31)/(Inputs!$B$29-Inputs!$B$30)*DCF!M$6</f>
        <v>93439.368096840888</v>
      </c>
      <c r="DJ392" s="15">
        <f ca="1">SUM(CM392:CW392)+BP392*DCF!M$28*(1+Inputs!$B$30)*(1-Inputs!$B$33)*(1-Inputs!$B$30/Inputs!$B$31)/(Inputs!$B$29-Inputs!$B$30)*DCF!M$6</f>
        <v>631417.19498004834</v>
      </c>
      <c r="DK392" s="15">
        <f ca="1">SUM(CX392:DH392)+CA392*DCF!M$46*(1+Inputs!$B$30)*(1-Inputs!$B$33)*(1-Inputs!$B$30/Inputs!$B$31)/(Inputs!$B$29-Inputs!$B$30)*DCF!M$6</f>
        <v>37201.36726841893</v>
      </c>
      <c r="DM392" s="15">
        <f ca="1">DI392+DJ392+DK392+Inputs!$B$34+Inputs!$B$36-Inputs!$B$35</f>
        <v>838908.93034530815</v>
      </c>
    </row>
    <row r="393" spans="1:117" x14ac:dyDescent="0.75">
      <c r="A393" s="11">
        <v>380</v>
      </c>
      <c r="C393" s="23">
        <f t="shared" ca="1" si="217"/>
        <v>-0.7909003918146621</v>
      </c>
      <c r="D393" s="23">
        <f t="shared" ca="1" si="217"/>
        <v>-0.95559907131186983</v>
      </c>
      <c r="E393" s="23">
        <f t="shared" ca="1" si="217"/>
        <v>-0.51228458522719522</v>
      </c>
      <c r="F393" s="23">
        <f t="shared" ca="1" si="217"/>
        <v>0.54219927554050262</v>
      </c>
      <c r="G393" s="23">
        <f t="shared" ca="1" si="217"/>
        <v>1.6938199097013598</v>
      </c>
      <c r="H393" s="23">
        <f t="shared" ca="1" si="217"/>
        <v>1.7010824862761675</v>
      </c>
      <c r="I393" s="23">
        <f t="shared" ca="1" si="217"/>
        <v>-0.51506137306446642</v>
      </c>
      <c r="J393" s="23">
        <f t="shared" ca="1" si="217"/>
        <v>0.50445655321214133</v>
      </c>
      <c r="K393" s="23">
        <f t="shared" ca="1" si="217"/>
        <v>-0.3470371893778772</v>
      </c>
      <c r="L393" s="23">
        <f t="shared" ca="1" si="217"/>
        <v>0.87558374266299555</v>
      </c>
      <c r="M393" s="23">
        <f t="shared" ca="1" si="217"/>
        <v>0.99458563587336501</v>
      </c>
      <c r="N393" s="23">
        <f ca="1">SQRT(Inputs!$B$38)*C393+SQRT(1-Inputs!$B$38)*_xlfn.NORM.S.INV(RAND())</f>
        <v>-0.18665574416055522</v>
      </c>
      <c r="O393" s="23">
        <f ca="1">SQRT(Inputs!$B$38)*D393+SQRT(1-Inputs!$B$38)*_xlfn.NORM.S.INV(RAND())</f>
        <v>-0.50676359682766392</v>
      </c>
      <c r="P393" s="23">
        <f ca="1">SQRT(Inputs!$B$38)*E393+SQRT(1-Inputs!$B$38)*_xlfn.NORM.S.INV(RAND())</f>
        <v>2.1810102408162224E-2</v>
      </c>
      <c r="Q393" s="23">
        <f ca="1">SQRT(Inputs!$B$38)*F393+SQRT(1-Inputs!$B$38)*_xlfn.NORM.S.INV(RAND())</f>
        <v>0.18595470055965857</v>
      </c>
      <c r="R393" s="23">
        <f ca="1">SQRT(Inputs!$B$38)*G393+SQRT(1-Inputs!$B$38)*_xlfn.NORM.S.INV(RAND())</f>
        <v>0.45990048015238927</v>
      </c>
      <c r="S393" s="23">
        <f ca="1">SQRT(Inputs!$B$38)*H393+SQRT(1-Inputs!$B$38)*_xlfn.NORM.S.INV(RAND())</f>
        <v>3.2305283207742619E-2</v>
      </c>
      <c r="T393" s="23">
        <f ca="1">SQRT(Inputs!$B$38)*I393+SQRT(1-Inputs!$B$38)*_xlfn.NORM.S.INV(RAND())</f>
        <v>-8.3917318645174016E-2</v>
      </c>
      <c r="U393" s="23">
        <f ca="1">SQRT(Inputs!$B$38)*J393+SQRT(1-Inputs!$B$38)*_xlfn.NORM.S.INV(RAND())</f>
        <v>-0.12598396480270668</v>
      </c>
      <c r="V393" s="23">
        <f ca="1">SQRT(Inputs!$B$38)*K393+SQRT(1-Inputs!$B$38)*_xlfn.NORM.S.INV(RAND())</f>
        <v>-0.38635062525710584</v>
      </c>
      <c r="W393" s="23">
        <f ca="1">SQRT(Inputs!$B$38)*L393+SQRT(1-Inputs!$B$38)*_xlfn.NORM.S.INV(RAND())</f>
        <v>0.25931164997502532</v>
      </c>
      <c r="X393" s="23">
        <f ca="1">SQRT(Inputs!$B$38)*M393+SQRT(1-Inputs!$B$38)*_xlfn.NORM.S.INV(RAND())</f>
        <v>0.82549630474611624</v>
      </c>
      <c r="Y393" s="23">
        <f ca="1">SQRT(Inputs!$B$38)*C393+SQRT(1-Inputs!$B$38)*_xlfn.NORM.S.INV(RAND())</f>
        <v>0.60696932577320395</v>
      </c>
      <c r="Z393" s="23">
        <f ca="1">SQRT(Inputs!$B$38)*D393+SQRT(1-Inputs!$B$38)*_xlfn.NORM.S.INV(RAND())</f>
        <v>0.14768369181820806</v>
      </c>
      <c r="AA393" s="23">
        <f ca="1">SQRT(Inputs!$B$38)*E393+SQRT(1-Inputs!$B$38)*_xlfn.NORM.S.INV(RAND())</f>
        <v>-1.0880593714627009</v>
      </c>
      <c r="AB393" s="23">
        <f ca="1">SQRT(Inputs!$B$38)*F393+SQRT(1-Inputs!$B$38)*_xlfn.NORM.S.INV(RAND())</f>
        <v>1.9351197983401676</v>
      </c>
      <c r="AC393" s="23">
        <f ca="1">SQRT(Inputs!$B$38)*G393+SQRT(1-Inputs!$B$38)*_xlfn.NORM.S.INV(RAND())</f>
        <v>0.39244799133530017</v>
      </c>
      <c r="AD393" s="23">
        <f ca="1">SQRT(Inputs!$B$38)*H393+SQRT(1-Inputs!$B$38)*_xlfn.NORM.S.INV(RAND())</f>
        <v>1.1753381620260324</v>
      </c>
      <c r="AE393" s="23">
        <f ca="1">SQRT(Inputs!$B$38)*I393+SQRT(1-Inputs!$B$38)*_xlfn.NORM.S.INV(RAND())</f>
        <v>-1.1825119786003617</v>
      </c>
      <c r="AF393" s="23">
        <f ca="1">SQRT(Inputs!$B$38)*J393+SQRT(1-Inputs!$B$38)*_xlfn.NORM.S.INV(RAND())</f>
        <v>1.4858652684093159</v>
      </c>
      <c r="AG393" s="23">
        <f ca="1">SQRT(Inputs!$B$38)*K393+SQRT(1-Inputs!$B$38)*_xlfn.NORM.S.INV(RAND())</f>
        <v>-0.68134287984887176</v>
      </c>
      <c r="AH393" s="23">
        <f ca="1">SQRT(Inputs!$B$38)*L393+SQRT(1-Inputs!$B$38)*_xlfn.NORM.S.INV(RAND())</f>
        <v>1.8323599711462069</v>
      </c>
      <c r="AI393" s="23">
        <f ca="1">SQRT(Inputs!$B$38)*M393+SQRT(1-Inputs!$B$38)*_xlfn.NORM.S.INV(RAND())</f>
        <v>1.3700331655628555</v>
      </c>
      <c r="AJ393" s="23">
        <f ca="1">SQRT(Inputs!$B$38)*C393+SQRT(1-Inputs!$B$38)*_xlfn.NORM.S.INV(RAND())</f>
        <v>-1.0892078674899772</v>
      </c>
      <c r="AK393" s="23">
        <f ca="1">SQRT(Inputs!$B$38)*D393+SQRT(1-Inputs!$B$38)*_xlfn.NORM.S.INV(RAND())</f>
        <v>-1.3914666945148997</v>
      </c>
      <c r="AL393" s="23">
        <f ca="1">SQRT(Inputs!$B$38)*E393+SQRT(1-Inputs!$B$38)*_xlfn.NORM.S.INV(RAND())</f>
        <v>-8.7486029645951813E-2</v>
      </c>
      <c r="AM393" s="23">
        <f ca="1">SQRT(Inputs!$B$38)*F393+SQRT(1-Inputs!$B$38)*_xlfn.NORM.S.INV(RAND())</f>
        <v>-1.190939330272234</v>
      </c>
      <c r="AN393" s="23">
        <f ca="1">SQRT(Inputs!$B$38)*G393+SQRT(1-Inputs!$B$38)*_xlfn.NORM.S.INV(RAND())</f>
        <v>1.8083780903589191</v>
      </c>
      <c r="AO393" s="23">
        <f ca="1">SQRT(Inputs!$B$38)*H393+SQRT(1-Inputs!$B$38)*_xlfn.NORM.S.INV(RAND())</f>
        <v>-3.520918610621715E-2</v>
      </c>
      <c r="AP393" s="23">
        <f ca="1">SQRT(Inputs!$B$38)*I393+SQRT(1-Inputs!$B$38)*_xlfn.NORM.S.INV(RAND())</f>
        <v>0.16615859982327391</v>
      </c>
      <c r="AQ393" s="23">
        <f ca="1">SQRT(Inputs!$B$38)*J393+SQRT(1-Inputs!$B$38)*_xlfn.NORM.S.INV(RAND())</f>
        <v>-9.9955412794367871E-2</v>
      </c>
      <c r="AR393" s="23">
        <f ca="1">SQRT(Inputs!$B$38)*K393+SQRT(1-Inputs!$B$38)*_xlfn.NORM.S.INV(RAND())</f>
        <v>0.49866201701440571</v>
      </c>
      <c r="AS393" s="23">
        <f ca="1">SQRT(Inputs!$B$38)*L393+SQRT(1-Inputs!$B$38)*_xlfn.NORM.S.INV(RAND())</f>
        <v>0.23373213131057136</v>
      </c>
      <c r="AT393" s="23">
        <f ca="1">SQRT(Inputs!$B$38)*M393+SQRT(1-Inputs!$B$38)*_xlfn.NORM.S.INV(RAND())</f>
        <v>1.9157760732809339</v>
      </c>
      <c r="AU393" s="15">
        <f ca="1">Inputs!$B$6*EXP($B$8-0.5*C$5^2+C$5*N393)</f>
        <v>4814.5500719106694</v>
      </c>
      <c r="AV393" s="15">
        <f t="shared" ca="1" si="183"/>
        <v>5439.6515866743975</v>
      </c>
      <c r="AW393" s="15">
        <f t="shared" ca="1" si="184"/>
        <v>6652.2317984808051</v>
      </c>
      <c r="AX393" s="15">
        <f t="shared" ca="1" si="185"/>
        <v>8312.5983647266603</v>
      </c>
      <c r="AY393" s="15">
        <f t="shared" ca="1" si="186"/>
        <v>10719.402808812991</v>
      </c>
      <c r="AZ393" s="15">
        <f t="shared" ca="1" si="187"/>
        <v>13156.840699506985</v>
      </c>
      <c r="BA393" s="15">
        <f t="shared" ca="1" si="188"/>
        <v>15959.820236781199</v>
      </c>
      <c r="BB393" s="15">
        <f t="shared" ca="1" si="189"/>
        <v>19294.597663786706</v>
      </c>
      <c r="BC393" s="15">
        <f t="shared" ca="1" si="190"/>
        <v>22765.900796826387</v>
      </c>
      <c r="BD393" s="15">
        <f t="shared" ca="1" si="191"/>
        <v>28575.108238327317</v>
      </c>
      <c r="BE393" s="15">
        <f t="shared" ca="1" si="192"/>
        <v>37749.2926132836</v>
      </c>
      <c r="BF393" s="15">
        <f ca="1">Inputs!$B$13*EXP($B$9-0.5*C$6^2+C$6*Y393)</f>
        <v>15599.583561799102</v>
      </c>
      <c r="BG393" s="15">
        <f t="shared" ca="1" si="193"/>
        <v>19525.195171304855</v>
      </c>
      <c r="BH393" s="15">
        <f t="shared" ca="1" si="194"/>
        <v>19917.153214097081</v>
      </c>
      <c r="BI393" s="15">
        <f t="shared" ca="1" si="195"/>
        <v>32841.108053770287</v>
      </c>
      <c r="BJ393" s="15">
        <f t="shared" ca="1" si="196"/>
        <v>42604.264514822156</v>
      </c>
      <c r="BK393" s="15">
        <f t="shared" ca="1" si="197"/>
        <v>61362.196204505024</v>
      </c>
      <c r="BL393" s="15">
        <f t="shared" ca="1" si="198"/>
        <v>64666.672637905402</v>
      </c>
      <c r="BM393" s="15">
        <f t="shared" ca="1" si="199"/>
        <v>95603.347781722856</v>
      </c>
      <c r="BN393" s="15">
        <f t="shared" ca="1" si="200"/>
        <v>108361.28523069771</v>
      </c>
      <c r="BO393" s="15">
        <f t="shared" ca="1" si="201"/>
        <v>164976.26340758894</v>
      </c>
      <c r="BP393" s="15">
        <f t="shared" ca="1" si="202"/>
        <v>237150.75576053327</v>
      </c>
      <c r="BQ393" s="15">
        <f ca="1">Inputs!$B$20*EXP($B$10-0.5*C$7^2+C$7*AJ393)</f>
        <v>2914.9429026078769</v>
      </c>
      <c r="BR393" s="15">
        <f t="shared" ca="1" si="203"/>
        <v>2542.4539631180805</v>
      </c>
      <c r="BS393" s="15">
        <f t="shared" ca="1" si="204"/>
        <v>3395.2275864557887</v>
      </c>
      <c r="BT393" s="15">
        <f t="shared" ca="1" si="205"/>
        <v>3425.1660734691595</v>
      </c>
      <c r="BU393" s="15">
        <f t="shared" ca="1" si="206"/>
        <v>7352.6316500330995</v>
      </c>
      <c r="BV393" s="15">
        <f t="shared" ca="1" si="207"/>
        <v>10148.805861794193</v>
      </c>
      <c r="BW393" s="15">
        <f t="shared" ca="1" si="208"/>
        <v>14668.989985383416</v>
      </c>
      <c r="BX393" s="15">
        <f t="shared" ca="1" si="209"/>
        <v>20109.902964113382</v>
      </c>
      <c r="BY393" s="15">
        <f t="shared" ca="1" si="210"/>
        <v>30998.109726874944</v>
      </c>
      <c r="BZ393" s="15">
        <f t="shared" ca="1" si="211"/>
        <v>45404.295284718151</v>
      </c>
      <c r="CA393" s="15">
        <f t="shared" ca="1" si="212"/>
        <v>89645.490386067555</v>
      </c>
      <c r="CB393" s="15">
        <f ca="1">(AU393*DCF!C$10-DCF!C$5*MAX(AU393*DCF!C$10,0)-MAX(AU393-Inputs!$B$6,0)/Inputs!$B$10)*DCF!C$6</f>
        <v>1044.1273549682305</v>
      </c>
      <c r="CC393" s="15">
        <f ca="1">(AV393*DCF!D$10-DCF!D$5*MAX(AV393*DCF!D$10,0)-MAX(AV393-AU393,0)/Inputs!$B$10)*DCF!D$6</f>
        <v>1173.463577515771</v>
      </c>
      <c r="CD393" s="15">
        <f ca="1">(AW393*DCF!E$10-DCF!E$5*MAX(AW393*DCF!E$10,0)-MAX(AW393-AV393,0)/Inputs!$B$10)*DCF!E$6</f>
        <v>1262.7711489720541</v>
      </c>
      <c r="CE393" s="15">
        <f ca="1">(AX393*DCF!F$10-DCF!F$5*MAX(AX393*DCF!F$10,0)-MAX(AX393-AW393,0)/Inputs!$B$10)*DCF!F$6</f>
        <v>1469.1458582505161</v>
      </c>
      <c r="CF393" s="15">
        <f ca="1">(AY393*DCF!G$10-DCF!G$5*MAX(AY393*DCF!G$10,0)-MAX(AY393-AX393,0)/Inputs!$B$10)*DCF!G$6</f>
        <v>1745.9947235001202</v>
      </c>
      <c r="CG393" s="15">
        <f ca="1">(AZ393*DCF!H$10-DCF!H$5*MAX(AZ393*DCF!H$10,0)-MAX(AZ393-AY393,0)/Inputs!$B$10)*DCF!H$6</f>
        <v>2121.5992646286973</v>
      </c>
      <c r="CH393" s="15">
        <f ca="1">(BA393*DCF!I$10-DCF!I$5*MAX(BA393*DCF!I$10,0)-MAX(BA393-AZ393,0)/Inputs!$B$10)*DCF!I$6</f>
        <v>2455.4900896039858</v>
      </c>
      <c r="CI393" s="15">
        <f ca="1">(BB393*DCF!J$10-DCF!J$5*MAX(BB393*DCF!J$10,0)-MAX(BB393-BA393,0)/Inputs!$B$10)*DCF!J$6</f>
        <v>2805.6671624889855</v>
      </c>
      <c r="CJ393" s="15">
        <f ca="1">(BC393*DCF!K$10-DCF!K$5*MAX(BC393*DCF!K$10,0)-MAX(BC393-BB393,0)/Inputs!$B$10)*DCF!K$6</f>
        <v>3179.0148101366226</v>
      </c>
      <c r="CK393" s="15">
        <f ca="1">(BD393*DCF!L$10-DCF!L$5*MAX(BD393*DCF!L$10,0)-MAX(BD393-BC393,0)/Inputs!$B$10)*DCF!L$6</f>
        <v>3558.4451242096043</v>
      </c>
      <c r="CL393" s="15">
        <f ca="1">(BE393*DCF!M$10-DCF!M$5*MAX(BE393*DCF!M$10,0)-MAX(BE393-BD393,0)/Inputs!$B$10)*DCF!M$6</f>
        <v>4230.9590899452151</v>
      </c>
      <c r="CM393" s="15">
        <f ca="1">(BF393*DCF!C$28-DCF!C$5*MAX(BF393*DCF!C$28,0)-MAX(BF393-Inputs!$B$13,0)/Inputs!$B$17)*DCF!C$6</f>
        <v>3788.0075593189636</v>
      </c>
      <c r="CN393" s="15">
        <f ca="1">(BG393*DCF!D$28-DCF!D$5*MAX(BG393*DCF!D$28,0)-MAX(BG393-BF393,0)/Inputs!$B$17)*DCF!D$6</f>
        <v>4913.1073592276725</v>
      </c>
      <c r="CO393" s="15">
        <f ca="1">(BH393*DCF!E$28-DCF!E$5*MAX(BH393*DCF!E$28,0)-MAX(BH393-BG393,0)/Inputs!$B$17)*DCF!E$6</f>
        <v>5563.6429088773057</v>
      </c>
      <c r="CP393" s="15">
        <f ca="1">(BI393*DCF!F$28-DCF!F$5*MAX(BI393*DCF!F$28,0)-MAX(BI393-BH393,0)/Inputs!$B$17)*DCF!F$6</f>
        <v>6562.4855162360291</v>
      </c>
      <c r="CQ393" s="15">
        <f ca="1">(BJ393*DCF!G$28-DCF!G$5*MAX(BJ393*DCF!G$28,0)-MAX(BJ393-BI393,0)/Inputs!$B$17)*DCF!G$6</f>
        <v>9411.933197454362</v>
      </c>
      <c r="CR393" s="15">
        <f ca="1">(BK393*DCF!H$28-DCF!H$5*MAX(BK393*DCF!H$28,0)-MAX(BK393-BJ393,0)/Inputs!$B$17)*DCF!H$6</f>
        <v>12261.091943398407</v>
      </c>
      <c r="CS393" s="15">
        <f ca="1">(BL393*DCF!I$28-DCF!I$5*MAX(BL393*DCF!I$28,0)-MAX(BL393-BK393,0)/Inputs!$B$17)*DCF!I$6</f>
        <v>14732.270795543189</v>
      </c>
      <c r="CT393" s="15">
        <f ca="1">(BM393*DCF!J$28-DCF!J$5*MAX(BM393*DCF!J$28,0)-MAX(BM393-BL393,0)/Inputs!$B$17)*DCF!J$6</f>
        <v>17225.532795915897</v>
      </c>
      <c r="CU393" s="15">
        <f ca="1">(BN393*DCF!K$28-DCF!K$5*MAX(BN393*DCF!K$28,0)-MAX(BN393-BM393,0)/Inputs!$B$17)*DCF!K$6</f>
        <v>21321.40914430032</v>
      </c>
      <c r="CV393" s="15">
        <f ca="1">(BO393*DCF!L$28-DCF!L$5*MAX(BO393*DCF!L$28,0)-MAX(BO393-BN393,0)/Inputs!$B$17)*DCF!L$6</f>
        <v>26510.148195351881</v>
      </c>
      <c r="CW393" s="15">
        <f ca="1">(BP393*DCF!M$28-DCF!M$5*MAX(BP393*DCF!M$28,0)-MAX(BP393-BO393,0)/Inputs!$B$17)*DCF!M$6</f>
        <v>37075.789439153406</v>
      </c>
      <c r="CX393" s="15">
        <f ca="1">(BQ393*DCF!C$46-DCF!C$5*MAX(BQ393*DCF!C$46,0)-MAX(BQ393-Inputs!$B$20,0)/Inputs!$B$24)*DCF!C$6</f>
        <v>-673.19697519812394</v>
      </c>
      <c r="CY393" s="15">
        <f ca="1">(BR393*DCF!D$46-DCF!D$5*MAX(BR393*DCF!D$46,0)-MAX(BR393-BQ393,0)/Inputs!$B$24)*DCF!D$6</f>
        <v>-433.93760071139411</v>
      </c>
      <c r="CZ393" s="15">
        <f ca="1">(BS393*DCF!E$46-DCF!E$5*MAX(BS393*DCF!E$46,0)-MAX(BS393-BR393,0)/Inputs!$B$24)*DCF!E$6</f>
        <v>-737.63145946634222</v>
      </c>
      <c r="DA393" s="15">
        <f ca="1">(BT393*DCF!F$46-DCF!F$5*MAX(BT393*DCF!F$46,0)-MAX(BT393-BS393,0)/Inputs!$B$24)*DCF!F$6</f>
        <v>-260.34379857122701</v>
      </c>
      <c r="DB393" s="15">
        <f ca="1">(BU393*DCF!G$46-DCF!G$5*MAX(BU393*DCF!G$46,0)-MAX(BU393-BT393,0)/Inputs!$B$24)*DCF!G$6</f>
        <v>-1568.449824391924</v>
      </c>
      <c r="DC393" s="15">
        <f ca="1">(BV393*DCF!H$46-DCF!H$5*MAX(BV393*DCF!H$46,0)-MAX(BV393-BU393,0)/Inputs!$B$24)*DCF!H$6</f>
        <v>-868.89400386111663</v>
      </c>
      <c r="DD393" s="15">
        <f ca="1">(BW393*DCF!I$46-DCF!I$5*MAX(BW393*DCF!I$46,0)-MAX(BW393-BV393,0)/Inputs!$B$24)*DCF!I$6</f>
        <v>-958.78398709551573</v>
      </c>
      <c r="DE393" s="15">
        <f ca="1">(BX393*DCF!J$46-DCF!J$5*MAX(BX393*DCF!J$46,0)-MAX(BX393-BW393,0)/Inputs!$B$24)*DCF!J$6</f>
        <v>-599.28642755706926</v>
      </c>
      <c r="DF393" s="15">
        <f ca="1">(BY393*DCF!K$46-DCF!K$5*MAX(BY393*DCF!K$46,0)-MAX(BY393-BX393,0)/Inputs!$B$24)*DCF!K$6</f>
        <v>-896.60523592041818</v>
      </c>
      <c r="DG393" s="15">
        <f ca="1">(BZ393*DCF!L$46-DCF!L$5*MAX(BZ393*DCF!L$46,0)-MAX(BZ393-BY393,0)/Inputs!$B$24)*DCF!L$6</f>
        <v>-121.57856549660532</v>
      </c>
      <c r="DH393" s="15">
        <f ca="1">(CA393*DCF!M$46-DCF!M$5*MAX(CA393*DCF!M$46,0)-MAX(CA393-BZ393,0)/Inputs!$B$24)*DCF!M$6</f>
        <v>-2221.0415286217881</v>
      </c>
      <c r="DI393" s="15">
        <f ca="1">SUM(CB393:CL393)+BE393*DCF!M$10*(1+Inputs!$B$30)*(1-Inputs!$B$33)*(1-Inputs!$B$30/Inputs!$B$31)/(Inputs!$B$29-Inputs!$B$30)*DCF!M$6</f>
        <v>130103.45872970503</v>
      </c>
      <c r="DJ393" s="15">
        <f ca="1">SUM(CM393:CW393)+BP393*DCF!M$28*(1+Inputs!$B$30)*(1-Inputs!$B$33)*(1-Inputs!$B$30/Inputs!$B$31)/(Inputs!$B$29-Inputs!$B$30)*DCF!M$6</f>
        <v>1039357.0045556515</v>
      </c>
      <c r="DK393" s="15">
        <f ca="1">SUM(CX393:DH393)+CA393*DCF!M$46*(1+Inputs!$B$30)*(1-Inputs!$B$33)*(1-Inputs!$B$30/Inputs!$B$31)/(Inputs!$B$29-Inputs!$B$30)*DCF!M$6</f>
        <v>129262.79791717182</v>
      </c>
      <c r="DM393" s="15">
        <f ca="1">DI393+DJ393+DK393+Inputs!$B$34+Inputs!$B$36-Inputs!$B$35</f>
        <v>1375574.2612025284</v>
      </c>
    </row>
    <row r="394" spans="1:117" x14ac:dyDescent="0.75">
      <c r="A394" s="11">
        <v>381</v>
      </c>
      <c r="C394" s="23">
        <f t="shared" ref="C394:M403" ca="1" si="218">_xlfn.NORM.S.INV(RAND())</f>
        <v>0.60453095009348934</v>
      </c>
      <c r="D394" s="23">
        <f t="shared" ca="1" si="218"/>
        <v>-0.50416864600811073</v>
      </c>
      <c r="E394" s="23">
        <f t="shared" ca="1" si="218"/>
        <v>-1.28361486145421</v>
      </c>
      <c r="F394" s="23">
        <f t="shared" ca="1" si="218"/>
        <v>1.2225277769768053</v>
      </c>
      <c r="G394" s="23">
        <f t="shared" ca="1" si="218"/>
        <v>0.31417853329113826</v>
      </c>
      <c r="H394" s="23">
        <f t="shared" ca="1" si="218"/>
        <v>0.94233385618135146</v>
      </c>
      <c r="I394" s="23">
        <f t="shared" ca="1" si="218"/>
        <v>-0.108626859059321</v>
      </c>
      <c r="J394" s="23">
        <f t="shared" ca="1" si="218"/>
        <v>-6.2319872146108297E-2</v>
      </c>
      <c r="K394" s="23">
        <f t="shared" ca="1" si="218"/>
        <v>-1.7598554264557138</v>
      </c>
      <c r="L394" s="23">
        <f t="shared" ca="1" si="218"/>
        <v>-0.4697513761251389</v>
      </c>
      <c r="M394" s="23">
        <f t="shared" ca="1" si="218"/>
        <v>1.3671792403998999</v>
      </c>
      <c r="N394" s="23">
        <f ca="1">SQRT(Inputs!$B$38)*C394+SQRT(1-Inputs!$B$38)*_xlfn.NORM.S.INV(RAND())</f>
        <v>0.43560813599055898</v>
      </c>
      <c r="O394" s="23">
        <f ca="1">SQRT(Inputs!$B$38)*D394+SQRT(1-Inputs!$B$38)*_xlfn.NORM.S.INV(RAND())</f>
        <v>-0.7639480849885576</v>
      </c>
      <c r="P394" s="23">
        <f ca="1">SQRT(Inputs!$B$38)*E394+SQRT(1-Inputs!$B$38)*_xlfn.NORM.S.INV(RAND())</f>
        <v>-0.22749743901737274</v>
      </c>
      <c r="Q394" s="23">
        <f ca="1">SQRT(Inputs!$B$38)*F394+SQRT(1-Inputs!$B$38)*_xlfn.NORM.S.INV(RAND())</f>
        <v>1.0552640358973906</v>
      </c>
      <c r="R394" s="23">
        <f ca="1">SQRT(Inputs!$B$38)*G394+SQRT(1-Inputs!$B$38)*_xlfn.NORM.S.INV(RAND())</f>
        <v>0.76806335881136656</v>
      </c>
      <c r="S394" s="23">
        <f ca="1">SQRT(Inputs!$B$38)*H394+SQRT(1-Inputs!$B$38)*_xlfn.NORM.S.INV(RAND())</f>
        <v>-0.23936658637606212</v>
      </c>
      <c r="T394" s="23">
        <f ca="1">SQRT(Inputs!$B$38)*I394+SQRT(1-Inputs!$B$38)*_xlfn.NORM.S.INV(RAND())</f>
        <v>-0.27083375355700573</v>
      </c>
      <c r="U394" s="23">
        <f ca="1">SQRT(Inputs!$B$38)*J394+SQRT(1-Inputs!$B$38)*_xlfn.NORM.S.INV(RAND())</f>
        <v>-4.5071820180582874E-2</v>
      </c>
      <c r="V394" s="23">
        <f ca="1">SQRT(Inputs!$B$38)*K394+SQRT(1-Inputs!$B$38)*_xlfn.NORM.S.INV(RAND())</f>
        <v>-0.36430856974710824</v>
      </c>
      <c r="W394" s="23">
        <f ca="1">SQRT(Inputs!$B$38)*L394+SQRT(1-Inputs!$B$38)*_xlfn.NORM.S.INV(RAND())</f>
        <v>-0.77157642273768756</v>
      </c>
      <c r="X394" s="23">
        <f ca="1">SQRT(Inputs!$B$38)*M394+SQRT(1-Inputs!$B$38)*_xlfn.NORM.S.INV(RAND())</f>
        <v>1.8537741209727776</v>
      </c>
      <c r="Y394" s="23">
        <f ca="1">SQRT(Inputs!$B$38)*C394+SQRT(1-Inputs!$B$38)*_xlfn.NORM.S.INV(RAND())</f>
        <v>0.82161248091824857</v>
      </c>
      <c r="Z394" s="23">
        <f ca="1">SQRT(Inputs!$B$38)*D394+SQRT(1-Inputs!$B$38)*_xlfn.NORM.S.INV(RAND())</f>
        <v>0.53574287790802444</v>
      </c>
      <c r="AA394" s="23">
        <f ca="1">SQRT(Inputs!$B$38)*E394+SQRT(1-Inputs!$B$38)*_xlfn.NORM.S.INV(RAND())</f>
        <v>-1.8664967440719868</v>
      </c>
      <c r="AB394" s="23">
        <f ca="1">SQRT(Inputs!$B$38)*F394+SQRT(1-Inputs!$B$38)*_xlfn.NORM.S.INV(RAND())</f>
        <v>0.87879429248508723</v>
      </c>
      <c r="AC394" s="23">
        <f ca="1">SQRT(Inputs!$B$38)*G394+SQRT(1-Inputs!$B$38)*_xlfn.NORM.S.INV(RAND())</f>
        <v>-1.0525814302250585</v>
      </c>
      <c r="AD394" s="23">
        <f ca="1">SQRT(Inputs!$B$38)*H394+SQRT(1-Inputs!$B$38)*_xlfn.NORM.S.INV(RAND())</f>
        <v>1.7550104090495855</v>
      </c>
      <c r="AE394" s="23">
        <f ca="1">SQRT(Inputs!$B$38)*I394+SQRT(1-Inputs!$B$38)*_xlfn.NORM.S.INV(RAND())</f>
        <v>9.4512060154892635E-2</v>
      </c>
      <c r="AF394" s="23">
        <f ca="1">SQRT(Inputs!$B$38)*J394+SQRT(1-Inputs!$B$38)*_xlfn.NORM.S.INV(RAND())</f>
        <v>-7.0366870788880459E-2</v>
      </c>
      <c r="AG394" s="23">
        <f ca="1">SQRT(Inputs!$B$38)*K394+SQRT(1-Inputs!$B$38)*_xlfn.NORM.S.INV(RAND())</f>
        <v>-8.2700631962404292E-2</v>
      </c>
      <c r="AH394" s="23">
        <f ca="1">SQRT(Inputs!$B$38)*L394+SQRT(1-Inputs!$B$38)*_xlfn.NORM.S.INV(RAND())</f>
        <v>-0.13923672168496226</v>
      </c>
      <c r="AI394" s="23">
        <f ca="1">SQRT(Inputs!$B$38)*M394+SQRT(1-Inputs!$B$38)*_xlfn.NORM.S.INV(RAND())</f>
        <v>0.58236135891753804</v>
      </c>
      <c r="AJ394" s="23">
        <f ca="1">SQRT(Inputs!$B$38)*C394+SQRT(1-Inputs!$B$38)*_xlfn.NORM.S.INV(RAND())</f>
        <v>-0.7345775854769796</v>
      </c>
      <c r="AK394" s="23">
        <f ca="1">SQRT(Inputs!$B$38)*D394+SQRT(1-Inputs!$B$38)*_xlfn.NORM.S.INV(RAND())</f>
        <v>-0.62263944031465002</v>
      </c>
      <c r="AL394" s="23">
        <f ca="1">SQRT(Inputs!$B$38)*E394+SQRT(1-Inputs!$B$38)*_xlfn.NORM.S.INV(RAND())</f>
        <v>-0.18594121203046932</v>
      </c>
      <c r="AM394" s="23">
        <f ca="1">SQRT(Inputs!$B$38)*F394+SQRT(1-Inputs!$B$38)*_xlfn.NORM.S.INV(RAND())</f>
        <v>1.5102561405900192</v>
      </c>
      <c r="AN394" s="23">
        <f ca="1">SQRT(Inputs!$B$38)*G394+SQRT(1-Inputs!$B$38)*_xlfn.NORM.S.INV(RAND())</f>
        <v>-8.9834802329613911E-2</v>
      </c>
      <c r="AO394" s="23">
        <f ca="1">SQRT(Inputs!$B$38)*H394+SQRT(1-Inputs!$B$38)*_xlfn.NORM.S.INV(RAND())</f>
        <v>1.5477955816633657</v>
      </c>
      <c r="AP394" s="23">
        <f ca="1">SQRT(Inputs!$B$38)*I394+SQRT(1-Inputs!$B$38)*_xlfn.NORM.S.INV(RAND())</f>
        <v>-0.9592638091028225</v>
      </c>
      <c r="AQ394" s="23">
        <f ca="1">SQRT(Inputs!$B$38)*J394+SQRT(1-Inputs!$B$38)*_xlfn.NORM.S.INV(RAND())</f>
        <v>-0.43017295443897718</v>
      </c>
      <c r="AR394" s="23">
        <f ca="1">SQRT(Inputs!$B$38)*K394+SQRT(1-Inputs!$B$38)*_xlfn.NORM.S.INV(RAND())</f>
        <v>-1.0850489942846822</v>
      </c>
      <c r="AS394" s="23">
        <f ca="1">SQRT(Inputs!$B$38)*L394+SQRT(1-Inputs!$B$38)*_xlfn.NORM.S.INV(RAND())</f>
        <v>-0.4567201153929723</v>
      </c>
      <c r="AT394" s="23">
        <f ca="1">SQRT(Inputs!$B$38)*M394+SQRT(1-Inputs!$B$38)*_xlfn.NORM.S.INV(RAND())</f>
        <v>1.2465561742638347</v>
      </c>
      <c r="AU394" s="15">
        <f ca="1">Inputs!$B$6*EXP($B$8-0.5*C$5^2+C$5*N394)</f>
        <v>5324.7745134549868</v>
      </c>
      <c r="AV394" s="15">
        <f t="shared" ca="1" si="183"/>
        <v>5792.8733503049916</v>
      </c>
      <c r="AW394" s="15">
        <f t="shared" ca="1" si="184"/>
        <v>6849.9334230186096</v>
      </c>
      <c r="AX394" s="15">
        <f t="shared" ca="1" si="185"/>
        <v>9541.6277844489123</v>
      </c>
      <c r="AY394" s="15">
        <f t="shared" ca="1" si="186"/>
        <v>12755.174264579664</v>
      </c>
      <c r="AZ394" s="15">
        <f t="shared" ca="1" si="187"/>
        <v>15194.097766579824</v>
      </c>
      <c r="BA394" s="15">
        <f t="shared" ca="1" si="188"/>
        <v>18074.044981767609</v>
      </c>
      <c r="BB394" s="15">
        <f t="shared" ca="1" si="189"/>
        <v>22028.439083292189</v>
      </c>
      <c r="BC394" s="15">
        <f t="shared" ca="1" si="190"/>
        <v>26046.950962835537</v>
      </c>
      <c r="BD394" s="15">
        <f t="shared" ca="1" si="191"/>
        <v>29688.21830952623</v>
      </c>
      <c r="BE394" s="15">
        <f t="shared" ca="1" si="192"/>
        <v>43070.43869824757</v>
      </c>
      <c r="BF394" s="15">
        <f ca="1">Inputs!$B$13*EXP($B$9-0.5*C$6^2+C$6*Y394)</f>
        <v>16277.710677382278</v>
      </c>
      <c r="BG394" s="15">
        <f t="shared" ca="1" si="193"/>
        <v>21851.7056918169</v>
      </c>
      <c r="BH394" s="15">
        <f t="shared" ca="1" si="194"/>
        <v>19590.505306443942</v>
      </c>
      <c r="BI394" s="15">
        <f t="shared" ca="1" si="195"/>
        <v>27455.201821363742</v>
      </c>
      <c r="BJ394" s="15">
        <f t="shared" ca="1" si="196"/>
        <v>28920.030295664325</v>
      </c>
      <c r="BK394" s="15">
        <f t="shared" ca="1" si="197"/>
        <v>45073.411848041244</v>
      </c>
      <c r="BL394" s="15">
        <f t="shared" ca="1" si="198"/>
        <v>56049.553483851625</v>
      </c>
      <c r="BM394" s="15">
        <f t="shared" ca="1" si="199"/>
        <v>68297.359295488946</v>
      </c>
      <c r="BN394" s="15">
        <f t="shared" ca="1" si="200"/>
        <v>83168.856336909579</v>
      </c>
      <c r="BO394" s="15">
        <f t="shared" ca="1" si="201"/>
        <v>100687.81822896193</v>
      </c>
      <c r="BP394" s="15">
        <f t="shared" ca="1" si="202"/>
        <v>132380.30672673372</v>
      </c>
      <c r="BQ394" s="15">
        <f ca="1">Inputs!$B$20*EXP($B$10-0.5*C$7^2+C$7*AJ394)</f>
        <v>3305.6444738152104</v>
      </c>
      <c r="BR394" s="15">
        <f t="shared" ca="1" si="203"/>
        <v>3680.5976056829959</v>
      </c>
      <c r="BS394" s="15">
        <f t="shared" ca="1" si="204"/>
        <v>4778.0837153512884</v>
      </c>
      <c r="BT394" s="15">
        <f t="shared" ca="1" si="205"/>
        <v>9790.6651468144391</v>
      </c>
      <c r="BU394" s="15">
        <f t="shared" ca="1" si="206"/>
        <v>13276.923125655352</v>
      </c>
      <c r="BV394" s="15">
        <f t="shared" ca="1" si="207"/>
        <v>26179.426680772925</v>
      </c>
      <c r="BW394" s="15">
        <f t="shared" ca="1" si="208"/>
        <v>29819.387039948433</v>
      </c>
      <c r="BX394" s="15">
        <f t="shared" ca="1" si="209"/>
        <v>38261.161334552657</v>
      </c>
      <c r="BY394" s="15">
        <f t="shared" ca="1" si="210"/>
        <v>43560.296110644842</v>
      </c>
      <c r="BZ394" s="15">
        <f t="shared" ca="1" si="211"/>
        <v>56198.951801281728</v>
      </c>
      <c r="CA394" s="15">
        <f t="shared" ca="1" si="212"/>
        <v>98517.420165588614</v>
      </c>
      <c r="CB394" s="15">
        <f ca="1">(AU394*DCF!C$10-DCF!C$5*MAX(AU394*DCF!C$10,0)-MAX(AU394-Inputs!$B$6,0)/Inputs!$B$10)*DCF!C$6</f>
        <v>1040.4893637571954</v>
      </c>
      <c r="CC394" s="15">
        <f ca="1">(AV394*DCF!D$10-DCF!D$5*MAX(AV394*DCF!D$10,0)-MAX(AV394-AU394,0)/Inputs!$B$10)*DCF!D$6</f>
        <v>1297.8399833591068</v>
      </c>
      <c r="CD394" s="15">
        <f ca="1">(AW394*DCF!E$10-DCF!E$5*MAX(AW394*DCF!E$10,0)-MAX(AW394-AV394,0)/Inputs!$B$10)*DCF!E$6</f>
        <v>1343.4468826063678</v>
      </c>
      <c r="CE394" s="15">
        <f ca="1">(AX394*DCF!F$10-DCF!F$5*MAX(AX394*DCF!F$10,0)-MAX(AX394-AW394,0)/Inputs!$B$10)*DCF!F$6</f>
        <v>1522.8472773292822</v>
      </c>
      <c r="CF394" s="15">
        <f ca="1">(AY394*DCF!G$10-DCF!G$5*MAX(AY394*DCF!G$10,0)-MAX(AY394-AX394,0)/Inputs!$B$10)*DCF!G$6</f>
        <v>2010.3750048493139</v>
      </c>
      <c r="CG394" s="15">
        <f ca="1">(AZ394*DCF!H$10-DCF!H$5*MAX(AZ394*DCF!H$10,0)-MAX(AZ394-AY394,0)/Inputs!$B$10)*DCF!H$6</f>
        <v>2516.8703885680775</v>
      </c>
      <c r="CH394" s="15">
        <f ca="1">(BA394*DCF!I$10-DCF!I$5*MAX(BA394*DCF!I$10,0)-MAX(BA394-AZ394,0)/Inputs!$B$10)*DCF!I$6</f>
        <v>2829.0564274773578</v>
      </c>
      <c r="CI394" s="15">
        <f ca="1">(BB394*DCF!J$10-DCF!J$5*MAX(BB394*DCF!J$10,0)-MAX(BB394-BA394,0)/Inputs!$B$10)*DCF!J$6</f>
        <v>3180.9079969147997</v>
      </c>
      <c r="CJ394" s="15">
        <f ca="1">(BC394*DCF!K$10-DCF!K$5*MAX(BC394*DCF!K$10,0)-MAX(BC394-BB394,0)/Inputs!$B$10)*DCF!K$6</f>
        <v>3630.6102984324743</v>
      </c>
      <c r="CK394" s="15">
        <f ca="1">(BD394*DCF!L$10-DCF!L$5*MAX(BD394*DCF!L$10,0)-MAX(BD394-BC394,0)/Inputs!$B$10)*DCF!L$6</f>
        <v>4006.6730460813674</v>
      </c>
      <c r="CL394" s="15">
        <f ca="1">(BE394*DCF!M$10-DCF!M$5*MAX(BE394*DCF!M$10,0)-MAX(BE394-BD394,0)/Inputs!$B$10)*DCF!M$6</f>
        <v>4479.1467621665188</v>
      </c>
      <c r="CM394" s="15">
        <f ca="1">(BF394*DCF!C$28-DCF!C$5*MAX(BF394*DCF!C$28,0)-MAX(BF394-Inputs!$B$13,0)/Inputs!$B$17)*DCF!C$6</f>
        <v>3838.3561646597259</v>
      </c>
      <c r="CN394" s="15">
        <f ca="1">(BG394*DCF!D$28-DCF!D$5*MAX(BG394*DCF!D$28,0)-MAX(BG394-BF394,0)/Inputs!$B$17)*DCF!D$6</f>
        <v>5246.6426076866592</v>
      </c>
      <c r="CO394" s="15">
        <f ca="1">(BH394*DCF!E$28-DCF!E$5*MAX(BH394*DCF!E$28,0)-MAX(BH394-BG394,0)/Inputs!$B$17)*DCF!E$6</f>
        <v>5548.3799400096677</v>
      </c>
      <c r="CP394" s="15">
        <f ca="1">(BI394*DCF!F$28-DCF!F$5*MAX(BI394*DCF!F$28,0)-MAX(BI394-BH394,0)/Inputs!$B$17)*DCF!F$6</f>
        <v>6021.4717892523868</v>
      </c>
      <c r="CQ394" s="15">
        <f ca="1">(BJ394*DCF!G$28-DCF!G$5*MAX(BJ394*DCF!G$28,0)-MAX(BJ394-BI394,0)/Inputs!$B$17)*DCF!G$6</f>
        <v>7257.1515972087518</v>
      </c>
      <c r="CR394" s="15">
        <f ca="1">(BK394*DCF!H$28-DCF!H$5*MAX(BK394*DCF!H$28,0)-MAX(BK394-BJ394,0)/Inputs!$B$17)*DCF!H$6</f>
        <v>8637.3698607268088</v>
      </c>
      <c r="CS394" s="15">
        <f ca="1">(BL394*DCF!I$28-DCF!I$5*MAX(BL394*DCF!I$28,0)-MAX(BL394-BK394,0)/Inputs!$B$17)*DCF!I$6</f>
        <v>11604.809906898307</v>
      </c>
      <c r="CT394" s="15">
        <f ca="1">(BM394*DCF!J$28-DCF!J$5*MAX(BM394*DCF!J$28,0)-MAX(BM394-BL394,0)/Inputs!$B$17)*DCF!J$6</f>
        <v>13612.021925046593</v>
      </c>
      <c r="CU394" s="15">
        <f ca="1">(BN394*DCF!K$28-DCF!K$5*MAX(BN394*DCF!K$28,0)-MAX(BN394-BM394,0)/Inputs!$B$17)*DCF!K$6</f>
        <v>15742.307665885464</v>
      </c>
      <c r="CV394" s="15">
        <f ca="1">(BO394*DCF!L$28-DCF!L$5*MAX(BO394*DCF!L$28,0)-MAX(BO394-BN394,0)/Inputs!$B$17)*DCF!L$6</f>
        <v>18107.03341054968</v>
      </c>
      <c r="CW394" s="15">
        <f ca="1">(BP394*DCF!M$28-DCF!M$5*MAX(BP394*DCF!M$28,0)-MAX(BP394-BO394,0)/Inputs!$B$17)*DCF!M$6</f>
        <v>21594.675738359303</v>
      </c>
      <c r="CX394" s="15">
        <f ca="1">(BQ394*DCF!C$46-DCF!C$5*MAX(BQ394*DCF!C$46,0)-MAX(BQ394-Inputs!$B$20,0)/Inputs!$B$24)*DCF!C$6</f>
        <v>-811.76291488351762</v>
      </c>
      <c r="CY394" s="15">
        <f ca="1">(BR394*DCF!D$46-DCF!D$5*MAX(BR394*DCF!D$46,0)-MAX(BR394-BQ394,0)/Inputs!$B$24)*DCF!D$6</f>
        <v>-788.18156761878674</v>
      </c>
      <c r="CZ394" s="15">
        <f ca="1">(BS394*DCF!E$46-DCF!E$5*MAX(BS394*DCF!E$46,0)-MAX(BS394-BR394,0)/Inputs!$B$24)*DCF!E$6</f>
        <v>-997.61552972472111</v>
      </c>
      <c r="DA394" s="15">
        <f ca="1">(BT394*DCF!F$46-DCF!F$5*MAX(BT394*DCF!F$46,0)-MAX(BT394-BS394,0)/Inputs!$B$24)*DCF!F$6</f>
        <v>-2538.2574962806411</v>
      </c>
      <c r="DB394" s="15">
        <f ca="1">(BU394*DCF!G$46-DCF!G$5*MAX(BU394*DCF!G$46,0)-MAX(BU394-BT394,0)/Inputs!$B$24)*DCF!G$6</f>
        <v>-1619.3177659848209</v>
      </c>
      <c r="DC394" s="15">
        <f ca="1">(BV394*DCF!H$46-DCF!H$5*MAX(BV394*DCF!H$46,0)-MAX(BV394-BU394,0)/Inputs!$B$24)*DCF!H$6</f>
        <v>-4009.3739248018874</v>
      </c>
      <c r="DD394" s="15">
        <f ca="1">(BW394*DCF!I$46-DCF!I$5*MAX(BW394*DCF!I$46,0)-MAX(BW394-BV394,0)/Inputs!$B$24)*DCF!I$6</f>
        <v>-356.20150442102624</v>
      </c>
      <c r="DE394" s="15">
        <f ca="1">(BX394*DCF!J$46-DCF!J$5*MAX(BX394*DCF!J$46,0)-MAX(BX394-BW394,0)/Inputs!$B$24)*DCF!J$6</f>
        <v>-633.67074173452545</v>
      </c>
      <c r="DF394" s="15">
        <f ca="1">(BY394*DCF!K$46-DCF!K$5*MAX(BY394*DCF!K$46,0)-MAX(BY394-BX394,0)/Inputs!$B$24)*DCF!K$6</f>
        <v>1190.1624710140886</v>
      </c>
      <c r="DG394" s="15">
        <f ca="1">(BZ394*DCF!L$46-DCF!L$5*MAX(BZ394*DCF!L$46,0)-MAX(BZ394-BY394,0)/Inputs!$B$24)*DCF!L$6</f>
        <v>1024.6040968160871</v>
      </c>
      <c r="DH394" s="15">
        <f ca="1">(CA394*DCF!M$46-DCF!M$5*MAX(CA394*DCF!M$46,0)-MAX(CA394-BZ394,0)/Inputs!$B$24)*DCF!M$6</f>
        <v>-1123.5591183626159</v>
      </c>
      <c r="DI394" s="15">
        <f ca="1">SUM(CB394:CL394)+BE394*DCF!M$10*(1+Inputs!$B$30)*(1-Inputs!$B$33)*(1-Inputs!$B$30/Inputs!$B$31)/(Inputs!$B$29-Inputs!$B$30)*DCF!M$6</f>
        <v>147723.8638763543</v>
      </c>
      <c r="DJ394" s="15">
        <f ca="1">SUM(CM394:CW394)+BP394*DCF!M$28*(1+Inputs!$B$30)*(1-Inputs!$B$33)*(1-Inputs!$B$30/Inputs!$B$31)/(Inputs!$B$29-Inputs!$B$30)*DCF!M$6</f>
        <v>608431.74616472481</v>
      </c>
      <c r="DK394" s="15">
        <f ca="1">SUM(CX394:DH394)+CA394*DCF!M$46*(1+Inputs!$B$30)*(1-Inputs!$B$33)*(1-Inputs!$B$30/Inputs!$B$31)/(Inputs!$B$29-Inputs!$B$30)*DCF!M$6</f>
        <v>141656.42771448821</v>
      </c>
      <c r="DM394" s="15">
        <f ca="1">DI394+DJ394+DK394+Inputs!$B$34+Inputs!$B$36-Inputs!$B$35</f>
        <v>974663.03775556735</v>
      </c>
    </row>
    <row r="395" spans="1:117" x14ac:dyDescent="0.75">
      <c r="A395" s="11">
        <v>382</v>
      </c>
      <c r="C395" s="23">
        <f t="shared" ca="1" si="218"/>
        <v>0.75224525052794589</v>
      </c>
      <c r="D395" s="23">
        <f t="shared" ca="1" si="218"/>
        <v>0.71738725120234881</v>
      </c>
      <c r="E395" s="23">
        <f t="shared" ca="1" si="218"/>
        <v>0.87237452921574177</v>
      </c>
      <c r="F395" s="23">
        <f t="shared" ca="1" si="218"/>
        <v>-2.179986846285261</v>
      </c>
      <c r="G395" s="23">
        <f t="shared" ca="1" si="218"/>
        <v>-0.64279258274658313</v>
      </c>
      <c r="H395" s="23">
        <f t="shared" ca="1" si="218"/>
        <v>-0.22241360741482705</v>
      </c>
      <c r="I395" s="23">
        <f t="shared" ca="1" si="218"/>
        <v>-0.35317963315269446</v>
      </c>
      <c r="J395" s="23">
        <f t="shared" ca="1" si="218"/>
        <v>1.1137364671882835</v>
      </c>
      <c r="K395" s="23">
        <f t="shared" ca="1" si="218"/>
        <v>-0.63280418736301847</v>
      </c>
      <c r="L395" s="23">
        <f t="shared" ca="1" si="218"/>
        <v>1.8087362029898656E-2</v>
      </c>
      <c r="M395" s="23">
        <f t="shared" ca="1" si="218"/>
        <v>-0.25583752325237041</v>
      </c>
      <c r="N395" s="23">
        <f ca="1">SQRT(Inputs!$B$38)*C395+SQRT(1-Inputs!$B$38)*_xlfn.NORM.S.INV(RAND())</f>
        <v>0.69134488607657585</v>
      </c>
      <c r="O395" s="23">
        <f ca="1">SQRT(Inputs!$B$38)*D395+SQRT(1-Inputs!$B$38)*_xlfn.NORM.S.INV(RAND())</f>
        <v>0.96149700470568678</v>
      </c>
      <c r="P395" s="23">
        <f ca="1">SQRT(Inputs!$B$38)*E395+SQRT(1-Inputs!$B$38)*_xlfn.NORM.S.INV(RAND())</f>
        <v>1.2348545176965626</v>
      </c>
      <c r="Q395" s="23">
        <f ca="1">SQRT(Inputs!$B$38)*F395+SQRT(1-Inputs!$B$38)*_xlfn.NORM.S.INV(RAND())</f>
        <v>-1.2400630031174302</v>
      </c>
      <c r="R395" s="23">
        <f ca="1">SQRT(Inputs!$B$38)*G395+SQRT(1-Inputs!$B$38)*_xlfn.NORM.S.INV(RAND())</f>
        <v>0.73587847112490135</v>
      </c>
      <c r="S395" s="23">
        <f ca="1">SQRT(Inputs!$B$38)*H395+SQRT(1-Inputs!$B$38)*_xlfn.NORM.S.INV(RAND())</f>
        <v>-1.7019294692095781</v>
      </c>
      <c r="T395" s="23">
        <f ca="1">SQRT(Inputs!$B$38)*I395+SQRT(1-Inputs!$B$38)*_xlfn.NORM.S.INV(RAND())</f>
        <v>-0.73242221099946747</v>
      </c>
      <c r="U395" s="23">
        <f ca="1">SQRT(Inputs!$B$38)*J395+SQRT(1-Inputs!$B$38)*_xlfn.NORM.S.INV(RAND())</f>
        <v>0.91110690284485663</v>
      </c>
      <c r="V395" s="23">
        <f ca="1">SQRT(Inputs!$B$38)*K395+SQRT(1-Inputs!$B$38)*_xlfn.NORM.S.INV(RAND())</f>
        <v>2.006995867957434E-2</v>
      </c>
      <c r="W395" s="23">
        <f ca="1">SQRT(Inputs!$B$38)*L395+SQRT(1-Inputs!$B$38)*_xlfn.NORM.S.INV(RAND())</f>
        <v>1.3819147340088993</v>
      </c>
      <c r="X395" s="23">
        <f ca="1">SQRT(Inputs!$B$38)*M395+SQRT(1-Inputs!$B$38)*_xlfn.NORM.S.INV(RAND())</f>
        <v>0.82203329670956782</v>
      </c>
      <c r="Y395" s="23">
        <f ca="1">SQRT(Inputs!$B$38)*C395+SQRT(1-Inputs!$B$38)*_xlfn.NORM.S.INV(RAND())</f>
        <v>-0.12709780230850004</v>
      </c>
      <c r="Z395" s="23">
        <f ca="1">SQRT(Inputs!$B$38)*D395+SQRT(1-Inputs!$B$38)*_xlfn.NORM.S.INV(RAND())</f>
        <v>0.54401272896969044</v>
      </c>
      <c r="AA395" s="23">
        <f ca="1">SQRT(Inputs!$B$38)*E395+SQRT(1-Inputs!$B$38)*_xlfn.NORM.S.INV(RAND())</f>
        <v>0.41726079038603009</v>
      </c>
      <c r="AB395" s="23">
        <f ca="1">SQRT(Inputs!$B$38)*F395+SQRT(1-Inputs!$B$38)*_xlfn.NORM.S.INV(RAND())</f>
        <v>-1.7962719550154436</v>
      </c>
      <c r="AC395" s="23">
        <f ca="1">SQRT(Inputs!$B$38)*G395+SQRT(1-Inputs!$B$38)*_xlfn.NORM.S.INV(RAND())</f>
        <v>0.60532667312673283</v>
      </c>
      <c r="AD395" s="23">
        <f ca="1">SQRT(Inputs!$B$38)*H395+SQRT(1-Inputs!$B$38)*_xlfn.NORM.S.INV(RAND())</f>
        <v>0.98052970408375717</v>
      </c>
      <c r="AE395" s="23">
        <f ca="1">SQRT(Inputs!$B$38)*I395+SQRT(1-Inputs!$B$38)*_xlfn.NORM.S.INV(RAND())</f>
        <v>-1.8447935037656005</v>
      </c>
      <c r="AF395" s="23">
        <f ca="1">SQRT(Inputs!$B$38)*J395+SQRT(1-Inputs!$B$38)*_xlfn.NORM.S.INV(RAND())</f>
        <v>0.9843723651355214</v>
      </c>
      <c r="AG395" s="23">
        <f ca="1">SQRT(Inputs!$B$38)*K395+SQRT(1-Inputs!$B$38)*_xlfn.NORM.S.INV(RAND())</f>
        <v>-1.1052865744412101</v>
      </c>
      <c r="AH395" s="23">
        <f ca="1">SQRT(Inputs!$B$38)*L395+SQRT(1-Inputs!$B$38)*_xlfn.NORM.S.INV(RAND())</f>
        <v>-0.63183904549830394</v>
      </c>
      <c r="AI395" s="23">
        <f ca="1">SQRT(Inputs!$B$38)*M395+SQRT(1-Inputs!$B$38)*_xlfn.NORM.S.INV(RAND())</f>
        <v>-0.23242148519151673</v>
      </c>
      <c r="AJ395" s="23">
        <f ca="1">SQRT(Inputs!$B$38)*C395+SQRT(1-Inputs!$B$38)*_xlfn.NORM.S.INV(RAND())</f>
        <v>0.7036932959297062</v>
      </c>
      <c r="AK395" s="23">
        <f ca="1">SQRT(Inputs!$B$38)*D395+SQRT(1-Inputs!$B$38)*_xlfn.NORM.S.INV(RAND())</f>
        <v>-0.1119275644202844</v>
      </c>
      <c r="AL395" s="23">
        <f ca="1">SQRT(Inputs!$B$38)*E395+SQRT(1-Inputs!$B$38)*_xlfn.NORM.S.INV(RAND())</f>
        <v>1.954092532321613</v>
      </c>
      <c r="AM395" s="23">
        <f ca="1">SQRT(Inputs!$B$38)*F395+SQRT(1-Inputs!$B$38)*_xlfn.NORM.S.INV(RAND())</f>
        <v>-0.97691864453740807</v>
      </c>
      <c r="AN395" s="23">
        <f ca="1">SQRT(Inputs!$B$38)*G395+SQRT(1-Inputs!$B$38)*_xlfn.NORM.S.INV(RAND())</f>
        <v>-1.43742012956082</v>
      </c>
      <c r="AO395" s="23">
        <f ca="1">SQRT(Inputs!$B$38)*H395+SQRT(1-Inputs!$B$38)*_xlfn.NORM.S.INV(RAND())</f>
        <v>0.20514337055898724</v>
      </c>
      <c r="AP395" s="23">
        <f ca="1">SQRT(Inputs!$B$38)*I395+SQRT(1-Inputs!$B$38)*_xlfn.NORM.S.INV(RAND())</f>
        <v>-1.4364851169916475</v>
      </c>
      <c r="AQ395" s="23">
        <f ca="1">SQRT(Inputs!$B$38)*J395+SQRT(1-Inputs!$B$38)*_xlfn.NORM.S.INV(RAND())</f>
        <v>0.60728239991544841</v>
      </c>
      <c r="AR395" s="23">
        <f ca="1">SQRT(Inputs!$B$38)*K395+SQRT(1-Inputs!$B$38)*_xlfn.NORM.S.INV(RAND())</f>
        <v>-0.22934802524874634</v>
      </c>
      <c r="AS395" s="23">
        <f ca="1">SQRT(Inputs!$B$38)*L395+SQRT(1-Inputs!$B$38)*_xlfn.NORM.S.INV(RAND())</f>
        <v>-1.3247233448972224</v>
      </c>
      <c r="AT395" s="23">
        <f ca="1">SQRT(Inputs!$B$38)*M395+SQRT(1-Inputs!$B$38)*_xlfn.NORM.S.INV(RAND())</f>
        <v>-0.34925645551287526</v>
      </c>
      <c r="AU395" s="15">
        <f ca="1">Inputs!$B$6*EXP($B$8-0.5*C$5^2+C$5*N395)</f>
        <v>5549.8297966259088</v>
      </c>
      <c r="AV395" s="15">
        <f t="shared" ca="1" si="183"/>
        <v>7781.2809713597535</v>
      </c>
      <c r="AW395" s="15">
        <f t="shared" ca="1" si="184"/>
        <v>11207.410497451974</v>
      </c>
      <c r="AX395" s="15">
        <f t="shared" ca="1" si="185"/>
        <v>11719.31717712677</v>
      </c>
      <c r="AY395" s="15">
        <f t="shared" ca="1" si="186"/>
        <v>15607.51657584569</v>
      </c>
      <c r="AZ395" s="15">
        <f t="shared" ca="1" si="187"/>
        <v>15826.188779283917</v>
      </c>
      <c r="BA395" s="15">
        <f t="shared" ca="1" si="188"/>
        <v>17938.087764607171</v>
      </c>
      <c r="BB395" s="15">
        <f t="shared" ca="1" si="189"/>
        <v>24060.773229869577</v>
      </c>
      <c r="BC395" s="15">
        <f t="shared" ca="1" si="190"/>
        <v>29525.469856951484</v>
      </c>
      <c r="BD395" s="15">
        <f t="shared" ca="1" si="191"/>
        <v>41162.451248874837</v>
      </c>
      <c r="BE395" s="15">
        <f t="shared" ca="1" si="192"/>
        <v>54360.717635679481</v>
      </c>
      <c r="BF395" s="15">
        <f ca="1">Inputs!$B$13*EXP($B$9-0.5*C$6^2+C$6*Y395)</f>
        <v>13486.876566053579</v>
      </c>
      <c r="BG395" s="15">
        <f t="shared" ca="1" si="193"/>
        <v>18132.239804085722</v>
      </c>
      <c r="BH395" s="15">
        <f t="shared" ca="1" si="194"/>
        <v>23741.763741470888</v>
      </c>
      <c r="BI395" s="15">
        <f t="shared" ca="1" si="195"/>
        <v>22043.14153926932</v>
      </c>
      <c r="BJ395" s="15">
        <f t="shared" ca="1" si="196"/>
        <v>29487.320355720251</v>
      </c>
      <c r="BK395" s="15">
        <f t="shared" ca="1" si="197"/>
        <v>41358.504829903701</v>
      </c>
      <c r="BL395" s="15">
        <f t="shared" ca="1" si="198"/>
        <v>40000.9797463332</v>
      </c>
      <c r="BM395" s="15">
        <f t="shared" ca="1" si="199"/>
        <v>55565.725980272968</v>
      </c>
      <c r="BN395" s="15">
        <f t="shared" ca="1" si="200"/>
        <v>59861.044526580561</v>
      </c>
      <c r="BO395" s="15">
        <f t="shared" ca="1" si="201"/>
        <v>68437.273402841107</v>
      </c>
      <c r="BP395" s="15">
        <f t="shared" ca="1" si="202"/>
        <v>82044.331833992372</v>
      </c>
      <c r="BQ395" s="15">
        <f ca="1">Inputs!$B$20*EXP($B$10-0.5*C$7^2+C$7*AJ395)</f>
        <v>5505.5751177788479</v>
      </c>
      <c r="BR395" s="15">
        <f t="shared" ca="1" si="203"/>
        <v>7209.4797931116136</v>
      </c>
      <c r="BS395" s="15">
        <f t="shared" ca="1" si="204"/>
        <v>17304.821336372424</v>
      </c>
      <c r="BT395" s="15">
        <f t="shared" ca="1" si="205"/>
        <v>18465.587105034516</v>
      </c>
      <c r="BU395" s="15">
        <f t="shared" ca="1" si="206"/>
        <v>18073.230022237731</v>
      </c>
      <c r="BV395" s="15">
        <f t="shared" ca="1" si="207"/>
        <v>26334.521291268669</v>
      </c>
      <c r="BW395" s="15">
        <f t="shared" ca="1" si="208"/>
        <v>27114.321046136705</v>
      </c>
      <c r="BX395" s="15">
        <f t="shared" ca="1" si="209"/>
        <v>42833.54523437193</v>
      </c>
      <c r="BY395" s="15">
        <f t="shared" ca="1" si="210"/>
        <v>57440.469090699706</v>
      </c>
      <c r="BZ395" s="15">
        <f t="shared" ca="1" si="211"/>
        <v>63176.52238390733</v>
      </c>
      <c r="CA395" s="15">
        <f t="shared" ca="1" si="212"/>
        <v>83403.549468254772</v>
      </c>
      <c r="CB395" s="15">
        <f ca="1">(AU395*DCF!C$10-DCF!C$5*MAX(AU395*DCF!C$10,0)-MAX(AU395-Inputs!$B$6,0)/Inputs!$B$10)*DCF!C$6</f>
        <v>1038.8846794741476</v>
      </c>
      <c r="CC395" s="15">
        <f ca="1">(AV395*DCF!D$10-DCF!D$5*MAX(AV395*DCF!D$10,0)-MAX(AV395-AU395,0)/Inputs!$B$10)*DCF!D$6</f>
        <v>1352.5535525879338</v>
      </c>
      <c r="CD395" s="15">
        <f ca="1">(AW395*DCF!E$10-DCF!E$5*MAX(AW395*DCF!E$10,0)-MAX(AW395-AV395,0)/Inputs!$B$10)*DCF!E$6</f>
        <v>1815.9064258552123</v>
      </c>
      <c r="CE395" s="15">
        <f ca="1">(AX395*DCF!F$10-DCF!F$5*MAX(AX395*DCF!F$10,0)-MAX(AX395-AW395,0)/Inputs!$B$10)*DCF!F$6</f>
        <v>2451.7931745022647</v>
      </c>
      <c r="CF395" s="15">
        <f ca="1">(AY395*DCF!G$10-DCF!G$5*MAX(AY395*DCF!G$10,0)-MAX(AY395-AX395,0)/Inputs!$B$10)*DCF!G$6</f>
        <v>2468.391232598065</v>
      </c>
      <c r="CG395" s="15">
        <f ca="1">(AZ395*DCF!H$10-DCF!H$5*MAX(AZ395*DCF!H$10,0)-MAX(AZ395-AY395,0)/Inputs!$B$10)*DCF!H$6</f>
        <v>3033.8367333993101</v>
      </c>
      <c r="CH395" s="15">
        <f ca="1">(BA395*DCF!I$10-DCF!I$5*MAX(BA395*DCF!I$10,0)-MAX(BA395-AZ395,0)/Inputs!$B$10)*DCF!I$6</f>
        <v>2930.208823311043</v>
      </c>
      <c r="CI395" s="15">
        <f ca="1">(BB395*DCF!J$10-DCF!J$5*MAX(BB395*DCF!J$10,0)-MAX(BB395-BA395,0)/Inputs!$B$10)*DCF!J$6</f>
        <v>3201.0924265410431</v>
      </c>
      <c r="CJ395" s="15">
        <f ca="1">(BC395*DCF!K$10-DCF!K$5*MAX(BC395*DCF!K$10,0)-MAX(BC395-BB395,0)/Inputs!$B$10)*DCF!K$6</f>
        <v>3988.1521253714054</v>
      </c>
      <c r="CK395" s="15">
        <f ca="1">(BD395*DCF!L$10-DCF!L$5*MAX(BD395*DCF!L$10,0)-MAX(BD395-BC395,0)/Inputs!$B$10)*DCF!L$6</f>
        <v>4703.2302790260765</v>
      </c>
      <c r="CL395" s="15">
        <f ca="1">(BE395*DCF!M$10-DCF!M$5*MAX(BE395*DCF!M$10,0)-MAX(BE395-BD395,0)/Inputs!$B$10)*DCF!M$6</f>
        <v>6094.3264202917217</v>
      </c>
      <c r="CM395" s="15">
        <f ca="1">(BF395*DCF!C$28-DCF!C$5*MAX(BF395*DCF!C$28,0)-MAX(BF395-Inputs!$B$13,0)/Inputs!$B$17)*DCF!C$6</f>
        <v>3631.1463333259862</v>
      </c>
      <c r="CN395" s="15">
        <f ca="1">(BG395*DCF!D$28-DCF!D$5*MAX(BG395*DCF!D$28,0)-MAX(BG395-BF395,0)/Inputs!$B$17)*DCF!D$6</f>
        <v>4349.2938540175555</v>
      </c>
      <c r="CO395" s="15">
        <f ca="1">(BH395*DCF!E$28-DCF!E$5*MAX(BH395*DCF!E$28,0)-MAX(BH395-BG395,0)/Inputs!$B$17)*DCF!E$6</f>
        <v>5618.5302937749339</v>
      </c>
      <c r="CP395" s="15">
        <f ca="1">(BI395*DCF!F$28-DCF!F$5*MAX(BI395*DCF!F$28,0)-MAX(BI395-BH395,0)/Inputs!$B$17)*DCF!F$6</f>
        <v>5984.1322925517361</v>
      </c>
      <c r="CQ395" s="15">
        <f ca="1">(BJ395*DCF!G$28-DCF!G$5*MAX(BJ395*DCF!G$28,0)-MAX(BJ395-BI395,0)/Inputs!$B$17)*DCF!G$6</f>
        <v>6398.6716485267716</v>
      </c>
      <c r="CR395" s="15">
        <f ca="1">(BK395*DCF!H$28-DCF!H$5*MAX(BK395*DCF!H$28,0)-MAX(BK395-BJ395,0)/Inputs!$B$17)*DCF!H$6</f>
        <v>8383.965621877931</v>
      </c>
      <c r="CS395" s="15">
        <f ca="1">(BL395*DCF!I$28-DCF!I$5*MAX(BL395*DCF!I$28,0)-MAX(BL395-BK395,0)/Inputs!$B$17)*DCF!I$6</f>
        <v>9406.3518742443321</v>
      </c>
      <c r="CT395" s="15">
        <f ca="1">(BM395*DCF!J$28-DCF!J$5*MAX(BM395*DCF!J$28,0)-MAX(BM395-BL395,0)/Inputs!$B$17)*DCF!J$6</f>
        <v>10332.011556680649</v>
      </c>
      <c r="CU395" s="15">
        <f ca="1">(BN395*DCF!K$28-DCF!K$5*MAX(BN395*DCF!K$28,0)-MAX(BN395-BM395,0)/Inputs!$B$17)*DCF!K$6</f>
        <v>12115.529605204601</v>
      </c>
      <c r="CV395" s="15">
        <f ca="1">(BO395*DCF!L$28-DCF!L$5*MAX(BO395*DCF!L$28,0)-MAX(BO395-BN395,0)/Inputs!$B$17)*DCF!L$6</f>
        <v>12684.257935495183</v>
      </c>
      <c r="CW395" s="15">
        <f ca="1">(BP395*DCF!M$28-DCF!M$5*MAX(BP395*DCF!M$28,0)-MAX(BP395-BO395,0)/Inputs!$B$17)*DCF!M$6</f>
        <v>14014.36856118946</v>
      </c>
      <c r="CX395" s="15">
        <f ca="1">(BQ395*DCF!C$46-DCF!C$5*MAX(BQ395*DCF!C$46,0)-MAX(BQ395-Inputs!$B$20,0)/Inputs!$B$24)*DCF!C$6</f>
        <v>-2335.9642848352296</v>
      </c>
      <c r="CY395" s="15">
        <f ca="1">(BR395*DCF!D$46-DCF!D$5*MAX(BR395*DCF!D$46,0)-MAX(BR395-BQ395,0)/Inputs!$B$24)*DCF!D$6</f>
        <v>-1957.5320547135721</v>
      </c>
      <c r="CZ395" s="15">
        <f ca="1">(BS395*DCF!E$46-DCF!E$5*MAX(BS395*DCF!E$46,0)-MAX(BS395-BR395,0)/Inputs!$B$24)*DCF!E$6</f>
        <v>-6025.6309689770769</v>
      </c>
      <c r="DA395" s="15">
        <f ca="1">(BT395*DCF!F$46-DCF!F$5*MAX(BT395*DCF!F$46,0)-MAX(BT395-BS395,0)/Inputs!$B$24)*DCF!F$6</f>
        <v>-1767.452312311173</v>
      </c>
      <c r="DB395" s="15">
        <f ca="1">(BU395*DCF!G$46-DCF!G$5*MAX(BU395*DCF!G$46,0)-MAX(BU395-BT395,0)/Inputs!$B$24)*DCF!G$6</f>
        <v>-607.94774960564291</v>
      </c>
      <c r="DC395" s="15">
        <f ca="1">(BV395*DCF!H$46-DCF!H$5*MAX(BV395*DCF!H$46,0)-MAX(BV395-BU395,0)/Inputs!$B$24)*DCF!H$6</f>
        <v>-2567.1456440799493</v>
      </c>
      <c r="DD395" s="15">
        <f ca="1">(BW395*DCF!I$46-DCF!I$5*MAX(BW395*DCF!I$46,0)-MAX(BW395-BV395,0)/Inputs!$B$24)*DCF!I$6</f>
        <v>402.36541067076729</v>
      </c>
      <c r="DE395" s="15">
        <f ca="1">(BX395*DCF!J$46-DCF!J$5*MAX(BX395*DCF!J$46,0)-MAX(BX395-BW395,0)/Inputs!$B$24)*DCF!J$6</f>
        <v>-2371.7327001098761</v>
      </c>
      <c r="DF395" s="15">
        <f ca="1">(BY395*DCF!K$46-DCF!K$5*MAX(BY395*DCF!K$46,0)-MAX(BY395-BX395,0)/Inputs!$B$24)*DCF!K$6</f>
        <v>-297.11614473507439</v>
      </c>
      <c r="DG395" s="15">
        <f ca="1">(BZ395*DCF!L$46-DCF!L$5*MAX(BZ395*DCF!L$46,0)-MAX(BZ395-BY395,0)/Inputs!$B$24)*DCF!L$6</f>
        <v>3069.0132735102088</v>
      </c>
      <c r="DH395" s="15">
        <f ca="1">(CA395*DCF!M$46-DCF!M$5*MAX(CA395*DCF!M$46,0)-MAX(CA395-BZ395,0)/Inputs!$B$24)*DCF!M$6</f>
        <v>2309.9254842211908</v>
      </c>
      <c r="DI395" s="15">
        <f ca="1">SUM(CB395:CL395)+BE395*DCF!M$10*(1+Inputs!$B$30)*(1-Inputs!$B$33)*(1-Inputs!$B$30/Inputs!$B$31)/(Inputs!$B$29-Inputs!$B$30)*DCF!M$6</f>
        <v>184364.97189912648</v>
      </c>
      <c r="DJ395" s="15">
        <f ca="1">SUM(CM395:CW395)+BP395*DCF!M$28*(1+Inputs!$B$30)*(1-Inputs!$B$33)*(1-Inputs!$B$30/Inputs!$B$31)/(Inputs!$B$29-Inputs!$B$30)*DCF!M$6</f>
        <v>397358.87346751936</v>
      </c>
      <c r="DK395" s="15">
        <f ca="1">SUM(CX395:DH395)+CA395*DCF!M$46*(1+Inputs!$B$30)*(1-Inputs!$B$33)*(1-Inputs!$B$30/Inputs!$B$31)/(Inputs!$B$29-Inputs!$B$30)*DCF!M$6</f>
        <v>116802.54956898869</v>
      </c>
      <c r="DM395" s="15">
        <f ca="1">DI395+DJ395+DK395+Inputs!$B$34+Inputs!$B$36-Inputs!$B$35</f>
        <v>775377.39493563457</v>
      </c>
    </row>
    <row r="396" spans="1:117" x14ac:dyDescent="0.75">
      <c r="A396" s="11">
        <v>383</v>
      </c>
      <c r="C396" s="23">
        <f t="shared" ca="1" si="218"/>
        <v>-5.8164463434179296E-2</v>
      </c>
      <c r="D396" s="23">
        <f t="shared" ca="1" si="218"/>
        <v>-1.3172524237311831</v>
      </c>
      <c r="E396" s="23">
        <f t="shared" ca="1" si="218"/>
        <v>2.3858619115682136</v>
      </c>
      <c r="F396" s="23">
        <f t="shared" ca="1" si="218"/>
        <v>-0.13227133541427635</v>
      </c>
      <c r="G396" s="23">
        <f t="shared" ca="1" si="218"/>
        <v>1.7191259878840994</v>
      </c>
      <c r="H396" s="23">
        <f t="shared" ca="1" si="218"/>
        <v>1.1987789704057532</v>
      </c>
      <c r="I396" s="23">
        <f t="shared" ca="1" si="218"/>
        <v>-0.63287520398375174</v>
      </c>
      <c r="J396" s="23">
        <f t="shared" ca="1" si="218"/>
        <v>-0.95780093478750783</v>
      </c>
      <c r="K396" s="23">
        <f t="shared" ca="1" si="218"/>
        <v>0.1795187617684075</v>
      </c>
      <c r="L396" s="23">
        <f t="shared" ca="1" si="218"/>
        <v>-0.2889558578268816</v>
      </c>
      <c r="M396" s="23">
        <f t="shared" ca="1" si="218"/>
        <v>0.13998609400462803</v>
      </c>
      <c r="N396" s="23">
        <f ca="1">SQRT(Inputs!$B$38)*C396+SQRT(1-Inputs!$B$38)*_xlfn.NORM.S.INV(RAND())</f>
        <v>0.90771010284230835</v>
      </c>
      <c r="O396" s="23">
        <f ca="1">SQRT(Inputs!$B$38)*D396+SQRT(1-Inputs!$B$38)*_xlfn.NORM.S.INV(RAND())</f>
        <v>-1.1422661850270963</v>
      </c>
      <c r="P396" s="23">
        <f ca="1">SQRT(Inputs!$B$38)*E396+SQRT(1-Inputs!$B$38)*_xlfn.NORM.S.INV(RAND())</f>
        <v>2.3121185314123793</v>
      </c>
      <c r="Q396" s="23">
        <f ca="1">SQRT(Inputs!$B$38)*F396+SQRT(1-Inputs!$B$38)*_xlfn.NORM.S.INV(RAND())</f>
        <v>0.94742474955422729</v>
      </c>
      <c r="R396" s="23">
        <f ca="1">SQRT(Inputs!$B$38)*G396+SQRT(1-Inputs!$B$38)*_xlfn.NORM.S.INV(RAND())</f>
        <v>1.1203433492684918</v>
      </c>
      <c r="S396" s="23">
        <f ca="1">SQRT(Inputs!$B$38)*H396+SQRT(1-Inputs!$B$38)*_xlfn.NORM.S.INV(RAND())</f>
        <v>-0.45691767134052252</v>
      </c>
      <c r="T396" s="23">
        <f ca="1">SQRT(Inputs!$B$38)*I396+SQRT(1-Inputs!$B$38)*_xlfn.NORM.S.INV(RAND())</f>
        <v>-1.9203846540912619</v>
      </c>
      <c r="U396" s="23">
        <f ca="1">SQRT(Inputs!$B$38)*J396+SQRT(1-Inputs!$B$38)*_xlfn.NORM.S.INV(RAND())</f>
        <v>-2.1382910535692972</v>
      </c>
      <c r="V396" s="23">
        <f ca="1">SQRT(Inputs!$B$38)*K396+SQRT(1-Inputs!$B$38)*_xlfn.NORM.S.INV(RAND())</f>
        <v>-0.11362469742940803</v>
      </c>
      <c r="W396" s="23">
        <f ca="1">SQRT(Inputs!$B$38)*L396+SQRT(1-Inputs!$B$38)*_xlfn.NORM.S.INV(RAND())</f>
        <v>-0.58092756563246595</v>
      </c>
      <c r="X396" s="23">
        <f ca="1">SQRT(Inputs!$B$38)*M396+SQRT(1-Inputs!$B$38)*_xlfn.NORM.S.INV(RAND())</f>
        <v>-0.37628490850943086</v>
      </c>
      <c r="Y396" s="23">
        <f ca="1">SQRT(Inputs!$B$38)*C396+SQRT(1-Inputs!$B$38)*_xlfn.NORM.S.INV(RAND())</f>
        <v>0.14178693915804422</v>
      </c>
      <c r="Z396" s="23">
        <f ca="1">SQRT(Inputs!$B$38)*D396+SQRT(1-Inputs!$B$38)*_xlfn.NORM.S.INV(RAND())</f>
        <v>-0.43229982324269123</v>
      </c>
      <c r="AA396" s="23">
        <f ca="1">SQRT(Inputs!$B$38)*E396+SQRT(1-Inputs!$B$38)*_xlfn.NORM.S.INV(RAND())</f>
        <v>1.5486020992441945</v>
      </c>
      <c r="AB396" s="23">
        <f ca="1">SQRT(Inputs!$B$38)*F396+SQRT(1-Inputs!$B$38)*_xlfn.NORM.S.INV(RAND())</f>
        <v>5.3421370271998392E-2</v>
      </c>
      <c r="AC396" s="23">
        <f ca="1">SQRT(Inputs!$B$38)*G396+SQRT(1-Inputs!$B$38)*_xlfn.NORM.S.INV(RAND())</f>
        <v>0.62625624743748554</v>
      </c>
      <c r="AD396" s="23">
        <f ca="1">SQRT(Inputs!$B$38)*H396+SQRT(1-Inputs!$B$38)*_xlfn.NORM.S.INV(RAND())</f>
        <v>-0.27011422370540372</v>
      </c>
      <c r="AE396" s="23">
        <f ca="1">SQRT(Inputs!$B$38)*I396+SQRT(1-Inputs!$B$38)*_xlfn.NORM.S.INV(RAND())</f>
        <v>1.3742259389973315</v>
      </c>
      <c r="AF396" s="23">
        <f ca="1">SQRT(Inputs!$B$38)*J396+SQRT(1-Inputs!$B$38)*_xlfn.NORM.S.INV(RAND())</f>
        <v>-0.76624295410920806</v>
      </c>
      <c r="AG396" s="23">
        <f ca="1">SQRT(Inputs!$B$38)*K396+SQRT(1-Inputs!$B$38)*_xlfn.NORM.S.INV(RAND())</f>
        <v>0.7167211561509621</v>
      </c>
      <c r="AH396" s="23">
        <f ca="1">SQRT(Inputs!$B$38)*L396+SQRT(1-Inputs!$B$38)*_xlfn.NORM.S.INV(RAND())</f>
        <v>-6.9544827784588509E-2</v>
      </c>
      <c r="AI396" s="23">
        <f ca="1">SQRT(Inputs!$B$38)*M396+SQRT(1-Inputs!$B$38)*_xlfn.NORM.S.INV(RAND())</f>
        <v>0.92117189798630439</v>
      </c>
      <c r="AJ396" s="23">
        <f ca="1">SQRT(Inputs!$B$38)*C396+SQRT(1-Inputs!$B$38)*_xlfn.NORM.S.INV(RAND())</f>
        <v>2.3375843769190677E-2</v>
      </c>
      <c r="AK396" s="23">
        <f ca="1">SQRT(Inputs!$B$38)*D396+SQRT(1-Inputs!$B$38)*_xlfn.NORM.S.INV(RAND())</f>
        <v>-1.1682926811366787</v>
      </c>
      <c r="AL396" s="23">
        <f ca="1">SQRT(Inputs!$B$38)*E396+SQRT(1-Inputs!$B$38)*_xlfn.NORM.S.INV(RAND())</f>
        <v>1.8165168241074612</v>
      </c>
      <c r="AM396" s="23">
        <f ca="1">SQRT(Inputs!$B$38)*F396+SQRT(1-Inputs!$B$38)*_xlfn.NORM.S.INV(RAND())</f>
        <v>0.70764775547096037</v>
      </c>
      <c r="AN396" s="23">
        <f ca="1">SQRT(Inputs!$B$38)*G396+SQRT(1-Inputs!$B$38)*_xlfn.NORM.S.INV(RAND())</f>
        <v>0.57132792530284671</v>
      </c>
      <c r="AO396" s="23">
        <f ca="1">SQRT(Inputs!$B$38)*H396+SQRT(1-Inputs!$B$38)*_xlfn.NORM.S.INV(RAND())</f>
        <v>1.0146179195765264</v>
      </c>
      <c r="AP396" s="23">
        <f ca="1">SQRT(Inputs!$B$38)*I396+SQRT(1-Inputs!$B$38)*_xlfn.NORM.S.INV(RAND())</f>
        <v>0.14513840240856962</v>
      </c>
      <c r="AQ396" s="23">
        <f ca="1">SQRT(Inputs!$B$38)*J396+SQRT(1-Inputs!$B$38)*_xlfn.NORM.S.INV(RAND())</f>
        <v>-1.4315308579717234</v>
      </c>
      <c r="AR396" s="23">
        <f ca="1">SQRT(Inputs!$B$38)*K396+SQRT(1-Inputs!$B$38)*_xlfn.NORM.S.INV(RAND())</f>
        <v>-1.5982595016503469</v>
      </c>
      <c r="AS396" s="23">
        <f ca="1">SQRT(Inputs!$B$38)*L396+SQRT(1-Inputs!$B$38)*_xlfn.NORM.S.INV(RAND())</f>
        <v>-1.2259697454102771</v>
      </c>
      <c r="AT396" s="23">
        <f ca="1">SQRT(Inputs!$B$38)*M396+SQRT(1-Inputs!$B$38)*_xlfn.NORM.S.INV(RAND())</f>
        <v>0.4331566469287918</v>
      </c>
      <c r="AU396" s="15">
        <f ca="1">Inputs!$B$6*EXP($B$8-0.5*C$5^2+C$5*N396)</f>
        <v>5747.6493529453137</v>
      </c>
      <c r="AV396" s="15">
        <f t="shared" ca="1" si="183"/>
        <v>5914.6017003374272</v>
      </c>
      <c r="AW396" s="15">
        <f t="shared" ca="1" si="184"/>
        <v>9851.079260531631</v>
      </c>
      <c r="AX396" s="15">
        <f t="shared" ca="1" si="185"/>
        <v>13538.446267878349</v>
      </c>
      <c r="AY396" s="15">
        <f t="shared" ca="1" si="186"/>
        <v>18858.212232479887</v>
      </c>
      <c r="AZ396" s="15">
        <f t="shared" ca="1" si="187"/>
        <v>21932.332443017072</v>
      </c>
      <c r="BA396" s="15">
        <f t="shared" ca="1" si="188"/>
        <v>21952.70357210252</v>
      </c>
      <c r="BB396" s="15">
        <f t="shared" ca="1" si="189"/>
        <v>21693.849112001913</v>
      </c>
      <c r="BC396" s="15">
        <f t="shared" ca="1" si="190"/>
        <v>26279.618249699153</v>
      </c>
      <c r="BD396" s="15">
        <f t="shared" ca="1" si="191"/>
        <v>30492.33342600747</v>
      </c>
      <c r="BE396" s="15">
        <f t="shared" ca="1" si="192"/>
        <v>36105.579699997383</v>
      </c>
      <c r="BF396" s="15">
        <f ca="1">Inputs!$B$13*EXP($B$9-0.5*C$6^2+C$6*Y396)</f>
        <v>14225.311607491176</v>
      </c>
      <c r="BG396" s="15">
        <f t="shared" ca="1" si="193"/>
        <v>16035.949686008556</v>
      </c>
      <c r="BH396" s="15">
        <f t="shared" ca="1" si="194"/>
        <v>25330.735570950586</v>
      </c>
      <c r="BI396" s="15">
        <f t="shared" ca="1" si="195"/>
        <v>31264.652979694478</v>
      </c>
      <c r="BJ396" s="15">
        <f t="shared" ca="1" si="196"/>
        <v>41949.390624306856</v>
      </c>
      <c r="BK396" s="15">
        <f t="shared" ca="1" si="197"/>
        <v>49625.997284928038</v>
      </c>
      <c r="BL396" s="15">
        <f t="shared" ca="1" si="198"/>
        <v>72842.436050088203</v>
      </c>
      <c r="BM396" s="15">
        <f t="shared" ca="1" si="199"/>
        <v>81409.063681936008</v>
      </c>
      <c r="BN396" s="15">
        <f t="shared" ca="1" si="200"/>
        <v>109102.50676776317</v>
      </c>
      <c r="BO396" s="15">
        <f t="shared" ca="1" si="201"/>
        <v>133158.5785682436</v>
      </c>
      <c r="BP396" s="15">
        <f t="shared" ca="1" si="202"/>
        <v>181922.50787352963</v>
      </c>
      <c r="BQ396" s="15">
        <f ca="1">Inputs!$B$20*EXP($B$10-0.5*C$7^2+C$7*AJ396)</f>
        <v>4325.2260884484031</v>
      </c>
      <c r="BR396" s="15">
        <f t="shared" ca="1" si="203"/>
        <v>4049.6057439747219</v>
      </c>
      <c r="BS396" s="15">
        <f t="shared" ca="1" si="204"/>
        <v>9343.6385269826424</v>
      </c>
      <c r="BT396" s="15">
        <f t="shared" ca="1" si="205"/>
        <v>15510.783782059072</v>
      </c>
      <c r="BU396" s="15">
        <f t="shared" ca="1" si="206"/>
        <v>24683.00603094191</v>
      </c>
      <c r="BV396" s="15">
        <f t="shared" ca="1" si="207"/>
        <v>43160.998389387103</v>
      </c>
      <c r="BW396" s="15">
        <f t="shared" ca="1" si="208"/>
        <v>62107.580758531105</v>
      </c>
      <c r="BX396" s="15">
        <f t="shared" ca="1" si="209"/>
        <v>65196.009585281041</v>
      </c>
      <c r="BY396" s="15">
        <f t="shared" ca="1" si="210"/>
        <v>67283.779192840986</v>
      </c>
      <c r="BZ396" s="15">
        <f t="shared" ca="1" si="211"/>
        <v>75358.527931500212</v>
      </c>
      <c r="CA396" s="15">
        <f t="shared" ca="1" si="212"/>
        <v>114325.61392308399</v>
      </c>
      <c r="CB396" s="15">
        <f ca="1">(AU396*DCF!C$10-DCF!C$5*MAX(AU396*DCF!C$10,0)-MAX(AU396-Inputs!$B$6,0)/Inputs!$B$10)*DCF!C$6</f>
        <v>1037.4741907780701</v>
      </c>
      <c r="CC396" s="15">
        <f ca="1">(AV396*DCF!D$10-DCF!D$5*MAX(AV396*DCF!D$10,0)-MAX(AV396-AU396,0)/Inputs!$B$10)*DCF!D$6</f>
        <v>1400.93713388779</v>
      </c>
      <c r="CD396" s="15">
        <f ca="1">(AW396*DCF!E$10-DCF!E$5*MAX(AW396*DCF!E$10,0)-MAX(AW396-AV396,0)/Inputs!$B$10)*DCF!E$6</f>
        <v>1387.7996225785237</v>
      </c>
      <c r="CE396" s="15">
        <f ca="1">(AX396*DCF!F$10-DCF!F$5*MAX(AX396*DCF!F$10,0)-MAX(AX396-AW396,0)/Inputs!$B$10)*DCF!F$6</f>
        <v>2188.1715906041632</v>
      </c>
      <c r="CF396" s="15">
        <f ca="1">(AY396*DCF!G$10-DCF!G$5*MAX(AY396*DCF!G$10,0)-MAX(AY396-AX396,0)/Inputs!$B$10)*DCF!G$6</f>
        <v>2862.9922397477676</v>
      </c>
      <c r="CG396" s="15">
        <f ca="1">(AZ396*DCF!H$10-DCF!H$5*MAX(AZ396*DCF!H$10,0)-MAX(AZ396-AY396,0)/Inputs!$B$10)*DCF!H$6</f>
        <v>3712.3129212049416</v>
      </c>
      <c r="CH396" s="15">
        <f ca="1">(BA396*DCF!I$10-DCF!I$5*MAX(BA396*DCF!I$10,0)-MAX(BA396-AZ396,0)/Inputs!$B$10)*DCF!I$6</f>
        <v>4006.6165266413591</v>
      </c>
      <c r="CI396" s="15">
        <f ca="1">(BB396*DCF!J$10-DCF!J$5*MAX(BB396*DCF!J$10,0)-MAX(BB396-BA396,0)/Inputs!$B$10)*DCF!J$6</f>
        <v>3722.7148443859787</v>
      </c>
      <c r="CJ396" s="15">
        <f ca="1">(BC396*DCF!K$10-DCF!K$5*MAX(BC396*DCF!K$10,0)-MAX(BC396-BB396,0)/Inputs!$B$10)*DCF!K$6</f>
        <v>3588.6586140597028</v>
      </c>
      <c r="CK396" s="15">
        <f ca="1">(BD396*DCF!L$10-DCF!L$5*MAX(BD396*DCF!L$10,0)-MAX(BD396-BC396,0)/Inputs!$B$10)*DCF!L$6</f>
        <v>4054.0514397567995</v>
      </c>
      <c r="CL396" s="15">
        <f ca="1">(BE396*DCF!M$10-DCF!M$5*MAX(BE396*DCF!M$10,0)-MAX(BE396-BD396,0)/Inputs!$B$10)*DCF!M$6</f>
        <v>4424.4020424745222</v>
      </c>
      <c r="CM396" s="15">
        <f ca="1">(BF396*DCF!C$28-DCF!C$5*MAX(BF396*DCF!C$28,0)-MAX(BF396-Inputs!$B$13,0)/Inputs!$B$17)*DCF!C$6</f>
        <v>3685.9725946813628</v>
      </c>
      <c r="CN396" s="15">
        <f ca="1">(BG396*DCF!D$28-DCF!D$5*MAX(BG396*DCF!D$28,0)-MAX(BG396-BF396,0)/Inputs!$B$17)*DCF!D$6</f>
        <v>4336.6649134109266</v>
      </c>
      <c r="CO396" s="15">
        <f ca="1">(BH396*DCF!E$28-DCF!E$5*MAX(BH396*DCF!E$28,0)-MAX(BH396-BG396,0)/Inputs!$B$17)*DCF!E$6</f>
        <v>5342.2410067855053</v>
      </c>
      <c r="CP396" s="15">
        <f ca="1">(BI396*DCF!F$28-DCF!F$5*MAX(BI396*DCF!F$28,0)-MAX(BI396-BH396,0)/Inputs!$B$17)*DCF!F$6</f>
        <v>7407.1662890812186</v>
      </c>
      <c r="CQ396" s="15">
        <f ca="1">(BJ396*DCF!G$28-DCF!G$5*MAX(BJ396*DCF!G$28,0)-MAX(BJ396-BI396,0)/Inputs!$B$17)*DCF!G$6</f>
        <v>9087.020347081856</v>
      </c>
      <c r="CR396" s="15">
        <f ca="1">(BK396*DCF!H$28-DCF!H$5*MAX(BK396*DCF!H$28,0)-MAX(BK396-BJ396,0)/Inputs!$B$17)*DCF!H$6</f>
        <v>11080.327396482393</v>
      </c>
      <c r="CS396" s="15">
        <f ca="1">(BL396*DCF!I$28-DCF!I$5*MAX(BL396*DCF!I$28,0)-MAX(BL396-BK396,0)/Inputs!$B$17)*DCF!I$6</f>
        <v>13796.849352338248</v>
      </c>
      <c r="CT396" s="15">
        <f ca="1">(BM396*DCF!J$28-DCF!J$5*MAX(BM396*DCF!J$28,0)-MAX(BM396-BL396,0)/Inputs!$B$17)*DCF!J$6</f>
        <v>17025.114645679245</v>
      </c>
      <c r="CU396" s="15">
        <f ca="1">(BN396*DCF!K$28-DCF!K$5*MAX(BN396*DCF!K$28,0)-MAX(BN396-BM396,0)/Inputs!$B$17)*DCF!K$6</f>
        <v>19648.542204493831</v>
      </c>
      <c r="CV396" s="15">
        <f ca="1">(BO396*DCF!L$28-DCF!L$5*MAX(BO396*DCF!L$28,0)-MAX(BO396-BN396,0)/Inputs!$B$17)*DCF!L$6</f>
        <v>23845.946768715305</v>
      </c>
      <c r="CW396" s="15">
        <f ca="1">(BP396*DCF!M$28-DCF!M$5*MAX(BP396*DCF!M$28,0)-MAX(BP396-BO396,0)/Inputs!$B$17)*DCF!M$6</f>
        <v>29131.624295808488</v>
      </c>
      <c r="CX396" s="15">
        <f ca="1">(BQ396*DCF!C$46-DCF!C$5*MAX(BQ396*DCF!C$46,0)-MAX(BQ396-Inputs!$B$20,0)/Inputs!$B$24)*DCF!C$6</f>
        <v>-1518.1705000797249</v>
      </c>
      <c r="CY396" s="15">
        <f ca="1">(BR396*DCF!D$46-DCF!D$5*MAX(BR396*DCF!D$46,0)-MAX(BR396-BQ396,0)/Inputs!$B$24)*DCF!D$6</f>
        <v>-691.17326246975074</v>
      </c>
      <c r="CZ396" s="15">
        <f ca="1">(BS396*DCF!E$46-DCF!E$5*MAX(BS396*DCF!E$46,0)-MAX(BS396-BR396,0)/Inputs!$B$24)*DCF!E$6</f>
        <v>-3191.6635049553306</v>
      </c>
      <c r="DA396" s="15">
        <f ca="1">(BT396*DCF!F$46-DCF!F$5*MAX(BT396*DCF!F$46,0)-MAX(BT396-BS396,0)/Inputs!$B$24)*DCF!F$6</f>
        <v>-3375.2458873722367</v>
      </c>
      <c r="DB396" s="15">
        <f ca="1">(BU396*DCF!G$46-DCF!G$5*MAX(BU396*DCF!G$46,0)-MAX(BU396-BT396,0)/Inputs!$B$24)*DCF!G$6</f>
        <v>-3915.6418987557827</v>
      </c>
      <c r="DC396" s="15">
        <f ca="1">(BV396*DCF!H$46-DCF!H$5*MAX(BV396*DCF!H$46,0)-MAX(BV396-BU396,0)/Inputs!$B$24)*DCF!H$6</f>
        <v>-5741.9229088492657</v>
      </c>
      <c r="DD396" s="15">
        <f ca="1">(BW396*DCF!I$46-DCF!I$5*MAX(BW396*DCF!I$46,0)-MAX(BW396-BV396,0)/Inputs!$B$24)*DCF!I$6</f>
        <v>-4004.4321905454203</v>
      </c>
      <c r="DE396" s="15">
        <f ca="1">(BX396*DCF!J$46-DCF!J$5*MAX(BX396*DCF!J$46,0)-MAX(BX396-BW396,0)/Inputs!$B$24)*DCF!J$6</f>
        <v>1915.7913935451334</v>
      </c>
      <c r="DF396" s="15">
        <f ca="1">(BY396*DCF!K$46-DCF!K$5*MAX(BY396*DCF!K$46,0)-MAX(BY396-BX396,0)/Inputs!$B$24)*DCF!K$6</f>
        <v>3332.0258231336634</v>
      </c>
      <c r="DG396" s="15">
        <f ca="1">(BZ396*DCF!L$46-DCF!L$5*MAX(BZ396*DCF!L$46,0)-MAX(BZ396-BY396,0)/Inputs!$B$24)*DCF!L$6</f>
        <v>3381.844485605327</v>
      </c>
      <c r="DH396" s="15">
        <f ca="1">(CA396*DCF!M$46-DCF!M$5*MAX(CA396*DCF!M$46,0)-MAX(CA396-BZ396,0)/Inputs!$B$24)*DCF!M$6</f>
        <v>816.3684755454135</v>
      </c>
      <c r="DI396" s="15">
        <f ca="1">SUM(CB396:CL396)+BE396*DCF!M$10*(1+Inputs!$B$30)*(1-Inputs!$B$33)*(1-Inputs!$B$30/Inputs!$B$31)/(Inputs!$B$29-Inputs!$B$30)*DCF!M$6</f>
        <v>132868.43691807624</v>
      </c>
      <c r="DJ396" s="15">
        <f ca="1">SUM(CM396:CW396)+BP396*DCF!M$28*(1+Inputs!$B$30)*(1-Inputs!$B$33)*(1-Inputs!$B$30/Inputs!$B$31)/(Inputs!$B$29-Inputs!$B$30)*DCF!M$6</f>
        <v>819444.46326542797</v>
      </c>
      <c r="DK396" s="15">
        <f ca="1">SUM(CX396:DH396)+CA396*DCF!M$46*(1+Inputs!$B$30)*(1-Inputs!$B$33)*(1-Inputs!$B$30/Inputs!$B$31)/(Inputs!$B$29-Inputs!$B$30)*DCF!M$6</f>
        <v>163768.72188462317</v>
      </c>
      <c r="DM396" s="15">
        <f ca="1">DI396+DJ396+DK396+Inputs!$B$34+Inputs!$B$36-Inputs!$B$35</f>
        <v>1192932.6220681274</v>
      </c>
    </row>
    <row r="397" spans="1:117" x14ac:dyDescent="0.75">
      <c r="A397" s="11">
        <v>384</v>
      </c>
      <c r="C397" s="23">
        <f t="shared" ca="1" si="218"/>
        <v>-0.95405342352067735</v>
      </c>
      <c r="D397" s="23">
        <f t="shared" ca="1" si="218"/>
        <v>0.23182800731716985</v>
      </c>
      <c r="E397" s="23">
        <f t="shared" ca="1" si="218"/>
        <v>-0.52397575719352485</v>
      </c>
      <c r="F397" s="23">
        <f t="shared" ca="1" si="218"/>
        <v>-0.15982103870170677</v>
      </c>
      <c r="G397" s="23">
        <f t="shared" ca="1" si="218"/>
        <v>0.36799300108186672</v>
      </c>
      <c r="H397" s="23">
        <f t="shared" ca="1" si="218"/>
        <v>-1.238652625485938</v>
      </c>
      <c r="I397" s="23">
        <f t="shared" ca="1" si="218"/>
        <v>7.811052669426545E-2</v>
      </c>
      <c r="J397" s="23">
        <f t="shared" ca="1" si="218"/>
        <v>1.3698788468979113</v>
      </c>
      <c r="K397" s="23">
        <f t="shared" ca="1" si="218"/>
        <v>-0.55148229879018829</v>
      </c>
      <c r="L397" s="23">
        <f t="shared" ca="1" si="218"/>
        <v>-0.36890666553902135</v>
      </c>
      <c r="M397" s="23">
        <f t="shared" ca="1" si="218"/>
        <v>-0.22364610037119095</v>
      </c>
      <c r="N397" s="23">
        <f ca="1">SQRT(Inputs!$B$38)*C397+SQRT(1-Inputs!$B$38)*_xlfn.NORM.S.INV(RAND())</f>
        <v>-0.56517250249225015</v>
      </c>
      <c r="O397" s="23">
        <f ca="1">SQRT(Inputs!$B$38)*D397+SQRT(1-Inputs!$B$38)*_xlfn.NORM.S.INV(RAND())</f>
        <v>0.81340048130350084</v>
      </c>
      <c r="P397" s="23">
        <f ca="1">SQRT(Inputs!$B$38)*E397+SQRT(1-Inputs!$B$38)*_xlfn.NORM.S.INV(RAND())</f>
        <v>-1.1463055934926865</v>
      </c>
      <c r="Q397" s="23">
        <f ca="1">SQRT(Inputs!$B$38)*F397+SQRT(1-Inputs!$B$38)*_xlfn.NORM.S.INV(RAND())</f>
        <v>0.95488288233280405</v>
      </c>
      <c r="R397" s="23">
        <f ca="1">SQRT(Inputs!$B$38)*G397+SQRT(1-Inputs!$B$38)*_xlfn.NORM.S.INV(RAND())</f>
        <v>-0.36660667849735651</v>
      </c>
      <c r="S397" s="23">
        <f ca="1">SQRT(Inputs!$B$38)*H397+SQRT(1-Inputs!$B$38)*_xlfn.NORM.S.INV(RAND())</f>
        <v>8.9857033202969006E-2</v>
      </c>
      <c r="T397" s="23">
        <f ca="1">SQRT(Inputs!$B$38)*I397+SQRT(1-Inputs!$B$38)*_xlfn.NORM.S.INV(RAND())</f>
        <v>0.57519723000710687</v>
      </c>
      <c r="U397" s="23">
        <f ca="1">SQRT(Inputs!$B$38)*J397+SQRT(1-Inputs!$B$38)*_xlfn.NORM.S.INV(RAND())</f>
        <v>2.2456463531014745</v>
      </c>
      <c r="V397" s="23">
        <f ca="1">SQRT(Inputs!$B$38)*K397+SQRT(1-Inputs!$B$38)*_xlfn.NORM.S.INV(RAND())</f>
        <v>2.2031404769694953</v>
      </c>
      <c r="W397" s="23">
        <f ca="1">SQRT(Inputs!$B$38)*L397+SQRT(1-Inputs!$B$38)*_xlfn.NORM.S.INV(RAND())</f>
        <v>-3.4105849546935407E-3</v>
      </c>
      <c r="X397" s="23">
        <f ca="1">SQRT(Inputs!$B$38)*M397+SQRT(1-Inputs!$B$38)*_xlfn.NORM.S.INV(RAND())</f>
        <v>-1.4468053387934958</v>
      </c>
      <c r="Y397" s="23">
        <f ca="1">SQRT(Inputs!$B$38)*C397+SQRT(1-Inputs!$B$38)*_xlfn.NORM.S.INV(RAND())</f>
        <v>-0.94568302257917369</v>
      </c>
      <c r="Z397" s="23">
        <f ca="1">SQRT(Inputs!$B$38)*D397+SQRT(1-Inputs!$B$38)*_xlfn.NORM.S.INV(RAND())</f>
        <v>0.469710791022661</v>
      </c>
      <c r="AA397" s="23">
        <f ca="1">SQRT(Inputs!$B$38)*E397+SQRT(1-Inputs!$B$38)*_xlfn.NORM.S.INV(RAND())</f>
        <v>-0.59623954960149028</v>
      </c>
      <c r="AB397" s="23">
        <f ca="1">SQRT(Inputs!$B$38)*F397+SQRT(1-Inputs!$B$38)*_xlfn.NORM.S.INV(RAND())</f>
        <v>-0.68373372359972961</v>
      </c>
      <c r="AC397" s="23">
        <f ca="1">SQRT(Inputs!$B$38)*G397+SQRT(1-Inputs!$B$38)*_xlfn.NORM.S.INV(RAND())</f>
        <v>0.86357729990663445</v>
      </c>
      <c r="AD397" s="23">
        <f ca="1">SQRT(Inputs!$B$38)*H397+SQRT(1-Inputs!$B$38)*_xlfn.NORM.S.INV(RAND())</f>
        <v>-0.2588938841337175</v>
      </c>
      <c r="AE397" s="23">
        <f ca="1">SQRT(Inputs!$B$38)*I397+SQRT(1-Inputs!$B$38)*_xlfn.NORM.S.INV(RAND())</f>
        <v>-3.7604303126803483E-2</v>
      </c>
      <c r="AF397" s="23">
        <f ca="1">SQRT(Inputs!$B$38)*J397+SQRT(1-Inputs!$B$38)*_xlfn.NORM.S.INV(RAND())</f>
        <v>-3.4859390565946224E-2</v>
      </c>
      <c r="AG397" s="23">
        <f ca="1">SQRT(Inputs!$B$38)*K397+SQRT(1-Inputs!$B$38)*_xlfn.NORM.S.INV(RAND())</f>
        <v>-1.7246546882327083</v>
      </c>
      <c r="AH397" s="23">
        <f ca="1">SQRT(Inputs!$B$38)*L397+SQRT(1-Inputs!$B$38)*_xlfn.NORM.S.INV(RAND())</f>
        <v>-0.51915356948538915</v>
      </c>
      <c r="AI397" s="23">
        <f ca="1">SQRT(Inputs!$B$38)*M397+SQRT(1-Inputs!$B$38)*_xlfn.NORM.S.INV(RAND())</f>
        <v>-1.2608502014780174</v>
      </c>
      <c r="AJ397" s="23">
        <f ca="1">SQRT(Inputs!$B$38)*C397+SQRT(1-Inputs!$B$38)*_xlfn.NORM.S.INV(RAND())</f>
        <v>-0.46465841007141062</v>
      </c>
      <c r="AK397" s="23">
        <f ca="1">SQRT(Inputs!$B$38)*D397+SQRT(1-Inputs!$B$38)*_xlfn.NORM.S.INV(RAND())</f>
        <v>-1.3159584303835963</v>
      </c>
      <c r="AL397" s="23">
        <f ca="1">SQRT(Inputs!$B$38)*E397+SQRT(1-Inputs!$B$38)*_xlfn.NORM.S.INV(RAND())</f>
        <v>-0.53949338689847837</v>
      </c>
      <c r="AM397" s="23">
        <f ca="1">SQRT(Inputs!$B$38)*F397+SQRT(1-Inputs!$B$38)*_xlfn.NORM.S.INV(RAND())</f>
        <v>-2.2895870696642264</v>
      </c>
      <c r="AN397" s="23">
        <f ca="1">SQRT(Inputs!$B$38)*G397+SQRT(1-Inputs!$B$38)*_xlfn.NORM.S.INV(RAND())</f>
        <v>-0.937840260479192</v>
      </c>
      <c r="AO397" s="23">
        <f ca="1">SQRT(Inputs!$B$38)*H397+SQRT(1-Inputs!$B$38)*_xlfn.NORM.S.INV(RAND())</f>
        <v>-0.24882850376335353</v>
      </c>
      <c r="AP397" s="23">
        <f ca="1">SQRT(Inputs!$B$38)*I397+SQRT(1-Inputs!$B$38)*_xlfn.NORM.S.INV(RAND())</f>
        <v>-1.4636178854513815</v>
      </c>
      <c r="AQ397" s="23">
        <f ca="1">SQRT(Inputs!$B$38)*J397+SQRT(1-Inputs!$B$38)*_xlfn.NORM.S.INV(RAND())</f>
        <v>1.2991694859276095</v>
      </c>
      <c r="AR397" s="23">
        <f ca="1">SQRT(Inputs!$B$38)*K397+SQRT(1-Inputs!$B$38)*_xlfn.NORM.S.INV(RAND())</f>
        <v>-3.6267240349150243E-2</v>
      </c>
      <c r="AS397" s="23">
        <f ca="1">SQRT(Inputs!$B$38)*L397+SQRT(1-Inputs!$B$38)*_xlfn.NORM.S.INV(RAND())</f>
        <v>-0.14026992462815685</v>
      </c>
      <c r="AT397" s="23">
        <f ca="1">SQRT(Inputs!$B$38)*M397+SQRT(1-Inputs!$B$38)*_xlfn.NORM.S.INV(RAND())</f>
        <v>-0.35083717177438645</v>
      </c>
      <c r="AU397" s="15">
        <f ca="1">Inputs!$B$6*EXP($B$8-0.5*C$5^2+C$5*N397)</f>
        <v>4528.4101885777409</v>
      </c>
      <c r="AV397" s="15">
        <f t="shared" ca="1" si="183"/>
        <v>6212.4150130431881</v>
      </c>
      <c r="AW397" s="15">
        <f t="shared" ca="1" si="184"/>
        <v>6489.7908386848512</v>
      </c>
      <c r="AX397" s="15">
        <f t="shared" ca="1" si="185"/>
        <v>8927.3050116973754</v>
      </c>
      <c r="AY397" s="15">
        <f t="shared" ca="1" si="186"/>
        <v>10452.818905695252</v>
      </c>
      <c r="AZ397" s="15">
        <f t="shared" ca="1" si="187"/>
        <v>12911.206328115106</v>
      </c>
      <c r="BA397" s="15">
        <f t="shared" ca="1" si="188"/>
        <v>16780.388785798979</v>
      </c>
      <c r="BB397" s="15">
        <f t="shared" ca="1" si="189"/>
        <v>25727.86126090516</v>
      </c>
      <c r="BC397" s="15">
        <f t="shared" ca="1" si="190"/>
        <v>38977.185317554118</v>
      </c>
      <c r="BD397" s="15">
        <f t="shared" ca="1" si="191"/>
        <v>47735.497602166637</v>
      </c>
      <c r="BE397" s="15">
        <f t="shared" ca="1" si="192"/>
        <v>51271.964075988573</v>
      </c>
      <c r="BF397" s="15">
        <f ca="1">Inputs!$B$13*EXP($B$9-0.5*C$6^2+C$6*Y397)</f>
        <v>11466.554310212916</v>
      </c>
      <c r="BG397" s="15">
        <f t="shared" ca="1" si="193"/>
        <v>15210.743782359823</v>
      </c>
      <c r="BH397" s="15">
        <f t="shared" ca="1" si="194"/>
        <v>16834.824038442843</v>
      </c>
      <c r="BI397" s="15">
        <f t="shared" ca="1" si="195"/>
        <v>18549.757819297247</v>
      </c>
      <c r="BJ397" s="15">
        <f t="shared" ca="1" si="196"/>
        <v>25755.321035688215</v>
      </c>
      <c r="BK397" s="15">
        <f t="shared" ca="1" si="197"/>
        <v>30515.042254252607</v>
      </c>
      <c r="BL397" s="15">
        <f t="shared" ca="1" si="198"/>
        <v>37301.823887933424</v>
      </c>
      <c r="BM397" s="15">
        <f t="shared" ca="1" si="199"/>
        <v>45653.859598854033</v>
      </c>
      <c r="BN397" s="15">
        <f t="shared" ca="1" si="200"/>
        <v>45664.674687314953</v>
      </c>
      <c r="BO397" s="15">
        <f t="shared" ca="1" si="201"/>
        <v>52895.340809687928</v>
      </c>
      <c r="BP397" s="15">
        <f t="shared" ca="1" si="202"/>
        <v>56437.855730018244</v>
      </c>
      <c r="BQ397" s="15">
        <f ca="1">Inputs!$B$20*EXP($B$10-0.5*C$7^2+C$7*AJ397)</f>
        <v>3637.7563807110896</v>
      </c>
      <c r="BR397" s="15">
        <f t="shared" ca="1" si="203"/>
        <v>3249.9075108869702</v>
      </c>
      <c r="BS397" s="15">
        <f t="shared" ca="1" si="204"/>
        <v>3811.6027216748025</v>
      </c>
      <c r="BT397" s="15">
        <f t="shared" ca="1" si="205"/>
        <v>2882.3853664322287</v>
      </c>
      <c r="BU397" s="15">
        <f t="shared" ca="1" si="206"/>
        <v>3183.6376894495661</v>
      </c>
      <c r="BV397" s="15">
        <f t="shared" ca="1" si="207"/>
        <v>4187.8777417458332</v>
      </c>
      <c r="BW397" s="15">
        <f t="shared" ca="1" si="208"/>
        <v>4287.195696086681</v>
      </c>
      <c r="BX397" s="15">
        <f t="shared" ca="1" si="209"/>
        <v>7780.3227285523881</v>
      </c>
      <c r="BY397" s="15">
        <f t="shared" ca="1" si="210"/>
        <v>10826.171342790101</v>
      </c>
      <c r="BZ397" s="15">
        <f t="shared" ca="1" si="211"/>
        <v>14803.930688680726</v>
      </c>
      <c r="CA397" s="15">
        <f t="shared" ca="1" si="212"/>
        <v>19538.169355800539</v>
      </c>
      <c r="CB397" s="15">
        <f ca="1">(AU397*DCF!C$10-DCF!C$5*MAX(AU397*DCF!C$10,0)-MAX(AU397-Inputs!$B$6,0)/Inputs!$B$10)*DCF!C$6</f>
        <v>1046.1675833382026</v>
      </c>
      <c r="CC397" s="15">
        <f ca="1">(AV397*DCF!D$10-DCF!D$5*MAX(AV397*DCF!D$10,0)-MAX(AV397-AU397,0)/Inputs!$B$10)*DCF!D$6</f>
        <v>1103.6335687903886</v>
      </c>
      <c r="CD397" s="15">
        <f ca="1">(AW397*DCF!E$10-DCF!E$5*MAX(AW397*DCF!E$10,0)-MAX(AW397-AV397,0)/Inputs!$B$10)*DCF!E$6</f>
        <v>1435.9128733442501</v>
      </c>
      <c r="CE397" s="15">
        <f ca="1">(AX397*DCF!F$10-DCF!F$5*MAX(AX397*DCF!F$10,0)-MAX(AX397-AW397,0)/Inputs!$B$10)*DCF!F$6</f>
        <v>1441.630190417306</v>
      </c>
      <c r="CF397" s="15">
        <f ca="1">(AY397*DCF!G$10-DCF!G$5*MAX(AY397*DCF!G$10,0)-MAX(AY397-AX397,0)/Inputs!$B$10)*DCF!G$6</f>
        <v>1860.4670901364379</v>
      </c>
      <c r="CG397" s="15">
        <f ca="1">(AZ397*DCF!H$10-DCF!H$5*MAX(AZ397*DCF!H$10,0)-MAX(AZ397-AY397,0)/Inputs!$B$10)*DCF!H$6</f>
        <v>2070.1892103059226</v>
      </c>
      <c r="CH397" s="15">
        <f ca="1">(BA397*DCF!I$10-DCF!I$5*MAX(BA397*DCF!I$10,0)-MAX(BA397-AZ397,0)/Inputs!$B$10)*DCF!I$6</f>
        <v>2430.4833937578228</v>
      </c>
      <c r="CI397" s="15">
        <f ca="1">(BB397*DCF!J$10-DCF!J$5*MAX(BB397*DCF!J$10,0)-MAX(BB397-BA397,0)/Inputs!$B$10)*DCF!J$6</f>
        <v>3059.118678263379</v>
      </c>
      <c r="CJ397" s="15">
        <f ca="1">(BC397*DCF!K$10-DCF!K$5*MAX(BC397*DCF!K$10,0)-MAX(BC397-BB397,0)/Inputs!$B$10)*DCF!K$6</f>
        <v>4419.9971827659037</v>
      </c>
      <c r="CK397" s="15">
        <f ca="1">(BD397*DCF!L$10-DCF!L$5*MAX(BD397*DCF!L$10,0)-MAX(BD397-BC397,0)/Inputs!$B$10)*DCF!L$6</f>
        <v>6066.8291872303625</v>
      </c>
      <c r="CL397" s="15">
        <f ca="1">(BE397*DCF!M$10-DCF!M$5*MAX(BE397*DCF!M$10,0)-MAX(BE397-BD397,0)/Inputs!$B$10)*DCF!M$6</f>
        <v>6812.6685779775298</v>
      </c>
      <c r="CM397" s="15">
        <f ca="1">(BF397*DCF!C$28-DCF!C$5*MAX(BF397*DCF!C$28,0)-MAX(BF397-Inputs!$B$13,0)/Inputs!$B$17)*DCF!C$6</f>
        <v>3481.1443564355586</v>
      </c>
      <c r="CN397" s="15">
        <f ca="1">(BG397*DCF!D$28-DCF!D$5*MAX(BG397*DCF!D$28,0)-MAX(BG397-BF397,0)/Inputs!$B$17)*DCF!D$6</f>
        <v>3681.1075775299196</v>
      </c>
      <c r="CO397" s="15">
        <f ca="1">(BH397*DCF!E$28-DCF!E$5*MAX(BH397*DCF!E$28,0)-MAX(BH397-BG397,0)/Inputs!$B$17)*DCF!E$6</f>
        <v>4447.8380726662863</v>
      </c>
      <c r="CP397" s="15">
        <f ca="1">(BI397*DCF!F$28-DCF!F$5*MAX(BI397*DCF!F$28,0)-MAX(BI397-BH397,0)/Inputs!$B$17)*DCF!F$6</f>
        <v>4723.5398299187518</v>
      </c>
      <c r="CQ397" s="15">
        <f ca="1">(BJ397*DCF!G$28-DCF!G$5*MAX(BJ397*DCF!G$28,0)-MAX(BJ397-BI397,0)/Inputs!$B$17)*DCF!G$6</f>
        <v>5470.5088970429915</v>
      </c>
      <c r="CR397" s="15">
        <f ca="1">(BK397*DCF!H$28-DCF!H$5*MAX(BK397*DCF!H$28,0)-MAX(BK397-BJ397,0)/Inputs!$B$17)*DCF!H$6</f>
        <v>6807.1795109568875</v>
      </c>
      <c r="CS397" s="15">
        <f ca="1">(BL397*DCF!I$28-DCF!I$5*MAX(BL397*DCF!I$28,0)-MAX(BL397-BK397,0)/Inputs!$B$17)*DCF!I$6</f>
        <v>7797.5259481966059</v>
      </c>
      <c r="CT397" s="15">
        <f ca="1">(BM397*DCF!J$28-DCF!J$5*MAX(BM397*DCF!J$28,0)-MAX(BM397-BL397,0)/Inputs!$B$17)*DCF!J$6</f>
        <v>9077.189001800527</v>
      </c>
      <c r="CU397" s="15">
        <f ca="1">(BN397*DCF!K$28-DCF!K$5*MAX(BN397*DCF!K$28,0)-MAX(BN397-BM397,0)/Inputs!$B$17)*DCF!K$6</f>
        <v>9642.2889299520084</v>
      </c>
      <c r="CV397" s="15">
        <f ca="1">(BO397*DCF!L$28-DCF!L$5*MAX(BO397*DCF!L$28,0)-MAX(BO397-BN397,0)/Inputs!$B$17)*DCF!L$6</f>
        <v>9735.5688292701143</v>
      </c>
      <c r="CW397" s="15">
        <f ca="1">(BP397*DCF!M$28-DCF!M$5*MAX(BP397*DCF!M$28,0)-MAX(BP397-BO397,0)/Inputs!$B$17)*DCF!M$6</f>
        <v>10248.522866468871</v>
      </c>
      <c r="CX397" s="15">
        <f ca="1">(BQ397*DCF!C$46-DCF!C$5*MAX(BQ397*DCF!C$46,0)-MAX(BQ397-Inputs!$B$20,0)/Inputs!$B$24)*DCF!C$6</f>
        <v>-1041.8635432178451</v>
      </c>
      <c r="CY397" s="15">
        <f ca="1">(BR397*DCF!D$46-DCF!D$5*MAX(BR397*DCF!D$46,0)-MAX(BR397-BQ397,0)/Inputs!$B$24)*DCF!D$6</f>
        <v>-554.68342328554229</v>
      </c>
      <c r="CZ397" s="15">
        <f ca="1">(BS397*DCF!E$46-DCF!E$5*MAX(BS397*DCF!E$46,0)-MAX(BS397-BR397,0)/Inputs!$B$24)*DCF!E$6</f>
        <v>-672.13344720428347</v>
      </c>
      <c r="DA397" s="15">
        <f ca="1">(BT397*DCF!F$46-DCF!F$5*MAX(BT397*DCF!F$46,0)-MAX(BT397-BS397,0)/Inputs!$B$24)*DCF!F$6</f>
        <v>-209.91352621404732</v>
      </c>
      <c r="DB397" s="15">
        <f ca="1">(BU397*DCF!G$46-DCF!G$5*MAX(BU397*DCF!G$46,0)-MAX(BU397-BT397,0)/Inputs!$B$24)*DCF!G$6</f>
        <v>-208.42661121693592</v>
      </c>
      <c r="DC397" s="15">
        <f ca="1">(BV397*DCF!H$46-DCF!H$5*MAX(BV397*DCF!H$46,0)-MAX(BV397-BU397,0)/Inputs!$B$24)*DCF!H$6</f>
        <v>-312.0614431701776</v>
      </c>
      <c r="DD397" s="15">
        <f ca="1">(BW397*DCF!I$46-DCF!I$5*MAX(BW397*DCF!I$46,0)-MAX(BW397-BV397,0)/Inputs!$B$24)*DCF!I$6</f>
        <v>70.504103676512926</v>
      </c>
      <c r="DE397" s="15">
        <f ca="1">(BX397*DCF!J$46-DCF!J$5*MAX(BX397*DCF!J$46,0)-MAX(BX397-BW397,0)/Inputs!$B$24)*DCF!J$6</f>
        <v>-599.95720242198001</v>
      </c>
      <c r="DF397" s="15">
        <f ca="1">(BY397*DCF!K$46-DCF!K$5*MAX(BY397*DCF!K$46,0)-MAX(BY397-BX397,0)/Inputs!$B$24)*DCF!K$6</f>
        <v>-127.72477309251578</v>
      </c>
      <c r="DG397" s="15">
        <f ca="1">(BZ397*DCF!L$46-DCF!L$5*MAX(BZ397*DCF!L$46,0)-MAX(BZ397-BY397,0)/Inputs!$B$24)*DCF!L$6</f>
        <v>123.14716298321363</v>
      </c>
      <c r="DH397" s="15">
        <f ca="1">(CA397*DCF!M$46-DCF!M$5*MAX(CA397*DCF!M$46,0)-MAX(CA397-BZ397,0)/Inputs!$B$24)*DCF!M$6</f>
        <v>541.99384087679664</v>
      </c>
      <c r="DI397" s="15">
        <f ca="1">SUM(CB397:CL397)+BE397*DCF!M$10*(1+Inputs!$B$30)*(1-Inputs!$B$33)*(1-Inputs!$B$30/Inputs!$B$31)/(Inputs!$B$29-Inputs!$B$30)*DCF!M$6</f>
        <v>174437.65156133857</v>
      </c>
      <c r="DJ397" s="15">
        <f ca="1">SUM(CM397:CW397)+BP397*DCF!M$28*(1+Inputs!$B$30)*(1-Inputs!$B$33)*(1-Inputs!$B$30/Inputs!$B$31)/(Inputs!$B$29-Inputs!$B$30)*DCF!M$6</f>
        <v>284535.47890026623</v>
      </c>
      <c r="DK397" s="15">
        <f ca="1">SUM(CX397:DH397)+CA397*DCF!M$46*(1+Inputs!$B$30)*(1-Inputs!$B$33)*(1-Inputs!$B$30/Inputs!$B$31)/(Inputs!$B$29-Inputs!$B$30)*DCF!M$6</f>
        <v>27217.205405899516</v>
      </c>
      <c r="DM397" s="15">
        <f ca="1">DI397+DJ397+DK397+Inputs!$B$34+Inputs!$B$36-Inputs!$B$35</f>
        <v>563041.33586750436</v>
      </c>
    </row>
    <row r="398" spans="1:117" x14ac:dyDescent="0.75">
      <c r="A398" s="11">
        <v>385</v>
      </c>
      <c r="C398" s="23">
        <f t="shared" ca="1" si="218"/>
        <v>0.7696068605562193</v>
      </c>
      <c r="D398" s="23">
        <f t="shared" ca="1" si="218"/>
        <v>-1.1954038925486694</v>
      </c>
      <c r="E398" s="23">
        <f t="shared" ca="1" si="218"/>
        <v>0.24590647331503898</v>
      </c>
      <c r="F398" s="23">
        <f t="shared" ca="1" si="218"/>
        <v>-0.11419748630588966</v>
      </c>
      <c r="G398" s="23">
        <f t="shared" ca="1" si="218"/>
        <v>0.30542198259711945</v>
      </c>
      <c r="H398" s="23">
        <f t="shared" ca="1" si="218"/>
        <v>-1.1300779577775433</v>
      </c>
      <c r="I398" s="23">
        <f t="shared" ca="1" si="218"/>
        <v>0.50730943864665201</v>
      </c>
      <c r="J398" s="23">
        <f t="shared" ca="1" si="218"/>
        <v>-0.72221165239665686</v>
      </c>
      <c r="K398" s="23">
        <f t="shared" ca="1" si="218"/>
        <v>0.86187669916258147</v>
      </c>
      <c r="L398" s="23">
        <f t="shared" ca="1" si="218"/>
        <v>-6.149391259859957E-2</v>
      </c>
      <c r="M398" s="23">
        <f t="shared" ca="1" si="218"/>
        <v>-0.83306964023859054</v>
      </c>
      <c r="N398" s="23">
        <f ca="1">SQRT(Inputs!$B$38)*C398+SQRT(1-Inputs!$B$38)*_xlfn.NORM.S.INV(RAND())</f>
        <v>0.26005578093630094</v>
      </c>
      <c r="O398" s="23">
        <f ca="1">SQRT(Inputs!$B$38)*D398+SQRT(1-Inputs!$B$38)*_xlfn.NORM.S.INV(RAND())</f>
        <v>-0.857027303534727</v>
      </c>
      <c r="P398" s="23">
        <f ca="1">SQRT(Inputs!$B$38)*E398+SQRT(1-Inputs!$B$38)*_xlfn.NORM.S.INV(RAND())</f>
        <v>-1.1367260399714889</v>
      </c>
      <c r="Q398" s="23">
        <f ca="1">SQRT(Inputs!$B$38)*F398+SQRT(1-Inputs!$B$38)*_xlfn.NORM.S.INV(RAND())</f>
        <v>4.9522062920982088E-2</v>
      </c>
      <c r="R398" s="23">
        <f ca="1">SQRT(Inputs!$B$38)*G398+SQRT(1-Inputs!$B$38)*_xlfn.NORM.S.INV(RAND())</f>
        <v>0.10581640640526419</v>
      </c>
      <c r="S398" s="23">
        <f ca="1">SQRT(Inputs!$B$38)*H398+SQRT(1-Inputs!$B$38)*_xlfn.NORM.S.INV(RAND())</f>
        <v>-1.0628028720798672</v>
      </c>
      <c r="T398" s="23">
        <f ca="1">SQRT(Inputs!$B$38)*I398+SQRT(1-Inputs!$B$38)*_xlfn.NORM.S.INV(RAND())</f>
        <v>-0.67373173814012111</v>
      </c>
      <c r="U398" s="23">
        <f ca="1">SQRT(Inputs!$B$38)*J398+SQRT(1-Inputs!$B$38)*_xlfn.NORM.S.INV(RAND())</f>
        <v>1.2702851234931813</v>
      </c>
      <c r="V398" s="23">
        <f ca="1">SQRT(Inputs!$B$38)*K398+SQRT(1-Inputs!$B$38)*_xlfn.NORM.S.INV(RAND())</f>
        <v>-0.33082750551349827</v>
      </c>
      <c r="W398" s="23">
        <f ca="1">SQRT(Inputs!$B$38)*L398+SQRT(1-Inputs!$B$38)*_xlfn.NORM.S.INV(RAND())</f>
        <v>1.3831567558121665</v>
      </c>
      <c r="X398" s="23">
        <f ca="1">SQRT(Inputs!$B$38)*M398+SQRT(1-Inputs!$B$38)*_xlfn.NORM.S.INV(RAND())</f>
        <v>1.0964866726904661</v>
      </c>
      <c r="Y398" s="23">
        <f ca="1">SQRT(Inputs!$B$38)*C398+SQRT(1-Inputs!$B$38)*_xlfn.NORM.S.INV(RAND())</f>
        <v>1.5277539327871978</v>
      </c>
      <c r="Z398" s="23">
        <f ca="1">SQRT(Inputs!$B$38)*D398+SQRT(1-Inputs!$B$38)*_xlfn.NORM.S.INV(RAND())</f>
        <v>-0.76977188211631287</v>
      </c>
      <c r="AA398" s="23">
        <f ca="1">SQRT(Inputs!$B$38)*E398+SQRT(1-Inputs!$B$38)*_xlfn.NORM.S.INV(RAND())</f>
        <v>1.6214595767121309</v>
      </c>
      <c r="AB398" s="23">
        <f ca="1">SQRT(Inputs!$B$38)*F398+SQRT(1-Inputs!$B$38)*_xlfn.NORM.S.INV(RAND())</f>
        <v>0.58440444918543932</v>
      </c>
      <c r="AC398" s="23">
        <f ca="1">SQRT(Inputs!$B$38)*G398+SQRT(1-Inputs!$B$38)*_xlfn.NORM.S.INV(RAND())</f>
        <v>-0.12926989564651289</v>
      </c>
      <c r="AD398" s="23">
        <f ca="1">SQRT(Inputs!$B$38)*H398+SQRT(1-Inputs!$B$38)*_xlfn.NORM.S.INV(RAND())</f>
        <v>-1.4419712455962399</v>
      </c>
      <c r="AE398" s="23">
        <f ca="1">SQRT(Inputs!$B$38)*I398+SQRT(1-Inputs!$B$38)*_xlfn.NORM.S.INV(RAND())</f>
        <v>-0.18734465672628164</v>
      </c>
      <c r="AF398" s="23">
        <f ca="1">SQRT(Inputs!$B$38)*J398+SQRT(1-Inputs!$B$38)*_xlfn.NORM.S.INV(RAND())</f>
        <v>-1.6004537539525221</v>
      </c>
      <c r="AG398" s="23">
        <f ca="1">SQRT(Inputs!$B$38)*K398+SQRT(1-Inputs!$B$38)*_xlfn.NORM.S.INV(RAND())</f>
        <v>4.5317109912806353E-2</v>
      </c>
      <c r="AH398" s="23">
        <f ca="1">SQRT(Inputs!$B$38)*L398+SQRT(1-Inputs!$B$38)*_xlfn.NORM.S.INV(RAND())</f>
        <v>1.0394585861995715</v>
      </c>
      <c r="AI398" s="23">
        <f ca="1">SQRT(Inputs!$B$38)*M398+SQRT(1-Inputs!$B$38)*_xlfn.NORM.S.INV(RAND())</f>
        <v>-0.52163783553608223</v>
      </c>
      <c r="AJ398" s="23">
        <f ca="1">SQRT(Inputs!$B$38)*C398+SQRT(1-Inputs!$B$38)*_xlfn.NORM.S.INV(RAND())</f>
        <v>1.410721359147334</v>
      </c>
      <c r="AK398" s="23">
        <f ca="1">SQRT(Inputs!$B$38)*D398+SQRT(1-Inputs!$B$38)*_xlfn.NORM.S.INV(RAND())</f>
        <v>0.26115430723624744</v>
      </c>
      <c r="AL398" s="23">
        <f ca="1">SQRT(Inputs!$B$38)*E398+SQRT(1-Inputs!$B$38)*_xlfn.NORM.S.INV(RAND())</f>
        <v>0.57129239241243035</v>
      </c>
      <c r="AM398" s="23">
        <f ca="1">SQRT(Inputs!$B$38)*F398+SQRT(1-Inputs!$B$38)*_xlfn.NORM.S.INV(RAND())</f>
        <v>0.23909973324400302</v>
      </c>
      <c r="AN398" s="23">
        <f ca="1">SQRT(Inputs!$B$38)*G398+SQRT(1-Inputs!$B$38)*_xlfn.NORM.S.INV(RAND())</f>
        <v>-1.1495017360555726</v>
      </c>
      <c r="AO398" s="23">
        <f ca="1">SQRT(Inputs!$B$38)*H398+SQRT(1-Inputs!$B$38)*_xlfn.NORM.S.INV(RAND())</f>
        <v>-0.75881744429099496</v>
      </c>
      <c r="AP398" s="23">
        <f ca="1">SQRT(Inputs!$B$38)*I398+SQRT(1-Inputs!$B$38)*_xlfn.NORM.S.INV(RAND())</f>
        <v>0.77993240241712036</v>
      </c>
      <c r="AQ398" s="23">
        <f ca="1">SQRT(Inputs!$B$38)*J398+SQRT(1-Inputs!$B$38)*_xlfn.NORM.S.INV(RAND())</f>
        <v>-3.0609301242395082E-2</v>
      </c>
      <c r="AR398" s="23">
        <f ca="1">SQRT(Inputs!$B$38)*K398+SQRT(1-Inputs!$B$38)*_xlfn.NORM.S.INV(RAND())</f>
        <v>1.5480337405121036</v>
      </c>
      <c r="AS398" s="23">
        <f ca="1">SQRT(Inputs!$B$38)*L398+SQRT(1-Inputs!$B$38)*_xlfn.NORM.S.INV(RAND())</f>
        <v>0.8897251830223476</v>
      </c>
      <c r="AT398" s="23">
        <f ca="1">SQRT(Inputs!$B$38)*M398+SQRT(1-Inputs!$B$38)*_xlfn.NORM.S.INV(RAND())</f>
        <v>-0.20210479549987054</v>
      </c>
      <c r="AU398" s="15">
        <f ca="1">Inputs!$B$6*EXP($B$8-0.5*C$5^2+C$5*N398)</f>
        <v>5175.5890885942908</v>
      </c>
      <c r="AV398" s="15">
        <f t="shared" ref="AV398:AV461" ca="1" si="219">AU398*EXP($B$8-0.5*D$5^2+D$5*O398)</f>
        <v>5554.0400820897576</v>
      </c>
      <c r="AW398" s="15">
        <f t="shared" ref="AW398:AW461" ca="1" si="220">AV398*EXP($B$8-0.5*E$5^2+E$5*P398)</f>
        <v>5809.5220119768737</v>
      </c>
      <c r="AX398" s="15">
        <f t="shared" ref="AX398:AX461" ca="1" si="221">AW398*EXP($B$8-0.5*F$5^2+F$5*Q398)</f>
        <v>7136.8621510787307</v>
      </c>
      <c r="AY398" s="15">
        <f t="shared" ref="AY398:AY461" ca="1" si="222">AX398*EXP($B$8-0.5*G$5^2+G$5*R398)</f>
        <v>8830.4295561928011</v>
      </c>
      <c r="AZ398" s="15">
        <f t="shared" ref="AZ398:AZ461" ca="1" si="223">AY398*EXP($B$8-0.5*H$5^2+H$5*S398)</f>
        <v>9607.0515691237779</v>
      </c>
      <c r="BA398" s="15">
        <f t="shared" ref="BA398:BA461" ca="1" si="224">AZ398*EXP($B$8-0.5*I$5^2+I$5*T398)</f>
        <v>10956.140432254715</v>
      </c>
      <c r="BB398" s="15">
        <f t="shared" ref="BB398:BB461" ca="1" si="225">BA398*EXP($B$8-0.5*J$5^2+J$5*U398)</f>
        <v>15234.195382152664</v>
      </c>
      <c r="BC398" s="15">
        <f t="shared" ref="BC398:BC461" ca="1" si="226">BB398*EXP($B$8-0.5*K$5^2+K$5*V398)</f>
        <v>18071.587115973933</v>
      </c>
      <c r="BD398" s="15">
        <f t="shared" ref="BD398:BD461" ca="1" si="227">BC398*EXP($B$8-0.5*L$5^2+L$5*W398)</f>
        <v>25197.134821417669</v>
      </c>
      <c r="BE398" s="15">
        <f t="shared" ref="BE398:BE461" ca="1" si="228">BD398*EXP($B$8-0.5*M$5^2+M$5*X398)</f>
        <v>34118.607776299716</v>
      </c>
      <c r="BF398" s="15">
        <f ca="1">Inputs!$B$13*EXP($B$9-0.5*C$6^2+C$6*Y398)</f>
        <v>18723.653934491456</v>
      </c>
      <c r="BG398" s="15">
        <f t="shared" ref="BG398:BG461" ca="1" si="229">BF398*EXP($B$9-0.5*D$6^2+D$6*Z398)</f>
        <v>19859.945063271665</v>
      </c>
      <c r="BH398" s="15">
        <f t="shared" ref="BH398:BH461" ca="1" si="230">BG398*EXP($B$9-0.5*E$6^2+E$6*AA398)</f>
        <v>31752.589778133006</v>
      </c>
      <c r="BI398" s="15">
        <f t="shared" ref="BI398:BI461" ca="1" si="231">BH398*EXP($B$9-0.5*F$6^2+F$6*AB398)</f>
        <v>42528.421154002615</v>
      </c>
      <c r="BJ398" s="15">
        <f t="shared" ref="BJ398:BJ461" ca="1" si="232">BI398*EXP($B$9-0.5*G$6^2+G$6*AC398)</f>
        <v>51174.564006446541</v>
      </c>
      <c r="BK398" s="15">
        <f t="shared" ref="BK398:BK461" ca="1" si="233">BJ398*EXP($B$9-0.5*H$6^2+H$6*AD398)</f>
        <v>51611.94056722083</v>
      </c>
      <c r="BL398" s="15">
        <f t="shared" ref="BL398:BL461" ca="1" si="234">BK398*EXP($B$9-0.5*I$6^2+I$6*AE398)</f>
        <v>61878.354110355154</v>
      </c>
      <c r="BM398" s="15">
        <f t="shared" ref="BM398:BM461" ca="1" si="235">BL398*EXP($B$9-0.5*J$6^2+J$6*AF398)</f>
        <v>62347.673176634802</v>
      </c>
      <c r="BN398" s="15">
        <f t="shared" ref="BN398:BN461" ca="1" si="236">BM398*EXP($B$9-0.5*K$6^2+K$6*AG398)</f>
        <v>77097.38184579747</v>
      </c>
      <c r="BO398" s="15">
        <f t="shared" ref="BO398:BO461" ca="1" si="237">BN398*EXP($B$9-0.5*L$6^2+L$6*AH398)</f>
        <v>107043.2552126035</v>
      </c>
      <c r="BP398" s="15">
        <f t="shared" ref="BP398:BP461" ca="1" si="238">BO398*EXP($B$9-0.5*M$6^2+M$6*AI398)</f>
        <v>124189.4181953739</v>
      </c>
      <c r="BQ398" s="15">
        <f ca="1">Inputs!$B$20*EXP($B$10-0.5*C$7^2+C$7*AJ398)</f>
        <v>7074.7481856122176</v>
      </c>
      <c r="BR398" s="15">
        <f t="shared" ref="BR398:BR461" ca="1" si="239">BQ398*EXP($B$10-0.5*D$7^2+D$7*AK398)</f>
        <v>10429.629618213465</v>
      </c>
      <c r="BS398" s="15">
        <f t="shared" ref="BS398:BS461" ca="1" si="240">BR398*EXP($B$10-0.5*E$7^2+E$7*AL398)</f>
        <v>16828.853594531724</v>
      </c>
      <c r="BT398" s="15">
        <f t="shared" ref="BT398:BT461" ca="1" si="241">BS398*EXP($B$10-0.5*F$7^2+F$7*AM398)</f>
        <v>24705.33978742153</v>
      </c>
      <c r="BU398" s="15">
        <f t="shared" ref="BU398:BU461" ca="1" si="242">BT398*EXP($B$10-0.5*G$7^2+G$7*AN398)</f>
        <v>25925.05758312649</v>
      </c>
      <c r="BV398" s="15">
        <f t="shared" ref="BV398:BV461" ca="1" si="243">BU398*EXP($B$10-0.5*H$7^2+H$7*AO398)</f>
        <v>30401.131693575979</v>
      </c>
      <c r="BW398" s="15">
        <f t="shared" ref="BW398:BW461" ca="1" si="244">BV398*EXP($B$10-0.5*I$7^2+I$7*AP398)</f>
        <v>50037.077732097772</v>
      </c>
      <c r="BX398" s="15">
        <f t="shared" ref="BX398:BX461" ca="1" si="245">BW398*EXP($B$10-0.5*J$7^2+J$7*AQ398)</f>
        <v>69556.754046788861</v>
      </c>
      <c r="BY398" s="15">
        <f t="shared" ref="BY398:BY461" ca="1" si="246">BX398*EXP($B$10-0.5*K$7^2+K$7*AR398)</f>
        <v>131056.38169249227</v>
      </c>
      <c r="BZ398" s="15">
        <f t="shared" ref="BZ398:BZ461" ca="1" si="247">BY398*EXP($B$10-0.5*L$7^2+L$7*AS398)</f>
        <v>216567.40069967436</v>
      </c>
      <c r="CA398" s="15">
        <f t="shared" ref="CA398:CA461" ca="1" si="248">BZ398*EXP($B$10-0.5*M$7^2+M$7*AT398)</f>
        <v>293479.82629244187</v>
      </c>
      <c r="CB398" s="15">
        <f ca="1">(AU398*DCF!C$10-DCF!C$5*MAX(AU398*DCF!C$10,0)-MAX(AU398-Inputs!$B$6,0)/Inputs!$B$10)*DCF!C$6</f>
        <v>1041.5530824273849</v>
      </c>
      <c r="CC398" s="15">
        <f ca="1">(AV398*DCF!D$10-DCF!D$5*MAX(AV398*DCF!D$10,0)-MAX(AV398-AU398,0)/Inputs!$B$10)*DCF!D$6</f>
        <v>1261.4842726251914</v>
      </c>
      <c r="CD398" s="15">
        <f ca="1">(AW398*DCF!E$10-DCF!E$5*MAX(AW398*DCF!E$10,0)-MAX(AW398-AV398,0)/Inputs!$B$10)*DCF!E$6</f>
        <v>1283.7810422125724</v>
      </c>
      <c r="CE398" s="15">
        <f ca="1">(AX398*DCF!F$10-DCF!F$5*MAX(AX398*DCF!F$10,0)-MAX(AX398-AW398,0)/Inputs!$B$10)*DCF!F$6</f>
        <v>1281.7790593574489</v>
      </c>
      <c r="CF398" s="15">
        <f ca="1">(AY398*DCF!G$10-DCF!G$5*MAX(AY398*DCF!G$10,0)-MAX(AY398-AX398,0)/Inputs!$B$10)*DCF!G$6</f>
        <v>1493.8874453522317</v>
      </c>
      <c r="CG398" s="15">
        <f ca="1">(AZ398*DCF!H$10-DCF!H$5*MAX(AZ398*DCF!H$10,0)-MAX(AZ398-AY398,0)/Inputs!$B$10)*DCF!H$6</f>
        <v>1727.3127919235289</v>
      </c>
      <c r="CH398" s="15">
        <f ca="1">(BA398*DCF!I$10-DCF!I$5*MAX(BA398*DCF!I$10,0)-MAX(BA398-AZ398,0)/Inputs!$B$10)*DCF!I$6</f>
        <v>1779.9893343962799</v>
      </c>
      <c r="CI398" s="15">
        <f ca="1">(BB398*DCF!J$10-DCF!J$5*MAX(BB398*DCF!J$10,0)-MAX(BB398-BA398,0)/Inputs!$B$10)*DCF!J$6</f>
        <v>1965.9545448818048</v>
      </c>
      <c r="CJ398" s="15">
        <f ca="1">(BC398*DCF!K$10-DCF!K$5*MAX(BC398*DCF!K$10,0)-MAX(BC398-BB398,0)/Inputs!$B$10)*DCF!K$6</f>
        <v>2512.0436446167223</v>
      </c>
      <c r="CK398" s="15">
        <f ca="1">(BD398*DCF!L$10-DCF!L$5*MAX(BD398*DCF!L$10,0)-MAX(BD398-BC398,0)/Inputs!$B$10)*DCF!L$6</f>
        <v>2878.7583879719546</v>
      </c>
      <c r="CL398" s="15">
        <f ca="1">(BE398*DCF!M$10-DCF!M$5*MAX(BE398*DCF!M$10,0)-MAX(BE398-BD398,0)/Inputs!$B$10)*DCF!M$6</f>
        <v>3748.8115793260677</v>
      </c>
      <c r="CM398" s="15">
        <f ca="1">(BF398*DCF!C$28-DCF!C$5*MAX(BF398*DCF!C$28,0)-MAX(BF398-Inputs!$B$13,0)/Inputs!$B$17)*DCF!C$6</f>
        <v>4019.9590366112216</v>
      </c>
      <c r="CN398" s="15">
        <f ca="1">(BG398*DCF!D$28-DCF!D$5*MAX(BG398*DCF!D$28,0)-MAX(BG398-BF398,0)/Inputs!$B$17)*DCF!D$6</f>
        <v>5606.7888708516521</v>
      </c>
      <c r="CO398" s="15">
        <f ca="1">(BH398*DCF!E$28-DCF!E$5*MAX(BH398*DCF!E$28,0)-MAX(BH398-BG398,0)/Inputs!$B$17)*DCF!E$6</f>
        <v>6649.0222522274025</v>
      </c>
      <c r="CP398" s="15">
        <f ca="1">(BI398*DCF!F$28-DCF!F$5*MAX(BI398*DCF!F$28,0)-MAX(BI398-BH398,0)/Inputs!$B$17)*DCF!F$6</f>
        <v>9583.4356810338195</v>
      </c>
      <c r="CQ398" s="15">
        <f ca="1">(BJ398*DCF!G$28-DCF!G$5*MAX(BJ398*DCF!G$28,0)-MAX(BJ398-BI398,0)/Inputs!$B$17)*DCF!G$6</f>
        <v>11823.43307745196</v>
      </c>
      <c r="CR398" s="15">
        <f ca="1">(BK398*DCF!H$28-DCF!H$5*MAX(BK398*DCF!H$28,0)-MAX(BK398-BJ398,0)/Inputs!$B$17)*DCF!H$6</f>
        <v>12696.246279580169</v>
      </c>
      <c r="CS398" s="15">
        <f ca="1">(BL398*DCF!I$28-DCF!I$5*MAX(BL398*DCF!I$28,0)-MAX(BL398-BK398,0)/Inputs!$B$17)*DCF!I$6</f>
        <v>13077.337816453997</v>
      </c>
      <c r="CT398" s="15">
        <f ca="1">(BM398*DCF!J$28-DCF!J$5*MAX(BM398*DCF!J$28,0)-MAX(BM398-BL398,0)/Inputs!$B$17)*DCF!J$6</f>
        <v>13846.479124720518</v>
      </c>
      <c r="CU398" s="15">
        <f ca="1">(BN398*DCF!K$28-DCF!K$5*MAX(BN398*DCF!K$28,0)-MAX(BN398-BM398,0)/Inputs!$B$17)*DCF!K$6</f>
        <v>14475.031507179387</v>
      </c>
      <c r="CV398" s="15">
        <f ca="1">(BO398*DCF!L$28-DCF!L$5*MAX(BO398*DCF!L$28,0)-MAX(BO398-BN398,0)/Inputs!$B$17)*DCF!L$6</f>
        <v>17968.950733542137</v>
      </c>
      <c r="CW398" s="15">
        <f ca="1">(BP398*DCF!M$28-DCF!M$5*MAX(BP398*DCF!M$28,0)-MAX(BP398-BO398,0)/Inputs!$B$17)*DCF!M$6</f>
        <v>21574.055078672547</v>
      </c>
      <c r="CX398" s="15">
        <f ca="1">(BQ398*DCF!C$46-DCF!C$5*MAX(BQ398*DCF!C$46,0)-MAX(BQ398-Inputs!$B$20,0)/Inputs!$B$24)*DCF!C$6</f>
        <v>-3423.1511678606589</v>
      </c>
      <c r="CY398" s="15">
        <f ca="1">(BR398*DCF!D$46-DCF!D$5*MAX(BR398*DCF!D$46,0)-MAX(BR398-BQ398,0)/Inputs!$B$24)*DCF!D$6</f>
        <v>-3211.5946129689241</v>
      </c>
      <c r="CZ398" s="15">
        <f ca="1">(BS398*DCF!E$46-DCF!E$5*MAX(BS398*DCF!E$46,0)-MAX(BS398-BR398,0)/Inputs!$B$24)*DCF!E$6</f>
        <v>-4512.4391624008531</v>
      </c>
      <c r="DA398" s="15">
        <f ca="1">(BT398*DCF!F$46-DCF!F$5*MAX(BT398*DCF!F$46,0)-MAX(BT398-BS398,0)/Inputs!$B$24)*DCF!F$6</f>
        <v>-4667.2766599472479</v>
      </c>
      <c r="DB398" s="15">
        <f ca="1">(BU398*DCF!G$46-DCF!G$5*MAX(BU398*DCF!G$46,0)-MAX(BU398-BT398,0)/Inputs!$B$24)*DCF!G$6</f>
        <v>-1282.3566832309234</v>
      </c>
      <c r="DC398" s="15">
        <f ca="1">(BV398*DCF!H$46-DCF!H$5*MAX(BV398*DCF!H$46,0)-MAX(BV398-BU398,0)/Inputs!$B$24)*DCF!H$6</f>
        <v>-1390.9126044610841</v>
      </c>
      <c r="DD398" s="15">
        <f ca="1">(BW398*DCF!I$46-DCF!I$5*MAX(BW398*DCF!I$46,0)-MAX(BW398-BV398,0)/Inputs!$B$24)*DCF!I$6</f>
        <v>-4481.0947772009868</v>
      </c>
      <c r="DE398" s="15">
        <f ca="1">(BX398*DCF!J$46-DCF!J$5*MAX(BX398*DCF!J$46,0)-MAX(BX398-BW398,0)/Inputs!$B$24)*DCF!J$6</f>
        <v>-2258.5858239897984</v>
      </c>
      <c r="DF398" s="15">
        <f ca="1">(BY398*DCF!K$46-DCF!K$5*MAX(BY398*DCF!K$46,0)-MAX(BY398-BX398,0)/Inputs!$B$24)*DCF!K$6</f>
        <v>-7579.3930288652355</v>
      </c>
      <c r="DG398" s="15">
        <f ca="1">(BZ398*DCF!L$46-DCF!L$5*MAX(BZ398*DCF!L$46,0)-MAX(BZ398-BY398,0)/Inputs!$B$24)*DCF!L$6</f>
        <v>-4381.1244070221992</v>
      </c>
      <c r="DH398" s="15">
        <f ca="1">(CA398*DCF!M$46-DCF!M$5*MAX(CA398*DCF!M$46,0)-MAX(CA398-BZ398,0)/Inputs!$B$24)*DCF!M$6</f>
        <v>6928.6469989874595</v>
      </c>
      <c r="DI398" s="15">
        <f ca="1">SUM(CB398:CL398)+BE398*DCF!M$10*(1+Inputs!$B$30)*(1-Inputs!$B$33)*(1-Inputs!$B$30/Inputs!$B$31)/(Inputs!$B$29-Inputs!$B$30)*DCF!M$6</f>
        <v>115927.89179841362</v>
      </c>
      <c r="DJ398" s="15">
        <f ca="1">SUM(CM398:CW398)+BP398*DCF!M$28*(1+Inputs!$B$30)*(1-Inputs!$B$33)*(1-Inputs!$B$30/Inputs!$B$31)/(Inputs!$B$29-Inputs!$B$30)*DCF!M$6</f>
        <v>592148.4635553502</v>
      </c>
      <c r="DK398" s="15">
        <f ca="1">SUM(CX398:DH398)+CA398*DCF!M$46*(1+Inputs!$B$30)*(1-Inputs!$B$33)*(1-Inputs!$B$30/Inputs!$B$31)/(Inputs!$B$29-Inputs!$B$30)*DCF!M$6</f>
        <v>423495.29442704079</v>
      </c>
      <c r="DM398" s="15">
        <f ca="1">DI398+DJ398+DK398+Inputs!$B$34+Inputs!$B$36-Inputs!$B$35</f>
        <v>1208422.6497808045</v>
      </c>
    </row>
    <row r="399" spans="1:117" x14ac:dyDescent="0.75">
      <c r="A399" s="11">
        <v>386</v>
      </c>
      <c r="C399" s="23">
        <f t="shared" ca="1" si="218"/>
        <v>1.3155763500437976</v>
      </c>
      <c r="D399" s="23">
        <f t="shared" ca="1" si="218"/>
        <v>-0.45886288067299696</v>
      </c>
      <c r="E399" s="23">
        <f t="shared" ca="1" si="218"/>
        <v>1.7252134855154697</v>
      </c>
      <c r="F399" s="23">
        <f t="shared" ca="1" si="218"/>
        <v>1.6319937597588825</v>
      </c>
      <c r="G399" s="23">
        <f t="shared" ca="1" si="218"/>
        <v>0.91162488869403402</v>
      </c>
      <c r="H399" s="23">
        <f t="shared" ca="1" si="218"/>
        <v>0.58383552974839592</v>
      </c>
      <c r="I399" s="23">
        <f t="shared" ca="1" si="218"/>
        <v>0.12913984827630934</v>
      </c>
      <c r="J399" s="23">
        <f t="shared" ca="1" si="218"/>
        <v>-1.5678930258387827</v>
      </c>
      <c r="K399" s="23">
        <f t="shared" ca="1" si="218"/>
        <v>-1.3537349059002421</v>
      </c>
      <c r="L399" s="23">
        <f t="shared" ca="1" si="218"/>
        <v>0.18335976898454551</v>
      </c>
      <c r="M399" s="23">
        <f t="shared" ca="1" si="218"/>
        <v>0.8439086437622817</v>
      </c>
      <c r="N399" s="23">
        <f ca="1">SQRT(Inputs!$B$38)*C399+SQRT(1-Inputs!$B$38)*_xlfn.NORM.S.INV(RAND())</f>
        <v>0.37786346804832577</v>
      </c>
      <c r="O399" s="23">
        <f ca="1">SQRT(Inputs!$B$38)*D399+SQRT(1-Inputs!$B$38)*_xlfn.NORM.S.INV(RAND())</f>
        <v>-2.203708975487785</v>
      </c>
      <c r="P399" s="23">
        <f ca="1">SQRT(Inputs!$B$38)*E399+SQRT(1-Inputs!$B$38)*_xlfn.NORM.S.INV(RAND())</f>
        <v>0.59987241962478499</v>
      </c>
      <c r="Q399" s="23">
        <f ca="1">SQRT(Inputs!$B$38)*F399+SQRT(1-Inputs!$B$38)*_xlfn.NORM.S.INV(RAND())</f>
        <v>1.1694020120980892</v>
      </c>
      <c r="R399" s="23">
        <f ca="1">SQRT(Inputs!$B$38)*G399+SQRT(1-Inputs!$B$38)*_xlfn.NORM.S.INV(RAND())</f>
        <v>0.82784658891846519</v>
      </c>
      <c r="S399" s="23">
        <f ca="1">SQRT(Inputs!$B$38)*H399+SQRT(1-Inputs!$B$38)*_xlfn.NORM.S.INV(RAND())</f>
        <v>7.0058385315570959E-2</v>
      </c>
      <c r="T399" s="23">
        <f ca="1">SQRT(Inputs!$B$38)*I399+SQRT(1-Inputs!$B$38)*_xlfn.NORM.S.INV(RAND())</f>
        <v>0.59426675509096649</v>
      </c>
      <c r="U399" s="23">
        <f ca="1">SQRT(Inputs!$B$38)*J399+SQRT(1-Inputs!$B$38)*_xlfn.NORM.S.INV(RAND())</f>
        <v>-0.14550375763957646</v>
      </c>
      <c r="V399" s="23">
        <f ca="1">SQRT(Inputs!$B$38)*K399+SQRT(1-Inputs!$B$38)*_xlfn.NORM.S.INV(RAND())</f>
        <v>-1.1353010390783993</v>
      </c>
      <c r="W399" s="23">
        <f ca="1">SQRT(Inputs!$B$38)*L399+SQRT(1-Inputs!$B$38)*_xlfn.NORM.S.INV(RAND())</f>
        <v>1.386931909718879</v>
      </c>
      <c r="X399" s="23">
        <f ca="1">SQRT(Inputs!$B$38)*M399+SQRT(1-Inputs!$B$38)*_xlfn.NORM.S.INV(RAND())</f>
        <v>-1.3796135575189847</v>
      </c>
      <c r="Y399" s="23">
        <f ca="1">SQRT(Inputs!$B$38)*C399+SQRT(1-Inputs!$B$38)*_xlfn.NORM.S.INV(RAND())</f>
        <v>-0.59739305234096374</v>
      </c>
      <c r="Z399" s="23">
        <f ca="1">SQRT(Inputs!$B$38)*D399+SQRT(1-Inputs!$B$38)*_xlfn.NORM.S.INV(RAND())</f>
        <v>0.24967504897354553</v>
      </c>
      <c r="AA399" s="23">
        <f ca="1">SQRT(Inputs!$B$38)*E399+SQRT(1-Inputs!$B$38)*_xlfn.NORM.S.INV(RAND())</f>
        <v>1.0538970043716471</v>
      </c>
      <c r="AB399" s="23">
        <f ca="1">SQRT(Inputs!$B$38)*F399+SQRT(1-Inputs!$B$38)*_xlfn.NORM.S.INV(RAND())</f>
        <v>0.2977461036069341</v>
      </c>
      <c r="AC399" s="23">
        <f ca="1">SQRT(Inputs!$B$38)*G399+SQRT(1-Inputs!$B$38)*_xlfn.NORM.S.INV(RAND())</f>
        <v>1.6624937712380299</v>
      </c>
      <c r="AD399" s="23">
        <f ca="1">SQRT(Inputs!$B$38)*H399+SQRT(1-Inputs!$B$38)*_xlfn.NORM.S.INV(RAND())</f>
        <v>1.1820999420732448</v>
      </c>
      <c r="AE399" s="23">
        <f ca="1">SQRT(Inputs!$B$38)*I399+SQRT(1-Inputs!$B$38)*_xlfn.NORM.S.INV(RAND())</f>
        <v>0.13238137656405691</v>
      </c>
      <c r="AF399" s="23">
        <f ca="1">SQRT(Inputs!$B$38)*J399+SQRT(1-Inputs!$B$38)*_xlfn.NORM.S.INV(RAND())</f>
        <v>-0.88630701799926936</v>
      </c>
      <c r="AG399" s="23">
        <f ca="1">SQRT(Inputs!$B$38)*K399+SQRT(1-Inputs!$B$38)*_xlfn.NORM.S.INV(RAND())</f>
        <v>-1.2608737427161505</v>
      </c>
      <c r="AH399" s="23">
        <f ca="1">SQRT(Inputs!$B$38)*L399+SQRT(1-Inputs!$B$38)*_xlfn.NORM.S.INV(RAND())</f>
        <v>-0.6171333521093374</v>
      </c>
      <c r="AI399" s="23">
        <f ca="1">SQRT(Inputs!$B$38)*M399+SQRT(1-Inputs!$B$38)*_xlfn.NORM.S.INV(RAND())</f>
        <v>0.67176468219134955</v>
      </c>
      <c r="AJ399" s="23">
        <f ca="1">SQRT(Inputs!$B$38)*C399+SQRT(1-Inputs!$B$38)*_xlfn.NORM.S.INV(RAND())</f>
        <v>0.10511254435894979</v>
      </c>
      <c r="AK399" s="23">
        <f ca="1">SQRT(Inputs!$B$38)*D399+SQRT(1-Inputs!$B$38)*_xlfn.NORM.S.INV(RAND())</f>
        <v>-0.45637431800200035</v>
      </c>
      <c r="AL399" s="23">
        <f ca="1">SQRT(Inputs!$B$38)*E399+SQRT(1-Inputs!$B$38)*_xlfn.NORM.S.INV(RAND())</f>
        <v>0.99740907199254081</v>
      </c>
      <c r="AM399" s="23">
        <f ca="1">SQRT(Inputs!$B$38)*F399+SQRT(1-Inputs!$B$38)*_xlfn.NORM.S.INV(RAND())</f>
        <v>0.17072227069513735</v>
      </c>
      <c r="AN399" s="23">
        <f ca="1">SQRT(Inputs!$B$38)*G399+SQRT(1-Inputs!$B$38)*_xlfn.NORM.S.INV(RAND())</f>
        <v>0.97330799626574316</v>
      </c>
      <c r="AO399" s="23">
        <f ca="1">SQRT(Inputs!$B$38)*H399+SQRT(1-Inputs!$B$38)*_xlfn.NORM.S.INV(RAND())</f>
        <v>2.7834305432461854</v>
      </c>
      <c r="AP399" s="23">
        <f ca="1">SQRT(Inputs!$B$38)*I399+SQRT(1-Inputs!$B$38)*_xlfn.NORM.S.INV(RAND())</f>
        <v>-0.56454816398967045</v>
      </c>
      <c r="AQ399" s="23">
        <f ca="1">SQRT(Inputs!$B$38)*J399+SQRT(1-Inputs!$B$38)*_xlfn.NORM.S.INV(RAND())</f>
        <v>-0.58459665315363485</v>
      </c>
      <c r="AR399" s="23">
        <f ca="1">SQRT(Inputs!$B$38)*K399+SQRT(1-Inputs!$B$38)*_xlfn.NORM.S.INV(RAND())</f>
        <v>-0.21156174477956446</v>
      </c>
      <c r="AS399" s="23">
        <f ca="1">SQRT(Inputs!$B$38)*L399+SQRT(1-Inputs!$B$38)*_xlfn.NORM.S.INV(RAND())</f>
        <v>0.10442171128897552</v>
      </c>
      <c r="AT399" s="23">
        <f ca="1">SQRT(Inputs!$B$38)*M399+SQRT(1-Inputs!$B$38)*_xlfn.NORM.S.INV(RAND())</f>
        <v>-1.0318326197025884</v>
      </c>
      <c r="AU399" s="15">
        <f ca="1">Inputs!$B$6*EXP($B$8-0.5*C$5^2+C$5*N399)</f>
        <v>5275.2341068634751</v>
      </c>
      <c r="AV399" s="15">
        <f t="shared" ca="1" si="219"/>
        <v>4644.0656138554468</v>
      </c>
      <c r="AW399" s="15">
        <f t="shared" ca="1" si="220"/>
        <v>6139.8315404028763</v>
      </c>
      <c r="AX399" s="15">
        <f t="shared" ca="1" si="221"/>
        <v>8675.3186623442944</v>
      </c>
      <c r="AY399" s="15">
        <f t="shared" ca="1" si="222"/>
        <v>11678.352739227412</v>
      </c>
      <c r="AZ399" s="15">
        <f t="shared" ca="1" si="223"/>
        <v>14393.556876190816</v>
      </c>
      <c r="BA399" s="15">
        <f t="shared" ca="1" si="224"/>
        <v>18744.337494342184</v>
      </c>
      <c r="BB399" s="15">
        <f t="shared" ca="1" si="225"/>
        <v>22616.660831085079</v>
      </c>
      <c r="BC399" s="15">
        <f t="shared" ca="1" si="226"/>
        <v>24824.45941483885</v>
      </c>
      <c r="BD399" s="15">
        <f t="shared" ca="1" si="227"/>
        <v>34624.859111680737</v>
      </c>
      <c r="BE399" s="15">
        <f t="shared" ca="1" si="228"/>
        <v>37418.324041559761</v>
      </c>
      <c r="BF399" s="15">
        <f ca="1">Inputs!$B$13*EXP($B$9-0.5*C$6^2+C$6*Y399)</f>
        <v>12286.267304152567</v>
      </c>
      <c r="BG399" s="15">
        <f t="shared" ca="1" si="229"/>
        <v>15663.71341236471</v>
      </c>
      <c r="BH399" s="15">
        <f t="shared" ca="1" si="230"/>
        <v>22793.644260369929</v>
      </c>
      <c r="BI399" s="15">
        <f t="shared" ca="1" si="231"/>
        <v>29211.361614141661</v>
      </c>
      <c r="BJ399" s="15">
        <f t="shared" ca="1" si="232"/>
        <v>45508.653060336102</v>
      </c>
      <c r="BK399" s="15">
        <f t="shared" ca="1" si="233"/>
        <v>65605.704460191322</v>
      </c>
      <c r="BL399" s="15">
        <f t="shared" ca="1" si="234"/>
        <v>81983.158762899475</v>
      </c>
      <c r="BM399" s="15">
        <f t="shared" ca="1" si="235"/>
        <v>90268.313200023244</v>
      </c>
      <c r="BN399" s="15">
        <f t="shared" ca="1" si="236"/>
        <v>95449.847227467311</v>
      </c>
      <c r="BO399" s="15">
        <f t="shared" ca="1" si="237"/>
        <v>109311.54322622826</v>
      </c>
      <c r="BP399" s="15">
        <f t="shared" ca="1" si="238"/>
        <v>145181.56668162032</v>
      </c>
      <c r="BQ399" s="15">
        <f ca="1">Inputs!$B$20*EXP($B$10-0.5*C$7^2+C$7*AJ399)</f>
        <v>4452.4522263431709</v>
      </c>
      <c r="BR399" s="15">
        <f t="shared" ca="1" si="239"/>
        <v>5226.2874210126847</v>
      </c>
      <c r="BS399" s="15">
        <f t="shared" ca="1" si="240"/>
        <v>9530.786524991865</v>
      </c>
      <c r="BT399" s="15">
        <f t="shared" ca="1" si="241"/>
        <v>13742.787618362068</v>
      </c>
      <c r="BU399" s="15">
        <f t="shared" ca="1" si="242"/>
        <v>24103.587618794732</v>
      </c>
      <c r="BV399" s="15">
        <f t="shared" ca="1" si="243"/>
        <v>62783.600345467894</v>
      </c>
      <c r="BW399" s="15">
        <f t="shared" ca="1" si="244"/>
        <v>77743.897384570271</v>
      </c>
      <c r="BX399" s="15">
        <f t="shared" ca="1" si="245"/>
        <v>96712.113616028815</v>
      </c>
      <c r="BY399" s="15">
        <f t="shared" ca="1" si="246"/>
        <v>130134.58034837528</v>
      </c>
      <c r="BZ399" s="15">
        <f t="shared" ca="1" si="247"/>
        <v>186136.07721035785</v>
      </c>
      <c r="CA399" s="15">
        <f t="shared" ca="1" si="248"/>
        <v>217661.65110800983</v>
      </c>
      <c r="CB399" s="15">
        <f ca="1">(AU399*DCF!C$10-DCF!C$5*MAX(AU399*DCF!C$10,0)-MAX(AU399-Inputs!$B$6,0)/Inputs!$B$10)*DCF!C$6</f>
        <v>1040.8425956863159</v>
      </c>
      <c r="CC399" s="15">
        <f ca="1">(AV399*DCF!D$10-DCF!D$5*MAX(AV399*DCF!D$10,0)-MAX(AV399-AU399,0)/Inputs!$B$10)*DCF!D$6</f>
        <v>1131.9595308654837</v>
      </c>
      <c r="CD399" s="15">
        <f ca="1">(AW399*DCF!E$10-DCF!E$5*MAX(AW399*DCF!E$10,0)-MAX(AW399-AV399,0)/Inputs!$B$10)*DCF!E$6</f>
        <v>1080.6809359523356</v>
      </c>
      <c r="CE399" s="15">
        <f ca="1">(AX399*DCF!F$10-DCF!F$5*MAX(AX399*DCF!F$10,0)-MAX(AX399-AW399,0)/Inputs!$B$10)*DCF!F$6</f>
        <v>1366.2362303021271</v>
      </c>
      <c r="CF399" s="15">
        <f ca="1">(AY399*DCF!G$10-DCF!G$5*MAX(AY399*DCF!G$10,0)-MAX(AY399-AX399,0)/Inputs!$B$10)*DCF!G$6</f>
        <v>1828.9709827716165</v>
      </c>
      <c r="CG399" s="15">
        <f ca="1">(AZ399*DCF!H$10-DCF!H$5*MAX(AZ399*DCF!H$10,0)-MAX(AZ399-AY399,0)/Inputs!$B$10)*DCF!H$6</f>
        <v>2312.3862207625039</v>
      </c>
      <c r="CH399" s="15">
        <f ca="1">(BA399*DCF!I$10-DCF!I$5*MAX(BA399*DCF!I$10,0)-MAX(BA399-AZ399,0)/Inputs!$B$10)*DCF!I$6</f>
        <v>2710.2262057505477</v>
      </c>
      <c r="CI399" s="15">
        <f ca="1">(BB399*DCF!J$10-DCF!J$5*MAX(BB399*DCF!J$10,0)-MAX(BB399-BA399,0)/Inputs!$B$10)*DCF!J$6</f>
        <v>3294.2846856863257</v>
      </c>
      <c r="CJ399" s="15">
        <f ca="1">(BC399*DCF!K$10-DCF!K$5*MAX(BC399*DCF!K$10,0)-MAX(BC399-BB399,0)/Inputs!$B$10)*DCF!K$6</f>
        <v>3687.2810898225321</v>
      </c>
      <c r="CK399" s="15">
        <f ca="1">(BD399*DCF!L$10-DCF!L$5*MAX(BD399*DCF!L$10,0)-MAX(BD399-BC399,0)/Inputs!$B$10)*DCF!L$6</f>
        <v>3954.7368161230957</v>
      </c>
      <c r="CL399" s="15">
        <f ca="1">(BE399*DCF!M$10-DCF!M$5*MAX(BE399*DCF!M$10,0)-MAX(BE399-BD399,0)/Inputs!$B$10)*DCF!M$6</f>
        <v>4946.5002588211864</v>
      </c>
      <c r="CM399" s="15">
        <f ca="1">(BF399*DCF!C$28-DCF!C$5*MAX(BF399*DCF!C$28,0)-MAX(BF399-Inputs!$B$13,0)/Inputs!$B$17)*DCF!C$6</f>
        <v>3542.0052261400087</v>
      </c>
      <c r="CN399" s="15">
        <f ca="1">(BG399*DCF!D$28-DCF!D$5*MAX(BG399*DCF!D$28,0)-MAX(BG399-BF399,0)/Inputs!$B$17)*DCF!D$6</f>
        <v>3892.7607553443363</v>
      </c>
      <c r="CO399" s="15">
        <f ca="1">(BH399*DCF!E$28-DCF!E$5*MAX(BH399*DCF!E$28,0)-MAX(BH399-BG399,0)/Inputs!$B$17)*DCF!E$6</f>
        <v>5050.35470007812</v>
      </c>
      <c r="CP399" s="15">
        <f ca="1">(BI399*DCF!F$28-DCF!F$5*MAX(BI399*DCF!F$28,0)-MAX(BI399-BH399,0)/Inputs!$B$17)*DCF!F$6</f>
        <v>6761.6683417653312</v>
      </c>
      <c r="CQ399" s="15">
        <f ca="1">(BJ399*DCF!G$28-DCF!G$5*MAX(BJ399*DCF!G$28,0)-MAX(BJ399-BI399,0)/Inputs!$B$17)*DCF!G$6</f>
        <v>9066.5218859913639</v>
      </c>
      <c r="CR399" s="15">
        <f ca="1">(BK399*DCF!H$28-DCF!H$5*MAX(BK399*DCF!H$28,0)-MAX(BK399-BJ399,0)/Inputs!$B$17)*DCF!H$6</f>
        <v>13102.496729996037</v>
      </c>
      <c r="CS399" s="15">
        <f ca="1">(BL399*DCF!I$28-DCF!I$5*MAX(BL399*DCF!I$28,0)-MAX(BL399-BK399,0)/Inputs!$B$17)*DCF!I$6</f>
        <v>16927.921994193086</v>
      </c>
      <c r="CT399" s="15">
        <f ca="1">(BM399*DCF!J$28-DCF!J$5*MAX(BM399*DCF!J$28,0)-MAX(BM399-BL399,0)/Inputs!$B$17)*DCF!J$6</f>
        <v>19038.783797716478</v>
      </c>
      <c r="CU399" s="15">
        <f ca="1">(BN399*DCF!K$28-DCF!K$5*MAX(BN399*DCF!K$28,0)-MAX(BN399-BM399,0)/Inputs!$B$17)*DCF!K$6</f>
        <v>19522.738425980959</v>
      </c>
      <c r="CV399" s="15">
        <f ca="1">(BO399*DCF!L$28-DCF!L$5*MAX(BO399*DCF!L$28,0)-MAX(BO399-BN399,0)/Inputs!$B$17)*DCF!L$6</f>
        <v>20241.473292665094</v>
      </c>
      <c r="CW399" s="15">
        <f ca="1">(BP399*DCF!M$28-DCF!M$5*MAX(BP399*DCF!M$28,0)-MAX(BP399-BO399,0)/Inputs!$B$17)*DCF!M$6</f>
        <v>23566.570418474785</v>
      </c>
      <c r="CX399" s="15">
        <f ca="1">(BQ399*DCF!C$46-DCF!C$5*MAX(BQ399*DCF!C$46,0)-MAX(BQ399-Inputs!$B$20,0)/Inputs!$B$24)*DCF!C$6</f>
        <v>-1606.3179397296794</v>
      </c>
      <c r="CY399" s="15">
        <f ca="1">(BR399*DCF!D$46-DCF!D$5*MAX(BR399*DCF!D$46,0)-MAX(BR399-BQ399,0)/Inputs!$B$24)*DCF!D$6</f>
        <v>-1222.1944383188722</v>
      </c>
      <c r="CZ399" s="15">
        <f ca="1">(BS399*DCF!E$46-DCF!E$5*MAX(BS399*DCF!E$46,0)-MAX(BS399-BR399,0)/Inputs!$B$24)*DCF!E$6</f>
        <v>-2823.7471467272117</v>
      </c>
      <c r="DA399" s="15">
        <f ca="1">(BT399*DCF!F$46-DCF!F$5*MAX(BT399*DCF!F$46,0)-MAX(BT399-BS399,0)/Inputs!$B$24)*DCF!F$6</f>
        <v>-2534.5594325083848</v>
      </c>
      <c r="DB399" s="15">
        <f ca="1">(BU399*DCF!G$46-DCF!G$5*MAX(BU399*DCF!G$46,0)-MAX(BU399-BT399,0)/Inputs!$B$24)*DCF!G$6</f>
        <v>-4295.9654803545363</v>
      </c>
      <c r="DC399" s="15">
        <f ca="1">(BV399*DCF!H$46-DCF!H$5*MAX(BV399*DCF!H$46,0)-MAX(BV399-BU399,0)/Inputs!$B$24)*DCF!H$6</f>
        <v>-12019.576958443653</v>
      </c>
      <c r="DD399" s="15">
        <f ca="1">(BW399*DCF!I$46-DCF!I$5*MAX(BW399*DCF!I$46,0)-MAX(BW399-BV399,0)/Inputs!$B$24)*DCF!I$6</f>
        <v>-2498.9970912292397</v>
      </c>
      <c r="DE399" s="15">
        <f ca="1">(BX399*DCF!J$46-DCF!J$5*MAX(BX399*DCF!J$46,0)-MAX(BX399-BW399,0)/Inputs!$B$24)*DCF!J$6</f>
        <v>-973.25540117419507</v>
      </c>
      <c r="DF399" s="15">
        <f ca="1">(BY399*DCF!K$46-DCF!K$5*MAX(BY399*DCF!K$46,0)-MAX(BY399-BX399,0)/Inputs!$B$24)*DCF!K$6</f>
        <v>-753.89294329768472</v>
      </c>
      <c r="DG399" s="15">
        <f ca="1">(BZ399*DCF!L$46-DCF!L$5*MAX(BZ399*DCF!L$46,0)-MAX(BZ399-BY399,0)/Inputs!$B$24)*DCF!L$6</f>
        <v>193.40199718120869</v>
      </c>
      <c r="DH399" s="15">
        <f ca="1">(CA399*DCF!M$46-DCF!M$5*MAX(CA399*DCF!M$46,0)-MAX(CA399-BZ399,0)/Inputs!$B$24)*DCF!M$6</f>
        <v>10473.202372260361</v>
      </c>
      <c r="DI399" s="15">
        <f ca="1">SUM(CB399:CL399)+BE399*DCF!M$10*(1+Inputs!$B$30)*(1-Inputs!$B$33)*(1-Inputs!$B$30/Inputs!$B$31)/(Inputs!$B$29-Inputs!$B$30)*DCF!M$6</f>
        <v>131489.79616631562</v>
      </c>
      <c r="DJ399" s="15">
        <f ca="1">SUM(CM399:CW399)+BP399*DCF!M$28*(1+Inputs!$B$30)*(1-Inputs!$B$33)*(1-Inputs!$B$30/Inputs!$B$31)/(Inputs!$B$29-Inputs!$B$30)*DCF!M$6</f>
        <v>679436.25543823733</v>
      </c>
      <c r="DK399" s="15">
        <f ca="1">SUM(CX399:DH399)+CA399*DCF!M$46*(1+Inputs!$B$30)*(1-Inputs!$B$33)*(1-Inputs!$B$30/Inputs!$B$31)/(Inputs!$B$29-Inputs!$B$30)*DCF!M$6</f>
        <v>318468.79382152151</v>
      </c>
      <c r="DM399" s="15">
        <f ca="1">DI399+DJ399+DK399+Inputs!$B$34+Inputs!$B$36-Inputs!$B$35</f>
        <v>1206245.8454260745</v>
      </c>
    </row>
    <row r="400" spans="1:117" x14ac:dyDescent="0.75">
      <c r="A400" s="11">
        <v>387</v>
      </c>
      <c r="C400" s="23">
        <f t="shared" ca="1" si="218"/>
        <v>0.75384019082028919</v>
      </c>
      <c r="D400" s="23">
        <f t="shared" ca="1" si="218"/>
        <v>2.5852744248164279</v>
      </c>
      <c r="E400" s="23">
        <f t="shared" ca="1" si="218"/>
        <v>-0.36557421201993739</v>
      </c>
      <c r="F400" s="23">
        <f t="shared" ca="1" si="218"/>
        <v>-1.2549272144022727</v>
      </c>
      <c r="G400" s="23">
        <f t="shared" ca="1" si="218"/>
        <v>-0.52479666794074864</v>
      </c>
      <c r="H400" s="23">
        <f t="shared" ca="1" si="218"/>
        <v>0.44459892469594453</v>
      </c>
      <c r="I400" s="23">
        <f t="shared" ca="1" si="218"/>
        <v>-0.67260342496896486</v>
      </c>
      <c r="J400" s="23">
        <f t="shared" ca="1" si="218"/>
        <v>-0.72600833579600321</v>
      </c>
      <c r="K400" s="23">
        <f t="shared" ca="1" si="218"/>
        <v>-0.42492596307818326</v>
      </c>
      <c r="L400" s="23">
        <f t="shared" ca="1" si="218"/>
        <v>-1.9587236812939277</v>
      </c>
      <c r="M400" s="23">
        <f t="shared" ca="1" si="218"/>
        <v>1.359423850320473</v>
      </c>
      <c r="N400" s="23">
        <f ca="1">SQRT(Inputs!$B$38)*C400+SQRT(1-Inputs!$B$38)*_xlfn.NORM.S.INV(RAND())</f>
        <v>-9.1729757697337544E-2</v>
      </c>
      <c r="O400" s="23">
        <f ca="1">SQRT(Inputs!$B$38)*D400+SQRT(1-Inputs!$B$38)*_xlfn.NORM.S.INV(RAND())</f>
        <v>1.0342043343993486</v>
      </c>
      <c r="P400" s="23">
        <f ca="1">SQRT(Inputs!$B$38)*E400+SQRT(1-Inputs!$B$38)*_xlfn.NORM.S.INV(RAND())</f>
        <v>-0.60451926172217552</v>
      </c>
      <c r="Q400" s="23">
        <f ca="1">SQRT(Inputs!$B$38)*F400+SQRT(1-Inputs!$B$38)*_xlfn.NORM.S.INV(RAND())</f>
        <v>-1.1983764553138565</v>
      </c>
      <c r="R400" s="23">
        <f ca="1">SQRT(Inputs!$B$38)*G400+SQRT(1-Inputs!$B$38)*_xlfn.NORM.S.INV(RAND())</f>
        <v>-0.42083811634409202</v>
      </c>
      <c r="S400" s="23">
        <f ca="1">SQRT(Inputs!$B$38)*H400+SQRT(1-Inputs!$B$38)*_xlfn.NORM.S.INV(RAND())</f>
        <v>0.33575393291782973</v>
      </c>
      <c r="T400" s="23">
        <f ca="1">SQRT(Inputs!$B$38)*I400+SQRT(1-Inputs!$B$38)*_xlfn.NORM.S.INV(RAND())</f>
        <v>0.28502785475338849</v>
      </c>
      <c r="U400" s="23">
        <f ca="1">SQRT(Inputs!$B$38)*J400+SQRT(1-Inputs!$B$38)*_xlfn.NORM.S.INV(RAND())</f>
        <v>0.69802224239612409</v>
      </c>
      <c r="V400" s="23">
        <f ca="1">SQRT(Inputs!$B$38)*K400+SQRT(1-Inputs!$B$38)*_xlfn.NORM.S.INV(RAND())</f>
        <v>0.20847085313721872</v>
      </c>
      <c r="W400" s="23">
        <f ca="1">SQRT(Inputs!$B$38)*L400+SQRT(1-Inputs!$B$38)*_xlfn.NORM.S.INV(RAND())</f>
        <v>-0.63490531965148911</v>
      </c>
      <c r="X400" s="23">
        <f ca="1">SQRT(Inputs!$B$38)*M400+SQRT(1-Inputs!$B$38)*_xlfn.NORM.S.INV(RAND())</f>
        <v>-0.14384566826607936</v>
      </c>
      <c r="Y400" s="23">
        <f ca="1">SQRT(Inputs!$B$38)*C400+SQRT(1-Inputs!$B$38)*_xlfn.NORM.S.INV(RAND())</f>
        <v>2.0829948507753171</v>
      </c>
      <c r="Z400" s="23">
        <f ca="1">SQRT(Inputs!$B$38)*D400+SQRT(1-Inputs!$B$38)*_xlfn.NORM.S.INV(RAND())</f>
        <v>2.8204645904073757</v>
      </c>
      <c r="AA400" s="23">
        <f ca="1">SQRT(Inputs!$B$38)*E400+SQRT(1-Inputs!$B$38)*_xlfn.NORM.S.INV(RAND())</f>
        <v>0.38376819261026013</v>
      </c>
      <c r="AB400" s="23">
        <f ca="1">SQRT(Inputs!$B$38)*F400+SQRT(1-Inputs!$B$38)*_xlfn.NORM.S.INV(RAND())</f>
        <v>-5.5957398906936406E-2</v>
      </c>
      <c r="AC400" s="23">
        <f ca="1">SQRT(Inputs!$B$38)*G400+SQRT(1-Inputs!$B$38)*_xlfn.NORM.S.INV(RAND())</f>
        <v>-0.85196012168338353</v>
      </c>
      <c r="AD400" s="23">
        <f ca="1">SQRT(Inputs!$B$38)*H400+SQRT(1-Inputs!$B$38)*_xlfn.NORM.S.INV(RAND())</f>
        <v>0.88823539009897856</v>
      </c>
      <c r="AE400" s="23">
        <f ca="1">SQRT(Inputs!$B$38)*I400+SQRT(1-Inputs!$B$38)*_xlfn.NORM.S.INV(RAND())</f>
        <v>-0.74193910534754859</v>
      </c>
      <c r="AF400" s="23">
        <f ca="1">SQRT(Inputs!$B$38)*J400+SQRT(1-Inputs!$B$38)*_xlfn.NORM.S.INV(RAND())</f>
        <v>-1.0883382813390523</v>
      </c>
      <c r="AG400" s="23">
        <f ca="1">SQRT(Inputs!$B$38)*K400+SQRT(1-Inputs!$B$38)*_xlfn.NORM.S.INV(RAND())</f>
        <v>-0.12735850553467895</v>
      </c>
      <c r="AH400" s="23">
        <f ca="1">SQRT(Inputs!$B$38)*L400+SQRT(1-Inputs!$B$38)*_xlfn.NORM.S.INV(RAND())</f>
        <v>-0.25316121670559244</v>
      </c>
      <c r="AI400" s="23">
        <f ca="1">SQRT(Inputs!$B$38)*M400+SQRT(1-Inputs!$B$38)*_xlfn.NORM.S.INV(RAND())</f>
        <v>0.10758234062884464</v>
      </c>
      <c r="AJ400" s="23">
        <f ca="1">SQRT(Inputs!$B$38)*C400+SQRT(1-Inputs!$B$38)*_xlfn.NORM.S.INV(RAND())</f>
        <v>-0.65528471937153632</v>
      </c>
      <c r="AK400" s="23">
        <f ca="1">SQRT(Inputs!$B$38)*D400+SQRT(1-Inputs!$B$38)*_xlfn.NORM.S.INV(RAND())</f>
        <v>1.9883681819977204</v>
      </c>
      <c r="AL400" s="23">
        <f ca="1">SQRT(Inputs!$B$38)*E400+SQRT(1-Inputs!$B$38)*_xlfn.NORM.S.INV(RAND())</f>
        <v>-9.2354535999867884E-2</v>
      </c>
      <c r="AM400" s="23">
        <f ca="1">SQRT(Inputs!$B$38)*F400+SQRT(1-Inputs!$B$38)*_xlfn.NORM.S.INV(RAND())</f>
        <v>-1.0517206440029538</v>
      </c>
      <c r="AN400" s="23">
        <f ca="1">SQRT(Inputs!$B$38)*G400+SQRT(1-Inputs!$B$38)*_xlfn.NORM.S.INV(RAND())</f>
        <v>-0.29536678058687366</v>
      </c>
      <c r="AO400" s="23">
        <f ca="1">SQRT(Inputs!$B$38)*H400+SQRT(1-Inputs!$B$38)*_xlfn.NORM.S.INV(RAND())</f>
        <v>0.32296353522773558</v>
      </c>
      <c r="AP400" s="23">
        <f ca="1">SQRT(Inputs!$B$38)*I400+SQRT(1-Inputs!$B$38)*_xlfn.NORM.S.INV(RAND())</f>
        <v>2.2589888356744192E-2</v>
      </c>
      <c r="AQ400" s="23">
        <f ca="1">SQRT(Inputs!$B$38)*J400+SQRT(1-Inputs!$B$38)*_xlfn.NORM.S.INV(RAND())</f>
        <v>-0.529354930364202</v>
      </c>
      <c r="AR400" s="23">
        <f ca="1">SQRT(Inputs!$B$38)*K400+SQRT(1-Inputs!$B$38)*_xlfn.NORM.S.INV(RAND())</f>
        <v>-0.9043747810064231</v>
      </c>
      <c r="AS400" s="23">
        <f ca="1">SQRT(Inputs!$B$38)*L400+SQRT(1-Inputs!$B$38)*_xlfn.NORM.S.INV(RAND())</f>
        <v>-1.197399461082477</v>
      </c>
      <c r="AT400" s="23">
        <f ca="1">SQRT(Inputs!$B$38)*M400+SQRT(1-Inputs!$B$38)*_xlfn.NORM.S.INV(RAND())</f>
        <v>0.17711724352039515</v>
      </c>
      <c r="AU400" s="15">
        <f ca="1">Inputs!$B$6*EXP($B$8-0.5*C$5^2+C$5*N400)</f>
        <v>4889.1015731284315</v>
      </c>
      <c r="AV400" s="15">
        <f t="shared" ca="1" si="219"/>
        <v>6928.5640058235758</v>
      </c>
      <c r="AW400" s="15">
        <f t="shared" ca="1" si="220"/>
        <v>7786.6438497642093</v>
      </c>
      <c r="AX400" s="15">
        <f t="shared" ca="1" si="221"/>
        <v>8184.820418323392</v>
      </c>
      <c r="AY400" s="15">
        <f t="shared" ca="1" si="222"/>
        <v>9522.9514493658917</v>
      </c>
      <c r="AZ400" s="15">
        <f t="shared" ca="1" si="223"/>
        <v>12085.504984120666</v>
      </c>
      <c r="BA400" s="15">
        <f t="shared" ca="1" si="224"/>
        <v>15237.40086947155</v>
      </c>
      <c r="BB400" s="15">
        <f t="shared" ca="1" si="225"/>
        <v>20006.569575798887</v>
      </c>
      <c r="BC400" s="15">
        <f t="shared" ca="1" si="226"/>
        <v>25001.04050069458</v>
      </c>
      <c r="BD400" s="15">
        <f t="shared" ca="1" si="227"/>
        <v>28862.706692485535</v>
      </c>
      <c r="BE400" s="15">
        <f t="shared" ca="1" si="228"/>
        <v>34907.199667765293</v>
      </c>
      <c r="BF400" s="15">
        <f ca="1">Inputs!$B$13*EXP($B$9-0.5*C$6^2+C$6*Y400)</f>
        <v>20902.376704010188</v>
      </c>
      <c r="BG400" s="15">
        <f t="shared" ca="1" si="229"/>
        <v>42376.614554689913</v>
      </c>
      <c r="BH400" s="15">
        <f t="shared" ca="1" si="230"/>
        <v>55179.18470808601</v>
      </c>
      <c r="BI400" s="15">
        <f t="shared" ca="1" si="231"/>
        <v>66968.337245736766</v>
      </c>
      <c r="BJ400" s="15">
        <f t="shared" ca="1" si="232"/>
        <v>72611.069878628841</v>
      </c>
      <c r="BK400" s="15">
        <f t="shared" ca="1" si="233"/>
        <v>100571.59498665396</v>
      </c>
      <c r="BL400" s="15">
        <f t="shared" ca="1" si="234"/>
        <v>112214.97321190727</v>
      </c>
      <c r="BM400" s="15">
        <f t="shared" ca="1" si="235"/>
        <v>120492.94790974521</v>
      </c>
      <c r="BN400" s="15">
        <f t="shared" ca="1" si="236"/>
        <v>145946.6968579063</v>
      </c>
      <c r="BO400" s="15">
        <f t="shared" ca="1" si="237"/>
        <v>174364.98577688055</v>
      </c>
      <c r="BP400" s="15">
        <f t="shared" ca="1" si="238"/>
        <v>217242.45811420496</v>
      </c>
      <c r="BQ400" s="15">
        <f ca="1">Inputs!$B$20*EXP($B$10-0.5*C$7^2+C$7*AJ400)</f>
        <v>3399.9314200531317</v>
      </c>
      <c r="BR400" s="15">
        <f t="shared" ca="1" si="239"/>
        <v>8674.6308316660834</v>
      </c>
      <c r="BS400" s="15">
        <f t="shared" ca="1" si="240"/>
        <v>11568.033635084885</v>
      </c>
      <c r="BT400" s="15">
        <f t="shared" ca="1" si="241"/>
        <v>12104.12480607159</v>
      </c>
      <c r="BU400" s="15">
        <f t="shared" ca="1" si="242"/>
        <v>15617.807547479892</v>
      </c>
      <c r="BV400" s="15">
        <f t="shared" ca="1" si="243"/>
        <v>23368.882302319122</v>
      </c>
      <c r="BW400" s="15">
        <f t="shared" ca="1" si="244"/>
        <v>32766.24284090018</v>
      </c>
      <c r="BX400" s="15">
        <f t="shared" ca="1" si="245"/>
        <v>41214.574630431751</v>
      </c>
      <c r="BY400" s="15">
        <f t="shared" ca="1" si="246"/>
        <v>48573.114056043472</v>
      </c>
      <c r="BZ400" s="15">
        <f t="shared" ca="1" si="247"/>
        <v>54688.872704790534</v>
      </c>
      <c r="CA400" s="15">
        <f t="shared" ca="1" si="248"/>
        <v>79277.583088353407</v>
      </c>
      <c r="CB400" s="15">
        <f ca="1">(AU400*DCF!C$10-DCF!C$5*MAX(AU400*DCF!C$10,0)-MAX(AU400-Inputs!$B$6,0)/Inputs!$B$10)*DCF!C$6</f>
        <v>1043.5957894764269</v>
      </c>
      <c r="CC400" s="15">
        <f ca="1">(AV400*DCF!D$10-DCF!D$5*MAX(AV400*DCF!D$10,0)-MAX(AV400-AU400,0)/Inputs!$B$10)*DCF!D$6</f>
        <v>1191.5209992501118</v>
      </c>
      <c r="CD400" s="15">
        <f ca="1">(AW400*DCF!E$10-DCF!E$5*MAX(AW400*DCF!E$10,0)-MAX(AW400-AV400,0)/Inputs!$B$10)*DCF!E$6</f>
        <v>1604.5369965916195</v>
      </c>
      <c r="CE400" s="15">
        <f ca="1">(AX400*DCF!F$10-DCF!F$5*MAX(AX400*DCF!F$10,0)-MAX(AX400-AW400,0)/Inputs!$B$10)*DCF!F$6</f>
        <v>1703.8825813467083</v>
      </c>
      <c r="CF400" s="15">
        <f ca="1">(AY400*DCF!G$10-DCF!G$5*MAX(AY400*DCF!G$10,0)-MAX(AY400-AX400,0)/Inputs!$B$10)*DCF!G$6</f>
        <v>1704.8955648196111</v>
      </c>
      <c r="CG400" s="15">
        <f ca="1">(AZ400*DCF!H$10-DCF!H$5*MAX(AZ400*DCF!H$10,0)-MAX(AZ400-AY400,0)/Inputs!$B$10)*DCF!H$6</f>
        <v>1891.3821414391871</v>
      </c>
      <c r="CH400" s="15">
        <f ca="1">(BA400*DCF!I$10-DCF!I$5*MAX(BA400*DCF!I$10,0)-MAX(BA400-AZ400,0)/Inputs!$B$10)*DCF!I$6</f>
        <v>2266.2959191275204</v>
      </c>
      <c r="CI400" s="15">
        <f ca="1">(BB400*DCF!J$10-DCF!J$5*MAX(BB400*DCF!J$10,0)-MAX(BB400-BA400,0)/Inputs!$B$10)*DCF!J$6</f>
        <v>2710.4848330857922</v>
      </c>
      <c r="CJ400" s="15">
        <f ca="1">(BC400*DCF!K$10-DCF!K$5*MAX(BC400*DCF!K$10,0)-MAX(BC400-BB400,0)/Inputs!$B$10)*DCF!K$6</f>
        <v>3325.6161019230112</v>
      </c>
      <c r="CK400" s="15">
        <f ca="1">(BD400*DCF!L$10-DCF!L$5*MAX(BD400*DCF!L$10,0)-MAX(BD400-BC400,0)/Inputs!$B$10)*DCF!L$6</f>
        <v>3853.6690570896722</v>
      </c>
      <c r="CL400" s="15">
        <f ca="1">(BE400*DCF!M$10-DCF!M$5*MAX(BE400*DCF!M$10,0)-MAX(BE400-BD400,0)/Inputs!$B$10)*DCF!M$6</f>
        <v>4203.7780937234475</v>
      </c>
      <c r="CM400" s="15">
        <f ca="1">(BF400*DCF!C$28-DCF!C$5*MAX(BF400*DCF!C$28,0)-MAX(BF400-Inputs!$B$13,0)/Inputs!$B$17)*DCF!C$6</f>
        <v>4181.7217066898174</v>
      </c>
      <c r="CN400" s="15">
        <f ca="1">(BG400*DCF!D$28-DCF!D$5*MAX(BG400*DCF!D$28,0)-MAX(BG400-BF400,0)/Inputs!$B$17)*DCF!D$6</f>
        <v>7899.4508332952228</v>
      </c>
      <c r="CO400" s="15">
        <f ca="1">(BH400*DCF!E$28-DCF!E$5*MAX(BH400*DCF!E$28,0)-MAX(BH400-BG400,0)/Inputs!$B$17)*DCF!E$6</f>
        <v>13104.517301718111</v>
      </c>
      <c r="CP400" s="15">
        <f ca="1">(BI400*DCF!F$28-DCF!F$5*MAX(BI400*DCF!F$28,0)-MAX(BI400-BH400,0)/Inputs!$B$17)*DCF!F$6</f>
        <v>16033.737997205853</v>
      </c>
      <c r="CQ400" s="15">
        <f ca="1">(BJ400*DCF!G$28-DCF!G$5*MAX(BJ400*DCF!G$28,0)-MAX(BJ400-BI400,0)/Inputs!$B$17)*DCF!G$6</f>
        <v>17890.441093149511</v>
      </c>
      <c r="CR400" s="15">
        <f ca="1">(BK400*DCF!H$28-DCF!H$5*MAX(BK400*DCF!H$28,0)-MAX(BK400-BJ400,0)/Inputs!$B$17)*DCF!H$6</f>
        <v>20528.184089100705</v>
      </c>
      <c r="CS400" s="15">
        <f ca="1">(BL400*DCF!I$28-DCF!I$5*MAX(BL400*DCF!I$28,0)-MAX(BL400-BK400,0)/Inputs!$B$17)*DCF!I$6</f>
        <v>24716.510029623176</v>
      </c>
      <c r="CT400" s="15">
        <f ca="1">(BM400*DCF!J$28-DCF!J$5*MAX(BM400*DCF!J$28,0)-MAX(BM400-BL400,0)/Inputs!$B$17)*DCF!J$6</f>
        <v>25782.33845378325</v>
      </c>
      <c r="CU400" s="15">
        <f ca="1">(BN400*DCF!K$28-DCF!K$5*MAX(BN400*DCF!K$28,0)-MAX(BN400-BM400,0)/Inputs!$B$17)*DCF!K$6</f>
        <v>27703.750084150164</v>
      </c>
      <c r="CV400" s="15">
        <f ca="1">(BO400*DCF!L$28-DCF!L$5*MAX(BO400*DCF!L$28,0)-MAX(BO400-BN400,0)/Inputs!$B$17)*DCF!L$6</f>
        <v>31573.897783223569</v>
      </c>
      <c r="CW400" s="15">
        <f ca="1">(BP400*DCF!M$28-DCF!M$5*MAX(BP400*DCF!M$28,0)-MAX(BP400-BO400,0)/Inputs!$B$17)*DCF!M$6</f>
        <v>36392.393532696355</v>
      </c>
      <c r="CX400" s="15">
        <f ca="1">(BQ400*DCF!C$46-DCF!C$5*MAX(BQ400*DCF!C$46,0)-MAX(BQ400-Inputs!$B$20,0)/Inputs!$B$24)*DCF!C$6</f>
        <v>-877.08874368577244</v>
      </c>
      <c r="CY400" s="15">
        <f ca="1">(BR400*DCF!D$46-DCF!D$5*MAX(BR400*DCF!D$46,0)-MAX(BR400-BQ400,0)/Inputs!$B$24)*DCF!D$6</f>
        <v>-3731.2276429142553</v>
      </c>
      <c r="CZ400" s="15">
        <f ca="1">(BS400*DCF!E$46-DCF!E$5*MAX(BS400*DCF!E$46,0)-MAX(BS400-BR400,0)/Inputs!$B$24)*DCF!E$6</f>
        <v>-2508.439849794871</v>
      </c>
      <c r="DA400" s="15">
        <f ca="1">(BT400*DCF!F$46-DCF!F$5*MAX(BT400*DCF!F$46,0)-MAX(BT400-BS400,0)/Inputs!$B$24)*DCF!F$6</f>
        <v>-1076.7066389838903</v>
      </c>
      <c r="DB400" s="15">
        <f ca="1">(BU400*DCF!G$46-DCF!G$5*MAX(BU400*DCF!G$46,0)-MAX(BU400-BT400,0)/Inputs!$B$24)*DCF!G$6</f>
        <v>-1707.2856411926316</v>
      </c>
      <c r="DC400" s="15">
        <f ca="1">(BV400*DCF!H$46-DCF!H$5*MAX(BV400*DCF!H$46,0)-MAX(BV400-BU400,0)/Inputs!$B$24)*DCF!H$6</f>
        <v>-2408.5989884433247</v>
      </c>
      <c r="DD400" s="15">
        <f ca="1">(BW400*DCF!I$46-DCF!I$5*MAX(BW400*DCF!I$46,0)-MAX(BW400-BV400,0)/Inputs!$B$24)*DCF!I$6</f>
        <v>-1940.8695909267917</v>
      </c>
      <c r="DE400" s="15">
        <f ca="1">(BX400*DCF!J$46-DCF!J$5*MAX(BX400*DCF!J$46,0)-MAX(BX400-BW400,0)/Inputs!$B$24)*DCF!J$6</f>
        <v>-511.52216405616576</v>
      </c>
      <c r="DF400" s="15">
        <f ca="1">(BY400*DCF!K$46-DCF!K$5*MAX(BY400*DCF!K$46,0)-MAX(BY400-BX400,0)/Inputs!$B$24)*DCF!K$6</f>
        <v>972.01206555146587</v>
      </c>
      <c r="DG400" s="15">
        <f ca="1">(BZ400*DCF!L$46-DCF!L$5*MAX(BZ400*DCF!L$46,0)-MAX(BZ400-BY400,0)/Inputs!$B$24)*DCF!L$6</f>
        <v>2396.3726561917838</v>
      </c>
      <c r="DH400" s="15">
        <f ca="1">(CA400*DCF!M$46-DCF!M$5*MAX(CA400*DCF!M$46,0)-MAX(CA400-BZ400,0)/Inputs!$B$24)*DCF!M$6</f>
        <v>1074.6289866641011</v>
      </c>
      <c r="DI400" s="15">
        <f ca="1">SUM(CB400:CL400)+BE400*DCF!M$10*(1+Inputs!$B$30)*(1-Inputs!$B$33)*(1-Inputs!$B$30/Inputs!$B$31)/(Inputs!$B$29-Inputs!$B$30)*DCF!M$6</f>
        <v>122646.85635319244</v>
      </c>
      <c r="DJ400" s="15">
        <f ca="1">SUM(CM400:CW400)+BP400*DCF!M$28*(1+Inputs!$B$30)*(1-Inputs!$B$33)*(1-Inputs!$B$30/Inputs!$B$31)/(Inputs!$B$29-Inputs!$B$30)*DCF!M$6</f>
        <v>1031925.1211258911</v>
      </c>
      <c r="DK400" s="15">
        <f ca="1">SUM(CX400:DH400)+CA400*DCF!M$46*(1+Inputs!$B$30)*(1-Inputs!$B$33)*(1-Inputs!$B$30/Inputs!$B$31)/(Inputs!$B$29-Inputs!$B$30)*DCF!M$6</f>
        <v>112253.80893307349</v>
      </c>
      <c r="DM400" s="15">
        <f ca="1">DI400+DJ400+DK400+Inputs!$B$34+Inputs!$B$36-Inputs!$B$35</f>
        <v>1343676.7864121569</v>
      </c>
    </row>
    <row r="401" spans="1:117" x14ac:dyDescent="0.75">
      <c r="A401" s="11">
        <v>388</v>
      </c>
      <c r="C401" s="23">
        <f t="shared" ca="1" si="218"/>
        <v>-0.18033046355748972</v>
      </c>
      <c r="D401" s="23">
        <f t="shared" ca="1" si="218"/>
        <v>-0.76616942543222999</v>
      </c>
      <c r="E401" s="23">
        <f t="shared" ca="1" si="218"/>
        <v>0.17271662273708055</v>
      </c>
      <c r="F401" s="23">
        <f t="shared" ca="1" si="218"/>
        <v>-0.86420621638897699</v>
      </c>
      <c r="G401" s="23">
        <f t="shared" ca="1" si="218"/>
        <v>0.2075901282643218</v>
      </c>
      <c r="H401" s="23">
        <f t="shared" ca="1" si="218"/>
        <v>-2.035384215670947</v>
      </c>
      <c r="I401" s="23">
        <f t="shared" ca="1" si="218"/>
        <v>-1.2999233846560658</v>
      </c>
      <c r="J401" s="23">
        <f t="shared" ca="1" si="218"/>
        <v>-0.75474461794481174</v>
      </c>
      <c r="K401" s="23">
        <f t="shared" ca="1" si="218"/>
        <v>-7.2879051210359688E-2</v>
      </c>
      <c r="L401" s="23">
        <f t="shared" ca="1" si="218"/>
        <v>1.2930638503593164</v>
      </c>
      <c r="M401" s="23">
        <f t="shared" ca="1" si="218"/>
        <v>-1.1362645574182542</v>
      </c>
      <c r="N401" s="23">
        <f ca="1">SQRT(Inputs!$B$38)*C401+SQRT(1-Inputs!$B$38)*_xlfn.NORM.S.INV(RAND())</f>
        <v>0.46384508196667895</v>
      </c>
      <c r="O401" s="23">
        <f ca="1">SQRT(Inputs!$B$38)*D401+SQRT(1-Inputs!$B$38)*_xlfn.NORM.S.INV(RAND())</f>
        <v>-0.95585031491284422</v>
      </c>
      <c r="P401" s="23">
        <f ca="1">SQRT(Inputs!$B$38)*E401+SQRT(1-Inputs!$B$38)*_xlfn.NORM.S.INV(RAND())</f>
        <v>1.1411376388597563</v>
      </c>
      <c r="Q401" s="23">
        <f ca="1">SQRT(Inputs!$B$38)*F401+SQRT(1-Inputs!$B$38)*_xlfn.NORM.S.INV(RAND())</f>
        <v>-1.7190343443619449</v>
      </c>
      <c r="R401" s="23">
        <f ca="1">SQRT(Inputs!$B$38)*G401+SQRT(1-Inputs!$B$38)*_xlfn.NORM.S.INV(RAND())</f>
        <v>0.22387341620916779</v>
      </c>
      <c r="S401" s="23">
        <f ca="1">SQRT(Inputs!$B$38)*H401+SQRT(1-Inputs!$B$38)*_xlfn.NORM.S.INV(RAND())</f>
        <v>-0.58691528531989734</v>
      </c>
      <c r="T401" s="23">
        <f ca="1">SQRT(Inputs!$B$38)*I401+SQRT(1-Inputs!$B$38)*_xlfn.NORM.S.INV(RAND())</f>
        <v>-1.2689487454757331</v>
      </c>
      <c r="U401" s="23">
        <f ca="1">SQRT(Inputs!$B$38)*J401+SQRT(1-Inputs!$B$38)*_xlfn.NORM.S.INV(RAND())</f>
        <v>0.83181984573595413</v>
      </c>
      <c r="V401" s="23">
        <f ca="1">SQRT(Inputs!$B$38)*K401+SQRT(1-Inputs!$B$38)*_xlfn.NORM.S.INV(RAND())</f>
        <v>0.60063725728157769</v>
      </c>
      <c r="W401" s="23">
        <f ca="1">SQRT(Inputs!$B$38)*L401+SQRT(1-Inputs!$B$38)*_xlfn.NORM.S.INV(RAND())</f>
        <v>0.78575859116795355</v>
      </c>
      <c r="X401" s="23">
        <f ca="1">SQRT(Inputs!$B$38)*M401+SQRT(1-Inputs!$B$38)*_xlfn.NORM.S.INV(RAND())</f>
        <v>-1.6046231749235993</v>
      </c>
      <c r="Y401" s="23">
        <f ca="1">SQRT(Inputs!$B$38)*C401+SQRT(1-Inputs!$B$38)*_xlfn.NORM.S.INV(RAND())</f>
        <v>0.25723214877866729</v>
      </c>
      <c r="Z401" s="23">
        <f ca="1">SQRT(Inputs!$B$38)*D401+SQRT(1-Inputs!$B$38)*_xlfn.NORM.S.INV(RAND())</f>
        <v>-0.74441344856338831</v>
      </c>
      <c r="AA401" s="23">
        <f ca="1">SQRT(Inputs!$B$38)*E401+SQRT(1-Inputs!$B$38)*_xlfn.NORM.S.INV(RAND())</f>
        <v>-0.13948046737025815</v>
      </c>
      <c r="AB401" s="23">
        <f ca="1">SQRT(Inputs!$B$38)*F401+SQRT(1-Inputs!$B$38)*_xlfn.NORM.S.INV(RAND())</f>
        <v>-0.77871104506527544</v>
      </c>
      <c r="AC401" s="23">
        <f ca="1">SQRT(Inputs!$B$38)*G401+SQRT(1-Inputs!$B$38)*_xlfn.NORM.S.INV(RAND())</f>
        <v>0.33021090658406893</v>
      </c>
      <c r="AD401" s="23">
        <f ca="1">SQRT(Inputs!$B$38)*H401+SQRT(1-Inputs!$B$38)*_xlfn.NORM.S.INV(RAND())</f>
        <v>-0.13102328087009907</v>
      </c>
      <c r="AE401" s="23">
        <f ca="1">SQRT(Inputs!$B$38)*I401+SQRT(1-Inputs!$B$38)*_xlfn.NORM.S.INV(RAND())</f>
        <v>0.96174056443579359</v>
      </c>
      <c r="AF401" s="23">
        <f ca="1">SQRT(Inputs!$B$38)*J401+SQRT(1-Inputs!$B$38)*_xlfn.NORM.S.INV(RAND())</f>
        <v>-1.1205202520603148</v>
      </c>
      <c r="AG401" s="23">
        <f ca="1">SQRT(Inputs!$B$38)*K401+SQRT(1-Inputs!$B$38)*_xlfn.NORM.S.INV(RAND())</f>
        <v>0.17272698055736846</v>
      </c>
      <c r="AH401" s="23">
        <f ca="1">SQRT(Inputs!$B$38)*L401+SQRT(1-Inputs!$B$38)*_xlfn.NORM.S.INV(RAND())</f>
        <v>1.0739293787231752</v>
      </c>
      <c r="AI401" s="23">
        <f ca="1">SQRT(Inputs!$B$38)*M401+SQRT(1-Inputs!$B$38)*_xlfn.NORM.S.INV(RAND())</f>
        <v>-1.4278788817814623</v>
      </c>
      <c r="AJ401" s="23">
        <f ca="1">SQRT(Inputs!$B$38)*C401+SQRT(1-Inputs!$B$38)*_xlfn.NORM.S.INV(RAND())</f>
        <v>2.864201875090025E-2</v>
      </c>
      <c r="AK401" s="23">
        <f ca="1">SQRT(Inputs!$B$38)*D401+SQRT(1-Inputs!$B$38)*_xlfn.NORM.S.INV(RAND())</f>
        <v>-6.1616872059203409E-2</v>
      </c>
      <c r="AL401" s="23">
        <f ca="1">SQRT(Inputs!$B$38)*E401+SQRT(1-Inputs!$B$38)*_xlfn.NORM.S.INV(RAND())</f>
        <v>-0.55099983851496959</v>
      </c>
      <c r="AM401" s="23">
        <f ca="1">SQRT(Inputs!$B$38)*F401+SQRT(1-Inputs!$B$38)*_xlfn.NORM.S.INV(RAND())</f>
        <v>-9.6377453891180465E-2</v>
      </c>
      <c r="AN401" s="23">
        <f ca="1">SQRT(Inputs!$B$38)*G401+SQRT(1-Inputs!$B$38)*_xlfn.NORM.S.INV(RAND())</f>
        <v>1.7270088424056149</v>
      </c>
      <c r="AO401" s="23">
        <f ca="1">SQRT(Inputs!$B$38)*H401+SQRT(1-Inputs!$B$38)*_xlfn.NORM.S.INV(RAND())</f>
        <v>-1.5407236030613309</v>
      </c>
      <c r="AP401" s="23">
        <f ca="1">SQRT(Inputs!$B$38)*I401+SQRT(1-Inputs!$B$38)*_xlfn.NORM.S.INV(RAND())</f>
        <v>-0.31003809855033315</v>
      </c>
      <c r="AQ401" s="23">
        <f ca="1">SQRT(Inputs!$B$38)*J401+SQRT(1-Inputs!$B$38)*_xlfn.NORM.S.INV(RAND())</f>
        <v>-7.4971327675128319E-2</v>
      </c>
      <c r="AR401" s="23">
        <f ca="1">SQRT(Inputs!$B$38)*K401+SQRT(1-Inputs!$B$38)*_xlfn.NORM.S.INV(RAND())</f>
        <v>0.61057969832459891</v>
      </c>
      <c r="AS401" s="23">
        <f ca="1">SQRT(Inputs!$B$38)*L401+SQRT(1-Inputs!$B$38)*_xlfn.NORM.S.INV(RAND())</f>
        <v>-0.46163545667511219</v>
      </c>
      <c r="AT401" s="23">
        <f ca="1">SQRT(Inputs!$B$38)*M401+SQRT(1-Inputs!$B$38)*_xlfn.NORM.S.INV(RAND())</f>
        <v>-1.4778957700548683</v>
      </c>
      <c r="AU401" s="15">
        <f ca="1">Inputs!$B$6*EXP($B$8-0.5*C$5^2+C$5*N401)</f>
        <v>5349.1687076662283</v>
      </c>
      <c r="AV401" s="15">
        <f t="shared" ca="1" si="219"/>
        <v>5657.5077085673793</v>
      </c>
      <c r="AW401" s="15">
        <f t="shared" ca="1" si="220"/>
        <v>8046.1768773347621</v>
      </c>
      <c r="AX401" s="15">
        <f t="shared" ca="1" si="221"/>
        <v>7924.990251271317</v>
      </c>
      <c r="AY401" s="15">
        <f t="shared" ca="1" si="222"/>
        <v>9941.7114188273499</v>
      </c>
      <c r="AZ401" s="15">
        <f t="shared" ca="1" si="223"/>
        <v>11397.993747782328</v>
      </c>
      <c r="BA401" s="15">
        <f t="shared" ca="1" si="224"/>
        <v>12213.535738497068</v>
      </c>
      <c r="BB401" s="15">
        <f t="shared" ca="1" si="225"/>
        <v>16252.67755928615</v>
      </c>
      <c r="BC401" s="15">
        <f t="shared" ca="1" si="226"/>
        <v>21093.610887676921</v>
      </c>
      <c r="BD401" s="15">
        <f t="shared" ca="1" si="227"/>
        <v>27812.423048970173</v>
      </c>
      <c r="BE401" s="15">
        <f t="shared" ca="1" si="228"/>
        <v>29446.571411933139</v>
      </c>
      <c r="BF401" s="15">
        <f ca="1">Inputs!$B$13*EXP($B$9-0.5*C$6^2+C$6*Y401)</f>
        <v>14554.636920879029</v>
      </c>
      <c r="BG401" s="15">
        <f t="shared" ca="1" si="229"/>
        <v>15508.721118262858</v>
      </c>
      <c r="BH401" s="15">
        <f t="shared" ca="1" si="230"/>
        <v>18515.477151179006</v>
      </c>
      <c r="BI401" s="15">
        <f t="shared" ca="1" si="231"/>
        <v>20105.537176484566</v>
      </c>
      <c r="BJ401" s="15">
        <f t="shared" ca="1" si="232"/>
        <v>25849.658500277201</v>
      </c>
      <c r="BK401" s="15">
        <f t="shared" ca="1" si="233"/>
        <v>31164.655602347088</v>
      </c>
      <c r="BL401" s="15">
        <f t="shared" ca="1" si="234"/>
        <v>43363.315901906739</v>
      </c>
      <c r="BM401" s="15">
        <f t="shared" ca="1" si="235"/>
        <v>46376.401056135939</v>
      </c>
      <c r="BN401" s="15">
        <f t="shared" ca="1" si="236"/>
        <v>58230.074984917337</v>
      </c>
      <c r="BO401" s="15">
        <f t="shared" ca="1" si="237"/>
        <v>81172.177885738565</v>
      </c>
      <c r="BP401" s="15">
        <f t="shared" ca="1" si="238"/>
        <v>84984.907473802319</v>
      </c>
      <c r="BQ401" s="15">
        <f ca="1">Inputs!$B$20*EXP($B$10-0.5*C$7^2+C$7*AJ401)</f>
        <v>4333.3123865242806</v>
      </c>
      <c r="BR401" s="15">
        <f t="shared" ca="1" si="239"/>
        <v>5765.8089599003324</v>
      </c>
      <c r="BS401" s="15">
        <f t="shared" ca="1" si="240"/>
        <v>6740.0274991824017</v>
      </c>
      <c r="BT401" s="15">
        <f t="shared" ca="1" si="241"/>
        <v>9061.0231078779361</v>
      </c>
      <c r="BU401" s="15">
        <f t="shared" ca="1" si="242"/>
        <v>19071.622009541381</v>
      </c>
      <c r="BV401" s="15">
        <f t="shared" ca="1" si="243"/>
        <v>18752.161103840292</v>
      </c>
      <c r="BW401" s="15">
        <f t="shared" ca="1" si="244"/>
        <v>24505.608903664168</v>
      </c>
      <c r="BX401" s="15">
        <f t="shared" ca="1" si="245"/>
        <v>33763.735983600222</v>
      </c>
      <c r="BY401" s="15">
        <f t="shared" ca="1" si="246"/>
        <v>53171.035013890098</v>
      </c>
      <c r="BZ401" s="15">
        <f t="shared" ca="1" si="247"/>
        <v>68536.208522350687</v>
      </c>
      <c r="CA401" s="15">
        <f t="shared" ca="1" si="248"/>
        <v>74036.64823167531</v>
      </c>
      <c r="CB401" s="15">
        <f ca="1">(AU401*DCF!C$10-DCF!C$5*MAX(AU401*DCF!C$10,0)-MAX(AU401-Inputs!$B$6,0)/Inputs!$B$10)*DCF!C$6</f>
        <v>1040.3154288044277</v>
      </c>
      <c r="CC401" s="15">
        <f ca="1">(AV401*DCF!D$10-DCF!D$5*MAX(AV401*DCF!D$10,0)-MAX(AV401-AU401,0)/Inputs!$B$10)*DCF!D$6</f>
        <v>1303.7987800418755</v>
      </c>
      <c r="CD401" s="15">
        <f ca="1">(AW401*DCF!E$10-DCF!E$5*MAX(AW401*DCF!E$10,0)-MAX(AW401-AV401,0)/Inputs!$B$10)*DCF!E$6</f>
        <v>1319.7069410172535</v>
      </c>
      <c r="CE401" s="15">
        <f ca="1">(AX401*DCF!F$10-DCF!F$5*MAX(AX401*DCF!F$10,0)-MAX(AX401-AW401,0)/Inputs!$B$10)*DCF!F$6</f>
        <v>1730.0127419284647</v>
      </c>
      <c r="CF401" s="15">
        <f ca="1">(AY401*DCF!G$10-DCF!G$5*MAX(AY401*DCF!G$10,0)-MAX(AY401-AX401,0)/Inputs!$B$10)*DCF!G$6</f>
        <v>1660.740054267116</v>
      </c>
      <c r="CG401" s="15">
        <f ca="1">(AZ401*DCF!H$10-DCF!H$5*MAX(AZ401*DCF!H$10,0)-MAX(AZ401-AY401,0)/Inputs!$B$10)*DCF!H$6</f>
        <v>1954.3396268882188</v>
      </c>
      <c r="CH401" s="15">
        <f ca="1">(BA401*DCF!I$10-DCF!I$5*MAX(BA401*DCF!I$10,0)-MAX(BA401-AZ401,0)/Inputs!$B$10)*DCF!I$6</f>
        <v>2097.1899677942183</v>
      </c>
      <c r="CI401" s="15">
        <f ca="1">(BB401*DCF!J$10-DCF!J$5*MAX(BB401*DCF!J$10,0)-MAX(BB401-BA401,0)/Inputs!$B$10)*DCF!J$6</f>
        <v>2176.9317974310106</v>
      </c>
      <c r="CJ401" s="15">
        <f ca="1">(BC401*DCF!K$10-DCF!K$5*MAX(BC401*DCF!K$10,0)-MAX(BC401-BB401,0)/Inputs!$B$10)*DCF!K$6</f>
        <v>2718.0756141465299</v>
      </c>
      <c r="CK401" s="15">
        <f ca="1">(BD401*DCF!L$10-DCF!L$5*MAX(BD401*DCF!L$10,0)-MAX(BD401-BC401,0)/Inputs!$B$10)*DCF!L$6</f>
        <v>3325.7910764039634</v>
      </c>
      <c r="CL401" s="15">
        <f ca="1">(BE401*DCF!M$10-DCF!M$5*MAX(BE401*DCF!M$10,0)-MAX(BE401-BD401,0)/Inputs!$B$10)*DCF!M$6</f>
        <v>3960.0756068693449</v>
      </c>
      <c r="CM401" s="15">
        <f ca="1">(BF401*DCF!C$28-DCF!C$5*MAX(BF401*DCF!C$28,0)-MAX(BF401-Inputs!$B$13,0)/Inputs!$B$17)*DCF!C$6</f>
        <v>3710.4238662076882</v>
      </c>
      <c r="CN401" s="15">
        <f ca="1">(BG401*DCF!D$28-DCF!D$5*MAX(BG401*DCF!D$28,0)-MAX(BG401-BF401,0)/Inputs!$B$17)*DCF!D$6</f>
        <v>4364.1261558285751</v>
      </c>
      <c r="CO401" s="15">
        <f ca="1">(BH401*DCF!E$28-DCF!E$5*MAX(BH401*DCF!E$28,0)-MAX(BH401-BG401,0)/Inputs!$B$17)*DCF!E$6</f>
        <v>4651.3225972649925</v>
      </c>
      <c r="CP401" s="15">
        <f ca="1">(BI401*DCF!F$28-DCF!F$5*MAX(BI401*DCF!F$28,0)-MAX(BI401-BH401,0)/Inputs!$B$17)*DCF!F$6</f>
        <v>5168.6281858029524</v>
      </c>
      <c r="CQ401" s="15">
        <f ca="1">(BJ401*DCF!G$28-DCF!G$5*MAX(BJ401*DCF!G$28,0)-MAX(BJ401-BI401,0)/Inputs!$B$17)*DCF!G$6</f>
        <v>5740.7855570188603</v>
      </c>
      <c r="CR401" s="15">
        <f ca="1">(BK401*DCF!H$28-DCF!H$5*MAX(BK401*DCF!H$28,0)-MAX(BK401-BJ401,0)/Inputs!$B$17)*DCF!H$6</f>
        <v>6881.5617696643758</v>
      </c>
      <c r="CS401" s="15">
        <f ca="1">(BL401*DCF!I$28-DCF!I$5*MAX(BL401*DCF!I$28,0)-MAX(BL401-BK401,0)/Inputs!$B$17)*DCF!I$6</f>
        <v>8446.1337028763846</v>
      </c>
      <c r="CT401" s="15">
        <f ca="1">(BM401*DCF!J$28-DCF!J$5*MAX(BM401*DCF!J$28,0)-MAX(BM401-BL401,0)/Inputs!$B$17)*DCF!J$6</f>
        <v>9946.2769603511479</v>
      </c>
      <c r="CU401" s="15">
        <f ca="1">(BN401*DCF!K$28-DCF!K$5*MAX(BN401*DCF!K$28,0)-MAX(BN401-BM401,0)/Inputs!$B$17)*DCF!K$6</f>
        <v>10845.298327016173</v>
      </c>
      <c r="CV401" s="15">
        <f ca="1">(BO401*DCF!L$28-DCF!L$5*MAX(BO401*DCF!L$28,0)-MAX(BO401-BN401,0)/Inputs!$B$17)*DCF!L$6</f>
        <v>13599.616083102736</v>
      </c>
      <c r="CW401" s="15">
        <f ca="1">(BP401*DCF!M$28-DCF!M$5*MAX(BP401*DCF!M$28,0)-MAX(BP401-BO401,0)/Inputs!$B$17)*DCF!M$6</f>
        <v>15591.42214744097</v>
      </c>
      <c r="CX401" s="15">
        <f ca="1">(BQ401*DCF!C$46-DCF!C$5*MAX(BQ401*DCF!C$46,0)-MAX(BQ401-Inputs!$B$20,0)/Inputs!$B$24)*DCF!C$6</f>
        <v>-1523.7730160676308</v>
      </c>
      <c r="CY401" s="15">
        <f ca="1">(BR401*DCF!D$46-DCF!D$5*MAX(BR401*DCF!D$46,0)-MAX(BR401-BQ401,0)/Inputs!$B$24)*DCF!D$6</f>
        <v>-1595.3235261103041</v>
      </c>
      <c r="CZ401" s="15">
        <f ca="1">(BS401*DCF!E$46-DCF!E$5*MAX(BS401*DCF!E$46,0)-MAX(BS401-BR401,0)/Inputs!$B$24)*DCF!E$6</f>
        <v>-1181.0301154194549</v>
      </c>
      <c r="DA401" s="15">
        <f ca="1">(BT401*DCF!F$46-DCF!F$5*MAX(BT401*DCF!F$46,0)-MAX(BT401-BS401,0)/Inputs!$B$24)*DCF!F$6</f>
        <v>-1505.0288642681448</v>
      </c>
      <c r="DB401" s="15">
        <f ca="1">(BU401*DCF!G$46-DCF!G$5*MAX(BU401*DCF!G$46,0)-MAX(BU401-BT401,0)/Inputs!$B$24)*DCF!G$6</f>
        <v>-4008.8993687122579</v>
      </c>
      <c r="DC401" s="15">
        <f ca="1">(BV401*DCF!H$46-DCF!H$5*MAX(BV401*DCF!H$46,0)-MAX(BV401-BU401,0)/Inputs!$B$24)*DCF!H$6</f>
        <v>0</v>
      </c>
      <c r="DD401" s="15">
        <f ca="1">(BW401*DCF!I$46-DCF!I$5*MAX(BW401*DCF!I$46,0)-MAX(BW401-BV401,0)/Inputs!$B$24)*DCF!I$6</f>
        <v>-1085.6257527490052</v>
      </c>
      <c r="DE401" s="15">
        <f ca="1">(BX401*DCF!J$46-DCF!J$5*MAX(BX401*DCF!J$46,0)-MAX(BX401-BW401,0)/Inputs!$B$24)*DCF!J$6</f>
        <v>-1038.8087160407811</v>
      </c>
      <c r="DF401" s="15">
        <f ca="1">(BY401*DCF!K$46-DCF!K$5*MAX(BY401*DCF!K$46,0)-MAX(BY401-BX401,0)/Inputs!$B$24)*DCF!K$6</f>
        <v>-1716.9644875627357</v>
      </c>
      <c r="DG401" s="15">
        <f ca="1">(BZ401*DCF!L$46-DCF!L$5*MAX(BZ401*DCF!L$46,0)-MAX(BZ401-BY401,0)/Inputs!$B$24)*DCF!L$6</f>
        <v>1260.4016093889747</v>
      </c>
      <c r="DH401" s="15">
        <f ca="1">(CA401*DCF!M$46-DCF!M$5*MAX(CA401*DCF!M$46,0)-MAX(CA401-BZ401,0)/Inputs!$B$24)*DCF!M$6</f>
        <v>4654.2815721107554</v>
      </c>
      <c r="DI401" s="15">
        <f ca="1">SUM(CB401:CL401)+BE401*DCF!M$10*(1+Inputs!$B$30)*(1-Inputs!$B$33)*(1-Inputs!$B$30/Inputs!$B$31)/(Inputs!$B$29-Inputs!$B$30)*DCF!M$6</f>
        <v>105237.17526559766</v>
      </c>
      <c r="DJ401" s="15">
        <f ca="1">SUM(CM401:CW401)+BP401*DCF!M$28*(1+Inputs!$B$30)*(1-Inputs!$B$33)*(1-Inputs!$B$30/Inputs!$B$31)/(Inputs!$B$29-Inputs!$B$30)*DCF!M$6</f>
        <v>404297.75709744287</v>
      </c>
      <c r="DK401" s="15">
        <f ca="1">SUM(CX401:DH401)+CA401*DCF!M$46*(1+Inputs!$B$30)*(1-Inputs!$B$33)*(1-Inputs!$B$30/Inputs!$B$31)/(Inputs!$B$29-Inputs!$B$30)*DCF!M$6</f>
        <v>106728.65770238664</v>
      </c>
      <c r="DM401" s="15">
        <f ca="1">DI401+DJ401+DK401+Inputs!$B$34+Inputs!$B$36-Inputs!$B$35</f>
        <v>693114.59006542712</v>
      </c>
    </row>
    <row r="402" spans="1:117" x14ac:dyDescent="0.75">
      <c r="A402" s="11">
        <v>389</v>
      </c>
      <c r="C402" s="23">
        <f t="shared" ca="1" si="218"/>
        <v>1.0363808530927525</v>
      </c>
      <c r="D402" s="23">
        <f t="shared" ca="1" si="218"/>
        <v>-0.36511621686166695</v>
      </c>
      <c r="E402" s="23">
        <f t="shared" ca="1" si="218"/>
        <v>0.80431433271418651</v>
      </c>
      <c r="F402" s="23">
        <f t="shared" ca="1" si="218"/>
        <v>2.520359088070915</v>
      </c>
      <c r="G402" s="23">
        <f t="shared" ca="1" si="218"/>
        <v>-0.40278473253920044</v>
      </c>
      <c r="H402" s="23">
        <f t="shared" ca="1" si="218"/>
        <v>-0.75767235682471956</v>
      </c>
      <c r="I402" s="23">
        <f t="shared" ca="1" si="218"/>
        <v>0.41237152168659402</v>
      </c>
      <c r="J402" s="23">
        <f t="shared" ca="1" si="218"/>
        <v>-1.6630005830058345</v>
      </c>
      <c r="K402" s="23">
        <f t="shared" ca="1" si="218"/>
        <v>-0.14338906566000911</v>
      </c>
      <c r="L402" s="23">
        <f t="shared" ca="1" si="218"/>
        <v>9.145722923314277E-2</v>
      </c>
      <c r="M402" s="23">
        <f t="shared" ca="1" si="218"/>
        <v>-1.38474940714075</v>
      </c>
      <c r="N402" s="23">
        <f ca="1">SQRT(Inputs!$B$38)*C402+SQRT(1-Inputs!$B$38)*_xlfn.NORM.S.INV(RAND())</f>
        <v>1.4160349817351006</v>
      </c>
      <c r="O402" s="23">
        <f ca="1">SQRT(Inputs!$B$38)*D402+SQRT(1-Inputs!$B$38)*_xlfn.NORM.S.INV(RAND())</f>
        <v>1.0246360546666016</v>
      </c>
      <c r="P402" s="23">
        <f ca="1">SQRT(Inputs!$B$38)*E402+SQRT(1-Inputs!$B$38)*_xlfn.NORM.S.INV(RAND())</f>
        <v>-7.1411184264495053E-2</v>
      </c>
      <c r="Q402" s="23">
        <f ca="1">SQRT(Inputs!$B$38)*F402+SQRT(1-Inputs!$B$38)*_xlfn.NORM.S.INV(RAND())</f>
        <v>2.119134460033905</v>
      </c>
      <c r="R402" s="23">
        <f ca="1">SQRT(Inputs!$B$38)*G402+SQRT(1-Inputs!$B$38)*_xlfn.NORM.S.INV(RAND())</f>
        <v>-1.0244140240404542E-2</v>
      </c>
      <c r="S402" s="23">
        <f ca="1">SQRT(Inputs!$B$38)*H402+SQRT(1-Inputs!$B$38)*_xlfn.NORM.S.INV(RAND())</f>
        <v>-2.8054807024347728</v>
      </c>
      <c r="T402" s="23">
        <f ca="1">SQRT(Inputs!$B$38)*I402+SQRT(1-Inputs!$B$38)*_xlfn.NORM.S.INV(RAND())</f>
        <v>-0.4576580518374781</v>
      </c>
      <c r="U402" s="23">
        <f ca="1">SQRT(Inputs!$B$38)*J402+SQRT(1-Inputs!$B$38)*_xlfn.NORM.S.INV(RAND())</f>
        <v>-0.2937937159193369</v>
      </c>
      <c r="V402" s="23">
        <f ca="1">SQRT(Inputs!$B$38)*K402+SQRT(1-Inputs!$B$38)*_xlfn.NORM.S.INV(RAND())</f>
        <v>-0.95064049457583877</v>
      </c>
      <c r="W402" s="23">
        <f ca="1">SQRT(Inputs!$B$38)*L402+SQRT(1-Inputs!$B$38)*_xlfn.NORM.S.INV(RAND())</f>
        <v>-0.40423137774286511</v>
      </c>
      <c r="X402" s="23">
        <f ca="1">SQRT(Inputs!$B$38)*M402+SQRT(1-Inputs!$B$38)*_xlfn.NORM.S.INV(RAND())</f>
        <v>-0.71267508531687973</v>
      </c>
      <c r="Y402" s="23">
        <f ca="1">SQRT(Inputs!$B$38)*C402+SQRT(1-Inputs!$B$38)*_xlfn.NORM.S.INV(RAND())</f>
        <v>1.6242522808731366</v>
      </c>
      <c r="Z402" s="23">
        <f ca="1">SQRT(Inputs!$B$38)*D402+SQRT(1-Inputs!$B$38)*_xlfn.NORM.S.INV(RAND())</f>
        <v>-2.3242229454766894E-2</v>
      </c>
      <c r="AA402" s="23">
        <f ca="1">SQRT(Inputs!$B$38)*E402+SQRT(1-Inputs!$B$38)*_xlfn.NORM.S.INV(RAND())</f>
        <v>-0.23388957608787314</v>
      </c>
      <c r="AB402" s="23">
        <f ca="1">SQRT(Inputs!$B$38)*F402+SQRT(1-Inputs!$B$38)*_xlfn.NORM.S.INV(RAND())</f>
        <v>9.9231632734043895E-2</v>
      </c>
      <c r="AC402" s="23">
        <f ca="1">SQRT(Inputs!$B$38)*G402+SQRT(1-Inputs!$B$38)*_xlfn.NORM.S.INV(RAND())</f>
        <v>-1.3725298970984556</v>
      </c>
      <c r="AD402" s="23">
        <f ca="1">SQRT(Inputs!$B$38)*H402+SQRT(1-Inputs!$B$38)*_xlfn.NORM.S.INV(RAND())</f>
        <v>0.26907561285394038</v>
      </c>
      <c r="AE402" s="23">
        <f ca="1">SQRT(Inputs!$B$38)*I402+SQRT(1-Inputs!$B$38)*_xlfn.NORM.S.INV(RAND())</f>
        <v>1.5410681124890919</v>
      </c>
      <c r="AF402" s="23">
        <f ca="1">SQRT(Inputs!$B$38)*J402+SQRT(1-Inputs!$B$38)*_xlfn.NORM.S.INV(RAND())</f>
        <v>-0.67895012109069608</v>
      </c>
      <c r="AG402" s="23">
        <f ca="1">SQRT(Inputs!$B$38)*K402+SQRT(1-Inputs!$B$38)*_xlfn.NORM.S.INV(RAND())</f>
        <v>0.83451282025703821</v>
      </c>
      <c r="AH402" s="23">
        <f ca="1">SQRT(Inputs!$B$38)*L402+SQRT(1-Inputs!$B$38)*_xlfn.NORM.S.INV(RAND())</f>
        <v>-0.47459370103511983</v>
      </c>
      <c r="AI402" s="23">
        <f ca="1">SQRT(Inputs!$B$38)*M402+SQRT(1-Inputs!$B$38)*_xlfn.NORM.S.INV(RAND())</f>
        <v>-0.88669161102668914</v>
      </c>
      <c r="AJ402" s="23">
        <f ca="1">SQRT(Inputs!$B$38)*C402+SQRT(1-Inputs!$B$38)*_xlfn.NORM.S.INV(RAND())</f>
        <v>1.4149068390244979</v>
      </c>
      <c r="AK402" s="23">
        <f ca="1">SQRT(Inputs!$B$38)*D402+SQRT(1-Inputs!$B$38)*_xlfn.NORM.S.INV(RAND())</f>
        <v>-1.9556203085838519</v>
      </c>
      <c r="AL402" s="23">
        <f ca="1">SQRT(Inputs!$B$38)*E402+SQRT(1-Inputs!$B$38)*_xlfn.NORM.S.INV(RAND())</f>
        <v>-0.99857620453764495</v>
      </c>
      <c r="AM402" s="23">
        <f ca="1">SQRT(Inputs!$B$38)*F402+SQRT(1-Inputs!$B$38)*_xlfn.NORM.S.INV(RAND())</f>
        <v>3.5312522244487674</v>
      </c>
      <c r="AN402" s="23">
        <f ca="1">SQRT(Inputs!$B$38)*G402+SQRT(1-Inputs!$B$38)*_xlfn.NORM.S.INV(RAND())</f>
        <v>-0.72639730698330296</v>
      </c>
      <c r="AO402" s="23">
        <f ca="1">SQRT(Inputs!$B$38)*H402+SQRT(1-Inputs!$B$38)*_xlfn.NORM.S.INV(RAND())</f>
        <v>0.15036787378564948</v>
      </c>
      <c r="AP402" s="23">
        <f ca="1">SQRT(Inputs!$B$38)*I402+SQRT(1-Inputs!$B$38)*_xlfn.NORM.S.INV(RAND())</f>
        <v>-0.16146790818999085</v>
      </c>
      <c r="AQ402" s="23">
        <f ca="1">SQRT(Inputs!$B$38)*J402+SQRT(1-Inputs!$B$38)*_xlfn.NORM.S.INV(RAND())</f>
        <v>-0.68275101095672297</v>
      </c>
      <c r="AR402" s="23">
        <f ca="1">SQRT(Inputs!$B$38)*K402+SQRT(1-Inputs!$B$38)*_xlfn.NORM.S.INV(RAND())</f>
        <v>-1.7322090255492719</v>
      </c>
      <c r="AS402" s="23">
        <f ca="1">SQRT(Inputs!$B$38)*L402+SQRT(1-Inputs!$B$38)*_xlfn.NORM.S.INV(RAND())</f>
        <v>1.5228052800895973</v>
      </c>
      <c r="AT402" s="23">
        <f ca="1">SQRT(Inputs!$B$38)*M402+SQRT(1-Inputs!$B$38)*_xlfn.NORM.S.INV(RAND())</f>
        <v>-0.95330680898107711</v>
      </c>
      <c r="AU402" s="15">
        <f ca="1">Inputs!$B$6*EXP($B$8-0.5*C$5^2+C$5*N402)</f>
        <v>6240.5921545586561</v>
      </c>
      <c r="AV402" s="15">
        <f t="shared" ca="1" si="219"/>
        <v>8831.3884925302282</v>
      </c>
      <c r="AW402" s="15">
        <f t="shared" ca="1" si="220"/>
        <v>10665.090618664894</v>
      </c>
      <c r="AX402" s="15">
        <f t="shared" ca="1" si="221"/>
        <v>16967.732080663784</v>
      </c>
      <c r="AY402" s="15">
        <f t="shared" ca="1" si="222"/>
        <v>20711.506398483998</v>
      </c>
      <c r="AZ402" s="15">
        <f t="shared" ca="1" si="223"/>
        <v>18598.490899371234</v>
      </c>
      <c r="BA402" s="15">
        <f t="shared" ca="1" si="224"/>
        <v>21695.336969744465</v>
      </c>
      <c r="BB402" s="15">
        <f t="shared" ca="1" si="225"/>
        <v>25791.252010518685</v>
      </c>
      <c r="BC402" s="15">
        <f t="shared" ca="1" si="226"/>
        <v>28818.087297235601</v>
      </c>
      <c r="BD402" s="15">
        <f t="shared" ca="1" si="227"/>
        <v>33994.945804330819</v>
      </c>
      <c r="BE402" s="15">
        <f t="shared" ca="1" si="228"/>
        <v>39038.387776828349</v>
      </c>
      <c r="BF402" s="15">
        <f ca="1">Inputs!$B$13*EXP($B$9-0.5*C$6^2+C$6*Y402)</f>
        <v>19085.296377964907</v>
      </c>
      <c r="BG402" s="15">
        <f t="shared" ca="1" si="229"/>
        <v>23162.580967839185</v>
      </c>
      <c r="BH402" s="15">
        <f t="shared" ca="1" si="230"/>
        <v>27223.596208331761</v>
      </c>
      <c r="BI402" s="15">
        <f t="shared" ca="1" si="231"/>
        <v>33838.69110300277</v>
      </c>
      <c r="BJ402" s="15">
        <f t="shared" ca="1" si="232"/>
        <v>34037.556090319187</v>
      </c>
      <c r="BK402" s="15">
        <f t="shared" ca="1" si="233"/>
        <v>43333.3489060188</v>
      </c>
      <c r="BL402" s="15">
        <f t="shared" ca="1" si="234"/>
        <v>64996.130297764394</v>
      </c>
      <c r="BM402" s="15">
        <f t="shared" ca="1" si="235"/>
        <v>73432.001469716473</v>
      </c>
      <c r="BN402" s="15">
        <f t="shared" ca="1" si="236"/>
        <v>99810.835461988609</v>
      </c>
      <c r="BO402" s="15">
        <f t="shared" ca="1" si="237"/>
        <v>116215.54832544546</v>
      </c>
      <c r="BP402" s="15">
        <f t="shared" ca="1" si="238"/>
        <v>129368.16480607424</v>
      </c>
      <c r="BQ402" s="15">
        <f ca="1">Inputs!$B$20*EXP($B$10-0.5*C$7^2+C$7*AJ402)</f>
        <v>7085.2585708591159</v>
      </c>
      <c r="BR402" s="15">
        <f t="shared" ca="1" si="239"/>
        <v>5166.1718847769898</v>
      </c>
      <c r="BS402" s="15">
        <f t="shared" ca="1" si="240"/>
        <v>5310.6023754282269</v>
      </c>
      <c r="BT402" s="15">
        <f t="shared" ca="1" si="241"/>
        <v>18490.693070786951</v>
      </c>
      <c r="BU402" s="15">
        <f t="shared" ca="1" si="242"/>
        <v>21495.349665201713</v>
      </c>
      <c r="BV402" s="15">
        <f t="shared" ca="1" si="243"/>
        <v>30936.744284846278</v>
      </c>
      <c r="BW402" s="15">
        <f t="shared" ca="1" si="244"/>
        <v>41720.073940870199</v>
      </c>
      <c r="BX402" s="15">
        <f t="shared" ca="1" si="245"/>
        <v>50887.819885694335</v>
      </c>
      <c r="BY402" s="15">
        <f t="shared" ca="1" si="246"/>
        <v>51188.590496151817</v>
      </c>
      <c r="BZ402" s="15">
        <f t="shared" ca="1" si="247"/>
        <v>95028.076674398937</v>
      </c>
      <c r="CA402" s="15">
        <f t="shared" ca="1" si="248"/>
        <v>112684.32037671466</v>
      </c>
      <c r="CB402" s="15">
        <f ca="1">(AU402*DCF!C$10-DCF!C$5*MAX(AU402*DCF!C$10,0)-MAX(AU402-Inputs!$B$6,0)/Inputs!$B$10)*DCF!C$6</f>
        <v>1033.9594207400362</v>
      </c>
      <c r="CC402" s="15">
        <f ca="1">(AV402*DCF!D$10-DCF!D$5*MAX(AV402*DCF!D$10,0)-MAX(AV402-AU402,0)/Inputs!$B$10)*DCF!D$6</f>
        <v>1520.8932333038113</v>
      </c>
      <c r="CD402" s="15">
        <f ca="1">(AW402*DCF!E$10-DCF!E$5*MAX(AW402*DCF!E$10,0)-MAX(AW402-AV402,0)/Inputs!$B$10)*DCF!E$6</f>
        <v>2049.3739944093613</v>
      </c>
      <c r="CE402" s="15">
        <f ca="1">(AX402*DCF!F$10-DCF!F$5*MAX(AX402*DCF!F$10,0)-MAX(AX402-AW402,0)/Inputs!$B$10)*DCF!F$6</f>
        <v>2392.6054445850386</v>
      </c>
      <c r="CF402" s="15">
        <f ca="1">(AY402*DCF!G$10-DCF!G$5*MAX(AY402*DCF!G$10,0)-MAX(AY402-AX402,0)/Inputs!$B$10)*DCF!G$6</f>
        <v>3547.7775187246184</v>
      </c>
      <c r="CG402" s="15">
        <f ca="1">(AZ402*DCF!H$10-DCF!H$5*MAX(AZ402*DCF!H$10,0)-MAX(AZ402-AY402,0)/Inputs!$B$10)*DCF!H$6</f>
        <v>3610.9103484745692</v>
      </c>
      <c r="CH402" s="15">
        <f ca="1">(BA402*DCF!I$10-DCF!I$5*MAX(BA402*DCF!I$10,0)-MAX(BA402-AZ402,0)/Inputs!$B$10)*DCF!I$6</f>
        <v>3454.9553568464489</v>
      </c>
      <c r="CI402" s="15">
        <f ca="1">(BB402*DCF!J$10-DCF!J$5*MAX(BB402*DCF!J$10,0)-MAX(BB402-BA402,0)/Inputs!$B$10)*DCF!J$6</f>
        <v>3805.1702599079476</v>
      </c>
      <c r="CJ402" s="15">
        <f ca="1">(BC402*DCF!K$10-DCF!K$5*MAX(BC402*DCF!K$10,0)-MAX(BC402-BB402,0)/Inputs!$B$10)*DCF!K$6</f>
        <v>4215.538370470239</v>
      </c>
      <c r="CK402" s="15">
        <f ca="1">(BD402*DCF!L$10-DCF!L$5*MAX(BD402*DCF!L$10,0)-MAX(BD402-BC402,0)/Inputs!$B$10)*DCF!L$6</f>
        <v>4457.6326484581641</v>
      </c>
      <c r="CL402" s="15">
        <f ca="1">(BE402*DCF!M$10-DCF!M$5*MAX(BE402*DCF!M$10,0)-MAX(BE402-BD402,0)/Inputs!$B$10)*DCF!M$6</f>
        <v>4906.3284073108243</v>
      </c>
      <c r="CM402" s="15">
        <f ca="1">(BF402*DCF!C$28-DCF!C$5*MAX(BF402*DCF!C$28,0)-MAX(BF402-Inputs!$B$13,0)/Inputs!$B$17)*DCF!C$6</f>
        <v>4046.8097438643222</v>
      </c>
      <c r="CN402" s="15">
        <f ca="1">(BG402*DCF!D$28-DCF!D$5*MAX(BG402*DCF!D$28,0)-MAX(BG402-BF402,0)/Inputs!$B$17)*DCF!D$6</f>
        <v>5952.0425674217095</v>
      </c>
      <c r="CO402" s="15">
        <f ca="1">(BH402*DCF!E$28-DCF!E$5*MAX(BH402*DCF!E$28,0)-MAX(BH402-BG402,0)/Inputs!$B$17)*DCF!E$6</f>
        <v>6909.8369967152821</v>
      </c>
      <c r="CP402" s="15">
        <f ca="1">(BI402*DCF!F$28-DCF!F$5*MAX(BI402*DCF!F$28,0)-MAX(BI402-BH402,0)/Inputs!$B$17)*DCF!F$6</f>
        <v>7981.9307090306784</v>
      </c>
      <c r="CQ402" s="15">
        <f ca="1">(BJ402*DCF!G$28-DCF!G$5*MAX(BJ402*DCF!G$28,0)-MAX(BJ402-BI402,0)/Inputs!$B$17)*DCF!G$6</f>
        <v>8797.8550435068028</v>
      </c>
      <c r="CR402" s="15">
        <f ca="1">(BK402*DCF!H$28-DCF!H$5*MAX(BK402*DCF!H$28,0)-MAX(BK402-BJ402,0)/Inputs!$B$17)*DCF!H$6</f>
        <v>9272.5099389127772</v>
      </c>
      <c r="CS402" s="15">
        <f ca="1">(BL402*DCF!I$28-DCF!I$5*MAX(BL402*DCF!I$28,0)-MAX(BL402-BK402,0)/Inputs!$B$17)*DCF!I$6</f>
        <v>12174.764188593215</v>
      </c>
      <c r="CT402" s="15">
        <f ca="1">(BM402*DCF!J$28-DCF!J$5*MAX(BM402*DCF!J$28,0)-MAX(BM402-BL402,0)/Inputs!$B$17)*DCF!J$6</f>
        <v>15262.904783647291</v>
      </c>
      <c r="CU402" s="15">
        <f ca="1">(BN402*DCF!K$28-DCF!K$5*MAX(BN402*DCF!K$28,0)-MAX(BN402-BM402,0)/Inputs!$B$17)*DCF!K$6</f>
        <v>17847.319121630204</v>
      </c>
      <c r="CV402" s="15">
        <f ca="1">(BO402*DCF!L$28-DCF!L$5*MAX(BO402*DCF!L$28,0)-MAX(BO402-BN402,0)/Inputs!$B$17)*DCF!L$6</f>
        <v>21331.220625468886</v>
      </c>
      <c r="CW402" s="15">
        <f ca="1">(BP402*DCF!M$28-DCF!M$5*MAX(BP402*DCF!M$28,0)-MAX(BP402-BO402,0)/Inputs!$B$17)*DCF!M$6</f>
        <v>22965.877075875185</v>
      </c>
      <c r="CX402" s="15">
        <f ca="1">(BQ402*DCF!C$46-DCF!C$5*MAX(BQ402*DCF!C$46,0)-MAX(BQ402-Inputs!$B$20,0)/Inputs!$B$24)*DCF!C$6</f>
        <v>-3430.4331899716735</v>
      </c>
      <c r="CY402" s="15">
        <f ca="1">(BR402*DCF!D$46-DCF!D$5*MAX(BR402*DCF!D$46,0)-MAX(BR402-BQ402,0)/Inputs!$B$24)*DCF!D$6</f>
        <v>-881.74506404569695</v>
      </c>
      <c r="CZ402" s="15">
        <f ca="1">(BS402*DCF!E$46-DCF!E$5*MAX(BS402*DCF!E$46,0)-MAX(BS402-BR402,0)/Inputs!$B$24)*DCF!E$6</f>
        <v>-684.91850065304584</v>
      </c>
      <c r="DA402" s="15">
        <f ca="1">(BT402*DCF!F$46-DCF!F$5*MAX(BT402*DCF!F$46,0)-MAX(BT402-BS402,0)/Inputs!$B$24)*DCF!F$6</f>
        <v>-6145.8968531248902</v>
      </c>
      <c r="DB402" s="15">
        <f ca="1">(BU402*DCF!G$46-DCF!G$5*MAX(BU402*DCF!G$46,0)-MAX(BU402-BT402,0)/Inputs!$B$24)*DCF!G$6</f>
        <v>-1733.7682067075348</v>
      </c>
      <c r="DC402" s="15">
        <f ca="1">(BV402*DCF!H$46-DCF!H$5*MAX(BV402*DCF!H$46,0)-MAX(BV402-BU402,0)/Inputs!$B$24)*DCF!H$6</f>
        <v>-2933.8555296699401</v>
      </c>
      <c r="DD402" s="15">
        <f ca="1">(BW402*DCF!I$46-DCF!I$5*MAX(BW402*DCF!I$46,0)-MAX(BW402-BV402,0)/Inputs!$B$24)*DCF!I$6</f>
        <v>-2131.9355080658879</v>
      </c>
      <c r="DE402" s="15">
        <f ca="1">(BX402*DCF!J$46-DCF!J$5*MAX(BX402*DCF!J$46,0)-MAX(BX402-BW402,0)/Inputs!$B$24)*DCF!J$6</f>
        <v>-296.53316359849902</v>
      </c>
      <c r="DF402" s="15">
        <f ca="1">(BY402*DCF!K$46-DCF!K$5*MAX(BY402*DCF!K$46,0)-MAX(BY402-BX402,0)/Inputs!$B$24)*DCF!K$6</f>
        <v>2850.3821400419342</v>
      </c>
      <c r="DG402" s="15">
        <f ca="1">(BZ402*DCF!L$46-DCF!L$5*MAX(BZ402*DCF!L$46,0)-MAX(BZ402-BY402,0)/Inputs!$B$24)*DCF!L$6</f>
        <v>-3352.169794449866</v>
      </c>
      <c r="DH402" s="15">
        <f ca="1">(CA402*DCF!M$46-DCF!M$5*MAX(CA402*DCF!M$46,0)-MAX(CA402-BZ402,0)/Inputs!$B$24)*DCF!M$6</f>
        <v>5142.8611821479208</v>
      </c>
      <c r="DI402" s="15">
        <f ca="1">SUM(CB402:CL402)+BE402*DCF!M$10*(1+Inputs!$B$30)*(1-Inputs!$B$33)*(1-Inputs!$B$30/Inputs!$B$31)/(Inputs!$B$29-Inputs!$B$30)*DCF!M$6</f>
        <v>143639.49441538012</v>
      </c>
      <c r="DJ402" s="15">
        <f ca="1">SUM(CM402:CW402)+BP402*DCF!M$28*(1+Inputs!$B$30)*(1-Inputs!$B$33)*(1-Inputs!$B$30/Inputs!$B$31)/(Inputs!$B$29-Inputs!$B$30)*DCF!M$6</f>
        <v>612587.48862424307</v>
      </c>
      <c r="DK402" s="15">
        <f ca="1">SUM(CX402:DH402)+CA402*DCF!M$46*(1+Inputs!$B$30)*(1-Inputs!$B$33)*(1-Inputs!$B$30/Inputs!$B$31)/(Inputs!$B$29-Inputs!$B$30)*DCF!M$6</f>
        <v>160625.29512538723</v>
      </c>
      <c r="DM402" s="15">
        <f ca="1">DI402+DJ402+DK402+Inputs!$B$34+Inputs!$B$36-Inputs!$B$35</f>
        <v>993703.27816501039</v>
      </c>
    </row>
    <row r="403" spans="1:117" x14ac:dyDescent="0.75">
      <c r="A403" s="11">
        <v>390</v>
      </c>
      <c r="C403" s="23">
        <f t="shared" ca="1" si="218"/>
        <v>-0.25595017044076596</v>
      </c>
      <c r="D403" s="23">
        <f t="shared" ca="1" si="218"/>
        <v>-0.53694579644407259</v>
      </c>
      <c r="E403" s="23">
        <f t="shared" ca="1" si="218"/>
        <v>1.7609284139110091</v>
      </c>
      <c r="F403" s="23">
        <f t="shared" ca="1" si="218"/>
        <v>-0.85072250414007156</v>
      </c>
      <c r="G403" s="23">
        <f t="shared" ca="1" si="218"/>
        <v>0.57821400502227516</v>
      </c>
      <c r="H403" s="23">
        <f t="shared" ca="1" si="218"/>
        <v>1.1899226564557333</v>
      </c>
      <c r="I403" s="23">
        <f t="shared" ca="1" si="218"/>
        <v>-0.84261327903818373</v>
      </c>
      <c r="J403" s="23">
        <f t="shared" ca="1" si="218"/>
        <v>-1.9802432172870055</v>
      </c>
      <c r="K403" s="23">
        <f t="shared" ca="1" si="218"/>
        <v>-0.58200806581401154</v>
      </c>
      <c r="L403" s="23">
        <f t="shared" ca="1" si="218"/>
        <v>-0.68581449380706361</v>
      </c>
      <c r="M403" s="23">
        <f t="shared" ca="1" si="218"/>
        <v>1.1000327670474819</v>
      </c>
      <c r="N403" s="23">
        <f ca="1">SQRT(Inputs!$B$38)*C403+SQRT(1-Inputs!$B$38)*_xlfn.NORM.S.INV(RAND())</f>
        <v>0.38295632908301674</v>
      </c>
      <c r="O403" s="23">
        <f ca="1">SQRT(Inputs!$B$38)*D403+SQRT(1-Inputs!$B$38)*_xlfn.NORM.S.INV(RAND())</f>
        <v>-0.810289140409445</v>
      </c>
      <c r="P403" s="23">
        <f ca="1">SQRT(Inputs!$B$38)*E403+SQRT(1-Inputs!$B$38)*_xlfn.NORM.S.INV(RAND())</f>
        <v>0.94210360873923027</v>
      </c>
      <c r="Q403" s="23">
        <f ca="1">SQRT(Inputs!$B$38)*F403+SQRT(1-Inputs!$B$38)*_xlfn.NORM.S.INV(RAND())</f>
        <v>-0.81002233623708142</v>
      </c>
      <c r="R403" s="23">
        <f ca="1">SQRT(Inputs!$B$38)*G403+SQRT(1-Inputs!$B$38)*_xlfn.NORM.S.INV(RAND())</f>
        <v>2.0174095742144922</v>
      </c>
      <c r="S403" s="23">
        <f ca="1">SQRT(Inputs!$B$38)*H403+SQRT(1-Inputs!$B$38)*_xlfn.NORM.S.INV(RAND())</f>
        <v>0.77719468366478128</v>
      </c>
      <c r="T403" s="23">
        <f ca="1">SQRT(Inputs!$B$38)*I403+SQRT(1-Inputs!$B$38)*_xlfn.NORM.S.INV(RAND())</f>
        <v>0.39781714540453866</v>
      </c>
      <c r="U403" s="23">
        <f ca="1">SQRT(Inputs!$B$38)*J403+SQRT(1-Inputs!$B$38)*_xlfn.NORM.S.INV(RAND())</f>
        <v>-0.80517629969210747</v>
      </c>
      <c r="V403" s="23">
        <f ca="1">SQRT(Inputs!$B$38)*K403+SQRT(1-Inputs!$B$38)*_xlfn.NORM.S.INV(RAND())</f>
        <v>0.10554116103375788</v>
      </c>
      <c r="W403" s="23">
        <f ca="1">SQRT(Inputs!$B$38)*L403+SQRT(1-Inputs!$B$38)*_xlfn.NORM.S.INV(RAND())</f>
        <v>-1.8518196493964509</v>
      </c>
      <c r="X403" s="23">
        <f ca="1">SQRT(Inputs!$B$38)*M403+SQRT(1-Inputs!$B$38)*_xlfn.NORM.S.INV(RAND())</f>
        <v>7.4181209877804966E-2</v>
      </c>
      <c r="Y403" s="23">
        <f ca="1">SQRT(Inputs!$B$38)*C403+SQRT(1-Inputs!$B$38)*_xlfn.NORM.S.INV(RAND())</f>
        <v>5.0586662170108376E-2</v>
      </c>
      <c r="Z403" s="23">
        <f ca="1">SQRT(Inputs!$B$38)*D403+SQRT(1-Inputs!$B$38)*_xlfn.NORM.S.INV(RAND())</f>
        <v>-0.5991640846364743</v>
      </c>
      <c r="AA403" s="23">
        <f ca="1">SQRT(Inputs!$B$38)*E403+SQRT(1-Inputs!$B$38)*_xlfn.NORM.S.INV(RAND())</f>
        <v>0.16883838225865511</v>
      </c>
      <c r="AB403" s="23">
        <f ca="1">SQRT(Inputs!$B$38)*F403+SQRT(1-Inputs!$B$38)*_xlfn.NORM.S.INV(RAND())</f>
        <v>1.1887747674004925</v>
      </c>
      <c r="AC403" s="23">
        <f ca="1">SQRT(Inputs!$B$38)*G403+SQRT(1-Inputs!$B$38)*_xlfn.NORM.S.INV(RAND())</f>
        <v>-0.49449552750106357</v>
      </c>
      <c r="AD403" s="23">
        <f ca="1">SQRT(Inputs!$B$38)*H403+SQRT(1-Inputs!$B$38)*_xlfn.NORM.S.INV(RAND())</f>
        <v>-0.2208674682349322</v>
      </c>
      <c r="AE403" s="23">
        <f ca="1">SQRT(Inputs!$B$38)*I403+SQRT(1-Inputs!$B$38)*_xlfn.NORM.S.INV(RAND())</f>
        <v>-1.1073739344908677</v>
      </c>
      <c r="AF403" s="23">
        <f ca="1">SQRT(Inputs!$B$38)*J403+SQRT(1-Inputs!$B$38)*_xlfn.NORM.S.INV(RAND())</f>
        <v>-0.83693675632368247</v>
      </c>
      <c r="AG403" s="23">
        <f ca="1">SQRT(Inputs!$B$38)*K403+SQRT(1-Inputs!$B$38)*_xlfn.NORM.S.INV(RAND())</f>
        <v>9.4381687427654681E-2</v>
      </c>
      <c r="AH403" s="23">
        <f ca="1">SQRT(Inputs!$B$38)*L403+SQRT(1-Inputs!$B$38)*_xlfn.NORM.S.INV(RAND())</f>
        <v>-1.6650248446147518</v>
      </c>
      <c r="AI403" s="23">
        <f ca="1">SQRT(Inputs!$B$38)*M403+SQRT(1-Inputs!$B$38)*_xlfn.NORM.S.INV(RAND())</f>
        <v>-0.29751000924185123</v>
      </c>
      <c r="AJ403" s="23">
        <f ca="1">SQRT(Inputs!$B$38)*C403+SQRT(1-Inputs!$B$38)*_xlfn.NORM.S.INV(RAND())</f>
        <v>0.39095465302766003</v>
      </c>
      <c r="AK403" s="23">
        <f ca="1">SQRT(Inputs!$B$38)*D403+SQRT(1-Inputs!$B$38)*_xlfn.NORM.S.INV(RAND())</f>
        <v>-0.15658764072162623</v>
      </c>
      <c r="AL403" s="23">
        <f ca="1">SQRT(Inputs!$B$38)*E403+SQRT(1-Inputs!$B$38)*_xlfn.NORM.S.INV(RAND())</f>
        <v>1.9705656575690376</v>
      </c>
      <c r="AM403" s="23">
        <f ca="1">SQRT(Inputs!$B$38)*F403+SQRT(1-Inputs!$B$38)*_xlfn.NORM.S.INV(RAND())</f>
        <v>-0.96488541791830529</v>
      </c>
      <c r="AN403" s="23">
        <f ca="1">SQRT(Inputs!$B$38)*G403+SQRT(1-Inputs!$B$38)*_xlfn.NORM.S.INV(RAND())</f>
        <v>-6.979011428667653E-2</v>
      </c>
      <c r="AO403" s="23">
        <f ca="1">SQRT(Inputs!$B$38)*H403+SQRT(1-Inputs!$B$38)*_xlfn.NORM.S.INV(RAND())</f>
        <v>1.4038877381304462</v>
      </c>
      <c r="AP403" s="23">
        <f ca="1">SQRT(Inputs!$B$38)*I403+SQRT(1-Inputs!$B$38)*_xlfn.NORM.S.INV(RAND())</f>
        <v>3.1833766288447418E-2</v>
      </c>
      <c r="AQ403" s="23">
        <f ca="1">SQRT(Inputs!$B$38)*J403+SQRT(1-Inputs!$B$38)*_xlfn.NORM.S.INV(RAND())</f>
        <v>0.31353142624094366</v>
      </c>
      <c r="AR403" s="23">
        <f ca="1">SQRT(Inputs!$B$38)*K403+SQRT(1-Inputs!$B$38)*_xlfn.NORM.S.INV(RAND())</f>
        <v>1.9835352911343591</v>
      </c>
      <c r="AS403" s="23">
        <f ca="1">SQRT(Inputs!$B$38)*L403+SQRT(1-Inputs!$B$38)*_xlfn.NORM.S.INV(RAND())</f>
        <v>-0.71051128524320595</v>
      </c>
      <c r="AT403" s="23">
        <f ca="1">SQRT(Inputs!$B$38)*M403+SQRT(1-Inputs!$B$38)*_xlfn.NORM.S.INV(RAND())</f>
        <v>1.1289924672381049</v>
      </c>
      <c r="AU403" s="15">
        <f ca="1">Inputs!$B$6*EXP($B$8-0.5*C$5^2+C$5*N403)</f>
        <v>5279.584787543703</v>
      </c>
      <c r="AV403" s="15">
        <f t="shared" ca="1" si="219"/>
        <v>5704.7085837358045</v>
      </c>
      <c r="AW403" s="15">
        <f t="shared" ca="1" si="220"/>
        <v>7898.3948482388078</v>
      </c>
      <c r="AX403" s="15">
        <f t="shared" ca="1" si="221"/>
        <v>8715.0297376112467</v>
      </c>
      <c r="AY403" s="15">
        <f t="shared" ca="1" si="222"/>
        <v>13480.316479735584</v>
      </c>
      <c r="AZ403" s="15">
        <f t="shared" ca="1" si="223"/>
        <v>17959.940595267017</v>
      </c>
      <c r="BA403" s="15">
        <f t="shared" ca="1" si="224"/>
        <v>22912.770937071946</v>
      </c>
      <c r="BB403" s="15">
        <f t="shared" ca="1" si="225"/>
        <v>25878.104077872686</v>
      </c>
      <c r="BC403" s="15">
        <f t="shared" ca="1" si="226"/>
        <v>32018.637740387625</v>
      </c>
      <c r="BD403" s="15">
        <f t="shared" ca="1" si="227"/>
        <v>32987.502038267266</v>
      </c>
      <c r="BE403" s="15">
        <f t="shared" ca="1" si="228"/>
        <v>40695.986945610239</v>
      </c>
      <c r="BF403" s="15">
        <f ca="1">Inputs!$B$13*EXP($B$9-0.5*C$6^2+C$6*Y403)</f>
        <v>13970.425642390255</v>
      </c>
      <c r="BG403" s="15">
        <f t="shared" ca="1" si="229"/>
        <v>15281.517500568511</v>
      </c>
      <c r="BH403" s="15">
        <f t="shared" ca="1" si="230"/>
        <v>19201.444679326141</v>
      </c>
      <c r="BI403" s="15">
        <f t="shared" ca="1" si="231"/>
        <v>28225.001919947863</v>
      </c>
      <c r="BJ403" s="15">
        <f t="shared" ca="1" si="232"/>
        <v>32221.455840464314</v>
      </c>
      <c r="BK403" s="15">
        <f t="shared" ca="1" si="233"/>
        <v>38374.305415781972</v>
      </c>
      <c r="BL403" s="15">
        <f t="shared" ca="1" si="234"/>
        <v>40836.544623352929</v>
      </c>
      <c r="BM403" s="15">
        <f t="shared" ca="1" si="235"/>
        <v>45240.069072203674</v>
      </c>
      <c r="BN403" s="15">
        <f t="shared" ca="1" si="236"/>
        <v>56272.493388061623</v>
      </c>
      <c r="BO403" s="15">
        <f t="shared" ca="1" si="237"/>
        <v>57054.088662648013</v>
      </c>
      <c r="BP403" s="15">
        <f t="shared" ca="1" si="238"/>
        <v>67895.351551527157</v>
      </c>
      <c r="BQ403" s="15">
        <f ca="1">Inputs!$B$20*EXP($B$10-0.5*C$7^2+C$7*AJ403)</f>
        <v>4927.5319991769347</v>
      </c>
      <c r="BR403" s="15">
        <f t="shared" ca="1" si="239"/>
        <v>6361.6683861071642</v>
      </c>
      <c r="BS403" s="15">
        <f t="shared" ca="1" si="240"/>
        <v>15342.245266218535</v>
      </c>
      <c r="BT403" s="15">
        <f t="shared" ca="1" si="241"/>
        <v>16423.127355377143</v>
      </c>
      <c r="BU403" s="15">
        <f t="shared" ca="1" si="242"/>
        <v>22379.352839624324</v>
      </c>
      <c r="BV403" s="15">
        <f t="shared" ca="1" si="243"/>
        <v>42719.820501629772</v>
      </c>
      <c r="BW403" s="15">
        <f t="shared" ca="1" si="244"/>
        <v>60016.104536951418</v>
      </c>
      <c r="BX403" s="15">
        <f t="shared" ca="1" si="245"/>
        <v>89387.690897449647</v>
      </c>
      <c r="BY403" s="15">
        <f t="shared" ca="1" si="246"/>
        <v>183055.57605104195</v>
      </c>
      <c r="BZ403" s="15">
        <f t="shared" ca="1" si="247"/>
        <v>225402.21088123959</v>
      </c>
      <c r="CA403" s="15">
        <f t="shared" ca="1" si="248"/>
        <v>386963.5599282154</v>
      </c>
      <c r="CB403" s="15">
        <f ca="1">(AU403*DCF!C$10-DCF!C$5*MAX(AU403*DCF!C$10,0)-MAX(AU403-Inputs!$B$6,0)/Inputs!$B$10)*DCF!C$6</f>
        <v>1040.8115745575967</v>
      </c>
      <c r="CC403" s="15">
        <f ca="1">(AV403*DCF!D$10-DCF!D$5*MAX(AV403*DCF!D$10,0)-MAX(AV403-AU403,0)/Inputs!$B$10)*DCF!D$6</f>
        <v>1286.8287577322701</v>
      </c>
      <c r="CD403" s="15">
        <f ca="1">(AW403*DCF!E$10-DCF!E$5*MAX(AW403*DCF!E$10,0)-MAX(AW403-AV403,0)/Inputs!$B$10)*DCF!E$6</f>
        <v>1329.5046476003747</v>
      </c>
      <c r="CE403" s="15">
        <f ca="1">(AX403*DCF!F$10-DCF!F$5*MAX(AX403*DCF!F$10,0)-MAX(AX403-AW403,0)/Inputs!$B$10)*DCF!F$6</f>
        <v>1732.5556289988413</v>
      </c>
      <c r="CF403" s="15">
        <f ca="1">(AY403*DCF!G$10-DCF!G$5*MAX(AY403*DCF!G$10,0)-MAX(AY403-AX403,0)/Inputs!$B$10)*DCF!G$6</f>
        <v>1861.5119024223634</v>
      </c>
      <c r="CG403" s="15">
        <f ca="1">(AZ403*DCF!H$10-DCF!H$5*MAX(AZ403*DCF!H$10,0)-MAX(AZ403-AY403,0)/Inputs!$B$10)*DCF!H$6</f>
        <v>2691.4977793183875</v>
      </c>
      <c r="CH403" s="15">
        <f ca="1">(BA403*DCF!I$10-DCF!I$5*MAX(BA403*DCF!I$10,0)-MAX(BA403-AZ403,0)/Inputs!$B$10)*DCF!I$6</f>
        <v>3372.8896822267834</v>
      </c>
      <c r="CI403" s="15">
        <f ca="1">(BB403*DCF!J$10-DCF!J$5*MAX(BB403*DCF!J$10,0)-MAX(BB403-BA403,0)/Inputs!$B$10)*DCF!J$6</f>
        <v>3991.395332637584</v>
      </c>
      <c r="CJ403" s="15">
        <f ca="1">(BC403*DCF!K$10-DCF!K$5*MAX(BC403*DCF!K$10,0)-MAX(BC403-BB403,0)/Inputs!$B$10)*DCF!K$6</f>
        <v>4294.9052172673501</v>
      </c>
      <c r="CK403" s="15">
        <f ca="1">(BD403*DCF!L$10-DCF!L$5*MAX(BD403*DCF!L$10,0)-MAX(BD403-BC403,0)/Inputs!$B$10)*DCF!L$6</f>
        <v>4849.8527556373001</v>
      </c>
      <c r="CL403" s="15">
        <f ca="1">(BE403*DCF!M$10-DCF!M$5*MAX(BE403*DCF!M$10,0)-MAX(BE403-BD403,0)/Inputs!$B$10)*DCF!M$6</f>
        <v>4821.8692351872178</v>
      </c>
      <c r="CM403" s="15">
        <f ca="1">(BF403*DCF!C$28-DCF!C$5*MAX(BF403*DCF!C$28,0)-MAX(BF403-Inputs!$B$13,0)/Inputs!$B$17)*DCF!C$6</f>
        <v>3667.0481886682969</v>
      </c>
      <c r="CN403" s="15">
        <f ca="1">(BG403*DCF!D$28-DCF!D$5*MAX(BG403*DCF!D$28,0)-MAX(BG403-BF403,0)/Inputs!$B$17)*DCF!D$6</f>
        <v>4221.0433475222644</v>
      </c>
      <c r="CO403" s="15">
        <f ca="1">(BH403*DCF!E$28-DCF!E$5*MAX(BH403*DCF!E$28,0)-MAX(BH403-BG403,0)/Inputs!$B$17)*DCF!E$6</f>
        <v>4665.6273526349087</v>
      </c>
      <c r="CP403" s="15">
        <f ca="1">(BI403*DCF!F$28-DCF!F$5*MAX(BI403*DCF!F$28,0)-MAX(BI403-BH403,0)/Inputs!$B$17)*DCF!F$6</f>
        <v>6019.4633265143484</v>
      </c>
      <c r="CQ403" s="15">
        <f ca="1">(BJ403*DCF!G$28-DCF!G$5*MAX(BJ403*DCF!G$28,0)-MAX(BJ403-BI403,0)/Inputs!$B$17)*DCF!G$6</f>
        <v>7687.937112002719</v>
      </c>
      <c r="CR403" s="15">
        <f ca="1">(BK403*DCF!H$28-DCF!H$5*MAX(BK403*DCF!H$28,0)-MAX(BK403-BJ403,0)/Inputs!$B$17)*DCF!H$6</f>
        <v>8534.4089494062973</v>
      </c>
      <c r="CS403" s="15">
        <f ca="1">(BL403*DCF!I$28-DCF!I$5*MAX(BL403*DCF!I$28,0)-MAX(BL403-BK403,0)/Inputs!$B$17)*DCF!I$6</f>
        <v>9249.4306810530124</v>
      </c>
      <c r="CT403" s="15">
        <f ca="1">(BM403*DCF!J$28-DCF!J$5*MAX(BM403*DCF!J$28,0)-MAX(BM403-BL403,0)/Inputs!$B$17)*DCF!J$6</f>
        <v>9508.4197015320678</v>
      </c>
      <c r="CU403" s="15">
        <f ca="1">(BN403*DCF!K$28-DCF!K$5*MAX(BN403*DCF!K$28,0)-MAX(BN403-BM403,0)/Inputs!$B$17)*DCF!K$6</f>
        <v>10532.482055118198</v>
      </c>
      <c r="CV403" s="15">
        <f ca="1">(BO403*DCF!L$28-DCF!L$5*MAX(BO403*DCF!L$28,0)-MAX(BO403-BN403,0)/Inputs!$B$17)*DCF!L$6</f>
        <v>11295.049437686121</v>
      </c>
      <c r="CW403" s="15">
        <f ca="1">(BP403*DCF!M$28-DCF!M$5*MAX(BP403*DCF!M$28,0)-MAX(BP403-BO403,0)/Inputs!$B$17)*DCF!M$6</f>
        <v>11641.333083691225</v>
      </c>
      <c r="CX403" s="15">
        <f ca="1">(BQ403*DCF!C$46-DCF!C$5*MAX(BQ403*DCF!C$46,0)-MAX(BQ403-Inputs!$B$20,0)/Inputs!$B$24)*DCF!C$6</f>
        <v>-1935.4725167507629</v>
      </c>
      <c r="CY403" s="15">
        <f ca="1">(BR403*DCF!D$46-DCF!D$5*MAX(BR403*DCF!D$46,0)-MAX(BR403-BQ403,0)/Inputs!$B$24)*DCF!D$6</f>
        <v>-1697.7225293742438</v>
      </c>
      <c r="CZ403" s="15">
        <f ca="1">(BS403*DCF!E$46-DCF!E$5*MAX(BS403*DCF!E$46,0)-MAX(BS403-BR403,0)/Inputs!$B$24)*DCF!E$6</f>
        <v>-5354.1433903523321</v>
      </c>
      <c r="DA403" s="15">
        <f ca="1">(BT403*DCF!F$46-DCF!F$5*MAX(BT403*DCF!F$46,0)-MAX(BT403-BS403,0)/Inputs!$B$24)*DCF!F$6</f>
        <v>-1589.6193069025476</v>
      </c>
      <c r="DB403" s="15">
        <f ca="1">(BU403*DCF!G$46-DCF!G$5*MAX(BU403*DCF!G$46,0)-MAX(BU403-BT403,0)/Inputs!$B$24)*DCF!G$6</f>
        <v>-2756.3537855769978</v>
      </c>
      <c r="DC403" s="15">
        <f ca="1">(BV403*DCF!H$46-DCF!H$5*MAX(BV403*DCF!H$46,0)-MAX(BV403-BU403,0)/Inputs!$B$24)*DCF!H$6</f>
        <v>-6320.6756978550984</v>
      </c>
      <c r="DD403" s="15">
        <f ca="1">(BW403*DCF!I$46-DCF!I$5*MAX(BW403*DCF!I$46,0)-MAX(BW403-BV403,0)/Inputs!$B$24)*DCF!I$6</f>
        <v>-3578.9988355295077</v>
      </c>
      <c r="DE403" s="15">
        <f ca="1">(BX403*DCF!J$46-DCF!J$5*MAX(BX403*DCF!J$46,0)-MAX(BX403-BW403,0)/Inputs!$B$24)*DCF!J$6</f>
        <v>-4039.2984650533203</v>
      </c>
      <c r="DF403" s="15">
        <f ca="1">(BY403*DCF!K$46-DCF!K$5*MAX(BY403*DCF!K$46,0)-MAX(BY403-BX403,0)/Inputs!$B$24)*DCF!K$6</f>
        <v>-12489.391837441102</v>
      </c>
      <c r="DG403" s="15">
        <f ca="1">(BZ403*DCF!L$46-DCF!L$5*MAX(BZ403*DCF!L$46,0)-MAX(BZ403-BY403,0)/Inputs!$B$24)*DCF!L$6</f>
        <v>5997.8293157068238</v>
      </c>
      <c r="DH403" s="15">
        <f ca="1">(CA403*DCF!M$46-DCF!M$5*MAX(CA403*DCF!M$46,0)-MAX(CA403-BZ403,0)/Inputs!$B$24)*DCF!M$6</f>
        <v>-3438.9774089987377</v>
      </c>
      <c r="DI403" s="15">
        <f ca="1">SUM(CB403:CL403)+BE403*DCF!M$10*(1+Inputs!$B$30)*(1-Inputs!$B$33)*(1-Inputs!$B$30/Inputs!$B$31)/(Inputs!$B$29-Inputs!$B$30)*DCF!M$6</f>
        <v>144531.09233193495</v>
      </c>
      <c r="DJ403" s="15">
        <f ca="1">SUM(CM403:CW403)+BP403*DCF!M$28*(1+Inputs!$B$30)*(1-Inputs!$B$33)*(1-Inputs!$B$30/Inputs!$B$31)/(Inputs!$B$29-Inputs!$B$30)*DCF!M$6</f>
        <v>338960.4581571325</v>
      </c>
      <c r="DK403" s="15">
        <f ca="1">SUM(CX403:DH403)+CA403*DCF!M$46*(1+Inputs!$B$30)*(1-Inputs!$B$33)*(1-Inputs!$B$30/Inputs!$B$31)/(Inputs!$B$29-Inputs!$B$30)*DCF!M$6</f>
        <v>561088.6779549612</v>
      </c>
      <c r="DM403" s="15">
        <f ca="1">DI403+DJ403+DK403+Inputs!$B$34+Inputs!$B$36-Inputs!$B$35</f>
        <v>1121431.2284440286</v>
      </c>
    </row>
    <row r="404" spans="1:117" x14ac:dyDescent="0.75">
      <c r="A404" s="11">
        <v>391</v>
      </c>
      <c r="C404" s="23">
        <f t="shared" ref="C404:M413" ca="1" si="249">_xlfn.NORM.S.INV(RAND())</f>
        <v>-0.23406715271657927</v>
      </c>
      <c r="D404" s="23">
        <f t="shared" ca="1" si="249"/>
        <v>0.28521361526149658</v>
      </c>
      <c r="E404" s="23">
        <f t="shared" ca="1" si="249"/>
        <v>1.2412526928478747</v>
      </c>
      <c r="F404" s="23">
        <f t="shared" ca="1" si="249"/>
        <v>0.79838251042110597</v>
      </c>
      <c r="G404" s="23">
        <f t="shared" ca="1" si="249"/>
        <v>0.64547865587807973</v>
      </c>
      <c r="H404" s="23">
        <f t="shared" ca="1" si="249"/>
        <v>0.93498531267832441</v>
      </c>
      <c r="I404" s="23">
        <f t="shared" ca="1" si="249"/>
        <v>0.13630694256983561</v>
      </c>
      <c r="J404" s="23">
        <f t="shared" ca="1" si="249"/>
        <v>0.2026887494672534</v>
      </c>
      <c r="K404" s="23">
        <f t="shared" ca="1" si="249"/>
        <v>-1.2142624933774322</v>
      </c>
      <c r="L404" s="23">
        <f t="shared" ca="1" si="249"/>
        <v>-1.4399350019181694</v>
      </c>
      <c r="M404" s="23">
        <f t="shared" ca="1" si="249"/>
        <v>7.735925913933106E-2</v>
      </c>
      <c r="N404" s="23">
        <f ca="1">SQRT(Inputs!$B$38)*C404+SQRT(1-Inputs!$B$38)*_xlfn.NORM.S.INV(RAND())</f>
        <v>-0.83602096008434645</v>
      </c>
      <c r="O404" s="23">
        <f ca="1">SQRT(Inputs!$B$38)*D404+SQRT(1-Inputs!$B$38)*_xlfn.NORM.S.INV(RAND())</f>
        <v>-0.61712621251565503</v>
      </c>
      <c r="P404" s="23">
        <f ca="1">SQRT(Inputs!$B$38)*E404+SQRT(1-Inputs!$B$38)*_xlfn.NORM.S.INV(RAND())</f>
        <v>0.13928182133814104</v>
      </c>
      <c r="Q404" s="23">
        <f ca="1">SQRT(Inputs!$B$38)*F404+SQRT(1-Inputs!$B$38)*_xlfn.NORM.S.INV(RAND())</f>
        <v>0.11305333837896042</v>
      </c>
      <c r="R404" s="23">
        <f ca="1">SQRT(Inputs!$B$38)*G404+SQRT(1-Inputs!$B$38)*_xlfn.NORM.S.INV(RAND())</f>
        <v>0.36880736804910957</v>
      </c>
      <c r="S404" s="23">
        <f ca="1">SQRT(Inputs!$B$38)*H404+SQRT(1-Inputs!$B$38)*_xlfn.NORM.S.INV(RAND())</f>
        <v>2.234315695382302</v>
      </c>
      <c r="T404" s="23">
        <f ca="1">SQRT(Inputs!$B$38)*I404+SQRT(1-Inputs!$B$38)*_xlfn.NORM.S.INV(RAND())</f>
        <v>0.49948543280585356</v>
      </c>
      <c r="U404" s="23">
        <f ca="1">SQRT(Inputs!$B$38)*J404+SQRT(1-Inputs!$B$38)*_xlfn.NORM.S.INV(RAND())</f>
        <v>-0.26796238958129831</v>
      </c>
      <c r="V404" s="23">
        <f ca="1">SQRT(Inputs!$B$38)*K404+SQRT(1-Inputs!$B$38)*_xlfn.NORM.S.INV(RAND())</f>
        <v>-1.3220826701336992</v>
      </c>
      <c r="W404" s="23">
        <f ca="1">SQRT(Inputs!$B$38)*L404+SQRT(1-Inputs!$B$38)*_xlfn.NORM.S.INV(RAND())</f>
        <v>-0.66801464817258083</v>
      </c>
      <c r="X404" s="23">
        <f ca="1">SQRT(Inputs!$B$38)*M404+SQRT(1-Inputs!$B$38)*_xlfn.NORM.S.INV(RAND())</f>
        <v>4.836167533433576E-2</v>
      </c>
      <c r="Y404" s="23">
        <f ca="1">SQRT(Inputs!$B$38)*C404+SQRT(1-Inputs!$B$38)*_xlfn.NORM.S.INV(RAND())</f>
        <v>0.24320944321500859</v>
      </c>
      <c r="Z404" s="23">
        <f ca="1">SQRT(Inputs!$B$38)*D404+SQRT(1-Inputs!$B$38)*_xlfn.NORM.S.INV(RAND())</f>
        <v>-0.15589148180456622</v>
      </c>
      <c r="AA404" s="23">
        <f ca="1">SQRT(Inputs!$B$38)*E404+SQRT(1-Inputs!$B$38)*_xlfn.NORM.S.INV(RAND())</f>
        <v>1.2055161954197908</v>
      </c>
      <c r="AB404" s="23">
        <f ca="1">SQRT(Inputs!$B$38)*F404+SQRT(1-Inputs!$B$38)*_xlfn.NORM.S.INV(RAND())</f>
        <v>1.6281055401241669</v>
      </c>
      <c r="AC404" s="23">
        <f ca="1">SQRT(Inputs!$B$38)*G404+SQRT(1-Inputs!$B$38)*_xlfn.NORM.S.INV(RAND())</f>
        <v>0.76743814276186195</v>
      </c>
      <c r="AD404" s="23">
        <f ca="1">SQRT(Inputs!$B$38)*H404+SQRT(1-Inputs!$B$38)*_xlfn.NORM.S.INV(RAND())</f>
        <v>1.4135852187524891</v>
      </c>
      <c r="AE404" s="23">
        <f ca="1">SQRT(Inputs!$B$38)*I404+SQRT(1-Inputs!$B$38)*_xlfn.NORM.S.INV(RAND())</f>
        <v>0.33839546306321233</v>
      </c>
      <c r="AF404" s="23">
        <f ca="1">SQRT(Inputs!$B$38)*J404+SQRT(1-Inputs!$B$38)*_xlfn.NORM.S.INV(RAND())</f>
        <v>0.40666249682496014</v>
      </c>
      <c r="AG404" s="23">
        <f ca="1">SQRT(Inputs!$B$38)*K404+SQRT(1-Inputs!$B$38)*_xlfn.NORM.S.INV(RAND())</f>
        <v>-0.22493847125511179</v>
      </c>
      <c r="AH404" s="23">
        <f ca="1">SQRT(Inputs!$B$38)*L404+SQRT(1-Inputs!$B$38)*_xlfn.NORM.S.INV(RAND())</f>
        <v>-0.14379832108163859</v>
      </c>
      <c r="AI404" s="23">
        <f ca="1">SQRT(Inputs!$B$38)*M404+SQRT(1-Inputs!$B$38)*_xlfn.NORM.S.INV(RAND())</f>
        <v>-0.21389002509858987</v>
      </c>
      <c r="AJ404" s="23">
        <f ca="1">SQRT(Inputs!$B$38)*C404+SQRT(1-Inputs!$B$38)*_xlfn.NORM.S.INV(RAND())</f>
        <v>-0.42946869386853137</v>
      </c>
      <c r="AK404" s="23">
        <f ca="1">SQRT(Inputs!$B$38)*D404+SQRT(1-Inputs!$B$38)*_xlfn.NORM.S.INV(RAND())</f>
        <v>-0.81061350832848178</v>
      </c>
      <c r="AL404" s="23">
        <f ca="1">SQRT(Inputs!$B$38)*E404+SQRT(1-Inputs!$B$38)*_xlfn.NORM.S.INV(RAND())</f>
        <v>1.1049724749063361</v>
      </c>
      <c r="AM404" s="23">
        <f ca="1">SQRT(Inputs!$B$38)*F404+SQRT(1-Inputs!$B$38)*_xlfn.NORM.S.INV(RAND())</f>
        <v>0.26634528050764994</v>
      </c>
      <c r="AN404" s="23">
        <f ca="1">SQRT(Inputs!$B$38)*G404+SQRT(1-Inputs!$B$38)*_xlfn.NORM.S.INV(RAND())</f>
        <v>0.65126307561549213</v>
      </c>
      <c r="AO404" s="23">
        <f ca="1">SQRT(Inputs!$B$38)*H404+SQRT(1-Inputs!$B$38)*_xlfn.NORM.S.INV(RAND())</f>
        <v>0.93924669693136487</v>
      </c>
      <c r="AP404" s="23">
        <f ca="1">SQRT(Inputs!$B$38)*I404+SQRT(1-Inputs!$B$38)*_xlfn.NORM.S.INV(RAND())</f>
        <v>0.70134146512751305</v>
      </c>
      <c r="AQ404" s="23">
        <f ca="1">SQRT(Inputs!$B$38)*J404+SQRT(1-Inputs!$B$38)*_xlfn.NORM.S.INV(RAND())</f>
        <v>0.33582391942862427</v>
      </c>
      <c r="AR404" s="23">
        <f ca="1">SQRT(Inputs!$B$38)*K404+SQRT(1-Inputs!$B$38)*_xlfn.NORM.S.INV(RAND())</f>
        <v>-0.52545622629028144</v>
      </c>
      <c r="AS404" s="23">
        <f ca="1">SQRT(Inputs!$B$38)*L404+SQRT(1-Inputs!$B$38)*_xlfn.NORM.S.INV(RAND())</f>
        <v>-1.144693551053221</v>
      </c>
      <c r="AT404" s="23">
        <f ca="1">SQRT(Inputs!$B$38)*M404+SQRT(1-Inputs!$B$38)*_xlfn.NORM.S.INV(RAND())</f>
        <v>2.2291991970824419</v>
      </c>
      <c r="AU404" s="15">
        <f ca="1">Inputs!$B$6*EXP($B$8-0.5*C$5^2+C$5*N404)</f>
        <v>4334.1601453905059</v>
      </c>
      <c r="AV404" s="15">
        <f t="shared" ca="1" si="219"/>
        <v>4818.0699913028975</v>
      </c>
      <c r="AW404" s="15">
        <f t="shared" ca="1" si="220"/>
        <v>5986.192385651425</v>
      </c>
      <c r="AX404" s="15">
        <f t="shared" ca="1" si="221"/>
        <v>7412.4987964485872</v>
      </c>
      <c r="AY404" s="15">
        <f t="shared" ca="1" si="222"/>
        <v>9457.5392850276003</v>
      </c>
      <c r="AZ404" s="15">
        <f t="shared" ca="1" si="223"/>
        <v>14793.423532506824</v>
      </c>
      <c r="BA404" s="15">
        <f t="shared" ca="1" si="224"/>
        <v>19074.912326235444</v>
      </c>
      <c r="BB404" s="15">
        <f t="shared" ca="1" si="225"/>
        <v>22734.87357127669</v>
      </c>
      <c r="BC404" s="15">
        <f t="shared" ca="1" si="226"/>
        <v>24508.318988660732</v>
      </c>
      <c r="BD404" s="15">
        <f t="shared" ca="1" si="227"/>
        <v>28206.393442412933</v>
      </c>
      <c r="BE404" s="15">
        <f t="shared" ca="1" si="228"/>
        <v>34715.898144941813</v>
      </c>
      <c r="BF404" s="15">
        <f ca="1">Inputs!$B$13*EXP($B$9-0.5*C$6^2+C$6*Y404)</f>
        <v>14514.231670261363</v>
      </c>
      <c r="BG404" s="15">
        <f t="shared" ca="1" si="229"/>
        <v>17198.368330159436</v>
      </c>
      <c r="BH404" s="15">
        <f t="shared" ca="1" si="230"/>
        <v>25664.189767540545</v>
      </c>
      <c r="BI404" s="15">
        <f t="shared" ca="1" si="231"/>
        <v>40364.102835407655</v>
      </c>
      <c r="BJ404" s="15">
        <f t="shared" ca="1" si="232"/>
        <v>55272.048616757354</v>
      </c>
      <c r="BK404" s="15">
        <f t="shared" ca="1" si="233"/>
        <v>82231.847556006702</v>
      </c>
      <c r="BL404" s="15">
        <f t="shared" ca="1" si="234"/>
        <v>105540.16212759097</v>
      </c>
      <c r="BM404" s="15">
        <f t="shared" ca="1" si="235"/>
        <v>136453.88087983866</v>
      </c>
      <c r="BN404" s="15">
        <f t="shared" ca="1" si="236"/>
        <v>163357.87498400183</v>
      </c>
      <c r="BO404" s="15">
        <f t="shared" ca="1" si="237"/>
        <v>197663.27889824854</v>
      </c>
      <c r="BP404" s="15">
        <f t="shared" ca="1" si="238"/>
        <v>237461.77021798558</v>
      </c>
      <c r="BQ404" s="15">
        <f ca="1">Inputs!$B$20*EXP($B$10-0.5*C$7^2+C$7*AJ404)</f>
        <v>3683.4444115609672</v>
      </c>
      <c r="BR404" s="15">
        <f t="shared" ca="1" si="239"/>
        <v>3863.5836791433003</v>
      </c>
      <c r="BS404" s="15">
        <f t="shared" ca="1" si="240"/>
        <v>7266.7835884184751</v>
      </c>
      <c r="BT404" s="15">
        <f t="shared" ca="1" si="241"/>
        <v>10744.410582212378</v>
      </c>
      <c r="BU404" s="15">
        <f t="shared" ca="1" si="242"/>
        <v>17431.99050014565</v>
      </c>
      <c r="BV404" s="15">
        <f t="shared" ca="1" si="243"/>
        <v>29968.544226251728</v>
      </c>
      <c r="BW404" s="15">
        <f t="shared" ca="1" si="244"/>
        <v>48511.410791860348</v>
      </c>
      <c r="BX404" s="15">
        <f t="shared" ca="1" si="245"/>
        <v>72576.281280717318</v>
      </c>
      <c r="BY404" s="15">
        <f t="shared" ca="1" si="246"/>
        <v>91965.441777946064</v>
      </c>
      <c r="BZ404" s="15">
        <f t="shared" ca="1" si="247"/>
        <v>104552.78861172053</v>
      </c>
      <c r="CA404" s="15">
        <f t="shared" ca="1" si="248"/>
        <v>218250.57309656855</v>
      </c>
      <c r="CB404" s="15">
        <f ca="1">(AU404*DCF!C$10-DCF!C$5*MAX(AU404*DCF!C$10,0)-MAX(AU404-Inputs!$B$6,0)/Inputs!$B$10)*DCF!C$6</f>
        <v>1047.5526207694152</v>
      </c>
      <c r="CC404" s="15">
        <f ca="1">(AV404*DCF!D$10-DCF!D$5*MAX(AV404*DCF!D$10,0)-MAX(AV404-AU404,0)/Inputs!$B$10)*DCF!D$6</f>
        <v>1056.3831679219661</v>
      </c>
      <c r="CD404" s="15">
        <f ca="1">(AW404*DCF!E$10-DCF!E$5*MAX(AW404*DCF!E$10,0)-MAX(AW404-AV404,0)/Inputs!$B$10)*DCF!E$6</f>
        <v>1119.0069925691764</v>
      </c>
      <c r="CE404" s="15">
        <f ca="1">(AX404*DCF!F$10-DCF!F$5*MAX(AX404*DCF!F$10,0)-MAX(AX404-AW404,0)/Inputs!$B$10)*DCF!F$6</f>
        <v>1321.3576722860378</v>
      </c>
      <c r="CF404" s="15">
        <f ca="1">(AY404*DCF!G$10-DCF!G$5*MAX(AY404*DCF!G$10,0)-MAX(AY404-AX404,0)/Inputs!$B$10)*DCF!G$6</f>
        <v>1555.5378382819758</v>
      </c>
      <c r="CG404" s="15">
        <f ca="1">(AZ404*DCF!H$10-DCF!H$5*MAX(AZ404*DCF!H$10,0)-MAX(AZ404-AY404,0)/Inputs!$B$10)*DCF!H$6</f>
        <v>1924.6718833780476</v>
      </c>
      <c r="CH404" s="15">
        <f ca="1">(BA404*DCF!I$10-DCF!I$5*MAX(BA404*DCF!I$10,0)-MAX(BA404-AZ404,0)/Inputs!$B$10)*DCF!I$6</f>
        <v>2781.976455102083</v>
      </c>
      <c r="CI404" s="15">
        <f ca="1">(BB404*DCF!J$10-DCF!J$5*MAX(BB404*DCF!J$10,0)-MAX(BB404-BA404,0)/Inputs!$B$10)*DCF!J$6</f>
        <v>3346.7502417461178</v>
      </c>
      <c r="CJ404" s="15">
        <f ca="1">(BC404*DCF!K$10-DCF!K$5*MAX(BC404*DCF!K$10,0)-MAX(BC404-BB404,0)/Inputs!$B$10)*DCF!K$6</f>
        <v>3697.1903896741583</v>
      </c>
      <c r="CK404" s="15">
        <f ca="1">(BD404*DCF!L$10-DCF!L$5*MAX(BD404*DCF!L$10,0)-MAX(BD404-BC404,0)/Inputs!$B$10)*DCF!L$6</f>
        <v>3775.8395990569893</v>
      </c>
      <c r="CL404" s="15">
        <f ca="1">(BE404*DCF!M$10-DCF!M$5*MAX(BE404*DCF!M$10,0)-MAX(BE404-BD404,0)/Inputs!$B$10)*DCF!M$6</f>
        <v>4121.2323551232321</v>
      </c>
      <c r="CM404" s="15">
        <f ca="1">(BF404*DCF!C$28-DCF!C$5*MAX(BF404*DCF!C$28,0)-MAX(BF404-Inputs!$B$13,0)/Inputs!$B$17)*DCF!C$6</f>
        <v>3707.4239153573317</v>
      </c>
      <c r="CN404" s="15">
        <f ca="1">(BG404*DCF!D$28-DCF!D$5*MAX(BG404*DCF!D$28,0)-MAX(BG404-BF404,0)/Inputs!$B$17)*DCF!D$6</f>
        <v>4492.6667169272441</v>
      </c>
      <c r="CO404" s="15">
        <f ca="1">(BH404*DCF!E$28-DCF!E$5*MAX(BH404*DCF!E$28,0)-MAX(BH404-BG404,0)/Inputs!$B$17)*DCF!E$6</f>
        <v>5600.0586549921891</v>
      </c>
      <c r="CP404" s="15">
        <f ca="1">(BI404*DCF!F$28-DCF!F$5*MAX(BI404*DCF!F$28,0)-MAX(BI404-BH404,0)/Inputs!$B$17)*DCF!F$6</f>
        <v>8281.4391706757579</v>
      </c>
      <c r="CQ404" s="15">
        <f ca="1">(BJ404*DCF!G$28-DCF!G$5*MAX(BJ404*DCF!G$28,0)-MAX(BJ404-BI404,0)/Inputs!$B$17)*DCF!G$6</f>
        <v>11833.383153541079</v>
      </c>
      <c r="CR404" s="15">
        <f ca="1">(BK404*DCF!H$28-DCF!H$5*MAX(BK404*DCF!H$28,0)-MAX(BK404-BJ404,0)/Inputs!$B$17)*DCF!H$6</f>
        <v>16148.046974751285</v>
      </c>
      <c r="CS404" s="15">
        <f ca="1">(BL404*DCF!I$28-DCF!I$5*MAX(BL404*DCF!I$28,0)-MAX(BL404-BK404,0)/Inputs!$B$17)*DCF!I$6</f>
        <v>21472.631950780877</v>
      </c>
      <c r="CT404" s="15">
        <f ca="1">(BM404*DCF!J$28-DCF!J$5*MAX(BM404*DCF!J$28,0)-MAX(BM404-BL404,0)/Inputs!$B$17)*DCF!J$6</f>
        <v>26341.636771871497</v>
      </c>
      <c r="CU404" s="15">
        <f ca="1">(BN404*DCF!K$28-DCF!K$5*MAX(BN404*DCF!K$28,0)-MAX(BN404-BM404,0)/Inputs!$B$17)*DCF!K$6</f>
        <v>31203.063256687288</v>
      </c>
      <c r="CV404" s="15">
        <f ca="1">(BO404*DCF!L$28-DCF!L$5*MAX(BO404*DCF!L$28,0)-MAX(BO404-BN404,0)/Inputs!$B$17)*DCF!L$6</f>
        <v>35556.259410769075</v>
      </c>
      <c r="CW404" s="15">
        <f ca="1">(BP404*DCF!M$28-DCF!M$5*MAX(BP404*DCF!M$28,0)-MAX(BP404-BO404,0)/Inputs!$B$17)*DCF!M$6</f>
        <v>40518.508840049071</v>
      </c>
      <c r="CX404" s="15">
        <f ca="1">(BQ404*DCF!C$46-DCF!C$5*MAX(BQ404*DCF!C$46,0)-MAX(BQ404-Inputs!$B$20,0)/Inputs!$B$24)*DCF!C$6</f>
        <v>-1073.5180680560973</v>
      </c>
      <c r="CY404" s="15">
        <f ca="1">(BR404*DCF!D$46-DCF!D$5*MAX(BR404*DCF!D$46,0)-MAX(BR404-BQ404,0)/Inputs!$B$24)*DCF!D$6</f>
        <v>-736.28756427935639</v>
      </c>
      <c r="CZ404" s="15">
        <f ca="1">(BS404*DCF!E$46-DCF!E$5*MAX(BS404*DCF!E$46,0)-MAX(BS404-BR404,0)/Inputs!$B$24)*DCF!E$6</f>
        <v>-2200.7575273746056</v>
      </c>
      <c r="DA404" s="15">
        <f ca="1">(BT404*DCF!F$46-DCF!F$5*MAX(BT404*DCF!F$46,0)-MAX(BT404-BS404,0)/Inputs!$B$24)*DCF!F$6</f>
        <v>-2048.789834558283</v>
      </c>
      <c r="DB404" s="15">
        <f ca="1">(BU404*DCF!G$46-DCF!G$5*MAX(BU404*DCF!G$46,0)-MAX(BU404-BT404,0)/Inputs!$B$24)*DCF!G$6</f>
        <v>-2835.9474729641402</v>
      </c>
      <c r="DC404" s="15">
        <f ca="1">(BV404*DCF!H$46-DCF!H$5*MAX(BV404*DCF!H$46,0)-MAX(BV404-BU404,0)/Inputs!$B$24)*DCF!H$6</f>
        <v>-3895.6572576483686</v>
      </c>
      <c r="DD404" s="15">
        <f ca="1">(BW404*DCF!I$46-DCF!I$5*MAX(BW404*DCF!I$46,0)-MAX(BW404-BV404,0)/Inputs!$B$24)*DCF!I$6</f>
        <v>-4202.5498161926935</v>
      </c>
      <c r="DE404" s="15">
        <f ca="1">(BX404*DCF!J$46-DCF!J$5*MAX(BX404*DCF!J$46,0)-MAX(BX404-BW404,0)/Inputs!$B$24)*DCF!J$6</f>
        <v>-3337.2362460075183</v>
      </c>
      <c r="DF404" s="15">
        <f ca="1">(BY404*DCF!K$46-DCF!K$5*MAX(BY404*DCF!K$46,0)-MAX(BY404-BX404,0)/Inputs!$B$24)*DCF!K$6</f>
        <v>503.54480595294405</v>
      </c>
      <c r="DG404" s="15">
        <f ca="1">(BZ404*DCF!L$46-DCF!L$5*MAX(BZ404*DCF!L$46,0)-MAX(BZ404-BY404,0)/Inputs!$B$24)*DCF!L$6</f>
        <v>4378.692918320331</v>
      </c>
      <c r="DH404" s="15">
        <f ca="1">(CA404*DCF!M$46-DCF!M$5*MAX(CA404*DCF!M$46,0)-MAX(CA404-BZ404,0)/Inputs!$B$24)*DCF!M$6</f>
        <v>-6659.2384305549658</v>
      </c>
      <c r="DI404" s="15">
        <f ca="1">SUM(CB404:CL404)+BE404*DCF!M$10*(1+Inputs!$B$30)*(1-Inputs!$B$33)*(1-Inputs!$B$30/Inputs!$B$31)/(Inputs!$B$29-Inputs!$B$30)*DCF!M$6</f>
        <v>122362.30282351005</v>
      </c>
      <c r="DJ404" s="15">
        <f ca="1">SUM(CM404:CW404)+BP404*DCF!M$28*(1+Inputs!$B$30)*(1-Inputs!$B$33)*(1-Inputs!$B$30/Inputs!$B$31)/(Inputs!$B$29-Inputs!$B$30)*DCF!M$6</f>
        <v>1086300.7809810503</v>
      </c>
      <c r="DK404" s="15">
        <f ca="1">SUM(CX404:DH404)+CA404*DCF!M$46*(1+Inputs!$B$30)*(1-Inputs!$B$33)*(1-Inputs!$B$30/Inputs!$B$31)/(Inputs!$B$29-Inputs!$B$30)*DCF!M$6</f>
        <v>315333.49494708178</v>
      </c>
      <c r="DM404" s="15">
        <f ca="1">DI404+DJ404+DK404+Inputs!$B$34+Inputs!$B$36-Inputs!$B$35</f>
        <v>1600847.5787516423</v>
      </c>
    </row>
    <row r="405" spans="1:117" x14ac:dyDescent="0.75">
      <c r="A405" s="11">
        <v>392</v>
      </c>
      <c r="C405" s="23">
        <f t="shared" ca="1" si="249"/>
        <v>-0.443770554755057</v>
      </c>
      <c r="D405" s="23">
        <f t="shared" ca="1" si="249"/>
        <v>-1.3890437308676906</v>
      </c>
      <c r="E405" s="23">
        <f t="shared" ca="1" si="249"/>
        <v>-0.37834389409561309</v>
      </c>
      <c r="F405" s="23">
        <f t="shared" ca="1" si="249"/>
        <v>-0.87354993211324772</v>
      </c>
      <c r="G405" s="23">
        <f t="shared" ca="1" si="249"/>
        <v>4.7584826720338758E-2</v>
      </c>
      <c r="H405" s="23">
        <f t="shared" ca="1" si="249"/>
        <v>-1.1575534347453866</v>
      </c>
      <c r="I405" s="23">
        <f t="shared" ca="1" si="249"/>
        <v>-1.3420179025401144E-2</v>
      </c>
      <c r="J405" s="23">
        <f t="shared" ca="1" si="249"/>
        <v>0.66359111246861557</v>
      </c>
      <c r="K405" s="23">
        <f t="shared" ca="1" si="249"/>
        <v>-0.89797135588149934</v>
      </c>
      <c r="L405" s="23">
        <f t="shared" ca="1" si="249"/>
        <v>-6.4981570890508905E-2</v>
      </c>
      <c r="M405" s="23">
        <f t="shared" ca="1" si="249"/>
        <v>0.10278827629813672</v>
      </c>
      <c r="N405" s="23">
        <f ca="1">SQRT(Inputs!$B$38)*C405+SQRT(1-Inputs!$B$38)*_xlfn.NORM.S.INV(RAND())</f>
        <v>-0.735613548455884</v>
      </c>
      <c r="O405" s="23">
        <f ca="1">SQRT(Inputs!$B$38)*D405+SQRT(1-Inputs!$B$38)*_xlfn.NORM.S.INV(RAND())</f>
        <v>-1.0508164323008222</v>
      </c>
      <c r="P405" s="23">
        <f ca="1">SQRT(Inputs!$B$38)*E405+SQRT(1-Inputs!$B$38)*_xlfn.NORM.S.INV(RAND())</f>
        <v>-1.3516176580589567</v>
      </c>
      <c r="Q405" s="23">
        <f ca="1">SQRT(Inputs!$B$38)*F405+SQRT(1-Inputs!$B$38)*_xlfn.NORM.S.INV(RAND())</f>
        <v>-0.64155035851404119</v>
      </c>
      <c r="R405" s="23">
        <f ca="1">SQRT(Inputs!$B$38)*G405+SQRT(1-Inputs!$B$38)*_xlfn.NORM.S.INV(RAND())</f>
        <v>0.81486242683125121</v>
      </c>
      <c r="S405" s="23">
        <f ca="1">SQRT(Inputs!$B$38)*H405+SQRT(1-Inputs!$B$38)*_xlfn.NORM.S.INV(RAND())</f>
        <v>-0.34869174939088998</v>
      </c>
      <c r="T405" s="23">
        <f ca="1">SQRT(Inputs!$B$38)*I405+SQRT(1-Inputs!$B$38)*_xlfn.NORM.S.INV(RAND())</f>
        <v>0.21136638413714559</v>
      </c>
      <c r="U405" s="23">
        <f ca="1">SQRT(Inputs!$B$38)*J405+SQRT(1-Inputs!$B$38)*_xlfn.NORM.S.INV(RAND())</f>
        <v>1.5013750521984865</v>
      </c>
      <c r="V405" s="23">
        <f ca="1">SQRT(Inputs!$B$38)*K405+SQRT(1-Inputs!$B$38)*_xlfn.NORM.S.INV(RAND())</f>
        <v>-1.5213647526019223</v>
      </c>
      <c r="W405" s="23">
        <f ca="1">SQRT(Inputs!$B$38)*L405+SQRT(1-Inputs!$B$38)*_xlfn.NORM.S.INV(RAND())</f>
        <v>-0.78286229098431259</v>
      </c>
      <c r="X405" s="23">
        <f ca="1">SQRT(Inputs!$B$38)*M405+SQRT(1-Inputs!$B$38)*_xlfn.NORM.S.INV(RAND())</f>
        <v>-0.97368501384736805</v>
      </c>
      <c r="Y405" s="23">
        <f ca="1">SQRT(Inputs!$B$38)*C405+SQRT(1-Inputs!$B$38)*_xlfn.NORM.S.INV(RAND())</f>
        <v>-0.27115276587171583</v>
      </c>
      <c r="Z405" s="23">
        <f ca="1">SQRT(Inputs!$B$38)*D405+SQRT(1-Inputs!$B$38)*_xlfn.NORM.S.INV(RAND())</f>
        <v>1.6255364153716645E-2</v>
      </c>
      <c r="AA405" s="23">
        <f ca="1">SQRT(Inputs!$B$38)*E405+SQRT(1-Inputs!$B$38)*_xlfn.NORM.S.INV(RAND())</f>
        <v>1.1418898892281801</v>
      </c>
      <c r="AB405" s="23">
        <f ca="1">SQRT(Inputs!$B$38)*F405+SQRT(1-Inputs!$B$38)*_xlfn.NORM.S.INV(RAND())</f>
        <v>-0.46438050271820891</v>
      </c>
      <c r="AC405" s="23">
        <f ca="1">SQRT(Inputs!$B$38)*G405+SQRT(1-Inputs!$B$38)*_xlfn.NORM.S.INV(RAND())</f>
        <v>1.1965096948936751</v>
      </c>
      <c r="AD405" s="23">
        <f ca="1">SQRT(Inputs!$B$38)*H405+SQRT(1-Inputs!$B$38)*_xlfn.NORM.S.INV(RAND())</f>
        <v>7.8924009894630776E-2</v>
      </c>
      <c r="AE405" s="23">
        <f ca="1">SQRT(Inputs!$B$38)*I405+SQRT(1-Inputs!$B$38)*_xlfn.NORM.S.INV(RAND())</f>
        <v>-0.63077959034257891</v>
      </c>
      <c r="AF405" s="23">
        <f ca="1">SQRT(Inputs!$B$38)*J405+SQRT(1-Inputs!$B$38)*_xlfn.NORM.S.INV(RAND())</f>
        <v>0.26126584927940744</v>
      </c>
      <c r="AG405" s="23">
        <f ca="1">SQRT(Inputs!$B$38)*K405+SQRT(1-Inputs!$B$38)*_xlfn.NORM.S.INV(RAND())</f>
        <v>0.1630040629019876</v>
      </c>
      <c r="AH405" s="23">
        <f ca="1">SQRT(Inputs!$B$38)*L405+SQRT(1-Inputs!$B$38)*_xlfn.NORM.S.INV(RAND())</f>
        <v>-0.58073076275264079</v>
      </c>
      <c r="AI405" s="23">
        <f ca="1">SQRT(Inputs!$B$38)*M405+SQRT(1-Inputs!$B$38)*_xlfn.NORM.S.INV(RAND())</f>
        <v>0.5424024728013942</v>
      </c>
      <c r="AJ405" s="23">
        <f ca="1">SQRT(Inputs!$B$38)*C405+SQRT(1-Inputs!$B$38)*_xlfn.NORM.S.INV(RAND())</f>
        <v>-1.7427845427216808</v>
      </c>
      <c r="AK405" s="23">
        <f ca="1">SQRT(Inputs!$B$38)*D405+SQRT(1-Inputs!$B$38)*_xlfn.NORM.S.INV(RAND())</f>
        <v>-1.1266680580656565</v>
      </c>
      <c r="AL405" s="23">
        <f ca="1">SQRT(Inputs!$B$38)*E405+SQRT(1-Inputs!$B$38)*_xlfn.NORM.S.INV(RAND())</f>
        <v>-0.12387045896347032</v>
      </c>
      <c r="AM405" s="23">
        <f ca="1">SQRT(Inputs!$B$38)*F405+SQRT(1-Inputs!$B$38)*_xlfn.NORM.S.INV(RAND())</f>
        <v>0.61987175250112603</v>
      </c>
      <c r="AN405" s="23">
        <f ca="1">SQRT(Inputs!$B$38)*G405+SQRT(1-Inputs!$B$38)*_xlfn.NORM.S.INV(RAND())</f>
        <v>2.1426793113124787</v>
      </c>
      <c r="AO405" s="23">
        <f ca="1">SQRT(Inputs!$B$38)*H405+SQRT(1-Inputs!$B$38)*_xlfn.NORM.S.INV(RAND())</f>
        <v>-0.99985837434603342</v>
      </c>
      <c r="AP405" s="23">
        <f ca="1">SQRT(Inputs!$B$38)*I405+SQRT(1-Inputs!$B$38)*_xlfn.NORM.S.INV(RAND())</f>
        <v>-0.16313842475740767</v>
      </c>
      <c r="AQ405" s="23">
        <f ca="1">SQRT(Inputs!$B$38)*J405+SQRT(1-Inputs!$B$38)*_xlfn.NORM.S.INV(RAND())</f>
        <v>-0.4258371885699308</v>
      </c>
      <c r="AR405" s="23">
        <f ca="1">SQRT(Inputs!$B$38)*K405+SQRT(1-Inputs!$B$38)*_xlfn.NORM.S.INV(RAND())</f>
        <v>0.91698841156151212</v>
      </c>
      <c r="AS405" s="23">
        <f ca="1">SQRT(Inputs!$B$38)*L405+SQRT(1-Inputs!$B$38)*_xlfn.NORM.S.INV(RAND())</f>
        <v>-1.0701175432698746</v>
      </c>
      <c r="AT405" s="23">
        <f ca="1">SQRT(Inputs!$B$38)*M405+SQRT(1-Inputs!$B$38)*_xlfn.NORM.S.INV(RAND())</f>
        <v>-0.30221063385303742</v>
      </c>
      <c r="AU405" s="15">
        <f ca="1">Inputs!$B$6*EXP($B$8-0.5*C$5^2+C$5*N405)</f>
        <v>4405.1799500890947</v>
      </c>
      <c r="AV405" s="15">
        <f t="shared" ca="1" si="219"/>
        <v>4594.5018804621577</v>
      </c>
      <c r="AW405" s="15">
        <f t="shared" ca="1" si="220"/>
        <v>4668.548481435434</v>
      </c>
      <c r="AX405" s="15">
        <f t="shared" ca="1" si="221"/>
        <v>5260.8122446672469</v>
      </c>
      <c r="AY405" s="15">
        <f t="shared" ca="1" si="222"/>
        <v>7071.1555922225134</v>
      </c>
      <c r="AZ405" s="15">
        <f t="shared" ca="1" si="223"/>
        <v>8322.4370502929833</v>
      </c>
      <c r="BA405" s="15">
        <f t="shared" ca="1" si="224"/>
        <v>10412.342999218752</v>
      </c>
      <c r="BB405" s="15">
        <f t="shared" ca="1" si="225"/>
        <v>14817.179385290563</v>
      </c>
      <c r="BC405" s="15">
        <f t="shared" ca="1" si="226"/>
        <v>15668.670103224802</v>
      </c>
      <c r="BD405" s="15">
        <f t="shared" ca="1" si="227"/>
        <v>17840.249957655491</v>
      </c>
      <c r="BE405" s="15">
        <f t="shared" ca="1" si="228"/>
        <v>20005.712837592309</v>
      </c>
      <c r="BF405" s="15">
        <f ca="1">Inputs!$B$13*EXP($B$9-0.5*C$6^2+C$6*Y405)</f>
        <v>13107.158647752445</v>
      </c>
      <c r="BG405" s="15">
        <f t="shared" ca="1" si="229"/>
        <v>16021.079072887032</v>
      </c>
      <c r="BH405" s="15">
        <f t="shared" ca="1" si="230"/>
        <v>23656.419480623095</v>
      </c>
      <c r="BI405" s="15">
        <f t="shared" ca="1" si="231"/>
        <v>26961.350584176682</v>
      </c>
      <c r="BJ405" s="15">
        <f t="shared" ca="1" si="232"/>
        <v>39274.663356904312</v>
      </c>
      <c r="BK405" s="15">
        <f t="shared" ca="1" si="233"/>
        <v>48722.929951526989</v>
      </c>
      <c r="BL405" s="15">
        <f t="shared" ca="1" si="234"/>
        <v>55152.478017705092</v>
      </c>
      <c r="BM405" s="15">
        <f t="shared" ca="1" si="235"/>
        <v>70030.75673024173</v>
      </c>
      <c r="BN405" s="15">
        <f t="shared" ca="1" si="236"/>
        <v>87828.022694818617</v>
      </c>
      <c r="BO405" s="15">
        <f t="shared" ca="1" si="237"/>
        <v>101009.3524213371</v>
      </c>
      <c r="BP405" s="15">
        <f t="shared" ca="1" si="238"/>
        <v>132203.1803041315</v>
      </c>
      <c r="BQ405" s="15">
        <f ca="1">Inputs!$B$20*EXP($B$10-0.5*C$7^2+C$7*AJ405)</f>
        <v>2311.8264890558085</v>
      </c>
      <c r="BR405" s="15">
        <f t="shared" ca="1" si="239"/>
        <v>2193.3107575184949</v>
      </c>
      <c r="BS405" s="15">
        <f t="shared" ca="1" si="240"/>
        <v>2898.5293928162041</v>
      </c>
      <c r="BT405" s="15">
        <f t="shared" ca="1" si="241"/>
        <v>4702.1356375225678</v>
      </c>
      <c r="BU405" s="15">
        <f t="shared" ca="1" si="242"/>
        <v>10944.269148503747</v>
      </c>
      <c r="BV405" s="15">
        <f t="shared" ca="1" si="243"/>
        <v>12155.474449702213</v>
      </c>
      <c r="BW405" s="15">
        <f t="shared" ca="1" si="244"/>
        <v>16386.598994418844</v>
      </c>
      <c r="BX405" s="15">
        <f t="shared" ca="1" si="245"/>
        <v>21043.876994785962</v>
      </c>
      <c r="BY405" s="15">
        <f t="shared" ca="1" si="246"/>
        <v>35140.688212028879</v>
      </c>
      <c r="BZ405" s="15">
        <f t="shared" ca="1" si="247"/>
        <v>40501.883705739579</v>
      </c>
      <c r="CA405" s="15">
        <f t="shared" ca="1" si="248"/>
        <v>53918.124398286905</v>
      </c>
      <c r="CB405" s="15">
        <f ca="1">(AU405*DCF!C$10-DCF!C$5*MAX(AU405*DCF!C$10,0)-MAX(AU405-Inputs!$B$6,0)/Inputs!$B$10)*DCF!C$6</f>
        <v>1047.0462369032857</v>
      </c>
      <c r="CC405" s="15">
        <f ca="1">(AV405*DCF!D$10-DCF!D$5*MAX(AV405*DCF!D$10,0)-MAX(AV405-AU405,0)/Inputs!$B$10)*DCF!D$6</f>
        <v>1073.7175088195797</v>
      </c>
      <c r="CD405" s="15">
        <f ca="1">(AW405*DCF!E$10-DCF!E$5*MAX(AW405*DCF!E$10,0)-MAX(AW405-AV405,0)/Inputs!$B$10)*DCF!E$6</f>
        <v>1061.2151663932309</v>
      </c>
      <c r="CE405" s="15">
        <f ca="1">(AX405*DCF!F$10-DCF!F$5*MAX(AX405*DCF!F$10,0)-MAX(AX405-AW405,0)/Inputs!$B$10)*DCF!F$6</f>
        <v>1025.1915237548969</v>
      </c>
      <c r="CF405" s="15">
        <f ca="1">(AY405*DCF!G$10-DCF!G$5*MAX(AY405*DCF!G$10,0)-MAX(AY405-AX405,0)/Inputs!$B$10)*DCF!G$6</f>
        <v>1108.9605501898782</v>
      </c>
      <c r="CG405" s="15">
        <f ca="1">(AZ405*DCF!H$10-DCF!H$5*MAX(AZ405*DCF!H$10,0)-MAX(AZ405-AY405,0)/Inputs!$B$10)*DCF!H$6</f>
        <v>1393.6196677814921</v>
      </c>
      <c r="CH405" s="15">
        <f ca="1">(BA405*DCF!I$10-DCF!I$5*MAX(BA405*DCF!I$10,0)-MAX(BA405-AZ405,0)/Inputs!$B$10)*DCF!I$6</f>
        <v>1559.1374232175258</v>
      </c>
      <c r="CI405" s="15">
        <f ca="1">(BB405*DCF!J$10-DCF!J$5*MAX(BB405*DCF!J$10,0)-MAX(BB405-BA405,0)/Inputs!$B$10)*DCF!J$6</f>
        <v>1875.1819947461158</v>
      </c>
      <c r="CJ405" s="15">
        <f ca="1">(BC405*DCF!K$10-DCF!K$5*MAX(BC405*DCF!K$10,0)-MAX(BC405-BB405,0)/Inputs!$B$10)*DCF!K$6</f>
        <v>2403.2085078901841</v>
      </c>
      <c r="CK405" s="15">
        <f ca="1">(BD405*DCF!L$10-DCF!L$5*MAX(BD405*DCF!L$10,0)-MAX(BD405-BC405,0)/Inputs!$B$10)*DCF!L$6</f>
        <v>2409.8285071041641</v>
      </c>
      <c r="CL405" s="15">
        <f ca="1">(BE405*DCF!M$10-DCF!M$5*MAX(BE405*DCF!M$10,0)-MAX(BE405-BD405,0)/Inputs!$B$10)*DCF!M$6</f>
        <v>2564.3771574269158</v>
      </c>
      <c r="CM405" s="15">
        <f ca="1">(BF405*DCF!C$28-DCF!C$5*MAX(BF405*DCF!C$28,0)-MAX(BF405-Inputs!$B$13,0)/Inputs!$B$17)*DCF!C$6</f>
        <v>3602.9535842528003</v>
      </c>
      <c r="CN405" s="15">
        <f ca="1">(BG405*DCF!D$28-DCF!D$5*MAX(BG405*DCF!D$28,0)-MAX(BG405-BF405,0)/Inputs!$B$17)*DCF!D$6</f>
        <v>4096.9044652603352</v>
      </c>
      <c r="CO405" s="15">
        <f ca="1">(BH405*DCF!E$28-DCF!E$5*MAX(BH405*DCF!E$28,0)-MAX(BH405-BG405,0)/Inputs!$B$17)*DCF!E$6</f>
        <v>5195.0987380415845</v>
      </c>
      <c r="CP405" s="15">
        <f ca="1">(BI405*DCF!F$28-DCF!F$5*MAX(BI405*DCF!F$28,0)-MAX(BI405-BH405,0)/Inputs!$B$17)*DCF!F$6</f>
        <v>6717.5815525530725</v>
      </c>
      <c r="CQ405" s="15">
        <f ca="1">(BJ405*DCF!G$28-DCF!G$5*MAX(BJ405*DCF!G$28,0)-MAX(BJ405-BI405,0)/Inputs!$B$17)*DCF!G$6</f>
        <v>8119.131816265809</v>
      </c>
      <c r="CR405" s="15">
        <f ca="1">(BK405*DCF!H$28-DCF!H$5*MAX(BK405*DCF!H$28,0)-MAX(BK405-BJ405,0)/Inputs!$B$17)*DCF!H$6</f>
        <v>10581.722646960663</v>
      </c>
      <c r="CS405" s="15">
        <f ca="1">(BL405*DCF!I$28-DCF!I$5*MAX(BL405*DCF!I$28,0)-MAX(BL405-BK405,0)/Inputs!$B$17)*DCF!I$6</f>
        <v>12046.435449725221</v>
      </c>
      <c r="CT405" s="15">
        <f ca="1">(BM405*DCF!J$28-DCF!J$5*MAX(BM405*DCF!J$28,0)-MAX(BM405-BL405,0)/Inputs!$B$17)*DCF!J$6</f>
        <v>13649.934234708684</v>
      </c>
      <c r="CU405" s="15">
        <f ca="1">(BN405*DCF!K$28-DCF!K$5*MAX(BN405*DCF!K$28,0)-MAX(BN405-BM405,0)/Inputs!$B$17)*DCF!K$6</f>
        <v>16367.87775842074</v>
      </c>
      <c r="CV405" s="15">
        <f ca="1">(BO405*DCF!L$28-DCF!L$5*MAX(BO405*DCF!L$28,0)-MAX(BO405-BN405,0)/Inputs!$B$17)*DCF!L$6</f>
        <v>18661.996543359302</v>
      </c>
      <c r="CW405" s="15">
        <f ca="1">(BP405*DCF!M$28-DCF!M$5*MAX(BP405*DCF!M$28,0)-MAX(BP405-BO405,0)/Inputs!$B$17)*DCF!M$6</f>
        <v>21613.473345714778</v>
      </c>
      <c r="CX405" s="15">
        <f ca="1">(BQ405*DCF!C$46-DCF!C$5*MAX(BQ405*DCF!C$46,0)-MAX(BQ405-Inputs!$B$20,0)/Inputs!$B$24)*DCF!C$6</f>
        <v>-533.9091198743206</v>
      </c>
      <c r="CY405" s="15">
        <f ca="1">(BR405*DCF!D$46-DCF!D$5*MAX(BR405*DCF!D$46,0)-MAX(BR405-BQ405,0)/Inputs!$B$24)*DCF!D$6</f>
        <v>-374.34699764035139</v>
      </c>
      <c r="CZ405" s="15">
        <f ca="1">(BS405*DCF!E$46-DCF!E$5*MAX(BS405*DCF!E$46,0)-MAX(BS405-BR405,0)/Inputs!$B$24)*DCF!E$6</f>
        <v>-620.73391909122563</v>
      </c>
      <c r="DA405" s="15">
        <f ca="1">(BT405*DCF!F$46-DCF!F$5*MAX(BT405*DCF!F$46,0)-MAX(BT405-BS405,0)/Inputs!$B$24)*DCF!F$6</f>
        <v>-999.18929633407163</v>
      </c>
      <c r="DB405" s="15">
        <f ca="1">(BU405*DCF!G$46-DCF!G$5*MAX(BU405*DCF!G$46,0)-MAX(BU405-BT405,0)/Inputs!$B$24)*DCF!G$6</f>
        <v>-2467.8739745148596</v>
      </c>
      <c r="DC405" s="15">
        <f ca="1">(BV405*DCF!H$46-DCF!H$5*MAX(BV405*DCF!H$46,0)-MAX(BV405-BU405,0)/Inputs!$B$24)*DCF!H$6</f>
        <v>-376.37462616941673</v>
      </c>
      <c r="DD405" s="15">
        <f ca="1">(BW405*DCF!I$46-DCF!I$5*MAX(BW405*DCF!I$46,0)-MAX(BW405-BV405,0)/Inputs!$B$24)*DCF!I$6</f>
        <v>-836.13731866728517</v>
      </c>
      <c r="DE405" s="15">
        <f ca="1">(BX405*DCF!J$46-DCF!J$5*MAX(BX405*DCF!J$46,0)-MAX(BX405-BW405,0)/Inputs!$B$24)*DCF!J$6</f>
        <v>-352.30160699580085</v>
      </c>
      <c r="DF405" s="15">
        <f ca="1">(BY405*DCF!K$46-DCF!K$5*MAX(BY405*DCF!K$46,0)-MAX(BY405-BX405,0)/Inputs!$B$24)*DCF!K$6</f>
        <v>-1445.9899579637529</v>
      </c>
      <c r="DG405" s="15">
        <f ca="1">(BZ405*DCF!L$46-DCF!L$5*MAX(BZ405*DCF!L$46,0)-MAX(BZ405-BY405,0)/Inputs!$B$24)*DCF!L$6</f>
        <v>1586.4517761164745</v>
      </c>
      <c r="DH405" s="15">
        <f ca="1">(CA405*DCF!M$46-DCF!M$5*MAX(CA405*DCF!M$46,0)-MAX(CA405-BZ405,0)/Inputs!$B$24)*DCF!M$6</f>
        <v>1422.2210171085414</v>
      </c>
      <c r="DI405" s="15">
        <f ca="1">SUM(CB405:CL405)+BE405*DCF!M$10*(1+Inputs!$B$30)*(1-Inputs!$B$33)*(1-Inputs!$B$30/Inputs!$B$31)/(Inputs!$B$29-Inputs!$B$30)*DCF!M$6</f>
        <v>73197.64761941164</v>
      </c>
      <c r="DJ405" s="15">
        <f ca="1">SUM(CM405:CW405)+BP405*DCF!M$28*(1+Inputs!$B$30)*(1-Inputs!$B$33)*(1-Inputs!$B$30/Inputs!$B$31)/(Inputs!$B$29-Inputs!$B$30)*DCF!M$6</f>
        <v>611217.37545856251</v>
      </c>
      <c r="DK405" s="15">
        <f ca="1">SUM(CX405:DH405)+CA405*DCF!M$46*(1+Inputs!$B$30)*(1-Inputs!$B$33)*(1-Inputs!$B$30/Inputs!$B$31)/(Inputs!$B$29-Inputs!$B$30)*DCF!M$6</f>
        <v>78365.623305871224</v>
      </c>
      <c r="DM405" s="15">
        <f ca="1">DI405+DJ405+DK405+Inputs!$B$34+Inputs!$B$36-Inputs!$B$35</f>
        <v>839631.64638384536</v>
      </c>
    </row>
    <row r="406" spans="1:117" x14ac:dyDescent="0.75">
      <c r="A406" s="11">
        <v>393</v>
      </c>
      <c r="C406" s="23">
        <f t="shared" ca="1" si="249"/>
        <v>-9.8436770450985325E-2</v>
      </c>
      <c r="D406" s="23">
        <f t="shared" ca="1" si="249"/>
        <v>0.34517744919782267</v>
      </c>
      <c r="E406" s="23">
        <f t="shared" ca="1" si="249"/>
        <v>0.77635446112963902</v>
      </c>
      <c r="F406" s="23">
        <f t="shared" ca="1" si="249"/>
        <v>-0.32326507020392775</v>
      </c>
      <c r="G406" s="23">
        <f t="shared" ca="1" si="249"/>
        <v>-1.422170109033964</v>
      </c>
      <c r="H406" s="23">
        <f t="shared" ca="1" si="249"/>
        <v>0.10498906837173479</v>
      </c>
      <c r="I406" s="23">
        <f t="shared" ca="1" si="249"/>
        <v>0.87474939047814304</v>
      </c>
      <c r="J406" s="23">
        <f t="shared" ca="1" si="249"/>
        <v>0.81800166414298536</v>
      </c>
      <c r="K406" s="23">
        <f t="shared" ca="1" si="249"/>
        <v>1.0103802913769446</v>
      </c>
      <c r="L406" s="23">
        <f t="shared" ca="1" si="249"/>
        <v>-0.50882646072911675</v>
      </c>
      <c r="M406" s="23">
        <f t="shared" ca="1" si="249"/>
        <v>-1.8096827114502487</v>
      </c>
      <c r="N406" s="23">
        <f ca="1">SQRT(Inputs!$B$38)*C406+SQRT(1-Inputs!$B$38)*_xlfn.NORM.S.INV(RAND())</f>
        <v>-0.11386439360276096</v>
      </c>
      <c r="O406" s="23">
        <f ca="1">SQRT(Inputs!$B$38)*D406+SQRT(1-Inputs!$B$38)*_xlfn.NORM.S.INV(RAND())</f>
        <v>-0.97200739924579149</v>
      </c>
      <c r="P406" s="23">
        <f ca="1">SQRT(Inputs!$B$38)*E406+SQRT(1-Inputs!$B$38)*_xlfn.NORM.S.INV(RAND())</f>
        <v>-0.97570392733472855</v>
      </c>
      <c r="Q406" s="23">
        <f ca="1">SQRT(Inputs!$B$38)*F406+SQRT(1-Inputs!$B$38)*_xlfn.NORM.S.INV(RAND())</f>
        <v>0.52063328015954158</v>
      </c>
      <c r="R406" s="23">
        <f ca="1">SQRT(Inputs!$B$38)*G406+SQRT(1-Inputs!$B$38)*_xlfn.NORM.S.INV(RAND())</f>
        <v>-1.1855895424622733</v>
      </c>
      <c r="S406" s="23">
        <f ca="1">SQRT(Inputs!$B$38)*H406+SQRT(1-Inputs!$B$38)*_xlfn.NORM.S.INV(RAND())</f>
        <v>-1.0666712029738368</v>
      </c>
      <c r="T406" s="23">
        <f ca="1">SQRT(Inputs!$B$38)*I406+SQRT(1-Inputs!$B$38)*_xlfn.NORM.S.INV(RAND())</f>
        <v>0.47591639760535015</v>
      </c>
      <c r="U406" s="23">
        <f ca="1">SQRT(Inputs!$B$38)*J406+SQRT(1-Inputs!$B$38)*_xlfn.NORM.S.INV(RAND())</f>
        <v>1.3513010187722836</v>
      </c>
      <c r="V406" s="23">
        <f ca="1">SQRT(Inputs!$B$38)*K406+SQRT(1-Inputs!$B$38)*_xlfn.NORM.S.INV(RAND())</f>
        <v>1.2023499003132851</v>
      </c>
      <c r="W406" s="23">
        <f ca="1">SQRT(Inputs!$B$38)*L406+SQRT(1-Inputs!$B$38)*_xlfn.NORM.S.INV(RAND())</f>
        <v>-0.90504529747857754</v>
      </c>
      <c r="X406" s="23">
        <f ca="1">SQRT(Inputs!$B$38)*M406+SQRT(1-Inputs!$B$38)*_xlfn.NORM.S.INV(RAND())</f>
        <v>-1.0393070447123176</v>
      </c>
      <c r="Y406" s="23">
        <f ca="1">SQRT(Inputs!$B$38)*C406+SQRT(1-Inputs!$B$38)*_xlfn.NORM.S.INV(RAND())</f>
        <v>0.3059100080140339</v>
      </c>
      <c r="Z406" s="23">
        <f ca="1">SQRT(Inputs!$B$38)*D406+SQRT(1-Inputs!$B$38)*_xlfn.NORM.S.INV(RAND())</f>
        <v>1.56199749748553</v>
      </c>
      <c r="AA406" s="23">
        <f ca="1">SQRT(Inputs!$B$38)*E406+SQRT(1-Inputs!$B$38)*_xlfn.NORM.S.INV(RAND())</f>
        <v>0.29448220560942262</v>
      </c>
      <c r="AB406" s="23">
        <f ca="1">SQRT(Inputs!$B$38)*F406+SQRT(1-Inputs!$B$38)*_xlfn.NORM.S.INV(RAND())</f>
        <v>-0.75530459294853469</v>
      </c>
      <c r="AC406" s="23">
        <f ca="1">SQRT(Inputs!$B$38)*G406+SQRT(1-Inputs!$B$38)*_xlfn.NORM.S.INV(RAND())</f>
        <v>-0.29374515922854944</v>
      </c>
      <c r="AD406" s="23">
        <f ca="1">SQRT(Inputs!$B$38)*H406+SQRT(1-Inputs!$B$38)*_xlfn.NORM.S.INV(RAND())</f>
        <v>0.28473792822952376</v>
      </c>
      <c r="AE406" s="23">
        <f ca="1">SQRT(Inputs!$B$38)*I406+SQRT(1-Inputs!$B$38)*_xlfn.NORM.S.INV(RAND())</f>
        <v>1.0189548281939</v>
      </c>
      <c r="AF406" s="23">
        <f ca="1">SQRT(Inputs!$B$38)*J406+SQRT(1-Inputs!$B$38)*_xlfn.NORM.S.INV(RAND())</f>
        <v>0.21153489272718617</v>
      </c>
      <c r="AG406" s="23">
        <f ca="1">SQRT(Inputs!$B$38)*K406+SQRT(1-Inputs!$B$38)*_xlfn.NORM.S.INV(RAND())</f>
        <v>0.54268679888412807</v>
      </c>
      <c r="AH406" s="23">
        <f ca="1">SQRT(Inputs!$B$38)*L406+SQRT(1-Inputs!$B$38)*_xlfn.NORM.S.INV(RAND())</f>
        <v>0.3277830034299658</v>
      </c>
      <c r="AI406" s="23">
        <f ca="1">SQRT(Inputs!$B$38)*M406+SQRT(1-Inputs!$B$38)*_xlfn.NORM.S.INV(RAND())</f>
        <v>-1.4147063489077671</v>
      </c>
      <c r="AJ406" s="23">
        <f ca="1">SQRT(Inputs!$B$38)*C406+SQRT(1-Inputs!$B$38)*_xlfn.NORM.S.INV(RAND())</f>
        <v>-1.6298604888730703</v>
      </c>
      <c r="AK406" s="23">
        <f ca="1">SQRT(Inputs!$B$38)*D406+SQRT(1-Inputs!$B$38)*_xlfn.NORM.S.INV(RAND())</f>
        <v>1.3069819690163955</v>
      </c>
      <c r="AL406" s="23">
        <f ca="1">SQRT(Inputs!$B$38)*E406+SQRT(1-Inputs!$B$38)*_xlfn.NORM.S.INV(RAND())</f>
        <v>0.62623116865458839</v>
      </c>
      <c r="AM406" s="23">
        <f ca="1">SQRT(Inputs!$B$38)*F406+SQRT(1-Inputs!$B$38)*_xlfn.NORM.S.INV(RAND())</f>
        <v>-0.32599804190821169</v>
      </c>
      <c r="AN406" s="23">
        <f ca="1">SQRT(Inputs!$B$38)*G406+SQRT(1-Inputs!$B$38)*_xlfn.NORM.S.INV(RAND())</f>
        <v>-1.0423205238238831</v>
      </c>
      <c r="AO406" s="23">
        <f ca="1">SQRT(Inputs!$B$38)*H406+SQRT(1-Inputs!$B$38)*_xlfn.NORM.S.INV(RAND())</f>
        <v>0.23899281939946806</v>
      </c>
      <c r="AP406" s="23">
        <f ca="1">SQRT(Inputs!$B$38)*I406+SQRT(1-Inputs!$B$38)*_xlfn.NORM.S.INV(RAND())</f>
        <v>1.4586716998280225</v>
      </c>
      <c r="AQ406" s="23">
        <f ca="1">SQRT(Inputs!$B$38)*J406+SQRT(1-Inputs!$B$38)*_xlfn.NORM.S.INV(RAND())</f>
        <v>0.13444114991726708</v>
      </c>
      <c r="AR406" s="23">
        <f ca="1">SQRT(Inputs!$B$38)*K406+SQRT(1-Inputs!$B$38)*_xlfn.NORM.S.INV(RAND())</f>
        <v>-0.63377925655800271</v>
      </c>
      <c r="AS406" s="23">
        <f ca="1">SQRT(Inputs!$B$38)*L406+SQRT(1-Inputs!$B$38)*_xlfn.NORM.S.INV(RAND())</f>
        <v>-0.71621012080325774</v>
      </c>
      <c r="AT406" s="23">
        <f ca="1">SQRT(Inputs!$B$38)*M406+SQRT(1-Inputs!$B$38)*_xlfn.NORM.S.INV(RAND())</f>
        <v>-2.7176044346636408</v>
      </c>
      <c r="AU406" s="15">
        <f ca="1">Inputs!$B$6*EXP($B$8-0.5*C$5^2+C$5*N406)</f>
        <v>4871.6152598948265</v>
      </c>
      <c r="AV406" s="15">
        <f t="shared" ca="1" si="219"/>
        <v>5140.2013051243739</v>
      </c>
      <c r="AW406" s="15">
        <f t="shared" ca="1" si="220"/>
        <v>5494.6988664561941</v>
      </c>
      <c r="AX406" s="15">
        <f t="shared" ca="1" si="221"/>
        <v>7159.3269947075778</v>
      </c>
      <c r="AY406" s="15">
        <f t="shared" ca="1" si="222"/>
        <v>7618.0908317423609</v>
      </c>
      <c r="AZ406" s="15">
        <f t="shared" ca="1" si="223"/>
        <v>8284.5598175742471</v>
      </c>
      <c r="BA406" s="15">
        <f t="shared" ca="1" si="224"/>
        <v>10655.945999223552</v>
      </c>
      <c r="BB406" s="15">
        <f t="shared" ca="1" si="225"/>
        <v>14937.540314896434</v>
      </c>
      <c r="BC406" s="15">
        <f t="shared" ca="1" si="226"/>
        <v>20546.144507698806</v>
      </c>
      <c r="BD406" s="15">
        <f t="shared" ca="1" si="227"/>
        <v>23127.885518260682</v>
      </c>
      <c r="BE406" s="15">
        <f t="shared" ca="1" si="228"/>
        <v>25780.616625966337</v>
      </c>
      <c r="BF406" s="15">
        <f ca="1">Inputs!$B$13*EXP($B$9-0.5*C$6^2+C$6*Y406)</f>
        <v>14695.773048778527</v>
      </c>
      <c r="BG406" s="15">
        <f t="shared" ca="1" si="229"/>
        <v>23741.341729165386</v>
      </c>
      <c r="BH406" s="15">
        <f t="shared" ca="1" si="230"/>
        <v>30459.510920693887</v>
      </c>
      <c r="BI406" s="15">
        <f t="shared" ca="1" si="231"/>
        <v>33194.668417146131</v>
      </c>
      <c r="BJ406" s="15">
        <f t="shared" ca="1" si="232"/>
        <v>39007.382576379117</v>
      </c>
      <c r="BK406" s="15">
        <f t="shared" ca="1" si="233"/>
        <v>49766.459827632367</v>
      </c>
      <c r="BL406" s="15">
        <f t="shared" ca="1" si="234"/>
        <v>69761.686723635561</v>
      </c>
      <c r="BM406" s="15">
        <f t="shared" ca="1" si="235"/>
        <v>88035.47446463618</v>
      </c>
      <c r="BN406" s="15">
        <f t="shared" ca="1" si="236"/>
        <v>115547.9446767787</v>
      </c>
      <c r="BO406" s="15">
        <f t="shared" ca="1" si="237"/>
        <v>147691.24289901956</v>
      </c>
      <c r="BP406" s="15">
        <f t="shared" ca="1" si="238"/>
        <v>154859.37209488387</v>
      </c>
      <c r="BQ406" s="15">
        <f ca="1">Inputs!$B$20*EXP($B$10-0.5*C$7^2+C$7*AJ406)</f>
        <v>2406.2995402478205</v>
      </c>
      <c r="BR406" s="15">
        <f t="shared" ca="1" si="239"/>
        <v>4944.831918427084</v>
      </c>
      <c r="BS406" s="15">
        <f t="shared" ca="1" si="240"/>
        <v>8105.6851233015323</v>
      </c>
      <c r="BT406" s="15">
        <f t="shared" ca="1" si="241"/>
        <v>10259.938378172192</v>
      </c>
      <c r="BU406" s="15">
        <f t="shared" ca="1" si="242"/>
        <v>11049.354676143324</v>
      </c>
      <c r="BV406" s="15">
        <f t="shared" ca="1" si="243"/>
        <v>16223.277501054437</v>
      </c>
      <c r="BW406" s="15">
        <f t="shared" ca="1" si="244"/>
        <v>30826.854257735991</v>
      </c>
      <c r="BX406" s="15">
        <f t="shared" ca="1" si="245"/>
        <v>44294.179766481684</v>
      </c>
      <c r="BY406" s="15">
        <f t="shared" ca="1" si="246"/>
        <v>54976.351597780398</v>
      </c>
      <c r="BZ406" s="15">
        <f t="shared" ca="1" si="247"/>
        <v>67623.265792114675</v>
      </c>
      <c r="CA406" s="15">
        <f t="shared" ca="1" si="248"/>
        <v>58606.927340607028</v>
      </c>
      <c r="CB406" s="15">
        <f ca="1">(AU406*DCF!C$10-DCF!C$5*MAX(AU406*DCF!C$10,0)-MAX(AU406-Inputs!$B$6,0)/Inputs!$B$10)*DCF!C$6</f>
        <v>1043.7204700065577</v>
      </c>
      <c r="CC406" s="15">
        <f ca="1">(AV406*DCF!D$10-DCF!D$5*MAX(AV406*DCF!D$10,0)-MAX(AV406-AU406,0)/Inputs!$B$10)*DCF!D$6</f>
        <v>1187.401566670248</v>
      </c>
      <c r="CD406" s="15">
        <f ca="1">(AW406*DCF!E$10-DCF!E$5*MAX(AW406*DCF!E$10,0)-MAX(AW406-AV406,0)/Inputs!$B$10)*DCF!E$6</f>
        <v>1188.7909688698021</v>
      </c>
      <c r="CE406" s="15">
        <f ca="1">(AX406*DCF!F$10-DCF!F$5*MAX(AX406*DCF!F$10,0)-MAX(AX406-AW406,0)/Inputs!$B$10)*DCF!F$6</f>
        <v>1216.5018307277558</v>
      </c>
      <c r="CF406" s="15">
        <f ca="1">(AY406*DCF!G$10-DCF!G$5*MAX(AY406*DCF!G$10,0)-MAX(AY406-AX406,0)/Inputs!$B$10)*DCF!G$6</f>
        <v>1481.4479431495581</v>
      </c>
      <c r="CG406" s="15">
        <f ca="1">(AZ406*DCF!H$10-DCF!H$5*MAX(AZ406*DCF!H$10,0)-MAX(AZ406-AY406,0)/Inputs!$B$10)*DCF!H$6</f>
        <v>1490.1097144763073</v>
      </c>
      <c r="CH406" s="15">
        <f ca="1">(BA406*DCF!I$10-DCF!I$5*MAX(BA406*DCF!I$10,0)-MAX(BA406-AZ406,0)/Inputs!$B$10)*DCF!I$6</f>
        <v>1557.4621843115801</v>
      </c>
      <c r="CI406" s="15">
        <f ca="1">(BB406*DCF!J$10-DCF!J$5*MAX(BB406*DCF!J$10,0)-MAX(BB406-BA406,0)/Inputs!$B$10)*DCF!J$6</f>
        <v>1914.5115144455333</v>
      </c>
      <c r="CJ406" s="15">
        <f ca="1">(BC406*DCF!K$10-DCF!K$5*MAX(BC406*DCF!K$10,0)-MAX(BC406-BB406,0)/Inputs!$B$10)*DCF!K$6</f>
        <v>2522.4800844104175</v>
      </c>
      <c r="CK406" s="15">
        <f ca="1">(BD406*DCF!L$10-DCF!L$5*MAX(BD406*DCF!L$10,0)-MAX(BD406-BC406,0)/Inputs!$B$10)*DCF!L$6</f>
        <v>3154.2640205728671</v>
      </c>
      <c r="CL406" s="15">
        <f ca="1">(BE406*DCF!M$10-DCF!M$5*MAX(BE406*DCF!M$10,0)-MAX(BE406-BD406,0)/Inputs!$B$10)*DCF!M$6</f>
        <v>3321.0813786180897</v>
      </c>
      <c r="CM406" s="15">
        <f ca="1">(BF406*DCF!C$28-DCF!C$5*MAX(BF406*DCF!C$28,0)-MAX(BF406-Inputs!$B$13,0)/Inputs!$B$17)*DCF!C$6</f>
        <v>3720.902738147242</v>
      </c>
      <c r="CN406" s="15">
        <f ca="1">(BG406*DCF!D$28-DCF!D$5*MAX(BG406*DCF!D$28,0)-MAX(BG406-BF406,0)/Inputs!$B$17)*DCF!D$6</f>
        <v>5062.5381696010045</v>
      </c>
      <c r="CO406" s="15">
        <f ca="1">(BH406*DCF!E$28-DCF!E$5*MAX(BH406*DCF!E$28,0)-MAX(BH406-BG406,0)/Inputs!$B$17)*DCF!E$6</f>
        <v>7302.6171947849944</v>
      </c>
      <c r="CP406" s="15">
        <f ca="1">(BI406*DCF!F$28-DCF!F$5*MAX(BI406*DCF!F$28,0)-MAX(BI406-BH406,0)/Inputs!$B$17)*DCF!F$6</f>
        <v>8513.4994443681135</v>
      </c>
      <c r="CQ406" s="15">
        <f ca="1">(BJ406*DCF!G$28-DCF!G$5*MAX(BJ406*DCF!G$28,0)-MAX(BJ406-BI406,0)/Inputs!$B$17)*DCF!G$6</f>
        <v>9143.1202586218151</v>
      </c>
      <c r="CR406" s="15">
        <f ca="1">(BK406*DCF!H$28-DCF!H$5*MAX(BK406*DCF!H$28,0)-MAX(BK406-BJ406,0)/Inputs!$B$17)*DCF!H$6</f>
        <v>10636.135908264101</v>
      </c>
      <c r="CS406" s="15">
        <f ca="1">(BL406*DCF!I$28-DCF!I$5*MAX(BL406*DCF!I$28,0)-MAX(BL406-BK406,0)/Inputs!$B$17)*DCF!I$6</f>
        <v>13534.74444833573</v>
      </c>
      <c r="CT406" s="15">
        <f ca="1">(BM406*DCF!J$28-DCF!J$5*MAX(BM406*DCF!J$28,0)-MAX(BM406-BL406,0)/Inputs!$B$17)*DCF!J$6</f>
        <v>17216.264216922504</v>
      </c>
      <c r="CU406" s="15">
        <f ca="1">(BN406*DCF!K$28-DCF!K$5*MAX(BN406*DCF!K$28,0)-MAX(BN406-BM406,0)/Inputs!$B$17)*DCF!K$6</f>
        <v>21031.877386679662</v>
      </c>
      <c r="CV406" s="15">
        <f ca="1">(BO406*DCF!L$28-DCF!L$5*MAX(BO406*DCF!L$28,0)-MAX(BO406-BN406,0)/Inputs!$B$17)*DCF!L$6</f>
        <v>25830.435186536939</v>
      </c>
      <c r="CW406" s="15">
        <f ca="1">(BP406*DCF!M$28-DCF!M$5*MAX(BP406*DCF!M$28,0)-MAX(BP406-BO406,0)/Inputs!$B$17)*DCF!M$6</f>
        <v>28387.609560882298</v>
      </c>
      <c r="CX406" s="15">
        <f ca="1">(BQ406*DCF!C$46-DCF!C$5*MAX(BQ406*DCF!C$46,0)-MAX(BQ406-Inputs!$B$20,0)/Inputs!$B$24)*DCF!C$6</f>
        <v>-555.7273765006513</v>
      </c>
      <c r="CY406" s="15">
        <f ca="1">(BR406*DCF!D$46-DCF!D$5*MAX(BR406*DCF!D$46,0)-MAX(BR406-BQ406,0)/Inputs!$B$24)*DCF!D$6</f>
        <v>-1927.1381875417105</v>
      </c>
      <c r="CZ406" s="15">
        <f ca="1">(BS406*DCF!E$46-DCF!E$5*MAX(BS406*DCF!E$46,0)-MAX(BS406-BR406,0)/Inputs!$B$24)*DCF!E$6</f>
        <v>-2204.4326953361651</v>
      </c>
      <c r="DA406" s="15">
        <f ca="1">(BT406*DCF!F$46-DCF!F$5*MAX(BT406*DCF!F$46,0)-MAX(BT406-BS406,0)/Inputs!$B$24)*DCF!F$6</f>
        <v>-1531.6252922160065</v>
      </c>
      <c r="DB406" s="15">
        <f ca="1">(BU406*DCF!G$46-DCF!G$5*MAX(BU406*DCF!G$46,0)-MAX(BU406-BT406,0)/Inputs!$B$24)*DCF!G$6</f>
        <v>-637.22250612210541</v>
      </c>
      <c r="DC406" s="15">
        <f ca="1">(BV406*DCF!H$46-DCF!H$5*MAX(BV406*DCF!H$46,0)-MAX(BV406-BU406,0)/Inputs!$B$24)*DCF!H$6</f>
        <v>-1607.7648166900201</v>
      </c>
      <c r="DD406" s="15">
        <f ca="1">(BW406*DCF!I$46-DCF!I$5*MAX(BW406*DCF!I$46,0)-MAX(BW406-BV406,0)/Inputs!$B$24)*DCF!I$6</f>
        <v>-3480.163792816662</v>
      </c>
      <c r="DE406" s="15">
        <f ca="1">(BX406*DCF!J$46-DCF!J$5*MAX(BX406*DCF!J$46,0)-MAX(BX406-BW406,0)/Inputs!$B$24)*DCF!J$6</f>
        <v>-1713.2963828229217</v>
      </c>
      <c r="DF406" s="15">
        <f ca="1">(BY406*DCF!K$46-DCF!K$5*MAX(BY406*DCF!K$46,0)-MAX(BY406-BX406,0)/Inputs!$B$24)*DCF!K$6</f>
        <v>523.5849410495</v>
      </c>
      <c r="DG406" s="15">
        <f ca="1">(BZ406*DCF!L$46-DCF!L$5*MAX(BZ406*DCF!L$46,0)-MAX(BZ406-BY406,0)/Inputs!$B$24)*DCF!L$6</f>
        <v>1812.4452422291838</v>
      </c>
      <c r="DH406" s="15">
        <f ca="1">(CA406*DCF!M$46-DCF!M$5*MAX(CA406*DCF!M$46,0)-MAX(CA406-BZ406,0)/Inputs!$B$24)*DCF!M$6</f>
        <v>4594.5530402695804</v>
      </c>
      <c r="DI406" s="15">
        <f ca="1">SUM(CB406:CL406)+BE406*DCF!M$10*(1+Inputs!$B$30)*(1-Inputs!$B$33)*(1-Inputs!$B$30/Inputs!$B$31)/(Inputs!$B$29-Inputs!$B$30)*DCF!M$6</f>
        <v>91825.568659684883</v>
      </c>
      <c r="DJ406" s="15">
        <f ca="1">SUM(CM406:CW406)+BP406*DCF!M$28*(1+Inputs!$B$30)*(1-Inputs!$B$33)*(1-Inputs!$B$30/Inputs!$B$31)/(Inputs!$B$29-Inputs!$B$30)*DCF!M$6</f>
        <v>725013.9849708234</v>
      </c>
      <c r="DK406" s="15">
        <f ca="1">SUM(CX406:DH406)+CA406*DCF!M$46*(1+Inputs!$B$30)*(1-Inputs!$B$33)*(1-Inputs!$B$30/Inputs!$B$31)/(Inputs!$B$29-Inputs!$B$30)*DCF!M$6</f>
        <v>83886.464276442057</v>
      </c>
      <c r="DM406" s="15">
        <f ca="1">DI406+DJ406+DK406+Inputs!$B$34+Inputs!$B$36-Inputs!$B$35</f>
        <v>977577.01790695032</v>
      </c>
    </row>
    <row r="407" spans="1:117" x14ac:dyDescent="0.75">
      <c r="A407" s="11">
        <v>394</v>
      </c>
      <c r="C407" s="23">
        <f t="shared" ca="1" si="249"/>
        <v>-0.37683270282734455</v>
      </c>
      <c r="D407" s="23">
        <f t="shared" ca="1" si="249"/>
        <v>1.1362183630029314</v>
      </c>
      <c r="E407" s="23">
        <f t="shared" ca="1" si="249"/>
        <v>-1.488895843841967</v>
      </c>
      <c r="F407" s="23">
        <f t="shared" ca="1" si="249"/>
        <v>-1.8499469274258102</v>
      </c>
      <c r="G407" s="23">
        <f t="shared" ca="1" si="249"/>
        <v>-0.9828098909509827</v>
      </c>
      <c r="H407" s="23">
        <f t="shared" ca="1" si="249"/>
        <v>0.7913851088986511</v>
      </c>
      <c r="I407" s="23">
        <f t="shared" ca="1" si="249"/>
        <v>0.36802353797903681</v>
      </c>
      <c r="J407" s="23">
        <f t="shared" ca="1" si="249"/>
        <v>-9.5631929110357006E-2</v>
      </c>
      <c r="K407" s="23">
        <f t="shared" ca="1" si="249"/>
        <v>0.75745019752119536</v>
      </c>
      <c r="L407" s="23">
        <f t="shared" ca="1" si="249"/>
        <v>1.0034884056124771</v>
      </c>
      <c r="M407" s="23">
        <f t="shared" ca="1" si="249"/>
        <v>1.1360745774137495</v>
      </c>
      <c r="N407" s="23">
        <f ca="1">SQRT(Inputs!$B$38)*C407+SQRT(1-Inputs!$B$38)*_xlfn.NORM.S.INV(RAND())</f>
        <v>-0.6846851256414288</v>
      </c>
      <c r="O407" s="23">
        <f ca="1">SQRT(Inputs!$B$38)*D407+SQRT(1-Inputs!$B$38)*_xlfn.NORM.S.INV(RAND())</f>
        <v>1.4668142938487738</v>
      </c>
      <c r="P407" s="23">
        <f ca="1">SQRT(Inputs!$B$38)*E407+SQRT(1-Inputs!$B$38)*_xlfn.NORM.S.INV(RAND())</f>
        <v>-1.609347904745202</v>
      </c>
      <c r="Q407" s="23">
        <f ca="1">SQRT(Inputs!$B$38)*F407+SQRT(1-Inputs!$B$38)*_xlfn.NORM.S.INV(RAND())</f>
        <v>-0.58026819719973033</v>
      </c>
      <c r="R407" s="23">
        <f ca="1">SQRT(Inputs!$B$38)*G407+SQRT(1-Inputs!$B$38)*_xlfn.NORM.S.INV(RAND())</f>
        <v>0.11909971461833457</v>
      </c>
      <c r="S407" s="23">
        <f ca="1">SQRT(Inputs!$B$38)*H407+SQRT(1-Inputs!$B$38)*_xlfn.NORM.S.INV(RAND())</f>
        <v>0.33338579680730207</v>
      </c>
      <c r="T407" s="23">
        <f ca="1">SQRT(Inputs!$B$38)*I407+SQRT(1-Inputs!$B$38)*_xlfn.NORM.S.INV(RAND())</f>
        <v>-0.17655459565023823</v>
      </c>
      <c r="U407" s="23">
        <f ca="1">SQRT(Inputs!$B$38)*J407+SQRT(1-Inputs!$B$38)*_xlfn.NORM.S.INV(RAND())</f>
        <v>9.8497255057593075E-2</v>
      </c>
      <c r="V407" s="23">
        <f ca="1">SQRT(Inputs!$B$38)*K407+SQRT(1-Inputs!$B$38)*_xlfn.NORM.S.INV(RAND())</f>
        <v>0.43329177267098906</v>
      </c>
      <c r="W407" s="23">
        <f ca="1">SQRT(Inputs!$B$38)*L407+SQRT(1-Inputs!$B$38)*_xlfn.NORM.S.INV(RAND())</f>
        <v>0.25562693002616299</v>
      </c>
      <c r="X407" s="23">
        <f ca="1">SQRT(Inputs!$B$38)*M407+SQRT(1-Inputs!$B$38)*_xlfn.NORM.S.INV(RAND())</f>
        <v>2.9661219061230666</v>
      </c>
      <c r="Y407" s="23">
        <f ca="1">SQRT(Inputs!$B$38)*C407+SQRT(1-Inputs!$B$38)*_xlfn.NORM.S.INV(RAND())</f>
        <v>0.73317683601905026</v>
      </c>
      <c r="Z407" s="23">
        <f ca="1">SQRT(Inputs!$B$38)*D407+SQRT(1-Inputs!$B$38)*_xlfn.NORM.S.INV(RAND())</f>
        <v>0.30427238119130007</v>
      </c>
      <c r="AA407" s="23">
        <f ca="1">SQRT(Inputs!$B$38)*E407+SQRT(1-Inputs!$B$38)*_xlfn.NORM.S.INV(RAND())</f>
        <v>-1.4509251779027668</v>
      </c>
      <c r="AB407" s="23">
        <f ca="1">SQRT(Inputs!$B$38)*F407+SQRT(1-Inputs!$B$38)*_xlfn.NORM.S.INV(RAND())</f>
        <v>-1.9599767572034783</v>
      </c>
      <c r="AC407" s="23">
        <f ca="1">SQRT(Inputs!$B$38)*G407+SQRT(1-Inputs!$B$38)*_xlfn.NORM.S.INV(RAND())</f>
        <v>0.99633242547349465</v>
      </c>
      <c r="AD407" s="23">
        <f ca="1">SQRT(Inputs!$B$38)*H407+SQRT(1-Inputs!$B$38)*_xlfn.NORM.S.INV(RAND())</f>
        <v>1.0817510649796356</v>
      </c>
      <c r="AE407" s="23">
        <f ca="1">SQRT(Inputs!$B$38)*I407+SQRT(1-Inputs!$B$38)*_xlfn.NORM.S.INV(RAND())</f>
        <v>1.0693317426480844</v>
      </c>
      <c r="AF407" s="23">
        <f ca="1">SQRT(Inputs!$B$38)*J407+SQRT(1-Inputs!$B$38)*_xlfn.NORM.S.INV(RAND())</f>
        <v>7.1556449194429994E-2</v>
      </c>
      <c r="AG407" s="23">
        <f ca="1">SQRT(Inputs!$B$38)*K407+SQRT(1-Inputs!$B$38)*_xlfn.NORM.S.INV(RAND())</f>
        <v>0.81114236159949338</v>
      </c>
      <c r="AH407" s="23">
        <f ca="1">SQRT(Inputs!$B$38)*L407+SQRT(1-Inputs!$B$38)*_xlfn.NORM.S.INV(RAND())</f>
        <v>-0.83011939970846682</v>
      </c>
      <c r="AI407" s="23">
        <f ca="1">SQRT(Inputs!$B$38)*M407+SQRT(1-Inputs!$B$38)*_xlfn.NORM.S.INV(RAND())</f>
        <v>0.69673668781995612</v>
      </c>
      <c r="AJ407" s="23">
        <f ca="1">SQRT(Inputs!$B$38)*C407+SQRT(1-Inputs!$B$38)*_xlfn.NORM.S.INV(RAND())</f>
        <v>0.42935259947825866</v>
      </c>
      <c r="AK407" s="23">
        <f ca="1">SQRT(Inputs!$B$38)*D407+SQRT(1-Inputs!$B$38)*_xlfn.NORM.S.INV(RAND())</f>
        <v>1.3626085603066769</v>
      </c>
      <c r="AL407" s="23">
        <f ca="1">SQRT(Inputs!$B$38)*E407+SQRT(1-Inputs!$B$38)*_xlfn.NORM.S.INV(RAND())</f>
        <v>-1.4451306097592445</v>
      </c>
      <c r="AM407" s="23">
        <f ca="1">SQRT(Inputs!$B$38)*F407+SQRT(1-Inputs!$B$38)*_xlfn.NORM.S.INV(RAND())</f>
        <v>-1.8593661659863354</v>
      </c>
      <c r="AN407" s="23">
        <f ca="1">SQRT(Inputs!$B$38)*G407+SQRT(1-Inputs!$B$38)*_xlfn.NORM.S.INV(RAND())</f>
        <v>-0.20787986907436484</v>
      </c>
      <c r="AO407" s="23">
        <f ca="1">SQRT(Inputs!$B$38)*H407+SQRT(1-Inputs!$B$38)*_xlfn.NORM.S.INV(RAND())</f>
        <v>0.14590884743884391</v>
      </c>
      <c r="AP407" s="23">
        <f ca="1">SQRT(Inputs!$B$38)*I407+SQRT(1-Inputs!$B$38)*_xlfn.NORM.S.INV(RAND())</f>
        <v>-0.76246547993277902</v>
      </c>
      <c r="AQ407" s="23">
        <f ca="1">SQRT(Inputs!$B$38)*J407+SQRT(1-Inputs!$B$38)*_xlfn.NORM.S.INV(RAND())</f>
        <v>-0.56269166826392858</v>
      </c>
      <c r="AR407" s="23">
        <f ca="1">SQRT(Inputs!$B$38)*K407+SQRT(1-Inputs!$B$38)*_xlfn.NORM.S.INV(RAND())</f>
        <v>-0.30552834680904323</v>
      </c>
      <c r="AS407" s="23">
        <f ca="1">SQRT(Inputs!$B$38)*L407+SQRT(1-Inputs!$B$38)*_xlfn.NORM.S.INV(RAND())</f>
        <v>2.1153703506682775E-2</v>
      </c>
      <c r="AT407" s="23">
        <f ca="1">SQRT(Inputs!$B$38)*M407+SQRT(1-Inputs!$B$38)*_xlfn.NORM.S.INV(RAND())</f>
        <v>-0.87548689236054178</v>
      </c>
      <c r="AU407" s="15">
        <f ca="1">Inputs!$B$6*EXP($B$8-0.5*C$5^2+C$5*N407)</f>
        <v>4441.6460969875898</v>
      </c>
      <c r="AV407" s="15">
        <f t="shared" ca="1" si="219"/>
        <v>6707.8372271367189</v>
      </c>
      <c r="AW407" s="15">
        <f t="shared" ca="1" si="220"/>
        <v>6583.0718510059933</v>
      </c>
      <c r="AX407" s="15">
        <f t="shared" ca="1" si="221"/>
        <v>7475.2298595565417</v>
      </c>
      <c r="AY407" s="15">
        <f t="shared" ca="1" si="222"/>
        <v>9263.4509792936187</v>
      </c>
      <c r="AZ407" s="15">
        <f t="shared" ca="1" si="223"/>
        <v>11753.10956916887</v>
      </c>
      <c r="BA407" s="15">
        <f t="shared" ca="1" si="224"/>
        <v>14119.473734257339</v>
      </c>
      <c r="BB407" s="15">
        <f t="shared" ca="1" si="225"/>
        <v>17457.973353897709</v>
      </c>
      <c r="BC407" s="15">
        <f t="shared" ca="1" si="226"/>
        <v>22294.83760215759</v>
      </c>
      <c r="BD407" s="15">
        <f t="shared" ca="1" si="227"/>
        <v>27974.200349191266</v>
      </c>
      <c r="BE407" s="15">
        <f t="shared" ca="1" si="228"/>
        <v>44910.978030443199</v>
      </c>
      <c r="BF407" s="15">
        <f ca="1">Inputs!$B$13*EXP($B$9-0.5*C$6^2+C$6*Y407)</f>
        <v>15994.814349587428</v>
      </c>
      <c r="BG407" s="15">
        <f t="shared" ca="1" si="229"/>
        <v>20593.606272388442</v>
      </c>
      <c r="BH407" s="15">
        <f t="shared" ca="1" si="230"/>
        <v>19780.019538368586</v>
      </c>
      <c r="BI407" s="15">
        <f t="shared" ca="1" si="231"/>
        <v>17907.879085273107</v>
      </c>
      <c r="BJ407" s="15">
        <f t="shared" ca="1" si="232"/>
        <v>25344.490298980825</v>
      </c>
      <c r="BK407" s="15">
        <f t="shared" ca="1" si="233"/>
        <v>36041.090803900246</v>
      </c>
      <c r="BL407" s="15">
        <f t="shared" ca="1" si="234"/>
        <v>50852.629093211741</v>
      </c>
      <c r="BM407" s="15">
        <f t="shared" ca="1" si="235"/>
        <v>63066.992497206244</v>
      </c>
      <c r="BN407" s="15">
        <f t="shared" ca="1" si="236"/>
        <v>85482.684628891875</v>
      </c>
      <c r="BO407" s="15">
        <f t="shared" ca="1" si="237"/>
        <v>95502.969279611891</v>
      </c>
      <c r="BP407" s="15">
        <f t="shared" ca="1" si="238"/>
        <v>127201.15356354974</v>
      </c>
      <c r="BQ407" s="15">
        <f ca="1">Inputs!$B$20*EXP($B$10-0.5*C$7^2+C$7*AJ407)</f>
        <v>4995.0995453110681</v>
      </c>
      <c r="BR407" s="15">
        <f t="shared" ca="1" si="239"/>
        <v>10447.639854812562</v>
      </c>
      <c r="BS407" s="15">
        <f t="shared" ca="1" si="240"/>
        <v>9447.0042584246348</v>
      </c>
      <c r="BT407" s="15">
        <f t="shared" ca="1" si="241"/>
        <v>7997.4835534974491</v>
      </c>
      <c r="BU407" s="15">
        <f t="shared" ca="1" si="242"/>
        <v>10539.832142709609</v>
      </c>
      <c r="BV407" s="15">
        <f t="shared" ca="1" si="243"/>
        <v>15154.007233487317</v>
      </c>
      <c r="BW407" s="15">
        <f t="shared" ca="1" si="244"/>
        <v>17995.147001499397</v>
      </c>
      <c r="BX407" s="15">
        <f t="shared" ca="1" si="245"/>
        <v>22484.18335984656</v>
      </c>
      <c r="BY407" s="15">
        <f t="shared" ca="1" si="246"/>
        <v>29715.370879140068</v>
      </c>
      <c r="BZ407" s="15">
        <f t="shared" ca="1" si="247"/>
        <v>41857.283902462768</v>
      </c>
      <c r="CA407" s="15">
        <f t="shared" ca="1" si="248"/>
        <v>50325.523943368491</v>
      </c>
      <c r="CB407" s="15">
        <f ca="1">(AU407*DCF!C$10-DCF!C$5*MAX(AU407*DCF!C$10,0)-MAX(AU407-Inputs!$B$6,0)/Inputs!$B$10)*DCF!C$6</f>
        <v>1046.7862267761432</v>
      </c>
      <c r="CC407" s="15">
        <f ca="1">(AV407*DCF!D$10-DCF!D$5*MAX(AV407*DCF!D$10,0)-MAX(AV407-AU407,0)/Inputs!$B$10)*DCF!D$6</f>
        <v>1082.4384833574281</v>
      </c>
      <c r="CD407" s="15">
        <f ca="1">(AW407*DCF!E$10-DCF!E$5*MAX(AW407*DCF!E$10,0)-MAX(AW407-AV407,0)/Inputs!$B$10)*DCF!E$6</f>
        <v>1519.9264967131696</v>
      </c>
      <c r="CE407" s="15">
        <f ca="1">(AX407*DCF!F$10-DCF!F$5*MAX(AX407*DCF!F$10,0)-MAX(AX407-AW407,0)/Inputs!$B$10)*DCF!F$6</f>
        <v>1446.194802804534</v>
      </c>
      <c r="CF407" s="15">
        <f ca="1">(AY407*DCF!G$10-DCF!G$5*MAX(AY407*DCF!G$10,0)-MAX(AY407-AX407,0)/Inputs!$B$10)*DCF!G$6</f>
        <v>1564.9130340604459</v>
      </c>
      <c r="CG407" s="15">
        <f ca="1">(AZ407*DCF!H$10-DCF!H$5*MAX(AZ407*DCF!H$10,0)-MAX(AZ407-AY407,0)/Inputs!$B$10)*DCF!H$6</f>
        <v>1839.7911374831097</v>
      </c>
      <c r="CH407" s="15">
        <f ca="1">(BA407*DCF!I$10-DCF!I$5*MAX(BA407*DCF!I$10,0)-MAX(BA407-AZ407,0)/Inputs!$B$10)*DCF!I$6</f>
        <v>2190.9461382961545</v>
      </c>
      <c r="CI407" s="15">
        <f ca="1">(BB407*DCF!J$10-DCF!J$5*MAX(BB407*DCF!J$10,0)-MAX(BB407-BA407,0)/Inputs!$B$10)*DCF!J$6</f>
        <v>2489.9341323909139</v>
      </c>
      <c r="CJ407" s="15">
        <f ca="1">(BC407*DCF!K$10-DCF!K$5*MAX(BC407*DCF!K$10,0)-MAX(BC407-BB407,0)/Inputs!$B$10)*DCF!K$6</f>
        <v>2912.0234326415475</v>
      </c>
      <c r="CK407" s="15">
        <f ca="1">(BD407*DCF!L$10-DCF!L$5*MAX(BD407*DCF!L$10,0)-MAX(BD407-BC407,0)/Inputs!$B$10)*DCF!L$6</f>
        <v>3484.6078090466108</v>
      </c>
      <c r="CL407" s="15">
        <f ca="1">(BE407*DCF!M$10-DCF!M$5*MAX(BE407*DCF!M$10,0)-MAX(BE407-BD407,0)/Inputs!$B$10)*DCF!M$6</f>
        <v>4314.2408188533891</v>
      </c>
      <c r="CM407" s="15">
        <f ca="1">(BF407*DCF!C$28-DCF!C$5*MAX(BF407*DCF!C$28,0)-MAX(BF407-Inputs!$B$13,0)/Inputs!$B$17)*DCF!C$6</f>
        <v>3817.3520855819484</v>
      </c>
      <c r="CN407" s="15">
        <f ca="1">(BG407*DCF!D$28-DCF!D$5*MAX(BG407*DCF!D$28,0)-MAX(BG407-BF407,0)/Inputs!$B$17)*DCF!D$6</f>
        <v>5084.1588442382545</v>
      </c>
      <c r="CO407" s="15">
        <f ca="1">(BH407*DCF!E$28-DCF!E$5*MAX(BH407*DCF!E$28,0)-MAX(BH407-BG407,0)/Inputs!$B$17)*DCF!E$6</f>
        <v>5602.05374506518</v>
      </c>
      <c r="CP407" s="15">
        <f ca="1">(BI407*DCF!F$28-DCF!F$5*MAX(BI407*DCF!F$28,0)-MAX(BI407-BH407,0)/Inputs!$B$17)*DCF!F$6</f>
        <v>4861.517462671377</v>
      </c>
      <c r="CQ407" s="15">
        <f ca="1">(BJ407*DCF!G$28-DCF!G$5*MAX(BJ407*DCF!G$28,0)-MAX(BJ407-BI407,0)/Inputs!$B$17)*DCF!G$6</f>
        <v>5325.0557547672815</v>
      </c>
      <c r="CR407" s="15">
        <f ca="1">(BK407*DCF!H$28-DCF!H$5*MAX(BK407*DCF!H$28,0)-MAX(BK407-BJ407,0)/Inputs!$B$17)*DCF!H$6</f>
        <v>7251.4078534903829</v>
      </c>
      <c r="CS407" s="15">
        <f ca="1">(BL407*DCF!I$28-DCF!I$5*MAX(BL407*DCF!I$28,0)-MAX(BL407-BK407,0)/Inputs!$B$17)*DCF!I$6</f>
        <v>9832.2403504642643</v>
      </c>
      <c r="CT407" s="15">
        <f ca="1">(BM407*DCF!J$28-DCF!J$5*MAX(BM407*DCF!J$28,0)-MAX(BM407-BL407,0)/Inputs!$B$17)*DCF!J$6</f>
        <v>12449.650112761652</v>
      </c>
      <c r="CU407" s="15">
        <f ca="1">(BN407*DCF!K$28-DCF!K$5*MAX(BN407*DCF!K$28,0)-MAX(BN407-BM407,0)/Inputs!$B$17)*DCF!K$6</f>
        <v>15306.885994907838</v>
      </c>
      <c r="CV407" s="15">
        <f ca="1">(BO407*DCF!L$28-DCF!L$5*MAX(BO407*DCF!L$28,0)-MAX(BO407-BN407,0)/Inputs!$B$17)*DCF!L$6</f>
        <v>17921.035049622613</v>
      </c>
      <c r="CW407" s="15">
        <f ca="1">(BP407*DCF!M$28-DCF!M$5*MAX(BP407*DCF!M$28,0)-MAX(BP407-BO407,0)/Inputs!$B$17)*DCF!M$6</f>
        <v>20619.619703679658</v>
      </c>
      <c r="CX407" s="15">
        <f ca="1">(BQ407*DCF!C$46-DCF!C$5*MAX(BQ407*DCF!C$46,0)-MAX(BQ407-Inputs!$B$20,0)/Inputs!$B$24)*DCF!C$6</f>
        <v>-1982.2860591069755</v>
      </c>
      <c r="CY407" s="15">
        <f ca="1">(BR407*DCF!D$46-DCF!D$5*MAX(BR407*DCF!D$46,0)-MAX(BR407-BQ407,0)/Inputs!$B$24)*DCF!D$6</f>
        <v>-4109.7221709760115</v>
      </c>
      <c r="CZ407" s="15">
        <f ca="1">(BS407*DCF!E$46-DCF!E$5*MAX(BS407*DCF!E$46,0)-MAX(BS407-BR407,0)/Inputs!$B$24)*DCF!E$6</f>
        <v>-1117.1247020271867</v>
      </c>
      <c r="DA407" s="15">
        <f ca="1">(BT407*DCF!F$46-DCF!F$5*MAX(BT407*DCF!F$46,0)-MAX(BT407-BS407,0)/Inputs!$B$24)*DCF!F$6</f>
        <v>-582.42731631387187</v>
      </c>
      <c r="DB407" s="15">
        <f ca="1">(BU407*DCF!G$46-DCF!G$5*MAX(BU407*DCF!G$46,0)-MAX(BU407-BT407,0)/Inputs!$B$24)*DCF!G$6</f>
        <v>-1209.7349638512821</v>
      </c>
      <c r="DC407" s="15">
        <f ca="1">(BV407*DCF!H$46-DCF!H$5*MAX(BV407*DCF!H$46,0)-MAX(BV407-BU407,0)/Inputs!$B$24)*DCF!H$6</f>
        <v>-1433.8266379393331</v>
      </c>
      <c r="DD407" s="15">
        <f ca="1">(BW407*DCF!I$46-DCF!I$5*MAX(BW407*DCF!I$46,0)-MAX(BW407-BV407,0)/Inputs!$B$24)*DCF!I$6</f>
        <v>-399.97642194111296</v>
      </c>
      <c r="DE407" s="15">
        <f ca="1">(BX407*DCF!J$46-DCF!J$5*MAX(BX407*DCF!J$46,0)-MAX(BX407-BW407,0)/Inputs!$B$24)*DCF!J$6</f>
        <v>-247.26980429008228</v>
      </c>
      <c r="DF407" s="15">
        <f ca="1">(BY407*DCF!K$46-DCF!K$5*MAX(BY407*DCF!K$46,0)-MAX(BY407-BX407,0)/Inputs!$B$24)*DCF!K$6</f>
        <v>-74.007262888260385</v>
      </c>
      <c r="DG407" s="15">
        <f ca="1">(BZ407*DCF!L$46-DCF!L$5*MAX(BZ407*DCF!L$46,0)-MAX(BZ407-BY407,0)/Inputs!$B$24)*DCF!L$6</f>
        <v>145.64534246236647</v>
      </c>
      <c r="DH407" s="15">
        <f ca="1">(CA407*DCF!M$46-DCF!M$5*MAX(CA407*DCF!M$46,0)-MAX(CA407-BZ407,0)/Inputs!$B$24)*DCF!M$6</f>
        <v>2174.9854511432068</v>
      </c>
      <c r="DI407" s="15">
        <f ca="1">SUM(CB407:CL407)+BE407*DCF!M$10*(1+Inputs!$B$30)*(1-Inputs!$B$33)*(1-Inputs!$B$30/Inputs!$B$31)/(Inputs!$B$29-Inputs!$B$30)*DCF!M$6</f>
        <v>148879.64825734933</v>
      </c>
      <c r="DJ407" s="15">
        <f ca="1">SUM(CM407:CW407)+BP407*DCF!M$28*(1+Inputs!$B$30)*(1-Inputs!$B$33)*(1-Inputs!$B$30/Inputs!$B$31)/(Inputs!$B$29-Inputs!$B$30)*DCF!M$6</f>
        <v>580074.3001952233</v>
      </c>
      <c r="DK407" s="15">
        <f ca="1">SUM(CX407:DH407)+CA407*DCF!M$46*(1+Inputs!$B$30)*(1-Inputs!$B$33)*(1-Inputs!$B$30/Inputs!$B$31)/(Inputs!$B$29-Inputs!$B$30)*DCF!M$6</f>
        <v>68973.476910134967</v>
      </c>
      <c r="DM407" s="15">
        <f ca="1">DI407+DJ407+DK407+Inputs!$B$34+Inputs!$B$36-Inputs!$B$35</f>
        <v>874778.42536270758</v>
      </c>
    </row>
    <row r="408" spans="1:117" x14ac:dyDescent="0.75">
      <c r="A408" s="11">
        <v>395</v>
      </c>
      <c r="C408" s="23">
        <f t="shared" ca="1" si="249"/>
        <v>-0.83874558040652669</v>
      </c>
      <c r="D408" s="23">
        <f t="shared" ca="1" si="249"/>
        <v>1.0091230046843573</v>
      </c>
      <c r="E408" s="23">
        <f t="shared" ca="1" si="249"/>
        <v>0.34786222690721469</v>
      </c>
      <c r="F408" s="23">
        <f t="shared" ca="1" si="249"/>
        <v>0.11576921497320673</v>
      </c>
      <c r="G408" s="23">
        <f t="shared" ca="1" si="249"/>
        <v>0.46480431059922872</v>
      </c>
      <c r="H408" s="23">
        <f t="shared" ca="1" si="249"/>
        <v>0.75066758797878963</v>
      </c>
      <c r="I408" s="23">
        <f t="shared" ca="1" si="249"/>
        <v>-1.2082371920122783</v>
      </c>
      <c r="J408" s="23">
        <f t="shared" ca="1" si="249"/>
        <v>1.3107420631983075</v>
      </c>
      <c r="K408" s="23">
        <f t="shared" ca="1" si="249"/>
        <v>-1.0086512662505605</v>
      </c>
      <c r="L408" s="23">
        <f t="shared" ca="1" si="249"/>
        <v>-0.66109929955048263</v>
      </c>
      <c r="M408" s="23">
        <f t="shared" ca="1" si="249"/>
        <v>-0.77579487087560528</v>
      </c>
      <c r="N408" s="23">
        <f ca="1">SQRT(Inputs!$B$38)*C408+SQRT(1-Inputs!$B$38)*_xlfn.NORM.S.INV(RAND())</f>
        <v>-1.3605226465796569</v>
      </c>
      <c r="O408" s="23">
        <f ca="1">SQRT(Inputs!$B$38)*D408+SQRT(1-Inputs!$B$38)*_xlfn.NORM.S.INV(RAND())</f>
        <v>-0.19979482603495435</v>
      </c>
      <c r="P408" s="23">
        <f ca="1">SQRT(Inputs!$B$38)*E408+SQRT(1-Inputs!$B$38)*_xlfn.NORM.S.INV(RAND())</f>
        <v>1.0297023089691354E-2</v>
      </c>
      <c r="Q408" s="23">
        <f ca="1">SQRT(Inputs!$B$38)*F408+SQRT(1-Inputs!$B$38)*_xlfn.NORM.S.INV(RAND())</f>
        <v>0.25513131993087945</v>
      </c>
      <c r="R408" s="23">
        <f ca="1">SQRT(Inputs!$B$38)*G408+SQRT(1-Inputs!$B$38)*_xlfn.NORM.S.INV(RAND())</f>
        <v>3.0404864126116227</v>
      </c>
      <c r="S408" s="23">
        <f ca="1">SQRT(Inputs!$B$38)*H408+SQRT(1-Inputs!$B$38)*_xlfn.NORM.S.INV(RAND())</f>
        <v>-0.29096457047106122</v>
      </c>
      <c r="T408" s="23">
        <f ca="1">SQRT(Inputs!$B$38)*I408+SQRT(1-Inputs!$B$38)*_xlfn.NORM.S.INV(RAND())</f>
        <v>-0.71389165391659615</v>
      </c>
      <c r="U408" s="23">
        <f ca="1">SQRT(Inputs!$B$38)*J408+SQRT(1-Inputs!$B$38)*_xlfn.NORM.S.INV(RAND())</f>
        <v>1.4718960638470209</v>
      </c>
      <c r="V408" s="23">
        <f ca="1">SQRT(Inputs!$B$38)*K408+SQRT(1-Inputs!$B$38)*_xlfn.NORM.S.INV(RAND())</f>
        <v>-2.1324695671491614</v>
      </c>
      <c r="W408" s="23">
        <f ca="1">SQRT(Inputs!$B$38)*L408+SQRT(1-Inputs!$B$38)*_xlfn.NORM.S.INV(RAND())</f>
        <v>0.10913507063666006</v>
      </c>
      <c r="X408" s="23">
        <f ca="1">SQRT(Inputs!$B$38)*M408+SQRT(1-Inputs!$B$38)*_xlfn.NORM.S.INV(RAND())</f>
        <v>0.193980948437523</v>
      </c>
      <c r="Y408" s="23">
        <f ca="1">SQRT(Inputs!$B$38)*C408+SQRT(1-Inputs!$B$38)*_xlfn.NORM.S.INV(RAND())</f>
        <v>0.49768761838465081</v>
      </c>
      <c r="Z408" s="23">
        <f ca="1">SQRT(Inputs!$B$38)*D408+SQRT(1-Inputs!$B$38)*_xlfn.NORM.S.INV(RAND())</f>
        <v>1.3061822544304831</v>
      </c>
      <c r="AA408" s="23">
        <f ca="1">SQRT(Inputs!$B$38)*E408+SQRT(1-Inputs!$B$38)*_xlfn.NORM.S.INV(RAND())</f>
        <v>1.1550782734186251</v>
      </c>
      <c r="AB408" s="23">
        <f ca="1">SQRT(Inputs!$B$38)*F408+SQRT(1-Inputs!$B$38)*_xlfn.NORM.S.INV(RAND())</f>
        <v>-1.143467722696629</v>
      </c>
      <c r="AC408" s="23">
        <f ca="1">SQRT(Inputs!$B$38)*G408+SQRT(1-Inputs!$B$38)*_xlfn.NORM.S.INV(RAND())</f>
        <v>0.14238695859613754</v>
      </c>
      <c r="AD408" s="23">
        <f ca="1">SQRT(Inputs!$B$38)*H408+SQRT(1-Inputs!$B$38)*_xlfn.NORM.S.INV(RAND())</f>
        <v>1.0436300447021238</v>
      </c>
      <c r="AE408" s="23">
        <f ca="1">SQRT(Inputs!$B$38)*I408+SQRT(1-Inputs!$B$38)*_xlfn.NORM.S.INV(RAND())</f>
        <v>1.6809979627449758</v>
      </c>
      <c r="AF408" s="23">
        <f ca="1">SQRT(Inputs!$B$38)*J408+SQRT(1-Inputs!$B$38)*_xlfn.NORM.S.INV(RAND())</f>
        <v>0.54143841268984128</v>
      </c>
      <c r="AG408" s="23">
        <f ca="1">SQRT(Inputs!$B$38)*K408+SQRT(1-Inputs!$B$38)*_xlfn.NORM.S.INV(RAND())</f>
        <v>0.52770001713882786</v>
      </c>
      <c r="AH408" s="23">
        <f ca="1">SQRT(Inputs!$B$38)*L408+SQRT(1-Inputs!$B$38)*_xlfn.NORM.S.INV(RAND())</f>
        <v>-0.57531628770142162</v>
      </c>
      <c r="AI408" s="23">
        <f ca="1">SQRT(Inputs!$B$38)*M408+SQRT(1-Inputs!$B$38)*_xlfn.NORM.S.INV(RAND())</f>
        <v>0.60079515288342</v>
      </c>
      <c r="AJ408" s="23">
        <f ca="1">SQRT(Inputs!$B$38)*C408+SQRT(1-Inputs!$B$38)*_xlfn.NORM.S.INV(RAND())</f>
        <v>-1.7795824482098599</v>
      </c>
      <c r="AK408" s="23">
        <f ca="1">SQRT(Inputs!$B$38)*D408+SQRT(1-Inputs!$B$38)*_xlfn.NORM.S.INV(RAND())</f>
        <v>0.40616398327517322</v>
      </c>
      <c r="AL408" s="23">
        <f ca="1">SQRT(Inputs!$B$38)*E408+SQRT(1-Inputs!$B$38)*_xlfn.NORM.S.INV(RAND())</f>
        <v>-1.578211763389531E-2</v>
      </c>
      <c r="AM408" s="23">
        <f ca="1">SQRT(Inputs!$B$38)*F408+SQRT(1-Inputs!$B$38)*_xlfn.NORM.S.INV(RAND())</f>
        <v>-0.13915307100837893</v>
      </c>
      <c r="AN408" s="23">
        <f ca="1">SQRT(Inputs!$B$38)*G408+SQRT(1-Inputs!$B$38)*_xlfn.NORM.S.INV(RAND())</f>
        <v>0.90245872292544238</v>
      </c>
      <c r="AO408" s="23">
        <f ca="1">SQRT(Inputs!$B$38)*H408+SQRT(1-Inputs!$B$38)*_xlfn.NORM.S.INV(RAND())</f>
        <v>-1.0457741795187303</v>
      </c>
      <c r="AP408" s="23">
        <f ca="1">SQRT(Inputs!$B$38)*I408+SQRT(1-Inputs!$B$38)*_xlfn.NORM.S.INV(RAND())</f>
        <v>0.41412211107956243</v>
      </c>
      <c r="AQ408" s="23">
        <f ca="1">SQRT(Inputs!$B$38)*J408+SQRT(1-Inputs!$B$38)*_xlfn.NORM.S.INV(RAND())</f>
        <v>1.62785952926141</v>
      </c>
      <c r="AR408" s="23">
        <f ca="1">SQRT(Inputs!$B$38)*K408+SQRT(1-Inputs!$B$38)*_xlfn.NORM.S.INV(RAND())</f>
        <v>-1.1106772082557863</v>
      </c>
      <c r="AS408" s="23">
        <f ca="1">SQRT(Inputs!$B$38)*L408+SQRT(1-Inputs!$B$38)*_xlfn.NORM.S.INV(RAND())</f>
        <v>0.2740981296376237</v>
      </c>
      <c r="AT408" s="23">
        <f ca="1">SQRT(Inputs!$B$38)*M408+SQRT(1-Inputs!$B$38)*_xlfn.NORM.S.INV(RAND())</f>
        <v>1.1670126310042983</v>
      </c>
      <c r="AU408" s="15">
        <f ca="1">Inputs!$B$6*EXP($B$8-0.5*C$5^2+C$5*N408)</f>
        <v>3981.3667002690331</v>
      </c>
      <c r="AV408" s="15">
        <f t="shared" ca="1" si="219"/>
        <v>4705.9694589503242</v>
      </c>
      <c r="AW408" s="15">
        <f t="shared" ca="1" si="220"/>
        <v>5746.0708905013807</v>
      </c>
      <c r="AX408" s="15">
        <f t="shared" ca="1" si="221"/>
        <v>7242.5877413310154</v>
      </c>
      <c r="AY408" s="15">
        <f t="shared" ca="1" si="222"/>
        <v>12624.547055652818</v>
      </c>
      <c r="AZ408" s="15">
        <f t="shared" ca="1" si="223"/>
        <v>14953.28773814831</v>
      </c>
      <c r="BA408" s="15">
        <f t="shared" ca="1" si="224"/>
        <v>16981.606174329801</v>
      </c>
      <c r="BB408" s="15">
        <f t="shared" ca="1" si="225"/>
        <v>24094.235633631426</v>
      </c>
      <c r="BC408" s="15">
        <f t="shared" ca="1" si="226"/>
        <v>24019.323534810141</v>
      </c>
      <c r="BD408" s="15">
        <f t="shared" ca="1" si="227"/>
        <v>29727.848562046194</v>
      </c>
      <c r="BE408" s="15">
        <f t="shared" ca="1" si="228"/>
        <v>37076.983625802437</v>
      </c>
      <c r="BF408" s="15">
        <f ca="1">Inputs!$B$13*EXP($B$9-0.5*C$6^2+C$6*Y408)</f>
        <v>15265.255643057273</v>
      </c>
      <c r="BG408" s="15">
        <f t="shared" ca="1" si="229"/>
        <v>23548.885134851622</v>
      </c>
      <c r="BH408" s="15">
        <f t="shared" ca="1" si="230"/>
        <v>34847.977035088014</v>
      </c>
      <c r="BI408" s="15">
        <f t="shared" ca="1" si="231"/>
        <v>35774.673704118693</v>
      </c>
      <c r="BJ408" s="15">
        <f t="shared" ca="1" si="232"/>
        <v>44766.869826355047</v>
      </c>
      <c r="BK408" s="15">
        <f t="shared" ca="1" si="233"/>
        <v>63331.115780645006</v>
      </c>
      <c r="BL408" s="15">
        <f t="shared" ca="1" si="234"/>
        <v>96729.238540088423</v>
      </c>
      <c r="BM408" s="15">
        <f t="shared" ca="1" si="235"/>
        <v>127173.68247074747</v>
      </c>
      <c r="BN408" s="15">
        <f t="shared" ca="1" si="236"/>
        <v>166617.95112848395</v>
      </c>
      <c r="BO408" s="15">
        <f t="shared" ca="1" si="237"/>
        <v>191744.80544322854</v>
      </c>
      <c r="BP408" s="15">
        <f t="shared" ca="1" si="238"/>
        <v>252625.43608660594</v>
      </c>
      <c r="BQ408" s="15">
        <f ca="1">Inputs!$B$20*EXP($B$10-0.5*C$7^2+C$7*AJ408)</f>
        <v>2281.8495493373125</v>
      </c>
      <c r="BR408" s="15">
        <f t="shared" ca="1" si="239"/>
        <v>3522.4522218024549</v>
      </c>
      <c r="BS408" s="15">
        <f t="shared" ca="1" si="240"/>
        <v>4801.8056573724989</v>
      </c>
      <c r="BT408" s="15">
        <f t="shared" ca="1" si="241"/>
        <v>6383.3219066513884</v>
      </c>
      <c r="BU408" s="15">
        <f t="shared" ca="1" si="242"/>
        <v>11005.463064321593</v>
      </c>
      <c r="BV408" s="15">
        <f t="shared" ca="1" si="243"/>
        <v>12097.643889123072</v>
      </c>
      <c r="BW408" s="15">
        <f t="shared" ca="1" si="244"/>
        <v>18428.008235988826</v>
      </c>
      <c r="BX408" s="15">
        <f t="shared" ca="1" si="245"/>
        <v>35720.706268356102</v>
      </c>
      <c r="BY408" s="15">
        <f t="shared" ca="1" si="246"/>
        <v>40469.070692550689</v>
      </c>
      <c r="BZ408" s="15">
        <f t="shared" ca="1" si="247"/>
        <v>59718.336407786141</v>
      </c>
      <c r="CA408" s="15">
        <f t="shared" ca="1" si="248"/>
        <v>103217.60677867699</v>
      </c>
      <c r="CB408" s="15">
        <f ca="1">(AU408*DCF!C$10-DCF!C$5*MAX(AU408*DCF!C$10,0)-MAX(AU408-Inputs!$B$6,0)/Inputs!$B$10)*DCF!C$6</f>
        <v>1022.4512616593789</v>
      </c>
      <c r="CC408" s="15">
        <f ca="1">(AV408*DCF!D$10-DCF!D$5*MAX(AV408*DCF!D$10,0)-MAX(AV408-AU408,0)/Inputs!$B$10)*DCF!D$6</f>
        <v>970.37275521953711</v>
      </c>
      <c r="CD408" s="15">
        <f ca="1">(AW408*DCF!E$10-DCF!E$5*MAX(AW408*DCF!E$10,0)-MAX(AW408-AV408,0)/Inputs!$B$10)*DCF!E$6</f>
        <v>1092.4023841363289</v>
      </c>
      <c r="CE408" s="15">
        <f ca="1">(AX408*DCF!F$10-DCF!F$5*MAX(AX408*DCF!F$10,0)-MAX(AX408-AW408,0)/Inputs!$B$10)*DCF!F$6</f>
        <v>1269.6573078884746</v>
      </c>
      <c r="CF408" s="15">
        <f ca="1">(AY408*DCF!G$10-DCF!G$5*MAX(AY408*DCF!G$10,0)-MAX(AY408-AX408,0)/Inputs!$B$10)*DCF!G$6</f>
        <v>1566.6541746197627</v>
      </c>
      <c r="CG408" s="15">
        <f ca="1">(AZ408*DCF!H$10-DCF!H$5*MAX(AZ408*DCF!H$10,0)-MAX(AZ408-AY408,0)/Inputs!$B$10)*DCF!H$6</f>
        <v>2489.6818837106944</v>
      </c>
      <c r="CH408" s="15">
        <f ca="1">(BA408*DCF!I$10-DCF!I$5*MAX(BA408*DCF!I$10,0)-MAX(BA408-AZ408,0)/Inputs!$B$10)*DCF!I$6</f>
        <v>2769.2046677792328</v>
      </c>
      <c r="CI408" s="15">
        <f ca="1">(BB408*DCF!J$10-DCF!J$5*MAX(BB408*DCF!J$10,0)-MAX(BB408-BA408,0)/Inputs!$B$10)*DCF!J$6</f>
        <v>3056.8249533411563</v>
      </c>
      <c r="CJ408" s="15">
        <f ca="1">(BC408*DCF!K$10-DCF!K$5*MAX(BC408*DCF!K$10,0)-MAX(BC408-BB408,0)/Inputs!$B$10)*DCF!K$6</f>
        <v>3866.7253365513152</v>
      </c>
      <c r="CK408" s="15">
        <f ca="1">(BD408*DCF!L$10-DCF!L$5*MAX(BD408*DCF!L$10,0)-MAX(BD408-BC408,0)/Inputs!$B$10)*DCF!L$6</f>
        <v>3745.3201518537235</v>
      </c>
      <c r="CL408" s="15">
        <f ca="1">(BE408*DCF!M$10-DCF!M$5*MAX(BE408*DCF!M$10,0)-MAX(BE408-BD408,0)/Inputs!$B$10)*DCF!M$6</f>
        <v>4354.1092368411182</v>
      </c>
      <c r="CM408" s="15">
        <f ca="1">(BF408*DCF!C$28-DCF!C$5*MAX(BF408*DCF!C$28,0)-MAX(BF408-Inputs!$B$13,0)/Inputs!$B$17)*DCF!C$6</f>
        <v>3763.1848615557947</v>
      </c>
      <c r="CN408" s="15">
        <f ca="1">(BG408*DCF!D$28-DCF!D$5*MAX(BG408*DCF!D$28,0)-MAX(BG408-BF408,0)/Inputs!$B$17)*DCF!D$6</f>
        <v>5168.4118273446675</v>
      </c>
      <c r="CO408" s="15">
        <f ca="1">(BH408*DCF!E$28-DCF!E$5*MAX(BH408*DCF!E$28,0)-MAX(BH408-BG408,0)/Inputs!$B$17)*DCF!E$6</f>
        <v>7642.6721308724927</v>
      </c>
      <c r="CP408" s="15">
        <f ca="1">(BI408*DCF!F$28-DCF!F$5*MAX(BI408*DCF!F$28,0)-MAX(BI408-BH408,0)/Inputs!$B$17)*DCF!F$6</f>
        <v>9543.1617987527152</v>
      </c>
      <c r="CQ408" s="15">
        <f ca="1">(BJ408*DCF!G$28-DCF!G$5*MAX(BJ408*DCF!G$28,0)-MAX(BJ408-BI408,0)/Inputs!$B$17)*DCF!G$6</f>
        <v>10102.705466001365</v>
      </c>
      <c r="CR408" s="15">
        <f ca="1">(BK408*DCF!H$28-DCF!H$5*MAX(BK408*DCF!H$28,0)-MAX(BK408-BJ408,0)/Inputs!$B$17)*DCF!H$6</f>
        <v>12778.120804902908</v>
      </c>
      <c r="CS408" s="15">
        <f ca="1">(BL408*DCF!I$28-DCF!I$5*MAX(BL408*DCF!I$28,0)-MAX(BL408-BK408,0)/Inputs!$B$17)*DCF!I$6</f>
        <v>17952.519709034983</v>
      </c>
      <c r="CT408" s="15">
        <f ca="1">(BM408*DCF!J$28-DCF!J$5*MAX(BM408*DCF!J$28,0)-MAX(BM408-BL408,0)/Inputs!$B$17)*DCF!J$6</f>
        <v>24333.604125690432</v>
      </c>
      <c r="CU408" s="15">
        <f ca="1">(BN408*DCF!K$28-DCF!K$5*MAX(BN408*DCF!K$28,0)-MAX(BN408-BM408,0)/Inputs!$B$17)*DCF!K$6</f>
        <v>30355.520079675545</v>
      </c>
      <c r="CV408" s="15">
        <f ca="1">(BO408*DCF!L$28-DCF!L$5*MAX(BO408*DCF!L$28,0)-MAX(BO408-BN408,0)/Inputs!$B$17)*DCF!L$6</f>
        <v>35413.96792076491</v>
      </c>
      <c r="CW408" s="15">
        <f ca="1">(BP408*DCF!M$28-DCF!M$5*MAX(BP408*DCF!M$28,0)-MAX(BP408-BO408,0)/Inputs!$B$17)*DCF!M$6</f>
        <v>41167.885396333113</v>
      </c>
      <c r="CX408" s="15">
        <f ca="1">(BQ408*DCF!C$46-DCF!C$5*MAX(BQ408*DCF!C$46,0)-MAX(BQ408-Inputs!$B$20,0)/Inputs!$B$24)*DCF!C$6</f>
        <v>-526.9860391079244</v>
      </c>
      <c r="CY408" s="15">
        <f ca="1">(BR408*DCF!D$46-DCF!D$5*MAX(BR408*DCF!D$46,0)-MAX(BR408-BQ408,0)/Inputs!$B$24)*DCF!D$6</f>
        <v>-1130.5553120177181</v>
      </c>
      <c r="CZ408" s="15">
        <f ca="1">(BS408*DCF!E$46-DCF!E$5*MAX(BS408*DCF!E$46,0)-MAX(BS408-BR408,0)/Inputs!$B$24)*DCF!E$6</f>
        <v>-1072.1077838139083</v>
      </c>
      <c r="DA408" s="15">
        <f ca="1">(BT408*DCF!F$46-DCF!F$5*MAX(BT408*DCF!F$46,0)-MAX(BT408-BS408,0)/Inputs!$B$24)*DCF!F$6</f>
        <v>-1040.7539215869913</v>
      </c>
      <c r="DB408" s="15">
        <f ca="1">(BU408*DCF!G$46-DCF!G$5*MAX(BU408*DCF!G$46,0)-MAX(BU408-BT408,0)/Inputs!$B$24)*DCF!G$6</f>
        <v>-1924.9989964254844</v>
      </c>
      <c r="DC408" s="15">
        <f ca="1">(BV408*DCF!H$46-DCF!H$5*MAX(BV408*DCF!H$46,0)-MAX(BV408-BU408,0)/Inputs!$B$24)*DCF!H$6</f>
        <v>-339.38849940411922</v>
      </c>
      <c r="DD408" s="15">
        <f ca="1">(BW408*DCF!I$46-DCF!I$5*MAX(BW408*DCF!I$46,0)-MAX(BW408-BV408,0)/Inputs!$B$24)*DCF!I$6</f>
        <v>-1391.6007180026616</v>
      </c>
      <c r="DE408" s="15">
        <f ca="1">(BX408*DCF!J$46-DCF!J$5*MAX(BX408*DCF!J$46,0)-MAX(BX408-BW408,0)/Inputs!$B$24)*DCF!J$6</f>
        <v>-3087.3561761484302</v>
      </c>
      <c r="DF408" s="15">
        <f ca="1">(BY408*DCF!K$46-DCF!K$5*MAX(BY408*DCF!K$46,0)-MAX(BY408-BX408,0)/Inputs!$B$24)*DCF!K$6</f>
        <v>1148.5054342354283</v>
      </c>
      <c r="DG408" s="15">
        <f ca="1">(BZ408*DCF!L$46-DCF!L$5*MAX(BZ408*DCF!L$46,0)-MAX(BZ408-BY408,0)/Inputs!$B$24)*DCF!L$6</f>
        <v>-228.12019149272905</v>
      </c>
      <c r="DH408" s="15">
        <f ca="1">(CA408*DCF!M$46-DCF!M$5*MAX(CA408*DCF!M$46,0)-MAX(CA408-BZ408,0)/Inputs!$B$24)*DCF!M$6</f>
        <v>-1001.9369173995321</v>
      </c>
      <c r="DI408" s="15">
        <f ca="1">SUM(CB408:CL408)+BE408*DCF!M$10*(1+Inputs!$B$30)*(1-Inputs!$B$33)*(1-Inputs!$B$30/Inputs!$B$31)/(Inputs!$B$29-Inputs!$B$30)*DCF!M$6</f>
        <v>129389.13983655989</v>
      </c>
      <c r="DJ408" s="15">
        <f ca="1">SUM(CM408:CW408)+BP408*DCF!M$28*(1+Inputs!$B$30)*(1-Inputs!$B$33)*(1-Inputs!$B$30/Inputs!$B$31)/(Inputs!$B$29-Inputs!$B$30)*DCF!M$6</f>
        <v>1135634.9931270338</v>
      </c>
      <c r="DK408" s="15">
        <f ca="1">SUM(CX408:DH408)+CA408*DCF!M$46*(1+Inputs!$B$30)*(1-Inputs!$B$33)*(1-Inputs!$B$30/Inputs!$B$31)/(Inputs!$B$29-Inputs!$B$30)*DCF!M$6</f>
        <v>148991.34786583894</v>
      </c>
      <c r="DM408" s="15">
        <f ca="1">DI408+DJ408+DK408+Inputs!$B$34+Inputs!$B$36-Inputs!$B$35</f>
        <v>1490866.4808294326</v>
      </c>
    </row>
    <row r="409" spans="1:117" x14ac:dyDescent="0.75">
      <c r="A409" s="11">
        <v>396</v>
      </c>
      <c r="C409" s="23">
        <f t="shared" ca="1" si="249"/>
        <v>-0.27332357673424151</v>
      </c>
      <c r="D409" s="23">
        <f t="shared" ca="1" si="249"/>
        <v>1.553427006640572</v>
      </c>
      <c r="E409" s="23">
        <f t="shared" ca="1" si="249"/>
        <v>0.46308548367604541</v>
      </c>
      <c r="F409" s="23">
        <f t="shared" ca="1" si="249"/>
        <v>0.41632883942909393</v>
      </c>
      <c r="G409" s="23">
        <f t="shared" ca="1" si="249"/>
        <v>-0.1677725136214421</v>
      </c>
      <c r="H409" s="23">
        <f t="shared" ca="1" si="249"/>
        <v>0.17768628866910555</v>
      </c>
      <c r="I409" s="23">
        <f t="shared" ca="1" si="249"/>
        <v>-0.69298431187324128</v>
      </c>
      <c r="J409" s="23">
        <f t="shared" ca="1" si="249"/>
        <v>1.2907639839636729</v>
      </c>
      <c r="K409" s="23">
        <f t="shared" ca="1" si="249"/>
        <v>-0.23760373450937838</v>
      </c>
      <c r="L409" s="23">
        <f t="shared" ca="1" si="249"/>
        <v>-0.57730076523787155</v>
      </c>
      <c r="M409" s="23">
        <f t="shared" ca="1" si="249"/>
        <v>0.30047195068777244</v>
      </c>
      <c r="N409" s="23">
        <f ca="1">SQRT(Inputs!$B$38)*C409+SQRT(1-Inputs!$B$38)*_xlfn.NORM.S.INV(RAND())</f>
        <v>0.58559400328342814</v>
      </c>
      <c r="O409" s="23">
        <f ca="1">SQRT(Inputs!$B$38)*D409+SQRT(1-Inputs!$B$38)*_xlfn.NORM.S.INV(RAND())</f>
        <v>0.95751253416186199</v>
      </c>
      <c r="P409" s="23">
        <f ca="1">SQRT(Inputs!$B$38)*E409+SQRT(1-Inputs!$B$38)*_xlfn.NORM.S.INV(RAND())</f>
        <v>-0.44086049090140128</v>
      </c>
      <c r="Q409" s="23">
        <f ca="1">SQRT(Inputs!$B$38)*F409+SQRT(1-Inputs!$B$38)*_xlfn.NORM.S.INV(RAND())</f>
        <v>-0.15742908506566697</v>
      </c>
      <c r="R409" s="23">
        <f ca="1">SQRT(Inputs!$B$38)*G409+SQRT(1-Inputs!$B$38)*_xlfn.NORM.S.INV(RAND())</f>
        <v>0.99170945361808394</v>
      </c>
      <c r="S409" s="23">
        <f ca="1">SQRT(Inputs!$B$38)*H409+SQRT(1-Inputs!$B$38)*_xlfn.NORM.S.INV(RAND())</f>
        <v>-0.65694939162424126</v>
      </c>
      <c r="T409" s="23">
        <f ca="1">SQRT(Inputs!$B$38)*I409+SQRT(1-Inputs!$B$38)*_xlfn.NORM.S.INV(RAND())</f>
        <v>0.79173969617246609</v>
      </c>
      <c r="U409" s="23">
        <f ca="1">SQRT(Inputs!$B$38)*J409+SQRT(1-Inputs!$B$38)*_xlfn.NORM.S.INV(RAND())</f>
        <v>0.15328360924288975</v>
      </c>
      <c r="V409" s="23">
        <f ca="1">SQRT(Inputs!$B$38)*K409+SQRT(1-Inputs!$B$38)*_xlfn.NORM.S.INV(RAND())</f>
        <v>-0.45619911293850185</v>
      </c>
      <c r="W409" s="23">
        <f ca="1">SQRT(Inputs!$B$38)*L409+SQRT(1-Inputs!$B$38)*_xlfn.NORM.S.INV(RAND())</f>
        <v>0.520626501508618</v>
      </c>
      <c r="X409" s="23">
        <f ca="1">SQRT(Inputs!$B$38)*M409+SQRT(1-Inputs!$B$38)*_xlfn.NORM.S.INV(RAND())</f>
        <v>0.6178766463469314</v>
      </c>
      <c r="Y409" s="23">
        <f ca="1">SQRT(Inputs!$B$38)*C409+SQRT(1-Inputs!$B$38)*_xlfn.NORM.S.INV(RAND())</f>
        <v>0.15740790894456241</v>
      </c>
      <c r="Z409" s="23">
        <f ca="1">SQRT(Inputs!$B$38)*D409+SQRT(1-Inputs!$B$38)*_xlfn.NORM.S.INV(RAND())</f>
        <v>1.0773999756955699</v>
      </c>
      <c r="AA409" s="23">
        <f ca="1">SQRT(Inputs!$B$38)*E409+SQRT(1-Inputs!$B$38)*_xlfn.NORM.S.INV(RAND())</f>
        <v>0.51293519066322735</v>
      </c>
      <c r="AB409" s="23">
        <f ca="1">SQRT(Inputs!$B$38)*F409+SQRT(1-Inputs!$B$38)*_xlfn.NORM.S.INV(RAND())</f>
        <v>2.0251611257845434</v>
      </c>
      <c r="AC409" s="23">
        <f ca="1">SQRT(Inputs!$B$38)*G409+SQRT(1-Inputs!$B$38)*_xlfn.NORM.S.INV(RAND())</f>
        <v>-1.9436752095506655</v>
      </c>
      <c r="AD409" s="23">
        <f ca="1">SQRT(Inputs!$B$38)*H409+SQRT(1-Inputs!$B$38)*_xlfn.NORM.S.INV(RAND())</f>
        <v>-0.24490419907979077</v>
      </c>
      <c r="AE409" s="23">
        <f ca="1">SQRT(Inputs!$B$38)*I409+SQRT(1-Inputs!$B$38)*_xlfn.NORM.S.INV(RAND())</f>
        <v>-1.306553834541903</v>
      </c>
      <c r="AF409" s="23">
        <f ca="1">SQRT(Inputs!$B$38)*J409+SQRT(1-Inputs!$B$38)*_xlfn.NORM.S.INV(RAND())</f>
        <v>1.2254009706498357</v>
      </c>
      <c r="AG409" s="23">
        <f ca="1">SQRT(Inputs!$B$38)*K409+SQRT(1-Inputs!$B$38)*_xlfn.NORM.S.INV(RAND())</f>
        <v>2.0351809287363989</v>
      </c>
      <c r="AH409" s="23">
        <f ca="1">SQRT(Inputs!$B$38)*L409+SQRT(1-Inputs!$B$38)*_xlfn.NORM.S.INV(RAND())</f>
        <v>-1.5827199713610658</v>
      </c>
      <c r="AI409" s="23">
        <f ca="1">SQRT(Inputs!$B$38)*M409+SQRT(1-Inputs!$B$38)*_xlfn.NORM.S.INV(RAND())</f>
        <v>1.2572113275431658</v>
      </c>
      <c r="AJ409" s="23">
        <f ca="1">SQRT(Inputs!$B$38)*C409+SQRT(1-Inputs!$B$38)*_xlfn.NORM.S.INV(RAND())</f>
        <v>-1.0797600678227535</v>
      </c>
      <c r="AK409" s="23">
        <f ca="1">SQRT(Inputs!$B$38)*D409+SQRT(1-Inputs!$B$38)*_xlfn.NORM.S.INV(RAND())</f>
        <v>1.1343705502407619</v>
      </c>
      <c r="AL409" s="23">
        <f ca="1">SQRT(Inputs!$B$38)*E409+SQRT(1-Inputs!$B$38)*_xlfn.NORM.S.INV(RAND())</f>
        <v>-0.28063409475832041</v>
      </c>
      <c r="AM409" s="23">
        <f ca="1">SQRT(Inputs!$B$38)*F409+SQRT(1-Inputs!$B$38)*_xlfn.NORM.S.INV(RAND())</f>
        <v>0.46759277859034054</v>
      </c>
      <c r="AN409" s="23">
        <f ca="1">SQRT(Inputs!$B$38)*G409+SQRT(1-Inputs!$B$38)*_xlfn.NORM.S.INV(RAND())</f>
        <v>-1.8568516529558221</v>
      </c>
      <c r="AO409" s="23">
        <f ca="1">SQRT(Inputs!$B$38)*H409+SQRT(1-Inputs!$B$38)*_xlfn.NORM.S.INV(RAND())</f>
        <v>-0.42423494800578448</v>
      </c>
      <c r="AP409" s="23">
        <f ca="1">SQRT(Inputs!$B$38)*I409+SQRT(1-Inputs!$B$38)*_xlfn.NORM.S.INV(RAND())</f>
        <v>-9.3447527926505902E-2</v>
      </c>
      <c r="AQ409" s="23">
        <f ca="1">SQRT(Inputs!$B$38)*J409+SQRT(1-Inputs!$B$38)*_xlfn.NORM.S.INV(RAND())</f>
        <v>-0.99633334469272494</v>
      </c>
      <c r="AR409" s="23">
        <f ca="1">SQRT(Inputs!$B$38)*K409+SQRT(1-Inputs!$B$38)*_xlfn.NORM.S.INV(RAND())</f>
        <v>-0.76641392634292616</v>
      </c>
      <c r="AS409" s="23">
        <f ca="1">SQRT(Inputs!$B$38)*L409+SQRT(1-Inputs!$B$38)*_xlfn.NORM.S.INV(RAND())</f>
        <v>0.74571384020299503</v>
      </c>
      <c r="AT409" s="23">
        <f ca="1">SQRT(Inputs!$B$38)*M409+SQRT(1-Inputs!$B$38)*_xlfn.NORM.S.INV(RAND())</f>
        <v>1.2451902988610677</v>
      </c>
      <c r="AU409" s="15">
        <f ca="1">Inputs!$B$6*EXP($B$8-0.5*C$5^2+C$5*N409)</f>
        <v>5455.6351086919904</v>
      </c>
      <c r="AV409" s="15">
        <f t="shared" ca="1" si="219"/>
        <v>7644.7329588930961</v>
      </c>
      <c r="AW409" s="15">
        <f t="shared" ca="1" si="220"/>
        <v>8783.269823054683</v>
      </c>
      <c r="AX409" s="15">
        <f t="shared" ca="1" si="221"/>
        <v>10514.640893145708</v>
      </c>
      <c r="AY409" s="15">
        <f t="shared" ca="1" si="222"/>
        <v>14427.855389387525</v>
      </c>
      <c r="AZ409" s="15">
        <f t="shared" ca="1" si="223"/>
        <v>16414.199722087247</v>
      </c>
      <c r="BA409" s="15">
        <f t="shared" ca="1" si="224"/>
        <v>21822.145312194927</v>
      </c>
      <c r="BB409" s="15">
        <f t="shared" ca="1" si="225"/>
        <v>27130.426021798914</v>
      </c>
      <c r="BC409" s="15">
        <f t="shared" ca="1" si="226"/>
        <v>31796.367611880658</v>
      </c>
      <c r="BD409" s="15">
        <f t="shared" ca="1" si="227"/>
        <v>40897.376529163579</v>
      </c>
      <c r="BE409" s="15">
        <f t="shared" ca="1" si="228"/>
        <v>53015.620293362932</v>
      </c>
      <c r="BF409" s="15">
        <f ca="1">Inputs!$B$13*EXP($B$9-0.5*C$6^2+C$6*Y409)</f>
        <v>14269.433136772448</v>
      </c>
      <c r="BG409" s="15">
        <f t="shared" ca="1" si="229"/>
        <v>21122.476340442863</v>
      </c>
      <c r="BH409" s="15">
        <f t="shared" ca="1" si="230"/>
        <v>28099.45361675015</v>
      </c>
      <c r="BI409" s="15">
        <f t="shared" ca="1" si="231"/>
        <v>46979.387411900039</v>
      </c>
      <c r="BJ409" s="15">
        <f t="shared" ca="1" si="232"/>
        <v>43520.867915205548</v>
      </c>
      <c r="BK409" s="15">
        <f t="shared" ca="1" si="233"/>
        <v>51662.059328796357</v>
      </c>
      <c r="BL409" s="15">
        <f t="shared" ca="1" si="234"/>
        <v>53575.982350863596</v>
      </c>
      <c r="BM409" s="15">
        <f t="shared" ca="1" si="235"/>
        <v>76684.983166152742</v>
      </c>
      <c r="BN409" s="15">
        <f t="shared" ca="1" si="236"/>
        <v>120362.24778489322</v>
      </c>
      <c r="BO409" s="15">
        <f t="shared" ca="1" si="237"/>
        <v>123207.134954818</v>
      </c>
      <c r="BP409" s="15">
        <f t="shared" ca="1" si="238"/>
        <v>174858.85244868841</v>
      </c>
      <c r="BQ409" s="15">
        <f ca="1">Inputs!$B$20*EXP($B$10-0.5*C$7^2+C$7*AJ409)</f>
        <v>2924.727175947517</v>
      </c>
      <c r="BR409" s="15">
        <f t="shared" ca="1" si="239"/>
        <v>5689.5783066645827</v>
      </c>
      <c r="BS409" s="15">
        <f t="shared" ca="1" si="240"/>
        <v>7187.9391300329135</v>
      </c>
      <c r="BT409" s="15">
        <f t="shared" ca="1" si="241"/>
        <v>11203.991627844493</v>
      </c>
      <c r="BU409" s="15">
        <f t="shared" ca="1" si="242"/>
        <v>9907.6116854869906</v>
      </c>
      <c r="BV409" s="15">
        <f t="shared" ca="1" si="243"/>
        <v>12527.849553195676</v>
      </c>
      <c r="BW409" s="15">
        <f t="shared" ca="1" si="244"/>
        <v>17139.545257591857</v>
      </c>
      <c r="BX409" s="15">
        <f t="shared" ca="1" si="245"/>
        <v>19632.069613348518</v>
      </c>
      <c r="BY409" s="15">
        <f t="shared" ca="1" si="246"/>
        <v>23756.067658019176</v>
      </c>
      <c r="BZ409" s="15">
        <f t="shared" ca="1" si="247"/>
        <v>38230.667826763056</v>
      </c>
      <c r="CA409" s="15">
        <f t="shared" ca="1" si="248"/>
        <v>67002.543448376571</v>
      </c>
      <c r="CB409" s="15">
        <f ca="1">(AU409*DCF!C$10-DCF!C$5*MAX(AU409*DCF!C$10,0)-MAX(AU409-Inputs!$B$6,0)/Inputs!$B$10)*DCF!C$6</f>
        <v>1039.5563043884554</v>
      </c>
      <c r="CC409" s="15">
        <f ca="1">(AV409*DCF!D$10-DCF!D$5*MAX(AV409*DCF!D$10,0)-MAX(AV409-AU409,0)/Inputs!$B$10)*DCF!D$6</f>
        <v>1329.5976493536659</v>
      </c>
      <c r="CD409" s="15">
        <f ca="1">(AW409*DCF!E$10-DCF!E$5*MAX(AW409*DCF!E$10,0)-MAX(AW409-AV409,0)/Inputs!$B$10)*DCF!E$6</f>
        <v>1771.4715337247355</v>
      </c>
      <c r="CE409" s="15">
        <f ca="1">(AX409*DCF!F$10-DCF!F$5*MAX(AX409*DCF!F$10,0)-MAX(AX409-AW409,0)/Inputs!$B$10)*DCF!F$6</f>
        <v>1935.0739560040761</v>
      </c>
      <c r="CF409" s="15">
        <f ca="1">(AY409*DCF!G$10-DCF!G$5*MAX(AY409*DCF!G$10,0)-MAX(AY409-AX409,0)/Inputs!$B$10)*DCF!G$6</f>
        <v>2220.5256864401049</v>
      </c>
      <c r="CG409" s="15">
        <f ca="1">(AZ409*DCF!H$10-DCF!H$5*MAX(AZ409*DCF!H$10,0)-MAX(AZ409-AY409,0)/Inputs!$B$10)*DCF!H$6</f>
        <v>2834.1176034506757</v>
      </c>
      <c r="CH409" s="15">
        <f ca="1">(BA409*DCF!I$10-DCF!I$5*MAX(BA409*DCF!I$10,0)-MAX(BA409-AZ409,0)/Inputs!$B$10)*DCF!I$6</f>
        <v>3099.0173201879679</v>
      </c>
      <c r="CI409" s="15">
        <f ca="1">(BB409*DCF!J$10-DCF!J$5*MAX(BB409*DCF!J$10,0)-MAX(BB409-BA409,0)/Inputs!$B$10)*DCF!J$6</f>
        <v>3851.2615886331491</v>
      </c>
      <c r="CJ409" s="15">
        <f ca="1">(BC409*DCF!K$10-DCF!K$5*MAX(BC409*DCF!K$10,0)-MAX(BC409-BB409,0)/Inputs!$B$10)*DCF!K$6</f>
        <v>4465.5437389820363</v>
      </c>
      <c r="CK409" s="15">
        <f ca="1">(BD409*DCF!L$10-DCF!L$5*MAX(BD409*DCF!L$10,0)-MAX(BD409-BC409,0)/Inputs!$B$10)*DCF!L$6</f>
        <v>4991.1942725874505</v>
      </c>
      <c r="CL409" s="15">
        <f ca="1">(BE409*DCF!M$10-DCF!M$5*MAX(BE409*DCF!M$10,0)-MAX(BE409-BD409,0)/Inputs!$B$10)*DCF!M$6</f>
        <v>6033.5360299508484</v>
      </c>
      <c r="CM409" s="15">
        <f ca="1">(BF409*DCF!C$28-DCF!C$5*MAX(BF409*DCF!C$28,0)-MAX(BF409-Inputs!$B$13,0)/Inputs!$B$17)*DCF!C$6</f>
        <v>3689.2484664372109</v>
      </c>
      <c r="CN409" s="15">
        <f ca="1">(BG409*DCF!D$28-DCF!D$5*MAX(BG409*DCF!D$28,0)-MAX(BG409-BF409,0)/Inputs!$B$17)*DCF!D$6</f>
        <v>4758.9881222580252</v>
      </c>
      <c r="CO409" s="15">
        <f ca="1">(BH409*DCF!E$28-DCF!E$5*MAX(BH409*DCF!E$28,0)-MAX(BH409-BG409,0)/Inputs!$B$17)*DCF!E$6</f>
        <v>6583.1994310082673</v>
      </c>
      <c r="CP409" s="15">
        <f ca="1">(BI409*DCF!F$28-DCF!F$5*MAX(BI409*DCF!F$28,0)-MAX(BI409-BH409,0)/Inputs!$B$17)*DCF!F$6</f>
        <v>9316.2758372226999</v>
      </c>
      <c r="CQ409" s="15">
        <f ca="1">(BJ409*DCF!G$28-DCF!G$5*MAX(BJ409*DCF!G$28,0)-MAX(BJ409-BI409,0)/Inputs!$B$17)*DCF!G$6</f>
        <v>11291.819372473479</v>
      </c>
      <c r="CR409" s="15">
        <f ca="1">(BK409*DCF!H$28-DCF!H$5*MAX(BK409*DCF!H$28,0)-MAX(BK409-BJ409,0)/Inputs!$B$17)*DCF!H$6</f>
        <v>11511.684570536478</v>
      </c>
      <c r="CS409" s="15">
        <f ca="1">(BL409*DCF!I$28-DCF!I$5*MAX(BL409*DCF!I$28,0)-MAX(BL409-BK409,0)/Inputs!$B$17)*DCF!I$6</f>
        <v>12323.848336071538</v>
      </c>
      <c r="CT409" s="15">
        <f ca="1">(BM409*DCF!J$28-DCF!J$5*MAX(BM409*DCF!J$28,0)-MAX(BM409-BL409,0)/Inputs!$B$17)*DCF!J$6</f>
        <v>14043.052624632932</v>
      </c>
      <c r="CU409" s="15">
        <f ca="1">(BN409*DCF!K$28-DCF!K$5*MAX(BN409*DCF!K$28,0)-MAX(BN409-BM409,0)/Inputs!$B$17)*DCF!K$6</f>
        <v>20068.605481075974</v>
      </c>
      <c r="CV409" s="15">
        <f ca="1">(BO409*DCF!L$28-DCF!L$5*MAX(BO409*DCF!L$28,0)-MAX(BO409-BN409,0)/Inputs!$B$17)*DCF!L$6</f>
        <v>24260.505798583305</v>
      </c>
      <c r="CW409" s="15">
        <f ca="1">(BP409*DCF!M$28-DCF!M$5*MAX(BP409*DCF!M$28,0)-MAX(BP409-BO409,0)/Inputs!$B$17)*DCF!M$6</f>
        <v>27500.73842916877</v>
      </c>
      <c r="CX409" s="15">
        <f ca="1">(BQ409*DCF!C$46-DCF!C$5*MAX(BQ409*DCF!C$46,0)-MAX(BQ409-Inputs!$B$20,0)/Inputs!$B$24)*DCF!C$6</f>
        <v>-675.45662262067367</v>
      </c>
      <c r="CY409" s="15">
        <f ca="1">(BR409*DCF!D$46-DCF!D$5*MAX(BR409*DCF!D$46,0)-MAX(BR409-BQ409,0)/Inputs!$B$24)*DCF!D$6</f>
        <v>-2150.8173613952385</v>
      </c>
      <c r="CZ409" s="15">
        <f ca="1">(BS409*DCF!E$46-DCF!E$5*MAX(BS409*DCF!E$46,0)-MAX(BS409-BR409,0)/Inputs!$B$24)*DCF!E$6</f>
        <v>-1440.5989046181398</v>
      </c>
      <c r="DA409" s="15">
        <f ca="1">(BT409*DCF!F$46-DCF!F$5*MAX(BT409*DCF!F$46,0)-MAX(BT409-BS409,0)/Inputs!$B$24)*DCF!F$6</f>
        <v>-2278.3171789356611</v>
      </c>
      <c r="DB409" s="15">
        <f ca="1">(BU409*DCF!G$46-DCF!G$5*MAX(BU409*DCF!G$46,0)-MAX(BU409-BT409,0)/Inputs!$B$24)*DCF!G$6</f>
        <v>-333.27248204926087</v>
      </c>
      <c r="DC409" s="15">
        <f ca="1">(BV409*DCF!H$46-DCF!H$5*MAX(BV409*DCF!H$46,0)-MAX(BV409-BU409,0)/Inputs!$B$24)*DCF!H$6</f>
        <v>-814.22286292669571</v>
      </c>
      <c r="DD409" s="15">
        <f ca="1">(BW409*DCF!I$46-DCF!I$5*MAX(BW409*DCF!I$46,0)-MAX(BW409-BV409,0)/Inputs!$B$24)*DCF!I$6</f>
        <v>-927.9949902398829</v>
      </c>
      <c r="DE409" s="15">
        <f ca="1">(BX409*DCF!J$46-DCF!J$5*MAX(BX409*DCF!J$46,0)-MAX(BX409-BW409,0)/Inputs!$B$24)*DCF!J$6</f>
        <v>162.53427810097273</v>
      </c>
      <c r="DF409" s="15">
        <f ca="1">(BY409*DCF!K$46-DCF!K$5*MAX(BY409*DCF!K$46,0)-MAX(BY409-BX409,0)/Inputs!$B$24)*DCF!K$6</f>
        <v>346.75611777531032</v>
      </c>
      <c r="DG409" s="15">
        <f ca="1">(BZ409*DCF!L$46-DCF!L$5*MAX(BZ409*DCF!L$46,0)-MAX(BZ409-BY409,0)/Inputs!$B$24)*DCF!L$6</f>
        <v>-632.94076074502914</v>
      </c>
      <c r="DH409" s="15">
        <f ca="1">(CA409*DCF!M$46-DCF!M$5*MAX(CA409*DCF!M$46,0)-MAX(CA409-BZ409,0)/Inputs!$B$24)*DCF!M$6</f>
        <v>-762.2025578074655</v>
      </c>
      <c r="DI409" s="15">
        <f ca="1">SUM(CB409:CL409)+BE409*DCF!M$10*(1+Inputs!$B$30)*(1-Inputs!$B$33)*(1-Inputs!$B$30/Inputs!$B$31)/(Inputs!$B$29-Inputs!$B$30)*DCF!M$6</f>
        <v>181114.06801913356</v>
      </c>
      <c r="DJ409" s="15">
        <f ca="1">SUM(CM409:CW409)+BP409*DCF!M$28*(1+Inputs!$B$30)*(1-Inputs!$B$33)*(1-Inputs!$B$30/Inputs!$B$31)/(Inputs!$B$29-Inputs!$B$30)*DCF!M$6</f>
        <v>794193.96464766352</v>
      </c>
      <c r="DK409" s="15">
        <f ca="1">SUM(CX409:DH409)+CA409*DCF!M$46*(1+Inputs!$B$30)*(1-Inputs!$B$33)*(1-Inputs!$B$30/Inputs!$B$31)/(Inputs!$B$29-Inputs!$B$30)*DCF!M$6</f>
        <v>94087.335804396236</v>
      </c>
      <c r="DM409" s="15">
        <f ca="1">DI409+DJ409+DK409+Inputs!$B$34+Inputs!$B$36-Inputs!$B$35</f>
        <v>1146246.3684711934</v>
      </c>
    </row>
    <row r="410" spans="1:117" x14ac:dyDescent="0.75">
      <c r="A410" s="11">
        <v>397</v>
      </c>
      <c r="C410" s="23">
        <f t="shared" ca="1" si="249"/>
        <v>-0.56044619800311291</v>
      </c>
      <c r="D410" s="23">
        <f t="shared" ca="1" si="249"/>
        <v>0.13496468784356866</v>
      </c>
      <c r="E410" s="23">
        <f t="shared" ca="1" si="249"/>
        <v>1.1466179902225528</v>
      </c>
      <c r="F410" s="23">
        <f t="shared" ca="1" si="249"/>
        <v>0.39757575239876247</v>
      </c>
      <c r="G410" s="23">
        <f t="shared" ca="1" si="249"/>
        <v>0.4826871748157795</v>
      </c>
      <c r="H410" s="23">
        <f t="shared" ca="1" si="249"/>
        <v>8.9951389321334035E-2</v>
      </c>
      <c r="I410" s="23">
        <f t="shared" ca="1" si="249"/>
        <v>0.88527566791071499</v>
      </c>
      <c r="J410" s="23">
        <f t="shared" ca="1" si="249"/>
        <v>-1.085413457199732</v>
      </c>
      <c r="K410" s="23">
        <f t="shared" ca="1" si="249"/>
        <v>-1.6974120843512717</v>
      </c>
      <c r="L410" s="23">
        <f t="shared" ca="1" si="249"/>
        <v>-0.57125788463820548</v>
      </c>
      <c r="M410" s="23">
        <f t="shared" ca="1" si="249"/>
        <v>0.12186585566183386</v>
      </c>
      <c r="N410" s="23">
        <f ca="1">SQRT(Inputs!$B$38)*C410+SQRT(1-Inputs!$B$38)*_xlfn.NORM.S.INV(RAND())</f>
        <v>-0.80064142338157496</v>
      </c>
      <c r="O410" s="23">
        <f ca="1">SQRT(Inputs!$B$38)*D410+SQRT(1-Inputs!$B$38)*_xlfn.NORM.S.INV(RAND())</f>
        <v>-0.19910961235963348</v>
      </c>
      <c r="P410" s="23">
        <f ca="1">SQRT(Inputs!$B$38)*E410+SQRT(1-Inputs!$B$38)*_xlfn.NORM.S.INV(RAND())</f>
        <v>0.72961774655847356</v>
      </c>
      <c r="Q410" s="23">
        <f ca="1">SQRT(Inputs!$B$38)*F410+SQRT(1-Inputs!$B$38)*_xlfn.NORM.S.INV(RAND())</f>
        <v>0.48030241093753712</v>
      </c>
      <c r="R410" s="23">
        <f ca="1">SQRT(Inputs!$B$38)*G410+SQRT(1-Inputs!$B$38)*_xlfn.NORM.S.INV(RAND())</f>
        <v>1.0979314377433835</v>
      </c>
      <c r="S410" s="23">
        <f ca="1">SQRT(Inputs!$B$38)*H410+SQRT(1-Inputs!$B$38)*_xlfn.NORM.S.INV(RAND())</f>
        <v>1.3313634462072312</v>
      </c>
      <c r="T410" s="23">
        <f ca="1">SQRT(Inputs!$B$38)*I410+SQRT(1-Inputs!$B$38)*_xlfn.NORM.S.INV(RAND())</f>
        <v>0.27334179661113223</v>
      </c>
      <c r="U410" s="23">
        <f ca="1">SQRT(Inputs!$B$38)*J410+SQRT(1-Inputs!$B$38)*_xlfn.NORM.S.INV(RAND())</f>
        <v>-0.96743592481104534</v>
      </c>
      <c r="V410" s="23">
        <f ca="1">SQRT(Inputs!$B$38)*K410+SQRT(1-Inputs!$B$38)*_xlfn.NORM.S.INV(RAND())</f>
        <v>0.29216502486207419</v>
      </c>
      <c r="W410" s="23">
        <f ca="1">SQRT(Inputs!$B$38)*L410+SQRT(1-Inputs!$B$38)*_xlfn.NORM.S.INV(RAND())</f>
        <v>0.15945502937050959</v>
      </c>
      <c r="X410" s="23">
        <f ca="1">SQRT(Inputs!$B$38)*M410+SQRT(1-Inputs!$B$38)*_xlfn.NORM.S.INV(RAND())</f>
        <v>-7.2225478804050849E-2</v>
      </c>
      <c r="Y410" s="23">
        <f ca="1">SQRT(Inputs!$B$38)*C410+SQRT(1-Inputs!$B$38)*_xlfn.NORM.S.INV(RAND())</f>
        <v>0.56173002685353324</v>
      </c>
      <c r="Z410" s="23">
        <f ca="1">SQRT(Inputs!$B$38)*D410+SQRT(1-Inputs!$B$38)*_xlfn.NORM.S.INV(RAND())</f>
        <v>-0.26568938345955556</v>
      </c>
      <c r="AA410" s="23">
        <f ca="1">SQRT(Inputs!$B$38)*E410+SQRT(1-Inputs!$B$38)*_xlfn.NORM.S.INV(RAND())</f>
        <v>-0.99863776543627436</v>
      </c>
      <c r="AB410" s="23">
        <f ca="1">SQRT(Inputs!$B$38)*F410+SQRT(1-Inputs!$B$38)*_xlfn.NORM.S.INV(RAND())</f>
        <v>0.144468744464957</v>
      </c>
      <c r="AC410" s="23">
        <f ca="1">SQRT(Inputs!$B$38)*G410+SQRT(1-Inputs!$B$38)*_xlfn.NORM.S.INV(RAND())</f>
        <v>-0.38497859849661215</v>
      </c>
      <c r="AD410" s="23">
        <f ca="1">SQRT(Inputs!$B$38)*H410+SQRT(1-Inputs!$B$38)*_xlfn.NORM.S.INV(RAND())</f>
        <v>-0.79307347714375731</v>
      </c>
      <c r="AE410" s="23">
        <f ca="1">SQRT(Inputs!$B$38)*I410+SQRT(1-Inputs!$B$38)*_xlfn.NORM.S.INV(RAND())</f>
        <v>0.30254604738907664</v>
      </c>
      <c r="AF410" s="23">
        <f ca="1">SQRT(Inputs!$B$38)*J410+SQRT(1-Inputs!$B$38)*_xlfn.NORM.S.INV(RAND())</f>
        <v>-0.70770223417962452</v>
      </c>
      <c r="AG410" s="23">
        <f ca="1">SQRT(Inputs!$B$38)*K410+SQRT(1-Inputs!$B$38)*_xlfn.NORM.S.INV(RAND())</f>
        <v>-0.16485184923960583</v>
      </c>
      <c r="AH410" s="23">
        <f ca="1">SQRT(Inputs!$B$38)*L410+SQRT(1-Inputs!$B$38)*_xlfn.NORM.S.INV(RAND())</f>
        <v>-0.43198370825009424</v>
      </c>
      <c r="AI410" s="23">
        <f ca="1">SQRT(Inputs!$B$38)*M410+SQRT(1-Inputs!$B$38)*_xlfn.NORM.S.INV(RAND())</f>
        <v>-1.0668380165050388</v>
      </c>
      <c r="AJ410" s="23">
        <f ca="1">SQRT(Inputs!$B$38)*C410+SQRT(1-Inputs!$B$38)*_xlfn.NORM.S.INV(RAND())</f>
        <v>-1.364293052511879</v>
      </c>
      <c r="AK410" s="23">
        <f ca="1">SQRT(Inputs!$B$38)*D410+SQRT(1-Inputs!$B$38)*_xlfn.NORM.S.INV(RAND())</f>
        <v>-0.83408558871261329</v>
      </c>
      <c r="AL410" s="23">
        <f ca="1">SQRT(Inputs!$B$38)*E410+SQRT(1-Inputs!$B$38)*_xlfn.NORM.S.INV(RAND())</f>
        <v>0.25073878247450415</v>
      </c>
      <c r="AM410" s="23">
        <f ca="1">SQRT(Inputs!$B$38)*F410+SQRT(1-Inputs!$B$38)*_xlfn.NORM.S.INV(RAND())</f>
        <v>0.2777583810353117</v>
      </c>
      <c r="AN410" s="23">
        <f ca="1">SQRT(Inputs!$B$38)*G410+SQRT(1-Inputs!$B$38)*_xlfn.NORM.S.INV(RAND())</f>
        <v>-1.2820725881168906</v>
      </c>
      <c r="AO410" s="23">
        <f ca="1">SQRT(Inputs!$B$38)*H410+SQRT(1-Inputs!$B$38)*_xlfn.NORM.S.INV(RAND())</f>
        <v>1.3159718890067198</v>
      </c>
      <c r="AP410" s="23">
        <f ca="1">SQRT(Inputs!$B$38)*I410+SQRT(1-Inputs!$B$38)*_xlfn.NORM.S.INV(RAND())</f>
        <v>0.14559293491425751</v>
      </c>
      <c r="AQ410" s="23">
        <f ca="1">SQRT(Inputs!$B$38)*J410+SQRT(1-Inputs!$B$38)*_xlfn.NORM.S.INV(RAND())</f>
        <v>0.2546051693911674</v>
      </c>
      <c r="AR410" s="23">
        <f ca="1">SQRT(Inputs!$B$38)*K410+SQRT(1-Inputs!$B$38)*_xlfn.NORM.S.INV(RAND())</f>
        <v>-1.3779877578957054</v>
      </c>
      <c r="AS410" s="23">
        <f ca="1">SQRT(Inputs!$B$38)*L410+SQRT(1-Inputs!$B$38)*_xlfn.NORM.S.INV(RAND())</f>
        <v>-1.3213619259443212</v>
      </c>
      <c r="AT410" s="23">
        <f ca="1">SQRT(Inputs!$B$38)*M410+SQRT(1-Inputs!$B$38)*_xlfn.NORM.S.INV(RAND())</f>
        <v>0.60075118355810553</v>
      </c>
      <c r="AU410" s="15">
        <f ca="1">Inputs!$B$6*EXP($B$8-0.5*C$5^2+C$5*N410)</f>
        <v>4359.0530690910464</v>
      </c>
      <c r="AV410" s="15">
        <f t="shared" ca="1" si="219"/>
        <v>5152.9133008532481</v>
      </c>
      <c r="AW410" s="15">
        <f t="shared" ca="1" si="220"/>
        <v>6932.8401117654184</v>
      </c>
      <c r="AX410" s="15">
        <f t="shared" ca="1" si="221"/>
        <v>8987.7550585318313</v>
      </c>
      <c r="AY410" s="15">
        <f t="shared" ca="1" si="222"/>
        <v>12486.656977823002</v>
      </c>
      <c r="AZ410" s="15">
        <f t="shared" ca="1" si="223"/>
        <v>17682.908438274822</v>
      </c>
      <c r="BA410" s="15">
        <f t="shared" ca="1" si="224"/>
        <v>22267.35442155895</v>
      </c>
      <c r="BB410" s="15">
        <f t="shared" ca="1" si="225"/>
        <v>24743.62089183653</v>
      </c>
      <c r="BC410" s="15">
        <f t="shared" ca="1" si="226"/>
        <v>31171.476089842632</v>
      </c>
      <c r="BD410" s="15">
        <f t="shared" ca="1" si="227"/>
        <v>38761.817105693655</v>
      </c>
      <c r="BE410" s="15">
        <f t="shared" ca="1" si="228"/>
        <v>47186.206869965587</v>
      </c>
      <c r="BF410" s="15">
        <f ca="1">Inputs!$B$13*EXP($B$9-0.5*C$6^2+C$6*Y410)</f>
        <v>15460.302855997616</v>
      </c>
      <c r="BG410" s="15">
        <f t="shared" ca="1" si="229"/>
        <v>17960.029879299462</v>
      </c>
      <c r="BH410" s="15">
        <f t="shared" ca="1" si="230"/>
        <v>18594.309641169599</v>
      </c>
      <c r="BI410" s="15">
        <f t="shared" ca="1" si="231"/>
        <v>23274.055056620582</v>
      </c>
      <c r="BJ410" s="15">
        <f t="shared" ca="1" si="232"/>
        <v>26992.255253833875</v>
      </c>
      <c r="BK410" s="15">
        <f t="shared" ca="1" si="233"/>
        <v>29737.340430999218</v>
      </c>
      <c r="BL410" s="15">
        <f t="shared" ca="1" si="234"/>
        <v>37989.379071785486</v>
      </c>
      <c r="BM410" s="15">
        <f t="shared" ca="1" si="235"/>
        <v>42767.00571327762</v>
      </c>
      <c r="BN410" s="15">
        <f t="shared" ca="1" si="236"/>
        <v>51569.174511901256</v>
      </c>
      <c r="BO410" s="15">
        <f t="shared" ca="1" si="237"/>
        <v>60343.123005515772</v>
      </c>
      <c r="BP410" s="15">
        <f t="shared" ca="1" si="238"/>
        <v>65815.326840715104</v>
      </c>
      <c r="BQ410" s="15">
        <f ca="1">Inputs!$B$20*EXP($B$10-0.5*C$7^2+C$7*AJ410)</f>
        <v>2643.9718607265345</v>
      </c>
      <c r="BR410" s="15">
        <f t="shared" ca="1" si="239"/>
        <v>2752.679736675148</v>
      </c>
      <c r="BS410" s="15">
        <f t="shared" ca="1" si="240"/>
        <v>4050.9648590723223</v>
      </c>
      <c r="BT410" s="15">
        <f t="shared" ca="1" si="241"/>
        <v>6007.5740580929814</v>
      </c>
      <c r="BU410" s="15">
        <f t="shared" ca="1" si="242"/>
        <v>6105.1546251539748</v>
      </c>
      <c r="BV410" s="15">
        <f t="shared" ca="1" si="243"/>
        <v>11425.530039057765</v>
      </c>
      <c r="BW410" s="15">
        <f t="shared" ca="1" si="244"/>
        <v>16442.629343375102</v>
      </c>
      <c r="BX410" s="15">
        <f t="shared" ca="1" si="245"/>
        <v>24201.973377298422</v>
      </c>
      <c r="BY410" s="15">
        <f t="shared" ca="1" si="246"/>
        <v>26052.103808216467</v>
      </c>
      <c r="BZ410" s="15">
        <f t="shared" ca="1" si="247"/>
        <v>28671.400491072847</v>
      </c>
      <c r="CA410" s="15">
        <f t="shared" ca="1" si="248"/>
        <v>44811.972727721848</v>
      </c>
      <c r="CB410" s="15">
        <f ca="1">(AU410*DCF!C$10-DCF!C$5*MAX(AU410*DCF!C$10,0)-MAX(AU410-Inputs!$B$6,0)/Inputs!$B$10)*DCF!C$6</f>
        <v>1047.3751297864951</v>
      </c>
      <c r="CC410" s="15">
        <f ca="1">(AV410*DCF!D$10-DCF!D$5*MAX(AV410*DCF!D$10,0)-MAX(AV410-AU410,0)/Inputs!$B$10)*DCF!D$6</f>
        <v>1062.4256665242938</v>
      </c>
      <c r="CD410" s="15">
        <f ca="1">(AW410*DCF!E$10-DCF!E$5*MAX(AW410*DCF!E$10,0)-MAX(AW410-AV410,0)/Inputs!$B$10)*DCF!E$6</f>
        <v>1199.7691927081241</v>
      </c>
      <c r="CE410" s="15">
        <f ca="1">(AX410*DCF!F$10-DCF!F$5*MAX(AX410*DCF!F$10,0)-MAX(AX410-AW410,0)/Inputs!$B$10)*DCF!F$6</f>
        <v>1534.4357525375467</v>
      </c>
      <c r="CF410" s="15">
        <f ca="1">(AY410*DCF!G$10-DCF!G$5*MAX(AY410*DCF!G$10,0)-MAX(AY410-AX410,0)/Inputs!$B$10)*DCF!G$6</f>
        <v>1900.1994970290048</v>
      </c>
      <c r="CG410" s="15">
        <f ca="1">(AZ410*DCF!H$10-DCF!H$5*MAX(AZ410*DCF!H$10,0)-MAX(AZ410-AY410,0)/Inputs!$B$10)*DCF!H$6</f>
        <v>2510.4617549936652</v>
      </c>
      <c r="CH410" s="15">
        <f ca="1">(BA410*DCF!I$10-DCF!I$5*MAX(BA410*DCF!I$10,0)-MAX(BA410-AZ410,0)/Inputs!$B$10)*DCF!I$6</f>
        <v>3315.4235715271861</v>
      </c>
      <c r="CI410" s="15">
        <f ca="1">(BB410*DCF!J$10-DCF!J$5*MAX(BB410*DCF!J$10,0)-MAX(BB410-BA410,0)/Inputs!$B$10)*DCF!J$6</f>
        <v>3870.8253802907707</v>
      </c>
      <c r="CJ410" s="15">
        <f ca="1">(BC410*DCF!K$10-DCF!K$5*MAX(BC410*DCF!K$10,0)-MAX(BC410-BB410,0)/Inputs!$B$10)*DCF!K$6</f>
        <v>4118.3051558924299</v>
      </c>
      <c r="CK410" s="15">
        <f ca="1">(BD410*DCF!L$10-DCF!L$5*MAX(BD410*DCF!L$10,0)-MAX(BD410-BC410,0)/Inputs!$B$10)*DCF!L$6</f>
        <v>4864.4651213012739</v>
      </c>
      <c r="CL410" s="15">
        <f ca="1">(BE410*DCF!M$10-DCF!M$5*MAX(BE410*DCF!M$10,0)-MAX(BE410-BD410,0)/Inputs!$B$10)*DCF!M$6</f>
        <v>5652.2007267832214</v>
      </c>
      <c r="CM410" s="15">
        <f ca="1">(BF410*DCF!C$28-DCF!C$5*MAX(BF410*DCF!C$28,0)-MAX(BF410-Inputs!$B$13,0)/Inputs!$B$17)*DCF!C$6</f>
        <v>3777.6664460868951</v>
      </c>
      <c r="CN410" s="15">
        <f ca="1">(BG410*DCF!D$28-DCF!D$5*MAX(BG410*DCF!D$28,0)-MAX(BG410-BF410,0)/Inputs!$B$17)*DCF!D$6</f>
        <v>4756.3366405648449</v>
      </c>
      <c r="CO410" s="15">
        <f ca="1">(BH410*DCF!E$28-DCF!E$5*MAX(BH410*DCF!E$28,0)-MAX(BH410-BG410,0)/Inputs!$B$17)*DCF!E$6</f>
        <v>5141.2317785604282</v>
      </c>
      <c r="CP410" s="15">
        <f ca="1">(BI410*DCF!F$28-DCF!F$5*MAX(BI410*DCF!F$28,0)-MAX(BI410-BH410,0)/Inputs!$B$17)*DCF!F$6</f>
        <v>5466.2712672872085</v>
      </c>
      <c r="CQ410" s="15">
        <f ca="1">(BJ410*DCF!G$28-DCF!G$5*MAX(BJ410*DCF!G$28,0)-MAX(BJ410-BI410,0)/Inputs!$B$17)*DCF!G$6</f>
        <v>6377.9808734193666</v>
      </c>
      <c r="CR410" s="15">
        <f ca="1">(BK410*DCF!H$28-DCF!H$5*MAX(BK410*DCF!H$28,0)-MAX(BK410-BJ410,0)/Inputs!$B$17)*DCF!H$6</f>
        <v>6927.8631728859646</v>
      </c>
      <c r="CS410" s="15">
        <f ca="1">(BL410*DCF!I$28-DCF!I$5*MAX(BL410*DCF!I$28,0)-MAX(BL410-BK410,0)/Inputs!$B$17)*DCF!I$6</f>
        <v>7748.8973366142745</v>
      </c>
      <c r="CT410" s="15">
        <f ca="1">(BM410*DCF!J$28-DCF!J$5*MAX(BM410*DCF!J$28,0)-MAX(BM410-BL410,0)/Inputs!$B$17)*DCF!J$6</f>
        <v>8907.1183728586439</v>
      </c>
      <c r="CU410" s="15">
        <f ca="1">(BN410*DCF!K$28-DCF!K$5*MAX(BN410*DCF!K$28,0)-MAX(BN410-BM410,0)/Inputs!$B$17)*DCF!K$6</f>
        <v>9812.3965630098974</v>
      </c>
      <c r="CV410" s="15">
        <f ca="1">(BO410*DCF!L$28-DCF!L$5*MAX(BO410*DCF!L$28,0)-MAX(BO410-BN410,0)/Inputs!$B$17)*DCF!L$6</f>
        <v>11046.932731637324</v>
      </c>
      <c r="CW410" s="15">
        <f ca="1">(BP410*DCF!M$28-DCF!M$5*MAX(BP410*DCF!M$28,0)-MAX(BP410-BO410,0)/Inputs!$B$17)*DCF!M$6</f>
        <v>11811.192768458857</v>
      </c>
      <c r="CX410" s="15">
        <f ca="1">(BQ410*DCF!C$46-DCF!C$5*MAX(BQ410*DCF!C$46,0)-MAX(BQ410-Inputs!$B$20,0)/Inputs!$B$24)*DCF!C$6</f>
        <v>-610.6170579045114</v>
      </c>
      <c r="CY410" s="15">
        <f ca="1">(BR410*DCF!D$46-DCF!D$5*MAX(BR410*DCF!D$46,0)-MAX(BR410-BQ410,0)/Inputs!$B$24)*DCF!D$6</f>
        <v>-516.20298603914796</v>
      </c>
      <c r="CZ410" s="15">
        <f ca="1">(BS410*DCF!E$46-DCF!E$5*MAX(BS410*DCF!E$46,0)-MAX(BS410-BR410,0)/Inputs!$B$24)*DCF!E$6</f>
        <v>-990.78190186916027</v>
      </c>
      <c r="DA410" s="15">
        <f ca="1">(BT410*DCF!F$46-DCF!F$5*MAX(BT410*DCF!F$46,0)-MAX(BT410-BS410,0)/Inputs!$B$24)*DCF!F$6</f>
        <v>-1149.9727881894983</v>
      </c>
      <c r="DB410" s="15">
        <f ca="1">(BU410*DCF!G$46-DCF!G$5*MAX(BU410*DCF!G$46,0)-MAX(BU410-BT410,0)/Inputs!$B$24)*DCF!G$6</f>
        <v>-238.1895140802049</v>
      </c>
      <c r="DC410" s="15">
        <f ca="1">(BV410*DCF!H$46-DCF!H$5*MAX(BV410*DCF!H$46,0)-MAX(BV410-BU410,0)/Inputs!$B$24)*DCF!H$6</f>
        <v>-1653.274061389594</v>
      </c>
      <c r="DD410" s="15">
        <f ca="1">(BW410*DCF!I$46-DCF!I$5*MAX(BW410*DCF!I$46,0)-MAX(BW410-BV410,0)/Inputs!$B$24)*DCF!I$6</f>
        <v>-1060.466223662356</v>
      </c>
      <c r="DE410" s="15">
        <f ca="1">(BX410*DCF!J$46-DCF!J$5*MAX(BX410*DCF!J$46,0)-MAX(BX410-BW410,0)/Inputs!$B$24)*DCF!J$6</f>
        <v>-1042.4454310161059</v>
      </c>
      <c r="DF410" s="15">
        <f ca="1">(BY410*DCF!K$46-DCF!K$5*MAX(BY410*DCF!K$46,0)-MAX(BY410-BX410,0)/Inputs!$B$24)*DCF!K$6</f>
        <v>1034.9503463242352</v>
      </c>
      <c r="DG410" s="15">
        <f ca="1">(BZ410*DCF!L$46-DCF!L$5*MAX(BZ410*DCF!L$46,0)-MAX(BZ410-BY410,0)/Inputs!$B$24)*DCF!L$6</f>
        <v>1389.1659459404657</v>
      </c>
      <c r="DH410" s="15">
        <f ca="1">(CA410*DCF!M$46-DCF!M$5*MAX(CA410*DCF!M$46,0)-MAX(CA410-BZ410,0)/Inputs!$B$24)*DCF!M$6</f>
        <v>138.79607630328749</v>
      </c>
      <c r="DI410" s="15">
        <f ca="1">SUM(CB410:CL410)+BE410*DCF!M$10*(1+Inputs!$B$30)*(1-Inputs!$B$33)*(1-Inputs!$B$30/Inputs!$B$31)/(Inputs!$B$29-Inputs!$B$30)*DCF!M$6</f>
        <v>162395.72464147734</v>
      </c>
      <c r="DJ410" s="15">
        <f ca="1">SUM(CM410:CW410)+BP410*DCF!M$28*(1+Inputs!$B$30)*(1-Inputs!$B$33)*(1-Inputs!$B$30/Inputs!$B$31)/(Inputs!$B$29-Inputs!$B$30)*DCF!M$6</f>
        <v>325993.78783846111</v>
      </c>
      <c r="DK410" s="15">
        <f ca="1">SUM(CX410:DH410)+CA410*DCF!M$46*(1+Inputs!$B$30)*(1-Inputs!$B$33)*(1-Inputs!$B$30/Inputs!$B$31)/(Inputs!$B$29-Inputs!$B$30)*DCF!M$6</f>
        <v>64585.580558996735</v>
      </c>
      <c r="DM410" s="15">
        <f ca="1">DI410+DJ410+DK410+Inputs!$B$34+Inputs!$B$36-Inputs!$B$35</f>
        <v>629826.09303893521</v>
      </c>
    </row>
    <row r="411" spans="1:117" x14ac:dyDescent="0.75">
      <c r="A411" s="11">
        <v>398</v>
      </c>
      <c r="C411" s="23">
        <f t="shared" ca="1" si="249"/>
        <v>0.11005752799213407</v>
      </c>
      <c r="D411" s="23">
        <f t="shared" ca="1" si="249"/>
        <v>0.21656942117927749</v>
      </c>
      <c r="E411" s="23">
        <f t="shared" ca="1" si="249"/>
        <v>-2.4599817812493758</v>
      </c>
      <c r="F411" s="23">
        <f t="shared" ca="1" si="249"/>
        <v>-0.99711000188699228</v>
      </c>
      <c r="G411" s="23">
        <f t="shared" ca="1" si="249"/>
        <v>-0.78631249266161019</v>
      </c>
      <c r="H411" s="23">
        <f t="shared" ca="1" si="249"/>
        <v>-0.89669818045521688</v>
      </c>
      <c r="I411" s="23">
        <f t="shared" ca="1" si="249"/>
        <v>-2.9579513154008268</v>
      </c>
      <c r="J411" s="23">
        <f t="shared" ca="1" si="249"/>
        <v>-1.79943846530359</v>
      </c>
      <c r="K411" s="23">
        <f t="shared" ca="1" si="249"/>
        <v>0.76431421380742315</v>
      </c>
      <c r="L411" s="23">
        <f t="shared" ca="1" si="249"/>
        <v>-1.4072608740465788</v>
      </c>
      <c r="M411" s="23">
        <f t="shared" ca="1" si="249"/>
        <v>2.1846974590099424</v>
      </c>
      <c r="N411" s="23">
        <f ca="1">SQRT(Inputs!$B$38)*C411+SQRT(1-Inputs!$B$38)*_xlfn.NORM.S.INV(RAND())</f>
        <v>2.0776994652505478</v>
      </c>
      <c r="O411" s="23">
        <f ca="1">SQRT(Inputs!$B$38)*D411+SQRT(1-Inputs!$B$38)*_xlfn.NORM.S.INV(RAND())</f>
        <v>-1.496233891464799</v>
      </c>
      <c r="P411" s="23">
        <f ca="1">SQRT(Inputs!$B$38)*E411+SQRT(1-Inputs!$B$38)*_xlfn.NORM.S.INV(RAND())</f>
        <v>-2.5687828886617705</v>
      </c>
      <c r="Q411" s="23">
        <f ca="1">SQRT(Inputs!$B$38)*F411+SQRT(1-Inputs!$B$38)*_xlfn.NORM.S.INV(RAND())</f>
        <v>0.92886055772427423</v>
      </c>
      <c r="R411" s="23">
        <f ca="1">SQRT(Inputs!$B$38)*G411+SQRT(1-Inputs!$B$38)*_xlfn.NORM.S.INV(RAND())</f>
        <v>-4.8656842956956881E-2</v>
      </c>
      <c r="S411" s="23">
        <f ca="1">SQRT(Inputs!$B$38)*H411+SQRT(1-Inputs!$B$38)*_xlfn.NORM.S.INV(RAND())</f>
        <v>0.3113990011977999</v>
      </c>
      <c r="T411" s="23">
        <f ca="1">SQRT(Inputs!$B$38)*I411+SQRT(1-Inputs!$B$38)*_xlfn.NORM.S.INV(RAND())</f>
        <v>-1.1729341012049521</v>
      </c>
      <c r="U411" s="23">
        <f ca="1">SQRT(Inputs!$B$38)*J411+SQRT(1-Inputs!$B$38)*_xlfn.NORM.S.INV(RAND())</f>
        <v>-8.3311338188952644E-2</v>
      </c>
      <c r="V411" s="23">
        <f ca="1">SQRT(Inputs!$B$38)*K411+SQRT(1-Inputs!$B$38)*_xlfn.NORM.S.INV(RAND())</f>
        <v>-8.6261421393384941E-2</v>
      </c>
      <c r="W411" s="23">
        <f ca="1">SQRT(Inputs!$B$38)*L411+SQRT(1-Inputs!$B$38)*_xlfn.NORM.S.INV(RAND())</f>
        <v>-0.14527298564339652</v>
      </c>
      <c r="X411" s="23">
        <f ca="1">SQRT(Inputs!$B$38)*M411+SQRT(1-Inputs!$B$38)*_xlfn.NORM.S.INV(RAND())</f>
        <v>1.5820676507612546</v>
      </c>
      <c r="Y411" s="23">
        <f ca="1">SQRT(Inputs!$B$38)*C411+SQRT(1-Inputs!$B$38)*_xlfn.NORM.S.INV(RAND())</f>
        <v>-0.38899709411120009</v>
      </c>
      <c r="Z411" s="23">
        <f ca="1">SQRT(Inputs!$B$38)*D411+SQRT(1-Inputs!$B$38)*_xlfn.NORM.S.INV(RAND())</f>
        <v>-0.92471660016260215</v>
      </c>
      <c r="AA411" s="23">
        <f ca="1">SQRT(Inputs!$B$38)*E411+SQRT(1-Inputs!$B$38)*_xlfn.NORM.S.INV(RAND())</f>
        <v>-0.91471624740160706</v>
      </c>
      <c r="AB411" s="23">
        <f ca="1">SQRT(Inputs!$B$38)*F411+SQRT(1-Inputs!$B$38)*_xlfn.NORM.S.INV(RAND())</f>
        <v>-0.17939249837383903</v>
      </c>
      <c r="AC411" s="23">
        <f ca="1">SQRT(Inputs!$B$38)*G411+SQRT(1-Inputs!$B$38)*_xlfn.NORM.S.INV(RAND())</f>
        <v>-1.2184604362567311</v>
      </c>
      <c r="AD411" s="23">
        <f ca="1">SQRT(Inputs!$B$38)*H411+SQRT(1-Inputs!$B$38)*_xlfn.NORM.S.INV(RAND())</f>
        <v>0.39305170900496983</v>
      </c>
      <c r="AE411" s="23">
        <f ca="1">SQRT(Inputs!$B$38)*I411+SQRT(1-Inputs!$B$38)*_xlfn.NORM.S.INV(RAND())</f>
        <v>-2.3470097543712471</v>
      </c>
      <c r="AF411" s="23">
        <f ca="1">SQRT(Inputs!$B$38)*J411+SQRT(1-Inputs!$B$38)*_xlfn.NORM.S.INV(RAND())</f>
        <v>-0.67663974785239378</v>
      </c>
      <c r="AG411" s="23">
        <f ca="1">SQRT(Inputs!$B$38)*K411+SQRT(1-Inputs!$B$38)*_xlfn.NORM.S.INV(RAND())</f>
        <v>0.60908421532124979</v>
      </c>
      <c r="AH411" s="23">
        <f ca="1">SQRT(Inputs!$B$38)*L411+SQRT(1-Inputs!$B$38)*_xlfn.NORM.S.INV(RAND())</f>
        <v>-0.56407936876007525</v>
      </c>
      <c r="AI411" s="23">
        <f ca="1">SQRT(Inputs!$B$38)*M411+SQRT(1-Inputs!$B$38)*_xlfn.NORM.S.INV(RAND())</f>
        <v>0.81481831996472631</v>
      </c>
      <c r="AJ411" s="23">
        <f ca="1">SQRT(Inputs!$B$38)*C411+SQRT(1-Inputs!$B$38)*_xlfn.NORM.S.INV(RAND())</f>
        <v>0.62195541167922674</v>
      </c>
      <c r="AK411" s="23">
        <f ca="1">SQRT(Inputs!$B$38)*D411+SQRT(1-Inputs!$B$38)*_xlfn.NORM.S.INV(RAND())</f>
        <v>0.78882613718376027</v>
      </c>
      <c r="AL411" s="23">
        <f ca="1">SQRT(Inputs!$B$38)*E411+SQRT(1-Inputs!$B$38)*_xlfn.NORM.S.INV(RAND())</f>
        <v>-0.18364116751009396</v>
      </c>
      <c r="AM411" s="23">
        <f ca="1">SQRT(Inputs!$B$38)*F411+SQRT(1-Inputs!$B$38)*_xlfn.NORM.S.INV(RAND())</f>
        <v>-1.1124577985784863</v>
      </c>
      <c r="AN411" s="23">
        <f ca="1">SQRT(Inputs!$B$38)*G411+SQRT(1-Inputs!$B$38)*_xlfn.NORM.S.INV(RAND())</f>
        <v>1.1893567310995428</v>
      </c>
      <c r="AO411" s="23">
        <f ca="1">SQRT(Inputs!$B$38)*H411+SQRT(1-Inputs!$B$38)*_xlfn.NORM.S.INV(RAND())</f>
        <v>-0.63723158922093159</v>
      </c>
      <c r="AP411" s="23">
        <f ca="1">SQRT(Inputs!$B$38)*I411+SQRT(1-Inputs!$B$38)*_xlfn.NORM.S.INV(RAND())</f>
        <v>-1.7419298163114574</v>
      </c>
      <c r="AQ411" s="23">
        <f ca="1">SQRT(Inputs!$B$38)*J411+SQRT(1-Inputs!$B$38)*_xlfn.NORM.S.INV(RAND())</f>
        <v>4.1280455030978325E-2</v>
      </c>
      <c r="AR411" s="23">
        <f ca="1">SQRT(Inputs!$B$38)*K411+SQRT(1-Inputs!$B$38)*_xlfn.NORM.S.INV(RAND())</f>
        <v>0.29921396845068859</v>
      </c>
      <c r="AS411" s="23">
        <f ca="1">SQRT(Inputs!$B$38)*L411+SQRT(1-Inputs!$B$38)*_xlfn.NORM.S.INV(RAND())</f>
        <v>-1.8201816254709291</v>
      </c>
      <c r="AT411" s="23">
        <f ca="1">SQRT(Inputs!$B$38)*M411+SQRT(1-Inputs!$B$38)*_xlfn.NORM.S.INV(RAND())</f>
        <v>1.5785960513219941</v>
      </c>
      <c r="AU411" s="15">
        <f ca="1">Inputs!$B$6*EXP($B$8-0.5*C$5^2+C$5*N411)</f>
        <v>6946.1026966019126</v>
      </c>
      <c r="AV411" s="15">
        <f t="shared" ca="1" si="219"/>
        <v>6785.3735881995181</v>
      </c>
      <c r="AW411" s="15">
        <f t="shared" ca="1" si="220"/>
        <v>5850.8359618982277</v>
      </c>
      <c r="AX411" s="15">
        <f t="shared" ca="1" si="221"/>
        <v>8022.240629579901</v>
      </c>
      <c r="AY411" s="15">
        <f t="shared" ca="1" si="222"/>
        <v>9748.4432497512207</v>
      </c>
      <c r="AZ411" s="15">
        <f t="shared" ca="1" si="223"/>
        <v>12338.539134964572</v>
      </c>
      <c r="BA411" s="15">
        <f t="shared" ca="1" si="224"/>
        <v>13354.908044474196</v>
      </c>
      <c r="BB411" s="15">
        <f t="shared" ca="1" si="225"/>
        <v>16214.568544709375</v>
      </c>
      <c r="BC411" s="15">
        <f t="shared" ca="1" si="226"/>
        <v>19694.046913231879</v>
      </c>
      <c r="BD411" s="15">
        <f t="shared" ca="1" si="227"/>
        <v>23801.445987716052</v>
      </c>
      <c r="BE411" s="15">
        <f t="shared" ca="1" si="228"/>
        <v>33686.118246374266</v>
      </c>
      <c r="BF411" s="15">
        <f ca="1">Inputs!$B$13*EXP($B$9-0.5*C$6^2+C$6*Y411)</f>
        <v>12804.493662711808</v>
      </c>
      <c r="BG411" s="15">
        <f t="shared" ca="1" si="229"/>
        <v>13207.111710393972</v>
      </c>
      <c r="BH411" s="15">
        <f t="shared" ca="1" si="230"/>
        <v>13865.189258118307</v>
      </c>
      <c r="BI411" s="15">
        <f t="shared" ca="1" si="231"/>
        <v>16510.82784926051</v>
      </c>
      <c r="BJ411" s="15">
        <f t="shared" ca="1" si="232"/>
        <v>16980.820043828597</v>
      </c>
      <c r="BK411" s="15">
        <f t="shared" ca="1" si="233"/>
        <v>21986.332387629795</v>
      </c>
      <c r="BL411" s="15">
        <f t="shared" ca="1" si="234"/>
        <v>19924.773318764554</v>
      </c>
      <c r="BM411" s="15">
        <f t="shared" ca="1" si="235"/>
        <v>22517.278631121524</v>
      </c>
      <c r="BN411" s="15">
        <f t="shared" ca="1" si="236"/>
        <v>29790.377619293671</v>
      </c>
      <c r="BO411" s="15">
        <f t="shared" ca="1" si="237"/>
        <v>34327.730626124903</v>
      </c>
      <c r="BP411" s="15">
        <f t="shared" ca="1" si="238"/>
        <v>46337.154059172317</v>
      </c>
      <c r="BQ411" s="15">
        <f ca="1">Inputs!$B$20*EXP($B$10-0.5*C$7^2+C$7*AJ411)</f>
        <v>5348.2543828844373</v>
      </c>
      <c r="BR411" s="15">
        <f t="shared" ca="1" si="239"/>
        <v>9322.8386299125887</v>
      </c>
      <c r="BS411" s="15">
        <f t="shared" ca="1" si="240"/>
        <v>12110.734084055737</v>
      </c>
      <c r="BT411" s="15">
        <f t="shared" ca="1" si="241"/>
        <v>12471.668781393877</v>
      </c>
      <c r="BU411" s="15">
        <f t="shared" ca="1" si="242"/>
        <v>23048.101467843808</v>
      </c>
      <c r="BV411" s="15">
        <f t="shared" ca="1" si="243"/>
        <v>27778.056560837365</v>
      </c>
      <c r="BW411" s="15">
        <f t="shared" ca="1" si="244"/>
        <v>26810.151496417373</v>
      </c>
      <c r="BX411" s="15">
        <f t="shared" ca="1" si="245"/>
        <v>37809.915322576955</v>
      </c>
      <c r="BY411" s="15">
        <f t="shared" ca="1" si="246"/>
        <v>56099.442981424028</v>
      </c>
      <c r="BZ411" s="15">
        <f t="shared" ca="1" si="247"/>
        <v>56330.016973092701</v>
      </c>
      <c r="CA411" s="15">
        <f t="shared" ca="1" si="248"/>
        <v>104748.95515115514</v>
      </c>
      <c r="CB411" s="15">
        <f ca="1">(AU411*DCF!C$10-DCF!C$5*MAX(AU411*DCF!C$10,0)-MAX(AU411-Inputs!$B$6,0)/Inputs!$B$10)*DCF!C$6</f>
        <v>1028.9290048244884</v>
      </c>
      <c r="CC411" s="15">
        <f ca="1">(AV411*DCF!D$10-DCF!D$5*MAX(AV411*DCF!D$10,0)-MAX(AV411-AU411,0)/Inputs!$B$10)*DCF!D$6</f>
        <v>1653.8888427265115</v>
      </c>
      <c r="CD411" s="15">
        <f ca="1">(AW411*DCF!E$10-DCF!E$5*MAX(AW411*DCF!E$10,0)-MAX(AW411-AV411,0)/Inputs!$B$10)*DCF!E$6</f>
        <v>1350.8648861325189</v>
      </c>
      <c r="CE411" s="15">
        <f ca="1">(AX411*DCF!F$10-DCF!F$5*MAX(AX411*DCF!F$10,0)-MAX(AX411-AW411,0)/Inputs!$B$10)*DCF!F$6</f>
        <v>1299.4268686179298</v>
      </c>
      <c r="CF411" s="15">
        <f ca="1">(AY411*DCF!G$10-DCF!G$5*MAX(AY411*DCF!G$10,0)-MAX(AY411-AX411,0)/Inputs!$B$10)*DCF!G$6</f>
        <v>1676.7617953624874</v>
      </c>
      <c r="CG411" s="15">
        <f ca="1">(AZ411*DCF!H$10-DCF!H$5*MAX(AZ411*DCF!H$10,0)-MAX(AZ411-AY411,0)/Inputs!$B$10)*DCF!H$6</f>
        <v>1935.6182652365169</v>
      </c>
      <c r="CH411" s="15">
        <f ca="1">(BA411*DCF!I$10-DCF!I$5*MAX(BA411*DCF!I$10,0)-MAX(BA411-AZ411,0)/Inputs!$B$10)*DCF!I$6</f>
        <v>2272.7343996860177</v>
      </c>
      <c r="CI411" s="15">
        <f ca="1">(BB411*DCF!J$10-DCF!J$5*MAX(BB411*DCF!J$10,0)-MAX(BB411-BA411,0)/Inputs!$B$10)*DCF!J$6</f>
        <v>2349.1231599422763</v>
      </c>
      <c r="CJ411" s="15">
        <f ca="1">(BC411*DCF!K$10-DCF!K$5*MAX(BC411*DCF!K$10,0)-MAX(BC411-BB411,0)/Inputs!$B$10)*DCF!K$6</f>
        <v>2683.3512606171821</v>
      </c>
      <c r="CK411" s="15">
        <f ca="1">(BD411*DCF!L$10-DCF!L$5*MAX(BD411*DCF!L$10,0)-MAX(BD411-BC411,0)/Inputs!$B$10)*DCF!L$6</f>
        <v>3058.5574575472938</v>
      </c>
      <c r="CL411" s="15">
        <f ca="1">(BE411*DCF!M$10-DCF!M$5*MAX(BE411*DCF!M$10,0)-MAX(BE411-BD411,0)/Inputs!$B$10)*DCF!M$6</f>
        <v>3572.7172642827163</v>
      </c>
      <c r="CM411" s="15">
        <f ca="1">(BF411*DCF!C$28-DCF!C$5*MAX(BF411*DCF!C$28,0)-MAX(BF411-Inputs!$B$13,0)/Inputs!$B$17)*DCF!C$6</f>
        <v>3580.4817503855265</v>
      </c>
      <c r="CN411" s="15">
        <f ca="1">(BG411*DCF!D$28-DCF!D$5*MAX(BG411*DCF!D$28,0)-MAX(BG411-BF411,0)/Inputs!$B$17)*DCF!D$6</f>
        <v>3803.9021155747664</v>
      </c>
      <c r="CO411" s="15">
        <f ca="1">(BH411*DCF!E$28-DCF!E$5*MAX(BH411*DCF!E$28,0)-MAX(BH411-BG411,0)/Inputs!$B$17)*DCF!E$6</f>
        <v>3797.1704612451481</v>
      </c>
      <c r="CP411" s="15">
        <f ca="1">(BI411*DCF!F$28-DCF!F$5*MAX(BI411*DCF!F$28,0)-MAX(BI411-BH411,0)/Inputs!$B$17)*DCF!F$6</f>
        <v>4000.5745286031106</v>
      </c>
      <c r="CQ411" s="15">
        <f ca="1">(BJ411*DCF!G$28-DCF!G$5*MAX(BJ411*DCF!G$28,0)-MAX(BJ411-BI411,0)/Inputs!$B$17)*DCF!G$6</f>
        <v>4326.7545493113721</v>
      </c>
      <c r="CR411" s="15">
        <f ca="1">(BK411*DCF!H$28-DCF!H$5*MAX(BK411*DCF!H$28,0)-MAX(BK411-BJ411,0)/Inputs!$B$17)*DCF!H$6</f>
        <v>4659.7464229132656</v>
      </c>
      <c r="CS411" s="15">
        <f ca="1">(BL411*DCF!I$28-DCF!I$5*MAX(BL411*DCF!I$28,0)-MAX(BL411-BK411,0)/Inputs!$B$17)*DCF!I$6</f>
        <v>4685.370959395932</v>
      </c>
      <c r="CT411" s="15">
        <f ca="1">(BM411*DCF!J$28-DCF!J$5*MAX(BM411*DCF!J$28,0)-MAX(BM411-BL411,0)/Inputs!$B$17)*DCF!J$6</f>
        <v>4679.4774119869453</v>
      </c>
      <c r="CU411" s="15">
        <f ca="1">(BN411*DCF!K$28-DCF!K$5*MAX(BN411*DCF!K$28,0)-MAX(BN411-BM411,0)/Inputs!$B$17)*DCF!K$6</f>
        <v>5400.3705090913909</v>
      </c>
      <c r="CV411" s="15">
        <f ca="1">(BO411*DCF!L$28-DCF!L$5*MAX(BO411*DCF!L$28,0)-MAX(BO411-BN411,0)/Inputs!$B$17)*DCF!L$6</f>
        <v>6335.6937359435888</v>
      </c>
      <c r="CW411" s="15">
        <f ca="1">(BP411*DCF!M$28-DCF!M$5*MAX(BP411*DCF!M$28,0)-MAX(BP411-BO411,0)/Inputs!$B$17)*DCF!M$6</f>
        <v>7463.0401478048807</v>
      </c>
      <c r="CX411" s="15">
        <f ca="1">(BQ411*DCF!C$46-DCF!C$5*MAX(BQ411*DCF!C$46,0)-MAX(BQ411-Inputs!$B$20,0)/Inputs!$B$24)*DCF!C$6</f>
        <v>-2226.9660851393328</v>
      </c>
      <c r="CY411" s="15">
        <f ca="1">(BR411*DCF!D$46-DCF!D$5*MAX(BR411*DCF!D$46,0)-MAX(BR411-BQ411,0)/Inputs!$B$24)*DCF!D$6</f>
        <v>-3287.1132488810276</v>
      </c>
      <c r="CZ411" s="15">
        <f ca="1">(BS411*DCF!E$46-DCF!E$5*MAX(BS411*DCF!E$46,0)-MAX(BS411-BR411,0)/Inputs!$B$24)*DCF!E$6</f>
        <v>-2531.0270302849708</v>
      </c>
      <c r="DA411" s="15">
        <f ca="1">(BT411*DCF!F$46-DCF!F$5*MAX(BT411*DCF!F$46,0)-MAX(BT411-BS411,0)/Inputs!$B$24)*DCF!F$6</f>
        <v>-1039.6935058831748</v>
      </c>
      <c r="DB411" s="15">
        <f ca="1">(BU411*DCF!G$46-DCF!G$5*MAX(BU411*DCF!G$46,0)-MAX(BU411-BT411,0)/Inputs!$B$24)*DCF!G$6</f>
        <v>-4332.9955868170873</v>
      </c>
      <c r="DC411" s="15">
        <f ca="1">(BV411*DCF!H$46-DCF!H$5*MAX(BV411*DCF!H$46,0)-MAX(BV411-BU411,0)/Inputs!$B$24)*DCF!H$6</f>
        <v>-1469.8045642320651</v>
      </c>
      <c r="DD411" s="15">
        <f ca="1">(BW411*DCF!I$46-DCF!I$5*MAX(BW411*DCF!I$46,0)-MAX(BW411-BV411,0)/Inputs!$B$24)*DCF!I$6</f>
        <v>619.19083967704773</v>
      </c>
      <c r="DE411" s="15">
        <f ca="1">(BX411*DCF!J$46-DCF!J$5*MAX(BX411*DCF!J$46,0)-MAX(BX411-BW411,0)/Inputs!$B$24)*DCF!J$6</f>
        <v>-1330.9362958666466</v>
      </c>
      <c r="DF411" s="15">
        <f ca="1">(BY411*DCF!K$46-DCF!K$5*MAX(BY411*DCF!K$46,0)-MAX(BY411-BX411,0)/Inputs!$B$24)*DCF!K$6</f>
        <v>-1275.8598538707906</v>
      </c>
      <c r="DG411" s="15">
        <f ca="1">(BZ411*DCF!L$46-DCF!L$5*MAX(BZ411*DCF!L$46,0)-MAX(BZ411-BY411,0)/Inputs!$B$24)*DCF!L$6</f>
        <v>3841.6542959943813</v>
      </c>
      <c r="DH411" s="15">
        <f ca="1">(CA411*DCF!M$46-DCF!M$5*MAX(CA411*DCF!M$46,0)-MAX(CA411-BZ411,0)/Inputs!$B$24)*DCF!M$6</f>
        <v>-1910.3722664311717</v>
      </c>
      <c r="DI411" s="15">
        <f ca="1">SUM(CB411:CL411)+BE411*DCF!M$10*(1+Inputs!$B$30)*(1-Inputs!$B$33)*(1-Inputs!$B$30/Inputs!$B$31)/(Inputs!$B$29-Inputs!$B$30)*DCF!M$6</f>
        <v>116630.88573743388</v>
      </c>
      <c r="DJ411" s="15">
        <f ca="1">SUM(CM411:CW411)+BP411*DCF!M$28*(1+Inputs!$B$30)*(1-Inputs!$B$33)*(1-Inputs!$B$30/Inputs!$B$31)/(Inputs!$B$29-Inputs!$B$30)*DCF!M$6</f>
        <v>224675.13258172871</v>
      </c>
      <c r="DK411" s="15">
        <f ca="1">SUM(CX411:DH411)+CA411*DCF!M$46*(1+Inputs!$B$30)*(1-Inputs!$B$33)*(1-Inputs!$B$30/Inputs!$B$31)/(Inputs!$B$29-Inputs!$B$30)*DCF!M$6</f>
        <v>147010.36966893074</v>
      </c>
      <c r="DM411" s="15">
        <f ca="1">DI411+DJ411+DK411+Inputs!$B$34+Inputs!$B$36-Inputs!$B$35</f>
        <v>565167.38798809331</v>
      </c>
    </row>
    <row r="412" spans="1:117" x14ac:dyDescent="0.75">
      <c r="A412" s="11">
        <v>399</v>
      </c>
      <c r="C412" s="23">
        <f t="shared" ca="1" si="249"/>
        <v>-0.45980420717602805</v>
      </c>
      <c r="D412" s="23">
        <f t="shared" ca="1" si="249"/>
        <v>0.97513585170171357</v>
      </c>
      <c r="E412" s="23">
        <f t="shared" ca="1" si="249"/>
        <v>-0.20747367711636044</v>
      </c>
      <c r="F412" s="23">
        <f t="shared" ca="1" si="249"/>
        <v>-0.33877376892010286</v>
      </c>
      <c r="G412" s="23">
        <f t="shared" ca="1" si="249"/>
        <v>3.9246871546154631E-2</v>
      </c>
      <c r="H412" s="23">
        <f t="shared" ca="1" si="249"/>
        <v>-1.0462008114504695</v>
      </c>
      <c r="I412" s="23">
        <f t="shared" ca="1" si="249"/>
        <v>2.0319675920949538</v>
      </c>
      <c r="J412" s="23">
        <f t="shared" ca="1" si="249"/>
        <v>-0.39242099154377497</v>
      </c>
      <c r="K412" s="23">
        <f t="shared" ca="1" si="249"/>
        <v>-1.0114963665737868</v>
      </c>
      <c r="L412" s="23">
        <f t="shared" ca="1" si="249"/>
        <v>0.46990500124645707</v>
      </c>
      <c r="M412" s="23">
        <f t="shared" ca="1" si="249"/>
        <v>4.3079512444345526E-2</v>
      </c>
      <c r="N412" s="23">
        <f ca="1">SQRT(Inputs!$B$38)*C412+SQRT(1-Inputs!$B$38)*_xlfn.NORM.S.INV(RAND())</f>
        <v>-1.2525028390689141</v>
      </c>
      <c r="O412" s="23">
        <f ca="1">SQRT(Inputs!$B$38)*D412+SQRT(1-Inputs!$B$38)*_xlfn.NORM.S.INV(RAND())</f>
        <v>1.7119125283593921</v>
      </c>
      <c r="P412" s="23">
        <f ca="1">SQRT(Inputs!$B$38)*E412+SQRT(1-Inputs!$B$38)*_xlfn.NORM.S.INV(RAND())</f>
        <v>0.93531417110495818</v>
      </c>
      <c r="Q412" s="23">
        <f ca="1">SQRT(Inputs!$B$38)*F412+SQRT(1-Inputs!$B$38)*_xlfn.NORM.S.INV(RAND())</f>
        <v>-0.27133089506426844</v>
      </c>
      <c r="R412" s="23">
        <f ca="1">SQRT(Inputs!$B$38)*G412+SQRT(1-Inputs!$B$38)*_xlfn.NORM.S.INV(RAND())</f>
        <v>0.21231129848223018</v>
      </c>
      <c r="S412" s="23">
        <f ca="1">SQRT(Inputs!$B$38)*H412+SQRT(1-Inputs!$B$38)*_xlfn.NORM.S.INV(RAND())</f>
        <v>-1.5431256956109469</v>
      </c>
      <c r="T412" s="23">
        <f ca="1">SQRT(Inputs!$B$38)*I412+SQRT(1-Inputs!$B$38)*_xlfn.NORM.S.INV(RAND())</f>
        <v>0.45357957619342726</v>
      </c>
      <c r="U412" s="23">
        <f ca="1">SQRT(Inputs!$B$38)*J412+SQRT(1-Inputs!$B$38)*_xlfn.NORM.S.INV(RAND())</f>
        <v>3.2120718324288894E-2</v>
      </c>
      <c r="V412" s="23">
        <f ca="1">SQRT(Inputs!$B$38)*K412+SQRT(1-Inputs!$B$38)*_xlfn.NORM.S.INV(RAND())</f>
        <v>-0.79719062419449827</v>
      </c>
      <c r="W412" s="23">
        <f ca="1">SQRT(Inputs!$B$38)*L412+SQRT(1-Inputs!$B$38)*_xlfn.NORM.S.INV(RAND())</f>
        <v>-1.7921713617745372</v>
      </c>
      <c r="X412" s="23">
        <f ca="1">SQRT(Inputs!$B$38)*M412+SQRT(1-Inputs!$B$38)*_xlfn.NORM.S.INV(RAND())</f>
        <v>0.45144788855601514</v>
      </c>
      <c r="Y412" s="23">
        <f ca="1">SQRT(Inputs!$B$38)*C412+SQRT(1-Inputs!$B$38)*_xlfn.NORM.S.INV(RAND())</f>
        <v>-0.30919417324306953</v>
      </c>
      <c r="Z412" s="23">
        <f ca="1">SQRT(Inputs!$B$38)*D412+SQRT(1-Inputs!$B$38)*_xlfn.NORM.S.INV(RAND())</f>
        <v>1.1471379565085056</v>
      </c>
      <c r="AA412" s="23">
        <f ca="1">SQRT(Inputs!$B$38)*E412+SQRT(1-Inputs!$B$38)*_xlfn.NORM.S.INV(RAND())</f>
        <v>0.71649381283043145</v>
      </c>
      <c r="AB412" s="23">
        <f ca="1">SQRT(Inputs!$B$38)*F412+SQRT(1-Inputs!$B$38)*_xlfn.NORM.S.INV(RAND())</f>
        <v>-0.97396816532687436</v>
      </c>
      <c r="AC412" s="23">
        <f ca="1">SQRT(Inputs!$B$38)*G412+SQRT(1-Inputs!$B$38)*_xlfn.NORM.S.INV(RAND())</f>
        <v>-0.20702450248076956</v>
      </c>
      <c r="AD412" s="23">
        <f ca="1">SQRT(Inputs!$B$38)*H412+SQRT(1-Inputs!$B$38)*_xlfn.NORM.S.INV(RAND())</f>
        <v>-0.34716490495473706</v>
      </c>
      <c r="AE412" s="23">
        <f ca="1">SQRT(Inputs!$B$38)*I412+SQRT(1-Inputs!$B$38)*_xlfn.NORM.S.INV(RAND())</f>
        <v>1.0934764453719246</v>
      </c>
      <c r="AF412" s="23">
        <f ca="1">SQRT(Inputs!$B$38)*J412+SQRT(1-Inputs!$B$38)*_xlfn.NORM.S.INV(RAND())</f>
        <v>-0.28541016799332253</v>
      </c>
      <c r="AG412" s="23">
        <f ca="1">SQRT(Inputs!$B$38)*K412+SQRT(1-Inputs!$B$38)*_xlfn.NORM.S.INV(RAND())</f>
        <v>0.85688938593285713</v>
      </c>
      <c r="AH412" s="23">
        <f ca="1">SQRT(Inputs!$B$38)*L412+SQRT(1-Inputs!$B$38)*_xlfn.NORM.S.INV(RAND())</f>
        <v>-2.6400285215932573E-2</v>
      </c>
      <c r="AI412" s="23">
        <f ca="1">SQRT(Inputs!$B$38)*M412+SQRT(1-Inputs!$B$38)*_xlfn.NORM.S.INV(RAND())</f>
        <v>0.78741349981800091</v>
      </c>
      <c r="AJ412" s="23">
        <f ca="1">SQRT(Inputs!$B$38)*C412+SQRT(1-Inputs!$B$38)*_xlfn.NORM.S.INV(RAND())</f>
        <v>-0.70687607501875738</v>
      </c>
      <c r="AK412" s="23">
        <f ca="1">SQRT(Inputs!$B$38)*D412+SQRT(1-Inputs!$B$38)*_xlfn.NORM.S.INV(RAND())</f>
        <v>0.62081339386995471</v>
      </c>
      <c r="AL412" s="23">
        <f ca="1">SQRT(Inputs!$B$38)*E412+SQRT(1-Inputs!$B$38)*_xlfn.NORM.S.INV(RAND())</f>
        <v>-0.4868955741206894</v>
      </c>
      <c r="AM412" s="23">
        <f ca="1">SQRT(Inputs!$B$38)*F412+SQRT(1-Inputs!$B$38)*_xlfn.NORM.S.INV(RAND())</f>
        <v>-0.14599057347360639</v>
      </c>
      <c r="AN412" s="23">
        <f ca="1">SQRT(Inputs!$B$38)*G412+SQRT(1-Inputs!$B$38)*_xlfn.NORM.S.INV(RAND())</f>
        <v>0.42138175749357448</v>
      </c>
      <c r="AO412" s="23">
        <f ca="1">SQRT(Inputs!$B$38)*H412+SQRT(1-Inputs!$B$38)*_xlfn.NORM.S.INV(RAND())</f>
        <v>0.24443105346724847</v>
      </c>
      <c r="AP412" s="23">
        <f ca="1">SQRT(Inputs!$B$38)*I412+SQRT(1-Inputs!$B$38)*_xlfn.NORM.S.INV(RAND())</f>
        <v>-0.1124769914679371</v>
      </c>
      <c r="AQ412" s="23">
        <f ca="1">SQRT(Inputs!$B$38)*J412+SQRT(1-Inputs!$B$38)*_xlfn.NORM.S.INV(RAND())</f>
        <v>0.84408187295649362</v>
      </c>
      <c r="AR412" s="23">
        <f ca="1">SQRT(Inputs!$B$38)*K412+SQRT(1-Inputs!$B$38)*_xlfn.NORM.S.INV(RAND())</f>
        <v>0.45174121939343392</v>
      </c>
      <c r="AS412" s="23">
        <f ca="1">SQRT(Inputs!$B$38)*L412+SQRT(1-Inputs!$B$38)*_xlfn.NORM.S.INV(RAND())</f>
        <v>-0.49812176661272528</v>
      </c>
      <c r="AT412" s="23">
        <f ca="1">SQRT(Inputs!$B$38)*M412+SQRT(1-Inputs!$B$38)*_xlfn.NORM.S.INV(RAND())</f>
        <v>1.4104190025812198</v>
      </c>
      <c r="AU412" s="15">
        <f ca="1">Inputs!$B$6*EXP($B$8-0.5*C$5^2+C$5*N412)</f>
        <v>4051.5950812941737</v>
      </c>
      <c r="AV412" s="15">
        <f t="shared" ca="1" si="219"/>
        <v>6343.3020658596533</v>
      </c>
      <c r="AW412" s="15">
        <f t="shared" ca="1" si="220"/>
        <v>8774.5137095148348</v>
      </c>
      <c r="AX412" s="15">
        <f t="shared" ca="1" si="221"/>
        <v>10355.742204713873</v>
      </c>
      <c r="AY412" s="15">
        <f t="shared" ca="1" si="222"/>
        <v>12973.501660647717</v>
      </c>
      <c r="AZ412" s="15">
        <f t="shared" ca="1" si="223"/>
        <v>13387.343940671039</v>
      </c>
      <c r="BA412" s="15">
        <f t="shared" ca="1" si="224"/>
        <v>17179.151738388537</v>
      </c>
      <c r="BB412" s="15">
        <f t="shared" ca="1" si="225"/>
        <v>21100.311594287814</v>
      </c>
      <c r="BC412" s="15">
        <f t="shared" ca="1" si="226"/>
        <v>23928.450845355197</v>
      </c>
      <c r="BD412" s="15">
        <f t="shared" ca="1" si="227"/>
        <v>24790.434637683356</v>
      </c>
      <c r="BE412" s="15">
        <f t="shared" ca="1" si="228"/>
        <v>31652.596085615176</v>
      </c>
      <c r="BF412" s="15">
        <f ca="1">Inputs!$B$13*EXP($B$9-0.5*C$6^2+C$6*Y412)</f>
        <v>13008.681229322061</v>
      </c>
      <c r="BG412" s="15">
        <f t="shared" ca="1" si="229"/>
        <v>19500.075315191967</v>
      </c>
      <c r="BH412" s="15">
        <f t="shared" ca="1" si="230"/>
        <v>26831.926342145383</v>
      </c>
      <c r="BI412" s="15">
        <f t="shared" ca="1" si="231"/>
        <v>28273.553425787279</v>
      </c>
      <c r="BJ412" s="15">
        <f t="shared" ca="1" si="232"/>
        <v>33642.458226672272</v>
      </c>
      <c r="BK412" s="15">
        <f t="shared" ca="1" si="233"/>
        <v>39383.616351314733</v>
      </c>
      <c r="BL412" s="15">
        <f t="shared" ca="1" si="234"/>
        <v>55742.951842980285</v>
      </c>
      <c r="BM412" s="15">
        <f t="shared" ca="1" si="235"/>
        <v>66133.246194069841</v>
      </c>
      <c r="BN412" s="15">
        <f t="shared" ca="1" si="236"/>
        <v>90131.527930813667</v>
      </c>
      <c r="BO412" s="15">
        <f t="shared" ca="1" si="237"/>
        <v>110557.75182071299</v>
      </c>
      <c r="BP412" s="15">
        <f t="shared" ca="1" si="238"/>
        <v>148773.31336112772</v>
      </c>
      <c r="BQ412" s="15">
        <f ca="1">Inputs!$B$20*EXP($B$10-0.5*C$7^2+C$7*AJ412)</f>
        <v>3338.2833244196049</v>
      </c>
      <c r="BR412" s="15">
        <f t="shared" ca="1" si="239"/>
        <v>5516.789856752368</v>
      </c>
      <c r="BS412" s="15">
        <f t="shared" ca="1" si="240"/>
        <v>6568.7635147160945</v>
      </c>
      <c r="BT412" s="15">
        <f t="shared" ca="1" si="241"/>
        <v>8716.5936645389502</v>
      </c>
      <c r="BU412" s="15">
        <f t="shared" ca="1" si="242"/>
        <v>13376.849392158834</v>
      </c>
      <c r="BV412" s="15">
        <f t="shared" ca="1" si="243"/>
        <v>19664.713752415984</v>
      </c>
      <c r="BW412" s="15">
        <f t="shared" ca="1" si="244"/>
        <v>26795.461589227416</v>
      </c>
      <c r="BX412" s="15">
        <f t="shared" ca="1" si="245"/>
        <v>44387.780619338511</v>
      </c>
      <c r="BY412" s="15">
        <f t="shared" ca="1" si="246"/>
        <v>67809.40887441668</v>
      </c>
      <c r="BZ412" s="15">
        <f t="shared" ca="1" si="247"/>
        <v>86820.428489913422</v>
      </c>
      <c r="CA412" s="15">
        <f t="shared" ca="1" si="248"/>
        <v>156694.14444470205</v>
      </c>
      <c r="CB412" s="15">
        <f ca="1">(AU412*DCF!C$10-DCF!C$5*MAX(AU412*DCF!C$10,0)-MAX(AU412-Inputs!$B$6,0)/Inputs!$B$10)*DCF!C$6</f>
        <v>1040.4865500890023</v>
      </c>
      <c r="CC412" s="15">
        <f ca="1">(AV412*DCF!D$10-DCF!D$5*MAX(AV412*DCF!D$10,0)-MAX(AV412-AU412,0)/Inputs!$B$10)*DCF!D$6</f>
        <v>987.36413413871821</v>
      </c>
      <c r="CD412" s="15">
        <f ca="1">(AW412*DCF!E$10-DCF!E$5*MAX(AW412*DCF!E$10,0)-MAX(AW412-AV412,0)/Inputs!$B$10)*DCF!E$6</f>
        <v>1478.2859943210849</v>
      </c>
      <c r="CE412" s="15">
        <f ca="1">(AX412*DCF!F$10-DCF!F$5*MAX(AX412*DCF!F$10,0)-MAX(AX412-AW412,0)/Inputs!$B$10)*DCF!F$6</f>
        <v>1931.6275729175998</v>
      </c>
      <c r="CF412" s="15">
        <f ca="1">(AY412*DCF!G$10-DCF!G$5*MAX(AY412*DCF!G$10,0)-MAX(AY412-AX412,0)/Inputs!$B$10)*DCF!G$6</f>
        <v>2169.8797105265289</v>
      </c>
      <c r="CG412" s="15">
        <f ca="1">(AZ412*DCF!H$10-DCF!H$5*MAX(AZ412*DCF!H$10,0)-MAX(AZ412-AY412,0)/Inputs!$B$10)*DCF!H$6</f>
        <v>2525.6773126593071</v>
      </c>
      <c r="CH412" s="15">
        <f ca="1">(BA412*DCF!I$10-DCF!I$5*MAX(BA412*DCF!I$10,0)-MAX(BA412-AZ412,0)/Inputs!$B$10)*DCF!I$6</f>
        <v>2516.0149934764368</v>
      </c>
      <c r="CI412" s="15">
        <f ca="1">(BB412*DCF!J$10-DCF!J$5*MAX(BB412*DCF!J$10,0)-MAX(BB412-BA412,0)/Inputs!$B$10)*DCF!J$6</f>
        <v>3026.6752685129377</v>
      </c>
      <c r="CJ412" s="15">
        <f ca="1">(BC412*DCF!K$10-DCF!K$5*MAX(BC412*DCF!K$10,0)-MAX(BC412-BB412,0)/Inputs!$B$10)*DCF!K$6</f>
        <v>3456.1998500118657</v>
      </c>
      <c r="CK412" s="15">
        <f ca="1">(BD412*DCF!L$10-DCF!L$5*MAX(BD412*DCF!L$10,0)-MAX(BD412-BC412,0)/Inputs!$B$10)*DCF!L$6</f>
        <v>3627.4004963768734</v>
      </c>
      <c r="CL412" s="15">
        <f ca="1">(BE412*DCF!M$10-DCF!M$5*MAX(BE412*DCF!M$10,0)-MAX(BE412-BD412,0)/Inputs!$B$10)*DCF!M$6</f>
        <v>3646.8321973179013</v>
      </c>
      <c r="CM412" s="15">
        <f ca="1">(BF412*DCF!C$28-DCF!C$5*MAX(BF412*DCF!C$28,0)-MAX(BF412-Inputs!$B$13,0)/Inputs!$B$17)*DCF!C$6</f>
        <v>3595.6419747306472</v>
      </c>
      <c r="CN412" s="15">
        <f ca="1">(BG412*DCF!D$28-DCF!D$5*MAX(BG412*DCF!D$28,0)-MAX(BG412-BF412,0)/Inputs!$B$17)*DCF!D$6</f>
        <v>4358.3099398746563</v>
      </c>
      <c r="CO412" s="15">
        <f ca="1">(BH412*DCF!E$28-DCF!E$5*MAX(BH412*DCF!E$28,0)-MAX(BH412-BG412,0)/Inputs!$B$17)*DCF!E$6</f>
        <v>6154.2724051950327</v>
      </c>
      <c r="CP412" s="15">
        <f ca="1">(BI412*DCF!F$28-DCF!F$5*MAX(BI412*DCF!F$28,0)-MAX(BI412-BH412,0)/Inputs!$B$17)*DCF!F$6</f>
        <v>7413.054008087378</v>
      </c>
      <c r="CQ412" s="15">
        <f ca="1">(BJ412*DCF!G$28-DCF!G$5*MAX(BJ412*DCF!G$28,0)-MAX(BJ412-BI412,0)/Inputs!$B$17)*DCF!G$6</f>
        <v>7825.794282299631</v>
      </c>
      <c r="CR412" s="15">
        <f ca="1">(BK412*DCF!H$28-DCF!H$5*MAX(BK412*DCF!H$28,0)-MAX(BK412-BJ412,0)/Inputs!$B$17)*DCF!H$6</f>
        <v>8847.9879771277301</v>
      </c>
      <c r="CS412" s="15">
        <f ca="1">(BL412*DCF!I$28-DCF!I$5*MAX(BL412*DCF!I$28,0)-MAX(BL412-BK412,0)/Inputs!$B$17)*DCF!I$6</f>
        <v>10760.058247752255</v>
      </c>
      <c r="CT412" s="15">
        <f ca="1">(BM412*DCF!J$28-DCF!J$5*MAX(BM412*DCF!J$28,0)-MAX(BM412-BL412,0)/Inputs!$B$17)*DCF!J$6</f>
        <v>13375.535892454243</v>
      </c>
      <c r="CU412" s="15">
        <f ca="1">(BN412*DCF!K$28-DCF!K$5*MAX(BN412*DCF!K$28,0)-MAX(BN412-BM412,0)/Inputs!$B$17)*DCF!K$6</f>
        <v>16094.797606495024</v>
      </c>
      <c r="CV412" s="15">
        <f ca="1">(BO412*DCF!L$28-DCF!L$5*MAX(BO412*DCF!L$28,0)-MAX(BO412-BN412,0)/Inputs!$B$17)*DCF!L$6</f>
        <v>19747.330787888463</v>
      </c>
      <c r="CW412" s="15">
        <f ca="1">(BP412*DCF!M$28-DCF!M$5*MAX(BP412*DCF!M$28,0)-MAX(BP412-BO412,0)/Inputs!$B$17)*DCF!M$6</f>
        <v>23997.184997022563</v>
      </c>
      <c r="CX412" s="15">
        <f ca="1">(BQ412*DCF!C$46-DCF!C$5*MAX(BQ412*DCF!C$46,0)-MAX(BQ412-Inputs!$B$20,0)/Inputs!$B$24)*DCF!C$6</f>
        <v>-834.3764372422205</v>
      </c>
      <c r="CY412" s="15">
        <f ca="1">(BR412*DCF!D$46-DCF!D$5*MAX(BR412*DCF!D$46,0)-MAX(BR412-BQ412,0)/Inputs!$B$24)*DCF!D$6</f>
        <v>-1871.1380294454439</v>
      </c>
      <c r="CZ412" s="15">
        <f ca="1">(BS412*DCF!E$46-DCF!E$5*MAX(BS412*DCF!E$46,0)-MAX(BS412-BR412,0)/Inputs!$B$24)*DCF!E$6</f>
        <v>-1191.4267782830941</v>
      </c>
      <c r="DA412" s="15">
        <f ca="1">(BT412*DCF!F$46-DCF!F$5*MAX(BT412*DCF!F$46,0)-MAX(BT412-BS412,0)/Inputs!$B$24)*DCF!F$6</f>
        <v>-1416.8903168018587</v>
      </c>
      <c r="DB412" s="15">
        <f ca="1">(BU412*DCF!G$46-DCF!G$5*MAX(BU412*DCF!G$46,0)-MAX(BU412-BT412,0)/Inputs!$B$24)*DCF!G$6</f>
        <v>-2017.5887354857516</v>
      </c>
      <c r="DC412" s="15">
        <f ca="1">(BV412*DCF!H$46-DCF!H$5*MAX(BV412*DCF!H$46,0)-MAX(BV412-BU412,0)/Inputs!$B$24)*DCF!H$6</f>
        <v>-1953.9153235657752</v>
      </c>
      <c r="DD412" s="15">
        <f ca="1">(BW412*DCF!I$46-DCF!I$5*MAX(BW412*DCF!I$46,0)-MAX(BW412-BV412,0)/Inputs!$B$24)*DCF!I$6</f>
        <v>-1428.1102765104529</v>
      </c>
      <c r="DE412" s="15">
        <f ca="1">(BX412*DCF!J$46-DCF!J$5*MAX(BX412*DCF!J$46,0)-MAX(BX412-BW412,0)/Inputs!$B$24)*DCF!J$6</f>
        <v>-2803.2509749793176</v>
      </c>
      <c r="DF412" s="15">
        <f ca="1">(BY412*DCF!K$46-DCF!K$5*MAX(BY412*DCF!K$46,0)-MAX(BY412-BX412,0)/Inputs!$B$24)*DCF!K$6</f>
        <v>-1864.1754941695679</v>
      </c>
      <c r="DG412" s="15">
        <f ca="1">(BZ412*DCF!L$46-DCF!L$5*MAX(BZ412*DCF!L$46,0)-MAX(BZ412-BY412,0)/Inputs!$B$24)*DCF!L$6</f>
        <v>1699.2381722272787</v>
      </c>
      <c r="DH412" s="15">
        <f ca="1">(CA412*DCF!M$46-DCF!M$5*MAX(CA412*DCF!M$46,0)-MAX(CA412-BZ412,0)/Inputs!$B$24)*DCF!M$6</f>
        <v>-2323.3276217416642</v>
      </c>
      <c r="DI412" s="15">
        <f ca="1">SUM(CB412:CL412)+BE412*DCF!M$10*(1+Inputs!$B$30)*(1-Inputs!$B$33)*(1-Inputs!$B$30/Inputs!$B$31)/(Inputs!$B$29-Inputs!$B$30)*DCF!M$6</f>
        <v>114496.03754886691</v>
      </c>
      <c r="DJ412" s="15">
        <f ca="1">SUM(CM412:CW412)+BP412*DCF!M$28*(1+Inputs!$B$30)*(1-Inputs!$B$33)*(1-Inputs!$B$30/Inputs!$B$31)/(Inputs!$B$29-Inputs!$B$30)*DCF!M$6</f>
        <v>674220.76599548873</v>
      </c>
      <c r="DK412" s="15">
        <f ca="1">SUM(CX412:DH412)+CA412*DCF!M$46*(1+Inputs!$B$30)*(1-Inputs!$B$33)*(1-Inputs!$B$30/Inputs!$B$31)/(Inputs!$B$29-Inputs!$B$30)*DCF!M$6</f>
        <v>226262.74710353313</v>
      </c>
      <c r="DM412" s="15">
        <f ca="1">DI412+DJ412+DK412+Inputs!$B$34+Inputs!$B$36-Inputs!$B$35</f>
        <v>1091830.5506478888</v>
      </c>
    </row>
    <row r="413" spans="1:117" x14ac:dyDescent="0.75">
      <c r="A413" s="11">
        <v>400</v>
      </c>
      <c r="C413" s="23">
        <f t="shared" ca="1" si="249"/>
        <v>-1.1174389767481627</v>
      </c>
      <c r="D413" s="23">
        <f t="shared" ca="1" si="249"/>
        <v>-0.67962352832020467</v>
      </c>
      <c r="E413" s="23">
        <f t="shared" ca="1" si="249"/>
        <v>0.77132358741086182</v>
      </c>
      <c r="F413" s="23">
        <f t="shared" ca="1" si="249"/>
        <v>0.1606688284900146</v>
      </c>
      <c r="G413" s="23">
        <f t="shared" ca="1" si="249"/>
        <v>0.18953837798258175</v>
      </c>
      <c r="H413" s="23">
        <f t="shared" ca="1" si="249"/>
        <v>-0.87452907026234905</v>
      </c>
      <c r="I413" s="23">
        <f t="shared" ca="1" si="249"/>
        <v>-0.7421555975461479</v>
      </c>
      <c r="J413" s="23">
        <f t="shared" ca="1" si="249"/>
        <v>-0.68286489189068245</v>
      </c>
      <c r="K413" s="23">
        <f t="shared" ca="1" si="249"/>
        <v>0.56456800014368569</v>
      </c>
      <c r="L413" s="23">
        <f t="shared" ca="1" si="249"/>
        <v>0.41447781650665622</v>
      </c>
      <c r="M413" s="23">
        <f t="shared" ca="1" si="249"/>
        <v>0.46054463853350058</v>
      </c>
      <c r="N413" s="23">
        <f ca="1">SQRT(Inputs!$B$38)*C413+SQRT(1-Inputs!$B$38)*_xlfn.NORM.S.INV(RAND())</f>
        <v>1.1429392351058527</v>
      </c>
      <c r="O413" s="23">
        <f ca="1">SQRT(Inputs!$B$38)*D413+SQRT(1-Inputs!$B$38)*_xlfn.NORM.S.INV(RAND())</f>
        <v>-0.29665300214756463</v>
      </c>
      <c r="P413" s="23">
        <f ca="1">SQRT(Inputs!$B$38)*E413+SQRT(1-Inputs!$B$38)*_xlfn.NORM.S.INV(RAND())</f>
        <v>1.2878715944401924</v>
      </c>
      <c r="Q413" s="23">
        <f ca="1">SQRT(Inputs!$B$38)*F413+SQRT(1-Inputs!$B$38)*_xlfn.NORM.S.INV(RAND())</f>
        <v>-0.70438402619361129</v>
      </c>
      <c r="R413" s="23">
        <f ca="1">SQRT(Inputs!$B$38)*G413+SQRT(1-Inputs!$B$38)*_xlfn.NORM.S.INV(RAND())</f>
        <v>-0.58595692931191778</v>
      </c>
      <c r="S413" s="23">
        <f ca="1">SQRT(Inputs!$B$38)*H413+SQRT(1-Inputs!$B$38)*_xlfn.NORM.S.INV(RAND())</f>
        <v>-0.59104854473405355</v>
      </c>
      <c r="T413" s="23">
        <f ca="1">SQRT(Inputs!$B$38)*I413+SQRT(1-Inputs!$B$38)*_xlfn.NORM.S.INV(RAND())</f>
        <v>0.16051128488778077</v>
      </c>
      <c r="U413" s="23">
        <f ca="1">SQRT(Inputs!$B$38)*J413+SQRT(1-Inputs!$B$38)*_xlfn.NORM.S.INV(RAND())</f>
        <v>-0.11029234494891438</v>
      </c>
      <c r="V413" s="23">
        <f ca="1">SQRT(Inputs!$B$38)*K413+SQRT(1-Inputs!$B$38)*_xlfn.NORM.S.INV(RAND())</f>
        <v>-0.10956685317168635</v>
      </c>
      <c r="W413" s="23">
        <f ca="1">SQRT(Inputs!$B$38)*L413+SQRT(1-Inputs!$B$38)*_xlfn.NORM.S.INV(RAND())</f>
        <v>-4.5913651562830504E-2</v>
      </c>
      <c r="X413" s="23">
        <f ca="1">SQRT(Inputs!$B$38)*M413+SQRT(1-Inputs!$B$38)*_xlfn.NORM.S.INV(RAND())</f>
        <v>0.24536790128976199</v>
      </c>
      <c r="Y413" s="23">
        <f ca="1">SQRT(Inputs!$B$38)*C413+SQRT(1-Inputs!$B$38)*_xlfn.NORM.S.INV(RAND())</f>
        <v>0.31129242236726684</v>
      </c>
      <c r="Z413" s="23">
        <f ca="1">SQRT(Inputs!$B$38)*D413+SQRT(1-Inputs!$B$38)*_xlfn.NORM.S.INV(RAND())</f>
        <v>0.15213514427065156</v>
      </c>
      <c r="AA413" s="23">
        <f ca="1">SQRT(Inputs!$B$38)*E413+SQRT(1-Inputs!$B$38)*_xlfn.NORM.S.INV(RAND())</f>
        <v>0.3594221194770636</v>
      </c>
      <c r="AB413" s="23">
        <f ca="1">SQRT(Inputs!$B$38)*F413+SQRT(1-Inputs!$B$38)*_xlfn.NORM.S.INV(RAND())</f>
        <v>-1.6362785196799576</v>
      </c>
      <c r="AC413" s="23">
        <f ca="1">SQRT(Inputs!$B$38)*G413+SQRT(1-Inputs!$B$38)*_xlfn.NORM.S.INV(RAND())</f>
        <v>0.74865235653132445</v>
      </c>
      <c r="AD413" s="23">
        <f ca="1">SQRT(Inputs!$B$38)*H413+SQRT(1-Inputs!$B$38)*_xlfn.NORM.S.INV(RAND())</f>
        <v>0.64769963608344461</v>
      </c>
      <c r="AE413" s="23">
        <f ca="1">SQRT(Inputs!$B$38)*I413+SQRT(1-Inputs!$B$38)*_xlfn.NORM.S.INV(RAND())</f>
        <v>-2.2490103498719676</v>
      </c>
      <c r="AF413" s="23">
        <f ca="1">SQRT(Inputs!$B$38)*J413+SQRT(1-Inputs!$B$38)*_xlfn.NORM.S.INV(RAND())</f>
        <v>-1.3284923616825834</v>
      </c>
      <c r="AG413" s="23">
        <f ca="1">SQRT(Inputs!$B$38)*K413+SQRT(1-Inputs!$B$38)*_xlfn.NORM.S.INV(RAND())</f>
        <v>-0.25964953705616561</v>
      </c>
      <c r="AH413" s="23">
        <f ca="1">SQRT(Inputs!$B$38)*L413+SQRT(1-Inputs!$B$38)*_xlfn.NORM.S.INV(RAND())</f>
        <v>0.63300954892079475</v>
      </c>
      <c r="AI413" s="23">
        <f ca="1">SQRT(Inputs!$B$38)*M413+SQRT(1-Inputs!$B$38)*_xlfn.NORM.S.INV(RAND())</f>
        <v>0.90692765441415224</v>
      </c>
      <c r="AJ413" s="23">
        <f ca="1">SQRT(Inputs!$B$38)*C413+SQRT(1-Inputs!$B$38)*_xlfn.NORM.S.INV(RAND())</f>
        <v>1.2584907586207672E-2</v>
      </c>
      <c r="AK413" s="23">
        <f ca="1">SQRT(Inputs!$B$38)*D413+SQRT(1-Inputs!$B$38)*_xlfn.NORM.S.INV(RAND())</f>
        <v>-0.8279845597449651</v>
      </c>
      <c r="AL413" s="23">
        <f ca="1">SQRT(Inputs!$B$38)*E413+SQRT(1-Inputs!$B$38)*_xlfn.NORM.S.INV(RAND())</f>
        <v>4.8135257561954081E-2</v>
      </c>
      <c r="AM413" s="23">
        <f ca="1">SQRT(Inputs!$B$38)*F413+SQRT(1-Inputs!$B$38)*_xlfn.NORM.S.INV(RAND())</f>
        <v>-1.5753760644066694E-2</v>
      </c>
      <c r="AN413" s="23">
        <f ca="1">SQRT(Inputs!$B$38)*G413+SQRT(1-Inputs!$B$38)*_xlfn.NORM.S.INV(RAND())</f>
        <v>-0.55316587190188815</v>
      </c>
      <c r="AO413" s="23">
        <f ca="1">SQRT(Inputs!$B$38)*H413+SQRT(1-Inputs!$B$38)*_xlfn.NORM.S.INV(RAND())</f>
        <v>-0.76839649673966237</v>
      </c>
      <c r="AP413" s="23">
        <f ca="1">SQRT(Inputs!$B$38)*I413+SQRT(1-Inputs!$B$38)*_xlfn.NORM.S.INV(RAND())</f>
        <v>0.42578542037021505</v>
      </c>
      <c r="AQ413" s="23">
        <f ca="1">SQRT(Inputs!$B$38)*J413+SQRT(1-Inputs!$B$38)*_xlfn.NORM.S.INV(RAND())</f>
        <v>-0.54249636242676313</v>
      </c>
      <c r="AR413" s="23">
        <f ca="1">SQRT(Inputs!$B$38)*K413+SQRT(1-Inputs!$B$38)*_xlfn.NORM.S.INV(RAND())</f>
        <v>-0.57697927238895974</v>
      </c>
      <c r="AS413" s="23">
        <f ca="1">SQRT(Inputs!$B$38)*L413+SQRT(1-Inputs!$B$38)*_xlfn.NORM.S.INV(RAND())</f>
        <v>1.549295880248301</v>
      </c>
      <c r="AT413" s="23">
        <f ca="1">SQRT(Inputs!$B$38)*M413+SQRT(1-Inputs!$B$38)*_xlfn.NORM.S.INV(RAND())</f>
        <v>-0.49716352871799335</v>
      </c>
      <c r="AU413" s="15">
        <f ca="1">Inputs!$B$6*EXP($B$8-0.5*C$5^2+C$5*N413)</f>
        <v>5970.7241970286232</v>
      </c>
      <c r="AV413" s="15">
        <f t="shared" ca="1" si="219"/>
        <v>6957.5932865320719</v>
      </c>
      <c r="AW413" s="15">
        <f t="shared" ca="1" si="220"/>
        <v>10092.967200622999</v>
      </c>
      <c r="AX413" s="15">
        <f t="shared" ca="1" si="221"/>
        <v>11284.45483990205</v>
      </c>
      <c r="AY413" s="15">
        <f t="shared" ca="1" si="222"/>
        <v>12878.583922468584</v>
      </c>
      <c r="AZ413" s="15">
        <f t="shared" ca="1" si="223"/>
        <v>14758.34655215666</v>
      </c>
      <c r="BA413" s="15">
        <f t="shared" ca="1" si="224"/>
        <v>18366.403778731397</v>
      </c>
      <c r="BB413" s="15">
        <f t="shared" ca="1" si="225"/>
        <v>22238.968020181132</v>
      </c>
      <c r="BC413" s="15">
        <f t="shared" ca="1" si="226"/>
        <v>26950.522031206143</v>
      </c>
      <c r="BD413" s="15">
        <f t="shared" ca="1" si="227"/>
        <v>32875.445058375451</v>
      </c>
      <c r="BE413" s="15">
        <f t="shared" ca="1" si="228"/>
        <v>41195.065894773077</v>
      </c>
      <c r="BF413" s="15">
        <f ca="1">Inputs!$B$13*EXP($B$9-0.5*C$6^2+C$6*Y413)</f>
        <v>14711.462560520546</v>
      </c>
      <c r="BG413" s="15">
        <f t="shared" ca="1" si="229"/>
        <v>18428.37583107331</v>
      </c>
      <c r="BH413" s="15">
        <f t="shared" ca="1" si="230"/>
        <v>23899.147578187738</v>
      </c>
      <c r="BI413" s="15">
        <f t="shared" ca="1" si="231"/>
        <v>22742.484280121073</v>
      </c>
      <c r="BJ413" s="15">
        <f t="shared" ca="1" si="232"/>
        <v>31057.903803099849</v>
      </c>
      <c r="BK413" s="15">
        <f t="shared" ca="1" si="233"/>
        <v>41631.55727848965</v>
      </c>
      <c r="BL413" s="15">
        <f t="shared" ca="1" si="234"/>
        <v>38210.151024189545</v>
      </c>
      <c r="BM413" s="15">
        <f t="shared" ca="1" si="235"/>
        <v>39822.904852404732</v>
      </c>
      <c r="BN413" s="15">
        <f t="shared" ca="1" si="236"/>
        <v>47476.709882847113</v>
      </c>
      <c r="BO413" s="15">
        <f t="shared" ca="1" si="237"/>
        <v>62875.540596996318</v>
      </c>
      <c r="BP413" s="15">
        <f t="shared" ca="1" si="238"/>
        <v>85762.64018481558</v>
      </c>
      <c r="BQ413" s="15">
        <f ca="1">Inputs!$B$20*EXP($B$10-0.5*C$7^2+C$7*AJ413)</f>
        <v>4308.7035377068851</v>
      </c>
      <c r="BR413" s="15">
        <f t="shared" ca="1" si="239"/>
        <v>4494.557534623129</v>
      </c>
      <c r="BS413" s="15">
        <f t="shared" ca="1" si="240"/>
        <v>6240.4925213845681</v>
      </c>
      <c r="BT413" s="15">
        <f t="shared" ca="1" si="241"/>
        <v>8568.7968999562454</v>
      </c>
      <c r="BU413" s="15">
        <f t="shared" ca="1" si="242"/>
        <v>10387.604420889269</v>
      </c>
      <c r="BV413" s="15">
        <f t="shared" ca="1" si="243"/>
        <v>12154.809380532515</v>
      </c>
      <c r="BW413" s="15">
        <f t="shared" ca="1" si="244"/>
        <v>18560.848373247445</v>
      </c>
      <c r="BX413" s="15">
        <f t="shared" ca="1" si="245"/>
        <v>23285.085822095512</v>
      </c>
      <c r="BY413" s="15">
        <f t="shared" ca="1" si="246"/>
        <v>29216.398350289179</v>
      </c>
      <c r="BZ413" s="15">
        <f t="shared" ca="1" si="247"/>
        <v>54502.99933153428</v>
      </c>
      <c r="CA413" s="15">
        <f t="shared" ca="1" si="248"/>
        <v>70086.531802393962</v>
      </c>
      <c r="CB413" s="15">
        <f ca="1">(AU413*DCF!C$10-DCF!C$5*MAX(AU413*DCF!C$10,0)-MAX(AU413-Inputs!$B$6,0)/Inputs!$B$10)*DCF!C$6</f>
        <v>1035.8836273787122</v>
      </c>
      <c r="CC413" s="15">
        <f ca="1">(AV413*DCF!D$10-DCF!D$5*MAX(AV413*DCF!D$10,0)-MAX(AV413-AU413,0)/Inputs!$B$10)*DCF!D$6</f>
        <v>1455.2440281683816</v>
      </c>
      <c r="CD413" s="15">
        <f ca="1">(AW413*DCF!E$10-DCF!E$5*MAX(AW413*DCF!E$10,0)-MAX(AW413-AV413,0)/Inputs!$B$10)*DCF!E$6</f>
        <v>1624.0894135618928</v>
      </c>
      <c r="CE413" s="15">
        <f ca="1">(AX413*DCF!F$10-DCF!F$5*MAX(AX413*DCF!F$10,0)-MAX(AX413-AW413,0)/Inputs!$B$10)*DCF!F$6</f>
        <v>2215.4594704132987</v>
      </c>
      <c r="CF413" s="15">
        <f ca="1">(AY413*DCF!G$10-DCF!G$5*MAX(AY413*DCF!G$10,0)-MAX(AY413-AX413,0)/Inputs!$B$10)*DCF!G$6</f>
        <v>2347.0823216389567</v>
      </c>
      <c r="CG413" s="15">
        <f ca="1">(AZ413*DCF!H$10-DCF!H$5*MAX(AZ413*DCF!H$10,0)-MAX(AZ413-AY413,0)/Inputs!$B$10)*DCF!H$6</f>
        <v>2531.5580148944714</v>
      </c>
      <c r="CH413" s="15">
        <f ca="1">(BA413*DCF!I$10-DCF!I$5*MAX(BA413*DCF!I$10,0)-MAX(BA413-AZ413,0)/Inputs!$B$10)*DCF!I$6</f>
        <v>2763.0241618656582</v>
      </c>
      <c r="CI413" s="15">
        <f ca="1">(BB413*DCF!J$10-DCF!J$5*MAX(BB413*DCF!J$10,0)-MAX(BB413-BA413,0)/Inputs!$B$10)*DCF!J$6</f>
        <v>3229.4352178268505</v>
      </c>
      <c r="CJ413" s="15">
        <f ca="1">(BC413*DCF!K$10-DCF!K$5*MAX(BC413*DCF!K$10,0)-MAX(BC413-BB413,0)/Inputs!$B$10)*DCF!K$6</f>
        <v>3679.0553806373164</v>
      </c>
      <c r="CK413" s="15">
        <f ca="1">(BD413*DCF!L$10-DCF!L$5*MAX(BD413*DCF!L$10,0)-MAX(BD413-BC413,0)/Inputs!$B$10)*DCF!L$6</f>
        <v>4192.0537929120082</v>
      </c>
      <c r="CL413" s="15">
        <f ca="1">(BE413*DCF!M$10-DCF!M$5*MAX(BE413*DCF!M$10,0)-MAX(BE413-BD413,0)/Inputs!$B$10)*DCF!M$6</f>
        <v>4819.2890133682286</v>
      </c>
      <c r="CM413" s="15">
        <f ca="1">(BF413*DCF!C$28-DCF!C$5*MAX(BF413*DCF!C$28,0)-MAX(BF413-Inputs!$B$13,0)/Inputs!$B$17)*DCF!C$6</f>
        <v>3722.0676304167519</v>
      </c>
      <c r="CN413" s="15">
        <f ca="1">(BG413*DCF!D$28-DCF!D$5*MAX(BG413*DCF!D$28,0)-MAX(BG413-BF413,0)/Inputs!$B$17)*DCF!D$6</f>
        <v>4634.5936911350727</v>
      </c>
      <c r="CO413" s="15">
        <f ca="1">(BH413*DCF!E$28-DCF!E$5*MAX(BH413*DCF!E$28,0)-MAX(BH413-BG413,0)/Inputs!$B$17)*DCF!E$6</f>
        <v>5690.4503455882032</v>
      </c>
      <c r="CP413" s="15">
        <f ca="1">(BI413*DCF!F$28-DCF!F$5*MAX(BI413*DCF!F$28,0)-MAX(BI413-BH413,0)/Inputs!$B$17)*DCF!F$6</f>
        <v>6173.9854254020238</v>
      </c>
      <c r="CQ413" s="15">
        <f ca="1">(BJ413*DCF!G$28-DCF!G$5*MAX(BJ413*DCF!G$28,0)-MAX(BJ413-BI413,0)/Inputs!$B$17)*DCF!G$6</f>
        <v>6659.6373599009694</v>
      </c>
      <c r="CR413" s="15">
        <f ca="1">(BK413*DCF!H$28-DCF!H$5*MAX(BK413*DCF!H$28,0)-MAX(BK413-BJ413,0)/Inputs!$B$17)*DCF!H$6</f>
        <v>8653.0944088120796</v>
      </c>
      <c r="CS413" s="15">
        <f ca="1">(BL413*DCF!I$28-DCF!I$5*MAX(BL413*DCF!I$28,0)-MAX(BL413-BK413,0)/Inputs!$B$17)*DCF!I$6</f>
        <v>8985.2330613099894</v>
      </c>
      <c r="CT413" s="15">
        <f ca="1">(BM413*DCF!J$28-DCF!J$5*MAX(BM413*DCF!J$28,0)-MAX(BM413-BL413,0)/Inputs!$B$17)*DCF!J$6</f>
        <v>8669.9757538581325</v>
      </c>
      <c r="CU413" s="15">
        <f ca="1">(BN413*DCF!K$28-DCF!K$5*MAX(BN413*DCF!K$28,0)-MAX(BN413-BM413,0)/Inputs!$B$17)*DCF!K$6</f>
        <v>9088.7959171772945</v>
      </c>
      <c r="CV413" s="15">
        <f ca="1">(BO413*DCF!L$28-DCF!L$5*MAX(BO413*DCF!L$28,0)-MAX(BO413-BN413,0)/Inputs!$B$17)*DCF!L$6</f>
        <v>10802.58672611439</v>
      </c>
      <c r="CW413" s="15">
        <f ca="1">(BP413*DCF!M$28-DCF!M$5*MAX(BP413*DCF!M$28,0)-MAX(BP413-BO413,0)/Inputs!$B$17)*DCF!M$6</f>
        <v>13743.945365814559</v>
      </c>
      <c r="CX413" s="15">
        <f ca="1">(BQ413*DCF!C$46-DCF!C$5*MAX(BQ413*DCF!C$46,0)-MAX(BQ413-Inputs!$B$20,0)/Inputs!$B$24)*DCF!C$6</f>
        <v>-1506.7230053396431</v>
      </c>
      <c r="CY413" s="15">
        <f ca="1">(BR413*DCF!D$46-DCF!D$5*MAX(BR413*DCF!D$46,0)-MAX(BR413-BQ413,0)/Inputs!$B$24)*DCF!D$6</f>
        <v>-846.4185144794609</v>
      </c>
      <c r="CZ413" s="15">
        <f ca="1">(BS413*DCF!E$46-DCF!E$5*MAX(BS413*DCF!E$46,0)-MAX(BS413-BR413,0)/Inputs!$B$24)*DCF!E$6</f>
        <v>-1426.1486131178096</v>
      </c>
      <c r="DA413" s="15">
        <f ca="1">(BT413*DCF!F$46-DCF!F$5*MAX(BT413*DCF!F$46,0)-MAX(BT413-BS413,0)/Inputs!$B$24)*DCF!F$6</f>
        <v>-1471.8431938755461</v>
      </c>
      <c r="DB413" s="15">
        <f ca="1">(BU413*DCF!G$46-DCF!G$5*MAX(BU413*DCF!G$46,0)-MAX(BU413-BT413,0)/Inputs!$B$24)*DCF!G$6</f>
        <v>-961.22940411139564</v>
      </c>
      <c r="DC413" s="15">
        <f ca="1">(BV413*DCF!H$46-DCF!H$5*MAX(BV413*DCF!H$46,0)-MAX(BV413-BU413,0)/Inputs!$B$24)*DCF!H$6</f>
        <v>-549.14811336470416</v>
      </c>
      <c r="DD413" s="15">
        <f ca="1">(BW413*DCF!I$46-DCF!I$5*MAX(BW413*DCF!I$46,0)-MAX(BW413-BV413,0)/Inputs!$B$24)*DCF!I$6</f>
        <v>-1410.2559868559774</v>
      </c>
      <c r="DE413" s="15">
        <f ca="1">(BX413*DCF!J$46-DCF!J$5*MAX(BX413*DCF!J$46,0)-MAX(BX413-BW413,0)/Inputs!$B$24)*DCF!J$6</f>
        <v>-276.04564796888548</v>
      </c>
      <c r="DF413" s="15">
        <f ca="1">(BY413*DCF!K$46-DCF!K$5*MAX(BY413*DCF!K$46,0)-MAX(BY413-BX413,0)/Inputs!$B$24)*DCF!K$6</f>
        <v>215.92450721857384</v>
      </c>
      <c r="DG413" s="15">
        <f ca="1">(BZ413*DCF!L$46-DCF!L$5*MAX(BZ413*DCF!L$46,0)-MAX(BZ413-BY413,0)/Inputs!$B$24)*DCF!L$6</f>
        <v>-1954.9014658434992</v>
      </c>
      <c r="DH413" s="15">
        <f ca="1">(CA413*DCF!M$46-DCF!M$5*MAX(CA413*DCF!M$46,0)-MAX(CA413-BZ413,0)/Inputs!$B$24)*DCF!M$6</f>
        <v>2236.6749076231972</v>
      </c>
      <c r="DI413" s="15">
        <f ca="1">SUM(CB413:CL413)+BE413*DCF!M$10*(1+Inputs!$B$30)*(1-Inputs!$B$33)*(1-Inputs!$B$30/Inputs!$B$31)/(Inputs!$B$29-Inputs!$B$30)*DCF!M$6</f>
        <v>144538.58757617068</v>
      </c>
      <c r="DJ413" s="15">
        <f ca="1">SUM(CM413:CW413)+BP413*DCF!M$28*(1+Inputs!$B$30)*(1-Inputs!$B$33)*(1-Inputs!$B$30/Inputs!$B$31)/(Inputs!$B$29-Inputs!$B$30)*DCF!M$6</f>
        <v>405062.44798933121</v>
      </c>
      <c r="DK413" s="15">
        <f ca="1">SUM(CX413:DH413)+CA413*DCF!M$46*(1+Inputs!$B$30)*(1-Inputs!$B$33)*(1-Inputs!$B$30/Inputs!$B$31)/(Inputs!$B$29-Inputs!$B$30)*DCF!M$6</f>
        <v>100411.96591682862</v>
      </c>
      <c r="DM413" s="15">
        <f ca="1">DI413+DJ413+DK413+Inputs!$B$34+Inputs!$B$36-Inputs!$B$35</f>
        <v>726864.0014823305</v>
      </c>
    </row>
    <row r="414" spans="1:117" x14ac:dyDescent="0.75">
      <c r="A414" s="11">
        <v>401</v>
      </c>
      <c r="C414" s="23">
        <f t="shared" ref="C414:M423" ca="1" si="250">_xlfn.NORM.S.INV(RAND())</f>
        <v>-0.36461832049406212</v>
      </c>
      <c r="D414" s="23">
        <f t="shared" ca="1" si="250"/>
        <v>-0.29281373146643375</v>
      </c>
      <c r="E414" s="23">
        <f t="shared" ca="1" si="250"/>
        <v>-0.66769155970871885</v>
      </c>
      <c r="F414" s="23">
        <f t="shared" ca="1" si="250"/>
        <v>1.1642273166079982</v>
      </c>
      <c r="G414" s="23">
        <f t="shared" ca="1" si="250"/>
        <v>0.89143327563440333</v>
      </c>
      <c r="H414" s="23">
        <f t="shared" ca="1" si="250"/>
        <v>-1.34345328084718</v>
      </c>
      <c r="I414" s="23">
        <f t="shared" ca="1" si="250"/>
        <v>0.42552372157855339</v>
      </c>
      <c r="J414" s="23">
        <f t="shared" ca="1" si="250"/>
        <v>-0.96338088824779122</v>
      </c>
      <c r="K414" s="23">
        <f t="shared" ca="1" si="250"/>
        <v>0.12194049586459672</v>
      </c>
      <c r="L414" s="23">
        <f t="shared" ca="1" si="250"/>
        <v>-1.3984581454309477</v>
      </c>
      <c r="M414" s="23">
        <f t="shared" ca="1" si="250"/>
        <v>0.79388173670972706</v>
      </c>
      <c r="N414" s="23">
        <f ca="1">SQRT(Inputs!$B$38)*C414+SQRT(1-Inputs!$B$38)*_xlfn.NORM.S.INV(RAND())</f>
        <v>0.61015849717350834</v>
      </c>
      <c r="O414" s="23">
        <f ca="1">SQRT(Inputs!$B$38)*D414+SQRT(1-Inputs!$B$38)*_xlfn.NORM.S.INV(RAND())</f>
        <v>-0.90038201308768562</v>
      </c>
      <c r="P414" s="23">
        <f ca="1">SQRT(Inputs!$B$38)*E414+SQRT(1-Inputs!$B$38)*_xlfn.NORM.S.INV(RAND())</f>
        <v>1.0283272019523135</v>
      </c>
      <c r="Q414" s="23">
        <f ca="1">SQRT(Inputs!$B$38)*F414+SQRT(1-Inputs!$B$38)*_xlfn.NORM.S.INV(RAND())</f>
        <v>1.4839204087491606</v>
      </c>
      <c r="R414" s="23">
        <f ca="1">SQRT(Inputs!$B$38)*G414+SQRT(1-Inputs!$B$38)*_xlfn.NORM.S.INV(RAND())</f>
        <v>0.48506847767471845</v>
      </c>
      <c r="S414" s="23">
        <f ca="1">SQRT(Inputs!$B$38)*H414+SQRT(1-Inputs!$B$38)*_xlfn.NORM.S.INV(RAND())</f>
        <v>-0.38950187286609245</v>
      </c>
      <c r="T414" s="23">
        <f ca="1">SQRT(Inputs!$B$38)*I414+SQRT(1-Inputs!$B$38)*_xlfn.NORM.S.INV(RAND())</f>
        <v>0.37396536648497869</v>
      </c>
      <c r="U414" s="23">
        <f ca="1">SQRT(Inputs!$B$38)*J414+SQRT(1-Inputs!$B$38)*_xlfn.NORM.S.INV(RAND())</f>
        <v>-0.6876452149649156</v>
      </c>
      <c r="V414" s="23">
        <f ca="1">SQRT(Inputs!$B$38)*K414+SQRT(1-Inputs!$B$38)*_xlfn.NORM.S.INV(RAND())</f>
        <v>0.73633329925753199</v>
      </c>
      <c r="W414" s="23">
        <f ca="1">SQRT(Inputs!$B$38)*L414+SQRT(1-Inputs!$B$38)*_xlfn.NORM.S.INV(RAND())</f>
        <v>-1.1894216971164115</v>
      </c>
      <c r="X414" s="23">
        <f ca="1">SQRT(Inputs!$B$38)*M414+SQRT(1-Inputs!$B$38)*_xlfn.NORM.S.INV(RAND())</f>
        <v>-0.8930924711542878</v>
      </c>
      <c r="Y414" s="23">
        <f ca="1">SQRT(Inputs!$B$38)*C414+SQRT(1-Inputs!$B$38)*_xlfn.NORM.S.INV(RAND())</f>
        <v>-0.18033099036110167</v>
      </c>
      <c r="Z414" s="23">
        <f ca="1">SQRT(Inputs!$B$38)*D414+SQRT(1-Inputs!$B$38)*_xlfn.NORM.S.INV(RAND())</f>
        <v>-8.0294528917942906E-2</v>
      </c>
      <c r="AA414" s="23">
        <f ca="1">SQRT(Inputs!$B$38)*E414+SQRT(1-Inputs!$B$38)*_xlfn.NORM.S.INV(RAND())</f>
        <v>0.16866097633955535</v>
      </c>
      <c r="AB414" s="23">
        <f ca="1">SQRT(Inputs!$B$38)*F414+SQRT(1-Inputs!$B$38)*_xlfn.NORM.S.INV(RAND())</f>
        <v>0.60579057405526915</v>
      </c>
      <c r="AC414" s="23">
        <f ca="1">SQRT(Inputs!$B$38)*G414+SQRT(1-Inputs!$B$38)*_xlfn.NORM.S.INV(RAND())</f>
        <v>-0.56544848363440858</v>
      </c>
      <c r="AD414" s="23">
        <f ca="1">SQRT(Inputs!$B$38)*H414+SQRT(1-Inputs!$B$38)*_xlfn.NORM.S.INV(RAND())</f>
        <v>4.27161933738196E-2</v>
      </c>
      <c r="AE414" s="23">
        <f ca="1">SQRT(Inputs!$B$38)*I414+SQRT(1-Inputs!$B$38)*_xlfn.NORM.S.INV(RAND())</f>
        <v>0.72038874148306897</v>
      </c>
      <c r="AF414" s="23">
        <f ca="1">SQRT(Inputs!$B$38)*J414+SQRT(1-Inputs!$B$38)*_xlfn.NORM.S.INV(RAND())</f>
        <v>-0.17583220042889947</v>
      </c>
      <c r="AG414" s="23">
        <f ca="1">SQRT(Inputs!$B$38)*K414+SQRT(1-Inputs!$B$38)*_xlfn.NORM.S.INV(RAND())</f>
        <v>1.2831254632356646E-2</v>
      </c>
      <c r="AH414" s="23">
        <f ca="1">SQRT(Inputs!$B$38)*L414+SQRT(1-Inputs!$B$38)*_xlfn.NORM.S.INV(RAND())</f>
        <v>0.30892715847581409</v>
      </c>
      <c r="AI414" s="23">
        <f ca="1">SQRT(Inputs!$B$38)*M414+SQRT(1-Inputs!$B$38)*_xlfn.NORM.S.INV(RAND())</f>
        <v>0.57365796745824205</v>
      </c>
      <c r="AJ414" s="23">
        <f ca="1">SQRT(Inputs!$B$38)*C414+SQRT(1-Inputs!$B$38)*_xlfn.NORM.S.INV(RAND())</f>
        <v>-0.77724594197768182</v>
      </c>
      <c r="AK414" s="23">
        <f ca="1">SQRT(Inputs!$B$38)*D414+SQRT(1-Inputs!$B$38)*_xlfn.NORM.S.INV(RAND())</f>
        <v>-0.62285078144569894</v>
      </c>
      <c r="AL414" s="23">
        <f ca="1">SQRT(Inputs!$B$38)*E414+SQRT(1-Inputs!$B$38)*_xlfn.NORM.S.INV(RAND())</f>
        <v>4.4378529256026866E-2</v>
      </c>
      <c r="AM414" s="23">
        <f ca="1">SQRT(Inputs!$B$38)*F414+SQRT(1-Inputs!$B$38)*_xlfn.NORM.S.INV(RAND())</f>
        <v>0.28219402982396702</v>
      </c>
      <c r="AN414" s="23">
        <f ca="1">SQRT(Inputs!$B$38)*G414+SQRT(1-Inputs!$B$38)*_xlfn.NORM.S.INV(RAND())</f>
        <v>2.2608420801677642</v>
      </c>
      <c r="AO414" s="23">
        <f ca="1">SQRT(Inputs!$B$38)*H414+SQRT(1-Inputs!$B$38)*_xlfn.NORM.S.INV(RAND())</f>
        <v>0.43388868242771184</v>
      </c>
      <c r="AP414" s="23">
        <f ca="1">SQRT(Inputs!$B$38)*I414+SQRT(1-Inputs!$B$38)*_xlfn.NORM.S.INV(RAND())</f>
        <v>1.4170386679966052</v>
      </c>
      <c r="AQ414" s="23">
        <f ca="1">SQRT(Inputs!$B$38)*J414+SQRT(1-Inputs!$B$38)*_xlfn.NORM.S.INV(RAND())</f>
        <v>0.10803973569962977</v>
      </c>
      <c r="AR414" s="23">
        <f ca="1">SQRT(Inputs!$B$38)*K414+SQRT(1-Inputs!$B$38)*_xlfn.NORM.S.INV(RAND())</f>
        <v>0.46671607263071579</v>
      </c>
      <c r="AS414" s="23">
        <f ca="1">SQRT(Inputs!$B$38)*L414+SQRT(1-Inputs!$B$38)*_xlfn.NORM.S.INV(RAND())</f>
        <v>-0.7694179370900498</v>
      </c>
      <c r="AT414" s="23">
        <f ca="1">SQRT(Inputs!$B$38)*M414+SQRT(1-Inputs!$B$38)*_xlfn.NORM.S.INV(RAND())</f>
        <v>0.59907695224429858</v>
      </c>
      <c r="AU414" s="15">
        <f ca="1">Inputs!$B$6*EXP($B$8-0.5*C$5^2+C$5*N414)</f>
        <v>5477.3717024644066</v>
      </c>
      <c r="AV414" s="15">
        <f t="shared" ca="1" si="219"/>
        <v>5840.5401216754681</v>
      </c>
      <c r="AW414" s="15">
        <f t="shared" ca="1" si="220"/>
        <v>8181.0530057522456</v>
      </c>
      <c r="AX414" s="15">
        <f t="shared" ca="1" si="221"/>
        <v>12022.733538627903</v>
      </c>
      <c r="AY414" s="15">
        <f t="shared" ca="1" si="222"/>
        <v>15549.396762970358</v>
      </c>
      <c r="AZ414" s="15">
        <f t="shared" ca="1" si="223"/>
        <v>18218.891810830053</v>
      </c>
      <c r="BA414" s="15">
        <f t="shared" ca="1" si="224"/>
        <v>23185.1834455649</v>
      </c>
      <c r="BB414" s="15">
        <f t="shared" ca="1" si="225"/>
        <v>26495.942268297789</v>
      </c>
      <c r="BC414" s="15">
        <f t="shared" ca="1" si="226"/>
        <v>34841.278518828542</v>
      </c>
      <c r="BD414" s="15">
        <f t="shared" ca="1" si="227"/>
        <v>38189.853562597884</v>
      </c>
      <c r="BE414" s="15">
        <f t="shared" ca="1" si="228"/>
        <v>43140.878191827527</v>
      </c>
      <c r="BF414" s="15">
        <f ca="1">Inputs!$B$13*EXP($B$9-0.5*C$6^2+C$6*Y414)</f>
        <v>13345.293152641771</v>
      </c>
      <c r="BG414" s="15">
        <f t="shared" ca="1" si="229"/>
        <v>16030.436488083151</v>
      </c>
      <c r="BH414" s="15">
        <f t="shared" ca="1" si="230"/>
        <v>20141.879402901515</v>
      </c>
      <c r="BI414" s="15">
        <f t="shared" ca="1" si="231"/>
        <v>27066.349396491794</v>
      </c>
      <c r="BJ414" s="15">
        <f t="shared" ca="1" si="232"/>
        <v>30584.338615627446</v>
      </c>
      <c r="BK414" s="15">
        <f t="shared" ca="1" si="233"/>
        <v>37755.40950859696</v>
      </c>
      <c r="BL414" s="15">
        <f t="shared" ca="1" si="234"/>
        <v>50916.182213194465</v>
      </c>
      <c r="BM414" s="15">
        <f t="shared" ca="1" si="235"/>
        <v>61234.699321213993</v>
      </c>
      <c r="BN414" s="15">
        <f t="shared" ca="1" si="236"/>
        <v>75426.902616091145</v>
      </c>
      <c r="BO414" s="15">
        <f t="shared" ca="1" si="237"/>
        <v>96198.190806457118</v>
      </c>
      <c r="BP414" s="15">
        <f t="shared" ca="1" si="238"/>
        <v>126352.87127949696</v>
      </c>
      <c r="BQ414" s="15">
        <f ca="1">Inputs!$B$20*EXP($B$10-0.5*C$7^2+C$7*AJ414)</f>
        <v>3255.9943944986771</v>
      </c>
      <c r="BR414" s="15">
        <f t="shared" ca="1" si="239"/>
        <v>3625.0724950409253</v>
      </c>
      <c r="BS414" s="15">
        <f t="shared" ca="1" si="240"/>
        <v>5027.8236893396506</v>
      </c>
      <c r="BT414" s="15">
        <f t="shared" ca="1" si="241"/>
        <v>7464.9353059874993</v>
      </c>
      <c r="BU414" s="15">
        <f t="shared" ca="1" si="242"/>
        <v>17878.658709169737</v>
      </c>
      <c r="BV414" s="15">
        <f t="shared" ca="1" si="243"/>
        <v>27428.773067627244</v>
      </c>
      <c r="BW414" s="15">
        <f t="shared" ca="1" si="244"/>
        <v>51661.875034309145</v>
      </c>
      <c r="BX414" s="15">
        <f t="shared" ca="1" si="245"/>
        <v>73839.540460914766</v>
      </c>
      <c r="BY414" s="15">
        <f t="shared" ca="1" si="246"/>
        <v>113125.31260298521</v>
      </c>
      <c r="BZ414" s="15">
        <f t="shared" ca="1" si="247"/>
        <v>137794.54063103418</v>
      </c>
      <c r="CA414" s="15">
        <f t="shared" ca="1" si="248"/>
        <v>215301.94801674076</v>
      </c>
      <c r="CB414" s="15">
        <f ca="1">(AU414*DCF!C$10-DCF!C$5*MAX(AU414*DCF!C$10,0)-MAX(AU414-Inputs!$B$6,0)/Inputs!$B$10)*DCF!C$6</f>
        <v>1039.4013186005097</v>
      </c>
      <c r="CC414" s="15">
        <f ca="1">(AV414*DCF!D$10-DCF!D$5*MAX(AV414*DCF!D$10,0)-MAX(AV414-AU414,0)/Inputs!$B$10)*DCF!D$6</f>
        <v>1335.042972066022</v>
      </c>
      <c r="CD414" s="15">
        <f ca="1">(AW414*DCF!E$10-DCF!E$5*MAX(AW414*DCF!E$10,0)-MAX(AW414-AV414,0)/Inputs!$B$10)*DCF!E$6</f>
        <v>1361.6944815664385</v>
      </c>
      <c r="CE414" s="15">
        <f ca="1">(AX414*DCF!F$10-DCF!F$5*MAX(AX414*DCF!F$10,0)-MAX(AX414-AW414,0)/Inputs!$B$10)*DCF!F$6</f>
        <v>1825.185098593176</v>
      </c>
      <c r="CF414" s="15">
        <f ca="1">(AY414*DCF!G$10-DCF!G$5*MAX(AY414*DCF!G$10,0)-MAX(AY414-AX414,0)/Inputs!$B$10)*DCF!G$6</f>
        <v>2525.9097357180367</v>
      </c>
      <c r="CG414" s="15">
        <f ca="1">(AZ414*DCF!H$10-DCF!H$5*MAX(AZ414*DCF!H$10,0)-MAX(AZ414-AY414,0)/Inputs!$B$10)*DCF!H$6</f>
        <v>3063.1942103805154</v>
      </c>
      <c r="CH414" s="15">
        <f ca="1">(BA414*DCF!I$10-DCF!I$5*MAX(BA414*DCF!I$10,0)-MAX(BA414-AZ414,0)/Inputs!$B$10)*DCF!I$6</f>
        <v>3420.4413862082251</v>
      </c>
      <c r="CI414" s="15">
        <f ca="1">(BB414*DCF!J$10-DCF!J$5*MAX(BB414*DCF!J$10,0)-MAX(BB414-BA414,0)/Inputs!$B$10)*DCF!J$6</f>
        <v>4045.07422976105</v>
      </c>
      <c r="CJ414" s="15">
        <f ca="1">(BC414*DCF!K$10-DCF!K$5*MAX(BC414*DCF!K$10,0)-MAX(BC414-BB414,0)/Inputs!$B$10)*DCF!K$6</f>
        <v>4440.6662516639135</v>
      </c>
      <c r="CK414" s="15">
        <f ca="1">(BD414*DCF!L$10-DCF!L$5*MAX(BD414*DCF!L$10,0)-MAX(BD414-BC414,0)/Inputs!$B$10)*DCF!L$6</f>
        <v>5326.7311629327887</v>
      </c>
      <c r="CL414" s="15">
        <f ca="1">(BE414*DCF!M$10-DCF!M$5*MAX(BE414*DCF!M$10,0)-MAX(BE414-BD414,0)/Inputs!$B$10)*DCF!M$6</f>
        <v>5496.2831057932299</v>
      </c>
      <c r="CM414" s="15">
        <f ca="1">(BF414*DCF!C$28-DCF!C$5*MAX(BF414*DCF!C$28,0)-MAX(BF414-Inputs!$B$13,0)/Inputs!$B$17)*DCF!C$6</f>
        <v>3620.6342519759596</v>
      </c>
      <c r="CN414" s="15">
        <f ca="1">(BG414*DCF!D$28-DCF!D$5*MAX(BG414*DCF!D$28,0)-MAX(BG414-BF414,0)/Inputs!$B$17)*DCF!D$6</f>
        <v>4148.4690824281561</v>
      </c>
      <c r="CO414" s="15">
        <f ca="1">(BH414*DCF!E$28-DCF!E$5*MAX(BH414*DCF!E$28,0)-MAX(BH414-BG414,0)/Inputs!$B$17)*DCF!E$6</f>
        <v>4894.2300967440106</v>
      </c>
      <c r="CP414" s="15">
        <f ca="1">(BI414*DCF!F$28-DCF!F$5*MAX(BI414*DCF!F$28,0)-MAX(BI414-BH414,0)/Inputs!$B$17)*DCF!F$6</f>
        <v>6087.0916982297813</v>
      </c>
      <c r="CQ414" s="15">
        <f ca="1">(BJ414*DCF!G$28-DCF!G$5*MAX(BJ414*DCF!G$28,0)-MAX(BJ414-BI414,0)/Inputs!$B$17)*DCF!G$6</f>
        <v>7343.6476633643406</v>
      </c>
      <c r="CR414" s="15">
        <f ca="1">(BK414*DCF!H$28-DCF!H$5*MAX(BK414*DCF!H$28,0)-MAX(BK414-BJ414,0)/Inputs!$B$17)*DCF!H$6</f>
        <v>8223.1461455917288</v>
      </c>
      <c r="CS414" s="15">
        <f ca="1">(BL414*DCF!I$28-DCF!I$5*MAX(BL414*DCF!I$28,0)-MAX(BL414-BK414,0)/Inputs!$B$17)*DCF!I$6</f>
        <v>10084.120528948404</v>
      </c>
      <c r="CT414" s="15">
        <f ca="1">(BM414*DCF!J$28-DCF!J$5*MAX(BM414*DCF!J$28,0)-MAX(BM414-BL414,0)/Inputs!$B$17)*DCF!J$6</f>
        <v>12292.270356068748</v>
      </c>
      <c r="CU414" s="15">
        <f ca="1">(BN414*DCF!K$28-DCF!K$5*MAX(BN414*DCF!K$28,0)-MAX(BN414-BM414,0)/Inputs!$B$17)*DCF!K$6</f>
        <v>14190.541285203297</v>
      </c>
      <c r="CV414" s="15">
        <f ca="1">(BO414*DCF!L$28-DCF!L$5*MAX(BO414*DCF!L$28,0)-MAX(BO414-BN414,0)/Inputs!$B$17)*DCF!L$6</f>
        <v>16843.25235918711</v>
      </c>
      <c r="CW414" s="15">
        <f ca="1">(BP414*DCF!M$28-DCF!M$5*MAX(BP414*DCF!M$28,0)-MAX(BP414-BO414,0)/Inputs!$B$17)*DCF!M$6</f>
        <v>20621.354420615608</v>
      </c>
      <c r="CX414" s="15">
        <f ca="1">(BQ414*DCF!C$46-DCF!C$5*MAX(BQ414*DCF!C$46,0)-MAX(BQ414-Inputs!$B$20,0)/Inputs!$B$24)*DCF!C$6</f>
        <v>-777.36332182356375</v>
      </c>
      <c r="CY414" s="15">
        <f ca="1">(BR414*DCF!D$46-DCF!D$5*MAX(BR414*DCF!D$46,0)-MAX(BR414-BQ414,0)/Inputs!$B$24)*DCF!D$6</f>
        <v>-776.19789899508487</v>
      </c>
      <c r="CZ414" s="15">
        <f ca="1">(BS414*DCF!E$46-DCF!E$5*MAX(BS414*DCF!E$46,0)-MAX(BS414-BR414,0)/Inputs!$B$24)*DCF!E$6</f>
        <v>-1147.4748090252222</v>
      </c>
      <c r="DA414" s="15">
        <f ca="1">(BT414*DCF!F$46-DCF!F$5*MAX(BT414*DCF!F$46,0)-MAX(BT414-BS414,0)/Inputs!$B$24)*DCF!F$6</f>
        <v>-1431.0731685000724</v>
      </c>
      <c r="DB414" s="15">
        <f ca="1">(BU414*DCF!G$46-DCF!G$5*MAX(BU414*DCF!G$46,0)-MAX(BU414-BT414,0)/Inputs!$B$24)*DCF!G$6</f>
        <v>-4104.3735578387332</v>
      </c>
      <c r="DC414" s="15">
        <f ca="1">(BV414*DCF!H$46-DCF!H$5*MAX(BV414*DCF!H$46,0)-MAX(BV414-BU414,0)/Inputs!$B$24)*DCF!H$6</f>
        <v>-2967.6395223691702</v>
      </c>
      <c r="DD414" s="15">
        <f ca="1">(BW414*DCF!I$46-DCF!I$5*MAX(BW414*DCF!I$46,0)-MAX(BW414-BV414,0)/Inputs!$B$24)*DCF!I$6</f>
        <v>-5763.2350772759382</v>
      </c>
      <c r="DE414" s="15">
        <f ca="1">(BX414*DCF!J$46-DCF!J$5*MAX(BX414*DCF!J$46,0)-MAX(BX414-BW414,0)/Inputs!$B$24)*DCF!J$6</f>
        <v>-2783.7900678068941</v>
      </c>
      <c r="DF414" s="15">
        <f ca="1">(BY414*DCF!K$46-DCF!K$5*MAX(BY414*DCF!K$46,0)-MAX(BY414-BX414,0)/Inputs!$B$24)*DCF!K$6</f>
        <v>-3161.872645122241</v>
      </c>
      <c r="DG414" s="15">
        <f ca="1">(BZ414*DCF!L$46-DCF!L$5*MAX(BZ414*DCF!L$46,0)-MAX(BZ414-BY414,0)/Inputs!$B$24)*DCF!L$6</f>
        <v>3942.3717286017304</v>
      </c>
      <c r="DH414" s="15">
        <f ca="1">(CA414*DCF!M$46-DCF!M$5*MAX(CA414*DCF!M$46,0)-MAX(CA414-BZ414,0)/Inputs!$B$24)*DCF!M$6</f>
        <v>675.42359989509987</v>
      </c>
      <c r="DI414" s="15">
        <f ca="1">SUM(CB414:CL414)+BE414*DCF!M$10*(1+Inputs!$B$30)*(1-Inputs!$B$33)*(1-Inputs!$B$30/Inputs!$B$31)/(Inputs!$B$29-Inputs!$B$30)*DCF!M$6</f>
        <v>153941.25844019523</v>
      </c>
      <c r="DJ414" s="15">
        <f ca="1">SUM(CM414:CW414)+BP414*DCF!M$28*(1+Inputs!$B$30)*(1-Inputs!$B$33)*(1-Inputs!$B$30/Inputs!$B$31)/(Inputs!$B$29-Inputs!$B$30)*DCF!M$6</f>
        <v>577204.37337447552</v>
      </c>
      <c r="DK414" s="15">
        <f ca="1">SUM(CX414:DH414)+CA414*DCF!M$46*(1+Inputs!$B$30)*(1-Inputs!$B$33)*(1-Inputs!$B$30/Inputs!$B$31)/(Inputs!$B$29-Inputs!$B$30)*DCF!M$6</f>
        <v>314587.09103980061</v>
      </c>
      <c r="DM414" s="15">
        <f ca="1">DI414+DJ414+DK414+Inputs!$B$34+Inputs!$B$36-Inputs!$B$35</f>
        <v>1122583.7228544713</v>
      </c>
    </row>
    <row r="415" spans="1:117" x14ac:dyDescent="0.75">
      <c r="A415" s="11">
        <v>402</v>
      </c>
      <c r="C415" s="23">
        <f t="shared" ca="1" si="250"/>
        <v>1.0123106825087829</v>
      </c>
      <c r="D415" s="23">
        <f t="shared" ca="1" si="250"/>
        <v>1.0707339416884294</v>
      </c>
      <c r="E415" s="23">
        <f t="shared" ca="1" si="250"/>
        <v>-0.53980788599434326</v>
      </c>
      <c r="F415" s="23">
        <f t="shared" ca="1" si="250"/>
        <v>1.1216759735371031</v>
      </c>
      <c r="G415" s="23">
        <f t="shared" ca="1" si="250"/>
        <v>0.52440701084588581</v>
      </c>
      <c r="H415" s="23">
        <f t="shared" ca="1" si="250"/>
        <v>7.5415392792655356E-2</v>
      </c>
      <c r="I415" s="23">
        <f t="shared" ca="1" si="250"/>
        <v>-0.1997985195472545</v>
      </c>
      <c r="J415" s="23">
        <f t="shared" ca="1" si="250"/>
        <v>2.3508301287869852E-2</v>
      </c>
      <c r="K415" s="23">
        <f t="shared" ca="1" si="250"/>
        <v>0.17556044908750515</v>
      </c>
      <c r="L415" s="23">
        <f t="shared" ca="1" si="250"/>
        <v>0.66774481632914229</v>
      </c>
      <c r="M415" s="23">
        <f t="shared" ca="1" si="250"/>
        <v>1.0899050158800752</v>
      </c>
      <c r="N415" s="23">
        <f ca="1">SQRT(Inputs!$B$38)*C415+SQRT(1-Inputs!$B$38)*_xlfn.NORM.S.INV(RAND())</f>
        <v>1.5962972355031444</v>
      </c>
      <c r="O415" s="23">
        <f ca="1">SQRT(Inputs!$B$38)*D415+SQRT(1-Inputs!$B$38)*_xlfn.NORM.S.INV(RAND())</f>
        <v>0.96058534538958618</v>
      </c>
      <c r="P415" s="23">
        <f ca="1">SQRT(Inputs!$B$38)*E415+SQRT(1-Inputs!$B$38)*_xlfn.NORM.S.INV(RAND())</f>
        <v>0.20988013238523018</v>
      </c>
      <c r="Q415" s="23">
        <f ca="1">SQRT(Inputs!$B$38)*F415+SQRT(1-Inputs!$B$38)*_xlfn.NORM.S.INV(RAND())</f>
        <v>0.76657642097358913</v>
      </c>
      <c r="R415" s="23">
        <f ca="1">SQRT(Inputs!$B$38)*G415+SQRT(1-Inputs!$B$38)*_xlfn.NORM.S.INV(RAND())</f>
        <v>-0.48953133329765802</v>
      </c>
      <c r="S415" s="23">
        <f ca="1">SQRT(Inputs!$B$38)*H415+SQRT(1-Inputs!$B$38)*_xlfn.NORM.S.INV(RAND())</f>
        <v>1.3183963293641068</v>
      </c>
      <c r="T415" s="23">
        <f ca="1">SQRT(Inputs!$B$38)*I415+SQRT(1-Inputs!$B$38)*_xlfn.NORM.S.INV(RAND())</f>
        <v>0.8838027986153737</v>
      </c>
      <c r="U415" s="23">
        <f ca="1">SQRT(Inputs!$B$38)*J415+SQRT(1-Inputs!$B$38)*_xlfn.NORM.S.INV(RAND())</f>
        <v>0.30860196025809777</v>
      </c>
      <c r="V415" s="23">
        <f ca="1">SQRT(Inputs!$B$38)*K415+SQRT(1-Inputs!$B$38)*_xlfn.NORM.S.INV(RAND())</f>
        <v>1.4579410702162447</v>
      </c>
      <c r="W415" s="23">
        <f ca="1">SQRT(Inputs!$B$38)*L415+SQRT(1-Inputs!$B$38)*_xlfn.NORM.S.INV(RAND())</f>
        <v>0.93103264138519215</v>
      </c>
      <c r="X415" s="23">
        <f ca="1">SQRT(Inputs!$B$38)*M415+SQRT(1-Inputs!$B$38)*_xlfn.NORM.S.INV(RAND())</f>
        <v>0.96532970758709369</v>
      </c>
      <c r="Y415" s="23">
        <f ca="1">SQRT(Inputs!$B$38)*C415+SQRT(1-Inputs!$B$38)*_xlfn.NORM.S.INV(RAND())</f>
        <v>0.54868994898536483</v>
      </c>
      <c r="Z415" s="23">
        <f ca="1">SQRT(Inputs!$B$38)*D415+SQRT(1-Inputs!$B$38)*_xlfn.NORM.S.INV(RAND())</f>
        <v>0.13406651145827819</v>
      </c>
      <c r="AA415" s="23">
        <f ca="1">SQRT(Inputs!$B$38)*E415+SQRT(1-Inputs!$B$38)*_xlfn.NORM.S.INV(RAND())</f>
        <v>-0.75074400425042564</v>
      </c>
      <c r="AB415" s="23">
        <f ca="1">SQRT(Inputs!$B$38)*F415+SQRT(1-Inputs!$B$38)*_xlfn.NORM.S.INV(RAND())</f>
        <v>1.1125686490624607</v>
      </c>
      <c r="AC415" s="23">
        <f ca="1">SQRT(Inputs!$B$38)*G415+SQRT(1-Inputs!$B$38)*_xlfn.NORM.S.INV(RAND())</f>
        <v>-0.18721676890079753</v>
      </c>
      <c r="AD415" s="23">
        <f ca="1">SQRT(Inputs!$B$38)*H415+SQRT(1-Inputs!$B$38)*_xlfn.NORM.S.INV(RAND())</f>
        <v>-0.79039320806358282</v>
      </c>
      <c r="AE415" s="23">
        <f ca="1">SQRT(Inputs!$B$38)*I415+SQRT(1-Inputs!$B$38)*_xlfn.NORM.S.INV(RAND())</f>
        <v>-0.41838805503091198</v>
      </c>
      <c r="AF415" s="23">
        <f ca="1">SQRT(Inputs!$B$38)*J415+SQRT(1-Inputs!$B$38)*_xlfn.NORM.S.INV(RAND())</f>
        <v>-0.44879639896993861</v>
      </c>
      <c r="AG415" s="23">
        <f ca="1">SQRT(Inputs!$B$38)*K415+SQRT(1-Inputs!$B$38)*_xlfn.NORM.S.INV(RAND())</f>
        <v>0.70172766322526603</v>
      </c>
      <c r="AH415" s="23">
        <f ca="1">SQRT(Inputs!$B$38)*L415+SQRT(1-Inputs!$B$38)*_xlfn.NORM.S.INV(RAND())</f>
        <v>-0.41358913837861971</v>
      </c>
      <c r="AI415" s="23">
        <f ca="1">SQRT(Inputs!$B$38)*M415+SQRT(1-Inputs!$B$38)*_xlfn.NORM.S.INV(RAND())</f>
        <v>1.0939049409969277</v>
      </c>
      <c r="AJ415" s="23">
        <f ca="1">SQRT(Inputs!$B$38)*C415+SQRT(1-Inputs!$B$38)*_xlfn.NORM.S.INV(RAND())</f>
        <v>0.58257910821979342</v>
      </c>
      <c r="AK415" s="23">
        <f ca="1">SQRT(Inputs!$B$38)*D415+SQRT(1-Inputs!$B$38)*_xlfn.NORM.S.INV(RAND())</f>
        <v>0.69619504352868322</v>
      </c>
      <c r="AL415" s="23">
        <f ca="1">SQRT(Inputs!$B$38)*E415+SQRT(1-Inputs!$B$38)*_xlfn.NORM.S.INV(RAND())</f>
        <v>-0.2979171082701032</v>
      </c>
      <c r="AM415" s="23">
        <f ca="1">SQRT(Inputs!$B$38)*F415+SQRT(1-Inputs!$B$38)*_xlfn.NORM.S.INV(RAND())</f>
        <v>1.6404049147130442</v>
      </c>
      <c r="AN415" s="23">
        <f ca="1">SQRT(Inputs!$B$38)*G415+SQRT(1-Inputs!$B$38)*_xlfn.NORM.S.INV(RAND())</f>
        <v>0.89401147412633919</v>
      </c>
      <c r="AO415" s="23">
        <f ca="1">SQRT(Inputs!$B$38)*H415+SQRT(1-Inputs!$B$38)*_xlfn.NORM.S.INV(RAND())</f>
        <v>1.083825077318004</v>
      </c>
      <c r="AP415" s="23">
        <f ca="1">SQRT(Inputs!$B$38)*I415+SQRT(1-Inputs!$B$38)*_xlfn.NORM.S.INV(RAND())</f>
        <v>1.1777829995716169</v>
      </c>
      <c r="AQ415" s="23">
        <f ca="1">SQRT(Inputs!$B$38)*J415+SQRT(1-Inputs!$B$38)*_xlfn.NORM.S.INV(RAND())</f>
        <v>-0.20417064220220427</v>
      </c>
      <c r="AR415" s="23">
        <f ca="1">SQRT(Inputs!$B$38)*K415+SQRT(1-Inputs!$B$38)*_xlfn.NORM.S.INV(RAND())</f>
        <v>-0.73209732283088591</v>
      </c>
      <c r="AS415" s="23">
        <f ca="1">SQRT(Inputs!$B$38)*L415+SQRT(1-Inputs!$B$38)*_xlfn.NORM.S.INV(RAND())</f>
        <v>0.51046683052280706</v>
      </c>
      <c r="AT415" s="23">
        <f ca="1">SQRT(Inputs!$B$38)*M415+SQRT(1-Inputs!$B$38)*_xlfn.NORM.S.INV(RAND())</f>
        <v>0.55485294092699533</v>
      </c>
      <c r="AU415" s="15">
        <f ca="1">Inputs!$B$6*EXP($B$8-0.5*C$5^2+C$5*N415)</f>
        <v>6425.3729759130856</v>
      </c>
      <c r="AV415" s="15">
        <f t="shared" ca="1" si="219"/>
        <v>9007.6512100271175</v>
      </c>
      <c r="AW415" s="15">
        <f t="shared" ca="1" si="220"/>
        <v>11298.600291257231</v>
      </c>
      <c r="AX415" s="15">
        <f t="shared" ca="1" si="221"/>
        <v>15180.890536589914</v>
      </c>
      <c r="AY415" s="15">
        <f t="shared" ca="1" si="222"/>
        <v>17521.670909268483</v>
      </c>
      <c r="AZ415" s="15">
        <f t="shared" ca="1" si="223"/>
        <v>24777.808568252778</v>
      </c>
      <c r="BA415" s="15">
        <f t="shared" ca="1" si="224"/>
        <v>33260.224726582659</v>
      </c>
      <c r="BB415" s="15">
        <f t="shared" ca="1" si="225"/>
        <v>41999.346441618582</v>
      </c>
      <c r="BC415" s="15">
        <f t="shared" ca="1" si="226"/>
        <v>59211.869731478422</v>
      </c>
      <c r="BD415" s="15">
        <f t="shared" ca="1" si="227"/>
        <v>79140.331011177783</v>
      </c>
      <c r="BE415" s="15">
        <f t="shared" ca="1" si="228"/>
        <v>105888.79379915127</v>
      </c>
      <c r="BF415" s="15">
        <f ca="1">Inputs!$B$13*EXP($B$9-0.5*C$6^2+C$6*Y415)</f>
        <v>15420.387033953239</v>
      </c>
      <c r="BG415" s="15">
        <f t="shared" ca="1" si="229"/>
        <v>19253.538797774323</v>
      </c>
      <c r="BH415" s="15">
        <f t="shared" ca="1" si="230"/>
        <v>20770.148038887648</v>
      </c>
      <c r="BI415" s="15">
        <f t="shared" ca="1" si="231"/>
        <v>30174.880832364015</v>
      </c>
      <c r="BJ415" s="15">
        <f t="shared" ca="1" si="232"/>
        <v>36007.493199205499</v>
      </c>
      <c r="BK415" s="15">
        <f t="shared" ca="1" si="233"/>
        <v>39683.897036560214</v>
      </c>
      <c r="BL415" s="15">
        <f t="shared" ca="1" si="234"/>
        <v>46174.217175224265</v>
      </c>
      <c r="BM415" s="15">
        <f t="shared" ca="1" si="235"/>
        <v>53680.247677816733</v>
      </c>
      <c r="BN415" s="15">
        <f t="shared" ca="1" si="236"/>
        <v>71811.857130572098</v>
      </c>
      <c r="BO415" s="15">
        <f t="shared" ca="1" si="237"/>
        <v>84209.747536805415</v>
      </c>
      <c r="BP415" s="15">
        <f t="shared" ca="1" si="238"/>
        <v>117321.82348060863</v>
      </c>
      <c r="BQ415" s="15">
        <f ca="1">Inputs!$B$20*EXP($B$10-0.5*C$7^2+C$7*AJ415)</f>
        <v>5274.079337361034</v>
      </c>
      <c r="BR415" s="15">
        <f t="shared" ca="1" si="239"/>
        <v>8927.0257740520447</v>
      </c>
      <c r="BS415" s="15">
        <f t="shared" ca="1" si="240"/>
        <v>11222.132160403029</v>
      </c>
      <c r="BT415" s="15">
        <f t="shared" ca="1" si="241"/>
        <v>23793.679059753587</v>
      </c>
      <c r="BU415" s="15">
        <f t="shared" ca="1" si="242"/>
        <v>40938.83546520352</v>
      </c>
      <c r="BV415" s="15">
        <f t="shared" ca="1" si="243"/>
        <v>72711.073298574018</v>
      </c>
      <c r="BW415" s="15">
        <f t="shared" ca="1" si="244"/>
        <v>130188.43690800584</v>
      </c>
      <c r="BX415" s="15">
        <f t="shared" ca="1" si="245"/>
        <v>174786.82629257746</v>
      </c>
      <c r="BY415" s="15">
        <f t="shared" ca="1" si="246"/>
        <v>212896.5261318289</v>
      </c>
      <c r="BZ415" s="15">
        <f t="shared" ca="1" si="247"/>
        <v>328113.61521825893</v>
      </c>
      <c r="CA415" s="15">
        <f t="shared" ca="1" si="248"/>
        <v>508659.58804690541</v>
      </c>
      <c r="CB415" s="15">
        <f ca="1">(AU415*DCF!C$10-DCF!C$5*MAX(AU415*DCF!C$10,0)-MAX(AU415-Inputs!$B$6,0)/Inputs!$B$10)*DCF!C$6</f>
        <v>1032.6419005482935</v>
      </c>
      <c r="CC415" s="15">
        <f ca="1">(AV415*DCF!D$10-DCF!D$5*MAX(AV415*DCF!D$10,0)-MAX(AV415-AU415,0)/Inputs!$B$10)*DCF!D$6</f>
        <v>1565.9329932440103</v>
      </c>
      <c r="CD415" s="15">
        <f ca="1">(AW415*DCF!E$10-DCF!E$5*MAX(AW415*DCF!E$10,0)-MAX(AW415-AV415,0)/Inputs!$B$10)*DCF!E$6</f>
        <v>2092.6503435348104</v>
      </c>
      <c r="CE415" s="15">
        <f ca="1">(AX415*DCF!F$10-DCF!F$5*MAX(AX415*DCF!F$10,0)-MAX(AX415-AW415,0)/Inputs!$B$10)*DCF!F$6</f>
        <v>2506.1558638169827</v>
      </c>
      <c r="CF415" s="15">
        <f ca="1">(AY415*DCF!G$10-DCF!G$5*MAX(AY415*DCF!G$10,0)-MAX(AY415-AX415,0)/Inputs!$B$10)*DCF!G$6</f>
        <v>3160.2239797677994</v>
      </c>
      <c r="CG415" s="15">
        <f ca="1">(AZ415*DCF!H$10-DCF!H$5*MAX(AZ415*DCF!H$10,0)-MAX(AZ415-AY415,0)/Inputs!$B$10)*DCF!H$6</f>
        <v>3522.1719813801451</v>
      </c>
      <c r="CH415" s="15">
        <f ca="1">(BA415*DCF!I$10-DCF!I$5*MAX(BA415*DCF!I$10,0)-MAX(BA415-AZ415,0)/Inputs!$B$10)*DCF!I$6</f>
        <v>4684.0162738885392</v>
      </c>
      <c r="CI415" s="15">
        <f ca="1">(BB415*DCF!J$10-DCF!J$5*MAX(BB415*DCF!J$10,0)-MAX(BB415-BA415,0)/Inputs!$B$10)*DCF!J$6</f>
        <v>5882.9154147408753</v>
      </c>
      <c r="CJ415" s="15">
        <f ca="1">(BC415*DCF!K$10-DCF!K$5*MAX(BC415*DCF!K$10,0)-MAX(BC415-BB415,0)/Inputs!$B$10)*DCF!K$6</f>
        <v>7122.6688408343389</v>
      </c>
      <c r="CK415" s="15">
        <f ca="1">(BD415*DCF!L$10-DCF!L$5*MAX(BD415*DCF!L$10,0)-MAX(BD415-BC415,0)/Inputs!$B$10)*DCF!L$6</f>
        <v>9358.794133048852</v>
      </c>
      <c r="CL415" s="15">
        <f ca="1">(BE415*DCF!M$10-DCF!M$5*MAX(BE415*DCF!M$10,0)-MAX(BE415-BD415,0)/Inputs!$B$10)*DCF!M$6</f>
        <v>11746.888690782996</v>
      </c>
      <c r="CM415" s="15">
        <f ca="1">(BF415*DCF!C$28-DCF!C$5*MAX(BF415*DCF!C$28,0)-MAX(BF415-Inputs!$B$13,0)/Inputs!$B$17)*DCF!C$6</f>
        <v>3774.702833624302</v>
      </c>
      <c r="CN415" s="15">
        <f ca="1">(BG415*DCF!D$28-DCF!D$5*MAX(BG415*DCF!D$28,0)-MAX(BG415-BF415,0)/Inputs!$B$17)*DCF!D$6</f>
        <v>4852.8242161254666</v>
      </c>
      <c r="CO415" s="15">
        <f ca="1">(BH415*DCF!E$28-DCF!E$5*MAX(BH415*DCF!E$28,0)-MAX(BH415-BG415,0)/Inputs!$B$17)*DCF!E$6</f>
        <v>5583.5729614518996</v>
      </c>
      <c r="CP415" s="15">
        <f ca="1">(BI415*DCF!F$28-DCF!F$5*MAX(BI415*DCF!F$28,0)-MAX(BI415-BH415,0)/Inputs!$B$17)*DCF!F$6</f>
        <v>6479.4050554066534</v>
      </c>
      <c r="CQ415" s="15">
        <f ca="1">(BJ415*DCF!G$28-DCF!G$5*MAX(BJ415*DCF!G$28,0)-MAX(BJ415-BI415,0)/Inputs!$B$17)*DCF!G$6</f>
        <v>8361.4295176695414</v>
      </c>
      <c r="CR415" s="15">
        <f ca="1">(BK415*DCF!H$28-DCF!H$5*MAX(BK415*DCF!H$28,0)-MAX(BK415-BJ415,0)/Inputs!$B$17)*DCF!H$6</f>
        <v>9243.0555754117449</v>
      </c>
      <c r="CS415" s="15">
        <f ca="1">(BL415*DCF!I$28-DCF!I$5*MAX(BL415*DCF!I$28,0)-MAX(BL415-BK415,0)/Inputs!$B$17)*DCF!I$6</f>
        <v>9926.447489253138</v>
      </c>
      <c r="CT415" s="15">
        <f ca="1">(BM415*DCF!J$28-DCF!J$5*MAX(BM415*DCF!J$28,0)-MAX(BM415-BL415,0)/Inputs!$B$17)*DCF!J$6</f>
        <v>10979.913245167309</v>
      </c>
      <c r="CU415" s="15">
        <f ca="1">(BN415*DCF!K$28-DCF!K$5*MAX(BN415*DCF!K$28,0)-MAX(BN415-BM415,0)/Inputs!$B$17)*DCF!K$6</f>
        <v>12944.579510480589</v>
      </c>
      <c r="CV415" s="15">
        <f ca="1">(BO415*DCF!L$28-DCF!L$5*MAX(BO415*DCF!L$28,0)-MAX(BO415-BN415,0)/Inputs!$B$17)*DCF!L$6</f>
        <v>15398.770212777101</v>
      </c>
      <c r="CW415" s="15">
        <f ca="1">(BP415*DCF!M$28-DCF!M$5*MAX(BP415*DCF!M$28,0)-MAX(BP415-BO415,0)/Inputs!$B$17)*DCF!M$6</f>
        <v>18613.026623309295</v>
      </c>
      <c r="CX415" s="15">
        <f ca="1">(BQ415*DCF!C$46-DCF!C$5*MAX(BQ415*DCF!C$46,0)-MAX(BQ415-Inputs!$B$20,0)/Inputs!$B$24)*DCF!C$6</f>
        <v>-2175.574598633511</v>
      </c>
      <c r="CY415" s="15">
        <f ca="1">(BR415*DCF!D$46-DCF!D$5*MAX(BR415*DCF!D$46,0)-MAX(BR415-BQ415,0)/Inputs!$B$24)*DCF!D$6</f>
        <v>-3082.3170410261205</v>
      </c>
      <c r="CZ415" s="15">
        <f ca="1">(BS415*DCF!E$46-DCF!E$5*MAX(BS415*DCF!E$46,0)-MAX(BS415-BR415,0)/Inputs!$B$24)*DCF!E$6</f>
        <v>-2231.7044213857998</v>
      </c>
      <c r="DA415" s="15">
        <f ca="1">(BT415*DCF!F$46-DCF!F$5*MAX(BT415*DCF!F$46,0)-MAX(BT415-BS415,0)/Inputs!$B$24)*DCF!F$6</f>
        <v>-6310.5037872130179</v>
      </c>
      <c r="DB415" s="15">
        <f ca="1">(BU415*DCF!G$46-DCF!G$5*MAX(BU415*DCF!G$46,0)-MAX(BU415-BT415,0)/Inputs!$B$24)*DCF!G$6</f>
        <v>-7144.3934076516316</v>
      </c>
      <c r="DC415" s="15">
        <f ca="1">(BV415*DCF!H$46-DCF!H$5*MAX(BV415*DCF!H$46,0)-MAX(BV415-BU415,0)/Inputs!$B$24)*DCF!H$6</f>
        <v>-9873.0282349888403</v>
      </c>
      <c r="DD415" s="15">
        <f ca="1">(BW415*DCF!I$46-DCF!I$5*MAX(BW415*DCF!I$46,0)-MAX(BW415-BV415,0)/Inputs!$B$24)*DCF!I$6</f>
        <v>-13492.775141375247</v>
      </c>
      <c r="DE415" s="15">
        <f ca="1">(BX415*DCF!J$46-DCF!J$5*MAX(BX415*DCF!J$46,0)-MAX(BX415-BW415,0)/Inputs!$B$24)*DCF!J$6</f>
        <v>-4494.9403527122622</v>
      </c>
      <c r="DF415" s="15">
        <f ca="1">(BY415*DCF!K$46-DCF!K$5*MAX(BY415*DCF!K$46,0)-MAX(BY415-BX415,0)/Inputs!$B$24)*DCF!K$6</f>
        <v>2825.4980442945462</v>
      </c>
      <c r="DG415" s="15">
        <f ca="1">(BZ415*DCF!L$46-DCF!L$5*MAX(BZ415*DCF!L$46,0)-MAX(BZ415-BY415,0)/Inputs!$B$24)*DCF!L$6</f>
        <v>-3393.0324100695225</v>
      </c>
      <c r="DH415" s="15">
        <f ca="1">(CA415*DCF!M$46-DCF!M$5*MAX(CA415*DCF!M$46,0)-MAX(CA415-BZ415,0)/Inputs!$B$24)*DCF!M$6</f>
        <v>2132.6601947243926</v>
      </c>
      <c r="DI415" s="15">
        <f ca="1">SUM(CB415:CL415)+BE415*DCF!M$10*(1+Inputs!$B$30)*(1-Inputs!$B$33)*(1-Inputs!$B$30/Inputs!$B$31)/(Inputs!$B$29-Inputs!$B$30)*DCF!M$6</f>
        <v>347364.97379296448</v>
      </c>
      <c r="DJ415" s="15">
        <f ca="1">SUM(CM415:CW415)+BP415*DCF!M$28*(1+Inputs!$B$30)*(1-Inputs!$B$33)*(1-Inputs!$B$30/Inputs!$B$31)/(Inputs!$B$29-Inputs!$B$30)*DCF!M$6</f>
        <v>541501.97546339524</v>
      </c>
      <c r="DK415" s="15">
        <f ca="1">SUM(CX415:DH415)+CA415*DCF!M$46*(1+Inputs!$B$30)*(1-Inputs!$B$33)*(1-Inputs!$B$30/Inputs!$B$31)/(Inputs!$B$29-Inputs!$B$30)*DCF!M$6</f>
        <v>739207.86654465622</v>
      </c>
      <c r="DM415" s="15">
        <f ca="1">DI415+DJ415+DK415+Inputs!$B$34+Inputs!$B$36-Inputs!$B$35</f>
        <v>1704925.8158010161</v>
      </c>
    </row>
    <row r="416" spans="1:117" x14ac:dyDescent="0.75">
      <c r="A416" s="11">
        <v>403</v>
      </c>
      <c r="C416" s="23">
        <f t="shared" ca="1" si="250"/>
        <v>-0.77010266753980872</v>
      </c>
      <c r="D416" s="23">
        <f t="shared" ca="1" si="250"/>
        <v>0.18662737261960885</v>
      </c>
      <c r="E416" s="23">
        <f t="shared" ca="1" si="250"/>
        <v>1.7635158637919239</v>
      </c>
      <c r="F416" s="23">
        <f t="shared" ca="1" si="250"/>
        <v>-1.6813052946234071</v>
      </c>
      <c r="G416" s="23">
        <f t="shared" ca="1" si="250"/>
        <v>-0.51060837512377599</v>
      </c>
      <c r="H416" s="23">
        <f t="shared" ca="1" si="250"/>
        <v>-0.83963403141229043</v>
      </c>
      <c r="I416" s="23">
        <f t="shared" ca="1" si="250"/>
        <v>-5.7425760231395867E-2</v>
      </c>
      <c r="J416" s="23">
        <f t="shared" ca="1" si="250"/>
        <v>-0.18297239674081922</v>
      </c>
      <c r="K416" s="23">
        <f t="shared" ca="1" si="250"/>
        <v>1.1763280296501717</v>
      </c>
      <c r="L416" s="23">
        <f t="shared" ca="1" si="250"/>
        <v>1.5148563663169976</v>
      </c>
      <c r="M416" s="23">
        <f t="shared" ca="1" si="250"/>
        <v>0.58735726315944048</v>
      </c>
      <c r="N416" s="23">
        <f ca="1">SQRT(Inputs!$B$38)*C416+SQRT(1-Inputs!$B$38)*_xlfn.NORM.S.INV(RAND())</f>
        <v>0.12273951368497721</v>
      </c>
      <c r="O416" s="23">
        <f ca="1">SQRT(Inputs!$B$38)*D416+SQRT(1-Inputs!$B$38)*_xlfn.NORM.S.INV(RAND())</f>
        <v>0.71556546865773496</v>
      </c>
      <c r="P416" s="23">
        <f ca="1">SQRT(Inputs!$B$38)*E416+SQRT(1-Inputs!$B$38)*_xlfn.NORM.S.INV(RAND())</f>
        <v>1.3994347950358774</v>
      </c>
      <c r="Q416" s="23">
        <f ca="1">SQRT(Inputs!$B$38)*F416+SQRT(1-Inputs!$B$38)*_xlfn.NORM.S.INV(RAND())</f>
        <v>-1.4452887094756148</v>
      </c>
      <c r="R416" s="23">
        <f ca="1">SQRT(Inputs!$B$38)*G416+SQRT(1-Inputs!$B$38)*_xlfn.NORM.S.INV(RAND())</f>
        <v>0.34769032055430321</v>
      </c>
      <c r="S416" s="23">
        <f ca="1">SQRT(Inputs!$B$38)*H416+SQRT(1-Inputs!$B$38)*_xlfn.NORM.S.INV(RAND())</f>
        <v>0.1145325191655312</v>
      </c>
      <c r="T416" s="23">
        <f ca="1">SQRT(Inputs!$B$38)*I416+SQRT(1-Inputs!$B$38)*_xlfn.NORM.S.INV(RAND())</f>
        <v>-1.5555695106544409</v>
      </c>
      <c r="U416" s="23">
        <f ca="1">SQRT(Inputs!$B$38)*J416+SQRT(1-Inputs!$B$38)*_xlfn.NORM.S.INV(RAND())</f>
        <v>-0.64406977416064537</v>
      </c>
      <c r="V416" s="23">
        <f ca="1">SQRT(Inputs!$B$38)*K416+SQRT(1-Inputs!$B$38)*_xlfn.NORM.S.INV(RAND())</f>
        <v>0.90140052933256087</v>
      </c>
      <c r="W416" s="23">
        <f ca="1">SQRT(Inputs!$B$38)*L416+SQRT(1-Inputs!$B$38)*_xlfn.NORM.S.INV(RAND())</f>
        <v>1.0029363819936548</v>
      </c>
      <c r="X416" s="23">
        <f ca="1">SQRT(Inputs!$B$38)*M416+SQRT(1-Inputs!$B$38)*_xlfn.NORM.S.INV(RAND())</f>
        <v>0.82286859437818305</v>
      </c>
      <c r="Y416" s="23">
        <f ca="1">SQRT(Inputs!$B$38)*C416+SQRT(1-Inputs!$B$38)*_xlfn.NORM.S.INV(RAND())</f>
        <v>6.7282186380272779E-2</v>
      </c>
      <c r="Z416" s="23">
        <f ca="1">SQRT(Inputs!$B$38)*D416+SQRT(1-Inputs!$B$38)*_xlfn.NORM.S.INV(RAND())</f>
        <v>0.74582816393128415</v>
      </c>
      <c r="AA416" s="23">
        <f ca="1">SQRT(Inputs!$B$38)*E416+SQRT(1-Inputs!$B$38)*_xlfn.NORM.S.INV(RAND())</f>
        <v>-0.77924975704882005</v>
      </c>
      <c r="AB416" s="23">
        <f ca="1">SQRT(Inputs!$B$38)*F416+SQRT(1-Inputs!$B$38)*_xlfn.NORM.S.INV(RAND())</f>
        <v>-2.1625761516069359</v>
      </c>
      <c r="AC416" s="23">
        <f ca="1">SQRT(Inputs!$B$38)*G416+SQRT(1-Inputs!$B$38)*_xlfn.NORM.S.INV(RAND())</f>
        <v>0.84755561889890418</v>
      </c>
      <c r="AD416" s="23">
        <f ca="1">SQRT(Inputs!$B$38)*H416+SQRT(1-Inputs!$B$38)*_xlfn.NORM.S.INV(RAND())</f>
        <v>1.0995737513914712</v>
      </c>
      <c r="AE416" s="23">
        <f ca="1">SQRT(Inputs!$B$38)*I416+SQRT(1-Inputs!$B$38)*_xlfn.NORM.S.INV(RAND())</f>
        <v>0.42327374531200984</v>
      </c>
      <c r="AF416" s="23">
        <f ca="1">SQRT(Inputs!$B$38)*J416+SQRT(1-Inputs!$B$38)*_xlfn.NORM.S.INV(RAND())</f>
        <v>0.1881409856504237</v>
      </c>
      <c r="AG416" s="23">
        <f ca="1">SQRT(Inputs!$B$38)*K416+SQRT(1-Inputs!$B$38)*_xlfn.NORM.S.INV(RAND())</f>
        <v>0.38120693885482104</v>
      </c>
      <c r="AH416" s="23">
        <f ca="1">SQRT(Inputs!$B$38)*L416+SQRT(1-Inputs!$B$38)*_xlfn.NORM.S.INV(RAND())</f>
        <v>0.72806213796951402</v>
      </c>
      <c r="AI416" s="23">
        <f ca="1">SQRT(Inputs!$B$38)*M416+SQRT(1-Inputs!$B$38)*_xlfn.NORM.S.INV(RAND())</f>
        <v>1.0492931699693171</v>
      </c>
      <c r="AJ416" s="23">
        <f ca="1">SQRT(Inputs!$B$38)*C416+SQRT(1-Inputs!$B$38)*_xlfn.NORM.S.INV(RAND())</f>
        <v>-0.24835998289882569</v>
      </c>
      <c r="AK416" s="23">
        <f ca="1">SQRT(Inputs!$B$38)*D416+SQRT(1-Inputs!$B$38)*_xlfn.NORM.S.INV(RAND())</f>
        <v>0.31239417379072565</v>
      </c>
      <c r="AL416" s="23">
        <f ca="1">SQRT(Inputs!$B$38)*E416+SQRT(1-Inputs!$B$38)*_xlfn.NORM.S.INV(RAND())</f>
        <v>1.5488489871709448</v>
      </c>
      <c r="AM416" s="23">
        <f ca="1">SQRT(Inputs!$B$38)*F416+SQRT(1-Inputs!$B$38)*_xlfn.NORM.S.INV(RAND())</f>
        <v>-0.57126608496303166</v>
      </c>
      <c r="AN416" s="23">
        <f ca="1">SQRT(Inputs!$B$38)*G416+SQRT(1-Inputs!$B$38)*_xlfn.NORM.S.INV(RAND())</f>
        <v>-2.1098025017105995</v>
      </c>
      <c r="AO416" s="23">
        <f ca="1">SQRT(Inputs!$B$38)*H416+SQRT(1-Inputs!$B$38)*_xlfn.NORM.S.INV(RAND())</f>
        <v>-1.0286121556024228</v>
      </c>
      <c r="AP416" s="23">
        <f ca="1">SQRT(Inputs!$B$38)*I416+SQRT(1-Inputs!$B$38)*_xlfn.NORM.S.INV(RAND())</f>
        <v>9.8190480017027348E-2</v>
      </c>
      <c r="AQ416" s="23">
        <f ca="1">SQRT(Inputs!$B$38)*J416+SQRT(1-Inputs!$B$38)*_xlfn.NORM.S.INV(RAND())</f>
        <v>0.74233053776624791</v>
      </c>
      <c r="AR416" s="23">
        <f ca="1">SQRT(Inputs!$B$38)*K416+SQRT(1-Inputs!$B$38)*_xlfn.NORM.S.INV(RAND())</f>
        <v>0.50116996410085335</v>
      </c>
      <c r="AS416" s="23">
        <f ca="1">SQRT(Inputs!$B$38)*L416+SQRT(1-Inputs!$B$38)*_xlfn.NORM.S.INV(RAND())</f>
        <v>1.5673395381832216</v>
      </c>
      <c r="AT416" s="23">
        <f ca="1">SQRT(Inputs!$B$38)*M416+SQRT(1-Inputs!$B$38)*_xlfn.NORM.S.INV(RAND())</f>
        <v>-0.53723052406987448</v>
      </c>
      <c r="AU416" s="15">
        <f ca="1">Inputs!$B$6*EXP($B$8-0.5*C$5^2+C$5*N416)</f>
        <v>5061.8162407131458</v>
      </c>
      <c r="AV416" s="15">
        <f t="shared" ca="1" si="219"/>
        <v>6845.0055318970572</v>
      </c>
      <c r="AW416" s="15">
        <f t="shared" ca="1" si="220"/>
        <v>10080.191730780904</v>
      </c>
      <c r="AX416" s="15">
        <f t="shared" ca="1" si="221"/>
        <v>10273.791639891253</v>
      </c>
      <c r="AY416" s="15">
        <f t="shared" ca="1" si="222"/>
        <v>13075.948683264924</v>
      </c>
      <c r="AZ416" s="15">
        <f t="shared" ca="1" si="223"/>
        <v>16195.213938248677</v>
      </c>
      <c r="BA416" s="15">
        <f t="shared" ca="1" si="224"/>
        <v>16841.154963841567</v>
      </c>
      <c r="BB416" s="15">
        <f t="shared" ca="1" si="225"/>
        <v>19330.217952527306</v>
      </c>
      <c r="BC416" s="15">
        <f t="shared" ca="1" si="226"/>
        <v>25826.852331744154</v>
      </c>
      <c r="BD416" s="15">
        <f t="shared" ca="1" si="227"/>
        <v>34752.12578581609</v>
      </c>
      <c r="BE416" s="15">
        <f t="shared" ca="1" si="228"/>
        <v>45898.486854899158</v>
      </c>
      <c r="BF416" s="15">
        <f ca="1">Inputs!$B$13*EXP($B$9-0.5*C$6^2+C$6*Y416)</f>
        <v>14016.742251537602</v>
      </c>
      <c r="BG416" s="15">
        <f t="shared" ca="1" si="229"/>
        <v>19543.489196960076</v>
      </c>
      <c r="BH416" s="15">
        <f t="shared" ca="1" si="230"/>
        <v>20983.495403053985</v>
      </c>
      <c r="BI416" s="15">
        <f t="shared" ca="1" si="231"/>
        <v>18414.17369055581</v>
      </c>
      <c r="BJ416" s="15">
        <f t="shared" ca="1" si="232"/>
        <v>25508.092075577315</v>
      </c>
      <c r="BK416" s="15">
        <f t="shared" ca="1" si="233"/>
        <v>36361.863345252685</v>
      </c>
      <c r="BL416" s="15">
        <f t="shared" ca="1" si="234"/>
        <v>47184.664154376158</v>
      </c>
      <c r="BM416" s="15">
        <f t="shared" ca="1" si="235"/>
        <v>59371.69829844583</v>
      </c>
      <c r="BN416" s="15">
        <f t="shared" ca="1" si="236"/>
        <v>76432.826592487196</v>
      </c>
      <c r="BO416" s="15">
        <f t="shared" ca="1" si="237"/>
        <v>102348.03983463663</v>
      </c>
      <c r="BP416" s="15">
        <f t="shared" ca="1" si="238"/>
        <v>141873.37209912861</v>
      </c>
      <c r="BQ416" s="15">
        <f ca="1">Inputs!$B$20*EXP($B$10-0.5*C$7^2+C$7*AJ416)</f>
        <v>3927.8194332415273</v>
      </c>
      <c r="BR416" s="15">
        <f t="shared" ca="1" si="239"/>
        <v>5885.4081002238581</v>
      </c>
      <c r="BS416" s="15">
        <f t="shared" ca="1" si="240"/>
        <v>12574.579974581193</v>
      </c>
      <c r="BT416" s="15">
        <f t="shared" ca="1" si="241"/>
        <v>14924.687925653187</v>
      </c>
      <c r="BU416" s="15">
        <f t="shared" ca="1" si="242"/>
        <v>12414.231010813364</v>
      </c>
      <c r="BV416" s="15">
        <f t="shared" ca="1" si="243"/>
        <v>13699.08411772766</v>
      </c>
      <c r="BW416" s="15">
        <f t="shared" ca="1" si="244"/>
        <v>19517.729707008926</v>
      </c>
      <c r="BX416" s="15">
        <f t="shared" ca="1" si="245"/>
        <v>31679.077546544999</v>
      </c>
      <c r="BY416" s="15">
        <f t="shared" ca="1" si="246"/>
        <v>48854.677612407955</v>
      </c>
      <c r="BZ416" s="15">
        <f t="shared" ca="1" si="247"/>
        <v>91440.890481889801</v>
      </c>
      <c r="CA416" s="15">
        <f t="shared" ca="1" si="248"/>
        <v>116751.49885482695</v>
      </c>
      <c r="CB416" s="15">
        <f ca="1">(AU416*DCF!C$10-DCF!C$5*MAX(AU416*DCF!C$10,0)-MAX(AU416-Inputs!$B$6,0)/Inputs!$B$10)*DCF!C$6</f>
        <v>1042.3643031117435</v>
      </c>
      <c r="CC416" s="15">
        <f ca="1">(AV416*DCF!D$10-DCF!D$5*MAX(AV416*DCF!D$10,0)-MAX(AV416-AU416,0)/Inputs!$B$10)*DCF!D$6</f>
        <v>1233.6396857335328</v>
      </c>
      <c r="CD416" s="15">
        <f ca="1">(AW416*DCF!E$10-DCF!E$5*MAX(AW416*DCF!E$10,0)-MAX(AW416-AV416,0)/Inputs!$B$10)*DCF!E$6</f>
        <v>1598.6579010142138</v>
      </c>
      <c r="CE416" s="15">
        <f ca="1">(AX416*DCF!F$10-DCF!F$5*MAX(AX416*DCF!F$10,0)-MAX(AX416-AW416,0)/Inputs!$B$10)*DCF!F$6</f>
        <v>2202.4690006376304</v>
      </c>
      <c r="CF416" s="15">
        <f ca="1">(AY416*DCF!G$10-DCF!G$5*MAX(AY416*DCF!G$10,0)-MAX(AY416-AX416,0)/Inputs!$B$10)*DCF!G$6</f>
        <v>2155.5434765936293</v>
      </c>
      <c r="CG416" s="15">
        <f ca="1">(AZ416*DCF!H$10-DCF!H$5*MAX(AZ416*DCF!H$10,0)-MAX(AZ416-AY416,0)/Inputs!$B$10)*DCF!H$6</f>
        <v>2590.4309363992384</v>
      </c>
      <c r="CH416" s="15">
        <f ca="1">(BA416*DCF!I$10-DCF!I$5*MAX(BA416*DCF!I$10,0)-MAX(BA416-AZ416,0)/Inputs!$B$10)*DCF!I$6</f>
        <v>2970.3076847602624</v>
      </c>
      <c r="CI416" s="15">
        <f ca="1">(BB416*DCF!J$10-DCF!J$5*MAX(BB416*DCF!J$10,0)-MAX(BB416-BA416,0)/Inputs!$B$10)*DCF!J$6</f>
        <v>2939.9337735595641</v>
      </c>
      <c r="CJ416" s="15">
        <f ca="1">(BC416*DCF!K$10-DCF!K$5*MAX(BC416*DCF!K$10,0)-MAX(BC416-BB416,0)/Inputs!$B$10)*DCF!K$6</f>
        <v>3248.2785276314539</v>
      </c>
      <c r="CK416" s="15">
        <f ca="1">(BD416*DCF!L$10-DCF!L$5*MAX(BD416*DCF!L$10,0)-MAX(BD416-BC416,0)/Inputs!$B$10)*DCF!L$6</f>
        <v>4087.0990434013015</v>
      </c>
      <c r="CL416" s="15">
        <f ca="1">(BE416*DCF!M$10-DCF!M$5*MAX(BE416*DCF!M$10,0)-MAX(BE416-BD416,0)/Inputs!$B$10)*DCF!M$6</f>
        <v>5145.3182208564795</v>
      </c>
      <c r="CM416" s="15">
        <f ca="1">(BF416*DCF!C$28-DCF!C$5*MAX(BF416*DCF!C$28,0)-MAX(BF416-Inputs!$B$13,0)/Inputs!$B$17)*DCF!C$6</f>
        <v>3670.4870375523687</v>
      </c>
      <c r="CN416" s="15">
        <f ca="1">(BG416*DCF!D$28-DCF!D$5*MAX(BG416*DCF!D$28,0)-MAX(BG416-BF416,0)/Inputs!$B$17)*DCF!D$6</f>
        <v>4576.8997931102276</v>
      </c>
      <c r="CO416" s="15">
        <f ca="1">(BH416*DCF!E$28-DCF!E$5*MAX(BH416*DCF!E$28,0)-MAX(BH416-BG416,0)/Inputs!$B$17)*DCF!E$6</f>
        <v>5659.0941377198069</v>
      </c>
      <c r="CP416" s="15">
        <f ca="1">(BI416*DCF!F$28-DCF!F$5*MAX(BI416*DCF!F$28,0)-MAX(BI416-BH416,0)/Inputs!$B$17)*DCF!F$6</f>
        <v>4998.9631117690597</v>
      </c>
      <c r="CQ416" s="15">
        <f ca="1">(BJ416*DCF!G$28-DCF!G$5*MAX(BJ416*DCF!G$28,0)-MAX(BJ416-BI416,0)/Inputs!$B$17)*DCF!G$6</f>
        <v>5425.1410253415825</v>
      </c>
      <c r="CR416" s="15">
        <f ca="1">(BK416*DCF!H$28-DCF!H$5*MAX(BK416*DCF!H$28,0)-MAX(BK416-BJ416,0)/Inputs!$B$17)*DCF!H$6</f>
        <v>7306.3185158897686</v>
      </c>
      <c r="CS416" s="15">
        <f ca="1">(BL416*DCF!I$28-DCF!I$5*MAX(BL416*DCF!I$28,0)-MAX(BL416-BK416,0)/Inputs!$B$17)*DCF!I$6</f>
        <v>9542.2133671690699</v>
      </c>
      <c r="CT416" s="15">
        <f ca="1">(BM416*DCF!J$28-DCF!J$5*MAX(BM416*DCF!J$28,0)-MAX(BM416-BL416,0)/Inputs!$B$17)*DCF!J$6</f>
        <v>11628.91637295432</v>
      </c>
      <c r="CU416" s="15">
        <f ca="1">(BN416*DCF!K$28-DCF!K$5*MAX(BN416*DCF!K$28,0)-MAX(BN416-BM416,0)/Inputs!$B$17)*DCF!K$6</f>
        <v>14051.570464219283</v>
      </c>
      <c r="CV416" s="15">
        <f ca="1">(BO416*DCF!L$28-DCF!L$5*MAX(BO416*DCF!L$28,0)-MAX(BO416-BN416,0)/Inputs!$B$17)*DCF!L$6</f>
        <v>17488.232627832775</v>
      </c>
      <c r="CW416" s="15">
        <f ca="1">(BP416*DCF!M$28-DCF!M$5*MAX(BP416*DCF!M$28,0)-MAX(BP416-BO416,0)/Inputs!$B$17)*DCF!M$6</f>
        <v>22562.049211084919</v>
      </c>
      <c r="CX416" s="15">
        <f ca="1">(BQ416*DCF!C$46-DCF!C$5*MAX(BQ416*DCF!C$46,0)-MAX(BQ416-Inputs!$B$20,0)/Inputs!$B$24)*DCF!C$6</f>
        <v>-1242.8310161026748</v>
      </c>
      <c r="CY416" s="15">
        <f ca="1">(BR416*DCF!D$46-DCF!D$5*MAX(BR416*DCF!D$46,0)-MAX(BR416-BQ416,0)/Inputs!$B$24)*DCF!D$6</f>
        <v>-1839.788747957213</v>
      </c>
      <c r="CZ416" s="15">
        <f ca="1">(BS416*DCF!E$46-DCF!E$5*MAX(BS416*DCF!E$46,0)-MAX(BS416-BR416,0)/Inputs!$B$24)*DCF!E$6</f>
        <v>-4123.6533788632196</v>
      </c>
      <c r="DA416" s="15">
        <f ca="1">(BT416*DCF!F$46-DCF!F$5*MAX(BT416*DCF!F$46,0)-MAX(BT416-BS416,0)/Inputs!$B$24)*DCF!F$6</f>
        <v>-1942.6587333861601</v>
      </c>
      <c r="DB416" s="15">
        <f ca="1">(BU416*DCF!G$46-DCF!G$5*MAX(BU416*DCF!G$46,0)-MAX(BU416-BT416,0)/Inputs!$B$24)*DCF!G$6</f>
        <v>-417.59020367816447</v>
      </c>
      <c r="DC416" s="15">
        <f ca="1">(BV416*DCF!H$46-DCF!H$5*MAX(BV416*DCF!H$46,0)-MAX(BV416-BU416,0)/Inputs!$B$24)*DCF!H$6</f>
        <v>-399.26023054801828</v>
      </c>
      <c r="DD416" s="15">
        <f ca="1">(BW416*DCF!I$46-DCF!I$5*MAX(BW416*DCF!I$46,0)-MAX(BW416-BV416,0)/Inputs!$B$24)*DCF!I$6</f>
        <v>-1219.5385190999266</v>
      </c>
      <c r="DE416" s="15">
        <f ca="1">(BX416*DCF!J$46-DCF!J$5*MAX(BX416*DCF!J$46,0)-MAX(BX416-BW416,0)/Inputs!$B$24)*DCF!J$6</f>
        <v>-1896.1410845510584</v>
      </c>
      <c r="DF416" s="15">
        <f ca="1">(BY416*DCF!K$46-DCF!K$5*MAX(BY416*DCF!K$46,0)-MAX(BY416-BX416,0)/Inputs!$B$24)*DCF!K$6</f>
        <v>-1416.8224169194641</v>
      </c>
      <c r="DG416" s="15">
        <f ca="1">(BZ416*DCF!L$46-DCF!L$5*MAX(BZ416*DCF!L$46,0)-MAX(BZ416-BY416,0)/Inputs!$B$24)*DCF!L$6</f>
        <v>-3316.5154820506882</v>
      </c>
      <c r="DH416" s="15">
        <f ca="1">(CA416*DCF!M$46-DCF!M$5*MAX(CA416*DCF!M$46,0)-MAX(CA416-BZ416,0)/Inputs!$B$24)*DCF!M$6</f>
        <v>3861.5196283597238</v>
      </c>
      <c r="DI416" s="15">
        <f ca="1">SUM(CB416:CL416)+BE416*DCF!M$10*(1+Inputs!$B$30)*(1-Inputs!$B$33)*(1-Inputs!$B$30/Inputs!$B$31)/(Inputs!$B$29-Inputs!$B$30)*DCF!M$6</f>
        <v>156950.13841553818</v>
      </c>
      <c r="DJ416" s="15">
        <f ca="1">SUM(CM416:CW416)+BP416*DCF!M$28*(1+Inputs!$B$30)*(1-Inputs!$B$33)*(1-Inputs!$B$30/Inputs!$B$31)/(Inputs!$B$29-Inputs!$B$30)*DCF!M$6</f>
        <v>633357.17984197626</v>
      </c>
      <c r="DK416" s="15">
        <f ca="1">SUM(CX416:DH416)+CA416*DCF!M$46*(1+Inputs!$B$30)*(1-Inputs!$B$33)*(1-Inputs!$B$30/Inputs!$B$31)/(Inputs!$B$29-Inputs!$B$30)*DCF!M$6</f>
        <v>166558.3671439398</v>
      </c>
      <c r="DM416" s="15">
        <f ca="1">DI416+DJ416+DK416+Inputs!$B$34+Inputs!$B$36-Inputs!$B$35</f>
        <v>1033716.6854014541</v>
      </c>
    </row>
    <row r="417" spans="1:117" x14ac:dyDescent="0.75">
      <c r="A417" s="11">
        <v>404</v>
      </c>
      <c r="C417" s="23">
        <f t="shared" ca="1" si="250"/>
        <v>1.0330344801488185</v>
      </c>
      <c r="D417" s="23">
        <f t="shared" ca="1" si="250"/>
        <v>1.9145219945355778</v>
      </c>
      <c r="E417" s="23">
        <f t="shared" ca="1" si="250"/>
        <v>-0.66831936467767372</v>
      </c>
      <c r="F417" s="23">
        <f t="shared" ca="1" si="250"/>
        <v>-0.69196079286599987</v>
      </c>
      <c r="G417" s="23">
        <f t="shared" ca="1" si="250"/>
        <v>-1.1322344216884828</v>
      </c>
      <c r="H417" s="23">
        <f t="shared" ca="1" si="250"/>
        <v>-2.6493204635164207</v>
      </c>
      <c r="I417" s="23">
        <f t="shared" ca="1" si="250"/>
        <v>1.1239580370694908</v>
      </c>
      <c r="J417" s="23">
        <f t="shared" ca="1" si="250"/>
        <v>-2.0684483343634938</v>
      </c>
      <c r="K417" s="23">
        <f t="shared" ca="1" si="250"/>
        <v>1.7411342688238218</v>
      </c>
      <c r="L417" s="23">
        <f t="shared" ca="1" si="250"/>
        <v>-0.20089156698740079</v>
      </c>
      <c r="M417" s="23">
        <f t="shared" ca="1" si="250"/>
        <v>-0.29946375563098793</v>
      </c>
      <c r="N417" s="23">
        <f ca="1">SQRT(Inputs!$B$38)*C417+SQRT(1-Inputs!$B$38)*_xlfn.NORM.S.INV(RAND())</f>
        <v>0.97784580747914496</v>
      </c>
      <c r="O417" s="23">
        <f ca="1">SQRT(Inputs!$B$38)*D417+SQRT(1-Inputs!$B$38)*_xlfn.NORM.S.INV(RAND())</f>
        <v>1.2568698188861787</v>
      </c>
      <c r="P417" s="23">
        <f ca="1">SQRT(Inputs!$B$38)*E417+SQRT(1-Inputs!$B$38)*_xlfn.NORM.S.INV(RAND())</f>
        <v>-0.84171195468102522</v>
      </c>
      <c r="Q417" s="23">
        <f ca="1">SQRT(Inputs!$B$38)*F417+SQRT(1-Inputs!$B$38)*_xlfn.NORM.S.INV(RAND())</f>
        <v>-2.1613339747890203E-2</v>
      </c>
      <c r="R417" s="23">
        <f ca="1">SQRT(Inputs!$B$38)*G417+SQRT(1-Inputs!$B$38)*_xlfn.NORM.S.INV(RAND())</f>
        <v>-1.9267009917255384</v>
      </c>
      <c r="S417" s="23">
        <f ca="1">SQRT(Inputs!$B$38)*H417+SQRT(1-Inputs!$B$38)*_xlfn.NORM.S.INV(RAND())</f>
        <v>-1.4754624288950269</v>
      </c>
      <c r="T417" s="23">
        <f ca="1">SQRT(Inputs!$B$38)*I417+SQRT(1-Inputs!$B$38)*_xlfn.NORM.S.INV(RAND())</f>
        <v>-0.37780367987682462</v>
      </c>
      <c r="U417" s="23">
        <f ca="1">SQRT(Inputs!$B$38)*J417+SQRT(1-Inputs!$B$38)*_xlfn.NORM.S.INV(RAND())</f>
        <v>-1.0599761451576248</v>
      </c>
      <c r="V417" s="23">
        <f ca="1">SQRT(Inputs!$B$38)*K417+SQRT(1-Inputs!$B$38)*_xlfn.NORM.S.INV(RAND())</f>
        <v>0.63325553661288014</v>
      </c>
      <c r="W417" s="23">
        <f ca="1">SQRT(Inputs!$B$38)*L417+SQRT(1-Inputs!$B$38)*_xlfn.NORM.S.INV(RAND())</f>
        <v>-9.7505151112194266E-2</v>
      </c>
      <c r="X417" s="23">
        <f ca="1">SQRT(Inputs!$B$38)*M417+SQRT(1-Inputs!$B$38)*_xlfn.NORM.S.INV(RAND())</f>
        <v>-0.80429493614296788</v>
      </c>
      <c r="Y417" s="23">
        <f ca="1">SQRT(Inputs!$B$38)*C417+SQRT(1-Inputs!$B$38)*_xlfn.NORM.S.INV(RAND())</f>
        <v>-1.0603609118443789</v>
      </c>
      <c r="Z417" s="23">
        <f ca="1">SQRT(Inputs!$B$38)*D417+SQRT(1-Inputs!$B$38)*_xlfn.NORM.S.INV(RAND())</f>
        <v>2.1820136400908887</v>
      </c>
      <c r="AA417" s="23">
        <f ca="1">SQRT(Inputs!$B$38)*E417+SQRT(1-Inputs!$B$38)*_xlfn.NORM.S.INV(RAND())</f>
        <v>-0.22404757981345638</v>
      </c>
      <c r="AB417" s="23">
        <f ca="1">SQRT(Inputs!$B$38)*F417+SQRT(1-Inputs!$B$38)*_xlfn.NORM.S.INV(RAND())</f>
        <v>-0.76756199568969086</v>
      </c>
      <c r="AC417" s="23">
        <f ca="1">SQRT(Inputs!$B$38)*G417+SQRT(1-Inputs!$B$38)*_xlfn.NORM.S.INV(RAND())</f>
        <v>8.9350243108850869E-2</v>
      </c>
      <c r="AD417" s="23">
        <f ca="1">SQRT(Inputs!$B$38)*H417+SQRT(1-Inputs!$B$38)*_xlfn.NORM.S.INV(RAND())</f>
        <v>-1.1754205928804531</v>
      </c>
      <c r="AE417" s="23">
        <f ca="1">SQRT(Inputs!$B$38)*I417+SQRT(1-Inputs!$B$38)*_xlfn.NORM.S.INV(RAND())</f>
        <v>1.148775922345056</v>
      </c>
      <c r="AF417" s="23">
        <f ca="1">SQRT(Inputs!$B$38)*J417+SQRT(1-Inputs!$B$38)*_xlfn.NORM.S.INV(RAND())</f>
        <v>-0.42450396330067153</v>
      </c>
      <c r="AG417" s="23">
        <f ca="1">SQRT(Inputs!$B$38)*K417+SQRT(1-Inputs!$B$38)*_xlfn.NORM.S.INV(RAND())</f>
        <v>0.13964316921211983</v>
      </c>
      <c r="AH417" s="23">
        <f ca="1">SQRT(Inputs!$B$38)*L417+SQRT(1-Inputs!$B$38)*_xlfn.NORM.S.INV(RAND())</f>
        <v>7.9354082483616972E-3</v>
      </c>
      <c r="AI417" s="23">
        <f ca="1">SQRT(Inputs!$B$38)*M417+SQRT(1-Inputs!$B$38)*_xlfn.NORM.S.INV(RAND())</f>
        <v>-0.33882792804457273</v>
      </c>
      <c r="AJ417" s="23">
        <f ca="1">SQRT(Inputs!$B$38)*C417+SQRT(1-Inputs!$B$38)*_xlfn.NORM.S.INV(RAND())</f>
        <v>0.30339051569815362</v>
      </c>
      <c r="AK417" s="23">
        <f ca="1">SQRT(Inputs!$B$38)*D417+SQRT(1-Inputs!$B$38)*_xlfn.NORM.S.INV(RAND())</f>
        <v>1.1728745198096584</v>
      </c>
      <c r="AL417" s="23">
        <f ca="1">SQRT(Inputs!$B$38)*E417+SQRT(1-Inputs!$B$38)*_xlfn.NORM.S.INV(RAND())</f>
        <v>-0.18224805767076926</v>
      </c>
      <c r="AM417" s="23">
        <f ca="1">SQRT(Inputs!$B$38)*F417+SQRT(1-Inputs!$B$38)*_xlfn.NORM.S.INV(RAND())</f>
        <v>0.43538972062039977</v>
      </c>
      <c r="AN417" s="23">
        <f ca="1">SQRT(Inputs!$B$38)*G417+SQRT(1-Inputs!$B$38)*_xlfn.NORM.S.INV(RAND())</f>
        <v>-0.93581600375941343</v>
      </c>
      <c r="AO417" s="23">
        <f ca="1">SQRT(Inputs!$B$38)*H417+SQRT(1-Inputs!$B$38)*_xlfn.NORM.S.INV(RAND())</f>
        <v>-2.1342595631675225</v>
      </c>
      <c r="AP417" s="23">
        <f ca="1">SQRT(Inputs!$B$38)*I417+SQRT(1-Inputs!$B$38)*_xlfn.NORM.S.INV(RAND())</f>
        <v>0.6304018342494232</v>
      </c>
      <c r="AQ417" s="23">
        <f ca="1">SQRT(Inputs!$B$38)*J417+SQRT(1-Inputs!$B$38)*_xlfn.NORM.S.INV(RAND())</f>
        <v>-1.7358984010727467</v>
      </c>
      <c r="AR417" s="23">
        <f ca="1">SQRT(Inputs!$B$38)*K417+SQRT(1-Inputs!$B$38)*_xlfn.NORM.S.INV(RAND())</f>
        <v>1.0914174327589221</v>
      </c>
      <c r="AS417" s="23">
        <f ca="1">SQRT(Inputs!$B$38)*L417+SQRT(1-Inputs!$B$38)*_xlfn.NORM.S.INV(RAND())</f>
        <v>0.3993513355830578</v>
      </c>
      <c r="AT417" s="23">
        <f ca="1">SQRT(Inputs!$B$38)*M417+SQRT(1-Inputs!$B$38)*_xlfn.NORM.S.INV(RAND())</f>
        <v>1.5986840230096642</v>
      </c>
      <c r="AU417" s="15">
        <f ca="1">Inputs!$B$6*EXP($B$8-0.5*C$5^2+C$5*N417)</f>
        <v>5813.2747086428735</v>
      </c>
      <c r="AV417" s="15">
        <f t="shared" ca="1" si="219"/>
        <v>8512.4263215396441</v>
      </c>
      <c r="AW417" s="15">
        <f t="shared" ca="1" si="220"/>
        <v>9265.4418715503198</v>
      </c>
      <c r="AX417" s="15">
        <f t="shared" ca="1" si="221"/>
        <v>11281.670248508737</v>
      </c>
      <c r="AY417" s="15">
        <f t="shared" ca="1" si="222"/>
        <v>11009.254465672535</v>
      </c>
      <c r="AZ417" s="15">
        <f t="shared" ca="1" si="223"/>
        <v>11445.402363968711</v>
      </c>
      <c r="BA417" s="15">
        <f t="shared" ca="1" si="224"/>
        <v>13463.233850405511</v>
      </c>
      <c r="BB417" s="15">
        <f t="shared" ca="1" si="225"/>
        <v>14822.362419791134</v>
      </c>
      <c r="BC417" s="15">
        <f t="shared" ca="1" si="226"/>
        <v>19297.936606203941</v>
      </c>
      <c r="BD417" s="15">
        <f t="shared" ca="1" si="227"/>
        <v>23427.159328571852</v>
      </c>
      <c r="BE417" s="15">
        <f t="shared" ca="1" si="228"/>
        <v>26679.216196696885</v>
      </c>
      <c r="BF417" s="15">
        <f ca="1">Inputs!$B$13*EXP($B$9-0.5*C$6^2+C$6*Y417)</f>
        <v>11208.807469290678</v>
      </c>
      <c r="BG417" s="15">
        <f t="shared" ca="1" si="229"/>
        <v>20251.575138226039</v>
      </c>
      <c r="BH417" s="15">
        <f t="shared" ca="1" si="230"/>
        <v>23841.099489345648</v>
      </c>
      <c r="BI417" s="15">
        <f t="shared" ca="1" si="231"/>
        <v>25932.974092293778</v>
      </c>
      <c r="BJ417" s="15">
        <f t="shared" ca="1" si="232"/>
        <v>32204.250042529671</v>
      </c>
      <c r="BK417" s="15">
        <f t="shared" ca="1" si="233"/>
        <v>33679.790190983113</v>
      </c>
      <c r="BL417" s="15">
        <f t="shared" ca="1" si="234"/>
        <v>48012.691699993411</v>
      </c>
      <c r="BM417" s="15">
        <f t="shared" ca="1" si="235"/>
        <v>55986.282817059793</v>
      </c>
      <c r="BN417" s="15">
        <f t="shared" ca="1" si="236"/>
        <v>70018.068172496874</v>
      </c>
      <c r="BO417" s="15">
        <f t="shared" ca="1" si="237"/>
        <v>86229.514523403865</v>
      </c>
      <c r="BP417" s="15">
        <f t="shared" ca="1" si="238"/>
        <v>102135.37860987408</v>
      </c>
      <c r="BQ417" s="15">
        <f ca="1">Inputs!$B$20*EXP($B$10-0.5*C$7^2+C$7*AJ417)</f>
        <v>4776.8473103653032</v>
      </c>
      <c r="BR417" s="15">
        <f t="shared" ca="1" si="239"/>
        <v>9406.9031031202176</v>
      </c>
      <c r="BS417" s="15">
        <f t="shared" ca="1" si="240"/>
        <v>12224.827379952416</v>
      </c>
      <c r="BT417" s="15">
        <f t="shared" ca="1" si="241"/>
        <v>18894.797586247456</v>
      </c>
      <c r="BU417" s="15">
        <f t="shared" ca="1" si="242"/>
        <v>20879.810770109536</v>
      </c>
      <c r="BV417" s="15">
        <f t="shared" ca="1" si="243"/>
        <v>17960.36598368096</v>
      </c>
      <c r="BW417" s="15">
        <f t="shared" ca="1" si="244"/>
        <v>28639.986189805735</v>
      </c>
      <c r="BX417" s="15">
        <f t="shared" ca="1" si="245"/>
        <v>28284.565045987765</v>
      </c>
      <c r="BY417" s="15">
        <f t="shared" ca="1" si="246"/>
        <v>48834.58954097682</v>
      </c>
      <c r="BZ417" s="15">
        <f t="shared" ca="1" si="247"/>
        <v>73741.501837728443</v>
      </c>
      <c r="CA417" s="15">
        <f t="shared" ca="1" si="248"/>
        <v>137616.99630526901</v>
      </c>
      <c r="CB417" s="15">
        <f ca="1">(AU417*DCF!C$10-DCF!C$5*MAX(AU417*DCF!C$10,0)-MAX(AU417-Inputs!$B$6,0)/Inputs!$B$10)*DCF!C$6</f>
        <v>1037.0062702948287</v>
      </c>
      <c r="CC417" s="15">
        <f ca="1">(AV417*DCF!D$10-DCF!D$5*MAX(AV417*DCF!D$10,0)-MAX(AV417-AU417,0)/Inputs!$B$10)*DCF!D$6</f>
        <v>1416.7287670911255</v>
      </c>
      <c r="CD417" s="15">
        <f ca="1">(AW417*DCF!E$10-DCF!E$5*MAX(AW417*DCF!E$10,0)-MAX(AW417-AV417,0)/Inputs!$B$10)*DCF!E$6</f>
        <v>1969.6327492204359</v>
      </c>
      <c r="CE417" s="15">
        <f ca="1">(AX417*DCF!F$10-DCF!F$5*MAX(AX417*DCF!F$10,0)-MAX(AX417-AW417,0)/Inputs!$B$10)*DCF!F$6</f>
        <v>2043.2434987598238</v>
      </c>
      <c r="CF417" s="15">
        <f ca="1">(AY417*DCF!G$10-DCF!G$5*MAX(AY417*DCF!G$10,0)-MAX(AY417-AX417,0)/Inputs!$B$10)*DCF!G$6</f>
        <v>2268.3451220139823</v>
      </c>
      <c r="CG417" s="15">
        <f ca="1">(AZ417*DCF!H$10-DCF!H$5*MAX(AZ417*DCF!H$10,0)-MAX(AZ417-AY417,0)/Inputs!$B$10)*DCF!H$6</f>
        <v>2144.6872002174996</v>
      </c>
      <c r="CH417" s="15">
        <f ca="1">(BA417*DCF!I$10-DCF!I$5*MAX(BA417*DCF!I$10,0)-MAX(BA417-AZ417,0)/Inputs!$B$10)*DCF!I$6</f>
        <v>2128.246622000227</v>
      </c>
      <c r="CI417" s="15">
        <f ca="1">(BB417*DCF!J$10-DCF!J$5*MAX(BB417*DCF!J$10,0)-MAX(BB417-BA417,0)/Inputs!$B$10)*DCF!J$6</f>
        <v>2337.5982458753547</v>
      </c>
      <c r="CJ417" s="15">
        <f ca="1">(BC417*DCF!K$10-DCF!K$5*MAX(BC417*DCF!K$10,0)-MAX(BC417-BB417,0)/Inputs!$B$10)*DCF!K$6</f>
        <v>2480.1456116131208</v>
      </c>
      <c r="CK417" s="15">
        <f ca="1">(BD417*DCF!L$10-DCF!L$5*MAX(BD417*DCF!L$10,0)-MAX(BD417-BC417,0)/Inputs!$B$10)*DCF!L$6</f>
        <v>2999.2857608983982</v>
      </c>
      <c r="CL417" s="15">
        <f ca="1">(BE417*DCF!M$10-DCF!M$5*MAX(BE417*DCF!M$10,0)-MAX(BE417-BD417,0)/Inputs!$B$10)*DCF!M$6</f>
        <v>3376.2895347546555</v>
      </c>
      <c r="CM417" s="15">
        <f ca="1">(BF417*DCF!C$28-DCF!C$5*MAX(BF417*DCF!C$28,0)-MAX(BF417-Inputs!$B$13,0)/Inputs!$B$17)*DCF!C$6</f>
        <v>3420.8545308334687</v>
      </c>
      <c r="CN417" s="15">
        <f ca="1">(BG417*DCF!D$28-DCF!D$5*MAX(BG417*DCF!D$28,0)-MAX(BG417-BF417,0)/Inputs!$B$17)*DCF!D$6</f>
        <v>4035.3190054223764</v>
      </c>
      <c r="CO417" s="15">
        <f ca="1">(BH417*DCF!E$28-DCF!E$5*MAX(BH417*DCF!E$28,0)-MAX(BH417-BG417,0)/Inputs!$B$17)*DCF!E$6</f>
        <v>6044.7780599878652</v>
      </c>
      <c r="CP417" s="15">
        <f ca="1">(BI417*DCF!F$28-DCF!F$5*MAX(BI417*DCF!F$28,0)-MAX(BI417-BH417,0)/Inputs!$B$17)*DCF!F$6</f>
        <v>6659.2605330864635</v>
      </c>
      <c r="CQ417" s="15">
        <f ca="1">(BJ417*DCF!G$28-DCF!G$5*MAX(BJ417*DCF!G$28,0)-MAX(BJ417-BI417,0)/Inputs!$B$17)*DCF!G$6</f>
        <v>7300.8703442874521</v>
      </c>
      <c r="CR417" s="15">
        <f ca="1">(BK417*DCF!H$28-DCF!H$5*MAX(BK417*DCF!H$28,0)-MAX(BK417-BJ417,0)/Inputs!$B$17)*DCF!H$6</f>
        <v>8100.1261640269577</v>
      </c>
      <c r="CS417" s="15">
        <f ca="1">(BL417*DCF!I$28-DCF!I$5*MAX(BL417*DCF!I$28,0)-MAX(BL417-BK417,0)/Inputs!$B$17)*DCF!I$6</f>
        <v>9233.1194989309661</v>
      </c>
      <c r="CT417" s="15">
        <f ca="1">(BM417*DCF!J$28-DCF!J$5*MAX(BM417*DCF!J$28,0)-MAX(BM417-BL417,0)/Inputs!$B$17)*DCF!J$6</f>
        <v>11432.355801953825</v>
      </c>
      <c r="CU417" s="15">
        <f ca="1">(BN417*DCF!K$28-DCF!K$5*MAX(BN417*DCF!K$28,0)-MAX(BN417-BM417,0)/Inputs!$B$17)*DCF!K$6</f>
        <v>13067.935201481467</v>
      </c>
      <c r="CV417" s="15">
        <f ca="1">(BO417*DCF!L$28-DCF!L$5*MAX(BO417*DCF!L$28,0)-MAX(BO417-BN417,0)/Inputs!$B$17)*DCF!L$6</f>
        <v>15370.245907068196</v>
      </c>
      <c r="CW417" s="15">
        <f ca="1">(BP417*DCF!M$28-DCF!M$5*MAX(BP417*DCF!M$28,0)-MAX(BP417-BO417,0)/Inputs!$B$17)*DCF!M$6</f>
        <v>17554.220853541126</v>
      </c>
      <c r="CX417" s="15">
        <f ca="1">(BQ417*DCF!C$46-DCF!C$5*MAX(BQ417*DCF!C$46,0)-MAX(BQ417-Inputs!$B$20,0)/Inputs!$B$24)*DCF!C$6</f>
        <v>-1831.0720395140668</v>
      </c>
      <c r="CY417" s="15">
        <f ca="1">(BR417*DCF!D$46-DCF!D$5*MAX(BR417*DCF!D$46,0)-MAX(BR417-BQ417,0)/Inputs!$B$24)*DCF!D$6</f>
        <v>-3581.1453617025004</v>
      </c>
      <c r="CZ417" s="15">
        <f ca="1">(BS417*DCF!E$46-DCF!E$5*MAX(BS417*DCF!E$46,0)-MAX(BS417-BR417,0)/Inputs!$B$24)*DCF!E$6</f>
        <v>-2556.3552963996954</v>
      </c>
      <c r="DA417" s="15">
        <f ca="1">(BT417*DCF!F$46-DCF!F$5*MAX(BT417*DCF!F$46,0)-MAX(BT417-BS417,0)/Inputs!$B$24)*DCF!F$6</f>
        <v>-3804.7856282085631</v>
      </c>
      <c r="DB417" s="15">
        <f ca="1">(BU417*DCF!G$46-DCF!G$5*MAX(BU417*DCF!G$46,0)-MAX(BU417-BT417,0)/Inputs!$B$24)*DCF!G$6</f>
        <v>-1370.0747968170185</v>
      </c>
      <c r="DC417" s="15">
        <f ca="1">(BV417*DCF!H$46-DCF!H$5*MAX(BV417*DCF!H$46,0)-MAX(BV417-BU417,0)/Inputs!$B$24)*DCF!H$6</f>
        <v>0</v>
      </c>
      <c r="DD417" s="15">
        <f ca="1">(BW417*DCF!I$46-DCF!I$5*MAX(BW417*DCF!I$46,0)-MAX(BW417-BV417,0)/Inputs!$B$24)*DCF!I$6</f>
        <v>-2404.2542331445475</v>
      </c>
      <c r="DE417" s="15">
        <f ca="1">(BX417*DCF!J$46-DCF!J$5*MAX(BX417*DCF!J$46,0)-MAX(BX417-BW417,0)/Inputs!$B$24)*DCF!J$6</f>
        <v>1186.4592645294035</v>
      </c>
      <c r="DF417" s="15">
        <f ca="1">(BY417*DCF!K$46-DCF!K$5*MAX(BY417*DCF!K$46,0)-MAX(BY417-BX417,0)/Inputs!$B$24)*DCF!K$6</f>
        <v>-2244.6140053503991</v>
      </c>
      <c r="DG417" s="15">
        <f ca="1">(BZ417*DCF!L$46-DCF!L$5*MAX(BZ417*DCF!L$46,0)-MAX(BZ417-BY417,0)/Inputs!$B$24)*DCF!L$6</f>
        <v>-539.10780931788054</v>
      </c>
      <c r="DH417" s="15">
        <f ca="1">(CA417*DCF!M$46-DCF!M$5*MAX(CA417*DCF!M$46,0)-MAX(CA417-BZ417,0)/Inputs!$B$24)*DCF!M$6</f>
        <v>-2564.935765551857</v>
      </c>
      <c r="DI417" s="15">
        <f ca="1">SUM(CB417:CL417)+BE417*DCF!M$10*(1+Inputs!$B$30)*(1-Inputs!$B$33)*(1-Inputs!$B$30/Inputs!$B$31)/(Inputs!$B$29-Inputs!$B$30)*DCF!M$6</f>
        <v>98449.820854257909</v>
      </c>
      <c r="DJ417" s="15">
        <f ca="1">SUM(CM417:CW417)+BP417*DCF!M$28*(1+Inputs!$B$30)*(1-Inputs!$B$33)*(1-Inputs!$B$30/Inputs!$B$31)/(Inputs!$B$29-Inputs!$B$30)*DCF!M$6</f>
        <v>481211.23159640806</v>
      </c>
      <c r="DK417" s="15">
        <f ca="1">SUM(CX417:DH417)+CA417*DCF!M$46*(1+Inputs!$B$30)*(1-Inputs!$B$33)*(1-Inputs!$B$30/Inputs!$B$31)/(Inputs!$B$29-Inputs!$B$30)*DCF!M$6</f>
        <v>193062.29239182608</v>
      </c>
      <c r="DM417" s="15">
        <f ca="1">DI417+DJ417+DK417+Inputs!$B$34+Inputs!$B$36-Inputs!$B$35</f>
        <v>849574.34484249202</v>
      </c>
    </row>
    <row r="418" spans="1:117" x14ac:dyDescent="0.75">
      <c r="A418" s="11">
        <v>405</v>
      </c>
      <c r="C418" s="23">
        <f t="shared" ca="1" si="250"/>
        <v>0.67649075334946729</v>
      </c>
      <c r="D418" s="23">
        <f t="shared" ca="1" si="250"/>
        <v>0.66589255712482687</v>
      </c>
      <c r="E418" s="23">
        <f t="shared" ca="1" si="250"/>
        <v>-0.63097672716028885</v>
      </c>
      <c r="F418" s="23">
        <f t="shared" ca="1" si="250"/>
        <v>-0.50078561909379404</v>
      </c>
      <c r="G418" s="23">
        <f t="shared" ca="1" si="250"/>
        <v>0.27965320875732608</v>
      </c>
      <c r="H418" s="23">
        <f t="shared" ca="1" si="250"/>
        <v>-0.79888891942658891</v>
      </c>
      <c r="I418" s="23">
        <f t="shared" ca="1" si="250"/>
        <v>-2.3982940073967528E-2</v>
      </c>
      <c r="J418" s="23">
        <f t="shared" ca="1" si="250"/>
        <v>0.34931920273729894</v>
      </c>
      <c r="K418" s="23">
        <f t="shared" ca="1" si="250"/>
        <v>0.63219018268327976</v>
      </c>
      <c r="L418" s="23">
        <f t="shared" ca="1" si="250"/>
        <v>0.51969369168354485</v>
      </c>
      <c r="M418" s="23">
        <f t="shared" ca="1" si="250"/>
        <v>0.95366383601026339</v>
      </c>
      <c r="N418" s="23">
        <f ca="1">SQRT(Inputs!$B$38)*C418+SQRT(1-Inputs!$B$38)*_xlfn.NORM.S.INV(RAND())</f>
        <v>1.1059247417952134</v>
      </c>
      <c r="O418" s="23">
        <f ca="1">SQRT(Inputs!$B$38)*D418+SQRT(1-Inputs!$B$38)*_xlfn.NORM.S.INV(RAND())</f>
        <v>-0.6184345942100874</v>
      </c>
      <c r="P418" s="23">
        <f ca="1">SQRT(Inputs!$B$38)*E418+SQRT(1-Inputs!$B$38)*_xlfn.NORM.S.INV(RAND())</f>
        <v>-0.64928805673289502</v>
      </c>
      <c r="Q418" s="23">
        <f ca="1">SQRT(Inputs!$B$38)*F418+SQRT(1-Inputs!$B$38)*_xlfn.NORM.S.INV(RAND())</f>
        <v>0.93316255506075563</v>
      </c>
      <c r="R418" s="23">
        <f ca="1">SQRT(Inputs!$B$38)*G418+SQRT(1-Inputs!$B$38)*_xlfn.NORM.S.INV(RAND())</f>
        <v>-0.56509655995723052</v>
      </c>
      <c r="S418" s="23">
        <f ca="1">SQRT(Inputs!$B$38)*H418+SQRT(1-Inputs!$B$38)*_xlfn.NORM.S.INV(RAND())</f>
        <v>-0.46877539624475006</v>
      </c>
      <c r="T418" s="23">
        <f ca="1">SQRT(Inputs!$B$38)*I418+SQRT(1-Inputs!$B$38)*_xlfn.NORM.S.INV(RAND())</f>
        <v>-0.44452498971140425</v>
      </c>
      <c r="U418" s="23">
        <f ca="1">SQRT(Inputs!$B$38)*J418+SQRT(1-Inputs!$B$38)*_xlfn.NORM.S.INV(RAND())</f>
        <v>-6.9014244403412417E-2</v>
      </c>
      <c r="V418" s="23">
        <f ca="1">SQRT(Inputs!$B$38)*K418+SQRT(1-Inputs!$B$38)*_xlfn.NORM.S.INV(RAND())</f>
        <v>0.47150025081098623</v>
      </c>
      <c r="W418" s="23">
        <f ca="1">SQRT(Inputs!$B$38)*L418+SQRT(1-Inputs!$B$38)*_xlfn.NORM.S.INV(RAND())</f>
        <v>7.8282883492810262E-2</v>
      </c>
      <c r="X418" s="23">
        <f ca="1">SQRT(Inputs!$B$38)*M418+SQRT(1-Inputs!$B$38)*_xlfn.NORM.S.INV(RAND())</f>
        <v>-0.63438624238837538</v>
      </c>
      <c r="Y418" s="23">
        <f ca="1">SQRT(Inputs!$B$38)*C418+SQRT(1-Inputs!$B$38)*_xlfn.NORM.S.INV(RAND())</f>
        <v>0.56520678188081186</v>
      </c>
      <c r="Z418" s="23">
        <f ca="1">SQRT(Inputs!$B$38)*D418+SQRT(1-Inputs!$B$38)*_xlfn.NORM.S.INV(RAND())</f>
        <v>0.96038626857618481</v>
      </c>
      <c r="AA418" s="23">
        <f ca="1">SQRT(Inputs!$B$38)*E418+SQRT(1-Inputs!$B$38)*_xlfn.NORM.S.INV(RAND())</f>
        <v>0.59746187628970215</v>
      </c>
      <c r="AB418" s="23">
        <f ca="1">SQRT(Inputs!$B$38)*F418+SQRT(1-Inputs!$B$38)*_xlfn.NORM.S.INV(RAND())</f>
        <v>-4.4030629764691742E-2</v>
      </c>
      <c r="AC418" s="23">
        <f ca="1">SQRT(Inputs!$B$38)*G418+SQRT(1-Inputs!$B$38)*_xlfn.NORM.S.INV(RAND())</f>
        <v>-0.12946074469673716</v>
      </c>
      <c r="AD418" s="23">
        <f ca="1">SQRT(Inputs!$B$38)*H418+SQRT(1-Inputs!$B$38)*_xlfn.NORM.S.INV(RAND())</f>
        <v>-0.43570774769316173</v>
      </c>
      <c r="AE418" s="23">
        <f ca="1">SQRT(Inputs!$B$38)*I418+SQRT(1-Inputs!$B$38)*_xlfn.NORM.S.INV(RAND())</f>
        <v>0.79566702367648345</v>
      </c>
      <c r="AF418" s="23">
        <f ca="1">SQRT(Inputs!$B$38)*J418+SQRT(1-Inputs!$B$38)*_xlfn.NORM.S.INV(RAND())</f>
        <v>0.80525438245469005</v>
      </c>
      <c r="AG418" s="23">
        <f ca="1">SQRT(Inputs!$B$38)*K418+SQRT(1-Inputs!$B$38)*_xlfn.NORM.S.INV(RAND())</f>
        <v>0.30101643245736087</v>
      </c>
      <c r="AH418" s="23">
        <f ca="1">SQRT(Inputs!$B$38)*L418+SQRT(1-Inputs!$B$38)*_xlfn.NORM.S.INV(RAND())</f>
        <v>-1.0263574147900407</v>
      </c>
      <c r="AI418" s="23">
        <f ca="1">SQRT(Inputs!$B$38)*M418+SQRT(1-Inputs!$B$38)*_xlfn.NORM.S.INV(RAND())</f>
        <v>0.71995642535478821</v>
      </c>
      <c r="AJ418" s="23">
        <f ca="1">SQRT(Inputs!$B$38)*C418+SQRT(1-Inputs!$B$38)*_xlfn.NORM.S.INV(RAND())</f>
        <v>1.7368950704681703</v>
      </c>
      <c r="AK418" s="23">
        <f ca="1">SQRT(Inputs!$B$38)*D418+SQRT(1-Inputs!$B$38)*_xlfn.NORM.S.INV(RAND())</f>
        <v>0.48699071879762756</v>
      </c>
      <c r="AL418" s="23">
        <f ca="1">SQRT(Inputs!$B$38)*E418+SQRT(1-Inputs!$B$38)*_xlfn.NORM.S.INV(RAND())</f>
        <v>0.61077273202856674</v>
      </c>
      <c r="AM418" s="23">
        <f ca="1">SQRT(Inputs!$B$38)*F418+SQRT(1-Inputs!$B$38)*_xlfn.NORM.S.INV(RAND())</f>
        <v>-0.92390704972661075</v>
      </c>
      <c r="AN418" s="23">
        <f ca="1">SQRT(Inputs!$B$38)*G418+SQRT(1-Inputs!$B$38)*_xlfn.NORM.S.INV(RAND())</f>
        <v>0.20977654080285196</v>
      </c>
      <c r="AO418" s="23">
        <f ca="1">SQRT(Inputs!$B$38)*H418+SQRT(1-Inputs!$B$38)*_xlfn.NORM.S.INV(RAND())</f>
        <v>-0.12667612371816978</v>
      </c>
      <c r="AP418" s="23">
        <f ca="1">SQRT(Inputs!$B$38)*I418+SQRT(1-Inputs!$B$38)*_xlfn.NORM.S.INV(RAND())</f>
        <v>-0.54784672294763337</v>
      </c>
      <c r="AQ418" s="23">
        <f ca="1">SQRT(Inputs!$B$38)*J418+SQRT(1-Inputs!$B$38)*_xlfn.NORM.S.INV(RAND())</f>
        <v>-0.24933574975273731</v>
      </c>
      <c r="AR418" s="23">
        <f ca="1">SQRT(Inputs!$B$38)*K418+SQRT(1-Inputs!$B$38)*_xlfn.NORM.S.INV(RAND())</f>
        <v>0.66442724396934794</v>
      </c>
      <c r="AS418" s="23">
        <f ca="1">SQRT(Inputs!$B$38)*L418+SQRT(1-Inputs!$B$38)*_xlfn.NORM.S.INV(RAND())</f>
        <v>2.3288932238307587</v>
      </c>
      <c r="AT418" s="23">
        <f ca="1">SQRT(Inputs!$B$38)*M418+SQRT(1-Inputs!$B$38)*_xlfn.NORM.S.INV(RAND())</f>
        <v>1.1784556852946753</v>
      </c>
      <c r="AU418" s="15">
        <f ca="1">Inputs!$B$6*EXP($B$8-0.5*C$5^2+C$5*N418)</f>
        <v>5935.056668586426</v>
      </c>
      <c r="AV418" s="15">
        <f t="shared" ca="1" si="219"/>
        <v>6596.4378259794703</v>
      </c>
      <c r="AW418" s="15">
        <f t="shared" ca="1" si="220"/>
        <v>7368.7543401692974</v>
      </c>
      <c r="AX418" s="15">
        <f t="shared" ca="1" si="221"/>
        <v>10108.931579661148</v>
      </c>
      <c r="AY418" s="15">
        <f t="shared" ca="1" si="222"/>
        <v>11565.138339743491</v>
      </c>
      <c r="AZ418" s="15">
        <f t="shared" ca="1" si="223"/>
        <v>13432.846324180697</v>
      </c>
      <c r="BA418" s="15">
        <f t="shared" ca="1" si="224"/>
        <v>15691.110415526273</v>
      </c>
      <c r="BB418" s="15">
        <f t="shared" ca="1" si="225"/>
        <v>19078.32601689452</v>
      </c>
      <c r="BC418" s="15">
        <f t="shared" ca="1" si="226"/>
        <v>24454.148427019103</v>
      </c>
      <c r="BD418" s="15">
        <f t="shared" ca="1" si="227"/>
        <v>30178.802448495109</v>
      </c>
      <c r="BE418" s="15">
        <f t="shared" ca="1" si="228"/>
        <v>34904.087686268234</v>
      </c>
      <c r="BF418" s="15">
        <f ca="1">Inputs!$B$13*EXP($B$9-0.5*C$6^2+C$6*Y418)</f>
        <v>15470.962676801557</v>
      </c>
      <c r="BG418" s="15">
        <f t="shared" ca="1" si="229"/>
        <v>22422.594216860158</v>
      </c>
      <c r="BH418" s="15">
        <f t="shared" ca="1" si="230"/>
        <v>30250.143427275394</v>
      </c>
      <c r="BI418" s="15">
        <f t="shared" ca="1" si="231"/>
        <v>36780.610717226511</v>
      </c>
      <c r="BJ418" s="15">
        <f t="shared" ca="1" si="232"/>
        <v>44256.990659852323</v>
      </c>
      <c r="BK418" s="15">
        <f t="shared" ca="1" si="233"/>
        <v>51188.75192441899</v>
      </c>
      <c r="BL418" s="15">
        <f t="shared" ca="1" si="234"/>
        <v>69708.850225983813</v>
      </c>
      <c r="BM418" s="15">
        <f t="shared" ca="1" si="235"/>
        <v>94702.321702208472</v>
      </c>
      <c r="BN418" s="15">
        <f t="shared" ca="1" si="236"/>
        <v>120750.13802369608</v>
      </c>
      <c r="BO418" s="15">
        <f t="shared" ca="1" si="237"/>
        <v>131862.03482298934</v>
      </c>
      <c r="BP418" s="15">
        <f t="shared" ca="1" si="238"/>
        <v>176090.71321778744</v>
      </c>
      <c r="BQ418" s="15">
        <f ca="1">Inputs!$B$20*EXP($B$10-0.5*C$7^2+C$7*AJ418)</f>
        <v>7942.4359230980526</v>
      </c>
      <c r="BR418" s="15">
        <f t="shared" ca="1" si="239"/>
        <v>12579.393719869313</v>
      </c>
      <c r="BS418" s="15">
        <f t="shared" ca="1" si="240"/>
        <v>20529.093115741151</v>
      </c>
      <c r="BT418" s="15">
        <f t="shared" ca="1" si="241"/>
        <v>22212.904363337879</v>
      </c>
      <c r="BU418" s="15">
        <f t="shared" ca="1" si="242"/>
        <v>32387.36383524166</v>
      </c>
      <c r="BV418" s="15">
        <f t="shared" ca="1" si="243"/>
        <v>43792.331654340553</v>
      </c>
      <c r="BW418" s="15">
        <f t="shared" ca="1" si="244"/>
        <v>54419.346909916632</v>
      </c>
      <c r="BX418" s="15">
        <f t="shared" ca="1" si="245"/>
        <v>72403.126131044293</v>
      </c>
      <c r="BY418" s="15">
        <f t="shared" ca="1" si="246"/>
        <v>115200.98638498278</v>
      </c>
      <c r="BZ418" s="15">
        <f t="shared" ca="1" si="247"/>
        <v>248022.69739657245</v>
      </c>
      <c r="CA418" s="15">
        <f t="shared" ca="1" si="248"/>
        <v>429556.82367212191</v>
      </c>
      <c r="CB418" s="15">
        <f ca="1">(AU418*DCF!C$10-DCF!C$5*MAX(AU418*DCF!C$10,0)-MAX(AU418-Inputs!$B$6,0)/Inputs!$B$10)*DCF!C$6</f>
        <v>1036.1379432139147</v>
      </c>
      <c r="CC418" s="15">
        <f ca="1">(AV418*DCF!D$10-DCF!D$5*MAX(AV418*DCF!D$10,0)-MAX(AV418-AU418,0)/Inputs!$B$10)*DCF!D$6</f>
        <v>1446.5765450273996</v>
      </c>
      <c r="CD418" s="15">
        <f ca="1">(AW418*DCF!E$10-DCF!E$5*MAX(AW418*DCF!E$10,0)-MAX(AW418-AV418,0)/Inputs!$B$10)*DCF!E$6</f>
        <v>1527.3704145304998</v>
      </c>
      <c r="CE418" s="15">
        <f ca="1">(AX418*DCF!F$10-DCF!F$5*MAX(AX418*DCF!F$10,0)-MAX(AX418-AW418,0)/Inputs!$B$10)*DCF!F$6</f>
        <v>1636.6007068284823</v>
      </c>
      <c r="CF418" s="15">
        <f ca="1">(AY418*DCF!G$10-DCF!G$5*MAX(AY418*DCF!G$10,0)-MAX(AY418-AX418,0)/Inputs!$B$10)*DCF!G$6</f>
        <v>2102.9712466534143</v>
      </c>
      <c r="CG418" s="15">
        <f ca="1">(AZ418*DCF!H$10-DCF!H$5*MAX(AZ418*DCF!H$10,0)-MAX(AZ418-AY418,0)/Inputs!$B$10)*DCF!H$6</f>
        <v>2276.351713247946</v>
      </c>
      <c r="CH418" s="15">
        <f ca="1">(BA418*DCF!I$10-DCF!I$5*MAX(BA418*DCF!I$10,0)-MAX(BA418-AZ418,0)/Inputs!$B$10)*DCF!I$6</f>
        <v>2495.7590260607103</v>
      </c>
      <c r="CI418" s="15">
        <f ca="1">(BB418*DCF!J$10-DCF!J$5*MAX(BB418*DCF!J$10,0)-MAX(BB418-BA418,0)/Inputs!$B$10)*DCF!J$6</f>
        <v>2760.6083048489954</v>
      </c>
      <c r="CJ418" s="15">
        <f ca="1">(BC418*DCF!K$10-DCF!K$5*MAX(BC418*DCF!K$10,0)-MAX(BC418-BB418,0)/Inputs!$B$10)*DCF!K$6</f>
        <v>3184.191858502476</v>
      </c>
      <c r="CK418" s="15">
        <f ca="1">(BD418*DCF!L$10-DCF!L$5*MAX(BD418*DCF!L$10,0)-MAX(BD418-BC418,0)/Inputs!$B$10)*DCF!L$6</f>
        <v>3811.2468331482078</v>
      </c>
      <c r="CL418" s="15">
        <f ca="1">(BE418*DCF!M$10-DCF!M$5*MAX(BE418*DCF!M$10,0)-MAX(BE418-BD418,0)/Inputs!$B$10)*DCF!M$6</f>
        <v>4360.9324127410146</v>
      </c>
      <c r="CM418" s="15">
        <f ca="1">(BF418*DCF!C$28-DCF!C$5*MAX(BF418*DCF!C$28,0)-MAX(BF418-Inputs!$B$13,0)/Inputs!$B$17)*DCF!C$6</f>
        <v>3778.4579011081255</v>
      </c>
      <c r="CN418" s="15">
        <f ca="1">(BG418*DCF!D$28-DCF!D$5*MAX(BG418*DCF!D$28,0)-MAX(BG418-BF418,0)/Inputs!$B$17)*DCF!D$6</f>
        <v>5120.8694101454148</v>
      </c>
      <c r="CO418" s="15">
        <f ca="1">(BH418*DCF!E$28-DCF!E$5*MAX(BH418*DCF!E$28,0)-MAX(BH418-BG418,0)/Inputs!$B$17)*DCF!E$6</f>
        <v>7024.6770612103019</v>
      </c>
      <c r="CP418" s="15">
        <f ca="1">(BI418*DCF!F$28-DCF!F$5*MAX(BI418*DCF!F$28,0)-MAX(BI418-BH418,0)/Inputs!$B$17)*DCF!F$6</f>
        <v>8795.9921846730322</v>
      </c>
      <c r="CQ418" s="15">
        <f ca="1">(BJ418*DCF!G$28-DCF!G$5*MAX(BJ418*DCF!G$28,0)-MAX(BJ418-BI418,0)/Inputs!$B$17)*DCF!G$6</f>
        <v>10225.358754785206</v>
      </c>
      <c r="CR418" s="15">
        <f ca="1">(BK418*DCF!H$28-DCF!H$5*MAX(BK418*DCF!H$28,0)-MAX(BK418-BJ418,0)/Inputs!$B$17)*DCF!H$6</f>
        <v>11582.541931815904</v>
      </c>
      <c r="CS418" s="15">
        <f ca="1">(BL418*DCF!I$28-DCF!I$5*MAX(BL418*DCF!I$28,0)-MAX(BL418-BK418,0)/Inputs!$B$17)*DCF!I$6</f>
        <v>13734.045962098671</v>
      </c>
      <c r="CT418" s="15">
        <f ca="1">(BM418*DCF!J$28-DCF!J$5*MAX(BM418*DCF!J$28,0)-MAX(BM418-BL418,0)/Inputs!$B$17)*DCF!J$6</f>
        <v>17812.549437450678</v>
      </c>
      <c r="CU418" s="15">
        <f ca="1">(BN418*DCF!K$28-DCF!K$5*MAX(BN418*DCF!K$28,0)-MAX(BN418-BM418,0)/Inputs!$B$17)*DCF!K$6</f>
        <v>22309.893988851185</v>
      </c>
      <c r="CV418" s="15">
        <f ca="1">(BO418*DCF!L$28-DCF!L$5*MAX(BO418*DCF!L$28,0)-MAX(BO418-BN418,0)/Inputs!$B$17)*DCF!L$6</f>
        <v>25051.914062855809</v>
      </c>
      <c r="CW418" s="15">
        <f ca="1">(BP418*DCF!M$28-DCF!M$5*MAX(BP418*DCF!M$28,0)-MAX(BP418-BO418,0)/Inputs!$B$17)*DCF!M$6</f>
        <v>28508.429913797034</v>
      </c>
      <c r="CX418" s="15">
        <f ca="1">(BQ418*DCF!C$46-DCF!C$5*MAX(BQ418*DCF!C$46,0)-MAX(BQ418-Inputs!$B$20,0)/Inputs!$B$24)*DCF!C$6</f>
        <v>-4024.3205009917224</v>
      </c>
      <c r="CY418" s="15">
        <f ca="1">(BR418*DCF!D$46-DCF!D$5*MAX(BR418*DCF!D$46,0)-MAX(BR418-BQ418,0)/Inputs!$B$24)*DCF!D$6</f>
        <v>-4125.5605543659576</v>
      </c>
      <c r="CZ418" s="15">
        <f ca="1">(BS418*DCF!E$46-DCF!E$5*MAX(BS418*DCF!E$46,0)-MAX(BS418-BR418,0)/Inputs!$B$24)*DCF!E$6</f>
        <v>-5561.1536548590839</v>
      </c>
      <c r="DA418" s="15">
        <f ca="1">(BT418*DCF!F$46-DCF!F$5*MAX(BT418*DCF!F$46,0)-MAX(BT418-BS418,0)/Inputs!$B$24)*DCF!F$6</f>
        <v>-2230.8130410168578</v>
      </c>
      <c r="DB418" s="15">
        <f ca="1">(BU418*DCF!G$46-DCF!G$5*MAX(BU418*DCF!G$46,0)-MAX(BU418-BT418,0)/Inputs!$B$24)*DCF!G$6</f>
        <v>-4511.9340733746212</v>
      </c>
      <c r="DC418" s="15">
        <f ca="1">(BV418*DCF!H$46-DCF!H$5*MAX(BV418*DCF!H$46,0)-MAX(BV418-BU418,0)/Inputs!$B$24)*DCF!H$6</f>
        <v>-3544.0238703877703</v>
      </c>
      <c r="DD418" s="15">
        <f ca="1">(BW418*DCF!I$46-DCF!I$5*MAX(BW418*DCF!I$46,0)-MAX(BW418-BV418,0)/Inputs!$B$24)*DCF!I$6</f>
        <v>-1793.769059700677</v>
      </c>
      <c r="DE418" s="15">
        <f ca="1">(BX418*DCF!J$46-DCF!J$5*MAX(BX418*DCF!J$46,0)-MAX(BX418-BW418,0)/Inputs!$B$24)*DCF!J$6</f>
        <v>-1731.8935723175448</v>
      </c>
      <c r="DF418" s="15">
        <f ca="1">(BY418*DCF!K$46-DCF!K$5*MAX(BY418*DCF!K$46,0)-MAX(BY418-BX418,0)/Inputs!$B$24)*DCF!K$6</f>
        <v>-3903.6712651562907</v>
      </c>
      <c r="DG418" s="15">
        <f ca="1">(BZ418*DCF!L$46-DCF!L$5*MAX(BZ418*DCF!L$46,0)-MAX(BZ418-BY418,0)/Inputs!$B$24)*DCF!L$6</f>
        <v>-12913.33237729047</v>
      </c>
      <c r="DH418" s="15">
        <f ca="1">(CA418*DCF!M$46-DCF!M$5*MAX(CA418*DCF!M$46,0)-MAX(CA418-BZ418,0)/Inputs!$B$24)*DCF!M$6</f>
        <v>-4275.2656152382142</v>
      </c>
      <c r="DI418" s="15">
        <f ca="1">SUM(CB418:CL418)+BE418*DCF!M$10*(1+Inputs!$B$30)*(1-Inputs!$B$33)*(1-Inputs!$B$30/Inputs!$B$31)/(Inputs!$B$29-Inputs!$B$30)*DCF!M$6</f>
        <v>123777.28459446441</v>
      </c>
      <c r="DJ418" s="15">
        <f ca="1">SUM(CM418:CW418)+BP418*DCF!M$28*(1+Inputs!$B$30)*(1-Inputs!$B$33)*(1-Inputs!$B$30/Inputs!$B$31)/(Inputs!$B$29-Inputs!$B$30)*DCF!M$6</f>
        <v>807361.77520041936</v>
      </c>
      <c r="DK418" s="15">
        <f ca="1">SUM(CX418:DH418)+CA418*DCF!M$46*(1+Inputs!$B$30)*(1-Inputs!$B$33)*(1-Inputs!$B$30/Inputs!$B$31)/(Inputs!$B$29-Inputs!$B$30)*DCF!M$6</f>
        <v>615529.9960711099</v>
      </c>
      <c r="DM418" s="15">
        <f ca="1">DI418+DJ418+DK418+Inputs!$B$34+Inputs!$B$36-Inputs!$B$35</f>
        <v>1623520.0558659937</v>
      </c>
    </row>
    <row r="419" spans="1:117" x14ac:dyDescent="0.75">
      <c r="A419" s="11">
        <v>406</v>
      </c>
      <c r="C419" s="23">
        <f t="shared" ca="1" si="250"/>
        <v>0.61737081196272603</v>
      </c>
      <c r="D419" s="23">
        <f t="shared" ca="1" si="250"/>
        <v>-0.25593860036514599</v>
      </c>
      <c r="E419" s="23">
        <f t="shared" ca="1" si="250"/>
        <v>-1.5024449859791478</v>
      </c>
      <c r="F419" s="23">
        <f t="shared" ca="1" si="250"/>
        <v>0.1130625250796968</v>
      </c>
      <c r="G419" s="23">
        <f t="shared" ca="1" si="250"/>
        <v>-1.4235722871590961</v>
      </c>
      <c r="H419" s="23">
        <f t="shared" ca="1" si="250"/>
        <v>-1.144342601804009</v>
      </c>
      <c r="I419" s="23">
        <f t="shared" ca="1" si="250"/>
        <v>-0.72412326832165352</v>
      </c>
      <c r="J419" s="23">
        <f t="shared" ca="1" si="250"/>
        <v>0.25688776430608823</v>
      </c>
      <c r="K419" s="23">
        <f t="shared" ca="1" si="250"/>
        <v>0.48121296208794329</v>
      </c>
      <c r="L419" s="23">
        <f t="shared" ca="1" si="250"/>
        <v>0.29982806834176673</v>
      </c>
      <c r="M419" s="23">
        <f t="shared" ca="1" si="250"/>
        <v>-1.1230777859699927</v>
      </c>
      <c r="N419" s="23">
        <f ca="1">SQRT(Inputs!$B$38)*C419+SQRT(1-Inputs!$B$38)*_xlfn.NORM.S.INV(RAND())</f>
        <v>0.46673124983281222</v>
      </c>
      <c r="O419" s="23">
        <f ca="1">SQRT(Inputs!$B$38)*D419+SQRT(1-Inputs!$B$38)*_xlfn.NORM.S.INV(RAND())</f>
        <v>-0.95428489985420439</v>
      </c>
      <c r="P419" s="23">
        <f ca="1">SQRT(Inputs!$B$38)*E419+SQRT(1-Inputs!$B$38)*_xlfn.NORM.S.INV(RAND())</f>
        <v>0.15368382371346279</v>
      </c>
      <c r="Q419" s="23">
        <f ca="1">SQRT(Inputs!$B$38)*F419+SQRT(1-Inputs!$B$38)*_xlfn.NORM.S.INV(RAND())</f>
        <v>-1.0287701895016217E-2</v>
      </c>
      <c r="R419" s="23">
        <f ca="1">SQRT(Inputs!$B$38)*G419+SQRT(1-Inputs!$B$38)*_xlfn.NORM.S.INV(RAND())</f>
        <v>7.8041497563368756E-2</v>
      </c>
      <c r="S419" s="23">
        <f ca="1">SQRT(Inputs!$B$38)*H419+SQRT(1-Inputs!$B$38)*_xlfn.NORM.S.INV(RAND())</f>
        <v>-0.27182884514536088</v>
      </c>
      <c r="T419" s="23">
        <f ca="1">SQRT(Inputs!$B$38)*I419+SQRT(1-Inputs!$B$38)*_xlfn.NORM.S.INV(RAND())</f>
        <v>-0.98085304563157671</v>
      </c>
      <c r="U419" s="23">
        <f ca="1">SQRT(Inputs!$B$38)*J419+SQRT(1-Inputs!$B$38)*_xlfn.NORM.S.INV(RAND())</f>
        <v>1.590720023593454</v>
      </c>
      <c r="V419" s="23">
        <f ca="1">SQRT(Inputs!$B$38)*K419+SQRT(1-Inputs!$B$38)*_xlfn.NORM.S.INV(RAND())</f>
        <v>0.14837561981539921</v>
      </c>
      <c r="W419" s="23">
        <f ca="1">SQRT(Inputs!$B$38)*L419+SQRT(1-Inputs!$B$38)*_xlfn.NORM.S.INV(RAND())</f>
        <v>-0.48187389087970911</v>
      </c>
      <c r="X419" s="23">
        <f ca="1">SQRT(Inputs!$B$38)*M419+SQRT(1-Inputs!$B$38)*_xlfn.NORM.S.INV(RAND())</f>
        <v>6.7766261437718911E-2</v>
      </c>
      <c r="Y419" s="23">
        <f ca="1">SQRT(Inputs!$B$38)*C419+SQRT(1-Inputs!$B$38)*_xlfn.NORM.S.INV(RAND())</f>
        <v>0.23221603927599072</v>
      </c>
      <c r="Z419" s="23">
        <f ca="1">SQRT(Inputs!$B$38)*D419+SQRT(1-Inputs!$B$38)*_xlfn.NORM.S.INV(RAND())</f>
        <v>0.29267247492474024</v>
      </c>
      <c r="AA419" s="23">
        <f ca="1">SQRT(Inputs!$B$38)*E419+SQRT(1-Inputs!$B$38)*_xlfn.NORM.S.INV(RAND())</f>
        <v>-1.2362462809440262</v>
      </c>
      <c r="AB419" s="23">
        <f ca="1">SQRT(Inputs!$B$38)*F419+SQRT(1-Inputs!$B$38)*_xlfn.NORM.S.INV(RAND())</f>
        <v>1.7451221558790053</v>
      </c>
      <c r="AC419" s="23">
        <f ca="1">SQRT(Inputs!$B$38)*G419+SQRT(1-Inputs!$B$38)*_xlfn.NORM.S.INV(RAND())</f>
        <v>1.5195388187415357</v>
      </c>
      <c r="AD419" s="23">
        <f ca="1">SQRT(Inputs!$B$38)*H419+SQRT(1-Inputs!$B$38)*_xlfn.NORM.S.INV(RAND())</f>
        <v>-1.6016542910293197</v>
      </c>
      <c r="AE419" s="23">
        <f ca="1">SQRT(Inputs!$B$38)*I419+SQRT(1-Inputs!$B$38)*_xlfn.NORM.S.INV(RAND())</f>
        <v>-9.7677853353385358E-2</v>
      </c>
      <c r="AF419" s="23">
        <f ca="1">SQRT(Inputs!$B$38)*J419+SQRT(1-Inputs!$B$38)*_xlfn.NORM.S.INV(RAND())</f>
        <v>0.66876271689624167</v>
      </c>
      <c r="AG419" s="23">
        <f ca="1">SQRT(Inputs!$B$38)*K419+SQRT(1-Inputs!$B$38)*_xlfn.NORM.S.INV(RAND())</f>
        <v>0.98279223249424974</v>
      </c>
      <c r="AH419" s="23">
        <f ca="1">SQRT(Inputs!$B$38)*L419+SQRT(1-Inputs!$B$38)*_xlfn.NORM.S.INV(RAND())</f>
        <v>0.69659012267744314</v>
      </c>
      <c r="AI419" s="23">
        <f ca="1">SQRT(Inputs!$B$38)*M419+SQRT(1-Inputs!$B$38)*_xlfn.NORM.S.INV(RAND())</f>
        <v>-1.636942507188512</v>
      </c>
      <c r="AJ419" s="23">
        <f ca="1">SQRT(Inputs!$B$38)*C419+SQRT(1-Inputs!$B$38)*_xlfn.NORM.S.INV(RAND())</f>
        <v>-6.7887162995362627E-2</v>
      </c>
      <c r="AK419" s="23">
        <f ca="1">SQRT(Inputs!$B$38)*D419+SQRT(1-Inputs!$B$38)*_xlfn.NORM.S.INV(RAND())</f>
        <v>1.75592640362045</v>
      </c>
      <c r="AL419" s="23">
        <f ca="1">SQRT(Inputs!$B$38)*E419+SQRT(1-Inputs!$B$38)*_xlfn.NORM.S.INV(RAND())</f>
        <v>-1.4548434424854433</v>
      </c>
      <c r="AM419" s="23">
        <f ca="1">SQRT(Inputs!$B$38)*F419+SQRT(1-Inputs!$B$38)*_xlfn.NORM.S.INV(RAND())</f>
        <v>0.5992223734603751</v>
      </c>
      <c r="AN419" s="23">
        <f ca="1">SQRT(Inputs!$B$38)*G419+SQRT(1-Inputs!$B$38)*_xlfn.NORM.S.INV(RAND())</f>
        <v>0.53446620372105647</v>
      </c>
      <c r="AO419" s="23">
        <f ca="1">SQRT(Inputs!$B$38)*H419+SQRT(1-Inputs!$B$38)*_xlfn.NORM.S.INV(RAND())</f>
        <v>-1.3020186795307416</v>
      </c>
      <c r="AP419" s="23">
        <f ca="1">SQRT(Inputs!$B$38)*I419+SQRT(1-Inputs!$B$38)*_xlfn.NORM.S.INV(RAND())</f>
        <v>0.31395212788820243</v>
      </c>
      <c r="AQ419" s="23">
        <f ca="1">SQRT(Inputs!$B$38)*J419+SQRT(1-Inputs!$B$38)*_xlfn.NORM.S.INV(RAND())</f>
        <v>2.5292442834942169E-2</v>
      </c>
      <c r="AR419" s="23">
        <f ca="1">SQRT(Inputs!$B$38)*K419+SQRT(1-Inputs!$B$38)*_xlfn.NORM.S.INV(RAND())</f>
        <v>-1.0902702203265431</v>
      </c>
      <c r="AS419" s="23">
        <f ca="1">SQRT(Inputs!$B$38)*L419+SQRT(1-Inputs!$B$38)*_xlfn.NORM.S.INV(RAND())</f>
        <v>-0.12758497204469735</v>
      </c>
      <c r="AT419" s="23">
        <f ca="1">SQRT(Inputs!$B$38)*M419+SQRT(1-Inputs!$B$38)*_xlfn.NORM.S.INV(RAND())</f>
        <v>-3.023691357233818</v>
      </c>
      <c r="AU419" s="15">
        <f ca="1">Inputs!$B$6*EXP($B$8-0.5*C$5^2+C$5*N419)</f>
        <v>5351.6683850082736</v>
      </c>
      <c r="AV419" s="15">
        <f t="shared" ca="1" si="219"/>
        <v>5661.4543983560961</v>
      </c>
      <c r="AW419" s="15">
        <f t="shared" ca="1" si="220"/>
        <v>7047.7294134457652</v>
      </c>
      <c r="AX419" s="15">
        <f t="shared" ca="1" si="221"/>
        <v>8593.5179842091638</v>
      </c>
      <c r="AY419" s="15">
        <f t="shared" ca="1" si="222"/>
        <v>10598.313423598835</v>
      </c>
      <c r="AZ419" s="15">
        <f t="shared" ca="1" si="223"/>
        <v>12579.772740806189</v>
      </c>
      <c r="BA419" s="15">
        <f t="shared" ca="1" si="224"/>
        <v>13892.50748661477</v>
      </c>
      <c r="BB419" s="15">
        <f t="shared" ca="1" si="225"/>
        <v>19947.353028226782</v>
      </c>
      <c r="BC419" s="15">
        <f t="shared" ca="1" si="226"/>
        <v>24782.858227450077</v>
      </c>
      <c r="BD419" s="15">
        <f t="shared" ca="1" si="227"/>
        <v>29023.291855746564</v>
      </c>
      <c r="BE419" s="15">
        <f t="shared" ca="1" si="228"/>
        <v>35784.510159047932</v>
      </c>
      <c r="BF419" s="15">
        <f ca="1">Inputs!$B$13*EXP($B$9-0.5*C$6^2+C$6*Y419)</f>
        <v>14482.633553128187</v>
      </c>
      <c r="BG419" s="15">
        <f t="shared" ca="1" si="229"/>
        <v>18607.658866482263</v>
      </c>
      <c r="BH419" s="15">
        <f t="shared" ca="1" si="230"/>
        <v>18520.366294887583</v>
      </c>
      <c r="BI419" s="15">
        <f t="shared" ca="1" si="231"/>
        <v>29657.835703745073</v>
      </c>
      <c r="BJ419" s="15">
        <f t="shared" ca="1" si="232"/>
        <v>45261.862979718542</v>
      </c>
      <c r="BK419" s="15">
        <f t="shared" ca="1" si="233"/>
        <v>44667.021874469232</v>
      </c>
      <c r="BL419" s="15">
        <f t="shared" ca="1" si="234"/>
        <v>54177.890809726727</v>
      </c>
      <c r="BM419" s="15">
        <f t="shared" ca="1" si="235"/>
        <v>72365.387189366229</v>
      </c>
      <c r="BN419" s="15">
        <f t="shared" ca="1" si="236"/>
        <v>100124.48088436117</v>
      </c>
      <c r="BO419" s="15">
        <f t="shared" ca="1" si="237"/>
        <v>133582.97165110108</v>
      </c>
      <c r="BP419" s="15">
        <f t="shared" ca="1" si="238"/>
        <v>136583.72185829229</v>
      </c>
      <c r="BQ419" s="15">
        <f ca="1">Inputs!$B$20*EXP($B$10-0.5*C$7^2+C$7*AJ419)</f>
        <v>4187.4627652226045</v>
      </c>
      <c r="BR419" s="15">
        <f t="shared" ca="1" si="239"/>
        <v>9923.6783226888983</v>
      </c>
      <c r="BS419" s="15">
        <f t="shared" ca="1" si="240"/>
        <v>8948.2293728655659</v>
      </c>
      <c r="BT419" s="15">
        <f t="shared" ca="1" si="241"/>
        <v>14437.831851884686</v>
      </c>
      <c r="BU419" s="15">
        <f t="shared" ca="1" si="242"/>
        <v>22771.551822473408</v>
      </c>
      <c r="BV419" s="15">
        <f t="shared" ca="1" si="243"/>
        <v>23627.219989312413</v>
      </c>
      <c r="BW419" s="15">
        <f t="shared" ca="1" si="244"/>
        <v>35235.690941945359</v>
      </c>
      <c r="BX419" s="15">
        <f t="shared" ca="1" si="245"/>
        <v>49533.296928957592</v>
      </c>
      <c r="BY419" s="15">
        <f t="shared" ca="1" si="246"/>
        <v>56337.305609676783</v>
      </c>
      <c r="BZ419" s="15">
        <f t="shared" ca="1" si="247"/>
        <v>77216.650838505506</v>
      </c>
      <c r="CA419" s="15">
        <f t="shared" ca="1" si="248"/>
        <v>63378.459083912327</v>
      </c>
      <c r="CB419" s="15">
        <f ca="1">(AU419*DCF!C$10-DCF!C$5*MAX(AU419*DCF!C$10,0)-MAX(AU419-Inputs!$B$6,0)/Inputs!$B$10)*DCF!C$6</f>
        <v>1040.2976056594346</v>
      </c>
      <c r="CC419" s="15">
        <f ca="1">(AV419*DCF!D$10-DCF!D$5*MAX(AV419*DCF!D$10,0)-MAX(AV419-AU419,0)/Inputs!$B$10)*DCF!D$6</f>
        <v>1304.4079428258149</v>
      </c>
      <c r="CD419" s="15">
        <f ca="1">(AW419*DCF!E$10-DCF!E$5*MAX(AW419*DCF!E$10,0)-MAX(AW419-AV419,0)/Inputs!$B$10)*DCF!E$6</f>
        <v>1314.9619897827577</v>
      </c>
      <c r="CE419" s="15">
        <f ca="1">(AX419*DCF!F$10-DCF!F$5*MAX(AX419*DCF!F$10,0)-MAX(AX419-AW419,0)/Inputs!$B$10)*DCF!F$6</f>
        <v>1554.3110036248902</v>
      </c>
      <c r="CF419" s="15">
        <f ca="1">(AY419*DCF!G$10-DCF!G$5*MAX(AY419*DCF!G$10,0)-MAX(AY419-AX419,0)/Inputs!$B$10)*DCF!G$6</f>
        <v>1798.318562890227</v>
      </c>
      <c r="CG419" s="15">
        <f ca="1">(AZ419*DCF!H$10-DCF!H$5*MAX(AZ419*DCF!H$10,0)-MAX(AZ419-AY419,0)/Inputs!$B$10)*DCF!H$6</f>
        <v>2090.5282767458839</v>
      </c>
      <c r="CH419" s="15">
        <f ca="1">(BA419*DCF!I$10-DCF!I$5*MAX(BA419*DCF!I$10,0)-MAX(BA419-AZ419,0)/Inputs!$B$10)*DCF!I$6</f>
        <v>2322.3198252045572</v>
      </c>
      <c r="CI419" s="15">
        <f ca="1">(BB419*DCF!J$10-DCF!J$5*MAX(BB419*DCF!J$10,0)-MAX(BB419-BA419,0)/Inputs!$B$10)*DCF!J$6</f>
        <v>2505.4999979870718</v>
      </c>
      <c r="CJ419" s="15">
        <f ca="1">(BC419*DCF!K$10-DCF!K$5*MAX(BC419*DCF!K$10,0)-MAX(BC419-BB419,0)/Inputs!$B$10)*DCF!K$6</f>
        <v>3312.7450416493289</v>
      </c>
      <c r="CK419" s="15">
        <f ca="1">(BD419*DCF!L$10-DCF!L$5*MAX(BD419*DCF!L$10,0)-MAX(BD419-BC419,0)/Inputs!$B$10)*DCF!L$6</f>
        <v>3828.9075910718984</v>
      </c>
      <c r="CL419" s="15">
        <f ca="1">(BE419*DCF!M$10-DCF!M$5*MAX(BE419*DCF!M$10,0)-MAX(BE419-BD419,0)/Inputs!$B$10)*DCF!M$6</f>
        <v>4241.9574526424067</v>
      </c>
      <c r="CM419" s="15">
        <f ca="1">(BF419*DCF!C$28-DCF!C$5*MAX(BF419*DCF!C$28,0)-MAX(BF419-Inputs!$B$13,0)/Inputs!$B$17)*DCF!C$6</f>
        <v>3705.0778638686202</v>
      </c>
      <c r="CN419" s="15">
        <f ca="1">(BG419*DCF!D$28-DCF!D$5*MAX(BG419*DCF!D$28,0)-MAX(BG419-BF419,0)/Inputs!$B$17)*DCF!D$6</f>
        <v>4600.327669500045</v>
      </c>
      <c r="CO419" s="15">
        <f ca="1">(BH419*DCF!E$28-DCF!E$5*MAX(BH419*DCF!E$28,0)-MAX(BH419-BG419,0)/Inputs!$B$17)*DCF!E$6</f>
        <v>5245.2975165671223</v>
      </c>
      <c r="CP419" s="15">
        <f ca="1">(BI419*DCF!F$28-DCF!F$5*MAX(BI419*DCF!F$28,0)-MAX(BI419-BH419,0)/Inputs!$B$17)*DCF!F$6</f>
        <v>6023.5688335796649</v>
      </c>
      <c r="CQ419" s="15">
        <f ca="1">(BJ419*DCF!G$28-DCF!G$5*MAX(BJ419*DCF!G$28,0)-MAX(BJ419-BI419,0)/Inputs!$B$17)*DCF!G$6</f>
        <v>9119.0905120015959</v>
      </c>
      <c r="CR419" s="15">
        <f ca="1">(BK419*DCF!H$28-DCF!H$5*MAX(BK419*DCF!H$28,0)-MAX(BK419-BJ419,0)/Inputs!$B$17)*DCF!H$6</f>
        <v>11046.647308667469</v>
      </c>
      <c r="CS419" s="15">
        <f ca="1">(BL419*DCF!I$28-DCF!I$5*MAX(BL419*DCF!I$28,0)-MAX(BL419-BK419,0)/Inputs!$B$17)*DCF!I$6</f>
        <v>11374.994298383361</v>
      </c>
      <c r="CT419" s="15">
        <f ca="1">(BM419*DCF!J$28-DCF!J$5*MAX(BM419*DCF!J$28,0)-MAX(BM419-BL419,0)/Inputs!$B$17)*DCF!J$6</f>
        <v>13731.97540958052</v>
      </c>
      <c r="CU419" s="15">
        <f ca="1">(BN419*DCF!K$28-DCF!K$5*MAX(BN419*DCF!K$28,0)-MAX(BN419-BM419,0)/Inputs!$B$17)*DCF!K$6</f>
        <v>17744.49234734413</v>
      </c>
      <c r="CV419" s="15">
        <f ca="1">(BO419*DCF!L$28-DCF!L$5*MAX(BO419*DCF!L$28,0)-MAX(BO419-BN419,0)/Inputs!$B$17)*DCF!L$6</f>
        <v>22866.722712273302</v>
      </c>
      <c r="CW419" s="15">
        <f ca="1">(BP419*DCF!M$28-DCF!M$5*MAX(BP419*DCF!M$28,0)-MAX(BP419-BO419,0)/Inputs!$B$17)*DCF!M$6</f>
        <v>25384.643596946633</v>
      </c>
      <c r="CX419" s="15">
        <f ca="1">(BQ419*DCF!C$46-DCF!C$5*MAX(BQ419*DCF!C$46,0)-MAX(BQ419-Inputs!$B$20,0)/Inputs!$B$24)*DCF!C$6</f>
        <v>-1422.7224701311347</v>
      </c>
      <c r="CY419" s="15">
        <f ca="1">(BR419*DCF!D$46-DCF!D$5*MAX(BR419*DCF!D$46,0)-MAX(BR419-BQ419,0)/Inputs!$B$24)*DCF!D$6</f>
        <v>-4141.336029971616</v>
      </c>
      <c r="CZ419" s="15">
        <f ca="1">(BS419*DCF!E$46-DCF!E$5*MAX(BS419*DCF!E$46,0)-MAX(BS419-BR419,0)/Inputs!$B$24)*DCF!E$6</f>
        <v>-1058.1437033775962</v>
      </c>
      <c r="DA419" s="15">
        <f ca="1">(BT419*DCF!F$46-DCF!F$5*MAX(BT419*DCF!F$46,0)-MAX(BT419-BS419,0)/Inputs!$B$24)*DCF!F$6</f>
        <v>-3050.3920005738519</v>
      </c>
      <c r="DB419" s="15">
        <f ca="1">(BU419*DCF!G$46-DCF!G$5*MAX(BU419*DCF!G$46,0)-MAX(BU419-BT419,0)/Inputs!$B$24)*DCF!G$6</f>
        <v>-3569.2887561193156</v>
      </c>
      <c r="DC419" s="15">
        <f ca="1">(BV419*DCF!H$46-DCF!H$5*MAX(BV419*DCF!H$46,0)-MAX(BV419-BU419,0)/Inputs!$B$24)*DCF!H$6</f>
        <v>-265.89364007937871</v>
      </c>
      <c r="DD419" s="15">
        <f ca="1">(BW419*DCF!I$46-DCF!I$5*MAX(BW419*DCF!I$46,0)-MAX(BW419-BV419,0)/Inputs!$B$24)*DCF!I$6</f>
        <v>-2518.560991808436</v>
      </c>
      <c r="DE419" s="15">
        <f ca="1">(BX419*DCF!J$46-DCF!J$5*MAX(BX419*DCF!J$46,0)-MAX(BX419-BW419,0)/Inputs!$B$24)*DCF!J$6</f>
        <v>-1713.7067279791695</v>
      </c>
      <c r="DF419" s="15">
        <f ca="1">(BY419*DCF!K$46-DCF!K$5*MAX(BY419*DCF!K$46,0)-MAX(BY419-BX419,0)/Inputs!$B$24)*DCF!K$6</f>
        <v>1551.3738290073447</v>
      </c>
      <c r="DG419" s="15">
        <f ca="1">(BZ419*DCF!L$46-DCF!L$5*MAX(BZ419*DCF!L$46,0)-MAX(BZ419-BY419,0)/Inputs!$B$24)*DCF!L$6</f>
        <v>612.5650532642444</v>
      </c>
      <c r="DH419" s="15">
        <f ca="1">(CA419*DCF!M$46-DCF!M$5*MAX(CA419*DCF!M$46,0)-MAX(CA419-BZ419,0)/Inputs!$B$24)*DCF!M$6</f>
        <v>4968.6223981551339</v>
      </c>
      <c r="DI419" s="15">
        <f ca="1">SUM(CB419:CL419)+BE419*DCF!M$10*(1+Inputs!$B$30)*(1-Inputs!$B$33)*(1-Inputs!$B$30/Inputs!$B$31)/(Inputs!$B$29-Inputs!$B$30)*DCF!M$6</f>
        <v>124903.02026387343</v>
      </c>
      <c r="DJ419" s="15">
        <f ca="1">SUM(CM419:CW419)+BP419*DCF!M$28*(1+Inputs!$B$30)*(1-Inputs!$B$33)*(1-Inputs!$B$30/Inputs!$B$31)/(Inputs!$B$29-Inputs!$B$30)*DCF!M$6</f>
        <v>637661.91015453835</v>
      </c>
      <c r="DK419" s="15">
        <f ca="1">SUM(CX419:DH419)+CA419*DCF!M$46*(1+Inputs!$B$30)*(1-Inputs!$B$33)*(1-Inputs!$B$30/Inputs!$B$31)/(Inputs!$B$29-Inputs!$B$30)*DCF!M$6</f>
        <v>87383.12236254508</v>
      </c>
      <c r="DM419" s="15">
        <f ca="1">DI419+DJ419+DK419+Inputs!$B$34+Inputs!$B$36-Inputs!$B$35</f>
        <v>926799.05278095684</v>
      </c>
    </row>
    <row r="420" spans="1:117" x14ac:dyDescent="0.75">
      <c r="A420" s="11">
        <v>407</v>
      </c>
      <c r="C420" s="23">
        <f t="shared" ca="1" si="250"/>
        <v>-1.1276901982249692</v>
      </c>
      <c r="D420" s="23">
        <f t="shared" ca="1" si="250"/>
        <v>0.47426431627830989</v>
      </c>
      <c r="E420" s="23">
        <f t="shared" ca="1" si="250"/>
        <v>-1.7267155445314544</v>
      </c>
      <c r="F420" s="23">
        <f t="shared" ca="1" si="250"/>
        <v>-0.12102325665103282</v>
      </c>
      <c r="G420" s="23">
        <f t="shared" ca="1" si="250"/>
        <v>1.1427334968733407</v>
      </c>
      <c r="H420" s="23">
        <f t="shared" ca="1" si="250"/>
        <v>-0.10171961350883156</v>
      </c>
      <c r="I420" s="23">
        <f t="shared" ca="1" si="250"/>
        <v>-1.4958548332980741</v>
      </c>
      <c r="J420" s="23">
        <f t="shared" ca="1" si="250"/>
        <v>1.5470680125970284</v>
      </c>
      <c r="K420" s="23">
        <f t="shared" ca="1" si="250"/>
        <v>-0.65222142112572223</v>
      </c>
      <c r="L420" s="23">
        <f t="shared" ca="1" si="250"/>
        <v>-1.3218176522669076</v>
      </c>
      <c r="M420" s="23">
        <f t="shared" ca="1" si="250"/>
        <v>-0.67762834639045211</v>
      </c>
      <c r="N420" s="23">
        <f ca="1">SQRT(Inputs!$B$38)*C420+SQRT(1-Inputs!$B$38)*_xlfn.NORM.S.INV(RAND())</f>
        <v>1.504793927017448</v>
      </c>
      <c r="O420" s="23">
        <f ca="1">SQRT(Inputs!$B$38)*D420+SQRT(1-Inputs!$B$38)*_xlfn.NORM.S.INV(RAND())</f>
        <v>-0.27130393162651806</v>
      </c>
      <c r="P420" s="23">
        <f ca="1">SQRT(Inputs!$B$38)*E420+SQRT(1-Inputs!$B$38)*_xlfn.NORM.S.INV(RAND())</f>
        <v>-1.3018290289844752</v>
      </c>
      <c r="Q420" s="23">
        <f ca="1">SQRT(Inputs!$B$38)*F420+SQRT(1-Inputs!$B$38)*_xlfn.NORM.S.INV(RAND())</f>
        <v>-1.0384515461073331</v>
      </c>
      <c r="R420" s="23">
        <f ca="1">SQRT(Inputs!$B$38)*G420+SQRT(1-Inputs!$B$38)*_xlfn.NORM.S.INV(RAND())</f>
        <v>1.1929007686007629</v>
      </c>
      <c r="S420" s="23">
        <f ca="1">SQRT(Inputs!$B$38)*H420+SQRT(1-Inputs!$B$38)*_xlfn.NORM.S.INV(RAND())</f>
        <v>1.0728712662261419</v>
      </c>
      <c r="T420" s="23">
        <f ca="1">SQRT(Inputs!$B$38)*I420+SQRT(1-Inputs!$B$38)*_xlfn.NORM.S.INV(RAND())</f>
        <v>-1.3811332669862586</v>
      </c>
      <c r="U420" s="23">
        <f ca="1">SQRT(Inputs!$B$38)*J420+SQRT(1-Inputs!$B$38)*_xlfn.NORM.S.INV(RAND())</f>
        <v>1.1815644479821659</v>
      </c>
      <c r="V420" s="23">
        <f ca="1">SQRT(Inputs!$B$38)*K420+SQRT(1-Inputs!$B$38)*_xlfn.NORM.S.INV(RAND())</f>
        <v>-0.73784355471977947</v>
      </c>
      <c r="W420" s="23">
        <f ca="1">SQRT(Inputs!$B$38)*L420+SQRT(1-Inputs!$B$38)*_xlfn.NORM.S.INV(RAND())</f>
        <v>0.88631788455429494</v>
      </c>
      <c r="X420" s="23">
        <f ca="1">SQRT(Inputs!$B$38)*M420+SQRT(1-Inputs!$B$38)*_xlfn.NORM.S.INV(RAND())</f>
        <v>-5.3064710146504879E-2</v>
      </c>
      <c r="Y420" s="23">
        <f ca="1">SQRT(Inputs!$B$38)*C420+SQRT(1-Inputs!$B$38)*_xlfn.NORM.S.INV(RAND())</f>
        <v>-0.56697359571607242</v>
      </c>
      <c r="Z420" s="23">
        <f ca="1">SQRT(Inputs!$B$38)*D420+SQRT(1-Inputs!$B$38)*_xlfn.NORM.S.INV(RAND())</f>
        <v>-0.93917102588298262</v>
      </c>
      <c r="AA420" s="23">
        <f ca="1">SQRT(Inputs!$B$38)*E420+SQRT(1-Inputs!$B$38)*_xlfn.NORM.S.INV(RAND())</f>
        <v>-2.0872963201569679</v>
      </c>
      <c r="AB420" s="23">
        <f ca="1">SQRT(Inputs!$B$38)*F420+SQRT(1-Inputs!$B$38)*_xlfn.NORM.S.INV(RAND())</f>
        <v>-0.46764315648189669</v>
      </c>
      <c r="AC420" s="23">
        <f ca="1">SQRT(Inputs!$B$38)*G420+SQRT(1-Inputs!$B$38)*_xlfn.NORM.S.INV(RAND())</f>
        <v>3.4807193948710569E-2</v>
      </c>
      <c r="AD420" s="23">
        <f ca="1">SQRT(Inputs!$B$38)*H420+SQRT(1-Inputs!$B$38)*_xlfn.NORM.S.INV(RAND())</f>
        <v>-0.26630784744818009</v>
      </c>
      <c r="AE420" s="23">
        <f ca="1">SQRT(Inputs!$B$38)*I420+SQRT(1-Inputs!$B$38)*_xlfn.NORM.S.INV(RAND())</f>
        <v>-1.0235756939370315</v>
      </c>
      <c r="AF420" s="23">
        <f ca="1">SQRT(Inputs!$B$38)*J420+SQRT(1-Inputs!$B$38)*_xlfn.NORM.S.INV(RAND())</f>
        <v>1.7237427225536344</v>
      </c>
      <c r="AG420" s="23">
        <f ca="1">SQRT(Inputs!$B$38)*K420+SQRT(1-Inputs!$B$38)*_xlfn.NORM.S.INV(RAND())</f>
        <v>-1.0152211250268572</v>
      </c>
      <c r="AH420" s="23">
        <f ca="1">SQRT(Inputs!$B$38)*L420+SQRT(1-Inputs!$B$38)*_xlfn.NORM.S.INV(RAND())</f>
        <v>-1.4464847249659218</v>
      </c>
      <c r="AI420" s="23">
        <f ca="1">SQRT(Inputs!$B$38)*M420+SQRT(1-Inputs!$B$38)*_xlfn.NORM.S.INV(RAND())</f>
        <v>0.81012361731693527</v>
      </c>
      <c r="AJ420" s="23">
        <f ca="1">SQRT(Inputs!$B$38)*C420+SQRT(1-Inputs!$B$38)*_xlfn.NORM.S.INV(RAND())</f>
        <v>-0.75322314095465814</v>
      </c>
      <c r="AK420" s="23">
        <f ca="1">SQRT(Inputs!$B$38)*D420+SQRT(1-Inputs!$B$38)*_xlfn.NORM.S.INV(RAND())</f>
        <v>0.71054590194642486</v>
      </c>
      <c r="AL420" s="23">
        <f ca="1">SQRT(Inputs!$B$38)*E420+SQRT(1-Inputs!$B$38)*_xlfn.NORM.S.INV(RAND())</f>
        <v>-1.4428421636721813</v>
      </c>
      <c r="AM420" s="23">
        <f ca="1">SQRT(Inputs!$B$38)*F420+SQRT(1-Inputs!$B$38)*_xlfn.NORM.S.INV(RAND())</f>
        <v>0.67329533070189784</v>
      </c>
      <c r="AN420" s="23">
        <f ca="1">SQRT(Inputs!$B$38)*G420+SQRT(1-Inputs!$B$38)*_xlfn.NORM.S.INV(RAND())</f>
        <v>0.7944768877208036</v>
      </c>
      <c r="AO420" s="23">
        <f ca="1">SQRT(Inputs!$B$38)*H420+SQRT(1-Inputs!$B$38)*_xlfn.NORM.S.INV(RAND())</f>
        <v>-0.18932085664539117</v>
      </c>
      <c r="AP420" s="23">
        <f ca="1">SQRT(Inputs!$B$38)*I420+SQRT(1-Inputs!$B$38)*_xlfn.NORM.S.INV(RAND())</f>
        <v>0.83934705325492687</v>
      </c>
      <c r="AQ420" s="23">
        <f ca="1">SQRT(Inputs!$B$38)*J420+SQRT(1-Inputs!$B$38)*_xlfn.NORM.S.INV(RAND())</f>
        <v>0.77258237543789576</v>
      </c>
      <c r="AR420" s="23">
        <f ca="1">SQRT(Inputs!$B$38)*K420+SQRT(1-Inputs!$B$38)*_xlfn.NORM.S.INV(RAND())</f>
        <v>-1.5357024397453847</v>
      </c>
      <c r="AS420" s="23">
        <f ca="1">SQRT(Inputs!$B$38)*L420+SQRT(1-Inputs!$B$38)*_xlfn.NORM.S.INV(RAND())</f>
        <v>-0.10466274222527627</v>
      </c>
      <c r="AT420" s="23">
        <f ca="1">SQRT(Inputs!$B$38)*M420+SQRT(1-Inputs!$B$38)*_xlfn.NORM.S.INV(RAND())</f>
        <v>-0.11411222259518417</v>
      </c>
      <c r="AU420" s="15">
        <f ca="1">Inputs!$B$6*EXP($B$8-0.5*C$5^2+C$5*N420)</f>
        <v>6330.9022267838018</v>
      </c>
      <c r="AV420" s="15">
        <f t="shared" ca="1" si="219"/>
        <v>7404.8506508724722</v>
      </c>
      <c r="AW420" s="15">
        <f t="shared" ca="1" si="220"/>
        <v>7574.888921779343</v>
      </c>
      <c r="AX420" s="15">
        <f t="shared" ca="1" si="221"/>
        <v>8122.9216682707975</v>
      </c>
      <c r="AY420" s="15">
        <f t="shared" ca="1" si="222"/>
        <v>11411.01029031054</v>
      </c>
      <c r="AZ420" s="15">
        <f t="shared" ca="1" si="223"/>
        <v>15706.138303580432</v>
      </c>
      <c r="BA420" s="15">
        <f t="shared" ca="1" si="224"/>
        <v>16633.485849100074</v>
      </c>
      <c r="BB420" s="15">
        <f t="shared" ca="1" si="225"/>
        <v>22923.704767506817</v>
      </c>
      <c r="BC420" s="15">
        <f t="shared" ca="1" si="226"/>
        <v>26145.592746741204</v>
      </c>
      <c r="BD420" s="15">
        <f t="shared" ca="1" si="227"/>
        <v>34799.356821231144</v>
      </c>
      <c r="BE420" s="15">
        <f t="shared" ca="1" si="228"/>
        <v>42436.550415594604</v>
      </c>
      <c r="BF420" s="15">
        <f ca="1">Inputs!$B$13*EXP($B$9-0.5*C$6^2+C$6*Y420)</f>
        <v>12360.584571401769</v>
      </c>
      <c r="BG420" s="15">
        <f t="shared" ca="1" si="229"/>
        <v>12716.036157838542</v>
      </c>
      <c r="BH420" s="15">
        <f t="shared" ca="1" si="230"/>
        <v>10990.251881065335</v>
      </c>
      <c r="BI420" s="15">
        <f t="shared" ca="1" si="231"/>
        <v>12519.3615133288</v>
      </c>
      <c r="BJ420" s="15">
        <f t="shared" ca="1" si="232"/>
        <v>15425.120364115923</v>
      </c>
      <c r="BK420" s="15">
        <f t="shared" ca="1" si="233"/>
        <v>18257.327645194968</v>
      </c>
      <c r="BL420" s="15">
        <f t="shared" ca="1" si="234"/>
        <v>19640.923860113591</v>
      </c>
      <c r="BM420" s="15">
        <f t="shared" ca="1" si="235"/>
        <v>29908.064443706447</v>
      </c>
      <c r="BN420" s="15">
        <f t="shared" ca="1" si="236"/>
        <v>32569.641391512298</v>
      </c>
      <c r="BO420" s="15">
        <f t="shared" ca="1" si="237"/>
        <v>33871.625624199383</v>
      </c>
      <c r="BP420" s="15">
        <f t="shared" ca="1" si="238"/>
        <v>45697.170029708483</v>
      </c>
      <c r="BQ420" s="15">
        <f ca="1">Inputs!$B$20*EXP($B$10-0.5*C$7^2+C$7*AJ420)</f>
        <v>3283.8555288651978</v>
      </c>
      <c r="BR420" s="15">
        <f t="shared" ca="1" si="239"/>
        <v>5583.7181657845176</v>
      </c>
      <c r="BS420" s="15">
        <f t="shared" ca="1" si="240"/>
        <v>5052.2501620178546</v>
      </c>
      <c r="BT420" s="15">
        <f t="shared" ca="1" si="241"/>
        <v>8311.6798936688338</v>
      </c>
      <c r="BU420" s="15">
        <f t="shared" ca="1" si="242"/>
        <v>13960.564688408605</v>
      </c>
      <c r="BV420" s="15">
        <f t="shared" ca="1" si="243"/>
        <v>18612.123385704264</v>
      </c>
      <c r="BW420" s="15">
        <f t="shared" ca="1" si="244"/>
        <v>31021.257021039572</v>
      </c>
      <c r="BX420" s="15">
        <f t="shared" ca="1" si="245"/>
        <v>50656.652829330822</v>
      </c>
      <c r="BY420" s="15">
        <f t="shared" ca="1" si="246"/>
        <v>52908.29883906243</v>
      </c>
      <c r="BZ420" s="15">
        <f t="shared" ca="1" si="247"/>
        <v>72823.031081088309</v>
      </c>
      <c r="CA420" s="15">
        <f t="shared" ca="1" si="248"/>
        <v>100240.84087734694</v>
      </c>
      <c r="CB420" s="15">
        <f ca="1">(AU420*DCF!C$10-DCF!C$5*MAX(AU420*DCF!C$10,0)-MAX(AU420-Inputs!$B$6,0)/Inputs!$B$10)*DCF!C$6</f>
        <v>1033.3154938281295</v>
      </c>
      <c r="CC420" s="15">
        <f ca="1">(AV420*DCF!D$10-DCF!D$5*MAX(AV420*DCF!D$10,0)-MAX(AV420-AU420,0)/Inputs!$B$10)*DCF!D$6</f>
        <v>1543.0279639466526</v>
      </c>
      <c r="CD420" s="15">
        <f ca="1">(AW420*DCF!E$10-DCF!E$5*MAX(AW420*DCF!E$10,0)-MAX(AW420-AV420,0)/Inputs!$B$10)*DCF!E$6</f>
        <v>1710.6216097775227</v>
      </c>
      <c r="CE420" s="15">
        <f ca="1">(AX420*DCF!F$10-DCF!F$5*MAX(AX420*DCF!F$10,0)-MAX(AX420-AW420,0)/Inputs!$B$10)*DCF!F$6</f>
        <v>1659.1888275999124</v>
      </c>
      <c r="CF420" s="15">
        <f ca="1">(AY420*DCF!G$10-DCF!G$5*MAX(AY420*DCF!G$10,0)-MAX(AY420-AX420,0)/Inputs!$B$10)*DCF!G$6</f>
        <v>1719.0953753892018</v>
      </c>
      <c r="CG420" s="15">
        <f ca="1">(AZ420*DCF!H$10-DCF!H$5*MAX(AZ420*DCF!H$10,0)-MAX(AZ420-AY420,0)/Inputs!$B$10)*DCF!H$6</f>
        <v>2286.6810382622702</v>
      </c>
      <c r="CH420" s="15">
        <f ca="1">(BA420*DCF!I$10-DCF!I$5*MAX(BA420*DCF!I$10,0)-MAX(BA420-AZ420,0)/Inputs!$B$10)*DCF!I$6</f>
        <v>2886.213584428524</v>
      </c>
      <c r="CI420" s="15">
        <f ca="1">(BB420*DCF!J$10-DCF!J$5*MAX(BB420*DCF!J$10,0)-MAX(BB420-BA420,0)/Inputs!$B$10)*DCF!J$6</f>
        <v>2980.5819059376286</v>
      </c>
      <c r="CJ420" s="15">
        <f ca="1">(BC420*DCF!K$10-DCF!K$5*MAX(BC420*DCF!K$10,0)-MAX(BC420-BB420,0)/Inputs!$B$10)*DCF!K$6</f>
        <v>3758.0052606448207</v>
      </c>
      <c r="CK420" s="15">
        <f ca="1">(BD420*DCF!L$10-DCF!L$5*MAX(BD420*DCF!L$10,0)-MAX(BD420-BC420,0)/Inputs!$B$10)*DCF!L$6</f>
        <v>4129.3329405858885</v>
      </c>
      <c r="CL420" s="15">
        <f ca="1">(BE420*DCF!M$10-DCF!M$5*MAX(BE420*DCF!M$10,0)-MAX(BE420-BD420,0)/Inputs!$B$10)*DCF!M$6</f>
        <v>5076.0017624073907</v>
      </c>
      <c r="CM420" s="15">
        <f ca="1">(BF420*DCF!C$28-DCF!C$5*MAX(BF420*DCF!C$28,0)-MAX(BF420-Inputs!$B$13,0)/Inputs!$B$17)*DCF!C$6</f>
        <v>3547.5230275562167</v>
      </c>
      <c r="CN420" s="15">
        <f ca="1">(BG420*DCF!D$28-DCF!D$5*MAX(BG420*DCF!D$28,0)-MAX(BG420-BF420,0)/Inputs!$B$17)*DCF!D$6</f>
        <v>3669.3318080218837</v>
      </c>
      <c r="CO420" s="15">
        <f ca="1">(BH420*DCF!E$28-DCF!E$5*MAX(BH420*DCF!E$28,0)-MAX(BH420-BG420,0)/Inputs!$B$17)*DCF!E$6</f>
        <v>3112.6350300162385</v>
      </c>
      <c r="CP420" s="15">
        <f ca="1">(BI420*DCF!F$28-DCF!F$5*MAX(BI420*DCF!F$28,0)-MAX(BI420-BH420,0)/Inputs!$B$17)*DCF!F$6</f>
        <v>3120.2783021138107</v>
      </c>
      <c r="CQ420" s="15">
        <f ca="1">(BJ420*DCF!G$28-DCF!G$5*MAX(BJ420*DCF!G$28,0)-MAX(BJ420-BI420,0)/Inputs!$B$17)*DCF!G$6</f>
        <v>3513.4445752108904</v>
      </c>
      <c r="CR420" s="15">
        <f ca="1">(BK420*DCF!H$28-DCF!H$5*MAX(BK420*DCF!H$28,0)-MAX(BK420-BJ420,0)/Inputs!$B$17)*DCF!H$6</f>
        <v>4075.1930251033355</v>
      </c>
      <c r="CS420" s="15">
        <f ca="1">(BL420*DCF!I$28-DCF!I$5*MAX(BL420*DCF!I$28,0)-MAX(BL420-BK420,0)/Inputs!$B$17)*DCF!I$6</f>
        <v>4420.0344230502787</v>
      </c>
      <c r="CT420" s="15">
        <f ca="1">(BM420*DCF!J$28-DCF!J$5*MAX(BM420*DCF!J$28,0)-MAX(BM420-BL420,0)/Inputs!$B$17)*DCF!J$6</f>
        <v>5310.6422607065679</v>
      </c>
      <c r="CU420" s="15">
        <f ca="1">(BN420*DCF!K$28-DCF!K$5*MAX(BN420*DCF!K$28,0)-MAX(BN420-BM420,0)/Inputs!$B$17)*DCF!K$6</f>
        <v>6552.154442576255</v>
      </c>
      <c r="CV420" s="15">
        <f ca="1">(BO420*DCF!L$28-DCF!L$5*MAX(BO420*DCF!L$28,0)-MAX(BO420-BN420,0)/Inputs!$B$17)*DCF!L$6</f>
        <v>6610.7785861979455</v>
      </c>
      <c r="CW420" s="15">
        <f ca="1">(BP420*DCF!M$28-DCF!M$5*MAX(BP420*DCF!M$28,0)-MAX(BP420-BO420,0)/Inputs!$B$17)*DCF!M$6</f>
        <v>7361.8473075326847</v>
      </c>
      <c r="CX420" s="15">
        <f ca="1">(BQ420*DCF!C$46-DCF!C$5*MAX(BQ420*DCF!C$46,0)-MAX(BQ420-Inputs!$B$20,0)/Inputs!$B$24)*DCF!C$6</f>
        <v>-796.66664817450192</v>
      </c>
      <c r="CY420" s="15">
        <f ca="1">(BR420*DCF!D$46-DCF!D$5*MAX(BR420*DCF!D$46,0)-MAX(BR420-BQ420,0)/Inputs!$B$24)*DCF!D$6</f>
        <v>-1934.3427734888453</v>
      </c>
      <c r="CZ420" s="15">
        <f ca="1">(BS420*DCF!E$46-DCF!E$5*MAX(BS420*DCF!E$46,0)-MAX(BS420-BR420,0)/Inputs!$B$24)*DCF!E$6</f>
        <v>-597.43737828611756</v>
      </c>
      <c r="DA420" s="15">
        <f ca="1">(BT420*DCF!F$46-DCF!F$5*MAX(BT420*DCF!F$46,0)-MAX(BT420-BS420,0)/Inputs!$B$24)*DCF!F$6</f>
        <v>-1792.1704840339557</v>
      </c>
      <c r="DB420" s="15">
        <f ca="1">(BU420*DCF!G$46-DCF!G$5*MAX(BU420*DCF!G$46,0)-MAX(BU420-BT420,0)/Inputs!$B$24)*DCF!G$6</f>
        <v>-2369.779050024777</v>
      </c>
      <c r="DC420" s="15">
        <f ca="1">(BV420*DCF!H$46-DCF!H$5*MAX(BV420*DCF!H$46,0)-MAX(BV420-BU420,0)/Inputs!$B$24)*DCF!H$6</f>
        <v>-1445.443364611629</v>
      </c>
      <c r="DD420" s="15">
        <f ca="1">(BW420*DCF!I$46-DCF!I$5*MAX(BW420*DCF!I$46,0)-MAX(BW420-BV420,0)/Inputs!$B$24)*DCF!I$6</f>
        <v>-2845.7342587410526</v>
      </c>
      <c r="DE420" s="15">
        <f ca="1">(BX420*DCF!J$46-DCF!J$5*MAX(BX420*DCF!J$46,0)-MAX(BX420-BW420,0)/Inputs!$B$24)*DCF!J$6</f>
        <v>-3082.079708794804</v>
      </c>
      <c r="DF420" s="15">
        <f ca="1">(BY420*DCF!K$46-DCF!K$5*MAX(BY420*DCF!K$46,0)-MAX(BY420-BX420,0)/Inputs!$B$24)*DCF!K$6</f>
        <v>2470.7051115552608</v>
      </c>
      <c r="DG420" s="15">
        <f ca="1">(BZ420*DCF!L$46-DCF!L$5*MAX(BZ420*DCF!L$46,0)-MAX(BZ420-BY420,0)/Inputs!$B$24)*DCF!L$6</f>
        <v>527.14954364088908</v>
      </c>
      <c r="DH420" s="15">
        <f ca="1">(CA420*DCF!M$46-DCF!M$5*MAX(CA420*DCF!M$46,0)-MAX(CA420-BZ420,0)/Inputs!$B$24)*DCF!M$6</f>
        <v>2126.6253367859003</v>
      </c>
      <c r="DI420" s="15">
        <f ca="1">SUM(CB420:CL420)+BE420*DCF!M$10*(1+Inputs!$B$30)*(1-Inputs!$B$33)*(1-Inputs!$B$30/Inputs!$B$31)/(Inputs!$B$29-Inputs!$B$30)*DCF!M$6</f>
        <v>146883.54673469238</v>
      </c>
      <c r="DJ420" s="15">
        <f ca="1">SUM(CM420:CW420)+BP420*DCF!M$28*(1+Inputs!$B$30)*(1-Inputs!$B$33)*(1-Inputs!$B$30/Inputs!$B$31)/(Inputs!$B$29-Inputs!$B$30)*DCF!M$6</f>
        <v>220861.63408834487</v>
      </c>
      <c r="DK420" s="15">
        <f ca="1">SUM(CX420:DH420)+CA420*DCF!M$46*(1+Inputs!$B$30)*(1-Inputs!$B$33)*(1-Inputs!$B$30/Inputs!$B$31)/(Inputs!$B$29-Inputs!$B$30)*DCF!M$6</f>
        <v>145245.04060890974</v>
      </c>
      <c r="DM420" s="15">
        <f ca="1">DI420+DJ420+DK420+Inputs!$B$34+Inputs!$B$36-Inputs!$B$35</f>
        <v>589841.22143194708</v>
      </c>
    </row>
    <row r="421" spans="1:117" x14ac:dyDescent="0.75">
      <c r="A421" s="11">
        <v>408</v>
      </c>
      <c r="C421" s="23">
        <f t="shared" ca="1" si="250"/>
        <v>-1.5981779170197612</v>
      </c>
      <c r="D421" s="23">
        <f t="shared" ca="1" si="250"/>
        <v>0.80821916333169996</v>
      </c>
      <c r="E421" s="23">
        <f t="shared" ca="1" si="250"/>
        <v>1.0618104865253739</v>
      </c>
      <c r="F421" s="23">
        <f t="shared" ca="1" si="250"/>
        <v>-0.27392407042122263</v>
      </c>
      <c r="G421" s="23">
        <f t="shared" ca="1" si="250"/>
        <v>0.69053715594696097</v>
      </c>
      <c r="H421" s="23">
        <f t="shared" ca="1" si="250"/>
        <v>0.67691553866853593</v>
      </c>
      <c r="I421" s="23">
        <f t="shared" ca="1" si="250"/>
        <v>1.5084238489715671</v>
      </c>
      <c r="J421" s="23">
        <f t="shared" ca="1" si="250"/>
        <v>-0.2910511364809924</v>
      </c>
      <c r="K421" s="23">
        <f t="shared" ca="1" si="250"/>
        <v>0.33293351535573779</v>
      </c>
      <c r="L421" s="23">
        <f t="shared" ca="1" si="250"/>
        <v>-1.0581503148304481</v>
      </c>
      <c r="M421" s="23">
        <f t="shared" ca="1" si="250"/>
        <v>0.25020347886191319</v>
      </c>
      <c r="N421" s="23">
        <f ca="1">SQRT(Inputs!$B$38)*C421+SQRT(1-Inputs!$B$38)*_xlfn.NORM.S.INV(RAND())</f>
        <v>-0.64451377272812527</v>
      </c>
      <c r="O421" s="23">
        <f ca="1">SQRT(Inputs!$B$38)*D421+SQRT(1-Inputs!$B$38)*_xlfn.NORM.S.INV(RAND())</f>
        <v>1.2784695708628571</v>
      </c>
      <c r="P421" s="23">
        <f ca="1">SQRT(Inputs!$B$38)*E421+SQRT(1-Inputs!$B$38)*_xlfn.NORM.S.INV(RAND())</f>
        <v>9.5680688103312483E-2</v>
      </c>
      <c r="Q421" s="23">
        <f ca="1">SQRT(Inputs!$B$38)*F421+SQRT(1-Inputs!$B$38)*_xlfn.NORM.S.INV(RAND())</f>
        <v>0.50803836659930912</v>
      </c>
      <c r="R421" s="23">
        <f ca="1">SQRT(Inputs!$B$38)*G421+SQRT(1-Inputs!$B$38)*_xlfn.NORM.S.INV(RAND())</f>
        <v>0.59351658447962319</v>
      </c>
      <c r="S421" s="23">
        <f ca="1">SQRT(Inputs!$B$38)*H421+SQRT(1-Inputs!$B$38)*_xlfn.NORM.S.INV(RAND())</f>
        <v>-0.79217842599564969</v>
      </c>
      <c r="T421" s="23">
        <f ca="1">SQRT(Inputs!$B$38)*I421+SQRT(1-Inputs!$B$38)*_xlfn.NORM.S.INV(RAND())</f>
        <v>1.4750442684019582</v>
      </c>
      <c r="U421" s="23">
        <f ca="1">SQRT(Inputs!$B$38)*J421+SQRT(1-Inputs!$B$38)*_xlfn.NORM.S.INV(RAND())</f>
        <v>-1.078375534441816</v>
      </c>
      <c r="V421" s="23">
        <f ca="1">SQRT(Inputs!$B$38)*K421+SQRT(1-Inputs!$B$38)*_xlfn.NORM.S.INV(RAND())</f>
        <v>1.0942534821494827</v>
      </c>
      <c r="W421" s="23">
        <f ca="1">SQRT(Inputs!$B$38)*L421+SQRT(1-Inputs!$B$38)*_xlfn.NORM.S.INV(RAND())</f>
        <v>-0.80436531351079665</v>
      </c>
      <c r="X421" s="23">
        <f ca="1">SQRT(Inputs!$B$38)*M421+SQRT(1-Inputs!$B$38)*_xlfn.NORM.S.INV(RAND())</f>
        <v>0.77473809278303074</v>
      </c>
      <c r="Y421" s="23">
        <f ca="1">SQRT(Inputs!$B$38)*C421+SQRT(1-Inputs!$B$38)*_xlfn.NORM.S.INV(RAND())</f>
        <v>0.28021867131417921</v>
      </c>
      <c r="Z421" s="23">
        <f ca="1">SQRT(Inputs!$B$38)*D421+SQRT(1-Inputs!$B$38)*_xlfn.NORM.S.INV(RAND())</f>
        <v>0.63225895320577907</v>
      </c>
      <c r="AA421" s="23">
        <f ca="1">SQRT(Inputs!$B$38)*E421+SQRT(1-Inputs!$B$38)*_xlfn.NORM.S.INV(RAND())</f>
        <v>1.0089281509627797</v>
      </c>
      <c r="AB421" s="23">
        <f ca="1">SQRT(Inputs!$B$38)*F421+SQRT(1-Inputs!$B$38)*_xlfn.NORM.S.INV(RAND())</f>
        <v>0.15600593684211544</v>
      </c>
      <c r="AC421" s="23">
        <f ca="1">SQRT(Inputs!$B$38)*G421+SQRT(1-Inputs!$B$38)*_xlfn.NORM.S.INV(RAND())</f>
        <v>-0.6759496388168682</v>
      </c>
      <c r="AD421" s="23">
        <f ca="1">SQRT(Inputs!$B$38)*H421+SQRT(1-Inputs!$B$38)*_xlfn.NORM.S.INV(RAND())</f>
        <v>1.2040504233399543</v>
      </c>
      <c r="AE421" s="23">
        <f ca="1">SQRT(Inputs!$B$38)*I421+SQRT(1-Inputs!$B$38)*_xlfn.NORM.S.INV(RAND())</f>
        <v>0.80003308036317711</v>
      </c>
      <c r="AF421" s="23">
        <f ca="1">SQRT(Inputs!$B$38)*J421+SQRT(1-Inputs!$B$38)*_xlfn.NORM.S.INV(RAND())</f>
        <v>-1.2263763453272472</v>
      </c>
      <c r="AG421" s="23">
        <f ca="1">SQRT(Inputs!$B$38)*K421+SQRT(1-Inputs!$B$38)*_xlfn.NORM.S.INV(RAND())</f>
        <v>1.4712244869814497</v>
      </c>
      <c r="AH421" s="23">
        <f ca="1">SQRT(Inputs!$B$38)*L421+SQRT(1-Inputs!$B$38)*_xlfn.NORM.S.INV(RAND())</f>
        <v>-1.0612586371548185</v>
      </c>
      <c r="AI421" s="23">
        <f ca="1">SQRT(Inputs!$B$38)*M421+SQRT(1-Inputs!$B$38)*_xlfn.NORM.S.INV(RAND())</f>
        <v>0.14213741440265998</v>
      </c>
      <c r="AJ421" s="23">
        <f ca="1">SQRT(Inputs!$B$38)*C421+SQRT(1-Inputs!$B$38)*_xlfn.NORM.S.INV(RAND())</f>
        <v>0.12003132860515653</v>
      </c>
      <c r="AK421" s="23">
        <f ca="1">SQRT(Inputs!$B$38)*D421+SQRT(1-Inputs!$B$38)*_xlfn.NORM.S.INV(RAND())</f>
        <v>0.29356336189740007</v>
      </c>
      <c r="AL421" s="23">
        <f ca="1">SQRT(Inputs!$B$38)*E421+SQRT(1-Inputs!$B$38)*_xlfn.NORM.S.INV(RAND())</f>
        <v>0.90752367308471893</v>
      </c>
      <c r="AM421" s="23">
        <f ca="1">SQRT(Inputs!$B$38)*F421+SQRT(1-Inputs!$B$38)*_xlfn.NORM.S.INV(RAND())</f>
        <v>-1.1930083363788784</v>
      </c>
      <c r="AN421" s="23">
        <f ca="1">SQRT(Inputs!$B$38)*G421+SQRT(1-Inputs!$B$38)*_xlfn.NORM.S.INV(RAND())</f>
        <v>-0.32802113782334558</v>
      </c>
      <c r="AO421" s="23">
        <f ca="1">SQRT(Inputs!$B$38)*H421+SQRT(1-Inputs!$B$38)*_xlfn.NORM.S.INV(RAND())</f>
        <v>2.1913158333169083</v>
      </c>
      <c r="AP421" s="23">
        <f ca="1">SQRT(Inputs!$B$38)*I421+SQRT(1-Inputs!$B$38)*_xlfn.NORM.S.INV(RAND())</f>
        <v>1.6551003067306511</v>
      </c>
      <c r="AQ421" s="23">
        <f ca="1">SQRT(Inputs!$B$38)*J421+SQRT(1-Inputs!$B$38)*_xlfn.NORM.S.INV(RAND())</f>
        <v>-0.8519361202555662</v>
      </c>
      <c r="AR421" s="23">
        <f ca="1">SQRT(Inputs!$B$38)*K421+SQRT(1-Inputs!$B$38)*_xlfn.NORM.S.INV(RAND())</f>
        <v>1.5476796721627291</v>
      </c>
      <c r="AS421" s="23">
        <f ca="1">SQRT(Inputs!$B$38)*L421+SQRT(1-Inputs!$B$38)*_xlfn.NORM.S.INV(RAND())</f>
        <v>0.28491640114089767</v>
      </c>
      <c r="AT421" s="23">
        <f ca="1">SQRT(Inputs!$B$38)*M421+SQRT(1-Inputs!$B$38)*_xlfn.NORM.S.INV(RAND())</f>
        <v>1.643768555464091E-2</v>
      </c>
      <c r="AU421" s="15">
        <f ca="1">Inputs!$B$6*EXP($B$8-0.5*C$5^2+C$5*N421)</f>
        <v>4470.6227238073561</v>
      </c>
      <c r="AV421" s="15">
        <f t="shared" ca="1" si="219"/>
        <v>6567.1932646132991</v>
      </c>
      <c r="AW421" s="15">
        <f t="shared" ca="1" si="220"/>
        <v>8111.5395358417754</v>
      </c>
      <c r="AX421" s="15">
        <f t="shared" ca="1" si="221"/>
        <v>10552.326524868853</v>
      </c>
      <c r="AY421" s="15">
        <f t="shared" ca="1" si="222"/>
        <v>13821.623914660078</v>
      </c>
      <c r="AZ421" s="15">
        <f t="shared" ca="1" si="223"/>
        <v>15492.081616956819</v>
      </c>
      <c r="BA421" s="15">
        <f t="shared" ca="1" si="224"/>
        <v>22123.092584497179</v>
      </c>
      <c r="BB421" s="15">
        <f t="shared" ca="1" si="225"/>
        <v>24311.585612533006</v>
      </c>
      <c r="BC421" s="15">
        <f t="shared" ca="1" si="226"/>
        <v>33092.750995015354</v>
      </c>
      <c r="BD421" s="15">
        <f t="shared" ca="1" si="227"/>
        <v>37603.493412906973</v>
      </c>
      <c r="BE421" s="15">
        <f t="shared" ca="1" si="228"/>
        <v>49447.159832248493</v>
      </c>
      <c r="BF421" s="15">
        <f ca="1">Inputs!$B$13*EXP($B$9-0.5*C$6^2+C$6*Y421)</f>
        <v>14621.114119312986</v>
      </c>
      <c r="BG421" s="15">
        <f t="shared" ca="1" si="229"/>
        <v>19972.655570789444</v>
      </c>
      <c r="BH421" s="15">
        <f t="shared" ca="1" si="230"/>
        <v>28847.999425943031</v>
      </c>
      <c r="BI421" s="15">
        <f t="shared" ca="1" si="231"/>
        <v>36172.532778104745</v>
      </c>
      <c r="BJ421" s="15">
        <f t="shared" ca="1" si="232"/>
        <v>40228.216454126421</v>
      </c>
      <c r="BK421" s="15">
        <f t="shared" ca="1" si="233"/>
        <v>58166.944397476749</v>
      </c>
      <c r="BL421" s="15">
        <f t="shared" ca="1" si="234"/>
        <v>79256.58484926814</v>
      </c>
      <c r="BM421" s="15">
        <f t="shared" ca="1" si="235"/>
        <v>83656.334961893197</v>
      </c>
      <c r="BN421" s="15">
        <f t="shared" ca="1" si="236"/>
        <v>122723.63677665645</v>
      </c>
      <c r="BO421" s="15">
        <f t="shared" ca="1" si="237"/>
        <v>133474.54631441986</v>
      </c>
      <c r="BP421" s="15">
        <f t="shared" ca="1" si="238"/>
        <v>166949.11855784254</v>
      </c>
      <c r="BQ421" s="15">
        <f ca="1">Inputs!$B$20*EXP($B$10-0.5*C$7^2+C$7*AJ421)</f>
        <v>4476.074528487884</v>
      </c>
      <c r="BR421" s="15">
        <f t="shared" ca="1" si="239"/>
        <v>6666.9188747440958</v>
      </c>
      <c r="BS421" s="15">
        <f t="shared" ca="1" si="240"/>
        <v>11848.112227681655</v>
      </c>
      <c r="BT421" s="15">
        <f t="shared" ca="1" si="241"/>
        <v>11946.100973932262</v>
      </c>
      <c r="BU421" s="15">
        <f t="shared" ca="1" si="242"/>
        <v>15292.600158851406</v>
      </c>
      <c r="BV421" s="15">
        <f t="shared" ca="1" si="243"/>
        <v>34858.593055268379</v>
      </c>
      <c r="BW421" s="15">
        <f t="shared" ca="1" si="244"/>
        <v>69048.748343179061</v>
      </c>
      <c r="BX421" s="15">
        <f t="shared" ca="1" si="245"/>
        <v>81413.142264941518</v>
      </c>
      <c r="BY421" s="15">
        <f t="shared" ca="1" si="246"/>
        <v>153385.37903650917</v>
      </c>
      <c r="BZ421" s="15">
        <f t="shared" ca="1" si="247"/>
        <v>226794.30377404473</v>
      </c>
      <c r="CA421" s="15">
        <f t="shared" ca="1" si="248"/>
        <v>319509.08570705086</v>
      </c>
      <c r="CB421" s="15">
        <f ca="1">(AU421*DCF!C$10-DCF!C$5*MAX(AU421*DCF!C$10,0)-MAX(AU421-Inputs!$B$6,0)/Inputs!$B$10)*DCF!C$6</f>
        <v>1046.5796182621007</v>
      </c>
      <c r="CC421" s="15">
        <f ca="1">(AV421*DCF!D$10-DCF!D$5*MAX(AV421*DCF!D$10,0)-MAX(AV421-AU421,0)/Inputs!$B$10)*DCF!D$6</f>
        <v>1089.5150117490643</v>
      </c>
      <c r="CD421" s="15">
        <f ca="1">(AW421*DCF!E$10-DCF!E$5*MAX(AW421*DCF!E$10,0)-MAX(AW421-AV421,0)/Inputs!$B$10)*DCF!E$6</f>
        <v>1524.9746197337774</v>
      </c>
      <c r="CE421" s="15">
        <f ca="1">(AX421*DCF!F$10-DCF!F$5*MAX(AX421*DCF!F$10,0)-MAX(AX421-AW421,0)/Inputs!$B$10)*DCF!F$6</f>
        <v>1795.6888051031019</v>
      </c>
      <c r="CF421" s="15">
        <f ca="1">(AY421*DCF!G$10-DCF!G$5*MAX(AY421*DCF!G$10,0)-MAX(AY421-AX421,0)/Inputs!$B$10)*DCF!G$6</f>
        <v>2219.3898408769282</v>
      </c>
      <c r="CG421" s="15">
        <f ca="1">(AZ421*DCF!H$10-DCF!H$5*MAX(AZ421*DCF!H$10,0)-MAX(AZ421-AY421,0)/Inputs!$B$10)*DCF!H$6</f>
        <v>2711.1790461656415</v>
      </c>
      <c r="CH421" s="15">
        <f ca="1">(BA421*DCF!I$10-DCF!I$5*MAX(BA421*DCF!I$10,0)-MAX(BA421-AZ421,0)/Inputs!$B$10)*DCF!I$6</f>
        <v>2953.363834012634</v>
      </c>
      <c r="CI421" s="15">
        <f ca="1">(BB421*DCF!J$10-DCF!J$5*MAX(BB421*DCF!J$10,0)-MAX(BB421-BA421,0)/Inputs!$B$10)*DCF!J$6</f>
        <v>3840.2944469463605</v>
      </c>
      <c r="CJ421" s="15">
        <f ca="1">(BC421*DCF!K$10-DCF!K$5*MAX(BC421*DCF!K$10,0)-MAX(BC421-BB421,0)/Inputs!$B$10)*DCF!K$6</f>
        <v>4098.1719579084101</v>
      </c>
      <c r="CK421" s="15">
        <f ca="1">(BD421*DCF!L$10-DCF!L$5*MAX(BD421*DCF!L$10,0)-MAX(BD421-BC421,0)/Inputs!$B$10)*DCF!L$6</f>
        <v>5088.0098435491782</v>
      </c>
      <c r="CL421" s="15">
        <f ca="1">(BE421*DCF!M$10-DCF!M$5*MAX(BE421*DCF!M$10,0)-MAX(BE421-BD421,0)/Inputs!$B$10)*DCF!M$6</f>
        <v>5562.7813019306295</v>
      </c>
      <c r="CM421" s="15">
        <f ca="1">(BF421*DCF!C$28-DCF!C$5*MAX(BF421*DCF!C$28,0)-MAX(BF421-Inputs!$B$13,0)/Inputs!$B$17)*DCF!C$6</f>
        <v>3715.3595694869055</v>
      </c>
      <c r="CN421" s="15">
        <f ca="1">(BG421*DCF!D$28-DCF!D$5*MAX(BG421*DCF!D$28,0)-MAX(BG421-BF421,0)/Inputs!$B$17)*DCF!D$6</f>
        <v>4740.6785533794045</v>
      </c>
      <c r="CO421" s="15">
        <f ca="1">(BH421*DCF!E$28-DCF!E$5*MAX(BH421*DCF!E$28,0)-MAX(BH421-BG421,0)/Inputs!$B$17)*DCF!E$6</f>
        <v>6421.0590110223529</v>
      </c>
      <c r="CP421" s="15">
        <f ca="1">(BI421*DCF!F$28-DCF!F$5*MAX(BI421*DCF!F$28,0)-MAX(BI421-BH421,0)/Inputs!$B$17)*DCF!F$6</f>
        <v>8486.3427637018522</v>
      </c>
      <c r="CQ421" s="15">
        <f ca="1">(BJ421*DCF!G$28-DCF!G$5*MAX(BJ421*DCF!G$28,0)-MAX(BJ421-BI421,0)/Inputs!$B$17)*DCF!G$6</f>
        <v>9755.390040577644</v>
      </c>
      <c r="CR421" s="15">
        <f ca="1">(BK421*DCF!H$28-DCF!H$5*MAX(BK421*DCF!H$28,0)-MAX(BK421-BJ421,0)/Inputs!$B$17)*DCF!H$6</f>
        <v>11598.152191589747</v>
      </c>
      <c r="CS421" s="15">
        <f ca="1">(BL421*DCF!I$28-DCF!I$5*MAX(BL421*DCF!I$28,0)-MAX(BL421-BK421,0)/Inputs!$B$17)*DCF!I$6</f>
        <v>15610.416682572608</v>
      </c>
      <c r="CT421" s="15">
        <f ca="1">(BM421*DCF!J$28-DCF!J$5*MAX(BM421*DCF!J$28,0)-MAX(BM421-BL421,0)/Inputs!$B$17)*DCF!J$6</f>
        <v>18078.936622012159</v>
      </c>
      <c r="CU421" s="15">
        <f ca="1">(BN421*DCF!K$28-DCF!K$5*MAX(BN421*DCF!K$28,0)-MAX(BN421-BM421,0)/Inputs!$B$17)*DCF!K$6</f>
        <v>21131.950281747566</v>
      </c>
      <c r="CV421" s="15">
        <f ca="1">(BO421*DCF!L$28-DCF!L$5*MAX(BO421*DCF!L$28,0)-MAX(BO421-BN421,0)/Inputs!$B$17)*DCF!L$6</f>
        <v>25414.490262391595</v>
      </c>
      <c r="CW421" s="15">
        <f ca="1">(BP421*DCF!M$28-DCF!M$5*MAX(BP421*DCF!M$28,0)-MAX(BP421-BO421,0)/Inputs!$B$17)*DCF!M$6</f>
        <v>27912.539863631351</v>
      </c>
      <c r="CX421" s="15">
        <f ca="1">(BQ421*DCF!C$46-DCF!C$5*MAX(BQ421*DCF!C$46,0)-MAX(BQ421-Inputs!$B$20,0)/Inputs!$B$24)*DCF!C$6</f>
        <v>-1622.6844308230143</v>
      </c>
      <c r="CY421" s="15">
        <f ca="1">(BR421*DCF!D$46-DCF!D$5*MAX(BR421*DCF!D$46,0)-MAX(BR421-BQ421,0)/Inputs!$B$24)*DCF!D$6</f>
        <v>-2072.7026742491989</v>
      </c>
      <c r="CZ421" s="15">
        <f ca="1">(BS421*DCF!E$46-DCF!E$5*MAX(BS421*DCF!E$46,0)-MAX(BS421-BR421,0)/Inputs!$B$24)*DCF!E$6</f>
        <v>-3443.3436837654999</v>
      </c>
      <c r="DA421" s="15">
        <f ca="1">(BT421*DCF!F$46-DCF!F$5*MAX(BT421*DCF!F$46,0)-MAX(BT421-BS421,0)/Inputs!$B$24)*DCF!F$6</f>
        <v>-905.67140210408661</v>
      </c>
      <c r="DB421" s="15">
        <f ca="1">(BU421*DCF!G$46-DCF!G$5*MAX(BU421*DCF!G$46,0)-MAX(BU421-BT421,0)/Inputs!$B$24)*DCF!G$6</f>
        <v>-1640.1090619113149</v>
      </c>
      <c r="DC421" s="15">
        <f ca="1">(BV421*DCF!H$46-DCF!H$5*MAX(BV421*DCF!H$46,0)-MAX(BV421-BU421,0)/Inputs!$B$24)*DCF!H$6</f>
        <v>-6080.0124097340986</v>
      </c>
      <c r="DD421" s="15">
        <f ca="1">(BW421*DCF!I$46-DCF!I$5*MAX(BW421*DCF!I$46,0)-MAX(BW421-BV421,0)/Inputs!$B$24)*DCF!I$6</f>
        <v>-8219.9633140380938</v>
      </c>
      <c r="DE421" s="15">
        <f ca="1">(BX421*DCF!J$46-DCF!J$5*MAX(BX421*DCF!J$46,0)-MAX(BX421-BW421,0)/Inputs!$B$24)*DCF!J$6</f>
        <v>136.2208551504456</v>
      </c>
      <c r="DF421" s="15">
        <f ca="1">(BY421*DCF!K$46-DCF!K$5*MAX(BY421*DCF!K$46,0)-MAX(BY421-BX421,0)/Inputs!$B$24)*DCF!K$6</f>
        <v>-8869.3965131532968</v>
      </c>
      <c r="DG421" s="15">
        <f ca="1">(BZ421*DCF!L$46-DCF!L$5*MAX(BZ421*DCF!L$46,0)-MAX(BZ421-BY421,0)/Inputs!$B$24)*DCF!L$6</f>
        <v>-935.44152871964707</v>
      </c>
      <c r="DH421" s="15">
        <f ca="1">(CA421*DCF!M$46-DCF!M$5*MAX(CA421*DCF!M$46,0)-MAX(CA421-BZ421,0)/Inputs!$B$24)*DCF!M$6</f>
        <v>5665.6582132470949</v>
      </c>
      <c r="DI421" s="15">
        <f ca="1">SUM(CB421:CL421)+BE421*DCF!M$10*(1+Inputs!$B$30)*(1-Inputs!$B$33)*(1-Inputs!$B$30/Inputs!$B$31)/(Inputs!$B$29-Inputs!$B$30)*DCF!M$6</f>
        <v>169542.04801038222</v>
      </c>
      <c r="DJ421" s="15">
        <f ca="1">SUM(CM421:CW421)+BP421*DCF!M$28*(1+Inputs!$B$30)*(1-Inputs!$B$33)*(1-Inputs!$B$30/Inputs!$B$31)/(Inputs!$B$29-Inputs!$B$30)*DCF!M$6</f>
        <v>772360.78866880597</v>
      </c>
      <c r="DK421" s="15">
        <f ca="1">SUM(CX421:DH421)+CA421*DCF!M$46*(1+Inputs!$B$30)*(1-Inputs!$B$33)*(1-Inputs!$B$30/Inputs!$B$31)/(Inputs!$B$29-Inputs!$B$30)*DCF!M$6</f>
        <v>466011.44882377767</v>
      </c>
      <c r="DM421" s="15">
        <f ca="1">DI421+DJ421+DK421+Inputs!$B$34+Inputs!$B$36-Inputs!$B$35</f>
        <v>1484765.2855029658</v>
      </c>
    </row>
    <row r="422" spans="1:117" x14ac:dyDescent="0.75">
      <c r="A422" s="11">
        <v>409</v>
      </c>
      <c r="C422" s="23">
        <f t="shared" ca="1" si="250"/>
        <v>-0.40725541171953183</v>
      </c>
      <c r="D422" s="23">
        <f t="shared" ca="1" si="250"/>
        <v>0.41722672759245444</v>
      </c>
      <c r="E422" s="23">
        <f t="shared" ca="1" si="250"/>
        <v>1.9328850609776411</v>
      </c>
      <c r="F422" s="23">
        <f t="shared" ca="1" si="250"/>
        <v>-1.6819048711658957</v>
      </c>
      <c r="G422" s="23">
        <f t="shared" ca="1" si="250"/>
        <v>-2.7086074746511444</v>
      </c>
      <c r="H422" s="23">
        <f t="shared" ca="1" si="250"/>
        <v>0.31907748315107548</v>
      </c>
      <c r="I422" s="23">
        <f t="shared" ca="1" si="250"/>
        <v>-0.41687340376106929</v>
      </c>
      <c r="J422" s="23">
        <f t="shared" ca="1" si="250"/>
        <v>1.7481036463493502</v>
      </c>
      <c r="K422" s="23">
        <f t="shared" ca="1" si="250"/>
        <v>-1.4268871328534793</v>
      </c>
      <c r="L422" s="23">
        <f t="shared" ca="1" si="250"/>
        <v>-0.83709307697809632</v>
      </c>
      <c r="M422" s="23">
        <f t="shared" ca="1" si="250"/>
        <v>1.4285663281541443</v>
      </c>
      <c r="N422" s="23">
        <f ca="1">SQRT(Inputs!$B$38)*C422+SQRT(1-Inputs!$B$38)*_xlfn.NORM.S.INV(RAND())</f>
        <v>-0.47639648859052641</v>
      </c>
      <c r="O422" s="23">
        <f ca="1">SQRT(Inputs!$B$38)*D422+SQRT(1-Inputs!$B$38)*_xlfn.NORM.S.INV(RAND())</f>
        <v>-0.16343456930512934</v>
      </c>
      <c r="P422" s="23">
        <f ca="1">SQRT(Inputs!$B$38)*E422+SQRT(1-Inputs!$B$38)*_xlfn.NORM.S.INV(RAND())</f>
        <v>0.85847880025509871</v>
      </c>
      <c r="Q422" s="23">
        <f ca="1">SQRT(Inputs!$B$38)*F422+SQRT(1-Inputs!$B$38)*_xlfn.NORM.S.INV(RAND())</f>
        <v>-1.2050752805005331</v>
      </c>
      <c r="R422" s="23">
        <f ca="1">SQRT(Inputs!$B$38)*G422+SQRT(1-Inputs!$B$38)*_xlfn.NORM.S.INV(RAND())</f>
        <v>-1.3972706659074567</v>
      </c>
      <c r="S422" s="23">
        <f ca="1">SQRT(Inputs!$B$38)*H422+SQRT(1-Inputs!$B$38)*_xlfn.NORM.S.INV(RAND())</f>
        <v>0.62566962825433114</v>
      </c>
      <c r="T422" s="23">
        <f ca="1">SQRT(Inputs!$B$38)*I422+SQRT(1-Inputs!$B$38)*_xlfn.NORM.S.INV(RAND())</f>
        <v>0.7154061071598663</v>
      </c>
      <c r="U422" s="23">
        <f ca="1">SQRT(Inputs!$B$38)*J422+SQRT(1-Inputs!$B$38)*_xlfn.NORM.S.INV(RAND())</f>
        <v>0.32306322352424699</v>
      </c>
      <c r="V422" s="23">
        <f ca="1">SQRT(Inputs!$B$38)*K422+SQRT(1-Inputs!$B$38)*_xlfn.NORM.S.INV(RAND())</f>
        <v>8.03737508945499E-2</v>
      </c>
      <c r="W422" s="23">
        <f ca="1">SQRT(Inputs!$B$38)*L422+SQRT(1-Inputs!$B$38)*_xlfn.NORM.S.INV(RAND())</f>
        <v>-0.17923670449401274</v>
      </c>
      <c r="X422" s="23">
        <f ca="1">SQRT(Inputs!$B$38)*M422+SQRT(1-Inputs!$B$38)*_xlfn.NORM.S.INV(RAND())</f>
        <v>1.1083995464578444</v>
      </c>
      <c r="Y422" s="23">
        <f ca="1">SQRT(Inputs!$B$38)*C422+SQRT(1-Inputs!$B$38)*_xlfn.NORM.S.INV(RAND())</f>
        <v>-0.68514038794725129</v>
      </c>
      <c r="Z422" s="23">
        <f ca="1">SQRT(Inputs!$B$38)*D422+SQRT(1-Inputs!$B$38)*_xlfn.NORM.S.INV(RAND())</f>
        <v>0.98470001533958218</v>
      </c>
      <c r="AA422" s="23">
        <f ca="1">SQRT(Inputs!$B$38)*E422+SQRT(1-Inputs!$B$38)*_xlfn.NORM.S.INV(RAND())</f>
        <v>0.8647764563682413</v>
      </c>
      <c r="AB422" s="23">
        <f ca="1">SQRT(Inputs!$B$38)*F422+SQRT(1-Inputs!$B$38)*_xlfn.NORM.S.INV(RAND())</f>
        <v>-1.4851463774238522</v>
      </c>
      <c r="AC422" s="23">
        <f ca="1">SQRT(Inputs!$B$38)*G422+SQRT(1-Inputs!$B$38)*_xlfn.NORM.S.INV(RAND())</f>
        <v>-1.326197595370628</v>
      </c>
      <c r="AD422" s="23">
        <f ca="1">SQRT(Inputs!$B$38)*H422+SQRT(1-Inputs!$B$38)*_xlfn.NORM.S.INV(RAND())</f>
        <v>-0.57740758530498959</v>
      </c>
      <c r="AE422" s="23">
        <f ca="1">SQRT(Inputs!$B$38)*I422+SQRT(1-Inputs!$B$38)*_xlfn.NORM.S.INV(RAND())</f>
        <v>6.1845480540891062E-2</v>
      </c>
      <c r="AF422" s="23">
        <f ca="1">SQRT(Inputs!$B$38)*J422+SQRT(1-Inputs!$B$38)*_xlfn.NORM.S.INV(RAND())</f>
        <v>1.7200421444048883</v>
      </c>
      <c r="AG422" s="23">
        <f ca="1">SQRT(Inputs!$B$38)*K422+SQRT(1-Inputs!$B$38)*_xlfn.NORM.S.INV(RAND())</f>
        <v>0.29390441073122253</v>
      </c>
      <c r="AH422" s="23">
        <f ca="1">SQRT(Inputs!$B$38)*L422+SQRT(1-Inputs!$B$38)*_xlfn.NORM.S.INV(RAND())</f>
        <v>-1.0237772706613462</v>
      </c>
      <c r="AI422" s="23">
        <f ca="1">SQRT(Inputs!$B$38)*M422+SQRT(1-Inputs!$B$38)*_xlfn.NORM.S.INV(RAND())</f>
        <v>1.3475683769013003</v>
      </c>
      <c r="AJ422" s="23">
        <f ca="1">SQRT(Inputs!$B$38)*C422+SQRT(1-Inputs!$B$38)*_xlfn.NORM.S.INV(RAND())</f>
        <v>0.19718490315437151</v>
      </c>
      <c r="AK422" s="23">
        <f ca="1">SQRT(Inputs!$B$38)*D422+SQRT(1-Inputs!$B$38)*_xlfn.NORM.S.INV(RAND())</f>
        <v>0.62719429980620678</v>
      </c>
      <c r="AL422" s="23">
        <f ca="1">SQRT(Inputs!$B$38)*E422+SQRT(1-Inputs!$B$38)*_xlfn.NORM.S.INV(RAND())</f>
        <v>2.1437996780996968</v>
      </c>
      <c r="AM422" s="23">
        <f ca="1">SQRT(Inputs!$B$38)*F422+SQRT(1-Inputs!$B$38)*_xlfn.NORM.S.INV(RAND())</f>
        <v>-0.14768549334471215</v>
      </c>
      <c r="AN422" s="23">
        <f ca="1">SQRT(Inputs!$B$38)*G422+SQRT(1-Inputs!$B$38)*_xlfn.NORM.S.INV(RAND())</f>
        <v>-1.3411112342935234</v>
      </c>
      <c r="AO422" s="23">
        <f ca="1">SQRT(Inputs!$B$38)*H422+SQRT(1-Inputs!$B$38)*_xlfn.NORM.S.INV(RAND())</f>
        <v>-0.35591414673653105</v>
      </c>
      <c r="AP422" s="23">
        <f ca="1">SQRT(Inputs!$B$38)*I422+SQRT(1-Inputs!$B$38)*_xlfn.NORM.S.INV(RAND())</f>
        <v>-1.0853599110245677</v>
      </c>
      <c r="AQ422" s="23">
        <f ca="1">SQRT(Inputs!$B$38)*J422+SQRT(1-Inputs!$B$38)*_xlfn.NORM.S.INV(RAND())</f>
        <v>0.76265979255774086</v>
      </c>
      <c r="AR422" s="23">
        <f ca="1">SQRT(Inputs!$B$38)*K422+SQRT(1-Inputs!$B$38)*_xlfn.NORM.S.INV(RAND())</f>
        <v>-0.21200821736151076</v>
      </c>
      <c r="AS422" s="23">
        <f ca="1">SQRT(Inputs!$B$38)*L422+SQRT(1-Inputs!$B$38)*_xlfn.NORM.S.INV(RAND())</f>
        <v>1.3076548080591612</v>
      </c>
      <c r="AT422" s="23">
        <f ca="1">SQRT(Inputs!$B$38)*M422+SQRT(1-Inputs!$B$38)*_xlfn.NORM.S.INV(RAND())</f>
        <v>-1.0431740331627206</v>
      </c>
      <c r="AU422" s="15">
        <f ca="1">Inputs!$B$6*EXP($B$8-0.5*C$5^2+C$5*N422)</f>
        <v>4593.9552926272054</v>
      </c>
      <c r="AV422" s="15">
        <f t="shared" ca="1" si="219"/>
        <v>5459.1556888731448</v>
      </c>
      <c r="AW422" s="15">
        <f t="shared" ca="1" si="220"/>
        <v>7473.6416559122317</v>
      </c>
      <c r="AX422" s="15">
        <f t="shared" ca="1" si="221"/>
        <v>7849.2407868540913</v>
      </c>
      <c r="AY422" s="15">
        <f t="shared" ca="1" si="222"/>
        <v>8148.2633506742095</v>
      </c>
      <c r="AZ422" s="15">
        <f t="shared" ca="1" si="223"/>
        <v>10676.362009242721</v>
      </c>
      <c r="BA422" s="15">
        <f t="shared" ca="1" si="224"/>
        <v>14080.932633040471</v>
      </c>
      <c r="BB422" s="15">
        <f t="shared" ca="1" si="225"/>
        <v>17806.477265999081</v>
      </c>
      <c r="BC422" s="15">
        <f t="shared" ca="1" si="226"/>
        <v>21978.261012597697</v>
      </c>
      <c r="BD422" s="15">
        <f t="shared" ca="1" si="227"/>
        <v>26477.809749696749</v>
      </c>
      <c r="BE422" s="15">
        <f t="shared" ca="1" si="228"/>
        <v>35891.649720735855</v>
      </c>
      <c r="BF422" s="15">
        <f ca="1">Inputs!$B$13*EXP($B$9-0.5*C$6^2+C$6*Y422)</f>
        <v>12074.387247396602</v>
      </c>
      <c r="BG422" s="15">
        <f t="shared" ca="1" si="229"/>
        <v>17576.764237406984</v>
      </c>
      <c r="BH422" s="15">
        <f t="shared" ca="1" si="230"/>
        <v>24787.654361922108</v>
      </c>
      <c r="BI422" s="15">
        <f t="shared" ca="1" si="231"/>
        <v>24143.129303215072</v>
      </c>
      <c r="BJ422" s="15">
        <f t="shared" ca="1" si="232"/>
        <v>24447.747476807876</v>
      </c>
      <c r="BK422" s="15">
        <f t="shared" ca="1" si="233"/>
        <v>27736.606599309594</v>
      </c>
      <c r="BL422" s="15">
        <f t="shared" ca="1" si="234"/>
        <v>34345.239166814303</v>
      </c>
      <c r="BM422" s="15">
        <f t="shared" ca="1" si="235"/>
        <v>52274.909482487565</v>
      </c>
      <c r="BN422" s="15">
        <f t="shared" ca="1" si="236"/>
        <v>66596.309144868996</v>
      </c>
      <c r="BO422" s="15">
        <f t="shared" ca="1" si="237"/>
        <v>72746.574861088782</v>
      </c>
      <c r="BP422" s="15">
        <f t="shared" ca="1" si="238"/>
        <v>104306.22861976255</v>
      </c>
      <c r="BQ422" s="15">
        <f ca="1">Inputs!$B$20*EXP($B$10-0.5*C$7^2+C$7*AJ422)</f>
        <v>4600.2538107902692</v>
      </c>
      <c r="BR422" s="15">
        <f t="shared" ca="1" si="239"/>
        <v>7617.721960697233</v>
      </c>
      <c r="BS422" s="15">
        <f t="shared" ca="1" si="240"/>
        <v>19308.591813544263</v>
      </c>
      <c r="BT422" s="15">
        <f t="shared" ca="1" si="241"/>
        <v>25610.654342162845</v>
      </c>
      <c r="BU422" s="15">
        <f t="shared" ca="1" si="242"/>
        <v>25657.483819082485</v>
      </c>
      <c r="BV422" s="15">
        <f t="shared" ca="1" si="243"/>
        <v>32946.290832658822</v>
      </c>
      <c r="BW422" s="15">
        <f t="shared" ca="1" si="244"/>
        <v>36538.826445716011</v>
      </c>
      <c r="BX422" s="15">
        <f t="shared" ca="1" si="245"/>
        <v>59548.08298301485</v>
      </c>
      <c r="BY422" s="15">
        <f t="shared" ca="1" si="246"/>
        <v>80120.292859614259</v>
      </c>
      <c r="BZ422" s="15">
        <f t="shared" ca="1" si="247"/>
        <v>142969.73425139792</v>
      </c>
      <c r="CA422" s="15">
        <f t="shared" ca="1" si="248"/>
        <v>166847.69244245187</v>
      </c>
      <c r="CB422" s="15">
        <f ca="1">(AU422*DCF!C$10-DCF!C$5*MAX(AU422*DCF!C$10,0)-MAX(AU422-Inputs!$B$6,0)/Inputs!$B$10)*DCF!C$6</f>
        <v>1045.7002350635166</v>
      </c>
      <c r="CC422" s="15">
        <f ca="1">(AV422*DCF!D$10-DCF!D$5*MAX(AV422*DCF!D$10,0)-MAX(AV422-AU422,0)/Inputs!$B$10)*DCF!D$6</f>
        <v>1119.6757418754498</v>
      </c>
      <c r="CD422" s="15">
        <f ca="1">(AW422*DCF!E$10-DCF!E$5*MAX(AW422*DCF!E$10,0)-MAX(AW422-AV422,0)/Inputs!$B$10)*DCF!E$6</f>
        <v>1271.799224967702</v>
      </c>
      <c r="CE422" s="15">
        <f ca="1">(AX422*DCF!F$10-DCF!F$5*MAX(AX422*DCF!F$10,0)-MAX(AX422-AW422,0)/Inputs!$B$10)*DCF!F$6</f>
        <v>1635.3238876124287</v>
      </c>
      <c r="CF422" s="15">
        <f ca="1">(AY422*DCF!G$10-DCF!G$5*MAX(AY422*DCF!G$10,0)-MAX(AY422-AX422,0)/Inputs!$B$10)*DCF!G$6</f>
        <v>1621.3896418812053</v>
      </c>
      <c r="CG422" s="15">
        <f ca="1">(AZ422*DCF!H$10-DCF!H$5*MAX(AZ422*DCF!H$10,0)-MAX(AZ422-AY422,0)/Inputs!$B$10)*DCF!H$6</f>
        <v>1623.9141030660273</v>
      </c>
      <c r="CH422" s="15">
        <f ca="1">(BA422*DCF!I$10-DCF!I$5*MAX(BA422*DCF!I$10,0)-MAX(BA422-AZ422,0)/Inputs!$B$10)*DCF!I$6</f>
        <v>2013.6038503940526</v>
      </c>
      <c r="CI422" s="15">
        <f ca="1">(BB422*DCF!J$10-DCF!J$5*MAX(BB422*DCF!J$10,0)-MAX(BB422-BA422,0)/Inputs!$B$10)*DCF!J$6</f>
        <v>2491.0879185711087</v>
      </c>
      <c r="CJ422" s="15">
        <f ca="1">(BC422*DCF!K$10-DCF!K$5*MAX(BC422*DCF!K$10,0)-MAX(BC422-BB422,0)/Inputs!$B$10)*DCF!K$6</f>
        <v>2954.1608318190624</v>
      </c>
      <c r="CK422" s="15">
        <f ca="1">(BD422*DCF!L$10-DCF!L$5*MAX(BD422*DCF!L$10,0)-MAX(BD422-BC422,0)/Inputs!$B$10)*DCF!L$6</f>
        <v>3411.4927056671941</v>
      </c>
      <c r="CL422" s="15">
        <f ca="1">(BE422*DCF!M$10-DCF!M$5*MAX(BE422*DCF!M$10,0)-MAX(BE422-BD422,0)/Inputs!$B$10)*DCF!M$6</f>
        <v>3940.1922293172297</v>
      </c>
      <c r="CM422" s="15">
        <f ca="1">(BF422*DCF!C$28-DCF!C$5*MAX(BF422*DCF!C$28,0)-MAX(BF422-Inputs!$B$13,0)/Inputs!$B$17)*DCF!C$6</f>
        <v>3526.2738608663899</v>
      </c>
      <c r="CN422" s="15">
        <f ca="1">(BG422*DCF!D$28-DCF!D$5*MAX(BG422*DCF!D$28,0)-MAX(BG422-BF422,0)/Inputs!$B$17)*DCF!D$6</f>
        <v>4002.853161192983</v>
      </c>
      <c r="CO422" s="15">
        <f ca="1">(BH422*DCF!E$28-DCF!E$5*MAX(BH422*DCF!E$28,0)-MAX(BH422-BG422,0)/Inputs!$B$17)*DCF!E$6</f>
        <v>5599.1379080525066</v>
      </c>
      <c r="CP422" s="15">
        <f ca="1">(BI422*DCF!F$28-DCF!F$5*MAX(BI422*DCF!F$28,0)-MAX(BI422-BH422,0)/Inputs!$B$17)*DCF!F$6</f>
        <v>6554.2236549741101</v>
      </c>
      <c r="CQ422" s="15">
        <f ca="1">(BJ422*DCF!G$28-DCF!G$5*MAX(BJ422*DCF!G$28,0)-MAX(BJ422-BI422,0)/Inputs!$B$17)*DCF!G$6</f>
        <v>6291.9197998452282</v>
      </c>
      <c r="CR422" s="15">
        <f ca="1">(BK422*DCF!H$28-DCF!H$5*MAX(BK422*DCF!H$28,0)-MAX(BK422-BJ422,0)/Inputs!$B$17)*DCF!H$6</f>
        <v>6348.572411879064</v>
      </c>
      <c r="CS422" s="15">
        <f ca="1">(BL422*DCF!I$28-DCF!I$5*MAX(BL422*DCF!I$28,0)-MAX(BL422-BK422,0)/Inputs!$B$17)*DCF!I$6</f>
        <v>7127.8459241408009</v>
      </c>
      <c r="CT422" s="15">
        <f ca="1">(BM422*DCF!J$28-DCF!J$5*MAX(BM422*DCF!J$28,0)-MAX(BM422-BL422,0)/Inputs!$B$17)*DCF!J$6</f>
        <v>9284.3166713192659</v>
      </c>
      <c r="CU422" s="15">
        <f ca="1">(BN422*DCF!K$28-DCF!K$5*MAX(BN422*DCF!K$28,0)-MAX(BN422-BM422,0)/Inputs!$B$17)*DCF!K$6</f>
        <v>12309.843172536226</v>
      </c>
      <c r="CV422" s="15">
        <f ca="1">(BO422*DCF!L$28-DCF!L$5*MAX(BO422*DCF!L$28,0)-MAX(BO422-BN422,0)/Inputs!$B$17)*DCF!L$6</f>
        <v>13818.555804925172</v>
      </c>
      <c r="CW422" s="15">
        <f ca="1">(BP422*DCF!M$28-DCF!M$5*MAX(BP422*DCF!M$28,0)-MAX(BP422-BO422,0)/Inputs!$B$17)*DCF!M$6</f>
        <v>16326.40665805561</v>
      </c>
      <c r="CX422" s="15">
        <f ca="1">(BQ422*DCF!C$46-DCF!C$5*MAX(BQ422*DCF!C$46,0)-MAX(BQ422-Inputs!$B$20,0)/Inputs!$B$24)*DCF!C$6</f>
        <v>-1708.7208850740894</v>
      </c>
      <c r="CY422" s="15">
        <f ca="1">(BR422*DCF!D$46-DCF!D$5*MAX(BR422*DCF!D$46,0)-MAX(BR422-BQ422,0)/Inputs!$B$24)*DCF!D$6</f>
        <v>-2587.6961034240335</v>
      </c>
      <c r="CZ422" s="15">
        <f ca="1">(BS422*DCF!E$46-DCF!E$5*MAX(BS422*DCF!E$46,0)-MAX(BS422-BR422,0)/Inputs!$B$24)*DCF!E$6</f>
        <v>-6891.4936521680693</v>
      </c>
      <c r="DA422" s="15">
        <f ca="1">(BT422*DCF!F$46-DCF!F$5*MAX(BT422*DCF!F$46,0)-MAX(BT422-BS422,0)/Inputs!$B$24)*DCF!F$6</f>
        <v>-4159.9099621688765</v>
      </c>
      <c r="DB422" s="15">
        <f ca="1">(BU422*DCF!G$46-DCF!G$5*MAX(BU422*DCF!G$46,0)-MAX(BU422-BT422,0)/Inputs!$B$24)*DCF!G$6</f>
        <v>-878.81957347394393</v>
      </c>
      <c r="DC422" s="15">
        <f ca="1">(BV422*DCF!H$46-DCF!H$5*MAX(BV422*DCF!H$46,0)-MAX(BV422-BU422,0)/Inputs!$B$24)*DCF!H$6</f>
        <v>-2264.9521202073238</v>
      </c>
      <c r="DD422" s="15">
        <f ca="1">(BW422*DCF!I$46-DCF!I$5*MAX(BW422*DCF!I$46,0)-MAX(BW422-BV422,0)/Inputs!$B$24)*DCF!I$6</f>
        <v>-187.39963711898486</v>
      </c>
      <c r="DE422" s="15">
        <f ca="1">(BX422*DCF!J$46-DCF!J$5*MAX(BX422*DCF!J$46,0)-MAX(BX422-BW422,0)/Inputs!$B$24)*DCF!J$6</f>
        <v>-3603.8015530726966</v>
      </c>
      <c r="DF422" s="15">
        <f ca="1">(BY422*DCF!K$46-DCF!K$5*MAX(BY422*DCF!K$46,0)-MAX(BY422-BX422,0)/Inputs!$B$24)*DCF!K$6</f>
        <v>-462.90516788704764</v>
      </c>
      <c r="DG422" s="15">
        <f ca="1">(BZ422*DCF!L$46-DCF!L$5*MAX(BZ422*DCF!L$46,0)-MAX(BZ422-BY422,0)/Inputs!$B$24)*DCF!L$6</f>
        <v>-4340.200647933646</v>
      </c>
      <c r="DH422" s="15">
        <f ca="1">(CA422*DCF!M$46-DCF!M$5*MAX(CA422*DCF!M$46,0)-MAX(CA422-BZ422,0)/Inputs!$B$24)*DCF!M$6</f>
        <v>8088.3689524637757</v>
      </c>
      <c r="DI422" s="15">
        <f ca="1">SUM(CB422:CL422)+BE422*DCF!M$10*(1+Inputs!$B$30)*(1-Inputs!$B$33)*(1-Inputs!$B$30/Inputs!$B$31)/(Inputs!$B$29-Inputs!$B$30)*DCF!M$6</f>
        <v>123015.27616097566</v>
      </c>
      <c r="DJ422" s="15">
        <f ca="1">SUM(CM422:CW422)+BP422*DCF!M$28*(1+Inputs!$B$30)*(1-Inputs!$B$33)*(1-Inputs!$B$30/Inputs!$B$31)/(Inputs!$B$29-Inputs!$B$30)*DCF!M$6</f>
        <v>478237.43376896082</v>
      </c>
      <c r="DK422" s="15">
        <f ca="1">SUM(CX422:DH422)+CA422*DCF!M$46*(1+Inputs!$B$30)*(1-Inputs!$B$33)*(1-Inputs!$B$30/Inputs!$B$31)/(Inputs!$B$29-Inputs!$B$30)*DCF!M$6</f>
        <v>238968.76653863833</v>
      </c>
      <c r="DM422" s="15">
        <f ca="1">DI422+DJ422+DK422+Inputs!$B$34+Inputs!$B$36-Inputs!$B$35</f>
        <v>917072.47646857472</v>
      </c>
    </row>
    <row r="423" spans="1:117" x14ac:dyDescent="0.75">
      <c r="A423" s="11">
        <v>410</v>
      </c>
      <c r="C423" s="23">
        <f t="shared" ca="1" si="250"/>
        <v>1.6701552499882808</v>
      </c>
      <c r="D423" s="23">
        <f t="shared" ca="1" si="250"/>
        <v>0.96855958104419559</v>
      </c>
      <c r="E423" s="23">
        <f t="shared" ca="1" si="250"/>
        <v>0.52068715554554523</v>
      </c>
      <c r="F423" s="23">
        <f t="shared" ca="1" si="250"/>
        <v>-0.46816984712215143</v>
      </c>
      <c r="G423" s="23">
        <f t="shared" ca="1" si="250"/>
        <v>-5.4422708145932835E-2</v>
      </c>
      <c r="H423" s="23">
        <f t="shared" ca="1" si="250"/>
        <v>0.12493902643069182</v>
      </c>
      <c r="I423" s="23">
        <f t="shared" ca="1" si="250"/>
        <v>-0.39920864045822257</v>
      </c>
      <c r="J423" s="23">
        <f t="shared" ca="1" si="250"/>
        <v>0.63898166668228107</v>
      </c>
      <c r="K423" s="23">
        <f t="shared" ca="1" si="250"/>
        <v>-0.82658778284500034</v>
      </c>
      <c r="L423" s="23">
        <f t="shared" ca="1" si="250"/>
        <v>0.11574824008268704</v>
      </c>
      <c r="M423" s="23">
        <f t="shared" ca="1" si="250"/>
        <v>-6.2012020643100685E-2</v>
      </c>
      <c r="N423" s="23">
        <f ca="1">SQRT(Inputs!$B$38)*C423+SQRT(1-Inputs!$B$38)*_xlfn.NORM.S.INV(RAND())</f>
        <v>1.384642055311297</v>
      </c>
      <c r="O423" s="23">
        <f ca="1">SQRT(Inputs!$B$38)*D423+SQRT(1-Inputs!$B$38)*_xlfn.NORM.S.INV(RAND())</f>
        <v>0.32856377952225357</v>
      </c>
      <c r="P423" s="23">
        <f ca="1">SQRT(Inputs!$B$38)*E423+SQRT(1-Inputs!$B$38)*_xlfn.NORM.S.INV(RAND())</f>
        <v>0.57971160549546652</v>
      </c>
      <c r="Q423" s="23">
        <f ca="1">SQRT(Inputs!$B$38)*F423+SQRT(1-Inputs!$B$38)*_xlfn.NORM.S.INV(RAND())</f>
        <v>0.65532685477649655</v>
      </c>
      <c r="R423" s="23">
        <f ca="1">SQRT(Inputs!$B$38)*G423+SQRT(1-Inputs!$B$38)*_xlfn.NORM.S.INV(RAND())</f>
        <v>-0.55787630995967163</v>
      </c>
      <c r="S423" s="23">
        <f ca="1">SQRT(Inputs!$B$38)*H423+SQRT(1-Inputs!$B$38)*_xlfn.NORM.S.INV(RAND())</f>
        <v>-0.14808119573275477</v>
      </c>
      <c r="T423" s="23">
        <f ca="1">SQRT(Inputs!$B$38)*I423+SQRT(1-Inputs!$B$38)*_xlfn.NORM.S.INV(RAND())</f>
        <v>8.9884295824432969E-2</v>
      </c>
      <c r="U423" s="23">
        <f ca="1">SQRT(Inputs!$B$38)*J423+SQRT(1-Inputs!$B$38)*_xlfn.NORM.S.INV(RAND())</f>
        <v>-0.97172425354390157</v>
      </c>
      <c r="V423" s="23">
        <f ca="1">SQRT(Inputs!$B$38)*K423+SQRT(1-Inputs!$B$38)*_xlfn.NORM.S.INV(RAND())</f>
        <v>-1.0632554665451448</v>
      </c>
      <c r="W423" s="23">
        <f ca="1">SQRT(Inputs!$B$38)*L423+SQRT(1-Inputs!$B$38)*_xlfn.NORM.S.INV(RAND())</f>
        <v>-0.45455251440649069</v>
      </c>
      <c r="X423" s="23">
        <f ca="1">SQRT(Inputs!$B$38)*M423+SQRT(1-Inputs!$B$38)*_xlfn.NORM.S.INV(RAND())</f>
        <v>0.66212127837898871</v>
      </c>
      <c r="Y423" s="23">
        <f ca="1">SQRT(Inputs!$B$38)*C423+SQRT(1-Inputs!$B$38)*_xlfn.NORM.S.INV(RAND())</f>
        <v>0.55437453328264497</v>
      </c>
      <c r="Z423" s="23">
        <f ca="1">SQRT(Inputs!$B$38)*D423+SQRT(1-Inputs!$B$38)*_xlfn.NORM.S.INV(RAND())</f>
        <v>-0.11077259234575187</v>
      </c>
      <c r="AA423" s="23">
        <f ca="1">SQRT(Inputs!$B$38)*E423+SQRT(1-Inputs!$B$38)*_xlfn.NORM.S.INV(RAND())</f>
        <v>1.2980659326500845</v>
      </c>
      <c r="AB423" s="23">
        <f ca="1">SQRT(Inputs!$B$38)*F423+SQRT(1-Inputs!$B$38)*_xlfn.NORM.S.INV(RAND())</f>
        <v>-4.4931160376763535E-2</v>
      </c>
      <c r="AC423" s="23">
        <f ca="1">SQRT(Inputs!$B$38)*G423+SQRT(1-Inputs!$B$38)*_xlfn.NORM.S.INV(RAND())</f>
        <v>-1.4349750128713874</v>
      </c>
      <c r="AD423" s="23">
        <f ca="1">SQRT(Inputs!$B$38)*H423+SQRT(1-Inputs!$B$38)*_xlfn.NORM.S.INV(RAND())</f>
        <v>-1.7970084706218716</v>
      </c>
      <c r="AE423" s="23">
        <f ca="1">SQRT(Inputs!$B$38)*I423+SQRT(1-Inputs!$B$38)*_xlfn.NORM.S.INV(RAND())</f>
        <v>0.2660509674085777</v>
      </c>
      <c r="AF423" s="23">
        <f ca="1">SQRT(Inputs!$B$38)*J423+SQRT(1-Inputs!$B$38)*_xlfn.NORM.S.INV(RAND())</f>
        <v>-0.12919757345267846</v>
      </c>
      <c r="AG423" s="23">
        <f ca="1">SQRT(Inputs!$B$38)*K423+SQRT(1-Inputs!$B$38)*_xlfn.NORM.S.INV(RAND())</f>
        <v>-0.732813328547819</v>
      </c>
      <c r="AH423" s="23">
        <f ca="1">SQRT(Inputs!$B$38)*L423+SQRT(1-Inputs!$B$38)*_xlfn.NORM.S.INV(RAND())</f>
        <v>0.52757201572741463</v>
      </c>
      <c r="AI423" s="23">
        <f ca="1">SQRT(Inputs!$B$38)*M423+SQRT(1-Inputs!$B$38)*_xlfn.NORM.S.INV(RAND())</f>
        <v>2.6266407392459721</v>
      </c>
      <c r="AJ423" s="23">
        <f ca="1">SQRT(Inputs!$B$38)*C423+SQRT(1-Inputs!$B$38)*_xlfn.NORM.S.INV(RAND())</f>
        <v>0.16898203875750861</v>
      </c>
      <c r="AK423" s="23">
        <f ca="1">SQRT(Inputs!$B$38)*D423+SQRT(1-Inputs!$B$38)*_xlfn.NORM.S.INV(RAND())</f>
        <v>0.37461214668554055</v>
      </c>
      <c r="AL423" s="23">
        <f ca="1">SQRT(Inputs!$B$38)*E423+SQRT(1-Inputs!$B$38)*_xlfn.NORM.S.INV(RAND())</f>
        <v>-0.68774014244394599</v>
      </c>
      <c r="AM423" s="23">
        <f ca="1">SQRT(Inputs!$B$38)*F423+SQRT(1-Inputs!$B$38)*_xlfn.NORM.S.INV(RAND())</f>
        <v>-0.68864313799109034</v>
      </c>
      <c r="AN423" s="23">
        <f ca="1">SQRT(Inputs!$B$38)*G423+SQRT(1-Inputs!$B$38)*_xlfn.NORM.S.INV(RAND())</f>
        <v>-0.27005510219478335</v>
      </c>
      <c r="AO423" s="23">
        <f ca="1">SQRT(Inputs!$B$38)*H423+SQRT(1-Inputs!$B$38)*_xlfn.NORM.S.INV(RAND())</f>
        <v>1.3425227075432189</v>
      </c>
      <c r="AP423" s="23">
        <f ca="1">SQRT(Inputs!$B$38)*I423+SQRT(1-Inputs!$B$38)*_xlfn.NORM.S.INV(RAND())</f>
        <v>0.5408288742208347</v>
      </c>
      <c r="AQ423" s="23">
        <f ca="1">SQRT(Inputs!$B$38)*J423+SQRT(1-Inputs!$B$38)*_xlfn.NORM.S.INV(RAND())</f>
        <v>0.17776138841391045</v>
      </c>
      <c r="AR423" s="23">
        <f ca="1">SQRT(Inputs!$B$38)*K423+SQRT(1-Inputs!$B$38)*_xlfn.NORM.S.INV(RAND())</f>
        <v>-0.9198497226403608</v>
      </c>
      <c r="AS423" s="23">
        <f ca="1">SQRT(Inputs!$B$38)*L423+SQRT(1-Inputs!$B$38)*_xlfn.NORM.S.INV(RAND())</f>
        <v>3.1687725814430891E-2</v>
      </c>
      <c r="AT423" s="23">
        <f ca="1">SQRT(Inputs!$B$38)*M423+SQRT(1-Inputs!$B$38)*_xlfn.NORM.S.INV(RAND())</f>
        <v>1.2478852711885156</v>
      </c>
      <c r="AU423" s="15">
        <f ca="1">Inputs!$B$6*EXP($B$8-0.5*C$5^2+C$5*N423)</f>
        <v>6208.9599677067417</v>
      </c>
      <c r="AV423" s="15">
        <f t="shared" ca="1" si="219"/>
        <v>7931.8450678343233</v>
      </c>
      <c r="AW423" s="15">
        <f t="shared" ca="1" si="220"/>
        <v>10458.065268347355</v>
      </c>
      <c r="AX423" s="15">
        <f t="shared" ca="1" si="221"/>
        <v>13857.593251002751</v>
      </c>
      <c r="AY423" s="15">
        <f t="shared" ca="1" si="222"/>
        <v>15867.174516150772</v>
      </c>
      <c r="AZ423" s="15">
        <f t="shared" ca="1" si="223"/>
        <v>19092.103255046368</v>
      </c>
      <c r="BA423" s="15">
        <f t="shared" ca="1" si="224"/>
        <v>23584.679596028484</v>
      </c>
      <c r="BB423" s="15">
        <f t="shared" ca="1" si="225"/>
        <v>26196.18320257352</v>
      </c>
      <c r="BC423" s="15">
        <f t="shared" ca="1" si="226"/>
        <v>28954.072457591712</v>
      </c>
      <c r="BD423" s="15">
        <f t="shared" ca="1" si="227"/>
        <v>33994.977474294545</v>
      </c>
      <c r="BE423" s="15">
        <f t="shared" ca="1" si="228"/>
        <v>44245.925256524024</v>
      </c>
      <c r="BF423" s="15">
        <f ca="1">Inputs!$B$13*EXP($B$9-0.5*C$6^2+C$6*Y423)</f>
        <v>15437.774922985393</v>
      </c>
      <c r="BG423" s="15">
        <f t="shared" ca="1" si="229"/>
        <v>18442.235756277765</v>
      </c>
      <c r="BH423" s="15">
        <f t="shared" ca="1" si="230"/>
        <v>27946.043278827412</v>
      </c>
      <c r="BI423" s="15">
        <f t="shared" ca="1" si="231"/>
        <v>33974.386887773595</v>
      </c>
      <c r="BJ423" s="15">
        <f t="shared" ca="1" si="232"/>
        <v>33867.822685079867</v>
      </c>
      <c r="BK423" s="15">
        <f t="shared" ca="1" si="233"/>
        <v>32545.525023837308</v>
      </c>
      <c r="BL423" s="15">
        <f t="shared" ca="1" si="234"/>
        <v>41380.656398071274</v>
      </c>
      <c r="BM423" s="15">
        <f t="shared" ca="1" si="235"/>
        <v>50055.883852801497</v>
      </c>
      <c r="BN423" s="15">
        <f t="shared" ca="1" si="236"/>
        <v>56386.800213121751</v>
      </c>
      <c r="BO423" s="15">
        <f t="shared" ca="1" si="237"/>
        <v>73765.929315528745</v>
      </c>
      <c r="BP423" s="15">
        <f t="shared" ca="1" si="238"/>
        <v>122261.29103460655</v>
      </c>
      <c r="BQ423" s="15">
        <f ca="1">Inputs!$B$20*EXP($B$10-0.5*C$7^2+C$7*AJ423)</f>
        <v>4554.4665485397818</v>
      </c>
      <c r="BR423" s="15">
        <f t="shared" ca="1" si="239"/>
        <v>6960.5553223487914</v>
      </c>
      <c r="BS423" s="15">
        <f t="shared" ca="1" si="240"/>
        <v>7823.2931450554761</v>
      </c>
      <c r="BT423" s="15">
        <f t="shared" ca="1" si="241"/>
        <v>9003.8587422725195</v>
      </c>
      <c r="BU423" s="15">
        <f t="shared" ca="1" si="242"/>
        <v>11688.943359414066</v>
      </c>
      <c r="BV423" s="15">
        <f t="shared" ca="1" si="243"/>
        <v>22006.594044218335</v>
      </c>
      <c r="BW423" s="15">
        <f t="shared" ca="1" si="244"/>
        <v>34433.175656113846</v>
      </c>
      <c r="BX423" s="15">
        <f t="shared" ca="1" si="245"/>
        <v>49907.544311245765</v>
      </c>
      <c r="BY423" s="15">
        <f t="shared" ca="1" si="246"/>
        <v>58644.25774622734</v>
      </c>
      <c r="BZ423" s="15">
        <f t="shared" ca="1" si="247"/>
        <v>82766.844497549857</v>
      </c>
      <c r="CA423" s="15">
        <f t="shared" ca="1" si="248"/>
        <v>145125.51889401631</v>
      </c>
      <c r="CB423" s="15">
        <f ca="1">(AU423*DCF!C$10-DCF!C$5*MAX(AU423*DCF!C$10,0)-MAX(AU423-Inputs!$B$6,0)/Inputs!$B$10)*DCF!C$6</f>
        <v>1034.1849638704375</v>
      </c>
      <c r="CC423" s="15">
        <f ca="1">(AV423*DCF!D$10-DCF!D$5*MAX(AV423*DCF!D$10,0)-MAX(AV423-AU423,0)/Inputs!$B$10)*DCF!D$6</f>
        <v>1513.2530582383652</v>
      </c>
      <c r="CD423" s="15">
        <f ca="1">(AW423*DCF!E$10-DCF!E$5*MAX(AW423*DCF!E$10,0)-MAX(AW423-AV423,0)/Inputs!$B$10)*DCF!E$6</f>
        <v>1845.591387902163</v>
      </c>
      <c r="CE423" s="15">
        <f ca="1">(AX423*DCF!F$10-DCF!F$5*MAX(AX423*DCF!F$10,0)-MAX(AX423-AW423,0)/Inputs!$B$10)*DCF!F$6</f>
        <v>2317.7330330729105</v>
      </c>
      <c r="CF423" s="15">
        <f ca="1">(AY423*DCF!G$10-DCF!G$5*MAX(AY423*DCF!G$10,0)-MAX(AY423-AX423,0)/Inputs!$B$10)*DCF!G$6</f>
        <v>2882.9939856592764</v>
      </c>
      <c r="CG423" s="15">
        <f ca="1">(AZ423*DCF!H$10-DCF!H$5*MAX(AZ423*DCF!H$10,0)-MAX(AZ423-AY423,0)/Inputs!$B$10)*DCF!H$6</f>
        <v>3134.1016293049306</v>
      </c>
      <c r="CH423" s="15">
        <f ca="1">(BA423*DCF!I$10-DCF!I$5*MAX(BA423*DCF!I$10,0)-MAX(BA423-AZ423,0)/Inputs!$B$10)*DCF!I$6</f>
        <v>3571.120664892389</v>
      </c>
      <c r="CI423" s="15">
        <f ca="1">(BB423*DCF!J$10-DCF!J$5*MAX(BB423*DCF!J$10,0)-MAX(BB423-BA423,0)/Inputs!$B$10)*DCF!J$6</f>
        <v>4099.595483756736</v>
      </c>
      <c r="CJ423" s="15">
        <f ca="1">(BC423*DCF!K$10-DCF!K$5*MAX(BC423*DCF!K$10,0)-MAX(BC423-BB423,0)/Inputs!$B$10)*DCF!K$6</f>
        <v>4275.0781476804405</v>
      </c>
      <c r="CK423" s="15">
        <f ca="1">(BD423*DCF!L$10-DCF!L$5*MAX(BD423*DCF!L$10,0)-MAX(BD423-BC423,0)/Inputs!$B$10)*DCF!L$6</f>
        <v>4475.218412477635</v>
      </c>
      <c r="CL423" s="15">
        <f ca="1">(BE423*DCF!M$10-DCF!M$5*MAX(BE423*DCF!M$10,0)-MAX(BE423-BD423,0)/Inputs!$B$10)*DCF!M$6</f>
        <v>5019.0870895395974</v>
      </c>
      <c r="CM423" s="15">
        <f ca="1">(BF423*DCF!C$28-DCF!C$5*MAX(BF423*DCF!C$28,0)-MAX(BF423-Inputs!$B$13,0)/Inputs!$B$17)*DCF!C$6</f>
        <v>3775.9938245646013</v>
      </c>
      <c r="CN423" s="15">
        <f ca="1">(BG423*DCF!D$28-DCF!D$5*MAX(BG423*DCF!D$28,0)-MAX(BG423-BF423,0)/Inputs!$B$17)*DCF!D$6</f>
        <v>4790.6745293138938</v>
      </c>
      <c r="CO423" s="15">
        <f ca="1">(BH423*DCF!E$28-DCF!E$5*MAX(BH423*DCF!E$28,0)-MAX(BH423-BG423,0)/Inputs!$B$17)*DCF!E$6</f>
        <v>6041.7474313498797</v>
      </c>
      <c r="CP423" s="15">
        <f ca="1">(BI423*DCF!F$28-DCF!F$5*MAX(BI423*DCF!F$28,0)-MAX(BI423-BH423,0)/Inputs!$B$17)*DCF!F$6</f>
        <v>8125.5958861296986</v>
      </c>
      <c r="CQ423" s="15">
        <f ca="1">(BJ423*DCF!G$28-DCF!G$5*MAX(BJ423*DCF!G$28,0)-MAX(BJ423-BI423,0)/Inputs!$B$17)*DCF!G$6</f>
        <v>8787.2635500742508</v>
      </c>
      <c r="CR423" s="15">
        <f ca="1">(BK423*DCF!H$28-DCF!H$5*MAX(BK423*DCF!H$28,0)-MAX(BK423-BJ423,0)/Inputs!$B$17)*DCF!H$6</f>
        <v>8048.8674043262308</v>
      </c>
      <c r="CS423" s="15">
        <f ca="1">(BL423*DCF!I$28-DCF!I$5*MAX(BL423*DCF!I$28,0)-MAX(BL423-BK423,0)/Inputs!$B$17)*DCF!I$6</f>
        <v>8462.6748162752901</v>
      </c>
      <c r="CT423" s="15">
        <f ca="1">(BM423*DCF!J$28-DCF!J$5*MAX(BM423*DCF!J$28,0)-MAX(BM423-BL423,0)/Inputs!$B$17)*DCF!J$6</f>
        <v>10016.353265605774</v>
      </c>
      <c r="CU423" s="15">
        <f ca="1">(BN423*DCF!K$28-DCF!K$5*MAX(BN423*DCF!K$28,0)-MAX(BN423-BM423,0)/Inputs!$B$17)*DCF!K$6</f>
        <v>11132.493840704688</v>
      </c>
      <c r="CV423" s="15">
        <f ca="1">(BO423*DCF!L$28-DCF!L$5*MAX(BO423*DCF!L$28,0)-MAX(BO423-BN423,0)/Inputs!$B$17)*DCF!L$6</f>
        <v>12751.373798593484</v>
      </c>
      <c r="CW423" s="15">
        <f ca="1">(BP423*DCF!M$28-DCF!M$5*MAX(BP423*DCF!M$28,0)-MAX(BP423-BO423,0)/Inputs!$B$17)*DCF!M$6</f>
        <v>17934.404679223979</v>
      </c>
      <c r="CX423" s="15">
        <f ca="1">(BQ423*DCF!C$46-DCF!C$5*MAX(BQ423*DCF!C$46,0)-MAX(BQ423-Inputs!$B$20,0)/Inputs!$B$24)*DCF!C$6</f>
        <v>-1676.9976086880704</v>
      </c>
      <c r="CY423" s="15">
        <f ca="1">(BR423*DCF!D$46-DCF!D$5*MAX(BR423*DCF!D$46,0)-MAX(BR423-BQ423,0)/Inputs!$B$24)*DCF!D$6</f>
        <v>-2214.6625787106555</v>
      </c>
      <c r="CZ423" s="15">
        <f ca="1">(BS423*DCF!E$46-DCF!E$5*MAX(BS423*DCF!E$46,0)-MAX(BS423-BR423,0)/Inputs!$B$24)*DCF!E$6</f>
        <v>-1265.1855346925106</v>
      </c>
      <c r="DA423" s="15">
        <f ca="1">(BT423*DCF!F$46-DCF!F$5*MAX(BT423*DCF!F$46,0)-MAX(BT423-BS423,0)/Inputs!$B$24)*DCF!F$6</f>
        <v>-1085.5991748219576</v>
      </c>
      <c r="DB423" s="15">
        <f ca="1">(BU423*DCF!G$46-DCF!G$5*MAX(BU423*DCF!G$46,0)-MAX(BU423-BT423,0)/Inputs!$B$24)*DCF!G$6</f>
        <v>-1296.4023744905526</v>
      </c>
      <c r="DC423" s="15">
        <f ca="1">(BV423*DCF!H$46-DCF!H$5*MAX(BV423*DCF!H$46,0)-MAX(BV423-BU423,0)/Inputs!$B$24)*DCF!H$6</f>
        <v>-3206.1467330083301</v>
      </c>
      <c r="DD423" s="15">
        <f ca="1">(BW423*DCF!I$46-DCF!I$5*MAX(BW423*DCF!I$46,0)-MAX(BW423-BV423,0)/Inputs!$B$24)*DCF!I$6</f>
        <v>-2771.9433145854346</v>
      </c>
      <c r="DE423" s="15">
        <f ca="1">(BX423*DCF!J$46-DCF!J$5*MAX(BX423*DCF!J$46,0)-MAX(BX423-BW423,0)/Inputs!$B$24)*DCF!J$6</f>
        <v>-2010.0663195212185</v>
      </c>
      <c r="DF423" s="15">
        <f ca="1">(BY423*DCF!K$46-DCF!K$5*MAX(BY423*DCF!K$46,0)-MAX(BY423-BX423,0)/Inputs!$B$24)*DCF!K$6</f>
        <v>1209.6934475635721</v>
      </c>
      <c r="DG423" s="15">
        <f ca="1">(BZ423*DCF!L$46-DCF!L$5*MAX(BZ423*DCF!L$46,0)-MAX(BZ423-BY423,0)/Inputs!$B$24)*DCF!L$6</f>
        <v>262.26793923026946</v>
      </c>
      <c r="DH423" s="15">
        <f ca="1">(CA423*DCF!M$46-DCF!M$5*MAX(CA423*DCF!M$46,0)-MAX(CA423-BZ423,0)/Inputs!$B$24)*DCF!M$6</f>
        <v>-1659.1964315225889</v>
      </c>
      <c r="DI423" s="15">
        <f ca="1">SUM(CB423:CL423)+BE423*DCF!M$10*(1+Inputs!$B$30)*(1-Inputs!$B$33)*(1-Inputs!$B$30/Inputs!$B$31)/(Inputs!$B$29-Inputs!$B$30)*DCF!M$6</f>
        <v>157304.95293709124</v>
      </c>
      <c r="DJ423" s="15">
        <f ca="1">SUM(CM423:CW423)+BP423*DCF!M$28*(1+Inputs!$B$30)*(1-Inputs!$B$33)*(1-Inputs!$B$30/Inputs!$B$31)/(Inputs!$B$29-Inputs!$B$30)*DCF!M$6</f>
        <v>553540.4959428435</v>
      </c>
      <c r="DK423" s="15">
        <f ca="1">SUM(CX423:DH423)+CA423*DCF!M$46*(1+Inputs!$B$30)*(1-Inputs!$B$33)*(1-Inputs!$B$30/Inputs!$B$31)/(Inputs!$B$29-Inputs!$B$30)*DCF!M$6</f>
        <v>208667.00474362008</v>
      </c>
      <c r="DM423" s="15">
        <f ca="1">DI423+DJ423+DK423+Inputs!$B$34+Inputs!$B$36-Inputs!$B$35</f>
        <v>996363.45362355479</v>
      </c>
    </row>
    <row r="424" spans="1:117" x14ac:dyDescent="0.75">
      <c r="A424" s="11">
        <v>411</v>
      </c>
      <c r="C424" s="23">
        <f t="shared" ref="C424:M433" ca="1" si="251">_xlfn.NORM.S.INV(RAND())</f>
        <v>0.68776556421657786</v>
      </c>
      <c r="D424" s="23">
        <f t="shared" ca="1" si="251"/>
        <v>1.2298952798274534</v>
      </c>
      <c r="E424" s="23">
        <f t="shared" ca="1" si="251"/>
        <v>0.10272697360058081</v>
      </c>
      <c r="F424" s="23">
        <f t="shared" ca="1" si="251"/>
        <v>1.1439377732499061</v>
      </c>
      <c r="G424" s="23">
        <f t="shared" ca="1" si="251"/>
        <v>-0.15513688461279385</v>
      </c>
      <c r="H424" s="23">
        <f t="shared" ca="1" si="251"/>
        <v>0.75735145577476248</v>
      </c>
      <c r="I424" s="23">
        <f t="shared" ca="1" si="251"/>
        <v>2.1480825090428235</v>
      </c>
      <c r="J424" s="23">
        <f t="shared" ca="1" si="251"/>
        <v>-0.21325460670857399</v>
      </c>
      <c r="K424" s="23">
        <f t="shared" ca="1" si="251"/>
        <v>-0.57023544605810372</v>
      </c>
      <c r="L424" s="23">
        <f t="shared" ca="1" si="251"/>
        <v>-0.40989557226107515</v>
      </c>
      <c r="M424" s="23">
        <f t="shared" ca="1" si="251"/>
        <v>2.4728092879636807</v>
      </c>
      <c r="N424" s="23">
        <f ca="1">SQRT(Inputs!$B$38)*C424+SQRT(1-Inputs!$B$38)*_xlfn.NORM.S.INV(RAND())</f>
        <v>-0.38775576226767972</v>
      </c>
      <c r="O424" s="23">
        <f ca="1">SQRT(Inputs!$B$38)*D424+SQRT(1-Inputs!$B$38)*_xlfn.NORM.S.INV(RAND())</f>
        <v>-0.3150046376109763</v>
      </c>
      <c r="P424" s="23">
        <f ca="1">SQRT(Inputs!$B$38)*E424+SQRT(1-Inputs!$B$38)*_xlfn.NORM.S.INV(RAND())</f>
        <v>-3.5755824817746445E-2</v>
      </c>
      <c r="Q424" s="23">
        <f ca="1">SQRT(Inputs!$B$38)*F424+SQRT(1-Inputs!$B$38)*_xlfn.NORM.S.INV(RAND())</f>
        <v>-0.6379217951636148</v>
      </c>
      <c r="R424" s="23">
        <f ca="1">SQRT(Inputs!$B$38)*G424+SQRT(1-Inputs!$B$38)*_xlfn.NORM.S.INV(RAND())</f>
        <v>1.0113519356312013</v>
      </c>
      <c r="S424" s="23">
        <f ca="1">SQRT(Inputs!$B$38)*H424+SQRT(1-Inputs!$B$38)*_xlfn.NORM.S.INV(RAND())</f>
        <v>0.20853359720917841</v>
      </c>
      <c r="T424" s="23">
        <f ca="1">SQRT(Inputs!$B$38)*I424+SQRT(1-Inputs!$B$38)*_xlfn.NORM.S.INV(RAND())</f>
        <v>0.77649474852546874</v>
      </c>
      <c r="U424" s="23">
        <f ca="1">SQRT(Inputs!$B$38)*J424+SQRT(1-Inputs!$B$38)*_xlfn.NORM.S.INV(RAND())</f>
        <v>0.11686675682222802</v>
      </c>
      <c r="V424" s="23">
        <f ca="1">SQRT(Inputs!$B$38)*K424+SQRT(1-Inputs!$B$38)*_xlfn.NORM.S.INV(RAND())</f>
        <v>0.667049373500335</v>
      </c>
      <c r="W424" s="23">
        <f ca="1">SQRT(Inputs!$B$38)*L424+SQRT(1-Inputs!$B$38)*_xlfn.NORM.S.INV(RAND())</f>
        <v>-0.4091195486260587</v>
      </c>
      <c r="X424" s="23">
        <f ca="1">SQRT(Inputs!$B$38)*M424+SQRT(1-Inputs!$B$38)*_xlfn.NORM.S.INV(RAND())</f>
        <v>1.6917415402024747</v>
      </c>
      <c r="Y424" s="23">
        <f ca="1">SQRT(Inputs!$B$38)*C424+SQRT(1-Inputs!$B$38)*_xlfn.NORM.S.INV(RAND())</f>
        <v>0.81427749412659933</v>
      </c>
      <c r="Z424" s="23">
        <f ca="1">SQRT(Inputs!$B$38)*D424+SQRT(1-Inputs!$B$38)*_xlfn.NORM.S.INV(RAND())</f>
        <v>0.9481919716997903</v>
      </c>
      <c r="AA424" s="23">
        <f ca="1">SQRT(Inputs!$B$38)*E424+SQRT(1-Inputs!$B$38)*_xlfn.NORM.S.INV(RAND())</f>
        <v>-1.7010115439717171</v>
      </c>
      <c r="AB424" s="23">
        <f ca="1">SQRT(Inputs!$B$38)*F424+SQRT(1-Inputs!$B$38)*_xlfn.NORM.S.INV(RAND())</f>
        <v>1.4317956013051019</v>
      </c>
      <c r="AC424" s="23">
        <f ca="1">SQRT(Inputs!$B$38)*G424+SQRT(1-Inputs!$B$38)*_xlfn.NORM.S.INV(RAND())</f>
        <v>0.81960176756351666</v>
      </c>
      <c r="AD424" s="23">
        <f ca="1">SQRT(Inputs!$B$38)*H424+SQRT(1-Inputs!$B$38)*_xlfn.NORM.S.INV(RAND())</f>
        <v>1.314399119567125</v>
      </c>
      <c r="AE424" s="23">
        <f ca="1">SQRT(Inputs!$B$38)*I424+SQRT(1-Inputs!$B$38)*_xlfn.NORM.S.INV(RAND())</f>
        <v>1.5456930905459974</v>
      </c>
      <c r="AF424" s="23">
        <f ca="1">SQRT(Inputs!$B$38)*J424+SQRT(1-Inputs!$B$38)*_xlfn.NORM.S.INV(RAND())</f>
        <v>-1.4266913613862622</v>
      </c>
      <c r="AG424" s="23">
        <f ca="1">SQRT(Inputs!$B$38)*K424+SQRT(1-Inputs!$B$38)*_xlfn.NORM.S.INV(RAND())</f>
        <v>-0.4904425213104131</v>
      </c>
      <c r="AH424" s="23">
        <f ca="1">SQRT(Inputs!$B$38)*L424+SQRT(1-Inputs!$B$38)*_xlfn.NORM.S.INV(RAND())</f>
        <v>-0.97362238977881055</v>
      </c>
      <c r="AI424" s="23">
        <f ca="1">SQRT(Inputs!$B$38)*M424+SQRT(1-Inputs!$B$38)*_xlfn.NORM.S.INV(RAND())</f>
        <v>0.82457343868483202</v>
      </c>
      <c r="AJ424" s="23">
        <f ca="1">SQRT(Inputs!$B$38)*C424+SQRT(1-Inputs!$B$38)*_xlfn.NORM.S.INV(RAND())</f>
        <v>-0.71476532738916376</v>
      </c>
      <c r="AK424" s="23">
        <f ca="1">SQRT(Inputs!$B$38)*D424+SQRT(1-Inputs!$B$38)*_xlfn.NORM.S.INV(RAND())</f>
        <v>0.14142151565351435</v>
      </c>
      <c r="AL424" s="23">
        <f ca="1">SQRT(Inputs!$B$38)*E424+SQRT(1-Inputs!$B$38)*_xlfn.NORM.S.INV(RAND())</f>
        <v>-0.35444726574445684</v>
      </c>
      <c r="AM424" s="23">
        <f ca="1">SQRT(Inputs!$B$38)*F424+SQRT(1-Inputs!$B$38)*_xlfn.NORM.S.INV(RAND())</f>
        <v>-0.67182912168734943</v>
      </c>
      <c r="AN424" s="23">
        <f ca="1">SQRT(Inputs!$B$38)*G424+SQRT(1-Inputs!$B$38)*_xlfn.NORM.S.INV(RAND())</f>
        <v>9.7711285604312595E-2</v>
      </c>
      <c r="AO424" s="23">
        <f ca="1">SQRT(Inputs!$B$38)*H424+SQRT(1-Inputs!$B$38)*_xlfn.NORM.S.INV(RAND())</f>
        <v>0.55871929514280982</v>
      </c>
      <c r="AP424" s="23">
        <f ca="1">SQRT(Inputs!$B$38)*I424+SQRT(1-Inputs!$B$38)*_xlfn.NORM.S.INV(RAND())</f>
        <v>1.6178263429177</v>
      </c>
      <c r="AQ424" s="23">
        <f ca="1">SQRT(Inputs!$B$38)*J424+SQRT(1-Inputs!$B$38)*_xlfn.NORM.S.INV(RAND())</f>
        <v>-1.5618021385912184</v>
      </c>
      <c r="AR424" s="23">
        <f ca="1">SQRT(Inputs!$B$38)*K424+SQRT(1-Inputs!$B$38)*_xlfn.NORM.S.INV(RAND())</f>
        <v>0.44918035529316613</v>
      </c>
      <c r="AS424" s="23">
        <f ca="1">SQRT(Inputs!$B$38)*L424+SQRT(1-Inputs!$B$38)*_xlfn.NORM.S.INV(RAND())</f>
        <v>-1.0295930631174395</v>
      </c>
      <c r="AT424" s="23">
        <f ca="1">SQRT(Inputs!$B$38)*M424+SQRT(1-Inputs!$B$38)*_xlfn.NORM.S.INV(RAND())</f>
        <v>2.4706540560981454</v>
      </c>
      <c r="AU424" s="15">
        <f ca="1">Inputs!$B$6*EXP($B$8-0.5*C$5^2+C$5*N424)</f>
        <v>4660.347049468467</v>
      </c>
      <c r="AV424" s="15">
        <f t="shared" ca="1" si="219"/>
        <v>5415.9973052074265</v>
      </c>
      <c r="AW424" s="15">
        <f t="shared" ca="1" si="220"/>
        <v>6572.076718907957</v>
      </c>
      <c r="AX424" s="15">
        <f t="shared" ca="1" si="221"/>
        <v>7409.1848678376045</v>
      </c>
      <c r="AY424" s="15">
        <f t="shared" ca="1" si="222"/>
        <v>10189.996638758366</v>
      </c>
      <c r="AZ424" s="15">
        <f t="shared" ca="1" si="223"/>
        <v>12752.139481590599</v>
      </c>
      <c r="BA424" s="15">
        <f t="shared" ca="1" si="224"/>
        <v>16926.526820299772</v>
      </c>
      <c r="BB424" s="15">
        <f t="shared" ca="1" si="225"/>
        <v>20967.297651514647</v>
      </c>
      <c r="BC424" s="15">
        <f t="shared" ca="1" si="226"/>
        <v>27387.514886230107</v>
      </c>
      <c r="BD424" s="15">
        <f t="shared" ca="1" si="227"/>
        <v>32292.618676907183</v>
      </c>
      <c r="BE424" s="15">
        <f t="shared" ca="1" si="228"/>
        <v>46162.478252547429</v>
      </c>
      <c r="BF424" s="15">
        <f ca="1">Inputs!$B$13*EXP($B$9-0.5*C$6^2+C$6*Y424)</f>
        <v>16254.057740527092</v>
      </c>
      <c r="BG424" s="15">
        <f t="shared" ca="1" si="229"/>
        <v>23505.783443421627</v>
      </c>
      <c r="BH424" s="15">
        <f t="shared" ca="1" si="230"/>
        <v>21659.831945598293</v>
      </c>
      <c r="BI424" s="15">
        <f t="shared" ca="1" si="231"/>
        <v>33052.18844445065</v>
      </c>
      <c r="BJ424" s="15">
        <f t="shared" ca="1" si="232"/>
        <v>45601.172013963209</v>
      </c>
      <c r="BK424" s="15">
        <f t="shared" ca="1" si="233"/>
        <v>66933.877624632019</v>
      </c>
      <c r="BL424" s="15">
        <f t="shared" ca="1" si="234"/>
        <v>100454.9936196552</v>
      </c>
      <c r="BM424" s="15">
        <f t="shared" ca="1" si="235"/>
        <v>103425.5272096609</v>
      </c>
      <c r="BN424" s="15">
        <f t="shared" ca="1" si="236"/>
        <v>119939.99302090041</v>
      </c>
      <c r="BO424" s="15">
        <f t="shared" ca="1" si="237"/>
        <v>131782.68509577692</v>
      </c>
      <c r="BP424" s="15">
        <f t="shared" ca="1" si="238"/>
        <v>178083.05857621168</v>
      </c>
      <c r="BQ424" s="15">
        <f ca="1">Inputs!$B$20*EXP($B$10-0.5*C$7^2+C$7*AJ424)</f>
        <v>3328.955259544658</v>
      </c>
      <c r="BR424" s="15">
        <f t="shared" ca="1" si="239"/>
        <v>4724.4572375808502</v>
      </c>
      <c r="BS424" s="15">
        <f t="shared" ca="1" si="240"/>
        <v>5843.4518538269349</v>
      </c>
      <c r="BT424" s="15">
        <f t="shared" ca="1" si="241"/>
        <v>6754.9812929886975</v>
      </c>
      <c r="BU424" s="15">
        <f t="shared" ca="1" si="242"/>
        <v>9585.5689385916648</v>
      </c>
      <c r="BV424" s="15">
        <f t="shared" ca="1" si="243"/>
        <v>15125.282962915904</v>
      </c>
      <c r="BW424" s="15">
        <f t="shared" ca="1" si="244"/>
        <v>29725.099185442756</v>
      </c>
      <c r="BX424" s="15">
        <f t="shared" ca="1" si="245"/>
        <v>30398.886128876333</v>
      </c>
      <c r="BY424" s="15">
        <f t="shared" ca="1" si="246"/>
        <v>46416.395570199769</v>
      </c>
      <c r="BZ424" s="15">
        <f t="shared" ca="1" si="247"/>
        <v>53897.890319115228</v>
      </c>
      <c r="CA424" s="15">
        <f t="shared" ca="1" si="248"/>
        <v>117442.60875713982</v>
      </c>
      <c r="CB424" s="15">
        <f ca="1">(AU424*DCF!C$10-DCF!C$5*MAX(AU424*DCF!C$10,0)-MAX(AU424-Inputs!$B$6,0)/Inputs!$B$10)*DCF!C$6</f>
        <v>1045.226850003517</v>
      </c>
      <c r="CC424" s="15">
        <f ca="1">(AV424*DCF!D$10-DCF!D$5*MAX(AV424*DCF!D$10,0)-MAX(AV424-AU424,0)/Inputs!$B$10)*DCF!D$6</f>
        <v>1135.8671128771543</v>
      </c>
      <c r="CD424" s="15">
        <f ca="1">(AW424*DCF!E$10-DCF!E$5*MAX(AW424*DCF!E$10,0)-MAX(AW424-AV424,0)/Inputs!$B$10)*DCF!E$6</f>
        <v>1256.9909365864285</v>
      </c>
      <c r="CE424" s="15">
        <f ca="1">(AX424*DCF!F$10-DCF!F$5*MAX(AX424*DCF!F$10,0)-MAX(AX424-AW424,0)/Inputs!$B$10)*DCF!F$6</f>
        <v>1443.2317973081053</v>
      </c>
      <c r="CF424" s="15">
        <f ca="1">(AY424*DCF!G$10-DCF!G$5*MAX(AY424*DCF!G$10,0)-MAX(AY424-AX424,0)/Inputs!$B$10)*DCF!G$6</f>
        <v>1565.0252848565194</v>
      </c>
      <c r="CG424" s="15">
        <f ca="1">(AZ424*DCF!H$10-DCF!H$5*MAX(AZ424*DCF!H$10,0)-MAX(AZ424-AY424,0)/Inputs!$B$10)*DCF!H$6</f>
        <v>2020.8826330013339</v>
      </c>
      <c r="CH424" s="15">
        <f ca="1">(BA424*DCF!I$10-DCF!I$5*MAX(BA424*DCF!I$10,0)-MAX(BA424-AZ424,0)/Inputs!$B$10)*DCF!I$6</f>
        <v>2407.113187629092</v>
      </c>
      <c r="CI424" s="15">
        <f ca="1">(BB424*DCF!J$10-DCF!J$5*MAX(BB424*DCF!J$10,0)-MAX(BB424-BA424,0)/Inputs!$B$10)*DCF!J$6</f>
        <v>2985.7246950191534</v>
      </c>
      <c r="CJ424" s="15">
        <f ca="1">(BC424*DCF!K$10-DCF!K$5*MAX(BC424*DCF!K$10,0)-MAX(BC424-BB424,0)/Inputs!$B$10)*DCF!K$6</f>
        <v>3510.2173714665578</v>
      </c>
      <c r="CK424" s="15">
        <f ca="1">(BD424*DCF!L$10-DCF!L$5*MAX(BD424*DCF!L$10,0)-MAX(BD424-BC424,0)/Inputs!$B$10)*DCF!L$6</f>
        <v>4236.0316311709503</v>
      </c>
      <c r="CL424" s="15">
        <f ca="1">(BE424*DCF!M$10-DCF!M$5*MAX(BE424*DCF!M$10,0)-MAX(BE424-BD424,0)/Inputs!$B$10)*DCF!M$6</f>
        <v>4857.219824604832</v>
      </c>
      <c r="CM424" s="15">
        <f ca="1">(BF424*DCF!C$28-DCF!C$5*MAX(BF424*DCF!C$28,0)-MAX(BF424-Inputs!$B$13,0)/Inputs!$B$17)*DCF!C$6</f>
        <v>3836.6000154724934</v>
      </c>
      <c r="CN424" s="15">
        <f ca="1">(BG424*DCF!D$28-DCF!D$5*MAX(BG424*DCF!D$28,0)-MAX(BG424-BF424,0)/Inputs!$B$17)*DCF!D$6</f>
        <v>5375.8697757015034</v>
      </c>
      <c r="CO424" s="15">
        <f ca="1">(BH424*DCF!E$28-DCF!E$5*MAX(BH424*DCF!E$28,0)-MAX(BH424-BG424,0)/Inputs!$B$17)*DCF!E$6</f>
        <v>6134.4500915659437</v>
      </c>
      <c r="CP424" s="15">
        <f ca="1">(BI424*DCF!F$28-DCF!F$5*MAX(BI424*DCF!F$28,0)-MAX(BI424-BH424,0)/Inputs!$B$17)*DCF!F$6</f>
        <v>6898.6399689711307</v>
      </c>
      <c r="CQ424" s="15">
        <f ca="1">(BJ424*DCF!G$28-DCF!G$5*MAX(BJ424*DCF!G$28,0)-MAX(BJ424-BI424,0)/Inputs!$B$17)*DCF!G$6</f>
        <v>9720.9549865465833</v>
      </c>
      <c r="CR424" s="15">
        <f ca="1">(BK424*DCF!H$28-DCF!H$5*MAX(BK424*DCF!H$28,0)-MAX(BK424-BJ424,0)/Inputs!$B$17)*DCF!H$6</f>
        <v>13238.982619420049</v>
      </c>
      <c r="CS424" s="15">
        <f ca="1">(BL424*DCF!I$28-DCF!I$5*MAX(BL424*DCF!I$28,0)-MAX(BL424-BK424,0)/Inputs!$B$17)*DCF!I$6</f>
        <v>18810.989031540925</v>
      </c>
      <c r="CT424" s="15">
        <f ca="1">(BM424*DCF!J$28-DCF!J$5*MAX(BM424*DCF!J$28,0)-MAX(BM424-BL424,0)/Inputs!$B$17)*DCF!J$6</f>
        <v>22678.610096718407</v>
      </c>
      <c r="CU424" s="15">
        <f ca="1">(BN424*DCF!K$28-DCF!K$5*MAX(BN424*DCF!K$28,0)-MAX(BN424-BM424,0)/Inputs!$B$17)*DCF!K$6</f>
        <v>23306.513401746281</v>
      </c>
      <c r="CV424" s="15">
        <f ca="1">(BO424*DCF!L$28-DCF!L$5*MAX(BO424*DCF!L$28,0)-MAX(BO424-BN424,0)/Inputs!$B$17)*DCF!L$6</f>
        <v>24953.391422713445</v>
      </c>
      <c r="CW424" s="15">
        <f ca="1">(BP424*DCF!M$28-DCF!M$5*MAX(BP424*DCF!M$28,0)-MAX(BP424-BO424,0)/Inputs!$B$17)*DCF!M$6</f>
        <v>28666.740496394254</v>
      </c>
      <c r="CX424" s="15">
        <f ca="1">(BQ424*DCF!C$46-DCF!C$5*MAX(BQ424*DCF!C$46,0)-MAX(BQ424-Inputs!$B$20,0)/Inputs!$B$24)*DCF!C$6</f>
        <v>-827.91357474225731</v>
      </c>
      <c r="CY424" s="15">
        <f ca="1">(BR424*DCF!D$46-DCF!D$5*MAX(BR424*DCF!D$46,0)-MAX(BR424-BQ424,0)/Inputs!$B$24)*DCF!D$6</f>
        <v>-1401.8037849979603</v>
      </c>
      <c r="CZ424" s="15">
        <f ca="1">(BS424*DCF!E$46-DCF!E$5*MAX(BS424*DCF!E$46,0)-MAX(BS424-BR424,0)/Inputs!$B$24)*DCF!E$6</f>
        <v>-1132.0752282177093</v>
      </c>
      <c r="DA424" s="15">
        <f ca="1">(BT424*DCF!F$46-DCF!F$5*MAX(BT424*DCF!F$46,0)-MAX(BT424-BS424,0)/Inputs!$B$24)*DCF!F$6</f>
        <v>-823.85713044758779</v>
      </c>
      <c r="DB424" s="15">
        <f ca="1">(BU424*DCF!G$46-DCF!G$5*MAX(BU424*DCF!G$46,0)-MAX(BU424-BT424,0)/Inputs!$B$24)*DCF!G$6</f>
        <v>-1274.5933587201118</v>
      </c>
      <c r="DC424" s="15">
        <f ca="1">(BV424*DCF!H$46-DCF!H$5*MAX(BV424*DCF!H$46,0)-MAX(BV424-BU424,0)/Inputs!$B$24)*DCF!H$6</f>
        <v>-1721.4321906677853</v>
      </c>
      <c r="DD424" s="15">
        <f ca="1">(BW424*DCF!I$46-DCF!I$5*MAX(BW424*DCF!I$46,0)-MAX(BW424-BV424,0)/Inputs!$B$24)*DCF!I$6</f>
        <v>-3504.5297493433204</v>
      </c>
      <c r="DE424" s="15">
        <f ca="1">(BX424*DCF!J$46-DCF!J$5*MAX(BX424*DCF!J$46,0)-MAX(BX424-BW424,0)/Inputs!$B$24)*DCF!J$6</f>
        <v>1096.4718961626577</v>
      </c>
      <c r="DF424" s="15">
        <f ca="1">(BY424*DCF!K$46-DCF!K$5*MAX(BY424*DCF!K$46,0)-MAX(BY424-BX424,0)/Inputs!$B$24)*DCF!K$6</f>
        <v>-1272.4038636209657</v>
      </c>
      <c r="DG424" s="15">
        <f ca="1">(BZ424*DCF!L$46-DCF!L$5*MAX(BZ424*DCF!L$46,0)-MAX(BZ424-BY424,0)/Inputs!$B$24)*DCF!L$6</f>
        <v>2032.625062216568</v>
      </c>
      <c r="DH424" s="15">
        <f ca="1">(CA424*DCF!M$46-DCF!M$5*MAX(CA424*DCF!M$46,0)-MAX(CA424-BZ424,0)/Inputs!$B$24)*DCF!M$6</f>
        <v>-4077.3777748531843</v>
      </c>
      <c r="DI424" s="15">
        <f ca="1">SUM(CB424:CL424)+BE424*DCF!M$10*(1+Inputs!$B$30)*(1-Inputs!$B$33)*(1-Inputs!$B$30/Inputs!$B$31)/(Inputs!$B$29-Inputs!$B$30)*DCF!M$6</f>
        <v>154934.31873694275</v>
      </c>
      <c r="DJ424" s="15">
        <f ca="1">SUM(CM424:CW424)+BP424*DCF!M$28*(1+Inputs!$B$30)*(1-Inputs!$B$33)*(1-Inputs!$B$30/Inputs!$B$31)/(Inputs!$B$29-Inputs!$B$30)*DCF!M$6</f>
        <v>824431.75113646511</v>
      </c>
      <c r="DK424" s="15">
        <f ca="1">SUM(CX424:DH424)+CA424*DCF!M$46*(1+Inputs!$B$30)*(1-Inputs!$B$33)*(1-Inputs!$B$30/Inputs!$B$31)/(Inputs!$B$29-Inputs!$B$30)*DCF!M$6</f>
        <v>168673.29540768231</v>
      </c>
      <c r="DM424" s="15">
        <f ca="1">DI424+DJ424+DK424+Inputs!$B$34+Inputs!$B$36-Inputs!$B$35</f>
        <v>1224890.3652810901</v>
      </c>
    </row>
    <row r="425" spans="1:117" x14ac:dyDescent="0.75">
      <c r="A425" s="11">
        <v>412</v>
      </c>
      <c r="C425" s="23">
        <f t="shared" ca="1" si="251"/>
        <v>0.5761258790621796</v>
      </c>
      <c r="D425" s="23">
        <f t="shared" ca="1" si="251"/>
        <v>0.73022812906429724</v>
      </c>
      <c r="E425" s="23">
        <f t="shared" ca="1" si="251"/>
        <v>0.4378696055675777</v>
      </c>
      <c r="F425" s="23">
        <f t="shared" ca="1" si="251"/>
        <v>0.28347107686187722</v>
      </c>
      <c r="G425" s="23">
        <f t="shared" ca="1" si="251"/>
        <v>1.1788258739543231</v>
      </c>
      <c r="H425" s="23">
        <f t="shared" ca="1" si="251"/>
        <v>1.5871026784640394</v>
      </c>
      <c r="I425" s="23">
        <f t="shared" ca="1" si="251"/>
        <v>-0.17276842837831988</v>
      </c>
      <c r="J425" s="23">
        <f t="shared" ca="1" si="251"/>
        <v>0.31459252981550451</v>
      </c>
      <c r="K425" s="23">
        <f t="shared" ca="1" si="251"/>
        <v>0.48986345109820539</v>
      </c>
      <c r="L425" s="23">
        <f t="shared" ca="1" si="251"/>
        <v>-2.3386637621772288</v>
      </c>
      <c r="M425" s="23">
        <f t="shared" ca="1" si="251"/>
        <v>0.67346912598179076</v>
      </c>
      <c r="N425" s="23">
        <f ca="1">SQRT(Inputs!$B$38)*C425+SQRT(1-Inputs!$B$38)*_xlfn.NORM.S.INV(RAND())</f>
        <v>0.81849960556869472</v>
      </c>
      <c r="O425" s="23">
        <f ca="1">SQRT(Inputs!$B$38)*D425+SQRT(1-Inputs!$B$38)*_xlfn.NORM.S.INV(RAND())</f>
        <v>1.0074695763503265</v>
      </c>
      <c r="P425" s="23">
        <f ca="1">SQRT(Inputs!$B$38)*E425+SQRT(1-Inputs!$B$38)*_xlfn.NORM.S.INV(RAND())</f>
        <v>0.64324948978358476</v>
      </c>
      <c r="Q425" s="23">
        <f ca="1">SQRT(Inputs!$B$38)*F425+SQRT(1-Inputs!$B$38)*_xlfn.NORM.S.INV(RAND())</f>
        <v>0.24579515688787607</v>
      </c>
      <c r="R425" s="23">
        <f ca="1">SQRT(Inputs!$B$38)*G425+SQRT(1-Inputs!$B$38)*_xlfn.NORM.S.INV(RAND())</f>
        <v>1.3348744423269661</v>
      </c>
      <c r="S425" s="23">
        <f ca="1">SQRT(Inputs!$B$38)*H425+SQRT(1-Inputs!$B$38)*_xlfn.NORM.S.INV(RAND())</f>
        <v>-0.73490339760650325</v>
      </c>
      <c r="T425" s="23">
        <f ca="1">SQRT(Inputs!$B$38)*I425+SQRT(1-Inputs!$B$38)*_xlfn.NORM.S.INV(RAND())</f>
        <v>1.0003473686555946</v>
      </c>
      <c r="U425" s="23">
        <f ca="1">SQRT(Inputs!$B$38)*J425+SQRT(1-Inputs!$B$38)*_xlfn.NORM.S.INV(RAND())</f>
        <v>0.7997862937983351</v>
      </c>
      <c r="V425" s="23">
        <f ca="1">SQRT(Inputs!$B$38)*K425+SQRT(1-Inputs!$B$38)*_xlfn.NORM.S.INV(RAND())</f>
        <v>0.19488119923586583</v>
      </c>
      <c r="W425" s="23">
        <f ca="1">SQRT(Inputs!$B$38)*L425+SQRT(1-Inputs!$B$38)*_xlfn.NORM.S.INV(RAND())</f>
        <v>-0.9536263225535484</v>
      </c>
      <c r="X425" s="23">
        <f ca="1">SQRT(Inputs!$B$38)*M425+SQRT(1-Inputs!$B$38)*_xlfn.NORM.S.INV(RAND())</f>
        <v>4.2876809077993017E-2</v>
      </c>
      <c r="Y425" s="23">
        <f ca="1">SQRT(Inputs!$B$38)*C425+SQRT(1-Inputs!$B$38)*_xlfn.NORM.S.INV(RAND())</f>
        <v>-0.61030723125247344</v>
      </c>
      <c r="Z425" s="23">
        <f ca="1">SQRT(Inputs!$B$38)*D425+SQRT(1-Inputs!$B$38)*_xlfn.NORM.S.INV(RAND())</f>
        <v>1.651269893027103</v>
      </c>
      <c r="AA425" s="23">
        <f ca="1">SQRT(Inputs!$B$38)*E425+SQRT(1-Inputs!$B$38)*_xlfn.NORM.S.INV(RAND())</f>
        <v>0.19779393894157382</v>
      </c>
      <c r="AB425" s="23">
        <f ca="1">SQRT(Inputs!$B$38)*F425+SQRT(1-Inputs!$B$38)*_xlfn.NORM.S.INV(RAND())</f>
        <v>0.9372291095769264</v>
      </c>
      <c r="AC425" s="23">
        <f ca="1">SQRT(Inputs!$B$38)*G425+SQRT(1-Inputs!$B$38)*_xlfn.NORM.S.INV(RAND())</f>
        <v>0.87447600036643536</v>
      </c>
      <c r="AD425" s="23">
        <f ca="1">SQRT(Inputs!$B$38)*H425+SQRT(1-Inputs!$B$38)*_xlfn.NORM.S.INV(RAND())</f>
        <v>2.8084678803657335</v>
      </c>
      <c r="AE425" s="23">
        <f ca="1">SQRT(Inputs!$B$38)*I425+SQRT(1-Inputs!$B$38)*_xlfn.NORM.S.INV(RAND())</f>
        <v>-0.73043823347665704</v>
      </c>
      <c r="AF425" s="23">
        <f ca="1">SQRT(Inputs!$B$38)*J425+SQRT(1-Inputs!$B$38)*_xlfn.NORM.S.INV(RAND())</f>
        <v>-1.0937121603180426</v>
      </c>
      <c r="AG425" s="23">
        <f ca="1">SQRT(Inputs!$B$38)*K425+SQRT(1-Inputs!$B$38)*_xlfn.NORM.S.INV(RAND())</f>
        <v>1.0270323078504193</v>
      </c>
      <c r="AH425" s="23">
        <f ca="1">SQRT(Inputs!$B$38)*L425+SQRT(1-Inputs!$B$38)*_xlfn.NORM.S.INV(RAND())</f>
        <v>-2.0443933742720843</v>
      </c>
      <c r="AI425" s="23">
        <f ca="1">SQRT(Inputs!$B$38)*M425+SQRT(1-Inputs!$B$38)*_xlfn.NORM.S.INV(RAND())</f>
        <v>9.4815400314617437E-2</v>
      </c>
      <c r="AJ425" s="23">
        <f ca="1">SQRT(Inputs!$B$38)*C425+SQRT(1-Inputs!$B$38)*_xlfn.NORM.S.INV(RAND())</f>
        <v>1.4263555674823163</v>
      </c>
      <c r="AK425" s="23">
        <f ca="1">SQRT(Inputs!$B$38)*D425+SQRT(1-Inputs!$B$38)*_xlfn.NORM.S.INV(RAND())</f>
        <v>0.62433971577134517</v>
      </c>
      <c r="AL425" s="23">
        <f ca="1">SQRT(Inputs!$B$38)*E425+SQRT(1-Inputs!$B$38)*_xlfn.NORM.S.INV(RAND())</f>
        <v>-0.21107050784336207</v>
      </c>
      <c r="AM425" s="23">
        <f ca="1">SQRT(Inputs!$B$38)*F425+SQRT(1-Inputs!$B$38)*_xlfn.NORM.S.INV(RAND())</f>
        <v>-0.43487270477842055</v>
      </c>
      <c r="AN425" s="23">
        <f ca="1">SQRT(Inputs!$B$38)*G425+SQRT(1-Inputs!$B$38)*_xlfn.NORM.S.INV(RAND())</f>
        <v>0.39870995528752018</v>
      </c>
      <c r="AO425" s="23">
        <f ca="1">SQRT(Inputs!$B$38)*H425+SQRT(1-Inputs!$B$38)*_xlfn.NORM.S.INV(RAND())</f>
        <v>1.1462890793448517</v>
      </c>
      <c r="AP425" s="23">
        <f ca="1">SQRT(Inputs!$B$38)*I425+SQRT(1-Inputs!$B$38)*_xlfn.NORM.S.INV(RAND())</f>
        <v>-0.55908730894595304</v>
      </c>
      <c r="AQ425" s="23">
        <f ca="1">SQRT(Inputs!$B$38)*J425+SQRT(1-Inputs!$B$38)*_xlfn.NORM.S.INV(RAND())</f>
        <v>-4.3012214396214749E-2</v>
      </c>
      <c r="AR425" s="23">
        <f ca="1">SQRT(Inputs!$B$38)*K425+SQRT(1-Inputs!$B$38)*_xlfn.NORM.S.INV(RAND())</f>
        <v>-0.21582345143327814</v>
      </c>
      <c r="AS425" s="23">
        <f ca="1">SQRT(Inputs!$B$38)*L425+SQRT(1-Inputs!$B$38)*_xlfn.NORM.S.INV(RAND())</f>
        <v>-1.1771907587880404</v>
      </c>
      <c r="AT425" s="23">
        <f ca="1">SQRT(Inputs!$B$38)*M425+SQRT(1-Inputs!$B$38)*_xlfn.NORM.S.INV(RAND())</f>
        <v>2.5520794268905578E-2</v>
      </c>
      <c r="AU425" s="15">
        <f ca="1">Inputs!$B$6*EXP($B$8-0.5*C$5^2+C$5*N425)</f>
        <v>5665.2452489232128</v>
      </c>
      <c r="AV425" s="15">
        <f t="shared" ca="1" si="219"/>
        <v>7996.9749487342624</v>
      </c>
      <c r="AW425" s="15">
        <f t="shared" ca="1" si="220"/>
        <v>10634.688959511792</v>
      </c>
      <c r="AX425" s="15">
        <f t="shared" ca="1" si="221"/>
        <v>13388.780431214156</v>
      </c>
      <c r="AY425" s="15">
        <f t="shared" ca="1" si="222"/>
        <v>19122.902335288207</v>
      </c>
      <c r="AZ425" s="15">
        <f t="shared" ca="1" si="223"/>
        <v>21569.677278733612</v>
      </c>
      <c r="BA425" s="15">
        <f t="shared" ca="1" si="224"/>
        <v>29309.151690597177</v>
      </c>
      <c r="BB425" s="15">
        <f t="shared" ca="1" si="225"/>
        <v>38877.015928391178</v>
      </c>
      <c r="BC425" s="15">
        <f t="shared" ca="1" si="226"/>
        <v>48518.645321151562</v>
      </c>
      <c r="BD425" s="15">
        <f t="shared" ca="1" si="227"/>
        <v>54367.685217886828</v>
      </c>
      <c r="BE425" s="15">
        <f t="shared" ca="1" si="228"/>
        <v>66881.303856126251</v>
      </c>
      <c r="BF425" s="15">
        <f ca="1">Inputs!$B$13*EXP($B$9-0.5*C$6^2+C$6*Y425)</f>
        <v>12254.852158918988</v>
      </c>
      <c r="BG425" s="15">
        <f t="shared" ca="1" si="229"/>
        <v>20119.472403318498</v>
      </c>
      <c r="BH425" s="15">
        <f t="shared" ca="1" si="230"/>
        <v>25402.104981440698</v>
      </c>
      <c r="BI425" s="15">
        <f t="shared" ca="1" si="231"/>
        <v>35921.533199512065</v>
      </c>
      <c r="BJ425" s="15">
        <f t="shared" ca="1" si="232"/>
        <v>49953.493358560278</v>
      </c>
      <c r="BK425" s="15">
        <f t="shared" ca="1" si="233"/>
        <v>89861.690143864864</v>
      </c>
      <c r="BL425" s="15">
        <f t="shared" ca="1" si="234"/>
        <v>100414.70918664824</v>
      </c>
      <c r="BM425" s="15">
        <f t="shared" ca="1" si="235"/>
        <v>107750.23508595476</v>
      </c>
      <c r="BN425" s="15">
        <f t="shared" ca="1" si="236"/>
        <v>149875.293499369</v>
      </c>
      <c r="BO425" s="15">
        <f t="shared" ca="1" si="237"/>
        <v>145401.60203696261</v>
      </c>
      <c r="BP425" s="15">
        <f t="shared" ca="1" si="238"/>
        <v>180894.94740298865</v>
      </c>
      <c r="BQ425" s="15">
        <f ca="1">Inputs!$B$20*EXP($B$10-0.5*C$7^2+C$7*AJ425)</f>
        <v>7114.0879315129114</v>
      </c>
      <c r="BR425" s="15">
        <f t="shared" ca="1" si="239"/>
        <v>11769.793381540332</v>
      </c>
      <c r="BS425" s="15">
        <f t="shared" ca="1" si="240"/>
        <v>15169.45091869154</v>
      </c>
      <c r="BT425" s="15">
        <f t="shared" ca="1" si="241"/>
        <v>18660.395949159509</v>
      </c>
      <c r="BU425" s="15">
        <f t="shared" ca="1" si="242"/>
        <v>28480.35496867037</v>
      </c>
      <c r="BV425" s="15">
        <f t="shared" ca="1" si="243"/>
        <v>51300.584841129988</v>
      </c>
      <c r="BW425" s="15">
        <f t="shared" ca="1" si="244"/>
        <v>63598.131928531831</v>
      </c>
      <c r="BX425" s="15">
        <f t="shared" ca="1" si="245"/>
        <v>88188.482763163687</v>
      </c>
      <c r="BY425" s="15">
        <f t="shared" ca="1" si="246"/>
        <v>118568.57527055507</v>
      </c>
      <c r="BZ425" s="15">
        <f t="shared" ca="1" si="247"/>
        <v>133994.21481581836</v>
      </c>
      <c r="CA425" s="15">
        <f t="shared" ca="1" si="248"/>
        <v>189076.73848238919</v>
      </c>
      <c r="CB425" s="15">
        <f ca="1">(AU425*DCF!C$10-DCF!C$5*MAX(AU425*DCF!C$10,0)-MAX(AU425-Inputs!$B$6,0)/Inputs!$B$10)*DCF!C$6</f>
        <v>1038.0617467275229</v>
      </c>
      <c r="CC425" s="15">
        <f ca="1">(AV425*DCF!D$10-DCF!D$5*MAX(AV425*DCF!D$10,0)-MAX(AV425-AU425,0)/Inputs!$B$10)*DCF!D$6</f>
        <v>1380.6772044296051</v>
      </c>
      <c r="CD425" s="15">
        <f ca="1">(AW425*DCF!E$10-DCF!E$5*MAX(AW425*DCF!E$10,0)-MAX(AW425-AV425,0)/Inputs!$B$10)*DCF!E$6</f>
        <v>1861.2579633622354</v>
      </c>
      <c r="CE425" s="15">
        <f ca="1">(AX425*DCF!F$10-DCF!F$5*MAX(AX425*DCF!F$10,0)-MAX(AX425-AW425,0)/Inputs!$B$10)*DCF!F$6</f>
        <v>2349.6912773336585</v>
      </c>
      <c r="CF425" s="15">
        <f ca="1">(AY425*DCF!G$10-DCF!G$5*MAX(AY425*DCF!G$10,0)-MAX(AY425-AX425,0)/Inputs!$B$10)*DCF!G$6</f>
        <v>2837.8825762167876</v>
      </c>
      <c r="CG425" s="15">
        <f ca="1">(AZ425*DCF!H$10-DCF!H$5*MAX(AZ425*DCF!H$10,0)-MAX(AZ425-AY425,0)/Inputs!$B$10)*DCF!H$6</f>
        <v>3753.2995597564773</v>
      </c>
      <c r="CH425" s="15">
        <f ca="1">(BA425*DCF!I$10-DCF!I$5*MAX(BA425*DCF!I$10,0)-MAX(BA425-AZ425,0)/Inputs!$B$10)*DCF!I$6</f>
        <v>4084.1678425440346</v>
      </c>
      <c r="CI425" s="15">
        <f ca="1">(BB425*DCF!J$10-DCF!J$5*MAX(BB425*DCF!J$10,0)-MAX(BB425-BA425,0)/Inputs!$B$10)*DCF!J$6</f>
        <v>5221.533981108103</v>
      </c>
      <c r="CJ425" s="15">
        <f ca="1">(BC425*DCF!K$10-DCF!K$5*MAX(BC425*DCF!K$10,0)-MAX(BC425-BB425,0)/Inputs!$B$10)*DCF!K$6</f>
        <v>6461.0413403591911</v>
      </c>
      <c r="CK425" s="15">
        <f ca="1">(BD425*DCF!L$10-DCF!L$5*MAX(BD425*DCF!L$10,0)-MAX(BD425-BC425,0)/Inputs!$B$10)*DCF!L$6</f>
        <v>7443.305222124729</v>
      </c>
      <c r="CL425" s="15">
        <f ca="1">(BE425*DCF!M$10-DCF!M$5*MAX(BE425*DCF!M$10,0)-MAX(BE425-BD425,0)/Inputs!$B$10)*DCF!M$6</f>
        <v>7942.9315668053223</v>
      </c>
      <c r="CM425" s="15">
        <f ca="1">(BF425*DCF!C$28-DCF!C$5*MAX(BF425*DCF!C$28,0)-MAX(BF425-Inputs!$B$13,0)/Inputs!$B$17)*DCF!C$6</f>
        <v>3539.6727596853552</v>
      </c>
      <c r="CN425" s="15">
        <f ca="1">(BG425*DCF!D$28-DCF!D$5*MAX(BG425*DCF!D$28,0)-MAX(BG425-BF425,0)/Inputs!$B$17)*DCF!D$6</f>
        <v>4247.7645664686379</v>
      </c>
      <c r="CO425" s="15">
        <f ca="1">(BH425*DCF!E$28-DCF!E$5*MAX(BH425*DCF!E$28,0)-MAX(BH425-BG425,0)/Inputs!$B$17)*DCF!E$6</f>
        <v>6153.194285029107</v>
      </c>
      <c r="CP425" s="15">
        <f ca="1">(BI425*DCF!F$28-DCF!F$5*MAX(BI425*DCF!F$28,0)-MAX(BI425-BH425,0)/Inputs!$B$17)*DCF!F$6</f>
        <v>7836.5218801548908</v>
      </c>
      <c r="CQ425" s="15">
        <f ca="1">(BJ425*DCF!G$28-DCF!G$5*MAX(BJ425*DCF!G$28,0)-MAX(BJ425-BI425,0)/Inputs!$B$17)*DCF!G$6</f>
        <v>10600.775768029182</v>
      </c>
      <c r="CR425" s="15">
        <f ca="1">(BK425*DCF!H$28-DCF!H$5*MAX(BK425*DCF!H$28,0)-MAX(BK425-BJ425,0)/Inputs!$B$17)*DCF!H$6</f>
        <v>16023.173577452093</v>
      </c>
      <c r="CS425" s="15">
        <f ca="1">(BL425*DCF!I$28-DCF!I$5*MAX(BL425*DCF!I$28,0)-MAX(BL425-BK425,0)/Inputs!$B$17)*DCF!I$6</f>
        <v>22098.142075600048</v>
      </c>
      <c r="CT425" s="15">
        <f ca="1">(BM425*DCF!J$28-DCF!J$5*MAX(BM425*DCF!J$28,0)-MAX(BM425-BL425,0)/Inputs!$B$17)*DCF!J$6</f>
        <v>23064.616651626446</v>
      </c>
      <c r="CU425" s="15">
        <f ca="1">(BN425*DCF!K$28-DCF!K$5*MAX(BN425*DCF!K$28,0)-MAX(BN425-BM425,0)/Inputs!$B$17)*DCF!K$6</f>
        <v>26491.390475500903</v>
      </c>
      <c r="CV425" s="15">
        <f ca="1">(BO425*DCF!L$28-DCF!L$5*MAX(BO425*DCF!L$28,0)-MAX(BO425-BN425,0)/Inputs!$B$17)*DCF!L$6</f>
        <v>29010.671567613517</v>
      </c>
      <c r="CW425" s="15">
        <f ca="1">(BP425*DCF!M$28-DCF!M$5*MAX(BP425*DCF!M$28,0)-MAX(BP425-BO425,0)/Inputs!$B$17)*DCF!M$6</f>
        <v>30325.437114286211</v>
      </c>
      <c r="CX425" s="15">
        <f ca="1">(BQ425*DCF!C$46-DCF!C$5*MAX(BQ425*DCF!C$46,0)-MAX(BQ425-Inputs!$B$20,0)/Inputs!$B$24)*DCF!C$6</f>
        <v>-3450.4073428495922</v>
      </c>
      <c r="CY425" s="15">
        <f ca="1">(BR425*DCF!D$46-DCF!D$5*MAX(BR425*DCF!D$46,0)-MAX(BR425-BQ425,0)/Inputs!$B$24)*DCF!D$6</f>
        <v>-3995.3801247619022</v>
      </c>
      <c r="CZ425" s="15">
        <f ca="1">(BS425*DCF!E$46-DCF!E$5*MAX(BS425*DCF!E$46,0)-MAX(BS425-BR425,0)/Inputs!$B$24)*DCF!E$6</f>
        <v>-3133.8653931842355</v>
      </c>
      <c r="DA425" s="15">
        <f ca="1">(BT425*DCF!F$46-DCF!F$5*MAX(BT425*DCF!F$46,0)-MAX(BT425-BS425,0)/Inputs!$B$24)*DCF!F$6</f>
        <v>-2630.1314558250015</v>
      </c>
      <c r="DB425" s="15">
        <f ca="1">(BU425*DCF!G$46-DCF!G$5*MAX(BU425*DCF!G$46,0)-MAX(BU425-BT425,0)/Inputs!$B$24)*DCF!G$6</f>
        <v>-4261.2630662988786</v>
      </c>
      <c r="DC425" s="15">
        <f ca="1">(BV425*DCF!H$46-DCF!H$5*MAX(BV425*DCF!H$46,0)-MAX(BV425-BU425,0)/Inputs!$B$24)*DCF!H$6</f>
        <v>-7091.2466109985853</v>
      </c>
      <c r="DD425" s="15">
        <f ca="1">(BW425*DCF!I$46-DCF!I$5*MAX(BW425*DCF!I$46,0)-MAX(BW425-BV425,0)/Inputs!$B$24)*DCF!I$6</f>
        <v>-2061.3265257386456</v>
      </c>
      <c r="DE425" s="15">
        <f ca="1">(BX425*DCF!J$46-DCF!J$5*MAX(BX425*DCF!J$46,0)-MAX(BX425-BW425,0)/Inputs!$B$24)*DCF!J$6</f>
        <v>-2821.696381966749</v>
      </c>
      <c r="DF425" s="15">
        <f ca="1">(BY425*DCF!K$46-DCF!K$5*MAX(BY425*DCF!K$46,0)-MAX(BY425-BX425,0)/Inputs!$B$24)*DCF!K$6</f>
        <v>-669.28107221429332</v>
      </c>
      <c r="DG425" s="15">
        <f ca="1">(BZ425*DCF!L$46-DCF!L$5*MAX(BZ425*DCF!L$46,0)-MAX(BZ425-BY425,0)/Inputs!$B$24)*DCF!L$6</f>
        <v>5771.5276544437329</v>
      </c>
      <c r="DH425" s="15">
        <f ca="1">(CA425*DCF!M$46-DCF!M$5*MAX(CA425*DCF!M$46,0)-MAX(CA425-BZ425,0)/Inputs!$B$24)*DCF!M$6</f>
        <v>3307.5310643292773</v>
      </c>
      <c r="DI425" s="15">
        <f ca="1">SUM(CB425:CL425)+BE425*DCF!M$10*(1+Inputs!$B$30)*(1-Inputs!$B$33)*(1-Inputs!$B$30/Inputs!$B$31)/(Inputs!$B$29-Inputs!$B$30)*DCF!M$6</f>
        <v>230505.40332605172</v>
      </c>
      <c r="DJ425" s="15">
        <f ca="1">SUM(CM425:CW425)+BP425*DCF!M$28*(1+Inputs!$B$30)*(1-Inputs!$B$33)*(1-Inputs!$B$30/Inputs!$B$31)/(Inputs!$B$29-Inputs!$B$30)*DCF!M$6</f>
        <v>850635.40166885452</v>
      </c>
      <c r="DK425" s="15">
        <f ca="1">SUM(CX425:DH425)+CA425*DCF!M$46*(1+Inputs!$B$30)*(1-Inputs!$B$33)*(1-Inputs!$B$30/Inputs!$B$31)/(Inputs!$B$29-Inputs!$B$30)*DCF!M$6</f>
        <v>271299.4960102209</v>
      </c>
      <c r="DM425" s="15">
        <f ca="1">DI425+DJ425+DK425+Inputs!$B$34+Inputs!$B$36-Inputs!$B$35</f>
        <v>1429291.3010051271</v>
      </c>
    </row>
    <row r="426" spans="1:117" x14ac:dyDescent="0.75">
      <c r="A426" s="11">
        <v>413</v>
      </c>
      <c r="C426" s="23">
        <f t="shared" ca="1" si="251"/>
        <v>1.1452760616834008</v>
      </c>
      <c r="D426" s="23">
        <f t="shared" ca="1" si="251"/>
        <v>1.2172741556477527</v>
      </c>
      <c r="E426" s="23">
        <f t="shared" ca="1" si="251"/>
        <v>-0.36228649185655326</v>
      </c>
      <c r="F426" s="23">
        <f t="shared" ca="1" si="251"/>
        <v>-0.83272612052780515</v>
      </c>
      <c r="G426" s="23">
        <f t="shared" ca="1" si="251"/>
        <v>0.13690322596485033</v>
      </c>
      <c r="H426" s="23">
        <f t="shared" ca="1" si="251"/>
        <v>-0.42295521340244852</v>
      </c>
      <c r="I426" s="23">
        <f t="shared" ca="1" si="251"/>
        <v>0.39791854057638426</v>
      </c>
      <c r="J426" s="23">
        <f t="shared" ca="1" si="251"/>
        <v>0.39163330884127878</v>
      </c>
      <c r="K426" s="23">
        <f t="shared" ca="1" si="251"/>
        <v>-2.4456036754428014</v>
      </c>
      <c r="L426" s="23">
        <f t="shared" ca="1" si="251"/>
        <v>-0.23064603882706464</v>
      </c>
      <c r="M426" s="23">
        <f t="shared" ca="1" si="251"/>
        <v>-0.88398858395417124</v>
      </c>
      <c r="N426" s="23">
        <f ca="1">SQRT(Inputs!$B$38)*C426+SQRT(1-Inputs!$B$38)*_xlfn.NORM.S.INV(RAND())</f>
        <v>-5.5951660023522032E-2</v>
      </c>
      <c r="O426" s="23">
        <f ca="1">SQRT(Inputs!$B$38)*D426+SQRT(1-Inputs!$B$38)*_xlfn.NORM.S.INV(RAND())</f>
        <v>1.5999333811377991</v>
      </c>
      <c r="P426" s="23">
        <f ca="1">SQRT(Inputs!$B$38)*E426+SQRT(1-Inputs!$B$38)*_xlfn.NORM.S.INV(RAND())</f>
        <v>-1.2143251725647739</v>
      </c>
      <c r="Q426" s="23">
        <f ca="1">SQRT(Inputs!$B$38)*F426+SQRT(1-Inputs!$B$38)*_xlfn.NORM.S.INV(RAND())</f>
        <v>0.41306366799969502</v>
      </c>
      <c r="R426" s="23">
        <f ca="1">SQRT(Inputs!$B$38)*G426+SQRT(1-Inputs!$B$38)*_xlfn.NORM.S.INV(RAND())</f>
        <v>0.18795250284993409</v>
      </c>
      <c r="S426" s="23">
        <f ca="1">SQRT(Inputs!$B$38)*H426+SQRT(1-Inputs!$B$38)*_xlfn.NORM.S.INV(RAND())</f>
        <v>0.51233257459457504</v>
      </c>
      <c r="T426" s="23">
        <f ca="1">SQRT(Inputs!$B$38)*I426+SQRT(1-Inputs!$B$38)*_xlfn.NORM.S.INV(RAND())</f>
        <v>1.7160897166877036</v>
      </c>
      <c r="U426" s="23">
        <f ca="1">SQRT(Inputs!$B$38)*J426+SQRT(1-Inputs!$B$38)*_xlfn.NORM.S.INV(RAND())</f>
        <v>-0.6883129613037583</v>
      </c>
      <c r="V426" s="23">
        <f ca="1">SQRT(Inputs!$B$38)*K426+SQRT(1-Inputs!$B$38)*_xlfn.NORM.S.INV(RAND())</f>
        <v>-1.7777233695958887</v>
      </c>
      <c r="W426" s="23">
        <f ca="1">SQRT(Inputs!$B$38)*L426+SQRT(1-Inputs!$B$38)*_xlfn.NORM.S.INV(RAND())</f>
        <v>0.2036409869073906</v>
      </c>
      <c r="X426" s="23">
        <f ca="1">SQRT(Inputs!$B$38)*M426+SQRT(1-Inputs!$B$38)*_xlfn.NORM.S.INV(RAND())</f>
        <v>-1.0635624034820959</v>
      </c>
      <c r="Y426" s="23">
        <f ca="1">SQRT(Inputs!$B$38)*C426+SQRT(1-Inputs!$B$38)*_xlfn.NORM.S.INV(RAND())</f>
        <v>-0.25999116157714164</v>
      </c>
      <c r="Z426" s="23">
        <f ca="1">SQRT(Inputs!$B$38)*D426+SQRT(1-Inputs!$B$38)*_xlfn.NORM.S.INV(RAND())</f>
        <v>2.4447038649404522</v>
      </c>
      <c r="AA426" s="23">
        <f ca="1">SQRT(Inputs!$B$38)*E426+SQRT(1-Inputs!$B$38)*_xlfn.NORM.S.INV(RAND())</f>
        <v>-0.31608928054309737</v>
      </c>
      <c r="AB426" s="23">
        <f ca="1">SQRT(Inputs!$B$38)*F426+SQRT(1-Inputs!$B$38)*_xlfn.NORM.S.INV(RAND())</f>
        <v>-0.96808524640089511</v>
      </c>
      <c r="AC426" s="23">
        <f ca="1">SQRT(Inputs!$B$38)*G426+SQRT(1-Inputs!$B$38)*_xlfn.NORM.S.INV(RAND())</f>
        <v>-0.48409298849500215</v>
      </c>
      <c r="AD426" s="23">
        <f ca="1">SQRT(Inputs!$B$38)*H426+SQRT(1-Inputs!$B$38)*_xlfn.NORM.S.INV(RAND())</f>
        <v>0.40337023246958048</v>
      </c>
      <c r="AE426" s="23">
        <f ca="1">SQRT(Inputs!$B$38)*I426+SQRT(1-Inputs!$B$38)*_xlfn.NORM.S.INV(RAND())</f>
        <v>0.33079706923864988</v>
      </c>
      <c r="AF426" s="23">
        <f ca="1">SQRT(Inputs!$B$38)*J426+SQRT(1-Inputs!$B$38)*_xlfn.NORM.S.INV(RAND())</f>
        <v>0.69354694948058371</v>
      </c>
      <c r="AG426" s="23">
        <f ca="1">SQRT(Inputs!$B$38)*K426+SQRT(1-Inputs!$B$38)*_xlfn.NORM.S.INV(RAND())</f>
        <v>-0.8555197008920985</v>
      </c>
      <c r="AH426" s="23">
        <f ca="1">SQRT(Inputs!$B$38)*L426+SQRT(1-Inputs!$B$38)*_xlfn.NORM.S.INV(RAND())</f>
        <v>1.5422317851321419</v>
      </c>
      <c r="AI426" s="23">
        <f ca="1">SQRT(Inputs!$B$38)*M426+SQRT(1-Inputs!$B$38)*_xlfn.NORM.S.INV(RAND())</f>
        <v>0.11100859574566768</v>
      </c>
      <c r="AJ426" s="23">
        <f ca="1">SQRT(Inputs!$B$38)*C426+SQRT(1-Inputs!$B$38)*_xlfn.NORM.S.INV(RAND())</f>
        <v>-0.64035024966562226</v>
      </c>
      <c r="AK426" s="23">
        <f ca="1">SQRT(Inputs!$B$38)*D426+SQRT(1-Inputs!$B$38)*_xlfn.NORM.S.INV(RAND())</f>
        <v>0.22900379799794635</v>
      </c>
      <c r="AL426" s="23">
        <f ca="1">SQRT(Inputs!$B$38)*E426+SQRT(1-Inputs!$B$38)*_xlfn.NORM.S.INV(RAND())</f>
        <v>0.12332096815217605</v>
      </c>
      <c r="AM426" s="23">
        <f ca="1">SQRT(Inputs!$B$38)*F426+SQRT(1-Inputs!$B$38)*_xlfn.NORM.S.INV(RAND())</f>
        <v>-0.42452049283366855</v>
      </c>
      <c r="AN426" s="23">
        <f ca="1">SQRT(Inputs!$B$38)*G426+SQRT(1-Inputs!$B$38)*_xlfn.NORM.S.INV(RAND())</f>
        <v>0.19946959434944689</v>
      </c>
      <c r="AO426" s="23">
        <f ca="1">SQRT(Inputs!$B$38)*H426+SQRT(1-Inputs!$B$38)*_xlfn.NORM.S.INV(RAND())</f>
        <v>-0.66506277249261458</v>
      </c>
      <c r="AP426" s="23">
        <f ca="1">SQRT(Inputs!$B$38)*I426+SQRT(1-Inputs!$B$38)*_xlfn.NORM.S.INV(RAND())</f>
        <v>1.2439829863428495</v>
      </c>
      <c r="AQ426" s="23">
        <f ca="1">SQRT(Inputs!$B$38)*J426+SQRT(1-Inputs!$B$38)*_xlfn.NORM.S.INV(RAND())</f>
        <v>1.1730860448634066</v>
      </c>
      <c r="AR426" s="23">
        <f ca="1">SQRT(Inputs!$B$38)*K426+SQRT(1-Inputs!$B$38)*_xlfn.NORM.S.INV(RAND())</f>
        <v>-0.39479088768188897</v>
      </c>
      <c r="AS426" s="23">
        <f ca="1">SQRT(Inputs!$B$38)*L426+SQRT(1-Inputs!$B$38)*_xlfn.NORM.S.INV(RAND())</f>
        <v>-0.75617275605945267</v>
      </c>
      <c r="AT426" s="23">
        <f ca="1">SQRT(Inputs!$B$38)*M426+SQRT(1-Inputs!$B$38)*_xlfn.NORM.S.INV(RAND())</f>
        <v>0.2119902914286006</v>
      </c>
      <c r="AU426" s="15">
        <f ca="1">Inputs!$B$6*EXP($B$8-0.5*C$5^2+C$5*N426)</f>
        <v>4917.4990098530452</v>
      </c>
      <c r="AV426" s="15">
        <f t="shared" ca="1" si="219"/>
        <v>7573.2656195676864</v>
      </c>
      <c r="AW426" s="15">
        <f t="shared" ca="1" si="220"/>
        <v>7839.1498792039147</v>
      </c>
      <c r="AX426" s="15">
        <f t="shared" ca="1" si="221"/>
        <v>10077.685346145352</v>
      </c>
      <c r="AY426" s="15">
        <f t="shared" ca="1" si="222"/>
        <v>12589.29147209956</v>
      </c>
      <c r="AZ426" s="15">
        <f t="shared" ca="1" si="223"/>
        <v>16290.6818647459</v>
      </c>
      <c r="BA426" s="15">
        <f t="shared" ca="1" si="224"/>
        <v>23857.86588323109</v>
      </c>
      <c r="BB426" s="15">
        <f t="shared" ca="1" si="225"/>
        <v>27262.857300211374</v>
      </c>
      <c r="BC426" s="15">
        <f t="shared" ca="1" si="226"/>
        <v>28124.887921069443</v>
      </c>
      <c r="BD426" s="15">
        <f t="shared" ca="1" si="227"/>
        <v>35118.215715527294</v>
      </c>
      <c r="BE426" s="15">
        <f t="shared" ca="1" si="228"/>
        <v>39059.832516524963</v>
      </c>
      <c r="BF426" s="15">
        <f ca="1">Inputs!$B$13*EXP($B$9-0.5*C$6^2+C$6*Y426)</f>
        <v>13136.193785986265</v>
      </c>
      <c r="BG426" s="15">
        <f t="shared" ca="1" si="229"/>
        <v>24885.951186866794</v>
      </c>
      <c r="BH426" s="15">
        <f t="shared" ca="1" si="230"/>
        <v>28853.059145358729</v>
      </c>
      <c r="BI426" s="15">
        <f t="shared" ca="1" si="231"/>
        <v>30430.820261715216</v>
      </c>
      <c r="BJ426" s="15">
        <f t="shared" ca="1" si="232"/>
        <v>34791.73232922233</v>
      </c>
      <c r="BK426" s="15">
        <f t="shared" ca="1" si="233"/>
        <v>45110.774052040397</v>
      </c>
      <c r="BL426" s="15">
        <f t="shared" ca="1" si="234"/>
        <v>57840.274255812874</v>
      </c>
      <c r="BM426" s="15">
        <f t="shared" ca="1" si="235"/>
        <v>77495.464010881362</v>
      </c>
      <c r="BN426" s="15">
        <f t="shared" ca="1" si="236"/>
        <v>86022.57959985279</v>
      </c>
      <c r="BO426" s="15">
        <f t="shared" ca="1" si="237"/>
        <v>126623.22878220424</v>
      </c>
      <c r="BP426" s="15">
        <f t="shared" ca="1" si="238"/>
        <v>157821.94757238316</v>
      </c>
      <c r="BQ426" s="15">
        <f ca="1">Inputs!$B$20*EXP($B$10-0.5*C$7^2+C$7*AJ426)</f>
        <v>3417.9886318050885</v>
      </c>
      <c r="BR426" s="15">
        <f t="shared" ca="1" si="239"/>
        <v>4987.6297955312857</v>
      </c>
      <c r="BS426" s="15">
        <f t="shared" ca="1" si="240"/>
        <v>7076.2651105160348</v>
      </c>
      <c r="BT426" s="15">
        <f t="shared" ca="1" si="241"/>
        <v>8728.3973863044212</v>
      </c>
      <c r="BU426" s="15">
        <f t="shared" ca="1" si="242"/>
        <v>12694.676738752853</v>
      </c>
      <c r="BV426" s="15">
        <f t="shared" ca="1" si="243"/>
        <v>15204.256207130138</v>
      </c>
      <c r="BW426" s="15">
        <f t="shared" ca="1" si="244"/>
        <v>27607.177877098402</v>
      </c>
      <c r="BX426" s="15">
        <f t="shared" ca="1" si="245"/>
        <v>48850.485776155874</v>
      </c>
      <c r="BY426" s="15">
        <f t="shared" ca="1" si="246"/>
        <v>63468.171345021816</v>
      </c>
      <c r="BZ426" s="15">
        <f t="shared" ca="1" si="247"/>
        <v>77497.139669404482</v>
      </c>
      <c r="CA426" s="15">
        <f t="shared" ca="1" si="248"/>
        <v>113039.02752764504</v>
      </c>
      <c r="CB426" s="15">
        <f ca="1">(AU426*DCF!C$10-DCF!C$5*MAX(AU426*DCF!C$10,0)-MAX(AU426-Inputs!$B$6,0)/Inputs!$B$10)*DCF!C$6</f>
        <v>1043.3933106909983</v>
      </c>
      <c r="CC426" s="15">
        <f ca="1">(AV426*DCF!D$10-DCF!D$5*MAX(AV426*DCF!D$10,0)-MAX(AV426-AU426,0)/Inputs!$B$10)*DCF!D$6</f>
        <v>1198.3930061501314</v>
      </c>
      <c r="CD426" s="15">
        <f ca="1">(AW426*DCF!E$10-DCF!E$5*MAX(AW426*DCF!E$10,0)-MAX(AW426-AV426,0)/Inputs!$B$10)*DCF!E$6</f>
        <v>1750.0467723614454</v>
      </c>
      <c r="CE426" s="15">
        <f ca="1">(AX426*DCF!F$10-DCF!F$5*MAX(AX426*DCF!F$10,0)-MAX(AX426-AW426,0)/Inputs!$B$10)*DCF!F$6</f>
        <v>1734.1589195581469</v>
      </c>
      <c r="CF426" s="15">
        <f ca="1">(AY426*DCF!G$10-DCF!G$5*MAX(AY426*DCF!G$10,0)-MAX(AY426-AX426,0)/Inputs!$B$10)*DCF!G$6</f>
        <v>2111.121605990546</v>
      </c>
      <c r="CG426" s="15">
        <f ca="1">(AZ426*DCF!H$10-DCF!H$5*MAX(AZ426*DCF!H$10,0)-MAX(AZ426-AY426,0)/Inputs!$B$10)*DCF!H$6</f>
        <v>2505.5993486410912</v>
      </c>
      <c r="CH426" s="15">
        <f ca="1">(BA426*DCF!I$10-DCF!I$5*MAX(BA426*DCF!I$10,0)-MAX(BA426-AZ426,0)/Inputs!$B$10)*DCF!I$6</f>
        <v>3116.6784500753956</v>
      </c>
      <c r="CI426" s="15">
        <f ca="1">(BB426*DCF!J$10-DCF!J$5*MAX(BB426*DCF!J$10,0)-MAX(BB426-BA426,0)/Inputs!$B$10)*DCF!J$6</f>
        <v>4162.3992318993642</v>
      </c>
      <c r="CJ426" s="15">
        <f ca="1">(BC426*DCF!K$10-DCF!K$5*MAX(BC426*DCF!K$10,0)-MAX(BC426-BB426,0)/Inputs!$B$10)*DCF!K$6</f>
        <v>4406.9841025926835</v>
      </c>
      <c r="CK426" s="15">
        <f ca="1">(BD426*DCF!L$10-DCF!L$5*MAX(BD426*DCF!L$10,0)-MAX(BD426-BC426,0)/Inputs!$B$10)*DCF!L$6</f>
        <v>4392.1442210720779</v>
      </c>
      <c r="CL426" s="15">
        <f ca="1">(BE426*DCF!M$10-DCF!M$5*MAX(BE426*DCF!M$10,0)-MAX(BE426-BD426,0)/Inputs!$B$10)*DCF!M$6</f>
        <v>5040.9793270845557</v>
      </c>
      <c r="CM426" s="15">
        <f ca="1">(BF426*DCF!C$28-DCF!C$5*MAX(BF426*DCF!C$28,0)-MAX(BF426-Inputs!$B$13,0)/Inputs!$B$17)*DCF!C$6</f>
        <v>3605.109343375766</v>
      </c>
      <c r="CN426" s="15">
        <f ca="1">(BG426*DCF!D$28-DCF!D$5*MAX(BG426*DCF!D$28,0)-MAX(BG426-BF426,0)/Inputs!$B$17)*DCF!D$6</f>
        <v>4822.7246138344199</v>
      </c>
      <c r="CO426" s="15">
        <f ca="1">(BH426*DCF!E$28-DCF!E$5*MAX(BH426*DCF!E$28,0)-MAX(BH426-BG426,0)/Inputs!$B$17)*DCF!E$6</f>
        <v>7389.8377480899826</v>
      </c>
      <c r="CP426" s="15">
        <f ca="1">(BI426*DCF!F$28-DCF!F$5*MAX(BI426*DCF!F$28,0)-MAX(BI426-BH426,0)/Inputs!$B$17)*DCF!F$6</f>
        <v>7973.9097773545354</v>
      </c>
      <c r="CQ426" s="15">
        <f ca="1">(BJ426*DCF!G$28-DCF!G$5*MAX(BJ426*DCF!G$28,0)-MAX(BJ426-BI426,0)/Inputs!$B$17)*DCF!G$6</f>
        <v>8293.5165877255567</v>
      </c>
      <c r="CR426" s="15">
        <f ca="1">(BK426*DCF!H$28-DCF!H$5*MAX(BK426*DCF!H$28,0)-MAX(BK426-BJ426,0)/Inputs!$B$17)*DCF!H$6</f>
        <v>9553.102623203933</v>
      </c>
      <c r="CS426" s="15">
        <f ca="1">(BL426*DCF!I$28-DCF!I$5*MAX(BL426*DCF!I$28,0)-MAX(BL426-BK426,0)/Inputs!$B$17)*DCF!I$6</f>
        <v>11774.242627403682</v>
      </c>
      <c r="CT426" s="15">
        <f ca="1">(BM426*DCF!J$28-DCF!J$5*MAX(BM426*DCF!J$28,0)-MAX(BM426-BL426,0)/Inputs!$B$17)*DCF!J$6</f>
        <v>14681.804269173268</v>
      </c>
      <c r="CU426" s="15">
        <f ca="1">(BN426*DCF!K$28-DCF!K$5*MAX(BN426*DCF!K$28,0)-MAX(BN426-BM426,0)/Inputs!$B$17)*DCF!K$6</f>
        <v>17122.068391733526</v>
      </c>
      <c r="CV426" s="15">
        <f ca="1">(BO426*DCF!L$28-DCF!L$5*MAX(BO426*DCF!L$28,0)-MAX(BO426-BN426,0)/Inputs!$B$17)*DCF!L$6</f>
        <v>20669.960791633905</v>
      </c>
      <c r="CW426" s="15">
        <f ca="1">(BP426*DCF!M$28-DCF!M$5*MAX(BP426*DCF!M$28,0)-MAX(BP426-BO426,0)/Inputs!$B$17)*DCF!M$6</f>
        <v>26433.147996299875</v>
      </c>
      <c r="CX426" s="15">
        <f ca="1">(BQ426*DCF!C$46-DCF!C$5*MAX(BQ426*DCF!C$46,0)-MAX(BQ426-Inputs!$B$20,0)/Inputs!$B$24)*DCF!C$6</f>
        <v>-889.59951395271719</v>
      </c>
      <c r="CY426" s="15">
        <f ca="1">(BR426*DCF!D$46-DCF!D$5*MAX(BR426*DCF!D$46,0)-MAX(BR426-BQ426,0)/Inputs!$B$24)*DCF!D$6</f>
        <v>-1521.0249484241576</v>
      </c>
      <c r="CZ426" s="15">
        <f ca="1">(BS426*DCF!E$46-DCF!E$5*MAX(BS426*DCF!E$46,0)-MAX(BS426-BR426,0)/Inputs!$B$24)*DCF!E$6</f>
        <v>-1660.0632119666757</v>
      </c>
      <c r="DA426" s="15">
        <f ca="1">(BT426*DCF!F$46-DCF!F$5*MAX(BT426*DCF!F$46,0)-MAX(BT426-BS426,0)/Inputs!$B$24)*DCF!F$6</f>
        <v>-1237.2506723085255</v>
      </c>
      <c r="DB426" s="15">
        <f ca="1">(BU426*DCF!G$46-DCF!G$5*MAX(BU426*DCF!G$46,0)-MAX(BU426-BT426,0)/Inputs!$B$24)*DCF!G$6</f>
        <v>-1761.2018539250746</v>
      </c>
      <c r="DC426" s="15">
        <f ca="1">(BV426*DCF!H$46-DCF!H$5*MAX(BV426*DCF!H$46,0)-MAX(BV426-BU426,0)/Inputs!$B$24)*DCF!H$6</f>
        <v>-779.83644334972507</v>
      </c>
      <c r="DD426" s="15">
        <f ca="1">(BW426*DCF!I$46-DCF!I$5*MAX(BW426*DCF!I$46,0)-MAX(BW426-BV426,0)/Inputs!$B$24)*DCF!I$6</f>
        <v>-2922.8005248286536</v>
      </c>
      <c r="DE426" s="15">
        <f ca="1">(BX426*DCF!J$46-DCF!J$5*MAX(BX426*DCF!J$46,0)-MAX(BX426-BW426,0)/Inputs!$B$24)*DCF!J$6</f>
        <v>-3584.2354374688539</v>
      </c>
      <c r="DF426" s="15">
        <f ca="1">(BY426*DCF!K$46-DCF!K$5*MAX(BY426*DCF!K$46,0)-MAX(BY426-BX426,0)/Inputs!$B$24)*DCF!K$6</f>
        <v>44.569968590531481</v>
      </c>
      <c r="DG426" s="15">
        <f ca="1">(BZ426*DCF!L$46-DCF!L$5*MAX(BZ426*DCF!L$46,0)-MAX(BZ426-BY426,0)/Inputs!$B$24)*DCF!L$6</f>
        <v>2182.2170902201342</v>
      </c>
      <c r="DH426" s="15">
        <f ca="1">(CA426*DCF!M$46-DCF!M$5*MAX(CA426*DCF!M$46,0)-MAX(CA426-BZ426,0)/Inputs!$B$24)*DCF!M$6</f>
        <v>1431.5640538417117</v>
      </c>
      <c r="DI426" s="15">
        <f ca="1">SUM(CB426:CL426)+BE426*DCF!M$10*(1+Inputs!$B$30)*(1-Inputs!$B$33)*(1-Inputs!$B$30/Inputs!$B$31)/(Inputs!$B$29-Inputs!$B$30)*DCF!M$6</f>
        <v>140165.92870241852</v>
      </c>
      <c r="DJ426" s="15">
        <f ca="1">SUM(CM426:CW426)+BP426*DCF!M$28*(1+Inputs!$B$30)*(1-Inputs!$B$33)*(1-Inputs!$B$30/Inputs!$B$31)/(Inputs!$B$29-Inputs!$B$30)*DCF!M$6</f>
        <v>717946.84753402125</v>
      </c>
      <c r="DK426" s="15">
        <f ca="1">SUM(CX426:DH426)+CA426*DCF!M$46*(1+Inputs!$B$30)*(1-Inputs!$B$33)*(1-Inputs!$B$30/Inputs!$B$31)/(Inputs!$B$29-Inputs!$B$30)*DCF!M$6</f>
        <v>164074.06539299898</v>
      </c>
      <c r="DM426" s="15">
        <f ca="1">DI426+DJ426+DK426+Inputs!$B$34+Inputs!$B$36-Inputs!$B$35</f>
        <v>1099037.8416294388</v>
      </c>
    </row>
    <row r="427" spans="1:117" x14ac:dyDescent="0.75">
      <c r="A427" s="11">
        <v>414</v>
      </c>
      <c r="C427" s="23">
        <f t="shared" ca="1" si="251"/>
        <v>0.4279653164597248</v>
      </c>
      <c r="D427" s="23">
        <f t="shared" ca="1" si="251"/>
        <v>0.27029497114674861</v>
      </c>
      <c r="E427" s="23">
        <f t="shared" ca="1" si="251"/>
        <v>-0.12412537922531736</v>
      </c>
      <c r="F427" s="23">
        <f t="shared" ca="1" si="251"/>
        <v>-0.72295008501445912</v>
      </c>
      <c r="G427" s="23">
        <f t="shared" ca="1" si="251"/>
        <v>-0.70400617813951927</v>
      </c>
      <c r="H427" s="23">
        <f t="shared" ca="1" si="251"/>
        <v>-0.54356900623491966</v>
      </c>
      <c r="I427" s="23">
        <f t="shared" ca="1" si="251"/>
        <v>-0.92436774012187828</v>
      </c>
      <c r="J427" s="23">
        <f t="shared" ca="1" si="251"/>
        <v>-0.83022945238071044</v>
      </c>
      <c r="K427" s="23">
        <f t="shared" ca="1" si="251"/>
        <v>-0.23296660198305763</v>
      </c>
      <c r="L427" s="23">
        <f t="shared" ca="1" si="251"/>
        <v>0.17802981600421283</v>
      </c>
      <c r="M427" s="23">
        <f t="shared" ca="1" si="251"/>
        <v>-0.12047448365612498</v>
      </c>
      <c r="N427" s="23">
        <f ca="1">SQRT(Inputs!$B$38)*C427+SQRT(1-Inputs!$B$38)*_xlfn.NORM.S.INV(RAND())</f>
        <v>-0.36974848631339852</v>
      </c>
      <c r="O427" s="23">
        <f ca="1">SQRT(Inputs!$B$38)*D427+SQRT(1-Inputs!$B$38)*_xlfn.NORM.S.INV(RAND())</f>
        <v>-0.44556668134209487</v>
      </c>
      <c r="P427" s="23">
        <f ca="1">SQRT(Inputs!$B$38)*E427+SQRT(1-Inputs!$B$38)*_xlfn.NORM.S.INV(RAND())</f>
        <v>0.2955098450203934</v>
      </c>
      <c r="Q427" s="23">
        <f ca="1">SQRT(Inputs!$B$38)*F427+SQRT(1-Inputs!$B$38)*_xlfn.NORM.S.INV(RAND())</f>
        <v>-0.9975415991472748</v>
      </c>
      <c r="R427" s="23">
        <f ca="1">SQRT(Inputs!$B$38)*G427+SQRT(1-Inputs!$B$38)*_xlfn.NORM.S.INV(RAND())</f>
        <v>-2.3537527495792077E-2</v>
      </c>
      <c r="S427" s="23">
        <f ca="1">SQRT(Inputs!$B$38)*H427+SQRT(1-Inputs!$B$38)*_xlfn.NORM.S.INV(RAND())</f>
        <v>0.61359282090213452</v>
      </c>
      <c r="T427" s="23">
        <f ca="1">SQRT(Inputs!$B$38)*I427+SQRT(1-Inputs!$B$38)*_xlfn.NORM.S.INV(RAND())</f>
        <v>-0.62664286877481201</v>
      </c>
      <c r="U427" s="23">
        <f ca="1">SQRT(Inputs!$B$38)*J427+SQRT(1-Inputs!$B$38)*_xlfn.NORM.S.INV(RAND())</f>
        <v>-0.29387374854398751</v>
      </c>
      <c r="V427" s="23">
        <f ca="1">SQRT(Inputs!$B$38)*K427+SQRT(1-Inputs!$B$38)*_xlfn.NORM.S.INV(RAND())</f>
        <v>-0.28165926622689474</v>
      </c>
      <c r="W427" s="23">
        <f ca="1">SQRT(Inputs!$B$38)*L427+SQRT(1-Inputs!$B$38)*_xlfn.NORM.S.INV(RAND())</f>
        <v>-1.6126633689514165</v>
      </c>
      <c r="X427" s="23">
        <f ca="1">SQRT(Inputs!$B$38)*M427+SQRT(1-Inputs!$B$38)*_xlfn.NORM.S.INV(RAND())</f>
        <v>0.37752123543368443</v>
      </c>
      <c r="Y427" s="23">
        <f ca="1">SQRT(Inputs!$B$38)*C427+SQRT(1-Inputs!$B$38)*_xlfn.NORM.S.INV(RAND())</f>
        <v>0.16525776218206639</v>
      </c>
      <c r="Z427" s="23">
        <f ca="1">SQRT(Inputs!$B$38)*D427+SQRT(1-Inputs!$B$38)*_xlfn.NORM.S.INV(RAND())</f>
        <v>-1.300787579858957</v>
      </c>
      <c r="AA427" s="23">
        <f ca="1">SQRT(Inputs!$B$38)*E427+SQRT(1-Inputs!$B$38)*_xlfn.NORM.S.INV(RAND())</f>
        <v>0.83504926670378044</v>
      </c>
      <c r="AB427" s="23">
        <f ca="1">SQRT(Inputs!$B$38)*F427+SQRT(1-Inputs!$B$38)*_xlfn.NORM.S.INV(RAND())</f>
        <v>0.38141160221488035</v>
      </c>
      <c r="AC427" s="23">
        <f ca="1">SQRT(Inputs!$B$38)*G427+SQRT(1-Inputs!$B$38)*_xlfn.NORM.S.INV(RAND())</f>
        <v>-1.008718503478979</v>
      </c>
      <c r="AD427" s="23">
        <f ca="1">SQRT(Inputs!$B$38)*H427+SQRT(1-Inputs!$B$38)*_xlfn.NORM.S.INV(RAND())</f>
        <v>-0.38556067923873927</v>
      </c>
      <c r="AE427" s="23">
        <f ca="1">SQRT(Inputs!$B$38)*I427+SQRT(1-Inputs!$B$38)*_xlfn.NORM.S.INV(RAND())</f>
        <v>-1.1573740331628468</v>
      </c>
      <c r="AF427" s="23">
        <f ca="1">SQRT(Inputs!$B$38)*J427+SQRT(1-Inputs!$B$38)*_xlfn.NORM.S.INV(RAND())</f>
        <v>5.736451802066389E-4</v>
      </c>
      <c r="AG427" s="23">
        <f ca="1">SQRT(Inputs!$B$38)*K427+SQRT(1-Inputs!$B$38)*_xlfn.NORM.S.INV(RAND())</f>
        <v>-0.50471156489585134</v>
      </c>
      <c r="AH427" s="23">
        <f ca="1">SQRT(Inputs!$B$38)*L427+SQRT(1-Inputs!$B$38)*_xlfn.NORM.S.INV(RAND())</f>
        <v>2.097605402028083</v>
      </c>
      <c r="AI427" s="23">
        <f ca="1">SQRT(Inputs!$B$38)*M427+SQRT(1-Inputs!$B$38)*_xlfn.NORM.S.INV(RAND())</f>
        <v>0.39461136203898683</v>
      </c>
      <c r="AJ427" s="23">
        <f ca="1">SQRT(Inputs!$B$38)*C427+SQRT(1-Inputs!$B$38)*_xlfn.NORM.S.INV(RAND())</f>
        <v>0.69570848455405154</v>
      </c>
      <c r="AK427" s="23">
        <f ca="1">SQRT(Inputs!$B$38)*D427+SQRT(1-Inputs!$B$38)*_xlfn.NORM.S.INV(RAND())</f>
        <v>-0.14803521454774612</v>
      </c>
      <c r="AL427" s="23">
        <f ca="1">SQRT(Inputs!$B$38)*E427+SQRT(1-Inputs!$B$38)*_xlfn.NORM.S.INV(RAND())</f>
        <v>-0.46567816097245834</v>
      </c>
      <c r="AM427" s="23">
        <f ca="1">SQRT(Inputs!$B$38)*F427+SQRT(1-Inputs!$B$38)*_xlfn.NORM.S.INV(RAND())</f>
        <v>0.48049769107325613</v>
      </c>
      <c r="AN427" s="23">
        <f ca="1">SQRT(Inputs!$B$38)*G427+SQRT(1-Inputs!$B$38)*_xlfn.NORM.S.INV(RAND())</f>
        <v>0.10307805643883655</v>
      </c>
      <c r="AO427" s="23">
        <f ca="1">SQRT(Inputs!$B$38)*H427+SQRT(1-Inputs!$B$38)*_xlfn.NORM.S.INV(RAND())</f>
        <v>0.75192693484181905</v>
      </c>
      <c r="AP427" s="23">
        <f ca="1">SQRT(Inputs!$B$38)*I427+SQRT(1-Inputs!$B$38)*_xlfn.NORM.S.INV(RAND())</f>
        <v>-0.66875191957998592</v>
      </c>
      <c r="AQ427" s="23">
        <f ca="1">SQRT(Inputs!$B$38)*J427+SQRT(1-Inputs!$B$38)*_xlfn.NORM.S.INV(RAND())</f>
        <v>-1.456899032869543</v>
      </c>
      <c r="AR427" s="23">
        <f ca="1">SQRT(Inputs!$B$38)*K427+SQRT(1-Inputs!$B$38)*_xlfn.NORM.S.INV(RAND())</f>
        <v>-0.1078183588945951</v>
      </c>
      <c r="AS427" s="23">
        <f ca="1">SQRT(Inputs!$B$38)*L427+SQRT(1-Inputs!$B$38)*_xlfn.NORM.S.INV(RAND())</f>
        <v>0.37456851365928479</v>
      </c>
      <c r="AT427" s="23">
        <f ca="1">SQRT(Inputs!$B$38)*M427+SQRT(1-Inputs!$B$38)*_xlfn.NORM.S.INV(RAND())</f>
        <v>-0.75385641492785249</v>
      </c>
      <c r="AU427" s="15">
        <f ca="1">Inputs!$B$6*EXP($B$8-0.5*C$5^2+C$5*N427)</f>
        <v>4673.9512809052485</v>
      </c>
      <c r="AV427" s="15">
        <f t="shared" ca="1" si="219"/>
        <v>5328.5285581258231</v>
      </c>
      <c r="AW427" s="15">
        <f t="shared" ca="1" si="220"/>
        <v>6761.3966033258575</v>
      </c>
      <c r="AX427" s="15">
        <f t="shared" ca="1" si="221"/>
        <v>7287.7268390264244</v>
      </c>
      <c r="AY427" s="15">
        <f t="shared" ca="1" si="222"/>
        <v>8881.8969439538087</v>
      </c>
      <c r="AZ427" s="15">
        <f t="shared" ca="1" si="223"/>
        <v>11622.147951799427</v>
      </c>
      <c r="BA427" s="15">
        <f t="shared" ca="1" si="224"/>
        <v>13319.692676893228</v>
      </c>
      <c r="BB427" s="15">
        <f t="shared" ca="1" si="225"/>
        <v>15834.222645867656</v>
      </c>
      <c r="BC427" s="15">
        <f t="shared" ca="1" si="226"/>
        <v>18872.731973960785</v>
      </c>
      <c r="BD427" s="15">
        <f t="shared" ca="1" si="227"/>
        <v>19883.651457840657</v>
      </c>
      <c r="BE427" s="15">
        <f t="shared" ca="1" si="228"/>
        <v>25217.214787001747</v>
      </c>
      <c r="BF427" s="15">
        <f ca="1">Inputs!$B$13*EXP($B$9-0.5*C$6^2+C$6*Y427)</f>
        <v>14291.656734438227</v>
      </c>
      <c r="BG427" s="15">
        <f t="shared" ca="1" si="229"/>
        <v>13773.92824484069</v>
      </c>
      <c r="BH427" s="15">
        <f t="shared" ca="1" si="230"/>
        <v>19329.162746383849</v>
      </c>
      <c r="BI427" s="15">
        <f t="shared" ca="1" si="231"/>
        <v>25092.493098248262</v>
      </c>
      <c r="BJ427" s="15">
        <f t="shared" ca="1" si="232"/>
        <v>26598.907932404451</v>
      </c>
      <c r="BK427" s="15">
        <f t="shared" ca="1" si="233"/>
        <v>30975.724788110048</v>
      </c>
      <c r="BL427" s="15">
        <f t="shared" ca="1" si="234"/>
        <v>32750.345381811472</v>
      </c>
      <c r="BM427" s="15">
        <f t="shared" ca="1" si="235"/>
        <v>40260.111762548993</v>
      </c>
      <c r="BN427" s="15">
        <f t="shared" ca="1" si="236"/>
        <v>46608.876355975182</v>
      </c>
      <c r="BO427" s="15">
        <f t="shared" ca="1" si="237"/>
        <v>73182.324351884221</v>
      </c>
      <c r="BP427" s="15">
        <f t="shared" ca="1" si="238"/>
        <v>94192.126625029661</v>
      </c>
      <c r="BQ427" s="15">
        <f ca="1">Inputs!$B$20*EXP($B$10-0.5*C$7^2+C$7*AJ427)</f>
        <v>5490.0049779323108</v>
      </c>
      <c r="BR427" s="15">
        <f t="shared" ca="1" si="239"/>
        <v>7107.1239599158243</v>
      </c>
      <c r="BS427" s="15">
        <f t="shared" ca="1" si="240"/>
        <v>8514.0762912622431</v>
      </c>
      <c r="BT427" s="15">
        <f t="shared" ca="1" si="241"/>
        <v>13316.07313819521</v>
      </c>
      <c r="BU427" s="15">
        <f t="shared" ca="1" si="242"/>
        <v>18920.55578761996</v>
      </c>
      <c r="BV427" s="15">
        <f t="shared" ca="1" si="243"/>
        <v>31183.444239281856</v>
      </c>
      <c r="BW427" s="15">
        <f t="shared" ca="1" si="244"/>
        <v>37771.650490392043</v>
      </c>
      <c r="BX427" s="15">
        <f t="shared" ca="1" si="245"/>
        <v>39448.790230290499</v>
      </c>
      <c r="BY427" s="15">
        <f t="shared" ca="1" si="246"/>
        <v>54145.915385583801</v>
      </c>
      <c r="BZ427" s="15">
        <f t="shared" ca="1" si="247"/>
        <v>81390.089395347924</v>
      </c>
      <c r="CA427" s="15">
        <f t="shared" ca="1" si="248"/>
        <v>99994.371419708652</v>
      </c>
      <c r="CB427" s="15">
        <f ca="1">(AU427*DCF!C$10-DCF!C$5*MAX(AU427*DCF!C$10,0)-MAX(AU427-Inputs!$B$6,0)/Inputs!$B$10)*DCF!C$6</f>
        <v>1045.1298494085434</v>
      </c>
      <c r="CC427" s="15">
        <f ca="1">(AV427*DCF!D$10-DCF!D$5*MAX(AV427*DCF!D$10,0)-MAX(AV427-AU427,0)/Inputs!$B$10)*DCF!D$6</f>
        <v>1139.1911989012665</v>
      </c>
      <c r="CD427" s="15">
        <f ca="1">(AW427*DCF!E$10-DCF!E$5*MAX(AW427*DCF!E$10,0)-MAX(AW427-AV427,0)/Inputs!$B$10)*DCF!E$6</f>
        <v>1238.3576220844041</v>
      </c>
      <c r="CE427" s="15">
        <f ca="1">(AX427*DCF!F$10-DCF!F$5*MAX(AX427*DCF!F$10,0)-MAX(AX427-AW427,0)/Inputs!$B$10)*DCF!F$6</f>
        <v>1481.3828818390953</v>
      </c>
      <c r="CF427" s="15">
        <f ca="1">(AY427*DCF!G$10-DCF!G$5*MAX(AY427*DCF!G$10,0)-MAX(AY427-AX427,0)/Inputs!$B$10)*DCF!G$6</f>
        <v>1523.5976569465595</v>
      </c>
      <c r="CG427" s="15">
        <f ca="1">(AZ427*DCF!H$10-DCF!H$5*MAX(AZ427*DCF!H$10,0)-MAX(AZ427-AY427,0)/Inputs!$B$10)*DCF!H$6</f>
        <v>1769.8676692606734</v>
      </c>
      <c r="CH427" s="15">
        <f ca="1">(BA427*DCF!I$10-DCF!I$5*MAX(BA427*DCF!I$10,0)-MAX(BA427-AZ427,0)/Inputs!$B$10)*DCF!I$6</f>
        <v>2154.5651366911884</v>
      </c>
      <c r="CI427" s="15">
        <f ca="1">(BB427*DCF!J$10-DCF!J$5*MAX(BB427*DCF!J$10,0)-MAX(BB427-BA427,0)/Inputs!$B$10)*DCF!J$6</f>
        <v>2336.1537658931111</v>
      </c>
      <c r="CJ427" s="15">
        <f ca="1">(BC427*DCF!K$10-DCF!K$5*MAX(BC427*DCF!K$10,0)-MAX(BC427-BB427,0)/Inputs!$B$10)*DCF!K$6</f>
        <v>2612.861698666396</v>
      </c>
      <c r="CK427" s="15">
        <f ca="1">(BD427*DCF!L$10-DCF!L$5*MAX(BD427*DCF!L$10,0)-MAX(BD427-BC427,0)/Inputs!$B$10)*DCF!L$6</f>
        <v>2868.1044892308269</v>
      </c>
      <c r="CL427" s="15">
        <f ca="1">(BE427*DCF!M$10-DCF!M$5*MAX(BE427*DCF!M$10,0)-MAX(BE427-BD427,0)/Inputs!$B$10)*DCF!M$6</f>
        <v>2921.3240387784367</v>
      </c>
      <c r="CM427" s="15">
        <f ca="1">(BF427*DCF!C$28-DCF!C$5*MAX(BF427*DCF!C$28,0)-MAX(BF427-Inputs!$B$13,0)/Inputs!$B$17)*DCF!C$6</f>
        <v>3690.8984921070505</v>
      </c>
      <c r="CN427" s="15">
        <f ca="1">(BG427*DCF!D$28-DCF!D$5*MAX(BG427*DCF!D$28,0)-MAX(BG427-BF427,0)/Inputs!$B$17)*DCF!D$6</f>
        <v>4056.7395473747711</v>
      </c>
      <c r="CO427" s="15">
        <f ca="1">(BH427*DCF!E$28-DCF!E$5*MAX(BH427*DCF!E$28,0)-MAX(BH427-BG427,0)/Inputs!$B$17)*DCF!E$6</f>
        <v>4379.5028197584261</v>
      </c>
      <c r="CP427" s="15">
        <f ca="1">(BI427*DCF!F$28-DCF!F$5*MAX(BI427*DCF!F$28,0)-MAX(BI427-BH427,0)/Inputs!$B$17)*DCF!F$6</f>
        <v>5762.6455313222341</v>
      </c>
      <c r="CQ427" s="15">
        <f ca="1">(BJ427*DCF!G$28-DCF!G$5*MAX(BJ427*DCF!G$28,0)-MAX(BJ427-BI427,0)/Inputs!$B$17)*DCF!G$6</f>
        <v>6647.924374851711</v>
      </c>
      <c r="CR427" s="15">
        <f ca="1">(BK427*DCF!H$28-DCF!H$5*MAX(BK427*DCF!H$28,0)-MAX(BK427-BJ427,0)/Inputs!$B$17)*DCF!H$6</f>
        <v>6980.6039764972165</v>
      </c>
      <c r="CS427" s="15">
        <f ca="1">(BL427*DCF!I$28-DCF!I$5*MAX(BL427*DCF!I$28,0)-MAX(BL427-BK427,0)/Inputs!$B$17)*DCF!I$6</f>
        <v>7446.6307223961112</v>
      </c>
      <c r="CT427" s="15">
        <f ca="1">(BM427*DCF!J$28-DCF!J$5*MAX(BM427*DCF!J$28,0)-MAX(BM427-BL427,0)/Inputs!$B$17)*DCF!J$6</f>
        <v>7985.6134974764682</v>
      </c>
      <c r="CU427" s="15">
        <f ca="1">(BN427*DCF!K$28-DCF!K$5*MAX(BN427*DCF!K$28,0)-MAX(BN427-BM427,0)/Inputs!$B$17)*DCF!K$6</f>
        <v>9065.3740977341749</v>
      </c>
      <c r="CV427" s="15">
        <f ca="1">(BO427*DCF!L$28-DCF!L$5*MAX(BO427*DCF!L$28,0)-MAX(BO427-BN427,0)/Inputs!$B$17)*DCF!L$6</f>
        <v>11594.579844359158</v>
      </c>
      <c r="CW427" s="15">
        <f ca="1">(BP427*DCF!M$28-DCF!M$5*MAX(BP427*DCF!M$28,0)-MAX(BP427-BO427,0)/Inputs!$B$17)*DCF!M$6</f>
        <v>15526.18843803878</v>
      </c>
      <c r="CX427" s="15">
        <f ca="1">(BQ427*DCF!C$46-DCF!C$5*MAX(BQ427*DCF!C$46,0)-MAX(BQ427-Inputs!$B$20,0)/Inputs!$B$24)*DCF!C$6</f>
        <v>-2325.1766590755037</v>
      </c>
      <c r="CY427" s="15">
        <f ca="1">(BR427*DCF!D$46-DCF!D$5*MAX(BR427*DCF!D$46,0)-MAX(BR427-BQ427,0)/Inputs!$B$24)*DCF!D$6</f>
        <v>-1903.0315659904711</v>
      </c>
      <c r="CZ427" s="15">
        <f ca="1">(BS427*DCF!E$46-DCF!E$5*MAX(BS427*DCF!E$46,0)-MAX(BS427-BR427,0)/Inputs!$B$24)*DCF!E$6</f>
        <v>-1561.3862217924843</v>
      </c>
      <c r="DA427" s="15">
        <f ca="1">(BT427*DCF!F$46-DCF!F$5*MAX(BT427*DCF!F$46,0)-MAX(BT427-BS427,0)/Inputs!$B$24)*DCF!F$6</f>
        <v>-2718.3194912286258</v>
      </c>
      <c r="DB427" s="15">
        <f ca="1">(BU427*DCF!G$46-DCF!G$5*MAX(BU427*DCF!G$46,0)-MAX(BU427-BT427,0)/Inputs!$B$24)*DCF!G$6</f>
        <v>-2521.6873464517116</v>
      </c>
      <c r="DC427" s="15">
        <f ca="1">(BV427*DCF!H$46-DCF!H$5*MAX(BV427*DCF!H$46,0)-MAX(BV427-BU427,0)/Inputs!$B$24)*DCF!H$6</f>
        <v>-3810.6174503897955</v>
      </c>
      <c r="DD427" s="15">
        <f ca="1">(BW427*DCF!I$46-DCF!I$5*MAX(BW427*DCF!I$46,0)-MAX(BW427-BV427,0)/Inputs!$B$24)*DCF!I$6</f>
        <v>-1018.8682390349359</v>
      </c>
      <c r="DE427" s="15">
        <f ca="1">(BX427*DCF!J$46-DCF!J$5*MAX(BX427*DCF!J$46,0)-MAX(BX427-BW427,0)/Inputs!$B$24)*DCF!J$6</f>
        <v>1210.017570728357</v>
      </c>
      <c r="DF427" s="15">
        <f ca="1">(BY427*DCF!K$46-DCF!K$5*MAX(BY427*DCF!K$46,0)-MAX(BY427-BX427,0)/Inputs!$B$24)*DCF!K$6</f>
        <v>-507.40895011108796</v>
      </c>
      <c r="DG427" s="15">
        <f ca="1">(BZ427*DCF!L$46-DCF!L$5*MAX(BZ427*DCF!L$46,0)-MAX(BZ427-BY427,0)/Inputs!$B$24)*DCF!L$6</f>
        <v>-539.32639055632615</v>
      </c>
      <c r="DH427" s="15">
        <f ca="1">(CA427*DCF!M$46-DCF!M$5*MAX(CA427*DCF!M$46,0)-MAX(CA427-BZ427,0)/Inputs!$B$24)*DCF!M$6</f>
        <v>3949.8257109682313</v>
      </c>
      <c r="DI427" s="15">
        <f ca="1">SUM(CB427:CL427)+BE427*DCF!M$10*(1+Inputs!$B$30)*(1-Inputs!$B$33)*(1-Inputs!$B$30/Inputs!$B$31)/(Inputs!$B$29-Inputs!$B$30)*DCF!M$6</f>
        <v>91270.378223070191</v>
      </c>
      <c r="DJ427" s="15">
        <f ca="1">SUM(CM427:CW427)+BP427*DCF!M$28*(1+Inputs!$B$30)*(1-Inputs!$B$33)*(1-Inputs!$B$30/Inputs!$B$31)/(Inputs!$B$29-Inputs!$B$30)*DCF!M$6</f>
        <v>432653.94662109675</v>
      </c>
      <c r="DK427" s="15">
        <f ca="1">SUM(CX427:DH427)+CA427*DCF!M$46*(1+Inputs!$B$30)*(1-Inputs!$B$33)*(1-Inputs!$B$30/Inputs!$B$31)/(Inputs!$B$29-Inputs!$B$30)*DCF!M$6</f>
        <v>142857.16427246653</v>
      </c>
      <c r="DM427" s="15">
        <f ca="1">DI427+DJ427+DK427+Inputs!$B$34+Inputs!$B$36-Inputs!$B$35</f>
        <v>743632.48911663343</v>
      </c>
    </row>
    <row r="428" spans="1:117" x14ac:dyDescent="0.75">
      <c r="A428" s="11">
        <v>415</v>
      </c>
      <c r="C428" s="23">
        <f t="shared" ca="1" si="251"/>
        <v>7.015064103114485E-2</v>
      </c>
      <c r="D428" s="23">
        <f t="shared" ca="1" si="251"/>
        <v>0.46443645717528381</v>
      </c>
      <c r="E428" s="23">
        <f t="shared" ca="1" si="251"/>
        <v>-0.3596154702780337</v>
      </c>
      <c r="F428" s="23">
        <f t="shared" ca="1" si="251"/>
        <v>0.8968760757672648</v>
      </c>
      <c r="G428" s="23">
        <f t="shared" ca="1" si="251"/>
        <v>0.43967955545696735</v>
      </c>
      <c r="H428" s="23">
        <f t="shared" ca="1" si="251"/>
        <v>-0.45045574974076902</v>
      </c>
      <c r="I428" s="23">
        <f t="shared" ca="1" si="251"/>
        <v>0.66225102434423133</v>
      </c>
      <c r="J428" s="23">
        <f t="shared" ca="1" si="251"/>
        <v>0.65172852371941603</v>
      </c>
      <c r="K428" s="23">
        <f t="shared" ca="1" si="251"/>
        <v>-1.6657054599855698</v>
      </c>
      <c r="L428" s="23">
        <f t="shared" ca="1" si="251"/>
        <v>-0.70907636533076257</v>
      </c>
      <c r="M428" s="23">
        <f t="shared" ca="1" si="251"/>
        <v>1.1792510264734768</v>
      </c>
      <c r="N428" s="23">
        <f ca="1">SQRT(Inputs!$B$38)*C428+SQRT(1-Inputs!$B$38)*_xlfn.NORM.S.INV(RAND())</f>
        <v>0.28401360589363739</v>
      </c>
      <c r="O428" s="23">
        <f ca="1">SQRT(Inputs!$B$38)*D428+SQRT(1-Inputs!$B$38)*_xlfn.NORM.S.INV(RAND())</f>
        <v>6.038377969358108E-2</v>
      </c>
      <c r="P428" s="23">
        <f ca="1">SQRT(Inputs!$B$38)*E428+SQRT(1-Inputs!$B$38)*_xlfn.NORM.S.INV(RAND())</f>
        <v>-1.3369203187229202</v>
      </c>
      <c r="Q428" s="23">
        <f ca="1">SQRT(Inputs!$B$38)*F428+SQRT(1-Inputs!$B$38)*_xlfn.NORM.S.INV(RAND())</f>
        <v>1.2049861839615756</v>
      </c>
      <c r="R428" s="23">
        <f ca="1">SQRT(Inputs!$B$38)*G428+SQRT(1-Inputs!$B$38)*_xlfn.NORM.S.INV(RAND())</f>
        <v>0.25284848858808723</v>
      </c>
      <c r="S428" s="23">
        <f ca="1">SQRT(Inputs!$B$38)*H428+SQRT(1-Inputs!$B$38)*_xlfn.NORM.S.INV(RAND())</f>
        <v>-0.51564229967568698</v>
      </c>
      <c r="T428" s="23">
        <f ca="1">SQRT(Inputs!$B$38)*I428+SQRT(1-Inputs!$B$38)*_xlfn.NORM.S.INV(RAND())</f>
        <v>-0.52653065374840247</v>
      </c>
      <c r="U428" s="23">
        <f ca="1">SQRT(Inputs!$B$38)*J428+SQRT(1-Inputs!$B$38)*_xlfn.NORM.S.INV(RAND())</f>
        <v>-1.3977433060952142</v>
      </c>
      <c r="V428" s="23">
        <f ca="1">SQRT(Inputs!$B$38)*K428+SQRT(1-Inputs!$B$38)*_xlfn.NORM.S.INV(RAND())</f>
        <v>-1.0343433617508087</v>
      </c>
      <c r="W428" s="23">
        <f ca="1">SQRT(Inputs!$B$38)*L428+SQRT(1-Inputs!$B$38)*_xlfn.NORM.S.INV(RAND())</f>
        <v>0.66815058548823303</v>
      </c>
      <c r="X428" s="23">
        <f ca="1">SQRT(Inputs!$B$38)*M428+SQRT(1-Inputs!$B$38)*_xlfn.NORM.S.INV(RAND())</f>
        <v>-0.48036452710608557</v>
      </c>
      <c r="Y428" s="23">
        <f ca="1">SQRT(Inputs!$B$38)*C428+SQRT(1-Inputs!$B$38)*_xlfn.NORM.S.INV(RAND())</f>
        <v>0.97765264183456735</v>
      </c>
      <c r="Z428" s="23">
        <f ca="1">SQRT(Inputs!$B$38)*D428+SQRT(1-Inputs!$B$38)*_xlfn.NORM.S.INV(RAND())</f>
        <v>1.0126984922827238</v>
      </c>
      <c r="AA428" s="23">
        <f ca="1">SQRT(Inputs!$B$38)*E428+SQRT(1-Inputs!$B$38)*_xlfn.NORM.S.INV(RAND())</f>
        <v>-0.54969782810788814</v>
      </c>
      <c r="AB428" s="23">
        <f ca="1">SQRT(Inputs!$B$38)*F428+SQRT(1-Inputs!$B$38)*_xlfn.NORM.S.INV(RAND())</f>
        <v>0.97641379039100051</v>
      </c>
      <c r="AC428" s="23">
        <f ca="1">SQRT(Inputs!$B$38)*G428+SQRT(1-Inputs!$B$38)*_xlfn.NORM.S.INV(RAND())</f>
        <v>0.9497506325370082</v>
      </c>
      <c r="AD428" s="23">
        <f ca="1">SQRT(Inputs!$B$38)*H428+SQRT(1-Inputs!$B$38)*_xlfn.NORM.S.INV(RAND())</f>
        <v>1.1175525340066657</v>
      </c>
      <c r="AE428" s="23">
        <f ca="1">SQRT(Inputs!$B$38)*I428+SQRT(1-Inputs!$B$38)*_xlfn.NORM.S.INV(RAND())</f>
        <v>0.67001755436962551</v>
      </c>
      <c r="AF428" s="23">
        <f ca="1">SQRT(Inputs!$B$38)*J428+SQRT(1-Inputs!$B$38)*_xlfn.NORM.S.INV(RAND())</f>
        <v>0.9148380719018846</v>
      </c>
      <c r="AG428" s="23">
        <f ca="1">SQRT(Inputs!$B$38)*K428+SQRT(1-Inputs!$B$38)*_xlfn.NORM.S.INV(RAND())</f>
        <v>-2.1768615853740729</v>
      </c>
      <c r="AH428" s="23">
        <f ca="1">SQRT(Inputs!$B$38)*L428+SQRT(1-Inputs!$B$38)*_xlfn.NORM.S.INV(RAND())</f>
        <v>-0.52085201511971457</v>
      </c>
      <c r="AI428" s="23">
        <f ca="1">SQRT(Inputs!$B$38)*M428+SQRT(1-Inputs!$B$38)*_xlfn.NORM.S.INV(RAND())</f>
        <v>2.5658796627677649</v>
      </c>
      <c r="AJ428" s="23">
        <f ca="1">SQRT(Inputs!$B$38)*C428+SQRT(1-Inputs!$B$38)*_xlfn.NORM.S.INV(RAND())</f>
        <v>0.59436130199113335</v>
      </c>
      <c r="AK428" s="23">
        <f ca="1">SQRT(Inputs!$B$38)*D428+SQRT(1-Inputs!$B$38)*_xlfn.NORM.S.INV(RAND())</f>
        <v>-0.29455524198258959</v>
      </c>
      <c r="AL428" s="23">
        <f ca="1">SQRT(Inputs!$B$38)*E428+SQRT(1-Inputs!$B$38)*_xlfn.NORM.S.INV(RAND())</f>
        <v>-0.68093878432361366</v>
      </c>
      <c r="AM428" s="23">
        <f ca="1">SQRT(Inputs!$B$38)*F428+SQRT(1-Inputs!$B$38)*_xlfn.NORM.S.INV(RAND())</f>
        <v>1.4735489019224739</v>
      </c>
      <c r="AN428" s="23">
        <f ca="1">SQRT(Inputs!$B$38)*G428+SQRT(1-Inputs!$B$38)*_xlfn.NORM.S.INV(RAND())</f>
        <v>-0.16170745192203351</v>
      </c>
      <c r="AO428" s="23">
        <f ca="1">SQRT(Inputs!$B$38)*H428+SQRT(1-Inputs!$B$38)*_xlfn.NORM.S.INV(RAND())</f>
        <v>-0.93762332941004856</v>
      </c>
      <c r="AP428" s="23">
        <f ca="1">SQRT(Inputs!$B$38)*I428+SQRT(1-Inputs!$B$38)*_xlfn.NORM.S.INV(RAND())</f>
        <v>1.8747763475874486</v>
      </c>
      <c r="AQ428" s="23">
        <f ca="1">SQRT(Inputs!$B$38)*J428+SQRT(1-Inputs!$B$38)*_xlfn.NORM.S.INV(RAND())</f>
        <v>-0.95383894845384398</v>
      </c>
      <c r="AR428" s="23">
        <f ca="1">SQRT(Inputs!$B$38)*K428+SQRT(1-Inputs!$B$38)*_xlfn.NORM.S.INV(RAND())</f>
        <v>-2.166099546586489</v>
      </c>
      <c r="AS428" s="23">
        <f ca="1">SQRT(Inputs!$B$38)*L428+SQRT(1-Inputs!$B$38)*_xlfn.NORM.S.INV(RAND())</f>
        <v>0.15821980412397413</v>
      </c>
      <c r="AT428" s="23">
        <f ca="1">SQRT(Inputs!$B$38)*M428+SQRT(1-Inputs!$B$38)*_xlfn.NORM.S.INV(RAND())</f>
        <v>0.42086482509288325</v>
      </c>
      <c r="AU428" s="15">
        <f ca="1">Inputs!$B$6*EXP($B$8-0.5*C$5^2+C$5*N428)</f>
        <v>5195.699649811062</v>
      </c>
      <c r="AV428" s="15">
        <f t="shared" ca="1" si="219"/>
        <v>6380.7938854495569</v>
      </c>
      <c r="AW428" s="15">
        <f t="shared" ca="1" si="220"/>
        <v>6496.4948509118203</v>
      </c>
      <c r="AX428" s="15">
        <f t="shared" ca="1" si="221"/>
        <v>9220.1671328095854</v>
      </c>
      <c r="AY428" s="15">
        <f t="shared" ca="1" si="222"/>
        <v>11605.686515886888</v>
      </c>
      <c r="AZ428" s="15">
        <f t="shared" ca="1" si="223"/>
        <v>13410.552632257788</v>
      </c>
      <c r="BA428" s="15">
        <f t="shared" ca="1" si="224"/>
        <v>15531.195738316363</v>
      </c>
      <c r="BB428" s="15">
        <f t="shared" ca="1" si="225"/>
        <v>16530.122430007646</v>
      </c>
      <c r="BC428" s="15">
        <f t="shared" ca="1" si="226"/>
        <v>18321.447093990773</v>
      </c>
      <c r="BD428" s="15">
        <f t="shared" ca="1" si="227"/>
        <v>23892.979100370329</v>
      </c>
      <c r="BE428" s="15">
        <f t="shared" ca="1" si="228"/>
        <v>28024.445323077362</v>
      </c>
      <c r="BF428" s="15">
        <f ca="1">Inputs!$B$13*EXP($B$9-0.5*C$6^2+C$6*Y428)</f>
        <v>16789.124580820295</v>
      </c>
      <c r="BG428" s="15">
        <f t="shared" ca="1" si="229"/>
        <v>24563.821611880827</v>
      </c>
      <c r="BH428" s="15">
        <f t="shared" ca="1" si="230"/>
        <v>27397.220797156566</v>
      </c>
      <c r="BI428" s="15">
        <f t="shared" ca="1" si="231"/>
        <v>38977.234518206678</v>
      </c>
      <c r="BJ428" s="15">
        <f t="shared" ca="1" si="232"/>
        <v>54794.167777252835</v>
      </c>
      <c r="BK428" s="15">
        <f t="shared" ca="1" si="233"/>
        <v>78300.675399778615</v>
      </c>
      <c r="BL428" s="15">
        <f t="shared" ca="1" si="234"/>
        <v>104907.66425906708</v>
      </c>
      <c r="BM428" s="15">
        <f t="shared" ca="1" si="235"/>
        <v>144474.80357690813</v>
      </c>
      <c r="BN428" s="15">
        <f t="shared" ca="1" si="236"/>
        <v>136886.39967215469</v>
      </c>
      <c r="BO428" s="15">
        <f t="shared" ca="1" si="237"/>
        <v>158530.05519016684</v>
      </c>
      <c r="BP428" s="15">
        <f t="shared" ca="1" si="238"/>
        <v>260948.66697382697</v>
      </c>
      <c r="BQ428" s="15">
        <f ca="1">Inputs!$B$20*EXP($B$10-0.5*C$7^2+C$7*AJ428)</f>
        <v>5296.1655155804392</v>
      </c>
      <c r="BR428" s="15">
        <f t="shared" ca="1" si="239"/>
        <v>6544.4655120863554</v>
      </c>
      <c r="BS428" s="15">
        <f t="shared" ca="1" si="240"/>
        <v>7370.0126872061173</v>
      </c>
      <c r="BT428" s="15">
        <f t="shared" ca="1" si="241"/>
        <v>14957.005141330226</v>
      </c>
      <c r="BU428" s="15">
        <f t="shared" ca="1" si="242"/>
        <v>19933.201839954476</v>
      </c>
      <c r="BV428" s="15">
        <f t="shared" ca="1" si="243"/>
        <v>22451.825561512174</v>
      </c>
      <c r="BW428" s="15">
        <f t="shared" ca="1" si="244"/>
        <v>46589.689832305216</v>
      </c>
      <c r="BX428" s="15">
        <f t="shared" ca="1" si="245"/>
        <v>53821.571692549573</v>
      </c>
      <c r="BY428" s="15">
        <f t="shared" ca="1" si="246"/>
        <v>49826.821814171031</v>
      </c>
      <c r="BZ428" s="15">
        <f t="shared" ca="1" si="247"/>
        <v>71977.400971992771</v>
      </c>
      <c r="CA428" s="15">
        <f t="shared" ca="1" si="248"/>
        <v>108957.88933035432</v>
      </c>
      <c r="CB428" s="15">
        <f ca="1">(AU428*DCF!C$10-DCF!C$5*MAX(AU428*DCF!C$10,0)-MAX(AU428-Inputs!$B$6,0)/Inputs!$B$10)*DCF!C$6</f>
        <v>1041.4096905413865</v>
      </c>
      <c r="CC428" s="15">
        <f ca="1">(AV428*DCF!D$10-DCF!D$5*MAX(AV428*DCF!D$10,0)-MAX(AV428-AU428,0)/Inputs!$B$10)*DCF!D$6</f>
        <v>1266.3210678777803</v>
      </c>
      <c r="CD428" s="15">
        <f ca="1">(AW428*DCF!E$10-DCF!E$5*MAX(AW428*DCF!E$10,0)-MAX(AW428-AV428,0)/Inputs!$B$10)*DCF!E$6</f>
        <v>1473.876596788117</v>
      </c>
      <c r="CE428" s="15">
        <f ca="1">(AX428*DCF!F$10-DCF!F$5*MAX(AX428*DCF!F$10,0)-MAX(AX428-AW428,0)/Inputs!$B$10)*DCF!F$6</f>
        <v>1446.0191169592194</v>
      </c>
      <c r="CF428" s="15">
        <f ca="1">(AY428*DCF!G$10-DCF!G$5*MAX(AY428*DCF!G$10,0)-MAX(AY428-AX428,0)/Inputs!$B$10)*DCF!G$6</f>
        <v>1932.6958407793891</v>
      </c>
      <c r="CG428" s="15">
        <f ca="1">(AZ428*DCF!H$10-DCF!H$5*MAX(AZ428*DCF!H$10,0)-MAX(AZ428-AY428,0)/Inputs!$B$10)*DCF!H$6</f>
        <v>2283.1820772348733</v>
      </c>
      <c r="CH428" s="15">
        <f ca="1">(BA428*DCF!I$10-DCF!I$5*MAX(BA428*DCF!I$10,0)-MAX(BA428-AZ428,0)/Inputs!$B$10)*DCF!I$6</f>
        <v>2489.1231116300887</v>
      </c>
      <c r="CI428" s="15">
        <f ca="1">(BB428*DCF!J$10-DCF!J$5*MAX(BB428*DCF!J$10,0)-MAX(BB428-BA428,0)/Inputs!$B$10)*DCF!J$6</f>
        <v>2685.2364850997346</v>
      </c>
      <c r="CJ428" s="15">
        <f ca="1">(BC428*DCF!K$10-DCF!K$5*MAX(BC428*DCF!K$10,0)-MAX(BC428-BB428,0)/Inputs!$B$10)*DCF!K$6</f>
        <v>2698.7005540142759</v>
      </c>
      <c r="CK428" s="15">
        <f ca="1">(BD428*DCF!L$10-DCF!L$5*MAX(BD428*DCF!L$10,0)-MAX(BD428-BC428,0)/Inputs!$B$10)*DCF!L$6</f>
        <v>2883.0262970527097</v>
      </c>
      <c r="CL428" s="15">
        <f ca="1">(BE428*DCF!M$10-DCF!M$5*MAX(BE428*DCF!M$10,0)-MAX(BE428-BD428,0)/Inputs!$B$10)*DCF!M$6</f>
        <v>3461.063919930969</v>
      </c>
      <c r="CM428" s="15">
        <f ca="1">(BF428*DCF!C$28-DCF!C$5*MAX(BF428*DCF!C$28,0)-MAX(BF428-Inputs!$B$13,0)/Inputs!$B$17)*DCF!C$6</f>
        <v>3876.3268875496906</v>
      </c>
      <c r="CN428" s="15">
        <f ca="1">(BG428*DCF!D$28-DCF!D$5*MAX(BG428*DCF!D$28,0)-MAX(BG428-BF428,0)/Inputs!$B$17)*DCF!D$6</f>
        <v>5575.9126563682894</v>
      </c>
      <c r="CO428" s="15">
        <f ca="1">(BH428*DCF!E$28-DCF!E$5*MAX(BH428*DCF!E$28,0)-MAX(BH428-BG428,0)/Inputs!$B$17)*DCF!E$6</f>
        <v>7200.9567985223975</v>
      </c>
      <c r="CP428" s="15">
        <f ca="1">(BI428*DCF!F$28-DCF!F$5*MAX(BI428*DCF!F$28,0)-MAX(BI428-BH428,0)/Inputs!$B$17)*DCF!F$6</f>
        <v>8472.9679437223167</v>
      </c>
      <c r="CQ428" s="15">
        <f ca="1">(BJ428*DCF!G$28-DCF!G$5*MAX(BJ428*DCF!G$28,0)-MAX(BJ428-BI428,0)/Inputs!$B$17)*DCF!G$6</f>
        <v>11556.510630011438</v>
      </c>
      <c r="CR428" s="15">
        <f ca="1">(BK428*DCF!H$28-DCF!H$5*MAX(BK428*DCF!H$28,0)-MAX(BK428-BJ428,0)/Inputs!$B$17)*DCF!H$6</f>
        <v>15712.369287964681</v>
      </c>
      <c r="CS428" s="15">
        <f ca="1">(BL428*DCF!I$28-DCF!I$5*MAX(BL428*DCF!I$28,0)-MAX(BL428-BK428,0)/Inputs!$B$17)*DCF!I$6</f>
        <v>20850.437267544628</v>
      </c>
      <c r="CT428" s="15">
        <f ca="1">(BM428*DCF!J$28-DCF!J$5*MAX(BM428*DCF!J$28,0)-MAX(BM428-BL428,0)/Inputs!$B$17)*DCF!J$6</f>
        <v>26983.595523051707</v>
      </c>
      <c r="CU428" s="15">
        <f ca="1">(BN428*DCF!K$28-DCF!K$5*MAX(BN428*DCF!K$28,0)-MAX(BN428-BM428,0)/Inputs!$B$17)*DCF!K$6</f>
        <v>28908.112436110961</v>
      </c>
      <c r="CV428" s="15">
        <f ca="1">(BO428*DCF!L$28-DCF!L$5*MAX(BO428*DCF!L$28,0)-MAX(BO428-BN428,0)/Inputs!$B$17)*DCF!L$6</f>
        <v>29181.057823905216</v>
      </c>
      <c r="CW428" s="15">
        <f ca="1">(BP428*DCF!M$28-DCF!M$5*MAX(BP428*DCF!M$28,0)-MAX(BP428-BO428,0)/Inputs!$B$17)*DCF!M$6</f>
        <v>38392.019887563889</v>
      </c>
      <c r="CX428" s="15">
        <f ca="1">(BQ428*DCF!C$46-DCF!C$5*MAX(BQ428*DCF!C$46,0)-MAX(BQ428-Inputs!$B$20,0)/Inputs!$B$24)*DCF!C$6</f>
        <v>-2190.8768006330984</v>
      </c>
      <c r="CY428" s="15">
        <f ca="1">(BR428*DCF!D$46-DCF!D$5*MAX(BR428*DCF!D$46,0)-MAX(BR428-BQ428,0)/Inputs!$B$24)*DCF!D$6</f>
        <v>-1649.6268906828489</v>
      </c>
      <c r="CZ428" s="15">
        <f ca="1">(BS428*DCF!E$46-DCF!E$5*MAX(BS428*DCF!E$46,0)-MAX(BS428-BR428,0)/Inputs!$B$24)*DCF!E$6</f>
        <v>-1196.924801894904</v>
      </c>
      <c r="DA428" s="15">
        <f ca="1">(BT428*DCF!F$46-DCF!F$5*MAX(BT428*DCF!F$46,0)-MAX(BT428-BS428,0)/Inputs!$B$24)*DCF!F$6</f>
        <v>-3851.9274754658722</v>
      </c>
      <c r="DB428" s="15">
        <f ca="1">(BU428*DCF!G$46-DCF!G$5*MAX(BU428*DCF!G$46,0)-MAX(BU428-BT428,0)/Inputs!$B$24)*DCF!G$6</f>
        <v>-2344.4077784733281</v>
      </c>
      <c r="DC428" s="15">
        <f ca="1">(BV428*DCF!H$46-DCF!H$5*MAX(BV428*DCF!H$46,0)-MAX(BV428-BU428,0)/Inputs!$B$24)*DCF!H$6</f>
        <v>-782.64688961047966</v>
      </c>
      <c r="DD428" s="15">
        <f ca="1">(BW428*DCF!I$46-DCF!I$5*MAX(BW428*DCF!I$46,0)-MAX(BW428-BV428,0)/Inputs!$B$24)*DCF!I$6</f>
        <v>-5853.0401021862053</v>
      </c>
      <c r="DE428" s="15">
        <f ca="1">(BX428*DCF!J$46-DCF!J$5*MAX(BX428*DCF!J$46,0)-MAX(BX428-BW428,0)/Inputs!$B$24)*DCF!J$6</f>
        <v>339.88913721475006</v>
      </c>
      <c r="DF428" s="15">
        <f ca="1">(BY428*DCF!K$46-DCF!K$5*MAX(BY428*DCF!K$46,0)-MAX(BY428-BX428,0)/Inputs!$B$24)*DCF!K$6</f>
        <v>2846.2741605149126</v>
      </c>
      <c r="DG428" s="15">
        <f ca="1">(BZ428*DCF!L$46-DCF!L$5*MAX(BZ428*DCF!L$46,0)-MAX(BZ428-BY428,0)/Inputs!$B$24)*DCF!L$6</f>
        <v>-37.284574479348557</v>
      </c>
      <c r="DH428" s="15">
        <f ca="1">(CA428*DCF!M$46-DCF!M$5*MAX(CA428*DCF!M$46,0)-MAX(CA428-BZ428,0)/Inputs!$B$24)*DCF!M$6</f>
        <v>810.8704879620152</v>
      </c>
      <c r="DI428" s="15">
        <f ca="1">SUM(CB428:CL428)+BE428*DCF!M$10*(1+Inputs!$B$30)*(1-Inputs!$B$33)*(1-Inputs!$B$30/Inputs!$B$31)/(Inputs!$B$29-Inputs!$B$30)*DCF!M$6</f>
        <v>101653.05667695749</v>
      </c>
      <c r="DJ428" s="15">
        <f ca="1">SUM(CM428:CW428)+BP428*DCF!M$28*(1+Inputs!$B$30)*(1-Inputs!$B$33)*(1-Inputs!$B$30/Inputs!$B$31)/(Inputs!$B$29-Inputs!$B$30)*DCF!M$6</f>
        <v>1165008.3883117142</v>
      </c>
      <c r="DK428" s="15">
        <f ca="1">SUM(CX428:DH428)+CA428*DCF!M$46*(1+Inputs!$B$30)*(1-Inputs!$B$33)*(1-Inputs!$B$30/Inputs!$B$31)/(Inputs!$B$29-Inputs!$B$30)*DCF!M$6</f>
        <v>154552.10226410002</v>
      </c>
      <c r="DM428" s="15">
        <f ca="1">DI428+DJ428+DK428+Inputs!$B$34+Inputs!$B$36-Inputs!$B$35</f>
        <v>1498064.5472527717</v>
      </c>
    </row>
    <row r="429" spans="1:117" x14ac:dyDescent="0.75">
      <c r="A429" s="11">
        <v>416</v>
      </c>
      <c r="C429" s="23">
        <f t="shared" ca="1" si="251"/>
        <v>2.2778459407330511</v>
      </c>
      <c r="D429" s="23">
        <f t="shared" ca="1" si="251"/>
        <v>0.27285586384965521</v>
      </c>
      <c r="E429" s="23">
        <f t="shared" ca="1" si="251"/>
        <v>1.0586858769498206</v>
      </c>
      <c r="F429" s="23">
        <f t="shared" ca="1" si="251"/>
        <v>0.90953328068803851</v>
      </c>
      <c r="G429" s="23">
        <f t="shared" ca="1" si="251"/>
        <v>-0.91365124808400822</v>
      </c>
      <c r="H429" s="23">
        <f t="shared" ca="1" si="251"/>
        <v>-0.85847895581824429</v>
      </c>
      <c r="I429" s="23">
        <f t="shared" ca="1" si="251"/>
        <v>1.183803655121026</v>
      </c>
      <c r="J429" s="23">
        <f t="shared" ca="1" si="251"/>
        <v>1.063888970717991</v>
      </c>
      <c r="K429" s="23">
        <f t="shared" ca="1" si="251"/>
        <v>0.44418150095110853</v>
      </c>
      <c r="L429" s="23">
        <f t="shared" ca="1" si="251"/>
        <v>-0.59060894583812995</v>
      </c>
      <c r="M429" s="23">
        <f t="shared" ca="1" si="251"/>
        <v>0.44633550703193209</v>
      </c>
      <c r="N429" s="23">
        <f ca="1">SQRT(Inputs!$B$38)*C429+SQRT(1-Inputs!$B$38)*_xlfn.NORM.S.INV(RAND())</f>
        <v>0.94368972149109909</v>
      </c>
      <c r="O429" s="23">
        <f ca="1">SQRT(Inputs!$B$38)*D429+SQRT(1-Inputs!$B$38)*_xlfn.NORM.S.INV(RAND())</f>
        <v>-0.69779140344241219</v>
      </c>
      <c r="P429" s="23">
        <f ca="1">SQRT(Inputs!$B$38)*E429+SQRT(1-Inputs!$B$38)*_xlfn.NORM.S.INV(RAND())</f>
        <v>-1.3317500471233967</v>
      </c>
      <c r="Q429" s="23">
        <f ca="1">SQRT(Inputs!$B$38)*F429+SQRT(1-Inputs!$B$38)*_xlfn.NORM.S.INV(RAND())</f>
        <v>0.51538590997132028</v>
      </c>
      <c r="R429" s="23">
        <f ca="1">SQRT(Inputs!$B$38)*G429+SQRT(1-Inputs!$B$38)*_xlfn.NORM.S.INV(RAND())</f>
        <v>-1.4327562955173305</v>
      </c>
      <c r="S429" s="23">
        <f ca="1">SQRT(Inputs!$B$38)*H429+SQRT(1-Inputs!$B$38)*_xlfn.NORM.S.INV(RAND())</f>
        <v>2.8396851860369443E-3</v>
      </c>
      <c r="T429" s="23">
        <f ca="1">SQRT(Inputs!$B$38)*I429+SQRT(1-Inputs!$B$38)*_xlfn.NORM.S.INV(RAND())</f>
        <v>0.5755283935273946</v>
      </c>
      <c r="U429" s="23">
        <f ca="1">SQRT(Inputs!$B$38)*J429+SQRT(1-Inputs!$B$38)*_xlfn.NORM.S.INV(RAND())</f>
        <v>0.68050091252647715</v>
      </c>
      <c r="V429" s="23">
        <f ca="1">SQRT(Inputs!$B$38)*K429+SQRT(1-Inputs!$B$38)*_xlfn.NORM.S.INV(RAND())</f>
        <v>-7.8300338483473286E-2</v>
      </c>
      <c r="W429" s="23">
        <f ca="1">SQRT(Inputs!$B$38)*L429+SQRT(1-Inputs!$B$38)*_xlfn.NORM.S.INV(RAND())</f>
        <v>0.34184032141377418</v>
      </c>
      <c r="X429" s="23">
        <f ca="1">SQRT(Inputs!$B$38)*M429+SQRT(1-Inputs!$B$38)*_xlfn.NORM.S.INV(RAND())</f>
        <v>5.2912687151323662E-2</v>
      </c>
      <c r="Y429" s="23">
        <f ca="1">SQRT(Inputs!$B$38)*C429+SQRT(1-Inputs!$B$38)*_xlfn.NORM.S.INV(RAND())</f>
        <v>2.4488700372239283</v>
      </c>
      <c r="Z429" s="23">
        <f ca="1">SQRT(Inputs!$B$38)*D429+SQRT(1-Inputs!$B$38)*_xlfn.NORM.S.INV(RAND())</f>
        <v>0.49349969343403061</v>
      </c>
      <c r="AA429" s="23">
        <f ca="1">SQRT(Inputs!$B$38)*E429+SQRT(1-Inputs!$B$38)*_xlfn.NORM.S.INV(RAND())</f>
        <v>-0.33759350993064119</v>
      </c>
      <c r="AB429" s="23">
        <f ca="1">SQRT(Inputs!$B$38)*F429+SQRT(1-Inputs!$B$38)*_xlfn.NORM.S.INV(RAND())</f>
        <v>9.480742479563542E-2</v>
      </c>
      <c r="AC429" s="23">
        <f ca="1">SQRT(Inputs!$B$38)*G429+SQRT(1-Inputs!$B$38)*_xlfn.NORM.S.INV(RAND())</f>
        <v>-0.15605506603743685</v>
      </c>
      <c r="AD429" s="23">
        <f ca="1">SQRT(Inputs!$B$38)*H429+SQRT(1-Inputs!$B$38)*_xlfn.NORM.S.INV(RAND())</f>
        <v>-0.29873664044863635</v>
      </c>
      <c r="AE429" s="23">
        <f ca="1">SQRT(Inputs!$B$38)*I429+SQRT(1-Inputs!$B$38)*_xlfn.NORM.S.INV(RAND())</f>
        <v>3.1041580255710244E-2</v>
      </c>
      <c r="AF429" s="23">
        <f ca="1">SQRT(Inputs!$B$38)*J429+SQRT(1-Inputs!$B$38)*_xlfn.NORM.S.INV(RAND())</f>
        <v>-0.64581665706625813</v>
      </c>
      <c r="AG429" s="23">
        <f ca="1">SQRT(Inputs!$B$38)*K429+SQRT(1-Inputs!$B$38)*_xlfn.NORM.S.INV(RAND())</f>
        <v>1.6284940168219633</v>
      </c>
      <c r="AH429" s="23">
        <f ca="1">SQRT(Inputs!$B$38)*L429+SQRT(1-Inputs!$B$38)*_xlfn.NORM.S.INV(RAND())</f>
        <v>0.85781862605903147</v>
      </c>
      <c r="AI429" s="23">
        <f ca="1">SQRT(Inputs!$B$38)*M429+SQRT(1-Inputs!$B$38)*_xlfn.NORM.S.INV(RAND())</f>
        <v>1.4101293483889852</v>
      </c>
      <c r="AJ429" s="23">
        <f ca="1">SQRT(Inputs!$B$38)*C429+SQRT(1-Inputs!$B$38)*_xlfn.NORM.S.INV(RAND())</f>
        <v>0.44161803032802094</v>
      </c>
      <c r="AK429" s="23">
        <f ca="1">SQRT(Inputs!$B$38)*D429+SQRT(1-Inputs!$B$38)*_xlfn.NORM.S.INV(RAND())</f>
        <v>-0.99181420239455764</v>
      </c>
      <c r="AL429" s="23">
        <f ca="1">SQRT(Inputs!$B$38)*E429+SQRT(1-Inputs!$B$38)*_xlfn.NORM.S.INV(RAND())</f>
        <v>0.83551808779508807</v>
      </c>
      <c r="AM429" s="23">
        <f ca="1">SQRT(Inputs!$B$38)*F429+SQRT(1-Inputs!$B$38)*_xlfn.NORM.S.INV(RAND())</f>
        <v>-1.0625226876843716</v>
      </c>
      <c r="AN429" s="23">
        <f ca="1">SQRT(Inputs!$B$38)*G429+SQRT(1-Inputs!$B$38)*_xlfn.NORM.S.INV(RAND())</f>
        <v>-1.0430760723303112</v>
      </c>
      <c r="AO429" s="23">
        <f ca="1">SQRT(Inputs!$B$38)*H429+SQRT(1-Inputs!$B$38)*_xlfn.NORM.S.INV(RAND())</f>
        <v>-0.60688346774410673</v>
      </c>
      <c r="AP429" s="23">
        <f ca="1">SQRT(Inputs!$B$38)*I429+SQRT(1-Inputs!$B$38)*_xlfn.NORM.S.INV(RAND())</f>
        <v>0.78865445967169767</v>
      </c>
      <c r="AQ429" s="23">
        <f ca="1">SQRT(Inputs!$B$38)*J429+SQRT(1-Inputs!$B$38)*_xlfn.NORM.S.INV(RAND())</f>
        <v>0.95580719725496288</v>
      </c>
      <c r="AR429" s="23">
        <f ca="1">SQRT(Inputs!$B$38)*K429+SQRT(1-Inputs!$B$38)*_xlfn.NORM.S.INV(RAND())</f>
        <v>6.55650076163726E-2</v>
      </c>
      <c r="AS429" s="23">
        <f ca="1">SQRT(Inputs!$B$38)*L429+SQRT(1-Inputs!$B$38)*_xlfn.NORM.S.INV(RAND())</f>
        <v>-0.84406272927271475</v>
      </c>
      <c r="AT429" s="23">
        <f ca="1">SQRT(Inputs!$B$38)*M429+SQRT(1-Inputs!$B$38)*_xlfn.NORM.S.INV(RAND())</f>
        <v>0.31180232187396323</v>
      </c>
      <c r="AU429" s="15">
        <f ca="1">Inputs!$B$6*EXP($B$8-0.5*C$5^2+C$5*N429)</f>
        <v>5781.2220898196338</v>
      </c>
      <c r="AV429" s="15">
        <f t="shared" ca="1" si="219"/>
        <v>6350.9239584867973</v>
      </c>
      <c r="AW429" s="15">
        <f t="shared" ca="1" si="220"/>
        <v>6470.5941415279194</v>
      </c>
      <c r="AX429" s="15">
        <f t="shared" ca="1" si="221"/>
        <v>8425.3461528179214</v>
      </c>
      <c r="AY429" s="15">
        <f t="shared" ca="1" si="222"/>
        <v>8710.1435756324609</v>
      </c>
      <c r="AZ429" s="15">
        <f t="shared" ca="1" si="223"/>
        <v>10656.072557188421</v>
      </c>
      <c r="BA429" s="15">
        <f t="shared" ca="1" si="224"/>
        <v>13849.924907725388</v>
      </c>
      <c r="BB429" s="15">
        <f t="shared" ca="1" si="225"/>
        <v>18152.931524511474</v>
      </c>
      <c r="BC429" s="15">
        <f t="shared" ca="1" si="226"/>
        <v>22065.312791856017</v>
      </c>
      <c r="BD429" s="15">
        <f t="shared" ca="1" si="227"/>
        <v>27910.366432547649</v>
      </c>
      <c r="BE429" s="15">
        <f t="shared" ca="1" si="228"/>
        <v>34365.79560439616</v>
      </c>
      <c r="BF429" s="15">
        <f ca="1">Inputs!$B$13*EXP($B$9-0.5*C$6^2+C$6*Y429)</f>
        <v>22474.847186697269</v>
      </c>
      <c r="BG429" s="15">
        <f t="shared" ca="1" si="229"/>
        <v>29941.837250365581</v>
      </c>
      <c r="BH429" s="15">
        <f t="shared" ca="1" si="230"/>
        <v>34591.316927111366</v>
      </c>
      <c r="BI429" s="15">
        <f t="shared" ca="1" si="231"/>
        <v>42967.433704506322</v>
      </c>
      <c r="BJ429" s="15">
        <f t="shared" ca="1" si="232"/>
        <v>51503.591174040936</v>
      </c>
      <c r="BK429" s="15">
        <f t="shared" ca="1" si="233"/>
        <v>60691.62500611951</v>
      </c>
      <c r="BL429" s="15">
        <f t="shared" ca="1" si="234"/>
        <v>74852.845028063311</v>
      </c>
      <c r="BM429" s="15">
        <f t="shared" ca="1" si="235"/>
        <v>84916.829727918041</v>
      </c>
      <c r="BN429" s="15">
        <f t="shared" ca="1" si="236"/>
        <v>126942.80741127086</v>
      </c>
      <c r="BO429" s="15">
        <f t="shared" ca="1" si="237"/>
        <v>172567.1546824431</v>
      </c>
      <c r="BP429" s="15">
        <f t="shared" ca="1" si="238"/>
        <v>249191.99143400526</v>
      </c>
      <c r="BQ429" s="15">
        <f ca="1">Inputs!$B$20*EXP($B$10-0.5*C$7^2+C$7*AJ429)</f>
        <v>5016.8772424232957</v>
      </c>
      <c r="BR429" s="15">
        <f t="shared" ca="1" si="239"/>
        <v>4967.9576975030513</v>
      </c>
      <c r="BS429" s="15">
        <f t="shared" ca="1" si="240"/>
        <v>8648.0974594393356</v>
      </c>
      <c r="BT429" s="15">
        <f t="shared" ca="1" si="241"/>
        <v>9023.2658855020054</v>
      </c>
      <c r="BU429" s="15">
        <f t="shared" ca="1" si="242"/>
        <v>9715.7542000682697</v>
      </c>
      <c r="BV429" s="15">
        <f t="shared" ca="1" si="243"/>
        <v>11789.968899092506</v>
      </c>
      <c r="BW429" s="15">
        <f t="shared" ca="1" si="244"/>
        <v>19440.908747505673</v>
      </c>
      <c r="BX429" s="15">
        <f t="shared" ca="1" si="245"/>
        <v>32934.122295363755</v>
      </c>
      <c r="BY429" s="15">
        <f t="shared" ca="1" si="246"/>
        <v>46728.812981175732</v>
      </c>
      <c r="BZ429" s="15">
        <f t="shared" ca="1" si="247"/>
        <v>56143.240541285064</v>
      </c>
      <c r="CA429" s="15">
        <f t="shared" ca="1" si="248"/>
        <v>83357.207289538143</v>
      </c>
      <c r="CB429" s="15">
        <f ca="1">(AU429*DCF!C$10-DCF!C$5*MAX(AU429*DCF!C$10,0)-MAX(AU429-Inputs!$B$6,0)/Inputs!$B$10)*DCF!C$6</f>
        <v>1037.2348111801239</v>
      </c>
      <c r="CC429" s="15">
        <f ca="1">(AV429*DCF!D$10-DCF!D$5*MAX(AV429*DCF!D$10,0)-MAX(AV429-AU429,0)/Inputs!$B$10)*DCF!D$6</f>
        <v>1409.087798266283</v>
      </c>
      <c r="CD429" s="15">
        <f ca="1">(AW429*DCF!E$10-DCF!E$5*MAX(AW429*DCF!E$10,0)-MAX(AW429-AV429,0)/Inputs!$B$10)*DCF!E$6</f>
        <v>1467.0025031252499</v>
      </c>
      <c r="CE429" s="15">
        <f ca="1">(AX429*DCF!F$10-DCF!F$5*MAX(AX429*DCF!F$10,0)-MAX(AX429-AW429,0)/Inputs!$B$10)*DCF!F$6</f>
        <v>1432.5042082640664</v>
      </c>
      <c r="CF429" s="15">
        <f ca="1">(AY429*DCF!G$10-DCF!G$5*MAX(AY429*DCF!G$10,0)-MAX(AY429-AX429,0)/Inputs!$B$10)*DCF!G$6</f>
        <v>1739.8936762283136</v>
      </c>
      <c r="CG429" s="15">
        <f ca="1">(AZ429*DCF!H$10-DCF!H$5*MAX(AZ429*DCF!H$10,0)-MAX(AZ429-AY429,0)/Inputs!$B$10)*DCF!H$6</f>
        <v>1723.3495543214897</v>
      </c>
      <c r="CH429" s="15">
        <f ca="1">(BA429*DCF!I$10-DCF!I$5*MAX(BA429*DCF!I$10,0)-MAX(BA429-AZ429,0)/Inputs!$B$10)*DCF!I$6</f>
        <v>2005.9723458820188</v>
      </c>
      <c r="CI429" s="15">
        <f ca="1">(BB429*DCF!J$10-DCF!J$5*MAX(BB429*DCF!J$10,0)-MAX(BB429-BA429,0)/Inputs!$B$10)*DCF!J$6</f>
        <v>2463.0354253787027</v>
      </c>
      <c r="CJ429" s="15">
        <f ca="1">(BC429*DCF!K$10-DCF!K$5*MAX(BC429*DCF!K$10,0)-MAX(BC429-BB429,0)/Inputs!$B$10)*DCF!K$6</f>
        <v>3004.4871684844438</v>
      </c>
      <c r="CK429" s="15">
        <f ca="1">(BD429*DCF!L$10-DCF!L$5*MAX(BD429*DCF!L$10,0)-MAX(BD429-BC429,0)/Inputs!$B$10)*DCF!L$6</f>
        <v>3453.5539252335848</v>
      </c>
      <c r="CL429" s="15">
        <f ca="1">(BE429*DCF!M$10-DCF!M$5*MAX(BE429*DCF!M$10,0)-MAX(BE429-BD429,0)/Inputs!$B$10)*DCF!M$6</f>
        <v>4078.2882583414807</v>
      </c>
      <c r="CM429" s="15">
        <f ca="1">(BF429*DCF!C$28-DCF!C$5*MAX(BF429*DCF!C$28,0)-MAX(BF429-Inputs!$B$13,0)/Inputs!$B$17)*DCF!C$6</f>
        <v>4298.4722301882375</v>
      </c>
      <c r="CN429" s="15">
        <f ca="1">(BG429*DCF!D$28-DCF!D$5*MAX(BG429*DCF!D$28,0)-MAX(BG429-BF429,0)/Inputs!$B$17)*DCF!D$6</f>
        <v>7225.5103038282077</v>
      </c>
      <c r="CO429" s="15">
        <f ca="1">(BH429*DCF!E$28-DCF!E$5*MAX(BH429*DCF!E$28,0)-MAX(BH429-BG429,0)/Inputs!$B$17)*DCF!E$6</f>
        <v>8880.5284568752813</v>
      </c>
      <c r="CP429" s="15">
        <f ca="1">(BI429*DCF!F$28-DCF!F$5*MAX(BI429*DCF!F$28,0)-MAX(BI429-BH429,0)/Inputs!$B$17)*DCF!F$6</f>
        <v>10139.521997561333</v>
      </c>
      <c r="CQ429" s="15">
        <f ca="1">(BJ429*DCF!G$28-DCF!G$5*MAX(BJ429*DCF!G$28,0)-MAX(BJ429-BI429,0)/Inputs!$B$17)*DCF!G$6</f>
        <v>11927.300127288685</v>
      </c>
      <c r="CR429" s="15">
        <f ca="1">(BK429*DCF!H$28-DCF!H$5*MAX(BK429*DCF!H$28,0)-MAX(BK429-BJ429,0)/Inputs!$B$17)*DCF!H$6</f>
        <v>13582.145849564673</v>
      </c>
      <c r="CS429" s="15">
        <f ca="1">(BL429*DCF!I$28-DCF!I$5*MAX(BL429*DCF!I$28,0)-MAX(BL429-BK429,0)/Inputs!$B$17)*DCF!I$6</f>
        <v>15569.304626874102</v>
      </c>
      <c r="CT429" s="15">
        <f ca="1">(BM429*DCF!J$28-DCF!J$5*MAX(BM429*DCF!J$28,0)-MAX(BM429-BL429,0)/Inputs!$B$17)*DCF!J$6</f>
        <v>17609.100360574907</v>
      </c>
      <c r="CU429" s="15">
        <f ca="1">(BN429*DCF!K$28-DCF!K$5*MAX(BN429*DCF!K$28,0)-MAX(BN429-BM429,0)/Inputs!$B$17)*DCF!K$6</f>
        <v>21660.569992435729</v>
      </c>
      <c r="CV429" s="15">
        <f ca="1">(BO429*DCF!L$28-DCF!L$5*MAX(BO429*DCF!L$28,0)-MAX(BO429-BN429,0)/Inputs!$B$17)*DCF!L$6</f>
        <v>29268.29855023259</v>
      </c>
      <c r="CW429" s="15">
        <f ca="1">(BP429*DCF!M$28-DCF!M$5*MAX(BP429*DCF!M$28,0)-MAX(BP429-BO429,0)/Inputs!$B$17)*DCF!M$6</f>
        <v>38876.168858535988</v>
      </c>
      <c r="CX429" s="15">
        <f ca="1">(BQ429*DCF!C$46-DCF!C$5*MAX(BQ429*DCF!C$46,0)-MAX(BQ429-Inputs!$B$20,0)/Inputs!$B$24)*DCF!C$6</f>
        <v>-1997.3745328567868</v>
      </c>
      <c r="CY429" s="15">
        <f ca="1">(BR429*DCF!D$46-DCF!D$5*MAX(BR429*DCF!D$46,0)-MAX(BR429-BQ429,0)/Inputs!$B$24)*DCF!D$6</f>
        <v>-847.91452469263606</v>
      </c>
      <c r="CZ429" s="15">
        <f ca="1">(BS429*DCF!E$46-DCF!E$5*MAX(BS429*DCF!E$46,0)-MAX(BS429-BR429,0)/Inputs!$B$24)*DCF!E$6</f>
        <v>-2473.2623635561667</v>
      </c>
      <c r="DA429" s="15">
        <f ca="1">(BT429*DCF!F$46-DCF!F$5*MAX(BT429*DCF!F$46,0)-MAX(BT429-BS429,0)/Inputs!$B$24)*DCF!F$6</f>
        <v>-793.7419551291573</v>
      </c>
      <c r="DB429" s="15">
        <f ca="1">(BU429*DCF!G$46-DCF!G$5*MAX(BU429*DCF!G$46,0)-MAX(BU429-BT429,0)/Inputs!$B$24)*DCF!G$6</f>
        <v>-559.75816242547558</v>
      </c>
      <c r="DC429" s="15">
        <f ca="1">(BV429*DCF!H$46-DCF!H$5*MAX(BV429*DCF!H$46,0)-MAX(BV429-BU429,0)/Inputs!$B$24)*DCF!H$6</f>
        <v>-644.54950879746423</v>
      </c>
      <c r="DD429" s="15">
        <f ca="1">(BW429*DCF!I$46-DCF!I$5*MAX(BW429*DCF!I$46,0)-MAX(BW429-BV429,0)/Inputs!$B$24)*DCF!I$6</f>
        <v>-1747.2935274294352</v>
      </c>
      <c r="DE429" s="15">
        <f ca="1">(BX429*DCF!J$46-DCF!J$5*MAX(BX429*DCF!J$46,0)-MAX(BX429-BW429,0)/Inputs!$B$24)*DCF!J$6</f>
        <v>-2196.6844552155712</v>
      </c>
      <c r="DF429" s="15">
        <f ca="1">(BY429*DCF!K$46-DCF!K$5*MAX(BY429*DCF!K$46,0)-MAX(BY429-BX429,0)/Inputs!$B$24)*DCF!K$6</f>
        <v>-710.02616021335257</v>
      </c>
      <c r="DG429" s="15">
        <f ca="1">(BZ429*DCF!L$46-DCF!L$5*MAX(BZ429*DCF!L$46,0)-MAX(BZ429-BY429,0)/Inputs!$B$24)*DCF!L$6</f>
        <v>1750.4066133148415</v>
      </c>
      <c r="DH429" s="15">
        <f ca="1">(CA429*DCF!M$46-DCF!M$5*MAX(CA429*DCF!M$46,0)-MAX(CA429-BZ429,0)/Inputs!$B$24)*DCF!M$6</f>
        <v>845.62939343133655</v>
      </c>
      <c r="DI429" s="15">
        <f ca="1">SUM(CB429:CL429)+BE429*DCF!M$10*(1+Inputs!$B$30)*(1-Inputs!$B$33)*(1-Inputs!$B$30/Inputs!$B$31)/(Inputs!$B$29-Inputs!$B$30)*DCF!M$6</f>
        <v>119454.87328234123</v>
      </c>
      <c r="DJ429" s="15">
        <f ca="1">SUM(CM429:CW429)+BP429*DCF!M$28*(1+Inputs!$B$30)*(1-Inputs!$B$33)*(1-Inputs!$B$30/Inputs!$B$31)/(Inputs!$B$29-Inputs!$B$30)*DCF!M$6</f>
        <v>1103709.7311990075</v>
      </c>
      <c r="DK429" s="15">
        <f ca="1">SUM(CX429:DH429)+CA429*DCF!M$46*(1+Inputs!$B$30)*(1-Inputs!$B$33)*(1-Inputs!$B$30/Inputs!$B$31)/(Inputs!$B$29-Inputs!$B$30)*DCF!M$6</f>
        <v>119505.54757850636</v>
      </c>
      <c r="DM429" s="15">
        <f ca="1">DI429+DJ429+DK429+Inputs!$B$34+Inputs!$B$36-Inputs!$B$35</f>
        <v>1419521.1520598552</v>
      </c>
    </row>
    <row r="430" spans="1:117" x14ac:dyDescent="0.75">
      <c r="A430" s="11">
        <v>417</v>
      </c>
      <c r="C430" s="23">
        <f t="shared" ca="1" si="251"/>
        <v>-1.0482045900265216</v>
      </c>
      <c r="D430" s="23">
        <f t="shared" ca="1" si="251"/>
        <v>0.65794997758280827</v>
      </c>
      <c r="E430" s="23">
        <f t="shared" ca="1" si="251"/>
        <v>-1.6343563738897116</v>
      </c>
      <c r="F430" s="23">
        <f t="shared" ca="1" si="251"/>
        <v>-0.40653380234005931</v>
      </c>
      <c r="G430" s="23">
        <f t="shared" ca="1" si="251"/>
        <v>-0.44256260452982027</v>
      </c>
      <c r="H430" s="23">
        <f t="shared" ca="1" si="251"/>
        <v>-0.52805788881464477</v>
      </c>
      <c r="I430" s="23">
        <f t="shared" ca="1" si="251"/>
        <v>-0.555072380789842</v>
      </c>
      <c r="J430" s="23">
        <f t="shared" ca="1" si="251"/>
        <v>-0.35218769630558944</v>
      </c>
      <c r="K430" s="23">
        <f t="shared" ca="1" si="251"/>
        <v>0.50864041285744732</v>
      </c>
      <c r="L430" s="23">
        <f t="shared" ca="1" si="251"/>
        <v>0.86008712416400723</v>
      </c>
      <c r="M430" s="23">
        <f t="shared" ca="1" si="251"/>
        <v>-0.86702999521287805</v>
      </c>
      <c r="N430" s="23">
        <f ca="1">SQRT(Inputs!$B$38)*C430+SQRT(1-Inputs!$B$38)*_xlfn.NORM.S.INV(RAND())</f>
        <v>-1.8026391921767226</v>
      </c>
      <c r="O430" s="23">
        <f ca="1">SQRT(Inputs!$B$38)*D430+SQRT(1-Inputs!$B$38)*_xlfn.NORM.S.INV(RAND())</f>
        <v>-0.40106840081798772</v>
      </c>
      <c r="P430" s="23">
        <f ca="1">SQRT(Inputs!$B$38)*E430+SQRT(1-Inputs!$B$38)*_xlfn.NORM.S.INV(RAND())</f>
        <v>-1.3919799658929359</v>
      </c>
      <c r="Q430" s="23">
        <f ca="1">SQRT(Inputs!$B$38)*F430+SQRT(1-Inputs!$B$38)*_xlfn.NORM.S.INV(RAND())</f>
        <v>-0.2267556534336955</v>
      </c>
      <c r="R430" s="23">
        <f ca="1">SQRT(Inputs!$B$38)*G430+SQRT(1-Inputs!$B$38)*_xlfn.NORM.S.INV(RAND())</f>
        <v>3.45557860060203E-2</v>
      </c>
      <c r="S430" s="23">
        <f ca="1">SQRT(Inputs!$B$38)*H430+SQRT(1-Inputs!$B$38)*_xlfn.NORM.S.INV(RAND())</f>
        <v>-0.55474158126587247</v>
      </c>
      <c r="T430" s="23">
        <f ca="1">SQRT(Inputs!$B$38)*I430+SQRT(1-Inputs!$B$38)*_xlfn.NORM.S.INV(RAND())</f>
        <v>-0.60596989285949832</v>
      </c>
      <c r="U430" s="23">
        <f ca="1">SQRT(Inputs!$B$38)*J430+SQRT(1-Inputs!$B$38)*_xlfn.NORM.S.INV(RAND())</f>
        <v>6.2431595666499751E-2</v>
      </c>
      <c r="V430" s="23">
        <f ca="1">SQRT(Inputs!$B$38)*K430+SQRT(1-Inputs!$B$38)*_xlfn.NORM.S.INV(RAND())</f>
        <v>1.3730667040798439</v>
      </c>
      <c r="W430" s="23">
        <f ca="1">SQRT(Inputs!$B$38)*L430+SQRT(1-Inputs!$B$38)*_xlfn.NORM.S.INV(RAND())</f>
        <v>0.57235071440379381</v>
      </c>
      <c r="X430" s="23">
        <f ca="1">SQRT(Inputs!$B$38)*M430+SQRT(1-Inputs!$B$38)*_xlfn.NORM.S.INV(RAND())</f>
        <v>-0.18839197759706511</v>
      </c>
      <c r="Y430" s="23">
        <f ca="1">SQRT(Inputs!$B$38)*C430+SQRT(1-Inputs!$B$38)*_xlfn.NORM.S.INV(RAND())</f>
        <v>-0.63896536379366708</v>
      </c>
      <c r="Z430" s="23">
        <f ca="1">SQRT(Inputs!$B$38)*D430+SQRT(1-Inputs!$B$38)*_xlfn.NORM.S.INV(RAND())</f>
        <v>0.56953682228053437</v>
      </c>
      <c r="AA430" s="23">
        <f ca="1">SQRT(Inputs!$B$38)*E430+SQRT(1-Inputs!$B$38)*_xlfn.NORM.S.INV(RAND())</f>
        <v>2.134283897742717E-2</v>
      </c>
      <c r="AB430" s="23">
        <f ca="1">SQRT(Inputs!$B$38)*F430+SQRT(1-Inputs!$B$38)*_xlfn.NORM.S.INV(RAND())</f>
        <v>-4.9767792155223367E-3</v>
      </c>
      <c r="AC430" s="23">
        <f ca="1">SQRT(Inputs!$B$38)*G430+SQRT(1-Inputs!$B$38)*_xlfn.NORM.S.INV(RAND())</f>
        <v>6.8186840706627977E-2</v>
      </c>
      <c r="AD430" s="23">
        <f ca="1">SQRT(Inputs!$B$38)*H430+SQRT(1-Inputs!$B$38)*_xlfn.NORM.S.INV(RAND())</f>
        <v>0.41453363856887826</v>
      </c>
      <c r="AE430" s="23">
        <f ca="1">SQRT(Inputs!$B$38)*I430+SQRT(1-Inputs!$B$38)*_xlfn.NORM.S.INV(RAND())</f>
        <v>0.13845090125514536</v>
      </c>
      <c r="AF430" s="23">
        <f ca="1">SQRT(Inputs!$B$38)*J430+SQRT(1-Inputs!$B$38)*_xlfn.NORM.S.INV(RAND())</f>
        <v>0.41864339405450823</v>
      </c>
      <c r="AG430" s="23">
        <f ca="1">SQRT(Inputs!$B$38)*K430+SQRT(1-Inputs!$B$38)*_xlfn.NORM.S.INV(RAND())</f>
        <v>0.3904743239395162</v>
      </c>
      <c r="AH430" s="23">
        <f ca="1">SQRT(Inputs!$B$38)*L430+SQRT(1-Inputs!$B$38)*_xlfn.NORM.S.INV(RAND())</f>
        <v>0.31855537535371969</v>
      </c>
      <c r="AI430" s="23">
        <f ca="1">SQRT(Inputs!$B$38)*M430+SQRT(1-Inputs!$B$38)*_xlfn.NORM.S.INV(RAND())</f>
        <v>-1.1440579330453835</v>
      </c>
      <c r="AJ430" s="23">
        <f ca="1">SQRT(Inputs!$B$38)*C430+SQRT(1-Inputs!$B$38)*_xlfn.NORM.S.INV(RAND())</f>
        <v>-2.1133747101244493</v>
      </c>
      <c r="AK430" s="23">
        <f ca="1">SQRT(Inputs!$B$38)*D430+SQRT(1-Inputs!$B$38)*_xlfn.NORM.S.INV(RAND())</f>
        <v>0.77757056372568245</v>
      </c>
      <c r="AL430" s="23">
        <f ca="1">SQRT(Inputs!$B$38)*E430+SQRT(1-Inputs!$B$38)*_xlfn.NORM.S.INV(RAND())</f>
        <v>-0.86542698504561044</v>
      </c>
      <c r="AM430" s="23">
        <f ca="1">SQRT(Inputs!$B$38)*F430+SQRT(1-Inputs!$B$38)*_xlfn.NORM.S.INV(RAND())</f>
        <v>-1.2493429345147913</v>
      </c>
      <c r="AN430" s="23">
        <f ca="1">SQRT(Inputs!$B$38)*G430+SQRT(1-Inputs!$B$38)*_xlfn.NORM.S.INV(RAND())</f>
        <v>0.54681645121045985</v>
      </c>
      <c r="AO430" s="23">
        <f ca="1">SQRT(Inputs!$B$38)*H430+SQRT(1-Inputs!$B$38)*_xlfn.NORM.S.INV(RAND())</f>
        <v>-0.97173476965852379</v>
      </c>
      <c r="AP430" s="23">
        <f ca="1">SQRT(Inputs!$B$38)*I430+SQRT(1-Inputs!$B$38)*_xlfn.NORM.S.INV(RAND())</f>
        <v>0.51731292333708367</v>
      </c>
      <c r="AQ430" s="23">
        <f ca="1">SQRT(Inputs!$B$38)*J430+SQRT(1-Inputs!$B$38)*_xlfn.NORM.S.INV(RAND())</f>
        <v>-0.27939951883818104</v>
      </c>
      <c r="AR430" s="23">
        <f ca="1">SQRT(Inputs!$B$38)*K430+SQRT(1-Inputs!$B$38)*_xlfn.NORM.S.INV(RAND())</f>
        <v>0.80298427253746252</v>
      </c>
      <c r="AS430" s="23">
        <f ca="1">SQRT(Inputs!$B$38)*L430+SQRT(1-Inputs!$B$38)*_xlfn.NORM.S.INV(RAND())</f>
        <v>1.4613773266530925</v>
      </c>
      <c r="AT430" s="23">
        <f ca="1">SQRT(Inputs!$B$38)*M430+SQRT(1-Inputs!$B$38)*_xlfn.NORM.S.INV(RAND())</f>
        <v>1.1421272819270949</v>
      </c>
      <c r="AU430" s="15">
        <f ca="1">Inputs!$B$6*EXP($B$8-0.5*C$5^2+C$5*N430)</f>
        <v>3706.3901127376512</v>
      </c>
      <c r="AV430" s="15">
        <f t="shared" ca="1" si="219"/>
        <v>4253.1988840632866</v>
      </c>
      <c r="AW430" s="15">
        <f t="shared" ca="1" si="220"/>
        <v>4298.2807785783953</v>
      </c>
      <c r="AX430" s="15">
        <f t="shared" ca="1" si="221"/>
        <v>5101.190051883882</v>
      </c>
      <c r="AY430" s="15">
        <f t="shared" ca="1" si="222"/>
        <v>6259.3849553515356</v>
      </c>
      <c r="AZ430" s="15">
        <f t="shared" ca="1" si="223"/>
        <v>7201.7427986917983</v>
      </c>
      <c r="BA430" s="15">
        <f t="shared" ca="1" si="224"/>
        <v>8271.515029910177</v>
      </c>
      <c r="BB430" s="15">
        <f t="shared" ca="1" si="225"/>
        <v>10190.396853539152</v>
      </c>
      <c r="BC430" s="15">
        <f t="shared" ca="1" si="226"/>
        <v>14249.486137031987</v>
      </c>
      <c r="BD430" s="15">
        <f t="shared" ca="1" si="227"/>
        <v>18416.972425233165</v>
      </c>
      <c r="BE430" s="15">
        <f t="shared" ca="1" si="228"/>
        <v>22183.707613078055</v>
      </c>
      <c r="BF430" s="15">
        <f ca="1">Inputs!$B$13*EXP($B$9-0.5*C$6^2+C$6*Y430)</f>
        <v>12185.424746135877</v>
      </c>
      <c r="BG430" s="15">
        <f t="shared" ca="1" si="229"/>
        <v>16458.145524421216</v>
      </c>
      <c r="BH430" s="15">
        <f t="shared" ca="1" si="230"/>
        <v>20180.135405337631</v>
      </c>
      <c r="BI430" s="15">
        <f t="shared" ca="1" si="231"/>
        <v>24684.605019627616</v>
      </c>
      <c r="BJ430" s="15">
        <f t="shared" ca="1" si="232"/>
        <v>30560.62157661518</v>
      </c>
      <c r="BK430" s="15">
        <f t="shared" ca="1" si="233"/>
        <v>39685.00685679289</v>
      </c>
      <c r="BL430" s="15">
        <f t="shared" ca="1" si="234"/>
        <v>49630.780198807217</v>
      </c>
      <c r="BM430" s="15">
        <f t="shared" ca="1" si="235"/>
        <v>64263.68466886352</v>
      </c>
      <c r="BN430" s="15">
        <f t="shared" ca="1" si="236"/>
        <v>82822.509250915115</v>
      </c>
      <c r="BO430" s="15">
        <f t="shared" ca="1" si="237"/>
        <v>105748.7082156064</v>
      </c>
      <c r="BP430" s="15">
        <f t="shared" ca="1" si="238"/>
        <v>114333.8432256758</v>
      </c>
      <c r="BQ430" s="15">
        <f ca="1">Inputs!$B$20*EXP($B$10-0.5*C$7^2+C$7*AJ430)</f>
        <v>2027.0792891093349</v>
      </c>
      <c r="BR430" s="15">
        <f t="shared" ca="1" si="239"/>
        <v>3520.9060966120364</v>
      </c>
      <c r="BS430" s="15">
        <f t="shared" ca="1" si="240"/>
        <v>3760.4270104125135</v>
      </c>
      <c r="BT430" s="15">
        <f t="shared" ca="1" si="241"/>
        <v>3735.9066512471995</v>
      </c>
      <c r="BU430" s="15">
        <f t="shared" ca="1" si="242"/>
        <v>5909.9594953611841</v>
      </c>
      <c r="BV430" s="15">
        <f t="shared" ca="1" si="243"/>
        <v>6605.7393638634367</v>
      </c>
      <c r="BW430" s="15">
        <f t="shared" ca="1" si="244"/>
        <v>10284.522642951215</v>
      </c>
      <c r="BX430" s="15">
        <f t="shared" ca="1" si="245"/>
        <v>13600.993558655644</v>
      </c>
      <c r="BY430" s="15">
        <f t="shared" ca="1" si="246"/>
        <v>22221.961671628684</v>
      </c>
      <c r="BZ430" s="15">
        <f t="shared" ca="1" si="247"/>
        <v>40790.297857367528</v>
      </c>
      <c r="CA430" s="15">
        <f t="shared" ca="1" si="248"/>
        <v>70191.164438087348</v>
      </c>
      <c r="CB430" s="15">
        <f ca="1">(AU430*DCF!C$10-DCF!C$5*MAX(AU430*DCF!C$10,0)-MAX(AU430-Inputs!$B$6,0)/Inputs!$B$10)*DCF!C$6</f>
        <v>951.83476737131082</v>
      </c>
      <c r="CC430" s="15">
        <f ca="1">(AV430*DCF!D$10-DCF!D$5*MAX(AV430*DCF!D$10,0)-MAX(AV430-AU430,0)/Inputs!$B$10)*DCF!D$6</f>
        <v>903.36340562824762</v>
      </c>
      <c r="CD430" s="15">
        <f ca="1">(AW430*DCF!E$10-DCF!E$5*MAX(AW430*DCF!E$10,0)-MAX(AW430-AV430,0)/Inputs!$B$10)*DCF!E$6</f>
        <v>982.25029934075837</v>
      </c>
      <c r="CE430" s="15">
        <f ca="1">(AX430*DCF!F$10-DCF!F$5*MAX(AX430*DCF!F$10,0)-MAX(AX430-AW430,0)/Inputs!$B$10)*DCF!F$6</f>
        <v>946.51614532586211</v>
      </c>
      <c r="CF430" s="15">
        <f ca="1">(AY430*DCF!G$10-DCF!G$5*MAX(AY430*DCF!G$10,0)-MAX(AY430-AX430,0)/Inputs!$B$10)*DCF!G$6</f>
        <v>1067.0576521440973</v>
      </c>
      <c r="CG430" s="15">
        <f ca="1">(AZ430*DCF!H$10-DCF!H$5*MAX(AZ430*DCF!H$10,0)-MAX(AZ430-AY430,0)/Inputs!$B$10)*DCF!H$6</f>
        <v>1230.8910009628148</v>
      </c>
      <c r="CH430" s="15">
        <f ca="1">(BA430*DCF!I$10-DCF!I$5*MAX(BA430*DCF!I$10,0)-MAX(BA430-AZ430,0)/Inputs!$B$10)*DCF!I$6</f>
        <v>1335.4239228252152</v>
      </c>
      <c r="CI430" s="15">
        <f ca="1">(BB430*DCF!J$10-DCF!J$5*MAX(BB430*DCF!J$10,0)-MAX(BB430-BA430,0)/Inputs!$B$10)*DCF!J$6</f>
        <v>1457.9208253566474</v>
      </c>
      <c r="CJ430" s="15">
        <f ca="1">(BC430*DCF!K$10-DCF!K$5*MAX(BC430*DCF!K$10,0)-MAX(BC430-BB430,0)/Inputs!$B$10)*DCF!K$6</f>
        <v>1725.7277110008285</v>
      </c>
      <c r="CK430" s="15">
        <f ca="1">(BD430*DCF!L$10-DCF!L$5*MAX(BD430*DCF!L$10,0)-MAX(BD430-BC430,0)/Inputs!$B$10)*DCF!L$6</f>
        <v>2238.7062037206965</v>
      </c>
      <c r="CL430" s="15">
        <f ca="1">(BE430*DCF!M$10-DCF!M$5*MAX(BE430*DCF!M$10,0)-MAX(BE430-BD430,0)/Inputs!$B$10)*DCF!M$6</f>
        <v>2680.4313039082322</v>
      </c>
      <c r="CM430" s="15">
        <f ca="1">(BF430*DCF!C$28-DCF!C$5*MAX(BF430*DCF!C$28,0)-MAX(BF430-Inputs!$B$13,0)/Inputs!$B$17)*DCF!C$6</f>
        <v>3534.5180131404677</v>
      </c>
      <c r="CN430" s="15">
        <f ca="1">(BG430*DCF!D$28-DCF!D$5*MAX(BG430*DCF!D$28,0)-MAX(BG430-BF430,0)/Inputs!$B$17)*DCF!D$6</f>
        <v>3935.7361998436918</v>
      </c>
      <c r="CO430" s="15">
        <f ca="1">(BH430*DCF!E$28-DCF!E$5*MAX(BH430*DCF!E$28,0)-MAX(BH430-BG430,0)/Inputs!$B$17)*DCF!E$6</f>
        <v>4981.8207100831169</v>
      </c>
      <c r="CP430" s="15">
        <f ca="1">(BI430*DCF!F$28-DCF!F$5*MAX(BI430*DCF!F$28,0)-MAX(BI430-BH430,0)/Inputs!$B$17)*DCF!F$6</f>
        <v>5881.110157187758</v>
      </c>
      <c r="CQ430" s="15">
        <f ca="1">(BJ430*DCF!G$28-DCF!G$5*MAX(BJ430*DCF!G$28,0)-MAX(BJ430-BI430,0)/Inputs!$B$17)*DCF!G$6</f>
        <v>6940.8971938910354</v>
      </c>
      <c r="CR430" s="15">
        <f ca="1">(BK430*DCF!H$28-DCF!H$5*MAX(BK430*DCF!H$28,0)-MAX(BK430-BJ430,0)/Inputs!$B$17)*DCF!H$6</f>
        <v>8396.8666196890663</v>
      </c>
      <c r="CS430" s="15">
        <f ca="1">(BL430*DCF!I$28-DCF!I$5*MAX(BL430*DCF!I$28,0)-MAX(BL430-BK430,0)/Inputs!$B$17)*DCF!I$6</f>
        <v>10243.305312872159</v>
      </c>
      <c r="CT430" s="15">
        <f ca="1">(BM430*DCF!J$28-DCF!J$5*MAX(BM430*DCF!J$28,0)-MAX(BM430-BL430,0)/Inputs!$B$17)*DCF!J$6</f>
        <v>12395.933023464671</v>
      </c>
      <c r="CU430" s="15">
        <f ca="1">(BN430*DCF!K$28-DCF!K$5*MAX(BN430*DCF!K$28,0)-MAX(BN430-BM430,0)/Inputs!$B$17)*DCF!K$6</f>
        <v>15217.516459806064</v>
      </c>
      <c r="CV430" s="15">
        <f ca="1">(BO430*DCF!L$28-DCF!L$5*MAX(BO430*DCF!L$28,0)-MAX(BO430-BN430,0)/Inputs!$B$17)*DCF!L$6</f>
        <v>18504.949299067765</v>
      </c>
      <c r="CW430" s="15">
        <f ca="1">(BP430*DCF!M$28-DCF!M$5*MAX(BP430*DCF!M$28,0)-MAX(BP430-BO430,0)/Inputs!$B$17)*DCF!M$6</f>
        <v>20614.590926406501</v>
      </c>
      <c r="CX430" s="15">
        <f ca="1">(BQ430*DCF!C$46-DCF!C$5*MAX(BQ430*DCF!C$46,0)-MAX(BQ430-Inputs!$B$20,0)/Inputs!$B$24)*DCF!C$6</f>
        <v>-468.14764182663623</v>
      </c>
      <c r="CY430" s="15">
        <f ca="1">(BR430*DCF!D$46-DCF!D$5*MAX(BR430*DCF!D$46,0)-MAX(BR430-BQ430,0)/Inputs!$B$24)*DCF!D$6</f>
        <v>-1238.3400609731839</v>
      </c>
      <c r="CZ430" s="15">
        <f ca="1">(BS430*DCF!E$46-DCF!E$5*MAX(BS430*DCF!E$46,0)-MAX(BS430-BR430,0)/Inputs!$B$24)*DCF!E$6</f>
        <v>-539.08959168961485</v>
      </c>
      <c r="DA430" s="15">
        <f ca="1">(BT430*DCF!F$46-DCF!F$5*MAX(BT430*DCF!F$46,0)-MAX(BT430-BS430,0)/Inputs!$B$24)*DCF!F$6</f>
        <v>-272.07234254748687</v>
      </c>
      <c r="DB430" s="15">
        <f ca="1">(BU430*DCF!G$46-DCF!G$5*MAX(BU430*DCF!G$46,0)-MAX(BU430-BT430,0)/Inputs!$B$24)*DCF!G$6</f>
        <v>-930.10778349029442</v>
      </c>
      <c r="DC430" s="15">
        <f ca="1">(BV430*DCF!H$46-DCF!H$5*MAX(BV430*DCF!H$46,0)-MAX(BV430-BU430,0)/Inputs!$B$24)*DCF!H$6</f>
        <v>-216.20933102309053</v>
      </c>
      <c r="DD430" s="15">
        <f ca="1">(BW430*DCF!I$46-DCF!I$5*MAX(BW430*DCF!I$46,0)-MAX(BW430-BV430,0)/Inputs!$B$24)*DCF!I$6</f>
        <v>-818.51132725953778</v>
      </c>
      <c r="DE430" s="15">
        <f ca="1">(BX430*DCF!J$46-DCF!J$5*MAX(BX430*DCF!J$46,0)-MAX(BX430-BW430,0)/Inputs!$B$24)*DCF!J$6</f>
        <v>-308.94984589358199</v>
      </c>
      <c r="DF430" s="15">
        <f ca="1">(BY430*DCF!K$46-DCF!K$5*MAX(BY430*DCF!K$46,0)-MAX(BY430-BX430,0)/Inputs!$B$24)*DCF!K$6</f>
        <v>-842.51499806187485</v>
      </c>
      <c r="DG430" s="15">
        <f ca="1">(BZ430*DCF!L$46-DCF!L$5*MAX(BZ430*DCF!L$46,0)-MAX(BZ430-BY430,0)/Inputs!$B$24)*DCF!L$6</f>
        <v>-1382.4314694224172</v>
      </c>
      <c r="DH430" s="15">
        <f ca="1">(CA430*DCF!M$46-DCF!M$5*MAX(CA430*DCF!M$46,0)-MAX(CA430-BZ430,0)/Inputs!$B$24)*DCF!M$6</f>
        <v>-643.72164809718959</v>
      </c>
      <c r="DI430" s="15">
        <f ca="1">SUM(CB430:CL430)+BE430*DCF!M$10*(1+Inputs!$B$30)*(1-Inputs!$B$33)*(1-Inputs!$B$30/Inputs!$B$31)/(Inputs!$B$29-Inputs!$B$30)*DCF!M$6</f>
        <v>77257.674873945187</v>
      </c>
      <c r="DJ430" s="15">
        <f ca="1">SUM(CM430:CW430)+BP430*DCF!M$28*(1+Inputs!$B$30)*(1-Inputs!$B$33)*(1-Inputs!$B$30/Inputs!$B$31)/(Inputs!$B$29-Inputs!$B$30)*DCF!M$6</f>
        <v>534904.04072293523</v>
      </c>
      <c r="DK430" s="15">
        <f ca="1">SUM(CX430:DH430)+CA430*DCF!M$46*(1+Inputs!$B$30)*(1-Inputs!$B$33)*(1-Inputs!$B$30/Inputs!$B$31)/(Inputs!$B$29-Inputs!$B$30)*DCF!M$6</f>
        <v>100863.75885596892</v>
      </c>
      <c r="DM430" s="15">
        <f ca="1">DI430+DJ430+DK430+Inputs!$B$34+Inputs!$B$36-Inputs!$B$35</f>
        <v>789876.47445284936</v>
      </c>
    </row>
    <row r="431" spans="1:117" x14ac:dyDescent="0.75">
      <c r="A431" s="11">
        <v>418</v>
      </c>
      <c r="C431" s="23">
        <f t="shared" ca="1" si="251"/>
        <v>-7.9212580762669765E-2</v>
      </c>
      <c r="D431" s="23">
        <f t="shared" ca="1" si="251"/>
        <v>0.50326129465904479</v>
      </c>
      <c r="E431" s="23">
        <f t="shared" ca="1" si="251"/>
        <v>0.17659919878678679</v>
      </c>
      <c r="F431" s="23">
        <f t="shared" ca="1" si="251"/>
        <v>-1.4759824236650536</v>
      </c>
      <c r="G431" s="23">
        <f t="shared" ca="1" si="251"/>
        <v>8.1647298675487992E-2</v>
      </c>
      <c r="H431" s="23">
        <f t="shared" ca="1" si="251"/>
        <v>-0.77462977174425207</v>
      </c>
      <c r="I431" s="23">
        <f t="shared" ca="1" si="251"/>
        <v>2.4624897458738979</v>
      </c>
      <c r="J431" s="23">
        <f t="shared" ca="1" si="251"/>
        <v>-0.40984320891510195</v>
      </c>
      <c r="K431" s="23">
        <f t="shared" ca="1" si="251"/>
        <v>0.89432134415567544</v>
      </c>
      <c r="L431" s="23">
        <f t="shared" ca="1" si="251"/>
        <v>-1.3018247716402027</v>
      </c>
      <c r="M431" s="23">
        <f t="shared" ca="1" si="251"/>
        <v>-0.42229934243057421</v>
      </c>
      <c r="N431" s="23">
        <f ca="1">SQRT(Inputs!$B$38)*C431+SQRT(1-Inputs!$B$38)*_xlfn.NORM.S.INV(RAND())</f>
        <v>-1.2119917299961382</v>
      </c>
      <c r="O431" s="23">
        <f ca="1">SQRT(Inputs!$B$38)*D431+SQRT(1-Inputs!$B$38)*_xlfn.NORM.S.INV(RAND())</f>
        <v>0.51075136836965185</v>
      </c>
      <c r="P431" s="23">
        <f ca="1">SQRT(Inputs!$B$38)*E431+SQRT(1-Inputs!$B$38)*_xlfn.NORM.S.INV(RAND())</f>
        <v>0.80283399713460069</v>
      </c>
      <c r="Q431" s="23">
        <f ca="1">SQRT(Inputs!$B$38)*F431+SQRT(1-Inputs!$B$38)*_xlfn.NORM.S.INV(RAND())</f>
        <v>-1.3057113294417655</v>
      </c>
      <c r="R431" s="23">
        <f ca="1">SQRT(Inputs!$B$38)*G431+SQRT(1-Inputs!$B$38)*_xlfn.NORM.S.INV(RAND())</f>
        <v>0.19584017931274036</v>
      </c>
      <c r="S431" s="23">
        <f ca="1">SQRT(Inputs!$B$38)*H431+SQRT(1-Inputs!$B$38)*_xlfn.NORM.S.INV(RAND())</f>
        <v>-0.78106434425347859</v>
      </c>
      <c r="T431" s="23">
        <f ca="1">SQRT(Inputs!$B$38)*I431+SQRT(1-Inputs!$B$38)*_xlfn.NORM.S.INV(RAND())</f>
        <v>1.947900957329489</v>
      </c>
      <c r="U431" s="23">
        <f ca="1">SQRT(Inputs!$B$38)*J431+SQRT(1-Inputs!$B$38)*_xlfn.NORM.S.INV(RAND())</f>
        <v>0.65234027654536564</v>
      </c>
      <c r="V431" s="23">
        <f ca="1">SQRT(Inputs!$B$38)*K431+SQRT(1-Inputs!$B$38)*_xlfn.NORM.S.INV(RAND())</f>
        <v>2.0846068775921895</v>
      </c>
      <c r="W431" s="23">
        <f ca="1">SQRT(Inputs!$B$38)*L431+SQRT(1-Inputs!$B$38)*_xlfn.NORM.S.INV(RAND())</f>
        <v>-0.36226869433880604</v>
      </c>
      <c r="X431" s="23">
        <f ca="1">SQRT(Inputs!$B$38)*M431+SQRT(1-Inputs!$B$38)*_xlfn.NORM.S.INV(RAND())</f>
        <v>-0.80709383582634042</v>
      </c>
      <c r="Y431" s="23">
        <f ca="1">SQRT(Inputs!$B$38)*C431+SQRT(1-Inputs!$B$38)*_xlfn.NORM.S.INV(RAND())</f>
        <v>-0.23511390487516079</v>
      </c>
      <c r="Z431" s="23">
        <f ca="1">SQRT(Inputs!$B$38)*D431+SQRT(1-Inputs!$B$38)*_xlfn.NORM.S.INV(RAND())</f>
        <v>0.47234200418226036</v>
      </c>
      <c r="AA431" s="23">
        <f ca="1">SQRT(Inputs!$B$38)*E431+SQRT(1-Inputs!$B$38)*_xlfn.NORM.S.INV(RAND())</f>
        <v>-0.94554383000448972</v>
      </c>
      <c r="AB431" s="23">
        <f ca="1">SQRT(Inputs!$B$38)*F431+SQRT(1-Inputs!$B$38)*_xlfn.NORM.S.INV(RAND())</f>
        <v>-1.0349107837885445</v>
      </c>
      <c r="AC431" s="23">
        <f ca="1">SQRT(Inputs!$B$38)*G431+SQRT(1-Inputs!$B$38)*_xlfn.NORM.S.INV(RAND())</f>
        <v>-0.34164236883844734</v>
      </c>
      <c r="AD431" s="23">
        <f ca="1">SQRT(Inputs!$B$38)*H431+SQRT(1-Inputs!$B$38)*_xlfn.NORM.S.INV(RAND())</f>
        <v>-0.36951216520078922</v>
      </c>
      <c r="AE431" s="23">
        <f ca="1">SQRT(Inputs!$B$38)*I431+SQRT(1-Inputs!$B$38)*_xlfn.NORM.S.INV(RAND())</f>
        <v>1.3764506643690204</v>
      </c>
      <c r="AF431" s="23">
        <f ca="1">SQRT(Inputs!$B$38)*J431+SQRT(1-Inputs!$B$38)*_xlfn.NORM.S.INV(RAND())</f>
        <v>-0.35612927227699331</v>
      </c>
      <c r="AG431" s="23">
        <f ca="1">SQRT(Inputs!$B$38)*K431+SQRT(1-Inputs!$B$38)*_xlfn.NORM.S.INV(RAND())</f>
        <v>0.43071024385796558</v>
      </c>
      <c r="AH431" s="23">
        <f ca="1">SQRT(Inputs!$B$38)*L431+SQRT(1-Inputs!$B$38)*_xlfn.NORM.S.INV(RAND())</f>
        <v>-1.7924864362669926</v>
      </c>
      <c r="AI431" s="23">
        <f ca="1">SQRT(Inputs!$B$38)*M431+SQRT(1-Inputs!$B$38)*_xlfn.NORM.S.INV(RAND())</f>
        <v>-1.7682313529725451</v>
      </c>
      <c r="AJ431" s="23">
        <f ca="1">SQRT(Inputs!$B$38)*C431+SQRT(1-Inputs!$B$38)*_xlfn.NORM.S.INV(RAND())</f>
        <v>-0.20657462474198129</v>
      </c>
      <c r="AK431" s="23">
        <f ca="1">SQRT(Inputs!$B$38)*D431+SQRT(1-Inputs!$B$38)*_xlfn.NORM.S.INV(RAND())</f>
        <v>-0.19022188276810426</v>
      </c>
      <c r="AL431" s="23">
        <f ca="1">SQRT(Inputs!$B$38)*E431+SQRT(1-Inputs!$B$38)*_xlfn.NORM.S.INV(RAND())</f>
        <v>0.69164037034426662</v>
      </c>
      <c r="AM431" s="23">
        <f ca="1">SQRT(Inputs!$B$38)*F431+SQRT(1-Inputs!$B$38)*_xlfn.NORM.S.INV(RAND())</f>
        <v>-2.0172802682860524</v>
      </c>
      <c r="AN431" s="23">
        <f ca="1">SQRT(Inputs!$B$38)*G431+SQRT(1-Inputs!$B$38)*_xlfn.NORM.S.INV(RAND())</f>
        <v>0.77481527578094522</v>
      </c>
      <c r="AO431" s="23">
        <f ca="1">SQRT(Inputs!$B$38)*H431+SQRT(1-Inputs!$B$38)*_xlfn.NORM.S.INV(RAND())</f>
        <v>-0.13772182962521612</v>
      </c>
      <c r="AP431" s="23">
        <f ca="1">SQRT(Inputs!$B$38)*I431+SQRT(1-Inputs!$B$38)*_xlfn.NORM.S.INV(RAND())</f>
        <v>0.58667832385716523</v>
      </c>
      <c r="AQ431" s="23">
        <f ca="1">SQRT(Inputs!$B$38)*J431+SQRT(1-Inputs!$B$38)*_xlfn.NORM.S.INV(RAND())</f>
        <v>-0.63985880917259386</v>
      </c>
      <c r="AR431" s="23">
        <f ca="1">SQRT(Inputs!$B$38)*K431+SQRT(1-Inputs!$B$38)*_xlfn.NORM.S.INV(RAND())</f>
        <v>0.24777139201888757</v>
      </c>
      <c r="AS431" s="23">
        <f ca="1">SQRT(Inputs!$B$38)*L431+SQRT(1-Inputs!$B$38)*_xlfn.NORM.S.INV(RAND())</f>
        <v>-0.30226019797705517</v>
      </c>
      <c r="AT431" s="23">
        <f ca="1">SQRT(Inputs!$B$38)*M431+SQRT(1-Inputs!$B$38)*_xlfn.NORM.S.INV(RAND())</f>
        <v>0.21003024250230315</v>
      </c>
      <c r="AU431" s="15">
        <f ca="1">Inputs!$B$6*EXP($B$8-0.5*C$5^2+C$5*N431)</f>
        <v>4078.2513612775751</v>
      </c>
      <c r="AV431" s="15">
        <f t="shared" ca="1" si="219"/>
        <v>5351.3453043030886</v>
      </c>
      <c r="AW431" s="15">
        <f t="shared" ca="1" si="220"/>
        <v>7271.2687484956814</v>
      </c>
      <c r="AX431" s="15">
        <f t="shared" ca="1" si="221"/>
        <v>7541.2840745079275</v>
      </c>
      <c r="AY431" s="15">
        <f t="shared" ca="1" si="222"/>
        <v>9429.4391162347965</v>
      </c>
      <c r="AZ431" s="15">
        <f t="shared" ca="1" si="223"/>
        <v>10582.008061747734</v>
      </c>
      <c r="BA431" s="15">
        <f t="shared" ca="1" si="224"/>
        <v>15878.042661945921</v>
      </c>
      <c r="BB431" s="15">
        <f t="shared" ca="1" si="225"/>
        <v>20752.527349208471</v>
      </c>
      <c r="BC431" s="15">
        <f t="shared" ca="1" si="226"/>
        <v>31081.97243672211</v>
      </c>
      <c r="BD431" s="15">
        <f t="shared" ca="1" si="227"/>
        <v>36809.705400886633</v>
      </c>
      <c r="BE431" s="15">
        <f t="shared" ca="1" si="228"/>
        <v>41908.784451957748</v>
      </c>
      <c r="BF431" s="15">
        <f ca="1">Inputs!$B$13*EXP($B$9-0.5*C$6^2+C$6*Y431)</f>
        <v>13201.139657672556</v>
      </c>
      <c r="BG431" s="15">
        <f t="shared" ca="1" si="229"/>
        <v>17520.041676370314</v>
      </c>
      <c r="BH431" s="15">
        <f t="shared" ca="1" si="230"/>
        <v>18299.218614895613</v>
      </c>
      <c r="BI431" s="15">
        <f t="shared" ca="1" si="231"/>
        <v>19102.371779671066</v>
      </c>
      <c r="BJ431" s="15">
        <f t="shared" ca="1" si="232"/>
        <v>22292.938906214113</v>
      </c>
      <c r="BK431" s="15">
        <f t="shared" ca="1" si="233"/>
        <v>26017.99858248762</v>
      </c>
      <c r="BL431" s="15">
        <f t="shared" ca="1" si="234"/>
        <v>38200.96283581711</v>
      </c>
      <c r="BM431" s="15">
        <f t="shared" ca="1" si="235"/>
        <v>44925.073450579417</v>
      </c>
      <c r="BN431" s="15">
        <f t="shared" ca="1" si="236"/>
        <v>58178.91228529354</v>
      </c>
      <c r="BO431" s="15">
        <f t="shared" ca="1" si="237"/>
        <v>58119.468289343604</v>
      </c>
      <c r="BP431" s="15">
        <f t="shared" ca="1" si="238"/>
        <v>58547.659660559904</v>
      </c>
      <c r="BQ431" s="15">
        <f ca="1">Inputs!$B$20*EXP($B$10-0.5*C$7^2+C$7*AJ431)</f>
        <v>3986.4653594688639</v>
      </c>
      <c r="BR431" s="15">
        <f t="shared" ca="1" si="239"/>
        <v>5092.0261402567485</v>
      </c>
      <c r="BS431" s="15">
        <f t="shared" ca="1" si="240"/>
        <v>8505.255236316254</v>
      </c>
      <c r="BT431" s="15">
        <f t="shared" ca="1" si="241"/>
        <v>6908.0509103693585</v>
      </c>
      <c r="BU431" s="15">
        <f t="shared" ca="1" si="242"/>
        <v>11547.914037016633</v>
      </c>
      <c r="BV431" s="15">
        <f t="shared" ca="1" si="243"/>
        <v>15575.616090637393</v>
      </c>
      <c r="BW431" s="15">
        <f t="shared" ca="1" si="244"/>
        <v>24608.428150375144</v>
      </c>
      <c r="BX431" s="15">
        <f t="shared" ca="1" si="245"/>
        <v>30275.202143135608</v>
      </c>
      <c r="BY431" s="15">
        <f t="shared" ca="1" si="246"/>
        <v>44480.070493590501</v>
      </c>
      <c r="BZ431" s="15">
        <f t="shared" ca="1" si="247"/>
        <v>59038.407179170354</v>
      </c>
      <c r="CA431" s="15">
        <f t="shared" ca="1" si="248"/>
        <v>86084.72676950795</v>
      </c>
      <c r="CB431" s="15">
        <f ca="1">(AU431*DCF!C$10-DCF!C$5*MAX(AU431*DCF!C$10,0)-MAX(AU431-Inputs!$B$6,0)/Inputs!$B$10)*DCF!C$6</f>
        <v>1047.332125779966</v>
      </c>
      <c r="CC431" s="15">
        <f ca="1">(AV431*DCF!D$10-DCF!D$5*MAX(AV431*DCF!D$10,0)-MAX(AV431-AU431,0)/Inputs!$B$10)*DCF!D$6</f>
        <v>993.94352497816499</v>
      </c>
      <c r="CD431" s="15">
        <f ca="1">(AW431*DCF!E$10-DCF!E$5*MAX(AW431*DCF!E$10,0)-MAX(AW431-AV431,0)/Inputs!$B$10)*DCF!E$6</f>
        <v>1246.3739382884949</v>
      </c>
      <c r="CE431" s="15">
        <f ca="1">(AX431*DCF!F$10-DCF!F$5*MAX(AX431*DCF!F$10,0)-MAX(AX431-AW431,0)/Inputs!$B$10)*DCF!F$6</f>
        <v>1590.066800169029</v>
      </c>
      <c r="CF431" s="15">
        <f ca="1">(AY431*DCF!G$10-DCF!G$5*MAX(AY431*DCF!G$10,0)-MAX(AY431-AX431,0)/Inputs!$B$10)*DCF!G$6</f>
        <v>1579.9041778433477</v>
      </c>
      <c r="CG431" s="15">
        <f ca="1">(AZ431*DCF!H$10-DCF!H$5*MAX(AZ431*DCF!H$10,0)-MAX(AZ431-AY431,0)/Inputs!$B$10)*DCF!H$6</f>
        <v>1849.8451766652856</v>
      </c>
      <c r="CH431" s="15">
        <f ca="1">(BA431*DCF!I$10-DCF!I$5*MAX(BA431*DCF!I$10,0)-MAX(BA431-AZ431,0)/Inputs!$B$10)*DCF!I$6</f>
        <v>2031.603930866047</v>
      </c>
      <c r="CI431" s="15">
        <f ca="1">(BB431*DCF!J$10-DCF!J$5*MAX(BB431*DCF!J$10,0)-MAX(BB431-BA431,0)/Inputs!$B$10)*DCF!J$6</f>
        <v>2822.5340164241952</v>
      </c>
      <c r="CJ431" s="15">
        <f ca="1">(BC431*DCF!K$10-DCF!K$5*MAX(BC431*DCF!K$10,0)-MAX(BC431-BB431,0)/Inputs!$B$10)*DCF!K$6</f>
        <v>3557.7333137550313</v>
      </c>
      <c r="CK431" s="15">
        <f ca="1">(BD431*DCF!L$10-DCF!L$5*MAX(BD431*DCF!L$10,0)-MAX(BD431-BC431,0)/Inputs!$B$10)*DCF!L$6</f>
        <v>4810.91493426118</v>
      </c>
      <c r="CL431" s="15">
        <f ca="1">(BE431*DCF!M$10-DCF!M$5*MAX(BE431*DCF!M$10,0)-MAX(BE431-BD431,0)/Inputs!$B$10)*DCF!M$6</f>
        <v>5304.7320605031246</v>
      </c>
      <c r="CM431" s="15">
        <f ca="1">(BF431*DCF!C$28-DCF!C$5*MAX(BF431*DCF!C$28,0)-MAX(BF431-Inputs!$B$13,0)/Inputs!$B$17)*DCF!C$6</f>
        <v>3609.9313509122635</v>
      </c>
      <c r="CN431" s="15">
        <f ca="1">(BG431*DCF!D$28-DCF!D$5*MAX(BG431*DCF!D$28,0)-MAX(BG431-BF431,0)/Inputs!$B$17)*DCF!D$6</f>
        <v>4238.6365319917495</v>
      </c>
      <c r="CO431" s="15">
        <f ca="1">(BH431*DCF!E$28-DCF!E$5*MAX(BH431*DCF!E$28,0)-MAX(BH431-BG431,0)/Inputs!$B$17)*DCF!E$6</f>
        <v>5029.0995063573228</v>
      </c>
      <c r="CP431" s="15">
        <f ca="1">(BI431*DCF!F$28-DCF!F$5*MAX(BI431*DCF!F$28,0)-MAX(BI431-BH431,0)/Inputs!$B$17)*DCF!F$6</f>
        <v>5039.564036781092</v>
      </c>
      <c r="CQ431" s="15">
        <f ca="1">(BJ431*DCF!G$28-DCF!G$5*MAX(BJ431*DCF!G$28,0)-MAX(BJ431-BI431,0)/Inputs!$B$17)*DCF!G$6</f>
        <v>5247.4502635274712</v>
      </c>
      <c r="CR431" s="15">
        <f ca="1">(BK431*DCF!H$28-DCF!H$5*MAX(BK431*DCF!H$28,0)-MAX(BK431-BJ431,0)/Inputs!$B$17)*DCF!H$6</f>
        <v>5855.7683636641568</v>
      </c>
      <c r="CS431" s="15">
        <f ca="1">(BL431*DCF!I$28-DCF!I$5*MAX(BL431*DCF!I$28,0)-MAX(BL431-BK431,0)/Inputs!$B$17)*DCF!I$6</f>
        <v>7234.4435646447237</v>
      </c>
      <c r="CT431" s="15">
        <f ca="1">(BM431*DCF!J$28-DCF!J$5*MAX(BM431*DCF!J$28,0)-MAX(BM431-BL431,0)/Inputs!$B$17)*DCF!J$6</f>
        <v>9130.4587590037954</v>
      </c>
      <c r="CU431" s="15">
        <f ca="1">(BN431*DCF!K$28-DCF!K$5*MAX(BN431*DCF!K$28,0)-MAX(BN431-BM431,0)/Inputs!$B$17)*DCF!K$6</f>
        <v>10662.992071846316</v>
      </c>
      <c r="CV431" s="15">
        <f ca="1">(BO431*DCF!L$28-DCF!L$5*MAX(BO431*DCF!L$28,0)-MAX(BO431-BN431,0)/Inputs!$B$17)*DCF!L$6</f>
        <v>11596.053844013737</v>
      </c>
      <c r="CW431" s="15">
        <f ca="1">(BP431*DCF!M$28-DCF!M$5*MAX(BP431*DCF!M$28,0)-MAX(BP431-BO431,0)/Inputs!$B$17)*DCF!M$6</f>
        <v>10971.018018178996</v>
      </c>
      <c r="CX431" s="15">
        <f ca="1">(BQ431*DCF!C$46-DCF!C$5*MAX(BQ431*DCF!C$46,0)-MAX(BQ431-Inputs!$B$20,0)/Inputs!$B$24)*DCF!C$6</f>
        <v>-1283.4632975534853</v>
      </c>
      <c r="CY431" s="15">
        <f ca="1">(BR431*DCF!D$46-DCF!D$5*MAX(BR431*DCF!D$46,0)-MAX(BR431-BQ431,0)/Inputs!$B$24)*DCF!D$6</f>
        <v>-1340.8237227317159</v>
      </c>
      <c r="CZ431" s="15">
        <f ca="1">(BS431*DCF!E$46-DCF!E$5*MAX(BS431*DCF!E$46,0)-MAX(BS431-BR431,0)/Inputs!$B$24)*DCF!E$6</f>
        <v>-2351.1621854106766</v>
      </c>
      <c r="DA431" s="15">
        <f ca="1">(BT431*DCF!F$46-DCF!F$5*MAX(BT431*DCF!F$46,0)-MAX(BT431-BS431,0)/Inputs!$B$24)*DCF!F$6</f>
        <v>-503.08794332268428</v>
      </c>
      <c r="DB431" s="15">
        <f ca="1">(BU431*DCF!G$46-DCF!G$5*MAX(BU431*DCF!G$46,0)-MAX(BU431-BT431,0)/Inputs!$B$24)*DCF!G$6</f>
        <v>-1949.2072956152203</v>
      </c>
      <c r="DC431" s="15">
        <f ca="1">(BV431*DCF!H$46-DCF!H$5*MAX(BV431*DCF!H$46,0)-MAX(BV431-BU431,0)/Inputs!$B$24)*DCF!H$6</f>
        <v>-1251.5837350227287</v>
      </c>
      <c r="DD431" s="15">
        <f ca="1">(BW431*DCF!I$46-DCF!I$5*MAX(BW431*DCF!I$46,0)-MAX(BW431-BV431,0)/Inputs!$B$24)*DCF!I$6</f>
        <v>-2024.62971742641</v>
      </c>
      <c r="DE431" s="15">
        <f ca="1">(BX431*DCF!J$46-DCF!J$5*MAX(BX431*DCF!J$46,0)-MAX(BX431-BW431,0)/Inputs!$B$24)*DCF!J$6</f>
        <v>-232.77489654233381</v>
      </c>
      <c r="DF431" s="15">
        <f ca="1">(BY431*DCF!K$46-DCF!K$5*MAX(BY431*DCF!K$46,0)-MAX(BY431-BX431,0)/Inputs!$B$24)*DCF!K$6</f>
        <v>-938.96442807047697</v>
      </c>
      <c r="DG431" s="15">
        <f ca="1">(BZ431*DCF!L$46-DCF!L$5*MAX(BZ431*DCF!L$46,0)-MAX(BZ431-BY431,0)/Inputs!$B$24)*DCF!L$6</f>
        <v>786.45232415275302</v>
      </c>
      <c r="DH431" s="15">
        <f ca="1">(CA431*DCF!M$46-DCF!M$5*MAX(CA431*DCF!M$46,0)-MAX(CA431-BZ431,0)/Inputs!$B$24)*DCF!M$6</f>
        <v>1094.503891240041</v>
      </c>
      <c r="DI431" s="15">
        <f ca="1">SUM(CB431:CL431)+BE431*DCF!M$10*(1+Inputs!$B$30)*(1-Inputs!$B$33)*(1-Inputs!$B$30/Inputs!$B$31)/(Inputs!$B$29-Inputs!$B$30)*DCF!M$6</f>
        <v>143467.68531563456</v>
      </c>
      <c r="DJ431" s="15">
        <f ca="1">SUM(CM431:CW431)+BP431*DCF!M$28*(1+Inputs!$B$30)*(1-Inputs!$B$33)*(1-Inputs!$B$30/Inputs!$B$31)/(Inputs!$B$29-Inputs!$B$30)*DCF!M$6</f>
        <v>295867.29770823754</v>
      </c>
      <c r="DK431" s="15">
        <f ca="1">SUM(CX431:DH431)+CA431*DCF!M$46*(1+Inputs!$B$30)*(1-Inputs!$B$33)*(1-Inputs!$B$30/Inputs!$B$31)/(Inputs!$B$29-Inputs!$B$30)*DCF!M$6</f>
        <v>123102.44396714395</v>
      </c>
      <c r="DM431" s="15">
        <f ca="1">DI431+DJ431+DK431+Inputs!$B$34+Inputs!$B$36-Inputs!$B$35</f>
        <v>639288.42699101614</v>
      </c>
    </row>
    <row r="432" spans="1:117" x14ac:dyDescent="0.75">
      <c r="A432" s="11">
        <v>419</v>
      </c>
      <c r="C432" s="23">
        <f t="shared" ca="1" si="251"/>
        <v>-0.45250161475481321</v>
      </c>
      <c r="D432" s="23">
        <f t="shared" ca="1" si="251"/>
        <v>-0.60820253197790453</v>
      </c>
      <c r="E432" s="23">
        <f t="shared" ca="1" si="251"/>
        <v>-0.31330728070692754</v>
      </c>
      <c r="F432" s="23">
        <f t="shared" ca="1" si="251"/>
        <v>0.32191693583524755</v>
      </c>
      <c r="G432" s="23">
        <f t="shared" ca="1" si="251"/>
        <v>-0.62526731892305054</v>
      </c>
      <c r="H432" s="23">
        <f t="shared" ca="1" si="251"/>
        <v>0.20576972508085631</v>
      </c>
      <c r="I432" s="23">
        <f t="shared" ca="1" si="251"/>
        <v>0.35945868090906419</v>
      </c>
      <c r="J432" s="23">
        <f t="shared" ca="1" si="251"/>
        <v>-1.1457728240463542E-2</v>
      </c>
      <c r="K432" s="23">
        <f t="shared" ca="1" si="251"/>
        <v>0.99677398160182107</v>
      </c>
      <c r="L432" s="23">
        <f t="shared" ca="1" si="251"/>
        <v>-0.29274979243852756</v>
      </c>
      <c r="M432" s="23">
        <f t="shared" ca="1" si="251"/>
        <v>0.36526214898493004</v>
      </c>
      <c r="N432" s="23">
        <f ca="1">SQRT(Inputs!$B$38)*C432+SQRT(1-Inputs!$B$38)*_xlfn.NORM.S.INV(RAND())</f>
        <v>0.67218475078621887</v>
      </c>
      <c r="O432" s="23">
        <f ca="1">SQRT(Inputs!$B$38)*D432+SQRT(1-Inputs!$B$38)*_xlfn.NORM.S.INV(RAND())</f>
        <v>-1.7530973418541003</v>
      </c>
      <c r="P432" s="23">
        <f ca="1">SQRT(Inputs!$B$38)*E432+SQRT(1-Inputs!$B$38)*_xlfn.NORM.S.INV(RAND())</f>
        <v>-0.22156289332513701</v>
      </c>
      <c r="Q432" s="23">
        <f ca="1">SQRT(Inputs!$B$38)*F432+SQRT(1-Inputs!$B$38)*_xlfn.NORM.S.INV(RAND())</f>
        <v>0.61189734904996274</v>
      </c>
      <c r="R432" s="23">
        <f ca="1">SQRT(Inputs!$B$38)*G432+SQRT(1-Inputs!$B$38)*_xlfn.NORM.S.INV(RAND())</f>
        <v>0.10852137471805334</v>
      </c>
      <c r="S432" s="23">
        <f ca="1">SQRT(Inputs!$B$38)*H432+SQRT(1-Inputs!$B$38)*_xlfn.NORM.S.INV(RAND())</f>
        <v>-1.2183925885360034E-2</v>
      </c>
      <c r="T432" s="23">
        <f ca="1">SQRT(Inputs!$B$38)*I432+SQRT(1-Inputs!$B$38)*_xlfn.NORM.S.INV(RAND())</f>
        <v>-0.20991523514770036</v>
      </c>
      <c r="U432" s="23">
        <f ca="1">SQRT(Inputs!$B$38)*J432+SQRT(1-Inputs!$B$38)*_xlfn.NORM.S.INV(RAND())</f>
        <v>0.58966473189340363</v>
      </c>
      <c r="V432" s="23">
        <f ca="1">SQRT(Inputs!$B$38)*K432+SQRT(1-Inputs!$B$38)*_xlfn.NORM.S.INV(RAND())</f>
        <v>0.24388497382761354</v>
      </c>
      <c r="W432" s="23">
        <f ca="1">SQRT(Inputs!$B$38)*L432+SQRT(1-Inputs!$B$38)*_xlfn.NORM.S.INV(RAND())</f>
        <v>0.6424215803711214</v>
      </c>
      <c r="X432" s="23">
        <f ca="1">SQRT(Inputs!$B$38)*M432+SQRT(1-Inputs!$B$38)*_xlfn.NORM.S.INV(RAND())</f>
        <v>0.633199146700125</v>
      </c>
      <c r="Y432" s="23">
        <f ca="1">SQRT(Inputs!$B$38)*C432+SQRT(1-Inputs!$B$38)*_xlfn.NORM.S.INV(RAND())</f>
        <v>-0.62274018440078638</v>
      </c>
      <c r="Z432" s="23">
        <f ca="1">SQRT(Inputs!$B$38)*D432+SQRT(1-Inputs!$B$38)*_xlfn.NORM.S.INV(RAND())</f>
        <v>1.914901639172091</v>
      </c>
      <c r="AA432" s="23">
        <f ca="1">SQRT(Inputs!$B$38)*E432+SQRT(1-Inputs!$B$38)*_xlfn.NORM.S.INV(RAND())</f>
        <v>-0.45001203455392569</v>
      </c>
      <c r="AB432" s="23">
        <f ca="1">SQRT(Inputs!$B$38)*F432+SQRT(1-Inputs!$B$38)*_xlfn.NORM.S.INV(RAND())</f>
        <v>-0.86755006378302835</v>
      </c>
      <c r="AC432" s="23">
        <f ca="1">SQRT(Inputs!$B$38)*G432+SQRT(1-Inputs!$B$38)*_xlfn.NORM.S.INV(RAND())</f>
        <v>-0.40098240666363383</v>
      </c>
      <c r="AD432" s="23">
        <f ca="1">SQRT(Inputs!$B$38)*H432+SQRT(1-Inputs!$B$38)*_xlfn.NORM.S.INV(RAND())</f>
        <v>1.4211802496853396</v>
      </c>
      <c r="AE432" s="23">
        <f ca="1">SQRT(Inputs!$B$38)*I432+SQRT(1-Inputs!$B$38)*_xlfn.NORM.S.INV(RAND())</f>
        <v>1.1028565453555683</v>
      </c>
      <c r="AF432" s="23">
        <f ca="1">SQRT(Inputs!$B$38)*J432+SQRT(1-Inputs!$B$38)*_xlfn.NORM.S.INV(RAND())</f>
        <v>1.1672065667495095</v>
      </c>
      <c r="AG432" s="23">
        <f ca="1">SQRT(Inputs!$B$38)*K432+SQRT(1-Inputs!$B$38)*_xlfn.NORM.S.INV(RAND())</f>
        <v>-0.1426306790728501</v>
      </c>
      <c r="AH432" s="23">
        <f ca="1">SQRT(Inputs!$B$38)*L432+SQRT(1-Inputs!$B$38)*_xlfn.NORM.S.INV(RAND())</f>
        <v>-0.4108635622077792</v>
      </c>
      <c r="AI432" s="23">
        <f ca="1">SQRT(Inputs!$B$38)*M432+SQRT(1-Inputs!$B$38)*_xlfn.NORM.S.INV(RAND())</f>
        <v>0.87210186961758562</v>
      </c>
      <c r="AJ432" s="23">
        <f ca="1">SQRT(Inputs!$B$38)*C432+SQRT(1-Inputs!$B$38)*_xlfn.NORM.S.INV(RAND())</f>
        <v>-0.76537022431000867</v>
      </c>
      <c r="AK432" s="23">
        <f ca="1">SQRT(Inputs!$B$38)*D432+SQRT(1-Inputs!$B$38)*_xlfn.NORM.S.INV(RAND())</f>
        <v>0.96603581756152712</v>
      </c>
      <c r="AL432" s="23">
        <f ca="1">SQRT(Inputs!$B$38)*E432+SQRT(1-Inputs!$B$38)*_xlfn.NORM.S.INV(RAND())</f>
        <v>1.7769983079693723</v>
      </c>
      <c r="AM432" s="23">
        <f ca="1">SQRT(Inputs!$B$38)*F432+SQRT(1-Inputs!$B$38)*_xlfn.NORM.S.INV(RAND())</f>
        <v>-0.30238529111426282</v>
      </c>
      <c r="AN432" s="23">
        <f ca="1">SQRT(Inputs!$B$38)*G432+SQRT(1-Inputs!$B$38)*_xlfn.NORM.S.INV(RAND())</f>
        <v>-0.77159678316782365</v>
      </c>
      <c r="AO432" s="23">
        <f ca="1">SQRT(Inputs!$B$38)*H432+SQRT(1-Inputs!$B$38)*_xlfn.NORM.S.INV(RAND())</f>
        <v>-0.90797211393687682</v>
      </c>
      <c r="AP432" s="23">
        <f ca="1">SQRT(Inputs!$B$38)*I432+SQRT(1-Inputs!$B$38)*_xlfn.NORM.S.INV(RAND())</f>
        <v>-0.52739683616996369</v>
      </c>
      <c r="AQ432" s="23">
        <f ca="1">SQRT(Inputs!$B$38)*J432+SQRT(1-Inputs!$B$38)*_xlfn.NORM.S.INV(RAND())</f>
        <v>0.88688320201369697</v>
      </c>
      <c r="AR432" s="23">
        <f ca="1">SQRT(Inputs!$B$38)*K432+SQRT(1-Inputs!$B$38)*_xlfn.NORM.S.INV(RAND())</f>
        <v>6.1510519243418105E-2</v>
      </c>
      <c r="AS432" s="23">
        <f ca="1">SQRT(Inputs!$B$38)*L432+SQRT(1-Inputs!$B$38)*_xlfn.NORM.S.INV(RAND())</f>
        <v>0.40993420700941097</v>
      </c>
      <c r="AT432" s="23">
        <f ca="1">SQRT(Inputs!$B$38)*M432+SQRT(1-Inputs!$B$38)*_xlfn.NORM.S.INV(RAND())</f>
        <v>6.5547899029104489E-2</v>
      </c>
      <c r="AU432" s="15">
        <f ca="1">Inputs!$B$6*EXP($B$8-0.5*C$5^2+C$5*N432)</f>
        <v>5532.6436092299537</v>
      </c>
      <c r="AV432" s="15">
        <f t="shared" ca="1" si="219"/>
        <v>5204.3104527293963</v>
      </c>
      <c r="AW432" s="15">
        <f t="shared" ca="1" si="220"/>
        <v>6158.8999218481267</v>
      </c>
      <c r="AX432" s="15">
        <f t="shared" ca="1" si="221"/>
        <v>8116.7697287544825</v>
      </c>
      <c r="AY432" s="15">
        <f t="shared" ca="1" si="222"/>
        <v>10046.040951655083</v>
      </c>
      <c r="AZ432" s="15">
        <f t="shared" ca="1" si="223"/>
        <v>12270.105764763419</v>
      </c>
      <c r="BA432" s="15">
        <f t="shared" ca="1" si="224"/>
        <v>14689.184500626116</v>
      </c>
      <c r="BB432" s="15">
        <f t="shared" ca="1" si="225"/>
        <v>19078.515953890324</v>
      </c>
      <c r="BC432" s="15">
        <f t="shared" ca="1" si="226"/>
        <v>23922.947615350309</v>
      </c>
      <c r="BD432" s="15">
        <f t="shared" ca="1" si="227"/>
        <v>31122.901575321655</v>
      </c>
      <c r="BE432" s="15">
        <f t="shared" ca="1" si="228"/>
        <v>40401.228245160477</v>
      </c>
      <c r="BF432" s="15">
        <f ca="1">Inputs!$B$13*EXP($B$9-0.5*C$6^2+C$6*Y432)</f>
        <v>12224.683542422605</v>
      </c>
      <c r="BG432" s="15">
        <f t="shared" ca="1" si="229"/>
        <v>21047.727773758728</v>
      </c>
      <c r="BH432" s="15">
        <f t="shared" ca="1" si="230"/>
        <v>23866.913309876621</v>
      </c>
      <c r="BI432" s="15">
        <f t="shared" ca="1" si="231"/>
        <v>25564.568190193582</v>
      </c>
      <c r="BJ432" s="15">
        <f t="shared" ca="1" si="232"/>
        <v>29580.377506059333</v>
      </c>
      <c r="BK432" s="15">
        <f t="shared" ca="1" si="233"/>
        <v>44054.19445324791</v>
      </c>
      <c r="BL432" s="15">
        <f t="shared" ca="1" si="234"/>
        <v>62429.456760449466</v>
      </c>
      <c r="BM432" s="15">
        <f t="shared" ca="1" si="235"/>
        <v>88713.573331259875</v>
      </c>
      <c r="BN432" s="15">
        <f t="shared" ca="1" si="236"/>
        <v>107257.5536893305</v>
      </c>
      <c r="BO432" s="15">
        <f t="shared" ca="1" si="237"/>
        <v>125814.78750763997</v>
      </c>
      <c r="BP432" s="15">
        <f t="shared" ca="1" si="238"/>
        <v>170936.39120426646</v>
      </c>
      <c r="BQ432" s="15">
        <f ca="1">Inputs!$B$20*EXP($B$10-0.5*C$7^2+C$7*AJ432)</f>
        <v>3269.7379301582605</v>
      </c>
      <c r="BR432" s="15">
        <f t="shared" ca="1" si="239"/>
        <v>6029.6262231376923</v>
      </c>
      <c r="BS432" s="15">
        <f t="shared" ca="1" si="240"/>
        <v>13755.123885206876</v>
      </c>
      <c r="BT432" s="15">
        <f t="shared" ca="1" si="241"/>
        <v>17519.016320924999</v>
      </c>
      <c r="BU432" s="15">
        <f t="shared" ca="1" si="242"/>
        <v>20144.254591139405</v>
      </c>
      <c r="BV432" s="15">
        <f t="shared" ca="1" si="243"/>
        <v>22841.627613053937</v>
      </c>
      <c r="BW432" s="15">
        <f t="shared" ca="1" si="244"/>
        <v>28507.689373795907</v>
      </c>
      <c r="BX432" s="15">
        <f t="shared" ca="1" si="245"/>
        <v>47631.109250771115</v>
      </c>
      <c r="BY432" s="15">
        <f t="shared" ca="1" si="246"/>
        <v>67529.332713268683</v>
      </c>
      <c r="BZ432" s="15">
        <f t="shared" ca="1" si="247"/>
        <v>102169.62756050288</v>
      </c>
      <c r="CA432" s="15">
        <f t="shared" ca="1" si="248"/>
        <v>145198.76920330117</v>
      </c>
      <c r="CB432" s="15">
        <f ca="1">(AU432*DCF!C$10-DCF!C$5*MAX(AU432*DCF!C$10,0)-MAX(AU432-Inputs!$B$6,0)/Inputs!$B$10)*DCF!C$6</f>
        <v>1039.007220053561</v>
      </c>
      <c r="CC432" s="15">
        <f ca="1">(AV432*DCF!D$10-DCF!D$5*MAX(AV432*DCF!D$10,0)-MAX(AV432-AU432,0)/Inputs!$B$10)*DCF!D$6</f>
        <v>1268.5154148068132</v>
      </c>
      <c r="CD432" s="15">
        <f ca="1">(AW432*DCF!E$10-DCF!E$5*MAX(AW432*DCF!E$10,0)-MAX(AW432-AV432,0)/Inputs!$B$10)*DCF!E$6</f>
        <v>1206.9788709227678</v>
      </c>
      <c r="CE432" s="15">
        <f ca="1">(AX432*DCF!F$10-DCF!F$5*MAX(AX432*DCF!F$10,0)-MAX(AX432-AW432,0)/Inputs!$B$10)*DCF!F$6</f>
        <v>1364.4937306955458</v>
      </c>
      <c r="CF432" s="15">
        <f ca="1">(AY432*DCF!G$10-DCF!G$5*MAX(AY432*DCF!G$10,0)-MAX(AY432-AX432,0)/Inputs!$B$10)*DCF!G$6</f>
        <v>1699.045486021578</v>
      </c>
      <c r="CG432" s="15">
        <f ca="1">(AZ432*DCF!H$10-DCF!H$5*MAX(AZ432*DCF!H$10,0)-MAX(AZ432-AY432,0)/Inputs!$B$10)*DCF!H$6</f>
        <v>1987.3272561528258</v>
      </c>
      <c r="CH432" s="15">
        <f ca="1">(BA432*DCF!I$10-DCF!I$5*MAX(BA432*DCF!I$10,0)-MAX(BA432-AZ432,0)/Inputs!$B$10)*DCF!I$6</f>
        <v>2286.3644756409781</v>
      </c>
      <c r="CI432" s="15">
        <f ca="1">(BB432*DCF!J$10-DCF!J$5*MAX(BB432*DCF!J$10,0)-MAX(BB432-BA432,0)/Inputs!$B$10)*DCF!J$6</f>
        <v>2608.7867546670691</v>
      </c>
      <c r="CJ432" s="15">
        <f ca="1">(BC432*DCF!K$10-DCF!K$5*MAX(BC432*DCF!K$10,0)-MAX(BC432-BB432,0)/Inputs!$B$10)*DCF!K$6</f>
        <v>3173.0636745176548</v>
      </c>
      <c r="CK432" s="15">
        <f ca="1">(BD432*DCF!L$10-DCF!L$5*MAX(BD432*DCF!L$10,0)-MAX(BD432-BC432,0)/Inputs!$B$10)*DCF!L$6</f>
        <v>3762.8547651953568</v>
      </c>
      <c r="CL432" s="15">
        <f ca="1">(BE432*DCF!M$10-DCF!M$5*MAX(BE432*DCF!M$10,0)-MAX(BE432-BD432,0)/Inputs!$B$10)*DCF!M$6</f>
        <v>4592.7405979874511</v>
      </c>
      <c r="CM432" s="15">
        <f ca="1">(BF432*DCF!C$28-DCF!C$5*MAX(BF432*DCF!C$28,0)-MAX(BF432-Inputs!$B$13,0)/Inputs!$B$17)*DCF!C$6</f>
        <v>3537.4328437009508</v>
      </c>
      <c r="CN432" s="15">
        <f ca="1">(BG432*DCF!D$28-DCF!D$5*MAX(BG432*DCF!D$28,0)-MAX(BG432-BF432,0)/Inputs!$B$17)*DCF!D$6</f>
        <v>4316.6814023769048</v>
      </c>
      <c r="CO432" s="15">
        <f ca="1">(BH432*DCF!E$28-DCF!E$5*MAX(BH432*DCF!E$28,0)-MAX(BH432-BG432,0)/Inputs!$B$17)*DCF!E$6</f>
        <v>6203.9121705053367</v>
      </c>
      <c r="CP432" s="15">
        <f ca="1">(BI432*DCF!F$28-DCF!F$5*MAX(BI432*DCF!F$28,0)-MAX(BI432-BH432,0)/Inputs!$B$17)*DCF!F$6</f>
        <v>6631.0219664185106</v>
      </c>
      <c r="CQ432" s="15">
        <f ca="1">(BJ432*DCF!G$28-DCF!G$5*MAX(BJ432*DCF!G$28,0)-MAX(BJ432-BI432,0)/Inputs!$B$17)*DCF!G$6</f>
        <v>6999.4339140479706</v>
      </c>
      <c r="CR432" s="15">
        <f ca="1">(BK432*DCF!H$28-DCF!H$5*MAX(BK432*DCF!H$28,0)-MAX(BK432-BJ432,0)/Inputs!$B$17)*DCF!H$6</f>
        <v>8646.2633593455394</v>
      </c>
      <c r="CS432" s="15">
        <f ca="1">(BL432*DCF!I$28-DCF!I$5*MAX(BL432*DCF!I$28,0)-MAX(BL432-BK432,0)/Inputs!$B$17)*DCF!I$6</f>
        <v>12043.062885908417</v>
      </c>
      <c r="CT432" s="15">
        <f ca="1">(BM432*DCF!J$28-DCF!J$5*MAX(BM432*DCF!J$28,0)-MAX(BM432-BL432,0)/Inputs!$B$17)*DCF!J$6</f>
        <v>16305.432389803726</v>
      </c>
      <c r="CU432" s="15">
        <f ca="1">(BN432*DCF!K$28-DCF!K$5*MAX(BN432*DCF!K$28,0)-MAX(BN432-BM432,0)/Inputs!$B$17)*DCF!K$6</f>
        <v>20379.606362453997</v>
      </c>
      <c r="CV432" s="15">
        <f ca="1">(BO432*DCF!L$28-DCF!L$5*MAX(BO432*DCF!L$28,0)-MAX(BO432-BN432,0)/Inputs!$B$17)*DCF!L$6</f>
        <v>23002.908993794252</v>
      </c>
      <c r="CW432" s="15">
        <f ca="1">(BP432*DCF!M$28-DCF!M$5*MAX(BP432*DCF!M$28,0)-MAX(BP432-BO432,0)/Inputs!$B$17)*DCF!M$6</f>
        <v>27445.305459387491</v>
      </c>
      <c r="CX432" s="15">
        <f ca="1">(BQ432*DCF!C$46-DCF!C$5*MAX(BQ432*DCF!C$46,0)-MAX(BQ432-Inputs!$B$20,0)/Inputs!$B$24)*DCF!C$6</f>
        <v>-786.8854019572243</v>
      </c>
      <c r="CY432" s="15">
        <f ca="1">(BR432*DCF!D$46-DCF!D$5*MAX(BR432*DCF!D$46,0)-MAX(BR432-BQ432,0)/Inputs!$B$24)*DCF!D$6</f>
        <v>-2206.7380090499209</v>
      </c>
      <c r="CZ432" s="15">
        <f ca="1">(BS432*DCF!E$46-DCF!E$5*MAX(BS432*DCF!E$46,0)-MAX(BS432-BR432,0)/Inputs!$B$24)*DCF!E$6</f>
        <v>-4671.7458476941947</v>
      </c>
      <c r="DA432" s="15">
        <f ca="1">(BT432*DCF!F$46-DCF!F$5*MAX(BT432*DCF!F$46,0)-MAX(BT432-BS432,0)/Inputs!$B$24)*DCF!F$6</f>
        <v>-2646.3977537217402</v>
      </c>
      <c r="DB432" s="15">
        <f ca="1">(BU432*DCF!G$46-DCF!G$5*MAX(BU432*DCF!G$46,0)-MAX(BU432-BT432,0)/Inputs!$B$24)*DCF!G$6</f>
        <v>-1560.691209983755</v>
      </c>
      <c r="DC432" s="15">
        <f ca="1">(BV432*DCF!H$46-DCF!H$5*MAX(BV432*DCF!H$46,0)-MAX(BV432-BU432,0)/Inputs!$B$24)*DCF!H$6</f>
        <v>-838.19213948123172</v>
      </c>
      <c r="DD432" s="15">
        <f ca="1">(BW432*DCF!I$46-DCF!I$5*MAX(BW432*DCF!I$46,0)-MAX(BW432-BV432,0)/Inputs!$B$24)*DCF!I$6</f>
        <v>-968.11100195256199</v>
      </c>
      <c r="DE432" s="15">
        <f ca="1">(BX432*DCF!J$46-DCF!J$5*MAX(BX432*DCF!J$46,0)-MAX(BX432-BW432,0)/Inputs!$B$24)*DCF!J$6</f>
        <v>-3073.2252403459815</v>
      </c>
      <c r="DF432" s="15">
        <f ca="1">(BY432*DCF!K$46-DCF!K$5*MAX(BY432*DCF!K$46,0)-MAX(BY432-BX432,0)/Inputs!$B$24)*DCF!K$6</f>
        <v>-1017.0340670804486</v>
      </c>
      <c r="DG432" s="15">
        <f ca="1">(BZ432*DCF!L$46-DCF!L$5*MAX(BZ432*DCF!L$46,0)-MAX(BZ432-BY432,0)/Inputs!$B$24)*DCF!L$6</f>
        <v>-776.69968185780999</v>
      </c>
      <c r="DH432" s="15">
        <f ca="1">(CA432*DCF!M$46-DCF!M$5*MAX(CA432*DCF!M$46,0)-MAX(CA432-BZ432,0)/Inputs!$B$24)*DCF!M$6</f>
        <v>2387.5047431327748</v>
      </c>
      <c r="DI432" s="15">
        <f ca="1">SUM(CB432:CL432)+BE432*DCF!M$10*(1+Inputs!$B$30)*(1-Inputs!$B$33)*(1-Inputs!$B$30/Inputs!$B$31)/(Inputs!$B$29-Inputs!$B$30)*DCF!M$6</f>
        <v>137426.33070387848</v>
      </c>
      <c r="DJ432" s="15">
        <f ca="1">SUM(CM432:CW432)+BP432*DCF!M$28*(1+Inputs!$B$30)*(1-Inputs!$B$33)*(1-Inputs!$B$30/Inputs!$B$31)/(Inputs!$B$29-Inputs!$B$30)*DCF!M$6</f>
        <v>769802.04457606259</v>
      </c>
      <c r="DK432" s="15">
        <f ca="1">SUM(CX432:DH432)+CA432*DCF!M$46*(1+Inputs!$B$30)*(1-Inputs!$B$33)*(1-Inputs!$B$30/Inputs!$B$31)/(Inputs!$B$29-Inputs!$B$30)*DCF!M$6</f>
        <v>208336.28147208376</v>
      </c>
      <c r="DM432" s="15">
        <f ca="1">DI432+DJ432+DK432+Inputs!$B$34+Inputs!$B$36-Inputs!$B$35</f>
        <v>1192415.6567520248</v>
      </c>
    </row>
    <row r="433" spans="1:117" x14ac:dyDescent="0.75">
      <c r="A433" s="11">
        <v>420</v>
      </c>
      <c r="C433" s="23">
        <f t="shared" ca="1" si="251"/>
        <v>0.17849726064606738</v>
      </c>
      <c r="D433" s="23">
        <f t="shared" ca="1" si="251"/>
        <v>-0.2555208711347513</v>
      </c>
      <c r="E433" s="23">
        <f t="shared" ca="1" si="251"/>
        <v>4.5587891046781785E-2</v>
      </c>
      <c r="F433" s="23">
        <f t="shared" ca="1" si="251"/>
        <v>-0.83580035247224371</v>
      </c>
      <c r="G433" s="23">
        <f t="shared" ca="1" si="251"/>
        <v>-0.31852152698228975</v>
      </c>
      <c r="H433" s="23">
        <f t="shared" ca="1" si="251"/>
        <v>-0.59259307534193129</v>
      </c>
      <c r="I433" s="23">
        <f t="shared" ca="1" si="251"/>
        <v>-0.84310924601238446</v>
      </c>
      <c r="J433" s="23">
        <f t="shared" ca="1" si="251"/>
        <v>-1.7381632864190437</v>
      </c>
      <c r="K433" s="23">
        <f t="shared" ca="1" si="251"/>
        <v>1.6121363783784024</v>
      </c>
      <c r="L433" s="23">
        <f t="shared" ca="1" si="251"/>
        <v>-0.44092969814437855</v>
      </c>
      <c r="M433" s="23">
        <f t="shared" ca="1" si="251"/>
        <v>0.2511050572403748</v>
      </c>
      <c r="N433" s="23">
        <f ca="1">SQRT(Inputs!$B$38)*C433+SQRT(1-Inputs!$B$38)*_xlfn.NORM.S.INV(RAND())</f>
        <v>0.19939592157542943</v>
      </c>
      <c r="O433" s="23">
        <f ca="1">SQRT(Inputs!$B$38)*D433+SQRT(1-Inputs!$B$38)*_xlfn.NORM.S.INV(RAND())</f>
        <v>-1.1630515151127858</v>
      </c>
      <c r="P433" s="23">
        <f ca="1">SQRT(Inputs!$B$38)*E433+SQRT(1-Inputs!$B$38)*_xlfn.NORM.S.INV(RAND())</f>
        <v>0.53516651482870559</v>
      </c>
      <c r="Q433" s="23">
        <f ca="1">SQRT(Inputs!$B$38)*F433+SQRT(1-Inputs!$B$38)*_xlfn.NORM.S.INV(RAND())</f>
        <v>-0.82464445369324024</v>
      </c>
      <c r="R433" s="23">
        <f ca="1">SQRT(Inputs!$B$38)*G433+SQRT(1-Inputs!$B$38)*_xlfn.NORM.S.INV(RAND())</f>
        <v>0.52509380798790106</v>
      </c>
      <c r="S433" s="23">
        <f ca="1">SQRT(Inputs!$B$38)*H433+SQRT(1-Inputs!$B$38)*_xlfn.NORM.S.INV(RAND())</f>
        <v>-0.55300905848628923</v>
      </c>
      <c r="T433" s="23">
        <f ca="1">SQRT(Inputs!$B$38)*I433+SQRT(1-Inputs!$B$38)*_xlfn.NORM.S.INV(RAND())</f>
        <v>-0.90602176007953028</v>
      </c>
      <c r="U433" s="23">
        <f ca="1">SQRT(Inputs!$B$38)*J433+SQRT(1-Inputs!$B$38)*_xlfn.NORM.S.INV(RAND())</f>
        <v>-2.0356695209574527</v>
      </c>
      <c r="V433" s="23">
        <f ca="1">SQRT(Inputs!$B$38)*K433+SQRT(1-Inputs!$B$38)*_xlfn.NORM.S.INV(RAND())</f>
        <v>0.43259251641263474</v>
      </c>
      <c r="W433" s="23">
        <f ca="1">SQRT(Inputs!$B$38)*L433+SQRT(1-Inputs!$B$38)*_xlfn.NORM.S.INV(RAND())</f>
        <v>-0.59526792876110868</v>
      </c>
      <c r="X433" s="23">
        <f ca="1">SQRT(Inputs!$B$38)*M433+SQRT(1-Inputs!$B$38)*_xlfn.NORM.S.INV(RAND())</f>
        <v>6.0443758432739927E-2</v>
      </c>
      <c r="Y433" s="23">
        <f ca="1">SQRT(Inputs!$B$38)*C433+SQRT(1-Inputs!$B$38)*_xlfn.NORM.S.INV(RAND())</f>
        <v>-0.76883457563586477</v>
      </c>
      <c r="Z433" s="23">
        <f ca="1">SQRT(Inputs!$B$38)*D433+SQRT(1-Inputs!$B$38)*_xlfn.NORM.S.INV(RAND())</f>
        <v>1.0404046182640658</v>
      </c>
      <c r="AA433" s="23">
        <f ca="1">SQRT(Inputs!$B$38)*E433+SQRT(1-Inputs!$B$38)*_xlfn.NORM.S.INV(RAND())</f>
        <v>8.9901569934508513E-2</v>
      </c>
      <c r="AB433" s="23">
        <f ca="1">SQRT(Inputs!$B$38)*F433+SQRT(1-Inputs!$B$38)*_xlfn.NORM.S.INV(RAND())</f>
        <v>0.7120371121925787</v>
      </c>
      <c r="AC433" s="23">
        <f ca="1">SQRT(Inputs!$B$38)*G433+SQRT(1-Inputs!$B$38)*_xlfn.NORM.S.INV(RAND())</f>
        <v>0.91092331663553083</v>
      </c>
      <c r="AD433" s="23">
        <f ca="1">SQRT(Inputs!$B$38)*H433+SQRT(1-Inputs!$B$38)*_xlfn.NORM.S.INV(RAND())</f>
        <v>0.48155348390309566</v>
      </c>
      <c r="AE433" s="23">
        <f ca="1">SQRT(Inputs!$B$38)*I433+SQRT(1-Inputs!$B$38)*_xlfn.NORM.S.INV(RAND())</f>
        <v>-1.2131424084756746</v>
      </c>
      <c r="AF433" s="23">
        <f ca="1">SQRT(Inputs!$B$38)*J433+SQRT(1-Inputs!$B$38)*_xlfn.NORM.S.INV(RAND())</f>
        <v>-1.6517878115001765</v>
      </c>
      <c r="AG433" s="23">
        <f ca="1">SQRT(Inputs!$B$38)*K433+SQRT(1-Inputs!$B$38)*_xlfn.NORM.S.INV(RAND())</f>
        <v>0.48285409127147255</v>
      </c>
      <c r="AH433" s="23">
        <f ca="1">SQRT(Inputs!$B$38)*L433+SQRT(1-Inputs!$B$38)*_xlfn.NORM.S.INV(RAND())</f>
        <v>1.3965544524622056</v>
      </c>
      <c r="AI433" s="23">
        <f ca="1">SQRT(Inputs!$B$38)*M433+SQRT(1-Inputs!$B$38)*_xlfn.NORM.S.INV(RAND())</f>
        <v>-0.43671095379975294</v>
      </c>
      <c r="AJ433" s="23">
        <f ca="1">SQRT(Inputs!$B$38)*C433+SQRT(1-Inputs!$B$38)*_xlfn.NORM.S.INV(RAND())</f>
        <v>-0.87189518479557404</v>
      </c>
      <c r="AK433" s="23">
        <f ca="1">SQRT(Inputs!$B$38)*D433+SQRT(1-Inputs!$B$38)*_xlfn.NORM.S.INV(RAND())</f>
        <v>-0.34094542118977456</v>
      </c>
      <c r="AL433" s="23">
        <f ca="1">SQRT(Inputs!$B$38)*E433+SQRT(1-Inputs!$B$38)*_xlfn.NORM.S.INV(RAND())</f>
        <v>-0.11682946923256886</v>
      </c>
      <c r="AM433" s="23">
        <f ca="1">SQRT(Inputs!$B$38)*F433+SQRT(1-Inputs!$B$38)*_xlfn.NORM.S.INV(RAND())</f>
        <v>-1.7336178503008899</v>
      </c>
      <c r="AN433" s="23">
        <f ca="1">SQRT(Inputs!$B$38)*G433+SQRT(1-Inputs!$B$38)*_xlfn.NORM.S.INV(RAND())</f>
        <v>0.11983821863207239</v>
      </c>
      <c r="AO433" s="23">
        <f ca="1">SQRT(Inputs!$B$38)*H433+SQRT(1-Inputs!$B$38)*_xlfn.NORM.S.INV(RAND())</f>
        <v>-0.66242094260359896</v>
      </c>
      <c r="AP433" s="23">
        <f ca="1">SQRT(Inputs!$B$38)*I433+SQRT(1-Inputs!$B$38)*_xlfn.NORM.S.INV(RAND())</f>
        <v>-1.5480861270144741</v>
      </c>
      <c r="AQ433" s="23">
        <f ca="1">SQRT(Inputs!$B$38)*J433+SQRT(1-Inputs!$B$38)*_xlfn.NORM.S.INV(RAND())</f>
        <v>-0.38459413022334554</v>
      </c>
      <c r="AR433" s="23">
        <f ca="1">SQRT(Inputs!$B$38)*K433+SQRT(1-Inputs!$B$38)*_xlfn.NORM.S.INV(RAND())</f>
        <v>-7.3952727602177748E-2</v>
      </c>
      <c r="AS433" s="23">
        <f ca="1">SQRT(Inputs!$B$38)*L433+SQRT(1-Inputs!$B$38)*_xlfn.NORM.S.INV(RAND())</f>
        <v>-0.23147202959226229</v>
      </c>
      <c r="AT433" s="23">
        <f ca="1">SQRT(Inputs!$B$38)*M433+SQRT(1-Inputs!$B$38)*_xlfn.NORM.S.INV(RAND())</f>
        <v>-0.8464703643560616</v>
      </c>
      <c r="AU433" s="15">
        <f ca="1">Inputs!$B$6*EXP($B$8-0.5*C$5^2+C$5*N433)</f>
        <v>5125.0176464853321</v>
      </c>
      <c r="AV433" s="15">
        <f t="shared" ca="1" si="219"/>
        <v>5257.7914091807261</v>
      </c>
      <c r="AW433" s="15">
        <f t="shared" ca="1" si="220"/>
        <v>6890.8232286448701</v>
      </c>
      <c r="AX433" s="15">
        <f t="shared" ca="1" si="221"/>
        <v>7589.4058840832331</v>
      </c>
      <c r="AY433" s="15">
        <f t="shared" ca="1" si="222"/>
        <v>9861.6186026446849</v>
      </c>
      <c r="AZ433" s="15">
        <f t="shared" ca="1" si="223"/>
        <v>11348.461905321803</v>
      </c>
      <c r="BA433" s="15">
        <f t="shared" ca="1" si="224"/>
        <v>12631.245153759761</v>
      </c>
      <c r="BB433" s="15">
        <f t="shared" ca="1" si="225"/>
        <v>12611.304596445932</v>
      </c>
      <c r="BC433" s="15">
        <f t="shared" ca="1" si="226"/>
        <v>16104.275355654852</v>
      </c>
      <c r="BD433" s="15">
        <f t="shared" ca="1" si="227"/>
        <v>18660.80068586483</v>
      </c>
      <c r="BE433" s="15">
        <f t="shared" ca="1" si="228"/>
        <v>22992.650362739681</v>
      </c>
      <c r="BF433" s="15">
        <f ca="1">Inputs!$B$13*EXP($B$9-0.5*C$6^2+C$6*Y433)</f>
        <v>11875.699735592465</v>
      </c>
      <c r="BG433" s="15">
        <f t="shared" ca="1" si="229"/>
        <v>17462.171040206362</v>
      </c>
      <c r="BH433" s="15">
        <f t="shared" ca="1" si="230"/>
        <v>21656.075971621449</v>
      </c>
      <c r="BI433" s="15">
        <f t="shared" ca="1" si="231"/>
        <v>29580.918512905762</v>
      </c>
      <c r="BJ433" s="15">
        <f t="shared" ca="1" si="232"/>
        <v>41352.742360385193</v>
      </c>
      <c r="BK433" s="15">
        <f t="shared" ca="1" si="233"/>
        <v>54191.506792056527</v>
      </c>
      <c r="BL433" s="15">
        <f t="shared" ca="1" si="234"/>
        <v>56883.582193609771</v>
      </c>
      <c r="BM433" s="15">
        <f t="shared" ca="1" si="235"/>
        <v>56950.677212515729</v>
      </c>
      <c r="BN433" s="15">
        <f t="shared" ca="1" si="236"/>
        <v>74214.620600773866</v>
      </c>
      <c r="BO433" s="15">
        <f t="shared" ca="1" si="237"/>
        <v>107407.90319961021</v>
      </c>
      <c r="BP433" s="15">
        <f t="shared" ca="1" si="238"/>
        <v>125817.27213279532</v>
      </c>
      <c r="BQ433" s="15">
        <f ca="1">Inputs!$B$20*EXP($B$10-0.5*C$7^2+C$7*AJ433)</f>
        <v>3148.5035569113052</v>
      </c>
      <c r="BR433" s="15">
        <f t="shared" ca="1" si="239"/>
        <v>3833.7036500950903</v>
      </c>
      <c r="BS433" s="15">
        <f t="shared" ca="1" si="240"/>
        <v>5076.6158985065886</v>
      </c>
      <c r="BT433" s="15">
        <f t="shared" ca="1" si="241"/>
        <v>4441.8100850573019</v>
      </c>
      <c r="BU433" s="15">
        <f t="shared" ca="1" si="242"/>
        <v>6336.9308041458871</v>
      </c>
      <c r="BV433" s="15">
        <f t="shared" ca="1" si="243"/>
        <v>7594.1818078578699</v>
      </c>
      <c r="BW433" s="15">
        <f t="shared" ca="1" si="244"/>
        <v>7636.5314280844304</v>
      </c>
      <c r="BX433" s="15">
        <f t="shared" ca="1" si="245"/>
        <v>9888.3513904991614</v>
      </c>
      <c r="BY433" s="15">
        <f t="shared" ca="1" si="246"/>
        <v>13660.602060061397</v>
      </c>
      <c r="BZ433" s="15">
        <f t="shared" ca="1" si="247"/>
        <v>18369.214783019852</v>
      </c>
      <c r="CA433" s="15">
        <f t="shared" ca="1" si="248"/>
        <v>22199.704250718063</v>
      </c>
      <c r="CB433" s="15">
        <f ca="1">(AU433*DCF!C$10-DCF!C$5*MAX(AU433*DCF!C$10,0)-MAX(AU433-Inputs!$B$6,0)/Inputs!$B$10)*DCF!C$6</f>
        <v>1041.9136658235172</v>
      </c>
      <c r="CC433" s="15">
        <f ca="1">(AV433*DCF!D$10-DCF!D$5*MAX(AV433*DCF!D$10,0)-MAX(AV433-AU433,0)/Inputs!$B$10)*DCF!D$6</f>
        <v>1249.1776285231924</v>
      </c>
      <c r="CD433" s="15">
        <f ca="1">(AW433*DCF!E$10-DCF!E$5*MAX(AW433*DCF!E$10,0)-MAX(AW433-AV433,0)/Inputs!$B$10)*DCF!E$6</f>
        <v>1223.1549984901676</v>
      </c>
      <c r="CE433" s="15">
        <f ca="1">(AX433*DCF!F$10-DCF!F$5*MAX(AX433*DCF!F$10,0)-MAX(AX433-AW433,0)/Inputs!$B$10)*DCF!F$6</f>
        <v>1511.397478685074</v>
      </c>
      <c r="CF433" s="15">
        <f ca="1">(AY433*DCF!G$10-DCF!G$5*MAX(AY433*DCF!G$10,0)-MAX(AY433-AX433,0)/Inputs!$B$10)*DCF!G$6</f>
        <v>1595.1278512068418</v>
      </c>
      <c r="CG433" s="15">
        <f ca="1">(AZ433*DCF!H$10-DCF!H$5*MAX(AZ433*DCF!H$10,0)-MAX(AZ433-AY433,0)/Inputs!$B$10)*DCF!H$6</f>
        <v>1939.296335383948</v>
      </c>
      <c r="CH433" s="15">
        <f ca="1">(BA433*DCF!I$10-DCF!I$5*MAX(BA433*DCF!I$10,0)-MAX(BA433-AZ433,0)/Inputs!$B$10)*DCF!I$6</f>
        <v>2096.8463029567192</v>
      </c>
      <c r="CI433" s="15">
        <f ca="1">(BB433*DCF!J$10-DCF!J$5*MAX(BB433*DCF!J$10,0)-MAX(BB433-BA433,0)/Inputs!$B$10)*DCF!J$6</f>
        <v>2164.1291310673269</v>
      </c>
      <c r="CJ433" s="15">
        <f ca="1">(BC433*DCF!K$10-DCF!K$5*MAX(BC433*DCF!K$10,0)-MAX(BC433-BB433,0)/Inputs!$B$10)*DCF!K$6</f>
        <v>2103.5669626056756</v>
      </c>
      <c r="CK433" s="15">
        <f ca="1">(BD433*DCF!L$10-DCF!L$5*MAX(BD433*DCF!L$10,0)-MAX(BD433-BC433,0)/Inputs!$B$10)*DCF!L$6</f>
        <v>2483.8034776549894</v>
      </c>
      <c r="CL433" s="15">
        <f ca="1">(BE433*DCF!M$10-DCF!M$5*MAX(BE433*DCF!M$10,0)-MAX(BE433-BD433,0)/Inputs!$B$10)*DCF!M$6</f>
        <v>2727.0746248782007</v>
      </c>
      <c r="CM433" s="15">
        <f ca="1">(BF433*DCF!C$28-DCF!C$5*MAX(BF433*DCF!C$28,0)-MAX(BF433-Inputs!$B$13,0)/Inputs!$B$17)*DCF!C$6</f>
        <v>3511.5219966685372</v>
      </c>
      <c r="CN433" s="15">
        <f ca="1">(BG433*DCF!D$28-DCF!D$5*MAX(BG433*DCF!D$28,0)-MAX(BG433-BF433,0)/Inputs!$B$17)*DCF!D$6</f>
        <v>3951.1616486640633</v>
      </c>
      <c r="CO433" s="15">
        <f ca="1">(BH433*DCF!E$28-DCF!E$5*MAX(BH433*DCF!E$28,0)-MAX(BH433-BG433,0)/Inputs!$B$17)*DCF!E$6</f>
        <v>5306.8253990615485</v>
      </c>
      <c r="CP433" s="15">
        <f ca="1">(BI433*DCF!F$28-DCF!F$5*MAX(BI433*DCF!F$28,0)-MAX(BI433-BH433,0)/Inputs!$B$17)*DCF!F$6</f>
        <v>6587.5973430148779</v>
      </c>
      <c r="CQ433" s="15">
        <f ca="1">(BJ433*DCF!G$28-DCF!G$5*MAX(BJ433*DCF!G$28,0)-MAX(BJ433-BI433,0)/Inputs!$B$17)*DCF!G$6</f>
        <v>8749.3782680282184</v>
      </c>
      <c r="CR433" s="15">
        <f ca="1">(BK433*DCF!H$28-DCF!H$5*MAX(BK433*DCF!H$28,0)-MAX(BK433-BJ433,0)/Inputs!$B$17)*DCF!H$6</f>
        <v>11407.37381847649</v>
      </c>
      <c r="CS433" s="15">
        <f ca="1">(BL433*DCF!I$28-DCF!I$5*MAX(BL433*DCF!I$28,0)-MAX(BL433-BK433,0)/Inputs!$B$17)*DCF!I$6</f>
        <v>12989.951762146984</v>
      </c>
      <c r="CT433" s="15">
        <f ca="1">(BM433*DCF!J$28-DCF!J$5*MAX(BM433*DCF!J$28,0)-MAX(BM433-BL433,0)/Inputs!$B$17)*DCF!J$6</f>
        <v>12695.832608406114</v>
      </c>
      <c r="CU433" s="15">
        <f ca="1">(BN433*DCF!K$28-DCF!K$5*MAX(BN433*DCF!K$28,0)-MAX(BN433-BM433,0)/Inputs!$B$17)*DCF!K$6</f>
        <v>13558.280403880273</v>
      </c>
      <c r="CV433" s="15">
        <f ca="1">(BO433*DCF!L$28-DCF!L$5*MAX(BO433*DCF!L$28,0)-MAX(BO433-BN433,0)/Inputs!$B$17)*DCF!L$6</f>
        <v>17674.255891253193</v>
      </c>
      <c r="CW433" s="15">
        <f ca="1">(BP433*DCF!M$28-DCF!M$5*MAX(BP433*DCF!M$28,0)-MAX(BP433-BO433,0)/Inputs!$B$17)*DCF!M$6</f>
        <v>21748.296222070825</v>
      </c>
      <c r="CX433" s="15">
        <f ca="1">(BQ433*DCF!C$46-DCF!C$5*MAX(BQ433*DCF!C$46,0)-MAX(BQ433-Inputs!$B$20,0)/Inputs!$B$24)*DCF!C$6</f>
        <v>-727.13708011808433</v>
      </c>
      <c r="CY433" s="15">
        <f ca="1">(BR433*DCF!D$46-DCF!D$5*MAX(BR433*DCF!D$46,0)-MAX(BR433-BQ433,0)/Inputs!$B$24)*DCF!D$6</f>
        <v>-946.69300203076284</v>
      </c>
      <c r="CZ433" s="15">
        <f ca="1">(BS433*DCF!E$46-DCF!E$5*MAX(BS433*DCF!E$46,0)-MAX(BS433-BR433,0)/Inputs!$B$24)*DCF!E$6</f>
        <v>-1090.2404605406587</v>
      </c>
      <c r="DA433" s="15">
        <f ca="1">(BT433*DCF!F$46-DCF!F$5*MAX(BT433*DCF!F$46,0)-MAX(BT433-BS433,0)/Inputs!$B$24)*DCF!F$6</f>
        <v>-323.48069365950215</v>
      </c>
      <c r="DB433" s="15">
        <f ca="1">(BU433*DCF!G$46-DCF!G$5*MAX(BU433*DCF!G$46,0)-MAX(BU433-BT433,0)/Inputs!$B$24)*DCF!G$6</f>
        <v>-850.64299889284507</v>
      </c>
      <c r="DC433" s="15">
        <f ca="1">(BV433*DCF!H$46-DCF!H$5*MAX(BV433*DCF!H$46,0)-MAX(BV433-BU433,0)/Inputs!$B$24)*DCF!H$6</f>
        <v>-390.68304609879186</v>
      </c>
      <c r="DD433" s="15">
        <f ca="1">(BW433*DCF!I$46-DCF!I$5*MAX(BW433*DCF!I$46,0)-MAX(BW433-BV433,0)/Inputs!$B$24)*DCF!I$6</f>
        <v>164.21171538935701</v>
      </c>
      <c r="DE433" s="15">
        <f ca="1">(BX433*DCF!J$46-DCF!J$5*MAX(BX433*DCF!J$46,0)-MAX(BX433-BW433,0)/Inputs!$B$24)*DCF!J$6</f>
        <v>-182.35687626856159</v>
      </c>
      <c r="DF433" s="15">
        <f ca="1">(BY433*DCF!K$46-DCF!K$5*MAX(BY433*DCF!K$46,0)-MAX(BY433-BX433,0)/Inputs!$B$24)*DCF!K$6</f>
        <v>-143.7617941836462</v>
      </c>
      <c r="DG433" s="15">
        <f ca="1">(BZ433*DCF!L$46-DCF!L$5*MAX(BZ433*DCF!L$46,0)-MAX(BZ433-BY433,0)/Inputs!$B$24)*DCF!L$6</f>
        <v>204.20423247287445</v>
      </c>
      <c r="DH433" s="15">
        <f ca="1">(CA433*DCF!M$46-DCF!M$5*MAX(CA433*DCF!M$46,0)-MAX(CA433-BZ433,0)/Inputs!$B$24)*DCF!M$6</f>
        <v>939.58210081158984</v>
      </c>
      <c r="DI433" s="15">
        <f ca="1">SUM(CB433:CL433)+BE433*DCF!M$10*(1+Inputs!$B$30)*(1-Inputs!$B$33)*(1-Inputs!$B$30/Inputs!$B$31)/(Inputs!$B$29-Inputs!$B$30)*DCF!M$6</f>
        <v>84124.338463104868</v>
      </c>
      <c r="DJ433" s="15">
        <f ca="1">SUM(CM433:CW433)+BP433*DCF!M$28*(1+Inputs!$B$30)*(1-Inputs!$B$33)*(1-Inputs!$B$30/Inputs!$B$31)/(Inputs!$B$29-Inputs!$B$30)*DCF!M$6</f>
        <v>585048.65150400798</v>
      </c>
      <c r="DK433" s="15">
        <f ca="1">SUM(CX433:DH433)+CA433*DCF!M$46*(1+Inputs!$B$30)*(1-Inputs!$B$33)*(1-Inputs!$B$30/Inputs!$B$31)/(Inputs!$B$29-Inputs!$B$30)*DCF!M$6</f>
        <v>30976.374591573338</v>
      </c>
      <c r="DM433" s="15">
        <f ca="1">DI433+DJ433+DK433+Inputs!$B$34+Inputs!$B$36-Inputs!$B$35</f>
        <v>777000.36455868627</v>
      </c>
    </row>
    <row r="434" spans="1:117" x14ac:dyDescent="0.75">
      <c r="A434" s="11">
        <v>421</v>
      </c>
      <c r="C434" s="23">
        <f t="shared" ref="C434:M443" ca="1" si="252">_xlfn.NORM.S.INV(RAND())</f>
        <v>-0.65337636106415986</v>
      </c>
      <c r="D434" s="23">
        <f t="shared" ca="1" si="252"/>
        <v>-0.24522090534243957</v>
      </c>
      <c r="E434" s="23">
        <f t="shared" ca="1" si="252"/>
        <v>1.3362644326911945</v>
      </c>
      <c r="F434" s="23">
        <f t="shared" ca="1" si="252"/>
        <v>1.8554950322910209</v>
      </c>
      <c r="G434" s="23">
        <f t="shared" ca="1" si="252"/>
        <v>-0.58392985844822609</v>
      </c>
      <c r="H434" s="23">
        <f t="shared" ca="1" si="252"/>
        <v>0.68317798361183413</v>
      </c>
      <c r="I434" s="23">
        <f t="shared" ca="1" si="252"/>
        <v>-0.29086336781223471</v>
      </c>
      <c r="J434" s="23">
        <f t="shared" ca="1" si="252"/>
        <v>-1.1053446363120676</v>
      </c>
      <c r="K434" s="23">
        <f t="shared" ca="1" si="252"/>
        <v>-0.56782743582723039</v>
      </c>
      <c r="L434" s="23">
        <f t="shared" ca="1" si="252"/>
        <v>-1.7546781828330964</v>
      </c>
      <c r="M434" s="23">
        <f t="shared" ca="1" si="252"/>
        <v>-1.0578534580771359</v>
      </c>
      <c r="N434" s="23">
        <f ca="1">SQRT(Inputs!$B$38)*C434+SQRT(1-Inputs!$B$38)*_xlfn.NORM.S.INV(RAND())</f>
        <v>-0.3587411855073564</v>
      </c>
      <c r="O434" s="23">
        <f ca="1">SQRT(Inputs!$B$38)*D434+SQRT(1-Inputs!$B$38)*_xlfn.NORM.S.INV(RAND())</f>
        <v>-0.68068755265211689</v>
      </c>
      <c r="P434" s="23">
        <f ca="1">SQRT(Inputs!$B$38)*E434+SQRT(1-Inputs!$B$38)*_xlfn.NORM.S.INV(RAND())</f>
        <v>2.4154150029438104E-2</v>
      </c>
      <c r="Q434" s="23">
        <f ca="1">SQRT(Inputs!$B$38)*F434+SQRT(1-Inputs!$B$38)*_xlfn.NORM.S.INV(RAND())</f>
        <v>1.5997011203985616</v>
      </c>
      <c r="R434" s="23">
        <f ca="1">SQRT(Inputs!$B$38)*G434+SQRT(1-Inputs!$B$38)*_xlfn.NORM.S.INV(RAND())</f>
        <v>-0.39143586834606314</v>
      </c>
      <c r="S434" s="23">
        <f ca="1">SQRT(Inputs!$B$38)*H434+SQRT(1-Inputs!$B$38)*_xlfn.NORM.S.INV(RAND())</f>
        <v>1.0791514010334442</v>
      </c>
      <c r="T434" s="23">
        <f ca="1">SQRT(Inputs!$B$38)*I434+SQRT(1-Inputs!$B$38)*_xlfn.NORM.S.INV(RAND())</f>
        <v>1.6263889828897069</v>
      </c>
      <c r="U434" s="23">
        <f ca="1">SQRT(Inputs!$B$38)*J434+SQRT(1-Inputs!$B$38)*_xlfn.NORM.S.INV(RAND())</f>
        <v>-0.53750148339713333</v>
      </c>
      <c r="V434" s="23">
        <f ca="1">SQRT(Inputs!$B$38)*K434+SQRT(1-Inputs!$B$38)*_xlfn.NORM.S.INV(RAND())</f>
        <v>7.0890376179855719E-2</v>
      </c>
      <c r="W434" s="23">
        <f ca="1">SQRT(Inputs!$B$38)*L434+SQRT(1-Inputs!$B$38)*_xlfn.NORM.S.INV(RAND())</f>
        <v>-0.48920671227369317</v>
      </c>
      <c r="X434" s="23">
        <f ca="1">SQRT(Inputs!$B$38)*M434+SQRT(1-Inputs!$B$38)*_xlfn.NORM.S.INV(RAND())</f>
        <v>-0.92725135143027959</v>
      </c>
      <c r="Y434" s="23">
        <f ca="1">SQRT(Inputs!$B$38)*C434+SQRT(1-Inputs!$B$38)*_xlfn.NORM.S.INV(RAND())</f>
        <v>-0.2117529593754246</v>
      </c>
      <c r="Z434" s="23">
        <f ca="1">SQRT(Inputs!$B$38)*D434+SQRT(1-Inputs!$B$38)*_xlfn.NORM.S.INV(RAND())</f>
        <v>-0.38792300475068581</v>
      </c>
      <c r="AA434" s="23">
        <f ca="1">SQRT(Inputs!$B$38)*E434+SQRT(1-Inputs!$B$38)*_xlfn.NORM.S.INV(RAND())</f>
        <v>0.94442566486934276</v>
      </c>
      <c r="AB434" s="23">
        <f ca="1">SQRT(Inputs!$B$38)*F434+SQRT(1-Inputs!$B$38)*_xlfn.NORM.S.INV(RAND())</f>
        <v>2.8947129268128275</v>
      </c>
      <c r="AC434" s="23">
        <f ca="1">SQRT(Inputs!$B$38)*G434+SQRT(1-Inputs!$B$38)*_xlfn.NORM.S.INV(RAND())</f>
        <v>0.10187825679792961</v>
      </c>
      <c r="AD434" s="23">
        <f ca="1">SQRT(Inputs!$B$38)*H434+SQRT(1-Inputs!$B$38)*_xlfn.NORM.S.INV(RAND())</f>
        <v>-7.8373557085458123E-2</v>
      </c>
      <c r="AE434" s="23">
        <f ca="1">SQRT(Inputs!$B$38)*I434+SQRT(1-Inputs!$B$38)*_xlfn.NORM.S.INV(RAND())</f>
        <v>-0.61003196701315487</v>
      </c>
      <c r="AF434" s="23">
        <f ca="1">SQRT(Inputs!$B$38)*J434+SQRT(1-Inputs!$B$38)*_xlfn.NORM.S.INV(RAND())</f>
        <v>-0.40727858991774968</v>
      </c>
      <c r="AG434" s="23">
        <f ca="1">SQRT(Inputs!$B$38)*K434+SQRT(1-Inputs!$B$38)*_xlfn.NORM.S.INV(RAND())</f>
        <v>-0.65957395275348385</v>
      </c>
      <c r="AH434" s="23">
        <f ca="1">SQRT(Inputs!$B$38)*L434+SQRT(1-Inputs!$B$38)*_xlfn.NORM.S.INV(RAND())</f>
        <v>-1.4383426663211749</v>
      </c>
      <c r="AI434" s="23">
        <f ca="1">SQRT(Inputs!$B$38)*M434+SQRT(1-Inputs!$B$38)*_xlfn.NORM.S.INV(RAND())</f>
        <v>-0.62704990432085328</v>
      </c>
      <c r="AJ434" s="23">
        <f ca="1">SQRT(Inputs!$B$38)*C434+SQRT(1-Inputs!$B$38)*_xlfn.NORM.S.INV(RAND())</f>
        <v>-0.64856782843439931</v>
      </c>
      <c r="AK434" s="23">
        <f ca="1">SQRT(Inputs!$B$38)*D434+SQRT(1-Inputs!$B$38)*_xlfn.NORM.S.INV(RAND())</f>
        <v>0.64906100043964732</v>
      </c>
      <c r="AL434" s="23">
        <f ca="1">SQRT(Inputs!$B$38)*E434+SQRT(1-Inputs!$B$38)*_xlfn.NORM.S.INV(RAND())</f>
        <v>1.3021558002886664</v>
      </c>
      <c r="AM434" s="23">
        <f ca="1">SQRT(Inputs!$B$38)*F434+SQRT(1-Inputs!$B$38)*_xlfn.NORM.S.INV(RAND())</f>
        <v>0.91992948888346393</v>
      </c>
      <c r="AN434" s="23">
        <f ca="1">SQRT(Inputs!$B$38)*G434+SQRT(1-Inputs!$B$38)*_xlfn.NORM.S.INV(RAND())</f>
        <v>0.43506704515278005</v>
      </c>
      <c r="AO434" s="23">
        <f ca="1">SQRT(Inputs!$B$38)*H434+SQRT(1-Inputs!$B$38)*_xlfn.NORM.S.INV(RAND())</f>
        <v>1.9460827086236492</v>
      </c>
      <c r="AP434" s="23">
        <f ca="1">SQRT(Inputs!$B$38)*I434+SQRT(1-Inputs!$B$38)*_xlfn.NORM.S.INV(RAND())</f>
        <v>0.99853087144381814</v>
      </c>
      <c r="AQ434" s="23">
        <f ca="1">SQRT(Inputs!$B$38)*J434+SQRT(1-Inputs!$B$38)*_xlfn.NORM.S.INV(RAND())</f>
        <v>-1.073065722778531</v>
      </c>
      <c r="AR434" s="23">
        <f ca="1">SQRT(Inputs!$B$38)*K434+SQRT(1-Inputs!$B$38)*_xlfn.NORM.S.INV(RAND())</f>
        <v>0.41969813946390477</v>
      </c>
      <c r="AS434" s="23">
        <f ca="1">SQRT(Inputs!$B$38)*L434+SQRT(1-Inputs!$B$38)*_xlfn.NORM.S.INV(RAND())</f>
        <v>-2.2928996264203612</v>
      </c>
      <c r="AT434" s="23">
        <f ca="1">SQRT(Inputs!$B$38)*M434+SQRT(1-Inputs!$B$38)*_xlfn.NORM.S.INV(RAND())</f>
        <v>-0.15715088405810063</v>
      </c>
      <c r="AU434" s="15">
        <f ca="1">Inputs!$B$6*EXP($B$8-0.5*C$5^2+C$5*N434)</f>
        <v>4682.2866838890877</v>
      </c>
      <c r="AV434" s="15">
        <f t="shared" ca="1" si="219"/>
        <v>5156.6473232869776</v>
      </c>
      <c r="AW434" s="15">
        <f t="shared" ca="1" si="220"/>
        <v>6308.135739829162</v>
      </c>
      <c r="AX434" s="15">
        <f t="shared" ca="1" si="221"/>
        <v>9405.3949423230006</v>
      </c>
      <c r="AY434" s="15">
        <f t="shared" ca="1" si="222"/>
        <v>10980.71815277265</v>
      </c>
      <c r="AZ434" s="15">
        <f t="shared" ca="1" si="223"/>
        <v>15124.339155143529</v>
      </c>
      <c r="BA434" s="15">
        <f t="shared" ca="1" si="224"/>
        <v>21942.775456135281</v>
      </c>
      <c r="BB434" s="15">
        <f t="shared" ca="1" si="225"/>
        <v>25456.190788138698</v>
      </c>
      <c r="BC434" s="15">
        <f t="shared" ca="1" si="226"/>
        <v>31391.434964245498</v>
      </c>
      <c r="BD434" s="15">
        <f t="shared" ca="1" si="227"/>
        <v>36737.413624627654</v>
      </c>
      <c r="BE434" s="15">
        <f t="shared" ca="1" si="228"/>
        <v>41371.22578106069</v>
      </c>
      <c r="BF434" s="15">
        <f ca="1">Inputs!$B$13*EXP($B$9-0.5*C$6^2+C$6*Y434)</f>
        <v>13262.419272972797</v>
      </c>
      <c r="BG434" s="15">
        <f t="shared" ca="1" si="229"/>
        <v>15070.691105027561</v>
      </c>
      <c r="BH434" s="15">
        <f t="shared" ca="1" si="230"/>
        <v>21536.091169600571</v>
      </c>
      <c r="BI434" s="15">
        <f t="shared" ca="1" si="231"/>
        <v>41162.594851391106</v>
      </c>
      <c r="BJ434" s="15">
        <f t="shared" ca="1" si="232"/>
        <v>51209.187127172314</v>
      </c>
      <c r="BK434" s="15">
        <f t="shared" ca="1" si="233"/>
        <v>62182.529794535352</v>
      </c>
      <c r="BL434" s="15">
        <f t="shared" ca="1" si="234"/>
        <v>70577.73483212771</v>
      </c>
      <c r="BM434" s="15">
        <f t="shared" ca="1" si="235"/>
        <v>82475.057579342436</v>
      </c>
      <c r="BN434" s="15">
        <f t="shared" ca="1" si="236"/>
        <v>93725.252185449252</v>
      </c>
      <c r="BO434" s="15">
        <f t="shared" ca="1" si="237"/>
        <v>97564.250547827105</v>
      </c>
      <c r="BP434" s="15">
        <f t="shared" ca="1" si="238"/>
        <v>111848.27823627167</v>
      </c>
      <c r="BQ434" s="15">
        <f ca="1">Inputs!$B$20*EXP($B$10-0.5*C$7^2+C$7*AJ434)</f>
        <v>3408.0409535461531</v>
      </c>
      <c r="BR434" s="15">
        <f t="shared" ca="1" si="239"/>
        <v>5682.8220225140185</v>
      </c>
      <c r="BS434" s="15">
        <f t="shared" ca="1" si="240"/>
        <v>11311.254155446923</v>
      </c>
      <c r="BT434" s="15">
        <f t="shared" ca="1" si="241"/>
        <v>19852.427374146031</v>
      </c>
      <c r="BU434" s="15">
        <f t="shared" ca="1" si="242"/>
        <v>30567.420168384462</v>
      </c>
      <c r="BV434" s="15">
        <f t="shared" ca="1" si="243"/>
        <v>65931.392316857673</v>
      </c>
      <c r="BW434" s="15">
        <f t="shared" ca="1" si="244"/>
        <v>113654.74970712887</v>
      </c>
      <c r="BX434" s="15">
        <f t="shared" ca="1" si="245"/>
        <v>128195.76854222499</v>
      </c>
      <c r="BY434" s="15">
        <f t="shared" ca="1" si="246"/>
        <v>194642.51951568088</v>
      </c>
      <c r="BZ434" s="15">
        <f t="shared" ca="1" si="247"/>
        <v>179175.31812457932</v>
      </c>
      <c r="CA434" s="15">
        <f t="shared" ca="1" si="248"/>
        <v>244755.60602812967</v>
      </c>
      <c r="CB434" s="15">
        <f ca="1">(AU434*DCF!C$10-DCF!C$5*MAX(AU434*DCF!C$10,0)-MAX(AU434-Inputs!$B$6,0)/Inputs!$B$10)*DCF!C$6</f>
        <v>1045.0704164995595</v>
      </c>
      <c r="CC434" s="15">
        <f ca="1">(AV434*DCF!D$10-DCF!D$5*MAX(AV434*DCF!D$10,0)-MAX(AV434-AU434,0)/Inputs!$B$10)*DCF!D$6</f>
        <v>1141.2374228950273</v>
      </c>
      <c r="CD434" s="15">
        <f ca="1">(AW434*DCF!E$10-DCF!E$5*MAX(AW434*DCF!E$10,0)-MAX(AW434-AV434,0)/Inputs!$B$10)*DCF!E$6</f>
        <v>1197.085248784856</v>
      </c>
      <c r="CE434" s="15">
        <f ca="1">(AX434*DCF!F$10-DCF!F$5*MAX(AX434*DCF!F$10,0)-MAX(AX434-AW434,0)/Inputs!$B$10)*DCF!F$6</f>
        <v>1408.7198767115499</v>
      </c>
      <c r="CF434" s="15">
        <f ca="1">(AY434*DCF!G$10-DCF!G$5*MAX(AY434*DCF!G$10,0)-MAX(AY434-AX434,0)/Inputs!$B$10)*DCF!G$6</f>
        <v>1959.6611596226805</v>
      </c>
      <c r="CG434" s="15">
        <f ca="1">(AZ434*DCF!H$10-DCF!H$5*MAX(AZ434*DCF!H$10,0)-MAX(AZ434-AY434,0)/Inputs!$B$10)*DCF!H$6</f>
        <v>2200.6271021866578</v>
      </c>
      <c r="CH434" s="15">
        <f ca="1">(BA434*DCF!I$10-DCF!I$5*MAX(BA434*DCF!I$10,0)-MAX(BA434-AZ434,0)/Inputs!$B$10)*DCF!I$6</f>
        <v>2889.6821511739236</v>
      </c>
      <c r="CI434" s="15">
        <f ca="1">(BB434*DCF!J$10-DCF!J$5*MAX(BB434*DCF!J$10,0)-MAX(BB434-BA434,0)/Inputs!$B$10)*DCF!J$6</f>
        <v>3835.9412087363307</v>
      </c>
      <c r="CJ434" s="15">
        <f ca="1">(BC434*DCF!K$10-DCF!K$5*MAX(BC434*DCF!K$10,0)-MAX(BC434-BB434,0)/Inputs!$B$10)*DCF!K$6</f>
        <v>4222.6730462599999</v>
      </c>
      <c r="CK434" s="15">
        <f ca="1">(BD434*DCF!L$10-DCF!L$5*MAX(BD434*DCF!L$10,0)-MAX(BD434-BC434,0)/Inputs!$B$10)*DCF!L$6</f>
        <v>4849.3789723235241</v>
      </c>
      <c r="CL434" s="15">
        <f ca="1">(BE434*DCF!M$10-DCF!M$5*MAX(BE434*DCF!M$10,0)-MAX(BE434-BD434,0)/Inputs!$B$10)*DCF!M$6</f>
        <v>5284.4566811287577</v>
      </c>
      <c r="CM434" s="15">
        <f ca="1">(BF434*DCF!C$28-DCF!C$5*MAX(BF434*DCF!C$28,0)-MAX(BF434-Inputs!$B$13,0)/Inputs!$B$17)*DCF!C$6</f>
        <v>3614.4811515252827</v>
      </c>
      <c r="CN434" s="15">
        <f ca="1">(BG434*DCF!D$28-DCF!D$5*MAX(BG434*DCF!D$28,0)-MAX(BG434-BF434,0)/Inputs!$B$17)*DCF!D$6</f>
        <v>4052.8788276331316</v>
      </c>
      <c r="CO434" s="15">
        <f ca="1">(BH434*DCF!E$28-DCF!E$5*MAX(BH434*DCF!E$28,0)-MAX(BH434-BG434,0)/Inputs!$B$17)*DCF!E$6</f>
        <v>4825.1631425171854</v>
      </c>
      <c r="CP434" s="15">
        <f ca="1">(BI434*DCF!F$28-DCF!F$5*MAX(BI434*DCF!F$28,0)-MAX(BI434-BH434,0)/Inputs!$B$17)*DCF!F$6</f>
        <v>7601.2450280772691</v>
      </c>
      <c r="CQ434" s="15">
        <f ca="1">(BJ434*DCF!G$28-DCF!G$5*MAX(BJ434*DCF!G$28,0)-MAX(BJ434-BI434,0)/Inputs!$B$17)*DCF!G$6</f>
        <v>11596.874550554834</v>
      </c>
      <c r="CR434" s="15">
        <f ca="1">(BK434*DCF!H$28-DCF!H$5*MAX(BK434*DCF!H$28,0)-MAX(BK434-BJ434,0)/Inputs!$B$17)*DCF!H$6</f>
        <v>13673.476161589228</v>
      </c>
      <c r="CS434" s="15">
        <f ca="1">(BL434*DCF!I$28-DCF!I$5*MAX(BL434*DCF!I$28,0)-MAX(BL434-BK434,0)/Inputs!$B$17)*DCF!I$6</f>
        <v>15391.5994006611</v>
      </c>
      <c r="CT434" s="15">
        <f ca="1">(BM434*DCF!J$28-DCF!J$5*MAX(BM434*DCF!J$28,0)-MAX(BM434-BL434,0)/Inputs!$B$17)*DCF!J$6</f>
        <v>16821.296815426289</v>
      </c>
      <c r="CU434" s="15">
        <f ca="1">(BN434*DCF!K$28-DCF!K$5*MAX(BN434*DCF!K$28,0)-MAX(BN434-BM434,0)/Inputs!$B$17)*DCF!K$6</f>
        <v>18415.202782747663</v>
      </c>
      <c r="CV434" s="15">
        <f ca="1">(BO434*DCF!L$28-DCF!L$5*MAX(BO434*DCF!L$28,0)-MAX(BO434-BN434,0)/Inputs!$B$17)*DCF!L$6</f>
        <v>19031.726779395653</v>
      </c>
      <c r="CW434" s="15">
        <f ca="1">(BP434*DCF!M$28-DCF!M$5*MAX(BP434*DCF!M$28,0)-MAX(BP434-BO434,0)/Inputs!$B$17)*DCF!M$6</f>
        <v>19551.236015432769</v>
      </c>
      <c r="CX434" s="15">
        <f ca="1">(BQ434*DCF!C$46-DCF!C$5*MAX(BQ434*DCF!C$46,0)-MAX(BQ434-Inputs!$B$20,0)/Inputs!$B$24)*DCF!C$6</f>
        <v>-882.70735811511759</v>
      </c>
      <c r="CY434" s="15">
        <f ca="1">(BR434*DCF!D$46-DCF!D$5*MAX(BR434*DCF!D$46,0)-MAX(BR434-BQ434,0)/Inputs!$B$24)*DCF!D$6</f>
        <v>-1940.5553938517876</v>
      </c>
      <c r="CZ434" s="15">
        <f ca="1">(BS434*DCF!E$46-DCF!E$5*MAX(BS434*DCF!E$46,0)-MAX(BS434-BR434,0)/Inputs!$B$24)*DCF!E$6</f>
        <v>-3556.1484967690035</v>
      </c>
      <c r="DA434" s="15">
        <f ca="1">(BT434*DCF!F$46-DCF!F$5*MAX(BT434*DCF!F$46,0)-MAX(BT434-BS434,0)/Inputs!$B$24)*DCF!F$6</f>
        <v>-4555.8904540166404</v>
      </c>
      <c r="DB434" s="15">
        <f ca="1">(BU434*DCF!G$46-DCF!G$5*MAX(BU434*DCF!G$46,0)-MAX(BU434-BT434,0)/Inputs!$B$24)*DCF!G$6</f>
        <v>-4632.5394941901177</v>
      </c>
      <c r="DC434" s="15">
        <f ca="1">(BV434*DCF!H$46-DCF!H$5*MAX(BV434*DCF!H$46,0)-MAX(BV434-BU434,0)/Inputs!$B$24)*DCF!H$6</f>
        <v>-10989.13766648574</v>
      </c>
      <c r="DD434" s="15">
        <f ca="1">(BW434*DCF!I$46-DCF!I$5*MAX(BW434*DCF!I$46,0)-MAX(BW434-BV434,0)/Inputs!$B$24)*DCF!I$6</f>
        <v>-11074.629208793958</v>
      </c>
      <c r="DE434" s="15">
        <f ca="1">(BX434*DCF!J$46-DCF!J$5*MAX(BX434*DCF!J$46,0)-MAX(BX434-BW434,0)/Inputs!$B$24)*DCF!J$6</f>
        <v>1521.4172540479065</v>
      </c>
      <c r="DF434" s="15">
        <f ca="1">(BY434*DCF!K$46-DCF!K$5*MAX(BY434*DCF!K$46,0)-MAX(BY434-BX434,0)/Inputs!$B$24)*DCF!K$6</f>
        <v>-5159.0542954786652</v>
      </c>
      <c r="DG434" s="15">
        <f ca="1">(BZ434*DCF!L$46-DCF!L$5*MAX(BZ434*DCF!L$46,0)-MAX(BZ434-BY434,0)/Inputs!$B$24)*DCF!L$6</f>
        <v>12385.562367381111</v>
      </c>
      <c r="DH434" s="15">
        <f ca="1">(CA434*DCF!M$46-DCF!M$5*MAX(CA434*DCF!M$46,0)-MAX(CA434-BZ434,0)/Inputs!$B$24)*DCF!M$6</f>
        <v>5477.9130258166761</v>
      </c>
      <c r="DI434" s="15">
        <f ca="1">SUM(CB434:CL434)+BE434*DCF!M$10*(1+Inputs!$B$30)*(1-Inputs!$B$33)*(1-Inputs!$B$30/Inputs!$B$31)/(Inputs!$B$29-Inputs!$B$30)*DCF!M$6</f>
        <v>145171.20171283954</v>
      </c>
      <c r="DJ434" s="15">
        <f ca="1">SUM(CM434:CW434)+BP434*DCF!M$28*(1+Inputs!$B$30)*(1-Inputs!$B$33)*(1-Inputs!$B$30/Inputs!$B$31)/(Inputs!$B$29-Inputs!$B$30)*DCF!M$6</f>
        <v>549608.83048476873</v>
      </c>
      <c r="DK434" s="15">
        <f ca="1">SUM(CX434:DH434)+CA434*DCF!M$46*(1+Inputs!$B$30)*(1-Inputs!$B$33)*(1-Inputs!$B$30/Inputs!$B$31)/(Inputs!$B$29-Inputs!$B$30)*DCF!M$6</f>
        <v>355015.3903540505</v>
      </c>
      <c r="DM434" s="15">
        <f ca="1">DI434+DJ434+DK434+Inputs!$B$34+Inputs!$B$36-Inputs!$B$35</f>
        <v>1126646.4225516587</v>
      </c>
    </row>
    <row r="435" spans="1:117" x14ac:dyDescent="0.75">
      <c r="A435" s="11">
        <v>422</v>
      </c>
      <c r="C435" s="23">
        <f t="shared" ca="1" si="252"/>
        <v>0.11794139198728233</v>
      </c>
      <c r="D435" s="23">
        <f t="shared" ca="1" si="252"/>
        <v>0.9487664064310618</v>
      </c>
      <c r="E435" s="23">
        <f t="shared" ca="1" si="252"/>
        <v>-1.0712130805820272</v>
      </c>
      <c r="F435" s="23">
        <f t="shared" ca="1" si="252"/>
        <v>-7.3009886544354669E-2</v>
      </c>
      <c r="G435" s="23">
        <f t="shared" ca="1" si="252"/>
        <v>-1.0186759280379236</v>
      </c>
      <c r="H435" s="23">
        <f t="shared" ca="1" si="252"/>
        <v>-2.1274392182183618E-2</v>
      </c>
      <c r="I435" s="23">
        <f t="shared" ca="1" si="252"/>
        <v>0.86701096222748164</v>
      </c>
      <c r="J435" s="23">
        <f t="shared" ca="1" si="252"/>
        <v>-0.17228927417914863</v>
      </c>
      <c r="K435" s="23">
        <f t="shared" ca="1" si="252"/>
        <v>0.40463998444900134</v>
      </c>
      <c r="L435" s="23">
        <f t="shared" ca="1" si="252"/>
        <v>2.5426632359984156</v>
      </c>
      <c r="M435" s="23">
        <f t="shared" ca="1" si="252"/>
        <v>0.35946316400713735</v>
      </c>
      <c r="N435" s="23">
        <f ca="1">SQRT(Inputs!$B$38)*C435+SQRT(1-Inputs!$B$38)*_xlfn.NORM.S.INV(RAND())</f>
        <v>0.64320559234542518</v>
      </c>
      <c r="O435" s="23">
        <f ca="1">SQRT(Inputs!$B$38)*D435+SQRT(1-Inputs!$B$38)*_xlfn.NORM.S.INV(RAND())</f>
        <v>1.2356777228473044</v>
      </c>
      <c r="P435" s="23">
        <f ca="1">SQRT(Inputs!$B$38)*E435+SQRT(1-Inputs!$B$38)*_xlfn.NORM.S.INV(RAND())</f>
        <v>0.14825806344772352</v>
      </c>
      <c r="Q435" s="23">
        <f ca="1">SQRT(Inputs!$B$38)*F435+SQRT(1-Inputs!$B$38)*_xlfn.NORM.S.INV(RAND())</f>
        <v>0.25846658482883822</v>
      </c>
      <c r="R435" s="23">
        <f ca="1">SQRT(Inputs!$B$38)*G435+SQRT(1-Inputs!$B$38)*_xlfn.NORM.S.INV(RAND())</f>
        <v>-0.68540984553614892</v>
      </c>
      <c r="S435" s="23">
        <f ca="1">SQRT(Inputs!$B$38)*H435+SQRT(1-Inputs!$B$38)*_xlfn.NORM.S.INV(RAND())</f>
        <v>-6.5681634747337861E-2</v>
      </c>
      <c r="T435" s="23">
        <f ca="1">SQRT(Inputs!$B$38)*I435+SQRT(1-Inputs!$B$38)*_xlfn.NORM.S.INV(RAND())</f>
        <v>-0.88750426158652651</v>
      </c>
      <c r="U435" s="23">
        <f ca="1">SQRT(Inputs!$B$38)*J435+SQRT(1-Inputs!$B$38)*_xlfn.NORM.S.INV(RAND())</f>
        <v>-2.0014712415608655</v>
      </c>
      <c r="V435" s="23">
        <f ca="1">SQRT(Inputs!$B$38)*K435+SQRT(1-Inputs!$B$38)*_xlfn.NORM.S.INV(RAND())</f>
        <v>0.46134618829638196</v>
      </c>
      <c r="W435" s="23">
        <f ca="1">SQRT(Inputs!$B$38)*L435+SQRT(1-Inputs!$B$38)*_xlfn.NORM.S.INV(RAND())</f>
        <v>0.43198883850548397</v>
      </c>
      <c r="X435" s="23">
        <f ca="1">SQRT(Inputs!$B$38)*M435+SQRT(1-Inputs!$B$38)*_xlfn.NORM.S.INV(RAND())</f>
        <v>0.80868861874901232</v>
      </c>
      <c r="Y435" s="23">
        <f ca="1">SQRT(Inputs!$B$38)*C435+SQRT(1-Inputs!$B$38)*_xlfn.NORM.S.INV(RAND())</f>
        <v>0.31143740286476584</v>
      </c>
      <c r="Z435" s="23">
        <f ca="1">SQRT(Inputs!$B$38)*D435+SQRT(1-Inputs!$B$38)*_xlfn.NORM.S.INV(RAND())</f>
        <v>0.65981635648752535</v>
      </c>
      <c r="AA435" s="23">
        <f ca="1">SQRT(Inputs!$B$38)*E435+SQRT(1-Inputs!$B$38)*_xlfn.NORM.S.INV(RAND())</f>
        <v>2.2149170879734186</v>
      </c>
      <c r="AB435" s="23">
        <f ca="1">SQRT(Inputs!$B$38)*F435+SQRT(1-Inputs!$B$38)*_xlfn.NORM.S.INV(RAND())</f>
        <v>-1.635254106583232</v>
      </c>
      <c r="AC435" s="23">
        <f ca="1">SQRT(Inputs!$B$38)*G435+SQRT(1-Inputs!$B$38)*_xlfn.NORM.S.INV(RAND())</f>
        <v>-1.6841539533868044</v>
      </c>
      <c r="AD435" s="23">
        <f ca="1">SQRT(Inputs!$B$38)*H435+SQRT(1-Inputs!$B$38)*_xlfn.NORM.S.INV(RAND())</f>
        <v>1.6421551919054258</v>
      </c>
      <c r="AE435" s="23">
        <f ca="1">SQRT(Inputs!$B$38)*I435+SQRT(1-Inputs!$B$38)*_xlfn.NORM.S.INV(RAND())</f>
        <v>-0.71403298983312724</v>
      </c>
      <c r="AF435" s="23">
        <f ca="1">SQRT(Inputs!$B$38)*J435+SQRT(1-Inputs!$B$38)*_xlfn.NORM.S.INV(RAND())</f>
        <v>2.1293446012185733</v>
      </c>
      <c r="AG435" s="23">
        <f ca="1">SQRT(Inputs!$B$38)*K435+SQRT(1-Inputs!$B$38)*_xlfn.NORM.S.INV(RAND())</f>
        <v>-1.0616662979020848</v>
      </c>
      <c r="AH435" s="23">
        <f ca="1">SQRT(Inputs!$B$38)*L435+SQRT(1-Inputs!$B$38)*_xlfn.NORM.S.INV(RAND())</f>
        <v>0.68652443881622405</v>
      </c>
      <c r="AI435" s="23">
        <f ca="1">SQRT(Inputs!$B$38)*M435+SQRT(1-Inputs!$B$38)*_xlfn.NORM.S.INV(RAND())</f>
        <v>-1.1699486345902477</v>
      </c>
      <c r="AJ435" s="23">
        <f ca="1">SQRT(Inputs!$B$38)*C435+SQRT(1-Inputs!$B$38)*_xlfn.NORM.S.INV(RAND())</f>
        <v>-0.18530252554724286</v>
      </c>
      <c r="AK435" s="23">
        <f ca="1">SQRT(Inputs!$B$38)*D435+SQRT(1-Inputs!$B$38)*_xlfn.NORM.S.INV(RAND())</f>
        <v>0.35485856352261846</v>
      </c>
      <c r="AL435" s="23">
        <f ca="1">SQRT(Inputs!$B$38)*E435+SQRT(1-Inputs!$B$38)*_xlfn.NORM.S.INV(RAND())</f>
        <v>-2.0709009037518467</v>
      </c>
      <c r="AM435" s="23">
        <f ca="1">SQRT(Inputs!$B$38)*F435+SQRT(1-Inputs!$B$38)*_xlfn.NORM.S.INV(RAND())</f>
        <v>1.0381573638092112</v>
      </c>
      <c r="AN435" s="23">
        <f ca="1">SQRT(Inputs!$B$38)*G435+SQRT(1-Inputs!$B$38)*_xlfn.NORM.S.INV(RAND())</f>
        <v>-0.31357170334445383</v>
      </c>
      <c r="AO435" s="23">
        <f ca="1">SQRT(Inputs!$B$38)*H435+SQRT(1-Inputs!$B$38)*_xlfn.NORM.S.INV(RAND())</f>
        <v>-0.58394529919831017</v>
      </c>
      <c r="AP435" s="23">
        <f ca="1">SQRT(Inputs!$B$38)*I435+SQRT(1-Inputs!$B$38)*_xlfn.NORM.S.INV(RAND())</f>
        <v>2.1129248421558264</v>
      </c>
      <c r="AQ435" s="23">
        <f ca="1">SQRT(Inputs!$B$38)*J435+SQRT(1-Inputs!$B$38)*_xlfn.NORM.S.INV(RAND())</f>
        <v>3.2632171530069157E-2</v>
      </c>
      <c r="AR435" s="23">
        <f ca="1">SQRT(Inputs!$B$38)*K435+SQRT(1-Inputs!$B$38)*_xlfn.NORM.S.INV(RAND())</f>
        <v>0.21116398346953499</v>
      </c>
      <c r="AS435" s="23">
        <f ca="1">SQRT(Inputs!$B$38)*L435+SQRT(1-Inputs!$B$38)*_xlfn.NORM.S.INV(RAND())</f>
        <v>1.1328536268456637</v>
      </c>
      <c r="AT435" s="23">
        <f ca="1">SQRT(Inputs!$B$38)*M435+SQRT(1-Inputs!$B$38)*_xlfn.NORM.S.INV(RAND())</f>
        <v>-1.0201490310220718</v>
      </c>
      <c r="AU435" s="15">
        <f ca="1">Inputs!$B$6*EXP($B$8-0.5*C$5^2+C$5*N435)</f>
        <v>5506.7510573618792</v>
      </c>
      <c r="AV435" s="15">
        <f t="shared" ca="1" si="219"/>
        <v>8038.4948584472295</v>
      </c>
      <c r="AW435" s="15">
        <f t="shared" ca="1" si="220"/>
        <v>9999.4961030959676</v>
      </c>
      <c r="AX435" s="15">
        <f t="shared" ca="1" si="221"/>
        <v>12609.035420920562</v>
      </c>
      <c r="AY435" s="15">
        <f t="shared" ca="1" si="222"/>
        <v>14224.110143617105</v>
      </c>
      <c r="AZ435" s="15">
        <f t="shared" ca="1" si="223"/>
        <v>17271.099272045642</v>
      </c>
      <c r="BA435" s="15">
        <f t="shared" ca="1" si="224"/>
        <v>19260.644649797108</v>
      </c>
      <c r="BB435" s="15">
        <f t="shared" ca="1" si="225"/>
        <v>19296.240300403344</v>
      </c>
      <c r="BC435" s="15">
        <f t="shared" ca="1" si="226"/>
        <v>24709.234680337002</v>
      </c>
      <c r="BD435" s="15">
        <f t="shared" ca="1" si="227"/>
        <v>31519.308122651477</v>
      </c>
      <c r="BE435" s="15">
        <f t="shared" ca="1" si="228"/>
        <v>41575.049023356922</v>
      </c>
      <c r="BF435" s="15">
        <f ca="1">Inputs!$B$13*EXP($B$9-0.5*C$6^2+C$6*Y435)</f>
        <v>14711.88540417172</v>
      </c>
      <c r="BG435" s="15">
        <f t="shared" ca="1" si="229"/>
        <v>20196.828192968431</v>
      </c>
      <c r="BH435" s="15">
        <f t="shared" ca="1" si="230"/>
        <v>35631.293655272741</v>
      </c>
      <c r="BI435" s="15">
        <f t="shared" ca="1" si="231"/>
        <v>33912.168456756102</v>
      </c>
      <c r="BJ435" s="15">
        <f t="shared" ca="1" si="232"/>
        <v>32613.109411588637</v>
      </c>
      <c r="BK435" s="15">
        <f t="shared" ca="1" si="233"/>
        <v>50054.276391598018</v>
      </c>
      <c r="BL435" s="15">
        <f t="shared" ca="1" si="234"/>
        <v>56051.500344650871</v>
      </c>
      <c r="BM435" s="15">
        <f t="shared" ca="1" si="235"/>
        <v>89762.803462769894</v>
      </c>
      <c r="BN435" s="15">
        <f t="shared" ca="1" si="236"/>
        <v>97208.419451698079</v>
      </c>
      <c r="BO435" s="15">
        <f t="shared" ca="1" si="237"/>
        <v>129540.79679842266</v>
      </c>
      <c r="BP435" s="15">
        <f t="shared" ca="1" si="238"/>
        <v>139647.24408815076</v>
      </c>
      <c r="BQ435" s="15">
        <f ca="1">Inputs!$B$20*EXP($B$10-0.5*C$7^2+C$7*AJ435)</f>
        <v>4016.6563740595652</v>
      </c>
      <c r="BR435" s="15">
        <f t="shared" ca="1" si="239"/>
        <v>6100.2351157925605</v>
      </c>
      <c r="BS435" s="15">
        <f t="shared" ca="1" si="240"/>
        <v>4608.6079351485341</v>
      </c>
      <c r="BT435" s="15">
        <f t="shared" ca="1" si="241"/>
        <v>8343.3844290657707</v>
      </c>
      <c r="BU435" s="15">
        <f t="shared" ca="1" si="242"/>
        <v>10718.051578505259</v>
      </c>
      <c r="BV435" s="15">
        <f t="shared" ca="1" si="243"/>
        <v>13073.636007484451</v>
      </c>
      <c r="BW435" s="15">
        <f t="shared" ca="1" si="244"/>
        <v>28531.506638187977</v>
      </c>
      <c r="BX435" s="15">
        <f t="shared" ca="1" si="245"/>
        <v>40167.812507307513</v>
      </c>
      <c r="BY435" s="15">
        <f t="shared" ca="1" si="246"/>
        <v>58602.324158553303</v>
      </c>
      <c r="BZ435" s="15">
        <f t="shared" ca="1" si="247"/>
        <v>101265.29754062195</v>
      </c>
      <c r="CA435" s="15">
        <f t="shared" ca="1" si="248"/>
        <v>118662.55090028851</v>
      </c>
      <c r="CB435" s="15">
        <f ca="1">(AU435*DCF!C$10-DCF!C$5*MAX(AU435*DCF!C$10,0)-MAX(AU435-Inputs!$B$6,0)/Inputs!$B$10)*DCF!C$6</f>
        <v>1039.1918385634901</v>
      </c>
      <c r="CC435" s="15">
        <f ca="1">(AV435*DCF!D$10-DCF!D$5*MAX(AV435*DCF!D$10,0)-MAX(AV435-AU435,0)/Inputs!$B$10)*DCF!D$6</f>
        <v>1342.0291972791492</v>
      </c>
      <c r="CD435" s="15">
        <f ca="1">(AW435*DCF!E$10-DCF!E$5*MAX(AW435*DCF!E$10,0)-MAX(AW435-AV435,0)/Inputs!$B$10)*DCF!E$6</f>
        <v>1867.0257829780483</v>
      </c>
      <c r="CE435" s="15">
        <f ca="1">(AX435*DCF!F$10-DCF!F$5*MAX(AX435*DCF!F$10,0)-MAX(AX435-AW435,0)/Inputs!$B$10)*DCF!F$6</f>
        <v>2209.5519036068654</v>
      </c>
      <c r="CF435" s="15">
        <f ca="1">(AY435*DCF!G$10-DCF!G$5*MAX(AY435*DCF!G$10,0)-MAX(AY435-AX435,0)/Inputs!$B$10)*DCF!G$6</f>
        <v>2620.2882263712918</v>
      </c>
      <c r="CG435" s="15">
        <f ca="1">(AZ435*DCF!H$10-DCF!H$5*MAX(AZ435*DCF!H$10,0)-MAX(AZ435-AY435,0)/Inputs!$B$10)*DCF!H$6</f>
        <v>2812.1487676598153</v>
      </c>
      <c r="CH435" s="15">
        <f ca="1">(BA435*DCF!I$10-DCF!I$5*MAX(BA435*DCF!I$10,0)-MAX(BA435-AZ435,0)/Inputs!$B$10)*DCF!I$6</f>
        <v>3191.8619977372832</v>
      </c>
      <c r="CI435" s="15">
        <f ca="1">(BB435*DCF!J$10-DCF!J$5*MAX(BB435*DCF!J$10,0)-MAX(BB435-BA435,0)/Inputs!$B$10)*DCF!J$6</f>
        <v>3305.8856748054086</v>
      </c>
      <c r="CJ435" s="15">
        <f ca="1">(BC435*DCF!K$10-DCF!K$5*MAX(BC435*DCF!K$10,0)-MAX(BC435-BB435,0)/Inputs!$B$10)*DCF!K$6</f>
        <v>3220.0531386659468</v>
      </c>
      <c r="CK435" s="15">
        <f ca="1">(BD435*DCF!L$10-DCF!L$5*MAX(BD435*DCF!L$10,0)-MAX(BD435-BC435,0)/Inputs!$B$10)*DCF!L$6</f>
        <v>3873.0582742357847</v>
      </c>
      <c r="CL435" s="15">
        <f ca="1">(BE435*DCF!M$10-DCF!M$5*MAX(BE435*DCF!M$10,0)-MAX(BE435-BD435,0)/Inputs!$B$10)*DCF!M$6</f>
        <v>4665.5114555676701</v>
      </c>
      <c r="CM435" s="15">
        <f ca="1">(BF435*DCF!C$28-DCF!C$5*MAX(BF435*DCF!C$28,0)-MAX(BF435-Inputs!$B$13,0)/Inputs!$B$17)*DCF!C$6</f>
        <v>3722.099025103123</v>
      </c>
      <c r="CN435" s="15">
        <f ca="1">(BG435*DCF!D$28-DCF!D$5*MAX(BG435*DCF!D$28,0)-MAX(BG435-BF435,0)/Inputs!$B$17)*DCF!D$6</f>
        <v>4778.2419392345082</v>
      </c>
      <c r="CO435" s="15">
        <f ca="1">(BH435*DCF!E$28-DCF!E$5*MAX(BH435*DCF!E$28,0)-MAX(BH435-BG435,0)/Inputs!$B$17)*DCF!E$6</f>
        <v>7049.4961392250589</v>
      </c>
      <c r="CP435" s="15">
        <f ca="1">(BI435*DCF!F$28-DCF!F$5*MAX(BI435*DCF!F$28,0)-MAX(BI435-BH435,0)/Inputs!$B$17)*DCF!F$6</f>
        <v>9206.2604602436077</v>
      </c>
      <c r="CQ435" s="15">
        <f ca="1">(BJ435*DCF!G$28-DCF!G$5*MAX(BJ435*DCF!G$28,0)-MAX(BJ435-BI435,0)/Inputs!$B$17)*DCF!G$6</f>
        <v>8461.7186717847762</v>
      </c>
      <c r="CR435" s="15">
        <f ca="1">(BK435*DCF!H$28-DCF!H$5*MAX(BK435*DCF!H$28,0)-MAX(BK435-BJ435,0)/Inputs!$B$17)*DCF!H$6</f>
        <v>9669.1068992507608</v>
      </c>
      <c r="CS435" s="15">
        <f ca="1">(BL435*DCF!I$28-DCF!I$5*MAX(BL435*DCF!I$28,0)-MAX(BL435-BK435,0)/Inputs!$B$17)*DCF!I$6</f>
        <v>12319.895044417723</v>
      </c>
      <c r="CT435" s="15">
        <f ca="1">(BM435*DCF!J$28-DCF!J$5*MAX(BM435*DCF!J$28,0)-MAX(BM435-BL435,0)/Inputs!$B$17)*DCF!J$6</f>
        <v>15554.713547806312</v>
      </c>
      <c r="CU435" s="15">
        <f ca="1">(BN435*DCF!K$28-DCF!K$5*MAX(BN435*DCF!K$28,0)-MAX(BN435-BM435,0)/Inputs!$B$17)*DCF!K$6</f>
        <v>19616.799510922967</v>
      </c>
      <c r="CV435" s="15">
        <f ca="1">(BO435*DCF!L$28-DCF!L$5*MAX(BO435*DCF!L$28,0)-MAX(BO435-BN435,0)/Inputs!$B$17)*DCF!L$6</f>
        <v>22187.645595677459</v>
      </c>
      <c r="CW435" s="15">
        <f ca="1">(BP435*DCF!M$28-DCF!M$5*MAX(BP435*DCF!M$28,0)-MAX(BP435-BO435,0)/Inputs!$B$17)*DCF!M$6</f>
        <v>25218.302067248198</v>
      </c>
      <c r="CX435" s="15">
        <f ca="1">(BQ435*DCF!C$46-DCF!C$5*MAX(BQ435*DCF!C$46,0)-MAX(BQ435-Inputs!$B$20,0)/Inputs!$B$24)*DCF!C$6</f>
        <v>-1304.3808596255649</v>
      </c>
      <c r="CY435" s="15">
        <f ca="1">(BR435*DCF!D$46-DCF!D$5*MAX(BR435*DCF!D$46,0)-MAX(BR435-BQ435,0)/Inputs!$B$24)*DCF!D$6</f>
        <v>-1930.2136287675628</v>
      </c>
      <c r="CZ435" s="15">
        <f ca="1">(BS435*DCF!E$46-DCF!E$5*MAX(BS435*DCF!E$46,0)-MAX(BS435-BR435,0)/Inputs!$B$24)*DCF!E$6</f>
        <v>-544.97591251975052</v>
      </c>
      <c r="DA435" s="15">
        <f ca="1">(BT435*DCF!F$46-DCF!F$5*MAX(BT435*DCF!F$46,0)-MAX(BT435-BS435,0)/Inputs!$B$24)*DCF!F$6</f>
        <v>-1967.5681917515158</v>
      </c>
      <c r="DB435" s="15">
        <f ca="1">(BU435*DCF!G$46-DCF!G$5*MAX(BU435*DCF!G$46,0)-MAX(BU435-BT435,0)/Inputs!$B$24)*DCF!G$6</f>
        <v>-1159.3251901940364</v>
      </c>
      <c r="DC435" s="15">
        <f ca="1">(BV435*DCF!H$46-DCF!H$5*MAX(BV435*DCF!H$46,0)-MAX(BV435-BU435,0)/Inputs!$B$24)*DCF!H$6</f>
        <v>-731.98342840002817</v>
      </c>
      <c r="DD435" s="15">
        <f ca="1">(BW435*DCF!I$46-DCF!I$5*MAX(BW435*DCF!I$46,0)-MAX(BW435-BV435,0)/Inputs!$B$24)*DCF!I$6</f>
        <v>-3778.4104581111078</v>
      </c>
      <c r="DE435" s="15">
        <f ca="1">(BX435*DCF!J$46-DCF!J$5*MAX(BX435*DCF!J$46,0)-MAX(BX435-BW435,0)/Inputs!$B$24)*DCF!J$6</f>
        <v>-1400.8295814172898</v>
      </c>
      <c r="DF435" s="15">
        <f ca="1">(BY435*DCF!K$46-DCF!K$5*MAX(BY435*DCF!K$46,0)-MAX(BY435-BX435,0)/Inputs!$B$24)*DCF!K$6</f>
        <v>-1168.4041534191356</v>
      </c>
      <c r="DG435" s="15">
        <f ca="1">(BZ435*DCF!L$46-DCF!L$5*MAX(BZ435*DCF!L$46,0)-MAX(BZ435-BY435,0)/Inputs!$B$24)*DCF!L$6</f>
        <v>-2654.7707480567865</v>
      </c>
      <c r="DH435" s="15">
        <f ca="1">(CA435*DCF!M$46-DCF!M$5*MAX(CA435*DCF!M$46,0)-MAX(CA435-BZ435,0)/Inputs!$B$24)*DCF!M$6</f>
        <v>5665.6745239797247</v>
      </c>
      <c r="DI435" s="15">
        <f ca="1">SUM(CB435:CL435)+BE435*DCF!M$10*(1+Inputs!$B$30)*(1-Inputs!$B$33)*(1-Inputs!$B$30/Inputs!$B$31)/(Inputs!$B$29-Inputs!$B$30)*DCF!M$6</f>
        <v>145850.51746258122</v>
      </c>
      <c r="DJ435" s="15">
        <f ca="1">SUM(CM435:CW435)+BP435*DCF!M$28*(1+Inputs!$B$30)*(1-Inputs!$B$33)*(1-Inputs!$B$30/Inputs!$B$31)/(Inputs!$B$29-Inputs!$B$30)*DCF!M$6</f>
        <v>655971.11482218537</v>
      </c>
      <c r="DK435" s="15">
        <f ca="1">SUM(CX435:DH435)+CA435*DCF!M$46*(1+Inputs!$B$30)*(1-Inputs!$B$33)*(1-Inputs!$B$30/Inputs!$B$31)/(Inputs!$B$29-Inputs!$B$30)*DCF!M$6</f>
        <v>172491.17254132393</v>
      </c>
      <c r="DM435" s="15">
        <f ca="1">DI435+DJ435+DK435+Inputs!$B$34+Inputs!$B$36-Inputs!$B$35</f>
        <v>1051163.8048260906</v>
      </c>
    </row>
    <row r="436" spans="1:117" x14ac:dyDescent="0.75">
      <c r="A436" s="11">
        <v>423</v>
      </c>
      <c r="C436" s="23">
        <f t="shared" ca="1" si="252"/>
        <v>0.33268530990595369</v>
      </c>
      <c r="D436" s="23">
        <f t="shared" ca="1" si="252"/>
        <v>2.1985354844499361E-2</v>
      </c>
      <c r="E436" s="23">
        <f t="shared" ca="1" si="252"/>
        <v>1.1284202472271985</v>
      </c>
      <c r="F436" s="23">
        <f t="shared" ca="1" si="252"/>
        <v>0.37033473048680526</v>
      </c>
      <c r="G436" s="23">
        <f t="shared" ca="1" si="252"/>
        <v>0.39597623413371819</v>
      </c>
      <c r="H436" s="23">
        <f t="shared" ca="1" si="252"/>
        <v>-0.22763717867064412</v>
      </c>
      <c r="I436" s="23">
        <f t="shared" ca="1" si="252"/>
        <v>-0.59246224115893953</v>
      </c>
      <c r="J436" s="23">
        <f t="shared" ca="1" si="252"/>
        <v>0.17959132101757153</v>
      </c>
      <c r="K436" s="23">
        <f t="shared" ca="1" si="252"/>
        <v>-0.15629604359598007</v>
      </c>
      <c r="L436" s="23">
        <f t="shared" ca="1" si="252"/>
        <v>1.4296703787652851</v>
      </c>
      <c r="M436" s="23">
        <f t="shared" ca="1" si="252"/>
        <v>0.65870603045667131</v>
      </c>
      <c r="N436" s="23">
        <f ca="1">SQRT(Inputs!$B$38)*C436+SQRT(1-Inputs!$B$38)*_xlfn.NORM.S.INV(RAND())</f>
        <v>2.306657495712841</v>
      </c>
      <c r="O436" s="23">
        <f ca="1">SQRT(Inputs!$B$38)*D436+SQRT(1-Inputs!$B$38)*_xlfn.NORM.S.INV(RAND())</f>
        <v>0.50695764834047763</v>
      </c>
      <c r="P436" s="23">
        <f ca="1">SQRT(Inputs!$B$38)*E436+SQRT(1-Inputs!$B$38)*_xlfn.NORM.S.INV(RAND())</f>
        <v>0.42645480241385281</v>
      </c>
      <c r="Q436" s="23">
        <f ca="1">SQRT(Inputs!$B$38)*F436+SQRT(1-Inputs!$B$38)*_xlfn.NORM.S.INV(RAND())</f>
        <v>4.8469989965268023E-2</v>
      </c>
      <c r="R436" s="23">
        <f ca="1">SQRT(Inputs!$B$38)*G436+SQRT(1-Inputs!$B$38)*_xlfn.NORM.S.INV(RAND())</f>
        <v>1.28990547121083</v>
      </c>
      <c r="S436" s="23">
        <f ca="1">SQRT(Inputs!$B$38)*H436+SQRT(1-Inputs!$B$38)*_xlfn.NORM.S.INV(RAND())</f>
        <v>-0.46459093746511454</v>
      </c>
      <c r="T436" s="23">
        <f ca="1">SQRT(Inputs!$B$38)*I436+SQRT(1-Inputs!$B$38)*_xlfn.NORM.S.INV(RAND())</f>
        <v>-1.4476797638039183</v>
      </c>
      <c r="U436" s="23">
        <f ca="1">SQRT(Inputs!$B$38)*J436+SQRT(1-Inputs!$B$38)*_xlfn.NORM.S.INV(RAND())</f>
        <v>0.72977298516252787</v>
      </c>
      <c r="V436" s="23">
        <f ca="1">SQRT(Inputs!$B$38)*K436+SQRT(1-Inputs!$B$38)*_xlfn.NORM.S.INV(RAND())</f>
        <v>1.5176180831662489</v>
      </c>
      <c r="W436" s="23">
        <f ca="1">SQRT(Inputs!$B$38)*L436+SQRT(1-Inputs!$B$38)*_xlfn.NORM.S.INV(RAND())</f>
        <v>0.59915145158960725</v>
      </c>
      <c r="X436" s="23">
        <f ca="1">SQRT(Inputs!$B$38)*M436+SQRT(1-Inputs!$B$38)*_xlfn.NORM.S.INV(RAND())</f>
        <v>2.657350693688576</v>
      </c>
      <c r="Y436" s="23">
        <f ca="1">SQRT(Inputs!$B$38)*C436+SQRT(1-Inputs!$B$38)*_xlfn.NORM.S.INV(RAND())</f>
        <v>-0.99970643706748674</v>
      </c>
      <c r="Z436" s="23">
        <f ca="1">SQRT(Inputs!$B$38)*D436+SQRT(1-Inputs!$B$38)*_xlfn.NORM.S.INV(RAND())</f>
        <v>0.32935918547407911</v>
      </c>
      <c r="AA436" s="23">
        <f ca="1">SQRT(Inputs!$B$38)*E436+SQRT(1-Inputs!$B$38)*_xlfn.NORM.S.INV(RAND())</f>
        <v>2.3734686675548122E-2</v>
      </c>
      <c r="AB436" s="23">
        <f ca="1">SQRT(Inputs!$B$38)*F436+SQRT(1-Inputs!$B$38)*_xlfn.NORM.S.INV(RAND())</f>
        <v>0.91222026039129034</v>
      </c>
      <c r="AC436" s="23">
        <f ca="1">SQRT(Inputs!$B$38)*G436+SQRT(1-Inputs!$B$38)*_xlfn.NORM.S.INV(RAND())</f>
        <v>-0.54125783266732952</v>
      </c>
      <c r="AD436" s="23">
        <f ca="1">SQRT(Inputs!$B$38)*H436+SQRT(1-Inputs!$B$38)*_xlfn.NORM.S.INV(RAND())</f>
        <v>-1.152184512643933</v>
      </c>
      <c r="AE436" s="23">
        <f ca="1">SQRT(Inputs!$B$38)*I436+SQRT(1-Inputs!$B$38)*_xlfn.NORM.S.INV(RAND())</f>
        <v>0.44484026056751841</v>
      </c>
      <c r="AF436" s="23">
        <f ca="1">SQRT(Inputs!$B$38)*J436+SQRT(1-Inputs!$B$38)*_xlfn.NORM.S.INV(RAND())</f>
        <v>1.0312230864632501</v>
      </c>
      <c r="AG436" s="23">
        <f ca="1">SQRT(Inputs!$B$38)*K436+SQRT(1-Inputs!$B$38)*_xlfn.NORM.S.INV(RAND())</f>
        <v>-0.11976297443788234</v>
      </c>
      <c r="AH436" s="23">
        <f ca="1">SQRT(Inputs!$B$38)*L436+SQRT(1-Inputs!$B$38)*_xlfn.NORM.S.INV(RAND())</f>
        <v>0.15565275063399797</v>
      </c>
      <c r="AI436" s="23">
        <f ca="1">SQRT(Inputs!$B$38)*M436+SQRT(1-Inputs!$B$38)*_xlfn.NORM.S.INV(RAND())</f>
        <v>1.6505567101281735</v>
      </c>
      <c r="AJ436" s="23">
        <f ca="1">SQRT(Inputs!$B$38)*C436+SQRT(1-Inputs!$B$38)*_xlfn.NORM.S.INV(RAND())</f>
        <v>-0.33296642907010432</v>
      </c>
      <c r="AK436" s="23">
        <f ca="1">SQRT(Inputs!$B$38)*D436+SQRT(1-Inputs!$B$38)*_xlfn.NORM.S.INV(RAND())</f>
        <v>-0.44385006490143331</v>
      </c>
      <c r="AL436" s="23">
        <f ca="1">SQRT(Inputs!$B$38)*E436+SQRT(1-Inputs!$B$38)*_xlfn.NORM.S.INV(RAND())</f>
        <v>-1.0488229997067533</v>
      </c>
      <c r="AM436" s="23">
        <f ca="1">SQRT(Inputs!$B$38)*F436+SQRT(1-Inputs!$B$38)*_xlfn.NORM.S.INV(RAND())</f>
        <v>-5.6019164416599126E-2</v>
      </c>
      <c r="AN436" s="23">
        <f ca="1">SQRT(Inputs!$B$38)*G436+SQRT(1-Inputs!$B$38)*_xlfn.NORM.S.INV(RAND())</f>
        <v>-1.1164901712401436</v>
      </c>
      <c r="AO436" s="23">
        <f ca="1">SQRT(Inputs!$B$38)*H436+SQRT(1-Inputs!$B$38)*_xlfn.NORM.S.INV(RAND())</f>
        <v>-0.24526501207072127</v>
      </c>
      <c r="AP436" s="23">
        <f ca="1">SQRT(Inputs!$B$38)*I436+SQRT(1-Inputs!$B$38)*_xlfn.NORM.S.INV(RAND())</f>
        <v>6.0749233210936393E-2</v>
      </c>
      <c r="AQ436" s="23">
        <f ca="1">SQRT(Inputs!$B$38)*J436+SQRT(1-Inputs!$B$38)*_xlfn.NORM.S.INV(RAND())</f>
        <v>-0.12319033696840145</v>
      </c>
      <c r="AR436" s="23">
        <f ca="1">SQRT(Inputs!$B$38)*K436+SQRT(1-Inputs!$B$38)*_xlfn.NORM.S.INV(RAND())</f>
        <v>1.2557575549831645</v>
      </c>
      <c r="AS436" s="23">
        <f ca="1">SQRT(Inputs!$B$38)*L436+SQRT(1-Inputs!$B$38)*_xlfn.NORM.S.INV(RAND())</f>
        <v>1.0579499544660307</v>
      </c>
      <c r="AT436" s="23">
        <f ca="1">SQRT(Inputs!$B$38)*M436+SQRT(1-Inputs!$B$38)*_xlfn.NORM.S.INV(RAND())</f>
        <v>1.4248020036198694</v>
      </c>
      <c r="AU436" s="15">
        <f ca="1">Inputs!$B$6*EXP($B$8-0.5*C$5^2+C$5*N436)</f>
        <v>7208.3702081537276</v>
      </c>
      <c r="AV436" s="15">
        <f t="shared" ca="1" si="219"/>
        <v>9453.3082620300702</v>
      </c>
      <c r="AW436" s="15">
        <f t="shared" ca="1" si="220"/>
        <v>12209.094242690942</v>
      </c>
      <c r="AX436" s="15">
        <f t="shared" ca="1" si="221"/>
        <v>14996.615956814885</v>
      </c>
      <c r="AY436" s="15">
        <f t="shared" ca="1" si="222"/>
        <v>21307.142730866792</v>
      </c>
      <c r="AZ436" s="15">
        <f t="shared" ca="1" si="223"/>
        <v>24759.538642349591</v>
      </c>
      <c r="BA436" s="15">
        <f t="shared" ca="1" si="224"/>
        <v>26039.441021016824</v>
      </c>
      <c r="BB436" s="15">
        <f t="shared" ca="1" si="225"/>
        <v>34298.484040346826</v>
      </c>
      <c r="BC436" s="15">
        <f t="shared" ca="1" si="226"/>
        <v>48634.333801806555</v>
      </c>
      <c r="BD436" s="15">
        <f t="shared" ca="1" si="227"/>
        <v>63015.978056695902</v>
      </c>
      <c r="BE436" s="15">
        <f t="shared" ca="1" si="228"/>
        <v>98363.020918317867</v>
      </c>
      <c r="BF436" s="15">
        <f ca="1">Inputs!$B$13*EXP($B$9-0.5*C$6^2+C$6*Y436)</f>
        <v>11344.402607942984</v>
      </c>
      <c r="BG436" s="15">
        <f t="shared" ca="1" si="229"/>
        <v>14672.385194555356</v>
      </c>
      <c r="BH436" s="15">
        <f t="shared" ca="1" si="230"/>
        <v>17997.665876980016</v>
      </c>
      <c r="BI436" s="15">
        <f t="shared" ca="1" si="231"/>
        <v>25353.013771177342</v>
      </c>
      <c r="BJ436" s="15">
        <f t="shared" ca="1" si="232"/>
        <v>28748.379920069772</v>
      </c>
      <c r="BK436" s="15">
        <f t="shared" ca="1" si="233"/>
        <v>30160.839539714823</v>
      </c>
      <c r="BL436" s="15">
        <f t="shared" ca="1" si="234"/>
        <v>39247.495435611694</v>
      </c>
      <c r="BM436" s="15">
        <f t="shared" ca="1" si="235"/>
        <v>54837.288408771339</v>
      </c>
      <c r="BN436" s="15">
        <f t="shared" ca="1" si="236"/>
        <v>66481.975273818171</v>
      </c>
      <c r="BO436" s="15">
        <f t="shared" ca="1" si="237"/>
        <v>83292.686673815086</v>
      </c>
      <c r="BP436" s="15">
        <f t="shared" ca="1" si="238"/>
        <v>123598.38589781793</v>
      </c>
      <c r="BQ436" s="15">
        <f ca="1">Inputs!$B$20*EXP($B$10-0.5*C$7^2+C$7*AJ436)</f>
        <v>3811.70264791012</v>
      </c>
      <c r="BR436" s="15">
        <f t="shared" ca="1" si="239"/>
        <v>4492.0069691808121</v>
      </c>
      <c r="BS436" s="15">
        <f t="shared" ca="1" si="240"/>
        <v>4551.4318086656012</v>
      </c>
      <c r="BT436" s="15">
        <f t="shared" ca="1" si="241"/>
        <v>6183.8878881935334</v>
      </c>
      <c r="BU436" s="15">
        <f t="shared" ca="1" si="242"/>
        <v>6541.2321821125634</v>
      </c>
      <c r="BV436" s="15">
        <f t="shared" ca="1" si="243"/>
        <v>8611.495819662392</v>
      </c>
      <c r="BW436" s="15">
        <f t="shared" ca="1" si="244"/>
        <v>12172.361278876988</v>
      </c>
      <c r="BX436" s="15">
        <f t="shared" ca="1" si="245"/>
        <v>16609.694804566429</v>
      </c>
      <c r="BY436" s="15">
        <f t="shared" ca="1" si="246"/>
        <v>29593.403749205099</v>
      </c>
      <c r="BZ436" s="15">
        <f t="shared" ca="1" si="247"/>
        <v>50438.314070795539</v>
      </c>
      <c r="CA436" s="15">
        <f t="shared" ca="1" si="248"/>
        <v>91264.400363847992</v>
      </c>
      <c r="CB436" s="15">
        <f ca="1">(AU436*DCF!C$10-DCF!C$5*MAX(AU436*DCF!C$10,0)-MAX(AU436-Inputs!$B$6,0)/Inputs!$B$10)*DCF!C$6</f>
        <v>1027.0589907203469</v>
      </c>
      <c r="CC436" s="15">
        <f ca="1">(AV436*DCF!D$10-DCF!D$5*MAX(AV436*DCF!D$10,0)-MAX(AV436-AU436,0)/Inputs!$B$10)*DCF!D$6</f>
        <v>1756.8104545735609</v>
      </c>
      <c r="CD436" s="15">
        <f ca="1">(AW436*DCF!E$10-DCF!E$5*MAX(AW436*DCF!E$10,0)-MAX(AW436-AV436,0)/Inputs!$B$10)*DCF!E$6</f>
        <v>2198.1683836494681</v>
      </c>
      <c r="CE436" s="15">
        <f ca="1">(AX436*DCF!F$10-DCF!F$5*MAX(AX436*DCF!F$10,0)-MAX(AX436-AW436,0)/Inputs!$B$10)*DCF!F$6</f>
        <v>2693.7232055767681</v>
      </c>
      <c r="CF436" s="15">
        <f ca="1">(AY436*DCF!G$10-DCF!G$5*MAX(AY436*DCF!G$10,0)-MAX(AY436-AX436,0)/Inputs!$B$10)*DCF!G$6</f>
        <v>3177.1281592909595</v>
      </c>
      <c r="CG436" s="15">
        <f ca="1">(AZ436*DCF!H$10-DCF!H$5*MAX(AZ436*DCF!H$10,0)-MAX(AZ436-AY436,0)/Inputs!$B$10)*DCF!H$6</f>
        <v>4194.0474005177703</v>
      </c>
      <c r="CH436" s="15">
        <f ca="1">(BA436*DCF!I$10-DCF!I$5*MAX(BA436*DCF!I$10,0)-MAX(BA436-AZ436,0)/Inputs!$B$10)*DCF!I$6</f>
        <v>4546.5071190045655</v>
      </c>
      <c r="CI436" s="15">
        <f ca="1">(BB436*DCF!J$10-DCF!J$5*MAX(BB436*DCF!J$10,0)-MAX(BB436-BA436,0)/Inputs!$B$10)*DCF!J$6</f>
        <v>4634.177573456398</v>
      </c>
      <c r="CJ436" s="15">
        <f ca="1">(BC436*DCF!K$10-DCF!K$5*MAX(BC436*DCF!K$10,0)-MAX(BC436-BB436,0)/Inputs!$B$10)*DCF!K$6</f>
        <v>5822.545935320717</v>
      </c>
      <c r="CK436" s="15">
        <f ca="1">(BD436*DCF!L$10-DCF!L$5*MAX(BD436*DCF!L$10,0)-MAX(BD436-BC436,0)/Inputs!$B$10)*DCF!L$6</f>
        <v>7644.228339450272</v>
      </c>
      <c r="CL436" s="15">
        <f ca="1">(BE436*DCF!M$10-DCF!M$5*MAX(BE436*DCF!M$10,0)-MAX(BE436-BD436,0)/Inputs!$B$10)*DCF!M$6</f>
        <v>9657.7125337739708</v>
      </c>
      <c r="CM436" s="15">
        <f ca="1">(BF436*DCF!C$28-DCF!C$5*MAX(BF436*DCF!C$28,0)-MAX(BF436-Inputs!$B$13,0)/Inputs!$B$17)*DCF!C$6</f>
        <v>3462.2372778998774</v>
      </c>
      <c r="CN436" s="15">
        <f ca="1">(BG436*DCF!D$28-DCF!D$5*MAX(BG436*DCF!D$28,0)-MAX(BG436-BF436,0)/Inputs!$B$17)*DCF!D$6</f>
        <v>3611.344568434502</v>
      </c>
      <c r="CO436" s="15">
        <f ca="1">(BH436*DCF!E$28-DCF!E$5*MAX(BH436*DCF!E$28,0)-MAX(BH436-BG436,0)/Inputs!$B$17)*DCF!E$6</f>
        <v>4441.8924000389961</v>
      </c>
      <c r="CP436" s="15">
        <f ca="1">(BI436*DCF!F$28-DCF!F$5*MAX(BI436*DCF!F$28,0)-MAX(BI436-BH436,0)/Inputs!$B$17)*DCF!F$6</f>
        <v>5543.5180743447336</v>
      </c>
      <c r="CQ436" s="15">
        <f ca="1">(BJ436*DCF!G$28-DCF!G$5*MAX(BJ436*DCF!G$28,0)-MAX(BJ436-BI436,0)/Inputs!$B$17)*DCF!G$6</f>
        <v>6887.918239470303</v>
      </c>
      <c r="CR436" s="15">
        <f ca="1">(BK436*DCF!H$28-DCF!H$5*MAX(BK436*DCF!H$28,0)-MAX(BK436-BJ436,0)/Inputs!$B$17)*DCF!H$6</f>
        <v>7239.6517882554717</v>
      </c>
      <c r="CS436" s="15">
        <f ca="1">(BL436*DCF!I$28-DCF!I$5*MAX(BL436*DCF!I$28,0)-MAX(BL436-BK436,0)/Inputs!$B$17)*DCF!I$6</f>
        <v>7924.9540574309049</v>
      </c>
      <c r="CT436" s="15">
        <f ca="1">(BM436*DCF!J$28-DCF!J$5*MAX(BM436*DCF!J$28,0)-MAX(BM436-BL436,0)/Inputs!$B$17)*DCF!J$6</f>
        <v>10166.188512937513</v>
      </c>
      <c r="CU436" s="15">
        <f ca="1">(BN436*DCF!K$28-DCF!K$5*MAX(BN436*DCF!K$28,0)-MAX(BN436-BM436,0)/Inputs!$B$17)*DCF!K$6</f>
        <v>12613.559440007564</v>
      </c>
      <c r="CV436" s="15">
        <f ca="1">(BO436*DCF!L$28-DCF!L$5*MAX(BO436*DCF!L$28,0)-MAX(BO436-BN436,0)/Inputs!$B$17)*DCF!L$6</f>
        <v>14716.479267859777</v>
      </c>
      <c r="CW436" s="15">
        <f ca="1">(BP436*DCF!M$28-DCF!M$5*MAX(BP436*DCF!M$28,0)-MAX(BP436-BO436,0)/Inputs!$B$17)*DCF!M$6</f>
        <v>19042.02970601973</v>
      </c>
      <c r="CX436" s="15">
        <f ca="1">(BQ436*DCF!C$46-DCF!C$5*MAX(BQ436*DCF!C$46,0)-MAX(BQ436-Inputs!$B$20,0)/Inputs!$B$24)*DCF!C$6</f>
        <v>-1162.3805874665957</v>
      </c>
      <c r="CY436" s="15">
        <f ca="1">(BR436*DCF!D$46-DCF!D$5*MAX(BR436*DCF!D$46,0)-MAX(BR436-BQ436,0)/Inputs!$B$24)*DCF!D$6</f>
        <v>-1056.9610415301238</v>
      </c>
      <c r="CZ436" s="15">
        <f ca="1">(BS436*DCF!E$46-DCF!E$5*MAX(BS436*DCF!E$46,0)-MAX(BS436-BR436,0)/Inputs!$B$24)*DCF!E$6</f>
        <v>-561.63837179698692</v>
      </c>
      <c r="DA436" s="15">
        <f ca="1">(BT436*DCF!F$46-DCF!F$5*MAX(BT436*DCF!F$46,0)-MAX(BT436-BS436,0)/Inputs!$B$24)*DCF!F$6</f>
        <v>-1044.7786779693904</v>
      </c>
      <c r="DB436" s="15">
        <f ca="1">(BU436*DCF!G$46-DCF!G$5*MAX(BU436*DCF!G$46,0)-MAX(BU436-BT436,0)/Inputs!$B$24)*DCF!G$6</f>
        <v>-340.23768692271085</v>
      </c>
      <c r="DC436" s="15">
        <f ca="1">(BV436*DCF!H$46-DCF!H$5*MAX(BV436*DCF!H$46,0)-MAX(BV436-BU436,0)/Inputs!$B$24)*DCF!H$6</f>
        <v>-643.32174065284732</v>
      </c>
      <c r="DD436" s="15">
        <f ca="1">(BW436*DCF!I$46-DCF!I$5*MAX(BW436*DCF!I$46,0)-MAX(BW436-BV436,0)/Inputs!$B$24)*DCF!I$6</f>
        <v>-741.06131791865562</v>
      </c>
      <c r="DE436" s="15">
        <f ca="1">(BX436*DCF!J$46-DCF!J$5*MAX(BX436*DCF!J$46,0)-MAX(BX436-BW436,0)/Inputs!$B$24)*DCF!J$6</f>
        <v>-479.9776029928446</v>
      </c>
      <c r="DF436" s="15">
        <f ca="1">(BY436*DCF!K$46-DCF!K$5*MAX(BY436*DCF!K$46,0)-MAX(BY436-BX436,0)/Inputs!$B$24)*DCF!K$6</f>
        <v>-1490.1889345782058</v>
      </c>
      <c r="DG436" s="15">
        <f ca="1">(BZ436*DCF!L$46-DCF!L$5*MAX(BZ436*DCF!L$46,0)-MAX(BZ436-BY436,0)/Inputs!$B$24)*DCF!L$6</f>
        <v>-1230.7049793069309</v>
      </c>
      <c r="DH436" s="15">
        <f ca="1">(CA436*DCF!M$46-DCF!M$5*MAX(CA436*DCF!M$46,0)-MAX(CA436-BZ436,0)/Inputs!$B$24)*DCF!M$6</f>
        <v>-1380.1756762178888</v>
      </c>
      <c r="DI436" s="15">
        <f ca="1">SUM(CB436:CL436)+BE436*DCF!M$10*(1+Inputs!$B$30)*(1-Inputs!$B$33)*(1-Inputs!$B$30/Inputs!$B$31)/(Inputs!$B$29-Inputs!$B$30)*DCF!M$6</f>
        <v>321097.69602730859</v>
      </c>
      <c r="DJ436" s="15">
        <f ca="1">SUM(CM436:CW436)+BP436*DCF!M$28*(1+Inputs!$B$30)*(1-Inputs!$B$33)*(1-Inputs!$B$30/Inputs!$B$31)/(Inputs!$B$29-Inputs!$B$30)*DCF!M$6</f>
        <v>554284.36316346982</v>
      </c>
      <c r="DK436" s="15">
        <f ca="1">SUM(CX436:DH436)+CA436*DCF!M$46*(1+Inputs!$B$30)*(1-Inputs!$B$33)*(1-Inputs!$B$30/Inputs!$B$31)/(Inputs!$B$29-Inputs!$B$30)*DCF!M$6</f>
        <v>130974.14730450524</v>
      </c>
      <c r="DM436" s="15">
        <f ca="1">DI436+DJ436+DK436+Inputs!$B$34+Inputs!$B$36-Inputs!$B$35</f>
        <v>1083207.2064952836</v>
      </c>
    </row>
    <row r="437" spans="1:117" x14ac:dyDescent="0.75">
      <c r="A437" s="11">
        <v>424</v>
      </c>
      <c r="C437" s="23">
        <f t="shared" ca="1" si="252"/>
        <v>-1.3711735652509935</v>
      </c>
      <c r="D437" s="23">
        <f t="shared" ca="1" si="252"/>
        <v>0.44527650810868724</v>
      </c>
      <c r="E437" s="23">
        <f t="shared" ca="1" si="252"/>
        <v>-0.35966674135633031</v>
      </c>
      <c r="F437" s="23">
        <f t="shared" ca="1" si="252"/>
        <v>0.50167292035475664</v>
      </c>
      <c r="G437" s="23">
        <f t="shared" ca="1" si="252"/>
        <v>1.0145197240479442</v>
      </c>
      <c r="H437" s="23">
        <f t="shared" ca="1" si="252"/>
        <v>-0.65980161495716516</v>
      </c>
      <c r="I437" s="23">
        <f t="shared" ca="1" si="252"/>
        <v>8.4228878234148222E-2</v>
      </c>
      <c r="J437" s="23">
        <f t="shared" ca="1" si="252"/>
        <v>-1.1821599281992174</v>
      </c>
      <c r="K437" s="23">
        <f t="shared" ca="1" si="252"/>
        <v>0.27180282430894792</v>
      </c>
      <c r="L437" s="23">
        <f t="shared" ca="1" si="252"/>
        <v>-0.69570788227552549</v>
      </c>
      <c r="M437" s="23">
        <f t="shared" ca="1" si="252"/>
        <v>-1.7388025730884034</v>
      </c>
      <c r="N437" s="23">
        <f ca="1">SQRT(Inputs!$B$38)*C437+SQRT(1-Inputs!$B$38)*_xlfn.NORM.S.INV(RAND())</f>
        <v>-0.71662359412403664</v>
      </c>
      <c r="O437" s="23">
        <f ca="1">SQRT(Inputs!$B$38)*D437+SQRT(1-Inputs!$B$38)*_xlfn.NORM.S.INV(RAND())</f>
        <v>-1.0807666874092678</v>
      </c>
      <c r="P437" s="23">
        <f ca="1">SQRT(Inputs!$B$38)*E437+SQRT(1-Inputs!$B$38)*_xlfn.NORM.S.INV(RAND())</f>
        <v>-0.10704242518637658</v>
      </c>
      <c r="Q437" s="23">
        <f ca="1">SQRT(Inputs!$B$38)*F437+SQRT(1-Inputs!$B$38)*_xlfn.NORM.S.INV(RAND())</f>
        <v>-0.19250576925082269</v>
      </c>
      <c r="R437" s="23">
        <f ca="1">SQRT(Inputs!$B$38)*G437+SQRT(1-Inputs!$B$38)*_xlfn.NORM.S.INV(RAND())</f>
        <v>-5.7410866587560117E-2</v>
      </c>
      <c r="S437" s="23">
        <f ca="1">SQRT(Inputs!$B$38)*H437+SQRT(1-Inputs!$B$38)*_xlfn.NORM.S.INV(RAND())</f>
        <v>-0.14964404421329219</v>
      </c>
      <c r="T437" s="23">
        <f ca="1">SQRT(Inputs!$B$38)*I437+SQRT(1-Inputs!$B$38)*_xlfn.NORM.S.INV(RAND())</f>
        <v>-0.37513909894984954</v>
      </c>
      <c r="U437" s="23">
        <f ca="1">SQRT(Inputs!$B$38)*J437+SQRT(1-Inputs!$B$38)*_xlfn.NORM.S.INV(RAND())</f>
        <v>-1.1335428959409082</v>
      </c>
      <c r="V437" s="23">
        <f ca="1">SQRT(Inputs!$B$38)*K437+SQRT(1-Inputs!$B$38)*_xlfn.NORM.S.INV(RAND())</f>
        <v>-0.22886212223726451</v>
      </c>
      <c r="W437" s="23">
        <f ca="1">SQRT(Inputs!$B$38)*L437+SQRT(1-Inputs!$B$38)*_xlfn.NORM.S.INV(RAND())</f>
        <v>-1.1002630516024723</v>
      </c>
      <c r="X437" s="23">
        <f ca="1">SQRT(Inputs!$B$38)*M437+SQRT(1-Inputs!$B$38)*_xlfn.NORM.S.INV(RAND())</f>
        <v>-0.74746837802674204</v>
      </c>
      <c r="Y437" s="23">
        <f ca="1">SQRT(Inputs!$B$38)*C437+SQRT(1-Inputs!$B$38)*_xlfn.NORM.S.INV(RAND())</f>
        <v>-0.10804155194418541</v>
      </c>
      <c r="Z437" s="23">
        <f ca="1">SQRT(Inputs!$B$38)*D437+SQRT(1-Inputs!$B$38)*_xlfn.NORM.S.INV(RAND())</f>
        <v>1.296080379913064</v>
      </c>
      <c r="AA437" s="23">
        <f ca="1">SQRT(Inputs!$B$38)*E437+SQRT(1-Inputs!$B$38)*_xlfn.NORM.S.INV(RAND())</f>
        <v>-0.19253959190197731</v>
      </c>
      <c r="AB437" s="23">
        <f ca="1">SQRT(Inputs!$B$38)*F437+SQRT(1-Inputs!$B$38)*_xlfn.NORM.S.INV(RAND())</f>
        <v>-8.4402539515402109E-2</v>
      </c>
      <c r="AC437" s="23">
        <f ca="1">SQRT(Inputs!$B$38)*G437+SQRT(1-Inputs!$B$38)*_xlfn.NORM.S.INV(RAND())</f>
        <v>-0.72222093127777087</v>
      </c>
      <c r="AD437" s="23">
        <f ca="1">SQRT(Inputs!$B$38)*H437+SQRT(1-Inputs!$B$38)*_xlfn.NORM.S.INV(RAND())</f>
        <v>-1.4571036217867903</v>
      </c>
      <c r="AE437" s="23">
        <f ca="1">SQRT(Inputs!$B$38)*I437+SQRT(1-Inputs!$B$38)*_xlfn.NORM.S.INV(RAND())</f>
        <v>-0.10876685261684638</v>
      </c>
      <c r="AF437" s="23">
        <f ca="1">SQRT(Inputs!$B$38)*J437+SQRT(1-Inputs!$B$38)*_xlfn.NORM.S.INV(RAND())</f>
        <v>-1.1509891073290139</v>
      </c>
      <c r="AG437" s="23">
        <f ca="1">SQRT(Inputs!$B$38)*K437+SQRT(1-Inputs!$B$38)*_xlfn.NORM.S.INV(RAND())</f>
        <v>1.6163128666573752</v>
      </c>
      <c r="AH437" s="23">
        <f ca="1">SQRT(Inputs!$B$38)*L437+SQRT(1-Inputs!$B$38)*_xlfn.NORM.S.INV(RAND())</f>
        <v>0.99389334832120735</v>
      </c>
      <c r="AI437" s="23">
        <f ca="1">SQRT(Inputs!$B$38)*M437+SQRT(1-Inputs!$B$38)*_xlfn.NORM.S.INV(RAND())</f>
        <v>-0.83817393068393886</v>
      </c>
      <c r="AJ437" s="23">
        <f ca="1">SQRT(Inputs!$B$38)*C437+SQRT(1-Inputs!$B$38)*_xlfn.NORM.S.INV(RAND())</f>
        <v>-1.2177690640013548</v>
      </c>
      <c r="AK437" s="23">
        <f ca="1">SQRT(Inputs!$B$38)*D437+SQRT(1-Inputs!$B$38)*_xlfn.NORM.S.INV(RAND())</f>
        <v>-0.24122829960479469</v>
      </c>
      <c r="AL437" s="23">
        <f ca="1">SQRT(Inputs!$B$38)*E437+SQRT(1-Inputs!$B$38)*_xlfn.NORM.S.INV(RAND())</f>
        <v>-8.1878072177469438E-2</v>
      </c>
      <c r="AM437" s="23">
        <f ca="1">SQRT(Inputs!$B$38)*F437+SQRT(1-Inputs!$B$38)*_xlfn.NORM.S.INV(RAND())</f>
        <v>0.61489567479214524</v>
      </c>
      <c r="AN437" s="23">
        <f ca="1">SQRT(Inputs!$B$38)*G437+SQRT(1-Inputs!$B$38)*_xlfn.NORM.S.INV(RAND())</f>
        <v>1.0306250684730149</v>
      </c>
      <c r="AO437" s="23">
        <f ca="1">SQRT(Inputs!$B$38)*H437+SQRT(1-Inputs!$B$38)*_xlfn.NORM.S.INV(RAND())</f>
        <v>-1.0452242631783832</v>
      </c>
      <c r="AP437" s="23">
        <f ca="1">SQRT(Inputs!$B$38)*I437+SQRT(1-Inputs!$B$38)*_xlfn.NORM.S.INV(RAND())</f>
        <v>0.44450472637904481</v>
      </c>
      <c r="AQ437" s="23">
        <f ca="1">SQRT(Inputs!$B$38)*J437+SQRT(1-Inputs!$B$38)*_xlfn.NORM.S.INV(RAND())</f>
        <v>-1.7942498605020158</v>
      </c>
      <c r="AR437" s="23">
        <f ca="1">SQRT(Inputs!$B$38)*K437+SQRT(1-Inputs!$B$38)*_xlfn.NORM.S.INV(RAND())</f>
        <v>0.29092997469400877</v>
      </c>
      <c r="AS437" s="23">
        <f ca="1">SQRT(Inputs!$B$38)*L437+SQRT(1-Inputs!$B$38)*_xlfn.NORM.S.INV(RAND())</f>
        <v>-0.38408050372097985</v>
      </c>
      <c r="AT437" s="23">
        <f ca="1">SQRT(Inputs!$B$38)*M437+SQRT(1-Inputs!$B$38)*_xlfn.NORM.S.INV(RAND())</f>
        <v>-0.40621287760927638</v>
      </c>
      <c r="AU437" s="15">
        <f ca="1">Inputs!$B$6*EXP($B$8-0.5*C$5^2+C$5*N437)</f>
        <v>4418.7421413671173</v>
      </c>
      <c r="AV437" s="15">
        <f t="shared" ca="1" si="219"/>
        <v>4588.3967058965754</v>
      </c>
      <c r="AW437" s="15">
        <f t="shared" ca="1" si="220"/>
        <v>5514.5402052251202</v>
      </c>
      <c r="AX437" s="15">
        <f t="shared" ca="1" si="221"/>
        <v>6572.7081502250567</v>
      </c>
      <c r="AY437" s="15">
        <f t="shared" ca="1" si="222"/>
        <v>7978.8430921618119</v>
      </c>
      <c r="AZ437" s="15">
        <f t="shared" ca="1" si="223"/>
        <v>9598.853392912677</v>
      </c>
      <c r="BA437" s="15">
        <f t="shared" ca="1" si="224"/>
        <v>11294.286404682569</v>
      </c>
      <c r="BB437" s="15">
        <f t="shared" ca="1" si="225"/>
        <v>12343.14447611481</v>
      </c>
      <c r="BC437" s="15">
        <f t="shared" ca="1" si="226"/>
        <v>14786.902872491914</v>
      </c>
      <c r="BD437" s="15">
        <f t="shared" ca="1" si="227"/>
        <v>16343.792950940893</v>
      </c>
      <c r="BE437" s="15">
        <f t="shared" ca="1" si="228"/>
        <v>18709.151859371614</v>
      </c>
      <c r="BF437" s="15">
        <f ca="1">Inputs!$B$13*EXP($B$9-0.5*C$6^2+C$6*Y437)</f>
        <v>13537.924430551455</v>
      </c>
      <c r="BG437" s="15">
        <f t="shared" ca="1" si="229"/>
        <v>20846.192212282476</v>
      </c>
      <c r="BH437" s="15">
        <f t="shared" ca="1" si="230"/>
        <v>24669.693888580794</v>
      </c>
      <c r="BI437" s="15">
        <f t="shared" ca="1" si="231"/>
        <v>29809.627053099059</v>
      </c>
      <c r="BJ437" s="15">
        <f t="shared" ca="1" si="232"/>
        <v>32931.517573673154</v>
      </c>
      <c r="BK437" s="15">
        <f t="shared" ca="1" si="233"/>
        <v>33144.621253018915</v>
      </c>
      <c r="BL437" s="15">
        <f t="shared" ca="1" si="234"/>
        <v>40144.315549114006</v>
      </c>
      <c r="BM437" s="15">
        <f t="shared" ca="1" si="235"/>
        <v>42771.529462354025</v>
      </c>
      <c r="BN437" s="15">
        <f t="shared" ca="1" si="236"/>
        <v>63846.214228766286</v>
      </c>
      <c r="BO437" s="15">
        <f t="shared" ca="1" si="237"/>
        <v>88176.850288099929</v>
      </c>
      <c r="BP437" s="15">
        <f t="shared" ca="1" si="238"/>
        <v>98697.24427400362</v>
      </c>
      <c r="BQ437" s="15">
        <f ca="1">Inputs!$B$20*EXP($B$10-0.5*C$7^2+C$7*AJ437)</f>
        <v>2785.0109395126865</v>
      </c>
      <c r="BR437" s="15">
        <f t="shared" ca="1" si="239"/>
        <v>3500.2137349153309</v>
      </c>
      <c r="BS437" s="15">
        <f t="shared" ca="1" si="240"/>
        <v>4681.7674933290727</v>
      </c>
      <c r="BT437" s="15">
        <f t="shared" ca="1" si="241"/>
        <v>7585.0834639512723</v>
      </c>
      <c r="BU437" s="15">
        <f t="shared" ca="1" si="242"/>
        <v>13489.332179388395</v>
      </c>
      <c r="BV437" s="15">
        <f t="shared" ca="1" si="243"/>
        <v>14829.849110679424</v>
      </c>
      <c r="BW437" s="15">
        <f t="shared" ca="1" si="244"/>
        <v>22735.632768294308</v>
      </c>
      <c r="BX437" s="15">
        <f t="shared" ca="1" si="245"/>
        <v>22192.354827590771</v>
      </c>
      <c r="BY437" s="15">
        <f t="shared" ca="1" si="246"/>
        <v>32875.162213226824</v>
      </c>
      <c r="BZ437" s="15">
        <f t="shared" ca="1" si="247"/>
        <v>42983.789308160725</v>
      </c>
      <c r="CA437" s="15">
        <f t="shared" ca="1" si="248"/>
        <v>56174.334312861749</v>
      </c>
      <c r="CB437" s="15">
        <f ca="1">(AU437*DCF!C$10-DCF!C$5*MAX(AU437*DCF!C$10,0)-MAX(AU437-Inputs!$B$6,0)/Inputs!$B$10)*DCF!C$6</f>
        <v>1046.9495360621372</v>
      </c>
      <c r="CC437" s="15">
        <f ca="1">(AV437*DCF!D$10-DCF!D$5*MAX(AV437*DCF!D$10,0)-MAX(AV437-AU437,0)/Inputs!$B$10)*DCF!D$6</f>
        <v>1077.0247863098518</v>
      </c>
      <c r="CD437" s="15">
        <f ca="1">(AW437*DCF!E$10-DCF!E$5*MAX(AW437*DCF!E$10,0)-MAX(AW437-AV437,0)/Inputs!$B$10)*DCF!E$6</f>
        <v>1064.613680089989</v>
      </c>
      <c r="CE437" s="15">
        <f ca="1">(AX437*DCF!F$10-DCF!F$5*MAX(AX437*DCF!F$10,0)-MAX(AX437-AW437,0)/Inputs!$B$10)*DCF!F$6</f>
        <v>1214.6332000851019</v>
      </c>
      <c r="CF437" s="15">
        <f ca="1">(AY437*DCF!G$10-DCF!G$5*MAX(AY437*DCF!G$10,0)-MAX(AY437-AX437,0)/Inputs!$B$10)*DCF!G$6</f>
        <v>1373.6761859853038</v>
      </c>
      <c r="CG437" s="15">
        <f ca="1">(AZ437*DCF!H$10-DCF!H$5*MAX(AZ437*DCF!H$10,0)-MAX(AZ437-AY437,0)/Inputs!$B$10)*DCF!H$6</f>
        <v>1575.9623998950226</v>
      </c>
      <c r="CH437" s="15">
        <f ca="1">(BA437*DCF!I$10-DCF!I$5*MAX(BA437*DCF!I$10,0)-MAX(BA437-AZ437,0)/Inputs!$B$10)*DCF!I$6</f>
        <v>1784.9436927776158</v>
      </c>
      <c r="CI437" s="15">
        <f ca="1">(BB437*DCF!J$10-DCF!J$5*MAX(BB437*DCF!J$10,0)-MAX(BB437-BA437,0)/Inputs!$B$10)*DCF!J$6</f>
        <v>1959.1750752681539</v>
      </c>
      <c r="CJ437" s="15">
        <f ca="1">(BC437*DCF!K$10-DCF!K$5*MAX(BC437*DCF!K$10,0)-MAX(BC437-BB437,0)/Inputs!$B$10)*DCF!K$6</f>
        <v>2038.3649087902363</v>
      </c>
      <c r="CK437" s="15">
        <f ca="1">(BD437*DCF!L$10-DCF!L$5*MAX(BD437*DCF!L$10,0)-MAX(BD437-BC437,0)/Inputs!$B$10)*DCF!L$6</f>
        <v>2263.6236746437698</v>
      </c>
      <c r="CL437" s="15">
        <f ca="1">(BE437*DCF!M$10-DCF!M$5*MAX(BE437*DCF!M$10,0)-MAX(BE437-BD437,0)/Inputs!$B$10)*DCF!M$6</f>
        <v>2357.5359171458508</v>
      </c>
      <c r="CM437" s="15">
        <f ca="1">(BF437*DCF!C$28-DCF!C$5*MAX(BF437*DCF!C$28,0)-MAX(BF437-Inputs!$B$13,0)/Inputs!$B$17)*DCF!C$6</f>
        <v>3634.9364616426833</v>
      </c>
      <c r="CN437" s="15">
        <f ca="1">(BG437*DCF!D$28-DCF!D$5*MAX(BG437*DCF!D$28,0)-MAX(BG437-BF437,0)/Inputs!$B$17)*DCF!D$6</f>
        <v>4580.4957999743565</v>
      </c>
      <c r="CO437" s="15">
        <f ca="1">(BH437*DCF!E$28-DCF!E$5*MAX(BH437*DCF!E$28,0)-MAX(BH437-BG437,0)/Inputs!$B$17)*DCF!E$6</f>
        <v>6233.3370380247816</v>
      </c>
      <c r="CP437" s="15">
        <f ca="1">(BI437*DCF!F$28-DCF!F$5*MAX(BI437*DCF!F$28,0)-MAX(BI437-BH437,0)/Inputs!$B$17)*DCF!F$6</f>
        <v>7156.7224581879937</v>
      </c>
      <c r="CQ437" s="15">
        <f ca="1">(BJ437*DCF!G$28-DCF!G$5*MAX(BJ437*DCF!G$28,0)-MAX(BJ437-BI437,0)/Inputs!$B$17)*DCF!G$6</f>
        <v>8019.2609401454356</v>
      </c>
      <c r="CR437" s="15">
        <f ca="1">(BK437*DCF!H$28-DCF!H$5*MAX(BK437*DCF!H$28,0)-MAX(BK437-BJ437,0)/Inputs!$B$17)*DCF!H$6</f>
        <v>8163.9201801443014</v>
      </c>
      <c r="CS437" s="15">
        <f ca="1">(BL437*DCF!I$28-DCF!I$5*MAX(BL437*DCF!I$28,0)-MAX(BL437-BK437,0)/Inputs!$B$17)*DCF!I$6</f>
        <v>8435.3870008803951</v>
      </c>
      <c r="CT437" s="15">
        <f ca="1">(BM437*DCF!J$28-DCF!J$5*MAX(BM437*DCF!J$28,0)-MAX(BM437-BL437,0)/Inputs!$B$17)*DCF!J$6</f>
        <v>9193.2547058312448</v>
      </c>
      <c r="CU437" s="15">
        <f ca="1">(BN437*DCF!K$28-DCF!K$5*MAX(BN437*DCF!K$28,0)-MAX(BN437-BM437,0)/Inputs!$B$17)*DCF!K$6</f>
        <v>10901.881765260314</v>
      </c>
      <c r="CV437" s="15">
        <f ca="1">(BO437*DCF!L$28-DCF!L$5*MAX(BO437*DCF!L$28,0)-MAX(BO437-BN437,0)/Inputs!$B$17)*DCF!L$6</f>
        <v>14840.080412317213</v>
      </c>
      <c r="CW437" s="15">
        <f ca="1">(BP437*DCF!M$28-DCF!M$5*MAX(BP437*DCF!M$28,0)-MAX(BP437-BO437,0)/Inputs!$B$17)*DCF!M$6</f>
        <v>17470.266841915472</v>
      </c>
      <c r="CX437" s="15">
        <f ca="1">(BQ437*DCF!C$46-DCF!C$5*MAX(BQ437*DCF!C$46,0)-MAX(BQ437-Inputs!$B$20,0)/Inputs!$B$24)*DCF!C$6</f>
        <v>-643.18959342094377</v>
      </c>
      <c r="CY437" s="15">
        <f ca="1">(BR437*DCF!D$46-DCF!D$5*MAX(BR437*DCF!D$46,0)-MAX(BR437-BQ437,0)/Inputs!$B$24)*DCF!D$6</f>
        <v>-902.5759545866805</v>
      </c>
      <c r="CZ437" s="15">
        <f ca="1">(BS437*DCF!E$46-DCF!E$5*MAX(BS437*DCF!E$46,0)-MAX(BS437-BR437,0)/Inputs!$B$24)*DCF!E$6</f>
        <v>-1019.3631215611616</v>
      </c>
      <c r="DA437" s="15">
        <f ca="1">(BT437*DCF!F$46-DCF!F$5*MAX(BT437*DCF!F$46,0)-MAX(BT437-BS437,0)/Inputs!$B$24)*DCF!F$6</f>
        <v>-1609.5828601235312</v>
      </c>
      <c r="DB437" s="15">
        <f ca="1">(BU437*DCF!G$46-DCF!G$5*MAX(BU437*DCF!G$46,0)-MAX(BU437-BT437,0)/Inputs!$B$24)*DCF!G$6</f>
        <v>-2439.8270970106628</v>
      </c>
      <c r="DC437" s="15">
        <f ca="1">(BV437*DCF!H$46-DCF!H$5*MAX(BV437*DCF!H$46,0)-MAX(BV437-BU437,0)/Inputs!$B$24)*DCF!H$6</f>
        <v>-416.55742291517782</v>
      </c>
      <c r="DD437" s="15">
        <f ca="1">(BW437*DCF!I$46-DCF!I$5*MAX(BW437*DCF!I$46,0)-MAX(BW437-BV437,0)/Inputs!$B$24)*DCF!I$6</f>
        <v>-1744.3563980764977</v>
      </c>
      <c r="DE437" s="15">
        <f ca="1">(BX437*DCF!J$46-DCF!J$5*MAX(BX437*DCF!J$46,0)-MAX(BX437-BW437,0)/Inputs!$B$24)*DCF!J$6</f>
        <v>930.90789779190652</v>
      </c>
      <c r="DF437" s="15">
        <f ca="1">(BY437*DCF!K$46-DCF!K$5*MAX(BY437*DCF!K$46,0)-MAX(BY437-BX437,0)/Inputs!$B$24)*DCF!K$6</f>
        <v>-739.06436513807023</v>
      </c>
      <c r="DG437" s="15">
        <f ca="1">(BZ437*DCF!L$46-DCF!L$5*MAX(BZ437*DCF!L$46,0)-MAX(BZ437-BY437,0)/Inputs!$B$24)*DCF!L$6</f>
        <v>683.65484585881688</v>
      </c>
      <c r="DH437" s="15">
        <f ca="1">(CA437*DCF!M$46-DCF!M$5*MAX(CA437*DCF!M$46,0)-MAX(CA437-BZ437,0)/Inputs!$B$24)*DCF!M$6</f>
        <v>1646.2821001309064</v>
      </c>
      <c r="DI437" s="15">
        <f ca="1">SUM(CB437:CL437)+BE437*DCF!M$10*(1+Inputs!$B$30)*(1-Inputs!$B$33)*(1-Inputs!$B$30/Inputs!$B$31)/(Inputs!$B$29-Inputs!$B$30)*DCF!M$6</f>
        <v>69824.32008460522</v>
      </c>
      <c r="DJ437" s="15">
        <f ca="1">SUM(CM437:CW437)+BP437*DCF!M$28*(1+Inputs!$B$30)*(1-Inputs!$B$33)*(1-Inputs!$B$30/Inputs!$B$31)/(Inputs!$B$29-Inputs!$B$30)*DCF!M$6</f>
        <v>464863.85820498224</v>
      </c>
      <c r="DK437" s="15">
        <f ca="1">SUM(CX437:DH437)+CA437*DCF!M$46*(1+Inputs!$B$30)*(1-Inputs!$B$33)*(1-Inputs!$B$30/Inputs!$B$31)/(Inputs!$B$29-Inputs!$B$30)*DCF!M$6</f>
        <v>80598.503153929079</v>
      </c>
      <c r="DM437" s="15">
        <f ca="1">DI437+DJ437+DK437+Inputs!$B$34+Inputs!$B$36-Inputs!$B$35</f>
        <v>692137.68144351663</v>
      </c>
    </row>
    <row r="438" spans="1:117" x14ac:dyDescent="0.75">
      <c r="A438" s="11">
        <v>425</v>
      </c>
      <c r="C438" s="23">
        <f t="shared" ca="1" si="252"/>
        <v>-0.19165644217014266</v>
      </c>
      <c r="D438" s="23">
        <f t="shared" ca="1" si="252"/>
        <v>4.43256145572841E-2</v>
      </c>
      <c r="E438" s="23">
        <f t="shared" ca="1" si="252"/>
        <v>-1.1807802410867494</v>
      </c>
      <c r="F438" s="23">
        <f t="shared" ca="1" si="252"/>
        <v>0.13897053601698633</v>
      </c>
      <c r="G438" s="23">
        <f t="shared" ca="1" si="252"/>
        <v>-0.89662845046848738</v>
      </c>
      <c r="H438" s="23">
        <f t="shared" ca="1" si="252"/>
        <v>0.12271212015462073</v>
      </c>
      <c r="I438" s="23">
        <f t="shared" ca="1" si="252"/>
        <v>0.82510688953390732</v>
      </c>
      <c r="J438" s="23">
        <f t="shared" ca="1" si="252"/>
        <v>1.1032824714232989</v>
      </c>
      <c r="K438" s="23">
        <f t="shared" ca="1" si="252"/>
        <v>1.1669358850024387</v>
      </c>
      <c r="L438" s="23">
        <f t="shared" ca="1" si="252"/>
        <v>-0.36490691563265309</v>
      </c>
      <c r="M438" s="23">
        <f t="shared" ca="1" si="252"/>
        <v>1.1975096623503216</v>
      </c>
      <c r="N438" s="23">
        <f ca="1">SQRT(Inputs!$B$38)*C438+SQRT(1-Inputs!$B$38)*_xlfn.NORM.S.INV(RAND())</f>
        <v>0.20943083727605954</v>
      </c>
      <c r="O438" s="23">
        <f ca="1">SQRT(Inputs!$B$38)*D438+SQRT(1-Inputs!$B$38)*_xlfn.NORM.S.INV(RAND())</f>
        <v>-8.341550364274003E-3</v>
      </c>
      <c r="P438" s="23">
        <f ca="1">SQRT(Inputs!$B$38)*E438+SQRT(1-Inputs!$B$38)*_xlfn.NORM.S.INV(RAND())</f>
        <v>0.64630140461105856</v>
      </c>
      <c r="Q438" s="23">
        <f ca="1">SQRT(Inputs!$B$38)*F438+SQRT(1-Inputs!$B$38)*_xlfn.NORM.S.INV(RAND())</f>
        <v>-0.23815451166294299</v>
      </c>
      <c r="R438" s="23">
        <f ca="1">SQRT(Inputs!$B$38)*G438+SQRT(1-Inputs!$B$38)*_xlfn.NORM.S.INV(RAND())</f>
        <v>-1.9826671163376157</v>
      </c>
      <c r="S438" s="23">
        <f ca="1">SQRT(Inputs!$B$38)*H438+SQRT(1-Inputs!$B$38)*_xlfn.NORM.S.INV(RAND())</f>
        <v>-0.93119387641410123</v>
      </c>
      <c r="T438" s="23">
        <f ca="1">SQRT(Inputs!$B$38)*I438+SQRT(1-Inputs!$B$38)*_xlfn.NORM.S.INV(RAND())</f>
        <v>0.87939722226069961</v>
      </c>
      <c r="U438" s="23">
        <f ca="1">SQRT(Inputs!$B$38)*J438+SQRT(1-Inputs!$B$38)*_xlfn.NORM.S.INV(RAND())</f>
        <v>1.2630050500058261</v>
      </c>
      <c r="V438" s="23">
        <f ca="1">SQRT(Inputs!$B$38)*K438+SQRT(1-Inputs!$B$38)*_xlfn.NORM.S.INV(RAND())</f>
        <v>0.33122753586208359</v>
      </c>
      <c r="W438" s="23">
        <f ca="1">SQRT(Inputs!$B$38)*L438+SQRT(1-Inputs!$B$38)*_xlfn.NORM.S.INV(RAND())</f>
        <v>0.65543406995155584</v>
      </c>
      <c r="X438" s="23">
        <f ca="1">SQRT(Inputs!$B$38)*M438+SQRT(1-Inputs!$B$38)*_xlfn.NORM.S.INV(RAND())</f>
        <v>-0.46392849329932195</v>
      </c>
      <c r="Y438" s="23">
        <f ca="1">SQRT(Inputs!$B$38)*C438+SQRT(1-Inputs!$B$38)*_xlfn.NORM.S.INV(RAND())</f>
        <v>-0.23497422643180593</v>
      </c>
      <c r="Z438" s="23">
        <f ca="1">SQRT(Inputs!$B$38)*D438+SQRT(1-Inputs!$B$38)*_xlfn.NORM.S.INV(RAND())</f>
        <v>0.52929127753289862</v>
      </c>
      <c r="AA438" s="23">
        <f ca="1">SQRT(Inputs!$B$38)*E438+SQRT(1-Inputs!$B$38)*_xlfn.NORM.S.INV(RAND())</f>
        <v>-1.673003492517898</v>
      </c>
      <c r="AB438" s="23">
        <f ca="1">SQRT(Inputs!$B$38)*F438+SQRT(1-Inputs!$B$38)*_xlfn.NORM.S.INV(RAND())</f>
        <v>0.27532822279324165</v>
      </c>
      <c r="AC438" s="23">
        <f ca="1">SQRT(Inputs!$B$38)*G438+SQRT(1-Inputs!$B$38)*_xlfn.NORM.S.INV(RAND())</f>
        <v>-1.2776037650939371</v>
      </c>
      <c r="AD438" s="23">
        <f ca="1">SQRT(Inputs!$B$38)*H438+SQRT(1-Inputs!$B$38)*_xlfn.NORM.S.INV(RAND())</f>
        <v>-0.40558846392629455</v>
      </c>
      <c r="AE438" s="23">
        <f ca="1">SQRT(Inputs!$B$38)*I438+SQRT(1-Inputs!$B$38)*_xlfn.NORM.S.INV(RAND())</f>
        <v>-0.26402136880801286</v>
      </c>
      <c r="AF438" s="23">
        <f ca="1">SQRT(Inputs!$B$38)*J438+SQRT(1-Inputs!$B$38)*_xlfn.NORM.S.INV(RAND())</f>
        <v>1.0685776915338343</v>
      </c>
      <c r="AG438" s="23">
        <f ca="1">SQRT(Inputs!$B$38)*K438+SQRT(1-Inputs!$B$38)*_xlfn.NORM.S.INV(RAND())</f>
        <v>0.88367731514473191</v>
      </c>
      <c r="AH438" s="23">
        <f ca="1">SQRT(Inputs!$B$38)*L438+SQRT(1-Inputs!$B$38)*_xlfn.NORM.S.INV(RAND())</f>
        <v>-0.97815205926064386</v>
      </c>
      <c r="AI438" s="23">
        <f ca="1">SQRT(Inputs!$B$38)*M438+SQRT(1-Inputs!$B$38)*_xlfn.NORM.S.INV(RAND())</f>
        <v>0.20030180140280662</v>
      </c>
      <c r="AJ438" s="23">
        <f ca="1">SQRT(Inputs!$B$38)*C438+SQRT(1-Inputs!$B$38)*_xlfn.NORM.S.INV(RAND())</f>
        <v>0.31136645251856282</v>
      </c>
      <c r="AK438" s="23">
        <f ca="1">SQRT(Inputs!$B$38)*D438+SQRT(1-Inputs!$B$38)*_xlfn.NORM.S.INV(RAND())</f>
        <v>0.39736868137233139</v>
      </c>
      <c r="AL438" s="23">
        <f ca="1">SQRT(Inputs!$B$38)*E438+SQRT(1-Inputs!$B$38)*_xlfn.NORM.S.INV(RAND())</f>
        <v>2.0849204630113971E-2</v>
      </c>
      <c r="AM438" s="23">
        <f ca="1">SQRT(Inputs!$B$38)*F438+SQRT(1-Inputs!$B$38)*_xlfn.NORM.S.INV(RAND())</f>
        <v>-1.8595844558074486</v>
      </c>
      <c r="AN438" s="23">
        <f ca="1">SQRT(Inputs!$B$38)*G438+SQRT(1-Inputs!$B$38)*_xlfn.NORM.S.INV(RAND())</f>
        <v>-1.8120273232022817</v>
      </c>
      <c r="AO438" s="23">
        <f ca="1">SQRT(Inputs!$B$38)*H438+SQRT(1-Inputs!$B$38)*_xlfn.NORM.S.INV(RAND())</f>
        <v>-0.96055977280332039</v>
      </c>
      <c r="AP438" s="23">
        <f ca="1">SQRT(Inputs!$B$38)*I438+SQRT(1-Inputs!$B$38)*_xlfn.NORM.S.INV(RAND())</f>
        <v>-6.3520101922041161E-2</v>
      </c>
      <c r="AQ438" s="23">
        <f ca="1">SQRT(Inputs!$B$38)*J438+SQRT(1-Inputs!$B$38)*_xlfn.NORM.S.INV(RAND())</f>
        <v>2.0560221787880475</v>
      </c>
      <c r="AR438" s="23">
        <f ca="1">SQRT(Inputs!$B$38)*K438+SQRT(1-Inputs!$B$38)*_xlfn.NORM.S.INV(RAND())</f>
        <v>-0.5824199287068329</v>
      </c>
      <c r="AS438" s="23">
        <f ca="1">SQRT(Inputs!$B$38)*L438+SQRT(1-Inputs!$B$38)*_xlfn.NORM.S.INV(RAND())</f>
        <v>-1.8680678075971686</v>
      </c>
      <c r="AT438" s="23">
        <f ca="1">SQRT(Inputs!$B$38)*M438+SQRT(1-Inputs!$B$38)*_xlfn.NORM.S.INV(RAND())</f>
        <v>0.28480857306547291</v>
      </c>
      <c r="AU438" s="15">
        <f ca="1">Inputs!$B$6*EXP($B$8-0.5*C$5^2+C$5*N438)</f>
        <v>5133.3494014548114</v>
      </c>
      <c r="AV438" s="15">
        <f t="shared" ca="1" si="219"/>
        <v>6240.8398077751554</v>
      </c>
      <c r="AW438" s="15">
        <f t="shared" ca="1" si="220"/>
        <v>8302.7290861520014</v>
      </c>
      <c r="AX438" s="15">
        <f t="shared" ca="1" si="221"/>
        <v>9839.6378462616722</v>
      </c>
      <c r="AY438" s="15">
        <f t="shared" ca="1" si="222"/>
        <v>9539.4865654740679</v>
      </c>
      <c r="AZ438" s="15">
        <f t="shared" ca="1" si="223"/>
        <v>10529.976324894342</v>
      </c>
      <c r="BA438" s="15">
        <f t="shared" ca="1" si="224"/>
        <v>14128.284558671294</v>
      </c>
      <c r="BB438" s="15">
        <f t="shared" ca="1" si="225"/>
        <v>19630.64616980834</v>
      </c>
      <c r="BC438" s="15">
        <f t="shared" ca="1" si="226"/>
        <v>24823.688029391906</v>
      </c>
      <c r="BD438" s="15">
        <f t="shared" ca="1" si="227"/>
        <v>32334.062706702396</v>
      </c>
      <c r="BE438" s="15">
        <f t="shared" ca="1" si="228"/>
        <v>37981.939442755953</v>
      </c>
      <c r="BF438" s="15">
        <f ca="1">Inputs!$B$13*EXP($B$9-0.5*C$6^2+C$6*Y438)</f>
        <v>13201.505214552039</v>
      </c>
      <c r="BG438" s="15">
        <f t="shared" ca="1" si="229"/>
        <v>17701.493088447925</v>
      </c>
      <c r="BH438" s="15">
        <f t="shared" ca="1" si="230"/>
        <v>16387.311096702877</v>
      </c>
      <c r="BI438" s="15">
        <f t="shared" ca="1" si="231"/>
        <v>20928.937415183449</v>
      </c>
      <c r="BJ438" s="15">
        <f t="shared" ca="1" si="232"/>
        <v>21341.970830900864</v>
      </c>
      <c r="BK438" s="15">
        <f t="shared" ca="1" si="233"/>
        <v>24786.09011209368</v>
      </c>
      <c r="BL438" s="15">
        <f t="shared" ca="1" si="234"/>
        <v>29422.60710219391</v>
      </c>
      <c r="BM438" s="15">
        <f t="shared" ca="1" si="235"/>
        <v>41300.994373450689</v>
      </c>
      <c r="BN438" s="15">
        <f t="shared" ca="1" si="236"/>
        <v>56469.189318967052</v>
      </c>
      <c r="BO438" s="15">
        <f t="shared" ca="1" si="237"/>
        <v>62012.211113863967</v>
      </c>
      <c r="BP438" s="15">
        <f t="shared" ca="1" si="238"/>
        <v>78077.304941905633</v>
      </c>
      <c r="BQ438" s="15">
        <f ca="1">Inputs!$B$20*EXP($B$10-0.5*C$7^2+C$7*AJ438)</f>
        <v>4790.3797935018629</v>
      </c>
      <c r="BR438" s="15">
        <f t="shared" ca="1" si="239"/>
        <v>7374.2010639467917</v>
      </c>
      <c r="BS438" s="15">
        <f t="shared" ca="1" si="240"/>
        <v>10158.825277540614</v>
      </c>
      <c r="BT438" s="15">
        <f t="shared" ca="1" si="241"/>
        <v>8599.5923721190484</v>
      </c>
      <c r="BU438" s="15">
        <f t="shared" ca="1" si="242"/>
        <v>7687.4885910781404</v>
      </c>
      <c r="BV438" s="15">
        <f t="shared" ca="1" si="243"/>
        <v>8614.1978395767146</v>
      </c>
      <c r="BW438" s="15">
        <f t="shared" ca="1" si="244"/>
        <v>11860.103519680197</v>
      </c>
      <c r="BX438" s="15">
        <f t="shared" ca="1" si="245"/>
        <v>25050.016610213872</v>
      </c>
      <c r="BY438" s="15">
        <f t="shared" ca="1" si="246"/>
        <v>31398.202165050247</v>
      </c>
      <c r="BZ438" s="15">
        <f t="shared" ca="1" si="247"/>
        <v>31250.932206113055</v>
      </c>
      <c r="CA438" s="15">
        <f t="shared" ca="1" si="248"/>
        <v>46176.969573792376</v>
      </c>
      <c r="CB438" s="15">
        <f ca="1">(AU438*DCF!C$10-DCF!C$5*MAX(AU438*DCF!C$10,0)-MAX(AU438-Inputs!$B$6,0)/Inputs!$B$10)*DCF!C$6</f>
        <v>1041.854258925526</v>
      </c>
      <c r="CC438" s="15">
        <f ca="1">(AV438*DCF!D$10-DCF!D$5*MAX(AV438*DCF!D$10,0)-MAX(AV438-AU438,0)/Inputs!$B$10)*DCF!D$6</f>
        <v>1251.1298723451328</v>
      </c>
      <c r="CD438" s="15">
        <f ca="1">(AW438*DCF!E$10-DCF!E$5*MAX(AW438*DCF!E$10,0)-MAX(AW438-AV438,0)/Inputs!$B$10)*DCF!E$6</f>
        <v>1452.5451258850562</v>
      </c>
      <c r="CE438" s="15">
        <f ca="1">(AX438*DCF!F$10-DCF!F$5*MAX(AX438*DCF!F$10,0)-MAX(AX438-AW438,0)/Inputs!$B$10)*DCF!F$6</f>
        <v>1828.1846520313404</v>
      </c>
      <c r="CF438" s="15">
        <f ca="1">(AY438*DCF!G$10-DCF!G$5*MAX(AY438*DCF!G$10,0)-MAX(AY438-AX438,0)/Inputs!$B$10)*DCF!G$6</f>
        <v>1965.5143665524442</v>
      </c>
      <c r="CG438" s="15">
        <f ca="1">(AZ438*DCF!H$10-DCF!H$5*MAX(AZ438*DCF!H$10,0)-MAX(AZ438-AY438,0)/Inputs!$B$10)*DCF!H$6</f>
        <v>1868.5232427781434</v>
      </c>
      <c r="CH438" s="15">
        <f ca="1">(BA438*DCF!I$10-DCF!I$5*MAX(BA438*DCF!I$10,0)-MAX(BA438-AZ438,0)/Inputs!$B$10)*DCF!I$6</f>
        <v>1990.4735638146278</v>
      </c>
      <c r="CI438" s="15">
        <f ca="1">(BB438*DCF!J$10-DCF!J$5*MAX(BB438*DCF!J$10,0)-MAX(BB438-BA438,0)/Inputs!$B$10)*DCF!J$6</f>
        <v>2534.8722016789234</v>
      </c>
      <c r="CJ438" s="15">
        <f ca="1">(BC438*DCF!K$10-DCF!K$5*MAX(BC438*DCF!K$10,0)-MAX(BC438-BB438,0)/Inputs!$B$10)*DCF!K$6</f>
        <v>3269.2682942889792</v>
      </c>
      <c r="CK438" s="15">
        <f ca="1">(BD438*DCF!L$10-DCF!L$5*MAX(BD438*DCF!L$10,0)-MAX(BD438-BC438,0)/Inputs!$B$10)*DCF!L$6</f>
        <v>3905.3784703064985</v>
      </c>
      <c r="CL438" s="15">
        <f ca="1">(BE438*DCF!M$10-DCF!M$5*MAX(BE438*DCF!M$10,0)-MAX(BE438-BD438,0)/Inputs!$B$10)*DCF!M$6</f>
        <v>4685.0436923852149</v>
      </c>
      <c r="CM438" s="15">
        <f ca="1">(BF438*DCF!C$28-DCF!C$5*MAX(BF438*DCF!C$28,0)-MAX(BF438-Inputs!$B$13,0)/Inputs!$B$17)*DCF!C$6</f>
        <v>3609.9584922529225</v>
      </c>
      <c r="CN438" s="15">
        <f ca="1">(BG438*DCF!D$28-DCF!D$5*MAX(BG438*DCF!D$28,0)-MAX(BG438-BF438,0)/Inputs!$B$17)*DCF!D$6</f>
        <v>4253.444242177583</v>
      </c>
      <c r="CO438" s="15">
        <f ca="1">(BH438*DCF!E$28-DCF!E$5*MAX(BH438*DCF!E$28,0)-MAX(BH438-BG438,0)/Inputs!$B$17)*DCF!E$6</f>
        <v>4641.1783023144681</v>
      </c>
      <c r="CP438" s="15">
        <f ca="1">(BI438*DCF!F$28-DCF!F$5*MAX(BI438*DCF!F$28,0)-MAX(BI438-BH438,0)/Inputs!$B$17)*DCF!F$6</f>
        <v>4854.780364800642</v>
      </c>
      <c r="CQ438" s="15">
        <f ca="1">(BJ438*DCF!G$28-DCF!G$5*MAX(BJ438*DCF!G$28,0)-MAX(BJ438-BI438,0)/Inputs!$B$17)*DCF!G$6</f>
        <v>5467.8681128916023</v>
      </c>
      <c r="CR438" s="15">
        <f ca="1">(BK438*DCF!H$28-DCF!H$5*MAX(BK438*DCF!H$28,0)-MAX(BK438-BJ438,0)/Inputs!$B$17)*DCF!H$6</f>
        <v>5594.7540608349127</v>
      </c>
      <c r="CS438" s="15">
        <f ca="1">(BL438*DCF!I$28-DCF!I$5*MAX(BL438*DCF!I$28,0)-MAX(BL438-BK438,0)/Inputs!$B$17)*DCF!I$6</f>
        <v>6253.3330885836922</v>
      </c>
      <c r="CT438" s="15">
        <f ca="1">(BM438*DCF!J$28-DCF!J$5*MAX(BM438*DCF!J$28,0)-MAX(BM438-BL438,0)/Inputs!$B$17)*DCF!J$6</f>
        <v>7638.5732865509071</v>
      </c>
      <c r="CU438" s="15">
        <f ca="1">(BN438*DCF!K$28-DCF!K$5*MAX(BN438*DCF!K$28,0)-MAX(BN438-BM438,0)/Inputs!$B$17)*DCF!K$6</f>
        <v>10067.444123836576</v>
      </c>
      <c r="CV438" s="15">
        <f ca="1">(BO438*DCF!L$28-DCF!L$5*MAX(BO438*DCF!L$28,0)-MAX(BO438-BN438,0)/Inputs!$B$17)*DCF!L$6</f>
        <v>11745.535586684313</v>
      </c>
      <c r="CW438" s="15">
        <f ca="1">(BP438*DCF!M$28-DCF!M$5*MAX(BP438*DCF!M$28,0)-MAX(BP438-BO438,0)/Inputs!$B$17)*DCF!M$6</f>
        <v>13011.036387577302</v>
      </c>
      <c r="CX438" s="15">
        <f ca="1">(BQ438*DCF!C$46-DCF!C$5*MAX(BQ438*DCF!C$46,0)-MAX(BQ438-Inputs!$B$20,0)/Inputs!$B$24)*DCF!C$6</f>
        <v>-1840.4478938811983</v>
      </c>
      <c r="CY438" s="15">
        <f ca="1">(BR438*DCF!D$46-DCF!D$5*MAX(BR438*DCF!D$46,0)-MAX(BR438-BQ438,0)/Inputs!$B$24)*DCF!D$6</f>
        <v>-2361.0992414589209</v>
      </c>
      <c r="CZ438" s="15">
        <f ca="1">(BS438*DCF!E$46-DCF!E$5*MAX(BS438*DCF!E$46,0)-MAX(BS438-BR438,0)/Inputs!$B$24)*DCF!E$6</f>
        <v>-2298.9209824176314</v>
      </c>
      <c r="DA438" s="15">
        <f ca="1">(BT438*DCF!F$46-DCF!F$5*MAX(BT438*DCF!F$46,0)-MAX(BT438-BS438,0)/Inputs!$B$24)*DCF!F$6</f>
        <v>-626.27668730824337</v>
      </c>
      <c r="DB438" s="15">
        <f ca="1">(BU438*DCF!G$46-DCF!G$5*MAX(BU438*DCF!G$46,0)-MAX(BU438-BT438,0)/Inputs!$B$24)*DCF!G$6</f>
        <v>-258.59192758098646</v>
      </c>
      <c r="DC438" s="15">
        <f ca="1">(BV438*DCF!H$46-DCF!H$5*MAX(BV438*DCF!H$46,0)-MAX(BV438-BU438,0)/Inputs!$B$24)*DCF!H$6</f>
        <v>-287.96922092916088</v>
      </c>
      <c r="DD438" s="15">
        <f ca="1">(BW438*DCF!I$46-DCF!I$5*MAX(BW438*DCF!I$46,0)-MAX(BW438-BV438,0)/Inputs!$B$24)*DCF!I$6</f>
        <v>-657.86026369738033</v>
      </c>
      <c r="DE438" s="15">
        <f ca="1">(BX438*DCF!J$46-DCF!J$5*MAX(BX438*DCF!J$46,0)-MAX(BX438-BW438,0)/Inputs!$B$24)*DCF!J$6</f>
        <v>-2446.9705540893328</v>
      </c>
      <c r="DF438" s="15">
        <f ca="1">(BY438*DCF!K$46-DCF!K$5*MAX(BY438*DCF!K$46,0)-MAX(BY438-BX438,0)/Inputs!$B$24)*DCF!K$6</f>
        <v>238.43362812061633</v>
      </c>
      <c r="DG438" s="15">
        <f ca="1">(BZ438*DCF!L$46-DCF!L$5*MAX(BZ438*DCF!L$46,0)-MAX(BZ438-BY438,0)/Inputs!$B$24)*DCF!L$6</f>
        <v>2160.2326365537242</v>
      </c>
      <c r="DH438" s="15">
        <f ca="1">(CA438*DCF!M$46-DCF!M$5*MAX(CA438*DCF!M$46,0)-MAX(CA438-BZ438,0)/Inputs!$B$24)*DCF!M$6</f>
        <v>499.71251345827642</v>
      </c>
      <c r="DI438" s="15">
        <f ca="1">SUM(CB438:CL438)+BE438*DCF!M$10*(1+Inputs!$B$30)*(1-Inputs!$B$33)*(1-Inputs!$B$30/Inputs!$B$31)/(Inputs!$B$29-Inputs!$B$30)*DCF!M$6</f>
        <v>131497.02746933451</v>
      </c>
      <c r="DJ438" s="15">
        <f ca="1">SUM(CM438:CW438)+BP438*DCF!M$28*(1+Inputs!$B$30)*(1-Inputs!$B$33)*(1-Inputs!$B$30/Inputs!$B$31)/(Inputs!$B$29-Inputs!$B$30)*DCF!M$6</f>
        <v>366858.13554023206</v>
      </c>
      <c r="DK438" s="15">
        <f ca="1">SUM(CX438:DH438)+CA438*DCF!M$46*(1+Inputs!$B$30)*(1-Inputs!$B$33)*(1-Inputs!$B$30/Inputs!$B$31)/(Inputs!$B$29-Inputs!$B$30)*DCF!M$6</f>
        <v>63515.306979587374</v>
      </c>
      <c r="DM438" s="15">
        <f ca="1">DI438+DJ438+DK438+Inputs!$B$34+Inputs!$B$36-Inputs!$B$35</f>
        <v>638721.46998915402</v>
      </c>
    </row>
    <row r="439" spans="1:117" x14ac:dyDescent="0.75">
      <c r="A439" s="11">
        <v>426</v>
      </c>
      <c r="C439" s="23">
        <f t="shared" ca="1" si="252"/>
        <v>0.8146593677316416</v>
      </c>
      <c r="D439" s="23">
        <f t="shared" ca="1" si="252"/>
        <v>2.0098259012058883</v>
      </c>
      <c r="E439" s="23">
        <f t="shared" ca="1" si="252"/>
        <v>0.99804246888316783</v>
      </c>
      <c r="F439" s="23">
        <f t="shared" ca="1" si="252"/>
        <v>-1.2642988595993434</v>
      </c>
      <c r="G439" s="23">
        <f t="shared" ca="1" si="252"/>
        <v>-1.4097736859171339</v>
      </c>
      <c r="H439" s="23">
        <f t="shared" ca="1" si="252"/>
        <v>-1.2480622282947604</v>
      </c>
      <c r="I439" s="23">
        <f t="shared" ca="1" si="252"/>
        <v>1.2519014959176231</v>
      </c>
      <c r="J439" s="23">
        <f t="shared" ca="1" si="252"/>
        <v>0.12157970395614719</v>
      </c>
      <c r="K439" s="23">
        <f t="shared" ca="1" si="252"/>
        <v>-0.56928404119792531</v>
      </c>
      <c r="L439" s="23">
        <f t="shared" ca="1" si="252"/>
        <v>6.9908628933440603E-2</v>
      </c>
      <c r="M439" s="23">
        <f t="shared" ca="1" si="252"/>
        <v>1.6174679653890212</v>
      </c>
      <c r="N439" s="23">
        <f ca="1">SQRT(Inputs!$B$38)*C439+SQRT(1-Inputs!$B$38)*_xlfn.NORM.S.INV(RAND())</f>
        <v>-7.5301398191168378E-2</v>
      </c>
      <c r="O439" s="23">
        <f ca="1">SQRT(Inputs!$B$38)*D439+SQRT(1-Inputs!$B$38)*_xlfn.NORM.S.INV(RAND())</f>
        <v>0.23562986103921368</v>
      </c>
      <c r="P439" s="23">
        <f ca="1">SQRT(Inputs!$B$38)*E439+SQRT(1-Inputs!$B$38)*_xlfn.NORM.S.INV(RAND())</f>
        <v>-0.8225310100985106</v>
      </c>
      <c r="Q439" s="23">
        <f ca="1">SQRT(Inputs!$B$38)*F439+SQRT(1-Inputs!$B$38)*_xlfn.NORM.S.INV(RAND())</f>
        <v>-0.95969782797517555</v>
      </c>
      <c r="R439" s="23">
        <f ca="1">SQRT(Inputs!$B$38)*G439+SQRT(1-Inputs!$B$38)*_xlfn.NORM.S.INV(RAND())</f>
        <v>-0.27574562697850491</v>
      </c>
      <c r="S439" s="23">
        <f ca="1">SQRT(Inputs!$B$38)*H439+SQRT(1-Inputs!$B$38)*_xlfn.NORM.S.INV(RAND())</f>
        <v>-9.5776290456216273E-2</v>
      </c>
      <c r="T439" s="23">
        <f ca="1">SQRT(Inputs!$B$38)*I439+SQRT(1-Inputs!$B$38)*_xlfn.NORM.S.INV(RAND())</f>
        <v>0.26979284022168892</v>
      </c>
      <c r="U439" s="23">
        <f ca="1">SQRT(Inputs!$B$38)*J439+SQRT(1-Inputs!$B$38)*_xlfn.NORM.S.INV(RAND())</f>
        <v>0.45154872851217087</v>
      </c>
      <c r="V439" s="23">
        <f ca="1">SQRT(Inputs!$B$38)*K439+SQRT(1-Inputs!$B$38)*_xlfn.NORM.S.INV(RAND())</f>
        <v>-1.441144787434713</v>
      </c>
      <c r="W439" s="23">
        <f ca="1">SQRT(Inputs!$B$38)*L439+SQRT(1-Inputs!$B$38)*_xlfn.NORM.S.INV(RAND())</f>
        <v>0.25735671031577512</v>
      </c>
      <c r="X439" s="23">
        <f ca="1">SQRT(Inputs!$B$38)*M439+SQRT(1-Inputs!$B$38)*_xlfn.NORM.S.INV(RAND())</f>
        <v>1.0988112028591071</v>
      </c>
      <c r="Y439" s="23">
        <f ca="1">SQRT(Inputs!$B$38)*C439+SQRT(1-Inputs!$B$38)*_xlfn.NORM.S.INV(RAND())</f>
        <v>0.76172486562984321</v>
      </c>
      <c r="Z439" s="23">
        <f ca="1">SQRT(Inputs!$B$38)*D439+SQRT(1-Inputs!$B$38)*_xlfn.NORM.S.INV(RAND())</f>
        <v>2.6096522713248511</v>
      </c>
      <c r="AA439" s="23">
        <f ca="1">SQRT(Inputs!$B$38)*E439+SQRT(1-Inputs!$B$38)*_xlfn.NORM.S.INV(RAND())</f>
        <v>0.27711182879648988</v>
      </c>
      <c r="AB439" s="23">
        <f ca="1">SQRT(Inputs!$B$38)*F439+SQRT(1-Inputs!$B$38)*_xlfn.NORM.S.INV(RAND())</f>
        <v>-2.1384059573895051</v>
      </c>
      <c r="AC439" s="23">
        <f ca="1">SQRT(Inputs!$B$38)*G439+SQRT(1-Inputs!$B$38)*_xlfn.NORM.S.INV(RAND())</f>
        <v>0.44776084837121299</v>
      </c>
      <c r="AD439" s="23">
        <f ca="1">SQRT(Inputs!$B$38)*H439+SQRT(1-Inputs!$B$38)*_xlfn.NORM.S.INV(RAND())</f>
        <v>-0.54258293255358014</v>
      </c>
      <c r="AE439" s="23">
        <f ca="1">SQRT(Inputs!$B$38)*I439+SQRT(1-Inputs!$B$38)*_xlfn.NORM.S.INV(RAND())</f>
        <v>0.94626795647912709</v>
      </c>
      <c r="AF439" s="23">
        <f ca="1">SQRT(Inputs!$B$38)*J439+SQRT(1-Inputs!$B$38)*_xlfn.NORM.S.INV(RAND())</f>
        <v>0.50259757817737527</v>
      </c>
      <c r="AG439" s="23">
        <f ca="1">SQRT(Inputs!$B$38)*K439+SQRT(1-Inputs!$B$38)*_xlfn.NORM.S.INV(RAND())</f>
        <v>-0.54460836557154202</v>
      </c>
      <c r="AH439" s="23">
        <f ca="1">SQRT(Inputs!$B$38)*L439+SQRT(1-Inputs!$B$38)*_xlfn.NORM.S.INV(RAND())</f>
        <v>-5.7720396805357503E-2</v>
      </c>
      <c r="AI439" s="23">
        <f ca="1">SQRT(Inputs!$B$38)*M439+SQRT(1-Inputs!$B$38)*_xlfn.NORM.S.INV(RAND())</f>
        <v>7.7493955450173235E-2</v>
      </c>
      <c r="AJ439" s="23">
        <f ca="1">SQRT(Inputs!$B$38)*C439+SQRT(1-Inputs!$B$38)*_xlfn.NORM.S.INV(RAND())</f>
        <v>0.10412200052779164</v>
      </c>
      <c r="AK439" s="23">
        <f ca="1">SQRT(Inputs!$B$38)*D439+SQRT(1-Inputs!$B$38)*_xlfn.NORM.S.INV(RAND())</f>
        <v>1.1633934558973906</v>
      </c>
      <c r="AL439" s="23">
        <f ca="1">SQRT(Inputs!$B$38)*E439+SQRT(1-Inputs!$B$38)*_xlfn.NORM.S.INV(RAND())</f>
        <v>-0.40813892422392084</v>
      </c>
      <c r="AM439" s="23">
        <f ca="1">SQRT(Inputs!$B$38)*F439+SQRT(1-Inputs!$B$38)*_xlfn.NORM.S.INV(RAND())</f>
        <v>-1.1699078475226328</v>
      </c>
      <c r="AN439" s="23">
        <f ca="1">SQRT(Inputs!$B$38)*G439+SQRT(1-Inputs!$B$38)*_xlfn.NORM.S.INV(RAND())</f>
        <v>0.22176866276895124</v>
      </c>
      <c r="AO439" s="23">
        <f ca="1">SQRT(Inputs!$B$38)*H439+SQRT(1-Inputs!$B$38)*_xlfn.NORM.S.INV(RAND())</f>
        <v>-1.1976857940865191</v>
      </c>
      <c r="AP439" s="23">
        <f ca="1">SQRT(Inputs!$B$38)*I439+SQRT(1-Inputs!$B$38)*_xlfn.NORM.S.INV(RAND())</f>
        <v>0.89277112470990949</v>
      </c>
      <c r="AQ439" s="23">
        <f ca="1">SQRT(Inputs!$B$38)*J439+SQRT(1-Inputs!$B$38)*_xlfn.NORM.S.INV(RAND())</f>
        <v>2.1588918180935751E-2</v>
      </c>
      <c r="AR439" s="23">
        <f ca="1">SQRT(Inputs!$B$38)*K439+SQRT(1-Inputs!$B$38)*_xlfn.NORM.S.INV(RAND())</f>
        <v>-0.8784842183234971</v>
      </c>
      <c r="AS439" s="23">
        <f ca="1">SQRT(Inputs!$B$38)*L439+SQRT(1-Inputs!$B$38)*_xlfn.NORM.S.INV(RAND())</f>
        <v>3.7799157197966206E-2</v>
      </c>
      <c r="AT439" s="23">
        <f ca="1">SQRT(Inputs!$B$38)*M439+SQRT(1-Inputs!$B$38)*_xlfn.NORM.S.INV(RAND())</f>
        <v>0.56001042546491386</v>
      </c>
      <c r="AU439" s="15">
        <f ca="1">Inputs!$B$6*EXP($B$8-0.5*C$5^2+C$5*N439)</f>
        <v>4902.1205083268724</v>
      </c>
      <c r="AV439" s="15">
        <f t="shared" ca="1" si="219"/>
        <v>6177.3901780893893</v>
      </c>
      <c r="AW439" s="15">
        <f t="shared" ca="1" si="220"/>
        <v>6741.2648071453859</v>
      </c>
      <c r="AX439" s="15">
        <f t="shared" ca="1" si="221"/>
        <v>7300.4625385974487</v>
      </c>
      <c r="AY439" s="15">
        <f t="shared" ca="1" si="222"/>
        <v>8639.1683106780347</v>
      </c>
      <c r="AZ439" s="15">
        <f t="shared" ca="1" si="223"/>
        <v>10455.084674327187</v>
      </c>
      <c r="BA439" s="15">
        <f t="shared" ca="1" si="224"/>
        <v>13160.76598258259</v>
      </c>
      <c r="BB439" s="15">
        <f t="shared" ca="1" si="225"/>
        <v>16858.479141058699</v>
      </c>
      <c r="BC439" s="15">
        <f t="shared" ca="1" si="226"/>
        <v>17965.859718083451</v>
      </c>
      <c r="BD439" s="15">
        <f t="shared" ca="1" si="227"/>
        <v>22546.110830189522</v>
      </c>
      <c r="BE439" s="15">
        <f t="shared" ca="1" si="228"/>
        <v>30535.408016620961</v>
      </c>
      <c r="BF439" s="15">
        <f ca="1">Inputs!$B$13*EXP($B$9-0.5*C$6^2+C$6*Y439)</f>
        <v>16085.594943683109</v>
      </c>
      <c r="BG439" s="15">
        <f t="shared" ca="1" si="229"/>
        <v>31394.07889566306</v>
      </c>
      <c r="BH439" s="15">
        <f t="shared" ca="1" si="230"/>
        <v>40161.895987441385</v>
      </c>
      <c r="BI439" s="15">
        <f t="shared" ca="1" si="231"/>
        <v>35375.639394398298</v>
      </c>
      <c r="BJ439" s="15">
        <f t="shared" ca="1" si="232"/>
        <v>46259.639370387908</v>
      </c>
      <c r="BK439" s="15">
        <f t="shared" ca="1" si="233"/>
        <v>52732.185467981908</v>
      </c>
      <c r="BL439" s="15">
        <f t="shared" ca="1" si="234"/>
        <v>73225.96616093468</v>
      </c>
      <c r="BM439" s="15">
        <f t="shared" ca="1" si="235"/>
        <v>95809.610145318715</v>
      </c>
      <c r="BN439" s="15">
        <f t="shared" ca="1" si="236"/>
        <v>110389.13712987784</v>
      </c>
      <c r="BO439" s="15">
        <f t="shared" ca="1" si="237"/>
        <v>134914.20754183384</v>
      </c>
      <c r="BP439" s="15">
        <f t="shared" ca="1" si="238"/>
        <v>167518.45063698641</v>
      </c>
      <c r="BQ439" s="15">
        <f ca="1">Inputs!$B$20*EXP($B$10-0.5*C$7^2+C$7*AJ439)</f>
        <v>4450.8882266281425</v>
      </c>
      <c r="BR439" s="15">
        <f t="shared" ca="1" si="239"/>
        <v>8738.649894260805</v>
      </c>
      <c r="BS439" s="15">
        <f t="shared" ca="1" si="240"/>
        <v>10643.020359255454</v>
      </c>
      <c r="BT439" s="15">
        <f t="shared" ca="1" si="241"/>
        <v>10796.270091571296</v>
      </c>
      <c r="BU439" s="15">
        <f t="shared" ca="1" si="242"/>
        <v>15787.166903041079</v>
      </c>
      <c r="BV439" s="15">
        <f t="shared" ca="1" si="243"/>
        <v>16769.987722851471</v>
      </c>
      <c r="BW439" s="15">
        <f t="shared" ca="1" si="244"/>
        <v>28268.76611886212</v>
      </c>
      <c r="BX439" s="15">
        <f t="shared" ca="1" si="245"/>
        <v>39709.905131631102</v>
      </c>
      <c r="BY439" s="15">
        <f t="shared" ca="1" si="246"/>
        <v>47032.195741058167</v>
      </c>
      <c r="BZ439" s="15">
        <f t="shared" ca="1" si="247"/>
        <v>66452.922192516664</v>
      </c>
      <c r="CA439" s="15">
        <f t="shared" ca="1" si="248"/>
        <v>103113.39653348591</v>
      </c>
      <c r="CB439" s="15">
        <f ca="1">(AU439*DCF!C$10-DCF!C$5*MAX(AU439*DCF!C$10,0)-MAX(AU439-Inputs!$B$6,0)/Inputs!$B$10)*DCF!C$6</f>
        <v>1043.5029621479564</v>
      </c>
      <c r="CC439" s="15">
        <f ca="1">(AV439*DCF!D$10-DCF!D$5*MAX(AV439*DCF!D$10,0)-MAX(AV439-AU439,0)/Inputs!$B$10)*DCF!D$6</f>
        <v>1194.7558726712484</v>
      </c>
      <c r="CD439" s="15">
        <f ca="1">(AW439*DCF!E$10-DCF!E$5*MAX(AW439*DCF!E$10,0)-MAX(AW439-AV439,0)/Inputs!$B$10)*DCF!E$6</f>
        <v>1429.4428146081975</v>
      </c>
      <c r="CE439" s="15">
        <f ca="1">(AX439*DCF!F$10-DCF!F$5*MAX(AX439*DCF!F$10,0)-MAX(AX439-AW439,0)/Inputs!$B$10)*DCF!F$6</f>
        <v>1477.3241537736822</v>
      </c>
      <c r="CF439" s="15">
        <f ca="1">(AY439*DCF!G$10-DCF!G$5*MAX(AY439*DCF!G$10,0)-MAX(AY439-AX439,0)/Inputs!$B$10)*DCF!G$6</f>
        <v>1522.6905456730165</v>
      </c>
      <c r="CG439" s="15">
        <f ca="1">(AZ439*DCF!H$10-DCF!H$5*MAX(AZ439*DCF!H$10,0)-MAX(AZ439-AY439,0)/Inputs!$B$10)*DCF!H$6</f>
        <v>1707.4136837927244</v>
      </c>
      <c r="CH439" s="15">
        <f ca="1">(BA439*DCF!I$10-DCF!I$5*MAX(BA439*DCF!I$10,0)-MAX(BA439-AZ439,0)/Inputs!$B$10)*DCF!I$6</f>
        <v>1960.1653057536955</v>
      </c>
      <c r="CI439" s="15">
        <f ca="1">(BB439*DCF!J$10-DCF!J$5*MAX(BB439*DCF!J$10,0)-MAX(BB439-BA439,0)/Inputs!$B$10)*DCF!J$6</f>
        <v>2332.6266420001375</v>
      </c>
      <c r="CJ439" s="15">
        <f ca="1">(BC439*DCF!K$10-DCF!K$5*MAX(BC439*DCF!K$10,0)-MAX(BC439-BB439,0)/Inputs!$B$10)*DCF!K$6</f>
        <v>2737.1984578917586</v>
      </c>
      <c r="CK439" s="15">
        <f ca="1">(BD439*DCF!L$10-DCF!L$5*MAX(BD439*DCF!L$10,0)-MAX(BD439-BC439,0)/Inputs!$B$10)*DCF!L$6</f>
        <v>2808.0816197732106</v>
      </c>
      <c r="CL439" s="15">
        <f ca="1">(BE439*DCF!M$10-DCF!M$5*MAX(BE439*DCF!M$10,0)-MAX(BE439-BD439,0)/Inputs!$B$10)*DCF!M$6</f>
        <v>3354.5341037158846</v>
      </c>
      <c r="CM439" s="15">
        <f ca="1">(BF439*DCF!C$28-DCF!C$5*MAX(BF439*DCF!C$28,0)-MAX(BF439-Inputs!$B$13,0)/Inputs!$B$17)*DCF!C$6</f>
        <v>3824.0922323769828</v>
      </c>
      <c r="CN439" s="15">
        <f ca="1">(BG439*DCF!D$28-DCF!D$5*MAX(BG439*DCF!D$28,0)-MAX(BG439-BF439,0)/Inputs!$B$17)*DCF!D$6</f>
        <v>5980.2787866774397</v>
      </c>
      <c r="CO439" s="15">
        <f ca="1">(BH439*DCF!E$28-DCF!E$5*MAX(BH439*DCF!E$28,0)-MAX(BH439-BG439,0)/Inputs!$B$17)*DCF!E$6</f>
        <v>9646.5480224766961</v>
      </c>
      <c r="CP439" s="15">
        <f ca="1">(BI439*DCF!F$28-DCF!F$5*MAX(BI439*DCF!F$28,0)-MAX(BI439-BH439,0)/Inputs!$B$17)*DCF!F$6</f>
        <v>9603.5542707267523</v>
      </c>
      <c r="CQ439" s="15">
        <f ca="1">(BJ439*DCF!G$28-DCF!G$5*MAX(BJ439*DCF!G$28,0)-MAX(BJ439-BI439,0)/Inputs!$B$17)*DCF!G$6</f>
        <v>10171.833130349418</v>
      </c>
      <c r="CR439" s="15">
        <f ca="1">(BK439*DCF!H$28-DCF!H$5*MAX(BK439*DCF!H$28,0)-MAX(BK439-BJ439,0)/Inputs!$B$17)*DCF!H$6</f>
        <v>12035.59922516115</v>
      </c>
      <c r="CS439" s="15">
        <f ca="1">(BL439*DCF!I$28-DCF!I$5*MAX(BL439*DCF!I$28,0)-MAX(BL439-BK439,0)/Inputs!$B$17)*DCF!I$6</f>
        <v>14277.822525233014</v>
      </c>
      <c r="CT439" s="15">
        <f ca="1">(BM439*DCF!J$28-DCF!J$5*MAX(BM439*DCF!J$28,0)-MAX(BM439-BL439,0)/Inputs!$B$17)*DCF!J$6</f>
        <v>18379.090123305119</v>
      </c>
      <c r="CU439" s="15">
        <f ca="1">(BN439*DCF!K$28-DCF!K$5*MAX(BN439*DCF!K$28,0)-MAX(BN439-BM439,0)/Inputs!$B$17)*DCF!K$6</f>
        <v>21526.537009775646</v>
      </c>
      <c r="CV439" s="15">
        <f ca="1">(BO439*DCF!L$28-DCF!L$5*MAX(BO439*DCF!L$28,0)-MAX(BO439-BN439,0)/Inputs!$B$17)*DCF!L$6</f>
        <v>24143.163624439872</v>
      </c>
      <c r="CW439" s="15">
        <f ca="1">(BP439*DCF!M$28-DCF!M$5*MAX(BP439*DCF!M$28,0)-MAX(BP439-BO439,0)/Inputs!$B$17)*DCF!M$6</f>
        <v>28110.633875439704</v>
      </c>
      <c r="CX439" s="15">
        <f ca="1">(BQ439*DCF!C$46-DCF!C$5*MAX(BQ439*DCF!C$46,0)-MAX(BQ439-Inputs!$B$20,0)/Inputs!$B$24)*DCF!C$6</f>
        <v>-1605.234337155757</v>
      </c>
      <c r="CY439" s="15">
        <f ca="1">(BR439*DCF!D$46-DCF!D$5*MAX(BR439*DCF!D$46,0)-MAX(BR439-BQ439,0)/Inputs!$B$24)*DCF!D$6</f>
        <v>-3321.036060926021</v>
      </c>
      <c r="CZ439" s="15">
        <f ca="1">(BS439*DCF!E$46-DCF!E$5*MAX(BS439*DCF!E$46,0)-MAX(BS439-BR439,0)/Inputs!$B$24)*DCF!E$6</f>
        <v>-2009.2060991819121</v>
      </c>
      <c r="DA439" s="15">
        <f ca="1">(BT439*DCF!F$46-DCF!F$5*MAX(BT439*DCF!F$46,0)-MAX(BT439-BS439,0)/Inputs!$B$24)*DCF!F$6</f>
        <v>-842.0557194245456</v>
      </c>
      <c r="DB439" s="15">
        <f ca="1">(BU439*DCF!G$46-DCF!G$5*MAX(BU439*DCF!G$46,0)-MAX(BU439-BT439,0)/Inputs!$B$24)*DCF!G$6</f>
        <v>-2209.8881822828544</v>
      </c>
      <c r="DC439" s="15">
        <f ca="1">(BV439*DCF!H$46-DCF!H$5*MAX(BV439*DCF!H$46,0)-MAX(BV439-BU439,0)/Inputs!$B$24)*DCF!H$6</f>
        <v>-305.4055479130065</v>
      </c>
      <c r="DD439" s="15">
        <f ca="1">(BW439*DCF!I$46-DCF!I$5*MAX(BW439*DCF!I$46,0)-MAX(BW439-BV439,0)/Inputs!$B$24)*DCF!I$6</f>
        <v>-2647.9763312933683</v>
      </c>
      <c r="DE439" s="15">
        <f ca="1">(BX439*DCF!J$46-DCF!J$5*MAX(BX439*DCF!J$46,0)-MAX(BX439-BW439,0)/Inputs!$B$24)*DCF!J$6</f>
        <v>-1368.2824674601609</v>
      </c>
      <c r="DF439" s="15">
        <f ca="1">(BY439*DCF!K$46-DCF!K$5*MAX(BY439*DCF!K$46,0)-MAX(BY439-BX439,0)/Inputs!$B$24)*DCF!K$6</f>
        <v>892.86966902483346</v>
      </c>
      <c r="DG439" s="15">
        <f ca="1">(BZ439*DCF!L$46-DCF!L$5*MAX(BZ439*DCF!L$46,0)-MAX(BZ439-BY439,0)/Inputs!$B$24)*DCF!L$6</f>
        <v>198.60848920893332</v>
      </c>
      <c r="DH439" s="15">
        <f ca="1">(CA439*DCF!M$46-DCF!M$5*MAX(CA439*DCF!M$46,0)-MAX(CA439-BZ439,0)/Inputs!$B$24)*DCF!M$6</f>
        <v>419.58610938833385</v>
      </c>
      <c r="DI439" s="15">
        <f ca="1">SUM(CB439:CL439)+BE439*DCF!M$10*(1+Inputs!$B$30)*(1-Inputs!$B$33)*(1-Inputs!$B$30/Inputs!$B$31)/(Inputs!$B$29-Inputs!$B$30)*DCF!M$6</f>
        <v>106548.18046102647</v>
      </c>
      <c r="DJ439" s="15">
        <f ca="1">SUM(CM439:CW439)+BP439*DCF!M$28*(1+Inputs!$B$30)*(1-Inputs!$B$33)*(1-Inputs!$B$30/Inputs!$B$31)/(Inputs!$B$29-Inputs!$B$30)*DCF!M$6</f>
        <v>779307.23725918087</v>
      </c>
      <c r="DK439" s="15">
        <f ca="1">SUM(CX439:DH439)+CA439*DCF!M$46*(1+Inputs!$B$30)*(1-Inputs!$B$33)*(1-Inputs!$B$30/Inputs!$B$31)/(Inputs!$B$29-Inputs!$B$30)*DCF!M$6</f>
        <v>146627.50512542942</v>
      </c>
      <c r="DM439" s="15">
        <f ca="1">DI439+DJ439+DK439+Inputs!$B$34+Inputs!$B$36-Inputs!$B$35</f>
        <v>1109333.9228456367</v>
      </c>
    </row>
    <row r="440" spans="1:117" x14ac:dyDescent="0.75">
      <c r="A440" s="11">
        <v>427</v>
      </c>
      <c r="C440" s="23">
        <f t="shared" ca="1" si="252"/>
        <v>-1.9951705073092636E-2</v>
      </c>
      <c r="D440" s="23">
        <f t="shared" ca="1" si="252"/>
        <v>0.33421525015888898</v>
      </c>
      <c r="E440" s="23">
        <f t="shared" ca="1" si="252"/>
        <v>0.43031454048338469</v>
      </c>
      <c r="F440" s="23">
        <f t="shared" ca="1" si="252"/>
        <v>-0.6409881272304282</v>
      </c>
      <c r="G440" s="23">
        <f t="shared" ca="1" si="252"/>
        <v>-0.17012553833590821</v>
      </c>
      <c r="H440" s="23">
        <f t="shared" ca="1" si="252"/>
        <v>-1.7679595627467324</v>
      </c>
      <c r="I440" s="23">
        <f t="shared" ca="1" si="252"/>
        <v>0.39981472710765104</v>
      </c>
      <c r="J440" s="23">
        <f t="shared" ca="1" si="252"/>
        <v>0.24475522479499698</v>
      </c>
      <c r="K440" s="23">
        <f t="shared" ca="1" si="252"/>
        <v>2.5891989701309051</v>
      </c>
      <c r="L440" s="23">
        <f t="shared" ca="1" si="252"/>
        <v>-1.2419395770206185</v>
      </c>
      <c r="M440" s="23">
        <f t="shared" ca="1" si="252"/>
        <v>0.33886458459269669</v>
      </c>
      <c r="N440" s="23">
        <f ca="1">SQRT(Inputs!$B$38)*C440+SQRT(1-Inputs!$B$38)*_xlfn.NORM.S.INV(RAND())</f>
        <v>-0.39899234260629524</v>
      </c>
      <c r="O440" s="23">
        <f ca="1">SQRT(Inputs!$B$38)*D440+SQRT(1-Inputs!$B$38)*_xlfn.NORM.S.INV(RAND())</f>
        <v>0.44916831823546932</v>
      </c>
      <c r="P440" s="23">
        <f ca="1">SQRT(Inputs!$B$38)*E440+SQRT(1-Inputs!$B$38)*_xlfn.NORM.S.INV(RAND())</f>
        <v>-1.9758498170248211</v>
      </c>
      <c r="Q440" s="23">
        <f ca="1">SQRT(Inputs!$B$38)*F440+SQRT(1-Inputs!$B$38)*_xlfn.NORM.S.INV(RAND())</f>
        <v>-1.1448366373283279</v>
      </c>
      <c r="R440" s="23">
        <f ca="1">SQRT(Inputs!$B$38)*G440+SQRT(1-Inputs!$B$38)*_xlfn.NORM.S.INV(RAND())</f>
        <v>0.47683788970588648</v>
      </c>
      <c r="S440" s="23">
        <f ca="1">SQRT(Inputs!$B$38)*H440+SQRT(1-Inputs!$B$38)*_xlfn.NORM.S.INV(RAND())</f>
        <v>-0.81035018898061173</v>
      </c>
      <c r="T440" s="23">
        <f ca="1">SQRT(Inputs!$B$38)*I440+SQRT(1-Inputs!$B$38)*_xlfn.NORM.S.INV(RAND())</f>
        <v>0.14301086471868135</v>
      </c>
      <c r="U440" s="23">
        <f ca="1">SQRT(Inputs!$B$38)*J440+SQRT(1-Inputs!$B$38)*_xlfn.NORM.S.INV(RAND())</f>
        <v>-0.65145804401206964</v>
      </c>
      <c r="V440" s="23">
        <f ca="1">SQRT(Inputs!$B$38)*K440+SQRT(1-Inputs!$B$38)*_xlfn.NORM.S.INV(RAND())</f>
        <v>2.6667577526727015</v>
      </c>
      <c r="W440" s="23">
        <f ca="1">SQRT(Inputs!$B$38)*L440+SQRT(1-Inputs!$B$38)*_xlfn.NORM.S.INV(RAND())</f>
        <v>-1.2115738162114582</v>
      </c>
      <c r="X440" s="23">
        <f ca="1">SQRT(Inputs!$B$38)*M440+SQRT(1-Inputs!$B$38)*_xlfn.NORM.S.INV(RAND())</f>
        <v>1.1109142632157093E-2</v>
      </c>
      <c r="Y440" s="23">
        <f ca="1">SQRT(Inputs!$B$38)*C440+SQRT(1-Inputs!$B$38)*_xlfn.NORM.S.INV(RAND())</f>
        <v>1.6153750146154013</v>
      </c>
      <c r="Z440" s="23">
        <f ca="1">SQRT(Inputs!$B$38)*D440+SQRT(1-Inputs!$B$38)*_xlfn.NORM.S.INV(RAND())</f>
        <v>0.72963083234473314</v>
      </c>
      <c r="AA440" s="23">
        <f ca="1">SQRT(Inputs!$B$38)*E440+SQRT(1-Inputs!$B$38)*_xlfn.NORM.S.INV(RAND())</f>
        <v>0.74193355791591287</v>
      </c>
      <c r="AB440" s="23">
        <f ca="1">SQRT(Inputs!$B$38)*F440+SQRT(1-Inputs!$B$38)*_xlfn.NORM.S.INV(RAND())</f>
        <v>-1.6747422507590572</v>
      </c>
      <c r="AC440" s="23">
        <f ca="1">SQRT(Inputs!$B$38)*G440+SQRT(1-Inputs!$B$38)*_xlfn.NORM.S.INV(RAND())</f>
        <v>-1.7525611377685824</v>
      </c>
      <c r="AD440" s="23">
        <f ca="1">SQRT(Inputs!$B$38)*H440+SQRT(1-Inputs!$B$38)*_xlfn.NORM.S.INV(RAND())</f>
        <v>-1.5282876072052034</v>
      </c>
      <c r="AE440" s="23">
        <f ca="1">SQRT(Inputs!$B$38)*I440+SQRT(1-Inputs!$B$38)*_xlfn.NORM.S.INV(RAND())</f>
        <v>0.24745935907944808</v>
      </c>
      <c r="AF440" s="23">
        <f ca="1">SQRT(Inputs!$B$38)*J440+SQRT(1-Inputs!$B$38)*_xlfn.NORM.S.INV(RAND())</f>
        <v>-1.0393602642532362</v>
      </c>
      <c r="AG440" s="23">
        <f ca="1">SQRT(Inputs!$B$38)*K440+SQRT(1-Inputs!$B$38)*_xlfn.NORM.S.INV(RAND())</f>
        <v>1.0069444363797566</v>
      </c>
      <c r="AH440" s="23">
        <f ca="1">SQRT(Inputs!$B$38)*L440+SQRT(1-Inputs!$B$38)*_xlfn.NORM.S.INV(RAND())</f>
        <v>-1.3080137627068653</v>
      </c>
      <c r="AI440" s="23">
        <f ca="1">SQRT(Inputs!$B$38)*M440+SQRT(1-Inputs!$B$38)*_xlfn.NORM.S.INV(RAND())</f>
        <v>0.451816168170185</v>
      </c>
      <c r="AJ440" s="23">
        <f ca="1">SQRT(Inputs!$B$38)*C440+SQRT(1-Inputs!$B$38)*_xlfn.NORM.S.INV(RAND())</f>
        <v>0.10429671600479831</v>
      </c>
      <c r="AK440" s="23">
        <f ca="1">SQRT(Inputs!$B$38)*D440+SQRT(1-Inputs!$B$38)*_xlfn.NORM.S.INV(RAND())</f>
        <v>4.0743440122861074E-2</v>
      </c>
      <c r="AL440" s="23">
        <f ca="1">SQRT(Inputs!$B$38)*E440+SQRT(1-Inputs!$B$38)*_xlfn.NORM.S.INV(RAND())</f>
        <v>0.21968557442579251</v>
      </c>
      <c r="AM440" s="23">
        <f ca="1">SQRT(Inputs!$B$38)*F440+SQRT(1-Inputs!$B$38)*_xlfn.NORM.S.INV(RAND())</f>
        <v>0.70098684307116632</v>
      </c>
      <c r="AN440" s="23">
        <f ca="1">SQRT(Inputs!$B$38)*G440+SQRT(1-Inputs!$B$38)*_xlfn.NORM.S.INV(RAND())</f>
        <v>9.2261516544642902E-2</v>
      </c>
      <c r="AO440" s="23">
        <f ca="1">SQRT(Inputs!$B$38)*H440+SQRT(1-Inputs!$B$38)*_xlfn.NORM.S.INV(RAND())</f>
        <v>0.45217549655684885</v>
      </c>
      <c r="AP440" s="23">
        <f ca="1">SQRT(Inputs!$B$38)*I440+SQRT(1-Inputs!$B$38)*_xlfn.NORM.S.INV(RAND())</f>
        <v>0.65439729359641008</v>
      </c>
      <c r="AQ440" s="23">
        <f ca="1">SQRT(Inputs!$B$38)*J440+SQRT(1-Inputs!$B$38)*_xlfn.NORM.S.INV(RAND())</f>
        <v>-9.1347376692054394E-2</v>
      </c>
      <c r="AR440" s="23">
        <f ca="1">SQRT(Inputs!$B$38)*K440+SQRT(1-Inputs!$B$38)*_xlfn.NORM.S.INV(RAND())</f>
        <v>1.4911629526904806</v>
      </c>
      <c r="AS440" s="23">
        <f ca="1">SQRT(Inputs!$B$38)*L440+SQRT(1-Inputs!$B$38)*_xlfn.NORM.S.INV(RAND())</f>
        <v>0.14204507715278947</v>
      </c>
      <c r="AT440" s="23">
        <f ca="1">SQRT(Inputs!$B$38)*M440+SQRT(1-Inputs!$B$38)*_xlfn.NORM.S.INV(RAND())</f>
        <v>1.3703812457481459</v>
      </c>
      <c r="AU440" s="15">
        <f ca="1">Inputs!$B$6*EXP($B$8-0.5*C$5^2+C$5*N440)</f>
        <v>4651.8780495467972</v>
      </c>
      <c r="AV440" s="15">
        <f t="shared" ca="1" si="219"/>
        <v>6049.0184535324661</v>
      </c>
      <c r="AW440" s="15">
        <f t="shared" ca="1" si="220"/>
        <v>5650.1761421507063</v>
      </c>
      <c r="AX440" s="15">
        <f t="shared" ca="1" si="221"/>
        <v>5978.9617711032406</v>
      </c>
      <c r="AY440" s="15">
        <f t="shared" ca="1" si="222"/>
        <v>7725.3584882474006</v>
      </c>
      <c r="AZ440" s="15">
        <f t="shared" ca="1" si="223"/>
        <v>8641.722080114967</v>
      </c>
      <c r="BA440" s="15">
        <f t="shared" ca="1" si="224"/>
        <v>10734.733573230174</v>
      </c>
      <c r="BB440" s="15">
        <f t="shared" ca="1" si="225"/>
        <v>12312.171941728808</v>
      </c>
      <c r="BC440" s="15">
        <f t="shared" ca="1" si="226"/>
        <v>19506.412712221576</v>
      </c>
      <c r="BD440" s="15">
        <f t="shared" ca="1" si="227"/>
        <v>21336.907533590311</v>
      </c>
      <c r="BE440" s="15">
        <f t="shared" ca="1" si="228"/>
        <v>26172.112110783204</v>
      </c>
      <c r="BF440" s="15">
        <f ca="1">Inputs!$B$13*EXP($B$9-0.5*C$6^2+C$6*Y440)</f>
        <v>19051.737750498822</v>
      </c>
      <c r="BG440" s="15">
        <f t="shared" ca="1" si="229"/>
        <v>26486.241369205487</v>
      </c>
      <c r="BH440" s="15">
        <f t="shared" ca="1" si="230"/>
        <v>36598.926394025337</v>
      </c>
      <c r="BI440" s="15">
        <f t="shared" ca="1" si="231"/>
        <v>34622.041836921904</v>
      </c>
      <c r="BJ440" s="15">
        <f t="shared" ca="1" si="232"/>
        <v>32969.087226201409</v>
      </c>
      <c r="BK440" s="15">
        <f t="shared" ca="1" si="233"/>
        <v>32862.408875331406</v>
      </c>
      <c r="BL440" s="15">
        <f t="shared" ca="1" si="234"/>
        <v>41683.016011821586</v>
      </c>
      <c r="BM440" s="15">
        <f t="shared" ca="1" si="235"/>
        <v>45031.08229372932</v>
      </c>
      <c r="BN440" s="15">
        <f t="shared" ca="1" si="236"/>
        <v>62485.428300916916</v>
      </c>
      <c r="BO440" s="15">
        <f t="shared" ca="1" si="237"/>
        <v>66037.735739152791</v>
      </c>
      <c r="BP440" s="15">
        <f t="shared" ca="1" si="238"/>
        <v>85549.067914492625</v>
      </c>
      <c r="BQ440" s="15">
        <f ca="1">Inputs!$B$20*EXP($B$10-0.5*C$7^2+C$7*AJ440)</f>
        <v>4451.1640502864193</v>
      </c>
      <c r="BR440" s="15">
        <f t="shared" ca="1" si="239"/>
        <v>6118.3133798803829</v>
      </c>
      <c r="BS440" s="15">
        <f t="shared" ca="1" si="240"/>
        <v>8924.0341022800567</v>
      </c>
      <c r="BT440" s="15">
        <f t="shared" ca="1" si="241"/>
        <v>14788.36163638069</v>
      </c>
      <c r="BU440" s="15">
        <f t="shared" ca="1" si="242"/>
        <v>20957.578967461501</v>
      </c>
      <c r="BV440" s="15">
        <f t="shared" ca="1" si="243"/>
        <v>32285.078642827953</v>
      </c>
      <c r="BW440" s="15">
        <f t="shared" ca="1" si="244"/>
        <v>51744.606383634557</v>
      </c>
      <c r="BX440" s="15">
        <f t="shared" ca="1" si="245"/>
        <v>71059.853468218978</v>
      </c>
      <c r="BY440" s="15">
        <f t="shared" ca="1" si="246"/>
        <v>132439.55355086937</v>
      </c>
      <c r="BZ440" s="15">
        <f t="shared" ca="1" si="247"/>
        <v>190747.70612380549</v>
      </c>
      <c r="CA440" s="15">
        <f t="shared" ca="1" si="248"/>
        <v>341822.20689741941</v>
      </c>
      <c r="CB440" s="15">
        <f ca="1">(AU440*DCF!C$10-DCF!C$5*MAX(AU440*DCF!C$10,0)-MAX(AU440-Inputs!$B$6,0)/Inputs!$B$10)*DCF!C$6</f>
        <v>1045.2872354824801</v>
      </c>
      <c r="CC440" s="15">
        <f ca="1">(AV440*DCF!D$10-DCF!D$5*MAX(AV440*DCF!D$10,0)-MAX(AV440-AU440,0)/Inputs!$B$10)*DCF!D$6</f>
        <v>1133.7511455437689</v>
      </c>
      <c r="CD440" s="15">
        <f ca="1">(AW440*DCF!E$10-DCF!E$5*MAX(AW440*DCF!E$10,0)-MAX(AW440-AV440,0)/Inputs!$B$10)*DCF!E$6</f>
        <v>1304.5357279883101</v>
      </c>
      <c r="CE440" s="15">
        <f ca="1">(AX440*DCF!F$10-DCF!F$5*MAX(AX440*DCF!F$10,0)-MAX(AX440-AW440,0)/Inputs!$B$10)*DCF!F$6</f>
        <v>1236.785688227465</v>
      </c>
      <c r="CF440" s="15">
        <f ca="1">(AY440*DCF!G$10-DCF!G$5*MAX(AY440*DCF!G$10,0)-MAX(AY440-AX440,0)/Inputs!$B$10)*DCF!G$6</f>
        <v>1256.0440632146911</v>
      </c>
      <c r="CG440" s="15">
        <f ca="1">(AZ440*DCF!H$10-DCF!H$5*MAX(AZ440*DCF!H$10,0)-MAX(AZ440-AY440,0)/Inputs!$B$10)*DCF!H$6</f>
        <v>1515.0797566798101</v>
      </c>
      <c r="CH440" s="15">
        <f ca="1">(BA440*DCF!I$10-DCF!I$5*MAX(BA440*DCF!I$10,0)-MAX(BA440-AZ440,0)/Inputs!$B$10)*DCF!I$6</f>
        <v>1617.5170021898593</v>
      </c>
      <c r="CI440" s="15">
        <f ca="1">(BB440*DCF!J$10-DCF!J$5*MAX(BB440*DCF!J$10,0)-MAX(BB440-BA440,0)/Inputs!$B$10)*DCF!J$6</f>
        <v>1873.7624827849054</v>
      </c>
      <c r="CJ440" s="15">
        <f ca="1">(BC440*DCF!K$10-DCF!K$5*MAX(BC440*DCF!K$10,0)-MAX(BC440-BB440,0)/Inputs!$B$10)*DCF!K$6</f>
        <v>2133.1349804735696</v>
      </c>
      <c r="CK440" s="15">
        <f ca="1">(BD440*DCF!L$10-DCF!L$5*MAX(BD440*DCF!L$10,0)-MAX(BD440-BC440,0)/Inputs!$B$10)*DCF!L$6</f>
        <v>2981.2987793048069</v>
      </c>
      <c r="CL440" s="15">
        <f ca="1">(BE440*DCF!M$10-DCF!M$5*MAX(BE440*DCF!M$10,0)-MAX(BE440-BD440,0)/Inputs!$B$10)*DCF!M$6</f>
        <v>3115.6066796900031</v>
      </c>
      <c r="CM440" s="15">
        <f ca="1">(BF440*DCF!C$28-DCF!C$5*MAX(BF440*DCF!C$28,0)-MAX(BF440-Inputs!$B$13,0)/Inputs!$B$17)*DCF!C$6</f>
        <v>4044.318131228224</v>
      </c>
      <c r="CN440" s="15">
        <f ca="1">(BG440*DCF!D$28-DCF!D$5*MAX(BG440*DCF!D$28,0)-MAX(BG440-BF440,0)/Inputs!$B$17)*DCF!D$6</f>
        <v>6214.6884658199951</v>
      </c>
      <c r="CO440" s="15">
        <f ca="1">(BH440*DCF!E$28-DCF!E$5*MAX(BH440*DCF!E$28,0)-MAX(BH440-BG440,0)/Inputs!$B$17)*DCF!E$6</f>
        <v>8372.3966320165364</v>
      </c>
      <c r="CP440" s="15">
        <f ca="1">(BI440*DCF!F$28-DCF!F$5*MAX(BI440*DCF!F$28,0)-MAX(BI440-BH440,0)/Inputs!$B$17)*DCF!F$6</f>
        <v>9398.9723842815365</v>
      </c>
      <c r="CQ440" s="15">
        <f ca="1">(BJ440*DCF!G$28-DCF!G$5*MAX(BJ440*DCF!G$28,0)-MAX(BJ440-BI440,0)/Inputs!$B$17)*DCF!G$6</f>
        <v>8554.079816581956</v>
      </c>
      <c r="CR440" s="15">
        <f ca="1">(BK440*DCF!H$28-DCF!H$5*MAX(BK440*DCF!H$28,0)-MAX(BK440-BJ440,0)/Inputs!$B$17)*DCF!H$6</f>
        <v>8127.2362768941211</v>
      </c>
      <c r="CS440" s="15">
        <f ca="1">(BL440*DCF!I$28-DCF!I$5*MAX(BL440*DCF!I$28,0)-MAX(BL440-BK440,0)/Inputs!$B$17)*DCF!I$6</f>
        <v>8535.8602711335425</v>
      </c>
      <c r="CT440" s="15">
        <f ca="1">(BM440*DCF!J$28-DCF!J$5*MAX(BM440*DCF!J$28,0)-MAX(BM440-BL440,0)/Inputs!$B$17)*DCF!J$6</f>
        <v>9601.7434316627587</v>
      </c>
      <c r="CU440" s="15">
        <f ca="1">(BN440*DCF!K$28-DCF!K$5*MAX(BN440*DCF!K$28,0)-MAX(BN440-BM440,0)/Inputs!$B$17)*DCF!K$6</f>
        <v>11057.949868884683</v>
      </c>
      <c r="CV440" s="15">
        <f ca="1">(BO440*DCF!L$28-DCF!L$5*MAX(BO440*DCF!L$28,0)-MAX(BO440-BN440,0)/Inputs!$B$17)*DCF!L$6</f>
        <v>12773.964893625705</v>
      </c>
      <c r="CW440" s="15">
        <f ca="1">(BP440*DCF!M$28-DCF!M$5*MAX(BP440*DCF!M$28,0)-MAX(BP440-BO440,0)/Inputs!$B$17)*DCF!M$6</f>
        <v>14056.624170837084</v>
      </c>
      <c r="CX440" s="15">
        <f ca="1">(BQ440*DCF!C$46-DCF!C$5*MAX(BQ440*DCF!C$46,0)-MAX(BQ440-Inputs!$B$20,0)/Inputs!$B$24)*DCF!C$6</f>
        <v>-1605.425438997519</v>
      </c>
      <c r="CY440" s="15">
        <f ca="1">(BR440*DCF!D$46-DCF!D$5*MAX(BR440*DCF!D$46,0)-MAX(BR440-BQ440,0)/Inputs!$B$24)*DCF!D$6</f>
        <v>-1755.6121933750212</v>
      </c>
      <c r="CZ440" s="15">
        <f ca="1">(BS440*DCF!E$46-DCF!E$5*MAX(BS440*DCF!E$46,0)-MAX(BS440-BR440,0)/Inputs!$B$24)*DCF!E$6</f>
        <v>-2161.2204390038992</v>
      </c>
      <c r="DA440" s="15">
        <f ca="1">(BT440*DCF!F$46-DCF!F$5*MAX(BT440*DCF!F$46,0)-MAX(BT440-BS440,0)/Inputs!$B$24)*DCF!F$6</f>
        <v>-3212.3690342170221</v>
      </c>
      <c r="DB440" s="15">
        <f ca="1">(BU440*DCF!G$46-DCF!G$5*MAX(BU440*DCF!G$46,0)-MAX(BU440-BT440,0)/Inputs!$B$24)*DCF!G$6</f>
        <v>-2780.1743706693878</v>
      </c>
      <c r="DC440" s="15">
        <f ca="1">(BV440*DCF!H$46-DCF!H$5*MAX(BV440*DCF!H$46,0)-MAX(BV440-BU440,0)/Inputs!$B$24)*DCF!H$6</f>
        <v>-3519.9511193781063</v>
      </c>
      <c r="DD440" s="15">
        <f ca="1">(BW440*DCF!I$46-DCF!I$5*MAX(BW440*DCF!I$46,0)-MAX(BW440-BV440,0)/Inputs!$B$24)*DCF!I$6</f>
        <v>-4391.0158727670751</v>
      </c>
      <c r="DE440" s="15">
        <f ca="1">(BX440*DCF!J$46-DCF!J$5*MAX(BX440*DCF!J$46,0)-MAX(BX440-BW440,0)/Inputs!$B$24)*DCF!J$6</f>
        <v>-2141.3236691247744</v>
      </c>
      <c r="DF440" s="15">
        <f ca="1">(BY440*DCF!K$46-DCF!K$5*MAX(BY440*DCF!K$46,0)-MAX(BY440-BX440,0)/Inputs!$B$24)*DCF!K$6</f>
        <v>-7471.0025833992977</v>
      </c>
      <c r="DG440" s="15">
        <f ca="1">(BZ440*DCF!L$46-DCF!L$5*MAX(BZ440*DCF!L$46,0)-MAX(BZ440-BY440,0)/Inputs!$B$24)*DCF!L$6</f>
        <v>-9.8212710846952227</v>
      </c>
      <c r="DH440" s="15">
        <f ca="1">(CA440*DCF!M$46-DCF!M$5*MAX(CA440*DCF!M$46,0)-MAX(CA440-BZ440,0)/Inputs!$B$24)*DCF!M$6</f>
        <v>-4785.541647698511</v>
      </c>
      <c r="DI440" s="15">
        <f ca="1">SUM(CB440:CL440)+BE440*DCF!M$10*(1+Inputs!$B$30)*(1-Inputs!$B$33)*(1-Inputs!$B$30/Inputs!$B$31)/(Inputs!$B$29-Inputs!$B$30)*DCF!M$6</f>
        <v>92050.137636243016</v>
      </c>
      <c r="DJ440" s="15">
        <f ca="1">SUM(CM440:CW440)+BP440*DCF!M$28*(1+Inputs!$B$30)*(1-Inputs!$B$33)*(1-Inputs!$B$30/Inputs!$B$31)/(Inputs!$B$29-Inputs!$B$30)*DCF!M$6</f>
        <v>418183.41737675498</v>
      </c>
      <c r="DK440" s="15">
        <f ca="1">SUM(CX440:DH440)+CA440*DCF!M$46*(1+Inputs!$B$30)*(1-Inputs!$B$33)*(1-Inputs!$B$30/Inputs!$B$31)/(Inputs!$B$29-Inputs!$B$30)*DCF!M$6</f>
        <v>494664.16565265076</v>
      </c>
      <c r="DM440" s="15">
        <f ca="1">DI440+DJ440+DK440+Inputs!$B$34+Inputs!$B$36-Inputs!$B$35</f>
        <v>1081748.7206656488</v>
      </c>
    </row>
    <row r="441" spans="1:117" x14ac:dyDescent="0.75">
      <c r="A441" s="11">
        <v>428</v>
      </c>
      <c r="C441" s="23">
        <f t="shared" ca="1" si="252"/>
        <v>-2.3065541671090006</v>
      </c>
      <c r="D441" s="23">
        <f t="shared" ca="1" si="252"/>
        <v>0.32452412741553749</v>
      </c>
      <c r="E441" s="23">
        <f t="shared" ca="1" si="252"/>
        <v>1.4235918300713994</v>
      </c>
      <c r="F441" s="23">
        <f t="shared" ca="1" si="252"/>
        <v>-0.56115399431860824</v>
      </c>
      <c r="G441" s="23">
        <f t="shared" ca="1" si="252"/>
        <v>-0.6482415517964295</v>
      </c>
      <c r="H441" s="23">
        <f t="shared" ca="1" si="252"/>
        <v>-0.87393227302082721</v>
      </c>
      <c r="I441" s="23">
        <f t="shared" ca="1" si="252"/>
        <v>2.1829314147994463</v>
      </c>
      <c r="J441" s="23">
        <f t="shared" ca="1" si="252"/>
        <v>-2.3410194333564744</v>
      </c>
      <c r="K441" s="23">
        <f t="shared" ca="1" si="252"/>
        <v>-0.20396186563941407</v>
      </c>
      <c r="L441" s="23">
        <f t="shared" ca="1" si="252"/>
        <v>-1.0868919637344923</v>
      </c>
      <c r="M441" s="23">
        <f t="shared" ca="1" si="252"/>
        <v>-1.1010171115856788</v>
      </c>
      <c r="N441" s="23">
        <f ca="1">SQRT(Inputs!$B$38)*C441+SQRT(1-Inputs!$B$38)*_xlfn.NORM.S.INV(RAND())</f>
        <v>-1.1030884133378918</v>
      </c>
      <c r="O441" s="23">
        <f ca="1">SQRT(Inputs!$B$38)*D441+SQRT(1-Inputs!$B$38)*_xlfn.NORM.S.INV(RAND())</f>
        <v>0.88112609935453223</v>
      </c>
      <c r="P441" s="23">
        <f ca="1">SQRT(Inputs!$B$38)*E441+SQRT(1-Inputs!$B$38)*_xlfn.NORM.S.INV(RAND())</f>
        <v>0.24073150464680493</v>
      </c>
      <c r="Q441" s="23">
        <f ca="1">SQRT(Inputs!$B$38)*F441+SQRT(1-Inputs!$B$38)*_xlfn.NORM.S.INV(RAND())</f>
        <v>-0.43179574227601863</v>
      </c>
      <c r="R441" s="23">
        <f ca="1">SQRT(Inputs!$B$38)*G441+SQRT(1-Inputs!$B$38)*_xlfn.NORM.S.INV(RAND())</f>
        <v>-0.91159549295822839</v>
      </c>
      <c r="S441" s="23">
        <f ca="1">SQRT(Inputs!$B$38)*H441+SQRT(1-Inputs!$B$38)*_xlfn.NORM.S.INV(RAND())</f>
        <v>0.84381064164981501</v>
      </c>
      <c r="T441" s="23">
        <f ca="1">SQRT(Inputs!$B$38)*I441+SQRT(1-Inputs!$B$38)*_xlfn.NORM.S.INV(RAND())</f>
        <v>1.4479989741643253</v>
      </c>
      <c r="U441" s="23">
        <f ca="1">SQRT(Inputs!$B$38)*J441+SQRT(1-Inputs!$B$38)*_xlfn.NORM.S.INV(RAND())</f>
        <v>-1.1371665097553052</v>
      </c>
      <c r="V441" s="23">
        <f ca="1">SQRT(Inputs!$B$38)*K441+SQRT(1-Inputs!$B$38)*_xlfn.NORM.S.INV(RAND())</f>
        <v>-0.29275181206539341</v>
      </c>
      <c r="W441" s="23">
        <f ca="1">SQRT(Inputs!$B$38)*L441+SQRT(1-Inputs!$B$38)*_xlfn.NORM.S.INV(RAND())</f>
        <v>1.1763161793923362</v>
      </c>
      <c r="X441" s="23">
        <f ca="1">SQRT(Inputs!$B$38)*M441+SQRT(1-Inputs!$B$38)*_xlfn.NORM.S.INV(RAND())</f>
        <v>-1.0446352990423133</v>
      </c>
      <c r="Y441" s="23">
        <f ca="1">SQRT(Inputs!$B$38)*C441+SQRT(1-Inputs!$B$38)*_xlfn.NORM.S.INV(RAND())</f>
        <v>-1.6032731601916226</v>
      </c>
      <c r="Z441" s="23">
        <f ca="1">SQRT(Inputs!$B$38)*D441+SQRT(1-Inputs!$B$38)*_xlfn.NORM.S.INV(RAND())</f>
        <v>-0.80653311694781371</v>
      </c>
      <c r="AA441" s="23">
        <f ca="1">SQRT(Inputs!$B$38)*E441+SQRT(1-Inputs!$B$38)*_xlfn.NORM.S.INV(RAND())</f>
        <v>-0.57865234455326575</v>
      </c>
      <c r="AB441" s="23">
        <f ca="1">SQRT(Inputs!$B$38)*F441+SQRT(1-Inputs!$B$38)*_xlfn.NORM.S.INV(RAND())</f>
        <v>-1.3499737639012956</v>
      </c>
      <c r="AC441" s="23">
        <f ca="1">SQRT(Inputs!$B$38)*G441+SQRT(1-Inputs!$B$38)*_xlfn.NORM.S.INV(RAND())</f>
        <v>-0.12388773793208094</v>
      </c>
      <c r="AD441" s="23">
        <f ca="1">SQRT(Inputs!$B$38)*H441+SQRT(1-Inputs!$B$38)*_xlfn.NORM.S.INV(RAND())</f>
        <v>-0.74086765742554661</v>
      </c>
      <c r="AE441" s="23">
        <f ca="1">SQRT(Inputs!$B$38)*I441+SQRT(1-Inputs!$B$38)*_xlfn.NORM.S.INV(RAND())</f>
        <v>1.5106859615142019</v>
      </c>
      <c r="AF441" s="23">
        <f ca="1">SQRT(Inputs!$B$38)*J441+SQRT(1-Inputs!$B$38)*_xlfn.NORM.S.INV(RAND())</f>
        <v>-1.7882282480586174</v>
      </c>
      <c r="AG441" s="23">
        <f ca="1">SQRT(Inputs!$B$38)*K441+SQRT(1-Inputs!$B$38)*_xlfn.NORM.S.INV(RAND())</f>
        <v>-0.86667622171787784</v>
      </c>
      <c r="AH441" s="23">
        <f ca="1">SQRT(Inputs!$B$38)*L441+SQRT(1-Inputs!$B$38)*_xlfn.NORM.S.INV(RAND())</f>
        <v>-2.4615293761467831</v>
      </c>
      <c r="AI441" s="23">
        <f ca="1">SQRT(Inputs!$B$38)*M441+SQRT(1-Inputs!$B$38)*_xlfn.NORM.S.INV(RAND())</f>
        <v>-1.6375483740122192</v>
      </c>
      <c r="AJ441" s="23">
        <f ca="1">SQRT(Inputs!$B$38)*C441+SQRT(1-Inputs!$B$38)*_xlfn.NORM.S.INV(RAND())</f>
        <v>-1.7309718480804606</v>
      </c>
      <c r="AK441" s="23">
        <f ca="1">SQRT(Inputs!$B$38)*D441+SQRT(1-Inputs!$B$38)*_xlfn.NORM.S.INV(RAND())</f>
        <v>4.86594303277888E-2</v>
      </c>
      <c r="AL441" s="23">
        <f ca="1">SQRT(Inputs!$B$38)*E441+SQRT(1-Inputs!$B$38)*_xlfn.NORM.S.INV(RAND())</f>
        <v>0.59668003247110479</v>
      </c>
      <c r="AM441" s="23">
        <f ca="1">SQRT(Inputs!$B$38)*F441+SQRT(1-Inputs!$B$38)*_xlfn.NORM.S.INV(RAND())</f>
        <v>-0.34326074209847529</v>
      </c>
      <c r="AN441" s="23">
        <f ca="1">SQRT(Inputs!$B$38)*G441+SQRT(1-Inputs!$B$38)*_xlfn.NORM.S.INV(RAND())</f>
        <v>1.4381562559747851</v>
      </c>
      <c r="AO441" s="23">
        <f ca="1">SQRT(Inputs!$B$38)*H441+SQRT(1-Inputs!$B$38)*_xlfn.NORM.S.INV(RAND())</f>
        <v>-1.2749729873604854</v>
      </c>
      <c r="AP441" s="23">
        <f ca="1">SQRT(Inputs!$B$38)*I441+SQRT(1-Inputs!$B$38)*_xlfn.NORM.S.INV(RAND())</f>
        <v>2.5532394468213679</v>
      </c>
      <c r="AQ441" s="23">
        <f ca="1">SQRT(Inputs!$B$38)*J441+SQRT(1-Inputs!$B$38)*_xlfn.NORM.S.INV(RAND())</f>
        <v>-2.3717643936525219</v>
      </c>
      <c r="AR441" s="23">
        <f ca="1">SQRT(Inputs!$B$38)*K441+SQRT(1-Inputs!$B$38)*_xlfn.NORM.S.INV(RAND())</f>
        <v>-1.2343034630520935</v>
      </c>
      <c r="AS441" s="23">
        <f ca="1">SQRT(Inputs!$B$38)*L441+SQRT(1-Inputs!$B$38)*_xlfn.NORM.S.INV(RAND())</f>
        <v>-0.2125340595923671</v>
      </c>
      <c r="AT441" s="23">
        <f ca="1">SQRT(Inputs!$B$38)*M441+SQRT(1-Inputs!$B$38)*_xlfn.NORM.S.INV(RAND())</f>
        <v>-0.97052012231758678</v>
      </c>
      <c r="AU441" s="15">
        <f ca="1">Inputs!$B$6*EXP($B$8-0.5*C$5^2+C$5*N441)</f>
        <v>4150.7823037393055</v>
      </c>
      <c r="AV441" s="15">
        <f t="shared" ca="1" si="219"/>
        <v>5751.3432830872334</v>
      </c>
      <c r="AW441" s="15">
        <f t="shared" ca="1" si="220"/>
        <v>7244.1859582982297</v>
      </c>
      <c r="AX441" s="15">
        <f t="shared" ca="1" si="221"/>
        <v>8379.9478420739106</v>
      </c>
      <c r="AY441" s="15">
        <f t="shared" ca="1" si="222"/>
        <v>9206.8769741575179</v>
      </c>
      <c r="AZ441" s="15">
        <f t="shared" ca="1" si="223"/>
        <v>12356.714321129039</v>
      </c>
      <c r="BA441" s="15">
        <f t="shared" ca="1" si="224"/>
        <v>17595.830650496708</v>
      </c>
      <c r="BB441" s="15">
        <f t="shared" ca="1" si="225"/>
        <v>19222.909413792338</v>
      </c>
      <c r="BC441" s="15">
        <f t="shared" ca="1" si="226"/>
        <v>22887.171197070278</v>
      </c>
      <c r="BD441" s="15">
        <f t="shared" ca="1" si="227"/>
        <v>31300.039926018053</v>
      </c>
      <c r="BE441" s="15">
        <f t="shared" ca="1" si="228"/>
        <v>34873.17591514888</v>
      </c>
      <c r="BF441" s="15">
        <f ca="1">Inputs!$B$13*EXP($B$9-0.5*C$6^2+C$6*Y441)</f>
        <v>10065.047225616212</v>
      </c>
      <c r="BG441" s="15">
        <f t="shared" ca="1" si="229"/>
        <v>10605.28926732175</v>
      </c>
      <c r="BH441" s="15">
        <f t="shared" ca="1" si="230"/>
        <v>11771.924615798831</v>
      </c>
      <c r="BI441" s="15">
        <f t="shared" ca="1" si="231"/>
        <v>11706.886307436509</v>
      </c>
      <c r="BJ441" s="15">
        <f t="shared" ca="1" si="232"/>
        <v>14097.860979976791</v>
      </c>
      <c r="BK441" s="15">
        <f t="shared" ca="1" si="233"/>
        <v>15642.382894216322</v>
      </c>
      <c r="BL441" s="15">
        <f t="shared" ca="1" si="234"/>
        <v>23369.973694085944</v>
      </c>
      <c r="BM441" s="15">
        <f t="shared" ca="1" si="235"/>
        <v>23004.30050561262</v>
      </c>
      <c r="BN441" s="15">
        <f t="shared" ca="1" si="236"/>
        <v>25501.432706098338</v>
      </c>
      <c r="BO441" s="15">
        <f t="shared" ca="1" si="237"/>
        <v>23569.244434808417</v>
      </c>
      <c r="BP441" s="15">
        <f t="shared" ca="1" si="238"/>
        <v>24097.039628681359</v>
      </c>
      <c r="BQ441" s="15">
        <f ca="1">Inputs!$B$20*EXP($B$10-0.5*C$7^2+C$7*AJ441)</f>
        <v>2321.5328026108814</v>
      </c>
      <c r="BR441" s="15">
        <f t="shared" ca="1" si="239"/>
        <v>3199.0773473354661</v>
      </c>
      <c r="BS441" s="15">
        <f t="shared" ca="1" si="240"/>
        <v>5199.6846278894864</v>
      </c>
      <c r="BT441" s="15">
        <f t="shared" ca="1" si="241"/>
        <v>6551.8703832419205</v>
      </c>
      <c r="BU441" s="15">
        <f t="shared" ca="1" si="242"/>
        <v>12859.416900266995</v>
      </c>
      <c r="BV441" s="15">
        <f t="shared" ca="1" si="243"/>
        <v>13424.174354618961</v>
      </c>
      <c r="BW441" s="15">
        <f t="shared" ca="1" si="244"/>
        <v>32157.981520388679</v>
      </c>
      <c r="BX441" s="15">
        <f t="shared" ca="1" si="245"/>
        <v>27957.860336609163</v>
      </c>
      <c r="BY441" s="15">
        <f t="shared" ca="1" si="246"/>
        <v>30933.913220966147</v>
      </c>
      <c r="BZ441" s="15">
        <f t="shared" ca="1" si="247"/>
        <v>41741.455123049986</v>
      </c>
      <c r="CA441" s="15">
        <f t="shared" ca="1" si="248"/>
        <v>49345.858217691071</v>
      </c>
      <c r="CB441" s="15">
        <f ca="1">(AU441*DCF!C$10-DCF!C$5*MAX(AU441*DCF!C$10,0)-MAX(AU441-Inputs!$B$6,0)/Inputs!$B$10)*DCF!C$6</f>
        <v>1048.8601374658056</v>
      </c>
      <c r="CC441" s="15">
        <f ca="1">(AV441*DCF!D$10-DCF!D$5*MAX(AV441*DCF!D$10,0)-MAX(AV441-AU441,0)/Inputs!$B$10)*DCF!D$6</f>
        <v>1011.5960560234009</v>
      </c>
      <c r="CD441" s="15">
        <f ca="1">(AW441*DCF!E$10-DCF!E$5*MAX(AW441*DCF!E$10,0)-MAX(AW441-AV441,0)/Inputs!$B$10)*DCF!E$6</f>
        <v>1336.3172284593186</v>
      </c>
      <c r="CE441" s="15">
        <f ca="1">(AX441*DCF!F$10-DCF!F$5*MAX(AX441*DCF!F$10,0)-MAX(AX441-AW441,0)/Inputs!$B$10)*DCF!F$6</f>
        <v>1593.0053697682481</v>
      </c>
      <c r="CF441" s="15">
        <f ca="1">(AY441*DCF!G$10-DCF!G$5*MAX(AY441*DCF!G$10,0)-MAX(AY441-AX441,0)/Inputs!$B$10)*DCF!G$6</f>
        <v>1738.0334670918771</v>
      </c>
      <c r="CG441" s="15">
        <f ca="1">(AZ441*DCF!H$10-DCF!H$5*MAX(AZ441*DCF!H$10,0)-MAX(AZ441-AY441,0)/Inputs!$B$10)*DCF!H$6</f>
        <v>1839.7548594393591</v>
      </c>
      <c r="CH441" s="15">
        <f ca="1">(BA441*DCF!I$10-DCF!I$5*MAX(BA441*DCF!I$10,0)-MAX(BA441-AZ441,0)/Inputs!$B$10)*DCF!I$6</f>
        <v>2354.7177219291734</v>
      </c>
      <c r="CI441" s="15">
        <f ca="1">(BB441*DCF!J$10-DCF!J$5*MAX(BB441*DCF!J$10,0)-MAX(BB441-BA441,0)/Inputs!$B$10)*DCF!J$6</f>
        <v>3052.1388843200361</v>
      </c>
      <c r="CJ441" s="15">
        <f ca="1">(BC441*DCF!K$10-DCF!K$5*MAX(BC441*DCF!K$10,0)-MAX(BC441-BB441,0)/Inputs!$B$10)*DCF!K$6</f>
        <v>3171.5261232989869</v>
      </c>
      <c r="CK441" s="15">
        <f ca="1">(BD441*DCF!L$10-DCF!L$5*MAX(BD441*DCF!L$10,0)-MAX(BD441-BC441,0)/Inputs!$B$10)*DCF!L$6</f>
        <v>3632.7210785061288</v>
      </c>
      <c r="CL441" s="15">
        <f ca="1">(BE441*DCF!M$10-DCF!M$5*MAX(BE441*DCF!M$10,0)-MAX(BE441-BD441,0)/Inputs!$B$10)*DCF!M$6</f>
        <v>4494.2069003798215</v>
      </c>
      <c r="CM441" s="15">
        <f ca="1">(BF441*DCF!C$28-DCF!C$5*MAX(BF441*DCF!C$28,0)-MAX(BF441-Inputs!$B$13,0)/Inputs!$B$17)*DCF!C$6</f>
        <v>3071.7864053900939</v>
      </c>
      <c r="CN441" s="15">
        <f ca="1">(BG441*DCF!D$28-DCF!D$5*MAX(BG441*DCF!D$28,0)-MAX(BG441-BF441,0)/Inputs!$B$17)*DCF!D$6</f>
        <v>3008.2438902170838</v>
      </c>
      <c r="CO441" s="15">
        <f ca="1">(BH441*DCF!E$28-DCF!E$5*MAX(BH441*DCF!E$28,0)-MAX(BH441-BG441,0)/Inputs!$B$17)*DCF!E$6</f>
        <v>3104.0908986008494</v>
      </c>
      <c r="CP441" s="15">
        <f ca="1">(BI441*DCF!F$28-DCF!F$5*MAX(BI441*DCF!F$28,0)-MAX(BI441-BH441,0)/Inputs!$B$17)*DCF!F$6</f>
        <v>3178.1112629867343</v>
      </c>
      <c r="CQ441" s="15">
        <f ca="1">(BJ441*DCF!G$28-DCF!G$5*MAX(BJ441*DCF!G$28,0)-MAX(BJ441-BI441,0)/Inputs!$B$17)*DCF!G$6</f>
        <v>3255.6586714424479</v>
      </c>
      <c r="CR441" s="15">
        <f ca="1">(BK441*DCF!H$28-DCF!H$5*MAX(BK441*DCF!H$28,0)-MAX(BK441-BJ441,0)/Inputs!$B$17)*DCF!H$6</f>
        <v>3628.5585071947744</v>
      </c>
      <c r="CS441" s="15">
        <f ca="1">(BL441*DCF!I$28-DCF!I$5*MAX(BL441*DCF!I$28,0)-MAX(BL441-BK441,0)/Inputs!$B$17)*DCF!I$6</f>
        <v>4386.3741047704489</v>
      </c>
      <c r="CT441" s="15">
        <f ca="1">(BM441*DCF!J$28-DCF!J$5*MAX(BM441*DCF!J$28,0)-MAX(BM441-BL441,0)/Inputs!$B$17)*DCF!J$6</f>
        <v>5131.8687474624185</v>
      </c>
      <c r="CU441" s="15">
        <f ca="1">(BN441*DCF!K$28-DCF!K$5*MAX(BN441*DCF!K$28,0)-MAX(BN441-BM441,0)/Inputs!$B$17)*DCF!K$6</f>
        <v>5079.6095720431231</v>
      </c>
      <c r="CV441" s="15">
        <f ca="1">(BO441*DCF!L$28-DCF!L$5*MAX(BO441*DCF!L$28,0)-MAX(BO441-BN441,0)/Inputs!$B$17)*DCF!L$6</f>
        <v>4702.5589802044333</v>
      </c>
      <c r="CW441" s="15">
        <f ca="1">(BP441*DCF!M$28-DCF!M$5*MAX(BP441*DCF!M$28,0)-MAX(BP441-BO441,0)/Inputs!$B$17)*DCF!M$6</f>
        <v>4478.702523353285</v>
      </c>
      <c r="CX441" s="15">
        <f ca="1">(BQ441*DCF!C$46-DCF!C$5*MAX(BQ441*DCF!C$46,0)-MAX(BQ441-Inputs!$B$20,0)/Inputs!$B$24)*DCF!C$6</f>
        <v>-536.15076272768624</v>
      </c>
      <c r="CY441" s="15">
        <f ca="1">(BR441*DCF!D$46-DCF!D$5*MAX(BR441*DCF!D$46,0)-MAX(BR441-BQ441,0)/Inputs!$B$24)*DCF!D$6</f>
        <v>-920.44887269494052</v>
      </c>
      <c r="CZ441" s="15">
        <f ca="1">(BS441*DCF!E$46-DCF!E$5*MAX(BS441*DCF!E$46,0)-MAX(BS441-BR441,0)/Inputs!$B$24)*DCF!E$6</f>
        <v>-1403.456074725193</v>
      </c>
      <c r="DA441" s="15">
        <f ca="1">(BT441*DCF!F$46-DCF!F$5*MAX(BT441*DCF!F$46,0)-MAX(BT441-BS441,0)/Inputs!$B$24)*DCF!F$6</f>
        <v>-969.52220476851085</v>
      </c>
      <c r="DB441" s="15">
        <f ca="1">(BU441*DCF!G$46-DCF!G$5*MAX(BU441*DCF!G$46,0)-MAX(BU441-BT441,0)/Inputs!$B$24)*DCF!G$6</f>
        <v>-2554.2994038442125</v>
      </c>
      <c r="DC441" s="15">
        <f ca="1">(BV441*DCF!H$46-DCF!H$5*MAX(BV441*DCF!H$46,0)-MAX(BV441-BU441,0)/Inputs!$B$24)*DCF!H$6</f>
        <v>-175.49491861353962</v>
      </c>
      <c r="DD441" s="15">
        <f ca="1">(BW441*DCF!I$46-DCF!I$5*MAX(BW441*DCF!I$46,0)-MAX(BW441-BV441,0)/Inputs!$B$24)*DCF!I$6</f>
        <v>-4635.0502630158189</v>
      </c>
      <c r="DE441" s="15">
        <f ca="1">(BX441*DCF!J$46-DCF!J$5*MAX(BX441*DCF!J$46,0)-MAX(BX441-BW441,0)/Inputs!$B$24)*DCF!J$6</f>
        <v>1172.7549056828952</v>
      </c>
      <c r="DF441" s="15">
        <f ca="1">(BY441*DCF!K$46-DCF!K$5*MAX(BY441*DCF!K$46,0)-MAX(BY441-BX441,0)/Inputs!$B$24)*DCF!K$6</f>
        <v>1037.9945669307313</v>
      </c>
      <c r="DG441" s="15">
        <f ca="1">(BZ441*DCF!L$46-DCF!L$5*MAX(BZ441*DCF!L$46,0)-MAX(BZ441-BY441,0)/Inputs!$B$24)*DCF!L$6</f>
        <v>439.61126862723552</v>
      </c>
      <c r="DH441" s="15">
        <f ca="1">(CA441*DCF!M$46-DCF!M$5*MAX(CA441*DCF!M$46,0)-MAX(CA441-BZ441,0)/Inputs!$B$24)*DCF!M$6</f>
        <v>2278.7739721424882</v>
      </c>
      <c r="DI441" s="15">
        <f ca="1">SUM(CB441:CL441)+BE441*DCF!M$10*(1+Inputs!$B$30)*(1-Inputs!$B$33)*(1-Inputs!$B$30/Inputs!$B$31)/(Inputs!$B$29-Inputs!$B$30)*DCF!M$6</f>
        <v>122325.38754855248</v>
      </c>
      <c r="DJ441" s="15">
        <f ca="1">SUM(CM441:CW441)+BP441*DCF!M$28*(1+Inputs!$B$30)*(1-Inputs!$B$33)*(1-Inputs!$B$30/Inputs!$B$31)/(Inputs!$B$29-Inputs!$B$30)*DCF!M$6</f>
        <v>132442.07014630712</v>
      </c>
      <c r="DK441" s="15">
        <f ca="1">SUM(CX441:DH441)+CA441*DCF!M$46*(1+Inputs!$B$30)*(1-Inputs!$B$33)*(1-Inputs!$B$30/Inputs!$B$31)/(Inputs!$B$29-Inputs!$B$30)*DCF!M$6</f>
        <v>70029.254408135661</v>
      </c>
      <c r="DM441" s="15">
        <f ca="1">DI441+DJ441+DK441+Inputs!$B$34+Inputs!$B$36-Inputs!$B$35</f>
        <v>401647.71210299525</v>
      </c>
    </row>
    <row r="442" spans="1:117" x14ac:dyDescent="0.75">
      <c r="A442" s="11">
        <v>429</v>
      </c>
      <c r="C442" s="23">
        <f t="shared" ca="1" si="252"/>
        <v>9.9031313617546871E-2</v>
      </c>
      <c r="D442" s="23">
        <f t="shared" ca="1" si="252"/>
        <v>-0.96828907086646376</v>
      </c>
      <c r="E442" s="23">
        <f t="shared" ca="1" si="252"/>
        <v>0.42264075004300372</v>
      </c>
      <c r="F442" s="23">
        <f t="shared" ca="1" si="252"/>
        <v>1.1388691265317499</v>
      </c>
      <c r="G442" s="23">
        <f t="shared" ca="1" si="252"/>
        <v>1.5466516404104518</v>
      </c>
      <c r="H442" s="23">
        <f t="shared" ca="1" si="252"/>
        <v>-0.50764367485687745</v>
      </c>
      <c r="I442" s="23">
        <f t="shared" ca="1" si="252"/>
        <v>-0.21808082167553655</v>
      </c>
      <c r="J442" s="23">
        <f t="shared" ca="1" si="252"/>
        <v>2.5147207808483238</v>
      </c>
      <c r="K442" s="23">
        <f t="shared" ca="1" si="252"/>
        <v>-0.12635458824081858</v>
      </c>
      <c r="L442" s="23">
        <f t="shared" ca="1" si="252"/>
        <v>1.0082921971977006</v>
      </c>
      <c r="M442" s="23">
        <f t="shared" ca="1" si="252"/>
        <v>0.14248464270313047</v>
      </c>
      <c r="N442" s="23">
        <f ca="1">SQRT(Inputs!$B$38)*C442+SQRT(1-Inputs!$B$38)*_xlfn.NORM.S.INV(RAND())</f>
        <v>-0.53715374967605434</v>
      </c>
      <c r="O442" s="23">
        <f ca="1">SQRT(Inputs!$B$38)*D442+SQRT(1-Inputs!$B$38)*_xlfn.NORM.S.INV(RAND())</f>
        <v>-2.3450303872997535</v>
      </c>
      <c r="P442" s="23">
        <f ca="1">SQRT(Inputs!$B$38)*E442+SQRT(1-Inputs!$B$38)*_xlfn.NORM.S.INV(RAND())</f>
        <v>0.32558616007275437</v>
      </c>
      <c r="Q442" s="23">
        <f ca="1">SQRT(Inputs!$B$38)*F442+SQRT(1-Inputs!$B$38)*_xlfn.NORM.S.INV(RAND())</f>
        <v>0.56502208657022135</v>
      </c>
      <c r="R442" s="23">
        <f ca="1">SQRT(Inputs!$B$38)*G442+SQRT(1-Inputs!$B$38)*_xlfn.NORM.S.INV(RAND())</f>
        <v>-8.0267090948886621E-2</v>
      </c>
      <c r="S442" s="23">
        <f ca="1">SQRT(Inputs!$B$38)*H442+SQRT(1-Inputs!$B$38)*_xlfn.NORM.S.INV(RAND())</f>
        <v>4.27651571469434E-2</v>
      </c>
      <c r="T442" s="23">
        <f ca="1">SQRT(Inputs!$B$38)*I442+SQRT(1-Inputs!$B$38)*_xlfn.NORM.S.INV(RAND())</f>
        <v>-8.7135295554832001E-2</v>
      </c>
      <c r="U442" s="23">
        <f ca="1">SQRT(Inputs!$B$38)*J442+SQRT(1-Inputs!$B$38)*_xlfn.NORM.S.INV(RAND())</f>
        <v>2.4948373857842299</v>
      </c>
      <c r="V442" s="23">
        <f ca="1">SQRT(Inputs!$B$38)*K442+SQRT(1-Inputs!$B$38)*_xlfn.NORM.S.INV(RAND())</f>
        <v>-0.48625112346088117</v>
      </c>
      <c r="W442" s="23">
        <f ca="1">SQRT(Inputs!$B$38)*L442+SQRT(1-Inputs!$B$38)*_xlfn.NORM.S.INV(RAND())</f>
        <v>0.27014231727286581</v>
      </c>
      <c r="X442" s="23">
        <f ca="1">SQRT(Inputs!$B$38)*M442+SQRT(1-Inputs!$B$38)*_xlfn.NORM.S.INV(RAND())</f>
        <v>-7.3899483564576221E-2</v>
      </c>
      <c r="Y442" s="23">
        <f ca="1">SQRT(Inputs!$B$38)*C442+SQRT(1-Inputs!$B$38)*_xlfn.NORM.S.INV(RAND())</f>
        <v>0.47555716388874425</v>
      </c>
      <c r="Z442" s="23">
        <f ca="1">SQRT(Inputs!$B$38)*D442+SQRT(1-Inputs!$B$38)*_xlfn.NORM.S.INV(RAND())</f>
        <v>-1.3887426104230158</v>
      </c>
      <c r="AA442" s="23">
        <f ca="1">SQRT(Inputs!$B$38)*E442+SQRT(1-Inputs!$B$38)*_xlfn.NORM.S.INV(RAND())</f>
        <v>1.2087721437071339</v>
      </c>
      <c r="AB442" s="23">
        <f ca="1">SQRT(Inputs!$B$38)*F442+SQRT(1-Inputs!$B$38)*_xlfn.NORM.S.INV(RAND())</f>
        <v>1.0631059683593354</v>
      </c>
      <c r="AC442" s="23">
        <f ca="1">SQRT(Inputs!$B$38)*G442+SQRT(1-Inputs!$B$38)*_xlfn.NORM.S.INV(RAND())</f>
        <v>-0.13251112605411297</v>
      </c>
      <c r="AD442" s="23">
        <f ca="1">SQRT(Inputs!$B$38)*H442+SQRT(1-Inputs!$B$38)*_xlfn.NORM.S.INV(RAND())</f>
        <v>0.39790939948488602</v>
      </c>
      <c r="AE442" s="23">
        <f ca="1">SQRT(Inputs!$B$38)*I442+SQRT(1-Inputs!$B$38)*_xlfn.NORM.S.INV(RAND())</f>
        <v>0.50645662909679179</v>
      </c>
      <c r="AF442" s="23">
        <f ca="1">SQRT(Inputs!$B$38)*J442+SQRT(1-Inputs!$B$38)*_xlfn.NORM.S.INV(RAND())</f>
        <v>0.86149888886400072</v>
      </c>
      <c r="AG442" s="23">
        <f ca="1">SQRT(Inputs!$B$38)*K442+SQRT(1-Inputs!$B$38)*_xlfn.NORM.S.INV(RAND())</f>
        <v>-0.95128423207233759</v>
      </c>
      <c r="AH442" s="23">
        <f ca="1">SQRT(Inputs!$B$38)*L442+SQRT(1-Inputs!$B$38)*_xlfn.NORM.S.INV(RAND())</f>
        <v>1.718875158317303</v>
      </c>
      <c r="AI442" s="23">
        <f ca="1">SQRT(Inputs!$B$38)*M442+SQRT(1-Inputs!$B$38)*_xlfn.NORM.S.INV(RAND())</f>
        <v>-0.94964235768120075</v>
      </c>
      <c r="AJ442" s="23">
        <f ca="1">SQRT(Inputs!$B$38)*C442+SQRT(1-Inputs!$B$38)*_xlfn.NORM.S.INV(RAND())</f>
        <v>0.54386937599180551</v>
      </c>
      <c r="AK442" s="23">
        <f ca="1">SQRT(Inputs!$B$38)*D442+SQRT(1-Inputs!$B$38)*_xlfn.NORM.S.INV(RAND())</f>
        <v>-0.43216414891223598</v>
      </c>
      <c r="AL442" s="23">
        <f ca="1">SQRT(Inputs!$B$38)*E442+SQRT(1-Inputs!$B$38)*_xlfn.NORM.S.INV(RAND())</f>
        <v>1.3827497152955028</v>
      </c>
      <c r="AM442" s="23">
        <f ca="1">SQRT(Inputs!$B$38)*F442+SQRT(1-Inputs!$B$38)*_xlfn.NORM.S.INV(RAND())</f>
        <v>0.88325741400780511</v>
      </c>
      <c r="AN442" s="23">
        <f ca="1">SQRT(Inputs!$B$38)*G442+SQRT(1-Inputs!$B$38)*_xlfn.NORM.S.INV(RAND())</f>
        <v>-2.2894387674314731E-2</v>
      </c>
      <c r="AO442" s="23">
        <f ca="1">SQRT(Inputs!$B$38)*H442+SQRT(1-Inputs!$B$38)*_xlfn.NORM.S.INV(RAND())</f>
        <v>-0.26763346434194818</v>
      </c>
      <c r="AP442" s="23">
        <f ca="1">SQRT(Inputs!$B$38)*I442+SQRT(1-Inputs!$B$38)*_xlfn.NORM.S.INV(RAND())</f>
        <v>-1.4868956285790458</v>
      </c>
      <c r="AQ442" s="23">
        <f ca="1">SQRT(Inputs!$B$38)*J442+SQRT(1-Inputs!$B$38)*_xlfn.NORM.S.INV(RAND())</f>
        <v>1.6949248205886827</v>
      </c>
      <c r="AR442" s="23">
        <f ca="1">SQRT(Inputs!$B$38)*K442+SQRT(1-Inputs!$B$38)*_xlfn.NORM.S.INV(RAND())</f>
        <v>-1.254012405034326</v>
      </c>
      <c r="AS442" s="23">
        <f ca="1">SQRT(Inputs!$B$38)*L442+SQRT(1-Inputs!$B$38)*_xlfn.NORM.S.INV(RAND())</f>
        <v>1.4086823701329774</v>
      </c>
      <c r="AT442" s="23">
        <f ca="1">SQRT(Inputs!$B$38)*M442+SQRT(1-Inputs!$B$38)*_xlfn.NORM.S.INV(RAND())</f>
        <v>0.58935095496246737</v>
      </c>
      <c r="AU442" s="15">
        <f ca="1">Inputs!$B$6*EXP($B$8-0.5*C$5^2+C$5*N442)</f>
        <v>4548.9953565874275</v>
      </c>
      <c r="AV442" s="15">
        <f t="shared" ca="1" si="219"/>
        <v>3922.3649325411561</v>
      </c>
      <c r="AW442" s="15">
        <f t="shared" ca="1" si="220"/>
        <v>4997.3403157274861</v>
      </c>
      <c r="AX442" s="15">
        <f t="shared" ca="1" si="221"/>
        <v>6547.5023258392921</v>
      </c>
      <c r="AY442" s="15">
        <f t="shared" ca="1" si="222"/>
        <v>7927.0566414534696</v>
      </c>
      <c r="AZ442" s="15">
        <f t="shared" ca="1" si="223"/>
        <v>9740.7685115845343</v>
      </c>
      <c r="BA442" s="15">
        <f t="shared" ca="1" si="224"/>
        <v>11811.997173973945</v>
      </c>
      <c r="BB442" s="15">
        <f t="shared" ca="1" si="225"/>
        <v>18568.112309603715</v>
      </c>
      <c r="BC442" s="15">
        <f t="shared" ca="1" si="226"/>
        <v>21698.454308159056</v>
      </c>
      <c r="BD442" s="15">
        <f t="shared" ca="1" si="227"/>
        <v>27262.884053140613</v>
      </c>
      <c r="BE442" s="15">
        <f t="shared" ca="1" si="228"/>
        <v>33183.06666030745</v>
      </c>
      <c r="BF442" s="15">
        <f ca="1">Inputs!$B$13*EXP($B$9-0.5*C$6^2+C$6*Y442)</f>
        <v>15198.428913598822</v>
      </c>
      <c r="BG442" s="15">
        <f t="shared" ca="1" si="229"/>
        <v>14417.218506479692</v>
      </c>
      <c r="BH442" s="15">
        <f t="shared" ca="1" si="230"/>
        <v>21525.652343235393</v>
      </c>
      <c r="BI442" s="15">
        <f t="shared" ca="1" si="231"/>
        <v>31035.296037327545</v>
      </c>
      <c r="BJ442" s="15">
        <f t="shared" ca="1" si="232"/>
        <v>37327.411747706901</v>
      </c>
      <c r="BK442" s="15">
        <f t="shared" ca="1" si="233"/>
        <v>48362.55363127969</v>
      </c>
      <c r="BL442" s="15">
        <f t="shared" ca="1" si="234"/>
        <v>63437.428848561372</v>
      </c>
      <c r="BM442" s="15">
        <f t="shared" ca="1" si="235"/>
        <v>86786.614354751102</v>
      </c>
      <c r="BN442" s="15">
        <f t="shared" ca="1" si="236"/>
        <v>95236.834236446535</v>
      </c>
      <c r="BO442" s="15">
        <f t="shared" ca="1" si="237"/>
        <v>143094.60823312157</v>
      </c>
      <c r="BP442" s="15">
        <f t="shared" ca="1" si="238"/>
        <v>158157.22039041674</v>
      </c>
      <c r="BQ442" s="15">
        <f ca="1">Inputs!$B$20*EXP($B$10-0.5*C$7^2+C$7*AJ442)</f>
        <v>5202.162783595737</v>
      </c>
      <c r="BR442" s="15">
        <f t="shared" ca="1" si="239"/>
        <v>6153.4277371317648</v>
      </c>
      <c r="BS442" s="15">
        <f t="shared" ca="1" si="240"/>
        <v>12534.769184752406</v>
      </c>
      <c r="BT442" s="15">
        <f t="shared" ca="1" si="241"/>
        <v>21789.194083194678</v>
      </c>
      <c r="BU442" s="15">
        <f t="shared" ca="1" si="242"/>
        <v>30030.386566801717</v>
      </c>
      <c r="BV442" s="15">
        <f t="shared" ca="1" si="243"/>
        <v>39336.099270200677</v>
      </c>
      <c r="BW442" s="15">
        <f t="shared" ca="1" si="244"/>
        <v>40071.071793625553</v>
      </c>
      <c r="BX442" s="15">
        <f t="shared" ca="1" si="245"/>
        <v>78724.810697691646</v>
      </c>
      <c r="BY442" s="15">
        <f t="shared" ca="1" si="246"/>
        <v>86777.056725347094</v>
      </c>
      <c r="BZ442" s="15">
        <f t="shared" ca="1" si="247"/>
        <v>157751.07867012176</v>
      </c>
      <c r="CA442" s="15">
        <f t="shared" ca="1" si="248"/>
        <v>246058.11167627855</v>
      </c>
      <c r="CB442" s="15">
        <f ca="1">(AU442*DCF!C$10-DCF!C$5*MAX(AU442*DCF!C$10,0)-MAX(AU442-Inputs!$B$6,0)/Inputs!$B$10)*DCF!C$6</f>
        <v>1046.0208074211762</v>
      </c>
      <c r="CC442" s="15">
        <f ca="1">(AV442*DCF!D$10-DCF!D$5*MAX(AV442*DCF!D$10,0)-MAX(AV442-AU442,0)/Inputs!$B$10)*DCF!D$6</f>
        <v>956.0498791567486</v>
      </c>
      <c r="CD442" s="15">
        <f ca="1">(AW442*DCF!E$10-DCF!E$5*MAX(AW442*DCF!E$10,0)-MAX(AW442-AV442,0)/Inputs!$B$10)*DCF!E$6</f>
        <v>911.67735511156786</v>
      </c>
      <c r="CE442" s="15">
        <f ca="1">(AX442*DCF!F$10-DCF!F$5*MAX(AX442*DCF!F$10,0)-MAX(AX442-AW442,0)/Inputs!$B$10)*DCF!F$6</f>
        <v>1106.7590418054656</v>
      </c>
      <c r="CF442" s="15">
        <f ca="1">(AY442*DCF!G$10-DCF!G$5*MAX(AY442*DCF!G$10,0)-MAX(AY442-AX442,0)/Inputs!$B$10)*DCF!G$6</f>
        <v>1368.1153692569683</v>
      </c>
      <c r="CG442" s="15">
        <f ca="1">(AZ442*DCF!H$10-DCF!H$5*MAX(AZ442*DCF!H$10,0)-MAX(AZ442-AY442,0)/Inputs!$B$10)*DCF!H$6</f>
        <v>1569.1201357750633</v>
      </c>
      <c r="CH442" s="15">
        <f ca="1">(BA442*DCF!I$10-DCF!I$5*MAX(BA442*DCF!I$10,0)-MAX(BA442-AZ442,0)/Inputs!$B$10)*DCF!I$6</f>
        <v>1817.8669107899877</v>
      </c>
      <c r="CI442" s="15">
        <f ca="1">(BB442*DCF!J$10-DCF!J$5*MAX(BB442*DCF!J$10,0)-MAX(BB442-BA442,0)/Inputs!$B$10)*DCF!J$6</f>
        <v>2162.5532394074503</v>
      </c>
      <c r="CJ442" s="15">
        <f ca="1">(BC442*DCF!K$10-DCF!K$5*MAX(BC442*DCF!K$10,0)-MAX(BC442-BB442,0)/Inputs!$B$10)*DCF!K$6</f>
        <v>3054.9024371961473</v>
      </c>
      <c r="CK442" s="15">
        <f ca="1">(BD442*DCF!L$10-DCF!L$5*MAX(BD442*DCF!L$10,0)-MAX(BD442-BC442,0)/Inputs!$B$10)*DCF!L$6</f>
        <v>3392.1904833275985</v>
      </c>
      <c r="CL442" s="15">
        <f ca="1">(BE442*DCF!M$10-DCF!M$5*MAX(BE442*DCF!M$10,0)-MAX(BE442-BD442,0)/Inputs!$B$10)*DCF!M$6</f>
        <v>3975.3308280704168</v>
      </c>
      <c r="CM442" s="15">
        <f ca="1">(BF442*DCF!C$28-DCF!C$5*MAX(BF442*DCF!C$28,0)-MAX(BF442-Inputs!$B$13,0)/Inputs!$B$17)*DCF!C$6</f>
        <v>3758.2232068005151</v>
      </c>
      <c r="CN442" s="15">
        <f ca="1">(BG442*DCF!D$28-DCF!D$5*MAX(BG442*DCF!D$28,0)-MAX(BG442-BF442,0)/Inputs!$B$17)*DCF!D$6</f>
        <v>4246.2033661520691</v>
      </c>
      <c r="CO442" s="15">
        <f ca="1">(BH442*DCF!E$28-DCF!E$5*MAX(BH442*DCF!E$28,0)-MAX(BH442-BG442,0)/Inputs!$B$17)*DCF!E$6</f>
        <v>4695.4735757348626</v>
      </c>
      <c r="CP442" s="15">
        <f ca="1">(BI442*DCF!F$28-DCF!F$5*MAX(BI442*DCF!F$28,0)-MAX(BI442-BH442,0)/Inputs!$B$17)*DCF!F$6</f>
        <v>6693.8844317752782</v>
      </c>
      <c r="CQ442" s="15">
        <f ca="1">(BJ442*DCF!G$28-DCF!G$5*MAX(BJ442*DCF!G$28,0)-MAX(BJ442-BI442,0)/Inputs!$B$17)*DCF!G$6</f>
        <v>8626.6084762270984</v>
      </c>
      <c r="CR442" s="15">
        <f ca="1">(BK442*DCF!H$28-DCF!H$5*MAX(BK442*DCF!H$28,0)-MAX(BK442-BJ442,0)/Inputs!$B$17)*DCF!H$6</f>
        <v>10246.041720482002</v>
      </c>
      <c r="CS442" s="15">
        <f ca="1">(BL442*DCF!I$28-DCF!I$5*MAX(BL442*DCF!I$28,0)-MAX(BL442-BK442,0)/Inputs!$B$17)*DCF!I$6</f>
        <v>12753.797311860495</v>
      </c>
      <c r="CT442" s="15">
        <f ca="1">(BM442*DCF!J$28-DCF!J$5*MAX(BM442*DCF!J$28,0)-MAX(BM442-BL442,0)/Inputs!$B$17)*DCF!J$6</f>
        <v>16264.70845298211</v>
      </c>
      <c r="CU442" s="15">
        <f ca="1">(BN442*DCF!K$28-DCF!K$5*MAX(BN442*DCF!K$28,0)-MAX(BN442-BM442,0)/Inputs!$B$17)*DCF!K$6</f>
        <v>19077.383175443294</v>
      </c>
      <c r="CV442" s="15">
        <f ca="1">(BO442*DCF!L$28-DCF!L$5*MAX(BO442*DCF!L$28,0)-MAX(BO442-BN442,0)/Inputs!$B$17)*DCF!L$6</f>
        <v>23135.190950372787</v>
      </c>
      <c r="CW442" s="15">
        <f ca="1">(BP442*DCF!M$28-DCF!M$5*MAX(BP442*DCF!M$28,0)-MAX(BP442-BO442,0)/Inputs!$B$17)*DCF!M$6</f>
        <v>28182.906327381206</v>
      </c>
      <c r="CX442" s="15">
        <f ca="1">(BQ442*DCF!C$46-DCF!C$5*MAX(BQ442*DCF!C$46,0)-MAX(BQ442-Inputs!$B$20,0)/Inputs!$B$24)*DCF!C$6</f>
        <v>-2125.7478870178315</v>
      </c>
      <c r="CY442" s="15">
        <f ca="1">(BR442*DCF!D$46-DCF!D$5*MAX(BR442*DCF!D$46,0)-MAX(BR442-BQ442,0)/Inputs!$B$24)*DCF!D$6</f>
        <v>-1456.1434743963578</v>
      </c>
      <c r="CZ442" s="15">
        <f ca="1">(BS442*DCF!E$46-DCF!E$5*MAX(BS442*DCF!E$46,0)-MAX(BS442-BR442,0)/Inputs!$B$24)*DCF!E$6</f>
        <v>-3997.6074038681836</v>
      </c>
      <c r="DA442" s="15">
        <f ca="1">(BT442*DCF!F$46-DCF!F$5*MAX(BT442*DCF!F$46,0)-MAX(BT442-BS442,0)/Inputs!$B$24)*DCF!F$6</f>
        <v>-4956.6555351428733</v>
      </c>
      <c r="DB442" s="15">
        <f ca="1">(BU442*DCF!G$46-DCF!G$5*MAX(BU442*DCF!G$46,0)-MAX(BU442-BT442,0)/Inputs!$B$24)*DCF!G$6</f>
        <v>-3782.3371967115145</v>
      </c>
      <c r="DC442" s="15">
        <f ca="1">(BV442*DCF!H$46-DCF!H$5*MAX(BV442*DCF!H$46,0)-MAX(BV442-BU442,0)/Inputs!$B$24)*DCF!H$6</f>
        <v>-2891.6932055335119</v>
      </c>
      <c r="DD442" s="15">
        <f ca="1">(BW442*DCF!I$46-DCF!I$5*MAX(BW442*DCF!I$46,0)-MAX(BW442-BV442,0)/Inputs!$B$24)*DCF!I$6</f>
        <v>714.47475484088022</v>
      </c>
      <c r="DE442" s="15">
        <f ca="1">(BX442*DCF!J$46-DCF!J$5*MAX(BX442*DCF!J$46,0)-MAX(BX442-BW442,0)/Inputs!$B$24)*DCF!J$6</f>
        <v>-6948.0520000501738</v>
      </c>
      <c r="DF442" s="15">
        <f ca="1">(BY442*DCF!K$46-DCF!K$5*MAX(BY442*DCF!K$46,0)-MAX(BY442-BX442,0)/Inputs!$B$24)*DCF!K$6</f>
        <v>2984.4089870318339</v>
      </c>
      <c r="DG442" s="15">
        <f ca="1">(BZ442*DCF!L$46-DCF!L$5*MAX(BZ442*DCF!L$46,0)-MAX(BZ442-BY442,0)/Inputs!$B$24)*DCF!L$6</f>
        <v>-5157.0542381913292</v>
      </c>
      <c r="DH442" s="15">
        <f ca="1">(CA442*DCF!M$46-DCF!M$5*MAX(CA442*DCF!M$46,0)-MAX(CA442-BZ442,0)/Inputs!$B$24)*DCF!M$6</f>
        <v>828.85741818982285</v>
      </c>
      <c r="DI442" s="15">
        <f ca="1">SUM(CB442:CL442)+BE442*DCF!M$10*(1+Inputs!$B$30)*(1-Inputs!$B$33)*(1-Inputs!$B$30/Inputs!$B$31)/(Inputs!$B$29-Inputs!$B$30)*DCF!M$6</f>
        <v>113709.49980358403</v>
      </c>
      <c r="DJ442" s="15">
        <f ca="1">SUM(CM442:CW442)+BP442*DCF!M$28*(1+Inputs!$B$30)*(1-Inputs!$B$33)*(1-Inputs!$B$30/Inputs!$B$31)/(Inputs!$B$29-Inputs!$B$30)*DCF!M$6</f>
        <v>724551.9353408867</v>
      </c>
      <c r="DK442" s="15">
        <f ca="1">SUM(CX442:DH442)+CA442*DCF!M$46*(1+Inputs!$B$30)*(1-Inputs!$B$33)*(1-Inputs!$B$30/Inputs!$B$31)/(Inputs!$B$29-Inputs!$B$30)*DCF!M$6</f>
        <v>353647.43831735238</v>
      </c>
      <c r="DM442" s="15">
        <f ca="1">DI442+DJ442+DK442+Inputs!$B$34+Inputs!$B$36-Inputs!$B$35</f>
        <v>1268759.8734618232</v>
      </c>
    </row>
    <row r="443" spans="1:117" x14ac:dyDescent="0.75">
      <c r="A443" s="11">
        <v>430</v>
      </c>
      <c r="C443" s="23">
        <f t="shared" ca="1" si="252"/>
        <v>1.5134632589724684</v>
      </c>
      <c r="D443" s="23">
        <f t="shared" ca="1" si="252"/>
        <v>1.1322486488115726</v>
      </c>
      <c r="E443" s="23">
        <f t="shared" ca="1" si="252"/>
        <v>-0.29759058329309923</v>
      </c>
      <c r="F443" s="23">
        <f t="shared" ca="1" si="252"/>
        <v>0.97984539964277273</v>
      </c>
      <c r="G443" s="23">
        <f t="shared" ca="1" si="252"/>
        <v>0.34719962690945094</v>
      </c>
      <c r="H443" s="23">
        <f t="shared" ca="1" si="252"/>
        <v>0.7086609848822123</v>
      </c>
      <c r="I443" s="23">
        <f t="shared" ca="1" si="252"/>
        <v>-1.0091989630081413</v>
      </c>
      <c r="J443" s="23">
        <f t="shared" ca="1" si="252"/>
        <v>0.68386342047920223</v>
      </c>
      <c r="K443" s="23">
        <f t="shared" ca="1" si="252"/>
        <v>0.24766293152152516</v>
      </c>
      <c r="L443" s="23">
        <f t="shared" ca="1" si="252"/>
        <v>-1.0858387621037031E-2</v>
      </c>
      <c r="M443" s="23">
        <f t="shared" ca="1" si="252"/>
        <v>-1.7800454852108765</v>
      </c>
      <c r="N443" s="23">
        <f ca="1">SQRT(Inputs!$B$38)*C443+SQRT(1-Inputs!$B$38)*_xlfn.NORM.S.INV(RAND())</f>
        <v>1.6956233290820775</v>
      </c>
      <c r="O443" s="23">
        <f ca="1">SQRT(Inputs!$B$38)*D443+SQRT(1-Inputs!$B$38)*_xlfn.NORM.S.INV(RAND())</f>
        <v>2.2678324106801706</v>
      </c>
      <c r="P443" s="23">
        <f ca="1">SQRT(Inputs!$B$38)*E443+SQRT(1-Inputs!$B$38)*_xlfn.NORM.S.INV(RAND())</f>
        <v>-0.45180751309309075</v>
      </c>
      <c r="Q443" s="23">
        <f ca="1">SQRT(Inputs!$B$38)*F443+SQRT(1-Inputs!$B$38)*_xlfn.NORM.S.INV(RAND())</f>
        <v>0.15603604201949633</v>
      </c>
      <c r="R443" s="23">
        <f ca="1">SQRT(Inputs!$B$38)*G443+SQRT(1-Inputs!$B$38)*_xlfn.NORM.S.INV(RAND())</f>
        <v>1.01833825098952E-2</v>
      </c>
      <c r="S443" s="23">
        <f ca="1">SQRT(Inputs!$B$38)*H443+SQRT(1-Inputs!$B$38)*_xlfn.NORM.S.INV(RAND())</f>
        <v>1.468529120292787</v>
      </c>
      <c r="T443" s="23">
        <f ca="1">SQRT(Inputs!$B$38)*I443+SQRT(1-Inputs!$B$38)*_xlfn.NORM.S.INV(RAND())</f>
        <v>0.69685305683136312</v>
      </c>
      <c r="U443" s="23">
        <f ca="1">SQRT(Inputs!$B$38)*J443+SQRT(1-Inputs!$B$38)*_xlfn.NORM.S.INV(RAND())</f>
        <v>0.63418169427374527</v>
      </c>
      <c r="V443" s="23">
        <f ca="1">SQRT(Inputs!$B$38)*K443+SQRT(1-Inputs!$B$38)*_xlfn.NORM.S.INV(RAND())</f>
        <v>0.33345802602695224</v>
      </c>
      <c r="W443" s="23">
        <f ca="1">SQRT(Inputs!$B$38)*L443+SQRT(1-Inputs!$B$38)*_xlfn.NORM.S.INV(RAND())</f>
        <v>0.27493497220992297</v>
      </c>
      <c r="X443" s="23">
        <f ca="1">SQRT(Inputs!$B$38)*M443+SQRT(1-Inputs!$B$38)*_xlfn.NORM.S.INV(RAND())</f>
        <v>-1.3914188888600194</v>
      </c>
      <c r="Y443" s="23">
        <f ca="1">SQRT(Inputs!$B$38)*C443+SQRT(1-Inputs!$B$38)*_xlfn.NORM.S.INV(RAND())</f>
        <v>1.2339961223163813</v>
      </c>
      <c r="Z443" s="23">
        <f ca="1">SQRT(Inputs!$B$38)*D443+SQRT(1-Inputs!$B$38)*_xlfn.NORM.S.INV(RAND())</f>
        <v>0.15314723513820538</v>
      </c>
      <c r="AA443" s="23">
        <f ca="1">SQRT(Inputs!$B$38)*E443+SQRT(1-Inputs!$B$38)*_xlfn.NORM.S.INV(RAND())</f>
        <v>-1.2905987501187128</v>
      </c>
      <c r="AB443" s="23">
        <f ca="1">SQRT(Inputs!$B$38)*F443+SQRT(1-Inputs!$B$38)*_xlfn.NORM.S.INV(RAND())</f>
        <v>1.5967465431344037</v>
      </c>
      <c r="AC443" s="23">
        <f ca="1">SQRT(Inputs!$B$38)*G443+SQRT(1-Inputs!$B$38)*_xlfn.NORM.S.INV(RAND())</f>
        <v>0.1527874423848975</v>
      </c>
      <c r="AD443" s="23">
        <f ca="1">SQRT(Inputs!$B$38)*H443+SQRT(1-Inputs!$B$38)*_xlfn.NORM.S.INV(RAND())</f>
        <v>1.3632901794934504</v>
      </c>
      <c r="AE443" s="23">
        <f ca="1">SQRT(Inputs!$B$38)*I443+SQRT(1-Inputs!$B$38)*_xlfn.NORM.S.INV(RAND())</f>
        <v>-0.16130727051349147</v>
      </c>
      <c r="AF443" s="23">
        <f ca="1">SQRT(Inputs!$B$38)*J443+SQRT(1-Inputs!$B$38)*_xlfn.NORM.S.INV(RAND())</f>
        <v>0.71306682071420535</v>
      </c>
      <c r="AG443" s="23">
        <f ca="1">SQRT(Inputs!$B$38)*K443+SQRT(1-Inputs!$B$38)*_xlfn.NORM.S.INV(RAND())</f>
        <v>0.24901283933980425</v>
      </c>
      <c r="AH443" s="23">
        <f ca="1">SQRT(Inputs!$B$38)*L443+SQRT(1-Inputs!$B$38)*_xlfn.NORM.S.INV(RAND())</f>
        <v>-1.359086218712545</v>
      </c>
      <c r="AI443" s="23">
        <f ca="1">SQRT(Inputs!$B$38)*M443+SQRT(1-Inputs!$B$38)*_xlfn.NORM.S.INV(RAND())</f>
        <v>-0.55298539990408835</v>
      </c>
      <c r="AJ443" s="23">
        <f ca="1">SQRT(Inputs!$B$38)*C443+SQRT(1-Inputs!$B$38)*_xlfn.NORM.S.INV(RAND())</f>
        <v>0.570057660893317</v>
      </c>
      <c r="AK443" s="23">
        <f ca="1">SQRT(Inputs!$B$38)*D443+SQRT(1-Inputs!$B$38)*_xlfn.NORM.S.INV(RAND())</f>
        <v>0.37336940980010946</v>
      </c>
      <c r="AL443" s="23">
        <f ca="1">SQRT(Inputs!$B$38)*E443+SQRT(1-Inputs!$B$38)*_xlfn.NORM.S.INV(RAND())</f>
        <v>1.3403327390858799</v>
      </c>
      <c r="AM443" s="23">
        <f ca="1">SQRT(Inputs!$B$38)*F443+SQRT(1-Inputs!$B$38)*_xlfn.NORM.S.INV(RAND())</f>
        <v>-0.29446491738610736</v>
      </c>
      <c r="AN443" s="23">
        <f ca="1">SQRT(Inputs!$B$38)*G443+SQRT(1-Inputs!$B$38)*_xlfn.NORM.S.INV(RAND())</f>
        <v>0.51848298673811</v>
      </c>
      <c r="AO443" s="23">
        <f ca="1">SQRT(Inputs!$B$38)*H443+SQRT(1-Inputs!$B$38)*_xlfn.NORM.S.INV(RAND())</f>
        <v>-1.2516280158885522</v>
      </c>
      <c r="AP443" s="23">
        <f ca="1">SQRT(Inputs!$B$38)*I443+SQRT(1-Inputs!$B$38)*_xlfn.NORM.S.INV(RAND())</f>
        <v>-0.22809915360269506</v>
      </c>
      <c r="AQ443" s="23">
        <f ca="1">SQRT(Inputs!$B$38)*J443+SQRT(1-Inputs!$B$38)*_xlfn.NORM.S.INV(RAND())</f>
        <v>1.3814224157011936</v>
      </c>
      <c r="AR443" s="23">
        <f ca="1">SQRT(Inputs!$B$38)*K443+SQRT(1-Inputs!$B$38)*_xlfn.NORM.S.INV(RAND())</f>
        <v>-0.61614149123977335</v>
      </c>
      <c r="AS443" s="23">
        <f ca="1">SQRT(Inputs!$B$38)*L443+SQRT(1-Inputs!$B$38)*_xlfn.NORM.S.INV(RAND())</f>
        <v>-1.009529894376419</v>
      </c>
      <c r="AT443" s="23">
        <f ca="1">SQRT(Inputs!$B$38)*M443+SQRT(1-Inputs!$B$38)*_xlfn.NORM.S.INV(RAND())</f>
        <v>-1.7834879971891633</v>
      </c>
      <c r="AU443" s="15">
        <f ca="1">Inputs!$B$6*EXP($B$8-0.5*C$5^2+C$5*N443)</f>
        <v>6529.5165155408959</v>
      </c>
      <c r="AV443" s="15">
        <f t="shared" ca="1" si="219"/>
        <v>11093.504172946115</v>
      </c>
      <c r="AW443" s="15">
        <f t="shared" ca="1" si="220"/>
        <v>12726.863900549608</v>
      </c>
      <c r="AX443" s="15">
        <f t="shared" ca="1" si="221"/>
        <v>15844.097518095061</v>
      </c>
      <c r="AY443" s="15">
        <f t="shared" ca="1" si="222"/>
        <v>19386.14636463338</v>
      </c>
      <c r="AZ443" s="15">
        <f t="shared" ca="1" si="223"/>
        <v>27871.404262481614</v>
      </c>
      <c r="BA443" s="15">
        <f t="shared" ca="1" si="224"/>
        <v>36687.970307540578</v>
      </c>
      <c r="BB443" s="15">
        <f t="shared" ca="1" si="225"/>
        <v>47863.847205546175</v>
      </c>
      <c r="BC443" s="15">
        <f t="shared" ca="1" si="226"/>
        <v>60538.662307990417</v>
      </c>
      <c r="BD443" s="15">
        <f t="shared" ca="1" si="227"/>
        <v>76097.519720300392</v>
      </c>
      <c r="BE443" s="15">
        <f t="shared" ca="1" si="228"/>
        <v>82148.540266596799</v>
      </c>
      <c r="BF443" s="15">
        <f ca="1">Inputs!$B$13*EXP($B$9-0.5*C$6^2+C$6*Y443)</f>
        <v>17664.391496205601</v>
      </c>
      <c r="BG443" s="15">
        <f t="shared" ca="1" si="229"/>
        <v>22131.416029853124</v>
      </c>
      <c r="BH443" s="15">
        <f t="shared" ca="1" si="230"/>
        <v>21829.91166953856</v>
      </c>
      <c r="BI443" s="15">
        <f t="shared" ca="1" si="231"/>
        <v>34168.309245252443</v>
      </c>
      <c r="BJ443" s="15">
        <f t="shared" ca="1" si="232"/>
        <v>42820.883504022815</v>
      </c>
      <c r="BK443" s="15">
        <f t="shared" ca="1" si="233"/>
        <v>63272.697635826538</v>
      </c>
      <c r="BL443" s="15">
        <f t="shared" ca="1" si="234"/>
        <v>76115.012733925731</v>
      </c>
      <c r="BM443" s="15">
        <f t="shared" ca="1" si="235"/>
        <v>102227.88771843511</v>
      </c>
      <c r="BN443" s="15">
        <f t="shared" ca="1" si="236"/>
        <v>129535.8320404829</v>
      </c>
      <c r="BO443" s="15">
        <f t="shared" ca="1" si="237"/>
        <v>136089.64374927038</v>
      </c>
      <c r="BP443" s="15">
        <f t="shared" ca="1" si="238"/>
        <v>157328.69370743271</v>
      </c>
      <c r="BQ443" s="15">
        <f ca="1">Inputs!$B$20*EXP($B$10-0.5*C$7^2+C$7*AJ443)</f>
        <v>5250.7083448401372</v>
      </c>
      <c r="BR443" s="15">
        <f t="shared" ca="1" si="239"/>
        <v>8021.4497335269643</v>
      </c>
      <c r="BS443" s="15">
        <f t="shared" ca="1" si="240"/>
        <v>16142.151026135303</v>
      </c>
      <c r="BT443" s="15">
        <f t="shared" ca="1" si="241"/>
        <v>20601.980940210062</v>
      </c>
      <c r="BU443" s="15">
        <f t="shared" ca="1" si="242"/>
        <v>32368.309196769736</v>
      </c>
      <c r="BV443" s="15">
        <f t="shared" ca="1" si="243"/>
        <v>33968.04342866542</v>
      </c>
      <c r="BW443" s="15">
        <f t="shared" ca="1" si="244"/>
        <v>45166.493627950491</v>
      </c>
      <c r="BX443" s="15">
        <f t="shared" ca="1" si="245"/>
        <v>83330.121701822965</v>
      </c>
      <c r="BY443" s="15">
        <f t="shared" ca="1" si="246"/>
        <v>103775.97249328349</v>
      </c>
      <c r="BZ443" s="15">
        <f t="shared" ca="1" si="247"/>
        <v>120948.07737658787</v>
      </c>
      <c r="CA443" s="15">
        <f t="shared" ca="1" si="248"/>
        <v>123749.00743149185</v>
      </c>
      <c r="CB443" s="15">
        <f ca="1">(AU443*DCF!C$10-DCF!C$5*MAX(AU443*DCF!C$10,0)-MAX(AU443-Inputs!$B$6,0)/Inputs!$B$10)*DCF!C$6</f>
        <v>1031.8993385481172</v>
      </c>
      <c r="CC443" s="15">
        <f ca="1">(AV443*DCF!D$10-DCF!D$5*MAX(AV443*DCF!D$10,0)-MAX(AV443-AU443,0)/Inputs!$B$10)*DCF!D$6</f>
        <v>1591.1575439160422</v>
      </c>
      <c r="CD443" s="15">
        <f ca="1">(AW443*DCF!E$10-DCF!E$5*MAX(AW443*DCF!E$10,0)-MAX(AW443-AV443,0)/Inputs!$B$10)*DCF!E$6</f>
        <v>2570.5300291921767</v>
      </c>
      <c r="CE443" s="15">
        <f ca="1">(AX443*DCF!F$10-DCF!F$5*MAX(AX443*DCF!F$10,0)-MAX(AX443-AW443,0)/Inputs!$B$10)*DCF!F$6</f>
        <v>2810.1222072018591</v>
      </c>
      <c r="CF443" s="15">
        <f ca="1">(AY443*DCF!G$10-DCF!G$5*MAX(AY443*DCF!G$10,0)-MAX(AY443-AX443,0)/Inputs!$B$10)*DCF!G$6</f>
        <v>3313.4756598397039</v>
      </c>
      <c r="CG443" s="15">
        <f ca="1">(AZ443*DCF!H$10-DCF!H$5*MAX(AZ443*DCF!H$10,0)-MAX(AZ443-AY443,0)/Inputs!$B$10)*DCF!H$6</f>
        <v>3904.5434710908148</v>
      </c>
      <c r="CH443" s="15">
        <f ca="1">(BA443*DCF!I$10-DCF!I$5*MAX(BA443*DCF!I$10,0)-MAX(BA443-AZ443,0)/Inputs!$B$10)*DCF!I$6</f>
        <v>5255.3280580119254</v>
      </c>
      <c r="CI443" s="15">
        <f ca="1">(BB443*DCF!J$10-DCF!J$5*MAX(BB443*DCF!J$10,0)-MAX(BB443-BA443,0)/Inputs!$B$10)*DCF!J$6</f>
        <v>6520.0272598979955</v>
      </c>
      <c r="CJ443" s="15">
        <f ca="1">(BC443*DCF!K$10-DCF!K$5*MAX(BC443*DCF!K$10,0)-MAX(BC443-BB443,0)/Inputs!$B$10)*DCF!K$6</f>
        <v>7971.4712068711406</v>
      </c>
      <c r="CK443" s="15">
        <f ca="1">(BD443*DCF!L$10-DCF!L$5*MAX(BD443*DCF!L$10,0)-MAX(BD443-BC443,0)/Inputs!$B$10)*DCF!L$6</f>
        <v>9464.9408584939847</v>
      </c>
      <c r="CL443" s="15">
        <f ca="1">(BE443*DCF!M$10-DCF!M$5*MAX(BE443*DCF!M$10,0)-MAX(BE443-BD443,0)/Inputs!$B$10)*DCF!M$6</f>
        <v>10869.3624858119</v>
      </c>
      <c r="CM443" s="15">
        <f ca="1">(BF443*DCF!C$28-DCF!C$5*MAX(BF443*DCF!C$28,0)-MAX(BF443-Inputs!$B$13,0)/Inputs!$B$17)*DCF!C$6</f>
        <v>3941.3124447968189</v>
      </c>
      <c r="CN443" s="15">
        <f ca="1">(BG443*DCF!D$28-DCF!D$5*MAX(BG443*DCF!D$28,0)-MAX(BG443-BF443,0)/Inputs!$B$17)*DCF!D$6</f>
        <v>5565.1913111558242</v>
      </c>
      <c r="CO443" s="15">
        <f ca="1">(BH443*DCF!E$28-DCF!E$5*MAX(BH443*DCF!E$28,0)-MAX(BH443-BG443,0)/Inputs!$B$17)*DCF!E$6</f>
        <v>6182.6196979008128</v>
      </c>
      <c r="CP443" s="15">
        <f ca="1">(BI443*DCF!F$28-DCF!F$5*MAX(BI443*DCF!F$28,0)-MAX(BI443-BH443,0)/Inputs!$B$17)*DCF!F$6</f>
        <v>7029.3956354417496</v>
      </c>
      <c r="CQ443" s="15">
        <f ca="1">(BJ443*DCF!G$28-DCF!G$5*MAX(BJ443*DCF!G$28,0)-MAX(BJ443-BI443,0)/Inputs!$B$17)*DCF!G$6</f>
        <v>9654.9255928972143</v>
      </c>
      <c r="CR443" s="15">
        <f ca="1">(BK443*DCF!H$28-DCF!H$5*MAX(BK443*DCF!H$28,0)-MAX(BK443-BJ443,0)/Inputs!$B$17)*DCF!H$6</f>
        <v>12470.398230257641</v>
      </c>
      <c r="CS443" s="15">
        <f ca="1">(BL443*DCF!I$28-DCF!I$5*MAX(BL443*DCF!I$28,0)-MAX(BL443-BK443,0)/Inputs!$B$17)*DCF!I$6</f>
        <v>16055.410486775108</v>
      </c>
      <c r="CT443" s="15">
        <f ca="1">(BM443*DCF!J$28-DCF!J$5*MAX(BM443*DCF!J$28,0)-MAX(BM443-BL443,0)/Inputs!$B$17)*DCF!J$6</f>
        <v>19342.951643663386</v>
      </c>
      <c r="CU443" s="15">
        <f ca="1">(BN443*DCF!K$28-DCF!K$5*MAX(BN443*DCF!K$28,0)-MAX(BN443-BM443,0)/Inputs!$B$17)*DCF!K$6</f>
        <v>24010.936360209827</v>
      </c>
      <c r="CV443" s="15">
        <f ca="1">(BO443*DCF!L$28-DCF!L$5*MAX(BO443*DCF!L$28,0)-MAX(BO443-BN443,0)/Inputs!$B$17)*DCF!L$6</f>
        <v>26411.165709156976</v>
      </c>
      <c r="CW443" s="15">
        <f ca="1">(BP443*DCF!M$28-DCF!M$5*MAX(BP443*DCF!M$28,0)-MAX(BP443-BO443,0)/Inputs!$B$17)*DCF!M$6</f>
        <v>27381.407248754978</v>
      </c>
      <c r="CX443" s="15">
        <f ca="1">(BQ443*DCF!C$46-DCF!C$5*MAX(BQ443*DCF!C$46,0)-MAX(BQ443-Inputs!$B$20,0)/Inputs!$B$24)*DCF!C$6</f>
        <v>-2159.3822250624507</v>
      </c>
      <c r="CY443" s="15">
        <f ca="1">(BR443*DCF!D$46-DCF!D$5*MAX(BR443*DCF!D$46,0)-MAX(BR443-BQ443,0)/Inputs!$B$24)*DCF!D$6</f>
        <v>-2551.3267581981295</v>
      </c>
      <c r="CZ443" s="15">
        <f ca="1">(BS443*DCF!E$46-DCF!E$5*MAX(BS443*DCF!E$46,0)-MAX(BS443-BR443,0)/Inputs!$B$24)*DCF!E$6</f>
        <v>-5109.7943546097213</v>
      </c>
      <c r="DA443" s="15">
        <f ca="1">(BT443*DCF!F$46-DCF!F$5*MAX(BT443*DCF!F$46,0)-MAX(BT443-BS443,0)/Inputs!$B$24)*DCF!F$6</f>
        <v>-3124.3315654188909</v>
      </c>
      <c r="DB443" s="15">
        <f ca="1">(BU443*DCF!G$46-DCF!G$5*MAX(BU443*DCF!G$46,0)-MAX(BU443-BT443,0)/Inputs!$B$24)*DCF!G$6</f>
        <v>-5046.7663206551679</v>
      </c>
      <c r="DC443" s="15">
        <f ca="1">(BV443*DCF!H$46-DCF!H$5*MAX(BV443*DCF!H$46,0)-MAX(BV443-BU443,0)/Inputs!$B$24)*DCF!H$6</f>
        <v>-497.10761082732228</v>
      </c>
      <c r="DD443" s="15">
        <f ca="1">(BW443*DCF!I$46-DCF!I$5*MAX(BW443*DCF!I$46,0)-MAX(BW443-BV443,0)/Inputs!$B$24)*DCF!I$6</f>
        <v>-2171.5041584627079</v>
      </c>
      <c r="DE443" s="15">
        <f ca="1">(BX443*DCF!J$46-DCF!J$5*MAX(BX443*DCF!J$46,0)-MAX(BX443-BW443,0)/Inputs!$B$24)*DCF!J$6</f>
        <v>-6624.9025574844854</v>
      </c>
      <c r="DF443" s="15">
        <f ca="1">(BY443*DCF!K$46-DCF!K$5*MAX(BY443*DCF!K$46,0)-MAX(BY443-BX443,0)/Inputs!$B$24)*DCF!K$6</f>
        <v>919.34071903240329</v>
      </c>
      <c r="DG443" s="15">
        <f ca="1">(BZ443*DCF!L$46-DCF!L$5*MAX(BZ443*DCF!L$46,0)-MAX(BZ443-BY443,0)/Inputs!$B$24)*DCF!L$6</f>
        <v>4474.4774857688071</v>
      </c>
      <c r="DH443" s="15">
        <f ca="1">(CA443*DCF!M$46-DCF!M$5*MAX(CA443*DCF!M$46,0)-MAX(CA443-BZ443,0)/Inputs!$B$24)*DCF!M$6</f>
        <v>9115.8846124371157</v>
      </c>
      <c r="DI443" s="15">
        <f ca="1">SUM(CB443:CL443)+BE443*DCF!M$10*(1+Inputs!$B$30)*(1-Inputs!$B$33)*(1-Inputs!$B$30/Inputs!$B$31)/(Inputs!$B$29-Inputs!$B$30)*DCF!M$6</f>
        <v>283923.33198280027</v>
      </c>
      <c r="DJ443" s="15">
        <f ca="1">SUM(CM443:CW443)+BP443*DCF!M$28*(1+Inputs!$B$30)*(1-Inputs!$B$33)*(1-Inputs!$B$30/Inputs!$B$31)/(Inputs!$B$29-Inputs!$B$30)*DCF!M$6</f>
        <v>741842.82775351766</v>
      </c>
      <c r="DK443" s="15">
        <f ca="1">SUM(CX443:DH443)+CA443*DCF!M$46*(1+Inputs!$B$30)*(1-Inputs!$B$33)*(1-Inputs!$B$30/Inputs!$B$31)/(Inputs!$B$29-Inputs!$B$30)*DCF!M$6</f>
        <v>178555.21176266161</v>
      </c>
      <c r="DM443" s="15">
        <f ca="1">DI443+DJ443+DK443+Inputs!$B$34+Inputs!$B$36-Inputs!$B$35</f>
        <v>1281172.3714989796</v>
      </c>
    </row>
    <row r="444" spans="1:117" x14ac:dyDescent="0.75">
      <c r="A444" s="11">
        <v>431</v>
      </c>
      <c r="C444" s="23">
        <f t="shared" ref="C444:M453" ca="1" si="253">_xlfn.NORM.S.INV(RAND())</f>
        <v>0.98315565891974543</v>
      </c>
      <c r="D444" s="23">
        <f t="shared" ca="1" si="253"/>
        <v>0.79514041982170047</v>
      </c>
      <c r="E444" s="23">
        <f t="shared" ca="1" si="253"/>
        <v>-0.65126494009056302</v>
      </c>
      <c r="F444" s="23">
        <f t="shared" ca="1" si="253"/>
        <v>-0.43273824667002031</v>
      </c>
      <c r="G444" s="23">
        <f t="shared" ca="1" si="253"/>
        <v>0.45080069886470631</v>
      </c>
      <c r="H444" s="23">
        <f t="shared" ca="1" si="253"/>
        <v>0.48541634489566232</v>
      </c>
      <c r="I444" s="23">
        <f t="shared" ca="1" si="253"/>
        <v>1.2484307900565852</v>
      </c>
      <c r="J444" s="23">
        <f t="shared" ca="1" si="253"/>
        <v>2.4831732599563772</v>
      </c>
      <c r="K444" s="23">
        <f t="shared" ca="1" si="253"/>
        <v>-1.781756727589654</v>
      </c>
      <c r="L444" s="23">
        <f t="shared" ca="1" si="253"/>
        <v>0.10574501344767787</v>
      </c>
      <c r="M444" s="23">
        <f t="shared" ca="1" si="253"/>
        <v>1.0256597329783312</v>
      </c>
      <c r="N444" s="23">
        <f ca="1">SQRT(Inputs!$B$38)*C444+SQRT(1-Inputs!$B$38)*_xlfn.NORM.S.INV(RAND())</f>
        <v>0.51465331682686766</v>
      </c>
      <c r="O444" s="23">
        <f ca="1">SQRT(Inputs!$B$38)*D444+SQRT(1-Inputs!$B$38)*_xlfn.NORM.S.INV(RAND())</f>
        <v>1.1667316410593409</v>
      </c>
      <c r="P444" s="23">
        <f ca="1">SQRT(Inputs!$B$38)*E444+SQRT(1-Inputs!$B$38)*_xlfn.NORM.S.INV(RAND())</f>
        <v>1.0231340050001387</v>
      </c>
      <c r="Q444" s="23">
        <f ca="1">SQRT(Inputs!$B$38)*F444+SQRT(1-Inputs!$B$38)*_xlfn.NORM.S.INV(RAND())</f>
        <v>0.35489795217514691</v>
      </c>
      <c r="R444" s="23">
        <f ca="1">SQRT(Inputs!$B$38)*G444+SQRT(1-Inputs!$B$38)*_xlfn.NORM.S.INV(RAND())</f>
        <v>-0.56425732934429762</v>
      </c>
      <c r="S444" s="23">
        <f ca="1">SQRT(Inputs!$B$38)*H444+SQRT(1-Inputs!$B$38)*_xlfn.NORM.S.INV(RAND())</f>
        <v>-1.3433462468463497E-2</v>
      </c>
      <c r="T444" s="23">
        <f ca="1">SQRT(Inputs!$B$38)*I444+SQRT(1-Inputs!$B$38)*_xlfn.NORM.S.INV(RAND())</f>
        <v>2.0772987363207474</v>
      </c>
      <c r="U444" s="23">
        <f ca="1">SQRT(Inputs!$B$38)*J444+SQRT(1-Inputs!$B$38)*_xlfn.NORM.S.INV(RAND())</f>
        <v>0.37523220402631563</v>
      </c>
      <c r="V444" s="23">
        <f ca="1">SQRT(Inputs!$B$38)*K444+SQRT(1-Inputs!$B$38)*_xlfn.NORM.S.INV(RAND())</f>
        <v>-2.5428543425888908</v>
      </c>
      <c r="W444" s="23">
        <f ca="1">SQRT(Inputs!$B$38)*L444+SQRT(1-Inputs!$B$38)*_xlfn.NORM.S.INV(RAND())</f>
        <v>-0.38915418443266986</v>
      </c>
      <c r="X444" s="23">
        <f ca="1">SQRT(Inputs!$B$38)*M444+SQRT(1-Inputs!$B$38)*_xlfn.NORM.S.INV(RAND())</f>
        <v>1.3210742243111884</v>
      </c>
      <c r="Y444" s="23">
        <f ca="1">SQRT(Inputs!$B$38)*C444+SQRT(1-Inputs!$B$38)*_xlfn.NORM.S.INV(RAND())</f>
        <v>0.33082462895560838</v>
      </c>
      <c r="Z444" s="23">
        <f ca="1">SQRT(Inputs!$B$38)*D444+SQRT(1-Inputs!$B$38)*_xlfn.NORM.S.INV(RAND())</f>
        <v>0.75528841519592682</v>
      </c>
      <c r="AA444" s="23">
        <f ca="1">SQRT(Inputs!$B$38)*E444+SQRT(1-Inputs!$B$38)*_xlfn.NORM.S.INV(RAND())</f>
        <v>1.0895302332891754</v>
      </c>
      <c r="AB444" s="23">
        <f ca="1">SQRT(Inputs!$B$38)*F444+SQRT(1-Inputs!$B$38)*_xlfn.NORM.S.INV(RAND())</f>
        <v>0.1697220870587543</v>
      </c>
      <c r="AC444" s="23">
        <f ca="1">SQRT(Inputs!$B$38)*G444+SQRT(1-Inputs!$B$38)*_xlfn.NORM.S.INV(RAND())</f>
        <v>1.1750527136595688</v>
      </c>
      <c r="AD444" s="23">
        <f ca="1">SQRT(Inputs!$B$38)*H444+SQRT(1-Inputs!$B$38)*_xlfn.NORM.S.INV(RAND())</f>
        <v>6.042295554005761E-2</v>
      </c>
      <c r="AE444" s="23">
        <f ca="1">SQRT(Inputs!$B$38)*I444+SQRT(1-Inputs!$B$38)*_xlfn.NORM.S.INV(RAND())</f>
        <v>0.73011453827315964</v>
      </c>
      <c r="AF444" s="23">
        <f ca="1">SQRT(Inputs!$B$38)*J444+SQRT(1-Inputs!$B$38)*_xlfn.NORM.S.INV(RAND())</f>
        <v>2.9590209039651949</v>
      </c>
      <c r="AG444" s="23">
        <f ca="1">SQRT(Inputs!$B$38)*K444+SQRT(1-Inputs!$B$38)*_xlfn.NORM.S.INV(RAND())</f>
        <v>1.1941516972242099</v>
      </c>
      <c r="AH444" s="23">
        <f ca="1">SQRT(Inputs!$B$38)*L444+SQRT(1-Inputs!$B$38)*_xlfn.NORM.S.INV(RAND())</f>
        <v>7.0761697699853104E-2</v>
      </c>
      <c r="AI444" s="23">
        <f ca="1">SQRT(Inputs!$B$38)*M444+SQRT(1-Inputs!$B$38)*_xlfn.NORM.S.INV(RAND())</f>
        <v>1.5695319884428498</v>
      </c>
      <c r="AJ444" s="23">
        <f ca="1">SQRT(Inputs!$B$38)*C444+SQRT(1-Inputs!$B$38)*_xlfn.NORM.S.INV(RAND())</f>
        <v>0.89005810567118071</v>
      </c>
      <c r="AK444" s="23">
        <f ca="1">SQRT(Inputs!$B$38)*D444+SQRT(1-Inputs!$B$38)*_xlfn.NORM.S.INV(RAND())</f>
        <v>0.36481398987767855</v>
      </c>
      <c r="AL444" s="23">
        <f ca="1">SQRT(Inputs!$B$38)*E444+SQRT(1-Inputs!$B$38)*_xlfn.NORM.S.INV(RAND())</f>
        <v>-0.43265476152656213</v>
      </c>
      <c r="AM444" s="23">
        <f ca="1">SQRT(Inputs!$B$38)*F444+SQRT(1-Inputs!$B$38)*_xlfn.NORM.S.INV(RAND())</f>
        <v>-1.0162291813812616</v>
      </c>
      <c r="AN444" s="23">
        <f ca="1">SQRT(Inputs!$B$38)*G444+SQRT(1-Inputs!$B$38)*_xlfn.NORM.S.INV(RAND())</f>
        <v>5.9619488561062445E-2</v>
      </c>
      <c r="AO444" s="23">
        <f ca="1">SQRT(Inputs!$B$38)*H444+SQRT(1-Inputs!$B$38)*_xlfn.NORM.S.INV(RAND())</f>
        <v>-0.52240938053126307</v>
      </c>
      <c r="AP444" s="23">
        <f ca="1">SQRT(Inputs!$B$38)*I444+SQRT(1-Inputs!$B$38)*_xlfn.NORM.S.INV(RAND())</f>
        <v>-4.9923698364127467E-2</v>
      </c>
      <c r="AQ444" s="23">
        <f ca="1">SQRT(Inputs!$B$38)*J444+SQRT(1-Inputs!$B$38)*_xlfn.NORM.S.INV(RAND())</f>
        <v>0.85686590192648571</v>
      </c>
      <c r="AR444" s="23">
        <f ca="1">SQRT(Inputs!$B$38)*K444+SQRT(1-Inputs!$B$38)*_xlfn.NORM.S.INV(RAND())</f>
        <v>-0.41393762933791167</v>
      </c>
      <c r="AS444" s="23">
        <f ca="1">SQRT(Inputs!$B$38)*L444+SQRT(1-Inputs!$B$38)*_xlfn.NORM.S.INV(RAND())</f>
        <v>-0.92598569137355946</v>
      </c>
      <c r="AT444" s="23">
        <f ca="1">SQRT(Inputs!$B$38)*M444+SQRT(1-Inputs!$B$38)*_xlfn.NORM.S.INV(RAND())</f>
        <v>0.84336129469491716</v>
      </c>
      <c r="AU444" s="15">
        <f ca="1">Inputs!$B$6*EXP($B$8-0.5*C$5^2+C$5*N444)</f>
        <v>5393.3442783369073</v>
      </c>
      <c r="AV444" s="15">
        <f t="shared" ca="1" si="219"/>
        <v>7793.5418766681714</v>
      </c>
      <c r="AW444" s="15">
        <f t="shared" ca="1" si="220"/>
        <v>10909.048192119733</v>
      </c>
      <c r="AX444" s="15">
        <f t="shared" ca="1" si="221"/>
        <v>13922.677090177747</v>
      </c>
      <c r="AY444" s="15">
        <f t="shared" ca="1" si="222"/>
        <v>15929.820850037713</v>
      </c>
      <c r="AZ444" s="15">
        <f t="shared" ca="1" si="223"/>
        <v>19453.802189411064</v>
      </c>
      <c r="BA444" s="15">
        <f t="shared" ca="1" si="224"/>
        <v>29587.952027677002</v>
      </c>
      <c r="BB444" s="15">
        <f t="shared" ca="1" si="225"/>
        <v>37612.435990765938</v>
      </c>
      <c r="BC444" s="15">
        <f t="shared" ca="1" si="226"/>
        <v>36039.168846935798</v>
      </c>
      <c r="BD444" s="15">
        <f t="shared" ca="1" si="227"/>
        <v>42573.212170143765</v>
      </c>
      <c r="BE444" s="15">
        <f t="shared" ca="1" si="228"/>
        <v>58838.321327313693</v>
      </c>
      <c r="BF444" s="15">
        <f ca="1">Inputs!$B$13*EXP($B$9-0.5*C$6^2+C$6*Y444)</f>
        <v>14768.538938906362</v>
      </c>
      <c r="BG444" s="15">
        <f t="shared" ca="1" si="229"/>
        <v>20626.89631972411</v>
      </c>
      <c r="BH444" s="15">
        <f t="shared" ca="1" si="230"/>
        <v>30193.928232115835</v>
      </c>
      <c r="BI444" s="15">
        <f t="shared" ca="1" si="231"/>
        <v>37940.208352691283</v>
      </c>
      <c r="BJ444" s="15">
        <f t="shared" ca="1" si="232"/>
        <v>55096.916910819389</v>
      </c>
      <c r="BK444" s="15">
        <f t="shared" ca="1" si="233"/>
        <v>68179.580439262121</v>
      </c>
      <c r="BL444" s="15">
        <f t="shared" ca="1" si="234"/>
        <v>92061.563885151583</v>
      </c>
      <c r="BM444" s="15">
        <f t="shared" ca="1" si="235"/>
        <v>163436.73343993991</v>
      </c>
      <c r="BN444" s="15">
        <f t="shared" ca="1" si="236"/>
        <v>231931.14104033072</v>
      </c>
      <c r="BO444" s="15">
        <f t="shared" ca="1" si="237"/>
        <v>287724.27807522856</v>
      </c>
      <c r="BP444" s="15">
        <f t="shared" ca="1" si="238"/>
        <v>423053.89478458132</v>
      </c>
      <c r="BQ444" s="15">
        <f ca="1">Inputs!$B$20*EXP($B$10-0.5*C$7^2+C$7*AJ444)</f>
        <v>5881.7927701935669</v>
      </c>
      <c r="BR444" s="15">
        <f t="shared" ca="1" si="239"/>
        <v>8961.1696339010032</v>
      </c>
      <c r="BS444" s="15">
        <f t="shared" ca="1" si="240"/>
        <v>10837.4567005399</v>
      </c>
      <c r="BT444" s="15">
        <f t="shared" ca="1" si="241"/>
        <v>11445.76298175764</v>
      </c>
      <c r="BU444" s="15">
        <f t="shared" ca="1" si="242"/>
        <v>16092.94664338799</v>
      </c>
      <c r="BV444" s="15">
        <f t="shared" ca="1" si="243"/>
        <v>19903.853042551866</v>
      </c>
      <c r="BW444" s="15">
        <f t="shared" ca="1" si="244"/>
        <v>27482.772948243513</v>
      </c>
      <c r="BX444" s="15">
        <f t="shared" ca="1" si="245"/>
        <v>45643.167663353765</v>
      </c>
      <c r="BY444" s="15">
        <f t="shared" ca="1" si="246"/>
        <v>59084.280159067508</v>
      </c>
      <c r="BZ444" s="15">
        <f t="shared" ca="1" si="247"/>
        <v>69926.873223295421</v>
      </c>
      <c r="CA444" s="15">
        <f t="shared" ca="1" si="248"/>
        <v>114107.07486995666</v>
      </c>
      <c r="CB444" s="15">
        <f ca="1">(AU444*DCF!C$10-DCF!C$5*MAX(AU444*DCF!C$10,0)-MAX(AU444-Inputs!$B$6,0)/Inputs!$B$10)*DCF!C$6</f>
        <v>1040.0004491116558</v>
      </c>
      <c r="CC444" s="15">
        <f ca="1">(AV444*DCF!D$10-DCF!D$5*MAX(AV444*DCF!D$10,0)-MAX(AV444-AU444,0)/Inputs!$B$10)*DCF!D$6</f>
        <v>1314.3976662053662</v>
      </c>
      <c r="CD444" s="15">
        <f ca="1">(AW444*DCF!E$10-DCF!E$5*MAX(AW444*DCF!E$10,0)-MAX(AW444-AV444,0)/Inputs!$B$10)*DCF!E$6</f>
        <v>1816.9845295466296</v>
      </c>
      <c r="CE444" s="15">
        <f ca="1">(AX444*DCF!F$10-DCF!F$5*MAX(AX444*DCF!F$10,0)-MAX(AX444-AW444,0)/Inputs!$B$10)*DCF!F$6</f>
        <v>2412.2367633861095</v>
      </c>
      <c r="CF444" s="15">
        <f ca="1">(AY444*DCF!G$10-DCF!G$5*MAX(AY444*DCF!G$10,0)-MAX(AY444-AX444,0)/Inputs!$B$10)*DCF!G$6</f>
        <v>2896.3701574411512</v>
      </c>
      <c r="CG444" s="15">
        <f ca="1">(AZ444*DCF!H$10-DCF!H$5*MAX(AZ444*DCF!H$10,0)-MAX(AZ444-AY444,0)/Inputs!$B$10)*DCF!H$6</f>
        <v>3151.2235864103627</v>
      </c>
      <c r="CH444" s="15">
        <f ca="1">(BA444*DCF!I$10-DCF!I$5*MAX(BA444*DCF!I$10,0)-MAX(BA444-AZ444,0)/Inputs!$B$10)*DCF!I$6</f>
        <v>3742.2838216909117</v>
      </c>
      <c r="CI444" s="15">
        <f ca="1">(BB444*DCF!J$10-DCF!J$5*MAX(BB444*DCF!J$10,0)-MAX(BB444-BA444,0)/Inputs!$B$10)*DCF!J$6</f>
        <v>5238.4029773420834</v>
      </c>
      <c r="CJ444" s="15">
        <f ca="1">(BC444*DCF!K$10-DCF!K$5*MAX(BC444*DCF!K$10,0)-MAX(BC444-BB444,0)/Inputs!$B$10)*DCF!K$6</f>
        <v>5801.7273919783192</v>
      </c>
      <c r="CK444" s="15">
        <f ca="1">(BD444*DCF!L$10-DCF!L$5*MAX(BD444*DCF!L$10,0)-MAX(BD444-BC444,0)/Inputs!$B$10)*DCF!L$6</f>
        <v>5575.8923689944904</v>
      </c>
      <c r="CL444" s="15">
        <f ca="1">(BE444*DCF!M$10-DCF!M$5*MAX(BE444*DCF!M$10,0)-MAX(BE444-BD444,0)/Inputs!$B$10)*DCF!M$6</f>
        <v>6359.8070768655407</v>
      </c>
      <c r="CM444" s="15">
        <f ca="1">(BF444*DCF!C$28-DCF!C$5*MAX(BF444*DCF!C$28,0)-MAX(BF444-Inputs!$B$13,0)/Inputs!$B$17)*DCF!C$6</f>
        <v>3726.3053551494609</v>
      </c>
      <c r="CN444" s="15">
        <f ca="1">(BG444*DCF!D$28-DCF!D$5*MAX(BG444*DCF!D$28,0)-MAX(BG444-BF444,0)/Inputs!$B$17)*DCF!D$6</f>
        <v>4825.2404681773596</v>
      </c>
      <c r="CO444" s="15">
        <f ca="1">(BH444*DCF!E$28-DCF!E$5*MAX(BH444*DCF!E$28,0)-MAX(BH444-BG444,0)/Inputs!$B$17)*DCF!E$6</f>
        <v>6665.9278199895334</v>
      </c>
      <c r="CP444" s="15">
        <f ca="1">(BI444*DCF!F$28-DCF!F$5*MAX(BI444*DCF!F$28,0)-MAX(BI444-BH444,0)/Inputs!$B$17)*DCF!F$6</f>
        <v>8889.4344546969642</v>
      </c>
      <c r="CQ444" s="15">
        <f ca="1">(BJ444*DCF!G$28-DCF!G$5*MAX(BJ444*DCF!G$28,0)-MAX(BJ444-BI444,0)/Inputs!$B$17)*DCF!G$6</f>
        <v>11409.724219724634</v>
      </c>
      <c r="CR444" s="15">
        <f ca="1">(BK444*DCF!H$28-DCF!H$5*MAX(BK444*DCF!H$28,0)-MAX(BK444-BJ444,0)/Inputs!$B$17)*DCF!H$6</f>
        <v>14828.883683081254</v>
      </c>
      <c r="CS444" s="15">
        <f ca="1">(BL444*DCF!I$28-DCF!I$5*MAX(BL444*DCF!I$28,0)-MAX(BL444-BK444,0)/Inputs!$B$17)*DCF!I$6</f>
        <v>18220.759567687794</v>
      </c>
      <c r="CT444" s="15">
        <f ca="1">(BM444*DCF!J$28-DCF!J$5*MAX(BM444*DCF!J$28,0)-MAX(BM444-BL444,0)/Inputs!$B$17)*DCF!J$6</f>
        <v>26996.195059446407</v>
      </c>
      <c r="CU444" s="15">
        <f ca="1">(BN444*DCF!K$28-DCF!K$5*MAX(BN444*DCF!K$28,0)-MAX(BN444-BM444,0)/Inputs!$B$17)*DCF!K$6</f>
        <v>40590.315608454213</v>
      </c>
      <c r="CV444" s="15">
        <f ca="1">(BO444*DCF!L$28-DCF!L$5*MAX(BO444*DCF!L$28,0)-MAX(BO444-BN444,0)/Inputs!$B$17)*DCF!L$6</f>
        <v>51093.946282476041</v>
      </c>
      <c r="CW444" s="15">
        <f ca="1">(BP444*DCF!M$28-DCF!M$5*MAX(BP444*DCF!M$28,0)-MAX(BP444-BO444,0)/Inputs!$B$17)*DCF!M$6</f>
        <v>65452.087524378323</v>
      </c>
      <c r="CX444" s="15">
        <f ca="1">(BQ444*DCF!C$46-DCF!C$5*MAX(BQ444*DCF!C$46,0)-MAX(BQ444-Inputs!$B$20,0)/Inputs!$B$24)*DCF!C$6</f>
        <v>-2596.6231664158663</v>
      </c>
      <c r="CY444" s="15">
        <f ca="1">(BR444*DCF!D$46-DCF!D$5*MAX(BR444*DCF!D$46,0)-MAX(BR444-BQ444,0)/Inputs!$B$24)*DCF!D$6</f>
        <v>-2843.4072259248646</v>
      </c>
      <c r="CZ444" s="15">
        <f ca="1">(BS444*DCF!E$46-DCF!E$5*MAX(BS444*DCF!E$46,0)-MAX(BS444-BR444,0)/Inputs!$B$24)*DCF!E$6</f>
        <v>-2021.1288325697581</v>
      </c>
      <c r="DA444" s="15">
        <f ca="1">(BT444*DCF!F$46-DCF!F$5*MAX(BT444*DCF!F$46,0)-MAX(BT444-BS444,0)/Inputs!$B$24)*DCF!F$6</f>
        <v>-1055.056372985269</v>
      </c>
      <c r="DB444" s="15">
        <f ca="1">(BU444*DCF!G$46-DCF!G$5*MAX(BU444*DCF!G$46,0)-MAX(BU444-BT444,0)/Inputs!$B$24)*DCF!G$6</f>
        <v>-2104.5556959377877</v>
      </c>
      <c r="DC444" s="15">
        <f ca="1">(BV444*DCF!H$46-DCF!H$5*MAX(BV444*DCF!H$46,0)-MAX(BV444-BU444,0)/Inputs!$B$24)*DCF!H$6</f>
        <v>-1184.2158137292654</v>
      </c>
      <c r="DD444" s="15">
        <f ca="1">(BW444*DCF!I$46-DCF!I$5*MAX(BW444*DCF!I$46,0)-MAX(BW444-BV444,0)/Inputs!$B$24)*DCF!I$6</f>
        <v>-1540.8894174863601</v>
      </c>
      <c r="DE444" s="15">
        <f ca="1">(BX444*DCF!J$46-DCF!J$5*MAX(BX444*DCF!J$46,0)-MAX(BX444-BW444,0)/Inputs!$B$24)*DCF!J$6</f>
        <v>-2901.2353516829321</v>
      </c>
      <c r="DF444" s="15">
        <f ca="1">(BY444*DCF!K$46-DCF!K$5*MAX(BY444*DCF!K$46,0)-MAX(BY444-BX444,0)/Inputs!$B$24)*DCF!K$6</f>
        <v>82.376549419389647</v>
      </c>
      <c r="DG444" s="15">
        <f ca="1">(BZ444*DCF!L$46-DCF!L$5*MAX(BZ444*DCF!L$46,0)-MAX(BZ444-BY444,0)/Inputs!$B$24)*DCF!L$6</f>
        <v>2380.006875722625</v>
      </c>
      <c r="DH444" s="15">
        <f ca="1">(CA444*DCF!M$46-DCF!M$5*MAX(CA444*DCF!M$46,0)-MAX(CA444-BZ444,0)/Inputs!$B$24)*DCF!M$6</f>
        <v>-290.59826998550511</v>
      </c>
      <c r="DI444" s="15">
        <f ca="1">SUM(CB444:CL444)+BE444*DCF!M$10*(1+Inputs!$B$30)*(1-Inputs!$B$33)*(1-Inputs!$B$30/Inputs!$B$31)/(Inputs!$B$29-Inputs!$B$30)*DCF!M$6</f>
        <v>203097.15309913803</v>
      </c>
      <c r="DJ444" s="15">
        <f ca="1">SUM(CM444:CW444)+BP444*DCF!M$28*(1+Inputs!$B$30)*(1-Inputs!$B$33)*(1-Inputs!$B$30/Inputs!$B$31)/(Inputs!$B$29-Inputs!$B$30)*DCF!M$6</f>
        <v>1822518.2647020593</v>
      </c>
      <c r="DK444" s="15">
        <f ca="1">SUM(CX444:DH444)+CA444*DCF!M$46*(1+Inputs!$B$30)*(1-Inputs!$B$33)*(1-Inputs!$B$30/Inputs!$B$31)/(Inputs!$B$29-Inputs!$B$30)*DCF!M$6</f>
        <v>162347.72787450493</v>
      </c>
      <c r="DM444" s="15">
        <f ca="1">DI444+DJ444+DK444+Inputs!$B$34+Inputs!$B$36-Inputs!$B$35</f>
        <v>2264814.1456757025</v>
      </c>
    </row>
    <row r="445" spans="1:117" x14ac:dyDescent="0.75">
      <c r="A445" s="11">
        <v>432</v>
      </c>
      <c r="C445" s="23">
        <f t="shared" ca="1" si="253"/>
        <v>0.61136961665479983</v>
      </c>
      <c r="D445" s="23">
        <f t="shared" ca="1" si="253"/>
        <v>0.5790540728427922</v>
      </c>
      <c r="E445" s="23">
        <f t="shared" ca="1" si="253"/>
        <v>-2.0955654456656858</v>
      </c>
      <c r="F445" s="23">
        <f t="shared" ca="1" si="253"/>
        <v>-0.68457024986538761</v>
      </c>
      <c r="G445" s="23">
        <f t="shared" ca="1" si="253"/>
        <v>0.8443114909938868</v>
      </c>
      <c r="H445" s="23">
        <f t="shared" ca="1" si="253"/>
        <v>0.86010339149729476</v>
      </c>
      <c r="I445" s="23">
        <f t="shared" ca="1" si="253"/>
        <v>1.0014842255101535</v>
      </c>
      <c r="J445" s="23">
        <f t="shared" ca="1" si="253"/>
        <v>0.81856997023963818</v>
      </c>
      <c r="K445" s="23">
        <f t="shared" ca="1" si="253"/>
        <v>-1.4458709594087311</v>
      </c>
      <c r="L445" s="23">
        <f t="shared" ca="1" si="253"/>
        <v>-0.28113637985171847</v>
      </c>
      <c r="M445" s="23">
        <f t="shared" ca="1" si="253"/>
        <v>-0.37322832429575958</v>
      </c>
      <c r="N445" s="23">
        <f ca="1">SQRT(Inputs!$B$38)*C445+SQRT(1-Inputs!$B$38)*_xlfn.NORM.S.INV(RAND())</f>
        <v>-0.64252499765318272</v>
      </c>
      <c r="O445" s="23">
        <f ca="1">SQRT(Inputs!$B$38)*D445+SQRT(1-Inputs!$B$38)*_xlfn.NORM.S.INV(RAND())</f>
        <v>1.5146653539435921</v>
      </c>
      <c r="P445" s="23">
        <f ca="1">SQRT(Inputs!$B$38)*E445+SQRT(1-Inputs!$B$38)*_xlfn.NORM.S.INV(RAND())</f>
        <v>-0.65687687846824483</v>
      </c>
      <c r="Q445" s="23">
        <f ca="1">SQRT(Inputs!$B$38)*F445+SQRT(1-Inputs!$B$38)*_xlfn.NORM.S.INV(RAND())</f>
        <v>-1.4819719130952453</v>
      </c>
      <c r="R445" s="23">
        <f ca="1">SQRT(Inputs!$B$38)*G445+SQRT(1-Inputs!$B$38)*_xlfn.NORM.S.INV(RAND())</f>
        <v>-1.0868959080196821</v>
      </c>
      <c r="S445" s="23">
        <f ca="1">SQRT(Inputs!$B$38)*H445+SQRT(1-Inputs!$B$38)*_xlfn.NORM.S.INV(RAND())</f>
        <v>-3.5172090764407637E-2</v>
      </c>
      <c r="T445" s="23">
        <f ca="1">SQRT(Inputs!$B$38)*I445+SQRT(1-Inputs!$B$38)*_xlfn.NORM.S.INV(RAND())</f>
        <v>-9.699887641248639E-2</v>
      </c>
      <c r="U445" s="23">
        <f ca="1">SQRT(Inputs!$B$38)*J445+SQRT(1-Inputs!$B$38)*_xlfn.NORM.S.INV(RAND())</f>
        <v>0.25795124712545398</v>
      </c>
      <c r="V445" s="23">
        <f ca="1">SQRT(Inputs!$B$38)*K445+SQRT(1-Inputs!$B$38)*_xlfn.NORM.S.INV(RAND())</f>
        <v>-0.85094074272852538</v>
      </c>
      <c r="W445" s="23">
        <f ca="1">SQRT(Inputs!$B$38)*L445+SQRT(1-Inputs!$B$38)*_xlfn.NORM.S.INV(RAND())</f>
        <v>0.63540314624851379</v>
      </c>
      <c r="X445" s="23">
        <f ca="1">SQRT(Inputs!$B$38)*M445+SQRT(1-Inputs!$B$38)*_xlfn.NORM.S.INV(RAND())</f>
        <v>1.3624219264224586</v>
      </c>
      <c r="Y445" s="23">
        <f ca="1">SQRT(Inputs!$B$38)*C445+SQRT(1-Inputs!$B$38)*_xlfn.NORM.S.INV(RAND())</f>
        <v>1.1510879363154167</v>
      </c>
      <c r="Z445" s="23">
        <f ca="1">SQRT(Inputs!$B$38)*D445+SQRT(1-Inputs!$B$38)*_xlfn.NORM.S.INV(RAND())</f>
        <v>-0.73418571565209489</v>
      </c>
      <c r="AA445" s="23">
        <f ca="1">SQRT(Inputs!$B$38)*E445+SQRT(1-Inputs!$B$38)*_xlfn.NORM.S.INV(RAND())</f>
        <v>-0.53642452004341101</v>
      </c>
      <c r="AB445" s="23">
        <f ca="1">SQRT(Inputs!$B$38)*F445+SQRT(1-Inputs!$B$38)*_xlfn.NORM.S.INV(RAND())</f>
        <v>0.31061744460398011</v>
      </c>
      <c r="AC445" s="23">
        <f ca="1">SQRT(Inputs!$B$38)*G445+SQRT(1-Inputs!$B$38)*_xlfn.NORM.S.INV(RAND())</f>
        <v>-0.80976675725993319</v>
      </c>
      <c r="AD445" s="23">
        <f ca="1">SQRT(Inputs!$B$38)*H445+SQRT(1-Inputs!$B$38)*_xlfn.NORM.S.INV(RAND())</f>
        <v>0.9936383963742097</v>
      </c>
      <c r="AE445" s="23">
        <f ca="1">SQRT(Inputs!$B$38)*I445+SQRT(1-Inputs!$B$38)*_xlfn.NORM.S.INV(RAND())</f>
        <v>0.355867411614888</v>
      </c>
      <c r="AF445" s="23">
        <f ca="1">SQRT(Inputs!$B$38)*J445+SQRT(1-Inputs!$B$38)*_xlfn.NORM.S.INV(RAND())</f>
        <v>7.463694713640584E-2</v>
      </c>
      <c r="AG445" s="23">
        <f ca="1">SQRT(Inputs!$B$38)*K445+SQRT(1-Inputs!$B$38)*_xlfn.NORM.S.INV(RAND())</f>
        <v>-1.5808148008461331</v>
      </c>
      <c r="AH445" s="23">
        <f ca="1">SQRT(Inputs!$B$38)*L445+SQRT(1-Inputs!$B$38)*_xlfn.NORM.S.INV(RAND())</f>
        <v>0.91383253559523947</v>
      </c>
      <c r="AI445" s="23">
        <f ca="1">SQRT(Inputs!$B$38)*M445+SQRT(1-Inputs!$B$38)*_xlfn.NORM.S.INV(RAND())</f>
        <v>0.54678684306650349</v>
      </c>
      <c r="AJ445" s="23">
        <f ca="1">SQRT(Inputs!$B$38)*C445+SQRT(1-Inputs!$B$38)*_xlfn.NORM.S.INV(RAND())</f>
        <v>-0.36182299384353334</v>
      </c>
      <c r="AK445" s="23">
        <f ca="1">SQRT(Inputs!$B$38)*D445+SQRT(1-Inputs!$B$38)*_xlfn.NORM.S.INV(RAND())</f>
        <v>0.48070435970533615</v>
      </c>
      <c r="AL445" s="23">
        <f ca="1">SQRT(Inputs!$B$38)*E445+SQRT(1-Inputs!$B$38)*_xlfn.NORM.S.INV(RAND())</f>
        <v>-0.81285615402463418</v>
      </c>
      <c r="AM445" s="23">
        <f ca="1">SQRT(Inputs!$B$38)*F445+SQRT(1-Inputs!$B$38)*_xlfn.NORM.S.INV(RAND())</f>
        <v>-1.4738133054430489</v>
      </c>
      <c r="AN445" s="23">
        <f ca="1">SQRT(Inputs!$B$38)*G445+SQRT(1-Inputs!$B$38)*_xlfn.NORM.S.INV(RAND())</f>
        <v>1.5592615938677548</v>
      </c>
      <c r="AO445" s="23">
        <f ca="1">SQRT(Inputs!$B$38)*H445+SQRT(1-Inputs!$B$38)*_xlfn.NORM.S.INV(RAND())</f>
        <v>0.56332955395936612</v>
      </c>
      <c r="AP445" s="23">
        <f ca="1">SQRT(Inputs!$B$38)*I445+SQRT(1-Inputs!$B$38)*_xlfn.NORM.S.INV(RAND())</f>
        <v>0.65335489170719818</v>
      </c>
      <c r="AQ445" s="23">
        <f ca="1">SQRT(Inputs!$B$38)*J445+SQRT(1-Inputs!$B$38)*_xlfn.NORM.S.INV(RAND())</f>
        <v>0.69414940630864508</v>
      </c>
      <c r="AR445" s="23">
        <f ca="1">SQRT(Inputs!$B$38)*K445+SQRT(1-Inputs!$B$38)*_xlfn.NORM.S.INV(RAND())</f>
        <v>-0.43236859477093725</v>
      </c>
      <c r="AS445" s="23">
        <f ca="1">SQRT(Inputs!$B$38)*L445+SQRT(1-Inputs!$B$38)*_xlfn.NORM.S.INV(RAND())</f>
        <v>-0.14286217521605013</v>
      </c>
      <c r="AT445" s="23">
        <f ca="1">SQRT(Inputs!$B$38)*M445+SQRT(1-Inputs!$B$38)*_xlfn.NORM.S.INV(RAND())</f>
        <v>-0.44029823135518548</v>
      </c>
      <c r="AU445" s="15">
        <f ca="1">Inputs!$B$6*EXP($B$8-0.5*C$5^2+C$5*N445)</f>
        <v>4472.0621792136999</v>
      </c>
      <c r="AV445" s="15">
        <f t="shared" ca="1" si="219"/>
        <v>6801.4566674597108</v>
      </c>
      <c r="AW445" s="15">
        <f t="shared" ca="1" si="220"/>
        <v>7590.0039379783184</v>
      </c>
      <c r="AX445" s="15">
        <f t="shared" ca="1" si="221"/>
        <v>7700.4058826565397</v>
      </c>
      <c r="AY445" s="15">
        <f t="shared" ca="1" si="222"/>
        <v>8288.8320785563064</v>
      </c>
      <c r="AZ445" s="15">
        <f t="shared" ca="1" si="223"/>
        <v>10098.277748767672</v>
      </c>
      <c r="BA445" s="15">
        <f t="shared" ca="1" si="224"/>
        <v>12232.890630166068</v>
      </c>
      <c r="BB445" s="15">
        <f t="shared" ca="1" si="225"/>
        <v>15368.891393421529</v>
      </c>
      <c r="BC445" s="15">
        <f t="shared" ca="1" si="226"/>
        <v>17338.63570268</v>
      </c>
      <c r="BD445" s="15">
        <f t="shared" ca="1" si="227"/>
        <v>22542.143773766416</v>
      </c>
      <c r="BE445" s="15">
        <f t="shared" ca="1" si="228"/>
        <v>31271.92431584941</v>
      </c>
      <c r="BF445" s="15">
        <f ca="1">Inputs!$B$13*EXP($B$9-0.5*C$6^2+C$6*Y445)</f>
        <v>17376.426294428002</v>
      </c>
      <c r="BG445" s="15">
        <f t="shared" ca="1" si="229"/>
        <v>18549.685592301081</v>
      </c>
      <c r="BH445" s="15">
        <f t="shared" ca="1" si="230"/>
        <v>20734.960718634291</v>
      </c>
      <c r="BI445" s="15">
        <f t="shared" ca="1" si="231"/>
        <v>26625.738019512974</v>
      </c>
      <c r="BJ445" s="15">
        <f t="shared" ca="1" si="232"/>
        <v>29045.332127133643</v>
      </c>
      <c r="BK445" s="15">
        <f t="shared" ca="1" si="233"/>
        <v>40811.347751192814</v>
      </c>
      <c r="BL445" s="15">
        <f t="shared" ca="1" si="234"/>
        <v>52497.906339472771</v>
      </c>
      <c r="BM445" s="15">
        <f t="shared" ca="1" si="235"/>
        <v>65132.371434086563</v>
      </c>
      <c r="BN445" s="15">
        <f t="shared" ca="1" si="236"/>
        <v>66280.499276350456</v>
      </c>
      <c r="BO445" s="15">
        <f t="shared" ca="1" si="237"/>
        <v>90690.86259244493</v>
      </c>
      <c r="BP445" s="15">
        <f t="shared" ca="1" si="238"/>
        <v>118757.09817519886</v>
      </c>
      <c r="BQ445" s="15">
        <f ca="1">Inputs!$B$20*EXP($B$10-0.5*C$7^2+C$7*AJ445)</f>
        <v>3772.8891266603296</v>
      </c>
      <c r="BR445" s="15">
        <f t="shared" ca="1" si="239"/>
        <v>5963.6616854540989</v>
      </c>
      <c r="BS445" s="15">
        <f t="shared" ca="1" si="240"/>
        <v>6466.2562703274334</v>
      </c>
      <c r="BT445" s="15">
        <f t="shared" ca="1" si="241"/>
        <v>6056.7267434318692</v>
      </c>
      <c r="BU445" s="15">
        <f t="shared" ca="1" si="242"/>
        <v>12241.100296802297</v>
      </c>
      <c r="BV445" s="15">
        <f t="shared" ca="1" si="243"/>
        <v>19335.578246380119</v>
      </c>
      <c r="BW445" s="15">
        <f t="shared" ca="1" si="244"/>
        <v>30983.079969250528</v>
      </c>
      <c r="BX445" s="15">
        <f t="shared" ca="1" si="245"/>
        <v>49804.998879188635</v>
      </c>
      <c r="BY445" s="15">
        <f t="shared" ca="1" si="246"/>
        <v>64244.751557926582</v>
      </c>
      <c r="BZ445" s="15">
        <f t="shared" ca="1" si="247"/>
        <v>87807.748341864339</v>
      </c>
      <c r="CA445" s="15">
        <f t="shared" ca="1" si="248"/>
        <v>114060.57516434351</v>
      </c>
      <c r="CB445" s="15">
        <f ca="1">(AU445*DCF!C$10-DCF!C$5*MAX(AU445*DCF!C$10,0)-MAX(AU445-Inputs!$B$6,0)/Inputs!$B$10)*DCF!C$6</f>
        <v>1046.5693546884838</v>
      </c>
      <c r="CC445" s="15">
        <f ca="1">(AV445*DCF!D$10-DCF!D$5*MAX(AV445*DCF!D$10,0)-MAX(AV445-AU445,0)/Inputs!$B$10)*DCF!D$6</f>
        <v>1089.8471029627344</v>
      </c>
      <c r="CD445" s="15">
        <f ca="1">(AW445*DCF!E$10-DCF!E$5*MAX(AW445*DCF!E$10,0)-MAX(AW445-AV445,0)/Inputs!$B$10)*DCF!E$6</f>
        <v>1574.7975861993409</v>
      </c>
      <c r="CE445" s="15">
        <f ca="1">(AX445*DCF!F$10-DCF!F$5*MAX(AX445*DCF!F$10,0)-MAX(AX445-AW445,0)/Inputs!$B$10)*DCF!F$6</f>
        <v>1658.0144246738898</v>
      </c>
      <c r="CF445" s="15">
        <f ca="1">(AY445*DCF!G$10-DCF!G$5*MAX(AY445*DCF!G$10,0)-MAX(AY445-AX445,0)/Inputs!$B$10)*DCF!G$6</f>
        <v>1594.724021896003</v>
      </c>
      <c r="CG445" s="15">
        <f ca="1">(AZ445*DCF!H$10-DCF!H$5*MAX(AZ445*DCF!H$10,0)-MAX(AZ445-AY445,0)/Inputs!$B$10)*DCF!H$6</f>
        <v>1639.2883508865782</v>
      </c>
      <c r="CH445" s="15">
        <f ca="1">(BA445*DCF!I$10-DCF!I$5*MAX(BA445*DCF!I$10,0)-MAX(BA445-AZ445,0)/Inputs!$B$10)*DCF!I$6</f>
        <v>1884.3515582964199</v>
      </c>
      <c r="CI445" s="15">
        <f ca="1">(BB445*DCF!J$10-DCF!J$5*MAX(BB445*DCF!J$10,0)-MAX(BB445-BA445,0)/Inputs!$B$10)*DCF!J$6</f>
        <v>2162.1281853972791</v>
      </c>
      <c r="CJ445" s="15">
        <f ca="1">(BC445*DCF!K$10-DCF!K$5*MAX(BC445*DCF!K$10,0)-MAX(BC445-BB445,0)/Inputs!$B$10)*DCF!K$6</f>
        <v>2515.5076697623194</v>
      </c>
      <c r="CK445" s="15">
        <f ca="1">(BD445*DCF!L$10-DCF!L$5*MAX(BD445*DCF!L$10,0)-MAX(BD445-BC445,0)/Inputs!$B$10)*DCF!L$6</f>
        <v>2726.886096020854</v>
      </c>
      <c r="CL445" s="15">
        <f ca="1">(BE445*DCF!M$10-DCF!M$5*MAX(BE445*DCF!M$10,0)-MAX(BE445-BD445,0)/Inputs!$B$10)*DCF!M$6</f>
        <v>3370.0074308446501</v>
      </c>
      <c r="CM445" s="15">
        <f ca="1">(BF445*DCF!C$28-DCF!C$5*MAX(BF445*DCF!C$28,0)-MAX(BF445-Inputs!$B$13,0)/Inputs!$B$17)*DCF!C$6</f>
        <v>3919.9320192644982</v>
      </c>
      <c r="CN445" s="15">
        <f ca="1">(BG445*DCF!D$28-DCF!D$5*MAX(BG445*DCF!D$28,0)-MAX(BG445-BF445,0)/Inputs!$B$17)*DCF!D$6</f>
        <v>5213.0002316307</v>
      </c>
      <c r="CO445" s="15">
        <f ca="1">(BH445*DCF!E$28-DCF!E$5*MAX(BH445*DCF!E$28,0)-MAX(BH445-BG445,0)/Inputs!$B$17)*DCF!E$6</f>
        <v>5441.822443858613</v>
      </c>
      <c r="CP445" s="15">
        <f ca="1">(BI445*DCF!F$28-DCF!F$5*MAX(BI445*DCF!F$28,0)-MAX(BI445-BH445,0)/Inputs!$B$17)*DCF!F$6</f>
        <v>6155.6774089312403</v>
      </c>
      <c r="CQ445" s="15">
        <f ca="1">(BJ445*DCF!G$28-DCF!G$5*MAX(BJ445*DCF!G$28,0)-MAX(BJ445-BI445,0)/Inputs!$B$17)*DCF!G$6</f>
        <v>7129.0799604540734</v>
      </c>
      <c r="CR445" s="15">
        <f ca="1">(BK445*DCF!H$28-DCF!H$5*MAX(BK445*DCF!H$28,0)-MAX(BK445-BJ445,0)/Inputs!$B$17)*DCF!H$6</f>
        <v>8264.9879275753483</v>
      </c>
      <c r="CS445" s="15">
        <f ca="1">(BL445*DCF!I$28-DCF!I$5*MAX(BL445*DCF!I$28,0)-MAX(BL445-BK445,0)/Inputs!$B$17)*DCF!I$6</f>
        <v>10667.662682103533</v>
      </c>
      <c r="CT445" s="15">
        <f ca="1">(BM445*DCF!J$28-DCF!J$5*MAX(BM445*DCF!J$28,0)-MAX(BM445-BL445,0)/Inputs!$B$17)*DCF!J$6</f>
        <v>12854.69902362315</v>
      </c>
      <c r="CU445" s="15">
        <f ca="1">(BN445*DCF!K$28-DCF!K$5*MAX(BN445*DCF!K$28,0)-MAX(BN445-BM445,0)/Inputs!$B$17)*DCF!K$6</f>
        <v>13856.69975417219</v>
      </c>
      <c r="CV445" s="15">
        <f ca="1">(BO445*DCF!L$28-DCF!L$5*MAX(BO445*DCF!L$28,0)-MAX(BO445-BN445,0)/Inputs!$B$17)*DCF!L$6</f>
        <v>15332.657363787859</v>
      </c>
      <c r="CW445" s="15">
        <f ca="1">(BP445*DCF!M$28-DCF!M$5*MAX(BP445*DCF!M$28,0)-MAX(BP445-BO445,0)/Inputs!$B$17)*DCF!M$6</f>
        <v>19410.506490011197</v>
      </c>
      <c r="CX445" s="15">
        <f ca="1">(BQ445*DCF!C$46-DCF!C$5*MAX(BQ445*DCF!C$46,0)-MAX(BQ445-Inputs!$B$20,0)/Inputs!$B$24)*DCF!C$6</f>
        <v>-1135.4890023050782</v>
      </c>
      <c r="CY445" s="15">
        <f ca="1">(BR445*DCF!D$46-DCF!D$5*MAX(BR445*DCF!D$46,0)-MAX(BR445-BQ445,0)/Inputs!$B$24)*DCF!D$6</f>
        <v>-1952.6424410927186</v>
      </c>
      <c r="CZ445" s="15">
        <f ca="1">(BS445*DCF!E$46-DCF!E$5*MAX(BS445*DCF!E$46,0)-MAX(BS445-BR445,0)/Inputs!$B$24)*DCF!E$6</f>
        <v>-962.75501171006408</v>
      </c>
      <c r="DA445" s="15">
        <f ca="1">(BT445*DCF!F$46-DCF!F$5*MAX(BT445*DCF!F$46,0)-MAX(BT445-BS445,0)/Inputs!$B$24)*DCF!F$6</f>
        <v>-441.08913500432192</v>
      </c>
      <c r="DB445" s="15">
        <f ca="1">(BU445*DCF!G$46-DCF!G$5*MAX(BU445*DCF!G$46,0)-MAX(BU445-BT445,0)/Inputs!$B$24)*DCF!G$6</f>
        <v>-2492.0675035752911</v>
      </c>
      <c r="DC445" s="15">
        <f ca="1">(BV445*DCF!H$46-DCF!H$5*MAX(BV445*DCF!H$46,0)-MAX(BV445-BU445,0)/Inputs!$B$24)*DCF!H$6</f>
        <v>-2204.5655542437153</v>
      </c>
      <c r="DD445" s="15">
        <f ca="1">(BW445*DCF!I$46-DCF!I$5*MAX(BW445*DCF!I$46,0)-MAX(BW445-BV445,0)/Inputs!$B$24)*DCF!I$6</f>
        <v>-2627.9809146248649</v>
      </c>
      <c r="DE445" s="15">
        <f ca="1">(BX445*DCF!J$46-DCF!J$5*MAX(BX445*DCF!J$46,0)-MAX(BX445-BW445,0)/Inputs!$B$24)*DCF!J$6</f>
        <v>-2902.0834530929596</v>
      </c>
      <c r="DF445" s="15">
        <f ca="1">(BY445*DCF!K$46-DCF!K$5*MAX(BY445*DCF!K$46,0)-MAX(BY445-BX445,0)/Inputs!$B$24)*DCF!K$6</f>
        <v>132.51963706196318</v>
      </c>
      <c r="DG445" s="15">
        <f ca="1">(BZ445*DCF!L$46-DCF!L$5*MAX(BZ445*DCF!L$46,0)-MAX(BZ445-BY445,0)/Inputs!$B$24)*DCF!L$6</f>
        <v>737.35942053420433</v>
      </c>
      <c r="DH445" s="15">
        <f ca="1">(CA445*DCF!M$46-DCF!M$5*MAX(CA445*DCF!M$46,0)-MAX(CA445-BZ445,0)/Inputs!$B$24)*DCF!M$6</f>
        <v>3453.5851670264674</v>
      </c>
      <c r="DI445" s="15">
        <f ca="1">SUM(CB445:CL445)+BE445*DCF!M$10*(1+Inputs!$B$30)*(1-Inputs!$B$33)*(1-Inputs!$B$30/Inputs!$B$31)/(Inputs!$B$29-Inputs!$B$30)*DCF!M$6</f>
        <v>108292.30068102606</v>
      </c>
      <c r="DJ445" s="15">
        <f ca="1">SUM(CM445:CW445)+BP445*DCF!M$28*(1+Inputs!$B$30)*(1-Inputs!$B$33)*(1-Inputs!$B$30/Inputs!$B$31)/(Inputs!$B$29-Inputs!$B$30)*DCF!M$6</f>
        <v>548916.82480091415</v>
      </c>
      <c r="DK445" s="15">
        <f ca="1">SUM(CX445:DH445)+CA445*DCF!M$46*(1+Inputs!$B$30)*(1-Inputs!$B$33)*(1-Inputs!$B$30/Inputs!$B$31)/(Inputs!$B$29-Inputs!$B$30)*DCF!M$6</f>
        <v>165955.95175193393</v>
      </c>
      <c r="DM445" s="15">
        <f ca="1">DI445+DJ445+DK445+Inputs!$B$34+Inputs!$B$36-Inputs!$B$35</f>
        <v>900016.07723387412</v>
      </c>
    </row>
    <row r="446" spans="1:117" x14ac:dyDescent="0.75">
      <c r="A446" s="11">
        <v>433</v>
      </c>
      <c r="C446" s="23">
        <f t="shared" ca="1" si="253"/>
        <v>-0.87229768352270343</v>
      </c>
      <c r="D446" s="23">
        <f t="shared" ca="1" si="253"/>
        <v>0.42730778693655957</v>
      </c>
      <c r="E446" s="23">
        <f t="shared" ca="1" si="253"/>
        <v>1.403243123951158E-2</v>
      </c>
      <c r="F446" s="23">
        <f t="shared" ca="1" si="253"/>
        <v>-0.3813428933876204</v>
      </c>
      <c r="G446" s="23">
        <f t="shared" ca="1" si="253"/>
        <v>0.29172175433572528</v>
      </c>
      <c r="H446" s="23">
        <f t="shared" ca="1" si="253"/>
        <v>-0.40140575510757398</v>
      </c>
      <c r="I446" s="23">
        <f t="shared" ca="1" si="253"/>
        <v>0.27185089770638765</v>
      </c>
      <c r="J446" s="23">
        <f t="shared" ca="1" si="253"/>
        <v>0.23694942907541677</v>
      </c>
      <c r="K446" s="23">
        <f t="shared" ca="1" si="253"/>
        <v>1.0575431205893617</v>
      </c>
      <c r="L446" s="23">
        <f t="shared" ca="1" si="253"/>
        <v>-0.70287386913957228</v>
      </c>
      <c r="M446" s="23">
        <f t="shared" ca="1" si="253"/>
        <v>0.47257146931822458</v>
      </c>
      <c r="N446" s="23">
        <f ca="1">SQRT(Inputs!$B$38)*C446+SQRT(1-Inputs!$B$38)*_xlfn.NORM.S.INV(RAND())</f>
        <v>-0.33495563675764328</v>
      </c>
      <c r="O446" s="23">
        <f ca="1">SQRT(Inputs!$B$38)*D446+SQRT(1-Inputs!$B$38)*_xlfn.NORM.S.INV(RAND())</f>
        <v>0.3745011226451006</v>
      </c>
      <c r="P446" s="23">
        <f ca="1">SQRT(Inputs!$B$38)*E446+SQRT(1-Inputs!$B$38)*_xlfn.NORM.S.INV(RAND())</f>
        <v>1.0931731365603572</v>
      </c>
      <c r="Q446" s="23">
        <f ca="1">SQRT(Inputs!$B$38)*F446+SQRT(1-Inputs!$B$38)*_xlfn.NORM.S.INV(RAND())</f>
        <v>-0.87094046728917718</v>
      </c>
      <c r="R446" s="23">
        <f ca="1">SQRT(Inputs!$B$38)*G446+SQRT(1-Inputs!$B$38)*_xlfn.NORM.S.INV(RAND())</f>
        <v>0.95115266231909912</v>
      </c>
      <c r="S446" s="23">
        <f ca="1">SQRT(Inputs!$B$38)*H446+SQRT(1-Inputs!$B$38)*_xlfn.NORM.S.INV(RAND())</f>
        <v>-1.2565729299978032</v>
      </c>
      <c r="T446" s="23">
        <f ca="1">SQRT(Inputs!$B$38)*I446+SQRT(1-Inputs!$B$38)*_xlfn.NORM.S.INV(RAND())</f>
        <v>1.3285981631451458</v>
      </c>
      <c r="U446" s="23">
        <f ca="1">SQRT(Inputs!$B$38)*J446+SQRT(1-Inputs!$B$38)*_xlfn.NORM.S.INV(RAND())</f>
        <v>0.12207513675547553</v>
      </c>
      <c r="V446" s="23">
        <f ca="1">SQRT(Inputs!$B$38)*K446+SQRT(1-Inputs!$B$38)*_xlfn.NORM.S.INV(RAND())</f>
        <v>-1.4847394372445089E-2</v>
      </c>
      <c r="W446" s="23">
        <f ca="1">SQRT(Inputs!$B$38)*L446+SQRT(1-Inputs!$B$38)*_xlfn.NORM.S.INV(RAND())</f>
        <v>-0.26957439344165146</v>
      </c>
      <c r="X446" s="23">
        <f ca="1">SQRT(Inputs!$B$38)*M446+SQRT(1-Inputs!$B$38)*_xlfn.NORM.S.INV(RAND())</f>
        <v>-1.1876096777233935</v>
      </c>
      <c r="Y446" s="23">
        <f ca="1">SQRT(Inputs!$B$38)*C446+SQRT(1-Inputs!$B$38)*_xlfn.NORM.S.INV(RAND())</f>
        <v>-1.1734918382342219</v>
      </c>
      <c r="Z446" s="23">
        <f ca="1">SQRT(Inputs!$B$38)*D446+SQRT(1-Inputs!$B$38)*_xlfn.NORM.S.INV(RAND())</f>
        <v>-0.24554937454723622</v>
      </c>
      <c r="AA446" s="23">
        <f ca="1">SQRT(Inputs!$B$38)*E446+SQRT(1-Inputs!$B$38)*_xlfn.NORM.S.INV(RAND())</f>
        <v>0.94788063042066384</v>
      </c>
      <c r="AB446" s="23">
        <f ca="1">SQRT(Inputs!$B$38)*F446+SQRT(1-Inputs!$B$38)*_xlfn.NORM.S.INV(RAND())</f>
        <v>-0.53306936900797264</v>
      </c>
      <c r="AC446" s="23">
        <f ca="1">SQRT(Inputs!$B$38)*G446+SQRT(1-Inputs!$B$38)*_xlfn.NORM.S.INV(RAND())</f>
        <v>1.7871271503106128</v>
      </c>
      <c r="AD446" s="23">
        <f ca="1">SQRT(Inputs!$B$38)*H446+SQRT(1-Inputs!$B$38)*_xlfn.NORM.S.INV(RAND())</f>
        <v>-0.48290203776299906</v>
      </c>
      <c r="AE446" s="23">
        <f ca="1">SQRT(Inputs!$B$38)*I446+SQRT(1-Inputs!$B$38)*_xlfn.NORM.S.INV(RAND())</f>
        <v>0.64981436675711657</v>
      </c>
      <c r="AF446" s="23">
        <f ca="1">SQRT(Inputs!$B$38)*J446+SQRT(1-Inputs!$B$38)*_xlfn.NORM.S.INV(RAND())</f>
        <v>-0.85267441328143989</v>
      </c>
      <c r="AG446" s="23">
        <f ca="1">SQRT(Inputs!$B$38)*K446+SQRT(1-Inputs!$B$38)*_xlfn.NORM.S.INV(RAND())</f>
        <v>-0.13166396494057231</v>
      </c>
      <c r="AH446" s="23">
        <f ca="1">SQRT(Inputs!$B$38)*L446+SQRT(1-Inputs!$B$38)*_xlfn.NORM.S.INV(RAND())</f>
        <v>-0.79831389596346636</v>
      </c>
      <c r="AI446" s="23">
        <f ca="1">SQRT(Inputs!$B$38)*M446+SQRT(1-Inputs!$B$38)*_xlfn.NORM.S.INV(RAND())</f>
        <v>0.30118255953254724</v>
      </c>
      <c r="AJ446" s="23">
        <f ca="1">SQRT(Inputs!$B$38)*C446+SQRT(1-Inputs!$B$38)*_xlfn.NORM.S.INV(RAND())</f>
        <v>-2.0631572772639348</v>
      </c>
      <c r="AK446" s="23">
        <f ca="1">SQRT(Inputs!$B$38)*D446+SQRT(1-Inputs!$B$38)*_xlfn.NORM.S.INV(RAND())</f>
        <v>1.9664932994651148</v>
      </c>
      <c r="AL446" s="23">
        <f ca="1">SQRT(Inputs!$B$38)*E446+SQRT(1-Inputs!$B$38)*_xlfn.NORM.S.INV(RAND())</f>
        <v>0.30832549100190143</v>
      </c>
      <c r="AM446" s="23">
        <f ca="1">SQRT(Inputs!$B$38)*F446+SQRT(1-Inputs!$B$38)*_xlfn.NORM.S.INV(RAND())</f>
        <v>3.6704004008196262E-2</v>
      </c>
      <c r="AN446" s="23">
        <f ca="1">SQRT(Inputs!$B$38)*G446+SQRT(1-Inputs!$B$38)*_xlfn.NORM.S.INV(RAND())</f>
        <v>1.1534879030135876</v>
      </c>
      <c r="AO446" s="23">
        <f ca="1">SQRT(Inputs!$B$38)*H446+SQRT(1-Inputs!$B$38)*_xlfn.NORM.S.INV(RAND())</f>
        <v>-0.80102767847997525</v>
      </c>
      <c r="AP446" s="23">
        <f ca="1">SQRT(Inputs!$B$38)*I446+SQRT(1-Inputs!$B$38)*_xlfn.NORM.S.INV(RAND())</f>
        <v>5.5067281656568989E-2</v>
      </c>
      <c r="AQ446" s="23">
        <f ca="1">SQRT(Inputs!$B$38)*J446+SQRT(1-Inputs!$B$38)*_xlfn.NORM.S.INV(RAND())</f>
        <v>-3.9237219306666765E-2</v>
      </c>
      <c r="AR446" s="23">
        <f ca="1">SQRT(Inputs!$B$38)*K446+SQRT(1-Inputs!$B$38)*_xlfn.NORM.S.INV(RAND())</f>
        <v>-0.1626905803058416</v>
      </c>
      <c r="AS446" s="23">
        <f ca="1">SQRT(Inputs!$B$38)*L446+SQRT(1-Inputs!$B$38)*_xlfn.NORM.S.INV(RAND())</f>
        <v>-0.55062011284940393</v>
      </c>
      <c r="AT446" s="23">
        <f ca="1">SQRT(Inputs!$B$38)*M446+SQRT(1-Inputs!$B$38)*_xlfn.NORM.S.INV(RAND())</f>
        <v>0.68173702683872262</v>
      </c>
      <c r="AU446" s="15">
        <f ca="1">Inputs!$B$6*EXP($B$8-0.5*C$5^2+C$5*N446)</f>
        <v>4700.3493615223433</v>
      </c>
      <c r="AV446" s="15">
        <f t="shared" ca="1" si="219"/>
        <v>6045.3136637877651</v>
      </c>
      <c r="AW446" s="15">
        <f t="shared" ca="1" si="220"/>
        <v>8542.2757918149855</v>
      </c>
      <c r="AX446" s="15">
        <f t="shared" ca="1" si="221"/>
        <v>9354.0211095552932</v>
      </c>
      <c r="AY446" s="15">
        <f t="shared" ca="1" si="222"/>
        <v>12774.638715920606</v>
      </c>
      <c r="AZ446" s="15">
        <f t="shared" ca="1" si="223"/>
        <v>13604.732565989281</v>
      </c>
      <c r="BA446" s="15">
        <f t="shared" ca="1" si="224"/>
        <v>19132.408101594236</v>
      </c>
      <c r="BB446" s="15">
        <f t="shared" ca="1" si="225"/>
        <v>23712.146461445835</v>
      </c>
      <c r="BC446" s="15">
        <f t="shared" ca="1" si="226"/>
        <v>28999.752219483973</v>
      </c>
      <c r="BD446" s="15">
        <f t="shared" ca="1" si="227"/>
        <v>34642.833132341024</v>
      </c>
      <c r="BE446" s="15">
        <f t="shared" ca="1" si="228"/>
        <v>38098.209214983508</v>
      </c>
      <c r="BF446" s="15">
        <f ca="1">Inputs!$B$13*EXP($B$9-0.5*C$6^2+C$6*Y446)</f>
        <v>10960.215081874096</v>
      </c>
      <c r="BG446" s="15">
        <f t="shared" ca="1" si="229"/>
        <v>12778.691160445096</v>
      </c>
      <c r="BH446" s="15">
        <f t="shared" ca="1" si="230"/>
        <v>18271.279079289649</v>
      </c>
      <c r="BI446" s="15">
        <f t="shared" ca="1" si="231"/>
        <v>20604.874812636284</v>
      </c>
      <c r="BJ446" s="15">
        <f t="shared" ca="1" si="232"/>
        <v>32682.435375008557</v>
      </c>
      <c r="BK446" s="15">
        <f t="shared" ca="1" si="233"/>
        <v>37559.227287982314</v>
      </c>
      <c r="BL446" s="15">
        <f t="shared" ca="1" si="234"/>
        <v>50190.474804709498</v>
      </c>
      <c r="BM446" s="15">
        <f t="shared" ca="1" si="235"/>
        <v>55494.061147480694</v>
      </c>
      <c r="BN446" s="15">
        <f t="shared" ca="1" si="236"/>
        <v>67182.332087820978</v>
      </c>
      <c r="BO446" s="15">
        <f t="shared" ca="1" si="237"/>
        <v>75335.455402127802</v>
      </c>
      <c r="BP446" s="15">
        <f t="shared" ca="1" si="238"/>
        <v>95942.438209631204</v>
      </c>
      <c r="BQ446" s="15">
        <f ca="1">Inputs!$B$20*EXP($B$10-0.5*C$7^2+C$7*AJ446)</f>
        <v>2063.5075669951812</v>
      </c>
      <c r="BR446" s="15">
        <f t="shared" ca="1" si="239"/>
        <v>5228.4126347054262</v>
      </c>
      <c r="BS446" s="15">
        <f t="shared" ca="1" si="240"/>
        <v>7822.6783297695893</v>
      </c>
      <c r="BT446" s="15">
        <f t="shared" ca="1" si="241"/>
        <v>10890.126848079391</v>
      </c>
      <c r="BU446" s="15">
        <f t="shared" ca="1" si="242"/>
        <v>19951.438290209175</v>
      </c>
      <c r="BV446" s="15">
        <f t="shared" ca="1" si="243"/>
        <v>23174.700547902914</v>
      </c>
      <c r="BW446" s="15">
        <f t="shared" ca="1" si="244"/>
        <v>32718.10152416136</v>
      </c>
      <c r="BX446" s="15">
        <f t="shared" ca="1" si="245"/>
        <v>45402.971428655706</v>
      </c>
      <c r="BY446" s="15">
        <f t="shared" ca="1" si="246"/>
        <v>61667.577006517909</v>
      </c>
      <c r="BZ446" s="15">
        <f t="shared" ca="1" si="247"/>
        <v>78198.331652681823</v>
      </c>
      <c r="CA446" s="15">
        <f t="shared" ca="1" si="248"/>
        <v>123991.71960506628</v>
      </c>
      <c r="CB446" s="15">
        <f ca="1">(AU446*DCF!C$10-DCF!C$5*MAX(AU446*DCF!C$10,0)-MAX(AU446-Inputs!$B$6,0)/Inputs!$B$10)*DCF!C$6</f>
        <v>1044.9416263885278</v>
      </c>
      <c r="CC446" s="15">
        <f ca="1">(AV446*DCF!D$10-DCF!D$5*MAX(AV446*DCF!D$10,0)-MAX(AV446-AU446,0)/Inputs!$B$10)*DCF!D$6</f>
        <v>1145.569905001518</v>
      </c>
      <c r="CD446" s="15">
        <f ca="1">(AW446*DCF!E$10-DCF!E$5*MAX(AW446*DCF!E$10,0)-MAX(AW446-AV446,0)/Inputs!$B$10)*DCF!E$6</f>
        <v>1409.8562241222655</v>
      </c>
      <c r="CE446" s="15">
        <f ca="1">(AX446*DCF!F$10-DCF!F$5*MAX(AX446*DCF!F$10,0)-MAX(AX446-AW446,0)/Inputs!$B$10)*DCF!F$6</f>
        <v>1873.0638257743415</v>
      </c>
      <c r="CF446" s="15">
        <f ca="1">(AY446*DCF!G$10-DCF!G$5*MAX(AY446*DCF!G$10,0)-MAX(AY446-AX446,0)/Inputs!$B$10)*DCF!G$6</f>
        <v>1974.5828085175981</v>
      </c>
      <c r="CG446" s="15">
        <f ca="1">(AZ446*DCF!H$10-DCF!H$5*MAX(AZ446*DCF!H$10,0)-MAX(AZ446-AY446,0)/Inputs!$B$10)*DCF!H$6</f>
        <v>2493.9705416361166</v>
      </c>
      <c r="CH446" s="15">
        <f ca="1">(BA446*DCF!I$10-DCF!I$5*MAX(BA446*DCF!I$10,0)-MAX(BA446-AZ446,0)/Inputs!$B$10)*DCF!I$6</f>
        <v>2588.0605477047911</v>
      </c>
      <c r="CI446" s="15">
        <f ca="1">(BB446*DCF!J$10-DCF!J$5*MAX(BB446*DCF!J$10,0)-MAX(BB446-BA446,0)/Inputs!$B$10)*DCF!J$6</f>
        <v>3375.0754722499587</v>
      </c>
      <c r="CJ446" s="15">
        <f ca="1">(BC446*DCF!K$10-DCF!K$5*MAX(BC446*DCF!K$10,0)-MAX(BC446-BB446,0)/Inputs!$B$10)*DCF!K$6</f>
        <v>3928.3100546607775</v>
      </c>
      <c r="CK446" s="15">
        <f ca="1">(BD446*DCF!L$10-DCF!L$5*MAX(BD446*DCF!L$10,0)-MAX(BD446-BC446,0)/Inputs!$B$10)*DCF!L$6</f>
        <v>4495.0562718623723</v>
      </c>
      <c r="CL446" s="15">
        <f ca="1">(BE446*DCF!M$10-DCF!M$5*MAX(BE446*DCF!M$10,0)-MAX(BE446-BD446,0)/Inputs!$B$10)*DCF!M$6</f>
        <v>4963.3684908009654</v>
      </c>
      <c r="CM446" s="15">
        <f ca="1">(BF446*DCF!C$28-DCF!C$5*MAX(BF446*DCF!C$28,0)-MAX(BF446-Inputs!$B$13,0)/Inputs!$B$17)*DCF!C$6</f>
        <v>3344.9857644946223</v>
      </c>
      <c r="CN446" s="15">
        <f ca="1">(BG446*DCF!D$28-DCF!D$5*MAX(BG446*DCF!D$28,0)-MAX(BG446-BF446,0)/Inputs!$B$17)*DCF!D$6</f>
        <v>3375.6549480587187</v>
      </c>
      <c r="CO446" s="15">
        <f ca="1">(BH446*DCF!E$28-DCF!E$5*MAX(BH446*DCF!E$28,0)-MAX(BH446-BG446,0)/Inputs!$B$17)*DCF!E$6</f>
        <v>4092.2381072249859</v>
      </c>
      <c r="CP446" s="15">
        <f ca="1">(BI446*DCF!F$28-DCF!F$5*MAX(BI446*DCF!F$28,0)-MAX(BI446-BH446,0)/Inputs!$B$17)*DCF!F$6</f>
        <v>5168.8127729068838</v>
      </c>
      <c r="CQ446" s="15">
        <f ca="1">(BJ446*DCF!G$28-DCF!G$5*MAX(BJ446*DCF!G$28,0)-MAX(BJ446-BI446,0)/Inputs!$B$17)*DCF!G$6</f>
        <v>6448.3794441076843</v>
      </c>
      <c r="CR446" s="15">
        <f ca="1">(BK446*DCF!H$28-DCF!H$5*MAX(BK446*DCF!H$28,0)-MAX(BK446-BJ446,0)/Inputs!$B$17)*DCF!H$6</f>
        <v>8531.0946858851839</v>
      </c>
      <c r="CS446" s="15">
        <f ca="1">(BL446*DCF!I$28-DCF!I$5*MAX(BL446*DCF!I$28,0)-MAX(BL446-BK446,0)/Inputs!$B$17)*DCF!I$6</f>
        <v>9989.4713260324133</v>
      </c>
      <c r="CT446" s="15">
        <f ca="1">(BM446*DCF!J$28-DCF!J$5*MAX(BM446*DCF!J$28,0)-MAX(BM446-BL446,0)/Inputs!$B$17)*DCF!J$6</f>
        <v>11676.570329378783</v>
      </c>
      <c r="CU446" s="15">
        <f ca="1">(BN446*DCF!K$28-DCF!K$5*MAX(BN446*DCF!K$28,0)-MAX(BN446-BM446,0)/Inputs!$B$17)*DCF!K$6</f>
        <v>12756.12458755441</v>
      </c>
      <c r="CV446" s="15">
        <f ca="1">(BO446*DCF!L$28-DCF!L$5*MAX(BO446*DCF!L$28,0)-MAX(BO446-BN446,0)/Inputs!$B$17)*DCF!L$6</f>
        <v>14108.465136178147</v>
      </c>
      <c r="CW446" s="15">
        <f ca="1">(BP446*DCF!M$28-DCF!M$5*MAX(BP446*DCF!M$28,0)-MAX(BP446-BO446,0)/Inputs!$B$17)*DCF!M$6</f>
        <v>15897.616528739216</v>
      </c>
      <c r="CX446" s="15">
        <f ca="1">(BQ446*DCF!C$46-DCF!C$5*MAX(BQ446*DCF!C$46,0)-MAX(BQ446-Inputs!$B$20,0)/Inputs!$B$24)*DCF!C$6</f>
        <v>-476.5606390289102</v>
      </c>
      <c r="CY446" s="15">
        <f ca="1">(BR446*DCF!D$46-DCF!D$5*MAX(BR446*DCF!D$46,0)-MAX(BR446-BQ446,0)/Inputs!$B$24)*DCF!D$6</f>
        <v>-2242.8068298801168</v>
      </c>
      <c r="CZ446" s="15">
        <f ca="1">(BS446*DCF!E$46-DCF!E$5*MAX(BS446*DCF!E$46,0)-MAX(BS446-BR446,0)/Inputs!$B$24)*DCF!E$6</f>
        <v>-1947.6334507894362</v>
      </c>
      <c r="DA446" s="15">
        <f ca="1">(BT446*DCF!F$46-DCF!F$5*MAX(BT446*DCF!F$46,0)-MAX(BT446-BS446,0)/Inputs!$B$24)*DCF!F$6</f>
        <v>-1910.0428646727196</v>
      </c>
      <c r="DB446" s="15">
        <f ca="1">(BU446*DCF!G$46-DCF!G$5*MAX(BU446*DCF!G$46,0)-MAX(BU446-BT446,0)/Inputs!$B$24)*DCF!G$6</f>
        <v>-3719.1731043321652</v>
      </c>
      <c r="DC446" s="15">
        <f ca="1">(BV446*DCF!H$46-DCF!H$5*MAX(BV446*DCF!H$46,0)-MAX(BV446-BU446,0)/Inputs!$B$24)*DCF!H$6</f>
        <v>-1001.6089973228128</v>
      </c>
      <c r="DD446" s="15">
        <f ca="1">(BW446*DCF!I$46-DCF!I$5*MAX(BW446*DCF!I$46,0)-MAX(BW446-BV446,0)/Inputs!$B$24)*DCF!I$6</f>
        <v>-1983.9039932984704</v>
      </c>
      <c r="DE446" s="15">
        <f ca="1">(BX446*DCF!J$46-DCF!J$5*MAX(BX446*DCF!J$46,0)-MAX(BX446-BW446,0)/Inputs!$B$24)*DCF!J$6</f>
        <v>-1459.2911969368515</v>
      </c>
      <c r="DF446" s="15">
        <f ca="1">(BY446*DCF!K$46-DCF!K$5*MAX(BY446*DCF!K$46,0)-MAX(BY446-BX446,0)/Inputs!$B$24)*DCF!K$6</f>
        <v>-461.73751076385315</v>
      </c>
      <c r="DG446" s="15">
        <f ca="1">(BZ446*DCF!L$46-DCF!L$5*MAX(BZ446*DCF!L$46,0)-MAX(BZ446-BY446,0)/Inputs!$B$24)*DCF!L$6</f>
        <v>1664.5246661390265</v>
      </c>
      <c r="DH446" s="15">
        <f ca="1">(CA446*DCF!M$46-DCF!M$5*MAX(CA446*DCF!M$46,0)-MAX(CA446-BZ446,0)/Inputs!$B$24)*DCF!M$6</f>
        <v>147.07247809274386</v>
      </c>
      <c r="DI446" s="15">
        <f ca="1">SUM(CB446:CL446)+BE446*DCF!M$10*(1+Inputs!$B$30)*(1-Inputs!$B$33)*(1-Inputs!$B$30/Inputs!$B$31)/(Inputs!$B$29-Inputs!$B$30)*DCF!M$6</f>
        <v>135319.67581067974</v>
      </c>
      <c r="DJ446" s="15">
        <f ca="1">SUM(CM446:CW446)+BP446*DCF!M$28*(1+Inputs!$B$30)*(1-Inputs!$B$33)*(1-Inputs!$B$30/Inputs!$B$31)/(Inputs!$B$29-Inputs!$B$30)*DCF!M$6</f>
        <v>451401.51262363594</v>
      </c>
      <c r="DK446" s="15">
        <f ca="1">SUM(CX446:DH446)+CA446*DCF!M$46*(1+Inputs!$B$30)*(1-Inputs!$B$33)*(1-Inputs!$B$30/Inputs!$B$31)/(Inputs!$B$29-Inputs!$B$30)*DCF!M$6</f>
        <v>178314.72482478965</v>
      </c>
      <c r="DM446" s="15">
        <f ca="1">DI446+DJ446+DK446+Inputs!$B$34+Inputs!$B$36-Inputs!$B$35</f>
        <v>841886.91325910529</v>
      </c>
    </row>
    <row r="447" spans="1:117" x14ac:dyDescent="0.75">
      <c r="A447" s="11">
        <v>434</v>
      </c>
      <c r="C447" s="23">
        <f t="shared" ca="1" si="253"/>
        <v>-1.226877207833887</v>
      </c>
      <c r="D447" s="23">
        <f t="shared" ca="1" si="253"/>
        <v>-1.670350887347273</v>
      </c>
      <c r="E447" s="23">
        <f t="shared" ca="1" si="253"/>
        <v>1.420880561582782</v>
      </c>
      <c r="F447" s="23">
        <f t="shared" ca="1" si="253"/>
        <v>-0.26147889245634093</v>
      </c>
      <c r="G447" s="23">
        <f t="shared" ca="1" si="253"/>
        <v>-0.47174682935607432</v>
      </c>
      <c r="H447" s="23">
        <f t="shared" ca="1" si="253"/>
        <v>1.9653265067269075</v>
      </c>
      <c r="I447" s="23">
        <f t="shared" ca="1" si="253"/>
        <v>-0.37732098856660057</v>
      </c>
      <c r="J447" s="23">
        <f t="shared" ca="1" si="253"/>
        <v>-0.30017931161138073</v>
      </c>
      <c r="K447" s="23">
        <f t="shared" ca="1" si="253"/>
        <v>-1.4801771701878539</v>
      </c>
      <c r="L447" s="23">
        <f t="shared" ca="1" si="253"/>
        <v>1.0551622870080484</v>
      </c>
      <c r="M447" s="23">
        <f t="shared" ca="1" si="253"/>
        <v>-1.1084129228519779</v>
      </c>
      <c r="N447" s="23">
        <f ca="1">SQRT(Inputs!$B$38)*C447+SQRT(1-Inputs!$B$38)*_xlfn.NORM.S.INV(RAND())</f>
        <v>-2.0319103578892852</v>
      </c>
      <c r="O447" s="23">
        <f ca="1">SQRT(Inputs!$B$38)*D447+SQRT(1-Inputs!$B$38)*_xlfn.NORM.S.INV(RAND())</f>
        <v>-1.3661152827249672</v>
      </c>
      <c r="P447" s="23">
        <f ca="1">SQRT(Inputs!$B$38)*E447+SQRT(1-Inputs!$B$38)*_xlfn.NORM.S.INV(RAND())</f>
        <v>0.48436591020673248</v>
      </c>
      <c r="Q447" s="23">
        <f ca="1">SQRT(Inputs!$B$38)*F447+SQRT(1-Inputs!$B$38)*_xlfn.NORM.S.INV(RAND())</f>
        <v>0.89044550904839803</v>
      </c>
      <c r="R447" s="23">
        <f ca="1">SQRT(Inputs!$B$38)*G447+SQRT(1-Inputs!$B$38)*_xlfn.NORM.S.INV(RAND())</f>
        <v>-1.693290707168676</v>
      </c>
      <c r="S447" s="23">
        <f ca="1">SQRT(Inputs!$B$38)*H447+SQRT(1-Inputs!$B$38)*_xlfn.NORM.S.INV(RAND())</f>
        <v>0.56027587192365069</v>
      </c>
      <c r="T447" s="23">
        <f ca="1">SQRT(Inputs!$B$38)*I447+SQRT(1-Inputs!$B$38)*_xlfn.NORM.S.INV(RAND())</f>
        <v>-0.18205045789654387</v>
      </c>
      <c r="U447" s="23">
        <f ca="1">SQRT(Inputs!$B$38)*J447+SQRT(1-Inputs!$B$38)*_xlfn.NORM.S.INV(RAND())</f>
        <v>-1.9875638894222614E-2</v>
      </c>
      <c r="V447" s="23">
        <f ca="1">SQRT(Inputs!$B$38)*K447+SQRT(1-Inputs!$B$38)*_xlfn.NORM.S.INV(RAND())</f>
        <v>0.14216199904020643</v>
      </c>
      <c r="W447" s="23">
        <f ca="1">SQRT(Inputs!$B$38)*L447+SQRT(1-Inputs!$B$38)*_xlfn.NORM.S.INV(RAND())</f>
        <v>0.73860935957311302</v>
      </c>
      <c r="X447" s="23">
        <f ca="1">SQRT(Inputs!$B$38)*M447+SQRT(1-Inputs!$B$38)*_xlfn.NORM.S.INV(RAND())</f>
        <v>-1.8299573756162664</v>
      </c>
      <c r="Y447" s="23">
        <f ca="1">SQRT(Inputs!$B$38)*C447+SQRT(1-Inputs!$B$38)*_xlfn.NORM.S.INV(RAND())</f>
        <v>-1.104525328550229</v>
      </c>
      <c r="Z447" s="23">
        <f ca="1">SQRT(Inputs!$B$38)*D447+SQRT(1-Inputs!$B$38)*_xlfn.NORM.S.INV(RAND())</f>
        <v>-1.0706493485263198</v>
      </c>
      <c r="AA447" s="23">
        <f ca="1">SQRT(Inputs!$B$38)*E447+SQRT(1-Inputs!$B$38)*_xlfn.NORM.S.INV(RAND())</f>
        <v>-0.11222381250489555</v>
      </c>
      <c r="AB447" s="23">
        <f ca="1">SQRT(Inputs!$B$38)*F447+SQRT(1-Inputs!$B$38)*_xlfn.NORM.S.INV(RAND())</f>
        <v>0.58403449169608546</v>
      </c>
      <c r="AC447" s="23">
        <f ca="1">SQRT(Inputs!$B$38)*G447+SQRT(1-Inputs!$B$38)*_xlfn.NORM.S.INV(RAND())</f>
        <v>-2.0204984873993506</v>
      </c>
      <c r="AD447" s="23">
        <f ca="1">SQRT(Inputs!$B$38)*H447+SQRT(1-Inputs!$B$38)*_xlfn.NORM.S.INV(RAND())</f>
        <v>0.75681386090194669</v>
      </c>
      <c r="AE447" s="23">
        <f ca="1">SQRT(Inputs!$B$38)*I447+SQRT(1-Inputs!$B$38)*_xlfn.NORM.S.INV(RAND())</f>
        <v>-0.82804260809054964</v>
      </c>
      <c r="AF447" s="23">
        <f ca="1">SQRT(Inputs!$B$38)*J447+SQRT(1-Inputs!$B$38)*_xlfn.NORM.S.INV(RAND())</f>
        <v>-1.1403628341261178</v>
      </c>
      <c r="AG447" s="23">
        <f ca="1">SQRT(Inputs!$B$38)*K447+SQRT(1-Inputs!$B$38)*_xlfn.NORM.S.INV(RAND())</f>
        <v>-1.1398690874988058</v>
      </c>
      <c r="AH447" s="23">
        <f ca="1">SQRT(Inputs!$B$38)*L447+SQRT(1-Inputs!$B$38)*_xlfn.NORM.S.INV(RAND())</f>
        <v>2.2361326636785073</v>
      </c>
      <c r="AI447" s="23">
        <f ca="1">SQRT(Inputs!$B$38)*M447+SQRT(1-Inputs!$B$38)*_xlfn.NORM.S.INV(RAND())</f>
        <v>-0.56373334723948254</v>
      </c>
      <c r="AJ447" s="23">
        <f ca="1">SQRT(Inputs!$B$38)*C447+SQRT(1-Inputs!$B$38)*_xlfn.NORM.S.INV(RAND())</f>
        <v>-0.29581679449839965</v>
      </c>
      <c r="AK447" s="23">
        <f ca="1">SQRT(Inputs!$B$38)*D447+SQRT(1-Inputs!$B$38)*_xlfn.NORM.S.INV(RAND())</f>
        <v>-1.58992127121132</v>
      </c>
      <c r="AL447" s="23">
        <f ca="1">SQRT(Inputs!$B$38)*E447+SQRT(1-Inputs!$B$38)*_xlfn.NORM.S.INV(RAND())</f>
        <v>-1.0843556362355993</v>
      </c>
      <c r="AM447" s="23">
        <f ca="1">SQRT(Inputs!$B$38)*F447+SQRT(1-Inputs!$B$38)*_xlfn.NORM.S.INV(RAND())</f>
        <v>-0.19294586810526837</v>
      </c>
      <c r="AN447" s="23">
        <f ca="1">SQRT(Inputs!$B$38)*G447+SQRT(1-Inputs!$B$38)*_xlfn.NORM.S.INV(RAND())</f>
        <v>-0.68827330883874971</v>
      </c>
      <c r="AO447" s="23">
        <f ca="1">SQRT(Inputs!$B$38)*H447+SQRT(1-Inputs!$B$38)*_xlfn.NORM.S.INV(RAND())</f>
        <v>0.34809556247595841</v>
      </c>
      <c r="AP447" s="23">
        <f ca="1">SQRT(Inputs!$B$38)*I447+SQRT(1-Inputs!$B$38)*_xlfn.NORM.S.INV(RAND())</f>
        <v>-0.23390173875079617</v>
      </c>
      <c r="AQ447" s="23">
        <f ca="1">SQRT(Inputs!$B$38)*J447+SQRT(1-Inputs!$B$38)*_xlfn.NORM.S.INV(RAND())</f>
        <v>-0.49272294870208544</v>
      </c>
      <c r="AR447" s="23">
        <f ca="1">SQRT(Inputs!$B$38)*K447+SQRT(1-Inputs!$B$38)*_xlfn.NORM.S.INV(RAND())</f>
        <v>-0.72769888216550738</v>
      </c>
      <c r="AS447" s="23">
        <f ca="1">SQRT(Inputs!$B$38)*L447+SQRT(1-Inputs!$B$38)*_xlfn.NORM.S.INV(RAND())</f>
        <v>0.48958698661089139</v>
      </c>
      <c r="AT447" s="23">
        <f ca="1">SQRT(Inputs!$B$38)*M447+SQRT(1-Inputs!$B$38)*_xlfn.NORM.S.INV(RAND())</f>
        <v>-0.63523171526062139</v>
      </c>
      <c r="AU447" s="15">
        <f ca="1">Inputs!$B$6*EXP($B$8-0.5*C$5^2+C$5*N447)</f>
        <v>3571.3567257646332</v>
      </c>
      <c r="AV447" s="15">
        <f t="shared" ca="1" si="219"/>
        <v>3556.104741783</v>
      </c>
      <c r="AW447" s="15">
        <f t="shared" ca="1" si="220"/>
        <v>4628.7795288123043</v>
      </c>
      <c r="AX447" s="15">
        <f t="shared" ca="1" si="221"/>
        <v>6316.2592491540263</v>
      </c>
      <c r="AY447" s="15">
        <f t="shared" ca="1" si="222"/>
        <v>6334.0736552582102</v>
      </c>
      <c r="AZ447" s="15">
        <f t="shared" ca="1" si="223"/>
        <v>8239.7481153577064</v>
      </c>
      <c r="BA447" s="15">
        <f t="shared" ca="1" si="224"/>
        <v>9893.0420846870147</v>
      </c>
      <c r="BB447" s="15">
        <f t="shared" ca="1" si="225"/>
        <v>12088.002851672196</v>
      </c>
      <c r="BC447" s="15">
        <f t="shared" ca="1" si="226"/>
        <v>15009.291162639916</v>
      </c>
      <c r="BD447" s="15">
        <f t="shared" ca="1" si="227"/>
        <v>19703.021236575914</v>
      </c>
      <c r="BE447" s="15">
        <f t="shared" ca="1" si="228"/>
        <v>20436.921973367393</v>
      </c>
      <c r="BF447" s="15">
        <f ca="1">Inputs!$B$13*EXP($B$9-0.5*C$6^2+C$6*Y447)</f>
        <v>11111.097202138895</v>
      </c>
      <c r="BG447" s="15">
        <f t="shared" ca="1" si="229"/>
        <v>11162.631851628812</v>
      </c>
      <c r="BH447" s="15">
        <f t="shared" ca="1" si="230"/>
        <v>13387.172101176593</v>
      </c>
      <c r="BI447" s="15">
        <f t="shared" ca="1" si="231"/>
        <v>17929.336726357473</v>
      </c>
      <c r="BJ447" s="15">
        <f t="shared" ca="1" si="232"/>
        <v>16426.504652870848</v>
      </c>
      <c r="BK447" s="15">
        <f t="shared" ca="1" si="233"/>
        <v>22348.439111075499</v>
      </c>
      <c r="BL447" s="15">
        <f t="shared" ca="1" si="234"/>
        <v>24659.069402656951</v>
      </c>
      <c r="BM447" s="15">
        <f t="shared" ca="1" si="235"/>
        <v>26307.568353376049</v>
      </c>
      <c r="BN447" s="15">
        <f t="shared" ca="1" si="236"/>
        <v>28223.975795641389</v>
      </c>
      <c r="BO447" s="15">
        <f t="shared" ca="1" si="237"/>
        <v>45034.874658171007</v>
      </c>
      <c r="BP447" s="15">
        <f t="shared" ca="1" si="238"/>
        <v>51999.955979460436</v>
      </c>
      <c r="BQ447" s="15">
        <f ca="1">Inputs!$B$20*EXP($B$10-0.5*C$7^2+C$7*AJ447)</f>
        <v>3862.259252327261</v>
      </c>
      <c r="BR447" s="15">
        <f t="shared" ca="1" si="239"/>
        <v>3162.9546725885475</v>
      </c>
      <c r="BS447" s="15">
        <f t="shared" ca="1" si="240"/>
        <v>3172.2585656595948</v>
      </c>
      <c r="BT447" s="15">
        <f t="shared" ca="1" si="241"/>
        <v>4157.9777635186383</v>
      </c>
      <c r="BU447" s="15">
        <f t="shared" ca="1" si="242"/>
        <v>4878.4267905314646</v>
      </c>
      <c r="BV447" s="15">
        <f t="shared" ca="1" si="243"/>
        <v>7341.0255004363617</v>
      </c>
      <c r="BW447" s="15">
        <f t="shared" ca="1" si="244"/>
        <v>9749.2052720891897</v>
      </c>
      <c r="BX447" s="15">
        <f t="shared" ca="1" si="245"/>
        <v>12353.29314560081</v>
      </c>
      <c r="BY447" s="15">
        <f t="shared" ca="1" si="246"/>
        <v>15059.414870181472</v>
      </c>
      <c r="BZ447" s="15">
        <f t="shared" ca="1" si="247"/>
        <v>23120.475918252603</v>
      </c>
      <c r="CA447" s="15">
        <f t="shared" ca="1" si="248"/>
        <v>29010.525603855822</v>
      </c>
      <c r="CB447" s="15">
        <f ca="1">(AU447*DCF!C$10-DCF!C$5*MAX(AU447*DCF!C$10,0)-MAX(AU447-Inputs!$B$6,0)/Inputs!$B$10)*DCF!C$6</f>
        <v>917.15696266988198</v>
      </c>
      <c r="CC447" s="15">
        <f ca="1">(AV447*DCF!D$10-DCF!D$5*MAX(AV447*DCF!D$10,0)-MAX(AV447-AU447,0)/Inputs!$B$10)*DCF!D$6</f>
        <v>866.77643899079101</v>
      </c>
      <c r="CD447" s="15">
        <f ca="1">(AW447*DCF!E$10-DCF!E$5*MAX(AW447*DCF!E$10,0)-MAX(AW447-AV447,0)/Inputs!$B$10)*DCF!E$6</f>
        <v>827.1007259329042</v>
      </c>
      <c r="CE447" s="15">
        <f ca="1">(AX447*DCF!F$10-DCF!F$5*MAX(AX447*DCF!F$10,0)-MAX(AX447-AW447,0)/Inputs!$B$10)*DCF!F$6</f>
        <v>1027.7066356997584</v>
      </c>
      <c r="CF447" s="15">
        <f ca="1">(AY447*DCF!G$10-DCF!G$5*MAX(AY447*DCF!G$10,0)-MAX(AY447-AX447,0)/Inputs!$B$10)*DCF!G$6</f>
        <v>1301.6473394965553</v>
      </c>
      <c r="CG447" s="15">
        <f ca="1">(AZ447*DCF!H$10-DCF!H$5*MAX(AZ447*DCF!H$10,0)-MAX(AZ447-AY447,0)/Inputs!$B$10)*DCF!H$6</f>
        <v>1261.3663426964868</v>
      </c>
      <c r="CH447" s="15">
        <f ca="1">(BA447*DCF!I$10-DCF!I$5*MAX(BA447*DCF!I$10,0)-MAX(BA447-AZ447,0)/Inputs!$B$10)*DCF!I$6</f>
        <v>1535.8997524421259</v>
      </c>
      <c r="CI447" s="15">
        <f ca="1">(BB447*DCF!J$10-DCF!J$5*MAX(BB447*DCF!J$10,0)-MAX(BB447-BA447,0)/Inputs!$B$10)*DCF!J$6</f>
        <v>1741.7192032478672</v>
      </c>
      <c r="CJ447" s="15">
        <f ca="1">(BC447*DCF!K$10-DCF!K$5*MAX(BC447*DCF!K$10,0)-MAX(BC447-BB447,0)/Inputs!$B$10)*DCF!K$6</f>
        <v>2007.3189332256497</v>
      </c>
      <c r="CK447" s="15">
        <f ca="1">(BD447*DCF!L$10-DCF!L$5*MAX(BD447*DCF!L$10,0)-MAX(BD447-BC447,0)/Inputs!$B$10)*DCF!L$6</f>
        <v>2364.6149778080185</v>
      </c>
      <c r="CL447" s="15">
        <f ca="1">(BE447*DCF!M$10-DCF!M$5*MAX(BE447*DCF!M$10,0)-MAX(BE447-BD447,0)/Inputs!$B$10)*DCF!M$6</f>
        <v>2796.241737871057</v>
      </c>
      <c r="CM447" s="15">
        <f ca="1">(BF447*DCF!C$28-DCF!C$5*MAX(BF447*DCF!C$28,0)-MAX(BF447-Inputs!$B$13,0)/Inputs!$B$17)*DCF!C$6</f>
        <v>3391.0339980951821</v>
      </c>
      <c r="CN447" s="15">
        <f ca="1">(BG447*DCF!D$28-DCF!D$5*MAX(BG447*DCF!D$28,0)-MAX(BG447-BF447,0)/Inputs!$B$17)*DCF!D$6</f>
        <v>3276.6578295485619</v>
      </c>
      <c r="CO447" s="15">
        <f ca="1">(BH447*DCF!E$28-DCF!E$5*MAX(BH447*DCF!E$28,0)-MAX(BH447-BG447,0)/Inputs!$B$17)*DCF!E$6</f>
        <v>3353.0592541024303</v>
      </c>
      <c r="CP447" s="15">
        <f ca="1">(BI447*DCF!F$28-DCF!F$5*MAX(BI447*DCF!F$28,0)-MAX(BI447-BH447,0)/Inputs!$B$17)*DCF!F$6</f>
        <v>4040.3697826102489</v>
      </c>
      <c r="CQ447" s="15">
        <f ca="1">(BJ447*DCF!G$28-DCF!G$5*MAX(BJ447*DCF!G$28,0)-MAX(BJ447-BI447,0)/Inputs!$B$17)*DCF!G$6</f>
        <v>4261.9812597190203</v>
      </c>
      <c r="CR447" s="15">
        <f ca="1">(BK447*DCF!H$28-DCF!H$5*MAX(BK447*DCF!H$28,0)-MAX(BK447-BJ447,0)/Inputs!$B$17)*DCF!H$6</f>
        <v>4606.9131321267341</v>
      </c>
      <c r="CS447" s="15">
        <f ca="1">(BL447*DCF!I$28-DCF!I$5*MAX(BL447*DCF!I$28,0)-MAX(BL447-BK447,0)/Inputs!$B$17)*DCF!I$6</f>
        <v>5467.0087776829023</v>
      </c>
      <c r="CT447" s="15">
        <f ca="1">(BM447*DCF!J$28-DCF!J$5*MAX(BM447*DCF!J$28,0)-MAX(BM447-BL447,0)/Inputs!$B$17)*DCF!J$6</f>
        <v>5650.1942084532957</v>
      </c>
      <c r="CU447" s="15">
        <f ca="1">(BN447*DCF!K$28-DCF!K$5*MAX(BN447*DCF!K$28,0)-MAX(BN447-BM447,0)/Inputs!$B$17)*DCF!K$6</f>
        <v>5725.6960713259841</v>
      </c>
      <c r="CV447" s="15">
        <f ca="1">(BO447*DCF!L$28-DCF!L$5*MAX(BO447*DCF!L$28,0)-MAX(BO447-BN447,0)/Inputs!$B$17)*DCF!L$6</f>
        <v>7083.2215324044355</v>
      </c>
      <c r="CW447" s="15">
        <f ca="1">(BP447*DCF!M$28-DCF!M$5*MAX(BP447*DCF!M$28,0)-MAX(BP447-BO447,0)/Inputs!$B$17)*DCF!M$6</f>
        <v>9055.7750994625585</v>
      </c>
      <c r="CX447" s="15">
        <f ca="1">(BQ447*DCF!C$46-DCF!C$5*MAX(BQ447*DCF!C$46,0)-MAX(BQ447-Inputs!$B$20,0)/Inputs!$B$24)*DCF!C$6</f>
        <v>-1197.4082579634601</v>
      </c>
      <c r="CY447" s="15">
        <f ca="1">(BR447*DCF!D$46-DCF!D$5*MAX(BR447*DCF!D$46,0)-MAX(BR447-BQ447,0)/Inputs!$B$24)*DCF!D$6</f>
        <v>-539.84260155440325</v>
      </c>
      <c r="CZ447" s="15">
        <f ca="1">(BS447*DCF!E$46-DCF!E$5*MAX(BS447*DCF!E$46,0)-MAX(BS447-BR447,0)/Inputs!$B$24)*DCF!E$6</f>
        <v>-378.79243722228301</v>
      </c>
      <c r="DA447" s="15">
        <f ca="1">(BT447*DCF!F$46-DCF!F$5*MAX(BT447*DCF!F$46,0)-MAX(BT447-BS447,0)/Inputs!$B$24)*DCF!F$6</f>
        <v>-661.74175038159774</v>
      </c>
      <c r="DB447" s="15">
        <f ca="1">(BU447*DCF!G$46-DCF!G$5*MAX(BU447*DCF!G$46,0)-MAX(BU447-BT447,0)/Inputs!$B$24)*DCF!G$6</f>
        <v>-406.44545699143362</v>
      </c>
      <c r="DC447" s="15">
        <f ca="1">(BV447*DCF!H$46-DCF!H$5*MAX(BV447*DCF!H$46,0)-MAX(BV447-BU447,0)/Inputs!$B$24)*DCF!H$6</f>
        <v>-765.23746051031333</v>
      </c>
      <c r="DD447" s="15">
        <f ca="1">(BW447*DCF!I$46-DCF!I$5*MAX(BW447*DCF!I$46,0)-MAX(BW447-BV447,0)/Inputs!$B$24)*DCF!I$6</f>
        <v>-466.13357641732841</v>
      </c>
      <c r="DE447" s="15">
        <f ca="1">(BX447*DCF!J$46-DCF!J$5*MAX(BX447*DCF!J$46,0)-MAX(BX447-BW447,0)/Inputs!$B$24)*DCF!J$6</f>
        <v>-172.37508280391859</v>
      </c>
      <c r="DF447" s="15">
        <f ca="1">(BY447*DCF!K$46-DCF!K$5*MAX(BY447*DCF!K$46,0)-MAX(BY447-BX447,0)/Inputs!$B$24)*DCF!K$6</f>
        <v>197.3162464532144</v>
      </c>
      <c r="DG447" s="15">
        <f ca="1">(BZ447*DCF!L$46-DCF!L$5*MAX(BZ447*DCF!L$46,0)-MAX(BZ447-BY447,0)/Inputs!$B$24)*DCF!L$6</f>
        <v>-226.03326135034101</v>
      </c>
      <c r="DH447" s="15">
        <f ca="1">(CA447*DCF!M$46-DCF!M$5*MAX(CA447*DCF!M$46,0)-MAX(CA447-BZ447,0)/Inputs!$B$24)*DCF!M$6</f>
        <v>1042.9599288988893</v>
      </c>
      <c r="DI447" s="15">
        <f ca="1">SUM(CB447:CL447)+BE447*DCF!M$10*(1+Inputs!$B$30)*(1-Inputs!$B$33)*(1-Inputs!$B$30/Inputs!$B$31)/(Inputs!$B$29-Inputs!$B$30)*DCF!M$6</f>
        <v>73523.773152278023</v>
      </c>
      <c r="DJ447" s="15">
        <f ca="1">SUM(CM447:CW447)+BP447*DCF!M$28*(1+Inputs!$B$30)*(1-Inputs!$B$33)*(1-Inputs!$B$30/Inputs!$B$31)/(Inputs!$B$29-Inputs!$B$30)*DCF!M$6</f>
        <v>248867.33110429079</v>
      </c>
      <c r="DK447" s="15">
        <f ca="1">SUM(CX447:DH447)+CA447*DCF!M$46*(1+Inputs!$B$30)*(1-Inputs!$B$33)*(1-Inputs!$B$30/Inputs!$B$31)/(Inputs!$B$29-Inputs!$B$30)*DCF!M$6</f>
        <v>41279.975390166583</v>
      </c>
      <c r="DM447" s="15">
        <f ca="1">DI447+DJ447+DK447+Inputs!$B$34+Inputs!$B$36-Inputs!$B$35</f>
        <v>440522.07964673539</v>
      </c>
    </row>
    <row r="448" spans="1:117" x14ac:dyDescent="0.75">
      <c r="A448" s="11">
        <v>435</v>
      </c>
      <c r="C448" s="23">
        <f t="shared" ca="1" si="253"/>
        <v>-1.3117522158330084</v>
      </c>
      <c r="D448" s="23">
        <f t="shared" ca="1" si="253"/>
        <v>0.74622738228763952</v>
      </c>
      <c r="E448" s="23">
        <f t="shared" ca="1" si="253"/>
        <v>0.43608801065028935</v>
      </c>
      <c r="F448" s="23">
        <f t="shared" ca="1" si="253"/>
        <v>-1.3885673111920169</v>
      </c>
      <c r="G448" s="23">
        <f t="shared" ca="1" si="253"/>
        <v>1.1685881600385206</v>
      </c>
      <c r="H448" s="23">
        <f t="shared" ca="1" si="253"/>
        <v>1.2776942730692857</v>
      </c>
      <c r="I448" s="23">
        <f t="shared" ca="1" si="253"/>
        <v>2.2015364078406452</v>
      </c>
      <c r="J448" s="23">
        <f t="shared" ca="1" si="253"/>
        <v>-0.74345525134084844</v>
      </c>
      <c r="K448" s="23">
        <f t="shared" ca="1" si="253"/>
        <v>-0.2953722977416951</v>
      </c>
      <c r="L448" s="23">
        <f t="shared" ca="1" si="253"/>
        <v>-0.56640041882245529</v>
      </c>
      <c r="M448" s="23">
        <f t="shared" ca="1" si="253"/>
        <v>2.0820444801569589</v>
      </c>
      <c r="N448" s="23">
        <f ca="1">SQRT(Inputs!$B$38)*C448+SQRT(1-Inputs!$B$38)*_xlfn.NORM.S.INV(RAND())</f>
        <v>0.15121674941210506</v>
      </c>
      <c r="O448" s="23">
        <f ca="1">SQRT(Inputs!$B$38)*D448+SQRT(1-Inputs!$B$38)*_xlfn.NORM.S.INV(RAND())</f>
        <v>0.80409429725529002</v>
      </c>
      <c r="P448" s="23">
        <f ca="1">SQRT(Inputs!$B$38)*E448+SQRT(1-Inputs!$B$38)*_xlfn.NORM.S.INV(RAND())</f>
        <v>0.1015201445383023</v>
      </c>
      <c r="Q448" s="23">
        <f ca="1">SQRT(Inputs!$B$38)*F448+SQRT(1-Inputs!$B$38)*_xlfn.NORM.S.INV(RAND())</f>
        <v>-0.23958858048855136</v>
      </c>
      <c r="R448" s="23">
        <f ca="1">SQRT(Inputs!$B$38)*G448+SQRT(1-Inputs!$B$38)*_xlfn.NORM.S.INV(RAND())</f>
        <v>-0.2813895031155742</v>
      </c>
      <c r="S448" s="23">
        <f ca="1">SQRT(Inputs!$B$38)*H448+SQRT(1-Inputs!$B$38)*_xlfn.NORM.S.INV(RAND())</f>
        <v>-0.93248594347817004</v>
      </c>
      <c r="T448" s="23">
        <f ca="1">SQRT(Inputs!$B$38)*I448+SQRT(1-Inputs!$B$38)*_xlfn.NORM.S.INV(RAND())</f>
        <v>0.73350192238305811</v>
      </c>
      <c r="U448" s="23">
        <f ca="1">SQRT(Inputs!$B$38)*J448+SQRT(1-Inputs!$B$38)*_xlfn.NORM.S.INV(RAND())</f>
        <v>-0.6362352929332441</v>
      </c>
      <c r="V448" s="23">
        <f ca="1">SQRT(Inputs!$B$38)*K448+SQRT(1-Inputs!$B$38)*_xlfn.NORM.S.INV(RAND())</f>
        <v>1.4481921595600042</v>
      </c>
      <c r="W448" s="23">
        <f ca="1">SQRT(Inputs!$B$38)*L448+SQRT(1-Inputs!$B$38)*_xlfn.NORM.S.INV(RAND())</f>
        <v>-1.0875314062912576</v>
      </c>
      <c r="X448" s="23">
        <f ca="1">SQRT(Inputs!$B$38)*M448+SQRT(1-Inputs!$B$38)*_xlfn.NORM.S.INV(RAND())</f>
        <v>1.9466166536291496</v>
      </c>
      <c r="Y448" s="23">
        <f ca="1">SQRT(Inputs!$B$38)*C448+SQRT(1-Inputs!$B$38)*_xlfn.NORM.S.INV(RAND())</f>
        <v>-1.3415758993450015</v>
      </c>
      <c r="Z448" s="23">
        <f ca="1">SQRT(Inputs!$B$38)*D448+SQRT(1-Inputs!$B$38)*_xlfn.NORM.S.INV(RAND())</f>
        <v>1.7396620136782366</v>
      </c>
      <c r="AA448" s="23">
        <f ca="1">SQRT(Inputs!$B$38)*E448+SQRT(1-Inputs!$B$38)*_xlfn.NORM.S.INV(RAND())</f>
        <v>1.5105658610349988</v>
      </c>
      <c r="AB448" s="23">
        <f ca="1">SQRT(Inputs!$B$38)*F448+SQRT(1-Inputs!$B$38)*_xlfn.NORM.S.INV(RAND())</f>
        <v>-0.66251496657520725</v>
      </c>
      <c r="AC448" s="23">
        <f ca="1">SQRT(Inputs!$B$38)*G448+SQRT(1-Inputs!$B$38)*_xlfn.NORM.S.INV(RAND())</f>
        <v>1.3234575039897349</v>
      </c>
      <c r="AD448" s="23">
        <f ca="1">SQRT(Inputs!$B$38)*H448+SQRT(1-Inputs!$B$38)*_xlfn.NORM.S.INV(RAND())</f>
        <v>-0.46781342334109977</v>
      </c>
      <c r="AE448" s="23">
        <f ca="1">SQRT(Inputs!$B$38)*I448+SQRT(1-Inputs!$B$38)*_xlfn.NORM.S.INV(RAND())</f>
        <v>2.1777880695693952</v>
      </c>
      <c r="AF448" s="23">
        <f ca="1">SQRT(Inputs!$B$38)*J448+SQRT(1-Inputs!$B$38)*_xlfn.NORM.S.INV(RAND())</f>
        <v>-1.4534962508747606</v>
      </c>
      <c r="AG448" s="23">
        <f ca="1">SQRT(Inputs!$B$38)*K448+SQRT(1-Inputs!$B$38)*_xlfn.NORM.S.INV(RAND())</f>
        <v>-4.2273085767608937E-2</v>
      </c>
      <c r="AH448" s="23">
        <f ca="1">SQRT(Inputs!$B$38)*L448+SQRT(1-Inputs!$B$38)*_xlfn.NORM.S.INV(RAND())</f>
        <v>-1.0689097866748367</v>
      </c>
      <c r="AI448" s="23">
        <f ca="1">SQRT(Inputs!$B$38)*M448+SQRT(1-Inputs!$B$38)*_xlfn.NORM.S.INV(RAND())</f>
        <v>0.58465079805635334</v>
      </c>
      <c r="AJ448" s="23">
        <f ca="1">SQRT(Inputs!$B$38)*C448+SQRT(1-Inputs!$B$38)*_xlfn.NORM.S.INV(RAND())</f>
        <v>-0.33512906367420431</v>
      </c>
      <c r="AK448" s="23">
        <f ca="1">SQRT(Inputs!$B$38)*D448+SQRT(1-Inputs!$B$38)*_xlfn.NORM.S.INV(RAND())</f>
        <v>1.1256586675894198</v>
      </c>
      <c r="AL448" s="23">
        <f ca="1">SQRT(Inputs!$B$38)*E448+SQRT(1-Inputs!$B$38)*_xlfn.NORM.S.INV(RAND())</f>
        <v>-0.13828412933173159</v>
      </c>
      <c r="AM448" s="23">
        <f ca="1">SQRT(Inputs!$B$38)*F448+SQRT(1-Inputs!$B$38)*_xlfn.NORM.S.INV(RAND())</f>
        <v>-0.19536756701584101</v>
      </c>
      <c r="AN448" s="23">
        <f ca="1">SQRT(Inputs!$B$38)*G448+SQRT(1-Inputs!$B$38)*_xlfn.NORM.S.INV(RAND())</f>
        <v>-0.24950740903567603</v>
      </c>
      <c r="AO448" s="23">
        <f ca="1">SQRT(Inputs!$B$38)*H448+SQRT(1-Inputs!$B$38)*_xlfn.NORM.S.INV(RAND())</f>
        <v>0.67944979781260051</v>
      </c>
      <c r="AP448" s="23">
        <f ca="1">SQRT(Inputs!$B$38)*I448+SQRT(1-Inputs!$B$38)*_xlfn.NORM.S.INV(RAND())</f>
        <v>0.7573148599304933</v>
      </c>
      <c r="AQ448" s="23">
        <f ca="1">SQRT(Inputs!$B$38)*J448+SQRT(1-Inputs!$B$38)*_xlfn.NORM.S.INV(RAND())</f>
        <v>-0.31085327236422494</v>
      </c>
      <c r="AR448" s="23">
        <f ca="1">SQRT(Inputs!$B$38)*K448+SQRT(1-Inputs!$B$38)*_xlfn.NORM.S.INV(RAND())</f>
        <v>0.32220671541748236</v>
      </c>
      <c r="AS448" s="23">
        <f ca="1">SQRT(Inputs!$B$38)*L448+SQRT(1-Inputs!$B$38)*_xlfn.NORM.S.INV(RAND())</f>
        <v>0.67521730963279958</v>
      </c>
      <c r="AT448" s="23">
        <f ca="1">SQRT(Inputs!$B$38)*M448+SQRT(1-Inputs!$B$38)*_xlfn.NORM.S.INV(RAND())</f>
        <v>1.2788370561786773</v>
      </c>
      <c r="AU448" s="15">
        <f ca="1">Inputs!$B$6*EXP($B$8-0.5*C$5^2+C$5*N448)</f>
        <v>5085.2035463053126</v>
      </c>
      <c r="AV448" s="15">
        <f t="shared" ca="1" si="219"/>
        <v>6966.7270363055841</v>
      </c>
      <c r="AW448" s="15">
        <f t="shared" ca="1" si="220"/>
        <v>8611.8082508179068</v>
      </c>
      <c r="AX448" s="15">
        <f t="shared" ca="1" si="221"/>
        <v>10204.101949498599</v>
      </c>
      <c r="AY448" s="15">
        <f t="shared" ca="1" si="222"/>
        <v>12067.299395924105</v>
      </c>
      <c r="AZ448" s="15">
        <f t="shared" ca="1" si="223"/>
        <v>13318.358158672398</v>
      </c>
      <c r="BA448" s="15">
        <f t="shared" ca="1" si="224"/>
        <v>17598.730094086422</v>
      </c>
      <c r="BB448" s="15">
        <f t="shared" ca="1" si="225"/>
        <v>20215.621702539785</v>
      </c>
      <c r="BC448" s="15">
        <f t="shared" ca="1" si="226"/>
        <v>28473.748645364481</v>
      </c>
      <c r="BD448" s="15">
        <f t="shared" ca="1" si="227"/>
        <v>31509.205450111534</v>
      </c>
      <c r="BE448" s="15">
        <f t="shared" ca="1" si="228"/>
        <v>46100.439075603696</v>
      </c>
      <c r="BF448" s="15">
        <f ca="1">Inputs!$B$13*EXP($B$9-0.5*C$6^2+C$6*Y448)</f>
        <v>10601.01370065461</v>
      </c>
      <c r="BG448" s="15">
        <f t="shared" ca="1" si="229"/>
        <v>17684.08586039683</v>
      </c>
      <c r="BH448" s="15">
        <f t="shared" ca="1" si="230"/>
        <v>27758.496837663468</v>
      </c>
      <c r="BI448" s="15">
        <f t="shared" ca="1" si="231"/>
        <v>30686.263105337883</v>
      </c>
      <c r="BJ448" s="15">
        <f t="shared" ca="1" si="232"/>
        <v>45526.259449043631</v>
      </c>
      <c r="BK448" s="15">
        <f t="shared" ca="1" si="233"/>
        <v>52427.160981004054</v>
      </c>
      <c r="BL448" s="15">
        <f t="shared" ca="1" si="234"/>
        <v>85399.785591840468</v>
      </c>
      <c r="BM448" s="15">
        <f t="shared" ca="1" si="235"/>
        <v>87632.829250679657</v>
      </c>
      <c r="BN448" s="15">
        <f t="shared" ca="1" si="236"/>
        <v>107232.8044267504</v>
      </c>
      <c r="BO448" s="15">
        <f t="shared" ca="1" si="237"/>
        <v>116522.99846938124</v>
      </c>
      <c r="BP448" s="15">
        <f t="shared" ca="1" si="238"/>
        <v>153239.50975862463</v>
      </c>
      <c r="BQ448" s="15">
        <f ca="1">Inputs!$B$20*EXP($B$10-0.5*C$7^2+C$7*AJ448)</f>
        <v>3808.7800060437553</v>
      </c>
      <c r="BR448" s="15">
        <f t="shared" ca="1" si="239"/>
        <v>7388.8871915657228</v>
      </c>
      <c r="BS448" s="15">
        <f t="shared" ca="1" si="240"/>
        <v>9724.3089835809278</v>
      </c>
      <c r="BT448" s="15">
        <f t="shared" ca="1" si="241"/>
        <v>12737.858809254707</v>
      </c>
      <c r="BU448" s="15">
        <f t="shared" ca="1" si="242"/>
        <v>16618.900608053507</v>
      </c>
      <c r="BV448" s="15">
        <f t="shared" ca="1" si="243"/>
        <v>26946.408580981424</v>
      </c>
      <c r="BW448" s="15">
        <f t="shared" ca="1" si="244"/>
        <v>44139.165338914558</v>
      </c>
      <c r="BX448" s="15">
        <f t="shared" ca="1" si="245"/>
        <v>58005.890408320462</v>
      </c>
      <c r="BY448" s="15">
        <f t="shared" ca="1" si="246"/>
        <v>86444.116244427991</v>
      </c>
      <c r="BZ448" s="15">
        <f t="shared" ca="1" si="247"/>
        <v>137323.37441170012</v>
      </c>
      <c r="CA448" s="15">
        <f t="shared" ca="1" si="248"/>
        <v>242114.35632724772</v>
      </c>
      <c r="CB448" s="15">
        <f ca="1">(AU448*DCF!C$10-DCF!C$5*MAX(AU448*DCF!C$10,0)-MAX(AU448-Inputs!$B$6,0)/Inputs!$B$10)*DCF!C$6</f>
        <v>1042.197547454299</v>
      </c>
      <c r="CC448" s="15">
        <f ca="1">(AV448*DCF!D$10-DCF!D$5*MAX(AV448*DCF!D$10,0)-MAX(AV448-AU448,0)/Inputs!$B$10)*DCF!D$6</f>
        <v>1239.3322570044265</v>
      </c>
      <c r="CD448" s="15">
        <f ca="1">(AW448*DCF!E$10-DCF!E$5*MAX(AW448*DCF!E$10,0)-MAX(AW448-AV448,0)/Inputs!$B$10)*DCF!E$6</f>
        <v>1617.78902158357</v>
      </c>
      <c r="CE448" s="15">
        <f ca="1">(AX448*DCF!F$10-DCF!F$5*MAX(AX448*DCF!F$10,0)-MAX(AX448-AW448,0)/Inputs!$B$10)*DCF!F$6</f>
        <v>1896.2223523646737</v>
      </c>
      <c r="CF448" s="15">
        <f ca="1">(AY448*DCF!G$10-DCF!G$5*MAX(AY448*DCF!G$10,0)-MAX(AY448-AX448,0)/Inputs!$B$10)*DCF!G$6</f>
        <v>2128.2057913074782</v>
      </c>
      <c r="CG448" s="15">
        <f ca="1">(AZ448*DCF!H$10-DCF!H$5*MAX(AZ448*DCF!H$10,0)-MAX(AZ448-AY448,0)/Inputs!$B$10)*DCF!H$6</f>
        <v>2363.620878004137</v>
      </c>
      <c r="CH448" s="15">
        <f ca="1">(BA448*DCF!I$10-DCF!I$5*MAX(BA448*DCF!I$10,0)-MAX(BA448-AZ448,0)/Inputs!$B$10)*DCF!I$6</f>
        <v>2512.5150164755096</v>
      </c>
      <c r="CI448" s="15">
        <f ca="1">(BB448*DCF!J$10-DCF!J$5*MAX(BB448*DCF!J$10,0)-MAX(BB448-BA448,0)/Inputs!$B$10)*DCF!J$6</f>
        <v>3072.5007906063784</v>
      </c>
      <c r="CJ448" s="15">
        <f ca="1">(BC448*DCF!K$10-DCF!K$5*MAX(BC448*DCF!K$10,0)-MAX(BC448-BB448,0)/Inputs!$B$10)*DCF!K$6</f>
        <v>3427.804180663034</v>
      </c>
      <c r="CK448" s="15">
        <f ca="1">(BD448*DCF!L$10-DCF!L$5*MAX(BD448*DCF!L$10,0)-MAX(BD448-BC448,0)/Inputs!$B$10)*DCF!L$6</f>
        <v>4359.6536467151018</v>
      </c>
      <c r="CL448" s="15">
        <f ca="1">(BE448*DCF!M$10-DCF!M$5*MAX(BE448*DCF!M$10,0)-MAX(BE448-BD448,0)/Inputs!$B$10)*DCF!M$6</f>
        <v>4762.2894562509364</v>
      </c>
      <c r="CM448" s="15">
        <f ca="1">(BF448*DCF!C$28-DCF!C$5*MAX(BF448*DCF!C$28,0)-MAX(BF448-Inputs!$B$13,0)/Inputs!$B$17)*DCF!C$6</f>
        <v>3235.3598586350695</v>
      </c>
      <c r="CN448" s="15">
        <f ca="1">(BG448*DCF!D$28-DCF!D$5*MAX(BG448*DCF!D$28,0)-MAX(BG448-BF448,0)/Inputs!$B$17)*DCF!D$6</f>
        <v>3697.2271004273621</v>
      </c>
      <c r="CO448" s="15">
        <f ca="1">(BH448*DCF!E$28-DCF!E$5*MAX(BH448*DCF!E$28,0)-MAX(BH448-BG448,0)/Inputs!$B$17)*DCF!E$6</f>
        <v>5876.1728529847578</v>
      </c>
      <c r="CP448" s="15">
        <f ca="1">(BI448*DCF!F$28-DCF!F$5*MAX(BI448*DCF!F$28,0)-MAX(BI448-BH448,0)/Inputs!$B$17)*DCF!F$6</f>
        <v>7797.4660045566716</v>
      </c>
      <c r="CQ448" s="15">
        <f ca="1">(BJ448*DCF!G$28-DCF!G$5*MAX(BJ448*DCF!G$28,0)-MAX(BJ448-BI448,0)/Inputs!$B$17)*DCF!G$6</f>
        <v>9316.1926370416368</v>
      </c>
      <c r="CR448" s="15">
        <f ca="1">(BK448*DCF!H$28-DCF!H$5*MAX(BK448*DCF!H$28,0)-MAX(BK448-BJ448,0)/Inputs!$B$17)*DCF!H$6</f>
        <v>11893.608890953232</v>
      </c>
      <c r="CS448" s="15">
        <f ca="1">(BL448*DCF!I$28-DCF!I$5*MAX(BL448*DCF!I$28,0)-MAX(BL448-BK448,0)/Inputs!$B$17)*DCF!I$6</f>
        <v>15349.436468514819</v>
      </c>
      <c r="CT448" s="15">
        <f ca="1">(BM448*DCF!J$28-DCF!J$5*MAX(BM448*DCF!J$28,0)-MAX(BM448-BL448,0)/Inputs!$B$17)*DCF!J$6</f>
        <v>19253.312539026152</v>
      </c>
      <c r="CU448" s="15">
        <f ca="1">(BN448*DCF!K$28-DCF!K$5*MAX(BN448*DCF!K$28,0)-MAX(BN448-BM448,0)/Inputs!$B$17)*DCF!K$6</f>
        <v>20245.034433758014</v>
      </c>
      <c r="CV448" s="15">
        <f ca="1">(BO448*DCF!L$28-DCF!L$5*MAX(BO448*DCF!L$28,0)-MAX(BO448-BN448,0)/Inputs!$B$17)*DCF!L$6</f>
        <v>22197.583050456898</v>
      </c>
      <c r="CW448" s="15">
        <f ca="1">(BP448*DCF!M$28-DCF!M$5*MAX(BP448*DCF!M$28,0)-MAX(BP448-BO448,0)/Inputs!$B$17)*DCF!M$6</f>
        <v>24994.195307428443</v>
      </c>
      <c r="CX448" s="15">
        <f ca="1">(BQ448*DCF!C$46-DCF!C$5*MAX(BQ448*DCF!C$46,0)-MAX(BQ448-Inputs!$B$20,0)/Inputs!$B$24)*DCF!C$6</f>
        <v>-1160.3556623859738</v>
      </c>
      <c r="CY448" s="15">
        <f ca="1">(BR448*DCF!D$46-DCF!D$5*MAX(BR448*DCF!D$46,0)-MAX(BR448-BQ448,0)/Inputs!$B$24)*DCF!D$6</f>
        <v>-2788.7127509979814</v>
      </c>
      <c r="CZ448" s="15">
        <f ca="1">(BS448*DCF!E$46-DCF!E$5*MAX(BS448*DCF!E$46,0)-MAX(BS448-BR448,0)/Inputs!$B$24)*DCF!E$6</f>
        <v>-2070.4754458680477</v>
      </c>
      <c r="DA448" s="15">
        <f ca="1">(BT448*DCF!F$46-DCF!F$5*MAX(BT448*DCF!F$46,0)-MAX(BT448-BS448,0)/Inputs!$B$24)*DCF!F$6</f>
        <v>-2024.9801704816941</v>
      </c>
      <c r="DB448" s="15">
        <f ca="1">(BU448*DCF!G$46-DCF!G$5*MAX(BU448*DCF!G$46,0)-MAX(BU448-BT448,0)/Inputs!$B$24)*DCF!G$6</f>
        <v>-1864.5327626093774</v>
      </c>
      <c r="DC448" s="15">
        <f ca="1">(BV448*DCF!H$46-DCF!H$5*MAX(BV448*DCF!H$46,0)-MAX(BV448-BU448,0)/Inputs!$B$24)*DCF!H$6</f>
        <v>-3209.2098248961474</v>
      </c>
      <c r="DD448" s="15">
        <f ca="1">(BW448*DCF!I$46-DCF!I$5*MAX(BW448*DCF!I$46,0)-MAX(BW448-BV448,0)/Inputs!$B$24)*DCF!I$6</f>
        <v>-3915.9642234380035</v>
      </c>
      <c r="DE448" s="15">
        <f ca="1">(BX448*DCF!J$46-DCF!J$5*MAX(BX448*DCF!J$46,0)-MAX(BX448-BW448,0)/Inputs!$B$24)*DCF!J$6</f>
        <v>-1244.0422881720965</v>
      </c>
      <c r="DF448" s="15">
        <f ca="1">(BY448*DCF!K$46-DCF!K$5*MAX(BY448*DCF!K$46,0)-MAX(BY448-BX448,0)/Inputs!$B$24)*DCF!K$6</f>
        <v>-2028.6316558307246</v>
      </c>
      <c r="DG448" s="15">
        <f ca="1">(BZ448*DCF!L$46-DCF!L$5*MAX(BZ448*DCF!L$46,0)-MAX(BZ448-BY448,0)/Inputs!$B$24)*DCF!L$6</f>
        <v>-2021.6150466399647</v>
      </c>
      <c r="DH448" s="15">
        <f ca="1">(CA448*DCF!M$46-DCF!M$5*MAX(CA448*DCF!M$46,0)-MAX(CA448-BZ448,0)/Inputs!$B$24)*DCF!M$6</f>
        <v>-2926.3892165526108</v>
      </c>
      <c r="DI448" s="15">
        <f ca="1">SUM(CB448:CL448)+BE448*DCF!M$10*(1+Inputs!$B$30)*(1-Inputs!$B$33)*(1-Inputs!$B$30/Inputs!$B$31)/(Inputs!$B$29-Inputs!$B$30)*DCF!M$6</f>
        <v>156720.26250103104</v>
      </c>
      <c r="DJ448" s="15">
        <f ca="1">SUM(CM448:CW448)+BP448*DCF!M$28*(1+Inputs!$B$30)*(1-Inputs!$B$33)*(1-Inputs!$B$30/Inputs!$B$31)/(Inputs!$B$29-Inputs!$B$30)*DCF!M$6</f>
        <v>712479.03186510026</v>
      </c>
      <c r="DK448" s="15">
        <f ca="1">SUM(CX448:DH448)+CA448*DCF!M$46*(1+Inputs!$B$30)*(1-Inputs!$B$33)*(1-Inputs!$B$30/Inputs!$B$31)/(Inputs!$B$29-Inputs!$B$30)*DCF!M$6</f>
        <v>349082.56611304096</v>
      </c>
      <c r="DM448" s="15">
        <f ca="1">DI448+DJ448+DK448+Inputs!$B$34+Inputs!$B$36-Inputs!$B$35</f>
        <v>1295132.8604791723</v>
      </c>
    </row>
    <row r="449" spans="1:117" x14ac:dyDescent="0.75">
      <c r="A449" s="11">
        <v>436</v>
      </c>
      <c r="C449" s="23">
        <f t="shared" ca="1" si="253"/>
        <v>-0.88333430635729715</v>
      </c>
      <c r="D449" s="23">
        <f t="shared" ca="1" si="253"/>
        <v>-1.3717679362858712</v>
      </c>
      <c r="E449" s="23">
        <f t="shared" ca="1" si="253"/>
        <v>-0.46361592313549671</v>
      </c>
      <c r="F449" s="23">
        <f t="shared" ca="1" si="253"/>
        <v>0.5267504080988531</v>
      </c>
      <c r="G449" s="23">
        <f t="shared" ca="1" si="253"/>
        <v>-0.33394644473746077</v>
      </c>
      <c r="H449" s="23">
        <f t="shared" ca="1" si="253"/>
        <v>0.15710367323142552</v>
      </c>
      <c r="I449" s="23">
        <f t="shared" ca="1" si="253"/>
        <v>2.8554259131431787</v>
      </c>
      <c r="J449" s="23">
        <f t="shared" ca="1" si="253"/>
        <v>-1.258534081879108</v>
      </c>
      <c r="K449" s="23">
        <f t="shared" ca="1" si="253"/>
        <v>2.0616564134085551</v>
      </c>
      <c r="L449" s="23">
        <f t="shared" ca="1" si="253"/>
        <v>-0.17340988184660744</v>
      </c>
      <c r="M449" s="23">
        <f t="shared" ca="1" si="253"/>
        <v>-0.47058463612855789</v>
      </c>
      <c r="N449" s="23">
        <f ca="1">SQRT(Inputs!$B$38)*C449+SQRT(1-Inputs!$B$38)*_xlfn.NORM.S.INV(RAND())</f>
        <v>-1.8891198782843481</v>
      </c>
      <c r="O449" s="23">
        <f ca="1">SQRT(Inputs!$B$38)*D449+SQRT(1-Inputs!$B$38)*_xlfn.NORM.S.INV(RAND())</f>
        <v>-1.310140993350974</v>
      </c>
      <c r="P449" s="23">
        <f ca="1">SQRT(Inputs!$B$38)*E449+SQRT(1-Inputs!$B$38)*_xlfn.NORM.S.INV(RAND())</f>
        <v>-1.2217270144154995</v>
      </c>
      <c r="Q449" s="23">
        <f ca="1">SQRT(Inputs!$B$38)*F449+SQRT(1-Inputs!$B$38)*_xlfn.NORM.S.INV(RAND())</f>
        <v>-0.1817733742684487</v>
      </c>
      <c r="R449" s="23">
        <f ca="1">SQRT(Inputs!$B$38)*G449+SQRT(1-Inputs!$B$38)*_xlfn.NORM.S.INV(RAND())</f>
        <v>0.64891429660829925</v>
      </c>
      <c r="S449" s="23">
        <f ca="1">SQRT(Inputs!$B$38)*H449+SQRT(1-Inputs!$B$38)*_xlfn.NORM.S.INV(RAND())</f>
        <v>0.67211446384069284</v>
      </c>
      <c r="T449" s="23">
        <f ca="1">SQRT(Inputs!$B$38)*I449+SQRT(1-Inputs!$B$38)*_xlfn.NORM.S.INV(RAND())</f>
        <v>0.43390174166903783</v>
      </c>
      <c r="U449" s="23">
        <f ca="1">SQRT(Inputs!$B$38)*J449+SQRT(1-Inputs!$B$38)*_xlfn.NORM.S.INV(RAND())</f>
        <v>-0.34244649914528591</v>
      </c>
      <c r="V449" s="23">
        <f ca="1">SQRT(Inputs!$B$38)*K449+SQRT(1-Inputs!$B$38)*_xlfn.NORM.S.INV(RAND())</f>
        <v>-0.10020907979592919</v>
      </c>
      <c r="W449" s="23">
        <f ca="1">SQRT(Inputs!$B$38)*L449+SQRT(1-Inputs!$B$38)*_xlfn.NORM.S.INV(RAND())</f>
        <v>0.49915918778384011</v>
      </c>
      <c r="X449" s="23">
        <f ca="1">SQRT(Inputs!$B$38)*M449+SQRT(1-Inputs!$B$38)*_xlfn.NORM.S.INV(RAND())</f>
        <v>-0.36553957949787019</v>
      </c>
      <c r="Y449" s="23">
        <f ca="1">SQRT(Inputs!$B$38)*C449+SQRT(1-Inputs!$B$38)*_xlfn.NORM.S.INV(RAND())</f>
        <v>-0.87377600923493226</v>
      </c>
      <c r="Z449" s="23">
        <f ca="1">SQRT(Inputs!$B$38)*D449+SQRT(1-Inputs!$B$38)*_xlfn.NORM.S.INV(RAND())</f>
        <v>1.1500162426875227</v>
      </c>
      <c r="AA449" s="23">
        <f ca="1">SQRT(Inputs!$B$38)*E449+SQRT(1-Inputs!$B$38)*_xlfn.NORM.S.INV(RAND())</f>
        <v>-0.99966305945527312</v>
      </c>
      <c r="AB449" s="23">
        <f ca="1">SQRT(Inputs!$B$38)*F449+SQRT(1-Inputs!$B$38)*_xlfn.NORM.S.INV(RAND())</f>
        <v>-0.14096009179073382</v>
      </c>
      <c r="AC449" s="23">
        <f ca="1">SQRT(Inputs!$B$38)*G449+SQRT(1-Inputs!$B$38)*_xlfn.NORM.S.INV(RAND())</f>
        <v>-1.0003880335809359</v>
      </c>
      <c r="AD449" s="23">
        <f ca="1">SQRT(Inputs!$B$38)*H449+SQRT(1-Inputs!$B$38)*_xlfn.NORM.S.INV(RAND())</f>
        <v>1.5171914817133556</v>
      </c>
      <c r="AE449" s="23">
        <f ca="1">SQRT(Inputs!$B$38)*I449+SQRT(1-Inputs!$B$38)*_xlfn.NORM.S.INV(RAND())</f>
        <v>1.7617747684808349</v>
      </c>
      <c r="AF449" s="23">
        <f ca="1">SQRT(Inputs!$B$38)*J449+SQRT(1-Inputs!$B$38)*_xlfn.NORM.S.INV(RAND())</f>
        <v>-1.0269034041769514</v>
      </c>
      <c r="AG449" s="23">
        <f ca="1">SQRT(Inputs!$B$38)*K449+SQRT(1-Inputs!$B$38)*_xlfn.NORM.S.INV(RAND())</f>
        <v>1.8594157542022147</v>
      </c>
      <c r="AH449" s="23">
        <f ca="1">SQRT(Inputs!$B$38)*L449+SQRT(1-Inputs!$B$38)*_xlfn.NORM.S.INV(RAND())</f>
        <v>0.2379320744619956</v>
      </c>
      <c r="AI449" s="23">
        <f ca="1">SQRT(Inputs!$B$38)*M449+SQRT(1-Inputs!$B$38)*_xlfn.NORM.S.INV(RAND())</f>
        <v>-0.12647723313569997</v>
      </c>
      <c r="AJ449" s="23">
        <f ca="1">SQRT(Inputs!$B$38)*C449+SQRT(1-Inputs!$B$38)*_xlfn.NORM.S.INV(RAND())</f>
        <v>-0.31158837807090606</v>
      </c>
      <c r="AK449" s="23">
        <f ca="1">SQRT(Inputs!$B$38)*D449+SQRT(1-Inputs!$B$38)*_xlfn.NORM.S.INV(RAND())</f>
        <v>-2.8094615863774735</v>
      </c>
      <c r="AL449" s="23">
        <f ca="1">SQRT(Inputs!$B$38)*E449+SQRT(1-Inputs!$B$38)*_xlfn.NORM.S.INV(RAND())</f>
        <v>-0.68125573037601672</v>
      </c>
      <c r="AM449" s="23">
        <f ca="1">SQRT(Inputs!$B$38)*F449+SQRT(1-Inputs!$B$38)*_xlfn.NORM.S.INV(RAND())</f>
        <v>-1.2415205341488553</v>
      </c>
      <c r="AN449" s="23">
        <f ca="1">SQRT(Inputs!$B$38)*G449+SQRT(1-Inputs!$B$38)*_xlfn.NORM.S.INV(RAND())</f>
        <v>-1.0161088941119751</v>
      </c>
      <c r="AO449" s="23">
        <f ca="1">SQRT(Inputs!$B$38)*H449+SQRT(1-Inputs!$B$38)*_xlfn.NORM.S.INV(RAND())</f>
        <v>1.1007931398283473</v>
      </c>
      <c r="AP449" s="23">
        <f ca="1">SQRT(Inputs!$B$38)*I449+SQRT(1-Inputs!$B$38)*_xlfn.NORM.S.INV(RAND())</f>
        <v>0.85486772535856603</v>
      </c>
      <c r="AQ449" s="23">
        <f ca="1">SQRT(Inputs!$B$38)*J449+SQRT(1-Inputs!$B$38)*_xlfn.NORM.S.INV(RAND())</f>
        <v>0.85927367563539281</v>
      </c>
      <c r="AR449" s="23">
        <f ca="1">SQRT(Inputs!$B$38)*K449+SQRT(1-Inputs!$B$38)*_xlfn.NORM.S.INV(RAND())</f>
        <v>1.3881705133208277</v>
      </c>
      <c r="AS449" s="23">
        <f ca="1">SQRT(Inputs!$B$38)*L449+SQRT(1-Inputs!$B$38)*_xlfn.NORM.S.INV(RAND())</f>
        <v>-0.25715998296009113</v>
      </c>
      <c r="AT449" s="23">
        <f ca="1">SQRT(Inputs!$B$38)*M449+SQRT(1-Inputs!$B$38)*_xlfn.NORM.S.INV(RAND())</f>
        <v>-0.69059948738673071</v>
      </c>
      <c r="AU449" s="15">
        <f ca="1">Inputs!$B$6*EXP($B$8-0.5*C$5^2+C$5*N449)</f>
        <v>3654.8662282829337</v>
      </c>
      <c r="AV449" s="15">
        <f t="shared" ca="1" si="219"/>
        <v>3669.3323267283304</v>
      </c>
      <c r="AW449" s="15">
        <f t="shared" ca="1" si="220"/>
        <v>3794.3661700851339</v>
      </c>
      <c r="AX449" s="15">
        <f t="shared" ca="1" si="221"/>
        <v>4528.5231840998786</v>
      </c>
      <c r="AY449" s="15">
        <f t="shared" ca="1" si="222"/>
        <v>5970.0399558046083</v>
      </c>
      <c r="AZ449" s="15">
        <f t="shared" ca="1" si="223"/>
        <v>7862.427645331547</v>
      </c>
      <c r="BA449" s="15">
        <f t="shared" ca="1" si="224"/>
        <v>10068.610419176606</v>
      </c>
      <c r="BB449" s="15">
        <f t="shared" ca="1" si="225"/>
        <v>11911.284325689585</v>
      </c>
      <c r="BC449" s="15">
        <f t="shared" ca="1" si="226"/>
        <v>14447.857294983713</v>
      </c>
      <c r="BD449" s="15">
        <f t="shared" ca="1" si="227"/>
        <v>18545.961679082233</v>
      </c>
      <c r="BE449" s="15">
        <f t="shared" ca="1" si="228"/>
        <v>21981.537156575276</v>
      </c>
      <c r="BF449" s="15">
        <f ca="1">Inputs!$B$13*EXP($B$9-0.5*C$6^2+C$6*Y449)</f>
        <v>11631.185272782421</v>
      </c>
      <c r="BG449" s="15">
        <f t="shared" ca="1" si="229"/>
        <v>17444.259677820246</v>
      </c>
      <c r="BH449" s="15">
        <f t="shared" ca="1" si="230"/>
        <v>18057.253459207514</v>
      </c>
      <c r="BI449" s="15">
        <f t="shared" ca="1" si="231"/>
        <v>21630.363032096564</v>
      </c>
      <c r="BJ449" s="15">
        <f t="shared" ca="1" si="232"/>
        <v>22956.480277843373</v>
      </c>
      <c r="BK449" s="15">
        <f t="shared" ca="1" si="233"/>
        <v>34639.023623311943</v>
      </c>
      <c r="BL449" s="15">
        <f t="shared" ca="1" si="234"/>
        <v>53462.894179912721</v>
      </c>
      <c r="BM449" s="15">
        <f t="shared" ca="1" si="235"/>
        <v>57846.592245346954</v>
      </c>
      <c r="BN449" s="15">
        <f t="shared" ca="1" si="236"/>
        <v>88901.729580685074</v>
      </c>
      <c r="BO449" s="15">
        <f t="shared" ca="1" si="237"/>
        <v>112451.90885597357</v>
      </c>
      <c r="BP449" s="15">
        <f t="shared" ca="1" si="238"/>
        <v>136438.07897908089</v>
      </c>
      <c r="BQ449" s="15">
        <f ca="1">Inputs!$B$20*EXP($B$10-0.5*C$7^2+C$7*AJ449)</f>
        <v>3840.7144467195217</v>
      </c>
      <c r="BR449" s="15">
        <f t="shared" ca="1" si="239"/>
        <v>2135.3083846790209</v>
      </c>
      <c r="BS449" s="15">
        <f t="shared" ca="1" si="240"/>
        <v>2404.4465349598263</v>
      </c>
      <c r="BT449" s="15">
        <f t="shared" ca="1" si="241"/>
        <v>2393.6749718827318</v>
      </c>
      <c r="BU449" s="15">
        <f t="shared" ca="1" si="242"/>
        <v>2594.2499719921589</v>
      </c>
      <c r="BV449" s="15">
        <f t="shared" ca="1" si="243"/>
        <v>4625.2706105301822</v>
      </c>
      <c r="BW449" s="15">
        <f t="shared" ca="1" si="244"/>
        <v>7734.4110068852078</v>
      </c>
      <c r="BX449" s="15">
        <f t="shared" ca="1" si="245"/>
        <v>12851.449272642716</v>
      </c>
      <c r="BY449" s="15">
        <f t="shared" ca="1" si="246"/>
        <v>23484.846942735054</v>
      </c>
      <c r="BZ449" s="15">
        <f t="shared" ca="1" si="247"/>
        <v>31430.957458369412</v>
      </c>
      <c r="CA449" s="15">
        <f t="shared" ca="1" si="248"/>
        <v>39052.016130737487</v>
      </c>
      <c r="CB449" s="15">
        <f ca="1">(AU449*DCF!C$10-DCF!C$5*MAX(AU449*DCF!C$10,0)-MAX(AU449-Inputs!$B$6,0)/Inputs!$B$10)*DCF!C$6</f>
        <v>938.60296416595463</v>
      </c>
      <c r="CC449" s="15">
        <f ca="1">(AV449*DCF!D$10-DCF!D$5*MAX(AV449*DCF!D$10,0)-MAX(AV449-AU449,0)/Inputs!$B$10)*DCF!D$6</f>
        <v>890.84771622828907</v>
      </c>
      <c r="CD449" s="15">
        <f ca="1">(AW449*DCF!E$10-DCF!E$5*MAX(AW449*DCF!E$10,0)-MAX(AW449-AV449,0)/Inputs!$B$10)*DCF!E$6</f>
        <v>847.89594806164371</v>
      </c>
      <c r="CE449" s="15">
        <f ca="1">(AX449*DCF!F$10-DCF!F$5*MAX(AX449*DCF!F$10,0)-MAX(AX449-AW449,0)/Inputs!$B$10)*DCF!F$6</f>
        <v>835.80952132818084</v>
      </c>
      <c r="CF449" s="15">
        <f ca="1">(AY449*DCF!G$10-DCF!G$5*MAX(AY449*DCF!G$10,0)-MAX(AY449-AX449,0)/Inputs!$B$10)*DCF!G$6</f>
        <v>952.98169301061739</v>
      </c>
      <c r="CG449" s="15">
        <f ca="1">(AZ449*DCF!H$10-DCF!H$5*MAX(AZ449*DCF!H$10,0)-MAX(AZ449-AY449,0)/Inputs!$B$10)*DCF!H$6</f>
        <v>1190.4686071077647</v>
      </c>
      <c r="CH449" s="15">
        <f ca="1">(BA449*DCF!I$10-DCF!I$5*MAX(BA449*DCF!I$10,0)-MAX(BA449-AZ449,0)/Inputs!$B$10)*DCF!I$6</f>
        <v>1477.2765469883118</v>
      </c>
      <c r="CI449" s="15">
        <f ca="1">(BB449*DCF!J$10-DCF!J$5*MAX(BB449*DCF!J$10,0)-MAX(BB449-BA449,0)/Inputs!$B$10)*DCF!J$6</f>
        <v>1764.7771626280332</v>
      </c>
      <c r="CJ449" s="15">
        <f ca="1">(BC449*DCF!K$10-DCF!K$5*MAX(BC449*DCF!K$10,0)-MAX(BC449-BB449,0)/Inputs!$B$10)*DCF!K$6</f>
        <v>1970.7913886036649</v>
      </c>
      <c r="CK449" s="15">
        <f ca="1">(BD449*DCF!L$10-DCF!L$5*MAX(BD449*DCF!L$10,0)-MAX(BD449-BC449,0)/Inputs!$B$10)*DCF!L$6</f>
        <v>2267.1324396480481</v>
      </c>
      <c r="CL449" s="15">
        <f ca="1">(BE449*DCF!M$10-DCF!M$5*MAX(BE449*DCF!M$10,0)-MAX(BE449-BD449,0)/Inputs!$B$10)*DCF!M$6</f>
        <v>2691.4630034258721</v>
      </c>
      <c r="CM449" s="15">
        <f ca="1">(BF449*DCF!C$28-DCF!C$5*MAX(BF449*DCF!C$28,0)-MAX(BF449-Inputs!$B$13,0)/Inputs!$B$17)*DCF!C$6</f>
        <v>3493.3676390190212</v>
      </c>
      <c r="CN449" s="15">
        <f ca="1">(BG449*DCF!D$28-DCF!D$5*MAX(BG449*DCF!D$28,0)-MAX(BG449-BF449,0)/Inputs!$B$17)*DCF!D$6</f>
        <v>3897.5415083498974</v>
      </c>
      <c r="CO449" s="15">
        <f ca="1">(BH449*DCF!E$28-DCF!E$5*MAX(BH449*DCF!E$28,0)-MAX(BH449-BG449,0)/Inputs!$B$17)*DCF!E$6</f>
        <v>4993.3230785245223</v>
      </c>
      <c r="CP449" s="15">
        <f ca="1">(BI449*DCF!F$28-DCF!F$5*MAX(BI449*DCF!F$28,0)-MAX(BI449-BH449,0)/Inputs!$B$17)*DCF!F$6</f>
        <v>5221.5327257467216</v>
      </c>
      <c r="CQ449" s="15">
        <f ca="1">(BJ449*DCF!G$28-DCF!G$5*MAX(BJ449*DCF!G$28,0)-MAX(BJ449-BI449,0)/Inputs!$B$17)*DCF!G$6</f>
        <v>5733.1931581046219</v>
      </c>
      <c r="CR449" s="15">
        <f ca="1">(BK449*DCF!H$28-DCF!H$5*MAX(BK449*DCF!H$28,0)-MAX(BK449-BJ449,0)/Inputs!$B$17)*DCF!H$6</f>
        <v>6751.473322740474</v>
      </c>
      <c r="CS449" s="15">
        <f ca="1">(BL449*DCF!I$28-DCF!I$5*MAX(BL449*DCF!I$28,0)-MAX(BL449-BK449,0)/Inputs!$B$17)*DCF!I$6</f>
        <v>9870.159425892145</v>
      </c>
      <c r="CT449" s="15">
        <f ca="1">(BM449*DCF!J$28-DCF!J$5*MAX(BM449*DCF!J$28,0)-MAX(BM449-BL449,0)/Inputs!$B$17)*DCF!J$6</f>
        <v>12323.349734068872</v>
      </c>
      <c r="CU449" s="15">
        <f ca="1">(BN449*DCF!K$28-DCF!K$5*MAX(BN449*DCF!K$28,0)-MAX(BN449-BM449,0)/Inputs!$B$17)*DCF!K$6</f>
        <v>14970.714001094913</v>
      </c>
      <c r="CV449" s="15">
        <f ca="1">(BO449*DCF!L$28-DCF!L$5*MAX(BO449*DCF!L$28,0)-MAX(BO449-BN449,0)/Inputs!$B$17)*DCF!L$6</f>
        <v>19771.77411353261</v>
      </c>
      <c r="CW449" s="15">
        <f ca="1">(BP449*DCF!M$28-DCF!M$5*MAX(BP449*DCF!M$28,0)-MAX(BP449-BO449,0)/Inputs!$B$17)*DCF!M$6</f>
        <v>23163.674748243775</v>
      </c>
      <c r="CX449" s="15">
        <f ca="1">(BQ449*DCF!C$46-DCF!C$5*MAX(BQ449*DCF!C$46,0)-MAX(BQ449-Inputs!$B$20,0)/Inputs!$B$24)*DCF!C$6</f>
        <v>-1182.4811409142183</v>
      </c>
      <c r="CY449" s="15">
        <f ca="1">(BR449*DCF!D$46-DCF!D$5*MAX(BR449*DCF!D$46,0)-MAX(BR449-BQ449,0)/Inputs!$B$24)*DCF!D$6</f>
        <v>-364.447345229473</v>
      </c>
      <c r="CZ449" s="15">
        <f ca="1">(BS449*DCF!E$46-DCF!E$5*MAX(BS449*DCF!E$46,0)-MAX(BS449-BR449,0)/Inputs!$B$24)*DCF!E$6</f>
        <v>-390.41683879911682</v>
      </c>
      <c r="DA449" s="15">
        <f ca="1">(BT449*DCF!F$46-DCF!F$5*MAX(BT449*DCF!F$46,0)-MAX(BT449-BS449,0)/Inputs!$B$24)*DCF!F$6</f>
        <v>-174.32254542013504</v>
      </c>
      <c r="DB449" s="15">
        <f ca="1">(BU449*DCF!G$46-DCF!G$5*MAX(BU449*DCF!G$46,0)-MAX(BU449-BT449,0)/Inputs!$B$24)*DCF!G$6</f>
        <v>-154.73491060441106</v>
      </c>
      <c r="DC449" s="15">
        <f ca="1">(BV449*DCF!H$46-DCF!H$5*MAX(BV449*DCF!H$46,0)-MAX(BV449-BU449,0)/Inputs!$B$24)*DCF!H$6</f>
        <v>-631.1272191557731</v>
      </c>
      <c r="DD449" s="15">
        <f ca="1">(BW449*DCF!I$46-DCF!I$5*MAX(BW449*DCF!I$46,0)-MAX(BW449-BV449,0)/Inputs!$B$24)*DCF!I$6</f>
        <v>-713.88470915903474</v>
      </c>
      <c r="DE449" s="15">
        <f ca="1">(BX449*DCF!J$46-DCF!J$5*MAX(BX449*DCF!J$46,0)-MAX(BX449-BW449,0)/Inputs!$B$24)*DCF!J$6</f>
        <v>-817.87219947667984</v>
      </c>
      <c r="DF449" s="15">
        <f ca="1">(BY449*DCF!K$46-DCF!K$5*MAX(BY449*DCF!K$46,0)-MAX(BY449-BX449,0)/Inputs!$B$24)*DCF!K$6</f>
        <v>-1263.3664121126867</v>
      </c>
      <c r="DG449" s="15">
        <f ca="1">(BZ449*DCF!L$46-DCF!L$5*MAX(BZ449*DCF!L$46,0)-MAX(BZ449-BY449,0)/Inputs!$B$24)*DCF!L$6</f>
        <v>374.44564120730035</v>
      </c>
      <c r="DH449" s="15">
        <f ca="1">(CA449*DCF!M$46-DCF!M$5*MAX(CA449*DCF!M$46,0)-MAX(CA449-BZ449,0)/Inputs!$B$24)*DCF!M$6</f>
        <v>1468.2952095433027</v>
      </c>
      <c r="DI449" s="15">
        <f ca="1">SUM(CB449:CL449)+BE449*DCF!M$10*(1+Inputs!$B$30)*(1-Inputs!$B$33)*(1-Inputs!$B$30/Inputs!$B$31)/(Inputs!$B$29-Inputs!$B$30)*DCF!M$6</f>
        <v>77002.955573682091</v>
      </c>
      <c r="DJ449" s="15">
        <f ca="1">SUM(CM449:CW449)+BP449*DCF!M$28*(1+Inputs!$B$30)*(1-Inputs!$B$33)*(1-Inputs!$B$30/Inputs!$B$31)/(Inputs!$B$29-Inputs!$B$30)*DCF!M$6</f>
        <v>616468.7407961128</v>
      </c>
      <c r="DK449" s="15">
        <f ca="1">SUM(CX449:DH449)+CA449*DCF!M$46*(1+Inputs!$B$30)*(1-Inputs!$B$33)*(1-Inputs!$B$30/Inputs!$B$31)/(Inputs!$B$29-Inputs!$B$30)*DCF!M$6</f>
        <v>56529.130475042723</v>
      </c>
      <c r="DM449" s="15">
        <f ca="1">DI449+DJ449+DK449+Inputs!$B$34+Inputs!$B$36-Inputs!$B$35</f>
        <v>826851.82684483763</v>
      </c>
    </row>
    <row r="450" spans="1:117" x14ac:dyDescent="0.75">
      <c r="A450" s="11">
        <v>437</v>
      </c>
      <c r="C450" s="23">
        <f t="shared" ca="1" si="253"/>
        <v>2.4573594020780827</v>
      </c>
      <c r="D450" s="23">
        <f t="shared" ca="1" si="253"/>
        <v>0.90572143470158362</v>
      </c>
      <c r="E450" s="23">
        <f t="shared" ca="1" si="253"/>
        <v>-0.14826509741267618</v>
      </c>
      <c r="F450" s="23">
        <f t="shared" ca="1" si="253"/>
        <v>-0.13982861757626114</v>
      </c>
      <c r="G450" s="23">
        <f t="shared" ca="1" si="253"/>
        <v>3.7459869578919149E-2</v>
      </c>
      <c r="H450" s="23">
        <f t="shared" ca="1" si="253"/>
        <v>0.18117847364442616</v>
      </c>
      <c r="I450" s="23">
        <f t="shared" ca="1" si="253"/>
        <v>-0.69509879157467902</v>
      </c>
      <c r="J450" s="23">
        <f t="shared" ca="1" si="253"/>
        <v>1.1891712055353916</v>
      </c>
      <c r="K450" s="23">
        <f t="shared" ca="1" si="253"/>
        <v>-0.28872316039099372</v>
      </c>
      <c r="L450" s="23">
        <f t="shared" ca="1" si="253"/>
        <v>-3.0766008152385234E-2</v>
      </c>
      <c r="M450" s="23">
        <f t="shared" ca="1" si="253"/>
        <v>0.41930671799719105</v>
      </c>
      <c r="N450" s="23">
        <f ca="1">SQRT(Inputs!$B$38)*C450+SQRT(1-Inputs!$B$38)*_xlfn.NORM.S.INV(RAND())</f>
        <v>2.8600544049938676</v>
      </c>
      <c r="O450" s="23">
        <f ca="1">SQRT(Inputs!$B$38)*D450+SQRT(1-Inputs!$B$38)*_xlfn.NORM.S.INV(RAND())</f>
        <v>0.83570748980975251</v>
      </c>
      <c r="P450" s="23">
        <f ca="1">SQRT(Inputs!$B$38)*E450+SQRT(1-Inputs!$B$38)*_xlfn.NORM.S.INV(RAND())</f>
        <v>1.3196943783804951</v>
      </c>
      <c r="Q450" s="23">
        <f ca="1">SQRT(Inputs!$B$38)*F450+SQRT(1-Inputs!$B$38)*_xlfn.NORM.S.INV(RAND())</f>
        <v>-0.68134337133869582</v>
      </c>
      <c r="R450" s="23">
        <f ca="1">SQRT(Inputs!$B$38)*G450+SQRT(1-Inputs!$B$38)*_xlfn.NORM.S.INV(RAND())</f>
        <v>0.93507487332991002</v>
      </c>
      <c r="S450" s="23">
        <f ca="1">SQRT(Inputs!$B$38)*H450+SQRT(1-Inputs!$B$38)*_xlfn.NORM.S.INV(RAND())</f>
        <v>0.57806170261959944</v>
      </c>
      <c r="T450" s="23">
        <f ca="1">SQRT(Inputs!$B$38)*I450+SQRT(1-Inputs!$B$38)*_xlfn.NORM.S.INV(RAND())</f>
        <v>-1.3219272308464904</v>
      </c>
      <c r="U450" s="23">
        <f ca="1">SQRT(Inputs!$B$38)*J450+SQRT(1-Inputs!$B$38)*_xlfn.NORM.S.INV(RAND())</f>
        <v>0.67455812998420628</v>
      </c>
      <c r="V450" s="23">
        <f ca="1">SQRT(Inputs!$B$38)*K450+SQRT(1-Inputs!$B$38)*_xlfn.NORM.S.INV(RAND())</f>
        <v>0.82407969630169864</v>
      </c>
      <c r="W450" s="23">
        <f ca="1">SQRT(Inputs!$B$38)*L450+SQRT(1-Inputs!$B$38)*_xlfn.NORM.S.INV(RAND())</f>
        <v>-0.44245936517407786</v>
      </c>
      <c r="X450" s="23">
        <f ca="1">SQRT(Inputs!$B$38)*M450+SQRT(1-Inputs!$B$38)*_xlfn.NORM.S.INV(RAND())</f>
        <v>-0.70361166925127938</v>
      </c>
      <c r="Y450" s="23">
        <f ca="1">SQRT(Inputs!$B$38)*C450+SQRT(1-Inputs!$B$38)*_xlfn.NORM.S.INV(RAND())</f>
        <v>1.1303845432556594</v>
      </c>
      <c r="Z450" s="23">
        <f ca="1">SQRT(Inputs!$B$38)*D450+SQRT(1-Inputs!$B$38)*_xlfn.NORM.S.INV(RAND())</f>
        <v>1.5969697434004975</v>
      </c>
      <c r="AA450" s="23">
        <f ca="1">SQRT(Inputs!$B$38)*E450+SQRT(1-Inputs!$B$38)*_xlfn.NORM.S.INV(RAND())</f>
        <v>0.47225814562016244</v>
      </c>
      <c r="AB450" s="23">
        <f ca="1">SQRT(Inputs!$B$38)*F450+SQRT(1-Inputs!$B$38)*_xlfn.NORM.S.INV(RAND())</f>
        <v>-1.1745983937147839</v>
      </c>
      <c r="AC450" s="23">
        <f ca="1">SQRT(Inputs!$B$38)*G450+SQRT(1-Inputs!$B$38)*_xlfn.NORM.S.INV(RAND())</f>
        <v>-0.87009446630134746</v>
      </c>
      <c r="AD450" s="23">
        <f ca="1">SQRT(Inputs!$B$38)*H450+SQRT(1-Inputs!$B$38)*_xlfn.NORM.S.INV(RAND())</f>
        <v>2.1330046642347034</v>
      </c>
      <c r="AE450" s="23">
        <f ca="1">SQRT(Inputs!$B$38)*I450+SQRT(1-Inputs!$B$38)*_xlfn.NORM.S.INV(RAND())</f>
        <v>4.9678044063126703E-2</v>
      </c>
      <c r="AF450" s="23">
        <f ca="1">SQRT(Inputs!$B$38)*J450+SQRT(1-Inputs!$B$38)*_xlfn.NORM.S.INV(RAND())</f>
        <v>0.93214599004114196</v>
      </c>
      <c r="AG450" s="23">
        <f ca="1">SQRT(Inputs!$B$38)*K450+SQRT(1-Inputs!$B$38)*_xlfn.NORM.S.INV(RAND())</f>
        <v>-0.84323150272430336</v>
      </c>
      <c r="AH450" s="23">
        <f ca="1">SQRT(Inputs!$B$38)*L450+SQRT(1-Inputs!$B$38)*_xlfn.NORM.S.INV(RAND())</f>
        <v>0.80626444739807368</v>
      </c>
      <c r="AI450" s="23">
        <f ca="1">SQRT(Inputs!$B$38)*M450+SQRT(1-Inputs!$B$38)*_xlfn.NORM.S.INV(RAND())</f>
        <v>1.3199532004556969</v>
      </c>
      <c r="AJ450" s="23">
        <f ca="1">SQRT(Inputs!$B$38)*C450+SQRT(1-Inputs!$B$38)*_xlfn.NORM.S.INV(RAND())</f>
        <v>1.648337766549143</v>
      </c>
      <c r="AK450" s="23">
        <f ca="1">SQRT(Inputs!$B$38)*D450+SQRT(1-Inputs!$B$38)*_xlfn.NORM.S.INV(RAND())</f>
        <v>0.90967722102573978</v>
      </c>
      <c r="AL450" s="23">
        <f ca="1">SQRT(Inputs!$B$38)*E450+SQRT(1-Inputs!$B$38)*_xlfn.NORM.S.INV(RAND())</f>
        <v>-1.1167578113096561</v>
      </c>
      <c r="AM450" s="23">
        <f ca="1">SQRT(Inputs!$B$38)*F450+SQRT(1-Inputs!$B$38)*_xlfn.NORM.S.INV(RAND())</f>
        <v>0.5297035412140525</v>
      </c>
      <c r="AN450" s="23">
        <f ca="1">SQRT(Inputs!$B$38)*G450+SQRT(1-Inputs!$B$38)*_xlfn.NORM.S.INV(RAND())</f>
        <v>-0.62582610115562376</v>
      </c>
      <c r="AO450" s="23">
        <f ca="1">SQRT(Inputs!$B$38)*H450+SQRT(1-Inputs!$B$38)*_xlfn.NORM.S.INV(RAND())</f>
        <v>1.4958934965001855</v>
      </c>
      <c r="AP450" s="23">
        <f ca="1">SQRT(Inputs!$B$38)*I450+SQRT(1-Inputs!$B$38)*_xlfn.NORM.S.INV(RAND())</f>
        <v>0.46176318808613526</v>
      </c>
      <c r="AQ450" s="23">
        <f ca="1">SQRT(Inputs!$B$38)*J450+SQRT(1-Inputs!$B$38)*_xlfn.NORM.S.INV(RAND())</f>
        <v>5.8754726790137157E-2</v>
      </c>
      <c r="AR450" s="23">
        <f ca="1">SQRT(Inputs!$B$38)*K450+SQRT(1-Inputs!$B$38)*_xlfn.NORM.S.INV(RAND())</f>
        <v>0.54019638895565891</v>
      </c>
      <c r="AS450" s="23">
        <f ca="1">SQRT(Inputs!$B$38)*L450+SQRT(1-Inputs!$B$38)*_xlfn.NORM.S.INV(RAND())</f>
        <v>-0.68125323069065702</v>
      </c>
      <c r="AT450" s="23">
        <f ca="1">SQRT(Inputs!$B$38)*M450+SQRT(1-Inputs!$B$38)*_xlfn.NORM.S.INV(RAND())</f>
        <v>-1.0890913623597087</v>
      </c>
      <c r="AU450" s="15">
        <f ca="1">Inputs!$B$6*EXP($B$8-0.5*C$5^2+C$5*N450)</f>
        <v>7883.9018448066454</v>
      </c>
      <c r="AV450" s="15">
        <f t="shared" ca="1" si="219"/>
        <v>10851.26397567489</v>
      </c>
      <c r="AW450" s="15">
        <f t="shared" ca="1" si="220"/>
        <v>15808.995365165649</v>
      </c>
      <c r="AX450" s="15">
        <f t="shared" ca="1" si="221"/>
        <v>17726.21960081514</v>
      </c>
      <c r="AY450" s="15">
        <f t="shared" ca="1" si="222"/>
        <v>24163.004506289832</v>
      </c>
      <c r="AZ450" s="15">
        <f t="shared" ca="1" si="223"/>
        <v>31494.328680953655</v>
      </c>
      <c r="BA450" s="15">
        <f t="shared" ca="1" si="224"/>
        <v>33561.186855408465</v>
      </c>
      <c r="BB450" s="15">
        <f t="shared" ca="1" si="225"/>
        <v>43962.064615830866</v>
      </c>
      <c r="BC450" s="15">
        <f t="shared" ca="1" si="226"/>
        <v>58300.373102028228</v>
      </c>
      <c r="BD450" s="15">
        <f t="shared" ca="1" si="227"/>
        <v>68527.939229060285</v>
      </c>
      <c r="BE450" s="15">
        <f t="shared" ca="1" si="228"/>
        <v>78759.636313514522</v>
      </c>
      <c r="BF450" s="15">
        <f ca="1">Inputs!$B$13*EXP($B$9-0.5*C$6^2+C$6*Y450)</f>
        <v>17305.252655285254</v>
      </c>
      <c r="BG450" s="15">
        <f t="shared" ca="1" si="229"/>
        <v>28133.988875142255</v>
      </c>
      <c r="BH450" s="15">
        <f t="shared" ca="1" si="230"/>
        <v>37175.288544480958</v>
      </c>
      <c r="BI450" s="15">
        <f t="shared" ca="1" si="231"/>
        <v>37981.445129754393</v>
      </c>
      <c r="BJ450" s="15">
        <f t="shared" ca="1" si="232"/>
        <v>41074.242761816022</v>
      </c>
      <c r="BK450" s="15">
        <f t="shared" ca="1" si="233"/>
        <v>67397.013419605661</v>
      </c>
      <c r="BL450" s="15">
        <f t="shared" ca="1" si="234"/>
        <v>83323.801474559819</v>
      </c>
      <c r="BM450" s="15">
        <f t="shared" ca="1" si="235"/>
        <v>114997.32975219307</v>
      </c>
      <c r="BN450" s="15">
        <f t="shared" ca="1" si="236"/>
        <v>127839.02879429281</v>
      </c>
      <c r="BO450" s="15">
        <f t="shared" ca="1" si="237"/>
        <v>172747.16105789991</v>
      </c>
      <c r="BP450" s="15">
        <f t="shared" ca="1" si="238"/>
        <v>246916.3422060415</v>
      </c>
      <c r="BQ450" s="15">
        <f ca="1">Inputs!$B$20*EXP($B$10-0.5*C$7^2+C$7*AJ450)</f>
        <v>7696.8432472520471</v>
      </c>
      <c r="BR450" s="15">
        <f t="shared" ca="1" si="239"/>
        <v>13941.738320875638</v>
      </c>
      <c r="BS450" s="15">
        <f t="shared" ca="1" si="240"/>
        <v>13853.228367421816</v>
      </c>
      <c r="BT450" s="15">
        <f t="shared" ca="1" si="241"/>
        <v>21948.033942322971</v>
      </c>
      <c r="BU450" s="15">
        <f t="shared" ca="1" si="242"/>
        <v>26143.010114947305</v>
      </c>
      <c r="BV450" s="15">
        <f t="shared" ca="1" si="243"/>
        <v>50949.493919294684</v>
      </c>
      <c r="BW450" s="15">
        <f t="shared" ca="1" si="244"/>
        <v>78396.478149493982</v>
      </c>
      <c r="BX450" s="15">
        <f t="shared" ca="1" si="245"/>
        <v>110949.25333123009</v>
      </c>
      <c r="BY450" s="15">
        <f t="shared" ca="1" si="246"/>
        <v>172385.51229771634</v>
      </c>
      <c r="BZ450" s="15">
        <f t="shared" ca="1" si="247"/>
        <v>213408.58091131682</v>
      </c>
      <c r="CA450" s="15">
        <f t="shared" ca="1" si="248"/>
        <v>247026.94470754167</v>
      </c>
      <c r="CB450" s="15">
        <f ca="1">(AU450*DCF!C$10-DCF!C$5*MAX(AU450*DCF!C$10,0)-MAX(AU450-Inputs!$B$6,0)/Inputs!$B$10)*DCF!C$6</f>
        <v>1022.2423297436966</v>
      </c>
      <c r="CC450" s="15">
        <f ca="1">(AV450*DCF!D$10-DCF!D$5*MAX(AV450*DCF!D$10,0)-MAX(AV450-AU450,0)/Inputs!$B$10)*DCF!D$6</f>
        <v>1921.4084849421731</v>
      </c>
      <c r="CD450" s="15">
        <f ca="1">(AW450*DCF!E$10-DCF!E$5*MAX(AW450*DCF!E$10,0)-MAX(AW450-AV450,0)/Inputs!$B$10)*DCF!E$6</f>
        <v>2533.3589549046296</v>
      </c>
      <c r="CE450" s="15">
        <f ca="1">(AX450*DCF!F$10-DCF!F$5*MAX(AX450*DCF!F$10,0)-MAX(AX450-AW450,0)/Inputs!$B$10)*DCF!F$6</f>
        <v>3470.6786590039292</v>
      </c>
      <c r="CF450" s="15">
        <f ca="1">(AY450*DCF!G$10-DCF!G$5*MAX(AY450*DCF!G$10,0)-MAX(AY450-AX450,0)/Inputs!$B$10)*DCF!G$6</f>
        <v>3741.280492012459</v>
      </c>
      <c r="CG450" s="15">
        <f ca="1">(AZ450*DCF!H$10-DCF!H$5*MAX(AZ450*DCF!H$10,0)-MAX(AZ450-AY450,0)/Inputs!$B$10)*DCF!H$6</f>
        <v>4812.8384651441784</v>
      </c>
      <c r="CH450" s="15">
        <f ca="1">(BA450*DCF!I$10-DCF!I$5*MAX(BA450*DCF!I$10,0)-MAX(BA450-AZ450,0)/Inputs!$B$10)*DCF!I$6</f>
        <v>5791.3673658748694</v>
      </c>
      <c r="CI450" s="15">
        <f ca="1">(BB450*DCF!J$10-DCF!J$5*MAX(BB450*DCF!J$10,0)-MAX(BB450-BA450,0)/Inputs!$B$10)*DCF!J$6</f>
        <v>5967.9106624417373</v>
      </c>
      <c r="CJ450" s="15">
        <f ca="1">(BC450*DCF!K$10-DCF!K$5*MAX(BC450*DCF!K$10,0)-MAX(BC450-BB450,0)/Inputs!$B$10)*DCF!K$6</f>
        <v>7378.2788411384008</v>
      </c>
      <c r="CK450" s="15">
        <f ca="1">(BD450*DCF!L$10-DCF!L$5*MAX(BD450*DCF!L$10,0)-MAX(BD450-BC450,0)/Inputs!$B$10)*DCF!L$6</f>
        <v>9012.7264618390163</v>
      </c>
      <c r="CL450" s="15">
        <f ca="1">(BE450*DCF!M$10-DCF!M$5*MAX(BE450*DCF!M$10,0)-MAX(BE450-BD450,0)/Inputs!$B$10)*DCF!M$6</f>
        <v>9891.7178231670878</v>
      </c>
      <c r="CM450" s="15">
        <f ca="1">(BF450*DCF!C$28-DCF!C$5*MAX(BF450*DCF!C$28,0)-MAX(BF450-Inputs!$B$13,0)/Inputs!$B$17)*DCF!C$6</f>
        <v>3914.6476214200297</v>
      </c>
      <c r="CN450" s="15">
        <f ca="1">(BG450*DCF!D$28-DCF!D$5*MAX(BG450*DCF!D$28,0)-MAX(BG450-BF450,0)/Inputs!$B$17)*DCF!D$6</f>
        <v>5975.8426715432925</v>
      </c>
      <c r="CO450" s="15">
        <f ca="1">(BH450*DCF!E$28-DCF!E$5*MAX(BH450*DCF!E$28,0)-MAX(BH450-BG450,0)/Inputs!$B$17)*DCF!E$6</f>
        <v>8746.7879621647753</v>
      </c>
      <c r="CP450" s="15">
        <f ca="1">(BI450*DCF!F$28-DCF!F$5*MAX(BI450*DCF!F$28,0)-MAX(BI450-BH450,0)/Inputs!$B$17)*DCF!F$6</f>
        <v>10164.188340079536</v>
      </c>
      <c r="CQ450" s="15">
        <f ca="1">(BJ450*DCF!G$28-DCF!G$5*MAX(BJ450*DCF!G$28,0)-MAX(BJ450-BI450,0)/Inputs!$B$17)*DCF!G$6</f>
        <v>10136.845905332235</v>
      </c>
      <c r="CR450" s="15">
        <f ca="1">(BK450*DCF!H$28-DCF!H$5*MAX(BK450*DCF!H$28,0)-MAX(BK450-BJ450,0)/Inputs!$B$17)*DCF!H$6</f>
        <v>12578.205141789878</v>
      </c>
      <c r="CS450" s="15">
        <f ca="1">(BL450*DCF!I$28-DCF!I$5*MAX(BL450*DCF!I$28,0)-MAX(BL450-BK450,0)/Inputs!$B$17)*DCF!I$6</f>
        <v>17307.862622233821</v>
      </c>
      <c r="CT450" s="15">
        <f ca="1">(BM450*DCF!J$28-DCF!J$5*MAX(BM450*DCF!J$28,0)-MAX(BM450-BL450,0)/Inputs!$B$17)*DCF!J$6</f>
        <v>21454.300088009015</v>
      </c>
      <c r="CU450" s="15">
        <f ca="1">(BN450*DCF!K$28-DCF!K$5*MAX(BN450*DCF!K$28,0)-MAX(BN450-BM450,0)/Inputs!$B$17)*DCF!K$6</f>
        <v>25424.522322092704</v>
      </c>
      <c r="CV450" s="15">
        <f ca="1">(BO450*DCF!L$28-DCF!L$5*MAX(BO450*DCF!L$28,0)-MAX(BO450-BN450,0)/Inputs!$B$17)*DCF!L$6</f>
        <v>29385.254522831387</v>
      </c>
      <c r="CW450" s="15">
        <f ca="1">(BP450*DCF!M$28-DCF!M$5*MAX(BP450*DCF!M$28,0)-MAX(BP450-BO450,0)/Inputs!$B$17)*DCF!M$6</f>
        <v>38704.689152056606</v>
      </c>
      <c r="CX450" s="15">
        <f ca="1">(BQ450*DCF!C$46-DCF!C$5*MAX(BQ450*DCF!C$46,0)-MAX(BQ450-Inputs!$B$20,0)/Inputs!$B$24)*DCF!C$6</f>
        <v>-3854.1639126457599</v>
      </c>
      <c r="CY450" s="15">
        <f ca="1">(BR450*DCF!D$46-DCF!D$5*MAX(BR450*DCF!D$46,0)-MAX(BR450-BQ450,0)/Inputs!$B$24)*DCF!D$6</f>
        <v>-5044.1744964126301</v>
      </c>
      <c r="CZ450" s="15">
        <f ca="1">(BS450*DCF!E$46-DCF!E$5*MAX(BS450*DCF!E$46,0)-MAX(BS450-BR450,0)/Inputs!$B$24)*DCF!E$6</f>
        <v>-1638.1683747278612</v>
      </c>
      <c r="DA450" s="15">
        <f ca="1">(BT450*DCF!F$46-DCF!F$5*MAX(BT450*DCF!F$46,0)-MAX(BT450-BS450,0)/Inputs!$B$24)*DCF!F$6</f>
        <v>-4545.9692038822495</v>
      </c>
      <c r="DB450" s="15">
        <f ca="1">(BU450*DCF!G$46-DCF!G$5*MAX(BU450*DCF!G$46,0)-MAX(BU450-BT450,0)/Inputs!$B$24)*DCF!G$6</f>
        <v>-2290.5063098475862</v>
      </c>
      <c r="DC450" s="15">
        <f ca="1">(BV450*DCF!H$46-DCF!H$5*MAX(BV450*DCF!H$46,0)-MAX(BV450-BU450,0)/Inputs!$B$24)*DCF!H$6</f>
        <v>-7708.462850352952</v>
      </c>
      <c r="DD450" s="15">
        <f ca="1">(BW450*DCF!I$46-DCF!I$5*MAX(BW450*DCF!I$46,0)-MAX(BW450-BV450,0)/Inputs!$B$24)*DCF!I$6</f>
        <v>-6068.3703238152111</v>
      </c>
      <c r="DE450" s="15">
        <f ca="1">(BX450*DCF!J$46-DCF!J$5*MAX(BX450*DCF!J$46,0)-MAX(BX450-BW450,0)/Inputs!$B$24)*DCF!J$6</f>
        <v>-3978.4498654505214</v>
      </c>
      <c r="DF450" s="15">
        <f ca="1">(BY450*DCF!K$46-DCF!K$5*MAX(BY450*DCF!K$46,0)-MAX(BY450-BX450,0)/Inputs!$B$24)*DCF!K$6</f>
        <v>-5203.0116791185546</v>
      </c>
      <c r="DG450" s="15">
        <f ca="1">(BZ450*DCF!L$46-DCF!L$5*MAX(BZ450*DCF!L$46,0)-MAX(BZ450-BY450,0)/Inputs!$B$24)*DCF!L$6</f>
        <v>5468.2925075213734</v>
      </c>
      <c r="DH450" s="15">
        <f ca="1">(CA450*DCF!M$46-DCF!M$5*MAX(CA450*DCF!M$46,0)-MAX(CA450-BZ450,0)/Inputs!$B$24)*DCF!M$6</f>
        <v>12337.815415493544</v>
      </c>
      <c r="DI450" s="15">
        <f ca="1">SUM(CB450:CL450)+BE450*DCF!M$10*(1+Inputs!$B$30)*(1-Inputs!$B$33)*(1-Inputs!$B$30/Inputs!$B$31)/(Inputs!$B$29-Inputs!$B$30)*DCF!M$6</f>
        <v>274732.9178890934</v>
      </c>
      <c r="DJ450" s="15">
        <f ca="1">SUM(CM450:CW450)+BP450*DCF!M$28*(1+Inputs!$B$30)*(1-Inputs!$B$33)*(1-Inputs!$B$30/Inputs!$B$31)/(Inputs!$B$29-Inputs!$B$30)*DCF!M$6</f>
        <v>1100021.7403362426</v>
      </c>
      <c r="DK450" s="15">
        <f ca="1">SUM(CX450:DH450)+CA450*DCF!M$46*(1+Inputs!$B$30)*(1-Inputs!$B$33)*(1-Inputs!$B$30/Inputs!$B$31)/(Inputs!$B$29-Inputs!$B$30)*DCF!M$6</f>
        <v>359407.74963690527</v>
      </c>
      <c r="DM450" s="15">
        <f ca="1">DI450+DJ450+DK450+Inputs!$B$34+Inputs!$B$36-Inputs!$B$35</f>
        <v>1811013.4078622414</v>
      </c>
    </row>
    <row r="451" spans="1:117" x14ac:dyDescent="0.75">
      <c r="A451" s="11">
        <v>438</v>
      </c>
      <c r="C451" s="23">
        <f t="shared" ca="1" si="253"/>
        <v>-0.6198002321455961</v>
      </c>
      <c r="D451" s="23">
        <f t="shared" ca="1" si="253"/>
        <v>0.49800675492513469</v>
      </c>
      <c r="E451" s="23">
        <f t="shared" ca="1" si="253"/>
        <v>-0.72393336915494644</v>
      </c>
      <c r="F451" s="23">
        <f t="shared" ca="1" si="253"/>
        <v>-1.0913823759658086</v>
      </c>
      <c r="G451" s="23">
        <f t="shared" ca="1" si="253"/>
        <v>-0.51740035188995082</v>
      </c>
      <c r="H451" s="23">
        <f t="shared" ca="1" si="253"/>
        <v>0.89075717393414178</v>
      </c>
      <c r="I451" s="23">
        <f t="shared" ca="1" si="253"/>
        <v>-0.74698609650007364</v>
      </c>
      <c r="J451" s="23">
        <f t="shared" ca="1" si="253"/>
        <v>0.10747516278416412</v>
      </c>
      <c r="K451" s="23">
        <f t="shared" ca="1" si="253"/>
        <v>0.22413292207018076</v>
      </c>
      <c r="L451" s="23">
        <f t="shared" ca="1" si="253"/>
        <v>1.8018333332973062</v>
      </c>
      <c r="M451" s="23">
        <f t="shared" ca="1" si="253"/>
        <v>-1.0431327880082817</v>
      </c>
      <c r="N451" s="23">
        <f ca="1">SQRT(Inputs!$B$38)*C451+SQRT(1-Inputs!$B$38)*_xlfn.NORM.S.INV(RAND())</f>
        <v>-0.39874010791261311</v>
      </c>
      <c r="O451" s="23">
        <f ca="1">SQRT(Inputs!$B$38)*D451+SQRT(1-Inputs!$B$38)*_xlfn.NORM.S.INV(RAND())</f>
        <v>0.8974114447942162</v>
      </c>
      <c r="P451" s="23">
        <f ca="1">SQRT(Inputs!$B$38)*E451+SQRT(1-Inputs!$B$38)*_xlfn.NORM.S.INV(RAND())</f>
        <v>0.62544871784131262</v>
      </c>
      <c r="Q451" s="23">
        <f ca="1">SQRT(Inputs!$B$38)*F451+SQRT(1-Inputs!$B$38)*_xlfn.NORM.S.INV(RAND())</f>
        <v>-0.36525733865338578</v>
      </c>
      <c r="R451" s="23">
        <f ca="1">SQRT(Inputs!$B$38)*G451+SQRT(1-Inputs!$B$38)*_xlfn.NORM.S.INV(RAND())</f>
        <v>-0.34383375294265689</v>
      </c>
      <c r="S451" s="23">
        <f ca="1">SQRT(Inputs!$B$38)*H451+SQRT(1-Inputs!$B$38)*_xlfn.NORM.S.INV(RAND())</f>
        <v>-0.11480394449612746</v>
      </c>
      <c r="T451" s="23">
        <f ca="1">SQRT(Inputs!$B$38)*I451+SQRT(1-Inputs!$B$38)*_xlfn.NORM.S.INV(RAND())</f>
        <v>0.82097040828222112</v>
      </c>
      <c r="U451" s="23">
        <f ca="1">SQRT(Inputs!$B$38)*J451+SQRT(1-Inputs!$B$38)*_xlfn.NORM.S.INV(RAND())</f>
        <v>0.3273107603538285</v>
      </c>
      <c r="V451" s="23">
        <f ca="1">SQRT(Inputs!$B$38)*K451+SQRT(1-Inputs!$B$38)*_xlfn.NORM.S.INV(RAND())</f>
        <v>-0.13465762790155189</v>
      </c>
      <c r="W451" s="23">
        <f ca="1">SQRT(Inputs!$B$38)*L451+SQRT(1-Inputs!$B$38)*_xlfn.NORM.S.INV(RAND())</f>
        <v>1.0032003115481449</v>
      </c>
      <c r="X451" s="23">
        <f ca="1">SQRT(Inputs!$B$38)*M451+SQRT(1-Inputs!$B$38)*_xlfn.NORM.S.INV(RAND())</f>
        <v>-0.87901394000285604</v>
      </c>
      <c r="Y451" s="23">
        <f ca="1">SQRT(Inputs!$B$38)*C451+SQRT(1-Inputs!$B$38)*_xlfn.NORM.S.INV(RAND())</f>
        <v>-0.28602740063201171</v>
      </c>
      <c r="Z451" s="23">
        <f ca="1">SQRT(Inputs!$B$38)*D451+SQRT(1-Inputs!$B$38)*_xlfn.NORM.S.INV(RAND())</f>
        <v>-5.3087521460155329E-2</v>
      </c>
      <c r="AA451" s="23">
        <f ca="1">SQRT(Inputs!$B$38)*E451+SQRT(1-Inputs!$B$38)*_xlfn.NORM.S.INV(RAND())</f>
        <v>0.2722890466191995</v>
      </c>
      <c r="AB451" s="23">
        <f ca="1">SQRT(Inputs!$B$38)*F451+SQRT(1-Inputs!$B$38)*_xlfn.NORM.S.INV(RAND())</f>
        <v>0.28073912334719109</v>
      </c>
      <c r="AC451" s="23">
        <f ca="1">SQRT(Inputs!$B$38)*G451+SQRT(1-Inputs!$B$38)*_xlfn.NORM.S.INV(RAND())</f>
        <v>0.92336654444997845</v>
      </c>
      <c r="AD451" s="23">
        <f ca="1">SQRT(Inputs!$B$38)*H451+SQRT(1-Inputs!$B$38)*_xlfn.NORM.S.INV(RAND())</f>
        <v>-1.2516486710654731</v>
      </c>
      <c r="AE451" s="23">
        <f ca="1">SQRT(Inputs!$B$38)*I451+SQRT(1-Inputs!$B$38)*_xlfn.NORM.S.INV(RAND())</f>
        <v>-2.7558353576860317E-2</v>
      </c>
      <c r="AF451" s="23">
        <f ca="1">SQRT(Inputs!$B$38)*J451+SQRT(1-Inputs!$B$38)*_xlfn.NORM.S.INV(RAND())</f>
        <v>2.1251545907896192</v>
      </c>
      <c r="AG451" s="23">
        <f ca="1">SQRT(Inputs!$B$38)*K451+SQRT(1-Inputs!$B$38)*_xlfn.NORM.S.INV(RAND())</f>
        <v>-0.60927949049060992</v>
      </c>
      <c r="AH451" s="23">
        <f ca="1">SQRT(Inputs!$B$38)*L451+SQRT(1-Inputs!$B$38)*_xlfn.NORM.S.INV(RAND())</f>
        <v>0.90248848802451653</v>
      </c>
      <c r="AI451" s="23">
        <f ca="1">SQRT(Inputs!$B$38)*M451+SQRT(1-Inputs!$B$38)*_xlfn.NORM.S.INV(RAND())</f>
        <v>-1.3983880242058007</v>
      </c>
      <c r="AJ451" s="23">
        <f ca="1">SQRT(Inputs!$B$38)*C451+SQRT(1-Inputs!$B$38)*_xlfn.NORM.S.INV(RAND())</f>
        <v>-0.29114016605721038</v>
      </c>
      <c r="AK451" s="23">
        <f ca="1">SQRT(Inputs!$B$38)*D451+SQRT(1-Inputs!$B$38)*_xlfn.NORM.S.INV(RAND())</f>
        <v>1.1450227780394286</v>
      </c>
      <c r="AL451" s="23">
        <f ca="1">SQRT(Inputs!$B$38)*E451+SQRT(1-Inputs!$B$38)*_xlfn.NORM.S.INV(RAND())</f>
        <v>2.7894357665536218E-2</v>
      </c>
      <c r="AM451" s="23">
        <f ca="1">SQRT(Inputs!$B$38)*F451+SQRT(1-Inputs!$B$38)*_xlfn.NORM.S.INV(RAND())</f>
        <v>-2.0480616953279096</v>
      </c>
      <c r="AN451" s="23">
        <f ca="1">SQRT(Inputs!$B$38)*G451+SQRT(1-Inputs!$B$38)*_xlfn.NORM.S.INV(RAND())</f>
        <v>-0.4572493525725766</v>
      </c>
      <c r="AO451" s="23">
        <f ca="1">SQRT(Inputs!$B$38)*H451+SQRT(1-Inputs!$B$38)*_xlfn.NORM.S.INV(RAND())</f>
        <v>2.2608156840054825</v>
      </c>
      <c r="AP451" s="23">
        <f ca="1">SQRT(Inputs!$B$38)*I451+SQRT(1-Inputs!$B$38)*_xlfn.NORM.S.INV(RAND())</f>
        <v>-0.74507846156470892</v>
      </c>
      <c r="AQ451" s="23">
        <f ca="1">SQRT(Inputs!$B$38)*J451+SQRT(1-Inputs!$B$38)*_xlfn.NORM.S.INV(RAND())</f>
        <v>-0.25425306943656723</v>
      </c>
      <c r="AR451" s="23">
        <f ca="1">SQRT(Inputs!$B$38)*K451+SQRT(1-Inputs!$B$38)*_xlfn.NORM.S.INV(RAND())</f>
        <v>1.3972789059321535</v>
      </c>
      <c r="AS451" s="23">
        <f ca="1">SQRT(Inputs!$B$38)*L451+SQRT(1-Inputs!$B$38)*_xlfn.NORM.S.INV(RAND())</f>
        <v>0.60123602506827978</v>
      </c>
      <c r="AT451" s="23">
        <f ca="1">SQRT(Inputs!$B$38)*M451+SQRT(1-Inputs!$B$38)*_xlfn.NORM.S.INV(RAND())</f>
        <v>-0.16203675667956902</v>
      </c>
      <c r="AU451" s="15">
        <f ca="1">Inputs!$B$6*EXP($B$8-0.5*C$5^2+C$5*N451)</f>
        <v>4652.0679896310521</v>
      </c>
      <c r="AV451" s="15">
        <f t="shared" ca="1" si="219"/>
        <v>6461.3801161546198</v>
      </c>
      <c r="AW451" s="15">
        <f t="shared" ca="1" si="220"/>
        <v>8571.9891255197836</v>
      </c>
      <c r="AX451" s="15">
        <f t="shared" ca="1" si="221"/>
        <v>9998.7003996603489</v>
      </c>
      <c r="AY451" s="15">
        <f t="shared" ca="1" si="222"/>
        <v>11738.474463937895</v>
      </c>
      <c r="AZ451" s="15">
        <f t="shared" ca="1" si="223"/>
        <v>14176.117212366364</v>
      </c>
      <c r="BA451" s="15">
        <f t="shared" ca="1" si="224"/>
        <v>18904.432850423913</v>
      </c>
      <c r="BB451" s="15">
        <f t="shared" ca="1" si="225"/>
        <v>23916.35876441119</v>
      </c>
      <c r="BC451" s="15">
        <f t="shared" ca="1" si="226"/>
        <v>28913.17239305027</v>
      </c>
      <c r="BD451" s="15">
        <f t="shared" ca="1" si="227"/>
        <v>38905.98032942773</v>
      </c>
      <c r="BE451" s="15">
        <f t="shared" ca="1" si="228"/>
        <v>44006.237384154912</v>
      </c>
      <c r="BF451" s="15">
        <f ca="1">Inputs!$B$13*EXP($B$9-0.5*C$6^2+C$6*Y451)</f>
        <v>13068.564378421623</v>
      </c>
      <c r="BG451" s="15">
        <f t="shared" ca="1" si="229"/>
        <v>15775.282487058239</v>
      </c>
      <c r="BH451" s="15">
        <f t="shared" ca="1" si="230"/>
        <v>20164.906702599979</v>
      </c>
      <c r="BI451" s="15">
        <f t="shared" ca="1" si="231"/>
        <v>25774.92421151722</v>
      </c>
      <c r="BJ451" s="15">
        <f t="shared" ca="1" si="232"/>
        <v>36096.826632220291</v>
      </c>
      <c r="BK451" s="15">
        <f t="shared" ca="1" si="233"/>
        <v>37360.968674824129</v>
      </c>
      <c r="BL451" s="15">
        <f t="shared" ca="1" si="234"/>
        <v>45729.832951811906</v>
      </c>
      <c r="BM451" s="15">
        <f t="shared" ca="1" si="235"/>
        <v>73195.220630822281</v>
      </c>
      <c r="BN451" s="15">
        <f t="shared" ca="1" si="236"/>
        <v>83682.422162426825</v>
      </c>
      <c r="BO451" s="15">
        <f t="shared" ca="1" si="237"/>
        <v>114350.83175160539</v>
      </c>
      <c r="BP451" s="15">
        <f t="shared" ca="1" si="238"/>
        <v>120122.67731885088</v>
      </c>
      <c r="BQ451" s="15">
        <f ca="1">Inputs!$B$20*EXP($B$10-0.5*C$7^2+C$7*AJ451)</f>
        <v>3868.6709718528309</v>
      </c>
      <c r="BR451" s="15">
        <f t="shared" ca="1" si="239"/>
        <v>7551.369182487063</v>
      </c>
      <c r="BS451" s="15">
        <f t="shared" ca="1" si="240"/>
        <v>10423.965509622047</v>
      </c>
      <c r="BT451" s="15">
        <f t="shared" ca="1" si="241"/>
        <v>8398.3550963685393</v>
      </c>
      <c r="BU451" s="15">
        <f t="shared" ca="1" si="242"/>
        <v>10420.037619055294</v>
      </c>
      <c r="BV451" s="15">
        <f t="shared" ca="1" si="243"/>
        <v>24126.708904794817</v>
      </c>
      <c r="BW451" s="15">
        <f t="shared" ca="1" si="244"/>
        <v>28755.715257859909</v>
      </c>
      <c r="BX451" s="15">
        <f t="shared" ca="1" si="245"/>
        <v>38220.823633507396</v>
      </c>
      <c r="BY451" s="15">
        <f t="shared" ca="1" si="246"/>
        <v>69966.878266335407</v>
      </c>
      <c r="BZ451" s="15">
        <f t="shared" ca="1" si="247"/>
        <v>109646.55888922316</v>
      </c>
      <c r="CA451" s="15">
        <f t="shared" ca="1" si="248"/>
        <v>149648.51291503321</v>
      </c>
      <c r="CB451" s="15">
        <f ca="1">(AU451*DCF!C$10-DCF!C$5*MAX(AU451*DCF!C$10,0)-MAX(AU451-Inputs!$B$6,0)/Inputs!$B$10)*DCF!C$6</f>
        <v>1045.2858811758242</v>
      </c>
      <c r="CC451" s="15">
        <f ca="1">(AV451*DCF!D$10-DCF!D$5*MAX(AV451*DCF!D$10,0)-MAX(AV451-AU451,0)/Inputs!$B$10)*DCF!D$6</f>
        <v>1133.7642199087884</v>
      </c>
      <c r="CD451" s="15">
        <f ca="1">(AW451*DCF!E$10-DCF!E$5*MAX(AW451*DCF!E$10,0)-MAX(AW451-AV451,0)/Inputs!$B$10)*DCF!E$6</f>
        <v>1503.7392817316438</v>
      </c>
      <c r="CE451" s="15">
        <f ca="1">(AX451*DCF!F$10-DCF!F$5*MAX(AX451*DCF!F$10,0)-MAX(AX451-AW451,0)/Inputs!$B$10)*DCF!F$6</f>
        <v>1885.8371186570171</v>
      </c>
      <c r="CF451" s="15">
        <f ca="1">(AY451*DCF!G$10-DCF!G$5*MAX(AY451*DCF!G$10,0)-MAX(AY451-AX451,0)/Inputs!$B$10)*DCF!G$6</f>
        <v>2084.1788591187515</v>
      </c>
      <c r="CG451" s="15">
        <f ca="1">(AZ451*DCF!H$10-DCF!H$5*MAX(AZ451*DCF!H$10,0)-MAX(AZ451-AY451,0)/Inputs!$B$10)*DCF!H$6</f>
        <v>2319.4561545456645</v>
      </c>
      <c r="CH451" s="15">
        <f ca="1">(BA451*DCF!I$10-DCF!I$5*MAX(BA451*DCF!I$10,0)-MAX(BA451-AZ451,0)/Inputs!$B$10)*DCF!I$6</f>
        <v>2677.5408161146288</v>
      </c>
      <c r="CI451" s="15">
        <f ca="1">(BB451*DCF!J$10-DCF!J$5*MAX(BB451*DCF!J$10,0)-MAX(BB451-BA451,0)/Inputs!$B$10)*DCF!J$6</f>
        <v>3344.6278753275569</v>
      </c>
      <c r="CJ451" s="15">
        <f ca="1">(BC451*DCF!K$10-DCF!K$5*MAX(BC451*DCF!K$10,0)-MAX(BC451-BB451,0)/Inputs!$B$10)*DCF!K$6</f>
        <v>3955.0785645313977</v>
      </c>
      <c r="CK451" s="15">
        <f ca="1">(BD451*DCF!L$10-DCF!L$5*MAX(BD451*DCF!L$10,0)-MAX(BD451-BC451,0)/Inputs!$B$10)*DCF!L$6</f>
        <v>4575.5298046878415</v>
      </c>
      <c r="CL451" s="15">
        <f ca="1">(BE451*DCF!M$10-DCF!M$5*MAX(BE451*DCF!M$10,0)-MAX(BE451-BD451,0)/Inputs!$B$10)*DCF!M$6</f>
        <v>5600.5690726664016</v>
      </c>
      <c r="CM451" s="15">
        <f ca="1">(BF451*DCF!C$28-DCF!C$5*MAX(BF451*DCF!C$28,0)-MAX(BF451-Inputs!$B$13,0)/Inputs!$B$17)*DCF!C$6</f>
        <v>3600.0880925325923</v>
      </c>
      <c r="CN451" s="15">
        <f ca="1">(BG451*DCF!D$28-DCF!D$5*MAX(BG451*DCF!D$28,0)-MAX(BG451-BF451,0)/Inputs!$B$17)*DCF!D$6</f>
        <v>4068.7174559850591</v>
      </c>
      <c r="CO451" s="15">
        <f ca="1">(BH451*DCF!E$28-DCF!E$5*MAX(BH451*DCF!E$28,0)-MAX(BH451-BG451,0)/Inputs!$B$17)*DCF!E$6</f>
        <v>4845.9261327853883</v>
      </c>
      <c r="CP451" s="15">
        <f ca="1">(BI451*DCF!F$28-DCF!F$5*MAX(BI451*DCF!F$28,0)-MAX(BI451-BH451,0)/Inputs!$B$17)*DCF!F$6</f>
        <v>5975.8206291035212</v>
      </c>
      <c r="CQ451" s="15">
        <f ca="1">(BJ451*DCF!G$28-DCF!G$5*MAX(BJ451*DCF!G$28,0)-MAX(BJ451-BI451,0)/Inputs!$B$17)*DCF!G$6</f>
        <v>7629.5535163471332</v>
      </c>
      <c r="CR451" s="15">
        <f ca="1">(BK451*DCF!H$28-DCF!H$5*MAX(BK451*DCF!H$28,0)-MAX(BK451-BJ451,0)/Inputs!$B$17)*DCF!H$6</f>
        <v>9043.3675495899988</v>
      </c>
      <c r="CS451" s="15">
        <f ca="1">(BL451*DCF!I$28-DCF!I$5*MAX(BL451*DCF!I$28,0)-MAX(BL451-BK451,0)/Inputs!$B$17)*DCF!I$6</f>
        <v>9552.3205146741275</v>
      </c>
      <c r="CT451" s="15">
        <f ca="1">(BM451*DCF!J$28-DCF!J$5*MAX(BM451*DCF!J$28,0)-MAX(BM451-BL451,0)/Inputs!$B$17)*DCF!J$6</f>
        <v>12686.924560165322</v>
      </c>
      <c r="CU451" s="15">
        <f ca="1">(BN451*DCF!K$28-DCF!K$5*MAX(BN451*DCF!K$28,0)-MAX(BN451-BM451,0)/Inputs!$B$17)*DCF!K$6</f>
        <v>16387.781958643776</v>
      </c>
      <c r="CV451" s="15">
        <f ca="1">(BO451*DCF!L$28-DCF!L$5*MAX(BO451*DCF!L$28,0)-MAX(BO451-BN451,0)/Inputs!$B$17)*DCF!L$6</f>
        <v>19345.20945980036</v>
      </c>
      <c r="CW451" s="15">
        <f ca="1">(BP451*DCF!M$28-DCF!M$5*MAX(BP451*DCF!M$28,0)-MAX(BP451-BO451,0)/Inputs!$B$17)*DCF!M$6</f>
        <v>21997.831209423421</v>
      </c>
      <c r="CX451" s="15">
        <f ca="1">(BQ451*DCF!C$46-DCF!C$5*MAX(BQ451*DCF!C$46,0)-MAX(BQ451-Inputs!$B$20,0)/Inputs!$B$24)*DCF!C$6</f>
        <v>-1201.8505578657027</v>
      </c>
      <c r="CY451" s="15">
        <f ca="1">(BR451*DCF!D$46-DCF!D$5*MAX(BR451*DCF!D$46,0)-MAX(BR451-BQ451,0)/Inputs!$B$24)*DCF!D$6</f>
        <v>-2860.2193765518223</v>
      </c>
      <c r="CZ451" s="15">
        <f ca="1">(BS451*DCF!E$46-DCF!E$5*MAX(BS451*DCF!E$46,0)-MAX(BS451-BR451,0)/Inputs!$B$24)*DCF!E$6</f>
        <v>-2364.9504618289861</v>
      </c>
      <c r="DA451" s="15">
        <f ca="1">(BT451*DCF!F$46-DCF!F$5*MAX(BT451*DCF!F$46,0)-MAX(BT451-BS451,0)/Inputs!$B$24)*DCF!F$6</f>
        <v>-611.62131656897782</v>
      </c>
      <c r="DB451" s="15">
        <f ca="1">(BU451*DCF!G$46-DCF!G$5*MAX(BU451*DCF!G$46,0)-MAX(BU451-BT451,0)/Inputs!$B$24)*DCF!G$6</f>
        <v>-1030.5635350868736</v>
      </c>
      <c r="DC451" s="15">
        <f ca="1">(BV451*DCF!H$46-DCF!H$5*MAX(BV451*DCF!H$46,0)-MAX(BV451-BU451,0)/Inputs!$B$24)*DCF!H$6</f>
        <v>-4259.2641198752244</v>
      </c>
      <c r="DD451" s="15">
        <f ca="1">(BW451*DCF!I$46-DCF!I$5*MAX(BW451*DCF!I$46,0)-MAX(BW451-BV451,0)/Inputs!$B$24)*DCF!I$6</f>
        <v>-664.68425954102247</v>
      </c>
      <c r="DE451" s="15">
        <f ca="1">(BX451*DCF!J$46-DCF!J$5*MAX(BX451*DCF!J$46,0)-MAX(BX451-BW451,0)/Inputs!$B$24)*DCF!J$6</f>
        <v>-906.7342760961061</v>
      </c>
      <c r="DF451" s="15">
        <f ca="1">(BY451*DCF!K$46-DCF!K$5*MAX(BY451*DCF!K$46,0)-MAX(BY451-BX451,0)/Inputs!$B$24)*DCF!K$6</f>
        <v>-3780.1963512578604</v>
      </c>
      <c r="DG451" s="15">
        <f ca="1">(BZ451*DCF!L$46-DCF!L$5*MAX(BZ451*DCF!L$46,0)-MAX(BZ451-BY451,0)/Inputs!$B$24)*DCF!L$6</f>
        <v>-1400.2837524271085</v>
      </c>
      <c r="DH451" s="15">
        <f ca="1">(CA451*DCF!M$46-DCF!M$5*MAX(CA451*DCF!M$46,0)-MAX(CA451-BZ451,0)/Inputs!$B$24)*DCF!M$6</f>
        <v>3369.1995181500583</v>
      </c>
      <c r="DI451" s="15">
        <f ca="1">SUM(CB451:CL451)+BE451*DCF!M$10*(1+Inputs!$B$30)*(1-Inputs!$B$33)*(1-Inputs!$B$30/Inputs!$B$31)/(Inputs!$B$29-Inputs!$B$30)*DCF!M$6</f>
        <v>152595.54821081462</v>
      </c>
      <c r="DJ451" s="15">
        <f ca="1">SUM(CM451:CW451)+BP451*DCF!M$28*(1+Inputs!$B$30)*(1-Inputs!$B$33)*(1-Inputs!$B$30/Inputs!$B$31)/(Inputs!$B$29-Inputs!$B$30)*DCF!M$6</f>
        <v>560870.87366081693</v>
      </c>
      <c r="DK451" s="15">
        <f ca="1">SUM(CX451:DH451)+CA451*DCF!M$46*(1+Inputs!$B$30)*(1-Inputs!$B$33)*(1-Inputs!$B$30/Inputs!$B$31)/(Inputs!$B$29-Inputs!$B$30)*DCF!M$6</f>
        <v>215663.15947730356</v>
      </c>
      <c r="DM451" s="15">
        <f ca="1">DI451+DJ451+DK451+Inputs!$B$34+Inputs!$B$36-Inputs!$B$35</f>
        <v>1005980.5813489351</v>
      </c>
    </row>
    <row r="452" spans="1:117" x14ac:dyDescent="0.75">
      <c r="A452" s="11">
        <v>439</v>
      </c>
      <c r="C452" s="23">
        <f t="shared" ca="1" si="253"/>
        <v>-1.4149447541115634</v>
      </c>
      <c r="D452" s="23">
        <f t="shared" ca="1" si="253"/>
        <v>-1.0478674875920229</v>
      </c>
      <c r="E452" s="23">
        <f t="shared" ca="1" si="253"/>
        <v>0.86339748869458455</v>
      </c>
      <c r="F452" s="23">
        <f t="shared" ca="1" si="253"/>
        <v>0.83683440658600106</v>
      </c>
      <c r="G452" s="23">
        <f t="shared" ca="1" si="253"/>
        <v>1.6503430628674809</v>
      </c>
      <c r="H452" s="23">
        <f t="shared" ca="1" si="253"/>
        <v>0.79665395858310106</v>
      </c>
      <c r="I452" s="23">
        <f t="shared" ca="1" si="253"/>
        <v>1.4549129753142875</v>
      </c>
      <c r="J452" s="23">
        <f t="shared" ca="1" si="253"/>
        <v>-0.16899496267429487</v>
      </c>
      <c r="K452" s="23">
        <f t="shared" ca="1" si="253"/>
        <v>1.0221537443771587</v>
      </c>
      <c r="L452" s="23">
        <f t="shared" ca="1" si="253"/>
        <v>1.465385998238985</v>
      </c>
      <c r="M452" s="23">
        <f t="shared" ca="1" si="253"/>
        <v>-1.3038219320850959</v>
      </c>
      <c r="N452" s="23">
        <f ca="1">SQRT(Inputs!$B$38)*C452+SQRT(1-Inputs!$B$38)*_xlfn.NORM.S.INV(RAND())</f>
        <v>-0.51562578979974338</v>
      </c>
      <c r="O452" s="23">
        <f ca="1">SQRT(Inputs!$B$38)*D452+SQRT(1-Inputs!$B$38)*_xlfn.NORM.S.INV(RAND())</f>
        <v>0.6126335995366633</v>
      </c>
      <c r="P452" s="23">
        <f ca="1">SQRT(Inputs!$B$38)*E452+SQRT(1-Inputs!$B$38)*_xlfn.NORM.S.INV(RAND())</f>
        <v>1.3819768439669904</v>
      </c>
      <c r="Q452" s="23">
        <f ca="1">SQRT(Inputs!$B$38)*F452+SQRT(1-Inputs!$B$38)*_xlfn.NORM.S.INV(RAND())</f>
        <v>0.92964268468871536</v>
      </c>
      <c r="R452" s="23">
        <f ca="1">SQRT(Inputs!$B$38)*G452+SQRT(1-Inputs!$B$38)*_xlfn.NORM.S.INV(RAND())</f>
        <v>1.4762023078609841</v>
      </c>
      <c r="S452" s="23">
        <f ca="1">SQRT(Inputs!$B$38)*H452+SQRT(1-Inputs!$B$38)*_xlfn.NORM.S.INV(RAND())</f>
        <v>1.7918989761239095</v>
      </c>
      <c r="T452" s="23">
        <f ca="1">SQRT(Inputs!$B$38)*I452+SQRT(1-Inputs!$B$38)*_xlfn.NORM.S.INV(RAND())</f>
        <v>1.4812936213781582</v>
      </c>
      <c r="U452" s="23">
        <f ca="1">SQRT(Inputs!$B$38)*J452+SQRT(1-Inputs!$B$38)*_xlfn.NORM.S.INV(RAND())</f>
        <v>0.569392692511141</v>
      </c>
      <c r="V452" s="23">
        <f ca="1">SQRT(Inputs!$B$38)*K452+SQRT(1-Inputs!$B$38)*_xlfn.NORM.S.INV(RAND())</f>
        <v>0.63090677699354092</v>
      </c>
      <c r="W452" s="23">
        <f ca="1">SQRT(Inputs!$B$38)*L452+SQRT(1-Inputs!$B$38)*_xlfn.NORM.S.INV(RAND())</f>
        <v>2.147094236470199</v>
      </c>
      <c r="X452" s="23">
        <f ca="1">SQRT(Inputs!$B$38)*M452+SQRT(1-Inputs!$B$38)*_xlfn.NORM.S.INV(RAND())</f>
        <v>-0.76956646361498071</v>
      </c>
      <c r="Y452" s="23">
        <f ca="1">SQRT(Inputs!$B$38)*C452+SQRT(1-Inputs!$B$38)*_xlfn.NORM.S.INV(RAND())</f>
        <v>-0.65521648975408575</v>
      </c>
      <c r="Z452" s="23">
        <f ca="1">SQRT(Inputs!$B$38)*D452+SQRT(1-Inputs!$B$38)*_xlfn.NORM.S.INV(RAND())</f>
        <v>-0.80991825770210635</v>
      </c>
      <c r="AA452" s="23">
        <f ca="1">SQRT(Inputs!$B$38)*E452+SQRT(1-Inputs!$B$38)*_xlfn.NORM.S.INV(RAND())</f>
        <v>1.1100201367676417</v>
      </c>
      <c r="AB452" s="23">
        <f ca="1">SQRT(Inputs!$B$38)*F452+SQRT(1-Inputs!$B$38)*_xlfn.NORM.S.INV(RAND())</f>
        <v>2.0013070741454908</v>
      </c>
      <c r="AC452" s="23">
        <f ca="1">SQRT(Inputs!$B$38)*G452+SQRT(1-Inputs!$B$38)*_xlfn.NORM.S.INV(RAND())</f>
        <v>1.4708009421978703</v>
      </c>
      <c r="AD452" s="23">
        <f ca="1">SQRT(Inputs!$B$38)*H452+SQRT(1-Inputs!$B$38)*_xlfn.NORM.S.INV(RAND())</f>
        <v>-0.41690376505005861</v>
      </c>
      <c r="AE452" s="23">
        <f ca="1">SQRT(Inputs!$B$38)*I452+SQRT(1-Inputs!$B$38)*_xlfn.NORM.S.INV(RAND())</f>
        <v>1.5425653830716992</v>
      </c>
      <c r="AF452" s="23">
        <f ca="1">SQRT(Inputs!$B$38)*J452+SQRT(1-Inputs!$B$38)*_xlfn.NORM.S.INV(RAND())</f>
        <v>-0.97648502598001707</v>
      </c>
      <c r="AG452" s="23">
        <f ca="1">SQRT(Inputs!$B$38)*K452+SQRT(1-Inputs!$B$38)*_xlfn.NORM.S.INV(RAND())</f>
        <v>0.77913251531815098</v>
      </c>
      <c r="AH452" s="23">
        <f ca="1">SQRT(Inputs!$B$38)*L452+SQRT(1-Inputs!$B$38)*_xlfn.NORM.S.INV(RAND())</f>
        <v>0.57258343747533613</v>
      </c>
      <c r="AI452" s="23">
        <f ca="1">SQRT(Inputs!$B$38)*M452+SQRT(1-Inputs!$B$38)*_xlfn.NORM.S.INV(RAND())</f>
        <v>-0.59815232382879646</v>
      </c>
      <c r="AJ452" s="23">
        <f ca="1">SQRT(Inputs!$B$38)*C452+SQRT(1-Inputs!$B$38)*_xlfn.NORM.S.INV(RAND())</f>
        <v>-1.3354998378471454</v>
      </c>
      <c r="AK452" s="23">
        <f ca="1">SQRT(Inputs!$B$38)*D452+SQRT(1-Inputs!$B$38)*_xlfn.NORM.S.INV(RAND())</f>
        <v>-0.20621448348206506</v>
      </c>
      <c r="AL452" s="23">
        <f ca="1">SQRT(Inputs!$B$38)*E452+SQRT(1-Inputs!$B$38)*_xlfn.NORM.S.INV(RAND())</f>
        <v>1.1497077216392144</v>
      </c>
      <c r="AM452" s="23">
        <f ca="1">SQRT(Inputs!$B$38)*F452+SQRT(1-Inputs!$B$38)*_xlfn.NORM.S.INV(RAND())</f>
        <v>0.31326830854690269</v>
      </c>
      <c r="AN452" s="23">
        <f ca="1">SQRT(Inputs!$B$38)*G452+SQRT(1-Inputs!$B$38)*_xlfn.NORM.S.INV(RAND())</f>
        <v>1.126145366702294</v>
      </c>
      <c r="AO452" s="23">
        <f ca="1">SQRT(Inputs!$B$38)*H452+SQRT(1-Inputs!$B$38)*_xlfn.NORM.S.INV(RAND())</f>
        <v>0.16754530395578227</v>
      </c>
      <c r="AP452" s="23">
        <f ca="1">SQRT(Inputs!$B$38)*I452+SQRT(1-Inputs!$B$38)*_xlfn.NORM.S.INV(RAND())</f>
        <v>-8.6123777874351881E-2</v>
      </c>
      <c r="AQ452" s="23">
        <f ca="1">SQRT(Inputs!$B$38)*J452+SQRT(1-Inputs!$B$38)*_xlfn.NORM.S.INV(RAND())</f>
        <v>-6.2442340587701789E-2</v>
      </c>
      <c r="AR452" s="23">
        <f ca="1">SQRT(Inputs!$B$38)*K452+SQRT(1-Inputs!$B$38)*_xlfn.NORM.S.INV(RAND())</f>
        <v>1.5680223842369791</v>
      </c>
      <c r="AS452" s="23">
        <f ca="1">SQRT(Inputs!$B$38)*L452+SQRT(1-Inputs!$B$38)*_xlfn.NORM.S.INV(RAND())</f>
        <v>-0.56375365667978694</v>
      </c>
      <c r="AT452" s="23">
        <f ca="1">SQRT(Inputs!$B$38)*M452+SQRT(1-Inputs!$B$38)*_xlfn.NORM.S.INV(RAND())</f>
        <v>-1.5017327666537521</v>
      </c>
      <c r="AU452" s="15">
        <f ca="1">Inputs!$B$6*EXP($B$8-0.5*C$5^2+C$5*N452)</f>
        <v>4564.8753354604296</v>
      </c>
      <c r="AV452" s="15">
        <f t="shared" ca="1" si="219"/>
        <v>6080.2805196061918</v>
      </c>
      <c r="AW452" s="15">
        <f t="shared" ca="1" si="220"/>
        <v>8932.9715573705216</v>
      </c>
      <c r="AX452" s="15">
        <f t="shared" ca="1" si="221"/>
        <v>12249.437611945439</v>
      </c>
      <c r="AY452" s="15">
        <f t="shared" ca="1" si="222"/>
        <v>17786.771991161033</v>
      </c>
      <c r="AZ452" s="15">
        <f t="shared" ca="1" si="223"/>
        <v>26498.996282724183</v>
      </c>
      <c r="BA452" s="15">
        <f t="shared" ca="1" si="224"/>
        <v>37866.009316771007</v>
      </c>
      <c r="BB452" s="15">
        <f t="shared" ca="1" si="225"/>
        <v>49081.109099527472</v>
      </c>
      <c r="BC452" s="15">
        <f t="shared" ca="1" si="226"/>
        <v>63886.537329352788</v>
      </c>
      <c r="BD452" s="15">
        <f t="shared" ca="1" si="227"/>
        <v>95674.497768664471</v>
      </c>
      <c r="BE452" s="15">
        <f t="shared" ca="1" si="228"/>
        <v>109300.79847261461</v>
      </c>
      <c r="BF452" s="15">
        <f ca="1">Inputs!$B$13*EXP($B$9-0.5*C$6^2+C$6*Y452)</f>
        <v>12146.229548476675</v>
      </c>
      <c r="BG452" s="15">
        <f t="shared" ca="1" si="229"/>
        <v>12790.364320804423</v>
      </c>
      <c r="BH452" s="15">
        <f t="shared" ca="1" si="230"/>
        <v>18786.442827929772</v>
      </c>
      <c r="BI452" s="15">
        <f t="shared" ca="1" si="231"/>
        <v>31293.884288299585</v>
      </c>
      <c r="BJ452" s="15">
        <f t="shared" ca="1" si="232"/>
        <v>47424.348505245463</v>
      </c>
      <c r="BK452" s="15">
        <f t="shared" ca="1" si="233"/>
        <v>54992.801434288835</v>
      </c>
      <c r="BL452" s="15">
        <f t="shared" ca="1" si="234"/>
        <v>82500.267889701601</v>
      </c>
      <c r="BM452" s="15">
        <f t="shared" ca="1" si="235"/>
        <v>89825.741897366272</v>
      </c>
      <c r="BN452" s="15">
        <f t="shared" ca="1" si="236"/>
        <v>121286.06959214013</v>
      </c>
      <c r="BO452" s="15">
        <f t="shared" ca="1" si="237"/>
        <v>159500.32745390927</v>
      </c>
      <c r="BP452" s="15">
        <f t="shared" ca="1" si="238"/>
        <v>183451.82882531188</v>
      </c>
      <c r="BQ452" s="15">
        <f ca="1">Inputs!$B$20*EXP($B$10-0.5*C$7^2+C$7*AJ452)</f>
        <v>2671.1116498550682</v>
      </c>
      <c r="BR452" s="15">
        <f t="shared" ca="1" si="239"/>
        <v>3394.6024467327452</v>
      </c>
      <c r="BS452" s="15">
        <f t="shared" ca="1" si="240"/>
        <v>6467.2653409202121</v>
      </c>
      <c r="BT452" s="15">
        <f t="shared" ca="1" si="241"/>
        <v>9680.7044952745218</v>
      </c>
      <c r="BU452" s="15">
        <f t="shared" ca="1" si="242"/>
        <v>17618.742635166196</v>
      </c>
      <c r="BV452" s="15">
        <f t="shared" ca="1" si="243"/>
        <v>25455.74117010806</v>
      </c>
      <c r="BW452" s="15">
        <f t="shared" ca="1" si="244"/>
        <v>34880.419341392851</v>
      </c>
      <c r="BX452" s="15">
        <f t="shared" ca="1" si="245"/>
        <v>48178.971965294426</v>
      </c>
      <c r="BY452" s="15">
        <f t="shared" ca="1" si="246"/>
        <v>91124.944582139899</v>
      </c>
      <c r="BZ452" s="15">
        <f t="shared" ca="1" si="247"/>
        <v>115273.45866027439</v>
      </c>
      <c r="CA452" s="15">
        <f t="shared" ca="1" si="248"/>
        <v>123998.48821427481</v>
      </c>
      <c r="CB452" s="15">
        <f ca="1">(AU452*DCF!C$10-DCF!C$5*MAX(AU452*DCF!C$10,0)-MAX(AU452-Inputs!$B$6,0)/Inputs!$B$10)*DCF!C$6</f>
        <v>1045.9075803413514</v>
      </c>
      <c r="CC452" s="15">
        <f ca="1">(AV452*DCF!D$10-DCF!D$5*MAX(AV452*DCF!D$10,0)-MAX(AV452-AU452,0)/Inputs!$B$10)*DCF!D$6</f>
        <v>1112.5352909228329</v>
      </c>
      <c r="CD452" s="15">
        <f ca="1">(AW452*DCF!E$10-DCF!E$5*MAX(AW452*DCF!E$10,0)-MAX(AW452-AV452,0)/Inputs!$B$10)*DCF!E$6</f>
        <v>1419.9367752322455</v>
      </c>
      <c r="CE452" s="15">
        <f ca="1">(AX452*DCF!F$10-DCF!F$5*MAX(AX452*DCF!F$10,0)-MAX(AX452-AW452,0)/Inputs!$B$10)*DCF!F$6</f>
        <v>1983.958347844203</v>
      </c>
      <c r="CF452" s="15">
        <f ca="1">(AY452*DCF!G$10-DCF!G$5*MAX(AY452*DCF!G$10,0)-MAX(AY452-AX452,0)/Inputs!$B$10)*DCF!G$6</f>
        <v>2600.4124455972737</v>
      </c>
      <c r="CG452" s="15">
        <f ca="1">(AZ452*DCF!H$10-DCF!H$5*MAX(AZ452*DCF!H$10,0)-MAX(AZ452-AY452,0)/Inputs!$B$10)*DCF!H$6</f>
        <v>3597.7875253027396</v>
      </c>
      <c r="CH452" s="15">
        <f ca="1">(BA452*DCF!I$10-DCF!I$5*MAX(BA452*DCF!I$10,0)-MAX(BA452-AZ452,0)/Inputs!$B$10)*DCF!I$6</f>
        <v>5052.1501442277158</v>
      </c>
      <c r="CI452" s="15">
        <f ca="1">(BB452*DCF!J$10-DCF!J$5*MAX(BB452*DCF!J$10,0)-MAX(BB452-BA452,0)/Inputs!$B$10)*DCF!J$6</f>
        <v>6722.9686435048716</v>
      </c>
      <c r="CJ452" s="15">
        <f ca="1">(BC452*DCF!K$10-DCF!K$5*MAX(BC452*DCF!K$10,0)-MAX(BC452-BB452,0)/Inputs!$B$10)*DCF!K$6</f>
        <v>8212.1719141854337</v>
      </c>
      <c r="CK452" s="15">
        <f ca="1">(BD452*DCF!L$10-DCF!L$5*MAX(BD452*DCF!L$10,0)-MAX(BD452-BC452,0)/Inputs!$B$10)*DCF!L$6</f>
        <v>10318.835629879526</v>
      </c>
      <c r="CL452" s="15">
        <f ca="1">(BE452*DCF!M$10-DCF!M$5*MAX(BE452*DCF!M$10,0)-MAX(BE452-BD452,0)/Inputs!$B$10)*DCF!M$6</f>
        <v>13795.949151255587</v>
      </c>
      <c r="CM452" s="15">
        <f ca="1">(BF452*DCF!C$28-DCF!C$5*MAX(BF452*DCF!C$28,0)-MAX(BF452-Inputs!$B$13,0)/Inputs!$B$17)*DCF!C$6</f>
        <v>3531.6079045592774</v>
      </c>
      <c r="CN452" s="15">
        <f ca="1">(BG452*DCF!D$28-DCF!D$5*MAX(BG452*DCF!D$28,0)-MAX(BG452-BF452,0)/Inputs!$B$17)*DCF!D$6</f>
        <v>3629.6338067401566</v>
      </c>
      <c r="CO452" s="15">
        <f ca="1">(BH452*DCF!E$28-DCF!E$5*MAX(BH452*DCF!E$28,0)-MAX(BH452-BG452,0)/Inputs!$B$17)*DCF!E$6</f>
        <v>4138.9105895622079</v>
      </c>
      <c r="CP452" s="15">
        <f ca="1">(BI452*DCF!F$28-DCF!F$5*MAX(BI452*DCF!F$28,0)-MAX(BI452-BH452,0)/Inputs!$B$17)*DCF!F$6</f>
        <v>6218.2878633175142</v>
      </c>
      <c r="CQ452" s="15">
        <f ca="1">(BJ452*DCF!G$28-DCF!G$5*MAX(BJ452*DCF!G$28,0)-MAX(BJ452-BI452,0)/Inputs!$B$17)*DCF!G$6</f>
        <v>9591.6222954203713</v>
      </c>
      <c r="CR452" s="15">
        <f ca="1">(BK452*DCF!H$28-DCF!H$5*MAX(BK452*DCF!H$28,0)-MAX(BK452-BJ452,0)/Inputs!$B$17)*DCF!H$6</f>
        <v>12424.401327820173</v>
      </c>
      <c r="CS452" s="15">
        <f ca="1">(BL452*DCF!I$28-DCF!I$5*MAX(BL452*DCF!I$28,0)-MAX(BL452-BK452,0)/Inputs!$B$17)*DCF!I$6</f>
        <v>15452.023816639785</v>
      </c>
      <c r="CT452" s="15">
        <f ca="1">(BM452*DCF!J$28-DCF!J$5*MAX(BM452*DCF!J$28,0)-MAX(BM452-BL452,0)/Inputs!$B$17)*DCF!J$6</f>
        <v>19067.299442005991</v>
      </c>
      <c r="CU452" s="15">
        <f ca="1">(BN452*DCF!K$28-DCF!K$5*MAX(BN452*DCF!K$28,0)-MAX(BN452-BM452,0)/Inputs!$B$17)*DCF!K$6</f>
        <v>21760.113201277443</v>
      </c>
      <c r="CV452" s="15">
        <f ca="1">(BO452*DCF!L$28-DCF!L$5*MAX(BO452*DCF!L$28,0)-MAX(BO452-BN452,0)/Inputs!$B$17)*DCF!L$6</f>
        <v>27499.656219979312</v>
      </c>
      <c r="CW452" s="15">
        <f ca="1">(BP452*DCF!M$28-DCF!M$5*MAX(BP452*DCF!M$28,0)-MAX(BP452-BO452,0)/Inputs!$B$17)*DCF!M$6</f>
        <v>32012.962848739775</v>
      </c>
      <c r="CX452" s="15">
        <f ca="1">(BQ452*DCF!C$46-DCF!C$5*MAX(BQ452*DCF!C$46,0)-MAX(BQ452-Inputs!$B$20,0)/Inputs!$B$24)*DCF!C$6</f>
        <v>-616.8849075877755</v>
      </c>
      <c r="CY452" s="15">
        <f ca="1">(BR452*DCF!D$46-DCF!D$5*MAX(BR452*DCF!D$46,0)-MAX(BR452-BQ452,0)/Inputs!$B$24)*DCF!D$6</f>
        <v>-888.08699201372883</v>
      </c>
      <c r="CZ452" s="15">
        <f ca="1">(BS452*DCF!E$46-DCF!E$5*MAX(BS452*DCF!E$46,0)-MAX(BS452-BR452,0)/Inputs!$B$24)*DCF!E$6</f>
        <v>-1975.924510734751</v>
      </c>
      <c r="DA452" s="15">
        <f ca="1">(BT452*DCF!F$46-DCF!F$5*MAX(BT452*DCF!F$46,0)-MAX(BT452-BS452,0)/Inputs!$B$24)*DCF!F$6</f>
        <v>-1875.1248880899188</v>
      </c>
      <c r="DB452" s="15">
        <f ca="1">(BU452*DCF!G$46-DCF!G$5*MAX(BU452*DCF!G$46,0)-MAX(BU452-BT452,0)/Inputs!$B$24)*DCF!G$6</f>
        <v>-3262.8588856380843</v>
      </c>
      <c r="DC452" s="15">
        <f ca="1">(BV452*DCF!H$46-DCF!H$5*MAX(BV452*DCF!H$46,0)-MAX(BV452-BU452,0)/Inputs!$B$24)*DCF!H$6</f>
        <v>-2435.2992766464831</v>
      </c>
      <c r="DD452" s="15">
        <f ca="1">(BW452*DCF!I$46-DCF!I$5*MAX(BW452*DCF!I$46,0)-MAX(BW452-BV452,0)/Inputs!$B$24)*DCF!I$6</f>
        <v>-1899.8837008037951</v>
      </c>
      <c r="DE452" s="15">
        <f ca="1">(BX452*DCF!J$46-DCF!J$5*MAX(BX452*DCF!J$46,0)-MAX(BX452-BW452,0)/Inputs!$B$24)*DCF!J$6</f>
        <v>-1505.5842842708303</v>
      </c>
      <c r="DF452" s="15">
        <f ca="1">(BY452*DCF!K$46-DCF!K$5*MAX(BY452*DCF!K$46,0)-MAX(BY452-BX452,0)/Inputs!$B$24)*DCF!K$6</f>
        <v>-5315.2586140109752</v>
      </c>
      <c r="DG452" s="15">
        <f ca="1">(BZ452*DCF!L$46-DCF!L$5*MAX(BZ452*DCF!L$46,0)-MAX(BZ452-BY452,0)/Inputs!$B$24)*DCF!L$6</f>
        <v>2503.4326305806376</v>
      </c>
      <c r="DH452" s="15">
        <f ca="1">(CA452*DCF!M$46-DCF!M$5*MAX(CA452*DCF!M$46,0)-MAX(CA452-BZ452,0)/Inputs!$B$24)*DCF!M$6</f>
        <v>7896.9732051280898</v>
      </c>
      <c r="DI452" s="15">
        <f ca="1">SUM(CB452:CL452)+BE452*DCF!M$10*(1+Inputs!$B$30)*(1-Inputs!$B$33)*(1-Inputs!$B$30/Inputs!$B$31)/(Inputs!$B$29-Inputs!$B$30)*DCF!M$6</f>
        <v>360048.18095101003</v>
      </c>
      <c r="DJ452" s="15">
        <f ca="1">SUM(CM452:CW452)+BP452*DCF!M$28*(1+Inputs!$B$30)*(1-Inputs!$B$33)*(1-Inputs!$B$30/Inputs!$B$31)/(Inputs!$B$29-Inputs!$B$30)*DCF!M$6</f>
        <v>836058.34000957955</v>
      </c>
      <c r="DK452" s="15">
        <f ca="1">SUM(CX452:DH452)+CA452*DCF!M$46*(1+Inputs!$B$30)*(1-Inputs!$B$33)*(1-Inputs!$B$30/Inputs!$B$31)/(Inputs!$B$29-Inputs!$B$30)*DCF!M$6</f>
        <v>182341.851115125</v>
      </c>
      <c r="DM452" s="15">
        <f ca="1">DI452+DJ452+DK452+Inputs!$B$34+Inputs!$B$36-Inputs!$B$35</f>
        <v>1455299.3720757146</v>
      </c>
    </row>
    <row r="453" spans="1:117" x14ac:dyDescent="0.75">
      <c r="A453" s="11">
        <v>440</v>
      </c>
      <c r="C453" s="23">
        <f t="shared" ca="1" si="253"/>
        <v>0.82182843363229219</v>
      </c>
      <c r="D453" s="23">
        <f t="shared" ca="1" si="253"/>
        <v>-0.44217368491118819</v>
      </c>
      <c r="E453" s="23">
        <f t="shared" ca="1" si="253"/>
        <v>0.55017099414200976</v>
      </c>
      <c r="F453" s="23">
        <f t="shared" ca="1" si="253"/>
        <v>-0.58471366553373882</v>
      </c>
      <c r="G453" s="23">
        <f t="shared" ca="1" si="253"/>
        <v>-0.70277376910852896</v>
      </c>
      <c r="H453" s="23">
        <f t="shared" ca="1" si="253"/>
        <v>-1.6080552763678131</v>
      </c>
      <c r="I453" s="23">
        <f t="shared" ca="1" si="253"/>
        <v>-0.70769248176169564</v>
      </c>
      <c r="J453" s="23">
        <f t="shared" ca="1" si="253"/>
        <v>1.311626504071808</v>
      </c>
      <c r="K453" s="23">
        <f t="shared" ca="1" si="253"/>
        <v>2.7335249342648429E-2</v>
      </c>
      <c r="L453" s="23">
        <f t="shared" ca="1" si="253"/>
        <v>-0.55381979526657388</v>
      </c>
      <c r="M453" s="23">
        <f t="shared" ca="1" si="253"/>
        <v>0.40819429879349151</v>
      </c>
      <c r="N453" s="23">
        <f ca="1">SQRT(Inputs!$B$38)*C453+SQRT(1-Inputs!$B$38)*_xlfn.NORM.S.INV(RAND())</f>
        <v>-0.90625865467650113</v>
      </c>
      <c r="O453" s="23">
        <f ca="1">SQRT(Inputs!$B$38)*D453+SQRT(1-Inputs!$B$38)*_xlfn.NORM.S.INV(RAND())</f>
        <v>0.25252060092067741</v>
      </c>
      <c r="P453" s="23">
        <f ca="1">SQRT(Inputs!$B$38)*E453+SQRT(1-Inputs!$B$38)*_xlfn.NORM.S.INV(RAND())</f>
        <v>1.1636104986604654</v>
      </c>
      <c r="Q453" s="23">
        <f ca="1">SQRT(Inputs!$B$38)*F453+SQRT(1-Inputs!$B$38)*_xlfn.NORM.S.INV(RAND())</f>
        <v>-2.7326982819895707E-2</v>
      </c>
      <c r="R453" s="23">
        <f ca="1">SQRT(Inputs!$B$38)*G453+SQRT(1-Inputs!$B$38)*_xlfn.NORM.S.INV(RAND())</f>
        <v>-0.74950876955387469</v>
      </c>
      <c r="S453" s="23">
        <f ca="1">SQRT(Inputs!$B$38)*H453+SQRT(1-Inputs!$B$38)*_xlfn.NORM.S.INV(RAND())</f>
        <v>-1.4988996684942713</v>
      </c>
      <c r="T453" s="23">
        <f ca="1">SQRT(Inputs!$B$38)*I453+SQRT(1-Inputs!$B$38)*_xlfn.NORM.S.INV(RAND())</f>
        <v>0.35575407554646132</v>
      </c>
      <c r="U453" s="23">
        <f ca="1">SQRT(Inputs!$B$38)*J453+SQRT(1-Inputs!$B$38)*_xlfn.NORM.S.INV(RAND())</f>
        <v>0.92109177086537386</v>
      </c>
      <c r="V453" s="23">
        <f ca="1">SQRT(Inputs!$B$38)*K453+SQRT(1-Inputs!$B$38)*_xlfn.NORM.S.INV(RAND())</f>
        <v>0.51132083264700279</v>
      </c>
      <c r="W453" s="23">
        <f ca="1">SQRT(Inputs!$B$38)*L453+SQRT(1-Inputs!$B$38)*_xlfn.NORM.S.INV(RAND())</f>
        <v>-0.62874071971999368</v>
      </c>
      <c r="X453" s="23">
        <f ca="1">SQRT(Inputs!$B$38)*M453+SQRT(1-Inputs!$B$38)*_xlfn.NORM.S.INV(RAND())</f>
        <v>-0.27771522299392581</v>
      </c>
      <c r="Y453" s="23">
        <f ca="1">SQRT(Inputs!$B$38)*C453+SQRT(1-Inputs!$B$38)*_xlfn.NORM.S.INV(RAND())</f>
        <v>1.1282257539732696</v>
      </c>
      <c r="Z453" s="23">
        <f ca="1">SQRT(Inputs!$B$38)*D453+SQRT(1-Inputs!$B$38)*_xlfn.NORM.S.INV(RAND())</f>
        <v>-0.24642774967674658</v>
      </c>
      <c r="AA453" s="23">
        <f ca="1">SQRT(Inputs!$B$38)*E453+SQRT(1-Inputs!$B$38)*_xlfn.NORM.S.INV(RAND())</f>
        <v>-9.064262250483146E-2</v>
      </c>
      <c r="AB453" s="23">
        <f ca="1">SQRT(Inputs!$B$38)*F453+SQRT(1-Inputs!$B$38)*_xlfn.NORM.S.INV(RAND())</f>
        <v>-0.80305536584001003</v>
      </c>
      <c r="AC453" s="23">
        <f ca="1">SQRT(Inputs!$B$38)*G453+SQRT(1-Inputs!$B$38)*_xlfn.NORM.S.INV(RAND())</f>
        <v>-1.113657738253317</v>
      </c>
      <c r="AD453" s="23">
        <f ca="1">SQRT(Inputs!$B$38)*H453+SQRT(1-Inputs!$B$38)*_xlfn.NORM.S.INV(RAND())</f>
        <v>-0.88666238333092118</v>
      </c>
      <c r="AE453" s="23">
        <f ca="1">SQRT(Inputs!$B$38)*I453+SQRT(1-Inputs!$B$38)*_xlfn.NORM.S.INV(RAND())</f>
        <v>-0.20557638536188275</v>
      </c>
      <c r="AF453" s="23">
        <f ca="1">SQRT(Inputs!$B$38)*J453+SQRT(1-Inputs!$B$38)*_xlfn.NORM.S.INV(RAND())</f>
        <v>-0.32785317661176139</v>
      </c>
      <c r="AG453" s="23">
        <f ca="1">SQRT(Inputs!$B$38)*K453+SQRT(1-Inputs!$B$38)*_xlfn.NORM.S.INV(RAND())</f>
        <v>0.96743906620459974</v>
      </c>
      <c r="AH453" s="23">
        <f ca="1">SQRT(Inputs!$B$38)*L453+SQRT(1-Inputs!$B$38)*_xlfn.NORM.S.INV(RAND())</f>
        <v>-1.0341229781968513</v>
      </c>
      <c r="AI453" s="23">
        <f ca="1">SQRT(Inputs!$B$38)*M453+SQRT(1-Inputs!$B$38)*_xlfn.NORM.S.INV(RAND())</f>
        <v>7.5240340293452723E-2</v>
      </c>
      <c r="AJ453" s="23">
        <f ca="1">SQRT(Inputs!$B$38)*C453+SQRT(1-Inputs!$B$38)*_xlfn.NORM.S.INV(RAND())</f>
        <v>1.6459869632610529</v>
      </c>
      <c r="AK453" s="23">
        <f ca="1">SQRT(Inputs!$B$38)*D453+SQRT(1-Inputs!$B$38)*_xlfn.NORM.S.INV(RAND())</f>
        <v>-6.1793274342054894E-3</v>
      </c>
      <c r="AL453" s="23">
        <f ca="1">SQRT(Inputs!$B$38)*E453+SQRT(1-Inputs!$B$38)*_xlfn.NORM.S.INV(RAND())</f>
        <v>0.50847467261440615</v>
      </c>
      <c r="AM453" s="23">
        <f ca="1">SQRT(Inputs!$B$38)*F453+SQRT(1-Inputs!$B$38)*_xlfn.NORM.S.INV(RAND())</f>
        <v>-0.91325372089772494</v>
      </c>
      <c r="AN453" s="23">
        <f ca="1">SQRT(Inputs!$B$38)*G453+SQRT(1-Inputs!$B$38)*_xlfn.NORM.S.INV(RAND())</f>
        <v>-2.0740753600069159</v>
      </c>
      <c r="AO453" s="23">
        <f ca="1">SQRT(Inputs!$B$38)*H453+SQRT(1-Inputs!$B$38)*_xlfn.NORM.S.INV(RAND())</f>
        <v>-1.5997526851723116</v>
      </c>
      <c r="AP453" s="23">
        <f ca="1">SQRT(Inputs!$B$38)*I453+SQRT(1-Inputs!$B$38)*_xlfn.NORM.S.INV(RAND())</f>
        <v>0.65115626754820599</v>
      </c>
      <c r="AQ453" s="23">
        <f ca="1">SQRT(Inputs!$B$38)*J453+SQRT(1-Inputs!$B$38)*_xlfn.NORM.S.INV(RAND())</f>
        <v>1.090203797405835</v>
      </c>
      <c r="AR453" s="23">
        <f ca="1">SQRT(Inputs!$B$38)*K453+SQRT(1-Inputs!$B$38)*_xlfn.NORM.S.INV(RAND())</f>
        <v>1.4419042226439509</v>
      </c>
      <c r="AS453" s="23">
        <f ca="1">SQRT(Inputs!$B$38)*L453+SQRT(1-Inputs!$B$38)*_xlfn.NORM.S.INV(RAND())</f>
        <v>-5.3634093756776524E-2</v>
      </c>
      <c r="AT453" s="23">
        <f ca="1">SQRT(Inputs!$B$38)*M453+SQRT(1-Inputs!$B$38)*_xlfn.NORM.S.INV(RAND())</f>
        <v>-2.3763780016407832E-3</v>
      </c>
      <c r="AU453" s="15">
        <f ca="1">Inputs!$B$6*EXP($B$8-0.5*C$5^2+C$5*N453)</f>
        <v>4285.161589108694</v>
      </c>
      <c r="AV453" s="15">
        <f t="shared" ca="1" si="219"/>
        <v>5413.3588178359951</v>
      </c>
      <c r="AW453" s="15">
        <f t="shared" ca="1" si="220"/>
        <v>7722.3175112684203</v>
      </c>
      <c r="AX453" s="15">
        <f t="shared" ca="1" si="221"/>
        <v>9396.0411695941129</v>
      </c>
      <c r="AY453" s="15">
        <f t="shared" ca="1" si="222"/>
        <v>10520.515786276717</v>
      </c>
      <c r="AZ453" s="15">
        <f t="shared" ca="1" si="223"/>
        <v>10909.10994463148</v>
      </c>
      <c r="BA453" s="15">
        <f t="shared" ca="1" si="224"/>
        <v>13856.39126660994</v>
      </c>
      <c r="BB453" s="15">
        <f t="shared" ca="1" si="225"/>
        <v>18604.501306845443</v>
      </c>
      <c r="BC453" s="15">
        <f t="shared" ca="1" si="226"/>
        <v>23938.651678044207</v>
      </c>
      <c r="BD453" s="15">
        <f t="shared" ca="1" si="227"/>
        <v>27652.160610633448</v>
      </c>
      <c r="BE453" s="15">
        <f t="shared" ca="1" si="228"/>
        <v>33037.845947204587</v>
      </c>
      <c r="BF453" s="15">
        <f ca="1">Inputs!$B$13*EXP($B$9-0.5*C$6^2+C$6*Y453)</f>
        <v>17297.848024577917</v>
      </c>
      <c r="BG453" s="15">
        <f t="shared" ca="1" si="229"/>
        <v>20164.643207651243</v>
      </c>
      <c r="BH453" s="15">
        <f t="shared" ca="1" si="230"/>
        <v>24269.861641596977</v>
      </c>
      <c r="BI453" s="15">
        <f t="shared" ca="1" si="231"/>
        <v>26255.527210777662</v>
      </c>
      <c r="BJ453" s="15">
        <f t="shared" ca="1" si="232"/>
        <v>27413.934526401292</v>
      </c>
      <c r="BK453" s="15">
        <f t="shared" ca="1" si="233"/>
        <v>29819.527607004427</v>
      </c>
      <c r="BL453" s="15">
        <f t="shared" ca="1" si="234"/>
        <v>35666.724361302498</v>
      </c>
      <c r="BM453" s="15">
        <f t="shared" ca="1" si="235"/>
        <v>42092.357056386165</v>
      </c>
      <c r="BN453" s="15">
        <f t="shared" ca="1" si="236"/>
        <v>58131.776074283051</v>
      </c>
      <c r="BO453" s="15">
        <f t="shared" ca="1" si="237"/>
        <v>63424.011086089115</v>
      </c>
      <c r="BP453" s="15">
        <f t="shared" ca="1" si="238"/>
        <v>78731.36451216336</v>
      </c>
      <c r="BQ453" s="15">
        <f ca="1">Inputs!$B$20*EXP($B$10-0.5*C$7^2+C$7*AJ453)</f>
        <v>7690.4283769454569</v>
      </c>
      <c r="BR453" s="15">
        <f t="shared" ca="1" si="239"/>
        <v>10414.463647779492</v>
      </c>
      <c r="BS453" s="15">
        <f t="shared" ca="1" si="240"/>
        <v>16503.925725811714</v>
      </c>
      <c r="BT453" s="15">
        <f t="shared" ca="1" si="241"/>
        <v>17907.566413493383</v>
      </c>
      <c r="BU453" s="15">
        <f t="shared" ca="1" si="242"/>
        <v>15024.691486107258</v>
      </c>
      <c r="BV453" s="15">
        <f t="shared" ca="1" si="243"/>
        <v>14577.850870546059</v>
      </c>
      <c r="BW453" s="15">
        <f t="shared" ca="1" si="244"/>
        <v>23348.491839577109</v>
      </c>
      <c r="BX453" s="15">
        <f t="shared" ca="1" si="245"/>
        <v>40634.000304348396</v>
      </c>
      <c r="BY453" s="15">
        <f t="shared" ca="1" si="246"/>
        <v>75022.236964012525</v>
      </c>
      <c r="BZ453" s="15">
        <f t="shared" ca="1" si="247"/>
        <v>104233.9003451575</v>
      </c>
      <c r="CA453" s="15">
        <f t="shared" ca="1" si="248"/>
        <v>146355.17843803909</v>
      </c>
      <c r="CB453" s="15">
        <f ca="1">(AU453*DCF!C$10-DCF!C$5*MAX(AU453*DCF!C$10,0)-MAX(AU453-Inputs!$B$6,0)/Inputs!$B$10)*DCF!C$6</f>
        <v>1047.9019892092474</v>
      </c>
      <c r="CC453" s="15">
        <f ca="1">(AV453*DCF!D$10-DCF!D$5*MAX(AV453*DCF!D$10,0)-MAX(AV453-AU453,0)/Inputs!$B$10)*DCF!D$6</f>
        <v>1044.3881703392578</v>
      </c>
      <c r="CD453" s="15">
        <f ca="1">(AW453*DCF!E$10-DCF!E$5*MAX(AW453*DCF!E$10,0)-MAX(AW453-AV453,0)/Inputs!$B$10)*DCF!E$6</f>
        <v>1262.8870687896699</v>
      </c>
      <c r="CE453" s="15">
        <f ca="1">(AX453*DCF!F$10-DCF!F$5*MAX(AX453*DCF!F$10,0)-MAX(AX453-AW453,0)/Inputs!$B$10)*DCF!F$6</f>
        <v>1702.8804161877893</v>
      </c>
      <c r="CF453" s="15">
        <f ca="1">(AY453*DCF!G$10-DCF!G$5*MAX(AY453*DCF!G$10,0)-MAX(AY453-AX453,0)/Inputs!$B$10)*DCF!G$6</f>
        <v>1951.502024765749</v>
      </c>
      <c r="CG453" s="15">
        <f ca="1">(AZ453*DCF!H$10-DCF!H$5*MAX(AZ453*DCF!H$10,0)-MAX(AZ453-AY453,0)/Inputs!$B$10)*DCF!H$6</f>
        <v>2049.0096613704209</v>
      </c>
      <c r="CH453" s="15">
        <f ca="1">(BA453*DCF!I$10-DCF!I$5*MAX(BA453*DCF!I$10,0)-MAX(BA453-AZ453,0)/Inputs!$B$10)*DCF!I$6</f>
        <v>2047.5998015079967</v>
      </c>
      <c r="CI453" s="15">
        <f ca="1">(BB453*DCF!J$10-DCF!J$5*MAX(BB453*DCF!J$10,0)-MAX(BB453-BA453,0)/Inputs!$B$10)*DCF!J$6</f>
        <v>2473.077758707484</v>
      </c>
      <c r="CJ453" s="15">
        <f ca="1">(BC453*DCF!K$10-DCF!K$5*MAX(BC453*DCF!K$10,0)-MAX(BC453-BB453,0)/Inputs!$B$10)*DCF!K$6</f>
        <v>3107.0386119275336</v>
      </c>
      <c r="CK453" s="15">
        <f ca="1">(BD453*DCF!L$10-DCF!L$5*MAX(BD453*DCF!L$10,0)-MAX(BD453-BC453,0)/Inputs!$B$10)*DCF!L$6</f>
        <v>3690.2548207315463</v>
      </c>
      <c r="CL453" s="15">
        <f ca="1">(BE453*DCF!M$10-DCF!M$5*MAX(BE453*DCF!M$10,0)-MAX(BE453-BD453,0)/Inputs!$B$10)*DCF!M$6</f>
        <v>4018.6897171864907</v>
      </c>
      <c r="CM453" s="15">
        <f ca="1">(BF453*DCF!C$28-DCF!C$5*MAX(BF453*DCF!C$28,0)-MAX(BF453-Inputs!$B$13,0)/Inputs!$B$17)*DCF!C$6</f>
        <v>3914.0978530644943</v>
      </c>
      <c r="CN453" s="15">
        <f ca="1">(BG453*DCF!D$28-DCF!D$5*MAX(BG453*DCF!D$28,0)-MAX(BG453-BF453,0)/Inputs!$B$17)*DCF!D$6</f>
        <v>5327.3336441321426</v>
      </c>
      <c r="CO453" s="15">
        <f ca="1">(BH453*DCF!E$28-DCF!E$5*MAX(BH453*DCF!E$28,0)-MAX(BH453-BG453,0)/Inputs!$B$17)*DCF!E$6</f>
        <v>6064.5749309262019</v>
      </c>
      <c r="CP453" s="15">
        <f ca="1">(BI453*DCF!F$28-DCF!F$5*MAX(BI453*DCF!F$28,0)-MAX(BI453-BH453,0)/Inputs!$B$17)*DCF!F$6</f>
        <v>6766.1622417867029</v>
      </c>
      <c r="CQ453" s="15">
        <f ca="1">(BJ453*DCF!G$28-DCF!G$5*MAX(BJ453*DCF!G$28,0)-MAX(BJ453-BI453,0)/Inputs!$B$17)*DCF!G$6</f>
        <v>6917.9206349758133</v>
      </c>
      <c r="CR453" s="15">
        <f ca="1">(BK453*DCF!H$28-DCF!H$5*MAX(BK453*DCF!H$28,0)-MAX(BK453-BJ453,0)/Inputs!$B$17)*DCF!H$6</f>
        <v>7000.936512712884</v>
      </c>
      <c r="CS453" s="15">
        <f ca="1">(BL453*DCF!I$28-DCF!I$5*MAX(BL453*DCF!I$28,0)-MAX(BL453-BK453,0)/Inputs!$B$17)*DCF!I$6</f>
        <v>7547.8865638110801</v>
      </c>
      <c r="CT453" s="15">
        <f ca="1">(BM453*DCF!J$28-DCF!J$5*MAX(BM453*DCF!J$28,0)-MAX(BM453-BL453,0)/Inputs!$B$17)*DCF!J$6</f>
        <v>8538.1035750503142</v>
      </c>
      <c r="CU453" s="15">
        <f ca="1">(BN453*DCF!K$28-DCF!K$5*MAX(BN453*DCF!K$28,0)-MAX(BN453-BM453,0)/Inputs!$B$17)*DCF!K$6</f>
        <v>10311.841225754359</v>
      </c>
      <c r="CV453" s="15">
        <f ca="1">(BO453*DCF!L$28-DCF!L$5*MAX(BO453*DCF!L$28,0)-MAX(BO453-BN453,0)/Inputs!$B$17)*DCF!L$6</f>
        <v>12055.596257336158</v>
      </c>
      <c r="CW453" s="15">
        <f ca="1">(BP453*DCF!M$28-DCF!M$5*MAX(BP453*DCF!M$28,0)-MAX(BP453-BO453,0)/Inputs!$B$17)*DCF!M$6</f>
        <v>13213.303238220067</v>
      </c>
      <c r="CX453" s="15">
        <f ca="1">(BQ453*DCF!C$46-DCF!C$5*MAX(BQ453*DCF!C$46,0)-MAX(BQ453-Inputs!$B$20,0)/Inputs!$B$24)*DCF!C$6</f>
        <v>-3849.7194297543583</v>
      </c>
      <c r="CY453" s="15">
        <f ca="1">(BR453*DCF!D$46-DCF!D$5*MAX(BR453*DCF!D$46,0)-MAX(BR453-BQ453,0)/Inputs!$B$24)*DCF!D$6</f>
        <v>-2939.8293147633544</v>
      </c>
      <c r="CZ453" s="15">
        <f ca="1">(BS453*DCF!E$46-DCF!E$5*MAX(BS453*DCF!E$46,0)-MAX(BS453-BR453,0)/Inputs!$B$24)*DCF!E$6</f>
        <v>-4351.9162634886716</v>
      </c>
      <c r="DA453" s="15">
        <f ca="1">(BT453*DCF!F$46-DCF!F$5*MAX(BT453*DCF!F$46,0)-MAX(BT453-BS453,0)/Inputs!$B$24)*DCF!F$6</f>
        <v>-1815.2521533541119</v>
      </c>
      <c r="DB453" s="15">
        <f ca="1">(BU453*DCF!G$46-DCF!G$5*MAX(BU453*DCF!G$46,0)-MAX(BU453-BT453,0)/Inputs!$B$24)*DCF!G$6</f>
        <v>-505.40093642691437</v>
      </c>
      <c r="DC453" s="15">
        <f ca="1">(BV453*DCF!H$46-DCF!H$5*MAX(BV453*DCF!H$46,0)-MAX(BV453-BU453,0)/Inputs!$B$24)*DCF!H$6</f>
        <v>0</v>
      </c>
      <c r="DD453" s="15">
        <f ca="1">(BW453*DCF!I$46-DCF!I$5*MAX(BW453*DCF!I$46,0)-MAX(BW453-BV453,0)/Inputs!$B$24)*DCF!I$6</f>
        <v>-1978.4692569299175</v>
      </c>
      <c r="DE453" s="15">
        <f ca="1">(BX453*DCF!J$46-DCF!J$5*MAX(BX453*DCF!J$46,0)-MAX(BX453-BW453,0)/Inputs!$B$24)*DCF!J$6</f>
        <v>-2879.3505263465763</v>
      </c>
      <c r="DF453" s="15">
        <f ca="1">(BY453*DCF!K$46-DCF!K$5*MAX(BY453*DCF!K$46,0)-MAX(BY453-BX453,0)/Inputs!$B$24)*DCF!K$6</f>
        <v>-4138.6816194550947</v>
      </c>
      <c r="DG453" s="15">
        <f ca="1">(BZ453*DCF!L$46-DCF!L$5*MAX(BZ453*DCF!L$46,0)-MAX(BZ453-BY453,0)/Inputs!$B$24)*DCF!L$6</f>
        <v>594.51136869499828</v>
      </c>
      <c r="DH453" s="15">
        <f ca="1">(CA453*DCF!M$46-DCF!M$5*MAX(CA453*DCF!M$46,0)-MAX(CA453-BZ453,0)/Inputs!$B$24)*DCF!M$6</f>
        <v>2667.9571901991312</v>
      </c>
      <c r="DI453" s="15">
        <f ca="1">SUM(CB453:CL453)+BE453*DCF!M$10*(1+Inputs!$B$30)*(1-Inputs!$B$33)*(1-Inputs!$B$30/Inputs!$B$31)/(Inputs!$B$29-Inputs!$B$30)*DCF!M$6</f>
        <v>116339.99219207822</v>
      </c>
      <c r="DJ453" s="15">
        <f ca="1">SUM(CM453:CW453)+BP453*DCF!M$28*(1+Inputs!$B$30)*(1-Inputs!$B$33)*(1-Inputs!$B$30/Inputs!$B$31)/(Inputs!$B$29-Inputs!$B$30)*DCF!M$6</f>
        <v>379804.99474692362</v>
      </c>
      <c r="DK453" s="15">
        <f ca="1">SUM(CX453:DH453)+CA453*DCF!M$46*(1+Inputs!$B$30)*(1-Inputs!$B$33)*(1-Inputs!$B$30/Inputs!$B$31)/(Inputs!$B$29-Inputs!$B$30)*DCF!M$6</f>
        <v>207086.29180278687</v>
      </c>
      <c r="DM453" s="15">
        <f ca="1">DI453+DJ453+DK453+Inputs!$B$34+Inputs!$B$36-Inputs!$B$35</f>
        <v>780082.2787417887</v>
      </c>
    </row>
    <row r="454" spans="1:117" x14ac:dyDescent="0.75">
      <c r="A454" s="11">
        <v>441</v>
      </c>
      <c r="C454" s="23">
        <f t="shared" ref="C454:M463" ca="1" si="254">_xlfn.NORM.S.INV(RAND())</f>
        <v>-0.49993534947692969</v>
      </c>
      <c r="D454" s="23">
        <f t="shared" ca="1" si="254"/>
        <v>0.85077472695068856</v>
      </c>
      <c r="E454" s="23">
        <f t="shared" ca="1" si="254"/>
        <v>2.7566753448008607</v>
      </c>
      <c r="F454" s="23">
        <f t="shared" ca="1" si="254"/>
        <v>-1.0558271945675488</v>
      </c>
      <c r="G454" s="23">
        <f t="shared" ca="1" si="254"/>
        <v>0.50893170669709697</v>
      </c>
      <c r="H454" s="23">
        <f t="shared" ca="1" si="254"/>
        <v>0.85342912365651946</v>
      </c>
      <c r="I454" s="23">
        <f t="shared" ca="1" si="254"/>
        <v>-0.53852914335036695</v>
      </c>
      <c r="J454" s="23">
        <f t="shared" ca="1" si="254"/>
        <v>1.3629273667944974</v>
      </c>
      <c r="K454" s="23">
        <f t="shared" ca="1" si="254"/>
        <v>0.36830167098545846</v>
      </c>
      <c r="L454" s="23">
        <f t="shared" ca="1" si="254"/>
        <v>0.243818327161785</v>
      </c>
      <c r="M454" s="23">
        <f t="shared" ca="1" si="254"/>
        <v>1.7633800585511991E-2</v>
      </c>
      <c r="N454" s="23">
        <f ca="1">SQRT(Inputs!$B$38)*C454+SQRT(1-Inputs!$B$38)*_xlfn.NORM.S.INV(RAND())</f>
        <v>-0.62702611990025348</v>
      </c>
      <c r="O454" s="23">
        <f ca="1">SQRT(Inputs!$B$38)*D454+SQRT(1-Inputs!$B$38)*_xlfn.NORM.S.INV(RAND())</f>
        <v>0.81940984199907518</v>
      </c>
      <c r="P454" s="23">
        <f ca="1">SQRT(Inputs!$B$38)*E454+SQRT(1-Inputs!$B$38)*_xlfn.NORM.S.INV(RAND())</f>
        <v>1.2825606718795521</v>
      </c>
      <c r="Q454" s="23">
        <f ca="1">SQRT(Inputs!$B$38)*F454+SQRT(1-Inputs!$B$38)*_xlfn.NORM.S.INV(RAND())</f>
        <v>-0.589298314372529</v>
      </c>
      <c r="R454" s="23">
        <f ca="1">SQRT(Inputs!$B$38)*G454+SQRT(1-Inputs!$B$38)*_xlfn.NORM.S.INV(RAND())</f>
        <v>-0.13251459602732085</v>
      </c>
      <c r="S454" s="23">
        <f ca="1">SQRT(Inputs!$B$38)*H454+SQRT(1-Inputs!$B$38)*_xlfn.NORM.S.INV(RAND())</f>
        <v>1.7951551116764946</v>
      </c>
      <c r="T454" s="23">
        <f ca="1">SQRT(Inputs!$B$38)*I454+SQRT(1-Inputs!$B$38)*_xlfn.NORM.S.INV(RAND())</f>
        <v>-1.4770756793275763</v>
      </c>
      <c r="U454" s="23">
        <f ca="1">SQRT(Inputs!$B$38)*J454+SQRT(1-Inputs!$B$38)*_xlfn.NORM.S.INV(RAND())</f>
        <v>0.31954702935099388</v>
      </c>
      <c r="V454" s="23">
        <f ca="1">SQRT(Inputs!$B$38)*K454+SQRT(1-Inputs!$B$38)*_xlfn.NORM.S.INV(RAND())</f>
        <v>-0.99295689024719402</v>
      </c>
      <c r="W454" s="23">
        <f ca="1">SQRT(Inputs!$B$38)*L454+SQRT(1-Inputs!$B$38)*_xlfn.NORM.S.INV(RAND())</f>
        <v>-7.1035452593558007E-2</v>
      </c>
      <c r="X454" s="23">
        <f ca="1">SQRT(Inputs!$B$38)*M454+SQRT(1-Inputs!$B$38)*_xlfn.NORM.S.INV(RAND())</f>
        <v>-0.87871295524100534</v>
      </c>
      <c r="Y454" s="23">
        <f ca="1">SQRT(Inputs!$B$38)*C454+SQRT(1-Inputs!$B$38)*_xlfn.NORM.S.INV(RAND())</f>
        <v>-1.041641513259195</v>
      </c>
      <c r="Z454" s="23">
        <f ca="1">SQRT(Inputs!$B$38)*D454+SQRT(1-Inputs!$B$38)*_xlfn.NORM.S.INV(RAND())</f>
        <v>0.37993795754610638</v>
      </c>
      <c r="AA454" s="23">
        <f ca="1">SQRT(Inputs!$B$38)*E454+SQRT(1-Inputs!$B$38)*_xlfn.NORM.S.INV(RAND())</f>
        <v>0.94328701781486479</v>
      </c>
      <c r="AB454" s="23">
        <f ca="1">SQRT(Inputs!$B$38)*F454+SQRT(1-Inputs!$B$38)*_xlfn.NORM.S.INV(RAND())</f>
        <v>0.58927600507347877</v>
      </c>
      <c r="AC454" s="23">
        <f ca="1">SQRT(Inputs!$B$38)*G454+SQRT(1-Inputs!$B$38)*_xlfn.NORM.S.INV(RAND())</f>
        <v>1.1212172452908231</v>
      </c>
      <c r="AD454" s="23">
        <f ca="1">SQRT(Inputs!$B$38)*H454+SQRT(1-Inputs!$B$38)*_xlfn.NORM.S.INV(RAND())</f>
        <v>-0.30420118161615456</v>
      </c>
      <c r="AE454" s="23">
        <f ca="1">SQRT(Inputs!$B$38)*I454+SQRT(1-Inputs!$B$38)*_xlfn.NORM.S.INV(RAND())</f>
        <v>-0.52718949822776384</v>
      </c>
      <c r="AF454" s="23">
        <f ca="1">SQRT(Inputs!$B$38)*J454+SQRT(1-Inputs!$B$38)*_xlfn.NORM.S.INV(RAND())</f>
        <v>0.32077343252440893</v>
      </c>
      <c r="AG454" s="23">
        <f ca="1">SQRT(Inputs!$B$38)*K454+SQRT(1-Inputs!$B$38)*_xlfn.NORM.S.INV(RAND())</f>
        <v>0.5751311798395391</v>
      </c>
      <c r="AH454" s="23">
        <f ca="1">SQRT(Inputs!$B$38)*L454+SQRT(1-Inputs!$B$38)*_xlfn.NORM.S.INV(RAND())</f>
        <v>0.17239443368157889</v>
      </c>
      <c r="AI454" s="23">
        <f ca="1">SQRT(Inputs!$B$38)*M454+SQRT(1-Inputs!$B$38)*_xlfn.NORM.S.INV(RAND())</f>
        <v>-0.26189868548321404</v>
      </c>
      <c r="AJ454" s="23">
        <f ca="1">SQRT(Inputs!$B$38)*C454+SQRT(1-Inputs!$B$38)*_xlfn.NORM.S.INV(RAND())</f>
        <v>1.2228675873785306</v>
      </c>
      <c r="AK454" s="23">
        <f ca="1">SQRT(Inputs!$B$38)*D454+SQRT(1-Inputs!$B$38)*_xlfn.NORM.S.INV(RAND())</f>
        <v>-0.44586526178247171</v>
      </c>
      <c r="AL454" s="23">
        <f ca="1">SQRT(Inputs!$B$38)*E454+SQRT(1-Inputs!$B$38)*_xlfn.NORM.S.INV(RAND())</f>
        <v>0.96006544710173825</v>
      </c>
      <c r="AM454" s="23">
        <f ca="1">SQRT(Inputs!$B$38)*F454+SQRT(1-Inputs!$B$38)*_xlfn.NORM.S.INV(RAND())</f>
        <v>0.81710724394201273</v>
      </c>
      <c r="AN454" s="23">
        <f ca="1">SQRT(Inputs!$B$38)*G454+SQRT(1-Inputs!$B$38)*_xlfn.NORM.S.INV(RAND())</f>
        <v>-0.27061941888724356</v>
      </c>
      <c r="AO454" s="23">
        <f ca="1">SQRT(Inputs!$B$38)*H454+SQRT(1-Inputs!$B$38)*_xlfn.NORM.S.INV(RAND())</f>
        <v>-0.22709696618319014</v>
      </c>
      <c r="AP454" s="23">
        <f ca="1">SQRT(Inputs!$B$38)*I454+SQRT(1-Inputs!$B$38)*_xlfn.NORM.S.INV(RAND())</f>
        <v>0.21666821999766522</v>
      </c>
      <c r="AQ454" s="23">
        <f ca="1">SQRT(Inputs!$B$38)*J454+SQRT(1-Inputs!$B$38)*_xlfn.NORM.S.INV(RAND())</f>
        <v>0.9631246855890252</v>
      </c>
      <c r="AR454" s="23">
        <f ca="1">SQRT(Inputs!$B$38)*K454+SQRT(1-Inputs!$B$38)*_xlfn.NORM.S.INV(RAND())</f>
        <v>-0.97039963897628623</v>
      </c>
      <c r="AS454" s="23">
        <f ca="1">SQRT(Inputs!$B$38)*L454+SQRT(1-Inputs!$B$38)*_xlfn.NORM.S.INV(RAND())</f>
        <v>0.28625787647475326</v>
      </c>
      <c r="AT454" s="23">
        <f ca="1">SQRT(Inputs!$B$38)*M454+SQRT(1-Inputs!$B$38)*_xlfn.NORM.S.INV(RAND())</f>
        <v>0.52758704643987886</v>
      </c>
      <c r="AU454" s="15">
        <f ca="1">Inputs!$B$6*EXP($B$8-0.5*C$5^2+C$5*N454)</f>
        <v>4483.2960030121276</v>
      </c>
      <c r="AV454" s="15">
        <f t="shared" ca="1" si="219"/>
        <v>6155.9607768028582</v>
      </c>
      <c r="AW454" s="15">
        <f t="shared" ca="1" si="220"/>
        <v>8923.6918291375205</v>
      </c>
      <c r="AX454" s="15">
        <f t="shared" ca="1" si="221"/>
        <v>10121.632556429004</v>
      </c>
      <c r="AY454" s="15">
        <f t="shared" ca="1" si="222"/>
        <v>12179.707394317524</v>
      </c>
      <c r="AZ454" s="15">
        <f t="shared" ca="1" si="223"/>
        <v>18152.015910424572</v>
      </c>
      <c r="BA454" s="15">
        <f t="shared" ca="1" si="224"/>
        <v>19031.711094117883</v>
      </c>
      <c r="BB454" s="15">
        <f t="shared" ca="1" si="225"/>
        <v>24058.659698960029</v>
      </c>
      <c r="BC454" s="15">
        <f t="shared" ca="1" si="226"/>
        <v>26772.575504403056</v>
      </c>
      <c r="BD454" s="15">
        <f t="shared" ca="1" si="227"/>
        <v>32581.729666805666</v>
      </c>
      <c r="BE454" s="15">
        <f t="shared" ca="1" si="228"/>
        <v>36853.939275441742</v>
      </c>
      <c r="BF454" s="15">
        <f ca="1">Inputs!$B$13*EXP($B$9-0.5*C$6^2+C$6*Y454)</f>
        <v>11250.48150283641</v>
      </c>
      <c r="BG454" s="15">
        <f t="shared" ca="1" si="229"/>
        <v>14684.316065324245</v>
      </c>
      <c r="BH454" s="15">
        <f t="shared" ca="1" si="230"/>
        <v>20979.99684119437</v>
      </c>
      <c r="BI454" s="15">
        <f t="shared" ca="1" si="231"/>
        <v>28121.026635709106</v>
      </c>
      <c r="BJ454" s="15">
        <f t="shared" ca="1" si="232"/>
        <v>40521.785259086901</v>
      </c>
      <c r="BK454" s="15">
        <f t="shared" ca="1" si="233"/>
        <v>47715.197578215899</v>
      </c>
      <c r="BL454" s="15">
        <f t="shared" ca="1" si="234"/>
        <v>54741.728572351836</v>
      </c>
      <c r="BM454" s="15">
        <f t="shared" ca="1" si="235"/>
        <v>70024.950521411651</v>
      </c>
      <c r="BN454" s="15">
        <f t="shared" ca="1" si="236"/>
        <v>92266.885992701762</v>
      </c>
      <c r="BO454" s="15">
        <f t="shared" ca="1" si="237"/>
        <v>115822.77918023856</v>
      </c>
      <c r="BP454" s="15">
        <f t="shared" ca="1" si="238"/>
        <v>138388.33036258153</v>
      </c>
      <c r="BQ454" s="15">
        <f ca="1">Inputs!$B$20*EXP($B$10-0.5*C$7^2+C$7*AJ454)</f>
        <v>6618.7290822425603</v>
      </c>
      <c r="BR454" s="15">
        <f t="shared" ca="1" si="239"/>
        <v>7795.0350077098101</v>
      </c>
      <c r="BS454" s="15">
        <f t="shared" ca="1" si="240"/>
        <v>14063.571571721328</v>
      </c>
      <c r="BT454" s="15">
        <f t="shared" ca="1" si="241"/>
        <v>24026.139902049974</v>
      </c>
      <c r="BU454" s="15">
        <f t="shared" ca="1" si="242"/>
        <v>31186.833451488281</v>
      </c>
      <c r="BV454" s="15">
        <f t="shared" ca="1" si="243"/>
        <v>41225.694485206797</v>
      </c>
      <c r="BW454" s="15">
        <f t="shared" ca="1" si="244"/>
        <v>60227.660805720792</v>
      </c>
      <c r="BX454" s="15">
        <f t="shared" ca="1" si="245"/>
        <v>102179.22953855549</v>
      </c>
      <c r="BY454" s="15">
        <f t="shared" ca="1" si="246"/>
        <v>118910.89821729483</v>
      </c>
      <c r="BZ454" s="15">
        <f t="shared" ca="1" si="247"/>
        <v>175863.99680613284</v>
      </c>
      <c r="CA454" s="15">
        <f t="shared" ca="1" si="248"/>
        <v>271316.17838283716</v>
      </c>
      <c r="CB454" s="15">
        <f ca="1">(AU454*DCF!C$10-DCF!C$5*MAX(AU454*DCF!C$10,0)-MAX(AU454-Inputs!$B$6,0)/Inputs!$B$10)*DCF!C$6</f>
        <v>1046.4892555224749</v>
      </c>
      <c r="CC454" s="15">
        <f ca="1">(AV454*DCF!D$10-DCF!D$5*MAX(AV454*DCF!D$10,0)-MAX(AV454-AU454,0)/Inputs!$B$10)*DCF!D$6</f>
        <v>1092.6382057385242</v>
      </c>
      <c r="CD454" s="15">
        <f ca="1">(AW454*DCF!E$10-DCF!E$5*MAX(AW454*DCF!E$10,0)-MAX(AW454-AV454,0)/Inputs!$B$10)*DCF!E$6</f>
        <v>1436.9307407583549</v>
      </c>
      <c r="CE454" s="15">
        <f ca="1">(AX454*DCF!F$10-DCF!F$5*MAX(AX454*DCF!F$10,0)-MAX(AX454-AW454,0)/Inputs!$B$10)*DCF!F$6</f>
        <v>1960.2744914769341</v>
      </c>
      <c r="CF454" s="15">
        <f ca="1">(AY454*DCF!G$10-DCF!G$5*MAX(AY454*DCF!G$10,0)-MAX(AY454-AX454,0)/Inputs!$B$10)*DCF!G$6</f>
        <v>2113.9075158755309</v>
      </c>
      <c r="CG454" s="15">
        <f ca="1">(AZ454*DCF!H$10-DCF!H$5*MAX(AZ454*DCF!H$10,0)-MAX(AZ454-AY454,0)/Inputs!$B$10)*DCF!H$6</f>
        <v>2463.7364642999191</v>
      </c>
      <c r="CH454" s="15">
        <f ca="1">(BA454*DCF!I$10-DCF!I$5*MAX(BA454*DCF!I$10,0)-MAX(BA454-AZ454,0)/Inputs!$B$10)*DCF!I$6</f>
        <v>3332.0985060964736</v>
      </c>
      <c r="CI454" s="15">
        <f ca="1">(BB454*DCF!J$10-DCF!J$5*MAX(BB454*DCF!J$10,0)-MAX(BB454-BA454,0)/Inputs!$B$10)*DCF!J$6</f>
        <v>3366.7706046354801</v>
      </c>
      <c r="CJ454" s="15">
        <f ca="1">(BC454*DCF!K$10-DCF!K$5*MAX(BC454*DCF!K$10,0)-MAX(BC454-BB454,0)/Inputs!$B$10)*DCF!K$6</f>
        <v>3930.0477868011494</v>
      </c>
      <c r="CK454" s="15">
        <f ca="1">(BD454*DCF!L$10-DCF!L$5*MAX(BD454*DCF!L$10,0)-MAX(BD454-BC454,0)/Inputs!$B$10)*DCF!L$6</f>
        <v>4162.7267152566892</v>
      </c>
      <c r="CL454" s="15">
        <f ca="1">(BE454*DCF!M$10-DCF!M$5*MAX(BE454*DCF!M$10,0)-MAX(BE454-BD454,0)/Inputs!$B$10)*DCF!M$6</f>
        <v>4690.2064164160274</v>
      </c>
      <c r="CM454" s="15">
        <f ca="1">(BF454*DCF!C$28-DCF!C$5*MAX(BF454*DCF!C$28,0)-MAX(BF454-Inputs!$B$13,0)/Inputs!$B$17)*DCF!C$6</f>
        <v>3433.5731725679798</v>
      </c>
      <c r="CN454" s="15">
        <f ca="1">(BG454*DCF!D$28-DCF!D$5*MAX(BG454*DCF!D$28,0)-MAX(BG454-BF454,0)/Inputs!$B$17)*DCF!D$6</f>
        <v>3592.2754053198382</v>
      </c>
      <c r="CO454" s="15">
        <f ca="1">(BH454*DCF!E$28-DCF!E$5*MAX(BH454*DCF!E$28,0)-MAX(BH454-BG454,0)/Inputs!$B$17)*DCF!E$6</f>
        <v>4701.116662304622</v>
      </c>
      <c r="CP454" s="15">
        <f ca="1">(BI454*DCF!F$28-DCF!F$5*MAX(BI454*DCF!F$28,0)-MAX(BI454-BH454,0)/Inputs!$B$17)*DCF!F$6</f>
        <v>6333.9806528220961</v>
      </c>
      <c r="CQ454" s="15">
        <f ca="1">(BJ454*DCF!G$28-DCF!G$5*MAX(BJ454*DCF!G$28,0)-MAX(BJ454-BI454,0)/Inputs!$B$17)*DCF!G$6</f>
        <v>8427.999527453856</v>
      </c>
      <c r="CR454" s="15">
        <f ca="1">(BK454*DCF!H$28-DCF!H$5*MAX(BK454*DCF!H$28,0)-MAX(BK454-BJ454,0)/Inputs!$B$17)*DCF!H$6</f>
        <v>10682.840388197621</v>
      </c>
      <c r="CS454" s="15">
        <f ca="1">(BL454*DCF!I$28-DCF!I$5*MAX(BL454*DCF!I$28,0)-MAX(BL454-BK454,0)/Inputs!$B$17)*DCF!I$6</f>
        <v>11864.161118160489</v>
      </c>
      <c r="CT454" s="15">
        <f ca="1">(BM454*DCF!J$28-DCF!J$5*MAX(BM454*DCF!J$28,0)-MAX(BM454-BL454,0)/Inputs!$B$17)*DCF!J$6</f>
        <v>13594.946802883491</v>
      </c>
      <c r="CU454" s="15">
        <f ca="1">(BN454*DCF!K$28-DCF!K$5*MAX(BN454*DCF!K$28,0)-MAX(BN454-BM454,0)/Inputs!$B$17)*DCF!K$6</f>
        <v>16760.878448690095</v>
      </c>
      <c r="CV454" s="15">
        <f ca="1">(BO454*DCF!L$28-DCF!L$5*MAX(BO454*DCF!L$28,0)-MAX(BO454-BN454,0)/Inputs!$B$17)*DCF!L$6</f>
        <v>20443.686958666542</v>
      </c>
      <c r="CW454" s="15">
        <f ca="1">(BP454*DCF!M$28-DCF!M$5*MAX(BP454*DCF!M$28,0)-MAX(BP454-BO454,0)/Inputs!$B$17)*DCF!M$6</f>
        <v>23679.110272414669</v>
      </c>
      <c r="CX454" s="15">
        <f ca="1">(BQ454*DCF!C$46-DCF!C$5*MAX(BQ454*DCF!C$46,0)-MAX(BQ454-Inputs!$B$20,0)/Inputs!$B$24)*DCF!C$6</f>
        <v>-3107.2025973966929</v>
      </c>
      <c r="CY454" s="15">
        <f ca="1">(BR454*DCF!D$46-DCF!D$5*MAX(BR454*DCF!D$46,0)-MAX(BR454-BQ454,0)/Inputs!$B$24)*DCF!D$6</f>
        <v>-1832.3506674209896</v>
      </c>
      <c r="CZ454" s="15">
        <f ca="1">(BS454*DCF!E$46-DCF!E$5*MAX(BS454*DCF!E$46,0)-MAX(BS454-BR454,0)/Inputs!$B$24)*DCF!E$6</f>
        <v>-4133.9263683225327</v>
      </c>
      <c r="DA454" s="15">
        <f ca="1">(BT454*DCF!F$46-DCF!F$5*MAX(BT454*DCF!F$46,0)-MAX(BT454-BS454,0)/Inputs!$B$24)*DCF!F$6</f>
        <v>-5377.4214823936418</v>
      </c>
      <c r="DB454" s="15">
        <f ca="1">(BU454*DCF!G$46-DCF!G$5*MAX(BU454*DCF!G$46,0)-MAX(BU454-BT454,0)/Inputs!$B$24)*DCF!G$6</f>
        <v>-3457.779291650234</v>
      </c>
      <c r="DC454" s="15">
        <f ca="1">(BV454*DCF!H$46-DCF!H$5*MAX(BV454*DCF!H$46,0)-MAX(BV454-BU454,0)/Inputs!$B$24)*DCF!H$6</f>
        <v>-3119.5145571059652</v>
      </c>
      <c r="DD454" s="15">
        <f ca="1">(BW454*DCF!I$46-DCF!I$5*MAX(BW454*DCF!I$46,0)-MAX(BW454-BV454,0)/Inputs!$B$24)*DCF!I$6</f>
        <v>-4063.7482603401622</v>
      </c>
      <c r="DE454" s="15">
        <f ca="1">(BX454*DCF!J$46-DCF!J$5*MAX(BX454*DCF!J$46,0)-MAX(BX454-BW454,0)/Inputs!$B$24)*DCF!J$6</f>
        <v>-6838.7345996346858</v>
      </c>
      <c r="DF454" s="15">
        <f ca="1">(BY454*DCF!K$46-DCF!K$5*MAX(BY454*DCF!K$46,0)-MAX(BY454-BX454,0)/Inputs!$B$24)*DCF!K$6</f>
        <v>2693.7738010984554</v>
      </c>
      <c r="DG454" s="15">
        <f ca="1">(BZ454*DCF!L$46-DCF!L$5*MAX(BZ454*DCF!L$46,0)-MAX(BZ454-BY454,0)/Inputs!$B$24)*DCF!L$6</f>
        <v>-732.01013231759271</v>
      </c>
      <c r="DH454" s="15">
        <f ca="1">(CA454*DCF!M$46-DCF!M$5*MAX(CA454*DCF!M$46,0)-MAX(CA454-BZ454,0)/Inputs!$B$24)*DCF!M$6</f>
        <v>1315.2530981916491</v>
      </c>
      <c r="DI454" s="15">
        <f ca="1">SUM(CB454:CL454)+BE454*DCF!M$10*(1+Inputs!$B$30)*(1-Inputs!$B$33)*(1-Inputs!$B$30/Inputs!$B$31)/(Inputs!$B$29-Inputs!$B$30)*DCF!M$6</f>
        <v>132160.82704932673</v>
      </c>
      <c r="DJ454" s="15">
        <f ca="1">SUM(CM454:CW454)+BP454*DCF!M$28*(1+Inputs!$B$30)*(1-Inputs!$B$33)*(1-Inputs!$B$30/Inputs!$B$31)/(Inputs!$B$29-Inputs!$B$30)*DCF!M$6</f>
        <v>637029.97393652564</v>
      </c>
      <c r="DK454" s="15">
        <f ca="1">SUM(CX454:DH454)+CA454*DCF!M$46*(1+Inputs!$B$30)*(1-Inputs!$B$33)*(1-Inputs!$B$30/Inputs!$B$31)/(Inputs!$B$29-Inputs!$B$30)*DCF!M$6</f>
        <v>390833.29017852433</v>
      </c>
      <c r="DM454" s="15">
        <f ca="1">DI454+DJ454+DK454+Inputs!$B$34+Inputs!$B$36-Inputs!$B$35</f>
        <v>1236875.0911643766</v>
      </c>
    </row>
    <row r="455" spans="1:117" x14ac:dyDescent="0.75">
      <c r="A455" s="11">
        <v>442</v>
      </c>
      <c r="C455" s="23">
        <f t="shared" ca="1" si="254"/>
        <v>0.56634569786861555</v>
      </c>
      <c r="D455" s="23">
        <f t="shared" ca="1" si="254"/>
        <v>2.2531217935800694</v>
      </c>
      <c r="E455" s="23">
        <f t="shared" ca="1" si="254"/>
        <v>0.7972118720234681</v>
      </c>
      <c r="F455" s="23">
        <f t="shared" ca="1" si="254"/>
        <v>0.30027756308200715</v>
      </c>
      <c r="G455" s="23">
        <f t="shared" ca="1" si="254"/>
        <v>0.164441294155657</v>
      </c>
      <c r="H455" s="23">
        <f t="shared" ca="1" si="254"/>
        <v>-1.7466562984285061</v>
      </c>
      <c r="I455" s="23">
        <f t="shared" ca="1" si="254"/>
        <v>-0.12580489894301289</v>
      </c>
      <c r="J455" s="23">
        <f t="shared" ca="1" si="254"/>
        <v>1.2509051684325638</v>
      </c>
      <c r="K455" s="23">
        <f t="shared" ca="1" si="254"/>
        <v>-1.0270134566269957</v>
      </c>
      <c r="L455" s="23">
        <f t="shared" ca="1" si="254"/>
        <v>-0.4276107103661777</v>
      </c>
      <c r="M455" s="23">
        <f t="shared" ca="1" si="254"/>
        <v>2.0491244270029112</v>
      </c>
      <c r="N455" s="23">
        <f ca="1">SQRT(Inputs!$B$38)*C455+SQRT(1-Inputs!$B$38)*_xlfn.NORM.S.INV(RAND())</f>
        <v>0.62520673427892881</v>
      </c>
      <c r="O455" s="23">
        <f ca="1">SQRT(Inputs!$B$38)*D455+SQRT(1-Inputs!$B$38)*_xlfn.NORM.S.INV(RAND())</f>
        <v>1.5026969054053965</v>
      </c>
      <c r="P455" s="23">
        <f ca="1">SQRT(Inputs!$B$38)*E455+SQRT(1-Inputs!$B$38)*_xlfn.NORM.S.INV(RAND())</f>
        <v>0.11078778994823563</v>
      </c>
      <c r="Q455" s="23">
        <f ca="1">SQRT(Inputs!$B$38)*F455+SQRT(1-Inputs!$B$38)*_xlfn.NORM.S.INV(RAND())</f>
        <v>1.1368743256925691</v>
      </c>
      <c r="R455" s="23">
        <f ca="1">SQRT(Inputs!$B$38)*G455+SQRT(1-Inputs!$B$38)*_xlfn.NORM.S.INV(RAND())</f>
        <v>-0.34499116210706054</v>
      </c>
      <c r="S455" s="23">
        <f ca="1">SQRT(Inputs!$B$38)*H455+SQRT(1-Inputs!$B$38)*_xlfn.NORM.S.INV(RAND())</f>
        <v>-1.230213238171082</v>
      </c>
      <c r="T455" s="23">
        <f ca="1">SQRT(Inputs!$B$38)*I455+SQRT(1-Inputs!$B$38)*_xlfn.NORM.S.INV(RAND())</f>
        <v>0.54738489885097275</v>
      </c>
      <c r="U455" s="23">
        <f ca="1">SQRT(Inputs!$B$38)*J455+SQRT(1-Inputs!$B$38)*_xlfn.NORM.S.INV(RAND())</f>
        <v>-0.66063716994335886</v>
      </c>
      <c r="V455" s="23">
        <f ca="1">SQRT(Inputs!$B$38)*K455+SQRT(1-Inputs!$B$38)*_xlfn.NORM.S.INV(RAND())</f>
        <v>-0.27731791582148918</v>
      </c>
      <c r="W455" s="23">
        <f ca="1">SQRT(Inputs!$B$38)*L455+SQRT(1-Inputs!$B$38)*_xlfn.NORM.S.INV(RAND())</f>
        <v>-0.96150928386300338</v>
      </c>
      <c r="X455" s="23">
        <f ca="1">SQRT(Inputs!$B$38)*M455+SQRT(1-Inputs!$B$38)*_xlfn.NORM.S.INV(RAND())</f>
        <v>-0.48561003477594422</v>
      </c>
      <c r="Y455" s="23">
        <f ca="1">SQRT(Inputs!$B$38)*C455+SQRT(1-Inputs!$B$38)*_xlfn.NORM.S.INV(RAND())</f>
        <v>-3.9749588821100579E-2</v>
      </c>
      <c r="Z455" s="23">
        <f ca="1">SQRT(Inputs!$B$38)*D455+SQRT(1-Inputs!$B$38)*_xlfn.NORM.S.INV(RAND())</f>
        <v>1.7083162729751189</v>
      </c>
      <c r="AA455" s="23">
        <f ca="1">SQRT(Inputs!$B$38)*E455+SQRT(1-Inputs!$B$38)*_xlfn.NORM.S.INV(RAND())</f>
        <v>0.33777995891148321</v>
      </c>
      <c r="AB455" s="23">
        <f ca="1">SQRT(Inputs!$B$38)*F455+SQRT(1-Inputs!$B$38)*_xlfn.NORM.S.INV(RAND())</f>
        <v>1.0472978567585556E-2</v>
      </c>
      <c r="AC455" s="23">
        <f ca="1">SQRT(Inputs!$B$38)*G455+SQRT(1-Inputs!$B$38)*_xlfn.NORM.S.INV(RAND())</f>
        <v>0.70122462940509922</v>
      </c>
      <c r="AD455" s="23">
        <f ca="1">SQRT(Inputs!$B$38)*H455+SQRT(1-Inputs!$B$38)*_xlfn.NORM.S.INV(RAND())</f>
        <v>-1.6089176308154425</v>
      </c>
      <c r="AE455" s="23">
        <f ca="1">SQRT(Inputs!$B$38)*I455+SQRT(1-Inputs!$B$38)*_xlfn.NORM.S.INV(RAND())</f>
        <v>0.25808310565845827</v>
      </c>
      <c r="AF455" s="23">
        <f ca="1">SQRT(Inputs!$B$38)*J455+SQRT(1-Inputs!$B$38)*_xlfn.NORM.S.INV(RAND())</f>
        <v>1.7078016952943305</v>
      </c>
      <c r="AG455" s="23">
        <f ca="1">SQRT(Inputs!$B$38)*K455+SQRT(1-Inputs!$B$38)*_xlfn.NORM.S.INV(RAND())</f>
        <v>-1.493679744031738</v>
      </c>
      <c r="AH455" s="23">
        <f ca="1">SQRT(Inputs!$B$38)*L455+SQRT(1-Inputs!$B$38)*_xlfn.NORM.S.INV(RAND())</f>
        <v>-1.8834775649134394</v>
      </c>
      <c r="AI455" s="23">
        <f ca="1">SQRT(Inputs!$B$38)*M455+SQRT(1-Inputs!$B$38)*_xlfn.NORM.S.INV(RAND())</f>
        <v>1.1180374983143155</v>
      </c>
      <c r="AJ455" s="23">
        <f ca="1">SQRT(Inputs!$B$38)*C455+SQRT(1-Inputs!$B$38)*_xlfn.NORM.S.INV(RAND())</f>
        <v>0.73172313192121385</v>
      </c>
      <c r="AK455" s="23">
        <f ca="1">SQRT(Inputs!$B$38)*D455+SQRT(1-Inputs!$B$38)*_xlfn.NORM.S.INV(RAND())</f>
        <v>1.2451722958008704</v>
      </c>
      <c r="AL455" s="23">
        <f ca="1">SQRT(Inputs!$B$38)*E455+SQRT(1-Inputs!$B$38)*_xlfn.NORM.S.INV(RAND())</f>
        <v>0.57692536950582407</v>
      </c>
      <c r="AM455" s="23">
        <f ca="1">SQRT(Inputs!$B$38)*F455+SQRT(1-Inputs!$B$38)*_xlfn.NORM.S.INV(RAND())</f>
        <v>0.7119373763343172</v>
      </c>
      <c r="AN455" s="23">
        <f ca="1">SQRT(Inputs!$B$38)*G455+SQRT(1-Inputs!$B$38)*_xlfn.NORM.S.INV(RAND())</f>
        <v>0.54231691071795929</v>
      </c>
      <c r="AO455" s="23">
        <f ca="1">SQRT(Inputs!$B$38)*H455+SQRT(1-Inputs!$B$38)*_xlfn.NORM.S.INV(RAND())</f>
        <v>-0.81976035412138848</v>
      </c>
      <c r="AP455" s="23">
        <f ca="1">SQRT(Inputs!$B$38)*I455+SQRT(1-Inputs!$B$38)*_xlfn.NORM.S.INV(RAND())</f>
        <v>-0.41281060477314685</v>
      </c>
      <c r="AQ455" s="23">
        <f ca="1">SQRT(Inputs!$B$38)*J455+SQRT(1-Inputs!$B$38)*_xlfn.NORM.S.INV(RAND())</f>
        <v>1.3180016115143653</v>
      </c>
      <c r="AR455" s="23">
        <f ca="1">SQRT(Inputs!$B$38)*K455+SQRT(1-Inputs!$B$38)*_xlfn.NORM.S.INV(RAND())</f>
        <v>-1.3744378402334636</v>
      </c>
      <c r="AS455" s="23">
        <f ca="1">SQRT(Inputs!$B$38)*L455+SQRT(1-Inputs!$B$38)*_xlfn.NORM.S.INV(RAND())</f>
        <v>0.51703020016454337</v>
      </c>
      <c r="AT455" s="23">
        <f ca="1">SQRT(Inputs!$B$38)*M455+SQRT(1-Inputs!$B$38)*_xlfn.NORM.S.INV(RAND())</f>
        <v>1.5121804320350396</v>
      </c>
      <c r="AU455" s="15">
        <f ca="1">Inputs!$B$6*EXP($B$8-0.5*C$5^2+C$5*N455)</f>
        <v>5490.730319946897</v>
      </c>
      <c r="AV455" s="15">
        <f t="shared" ca="1" si="219"/>
        <v>8336.0434237174286</v>
      </c>
      <c r="AW455" s="15">
        <f t="shared" ca="1" si="220"/>
        <v>10317.355767217028</v>
      </c>
      <c r="AX455" s="15">
        <f t="shared" ca="1" si="221"/>
        <v>14518.85977241894</v>
      </c>
      <c r="AY455" s="15">
        <f t="shared" ca="1" si="222"/>
        <v>17042.837795015301</v>
      </c>
      <c r="AZ455" s="15">
        <f t="shared" ca="1" si="223"/>
        <v>18203.040101474711</v>
      </c>
      <c r="BA455" s="15">
        <f t="shared" ca="1" si="224"/>
        <v>23589.295226759263</v>
      </c>
      <c r="BB455" s="15">
        <f t="shared" ca="1" si="225"/>
        <v>27030.804225601059</v>
      </c>
      <c r="BC455" s="15">
        <f t="shared" ca="1" si="226"/>
        <v>32231.386785450399</v>
      </c>
      <c r="BD455" s="15">
        <f t="shared" ca="1" si="227"/>
        <v>36090.338338097463</v>
      </c>
      <c r="BE455" s="15">
        <f t="shared" ca="1" si="228"/>
        <v>42310.697633358075</v>
      </c>
      <c r="BF455" s="15">
        <f ca="1">Inputs!$B$13*EXP($B$9-0.5*C$6^2+C$6*Y455)</f>
        <v>13722.457001496057</v>
      </c>
      <c r="BG455" s="15">
        <f t="shared" ca="1" si="229"/>
        <v>22762.016757442958</v>
      </c>
      <c r="BH455" s="15">
        <f t="shared" ca="1" si="230"/>
        <v>29413.532376003139</v>
      </c>
      <c r="BI455" s="15">
        <f t="shared" ca="1" si="231"/>
        <v>36064.677291197317</v>
      </c>
      <c r="BJ455" s="15">
        <f t="shared" ca="1" si="232"/>
        <v>48915.583184503659</v>
      </c>
      <c r="BK455" s="15">
        <f t="shared" ca="1" si="233"/>
        <v>48225.012969936259</v>
      </c>
      <c r="BL455" s="15">
        <f t="shared" ca="1" si="234"/>
        <v>61253.372874335335</v>
      </c>
      <c r="BM455" s="15">
        <f t="shared" ca="1" si="235"/>
        <v>93088.571002102544</v>
      </c>
      <c r="BN455" s="15">
        <f t="shared" ca="1" si="236"/>
        <v>95723.838543826045</v>
      </c>
      <c r="BO455" s="15">
        <f t="shared" ca="1" si="237"/>
        <v>94619.942915297346</v>
      </c>
      <c r="BP455" s="15">
        <f t="shared" ca="1" si="238"/>
        <v>132186.32813417955</v>
      </c>
      <c r="BQ455" s="15">
        <f ca="1">Inputs!$B$20*EXP($B$10-0.5*C$7^2+C$7*AJ455)</f>
        <v>5560.5828627253732</v>
      </c>
      <c r="BR455" s="15">
        <f t="shared" ca="1" si="239"/>
        <v>11204.621025325865</v>
      </c>
      <c r="BS455" s="15">
        <f t="shared" ca="1" si="240"/>
        <v>18108.62282638135</v>
      </c>
      <c r="BT455" s="15">
        <f t="shared" ca="1" si="241"/>
        <v>30094.827090520685</v>
      </c>
      <c r="BU455" s="15">
        <f t="shared" ca="1" si="242"/>
        <v>47556.239035764251</v>
      </c>
      <c r="BV455" s="15">
        <f t="shared" ca="1" si="243"/>
        <v>55006.56271562133</v>
      </c>
      <c r="BW455" s="15">
        <f t="shared" ca="1" si="244"/>
        <v>70336.706180178619</v>
      </c>
      <c r="BX455" s="15">
        <f t="shared" ca="1" si="245"/>
        <v>128128.56022897916</v>
      </c>
      <c r="BY455" s="15">
        <f t="shared" ca="1" si="246"/>
        <v>138017.11161022855</v>
      </c>
      <c r="BZ455" s="15">
        <f t="shared" ca="1" si="247"/>
        <v>212967.14934017073</v>
      </c>
      <c r="CA455" s="15">
        <f t="shared" ca="1" si="248"/>
        <v>391378.3922849216</v>
      </c>
      <c r="CB455" s="15">
        <f ca="1">(AU455*DCF!C$10-DCF!C$5*MAX(AU455*DCF!C$10,0)-MAX(AU455-Inputs!$B$6,0)/Inputs!$B$10)*DCF!C$6</f>
        <v>1039.3060692768086</v>
      </c>
      <c r="CC455" s="15">
        <f ca="1">(AV455*DCF!D$10-DCF!D$5*MAX(AV455*DCF!D$10,0)-MAX(AV455-AU455,0)/Inputs!$B$10)*DCF!D$6</f>
        <v>1338.0989764702654</v>
      </c>
      <c r="CD455" s="15">
        <f ca="1">(AW455*DCF!E$10-DCF!E$5*MAX(AW455*DCF!E$10,0)-MAX(AW455-AV455,0)/Inputs!$B$10)*DCF!E$6</f>
        <v>1935.839618945718</v>
      </c>
      <c r="CE455" s="15">
        <f ca="1">(AX455*DCF!F$10-DCF!F$5*MAX(AX455*DCF!F$10,0)-MAX(AX455-AW455,0)/Inputs!$B$10)*DCF!F$6</f>
        <v>2295.215133874292</v>
      </c>
      <c r="CF455" s="15">
        <f ca="1">(AY455*DCF!G$10-DCF!G$5*MAX(AY455*DCF!G$10,0)-MAX(AY455-AX455,0)/Inputs!$B$10)*DCF!G$6</f>
        <v>3026.3515232364666</v>
      </c>
      <c r="CG455" s="15">
        <f ca="1">(AZ455*DCF!H$10-DCF!H$5*MAX(AZ455*DCF!H$10,0)-MAX(AZ455-AY455,0)/Inputs!$B$10)*DCF!H$6</f>
        <v>3328.1185735247932</v>
      </c>
      <c r="CH455" s="15">
        <f ca="1">(BA455*DCF!I$10-DCF!I$5*MAX(BA455*DCF!I$10,0)-MAX(BA455-AZ455,0)/Inputs!$B$10)*DCF!I$6</f>
        <v>3425.3691399492823</v>
      </c>
      <c r="CI455" s="15">
        <f ca="1">(BB455*DCF!J$10-DCF!J$5*MAX(BB455*DCF!J$10,0)-MAX(BB455-BA455,0)/Inputs!$B$10)*DCF!J$6</f>
        <v>4117.0447480881667</v>
      </c>
      <c r="CJ455" s="15">
        <f ca="1">(BC455*DCF!K$10-DCF!K$5*MAX(BC455*DCF!K$10,0)-MAX(BC455-BB455,0)/Inputs!$B$10)*DCF!K$6</f>
        <v>4460.733242441931</v>
      </c>
      <c r="CK455" s="15">
        <f ca="1">(BD455*DCF!L$10-DCF!L$5*MAX(BD455*DCF!L$10,0)-MAX(BD455-BC455,0)/Inputs!$B$10)*DCF!L$6</f>
        <v>4944.0843964508595</v>
      </c>
      <c r="CL455" s="15">
        <f ca="1">(BE455*DCF!M$10-DCF!M$5*MAX(BE455*DCF!M$10,0)-MAX(BE455-BD455,0)/Inputs!$B$10)*DCF!M$6</f>
        <v>5227.4983028188017</v>
      </c>
      <c r="CM455" s="15">
        <f ca="1">(BF455*DCF!C$28-DCF!C$5*MAX(BF455*DCF!C$28,0)-MAX(BF455-Inputs!$B$13,0)/Inputs!$B$17)*DCF!C$6</f>
        <v>3648.6373701795965</v>
      </c>
      <c r="CN455" s="15">
        <f ca="1">(BG455*DCF!D$28-DCF!D$5*MAX(BG455*DCF!D$28,0)-MAX(BG455-BF455,0)/Inputs!$B$17)*DCF!D$6</f>
        <v>4775.3863575532678</v>
      </c>
      <c r="CO455" s="15">
        <f ca="1">(BH455*DCF!E$28-DCF!E$5*MAX(BH455*DCF!E$28,0)-MAX(BH455-BG455,0)/Inputs!$B$17)*DCF!E$6</f>
        <v>7019.5139475309115</v>
      </c>
      <c r="CP455" s="15">
        <f ca="1">(BI455*DCF!F$28-DCF!F$5*MAX(BI455*DCF!F$28,0)-MAX(BI455-BH455,0)/Inputs!$B$17)*DCF!F$6</f>
        <v>8579.6638486791526</v>
      </c>
      <c r="CQ455" s="15">
        <f ca="1">(BJ455*DCF!G$28-DCF!G$5*MAX(BJ455*DCF!G$28,0)-MAX(BJ455-BI455,0)/Inputs!$B$17)*DCF!G$6</f>
        <v>10530.12375887465</v>
      </c>
      <c r="CR455" s="15">
        <f ca="1">(BK455*DCF!H$28-DCF!H$5*MAX(BK455*DCF!H$28,0)-MAX(BK455-BJ455,0)/Inputs!$B$17)*DCF!H$6</f>
        <v>11926.577760925109</v>
      </c>
      <c r="CS455" s="15">
        <f ca="1">(BL455*DCF!I$28-DCF!I$5*MAX(BL455*DCF!I$28,0)-MAX(BL455-BK455,0)/Inputs!$B$17)*DCF!I$6</f>
        <v>12533.947604214238</v>
      </c>
      <c r="CT455" s="15">
        <f ca="1">(BM455*DCF!J$28-DCF!J$5*MAX(BM455*DCF!J$28,0)-MAX(BM455-BL455,0)/Inputs!$B$17)*DCF!J$6</f>
        <v>16545.391998512147</v>
      </c>
      <c r="CU455" s="15">
        <f ca="1">(BN455*DCF!K$28-DCF!K$5*MAX(BN455*DCF!K$28,0)-MAX(BN455-BM455,0)/Inputs!$B$17)*DCF!K$6</f>
        <v>19892.484526348926</v>
      </c>
      <c r="CV455" s="15">
        <f ca="1">(BO455*DCF!L$28-DCF!L$5*MAX(BO455*DCF!L$28,0)-MAX(BO455-BN455,0)/Inputs!$B$17)*DCF!L$6</f>
        <v>18878.664672238112</v>
      </c>
      <c r="CW455" s="15">
        <f ca="1">(BP455*DCF!M$28-DCF!M$5*MAX(BP455*DCF!M$28,0)-MAX(BP455-BO455,0)/Inputs!$B$17)*DCF!M$6</f>
        <v>20944.191294203905</v>
      </c>
      <c r="CX455" s="15">
        <f ca="1">(BQ455*DCF!C$46-DCF!C$5*MAX(BQ455*DCF!C$46,0)-MAX(BQ455-Inputs!$B$20,0)/Inputs!$B$24)*DCF!C$6</f>
        <v>-2374.0758864148083</v>
      </c>
      <c r="CY455" s="15">
        <f ca="1">(BR455*DCF!D$46-DCF!D$5*MAX(BR455*DCF!D$46,0)-MAX(BR455-BQ455,0)/Inputs!$B$24)*DCF!D$6</f>
        <v>-4320.631748094379</v>
      </c>
      <c r="CZ455" s="15">
        <f ca="1">(BS455*DCF!E$46-DCF!E$5*MAX(BS455*DCF!E$46,0)-MAX(BS455-BR455,0)/Inputs!$B$24)*DCF!E$6</f>
        <v>-4862.7436245101771</v>
      </c>
      <c r="DA455" s="15">
        <f ca="1">(BT455*DCF!F$46-DCF!F$5*MAX(BT455*DCF!F$46,0)-MAX(BT455-BS455,0)/Inputs!$B$24)*DCF!F$6</f>
        <v>-6556.2514681377024</v>
      </c>
      <c r="DB455" s="15">
        <f ca="1">(BU455*DCF!G$46-DCF!G$5*MAX(BU455*DCF!G$46,0)-MAX(BU455-BT455,0)/Inputs!$B$24)*DCF!G$6</f>
        <v>-7473.3719045123244</v>
      </c>
      <c r="DC455" s="15">
        <f ca="1">(BV455*DCF!H$46-DCF!H$5*MAX(BV455*DCF!H$46,0)-MAX(BV455-BU455,0)/Inputs!$B$24)*DCF!H$6</f>
        <v>-2315.1424346250315</v>
      </c>
      <c r="DD455" s="15">
        <f ca="1">(BW455*DCF!I$46-DCF!I$5*MAX(BW455*DCF!I$46,0)-MAX(BW455-BV455,0)/Inputs!$B$24)*DCF!I$6</f>
        <v>-2776.2376439533182</v>
      </c>
      <c r="DE455" s="15">
        <f ca="1">(BX455*DCF!J$46-DCF!J$5*MAX(BX455*DCF!J$46,0)-MAX(BX455-BW455,0)/Inputs!$B$24)*DCF!J$6</f>
        <v>-9950.8168289279711</v>
      </c>
      <c r="DF455" s="15">
        <f ca="1">(BY455*DCF!K$46-DCF!K$5*MAX(BY455*DCF!K$46,0)-MAX(BY455-BX455,0)/Inputs!$B$24)*DCF!K$6</f>
        <v>5461.5658389296623</v>
      </c>
      <c r="DG455" s="15">
        <f ca="1">(BZ455*DCF!L$46-DCF!L$5*MAX(BZ455*DCF!L$46,0)-MAX(BZ455-BY455,0)/Inputs!$B$24)*DCF!L$6</f>
        <v>-2240.0078750852863</v>
      </c>
      <c r="DH455" s="15">
        <f ca="1">(CA455*DCF!M$46-DCF!M$5*MAX(CA455*DCF!M$46,0)-MAX(CA455-BZ455,0)/Inputs!$B$24)*DCF!M$6</f>
        <v>-6615.4466476594343</v>
      </c>
      <c r="DI455" s="15">
        <f ca="1">SUM(CB455:CL455)+BE455*DCF!M$10*(1+Inputs!$B$30)*(1-Inputs!$B$33)*(1-Inputs!$B$30/Inputs!$B$31)/(Inputs!$B$29-Inputs!$B$30)*DCF!M$6</f>
        <v>152888.89073976682</v>
      </c>
      <c r="DJ455" s="15">
        <f ca="1">SUM(CM455:CW455)+BP455*DCF!M$28*(1+Inputs!$B$30)*(1-Inputs!$B$33)*(1-Inputs!$B$30/Inputs!$B$31)/(Inputs!$B$29-Inputs!$B$30)*DCF!M$6</f>
        <v>625776.31538012857</v>
      </c>
      <c r="DK455" s="15">
        <f ca="1">SUM(CX455:DH455)+CA455*DCF!M$46*(1+Inputs!$B$30)*(1-Inputs!$B$33)*(1-Inputs!$B$30/Inputs!$B$31)/(Inputs!$B$29-Inputs!$B$30)*DCF!M$6</f>
        <v>561094.19598389126</v>
      </c>
      <c r="DM455" s="15">
        <f ca="1">DI455+DJ455+DK455+Inputs!$B$34+Inputs!$B$36-Inputs!$B$35</f>
        <v>1416610.4021037868</v>
      </c>
    </row>
    <row r="456" spans="1:117" x14ac:dyDescent="0.75">
      <c r="A456" s="11">
        <v>443</v>
      </c>
      <c r="C456" s="23">
        <f t="shared" ca="1" si="254"/>
        <v>1.7329333386175734</v>
      </c>
      <c r="D456" s="23">
        <f t="shared" ca="1" si="254"/>
        <v>-1.2023392302656013</v>
      </c>
      <c r="E456" s="23">
        <f t="shared" ca="1" si="254"/>
        <v>0.92904063516194368</v>
      </c>
      <c r="F456" s="23">
        <f t="shared" ca="1" si="254"/>
        <v>0.80790510930480175</v>
      </c>
      <c r="G456" s="23">
        <f t="shared" ca="1" si="254"/>
        <v>-0.39965025098583712</v>
      </c>
      <c r="H456" s="23">
        <f t="shared" ca="1" si="254"/>
        <v>-0.19071810611880533</v>
      </c>
      <c r="I456" s="23">
        <f t="shared" ca="1" si="254"/>
        <v>-0.87165856867006608</v>
      </c>
      <c r="J456" s="23">
        <f t="shared" ca="1" si="254"/>
        <v>-0.26193024775097284</v>
      </c>
      <c r="K456" s="23">
        <f t="shared" ca="1" si="254"/>
        <v>-0.57272061723913115</v>
      </c>
      <c r="L456" s="23">
        <f t="shared" ca="1" si="254"/>
        <v>0.93118560734492983</v>
      </c>
      <c r="M456" s="23">
        <f t="shared" ca="1" si="254"/>
        <v>1.9142718644978645</v>
      </c>
      <c r="N456" s="23">
        <f ca="1">SQRT(Inputs!$B$38)*C456+SQRT(1-Inputs!$B$38)*_xlfn.NORM.S.INV(RAND())</f>
        <v>0.73744622412716099</v>
      </c>
      <c r="O456" s="23">
        <f ca="1">SQRT(Inputs!$B$38)*D456+SQRT(1-Inputs!$B$38)*_xlfn.NORM.S.INV(RAND())</f>
        <v>-0.60099226987764975</v>
      </c>
      <c r="P456" s="23">
        <f ca="1">SQRT(Inputs!$B$38)*E456+SQRT(1-Inputs!$B$38)*_xlfn.NORM.S.INV(RAND())</f>
        <v>1.2470114170041269</v>
      </c>
      <c r="Q456" s="23">
        <f ca="1">SQRT(Inputs!$B$38)*F456+SQRT(1-Inputs!$B$38)*_xlfn.NORM.S.INV(RAND())</f>
        <v>2.533896616737509</v>
      </c>
      <c r="R456" s="23">
        <f ca="1">SQRT(Inputs!$B$38)*G456+SQRT(1-Inputs!$B$38)*_xlfn.NORM.S.INV(RAND())</f>
        <v>0.17321382506867086</v>
      </c>
      <c r="S456" s="23">
        <f ca="1">SQRT(Inputs!$B$38)*H456+SQRT(1-Inputs!$B$38)*_xlfn.NORM.S.INV(RAND())</f>
        <v>-0.4607001756842577</v>
      </c>
      <c r="T456" s="23">
        <f ca="1">SQRT(Inputs!$B$38)*I456+SQRT(1-Inputs!$B$38)*_xlfn.NORM.S.INV(RAND())</f>
        <v>-0.1072915502806292</v>
      </c>
      <c r="U456" s="23">
        <f ca="1">SQRT(Inputs!$B$38)*J456+SQRT(1-Inputs!$B$38)*_xlfn.NORM.S.INV(RAND())</f>
        <v>-0.81246440363160743</v>
      </c>
      <c r="V456" s="23">
        <f ca="1">SQRT(Inputs!$B$38)*K456+SQRT(1-Inputs!$B$38)*_xlfn.NORM.S.INV(RAND())</f>
        <v>1.121776390227762</v>
      </c>
      <c r="W456" s="23">
        <f ca="1">SQRT(Inputs!$B$38)*L456+SQRT(1-Inputs!$B$38)*_xlfn.NORM.S.INV(RAND())</f>
        <v>1.3563855277496075</v>
      </c>
      <c r="X456" s="23">
        <f ca="1">SQRT(Inputs!$B$38)*M456+SQRT(1-Inputs!$B$38)*_xlfn.NORM.S.INV(RAND())</f>
        <v>0.28478379805352816</v>
      </c>
      <c r="Y456" s="23">
        <f ca="1">SQRT(Inputs!$B$38)*C456+SQRT(1-Inputs!$B$38)*_xlfn.NORM.S.INV(RAND())</f>
        <v>2.3547520509955122</v>
      </c>
      <c r="Z456" s="23">
        <f ca="1">SQRT(Inputs!$B$38)*D456+SQRT(1-Inputs!$B$38)*_xlfn.NORM.S.INV(RAND())</f>
        <v>-1.2710629748858806</v>
      </c>
      <c r="AA456" s="23">
        <f ca="1">SQRT(Inputs!$B$38)*E456+SQRT(1-Inputs!$B$38)*_xlfn.NORM.S.INV(RAND())</f>
        <v>0.18933461167236193</v>
      </c>
      <c r="AB456" s="23">
        <f ca="1">SQRT(Inputs!$B$38)*F456+SQRT(1-Inputs!$B$38)*_xlfn.NORM.S.INV(RAND())</f>
        <v>0.58819537058015803</v>
      </c>
      <c r="AC456" s="23">
        <f ca="1">SQRT(Inputs!$B$38)*G456+SQRT(1-Inputs!$B$38)*_xlfn.NORM.S.INV(RAND())</f>
        <v>0.65582417244262348</v>
      </c>
      <c r="AD456" s="23">
        <f ca="1">SQRT(Inputs!$B$38)*H456+SQRT(1-Inputs!$B$38)*_xlfn.NORM.S.INV(RAND())</f>
        <v>0.34783403588657869</v>
      </c>
      <c r="AE456" s="23">
        <f ca="1">SQRT(Inputs!$B$38)*I456+SQRT(1-Inputs!$B$38)*_xlfn.NORM.S.INV(RAND())</f>
        <v>0.60130674262870387</v>
      </c>
      <c r="AF456" s="23">
        <f ca="1">SQRT(Inputs!$B$38)*J456+SQRT(1-Inputs!$B$38)*_xlfn.NORM.S.INV(RAND())</f>
        <v>0.2055480268576835</v>
      </c>
      <c r="AG456" s="23">
        <f ca="1">SQRT(Inputs!$B$38)*K456+SQRT(1-Inputs!$B$38)*_xlfn.NORM.S.INV(RAND())</f>
        <v>2.1082209183061527</v>
      </c>
      <c r="AH456" s="23">
        <f ca="1">SQRT(Inputs!$B$38)*L456+SQRT(1-Inputs!$B$38)*_xlfn.NORM.S.INV(RAND())</f>
        <v>-0.67703967617698035</v>
      </c>
      <c r="AI456" s="23">
        <f ca="1">SQRT(Inputs!$B$38)*M456+SQRT(1-Inputs!$B$38)*_xlfn.NORM.S.INV(RAND())</f>
        <v>-0.16877093931965148</v>
      </c>
      <c r="AJ456" s="23">
        <f ca="1">SQRT(Inputs!$B$38)*C456+SQRT(1-Inputs!$B$38)*_xlfn.NORM.S.INV(RAND())</f>
        <v>0.7427385996009267</v>
      </c>
      <c r="AK456" s="23">
        <f ca="1">SQRT(Inputs!$B$38)*D456+SQRT(1-Inputs!$B$38)*_xlfn.NORM.S.INV(RAND())</f>
        <v>-0.88466304300420084</v>
      </c>
      <c r="AL456" s="23">
        <f ca="1">SQRT(Inputs!$B$38)*E456+SQRT(1-Inputs!$B$38)*_xlfn.NORM.S.INV(RAND())</f>
        <v>1.6957367966256953</v>
      </c>
      <c r="AM456" s="23">
        <f ca="1">SQRT(Inputs!$B$38)*F456+SQRT(1-Inputs!$B$38)*_xlfn.NORM.S.INV(RAND())</f>
        <v>2.1492837425966957</v>
      </c>
      <c r="AN456" s="23">
        <f ca="1">SQRT(Inputs!$B$38)*G456+SQRT(1-Inputs!$B$38)*_xlfn.NORM.S.INV(RAND())</f>
        <v>-1.6410091631389481</v>
      </c>
      <c r="AO456" s="23">
        <f ca="1">SQRT(Inputs!$B$38)*H456+SQRT(1-Inputs!$B$38)*_xlfn.NORM.S.INV(RAND())</f>
        <v>-7.7957346672186456E-2</v>
      </c>
      <c r="AP456" s="23">
        <f ca="1">SQRT(Inputs!$B$38)*I456+SQRT(1-Inputs!$B$38)*_xlfn.NORM.S.INV(RAND())</f>
        <v>1.1993922064444611</v>
      </c>
      <c r="AQ456" s="23">
        <f ca="1">SQRT(Inputs!$B$38)*J456+SQRT(1-Inputs!$B$38)*_xlfn.NORM.S.INV(RAND())</f>
        <v>0.79349793170393668</v>
      </c>
      <c r="AR456" s="23">
        <f ca="1">SQRT(Inputs!$B$38)*K456+SQRT(1-Inputs!$B$38)*_xlfn.NORM.S.INV(RAND())</f>
        <v>0.37135139681293067</v>
      </c>
      <c r="AS456" s="23">
        <f ca="1">SQRT(Inputs!$B$38)*L456+SQRT(1-Inputs!$B$38)*_xlfn.NORM.S.INV(RAND())</f>
        <v>0.62660405165568045</v>
      </c>
      <c r="AT456" s="23">
        <f ca="1">SQRT(Inputs!$B$38)*M456+SQRT(1-Inputs!$B$38)*_xlfn.NORM.S.INV(RAND())</f>
        <v>0.42772776801499257</v>
      </c>
      <c r="AU456" s="15">
        <f ca="1">Inputs!$B$6*EXP($B$8-0.5*C$5^2+C$5*N456)</f>
        <v>5591.4006840631364</v>
      </c>
      <c r="AV456" s="15">
        <f t="shared" ca="1" si="219"/>
        <v>6230.4440669581172</v>
      </c>
      <c r="AW456" s="15">
        <f t="shared" ca="1" si="220"/>
        <v>8988.460454615175</v>
      </c>
      <c r="AX456" s="15">
        <f t="shared" ca="1" si="221"/>
        <v>15060.818937911034</v>
      </c>
      <c r="AY456" s="15">
        <f t="shared" ca="1" si="222"/>
        <v>18781.986786875612</v>
      </c>
      <c r="AZ456" s="15">
        <f t="shared" ca="1" si="223"/>
        <v>21834.584721023999</v>
      </c>
      <c r="BA456" s="15">
        <f t="shared" ca="1" si="224"/>
        <v>26421.586004953551</v>
      </c>
      <c r="BB456" s="15">
        <f t="shared" ca="1" si="225"/>
        <v>29819.242480996374</v>
      </c>
      <c r="BC456" s="15">
        <f t="shared" ca="1" si="226"/>
        <v>40697.714396661475</v>
      </c>
      <c r="BD456" s="15">
        <f t="shared" ca="1" si="227"/>
        <v>56602.733795922744</v>
      </c>
      <c r="BE456" s="15">
        <f t="shared" ca="1" si="228"/>
        <v>71181.984356128014</v>
      </c>
      <c r="BF456" s="15">
        <f ca="1">Inputs!$B$13*EXP($B$9-0.5*C$6^2+C$6*Y456)</f>
        <v>22059.384399144259</v>
      </c>
      <c r="BG456" s="15">
        <f t="shared" ca="1" si="229"/>
        <v>21374.597704532516</v>
      </c>
      <c r="BH456" s="15">
        <f t="shared" ca="1" si="230"/>
        <v>26948.942932358805</v>
      </c>
      <c r="BI456" s="15">
        <f t="shared" ca="1" si="231"/>
        <v>36115.634692873275</v>
      </c>
      <c r="BJ456" s="15">
        <f t="shared" ca="1" si="232"/>
        <v>48665.175628866222</v>
      </c>
      <c r="BK456" s="15">
        <f t="shared" ca="1" si="233"/>
        <v>62623.721379998824</v>
      </c>
      <c r="BL456" s="15">
        <f t="shared" ca="1" si="234"/>
        <v>83159.806997859196</v>
      </c>
      <c r="BM456" s="15">
        <f t="shared" ca="1" si="235"/>
        <v>104865.15661962554</v>
      </c>
      <c r="BN456" s="15">
        <f t="shared" ca="1" si="236"/>
        <v>166039.90269159159</v>
      </c>
      <c r="BO456" s="15">
        <f t="shared" ca="1" si="237"/>
        <v>188833.49774618415</v>
      </c>
      <c r="BP456" s="15">
        <f t="shared" ca="1" si="238"/>
        <v>228016.76641214272</v>
      </c>
      <c r="BQ456" s="15">
        <f ca="1">Inputs!$B$20*EXP($B$10-0.5*C$7^2+C$7*AJ456)</f>
        <v>5582.3505314036656</v>
      </c>
      <c r="BR456" s="15">
        <f t="shared" ca="1" si="239"/>
        <v>5719.2641329770813</v>
      </c>
      <c r="BS456" s="15">
        <f t="shared" ca="1" si="240"/>
        <v>12746.133680521234</v>
      </c>
      <c r="BT456" s="15">
        <f t="shared" ca="1" si="241"/>
        <v>30884.528222068002</v>
      </c>
      <c r="BU456" s="15">
        <f t="shared" ca="1" si="242"/>
        <v>28775.25854196716</v>
      </c>
      <c r="BV456" s="15">
        <f t="shared" ca="1" si="243"/>
        <v>39337.670376112197</v>
      </c>
      <c r="BW456" s="15">
        <f t="shared" ca="1" si="244"/>
        <v>70756.56993169272</v>
      </c>
      <c r="BX456" s="15">
        <f t="shared" ca="1" si="245"/>
        <v>116028.55361176927</v>
      </c>
      <c r="BY456" s="15">
        <f t="shared" ca="1" si="246"/>
        <v>174546.72854855415</v>
      </c>
      <c r="BZ456" s="15">
        <f t="shared" ca="1" si="247"/>
        <v>274814.44423155661</v>
      </c>
      <c r="CA456" s="15">
        <f t="shared" ca="1" si="248"/>
        <v>416516.0302469657</v>
      </c>
      <c r="CB456" s="15">
        <f ca="1">(AU456*DCF!C$10-DCF!C$5*MAX(AU456*DCF!C$10,0)-MAX(AU456-Inputs!$B$6,0)/Inputs!$B$10)*DCF!C$6</f>
        <v>1038.5882716370913</v>
      </c>
      <c r="CC456" s="15">
        <f ca="1">(AV456*DCF!D$10-DCF!D$5*MAX(AV456*DCF!D$10,0)-MAX(AV456-AU456,0)/Inputs!$B$10)*DCF!D$6</f>
        <v>1362.8145274825351</v>
      </c>
      <c r="CD456" s="15">
        <f ca="1">(AW456*DCF!E$10-DCF!E$5*MAX(AW456*DCF!E$10,0)-MAX(AW456-AV456,0)/Inputs!$B$10)*DCF!E$6</f>
        <v>1454.0729301373585</v>
      </c>
      <c r="CE456" s="15">
        <f ca="1">(AX456*DCF!F$10-DCF!F$5*MAX(AX456*DCF!F$10,0)-MAX(AX456-AW456,0)/Inputs!$B$10)*DCF!F$6</f>
        <v>2024.2455230210703</v>
      </c>
      <c r="CF456" s="15">
        <f ca="1">(AY456*DCF!G$10-DCF!G$5*MAX(AY456*DCF!G$10,0)-MAX(AY456-AX456,0)/Inputs!$B$10)*DCF!G$6</f>
        <v>3154.5649442895451</v>
      </c>
      <c r="CG456" s="15">
        <f ca="1">(AZ456*DCF!H$10-DCF!H$5*MAX(AZ456*DCF!H$10,0)-MAX(AZ456-AY456,0)/Inputs!$B$10)*DCF!H$6</f>
        <v>3697.1567968779655</v>
      </c>
      <c r="CH456" s="15">
        <f ca="1">(BA456*DCF!I$10-DCF!I$5*MAX(BA456*DCF!I$10,0)-MAX(BA456-AZ456,0)/Inputs!$B$10)*DCF!I$6</f>
        <v>4073.8309761469304</v>
      </c>
      <c r="CI456" s="15">
        <f ca="1">(BB456*DCF!J$10-DCF!J$5*MAX(BB456*DCF!J$10,0)-MAX(BB456-BA456,0)/Inputs!$B$10)*DCF!J$6</f>
        <v>4602.1923499938139</v>
      </c>
      <c r="CJ456" s="15">
        <f ca="1">(BC456*DCF!K$10-DCF!K$5*MAX(BC456*DCF!K$10,0)-MAX(BC456-BB456,0)/Inputs!$B$10)*DCF!K$6</f>
        <v>5028.8579413842981</v>
      </c>
      <c r="CK456" s="15">
        <f ca="1">(BD456*DCF!L$10-DCF!L$5*MAX(BD456*DCF!L$10,0)-MAX(BD456-BC456,0)/Inputs!$B$10)*DCF!L$6</f>
        <v>6479.9920791200611</v>
      </c>
      <c r="CL456" s="15">
        <f ca="1">(BE456*DCF!M$10-DCF!M$5*MAX(BE456*DCF!M$10,0)-MAX(BE456-BD456,0)/Inputs!$B$10)*DCF!M$6</f>
        <v>8303.0514063932442</v>
      </c>
      <c r="CM456" s="15">
        <f ca="1">(BF456*DCF!C$28-DCF!C$5*MAX(BF456*DCF!C$28,0)-MAX(BF456-Inputs!$B$13,0)/Inputs!$B$17)*DCF!C$6</f>
        <v>4267.6255475477847</v>
      </c>
      <c r="CN456" s="15">
        <f ca="1">(BG456*DCF!D$28-DCF!D$5*MAX(BG456*DCF!D$28,0)-MAX(BG456-BF456,0)/Inputs!$B$17)*DCF!D$6</f>
        <v>6295.3120036531718</v>
      </c>
      <c r="CO456" s="15">
        <f ca="1">(BH456*DCF!E$28-DCF!E$5*MAX(BH456*DCF!E$28,0)-MAX(BH456-BG456,0)/Inputs!$B$17)*DCF!E$6</f>
        <v>6533.7937885160391</v>
      </c>
      <c r="CP456" s="15">
        <f ca="1">(BI456*DCF!F$28-DCF!F$5*MAX(BI456*DCF!F$28,0)-MAX(BI456-BH456,0)/Inputs!$B$17)*DCF!F$6</f>
        <v>8135.5023765307124</v>
      </c>
      <c r="CQ456" s="15">
        <f ca="1">(BJ456*DCF!G$28-DCF!G$5*MAX(BJ456*DCF!G$28,0)-MAX(BJ456-BI456,0)/Inputs!$B$17)*DCF!G$6</f>
        <v>10515.840227425717</v>
      </c>
      <c r="CR456" s="15">
        <f ca="1">(BK456*DCF!H$28-DCF!H$5*MAX(BK456*DCF!H$28,0)-MAX(BK456-BJ456,0)/Inputs!$B$17)*DCF!H$6</f>
        <v>13318.770924401866</v>
      </c>
      <c r="CS456" s="15">
        <f ca="1">(BL456*DCF!I$28-DCF!I$5*MAX(BL456*DCF!I$28,0)-MAX(BL456-BK456,0)/Inputs!$B$17)*DCF!I$6</f>
        <v>16607.723314407613</v>
      </c>
      <c r="CT456" s="15">
        <f ca="1">(BM456*DCF!J$28-DCF!J$5*MAX(BM456*DCF!J$28,0)-MAX(BM456-BL456,0)/Inputs!$B$17)*DCF!J$6</f>
        <v>20515.683403974719</v>
      </c>
      <c r="CU456" s="15">
        <f ca="1">(BN456*DCF!K$28-DCF!K$5*MAX(BN456*DCF!K$28,0)-MAX(BN456-BM456,0)/Inputs!$B$17)*DCF!K$6</f>
        <v>27571.751907507653</v>
      </c>
      <c r="CV456" s="15">
        <f ca="1">(BO456*DCF!L$28-DCF!L$5*MAX(BO456*DCF!L$28,0)-MAX(BO456-BN456,0)/Inputs!$B$17)*DCF!L$6</f>
        <v>35097.113103186246</v>
      </c>
      <c r="CW456" s="15">
        <f ca="1">(BP456*DCF!M$28-DCF!M$5*MAX(BP456*DCF!M$28,0)-MAX(BP456-BO456,0)/Inputs!$B$17)*DCF!M$6</f>
        <v>38805.733962526734</v>
      </c>
      <c r="CX456" s="15">
        <f ca="1">(BQ456*DCF!C$46-DCF!C$5*MAX(BQ456*DCF!C$46,0)-MAX(BQ456-Inputs!$B$20,0)/Inputs!$B$24)*DCF!C$6</f>
        <v>-2389.1574120579667</v>
      </c>
      <c r="CY456" s="15">
        <f ca="1">(BR456*DCF!D$46-DCF!D$5*MAX(BR456*DCF!D$46,0)-MAX(BR456-BQ456,0)/Inputs!$B$24)*DCF!D$6</f>
        <v>-1034.5649098407898</v>
      </c>
      <c r="CZ456" s="15">
        <f ca="1">(BS456*DCF!E$46-DCF!E$5*MAX(BS456*DCF!E$46,0)-MAX(BS456-BR456,0)/Inputs!$B$24)*DCF!E$6</f>
        <v>-4277.0510293883872</v>
      </c>
      <c r="DA456" s="15">
        <f ca="1">(BT456*DCF!F$46-DCF!F$5*MAX(BT456*DCF!F$46,0)-MAX(BT456-BS456,0)/Inputs!$B$24)*DCF!F$6</f>
        <v>-8853.9694629830319</v>
      </c>
      <c r="DB456" s="15">
        <f ca="1">(BU456*DCF!G$46-DCF!G$5*MAX(BU456*DCF!G$46,0)-MAX(BU456-BT456,0)/Inputs!$B$24)*DCF!G$6</f>
        <v>-967.94284438280465</v>
      </c>
      <c r="DC456" s="15">
        <f ca="1">(BV456*DCF!H$46-DCF!H$5*MAX(BV456*DCF!H$46,0)-MAX(BV456-BU456,0)/Inputs!$B$24)*DCF!H$6</f>
        <v>-3282.2047604895306</v>
      </c>
      <c r="DD456" s="15">
        <f ca="1">(BW456*DCF!I$46-DCF!I$5*MAX(BW456*DCF!I$46,0)-MAX(BW456-BV456,0)/Inputs!$B$24)*DCF!I$6</f>
        <v>-7385.00019933162</v>
      </c>
      <c r="DE456" s="15">
        <f ca="1">(BX456*DCF!J$46-DCF!J$5*MAX(BX456*DCF!J$46,0)-MAX(BX456-BW456,0)/Inputs!$B$24)*DCF!J$6</f>
        <v>-7138.3135600876312</v>
      </c>
      <c r="DF456" s="15">
        <f ca="1">(BY456*DCF!K$46-DCF!K$5*MAX(BY456*DCF!K$46,0)-MAX(BY456-BX456,0)/Inputs!$B$24)*DCF!K$6</f>
        <v>-4364.7029525948565</v>
      </c>
      <c r="DG456" s="15">
        <f ca="1">(BZ456*DCF!L$46-DCF!L$5*MAX(BZ456*DCF!L$46,0)-MAX(BZ456-BY456,0)/Inputs!$B$24)*DCF!L$6</f>
        <v>-3694.2649248573416</v>
      </c>
      <c r="DH456" s="15">
        <f ca="1">(CA456*DCF!M$46-DCF!M$5*MAX(CA456*DCF!M$46,0)-MAX(CA456-BZ456,0)/Inputs!$B$24)*DCF!M$6</f>
        <v>3029.6268191184345</v>
      </c>
      <c r="DI456" s="15">
        <f ca="1">SUM(CB456:CL456)+BE456*DCF!M$10*(1+Inputs!$B$30)*(1-Inputs!$B$33)*(1-Inputs!$B$30/Inputs!$B$31)/(Inputs!$B$29-Inputs!$B$30)*DCF!M$6</f>
        <v>239319.77149388494</v>
      </c>
      <c r="DJ456" s="15">
        <f ca="1">SUM(CM456:CW456)+BP456*DCF!M$28*(1+Inputs!$B$30)*(1-Inputs!$B$33)*(1-Inputs!$B$30/Inputs!$B$31)/(Inputs!$B$29-Inputs!$B$30)*DCF!M$6</f>
        <v>1033763.0854057847</v>
      </c>
      <c r="DK456" s="15">
        <f ca="1">SUM(CX456:DH456)+CA456*DCF!M$46*(1+Inputs!$B$30)*(1-Inputs!$B$33)*(1-Inputs!$B$30/Inputs!$B$31)/(Inputs!$B$29-Inputs!$B$30)*DCF!M$6</f>
        <v>603625.57700288552</v>
      </c>
      <c r="DM456" s="15">
        <f ca="1">DI456+DJ456+DK456+Inputs!$B$34+Inputs!$B$36-Inputs!$B$35</f>
        <v>1953559.4339025551</v>
      </c>
    </row>
    <row r="457" spans="1:117" x14ac:dyDescent="0.75">
      <c r="A457" s="11">
        <v>444</v>
      </c>
      <c r="C457" s="23">
        <f t="shared" ca="1" si="254"/>
        <v>-6.3643908154652595E-2</v>
      </c>
      <c r="D457" s="23">
        <f t="shared" ca="1" si="254"/>
        <v>0.49479661341832826</v>
      </c>
      <c r="E457" s="23">
        <f t="shared" ca="1" si="254"/>
        <v>1.4467207127233046</v>
      </c>
      <c r="F457" s="23">
        <f t="shared" ca="1" si="254"/>
        <v>-0.90857638096729543</v>
      </c>
      <c r="G457" s="23">
        <f t="shared" ca="1" si="254"/>
        <v>-5.7085447188603575E-2</v>
      </c>
      <c r="H457" s="23">
        <f t="shared" ca="1" si="254"/>
        <v>0.46325417728611956</v>
      </c>
      <c r="I457" s="23">
        <f t="shared" ca="1" si="254"/>
        <v>1.1980100357048646</v>
      </c>
      <c r="J457" s="23">
        <f t="shared" ca="1" si="254"/>
        <v>-0.85056490108907357</v>
      </c>
      <c r="K457" s="23">
        <f t="shared" ca="1" si="254"/>
        <v>-0.13630812320564847</v>
      </c>
      <c r="L457" s="23">
        <f t="shared" ca="1" si="254"/>
        <v>0.34928914870987238</v>
      </c>
      <c r="M457" s="23">
        <f t="shared" ca="1" si="254"/>
        <v>0.16412677347460439</v>
      </c>
      <c r="N457" s="23">
        <f ca="1">SQRT(Inputs!$B$38)*C457+SQRT(1-Inputs!$B$38)*_xlfn.NORM.S.INV(RAND())</f>
        <v>-0.10659111927095186</v>
      </c>
      <c r="O457" s="23">
        <f ca="1">SQRT(Inputs!$B$38)*D457+SQRT(1-Inputs!$B$38)*_xlfn.NORM.S.INV(RAND())</f>
        <v>0.36345791256382431</v>
      </c>
      <c r="P457" s="23">
        <f ca="1">SQRT(Inputs!$B$38)*E457+SQRT(1-Inputs!$B$38)*_xlfn.NORM.S.INV(RAND())</f>
        <v>1.9144493339559903</v>
      </c>
      <c r="Q457" s="23">
        <f ca="1">SQRT(Inputs!$B$38)*F457+SQRT(1-Inputs!$B$38)*_xlfn.NORM.S.INV(RAND())</f>
        <v>-1.8152870400694077</v>
      </c>
      <c r="R457" s="23">
        <f ca="1">SQRT(Inputs!$B$38)*G457+SQRT(1-Inputs!$B$38)*_xlfn.NORM.S.INV(RAND())</f>
        <v>0.20553983536083942</v>
      </c>
      <c r="S457" s="23">
        <f ca="1">SQRT(Inputs!$B$38)*H457+SQRT(1-Inputs!$B$38)*_xlfn.NORM.S.INV(RAND())</f>
        <v>-0.51368913906915736</v>
      </c>
      <c r="T457" s="23">
        <f ca="1">SQRT(Inputs!$B$38)*I457+SQRT(1-Inputs!$B$38)*_xlfn.NORM.S.INV(RAND())</f>
        <v>0.41672884432155399</v>
      </c>
      <c r="U457" s="23">
        <f ca="1">SQRT(Inputs!$B$38)*J457+SQRT(1-Inputs!$B$38)*_xlfn.NORM.S.INV(RAND())</f>
        <v>5.9587017791988051E-2</v>
      </c>
      <c r="V457" s="23">
        <f ca="1">SQRT(Inputs!$B$38)*K457+SQRT(1-Inputs!$B$38)*_xlfn.NORM.S.INV(RAND())</f>
        <v>-1.2151632326017956</v>
      </c>
      <c r="W457" s="23">
        <f ca="1">SQRT(Inputs!$B$38)*L457+SQRT(1-Inputs!$B$38)*_xlfn.NORM.S.INV(RAND())</f>
        <v>0.30197006421189854</v>
      </c>
      <c r="X457" s="23">
        <f ca="1">SQRT(Inputs!$B$38)*M457+SQRT(1-Inputs!$B$38)*_xlfn.NORM.S.INV(RAND())</f>
        <v>-0.32709190858010506</v>
      </c>
      <c r="Y457" s="23">
        <f ca="1">SQRT(Inputs!$B$38)*C457+SQRT(1-Inputs!$B$38)*_xlfn.NORM.S.INV(RAND())</f>
        <v>-0.49598976111916593</v>
      </c>
      <c r="Z457" s="23">
        <f ca="1">SQRT(Inputs!$B$38)*D457+SQRT(1-Inputs!$B$38)*_xlfn.NORM.S.INV(RAND())</f>
        <v>1.723297926048077</v>
      </c>
      <c r="AA457" s="23">
        <f ca="1">SQRT(Inputs!$B$38)*E457+SQRT(1-Inputs!$B$38)*_xlfn.NORM.S.INV(RAND())</f>
        <v>-0.96529118224087784</v>
      </c>
      <c r="AB457" s="23">
        <f ca="1">SQRT(Inputs!$B$38)*F457+SQRT(1-Inputs!$B$38)*_xlfn.NORM.S.INV(RAND())</f>
        <v>-1.9190788253075171</v>
      </c>
      <c r="AC457" s="23">
        <f ca="1">SQRT(Inputs!$B$38)*G457+SQRT(1-Inputs!$B$38)*_xlfn.NORM.S.INV(RAND())</f>
        <v>0.83235501428319769</v>
      </c>
      <c r="AD457" s="23">
        <f ca="1">SQRT(Inputs!$B$38)*H457+SQRT(1-Inputs!$B$38)*_xlfn.NORM.S.INV(RAND())</f>
        <v>0.28121547187936163</v>
      </c>
      <c r="AE457" s="23">
        <f ca="1">SQRT(Inputs!$B$38)*I457+SQRT(1-Inputs!$B$38)*_xlfn.NORM.S.INV(RAND())</f>
        <v>-0.8341301327092977</v>
      </c>
      <c r="AF457" s="23">
        <f ca="1">SQRT(Inputs!$B$38)*J457+SQRT(1-Inputs!$B$38)*_xlfn.NORM.S.INV(RAND())</f>
        <v>-0.48541486296671871</v>
      </c>
      <c r="AG457" s="23">
        <f ca="1">SQRT(Inputs!$B$38)*K457+SQRT(1-Inputs!$B$38)*_xlfn.NORM.S.INV(RAND())</f>
        <v>-0.45366200345505969</v>
      </c>
      <c r="AH457" s="23">
        <f ca="1">SQRT(Inputs!$B$38)*L457+SQRT(1-Inputs!$B$38)*_xlfn.NORM.S.INV(RAND())</f>
        <v>-7.7875225521641223E-2</v>
      </c>
      <c r="AI457" s="23">
        <f ca="1">SQRT(Inputs!$B$38)*M457+SQRT(1-Inputs!$B$38)*_xlfn.NORM.S.INV(RAND())</f>
        <v>1.6358275702155713</v>
      </c>
      <c r="AJ457" s="23">
        <f ca="1">SQRT(Inputs!$B$38)*C457+SQRT(1-Inputs!$B$38)*_xlfn.NORM.S.INV(RAND())</f>
        <v>0.44485486701240567</v>
      </c>
      <c r="AK457" s="23">
        <f ca="1">SQRT(Inputs!$B$38)*D457+SQRT(1-Inputs!$B$38)*_xlfn.NORM.S.INV(RAND())</f>
        <v>0.52417910974162396</v>
      </c>
      <c r="AL457" s="23">
        <f ca="1">SQRT(Inputs!$B$38)*E457+SQRT(1-Inputs!$B$38)*_xlfn.NORM.S.INV(RAND())</f>
        <v>-0.88865965648622147</v>
      </c>
      <c r="AM457" s="23">
        <f ca="1">SQRT(Inputs!$B$38)*F457+SQRT(1-Inputs!$B$38)*_xlfn.NORM.S.INV(RAND())</f>
        <v>-2.0993433406267821</v>
      </c>
      <c r="AN457" s="23">
        <f ca="1">SQRT(Inputs!$B$38)*G457+SQRT(1-Inputs!$B$38)*_xlfn.NORM.S.INV(RAND())</f>
        <v>9.3072180924509557E-2</v>
      </c>
      <c r="AO457" s="23">
        <f ca="1">SQRT(Inputs!$B$38)*H457+SQRT(1-Inputs!$B$38)*_xlfn.NORM.S.INV(RAND())</f>
        <v>1.3578598839060445</v>
      </c>
      <c r="AP457" s="23">
        <f ca="1">SQRT(Inputs!$B$38)*I457+SQRT(1-Inputs!$B$38)*_xlfn.NORM.S.INV(RAND())</f>
        <v>1.2913088745189167</v>
      </c>
      <c r="AQ457" s="23">
        <f ca="1">SQRT(Inputs!$B$38)*J457+SQRT(1-Inputs!$B$38)*_xlfn.NORM.S.INV(RAND())</f>
        <v>0.32168921365461645</v>
      </c>
      <c r="AR457" s="23">
        <f ca="1">SQRT(Inputs!$B$38)*K457+SQRT(1-Inputs!$B$38)*_xlfn.NORM.S.INV(RAND())</f>
        <v>0.45828189503036121</v>
      </c>
      <c r="AS457" s="23">
        <f ca="1">SQRT(Inputs!$B$38)*L457+SQRT(1-Inputs!$B$38)*_xlfn.NORM.S.INV(RAND())</f>
        <v>2.8999053756879584E-2</v>
      </c>
      <c r="AT457" s="23">
        <f ca="1">SQRT(Inputs!$B$38)*M457+SQRT(1-Inputs!$B$38)*_xlfn.NORM.S.INV(RAND())</f>
        <v>-0.45325236120863233</v>
      </c>
      <c r="AU457" s="15">
        <f ca="1">Inputs!$B$6*EXP($B$8-0.5*C$5^2+C$5*N457)</f>
        <v>4877.3542206000175</v>
      </c>
      <c r="AV457" s="15">
        <f t="shared" ca="1" si="219"/>
        <v>6262.7897466997865</v>
      </c>
      <c r="AW457" s="15">
        <f t="shared" ca="1" si="220"/>
        <v>9886.2461065932093</v>
      </c>
      <c r="AX457" s="15">
        <f t="shared" ca="1" si="221"/>
        <v>9620.9538643347187</v>
      </c>
      <c r="AY457" s="15">
        <f t="shared" ca="1" si="222"/>
        <v>12043.443018409183</v>
      </c>
      <c r="AZ457" s="15">
        <f t="shared" ca="1" si="223"/>
        <v>13919.380601835765</v>
      </c>
      <c r="BA457" s="15">
        <f t="shared" ca="1" si="224"/>
        <v>17793.124742944034</v>
      </c>
      <c r="BB457" s="15">
        <f t="shared" ca="1" si="225"/>
        <v>21914.647278344761</v>
      </c>
      <c r="BC457" s="15">
        <f t="shared" ca="1" si="226"/>
        <v>23869.195690181485</v>
      </c>
      <c r="BD457" s="15">
        <f t="shared" ca="1" si="227"/>
        <v>30079.711156208883</v>
      </c>
      <c r="BE457" s="15">
        <f t="shared" ca="1" si="228"/>
        <v>35776.93948083643</v>
      </c>
      <c r="BF457" s="15">
        <f ca="1">Inputs!$B$13*EXP($B$9-0.5*C$6^2+C$6*Y457)</f>
        <v>12535.757086523548</v>
      </c>
      <c r="BG457" s="15">
        <f t="shared" ca="1" si="229"/>
        <v>20849.874316536741</v>
      </c>
      <c r="BH457" s="15">
        <f t="shared" ca="1" si="230"/>
        <v>21705.931665172178</v>
      </c>
      <c r="BI457" s="15">
        <f t="shared" ca="1" si="231"/>
        <v>19775.60355768204</v>
      </c>
      <c r="BJ457" s="15">
        <f t="shared" ca="1" si="232"/>
        <v>27334.0450304183</v>
      </c>
      <c r="BK457" s="15">
        <f t="shared" ca="1" si="233"/>
        <v>34856.644247179458</v>
      </c>
      <c r="BL457" s="15">
        <f t="shared" ca="1" si="234"/>
        <v>38430.182720387013</v>
      </c>
      <c r="BM457" s="15">
        <f t="shared" ca="1" si="235"/>
        <v>44474.574665829845</v>
      </c>
      <c r="BN457" s="15">
        <f t="shared" ca="1" si="236"/>
        <v>51803.879744519822</v>
      </c>
      <c r="BO457" s="15">
        <f t="shared" ca="1" si="237"/>
        <v>63164.951742540456</v>
      </c>
      <c r="BP457" s="15">
        <f t="shared" ca="1" si="238"/>
        <v>93574.467546253596</v>
      </c>
      <c r="BQ457" s="15">
        <f ca="1">Inputs!$B$20*EXP($B$10-0.5*C$7^2+C$7*AJ457)</f>
        <v>5022.6401754584085</v>
      </c>
      <c r="BR457" s="15">
        <f t="shared" ca="1" si="239"/>
        <v>8049.4684086054913</v>
      </c>
      <c r="BS457" s="15">
        <f t="shared" ca="1" si="240"/>
        <v>8539.8864331619861</v>
      </c>
      <c r="BT457" s="15">
        <f t="shared" ca="1" si="241"/>
        <v>6788.4539078501748</v>
      </c>
      <c r="BU457" s="15">
        <f t="shared" ca="1" si="242"/>
        <v>9622.2605420229156</v>
      </c>
      <c r="BV457" s="15">
        <f t="shared" ca="1" si="243"/>
        <v>18178.388056178803</v>
      </c>
      <c r="BW457" s="15">
        <f t="shared" ca="1" si="244"/>
        <v>33339.747772841947</v>
      </c>
      <c r="BX457" s="15">
        <f t="shared" ca="1" si="245"/>
        <v>49737.331559402366</v>
      </c>
      <c r="BY457" s="15">
        <f t="shared" ca="1" si="246"/>
        <v>76076.842963058676</v>
      </c>
      <c r="BZ457" s="15">
        <f t="shared" ca="1" si="247"/>
        <v>107317.05045127789</v>
      </c>
      <c r="CA457" s="15">
        <f t="shared" ca="1" si="248"/>
        <v>139082.25269189084</v>
      </c>
      <c r="CB457" s="15">
        <f ca="1">(AU457*DCF!C$10-DCF!C$5*MAX(AU457*DCF!C$10,0)-MAX(AU457-Inputs!$B$6,0)/Inputs!$B$10)*DCF!C$6</f>
        <v>1043.6795501938125</v>
      </c>
      <c r="CC457" s="15">
        <f ca="1">(AV457*DCF!D$10-DCF!D$5*MAX(AV457*DCF!D$10,0)-MAX(AV457-AU457,0)/Inputs!$B$10)*DCF!D$6</f>
        <v>1188.710378134391</v>
      </c>
      <c r="CD457" s="15">
        <f ca="1">(AW457*DCF!E$10-DCF!E$5*MAX(AW457*DCF!E$10,0)-MAX(AW457-AV457,0)/Inputs!$B$10)*DCF!E$6</f>
        <v>1466.4244245657669</v>
      </c>
      <c r="CE457" s="15">
        <f ca="1">(AX457*DCF!F$10-DCF!F$5*MAX(AX457*DCF!F$10,0)-MAX(AX457-AW457,0)/Inputs!$B$10)*DCF!F$6</f>
        <v>2100.2388958314359</v>
      </c>
      <c r="CF457" s="15">
        <f ca="1">(AY457*DCF!G$10-DCF!G$5*MAX(AY457*DCF!G$10,0)-MAX(AY457-AX457,0)/Inputs!$B$10)*DCF!G$6</f>
        <v>2015.7848953571106</v>
      </c>
      <c r="CG457" s="15">
        <f ca="1">(AZ457*DCF!H$10-DCF!H$5*MAX(AZ457*DCF!H$10,0)-MAX(AZ457-AY457,0)/Inputs!$B$10)*DCF!H$6</f>
        <v>2369.3513794012943</v>
      </c>
      <c r="CH457" s="15">
        <f ca="1">(BA457*DCF!I$10-DCF!I$5*MAX(BA457*DCF!I$10,0)-MAX(BA457-AZ457,0)/Inputs!$B$10)*DCF!I$6</f>
        <v>2614.7250324991492</v>
      </c>
      <c r="CI457" s="15">
        <f ca="1">(BB457*DCF!J$10-DCF!J$5*MAX(BB457*DCF!J$10,0)-MAX(BB457-BA457,0)/Inputs!$B$10)*DCF!J$6</f>
        <v>3136.0554990535197</v>
      </c>
      <c r="CJ457" s="15">
        <f ca="1">(BC457*DCF!K$10-DCF!K$5*MAX(BC457*DCF!K$10,0)-MAX(BC457-BB457,0)/Inputs!$B$10)*DCF!K$6</f>
        <v>3568.9501406688332</v>
      </c>
      <c r="CK457" s="15">
        <f ca="1">(BD457*DCF!L$10-DCF!L$5*MAX(BD457*DCF!L$10,0)-MAX(BD457-BC457,0)/Inputs!$B$10)*DCF!L$6</f>
        <v>3733.4722303913622</v>
      </c>
      <c r="CL457" s="15">
        <f ca="1">(BE457*DCF!M$10-DCF!M$5*MAX(BE457*DCF!M$10,0)-MAX(BE457-BD457,0)/Inputs!$B$10)*DCF!M$6</f>
        <v>4367.9941036139471</v>
      </c>
      <c r="CM457" s="15">
        <f ca="1">(BF457*DCF!C$28-DCF!C$5*MAX(BF457*DCF!C$28,0)-MAX(BF457-Inputs!$B$13,0)/Inputs!$B$17)*DCF!C$6</f>
        <v>3560.5289841501071</v>
      </c>
      <c r="CN457" s="15">
        <f ca="1">(BG457*DCF!D$28-DCF!D$5*MAX(BG457*DCF!D$28,0)-MAX(BG457-BF457,0)/Inputs!$B$17)*DCF!D$6</f>
        <v>4366.9864594638275</v>
      </c>
      <c r="CO457" s="15">
        <f ca="1">(BH457*DCF!E$28-DCF!E$5*MAX(BH457*DCF!E$28,0)-MAX(BH457-BG457,0)/Inputs!$B$17)*DCF!E$6</f>
        <v>5978.7892330482991</v>
      </c>
      <c r="CP457" s="15">
        <f ca="1">(BI457*DCF!F$28-DCF!F$5*MAX(BI457*DCF!F$28,0)-MAX(BI457-BH457,0)/Inputs!$B$17)*DCF!F$6</f>
        <v>5368.5554594569267</v>
      </c>
      <c r="CQ457" s="15">
        <f ca="1">(BJ457*DCF!G$28-DCF!G$5*MAX(BJ457*DCF!G$28,0)-MAX(BJ457-BI457,0)/Inputs!$B$17)*DCF!G$6</f>
        <v>5820.7701785143881</v>
      </c>
      <c r="CR457" s="15">
        <f ca="1">(BK457*DCF!H$28-DCF!H$5*MAX(BK457*DCF!H$28,0)-MAX(BK457-BJ457,0)/Inputs!$B$17)*DCF!H$6</f>
        <v>7451.6318787697355</v>
      </c>
      <c r="CS457" s="15">
        <f ca="1">(BL457*DCF!I$28-DCF!I$5*MAX(BL457*DCF!I$28,0)-MAX(BL457-BK457,0)/Inputs!$B$17)*DCF!I$6</f>
        <v>8524.0618572400708</v>
      </c>
      <c r="CT457" s="15">
        <f ca="1">(BM457*DCF!J$28-DCF!J$5*MAX(BM457*DCF!J$28,0)-MAX(BM457-BL457,0)/Inputs!$B$17)*DCF!J$6</f>
        <v>9120.0852742445022</v>
      </c>
      <c r="CU457" s="15">
        <f ca="1">(BN457*DCF!K$28-DCF!K$5*MAX(BN457*DCF!K$28,0)-MAX(BN457-BM457,0)/Inputs!$B$17)*DCF!K$6</f>
        <v>10042.36856006085</v>
      </c>
      <c r="CV457" s="15">
        <f ca="1">(BO457*DCF!L$28-DCF!L$5*MAX(BO457*DCF!L$28,0)-MAX(BO457-BN457,0)/Inputs!$B$17)*DCF!L$6</f>
        <v>11317.209455987706</v>
      </c>
      <c r="CW457" s="15">
        <f ca="1">(BP457*DCF!M$28-DCF!M$5*MAX(BP457*DCF!M$28,0)-MAX(BP457-BO457,0)/Inputs!$B$17)*DCF!M$6</f>
        <v>14427.441335654214</v>
      </c>
      <c r="CX457" s="15">
        <f ca="1">(BQ457*DCF!C$46-DCF!C$5*MAX(BQ457*DCF!C$46,0)-MAX(BQ457-Inputs!$B$20,0)/Inputs!$B$24)*DCF!C$6</f>
        <v>-2001.3673271074426</v>
      </c>
      <c r="CY457" s="15">
        <f ca="1">(BR457*DCF!D$46-DCF!D$5*MAX(BR457*DCF!D$46,0)-MAX(BR457-BQ457,0)/Inputs!$B$24)*DCF!D$6</f>
        <v>-2665.3790234474682</v>
      </c>
      <c r="CZ457" s="15">
        <f ca="1">(BS457*DCF!E$46-DCF!E$5*MAX(BS457*DCF!E$46,0)-MAX(BS457-BR457,0)/Inputs!$B$24)*DCF!E$6</f>
        <v>-1203.1657240647464</v>
      </c>
      <c r="DA457" s="15">
        <f ca="1">(BT457*DCF!F$46-DCF!F$5*MAX(BT457*DCF!F$46,0)-MAX(BT457-BS457,0)/Inputs!$B$24)*DCF!F$6</f>
        <v>-494.37813344930618</v>
      </c>
      <c r="DB457" s="15">
        <f ca="1">(BU457*DCF!G$46-DCF!G$5*MAX(BU457*DCF!G$46,0)-MAX(BU457-BT457,0)/Inputs!$B$24)*DCF!G$6</f>
        <v>-1276.9103959212057</v>
      </c>
      <c r="DC457" s="15">
        <f ca="1">(BV457*DCF!H$46-DCF!H$5*MAX(BV457*DCF!H$46,0)-MAX(BV457-BU457,0)/Inputs!$B$24)*DCF!H$6</f>
        <v>-2658.7642007608815</v>
      </c>
      <c r="DD457" s="15">
        <f ca="1">(BW457*DCF!I$46-DCF!I$5*MAX(BW457*DCF!I$46,0)-MAX(BW457-BV457,0)/Inputs!$B$24)*DCF!I$6</f>
        <v>-3582.2454528311514</v>
      </c>
      <c r="DE457" s="15">
        <f ca="1">(BX457*DCF!J$46-DCF!J$5*MAX(BX457*DCF!J$46,0)-MAX(BX457-BW457,0)/Inputs!$B$24)*DCF!J$6</f>
        <v>-2262.027843284875</v>
      </c>
      <c r="DF457" s="15">
        <f ca="1">(BY457*DCF!K$46-DCF!K$5*MAX(BY457*DCF!K$46,0)-MAX(BY457-BX457,0)/Inputs!$B$24)*DCF!K$6</f>
        <v>-2106.7157387095035</v>
      </c>
      <c r="DG457" s="15">
        <f ca="1">(BZ457*DCF!L$46-DCF!L$5*MAX(BZ457*DCF!L$46,0)-MAX(BZ457-BY457,0)/Inputs!$B$24)*DCF!L$6</f>
        <v>348.56900195904058</v>
      </c>
      <c r="DH457" s="15">
        <f ca="1">(CA457*DCF!M$46-DCF!M$5*MAX(CA457*DCF!M$46,0)-MAX(CA457-BZ457,0)/Inputs!$B$24)*DCF!M$6</f>
        <v>4262.7902117458334</v>
      </c>
      <c r="DI457" s="15">
        <f ca="1">SUM(CB457:CL457)+BE457*DCF!M$10*(1+Inputs!$B$30)*(1-Inputs!$B$33)*(1-Inputs!$B$30/Inputs!$B$31)/(Inputs!$B$29-Inputs!$B$30)*DCF!M$6</f>
        <v>127173.08220592534</v>
      </c>
      <c r="DJ457" s="15">
        <f ca="1">SUM(CM457:CW457)+BP457*DCF!M$28*(1+Inputs!$B$30)*(1-Inputs!$B$33)*(1-Inputs!$B$30/Inputs!$B$31)/(Inputs!$B$29-Inputs!$B$30)*DCF!M$6</f>
        <v>433203.73611053196</v>
      </c>
      <c r="DK457" s="15">
        <f ca="1">SUM(CX457:DH457)+CA457*DCF!M$46*(1+Inputs!$B$30)*(1-Inputs!$B$33)*(1-Inputs!$B$30/Inputs!$B$31)/(Inputs!$B$29-Inputs!$B$30)*DCF!M$6</f>
        <v>201398.04338186386</v>
      </c>
      <c r="DM457" s="15">
        <f ca="1">DI457+DJ457+DK457+Inputs!$B$34+Inputs!$B$36-Inputs!$B$35</f>
        <v>838625.86169832118</v>
      </c>
    </row>
    <row r="458" spans="1:117" x14ac:dyDescent="0.75">
      <c r="A458" s="11">
        <v>445</v>
      </c>
      <c r="C458" s="23">
        <f t="shared" ca="1" si="254"/>
        <v>0.20984810375783544</v>
      </c>
      <c r="D458" s="23">
        <f t="shared" ca="1" si="254"/>
        <v>-0.59443378321438356</v>
      </c>
      <c r="E458" s="23">
        <f t="shared" ca="1" si="254"/>
        <v>1.2662044376647261</v>
      </c>
      <c r="F458" s="23">
        <f t="shared" ca="1" si="254"/>
        <v>1.2090365992811476</v>
      </c>
      <c r="G458" s="23">
        <f t="shared" ca="1" si="254"/>
        <v>-1.0294322056519718</v>
      </c>
      <c r="H458" s="23">
        <f t="shared" ca="1" si="254"/>
        <v>0.64854370304165543</v>
      </c>
      <c r="I458" s="23">
        <f t="shared" ca="1" si="254"/>
        <v>-0.78050708205264829</v>
      </c>
      <c r="J458" s="23">
        <f t="shared" ca="1" si="254"/>
        <v>-1.4318345839300299</v>
      </c>
      <c r="K458" s="23">
        <f t="shared" ca="1" si="254"/>
        <v>0.63283088027941192</v>
      </c>
      <c r="L458" s="23">
        <f t="shared" ca="1" si="254"/>
        <v>-0.35013918176089609</v>
      </c>
      <c r="M458" s="23">
        <f t="shared" ca="1" si="254"/>
        <v>-0.72064985407808391</v>
      </c>
      <c r="N458" s="23">
        <f ca="1">SQRT(Inputs!$B$38)*C458+SQRT(1-Inputs!$B$38)*_xlfn.NORM.S.INV(RAND())</f>
        <v>-0.53744502169924169</v>
      </c>
      <c r="O458" s="23">
        <f ca="1">SQRT(Inputs!$B$38)*D458+SQRT(1-Inputs!$B$38)*_xlfn.NORM.S.INV(RAND())</f>
        <v>-0.39339197346965227</v>
      </c>
      <c r="P458" s="23">
        <f ca="1">SQRT(Inputs!$B$38)*E458+SQRT(1-Inputs!$B$38)*_xlfn.NORM.S.INV(RAND())</f>
        <v>0.88420080986592586</v>
      </c>
      <c r="Q458" s="23">
        <f ca="1">SQRT(Inputs!$B$38)*F458+SQRT(1-Inputs!$B$38)*_xlfn.NORM.S.INV(RAND())</f>
        <v>1.3663626968257117</v>
      </c>
      <c r="R458" s="23">
        <f ca="1">SQRT(Inputs!$B$38)*G458+SQRT(1-Inputs!$B$38)*_xlfn.NORM.S.INV(RAND())</f>
        <v>-1.3312853331786294</v>
      </c>
      <c r="S458" s="23">
        <f ca="1">SQRT(Inputs!$B$38)*H458+SQRT(1-Inputs!$B$38)*_xlfn.NORM.S.INV(RAND())</f>
        <v>-9.2619091273885568E-3</v>
      </c>
      <c r="T458" s="23">
        <f ca="1">SQRT(Inputs!$B$38)*I458+SQRT(1-Inputs!$B$38)*_xlfn.NORM.S.INV(RAND())</f>
        <v>-0.30283365961463471</v>
      </c>
      <c r="U458" s="23">
        <f ca="1">SQRT(Inputs!$B$38)*J458+SQRT(1-Inputs!$B$38)*_xlfn.NORM.S.INV(RAND())</f>
        <v>-0.61214844849266048</v>
      </c>
      <c r="V458" s="23">
        <f ca="1">SQRT(Inputs!$B$38)*K458+SQRT(1-Inputs!$B$38)*_xlfn.NORM.S.INV(RAND())</f>
        <v>-0.79067125024225726</v>
      </c>
      <c r="W458" s="23">
        <f ca="1">SQRT(Inputs!$B$38)*L458+SQRT(1-Inputs!$B$38)*_xlfn.NORM.S.INV(RAND())</f>
        <v>0.34645761441509482</v>
      </c>
      <c r="X458" s="23">
        <f ca="1">SQRT(Inputs!$B$38)*M458+SQRT(1-Inputs!$B$38)*_xlfn.NORM.S.INV(RAND())</f>
        <v>-1.134853440257094</v>
      </c>
      <c r="Y458" s="23">
        <f ca="1">SQRT(Inputs!$B$38)*C458+SQRT(1-Inputs!$B$38)*_xlfn.NORM.S.INV(RAND())</f>
        <v>0.6733518475178295</v>
      </c>
      <c r="Z458" s="23">
        <f ca="1">SQRT(Inputs!$B$38)*D458+SQRT(1-Inputs!$B$38)*_xlfn.NORM.S.INV(RAND())</f>
        <v>-0.20592678323895378</v>
      </c>
      <c r="AA458" s="23">
        <f ca="1">SQRT(Inputs!$B$38)*E458+SQRT(1-Inputs!$B$38)*_xlfn.NORM.S.INV(RAND())</f>
        <v>1.5648251630983254</v>
      </c>
      <c r="AB458" s="23">
        <f ca="1">SQRT(Inputs!$B$38)*F458+SQRT(1-Inputs!$B$38)*_xlfn.NORM.S.INV(RAND())</f>
        <v>0.40103153438221623</v>
      </c>
      <c r="AC458" s="23">
        <f ca="1">SQRT(Inputs!$B$38)*G458+SQRT(1-Inputs!$B$38)*_xlfn.NORM.S.INV(RAND())</f>
        <v>0.30518367139699909</v>
      </c>
      <c r="AD458" s="23">
        <f ca="1">SQRT(Inputs!$B$38)*H458+SQRT(1-Inputs!$B$38)*_xlfn.NORM.S.INV(RAND())</f>
        <v>0.28765615253318633</v>
      </c>
      <c r="AE458" s="23">
        <f ca="1">SQRT(Inputs!$B$38)*I458+SQRT(1-Inputs!$B$38)*_xlfn.NORM.S.INV(RAND())</f>
        <v>-1.5798368351753556</v>
      </c>
      <c r="AF458" s="23">
        <f ca="1">SQRT(Inputs!$B$38)*J458+SQRT(1-Inputs!$B$38)*_xlfn.NORM.S.INV(RAND())</f>
        <v>-0.73979413158321017</v>
      </c>
      <c r="AG458" s="23">
        <f ca="1">SQRT(Inputs!$B$38)*K458+SQRT(1-Inputs!$B$38)*_xlfn.NORM.S.INV(RAND())</f>
        <v>4.8429278044760937E-2</v>
      </c>
      <c r="AH458" s="23">
        <f ca="1">SQRT(Inputs!$B$38)*L458+SQRT(1-Inputs!$B$38)*_xlfn.NORM.S.INV(RAND())</f>
        <v>0.32215847344347048</v>
      </c>
      <c r="AI458" s="23">
        <f ca="1">SQRT(Inputs!$B$38)*M458+SQRT(1-Inputs!$B$38)*_xlfn.NORM.S.INV(RAND())</f>
        <v>-1.2329966705592117</v>
      </c>
      <c r="AJ458" s="23">
        <f ca="1">SQRT(Inputs!$B$38)*C458+SQRT(1-Inputs!$B$38)*_xlfn.NORM.S.INV(RAND())</f>
        <v>1.0763706018398596</v>
      </c>
      <c r="AK458" s="23">
        <f ca="1">SQRT(Inputs!$B$38)*D458+SQRT(1-Inputs!$B$38)*_xlfn.NORM.S.INV(RAND())</f>
        <v>-0.1202846975655614</v>
      </c>
      <c r="AL458" s="23">
        <f ca="1">SQRT(Inputs!$B$38)*E458+SQRT(1-Inputs!$B$38)*_xlfn.NORM.S.INV(RAND())</f>
        <v>0.26681989172927245</v>
      </c>
      <c r="AM458" s="23">
        <f ca="1">SQRT(Inputs!$B$38)*F458+SQRT(1-Inputs!$B$38)*_xlfn.NORM.S.INV(RAND())</f>
        <v>0.70999837956357748</v>
      </c>
      <c r="AN458" s="23">
        <f ca="1">SQRT(Inputs!$B$38)*G458+SQRT(1-Inputs!$B$38)*_xlfn.NORM.S.INV(RAND())</f>
        <v>-0.59359254717798671</v>
      </c>
      <c r="AO458" s="23">
        <f ca="1">SQRT(Inputs!$B$38)*H458+SQRT(1-Inputs!$B$38)*_xlfn.NORM.S.INV(RAND())</f>
        <v>-0.75586897993497393</v>
      </c>
      <c r="AP458" s="23">
        <f ca="1">SQRT(Inputs!$B$38)*I458+SQRT(1-Inputs!$B$38)*_xlfn.NORM.S.INV(RAND())</f>
        <v>-6.8106620936057016E-3</v>
      </c>
      <c r="AQ458" s="23">
        <f ca="1">SQRT(Inputs!$B$38)*J458+SQRT(1-Inputs!$B$38)*_xlfn.NORM.S.INV(RAND())</f>
        <v>-1.1235211853191003</v>
      </c>
      <c r="AR458" s="23">
        <f ca="1">SQRT(Inputs!$B$38)*K458+SQRT(1-Inputs!$B$38)*_xlfn.NORM.S.INV(RAND())</f>
        <v>0.80850324391091921</v>
      </c>
      <c r="AS458" s="23">
        <f ca="1">SQRT(Inputs!$B$38)*L458+SQRT(1-Inputs!$B$38)*_xlfn.NORM.S.INV(RAND())</f>
        <v>0.36152319526541032</v>
      </c>
      <c r="AT458" s="23">
        <f ca="1">SQRT(Inputs!$B$38)*M458+SQRT(1-Inputs!$B$38)*_xlfn.NORM.S.INV(RAND())</f>
        <v>0.34973813386383534</v>
      </c>
      <c r="AU458" s="15">
        <f ca="1">Inputs!$B$6*EXP($B$8-0.5*C$5^2+C$5*N458)</f>
        <v>4548.7808806151152</v>
      </c>
      <c r="AV458" s="15">
        <f t="shared" ca="1" si="219"/>
        <v>5225.763597090604</v>
      </c>
      <c r="AW458" s="15">
        <f t="shared" ca="1" si="220"/>
        <v>7178.9891566931628</v>
      </c>
      <c r="AX458" s="15">
        <f t="shared" ca="1" si="221"/>
        <v>10396.302449192655</v>
      </c>
      <c r="AY458" s="15">
        <f t="shared" ca="1" si="222"/>
        <v>10875.847524476198</v>
      </c>
      <c r="AZ458" s="15">
        <f t="shared" ca="1" si="223"/>
        <v>13287.895854958959</v>
      </c>
      <c r="BA458" s="15">
        <f t="shared" ca="1" si="224"/>
        <v>15753.685169553248</v>
      </c>
      <c r="BB458" s="15">
        <f t="shared" ca="1" si="225"/>
        <v>18139.946237337048</v>
      </c>
      <c r="BC458" s="15">
        <f t="shared" ca="1" si="226"/>
        <v>20584.248561669887</v>
      </c>
      <c r="BD458" s="15">
        <f t="shared" ca="1" si="227"/>
        <v>26048.218550454203</v>
      </c>
      <c r="BE458" s="15">
        <f t="shared" ca="1" si="228"/>
        <v>28784.321467440284</v>
      </c>
      <c r="BF458" s="15">
        <f ca="1">Inputs!$B$13*EXP($B$9-0.5*C$6^2+C$6*Y458)</f>
        <v>15806.233708875432</v>
      </c>
      <c r="BG458" s="15">
        <f t="shared" ca="1" si="229"/>
        <v>18560.969518206395</v>
      </c>
      <c r="BH458" s="15">
        <f t="shared" ca="1" si="230"/>
        <v>29398.308068418526</v>
      </c>
      <c r="BI458" s="15">
        <f t="shared" ca="1" si="231"/>
        <v>38279.35652410645</v>
      </c>
      <c r="BJ458" s="15">
        <f t="shared" ca="1" si="232"/>
        <v>49038.481374783609</v>
      </c>
      <c r="BK458" s="15">
        <f t="shared" ca="1" si="233"/>
        <v>62589.213529617504</v>
      </c>
      <c r="BL458" s="15">
        <f t="shared" ca="1" si="234"/>
        <v>62649.455587756303</v>
      </c>
      <c r="BM458" s="15">
        <f t="shared" ca="1" si="235"/>
        <v>70247.771194369328</v>
      </c>
      <c r="BN458" s="15">
        <f t="shared" ca="1" si="236"/>
        <v>86898.824027979455</v>
      </c>
      <c r="BO458" s="15">
        <f t="shared" ca="1" si="237"/>
        <v>110999.87240021536</v>
      </c>
      <c r="BP458" s="15">
        <f t="shared" ca="1" si="238"/>
        <v>118808.10525361223</v>
      </c>
      <c r="BQ458" s="15">
        <f ca="1">Inputs!$B$20*EXP($B$10-0.5*C$7^2+C$7*AJ458)</f>
        <v>6283.6022664061138</v>
      </c>
      <c r="BR458" s="15">
        <f t="shared" ca="1" si="239"/>
        <v>8206.486910917467</v>
      </c>
      <c r="BS458" s="15">
        <f t="shared" ca="1" si="240"/>
        <v>12132.935199685868</v>
      </c>
      <c r="BT458" s="15">
        <f t="shared" ca="1" si="241"/>
        <v>20153.542639336036</v>
      </c>
      <c r="BU458" s="15">
        <f t="shared" ca="1" si="242"/>
        <v>24193.498119973297</v>
      </c>
      <c r="BV458" s="15">
        <f t="shared" ca="1" si="243"/>
        <v>28389.463372438859</v>
      </c>
      <c r="BW458" s="15">
        <f t="shared" ca="1" si="244"/>
        <v>39558.830618852298</v>
      </c>
      <c r="BX458" s="15">
        <f t="shared" ca="1" si="245"/>
        <v>44170.940897748063</v>
      </c>
      <c r="BY458" s="15">
        <f t="shared" ca="1" si="246"/>
        <v>72244.865685609693</v>
      </c>
      <c r="BZ458" s="15">
        <f t="shared" ca="1" si="247"/>
        <v>108335.62693428679</v>
      </c>
      <c r="CA458" s="15">
        <f t="shared" ca="1" si="248"/>
        <v>161936.46593994342</v>
      </c>
      <c r="CB458" s="15">
        <f ca="1">(AU458*DCF!C$10-DCF!C$5*MAX(AU458*DCF!C$10,0)-MAX(AU458-Inputs!$B$6,0)/Inputs!$B$10)*DCF!C$6</f>
        <v>1046.0223366730872</v>
      </c>
      <c r="CC458" s="15">
        <f ca="1">(AV458*DCF!D$10-DCF!D$5*MAX(AV458*DCF!D$10,0)-MAX(AV458-AU458,0)/Inputs!$B$10)*DCF!D$6</f>
        <v>1108.6799558883811</v>
      </c>
      <c r="CD458" s="15">
        <f ca="1">(AW458*DCF!E$10-DCF!E$5*MAX(AW458*DCF!E$10,0)-MAX(AW458-AV458,0)/Inputs!$B$10)*DCF!E$6</f>
        <v>1217.5670340219779</v>
      </c>
      <c r="CE458" s="15">
        <f ca="1">(AX458*DCF!F$10-DCF!F$5*MAX(AX458*DCF!F$10,0)-MAX(AX458-AW458,0)/Inputs!$B$10)*DCF!F$6</f>
        <v>1600.0531266283178</v>
      </c>
      <c r="CF458" s="15">
        <f ca="1">(AY458*DCF!G$10-DCF!G$5*MAX(AY458*DCF!G$10,0)-MAX(AY458-AX458,0)/Inputs!$B$10)*DCF!G$6</f>
        <v>2148.6811253938836</v>
      </c>
      <c r="CG458" s="15">
        <f ca="1">(AZ458*DCF!H$10-DCF!H$5*MAX(AZ458*DCF!H$10,0)-MAX(AZ458-AY458,0)/Inputs!$B$10)*DCF!H$6</f>
        <v>2151.5520886467511</v>
      </c>
      <c r="CH458" s="15">
        <f ca="1">(BA458*DCF!I$10-DCF!I$5*MAX(BA458*DCF!I$10,0)-MAX(BA458-AZ458,0)/Inputs!$B$10)*DCF!I$6</f>
        <v>2473.1477432482993</v>
      </c>
      <c r="CI458" s="15">
        <f ca="1">(BB458*DCF!J$10-DCF!J$5*MAX(BB458*DCF!J$10,0)-MAX(BB458-BA458,0)/Inputs!$B$10)*DCF!J$6</f>
        <v>2751.2583224894775</v>
      </c>
      <c r="CJ458" s="15">
        <f ca="1">(BC458*DCF!K$10-DCF!K$5*MAX(BC458*DCF!K$10,0)-MAX(BC458-BB458,0)/Inputs!$B$10)*DCF!K$6</f>
        <v>2971.5683172072895</v>
      </c>
      <c r="CK458" s="15">
        <f ca="1">(BD458*DCF!L$10-DCF!L$5*MAX(BD458*DCF!L$10,0)-MAX(BD458-BC458,0)/Inputs!$B$10)*DCF!L$6</f>
        <v>3221.9869005444853</v>
      </c>
      <c r="CL458" s="15">
        <f ca="1">(BE458*DCF!M$10-DCF!M$5*MAX(BE458*DCF!M$10,0)-MAX(BE458-BD458,0)/Inputs!$B$10)*DCF!M$6</f>
        <v>3734.9833283696803</v>
      </c>
      <c r="CM458" s="15">
        <f ca="1">(BF458*DCF!C$28-DCF!C$5*MAX(BF458*DCF!C$28,0)-MAX(BF458-Inputs!$B$13,0)/Inputs!$B$17)*DCF!C$6</f>
        <v>3803.3506217915638</v>
      </c>
      <c r="CN458" s="15">
        <f ca="1">(BG458*DCF!D$28-DCF!D$5*MAX(BG458*DCF!D$28,0)-MAX(BG458-BF458,0)/Inputs!$B$17)*DCF!D$6</f>
        <v>4878.9221580640606</v>
      </c>
      <c r="CO458" s="15">
        <f ca="1">(BH458*DCF!E$28-DCF!E$5*MAX(BH458*DCF!E$28,0)-MAX(BH458-BG458,0)/Inputs!$B$17)*DCF!E$6</f>
        <v>6190.2340696449119</v>
      </c>
      <c r="CP458" s="15">
        <f ca="1">(BI458*DCF!F$28-DCF!F$5*MAX(BI458*DCF!F$28,0)-MAX(BI458-BH458,0)/Inputs!$B$17)*DCF!F$6</f>
        <v>8774.9017379918387</v>
      </c>
      <c r="CQ458" s="15">
        <f ca="1">(BJ458*DCF!G$28-DCF!G$5*MAX(BJ458*DCF!G$28,0)-MAX(BJ458-BI458,0)/Inputs!$B$17)*DCF!G$6</f>
        <v>10913.827533865358</v>
      </c>
      <c r="CR458" s="15">
        <f ca="1">(BK458*DCF!H$28-DCF!H$5*MAX(BK458*DCF!H$28,0)-MAX(BK458-BJ458,0)/Inputs!$B$17)*DCF!H$6</f>
        <v>13373.599540454063</v>
      </c>
      <c r="CS458" s="15">
        <f ca="1">(BL458*DCF!I$28-DCF!I$5*MAX(BL458*DCF!I$28,0)-MAX(BL458-BK458,0)/Inputs!$B$17)*DCF!I$6</f>
        <v>14723.563171797383</v>
      </c>
      <c r="CT458" s="15">
        <f ca="1">(BM458*DCF!J$28-DCF!J$5*MAX(BM458*DCF!J$28,0)-MAX(BM458-BL458,0)/Inputs!$B$17)*DCF!J$6</f>
        <v>14663.610114946037</v>
      </c>
      <c r="CU458" s="15">
        <f ca="1">(BN458*DCF!K$28-DCF!K$5*MAX(BN458*DCF!K$28,0)-MAX(BN458-BM458,0)/Inputs!$B$17)*DCF!K$6</f>
        <v>16312.042420906258</v>
      </c>
      <c r="CV458" s="15">
        <f ca="1">(BO458*DCF!L$28-DCF!L$5*MAX(BO458*DCF!L$28,0)-MAX(BO458-BN458,0)/Inputs!$B$17)*DCF!L$6</f>
        <v>19419.730605661451</v>
      </c>
      <c r="CW458" s="15">
        <f ca="1">(BP458*DCF!M$28-DCF!M$5*MAX(BP458*DCF!M$28,0)-MAX(BP458-BO458,0)/Inputs!$B$17)*DCF!M$6</f>
        <v>21537.634022120841</v>
      </c>
      <c r="CX458" s="15">
        <f ca="1">(BQ458*DCF!C$46-DCF!C$5*MAX(BQ458*DCF!C$46,0)-MAX(BQ458-Inputs!$B$20,0)/Inputs!$B$24)*DCF!C$6</f>
        <v>-2875.0131176023883</v>
      </c>
      <c r="CY458" s="15">
        <f ca="1">(BR458*DCF!D$46-DCF!D$5*MAX(BR458*DCF!D$46,0)-MAX(BR458-BQ458,0)/Inputs!$B$24)*DCF!D$6</f>
        <v>-2221.1348543662148</v>
      </c>
      <c r="CZ458" s="15">
        <f ca="1">(BS458*DCF!E$46-DCF!E$5*MAX(BS458*DCF!E$46,0)-MAX(BS458-BR458,0)/Inputs!$B$24)*DCF!E$6</f>
        <v>-2982.4385344087759</v>
      </c>
      <c r="DA458" s="15">
        <f ca="1">(BT458*DCF!F$46-DCF!F$5*MAX(BT458*DCF!F$46,0)-MAX(BT458-BS458,0)/Inputs!$B$24)*DCF!F$6</f>
        <v>-4388.2651149323783</v>
      </c>
      <c r="DB458" s="15">
        <f ca="1">(BU458*DCF!G$46-DCF!G$5*MAX(BU458*DCF!G$46,0)-MAX(BU458-BT458,0)/Inputs!$B$24)*DCF!G$6</f>
        <v>-2172.782680152493</v>
      </c>
      <c r="DC458" s="15">
        <f ca="1">(BV458*DCF!H$46-DCF!H$5*MAX(BV458*DCF!H$46,0)-MAX(BV458-BU458,0)/Inputs!$B$24)*DCF!H$6</f>
        <v>-1303.8704930980264</v>
      </c>
      <c r="DD458" s="15">
        <f ca="1">(BW458*DCF!I$46-DCF!I$5*MAX(BW458*DCF!I$46,0)-MAX(BW458-BV458,0)/Inputs!$B$24)*DCF!I$6</f>
        <v>-2292.6667183520935</v>
      </c>
      <c r="DE458" s="15">
        <f ca="1">(BX458*DCF!J$46-DCF!J$5*MAX(BX458*DCF!J$46,0)-MAX(BX458-BW458,0)/Inputs!$B$24)*DCF!J$6</f>
        <v>629.79249276721441</v>
      </c>
      <c r="DF458" s="15">
        <f ca="1">(BY458*DCF!K$46-DCF!K$5*MAX(BY458*DCF!K$46,0)-MAX(BY458-BX458,0)/Inputs!$B$24)*DCF!K$6</f>
        <v>-2750.4961292951948</v>
      </c>
      <c r="DG458" s="15">
        <f ca="1">(BZ458*DCF!L$46-DCF!L$5*MAX(BZ458*DCF!L$46,0)-MAX(BZ458-BY458,0)/Inputs!$B$24)*DCF!L$6</f>
        <v>-678.71800167983713</v>
      </c>
      <c r="DH458" s="15">
        <f ca="1">(CA458*DCF!M$46-DCF!M$5*MAX(CA458*DCF!M$46,0)-MAX(CA458-BZ458,0)/Inputs!$B$24)*DCF!M$6</f>
        <v>1489.5955996635887</v>
      </c>
      <c r="DI458" s="15">
        <f ca="1">SUM(CB458:CL458)+BE458*DCF!M$10*(1+Inputs!$B$30)*(1-Inputs!$B$33)*(1-Inputs!$B$30/Inputs!$B$31)/(Inputs!$B$29-Inputs!$B$30)*DCF!M$6</f>
        <v>104532.64755624434</v>
      </c>
      <c r="DJ458" s="15">
        <f ca="1">SUM(CM458:CW458)+BP458*DCF!M$28*(1+Inputs!$B$30)*(1-Inputs!$B$33)*(1-Inputs!$B$30/Inputs!$B$31)/(Inputs!$B$29-Inputs!$B$30)*DCF!M$6</f>
        <v>575450.78665770986</v>
      </c>
      <c r="DK458" s="15">
        <f ca="1">SUM(CX458:DH458)+CA458*DCF!M$46*(1+Inputs!$B$30)*(1-Inputs!$B$33)*(1-Inputs!$B$30/Inputs!$B$31)/(Inputs!$B$29-Inputs!$B$30)*DCF!M$6</f>
        <v>230826.9613923977</v>
      </c>
      <c r="DM458" s="15">
        <f ca="1">DI458+DJ458+DK458+Inputs!$B$34+Inputs!$B$36-Inputs!$B$35</f>
        <v>987661.39560635202</v>
      </c>
    </row>
    <row r="459" spans="1:117" x14ac:dyDescent="0.75">
      <c r="A459" s="11">
        <v>446</v>
      </c>
      <c r="C459" s="23">
        <f t="shared" ca="1" si="254"/>
        <v>-5.7978056981442538E-3</v>
      </c>
      <c r="D459" s="23">
        <f t="shared" ca="1" si="254"/>
        <v>1.008878562230072</v>
      </c>
      <c r="E459" s="23">
        <f t="shared" ca="1" si="254"/>
        <v>1.772760415076615</v>
      </c>
      <c r="F459" s="23">
        <f t="shared" ca="1" si="254"/>
        <v>0.83547519778198265</v>
      </c>
      <c r="G459" s="23">
        <f t="shared" ca="1" si="254"/>
        <v>0.53334971451889901</v>
      </c>
      <c r="H459" s="23">
        <f t="shared" ca="1" si="254"/>
        <v>-0.4239438691488141</v>
      </c>
      <c r="I459" s="23">
        <f t="shared" ca="1" si="254"/>
        <v>-0.31809361666399499</v>
      </c>
      <c r="J459" s="23">
        <f t="shared" ca="1" si="254"/>
        <v>-0.22166959745360498</v>
      </c>
      <c r="K459" s="23">
        <f t="shared" ca="1" si="254"/>
        <v>0.67676797951107592</v>
      </c>
      <c r="L459" s="23">
        <f t="shared" ca="1" si="254"/>
        <v>0.45712920344941438</v>
      </c>
      <c r="M459" s="23">
        <f t="shared" ca="1" si="254"/>
        <v>8.5648189798515337E-2</v>
      </c>
      <c r="N459" s="23">
        <f ca="1">SQRT(Inputs!$B$38)*C459+SQRT(1-Inputs!$B$38)*_xlfn.NORM.S.INV(RAND())</f>
        <v>-0.43087579385855568</v>
      </c>
      <c r="O459" s="23">
        <f ca="1">SQRT(Inputs!$B$38)*D459+SQRT(1-Inputs!$B$38)*_xlfn.NORM.S.INV(RAND())</f>
        <v>0.28649338893581933</v>
      </c>
      <c r="P459" s="23">
        <f ca="1">SQRT(Inputs!$B$38)*E459+SQRT(1-Inputs!$B$38)*_xlfn.NORM.S.INV(RAND())</f>
        <v>-7.2865059697731493E-2</v>
      </c>
      <c r="Q459" s="23">
        <f ca="1">SQRT(Inputs!$B$38)*F459+SQRT(1-Inputs!$B$38)*_xlfn.NORM.S.INV(RAND())</f>
        <v>-0.17834554298776895</v>
      </c>
      <c r="R459" s="23">
        <f ca="1">SQRT(Inputs!$B$38)*G459+SQRT(1-Inputs!$B$38)*_xlfn.NORM.S.INV(RAND())</f>
        <v>0.75225805621483</v>
      </c>
      <c r="S459" s="23">
        <f ca="1">SQRT(Inputs!$B$38)*H459+SQRT(1-Inputs!$B$38)*_xlfn.NORM.S.INV(RAND())</f>
        <v>-1.0664057133391081</v>
      </c>
      <c r="T459" s="23">
        <f ca="1">SQRT(Inputs!$B$38)*I459+SQRT(1-Inputs!$B$38)*_xlfn.NORM.S.INV(RAND())</f>
        <v>-0.64394629487733279</v>
      </c>
      <c r="U459" s="23">
        <f ca="1">SQRT(Inputs!$B$38)*J459+SQRT(1-Inputs!$B$38)*_xlfn.NORM.S.INV(RAND())</f>
        <v>-0.92427117504632306</v>
      </c>
      <c r="V459" s="23">
        <f ca="1">SQRT(Inputs!$B$38)*K459+SQRT(1-Inputs!$B$38)*_xlfn.NORM.S.INV(RAND())</f>
        <v>-0.52197943243903633</v>
      </c>
      <c r="W459" s="23">
        <f ca="1">SQRT(Inputs!$B$38)*L459+SQRT(1-Inputs!$B$38)*_xlfn.NORM.S.INV(RAND())</f>
        <v>1.3486359482640404</v>
      </c>
      <c r="X459" s="23">
        <f ca="1">SQRT(Inputs!$B$38)*M459+SQRT(1-Inputs!$B$38)*_xlfn.NORM.S.INV(RAND())</f>
        <v>0.31417723768262673</v>
      </c>
      <c r="Y459" s="23">
        <f ca="1">SQRT(Inputs!$B$38)*C459+SQRT(1-Inputs!$B$38)*_xlfn.NORM.S.INV(RAND())</f>
        <v>0.61979563359656153</v>
      </c>
      <c r="Z459" s="23">
        <f ca="1">SQRT(Inputs!$B$38)*D459+SQRT(1-Inputs!$B$38)*_xlfn.NORM.S.INV(RAND())</f>
        <v>-0.57931294091541674</v>
      </c>
      <c r="AA459" s="23">
        <f ca="1">SQRT(Inputs!$B$38)*E459+SQRT(1-Inputs!$B$38)*_xlfn.NORM.S.INV(RAND())</f>
        <v>1.684806150831208</v>
      </c>
      <c r="AB459" s="23">
        <f ca="1">SQRT(Inputs!$B$38)*F459+SQRT(1-Inputs!$B$38)*_xlfn.NORM.S.INV(RAND())</f>
        <v>-0.53143285180554778</v>
      </c>
      <c r="AC459" s="23">
        <f ca="1">SQRT(Inputs!$B$38)*G459+SQRT(1-Inputs!$B$38)*_xlfn.NORM.S.INV(RAND())</f>
        <v>1.9646448362627784</v>
      </c>
      <c r="AD459" s="23">
        <f ca="1">SQRT(Inputs!$B$38)*H459+SQRT(1-Inputs!$B$38)*_xlfn.NORM.S.INV(RAND())</f>
        <v>-0.58339857390709382</v>
      </c>
      <c r="AE459" s="23">
        <f ca="1">SQRT(Inputs!$B$38)*I459+SQRT(1-Inputs!$B$38)*_xlfn.NORM.S.INV(RAND())</f>
        <v>-0.82348736501120789</v>
      </c>
      <c r="AF459" s="23">
        <f ca="1">SQRT(Inputs!$B$38)*J459+SQRT(1-Inputs!$B$38)*_xlfn.NORM.S.INV(RAND())</f>
        <v>9.7120909240893949E-2</v>
      </c>
      <c r="AG459" s="23">
        <f ca="1">SQRT(Inputs!$B$38)*K459+SQRT(1-Inputs!$B$38)*_xlfn.NORM.S.INV(RAND())</f>
        <v>-0.56152003881607127</v>
      </c>
      <c r="AH459" s="23">
        <f ca="1">SQRT(Inputs!$B$38)*L459+SQRT(1-Inputs!$B$38)*_xlfn.NORM.S.INV(RAND())</f>
        <v>1.0846183414453519</v>
      </c>
      <c r="AI459" s="23">
        <f ca="1">SQRT(Inputs!$B$38)*M459+SQRT(1-Inputs!$B$38)*_xlfn.NORM.S.INV(RAND())</f>
        <v>-1.3248085301177763E-2</v>
      </c>
      <c r="AJ459" s="23">
        <f ca="1">SQRT(Inputs!$B$38)*C459+SQRT(1-Inputs!$B$38)*_xlfn.NORM.S.INV(RAND())</f>
        <v>-0.52334015608924711</v>
      </c>
      <c r="AK459" s="23">
        <f ca="1">SQRT(Inputs!$B$38)*D459+SQRT(1-Inputs!$B$38)*_xlfn.NORM.S.INV(RAND())</f>
        <v>1.2926992232414596</v>
      </c>
      <c r="AL459" s="23">
        <f ca="1">SQRT(Inputs!$B$38)*E459+SQRT(1-Inputs!$B$38)*_xlfn.NORM.S.INV(RAND())</f>
        <v>1.5635029967717</v>
      </c>
      <c r="AM459" s="23">
        <f ca="1">SQRT(Inputs!$B$38)*F459+SQRT(1-Inputs!$B$38)*_xlfn.NORM.S.INV(RAND())</f>
        <v>-1.3231126806913753</v>
      </c>
      <c r="AN459" s="23">
        <f ca="1">SQRT(Inputs!$B$38)*G459+SQRT(1-Inputs!$B$38)*_xlfn.NORM.S.INV(RAND())</f>
        <v>-4.0967722060894995E-2</v>
      </c>
      <c r="AO459" s="23">
        <f ca="1">SQRT(Inputs!$B$38)*H459+SQRT(1-Inputs!$B$38)*_xlfn.NORM.S.INV(RAND())</f>
        <v>0.2582660982845657</v>
      </c>
      <c r="AP459" s="23">
        <f ca="1">SQRT(Inputs!$B$38)*I459+SQRT(1-Inputs!$B$38)*_xlfn.NORM.S.INV(RAND())</f>
        <v>-0.41690199286371632</v>
      </c>
      <c r="AQ459" s="23">
        <f ca="1">SQRT(Inputs!$B$38)*J459+SQRT(1-Inputs!$B$38)*_xlfn.NORM.S.INV(RAND())</f>
        <v>1.0038582036347068</v>
      </c>
      <c r="AR459" s="23">
        <f ca="1">SQRT(Inputs!$B$38)*K459+SQRT(1-Inputs!$B$38)*_xlfn.NORM.S.INV(RAND())</f>
        <v>0.16895931207632928</v>
      </c>
      <c r="AS459" s="23">
        <f ca="1">SQRT(Inputs!$B$38)*L459+SQRT(1-Inputs!$B$38)*_xlfn.NORM.S.INV(RAND())</f>
        <v>0.60989847568220978</v>
      </c>
      <c r="AT459" s="23">
        <f ca="1">SQRT(Inputs!$B$38)*M459+SQRT(1-Inputs!$B$38)*_xlfn.NORM.S.INV(RAND())</f>
        <v>0.12721232438138907</v>
      </c>
      <c r="AU459" s="15">
        <f ca="1">Inputs!$B$6*EXP($B$8-0.5*C$5^2+C$5*N459)</f>
        <v>4627.9312193923624</v>
      </c>
      <c r="AV459" s="15">
        <f t="shared" ca="1" si="219"/>
        <v>5875.6490265670036</v>
      </c>
      <c r="AW459" s="15">
        <f t="shared" ca="1" si="220"/>
        <v>7094.2459465948459</v>
      </c>
      <c r="AX459" s="15">
        <f t="shared" ca="1" si="221"/>
        <v>8470.5104537062252</v>
      </c>
      <c r="AY459" s="15">
        <f t="shared" ca="1" si="222"/>
        <v>11302.430825442767</v>
      </c>
      <c r="AZ459" s="15">
        <f t="shared" ca="1" si="223"/>
        <v>12291.583791409837</v>
      </c>
      <c r="BA459" s="15">
        <f t="shared" ca="1" si="224"/>
        <v>14061.419210938569</v>
      </c>
      <c r="BB459" s="15">
        <f t="shared" ca="1" si="225"/>
        <v>15692.85506873253</v>
      </c>
      <c r="BC459" s="15">
        <f t="shared" ca="1" si="226"/>
        <v>18275.328454701841</v>
      </c>
      <c r="BD459" s="15">
        <f t="shared" ca="1" si="227"/>
        <v>25399.068081383037</v>
      </c>
      <c r="BE459" s="15">
        <f t="shared" ca="1" si="228"/>
        <v>32026.770166581577</v>
      </c>
      <c r="BF459" s="15">
        <f ca="1">Inputs!$B$13*EXP($B$9-0.5*C$6^2+C$6*Y459)</f>
        <v>15639.300437311869</v>
      </c>
      <c r="BG459" s="15">
        <f t="shared" ca="1" si="229"/>
        <v>17168.397931845404</v>
      </c>
      <c r="BH459" s="15">
        <f t="shared" ca="1" si="230"/>
        <v>27739.191243561134</v>
      </c>
      <c r="BI459" s="15">
        <f t="shared" ca="1" si="231"/>
        <v>31289.903164046071</v>
      </c>
      <c r="BJ459" s="15">
        <f t="shared" ca="1" si="232"/>
        <v>50916.851741700702</v>
      </c>
      <c r="BK459" s="15">
        <f t="shared" ca="1" si="233"/>
        <v>57719.398099829457</v>
      </c>
      <c r="BL459" s="15">
        <f t="shared" ca="1" si="234"/>
        <v>63724.678621312785</v>
      </c>
      <c r="BM459" s="15">
        <f t="shared" ca="1" si="235"/>
        <v>79282.183273325849</v>
      </c>
      <c r="BN459" s="15">
        <f t="shared" ca="1" si="236"/>
        <v>91161.762854178218</v>
      </c>
      <c r="BO459" s="15">
        <f t="shared" ca="1" si="237"/>
        <v>127236.63338286635</v>
      </c>
      <c r="BP459" s="15">
        <f t="shared" ca="1" si="238"/>
        <v>156369.57635704026</v>
      </c>
      <c r="BQ459" s="15">
        <f ca="1">Inputs!$B$20*EXP($B$10-0.5*C$7^2+C$7*AJ459)</f>
        <v>3562.8247995899183</v>
      </c>
      <c r="BR459" s="15">
        <f t="shared" ca="1" si="239"/>
        <v>7288.3025021626199</v>
      </c>
      <c r="BS459" s="15">
        <f t="shared" ca="1" si="240"/>
        <v>15637.635953581699</v>
      </c>
      <c r="BT459" s="15">
        <f t="shared" ca="1" si="241"/>
        <v>15237.910022353473</v>
      </c>
      <c r="BU459" s="15">
        <f t="shared" ca="1" si="242"/>
        <v>20909.608558641066</v>
      </c>
      <c r="BV459" s="15">
        <f t="shared" ca="1" si="243"/>
        <v>30834.250538319684</v>
      </c>
      <c r="BW459" s="15">
        <f t="shared" ca="1" si="244"/>
        <v>39393.524973440108</v>
      </c>
      <c r="BX459" s="15">
        <f t="shared" ca="1" si="245"/>
        <v>67381.073752320299</v>
      </c>
      <c r="BY459" s="15">
        <f t="shared" ca="1" si="246"/>
        <v>97514.174097458221</v>
      </c>
      <c r="BZ459" s="15">
        <f t="shared" ca="1" si="247"/>
        <v>153060.04929363928</v>
      </c>
      <c r="CA459" s="15">
        <f t="shared" ca="1" si="248"/>
        <v>219918.56505807783</v>
      </c>
      <c r="CB459" s="15">
        <f ca="1">(AU459*DCF!C$10-DCF!C$5*MAX(AU459*DCF!C$10,0)-MAX(AU459-Inputs!$B$6,0)/Inputs!$B$10)*DCF!C$6</f>
        <v>1045.4579806497841</v>
      </c>
      <c r="CC459" s="15">
        <f ca="1">(AV459*DCF!D$10-DCF!D$5*MAX(AV459*DCF!D$10,0)-MAX(AV459-AU459,0)/Inputs!$B$10)*DCF!D$6</f>
        <v>1127.9263118254516</v>
      </c>
      <c r="CD459" s="15">
        <f ca="1">(AW459*DCF!E$10-DCF!E$5*MAX(AW459*DCF!E$10,0)-MAX(AW459-AV459,0)/Inputs!$B$10)*DCF!E$6</f>
        <v>1363.4699676450953</v>
      </c>
      <c r="CE459" s="15">
        <f ca="1">(AX459*DCF!F$10-DCF!F$5*MAX(AX459*DCF!F$10,0)-MAX(AX459-AW459,0)/Inputs!$B$10)*DCF!F$6</f>
        <v>1562.7324104026554</v>
      </c>
      <c r="CF459" s="15">
        <f ca="1">(AY459*DCF!G$10-DCF!G$5*MAX(AY459*DCF!G$10,0)-MAX(AY459-AX459,0)/Inputs!$B$10)*DCF!G$6</f>
        <v>1784.4070998240102</v>
      </c>
      <c r="CG459" s="15">
        <f ca="1">(AZ459*DCF!H$10-DCF!H$5*MAX(AZ459*DCF!H$10,0)-MAX(AZ459-AY459,0)/Inputs!$B$10)*DCF!H$6</f>
        <v>2210.7779676141568</v>
      </c>
      <c r="CH459" s="15">
        <f ca="1">(BA459*DCF!I$10-DCF!I$5*MAX(BA459*DCF!I$10,0)-MAX(BA459-AZ459,0)/Inputs!$B$10)*DCF!I$6</f>
        <v>2278.1933094704445</v>
      </c>
      <c r="CI459" s="15">
        <f ca="1">(BB459*DCF!J$10-DCF!J$5*MAX(BB459*DCF!J$10,0)-MAX(BB459-BA459,0)/Inputs!$B$10)*DCF!J$6</f>
        <v>2445.7131219646335</v>
      </c>
      <c r="CJ459" s="15">
        <f ca="1">(BC459*DCF!K$10-DCF!K$5*MAX(BC459*DCF!K$10,0)-MAX(BC459-BB459,0)/Inputs!$B$10)*DCF!K$6</f>
        <v>2580.5274161763359</v>
      </c>
      <c r="CK459" s="15">
        <f ca="1">(BD459*DCF!L$10-DCF!L$5*MAX(BD459*DCF!L$10,0)-MAX(BD459-BC459,0)/Inputs!$B$10)*DCF!L$6</f>
        <v>2909.447577390365</v>
      </c>
      <c r="CL459" s="15">
        <f ca="1">(BE459*DCF!M$10-DCF!M$5*MAX(BE459*DCF!M$10,0)-MAX(BE459-BD459,0)/Inputs!$B$10)*DCF!M$6</f>
        <v>3727.6416757822412</v>
      </c>
      <c r="CM459" s="15">
        <f ca="1">(BF459*DCF!C$28-DCF!C$5*MAX(BF459*DCF!C$28,0)-MAX(BF459-Inputs!$B$13,0)/Inputs!$B$17)*DCF!C$6</f>
        <v>3790.9564006860282</v>
      </c>
      <c r="CN459" s="15">
        <f ca="1">(BG459*DCF!D$28-DCF!D$5*MAX(BG459*DCF!D$28,0)-MAX(BG459-BF459,0)/Inputs!$B$17)*DCF!D$6</f>
        <v>4730.2625554749211</v>
      </c>
      <c r="CO459" s="15">
        <f ca="1">(BH459*DCF!E$28-DCF!E$5*MAX(BH459*DCF!E$28,0)-MAX(BH459-BG459,0)/Inputs!$B$17)*DCF!E$6</f>
        <v>5772.8750394458557</v>
      </c>
      <c r="CP459" s="15">
        <f ca="1">(BI459*DCF!F$28-DCF!F$5*MAX(BI459*DCF!F$28,0)-MAX(BI459-BH459,0)/Inputs!$B$17)*DCF!F$6</f>
        <v>7847.9212775948617</v>
      </c>
      <c r="CQ459" s="15">
        <f ca="1">(BJ459*DCF!G$28-DCF!G$5*MAX(BJ459*DCF!G$28,0)-MAX(BJ459-BI459,0)/Inputs!$B$17)*DCF!G$6</f>
        <v>9909.7046292410942</v>
      </c>
      <c r="CR459" s="15">
        <f ca="1">(BK459*DCF!H$28-DCF!H$5*MAX(BK459*DCF!H$28,0)-MAX(BK459-BJ459,0)/Inputs!$B$17)*DCF!H$6</f>
        <v>13217.719152070405</v>
      </c>
      <c r="CS459" s="15">
        <f ca="1">(BL459*DCF!I$28-DCF!I$5*MAX(BL459*DCF!I$28,0)-MAX(BL459-BK459,0)/Inputs!$B$17)*DCF!I$6</f>
        <v>14123.109855807055</v>
      </c>
      <c r="CT459" s="15">
        <f ca="1">(BM459*DCF!J$28-DCF!J$5*MAX(BM459*DCF!J$28,0)-MAX(BM459-BL459,0)/Inputs!$B$17)*DCF!J$6</f>
        <v>15623.710563058536</v>
      </c>
      <c r="CU459" s="15">
        <f ca="1">(BN459*DCF!K$28-DCF!K$5*MAX(BN459*DCF!K$28,0)-MAX(BN459-BM459,0)/Inputs!$B$17)*DCF!K$6</f>
        <v>17796.745541984215</v>
      </c>
      <c r="CV459" s="15">
        <f ca="1">(BO459*DCF!L$28-DCF!L$5*MAX(BO459*DCF!L$28,0)-MAX(BO459-BN459,0)/Inputs!$B$17)*DCF!L$6</f>
        <v>21304.447286083108</v>
      </c>
      <c r="CW459" s="15">
        <f ca="1">(BP459*DCF!M$28-DCF!M$5*MAX(BP459*DCF!M$28,0)-MAX(BP459-BO459,0)/Inputs!$B$17)*DCF!M$6</f>
        <v>26375.81513121814</v>
      </c>
      <c r="CX459" s="15">
        <f ca="1">(BQ459*DCF!C$46-DCF!C$5*MAX(BQ459*DCF!C$46,0)-MAX(BQ459-Inputs!$B$20,0)/Inputs!$B$24)*DCF!C$6</f>
        <v>-989.94789809925044</v>
      </c>
      <c r="CY459" s="15">
        <f ca="1">(BR459*DCF!D$46-DCF!D$5*MAX(BR459*DCF!D$46,0)-MAX(BR459-BQ459,0)/Inputs!$B$24)*DCF!D$6</f>
        <v>-2833.5736831228496</v>
      </c>
      <c r="CZ459" s="15">
        <f ca="1">(BS459*DCF!E$46-DCF!E$5*MAX(BS459*DCF!E$46,0)-MAX(BS459-BR459,0)/Inputs!$B$24)*DCF!E$6</f>
        <v>-5140.2550717130271</v>
      </c>
      <c r="DA459" s="15">
        <f ca="1">(BT459*DCF!F$46-DCF!F$5*MAX(BT459*DCF!F$46,0)-MAX(BT459-BS459,0)/Inputs!$B$24)*DCF!F$6</f>
        <v>-1109.7209492441395</v>
      </c>
      <c r="DB459" s="15">
        <f ca="1">(BU459*DCF!G$46-DCF!G$5*MAX(BU459*DCF!G$46,0)-MAX(BU459-BT459,0)/Inputs!$B$24)*DCF!G$6</f>
        <v>-2611.205248097328</v>
      </c>
      <c r="DC459" s="15">
        <f ca="1">(BV459*DCF!H$46-DCF!H$5*MAX(BV459*DCF!H$46,0)-MAX(BV459-BU459,0)/Inputs!$B$24)*DCF!H$6</f>
        <v>-3084.021685894822</v>
      </c>
      <c r="DD459" s="15">
        <f ca="1">(BW459*DCF!I$46-DCF!I$5*MAX(BW459*DCF!I$46,0)-MAX(BW459-BV459,0)/Inputs!$B$24)*DCF!I$6</f>
        <v>-1547.2278430394838</v>
      </c>
      <c r="DE459" s="15">
        <f ca="1">(BX459*DCF!J$46-DCF!J$5*MAX(BX459*DCF!J$46,0)-MAX(BX459-BW459,0)/Inputs!$B$24)*DCF!J$6</f>
        <v>-4595.3910261681922</v>
      </c>
      <c r="DF459" s="15">
        <f ca="1">(BY459*DCF!K$46-DCF!K$5*MAX(BY459*DCF!K$46,0)-MAX(BY459-BX459,0)/Inputs!$B$24)*DCF!K$6</f>
        <v>-1811.4721524899567</v>
      </c>
      <c r="DG459" s="15">
        <f ca="1">(BZ459*DCF!L$46-DCF!L$5*MAX(BZ459*DCF!L$46,0)-MAX(BZ459-BY459,0)/Inputs!$B$24)*DCF!L$6</f>
        <v>-1989.8823756798909</v>
      </c>
      <c r="DH459" s="15">
        <f ca="1">(CA459*DCF!M$46-DCF!M$5*MAX(CA459*DCF!M$46,0)-MAX(CA459-BZ459,0)/Inputs!$B$24)*DCF!M$6</f>
        <v>3263.5650547807745</v>
      </c>
      <c r="DI459" s="15">
        <f ca="1">SUM(CB459:CL459)+BE459*DCF!M$10*(1+Inputs!$B$30)*(1-Inputs!$B$33)*(1-Inputs!$B$30/Inputs!$B$31)/(Inputs!$B$29-Inputs!$B$30)*DCF!M$6</f>
        <v>112167.21972253332</v>
      </c>
      <c r="DJ459" s="15">
        <f ca="1">SUM(CM459:CW459)+BP459*DCF!M$28*(1+Inputs!$B$30)*(1-Inputs!$B$33)*(1-Inputs!$B$30/Inputs!$B$31)/(Inputs!$B$29-Inputs!$B$30)*DCF!M$6</f>
        <v>720731.39913296327</v>
      </c>
      <c r="DK459" s="15">
        <f ca="1">SUM(CX459:DH459)+CA459*DCF!M$46*(1+Inputs!$B$30)*(1-Inputs!$B$33)*(1-Inputs!$B$30/Inputs!$B$31)/(Inputs!$B$29-Inputs!$B$30)*DCF!M$6</f>
        <v>317571.01972044888</v>
      </c>
      <c r="DM459" s="15">
        <f ca="1">DI459+DJ459+DK459+Inputs!$B$34+Inputs!$B$36-Inputs!$B$35</f>
        <v>1227320.6385759455</v>
      </c>
    </row>
    <row r="460" spans="1:117" x14ac:dyDescent="0.75">
      <c r="A460" s="11">
        <v>447</v>
      </c>
      <c r="C460" s="23">
        <f t="shared" ca="1" si="254"/>
        <v>-2.1700413720573559</v>
      </c>
      <c r="D460" s="23">
        <f t="shared" ca="1" si="254"/>
        <v>-1.4370025267001656</v>
      </c>
      <c r="E460" s="23">
        <f t="shared" ca="1" si="254"/>
        <v>-0.8533882145349625</v>
      </c>
      <c r="F460" s="23">
        <f t="shared" ca="1" si="254"/>
        <v>1.2571662362579463</v>
      </c>
      <c r="G460" s="23">
        <f t="shared" ca="1" si="254"/>
        <v>0.49394518538063731</v>
      </c>
      <c r="H460" s="23">
        <f t="shared" ca="1" si="254"/>
        <v>-0.11619248887104214</v>
      </c>
      <c r="I460" s="23">
        <f t="shared" ca="1" si="254"/>
        <v>1.4549965670392779</v>
      </c>
      <c r="J460" s="23">
        <f t="shared" ca="1" si="254"/>
        <v>0.43574561855968558</v>
      </c>
      <c r="K460" s="23">
        <f t="shared" ca="1" si="254"/>
        <v>2.2699957594343392</v>
      </c>
      <c r="L460" s="23">
        <f t="shared" ca="1" si="254"/>
        <v>-0.70354802438641906</v>
      </c>
      <c r="M460" s="23">
        <f t="shared" ca="1" si="254"/>
        <v>-1.6295515235757152</v>
      </c>
      <c r="N460" s="23">
        <f ca="1">SQRT(Inputs!$B$38)*C460+SQRT(1-Inputs!$B$38)*_xlfn.NORM.S.INV(RAND())</f>
        <v>-1.5922222646585342</v>
      </c>
      <c r="O460" s="23">
        <f ca="1">SQRT(Inputs!$B$38)*D460+SQRT(1-Inputs!$B$38)*_xlfn.NORM.S.INV(RAND())</f>
        <v>-1.3031086324063574</v>
      </c>
      <c r="P460" s="23">
        <f ca="1">SQRT(Inputs!$B$38)*E460+SQRT(1-Inputs!$B$38)*_xlfn.NORM.S.INV(RAND())</f>
        <v>-0.10387236717206683</v>
      </c>
      <c r="Q460" s="23">
        <f ca="1">SQRT(Inputs!$B$38)*F460+SQRT(1-Inputs!$B$38)*_xlfn.NORM.S.INV(RAND())</f>
        <v>1.2556140174881185</v>
      </c>
      <c r="R460" s="23">
        <f ca="1">SQRT(Inputs!$B$38)*G460+SQRT(1-Inputs!$B$38)*_xlfn.NORM.S.INV(RAND())</f>
        <v>0.66893090361311125</v>
      </c>
      <c r="S460" s="23">
        <f ca="1">SQRT(Inputs!$B$38)*H460+SQRT(1-Inputs!$B$38)*_xlfn.NORM.S.INV(RAND())</f>
        <v>-1.0433172454023421</v>
      </c>
      <c r="T460" s="23">
        <f ca="1">SQRT(Inputs!$B$38)*I460+SQRT(1-Inputs!$B$38)*_xlfn.NORM.S.INV(RAND())</f>
        <v>-6.473561807757533E-2</v>
      </c>
      <c r="U460" s="23">
        <f ca="1">SQRT(Inputs!$B$38)*J460+SQRT(1-Inputs!$B$38)*_xlfn.NORM.S.INV(RAND())</f>
        <v>0.35880354161957384</v>
      </c>
      <c r="V460" s="23">
        <f ca="1">SQRT(Inputs!$B$38)*K460+SQRT(1-Inputs!$B$38)*_xlfn.NORM.S.INV(RAND())</f>
        <v>1.6281998542930656</v>
      </c>
      <c r="W460" s="23">
        <f ca="1">SQRT(Inputs!$B$38)*L460+SQRT(1-Inputs!$B$38)*_xlfn.NORM.S.INV(RAND())</f>
        <v>-0.89650253081951226</v>
      </c>
      <c r="X460" s="23">
        <f ca="1">SQRT(Inputs!$B$38)*M460+SQRT(1-Inputs!$B$38)*_xlfn.NORM.S.INV(RAND())</f>
        <v>-0.82399018458458495</v>
      </c>
      <c r="Y460" s="23">
        <f ca="1">SQRT(Inputs!$B$38)*C460+SQRT(1-Inputs!$B$38)*_xlfn.NORM.S.INV(RAND())</f>
        <v>-1.2518709326663657</v>
      </c>
      <c r="Z460" s="23">
        <f ca="1">SQRT(Inputs!$B$38)*D460+SQRT(1-Inputs!$B$38)*_xlfn.NORM.S.INV(RAND())</f>
        <v>0.13043534922632616</v>
      </c>
      <c r="AA460" s="23">
        <f ca="1">SQRT(Inputs!$B$38)*E460+SQRT(1-Inputs!$B$38)*_xlfn.NORM.S.INV(RAND())</f>
        <v>-1.5562354136941119</v>
      </c>
      <c r="AB460" s="23">
        <f ca="1">SQRT(Inputs!$B$38)*F460+SQRT(1-Inputs!$B$38)*_xlfn.NORM.S.INV(RAND())</f>
        <v>-2.457043065215514E-2</v>
      </c>
      <c r="AC460" s="23">
        <f ca="1">SQRT(Inputs!$B$38)*G460+SQRT(1-Inputs!$B$38)*_xlfn.NORM.S.INV(RAND())</f>
        <v>0.32331640357425651</v>
      </c>
      <c r="AD460" s="23">
        <f ca="1">SQRT(Inputs!$B$38)*H460+SQRT(1-Inputs!$B$38)*_xlfn.NORM.S.INV(RAND())</f>
        <v>0.20648549995341442</v>
      </c>
      <c r="AE460" s="23">
        <f ca="1">SQRT(Inputs!$B$38)*I460+SQRT(1-Inputs!$B$38)*_xlfn.NORM.S.INV(RAND())</f>
        <v>0.87384028149691162</v>
      </c>
      <c r="AF460" s="23">
        <f ca="1">SQRT(Inputs!$B$38)*J460+SQRT(1-Inputs!$B$38)*_xlfn.NORM.S.INV(RAND())</f>
        <v>8.9696674505064244E-2</v>
      </c>
      <c r="AG460" s="23">
        <f ca="1">SQRT(Inputs!$B$38)*K460+SQRT(1-Inputs!$B$38)*_xlfn.NORM.S.INV(RAND())</f>
        <v>-0.79871218520529697</v>
      </c>
      <c r="AH460" s="23">
        <f ca="1">SQRT(Inputs!$B$38)*L460+SQRT(1-Inputs!$B$38)*_xlfn.NORM.S.INV(RAND())</f>
        <v>-1.4559996894109957</v>
      </c>
      <c r="AI460" s="23">
        <f ca="1">SQRT(Inputs!$B$38)*M460+SQRT(1-Inputs!$B$38)*_xlfn.NORM.S.INV(RAND())</f>
        <v>-0.6152884818204859</v>
      </c>
      <c r="AJ460" s="23">
        <f ca="1">SQRT(Inputs!$B$38)*C460+SQRT(1-Inputs!$B$38)*_xlfn.NORM.S.INV(RAND())</f>
        <v>-1.3880977051592132</v>
      </c>
      <c r="AK460" s="23">
        <f ca="1">SQRT(Inputs!$B$38)*D460+SQRT(1-Inputs!$B$38)*_xlfn.NORM.S.INV(RAND())</f>
        <v>0.96326425192799581</v>
      </c>
      <c r="AL460" s="23">
        <f ca="1">SQRT(Inputs!$B$38)*E460+SQRT(1-Inputs!$B$38)*_xlfn.NORM.S.INV(RAND())</f>
        <v>-1.1560355995581477</v>
      </c>
      <c r="AM460" s="23">
        <f ca="1">SQRT(Inputs!$B$38)*F460+SQRT(1-Inputs!$B$38)*_xlfn.NORM.S.INV(RAND())</f>
        <v>0.41224388942447793</v>
      </c>
      <c r="AN460" s="23">
        <f ca="1">SQRT(Inputs!$B$38)*G460+SQRT(1-Inputs!$B$38)*_xlfn.NORM.S.INV(RAND())</f>
        <v>1.0612422824311554</v>
      </c>
      <c r="AO460" s="23">
        <f ca="1">SQRT(Inputs!$B$38)*H460+SQRT(1-Inputs!$B$38)*_xlfn.NORM.S.INV(RAND())</f>
        <v>-0.40400016361149643</v>
      </c>
      <c r="AP460" s="23">
        <f ca="1">SQRT(Inputs!$B$38)*I460+SQRT(1-Inputs!$B$38)*_xlfn.NORM.S.INV(RAND())</f>
        <v>0.26815196860547996</v>
      </c>
      <c r="AQ460" s="23">
        <f ca="1">SQRT(Inputs!$B$38)*J460+SQRT(1-Inputs!$B$38)*_xlfn.NORM.S.INV(RAND())</f>
        <v>0.20493340820257297</v>
      </c>
      <c r="AR460" s="23">
        <f ca="1">SQRT(Inputs!$B$38)*K460+SQRT(1-Inputs!$B$38)*_xlfn.NORM.S.INV(RAND())</f>
        <v>2.3877477691415998</v>
      </c>
      <c r="AS460" s="23">
        <f ca="1">SQRT(Inputs!$B$38)*L460+SQRT(1-Inputs!$B$38)*_xlfn.NORM.S.INV(RAND())</f>
        <v>-1.2387582525491443</v>
      </c>
      <c r="AT460" s="23">
        <f ca="1">SQRT(Inputs!$B$38)*M460+SQRT(1-Inputs!$B$38)*_xlfn.NORM.S.INV(RAND())</f>
        <v>5.1497875766802759E-3</v>
      </c>
      <c r="AU460" s="15">
        <f ca="1">Inputs!$B$6*EXP($B$8-0.5*C$5^2+C$5*N460)</f>
        <v>3834.8074411736234</v>
      </c>
      <c r="AV460" s="15">
        <f t="shared" ca="1" si="219"/>
        <v>3853.9686289433685</v>
      </c>
      <c r="AW460" s="15">
        <f t="shared" ca="1" si="220"/>
        <v>4633.8526469142244</v>
      </c>
      <c r="AX460" s="15">
        <f t="shared" ca="1" si="221"/>
        <v>6618.3367754160954</v>
      </c>
      <c r="AY460" s="15">
        <f t="shared" ca="1" si="222"/>
        <v>8745.5022191024127</v>
      </c>
      <c r="AZ460" s="15">
        <f t="shared" ca="1" si="223"/>
        <v>9535.0929617050733</v>
      </c>
      <c r="BA460" s="15">
        <f t="shared" ca="1" si="224"/>
        <v>11589.726271578033</v>
      </c>
      <c r="BB460" s="15">
        <f t="shared" ca="1" si="225"/>
        <v>14708.72044190992</v>
      </c>
      <c r="BC460" s="15">
        <f t="shared" ca="1" si="226"/>
        <v>21080.397358056754</v>
      </c>
      <c r="BD460" s="15">
        <f t="shared" ca="1" si="227"/>
        <v>23748.238403476516</v>
      </c>
      <c r="BE460" s="15">
        <f t="shared" ca="1" si="228"/>
        <v>26996.395148860844</v>
      </c>
      <c r="BF460" s="15">
        <f ca="1">Inputs!$B$13*EXP($B$9-0.5*C$6^2+C$6*Y460)</f>
        <v>10791.226373381374</v>
      </c>
      <c r="BG460" s="15">
        <f t="shared" ca="1" si="229"/>
        <v>13464.850727100977</v>
      </c>
      <c r="BH460" s="15">
        <f t="shared" ca="1" si="230"/>
        <v>12708.967163535397</v>
      </c>
      <c r="BI460" s="15">
        <f t="shared" ca="1" si="231"/>
        <v>15498.961498746274</v>
      </c>
      <c r="BJ460" s="15">
        <f t="shared" ca="1" si="232"/>
        <v>19907.197331489355</v>
      </c>
      <c r="BK460" s="15">
        <f t="shared" ca="1" si="233"/>
        <v>25128.888779459161</v>
      </c>
      <c r="BL460" s="15">
        <f t="shared" ca="1" si="234"/>
        <v>34568.961009487022</v>
      </c>
      <c r="BM460" s="15">
        <f t="shared" ca="1" si="235"/>
        <v>42968.849607452481</v>
      </c>
      <c r="BN460" s="15">
        <f t="shared" ca="1" si="236"/>
        <v>48022.680649067101</v>
      </c>
      <c r="BO460" s="15">
        <f t="shared" ca="1" si="237"/>
        <v>49887.199358674392</v>
      </c>
      <c r="BP460" s="15">
        <f t="shared" ca="1" si="238"/>
        <v>57267.262416694721</v>
      </c>
      <c r="BQ460" s="15">
        <f ca="1">Inputs!$B$20*EXP($B$10-0.5*C$7^2+C$7*AJ460)</f>
        <v>2621.7425209856892</v>
      </c>
      <c r="BR460" s="15">
        <f t="shared" ca="1" si="239"/>
        <v>4830.4236295152505</v>
      </c>
      <c r="BS460" s="15">
        <f t="shared" ca="1" si="240"/>
        <v>4745.9170480551293</v>
      </c>
      <c r="BT460" s="15">
        <f t="shared" ca="1" si="241"/>
        <v>7290.9254875147344</v>
      </c>
      <c r="BU460" s="15">
        <f t="shared" ca="1" si="242"/>
        <v>13062.616933609657</v>
      </c>
      <c r="BV460" s="15">
        <f t="shared" ca="1" si="243"/>
        <v>16592.721920144249</v>
      </c>
      <c r="BW460" s="15">
        <f t="shared" ca="1" si="244"/>
        <v>24506.310874125917</v>
      </c>
      <c r="BX460" s="15">
        <f t="shared" ca="1" si="245"/>
        <v>35713.53075706878</v>
      </c>
      <c r="BY460" s="15">
        <f t="shared" ca="1" si="246"/>
        <v>79017.732065209391</v>
      </c>
      <c r="BZ460" s="15">
        <f t="shared" ca="1" si="247"/>
        <v>88292.859213141768</v>
      </c>
      <c r="CA460" s="15">
        <f t="shared" ca="1" si="248"/>
        <v>124138.21986192133</v>
      </c>
      <c r="CB460" s="15">
        <f ca="1">(AU460*DCF!C$10-DCF!C$5*MAX(AU460*DCF!C$10,0)-MAX(AU460-Inputs!$B$6,0)/Inputs!$B$10)*DCF!C$6</f>
        <v>984.81350793027866</v>
      </c>
      <c r="CC460" s="15">
        <f ca="1">(AV460*DCF!D$10-DCF!D$5*MAX(AV460*DCF!D$10,0)-MAX(AV460-AU460,0)/Inputs!$B$10)*DCF!D$6</f>
        <v>934.7067893707914</v>
      </c>
      <c r="CD460" s="15">
        <f ca="1">(AW460*DCF!E$10-DCF!E$5*MAX(AW460*DCF!E$10,0)-MAX(AW460-AV460,0)/Inputs!$B$10)*DCF!E$6</f>
        <v>894.22063429422769</v>
      </c>
      <c r="CE460" s="15">
        <f ca="1">(AX460*DCF!F$10-DCF!F$5*MAX(AX460*DCF!F$10,0)-MAX(AX460-AW460,0)/Inputs!$B$10)*DCF!F$6</f>
        <v>1031.8504245316378</v>
      </c>
      <c r="CF460" s="15">
        <f ca="1">(AY460*DCF!G$10-DCF!G$5*MAX(AY460*DCF!G$10,0)-MAX(AY460-AX460,0)/Inputs!$B$10)*DCF!G$6</f>
        <v>1393.0439935006666</v>
      </c>
      <c r="CG460" s="15">
        <f ca="1">(AZ460*DCF!H$10-DCF!H$5*MAX(AZ460*DCF!H$10,0)-MAX(AZ460-AY460,0)/Inputs!$B$10)*DCF!H$6</f>
        <v>1711.0391462301488</v>
      </c>
      <c r="CH460" s="15">
        <f ca="1">(BA460*DCF!I$10-DCF!I$5*MAX(BA460*DCF!I$10,0)-MAX(BA460-AZ460,0)/Inputs!$B$10)*DCF!I$6</f>
        <v>1779.9883446508097</v>
      </c>
      <c r="CI460" s="15">
        <f ca="1">(BB460*DCF!J$10-DCF!J$5*MAX(BB460*DCF!J$10,0)-MAX(BB460-BA460,0)/Inputs!$B$10)*DCF!J$6</f>
        <v>2051.4183872185608</v>
      </c>
      <c r="CJ460" s="15">
        <f ca="1">(BC460*DCF!K$10-DCF!K$5*MAX(BC460*DCF!K$10,0)-MAX(BC460-BB460,0)/Inputs!$B$10)*DCF!K$6</f>
        <v>2501.667648000554</v>
      </c>
      <c r="CK460" s="15">
        <f ca="1">(BD460*DCF!L$10-DCF!L$5*MAX(BD460*DCF!L$10,0)-MAX(BD460-BC460,0)/Inputs!$B$10)*DCF!L$6</f>
        <v>3236.690903685399</v>
      </c>
      <c r="CL460" s="15">
        <f ca="1">(BE460*DCF!M$10-DCF!M$5*MAX(BE460*DCF!M$10,0)-MAX(BE460-BD460,0)/Inputs!$B$10)*DCF!M$6</f>
        <v>3421.5134986461444</v>
      </c>
      <c r="CM460" s="15">
        <f ca="1">(BF460*DCF!C$28-DCF!C$5*MAX(BF460*DCF!C$28,0)-MAX(BF460-Inputs!$B$13,0)/Inputs!$B$17)*DCF!C$6</f>
        <v>3293.411518912224</v>
      </c>
      <c r="CN460" s="15">
        <f ca="1">(BG460*DCF!D$28-DCF!D$5*MAX(BG460*DCF!D$28,0)-MAX(BG460-BF460,0)/Inputs!$B$17)*DCF!D$6</f>
        <v>3395.3024305776353</v>
      </c>
      <c r="CO460" s="15">
        <f ca="1">(BH460*DCF!E$28-DCF!E$5*MAX(BH460*DCF!E$28,0)-MAX(BH460-BG460,0)/Inputs!$B$17)*DCF!E$6</f>
        <v>3599.4058022182307</v>
      </c>
      <c r="CP460" s="15">
        <f ca="1">(BI460*DCF!F$28-DCF!F$5*MAX(BI460*DCF!F$28,0)-MAX(BI460-BH460,0)/Inputs!$B$17)*DCF!F$6</f>
        <v>3699.5972229465892</v>
      </c>
      <c r="CQ460" s="15">
        <f ca="1">(BJ460*DCF!G$28-DCF!G$5*MAX(BJ460*DCF!G$28,0)-MAX(BJ460-BI460,0)/Inputs!$B$17)*DCF!G$6</f>
        <v>4423.6516641111484</v>
      </c>
      <c r="CR460" s="15">
        <f ca="1">(BK460*DCF!H$28-DCF!H$5*MAX(BK460*DCF!H$28,0)-MAX(BK460-BJ460,0)/Inputs!$B$17)*DCF!H$6</f>
        <v>5403.3471235486259</v>
      </c>
      <c r="CS460" s="15">
        <f ca="1">(BL460*DCF!I$28-DCF!I$5*MAX(BL460*DCF!I$28,0)-MAX(BL460-BK460,0)/Inputs!$B$17)*DCF!I$6</f>
        <v>6774.056399247429</v>
      </c>
      <c r="CT460" s="15">
        <f ca="1">(BM460*DCF!J$28-DCF!J$5*MAX(BM460*DCF!J$28,0)-MAX(BM460-BL460,0)/Inputs!$B$17)*DCF!J$6</f>
        <v>8471.8639718769246</v>
      </c>
      <c r="CU460" s="15">
        <f ca="1">(BN460*DCF!K$28-DCF!K$5*MAX(BN460*DCF!K$28,0)-MAX(BN460-BM460,0)/Inputs!$B$17)*DCF!K$6</f>
        <v>9522.5579708252899</v>
      </c>
      <c r="CV460" s="15">
        <f ca="1">(BO460*DCF!L$28-DCF!L$5*MAX(BO460*DCF!L$28,0)-MAX(BO460-BN460,0)/Inputs!$B$17)*DCF!L$6</f>
        <v>9742.5699970115056</v>
      </c>
      <c r="CW460" s="15">
        <f ca="1">(BP460*DCF!M$28-DCF!M$5*MAX(BP460*DCF!M$28,0)-MAX(BP460-BO460,0)/Inputs!$B$17)*DCF!M$6</f>
        <v>10003.444601787585</v>
      </c>
      <c r="CX460" s="15">
        <f ca="1">(BQ460*DCF!C$46-DCF!C$5*MAX(BQ460*DCF!C$46,0)-MAX(BQ460-Inputs!$B$20,0)/Inputs!$B$24)*DCF!C$6</f>
        <v>-605.48326119761873</v>
      </c>
      <c r="CY460" s="15">
        <f ca="1">(BR460*DCF!D$46-DCF!D$5*MAX(BR460*DCF!D$46,0)-MAX(BR460-BQ460,0)/Inputs!$B$24)*DCF!D$6</f>
        <v>-1766.8665619148476</v>
      </c>
      <c r="CZ460" s="15">
        <f ca="1">(BS460*DCF!E$46-DCF!E$5*MAX(BS460*DCF!E$46,0)-MAX(BS460-BR460,0)/Inputs!$B$24)*DCF!E$6</f>
        <v>-561.2129541940576</v>
      </c>
      <c r="DA460" s="15">
        <f ca="1">(BT460*DCF!F$46-DCF!F$5*MAX(BT460*DCF!F$46,0)-MAX(BT460-BS460,0)/Inputs!$B$24)*DCF!F$6</f>
        <v>-1457.68931740941</v>
      </c>
      <c r="DB460" s="15">
        <f ca="1">(BU460*DCF!G$46-DCF!G$5*MAX(BU460*DCF!G$46,0)-MAX(BU460-BT460,0)/Inputs!$B$24)*DCF!G$6</f>
        <v>-2380.8835928341855</v>
      </c>
      <c r="DC460" s="15">
        <f ca="1">(BV460*DCF!H$46-DCF!H$5*MAX(BV460*DCF!H$46,0)-MAX(BV460-BU460,0)/Inputs!$B$24)*DCF!H$6</f>
        <v>-1096.9584952535158</v>
      </c>
      <c r="DD460" s="15">
        <f ca="1">(BW460*DCF!I$46-DCF!I$5*MAX(BW460*DCF!I$46,0)-MAX(BW460-BV460,0)/Inputs!$B$24)*DCF!I$6</f>
        <v>-1705.7024995916126</v>
      </c>
      <c r="DE460" s="15">
        <f ca="1">(BX460*DCF!J$46-DCF!J$5*MAX(BX460*DCF!J$46,0)-MAX(BX460-BW460,0)/Inputs!$B$24)*DCF!J$6</f>
        <v>-1473.8877863975315</v>
      </c>
      <c r="DF460" s="15">
        <f ca="1">(BY460*DCF!K$46-DCF!K$5*MAX(BY460*DCF!K$46,0)-MAX(BY460-BX460,0)/Inputs!$B$24)*DCF!K$6</f>
        <v>-6094.6194387531996</v>
      </c>
      <c r="DG460" s="15">
        <f ca="1">(BZ460*DCF!L$46-DCF!L$5*MAX(BZ460*DCF!L$46,0)-MAX(BZ460-BY460,0)/Inputs!$B$24)*DCF!L$6</f>
        <v>4004.28544323593</v>
      </c>
      <c r="DH460" s="15">
        <f ca="1">(CA460*DCF!M$46-DCF!M$5*MAX(CA460*DCF!M$46,0)-MAX(CA460-BZ460,0)/Inputs!$B$24)*DCF!M$6</f>
        <v>2238.2542946749836</v>
      </c>
      <c r="DI460" s="15">
        <f ca="1">SUM(CB460:CL460)+BE460*DCF!M$10*(1+Inputs!$B$30)*(1-Inputs!$B$33)*(1-Inputs!$B$30/Inputs!$B$31)/(Inputs!$B$29-Inputs!$B$30)*DCF!M$6</f>
        <v>95072.277967707429</v>
      </c>
      <c r="DJ460" s="15">
        <f ca="1">SUM(CM460:CW460)+BP460*DCF!M$28*(1+Inputs!$B$30)*(1-Inputs!$B$33)*(1-Inputs!$B$30/Inputs!$B$31)/(Inputs!$B$29-Inputs!$B$30)*DCF!M$6</f>
        <v>280829.94015214243</v>
      </c>
      <c r="DK460" s="15">
        <f ca="1">SUM(CX460:DH460)+CA460*DCF!M$46*(1+Inputs!$B$30)*(1-Inputs!$B$33)*(1-Inputs!$B$30/Inputs!$B$31)/(Inputs!$B$29-Inputs!$B$30)*DCF!M$6</f>
        <v>181031.62884911089</v>
      </c>
      <c r="DM460" s="15">
        <f ca="1">DI460+DJ460+DK460+Inputs!$B$34+Inputs!$B$36-Inputs!$B$35</f>
        <v>633784.84696896072</v>
      </c>
    </row>
    <row r="461" spans="1:117" x14ac:dyDescent="0.75">
      <c r="A461" s="11">
        <v>448</v>
      </c>
      <c r="C461" s="23">
        <f t="shared" ca="1" si="254"/>
        <v>-0.25225050463566695</v>
      </c>
      <c r="D461" s="23">
        <f t="shared" ca="1" si="254"/>
        <v>-0.31107173014215617</v>
      </c>
      <c r="E461" s="23">
        <f t="shared" ca="1" si="254"/>
        <v>-0.73712918384457238</v>
      </c>
      <c r="F461" s="23">
        <f t="shared" ca="1" si="254"/>
        <v>-0.78905749808081826</v>
      </c>
      <c r="G461" s="23">
        <f t="shared" ca="1" si="254"/>
        <v>3.5443222765177168E-2</v>
      </c>
      <c r="H461" s="23">
        <f t="shared" ca="1" si="254"/>
        <v>2.3162166325732403</v>
      </c>
      <c r="I461" s="23">
        <f t="shared" ca="1" si="254"/>
        <v>0.87045493320110534</v>
      </c>
      <c r="J461" s="23">
        <f t="shared" ca="1" si="254"/>
        <v>-2.1317345289519172</v>
      </c>
      <c r="K461" s="23">
        <f t="shared" ca="1" si="254"/>
        <v>0.2222095654105633</v>
      </c>
      <c r="L461" s="23">
        <f t="shared" ca="1" si="254"/>
        <v>-7.1586998962860207E-2</v>
      </c>
      <c r="M461" s="23">
        <f t="shared" ca="1" si="254"/>
        <v>-0.67329478770842066</v>
      </c>
      <c r="N461" s="23">
        <f ca="1">SQRT(Inputs!$B$38)*C461+SQRT(1-Inputs!$B$38)*_xlfn.NORM.S.INV(RAND())</f>
        <v>-0.26724640375492625</v>
      </c>
      <c r="O461" s="23">
        <f ca="1">SQRT(Inputs!$B$38)*D461+SQRT(1-Inputs!$B$38)*_xlfn.NORM.S.INV(RAND())</f>
        <v>-0.60543116371549788</v>
      </c>
      <c r="P461" s="23">
        <f ca="1">SQRT(Inputs!$B$38)*E461+SQRT(1-Inputs!$B$38)*_xlfn.NORM.S.INV(RAND())</f>
        <v>0.69179647607165062</v>
      </c>
      <c r="Q461" s="23">
        <f ca="1">SQRT(Inputs!$B$38)*F461+SQRT(1-Inputs!$B$38)*_xlfn.NORM.S.INV(RAND())</f>
        <v>0.12154824003070192</v>
      </c>
      <c r="R461" s="23">
        <f ca="1">SQRT(Inputs!$B$38)*G461+SQRT(1-Inputs!$B$38)*_xlfn.NORM.S.INV(RAND())</f>
        <v>8.9167296837482521E-2</v>
      </c>
      <c r="S461" s="23">
        <f ca="1">SQRT(Inputs!$B$38)*H461+SQRT(1-Inputs!$B$38)*_xlfn.NORM.S.INV(RAND())</f>
        <v>2.2370724370386821</v>
      </c>
      <c r="T461" s="23">
        <f ca="1">SQRT(Inputs!$B$38)*I461+SQRT(1-Inputs!$B$38)*_xlfn.NORM.S.INV(RAND())</f>
        <v>1.2974809397378091</v>
      </c>
      <c r="U461" s="23">
        <f ca="1">SQRT(Inputs!$B$38)*J461+SQRT(1-Inputs!$B$38)*_xlfn.NORM.S.INV(RAND())</f>
        <v>-1.8117197081566352</v>
      </c>
      <c r="V461" s="23">
        <f ca="1">SQRT(Inputs!$B$38)*K461+SQRT(1-Inputs!$B$38)*_xlfn.NORM.S.INV(RAND())</f>
        <v>-1.2752647873771155</v>
      </c>
      <c r="W461" s="23">
        <f ca="1">SQRT(Inputs!$B$38)*L461+SQRT(1-Inputs!$B$38)*_xlfn.NORM.S.INV(RAND())</f>
        <v>-1.3652690855130971</v>
      </c>
      <c r="X461" s="23">
        <f ca="1">SQRT(Inputs!$B$38)*M461+SQRT(1-Inputs!$B$38)*_xlfn.NORM.S.INV(RAND())</f>
        <v>-0.77481364112571138</v>
      </c>
      <c r="Y461" s="23">
        <f ca="1">SQRT(Inputs!$B$38)*C461+SQRT(1-Inputs!$B$38)*_xlfn.NORM.S.INV(RAND())</f>
        <v>0.70908581778875723</v>
      </c>
      <c r="Z461" s="23">
        <f ca="1">SQRT(Inputs!$B$38)*D461+SQRT(1-Inputs!$B$38)*_xlfn.NORM.S.INV(RAND())</f>
        <v>1.6062773153727854</v>
      </c>
      <c r="AA461" s="23">
        <f ca="1">SQRT(Inputs!$B$38)*E461+SQRT(1-Inputs!$B$38)*_xlfn.NORM.S.INV(RAND())</f>
        <v>1.2326422774333934</v>
      </c>
      <c r="AB461" s="23">
        <f ca="1">SQRT(Inputs!$B$38)*F461+SQRT(1-Inputs!$B$38)*_xlfn.NORM.S.INV(RAND())</f>
        <v>-0.33594292138903226</v>
      </c>
      <c r="AC461" s="23">
        <f ca="1">SQRT(Inputs!$B$38)*G461+SQRT(1-Inputs!$B$38)*_xlfn.NORM.S.INV(RAND())</f>
        <v>-1.7690756356580393</v>
      </c>
      <c r="AD461" s="23">
        <f ca="1">SQRT(Inputs!$B$38)*H461+SQRT(1-Inputs!$B$38)*_xlfn.NORM.S.INV(RAND())</f>
        <v>1.1900342106016235</v>
      </c>
      <c r="AE461" s="23">
        <f ca="1">SQRT(Inputs!$B$38)*I461+SQRT(1-Inputs!$B$38)*_xlfn.NORM.S.INV(RAND())</f>
        <v>1.1645660286832527</v>
      </c>
      <c r="AF461" s="23">
        <f ca="1">SQRT(Inputs!$B$38)*J461+SQRT(1-Inputs!$B$38)*_xlfn.NORM.S.INV(RAND())</f>
        <v>0.11339980201084687</v>
      </c>
      <c r="AG461" s="23">
        <f ca="1">SQRT(Inputs!$B$38)*K461+SQRT(1-Inputs!$B$38)*_xlfn.NORM.S.INV(RAND())</f>
        <v>3.604681379453549E-2</v>
      </c>
      <c r="AH461" s="23">
        <f ca="1">SQRT(Inputs!$B$38)*L461+SQRT(1-Inputs!$B$38)*_xlfn.NORM.S.INV(RAND())</f>
        <v>-0.19139299084131378</v>
      </c>
      <c r="AI461" s="23">
        <f ca="1">SQRT(Inputs!$B$38)*M461+SQRT(1-Inputs!$B$38)*_xlfn.NORM.S.INV(RAND())</f>
        <v>0.70520630627318792</v>
      </c>
      <c r="AJ461" s="23">
        <f ca="1">SQRT(Inputs!$B$38)*C461+SQRT(1-Inputs!$B$38)*_xlfn.NORM.S.INV(RAND())</f>
        <v>-0.94687147476249889</v>
      </c>
      <c r="AK461" s="23">
        <f ca="1">SQRT(Inputs!$B$38)*D461+SQRT(1-Inputs!$B$38)*_xlfn.NORM.S.INV(RAND())</f>
        <v>3.252438002262184E-2</v>
      </c>
      <c r="AL461" s="23">
        <f ca="1">SQRT(Inputs!$B$38)*E461+SQRT(1-Inputs!$B$38)*_xlfn.NORM.S.INV(RAND())</f>
        <v>-0.33073960365271388</v>
      </c>
      <c r="AM461" s="23">
        <f ca="1">SQRT(Inputs!$B$38)*F461+SQRT(1-Inputs!$B$38)*_xlfn.NORM.S.INV(RAND())</f>
        <v>-0.3309117645144255</v>
      </c>
      <c r="AN461" s="23">
        <f ca="1">SQRT(Inputs!$B$38)*G461+SQRT(1-Inputs!$B$38)*_xlfn.NORM.S.INV(RAND())</f>
        <v>1.0601166269411262</v>
      </c>
      <c r="AO461" s="23">
        <f ca="1">SQRT(Inputs!$B$38)*H461+SQRT(1-Inputs!$B$38)*_xlfn.NORM.S.INV(RAND())</f>
        <v>1.9085724103193753</v>
      </c>
      <c r="AP461" s="23">
        <f ca="1">SQRT(Inputs!$B$38)*I461+SQRT(1-Inputs!$B$38)*_xlfn.NORM.S.INV(RAND())</f>
        <v>0.46229639731899214</v>
      </c>
      <c r="AQ461" s="23">
        <f ca="1">SQRT(Inputs!$B$38)*J461+SQRT(1-Inputs!$B$38)*_xlfn.NORM.S.INV(RAND())</f>
        <v>-0.37104148775241275</v>
      </c>
      <c r="AR461" s="23">
        <f ca="1">SQRT(Inputs!$B$38)*K461+SQRT(1-Inputs!$B$38)*_xlfn.NORM.S.INV(RAND())</f>
        <v>-0.21174769816459826</v>
      </c>
      <c r="AS461" s="23">
        <f ca="1">SQRT(Inputs!$B$38)*L461+SQRT(1-Inputs!$B$38)*_xlfn.NORM.S.INV(RAND())</f>
        <v>-1.2115740592441624</v>
      </c>
      <c r="AT461" s="23">
        <f ca="1">SQRT(Inputs!$B$38)*M461+SQRT(1-Inputs!$B$38)*_xlfn.NORM.S.INV(RAND())</f>
        <v>-1.1853078240330965</v>
      </c>
      <c r="AU461" s="15">
        <f ca="1">Inputs!$B$6*EXP($B$8-0.5*C$5^2+C$5*N461)</f>
        <v>4752.1499655301041</v>
      </c>
      <c r="AV461" s="15">
        <f t="shared" ca="1" si="219"/>
        <v>5291.8201699853553</v>
      </c>
      <c r="AW461" s="15">
        <f t="shared" ca="1" si="220"/>
        <v>7083.5004600325537</v>
      </c>
      <c r="AX461" s="15">
        <f t="shared" ca="1" si="221"/>
        <v>8780.5719441198889</v>
      </c>
      <c r="AY461" s="15">
        <f t="shared" ca="1" si="222"/>
        <v>10843.085412106357</v>
      </c>
      <c r="AZ461" s="15">
        <f t="shared" ca="1" si="223"/>
        <v>16965.835630322705</v>
      </c>
      <c r="BA461" s="15">
        <f t="shared" ca="1" si="224"/>
        <v>23781.569155234163</v>
      </c>
      <c r="BB461" s="15">
        <f t="shared" ca="1" si="225"/>
        <v>24282.803200890608</v>
      </c>
      <c r="BC461" s="15">
        <f t="shared" ca="1" si="226"/>
        <v>26295.565737048048</v>
      </c>
      <c r="BD461" s="15">
        <f t="shared" ca="1" si="227"/>
        <v>28352.627700880887</v>
      </c>
      <c r="BE461" s="15">
        <f t="shared" ca="1" si="228"/>
        <v>32375.233025453996</v>
      </c>
      <c r="BF461" s="15">
        <f ca="1">Inputs!$B$13*EXP($B$9-0.5*C$6^2+C$6*Y461)</f>
        <v>15918.605427966449</v>
      </c>
      <c r="BG461" s="15">
        <f t="shared" ca="1" si="229"/>
        <v>25923.149123800897</v>
      </c>
      <c r="BH461" s="15">
        <f t="shared" ca="1" si="230"/>
        <v>38858.138131275904</v>
      </c>
      <c r="BI461" s="15">
        <f t="shared" ca="1" si="231"/>
        <v>45171.052103736758</v>
      </c>
      <c r="BJ461" s="15">
        <f t="shared" ca="1" si="232"/>
        <v>42912.18402688732</v>
      </c>
      <c r="BK461" s="15">
        <f t="shared" ca="1" si="233"/>
        <v>61929.470100292616</v>
      </c>
      <c r="BL461" s="15">
        <f t="shared" ca="1" si="234"/>
        <v>88465.252756327027</v>
      </c>
      <c r="BM461" s="15">
        <f t="shared" ca="1" si="235"/>
        <v>110285.63251822718</v>
      </c>
      <c r="BN461" s="15">
        <f t="shared" ca="1" si="236"/>
        <v>136224.69819609646</v>
      </c>
      <c r="BO461" s="15">
        <f t="shared" ca="1" si="237"/>
        <v>163922.69170981928</v>
      </c>
      <c r="BP461" s="15">
        <f t="shared" ca="1" si="238"/>
        <v>218539.52324561722</v>
      </c>
      <c r="BQ461" s="15">
        <f ca="1">Inputs!$B$20*EXP($B$10-0.5*C$7^2+C$7*AJ461)</f>
        <v>3065.8795273633832</v>
      </c>
      <c r="BR461" s="15">
        <f t="shared" ca="1" si="239"/>
        <v>4203.1956208731744</v>
      </c>
      <c r="BS461" s="15">
        <f t="shared" ca="1" si="240"/>
        <v>5234.2471165665665</v>
      </c>
      <c r="BT461" s="15">
        <f t="shared" ca="1" si="241"/>
        <v>6616.8216408469916</v>
      </c>
      <c r="BU461" s="15">
        <f t="shared" ca="1" si="242"/>
        <v>11851.645940133727</v>
      </c>
      <c r="BV461" s="15">
        <f t="shared" ca="1" si="243"/>
        <v>25347.895010672677</v>
      </c>
      <c r="BW461" s="15">
        <f t="shared" ca="1" si="244"/>
        <v>39007.452628770909</v>
      </c>
      <c r="BX461" s="15">
        <f t="shared" ca="1" si="245"/>
        <v>50647.183079627212</v>
      </c>
      <c r="BY461" s="15">
        <f t="shared" ca="1" si="246"/>
        <v>68147.775746539279</v>
      </c>
      <c r="BZ461" s="15">
        <f t="shared" ca="1" si="247"/>
        <v>76528.471268700654</v>
      </c>
      <c r="CA461" s="15">
        <f t="shared" ca="1" si="248"/>
        <v>87082.32833356077</v>
      </c>
      <c r="CB461" s="15">
        <f ca="1">(AU461*DCF!C$10-DCF!C$5*MAX(AU461*DCF!C$10,0)-MAX(AU461-Inputs!$B$6,0)/Inputs!$B$10)*DCF!C$6</f>
        <v>1044.5722788489702</v>
      </c>
      <c r="CC461" s="15">
        <f ca="1">(AV461*DCF!D$10-DCF!D$5*MAX(AV461*DCF!D$10,0)-MAX(AV461-AU461,0)/Inputs!$B$10)*DCF!D$6</f>
        <v>1158.2608603452857</v>
      </c>
      <c r="CD461" s="15">
        <f ca="1">(AW461*DCF!E$10-DCF!E$5*MAX(AW461*DCF!E$10,0)-MAX(AW461-AV461,0)/Inputs!$B$10)*DCF!E$6</f>
        <v>1231.9068985796159</v>
      </c>
      <c r="CE461" s="15">
        <f ca="1">(AX461*DCF!F$10-DCF!F$5*MAX(AX461*DCF!F$10,0)-MAX(AX461-AW461,0)/Inputs!$B$10)*DCF!F$6</f>
        <v>1563.6663614492415</v>
      </c>
      <c r="CF461" s="15">
        <f ca="1">(AY461*DCF!G$10-DCF!G$5*MAX(AY461*DCF!G$10,0)-MAX(AY461-AX461,0)/Inputs!$B$10)*DCF!G$6</f>
        <v>1837.6569437717058</v>
      </c>
      <c r="CG461" s="15">
        <f ca="1">(AZ461*DCF!H$10-DCF!H$5*MAX(AZ461*DCF!H$10,0)-MAX(AZ461-AY461,0)/Inputs!$B$10)*DCF!H$6</f>
        <v>2206.7250908588121</v>
      </c>
      <c r="CH461" s="15">
        <f ca="1">(BA461*DCF!I$10-DCF!I$5*MAX(BA461*DCF!I$10,0)-MAX(BA461-AZ461,0)/Inputs!$B$10)*DCF!I$6</f>
        <v>3226.0060305741763</v>
      </c>
      <c r="CI461" s="15">
        <f ca="1">(BB461*DCF!J$10-DCF!J$5*MAX(BB461*DCF!J$10,0)-MAX(BB461-BA461,0)/Inputs!$B$10)*DCF!J$6</f>
        <v>4091.031613307347</v>
      </c>
      <c r="CJ461" s="15">
        <f ca="1">(BC461*DCF!K$10-DCF!K$5*MAX(BC461*DCF!K$10,0)-MAX(BC461-BB461,0)/Inputs!$B$10)*DCF!K$6</f>
        <v>3951.4076592642978</v>
      </c>
      <c r="CK461" s="15">
        <f ca="1">(BD461*DCF!L$10-DCF!L$5*MAX(BD461*DCF!L$10,0)-MAX(BD461-BC461,0)/Inputs!$B$10)*DCF!L$6</f>
        <v>4010.1039912756755</v>
      </c>
      <c r="CL461" s="15">
        <f ca="1">(BE461*DCF!M$10-DCF!M$5*MAX(BE461*DCF!M$10,0)-MAX(BE461-BD461,0)/Inputs!$B$10)*DCF!M$6</f>
        <v>4088.0209354776084</v>
      </c>
      <c r="CM461" s="15">
        <f ca="1">(BF461*DCF!C$28-DCF!C$5*MAX(BF461*DCF!C$28,0)-MAX(BF461-Inputs!$B$13,0)/Inputs!$B$17)*DCF!C$6</f>
        <v>3811.6938353365808</v>
      </c>
      <c r="CN461" s="15">
        <f ca="1">(BG461*DCF!D$28-DCF!D$5*MAX(BG461*DCF!D$28,0)-MAX(BG461-BF461,0)/Inputs!$B$17)*DCF!D$6</f>
        <v>5500.5374286751257</v>
      </c>
      <c r="CO461" s="15">
        <f ca="1">(BH461*DCF!E$28-DCF!E$5*MAX(BH461*DCF!E$28,0)-MAX(BH461-BG461,0)/Inputs!$B$17)*DCF!E$6</f>
        <v>8456.0083579504462</v>
      </c>
      <c r="CP461" s="15">
        <f ca="1">(BI461*DCF!F$28-DCF!F$5*MAX(BI461*DCF!F$28,0)-MAX(BI461-BH461,0)/Inputs!$B$17)*DCF!F$6</f>
        <v>11113.385029789462</v>
      </c>
      <c r="CQ461" s="15">
        <f ca="1">(BJ461*DCF!G$28-DCF!G$5*MAX(BJ461*DCF!G$28,0)-MAX(BJ461-BI461,0)/Inputs!$B$17)*DCF!G$6</f>
        <v>11133.891719577963</v>
      </c>
      <c r="CR461" s="15">
        <f ca="1">(BK461*DCF!H$28-DCF!H$5*MAX(BK461*DCF!H$28,0)-MAX(BK461-BJ461,0)/Inputs!$B$17)*DCF!H$6</f>
        <v>12361.088643579842</v>
      </c>
      <c r="CS461" s="15">
        <f ca="1">(BL461*DCF!I$28-DCF!I$5*MAX(BL461*DCF!I$28,0)-MAX(BL461-BK461,0)/Inputs!$B$17)*DCF!I$6</f>
        <v>16994.174538612584</v>
      </c>
      <c r="CT461" s="15">
        <f ca="1">(BM461*DCF!J$28-DCF!J$5*MAX(BM461*DCF!J$28,0)-MAX(BM461-BL461,0)/Inputs!$B$17)*DCF!J$6</f>
        <v>21709.647460957054</v>
      </c>
      <c r="CU461" s="15">
        <f ca="1">(BN461*DCF!K$28-DCF!K$5*MAX(BN461*DCF!K$28,0)-MAX(BN461-BM461,0)/Inputs!$B$17)*DCF!K$6</f>
        <v>25591.182140558674</v>
      </c>
      <c r="CV461" s="15">
        <f ca="1">(BO461*DCF!L$28-DCF!L$5*MAX(BO461*DCF!L$28,0)-MAX(BO461-BN461,0)/Inputs!$B$17)*DCF!L$6</f>
        <v>29571.943560599211</v>
      </c>
      <c r="CW461" s="15">
        <f ca="1">(BP461*DCF!M$28-DCF!M$5*MAX(BP461*DCF!M$28,0)-MAX(BP461-BO461,0)/Inputs!$B$17)*DCF!M$6</f>
        <v>35409.344183877598</v>
      </c>
      <c r="CX461" s="15">
        <f ca="1">(BQ461*DCF!C$46-DCF!C$5*MAX(BQ461*DCF!C$46,0)-MAX(BQ461-Inputs!$B$20,0)/Inputs!$B$24)*DCF!C$6</f>
        <v>-708.05531809777904</v>
      </c>
      <c r="CY461" s="15">
        <f ca="1">(BR461*DCF!D$46-DCF!D$5*MAX(BR461*DCF!D$46,0)-MAX(BR461-BQ461,0)/Inputs!$B$24)*DCF!D$6</f>
        <v>-1202.6708092140066</v>
      </c>
      <c r="CZ461" s="15">
        <f ca="1">(BS461*DCF!E$46-DCF!E$5*MAX(BS461*DCF!E$46,0)-MAX(BS461-BR461,0)/Inputs!$B$24)*DCF!E$6</f>
        <v>-1025.370950245587</v>
      </c>
      <c r="DA461" s="15">
        <f ca="1">(BT461*DCF!F$46-DCF!F$5*MAX(BT461*DCF!F$46,0)-MAX(BT461-BS461,0)/Inputs!$B$24)*DCF!F$6</f>
        <v>-985.31787742943777</v>
      </c>
      <c r="DB461" s="15">
        <f ca="1">(BU461*DCF!G$46-DCF!G$5*MAX(BU461*DCF!G$46,0)-MAX(BU461-BT461,0)/Inputs!$B$24)*DCF!G$6</f>
        <v>-2159.5574202135745</v>
      </c>
      <c r="DC461" s="15">
        <f ca="1">(BV461*DCF!H$46-DCF!H$5*MAX(BV461*DCF!H$46,0)-MAX(BV461-BU461,0)/Inputs!$B$24)*DCF!H$6</f>
        <v>-4193.8767057799496</v>
      </c>
      <c r="DD461" s="15">
        <f ca="1">(BW461*DCF!I$46-DCF!I$5*MAX(BW461*DCF!I$46,0)-MAX(BW461-BV461,0)/Inputs!$B$24)*DCF!I$6</f>
        <v>-3020.2383280726376</v>
      </c>
      <c r="DE461" s="15">
        <f ca="1">(BX461*DCF!J$46-DCF!J$5*MAX(BX461*DCF!J$46,0)-MAX(BX461-BW461,0)/Inputs!$B$24)*DCF!J$6</f>
        <v>-962.15711647220667</v>
      </c>
      <c r="DF461" s="15">
        <f ca="1">(BY461*DCF!K$46-DCF!K$5*MAX(BY461*DCF!K$46,0)-MAX(BY461-BX461,0)/Inputs!$B$24)*DCF!K$6</f>
        <v>-394.35086714224178</v>
      </c>
      <c r="DG461" s="15">
        <f ca="1">(BZ461*DCF!L$46-DCF!L$5*MAX(BZ461*DCF!L$46,0)-MAX(BZ461-BY461,0)/Inputs!$B$24)*DCF!L$6</f>
        <v>3393.4804886499992</v>
      </c>
      <c r="DH461" s="15">
        <f ca="1">(CA461*DCF!M$46-DCF!M$5*MAX(CA461*DCF!M$46,0)-MAX(CA461-BZ461,0)/Inputs!$B$24)*DCF!M$6</f>
        <v>4620.5634586697015</v>
      </c>
      <c r="DI461" s="15">
        <f ca="1">SUM(CB461:CL461)+BE461*DCF!M$10*(1+Inputs!$B$30)*(1-Inputs!$B$33)*(1-Inputs!$B$30/Inputs!$B$31)/(Inputs!$B$29-Inputs!$B$30)*DCF!M$6</f>
        <v>118510.06029172709</v>
      </c>
      <c r="DJ461" s="15">
        <f ca="1">SUM(CM461:CW461)+BP461*DCF!M$28*(1+Inputs!$B$30)*(1-Inputs!$B$33)*(1-Inputs!$B$30/Inputs!$B$31)/(Inputs!$B$29-Inputs!$B$30)*DCF!M$6</f>
        <v>992584.07433761144</v>
      </c>
      <c r="DK461" s="15">
        <f ca="1">SUM(CX461:DH461)+CA461*DCF!M$46*(1+Inputs!$B$30)*(1-Inputs!$B$33)*(1-Inputs!$B$30/Inputs!$B$31)/(Inputs!$B$29-Inputs!$B$30)*DCF!M$6</f>
        <v>128002.0437195847</v>
      </c>
      <c r="DM461" s="15">
        <f ca="1">DI461+DJ461+DK461+Inputs!$B$34+Inputs!$B$36-Inputs!$B$35</f>
        <v>1315947.1783489231</v>
      </c>
    </row>
    <row r="462" spans="1:117" x14ac:dyDescent="0.75">
      <c r="A462" s="11">
        <v>449</v>
      </c>
      <c r="C462" s="23">
        <f t="shared" ca="1" si="254"/>
        <v>-0.57291527596149494</v>
      </c>
      <c r="D462" s="23">
        <f t="shared" ca="1" si="254"/>
        <v>-0.20603911128345528</v>
      </c>
      <c r="E462" s="23">
        <f t="shared" ca="1" si="254"/>
        <v>-0.20520096310137195</v>
      </c>
      <c r="F462" s="23">
        <f t="shared" ca="1" si="254"/>
        <v>1.1957255786037275</v>
      </c>
      <c r="G462" s="23">
        <f t="shared" ca="1" si="254"/>
        <v>-1.531435061203094</v>
      </c>
      <c r="H462" s="23">
        <f t="shared" ca="1" si="254"/>
        <v>1.2017757708151819</v>
      </c>
      <c r="I462" s="23">
        <f t="shared" ca="1" si="254"/>
        <v>-0.77876295163942499</v>
      </c>
      <c r="J462" s="23">
        <f t="shared" ca="1" si="254"/>
        <v>-0.4335338247462871</v>
      </c>
      <c r="K462" s="23">
        <f t="shared" ca="1" si="254"/>
        <v>0.179424135155141</v>
      </c>
      <c r="L462" s="23">
        <f t="shared" ca="1" si="254"/>
        <v>0.85175596329926129</v>
      </c>
      <c r="M462" s="23">
        <f t="shared" ca="1" si="254"/>
        <v>1.6240921421748171</v>
      </c>
      <c r="N462" s="23">
        <f ca="1">SQRT(Inputs!$B$38)*C462+SQRT(1-Inputs!$B$38)*_xlfn.NORM.S.INV(RAND())</f>
        <v>-0.56439200667112499</v>
      </c>
      <c r="O462" s="23">
        <f ca="1">SQRT(Inputs!$B$38)*D462+SQRT(1-Inputs!$B$38)*_xlfn.NORM.S.INV(RAND())</f>
        <v>-0.49301185761808253</v>
      </c>
      <c r="P462" s="23">
        <f ca="1">SQRT(Inputs!$B$38)*E462+SQRT(1-Inputs!$B$38)*_xlfn.NORM.S.INV(RAND())</f>
        <v>-1.2359069044334379</v>
      </c>
      <c r="Q462" s="23">
        <f ca="1">SQRT(Inputs!$B$38)*F462+SQRT(1-Inputs!$B$38)*_xlfn.NORM.S.INV(RAND())</f>
        <v>0.41480268812926291</v>
      </c>
      <c r="R462" s="23">
        <f ca="1">SQRT(Inputs!$B$38)*G462+SQRT(1-Inputs!$B$38)*_xlfn.NORM.S.INV(RAND())</f>
        <v>-1.1755197317992967</v>
      </c>
      <c r="S462" s="23">
        <f ca="1">SQRT(Inputs!$B$38)*H462+SQRT(1-Inputs!$B$38)*_xlfn.NORM.S.INV(RAND())</f>
        <v>0.91729547528502176</v>
      </c>
      <c r="T462" s="23">
        <f ca="1">SQRT(Inputs!$B$38)*I462+SQRT(1-Inputs!$B$38)*_xlfn.NORM.S.INV(RAND())</f>
        <v>0.56557439475071181</v>
      </c>
      <c r="U462" s="23">
        <f ca="1">SQRT(Inputs!$B$38)*J462+SQRT(1-Inputs!$B$38)*_xlfn.NORM.S.INV(RAND())</f>
        <v>1.3780449025248926</v>
      </c>
      <c r="V462" s="23">
        <f ca="1">SQRT(Inputs!$B$38)*K462+SQRT(1-Inputs!$B$38)*_xlfn.NORM.S.INV(RAND())</f>
        <v>1.5035663448399543</v>
      </c>
      <c r="W462" s="23">
        <f ca="1">SQRT(Inputs!$B$38)*L462+SQRT(1-Inputs!$B$38)*_xlfn.NORM.S.INV(RAND())</f>
        <v>1.3487685089845654</v>
      </c>
      <c r="X462" s="23">
        <f ca="1">SQRT(Inputs!$B$38)*M462+SQRT(1-Inputs!$B$38)*_xlfn.NORM.S.INV(RAND())</f>
        <v>1.6553649237389689</v>
      </c>
      <c r="Y462" s="23">
        <f ca="1">SQRT(Inputs!$B$38)*C462+SQRT(1-Inputs!$B$38)*_xlfn.NORM.S.INV(RAND())</f>
        <v>1.1343464827462524</v>
      </c>
      <c r="Z462" s="23">
        <f ca="1">SQRT(Inputs!$B$38)*D462+SQRT(1-Inputs!$B$38)*_xlfn.NORM.S.INV(RAND())</f>
        <v>-4.8688559705746412E-2</v>
      </c>
      <c r="AA462" s="23">
        <f ca="1">SQRT(Inputs!$B$38)*E462+SQRT(1-Inputs!$B$38)*_xlfn.NORM.S.INV(RAND())</f>
        <v>-0.94899099757889938</v>
      </c>
      <c r="AB462" s="23">
        <f ca="1">SQRT(Inputs!$B$38)*F462+SQRT(1-Inputs!$B$38)*_xlfn.NORM.S.INV(RAND())</f>
        <v>1.1660659544102008</v>
      </c>
      <c r="AC462" s="23">
        <f ca="1">SQRT(Inputs!$B$38)*G462+SQRT(1-Inputs!$B$38)*_xlfn.NORM.S.INV(RAND())</f>
        <v>-0.84297783350922573</v>
      </c>
      <c r="AD462" s="23">
        <f ca="1">SQRT(Inputs!$B$38)*H462+SQRT(1-Inputs!$B$38)*_xlfn.NORM.S.INV(RAND())</f>
        <v>0.62106854493431829</v>
      </c>
      <c r="AE462" s="23">
        <f ca="1">SQRT(Inputs!$B$38)*I462+SQRT(1-Inputs!$B$38)*_xlfn.NORM.S.INV(RAND())</f>
        <v>0.12384984435706747</v>
      </c>
      <c r="AF462" s="23">
        <f ca="1">SQRT(Inputs!$B$38)*J462+SQRT(1-Inputs!$B$38)*_xlfn.NORM.S.INV(RAND())</f>
        <v>0.48581428278286204</v>
      </c>
      <c r="AG462" s="23">
        <f ca="1">SQRT(Inputs!$B$38)*K462+SQRT(1-Inputs!$B$38)*_xlfn.NORM.S.INV(RAND())</f>
        <v>0.20280016487619146</v>
      </c>
      <c r="AH462" s="23">
        <f ca="1">SQRT(Inputs!$B$38)*L462+SQRT(1-Inputs!$B$38)*_xlfn.NORM.S.INV(RAND())</f>
        <v>-0.31644325482681906</v>
      </c>
      <c r="AI462" s="23">
        <f ca="1">SQRT(Inputs!$B$38)*M462+SQRT(1-Inputs!$B$38)*_xlfn.NORM.S.INV(RAND())</f>
        <v>2.028930658603664</v>
      </c>
      <c r="AJ462" s="23">
        <f ca="1">SQRT(Inputs!$B$38)*C462+SQRT(1-Inputs!$B$38)*_xlfn.NORM.S.INV(RAND())</f>
        <v>-2.8881425353403318</v>
      </c>
      <c r="AK462" s="23">
        <f ca="1">SQRT(Inputs!$B$38)*D462+SQRT(1-Inputs!$B$38)*_xlfn.NORM.S.INV(RAND())</f>
        <v>-1.3237415935175005</v>
      </c>
      <c r="AL462" s="23">
        <f ca="1">SQRT(Inputs!$B$38)*E462+SQRT(1-Inputs!$B$38)*_xlfn.NORM.S.INV(RAND())</f>
        <v>0.67923921108797558</v>
      </c>
      <c r="AM462" s="23">
        <f ca="1">SQRT(Inputs!$B$38)*F462+SQRT(1-Inputs!$B$38)*_xlfn.NORM.S.INV(RAND())</f>
        <v>1.5852729018973446</v>
      </c>
      <c r="AN462" s="23">
        <f ca="1">SQRT(Inputs!$B$38)*G462+SQRT(1-Inputs!$B$38)*_xlfn.NORM.S.INV(RAND())</f>
        <v>-3.7218033588067745E-2</v>
      </c>
      <c r="AO462" s="23">
        <f ca="1">SQRT(Inputs!$B$38)*H462+SQRT(1-Inputs!$B$38)*_xlfn.NORM.S.INV(RAND())</f>
        <v>0.9176642751896037</v>
      </c>
      <c r="AP462" s="23">
        <f ca="1">SQRT(Inputs!$B$38)*I462+SQRT(1-Inputs!$B$38)*_xlfn.NORM.S.INV(RAND())</f>
        <v>-0.5667654882780323</v>
      </c>
      <c r="AQ462" s="23">
        <f ca="1">SQRT(Inputs!$B$38)*J462+SQRT(1-Inputs!$B$38)*_xlfn.NORM.S.INV(RAND())</f>
        <v>-0.12420962900752403</v>
      </c>
      <c r="AR462" s="23">
        <f ca="1">SQRT(Inputs!$B$38)*K462+SQRT(1-Inputs!$B$38)*_xlfn.NORM.S.INV(RAND())</f>
        <v>-1.5814382871161978</v>
      </c>
      <c r="AS462" s="23">
        <f ca="1">SQRT(Inputs!$B$38)*L462+SQRT(1-Inputs!$B$38)*_xlfn.NORM.S.INV(RAND())</f>
        <v>0.83798806254385672</v>
      </c>
      <c r="AT462" s="23">
        <f ca="1">SQRT(Inputs!$B$38)*M462+SQRT(1-Inputs!$B$38)*_xlfn.NORM.S.INV(RAND())</f>
        <v>0.39783687753218278</v>
      </c>
      <c r="AU462" s="15">
        <f ca="1">Inputs!$B$6*EXP($B$8-0.5*C$5^2+C$5*N462)</f>
        <v>4528.9823497644875</v>
      </c>
      <c r="AV462" s="15">
        <f t="shared" ref="AV462:AV525" ca="1" si="255">AU462*EXP($B$8-0.5*D$5^2+D$5*O462)</f>
        <v>5127.3636954286785</v>
      </c>
      <c r="AW462" s="15">
        <f t="shared" ref="AW462:AW525" ca="1" si="256">AV462*EXP($B$8-0.5*E$5^2+E$5*P462)</f>
        <v>5291.9494237822164</v>
      </c>
      <c r="AX462" s="15">
        <f t="shared" ref="AX462:AX525" ca="1" si="257">AW462*EXP($B$8-0.5*F$5^2+F$5*Q462)</f>
        <v>6804.5884938474128</v>
      </c>
      <c r="AY462" s="15">
        <f t="shared" ref="AY462:AY525" ca="1" si="258">AX462*EXP($B$8-0.5*G$5^2+G$5*R462)</f>
        <v>7249.14119147766</v>
      </c>
      <c r="AZ462" s="15">
        <f t="shared" ref="AZ462:AZ525" ca="1" si="259">AY462*EXP($B$8-0.5*H$5^2+H$5*S462)</f>
        <v>9808.2512519254578</v>
      </c>
      <c r="BA462" s="15">
        <f t="shared" ref="BA462:BA525" ca="1" si="260">AZ462*EXP($B$8-0.5*I$5^2+I$5*T462)</f>
        <v>12734.719743399024</v>
      </c>
      <c r="BB462" s="15">
        <f t="shared" ref="BB462:BB525" ca="1" si="261">BA462*EXP($B$8-0.5*J$5^2+J$5*U462)</f>
        <v>17899.468939791008</v>
      </c>
      <c r="BC462" s="15">
        <f t="shared" ref="BC462:BC525" ca="1" si="262">BB462*EXP($B$8-0.5*K$5^2+K$5*V462)</f>
        <v>25346.56489335922</v>
      </c>
      <c r="BD462" s="15">
        <f t="shared" ref="BD462:BD525" ca="1" si="263">BC462*EXP($B$8-0.5*L$5^2+L$5*W462)</f>
        <v>35227.115678701441</v>
      </c>
      <c r="BE462" s="15">
        <f t="shared" ref="BE462:BE525" ca="1" si="264">BD462*EXP($B$8-0.5*M$5^2+M$5*X462)</f>
        <v>50190.790465726328</v>
      </c>
      <c r="BF462" s="15">
        <f ca="1">Inputs!$B$13*EXP($B$9-0.5*C$6^2+C$6*Y462)</f>
        <v>17318.850324986823</v>
      </c>
      <c r="BG462" s="15">
        <f t="shared" ref="BG462:BG525" ca="1" si="265">BF462*EXP($B$9-0.5*D$6^2+D$6*Z462)</f>
        <v>20922.474141682469</v>
      </c>
      <c r="BH462" s="15">
        <f t="shared" ref="BH462:BH525" ca="1" si="266">BG462*EXP($B$9-0.5*E$6^2+E$6*AA462)</f>
        <v>21840.47843013483</v>
      </c>
      <c r="BI462" s="15">
        <f t="shared" ref="BI462:BI525" ca="1" si="267">BH462*EXP($B$9-0.5*F$6^2+F$6*AB462)</f>
        <v>31992.208421698535</v>
      </c>
      <c r="BJ462" s="15">
        <f t="shared" ref="BJ462:BJ525" ca="1" si="268">BI462*EXP($B$9-0.5*G$6^2+G$6*AC462)</f>
        <v>34732.804036111287</v>
      </c>
      <c r="BK462" s="15">
        <f t="shared" ref="BK462:BK525" ca="1" si="269">BJ462*EXP($B$9-0.5*H$6^2+H$6*AD462)</f>
        <v>46389.08053193691</v>
      </c>
      <c r="BL462" s="15">
        <f t="shared" ref="BL462:BL525" ca="1" si="270">BK462*EXP($B$9-0.5*I$6^2+I$6*AE462)</f>
        <v>57905.344023320133</v>
      </c>
      <c r="BM462" s="15">
        <f t="shared" ref="BM462:BM525" ca="1" si="271">BL462*EXP($B$9-0.5*J$6^2+J$6*AF462)</f>
        <v>75606.150610169643</v>
      </c>
      <c r="BN462" s="15">
        <f t="shared" ref="BN462:BN525" ca="1" si="272">BM462*EXP($B$9-0.5*K$6^2+K$6*AG462)</f>
        <v>95273.597386849971</v>
      </c>
      <c r="BO462" s="15">
        <f t="shared" ref="BO462:BO525" ca="1" si="273">BN462*EXP($B$9-0.5*L$6^2+L$6*AH462)</f>
        <v>112990.76194341351</v>
      </c>
      <c r="BP462" s="15">
        <f t="shared" ref="BP462:BP525" ca="1" si="274">BO462*EXP($B$9-0.5*M$6^2+M$6*AI462)</f>
        <v>175011.41432339579</v>
      </c>
      <c r="BQ462" s="15">
        <f ca="1">Inputs!$B$20*EXP($B$10-0.5*C$7^2+C$7*AJ462)</f>
        <v>1540.0259210810757</v>
      </c>
      <c r="BR462" s="15">
        <f t="shared" ref="BR462:BR525" ca="1" si="275">BQ462*EXP($B$10-0.5*D$7^2+D$7*AK462)</f>
        <v>1372.4354964589229</v>
      </c>
      <c r="BS462" s="15">
        <f t="shared" ref="BS462:BS525" ca="1" si="276">BR462*EXP($B$10-0.5*E$7^2+E$7*AL462)</f>
        <v>2284.2406929395142</v>
      </c>
      <c r="BT462" s="15">
        <f t="shared" ref="BT462:BT525" ca="1" si="277">BS462*EXP($B$10-0.5*F$7^2+F$7*AM462)</f>
        <v>4773.6098921288267</v>
      </c>
      <c r="BU462" s="15">
        <f t="shared" ref="BU462:BU525" ca="1" si="278">BT462*EXP($B$10-0.5*G$7^2+G$7*AN462)</f>
        <v>6556.3399371036685</v>
      </c>
      <c r="BV462" s="15">
        <f t="shared" ref="BV462:BV525" ca="1" si="279">BU462*EXP($B$10-0.5*H$7^2+H$7*AO462)</f>
        <v>11216.784533485103</v>
      </c>
      <c r="BW462" s="15">
        <f t="shared" ref="BW462:BW525" ca="1" si="280">BV462*EXP($B$10-0.5*I$7^2+I$7*AP462)</f>
        <v>13883.042619085056</v>
      </c>
      <c r="BX462" s="15">
        <f t="shared" ref="BX462:BX525" ca="1" si="281">BW462*EXP($B$10-0.5*J$7^2+J$7*AQ462)</f>
        <v>18940.120212599806</v>
      </c>
      <c r="BY462" s="15">
        <f t="shared" ref="BY462:BY525" ca="1" si="282">BX462*EXP($B$10-0.5*K$7^2+K$7*AR462)</f>
        <v>19609.647603086094</v>
      </c>
      <c r="BZ462" s="15">
        <f t="shared" ref="BZ462:BZ525" ca="1" si="283">BY462*EXP($B$10-0.5*L$7^2+L$7*AS462)</f>
        <v>32097.71457818813</v>
      </c>
      <c r="CA462" s="15">
        <f t="shared" ref="CA462:CA525" ca="1" si="284">BZ462*EXP($B$10-0.5*M$7^2+M$7*AT462)</f>
        <v>48390.427875761568</v>
      </c>
      <c r="CB462" s="15">
        <f ca="1">(AU462*DCF!C$10-DCF!C$5*MAX(AU462*DCF!C$10,0)-MAX(AU462-Inputs!$B$6,0)/Inputs!$B$10)*DCF!C$6</f>
        <v>1046.1635037269587</v>
      </c>
      <c r="CC462" s="15">
        <f ca="1">(AV462*DCF!D$10-DCF!D$5*MAX(AV462*DCF!D$10,0)-MAX(AV462-AU462,0)/Inputs!$B$10)*DCF!D$6</f>
        <v>1103.8605336240614</v>
      </c>
      <c r="CD462" s="15">
        <f ca="1">(AW462*DCF!E$10-DCF!E$5*MAX(AW462*DCF!E$10,0)-MAX(AW462-AV462,0)/Inputs!$B$10)*DCF!E$6</f>
        <v>1184.755359410141</v>
      </c>
      <c r="CE462" s="15">
        <f ca="1">(AX462*DCF!F$10-DCF!F$5*MAX(AX462*DCF!F$10,0)-MAX(AX462-AW462,0)/Inputs!$B$10)*DCF!F$6</f>
        <v>1170.688136088633</v>
      </c>
      <c r="CF462" s="15">
        <f ca="1">(AY462*DCF!G$10-DCF!G$5*MAX(AY462*DCF!G$10,0)-MAX(AY462-AX462,0)/Inputs!$B$10)*DCF!G$6</f>
        <v>1408.1612417533267</v>
      </c>
      <c r="CG462" s="15">
        <f ca="1">(AZ462*DCF!H$10-DCF!H$5*MAX(AZ462*DCF!H$10,0)-MAX(AZ462-AY462,0)/Inputs!$B$10)*DCF!H$6</f>
        <v>1449.8631464961543</v>
      </c>
      <c r="CH462" s="15">
        <f ca="1">(BA462*DCF!I$10-DCF!I$5*MAX(BA462*DCF!I$10,0)-MAX(BA462-AZ462,0)/Inputs!$B$10)*DCF!I$6</f>
        <v>1846.1253663379332</v>
      </c>
      <c r="CI462" s="15">
        <f ca="1">(BB462*DCF!J$10-DCF!J$5*MAX(BB462*DCF!J$10,0)-MAX(BB462-BA462,0)/Inputs!$B$10)*DCF!J$6</f>
        <v>2288.9577701638486</v>
      </c>
      <c r="CJ462" s="15">
        <f ca="1">(BC462*DCF!K$10-DCF!K$5*MAX(BC462*DCF!K$10,0)-MAX(BC462-BB462,0)/Inputs!$B$10)*DCF!K$6</f>
        <v>3037.9098117860626</v>
      </c>
      <c r="CK462" s="15">
        <f ca="1">(BD462*DCF!L$10-DCF!L$5*MAX(BD462*DCF!L$10,0)-MAX(BD462-BC462,0)/Inputs!$B$10)*DCF!L$6</f>
        <v>4035.2037254186785</v>
      </c>
      <c r="CL462" s="15">
        <f ca="1">(BE462*DCF!M$10-DCF!M$5*MAX(BE462*DCF!M$10,0)-MAX(BE462-BD462,0)/Inputs!$B$10)*DCF!M$6</f>
        <v>5294.9988659481678</v>
      </c>
      <c r="CM462" s="15">
        <f ca="1">(BF462*DCF!C$28-DCF!C$5*MAX(BF462*DCF!C$28,0)-MAX(BF462-Inputs!$B$13,0)/Inputs!$B$17)*DCF!C$6</f>
        <v>3915.6572016146947</v>
      </c>
      <c r="CN462" s="15">
        <f ca="1">(BG462*DCF!D$28-DCF!D$5*MAX(BG462*DCF!D$28,0)-MAX(BG462-BF462,0)/Inputs!$B$17)*DCF!D$6</f>
        <v>5393.3330018064598</v>
      </c>
      <c r="CO462" s="15">
        <f ca="1">(BH462*DCF!E$28-DCF!E$5*MAX(BH462*DCF!E$28,0)-MAX(BH462-BG462,0)/Inputs!$B$17)*DCF!E$6</f>
        <v>6004.6863835333061</v>
      </c>
      <c r="CP462" s="15">
        <f ca="1">(BI462*DCF!F$28-DCF!F$5*MAX(BI462*DCF!F$28,0)-MAX(BI462-BH462,0)/Inputs!$B$17)*DCF!F$6</f>
        <v>6836.7589788316636</v>
      </c>
      <c r="CQ462" s="15">
        <f ca="1">(BJ462*DCF!G$28-DCF!G$5*MAX(BJ462*DCF!G$28,0)-MAX(BJ462-BI462,0)/Inputs!$B$17)*DCF!G$6</f>
        <v>8550.7484156286118</v>
      </c>
      <c r="CR462" s="15">
        <f ca="1">(BK462*DCF!H$28-DCF!H$5*MAX(BK462*DCF!H$28,0)-MAX(BK462-BJ462,0)/Inputs!$B$17)*DCF!H$6</f>
        <v>9661.4731627209185</v>
      </c>
      <c r="CS462" s="15">
        <f ca="1">(BL462*DCF!I$28-DCF!I$5*MAX(BL462*DCF!I$28,0)-MAX(BL462-BK462,0)/Inputs!$B$17)*DCF!I$6</f>
        <v>11963.680643558484</v>
      </c>
      <c r="CT462" s="15">
        <f ca="1">(BM462*DCF!J$28-DCF!J$5*MAX(BM462*DCF!J$28,0)-MAX(BM462-BL462,0)/Inputs!$B$17)*DCF!J$6</f>
        <v>14519.465779833965</v>
      </c>
      <c r="CU462" s="15">
        <f ca="1">(BN462*DCF!K$28-DCF!K$5*MAX(BN462*DCF!K$28,0)-MAX(BN462-BM462,0)/Inputs!$B$17)*DCF!K$6</f>
        <v>17711.18605463257</v>
      </c>
      <c r="CV462" s="15">
        <f ca="1">(BO462*DCF!L$28-DCF!L$5*MAX(BO462*DCF!L$28,0)-MAX(BO462-BN462,0)/Inputs!$B$17)*DCF!L$6</f>
        <v>20539.301956826021</v>
      </c>
      <c r="CW462" s="15">
        <f ca="1">(BP462*DCF!M$28-DCF!M$5*MAX(BP462*DCF!M$28,0)-MAX(BP462-BO462,0)/Inputs!$B$17)*DCF!M$6</f>
        <v>26445.597978841168</v>
      </c>
      <c r="CX462" s="15">
        <f ca="1">(BQ462*DCF!C$46-DCF!C$5*MAX(BQ462*DCF!C$46,0)-MAX(BQ462-Inputs!$B$20,0)/Inputs!$B$24)*DCF!C$6</f>
        <v>-355.6641850071768</v>
      </c>
      <c r="CY462" s="15">
        <f ca="1">(BR462*DCF!D$46-DCF!D$5*MAX(BR462*DCF!D$46,0)-MAX(BR462-BQ462,0)/Inputs!$B$24)*DCF!D$6</f>
        <v>-234.24273363602947</v>
      </c>
      <c r="CZ462" s="15">
        <f ca="1">(BS462*DCF!E$46-DCF!E$5*MAX(BS462*DCF!E$46,0)-MAX(BS462-BR462,0)/Inputs!$B$24)*DCF!E$6</f>
        <v>-629.52394595415353</v>
      </c>
      <c r="DA462" s="15">
        <f ca="1">(BT462*DCF!F$46-DCF!F$5*MAX(BT462*DCF!F$46,0)-MAX(BT462-BS462,0)/Inputs!$B$24)*DCF!F$6</f>
        <v>-1254.1024737971486</v>
      </c>
      <c r="DB462" s="15">
        <f ca="1">(BU462*DCF!G$46-DCF!G$5*MAX(BU462*DCF!G$46,0)-MAX(BU462-BT462,0)/Inputs!$B$24)*DCF!G$6</f>
        <v>-820.21748642274906</v>
      </c>
      <c r="DC462" s="15">
        <f ca="1">(BV462*DCF!H$46-DCF!H$5*MAX(BV462*DCF!H$46,0)-MAX(BV462-BU462,0)/Inputs!$B$24)*DCF!H$6</f>
        <v>-1448.2046033077268</v>
      </c>
      <c r="DD462" s="15">
        <f ca="1">(BW462*DCF!I$46-DCF!I$5*MAX(BW462*DCF!I$46,0)-MAX(BW462-BV462,0)/Inputs!$B$24)*DCF!I$6</f>
        <v>-444.74530076253325</v>
      </c>
      <c r="DE462" s="15">
        <f ca="1">(BX462*DCF!J$46-DCF!J$5*MAX(BX462*DCF!J$46,0)-MAX(BX462-BW462,0)/Inputs!$B$24)*DCF!J$6</f>
        <v>-546.56870501939591</v>
      </c>
      <c r="DF462" s="15">
        <f ca="1">(BY462*DCF!K$46-DCF!K$5*MAX(BY462*DCF!K$46,0)-MAX(BY462-BX462,0)/Inputs!$B$24)*DCF!K$6</f>
        <v>956.15206562467426</v>
      </c>
      <c r="DG462" s="15">
        <f ca="1">(BZ462*DCF!L$46-DCF!L$5*MAX(BZ462*DCF!L$46,0)-MAX(BZ462-BY462,0)/Inputs!$B$24)*DCF!L$6</f>
        <v>-607.3244120420004</v>
      </c>
      <c r="DH462" s="15">
        <f ca="1">(CA462*DCF!M$46-DCF!M$5*MAX(CA462*DCF!M$46,0)-MAX(CA462-BZ462,0)/Inputs!$B$24)*DCF!M$6</f>
        <v>387.52688073170435</v>
      </c>
      <c r="DI462" s="15">
        <f ca="1">SUM(CB462:CL462)+BE462*DCF!M$10*(1+Inputs!$B$30)*(1-Inputs!$B$33)*(1-Inputs!$B$30/Inputs!$B$31)/(Inputs!$B$29-Inputs!$B$30)*DCF!M$6</f>
        <v>163548.32103136435</v>
      </c>
      <c r="DJ462" s="15">
        <f ca="1">SUM(CM462:CW462)+BP462*DCF!M$28*(1+Inputs!$B$30)*(1-Inputs!$B$33)*(1-Inputs!$B$30/Inputs!$B$31)/(Inputs!$B$29-Inputs!$B$30)*DCF!M$6</f>
        <v>780953.99668899935</v>
      </c>
      <c r="DK462" s="15">
        <f ca="1">SUM(CX462:DH462)+CA462*DCF!M$46*(1+Inputs!$B$30)*(1-Inputs!$B$33)*(1-Inputs!$B$30/Inputs!$B$31)/(Inputs!$B$29-Inputs!$B$30)*DCF!M$6</f>
        <v>69820.418808967384</v>
      </c>
      <c r="DM462" s="15">
        <f ca="1">DI462+DJ462+DK462+Inputs!$B$34+Inputs!$B$36-Inputs!$B$35</f>
        <v>1091173.7365293312</v>
      </c>
    </row>
    <row r="463" spans="1:117" x14ac:dyDescent="0.75">
      <c r="A463" s="11">
        <v>450</v>
      </c>
      <c r="C463" s="23">
        <f t="shared" ca="1" si="254"/>
        <v>-6.3490275353584938E-2</v>
      </c>
      <c r="D463" s="23">
        <f t="shared" ca="1" si="254"/>
        <v>-0.82811383503992864</v>
      </c>
      <c r="E463" s="23">
        <f t="shared" ca="1" si="254"/>
        <v>-0.38815038285581893</v>
      </c>
      <c r="F463" s="23">
        <f t="shared" ca="1" si="254"/>
        <v>-0.75843865875593686</v>
      </c>
      <c r="G463" s="23">
        <f t="shared" ca="1" si="254"/>
        <v>0.65375683461831768</v>
      </c>
      <c r="H463" s="23">
        <f t="shared" ca="1" si="254"/>
        <v>-0.65089740804338825</v>
      </c>
      <c r="I463" s="23">
        <f t="shared" ca="1" si="254"/>
        <v>-0.70324955398810041</v>
      </c>
      <c r="J463" s="23">
        <f t="shared" ca="1" si="254"/>
        <v>-8.7905657360148839E-2</v>
      </c>
      <c r="K463" s="23">
        <f t="shared" ca="1" si="254"/>
        <v>1.1128906391283295</v>
      </c>
      <c r="L463" s="23">
        <f t="shared" ca="1" si="254"/>
        <v>-3.8594045655398534E-2</v>
      </c>
      <c r="M463" s="23">
        <f t="shared" ca="1" si="254"/>
        <v>0.55937565133169642</v>
      </c>
      <c r="N463" s="23">
        <f ca="1">SQRT(Inputs!$B$38)*C463+SQRT(1-Inputs!$B$38)*_xlfn.NORM.S.INV(RAND())</f>
        <v>0.77738659968020596</v>
      </c>
      <c r="O463" s="23">
        <f ca="1">SQRT(Inputs!$B$38)*D463+SQRT(1-Inputs!$B$38)*_xlfn.NORM.S.INV(RAND())</f>
        <v>-2.5111450430916504E-2</v>
      </c>
      <c r="P463" s="23">
        <f ca="1">SQRT(Inputs!$B$38)*E463+SQRT(1-Inputs!$B$38)*_xlfn.NORM.S.INV(RAND())</f>
        <v>-1.0112111327723912</v>
      </c>
      <c r="Q463" s="23">
        <f ca="1">SQRT(Inputs!$B$38)*F463+SQRT(1-Inputs!$B$38)*_xlfn.NORM.S.INV(RAND())</f>
        <v>-0.96161281419153866</v>
      </c>
      <c r="R463" s="23">
        <f ca="1">SQRT(Inputs!$B$38)*G463+SQRT(1-Inputs!$B$38)*_xlfn.NORM.S.INV(RAND())</f>
        <v>0.46797549610494271</v>
      </c>
      <c r="S463" s="23">
        <f ca="1">SQRT(Inputs!$B$38)*H463+SQRT(1-Inputs!$B$38)*_xlfn.NORM.S.INV(RAND())</f>
        <v>1.1236553495099724</v>
      </c>
      <c r="T463" s="23">
        <f ca="1">SQRT(Inputs!$B$38)*I463+SQRT(1-Inputs!$B$38)*_xlfn.NORM.S.INV(RAND())</f>
        <v>-0.49256570471991046</v>
      </c>
      <c r="U463" s="23">
        <f ca="1">SQRT(Inputs!$B$38)*J463+SQRT(1-Inputs!$B$38)*_xlfn.NORM.S.INV(RAND())</f>
        <v>0.40129707379254448</v>
      </c>
      <c r="V463" s="23">
        <f ca="1">SQRT(Inputs!$B$38)*K463+SQRT(1-Inputs!$B$38)*_xlfn.NORM.S.INV(RAND())</f>
        <v>-0.19289393042530401</v>
      </c>
      <c r="W463" s="23">
        <f ca="1">SQRT(Inputs!$B$38)*L463+SQRT(1-Inputs!$B$38)*_xlfn.NORM.S.INV(RAND())</f>
        <v>-1.1364701852913286</v>
      </c>
      <c r="X463" s="23">
        <f ca="1">SQRT(Inputs!$B$38)*M463+SQRT(1-Inputs!$B$38)*_xlfn.NORM.S.INV(RAND())</f>
        <v>-1.4991795662074072</v>
      </c>
      <c r="Y463" s="23">
        <f ca="1">SQRT(Inputs!$B$38)*C463+SQRT(1-Inputs!$B$38)*_xlfn.NORM.S.INV(RAND())</f>
        <v>0.18908903653593406</v>
      </c>
      <c r="Z463" s="23">
        <f ca="1">SQRT(Inputs!$B$38)*D463+SQRT(1-Inputs!$B$38)*_xlfn.NORM.S.INV(RAND())</f>
        <v>-1.2330927519490185</v>
      </c>
      <c r="AA463" s="23">
        <f ca="1">SQRT(Inputs!$B$38)*E463+SQRT(1-Inputs!$B$38)*_xlfn.NORM.S.INV(RAND())</f>
        <v>0.4790297378280769</v>
      </c>
      <c r="AB463" s="23">
        <f ca="1">SQRT(Inputs!$B$38)*F463+SQRT(1-Inputs!$B$38)*_xlfn.NORM.S.INV(RAND())</f>
        <v>-0.8254696633097629</v>
      </c>
      <c r="AC463" s="23">
        <f ca="1">SQRT(Inputs!$B$38)*G463+SQRT(1-Inputs!$B$38)*_xlfn.NORM.S.INV(RAND())</f>
        <v>-0.14536636780792739</v>
      </c>
      <c r="AD463" s="23">
        <f ca="1">SQRT(Inputs!$B$38)*H463+SQRT(1-Inputs!$B$38)*_xlfn.NORM.S.INV(RAND())</f>
        <v>0.12751497347793139</v>
      </c>
      <c r="AE463" s="23">
        <f ca="1">SQRT(Inputs!$B$38)*I463+SQRT(1-Inputs!$B$38)*_xlfn.NORM.S.INV(RAND())</f>
        <v>0.28947912121804437</v>
      </c>
      <c r="AF463" s="23">
        <f ca="1">SQRT(Inputs!$B$38)*J463+SQRT(1-Inputs!$B$38)*_xlfn.NORM.S.INV(RAND())</f>
        <v>0.2065747868514807</v>
      </c>
      <c r="AG463" s="23">
        <f ca="1">SQRT(Inputs!$B$38)*K463+SQRT(1-Inputs!$B$38)*_xlfn.NORM.S.INV(RAND())</f>
        <v>1.0660873630680987</v>
      </c>
      <c r="AH463" s="23">
        <f ca="1">SQRT(Inputs!$B$38)*L463+SQRT(1-Inputs!$B$38)*_xlfn.NORM.S.INV(RAND())</f>
        <v>-4.0840914558712998E-2</v>
      </c>
      <c r="AI463" s="23">
        <f ca="1">SQRT(Inputs!$B$38)*M463+SQRT(1-Inputs!$B$38)*_xlfn.NORM.S.INV(RAND())</f>
        <v>-1.5849303851818572</v>
      </c>
      <c r="AJ463" s="23">
        <f ca="1">SQRT(Inputs!$B$38)*C463+SQRT(1-Inputs!$B$38)*_xlfn.NORM.S.INV(RAND())</f>
        <v>0.47537478739765288</v>
      </c>
      <c r="AK463" s="23">
        <f ca="1">SQRT(Inputs!$B$38)*D463+SQRT(1-Inputs!$B$38)*_xlfn.NORM.S.INV(RAND())</f>
        <v>7.0963532009113317E-2</v>
      </c>
      <c r="AL463" s="23">
        <f ca="1">SQRT(Inputs!$B$38)*E463+SQRT(1-Inputs!$B$38)*_xlfn.NORM.S.INV(RAND())</f>
        <v>0.31443623721138547</v>
      </c>
      <c r="AM463" s="23">
        <f ca="1">SQRT(Inputs!$B$38)*F463+SQRT(1-Inputs!$B$38)*_xlfn.NORM.S.INV(RAND())</f>
        <v>2.1256964483211516E-2</v>
      </c>
      <c r="AN463" s="23">
        <f ca="1">SQRT(Inputs!$B$38)*G463+SQRT(1-Inputs!$B$38)*_xlfn.NORM.S.INV(RAND())</f>
        <v>2.1255978289382376</v>
      </c>
      <c r="AO463" s="23">
        <f ca="1">SQRT(Inputs!$B$38)*H463+SQRT(1-Inputs!$B$38)*_xlfn.NORM.S.INV(RAND())</f>
        <v>0.78627238387794651</v>
      </c>
      <c r="AP463" s="23">
        <f ca="1">SQRT(Inputs!$B$38)*I463+SQRT(1-Inputs!$B$38)*_xlfn.NORM.S.INV(RAND())</f>
        <v>-0.46606029475782679</v>
      </c>
      <c r="AQ463" s="23">
        <f ca="1">SQRT(Inputs!$B$38)*J463+SQRT(1-Inputs!$B$38)*_xlfn.NORM.S.INV(RAND())</f>
        <v>1.02003970769866</v>
      </c>
      <c r="AR463" s="23">
        <f ca="1">SQRT(Inputs!$B$38)*K463+SQRT(1-Inputs!$B$38)*_xlfn.NORM.S.INV(RAND())</f>
        <v>0.67843032387904845</v>
      </c>
      <c r="AS463" s="23">
        <f ca="1">SQRT(Inputs!$B$38)*L463+SQRT(1-Inputs!$B$38)*_xlfn.NORM.S.INV(RAND())</f>
        <v>-4.1434613041658241E-2</v>
      </c>
      <c r="AT463" s="23">
        <f ca="1">SQRT(Inputs!$B$38)*M463+SQRT(1-Inputs!$B$38)*_xlfn.NORM.S.INV(RAND())</f>
        <v>0.16510974102874187</v>
      </c>
      <c r="AU463" s="15">
        <f ca="1">Inputs!$B$6*EXP($B$8-0.5*C$5^2+C$5*N463)</f>
        <v>5627.6677188845861</v>
      </c>
      <c r="AV463" s="15">
        <f t="shared" ca="1" si="255"/>
        <v>6824.9553012374636</v>
      </c>
      <c r="AW463" s="15">
        <f t="shared" ca="1" si="256"/>
        <v>7260.7859492825619</v>
      </c>
      <c r="AX463" s="15">
        <f t="shared" ca="1" si="257"/>
        <v>7861.1977404505888</v>
      </c>
      <c r="AY463" s="15">
        <f t="shared" ca="1" si="258"/>
        <v>10146.869662857202</v>
      </c>
      <c r="AZ463" s="15">
        <f t="shared" ca="1" si="259"/>
        <v>14044.494530584441</v>
      </c>
      <c r="BA463" s="15">
        <f t="shared" ca="1" si="260"/>
        <v>16323.306848983639</v>
      </c>
      <c r="BB463" s="15">
        <f t="shared" ca="1" si="261"/>
        <v>20804.574128476866</v>
      </c>
      <c r="BC463" s="15">
        <f t="shared" ca="1" si="262"/>
        <v>25010.254486870574</v>
      </c>
      <c r="BD463" s="15">
        <f t="shared" ca="1" si="263"/>
        <v>27550.086644432646</v>
      </c>
      <c r="BE463" s="15">
        <f t="shared" ca="1" si="264"/>
        <v>29450.30325405332</v>
      </c>
      <c r="BF463" s="15">
        <f ca="1">Inputs!$B$13*EXP($B$9-0.5*C$6^2+C$6*Y463)</f>
        <v>14359.337349115176</v>
      </c>
      <c r="BG463" s="15">
        <f t="shared" ca="1" si="265"/>
        <v>14009.235484027771</v>
      </c>
      <c r="BH463" s="15">
        <f t="shared" ca="1" si="266"/>
        <v>18532.125663054456</v>
      </c>
      <c r="BI463" s="15">
        <f t="shared" ca="1" si="267"/>
        <v>19979.304440886157</v>
      </c>
      <c r="BJ463" s="15">
        <f t="shared" ca="1" si="268"/>
        <v>23985.434533521082</v>
      </c>
      <c r="BK463" s="15">
        <f t="shared" ca="1" si="269"/>
        <v>29953.082283514566</v>
      </c>
      <c r="BL463" s="15">
        <f t="shared" ca="1" si="270"/>
        <v>38200.247020256691</v>
      </c>
      <c r="BM463" s="15">
        <f t="shared" ca="1" si="271"/>
        <v>48176.950150664394</v>
      </c>
      <c r="BN463" s="15">
        <f t="shared" ca="1" si="272"/>
        <v>67326.138651096597</v>
      </c>
      <c r="BO463" s="15">
        <f t="shared" ca="1" si="273"/>
        <v>82445.541270872593</v>
      </c>
      <c r="BP463" s="15">
        <f t="shared" ca="1" si="274"/>
        <v>84795.776228312257</v>
      </c>
      <c r="BQ463" s="15">
        <f ca="1">Inputs!$B$20*EXP($B$10-0.5*C$7^2+C$7*AJ463)</f>
        <v>5077.3050264844915</v>
      </c>
      <c r="BR463" s="15">
        <f t="shared" ca="1" si="275"/>
        <v>7046.2723483021946</v>
      </c>
      <c r="BS463" s="15">
        <f t="shared" ca="1" si="276"/>
        <v>10561.053420239617</v>
      </c>
      <c r="BT463" s="15">
        <f t="shared" ca="1" si="277"/>
        <v>14642.823678971359</v>
      </c>
      <c r="BU463" s="15">
        <f t="shared" ca="1" si="278"/>
        <v>33940.748650798094</v>
      </c>
      <c r="BV463" s="15">
        <f t="shared" ca="1" si="279"/>
        <v>56373.132977756366</v>
      </c>
      <c r="BW463" s="15">
        <f t="shared" ca="1" si="280"/>
        <v>71276.289141680711</v>
      </c>
      <c r="BX463" s="15">
        <f t="shared" ca="1" si="281"/>
        <v>122311.4188712613</v>
      </c>
      <c r="BY463" s="15">
        <f t="shared" ca="1" si="282"/>
        <v>195132.41413241302</v>
      </c>
      <c r="BZ463" s="15">
        <f t="shared" ca="1" si="283"/>
        <v>271720.48391900089</v>
      </c>
      <c r="CA463" s="15">
        <f t="shared" ca="1" si="284"/>
        <v>393049.39920561371</v>
      </c>
      <c r="CB463" s="15">
        <f ca="1">(AU463*DCF!C$10-DCF!C$5*MAX(AU463*DCF!C$10,0)-MAX(AU463-Inputs!$B$6,0)/Inputs!$B$10)*DCF!C$6</f>
        <v>1038.3296812145484</v>
      </c>
      <c r="CC463" s="15">
        <f ca="1">(AV463*DCF!D$10-DCF!D$5*MAX(AV463*DCF!D$10,0)-MAX(AV463-AU463,0)/Inputs!$B$10)*DCF!D$6</f>
        <v>1371.6093754075155</v>
      </c>
      <c r="CD463" s="15">
        <f ca="1">(AW463*DCF!E$10-DCF!E$5*MAX(AW463*DCF!E$10,0)-MAX(AW463-AV463,0)/Inputs!$B$10)*DCF!E$6</f>
        <v>1578.2327832868111</v>
      </c>
      <c r="CE463" s="15">
        <f ca="1">(AX463*DCF!F$10-DCF!F$5*MAX(AX463*DCF!F$10,0)-MAX(AX463-AW463,0)/Inputs!$B$10)*DCF!F$6</f>
        <v>1591.156130693422</v>
      </c>
      <c r="CF463" s="15">
        <f ca="1">(AY463*DCF!G$10-DCF!G$5*MAX(AY463*DCF!G$10,0)-MAX(AY463-AX463,0)/Inputs!$B$10)*DCF!G$6</f>
        <v>1651.3138448599041</v>
      </c>
      <c r="CG463" s="15">
        <f ca="1">(AZ463*DCF!H$10-DCF!H$5*MAX(AZ463*DCF!H$10,0)-MAX(AZ463-AY463,0)/Inputs!$B$10)*DCF!H$6</f>
        <v>2034.6555175452845</v>
      </c>
      <c r="CH463" s="15">
        <f ca="1">(BA463*DCF!I$10-DCF!I$5*MAX(BA463*DCF!I$10,0)-MAX(BA463-AZ463,0)/Inputs!$B$10)*DCF!I$6</f>
        <v>2607.8676226754797</v>
      </c>
      <c r="CI463" s="15">
        <f ca="1">(BB463*DCF!J$10-DCF!J$5*MAX(BB463*DCF!J$10,0)-MAX(BB463-BA463,0)/Inputs!$B$10)*DCF!J$6</f>
        <v>2891.0509829567432</v>
      </c>
      <c r="CJ463" s="15">
        <f ca="1">(BC463*DCF!K$10-DCF!K$5*MAX(BC463*DCF!K$10,0)-MAX(BC463-BB463,0)/Inputs!$B$10)*DCF!K$6</f>
        <v>3437.5180774318378</v>
      </c>
      <c r="CK463" s="15">
        <f ca="1">(BD463*DCF!L$10-DCF!L$5*MAX(BD463*DCF!L$10,0)-MAX(BD463-BC463,0)/Inputs!$B$10)*DCF!L$6</f>
        <v>3826.6355360884349</v>
      </c>
      <c r="CL463" s="15">
        <f ca="1">(BE463*DCF!M$10-DCF!M$5*MAX(BE463*DCF!M$10,0)-MAX(BE463-BD463,0)/Inputs!$B$10)*DCF!M$6</f>
        <v>3928.8175230825555</v>
      </c>
      <c r="CM463" s="15">
        <f ca="1">(BF463*DCF!C$28-DCF!C$5*MAX(BF463*DCF!C$28,0)-MAX(BF463-Inputs!$B$13,0)/Inputs!$B$17)*DCF!C$6</f>
        <v>3695.9235449021439</v>
      </c>
      <c r="CN463" s="15">
        <f ca="1">(BG463*DCF!D$28-DCF!D$5*MAX(BG463*DCF!D$28,0)-MAX(BG463-BF463,0)/Inputs!$B$17)*DCF!D$6</f>
        <v>4126.042956396911</v>
      </c>
      <c r="CO463" s="15">
        <f ca="1">(BH463*DCF!E$28-DCF!E$5*MAX(BH463*DCF!E$28,0)-MAX(BH463-BG463,0)/Inputs!$B$17)*DCF!E$6</f>
        <v>4357.2285813369526</v>
      </c>
      <c r="CP463" s="15">
        <f ca="1">(BI463*DCF!F$28-DCF!F$5*MAX(BI463*DCF!F$28,0)-MAX(BI463-BH463,0)/Inputs!$B$17)*DCF!F$6</f>
        <v>5160.3731126801231</v>
      </c>
      <c r="CQ463" s="15">
        <f ca="1">(BJ463*DCF!G$28-DCF!G$5*MAX(BJ463*DCF!G$28,0)-MAX(BJ463-BI463,0)/Inputs!$B$17)*DCF!G$6</f>
        <v>5549.4114608412829</v>
      </c>
      <c r="CR463" s="15">
        <f ca="1">(BK463*DCF!H$28-DCF!H$5*MAX(BK463*DCF!H$28,0)-MAX(BK463-BJ463,0)/Inputs!$B$17)*DCF!H$6</f>
        <v>6480.5227259652929</v>
      </c>
      <c r="CS463" s="15">
        <f ca="1">(BL463*DCF!I$28-DCF!I$5*MAX(BL463*DCF!I$28,0)-MAX(BL463-BK463,0)/Inputs!$B$17)*DCF!I$6</f>
        <v>7799.1831297746176</v>
      </c>
      <c r="CT463" s="15">
        <f ca="1">(BM463*DCF!J$28-DCF!J$5*MAX(BM463*DCF!J$28,0)-MAX(BM463-BL463,0)/Inputs!$B$17)*DCF!J$6</f>
        <v>9424.6300246318351</v>
      </c>
      <c r="CU463" s="15">
        <f ca="1">(BN463*DCF!K$28-DCF!K$5*MAX(BN463*DCF!K$28,0)-MAX(BN463-BM463,0)/Inputs!$B$17)*DCF!K$6</f>
        <v>11872.631100428274</v>
      </c>
      <c r="CV463" s="15">
        <f ca="1">(BO463*DCF!L$28-DCF!L$5*MAX(BO463*DCF!L$28,0)-MAX(BO463-BN463,0)/Inputs!$B$17)*DCF!L$6</f>
        <v>14738.830387212671</v>
      </c>
      <c r="CW463" s="15">
        <f ca="1">(BP463*DCF!M$28-DCF!M$5*MAX(BP463*DCF!M$28,0)-MAX(BP463-BO463,0)/Inputs!$B$17)*DCF!M$6</f>
        <v>15708.708778112752</v>
      </c>
      <c r="CX463" s="15">
        <f ca="1">(BQ463*DCF!C$46-DCF!C$5*MAX(BQ463*DCF!C$46,0)-MAX(BQ463-Inputs!$B$20,0)/Inputs!$B$24)*DCF!C$6</f>
        <v>-2039.2413578414489</v>
      </c>
      <c r="CY463" s="15">
        <f ca="1">(BR463*DCF!D$46-DCF!D$5*MAX(BR463*DCF!D$46,0)-MAX(BR463-BQ463,0)/Inputs!$B$24)*DCF!D$6</f>
        <v>-2042.7763809668115</v>
      </c>
      <c r="CZ463" s="15">
        <f ca="1">(BS463*DCF!E$46-DCF!E$5*MAX(BS463*DCF!E$46,0)-MAX(BS463-BR463,0)/Inputs!$B$24)*DCF!E$6</f>
        <v>-2634.2928932821992</v>
      </c>
      <c r="DA463" s="15">
        <f ca="1">(BT463*DCF!F$46-DCF!F$5*MAX(BT463*DCF!F$46,0)-MAX(BT463-BS463,0)/Inputs!$B$24)*DCF!F$6</f>
        <v>-2552.6845851014168</v>
      </c>
      <c r="DB463" s="15">
        <f ca="1">(BU463*DCF!G$46-DCF!G$5*MAX(BU463*DCF!G$46,0)-MAX(BU463-BT463,0)/Inputs!$B$24)*DCF!G$6</f>
        <v>-7633.1404059620672</v>
      </c>
      <c r="DC463" s="15">
        <f ca="1">(BV463*DCF!H$46-DCF!H$5*MAX(BV463*DCF!H$46,0)-MAX(BV463-BU463,0)/Inputs!$B$24)*DCF!H$6</f>
        <v>-6970.7259841031264</v>
      </c>
      <c r="DD463" s="15">
        <f ca="1">(BW463*DCF!I$46-DCF!I$5*MAX(BW463*DCF!I$46,0)-MAX(BW463-BV463,0)/Inputs!$B$24)*DCF!I$6</f>
        <v>-2631.9660755256623</v>
      </c>
      <c r="DE463" s="15">
        <f ca="1">(BX463*DCF!J$46-DCF!J$5*MAX(BX463*DCF!J$46,0)-MAX(BX463-BW463,0)/Inputs!$B$24)*DCF!J$6</f>
        <v>-8403.0569176177069</v>
      </c>
      <c r="DF463" s="15">
        <f ca="1">(BY463*DCF!K$46-DCF!K$5*MAX(BY463*DCF!K$46,0)-MAX(BY463-BX463,0)/Inputs!$B$24)*DCF!K$6</f>
        <v>-6692.5899231930689</v>
      </c>
      <c r="DG463" s="15">
        <f ca="1">(BZ463*DCF!L$46-DCF!L$5*MAX(BZ463*DCF!L$46,0)-MAX(BZ463-BY463,0)/Inputs!$B$24)*DCF!L$6</f>
        <v>1450.6467229485611</v>
      </c>
      <c r="DH463" s="15">
        <f ca="1">(CA463*DCF!M$46-DCF!M$5*MAX(CA463*DCF!M$46,0)-MAX(CA463-BZ463,0)/Inputs!$B$24)*DCF!M$6</f>
        <v>5448.9681620697875</v>
      </c>
      <c r="DI463" s="15">
        <f ca="1">SUM(CB463:CL463)+BE463*DCF!M$10*(1+Inputs!$B$30)*(1-Inputs!$B$33)*(1-Inputs!$B$30/Inputs!$B$31)/(Inputs!$B$29-Inputs!$B$30)*DCF!M$6</f>
        <v>107917.77047121673</v>
      </c>
      <c r="DJ463" s="15">
        <f ca="1">SUM(CM463:CW463)+BP463*DCF!M$28*(1+Inputs!$B$30)*(1-Inputs!$B$33)*(1-Inputs!$B$30/Inputs!$B$31)/(Inputs!$B$29-Inputs!$B$30)*DCF!M$6</f>
        <v>403563.84120421665</v>
      </c>
      <c r="DK463" s="15">
        <f ca="1">SUM(CX463:DH463)+CA463*DCF!M$46*(1+Inputs!$B$30)*(1-Inputs!$B$33)*(1-Inputs!$B$30/Inputs!$B$31)/(Inputs!$B$29-Inputs!$B$30)*DCF!M$6</f>
        <v>573000.07121112105</v>
      </c>
      <c r="DM463" s="15">
        <f ca="1">DI463+DJ463+DK463+Inputs!$B$34+Inputs!$B$36-Inputs!$B$35</f>
        <v>1161332.6828865544</v>
      </c>
    </row>
    <row r="464" spans="1:117" x14ac:dyDescent="0.75">
      <c r="A464" s="11">
        <v>451</v>
      </c>
      <c r="C464" s="23">
        <f t="shared" ref="C464:M473" ca="1" si="285">_xlfn.NORM.S.INV(RAND())</f>
        <v>2.0936746875605872</v>
      </c>
      <c r="D464" s="23">
        <f t="shared" ca="1" si="285"/>
        <v>-1.7767543003319843</v>
      </c>
      <c r="E464" s="23">
        <f t="shared" ca="1" si="285"/>
        <v>-0.98417122498449827</v>
      </c>
      <c r="F464" s="23">
        <f t="shared" ca="1" si="285"/>
        <v>-0.23337069670008304</v>
      </c>
      <c r="G464" s="23">
        <f t="shared" ca="1" si="285"/>
        <v>1.4242170360343138</v>
      </c>
      <c r="H464" s="23">
        <f t="shared" ca="1" si="285"/>
        <v>7.6722512225099834E-2</v>
      </c>
      <c r="I464" s="23">
        <f t="shared" ca="1" si="285"/>
        <v>-0.3804904887121161</v>
      </c>
      <c r="J464" s="23">
        <f t="shared" ca="1" si="285"/>
        <v>1.3593852387968777</v>
      </c>
      <c r="K464" s="23">
        <f t="shared" ca="1" si="285"/>
        <v>0.80440409596017071</v>
      </c>
      <c r="L464" s="23">
        <f t="shared" ca="1" si="285"/>
        <v>5.6278947634206551E-2</v>
      </c>
      <c r="M464" s="23">
        <f t="shared" ca="1" si="285"/>
        <v>0.89907261640191893</v>
      </c>
      <c r="N464" s="23">
        <f ca="1">SQRT(Inputs!$B$38)*C464+SQRT(1-Inputs!$B$38)*_xlfn.NORM.S.INV(RAND())</f>
        <v>0.56351091646707874</v>
      </c>
      <c r="O464" s="23">
        <f ca="1">SQRT(Inputs!$B$38)*D464+SQRT(1-Inputs!$B$38)*_xlfn.NORM.S.INV(RAND())</f>
        <v>-0.81860453465912952</v>
      </c>
      <c r="P464" s="23">
        <f ca="1">SQRT(Inputs!$B$38)*E464+SQRT(1-Inputs!$B$38)*_xlfn.NORM.S.INV(RAND())</f>
        <v>-0.64438648908404139</v>
      </c>
      <c r="Q464" s="23">
        <f ca="1">SQRT(Inputs!$B$38)*F464+SQRT(1-Inputs!$B$38)*_xlfn.NORM.S.INV(RAND())</f>
        <v>-1.7924624295227602</v>
      </c>
      <c r="R464" s="23">
        <f ca="1">SQRT(Inputs!$B$38)*G464+SQRT(1-Inputs!$B$38)*_xlfn.NORM.S.INV(RAND())</f>
        <v>0.23540624053603143</v>
      </c>
      <c r="S464" s="23">
        <f ca="1">SQRT(Inputs!$B$38)*H464+SQRT(1-Inputs!$B$38)*_xlfn.NORM.S.INV(RAND())</f>
        <v>0.8271802250215391</v>
      </c>
      <c r="T464" s="23">
        <f ca="1">SQRT(Inputs!$B$38)*I464+SQRT(1-Inputs!$B$38)*_xlfn.NORM.S.INV(RAND())</f>
        <v>-1.1211806461018499</v>
      </c>
      <c r="U464" s="23">
        <f ca="1">SQRT(Inputs!$B$38)*J464+SQRT(1-Inputs!$B$38)*_xlfn.NORM.S.INV(RAND())</f>
        <v>-8.9893910937438815E-2</v>
      </c>
      <c r="V464" s="23">
        <f ca="1">SQRT(Inputs!$B$38)*K464+SQRT(1-Inputs!$B$38)*_xlfn.NORM.S.INV(RAND())</f>
        <v>-0.77599554134189208</v>
      </c>
      <c r="W464" s="23">
        <f ca="1">SQRT(Inputs!$B$38)*L464+SQRT(1-Inputs!$B$38)*_xlfn.NORM.S.INV(RAND())</f>
        <v>0.10299680249251413</v>
      </c>
      <c r="X464" s="23">
        <f ca="1">SQRT(Inputs!$B$38)*M464+SQRT(1-Inputs!$B$38)*_xlfn.NORM.S.INV(RAND())</f>
        <v>0.6301617547692453</v>
      </c>
      <c r="Y464" s="23">
        <f ca="1">SQRT(Inputs!$B$38)*C464+SQRT(1-Inputs!$B$38)*_xlfn.NORM.S.INV(RAND())</f>
        <v>0.92707313003222991</v>
      </c>
      <c r="Z464" s="23">
        <f ca="1">SQRT(Inputs!$B$38)*D464+SQRT(1-Inputs!$B$38)*_xlfn.NORM.S.INV(RAND())</f>
        <v>-0.48496791526513661</v>
      </c>
      <c r="AA464" s="23">
        <f ca="1">SQRT(Inputs!$B$38)*E464+SQRT(1-Inputs!$B$38)*_xlfn.NORM.S.INV(RAND())</f>
        <v>-0.76210590384280141</v>
      </c>
      <c r="AB464" s="23">
        <f ca="1">SQRT(Inputs!$B$38)*F464+SQRT(1-Inputs!$B$38)*_xlfn.NORM.S.INV(RAND())</f>
        <v>-0.33086079312019118</v>
      </c>
      <c r="AC464" s="23">
        <f ca="1">SQRT(Inputs!$B$38)*G464+SQRT(1-Inputs!$B$38)*_xlfn.NORM.S.INV(RAND())</f>
        <v>1.1571277941781568</v>
      </c>
      <c r="AD464" s="23">
        <f ca="1">SQRT(Inputs!$B$38)*H464+SQRT(1-Inputs!$B$38)*_xlfn.NORM.S.INV(RAND())</f>
        <v>-0.99028621304978981</v>
      </c>
      <c r="AE464" s="23">
        <f ca="1">SQRT(Inputs!$B$38)*I464+SQRT(1-Inputs!$B$38)*_xlfn.NORM.S.INV(RAND())</f>
        <v>0.56538521711265521</v>
      </c>
      <c r="AF464" s="23">
        <f ca="1">SQRT(Inputs!$B$38)*J464+SQRT(1-Inputs!$B$38)*_xlfn.NORM.S.INV(RAND())</f>
        <v>0.79671814545592212</v>
      </c>
      <c r="AG464" s="23">
        <f ca="1">SQRT(Inputs!$B$38)*K464+SQRT(1-Inputs!$B$38)*_xlfn.NORM.S.INV(RAND())</f>
        <v>1.4459759964124959</v>
      </c>
      <c r="AH464" s="23">
        <f ca="1">SQRT(Inputs!$B$38)*L464+SQRT(1-Inputs!$B$38)*_xlfn.NORM.S.INV(RAND())</f>
        <v>1.5732273049295073E-2</v>
      </c>
      <c r="AI464" s="23">
        <f ca="1">SQRT(Inputs!$B$38)*M464+SQRT(1-Inputs!$B$38)*_xlfn.NORM.S.INV(RAND())</f>
        <v>-1.315943422798227E-3</v>
      </c>
      <c r="AJ464" s="23">
        <f ca="1">SQRT(Inputs!$B$38)*C464+SQRT(1-Inputs!$B$38)*_xlfn.NORM.S.INV(RAND())</f>
        <v>1.8430973387482223</v>
      </c>
      <c r="AK464" s="23">
        <f ca="1">SQRT(Inputs!$B$38)*D464+SQRT(1-Inputs!$B$38)*_xlfn.NORM.S.INV(RAND())</f>
        <v>0.24134825248577441</v>
      </c>
      <c r="AL464" s="23">
        <f ca="1">SQRT(Inputs!$B$38)*E464+SQRT(1-Inputs!$B$38)*_xlfn.NORM.S.INV(RAND())</f>
        <v>0.64190795651161714</v>
      </c>
      <c r="AM464" s="23">
        <f ca="1">SQRT(Inputs!$B$38)*F464+SQRT(1-Inputs!$B$38)*_xlfn.NORM.S.INV(RAND())</f>
        <v>5.2954035498625096E-2</v>
      </c>
      <c r="AN464" s="23">
        <f ca="1">SQRT(Inputs!$B$38)*G464+SQRT(1-Inputs!$B$38)*_xlfn.NORM.S.INV(RAND())</f>
        <v>-3.0984399656611705E-2</v>
      </c>
      <c r="AO464" s="23">
        <f ca="1">SQRT(Inputs!$B$38)*H464+SQRT(1-Inputs!$B$38)*_xlfn.NORM.S.INV(RAND())</f>
        <v>-0.52161866252163491</v>
      </c>
      <c r="AP464" s="23">
        <f ca="1">SQRT(Inputs!$B$38)*I464+SQRT(1-Inputs!$B$38)*_xlfn.NORM.S.INV(RAND())</f>
        <v>-0.46057879059983825</v>
      </c>
      <c r="AQ464" s="23">
        <f ca="1">SQRT(Inputs!$B$38)*J464+SQRT(1-Inputs!$B$38)*_xlfn.NORM.S.INV(RAND())</f>
        <v>1.8168173059179999</v>
      </c>
      <c r="AR464" s="23">
        <f ca="1">SQRT(Inputs!$B$38)*K464+SQRT(1-Inputs!$B$38)*_xlfn.NORM.S.INV(RAND())</f>
        <v>0.42013891902665801</v>
      </c>
      <c r="AS464" s="23">
        <f ca="1">SQRT(Inputs!$B$38)*L464+SQRT(1-Inputs!$B$38)*_xlfn.NORM.S.INV(RAND())</f>
        <v>0.12007862043165524</v>
      </c>
      <c r="AT464" s="23">
        <f ca="1">SQRT(Inputs!$B$38)*M464+SQRT(1-Inputs!$B$38)*_xlfn.NORM.S.INV(RAND())</f>
        <v>-0.33033160976033266</v>
      </c>
      <c r="AU464" s="15">
        <f ca="1">Inputs!$B$6*EXP($B$8-0.5*C$5^2+C$5*N464)</f>
        <v>5436.1678985359949</v>
      </c>
      <c r="AV464" s="15">
        <f t="shared" ca="1" si="255"/>
        <v>5866.7228990296762</v>
      </c>
      <c r="AW464" s="15">
        <f t="shared" ca="1" si="256"/>
        <v>6557.9379840721003</v>
      </c>
      <c r="AX464" s="15">
        <f t="shared" ca="1" si="257"/>
        <v>6400.1835624046689</v>
      </c>
      <c r="AY464" s="15">
        <f t="shared" ca="1" si="258"/>
        <v>8039.6991035934625</v>
      </c>
      <c r="AZ464" s="15">
        <f t="shared" ca="1" si="259"/>
        <v>10770.481619318525</v>
      </c>
      <c r="BA464" s="15">
        <f t="shared" ca="1" si="260"/>
        <v>11720.999285531414</v>
      </c>
      <c r="BB464" s="15">
        <f t="shared" ca="1" si="261"/>
        <v>14221.41188395182</v>
      </c>
      <c r="BC464" s="15">
        <f t="shared" ca="1" si="262"/>
        <v>16160.581269051801</v>
      </c>
      <c r="BD464" s="15">
        <f t="shared" ca="1" si="263"/>
        <v>19989.887146802615</v>
      </c>
      <c r="BE464" s="15">
        <f t="shared" ca="1" si="264"/>
        <v>25942.073489807572</v>
      </c>
      <c r="BF464" s="15">
        <f ca="1">Inputs!$B$13*EXP($B$9-0.5*C$6^2+C$6*Y464)</f>
        <v>16621.616699182556</v>
      </c>
      <c r="BG464" s="15">
        <f t="shared" ca="1" si="265"/>
        <v>18560.040032581597</v>
      </c>
      <c r="BH464" s="15">
        <f t="shared" ca="1" si="266"/>
        <v>19984.327015345683</v>
      </c>
      <c r="BI464" s="15">
        <f t="shared" ca="1" si="267"/>
        <v>23249.17079176434</v>
      </c>
      <c r="BJ464" s="15">
        <f t="shared" ca="1" si="268"/>
        <v>33675.41256143232</v>
      </c>
      <c r="BK464" s="15">
        <f t="shared" ca="1" si="269"/>
        <v>36117.311995107011</v>
      </c>
      <c r="BL464" s="15">
        <f t="shared" ca="1" si="270"/>
        <v>47738.451191749031</v>
      </c>
      <c r="BM464" s="15">
        <f t="shared" ca="1" si="271"/>
        <v>64785.89904358417</v>
      </c>
      <c r="BN464" s="15">
        <f t="shared" ca="1" si="272"/>
        <v>94753.62607797388</v>
      </c>
      <c r="BO464" s="15">
        <f t="shared" ca="1" si="273"/>
        <v>116797.96087819806</v>
      </c>
      <c r="BP464" s="15">
        <f t="shared" ca="1" si="274"/>
        <v>143734.97570174269</v>
      </c>
      <c r="BQ464" s="15">
        <f ca="1">Inputs!$B$20*EXP($B$10-0.5*C$7^2+C$7*AJ464)</f>
        <v>8247.3185687373407</v>
      </c>
      <c r="BR464" s="15">
        <f t="shared" ca="1" si="275"/>
        <v>12082.003421149475</v>
      </c>
      <c r="BS464" s="15">
        <f t="shared" ca="1" si="276"/>
        <v>19894.476934383471</v>
      </c>
      <c r="BT464" s="15">
        <f t="shared" ca="1" si="277"/>
        <v>27813.865380978132</v>
      </c>
      <c r="BU464" s="15">
        <f t="shared" ca="1" si="278"/>
        <v>38258.765750162398</v>
      </c>
      <c r="BV464" s="15">
        <f t="shared" ca="1" si="279"/>
        <v>47327.101673588077</v>
      </c>
      <c r="BW464" s="15">
        <f t="shared" ca="1" si="280"/>
        <v>59908.254710733905</v>
      </c>
      <c r="BX464" s="15">
        <f t="shared" ca="1" si="281"/>
        <v>120609.04527588816</v>
      </c>
      <c r="BY464" s="15">
        <f t="shared" ca="1" si="282"/>
        <v>183138.87071595306</v>
      </c>
      <c r="BZ464" s="15">
        <f t="shared" ca="1" si="283"/>
        <v>262705.03072063281</v>
      </c>
      <c r="CA464" s="15">
        <f t="shared" ca="1" si="284"/>
        <v>347982.75493494462</v>
      </c>
      <c r="CB464" s="15">
        <f ca="1">(AU464*DCF!C$10-DCF!C$5*MAX(AU464*DCF!C$10,0)-MAX(AU464-Inputs!$B$6,0)/Inputs!$B$10)*DCF!C$6</f>
        <v>1039.6951090667192</v>
      </c>
      <c r="CC464" s="15">
        <f ca="1">(AV464*DCF!D$10-DCF!D$5*MAX(AV464*DCF!D$10,0)-MAX(AV464-AU464,0)/Inputs!$B$10)*DCF!D$6</f>
        <v>1324.9943924499685</v>
      </c>
      <c r="CD464" s="15">
        <f ca="1">(AW464*DCF!E$10-DCF!E$5*MAX(AW464*DCF!E$10,0)-MAX(AW464-AV464,0)/Inputs!$B$10)*DCF!E$6</f>
        <v>1358.4332254079593</v>
      </c>
      <c r="CE464" s="15">
        <f ca="1">(AX464*DCF!F$10-DCF!F$5*MAX(AX464*DCF!F$10,0)-MAX(AX464-AW464,0)/Inputs!$B$10)*DCF!F$6</f>
        <v>1397.1498718077248</v>
      </c>
      <c r="CF464" s="15">
        <f ca="1">(AY464*DCF!G$10-DCF!G$5*MAX(AY464*DCF!G$10,0)-MAX(AY464-AX464,0)/Inputs!$B$10)*DCF!G$6</f>
        <v>1341.3551650452157</v>
      </c>
      <c r="CG464" s="15">
        <f ca="1">(AZ464*DCF!H$10-DCF!H$5*MAX(AZ464*DCF!H$10,0)-MAX(AZ464-AY464,0)/Inputs!$B$10)*DCF!H$6</f>
        <v>1606.1973404457979</v>
      </c>
      <c r="CH464" s="15">
        <f ca="1">(BA464*DCF!I$10-DCF!I$5*MAX(BA464*DCF!I$10,0)-MAX(BA464-AZ464,0)/Inputs!$B$10)*DCF!I$6</f>
        <v>1985.0807857203249</v>
      </c>
      <c r="CI464" s="15">
        <f ca="1">(BB464*DCF!J$10-DCF!J$5*MAX(BB464*DCF!J$10,0)-MAX(BB464-BA464,0)/Inputs!$B$10)*DCF!J$6</f>
        <v>2061.5309517761311</v>
      </c>
      <c r="CJ464" s="15">
        <f ca="1">(BC464*DCF!K$10-DCF!K$5*MAX(BC464*DCF!K$10,0)-MAX(BC464-BB464,0)/Inputs!$B$10)*DCF!K$6</f>
        <v>2330.139849557464</v>
      </c>
      <c r="CK464" s="15">
        <f ca="1">(BD464*DCF!L$10-DCF!L$5*MAX(BD464*DCF!L$10,0)-MAX(BD464-BC464,0)/Inputs!$B$10)*DCF!L$6</f>
        <v>2519.6638569180141</v>
      </c>
      <c r="CL464" s="15">
        <f ca="1">(BE464*DCF!M$10-DCF!M$5*MAX(BE464*DCF!M$10,0)-MAX(BE464-BD464,0)/Inputs!$B$10)*DCF!M$6</f>
        <v>2949.7098481674384</v>
      </c>
      <c r="CM464" s="15">
        <f ca="1">(BF464*DCF!C$28-DCF!C$5*MAX(BF464*DCF!C$28,0)-MAX(BF464-Inputs!$B$13,0)/Inputs!$B$17)*DCF!C$6</f>
        <v>3863.8900036230052</v>
      </c>
      <c r="CN464" s="15">
        <f ca="1">(BG464*DCF!D$28-DCF!D$5*MAX(BG464*DCF!D$28,0)-MAX(BG464-BF464,0)/Inputs!$B$17)*DCF!D$6</f>
        <v>5052.8052818457727</v>
      </c>
      <c r="CO464" s="15">
        <f ca="1">(BH464*DCF!E$28-DCF!E$5*MAX(BH464*DCF!E$28,0)-MAX(BH464-BG464,0)/Inputs!$B$17)*DCF!E$6</f>
        <v>5379.2099012320514</v>
      </c>
      <c r="CP464" s="15">
        <f ca="1">(BI464*DCF!F$28-DCF!F$5*MAX(BI464*DCF!F$28,0)-MAX(BI464-BH464,0)/Inputs!$B$17)*DCF!F$6</f>
        <v>5717.1210524639846</v>
      </c>
      <c r="CQ464" s="15">
        <f ca="1">(BJ464*DCF!G$28-DCF!G$5*MAX(BJ464*DCF!G$28,0)-MAX(BJ464-BI464,0)/Inputs!$B$17)*DCF!G$6</f>
        <v>6983.7504167165898</v>
      </c>
      <c r="CR464" s="15">
        <f ca="1">(BK464*DCF!H$28-DCF!H$5*MAX(BK464*DCF!H$28,0)-MAX(BK464-BJ464,0)/Inputs!$B$17)*DCF!H$6</f>
        <v>8552.8070852518485</v>
      </c>
      <c r="CS464" s="15">
        <f ca="1">(BL464*DCF!I$28-DCF!I$5*MAX(BL464*DCF!I$28,0)-MAX(BL464-BK464,0)/Inputs!$B$17)*DCF!I$6</f>
        <v>9557.8520374620057</v>
      </c>
      <c r="CT464" s="15">
        <f ca="1">(BM464*DCF!J$28-DCF!J$5*MAX(BM464*DCF!J$28,0)-MAX(BM464-BL464,0)/Inputs!$B$17)*DCF!J$6</f>
        <v>12192.281452997096</v>
      </c>
      <c r="CU464" s="15">
        <f ca="1">(BN464*DCF!K$28-DCF!K$5*MAX(BN464*DCF!K$28,0)-MAX(BN464-BM464,0)/Inputs!$B$17)*DCF!K$6</f>
        <v>16339.729700175909</v>
      </c>
      <c r="CV464" s="15">
        <f ca="1">(BO464*DCF!L$28-DCF!L$5*MAX(BO464*DCF!L$28,0)-MAX(BO464-BN464,0)/Inputs!$B$17)*DCF!L$6</f>
        <v>20809.291528376041</v>
      </c>
      <c r="CW464" s="15">
        <f ca="1">(BP464*DCF!M$28-DCF!M$5*MAX(BP464*DCF!M$28,0)-MAX(BP464-BO464,0)/Inputs!$B$17)*DCF!M$6</f>
        <v>24228.143901688571</v>
      </c>
      <c r="CX464" s="15">
        <f ca="1">(BQ464*DCF!C$46-DCF!C$5*MAX(BQ464*DCF!C$46,0)-MAX(BQ464-Inputs!$B$20,0)/Inputs!$B$24)*DCF!C$6</f>
        <v>-4235.5555903491968</v>
      </c>
      <c r="CY464" s="15">
        <f ca="1">(BR464*DCF!D$46-DCF!D$5*MAX(BR464*DCF!D$46,0)-MAX(BR464-BQ464,0)/Inputs!$B$24)*DCF!D$6</f>
        <v>-3698.344423778216</v>
      </c>
      <c r="CZ464" s="15">
        <f ca="1">(BS464*DCF!E$46-DCF!E$5*MAX(BS464*DCF!E$46,0)-MAX(BS464-BR464,0)/Inputs!$B$24)*DCF!E$6</f>
        <v>-5432.0185212968263</v>
      </c>
      <c r="DA464" s="15">
        <f ca="1">(BT464*DCF!F$46-DCF!F$5*MAX(BT464*DCF!F$46,0)-MAX(BT464-BS464,0)/Inputs!$B$24)*DCF!F$6</f>
        <v>-4909.2812140857113</v>
      </c>
      <c r="DB464" s="15">
        <f ca="1">(BU464*DCF!G$46-DCF!G$5*MAX(BU464*DCF!G$46,0)-MAX(BU464-BT464,0)/Inputs!$B$24)*DCF!G$6</f>
        <v>-4800.4074079042739</v>
      </c>
      <c r="DC464" s="15">
        <f ca="1">(BV464*DCF!H$46-DCF!H$5*MAX(BV464*DCF!H$46,0)-MAX(BV464-BU464,0)/Inputs!$B$24)*DCF!H$6</f>
        <v>-2817.9298255884764</v>
      </c>
      <c r="DD464" s="15">
        <f ca="1">(BW464*DCF!I$46-DCF!I$5*MAX(BW464*DCF!I$46,0)-MAX(BW464-BV464,0)/Inputs!$B$24)*DCF!I$6</f>
        <v>-2227.9579668982078</v>
      </c>
      <c r="DE464" s="15">
        <f ca="1">(BX464*DCF!J$46-DCF!J$5*MAX(BX464*DCF!J$46,0)-MAX(BX464-BW464,0)/Inputs!$B$24)*DCF!J$6</f>
        <v>-11037.642120004839</v>
      </c>
      <c r="DF464" s="15">
        <f ca="1">(BY464*DCF!K$46-DCF!K$5*MAX(BY464*DCF!K$46,0)-MAX(BY464-BX464,0)/Inputs!$B$24)*DCF!K$6</f>
        <v>-4856.6386533123414</v>
      </c>
      <c r="DG464" s="15">
        <f ca="1">(BZ464*DCF!L$46-DCF!L$5*MAX(BZ464*DCF!L$46,0)-MAX(BZ464-BY464,0)/Inputs!$B$24)*DCF!L$6</f>
        <v>153.49832563930772</v>
      </c>
      <c r="DH464" s="15">
        <f ca="1">(CA464*DCF!M$46-DCF!M$5*MAX(CA464*DCF!M$46,0)-MAX(CA464-BZ464,0)/Inputs!$B$24)*DCF!M$6</f>
        <v>9452.645121825466</v>
      </c>
      <c r="DI464" s="15">
        <f ca="1">SUM(CB464:CL464)+BE464*DCF!M$10*(1+Inputs!$B$30)*(1-Inputs!$B$33)*(1-Inputs!$B$30/Inputs!$B$31)/(Inputs!$B$29-Inputs!$B$30)*DCF!M$6</f>
        <v>92111.083966905077</v>
      </c>
      <c r="DJ464" s="15">
        <f ca="1">SUM(CM464:CW464)+BP464*DCF!M$28*(1+Inputs!$B$30)*(1-Inputs!$B$33)*(1-Inputs!$B$30/Inputs!$B$31)/(Inputs!$B$29-Inputs!$B$30)*DCF!M$6</f>
        <v>652031.99979681161</v>
      </c>
      <c r="DK464" s="15">
        <f ca="1">SUM(CX464:DH464)+CA464*DCF!M$46*(1+Inputs!$B$30)*(1-Inputs!$B$33)*(1-Inputs!$B$30/Inputs!$B$31)/(Inputs!$B$29-Inputs!$B$30)*DCF!M$6</f>
        <v>503612.92804619414</v>
      </c>
      <c r="DM464" s="15">
        <f ca="1">DI464+DJ464+DK464+Inputs!$B$34+Inputs!$B$36-Inputs!$B$35</f>
        <v>1324607.0118099109</v>
      </c>
    </row>
    <row r="465" spans="1:117" x14ac:dyDescent="0.75">
      <c r="A465" s="11">
        <v>452</v>
      </c>
      <c r="C465" s="23">
        <f t="shared" ca="1" si="285"/>
        <v>1.793917415154346</v>
      </c>
      <c r="D465" s="23">
        <f t="shared" ca="1" si="285"/>
        <v>3.6596849071351902E-3</v>
      </c>
      <c r="E465" s="23">
        <f t="shared" ca="1" si="285"/>
        <v>-0.74625135695938627</v>
      </c>
      <c r="F465" s="23">
        <f t="shared" ca="1" si="285"/>
        <v>-1.6686172347442256</v>
      </c>
      <c r="G465" s="23">
        <f t="shared" ca="1" si="285"/>
        <v>-0.25521998374928323</v>
      </c>
      <c r="H465" s="23">
        <f t="shared" ca="1" si="285"/>
        <v>-0.96759407003503595</v>
      </c>
      <c r="I465" s="23">
        <f t="shared" ca="1" si="285"/>
        <v>0.16354367048129309</v>
      </c>
      <c r="J465" s="23">
        <f t="shared" ca="1" si="285"/>
        <v>2.0530935453600883</v>
      </c>
      <c r="K465" s="23">
        <f t="shared" ca="1" si="285"/>
        <v>-5.632963114676854E-2</v>
      </c>
      <c r="L465" s="23">
        <f t="shared" ca="1" si="285"/>
        <v>0.36617999895275749</v>
      </c>
      <c r="M465" s="23">
        <f t="shared" ca="1" si="285"/>
        <v>0.42044391464296121</v>
      </c>
      <c r="N465" s="23">
        <f ca="1">SQRT(Inputs!$B$38)*C465+SQRT(1-Inputs!$B$38)*_xlfn.NORM.S.INV(RAND())</f>
        <v>0.43351599821511277</v>
      </c>
      <c r="O465" s="23">
        <f ca="1">SQRT(Inputs!$B$38)*D465+SQRT(1-Inputs!$B$38)*_xlfn.NORM.S.INV(RAND())</f>
        <v>-0.33242784873845699</v>
      </c>
      <c r="P465" s="23">
        <f ca="1">SQRT(Inputs!$B$38)*E465+SQRT(1-Inputs!$B$38)*_xlfn.NORM.S.INV(RAND())</f>
        <v>-2.4359716551034896</v>
      </c>
      <c r="Q465" s="23">
        <f ca="1">SQRT(Inputs!$B$38)*F465+SQRT(1-Inputs!$B$38)*_xlfn.NORM.S.INV(RAND())</f>
        <v>-0.53669265984833436</v>
      </c>
      <c r="R465" s="23">
        <f ca="1">SQRT(Inputs!$B$38)*G465+SQRT(1-Inputs!$B$38)*_xlfn.NORM.S.INV(RAND())</f>
        <v>1.1822619366941531</v>
      </c>
      <c r="S465" s="23">
        <f ca="1">SQRT(Inputs!$B$38)*H465+SQRT(1-Inputs!$B$38)*_xlfn.NORM.S.INV(RAND())</f>
        <v>-1.3694770495775144</v>
      </c>
      <c r="T465" s="23">
        <f ca="1">SQRT(Inputs!$B$38)*I465+SQRT(1-Inputs!$B$38)*_xlfn.NORM.S.INV(RAND())</f>
        <v>0.3813140714959406</v>
      </c>
      <c r="U465" s="23">
        <f ca="1">SQRT(Inputs!$B$38)*J465+SQRT(1-Inputs!$B$38)*_xlfn.NORM.S.INV(RAND())</f>
        <v>0.36710487723048391</v>
      </c>
      <c r="V465" s="23">
        <f ca="1">SQRT(Inputs!$B$38)*K465+SQRT(1-Inputs!$B$38)*_xlfn.NORM.S.INV(RAND())</f>
        <v>-0.12057624992470667</v>
      </c>
      <c r="W465" s="23">
        <f ca="1">SQRT(Inputs!$B$38)*L465+SQRT(1-Inputs!$B$38)*_xlfn.NORM.S.INV(RAND())</f>
        <v>0.46339990597866321</v>
      </c>
      <c r="X465" s="23">
        <f ca="1">SQRT(Inputs!$B$38)*M465+SQRT(1-Inputs!$B$38)*_xlfn.NORM.S.INV(RAND())</f>
        <v>-1.4242440207785356</v>
      </c>
      <c r="Y465" s="23">
        <f ca="1">SQRT(Inputs!$B$38)*C465+SQRT(1-Inputs!$B$38)*_xlfn.NORM.S.INV(RAND())</f>
        <v>1.5676842627125021</v>
      </c>
      <c r="Z465" s="23">
        <f ca="1">SQRT(Inputs!$B$38)*D465+SQRT(1-Inputs!$B$38)*_xlfn.NORM.S.INV(RAND())</f>
        <v>-0.99506247603635478</v>
      </c>
      <c r="AA465" s="23">
        <f ca="1">SQRT(Inputs!$B$38)*E465+SQRT(1-Inputs!$B$38)*_xlfn.NORM.S.INV(RAND())</f>
        <v>-0.96010851716671375</v>
      </c>
      <c r="AB465" s="23">
        <f ca="1">SQRT(Inputs!$B$38)*F465+SQRT(1-Inputs!$B$38)*_xlfn.NORM.S.INV(RAND())</f>
        <v>-3.1931010133842932</v>
      </c>
      <c r="AC465" s="23">
        <f ca="1">SQRT(Inputs!$B$38)*G465+SQRT(1-Inputs!$B$38)*_xlfn.NORM.S.INV(RAND())</f>
        <v>-1.0640417790730921</v>
      </c>
      <c r="AD465" s="23">
        <f ca="1">SQRT(Inputs!$B$38)*H465+SQRT(1-Inputs!$B$38)*_xlfn.NORM.S.INV(RAND())</f>
        <v>0.36720175515479736</v>
      </c>
      <c r="AE465" s="23">
        <f ca="1">SQRT(Inputs!$B$38)*I465+SQRT(1-Inputs!$B$38)*_xlfn.NORM.S.INV(RAND())</f>
        <v>2.9159418228787422</v>
      </c>
      <c r="AF465" s="23">
        <f ca="1">SQRT(Inputs!$B$38)*J465+SQRT(1-Inputs!$B$38)*_xlfn.NORM.S.INV(RAND())</f>
        <v>0.10598943532969884</v>
      </c>
      <c r="AG465" s="23">
        <f ca="1">SQRT(Inputs!$B$38)*K465+SQRT(1-Inputs!$B$38)*_xlfn.NORM.S.INV(RAND())</f>
        <v>1.1472766240754178</v>
      </c>
      <c r="AH465" s="23">
        <f ca="1">SQRT(Inputs!$B$38)*L465+SQRT(1-Inputs!$B$38)*_xlfn.NORM.S.INV(RAND())</f>
        <v>0.62021531274373465</v>
      </c>
      <c r="AI465" s="23">
        <f ca="1">SQRT(Inputs!$B$38)*M465+SQRT(1-Inputs!$B$38)*_xlfn.NORM.S.INV(RAND())</f>
        <v>0.59261187293044337</v>
      </c>
      <c r="AJ465" s="23">
        <f ca="1">SQRT(Inputs!$B$38)*C465+SQRT(1-Inputs!$B$38)*_xlfn.NORM.S.INV(RAND())</f>
        <v>1.7695415813539934</v>
      </c>
      <c r="AK465" s="23">
        <f ca="1">SQRT(Inputs!$B$38)*D465+SQRT(1-Inputs!$B$38)*_xlfn.NORM.S.INV(RAND())</f>
        <v>0.79391793927276022</v>
      </c>
      <c r="AL465" s="23">
        <f ca="1">SQRT(Inputs!$B$38)*E465+SQRT(1-Inputs!$B$38)*_xlfn.NORM.S.INV(RAND())</f>
        <v>-1.4768283324257525</v>
      </c>
      <c r="AM465" s="23">
        <f ca="1">SQRT(Inputs!$B$38)*F465+SQRT(1-Inputs!$B$38)*_xlfn.NORM.S.INV(RAND())</f>
        <v>-1.4887582169845541</v>
      </c>
      <c r="AN465" s="23">
        <f ca="1">SQRT(Inputs!$B$38)*G465+SQRT(1-Inputs!$B$38)*_xlfn.NORM.S.INV(RAND())</f>
        <v>0.79222052170140889</v>
      </c>
      <c r="AO465" s="23">
        <f ca="1">SQRT(Inputs!$B$38)*H465+SQRT(1-Inputs!$B$38)*_xlfn.NORM.S.INV(RAND())</f>
        <v>-2.7020405757187671E-2</v>
      </c>
      <c r="AP465" s="23">
        <f ca="1">SQRT(Inputs!$B$38)*I465+SQRT(1-Inputs!$B$38)*_xlfn.NORM.S.INV(RAND())</f>
        <v>0.16153979110753358</v>
      </c>
      <c r="AQ465" s="23">
        <f ca="1">SQRT(Inputs!$B$38)*J465+SQRT(1-Inputs!$B$38)*_xlfn.NORM.S.INV(RAND())</f>
        <v>1.0437859954585691</v>
      </c>
      <c r="AR465" s="23">
        <f ca="1">SQRT(Inputs!$B$38)*K465+SQRT(1-Inputs!$B$38)*_xlfn.NORM.S.INV(RAND())</f>
        <v>-1.4036027964791733</v>
      </c>
      <c r="AS465" s="23">
        <f ca="1">SQRT(Inputs!$B$38)*L465+SQRT(1-Inputs!$B$38)*_xlfn.NORM.S.INV(RAND())</f>
        <v>-0.59578640293257812</v>
      </c>
      <c r="AT465" s="23">
        <f ca="1">SQRT(Inputs!$B$38)*M465+SQRT(1-Inputs!$B$38)*_xlfn.NORM.S.INV(RAND())</f>
        <v>0.67697981999517742</v>
      </c>
      <c r="AU465" s="15">
        <f ca="1">Inputs!$B$6*EXP($B$8-0.5*C$5^2+C$5*N465)</f>
        <v>5322.9715265056548</v>
      </c>
      <c r="AV465" s="15">
        <f t="shared" ca="1" si="255"/>
        <v>6170.2357972579312</v>
      </c>
      <c r="AW465" s="15">
        <f t="shared" ca="1" si="256"/>
        <v>5416.5873963451895</v>
      </c>
      <c r="AX465" s="15">
        <f t="shared" ca="1" si="257"/>
        <v>6184.2354817986534</v>
      </c>
      <c r="AY465" s="15">
        <f t="shared" ca="1" si="258"/>
        <v>8676.7731780906179</v>
      </c>
      <c r="AZ465" s="15">
        <f t="shared" ca="1" si="259"/>
        <v>9126.4120203003022</v>
      </c>
      <c r="BA465" s="15">
        <f t="shared" ca="1" si="260"/>
        <v>11623.118692132497</v>
      </c>
      <c r="BB465" s="15">
        <f t="shared" ca="1" si="261"/>
        <v>14763.373045281489</v>
      </c>
      <c r="BC465" s="15">
        <f t="shared" ca="1" si="262"/>
        <v>17872.141943346462</v>
      </c>
      <c r="BD465" s="15">
        <f t="shared" ca="1" si="263"/>
        <v>22864.933285532799</v>
      </c>
      <c r="BE465" s="15">
        <f t="shared" ca="1" si="264"/>
        <v>24609.39102831922</v>
      </c>
      <c r="BF465" s="15">
        <f ca="1">Inputs!$B$13*EXP($B$9-0.5*C$6^2+C$6*Y465)</f>
        <v>18872.460376522551</v>
      </c>
      <c r="BG465" s="15">
        <f t="shared" ca="1" si="265"/>
        <v>19220.3557464273</v>
      </c>
      <c r="BH465" s="15">
        <f t="shared" ca="1" si="266"/>
        <v>20026.715304967172</v>
      </c>
      <c r="BI465" s="15">
        <f t="shared" ca="1" si="267"/>
        <v>14996.754077728769</v>
      </c>
      <c r="BJ465" s="15">
        <f t="shared" ca="1" si="268"/>
        <v>15770.807712247539</v>
      </c>
      <c r="BK465" s="15">
        <f t="shared" ca="1" si="269"/>
        <v>20347.902810120911</v>
      </c>
      <c r="BL465" s="15">
        <f t="shared" ca="1" si="270"/>
        <v>36472.377622542954</v>
      </c>
      <c r="BM465" s="15">
        <f t="shared" ca="1" si="271"/>
        <v>45426.62711925045</v>
      </c>
      <c r="BN465" s="15">
        <f t="shared" ca="1" si="272"/>
        <v>64103.289205633657</v>
      </c>
      <c r="BO465" s="15">
        <f t="shared" ca="1" si="273"/>
        <v>84768.704592986789</v>
      </c>
      <c r="BP465" s="15">
        <f t="shared" ca="1" si="274"/>
        <v>111580.00211854668</v>
      </c>
      <c r="BQ465" s="15">
        <f ca="1">Inputs!$B$20*EXP($B$10-0.5*C$7^2+C$7*AJ465)</f>
        <v>8034.9371069626814</v>
      </c>
      <c r="BR465" s="15">
        <f t="shared" ca="1" si="275"/>
        <v>14028.811211049477</v>
      </c>
      <c r="BS465" s="15">
        <f t="shared" ca="1" si="276"/>
        <v>12570.22673597699</v>
      </c>
      <c r="BT465" s="15">
        <f t="shared" ca="1" si="277"/>
        <v>11728.04203080218</v>
      </c>
      <c r="BU465" s="15">
        <f t="shared" ca="1" si="278"/>
        <v>19688.04426944158</v>
      </c>
      <c r="BV465" s="15">
        <f t="shared" ca="1" si="279"/>
        <v>27225.505461256667</v>
      </c>
      <c r="BW465" s="15">
        <f t="shared" ca="1" si="280"/>
        <v>39313.043468171811</v>
      </c>
      <c r="BX465" s="15">
        <f t="shared" ca="1" si="281"/>
        <v>67783.822452780922</v>
      </c>
      <c r="BY465" s="15">
        <f t="shared" ca="1" si="282"/>
        <v>72608.872159849125</v>
      </c>
      <c r="BZ465" s="15">
        <f t="shared" ca="1" si="283"/>
        <v>91311.253923787692</v>
      </c>
      <c r="CA465" s="15">
        <f t="shared" ca="1" si="284"/>
        <v>144661.30127162169</v>
      </c>
      <c r="CB465" s="15">
        <f ca="1">(AU465*DCF!C$10-DCF!C$5*MAX(AU465*DCF!C$10,0)-MAX(AU465-Inputs!$B$6,0)/Inputs!$B$10)*DCF!C$6</f>
        <v>1040.5022193755099</v>
      </c>
      <c r="CC465" s="15">
        <f ca="1">(AV465*DCF!D$10-DCF!D$5*MAX(AV465*DCF!D$10,0)-MAX(AV465-AU465,0)/Inputs!$B$10)*DCF!D$6</f>
        <v>1297.3699556645161</v>
      </c>
      <c r="CD465" s="15">
        <f ca="1">(AW465*DCF!E$10-DCF!E$5*MAX(AW465*DCF!E$10,0)-MAX(AW465-AV465,0)/Inputs!$B$10)*DCF!E$6</f>
        <v>1250.6038050016959</v>
      </c>
      <c r="CE465" s="15">
        <f ca="1">(AX465*DCF!F$10-DCF!F$5*MAX(AX465*DCF!F$10,0)-MAX(AX465-AW465,0)/Inputs!$B$10)*DCF!F$6</f>
        <v>1190.2802156095465</v>
      </c>
      <c r="CF465" s="15">
        <f ca="1">(AY465*DCF!G$10-DCF!G$5*MAX(AY465*DCF!G$10,0)-MAX(AY465-AX465,0)/Inputs!$B$10)*DCF!G$6</f>
        <v>1308.6522112172258</v>
      </c>
      <c r="CG465" s="15">
        <f ca="1">(AZ465*DCF!H$10-DCF!H$5*MAX(AZ465*DCF!H$10,0)-MAX(AZ465-AY465,0)/Inputs!$B$10)*DCF!H$6</f>
        <v>1692.0580026753912</v>
      </c>
      <c r="CH465" s="15">
        <f ca="1">(BA465*DCF!I$10-DCF!I$5*MAX(BA465*DCF!I$10,0)-MAX(BA465-AZ465,0)/Inputs!$B$10)*DCF!I$6</f>
        <v>1713.5724015155233</v>
      </c>
      <c r="CI465" s="15">
        <f ca="1">(BB465*DCF!J$10-DCF!J$5*MAX(BB465*DCF!J$10,0)-MAX(BB465-BA465,0)/Inputs!$B$10)*DCF!J$6</f>
        <v>2057.5752704026481</v>
      </c>
      <c r="CJ465" s="15">
        <f ca="1">(BC465*DCF!K$10-DCF!K$5*MAX(BC465*DCF!K$10,0)-MAX(BC465-BB465,0)/Inputs!$B$10)*DCF!K$6</f>
        <v>2441.9475030568246</v>
      </c>
      <c r="CK465" s="15">
        <f ca="1">(BD465*DCF!L$10-DCF!L$5*MAX(BD465*DCF!L$10,0)-MAX(BD465-BC465,0)/Inputs!$B$10)*DCF!L$6</f>
        <v>2802.8179773982019</v>
      </c>
      <c r="CL465" s="15">
        <f ca="1">(BE465*DCF!M$10-DCF!M$5*MAX(BE465*DCF!M$10,0)-MAX(BE465-BD465,0)/Inputs!$B$10)*DCF!M$6</f>
        <v>3264.3092563598434</v>
      </c>
      <c r="CM465" s="15">
        <f ca="1">(BF465*DCF!C$28-DCF!C$5*MAX(BF465*DCF!C$28,0)-MAX(BF465-Inputs!$B$13,0)/Inputs!$B$17)*DCF!C$6</f>
        <v>4031.0074029865186</v>
      </c>
      <c r="CN465" s="15">
        <f ca="1">(BG465*DCF!D$28-DCF!D$5*MAX(BG465*DCF!D$28,0)-MAX(BG465-BF465,0)/Inputs!$B$17)*DCF!D$6</f>
        <v>5586.6160286908589</v>
      </c>
      <c r="CO465" s="15">
        <f ca="1">(BH465*DCF!E$28-DCF!E$5*MAX(BH465*DCF!E$28,0)-MAX(BH465-BG465,0)/Inputs!$B$17)*DCF!E$6</f>
        <v>5513.0000093156714</v>
      </c>
      <c r="CP465" s="15">
        <f ca="1">(BI465*DCF!F$28-DCF!F$5*MAX(BI465*DCF!F$28,0)-MAX(BI465-BH465,0)/Inputs!$B$17)*DCF!F$6</f>
        <v>4071.2237046665723</v>
      </c>
      <c r="CQ465" s="15">
        <f ca="1">(BJ465*DCF!G$28-DCF!G$5*MAX(BJ465*DCF!G$28,0)-MAX(BJ465-BI465,0)/Inputs!$B$17)*DCF!G$6</f>
        <v>3961.667539106114</v>
      </c>
      <c r="CR465" s="15">
        <f ca="1">(BK465*DCF!H$28-DCF!H$5*MAX(BK465*DCF!H$28,0)-MAX(BK465-BJ465,0)/Inputs!$B$17)*DCF!H$6</f>
        <v>4321.1087291551657</v>
      </c>
      <c r="CS465" s="15">
        <f ca="1">(BL465*DCF!I$28-DCF!I$5*MAX(BL465*DCF!I$28,0)-MAX(BL465-BK465,0)/Inputs!$B$17)*DCF!I$6</f>
        <v>6262.2339008435238</v>
      </c>
      <c r="CT465" s="15">
        <f ca="1">(BM465*DCF!J$28-DCF!J$5*MAX(BM465*DCF!J$28,0)-MAX(BM465-BL465,0)/Inputs!$B$17)*DCF!J$6</f>
        <v>8946.6486662158768</v>
      </c>
      <c r="CU465" s="15">
        <f ca="1">(BN465*DCF!K$28-DCF!K$5*MAX(BN465*DCF!K$28,0)-MAX(BN465-BM465,0)/Inputs!$B$17)*DCF!K$6</f>
        <v>11249.89752676643</v>
      </c>
      <c r="CV465" s="15">
        <f ca="1">(BO465*DCF!L$28-DCF!L$5*MAX(BO465*DCF!L$28,0)-MAX(BO465-BN465,0)/Inputs!$B$17)*DCF!L$6</f>
        <v>14574.809640331778</v>
      </c>
      <c r="CW465" s="15">
        <f ca="1">(BP465*DCF!M$28-DCF!M$5*MAX(BP465*DCF!M$28,0)-MAX(BP465-BO465,0)/Inputs!$B$17)*DCF!M$6</f>
        <v>18191.308003210368</v>
      </c>
      <c r="CX465" s="15">
        <f ca="1">(BQ465*DCF!C$46-DCF!C$5*MAX(BQ465*DCF!C$46,0)-MAX(BQ465-Inputs!$B$20,0)/Inputs!$B$24)*DCF!C$6</f>
        <v>-4088.4090810365001</v>
      </c>
      <c r="CY465" s="15">
        <f ca="1">(BR465*DCF!D$46-DCF!D$5*MAX(BR465*DCF!D$46,0)-MAX(BR465-BQ465,0)/Inputs!$B$24)*DCF!D$6</f>
        <v>-4951.9272441611338</v>
      </c>
      <c r="CZ465" s="15">
        <f ca="1">(BS465*DCF!E$46-DCF!E$5*MAX(BS465*DCF!E$46,0)-MAX(BS465-BR465,0)/Inputs!$B$24)*DCF!E$6</f>
        <v>-1486.451197936072</v>
      </c>
      <c r="DA465" s="15">
        <f ca="1">(BT465*DCF!F$46-DCF!F$5*MAX(BT465*DCF!F$46,0)-MAX(BT465-BS465,0)/Inputs!$B$24)*DCF!F$6</f>
        <v>-854.11017102113306</v>
      </c>
      <c r="DB465" s="15">
        <f ca="1">(BU465*DCF!G$46-DCF!G$5*MAX(BU465*DCF!G$46,0)-MAX(BU465-BT465,0)/Inputs!$B$24)*DCF!G$6</f>
        <v>-3339.8543930354199</v>
      </c>
      <c r="DC465" s="15">
        <f ca="1">(BV465*DCF!H$46-DCF!H$5*MAX(BV465*DCF!H$46,0)-MAX(BV465-BU465,0)/Inputs!$B$24)*DCF!H$6</f>
        <v>-2342.2198825655883</v>
      </c>
      <c r="DD465" s="15">
        <f ca="1">(BW465*DCF!I$46-DCF!I$5*MAX(BW465*DCF!I$46,0)-MAX(BW465-BV465,0)/Inputs!$B$24)*DCF!I$6</f>
        <v>-2561.9145732617571</v>
      </c>
      <c r="DE465" s="15">
        <f ca="1">(BX465*DCF!J$46-DCF!J$5*MAX(BX465*DCF!J$46,0)-MAX(BX465-BW465,0)/Inputs!$B$24)*DCF!J$6</f>
        <v>-4706.6415879406595</v>
      </c>
      <c r="DF465" s="15">
        <f ca="1">(BY465*DCF!K$46-DCF!K$5*MAX(BY465*DCF!K$46,0)-MAX(BY465-BX465,0)/Inputs!$B$24)*DCF!K$6</f>
        <v>2965.6521811619191</v>
      </c>
      <c r="DG465" s="15">
        <f ca="1">(BZ465*DCF!L$46-DCF!L$5*MAX(BZ465*DCF!L$46,0)-MAX(BZ465-BY465,0)/Inputs!$B$24)*DCF!L$6</f>
        <v>2079.5139723748748</v>
      </c>
      <c r="DH465" s="15">
        <f ca="1">(CA465*DCF!M$46-DCF!M$5*MAX(CA465*DCF!M$46,0)-MAX(CA465-BZ465,0)/Inputs!$B$24)*DCF!M$6</f>
        <v>187.72005446102207</v>
      </c>
      <c r="DI465" s="15">
        <f ca="1">SUM(CB465:CL465)+BE465*DCF!M$10*(1+Inputs!$B$30)*(1-Inputs!$B$33)*(1-Inputs!$B$30/Inputs!$B$31)/(Inputs!$B$29-Inputs!$B$30)*DCF!M$6</f>
        <v>88547.949475596019</v>
      </c>
      <c r="DJ465" s="15">
        <f ca="1">SUM(CM465:CW465)+BP465*DCF!M$28*(1+Inputs!$B$30)*(1-Inputs!$B$33)*(1-Inputs!$B$30/Inputs!$B$31)/(Inputs!$B$29-Inputs!$B$30)*DCF!M$6</f>
        <v>500747.68300287978</v>
      </c>
      <c r="DK465" s="15">
        <f ca="1">SUM(CX465:DH465)+CA465*DCF!M$46*(1+Inputs!$B$30)*(1-Inputs!$B$33)*(1-Inputs!$B$30/Inputs!$B$31)/(Inputs!$B$29-Inputs!$B$30)*DCF!M$6</f>
        <v>204564.86606959227</v>
      </c>
      <c r="DM465" s="15">
        <f ca="1">DI465+DJ465+DK465+Inputs!$B$34+Inputs!$B$36-Inputs!$B$35</f>
        <v>870711.49854806811</v>
      </c>
    </row>
    <row r="466" spans="1:117" x14ac:dyDescent="0.75">
      <c r="A466" s="11">
        <v>453</v>
      </c>
      <c r="C466" s="23">
        <f t="shared" ca="1" si="285"/>
        <v>-1.3532466495881064</v>
      </c>
      <c r="D466" s="23">
        <f t="shared" ca="1" si="285"/>
        <v>0.34638117665053669</v>
      </c>
      <c r="E466" s="23">
        <f t="shared" ca="1" si="285"/>
        <v>-5.8228629387074335E-2</v>
      </c>
      <c r="F466" s="23">
        <f t="shared" ca="1" si="285"/>
        <v>-2.171477866174623</v>
      </c>
      <c r="G466" s="23">
        <f t="shared" ca="1" si="285"/>
        <v>-0.85779551338920568</v>
      </c>
      <c r="H466" s="23">
        <f t="shared" ca="1" si="285"/>
        <v>0.20781708461189827</v>
      </c>
      <c r="I466" s="23">
        <f t="shared" ca="1" si="285"/>
        <v>1.5261121078215494</v>
      </c>
      <c r="J466" s="23">
        <f t="shared" ca="1" si="285"/>
        <v>0.47190904778691156</v>
      </c>
      <c r="K466" s="23">
        <f t="shared" ca="1" si="285"/>
        <v>-0.43392658341554879</v>
      </c>
      <c r="L466" s="23">
        <f t="shared" ca="1" si="285"/>
        <v>1.0370461768401138</v>
      </c>
      <c r="M466" s="23">
        <f t="shared" ca="1" si="285"/>
        <v>0.8562038613469658</v>
      </c>
      <c r="N466" s="23">
        <f ca="1">SQRT(Inputs!$B$38)*C466+SQRT(1-Inputs!$B$38)*_xlfn.NORM.S.INV(RAND())</f>
        <v>-0.51280572991196283</v>
      </c>
      <c r="O466" s="23">
        <f ca="1">SQRT(Inputs!$B$38)*D466+SQRT(1-Inputs!$B$38)*_xlfn.NORM.S.INV(RAND())</f>
        <v>1.6250310738639713</v>
      </c>
      <c r="P466" s="23">
        <f ca="1">SQRT(Inputs!$B$38)*E466+SQRT(1-Inputs!$B$38)*_xlfn.NORM.S.INV(RAND())</f>
        <v>-1.5203172602897412</v>
      </c>
      <c r="Q466" s="23">
        <f ca="1">SQRT(Inputs!$B$38)*F466+SQRT(1-Inputs!$B$38)*_xlfn.NORM.S.INV(RAND())</f>
        <v>0.80090753306915508</v>
      </c>
      <c r="R466" s="23">
        <f ca="1">SQRT(Inputs!$B$38)*G466+SQRT(1-Inputs!$B$38)*_xlfn.NORM.S.INV(RAND())</f>
        <v>0.65774731420209598</v>
      </c>
      <c r="S466" s="23">
        <f ca="1">SQRT(Inputs!$B$38)*H466+SQRT(1-Inputs!$B$38)*_xlfn.NORM.S.INV(RAND())</f>
        <v>0.40330958994677324</v>
      </c>
      <c r="T466" s="23">
        <f ca="1">SQRT(Inputs!$B$38)*I466+SQRT(1-Inputs!$B$38)*_xlfn.NORM.S.INV(RAND())</f>
        <v>-4.319850310536788E-2</v>
      </c>
      <c r="U466" s="23">
        <f ca="1">SQRT(Inputs!$B$38)*J466+SQRT(1-Inputs!$B$38)*_xlfn.NORM.S.INV(RAND())</f>
        <v>0.21593739234377451</v>
      </c>
      <c r="V466" s="23">
        <f ca="1">SQRT(Inputs!$B$38)*K466+SQRT(1-Inputs!$B$38)*_xlfn.NORM.S.INV(RAND())</f>
        <v>0.38512037629342238</v>
      </c>
      <c r="W466" s="23">
        <f ca="1">SQRT(Inputs!$B$38)*L466+SQRT(1-Inputs!$B$38)*_xlfn.NORM.S.INV(RAND())</f>
        <v>0.72355489948604645</v>
      </c>
      <c r="X466" s="23">
        <f ca="1">SQRT(Inputs!$B$38)*M466+SQRT(1-Inputs!$B$38)*_xlfn.NORM.S.INV(RAND())</f>
        <v>1.7730365310194212</v>
      </c>
      <c r="Y466" s="23">
        <f ca="1">SQRT(Inputs!$B$38)*C466+SQRT(1-Inputs!$B$38)*_xlfn.NORM.S.INV(RAND())</f>
        <v>-2.1868535115293506</v>
      </c>
      <c r="Z466" s="23">
        <f ca="1">SQRT(Inputs!$B$38)*D466+SQRT(1-Inputs!$B$38)*_xlfn.NORM.S.INV(RAND())</f>
        <v>-0.38419147272137877</v>
      </c>
      <c r="AA466" s="23">
        <f ca="1">SQRT(Inputs!$B$38)*E466+SQRT(1-Inputs!$B$38)*_xlfn.NORM.S.INV(RAND())</f>
        <v>-0.37938047052057794</v>
      </c>
      <c r="AB466" s="23">
        <f ca="1">SQRT(Inputs!$B$38)*F466+SQRT(1-Inputs!$B$38)*_xlfn.NORM.S.INV(RAND())</f>
        <v>-1.6813230153203043</v>
      </c>
      <c r="AC466" s="23">
        <f ca="1">SQRT(Inputs!$B$38)*G466+SQRT(1-Inputs!$B$38)*_xlfn.NORM.S.INV(RAND())</f>
        <v>-1.0126341524503872</v>
      </c>
      <c r="AD466" s="23">
        <f ca="1">SQRT(Inputs!$B$38)*H466+SQRT(1-Inputs!$B$38)*_xlfn.NORM.S.INV(RAND())</f>
        <v>0.76557621916713681</v>
      </c>
      <c r="AE466" s="23">
        <f ca="1">SQRT(Inputs!$B$38)*I466+SQRT(1-Inputs!$B$38)*_xlfn.NORM.S.INV(RAND())</f>
        <v>1.0547053899287859</v>
      </c>
      <c r="AF466" s="23">
        <f ca="1">SQRT(Inputs!$B$38)*J466+SQRT(1-Inputs!$B$38)*_xlfn.NORM.S.INV(RAND())</f>
        <v>0.76343741540457721</v>
      </c>
      <c r="AG466" s="23">
        <f ca="1">SQRT(Inputs!$B$38)*K466+SQRT(1-Inputs!$B$38)*_xlfn.NORM.S.INV(RAND())</f>
        <v>-0.25865928035233426</v>
      </c>
      <c r="AH466" s="23">
        <f ca="1">SQRT(Inputs!$B$38)*L466+SQRT(1-Inputs!$B$38)*_xlfn.NORM.S.INV(RAND())</f>
        <v>0.3278251076866206</v>
      </c>
      <c r="AI466" s="23">
        <f ca="1">SQRT(Inputs!$B$38)*M466+SQRT(1-Inputs!$B$38)*_xlfn.NORM.S.INV(RAND())</f>
        <v>-0.1567658523617485</v>
      </c>
      <c r="AJ466" s="23">
        <f ca="1">SQRT(Inputs!$B$38)*C466+SQRT(1-Inputs!$B$38)*_xlfn.NORM.S.INV(RAND())</f>
        <v>0.46014706048128562</v>
      </c>
      <c r="AK466" s="23">
        <f ca="1">SQRT(Inputs!$B$38)*D466+SQRT(1-Inputs!$B$38)*_xlfn.NORM.S.INV(RAND())</f>
        <v>-0.99126183427855519</v>
      </c>
      <c r="AL466" s="23">
        <f ca="1">SQRT(Inputs!$B$38)*E466+SQRT(1-Inputs!$B$38)*_xlfn.NORM.S.INV(RAND())</f>
        <v>0.79752523079900239</v>
      </c>
      <c r="AM466" s="23">
        <f ca="1">SQRT(Inputs!$B$38)*F466+SQRT(1-Inputs!$B$38)*_xlfn.NORM.S.INV(RAND())</f>
        <v>-1.904515575319405</v>
      </c>
      <c r="AN466" s="23">
        <f ca="1">SQRT(Inputs!$B$38)*G466+SQRT(1-Inputs!$B$38)*_xlfn.NORM.S.INV(RAND())</f>
        <v>0.48684242856535237</v>
      </c>
      <c r="AO466" s="23">
        <f ca="1">SQRT(Inputs!$B$38)*H466+SQRT(1-Inputs!$B$38)*_xlfn.NORM.S.INV(RAND())</f>
        <v>-1.100822311701283</v>
      </c>
      <c r="AP466" s="23">
        <f ca="1">SQRT(Inputs!$B$38)*I466+SQRT(1-Inputs!$B$38)*_xlfn.NORM.S.INV(RAND())</f>
        <v>-0.70296361381387862</v>
      </c>
      <c r="AQ466" s="23">
        <f ca="1">SQRT(Inputs!$B$38)*J466+SQRT(1-Inputs!$B$38)*_xlfn.NORM.S.INV(RAND())</f>
        <v>-0.9660539360643996</v>
      </c>
      <c r="AR466" s="23">
        <f ca="1">SQRT(Inputs!$B$38)*K466+SQRT(1-Inputs!$B$38)*_xlfn.NORM.S.INV(RAND())</f>
        <v>-0.66197178522126521</v>
      </c>
      <c r="AS466" s="23">
        <f ca="1">SQRT(Inputs!$B$38)*L466+SQRT(1-Inputs!$B$38)*_xlfn.NORM.S.INV(RAND())</f>
        <v>0.38009942583902467</v>
      </c>
      <c r="AT466" s="23">
        <f ca="1">SQRT(Inputs!$B$38)*M466+SQRT(1-Inputs!$B$38)*_xlfn.NORM.S.INV(RAND())</f>
        <v>0.1448715033880294</v>
      </c>
      <c r="AU466" s="15">
        <f ca="1">Inputs!$B$6*EXP($B$8-0.5*C$5^2+C$5*N466)</f>
        <v>4566.9596391641089</v>
      </c>
      <c r="AV466" s="15">
        <f t="shared" ca="1" si="255"/>
        <v>7059.4147740790677</v>
      </c>
      <c r="AW466" s="15">
        <f t="shared" ca="1" si="256"/>
        <v>7011.8082217164383</v>
      </c>
      <c r="AX466" s="15">
        <f t="shared" ca="1" si="257"/>
        <v>9461.6168922352081</v>
      </c>
      <c r="AY466" s="15">
        <f t="shared" ca="1" si="258"/>
        <v>12486.307188773369</v>
      </c>
      <c r="AZ466" s="15">
        <f t="shared" ca="1" si="259"/>
        <v>15964.600162162995</v>
      </c>
      <c r="BA466" s="15">
        <f t="shared" ca="1" si="260"/>
        <v>19448.460203668914</v>
      </c>
      <c r="BB466" s="15">
        <f t="shared" ca="1" si="261"/>
        <v>24331.594622926183</v>
      </c>
      <c r="BC466" s="15">
        <f t="shared" ca="1" si="262"/>
        <v>30928.695209348109</v>
      </c>
      <c r="BD466" s="15">
        <f t="shared" ca="1" si="263"/>
        <v>40543.63776855218</v>
      </c>
      <c r="BE466" s="15">
        <f t="shared" ca="1" si="264"/>
        <v>58388.086582685348</v>
      </c>
      <c r="BF466" s="15">
        <f ca="1">Inputs!$B$13*EXP($B$9-0.5*C$6^2+C$6*Y466)</f>
        <v>8965.4230440289157</v>
      </c>
      <c r="BG466" s="15">
        <f t="shared" ca="1" si="265"/>
        <v>10194.680454916012</v>
      </c>
      <c r="BH466" s="15">
        <f t="shared" ca="1" si="266"/>
        <v>11696.402746046904</v>
      </c>
      <c r="BI466" s="15">
        <f t="shared" ca="1" si="267"/>
        <v>11053.421843925693</v>
      </c>
      <c r="BJ466" s="15">
        <f t="shared" ca="1" si="268"/>
        <v>11710.396816010572</v>
      </c>
      <c r="BK466" s="15">
        <f t="shared" ca="1" si="269"/>
        <v>15951.140205636755</v>
      </c>
      <c r="BL466" s="15">
        <f t="shared" ca="1" si="270"/>
        <v>22463.841795997199</v>
      </c>
      <c r="BM466" s="15">
        <f t="shared" ca="1" si="271"/>
        <v>30359.922357989075</v>
      </c>
      <c r="BN466" s="15">
        <f t="shared" ca="1" si="272"/>
        <v>36199.274977914713</v>
      </c>
      <c r="BO466" s="15">
        <f t="shared" ca="1" si="273"/>
        <v>46269.469305892693</v>
      </c>
      <c r="BP466" s="15">
        <f t="shared" ca="1" si="274"/>
        <v>55946.50503235223</v>
      </c>
      <c r="BQ466" s="15">
        <f ca="1">Inputs!$B$20*EXP($B$10-0.5*C$7^2+C$7*AJ466)</f>
        <v>5049.9563672705954</v>
      </c>
      <c r="BR466" s="15">
        <f t="shared" ca="1" si="275"/>
        <v>5001.5915755769802</v>
      </c>
      <c r="BS466" s="15">
        <f t="shared" ca="1" si="276"/>
        <v>8612.1589670269404</v>
      </c>
      <c r="BT466" s="15">
        <f t="shared" ca="1" si="277"/>
        <v>7204.8913332613283</v>
      </c>
      <c r="BU466" s="15">
        <f t="shared" ca="1" si="278"/>
        <v>11233.458436115583</v>
      </c>
      <c r="BV466" s="15">
        <f t="shared" ca="1" si="279"/>
        <v>12196.064806485891</v>
      </c>
      <c r="BW466" s="15">
        <f t="shared" ca="1" si="280"/>
        <v>14666.177278790299</v>
      </c>
      <c r="BX466" s="15">
        <f t="shared" ca="1" si="281"/>
        <v>16901.295360531869</v>
      </c>
      <c r="BY466" s="15">
        <f t="shared" ca="1" si="282"/>
        <v>20864.437934424277</v>
      </c>
      <c r="BZ466" s="15">
        <f t="shared" ca="1" si="283"/>
        <v>31394.53768696796</v>
      </c>
      <c r="CA466" s="15">
        <f t="shared" ca="1" si="284"/>
        <v>45249.832314605883</v>
      </c>
      <c r="CB466" s="15">
        <f ca="1">(AU466*DCF!C$10-DCF!C$5*MAX(AU466*DCF!C$10,0)-MAX(AU466-Inputs!$B$6,0)/Inputs!$B$10)*DCF!C$6</f>
        <v>1045.8927188844359</v>
      </c>
      <c r="CC466" s="15">
        <f ca="1">(AV466*DCF!D$10-DCF!D$5*MAX(AV466*DCF!D$10,0)-MAX(AV466-AU466,0)/Inputs!$B$10)*DCF!D$6</f>
        <v>1112.9645727524621</v>
      </c>
      <c r="CD466" s="15">
        <f ca="1">(AW466*DCF!E$10-DCF!E$5*MAX(AW466*DCF!E$10,0)-MAX(AW466-AV466,0)/Inputs!$B$10)*DCF!E$6</f>
        <v>1618.9148998015949</v>
      </c>
      <c r="CE466" s="15">
        <f ca="1">(AX466*DCF!F$10-DCF!F$5*MAX(AX466*DCF!F$10,0)-MAX(AX466-AW466,0)/Inputs!$B$10)*DCF!F$6</f>
        <v>1555.7114423001237</v>
      </c>
      <c r="CF466" s="15">
        <f ca="1">(AY466*DCF!G$10-DCF!G$5*MAX(AY466*DCF!G$10,0)-MAX(AY466-AX466,0)/Inputs!$B$10)*DCF!G$6</f>
        <v>1991.2790954699101</v>
      </c>
      <c r="CG466" s="15">
        <f ca="1">(AZ466*DCF!H$10-DCF!H$5*MAX(AZ466*DCF!H$10,0)-MAX(AZ466-AY466,0)/Inputs!$B$10)*DCF!H$6</f>
        <v>2481.9052985312223</v>
      </c>
      <c r="CH466" s="15">
        <f ca="1">(BA466*DCF!I$10-DCF!I$5*MAX(BA466*DCF!I$10,0)-MAX(BA466-AZ466,0)/Inputs!$B$10)*DCF!I$6</f>
        <v>2981.0490869899918</v>
      </c>
      <c r="CI466" s="15">
        <f ca="1">(BB466*DCF!J$10-DCF!J$5*MAX(BB466*DCF!J$10,0)-MAX(BB466-BA466,0)/Inputs!$B$10)*DCF!J$6</f>
        <v>3435.3995408434607</v>
      </c>
      <c r="CJ466" s="15">
        <f ca="1">(BC466*DCF!K$10-DCF!K$5*MAX(BC466*DCF!K$10,0)-MAX(BC466-BB466,0)/Inputs!$B$10)*DCF!K$6</f>
        <v>4055.5295552260636</v>
      </c>
      <c r="CK466" s="15">
        <f ca="1">(BD466*DCF!L$10-DCF!L$5*MAX(BD466*DCF!L$10,0)-MAX(BD466-BC466,0)/Inputs!$B$10)*DCF!L$6</f>
        <v>4871.3837995907907</v>
      </c>
      <c r="CL466" s="15">
        <f ca="1">(BE466*DCF!M$10-DCF!M$5*MAX(BE466*DCF!M$10,0)-MAX(BE466-BD466,0)/Inputs!$B$10)*DCF!M$6</f>
        <v>6107.6041339195353</v>
      </c>
      <c r="CM466" s="15">
        <f ca="1">(BF466*DCF!C$28-DCF!C$5*MAX(BF466*DCF!C$28,0)-MAX(BF466-Inputs!$B$13,0)/Inputs!$B$17)*DCF!C$6</f>
        <v>2736.1883166457792</v>
      </c>
      <c r="CN466" s="15">
        <f ca="1">(BG466*DCF!D$28-DCF!D$5*MAX(BG466*DCF!D$28,0)-MAX(BG466-BF466,0)/Inputs!$B$17)*DCF!D$6</f>
        <v>2740.3115554183378</v>
      </c>
      <c r="CO466" s="15">
        <f ca="1">(BH466*DCF!E$28-DCF!E$5*MAX(BH466*DCF!E$28,0)-MAX(BH466-BG466,0)/Inputs!$B$17)*DCF!E$6</f>
        <v>3016.6607363129469</v>
      </c>
      <c r="CP466" s="15">
        <f ca="1">(BI466*DCF!F$28-DCF!F$5*MAX(BI466*DCF!F$28,0)-MAX(BI466-BH466,0)/Inputs!$B$17)*DCF!F$6</f>
        <v>3000.7128739611153</v>
      </c>
      <c r="CQ466" s="15">
        <f ca="1">(BJ466*DCF!G$28-DCF!G$5*MAX(BJ466*DCF!G$28,0)-MAX(BJ466-BI466,0)/Inputs!$B$17)*DCF!G$6</f>
        <v>2927.8546002541543</v>
      </c>
      <c r="CR466" s="15">
        <f ca="1">(BK466*DCF!H$28-DCF!H$5*MAX(BK466*DCF!H$28,0)-MAX(BK466-BJ466,0)/Inputs!$B$17)*DCF!H$6</f>
        <v>3286.0004450178726</v>
      </c>
      <c r="CS466" s="15">
        <f ca="1">(BL466*DCF!I$28-DCF!I$5*MAX(BL466*DCF!I$28,0)-MAX(BL466-BK466,0)/Inputs!$B$17)*DCF!I$6</f>
        <v>4347.6682836234413</v>
      </c>
      <c r="CT466" s="15">
        <f ca="1">(BM466*DCF!J$28-DCF!J$5*MAX(BM466*DCF!J$28,0)-MAX(BM466-BL466,0)/Inputs!$B$17)*DCF!J$6</f>
        <v>5725.827277266887</v>
      </c>
      <c r="CU466" s="15">
        <f ca="1">(BN466*DCF!K$28-DCF!K$5*MAX(BN466*DCF!K$28,0)-MAX(BN466-BM466,0)/Inputs!$B$17)*DCF!K$6</f>
        <v>6929.4370059167095</v>
      </c>
      <c r="CV466" s="15">
        <f ca="1">(BO466*DCF!L$28-DCF!L$5*MAX(BO466*DCF!L$28,0)-MAX(BO466-BN466,0)/Inputs!$B$17)*DCF!L$6</f>
        <v>8092.2710367217869</v>
      </c>
      <c r="CW466" s="15">
        <f ca="1">(BP466*DCF!M$28-DCF!M$5*MAX(BP466*DCF!M$28,0)-MAX(BP466-BO466,0)/Inputs!$B$17)*DCF!M$6</f>
        <v>9514.8451484017205</v>
      </c>
      <c r="CX466" s="15">
        <f ca="1">(BQ466*DCF!C$46-DCF!C$5*MAX(BQ466*DCF!C$46,0)-MAX(BQ466-Inputs!$B$20,0)/Inputs!$B$24)*DCF!C$6</f>
        <v>-2020.293095106648</v>
      </c>
      <c r="CY466" s="15">
        <f ca="1">(BR466*DCF!D$46-DCF!D$5*MAX(BR466*DCF!D$46,0)-MAX(BR466-BQ466,0)/Inputs!$B$24)*DCF!D$6</f>
        <v>-853.65504332767989</v>
      </c>
      <c r="CZ466" s="15">
        <f ca="1">(BS466*DCF!E$46-DCF!E$5*MAX(BS466*DCF!E$46,0)-MAX(BS466-BR466,0)/Inputs!$B$24)*DCF!E$6</f>
        <v>-2441.5890611061477</v>
      </c>
      <c r="DA466" s="15">
        <f ca="1">(BT466*DCF!F$46-DCF!F$5*MAX(BT466*DCF!F$46,0)-MAX(BT466-BS466,0)/Inputs!$B$24)*DCF!F$6</f>
        <v>-524.70573968599638</v>
      </c>
      <c r="DB466" s="15">
        <f ca="1">(BU466*DCF!G$46-DCF!G$5*MAX(BU466*DCF!G$46,0)-MAX(BU466-BT466,0)/Inputs!$B$24)*DCF!G$6</f>
        <v>-1733.0017258200478</v>
      </c>
      <c r="DC466" s="15">
        <f ca="1">(BV466*DCF!H$46-DCF!H$5*MAX(BV466*DCF!H$46,0)-MAX(BV466-BU466,0)/Inputs!$B$24)*DCF!H$6</f>
        <v>-299.12403160548712</v>
      </c>
      <c r="DD466" s="15">
        <f ca="1">(BW466*DCF!I$46-DCF!I$5*MAX(BW466*DCF!I$46,0)-MAX(BW466-BV466,0)/Inputs!$B$24)*DCF!I$6</f>
        <v>-370.35268469813201</v>
      </c>
      <c r="DE466" s="15">
        <f ca="1">(BX466*DCF!J$46-DCF!J$5*MAX(BX466*DCF!J$46,0)-MAX(BX466-BW466,0)/Inputs!$B$24)*DCF!J$6</f>
        <v>116.24579035334462</v>
      </c>
      <c r="DF466" s="15">
        <f ca="1">(BY466*DCF!K$46-DCF!K$5*MAX(BY466*DCF!K$46,0)-MAX(BY466-BX466,0)/Inputs!$B$24)*DCF!K$6</f>
        <v>220.98189383866594</v>
      </c>
      <c r="DG466" s="15">
        <f ca="1">(BZ466*DCF!L$46-DCF!L$5*MAX(BZ466*DCF!L$46,0)-MAX(BZ466-BY466,0)/Inputs!$B$24)*DCF!L$6</f>
        <v>-212.83727125633465</v>
      </c>
      <c r="DH466" s="15">
        <f ca="1">(CA466*DCF!M$46-DCF!M$5*MAX(CA466*DCF!M$46,0)-MAX(CA466-BZ466,0)/Inputs!$B$24)*DCF!M$6</f>
        <v>650.87399874108178</v>
      </c>
      <c r="DI466" s="15">
        <f ca="1">SUM(CB466:CL466)+BE466*DCF!M$10*(1+Inputs!$B$30)*(1-Inputs!$B$33)*(1-Inputs!$B$30/Inputs!$B$31)/(Inputs!$B$29-Inputs!$B$30)*DCF!M$6</f>
        <v>193752.45120643615</v>
      </c>
      <c r="DJ466" s="15">
        <f ca="1">SUM(CM466:CW466)+BP466*DCF!M$28*(1+Inputs!$B$30)*(1-Inputs!$B$33)*(1-Inputs!$B$30/Inputs!$B$31)/(Inputs!$B$29-Inputs!$B$30)*DCF!M$6</f>
        <v>259917.59504084205</v>
      </c>
      <c r="DK466" s="15">
        <f ca="1">SUM(CX466:DH466)+CA466*DCF!M$46*(1+Inputs!$B$30)*(1-Inputs!$B$33)*(1-Inputs!$B$30/Inputs!$B$31)/(Inputs!$B$29-Inputs!$B$30)*DCF!M$6</f>
        <v>62494.143974012535</v>
      </c>
      <c r="DM466" s="15">
        <f ca="1">DI466+DJ466+DK466+Inputs!$B$34+Inputs!$B$36-Inputs!$B$35</f>
        <v>593015.1902212908</v>
      </c>
    </row>
    <row r="467" spans="1:117" x14ac:dyDescent="0.75">
      <c r="A467" s="11">
        <v>454</v>
      </c>
      <c r="C467" s="23">
        <f t="shared" ca="1" si="285"/>
        <v>-0.36061096697746409</v>
      </c>
      <c r="D467" s="23">
        <f t="shared" ca="1" si="285"/>
        <v>-0.30017212658851689</v>
      </c>
      <c r="E467" s="23">
        <f t="shared" ca="1" si="285"/>
        <v>0.83645140131011675</v>
      </c>
      <c r="F467" s="23">
        <f t="shared" ca="1" si="285"/>
        <v>0.64181690434636818</v>
      </c>
      <c r="G467" s="23">
        <f t="shared" ca="1" si="285"/>
        <v>-0.96726234919999354</v>
      </c>
      <c r="H467" s="23">
        <f t="shared" ca="1" si="285"/>
        <v>-2.1519817665206471</v>
      </c>
      <c r="I467" s="23">
        <f t="shared" ca="1" si="285"/>
        <v>0.53589191442272255</v>
      </c>
      <c r="J467" s="23">
        <f t="shared" ca="1" si="285"/>
        <v>0.89979915337811833</v>
      </c>
      <c r="K467" s="23">
        <f t="shared" ca="1" si="285"/>
        <v>-0.41353430502878252</v>
      </c>
      <c r="L467" s="23">
        <f t="shared" ca="1" si="285"/>
        <v>0.2860878194969062</v>
      </c>
      <c r="M467" s="23">
        <f t="shared" ca="1" si="285"/>
        <v>-1.2960122665234897</v>
      </c>
      <c r="N467" s="23">
        <f ca="1">SQRT(Inputs!$B$38)*C467+SQRT(1-Inputs!$B$38)*_xlfn.NORM.S.INV(RAND())</f>
        <v>0.35238371919539835</v>
      </c>
      <c r="O467" s="23">
        <f ca="1">SQRT(Inputs!$B$38)*D467+SQRT(1-Inputs!$B$38)*_xlfn.NORM.S.INV(RAND())</f>
        <v>-1.387490259306813</v>
      </c>
      <c r="P467" s="23">
        <f ca="1">SQRT(Inputs!$B$38)*E467+SQRT(1-Inputs!$B$38)*_xlfn.NORM.S.INV(RAND())</f>
        <v>-0.33940858554427944</v>
      </c>
      <c r="Q467" s="23">
        <f ca="1">SQRT(Inputs!$B$38)*F467+SQRT(1-Inputs!$B$38)*_xlfn.NORM.S.INV(RAND())</f>
        <v>0.35481214652515947</v>
      </c>
      <c r="R467" s="23">
        <f ca="1">SQRT(Inputs!$B$38)*G467+SQRT(1-Inputs!$B$38)*_xlfn.NORM.S.INV(RAND())</f>
        <v>-0.7559463243707415</v>
      </c>
      <c r="S467" s="23">
        <f ca="1">SQRT(Inputs!$B$38)*H467+SQRT(1-Inputs!$B$38)*_xlfn.NORM.S.INV(RAND())</f>
        <v>0.32744413574341991</v>
      </c>
      <c r="T467" s="23">
        <f ca="1">SQRT(Inputs!$B$38)*I467+SQRT(1-Inputs!$B$38)*_xlfn.NORM.S.INV(RAND())</f>
        <v>-0.33128639024091167</v>
      </c>
      <c r="U467" s="23">
        <f ca="1">SQRT(Inputs!$B$38)*J467+SQRT(1-Inputs!$B$38)*_xlfn.NORM.S.INV(RAND())</f>
        <v>0.78904590858992463</v>
      </c>
      <c r="V467" s="23">
        <f ca="1">SQRT(Inputs!$B$38)*K467+SQRT(1-Inputs!$B$38)*_xlfn.NORM.S.INV(RAND())</f>
        <v>-1.351005823122817</v>
      </c>
      <c r="W467" s="23">
        <f ca="1">SQRT(Inputs!$B$38)*L467+SQRT(1-Inputs!$B$38)*_xlfn.NORM.S.INV(RAND())</f>
        <v>-0.6449498417486148</v>
      </c>
      <c r="X467" s="23">
        <f ca="1">SQRT(Inputs!$B$38)*M467+SQRT(1-Inputs!$B$38)*_xlfn.NORM.S.INV(RAND())</f>
        <v>-1.2001246223768582</v>
      </c>
      <c r="Y467" s="23">
        <f ca="1">SQRT(Inputs!$B$38)*C467+SQRT(1-Inputs!$B$38)*_xlfn.NORM.S.INV(RAND())</f>
        <v>1.4800255756173835</v>
      </c>
      <c r="Z467" s="23">
        <f ca="1">SQRT(Inputs!$B$38)*D467+SQRT(1-Inputs!$B$38)*_xlfn.NORM.S.INV(RAND())</f>
        <v>0.1264992564331576</v>
      </c>
      <c r="AA467" s="23">
        <f ca="1">SQRT(Inputs!$B$38)*E467+SQRT(1-Inputs!$B$38)*_xlfn.NORM.S.INV(RAND())</f>
        <v>1.8196208788667931</v>
      </c>
      <c r="AB467" s="23">
        <f ca="1">SQRT(Inputs!$B$38)*F467+SQRT(1-Inputs!$B$38)*_xlfn.NORM.S.INV(RAND())</f>
        <v>0.27590662152083972</v>
      </c>
      <c r="AC467" s="23">
        <f ca="1">SQRT(Inputs!$B$38)*G467+SQRT(1-Inputs!$B$38)*_xlfn.NORM.S.INV(RAND())</f>
        <v>-0.81077583475603054</v>
      </c>
      <c r="AD467" s="23">
        <f ca="1">SQRT(Inputs!$B$38)*H467+SQRT(1-Inputs!$B$38)*_xlfn.NORM.S.INV(RAND())</f>
        <v>-2.004692351863643</v>
      </c>
      <c r="AE467" s="23">
        <f ca="1">SQRT(Inputs!$B$38)*I467+SQRT(1-Inputs!$B$38)*_xlfn.NORM.S.INV(RAND())</f>
        <v>-1.3508002684816764</v>
      </c>
      <c r="AF467" s="23">
        <f ca="1">SQRT(Inputs!$B$38)*J467+SQRT(1-Inputs!$B$38)*_xlfn.NORM.S.INV(RAND())</f>
        <v>0.84568077051462021</v>
      </c>
      <c r="AG467" s="23">
        <f ca="1">SQRT(Inputs!$B$38)*K467+SQRT(1-Inputs!$B$38)*_xlfn.NORM.S.INV(RAND())</f>
        <v>0.58093328330886962</v>
      </c>
      <c r="AH467" s="23">
        <f ca="1">SQRT(Inputs!$B$38)*L467+SQRT(1-Inputs!$B$38)*_xlfn.NORM.S.INV(RAND())</f>
        <v>1.7672110951278546</v>
      </c>
      <c r="AI467" s="23">
        <f ca="1">SQRT(Inputs!$B$38)*M467+SQRT(1-Inputs!$B$38)*_xlfn.NORM.S.INV(RAND())</f>
        <v>-0.62663932894122165</v>
      </c>
      <c r="AJ467" s="23">
        <f ca="1">SQRT(Inputs!$B$38)*C467+SQRT(1-Inputs!$B$38)*_xlfn.NORM.S.INV(RAND())</f>
        <v>4.3812860941729481E-2</v>
      </c>
      <c r="AK467" s="23">
        <f ca="1">SQRT(Inputs!$B$38)*D467+SQRT(1-Inputs!$B$38)*_xlfn.NORM.S.INV(RAND())</f>
        <v>0.1386234575370818</v>
      </c>
      <c r="AL467" s="23">
        <f ca="1">SQRT(Inputs!$B$38)*E467+SQRT(1-Inputs!$B$38)*_xlfn.NORM.S.INV(RAND())</f>
        <v>9.971526459662422E-2</v>
      </c>
      <c r="AM467" s="23">
        <f ca="1">SQRT(Inputs!$B$38)*F467+SQRT(1-Inputs!$B$38)*_xlfn.NORM.S.INV(RAND())</f>
        <v>0.64866984403950689</v>
      </c>
      <c r="AN467" s="23">
        <f ca="1">SQRT(Inputs!$B$38)*G467+SQRT(1-Inputs!$B$38)*_xlfn.NORM.S.INV(RAND())</f>
        <v>-0.68733874333532541</v>
      </c>
      <c r="AO467" s="23">
        <f ca="1">SQRT(Inputs!$B$38)*H467+SQRT(1-Inputs!$B$38)*_xlfn.NORM.S.INV(RAND())</f>
        <v>9.5259613861915504E-3</v>
      </c>
      <c r="AP467" s="23">
        <f ca="1">SQRT(Inputs!$B$38)*I467+SQRT(1-Inputs!$B$38)*_xlfn.NORM.S.INV(RAND())</f>
        <v>1.2542008674831813</v>
      </c>
      <c r="AQ467" s="23">
        <f ca="1">SQRT(Inputs!$B$38)*J467+SQRT(1-Inputs!$B$38)*_xlfn.NORM.S.INV(RAND())</f>
        <v>0.52052692067462758</v>
      </c>
      <c r="AR467" s="23">
        <f ca="1">SQRT(Inputs!$B$38)*K467+SQRT(1-Inputs!$B$38)*_xlfn.NORM.S.INV(RAND())</f>
        <v>-0.14156956892735323</v>
      </c>
      <c r="AS467" s="23">
        <f ca="1">SQRT(Inputs!$B$38)*L467+SQRT(1-Inputs!$B$38)*_xlfn.NORM.S.INV(RAND())</f>
        <v>-0.33934266204948826</v>
      </c>
      <c r="AT467" s="23">
        <f ca="1">SQRT(Inputs!$B$38)*M467+SQRT(1-Inputs!$B$38)*_xlfn.NORM.S.INV(RAND())</f>
        <v>-0.36847941738242057</v>
      </c>
      <c r="AU467" s="15">
        <f ca="1">Inputs!$B$6*EXP($B$8-0.5*C$5^2+C$5*N467)</f>
        <v>5253.5212891889605</v>
      </c>
      <c r="AV467" s="15">
        <f t="shared" ca="1" si="255"/>
        <v>5214.6709060776438</v>
      </c>
      <c r="AW467" s="15">
        <f t="shared" ca="1" si="256"/>
        <v>6073.8445837524841</v>
      </c>
      <c r="AX467" s="15">
        <f t="shared" ca="1" si="257"/>
        <v>7751.6634657315399</v>
      </c>
      <c r="AY467" s="15">
        <f t="shared" ca="1" si="258"/>
        <v>8672.8236571881353</v>
      </c>
      <c r="AZ467" s="15">
        <f t="shared" ca="1" si="259"/>
        <v>10996.547076786506</v>
      </c>
      <c r="BA467" s="15">
        <f t="shared" ca="1" si="260"/>
        <v>12998.373697310926</v>
      </c>
      <c r="BB467" s="15">
        <f t="shared" ca="1" si="261"/>
        <v>17223.101414700959</v>
      </c>
      <c r="BC467" s="15">
        <f t="shared" ca="1" si="262"/>
        <v>18514.833536891481</v>
      </c>
      <c r="BD467" s="15">
        <f t="shared" ca="1" si="263"/>
        <v>21354.56674625539</v>
      </c>
      <c r="BE467" s="15">
        <f t="shared" ca="1" si="264"/>
        <v>23457.778868907917</v>
      </c>
      <c r="BF467" s="15">
        <f ca="1">Inputs!$B$13*EXP($B$9-0.5*C$6^2+C$6*Y467)</f>
        <v>18547.325564463379</v>
      </c>
      <c r="BG467" s="15">
        <f t="shared" ca="1" si="265"/>
        <v>23126.163392470742</v>
      </c>
      <c r="BH467" s="15">
        <f t="shared" ca="1" si="266"/>
        <v>38210.123975636379</v>
      </c>
      <c r="BI467" s="15">
        <f t="shared" ca="1" si="267"/>
        <v>48804.131823475989</v>
      </c>
      <c r="BJ467" s="15">
        <f t="shared" ca="1" si="268"/>
        <v>53231.427658260916</v>
      </c>
      <c r="BK467" s="15">
        <f t="shared" ca="1" si="269"/>
        <v>49727.032372232155</v>
      </c>
      <c r="BL467" s="15">
        <f t="shared" ca="1" si="270"/>
        <v>51274.418115789529</v>
      </c>
      <c r="BM467" s="15">
        <f t="shared" ca="1" si="271"/>
        <v>70009.101752302027</v>
      </c>
      <c r="BN467" s="15">
        <f t="shared" ca="1" si="272"/>
        <v>92310.164157303429</v>
      </c>
      <c r="BO467" s="15">
        <f t="shared" ca="1" si="273"/>
        <v>139478.72257103334</v>
      </c>
      <c r="BP467" s="15">
        <f t="shared" ca="1" si="274"/>
        <v>159906.73408738521</v>
      </c>
      <c r="BQ467" s="15">
        <f ca="1">Inputs!$B$20*EXP($B$10-0.5*C$7^2+C$7*AJ467)</f>
        <v>4356.6920705784987</v>
      </c>
      <c r="BR467" s="15">
        <f t="shared" ca="1" si="275"/>
        <v>6177.5306953614945</v>
      </c>
      <c r="BS467" s="15">
        <f t="shared" ca="1" si="276"/>
        <v>8705.233850096547</v>
      </c>
      <c r="BT467" s="15">
        <f t="shared" ca="1" si="277"/>
        <v>14229.146034363623</v>
      </c>
      <c r="BU467" s="15">
        <f t="shared" ca="1" si="278"/>
        <v>16698.392924116375</v>
      </c>
      <c r="BV467" s="15">
        <f t="shared" ca="1" si="279"/>
        <v>23282.197189881983</v>
      </c>
      <c r="BW467" s="15">
        <f t="shared" ca="1" si="280"/>
        <v>42366.248141915654</v>
      </c>
      <c r="BX467" s="15">
        <f t="shared" ca="1" si="281"/>
        <v>65773.650133845033</v>
      </c>
      <c r="BY467" s="15">
        <f t="shared" ca="1" si="282"/>
        <v>89697.33168850829</v>
      </c>
      <c r="BZ467" s="15">
        <f t="shared" ca="1" si="283"/>
        <v>118246.44659467571</v>
      </c>
      <c r="CA467" s="15">
        <f t="shared" ca="1" si="284"/>
        <v>155572.7018918008</v>
      </c>
      <c r="CB467" s="15">
        <f ca="1">(AU467*DCF!C$10-DCF!C$5*MAX(AU467*DCF!C$10,0)-MAX(AU467-Inputs!$B$6,0)/Inputs!$B$10)*DCF!C$6</f>
        <v>1040.9974119464453</v>
      </c>
      <c r="CC467" s="15">
        <f ca="1">(AV467*DCF!D$10-DCF!D$5*MAX(AV467*DCF!D$10,0)-MAX(AV467-AU467,0)/Inputs!$B$10)*DCF!D$6</f>
        <v>1271.0407051206812</v>
      </c>
      <c r="CD467" s="15">
        <f ca="1">(AW467*DCF!E$10-DCF!E$5*MAX(AW467*DCF!E$10,0)-MAX(AW467-AV467,0)/Inputs!$B$10)*DCF!E$6</f>
        <v>1208.8325348846495</v>
      </c>
      <c r="CE467" s="15">
        <f ca="1">(AX467*DCF!F$10-DCF!F$5*MAX(AX467*DCF!F$10,0)-MAX(AX467-AW467,0)/Inputs!$B$10)*DCF!F$6</f>
        <v>1343.0632695419979</v>
      </c>
      <c r="CF467" s="15">
        <f ca="1">(AY467*DCF!G$10-DCF!G$5*MAX(AY467*DCF!G$10,0)-MAX(AY467-AX467,0)/Inputs!$B$10)*DCF!G$6</f>
        <v>1609.8843645277589</v>
      </c>
      <c r="CG467" s="15">
        <f ca="1">(AZ467*DCF!H$10-DCF!H$5*MAX(AZ467*DCF!H$10,0)-MAX(AZ467-AY467,0)/Inputs!$B$10)*DCF!H$6</f>
        <v>1722.3687511823948</v>
      </c>
      <c r="CH467" s="15">
        <f ca="1">(BA467*DCF!I$10-DCF!I$5*MAX(BA467*DCF!I$10,0)-MAX(BA467-AZ467,0)/Inputs!$B$10)*DCF!I$6</f>
        <v>2045.9589889494457</v>
      </c>
      <c r="CI467" s="15">
        <f ca="1">(BB467*DCF!J$10-DCF!J$5*MAX(BB467*DCF!J$10,0)-MAX(BB467-BA467,0)/Inputs!$B$10)*DCF!J$6</f>
        <v>2315.33629829852</v>
      </c>
      <c r="CJ467" s="15">
        <f ca="1">(BC467*DCF!K$10-DCF!K$5*MAX(BC467*DCF!K$10,0)-MAX(BC467-BB467,0)/Inputs!$B$10)*DCF!K$6</f>
        <v>2799.7680161725066</v>
      </c>
      <c r="CK467" s="15">
        <f ca="1">(BD467*DCF!L$10-DCF!L$5*MAX(BD467*DCF!L$10,0)-MAX(BD467-BC467,0)/Inputs!$B$10)*DCF!L$6</f>
        <v>2853.4512598194328</v>
      </c>
      <c r="CL467" s="15">
        <f ca="1">(BE467*DCF!M$10-DCF!M$5*MAX(BE467*DCF!M$10,0)-MAX(BE467-BD467,0)/Inputs!$B$10)*DCF!M$6</f>
        <v>3058.9448417294125</v>
      </c>
      <c r="CM467" s="15">
        <f ca="1">(BF467*DCF!C$28-DCF!C$5*MAX(BF467*DCF!C$28,0)-MAX(BF467-Inputs!$B$13,0)/Inputs!$B$17)*DCF!C$6</f>
        <v>4006.8672617670777</v>
      </c>
      <c r="CN467" s="15">
        <f ca="1">(BG467*DCF!D$28-DCF!D$5*MAX(BG467*DCF!D$28,0)-MAX(BG467-BF467,0)/Inputs!$B$17)*DCF!D$6</f>
        <v>5834.3124498268917</v>
      </c>
      <c r="CO467" s="15">
        <f ca="1">(BH467*DCF!E$28-DCF!E$5*MAX(BH467*DCF!E$28,0)-MAX(BH467-BG467,0)/Inputs!$B$17)*DCF!E$6</f>
        <v>7848.9464928031703</v>
      </c>
      <c r="CP467" s="15">
        <f ca="1">(BI467*DCF!F$28-DCF!F$5*MAX(BI467*DCF!F$28,0)-MAX(BI467-BH467,0)/Inputs!$B$17)*DCF!F$6</f>
        <v>11320.229667382093</v>
      </c>
      <c r="CQ467" s="15">
        <f ca="1">(BJ467*DCF!G$28-DCF!G$5*MAX(BJ467*DCF!G$28,0)-MAX(BJ467-BI467,0)/Inputs!$B$17)*DCF!G$6</f>
        <v>13066.67034854536</v>
      </c>
      <c r="CR467" s="15">
        <f ca="1">(BK467*DCF!H$28-DCF!H$5*MAX(BK467*DCF!H$28,0)-MAX(BK467-BJ467,0)/Inputs!$B$17)*DCF!H$6</f>
        <v>12298.043730484682</v>
      </c>
      <c r="CS467" s="15">
        <f ca="1">(BL467*DCF!I$28-DCF!I$5*MAX(BL467*DCF!I$28,0)-MAX(BL467-BK467,0)/Inputs!$B$17)*DCF!I$6</f>
        <v>11835.237852600858</v>
      </c>
      <c r="CT467" s="15">
        <f ca="1">(BM467*DCF!J$28-DCF!J$5*MAX(BM467*DCF!J$28,0)-MAX(BM467-BL467,0)/Inputs!$B$17)*DCF!J$6</f>
        <v>13133.775586355025</v>
      </c>
      <c r="CU467" s="15">
        <f ca="1">(BN467*DCF!K$28-DCF!K$5*MAX(BN467*DCF!K$28,0)-MAX(BN467-BM467,0)/Inputs!$B$17)*DCF!K$6</f>
        <v>16762.775809596853</v>
      </c>
      <c r="CV467" s="15">
        <f ca="1">(BO467*DCF!L$28-DCF!L$5*MAX(BO467*DCF!L$28,0)-MAX(BO467-BN467,0)/Inputs!$B$17)*DCF!L$6</f>
        <v>22491.731756270605</v>
      </c>
      <c r="CW467" s="15">
        <f ca="1">(BP467*DCF!M$28-DCF!M$5*MAX(BP467*DCF!M$28,0)-MAX(BP467-BO467,0)/Inputs!$B$17)*DCF!M$6</f>
        <v>27951.243345005634</v>
      </c>
      <c r="CX467" s="15">
        <f ca="1">(BQ467*DCF!C$46-DCF!C$5*MAX(BQ467*DCF!C$46,0)-MAX(BQ467-Inputs!$B$20,0)/Inputs!$B$24)*DCF!C$6</f>
        <v>-1539.9714114862577</v>
      </c>
      <c r="CY467" s="15">
        <f ca="1">(BR467*DCF!D$46-DCF!D$5*MAX(BR467*DCF!D$46,0)-MAX(BR467-BQ467,0)/Inputs!$B$24)*DCF!D$6</f>
        <v>-1831.2971546821814</v>
      </c>
      <c r="CZ467" s="15">
        <f ca="1">(BS467*DCF!E$46-DCF!E$5*MAX(BS467*DCF!E$46,0)-MAX(BS467-BR467,0)/Inputs!$B$24)*DCF!E$6</f>
        <v>-2025.7600567525642</v>
      </c>
      <c r="DA467" s="15">
        <f ca="1">(BT467*DCF!F$46-DCF!F$5*MAX(BT467*DCF!F$46,0)-MAX(BT467-BS467,0)/Inputs!$B$24)*DCF!F$6</f>
        <v>-3047.6874282228819</v>
      </c>
      <c r="DB467" s="15">
        <f ca="1">(BU467*DCF!G$46-DCF!G$5*MAX(BU467*DCF!G$46,0)-MAX(BU467-BT467,0)/Inputs!$B$24)*DCF!G$6</f>
        <v>-1392.3068133225102</v>
      </c>
      <c r="DC467" s="15">
        <f ca="1">(BV467*DCF!H$46-DCF!H$5*MAX(BV467*DCF!H$46,0)-MAX(BV467-BU467,0)/Inputs!$B$24)*DCF!H$6</f>
        <v>-2045.8768359486435</v>
      </c>
      <c r="DD467" s="15">
        <f ca="1">(BW467*DCF!I$46-DCF!I$5*MAX(BW467*DCF!I$46,0)-MAX(BW467-BV467,0)/Inputs!$B$24)*DCF!I$6</f>
        <v>-4499.8278306169914</v>
      </c>
      <c r="DE467" s="15">
        <f ca="1">(BX467*DCF!J$46-DCF!J$5*MAX(BX467*DCF!J$46,0)-MAX(BX467-BW467,0)/Inputs!$B$24)*DCF!J$6</f>
        <v>-3448.2379016968716</v>
      </c>
      <c r="DF467" s="15">
        <f ca="1">(BY467*DCF!K$46-DCF!K$5*MAX(BY467*DCF!K$46,0)-MAX(BY467-BX467,0)/Inputs!$B$24)*DCF!K$6</f>
        <v>-736.85406304745698</v>
      </c>
      <c r="DG467" s="15">
        <f ca="1">(BZ467*DCF!L$46-DCF!L$5*MAX(BZ467*DCF!L$46,0)-MAX(BZ467-BY467,0)/Inputs!$B$24)*DCF!L$6</f>
        <v>1713.07091491442</v>
      </c>
      <c r="DH467" s="15">
        <f ca="1">(CA467*DCF!M$46-DCF!M$5*MAX(CA467*DCF!M$46,0)-MAX(CA467-BZ467,0)/Inputs!$B$24)*DCF!M$6</f>
        <v>4393.0040831330316</v>
      </c>
      <c r="DI467" s="15">
        <f ca="1">SUM(CB467:CL467)+BE467*DCF!M$10*(1+Inputs!$B$30)*(1-Inputs!$B$33)*(1-Inputs!$B$30/Inputs!$B$31)/(Inputs!$B$29-Inputs!$B$30)*DCF!M$6</f>
        <v>86552.95523135642</v>
      </c>
      <c r="DJ467" s="15">
        <f ca="1">SUM(CM467:CW467)+BP467*DCF!M$28*(1+Inputs!$B$30)*(1-Inputs!$B$33)*(1-Inputs!$B$30/Inputs!$B$31)/(Inputs!$B$29-Inputs!$B$30)*DCF!M$6</f>
        <v>739913.24165109568</v>
      </c>
      <c r="DK467" s="15">
        <f ca="1">SUM(CX467:DH467)+CA467*DCF!M$46*(1+Inputs!$B$30)*(1-Inputs!$B$33)*(1-Inputs!$B$30/Inputs!$B$31)/(Inputs!$B$29-Inputs!$B$30)*DCF!M$6</f>
        <v>226072.08139165395</v>
      </c>
      <c r="DM467" s="15">
        <f ca="1">DI467+DJ467+DK467+Inputs!$B$34+Inputs!$B$36-Inputs!$B$35</f>
        <v>1129389.2782741061</v>
      </c>
    </row>
    <row r="468" spans="1:117" x14ac:dyDescent="0.75">
      <c r="A468" s="11">
        <v>455</v>
      </c>
      <c r="C468" s="23">
        <f t="shared" ca="1" si="285"/>
        <v>0.64122362573556957</v>
      </c>
      <c r="D468" s="23">
        <f t="shared" ca="1" si="285"/>
        <v>1.4008790180727306</v>
      </c>
      <c r="E468" s="23">
        <f t="shared" ca="1" si="285"/>
        <v>-0.2154254525869474</v>
      </c>
      <c r="F468" s="23">
        <f t="shared" ca="1" si="285"/>
        <v>0.94959562523209784</v>
      </c>
      <c r="G468" s="23">
        <f t="shared" ca="1" si="285"/>
        <v>1.5884378637330747</v>
      </c>
      <c r="H468" s="23">
        <f t="shared" ca="1" si="285"/>
        <v>-0.17638809422571997</v>
      </c>
      <c r="I468" s="23">
        <f t="shared" ca="1" si="285"/>
        <v>-1.027076293902341</v>
      </c>
      <c r="J468" s="23">
        <f t="shared" ca="1" si="285"/>
        <v>-0.84887355214700677</v>
      </c>
      <c r="K468" s="23">
        <f t="shared" ca="1" si="285"/>
        <v>0.31112206713365143</v>
      </c>
      <c r="L468" s="23">
        <f t="shared" ca="1" si="285"/>
        <v>0.46913948143668405</v>
      </c>
      <c r="M468" s="23">
        <f t="shared" ca="1" si="285"/>
        <v>-0.8041448406639311</v>
      </c>
      <c r="N468" s="23">
        <f ca="1">SQRT(Inputs!$B$38)*C468+SQRT(1-Inputs!$B$38)*_xlfn.NORM.S.INV(RAND())</f>
        <v>1.218137797366313</v>
      </c>
      <c r="O468" s="23">
        <f ca="1">SQRT(Inputs!$B$38)*D468+SQRT(1-Inputs!$B$38)*_xlfn.NORM.S.INV(RAND())</f>
        <v>-0.23920343136346067</v>
      </c>
      <c r="P468" s="23">
        <f ca="1">SQRT(Inputs!$B$38)*E468+SQRT(1-Inputs!$B$38)*_xlfn.NORM.S.INV(RAND())</f>
        <v>-0.59617272129776266</v>
      </c>
      <c r="Q468" s="23">
        <f ca="1">SQRT(Inputs!$B$38)*F468+SQRT(1-Inputs!$B$38)*_xlfn.NORM.S.INV(RAND())</f>
        <v>0.27100225457568328</v>
      </c>
      <c r="R468" s="23">
        <f ca="1">SQRT(Inputs!$B$38)*G468+SQRT(1-Inputs!$B$38)*_xlfn.NORM.S.INV(RAND())</f>
        <v>1.0814087368971865</v>
      </c>
      <c r="S468" s="23">
        <f ca="1">SQRT(Inputs!$B$38)*H468+SQRT(1-Inputs!$B$38)*_xlfn.NORM.S.INV(RAND())</f>
        <v>0.81085287717542176</v>
      </c>
      <c r="T468" s="23">
        <f ca="1">SQRT(Inputs!$B$38)*I468+SQRT(1-Inputs!$B$38)*_xlfn.NORM.S.INV(RAND())</f>
        <v>1.0467595989459342</v>
      </c>
      <c r="U468" s="23">
        <f ca="1">SQRT(Inputs!$B$38)*J468+SQRT(1-Inputs!$B$38)*_xlfn.NORM.S.INV(RAND())</f>
        <v>-1.9957853088090176</v>
      </c>
      <c r="V468" s="23">
        <f ca="1">SQRT(Inputs!$B$38)*K468+SQRT(1-Inputs!$B$38)*_xlfn.NORM.S.INV(RAND())</f>
        <v>-0.46936563163205958</v>
      </c>
      <c r="W468" s="23">
        <f ca="1">SQRT(Inputs!$B$38)*L468+SQRT(1-Inputs!$B$38)*_xlfn.NORM.S.INV(RAND())</f>
        <v>6.0853606074806166E-2</v>
      </c>
      <c r="X468" s="23">
        <f ca="1">SQRT(Inputs!$B$38)*M468+SQRT(1-Inputs!$B$38)*_xlfn.NORM.S.INV(RAND())</f>
        <v>-1.7641278936547216</v>
      </c>
      <c r="Y468" s="23">
        <f ca="1">SQRT(Inputs!$B$38)*C468+SQRT(1-Inputs!$B$38)*_xlfn.NORM.S.INV(RAND())</f>
        <v>0.68556054090038976</v>
      </c>
      <c r="Z468" s="23">
        <f ca="1">SQRT(Inputs!$B$38)*D468+SQRT(1-Inputs!$B$38)*_xlfn.NORM.S.INV(RAND())</f>
        <v>-0.19882904042044136</v>
      </c>
      <c r="AA468" s="23">
        <f ca="1">SQRT(Inputs!$B$38)*E468+SQRT(1-Inputs!$B$38)*_xlfn.NORM.S.INV(RAND())</f>
        <v>0.7223782533252775</v>
      </c>
      <c r="AB468" s="23">
        <f ca="1">SQRT(Inputs!$B$38)*F468+SQRT(1-Inputs!$B$38)*_xlfn.NORM.S.INV(RAND())</f>
        <v>-0.18607336381102979</v>
      </c>
      <c r="AC468" s="23">
        <f ca="1">SQRT(Inputs!$B$38)*G468+SQRT(1-Inputs!$B$38)*_xlfn.NORM.S.INV(RAND())</f>
        <v>1.9750342720460776</v>
      </c>
      <c r="AD468" s="23">
        <f ca="1">SQRT(Inputs!$B$38)*H468+SQRT(1-Inputs!$B$38)*_xlfn.NORM.S.INV(RAND())</f>
        <v>1.8892667076013963</v>
      </c>
      <c r="AE468" s="23">
        <f ca="1">SQRT(Inputs!$B$38)*I468+SQRT(1-Inputs!$B$38)*_xlfn.NORM.S.INV(RAND())</f>
        <v>-0.69619326273058779</v>
      </c>
      <c r="AF468" s="23">
        <f ca="1">SQRT(Inputs!$B$38)*J468+SQRT(1-Inputs!$B$38)*_xlfn.NORM.S.INV(RAND())</f>
        <v>-1.4261408986635955</v>
      </c>
      <c r="AG468" s="23">
        <f ca="1">SQRT(Inputs!$B$38)*K468+SQRT(1-Inputs!$B$38)*_xlfn.NORM.S.INV(RAND())</f>
        <v>1.6470602254715694E-2</v>
      </c>
      <c r="AH468" s="23">
        <f ca="1">SQRT(Inputs!$B$38)*L468+SQRT(1-Inputs!$B$38)*_xlfn.NORM.S.INV(RAND())</f>
        <v>-1.3696624104139961</v>
      </c>
      <c r="AI468" s="23">
        <f ca="1">SQRT(Inputs!$B$38)*M468+SQRT(1-Inputs!$B$38)*_xlfn.NORM.S.INV(RAND())</f>
        <v>-1.0119996153493114</v>
      </c>
      <c r="AJ468" s="23">
        <f ca="1">SQRT(Inputs!$B$38)*C468+SQRT(1-Inputs!$B$38)*_xlfn.NORM.S.INV(RAND())</f>
        <v>0.18427783737646636</v>
      </c>
      <c r="AK468" s="23">
        <f ca="1">SQRT(Inputs!$B$38)*D468+SQRT(1-Inputs!$B$38)*_xlfn.NORM.S.INV(RAND())</f>
        <v>0.15421960008816638</v>
      </c>
      <c r="AL468" s="23">
        <f ca="1">SQRT(Inputs!$B$38)*E468+SQRT(1-Inputs!$B$38)*_xlfn.NORM.S.INV(RAND())</f>
        <v>-1.031684744453444</v>
      </c>
      <c r="AM468" s="23">
        <f ca="1">SQRT(Inputs!$B$38)*F468+SQRT(1-Inputs!$B$38)*_xlfn.NORM.S.INV(RAND())</f>
        <v>-0.62012315787726602</v>
      </c>
      <c r="AN468" s="23">
        <f ca="1">SQRT(Inputs!$B$38)*G468+SQRT(1-Inputs!$B$38)*_xlfn.NORM.S.INV(RAND())</f>
        <v>1.6968689091576148</v>
      </c>
      <c r="AO468" s="23">
        <f ca="1">SQRT(Inputs!$B$38)*H468+SQRT(1-Inputs!$B$38)*_xlfn.NORM.S.INV(RAND())</f>
        <v>-0.57759152124312607</v>
      </c>
      <c r="AP468" s="23">
        <f ca="1">SQRT(Inputs!$B$38)*I468+SQRT(1-Inputs!$B$38)*_xlfn.NORM.S.INV(RAND())</f>
        <v>-0.92248435896689918</v>
      </c>
      <c r="AQ468" s="23">
        <f ca="1">SQRT(Inputs!$B$38)*J468+SQRT(1-Inputs!$B$38)*_xlfn.NORM.S.INV(RAND())</f>
        <v>0.63498615691036331</v>
      </c>
      <c r="AR468" s="23">
        <f ca="1">SQRT(Inputs!$B$38)*K468+SQRT(1-Inputs!$B$38)*_xlfn.NORM.S.INV(RAND())</f>
        <v>0.89314862983628307</v>
      </c>
      <c r="AS468" s="23">
        <f ca="1">SQRT(Inputs!$B$38)*L468+SQRT(1-Inputs!$B$38)*_xlfn.NORM.S.INV(RAND())</f>
        <v>-0.1722662239864563</v>
      </c>
      <c r="AT468" s="23">
        <f ca="1">SQRT(Inputs!$B$38)*M468+SQRT(1-Inputs!$B$38)*_xlfn.NORM.S.INV(RAND())</f>
        <v>-0.25130229922713709</v>
      </c>
      <c r="AU468" s="15">
        <f ca="1">Inputs!$B$6*EXP($B$8-0.5*C$5^2+C$5*N468)</f>
        <v>6043.84771852624</v>
      </c>
      <c r="AV468" s="15">
        <f t="shared" ca="1" si="255"/>
        <v>7102.544999616015</v>
      </c>
      <c r="AW468" s="15">
        <f t="shared" ca="1" si="256"/>
        <v>7991.1631349989048</v>
      </c>
      <c r="AX468" s="15">
        <f t="shared" ca="1" si="257"/>
        <v>10092.387152767218</v>
      </c>
      <c r="AY468" s="15">
        <f t="shared" ca="1" si="258"/>
        <v>13994.288339751252</v>
      </c>
      <c r="AZ468" s="15">
        <f t="shared" ca="1" si="259"/>
        <v>18713.943051403025</v>
      </c>
      <c r="BA468" s="15">
        <f t="shared" ca="1" si="260"/>
        <v>25552.564070182503</v>
      </c>
      <c r="BB468" s="15">
        <f t="shared" ca="1" si="261"/>
        <v>25614.375461815063</v>
      </c>
      <c r="BC468" s="15">
        <f t="shared" ca="1" si="262"/>
        <v>29981.454298868011</v>
      </c>
      <c r="BD468" s="15">
        <f t="shared" ca="1" si="263"/>
        <v>36939.767455580673</v>
      </c>
      <c r="BE468" s="15">
        <f t="shared" ca="1" si="264"/>
        <v>38546.127034373392</v>
      </c>
      <c r="BF468" s="15">
        <f ca="1">Inputs!$B$13*EXP($B$9-0.5*C$6^2+C$6*Y468)</f>
        <v>15844.536586193888</v>
      </c>
      <c r="BG468" s="15">
        <f t="shared" ca="1" si="265"/>
        <v>18629.79188571365</v>
      </c>
      <c r="BH468" s="15">
        <f t="shared" ca="1" si="266"/>
        <v>25659.455102037813</v>
      </c>
      <c r="BI468" s="15">
        <f t="shared" ca="1" si="267"/>
        <v>30524.171510378048</v>
      </c>
      <c r="BJ468" s="15">
        <f t="shared" ca="1" si="268"/>
        <v>49745.248444542565</v>
      </c>
      <c r="BK468" s="15">
        <f t="shared" ca="1" si="269"/>
        <v>78960.769199917311</v>
      </c>
      <c r="BL468" s="15">
        <f t="shared" ca="1" si="270"/>
        <v>88626.06385280723</v>
      </c>
      <c r="BM468" s="15">
        <f t="shared" ca="1" si="271"/>
        <v>91253.046548674611</v>
      </c>
      <c r="BN468" s="15">
        <f t="shared" ca="1" si="272"/>
        <v>112451.55446240913</v>
      </c>
      <c r="BO468" s="15">
        <f t="shared" ca="1" si="273"/>
        <v>117995.84341514019</v>
      </c>
      <c r="BP468" s="15">
        <f t="shared" ca="1" si="274"/>
        <v>129498.35049307122</v>
      </c>
      <c r="BQ468" s="15">
        <f ca="1">Inputs!$B$20*EXP($B$10-0.5*C$7^2+C$7*AJ468)</f>
        <v>4579.2423809846223</v>
      </c>
      <c r="BR468" s="15">
        <f t="shared" ca="1" si="275"/>
        <v>6525.334043769376</v>
      </c>
      <c r="BS468" s="15">
        <f t="shared" ca="1" si="276"/>
        <v>6644.2816431544552</v>
      </c>
      <c r="BT468" s="15">
        <f t="shared" ca="1" si="277"/>
        <v>7785.6261454193045</v>
      </c>
      <c r="BU468" s="15">
        <f t="shared" ca="1" si="278"/>
        <v>16268.093059051684</v>
      </c>
      <c r="BV468" s="15">
        <f t="shared" ca="1" si="279"/>
        <v>19871.876796019737</v>
      </c>
      <c r="BW468" s="15">
        <f t="shared" ca="1" si="280"/>
        <v>22811.726895098695</v>
      </c>
      <c r="BX468" s="15">
        <f t="shared" ca="1" si="281"/>
        <v>36237.270114665618</v>
      </c>
      <c r="BY468" s="15">
        <f t="shared" ca="1" si="282"/>
        <v>60236.413175799607</v>
      </c>
      <c r="BZ468" s="15">
        <f t="shared" ca="1" si="283"/>
        <v>81885.447992444373</v>
      </c>
      <c r="CA468" s="15">
        <f t="shared" ca="1" si="284"/>
        <v>110000.61349002991</v>
      </c>
      <c r="CB468" s="15">
        <f ca="1">(AU468*DCF!C$10-DCF!C$5*MAX(AU468*DCF!C$10,0)-MAX(AU468-Inputs!$B$6,0)/Inputs!$B$10)*DCF!C$6</f>
        <v>1035.3622436368378</v>
      </c>
      <c r="CC468" s="15">
        <f ca="1">(AV468*DCF!D$10-DCF!D$5*MAX(AV468*DCF!D$10,0)-MAX(AV468-AU468,0)/Inputs!$B$10)*DCF!D$6</f>
        <v>1473.0616015759645</v>
      </c>
      <c r="CD468" s="15">
        <f ca="1">(AW468*DCF!E$10-DCF!E$5*MAX(AW468*DCF!E$10,0)-MAX(AW468-AV468,0)/Inputs!$B$10)*DCF!E$6</f>
        <v>1644.8787560046276</v>
      </c>
      <c r="CE468" s="15">
        <f ca="1">(AX468*DCF!F$10-DCF!F$5*MAX(AX468*DCF!F$10,0)-MAX(AX468-AW468,0)/Inputs!$B$10)*DCF!F$6</f>
        <v>1765.9394087365158</v>
      </c>
      <c r="CF468" s="15">
        <f ca="1">(AY468*DCF!G$10-DCF!G$5*MAX(AY468*DCF!G$10,0)-MAX(AY468-AX468,0)/Inputs!$B$10)*DCF!G$6</f>
        <v>2133.3682107749078</v>
      </c>
      <c r="CG468" s="15">
        <f ca="1">(AZ468*DCF!H$10-DCF!H$5*MAX(AZ468*DCF!H$10,0)-MAX(AZ468-AY468,0)/Inputs!$B$10)*DCF!H$6</f>
        <v>2795.2661615509487</v>
      </c>
      <c r="CH468" s="15">
        <f ca="1">(BA468*DCF!I$10-DCF!I$5*MAX(BA468*DCF!I$10,0)-MAX(BA468-AZ468,0)/Inputs!$B$10)*DCF!I$6</f>
        <v>3545.7478445438155</v>
      </c>
      <c r="CI468" s="15">
        <f ca="1">(BB468*DCF!J$10-DCF!J$5*MAX(BB468*DCF!J$10,0)-MAX(BB468-BA468,0)/Inputs!$B$10)*DCF!J$6</f>
        <v>4386.1197650747499</v>
      </c>
      <c r="CJ468" s="15">
        <f ca="1">(BC468*DCF!K$10-DCF!K$5*MAX(BC468*DCF!K$10,0)-MAX(BC468-BB468,0)/Inputs!$B$10)*DCF!K$6</f>
        <v>4215.2080791594799</v>
      </c>
      <c r="CK468" s="15">
        <f ca="1">(BD468*DCF!L$10-DCF!L$5*MAX(BD468*DCF!L$10,0)-MAX(BD468-BC468,0)/Inputs!$B$10)*DCF!L$6</f>
        <v>4671.3968216375133</v>
      </c>
      <c r="CL468" s="15">
        <f ca="1">(BE468*DCF!M$10-DCF!M$5*MAX(BE468*DCF!M$10,0)-MAX(BE468-BD468,0)/Inputs!$B$10)*DCF!M$6</f>
        <v>5247.4602664612621</v>
      </c>
      <c r="CM468" s="15">
        <f ca="1">(BF468*DCF!C$28-DCF!C$5*MAX(BF468*DCF!C$28,0)-MAX(BF468-Inputs!$B$13,0)/Inputs!$B$17)*DCF!C$6</f>
        <v>3806.1944786573426</v>
      </c>
      <c r="CN468" s="15">
        <f ca="1">(BG468*DCF!D$28-DCF!D$5*MAX(BG468*DCF!D$28,0)-MAX(BG468-BF468,0)/Inputs!$B$17)*DCF!D$6</f>
        <v>4892.6807260365849</v>
      </c>
      <c r="CO468" s="15">
        <f ca="1">(BH468*DCF!E$28-DCF!E$5*MAX(BH468*DCF!E$28,0)-MAX(BH468-BG468,0)/Inputs!$B$17)*DCF!E$6</f>
        <v>5881.7647303793483</v>
      </c>
      <c r="CP468" s="15">
        <f ca="1">(BI468*DCF!F$28-DCF!F$5*MAX(BI468*DCF!F$28,0)-MAX(BI468-BH468,0)/Inputs!$B$17)*DCF!F$6</f>
        <v>7400.8100172168388</v>
      </c>
      <c r="CQ468" s="15">
        <f ca="1">(BJ468*DCF!G$28-DCF!G$5*MAX(BJ468*DCF!G$28,0)-MAX(BJ468-BI468,0)/Inputs!$B$17)*DCF!G$6</f>
        <v>9673.9868657775878</v>
      </c>
      <c r="CR468" s="15">
        <f ca="1">(BK468*DCF!H$28-DCF!H$5*MAX(BK468*DCF!H$28,0)-MAX(BK468-BJ468,0)/Inputs!$B$17)*DCF!H$6</f>
        <v>14988.597341709954</v>
      </c>
      <c r="CS468" s="15">
        <f ca="1">(BL468*DCF!I$28-DCF!I$5*MAX(BL468*DCF!I$28,0)-MAX(BL468-BK468,0)/Inputs!$B$17)*DCF!I$6</f>
        <v>19453.42198719523</v>
      </c>
      <c r="CT468" s="15">
        <f ca="1">(BM468*DCF!J$28-DCF!J$5*MAX(BM468*DCF!J$28,0)-MAX(BM468-BL468,0)/Inputs!$B$17)*DCF!J$6</f>
        <v>20008.6884356808</v>
      </c>
      <c r="CU468" s="15">
        <f ca="1">(BN468*DCF!K$28-DCF!K$5*MAX(BN468*DCF!K$28,0)-MAX(BN468-BM468,0)/Inputs!$B$17)*DCF!K$6</f>
        <v>21151.34797050013</v>
      </c>
      <c r="CV468" s="15">
        <f ca="1">(BO468*DCF!L$28-DCF!L$5*MAX(BO468*DCF!L$28,0)-MAX(BO468-BN468,0)/Inputs!$B$17)*DCF!L$6</f>
        <v>22915.301939129407</v>
      </c>
      <c r="CW468" s="15">
        <f ca="1">(BP468*DCF!M$28-DCF!M$5*MAX(BP468*DCF!M$28,0)-MAX(BP468-BO468,0)/Inputs!$B$17)*DCF!M$6</f>
        <v>23162.854387716572</v>
      </c>
      <c r="CX468" s="15">
        <f ca="1">(BQ468*DCF!C$46-DCF!C$5*MAX(BQ468*DCF!C$46,0)-MAX(BQ468-Inputs!$B$20,0)/Inputs!$B$24)*DCF!C$6</f>
        <v>-1694.1633124604773</v>
      </c>
      <c r="CY468" s="15">
        <f ca="1">(BR468*DCF!D$46-DCF!D$5*MAX(BR468*DCF!D$46,0)-MAX(BR468-BQ468,0)/Inputs!$B$24)*DCF!D$6</f>
        <v>-1944.1035069972124</v>
      </c>
      <c r="CZ468" s="15">
        <f ca="1">(BS468*DCF!E$46-DCF!E$5*MAX(BS468*DCF!E$46,0)-MAX(BS468-BR468,0)/Inputs!$B$24)*DCF!E$6</f>
        <v>-832.58374196727675</v>
      </c>
      <c r="DA468" s="15">
        <f ca="1">(BT468*DCF!F$46-DCF!F$5*MAX(BT468*DCF!F$46,0)-MAX(BT468-BS468,0)/Inputs!$B$24)*DCF!F$6</f>
        <v>-982.59813431959287</v>
      </c>
      <c r="DB468" s="15">
        <f ca="1">(BU468*DCF!G$46-DCF!G$5*MAX(BU468*DCF!G$46,0)-MAX(BU468-BT468,0)/Inputs!$B$24)*DCF!G$6</f>
        <v>-3400.5607853425308</v>
      </c>
      <c r="DC468" s="15">
        <f ca="1">(BV468*DCF!H$46-DCF!H$5*MAX(BV468*DCF!H$46,0)-MAX(BV468-BU468,0)/Inputs!$B$24)*DCF!H$6</f>
        <v>-1119.85371551352</v>
      </c>
      <c r="DD468" s="15">
        <f ca="1">(BW468*DCF!I$46-DCF!I$5*MAX(BW468*DCF!I$46,0)-MAX(BW468-BV468,0)/Inputs!$B$24)*DCF!I$6</f>
        <v>-317.07155991276989</v>
      </c>
      <c r="DE468" s="15">
        <f ca="1">(BX468*DCF!J$46-DCF!J$5*MAX(BX468*DCF!J$46,0)-MAX(BX468-BW468,0)/Inputs!$B$24)*DCF!J$6</f>
        <v>-2040.1814756885703</v>
      </c>
      <c r="DF468" s="15">
        <f ca="1">(BY468*DCF!K$46-DCF!K$5*MAX(BY468*DCF!K$46,0)-MAX(BY468-BX468,0)/Inputs!$B$24)*DCF!K$6</f>
        <v>-2438.2459957246019</v>
      </c>
      <c r="DG468" s="15">
        <f ca="1">(BZ468*DCF!L$46-DCF!L$5*MAX(BZ468*DCF!L$46,0)-MAX(BZ468-BY468,0)/Inputs!$B$24)*DCF!L$6</f>
        <v>761.11412088212182</v>
      </c>
      <c r="DH468" s="15">
        <f ca="1">(CA468*DCF!M$46-DCF!M$5*MAX(CA468*DCF!M$46,0)-MAX(CA468-BZ468,0)/Inputs!$B$24)*DCF!M$6</f>
        <v>2745.9666653602749</v>
      </c>
      <c r="DI468" s="15">
        <f ca="1">SUM(CB468:CL468)+BE468*DCF!M$10*(1+Inputs!$B$30)*(1-Inputs!$B$33)*(1-Inputs!$B$30/Inputs!$B$31)/(Inputs!$B$29-Inputs!$B$30)*DCF!M$6</f>
        <v>140188.19041557913</v>
      </c>
      <c r="DJ468" s="15">
        <f ca="1">SUM(CM468:CW468)+BP468*DCF!M$28*(1+Inputs!$B$30)*(1-Inputs!$B$33)*(1-Inputs!$B$30/Inputs!$B$31)/(Inputs!$B$29-Inputs!$B$30)*DCF!M$6</f>
        <v>633863.14469416323</v>
      </c>
      <c r="DK468" s="15">
        <f ca="1">SUM(CX468:DH468)+CA468*DCF!M$46*(1+Inputs!$B$30)*(1-Inputs!$B$33)*(1-Inputs!$B$30/Inputs!$B$31)/(Inputs!$B$29-Inputs!$B$30)*DCF!M$6</f>
        <v>158811.69741958176</v>
      </c>
      <c r="DM468" s="15">
        <f ca="1">DI468+DJ468+DK468+Inputs!$B$34+Inputs!$B$36-Inputs!$B$35</f>
        <v>1009714.0325293241</v>
      </c>
    </row>
    <row r="469" spans="1:117" x14ac:dyDescent="0.75">
      <c r="A469" s="11">
        <v>456</v>
      </c>
      <c r="C469" s="23">
        <f t="shared" ca="1" si="285"/>
        <v>-0.86869016503546725</v>
      </c>
      <c r="D469" s="23">
        <f t="shared" ca="1" si="285"/>
        <v>0.14870232112470366</v>
      </c>
      <c r="E469" s="23">
        <f t="shared" ca="1" si="285"/>
        <v>-1.1023261506740516</v>
      </c>
      <c r="F469" s="23">
        <f t="shared" ca="1" si="285"/>
        <v>-0.66258663500085047</v>
      </c>
      <c r="G469" s="23">
        <f t="shared" ca="1" si="285"/>
        <v>-4.2775390131428266E-3</v>
      </c>
      <c r="H469" s="23">
        <f t="shared" ca="1" si="285"/>
        <v>0.1276251563370546</v>
      </c>
      <c r="I469" s="23">
        <f t="shared" ca="1" si="285"/>
        <v>0.32321944587081092</v>
      </c>
      <c r="J469" s="23">
        <f t="shared" ca="1" si="285"/>
        <v>-0.77917649152606183</v>
      </c>
      <c r="K469" s="23">
        <f t="shared" ca="1" si="285"/>
        <v>0.33643563425249545</v>
      </c>
      <c r="L469" s="23">
        <f t="shared" ca="1" si="285"/>
        <v>0.80456686475277961</v>
      </c>
      <c r="M469" s="23">
        <f t="shared" ca="1" si="285"/>
        <v>0.55245216454534052</v>
      </c>
      <c r="N469" s="23">
        <f ca="1">SQRT(Inputs!$B$38)*C469+SQRT(1-Inputs!$B$38)*_xlfn.NORM.S.INV(RAND())</f>
        <v>2.1806840316375864E-2</v>
      </c>
      <c r="O469" s="23">
        <f ca="1">SQRT(Inputs!$B$38)*D469+SQRT(1-Inputs!$B$38)*_xlfn.NORM.S.INV(RAND())</f>
        <v>-0.16963606519133734</v>
      </c>
      <c r="P469" s="23">
        <f ca="1">SQRT(Inputs!$B$38)*E469+SQRT(1-Inputs!$B$38)*_xlfn.NORM.S.INV(RAND())</f>
        <v>-0.77298489787591762</v>
      </c>
      <c r="Q469" s="23">
        <f ca="1">SQRT(Inputs!$B$38)*F469+SQRT(1-Inputs!$B$38)*_xlfn.NORM.S.INV(RAND())</f>
        <v>-0.27518325413774464</v>
      </c>
      <c r="R469" s="23">
        <f ca="1">SQRT(Inputs!$B$38)*G469+SQRT(1-Inputs!$B$38)*_xlfn.NORM.S.INV(RAND())</f>
        <v>-0.12733845237650421</v>
      </c>
      <c r="S469" s="23">
        <f ca="1">SQRT(Inputs!$B$38)*H469+SQRT(1-Inputs!$B$38)*_xlfn.NORM.S.INV(RAND())</f>
        <v>8.4331325240218899E-2</v>
      </c>
      <c r="T469" s="23">
        <f ca="1">SQRT(Inputs!$B$38)*I469+SQRT(1-Inputs!$B$38)*_xlfn.NORM.S.INV(RAND())</f>
        <v>0.30198020156147382</v>
      </c>
      <c r="U469" s="23">
        <f ca="1">SQRT(Inputs!$B$38)*J469+SQRT(1-Inputs!$B$38)*_xlfn.NORM.S.INV(RAND())</f>
        <v>-0.82046429902011697</v>
      </c>
      <c r="V469" s="23">
        <f ca="1">SQRT(Inputs!$B$38)*K469+SQRT(1-Inputs!$B$38)*_xlfn.NORM.S.INV(RAND())</f>
        <v>0.45092214278240011</v>
      </c>
      <c r="W469" s="23">
        <f ca="1">SQRT(Inputs!$B$38)*L469+SQRT(1-Inputs!$B$38)*_xlfn.NORM.S.INV(RAND())</f>
        <v>0.51134516430821886</v>
      </c>
      <c r="X469" s="23">
        <f ca="1">SQRT(Inputs!$B$38)*M469+SQRT(1-Inputs!$B$38)*_xlfn.NORM.S.INV(RAND())</f>
        <v>1.3754312184251332</v>
      </c>
      <c r="Y469" s="23">
        <f ca="1">SQRT(Inputs!$B$38)*C469+SQRT(1-Inputs!$B$38)*_xlfn.NORM.S.INV(RAND())</f>
        <v>-0.50573740516413468</v>
      </c>
      <c r="Z469" s="23">
        <f ca="1">SQRT(Inputs!$B$38)*D469+SQRT(1-Inputs!$B$38)*_xlfn.NORM.S.INV(RAND())</f>
        <v>-0.55986436345152046</v>
      </c>
      <c r="AA469" s="23">
        <f ca="1">SQRT(Inputs!$B$38)*E469+SQRT(1-Inputs!$B$38)*_xlfn.NORM.S.INV(RAND())</f>
        <v>-0.84776954192581555</v>
      </c>
      <c r="AB469" s="23">
        <f ca="1">SQRT(Inputs!$B$38)*F469+SQRT(1-Inputs!$B$38)*_xlfn.NORM.S.INV(RAND())</f>
        <v>-0.60741498793526139</v>
      </c>
      <c r="AC469" s="23">
        <f ca="1">SQRT(Inputs!$B$38)*G469+SQRT(1-Inputs!$B$38)*_xlfn.NORM.S.INV(RAND())</f>
        <v>-0.66313652927818723</v>
      </c>
      <c r="AD469" s="23">
        <f ca="1">SQRT(Inputs!$B$38)*H469+SQRT(1-Inputs!$B$38)*_xlfn.NORM.S.INV(RAND())</f>
        <v>-2.3724543733865562</v>
      </c>
      <c r="AE469" s="23">
        <f ca="1">SQRT(Inputs!$B$38)*I469+SQRT(1-Inputs!$B$38)*_xlfn.NORM.S.INV(RAND())</f>
        <v>-0.39942744301399996</v>
      </c>
      <c r="AF469" s="23">
        <f ca="1">SQRT(Inputs!$B$38)*J469+SQRT(1-Inputs!$B$38)*_xlfn.NORM.S.INV(RAND())</f>
        <v>-0.47200728534515835</v>
      </c>
      <c r="AG469" s="23">
        <f ca="1">SQRT(Inputs!$B$38)*K469+SQRT(1-Inputs!$B$38)*_xlfn.NORM.S.INV(RAND())</f>
        <v>-0.98478858691984716</v>
      </c>
      <c r="AH469" s="23">
        <f ca="1">SQRT(Inputs!$B$38)*L469+SQRT(1-Inputs!$B$38)*_xlfn.NORM.S.INV(RAND())</f>
        <v>2.321741571702391</v>
      </c>
      <c r="AI469" s="23">
        <f ca="1">SQRT(Inputs!$B$38)*M469+SQRT(1-Inputs!$B$38)*_xlfn.NORM.S.INV(RAND())</f>
        <v>-0.27348898374726721</v>
      </c>
      <c r="AJ469" s="23">
        <f ca="1">SQRT(Inputs!$B$38)*C469+SQRT(1-Inputs!$B$38)*_xlfn.NORM.S.INV(RAND())</f>
        <v>-0.19247847388661227</v>
      </c>
      <c r="AK469" s="23">
        <f ca="1">SQRT(Inputs!$B$38)*D469+SQRT(1-Inputs!$B$38)*_xlfn.NORM.S.INV(RAND())</f>
        <v>-0.13406260342917398</v>
      </c>
      <c r="AL469" s="23">
        <f ca="1">SQRT(Inputs!$B$38)*E469+SQRT(1-Inputs!$B$38)*_xlfn.NORM.S.INV(RAND())</f>
        <v>-2.0258458241094179E-2</v>
      </c>
      <c r="AM469" s="23">
        <f ca="1">SQRT(Inputs!$B$38)*F469+SQRT(1-Inputs!$B$38)*_xlfn.NORM.S.INV(RAND())</f>
        <v>-0.19817225977973987</v>
      </c>
      <c r="AN469" s="23">
        <f ca="1">SQRT(Inputs!$B$38)*G469+SQRT(1-Inputs!$B$38)*_xlfn.NORM.S.INV(RAND())</f>
        <v>-9.5888199196736371E-2</v>
      </c>
      <c r="AO469" s="23">
        <f ca="1">SQRT(Inputs!$B$38)*H469+SQRT(1-Inputs!$B$38)*_xlfn.NORM.S.INV(RAND())</f>
        <v>0.88232881635381444</v>
      </c>
      <c r="AP469" s="23">
        <f ca="1">SQRT(Inputs!$B$38)*I469+SQRT(1-Inputs!$B$38)*_xlfn.NORM.S.INV(RAND())</f>
        <v>-0.49844438120404339</v>
      </c>
      <c r="AQ469" s="23">
        <f ca="1">SQRT(Inputs!$B$38)*J469+SQRT(1-Inputs!$B$38)*_xlfn.NORM.S.INV(RAND())</f>
        <v>0.40734872795363947</v>
      </c>
      <c r="AR469" s="23">
        <f ca="1">SQRT(Inputs!$B$38)*K469+SQRT(1-Inputs!$B$38)*_xlfn.NORM.S.INV(RAND())</f>
        <v>-0.74281010921308677</v>
      </c>
      <c r="AS469" s="23">
        <f ca="1">SQRT(Inputs!$B$38)*L469+SQRT(1-Inputs!$B$38)*_xlfn.NORM.S.INV(RAND())</f>
        <v>1.1666112436533136</v>
      </c>
      <c r="AT469" s="23">
        <f ca="1">SQRT(Inputs!$B$38)*M469+SQRT(1-Inputs!$B$38)*_xlfn.NORM.S.INV(RAND())</f>
        <v>1.1654880564123478</v>
      </c>
      <c r="AU469" s="15">
        <f ca="1">Inputs!$B$6*EXP($B$8-0.5*C$5^2+C$5*N469)</f>
        <v>4979.7867932053332</v>
      </c>
      <c r="AV469" s="15">
        <f t="shared" ca="1" si="255"/>
        <v>5912.2592174592728</v>
      </c>
      <c r="AW469" s="15">
        <f t="shared" ca="1" si="256"/>
        <v>6495.1941968136434</v>
      </c>
      <c r="AX469" s="15">
        <f t="shared" ca="1" si="257"/>
        <v>7661.9849411853875</v>
      </c>
      <c r="AY469" s="15">
        <f t="shared" ca="1" si="258"/>
        <v>9225.5043447211392</v>
      </c>
      <c r="AZ469" s="15">
        <f t="shared" ca="1" si="259"/>
        <v>11388.309198170307</v>
      </c>
      <c r="BA469" s="15">
        <f t="shared" ca="1" si="260"/>
        <v>14383.874281481343</v>
      </c>
      <c r="BB469" s="15">
        <f t="shared" ca="1" si="261"/>
        <v>16220.547601448645</v>
      </c>
      <c r="BC469" s="15">
        <f t="shared" ca="1" si="262"/>
        <v>20749.856908009482</v>
      </c>
      <c r="BD469" s="15">
        <f t="shared" ca="1" si="263"/>
        <v>26665.886642384085</v>
      </c>
      <c r="BE469" s="15">
        <f t="shared" ca="1" si="264"/>
        <v>37036.50617319833</v>
      </c>
      <c r="BF469" s="15">
        <f ca="1">Inputs!$B$13*EXP($B$9-0.5*C$6^2+C$6*Y469)</f>
        <v>12511.555780248727</v>
      </c>
      <c r="BG469" s="15">
        <f t="shared" ca="1" si="265"/>
        <v>13783.129016948276</v>
      </c>
      <c r="BH469" s="15">
        <f t="shared" ca="1" si="266"/>
        <v>14631.471545843237</v>
      </c>
      <c r="BI469" s="15">
        <f t="shared" ca="1" si="267"/>
        <v>16312.454027764668</v>
      </c>
      <c r="BJ469" s="15">
        <f t="shared" ca="1" si="268"/>
        <v>18174.952370703941</v>
      </c>
      <c r="BK469" s="15">
        <f t="shared" ca="1" si="269"/>
        <v>16149.285292662838</v>
      </c>
      <c r="BL469" s="15">
        <f t="shared" ca="1" si="270"/>
        <v>18836.736163235069</v>
      </c>
      <c r="BM469" s="15">
        <f t="shared" ca="1" si="271"/>
        <v>21835.762694105986</v>
      </c>
      <c r="BN469" s="15">
        <f t="shared" ca="1" si="272"/>
        <v>23865.847850265949</v>
      </c>
      <c r="BO469" s="15">
        <f t="shared" ca="1" si="273"/>
        <v>38461.780580724931</v>
      </c>
      <c r="BP469" s="15">
        <f t="shared" ca="1" si="274"/>
        <v>45894.916599137025</v>
      </c>
      <c r="BQ469" s="15">
        <f ca="1">Inputs!$B$20*EXP($B$10-0.5*C$7^2+C$7*AJ469)</f>
        <v>4006.4462407694482</v>
      </c>
      <c r="BR469" s="15">
        <f t="shared" ca="1" si="275"/>
        <v>5209.6388749492453</v>
      </c>
      <c r="BS469" s="15">
        <f t="shared" ca="1" si="276"/>
        <v>7092.6536153111729</v>
      </c>
      <c r="BT469" s="15">
        <f t="shared" ca="1" si="277"/>
        <v>9283.8239112892388</v>
      </c>
      <c r="BU469" s="15">
        <f t="shared" ca="1" si="278"/>
        <v>12571.17897429917</v>
      </c>
      <c r="BV469" s="15">
        <f t="shared" ca="1" si="279"/>
        <v>21336.613653591587</v>
      </c>
      <c r="BW469" s="15">
        <f t="shared" ca="1" si="280"/>
        <v>26793.02313145364</v>
      </c>
      <c r="BX469" s="15">
        <f t="shared" ca="1" si="281"/>
        <v>40663.037750286079</v>
      </c>
      <c r="BY469" s="15">
        <f t="shared" ca="1" si="282"/>
        <v>49427.604046672459</v>
      </c>
      <c r="BZ469" s="15">
        <f t="shared" ca="1" si="283"/>
        <v>85942.998672772606</v>
      </c>
      <c r="CA469" s="15">
        <f t="shared" ca="1" si="284"/>
        <v>148504.265736453</v>
      </c>
      <c r="CB469" s="15">
        <f ca="1">(AU469*DCF!C$10-DCF!C$5*MAX(AU469*DCF!C$10,0)-MAX(AU469-Inputs!$B$6,0)/Inputs!$B$10)*DCF!C$6</f>
        <v>1042.9491876934703</v>
      </c>
      <c r="CC469" s="15">
        <f ca="1">(AV469*DCF!D$10-DCF!D$5*MAX(AV469*DCF!D$10,0)-MAX(AV469-AU469,0)/Inputs!$B$10)*DCF!D$6</f>
        <v>1213.71413389697</v>
      </c>
      <c r="CD469" s="15">
        <f ca="1">(AW469*DCF!E$10-DCF!E$5*MAX(AW469*DCF!E$10,0)-MAX(AW469-AV469,0)/Inputs!$B$10)*DCF!E$6</f>
        <v>1368.3358475887671</v>
      </c>
      <c r="CE469" s="15">
        <f ca="1">(AX469*DCF!F$10-DCF!F$5*MAX(AX469*DCF!F$10,0)-MAX(AX469-AW469,0)/Inputs!$B$10)*DCF!F$6</f>
        <v>1429.8188761153554</v>
      </c>
      <c r="CF469" s="15">
        <f ca="1">(AY469*DCF!G$10-DCF!G$5*MAX(AY469*DCF!G$10,0)-MAX(AY469-AX469,0)/Inputs!$B$10)*DCF!G$6</f>
        <v>1600.2860682320186</v>
      </c>
      <c r="CG469" s="15">
        <f ca="1">(AZ469*DCF!H$10-DCF!H$5*MAX(AZ469*DCF!H$10,0)-MAX(AZ469-AY469,0)/Inputs!$B$10)*DCF!H$6</f>
        <v>1827.0036243194982</v>
      </c>
      <c r="CH469" s="15">
        <f ca="1">(BA469*DCF!I$10-DCF!I$5*MAX(BA469*DCF!I$10,0)-MAX(BA469-AZ469,0)/Inputs!$B$10)*DCF!I$6</f>
        <v>2136.0314771172862</v>
      </c>
      <c r="CI469" s="15">
        <f ca="1">(BB469*DCF!J$10-DCF!J$5*MAX(BB469*DCF!J$10,0)-MAX(BB469-BA469,0)/Inputs!$B$10)*DCF!J$6</f>
        <v>2505.1660296460873</v>
      </c>
      <c r="CJ469" s="15">
        <f ca="1">(BC469*DCF!K$10-DCF!K$5*MAX(BC469*DCF!K$10,0)-MAX(BC469-BB469,0)/Inputs!$B$10)*DCF!K$6</f>
        <v>2706.3593634078211</v>
      </c>
      <c r="CK469" s="15">
        <f ca="1">(BD469*DCF!L$10-DCF!L$5*MAX(BD469*DCF!L$10,0)-MAX(BD469-BC469,0)/Inputs!$B$10)*DCF!L$6</f>
        <v>3256.6843497734176</v>
      </c>
      <c r="CL469" s="15">
        <f ca="1">(BE469*DCF!M$10-DCF!M$5*MAX(BE469*DCF!M$10,0)-MAX(BE469-BD469,0)/Inputs!$B$10)*DCF!M$6</f>
        <v>3987.4487408704472</v>
      </c>
      <c r="CM469" s="15">
        <f ca="1">(BF469*DCF!C$28-DCF!C$5*MAX(BF469*DCF!C$28,0)-MAX(BF469-Inputs!$B$13,0)/Inputs!$B$17)*DCF!C$6</f>
        <v>3558.7321204200471</v>
      </c>
      <c r="CN469" s="15">
        <f ca="1">(BG469*DCF!D$28-DCF!D$5*MAX(BG469*DCF!D$28,0)-MAX(BG469-BF469,0)/Inputs!$B$17)*DCF!D$6</f>
        <v>3788.1645144235586</v>
      </c>
      <c r="CO469" s="15">
        <f ca="1">(BH469*DCF!E$28-DCF!E$5*MAX(BH469*DCF!E$28,0)-MAX(BH469-BG469,0)/Inputs!$B$17)*DCF!E$6</f>
        <v>3976.6966410583782</v>
      </c>
      <c r="CP469" s="15">
        <f ca="1">(BI469*DCF!F$28-DCF!F$5*MAX(BI469*DCF!F$28,0)-MAX(BI469-BH469,0)/Inputs!$B$17)*DCF!F$6</f>
        <v>4122.3521536411154</v>
      </c>
      <c r="CQ469" s="15">
        <f ca="1">(BJ469*DCF!G$28-DCF!G$5*MAX(BJ469*DCF!G$28,0)-MAX(BJ469-BI469,0)/Inputs!$B$17)*DCF!G$6</f>
        <v>4402.3754635000696</v>
      </c>
      <c r="CR469" s="15">
        <f ca="1">(BK469*DCF!H$28-DCF!H$5*MAX(BK469*DCF!H$28,0)-MAX(BK469-BJ469,0)/Inputs!$B$17)*DCF!H$6</f>
        <v>3993.896423550555</v>
      </c>
      <c r="CS469" s="15">
        <f ca="1">(BL469*DCF!I$28-DCF!I$5*MAX(BL469*DCF!I$28,0)-MAX(BL469-BK469,0)/Inputs!$B$17)*DCF!I$6</f>
        <v>4043.7841280768953</v>
      </c>
      <c r="CT469" s="15">
        <f ca="1">(BM469*DCF!J$28-DCF!J$5*MAX(BM469*DCF!J$28,0)-MAX(BM469-BL469,0)/Inputs!$B$17)*DCF!J$6</f>
        <v>4473.5413882509865</v>
      </c>
      <c r="CU469" s="15">
        <f ca="1">(BN469*DCF!K$28-DCF!K$5*MAX(BN469*DCF!K$28,0)-MAX(BN469-BM469,0)/Inputs!$B$17)*DCF!K$6</f>
        <v>4791.4085162352339</v>
      </c>
      <c r="CV469" s="15">
        <f ca="1">(BO469*DCF!L$28-DCF!L$5*MAX(BO469*DCF!L$28,0)-MAX(BO469-BN469,0)/Inputs!$B$17)*DCF!L$6</f>
        <v>6022.3784068081031</v>
      </c>
      <c r="CW469" s="15">
        <f ca="1">(BP469*DCF!M$28-DCF!M$5*MAX(BP469*DCF!M$28,0)-MAX(BP469-BO469,0)/Inputs!$B$17)*DCF!M$6</f>
        <v>7858.1835390373762</v>
      </c>
      <c r="CX469" s="15">
        <f ca="1">(BQ469*DCF!C$46-DCF!C$5*MAX(BQ469*DCF!C$46,0)-MAX(BQ469-Inputs!$B$20,0)/Inputs!$B$24)*DCF!C$6</f>
        <v>-1297.3068642744445</v>
      </c>
      <c r="CY469" s="15">
        <f ca="1">(BR469*DCF!D$46-DCF!D$5*MAX(BR469*DCF!D$46,0)-MAX(BR469-BQ469,0)/Inputs!$B$24)*DCF!D$6</f>
        <v>-1402.5561752036633</v>
      </c>
      <c r="CZ469" s="15">
        <f ca="1">(BS469*DCF!E$46-DCF!E$5*MAX(BS469*DCF!E$46,0)-MAX(BS469-BR469,0)/Inputs!$B$24)*DCF!E$6</f>
        <v>-1580.9512113217975</v>
      </c>
      <c r="DA469" s="15">
        <f ca="1">(BT469*DCF!F$46-DCF!F$5*MAX(BT469*DCF!F$46,0)-MAX(BT469-BS469,0)/Inputs!$B$24)*DCF!F$6</f>
        <v>-1473.9811269750544</v>
      </c>
      <c r="DB469" s="15">
        <f ca="1">(BU469*DCF!G$46-DCF!G$5*MAX(BU469*DCF!G$46,0)-MAX(BU469-BT469,0)/Inputs!$B$24)*DCF!G$6</f>
        <v>-1528.6709160696137</v>
      </c>
      <c r="DC469" s="15">
        <f ca="1">(BV469*DCF!H$46-DCF!H$5*MAX(BV469*DCF!H$46,0)-MAX(BV469-BU469,0)/Inputs!$B$24)*DCF!H$6</f>
        <v>-2723.8051198807798</v>
      </c>
      <c r="DD469" s="15">
        <f ca="1">(BW469*DCF!I$46-DCF!I$5*MAX(BW469*DCF!I$46,0)-MAX(BW469-BV469,0)/Inputs!$B$24)*DCF!I$6</f>
        <v>-947.52882347413276</v>
      </c>
      <c r="DE469" s="15">
        <f ca="1">(BX469*DCF!J$46-DCF!J$5*MAX(BX469*DCF!J$46,0)-MAX(BX469-BW469,0)/Inputs!$B$24)*DCF!J$6</f>
        <v>-1972.3993191315735</v>
      </c>
      <c r="DF469" s="15">
        <f ca="1">(BY469*DCF!K$46-DCF!K$5*MAX(BY469*DCF!K$46,0)-MAX(BY469-BX469,0)/Inputs!$B$24)*DCF!K$6</f>
        <v>676.38425533890245</v>
      </c>
      <c r="DG469" s="15">
        <f ca="1">(BZ469*DCF!L$46-DCF!L$5*MAX(BZ469*DCF!L$46,0)-MAX(BZ469-BY469,0)/Inputs!$B$24)*DCF!L$6</f>
        <v>-2322.7129408214469</v>
      </c>
      <c r="DH469" s="15">
        <f ca="1">(CA469*DCF!M$46-DCF!M$5*MAX(CA469*DCF!M$46,0)-MAX(CA469-BZ469,0)/Inputs!$B$24)*DCF!M$6</f>
        <v>-1436.6691953160787</v>
      </c>
      <c r="DI469" s="15">
        <f ca="1">SUM(CB469:CL469)+BE469*DCF!M$10*(1+Inputs!$B$30)*(1-Inputs!$B$33)*(1-Inputs!$B$30/Inputs!$B$31)/(Inputs!$B$29-Inputs!$B$30)*DCF!M$6</f>
        <v>126146.88413576421</v>
      </c>
      <c r="DJ469" s="15">
        <f ca="1">SUM(CM469:CW469)+BP469*DCF!M$28*(1+Inputs!$B$30)*(1-Inputs!$B$33)*(1-Inputs!$B$30/Inputs!$B$31)/(Inputs!$B$29-Inputs!$B$30)*DCF!M$6</f>
        <v>221333.05968545744</v>
      </c>
      <c r="DK469" s="15">
        <f ca="1">SUM(CX469:DH469)+CA469*DCF!M$46*(1+Inputs!$B$30)*(1-Inputs!$B$33)*(1-Inputs!$B$30/Inputs!$B$31)/(Inputs!$B$29-Inputs!$B$30)*DCF!M$6</f>
        <v>213594.98884629508</v>
      </c>
      <c r="DM469" s="15">
        <f ca="1">DI469+DJ469+DK469+Inputs!$B$34+Inputs!$B$36-Inputs!$B$35</f>
        <v>637925.93266751675</v>
      </c>
    </row>
    <row r="470" spans="1:117" x14ac:dyDescent="0.75">
      <c r="A470" s="11">
        <v>457</v>
      </c>
      <c r="C470" s="23">
        <f t="shared" ca="1" si="285"/>
        <v>-0.98110565414616568</v>
      </c>
      <c r="D470" s="23">
        <f t="shared" ca="1" si="285"/>
        <v>-0.20103055866227426</v>
      </c>
      <c r="E470" s="23">
        <f t="shared" ca="1" si="285"/>
        <v>-0.28920832258918838</v>
      </c>
      <c r="F470" s="23">
        <f t="shared" ca="1" si="285"/>
        <v>1.4448116715101715</v>
      </c>
      <c r="G470" s="23">
        <f t="shared" ca="1" si="285"/>
        <v>0.68691041138475928</v>
      </c>
      <c r="H470" s="23">
        <f t="shared" ca="1" si="285"/>
        <v>-0.87053226893151359</v>
      </c>
      <c r="I470" s="23">
        <f t="shared" ca="1" si="285"/>
        <v>-2.1155922736860608</v>
      </c>
      <c r="J470" s="23">
        <f t="shared" ca="1" si="285"/>
        <v>1.1038314823359667</v>
      </c>
      <c r="K470" s="23">
        <f t="shared" ca="1" si="285"/>
        <v>-1.0654929008175009</v>
      </c>
      <c r="L470" s="23">
        <f t="shared" ca="1" si="285"/>
        <v>7.470235634959832E-2</v>
      </c>
      <c r="M470" s="23">
        <f t="shared" ca="1" si="285"/>
        <v>-1.2720363625508355</v>
      </c>
      <c r="N470" s="23">
        <f ca="1">SQRT(Inputs!$B$38)*C470+SQRT(1-Inputs!$B$38)*_xlfn.NORM.S.INV(RAND())</f>
        <v>-0.14475951065105958</v>
      </c>
      <c r="O470" s="23">
        <f ca="1">SQRT(Inputs!$B$38)*D470+SQRT(1-Inputs!$B$38)*_xlfn.NORM.S.INV(RAND())</f>
        <v>-1.3150570249109457</v>
      </c>
      <c r="P470" s="23">
        <f ca="1">SQRT(Inputs!$B$38)*E470+SQRT(1-Inputs!$B$38)*_xlfn.NORM.S.INV(RAND())</f>
        <v>-0.13856864355311493</v>
      </c>
      <c r="Q470" s="23">
        <f ca="1">SQRT(Inputs!$B$38)*F470+SQRT(1-Inputs!$B$38)*_xlfn.NORM.S.INV(RAND())</f>
        <v>7.6351535634896495E-3</v>
      </c>
      <c r="R470" s="23">
        <f ca="1">SQRT(Inputs!$B$38)*G470+SQRT(1-Inputs!$B$38)*_xlfn.NORM.S.INV(RAND())</f>
        <v>0.2615200230266389</v>
      </c>
      <c r="S470" s="23">
        <f ca="1">SQRT(Inputs!$B$38)*H470+SQRT(1-Inputs!$B$38)*_xlfn.NORM.S.INV(RAND())</f>
        <v>-1.4456436596296232</v>
      </c>
      <c r="T470" s="23">
        <f ca="1">SQRT(Inputs!$B$38)*I470+SQRT(1-Inputs!$B$38)*_xlfn.NORM.S.INV(RAND())</f>
        <v>-1.5739538048113475</v>
      </c>
      <c r="U470" s="23">
        <f ca="1">SQRT(Inputs!$B$38)*J470+SQRT(1-Inputs!$B$38)*_xlfn.NORM.S.INV(RAND())</f>
        <v>2.2388418066208722</v>
      </c>
      <c r="V470" s="23">
        <f ca="1">SQRT(Inputs!$B$38)*K470+SQRT(1-Inputs!$B$38)*_xlfn.NORM.S.INV(RAND())</f>
        <v>-1.3452222728882293</v>
      </c>
      <c r="W470" s="23">
        <f ca="1">SQRT(Inputs!$B$38)*L470+SQRT(1-Inputs!$B$38)*_xlfn.NORM.S.INV(RAND())</f>
        <v>0.34066234492806791</v>
      </c>
      <c r="X470" s="23">
        <f ca="1">SQRT(Inputs!$B$38)*M470+SQRT(1-Inputs!$B$38)*_xlfn.NORM.S.INV(RAND())</f>
        <v>-0.88657352425860081</v>
      </c>
      <c r="Y470" s="23">
        <f ca="1">SQRT(Inputs!$B$38)*C470+SQRT(1-Inputs!$B$38)*_xlfn.NORM.S.INV(RAND())</f>
        <v>0.49040984178425118</v>
      </c>
      <c r="Z470" s="23">
        <f ca="1">SQRT(Inputs!$B$38)*D470+SQRT(1-Inputs!$B$38)*_xlfn.NORM.S.INV(RAND())</f>
        <v>-0.32161597913223688</v>
      </c>
      <c r="AA470" s="23">
        <f ca="1">SQRT(Inputs!$B$38)*E470+SQRT(1-Inputs!$B$38)*_xlfn.NORM.S.INV(RAND())</f>
        <v>0.4912883773956731</v>
      </c>
      <c r="AB470" s="23">
        <f ca="1">SQRT(Inputs!$B$38)*F470+SQRT(1-Inputs!$B$38)*_xlfn.NORM.S.INV(RAND())</f>
        <v>0.66601869884714093</v>
      </c>
      <c r="AC470" s="23">
        <f ca="1">SQRT(Inputs!$B$38)*G470+SQRT(1-Inputs!$B$38)*_xlfn.NORM.S.INV(RAND())</f>
        <v>0.19703470259510411</v>
      </c>
      <c r="AD470" s="23">
        <f ca="1">SQRT(Inputs!$B$38)*H470+SQRT(1-Inputs!$B$38)*_xlfn.NORM.S.INV(RAND())</f>
        <v>-0.67914289458794164</v>
      </c>
      <c r="AE470" s="23">
        <f ca="1">SQRT(Inputs!$B$38)*I470+SQRT(1-Inputs!$B$38)*_xlfn.NORM.S.INV(RAND())</f>
        <v>2.1625286450001058E-2</v>
      </c>
      <c r="AF470" s="23">
        <f ca="1">SQRT(Inputs!$B$38)*J470+SQRT(1-Inputs!$B$38)*_xlfn.NORM.S.INV(RAND())</f>
        <v>0.8333964448887321</v>
      </c>
      <c r="AG470" s="23">
        <f ca="1">SQRT(Inputs!$B$38)*K470+SQRT(1-Inputs!$B$38)*_xlfn.NORM.S.INV(RAND())</f>
        <v>-0.6047255506375252</v>
      </c>
      <c r="AH470" s="23">
        <f ca="1">SQRT(Inputs!$B$38)*L470+SQRT(1-Inputs!$B$38)*_xlfn.NORM.S.INV(RAND())</f>
        <v>0.18398789942096888</v>
      </c>
      <c r="AI470" s="23">
        <f ca="1">SQRT(Inputs!$B$38)*M470+SQRT(1-Inputs!$B$38)*_xlfn.NORM.S.INV(RAND())</f>
        <v>-1.4843060400057952</v>
      </c>
      <c r="AJ470" s="23">
        <f ca="1">SQRT(Inputs!$B$38)*C470+SQRT(1-Inputs!$B$38)*_xlfn.NORM.S.INV(RAND())</f>
        <v>-0.32773545335727655</v>
      </c>
      <c r="AK470" s="23">
        <f ca="1">SQRT(Inputs!$B$38)*D470+SQRT(1-Inputs!$B$38)*_xlfn.NORM.S.INV(RAND())</f>
        <v>1.2455800105693167</v>
      </c>
      <c r="AL470" s="23">
        <f ca="1">SQRT(Inputs!$B$38)*E470+SQRT(1-Inputs!$B$38)*_xlfn.NORM.S.INV(RAND())</f>
        <v>0.24750981782517947</v>
      </c>
      <c r="AM470" s="23">
        <f ca="1">SQRT(Inputs!$B$38)*F470+SQRT(1-Inputs!$B$38)*_xlfn.NORM.S.INV(RAND())</f>
        <v>0.94520617572902876</v>
      </c>
      <c r="AN470" s="23">
        <f ca="1">SQRT(Inputs!$B$38)*G470+SQRT(1-Inputs!$B$38)*_xlfn.NORM.S.INV(RAND())</f>
        <v>0.45259642261127908</v>
      </c>
      <c r="AO470" s="23">
        <f ca="1">SQRT(Inputs!$B$38)*H470+SQRT(1-Inputs!$B$38)*_xlfn.NORM.S.INV(RAND())</f>
        <v>7.9517120486788384E-3</v>
      </c>
      <c r="AP470" s="23">
        <f ca="1">SQRT(Inputs!$B$38)*I470+SQRT(1-Inputs!$B$38)*_xlfn.NORM.S.INV(RAND())</f>
        <v>-1.0633122244237629</v>
      </c>
      <c r="AQ470" s="23">
        <f ca="1">SQRT(Inputs!$B$38)*J470+SQRT(1-Inputs!$B$38)*_xlfn.NORM.S.INV(RAND())</f>
        <v>-0.12268500876927257</v>
      </c>
      <c r="AR470" s="23">
        <f ca="1">SQRT(Inputs!$B$38)*K470+SQRT(1-Inputs!$B$38)*_xlfn.NORM.S.INV(RAND())</f>
        <v>-0.77527890970627367</v>
      </c>
      <c r="AS470" s="23">
        <f ca="1">SQRT(Inputs!$B$38)*L470+SQRT(1-Inputs!$B$38)*_xlfn.NORM.S.INV(RAND())</f>
        <v>-0.4967565227002404</v>
      </c>
      <c r="AT470" s="23">
        <f ca="1">SQRT(Inputs!$B$38)*M470+SQRT(1-Inputs!$B$38)*_xlfn.NORM.S.INV(RAND())</f>
        <v>-1.5947945980696598E-2</v>
      </c>
      <c r="AU470" s="15">
        <f ca="1">Inputs!$B$6*EXP($B$8-0.5*C$5^2+C$5*N470)</f>
        <v>4847.3127054389906</v>
      </c>
      <c r="AV470" s="15">
        <f t="shared" ca="1" si="255"/>
        <v>4862.9822498438707</v>
      </c>
      <c r="AW470" s="15">
        <f t="shared" ca="1" si="256"/>
        <v>5819.749411699574</v>
      </c>
      <c r="AX470" s="15">
        <f t="shared" ca="1" si="257"/>
        <v>7112.1106693234487</v>
      </c>
      <c r="AY470" s="15">
        <f t="shared" ca="1" si="258"/>
        <v>8961.2866855381453</v>
      </c>
      <c r="AZ470" s="15">
        <f t="shared" ca="1" si="259"/>
        <v>9346.9428370026017</v>
      </c>
      <c r="BA470" s="15">
        <f t="shared" ca="1" si="260"/>
        <v>9701.0589943028481</v>
      </c>
      <c r="BB470" s="15">
        <f t="shared" ca="1" si="261"/>
        <v>14863.624794121894</v>
      </c>
      <c r="BC470" s="15">
        <f t="shared" ca="1" si="262"/>
        <v>15987.319232931368</v>
      </c>
      <c r="BD470" s="15">
        <f t="shared" ca="1" si="263"/>
        <v>20220.097544884389</v>
      </c>
      <c r="BE470" s="15">
        <f t="shared" ca="1" si="264"/>
        <v>22855.045812267846</v>
      </c>
      <c r="BF470" s="15">
        <f ca="1">Inputs!$B$13*EXP($B$9-0.5*C$6^2+C$6*Y470)</f>
        <v>15243.246776588167</v>
      </c>
      <c r="BG470" s="15">
        <f t="shared" ca="1" si="265"/>
        <v>17530.081687910326</v>
      </c>
      <c r="BH470" s="15">
        <f t="shared" ca="1" si="266"/>
        <v>23236.87609669226</v>
      </c>
      <c r="BI470" s="15">
        <f t="shared" ca="1" si="267"/>
        <v>31516.172344801751</v>
      </c>
      <c r="BJ470" s="15">
        <f t="shared" ca="1" si="268"/>
        <v>39749.855205208558</v>
      </c>
      <c r="BK470" s="15">
        <f t="shared" ca="1" si="269"/>
        <v>44476.929291462511</v>
      </c>
      <c r="BL470" s="15">
        <f t="shared" ca="1" si="270"/>
        <v>54787.865874809693</v>
      </c>
      <c r="BM470" s="15">
        <f t="shared" ca="1" si="271"/>
        <v>74692.224330581375</v>
      </c>
      <c r="BN470" s="15">
        <f t="shared" ca="1" si="272"/>
        <v>85440.526602854297</v>
      </c>
      <c r="BO470" s="15">
        <f t="shared" ca="1" si="273"/>
        <v>107398.2739610815</v>
      </c>
      <c r="BP470" s="15">
        <f t="shared" ca="1" si="274"/>
        <v>111726.31314627528</v>
      </c>
      <c r="BQ470" s="15">
        <f ca="1">Inputs!$B$20*EXP($B$10-0.5*C$7^2+C$7*AJ470)</f>
        <v>3818.7812035879665</v>
      </c>
      <c r="BR470" s="15">
        <f t="shared" ca="1" si="275"/>
        <v>7695.8725115533844</v>
      </c>
      <c r="BS470" s="15">
        <f t="shared" ca="1" si="276"/>
        <v>11315.087161993852</v>
      </c>
      <c r="BT470" s="15">
        <f t="shared" ca="1" si="277"/>
        <v>19991.276124905758</v>
      </c>
      <c r="BU470" s="15">
        <f t="shared" ca="1" si="278"/>
        <v>30912.048330895315</v>
      </c>
      <c r="BV470" s="15">
        <f t="shared" ca="1" si="279"/>
        <v>43084.696400630441</v>
      </c>
      <c r="BW470" s="15">
        <f t="shared" ca="1" si="280"/>
        <v>48006.239243343298</v>
      </c>
      <c r="BX470" s="15">
        <f t="shared" ca="1" si="281"/>
        <v>65513.152790768661</v>
      </c>
      <c r="BY470" s="15">
        <f t="shared" ca="1" si="282"/>
        <v>79140.787156257211</v>
      </c>
      <c r="BZ470" s="15">
        <f t="shared" ca="1" si="283"/>
        <v>101354.10205765006</v>
      </c>
      <c r="CA470" s="15">
        <f t="shared" ca="1" si="284"/>
        <v>141968.84735890056</v>
      </c>
      <c r="CB470" s="15">
        <f ca="1">(AU470*DCF!C$10-DCF!C$5*MAX(AU470*DCF!C$10,0)-MAX(AU470-Inputs!$B$6,0)/Inputs!$B$10)*DCF!C$6</f>
        <v>1043.8937515515349</v>
      </c>
      <c r="CC470" s="15">
        <f ca="1">(AV470*DCF!D$10-DCF!D$5*MAX(AV470*DCF!D$10,0)-MAX(AV470-AU470,0)/Inputs!$B$10)*DCF!D$6</f>
        <v>1181.4983694741165</v>
      </c>
      <c r="CD470" s="15">
        <f ca="1">(AW470*DCF!E$10-DCF!E$5*MAX(AW470*DCF!E$10,0)-MAX(AW470-AV470,0)/Inputs!$B$10)*DCF!E$6</f>
        <v>1128.1839103649315</v>
      </c>
      <c r="CE470" s="15">
        <f ca="1">(AX470*DCF!F$10-DCF!F$5*MAX(AX470*DCF!F$10,0)-MAX(AX470-AW470,0)/Inputs!$B$10)*DCF!F$6</f>
        <v>1283.6540883436796</v>
      </c>
      <c r="CF470" s="15">
        <f ca="1">(AY470*DCF!G$10-DCF!G$5*MAX(AY470*DCF!G$10,0)-MAX(AY470-AX470,0)/Inputs!$B$10)*DCF!G$6</f>
        <v>1490.9385642705658</v>
      </c>
      <c r="CG470" s="15">
        <f ca="1">(AZ470*DCF!H$10-DCF!H$5*MAX(AZ470*DCF!H$10,0)-MAX(AZ470-AY470,0)/Inputs!$B$10)*DCF!H$6</f>
        <v>1746.2354927041313</v>
      </c>
      <c r="CH470" s="15">
        <f ca="1">(BA470*DCF!I$10-DCF!I$5*MAX(BA470*DCF!I$10,0)-MAX(BA470-AZ470,0)/Inputs!$B$10)*DCF!I$6</f>
        <v>1713.9421256407786</v>
      </c>
      <c r="CI470" s="15">
        <f ca="1">(BB470*DCF!J$10-DCF!J$5*MAX(BB470*DCF!J$10,0)-MAX(BB470-BA470,0)/Inputs!$B$10)*DCF!J$6</f>
        <v>1768.3307283950599</v>
      </c>
      <c r="CJ470" s="15">
        <f ca="1">(BC470*DCF!K$10-DCF!K$5*MAX(BC470*DCF!K$10,0)-MAX(BC470-BB470,0)/Inputs!$B$10)*DCF!K$6</f>
        <v>2416.4015230178356</v>
      </c>
      <c r="CK470" s="15">
        <f ca="1">(BD470*DCF!L$10-DCF!L$5*MAX(BD470*DCF!L$10,0)-MAX(BD470-BC470,0)/Inputs!$B$10)*DCF!L$6</f>
        <v>2502.2084440914296</v>
      </c>
      <c r="CL470" s="15">
        <f ca="1">(BE470*DCF!M$10-DCF!M$5*MAX(BE470*DCF!M$10,0)-MAX(BE470-BD470,0)/Inputs!$B$10)*DCF!M$6</f>
        <v>2910.369847620666</v>
      </c>
      <c r="CM470" s="15">
        <f ca="1">(BF470*DCF!C$28-DCF!C$5*MAX(BF470*DCF!C$28,0)-MAX(BF470-Inputs!$B$13,0)/Inputs!$B$17)*DCF!C$6</f>
        <v>3761.5507789385588</v>
      </c>
      <c r="CN470" s="15">
        <f ca="1">(BG470*DCF!D$28-DCF!D$5*MAX(BG470*DCF!D$28,0)-MAX(BG470-BF470,0)/Inputs!$B$17)*DCF!D$6</f>
        <v>4675.1266304655664</v>
      </c>
      <c r="CO470" s="15">
        <f ca="1">(BH470*DCF!E$28-DCF!E$5*MAX(BH470*DCF!E$28,0)-MAX(BH470-BG470,0)/Inputs!$B$17)*DCF!E$6</f>
        <v>5456.3664515148921</v>
      </c>
      <c r="CP470" s="15">
        <f ca="1">(BI470*DCF!F$28-DCF!F$5*MAX(BI470*DCF!F$28,0)-MAX(BI470-BH470,0)/Inputs!$B$17)*DCF!F$6</f>
        <v>7048.4338822238506</v>
      </c>
      <c r="CQ470" s="15">
        <f ca="1">(BJ470*DCF!G$28-DCF!G$5*MAX(BJ470*DCF!G$28,0)-MAX(BJ470-BI470,0)/Inputs!$B$17)*DCF!G$6</f>
        <v>8928.5773960083061</v>
      </c>
      <c r="CR470" s="15">
        <f ca="1">(BK470*DCF!H$28-DCF!H$5*MAX(BK470*DCF!H$28,0)-MAX(BK470-BJ470,0)/Inputs!$B$17)*DCF!H$6</f>
        <v>10265.180661130131</v>
      </c>
      <c r="CS470" s="15">
        <f ca="1">(BL470*DCF!I$28-DCF!I$5*MAX(BL470*DCF!I$28,0)-MAX(BL470-BK470,0)/Inputs!$B$17)*DCF!I$6</f>
        <v>11403.597552134574</v>
      </c>
      <c r="CT470" s="15">
        <f ca="1">(BM470*DCF!J$28-DCF!J$5*MAX(BM470*DCF!J$28,0)-MAX(BM470-BL470,0)/Inputs!$B$17)*DCF!J$6</f>
        <v>14023.411371245707</v>
      </c>
      <c r="CU470" s="15">
        <f ca="1">(BN470*DCF!K$28-DCF!K$5*MAX(BN470*DCF!K$28,0)-MAX(BN470-BM470,0)/Inputs!$B$17)*DCF!K$6</f>
        <v>16727.082775436113</v>
      </c>
      <c r="CV470" s="15">
        <f ca="1">(BO470*DCF!L$28-DCF!L$5*MAX(BO470*DCF!L$28,0)-MAX(BO470-BN470,0)/Inputs!$B$17)*DCF!L$6</f>
        <v>18943.654203616828</v>
      </c>
      <c r="CW470" s="15">
        <f ca="1">(BP470*DCF!M$28-DCF!M$5*MAX(BP470*DCF!M$28,0)-MAX(BP470-BO470,0)/Inputs!$B$17)*DCF!M$6</f>
        <v>20568.968768000293</v>
      </c>
      <c r="CX470" s="15">
        <f ca="1">(BQ470*DCF!C$46-DCF!C$5*MAX(BQ470*DCF!C$46,0)-MAX(BQ470-Inputs!$B$20,0)/Inputs!$B$24)*DCF!C$6</f>
        <v>-1167.2848985597918</v>
      </c>
      <c r="CY470" s="15">
        <f ca="1">(BR470*DCF!D$46-DCF!D$5*MAX(BR470*DCF!D$46,0)-MAX(BR470-BQ470,0)/Inputs!$B$24)*DCF!D$6</f>
        <v>-2967.8286459842534</v>
      </c>
      <c r="CZ470" s="15">
        <f ca="1">(BS470*DCF!E$46-DCF!E$5*MAX(BS470*DCF!E$46,0)-MAX(BS470-BR470,0)/Inputs!$B$24)*DCF!E$6</f>
        <v>-2764.6235377508383</v>
      </c>
      <c r="DA470" s="15">
        <f ca="1">(BT470*DCF!F$46-DCF!F$5*MAX(BT470*DCF!F$46,0)-MAX(BT470-BS470,0)/Inputs!$B$24)*DCF!F$6</f>
        <v>-4615.1657985568754</v>
      </c>
      <c r="DB470" s="15">
        <f ca="1">(BU470*DCF!G$46-DCF!G$5*MAX(BU470*DCF!G$46,0)-MAX(BU470-BT470,0)/Inputs!$B$24)*DCF!G$6</f>
        <v>-4713.3522330832102</v>
      </c>
      <c r="DC470" s="15">
        <f ca="1">(BV470*DCF!H$46-DCF!H$5*MAX(BV470*DCF!H$46,0)-MAX(BV470-BU470,0)/Inputs!$B$24)*DCF!H$6</f>
        <v>-3782.5758046180449</v>
      </c>
      <c r="DD470" s="15">
        <f ca="1">(BW470*DCF!I$46-DCF!I$5*MAX(BW470*DCF!I$46,0)-MAX(BW470-BV470,0)/Inputs!$B$24)*DCF!I$6</f>
        <v>-304.06185637442297</v>
      </c>
      <c r="DE470" s="15">
        <f ca="1">(BX470*DCF!J$46-DCF!J$5*MAX(BX470*DCF!J$46,0)-MAX(BX470-BW470,0)/Inputs!$B$24)*DCF!J$6</f>
        <v>-1894.4519095064495</v>
      </c>
      <c r="DF470" s="15">
        <f ca="1">(BY470*DCF!K$46-DCF!K$5*MAX(BY470*DCF!K$46,0)-MAX(BY470-BX470,0)/Inputs!$B$24)*DCF!K$6</f>
        <v>1182.3781986064921</v>
      </c>
      <c r="DG470" s="15">
        <f ca="1">(BZ470*DCF!L$46-DCF!L$5*MAX(BZ470*DCF!L$46,0)-MAX(BZ470-BY470,0)/Inputs!$B$24)*DCF!L$6</f>
        <v>1979.193811327819</v>
      </c>
      <c r="DH470" s="15">
        <f ca="1">(CA470*DCF!M$46-DCF!M$5*MAX(CA470*DCF!M$46,0)-MAX(CA470-BZ470,0)/Inputs!$B$24)*DCF!M$6</f>
        <v>2639.0360707333575</v>
      </c>
      <c r="DI470" s="15">
        <f ca="1">SUM(CB470:CL470)+BE470*DCF!M$10*(1+Inputs!$B$30)*(1-Inputs!$B$33)*(1-Inputs!$B$30/Inputs!$B$31)/(Inputs!$B$29-Inputs!$B$30)*DCF!M$6</f>
        <v>82791.55156770903</v>
      </c>
      <c r="DJ470" s="15">
        <f ca="1">SUM(CM470:CW470)+BP470*DCF!M$28*(1+Inputs!$B$30)*(1-Inputs!$B$33)*(1-Inputs!$B$30/Inputs!$B$31)/(Inputs!$B$29-Inputs!$B$30)*DCF!M$6</f>
        <v>536383.02635554818</v>
      </c>
      <c r="DK470" s="15">
        <f ca="1">SUM(CX470:DH470)+CA470*DCF!M$46*(1+Inputs!$B$30)*(1-Inputs!$B$33)*(1-Inputs!$B$30/Inputs!$B$31)/(Inputs!$B$29-Inputs!$B$30)*DCF!M$6</f>
        <v>203091.91869816429</v>
      </c>
      <c r="DM470" s="15">
        <f ca="1">DI470+DJ470+DK470+Inputs!$B$34+Inputs!$B$36-Inputs!$B$35</f>
        <v>899117.49662142154</v>
      </c>
    </row>
    <row r="471" spans="1:117" x14ac:dyDescent="0.75">
      <c r="A471" s="11">
        <v>458</v>
      </c>
      <c r="C471" s="23">
        <f t="shared" ca="1" si="285"/>
        <v>-1.1984517441921916</v>
      </c>
      <c r="D471" s="23">
        <f t="shared" ca="1" si="285"/>
        <v>-1.6729813254620398</v>
      </c>
      <c r="E471" s="23">
        <f t="shared" ca="1" si="285"/>
        <v>0.35945834889679512</v>
      </c>
      <c r="F471" s="23">
        <f t="shared" ca="1" si="285"/>
        <v>-0.66374463262785877</v>
      </c>
      <c r="G471" s="23">
        <f t="shared" ca="1" si="285"/>
        <v>0.19507541435108913</v>
      </c>
      <c r="H471" s="23">
        <f t="shared" ca="1" si="285"/>
        <v>1.3309255774855051</v>
      </c>
      <c r="I471" s="23">
        <f t="shared" ca="1" si="285"/>
        <v>2.3430892931095419</v>
      </c>
      <c r="J471" s="23">
        <f t="shared" ca="1" si="285"/>
        <v>-0.65623685398057252</v>
      </c>
      <c r="K471" s="23">
        <f t="shared" ca="1" si="285"/>
        <v>-0.4803457581634793</v>
      </c>
      <c r="L471" s="23">
        <f t="shared" ca="1" si="285"/>
        <v>1.0151678672493643</v>
      </c>
      <c r="M471" s="23">
        <f t="shared" ca="1" si="285"/>
        <v>-0.42198214678669393</v>
      </c>
      <c r="N471" s="23">
        <f ca="1">SQRT(Inputs!$B$38)*C471+SQRT(1-Inputs!$B$38)*_xlfn.NORM.S.INV(RAND())</f>
        <v>-1.1070408123517492</v>
      </c>
      <c r="O471" s="23">
        <f ca="1">SQRT(Inputs!$B$38)*D471+SQRT(1-Inputs!$B$38)*_xlfn.NORM.S.INV(RAND())</f>
        <v>-1.1702143295914935</v>
      </c>
      <c r="P471" s="23">
        <f ca="1">SQRT(Inputs!$B$38)*E471+SQRT(1-Inputs!$B$38)*_xlfn.NORM.S.INV(RAND())</f>
        <v>-0.51194724471598863</v>
      </c>
      <c r="Q471" s="23">
        <f ca="1">SQRT(Inputs!$B$38)*F471+SQRT(1-Inputs!$B$38)*_xlfn.NORM.S.INV(RAND())</f>
        <v>0.12022634535349519</v>
      </c>
      <c r="R471" s="23">
        <f ca="1">SQRT(Inputs!$B$38)*G471+SQRT(1-Inputs!$B$38)*_xlfn.NORM.S.INV(RAND())</f>
        <v>0.33818380055498487</v>
      </c>
      <c r="S471" s="23">
        <f ca="1">SQRT(Inputs!$B$38)*H471+SQRT(1-Inputs!$B$38)*_xlfn.NORM.S.INV(RAND())</f>
        <v>0.20148518222981704</v>
      </c>
      <c r="T471" s="23">
        <f ca="1">SQRT(Inputs!$B$38)*I471+SQRT(1-Inputs!$B$38)*_xlfn.NORM.S.INV(RAND())</f>
        <v>0.68877377684214536</v>
      </c>
      <c r="U471" s="23">
        <f ca="1">SQRT(Inputs!$B$38)*J471+SQRT(1-Inputs!$B$38)*_xlfn.NORM.S.INV(RAND())</f>
        <v>-1.0245091168737555</v>
      </c>
      <c r="V471" s="23">
        <f ca="1">SQRT(Inputs!$B$38)*K471+SQRT(1-Inputs!$B$38)*_xlfn.NORM.S.INV(RAND())</f>
        <v>-0.35745563087186533</v>
      </c>
      <c r="W471" s="23">
        <f ca="1">SQRT(Inputs!$B$38)*L471+SQRT(1-Inputs!$B$38)*_xlfn.NORM.S.INV(RAND())</f>
        <v>1.0603735759539521</v>
      </c>
      <c r="X471" s="23">
        <f ca="1">SQRT(Inputs!$B$38)*M471+SQRT(1-Inputs!$B$38)*_xlfn.NORM.S.INV(RAND())</f>
        <v>-1.4199112913341037</v>
      </c>
      <c r="Y471" s="23">
        <f ca="1">SQRT(Inputs!$B$38)*C471+SQRT(1-Inputs!$B$38)*_xlfn.NORM.S.INV(RAND())</f>
        <v>-0.89969341500062694</v>
      </c>
      <c r="Z471" s="23">
        <f ca="1">SQRT(Inputs!$B$38)*D471+SQRT(1-Inputs!$B$38)*_xlfn.NORM.S.INV(RAND())</f>
        <v>-0.85445018584980481</v>
      </c>
      <c r="AA471" s="23">
        <f ca="1">SQRT(Inputs!$B$38)*E471+SQRT(1-Inputs!$B$38)*_xlfn.NORM.S.INV(RAND())</f>
        <v>-0.55359555603962984</v>
      </c>
      <c r="AB471" s="23">
        <f ca="1">SQRT(Inputs!$B$38)*F471+SQRT(1-Inputs!$B$38)*_xlfn.NORM.S.INV(RAND())</f>
        <v>0.31497619974025798</v>
      </c>
      <c r="AC471" s="23">
        <f ca="1">SQRT(Inputs!$B$38)*G471+SQRT(1-Inputs!$B$38)*_xlfn.NORM.S.INV(RAND())</f>
        <v>1.6982368776758336E-2</v>
      </c>
      <c r="AD471" s="23">
        <f ca="1">SQRT(Inputs!$B$38)*H471+SQRT(1-Inputs!$B$38)*_xlfn.NORM.S.INV(RAND())</f>
        <v>0.33845609245372316</v>
      </c>
      <c r="AE471" s="23">
        <f ca="1">SQRT(Inputs!$B$38)*I471+SQRT(1-Inputs!$B$38)*_xlfn.NORM.S.INV(RAND())</f>
        <v>0.88601419632816902</v>
      </c>
      <c r="AF471" s="23">
        <f ca="1">SQRT(Inputs!$B$38)*J471+SQRT(1-Inputs!$B$38)*_xlfn.NORM.S.INV(RAND())</f>
        <v>1.0586771757968119</v>
      </c>
      <c r="AG471" s="23">
        <f ca="1">SQRT(Inputs!$B$38)*K471+SQRT(1-Inputs!$B$38)*_xlfn.NORM.S.INV(RAND())</f>
        <v>0.61993208123732502</v>
      </c>
      <c r="AH471" s="23">
        <f ca="1">SQRT(Inputs!$B$38)*L471+SQRT(1-Inputs!$B$38)*_xlfn.NORM.S.INV(RAND())</f>
        <v>0.62310869496189136</v>
      </c>
      <c r="AI471" s="23">
        <f ca="1">SQRT(Inputs!$B$38)*M471+SQRT(1-Inputs!$B$38)*_xlfn.NORM.S.INV(RAND())</f>
        <v>-1.4056116057880812</v>
      </c>
      <c r="AJ471" s="23">
        <f ca="1">SQRT(Inputs!$B$38)*C471+SQRT(1-Inputs!$B$38)*_xlfn.NORM.S.INV(RAND())</f>
        <v>-0.22088773011277146</v>
      </c>
      <c r="AK471" s="23">
        <f ca="1">SQRT(Inputs!$B$38)*D471+SQRT(1-Inputs!$B$38)*_xlfn.NORM.S.INV(RAND())</f>
        <v>-0.39120061842382148</v>
      </c>
      <c r="AL471" s="23">
        <f ca="1">SQRT(Inputs!$B$38)*E471+SQRT(1-Inputs!$B$38)*_xlfn.NORM.S.INV(RAND())</f>
        <v>1.0381374557979886</v>
      </c>
      <c r="AM471" s="23">
        <f ca="1">SQRT(Inputs!$B$38)*F471+SQRT(1-Inputs!$B$38)*_xlfn.NORM.S.INV(RAND())</f>
        <v>-0.51095686162221654</v>
      </c>
      <c r="AN471" s="23">
        <f ca="1">SQRT(Inputs!$B$38)*G471+SQRT(1-Inputs!$B$38)*_xlfn.NORM.S.INV(RAND())</f>
        <v>0.60151094058065868</v>
      </c>
      <c r="AO471" s="23">
        <f ca="1">SQRT(Inputs!$B$38)*H471+SQRT(1-Inputs!$B$38)*_xlfn.NORM.S.INV(RAND())</f>
        <v>1.5303082145352032E-2</v>
      </c>
      <c r="AP471" s="23">
        <f ca="1">SQRT(Inputs!$B$38)*I471+SQRT(1-Inputs!$B$38)*_xlfn.NORM.S.INV(RAND())</f>
        <v>1.5260465469505267</v>
      </c>
      <c r="AQ471" s="23">
        <f ca="1">SQRT(Inputs!$B$38)*J471+SQRT(1-Inputs!$B$38)*_xlfn.NORM.S.INV(RAND())</f>
        <v>7.652293651673342E-2</v>
      </c>
      <c r="AR471" s="23">
        <f ca="1">SQRT(Inputs!$B$38)*K471+SQRT(1-Inputs!$B$38)*_xlfn.NORM.S.INV(RAND())</f>
        <v>-0.20682169561703168</v>
      </c>
      <c r="AS471" s="23">
        <f ca="1">SQRT(Inputs!$B$38)*L471+SQRT(1-Inputs!$B$38)*_xlfn.NORM.S.INV(RAND())</f>
        <v>1.0147450338995929</v>
      </c>
      <c r="AT471" s="23">
        <f ca="1">SQRT(Inputs!$B$38)*M471+SQRT(1-Inputs!$B$38)*_xlfn.NORM.S.INV(RAND())</f>
        <v>-8.6302133473672576E-2</v>
      </c>
      <c r="AU471" s="15">
        <f ca="1">Inputs!$B$6*EXP($B$8-0.5*C$5^2+C$5*N471)</f>
        <v>4148.1275365844967</v>
      </c>
      <c r="AV471" s="15">
        <f t="shared" ca="1" si="255"/>
        <v>4251.1135466763826</v>
      </c>
      <c r="AW471" s="15">
        <f t="shared" ca="1" si="256"/>
        <v>4837.6281184688842</v>
      </c>
      <c r="AX471" s="15">
        <f t="shared" ca="1" si="257"/>
        <v>5995.6412131844772</v>
      </c>
      <c r="AY471" s="15">
        <f t="shared" ca="1" si="258"/>
        <v>7622.4733730963635</v>
      </c>
      <c r="AZ471" s="15">
        <f t="shared" ca="1" si="259"/>
        <v>9531.6446792919814</v>
      </c>
      <c r="BA471" s="15">
        <f t="shared" ca="1" si="260"/>
        <v>12536.186691021629</v>
      </c>
      <c r="BB471" s="15">
        <f t="shared" ca="1" si="261"/>
        <v>13850.859514978381</v>
      </c>
      <c r="BC471" s="15">
        <f t="shared" ca="1" si="262"/>
        <v>16388.423715689369</v>
      </c>
      <c r="BD471" s="15">
        <f t="shared" ca="1" si="263"/>
        <v>22170.742695651832</v>
      </c>
      <c r="BE471" s="15">
        <f t="shared" ca="1" si="264"/>
        <v>23871.656372192865</v>
      </c>
      <c r="BF471" s="15">
        <f ca="1">Inputs!$B$13*EXP($B$9-0.5*C$6^2+C$6*Y471)</f>
        <v>11571.576744538716</v>
      </c>
      <c r="BG471" s="15">
        <f t="shared" ca="1" si="265"/>
        <v>12087.717375499951</v>
      </c>
      <c r="BH471" s="15">
        <f t="shared" ca="1" si="266"/>
        <v>13473.304190875529</v>
      </c>
      <c r="BI471" s="15">
        <f t="shared" ca="1" si="267"/>
        <v>17312.664766072343</v>
      </c>
      <c r="BJ471" s="15">
        <f t="shared" ca="1" si="268"/>
        <v>21276.218318063708</v>
      </c>
      <c r="BK471" s="15">
        <f t="shared" ca="1" si="269"/>
        <v>27343.904700209529</v>
      </c>
      <c r="BL471" s="15">
        <f t="shared" ca="1" si="270"/>
        <v>37675.474755970325</v>
      </c>
      <c r="BM471" s="15">
        <f t="shared" ca="1" si="271"/>
        <v>52820.674536416729</v>
      </c>
      <c r="BN471" s="15">
        <f t="shared" ca="1" si="272"/>
        <v>69972.697461681775</v>
      </c>
      <c r="BO471" s="15">
        <f t="shared" ca="1" si="273"/>
        <v>92561.399799639883</v>
      </c>
      <c r="BP471" s="15">
        <f t="shared" ca="1" si="274"/>
        <v>97153.882372410531</v>
      </c>
      <c r="BQ471" s="15">
        <f ca="1">Inputs!$B$20*EXP($B$10-0.5*C$7^2+C$7*AJ471)</f>
        <v>3966.2789095355624</v>
      </c>
      <c r="BR471" s="15">
        <f t="shared" ca="1" si="275"/>
        <v>4752.9827788207176</v>
      </c>
      <c r="BS471" s="15">
        <f t="shared" ca="1" si="276"/>
        <v>8769.6400883377482</v>
      </c>
      <c r="BT471" s="15">
        <f t="shared" ca="1" si="277"/>
        <v>10574.614348596413</v>
      </c>
      <c r="BU471" s="15">
        <f t="shared" ca="1" si="278"/>
        <v>16951.208310611037</v>
      </c>
      <c r="BV471" s="15">
        <f t="shared" ca="1" si="279"/>
        <v>23665.474448997506</v>
      </c>
      <c r="BW471" s="15">
        <f t="shared" ca="1" si="280"/>
        <v>45614.066957639174</v>
      </c>
      <c r="BX471" s="15">
        <f t="shared" ca="1" si="281"/>
        <v>64784.873083230043</v>
      </c>
      <c r="BY471" s="15">
        <f t="shared" ca="1" si="282"/>
        <v>87252.787444092377</v>
      </c>
      <c r="BZ471" s="15">
        <f t="shared" ca="1" si="283"/>
        <v>147535.16861292889</v>
      </c>
      <c r="CA471" s="15">
        <f t="shared" ca="1" si="284"/>
        <v>204088.1251200095</v>
      </c>
      <c r="CB471" s="15">
        <f ca="1">(AU471*DCF!C$10-DCF!C$5*MAX(AU471*DCF!C$10,0)-MAX(AU471-Inputs!$B$6,0)/Inputs!$B$10)*DCF!C$6</f>
        <v>1048.8790664288074</v>
      </c>
      <c r="CC471" s="15">
        <f ca="1">(AV471*DCF!D$10-DCF!D$5*MAX(AV471*DCF!D$10,0)-MAX(AV471-AU471,0)/Inputs!$B$10)*DCF!D$6</f>
        <v>1011.0696834279088</v>
      </c>
      <c r="CD471" s="15">
        <f ca="1">(AW471*DCF!E$10-DCF!E$5*MAX(AW471*DCF!E$10,0)-MAX(AW471-AV471,0)/Inputs!$B$10)*DCF!E$6</f>
        <v>984.82395387618976</v>
      </c>
      <c r="CE471" s="15">
        <f ca="1">(AX471*DCF!F$10-DCF!F$5*MAX(AX471*DCF!F$10,0)-MAX(AX471-AW471,0)/Inputs!$B$10)*DCF!F$6</f>
        <v>1067.8851071867989</v>
      </c>
      <c r="CF471" s="15">
        <f ca="1">(AY471*DCF!G$10-DCF!G$5*MAX(AY471*DCF!G$10,0)-MAX(AY471-AX471,0)/Inputs!$B$10)*DCF!G$6</f>
        <v>1257.82800381827</v>
      </c>
      <c r="CG471" s="15">
        <f ca="1">(AZ471*DCF!H$10-DCF!H$5*MAX(AZ471*DCF!H$10,0)-MAX(AZ471-AY471,0)/Inputs!$B$10)*DCF!H$6</f>
        <v>1511.5680595247779</v>
      </c>
      <c r="CH471" s="15">
        <f ca="1">(BA471*DCF!I$10-DCF!I$5*MAX(BA471*DCF!I$10,0)-MAX(BA471-AZ471,0)/Inputs!$B$10)*DCF!I$6</f>
        <v>1797.0538274056526</v>
      </c>
      <c r="CI471" s="15">
        <f ca="1">(BB471*DCF!J$10-DCF!J$5*MAX(BB471*DCF!J$10,0)-MAX(BB471-BA471,0)/Inputs!$B$10)*DCF!J$6</f>
        <v>2177.622628855499</v>
      </c>
      <c r="CJ471" s="15">
        <f ca="1">(BC471*DCF!K$10-DCF!K$5*MAX(BC471*DCF!K$10,0)-MAX(BC471-BB471,0)/Inputs!$B$10)*DCF!K$6</f>
        <v>2283.052659352385</v>
      </c>
      <c r="CK471" s="15">
        <f ca="1">(BD471*DCF!L$10-DCF!L$5*MAX(BD471*DCF!L$10,0)-MAX(BD471-BC471,0)/Inputs!$B$10)*DCF!L$6</f>
        <v>2596.0221286068354</v>
      </c>
      <c r="CL471" s="15">
        <f ca="1">(BE471*DCF!M$10-DCF!M$5*MAX(BE471*DCF!M$10,0)-MAX(BE471-BD471,0)/Inputs!$B$10)*DCF!M$6</f>
        <v>3165.4071584633562</v>
      </c>
      <c r="CM471" s="15">
        <f ca="1">(BF471*DCF!C$28-DCF!C$5*MAX(BF471*DCF!C$28,0)-MAX(BF471-Inputs!$B$13,0)/Inputs!$B$17)*DCF!C$6</f>
        <v>3488.9419108708335</v>
      </c>
      <c r="CN471" s="15">
        <f ca="1">(BG471*DCF!D$28-DCF!D$5*MAX(BG471*DCF!D$28,0)-MAX(BG471-BF471,0)/Inputs!$B$17)*DCF!D$6</f>
        <v>3449.9950944687084</v>
      </c>
      <c r="CO471" s="15">
        <f ca="1">(BH471*DCF!E$28-DCF!E$5*MAX(BH471*DCF!E$28,0)-MAX(BH471-BG471,0)/Inputs!$B$17)*DCF!E$6</f>
        <v>3542.7995694753267</v>
      </c>
      <c r="CP471" s="15">
        <f ca="1">(BI471*DCF!F$28-DCF!F$5*MAX(BI471*DCF!F$28,0)-MAX(BI471-BH471,0)/Inputs!$B$17)*DCF!F$6</f>
        <v>4000.9161750291464</v>
      </c>
      <c r="CQ471" s="15">
        <f ca="1">(BJ471*DCF!G$28-DCF!G$5*MAX(BJ471*DCF!G$28,0)-MAX(BJ471-BI471,0)/Inputs!$B$17)*DCF!G$6</f>
        <v>4853.6457125080533</v>
      </c>
      <c r="CR471" s="15">
        <f ca="1">(BK471*DCF!H$28-DCF!H$5*MAX(BK471*DCF!H$28,0)-MAX(BK471-BJ471,0)/Inputs!$B$17)*DCF!H$6</f>
        <v>5819.7011272696554</v>
      </c>
      <c r="CS471" s="15">
        <f ca="1">(BL471*DCF!I$28-DCF!I$5*MAX(BL471*DCF!I$28,0)-MAX(BL471-BK471,0)/Inputs!$B$17)*DCF!I$6</f>
        <v>7376.6052726748794</v>
      </c>
      <c r="CT471" s="15">
        <f ca="1">(BM471*DCF!J$28-DCF!J$5*MAX(BM471*DCF!J$28,0)-MAX(BM471-BL471,0)/Inputs!$B$17)*DCF!J$6</f>
        <v>9775.2656328768371</v>
      </c>
      <c r="CU471" s="15">
        <f ca="1">(BN471*DCF!K$28-DCF!K$5*MAX(BN471*DCF!K$28,0)-MAX(BN471-BM471,0)/Inputs!$B$17)*DCF!K$6</f>
        <v>12676.166127183242</v>
      </c>
      <c r="CV471" s="15">
        <f ca="1">(BO471*DCF!L$28-DCF!L$5*MAX(BO471*DCF!L$28,0)-MAX(BO471-BN471,0)/Inputs!$B$17)*DCF!L$6</f>
        <v>15911.992776232017</v>
      </c>
      <c r="CW471" s="15">
        <f ca="1">(BP471*DCF!M$28-DCF!M$5*MAX(BP471*DCF!M$28,0)-MAX(BP471-BO471,0)/Inputs!$B$17)*DCF!M$6</f>
        <v>17799.515719739291</v>
      </c>
      <c r="CX471" s="15">
        <f ca="1">(BQ471*DCF!C$46-DCF!C$5*MAX(BQ471*DCF!C$46,0)-MAX(BQ471-Inputs!$B$20,0)/Inputs!$B$24)*DCF!C$6</f>
        <v>-1269.4773045281033</v>
      </c>
      <c r="CY471" s="15">
        <f ca="1">(BR471*DCF!D$46-DCF!D$5*MAX(BR471*DCF!D$46,0)-MAX(BR471-BQ471,0)/Inputs!$B$24)*DCF!D$6</f>
        <v>-1146.903330142437</v>
      </c>
      <c r="CZ471" s="15">
        <f ca="1">(BS471*DCF!E$46-DCF!E$5*MAX(BS471*DCF!E$46,0)-MAX(BS471-BR471,0)/Inputs!$B$24)*DCF!E$6</f>
        <v>-2620.2809441197742</v>
      </c>
      <c r="DA471" s="15">
        <f ca="1">(BT471*DCF!F$46-DCF!F$5*MAX(BT471*DCF!F$46,0)-MAX(BT471-BS471,0)/Inputs!$B$24)*DCF!F$6</f>
        <v>-1427.3584624260227</v>
      </c>
      <c r="DB471" s="15">
        <f ca="1">(BU471*DCF!G$46-DCF!G$5*MAX(BU471*DCF!G$46,0)-MAX(BU471-BT471,0)/Inputs!$B$24)*DCF!G$6</f>
        <v>-2715.1653787790315</v>
      </c>
      <c r="DC471" s="15">
        <f ca="1">(BV471*DCF!H$46-DCF!H$5*MAX(BV471*DCF!H$46,0)-MAX(BV471-BU471,0)/Inputs!$B$24)*DCF!H$6</f>
        <v>-2086.4170635124201</v>
      </c>
      <c r="DD471" s="15">
        <f ca="1">(BW471*DCF!I$46-DCF!I$5*MAX(BW471*DCF!I$46,0)-MAX(BW471-BV471,0)/Inputs!$B$24)*DCF!I$6</f>
        <v>-5247.1172608568268</v>
      </c>
      <c r="DE471" s="15">
        <f ca="1">(BX471*DCF!J$46-DCF!J$5*MAX(BX471*DCF!J$46,0)-MAX(BX471-BW471,0)/Inputs!$B$24)*DCF!J$6</f>
        <v>-2366.2383562882296</v>
      </c>
      <c r="DF471" s="15">
        <f ca="1">(BY471*DCF!K$46-DCF!K$5*MAX(BY471*DCF!K$46,0)-MAX(BY471-BX471,0)/Inputs!$B$24)*DCF!K$6</f>
        <v>-519.870398217412</v>
      </c>
      <c r="DG471" s="15">
        <f ca="1">(BZ471*DCF!L$46-DCF!L$5*MAX(BZ471*DCF!L$46,0)-MAX(BZ471-BY471,0)/Inputs!$B$24)*DCF!L$6</f>
        <v>-3443.6789627191383</v>
      </c>
      <c r="DH471" s="15">
        <f ca="1">(CA471*DCF!M$46-DCF!M$5*MAX(CA471*DCF!M$46,0)-MAX(CA471-BZ471,0)/Inputs!$B$24)*DCF!M$6</f>
        <v>4176.9617491594636</v>
      </c>
      <c r="DI471" s="15">
        <f ca="1">SUM(CB471:CL471)+BE471*DCF!M$10*(1+Inputs!$B$30)*(1-Inputs!$B$33)*(1-Inputs!$B$30/Inputs!$B$31)/(Inputs!$B$29-Inputs!$B$30)*DCF!M$6</f>
        <v>85336.34763073505</v>
      </c>
      <c r="DJ471" s="15">
        <f ca="1">SUM(CM471:CW471)+BP471*DCF!M$28*(1+Inputs!$B$30)*(1-Inputs!$B$33)*(1-Inputs!$B$30/Inputs!$B$31)/(Inputs!$B$29-Inputs!$B$30)*DCF!M$6</f>
        <v>449202.93094434356</v>
      </c>
      <c r="DK471" s="15">
        <f ca="1">SUM(CX471:DH471)+CA471*DCF!M$46*(1+Inputs!$B$30)*(1-Inputs!$B$33)*(1-Inputs!$B$30/Inputs!$B$31)/(Inputs!$B$29-Inputs!$B$30)*DCF!M$6</f>
        <v>296878.8715070422</v>
      </c>
      <c r="DM471" s="15">
        <f ca="1">DI471+DJ471+DK471+Inputs!$B$34+Inputs!$B$36-Inputs!$B$35</f>
        <v>908269.15008212079</v>
      </c>
    </row>
    <row r="472" spans="1:117" x14ac:dyDescent="0.75">
      <c r="A472" s="11">
        <v>459</v>
      </c>
      <c r="C472" s="23">
        <f t="shared" ca="1" si="285"/>
        <v>-0.74233327527308379</v>
      </c>
      <c r="D472" s="23">
        <f t="shared" ca="1" si="285"/>
        <v>-1.2465173306201844</v>
      </c>
      <c r="E472" s="23">
        <f t="shared" ca="1" si="285"/>
        <v>-1.5970103322195863</v>
      </c>
      <c r="F472" s="23">
        <f t="shared" ca="1" si="285"/>
        <v>1.1624828916472556</v>
      </c>
      <c r="G472" s="23">
        <f t="shared" ca="1" si="285"/>
        <v>0.15652198084476179</v>
      </c>
      <c r="H472" s="23">
        <f t="shared" ca="1" si="285"/>
        <v>0.78156262665207721</v>
      </c>
      <c r="I472" s="23">
        <f t="shared" ca="1" si="285"/>
        <v>-0.52765282548134784</v>
      </c>
      <c r="J472" s="23">
        <f t="shared" ca="1" si="285"/>
        <v>0.30040428422477933</v>
      </c>
      <c r="K472" s="23">
        <f t="shared" ca="1" si="285"/>
        <v>-4.1948914930128867E-2</v>
      </c>
      <c r="L472" s="23">
        <f t="shared" ca="1" si="285"/>
        <v>-0.3735941262277262</v>
      </c>
      <c r="M472" s="23">
        <f t="shared" ca="1" si="285"/>
        <v>0.68496185401728615</v>
      </c>
      <c r="N472" s="23">
        <f ca="1">SQRT(Inputs!$B$38)*C472+SQRT(1-Inputs!$B$38)*_xlfn.NORM.S.INV(RAND())</f>
        <v>1.5732624190830236</v>
      </c>
      <c r="O472" s="23">
        <f ca="1">SQRT(Inputs!$B$38)*D472+SQRT(1-Inputs!$B$38)*_xlfn.NORM.S.INV(RAND())</f>
        <v>-1.3628614698882626</v>
      </c>
      <c r="P472" s="23">
        <f ca="1">SQRT(Inputs!$B$38)*E472+SQRT(1-Inputs!$B$38)*_xlfn.NORM.S.INV(RAND())</f>
        <v>0.15628550406793118</v>
      </c>
      <c r="Q472" s="23">
        <f ca="1">SQRT(Inputs!$B$38)*F472+SQRT(1-Inputs!$B$38)*_xlfn.NORM.S.INV(RAND())</f>
        <v>1.0488374327479886</v>
      </c>
      <c r="R472" s="23">
        <f ca="1">SQRT(Inputs!$B$38)*G472+SQRT(1-Inputs!$B$38)*_xlfn.NORM.S.INV(RAND())</f>
        <v>-0.45115704651935246</v>
      </c>
      <c r="S472" s="23">
        <f ca="1">SQRT(Inputs!$B$38)*H472+SQRT(1-Inputs!$B$38)*_xlfn.NORM.S.INV(RAND())</f>
        <v>1.2713110881893745</v>
      </c>
      <c r="T472" s="23">
        <f ca="1">SQRT(Inputs!$B$38)*I472+SQRT(1-Inputs!$B$38)*_xlfn.NORM.S.INV(RAND())</f>
        <v>-1.4281777650873231</v>
      </c>
      <c r="U472" s="23">
        <f ca="1">SQRT(Inputs!$B$38)*J472+SQRT(1-Inputs!$B$38)*_xlfn.NORM.S.INV(RAND())</f>
        <v>-0.14380738430624099</v>
      </c>
      <c r="V472" s="23">
        <f ca="1">SQRT(Inputs!$B$38)*K472+SQRT(1-Inputs!$B$38)*_xlfn.NORM.S.INV(RAND())</f>
        <v>0.22197502298686728</v>
      </c>
      <c r="W472" s="23">
        <f ca="1">SQRT(Inputs!$B$38)*L472+SQRT(1-Inputs!$B$38)*_xlfn.NORM.S.INV(RAND())</f>
        <v>1.252701534708661</v>
      </c>
      <c r="X472" s="23">
        <f ca="1">SQRT(Inputs!$B$38)*M472+SQRT(1-Inputs!$B$38)*_xlfn.NORM.S.INV(RAND())</f>
        <v>-1.5356678008729485</v>
      </c>
      <c r="Y472" s="23">
        <f ca="1">SQRT(Inputs!$B$38)*C472+SQRT(1-Inputs!$B$38)*_xlfn.NORM.S.INV(RAND())</f>
        <v>0.34673589280777239</v>
      </c>
      <c r="Z472" s="23">
        <f ca="1">SQRT(Inputs!$B$38)*D472+SQRT(1-Inputs!$B$38)*_xlfn.NORM.S.INV(RAND())</f>
        <v>-0.7232731893354063</v>
      </c>
      <c r="AA472" s="23">
        <f ca="1">SQRT(Inputs!$B$38)*E472+SQRT(1-Inputs!$B$38)*_xlfn.NORM.S.INV(RAND())</f>
        <v>-1.5617387377993825</v>
      </c>
      <c r="AB472" s="23">
        <f ca="1">SQRT(Inputs!$B$38)*F472+SQRT(1-Inputs!$B$38)*_xlfn.NORM.S.INV(RAND())</f>
        <v>0.84606992553849814</v>
      </c>
      <c r="AC472" s="23">
        <f ca="1">SQRT(Inputs!$B$38)*G472+SQRT(1-Inputs!$B$38)*_xlfn.NORM.S.INV(RAND())</f>
        <v>0.87216132966271276</v>
      </c>
      <c r="AD472" s="23">
        <f ca="1">SQRT(Inputs!$B$38)*H472+SQRT(1-Inputs!$B$38)*_xlfn.NORM.S.INV(RAND())</f>
        <v>0.78777444060339108</v>
      </c>
      <c r="AE472" s="23">
        <f ca="1">SQRT(Inputs!$B$38)*I472+SQRT(1-Inputs!$B$38)*_xlfn.NORM.S.INV(RAND())</f>
        <v>-0.13189717867685907</v>
      </c>
      <c r="AF472" s="23">
        <f ca="1">SQRT(Inputs!$B$38)*J472+SQRT(1-Inputs!$B$38)*_xlfn.NORM.S.INV(RAND())</f>
        <v>1.1700029704027148</v>
      </c>
      <c r="AG472" s="23">
        <f ca="1">SQRT(Inputs!$B$38)*K472+SQRT(1-Inputs!$B$38)*_xlfn.NORM.S.INV(RAND())</f>
        <v>-0.87054156971993146</v>
      </c>
      <c r="AH472" s="23">
        <f ca="1">SQRT(Inputs!$B$38)*L472+SQRT(1-Inputs!$B$38)*_xlfn.NORM.S.INV(RAND())</f>
        <v>8.4419074430728963E-2</v>
      </c>
      <c r="AI472" s="23">
        <f ca="1">SQRT(Inputs!$B$38)*M472+SQRT(1-Inputs!$B$38)*_xlfn.NORM.S.INV(RAND())</f>
        <v>-0.26925101055750872</v>
      </c>
      <c r="AJ472" s="23">
        <f ca="1">SQRT(Inputs!$B$38)*C472+SQRT(1-Inputs!$B$38)*_xlfn.NORM.S.INV(RAND())</f>
        <v>1.0620007441642234</v>
      </c>
      <c r="AK472" s="23">
        <f ca="1">SQRT(Inputs!$B$38)*D472+SQRT(1-Inputs!$B$38)*_xlfn.NORM.S.INV(RAND())</f>
        <v>0.9306072251699975</v>
      </c>
      <c r="AL472" s="23">
        <f ca="1">SQRT(Inputs!$B$38)*E472+SQRT(1-Inputs!$B$38)*_xlfn.NORM.S.INV(RAND())</f>
        <v>-1.4188748196292791</v>
      </c>
      <c r="AM472" s="23">
        <f ca="1">SQRT(Inputs!$B$38)*F472+SQRT(1-Inputs!$B$38)*_xlfn.NORM.S.INV(RAND())</f>
        <v>1.5703704551538182</v>
      </c>
      <c r="AN472" s="23">
        <f ca="1">SQRT(Inputs!$B$38)*G472+SQRT(1-Inputs!$B$38)*_xlfn.NORM.S.INV(RAND())</f>
        <v>0.80099672734724525</v>
      </c>
      <c r="AO472" s="23">
        <f ca="1">SQRT(Inputs!$B$38)*H472+SQRT(1-Inputs!$B$38)*_xlfn.NORM.S.INV(RAND())</f>
        <v>-0.70099460167061101</v>
      </c>
      <c r="AP472" s="23">
        <f ca="1">SQRT(Inputs!$B$38)*I472+SQRT(1-Inputs!$B$38)*_xlfn.NORM.S.INV(RAND())</f>
        <v>-0.35658739538864165</v>
      </c>
      <c r="AQ472" s="23">
        <f ca="1">SQRT(Inputs!$B$38)*J472+SQRT(1-Inputs!$B$38)*_xlfn.NORM.S.INV(RAND())</f>
        <v>-0.35514866218548835</v>
      </c>
      <c r="AR472" s="23">
        <f ca="1">SQRT(Inputs!$B$38)*K472+SQRT(1-Inputs!$B$38)*_xlfn.NORM.S.INV(RAND())</f>
        <v>0.48690417239021561</v>
      </c>
      <c r="AS472" s="23">
        <f ca="1">SQRT(Inputs!$B$38)*L472+SQRT(1-Inputs!$B$38)*_xlfn.NORM.S.INV(RAND())</f>
        <v>-2.1325108152123233</v>
      </c>
      <c r="AT472" s="23">
        <f ca="1">SQRT(Inputs!$B$38)*M472+SQRT(1-Inputs!$B$38)*_xlfn.NORM.S.INV(RAND())</f>
        <v>1.7661721210607035</v>
      </c>
      <c r="AU472" s="15">
        <f ca="1">Inputs!$B$6*EXP($B$8-0.5*C$5^2+C$5*N472)</f>
        <v>6401.4591927761176</v>
      </c>
      <c r="AV472" s="15">
        <f t="shared" ca="1" si="255"/>
        <v>6377.1710581628395</v>
      </c>
      <c r="AW472" s="15">
        <f t="shared" ca="1" si="256"/>
        <v>7941.4842002332325</v>
      </c>
      <c r="AX472" s="15">
        <f t="shared" ca="1" si="257"/>
        <v>11053.227379611491</v>
      </c>
      <c r="AY472" s="15">
        <f t="shared" ca="1" si="258"/>
        <v>12814.856052980205</v>
      </c>
      <c r="AZ472" s="15">
        <f t="shared" ca="1" si="259"/>
        <v>18028.072238627548</v>
      </c>
      <c r="BA472" s="15">
        <f t="shared" ca="1" si="260"/>
        <v>18998.741147829114</v>
      </c>
      <c r="BB472" s="15">
        <f t="shared" ca="1" si="261"/>
        <v>22927.517202159233</v>
      </c>
      <c r="BC472" s="15">
        <f t="shared" ca="1" si="262"/>
        <v>28688.550772154114</v>
      </c>
      <c r="BD472" s="15">
        <f t="shared" ca="1" si="263"/>
        <v>39515.205075440186</v>
      </c>
      <c r="BE472" s="15">
        <f t="shared" ca="1" si="264"/>
        <v>42100.545726617471</v>
      </c>
      <c r="BF472" s="15">
        <f ca="1">Inputs!$B$13*EXP($B$9-0.5*C$6^2+C$6*Y472)</f>
        <v>14815.197945646989</v>
      </c>
      <c r="BG472" s="15">
        <f t="shared" ca="1" si="265"/>
        <v>15846.694721999869</v>
      </c>
      <c r="BH472" s="15">
        <f t="shared" ca="1" si="266"/>
        <v>14943.454182816242</v>
      </c>
      <c r="BI472" s="15">
        <f t="shared" ca="1" si="267"/>
        <v>20837.350327627486</v>
      </c>
      <c r="BJ472" s="15">
        <f t="shared" ca="1" si="268"/>
        <v>28967.338286161583</v>
      </c>
      <c r="BK472" s="15">
        <f t="shared" ca="1" si="269"/>
        <v>39576.848658855502</v>
      </c>
      <c r="BL472" s="15">
        <f t="shared" ca="1" si="270"/>
        <v>47791.472406789537</v>
      </c>
      <c r="BM472" s="15">
        <f t="shared" ca="1" si="271"/>
        <v>67936.28548807904</v>
      </c>
      <c r="BN472" s="15">
        <f t="shared" ca="1" si="272"/>
        <v>75275.938256720183</v>
      </c>
      <c r="BO472" s="15">
        <f t="shared" ca="1" si="273"/>
        <v>93532.615782570938</v>
      </c>
      <c r="BP472" s="15">
        <f t="shared" ca="1" si="274"/>
        <v>111662.3605084275</v>
      </c>
      <c r="BQ472" s="15">
        <f ca="1">Inputs!$B$20*EXP($B$10-0.5*C$7^2+C$7*AJ472)</f>
        <v>6251.6578562823615</v>
      </c>
      <c r="BR472" s="15">
        <f t="shared" ca="1" si="275"/>
        <v>11399.510973168268</v>
      </c>
      <c r="BS472" s="15">
        <f t="shared" ca="1" si="276"/>
        <v>10385.730290924233</v>
      </c>
      <c r="BT472" s="15">
        <f t="shared" ca="1" si="277"/>
        <v>21619.431685605399</v>
      </c>
      <c r="BU472" s="15">
        <f t="shared" ca="1" si="278"/>
        <v>36370.024597279975</v>
      </c>
      <c r="BV472" s="15">
        <f t="shared" ca="1" si="279"/>
        <v>43208.714407501611</v>
      </c>
      <c r="BW472" s="15">
        <f t="shared" ca="1" si="280"/>
        <v>55912.227524846043</v>
      </c>
      <c r="BX472" s="15">
        <f t="shared" ca="1" si="281"/>
        <v>72827.970290247205</v>
      </c>
      <c r="BY472" s="15">
        <f t="shared" ca="1" si="282"/>
        <v>112007.33608387852</v>
      </c>
      <c r="BZ472" s="15">
        <f t="shared" ca="1" si="283"/>
        <v>106192.06328698903</v>
      </c>
      <c r="CA472" s="15">
        <f t="shared" ca="1" si="284"/>
        <v>204163.43354180601</v>
      </c>
      <c r="CB472" s="15">
        <f ca="1">(AU472*DCF!C$10-DCF!C$5*MAX(AU472*DCF!C$10,0)-MAX(AU472-Inputs!$B$6,0)/Inputs!$B$10)*DCF!C$6</f>
        <v>1032.8124100844725</v>
      </c>
      <c r="CC472" s="15">
        <f ca="1">(AV472*DCF!D$10-DCF!D$5*MAX(AV472*DCF!D$10,0)-MAX(AV472-AU472,0)/Inputs!$B$10)*DCF!D$6</f>
        <v>1554.3922415114355</v>
      </c>
      <c r="CD472" s="15">
        <f ca="1">(AW472*DCF!E$10-DCF!E$5*MAX(AW472*DCF!E$10,0)-MAX(AW472-AV472,0)/Inputs!$B$10)*DCF!E$6</f>
        <v>1481.2141836196606</v>
      </c>
      <c r="CE472" s="15">
        <f ca="1">(AX472*DCF!F$10-DCF!F$5*MAX(AX472*DCF!F$10,0)-MAX(AX472-AW472,0)/Inputs!$B$10)*DCF!F$6</f>
        <v>1765.4253151589603</v>
      </c>
      <c r="CF472" s="15">
        <f ca="1">(AY472*DCF!G$10-DCF!G$5*MAX(AY472*DCF!G$10,0)-MAX(AY472-AX472,0)/Inputs!$B$10)*DCF!G$6</f>
        <v>2301.7555250894357</v>
      </c>
      <c r="CG472" s="15">
        <f ca="1">(AZ472*DCF!H$10-DCF!H$5*MAX(AZ472*DCF!H$10,0)-MAX(AZ472-AY472,0)/Inputs!$B$10)*DCF!H$6</f>
        <v>2574.4631633205286</v>
      </c>
      <c r="CH472" s="15">
        <f ca="1">(BA472*DCF!I$10-DCF!I$5*MAX(BA472*DCF!I$10,0)-MAX(BA472-AZ472,0)/Inputs!$B$10)*DCF!I$6</f>
        <v>3311.1532212423517</v>
      </c>
      <c r="CI472" s="15">
        <f ca="1">(BB472*DCF!J$10-DCF!J$5*MAX(BB472*DCF!J$10,0)-MAX(BB472-BA472,0)/Inputs!$B$10)*DCF!J$6</f>
        <v>3339.0738811660299</v>
      </c>
      <c r="CJ472" s="15">
        <f ca="1">(BC472*DCF!K$10-DCF!K$5*MAX(BC472*DCF!K$10,0)-MAX(BC472-BB472,0)/Inputs!$B$10)*DCF!K$6</f>
        <v>3811.9389327859608</v>
      </c>
      <c r="CK472" s="15">
        <f ca="1">(BD472*DCF!L$10-DCF!L$5*MAX(BD472*DCF!L$10,0)-MAX(BD472-BC472,0)/Inputs!$B$10)*DCF!L$6</f>
        <v>4559.5826449931092</v>
      </c>
      <c r="CL472" s="15">
        <f ca="1">(BE472*DCF!M$10-DCF!M$5*MAX(BE472*DCF!M$10,0)-MAX(BE472-BD472,0)/Inputs!$B$10)*DCF!M$6</f>
        <v>5632.0849675355084</v>
      </c>
      <c r="CM472" s="15">
        <f ca="1">(BF472*DCF!C$28-DCF!C$5*MAX(BF472*DCF!C$28,0)-MAX(BF472-Inputs!$B$13,0)/Inputs!$B$17)*DCF!C$6</f>
        <v>3729.7696258768683</v>
      </c>
      <c r="CN472" s="15">
        <f ca="1">(BG472*DCF!D$28-DCF!D$5*MAX(BG472*DCF!D$28,0)-MAX(BG472-BF472,0)/Inputs!$B$17)*DCF!D$6</f>
        <v>4447.1515246565605</v>
      </c>
      <c r="CO472" s="15">
        <f ca="1">(BH472*DCF!E$28-DCF!E$5*MAX(BH472*DCF!E$28,0)-MAX(BH472-BG472,0)/Inputs!$B$17)*DCF!E$6</f>
        <v>4232.2523143452972</v>
      </c>
      <c r="CP472" s="15">
        <f ca="1">(BI472*DCF!F$28-DCF!F$5*MAX(BI472*DCF!F$28,0)-MAX(BI472-BH472,0)/Inputs!$B$17)*DCF!F$6</f>
        <v>4583.7147868734837</v>
      </c>
      <c r="CQ472" s="15">
        <f ca="1">(BJ472*DCF!G$28-DCF!G$5*MAX(BJ472*DCF!G$28,0)-MAX(BJ472-BI472,0)/Inputs!$B$17)*DCF!G$6</f>
        <v>6148.4120327558749</v>
      </c>
      <c r="CR472" s="15">
        <f ca="1">(BK472*DCF!H$28-DCF!H$5*MAX(BK472*DCF!H$28,0)-MAX(BK472-BJ472,0)/Inputs!$B$17)*DCF!H$6</f>
        <v>8139.3711425656538</v>
      </c>
      <c r="CS472" s="15">
        <f ca="1">(BL472*DCF!I$28-DCF!I$5*MAX(BL472*DCF!I$28,0)-MAX(BL472-BK472,0)/Inputs!$B$17)*DCF!I$6</f>
        <v>10059.259538419365</v>
      </c>
      <c r="CT472" s="15">
        <f ca="1">(BM472*DCF!J$28-DCF!J$5*MAX(BM472*DCF!J$28,0)-MAX(BM472-BL472,0)/Inputs!$B$17)*DCF!J$6</f>
        <v>12484.393836392346</v>
      </c>
      <c r="CU472" s="15">
        <f ca="1">(BN472*DCF!K$28-DCF!K$5*MAX(BN472*DCF!K$28,0)-MAX(BN472-BM472,0)/Inputs!$B$17)*DCF!K$6</f>
        <v>14998.006307578175</v>
      </c>
      <c r="CV472" s="15">
        <f ca="1">(BO472*DCF!L$28-DCF!L$5*MAX(BO472*DCF!L$28,0)-MAX(BO472-BN472,0)/Inputs!$B$17)*DCF!L$6</f>
        <v>16595.946581605778</v>
      </c>
      <c r="CW472" s="15">
        <f ca="1">(BP472*DCF!M$28-DCF!M$5*MAX(BP472*DCF!M$28,0)-MAX(BP472-BO472,0)/Inputs!$B$17)*DCF!M$6</f>
        <v>19114.26999500077</v>
      </c>
      <c r="CX472" s="15">
        <f ca="1">(BQ472*DCF!C$46-DCF!C$5*MAX(BQ472*DCF!C$46,0)-MAX(BQ472-Inputs!$B$20,0)/Inputs!$B$24)*DCF!C$6</f>
        <v>-2852.8807318353543</v>
      </c>
      <c r="CY472" s="15">
        <f ca="1">(BR472*DCF!D$46-DCF!D$5*MAX(BR472*DCF!D$46,0)-MAX(BR472-BQ472,0)/Inputs!$B$24)*DCF!D$6</f>
        <v>-4142.1768770021554</v>
      </c>
      <c r="CZ472" s="15">
        <f ca="1">(BS472*DCF!E$46-DCF!E$5*MAX(BS472*DCF!E$46,0)-MAX(BS472-BR472,0)/Inputs!$B$24)*DCF!E$6</f>
        <v>-1228.1306898149126</v>
      </c>
      <c r="DA472" s="15">
        <f ca="1">(BT472*DCF!F$46-DCF!F$5*MAX(BT472*DCF!F$46,0)-MAX(BT472-BS472,0)/Inputs!$B$24)*DCF!F$6</f>
        <v>-5665.0095060142912</v>
      </c>
      <c r="DB472" s="15">
        <f ca="1">(BU472*DCF!G$46-DCF!G$5*MAX(BU472*DCF!G$46,0)-MAX(BU472-BT472,0)/Inputs!$B$24)*DCF!G$6</f>
        <v>-6185.2237884145761</v>
      </c>
      <c r="DC472" s="15">
        <f ca="1">(BV472*DCF!H$46-DCF!H$5*MAX(BV472*DCF!H$46,0)-MAX(BV472-BU472,0)/Inputs!$B$24)*DCF!H$6</f>
        <v>-2125.0809571787127</v>
      </c>
      <c r="DD472" s="15">
        <f ca="1">(BW472*DCF!I$46-DCF!I$5*MAX(BW472*DCF!I$46,0)-MAX(BW472-BV472,0)/Inputs!$B$24)*DCF!I$6</f>
        <v>-2355.3726089637426</v>
      </c>
      <c r="DE472" s="15">
        <f ca="1">(BX472*DCF!J$46-DCF!J$5*MAX(BX472*DCF!J$46,0)-MAX(BX472-BW472,0)/Inputs!$B$24)*DCF!J$6</f>
        <v>-1430.8467162034065</v>
      </c>
      <c r="DF472" s="15">
        <f ca="1">(BY472*DCF!K$46-DCF!K$5*MAX(BY472*DCF!K$46,0)-MAX(BY472-BX472,0)/Inputs!$B$24)*DCF!K$6</f>
        <v>-3199.6684699720718</v>
      </c>
      <c r="DG472" s="15">
        <f ca="1">(BZ472*DCF!L$46-DCF!L$5*MAX(BZ472*DCF!L$46,0)-MAX(BZ472-BY472,0)/Inputs!$B$24)*DCF!L$6</f>
        <v>7340.5669738920278</v>
      </c>
      <c r="DH472" s="15">
        <f ca="1">(CA472*DCF!M$46-DCF!M$5*MAX(CA472*DCF!M$46,0)-MAX(CA472-BZ472,0)/Inputs!$B$24)*DCF!M$6</f>
        <v>-4475.910495821563</v>
      </c>
      <c r="DI472" s="15">
        <f ca="1">SUM(CB472:CL472)+BE472*DCF!M$10*(1+Inputs!$B$30)*(1-Inputs!$B$33)*(1-Inputs!$B$30/Inputs!$B$31)/(Inputs!$B$29-Inputs!$B$30)*DCF!M$6</f>
        <v>148530.2719657665</v>
      </c>
      <c r="DJ472" s="15">
        <f ca="1">SUM(CM472:CW472)+BP472*DCF!M$28*(1+Inputs!$B$30)*(1-Inputs!$B$33)*(1-Inputs!$B$30/Inputs!$B$31)/(Inputs!$B$29-Inputs!$B$30)*DCF!M$6</f>
        <v>518876.31552181486</v>
      </c>
      <c r="DK472" s="15">
        <f ca="1">SUM(CX472:DH472)+CA472*DCF!M$46*(1+Inputs!$B$30)*(1-Inputs!$B$33)*(1-Inputs!$B$30/Inputs!$B$31)/(Inputs!$B$29-Inputs!$B$30)*DCF!M$6</f>
        <v>289341.11909309367</v>
      </c>
      <c r="DM472" s="15">
        <f ca="1">DI472+DJ472+DK472+Inputs!$B$34+Inputs!$B$36-Inputs!$B$35</f>
        <v>1033598.7065806752</v>
      </c>
    </row>
    <row r="473" spans="1:117" x14ac:dyDescent="0.75">
      <c r="A473" s="11">
        <v>460</v>
      </c>
      <c r="C473" s="23">
        <f t="shared" ca="1" si="285"/>
        <v>0.16277679298444239</v>
      </c>
      <c r="D473" s="23">
        <f t="shared" ca="1" si="285"/>
        <v>-0.81966802542832284</v>
      </c>
      <c r="E473" s="23">
        <f t="shared" ca="1" si="285"/>
        <v>0.63294758470379031</v>
      </c>
      <c r="F473" s="23">
        <f t="shared" ca="1" si="285"/>
        <v>1.4072817733374474</v>
      </c>
      <c r="G473" s="23">
        <f t="shared" ca="1" si="285"/>
        <v>0.31080789908610168</v>
      </c>
      <c r="H473" s="23">
        <f t="shared" ca="1" si="285"/>
        <v>-0.32662849789619008</v>
      </c>
      <c r="I473" s="23">
        <f t="shared" ca="1" si="285"/>
        <v>-0.6669058389954482</v>
      </c>
      <c r="J473" s="23">
        <f t="shared" ca="1" si="285"/>
        <v>-0.17048738688538603</v>
      </c>
      <c r="K473" s="23">
        <f t="shared" ca="1" si="285"/>
        <v>-0.46252833284678369</v>
      </c>
      <c r="L473" s="23">
        <f t="shared" ca="1" si="285"/>
        <v>-0.60794138688856458</v>
      </c>
      <c r="M473" s="23">
        <f t="shared" ca="1" si="285"/>
        <v>-0.63616234021318707</v>
      </c>
      <c r="N473" s="23">
        <f ca="1">SQRT(Inputs!$B$38)*C473+SQRT(1-Inputs!$B$38)*_xlfn.NORM.S.INV(RAND())</f>
        <v>0.65932747175234718</v>
      </c>
      <c r="O473" s="23">
        <f ca="1">SQRT(Inputs!$B$38)*D473+SQRT(1-Inputs!$B$38)*_xlfn.NORM.S.INV(RAND())</f>
        <v>-1.2721073326485666</v>
      </c>
      <c r="P473" s="23">
        <f ca="1">SQRT(Inputs!$B$38)*E473+SQRT(1-Inputs!$B$38)*_xlfn.NORM.S.INV(RAND())</f>
        <v>-0.33811671742760319</v>
      </c>
      <c r="Q473" s="23">
        <f ca="1">SQRT(Inputs!$B$38)*F473+SQRT(1-Inputs!$B$38)*_xlfn.NORM.S.INV(RAND())</f>
        <v>-0.1119840336840987</v>
      </c>
      <c r="R473" s="23">
        <f ca="1">SQRT(Inputs!$B$38)*G473+SQRT(1-Inputs!$B$38)*_xlfn.NORM.S.INV(RAND())</f>
        <v>-0.44097044581248857</v>
      </c>
      <c r="S473" s="23">
        <f ca="1">SQRT(Inputs!$B$38)*H473+SQRT(1-Inputs!$B$38)*_xlfn.NORM.S.INV(RAND())</f>
        <v>-0.99538851885134383</v>
      </c>
      <c r="T473" s="23">
        <f ca="1">SQRT(Inputs!$B$38)*I473+SQRT(1-Inputs!$B$38)*_xlfn.NORM.S.INV(RAND())</f>
        <v>1.0564388123355701</v>
      </c>
      <c r="U473" s="23">
        <f ca="1">SQRT(Inputs!$B$38)*J473+SQRT(1-Inputs!$B$38)*_xlfn.NORM.S.INV(RAND())</f>
        <v>-0.54172847345761077</v>
      </c>
      <c r="V473" s="23">
        <f ca="1">SQRT(Inputs!$B$38)*K473+SQRT(1-Inputs!$B$38)*_xlfn.NORM.S.INV(RAND())</f>
        <v>-8.6225020458378598E-2</v>
      </c>
      <c r="W473" s="23">
        <f ca="1">SQRT(Inputs!$B$38)*L473+SQRT(1-Inputs!$B$38)*_xlfn.NORM.S.INV(RAND())</f>
        <v>-1.5785803138245249</v>
      </c>
      <c r="X473" s="23">
        <f ca="1">SQRT(Inputs!$B$38)*M473+SQRT(1-Inputs!$B$38)*_xlfn.NORM.S.INV(RAND())</f>
        <v>-4.3581155295925544E-2</v>
      </c>
      <c r="Y473" s="23">
        <f ca="1">SQRT(Inputs!$B$38)*C473+SQRT(1-Inputs!$B$38)*_xlfn.NORM.S.INV(RAND())</f>
        <v>0.34178993480023334</v>
      </c>
      <c r="Z473" s="23">
        <f ca="1">SQRT(Inputs!$B$38)*D473+SQRT(1-Inputs!$B$38)*_xlfn.NORM.S.INV(RAND())</f>
        <v>0.18229663020844872</v>
      </c>
      <c r="AA473" s="23">
        <f ca="1">SQRT(Inputs!$B$38)*E473+SQRT(1-Inputs!$B$38)*_xlfn.NORM.S.INV(RAND())</f>
        <v>0.34548502158269118</v>
      </c>
      <c r="AB473" s="23">
        <f ca="1">SQRT(Inputs!$B$38)*F473+SQRT(1-Inputs!$B$38)*_xlfn.NORM.S.INV(RAND())</f>
        <v>-0.21752829094980386</v>
      </c>
      <c r="AC473" s="23">
        <f ca="1">SQRT(Inputs!$B$38)*G473+SQRT(1-Inputs!$B$38)*_xlfn.NORM.S.INV(RAND())</f>
        <v>0.19270903156467376</v>
      </c>
      <c r="AD473" s="23">
        <f ca="1">SQRT(Inputs!$B$38)*H473+SQRT(1-Inputs!$B$38)*_xlfn.NORM.S.INV(RAND())</f>
        <v>-0.21574569323186576</v>
      </c>
      <c r="AE473" s="23">
        <f ca="1">SQRT(Inputs!$B$38)*I473+SQRT(1-Inputs!$B$38)*_xlfn.NORM.S.INV(RAND())</f>
        <v>-1.1881375441546287</v>
      </c>
      <c r="AF473" s="23">
        <f ca="1">SQRT(Inputs!$B$38)*J473+SQRT(1-Inputs!$B$38)*_xlfn.NORM.S.INV(RAND())</f>
        <v>0.61841244725929945</v>
      </c>
      <c r="AG473" s="23">
        <f ca="1">SQRT(Inputs!$B$38)*K473+SQRT(1-Inputs!$B$38)*_xlfn.NORM.S.INV(RAND())</f>
        <v>-0.54938450955615226</v>
      </c>
      <c r="AH473" s="23">
        <f ca="1">SQRT(Inputs!$B$38)*L473+SQRT(1-Inputs!$B$38)*_xlfn.NORM.S.INV(RAND())</f>
        <v>0.14725502822800435</v>
      </c>
      <c r="AI473" s="23">
        <f ca="1">SQRT(Inputs!$B$38)*M473+SQRT(1-Inputs!$B$38)*_xlfn.NORM.S.INV(RAND())</f>
        <v>-1.2183665855929926</v>
      </c>
      <c r="AJ473" s="23">
        <f ca="1">SQRT(Inputs!$B$38)*C473+SQRT(1-Inputs!$B$38)*_xlfn.NORM.S.INV(RAND())</f>
        <v>0.25003174265166533</v>
      </c>
      <c r="AK473" s="23">
        <f ca="1">SQRT(Inputs!$B$38)*D473+SQRT(1-Inputs!$B$38)*_xlfn.NORM.S.INV(RAND())</f>
        <v>-1.3068509108366011</v>
      </c>
      <c r="AL473" s="23">
        <f ca="1">SQRT(Inputs!$B$38)*E473+SQRT(1-Inputs!$B$38)*_xlfn.NORM.S.INV(RAND())</f>
        <v>0.13114771492283658</v>
      </c>
      <c r="AM473" s="23">
        <f ca="1">SQRT(Inputs!$B$38)*F473+SQRT(1-Inputs!$B$38)*_xlfn.NORM.S.INV(RAND())</f>
        <v>-1.1303599852134028E-2</v>
      </c>
      <c r="AN473" s="23">
        <f ca="1">SQRT(Inputs!$B$38)*G473+SQRT(1-Inputs!$B$38)*_xlfn.NORM.S.INV(RAND())</f>
        <v>-0.14608401483449665</v>
      </c>
      <c r="AO473" s="23">
        <f ca="1">SQRT(Inputs!$B$38)*H473+SQRT(1-Inputs!$B$38)*_xlfn.NORM.S.INV(RAND())</f>
        <v>0.23867861353946046</v>
      </c>
      <c r="AP473" s="23">
        <f ca="1">SQRT(Inputs!$B$38)*I473+SQRT(1-Inputs!$B$38)*_xlfn.NORM.S.INV(RAND())</f>
        <v>-0.19235230134304829</v>
      </c>
      <c r="AQ473" s="23">
        <f ca="1">SQRT(Inputs!$B$38)*J473+SQRT(1-Inputs!$B$38)*_xlfn.NORM.S.INV(RAND())</f>
        <v>-1.0571013596223209</v>
      </c>
      <c r="AR473" s="23">
        <f ca="1">SQRT(Inputs!$B$38)*K473+SQRT(1-Inputs!$B$38)*_xlfn.NORM.S.INV(RAND())</f>
        <v>0.69500213406032074</v>
      </c>
      <c r="AS473" s="23">
        <f ca="1">SQRT(Inputs!$B$38)*L473+SQRT(1-Inputs!$B$38)*_xlfn.NORM.S.INV(RAND())</f>
        <v>-1.7050306323915132E-2</v>
      </c>
      <c r="AT473" s="23">
        <f ca="1">SQRT(Inputs!$B$38)*M473+SQRT(1-Inputs!$B$38)*_xlfn.NORM.S.INV(RAND())</f>
        <v>0.39190351841706772</v>
      </c>
      <c r="AU473" s="15">
        <f ca="1">Inputs!$B$6*EXP($B$8-0.5*C$5^2+C$5*N473)</f>
        <v>5521.1407839354561</v>
      </c>
      <c r="AV473" s="15">
        <f t="shared" ca="1" si="255"/>
        <v>5574.077837662564</v>
      </c>
      <c r="AW473" s="15">
        <f t="shared" ca="1" si="256"/>
        <v>6493.5991139444477</v>
      </c>
      <c r="AX473" s="15">
        <f t="shared" ca="1" si="257"/>
        <v>7817.8878572690128</v>
      </c>
      <c r="AY473" s="15">
        <f t="shared" ca="1" si="258"/>
        <v>9074.667736597361</v>
      </c>
      <c r="AZ473" s="15">
        <f t="shared" ca="1" si="259"/>
        <v>9946.3346108328133</v>
      </c>
      <c r="BA473" s="15">
        <f t="shared" ca="1" si="260"/>
        <v>13594.780453331732</v>
      </c>
      <c r="BB473" s="15">
        <f t="shared" ca="1" si="261"/>
        <v>15764.860522276293</v>
      </c>
      <c r="BC473" s="15">
        <f t="shared" ca="1" si="262"/>
        <v>19147.903491142937</v>
      </c>
      <c r="BD473" s="15">
        <f t="shared" ca="1" si="263"/>
        <v>20237.97664874743</v>
      </c>
      <c r="BE473" s="15">
        <f t="shared" ca="1" si="264"/>
        <v>24700.803196568311</v>
      </c>
      <c r="BF473" s="15">
        <f ca="1">Inputs!$B$13*EXP($B$9-0.5*C$6^2+C$6*Y473)</f>
        <v>14800.678396912315</v>
      </c>
      <c r="BG473" s="15">
        <f t="shared" ca="1" si="265"/>
        <v>18641.30827581049</v>
      </c>
      <c r="BH473" s="15">
        <f t="shared" ca="1" si="266"/>
        <v>24119.474221601475</v>
      </c>
      <c r="BI473" s="15">
        <f t="shared" ca="1" si="267"/>
        <v>28553.650802299013</v>
      </c>
      <c r="BJ473" s="15">
        <f t="shared" ca="1" si="268"/>
        <v>35990.918846106739</v>
      </c>
      <c r="BK473" s="15">
        <f t="shared" ca="1" si="269"/>
        <v>42893.465392020807</v>
      </c>
      <c r="BL473" s="15">
        <f t="shared" ca="1" si="270"/>
        <v>45170.421472140268</v>
      </c>
      <c r="BM473" s="15">
        <f t="shared" ca="1" si="271"/>
        <v>59957.908387357907</v>
      </c>
      <c r="BN473" s="15">
        <f t="shared" ca="1" si="272"/>
        <v>69042.2871850144</v>
      </c>
      <c r="BO473" s="15">
        <f t="shared" ca="1" si="273"/>
        <v>86416.005655179135</v>
      </c>
      <c r="BP473" s="15">
        <f t="shared" ca="1" si="274"/>
        <v>92648.338901322946</v>
      </c>
      <c r="BQ473" s="15">
        <f ca="1">Inputs!$B$20*EXP($B$10-0.5*C$7^2+C$7*AJ473)</f>
        <v>4687.2935015856046</v>
      </c>
      <c r="BR473" s="15">
        <f t="shared" ca="1" si="275"/>
        <v>4199.674946308447</v>
      </c>
      <c r="BS473" s="15">
        <f t="shared" ca="1" si="276"/>
        <v>5971.752459932185</v>
      </c>
      <c r="BT473" s="15">
        <f t="shared" ca="1" si="277"/>
        <v>8209.3691235479491</v>
      </c>
      <c r="BU473" s="15">
        <f t="shared" ca="1" si="278"/>
        <v>10982.065060780018</v>
      </c>
      <c r="BV473" s="15">
        <f t="shared" ca="1" si="279"/>
        <v>16123.337729188201</v>
      </c>
      <c r="BW473" s="15">
        <f t="shared" ca="1" si="280"/>
        <v>21601.632747733835</v>
      </c>
      <c r="BX473" s="15">
        <f t="shared" ca="1" si="281"/>
        <v>24443.456180783844</v>
      </c>
      <c r="BY473" s="15">
        <f t="shared" ca="1" si="282"/>
        <v>39120.284009983086</v>
      </c>
      <c r="BZ473" s="15">
        <f t="shared" ca="1" si="283"/>
        <v>54719.454027725747</v>
      </c>
      <c r="CA473" s="15">
        <f t="shared" ca="1" si="284"/>
        <v>82407.967519810118</v>
      </c>
      <c r="CB473" s="15">
        <f ca="1">(AU473*DCF!C$10-DCF!C$5*MAX(AU473*DCF!C$10,0)-MAX(AU473-Inputs!$B$6,0)/Inputs!$B$10)*DCF!C$6</f>
        <v>1039.089237248184</v>
      </c>
      <c r="CC473" s="15">
        <f ca="1">(AV473*DCF!D$10-DCF!D$5*MAX(AV473*DCF!D$10,0)-MAX(AV473-AU473,0)/Inputs!$B$10)*DCF!D$6</f>
        <v>1345.736394702232</v>
      </c>
      <c r="CD473" s="15">
        <f ca="1">(AW473*DCF!E$10-DCF!E$5*MAX(AW473*DCF!E$10,0)-MAX(AW473-AV473,0)/Inputs!$B$10)*DCF!E$6</f>
        <v>1292.1543956746339</v>
      </c>
      <c r="CE473" s="15">
        <f ca="1">(AX473*DCF!F$10-DCF!F$5*MAX(AX473*DCF!F$10,0)-MAX(AX473-AW473,0)/Inputs!$B$10)*DCF!F$6</f>
        <v>1431.0808054878207</v>
      </c>
      <c r="CF473" s="15">
        <f ca="1">(AY473*DCF!G$10-DCF!G$5*MAX(AY473*DCF!G$10,0)-MAX(AY473-AX473,0)/Inputs!$B$10)*DCF!G$6</f>
        <v>1628.1683537830563</v>
      </c>
      <c r="CG473" s="15">
        <f ca="1">(AZ473*DCF!H$10-DCF!H$5*MAX(AZ473*DCF!H$10,0)-MAX(AZ473-AY473,0)/Inputs!$B$10)*DCF!H$6</f>
        <v>1776.3079188038862</v>
      </c>
      <c r="CH473" s="15">
        <f ca="1">(BA473*DCF!I$10-DCF!I$5*MAX(BA473*DCF!I$10,0)-MAX(BA473-AZ473,0)/Inputs!$B$10)*DCF!I$6</f>
        <v>1884.7975015649185</v>
      </c>
      <c r="CI473" s="15">
        <f ca="1">(BB473*DCF!J$10-DCF!J$5*MAX(BB473*DCF!J$10,0)-MAX(BB473-BA473,0)/Inputs!$B$10)*DCF!J$6</f>
        <v>2376.4467708129964</v>
      </c>
      <c r="CJ473" s="15">
        <f ca="1">(BC473*DCF!K$10-DCF!K$5*MAX(BC473*DCF!K$10,0)-MAX(BC473-BB473,0)/Inputs!$B$10)*DCF!K$6</f>
        <v>2608.9304287099844</v>
      </c>
      <c r="CK473" s="15">
        <f ca="1">(BD473*DCF!L$10-DCF!L$5*MAX(BD473*DCF!L$10,0)-MAX(BD473-BC473,0)/Inputs!$B$10)*DCF!L$6</f>
        <v>2911.3076142335149</v>
      </c>
      <c r="CL473" s="15">
        <f ca="1">(BE473*DCF!M$10-DCF!M$5*MAX(BE473*DCF!M$10,0)-MAX(BE473-BD473,0)/Inputs!$B$10)*DCF!M$6</f>
        <v>2952.4704963494596</v>
      </c>
      <c r="CM473" s="15">
        <f ca="1">(BF473*DCF!C$28-DCF!C$5*MAX(BF473*DCF!C$28,0)-MAX(BF473-Inputs!$B$13,0)/Inputs!$B$17)*DCF!C$6</f>
        <v>3728.6915993355765</v>
      </c>
      <c r="CN473" s="15">
        <f ca="1">(BG473*DCF!D$28-DCF!D$5*MAX(BG473*DCF!D$28,0)-MAX(BG473-BF473,0)/Inputs!$B$17)*DCF!D$6</f>
        <v>4670.9127822237506</v>
      </c>
      <c r="CO473" s="15">
        <f ca="1">(BH473*DCF!E$28-DCF!E$5*MAX(BH473*DCF!E$28,0)-MAX(BH473-BG473,0)/Inputs!$B$17)*DCF!E$6</f>
        <v>5751.3934794572751</v>
      </c>
      <c r="CP473" s="15">
        <f ca="1">(BI473*DCF!F$28-DCF!F$5*MAX(BI473*DCF!F$28,0)-MAX(BI473-BH473,0)/Inputs!$B$17)*DCF!F$6</f>
        <v>6944.2521310118127</v>
      </c>
      <c r="CQ473" s="15">
        <f ca="1">(BJ473*DCF!G$28-DCF!G$5*MAX(BJ473*DCF!G$28,0)-MAX(BJ473-BI473,0)/Inputs!$B$17)*DCF!G$6</f>
        <v>8087.2419432055976</v>
      </c>
      <c r="CR473" s="15">
        <f ca="1">(BK473*DCF!H$28-DCF!H$5*MAX(BK473*DCF!H$28,0)-MAX(BK473-BJ473,0)/Inputs!$B$17)*DCF!H$6</f>
        <v>9535.5652001221679</v>
      </c>
      <c r="CS473" s="15">
        <f ca="1">(BL473*DCF!I$28-DCF!I$5*MAX(BL473*DCF!I$28,0)-MAX(BL473-BK473,0)/Inputs!$B$17)*DCF!I$6</f>
        <v>10295.148793510249</v>
      </c>
      <c r="CT473" s="15">
        <f ca="1">(BM473*DCF!J$28-DCF!J$5*MAX(BM473*DCF!J$28,0)-MAX(BM473-BL473,0)/Inputs!$B$17)*DCF!J$6</f>
        <v>11414.891093080825</v>
      </c>
      <c r="CU473" s="15">
        <f ca="1">(BN473*DCF!K$28-DCF!K$5*MAX(BN473*DCF!K$28,0)-MAX(BN473-BM473,0)/Inputs!$B$17)*DCF!K$6</f>
        <v>13467.858021982785</v>
      </c>
      <c r="CV473" s="15">
        <f ca="1">(BO473*DCF!L$28-DCF!L$5*MAX(BO473*DCF!L$28,0)-MAX(BO473-BN473,0)/Inputs!$B$17)*DCF!L$6</f>
        <v>15275.941773916755</v>
      </c>
      <c r="CW473" s="15">
        <f ca="1">(BP473*DCF!M$28-DCF!M$5*MAX(BP473*DCF!M$28,0)-MAX(BP473-BO473,0)/Inputs!$B$17)*DCF!M$6</f>
        <v>16780.384634153535</v>
      </c>
      <c r="CX473" s="15">
        <f ca="1">(BQ473*DCF!C$46-DCF!C$5*MAX(BQ473*DCF!C$46,0)-MAX(BQ473-Inputs!$B$20,0)/Inputs!$B$24)*DCF!C$6</f>
        <v>-1769.0255207290563</v>
      </c>
      <c r="CY473" s="15">
        <f ca="1">(BR473*DCF!D$46-DCF!D$5*MAX(BR473*DCF!D$46,0)-MAX(BR473-BQ473,0)/Inputs!$B$24)*DCF!D$6</f>
        <v>-716.78657564907962</v>
      </c>
      <c r="CZ473" s="15">
        <f ca="1">(BS473*DCF!E$46-DCF!E$5*MAX(BS473*DCF!E$46,0)-MAX(BS473-BR473,0)/Inputs!$B$24)*DCF!E$6</f>
        <v>-1404.6742973362498</v>
      </c>
      <c r="DA473" s="15">
        <f ca="1">(BT473*DCF!F$46-DCF!F$5*MAX(BT473*DCF!F$46,0)-MAX(BT473-BS473,0)/Inputs!$B$24)*DCF!F$6</f>
        <v>-1412.6451268489307</v>
      </c>
      <c r="DB473" s="15">
        <f ca="1">(BU473*DCF!G$46-DCF!G$5*MAX(BU473*DCF!G$46,0)-MAX(BU473-BT473,0)/Inputs!$B$24)*DCF!G$6</f>
        <v>-1302.0951022356151</v>
      </c>
      <c r="DC473" s="15">
        <f ca="1">(BV473*DCF!H$46-DCF!H$5*MAX(BV473*DCF!H$46,0)-MAX(BV473-BU473,0)/Inputs!$B$24)*DCF!H$6</f>
        <v>-1597.6189806075624</v>
      </c>
      <c r="DD473" s="15">
        <f ca="1">(BW473*DCF!I$46-DCF!I$5*MAX(BW473*DCF!I$46,0)-MAX(BW473-BV473,0)/Inputs!$B$24)*DCF!I$6</f>
        <v>-1073.7084885005288</v>
      </c>
      <c r="DE473" s="15">
        <f ca="1">(BX473*DCF!J$46-DCF!J$5*MAX(BX473*DCF!J$46,0)-MAX(BX473-BW473,0)/Inputs!$B$24)*DCF!J$6</f>
        <v>271.73022706209952</v>
      </c>
      <c r="DF473" s="15">
        <f ca="1">(BY473*DCF!K$46-DCF!K$5*MAX(BY473*DCF!K$46,0)-MAX(BY473-BX473,0)/Inputs!$B$24)*DCF!K$6</f>
        <v>-1360.7507982880584</v>
      </c>
      <c r="DG473" s="15">
        <f ca="1">(BZ473*DCF!L$46-DCF!L$5*MAX(BZ473*DCF!L$46,0)-MAX(BZ473-BY473,0)/Inputs!$B$24)*DCF!L$6</f>
        <v>252.35898212657293</v>
      </c>
      <c r="DH473" s="15">
        <f ca="1">(CA473*DCF!M$46-DCF!M$5*MAX(CA473*DCF!M$46,0)-MAX(CA473-BZ473,0)/Inputs!$B$24)*DCF!M$6</f>
        <v>672.00578343614222</v>
      </c>
      <c r="DI473" s="15">
        <f ca="1">SUM(CB473:CL473)+BE473*DCF!M$10*(1+Inputs!$B$30)*(1-Inputs!$B$33)*(1-Inputs!$B$30/Inputs!$B$31)/(Inputs!$B$29-Inputs!$B$30)*DCF!M$6</f>
        <v>89989.1518477278</v>
      </c>
      <c r="DJ473" s="15">
        <f ca="1">SUM(CM473:CW473)+BP473*DCF!M$28*(1+Inputs!$B$30)*(1-Inputs!$B$33)*(1-Inputs!$B$30/Inputs!$B$31)/(Inputs!$B$29-Inputs!$B$30)*DCF!M$6</f>
        <v>449741.01786510763</v>
      </c>
      <c r="DK473" s="15">
        <f ca="1">SUM(CX473:DH473)+CA473*DCF!M$46*(1+Inputs!$B$30)*(1-Inputs!$B$33)*(1-Inputs!$B$30/Inputs!$B$31)/(Inputs!$B$29-Inputs!$B$30)*DCF!M$6</f>
        <v>117971.26973586729</v>
      </c>
      <c r="DM473" s="15">
        <f ca="1">DI473+DJ473+DK473+Inputs!$B$34+Inputs!$B$36-Inputs!$B$35</f>
        <v>734552.43944870273</v>
      </c>
    </row>
    <row r="474" spans="1:117" x14ac:dyDescent="0.75">
      <c r="A474" s="11">
        <v>461</v>
      </c>
      <c r="C474" s="23">
        <f t="shared" ref="C474:M483" ca="1" si="286">_xlfn.NORM.S.INV(RAND())</f>
        <v>-2.3926938676548306</v>
      </c>
      <c r="D474" s="23">
        <f t="shared" ca="1" si="286"/>
        <v>1.9298341382245279</v>
      </c>
      <c r="E474" s="23">
        <f t="shared" ca="1" si="286"/>
        <v>-0.94383463511101506</v>
      </c>
      <c r="F474" s="23">
        <f t="shared" ca="1" si="286"/>
        <v>0.12476710789712236</v>
      </c>
      <c r="G474" s="23">
        <f t="shared" ca="1" si="286"/>
        <v>0.63613542505641063</v>
      </c>
      <c r="H474" s="23">
        <f t="shared" ca="1" si="286"/>
        <v>-1.7755505967655212</v>
      </c>
      <c r="I474" s="23">
        <f t="shared" ca="1" si="286"/>
        <v>0.3089188377164096</v>
      </c>
      <c r="J474" s="23">
        <f t="shared" ca="1" si="286"/>
        <v>5.6916286710390972E-2</v>
      </c>
      <c r="K474" s="23">
        <f t="shared" ca="1" si="286"/>
        <v>2.3982265762177497</v>
      </c>
      <c r="L474" s="23">
        <f t="shared" ca="1" si="286"/>
        <v>1.1518459992837937</v>
      </c>
      <c r="M474" s="23">
        <f t="shared" ca="1" si="286"/>
        <v>0.12174697302563245</v>
      </c>
      <c r="N474" s="23">
        <f ca="1">SQRT(Inputs!$B$38)*C474+SQRT(1-Inputs!$B$38)*_xlfn.NORM.S.INV(RAND())</f>
        <v>-1.622108710912417</v>
      </c>
      <c r="O474" s="23">
        <f ca="1">SQRT(Inputs!$B$38)*D474+SQRT(1-Inputs!$B$38)*_xlfn.NORM.S.INV(RAND())</f>
        <v>-0.1003625166959865</v>
      </c>
      <c r="P474" s="23">
        <f ca="1">SQRT(Inputs!$B$38)*E474+SQRT(1-Inputs!$B$38)*_xlfn.NORM.S.INV(RAND())</f>
        <v>-0.34519803481844735</v>
      </c>
      <c r="Q474" s="23">
        <f ca="1">SQRT(Inputs!$B$38)*F474+SQRT(1-Inputs!$B$38)*_xlfn.NORM.S.INV(RAND())</f>
        <v>-1.814311925436886</v>
      </c>
      <c r="R474" s="23">
        <f ca="1">SQRT(Inputs!$B$38)*G474+SQRT(1-Inputs!$B$38)*_xlfn.NORM.S.INV(RAND())</f>
        <v>1.2998855926201267</v>
      </c>
      <c r="S474" s="23">
        <f ca="1">SQRT(Inputs!$B$38)*H474+SQRT(1-Inputs!$B$38)*_xlfn.NORM.S.INV(RAND())</f>
        <v>-0.41106122826423896</v>
      </c>
      <c r="T474" s="23">
        <f ca="1">SQRT(Inputs!$B$38)*I474+SQRT(1-Inputs!$B$38)*_xlfn.NORM.S.INV(RAND())</f>
        <v>0.31557425892498109</v>
      </c>
      <c r="U474" s="23">
        <f ca="1">SQRT(Inputs!$B$38)*J474+SQRT(1-Inputs!$B$38)*_xlfn.NORM.S.INV(RAND())</f>
        <v>1.0391337283855502E-2</v>
      </c>
      <c r="V474" s="23">
        <f ca="1">SQRT(Inputs!$B$38)*K474+SQRT(1-Inputs!$B$38)*_xlfn.NORM.S.INV(RAND())</f>
        <v>0.92836716396438335</v>
      </c>
      <c r="W474" s="23">
        <f ca="1">SQRT(Inputs!$B$38)*L474+SQRT(1-Inputs!$B$38)*_xlfn.NORM.S.INV(RAND())</f>
        <v>0.46682593018286389</v>
      </c>
      <c r="X474" s="23">
        <f ca="1">SQRT(Inputs!$B$38)*M474+SQRT(1-Inputs!$B$38)*_xlfn.NORM.S.INV(RAND())</f>
        <v>-0.39832942644366109</v>
      </c>
      <c r="Y474" s="23">
        <f ca="1">SQRT(Inputs!$B$38)*C474+SQRT(1-Inputs!$B$38)*_xlfn.NORM.S.INV(RAND())</f>
        <v>-1.752327645064427</v>
      </c>
      <c r="Z474" s="23">
        <f ca="1">SQRT(Inputs!$B$38)*D474+SQRT(1-Inputs!$B$38)*_xlfn.NORM.S.INV(RAND())</f>
        <v>1.851264989728473</v>
      </c>
      <c r="AA474" s="23">
        <f ca="1">SQRT(Inputs!$B$38)*E474+SQRT(1-Inputs!$B$38)*_xlfn.NORM.S.INV(RAND())</f>
        <v>-1.3641478757404237</v>
      </c>
      <c r="AB474" s="23">
        <f ca="1">SQRT(Inputs!$B$38)*F474+SQRT(1-Inputs!$B$38)*_xlfn.NORM.S.INV(RAND())</f>
        <v>0.90542013381488506</v>
      </c>
      <c r="AC474" s="23">
        <f ca="1">SQRT(Inputs!$B$38)*G474+SQRT(1-Inputs!$B$38)*_xlfn.NORM.S.INV(RAND())</f>
        <v>3.5998516657149315E-2</v>
      </c>
      <c r="AD474" s="23">
        <f ca="1">SQRT(Inputs!$B$38)*H474+SQRT(1-Inputs!$B$38)*_xlfn.NORM.S.INV(RAND())</f>
        <v>-1.6272522146900492</v>
      </c>
      <c r="AE474" s="23">
        <f ca="1">SQRT(Inputs!$B$38)*I474+SQRT(1-Inputs!$B$38)*_xlfn.NORM.S.INV(RAND())</f>
        <v>-1.639258643762763</v>
      </c>
      <c r="AF474" s="23">
        <f ca="1">SQRT(Inputs!$B$38)*J474+SQRT(1-Inputs!$B$38)*_xlfn.NORM.S.INV(RAND())</f>
        <v>-0.45869108473151649</v>
      </c>
      <c r="AG474" s="23">
        <f ca="1">SQRT(Inputs!$B$38)*K474+SQRT(1-Inputs!$B$38)*_xlfn.NORM.S.INV(RAND())</f>
        <v>1.3405789175291409</v>
      </c>
      <c r="AH474" s="23">
        <f ca="1">SQRT(Inputs!$B$38)*L474+SQRT(1-Inputs!$B$38)*_xlfn.NORM.S.INV(RAND())</f>
        <v>1.0679425264318338</v>
      </c>
      <c r="AI474" s="23">
        <f ca="1">SQRT(Inputs!$B$38)*M474+SQRT(1-Inputs!$B$38)*_xlfn.NORM.S.INV(RAND())</f>
        <v>0.31413854859245799</v>
      </c>
      <c r="AJ474" s="23">
        <f ca="1">SQRT(Inputs!$B$38)*C474+SQRT(1-Inputs!$B$38)*_xlfn.NORM.S.INV(RAND())</f>
        <v>-0.17113722155452771</v>
      </c>
      <c r="AK474" s="23">
        <f ca="1">SQRT(Inputs!$B$38)*D474+SQRT(1-Inputs!$B$38)*_xlfn.NORM.S.INV(RAND())</f>
        <v>-0.2309946200477293</v>
      </c>
      <c r="AL474" s="23">
        <f ca="1">SQRT(Inputs!$B$38)*E474+SQRT(1-Inputs!$B$38)*_xlfn.NORM.S.INV(RAND())</f>
        <v>-1.4111029587944777</v>
      </c>
      <c r="AM474" s="23">
        <f ca="1">SQRT(Inputs!$B$38)*F474+SQRT(1-Inputs!$B$38)*_xlfn.NORM.S.INV(RAND())</f>
        <v>0.32908931844179545</v>
      </c>
      <c r="AN474" s="23">
        <f ca="1">SQRT(Inputs!$B$38)*G474+SQRT(1-Inputs!$B$38)*_xlfn.NORM.S.INV(RAND())</f>
        <v>1.7109777638937136</v>
      </c>
      <c r="AO474" s="23">
        <f ca="1">SQRT(Inputs!$B$38)*H474+SQRT(1-Inputs!$B$38)*_xlfn.NORM.S.INV(RAND())</f>
        <v>-1.0293740379775909</v>
      </c>
      <c r="AP474" s="23">
        <f ca="1">SQRT(Inputs!$B$38)*I474+SQRT(1-Inputs!$B$38)*_xlfn.NORM.S.INV(RAND())</f>
        <v>-0.33652237282671621</v>
      </c>
      <c r="AQ474" s="23">
        <f ca="1">SQRT(Inputs!$B$38)*J474+SQRT(1-Inputs!$B$38)*_xlfn.NORM.S.INV(RAND())</f>
        <v>-0.76650492341254739</v>
      </c>
      <c r="AR474" s="23">
        <f ca="1">SQRT(Inputs!$B$38)*K474+SQRT(1-Inputs!$B$38)*_xlfn.NORM.S.INV(RAND())</f>
        <v>2.2451019367781173</v>
      </c>
      <c r="AS474" s="23">
        <f ca="1">SQRT(Inputs!$B$38)*L474+SQRT(1-Inputs!$B$38)*_xlfn.NORM.S.INV(RAND())</f>
        <v>0.63272750012653456</v>
      </c>
      <c r="AT474" s="23">
        <f ca="1">SQRT(Inputs!$B$38)*M474+SQRT(1-Inputs!$B$38)*_xlfn.NORM.S.INV(RAND())</f>
        <v>0.72531653468115764</v>
      </c>
      <c r="AU474" s="15">
        <f ca="1">Inputs!$B$6*EXP($B$8-0.5*C$5^2+C$5*N474)</f>
        <v>3816.3001711184988</v>
      </c>
      <c r="AV474" s="15">
        <f t="shared" ca="1" si="255"/>
        <v>4577.293074120792</v>
      </c>
      <c r="AW474" s="15">
        <f t="shared" ca="1" si="256"/>
        <v>5327.2901904581768</v>
      </c>
      <c r="AX474" s="15">
        <f t="shared" ca="1" si="257"/>
        <v>5184.9667595554965</v>
      </c>
      <c r="AY474" s="15">
        <f t="shared" ca="1" si="258"/>
        <v>7375.3751729773876</v>
      </c>
      <c r="AZ474" s="15">
        <f t="shared" ca="1" si="259"/>
        <v>8621.0758969401159</v>
      </c>
      <c r="BA474" s="15">
        <f t="shared" ca="1" si="260"/>
        <v>10904.254760678905</v>
      </c>
      <c r="BB474" s="15">
        <f t="shared" ca="1" si="261"/>
        <v>13364.036643575277</v>
      </c>
      <c r="BC474" s="15">
        <f t="shared" ca="1" si="262"/>
        <v>17902.055218348945</v>
      </c>
      <c r="BD474" s="15">
        <f t="shared" ca="1" si="263"/>
        <v>22910.543647597005</v>
      </c>
      <c r="BE474" s="15">
        <f t="shared" ca="1" si="264"/>
        <v>27073.666267877463</v>
      </c>
      <c r="BF474" s="15">
        <f ca="1">Inputs!$B$13*EXP($B$9-0.5*C$6^2+C$6*Y474)</f>
        <v>9771.9793848467234</v>
      </c>
      <c r="BG474" s="15">
        <f t="shared" ca="1" si="265"/>
        <v>16632.722822493284</v>
      </c>
      <c r="BH474" s="15">
        <f t="shared" ca="1" si="266"/>
        <v>16207.211998091312</v>
      </c>
      <c r="BI474" s="15">
        <f t="shared" ca="1" si="267"/>
        <v>22806.947164451401</v>
      </c>
      <c r="BJ474" s="15">
        <f t="shared" ca="1" si="268"/>
        <v>28105.292941296982</v>
      </c>
      <c r="BK474" s="15">
        <f t="shared" ca="1" si="269"/>
        <v>27639.436073574114</v>
      </c>
      <c r="BL474" s="15">
        <f t="shared" ca="1" si="270"/>
        <v>27453.812931344648</v>
      </c>
      <c r="BM474" s="15">
        <f t="shared" ca="1" si="271"/>
        <v>31877.467241440921</v>
      </c>
      <c r="BN474" s="15">
        <f t="shared" ca="1" si="272"/>
        <v>46037.726179917503</v>
      </c>
      <c r="BO474" s="15">
        <f t="shared" ca="1" si="273"/>
        <v>64131.512615642969</v>
      </c>
      <c r="BP474" s="15">
        <f t="shared" ca="1" si="274"/>
        <v>81793.78450111908</v>
      </c>
      <c r="BQ474" s="15">
        <f ca="1">Inputs!$B$20*EXP($B$10-0.5*C$7^2+C$7*AJ474)</f>
        <v>4036.8875913805987</v>
      </c>
      <c r="BR474" s="15">
        <f t="shared" ca="1" si="275"/>
        <v>5090.0937116620426</v>
      </c>
      <c r="BS474" s="15">
        <f t="shared" ca="1" si="276"/>
        <v>4647.7845329717056</v>
      </c>
      <c r="BT474" s="15">
        <f t="shared" ca="1" si="277"/>
        <v>6986.0992131280527</v>
      </c>
      <c r="BU474" s="15">
        <f t="shared" ca="1" si="278"/>
        <v>14647.398490084677</v>
      </c>
      <c r="BV474" s="15">
        <f t="shared" ca="1" si="279"/>
        <v>16160.606646510707</v>
      </c>
      <c r="BW474" s="15">
        <f t="shared" ca="1" si="280"/>
        <v>21000.877811406506</v>
      </c>
      <c r="BX474" s="15">
        <f t="shared" ca="1" si="281"/>
        <v>25189.190200810226</v>
      </c>
      <c r="BY474" s="15">
        <f t="shared" ca="1" si="282"/>
        <v>54231.717010838314</v>
      </c>
      <c r="BZ474" s="15">
        <f t="shared" ca="1" si="283"/>
        <v>85481.095772691406</v>
      </c>
      <c r="CA474" s="15">
        <f t="shared" ca="1" si="284"/>
        <v>136593.01831705874</v>
      </c>
      <c r="CB474" s="15">
        <f ca="1">(AU474*DCF!C$10-DCF!C$5*MAX(AU474*DCF!C$10,0)-MAX(AU474-Inputs!$B$6,0)/Inputs!$B$10)*DCF!C$6</f>
        <v>980.06067227300196</v>
      </c>
      <c r="CC474" s="15">
        <f ca="1">(AV474*DCF!D$10-DCF!D$5*MAX(AV474*DCF!D$10,0)-MAX(AV474-AU474,0)/Inputs!$B$10)*DCF!D$6</f>
        <v>930.13597387628897</v>
      </c>
      <c r="CD474" s="15">
        <f ca="1">(AW474*DCF!E$10-DCF!E$5*MAX(AW474*DCF!E$10,0)-MAX(AW474-AV474,0)/Inputs!$B$10)*DCF!E$6</f>
        <v>1061.0560924164611</v>
      </c>
      <c r="CE474" s="15">
        <f ca="1">(AX474*DCF!F$10-DCF!F$5*MAX(AX474*DCF!F$10,0)-MAX(AX474-AW474,0)/Inputs!$B$10)*DCF!F$6</f>
        <v>1131.8699804163905</v>
      </c>
      <c r="CF474" s="15">
        <f ca="1">(AY474*DCF!G$10-DCF!G$5*MAX(AY474*DCF!G$10,0)-MAX(AY474-AX474,0)/Inputs!$B$10)*DCF!G$6</f>
        <v>1098.5868328062236</v>
      </c>
      <c r="CG474" s="15">
        <f ca="1">(AZ474*DCF!H$10-DCF!H$5*MAX(AZ474*DCF!H$10,0)-MAX(AZ474-AY474,0)/Inputs!$B$10)*DCF!H$6</f>
        <v>1452.5915734550019</v>
      </c>
      <c r="CH474" s="15">
        <f ca="1">(BA474*DCF!I$10-DCF!I$5*MAX(BA474*DCF!I$10,0)-MAX(BA474-AZ474,0)/Inputs!$B$10)*DCF!I$6</f>
        <v>1617.2882273404828</v>
      </c>
      <c r="CI474" s="15">
        <f ca="1">(BB474*DCF!J$10-DCF!J$5*MAX(BB474*DCF!J$10,0)-MAX(BB474-BA474,0)/Inputs!$B$10)*DCF!J$6</f>
        <v>1920.5602865360838</v>
      </c>
      <c r="CJ474" s="15">
        <f ca="1">(BC474*DCF!K$10-DCF!K$5*MAX(BC474*DCF!K$10,0)-MAX(BC474-BB474,0)/Inputs!$B$10)*DCF!K$6</f>
        <v>2246.6898623601041</v>
      </c>
      <c r="CK474" s="15">
        <f ca="1">(BD474*DCF!L$10-DCF!L$5*MAX(BD474*DCF!L$10,0)-MAX(BD474-BC474,0)/Inputs!$B$10)*DCF!L$6</f>
        <v>2807.6669998075586</v>
      </c>
      <c r="CL474" s="15">
        <f ca="1">(BE474*DCF!M$10-DCF!M$5*MAX(BE474*DCF!M$10,0)-MAX(BE474-BD474,0)/Inputs!$B$10)*DCF!M$6</f>
        <v>3323.1150028859042</v>
      </c>
      <c r="CM474" s="15">
        <f ca="1">(BF474*DCF!C$28-DCF!C$5*MAX(BF474*DCF!C$28,0)-MAX(BF474-Inputs!$B$13,0)/Inputs!$B$17)*DCF!C$6</f>
        <v>2982.3440223636571</v>
      </c>
      <c r="CN474" s="15">
        <f ca="1">(BG474*DCF!D$28-DCF!D$5*MAX(BG474*DCF!D$28,0)-MAX(BG474-BF474,0)/Inputs!$B$17)*DCF!D$6</f>
        <v>3435.0093474381583</v>
      </c>
      <c r="CO474" s="15">
        <f ca="1">(BH474*DCF!E$28-DCF!E$5*MAX(BH474*DCF!E$28,0)-MAX(BH474-BG474,0)/Inputs!$B$17)*DCF!E$6</f>
        <v>4590.1710306632594</v>
      </c>
      <c r="CP474" s="15">
        <f ca="1">(BI474*DCF!F$28-DCF!F$5*MAX(BI474*DCF!F$28,0)-MAX(BI474-BH474,0)/Inputs!$B$17)*DCF!F$6</f>
        <v>4989.8992966819969</v>
      </c>
      <c r="CQ474" s="15">
        <f ca="1">(BJ474*DCF!G$28-DCF!G$5*MAX(BJ474*DCF!G$28,0)-MAX(BJ474-BI474,0)/Inputs!$B$17)*DCF!G$6</f>
        <v>6401.0020694624309</v>
      </c>
      <c r="CR474" s="15">
        <f ca="1">(BK474*DCF!H$28-DCF!H$5*MAX(BK474*DCF!H$28,0)-MAX(BK474-BJ474,0)/Inputs!$B$17)*DCF!H$6</f>
        <v>6835.5374793802985</v>
      </c>
      <c r="CS474" s="15">
        <f ca="1">(BL474*DCF!I$28-DCF!I$5*MAX(BL474*DCF!I$28,0)-MAX(BL474-BK474,0)/Inputs!$B$17)*DCF!I$6</f>
        <v>6455.8474907250084</v>
      </c>
      <c r="CT474" s="15">
        <f ca="1">(BM474*DCF!J$28-DCF!J$5*MAX(BM474*DCF!J$28,0)-MAX(BM474-BL474,0)/Inputs!$B$17)*DCF!J$6</f>
        <v>6524.7811227204074</v>
      </c>
      <c r="CU474" s="15">
        <f ca="1">(BN474*DCF!K$28-DCF!K$5*MAX(BN474*DCF!K$28,0)-MAX(BN474-BM474,0)/Inputs!$B$17)*DCF!K$6</f>
        <v>7987.9527484492828</v>
      </c>
      <c r="CV474" s="15">
        <f ca="1">(BO474*DCF!L$28-DCF!L$5*MAX(BO474*DCF!L$28,0)-MAX(BO474-BN474,0)/Inputs!$B$17)*DCF!L$6</f>
        <v>10748.240772832398</v>
      </c>
      <c r="CW474" s="15">
        <f ca="1">(BP474*DCF!M$28-DCF!M$5*MAX(BP474*DCF!M$28,0)-MAX(BP474-BO474,0)/Inputs!$B$17)*DCF!M$6</f>
        <v>13543.344180899476</v>
      </c>
      <c r="CX474" s="15">
        <f ca="1">(BQ474*DCF!C$46-DCF!C$5*MAX(BQ474*DCF!C$46,0)-MAX(BQ474-Inputs!$B$20,0)/Inputs!$B$24)*DCF!C$6</f>
        <v>-1318.3978693168119</v>
      </c>
      <c r="CY474" s="15">
        <f ca="1">(BR474*DCF!D$46-DCF!D$5*MAX(BR474*DCF!D$46,0)-MAX(BR474-BQ474,0)/Inputs!$B$24)*DCF!D$6</f>
        <v>-1318.154603180458</v>
      </c>
      <c r="CZ474" s="15">
        <f ca="1">(BS474*DCF!E$46-DCF!E$5*MAX(BS474*DCF!E$46,0)-MAX(BS474-BR474,0)/Inputs!$B$24)*DCF!E$6</f>
        <v>-549.60861342391502</v>
      </c>
      <c r="DA474" s="15">
        <f ca="1">(BT474*DCF!F$46-DCF!F$5*MAX(BT474*DCF!F$46,0)-MAX(BT474-BS474,0)/Inputs!$B$24)*DCF!F$6</f>
        <v>-1360.2262089993617</v>
      </c>
      <c r="DB474" s="15">
        <f ca="1">(BU474*DCF!G$46-DCF!G$5*MAX(BU474*DCF!G$46,0)-MAX(BU474-BT474,0)/Inputs!$B$24)*DCF!G$6</f>
        <v>-3069.8192534577083</v>
      </c>
      <c r="DC474" s="15">
        <f ca="1">(BV474*DCF!H$46-DCF!H$5*MAX(BV474*DCF!H$46,0)-MAX(BV474-BU474,0)/Inputs!$B$24)*DCF!H$6</f>
        <v>-470.22016302918769</v>
      </c>
      <c r="DD474" s="15">
        <f ca="1">(BW474*DCF!I$46-DCF!I$5*MAX(BW474*DCF!I$46,0)-MAX(BW474-BV474,0)/Inputs!$B$24)*DCF!I$6</f>
        <v>-904.43119050803216</v>
      </c>
      <c r="DE474" s="15">
        <f ca="1">(BX474*DCF!J$46-DCF!J$5*MAX(BX474*DCF!J$46,0)-MAX(BX474-BW474,0)/Inputs!$B$24)*DCF!J$6</f>
        <v>-54.055166316962485</v>
      </c>
      <c r="DF474" s="15">
        <f ca="1">(BY474*DCF!K$46-DCF!K$5*MAX(BY474*DCF!K$46,0)-MAX(BY474-BX474,0)/Inputs!$B$24)*DCF!K$6</f>
        <v>-4016.7489206864557</v>
      </c>
      <c r="DG474" s="15">
        <f ca="1">(BZ474*DCF!L$46-DCF!L$5*MAX(BZ474*DCF!L$46,0)-MAX(BZ474-BY474,0)/Inputs!$B$24)*DCF!L$6</f>
        <v>-1162.925203294616</v>
      </c>
      <c r="DH474" s="15">
        <f ca="1">(CA474*DCF!M$46-DCF!M$5*MAX(CA474*DCF!M$46,0)-MAX(CA474-BZ474,0)/Inputs!$B$24)*DCF!M$6</f>
        <v>23.092206484717856</v>
      </c>
      <c r="DI474" s="15">
        <f ca="1">SUM(CB474:CL474)+BE474*DCF!M$10*(1+Inputs!$B$30)*(1-Inputs!$B$33)*(1-Inputs!$B$30/Inputs!$B$31)/(Inputs!$B$29-Inputs!$B$30)*DCF!M$6</f>
        <v>93915.992739849709</v>
      </c>
      <c r="DJ474" s="15">
        <f ca="1">SUM(CM474:CW474)+BP474*DCF!M$28*(1+Inputs!$B$30)*(1-Inputs!$B$33)*(1-Inputs!$B$30/Inputs!$B$31)/(Inputs!$B$29-Inputs!$B$30)*DCF!M$6</f>
        <v>378005.04139820416</v>
      </c>
      <c r="DK474" s="15">
        <f ca="1">SUM(CX474:DH474)+CA474*DCF!M$46*(1+Inputs!$B$30)*(1-Inputs!$B$33)*(1-Inputs!$B$30/Inputs!$B$31)/(Inputs!$B$29-Inputs!$B$30)*DCF!M$6</f>
        <v>196987.4918098542</v>
      </c>
      <c r="DM474" s="15">
        <f ca="1">DI474+DJ474+DK474+Inputs!$B$34+Inputs!$B$36-Inputs!$B$35</f>
        <v>745759.52594790806</v>
      </c>
    </row>
    <row r="475" spans="1:117" x14ac:dyDescent="0.75">
      <c r="A475" s="11">
        <v>462</v>
      </c>
      <c r="C475" s="23">
        <f t="shared" ca="1" si="286"/>
        <v>-0.374639946543466</v>
      </c>
      <c r="D475" s="23">
        <f t="shared" ca="1" si="286"/>
        <v>0.63786818528368394</v>
      </c>
      <c r="E475" s="23">
        <f t="shared" ca="1" si="286"/>
        <v>2.3930670082514972E-2</v>
      </c>
      <c r="F475" s="23">
        <f t="shared" ca="1" si="286"/>
        <v>-0.50891759756005228</v>
      </c>
      <c r="G475" s="23">
        <f t="shared" ca="1" si="286"/>
        <v>0.81583624741224869</v>
      </c>
      <c r="H475" s="23">
        <f t="shared" ca="1" si="286"/>
        <v>-0.77063712558907427</v>
      </c>
      <c r="I475" s="23">
        <f t="shared" ca="1" si="286"/>
        <v>1.7941343989569756</v>
      </c>
      <c r="J475" s="23">
        <f t="shared" ca="1" si="286"/>
        <v>0.72264816068535953</v>
      </c>
      <c r="K475" s="23">
        <f t="shared" ca="1" si="286"/>
        <v>1.8647360148564835</v>
      </c>
      <c r="L475" s="23">
        <f t="shared" ca="1" si="286"/>
        <v>-1.1055094767251321</v>
      </c>
      <c r="M475" s="23">
        <f t="shared" ca="1" si="286"/>
        <v>-0.37381843237775847</v>
      </c>
      <c r="N475" s="23">
        <f ca="1">SQRT(Inputs!$B$38)*C475+SQRT(1-Inputs!$B$38)*_xlfn.NORM.S.INV(RAND())</f>
        <v>1.0390351001373346</v>
      </c>
      <c r="O475" s="23">
        <f ca="1">SQRT(Inputs!$B$38)*D475+SQRT(1-Inputs!$B$38)*_xlfn.NORM.S.INV(RAND())</f>
        <v>1.2389674114323435</v>
      </c>
      <c r="P475" s="23">
        <f ca="1">SQRT(Inputs!$B$38)*E475+SQRT(1-Inputs!$B$38)*_xlfn.NORM.S.INV(RAND())</f>
        <v>0.53075904928846529</v>
      </c>
      <c r="Q475" s="23">
        <f ca="1">SQRT(Inputs!$B$38)*F475+SQRT(1-Inputs!$B$38)*_xlfn.NORM.S.INV(RAND())</f>
        <v>-4.3467849762891336E-2</v>
      </c>
      <c r="R475" s="23">
        <f ca="1">SQRT(Inputs!$B$38)*G475+SQRT(1-Inputs!$B$38)*_xlfn.NORM.S.INV(RAND())</f>
        <v>-1.4834323131164884</v>
      </c>
      <c r="S475" s="23">
        <f ca="1">SQRT(Inputs!$B$38)*H475+SQRT(1-Inputs!$B$38)*_xlfn.NORM.S.INV(RAND())</f>
        <v>-0.86681843909759748</v>
      </c>
      <c r="T475" s="23">
        <f ca="1">SQRT(Inputs!$B$38)*I475+SQRT(1-Inputs!$B$38)*_xlfn.NORM.S.INV(RAND())</f>
        <v>0.25078289587024616</v>
      </c>
      <c r="U475" s="23">
        <f ca="1">SQRT(Inputs!$B$38)*J475+SQRT(1-Inputs!$B$38)*_xlfn.NORM.S.INV(RAND())</f>
        <v>0.24123059650901321</v>
      </c>
      <c r="V475" s="23">
        <f ca="1">SQRT(Inputs!$B$38)*K475+SQRT(1-Inputs!$B$38)*_xlfn.NORM.S.INV(RAND())</f>
        <v>0.12835841529619885</v>
      </c>
      <c r="W475" s="23">
        <f ca="1">SQRT(Inputs!$B$38)*L475+SQRT(1-Inputs!$B$38)*_xlfn.NORM.S.INV(RAND())</f>
        <v>-0.391702388209201</v>
      </c>
      <c r="X475" s="23">
        <f ca="1">SQRT(Inputs!$B$38)*M475+SQRT(1-Inputs!$B$38)*_xlfn.NORM.S.INV(RAND())</f>
        <v>0.7942591873620144</v>
      </c>
      <c r="Y475" s="23">
        <f ca="1">SQRT(Inputs!$B$38)*C475+SQRT(1-Inputs!$B$38)*_xlfn.NORM.S.INV(RAND())</f>
        <v>0.32784598443714619</v>
      </c>
      <c r="Z475" s="23">
        <f ca="1">SQRT(Inputs!$B$38)*D475+SQRT(1-Inputs!$B$38)*_xlfn.NORM.S.INV(RAND())</f>
        <v>8.9570089785907692E-2</v>
      </c>
      <c r="AA475" s="23">
        <f ca="1">SQRT(Inputs!$B$38)*E475+SQRT(1-Inputs!$B$38)*_xlfn.NORM.S.INV(RAND())</f>
        <v>-0.65826589456998275</v>
      </c>
      <c r="AB475" s="23">
        <f ca="1">SQRT(Inputs!$B$38)*F475+SQRT(1-Inputs!$B$38)*_xlfn.NORM.S.INV(RAND())</f>
        <v>-0.51718855757146864</v>
      </c>
      <c r="AC475" s="23">
        <f ca="1">SQRT(Inputs!$B$38)*G475+SQRT(1-Inputs!$B$38)*_xlfn.NORM.S.INV(RAND())</f>
        <v>0.40484264023348604</v>
      </c>
      <c r="AD475" s="23">
        <f ca="1">SQRT(Inputs!$B$38)*H475+SQRT(1-Inputs!$B$38)*_xlfn.NORM.S.INV(RAND())</f>
        <v>-0.82262209120837659</v>
      </c>
      <c r="AE475" s="23">
        <f ca="1">SQRT(Inputs!$B$38)*I475+SQRT(1-Inputs!$B$38)*_xlfn.NORM.S.INV(RAND())</f>
        <v>0.74896778588883262</v>
      </c>
      <c r="AF475" s="23">
        <f ca="1">SQRT(Inputs!$B$38)*J475+SQRT(1-Inputs!$B$38)*_xlfn.NORM.S.INV(RAND())</f>
        <v>0.69777537215546659</v>
      </c>
      <c r="AG475" s="23">
        <f ca="1">SQRT(Inputs!$B$38)*K475+SQRT(1-Inputs!$B$38)*_xlfn.NORM.S.INV(RAND())</f>
        <v>0.84564411714901588</v>
      </c>
      <c r="AH475" s="23">
        <f ca="1">SQRT(Inputs!$B$38)*L475+SQRT(1-Inputs!$B$38)*_xlfn.NORM.S.INV(RAND())</f>
        <v>-1.7288350926968779</v>
      </c>
      <c r="AI475" s="23">
        <f ca="1">SQRT(Inputs!$B$38)*M475+SQRT(1-Inputs!$B$38)*_xlfn.NORM.S.INV(RAND())</f>
        <v>-3.6838021686725647E-2</v>
      </c>
      <c r="AJ475" s="23">
        <f ca="1">SQRT(Inputs!$B$38)*C475+SQRT(1-Inputs!$B$38)*_xlfn.NORM.S.INV(RAND())</f>
        <v>1.924555103403855</v>
      </c>
      <c r="AK475" s="23">
        <f ca="1">SQRT(Inputs!$B$38)*D475+SQRT(1-Inputs!$B$38)*_xlfn.NORM.S.INV(RAND())</f>
        <v>-0.46963532410212189</v>
      </c>
      <c r="AL475" s="23">
        <f ca="1">SQRT(Inputs!$B$38)*E475+SQRT(1-Inputs!$B$38)*_xlfn.NORM.S.INV(RAND())</f>
        <v>1.2762242891981821</v>
      </c>
      <c r="AM475" s="23">
        <f ca="1">SQRT(Inputs!$B$38)*F475+SQRT(1-Inputs!$B$38)*_xlfn.NORM.S.INV(RAND())</f>
        <v>0.31240086365780007</v>
      </c>
      <c r="AN475" s="23">
        <f ca="1">SQRT(Inputs!$B$38)*G475+SQRT(1-Inputs!$B$38)*_xlfn.NORM.S.INV(RAND())</f>
        <v>1.488414571074745</v>
      </c>
      <c r="AO475" s="23">
        <f ca="1">SQRT(Inputs!$B$38)*H475+SQRT(1-Inputs!$B$38)*_xlfn.NORM.S.INV(RAND())</f>
        <v>0.40529338471974141</v>
      </c>
      <c r="AP475" s="23">
        <f ca="1">SQRT(Inputs!$B$38)*I475+SQRT(1-Inputs!$B$38)*_xlfn.NORM.S.INV(RAND())</f>
        <v>1.6823230814462926</v>
      </c>
      <c r="AQ475" s="23">
        <f ca="1">SQRT(Inputs!$B$38)*J475+SQRT(1-Inputs!$B$38)*_xlfn.NORM.S.INV(RAND())</f>
        <v>0.74025424068440682</v>
      </c>
      <c r="AR475" s="23">
        <f ca="1">SQRT(Inputs!$B$38)*K475+SQRT(1-Inputs!$B$38)*_xlfn.NORM.S.INV(RAND())</f>
        <v>0.65487413551613372</v>
      </c>
      <c r="AS475" s="23">
        <f ca="1">SQRT(Inputs!$B$38)*L475+SQRT(1-Inputs!$B$38)*_xlfn.NORM.S.INV(RAND())</f>
        <v>-0.7114791981747931</v>
      </c>
      <c r="AT475" s="23">
        <f ca="1">SQRT(Inputs!$B$38)*M475+SQRT(1-Inputs!$B$38)*_xlfn.NORM.S.INV(RAND())</f>
        <v>-1.1762229192387794</v>
      </c>
      <c r="AU475" s="15">
        <f ca="1">Inputs!$B$6*EXP($B$8-0.5*C$5^2+C$5*N475)</f>
        <v>5871.140712740952</v>
      </c>
      <c r="AV475" s="15">
        <f t="shared" ca="1" si="255"/>
        <v>8574.5600724859778</v>
      </c>
      <c r="AW475" s="15">
        <f t="shared" ca="1" si="256"/>
        <v>11231.077464249014</v>
      </c>
      <c r="AX475" s="15">
        <f t="shared" ca="1" si="257"/>
        <v>13637.755931207468</v>
      </c>
      <c r="AY475" s="15">
        <f t="shared" ca="1" si="258"/>
        <v>14015.550774043275</v>
      </c>
      <c r="AZ475" s="15">
        <f t="shared" ca="1" si="259"/>
        <v>15580.854447944326</v>
      </c>
      <c r="BA475" s="15">
        <f t="shared" ca="1" si="260"/>
        <v>19574.055772935928</v>
      </c>
      <c r="BB475" s="15">
        <f t="shared" ca="1" si="261"/>
        <v>24550.860823177343</v>
      </c>
      <c r="BC475" s="15">
        <f t="shared" ca="1" si="262"/>
        <v>30443.436432173126</v>
      </c>
      <c r="BD475" s="15">
        <f t="shared" ca="1" si="263"/>
        <v>35954.380940772084</v>
      </c>
      <c r="BE475" s="15">
        <f t="shared" ca="1" si="264"/>
        <v>47362.775422713574</v>
      </c>
      <c r="BF475" s="15">
        <f ca="1">Inputs!$B$13*EXP($B$9-0.5*C$6^2+C$6*Y475)</f>
        <v>14759.8205522925</v>
      </c>
      <c r="BG475" s="15">
        <f t="shared" ca="1" si="265"/>
        <v>18281.401072763623</v>
      </c>
      <c r="BH475" s="15">
        <f t="shared" ca="1" si="266"/>
        <v>20026.257242005704</v>
      </c>
      <c r="BI475" s="15">
        <f t="shared" ca="1" si="267"/>
        <v>22639.268714388378</v>
      </c>
      <c r="BJ475" s="15">
        <f t="shared" ca="1" si="268"/>
        <v>29422.094765686685</v>
      </c>
      <c r="BK475" s="15">
        <f t="shared" ca="1" si="269"/>
        <v>32284.1564025798</v>
      </c>
      <c r="BL475" s="15">
        <f t="shared" ca="1" si="270"/>
        <v>43699.306489926421</v>
      </c>
      <c r="BM475" s="15">
        <f t="shared" ca="1" si="271"/>
        <v>58579.89829302302</v>
      </c>
      <c r="BN475" s="15">
        <f t="shared" ca="1" si="272"/>
        <v>79729.723221161985</v>
      </c>
      <c r="BO475" s="15">
        <f t="shared" ca="1" si="273"/>
        <v>80239.750568318239</v>
      </c>
      <c r="BP475" s="15">
        <f t="shared" ca="1" si="274"/>
        <v>98348.771886838309</v>
      </c>
      <c r="BQ475" s="15">
        <f ca="1">Inputs!$B$20*EXP($B$10-0.5*C$7^2+C$7*AJ475)</f>
        <v>8489.0728082319656</v>
      </c>
      <c r="BR475" s="15">
        <f t="shared" ca="1" si="275"/>
        <v>9922.5953131682072</v>
      </c>
      <c r="BS475" s="15">
        <f t="shared" ca="1" si="276"/>
        <v>19603.676687176223</v>
      </c>
      <c r="BT475" s="15">
        <f t="shared" ca="1" si="277"/>
        <v>29337.627332501579</v>
      </c>
      <c r="BU475" s="15">
        <f t="shared" ca="1" si="278"/>
        <v>58285.754249027552</v>
      </c>
      <c r="BV475" s="15">
        <f t="shared" ca="1" si="279"/>
        <v>88845.602113898232</v>
      </c>
      <c r="BW475" s="15">
        <f t="shared" ca="1" si="280"/>
        <v>177004.4385057553</v>
      </c>
      <c r="BX475" s="15">
        <f t="shared" ca="1" si="281"/>
        <v>287174.98826242419</v>
      </c>
      <c r="BY475" s="15">
        <f t="shared" ca="1" si="282"/>
        <v>456091.21977245453</v>
      </c>
      <c r="BZ475" s="15">
        <f t="shared" ca="1" si="283"/>
        <v>561499.8499746247</v>
      </c>
      <c r="CA475" s="15">
        <f t="shared" ca="1" si="284"/>
        <v>639967.26754436397</v>
      </c>
      <c r="CB475" s="15">
        <f ca="1">(AU475*DCF!C$10-DCF!C$5*MAX(AU475*DCF!C$10,0)-MAX(AU475-Inputs!$B$6,0)/Inputs!$B$10)*DCF!C$6</f>
        <v>1036.5936753715255</v>
      </c>
      <c r="CC475" s="15">
        <f ca="1">(AV475*DCF!D$10-DCF!D$5*MAX(AV475*DCF!D$10,0)-MAX(AV475-AU475,0)/Inputs!$B$10)*DCF!D$6</f>
        <v>1430.8328695678715</v>
      </c>
      <c r="CD475" s="15">
        <f ca="1">(AW475*DCF!E$10-DCF!E$5*MAX(AW475*DCF!E$10,0)-MAX(AW475-AV475,0)/Inputs!$B$10)*DCF!E$6</f>
        <v>1994.7192753226004</v>
      </c>
      <c r="CE475" s="15">
        <f ca="1">(AX475*DCF!F$10-DCF!F$5*MAX(AX475*DCF!F$10,0)-MAX(AX475-AW475,0)/Inputs!$B$10)*DCF!F$6</f>
        <v>2476.3302651027593</v>
      </c>
      <c r="CF475" s="15">
        <f ca="1">(AY475*DCF!G$10-DCF!G$5*MAX(AY475*DCF!G$10,0)-MAX(AY475-AX475,0)/Inputs!$B$10)*DCF!G$6</f>
        <v>2815.1432602758714</v>
      </c>
      <c r="CG475" s="15">
        <f ca="1">(AZ475*DCF!H$10-DCF!H$5*MAX(AZ475*DCF!H$10,0)-MAX(AZ475-AY475,0)/Inputs!$B$10)*DCF!H$6</f>
        <v>2747.0863378538943</v>
      </c>
      <c r="CH475" s="15">
        <f ca="1">(BA475*DCF!I$10-DCF!I$5*MAX(BA475*DCF!I$10,0)-MAX(BA475-AZ475,0)/Inputs!$B$10)*DCF!I$6</f>
        <v>2920.4409995581582</v>
      </c>
      <c r="CI475" s="15">
        <f ca="1">(BB475*DCF!J$10-DCF!J$5*MAX(BB475*DCF!J$10,0)-MAX(BB475-BA475,0)/Inputs!$B$10)*DCF!J$6</f>
        <v>3458.8318890177156</v>
      </c>
      <c r="CJ475" s="15">
        <f ca="1">(BC475*DCF!K$10-DCF!K$5*MAX(BC475*DCF!K$10,0)-MAX(BC475-BB475,0)/Inputs!$B$10)*DCF!K$6</f>
        <v>4076.0334574009057</v>
      </c>
      <c r="CK475" s="15">
        <f ca="1">(BD475*DCF!L$10-DCF!L$5*MAX(BD475*DCF!L$10,0)-MAX(BD475-BC475,0)/Inputs!$B$10)*DCF!L$6</f>
        <v>4709.9499982696743</v>
      </c>
      <c r="CL475" s="15">
        <f ca="1">(BE475*DCF!M$10-DCF!M$5*MAX(BE475*DCF!M$10,0)-MAX(BE475-BD475,0)/Inputs!$B$10)*DCF!M$6</f>
        <v>5320.6455859829566</v>
      </c>
      <c r="CM475" s="15">
        <f ca="1">(BF475*DCF!C$28-DCF!C$5*MAX(BF475*DCF!C$28,0)-MAX(BF475-Inputs!$B$13,0)/Inputs!$B$17)*DCF!C$6</f>
        <v>3725.6580449376406</v>
      </c>
      <c r="CN475" s="15">
        <f ca="1">(BG475*DCF!D$28-DCF!D$5*MAX(BG475*DCF!D$28,0)-MAX(BG475-BF475,0)/Inputs!$B$17)*DCF!D$6</f>
        <v>4632.9796665403128</v>
      </c>
      <c r="CO475" s="15">
        <f ca="1">(BH475*DCF!E$28-DCF!E$5*MAX(BH475*DCF!E$28,0)-MAX(BH475-BG475,0)/Inputs!$B$17)*DCF!E$6</f>
        <v>5327.9055139606253</v>
      </c>
      <c r="CP475" s="15">
        <f ca="1">(BI475*DCF!F$28-DCF!F$5*MAX(BI475*DCF!F$28,0)-MAX(BI475-BH475,0)/Inputs!$B$17)*DCF!F$6</f>
        <v>5670.2250777484142</v>
      </c>
      <c r="CQ475" s="15">
        <f ca="1">(BJ475*DCF!G$28-DCF!G$5*MAX(BJ475*DCF!G$28,0)-MAX(BJ475-BI475,0)/Inputs!$B$17)*DCF!G$6</f>
        <v>6492.9813760585312</v>
      </c>
      <c r="CR475" s="15">
        <f ca="1">(BK475*DCF!H$28-DCF!H$5*MAX(BK475*DCF!H$28,0)-MAX(BK475-BJ475,0)/Inputs!$B$17)*DCF!H$6</f>
        <v>7539.5440019193238</v>
      </c>
      <c r="CS475" s="15">
        <f ca="1">(BL475*DCF!I$28-DCF!I$5*MAX(BL475*DCF!I$28,0)-MAX(BL475-BK475,0)/Inputs!$B$17)*DCF!I$6</f>
        <v>8637.600645789229</v>
      </c>
      <c r="CT475" s="15">
        <f ca="1">(BM475*DCF!J$28-DCF!J$5*MAX(BM475*DCF!J$28,0)-MAX(BM475-BL475,0)/Inputs!$B$17)*DCF!J$6</f>
        <v>11095.135497003523</v>
      </c>
      <c r="CU475" s="15">
        <f ca="1">(BN475*DCF!K$28-DCF!K$5*MAX(BN475*DCF!K$28,0)-MAX(BN475-BM475,0)/Inputs!$B$17)*DCF!K$6</f>
        <v>14247.00887666581</v>
      </c>
      <c r="CV475" s="15">
        <f ca="1">(BO475*DCF!L$28-DCF!L$5*MAX(BO475*DCF!L$28,0)-MAX(BO475-BN475,0)/Inputs!$B$17)*DCF!L$6</f>
        <v>15951.804015802998</v>
      </c>
      <c r="CW475" s="15">
        <f ca="1">(BP475*DCF!M$28-DCF!M$5*MAX(BP475*DCF!M$28,0)-MAX(BP475-BO475,0)/Inputs!$B$17)*DCF!M$6</f>
        <v>16611.476769272496</v>
      </c>
      <c r="CX475" s="15">
        <f ca="1">(BQ475*DCF!C$46-DCF!C$5*MAX(BQ475*DCF!C$46,0)-MAX(BQ475-Inputs!$B$20,0)/Inputs!$B$24)*DCF!C$6</f>
        <v>-4403.0527539713385</v>
      </c>
      <c r="CY475" s="15">
        <f ca="1">(BR475*DCF!D$46-DCF!D$5*MAX(BR475*DCF!D$46,0)-MAX(BR475-BQ475,0)/Inputs!$B$24)*DCF!D$6</f>
        <v>-2305.2277755830046</v>
      </c>
      <c r="CZ475" s="15">
        <f ca="1">(BS475*DCF!E$46-DCF!E$5*MAX(BS475*DCF!E$46,0)-MAX(BS475-BR475,0)/Inputs!$B$24)*DCF!E$6</f>
        <v>-6134.1846624997152</v>
      </c>
      <c r="DA475" s="15">
        <f ca="1">(BT475*DCF!F$46-DCF!F$5*MAX(BT475*DCF!F$46,0)-MAX(BT475-BS475,0)/Inputs!$B$24)*DCF!F$6</f>
        <v>-5680.9906525983497</v>
      </c>
      <c r="DB475" s="15">
        <f ca="1">(BU475*DCF!G$46-DCF!G$5*MAX(BU475*DCF!G$46,0)-MAX(BU475-BT475,0)/Inputs!$B$24)*DCF!G$6</f>
        <v>-11698.195563915669</v>
      </c>
      <c r="DC475" s="15">
        <f ca="1">(BV475*DCF!H$46-DCF!H$5*MAX(BV475*DCF!H$46,0)-MAX(BV475-BU475,0)/Inputs!$B$24)*DCF!H$6</f>
        <v>-9496.2854807141048</v>
      </c>
      <c r="DD475" s="15">
        <f ca="1">(BW475*DCF!I$46-DCF!I$5*MAX(BW475*DCF!I$46,0)-MAX(BW475-BV475,0)/Inputs!$B$24)*DCF!I$6</f>
        <v>-21219.005346259328</v>
      </c>
      <c r="DE475" s="15">
        <f ca="1">(BX475*DCF!J$46-DCF!J$5*MAX(BX475*DCF!J$46,0)-MAX(BX475-BW475,0)/Inputs!$B$24)*DCF!J$6</f>
        <v>-17169.233473162032</v>
      </c>
      <c r="DF475" s="15">
        <f ca="1">(BY475*DCF!K$46-DCF!K$5*MAX(BY475*DCF!K$46,0)-MAX(BY475-BX475,0)/Inputs!$B$24)*DCF!K$6</f>
        <v>-15326.52594884616</v>
      </c>
      <c r="DG475" s="15">
        <f ca="1">(BZ475*DCF!L$46-DCF!L$5*MAX(BZ475*DCF!L$46,0)-MAX(BZ475-BY475,0)/Inputs!$B$24)*DCF!L$6</f>
        <v>14959.567251747552</v>
      </c>
      <c r="DH475" s="15">
        <f ca="1">(CA475*DCF!M$46-DCF!M$5*MAX(CA475*DCF!M$46,0)-MAX(CA475-BZ475,0)/Inputs!$B$24)*DCF!M$6</f>
        <v>33766.82153485647</v>
      </c>
      <c r="DI475" s="15">
        <f ca="1">SUM(CB475:CL475)+BE475*DCF!M$10*(1+Inputs!$B$30)*(1-Inputs!$B$33)*(1-Inputs!$B$30/Inputs!$B$31)/(Inputs!$B$29-Inputs!$B$30)*DCF!M$6</f>
        <v>164797.83792300231</v>
      </c>
      <c r="DJ475" s="15">
        <f ca="1">SUM(CM475:CW475)+BP475*DCF!M$28*(1+Inputs!$B$30)*(1-Inputs!$B$33)*(1-Inputs!$B$30/Inputs!$B$31)/(Inputs!$B$29-Inputs!$B$30)*DCF!M$6</f>
        <v>464873.56307095522</v>
      </c>
      <c r="DK475" s="15">
        <f ca="1">SUM(CX475:DH475)+CA475*DCF!M$46*(1+Inputs!$B$30)*(1-Inputs!$B$33)*(1-Inputs!$B$30/Inputs!$B$31)/(Inputs!$B$29-Inputs!$B$30)*DCF!M$6</f>
        <v>944758.89172182069</v>
      </c>
      <c r="DM475" s="15">
        <f ca="1">DI475+DJ475+DK475+Inputs!$B$34+Inputs!$B$36-Inputs!$B$35</f>
        <v>1651281.2927157781</v>
      </c>
    </row>
    <row r="476" spans="1:117" x14ac:dyDescent="0.75">
      <c r="A476" s="11">
        <v>463</v>
      </c>
      <c r="C476" s="23">
        <f t="shared" ca="1" si="286"/>
        <v>1.2388799863045807</v>
      </c>
      <c r="D476" s="23">
        <f t="shared" ca="1" si="286"/>
        <v>-1.9202331335811653</v>
      </c>
      <c r="E476" s="23">
        <f t="shared" ca="1" si="286"/>
        <v>0.57878884875127756</v>
      </c>
      <c r="F476" s="23">
        <f t="shared" ca="1" si="286"/>
        <v>0.73067430892101215</v>
      </c>
      <c r="G476" s="23">
        <f t="shared" ca="1" si="286"/>
        <v>-1.9031306980832927</v>
      </c>
      <c r="H476" s="23">
        <f t="shared" ca="1" si="286"/>
        <v>-0.83031589946597184</v>
      </c>
      <c r="I476" s="23">
        <f t="shared" ca="1" si="286"/>
        <v>-1.3250995646130903</v>
      </c>
      <c r="J476" s="23">
        <f t="shared" ca="1" si="286"/>
        <v>6.3114609418700576E-2</v>
      </c>
      <c r="K476" s="23">
        <f t="shared" ca="1" si="286"/>
        <v>-1.2791125267423671</v>
      </c>
      <c r="L476" s="23">
        <f t="shared" ca="1" si="286"/>
        <v>-0.16411585430997794</v>
      </c>
      <c r="M476" s="23">
        <f t="shared" ca="1" si="286"/>
        <v>1.3674536001352504</v>
      </c>
      <c r="N476" s="23">
        <f ca="1">SQRT(Inputs!$B$38)*C476+SQRT(1-Inputs!$B$38)*_xlfn.NORM.S.INV(RAND())</f>
        <v>0.93274429482538457</v>
      </c>
      <c r="O476" s="23">
        <f ca="1">SQRT(Inputs!$B$38)*D476+SQRT(1-Inputs!$B$38)*_xlfn.NORM.S.INV(RAND())</f>
        <v>-0.51097631397731325</v>
      </c>
      <c r="P476" s="23">
        <f ca="1">SQRT(Inputs!$B$38)*E476+SQRT(1-Inputs!$B$38)*_xlfn.NORM.S.INV(RAND())</f>
        <v>1.4747796359366636</v>
      </c>
      <c r="Q476" s="23">
        <f ca="1">SQRT(Inputs!$B$38)*F476+SQRT(1-Inputs!$B$38)*_xlfn.NORM.S.INV(RAND())</f>
        <v>4.5714927864128063E-2</v>
      </c>
      <c r="R476" s="23">
        <f ca="1">SQRT(Inputs!$B$38)*G476+SQRT(1-Inputs!$B$38)*_xlfn.NORM.S.INV(RAND())</f>
        <v>-1.8057096643111761</v>
      </c>
      <c r="S476" s="23">
        <f ca="1">SQRT(Inputs!$B$38)*H476+SQRT(1-Inputs!$B$38)*_xlfn.NORM.S.INV(RAND())</f>
        <v>-1.0365170798404266</v>
      </c>
      <c r="T476" s="23">
        <f ca="1">SQRT(Inputs!$B$38)*I476+SQRT(1-Inputs!$B$38)*_xlfn.NORM.S.INV(RAND())</f>
        <v>-0.57847636187915186</v>
      </c>
      <c r="U476" s="23">
        <f ca="1">SQRT(Inputs!$B$38)*J476+SQRT(1-Inputs!$B$38)*_xlfn.NORM.S.INV(RAND())</f>
        <v>1.1317353349851195E-2</v>
      </c>
      <c r="V476" s="23">
        <f ca="1">SQRT(Inputs!$B$38)*K476+SQRT(1-Inputs!$B$38)*_xlfn.NORM.S.INV(RAND())</f>
        <v>-1.1029131404712889</v>
      </c>
      <c r="W476" s="23">
        <f ca="1">SQRT(Inputs!$B$38)*L476+SQRT(1-Inputs!$B$38)*_xlfn.NORM.S.INV(RAND())</f>
        <v>-0.99146243876213347</v>
      </c>
      <c r="X476" s="23">
        <f ca="1">SQRT(Inputs!$B$38)*M476+SQRT(1-Inputs!$B$38)*_xlfn.NORM.S.INV(RAND())</f>
        <v>0.78664600097397175</v>
      </c>
      <c r="Y476" s="23">
        <f ca="1">SQRT(Inputs!$B$38)*C476+SQRT(1-Inputs!$B$38)*_xlfn.NORM.S.INV(RAND())</f>
        <v>0.83687486398295485</v>
      </c>
      <c r="Z476" s="23">
        <f ca="1">SQRT(Inputs!$B$38)*D476+SQRT(1-Inputs!$B$38)*_xlfn.NORM.S.INV(RAND())</f>
        <v>-7.4208898763115094E-3</v>
      </c>
      <c r="AA476" s="23">
        <f ca="1">SQRT(Inputs!$B$38)*E476+SQRT(1-Inputs!$B$38)*_xlfn.NORM.S.INV(RAND())</f>
        <v>-0.76150255330299976</v>
      </c>
      <c r="AB476" s="23">
        <f ca="1">SQRT(Inputs!$B$38)*F476+SQRT(1-Inputs!$B$38)*_xlfn.NORM.S.INV(RAND())</f>
        <v>2.5013109900653014</v>
      </c>
      <c r="AC476" s="23">
        <f ca="1">SQRT(Inputs!$B$38)*G476+SQRT(1-Inputs!$B$38)*_xlfn.NORM.S.INV(RAND())</f>
        <v>-1.169348912858162</v>
      </c>
      <c r="AD476" s="23">
        <f ca="1">SQRT(Inputs!$B$38)*H476+SQRT(1-Inputs!$B$38)*_xlfn.NORM.S.INV(RAND())</f>
        <v>-1.2864458456695917</v>
      </c>
      <c r="AE476" s="23">
        <f ca="1">SQRT(Inputs!$B$38)*I476+SQRT(1-Inputs!$B$38)*_xlfn.NORM.S.INV(RAND())</f>
        <v>-1.0781493708248187</v>
      </c>
      <c r="AF476" s="23">
        <f ca="1">SQRT(Inputs!$B$38)*J476+SQRT(1-Inputs!$B$38)*_xlfn.NORM.S.INV(RAND())</f>
        <v>0.11476113649416309</v>
      </c>
      <c r="AG476" s="23">
        <f ca="1">SQRT(Inputs!$B$38)*K476+SQRT(1-Inputs!$B$38)*_xlfn.NORM.S.INV(RAND())</f>
        <v>-0.30303166326373471</v>
      </c>
      <c r="AH476" s="23">
        <f ca="1">SQRT(Inputs!$B$38)*L476+SQRT(1-Inputs!$B$38)*_xlfn.NORM.S.INV(RAND())</f>
        <v>1.3590501049222434</v>
      </c>
      <c r="AI476" s="23">
        <f ca="1">SQRT(Inputs!$B$38)*M476+SQRT(1-Inputs!$B$38)*_xlfn.NORM.S.INV(RAND())</f>
        <v>-1.1217072693282941</v>
      </c>
      <c r="AJ476" s="23">
        <f ca="1">SQRT(Inputs!$B$38)*C476+SQRT(1-Inputs!$B$38)*_xlfn.NORM.S.INV(RAND())</f>
        <v>0.95414285530347476</v>
      </c>
      <c r="AK476" s="23">
        <f ca="1">SQRT(Inputs!$B$38)*D476+SQRT(1-Inputs!$B$38)*_xlfn.NORM.S.INV(RAND())</f>
        <v>0.785870844845457</v>
      </c>
      <c r="AL476" s="23">
        <f ca="1">SQRT(Inputs!$B$38)*E476+SQRT(1-Inputs!$B$38)*_xlfn.NORM.S.INV(RAND())</f>
        <v>0.45491575782869775</v>
      </c>
      <c r="AM476" s="23">
        <f ca="1">SQRT(Inputs!$B$38)*F476+SQRT(1-Inputs!$B$38)*_xlfn.NORM.S.INV(RAND())</f>
        <v>0.21656250054334605</v>
      </c>
      <c r="AN476" s="23">
        <f ca="1">SQRT(Inputs!$B$38)*G476+SQRT(1-Inputs!$B$38)*_xlfn.NORM.S.INV(RAND())</f>
        <v>0.34225134511029065</v>
      </c>
      <c r="AO476" s="23">
        <f ca="1">SQRT(Inputs!$B$38)*H476+SQRT(1-Inputs!$B$38)*_xlfn.NORM.S.INV(RAND())</f>
        <v>6.3761541010953326E-2</v>
      </c>
      <c r="AP476" s="23">
        <f ca="1">SQRT(Inputs!$B$38)*I476+SQRT(1-Inputs!$B$38)*_xlfn.NORM.S.INV(RAND())</f>
        <v>0.22903193174390313</v>
      </c>
      <c r="AQ476" s="23">
        <f ca="1">SQRT(Inputs!$B$38)*J476+SQRT(1-Inputs!$B$38)*_xlfn.NORM.S.INV(RAND())</f>
        <v>0.35261893674050221</v>
      </c>
      <c r="AR476" s="23">
        <f ca="1">SQRT(Inputs!$B$38)*K476+SQRT(1-Inputs!$B$38)*_xlfn.NORM.S.INV(RAND())</f>
        <v>-0.7007779354471606</v>
      </c>
      <c r="AS476" s="23">
        <f ca="1">SQRT(Inputs!$B$38)*L476+SQRT(1-Inputs!$B$38)*_xlfn.NORM.S.INV(RAND())</f>
        <v>-0.66218098486029542</v>
      </c>
      <c r="AT476" s="23">
        <f ca="1">SQRT(Inputs!$B$38)*M476+SQRT(1-Inputs!$B$38)*_xlfn.NORM.S.INV(RAND())</f>
        <v>1.6089673924208803</v>
      </c>
      <c r="AU476" s="15">
        <f ca="1">Inputs!$B$6*EXP($B$8-0.5*C$5^2+C$5*N476)</f>
        <v>5770.9881634389812</v>
      </c>
      <c r="AV476" s="15">
        <f t="shared" ca="1" si="255"/>
        <v>6516.2322609174416</v>
      </c>
      <c r="AW476" s="15">
        <f t="shared" ca="1" si="256"/>
        <v>9694.0466638192884</v>
      </c>
      <c r="AX476" s="15">
        <f t="shared" ca="1" si="257"/>
        <v>11903.247025714318</v>
      </c>
      <c r="AY476" s="15">
        <f t="shared" ca="1" si="258"/>
        <v>11781.122684324213</v>
      </c>
      <c r="AZ476" s="15">
        <f t="shared" ca="1" si="259"/>
        <v>12854.407654645644</v>
      </c>
      <c r="BA476" s="15">
        <f t="shared" ca="1" si="260"/>
        <v>14806.390251109058</v>
      </c>
      <c r="BB476" s="15">
        <f t="shared" ca="1" si="261"/>
        <v>18148.099543820044</v>
      </c>
      <c r="BC476" s="15">
        <f t="shared" ca="1" si="262"/>
        <v>19982.059408679961</v>
      </c>
      <c r="BD476" s="15">
        <f t="shared" ca="1" si="263"/>
        <v>22311.844655431694</v>
      </c>
      <c r="BE476" s="15">
        <f t="shared" ca="1" si="264"/>
        <v>29371.062744240367</v>
      </c>
      <c r="BF476" s="15">
        <f ca="1">Inputs!$B$13*EXP($B$9-0.5*C$6^2+C$6*Y476)</f>
        <v>16327.037257471051</v>
      </c>
      <c r="BG476" s="15">
        <f t="shared" ca="1" si="265"/>
        <v>19871.709959088312</v>
      </c>
      <c r="BH476" s="15">
        <f t="shared" ca="1" si="266"/>
        <v>21398.795024192012</v>
      </c>
      <c r="BI476" s="15">
        <f t="shared" ca="1" si="267"/>
        <v>38497.070924811283</v>
      </c>
      <c r="BJ476" s="15">
        <f t="shared" ca="1" si="268"/>
        <v>39874.197705994804</v>
      </c>
      <c r="BK476" s="15">
        <f t="shared" ca="1" si="269"/>
        <v>41075.573369285579</v>
      </c>
      <c r="BL476" s="15">
        <f t="shared" ca="1" si="270"/>
        <v>43876.995320732451</v>
      </c>
      <c r="BM476" s="15">
        <f t="shared" ca="1" si="271"/>
        <v>54708.71839074319</v>
      </c>
      <c r="BN476" s="15">
        <f t="shared" ca="1" si="272"/>
        <v>64885.318093118687</v>
      </c>
      <c r="BO476" s="15">
        <f t="shared" ca="1" si="273"/>
        <v>93497.477050483401</v>
      </c>
      <c r="BP476" s="15">
        <f t="shared" ca="1" si="274"/>
        <v>101344.30881749725</v>
      </c>
      <c r="BQ476" s="15">
        <f ca="1">Inputs!$B$20*EXP($B$10-0.5*C$7^2+C$7*AJ476)</f>
        <v>6017.0154238089426</v>
      </c>
      <c r="BR476" s="15">
        <f t="shared" ca="1" si="275"/>
        <v>10478.753700240948</v>
      </c>
      <c r="BS476" s="15">
        <f t="shared" ca="1" si="276"/>
        <v>16352.326388954636</v>
      </c>
      <c r="BT476" s="15">
        <f t="shared" ca="1" si="277"/>
        <v>23864.272073343342</v>
      </c>
      <c r="BU476" s="15">
        <f t="shared" ca="1" si="278"/>
        <v>35928.552083205133</v>
      </c>
      <c r="BV476" s="15">
        <f t="shared" ca="1" si="279"/>
        <v>50710.247798175376</v>
      </c>
      <c r="BW476" s="15">
        <f t="shared" ca="1" si="280"/>
        <v>74277.999234297284</v>
      </c>
      <c r="BX476" s="15">
        <f t="shared" ca="1" si="281"/>
        <v>111499.58703150583</v>
      </c>
      <c r="BY476" s="15">
        <f t="shared" ca="1" si="282"/>
        <v>136626.67676417495</v>
      </c>
      <c r="BZ476" s="15">
        <f t="shared" ca="1" si="283"/>
        <v>169734.18101586899</v>
      </c>
      <c r="CA476" s="15">
        <f t="shared" ca="1" si="284"/>
        <v>317338.68590817996</v>
      </c>
      <c r="CB476" s="15">
        <f ca="1">(AU476*DCF!C$10-DCF!C$5*MAX(AU476*DCF!C$10,0)-MAX(AU476-Inputs!$B$6,0)/Inputs!$B$10)*DCF!C$6</f>
        <v>1037.3077808993212</v>
      </c>
      <c r="CC476" s="15">
        <f ca="1">(AV476*DCF!D$10-DCF!D$5*MAX(AV476*DCF!D$10,0)-MAX(AV476-AU476,0)/Inputs!$B$10)*DCF!D$6</f>
        <v>1406.579198827631</v>
      </c>
      <c r="CD476" s="15">
        <f ca="1">(AW476*DCF!E$10-DCF!E$5*MAX(AW476*DCF!E$10,0)-MAX(AW476-AV476,0)/Inputs!$B$10)*DCF!E$6</f>
        <v>1522.425656282353</v>
      </c>
      <c r="CE476" s="15">
        <f ca="1">(AX476*DCF!F$10-DCF!F$5*MAX(AX476*DCF!F$10,0)-MAX(AX476-AW476,0)/Inputs!$B$10)*DCF!F$6</f>
        <v>2138.7800328986227</v>
      </c>
      <c r="CF476" s="15">
        <f ca="1">(AY476*DCF!G$10-DCF!G$5*MAX(AY476*DCF!G$10,0)-MAX(AY476-AX476,0)/Inputs!$B$10)*DCF!G$6</f>
        <v>2427.3807328335379</v>
      </c>
      <c r="CG476" s="15">
        <f ca="1">(AZ476*DCF!H$10-DCF!H$5*MAX(AZ476*DCF!H$10,0)-MAX(AZ476-AY476,0)/Inputs!$B$10)*DCF!H$6</f>
        <v>2305.1114787260531</v>
      </c>
      <c r="CH476" s="15">
        <f ca="1">(BA476*DCF!I$10-DCF!I$5*MAX(BA476*DCF!I$10,0)-MAX(BA476-AZ476,0)/Inputs!$B$10)*DCF!I$6</f>
        <v>2384.3938230057552</v>
      </c>
      <c r="CI476" s="15">
        <f ca="1">(BB476*DCF!J$10-DCF!J$5*MAX(BB476*DCF!J$10,0)-MAX(BB476-BA476,0)/Inputs!$B$10)*DCF!J$6</f>
        <v>2607.8750148355075</v>
      </c>
      <c r="CJ476" s="15">
        <f ca="1">(BC476*DCF!K$10-DCF!K$5*MAX(BC476*DCF!K$10,0)-MAX(BC476-BB476,0)/Inputs!$B$10)*DCF!K$6</f>
        <v>2960.0641879964141</v>
      </c>
      <c r="CK476" s="15">
        <f ca="1">(BD476*DCF!L$10-DCF!L$5*MAX(BD476*DCF!L$10,0)-MAX(BD476-BC476,0)/Inputs!$B$10)*DCF!L$6</f>
        <v>3063.7715004320289</v>
      </c>
      <c r="CL476" s="15">
        <f ca="1">(BE476*DCF!M$10-DCF!M$5*MAX(BE476*DCF!M$10,0)-MAX(BE476-BD476,0)/Inputs!$B$10)*DCF!M$6</f>
        <v>3301.3378121068581</v>
      </c>
      <c r="CM476" s="15">
        <f ca="1">(BF476*DCF!C$28-DCF!C$5*MAX(BF476*DCF!C$28,0)-MAX(BF476-Inputs!$B$13,0)/Inputs!$B$17)*DCF!C$6</f>
        <v>3842.0184935308607</v>
      </c>
      <c r="CN476" s="15">
        <f ca="1">(BG476*DCF!D$28-DCF!D$5*MAX(BG476*DCF!D$28,0)-MAX(BG476-BF476,0)/Inputs!$B$17)*DCF!D$6</f>
        <v>5096.4356911392533</v>
      </c>
      <c r="CO476" s="15">
        <f ca="1">(BH476*DCF!E$28-DCF!E$5*MAX(BH476*DCF!E$28,0)-MAX(BH476-BG476,0)/Inputs!$B$17)*DCF!E$6</f>
        <v>5759.5523409460175</v>
      </c>
      <c r="CP476" s="15">
        <f ca="1">(BI476*DCF!F$28-DCF!F$5*MAX(BI476*DCF!F$28,0)-MAX(BI476-BH476,0)/Inputs!$B$17)*DCF!F$6</f>
        <v>7337.9293234607321</v>
      </c>
      <c r="CQ476" s="15">
        <f ca="1">(BJ476*DCF!G$28-DCF!G$5*MAX(BJ476*DCF!G$28,0)-MAX(BJ476-BI476,0)/Inputs!$B$17)*DCF!G$6</f>
        <v>10114.043999243002</v>
      </c>
      <c r="CR476" s="15">
        <f ca="1">(BK476*DCF!H$28-DCF!H$5*MAX(BK476*DCF!H$28,0)-MAX(BK476-BJ476,0)/Inputs!$B$17)*DCF!H$6</f>
        <v>9971.7824066520025</v>
      </c>
      <c r="CS476" s="15">
        <f ca="1">(BL476*DCF!I$28-DCF!I$5*MAX(BL476*DCF!I$28,0)-MAX(BL476-BK476,0)/Inputs!$B$17)*DCF!I$6</f>
        <v>9915.7187745395622</v>
      </c>
      <c r="CT476" s="15">
        <f ca="1">(BM476*DCF!J$28-DCF!J$5*MAX(BM476*DCF!J$28,0)-MAX(BM476-BL476,0)/Inputs!$B$17)*DCF!J$6</f>
        <v>10768.387926727772</v>
      </c>
      <c r="CU476" s="15">
        <f ca="1">(BN476*DCF!K$28-DCF!K$5*MAX(BN476*DCF!K$28,0)-MAX(BN476-BM476,0)/Inputs!$B$17)*DCF!K$6</f>
        <v>12456.193337183327</v>
      </c>
      <c r="CV476" s="15">
        <f ca="1">(BO476*DCF!L$28-DCF!L$5*MAX(BO476*DCF!L$28,0)-MAX(BO476-BN476,0)/Inputs!$B$17)*DCF!L$6</f>
        <v>15417.195675406212</v>
      </c>
      <c r="CW476" s="15">
        <f ca="1">(BP476*DCF!M$28-DCF!M$5*MAX(BP476*DCF!M$28,0)-MAX(BP476-BO476,0)/Inputs!$B$17)*DCF!M$6</f>
        <v>18247.775944790144</v>
      </c>
      <c r="CX476" s="15">
        <f ca="1">(BQ476*DCF!C$46-DCF!C$5*MAX(BQ476*DCF!C$46,0)-MAX(BQ476-Inputs!$B$20,0)/Inputs!$B$24)*DCF!C$6</f>
        <v>-2690.310917188644</v>
      </c>
      <c r="CY476" s="15">
        <f ca="1">(BR476*DCF!D$46-DCF!D$5*MAX(BR476*DCF!D$46,0)-MAX(BR476-BQ476,0)/Inputs!$B$24)*DCF!D$6</f>
        <v>-3692.2655756992185</v>
      </c>
      <c r="CZ476" s="15">
        <f ca="1">(BS476*DCF!E$46-DCF!E$5*MAX(BS476*DCF!E$46,0)-MAX(BS476-BR476,0)/Inputs!$B$24)*DCF!E$6</f>
        <v>-4248.8917240225892</v>
      </c>
      <c r="DA476" s="15">
        <f ca="1">(BT476*DCF!F$46-DCF!F$5*MAX(BT476*DCF!F$46,0)-MAX(BT476-BS476,0)/Inputs!$B$24)*DCF!F$6</f>
        <v>-4473.2840682225333</v>
      </c>
      <c r="DB476" s="15">
        <f ca="1">(BU476*DCF!G$46-DCF!G$5*MAX(BU476*DCF!G$46,0)-MAX(BU476-BT476,0)/Inputs!$B$24)*DCF!G$6</f>
        <v>-5266.7509401767875</v>
      </c>
      <c r="DC476" s="15">
        <f ca="1">(BV476*DCF!H$46-DCF!H$5*MAX(BV476*DCF!H$46,0)-MAX(BV476-BU476,0)/Inputs!$B$24)*DCF!H$6</f>
        <v>-4593.32137447471</v>
      </c>
      <c r="DD476" s="15">
        <f ca="1">(BW476*DCF!I$46-DCF!I$5*MAX(BW476*DCF!I$46,0)-MAX(BW476-BV476,0)/Inputs!$B$24)*DCF!I$6</f>
        <v>-5049.9105256216017</v>
      </c>
      <c r="DE476" s="15">
        <f ca="1">(BX476*DCF!J$46-DCF!J$5*MAX(BX476*DCF!J$46,0)-MAX(BX476-BW476,0)/Inputs!$B$24)*DCF!J$6</f>
        <v>-5193.4577170580387</v>
      </c>
      <c r="DF476" s="15">
        <f ca="1">(BY476*DCF!K$46-DCF!K$5*MAX(BY476*DCF!K$46,0)-MAX(BY476-BX476,0)/Inputs!$B$24)*DCF!K$6</f>
        <v>1649.1036224349114</v>
      </c>
      <c r="DG476" s="15">
        <f ca="1">(BZ476*DCF!L$46-DCF!L$5*MAX(BZ476*DCF!L$46,0)-MAX(BZ476-BY476,0)/Inputs!$B$24)*DCF!L$6</f>
        <v>4240.6015304986367</v>
      </c>
      <c r="DH476" s="15">
        <f ca="1">(CA476*DCF!M$46-DCF!M$5*MAX(CA476*DCF!M$46,0)-MAX(CA476-BZ476,0)/Inputs!$B$24)*DCF!M$6</f>
        <v>-5979.5294344066897</v>
      </c>
      <c r="DI476" s="15">
        <f ca="1">SUM(CB476:CL476)+BE476*DCF!M$10*(1+Inputs!$B$30)*(1-Inputs!$B$33)*(1-Inputs!$B$30/Inputs!$B$31)/(Inputs!$B$29-Inputs!$B$30)*DCF!M$6</f>
        <v>106895.08322816157</v>
      </c>
      <c r="DJ476" s="15">
        <f ca="1">SUM(CM476:CW476)+BP476*DCF!M$28*(1+Inputs!$B$30)*(1-Inputs!$B$33)*(1-Inputs!$B$30/Inputs!$B$31)/(Inputs!$B$29-Inputs!$B$30)*DCF!M$6</f>
        <v>484983.76935207366</v>
      </c>
      <c r="DK476" s="15">
        <f ca="1">SUM(CX476:DH476)+CA476*DCF!M$46*(1+Inputs!$B$30)*(1-Inputs!$B$33)*(1-Inputs!$B$30/Inputs!$B$31)/(Inputs!$B$29-Inputs!$B$30)*DCF!M$6</f>
        <v>455345.18246059469</v>
      </c>
      <c r="DM476" s="15">
        <f ca="1">DI476+DJ476+DK476+Inputs!$B$34+Inputs!$B$36-Inputs!$B$35</f>
        <v>1124075.0350408298</v>
      </c>
    </row>
    <row r="477" spans="1:117" x14ac:dyDescent="0.75">
      <c r="A477" s="11">
        <v>464</v>
      </c>
      <c r="C477" s="23">
        <f t="shared" ca="1" si="286"/>
        <v>-1.043478260437505</v>
      </c>
      <c r="D477" s="23">
        <f t="shared" ca="1" si="286"/>
        <v>0.52381390859951948</v>
      </c>
      <c r="E477" s="23">
        <f t="shared" ca="1" si="286"/>
        <v>0.69633535118527146</v>
      </c>
      <c r="F477" s="23">
        <f t="shared" ca="1" si="286"/>
        <v>1.2287166141615318</v>
      </c>
      <c r="G477" s="23">
        <f t="shared" ca="1" si="286"/>
        <v>-0.26988442635937582</v>
      </c>
      <c r="H477" s="23">
        <f t="shared" ca="1" si="286"/>
        <v>-1.882197727426782</v>
      </c>
      <c r="I477" s="23">
        <f t="shared" ca="1" si="286"/>
        <v>-1.7130624880700456</v>
      </c>
      <c r="J477" s="23">
        <f t="shared" ca="1" si="286"/>
        <v>0.99115530879296976</v>
      </c>
      <c r="K477" s="23">
        <f t="shared" ca="1" si="286"/>
        <v>1.5419662476752858</v>
      </c>
      <c r="L477" s="23">
        <f t="shared" ca="1" si="286"/>
        <v>-2.5003844841762621</v>
      </c>
      <c r="M477" s="23">
        <f t="shared" ca="1" si="286"/>
        <v>6.2806829694355193E-2</v>
      </c>
      <c r="N477" s="23">
        <f ca="1">SQRT(Inputs!$B$38)*C477+SQRT(1-Inputs!$B$38)*_xlfn.NORM.S.INV(RAND())</f>
        <v>0.10659454909840715</v>
      </c>
      <c r="O477" s="23">
        <f ca="1">SQRT(Inputs!$B$38)*D477+SQRT(1-Inputs!$B$38)*_xlfn.NORM.S.INV(RAND())</f>
        <v>-0.15305381361241993</v>
      </c>
      <c r="P477" s="23">
        <f ca="1">SQRT(Inputs!$B$38)*E477+SQRT(1-Inputs!$B$38)*_xlfn.NORM.S.INV(RAND())</f>
        <v>0.1465918641509279</v>
      </c>
      <c r="Q477" s="23">
        <f ca="1">SQRT(Inputs!$B$38)*F477+SQRT(1-Inputs!$B$38)*_xlfn.NORM.S.INV(RAND())</f>
        <v>0.7415731306296145</v>
      </c>
      <c r="R477" s="23">
        <f ca="1">SQRT(Inputs!$B$38)*G477+SQRT(1-Inputs!$B$38)*_xlfn.NORM.S.INV(RAND())</f>
        <v>-0.72840905504759346</v>
      </c>
      <c r="S477" s="23">
        <f ca="1">SQRT(Inputs!$B$38)*H477+SQRT(1-Inputs!$B$38)*_xlfn.NORM.S.INV(RAND())</f>
        <v>-0.69319357069788889</v>
      </c>
      <c r="T477" s="23">
        <f ca="1">SQRT(Inputs!$B$38)*I477+SQRT(1-Inputs!$B$38)*_xlfn.NORM.S.INV(RAND())</f>
        <v>-0.4274569818682491</v>
      </c>
      <c r="U477" s="23">
        <f ca="1">SQRT(Inputs!$B$38)*J477+SQRT(1-Inputs!$B$38)*_xlfn.NORM.S.INV(RAND())</f>
        <v>-0.42880233743451801</v>
      </c>
      <c r="V477" s="23">
        <f ca="1">SQRT(Inputs!$B$38)*K477+SQRT(1-Inputs!$B$38)*_xlfn.NORM.S.INV(RAND())</f>
        <v>0.33994009806609593</v>
      </c>
      <c r="W477" s="23">
        <f ca="1">SQRT(Inputs!$B$38)*L477+SQRT(1-Inputs!$B$38)*_xlfn.NORM.S.INV(RAND())</f>
        <v>-1.2314118280642987</v>
      </c>
      <c r="X477" s="23">
        <f ca="1">SQRT(Inputs!$B$38)*M477+SQRT(1-Inputs!$B$38)*_xlfn.NORM.S.INV(RAND())</f>
        <v>-1.314737526298001</v>
      </c>
      <c r="Y477" s="23">
        <f ca="1">SQRT(Inputs!$B$38)*C477+SQRT(1-Inputs!$B$38)*_xlfn.NORM.S.INV(RAND())</f>
        <v>-0.9786083571223122</v>
      </c>
      <c r="Z477" s="23">
        <f ca="1">SQRT(Inputs!$B$38)*D477+SQRT(1-Inputs!$B$38)*_xlfn.NORM.S.INV(RAND())</f>
        <v>0.81080716117178819</v>
      </c>
      <c r="AA477" s="23">
        <f ca="1">SQRT(Inputs!$B$38)*E477+SQRT(1-Inputs!$B$38)*_xlfn.NORM.S.INV(RAND())</f>
        <v>0.62809284078260741</v>
      </c>
      <c r="AB477" s="23">
        <f ca="1">SQRT(Inputs!$B$38)*F477+SQRT(1-Inputs!$B$38)*_xlfn.NORM.S.INV(RAND())</f>
        <v>0.45575421058850496</v>
      </c>
      <c r="AC477" s="23">
        <f ca="1">SQRT(Inputs!$B$38)*G477+SQRT(1-Inputs!$B$38)*_xlfn.NORM.S.INV(RAND())</f>
        <v>-0.13718511285721749</v>
      </c>
      <c r="AD477" s="23">
        <f ca="1">SQRT(Inputs!$B$38)*H477+SQRT(1-Inputs!$B$38)*_xlfn.NORM.S.INV(RAND())</f>
        <v>-1.2406740667224974</v>
      </c>
      <c r="AE477" s="23">
        <f ca="1">SQRT(Inputs!$B$38)*I477+SQRT(1-Inputs!$B$38)*_xlfn.NORM.S.INV(RAND())</f>
        <v>0.24713985928393845</v>
      </c>
      <c r="AF477" s="23">
        <f ca="1">SQRT(Inputs!$B$38)*J477+SQRT(1-Inputs!$B$38)*_xlfn.NORM.S.INV(RAND())</f>
        <v>0.64420344333772717</v>
      </c>
      <c r="AG477" s="23">
        <f ca="1">SQRT(Inputs!$B$38)*K477+SQRT(1-Inputs!$B$38)*_xlfn.NORM.S.INV(RAND())</f>
        <v>0.39917346499028067</v>
      </c>
      <c r="AH477" s="23">
        <f ca="1">SQRT(Inputs!$B$38)*L477+SQRT(1-Inputs!$B$38)*_xlfn.NORM.S.INV(RAND())</f>
        <v>-0.78960317322788043</v>
      </c>
      <c r="AI477" s="23">
        <f ca="1">SQRT(Inputs!$B$38)*M477+SQRT(1-Inputs!$B$38)*_xlfn.NORM.S.INV(RAND())</f>
        <v>0.51052449433067615</v>
      </c>
      <c r="AJ477" s="23">
        <f ca="1">SQRT(Inputs!$B$38)*C477+SQRT(1-Inputs!$B$38)*_xlfn.NORM.S.INV(RAND())</f>
        <v>-4.8284636146131876E-2</v>
      </c>
      <c r="AK477" s="23">
        <f ca="1">SQRT(Inputs!$B$38)*D477+SQRT(1-Inputs!$B$38)*_xlfn.NORM.S.INV(RAND())</f>
        <v>1.8946336783785545E-2</v>
      </c>
      <c r="AL477" s="23">
        <f ca="1">SQRT(Inputs!$B$38)*E477+SQRT(1-Inputs!$B$38)*_xlfn.NORM.S.INV(RAND())</f>
        <v>-3.7860423532272924E-2</v>
      </c>
      <c r="AM477" s="23">
        <f ca="1">SQRT(Inputs!$B$38)*F477+SQRT(1-Inputs!$B$38)*_xlfn.NORM.S.INV(RAND())</f>
        <v>0.59925716452210598</v>
      </c>
      <c r="AN477" s="23">
        <f ca="1">SQRT(Inputs!$B$38)*G477+SQRT(1-Inputs!$B$38)*_xlfn.NORM.S.INV(RAND())</f>
        <v>0.98364517951152552</v>
      </c>
      <c r="AO477" s="23">
        <f ca="1">SQRT(Inputs!$B$38)*H477+SQRT(1-Inputs!$B$38)*_xlfn.NORM.S.INV(RAND())</f>
        <v>-2.5142995796998289</v>
      </c>
      <c r="AP477" s="23">
        <f ca="1">SQRT(Inputs!$B$38)*I477+SQRT(1-Inputs!$B$38)*_xlfn.NORM.S.INV(RAND())</f>
        <v>-0.92260138857849372</v>
      </c>
      <c r="AQ477" s="23">
        <f ca="1">SQRT(Inputs!$B$38)*J477+SQRT(1-Inputs!$B$38)*_xlfn.NORM.S.INV(RAND())</f>
        <v>-8.4841691720281553E-2</v>
      </c>
      <c r="AR477" s="23">
        <f ca="1">SQRT(Inputs!$B$38)*K477+SQRT(1-Inputs!$B$38)*_xlfn.NORM.S.INV(RAND())</f>
        <v>1.644728690055818</v>
      </c>
      <c r="AS477" s="23">
        <f ca="1">SQRT(Inputs!$B$38)*L477+SQRT(1-Inputs!$B$38)*_xlfn.NORM.S.INV(RAND())</f>
        <v>-0.77359889939924087</v>
      </c>
      <c r="AT477" s="23">
        <f ca="1">SQRT(Inputs!$B$38)*M477+SQRT(1-Inputs!$B$38)*_xlfn.NORM.S.INV(RAND())</f>
        <v>0.68741582626680742</v>
      </c>
      <c r="AU477" s="15">
        <f ca="1">Inputs!$B$6*EXP($B$8-0.5*C$5^2+C$5*N477)</f>
        <v>5048.6047838020186</v>
      </c>
      <c r="AV477" s="15">
        <f t="shared" ca="1" si="255"/>
        <v>6008.59532055622</v>
      </c>
      <c r="AW477" s="15">
        <f t="shared" ca="1" si="256"/>
        <v>7472.7203409833664</v>
      </c>
      <c r="AX477" s="15">
        <f t="shared" ca="1" si="257"/>
        <v>10009.092736756193</v>
      </c>
      <c r="AY477" s="15">
        <f t="shared" ca="1" si="258"/>
        <v>11234.584616000746</v>
      </c>
      <c r="AZ477" s="15">
        <f t="shared" ca="1" si="259"/>
        <v>12730.386856457299</v>
      </c>
      <c r="BA477" s="15">
        <f t="shared" ca="1" si="260"/>
        <v>14897.144414592191</v>
      </c>
      <c r="BB477" s="15">
        <f t="shared" ca="1" si="261"/>
        <v>17471.676631521244</v>
      </c>
      <c r="BC477" s="15">
        <f t="shared" ca="1" si="262"/>
        <v>22112.17913478069</v>
      </c>
      <c r="BD477" s="15">
        <f t="shared" ca="1" si="263"/>
        <v>24142.362616226317</v>
      </c>
      <c r="BE477" s="15">
        <f t="shared" ca="1" si="264"/>
        <v>26244.741581561328</v>
      </c>
      <c r="BF477" s="15">
        <f ca="1">Inputs!$B$13*EXP($B$9-0.5*C$6^2+C$6*Y477)</f>
        <v>11391.951594786919</v>
      </c>
      <c r="BG477" s="15">
        <f t="shared" ca="1" si="265"/>
        <v>16071.082187609965</v>
      </c>
      <c r="BH477" s="15">
        <f t="shared" ca="1" si="266"/>
        <v>21791.79878688401</v>
      </c>
      <c r="BI477" s="15">
        <f t="shared" ca="1" si="267"/>
        <v>28614.975937050134</v>
      </c>
      <c r="BJ477" s="15">
        <f t="shared" ca="1" si="268"/>
        <v>34393.214710135107</v>
      </c>
      <c r="BK477" s="15">
        <f t="shared" ca="1" si="269"/>
        <v>35650.921734720876</v>
      </c>
      <c r="BL477" s="15">
        <f t="shared" ca="1" si="270"/>
        <v>45218.122011567466</v>
      </c>
      <c r="BM477" s="15">
        <f t="shared" ca="1" si="271"/>
        <v>60213.838286674523</v>
      </c>
      <c r="BN477" s="15">
        <f t="shared" ca="1" si="272"/>
        <v>77684.041496085338</v>
      </c>
      <c r="BO477" s="15">
        <f t="shared" ca="1" si="273"/>
        <v>87199.881174690468</v>
      </c>
      <c r="BP477" s="15">
        <f t="shared" ca="1" si="274"/>
        <v>113717.5999682846</v>
      </c>
      <c r="BQ477" s="15">
        <f ca="1">Inputs!$B$20*EXP($B$10-0.5*C$7^2+C$7*AJ477)</f>
        <v>4216.6782862931741</v>
      </c>
      <c r="BR477" s="15">
        <f t="shared" ca="1" si="275"/>
        <v>5756.0195100181299</v>
      </c>
      <c r="BS477" s="15">
        <f t="shared" ca="1" si="276"/>
        <v>7797.0062792117005</v>
      </c>
      <c r="BT477" s="15">
        <f t="shared" ca="1" si="277"/>
        <v>12580.465737304219</v>
      </c>
      <c r="BU477" s="15">
        <f t="shared" ca="1" si="278"/>
        <v>22120.241692872725</v>
      </c>
      <c r="BV477" s="15">
        <f t="shared" ca="1" si="279"/>
        <v>17465.986784934503</v>
      </c>
      <c r="BW477" s="15">
        <f t="shared" ca="1" si="280"/>
        <v>20049.412338671689</v>
      </c>
      <c r="BX477" s="15">
        <f t="shared" ca="1" si="281"/>
        <v>27569.398051171964</v>
      </c>
      <c r="BY477" s="15">
        <f t="shared" ca="1" si="282"/>
        <v>52915.226159837301</v>
      </c>
      <c r="BZ477" s="15">
        <f t="shared" ca="1" si="283"/>
        <v>64404.924569478295</v>
      </c>
      <c r="CA477" s="15">
        <f t="shared" ca="1" si="284"/>
        <v>102223.91975184462</v>
      </c>
      <c r="CB477" s="15">
        <f ca="1">(AU477*DCF!C$10-DCF!C$5*MAX(AU477*DCF!C$10,0)-MAX(AU477-Inputs!$B$6,0)/Inputs!$B$10)*DCF!C$6</f>
        <v>1042.4585031543406</v>
      </c>
      <c r="CC477" s="15">
        <f ca="1">(AV477*DCF!D$10-DCF!D$5*MAX(AV477*DCF!D$10,0)-MAX(AV477-AU477,0)/Inputs!$B$10)*DCF!D$6</f>
        <v>1230.4858348381536</v>
      </c>
      <c r="CD477" s="15">
        <f ca="1">(AW477*DCF!E$10-DCF!E$5*MAX(AW477*DCF!E$10,0)-MAX(AW477-AV477,0)/Inputs!$B$10)*DCF!E$6</f>
        <v>1395.5505845637047</v>
      </c>
      <c r="CE477" s="15">
        <f ca="1">(AX477*DCF!F$10-DCF!F$5*MAX(AX477*DCF!F$10,0)-MAX(AX477-AW477,0)/Inputs!$B$10)*DCF!F$6</f>
        <v>1657.2127815970653</v>
      </c>
      <c r="CF477" s="15">
        <f ca="1">(AY477*DCF!G$10-DCF!G$5*MAX(AY477*DCF!G$10,0)-MAX(AY477-AX477,0)/Inputs!$B$10)*DCF!G$6</f>
        <v>2079.2113946663026</v>
      </c>
      <c r="CG477" s="15">
        <f ca="1">(AZ477*DCF!H$10-DCF!H$5*MAX(AZ477*DCF!H$10,0)-MAX(AZ477-AY477,0)/Inputs!$B$10)*DCF!H$6</f>
        <v>2206.0072358637794</v>
      </c>
      <c r="CH477" s="15">
        <f ca="1">(BA477*DCF!I$10-DCF!I$5*MAX(BA477*DCF!I$10,0)-MAX(BA477-AZ477,0)/Inputs!$B$10)*DCF!I$6</f>
        <v>2365.7406792037887</v>
      </c>
      <c r="CI477" s="15">
        <f ca="1">(BB477*DCF!J$10-DCF!J$5*MAX(BB477*DCF!J$10,0)-MAX(BB477-BA477,0)/Inputs!$B$10)*DCF!J$6</f>
        <v>2608.052317335786</v>
      </c>
      <c r="CJ477" s="15">
        <f ca="1">(BC477*DCF!K$10-DCF!K$5*MAX(BC477*DCF!K$10,0)-MAX(BC477-BB477,0)/Inputs!$B$10)*DCF!K$6</f>
        <v>2910.1060080308789</v>
      </c>
      <c r="CK477" s="15">
        <f ca="1">(BD477*DCF!L$10-DCF!L$5*MAX(BD477*DCF!L$10,0)-MAX(BD477-BC477,0)/Inputs!$B$10)*DCF!L$6</f>
        <v>3378.591777219413</v>
      </c>
      <c r="CL477" s="15">
        <f ca="1">(BE477*DCF!M$10-DCF!M$5*MAX(BE477*DCF!M$10,0)-MAX(BE477-BD477,0)/Inputs!$B$10)*DCF!M$6</f>
        <v>3452.3208567340162</v>
      </c>
      <c r="CM477" s="15">
        <f ca="1">(BF477*DCF!C$28-DCF!C$5*MAX(BF477*DCF!C$28,0)-MAX(BF477-Inputs!$B$13,0)/Inputs!$B$17)*DCF!C$6</f>
        <v>3475.6053614742632</v>
      </c>
      <c r="CN477" s="15">
        <f ca="1">(BG477*DCF!D$28-DCF!D$5*MAX(BG477*DCF!D$28,0)-MAX(BG477-BF477,0)/Inputs!$B$17)*DCF!D$6</f>
        <v>3735.0312728196282</v>
      </c>
      <c r="CO477" s="15">
        <f ca="1">(BH477*DCF!E$28-DCF!E$5*MAX(BH477*DCF!E$28,0)-MAX(BH477-BG477,0)/Inputs!$B$17)*DCF!E$6</f>
        <v>5044.3509535797348</v>
      </c>
      <c r="CP477" s="15">
        <f ca="1">(BI477*DCF!F$28-DCF!F$5*MAX(BI477*DCF!F$28,0)-MAX(BI477-BH477,0)/Inputs!$B$17)*DCF!F$6</f>
        <v>6525.9449750335243</v>
      </c>
      <c r="CQ477" s="15">
        <f ca="1">(BJ477*DCF!G$28-DCF!G$5*MAX(BJ477*DCF!G$28,0)-MAX(BJ477-BI477,0)/Inputs!$B$17)*DCF!G$6</f>
        <v>7951.7378175089489</v>
      </c>
      <c r="CR477" s="15">
        <f ca="1">(BK477*DCF!H$28-DCF!H$5*MAX(BK477*DCF!H$28,0)-MAX(BK477-BJ477,0)/Inputs!$B$17)*DCF!H$6</f>
        <v>8621.4538960299433</v>
      </c>
      <c r="CS477" s="15">
        <f ca="1">(BL477*DCF!I$28-DCF!I$5*MAX(BL477*DCF!I$28,0)-MAX(BL477-BK477,0)/Inputs!$B$17)*DCF!I$6</f>
        <v>9259.9921793198391</v>
      </c>
      <c r="CT477" s="15">
        <f ca="1">(BM477*DCF!J$28-DCF!J$5*MAX(BM477*DCF!J$28,0)-MAX(BM477-BL477,0)/Inputs!$B$17)*DCF!J$6</f>
        <v>11444.375194884398</v>
      </c>
      <c r="CU477" s="15">
        <f ca="1">(BN477*DCF!K$28-DCF!K$5*MAX(BN477*DCF!K$28,0)-MAX(BN477-BM477,0)/Inputs!$B$17)*DCF!K$6</f>
        <v>14265.699844458832</v>
      </c>
      <c r="CV477" s="15">
        <f ca="1">(BO477*DCF!L$28-DCF!L$5*MAX(BO477*DCF!L$28,0)-MAX(BO477-BN477,0)/Inputs!$B$17)*DCF!L$6</f>
        <v>16321.473481670926</v>
      </c>
      <c r="CW477" s="15">
        <f ca="1">(BP477*DCF!M$28-DCF!M$5*MAX(BP477*DCF!M$28,0)-MAX(BP477-BO477,0)/Inputs!$B$17)*DCF!M$6</f>
        <v>18624.185502573266</v>
      </c>
      <c r="CX477" s="15">
        <f ca="1">(BQ477*DCF!C$46-DCF!C$5*MAX(BQ477*DCF!C$46,0)-MAX(BQ477-Inputs!$B$20,0)/Inputs!$B$24)*DCF!C$6</f>
        <v>-1442.964170641922</v>
      </c>
      <c r="CY477" s="15">
        <f ca="1">(BR477*DCF!D$46-DCF!D$5*MAX(BR477*DCF!D$46,0)-MAX(BR477-BQ477,0)/Inputs!$B$24)*DCF!D$6</f>
        <v>-1639.2424207210909</v>
      </c>
      <c r="CZ477" s="15">
        <f ca="1">(BS477*DCF!E$46-DCF!E$5*MAX(BS477*DCF!E$46,0)-MAX(BS477-BR477,0)/Inputs!$B$24)*DCF!E$6</f>
        <v>-1726.5103650622982</v>
      </c>
      <c r="DA477" s="15">
        <f ca="1">(BT477*DCF!F$46-DCF!F$5*MAX(BT477*DCF!F$46,0)-MAX(BT477-BS477,0)/Inputs!$B$24)*DCF!F$6</f>
        <v>-2657.9978601426033</v>
      </c>
      <c r="DB477" s="15">
        <f ca="1">(BU477*DCF!G$46-DCF!G$5*MAX(BU477*DCF!G$46,0)-MAX(BU477-BT477,0)/Inputs!$B$24)*DCF!G$6</f>
        <v>-3953.0733747817335</v>
      </c>
      <c r="DC477" s="15">
        <f ca="1">(BV477*DCF!H$46-DCF!H$5*MAX(BV477*DCF!H$46,0)-MAX(BV477-BU477,0)/Inputs!$B$24)*DCF!H$6</f>
        <v>0</v>
      </c>
      <c r="DD477" s="15">
        <f ca="1">(BW477*DCF!I$46-DCF!I$5*MAX(BW477*DCF!I$46,0)-MAX(BW477-BV477,0)/Inputs!$B$24)*DCF!I$6</f>
        <v>-278.55258669946363</v>
      </c>
      <c r="DE477" s="15">
        <f ca="1">(BX477*DCF!J$46-DCF!J$5*MAX(BX477*DCF!J$46,0)-MAX(BX477-BW477,0)/Inputs!$B$24)*DCF!J$6</f>
        <v>-837.71736444460214</v>
      </c>
      <c r="DF477" s="15">
        <f ca="1">(BY477*DCF!K$46-DCF!K$5*MAX(BY477*DCF!K$46,0)-MAX(BY477-BX477,0)/Inputs!$B$24)*DCF!K$6</f>
        <v>-3186.3585644660402</v>
      </c>
      <c r="DG477" s="15">
        <f ca="1">(BZ477*DCF!L$46-DCF!L$5*MAX(BZ477*DCF!L$46,0)-MAX(BZ477-BY477,0)/Inputs!$B$24)*DCF!L$6</f>
        <v>1851.8579661404901</v>
      </c>
      <c r="DH477" s="15">
        <f ca="1">(CA477*DCF!M$46-DCF!M$5*MAX(CA477*DCF!M$46,0)-MAX(CA477-BZ477,0)/Inputs!$B$24)*DCF!M$6</f>
        <v>107.65865828836212</v>
      </c>
      <c r="DI477" s="15">
        <f ca="1">SUM(CB477:CL477)+BE477*DCF!M$10*(1+Inputs!$B$30)*(1-Inputs!$B$33)*(1-Inputs!$B$30/Inputs!$B$31)/(Inputs!$B$29-Inputs!$B$30)*DCF!M$6</f>
        <v>97365.200845471438</v>
      </c>
      <c r="DJ477" s="15">
        <f ca="1">SUM(CM477:CW477)+BP477*DCF!M$28*(1+Inputs!$B$30)*(1-Inputs!$B$33)*(1-Inputs!$B$30/Inputs!$B$31)/(Inputs!$B$29-Inputs!$B$30)*DCF!M$6</f>
        <v>527239.96310777881</v>
      </c>
      <c r="DK477" s="15">
        <f ca="1">SUM(CX477:DH477)+CA477*DCF!M$46*(1+Inputs!$B$30)*(1-Inputs!$B$33)*(1-Inputs!$B$30/Inputs!$B$31)/(Inputs!$B$29-Inputs!$B$30)*DCF!M$6</f>
        <v>144287.38905123601</v>
      </c>
      <c r="DM477" s="15">
        <f ca="1">DI477+DJ477+DK477+Inputs!$B$34+Inputs!$B$36-Inputs!$B$35</f>
        <v>845743.55300448625</v>
      </c>
    </row>
    <row r="478" spans="1:117" x14ac:dyDescent="0.75">
      <c r="A478" s="11">
        <v>465</v>
      </c>
      <c r="C478" s="23">
        <f t="shared" ca="1" si="286"/>
        <v>8.7752752359620573E-2</v>
      </c>
      <c r="D478" s="23">
        <f t="shared" ca="1" si="286"/>
        <v>1.1723562416401601</v>
      </c>
      <c r="E478" s="23">
        <f t="shared" ca="1" si="286"/>
        <v>0.49770601223024674</v>
      </c>
      <c r="F478" s="23">
        <f t="shared" ca="1" si="286"/>
        <v>-2.2691145792929218E-2</v>
      </c>
      <c r="G478" s="23">
        <f t="shared" ca="1" si="286"/>
        <v>-9.5286396747798832E-3</v>
      </c>
      <c r="H478" s="23">
        <f t="shared" ca="1" si="286"/>
        <v>-1.0355606443651215</v>
      </c>
      <c r="I478" s="23">
        <f t="shared" ca="1" si="286"/>
        <v>-1.1311270695014028</v>
      </c>
      <c r="J478" s="23">
        <f t="shared" ca="1" si="286"/>
        <v>0.96659307977130493</v>
      </c>
      <c r="K478" s="23">
        <f t="shared" ca="1" si="286"/>
        <v>-0.84538388462661129</v>
      </c>
      <c r="L478" s="23">
        <f t="shared" ca="1" si="286"/>
        <v>-1.1107130973162611</v>
      </c>
      <c r="M478" s="23">
        <f t="shared" ca="1" si="286"/>
        <v>0.42082781273823489</v>
      </c>
      <c r="N478" s="23">
        <f ca="1">SQRT(Inputs!$B$38)*C478+SQRT(1-Inputs!$B$38)*_xlfn.NORM.S.INV(RAND())</f>
        <v>-3.5794422977968789E-2</v>
      </c>
      <c r="O478" s="23">
        <f ca="1">SQRT(Inputs!$B$38)*D478+SQRT(1-Inputs!$B$38)*_xlfn.NORM.S.INV(RAND())</f>
        <v>1.0396333143093386</v>
      </c>
      <c r="P478" s="23">
        <f ca="1">SQRT(Inputs!$B$38)*E478+SQRT(1-Inputs!$B$38)*_xlfn.NORM.S.INV(RAND())</f>
        <v>-1.2520729258832919</v>
      </c>
      <c r="Q478" s="23">
        <f ca="1">SQRT(Inputs!$B$38)*F478+SQRT(1-Inputs!$B$38)*_xlfn.NORM.S.INV(RAND())</f>
        <v>0.20061504767198865</v>
      </c>
      <c r="R478" s="23">
        <f ca="1">SQRT(Inputs!$B$38)*G478+SQRT(1-Inputs!$B$38)*_xlfn.NORM.S.INV(RAND())</f>
        <v>1.1638191455191824</v>
      </c>
      <c r="S478" s="23">
        <f ca="1">SQRT(Inputs!$B$38)*H478+SQRT(1-Inputs!$B$38)*_xlfn.NORM.S.INV(RAND())</f>
        <v>0.50462921042948139</v>
      </c>
      <c r="T478" s="23">
        <f ca="1">SQRT(Inputs!$B$38)*I478+SQRT(1-Inputs!$B$38)*_xlfn.NORM.S.INV(RAND())</f>
        <v>-2.1773495539500103</v>
      </c>
      <c r="U478" s="23">
        <f ca="1">SQRT(Inputs!$B$38)*J478+SQRT(1-Inputs!$B$38)*_xlfn.NORM.S.INV(RAND())</f>
        <v>0.90496760176012037</v>
      </c>
      <c r="V478" s="23">
        <f ca="1">SQRT(Inputs!$B$38)*K478+SQRT(1-Inputs!$B$38)*_xlfn.NORM.S.INV(RAND())</f>
        <v>-0.47709886065724644</v>
      </c>
      <c r="W478" s="23">
        <f ca="1">SQRT(Inputs!$B$38)*L478+SQRT(1-Inputs!$B$38)*_xlfn.NORM.S.INV(RAND())</f>
        <v>0.42831860821205714</v>
      </c>
      <c r="X478" s="23">
        <f ca="1">SQRT(Inputs!$B$38)*M478+SQRT(1-Inputs!$B$38)*_xlfn.NORM.S.INV(RAND())</f>
        <v>0.30871784758701171</v>
      </c>
      <c r="Y478" s="23">
        <f ca="1">SQRT(Inputs!$B$38)*C478+SQRT(1-Inputs!$B$38)*_xlfn.NORM.S.INV(RAND())</f>
        <v>-1.9144203973856702</v>
      </c>
      <c r="Z478" s="23">
        <f ca="1">SQRT(Inputs!$B$38)*D478+SQRT(1-Inputs!$B$38)*_xlfn.NORM.S.INV(RAND())</f>
        <v>1.9703451190738162</v>
      </c>
      <c r="AA478" s="23">
        <f ca="1">SQRT(Inputs!$B$38)*E478+SQRT(1-Inputs!$B$38)*_xlfn.NORM.S.INV(RAND())</f>
        <v>0.25827902590384244</v>
      </c>
      <c r="AB478" s="23">
        <f ca="1">SQRT(Inputs!$B$38)*F478+SQRT(1-Inputs!$B$38)*_xlfn.NORM.S.INV(RAND())</f>
        <v>-7.0469644269930409E-2</v>
      </c>
      <c r="AC478" s="23">
        <f ca="1">SQRT(Inputs!$B$38)*G478+SQRT(1-Inputs!$B$38)*_xlfn.NORM.S.INV(RAND())</f>
        <v>0.49398302665568428</v>
      </c>
      <c r="AD478" s="23">
        <f ca="1">SQRT(Inputs!$B$38)*H478+SQRT(1-Inputs!$B$38)*_xlfn.NORM.S.INV(RAND())</f>
        <v>1.553536104973211</v>
      </c>
      <c r="AE478" s="23">
        <f ca="1">SQRT(Inputs!$B$38)*I478+SQRT(1-Inputs!$B$38)*_xlfn.NORM.S.INV(RAND())</f>
        <v>-1.6656403372987918</v>
      </c>
      <c r="AF478" s="23">
        <f ca="1">SQRT(Inputs!$B$38)*J478+SQRT(1-Inputs!$B$38)*_xlfn.NORM.S.INV(RAND())</f>
        <v>5.4991498429882157E-2</v>
      </c>
      <c r="AG478" s="23">
        <f ca="1">SQRT(Inputs!$B$38)*K478+SQRT(1-Inputs!$B$38)*_xlfn.NORM.S.INV(RAND())</f>
        <v>-0.31022932420986282</v>
      </c>
      <c r="AH478" s="23">
        <f ca="1">SQRT(Inputs!$B$38)*L478+SQRT(1-Inputs!$B$38)*_xlfn.NORM.S.INV(RAND())</f>
        <v>-1.8218676043539921</v>
      </c>
      <c r="AI478" s="23">
        <f ca="1">SQRT(Inputs!$B$38)*M478+SQRT(1-Inputs!$B$38)*_xlfn.NORM.S.INV(RAND())</f>
        <v>0.72183141975893528</v>
      </c>
      <c r="AJ478" s="23">
        <f ca="1">SQRT(Inputs!$B$38)*C478+SQRT(1-Inputs!$B$38)*_xlfn.NORM.S.INV(RAND())</f>
        <v>0.53538221081364423</v>
      </c>
      <c r="AK478" s="23">
        <f ca="1">SQRT(Inputs!$B$38)*D478+SQRT(1-Inputs!$B$38)*_xlfn.NORM.S.INV(RAND())</f>
        <v>0.62155859070733366</v>
      </c>
      <c r="AL478" s="23">
        <f ca="1">SQRT(Inputs!$B$38)*E478+SQRT(1-Inputs!$B$38)*_xlfn.NORM.S.INV(RAND())</f>
        <v>-1.0955014018409883</v>
      </c>
      <c r="AM478" s="23">
        <f ca="1">SQRT(Inputs!$B$38)*F478+SQRT(1-Inputs!$B$38)*_xlfn.NORM.S.INV(RAND())</f>
        <v>0.46127731808190969</v>
      </c>
      <c r="AN478" s="23">
        <f ca="1">SQRT(Inputs!$B$38)*G478+SQRT(1-Inputs!$B$38)*_xlfn.NORM.S.INV(RAND())</f>
        <v>-0.35966549864942671</v>
      </c>
      <c r="AO478" s="23">
        <f ca="1">SQRT(Inputs!$B$38)*H478+SQRT(1-Inputs!$B$38)*_xlfn.NORM.S.INV(RAND())</f>
        <v>-1.0795763810893382</v>
      </c>
      <c r="AP478" s="23">
        <f ca="1">SQRT(Inputs!$B$38)*I478+SQRT(1-Inputs!$B$38)*_xlfn.NORM.S.INV(RAND())</f>
        <v>-0.77276492515352624</v>
      </c>
      <c r="AQ478" s="23">
        <f ca="1">SQRT(Inputs!$B$38)*J478+SQRT(1-Inputs!$B$38)*_xlfn.NORM.S.INV(RAND())</f>
        <v>-1.0307195597804095</v>
      </c>
      <c r="AR478" s="23">
        <f ca="1">SQRT(Inputs!$B$38)*K478+SQRT(1-Inputs!$B$38)*_xlfn.NORM.S.INV(RAND())</f>
        <v>-0.29614009395827356</v>
      </c>
      <c r="AS478" s="23">
        <f ca="1">SQRT(Inputs!$B$38)*L478+SQRT(1-Inputs!$B$38)*_xlfn.NORM.S.INV(RAND())</f>
        <v>1.7056689314274882</v>
      </c>
      <c r="AT478" s="23">
        <f ca="1">SQRT(Inputs!$B$38)*M478+SQRT(1-Inputs!$B$38)*_xlfn.NORM.S.INV(RAND())</f>
        <v>1.731851163160002</v>
      </c>
      <c r="AU478" s="15">
        <f ca="1">Inputs!$B$6*EXP($B$8-0.5*C$5^2+C$5*N478)</f>
        <v>4933.5705918082431</v>
      </c>
      <c r="AV478" s="15">
        <f t="shared" ca="1" si="255"/>
        <v>6997.1661824577886</v>
      </c>
      <c r="AW478" s="15">
        <f t="shared" ca="1" si="256"/>
        <v>7206.0417476190732</v>
      </c>
      <c r="AX478" s="15">
        <f t="shared" ca="1" si="257"/>
        <v>9021.1443806277002</v>
      </c>
      <c r="AY478" s="15">
        <f t="shared" ca="1" si="258"/>
        <v>12629.85704916736</v>
      </c>
      <c r="AZ478" s="15">
        <f t="shared" ca="1" si="259"/>
        <v>16329.316295706984</v>
      </c>
      <c r="BA478" s="15">
        <f t="shared" ca="1" si="260"/>
        <v>15910.775051386197</v>
      </c>
      <c r="BB478" s="15">
        <f t="shared" ca="1" si="261"/>
        <v>21328.368663434092</v>
      </c>
      <c r="BC478" s="15">
        <f t="shared" ca="1" si="262"/>
        <v>24946.083254274701</v>
      </c>
      <c r="BD478" s="15">
        <f t="shared" ca="1" si="263"/>
        <v>31810.512068598106</v>
      </c>
      <c r="BE478" s="15">
        <f t="shared" ca="1" si="264"/>
        <v>40091.29375974922</v>
      </c>
      <c r="BF478" s="15">
        <f ca="1">Inputs!$B$13*EXP($B$9-0.5*C$6^2+C$6*Y478)</f>
        <v>9462.9533709868319</v>
      </c>
      <c r="BG478" s="15">
        <f t="shared" ca="1" si="265"/>
        <v>16456.55905111488</v>
      </c>
      <c r="BH478" s="15">
        <f t="shared" ca="1" si="266"/>
        <v>20986.931716071154</v>
      </c>
      <c r="BI478" s="15">
        <f t="shared" ca="1" si="267"/>
        <v>25414.004066838745</v>
      </c>
      <c r="BJ478" s="15">
        <f t="shared" ca="1" si="268"/>
        <v>33455.276409753627</v>
      </c>
      <c r="BK478" s="15">
        <f t="shared" ca="1" si="269"/>
        <v>50731.053932245275</v>
      </c>
      <c r="BL478" s="15">
        <f t="shared" ca="1" si="270"/>
        <v>50218.367520468884</v>
      </c>
      <c r="BM478" s="15">
        <f t="shared" ca="1" si="271"/>
        <v>62152.356474996435</v>
      </c>
      <c r="BN478" s="15">
        <f t="shared" ca="1" si="272"/>
        <v>73650.025380821651</v>
      </c>
      <c r="BO478" s="15">
        <f t="shared" ca="1" si="273"/>
        <v>73323.924458992566</v>
      </c>
      <c r="BP478" s="15">
        <f t="shared" ca="1" si="274"/>
        <v>97938.768258644253</v>
      </c>
      <c r="BQ478" s="15">
        <f ca="1">Inputs!$B$20*EXP($B$10-0.5*C$7^2+C$7*AJ478)</f>
        <v>5186.5265165054489</v>
      </c>
      <c r="BR478" s="15">
        <f t="shared" ca="1" si="275"/>
        <v>8573.1935951208088</v>
      </c>
      <c r="BS478" s="15">
        <f t="shared" ca="1" si="276"/>
        <v>8570.9314746530054</v>
      </c>
      <c r="BT478" s="15">
        <f t="shared" ca="1" si="277"/>
        <v>13337.575502014535</v>
      </c>
      <c r="BU478" s="15">
        <f t="shared" ca="1" si="278"/>
        <v>16943.637773606995</v>
      </c>
      <c r="BV478" s="15">
        <f t="shared" ca="1" si="279"/>
        <v>18483.819831355402</v>
      </c>
      <c r="BW478" s="15">
        <f t="shared" ca="1" si="280"/>
        <v>21901.453086368587</v>
      </c>
      <c r="BX478" s="15">
        <f t="shared" ca="1" si="281"/>
        <v>24914.139436968188</v>
      </c>
      <c r="BY478" s="15">
        <f t="shared" ca="1" si="282"/>
        <v>32986.026940962292</v>
      </c>
      <c r="BZ478" s="15">
        <f t="shared" ca="1" si="283"/>
        <v>63329.819223868923</v>
      </c>
      <c r="CA478" s="15">
        <f t="shared" ca="1" si="284"/>
        <v>121016.73964921071</v>
      </c>
      <c r="CB478" s="15">
        <f ca="1">(AU478*DCF!C$10-DCF!C$5*MAX(AU478*DCF!C$10,0)-MAX(AU478-Inputs!$B$6,0)/Inputs!$B$10)*DCF!C$6</f>
        <v>1043.2787174470454</v>
      </c>
      <c r="CC478" s="15">
        <f ca="1">(AV478*DCF!D$10-DCF!D$5*MAX(AV478*DCF!D$10,0)-MAX(AV478-AU478,0)/Inputs!$B$10)*DCF!D$6</f>
        <v>1202.3580760826419</v>
      </c>
      <c r="CD478" s="15">
        <f ca="1">(AW478*DCF!E$10-DCF!E$5*MAX(AW478*DCF!E$10,0)-MAX(AW478-AV478,0)/Inputs!$B$10)*DCF!E$6</f>
        <v>1616.7129018331671</v>
      </c>
      <c r="CE478" s="15">
        <f ca="1">(AX478*DCF!F$10-DCF!F$5*MAX(AX478*DCF!F$10,0)-MAX(AX478-AW478,0)/Inputs!$B$10)*DCF!F$6</f>
        <v>1591.6235851875017</v>
      </c>
      <c r="CF478" s="15">
        <f ca="1">(AY478*DCF!G$10-DCF!G$5*MAX(AY478*DCF!G$10,0)-MAX(AY478-AX478,0)/Inputs!$B$10)*DCF!G$6</f>
        <v>1908.5968943448133</v>
      </c>
      <c r="CG478" s="15">
        <f ca="1">(AZ478*DCF!H$10-DCF!H$5*MAX(AZ478*DCF!H$10,0)-MAX(AZ478-AY478,0)/Inputs!$B$10)*DCF!H$6</f>
        <v>2513.4431607355846</v>
      </c>
      <c r="CH478" s="15">
        <f ca="1">(BA478*DCF!I$10-DCF!I$5*MAX(BA478*DCF!I$10,0)-MAX(BA478-AZ478,0)/Inputs!$B$10)*DCF!I$6</f>
        <v>2906.3181750418562</v>
      </c>
      <c r="CI478" s="15">
        <f ca="1">(BB478*DCF!J$10-DCF!J$5*MAX(BB478*DCF!J$10,0)-MAX(BB478-BA478,0)/Inputs!$B$10)*DCF!J$6</f>
        <v>2839.0505142494139</v>
      </c>
      <c r="CJ478" s="15">
        <f ca="1">(BC478*DCF!K$10-DCF!K$5*MAX(BC478*DCF!K$10,0)-MAX(BC478-BB478,0)/Inputs!$B$10)*DCF!K$6</f>
        <v>3509.4937965539939</v>
      </c>
      <c r="CK478" s="15">
        <f ca="1">(BD478*DCF!L$10-DCF!L$5*MAX(BD478*DCF!L$10,0)-MAX(BD478-BC478,0)/Inputs!$B$10)*DCF!L$6</f>
        <v>3909.9483371183051</v>
      </c>
      <c r="CL478" s="15">
        <f ca="1">(BE478*DCF!M$10-DCF!M$5*MAX(BE478*DCF!M$10,0)-MAX(BE478-BD478,0)/Inputs!$B$10)*DCF!M$6</f>
        <v>4668.1722397685562</v>
      </c>
      <c r="CM478" s="15">
        <f ca="1">(BF478*DCF!C$28-DCF!C$5*MAX(BF478*DCF!C$28,0)-MAX(BF478-Inputs!$B$13,0)/Inputs!$B$17)*DCF!C$6</f>
        <v>2888.0313095657702</v>
      </c>
      <c r="CN478" s="15">
        <f ca="1">(BG478*DCF!D$28-DCF!D$5*MAX(BG478*DCF!D$28,0)-MAX(BG478-BF478,0)/Inputs!$B$17)*DCF!D$6</f>
        <v>3354.7794457543464</v>
      </c>
      <c r="CO478" s="15">
        <f ca="1">(BH478*DCF!E$28-DCF!E$5*MAX(BH478*DCF!E$28,0)-MAX(BH478-BG478,0)/Inputs!$B$17)*DCF!E$6</f>
        <v>5050.9986719344943</v>
      </c>
      <c r="CP478" s="15">
        <f ca="1">(BI478*DCF!F$28-DCF!F$5*MAX(BI478*DCF!F$28,0)-MAX(BI478-BH478,0)/Inputs!$B$17)*DCF!F$6</f>
        <v>6093.2141806869067</v>
      </c>
      <c r="CQ478" s="15">
        <f ca="1">(BJ478*DCF!G$28-DCF!G$5*MAX(BJ478*DCF!G$28,0)-MAX(BJ478-BI478,0)/Inputs!$B$17)*DCF!G$6</f>
        <v>7327.7627189541381</v>
      </c>
      <c r="CR478" s="15">
        <f ca="1">(BK478*DCF!H$28-DCF!H$5*MAX(BK478*DCF!H$28,0)-MAX(BK478-BJ478,0)/Inputs!$B$17)*DCF!H$6</f>
        <v>9862.178332038282</v>
      </c>
      <c r="CS478" s="15">
        <f ca="1">(BL478*DCF!I$28-DCF!I$5*MAX(BL478*DCF!I$28,0)-MAX(BL478-BK478,0)/Inputs!$B$17)*DCF!I$6</f>
        <v>11809.001640539927</v>
      </c>
      <c r="CT478" s="15">
        <f ca="1">(BM478*DCF!J$28-DCF!J$5*MAX(BM478*DCF!J$28,0)-MAX(BM478-BL478,0)/Inputs!$B$17)*DCF!J$6</f>
        <v>12282.785711663744</v>
      </c>
      <c r="CU478" s="15">
        <f ca="1">(BN478*DCF!K$28-DCF!K$5*MAX(BN478*DCF!K$28,0)-MAX(BN478-BM478,0)/Inputs!$B$17)*DCF!K$6</f>
        <v>14145.339177623628</v>
      </c>
      <c r="CV478" s="15">
        <f ca="1">(BO478*DCF!L$28-DCF!L$5*MAX(BO478*DCF!L$28,0)-MAX(BO478-BN478,0)/Inputs!$B$17)*DCF!L$6</f>
        <v>14629.661989470973</v>
      </c>
      <c r="CW478" s="15">
        <f ca="1">(BP478*DCF!M$28-DCF!M$5*MAX(BP478*DCF!M$28,0)-MAX(BP478-BO478,0)/Inputs!$B$17)*DCF!M$6</f>
        <v>15854.293091051799</v>
      </c>
      <c r="CX478" s="15">
        <f ca="1">(BQ478*DCF!C$46-DCF!C$5*MAX(BQ478*DCF!C$46,0)-MAX(BQ478-Inputs!$B$20,0)/Inputs!$B$24)*DCF!C$6</f>
        <v>-2114.9144456157846</v>
      </c>
      <c r="CY478" s="15">
        <f ca="1">(BR478*DCF!D$46-DCF!D$5*MAX(BR478*DCF!D$46,0)-MAX(BR478-BQ478,0)/Inputs!$B$24)*DCF!D$6</f>
        <v>-2908.3069477841082</v>
      </c>
      <c r="CZ478" s="15">
        <f ca="1">(BS478*DCF!E$46-DCF!E$5*MAX(BS478*DCF!E$46,0)-MAX(BS478-BR478,0)/Inputs!$B$24)*DCF!E$6</f>
        <v>-1013.527569989034</v>
      </c>
      <c r="DA478" s="15">
        <f ca="1">(BT478*DCF!F$46-DCF!F$5*MAX(BT478*DCF!F$46,0)-MAX(BT478-BS478,0)/Inputs!$B$24)*DCF!F$6</f>
        <v>-2707.0123501164239</v>
      </c>
      <c r="DB478" s="15">
        <f ca="1">(BU478*DCF!G$46-DCF!G$5*MAX(BU478*DCF!G$46,0)-MAX(BU478-BT478,0)/Inputs!$B$24)*DCF!G$6</f>
        <v>-1782.9585992361674</v>
      </c>
      <c r="DC478" s="15">
        <f ca="1">(BV478*DCF!H$46-DCF!H$5*MAX(BV478*DCF!H$46,0)-MAX(BV478-BU478,0)/Inputs!$B$24)*DCF!H$6</f>
        <v>-478.60213759328093</v>
      </c>
      <c r="DD478" s="15">
        <f ca="1">(BW478*DCF!I$46-DCF!I$5*MAX(BW478*DCF!I$46,0)-MAX(BW478-BV478,0)/Inputs!$B$24)*DCF!I$6</f>
        <v>-475.24774708943602</v>
      </c>
      <c r="DE478" s="15">
        <f ca="1">(BX478*DCF!J$46-DCF!J$5*MAX(BX478*DCF!J$46,0)-MAX(BX478-BW478,0)/Inputs!$B$24)*DCF!J$6</f>
        <v>246.16403345228051</v>
      </c>
      <c r="DF478" s="15">
        <f ca="1">(BY478*DCF!K$46-DCF!K$5*MAX(BY478*DCF!K$46,0)-MAX(BY478-BX478,0)/Inputs!$B$24)*DCF!K$6</f>
        <v>-93.125585947054361</v>
      </c>
      <c r="DG478" s="15">
        <f ca="1">(BZ478*DCF!L$46-DCF!L$5*MAX(BZ478*DCF!L$46,0)-MAX(BZ478-BY478,0)/Inputs!$B$24)*DCF!L$6</f>
        <v>-2489.2034232822443</v>
      </c>
      <c r="DH478" s="15">
        <f ca="1">(CA478*DCF!M$46-DCF!M$5*MAX(CA478*DCF!M$46,0)-MAX(CA478-BZ478,0)/Inputs!$B$24)*DCF!M$6</f>
        <v>-2572.5709586471448</v>
      </c>
      <c r="DI478" s="15">
        <f ca="1">SUM(CB478:CL478)+BE478*DCF!M$10*(1+Inputs!$B$30)*(1-Inputs!$B$33)*(1-Inputs!$B$30/Inputs!$B$31)/(Inputs!$B$29-Inputs!$B$30)*DCF!M$6</f>
        <v>139283.59708422094</v>
      </c>
      <c r="DJ478" s="15">
        <f ca="1">SUM(CM478:CW478)+BP478*DCF!M$28*(1+Inputs!$B$30)*(1-Inputs!$B$33)*(1-Inputs!$B$30/Inputs!$B$31)/(Inputs!$B$29-Inputs!$B$30)*DCF!M$6</f>
        <v>466717.89582920598</v>
      </c>
      <c r="DK478" s="15">
        <f ca="1">SUM(CX478:DH478)+CA478*DCF!M$46*(1+Inputs!$B$30)*(1-Inputs!$B$33)*(1-Inputs!$B$30/Inputs!$B$31)/(Inputs!$B$29-Inputs!$B$30)*DCF!M$6</f>
        <v>170716.90911507746</v>
      </c>
      <c r="DM478" s="15">
        <f ca="1">DI478+DJ478+DK478+Inputs!$B$34+Inputs!$B$36-Inputs!$B$35</f>
        <v>853569.40202850441</v>
      </c>
    </row>
    <row r="479" spans="1:117" x14ac:dyDescent="0.75">
      <c r="A479" s="11">
        <v>466</v>
      </c>
      <c r="C479" s="23">
        <f t="shared" ca="1" si="286"/>
        <v>-0.48464819063357201</v>
      </c>
      <c r="D479" s="23">
        <f t="shared" ca="1" si="286"/>
        <v>-1.1462169651594778</v>
      </c>
      <c r="E479" s="23">
        <f t="shared" ca="1" si="286"/>
        <v>-1.3464027145791069</v>
      </c>
      <c r="F479" s="23">
        <f t="shared" ca="1" si="286"/>
        <v>-0.22925788405615222</v>
      </c>
      <c r="G479" s="23">
        <f t="shared" ca="1" si="286"/>
        <v>-0.45717942765641206</v>
      </c>
      <c r="H479" s="23">
        <f t="shared" ca="1" si="286"/>
        <v>1.4136559647574725</v>
      </c>
      <c r="I479" s="23">
        <f t="shared" ca="1" si="286"/>
        <v>-0.24019918855967129</v>
      </c>
      <c r="J479" s="23">
        <f t="shared" ca="1" si="286"/>
        <v>-0.6798740816503922</v>
      </c>
      <c r="K479" s="23">
        <f t="shared" ca="1" si="286"/>
        <v>-2.3460941865139171</v>
      </c>
      <c r="L479" s="23">
        <f t="shared" ca="1" si="286"/>
        <v>0.75111960971327907</v>
      </c>
      <c r="M479" s="23">
        <f t="shared" ca="1" si="286"/>
        <v>-1.5318096115402082</v>
      </c>
      <c r="N479" s="23">
        <f ca="1">SQRT(Inputs!$B$38)*C479+SQRT(1-Inputs!$B$38)*_xlfn.NORM.S.INV(RAND())</f>
        <v>-2.7761004879570783E-2</v>
      </c>
      <c r="O479" s="23">
        <f ca="1">SQRT(Inputs!$B$38)*D479+SQRT(1-Inputs!$B$38)*_xlfn.NORM.S.INV(RAND())</f>
        <v>-1.0836846767142132</v>
      </c>
      <c r="P479" s="23">
        <f ca="1">SQRT(Inputs!$B$38)*E479+SQRT(1-Inputs!$B$38)*_xlfn.NORM.S.INV(RAND())</f>
        <v>-1.508590335421367</v>
      </c>
      <c r="Q479" s="23">
        <f ca="1">SQRT(Inputs!$B$38)*F479+SQRT(1-Inputs!$B$38)*_xlfn.NORM.S.INV(RAND())</f>
        <v>-1.3560955659416438</v>
      </c>
      <c r="R479" s="23">
        <f ca="1">SQRT(Inputs!$B$38)*G479+SQRT(1-Inputs!$B$38)*_xlfn.NORM.S.INV(RAND())</f>
        <v>-0.46516904659890301</v>
      </c>
      <c r="S479" s="23">
        <f ca="1">SQRT(Inputs!$B$38)*H479+SQRT(1-Inputs!$B$38)*_xlfn.NORM.S.INV(RAND())</f>
        <v>0.39116138656152449</v>
      </c>
      <c r="T479" s="23">
        <f ca="1">SQRT(Inputs!$B$38)*I479+SQRT(1-Inputs!$B$38)*_xlfn.NORM.S.INV(RAND())</f>
        <v>0.50747440392014853</v>
      </c>
      <c r="U479" s="23">
        <f ca="1">SQRT(Inputs!$B$38)*J479+SQRT(1-Inputs!$B$38)*_xlfn.NORM.S.INV(RAND())</f>
        <v>0.23089591373639351</v>
      </c>
      <c r="V479" s="23">
        <f ca="1">SQRT(Inputs!$B$38)*K479+SQRT(1-Inputs!$B$38)*_xlfn.NORM.S.INV(RAND())</f>
        <v>-1.4733666279093092</v>
      </c>
      <c r="W479" s="23">
        <f ca="1">SQRT(Inputs!$B$38)*L479+SQRT(1-Inputs!$B$38)*_xlfn.NORM.S.INV(RAND())</f>
        <v>0.75237634303394862</v>
      </c>
      <c r="X479" s="23">
        <f ca="1">SQRT(Inputs!$B$38)*M479+SQRT(1-Inputs!$B$38)*_xlfn.NORM.S.INV(RAND())</f>
        <v>-1.288181705700381</v>
      </c>
      <c r="Y479" s="23">
        <f ca="1">SQRT(Inputs!$B$38)*C479+SQRT(1-Inputs!$B$38)*_xlfn.NORM.S.INV(RAND())</f>
        <v>-0.74285485198505519</v>
      </c>
      <c r="Z479" s="23">
        <f ca="1">SQRT(Inputs!$B$38)*D479+SQRT(1-Inputs!$B$38)*_xlfn.NORM.S.INV(RAND())</f>
        <v>-0.37775375785782311</v>
      </c>
      <c r="AA479" s="23">
        <f ca="1">SQRT(Inputs!$B$38)*E479+SQRT(1-Inputs!$B$38)*_xlfn.NORM.S.INV(RAND())</f>
        <v>-1.8861892440869288</v>
      </c>
      <c r="AB479" s="23">
        <f ca="1">SQRT(Inputs!$B$38)*F479+SQRT(1-Inputs!$B$38)*_xlfn.NORM.S.INV(RAND())</f>
        <v>5.4616325096048246E-2</v>
      </c>
      <c r="AC479" s="23">
        <f ca="1">SQRT(Inputs!$B$38)*G479+SQRT(1-Inputs!$B$38)*_xlfn.NORM.S.INV(RAND())</f>
        <v>-0.39197184491181369</v>
      </c>
      <c r="AD479" s="23">
        <f ca="1">SQRT(Inputs!$B$38)*H479+SQRT(1-Inputs!$B$38)*_xlfn.NORM.S.INV(RAND())</f>
        <v>-0.89676369058535543</v>
      </c>
      <c r="AE479" s="23">
        <f ca="1">SQRT(Inputs!$B$38)*I479+SQRT(1-Inputs!$B$38)*_xlfn.NORM.S.INV(RAND())</f>
        <v>-3.7533068361098917E-2</v>
      </c>
      <c r="AF479" s="23">
        <f ca="1">SQRT(Inputs!$B$38)*J479+SQRT(1-Inputs!$B$38)*_xlfn.NORM.S.INV(RAND())</f>
        <v>0.6868053389859945</v>
      </c>
      <c r="AG479" s="23">
        <f ca="1">SQRT(Inputs!$B$38)*K479+SQRT(1-Inputs!$B$38)*_xlfn.NORM.S.INV(RAND())</f>
        <v>-2.5599752134580425</v>
      </c>
      <c r="AH479" s="23">
        <f ca="1">SQRT(Inputs!$B$38)*L479+SQRT(1-Inputs!$B$38)*_xlfn.NORM.S.INV(RAND())</f>
        <v>1.3620297020051133</v>
      </c>
      <c r="AI479" s="23">
        <f ca="1">SQRT(Inputs!$B$38)*M479+SQRT(1-Inputs!$B$38)*_xlfn.NORM.S.INV(RAND())</f>
        <v>-0.32742067590426571</v>
      </c>
      <c r="AJ479" s="23">
        <f ca="1">SQRT(Inputs!$B$38)*C479+SQRT(1-Inputs!$B$38)*_xlfn.NORM.S.INV(RAND())</f>
        <v>0.24198416362486053</v>
      </c>
      <c r="AK479" s="23">
        <f ca="1">SQRT(Inputs!$B$38)*D479+SQRT(1-Inputs!$B$38)*_xlfn.NORM.S.INV(RAND())</f>
        <v>0.78542682810504894</v>
      </c>
      <c r="AL479" s="23">
        <f ca="1">SQRT(Inputs!$B$38)*E479+SQRT(1-Inputs!$B$38)*_xlfn.NORM.S.INV(RAND())</f>
        <v>-0.42849161811473341</v>
      </c>
      <c r="AM479" s="23">
        <f ca="1">SQRT(Inputs!$B$38)*F479+SQRT(1-Inputs!$B$38)*_xlfn.NORM.S.INV(RAND())</f>
        <v>1.1952066102768293</v>
      </c>
      <c r="AN479" s="23">
        <f ca="1">SQRT(Inputs!$B$38)*G479+SQRT(1-Inputs!$B$38)*_xlfn.NORM.S.INV(RAND())</f>
        <v>-1.5498090023412652</v>
      </c>
      <c r="AO479" s="23">
        <f ca="1">SQRT(Inputs!$B$38)*H479+SQRT(1-Inputs!$B$38)*_xlfn.NORM.S.INV(RAND())</f>
        <v>1.9597508994522479</v>
      </c>
      <c r="AP479" s="23">
        <f ca="1">SQRT(Inputs!$B$38)*I479+SQRT(1-Inputs!$B$38)*_xlfn.NORM.S.INV(RAND())</f>
        <v>-0.72170849633602341</v>
      </c>
      <c r="AQ479" s="23">
        <f ca="1">SQRT(Inputs!$B$38)*J479+SQRT(1-Inputs!$B$38)*_xlfn.NORM.S.INV(RAND())</f>
        <v>-0.5790556336521745</v>
      </c>
      <c r="AR479" s="23">
        <f ca="1">SQRT(Inputs!$B$38)*K479+SQRT(1-Inputs!$B$38)*_xlfn.NORM.S.INV(RAND())</f>
        <v>-0.89696877444459844</v>
      </c>
      <c r="AS479" s="23">
        <f ca="1">SQRT(Inputs!$B$38)*L479+SQRT(1-Inputs!$B$38)*_xlfn.NORM.S.INV(RAND())</f>
        <v>0.72762323658517691</v>
      </c>
      <c r="AT479" s="23">
        <f ca="1">SQRT(Inputs!$B$38)*M479+SQRT(1-Inputs!$B$38)*_xlfn.NORM.S.INV(RAND())</f>
        <v>-1.8484290396837686</v>
      </c>
      <c r="AU479" s="15">
        <f ca="1">Inputs!$B$6*EXP($B$8-0.5*C$5^2+C$5*N479)</f>
        <v>4939.9903510661898</v>
      </c>
      <c r="AV479" s="15">
        <f t="shared" ca="1" si="255"/>
        <v>5127.457536830977</v>
      </c>
      <c r="AW479" s="15">
        <f t="shared" ca="1" si="256"/>
        <v>5100.9415102193971</v>
      </c>
      <c r="AX479" s="15">
        <f t="shared" ca="1" si="257"/>
        <v>5257.1663162361492</v>
      </c>
      <c r="AY479" s="15">
        <f t="shared" ca="1" si="258"/>
        <v>6085.071015395938</v>
      </c>
      <c r="AZ479" s="15">
        <f t="shared" ca="1" si="259"/>
        <v>7769.7796586843115</v>
      </c>
      <c r="BA479" s="15">
        <f t="shared" ca="1" si="260"/>
        <v>10026.876965080404</v>
      </c>
      <c r="BB479" s="15">
        <f t="shared" ca="1" si="261"/>
        <v>12563.247282260189</v>
      </c>
      <c r="BC479" s="15">
        <f t="shared" ca="1" si="262"/>
        <v>13346.909097550879</v>
      </c>
      <c r="BD479" s="15">
        <f t="shared" ca="1" si="263"/>
        <v>17543.35192339477</v>
      </c>
      <c r="BE479" s="15">
        <f t="shared" ca="1" si="264"/>
        <v>19117.255353299039</v>
      </c>
      <c r="BF479" s="15">
        <f ca="1">Inputs!$B$13*EXP($B$9-0.5*C$6^2+C$6*Y479)</f>
        <v>11937.022362611944</v>
      </c>
      <c r="BG479" s="15">
        <f t="shared" ca="1" si="265"/>
        <v>13589.495035079235</v>
      </c>
      <c r="BH479" s="15">
        <f t="shared" ca="1" si="266"/>
        <v>12143.535458093238</v>
      </c>
      <c r="BI479" s="15">
        <f t="shared" ca="1" si="267"/>
        <v>14991.007966917885</v>
      </c>
      <c r="BJ479" s="15">
        <f t="shared" ca="1" si="268"/>
        <v>17368.41395050949</v>
      </c>
      <c r="BK479" s="15">
        <f t="shared" ca="1" si="269"/>
        <v>18866.541557194803</v>
      </c>
      <c r="BL479" s="15">
        <f t="shared" ca="1" si="270"/>
        <v>23062.819359218516</v>
      </c>
      <c r="BM479" s="15">
        <f t="shared" ca="1" si="271"/>
        <v>30874.122132050768</v>
      </c>
      <c r="BN479" s="15">
        <f t="shared" ca="1" si="272"/>
        <v>27939.846717750512</v>
      </c>
      <c r="BO479" s="15">
        <f t="shared" ca="1" si="273"/>
        <v>40274.28978133099</v>
      </c>
      <c r="BP479" s="15">
        <f t="shared" ca="1" si="274"/>
        <v>47764.961832855799</v>
      </c>
      <c r="BQ479" s="15">
        <f ca="1">Inputs!$B$20*EXP($B$10-0.5*C$7^2+C$7*AJ479)</f>
        <v>4673.9334625834435</v>
      </c>
      <c r="BR479" s="15">
        <f t="shared" ca="1" si="275"/>
        <v>8138.6016680662442</v>
      </c>
      <c r="BS479" s="15">
        <f t="shared" ca="1" si="276"/>
        <v>9854.4352763778516</v>
      </c>
      <c r="BT479" s="15">
        <f t="shared" ca="1" si="277"/>
        <v>18590.743811584573</v>
      </c>
      <c r="BU479" s="15">
        <f t="shared" ca="1" si="278"/>
        <v>17707.567459199781</v>
      </c>
      <c r="BV479" s="15">
        <f t="shared" ca="1" si="279"/>
        <v>38311.551694030008</v>
      </c>
      <c r="BW479" s="15">
        <f t="shared" ca="1" si="280"/>
        <v>45888.50985812104</v>
      </c>
      <c r="BX479" s="15">
        <f t="shared" ca="1" si="281"/>
        <v>57147.988561061429</v>
      </c>
      <c r="BY479" s="15">
        <f t="shared" ca="1" si="282"/>
        <v>67446.815455397285</v>
      </c>
      <c r="BZ479" s="15">
        <f t="shared" ca="1" si="283"/>
        <v>108181.86449022967</v>
      </c>
      <c r="CA479" s="15">
        <f t="shared" ca="1" si="284"/>
        <v>109417.15708144403</v>
      </c>
      <c r="CB479" s="15">
        <f ca="1">(AU479*DCF!C$10-DCF!C$5*MAX(AU479*DCF!C$10,0)-MAX(AU479-Inputs!$B$6,0)/Inputs!$B$10)*DCF!C$6</f>
        <v>1043.2329434192732</v>
      </c>
      <c r="CC479" s="15">
        <f ca="1">(AV479*DCF!D$10-DCF!D$5*MAX(AV479*DCF!D$10,0)-MAX(AV479-AU479,0)/Inputs!$B$10)*DCF!D$6</f>
        <v>1204.07407033404</v>
      </c>
      <c r="CD479" s="15">
        <f ca="1">(AW479*DCF!E$10-DCF!E$5*MAX(AW479*DCF!E$10,0)-MAX(AW479-AV479,0)/Inputs!$B$10)*DCF!E$6</f>
        <v>1177.7261945548671</v>
      </c>
      <c r="CE479" s="15">
        <f ca="1">(AX479*DCF!F$10-DCF!F$5*MAX(AX479*DCF!F$10,0)-MAX(AX479-AW479,0)/Inputs!$B$10)*DCF!F$6</f>
        <v>1115.1245197116677</v>
      </c>
      <c r="CF479" s="15">
        <f ca="1">(AY479*DCF!G$10-DCF!G$5*MAX(AY479*DCF!G$10,0)-MAX(AY479-AX479,0)/Inputs!$B$10)*DCF!G$6</f>
        <v>1094.6295195052569</v>
      </c>
      <c r="CG479" s="15">
        <f ca="1">(AZ479*DCF!H$10-DCF!H$5*MAX(AZ479*DCF!H$10,0)-MAX(AZ479-AY479,0)/Inputs!$B$10)*DCF!H$6</f>
        <v>1209.358071844337</v>
      </c>
      <c r="CH479" s="15">
        <f ca="1">(BA479*DCF!I$10-DCF!I$5*MAX(BA479*DCF!I$10,0)-MAX(BA479-AZ479,0)/Inputs!$B$10)*DCF!I$6</f>
        <v>1461.3016001437052</v>
      </c>
      <c r="CI479" s="15">
        <f ca="1">(BB479*DCF!J$10-DCF!J$5*MAX(BB479*DCF!J$10,0)-MAX(BB479-BA479,0)/Inputs!$B$10)*DCF!J$6</f>
        <v>1771.5372589037963</v>
      </c>
      <c r="CJ479" s="15">
        <f ca="1">(BC479*DCF!K$10-DCF!K$5*MAX(BC479*DCF!K$10,0)-MAX(BC479-BB479,0)/Inputs!$B$10)*DCF!K$6</f>
        <v>2038.9372874972589</v>
      </c>
      <c r="CK479" s="15">
        <f ca="1">(BD479*DCF!L$10-DCF!L$5*MAX(BD479*DCF!L$10,0)-MAX(BD479-BC479,0)/Inputs!$B$10)*DCF!L$6</f>
        <v>2103.2030701400499</v>
      </c>
      <c r="CL479" s="15">
        <f ca="1">(BE479*DCF!M$10-DCF!M$5*MAX(BE479*DCF!M$10,0)-MAX(BE479-BD479,0)/Inputs!$B$10)*DCF!M$6</f>
        <v>2509.6724121068551</v>
      </c>
      <c r="CM479" s="15">
        <f ca="1">(BF479*DCF!C$28-DCF!C$5*MAX(BF479*DCF!C$28,0)-MAX(BF479-Inputs!$B$13,0)/Inputs!$B$17)*DCF!C$6</f>
        <v>3516.0749907537347</v>
      </c>
      <c r="CN479" s="15">
        <f ca="1">(BG479*DCF!D$28-DCF!D$5*MAX(BG479*DCF!D$28,0)-MAX(BG479-BF479,0)/Inputs!$B$17)*DCF!D$6</f>
        <v>3649.871527080827</v>
      </c>
      <c r="CO479" s="15">
        <f ca="1">(BH479*DCF!E$28-DCF!E$5*MAX(BH479*DCF!E$28,0)-MAX(BH479-BG479,0)/Inputs!$B$17)*DCF!E$6</f>
        <v>3439.2654749093281</v>
      </c>
      <c r="CP479" s="15">
        <f ca="1">(BI479*DCF!F$28-DCF!F$5*MAX(BI479*DCF!F$28,0)-MAX(BI479-BH479,0)/Inputs!$B$17)*DCF!F$6</f>
        <v>3551.2364089710836</v>
      </c>
      <c r="CQ479" s="15">
        <f ca="1">(BJ479*DCF!G$28-DCF!G$5*MAX(BJ479*DCF!G$28,0)-MAX(BJ479-BI479,0)/Inputs!$B$17)*DCF!G$6</f>
        <v>4106.5105726999291</v>
      </c>
      <c r="CR479" s="15">
        <f ca="1">(BK479*DCF!H$28-DCF!H$5*MAX(BK479*DCF!H$28,0)-MAX(BK479-BJ479,0)/Inputs!$B$17)*DCF!H$6</f>
        <v>4433.1368892204282</v>
      </c>
      <c r="CS479" s="15">
        <f ca="1">(BL479*DCF!I$28-DCF!I$5*MAX(BL479*DCF!I$28,0)-MAX(BL479-BK479,0)/Inputs!$B$17)*DCF!I$6</f>
        <v>4820.9975055267214</v>
      </c>
      <c r="CT479" s="15">
        <f ca="1">(BM479*DCF!J$28-DCF!J$5*MAX(BM479*DCF!J$28,0)-MAX(BM479-BL479,0)/Inputs!$B$17)*DCF!J$6</f>
        <v>5851.7773562140574</v>
      </c>
      <c r="CU479" s="15">
        <f ca="1">(BN479*DCF!K$28-DCF!K$5*MAX(BN479*DCF!K$28,0)-MAX(BN479-BM479,0)/Inputs!$B$17)*DCF!K$6</f>
        <v>5900.4271593004487</v>
      </c>
      <c r="CV479" s="15">
        <f ca="1">(BO479*DCF!L$28-DCF!L$5*MAX(BO479*DCF!L$28,0)-MAX(BO479-BN479,0)/Inputs!$B$17)*DCF!L$6</f>
        <v>6639.9033634763728</v>
      </c>
      <c r="CW479" s="15">
        <f ca="1">(BP479*DCF!M$28-DCF!M$5*MAX(BP479*DCF!M$28,0)-MAX(BP479-BO479,0)/Inputs!$B$17)*DCF!M$6</f>
        <v>8204.0194998282659</v>
      </c>
      <c r="CX479" s="15">
        <f ca="1">(BQ479*DCF!C$46-DCF!C$5*MAX(BQ479*DCF!C$46,0)-MAX(BQ479-Inputs!$B$20,0)/Inputs!$B$24)*DCF!C$6</f>
        <v>-1759.7691426675128</v>
      </c>
      <c r="CY479" s="15">
        <f ca="1">(BR479*DCF!D$46-DCF!D$5*MAX(BR479*DCF!D$46,0)-MAX(BR479-BQ479,0)/Inputs!$B$24)*DCF!D$6</f>
        <v>-2867.4146740168426</v>
      </c>
      <c r="CZ479" s="15">
        <f ca="1">(BS479*DCF!E$46-DCF!E$5*MAX(BS479*DCF!E$46,0)-MAX(BS479-BR479,0)/Inputs!$B$24)*DCF!E$6</f>
        <v>-1841.6385015351079</v>
      </c>
      <c r="DA479" s="15">
        <f ca="1">(BT479*DCF!F$46-DCF!F$5*MAX(BT479*DCF!F$46,0)-MAX(BT479-BS479,0)/Inputs!$B$24)*DCF!F$6</f>
        <v>-4535.0616174572688</v>
      </c>
      <c r="DB479" s="15">
        <f ca="1">(BU479*DCF!G$46-DCF!G$5*MAX(BU479*DCF!G$46,0)-MAX(BU479-BT479,0)/Inputs!$B$24)*DCF!G$6</f>
        <v>-595.64758344605627</v>
      </c>
      <c r="DC479" s="15">
        <f ca="1">(BV479*DCF!H$46-DCF!H$5*MAX(BV479*DCF!H$46,0)-MAX(BV479-BU479,0)/Inputs!$B$24)*DCF!H$6</f>
        <v>-6402.5618582675679</v>
      </c>
      <c r="DD479" s="15">
        <f ca="1">(BW479*DCF!I$46-DCF!I$5*MAX(BW479*DCF!I$46,0)-MAX(BW479-BV479,0)/Inputs!$B$24)*DCF!I$6</f>
        <v>-1115.2386498797453</v>
      </c>
      <c r="DE479" s="15">
        <f ca="1">(BX479*DCF!J$46-DCF!J$5*MAX(BX479*DCF!J$46,0)-MAX(BX479-BW479,0)/Inputs!$B$24)*DCF!J$6</f>
        <v>-588.62975756926096</v>
      </c>
      <c r="DF479" s="15">
        <f ca="1">(BY479*DCF!K$46-DCF!K$5*MAX(BY479*DCF!K$46,0)-MAX(BY479-BX479,0)/Inputs!$B$24)*DCF!K$6</f>
        <v>1329.848704370223</v>
      </c>
      <c r="DG479" s="15">
        <f ca="1">(BZ479*DCF!L$46-DCF!L$5*MAX(BZ479*DCF!L$46,0)-MAX(BZ479-BY479,0)/Inputs!$B$24)*DCF!L$6</f>
        <v>-1740.3647039831824</v>
      </c>
      <c r="DH479" s="15">
        <f ca="1">(CA479*DCF!M$46-DCF!M$5*MAX(CA479*DCF!M$46,0)-MAX(CA479-BZ479,0)/Inputs!$B$24)*DCF!M$6</f>
        <v>8319.6300216226646</v>
      </c>
      <c r="DI479" s="15">
        <f ca="1">SUM(CB479:CL479)+BE479*DCF!M$10*(1+Inputs!$B$30)*(1-Inputs!$B$33)*(1-Inputs!$B$30/Inputs!$B$31)/(Inputs!$B$29-Inputs!$B$30)*DCF!M$6</f>
        <v>69932.371395923343</v>
      </c>
      <c r="DJ479" s="15">
        <f ca="1">SUM(CM479:CW479)+BP479*DCF!M$28*(1+Inputs!$B$30)*(1-Inputs!$B$33)*(1-Inputs!$B$30/Inputs!$B$31)/(Inputs!$B$29-Inputs!$B$30)*DCF!M$6</f>
        <v>231353.91462407308</v>
      </c>
      <c r="DK479" s="15">
        <f ca="1">SUM(CX479:DH479)+CA479*DCF!M$46*(1+Inputs!$B$30)*(1-Inputs!$B$33)*(1-Inputs!$B$30/Inputs!$B$31)/(Inputs!$B$29-Inputs!$B$30)*DCF!M$6</f>
        <v>157375.03837593252</v>
      </c>
      <c r="DM479" s="15">
        <f ca="1">DI479+DJ479+DK479+Inputs!$B$34+Inputs!$B$36-Inputs!$B$35</f>
        <v>535512.32439592888</v>
      </c>
    </row>
    <row r="480" spans="1:117" x14ac:dyDescent="0.75">
      <c r="A480" s="11">
        <v>467</v>
      </c>
      <c r="C480" s="23">
        <f t="shared" ca="1" si="286"/>
        <v>-3.3148892491259525E-2</v>
      </c>
      <c r="D480" s="23">
        <f t="shared" ca="1" si="286"/>
        <v>2.2337466435351345</v>
      </c>
      <c r="E480" s="23">
        <f t="shared" ca="1" si="286"/>
        <v>1.3727218976194753</v>
      </c>
      <c r="F480" s="23">
        <f t="shared" ca="1" si="286"/>
        <v>-0.40204753534075599</v>
      </c>
      <c r="G480" s="23">
        <f t="shared" ca="1" si="286"/>
        <v>1.0326032527575824</v>
      </c>
      <c r="H480" s="23">
        <f t="shared" ca="1" si="286"/>
        <v>-0.99001023432375757</v>
      </c>
      <c r="I480" s="23">
        <f t="shared" ca="1" si="286"/>
        <v>-0.97371203282867025</v>
      </c>
      <c r="J480" s="23">
        <f t="shared" ca="1" si="286"/>
        <v>-5.9898216981585109E-2</v>
      </c>
      <c r="K480" s="23">
        <f t="shared" ca="1" si="286"/>
        <v>-1.0692023550897332</v>
      </c>
      <c r="L480" s="23">
        <f t="shared" ca="1" si="286"/>
        <v>0.71234364563994745</v>
      </c>
      <c r="M480" s="23">
        <f t="shared" ca="1" si="286"/>
        <v>2.5413302479624522</v>
      </c>
      <c r="N480" s="23">
        <f ca="1">SQRT(Inputs!$B$38)*C480+SQRT(1-Inputs!$B$38)*_xlfn.NORM.S.INV(RAND())</f>
        <v>0.1574946001847147</v>
      </c>
      <c r="O480" s="23">
        <f ca="1">SQRT(Inputs!$B$38)*D480+SQRT(1-Inputs!$B$38)*_xlfn.NORM.S.INV(RAND())</f>
        <v>2.6456330846703864</v>
      </c>
      <c r="P480" s="23">
        <f ca="1">SQRT(Inputs!$B$38)*E480+SQRT(1-Inputs!$B$38)*_xlfn.NORM.S.INV(RAND())</f>
        <v>1.4854412567365609</v>
      </c>
      <c r="Q480" s="23">
        <f ca="1">SQRT(Inputs!$B$38)*F480+SQRT(1-Inputs!$B$38)*_xlfn.NORM.S.INV(RAND())</f>
        <v>-0.17563622824808611</v>
      </c>
      <c r="R480" s="23">
        <f ca="1">SQRT(Inputs!$B$38)*G480+SQRT(1-Inputs!$B$38)*_xlfn.NORM.S.INV(RAND())</f>
        <v>-0.49216253492783524</v>
      </c>
      <c r="S480" s="23">
        <f ca="1">SQRT(Inputs!$B$38)*H480+SQRT(1-Inputs!$B$38)*_xlfn.NORM.S.INV(RAND())</f>
        <v>0.73966422104534657</v>
      </c>
      <c r="T480" s="23">
        <f ca="1">SQRT(Inputs!$B$38)*I480+SQRT(1-Inputs!$B$38)*_xlfn.NORM.S.INV(RAND())</f>
        <v>1.0825600882187869E-2</v>
      </c>
      <c r="U480" s="23">
        <f ca="1">SQRT(Inputs!$B$38)*J480+SQRT(1-Inputs!$B$38)*_xlfn.NORM.S.INV(RAND())</f>
        <v>0.15005583754958579</v>
      </c>
      <c r="V480" s="23">
        <f ca="1">SQRT(Inputs!$B$38)*K480+SQRT(1-Inputs!$B$38)*_xlfn.NORM.S.INV(RAND())</f>
        <v>-0.3554193486577627</v>
      </c>
      <c r="W480" s="23">
        <f ca="1">SQRT(Inputs!$B$38)*L480+SQRT(1-Inputs!$B$38)*_xlfn.NORM.S.INV(RAND())</f>
        <v>0.76924342668549883</v>
      </c>
      <c r="X480" s="23">
        <f ca="1">SQRT(Inputs!$B$38)*M480+SQRT(1-Inputs!$B$38)*_xlfn.NORM.S.INV(RAND())</f>
        <v>0.54340271658580253</v>
      </c>
      <c r="Y480" s="23">
        <f ca="1">SQRT(Inputs!$B$38)*C480+SQRT(1-Inputs!$B$38)*_xlfn.NORM.S.INV(RAND())</f>
        <v>0.23305700449332839</v>
      </c>
      <c r="Z480" s="23">
        <f ca="1">SQRT(Inputs!$B$38)*D480+SQRT(1-Inputs!$B$38)*_xlfn.NORM.S.INV(RAND())</f>
        <v>1.2102559997957711</v>
      </c>
      <c r="AA480" s="23">
        <f ca="1">SQRT(Inputs!$B$38)*E480+SQRT(1-Inputs!$B$38)*_xlfn.NORM.S.INV(RAND())</f>
        <v>-0.35957373490258437</v>
      </c>
      <c r="AB480" s="23">
        <f ca="1">SQRT(Inputs!$B$38)*F480+SQRT(1-Inputs!$B$38)*_xlfn.NORM.S.INV(RAND())</f>
        <v>-0.41322468789291694</v>
      </c>
      <c r="AC480" s="23">
        <f ca="1">SQRT(Inputs!$B$38)*G480+SQRT(1-Inputs!$B$38)*_xlfn.NORM.S.INV(RAND())</f>
        <v>-0.16258394687337097</v>
      </c>
      <c r="AD480" s="23">
        <f ca="1">SQRT(Inputs!$B$38)*H480+SQRT(1-Inputs!$B$38)*_xlfn.NORM.S.INV(RAND())</f>
        <v>-0.69078215120483732</v>
      </c>
      <c r="AE480" s="23">
        <f ca="1">SQRT(Inputs!$B$38)*I480+SQRT(1-Inputs!$B$38)*_xlfn.NORM.S.INV(RAND())</f>
        <v>0.10482275455370194</v>
      </c>
      <c r="AF480" s="23">
        <f ca="1">SQRT(Inputs!$B$38)*J480+SQRT(1-Inputs!$B$38)*_xlfn.NORM.S.INV(RAND())</f>
        <v>1.0388015264855588</v>
      </c>
      <c r="AG480" s="23">
        <f ca="1">SQRT(Inputs!$B$38)*K480+SQRT(1-Inputs!$B$38)*_xlfn.NORM.S.INV(RAND())</f>
        <v>-1.5616522046019889</v>
      </c>
      <c r="AH480" s="23">
        <f ca="1">SQRT(Inputs!$B$38)*L480+SQRT(1-Inputs!$B$38)*_xlfn.NORM.S.INV(RAND())</f>
        <v>0.48262491827013598</v>
      </c>
      <c r="AI480" s="23">
        <f ca="1">SQRT(Inputs!$B$38)*M480+SQRT(1-Inputs!$B$38)*_xlfn.NORM.S.INV(RAND())</f>
        <v>1.0919548146865832</v>
      </c>
      <c r="AJ480" s="23">
        <f ca="1">SQRT(Inputs!$B$38)*C480+SQRT(1-Inputs!$B$38)*_xlfn.NORM.S.INV(RAND())</f>
        <v>-0.4697095384624228</v>
      </c>
      <c r="AK480" s="23">
        <f ca="1">SQRT(Inputs!$B$38)*D480+SQRT(1-Inputs!$B$38)*_xlfn.NORM.S.INV(RAND())</f>
        <v>1.9756257567556244</v>
      </c>
      <c r="AL480" s="23">
        <f ca="1">SQRT(Inputs!$B$38)*E480+SQRT(1-Inputs!$B$38)*_xlfn.NORM.S.INV(RAND())</f>
        <v>1.2171755376586832</v>
      </c>
      <c r="AM480" s="23">
        <f ca="1">SQRT(Inputs!$B$38)*F480+SQRT(1-Inputs!$B$38)*_xlfn.NORM.S.INV(RAND())</f>
        <v>-1.5473886980736562</v>
      </c>
      <c r="AN480" s="23">
        <f ca="1">SQRT(Inputs!$B$38)*G480+SQRT(1-Inputs!$B$38)*_xlfn.NORM.S.INV(RAND())</f>
        <v>0.73904416947336249</v>
      </c>
      <c r="AO480" s="23">
        <f ca="1">SQRT(Inputs!$B$38)*H480+SQRT(1-Inputs!$B$38)*_xlfn.NORM.S.INV(RAND())</f>
        <v>-1.0493726308150482</v>
      </c>
      <c r="AP480" s="23">
        <f ca="1">SQRT(Inputs!$B$38)*I480+SQRT(1-Inputs!$B$38)*_xlfn.NORM.S.INV(RAND())</f>
        <v>-0.74387076741268943</v>
      </c>
      <c r="AQ480" s="23">
        <f ca="1">SQRT(Inputs!$B$38)*J480+SQRT(1-Inputs!$B$38)*_xlfn.NORM.S.INV(RAND())</f>
        <v>-0.37870572103051381</v>
      </c>
      <c r="AR480" s="23">
        <f ca="1">SQRT(Inputs!$B$38)*K480+SQRT(1-Inputs!$B$38)*_xlfn.NORM.S.INV(RAND())</f>
        <v>0.75435527167472871</v>
      </c>
      <c r="AS480" s="23">
        <f ca="1">SQRT(Inputs!$B$38)*L480+SQRT(1-Inputs!$B$38)*_xlfn.NORM.S.INV(RAND())</f>
        <v>0.5306210047488259</v>
      </c>
      <c r="AT480" s="23">
        <f ca="1">SQRT(Inputs!$B$38)*M480+SQRT(1-Inputs!$B$38)*_xlfn.NORM.S.INV(RAND())</f>
        <v>-6.2936640947935718E-2</v>
      </c>
      <c r="AU480" s="15">
        <f ca="1">Inputs!$B$6*EXP($B$8-0.5*C$5^2+C$5*N480)</f>
        <v>5090.3738330990609</v>
      </c>
      <c r="AV480" s="15">
        <f t="shared" ca="1" si="255"/>
        <v>9142.4361782758097</v>
      </c>
      <c r="AW480" s="15">
        <f t="shared" ca="1" si="256"/>
        <v>13620.561940389332</v>
      </c>
      <c r="AX480" s="15">
        <f t="shared" ca="1" si="257"/>
        <v>16268.419725506285</v>
      </c>
      <c r="AY480" s="15">
        <f t="shared" ca="1" si="258"/>
        <v>18771.119894600019</v>
      </c>
      <c r="AZ480" s="15">
        <f t="shared" ca="1" si="259"/>
        <v>24905.778688531213</v>
      </c>
      <c r="BA480" s="15">
        <f t="shared" ca="1" si="260"/>
        <v>30512.856443402674</v>
      </c>
      <c r="BB480" s="15">
        <f t="shared" ca="1" si="261"/>
        <v>37922.904258449911</v>
      </c>
      <c r="BC480" s="15">
        <f t="shared" ca="1" si="262"/>
        <v>44879.438530919462</v>
      </c>
      <c r="BD480" s="15">
        <f t="shared" ca="1" si="263"/>
        <v>59083.259619998433</v>
      </c>
      <c r="BE480" s="15">
        <f t="shared" ca="1" si="264"/>
        <v>76072.375419412841</v>
      </c>
      <c r="BF480" s="15">
        <f ca="1">Inputs!$B$13*EXP($B$9-0.5*C$6^2+C$6*Y480)</f>
        <v>14485.04829056485</v>
      </c>
      <c r="BG480" s="15">
        <f t="shared" ca="1" si="265"/>
        <v>21961.859517905668</v>
      </c>
      <c r="BH480" s="15">
        <f t="shared" ca="1" si="266"/>
        <v>25279.850635636565</v>
      </c>
      <c r="BI480" s="15">
        <f t="shared" ca="1" si="267"/>
        <v>29039.338267946074</v>
      </c>
      <c r="BJ480" s="15">
        <f t="shared" ca="1" si="268"/>
        <v>34775.717057149101</v>
      </c>
      <c r="BK480" s="15">
        <f t="shared" ca="1" si="269"/>
        <v>38849.653739520392</v>
      </c>
      <c r="BL480" s="15">
        <f t="shared" ca="1" si="270"/>
        <v>48374.798789131368</v>
      </c>
      <c r="BM480" s="15">
        <f t="shared" ca="1" si="271"/>
        <v>67653.77936902245</v>
      </c>
      <c r="BN480" s="15">
        <f t="shared" ca="1" si="272"/>
        <v>69004.631710129353</v>
      </c>
      <c r="BO480" s="15">
        <f t="shared" ca="1" si="273"/>
        <v>89802.322475578505</v>
      </c>
      <c r="BP480" s="15">
        <f t="shared" ca="1" si="274"/>
        <v>125085.81243452513</v>
      </c>
      <c r="BQ480" s="15">
        <f ca="1">Inputs!$B$20*EXP($B$10-0.5*C$7^2+C$7*AJ480)</f>
        <v>3631.2450007487678</v>
      </c>
      <c r="BR480" s="15">
        <f t="shared" ca="1" si="275"/>
        <v>9227.390913728188</v>
      </c>
      <c r="BS480" s="15">
        <f t="shared" ca="1" si="276"/>
        <v>17923.630539620983</v>
      </c>
      <c r="BT480" s="15">
        <f t="shared" ca="1" si="277"/>
        <v>16467.536981210345</v>
      </c>
      <c r="BU480" s="15">
        <f t="shared" ca="1" si="278"/>
        <v>27290.884502266788</v>
      </c>
      <c r="BV480" s="15">
        <f t="shared" ca="1" si="279"/>
        <v>29974.917288469525</v>
      </c>
      <c r="BW480" s="15">
        <f t="shared" ca="1" si="280"/>
        <v>35735.107467970767</v>
      </c>
      <c r="BX480" s="15">
        <f t="shared" ca="1" si="281"/>
        <v>46327.142496575885</v>
      </c>
      <c r="BY480" s="15">
        <f t="shared" ca="1" si="282"/>
        <v>74990.565237423783</v>
      </c>
      <c r="BZ480" s="15">
        <f t="shared" ca="1" si="283"/>
        <v>116003.57493571313</v>
      </c>
      <c r="CA480" s="15">
        <f t="shared" ca="1" si="284"/>
        <v>161137.55568242751</v>
      </c>
      <c r="CB480" s="15">
        <f ca="1">(AU480*DCF!C$10-DCF!C$5*MAX(AU480*DCF!C$10,0)-MAX(AU480-Inputs!$B$6,0)/Inputs!$B$10)*DCF!C$6</f>
        <v>1042.1606823879033</v>
      </c>
      <c r="CC480" s="15">
        <f ca="1">(AV480*DCF!D$10-DCF!D$5*MAX(AV480*DCF!D$10,0)-MAX(AV480-AU480,0)/Inputs!$B$10)*DCF!D$6</f>
        <v>1240.4175276166457</v>
      </c>
      <c r="CD480" s="15">
        <f ca="1">(AW480*DCF!E$10-DCF!E$5*MAX(AW480*DCF!E$10,0)-MAX(AW480-AV480,0)/Inputs!$B$10)*DCF!E$6</f>
        <v>2136.111562610788</v>
      </c>
      <c r="CE480" s="15">
        <f ca="1">(AX480*DCF!F$10-DCF!F$5*MAX(AX480*DCF!F$10,0)-MAX(AX480-AW480,0)/Inputs!$B$10)*DCF!F$6</f>
        <v>3000.4165423812133</v>
      </c>
      <c r="CF480" s="15">
        <f ca="1">(AY480*DCF!G$10-DCF!G$5*MAX(AY480*DCF!G$10,0)-MAX(AY480-AX480,0)/Inputs!$B$10)*DCF!G$6</f>
        <v>3386.5364763240045</v>
      </c>
      <c r="CG480" s="15">
        <f ca="1">(AZ480*DCF!H$10-DCF!H$5*MAX(AZ480*DCF!H$10,0)-MAX(AZ480-AY480,0)/Inputs!$B$10)*DCF!H$6</f>
        <v>3746.1561496801392</v>
      </c>
      <c r="CH480" s="15">
        <f ca="1">(BA480*DCF!I$10-DCF!I$5*MAX(BA480*DCF!I$10,0)-MAX(BA480-AZ480,0)/Inputs!$B$10)*DCF!I$6</f>
        <v>4653.8285537679412</v>
      </c>
      <c r="CI480" s="15">
        <f ca="1">(BB480*DCF!J$10-DCF!J$5*MAX(BB480*DCF!J$10,0)-MAX(BB480-BA480,0)/Inputs!$B$10)*DCF!J$6</f>
        <v>5384.7877256044685</v>
      </c>
      <c r="CJ480" s="15">
        <f ca="1">(BC480*DCF!K$10-DCF!K$5*MAX(BC480*DCF!K$10,0)-MAX(BC480-BB480,0)/Inputs!$B$10)*DCF!K$6</f>
        <v>6251.0599353127691</v>
      </c>
      <c r="CK480" s="15">
        <f ca="1">(BD480*DCF!L$10-DCF!L$5*MAX(BD480*DCF!L$10,0)-MAX(BD480-BC480,0)/Inputs!$B$10)*DCF!L$6</f>
        <v>7074.0950292981188</v>
      </c>
      <c r="CL480" s="15">
        <f ca="1">(BE480*DCF!M$10-DCF!M$5*MAX(BE480*DCF!M$10,0)-MAX(BE480-BD480,0)/Inputs!$B$10)*DCF!M$6</f>
        <v>8705.264685958542</v>
      </c>
      <c r="CM480" s="15">
        <f ca="1">(BF480*DCF!C$28-DCF!C$5*MAX(BF480*DCF!C$28,0)-MAX(BF480-Inputs!$B$13,0)/Inputs!$B$17)*DCF!C$6</f>
        <v>3705.2571498157622</v>
      </c>
      <c r="CN480" s="15">
        <f ca="1">(BG480*DCF!D$28-DCF!D$5*MAX(BG480*DCF!D$28,0)-MAX(BG480-BF480,0)/Inputs!$B$17)*DCF!D$6</f>
        <v>4873.1275084175268</v>
      </c>
      <c r="CO480" s="15">
        <f ca="1">(BH480*DCF!E$28-DCF!E$5*MAX(BH480*DCF!E$28,0)-MAX(BH480-BG480,0)/Inputs!$B$17)*DCF!E$6</f>
        <v>6505.773466363441</v>
      </c>
      <c r="CP480" s="15">
        <f ca="1">(BI480*DCF!F$28-DCF!F$5*MAX(BI480*DCF!F$28,0)-MAX(BI480-BH480,0)/Inputs!$B$17)*DCF!F$6</f>
        <v>7198.9412718346202</v>
      </c>
      <c r="CQ480" s="15">
        <f ca="1">(BJ480*DCF!G$28-DCF!G$5*MAX(BJ480*DCF!G$28,0)-MAX(BJ480-BI480,0)/Inputs!$B$17)*DCF!G$6</f>
        <v>8058.0213892414695</v>
      </c>
      <c r="CR480" s="15">
        <f ca="1">(BK480*DCF!H$28-DCF!H$5*MAX(BK480*DCF!H$28,0)-MAX(BK480-BJ480,0)/Inputs!$B$17)*DCF!H$6</f>
        <v>8974.9725561418854</v>
      </c>
      <c r="CS480" s="15">
        <f ca="1">(BL480*DCF!I$28-DCF!I$5*MAX(BL480*DCF!I$28,0)-MAX(BL480-BK480,0)/Inputs!$B$17)*DCF!I$6</f>
        <v>10008.330525105595</v>
      </c>
      <c r="CT480" s="15">
        <f ca="1">(BM480*DCF!J$28-DCF!J$5*MAX(BM480*DCF!J$28,0)-MAX(BM480-BL480,0)/Inputs!$B$17)*DCF!J$6</f>
        <v>12536.173836031625</v>
      </c>
      <c r="CU480" s="15">
        <f ca="1">(BN480*DCF!K$28-DCF!K$5*MAX(BN480*DCF!K$28,0)-MAX(BN480-BM480,0)/Inputs!$B$17)*DCF!K$6</f>
        <v>14407.159797821429</v>
      </c>
      <c r="CV480" s="15">
        <f ca="1">(BO480*DCF!L$28-DCF!L$5*MAX(BO480*DCF!L$28,0)-MAX(BO480-BN480,0)/Inputs!$B$17)*DCF!L$6</f>
        <v>15564.1548833128</v>
      </c>
      <c r="CW480" s="15">
        <f ca="1">(BP480*DCF!M$28-DCF!M$5*MAX(BP480*DCF!M$28,0)-MAX(BP480-BO480,0)/Inputs!$B$17)*DCF!M$6</f>
        <v>19846.851858449329</v>
      </c>
      <c r="CX480" s="15">
        <f ca="1">(BQ480*DCF!C$46-DCF!C$5*MAX(BQ480*DCF!C$46,0)-MAX(BQ480-Inputs!$B$20,0)/Inputs!$B$24)*DCF!C$6</f>
        <v>-1037.3521945141579</v>
      </c>
      <c r="CY480" s="15">
        <f ca="1">(BR480*DCF!D$46-DCF!D$5*MAX(BR480*DCF!D$46,0)-MAX(BR480-BQ480,0)/Inputs!$B$24)*DCF!D$6</f>
        <v>-3962.7294522753632</v>
      </c>
      <c r="CZ480" s="15">
        <f ca="1">(BS480*DCF!E$46-DCF!E$5*MAX(BS480*DCF!E$46,0)-MAX(BS480-BR480,0)/Inputs!$B$24)*DCF!E$6</f>
        <v>-5547.3187755289746</v>
      </c>
      <c r="DA480" s="15">
        <f ca="1">(BT480*DCF!F$46-DCF!F$5*MAX(BT480*DCF!F$46,0)-MAX(BT480-BS480,0)/Inputs!$B$24)*DCF!F$6</f>
        <v>-1199.2701586827764</v>
      </c>
      <c r="DB480" s="15">
        <f ca="1">(BU480*DCF!G$46-DCF!G$5*MAX(BU480*DCF!G$46,0)-MAX(BU480-BT480,0)/Inputs!$B$24)*DCF!G$6</f>
        <v>-4558.771697299524</v>
      </c>
      <c r="DC480" s="15">
        <f ca="1">(BV480*DCF!H$46-DCF!H$5*MAX(BV480*DCF!H$46,0)-MAX(BV480-BU480,0)/Inputs!$B$24)*DCF!H$6</f>
        <v>-834.04674297077156</v>
      </c>
      <c r="DD480" s="15">
        <f ca="1">(BW480*DCF!I$46-DCF!I$5*MAX(BW480*DCF!I$46,0)-MAX(BW480-BV480,0)/Inputs!$B$24)*DCF!I$6</f>
        <v>-828.21160753850859</v>
      </c>
      <c r="DE480" s="15">
        <f ca="1">(BX480*DCF!J$46-DCF!J$5*MAX(BX480*DCF!J$46,0)-MAX(BX480-BW480,0)/Inputs!$B$24)*DCF!J$6</f>
        <v>-865.53916001847551</v>
      </c>
      <c r="DF480" s="15">
        <f ca="1">(BY480*DCF!K$46-DCF!K$5*MAX(BY480*DCF!K$46,0)-MAX(BY480-BX480,0)/Inputs!$B$24)*DCF!K$6</f>
        <v>-2738.063912381866</v>
      </c>
      <c r="DG480" s="15">
        <f ca="1">(BZ480*DCF!L$46-DCF!L$5*MAX(BZ480*DCF!L$46,0)-MAX(BZ480-BY480,0)/Inputs!$B$24)*DCF!L$6</f>
        <v>-1262.5894041864174</v>
      </c>
      <c r="DH480" s="15">
        <f ca="1">(CA480*DCF!M$46-DCF!M$5*MAX(CA480*DCF!M$46,0)-MAX(CA480-BZ480,0)/Inputs!$B$24)*DCF!M$6</f>
        <v>3197.013373213606</v>
      </c>
      <c r="DI480" s="15">
        <f ca="1">SUM(CB480:CL480)+BE480*DCF!M$10*(1+Inputs!$B$30)*(1-Inputs!$B$33)*(1-Inputs!$B$30/Inputs!$B$31)/(Inputs!$B$29-Inputs!$B$30)*DCF!M$6</f>
        <v>258331.26161619226</v>
      </c>
      <c r="DJ480" s="15">
        <f ca="1">SUM(CM480:CW480)+BP480*DCF!M$28*(1+Inputs!$B$30)*(1-Inputs!$B$33)*(1-Inputs!$B$30/Inputs!$B$31)/(Inputs!$B$29-Inputs!$B$30)*DCF!M$6</f>
        <v>575832.72436775349</v>
      </c>
      <c r="DK480" s="15">
        <f ca="1">SUM(CX480:DH480)+CA480*DCF!M$46*(1+Inputs!$B$30)*(1-Inputs!$B$33)*(1-Inputs!$B$30/Inputs!$B$31)/(Inputs!$B$29-Inputs!$B$30)*DCF!M$6</f>
        <v>229500.86931658152</v>
      </c>
      <c r="DM480" s="15">
        <f ca="1">DI480+DJ480+DK480+Inputs!$B$34+Inputs!$B$36-Inputs!$B$35</f>
        <v>1140515.8553005273</v>
      </c>
    </row>
    <row r="481" spans="1:117" x14ac:dyDescent="0.75">
      <c r="A481" s="11">
        <v>468</v>
      </c>
      <c r="C481" s="23">
        <f t="shared" ca="1" si="286"/>
        <v>-0.93419972389473882</v>
      </c>
      <c r="D481" s="23">
        <f t="shared" ca="1" si="286"/>
        <v>-0.1574814595634022</v>
      </c>
      <c r="E481" s="23">
        <f t="shared" ca="1" si="286"/>
        <v>0.76034597522505076</v>
      </c>
      <c r="F481" s="23">
        <f t="shared" ca="1" si="286"/>
        <v>0.23574412479195106</v>
      </c>
      <c r="G481" s="23">
        <f t="shared" ca="1" si="286"/>
        <v>-2.6126886251892887</v>
      </c>
      <c r="H481" s="23">
        <f t="shared" ca="1" si="286"/>
        <v>0.70256064728393064</v>
      </c>
      <c r="I481" s="23">
        <f t="shared" ca="1" si="286"/>
        <v>-0.14916103375274681</v>
      </c>
      <c r="J481" s="23">
        <f t="shared" ca="1" si="286"/>
        <v>0.68687049817728307</v>
      </c>
      <c r="K481" s="23">
        <f t="shared" ca="1" si="286"/>
        <v>1.4270103197150661</v>
      </c>
      <c r="L481" s="23">
        <f t="shared" ca="1" si="286"/>
        <v>0.90005661293411887</v>
      </c>
      <c r="M481" s="23">
        <f t="shared" ca="1" si="286"/>
        <v>0.45376210916916926</v>
      </c>
      <c r="N481" s="23">
        <f ca="1">SQRT(Inputs!$B$38)*C481+SQRT(1-Inputs!$B$38)*_xlfn.NORM.S.INV(RAND())</f>
        <v>-0.88572228878831127</v>
      </c>
      <c r="O481" s="23">
        <f ca="1">SQRT(Inputs!$B$38)*D481+SQRT(1-Inputs!$B$38)*_xlfn.NORM.S.INV(RAND())</f>
        <v>-0.52855157508289585</v>
      </c>
      <c r="P481" s="23">
        <f ca="1">SQRT(Inputs!$B$38)*E481+SQRT(1-Inputs!$B$38)*_xlfn.NORM.S.INV(RAND())</f>
        <v>1.0578718218379752</v>
      </c>
      <c r="Q481" s="23">
        <f ca="1">SQRT(Inputs!$B$38)*F481+SQRT(1-Inputs!$B$38)*_xlfn.NORM.S.INV(RAND())</f>
        <v>-1.3961944248828295</v>
      </c>
      <c r="R481" s="23">
        <f ca="1">SQRT(Inputs!$B$38)*G481+SQRT(1-Inputs!$B$38)*_xlfn.NORM.S.INV(RAND())</f>
        <v>-0.9339955713785002</v>
      </c>
      <c r="S481" s="23">
        <f ca="1">SQRT(Inputs!$B$38)*H481+SQRT(1-Inputs!$B$38)*_xlfn.NORM.S.INV(RAND())</f>
        <v>1.4945394618475867</v>
      </c>
      <c r="T481" s="23">
        <f ca="1">SQRT(Inputs!$B$38)*I481+SQRT(1-Inputs!$B$38)*_xlfn.NORM.S.INV(RAND())</f>
        <v>1.6648606840569367</v>
      </c>
      <c r="U481" s="23">
        <f ca="1">SQRT(Inputs!$B$38)*J481+SQRT(1-Inputs!$B$38)*_xlfn.NORM.S.INV(RAND())</f>
        <v>0.64358440667468964</v>
      </c>
      <c r="V481" s="23">
        <f ca="1">SQRT(Inputs!$B$38)*K481+SQRT(1-Inputs!$B$38)*_xlfn.NORM.S.INV(RAND())</f>
        <v>1.3100538374334594</v>
      </c>
      <c r="W481" s="23">
        <f ca="1">SQRT(Inputs!$B$38)*L481+SQRT(1-Inputs!$B$38)*_xlfn.NORM.S.INV(RAND())</f>
        <v>0.41808861139507913</v>
      </c>
      <c r="X481" s="23">
        <f ca="1">SQRT(Inputs!$B$38)*M481+SQRT(1-Inputs!$B$38)*_xlfn.NORM.S.INV(RAND())</f>
        <v>-0.83289627276357969</v>
      </c>
      <c r="Y481" s="23">
        <f ca="1">SQRT(Inputs!$B$38)*C481+SQRT(1-Inputs!$B$38)*_xlfn.NORM.S.INV(RAND())</f>
        <v>-0.93903781224645866</v>
      </c>
      <c r="Z481" s="23">
        <f ca="1">SQRT(Inputs!$B$38)*D481+SQRT(1-Inputs!$B$38)*_xlfn.NORM.S.INV(RAND())</f>
        <v>0.15777391643547278</v>
      </c>
      <c r="AA481" s="23">
        <f ca="1">SQRT(Inputs!$B$38)*E481+SQRT(1-Inputs!$B$38)*_xlfn.NORM.S.INV(RAND())</f>
        <v>1.1516433003922462</v>
      </c>
      <c r="AB481" s="23">
        <f ca="1">SQRT(Inputs!$B$38)*F481+SQRT(1-Inputs!$B$38)*_xlfn.NORM.S.INV(RAND())</f>
        <v>0.32292605307713851</v>
      </c>
      <c r="AC481" s="23">
        <f ca="1">SQRT(Inputs!$B$38)*G481+SQRT(1-Inputs!$B$38)*_xlfn.NORM.S.INV(RAND())</f>
        <v>-1.8687690938823049</v>
      </c>
      <c r="AD481" s="23">
        <f ca="1">SQRT(Inputs!$B$38)*H481+SQRT(1-Inputs!$B$38)*_xlfn.NORM.S.INV(RAND())</f>
        <v>1.005457383684524</v>
      </c>
      <c r="AE481" s="23">
        <f ca="1">SQRT(Inputs!$B$38)*I481+SQRT(1-Inputs!$B$38)*_xlfn.NORM.S.INV(RAND())</f>
        <v>-0.69367363414393413</v>
      </c>
      <c r="AF481" s="23">
        <f ca="1">SQRT(Inputs!$B$38)*J481+SQRT(1-Inputs!$B$38)*_xlfn.NORM.S.INV(RAND())</f>
        <v>-0.9069661320197322</v>
      </c>
      <c r="AG481" s="23">
        <f ca="1">SQRT(Inputs!$B$38)*K481+SQRT(1-Inputs!$B$38)*_xlfn.NORM.S.INV(RAND())</f>
        <v>1.8994972770008451</v>
      </c>
      <c r="AH481" s="23">
        <f ca="1">SQRT(Inputs!$B$38)*L481+SQRT(1-Inputs!$B$38)*_xlfn.NORM.S.INV(RAND())</f>
        <v>1.4898019949759767</v>
      </c>
      <c r="AI481" s="23">
        <f ca="1">SQRT(Inputs!$B$38)*M481+SQRT(1-Inputs!$B$38)*_xlfn.NORM.S.INV(RAND())</f>
        <v>-0.39060251121164957</v>
      </c>
      <c r="AJ481" s="23">
        <f ca="1">SQRT(Inputs!$B$38)*C481+SQRT(1-Inputs!$B$38)*_xlfn.NORM.S.INV(RAND())</f>
        <v>0.31127629266284151</v>
      </c>
      <c r="AK481" s="23">
        <f ca="1">SQRT(Inputs!$B$38)*D481+SQRT(1-Inputs!$B$38)*_xlfn.NORM.S.INV(RAND())</f>
        <v>-1.62306803874595</v>
      </c>
      <c r="AL481" s="23">
        <f ca="1">SQRT(Inputs!$B$38)*E481+SQRT(1-Inputs!$B$38)*_xlfn.NORM.S.INV(RAND())</f>
        <v>0.31501047855441205</v>
      </c>
      <c r="AM481" s="23">
        <f ca="1">SQRT(Inputs!$B$38)*F481+SQRT(1-Inputs!$B$38)*_xlfn.NORM.S.INV(RAND())</f>
        <v>0.76470037825672799</v>
      </c>
      <c r="AN481" s="23">
        <f ca="1">SQRT(Inputs!$B$38)*G481+SQRT(1-Inputs!$B$38)*_xlfn.NORM.S.INV(RAND())</f>
        <v>-1.5704930899436871</v>
      </c>
      <c r="AO481" s="23">
        <f ca="1">SQRT(Inputs!$B$38)*H481+SQRT(1-Inputs!$B$38)*_xlfn.NORM.S.INV(RAND())</f>
        <v>-0.52035187286040885</v>
      </c>
      <c r="AP481" s="23">
        <f ca="1">SQRT(Inputs!$B$38)*I481+SQRT(1-Inputs!$B$38)*_xlfn.NORM.S.INV(RAND())</f>
        <v>0.13862736437544443</v>
      </c>
      <c r="AQ481" s="23">
        <f ca="1">SQRT(Inputs!$B$38)*J481+SQRT(1-Inputs!$B$38)*_xlfn.NORM.S.INV(RAND())</f>
        <v>-0.17293490069132889</v>
      </c>
      <c r="AR481" s="23">
        <f ca="1">SQRT(Inputs!$B$38)*K481+SQRT(1-Inputs!$B$38)*_xlfn.NORM.S.INV(RAND())</f>
        <v>1.7184659510606499</v>
      </c>
      <c r="AS481" s="23">
        <f ca="1">SQRT(Inputs!$B$38)*L481+SQRT(1-Inputs!$B$38)*_xlfn.NORM.S.INV(RAND())</f>
        <v>-0.74598831974423208</v>
      </c>
      <c r="AT481" s="23">
        <f ca="1">SQRT(Inputs!$B$38)*M481+SQRT(1-Inputs!$B$38)*_xlfn.NORM.S.INV(RAND())</f>
        <v>2.1324460116138009</v>
      </c>
      <c r="AU481" s="15">
        <f ca="1">Inputs!$B$6*EXP($B$8-0.5*C$5^2+C$5*N481)</f>
        <v>4299.4303898626395</v>
      </c>
      <c r="AV481" s="15">
        <f t="shared" ca="1" si="255"/>
        <v>4842.1141378935372</v>
      </c>
      <c r="AW481" s="15">
        <f t="shared" ca="1" si="256"/>
        <v>6809.6044576867671</v>
      </c>
      <c r="AX481" s="15">
        <f t="shared" ca="1" si="257"/>
        <v>6983.0891828846734</v>
      </c>
      <c r="AY481" s="15">
        <f t="shared" ca="1" si="258"/>
        <v>7652.1323513357402</v>
      </c>
      <c r="AZ481" s="15">
        <f t="shared" ca="1" si="259"/>
        <v>11033.003641400515</v>
      </c>
      <c r="BA481" s="15">
        <f t="shared" ca="1" si="260"/>
        <v>16071.542904104401</v>
      </c>
      <c r="BB481" s="15">
        <f t="shared" ca="1" si="261"/>
        <v>20987.012375859322</v>
      </c>
      <c r="BC481" s="15">
        <f t="shared" ca="1" si="262"/>
        <v>29168.700005289746</v>
      </c>
      <c r="BD481" s="15">
        <f t="shared" ca="1" si="263"/>
        <v>37159.495830202512</v>
      </c>
      <c r="BE481" s="15">
        <f t="shared" ca="1" si="264"/>
        <v>42207.720976292869</v>
      </c>
      <c r="BF481" s="15">
        <f ca="1">Inputs!$B$13*EXP($B$9-0.5*C$6^2+C$6*Y481)</f>
        <v>11481.67027602931</v>
      </c>
      <c r="BG481" s="15">
        <f t="shared" ca="1" si="265"/>
        <v>14397.203859154895</v>
      </c>
      <c r="BH481" s="15">
        <f t="shared" ca="1" si="266"/>
        <v>21293.053746687525</v>
      </c>
      <c r="BI481" s="15">
        <f t="shared" ca="1" si="267"/>
        <v>27394.234796029788</v>
      </c>
      <c r="BJ481" s="15">
        <f t="shared" ca="1" si="268"/>
        <v>25653.026830952855</v>
      </c>
      <c r="BK481" s="15">
        <f t="shared" ca="1" si="269"/>
        <v>36102.894181565425</v>
      </c>
      <c r="BL481" s="15">
        <f t="shared" ca="1" si="270"/>
        <v>40535.34899784156</v>
      </c>
      <c r="BM481" s="15">
        <f t="shared" ca="1" si="271"/>
        <v>44517.422266129324</v>
      </c>
      <c r="BN481" s="15">
        <f t="shared" ca="1" si="272"/>
        <v>68746.160016476642</v>
      </c>
      <c r="BO481" s="15">
        <f t="shared" ca="1" si="273"/>
        <v>100577.90374894964</v>
      </c>
      <c r="BP481" s="15">
        <f t="shared" ca="1" si="274"/>
        <v>118433.70774482035</v>
      </c>
      <c r="BQ481" s="15">
        <f ca="1">Inputs!$B$20*EXP($B$10-0.5*C$7^2+C$7*AJ481)</f>
        <v>4790.2266085154661</v>
      </c>
      <c r="BR481" s="15">
        <f t="shared" ca="1" si="275"/>
        <v>3881.8244845025879</v>
      </c>
      <c r="BS481" s="15">
        <f t="shared" ca="1" si="276"/>
        <v>5819.0934895419887</v>
      </c>
      <c r="BT481" s="15">
        <f t="shared" ca="1" si="277"/>
        <v>9805.5740421077026</v>
      </c>
      <c r="BU481" s="15">
        <f t="shared" ca="1" si="278"/>
        <v>9293.1201164317354</v>
      </c>
      <c r="BV481" s="15">
        <f t="shared" ca="1" si="279"/>
        <v>11499.115982988631</v>
      </c>
      <c r="BW481" s="15">
        <f t="shared" ca="1" si="280"/>
        <v>16524.149015203082</v>
      </c>
      <c r="BX481" s="15">
        <f t="shared" ca="1" si="281"/>
        <v>22324.149416945285</v>
      </c>
      <c r="BY481" s="15">
        <f t="shared" ca="1" si="282"/>
        <v>43456.547126444348</v>
      </c>
      <c r="BZ481" s="15">
        <f t="shared" ca="1" si="283"/>
        <v>53161.595824327283</v>
      </c>
      <c r="CA481" s="15">
        <f t="shared" ca="1" si="284"/>
        <v>109081.45075012546</v>
      </c>
      <c r="CB481" s="15">
        <f ca="1">(AU481*DCF!C$10-DCF!C$5*MAX(AU481*DCF!C$10,0)-MAX(AU481-Inputs!$B$6,0)/Inputs!$B$10)*DCF!C$6</f>
        <v>1047.800250116589</v>
      </c>
      <c r="CC481" s="15">
        <f ca="1">(AV481*DCF!D$10-DCF!D$5*MAX(AV481*DCF!D$10,0)-MAX(AV481-AU481,0)/Inputs!$B$10)*DCF!D$6</f>
        <v>1047.9132879503829</v>
      </c>
      <c r="CD481" s="15">
        <f ca="1">(AW481*DCF!E$10-DCF!E$5*MAX(AW481*DCF!E$10,0)-MAX(AW481-AV481,0)/Inputs!$B$10)*DCF!E$6</f>
        <v>1129.0689724083354</v>
      </c>
      <c r="CE481" s="15">
        <f ca="1">(AX481*DCF!F$10-DCF!F$5*MAX(AX481*DCF!F$10,0)-MAX(AX481-AW481,0)/Inputs!$B$10)*DCF!F$6</f>
        <v>1488.2993696686967</v>
      </c>
      <c r="CF481" s="15">
        <f ca="1">(AY481*DCF!G$10-DCF!G$5*MAX(AY481*DCF!G$10,0)-MAX(AY481-AX481,0)/Inputs!$B$10)*DCF!G$6</f>
        <v>1448.0425312737605</v>
      </c>
      <c r="CG481" s="15">
        <f ca="1">(AZ481*DCF!H$10-DCF!H$5*MAX(AZ481*DCF!H$10,0)-MAX(AZ481-AY481,0)/Inputs!$B$10)*DCF!H$6</f>
        <v>1541.7312630690012</v>
      </c>
      <c r="CH481" s="15">
        <f ca="1">(BA481*DCF!I$10-DCF!I$5*MAX(BA481*DCF!I$10,0)-MAX(BA481-AZ481,0)/Inputs!$B$10)*DCF!I$6</f>
        <v>2109.1876233679191</v>
      </c>
      <c r="CI481" s="15">
        <f ca="1">(BB481*DCF!J$10-DCF!J$5*MAX(BB481*DCF!J$10,0)-MAX(BB481-BA481,0)/Inputs!$B$10)*DCF!J$6</f>
        <v>2856.5616223640172</v>
      </c>
      <c r="CJ481" s="15">
        <f ca="1">(BC481*DCF!K$10-DCF!K$5*MAX(BC481*DCF!K$10,0)-MAX(BC481-BB481,0)/Inputs!$B$10)*DCF!K$6</f>
        <v>3550.3805288830936</v>
      </c>
      <c r="CK481" s="15">
        <f ca="1">(BD481*DCF!L$10-DCF!L$5*MAX(BD481*DCF!L$10,0)-MAX(BD481-BC481,0)/Inputs!$B$10)*DCF!L$6</f>
        <v>4571.0193125276019</v>
      </c>
      <c r="CL481" s="15">
        <f ca="1">(BE481*DCF!M$10-DCF!M$5*MAX(BE481*DCF!M$10,0)-MAX(BE481-BD481,0)/Inputs!$B$10)*DCF!M$6</f>
        <v>5352.9909128649306</v>
      </c>
      <c r="CM481" s="15">
        <f ca="1">(BF481*DCF!C$28-DCF!C$5*MAX(BF481*DCF!C$28,0)-MAX(BF481-Inputs!$B$13,0)/Inputs!$B$17)*DCF!C$6</f>
        <v>3482.2666648932868</v>
      </c>
      <c r="CN481" s="15">
        <f ca="1">(BG481*DCF!D$28-DCF!D$5*MAX(BG481*DCF!D$28,0)-MAX(BG481-BF481,0)/Inputs!$B$17)*DCF!D$6</f>
        <v>3618.2916015040496</v>
      </c>
      <c r="CO481" s="15">
        <f ca="1">(BH481*DCF!E$28-DCF!E$5*MAX(BH481*DCF!E$28,0)-MAX(BH481-BG481,0)/Inputs!$B$17)*DCF!E$6</f>
        <v>4671.4948816588403</v>
      </c>
      <c r="CP481" s="15">
        <f ca="1">(BI481*DCF!F$28-DCF!F$5*MAX(BI481*DCF!F$28,0)-MAX(BI481-BH481,0)/Inputs!$B$17)*DCF!F$6</f>
        <v>6325.9967127949176</v>
      </c>
      <c r="CQ481" s="15">
        <f ca="1">(BJ481*DCF!G$28-DCF!G$5*MAX(BJ481*DCF!G$28,0)-MAX(BJ481-BI481,0)/Inputs!$B$17)*DCF!G$6</f>
        <v>6655.8724402444486</v>
      </c>
      <c r="CR481" s="15">
        <f ca="1">(BK481*DCF!H$28-DCF!H$5*MAX(BK481*DCF!H$28,0)-MAX(BK481-BJ481,0)/Inputs!$B$17)*DCF!H$6</f>
        <v>7305.0279186177168</v>
      </c>
      <c r="CS481" s="15">
        <f ca="1">(BL481*DCF!I$28-DCF!I$5*MAX(BL481*DCF!I$28,0)-MAX(BL481-BK481,0)/Inputs!$B$17)*DCF!I$6</f>
        <v>8895.817273755325</v>
      </c>
      <c r="CT481" s="15">
        <f ca="1">(BM481*DCF!J$28-DCF!J$5*MAX(BM481*DCF!J$28,0)-MAX(BM481-BL481,0)/Inputs!$B$17)*DCF!J$6</f>
        <v>9403.0904559998125</v>
      </c>
      <c r="CU481" s="15">
        <f ca="1">(BN481*DCF!K$28-DCF!K$5*MAX(BN481*DCF!K$28,0)-MAX(BN481-BM481,0)/Inputs!$B$17)*DCF!K$6</f>
        <v>11550.338679506433</v>
      </c>
      <c r="CV481" s="15">
        <f ca="1">(BO481*DCF!L$28-DCF!L$5*MAX(BO481*DCF!L$28,0)-MAX(BO481-BN481,0)/Inputs!$B$17)*DCF!L$6</f>
        <v>16465.588033096934</v>
      </c>
      <c r="CW481" s="15">
        <f ca="1">(BP481*DCF!M$28-DCF!M$5*MAX(BP481*DCF!M$28,0)-MAX(BP481-BO481,0)/Inputs!$B$17)*DCF!M$6</f>
        <v>20416.937400125731</v>
      </c>
      <c r="CX481" s="15">
        <f ca="1">(BQ481*DCF!C$46-DCF!C$5*MAX(BQ481*DCF!C$46,0)-MAX(BQ481-Inputs!$B$20,0)/Inputs!$B$24)*DCF!C$6</f>
        <v>-1840.3417610961658</v>
      </c>
      <c r="CY481" s="15">
        <f ca="1">(BR481*DCF!D$46-DCF!D$5*MAX(BR481*DCF!D$46,0)-MAX(BR481-BQ481,0)/Inputs!$B$24)*DCF!D$6</f>
        <v>-662.53691418740721</v>
      </c>
      <c r="CZ481" s="15">
        <f ca="1">(BS481*DCF!E$46-DCF!E$5*MAX(BS481*DCF!E$46,0)-MAX(BS481-BR481,0)/Inputs!$B$24)*DCF!E$6</f>
        <v>-1451.7360465546253</v>
      </c>
      <c r="DA481" s="15">
        <f ca="1">(BT481*DCF!F$46-DCF!F$5*MAX(BT481*DCF!F$46,0)-MAX(BT481-BS481,0)/Inputs!$B$24)*DCF!F$6</f>
        <v>-2165.7074887673575</v>
      </c>
      <c r="DB481" s="15">
        <f ca="1">(BU481*DCF!G$46-DCF!G$5*MAX(BU481*DCF!G$46,0)-MAX(BU481-BT481,0)/Inputs!$B$24)*DCF!G$6</f>
        <v>-312.60219975333911</v>
      </c>
      <c r="DC481" s="15">
        <f ca="1">(BV481*DCF!H$46-DCF!H$5*MAX(BV481*DCF!H$46,0)-MAX(BV481-BU481,0)/Inputs!$B$24)*DCF!H$6</f>
        <v>-685.49969917162832</v>
      </c>
      <c r="DD481" s="15">
        <f ca="1">(BW481*DCF!I$46-DCF!I$5*MAX(BW481*DCF!I$46,0)-MAX(BW481-BV481,0)/Inputs!$B$24)*DCF!I$6</f>
        <v>-1060.8609616054166</v>
      </c>
      <c r="DE481" s="15">
        <f ca="1">(BX481*DCF!J$46-DCF!J$5*MAX(BX481*DCF!J$46,0)-MAX(BX481-BW481,0)/Inputs!$B$24)*DCF!J$6</f>
        <v>-601.62903170851405</v>
      </c>
      <c r="DF481" s="15">
        <f ca="1">(BY481*DCF!K$46-DCF!K$5*MAX(BY481*DCF!K$46,0)-MAX(BY481-BX481,0)/Inputs!$B$24)*DCF!K$6</f>
        <v>-2694.4916390512235</v>
      </c>
      <c r="DG481" s="15">
        <f ca="1">(BZ481*DCF!L$46-DCF!L$5*MAX(BZ481*DCF!L$46,0)-MAX(BZ481-BY481,0)/Inputs!$B$24)*DCF!L$6</f>
        <v>1478.530749626309</v>
      </c>
      <c r="DH481" s="15">
        <f ca="1">(CA481*DCF!M$46-DCF!M$5*MAX(CA481*DCF!M$46,0)-MAX(CA481-BZ481,0)/Inputs!$B$24)*DCF!M$6</f>
        <v>-3138.8347600147131</v>
      </c>
      <c r="DI481" s="15">
        <f ca="1">SUM(CB481:CL481)+BE481*DCF!M$10*(1+Inputs!$B$30)*(1-Inputs!$B$33)*(1-Inputs!$B$30/Inputs!$B$31)/(Inputs!$B$29-Inputs!$B$30)*DCF!M$6</f>
        <v>143607.64129084599</v>
      </c>
      <c r="DJ481" s="15">
        <f ca="1">SUM(CM481:CW481)+BP481*DCF!M$28*(1+Inputs!$B$30)*(1-Inputs!$B$33)*(1-Inputs!$B$30/Inputs!$B$31)/(Inputs!$B$29-Inputs!$B$30)*DCF!M$6</f>
        <v>538260.82176551386</v>
      </c>
      <c r="DK481" s="15">
        <f ca="1">SUM(CX481:DH481)+CA481*DCF!M$46*(1+Inputs!$B$30)*(1-Inputs!$B$33)*(1-Inputs!$B$30/Inputs!$B$31)/(Inputs!$B$29-Inputs!$B$30)*DCF!M$6</f>
        <v>155517.13463130238</v>
      </c>
      <c r="DM481" s="15">
        <f ca="1">DI481+DJ481+DK481+Inputs!$B$34+Inputs!$B$36-Inputs!$B$35</f>
        <v>914236.59768766235</v>
      </c>
    </row>
    <row r="482" spans="1:117" x14ac:dyDescent="0.75">
      <c r="A482" s="11">
        <v>469</v>
      </c>
      <c r="C482" s="23">
        <f t="shared" ca="1" si="286"/>
        <v>-0.35242587776695611</v>
      </c>
      <c r="D482" s="23">
        <f t="shared" ca="1" si="286"/>
        <v>2.18998648258555</v>
      </c>
      <c r="E482" s="23">
        <f t="shared" ca="1" si="286"/>
        <v>0.82271438559528898</v>
      </c>
      <c r="F482" s="23">
        <f t="shared" ca="1" si="286"/>
        <v>4.37414680408812E-2</v>
      </c>
      <c r="G482" s="23">
        <f t="shared" ca="1" si="286"/>
        <v>2.0976704850832761</v>
      </c>
      <c r="H482" s="23">
        <f t="shared" ca="1" si="286"/>
        <v>-0.8850472935463779</v>
      </c>
      <c r="I482" s="23">
        <f t="shared" ca="1" si="286"/>
        <v>-0.31186645526569834</v>
      </c>
      <c r="J482" s="23">
        <f t="shared" ca="1" si="286"/>
        <v>-0.84695697152071836</v>
      </c>
      <c r="K482" s="23">
        <f t="shared" ca="1" si="286"/>
        <v>-8.9536074388350581E-2</v>
      </c>
      <c r="L482" s="23">
        <f t="shared" ca="1" si="286"/>
        <v>0.74409551411001951</v>
      </c>
      <c r="M482" s="23">
        <f t="shared" ca="1" si="286"/>
        <v>-0.52061996791542042</v>
      </c>
      <c r="N482" s="23">
        <f ca="1">SQRT(Inputs!$B$38)*C482+SQRT(1-Inputs!$B$38)*_xlfn.NORM.S.INV(RAND())</f>
        <v>-1.3568917256831137</v>
      </c>
      <c r="O482" s="23">
        <f ca="1">SQRT(Inputs!$B$38)*D482+SQRT(1-Inputs!$B$38)*_xlfn.NORM.S.INV(RAND())</f>
        <v>1.1518273074495937</v>
      </c>
      <c r="P482" s="23">
        <f ca="1">SQRT(Inputs!$B$38)*E482+SQRT(1-Inputs!$B$38)*_xlfn.NORM.S.INV(RAND())</f>
        <v>-0.32561145929535135</v>
      </c>
      <c r="Q482" s="23">
        <f ca="1">SQRT(Inputs!$B$38)*F482+SQRT(1-Inputs!$B$38)*_xlfn.NORM.S.INV(RAND())</f>
        <v>0.60984179570176322</v>
      </c>
      <c r="R482" s="23">
        <f ca="1">SQRT(Inputs!$B$38)*G482+SQRT(1-Inputs!$B$38)*_xlfn.NORM.S.INV(RAND())</f>
        <v>1.5457000127250327</v>
      </c>
      <c r="S482" s="23">
        <f ca="1">SQRT(Inputs!$B$38)*H482+SQRT(1-Inputs!$B$38)*_xlfn.NORM.S.INV(RAND())</f>
        <v>2.0103589929836554</v>
      </c>
      <c r="T482" s="23">
        <f ca="1">SQRT(Inputs!$B$38)*I482+SQRT(1-Inputs!$B$38)*_xlfn.NORM.S.INV(RAND())</f>
        <v>-1.775497193112467</v>
      </c>
      <c r="U482" s="23">
        <f ca="1">SQRT(Inputs!$B$38)*J482+SQRT(1-Inputs!$B$38)*_xlfn.NORM.S.INV(RAND())</f>
        <v>0.37759688291803645</v>
      </c>
      <c r="V482" s="23">
        <f ca="1">SQRT(Inputs!$B$38)*K482+SQRT(1-Inputs!$B$38)*_xlfn.NORM.S.INV(RAND())</f>
        <v>1.8362040349247559</v>
      </c>
      <c r="W482" s="23">
        <f ca="1">SQRT(Inputs!$B$38)*L482+SQRT(1-Inputs!$B$38)*_xlfn.NORM.S.INV(RAND())</f>
        <v>-0.37486510591032451</v>
      </c>
      <c r="X482" s="23">
        <f ca="1">SQRT(Inputs!$B$38)*M482+SQRT(1-Inputs!$B$38)*_xlfn.NORM.S.INV(RAND())</f>
        <v>-0.20326394634787348</v>
      </c>
      <c r="Y482" s="23">
        <f ca="1">SQRT(Inputs!$B$38)*C482+SQRT(1-Inputs!$B$38)*_xlfn.NORM.S.INV(RAND())</f>
        <v>0.62839599940203406</v>
      </c>
      <c r="Z482" s="23">
        <f ca="1">SQRT(Inputs!$B$38)*D482+SQRT(1-Inputs!$B$38)*_xlfn.NORM.S.INV(RAND())</f>
        <v>1.2528143997557981</v>
      </c>
      <c r="AA482" s="23">
        <f ca="1">SQRT(Inputs!$B$38)*E482+SQRT(1-Inputs!$B$38)*_xlfn.NORM.S.INV(RAND())</f>
        <v>-0.14220755452709405</v>
      </c>
      <c r="AB482" s="23">
        <f ca="1">SQRT(Inputs!$B$38)*F482+SQRT(1-Inputs!$B$38)*_xlfn.NORM.S.INV(RAND())</f>
        <v>1.7644605663446202</v>
      </c>
      <c r="AC482" s="23">
        <f ca="1">SQRT(Inputs!$B$38)*G482+SQRT(1-Inputs!$B$38)*_xlfn.NORM.S.INV(RAND())</f>
        <v>1.3559167522469227</v>
      </c>
      <c r="AD482" s="23">
        <f ca="1">SQRT(Inputs!$B$38)*H482+SQRT(1-Inputs!$B$38)*_xlfn.NORM.S.INV(RAND())</f>
        <v>-1.2786158011306379</v>
      </c>
      <c r="AE482" s="23">
        <f ca="1">SQRT(Inputs!$B$38)*I482+SQRT(1-Inputs!$B$38)*_xlfn.NORM.S.INV(RAND())</f>
        <v>-0.93690623734336287</v>
      </c>
      <c r="AF482" s="23">
        <f ca="1">SQRT(Inputs!$B$38)*J482+SQRT(1-Inputs!$B$38)*_xlfn.NORM.S.INV(RAND())</f>
        <v>-0.32445502931438619</v>
      </c>
      <c r="AG482" s="23">
        <f ca="1">SQRT(Inputs!$B$38)*K482+SQRT(1-Inputs!$B$38)*_xlfn.NORM.S.INV(RAND())</f>
        <v>0.11520180724362411</v>
      </c>
      <c r="AH482" s="23">
        <f ca="1">SQRT(Inputs!$B$38)*L482+SQRT(1-Inputs!$B$38)*_xlfn.NORM.S.INV(RAND())</f>
        <v>7.82808670568646E-2</v>
      </c>
      <c r="AI482" s="23">
        <f ca="1">SQRT(Inputs!$B$38)*M482+SQRT(1-Inputs!$B$38)*_xlfn.NORM.S.INV(RAND())</f>
        <v>1.1371924002121787</v>
      </c>
      <c r="AJ482" s="23">
        <f ca="1">SQRT(Inputs!$B$38)*C482+SQRT(1-Inputs!$B$38)*_xlfn.NORM.S.INV(RAND())</f>
        <v>1.5260811696461483</v>
      </c>
      <c r="AK482" s="23">
        <f ca="1">SQRT(Inputs!$B$38)*D482+SQRT(1-Inputs!$B$38)*_xlfn.NORM.S.INV(RAND())</f>
        <v>0.44668713610272703</v>
      </c>
      <c r="AL482" s="23">
        <f ca="1">SQRT(Inputs!$B$38)*E482+SQRT(1-Inputs!$B$38)*_xlfn.NORM.S.INV(RAND())</f>
        <v>1.0092203838828495</v>
      </c>
      <c r="AM482" s="23">
        <f ca="1">SQRT(Inputs!$B$38)*F482+SQRT(1-Inputs!$B$38)*_xlfn.NORM.S.INV(RAND())</f>
        <v>-0.6001705038738343</v>
      </c>
      <c r="AN482" s="23">
        <f ca="1">SQRT(Inputs!$B$38)*G482+SQRT(1-Inputs!$B$38)*_xlfn.NORM.S.INV(RAND())</f>
        <v>0.80516049033401482</v>
      </c>
      <c r="AO482" s="23">
        <f ca="1">SQRT(Inputs!$B$38)*H482+SQRT(1-Inputs!$B$38)*_xlfn.NORM.S.INV(RAND())</f>
        <v>-0.20118382106718141</v>
      </c>
      <c r="AP482" s="23">
        <f ca="1">SQRT(Inputs!$B$38)*I482+SQRT(1-Inputs!$B$38)*_xlfn.NORM.S.INV(RAND())</f>
        <v>0.25318964375987996</v>
      </c>
      <c r="AQ482" s="23">
        <f ca="1">SQRT(Inputs!$B$38)*J482+SQRT(1-Inputs!$B$38)*_xlfn.NORM.S.INV(RAND())</f>
        <v>-0.87813525988724683</v>
      </c>
      <c r="AR482" s="23">
        <f ca="1">SQRT(Inputs!$B$38)*K482+SQRT(1-Inputs!$B$38)*_xlfn.NORM.S.INV(RAND())</f>
        <v>-2.1381519690210666</v>
      </c>
      <c r="AS482" s="23">
        <f ca="1">SQRT(Inputs!$B$38)*L482+SQRT(1-Inputs!$B$38)*_xlfn.NORM.S.INV(RAND())</f>
        <v>-1.2179937793493694</v>
      </c>
      <c r="AT482" s="23">
        <f ca="1">SQRT(Inputs!$B$38)*M482+SQRT(1-Inputs!$B$38)*_xlfn.NORM.S.INV(RAND())</f>
        <v>0.5958374354227044</v>
      </c>
      <c r="AU482" s="15">
        <f ca="1">Inputs!$B$6*EXP($B$8-0.5*C$5^2+C$5*N482)</f>
        <v>3983.7074297176237</v>
      </c>
      <c r="AV482" s="15">
        <f t="shared" ca="1" si="255"/>
        <v>5743.9737431554486</v>
      </c>
      <c r="AW482" s="15">
        <f t="shared" ca="1" si="256"/>
        <v>6702.8179730196862</v>
      </c>
      <c r="AX482" s="15">
        <f t="shared" ca="1" si="257"/>
        <v>8831.3271692316393</v>
      </c>
      <c r="AY482" s="15">
        <f t="shared" ca="1" si="258"/>
        <v>12928.016879607734</v>
      </c>
      <c r="AZ482" s="15">
        <f t="shared" ca="1" si="259"/>
        <v>19729.309456236493</v>
      </c>
      <c r="BA482" s="15">
        <f t="shared" ca="1" si="260"/>
        <v>20049.367028411056</v>
      </c>
      <c r="BB482" s="15">
        <f t="shared" ca="1" si="261"/>
        <v>25492.951131107475</v>
      </c>
      <c r="BC482" s="15">
        <f t="shared" ca="1" si="262"/>
        <v>37277.265485412958</v>
      </c>
      <c r="BD482" s="15">
        <f t="shared" ca="1" si="263"/>
        <v>44094.674124935555</v>
      </c>
      <c r="BE482" s="15">
        <f t="shared" ca="1" si="264"/>
        <v>53041.251324230463</v>
      </c>
      <c r="BF482" s="15">
        <f ca="1">Inputs!$B$13*EXP($B$9-0.5*C$6^2+C$6*Y482)</f>
        <v>15665.988231029685</v>
      </c>
      <c r="BG482" s="15">
        <f t="shared" ca="1" si="265"/>
        <v>23935.471050131793</v>
      </c>
      <c r="BH482" s="15">
        <f t="shared" ca="1" si="266"/>
        <v>28563.04250465153</v>
      </c>
      <c r="BI482" s="15">
        <f t="shared" ca="1" si="267"/>
        <v>45876.159283986286</v>
      </c>
      <c r="BJ482" s="15">
        <f t="shared" ca="1" si="268"/>
        <v>68381.2472355832</v>
      </c>
      <c r="BK482" s="15">
        <f t="shared" ca="1" si="269"/>
        <v>70516.647323568148</v>
      </c>
      <c r="BL482" s="15">
        <f t="shared" ca="1" si="270"/>
        <v>76717.456586403452</v>
      </c>
      <c r="BM482" s="15">
        <f t="shared" ca="1" si="271"/>
        <v>90576.920497849176</v>
      </c>
      <c r="BN482" s="15">
        <f t="shared" ca="1" si="272"/>
        <v>112946.8215986632</v>
      </c>
      <c r="BO482" s="15">
        <f t="shared" ca="1" si="273"/>
        <v>140239.72289109326</v>
      </c>
      <c r="BP482" s="15">
        <f t="shared" ca="1" si="274"/>
        <v>196343.89395841747</v>
      </c>
      <c r="BQ482" s="15">
        <f ca="1">Inputs!$B$20*EXP($B$10-0.5*C$7^2+C$7*AJ482)</f>
        <v>7370.2231099406017</v>
      </c>
      <c r="BR482" s="15">
        <f t="shared" ca="1" si="275"/>
        <v>11524.652110850824</v>
      </c>
      <c r="BS482" s="15">
        <f t="shared" ca="1" si="276"/>
        <v>21088.054185785764</v>
      </c>
      <c r="BT482" s="15">
        <f t="shared" ca="1" si="277"/>
        <v>24840.207303654803</v>
      </c>
      <c r="BU482" s="15">
        <f t="shared" ca="1" si="278"/>
        <v>41830.407101350022</v>
      </c>
      <c r="BV482" s="15">
        <f t="shared" ca="1" si="279"/>
        <v>55619.142152255343</v>
      </c>
      <c r="BW482" s="15">
        <f t="shared" ca="1" si="280"/>
        <v>81885.929164606699</v>
      </c>
      <c r="BX482" s="15">
        <f t="shared" ca="1" si="281"/>
        <v>96043.275975732424</v>
      </c>
      <c r="BY482" s="15">
        <f t="shared" ca="1" si="282"/>
        <v>89391.448735097409</v>
      </c>
      <c r="BZ482" s="15">
        <f t="shared" ca="1" si="283"/>
        <v>100266.25415381147</v>
      </c>
      <c r="CA482" s="15">
        <f t="shared" ca="1" si="284"/>
        <v>156574.39071272474</v>
      </c>
      <c r="CB482" s="15">
        <f ca="1">(AU482*DCF!C$10-DCF!C$5*MAX(AU482*DCF!C$10,0)-MAX(AU482-Inputs!$B$6,0)/Inputs!$B$10)*DCF!C$6</f>
        <v>1023.0523823192148</v>
      </c>
      <c r="CC482" s="15">
        <f ca="1">(AV482*DCF!D$10-DCF!D$5*MAX(AV482*DCF!D$10,0)-MAX(AV482-AU482,0)/Inputs!$B$10)*DCF!D$6</f>
        <v>970.85981465972236</v>
      </c>
      <c r="CD482" s="15">
        <f ca="1">(AW482*DCF!E$10-DCF!E$5*MAX(AW482*DCF!E$10,0)-MAX(AW482-AV482,0)/Inputs!$B$10)*DCF!E$6</f>
        <v>1331.6025421749596</v>
      </c>
      <c r="CE482" s="15">
        <f ca="1">(AX482*DCF!F$10-DCF!F$5*MAX(AX482*DCF!F$10,0)-MAX(AX482-AW482,0)/Inputs!$B$10)*DCF!F$6</f>
        <v>1484.9746549056372</v>
      </c>
      <c r="CF482" s="15">
        <f ca="1">(AY482*DCF!G$10-DCF!G$5*MAX(AY482*DCF!G$10,0)-MAX(AY482-AX482,0)/Inputs!$B$10)*DCF!G$6</f>
        <v>1876.2320802754123</v>
      </c>
      <c r="CG482" s="15">
        <f ca="1">(AZ482*DCF!H$10-DCF!H$5*MAX(AZ482*DCF!H$10,0)-MAX(AZ482-AY482,0)/Inputs!$B$10)*DCF!H$6</f>
        <v>2622.7681561334721</v>
      </c>
      <c r="CH482" s="15">
        <f ca="1">(BA482*DCF!I$10-DCF!I$5*MAX(BA482*DCF!I$10,0)-MAX(BA482-AZ482,0)/Inputs!$B$10)*DCF!I$6</f>
        <v>3609.7872973079516</v>
      </c>
      <c r="CI482" s="15">
        <f ca="1">(BB482*DCF!J$10-DCF!J$5*MAX(BB482*DCF!J$10,0)-MAX(BB482-BA482,0)/Inputs!$B$10)*DCF!J$6</f>
        <v>3549.7640983154179</v>
      </c>
      <c r="CJ482" s="15">
        <f ca="1">(BC482*DCF!K$10-DCF!K$5*MAX(BC482*DCF!K$10,0)-MAX(BC482-BB482,0)/Inputs!$B$10)*DCF!K$6</f>
        <v>4351.4164474440322</v>
      </c>
      <c r="CK482" s="15">
        <f ca="1">(BD482*DCF!L$10-DCF!L$5*MAX(BD482*DCF!L$10,0)-MAX(BD482-BC482,0)/Inputs!$B$10)*DCF!L$6</f>
        <v>5768.7140403639742</v>
      </c>
      <c r="CL482" s="15">
        <f ca="1">(BE482*DCF!M$10-DCF!M$5*MAX(BE482*DCF!M$10,0)-MAX(BE482-BD482,0)/Inputs!$B$10)*DCF!M$6</f>
        <v>6416.0423600597032</v>
      </c>
      <c r="CM482" s="15">
        <f ca="1">(BF482*DCF!C$28-DCF!C$5*MAX(BF482*DCF!C$28,0)-MAX(BF482-Inputs!$B$13,0)/Inputs!$B$17)*DCF!C$6</f>
        <v>3792.9378775543573</v>
      </c>
      <c r="CN482" s="15">
        <f ca="1">(BG482*DCF!D$28-DCF!D$5*MAX(BG482*DCF!D$28,0)-MAX(BG482-BF482,0)/Inputs!$B$17)*DCF!D$6</f>
        <v>5285.288429443789</v>
      </c>
      <c r="CO482" s="15">
        <f ca="1">(BH482*DCF!E$28-DCF!E$5*MAX(BH482*DCF!E$28,0)-MAX(BH482-BG482,0)/Inputs!$B$17)*DCF!E$6</f>
        <v>7177.5316073459444</v>
      </c>
      <c r="CP482" s="15">
        <f ca="1">(BI482*DCF!F$28-DCF!F$5*MAX(BI482*DCF!F$28,0)-MAX(BI482-BH482,0)/Inputs!$B$17)*DCF!F$6</f>
        <v>9302.0422636357744</v>
      </c>
      <c r="CQ482" s="15">
        <f ca="1">(BJ482*DCF!G$28-DCF!G$5*MAX(BJ482*DCF!G$28,0)-MAX(BJ482-BI482,0)/Inputs!$B$17)*DCF!G$6</f>
        <v>13956.899931963935</v>
      </c>
      <c r="CR482" s="15">
        <f ca="1">(BK482*DCF!H$28-DCF!H$5*MAX(BK482*DCF!H$28,0)-MAX(BK482-BJ482,0)/Inputs!$B$17)*DCF!H$6</f>
        <v>17107.763627356973</v>
      </c>
      <c r="CS482" s="15">
        <f ca="1">(BL482*DCF!I$28-DCF!I$5*MAX(BL482*DCF!I$28,0)-MAX(BL482-BK482,0)/Inputs!$B$17)*DCF!I$6</f>
        <v>17150.336685884417</v>
      </c>
      <c r="CT482" s="15">
        <f ca="1">(BM482*DCF!J$28-DCF!J$5*MAX(BM482*DCF!J$28,0)-MAX(BM482-BL482,0)/Inputs!$B$17)*DCF!J$6</f>
        <v>18368.520943966898</v>
      </c>
      <c r="CU482" s="15">
        <f ca="1">(BN482*DCF!K$28-DCF!K$5*MAX(BN482*DCF!K$28,0)-MAX(BN482-BM482,0)/Inputs!$B$17)*DCF!K$6</f>
        <v>21112.460023009433</v>
      </c>
      <c r="CV482" s="15">
        <f ca="1">(BO482*DCF!L$28-DCF!L$5*MAX(BO482*DCF!L$28,0)-MAX(BO482-BN482,0)/Inputs!$B$17)*DCF!L$6</f>
        <v>24892.531039067446</v>
      </c>
      <c r="CW482" s="15">
        <f ca="1">(BP482*DCF!M$28-DCF!M$5*MAX(BP482*DCF!M$28,0)-MAX(BP482-BO482,0)/Inputs!$B$17)*DCF!M$6</f>
        <v>31077.754914008059</v>
      </c>
      <c r="CX482" s="15">
        <f ca="1">(BQ482*DCF!C$46-DCF!C$5*MAX(BQ482*DCF!C$46,0)-MAX(BQ482-Inputs!$B$20,0)/Inputs!$B$24)*DCF!C$6</f>
        <v>-3627.8682055015715</v>
      </c>
      <c r="CY482" s="15">
        <f ca="1">(BR482*DCF!D$46-DCF!D$5*MAX(BR482*DCF!D$46,0)-MAX(BR482-BQ482,0)/Inputs!$B$24)*DCF!D$6</f>
        <v>-3739.6497267575382</v>
      </c>
      <c r="CZ482" s="15">
        <f ca="1">(BS482*DCF!E$46-DCF!E$5*MAX(BS482*DCF!E$46,0)-MAX(BS482-BR482,0)/Inputs!$B$24)*DCF!E$6</f>
        <v>-6263.3289461706781</v>
      </c>
      <c r="DA482" s="15">
        <f ca="1">(BT482*DCF!F$46-DCF!F$5*MAX(BT482*DCF!F$46,0)-MAX(BT482-BS482,0)/Inputs!$B$24)*DCF!F$6</f>
        <v>-3175.2985124475081</v>
      </c>
      <c r="DB482" s="15">
        <f ca="1">(BU482*DCF!G$46-DCF!G$5*MAX(BU482*DCF!G$46,0)-MAX(BU482-BT482,0)/Inputs!$B$24)*DCF!G$6</f>
        <v>-7122.2597746811916</v>
      </c>
      <c r="DC482" s="15">
        <f ca="1">(BV482*DCF!H$46-DCF!H$5*MAX(BV482*DCF!H$46,0)-MAX(BV482-BU482,0)/Inputs!$B$24)*DCF!H$6</f>
        <v>-4284.7649320874643</v>
      </c>
      <c r="DD482" s="15">
        <f ca="1">(BW482*DCF!I$46-DCF!I$5*MAX(BW482*DCF!I$46,0)-MAX(BW482-BV482,0)/Inputs!$B$24)*DCF!I$6</f>
        <v>-5648.9911355348077</v>
      </c>
      <c r="DE482" s="15">
        <f ca="1">(BX482*DCF!J$46-DCF!J$5*MAX(BX482*DCF!J$46,0)-MAX(BX482-BW482,0)/Inputs!$B$24)*DCF!J$6</f>
        <v>274.45268171790525</v>
      </c>
      <c r="DF482" s="15">
        <f ca="1">(BY482*DCF!K$46-DCF!K$5*MAX(BY482*DCF!K$46,0)-MAX(BY482-BX482,0)/Inputs!$B$24)*DCF!K$6</f>
        <v>5106.3375395405847</v>
      </c>
      <c r="DG482" s="15">
        <f ca="1">(BZ482*DCF!L$46-DCF!L$5*MAX(BZ482*DCF!L$46,0)-MAX(BZ482-BY482,0)/Inputs!$B$24)*DCF!L$6</f>
        <v>4469.9384186004063</v>
      </c>
      <c r="DH482" s="15">
        <f ca="1">(CA482*DCF!M$46-DCF!M$5*MAX(CA482*DCF!M$46,0)-MAX(CA482-BZ482,0)/Inputs!$B$24)*DCF!M$6</f>
        <v>503.25261590624444</v>
      </c>
      <c r="DI482" s="15">
        <f ca="1">SUM(CB482:CL482)+BE482*DCF!M$10*(1+Inputs!$B$30)*(1-Inputs!$B$33)*(1-Inputs!$B$30/Inputs!$B$31)/(Inputs!$B$29-Inputs!$B$30)*DCF!M$6</f>
        <v>180619.71770722952</v>
      </c>
      <c r="DJ482" s="15">
        <f ca="1">SUM(CM482:CW482)+BP482*DCF!M$28*(1+Inputs!$B$30)*(1-Inputs!$B$33)*(1-Inputs!$B$30/Inputs!$B$31)/(Inputs!$B$29-Inputs!$B$30)*DCF!M$6</f>
        <v>897794.27169721504</v>
      </c>
      <c r="DK482" s="15">
        <f ca="1">SUM(CX482:DH482)+CA482*DCF!M$46*(1+Inputs!$B$30)*(1-Inputs!$B$33)*(1-Inputs!$B$30/Inputs!$B$31)/(Inputs!$B$29-Inputs!$B$30)*DCF!M$6</f>
        <v>218574.37548674204</v>
      </c>
      <c r="DM482" s="15">
        <f ca="1">DI482+DJ482+DK482+Inputs!$B$34+Inputs!$B$36-Inputs!$B$35</f>
        <v>1373839.3648911866</v>
      </c>
    </row>
    <row r="483" spans="1:117" x14ac:dyDescent="0.75">
      <c r="A483" s="11">
        <v>470</v>
      </c>
      <c r="C483" s="23">
        <f t="shared" ca="1" si="286"/>
        <v>0.25702752892740854</v>
      </c>
      <c r="D483" s="23">
        <f t="shared" ca="1" si="286"/>
        <v>-1.5447922543022978</v>
      </c>
      <c r="E483" s="23">
        <f t="shared" ca="1" si="286"/>
        <v>0.18157068853339889</v>
      </c>
      <c r="F483" s="23">
        <f t="shared" ca="1" si="286"/>
        <v>1.2350664509907614</v>
      </c>
      <c r="G483" s="23">
        <f t="shared" ca="1" si="286"/>
        <v>0.74971741712747864</v>
      </c>
      <c r="H483" s="23">
        <f t="shared" ca="1" si="286"/>
        <v>-0.51158760464459052</v>
      </c>
      <c r="I483" s="23">
        <f t="shared" ca="1" si="286"/>
        <v>-0.52226389858439148</v>
      </c>
      <c r="J483" s="23">
        <f t="shared" ca="1" si="286"/>
        <v>0.36914918240946809</v>
      </c>
      <c r="K483" s="23">
        <f t="shared" ca="1" si="286"/>
        <v>-1.0173243128170133</v>
      </c>
      <c r="L483" s="23">
        <f t="shared" ca="1" si="286"/>
        <v>1.6535586092767349</v>
      </c>
      <c r="M483" s="23">
        <f t="shared" ca="1" si="286"/>
        <v>1.0483413944373414</v>
      </c>
      <c r="N483" s="23">
        <f ca="1">SQRT(Inputs!$B$38)*C483+SQRT(1-Inputs!$B$38)*_xlfn.NORM.S.INV(RAND())</f>
        <v>1.2129277796080269</v>
      </c>
      <c r="O483" s="23">
        <f ca="1">SQRT(Inputs!$B$38)*D483+SQRT(1-Inputs!$B$38)*_xlfn.NORM.S.INV(RAND())</f>
        <v>-2.5254438151714367</v>
      </c>
      <c r="P483" s="23">
        <f ca="1">SQRT(Inputs!$B$38)*E483+SQRT(1-Inputs!$B$38)*_xlfn.NORM.S.INV(RAND())</f>
        <v>-0.3109665759164868</v>
      </c>
      <c r="Q483" s="23">
        <f ca="1">SQRT(Inputs!$B$38)*F483+SQRT(1-Inputs!$B$38)*_xlfn.NORM.S.INV(RAND())</f>
        <v>1.0393838867774843</v>
      </c>
      <c r="R483" s="23">
        <f ca="1">SQRT(Inputs!$B$38)*G483+SQRT(1-Inputs!$B$38)*_xlfn.NORM.S.INV(RAND())</f>
        <v>0.30733105670152183</v>
      </c>
      <c r="S483" s="23">
        <f ca="1">SQRT(Inputs!$B$38)*H483+SQRT(1-Inputs!$B$38)*_xlfn.NORM.S.INV(RAND())</f>
        <v>0.58114416280624615</v>
      </c>
      <c r="T483" s="23">
        <f ca="1">SQRT(Inputs!$B$38)*I483+SQRT(1-Inputs!$B$38)*_xlfn.NORM.S.INV(RAND())</f>
        <v>-0.52038763343198036</v>
      </c>
      <c r="U483" s="23">
        <f ca="1">SQRT(Inputs!$B$38)*J483+SQRT(1-Inputs!$B$38)*_xlfn.NORM.S.INV(RAND())</f>
        <v>0.89507531880157365</v>
      </c>
      <c r="V483" s="23">
        <f ca="1">SQRT(Inputs!$B$38)*K483+SQRT(1-Inputs!$B$38)*_xlfn.NORM.S.INV(RAND())</f>
        <v>-1.5601909641870524</v>
      </c>
      <c r="W483" s="23">
        <f ca="1">SQRT(Inputs!$B$38)*L483+SQRT(1-Inputs!$B$38)*_xlfn.NORM.S.INV(RAND())</f>
        <v>1.5281257047140655</v>
      </c>
      <c r="X483" s="23">
        <f ca="1">SQRT(Inputs!$B$38)*M483+SQRT(1-Inputs!$B$38)*_xlfn.NORM.S.INV(RAND())</f>
        <v>-0.77817564726114574</v>
      </c>
      <c r="Y483" s="23">
        <f ca="1">SQRT(Inputs!$B$38)*C483+SQRT(1-Inputs!$B$38)*_xlfn.NORM.S.INV(RAND())</f>
        <v>-1.1170527716432059</v>
      </c>
      <c r="Z483" s="23">
        <f ca="1">SQRT(Inputs!$B$38)*D483+SQRT(1-Inputs!$B$38)*_xlfn.NORM.S.INV(RAND())</f>
        <v>-0.94417865845820925</v>
      </c>
      <c r="AA483" s="23">
        <f ca="1">SQRT(Inputs!$B$38)*E483+SQRT(1-Inputs!$B$38)*_xlfn.NORM.S.INV(RAND())</f>
        <v>1.5430027284293901</v>
      </c>
      <c r="AB483" s="23">
        <f ca="1">SQRT(Inputs!$B$38)*F483+SQRT(1-Inputs!$B$38)*_xlfn.NORM.S.INV(RAND())</f>
        <v>7.5681364706630672E-2</v>
      </c>
      <c r="AC483" s="23">
        <f ca="1">SQRT(Inputs!$B$38)*G483+SQRT(1-Inputs!$B$38)*_xlfn.NORM.S.INV(RAND())</f>
        <v>2.2946999362792031</v>
      </c>
      <c r="AD483" s="23">
        <f ca="1">SQRT(Inputs!$B$38)*H483+SQRT(1-Inputs!$B$38)*_xlfn.NORM.S.INV(RAND())</f>
        <v>-1.2569698632892501</v>
      </c>
      <c r="AE483" s="23">
        <f ca="1">SQRT(Inputs!$B$38)*I483+SQRT(1-Inputs!$B$38)*_xlfn.NORM.S.INV(RAND())</f>
        <v>-0.84494826641866339</v>
      </c>
      <c r="AF483" s="23">
        <f ca="1">SQRT(Inputs!$B$38)*J483+SQRT(1-Inputs!$B$38)*_xlfn.NORM.S.INV(RAND())</f>
        <v>9.6925530099085042E-2</v>
      </c>
      <c r="AG483" s="23">
        <f ca="1">SQRT(Inputs!$B$38)*K483+SQRT(1-Inputs!$B$38)*_xlfn.NORM.S.INV(RAND())</f>
        <v>0.28436188120522432</v>
      </c>
      <c r="AH483" s="23">
        <f ca="1">SQRT(Inputs!$B$38)*L483+SQRT(1-Inputs!$B$38)*_xlfn.NORM.S.INV(RAND())</f>
        <v>0.82524406338306644</v>
      </c>
      <c r="AI483" s="23">
        <f ca="1">SQRT(Inputs!$B$38)*M483+SQRT(1-Inputs!$B$38)*_xlfn.NORM.S.INV(RAND())</f>
        <v>1.2617116223831022</v>
      </c>
      <c r="AJ483" s="23">
        <f ca="1">SQRT(Inputs!$B$38)*C483+SQRT(1-Inputs!$B$38)*_xlfn.NORM.S.INV(RAND())</f>
        <v>-1.0613681463740952</v>
      </c>
      <c r="AK483" s="23">
        <f ca="1">SQRT(Inputs!$B$38)*D483+SQRT(1-Inputs!$B$38)*_xlfn.NORM.S.INV(RAND())</f>
        <v>-0.89542916528673999</v>
      </c>
      <c r="AL483" s="23">
        <f ca="1">SQRT(Inputs!$B$38)*E483+SQRT(1-Inputs!$B$38)*_xlfn.NORM.S.INV(RAND())</f>
        <v>-6.7493884259820086E-2</v>
      </c>
      <c r="AM483" s="23">
        <f ca="1">SQRT(Inputs!$B$38)*F483+SQRT(1-Inputs!$B$38)*_xlfn.NORM.S.INV(RAND())</f>
        <v>-0.55297819500538403</v>
      </c>
      <c r="AN483" s="23">
        <f ca="1">SQRT(Inputs!$B$38)*G483+SQRT(1-Inputs!$B$38)*_xlfn.NORM.S.INV(RAND())</f>
        <v>0.49110907013580896</v>
      </c>
      <c r="AO483" s="23">
        <f ca="1">SQRT(Inputs!$B$38)*H483+SQRT(1-Inputs!$B$38)*_xlfn.NORM.S.INV(RAND())</f>
        <v>-0.69908821528169951</v>
      </c>
      <c r="AP483" s="23">
        <f ca="1">SQRT(Inputs!$B$38)*I483+SQRT(1-Inputs!$B$38)*_xlfn.NORM.S.INV(RAND())</f>
        <v>-8.4678087016738013E-2</v>
      </c>
      <c r="AQ483" s="23">
        <f ca="1">SQRT(Inputs!$B$38)*J483+SQRT(1-Inputs!$B$38)*_xlfn.NORM.S.INV(RAND())</f>
        <v>1.2487758942700244</v>
      </c>
      <c r="AR483" s="23">
        <f ca="1">SQRT(Inputs!$B$38)*K483+SQRT(1-Inputs!$B$38)*_xlfn.NORM.S.INV(RAND())</f>
        <v>-0.37170230931724413</v>
      </c>
      <c r="AS483" s="23">
        <f ca="1">SQRT(Inputs!$B$38)*L483+SQRT(1-Inputs!$B$38)*_xlfn.NORM.S.INV(RAND())</f>
        <v>0.88277615014308586</v>
      </c>
      <c r="AT483" s="23">
        <f ca="1">SQRT(Inputs!$B$38)*M483+SQRT(1-Inputs!$B$38)*_xlfn.NORM.S.INV(RAND())</f>
        <v>-0.42874234704042091</v>
      </c>
      <c r="AU483" s="15">
        <f ca="1">Inputs!$B$6*EXP($B$8-0.5*C$5^2+C$5*N483)</f>
        <v>6038.7527182284521</v>
      </c>
      <c r="AV483" s="15">
        <f t="shared" ca="1" si="255"/>
        <v>5070.6007526754665</v>
      </c>
      <c r="AW483" s="15">
        <f t="shared" ca="1" si="256"/>
        <v>5928.7381030239712</v>
      </c>
      <c r="AX483" s="15">
        <f t="shared" ca="1" si="257"/>
        <v>8242.0788833545157</v>
      </c>
      <c r="AY483" s="15">
        <f t="shared" ca="1" si="258"/>
        <v>10440.761716731713</v>
      </c>
      <c r="AZ483" s="15">
        <f t="shared" ca="1" si="259"/>
        <v>13613.224957715971</v>
      </c>
      <c r="BA483" s="15">
        <f t="shared" ca="1" si="260"/>
        <v>15776.056715835995</v>
      </c>
      <c r="BB483" s="15">
        <f t="shared" ca="1" si="261"/>
        <v>21126.829675508809</v>
      </c>
      <c r="BC483" s="15">
        <f t="shared" ca="1" si="262"/>
        <v>22257.33903252496</v>
      </c>
      <c r="BD483" s="15">
        <f t="shared" ca="1" si="263"/>
        <v>31456.971058822488</v>
      </c>
      <c r="BE483" s="15">
        <f t="shared" ca="1" si="264"/>
        <v>35909.015971943816</v>
      </c>
      <c r="BF483" s="15">
        <f ca="1">Inputs!$B$13*EXP($B$9-0.5*C$6^2+C$6*Y483)</f>
        <v>11083.536622931488</v>
      </c>
      <c r="BG483" s="15">
        <f t="shared" ca="1" si="265"/>
        <v>11391.966239644813</v>
      </c>
      <c r="BH483" s="15">
        <f t="shared" ca="1" si="266"/>
        <v>17978.293975661098</v>
      </c>
      <c r="BI483" s="15">
        <f t="shared" ca="1" si="267"/>
        <v>22266.004316875718</v>
      </c>
      <c r="BJ483" s="15">
        <f t="shared" ca="1" si="268"/>
        <v>37998.074782606462</v>
      </c>
      <c r="BK483" s="15">
        <f t="shared" ca="1" si="269"/>
        <v>39300.318954400063</v>
      </c>
      <c r="BL483" s="15">
        <f t="shared" ca="1" si="270"/>
        <v>43268.724778078504</v>
      </c>
      <c r="BM483" s="15">
        <f t="shared" ca="1" si="271"/>
        <v>53830.882811178009</v>
      </c>
      <c r="BN483" s="15">
        <f t="shared" ca="1" si="272"/>
        <v>68500.184530763596</v>
      </c>
      <c r="BO483" s="15">
        <f t="shared" ca="1" si="273"/>
        <v>92767.816797709966</v>
      </c>
      <c r="BP483" s="15">
        <f t="shared" ca="1" si="274"/>
        <v>131725.7056443335</v>
      </c>
      <c r="BQ483" s="15">
        <f ca="1">Inputs!$B$20*EXP($B$10-0.5*C$7^2+C$7*AJ483)</f>
        <v>2943.8684015148315</v>
      </c>
      <c r="BR483" s="15">
        <f t="shared" ca="1" si="275"/>
        <v>3005.7755259475393</v>
      </c>
      <c r="BS483" s="15">
        <f t="shared" ca="1" si="276"/>
        <v>4037.0671211234976</v>
      </c>
      <c r="BT483" s="15">
        <f t="shared" ca="1" si="277"/>
        <v>4814.6117430899731</v>
      </c>
      <c r="BU483" s="15">
        <f t="shared" ca="1" si="278"/>
        <v>7514.4237775434103</v>
      </c>
      <c r="BV483" s="15">
        <f t="shared" ca="1" si="279"/>
        <v>8931.2031052811089</v>
      </c>
      <c r="BW483" s="15">
        <f t="shared" ca="1" si="280"/>
        <v>12241.617401317646</v>
      </c>
      <c r="BX483" s="15">
        <f t="shared" ca="1" si="281"/>
        <v>21992.550478778881</v>
      </c>
      <c r="BY483" s="15">
        <f t="shared" ca="1" si="282"/>
        <v>28699.951020124205</v>
      </c>
      <c r="BZ483" s="15">
        <f t="shared" ca="1" si="283"/>
        <v>47365.406534123489</v>
      </c>
      <c r="CA483" s="15">
        <f t="shared" ca="1" si="284"/>
        <v>61653.225869024798</v>
      </c>
      <c r="CB483" s="15">
        <f ca="1">(AU483*DCF!C$10-DCF!C$5*MAX(AU483*DCF!C$10,0)-MAX(AU483-Inputs!$B$6,0)/Inputs!$B$10)*DCF!C$6</f>
        <v>1035.3985718970978</v>
      </c>
      <c r="CC483" s="15">
        <f ca="1">(AV483*DCF!D$10-DCF!D$5*MAX(AV483*DCF!D$10,0)-MAX(AV483-AU483,0)/Inputs!$B$10)*DCF!D$6</f>
        <v>1235.9245812721513</v>
      </c>
      <c r="CD483" s="15">
        <f ca="1">(AW483*DCF!E$10-DCF!E$5*MAX(AW483*DCF!E$10,0)-MAX(AW483-AV483,0)/Inputs!$B$10)*DCF!E$6</f>
        <v>1175.5631822151445</v>
      </c>
      <c r="CE483" s="15">
        <f ca="1">(AX483*DCF!F$10-DCF!F$5*MAX(AX483*DCF!F$10,0)-MAX(AX483-AW483,0)/Inputs!$B$10)*DCF!F$6</f>
        <v>1317.883823031103</v>
      </c>
      <c r="CF483" s="15">
        <f ca="1">(AY483*DCF!G$10-DCF!G$5*MAX(AY483*DCF!G$10,0)-MAX(AY483-AX483,0)/Inputs!$B$10)*DCF!G$6</f>
        <v>1728.5881253132909</v>
      </c>
      <c r="CG483" s="15">
        <f ca="1">(AZ483*DCF!H$10-DCF!H$5*MAX(AZ483*DCF!H$10,0)-MAX(AZ483-AY483,0)/Inputs!$B$10)*DCF!H$6</f>
        <v>2079.6896677003533</v>
      </c>
      <c r="CH483" s="15">
        <f ca="1">(BA483*DCF!I$10-DCF!I$5*MAX(BA483*DCF!I$10,0)-MAX(BA483-AZ483,0)/Inputs!$B$10)*DCF!I$6</f>
        <v>2526.9298625724009</v>
      </c>
      <c r="CI483" s="15">
        <f ca="1">(BB483*DCF!J$10-DCF!J$5*MAX(BB483*DCF!J$10,0)-MAX(BB483-BA483,0)/Inputs!$B$10)*DCF!J$6</f>
        <v>2814.5915250370908</v>
      </c>
      <c r="CJ483" s="15">
        <f ca="1">(BC483*DCF!K$10-DCF!K$5*MAX(BC483*DCF!K$10,0)-MAX(BC483-BB483,0)/Inputs!$B$10)*DCF!K$6</f>
        <v>3424.8200288488356</v>
      </c>
      <c r="CK483" s="15">
        <f ca="1">(BD483*DCF!L$10-DCF!L$5*MAX(BD483*DCF!L$10,0)-MAX(BD483-BC483,0)/Inputs!$B$10)*DCF!L$6</f>
        <v>3554.6480443743594</v>
      </c>
      <c r="CL483" s="15">
        <f ca="1">(BE483*DCF!M$10-DCF!M$5*MAX(BE483*DCF!M$10,0)-MAX(BE483-BD483,0)/Inputs!$B$10)*DCF!M$6</f>
        <v>4535.3822679661998</v>
      </c>
      <c r="CM483" s="15">
        <f ca="1">(BF483*DCF!C$28-DCF!C$5*MAX(BF483*DCF!C$28,0)-MAX(BF483-Inputs!$B$13,0)/Inputs!$B$17)*DCF!C$6</f>
        <v>3382.622690066888</v>
      </c>
      <c r="CN483" s="15">
        <f ca="1">(BG483*DCF!D$28-DCF!D$5*MAX(BG483*DCF!D$28,0)-MAX(BG483-BF483,0)/Inputs!$B$17)*DCF!D$6</f>
        <v>3289.3946210979161</v>
      </c>
      <c r="CO483" s="15">
        <f ca="1">(BH483*DCF!E$28-DCF!E$5*MAX(BH483*DCF!E$28,0)-MAX(BH483-BG483,0)/Inputs!$B$17)*DCF!E$6</f>
        <v>3793.6984459806126</v>
      </c>
      <c r="CP483" s="15">
        <f ca="1">(BI483*DCF!F$28-DCF!F$5*MAX(BI483*DCF!F$28,0)-MAX(BI483-BH483,0)/Inputs!$B$17)*DCF!F$6</f>
        <v>5263.9882262241563</v>
      </c>
      <c r="CQ483" s="15">
        <f ca="1">(BJ483*DCF!G$28-DCF!G$5*MAX(BJ483*DCF!G$28,0)-MAX(BJ483-BI483,0)/Inputs!$B$17)*DCF!G$6</f>
        <v>7212.9099544537094</v>
      </c>
      <c r="CR483" s="15">
        <f ca="1">(BK483*DCF!H$28-DCF!H$5*MAX(BK483*DCF!H$28,0)-MAX(BK483-BJ483,0)/Inputs!$B$17)*DCF!H$6</f>
        <v>9517.0702684585704</v>
      </c>
      <c r="CS483" s="15">
        <f ca="1">(BL483*DCF!I$28-DCF!I$5*MAX(BL483*DCF!I$28,0)-MAX(BL483-BK483,0)/Inputs!$B$17)*DCF!I$6</f>
        <v>9605.1841469015362</v>
      </c>
      <c r="CT483" s="15">
        <f ca="1">(BM483*DCF!J$28-DCF!J$5*MAX(BM483*DCF!J$28,0)-MAX(BM483-BL483,0)/Inputs!$B$17)*DCF!J$6</f>
        <v>10608.299839576186</v>
      </c>
      <c r="CU483" s="15">
        <f ca="1">(BN483*DCF!K$28-DCF!K$5*MAX(BN483*DCF!K$28,0)-MAX(BN483-BM483,0)/Inputs!$B$17)*DCF!K$6</f>
        <v>12669.296363782669</v>
      </c>
      <c r="CV483" s="15">
        <f ca="1">(BO483*DCF!L$28-DCF!L$5*MAX(BO483*DCF!L$28,0)-MAX(BO483-BN483,0)/Inputs!$B$17)*DCF!L$6</f>
        <v>15763.203578957415</v>
      </c>
      <c r="CW483" s="15">
        <f ca="1">(BP483*DCF!M$28-DCF!M$5*MAX(BP483*DCF!M$28,0)-MAX(BP483-BO483,0)/Inputs!$B$17)*DCF!M$6</f>
        <v>20712.073676795779</v>
      </c>
      <c r="CX483" s="15">
        <f ca="1">(BQ483*DCF!C$46-DCF!C$5*MAX(BQ483*DCF!C$46,0)-MAX(BQ483-Inputs!$B$20,0)/Inputs!$B$24)*DCF!C$6</f>
        <v>-679.87722898725895</v>
      </c>
      <c r="CY483" s="15">
        <f ca="1">(BR483*DCF!D$46-DCF!D$5*MAX(BR483*DCF!D$46,0)-MAX(BR483-BQ483,0)/Inputs!$B$24)*DCF!D$6</f>
        <v>-539.43104280751345</v>
      </c>
      <c r="CZ483" s="15">
        <f ca="1">(BS483*DCF!E$46-DCF!E$5*MAX(BS483*DCF!E$46,0)-MAX(BS483-BR483,0)/Inputs!$B$24)*DCF!E$6</f>
        <v>-883.89697194387793</v>
      </c>
      <c r="DA483" s="15">
        <f ca="1">(BT483*DCF!F$46-DCF!F$5*MAX(BT483*DCF!F$46,0)-MAX(BT483-BS483,0)/Inputs!$B$24)*DCF!F$6</f>
        <v>-633.75904434785582</v>
      </c>
      <c r="DB483" s="15">
        <f ca="1">(BU483*DCF!G$46-DCF!G$5*MAX(BU483*DCF!G$46,0)-MAX(BU483-BT483,0)/Inputs!$B$24)*DCF!G$6</f>
        <v>-1160.9337958055155</v>
      </c>
      <c r="DC483" s="15">
        <f ca="1">(BV483*DCF!H$46-DCF!H$5*MAX(BV483*DCF!H$46,0)-MAX(BV483-BU483,0)/Inputs!$B$24)*DCF!H$6</f>
        <v>-440.25549534352473</v>
      </c>
      <c r="DD483" s="15">
        <f ca="1">(BW483*DCF!I$46-DCF!I$5*MAX(BW483*DCF!I$46,0)-MAX(BW483-BV483,0)/Inputs!$B$24)*DCF!I$6</f>
        <v>-667.56698082028254</v>
      </c>
      <c r="DE483" s="15">
        <f ca="1">(BX483*DCF!J$46-DCF!J$5*MAX(BX483*DCF!J$46,0)-MAX(BX483-BW483,0)/Inputs!$B$24)*DCF!J$6</f>
        <v>-1663.2614864208249</v>
      </c>
      <c r="DF483" s="15">
        <f ca="1">(BY483*DCF!K$46-DCF!K$5*MAX(BY483*DCF!K$46,0)-MAX(BY483-BX483,0)/Inputs!$B$24)*DCF!K$6</f>
        <v>-3.6975741854714563</v>
      </c>
      <c r="DG483" s="15">
        <f ca="1">(BZ483*DCF!L$46-DCF!L$5*MAX(BZ483*DCF!L$46,0)-MAX(BZ483-BY483,0)/Inputs!$B$24)*DCF!L$6</f>
        <v>-949.90299623215651</v>
      </c>
      <c r="DH483" s="15">
        <f ca="1">(CA483*DCF!M$46-DCF!M$5*MAX(CA483*DCF!M$46,0)-MAX(CA483-BZ483,0)/Inputs!$B$24)*DCF!M$6</f>
        <v>1846.4136903032772</v>
      </c>
      <c r="DI483" s="15">
        <f ca="1">SUM(CB483:CL483)+BE483*DCF!M$10*(1+Inputs!$B$30)*(1-Inputs!$B$33)*(1-Inputs!$B$30/Inputs!$B$31)/(Inputs!$B$29-Inputs!$B$30)*DCF!M$6</f>
        <v>125364.68597772537</v>
      </c>
      <c r="DJ483" s="15">
        <f ca="1">SUM(CM483:CW483)+BP483*DCF!M$28*(1+Inputs!$B$30)*(1-Inputs!$B$33)*(1-Inputs!$B$30/Inputs!$B$31)/(Inputs!$B$29-Inputs!$B$30)*DCF!M$6</f>
        <v>590610.24941270635</v>
      </c>
      <c r="DK483" s="15">
        <f ca="1">SUM(CX483:DH483)+CA483*DCF!M$46*(1+Inputs!$B$30)*(1-Inputs!$B$33)*(1-Inputs!$B$30/Inputs!$B$31)/(Inputs!$B$29-Inputs!$B$30)*DCF!M$6</f>
        <v>89547.021558412584</v>
      </c>
      <c r="DM483" s="15">
        <f ca="1">DI483+DJ483+DK483+Inputs!$B$34+Inputs!$B$36-Inputs!$B$35</f>
        <v>882372.95694884425</v>
      </c>
    </row>
    <row r="484" spans="1:117" x14ac:dyDescent="0.75">
      <c r="A484" s="11">
        <v>471</v>
      </c>
      <c r="C484" s="23">
        <f t="shared" ref="C484:M493" ca="1" si="287">_xlfn.NORM.S.INV(RAND())</f>
        <v>-0.85518538254345255</v>
      </c>
      <c r="D484" s="23">
        <f t="shared" ca="1" si="287"/>
        <v>-0.68957240749854898</v>
      </c>
      <c r="E484" s="23">
        <f t="shared" ca="1" si="287"/>
        <v>-0.80934977610608849</v>
      </c>
      <c r="F484" s="23">
        <f t="shared" ca="1" si="287"/>
        <v>1.4834869700887601</v>
      </c>
      <c r="G484" s="23">
        <f t="shared" ca="1" si="287"/>
        <v>-1.3028759161192149</v>
      </c>
      <c r="H484" s="23">
        <f t="shared" ca="1" si="287"/>
        <v>-0.23973357233657214</v>
      </c>
      <c r="I484" s="23">
        <f t="shared" ca="1" si="287"/>
        <v>1.3266448574148515</v>
      </c>
      <c r="J484" s="23">
        <f t="shared" ca="1" si="287"/>
        <v>0.54013924843813665</v>
      </c>
      <c r="K484" s="23">
        <f t="shared" ca="1" si="287"/>
        <v>-0.30879158389319472</v>
      </c>
      <c r="L484" s="23">
        <f t="shared" ca="1" si="287"/>
        <v>1.3097611374313691</v>
      </c>
      <c r="M484" s="23">
        <f t="shared" ca="1" si="287"/>
        <v>0.95674195361519521</v>
      </c>
      <c r="N484" s="23">
        <f ca="1">SQRT(Inputs!$B$38)*C484+SQRT(1-Inputs!$B$38)*_xlfn.NORM.S.INV(RAND())</f>
        <v>0.49410831295050639</v>
      </c>
      <c r="O484" s="23">
        <f ca="1">SQRT(Inputs!$B$38)*D484+SQRT(1-Inputs!$B$38)*_xlfn.NORM.S.INV(RAND())</f>
        <v>-0.88049278481094662</v>
      </c>
      <c r="P484" s="23">
        <f ca="1">SQRT(Inputs!$B$38)*E484+SQRT(1-Inputs!$B$38)*_xlfn.NORM.S.INV(RAND())</f>
        <v>-1.2748202527549388</v>
      </c>
      <c r="Q484" s="23">
        <f ca="1">SQRT(Inputs!$B$38)*F484+SQRT(1-Inputs!$B$38)*_xlfn.NORM.S.INV(RAND())</f>
        <v>0.77938093790253471</v>
      </c>
      <c r="R484" s="23">
        <f ca="1">SQRT(Inputs!$B$38)*G484+SQRT(1-Inputs!$B$38)*_xlfn.NORM.S.INV(RAND())</f>
        <v>-0.32986854278932115</v>
      </c>
      <c r="S484" s="23">
        <f ca="1">SQRT(Inputs!$B$38)*H484+SQRT(1-Inputs!$B$38)*_xlfn.NORM.S.INV(RAND())</f>
        <v>-0.23567630672823853</v>
      </c>
      <c r="T484" s="23">
        <f ca="1">SQRT(Inputs!$B$38)*I484+SQRT(1-Inputs!$B$38)*_xlfn.NORM.S.INV(RAND())</f>
        <v>2.629684335005412</v>
      </c>
      <c r="U484" s="23">
        <f ca="1">SQRT(Inputs!$B$38)*J484+SQRT(1-Inputs!$B$38)*_xlfn.NORM.S.INV(RAND())</f>
        <v>0.65737744908577733</v>
      </c>
      <c r="V484" s="23">
        <f ca="1">SQRT(Inputs!$B$38)*K484+SQRT(1-Inputs!$B$38)*_xlfn.NORM.S.INV(RAND())</f>
        <v>1.0906219930523955</v>
      </c>
      <c r="W484" s="23">
        <f ca="1">SQRT(Inputs!$B$38)*L484+SQRT(1-Inputs!$B$38)*_xlfn.NORM.S.INV(RAND())</f>
        <v>0.40072673209512616</v>
      </c>
      <c r="X484" s="23">
        <f ca="1">SQRT(Inputs!$B$38)*M484+SQRT(1-Inputs!$B$38)*_xlfn.NORM.S.INV(RAND())</f>
        <v>1.8693990770318289</v>
      </c>
      <c r="Y484" s="23">
        <f ca="1">SQRT(Inputs!$B$38)*C484+SQRT(1-Inputs!$B$38)*_xlfn.NORM.S.INV(RAND())</f>
        <v>-1.1905204035931323</v>
      </c>
      <c r="Z484" s="23">
        <f ca="1">SQRT(Inputs!$B$38)*D484+SQRT(1-Inputs!$B$38)*_xlfn.NORM.S.INV(RAND())</f>
        <v>-0.8779147434560739</v>
      </c>
      <c r="AA484" s="23">
        <f ca="1">SQRT(Inputs!$B$38)*E484+SQRT(1-Inputs!$B$38)*_xlfn.NORM.S.INV(RAND())</f>
        <v>0.52387164443216749</v>
      </c>
      <c r="AB484" s="23">
        <f ca="1">SQRT(Inputs!$B$38)*F484+SQRT(1-Inputs!$B$38)*_xlfn.NORM.S.INV(RAND())</f>
        <v>0.65305540372229387</v>
      </c>
      <c r="AC484" s="23">
        <f ca="1">SQRT(Inputs!$B$38)*G484+SQRT(1-Inputs!$B$38)*_xlfn.NORM.S.INV(RAND())</f>
        <v>-0.29415920330197576</v>
      </c>
      <c r="AD484" s="23">
        <f ca="1">SQRT(Inputs!$B$38)*H484+SQRT(1-Inputs!$B$38)*_xlfn.NORM.S.INV(RAND())</f>
        <v>-1.2507682064994936</v>
      </c>
      <c r="AE484" s="23">
        <f ca="1">SQRT(Inputs!$B$38)*I484+SQRT(1-Inputs!$B$38)*_xlfn.NORM.S.INV(RAND())</f>
        <v>1.8212033847136524</v>
      </c>
      <c r="AF484" s="23">
        <f ca="1">SQRT(Inputs!$B$38)*J484+SQRT(1-Inputs!$B$38)*_xlfn.NORM.S.INV(RAND())</f>
        <v>-0.39320786417646125</v>
      </c>
      <c r="AG484" s="23">
        <f ca="1">SQRT(Inputs!$B$38)*K484+SQRT(1-Inputs!$B$38)*_xlfn.NORM.S.INV(RAND())</f>
        <v>-1.0480273932272093</v>
      </c>
      <c r="AH484" s="23">
        <f ca="1">SQRT(Inputs!$B$38)*L484+SQRT(1-Inputs!$B$38)*_xlfn.NORM.S.INV(RAND())</f>
        <v>2.6604019941753725</v>
      </c>
      <c r="AI484" s="23">
        <f ca="1">SQRT(Inputs!$B$38)*M484+SQRT(1-Inputs!$B$38)*_xlfn.NORM.S.INV(RAND())</f>
        <v>7.4442763095114106E-2</v>
      </c>
      <c r="AJ484" s="23">
        <f ca="1">SQRT(Inputs!$B$38)*C484+SQRT(1-Inputs!$B$38)*_xlfn.NORM.S.INV(RAND())</f>
        <v>0.71746435391978136</v>
      </c>
      <c r="AK484" s="23">
        <f ca="1">SQRT(Inputs!$B$38)*D484+SQRT(1-Inputs!$B$38)*_xlfn.NORM.S.INV(RAND())</f>
        <v>-1.4554073944896579</v>
      </c>
      <c r="AL484" s="23">
        <f ca="1">SQRT(Inputs!$B$38)*E484+SQRT(1-Inputs!$B$38)*_xlfn.NORM.S.INV(RAND())</f>
        <v>0.14255134600343611</v>
      </c>
      <c r="AM484" s="23">
        <f ca="1">SQRT(Inputs!$B$38)*F484+SQRT(1-Inputs!$B$38)*_xlfn.NORM.S.INV(RAND())</f>
        <v>2.290382130269601</v>
      </c>
      <c r="AN484" s="23">
        <f ca="1">SQRT(Inputs!$B$38)*G484+SQRT(1-Inputs!$B$38)*_xlfn.NORM.S.INV(RAND())</f>
        <v>0.18427962437118561</v>
      </c>
      <c r="AO484" s="23">
        <f ca="1">SQRT(Inputs!$B$38)*H484+SQRT(1-Inputs!$B$38)*_xlfn.NORM.S.INV(RAND())</f>
        <v>-0.30817284386168986</v>
      </c>
      <c r="AP484" s="23">
        <f ca="1">SQRT(Inputs!$B$38)*I484+SQRT(1-Inputs!$B$38)*_xlfn.NORM.S.INV(RAND())</f>
        <v>-1.2735020067069402</v>
      </c>
      <c r="AQ484" s="23">
        <f ca="1">SQRT(Inputs!$B$38)*J484+SQRT(1-Inputs!$B$38)*_xlfn.NORM.S.INV(RAND())</f>
        <v>1.4221719965559974</v>
      </c>
      <c r="AR484" s="23">
        <f ca="1">SQRT(Inputs!$B$38)*K484+SQRT(1-Inputs!$B$38)*_xlfn.NORM.S.INV(RAND())</f>
        <v>0.11198998075125555</v>
      </c>
      <c r="AS484" s="23">
        <f ca="1">SQRT(Inputs!$B$38)*L484+SQRT(1-Inputs!$B$38)*_xlfn.NORM.S.INV(RAND())</f>
        <v>0.20979229197391858</v>
      </c>
      <c r="AT484" s="23">
        <f ca="1">SQRT(Inputs!$B$38)*M484+SQRT(1-Inputs!$B$38)*_xlfn.NORM.S.INV(RAND())</f>
        <v>0.27149900495627288</v>
      </c>
      <c r="AU484" s="15">
        <f ca="1">Inputs!$B$6*EXP($B$8-0.5*C$5^2+C$5*N484)</f>
        <v>5375.4375177832981</v>
      </c>
      <c r="AV484" s="15">
        <f t="shared" ca="1" si="255"/>
        <v>5748.6338314289633</v>
      </c>
      <c r="AW484" s="15">
        <f t="shared" ca="1" si="256"/>
        <v>5902.1023377719612</v>
      </c>
      <c r="AX484" s="15">
        <f t="shared" ca="1" si="257"/>
        <v>7942.8083295362385</v>
      </c>
      <c r="AY484" s="15">
        <f t="shared" ca="1" si="258"/>
        <v>9340.0780879389404</v>
      </c>
      <c r="AZ484" s="15">
        <f t="shared" ca="1" si="259"/>
        <v>11130.521481983291</v>
      </c>
      <c r="BA484" s="15">
        <f t="shared" ca="1" si="260"/>
        <v>17936.329608273321</v>
      </c>
      <c r="BB484" s="15">
        <f t="shared" ca="1" si="261"/>
        <v>23454.532614938933</v>
      </c>
      <c r="BC484" s="15">
        <f t="shared" ca="1" si="262"/>
        <v>31914.947119239368</v>
      </c>
      <c r="BD484" s="15">
        <f t="shared" ca="1" si="263"/>
        <v>40592.108408232867</v>
      </c>
      <c r="BE484" s="15">
        <f t="shared" ca="1" si="264"/>
        <v>58973.217902583892</v>
      </c>
      <c r="BF484" s="15">
        <f ca="1">Inputs!$B$13*EXP($B$9-0.5*C$6^2+C$6*Y484)</f>
        <v>10923.277163410192</v>
      </c>
      <c r="BG484" s="15">
        <f t="shared" ca="1" si="265"/>
        <v>11362.292050689981</v>
      </c>
      <c r="BH484" s="15">
        <f t="shared" ca="1" si="266"/>
        <v>15142.819795036072</v>
      </c>
      <c r="BI484" s="15">
        <f t="shared" ca="1" si="267"/>
        <v>20497.265628091031</v>
      </c>
      <c r="BJ484" s="15">
        <f t="shared" ca="1" si="268"/>
        <v>24085.101697454178</v>
      </c>
      <c r="BK484" s="15">
        <f t="shared" ca="1" si="269"/>
        <v>24931.571111547757</v>
      </c>
      <c r="BL484" s="15">
        <f t="shared" ca="1" si="270"/>
        <v>38777.6216132763</v>
      </c>
      <c r="BM484" s="15">
        <f t="shared" ca="1" si="271"/>
        <v>45393.661514355692</v>
      </c>
      <c r="BN484" s="15">
        <f t="shared" ca="1" si="272"/>
        <v>49239.372841585777</v>
      </c>
      <c r="BO484" s="15">
        <f t="shared" ca="1" si="273"/>
        <v>82539.427683978458</v>
      </c>
      <c r="BP484" s="15">
        <f t="shared" ca="1" si="274"/>
        <v>102451.01920743416</v>
      </c>
      <c r="BQ484" s="15">
        <f ca="1">Inputs!$B$20*EXP($B$10-0.5*C$7^2+C$7*AJ484)</f>
        <v>5532.532086033897</v>
      </c>
      <c r="BR484" s="15">
        <f t="shared" ca="1" si="275"/>
        <v>4728.5510039845303</v>
      </c>
      <c r="BS484" s="15">
        <f t="shared" ca="1" si="276"/>
        <v>6745.8484423393638</v>
      </c>
      <c r="BT484" s="15">
        <f t="shared" ca="1" si="277"/>
        <v>16961.893940996692</v>
      </c>
      <c r="BU484" s="15">
        <f t="shared" ca="1" si="278"/>
        <v>24579.057368814822</v>
      </c>
      <c r="BV484" s="15">
        <f t="shared" ca="1" si="279"/>
        <v>31902.813056526698</v>
      </c>
      <c r="BW484" s="15">
        <f t="shared" ca="1" si="280"/>
        <v>34000.349574331267</v>
      </c>
      <c r="BX484" s="15">
        <f t="shared" ca="1" si="281"/>
        <v>63243.642660216821</v>
      </c>
      <c r="BY484" s="15">
        <f t="shared" ca="1" si="282"/>
        <v>90534.277775666735</v>
      </c>
      <c r="BZ484" s="15">
        <f t="shared" ca="1" si="283"/>
        <v>132027.21440957254</v>
      </c>
      <c r="CA484" s="15">
        <f t="shared" ca="1" si="284"/>
        <v>194625.05713818508</v>
      </c>
      <c r="CB484" s="15">
        <f ca="1">(AU484*DCF!C$10-DCF!C$5*MAX(AU484*DCF!C$10,0)-MAX(AU484-Inputs!$B$6,0)/Inputs!$B$10)*DCF!C$6</f>
        <v>1040.1281275061187</v>
      </c>
      <c r="CC484" s="15">
        <f ca="1">(AV484*DCF!D$10-DCF!D$5*MAX(AV484*DCF!D$10,0)-MAX(AV484-AU484,0)/Inputs!$B$10)*DCF!D$6</f>
        <v>1310.196396853878</v>
      </c>
      <c r="CD484" s="15">
        <f ca="1">(AW484*DCF!E$10-DCF!E$5*MAX(AW484*DCF!E$10,0)-MAX(AW484-AV484,0)/Inputs!$B$10)*DCF!E$6</f>
        <v>1328.1340132130274</v>
      </c>
      <c r="CE484" s="15">
        <f ca="1">(AX484*DCF!F$10-DCF!F$5*MAX(AX484*DCF!F$10,0)-MAX(AX484-AW484,0)/Inputs!$B$10)*DCF!F$6</f>
        <v>1309.2820781665214</v>
      </c>
      <c r="CF484" s="15">
        <f ca="1">(AY484*DCF!G$10-DCF!G$5*MAX(AY484*DCF!G$10,0)-MAX(AY484-AX484,0)/Inputs!$B$10)*DCF!G$6</f>
        <v>1655.8488797423263</v>
      </c>
      <c r="CG484" s="15">
        <f ca="1">(AZ484*DCF!H$10-DCF!H$5*MAX(AZ484*DCF!H$10,0)-MAX(AZ484-AY484,0)/Inputs!$B$10)*DCF!H$6</f>
        <v>1843.0734068944771</v>
      </c>
      <c r="CH484" s="15">
        <f ca="1">(BA484*DCF!I$10-DCF!I$5*MAX(BA484*DCF!I$10,0)-MAX(BA484-AZ484,0)/Inputs!$B$10)*DCF!I$6</f>
        <v>2159.9221134627246</v>
      </c>
      <c r="CI484" s="15">
        <f ca="1">(BB484*DCF!J$10-DCF!J$5*MAX(BB484*DCF!J$10,0)-MAX(BB484-BA484,0)/Inputs!$B$10)*DCF!J$6</f>
        <v>3188.6594858730732</v>
      </c>
      <c r="CJ484" s="15">
        <f ca="1">(BC484*DCF!K$10-DCF!K$5*MAX(BC484*DCF!K$10,0)-MAX(BC484-BB484,0)/Inputs!$B$10)*DCF!K$6</f>
        <v>3953.4646897675443</v>
      </c>
      <c r="CK484" s="15">
        <f ca="1">(BD484*DCF!L$10-DCF!L$5*MAX(BD484*DCF!L$10,0)-MAX(BD484-BC484,0)/Inputs!$B$10)*DCF!L$6</f>
        <v>4999.9643960118419</v>
      </c>
      <c r="CL484" s="15">
        <f ca="1">(BE484*DCF!M$10-DCF!M$5*MAX(BE484*DCF!M$10,0)-MAX(BE484-BD484,0)/Inputs!$B$10)*DCF!M$6</f>
        <v>6126.0638788513961</v>
      </c>
      <c r="CM484" s="15">
        <f ca="1">(BF484*DCF!C$28-DCF!C$5*MAX(BF484*DCF!C$28,0)-MAX(BF484-Inputs!$B$13,0)/Inputs!$B$17)*DCF!C$6</f>
        <v>3333.7125540230359</v>
      </c>
      <c r="CN484" s="15">
        <f ca="1">(BG484*DCF!D$28-DCF!D$5*MAX(BG484*DCF!D$28,0)-MAX(BG484-BF484,0)/Inputs!$B$17)*DCF!D$6</f>
        <v>3252.7950625535759</v>
      </c>
      <c r="CO484" s="15">
        <f ca="1">(BH484*DCF!E$28-DCF!E$5*MAX(BH484*DCF!E$28,0)-MAX(BH484-BG484,0)/Inputs!$B$17)*DCF!E$6</f>
        <v>3543.6262254491558</v>
      </c>
      <c r="CP484" s="15">
        <f ca="1">(BI484*DCF!F$28-DCF!F$5*MAX(BI484*DCF!F$28,0)-MAX(BI484-BH484,0)/Inputs!$B$17)*DCF!F$6</f>
        <v>4589.6062049914854</v>
      </c>
      <c r="CQ484" s="15">
        <f ca="1">(BJ484*DCF!G$28-DCF!G$5*MAX(BJ484*DCF!G$28,0)-MAX(BJ484-BI484,0)/Inputs!$B$17)*DCF!G$6</f>
        <v>5645.623785170239</v>
      </c>
      <c r="CR484" s="15">
        <f ca="1">(BK484*DCF!H$28-DCF!H$5*MAX(BK484*DCF!H$28,0)-MAX(BK484-BJ484,0)/Inputs!$B$17)*DCF!H$6</f>
        <v>6034.335007120374</v>
      </c>
      <c r="CS484" s="15">
        <f ca="1">(BL484*DCF!I$28-DCF!I$5*MAX(BL484*DCF!I$28,0)-MAX(BL484-BK484,0)/Inputs!$B$17)*DCF!I$6</f>
        <v>7131.3427652740984</v>
      </c>
      <c r="CT484" s="15">
        <f ca="1">(BM484*DCF!J$28-DCF!J$5*MAX(BM484*DCF!J$28,0)-MAX(BM484-BL484,0)/Inputs!$B$17)*DCF!J$6</f>
        <v>9249.3220915518978</v>
      </c>
      <c r="CU484" s="15">
        <f ca="1">(BN484*DCF!K$28-DCF!K$5*MAX(BN484*DCF!K$28,0)-MAX(BN484-BM484,0)/Inputs!$B$17)*DCF!K$6</f>
        <v>9927.4815345253774</v>
      </c>
      <c r="CV484" s="15">
        <f ca="1">(BO484*DCF!L$28-DCF!L$5*MAX(BO484*DCF!L$28,0)-MAX(BO484-BN484,0)/Inputs!$B$17)*DCF!L$6</f>
        <v>12700.391582328852</v>
      </c>
      <c r="CW484" s="15">
        <f ca="1">(BP484*DCF!M$28-DCF!M$5*MAX(BP484*DCF!M$28,0)-MAX(BP484-BO484,0)/Inputs!$B$17)*DCF!M$6</f>
        <v>17194.897739365493</v>
      </c>
      <c r="CX484" s="15">
        <f ca="1">(BQ484*DCF!C$46-DCF!C$5*MAX(BQ484*DCF!C$46,0)-MAX(BQ484-Inputs!$B$20,0)/Inputs!$B$24)*DCF!C$6</f>
        <v>-2354.6411681528152</v>
      </c>
      <c r="CY484" s="15">
        <f ca="1">(BR484*DCF!D$46-DCF!D$5*MAX(BR484*DCF!D$46,0)-MAX(BR484-BQ484,0)/Inputs!$B$24)*DCF!D$6</f>
        <v>-807.0533851452883</v>
      </c>
      <c r="CZ484" s="15">
        <f ca="1">(BS484*DCF!E$46-DCF!E$5*MAX(BS484*DCF!E$46,0)-MAX(BS484-BR484,0)/Inputs!$B$24)*DCF!E$6</f>
        <v>-1592.8714385893709</v>
      </c>
      <c r="DA484" s="15">
        <f ca="1">(BT484*DCF!F$46-DCF!F$5*MAX(BT484*DCF!F$46,0)-MAX(BT484-BS484,0)/Inputs!$B$24)*DCF!F$6</f>
        <v>-4955.2574779527322</v>
      </c>
      <c r="DB484" s="15">
        <f ca="1">(BU484*DCF!G$46-DCF!G$5*MAX(BU484*DCF!G$46,0)-MAX(BU484-BT484,0)/Inputs!$B$24)*DCF!G$6</f>
        <v>-3389.0542079439297</v>
      </c>
      <c r="DC484" s="15">
        <f ca="1">(BV484*DCF!H$46-DCF!H$5*MAX(BV484*DCF!H$46,0)-MAX(BV484-BU484,0)/Inputs!$B$24)*DCF!H$6</f>
        <v>-2275.8122065608636</v>
      </c>
      <c r="DD484" s="15">
        <f ca="1">(BW484*DCF!I$46-DCF!I$5*MAX(BW484*DCF!I$46,0)-MAX(BW484-BV484,0)/Inputs!$B$24)*DCF!I$6</f>
        <v>183.12966108688533</v>
      </c>
      <c r="DE484" s="15">
        <f ca="1">(BX484*DCF!J$46-DCF!J$5*MAX(BX484*DCF!J$46,0)-MAX(BX484-BW484,0)/Inputs!$B$24)*DCF!J$6</f>
        <v>-5101.9476900187592</v>
      </c>
      <c r="DF484" s="15">
        <f ca="1">(BY484*DCF!K$46-DCF!K$5*MAX(BY484*DCF!K$46,0)-MAX(BY484-BX484,0)/Inputs!$B$24)*DCF!K$6</f>
        <v>-1513.8588396829662</v>
      </c>
      <c r="DG484" s="15">
        <f ca="1">(BZ484*DCF!L$46-DCF!L$5*MAX(BZ484*DCF!L$46,0)-MAX(BZ484-BY484,0)/Inputs!$B$24)*DCF!L$6</f>
        <v>-263.55826549618382</v>
      </c>
      <c r="DH484" s="15">
        <f ca="1">(CA484*DCF!M$46-DCF!M$5*MAX(CA484*DCF!M$46,0)-MAX(CA484-BZ484,0)/Inputs!$B$24)*DCF!M$6</f>
        <v>2171.37343257167</v>
      </c>
      <c r="DI484" s="15">
        <f ca="1">SUM(CB484:CL484)+BE484*DCF!M$10*(1+Inputs!$B$30)*(1-Inputs!$B$33)*(1-Inputs!$B$30/Inputs!$B$31)/(Inputs!$B$29-Inputs!$B$30)*DCF!M$6</f>
        <v>193037.98272930784</v>
      </c>
      <c r="DJ484" s="15">
        <f ca="1">SUM(CM484:CW484)+BP484*DCF!M$28*(1+Inputs!$B$30)*(1-Inputs!$B$33)*(1-Inputs!$B$30/Inputs!$B$31)/(Inputs!$B$29-Inputs!$B$30)*DCF!M$6</f>
        <v>462766.5228573741</v>
      </c>
      <c r="DK484" s="15">
        <f ca="1">SUM(CX484:DH484)+CA484*DCF!M$46*(1+Inputs!$B$30)*(1-Inputs!$B$33)*(1-Inputs!$B$30/Inputs!$B$31)/(Inputs!$B$29-Inputs!$B$30)*DCF!M$6</f>
        <v>281013.84156162286</v>
      </c>
      <c r="DM484" s="15">
        <f ca="1">DI484+DJ484+DK484+Inputs!$B$34+Inputs!$B$36-Inputs!$B$35</f>
        <v>1013669.3471483048</v>
      </c>
    </row>
    <row r="485" spans="1:117" x14ac:dyDescent="0.75">
      <c r="A485" s="11">
        <v>472</v>
      </c>
      <c r="C485" s="23">
        <f t="shared" ca="1" si="287"/>
        <v>1.8921382390903518</v>
      </c>
      <c r="D485" s="23">
        <f t="shared" ca="1" si="287"/>
        <v>1.7707615624510513</v>
      </c>
      <c r="E485" s="23">
        <f t="shared" ca="1" si="287"/>
        <v>1.573979923720418</v>
      </c>
      <c r="F485" s="23">
        <f t="shared" ca="1" si="287"/>
        <v>0.48833983781119927</v>
      </c>
      <c r="G485" s="23">
        <f t="shared" ca="1" si="287"/>
        <v>0.49845778851423422</v>
      </c>
      <c r="H485" s="23">
        <f t="shared" ca="1" si="287"/>
        <v>2.1670360436548277</v>
      </c>
      <c r="I485" s="23">
        <f t="shared" ca="1" si="287"/>
        <v>0.10014996747906672</v>
      </c>
      <c r="J485" s="23">
        <f t="shared" ca="1" si="287"/>
        <v>0.49874847143657203</v>
      </c>
      <c r="K485" s="23">
        <f t="shared" ca="1" si="287"/>
        <v>-0.14636592449432501</v>
      </c>
      <c r="L485" s="23">
        <f t="shared" ca="1" si="287"/>
        <v>-0.33279443942149783</v>
      </c>
      <c r="M485" s="23">
        <f t="shared" ca="1" si="287"/>
        <v>-0.60303327240020543</v>
      </c>
      <c r="N485" s="23">
        <f ca="1">SQRT(Inputs!$B$38)*C485+SQRT(1-Inputs!$B$38)*_xlfn.NORM.S.INV(RAND())</f>
        <v>1.4166832112725471</v>
      </c>
      <c r="O485" s="23">
        <f ca="1">SQRT(Inputs!$B$38)*D485+SQRT(1-Inputs!$B$38)*_xlfn.NORM.S.INV(RAND())</f>
        <v>1.5940465298509534</v>
      </c>
      <c r="P485" s="23">
        <f ca="1">SQRT(Inputs!$B$38)*E485+SQRT(1-Inputs!$B$38)*_xlfn.NORM.S.INV(RAND())</f>
        <v>1.57712344270453</v>
      </c>
      <c r="Q485" s="23">
        <f ca="1">SQRT(Inputs!$B$38)*F485+SQRT(1-Inputs!$B$38)*_xlfn.NORM.S.INV(RAND())</f>
        <v>1.2305193489454143</v>
      </c>
      <c r="R485" s="23">
        <f ca="1">SQRT(Inputs!$B$38)*G485+SQRT(1-Inputs!$B$38)*_xlfn.NORM.S.INV(RAND())</f>
        <v>-0.69574544556320961</v>
      </c>
      <c r="S485" s="23">
        <f ca="1">SQRT(Inputs!$B$38)*H485+SQRT(1-Inputs!$B$38)*_xlfn.NORM.S.INV(RAND())</f>
        <v>1.3651888574100073</v>
      </c>
      <c r="T485" s="23">
        <f ca="1">SQRT(Inputs!$B$38)*I485+SQRT(1-Inputs!$B$38)*_xlfn.NORM.S.INV(RAND())</f>
        <v>0.48067487716889312</v>
      </c>
      <c r="U485" s="23">
        <f ca="1">SQRT(Inputs!$B$38)*J485+SQRT(1-Inputs!$B$38)*_xlfn.NORM.S.INV(RAND())</f>
        <v>1.3702302439827161</v>
      </c>
      <c r="V485" s="23">
        <f ca="1">SQRT(Inputs!$B$38)*K485+SQRT(1-Inputs!$B$38)*_xlfn.NORM.S.INV(RAND())</f>
        <v>-0.83435100370342452</v>
      </c>
      <c r="W485" s="23">
        <f ca="1">SQRT(Inputs!$B$38)*L485+SQRT(1-Inputs!$B$38)*_xlfn.NORM.S.INV(RAND())</f>
        <v>-1.4267367320968887</v>
      </c>
      <c r="X485" s="23">
        <f ca="1">SQRT(Inputs!$B$38)*M485+SQRT(1-Inputs!$B$38)*_xlfn.NORM.S.INV(RAND())</f>
        <v>-0.95937644077547901</v>
      </c>
      <c r="Y485" s="23">
        <f ca="1">SQRT(Inputs!$B$38)*C485+SQRT(1-Inputs!$B$38)*_xlfn.NORM.S.INV(RAND())</f>
        <v>1.4621724505118721</v>
      </c>
      <c r="Z485" s="23">
        <f ca="1">SQRT(Inputs!$B$38)*D485+SQRT(1-Inputs!$B$38)*_xlfn.NORM.S.INV(RAND())</f>
        <v>2.4305808567118121</v>
      </c>
      <c r="AA485" s="23">
        <f ca="1">SQRT(Inputs!$B$38)*E485+SQRT(1-Inputs!$B$38)*_xlfn.NORM.S.INV(RAND())</f>
        <v>0.28627791791330226</v>
      </c>
      <c r="AB485" s="23">
        <f ca="1">SQRT(Inputs!$B$38)*F485+SQRT(1-Inputs!$B$38)*_xlfn.NORM.S.INV(RAND())</f>
        <v>-0.44980738229254519</v>
      </c>
      <c r="AC485" s="23">
        <f ca="1">SQRT(Inputs!$B$38)*G485+SQRT(1-Inputs!$B$38)*_xlfn.NORM.S.INV(RAND())</f>
        <v>0.74991601397667196</v>
      </c>
      <c r="AD485" s="23">
        <f ca="1">SQRT(Inputs!$B$38)*H485+SQRT(1-Inputs!$B$38)*_xlfn.NORM.S.INV(RAND())</f>
        <v>1.2310518082498993</v>
      </c>
      <c r="AE485" s="23">
        <f ca="1">SQRT(Inputs!$B$38)*I485+SQRT(1-Inputs!$B$38)*_xlfn.NORM.S.INV(RAND())</f>
        <v>0.97645724748443918</v>
      </c>
      <c r="AF485" s="23">
        <f ca="1">SQRT(Inputs!$B$38)*J485+SQRT(1-Inputs!$B$38)*_xlfn.NORM.S.INV(RAND())</f>
        <v>0.72731278331320426</v>
      </c>
      <c r="AG485" s="23">
        <f ca="1">SQRT(Inputs!$B$38)*K485+SQRT(1-Inputs!$B$38)*_xlfn.NORM.S.INV(RAND())</f>
        <v>-0.82736382867078595</v>
      </c>
      <c r="AH485" s="23">
        <f ca="1">SQRT(Inputs!$B$38)*L485+SQRT(1-Inputs!$B$38)*_xlfn.NORM.S.INV(RAND())</f>
        <v>-7.6568008449419411E-3</v>
      </c>
      <c r="AI485" s="23">
        <f ca="1">SQRT(Inputs!$B$38)*M485+SQRT(1-Inputs!$B$38)*_xlfn.NORM.S.INV(RAND())</f>
        <v>-0.10183999869070925</v>
      </c>
      <c r="AJ485" s="23">
        <f ca="1">SQRT(Inputs!$B$38)*C485+SQRT(1-Inputs!$B$38)*_xlfn.NORM.S.INV(RAND())</f>
        <v>0.29468627115000701</v>
      </c>
      <c r="AK485" s="23">
        <f ca="1">SQRT(Inputs!$B$38)*D485+SQRT(1-Inputs!$B$38)*_xlfn.NORM.S.INV(RAND())</f>
        <v>0.15911416025982938</v>
      </c>
      <c r="AL485" s="23">
        <f ca="1">SQRT(Inputs!$B$38)*E485+SQRT(1-Inputs!$B$38)*_xlfn.NORM.S.INV(RAND())</f>
        <v>7.3154304684071358E-2</v>
      </c>
      <c r="AM485" s="23">
        <f ca="1">SQRT(Inputs!$B$38)*F485+SQRT(1-Inputs!$B$38)*_xlfn.NORM.S.INV(RAND())</f>
        <v>0.5393858530370137</v>
      </c>
      <c r="AN485" s="23">
        <f ca="1">SQRT(Inputs!$B$38)*G485+SQRT(1-Inputs!$B$38)*_xlfn.NORM.S.INV(RAND())</f>
        <v>-0.56368106422674935</v>
      </c>
      <c r="AO485" s="23">
        <f ca="1">SQRT(Inputs!$B$38)*H485+SQRT(1-Inputs!$B$38)*_xlfn.NORM.S.INV(RAND())</f>
        <v>1.1081852237762302</v>
      </c>
      <c r="AP485" s="23">
        <f ca="1">SQRT(Inputs!$B$38)*I485+SQRT(1-Inputs!$B$38)*_xlfn.NORM.S.INV(RAND())</f>
        <v>2.4949621272666405E-2</v>
      </c>
      <c r="AQ485" s="23">
        <f ca="1">SQRT(Inputs!$B$38)*J485+SQRT(1-Inputs!$B$38)*_xlfn.NORM.S.INV(RAND())</f>
        <v>1.0143677449372066</v>
      </c>
      <c r="AR485" s="23">
        <f ca="1">SQRT(Inputs!$B$38)*K485+SQRT(1-Inputs!$B$38)*_xlfn.NORM.S.INV(RAND())</f>
        <v>-0.16154240914595486</v>
      </c>
      <c r="AS485" s="23">
        <f ca="1">SQRT(Inputs!$B$38)*L485+SQRT(1-Inputs!$B$38)*_xlfn.NORM.S.INV(RAND())</f>
        <v>0.33646978083285028</v>
      </c>
      <c r="AT485" s="23">
        <f ca="1">SQRT(Inputs!$B$38)*M485+SQRT(1-Inputs!$B$38)*_xlfn.NORM.S.INV(RAND())</f>
        <v>-0.93570191201868436</v>
      </c>
      <c r="AU485" s="15">
        <f ca="1">Inputs!$B$6*EXP($B$8-0.5*C$5^2+C$5*N485)</f>
        <v>6241.2470199216668</v>
      </c>
      <c r="AV485" s="15">
        <f t="shared" ca="1" si="255"/>
        <v>9603.606873918272</v>
      </c>
      <c r="AW485" s="15">
        <f t="shared" ca="1" si="256"/>
        <v>14485.651560769611</v>
      </c>
      <c r="AX485" s="15">
        <f t="shared" ca="1" si="257"/>
        <v>20624.484358017678</v>
      </c>
      <c r="AY485" s="15">
        <f t="shared" ca="1" si="258"/>
        <v>23238.180239919064</v>
      </c>
      <c r="AZ485" s="15">
        <f t="shared" ca="1" si="259"/>
        <v>33031.424845312162</v>
      </c>
      <c r="BA485" s="15">
        <f t="shared" ca="1" si="260"/>
        <v>42507.559220921656</v>
      </c>
      <c r="BB485" s="15">
        <f t="shared" ca="1" si="261"/>
        <v>59700.352151563922</v>
      </c>
      <c r="BC485" s="15">
        <f t="shared" ca="1" si="262"/>
        <v>67459.754254122512</v>
      </c>
      <c r="BD485" s="15">
        <f t="shared" ca="1" si="263"/>
        <v>72320.041711841404</v>
      </c>
      <c r="BE485" s="15">
        <f t="shared" ca="1" si="264"/>
        <v>81204.061039495762</v>
      </c>
      <c r="BF485" s="15">
        <f ca="1">Inputs!$B$13*EXP($B$9-0.5*C$6^2+C$6*Y485)</f>
        <v>18481.796291649294</v>
      </c>
      <c r="BG485" s="15">
        <f t="shared" ca="1" si="265"/>
        <v>34923.852913767616</v>
      </c>
      <c r="BH485" s="15">
        <f t="shared" ca="1" si="266"/>
        <v>44745.44734271284</v>
      </c>
      <c r="BI485" s="15">
        <f t="shared" ca="1" si="267"/>
        <v>51111.149179625048</v>
      </c>
      <c r="BJ485" s="15">
        <f t="shared" ca="1" si="268"/>
        <v>69811.824778231763</v>
      </c>
      <c r="BK485" s="15">
        <f t="shared" ca="1" si="269"/>
        <v>101314.34791643011</v>
      </c>
      <c r="BL485" s="15">
        <f t="shared" ca="1" si="270"/>
        <v>141240.54174228883</v>
      </c>
      <c r="BM485" s="15">
        <f t="shared" ca="1" si="271"/>
        <v>190032.12576686713</v>
      </c>
      <c r="BN485" s="15">
        <f t="shared" ca="1" si="272"/>
        <v>211655.00912813091</v>
      </c>
      <c r="BO485" s="15">
        <f t="shared" ca="1" si="273"/>
        <v>260187.98295265215</v>
      </c>
      <c r="BP485" s="15">
        <f t="shared" ca="1" si="274"/>
        <v>316568.90113830956</v>
      </c>
      <c r="BQ485" s="15">
        <f ca="1">Inputs!$B$20*EXP($B$10-0.5*C$7^2+C$7*AJ485)</f>
        <v>4762.1227539305828</v>
      </c>
      <c r="BR485" s="15">
        <f t="shared" ca="1" si="275"/>
        <v>6796.4914848518574</v>
      </c>
      <c r="BS485" s="15">
        <f t="shared" ca="1" si="276"/>
        <v>9504.6765408730244</v>
      </c>
      <c r="BT485" s="15">
        <f t="shared" ca="1" si="277"/>
        <v>15096.805914341203</v>
      </c>
      <c r="BU485" s="15">
        <f t="shared" ca="1" si="278"/>
        <v>18254.738825147717</v>
      </c>
      <c r="BV485" s="15">
        <f t="shared" ca="1" si="279"/>
        <v>32600.498077981167</v>
      </c>
      <c r="BW485" s="15">
        <f t="shared" ca="1" si="280"/>
        <v>45733.015866639318</v>
      </c>
      <c r="BX485" s="15">
        <f t="shared" ca="1" si="281"/>
        <v>78389.50766939504</v>
      </c>
      <c r="BY485" s="15">
        <f t="shared" ca="1" si="282"/>
        <v>106494.19822169073</v>
      </c>
      <c r="BZ485" s="15">
        <f t="shared" ca="1" si="283"/>
        <v>158960.80236487323</v>
      </c>
      <c r="CA485" s="15">
        <f t="shared" ca="1" si="284"/>
        <v>189086.37898306723</v>
      </c>
      <c r="CB485" s="15">
        <f ca="1">(AU485*DCF!C$10-DCF!C$5*MAX(AU485*DCF!C$10,0)-MAX(AU485-Inputs!$B$6,0)/Inputs!$B$10)*DCF!C$6</f>
        <v>1033.9547514332742</v>
      </c>
      <c r="CC485" s="15">
        <f ca="1">(AV485*DCF!D$10-DCF!D$5*MAX(AV485*DCF!D$10,0)-MAX(AV485-AU485,0)/Inputs!$B$10)*DCF!D$6</f>
        <v>1520.9906620283602</v>
      </c>
      <c r="CD485" s="15">
        <f ca="1">(AW485*DCF!E$10-DCF!E$5*MAX(AW485*DCF!E$10,0)-MAX(AW485-AV485,0)/Inputs!$B$10)*DCF!E$6</f>
        <v>2244.8677160776933</v>
      </c>
      <c r="CE485" s="15">
        <f ca="1">(AX485*DCF!F$10-DCF!F$5*MAX(AX485*DCF!F$10,0)-MAX(AX485-AW485,0)/Inputs!$B$10)*DCF!F$6</f>
        <v>3224.9531608681482</v>
      </c>
      <c r="CF485" s="15">
        <f ca="1">(AY485*DCF!G$10-DCF!G$5*MAX(AY485*DCF!G$10,0)-MAX(AY485-AX485,0)/Inputs!$B$10)*DCF!G$6</f>
        <v>4285.5936188757832</v>
      </c>
      <c r="CG485" s="15">
        <f ca="1">(AZ485*DCF!H$10-DCF!H$5*MAX(AZ485*DCF!H$10,0)-MAX(AZ485-AY485,0)/Inputs!$B$10)*DCF!H$6</f>
        <v>4674.1086797500602</v>
      </c>
      <c r="CH485" s="15">
        <f ca="1">(BA485*DCF!I$10-DCF!I$5*MAX(BA485*DCF!I$10,0)-MAX(BA485-AZ485,0)/Inputs!$B$10)*DCF!I$6</f>
        <v>6210.1623378397826</v>
      </c>
      <c r="CI485" s="15">
        <f ca="1">(BB485*DCF!J$10-DCF!J$5*MAX(BB485*DCF!J$10,0)-MAX(BB485-BA485,0)/Inputs!$B$10)*DCF!J$6</f>
        <v>7639.4344992367296</v>
      </c>
      <c r="CJ485" s="15">
        <f ca="1">(BC485*DCF!K$10-DCF!K$5*MAX(BC485*DCF!K$10,0)-MAX(BC485-BB485,0)/Inputs!$B$10)*DCF!K$6</f>
        <v>9773.7388504747996</v>
      </c>
      <c r="CK485" s="15">
        <f ca="1">(BD485*DCF!L$10-DCF!L$5*MAX(BD485*DCF!L$10,0)-MAX(BD485-BC485,0)/Inputs!$B$10)*DCF!L$6</f>
        <v>10278.723662501827</v>
      </c>
      <c r="CL485" s="15">
        <f ca="1">(BE485*DCF!M$10-DCF!M$5*MAX(BE485*DCF!M$10,0)-MAX(BE485-BD485,0)/Inputs!$B$10)*DCF!M$6</f>
        <v>10397.65227616761</v>
      </c>
      <c r="CM485" s="15">
        <f ca="1">(BF485*DCF!C$28-DCF!C$5*MAX(BF485*DCF!C$28,0)-MAX(BF485-Inputs!$B$13,0)/Inputs!$B$17)*DCF!C$6</f>
        <v>4002.0019387039433</v>
      </c>
      <c r="CN485" s="15">
        <f ca="1">(BG485*DCF!D$28-DCF!D$5*MAX(BG485*DCF!D$28,0)-MAX(BG485-BF485,0)/Inputs!$B$17)*DCF!D$6</f>
        <v>6778.0356206275737</v>
      </c>
      <c r="CO485" s="15">
        <f ca="1">(BH485*DCF!E$28-DCF!E$5*MAX(BH485*DCF!E$28,0)-MAX(BH485-BG485,0)/Inputs!$B$17)*DCF!E$6</f>
        <v>10737.00637489757</v>
      </c>
      <c r="CP485" s="15">
        <f ca="1">(BI485*DCF!F$28-DCF!F$5*MAX(BI485*DCF!F$28,0)-MAX(BI485-BH485,0)/Inputs!$B$17)*DCF!F$6</f>
        <v>12716.354053513734</v>
      </c>
      <c r="CQ485" s="15">
        <f ca="1">(BJ485*DCF!G$28-DCF!G$5*MAX(BJ485*DCF!G$28,0)-MAX(BJ485-BI485,0)/Inputs!$B$17)*DCF!G$6</f>
        <v>14967.938703932543</v>
      </c>
      <c r="CR485" s="15">
        <f ca="1">(BK485*DCF!H$28-DCF!H$5*MAX(BK485*DCF!H$28,0)-MAX(BK485-BJ485,0)/Inputs!$B$17)*DCF!H$6</f>
        <v>20161.547990378363</v>
      </c>
      <c r="CS485" s="15">
        <f ca="1">(BL485*DCF!I$28-DCF!I$5*MAX(BL485*DCF!I$28,0)-MAX(BL485-BK485,0)/Inputs!$B$17)*DCF!I$6</f>
        <v>27482.509511627817</v>
      </c>
      <c r="CT485" s="15">
        <f ca="1">(BM485*DCF!J$28-DCF!J$5*MAX(BM485*DCF!J$28,0)-MAX(BM485-BL485,0)/Inputs!$B$17)*DCF!J$6</f>
        <v>35923.574362204876</v>
      </c>
      <c r="CU485" s="15">
        <f ca="1">(BN485*DCF!K$28-DCF!K$5*MAX(BN485*DCF!K$28,0)-MAX(BN485-BM485,0)/Inputs!$B$17)*DCF!K$6</f>
        <v>42049.473911633439</v>
      </c>
      <c r="CV485" s="15">
        <f ca="1">(BO485*DCF!L$28-DCF!L$5*MAX(BO485*DCF!L$28,0)-MAX(BO485-BN485,0)/Inputs!$B$17)*DCF!L$6</f>
        <v>46421.376995640341</v>
      </c>
      <c r="CW485" s="15">
        <f ca="1">(BP485*DCF!M$28-DCF!M$5*MAX(BP485*DCF!M$28,0)-MAX(BP485-BO485,0)/Inputs!$B$17)*DCF!M$6</f>
        <v>53669.231742304342</v>
      </c>
      <c r="CX485" s="15">
        <f ca="1">(BQ485*DCF!C$46-DCF!C$5*MAX(BQ485*DCF!C$46,0)-MAX(BQ485-Inputs!$B$20,0)/Inputs!$B$24)*DCF!C$6</f>
        <v>-1820.8702683121819</v>
      </c>
      <c r="CY485" s="15">
        <f ca="1">(BR485*DCF!D$46-DCF!D$5*MAX(BR485*DCF!D$46,0)-MAX(BR485-BQ485,0)/Inputs!$B$24)*DCF!D$6</f>
        <v>-2028.0508509243821</v>
      </c>
      <c r="CZ485" s="15">
        <f ca="1">(BS485*DCF!E$46-DCF!E$5*MAX(BS485*DCF!E$46,0)-MAX(BS485-BR485,0)/Inputs!$B$24)*DCF!E$6</f>
        <v>-2191.4365437698698</v>
      </c>
      <c r="DA485" s="15">
        <f ca="1">(BT485*DCF!F$46-DCF!F$5*MAX(BT485*DCF!F$46,0)-MAX(BT485-BS485,0)/Inputs!$B$24)*DCF!F$6</f>
        <v>-3135.7159415450574</v>
      </c>
      <c r="DB485" s="15">
        <f ca="1">(BU485*DCF!G$46-DCF!G$5*MAX(BU485*DCF!G$46,0)-MAX(BU485-BT485,0)/Inputs!$B$24)*DCF!G$6</f>
        <v>-1676.319585177301</v>
      </c>
      <c r="DC485" s="15">
        <f ca="1">(BV485*DCF!H$46-DCF!H$5*MAX(BV485*DCF!H$46,0)-MAX(BV485-BU485,0)/Inputs!$B$24)*DCF!H$6</f>
        <v>-4457.8567898927204</v>
      </c>
      <c r="DD485" s="15">
        <f ca="1">(BW485*DCF!I$46-DCF!I$5*MAX(BW485*DCF!I$46,0)-MAX(BW485-BV485,0)/Inputs!$B$24)*DCF!I$6</f>
        <v>-2713.6160922436543</v>
      </c>
      <c r="DE485" s="15">
        <f ca="1">(BX485*DCF!J$46-DCF!J$5*MAX(BX485*DCF!J$46,0)-MAX(BX485-BW485,0)/Inputs!$B$24)*DCF!J$6</f>
        <v>-5371.7450844589539</v>
      </c>
      <c r="DF485" s="15">
        <f ca="1">(BY485*DCF!K$46-DCF!K$5*MAX(BY485*DCF!K$46,0)-MAX(BY485-BX485,0)/Inputs!$B$24)*DCF!K$6</f>
        <v>-801.59687683845868</v>
      </c>
      <c r="DG485" s="15">
        <f ca="1">(BZ485*DCF!L$46-DCF!L$5*MAX(BZ485*DCF!L$46,0)-MAX(BZ485-BY485,0)/Inputs!$B$24)*DCF!L$6</f>
        <v>-885.14125509140354</v>
      </c>
      <c r="DH485" s="15">
        <f ca="1">(CA485*DCF!M$46-DCF!M$5*MAX(CA485*DCF!M$46,0)-MAX(CA485-BZ485,0)/Inputs!$B$24)*DCF!M$6</f>
        <v>8525.6913200205981</v>
      </c>
      <c r="DI485" s="15">
        <f ca="1">SUM(CB485:CL485)+BE485*DCF!M$10*(1+Inputs!$B$30)*(1-Inputs!$B$33)*(1-Inputs!$B$30/Inputs!$B$31)/(Inputs!$B$29-Inputs!$B$30)*DCF!M$6</f>
        <v>287276.15590071172</v>
      </c>
      <c r="DJ485" s="15">
        <f ca="1">SUM(CM485:CW485)+BP485*DCF!M$28*(1+Inputs!$B$30)*(1-Inputs!$B$33)*(1-Inputs!$B$30/Inputs!$B$31)/(Inputs!$B$29-Inputs!$B$30)*DCF!M$6</f>
        <v>1449596.3019498088</v>
      </c>
      <c r="DK485" s="15">
        <f ca="1">SUM(CX485:DH485)+CA485*DCF!M$46*(1+Inputs!$B$30)*(1-Inputs!$B$33)*(1-Inputs!$B$30/Inputs!$B$31)/(Inputs!$B$29-Inputs!$B$30)*DCF!M$6</f>
        <v>275793.28265309095</v>
      </c>
      <c r="DM485" s="15">
        <f ca="1">DI485+DJ485+DK485+Inputs!$B$34+Inputs!$B$36-Inputs!$B$35</f>
        <v>2089516.7405036115</v>
      </c>
    </row>
    <row r="486" spans="1:117" x14ac:dyDescent="0.75">
      <c r="A486" s="11">
        <v>473</v>
      </c>
      <c r="C486" s="23">
        <f t="shared" ca="1" si="287"/>
        <v>0.19319331685431756</v>
      </c>
      <c r="D486" s="23">
        <f t="shared" ca="1" si="287"/>
        <v>-0.62817139362229935</v>
      </c>
      <c r="E486" s="23">
        <f t="shared" ca="1" si="287"/>
        <v>-0.37947965532188593</v>
      </c>
      <c r="F486" s="23">
        <f t="shared" ca="1" si="287"/>
        <v>0.44012004520426273</v>
      </c>
      <c r="G486" s="23">
        <f t="shared" ca="1" si="287"/>
        <v>-0.86356021510963521</v>
      </c>
      <c r="H486" s="23">
        <f t="shared" ca="1" si="287"/>
        <v>1.1205550811988214</v>
      </c>
      <c r="I486" s="23">
        <f t="shared" ca="1" si="287"/>
        <v>-0.23940293427159609</v>
      </c>
      <c r="J486" s="23">
        <f t="shared" ca="1" si="287"/>
        <v>-0.94523772104624171</v>
      </c>
      <c r="K486" s="23">
        <f t="shared" ca="1" si="287"/>
        <v>-2.3692902396383038</v>
      </c>
      <c r="L486" s="23">
        <f t="shared" ca="1" si="287"/>
        <v>-1.2890805283584263</v>
      </c>
      <c r="M486" s="23">
        <f t="shared" ca="1" si="287"/>
        <v>0.18884416978057617</v>
      </c>
      <c r="N486" s="23">
        <f ca="1">SQRT(Inputs!$B$38)*C486+SQRT(1-Inputs!$B$38)*_xlfn.NORM.S.INV(RAND())</f>
        <v>0.5488541924644027</v>
      </c>
      <c r="O486" s="23">
        <f ca="1">SQRT(Inputs!$B$38)*D486+SQRT(1-Inputs!$B$38)*_xlfn.NORM.S.INV(RAND())</f>
        <v>1.1629313704103179</v>
      </c>
      <c r="P486" s="23">
        <f ca="1">SQRT(Inputs!$B$38)*E486+SQRT(1-Inputs!$B$38)*_xlfn.NORM.S.INV(RAND())</f>
        <v>-0.48030566658587381</v>
      </c>
      <c r="Q486" s="23">
        <f ca="1">SQRT(Inputs!$B$38)*F486+SQRT(1-Inputs!$B$38)*_xlfn.NORM.S.INV(RAND())</f>
        <v>1.4892138677754483</v>
      </c>
      <c r="R486" s="23">
        <f ca="1">SQRT(Inputs!$B$38)*G486+SQRT(1-Inputs!$B$38)*_xlfn.NORM.S.INV(RAND())</f>
        <v>-0.73495139672279441</v>
      </c>
      <c r="S486" s="23">
        <f ca="1">SQRT(Inputs!$B$38)*H486+SQRT(1-Inputs!$B$38)*_xlfn.NORM.S.INV(RAND())</f>
        <v>-0.39333102209862203</v>
      </c>
      <c r="T486" s="23">
        <f ca="1">SQRT(Inputs!$B$38)*I486+SQRT(1-Inputs!$B$38)*_xlfn.NORM.S.INV(RAND())</f>
        <v>-0.16689511414844777</v>
      </c>
      <c r="U486" s="23">
        <f ca="1">SQRT(Inputs!$B$38)*J486+SQRT(1-Inputs!$B$38)*_xlfn.NORM.S.INV(RAND())</f>
        <v>-1.2996222455125943</v>
      </c>
      <c r="V486" s="23">
        <f ca="1">SQRT(Inputs!$B$38)*K486+SQRT(1-Inputs!$B$38)*_xlfn.NORM.S.INV(RAND())</f>
        <v>-1.9731043417563452</v>
      </c>
      <c r="W486" s="23">
        <f ca="1">SQRT(Inputs!$B$38)*L486+SQRT(1-Inputs!$B$38)*_xlfn.NORM.S.INV(RAND())</f>
        <v>-0.72387830880668447</v>
      </c>
      <c r="X486" s="23">
        <f ca="1">SQRT(Inputs!$B$38)*M486+SQRT(1-Inputs!$B$38)*_xlfn.NORM.S.INV(RAND())</f>
        <v>-0.27613106806411281</v>
      </c>
      <c r="Y486" s="23">
        <f ca="1">SQRT(Inputs!$B$38)*C486+SQRT(1-Inputs!$B$38)*_xlfn.NORM.S.INV(RAND())</f>
        <v>0.34582747323839236</v>
      </c>
      <c r="Z486" s="23">
        <f ca="1">SQRT(Inputs!$B$38)*D486+SQRT(1-Inputs!$B$38)*_xlfn.NORM.S.INV(RAND())</f>
        <v>-0.55757719195079458</v>
      </c>
      <c r="AA486" s="23">
        <f ca="1">SQRT(Inputs!$B$38)*E486+SQRT(1-Inputs!$B$38)*_xlfn.NORM.S.INV(RAND())</f>
        <v>0.6764144193810766</v>
      </c>
      <c r="AB486" s="23">
        <f ca="1">SQRT(Inputs!$B$38)*F486+SQRT(1-Inputs!$B$38)*_xlfn.NORM.S.INV(RAND())</f>
        <v>-1.1718961847759157</v>
      </c>
      <c r="AC486" s="23">
        <f ca="1">SQRT(Inputs!$B$38)*G486+SQRT(1-Inputs!$B$38)*_xlfn.NORM.S.INV(RAND())</f>
        <v>-0.16640540125771774</v>
      </c>
      <c r="AD486" s="23">
        <f ca="1">SQRT(Inputs!$B$38)*H486+SQRT(1-Inputs!$B$38)*_xlfn.NORM.S.INV(RAND())</f>
        <v>0.62170748780489327</v>
      </c>
      <c r="AE486" s="23">
        <f ca="1">SQRT(Inputs!$B$38)*I486+SQRT(1-Inputs!$B$38)*_xlfn.NORM.S.INV(RAND())</f>
        <v>0.36763582417800089</v>
      </c>
      <c r="AF486" s="23">
        <f ca="1">SQRT(Inputs!$B$38)*J486+SQRT(1-Inputs!$B$38)*_xlfn.NORM.S.INV(RAND())</f>
        <v>-0.71676487596962946</v>
      </c>
      <c r="AG486" s="23">
        <f ca="1">SQRT(Inputs!$B$38)*K486+SQRT(1-Inputs!$B$38)*_xlfn.NORM.S.INV(RAND())</f>
        <v>-2.5096375960663466</v>
      </c>
      <c r="AH486" s="23">
        <f ca="1">SQRT(Inputs!$B$38)*L486+SQRT(1-Inputs!$B$38)*_xlfn.NORM.S.INV(RAND())</f>
        <v>-0.3586258873566387</v>
      </c>
      <c r="AI486" s="23">
        <f ca="1">SQRT(Inputs!$B$38)*M486+SQRT(1-Inputs!$B$38)*_xlfn.NORM.S.INV(RAND())</f>
        <v>0.44835729772522354</v>
      </c>
      <c r="AJ486" s="23">
        <f ca="1">SQRT(Inputs!$B$38)*C486+SQRT(1-Inputs!$B$38)*_xlfn.NORM.S.INV(RAND())</f>
        <v>0.19744295154604177</v>
      </c>
      <c r="AK486" s="23">
        <f ca="1">SQRT(Inputs!$B$38)*D486+SQRT(1-Inputs!$B$38)*_xlfn.NORM.S.INV(RAND())</f>
        <v>0.16735651267868279</v>
      </c>
      <c r="AL486" s="23">
        <f ca="1">SQRT(Inputs!$B$38)*E486+SQRT(1-Inputs!$B$38)*_xlfn.NORM.S.INV(RAND())</f>
        <v>0.56899784480109727</v>
      </c>
      <c r="AM486" s="23">
        <f ca="1">SQRT(Inputs!$B$38)*F486+SQRT(1-Inputs!$B$38)*_xlfn.NORM.S.INV(RAND())</f>
        <v>0.55340230336864749</v>
      </c>
      <c r="AN486" s="23">
        <f ca="1">SQRT(Inputs!$B$38)*G486+SQRT(1-Inputs!$B$38)*_xlfn.NORM.S.INV(RAND())</f>
        <v>0.12180620537735498</v>
      </c>
      <c r="AO486" s="23">
        <f ca="1">SQRT(Inputs!$B$38)*H486+SQRT(1-Inputs!$B$38)*_xlfn.NORM.S.INV(RAND())</f>
        <v>3.332684873999392E-2</v>
      </c>
      <c r="AP486" s="23">
        <f ca="1">SQRT(Inputs!$B$38)*I486+SQRT(1-Inputs!$B$38)*_xlfn.NORM.S.INV(RAND())</f>
        <v>0.53241164442037936</v>
      </c>
      <c r="AQ486" s="23">
        <f ca="1">SQRT(Inputs!$B$38)*J486+SQRT(1-Inputs!$B$38)*_xlfn.NORM.S.INV(RAND())</f>
        <v>-2.476202971476841</v>
      </c>
      <c r="AR486" s="23">
        <f ca="1">SQRT(Inputs!$B$38)*K486+SQRT(1-Inputs!$B$38)*_xlfn.NORM.S.INV(RAND())</f>
        <v>-0.12570683150911299</v>
      </c>
      <c r="AS486" s="23">
        <f ca="1">SQRT(Inputs!$B$38)*L486+SQRT(1-Inputs!$B$38)*_xlfn.NORM.S.INV(RAND())</f>
        <v>-2.083228030437267</v>
      </c>
      <c r="AT486" s="23">
        <f ca="1">SQRT(Inputs!$B$38)*M486+SQRT(1-Inputs!$B$38)*_xlfn.NORM.S.INV(RAND())</f>
        <v>0.17345783812963581</v>
      </c>
      <c r="AU486" s="15">
        <f ca="1">Inputs!$B$6*EXP($B$8-0.5*C$5^2+C$5*N486)</f>
        <v>5423.2857203250396</v>
      </c>
      <c r="AV486" s="15">
        <f t="shared" ca="1" si="255"/>
        <v>7832.4304624006854</v>
      </c>
      <c r="AW486" s="15">
        <f t="shared" ca="1" si="256"/>
        <v>8951.1704604471433</v>
      </c>
      <c r="AX486" s="15">
        <f t="shared" ca="1" si="257"/>
        <v>13163.18708226403</v>
      </c>
      <c r="AY486" s="15">
        <f t="shared" ca="1" si="258"/>
        <v>14763.574852861069</v>
      </c>
      <c r="AZ486" s="15">
        <f t="shared" ca="1" si="259"/>
        <v>17290.86880920492</v>
      </c>
      <c r="BA486" s="15">
        <f t="shared" ca="1" si="260"/>
        <v>20793.212612091564</v>
      </c>
      <c r="BB486" s="15">
        <f t="shared" ca="1" si="261"/>
        <v>22349.211043753407</v>
      </c>
      <c r="BC486" s="15">
        <f t="shared" ca="1" si="262"/>
        <v>22625.114604915514</v>
      </c>
      <c r="BD486" s="15">
        <f t="shared" ca="1" si="263"/>
        <v>25903.328897027252</v>
      </c>
      <c r="BE486" s="15">
        <f t="shared" ca="1" si="264"/>
        <v>30952.867971197506</v>
      </c>
      <c r="BF486" s="15">
        <f ca="1">Inputs!$B$13*EXP($B$9-0.5*C$6^2+C$6*Y486)</f>
        <v>14812.530086048293</v>
      </c>
      <c r="BG486" s="15">
        <f t="shared" ca="1" si="265"/>
        <v>16324.69142798004</v>
      </c>
      <c r="BH486" s="15">
        <f t="shared" ca="1" si="266"/>
        <v>22313.802682817011</v>
      </c>
      <c r="BI486" s="15">
        <f t="shared" ca="1" si="267"/>
        <v>22807.167812030799</v>
      </c>
      <c r="BJ486" s="15">
        <f t="shared" ca="1" si="268"/>
        <v>27297.414026927931</v>
      </c>
      <c r="BK486" s="15">
        <f t="shared" ca="1" si="269"/>
        <v>36461.556455269121</v>
      </c>
      <c r="BL486" s="15">
        <f t="shared" ca="1" si="270"/>
        <v>46974.112928947907</v>
      </c>
      <c r="BM486" s="15">
        <f t="shared" ca="1" si="271"/>
        <v>52822.176887810667</v>
      </c>
      <c r="BN486" s="15">
        <f t="shared" ca="1" si="272"/>
        <v>48091.184094960889</v>
      </c>
      <c r="BO486" s="15">
        <f t="shared" ca="1" si="273"/>
        <v>56755.291603432561</v>
      </c>
      <c r="BP486" s="15">
        <f t="shared" ca="1" si="274"/>
        <v>73495.250966847947</v>
      </c>
      <c r="BQ486" s="15">
        <f ca="1">Inputs!$B$20*EXP($B$10-0.5*C$7^2+C$7*AJ486)</f>
        <v>4600.6748696562536</v>
      </c>
      <c r="BR486" s="15">
        <f t="shared" ca="1" si="275"/>
        <v>6583.2833173296149</v>
      </c>
      <c r="BS486" s="15">
        <f t="shared" ca="1" si="276"/>
        <v>10615.537570931372</v>
      </c>
      <c r="BT486" s="15">
        <f t="shared" ca="1" si="277"/>
        <v>16923.36059065607</v>
      </c>
      <c r="BU486" s="15">
        <f t="shared" ca="1" si="278"/>
        <v>24155.297764336792</v>
      </c>
      <c r="BV486" s="15">
        <f t="shared" ca="1" si="279"/>
        <v>33860.276659502706</v>
      </c>
      <c r="BW486" s="15">
        <f t="shared" ca="1" si="280"/>
        <v>52886.040405961663</v>
      </c>
      <c r="BX486" s="15">
        <f t="shared" ca="1" si="281"/>
        <v>45025.990715352491</v>
      </c>
      <c r="BY486" s="15">
        <f t="shared" ca="1" si="282"/>
        <v>61589.816828269672</v>
      </c>
      <c r="BZ486" s="15">
        <f t="shared" ca="1" si="283"/>
        <v>58923.582394678902</v>
      </c>
      <c r="CA486" s="15">
        <f t="shared" ca="1" si="284"/>
        <v>85360.737822617259</v>
      </c>
      <c r="CB486" s="15">
        <f ca="1">(AU486*DCF!C$10-DCF!C$5*MAX(AU486*DCF!C$10,0)-MAX(AU486-Inputs!$B$6,0)/Inputs!$B$10)*DCF!C$6</f>
        <v>1039.7869612934933</v>
      </c>
      <c r="CC486" s="15">
        <f ca="1">(AV486*DCF!D$10-DCF!D$5*MAX(AV486*DCF!D$10,0)-MAX(AV486-AU486,0)/Inputs!$B$10)*DCF!D$6</f>
        <v>1321.6949686774653</v>
      </c>
      <c r="CD486" s="15">
        <f ca="1">(AW486*DCF!E$10-DCF!E$5*MAX(AW486*DCF!E$10,0)-MAX(AW486-AV486,0)/Inputs!$B$10)*DCF!E$6</f>
        <v>1814.6961922160142</v>
      </c>
      <c r="CE486" s="15">
        <f ca="1">(AX486*DCF!F$10-DCF!F$5*MAX(AX486*DCF!F$10,0)-MAX(AX486-AW486,0)/Inputs!$B$10)*DCF!F$6</f>
        <v>1997.0865312470646</v>
      </c>
      <c r="CF486" s="15">
        <f ca="1">(AY486*DCF!G$10-DCF!G$5*MAX(AY486*DCF!G$10,0)-MAX(AY486-AX486,0)/Inputs!$B$10)*DCF!G$6</f>
        <v>2734.2625393299527</v>
      </c>
      <c r="CG486" s="15">
        <f ca="1">(AZ486*DCF!H$10-DCF!H$5*MAX(AZ486*DCF!H$10,0)-MAX(AZ486-AY486,0)/Inputs!$B$10)*DCF!H$6</f>
        <v>2908.2682320511453</v>
      </c>
      <c r="CH486" s="15">
        <f ca="1">(BA486*DCF!I$10-DCF!I$5*MAX(BA486*DCF!I$10,0)-MAX(BA486-AZ486,0)/Inputs!$B$10)*DCF!I$6</f>
        <v>3223.6543108122605</v>
      </c>
      <c r="CI486" s="15">
        <f ca="1">(BB486*DCF!J$10-DCF!J$5*MAX(BB486*DCF!J$10,0)-MAX(BB486-BA486,0)/Inputs!$B$10)*DCF!J$6</f>
        <v>3599.3905510044237</v>
      </c>
      <c r="CJ486" s="15">
        <f ca="1">(BC486*DCF!K$10-DCF!K$5*MAX(BC486*DCF!K$10,0)-MAX(BC486-BB486,0)/Inputs!$B$10)*DCF!K$6</f>
        <v>3603.6577914234749</v>
      </c>
      <c r="CK486" s="15">
        <f ca="1">(BD486*DCF!L$10-DCF!L$5*MAX(BD486*DCF!L$10,0)-MAX(BD486-BC486,0)/Inputs!$B$10)*DCF!L$6</f>
        <v>3482.7883876414644</v>
      </c>
      <c r="CL486" s="15">
        <f ca="1">(BE486*DCF!M$10-DCF!M$5*MAX(BE486*DCF!M$10,0)-MAX(BE486-BD486,0)/Inputs!$B$10)*DCF!M$6</f>
        <v>3764.6286203051013</v>
      </c>
      <c r="CM486" s="15">
        <f ca="1">(BF486*DCF!C$28-DCF!C$5*MAX(BF486*DCF!C$28,0)-MAX(BF486-Inputs!$B$13,0)/Inputs!$B$17)*DCF!C$6</f>
        <v>3729.5715464800228</v>
      </c>
      <c r="CN486" s="15">
        <f ca="1">(BG486*DCF!D$28-DCF!D$5*MAX(BG486*DCF!D$28,0)-MAX(BG486-BF486,0)/Inputs!$B$17)*DCF!D$6</f>
        <v>4485.3847888659284</v>
      </c>
      <c r="CO486" s="15">
        <f ca="1">(BH486*DCF!E$28-DCF!E$5*MAX(BH486*DCF!E$28,0)-MAX(BH486-BG486,0)/Inputs!$B$17)*DCF!E$6</f>
        <v>5139.294859723359</v>
      </c>
      <c r="CP486" s="15">
        <f ca="1">(BI486*DCF!F$28-DCF!F$5*MAX(BI486*DCF!F$28,0)-MAX(BI486-BH486,0)/Inputs!$B$17)*DCF!F$6</f>
        <v>6101.720380491387</v>
      </c>
      <c r="CQ486" s="15">
        <f ca="1">(BJ486*DCF!G$28-DCF!G$5*MAX(BJ486*DCF!G$28,0)-MAX(BJ486-BI486,0)/Inputs!$B$17)*DCF!G$6</f>
        <v>6327.3061190405288</v>
      </c>
      <c r="CR486" s="15">
        <f ca="1">(BK486*DCF!H$28-DCF!H$5*MAX(BK486*DCF!H$28,0)-MAX(BK486-BJ486,0)/Inputs!$B$17)*DCF!H$6</f>
        <v>7593.4946268422818</v>
      </c>
      <c r="CS486" s="15">
        <f ca="1">(BL486*DCF!I$28-DCF!I$5*MAX(BL486*DCF!I$28,0)-MAX(BL486-BK486,0)/Inputs!$B$17)*DCF!I$6</f>
        <v>9537.2311804125184</v>
      </c>
      <c r="CT486" s="15">
        <f ca="1">(BM486*DCF!J$28-DCF!J$5*MAX(BM486*DCF!J$28,0)-MAX(BM486-BL486,0)/Inputs!$B$17)*DCF!J$6</f>
        <v>11008.325045060241</v>
      </c>
      <c r="CU486" s="15">
        <f ca="1">(BN486*DCF!K$28-DCF!K$5*MAX(BN486*DCF!K$28,0)-MAX(BN486-BM486,0)/Inputs!$B$17)*DCF!K$6</f>
        <v>10156.051735836829</v>
      </c>
      <c r="CV486" s="15">
        <f ca="1">(BO486*DCF!L$28-DCF!L$5*MAX(BO486*DCF!L$28,0)-MAX(BO486-BN486,0)/Inputs!$B$17)*DCF!L$6</f>
        <v>10343.513749421465</v>
      </c>
      <c r="CW486" s="15">
        <f ca="1">(BP486*DCF!M$28-DCF!M$5*MAX(BP486*DCF!M$28,0)-MAX(BP486-BO486,0)/Inputs!$B$17)*DCF!M$6</f>
        <v>12078.377868712523</v>
      </c>
      <c r="CX486" s="15">
        <f ca="1">(BQ486*DCF!C$46-DCF!C$5*MAX(BQ486*DCF!C$46,0)-MAX(BQ486-Inputs!$B$20,0)/Inputs!$B$24)*DCF!C$6</f>
        <v>-1709.0126117710763</v>
      </c>
      <c r="CY486" s="15">
        <f ca="1">(BR486*DCF!D$46-DCF!D$5*MAX(BR486*DCF!D$46,0)-MAX(BR486-BQ486,0)/Inputs!$B$24)*DCF!D$6</f>
        <v>-1969.5755055945501</v>
      </c>
      <c r="CZ486" s="15">
        <f ca="1">(BS486*DCF!E$46-DCF!E$5*MAX(BS486*DCF!E$46,0)-MAX(BS486-BR486,0)/Inputs!$B$24)*DCF!E$6</f>
        <v>-2844.7094213662363</v>
      </c>
      <c r="DA486" s="15">
        <f ca="1">(BT486*DCF!F$46-DCF!F$5*MAX(BT486*DCF!F$46,0)-MAX(BT486-BS486,0)/Inputs!$B$24)*DCF!F$6</f>
        <v>-3529.3438828379526</v>
      </c>
      <c r="DB486" s="15">
        <f ca="1">(BU486*DCF!G$46-DCF!G$5*MAX(BU486*DCF!G$46,0)-MAX(BU486-BT486,0)/Inputs!$B$24)*DCF!G$6</f>
        <v>-3245.2172713456534</v>
      </c>
      <c r="DC486" s="15">
        <f ca="1">(BV486*DCF!H$46-DCF!H$5*MAX(BV486*DCF!H$46,0)-MAX(BV486-BU486,0)/Inputs!$B$24)*DCF!H$6</f>
        <v>-3015.7627282805483</v>
      </c>
      <c r="DD486" s="15">
        <f ca="1">(BW486*DCF!I$46-DCF!I$5*MAX(BW486*DCF!I$46,0)-MAX(BW486-BV486,0)/Inputs!$B$24)*DCF!I$6</f>
        <v>-4240.1371492524158</v>
      </c>
      <c r="DE486" s="15">
        <f ca="1">(BX486*DCF!J$46-DCF!J$5*MAX(BX486*DCF!J$46,0)-MAX(BX486-BW486,0)/Inputs!$B$24)*DCF!J$6</f>
        <v>1888.7157621829103</v>
      </c>
      <c r="DF486" s="15">
        <f ca="1">(BY486*DCF!K$46-DCF!K$5*MAX(BY486*DCF!K$46,0)-MAX(BY486-BX486,0)/Inputs!$B$24)*DCF!K$6</f>
        <v>-539.48049124530326</v>
      </c>
      <c r="DG486" s="15">
        <f ca="1">(BZ486*DCF!L$46-DCF!L$5*MAX(BZ486*DCF!L$46,0)-MAX(BZ486-BY486,0)/Inputs!$B$24)*DCF!L$6</f>
        <v>4073.1151606014696</v>
      </c>
      <c r="DH486" s="15">
        <f ca="1">(CA486*DCF!M$46-DCF!M$5*MAX(CA486*DCF!M$46,0)-MAX(CA486-BZ486,0)/Inputs!$B$24)*DCF!M$6</f>
        <v>1165.0955439508259</v>
      </c>
      <c r="DI486" s="15">
        <f ca="1">SUM(CB486:CL486)+BE486*DCF!M$10*(1+Inputs!$B$30)*(1-Inputs!$B$33)*(1-Inputs!$B$30/Inputs!$B$31)/(Inputs!$B$29-Inputs!$B$30)*DCF!M$6</f>
        <v>115632.15595914975</v>
      </c>
      <c r="DJ486" s="15">
        <f ca="1">SUM(CM486:CW486)+BP486*DCF!M$28*(1+Inputs!$B$30)*(1-Inputs!$B$33)*(1-Inputs!$B$30/Inputs!$B$31)/(Inputs!$B$29-Inputs!$B$30)*DCF!M$6</f>
        <v>359217.94565397874</v>
      </c>
      <c r="DK486" s="15">
        <f ca="1">SUM(CX486:DH486)+CA486*DCF!M$46*(1+Inputs!$B$30)*(1-Inputs!$B$33)*(1-Inputs!$B$30/Inputs!$B$31)/(Inputs!$B$29-Inputs!$B$30)*DCF!M$6</f>
        <v>118011.49970462197</v>
      </c>
      <c r="DM486" s="15">
        <f ca="1">DI486+DJ486+DK486+Inputs!$B$34+Inputs!$B$36-Inputs!$B$35</f>
        <v>669712.60131775052</v>
      </c>
    </row>
    <row r="487" spans="1:117" x14ac:dyDescent="0.75">
      <c r="A487" s="11">
        <v>474</v>
      </c>
      <c r="C487" s="23">
        <f t="shared" ca="1" si="287"/>
        <v>0.1719894702356039</v>
      </c>
      <c r="D487" s="23">
        <f t="shared" ca="1" si="287"/>
        <v>0.97127816881145046</v>
      </c>
      <c r="E487" s="23">
        <f t="shared" ca="1" si="287"/>
        <v>1.3941793871764965</v>
      </c>
      <c r="F487" s="23">
        <f t="shared" ca="1" si="287"/>
        <v>1.2207377395251042</v>
      </c>
      <c r="G487" s="23">
        <f t="shared" ca="1" si="287"/>
        <v>-0.13476465914865352</v>
      </c>
      <c r="H487" s="23">
        <f t="shared" ca="1" si="287"/>
        <v>-1.2665345270688007</v>
      </c>
      <c r="I487" s="23">
        <f t="shared" ca="1" si="287"/>
        <v>0.80945534561677068</v>
      </c>
      <c r="J487" s="23">
        <f t="shared" ca="1" si="287"/>
        <v>-0.83546395405199803</v>
      </c>
      <c r="K487" s="23">
        <f t="shared" ca="1" si="287"/>
        <v>0.98551105330315125</v>
      </c>
      <c r="L487" s="23">
        <f t="shared" ca="1" si="287"/>
        <v>0.71529629479460666</v>
      </c>
      <c r="M487" s="23">
        <f t="shared" ca="1" si="287"/>
        <v>-1.0000882300434524</v>
      </c>
      <c r="N487" s="23">
        <f ca="1">SQRT(Inputs!$B$38)*C487+SQRT(1-Inputs!$B$38)*_xlfn.NORM.S.INV(RAND())</f>
        <v>0.2117299087234335</v>
      </c>
      <c r="O487" s="23">
        <f ca="1">SQRT(Inputs!$B$38)*D487+SQRT(1-Inputs!$B$38)*_xlfn.NORM.S.INV(RAND())</f>
        <v>0.90492621189579248</v>
      </c>
      <c r="P487" s="23">
        <f ca="1">SQRT(Inputs!$B$38)*E487+SQRT(1-Inputs!$B$38)*_xlfn.NORM.S.INV(RAND())</f>
        <v>2.8128978218171476</v>
      </c>
      <c r="Q487" s="23">
        <f ca="1">SQRT(Inputs!$B$38)*F487+SQRT(1-Inputs!$B$38)*_xlfn.NORM.S.INV(RAND())</f>
        <v>0.11437772945869684</v>
      </c>
      <c r="R487" s="23">
        <f ca="1">SQRT(Inputs!$B$38)*G487+SQRT(1-Inputs!$B$38)*_xlfn.NORM.S.INV(RAND())</f>
        <v>-0.34364424411380645</v>
      </c>
      <c r="S487" s="23">
        <f ca="1">SQRT(Inputs!$B$38)*H487+SQRT(1-Inputs!$B$38)*_xlfn.NORM.S.INV(RAND())</f>
        <v>-1.0342632216909309</v>
      </c>
      <c r="T487" s="23">
        <f ca="1">SQRT(Inputs!$B$38)*I487+SQRT(1-Inputs!$B$38)*_xlfn.NORM.S.INV(RAND())</f>
        <v>0.74462619661548235</v>
      </c>
      <c r="U487" s="23">
        <f ca="1">SQRT(Inputs!$B$38)*J487+SQRT(1-Inputs!$B$38)*_xlfn.NORM.S.INV(RAND())</f>
        <v>0.35547522129810427</v>
      </c>
      <c r="V487" s="23">
        <f ca="1">SQRT(Inputs!$B$38)*K487+SQRT(1-Inputs!$B$38)*_xlfn.NORM.S.INV(RAND())</f>
        <v>0.96829152981080302</v>
      </c>
      <c r="W487" s="23">
        <f ca="1">SQRT(Inputs!$B$38)*L487+SQRT(1-Inputs!$B$38)*_xlfn.NORM.S.INV(RAND())</f>
        <v>0.55127504451909215</v>
      </c>
      <c r="X487" s="23">
        <f ca="1">SQRT(Inputs!$B$38)*M487+SQRT(1-Inputs!$B$38)*_xlfn.NORM.S.INV(RAND())</f>
        <v>-0.7797376018011053</v>
      </c>
      <c r="Y487" s="23">
        <f ca="1">SQRT(Inputs!$B$38)*C487+SQRT(1-Inputs!$B$38)*_xlfn.NORM.S.INV(RAND())</f>
        <v>0.78714989137103841</v>
      </c>
      <c r="Z487" s="23">
        <f ca="1">SQRT(Inputs!$B$38)*D487+SQRT(1-Inputs!$B$38)*_xlfn.NORM.S.INV(RAND())</f>
        <v>0.83248317759702628</v>
      </c>
      <c r="AA487" s="23">
        <f ca="1">SQRT(Inputs!$B$38)*E487+SQRT(1-Inputs!$B$38)*_xlfn.NORM.S.INV(RAND())</f>
        <v>1.3842300542783303</v>
      </c>
      <c r="AB487" s="23">
        <f ca="1">SQRT(Inputs!$B$38)*F487+SQRT(1-Inputs!$B$38)*_xlfn.NORM.S.INV(RAND())</f>
        <v>1.2307659712559027</v>
      </c>
      <c r="AC487" s="23">
        <f ca="1">SQRT(Inputs!$B$38)*G487+SQRT(1-Inputs!$B$38)*_xlfn.NORM.S.INV(RAND())</f>
        <v>0.37645146297507964</v>
      </c>
      <c r="AD487" s="23">
        <f ca="1">SQRT(Inputs!$B$38)*H487+SQRT(1-Inputs!$B$38)*_xlfn.NORM.S.INV(RAND())</f>
        <v>-0.90503078003127047</v>
      </c>
      <c r="AE487" s="23">
        <f ca="1">SQRT(Inputs!$B$38)*I487+SQRT(1-Inputs!$B$38)*_xlfn.NORM.S.INV(RAND())</f>
        <v>0.51410938308831144</v>
      </c>
      <c r="AF487" s="23">
        <f ca="1">SQRT(Inputs!$B$38)*J487+SQRT(1-Inputs!$B$38)*_xlfn.NORM.S.INV(RAND())</f>
        <v>-0.26898814530936627</v>
      </c>
      <c r="AG487" s="23">
        <f ca="1">SQRT(Inputs!$B$38)*K487+SQRT(1-Inputs!$B$38)*_xlfn.NORM.S.INV(RAND())</f>
        <v>1.1057581720383625</v>
      </c>
      <c r="AH487" s="23">
        <f ca="1">SQRT(Inputs!$B$38)*L487+SQRT(1-Inputs!$B$38)*_xlfn.NORM.S.INV(RAND())</f>
        <v>0.52794087271316692</v>
      </c>
      <c r="AI487" s="23">
        <f ca="1">SQRT(Inputs!$B$38)*M487+SQRT(1-Inputs!$B$38)*_xlfn.NORM.S.INV(RAND())</f>
        <v>0.90113703403133116</v>
      </c>
      <c r="AJ487" s="23">
        <f ca="1">SQRT(Inputs!$B$38)*C487+SQRT(1-Inputs!$B$38)*_xlfn.NORM.S.INV(RAND())</f>
        <v>-0.99729761708390186</v>
      </c>
      <c r="AK487" s="23">
        <f ca="1">SQRT(Inputs!$B$38)*D487+SQRT(1-Inputs!$B$38)*_xlfn.NORM.S.INV(RAND())</f>
        <v>-0.85785599092388809</v>
      </c>
      <c r="AL487" s="23">
        <f ca="1">SQRT(Inputs!$B$38)*E487+SQRT(1-Inputs!$B$38)*_xlfn.NORM.S.INV(RAND())</f>
        <v>2.622724827883129</v>
      </c>
      <c r="AM487" s="23">
        <f ca="1">SQRT(Inputs!$B$38)*F487+SQRT(1-Inputs!$B$38)*_xlfn.NORM.S.INV(RAND())</f>
        <v>1.6083573972252521</v>
      </c>
      <c r="AN487" s="23">
        <f ca="1">SQRT(Inputs!$B$38)*G487+SQRT(1-Inputs!$B$38)*_xlfn.NORM.S.INV(RAND())</f>
        <v>-0.97614462766211874</v>
      </c>
      <c r="AO487" s="23">
        <f ca="1">SQRT(Inputs!$B$38)*H487+SQRT(1-Inputs!$B$38)*_xlfn.NORM.S.INV(RAND())</f>
        <v>3.62370200920209E-2</v>
      </c>
      <c r="AP487" s="23">
        <f ca="1">SQRT(Inputs!$B$38)*I487+SQRT(1-Inputs!$B$38)*_xlfn.NORM.S.INV(RAND())</f>
        <v>0.30488677957705645</v>
      </c>
      <c r="AQ487" s="23">
        <f ca="1">SQRT(Inputs!$B$38)*J487+SQRT(1-Inputs!$B$38)*_xlfn.NORM.S.INV(RAND())</f>
        <v>-7.7078094267204578E-2</v>
      </c>
      <c r="AR487" s="23">
        <f ca="1">SQRT(Inputs!$B$38)*K487+SQRT(1-Inputs!$B$38)*_xlfn.NORM.S.INV(RAND())</f>
        <v>1.2572934828495061</v>
      </c>
      <c r="AS487" s="23">
        <f ca="1">SQRT(Inputs!$B$38)*L487+SQRT(1-Inputs!$B$38)*_xlfn.NORM.S.INV(RAND())</f>
        <v>2.0605103559948352</v>
      </c>
      <c r="AT487" s="23">
        <f ca="1">SQRT(Inputs!$B$38)*M487+SQRT(1-Inputs!$B$38)*_xlfn.NORM.S.INV(RAND())</f>
        <v>-0.97222057409590223</v>
      </c>
      <c r="AU487" s="15">
        <f ca="1">Inputs!$B$6*EXP($B$8-0.5*C$5^2+C$5*N487)</f>
        <v>5135.260172829936</v>
      </c>
      <c r="AV487" s="15">
        <f t="shared" ca="1" si="255"/>
        <v>7140.3836363939436</v>
      </c>
      <c r="AW487" s="15">
        <f t="shared" ca="1" si="256"/>
        <v>12723.733891094902</v>
      </c>
      <c r="AX487" s="15">
        <f t="shared" ca="1" si="257"/>
        <v>15757.974798229996</v>
      </c>
      <c r="AY487" s="15">
        <f t="shared" ca="1" si="258"/>
        <v>18500.272169930613</v>
      </c>
      <c r="AZ487" s="15">
        <f t="shared" ca="1" si="259"/>
        <v>20190.696320912473</v>
      </c>
      <c r="BA487" s="15">
        <f t="shared" ca="1" si="260"/>
        <v>26710.841531024533</v>
      </c>
      <c r="BB487" s="15">
        <f t="shared" ca="1" si="261"/>
        <v>33887.884983274249</v>
      </c>
      <c r="BC487" s="15">
        <f t="shared" ca="1" si="262"/>
        <v>45570.461224490078</v>
      </c>
      <c r="BD487" s="15">
        <f t="shared" ca="1" si="263"/>
        <v>58782.268485076442</v>
      </c>
      <c r="BE487" s="15">
        <f t="shared" ca="1" si="264"/>
        <v>67092.065030698752</v>
      </c>
      <c r="BF487" s="15">
        <f ca="1">Inputs!$B$13*EXP($B$9-0.5*C$6^2+C$6*Y487)</f>
        <v>16166.878303405276</v>
      </c>
      <c r="BG487" s="15">
        <f t="shared" ca="1" si="265"/>
        <v>22896.640573288016</v>
      </c>
      <c r="BH487" s="15">
        <f t="shared" ca="1" si="266"/>
        <v>35195.327292936068</v>
      </c>
      <c r="BI487" s="15">
        <f t="shared" ca="1" si="267"/>
        <v>52070.53535939772</v>
      </c>
      <c r="BJ487" s="15">
        <f t="shared" ca="1" si="268"/>
        <v>67394.724935330916</v>
      </c>
      <c r="BK487" s="15">
        <f t="shared" ca="1" si="269"/>
        <v>73125.565569693194</v>
      </c>
      <c r="BL487" s="15">
        <f t="shared" ca="1" si="270"/>
        <v>96014.381868993049</v>
      </c>
      <c r="BM487" s="15">
        <f t="shared" ca="1" si="271"/>
        <v>114143.75583748936</v>
      </c>
      <c r="BN487" s="15">
        <f t="shared" ca="1" si="272"/>
        <v>160273.30482366754</v>
      </c>
      <c r="BO487" s="15">
        <f t="shared" ca="1" si="273"/>
        <v>209680.5662267688</v>
      </c>
      <c r="BP487" s="15">
        <f t="shared" ca="1" si="274"/>
        <v>285818.0613775003</v>
      </c>
      <c r="BQ487" s="15">
        <f ca="1">Inputs!$B$20*EXP($B$10-0.5*C$7^2+C$7*AJ487)</f>
        <v>3011.5328657659234</v>
      </c>
      <c r="BR487" s="15">
        <f t="shared" ca="1" si="275"/>
        <v>3111.773465870162</v>
      </c>
      <c r="BS487" s="15">
        <f t="shared" ca="1" si="276"/>
        <v>9050.4484137903255</v>
      </c>
      <c r="BT487" s="15">
        <f t="shared" ca="1" si="277"/>
        <v>19028.526604025767</v>
      </c>
      <c r="BU487" s="15">
        <f t="shared" ca="1" si="278"/>
        <v>20823.392994901857</v>
      </c>
      <c r="BV487" s="15">
        <f t="shared" ca="1" si="279"/>
        <v>29208.842756436992</v>
      </c>
      <c r="BW487" s="15">
        <f t="shared" ca="1" si="280"/>
        <v>43476.166996766035</v>
      </c>
      <c r="BX487" s="15">
        <f t="shared" ca="1" si="281"/>
        <v>59876.005628415114</v>
      </c>
      <c r="BY487" s="15">
        <f t="shared" ca="1" si="282"/>
        <v>106712.11056594993</v>
      </c>
      <c r="BZ487" s="15">
        <f t="shared" ca="1" si="283"/>
        <v>218686.40392666252</v>
      </c>
      <c r="CA487" s="15">
        <f t="shared" ca="1" si="284"/>
        <v>258448.29625739515</v>
      </c>
      <c r="CB487" s="15">
        <f ca="1">(AU487*DCF!C$10-DCF!C$5*MAX(AU487*DCF!C$10,0)-MAX(AU487-Inputs!$B$6,0)/Inputs!$B$10)*DCF!C$6</f>
        <v>1041.8406347850441</v>
      </c>
      <c r="CC487" s="15">
        <f ca="1">(AV487*DCF!D$10-DCF!D$5*MAX(AV487*DCF!D$10,0)-MAX(AV487-AU487,0)/Inputs!$B$10)*DCF!D$6</f>
        <v>1251.5232580787078</v>
      </c>
      <c r="CD487" s="15">
        <f ca="1">(AW487*DCF!E$10-DCF!E$5*MAX(AW487*DCF!E$10,0)-MAX(AW487-AV487,0)/Inputs!$B$10)*DCF!E$6</f>
        <v>1680.1059173988917</v>
      </c>
      <c r="CE487" s="15">
        <f ca="1">(AX487*DCF!F$10-DCF!F$5*MAX(AX487*DCF!F$10,0)-MAX(AX487-AW487,0)/Inputs!$B$10)*DCF!F$6</f>
        <v>2808.5904801134348</v>
      </c>
      <c r="CF487" s="15">
        <f ca="1">(AY487*DCF!G$10-DCF!G$5*MAX(AY487*DCF!G$10,0)-MAX(AY487-AX487,0)/Inputs!$B$10)*DCF!G$6</f>
        <v>3284.6763292602527</v>
      </c>
      <c r="CG487" s="15">
        <f ca="1">(AZ487*DCF!H$10-DCF!H$5*MAX(AZ487*DCF!H$10,0)-MAX(AZ487-AY487,0)/Inputs!$B$10)*DCF!H$6</f>
        <v>3619.8730602601395</v>
      </c>
      <c r="CH487" s="15">
        <f ca="1">(BA487*DCF!I$10-DCF!I$5*MAX(BA487*DCF!I$10,0)-MAX(BA487-AZ487,0)/Inputs!$B$10)*DCF!I$6</f>
        <v>3809.5640735536599</v>
      </c>
      <c r="CI487" s="15">
        <f ca="1">(BB487*DCF!J$10-DCF!J$5*MAX(BB487*DCF!J$10,0)-MAX(BB487-BA487,0)/Inputs!$B$10)*DCF!J$6</f>
        <v>4727.6770270090956</v>
      </c>
      <c r="CJ487" s="15">
        <f ca="1">(BC487*DCF!K$10-DCF!K$5*MAX(BC487*DCF!K$10,0)-MAX(BC487-BB487,0)/Inputs!$B$10)*DCF!K$6</f>
        <v>5700.7295590403137</v>
      </c>
      <c r="CK487" s="15">
        <f ca="1">(BD487*DCF!L$10-DCF!L$5*MAX(BD487*DCF!L$10,0)-MAX(BD487-BC487,0)/Inputs!$B$10)*DCF!L$6</f>
        <v>7156.9832926429326</v>
      </c>
      <c r="CL487" s="15">
        <f ca="1">(BE487*DCF!M$10-DCF!M$5*MAX(BE487*DCF!M$10,0)-MAX(BE487-BD487,0)/Inputs!$B$10)*DCF!M$6</f>
        <v>8474.8641609440692</v>
      </c>
      <c r="CM487" s="15">
        <f ca="1">(BF487*DCF!C$28-DCF!C$5*MAX(BF487*DCF!C$28,0)-MAX(BF487-Inputs!$B$13,0)/Inputs!$B$17)*DCF!C$6</f>
        <v>3830.1272421935464</v>
      </c>
      <c r="CN487" s="15">
        <f ca="1">(BG487*DCF!D$28-DCF!D$5*MAX(BG487*DCF!D$28,0)-MAX(BG487-BF487,0)/Inputs!$B$17)*DCF!D$6</f>
        <v>5307.8218833796373</v>
      </c>
      <c r="CO487" s="15">
        <f ca="1">(BH487*DCF!E$28-DCF!E$5*MAX(BH487*DCF!E$28,0)-MAX(BH487-BG487,0)/Inputs!$B$17)*DCF!E$6</f>
        <v>7544.0415292668067</v>
      </c>
      <c r="CP487" s="15">
        <f ca="1">(BI487*DCF!F$28-DCF!F$5*MAX(BI487*DCF!F$28,0)-MAX(BI487-BH487,0)/Inputs!$B$17)*DCF!F$6</f>
        <v>11063.380405755393</v>
      </c>
      <c r="CQ487" s="15">
        <f ca="1">(BJ487*DCF!G$28-DCF!G$5*MAX(BJ487*DCF!G$28,0)-MAX(BJ487-BI487,0)/Inputs!$B$17)*DCF!G$6</f>
        <v>14908.695404612849</v>
      </c>
      <c r="CR487" s="15">
        <f ca="1">(BK487*DCF!H$28-DCF!H$5*MAX(BK487*DCF!H$28,0)-MAX(BK487-BJ487,0)/Inputs!$B$17)*DCF!H$6</f>
        <v>17194.347333031052</v>
      </c>
      <c r="CS487" s="15">
        <f ca="1">(BL487*DCF!I$28-DCF!I$5*MAX(BL487*DCF!I$28,0)-MAX(BL487-BK487,0)/Inputs!$B$17)*DCF!I$6</f>
        <v>19292.8266549707</v>
      </c>
      <c r="CT487" s="15">
        <f ca="1">(BM487*DCF!J$28-DCF!J$5*MAX(BM487*DCF!J$28,0)-MAX(BM487-BL487,0)/Inputs!$B$17)*DCF!J$6</f>
        <v>23059.72646570476</v>
      </c>
      <c r="CU487" s="15">
        <f ca="1">(BN487*DCF!K$28-DCF!K$5*MAX(BN487*DCF!K$28,0)-MAX(BN487-BM487,0)/Inputs!$B$17)*DCF!K$6</f>
        <v>28196.779368146199</v>
      </c>
      <c r="CV487" s="15">
        <f ca="1">(BO487*DCF!L$28-DCF!L$5*MAX(BO487*DCF!L$28,0)-MAX(BO487-BN487,0)/Inputs!$B$17)*DCF!L$6</f>
        <v>36245.160117158484</v>
      </c>
      <c r="CW487" s="15">
        <f ca="1">(BP487*DCF!M$28-DCF!M$5*MAX(BP487*DCF!M$28,0)-MAX(BP487-BO487,0)/Inputs!$B$17)*DCF!M$6</f>
        <v>45818.326006204581</v>
      </c>
      <c r="CX487" s="15">
        <f ca="1">(BQ487*DCF!C$46-DCF!C$5*MAX(BQ487*DCF!C$46,0)-MAX(BQ487-Inputs!$B$20,0)/Inputs!$B$24)*DCF!C$6</f>
        <v>-695.50412604293842</v>
      </c>
      <c r="CY487" s="15">
        <f ca="1">(BR487*DCF!D$46-DCF!D$5*MAX(BR487*DCF!D$46,0)-MAX(BR487-BQ487,0)/Inputs!$B$24)*DCF!D$6</f>
        <v>-573.87899512069657</v>
      </c>
      <c r="CZ487" s="15">
        <f ca="1">(BS487*DCF!E$46-DCF!E$5*MAX(BS487*DCF!E$46,0)-MAX(BS487-BR487,0)/Inputs!$B$24)*DCF!E$6</f>
        <v>-3411.093458278357</v>
      </c>
      <c r="DA487" s="15">
        <f ca="1">(BT487*DCF!F$46-DCF!F$5*MAX(BT487*DCF!F$46,0)-MAX(BT487-BS487,0)/Inputs!$B$24)*DCF!F$6</f>
        <v>-5019.1113150060528</v>
      </c>
      <c r="DB487" s="15">
        <f ca="1">(BU487*DCF!G$46-DCF!G$5*MAX(BU487*DCF!G$46,0)-MAX(BU487-BT487,0)/Inputs!$B$24)*DCF!G$6</f>
        <v>-1304.215390008367</v>
      </c>
      <c r="DC487" s="15">
        <f ca="1">(BV487*DCF!H$46-DCF!H$5*MAX(BV487*DCF!H$46,0)-MAX(BV487-BU487,0)/Inputs!$B$24)*DCF!H$6</f>
        <v>-2605.7271348939234</v>
      </c>
      <c r="DD487" s="15">
        <f ca="1">(BW487*DCF!I$46-DCF!I$5*MAX(BW487*DCF!I$46,0)-MAX(BW487-BV487,0)/Inputs!$B$24)*DCF!I$6</f>
        <v>-3091.4979232545875</v>
      </c>
      <c r="DE487" s="15">
        <f ca="1">(BX487*DCF!J$46-DCF!J$5*MAX(BX487*DCF!J$46,0)-MAX(BX487-BW487,0)/Inputs!$B$24)*DCF!J$6</f>
        <v>-1837.3364591900045</v>
      </c>
      <c r="DF487" s="15">
        <f ca="1">(BY487*DCF!K$46-DCF!K$5*MAX(BY487*DCF!K$46,0)-MAX(BY487-BX487,0)/Inputs!$B$24)*DCF!K$6</f>
        <v>-5377.8465188105956</v>
      </c>
      <c r="DG487" s="15">
        <f ca="1">(BZ487*DCF!L$46-DCF!L$5*MAX(BZ487*DCF!L$46,0)-MAX(BZ487-BY487,0)/Inputs!$B$24)*DCF!L$6</f>
        <v>-10223.374739277293</v>
      </c>
      <c r="DH487" s="15">
        <f ca="1">(CA487*DCF!M$46-DCF!M$5*MAX(CA487*DCF!M$46,0)-MAX(CA487-BZ487,0)/Inputs!$B$24)*DCF!M$6</f>
        <v>11948.861820809516</v>
      </c>
      <c r="DI487" s="15">
        <f ca="1">SUM(CB487:CL487)+BE487*DCF!M$10*(1+Inputs!$B$30)*(1-Inputs!$B$33)*(1-Inputs!$B$30/Inputs!$B$31)/(Inputs!$B$29-Inputs!$B$30)*DCF!M$6</f>
        <v>230274.53197423383</v>
      </c>
      <c r="DJ487" s="15">
        <f ca="1">SUM(CM487:CW487)+BP487*DCF!M$28*(1+Inputs!$B$30)*(1-Inputs!$B$33)*(1-Inputs!$B$30/Inputs!$B$31)/(Inputs!$B$29-Inputs!$B$30)*DCF!M$6</f>
        <v>1273041.8248986471</v>
      </c>
      <c r="DK487" s="15">
        <f ca="1">SUM(CX487:DH487)+CA487*DCF!M$46*(1+Inputs!$B$30)*(1-Inputs!$B$33)*(1-Inputs!$B$30/Inputs!$B$31)/(Inputs!$B$29-Inputs!$B$30)*DCF!M$6</f>
        <v>377400.95693272649</v>
      </c>
      <c r="DM487" s="15">
        <f ca="1">DI487+DJ487+DK487+Inputs!$B$34+Inputs!$B$36-Inputs!$B$35</f>
        <v>1957568.3138056076</v>
      </c>
    </row>
    <row r="488" spans="1:117" x14ac:dyDescent="0.75">
      <c r="A488" s="11">
        <v>475</v>
      </c>
      <c r="C488" s="23">
        <f t="shared" ca="1" si="287"/>
        <v>-0.92962932269899501</v>
      </c>
      <c r="D488" s="23">
        <f t="shared" ca="1" si="287"/>
        <v>2.2871593436278523</v>
      </c>
      <c r="E488" s="23">
        <f t="shared" ca="1" si="287"/>
        <v>0.15754795245105596</v>
      </c>
      <c r="F488" s="23">
        <f t="shared" ca="1" si="287"/>
        <v>-0.31633370183134557</v>
      </c>
      <c r="G488" s="23">
        <f t="shared" ca="1" si="287"/>
        <v>1.0378900929715187</v>
      </c>
      <c r="H488" s="23">
        <f t="shared" ca="1" si="287"/>
        <v>-0.17734737712963972</v>
      </c>
      <c r="I488" s="23">
        <f t="shared" ca="1" si="287"/>
        <v>2.3700237562190125</v>
      </c>
      <c r="J488" s="23">
        <f t="shared" ca="1" si="287"/>
        <v>0.109252932683873</v>
      </c>
      <c r="K488" s="23">
        <f t="shared" ca="1" si="287"/>
        <v>-0.40030140102712158</v>
      </c>
      <c r="L488" s="23">
        <f t="shared" ca="1" si="287"/>
        <v>-0.5905303185792431</v>
      </c>
      <c r="M488" s="23">
        <f t="shared" ca="1" si="287"/>
        <v>4.0795414656656766E-2</v>
      </c>
      <c r="N488" s="23">
        <f ca="1">SQRT(Inputs!$B$38)*C488+SQRT(1-Inputs!$B$38)*_xlfn.NORM.S.INV(RAND())</f>
        <v>-0.33389556564787415</v>
      </c>
      <c r="O488" s="23">
        <f ca="1">SQRT(Inputs!$B$38)*D488+SQRT(1-Inputs!$B$38)*_xlfn.NORM.S.INV(RAND())</f>
        <v>2.2221401145114239</v>
      </c>
      <c r="P488" s="23">
        <f ca="1">SQRT(Inputs!$B$38)*E488+SQRT(1-Inputs!$B$38)*_xlfn.NORM.S.INV(RAND())</f>
        <v>0.39096118923027579</v>
      </c>
      <c r="Q488" s="23">
        <f ca="1">SQRT(Inputs!$B$38)*F488+SQRT(1-Inputs!$B$38)*_xlfn.NORM.S.INV(RAND())</f>
        <v>0.23447005726107015</v>
      </c>
      <c r="R488" s="23">
        <f ca="1">SQRT(Inputs!$B$38)*G488+SQRT(1-Inputs!$B$38)*_xlfn.NORM.S.INV(RAND())</f>
        <v>-0.19625329030415017</v>
      </c>
      <c r="S488" s="23">
        <f ca="1">SQRT(Inputs!$B$38)*H488+SQRT(1-Inputs!$B$38)*_xlfn.NORM.S.INV(RAND())</f>
        <v>-2.3773879694332725</v>
      </c>
      <c r="T488" s="23">
        <f ca="1">SQRT(Inputs!$B$38)*I488+SQRT(1-Inputs!$B$38)*_xlfn.NORM.S.INV(RAND())</f>
        <v>2.4632091004650358</v>
      </c>
      <c r="U488" s="23">
        <f ca="1">SQRT(Inputs!$B$38)*J488+SQRT(1-Inputs!$B$38)*_xlfn.NORM.S.INV(RAND())</f>
        <v>-0.18127835087314159</v>
      </c>
      <c r="V488" s="23">
        <f ca="1">SQRT(Inputs!$B$38)*K488+SQRT(1-Inputs!$B$38)*_xlfn.NORM.S.INV(RAND())</f>
        <v>-0.60938896973432755</v>
      </c>
      <c r="W488" s="23">
        <f ca="1">SQRT(Inputs!$B$38)*L488+SQRT(1-Inputs!$B$38)*_xlfn.NORM.S.INV(RAND())</f>
        <v>-1.4570478991424007</v>
      </c>
      <c r="X488" s="23">
        <f ca="1">SQRT(Inputs!$B$38)*M488+SQRT(1-Inputs!$B$38)*_xlfn.NORM.S.INV(RAND())</f>
        <v>0.21211907529714277</v>
      </c>
      <c r="Y488" s="23">
        <f ca="1">SQRT(Inputs!$B$38)*C488+SQRT(1-Inputs!$B$38)*_xlfn.NORM.S.INV(RAND())</f>
        <v>-0.23014674802952451</v>
      </c>
      <c r="Z488" s="23">
        <f ca="1">SQRT(Inputs!$B$38)*D488+SQRT(1-Inputs!$B$38)*_xlfn.NORM.S.INV(RAND())</f>
        <v>1.3627909116648593</v>
      </c>
      <c r="AA488" s="23">
        <f ca="1">SQRT(Inputs!$B$38)*E488+SQRT(1-Inputs!$B$38)*_xlfn.NORM.S.INV(RAND())</f>
        <v>0.25489804755418566</v>
      </c>
      <c r="AB488" s="23">
        <f ca="1">SQRT(Inputs!$B$38)*F488+SQRT(1-Inputs!$B$38)*_xlfn.NORM.S.INV(RAND())</f>
        <v>0.70594024790361187</v>
      </c>
      <c r="AC488" s="23">
        <f ca="1">SQRT(Inputs!$B$38)*G488+SQRT(1-Inputs!$B$38)*_xlfn.NORM.S.INV(RAND())</f>
        <v>2.4452850029920699</v>
      </c>
      <c r="AD488" s="23">
        <f ca="1">SQRT(Inputs!$B$38)*H488+SQRT(1-Inputs!$B$38)*_xlfn.NORM.S.INV(RAND())</f>
        <v>0.71461499632729586</v>
      </c>
      <c r="AE488" s="23">
        <f ca="1">SQRT(Inputs!$B$38)*I488+SQRT(1-Inputs!$B$38)*_xlfn.NORM.S.INV(RAND())</f>
        <v>1.3985222507997119</v>
      </c>
      <c r="AF488" s="23">
        <f ca="1">SQRT(Inputs!$B$38)*J488+SQRT(1-Inputs!$B$38)*_xlfn.NORM.S.INV(RAND())</f>
        <v>0.89317970110888856</v>
      </c>
      <c r="AG488" s="23">
        <f ca="1">SQRT(Inputs!$B$38)*K488+SQRT(1-Inputs!$B$38)*_xlfn.NORM.S.INV(RAND())</f>
        <v>-5.8586239286507996E-2</v>
      </c>
      <c r="AH488" s="23">
        <f ca="1">SQRT(Inputs!$B$38)*L488+SQRT(1-Inputs!$B$38)*_xlfn.NORM.S.INV(RAND())</f>
        <v>0.58575884023679492</v>
      </c>
      <c r="AI488" s="23">
        <f ca="1">SQRT(Inputs!$B$38)*M488+SQRT(1-Inputs!$B$38)*_xlfn.NORM.S.INV(RAND())</f>
        <v>1.3209883903769373</v>
      </c>
      <c r="AJ488" s="23">
        <f ca="1">SQRT(Inputs!$B$38)*C488+SQRT(1-Inputs!$B$38)*_xlfn.NORM.S.INV(RAND())</f>
        <v>0.51080507515895812</v>
      </c>
      <c r="AK488" s="23">
        <f ca="1">SQRT(Inputs!$B$38)*D488+SQRT(1-Inputs!$B$38)*_xlfn.NORM.S.INV(RAND())</f>
        <v>2.2197497334784284</v>
      </c>
      <c r="AL488" s="23">
        <f ca="1">SQRT(Inputs!$B$38)*E488+SQRT(1-Inputs!$B$38)*_xlfn.NORM.S.INV(RAND())</f>
        <v>-0.37376918292774203</v>
      </c>
      <c r="AM488" s="23">
        <f ca="1">SQRT(Inputs!$B$38)*F488+SQRT(1-Inputs!$B$38)*_xlfn.NORM.S.INV(RAND())</f>
        <v>7.210458335002784E-2</v>
      </c>
      <c r="AN488" s="23">
        <f ca="1">SQRT(Inputs!$B$38)*G488+SQRT(1-Inputs!$B$38)*_xlfn.NORM.S.INV(RAND())</f>
        <v>0.75709067665016749</v>
      </c>
      <c r="AO488" s="23">
        <f ca="1">SQRT(Inputs!$B$38)*H488+SQRT(1-Inputs!$B$38)*_xlfn.NORM.S.INV(RAND())</f>
        <v>-0.25964759467765258</v>
      </c>
      <c r="AP488" s="23">
        <f ca="1">SQRT(Inputs!$B$38)*I488+SQRT(1-Inputs!$B$38)*_xlfn.NORM.S.INV(RAND())</f>
        <v>1.78590047561008</v>
      </c>
      <c r="AQ488" s="23">
        <f ca="1">SQRT(Inputs!$B$38)*J488+SQRT(1-Inputs!$B$38)*_xlfn.NORM.S.INV(RAND())</f>
        <v>-1.2624441541609001E-2</v>
      </c>
      <c r="AR488" s="23">
        <f ca="1">SQRT(Inputs!$B$38)*K488+SQRT(1-Inputs!$B$38)*_xlfn.NORM.S.INV(RAND())</f>
        <v>-1.1866748390932649</v>
      </c>
      <c r="AS488" s="23">
        <f ca="1">SQRT(Inputs!$B$38)*L488+SQRT(1-Inputs!$B$38)*_xlfn.NORM.S.INV(RAND())</f>
        <v>1.179496133280503</v>
      </c>
      <c r="AT488" s="23">
        <f ca="1">SQRT(Inputs!$B$38)*M488+SQRT(1-Inputs!$B$38)*_xlfn.NORM.S.INV(RAND())</f>
        <v>2.1173967347737452</v>
      </c>
      <c r="AU488" s="15">
        <f ca="1">Inputs!$B$6*EXP($B$8-0.5*C$5^2+C$5*N488)</f>
        <v>4701.1559964395392</v>
      </c>
      <c r="AV488" s="15">
        <f t="shared" ca="1" si="255"/>
        <v>7933.6803494971764</v>
      </c>
      <c r="AW488" s="15">
        <f t="shared" ca="1" si="256"/>
        <v>10197.534298562379</v>
      </c>
      <c r="AX488" s="15">
        <f t="shared" ca="1" si="257"/>
        <v>12820.262816254985</v>
      </c>
      <c r="AY488" s="15">
        <f t="shared" ca="1" si="258"/>
        <v>15312.650373841265</v>
      </c>
      <c r="AZ488" s="15">
        <f t="shared" ca="1" si="259"/>
        <v>14414.168768021655</v>
      </c>
      <c r="BA488" s="15">
        <f t="shared" ca="1" si="260"/>
        <v>22826.579914932085</v>
      </c>
      <c r="BB488" s="15">
        <f t="shared" ca="1" si="261"/>
        <v>27443.697209893005</v>
      </c>
      <c r="BC488" s="15">
        <f t="shared" ca="1" si="262"/>
        <v>31691.400282036684</v>
      </c>
      <c r="BD488" s="15">
        <f t="shared" ca="1" si="263"/>
        <v>33878.491881573937</v>
      </c>
      <c r="BE488" s="15">
        <f t="shared" ca="1" si="264"/>
        <v>42323.58529845086</v>
      </c>
      <c r="BF488" s="15">
        <f ca="1">Inputs!$B$13*EXP($B$9-0.5*C$6^2+C$6*Y488)</f>
        <v>13214.14558383445</v>
      </c>
      <c r="BG488" s="15">
        <f t="shared" ca="1" si="265"/>
        <v>20594.032981285713</v>
      </c>
      <c r="BH488" s="15">
        <f t="shared" ca="1" si="266"/>
        <v>26248.699186098085</v>
      </c>
      <c r="BI488" s="15">
        <f t="shared" ca="1" si="267"/>
        <v>35820.539396473025</v>
      </c>
      <c r="BJ488" s="15">
        <f t="shared" ca="1" si="268"/>
        <v>62470.976281247516</v>
      </c>
      <c r="BK488" s="15">
        <f t="shared" ca="1" si="269"/>
        <v>84505.556450394681</v>
      </c>
      <c r="BL488" s="15">
        <f t="shared" ca="1" si="270"/>
        <v>124430.80157245067</v>
      </c>
      <c r="BM488" s="15">
        <f t="shared" ca="1" si="271"/>
        <v>170900.87858911179</v>
      </c>
      <c r="BN488" s="15">
        <f t="shared" ca="1" si="272"/>
        <v>208716.18290971743</v>
      </c>
      <c r="BO488" s="15">
        <f t="shared" ca="1" si="273"/>
        <v>274898.20704578032</v>
      </c>
      <c r="BP488" s="15">
        <f t="shared" ca="1" si="274"/>
        <v>392972.1370465295</v>
      </c>
      <c r="BQ488" s="15">
        <f ca="1">Inputs!$B$20*EXP($B$10-0.5*C$7^2+C$7*AJ488)</f>
        <v>5141.5116107883632</v>
      </c>
      <c r="BR488" s="15">
        <f t="shared" ca="1" si="275"/>
        <v>14118.37002910869</v>
      </c>
      <c r="BS488" s="15">
        <f t="shared" ca="1" si="276"/>
        <v>17365.691148459973</v>
      </c>
      <c r="BT488" s="15">
        <f t="shared" ca="1" si="277"/>
        <v>24400.723698228674</v>
      </c>
      <c r="BU488" s="15">
        <f t="shared" ca="1" si="278"/>
        <v>40615.154504581842</v>
      </c>
      <c r="BV488" s="15">
        <f t="shared" ca="1" si="279"/>
        <v>53296.643990350603</v>
      </c>
      <c r="BW488" s="15">
        <f t="shared" ca="1" si="280"/>
        <v>108534.72789956501</v>
      </c>
      <c r="BX488" s="15">
        <f t="shared" ca="1" si="281"/>
        <v>151419.54574953273</v>
      </c>
      <c r="BY488" s="15">
        <f t="shared" ca="1" si="282"/>
        <v>169071.49532531563</v>
      </c>
      <c r="BZ488" s="15">
        <f t="shared" ca="1" si="283"/>
        <v>294672.79435777431</v>
      </c>
      <c r="CA488" s="15">
        <f t="shared" ca="1" si="284"/>
        <v>603019.72389733733</v>
      </c>
      <c r="CB488" s="15">
        <f ca="1">(AU488*DCF!C$10-DCF!C$5*MAX(AU488*DCF!C$10,0)-MAX(AU488-Inputs!$B$6,0)/Inputs!$B$10)*DCF!C$6</f>
        <v>1044.935874937793</v>
      </c>
      <c r="CC488" s="15">
        <f ca="1">(AV488*DCF!D$10-DCF!D$5*MAX(AV488*DCF!D$10,0)-MAX(AV488-AU488,0)/Inputs!$B$10)*DCF!D$6</f>
        <v>1145.6143739490749</v>
      </c>
      <c r="CD488" s="15">
        <f ca="1">(AW488*DCF!E$10-DCF!E$5*MAX(AW488*DCF!E$10,0)-MAX(AW488-AV488,0)/Inputs!$B$10)*DCF!E$6</f>
        <v>1844.5346791354152</v>
      </c>
      <c r="CE488" s="15">
        <f ca="1">(AX488*DCF!F$10-DCF!F$5*MAX(AX488*DCF!F$10,0)-MAX(AX488-AW488,0)/Inputs!$B$10)*DCF!F$6</f>
        <v>2252.9181618848947</v>
      </c>
      <c r="CF488" s="15">
        <f ca="1">(AY488*DCF!G$10-DCF!G$5*MAX(AY488*DCF!G$10,0)-MAX(AY488-AX488,0)/Inputs!$B$10)*DCF!G$6</f>
        <v>2675.9362024329225</v>
      </c>
      <c r="CG488" s="15">
        <f ca="1">(AZ488*DCF!H$10-DCF!H$5*MAX(AZ488*DCF!H$10,0)-MAX(AZ488-AY488,0)/Inputs!$B$10)*DCF!H$6</f>
        <v>2798.5212053343503</v>
      </c>
      <c r="CH488" s="15">
        <f ca="1">(BA488*DCF!I$10-DCF!I$5*MAX(BA488*DCF!I$10,0)-MAX(BA488-AZ488,0)/Inputs!$B$10)*DCF!I$6</f>
        <v>2789.6532619516638</v>
      </c>
      <c r="CI488" s="15">
        <f ca="1">(BB488*DCF!J$10-DCF!J$5*MAX(BB488*DCF!J$10,0)-MAX(BB488-BA488,0)/Inputs!$B$10)*DCF!J$6</f>
        <v>4009.7540774311683</v>
      </c>
      <c r="CJ488" s="15">
        <f ca="1">(BC488*DCF!K$10-DCF!K$5*MAX(BC488*DCF!K$10,0)-MAX(BC488-BB488,0)/Inputs!$B$10)*DCF!K$6</f>
        <v>4507.1927104136221</v>
      </c>
      <c r="CK488" s="15">
        <f ca="1">(BD488*DCF!L$10-DCF!L$5*MAX(BD488*DCF!L$10,0)-MAX(BD488-BC488,0)/Inputs!$B$10)*DCF!L$6</f>
        <v>4826.6944521173327</v>
      </c>
      <c r="CL488" s="15">
        <f ca="1">(BE488*DCF!M$10-DCF!M$5*MAX(BE488*DCF!M$10,0)-MAX(BE488-BD488,0)/Inputs!$B$10)*DCF!M$6</f>
        <v>4963.5486571485271</v>
      </c>
      <c r="CM488" s="15">
        <f ca="1">(BF488*DCF!C$28-DCF!C$5*MAX(BF488*DCF!C$28,0)-MAX(BF488-Inputs!$B$13,0)/Inputs!$B$17)*DCF!C$6</f>
        <v>3610.8969961849102</v>
      </c>
      <c r="CN488" s="15">
        <f ca="1">(BG488*DCF!D$28-DCF!D$5*MAX(BG488*DCF!D$28,0)-MAX(BG488-BF488,0)/Inputs!$B$17)*DCF!D$6</f>
        <v>4490.9493429275999</v>
      </c>
      <c r="CO488" s="15">
        <f ca="1">(BH488*DCF!E$28-DCF!E$5*MAX(BH488*DCF!E$28,0)-MAX(BH488-BG488,0)/Inputs!$B$17)*DCF!E$6</f>
        <v>6319.6421317611448</v>
      </c>
      <c r="CP488" s="15">
        <f ca="1">(BI488*DCF!F$28-DCF!F$5*MAX(BI488*DCF!F$28,0)-MAX(BI488-BH488,0)/Inputs!$B$17)*DCF!F$6</f>
        <v>7981.6280974658121</v>
      </c>
      <c r="CQ488" s="15">
        <f ca="1">(BJ488*DCF!G$28-DCF!G$5*MAX(BJ488*DCF!G$28,0)-MAX(BJ488-BI488,0)/Inputs!$B$17)*DCF!G$6</f>
        <v>11726.22855225178</v>
      </c>
      <c r="CR488" s="15">
        <f ca="1">(BK488*DCF!H$28-DCF!H$5*MAX(BK488*DCF!H$28,0)-MAX(BK488-BJ488,0)/Inputs!$B$17)*DCF!H$6</f>
        <v>17475.601047292224</v>
      </c>
      <c r="CS488" s="15">
        <f ca="1">(BL488*DCF!I$28-DCF!I$5*MAX(BL488*DCF!I$28,0)-MAX(BL488-BK488,0)/Inputs!$B$17)*DCF!I$6</f>
        <v>23529.78422594308</v>
      </c>
      <c r="CT488" s="15">
        <f ca="1">(BM488*DCF!J$28-DCF!J$5*MAX(BM488*DCF!J$28,0)-MAX(BM488-BL488,0)/Inputs!$B$17)*DCF!J$6</f>
        <v>31963.530899107274</v>
      </c>
      <c r="CU488" s="15">
        <f ca="1">(BN488*DCF!K$28-DCF!K$5*MAX(BN488*DCF!K$28,0)-MAX(BN488-BM488,0)/Inputs!$B$17)*DCF!K$6</f>
        <v>39445.487204281359</v>
      </c>
      <c r="CV488" s="15">
        <f ca="1">(BO488*DCF!L$28-DCF!L$5*MAX(BO488*DCF!L$28,0)-MAX(BO488-BN488,0)/Inputs!$B$17)*DCF!L$6</f>
        <v>47359.355995677121</v>
      </c>
      <c r="CW488" s="15">
        <f ca="1">(BP488*DCF!M$28-DCF!M$5*MAX(BP488*DCF!M$28,0)-MAX(BP488-BO488,0)/Inputs!$B$17)*DCF!M$6</f>
        <v>61595.891530445275</v>
      </c>
      <c r="CX488" s="15">
        <f ca="1">(BQ488*DCF!C$46-DCF!C$5*MAX(BQ488*DCF!C$46,0)-MAX(BQ488-Inputs!$B$20,0)/Inputs!$B$24)*DCF!C$6</f>
        <v>-2083.7262892298131</v>
      </c>
      <c r="CY488" s="15">
        <f ca="1">(BR488*DCF!D$46-DCF!D$5*MAX(BR488*DCF!D$46,0)-MAX(BR488-BQ488,0)/Inputs!$B$24)*DCF!D$6</f>
        <v>-6240.0274917307379</v>
      </c>
      <c r="CZ488" s="15">
        <f ca="1">(BS488*DCF!E$46-DCF!E$5*MAX(BS488*DCF!E$46,0)-MAX(BS488-BR488,0)/Inputs!$B$24)*DCF!E$6</f>
        <v>-3333.5278021540066</v>
      </c>
      <c r="DA488" s="15">
        <f ca="1">(BT488*DCF!F$46-DCF!F$5*MAX(BT488*DCF!F$46,0)-MAX(BT488-BS488,0)/Inputs!$B$24)*DCF!F$6</f>
        <v>-4338.6927185631866</v>
      </c>
      <c r="DB488" s="15">
        <f ca="1">(BU488*DCF!G$46-DCF!G$5*MAX(BU488*DCF!G$46,0)-MAX(BU488-BT488,0)/Inputs!$B$24)*DCF!G$6</f>
        <v>-6820.4277170081605</v>
      </c>
      <c r="DC488" s="15">
        <f ca="1">(BV488*DCF!H$46-DCF!H$5*MAX(BV488*DCF!H$46,0)-MAX(BV488-BU488,0)/Inputs!$B$24)*DCF!H$6</f>
        <v>-3940.6951569274142</v>
      </c>
      <c r="DD488" s="15">
        <f ca="1">(BW488*DCF!I$46-DCF!I$5*MAX(BW488*DCF!I$46,0)-MAX(BW488-BV488,0)/Inputs!$B$24)*DCF!I$6</f>
        <v>-13350.065369120644</v>
      </c>
      <c r="DE488" s="15">
        <f ca="1">(BX488*DCF!J$46-DCF!J$5*MAX(BX488*DCF!J$46,0)-MAX(BX488-BW488,0)/Inputs!$B$24)*DCF!J$6</f>
        <v>-5020.7219590703808</v>
      </c>
      <c r="DF488" s="15">
        <f ca="1">(BY488*DCF!K$46-DCF!K$5*MAX(BY488*DCF!K$46,0)-MAX(BY488-BX488,0)/Inputs!$B$24)*DCF!K$6</f>
        <v>5333.6700154530763</v>
      </c>
      <c r="DG488" s="15">
        <f ca="1">(BZ488*DCF!L$46-DCF!L$5*MAX(BZ488*DCF!L$46,0)-MAX(BZ488-BY488,0)/Inputs!$B$24)*DCF!L$6</f>
        <v>-8054.6232789159449</v>
      </c>
      <c r="DH488" s="15">
        <f ca="1">(CA488*DCF!M$46-DCF!M$5*MAX(CA488*DCF!M$46,0)-MAX(CA488-BZ488,0)/Inputs!$B$24)*DCF!M$6</f>
        <v>-17187.457753942654</v>
      </c>
      <c r="DI488" s="15">
        <f ca="1">SUM(CB488:CL488)+BE488*DCF!M$10*(1+Inputs!$B$30)*(1-Inputs!$B$33)*(1-Inputs!$B$30/Inputs!$B$31)/(Inputs!$B$29-Inputs!$B$30)*DCF!M$6</f>
        <v>150646.40121380117</v>
      </c>
      <c r="DJ488" s="15">
        <f ca="1">SUM(CM488:CW488)+BP488*DCF!M$28*(1+Inputs!$B$30)*(1-Inputs!$B$33)*(1-Inputs!$B$30/Inputs!$B$31)/(Inputs!$B$29-Inputs!$B$30)*DCF!M$6</f>
        <v>1713694.534582051</v>
      </c>
      <c r="DK488" s="15">
        <f ca="1">SUM(CX488:DH488)+CA488*DCF!M$46*(1+Inputs!$B$30)*(1-Inputs!$B$33)*(1-Inputs!$B$30/Inputs!$B$31)/(Inputs!$B$29-Inputs!$B$30)*DCF!M$6</f>
        <v>867303.62987691234</v>
      </c>
      <c r="DM488" s="15">
        <f ca="1">DI488+DJ488+DK488+Inputs!$B$34+Inputs!$B$36-Inputs!$B$35</f>
        <v>2808495.5656727646</v>
      </c>
    </row>
    <row r="489" spans="1:117" x14ac:dyDescent="0.75">
      <c r="A489" s="11">
        <v>476</v>
      </c>
      <c r="C489" s="23">
        <f t="shared" ca="1" si="287"/>
        <v>-0.43545441229370446</v>
      </c>
      <c r="D489" s="23">
        <f t="shared" ca="1" si="287"/>
        <v>-1.4613132159605564</v>
      </c>
      <c r="E489" s="23">
        <f t="shared" ca="1" si="287"/>
        <v>-1.6711173117748783</v>
      </c>
      <c r="F489" s="23">
        <f t="shared" ca="1" si="287"/>
        <v>-0.70232051960148756</v>
      </c>
      <c r="G489" s="23">
        <f t="shared" ca="1" si="287"/>
        <v>1.3155003190664956</v>
      </c>
      <c r="H489" s="23">
        <f t="shared" ca="1" si="287"/>
        <v>9.5542344267918154E-3</v>
      </c>
      <c r="I489" s="23">
        <f t="shared" ca="1" si="287"/>
        <v>-1.8031534533448426</v>
      </c>
      <c r="J489" s="23">
        <f t="shared" ca="1" si="287"/>
        <v>1.4737345869285499</v>
      </c>
      <c r="K489" s="23">
        <f t="shared" ca="1" si="287"/>
        <v>0.13464118102245734</v>
      </c>
      <c r="L489" s="23">
        <f t="shared" ca="1" si="287"/>
        <v>-0.49123392339150923</v>
      </c>
      <c r="M489" s="23">
        <f t="shared" ca="1" si="287"/>
        <v>-0.40297954907741884</v>
      </c>
      <c r="N489" s="23">
        <f ca="1">SQRT(Inputs!$B$38)*C489+SQRT(1-Inputs!$B$38)*_xlfn.NORM.S.INV(RAND())</f>
        <v>-0.50102254099702603</v>
      </c>
      <c r="O489" s="23">
        <f ca="1">SQRT(Inputs!$B$38)*D489+SQRT(1-Inputs!$B$38)*_xlfn.NORM.S.INV(RAND())</f>
        <v>-0.37864014614553404</v>
      </c>
      <c r="P489" s="23">
        <f ca="1">SQRT(Inputs!$B$38)*E489+SQRT(1-Inputs!$B$38)*_xlfn.NORM.S.INV(RAND())</f>
        <v>-0.78897782352256696</v>
      </c>
      <c r="Q489" s="23">
        <f ca="1">SQRT(Inputs!$B$38)*F489+SQRT(1-Inputs!$B$38)*_xlfn.NORM.S.INV(RAND())</f>
        <v>0.46406277066265772</v>
      </c>
      <c r="R489" s="23">
        <f ca="1">SQRT(Inputs!$B$38)*G489+SQRT(1-Inputs!$B$38)*_xlfn.NORM.S.INV(RAND())</f>
        <v>1.2246679820281234</v>
      </c>
      <c r="S489" s="23">
        <f ca="1">SQRT(Inputs!$B$38)*H489+SQRT(1-Inputs!$B$38)*_xlfn.NORM.S.INV(RAND())</f>
        <v>0.89324975881782465</v>
      </c>
      <c r="T489" s="23">
        <f ca="1">SQRT(Inputs!$B$38)*I489+SQRT(1-Inputs!$B$38)*_xlfn.NORM.S.INV(RAND())</f>
        <v>-2.6882435751905849</v>
      </c>
      <c r="U489" s="23">
        <f ca="1">SQRT(Inputs!$B$38)*J489+SQRT(1-Inputs!$B$38)*_xlfn.NORM.S.INV(RAND())</f>
        <v>6.9636147811015459E-2</v>
      </c>
      <c r="V489" s="23">
        <f ca="1">SQRT(Inputs!$B$38)*K489+SQRT(1-Inputs!$B$38)*_xlfn.NORM.S.INV(RAND())</f>
        <v>0.46753289677091681</v>
      </c>
      <c r="W489" s="23">
        <f ca="1">SQRT(Inputs!$B$38)*L489+SQRT(1-Inputs!$B$38)*_xlfn.NORM.S.INV(RAND())</f>
        <v>-0.42519665376450488</v>
      </c>
      <c r="X489" s="23">
        <f ca="1">SQRT(Inputs!$B$38)*M489+SQRT(1-Inputs!$B$38)*_xlfn.NORM.S.INV(RAND())</f>
        <v>1.1126383638560944</v>
      </c>
      <c r="Y489" s="23">
        <f ca="1">SQRT(Inputs!$B$38)*C489+SQRT(1-Inputs!$B$38)*_xlfn.NORM.S.INV(RAND())</f>
        <v>0.80525364685893996</v>
      </c>
      <c r="Z489" s="23">
        <f ca="1">SQRT(Inputs!$B$38)*D489+SQRT(1-Inputs!$B$38)*_xlfn.NORM.S.INV(RAND())</f>
        <v>-1.0410486565589374</v>
      </c>
      <c r="AA489" s="23">
        <f ca="1">SQRT(Inputs!$B$38)*E489+SQRT(1-Inputs!$B$38)*_xlfn.NORM.S.INV(RAND())</f>
        <v>-1.2750057752975537</v>
      </c>
      <c r="AB489" s="23">
        <f ca="1">SQRT(Inputs!$B$38)*F489+SQRT(1-Inputs!$B$38)*_xlfn.NORM.S.INV(RAND())</f>
        <v>-0.97694287863551699</v>
      </c>
      <c r="AC489" s="23">
        <f ca="1">SQRT(Inputs!$B$38)*G489+SQRT(1-Inputs!$B$38)*_xlfn.NORM.S.INV(RAND())</f>
        <v>0.65383859117133258</v>
      </c>
      <c r="AD489" s="23">
        <f ca="1">SQRT(Inputs!$B$38)*H489+SQRT(1-Inputs!$B$38)*_xlfn.NORM.S.INV(RAND())</f>
        <v>0.2322742534503946</v>
      </c>
      <c r="AE489" s="23">
        <f ca="1">SQRT(Inputs!$B$38)*I489+SQRT(1-Inputs!$B$38)*_xlfn.NORM.S.INV(RAND())</f>
        <v>-1.299405876295793</v>
      </c>
      <c r="AF489" s="23">
        <f ca="1">SQRT(Inputs!$B$38)*J489+SQRT(1-Inputs!$B$38)*_xlfn.NORM.S.INV(RAND())</f>
        <v>1.285397995932045</v>
      </c>
      <c r="AG489" s="23">
        <f ca="1">SQRT(Inputs!$B$38)*K489+SQRT(1-Inputs!$B$38)*_xlfn.NORM.S.INV(RAND())</f>
        <v>-0.35665225312312548</v>
      </c>
      <c r="AH489" s="23">
        <f ca="1">SQRT(Inputs!$B$38)*L489+SQRT(1-Inputs!$B$38)*_xlfn.NORM.S.INV(RAND())</f>
        <v>-0.60307029463641348</v>
      </c>
      <c r="AI489" s="23">
        <f ca="1">SQRT(Inputs!$B$38)*M489+SQRT(1-Inputs!$B$38)*_xlfn.NORM.S.INV(RAND())</f>
        <v>0.18407105818028871</v>
      </c>
      <c r="AJ489" s="23">
        <f ca="1">SQRT(Inputs!$B$38)*C489+SQRT(1-Inputs!$B$38)*_xlfn.NORM.S.INV(RAND())</f>
        <v>-0.80689710417372829</v>
      </c>
      <c r="AK489" s="23">
        <f ca="1">SQRT(Inputs!$B$38)*D489+SQRT(1-Inputs!$B$38)*_xlfn.NORM.S.INV(RAND())</f>
        <v>-1.0433415441229756</v>
      </c>
      <c r="AL489" s="23">
        <f ca="1">SQRT(Inputs!$B$38)*E489+SQRT(1-Inputs!$B$38)*_xlfn.NORM.S.INV(RAND())</f>
        <v>-1.8898649543241401</v>
      </c>
      <c r="AM489" s="23">
        <f ca="1">SQRT(Inputs!$B$38)*F489+SQRT(1-Inputs!$B$38)*_xlfn.NORM.S.INV(RAND())</f>
        <v>-0.56090877512221127</v>
      </c>
      <c r="AN489" s="23">
        <f ca="1">SQRT(Inputs!$B$38)*G489+SQRT(1-Inputs!$B$38)*_xlfn.NORM.S.INV(RAND())</f>
        <v>1.0380146966639443</v>
      </c>
      <c r="AO489" s="23">
        <f ca="1">SQRT(Inputs!$B$38)*H489+SQRT(1-Inputs!$B$38)*_xlfn.NORM.S.INV(RAND())</f>
        <v>2.1111152690952442</v>
      </c>
      <c r="AP489" s="23">
        <f ca="1">SQRT(Inputs!$B$38)*I489+SQRT(1-Inputs!$B$38)*_xlfn.NORM.S.INV(RAND())</f>
        <v>-7.4803428732600263E-2</v>
      </c>
      <c r="AQ489" s="23">
        <f ca="1">SQRT(Inputs!$B$38)*J489+SQRT(1-Inputs!$B$38)*_xlfn.NORM.S.INV(RAND())</f>
        <v>-0.60865746163263756</v>
      </c>
      <c r="AR489" s="23">
        <f ca="1">SQRT(Inputs!$B$38)*K489+SQRT(1-Inputs!$B$38)*_xlfn.NORM.S.INV(RAND())</f>
        <v>-0.14612293068789101</v>
      </c>
      <c r="AS489" s="23">
        <f ca="1">SQRT(Inputs!$B$38)*L489+SQRT(1-Inputs!$B$38)*_xlfn.NORM.S.INV(RAND())</f>
        <v>-0.30368870604378873</v>
      </c>
      <c r="AT489" s="23">
        <f ca="1">SQRT(Inputs!$B$38)*M489+SQRT(1-Inputs!$B$38)*_xlfn.NORM.S.INV(RAND())</f>
        <v>0.11930484655514947</v>
      </c>
      <c r="AU489" s="15">
        <f ca="1">Inputs!$B$6*EXP($B$8-0.5*C$5^2+C$5*N489)</f>
        <v>4575.6788841468342</v>
      </c>
      <c r="AV489" s="15">
        <f t="shared" ca="1" si="255"/>
        <v>5268.0787886943463</v>
      </c>
      <c r="AW489" s="15">
        <f t="shared" ca="1" si="256"/>
        <v>5775.0280635185518</v>
      </c>
      <c r="AX489" s="15">
        <f t="shared" ca="1" si="257"/>
        <v>7471.5897519224609</v>
      </c>
      <c r="AY489" s="15">
        <f t="shared" ca="1" si="258"/>
        <v>10535.037698603022</v>
      </c>
      <c r="AZ489" s="15">
        <f t="shared" ca="1" si="259"/>
        <v>14216.449585781616</v>
      </c>
      <c r="BA489" s="15">
        <f t="shared" ca="1" si="260"/>
        <v>13130.847332520611</v>
      </c>
      <c r="BB489" s="15">
        <f t="shared" ca="1" si="261"/>
        <v>16188.710970006005</v>
      </c>
      <c r="BC489" s="15">
        <f t="shared" ca="1" si="262"/>
        <v>20742.362808658687</v>
      </c>
      <c r="BD489" s="15">
        <f t="shared" ca="1" si="263"/>
        <v>24420.569876099711</v>
      </c>
      <c r="BE489" s="15">
        <f t="shared" ca="1" si="264"/>
        <v>33115.767668024688</v>
      </c>
      <c r="BF489" s="15">
        <f ca="1">Inputs!$B$13*EXP($B$9-0.5*C$6^2+C$6*Y489)</f>
        <v>16225.005926089232</v>
      </c>
      <c r="BG489" s="15">
        <f t="shared" ca="1" si="265"/>
        <v>16387.553779125508</v>
      </c>
      <c r="BH489" s="15">
        <f t="shared" ca="1" si="266"/>
        <v>16206.158533185137</v>
      </c>
      <c r="BI489" s="15">
        <f t="shared" ca="1" si="267"/>
        <v>17069.066691204069</v>
      </c>
      <c r="BJ489" s="15">
        <f t="shared" ca="1" si="268"/>
        <v>22993.681861074536</v>
      </c>
      <c r="BK489" s="15">
        <f t="shared" ca="1" si="269"/>
        <v>29127.048175821714</v>
      </c>
      <c r="BL489" s="15">
        <f t="shared" ca="1" si="270"/>
        <v>30234.110563300816</v>
      </c>
      <c r="BM489" s="15">
        <f t="shared" ca="1" si="271"/>
        <v>43598.776438533336</v>
      </c>
      <c r="BN489" s="15">
        <f t="shared" ca="1" si="272"/>
        <v>51377.570676560092</v>
      </c>
      <c r="BO489" s="15">
        <f t="shared" ca="1" si="273"/>
        <v>58935.136196008192</v>
      </c>
      <c r="BP489" s="15">
        <f t="shared" ca="1" si="274"/>
        <v>74066.747061476999</v>
      </c>
      <c r="BQ489" s="15">
        <f ca="1">Inputs!$B$20*EXP($B$10-0.5*C$7^2+C$7*AJ489)</f>
        <v>3221.9313330640225</v>
      </c>
      <c r="BR489" s="15">
        <f t="shared" ca="1" si="275"/>
        <v>3138.7294101203338</v>
      </c>
      <c r="BS489" s="15">
        <f t="shared" ca="1" si="276"/>
        <v>2497.8007730445138</v>
      </c>
      <c r="BT489" s="15">
        <f t="shared" ca="1" si="277"/>
        <v>2972.6896408708035</v>
      </c>
      <c r="BU489" s="15">
        <f t="shared" ca="1" si="278"/>
        <v>5296.1003190021383</v>
      </c>
      <c r="BV489" s="15">
        <f t="shared" ca="1" si="279"/>
        <v>11855.979121689808</v>
      </c>
      <c r="BW489" s="15">
        <f t="shared" ca="1" si="280"/>
        <v>16284.481000430134</v>
      </c>
      <c r="BX489" s="15">
        <f t="shared" ca="1" si="281"/>
        <v>20160.144397080672</v>
      </c>
      <c r="BY489" s="15">
        <f t="shared" ca="1" si="282"/>
        <v>27469.001546150565</v>
      </c>
      <c r="BZ489" s="15">
        <f t="shared" ca="1" si="283"/>
        <v>36450.038356670157</v>
      </c>
      <c r="CA489" s="15">
        <f t="shared" ca="1" si="284"/>
        <v>52298.324868429227</v>
      </c>
      <c r="CB489" s="15">
        <f ca="1">(AU489*DCF!C$10-DCF!C$5*MAX(AU489*DCF!C$10,0)-MAX(AU489-Inputs!$B$6,0)/Inputs!$B$10)*DCF!C$6</f>
        <v>1045.8305491135839</v>
      </c>
      <c r="CC489" s="15">
        <f ca="1">(AV489*DCF!D$10-DCF!D$5*MAX(AV489*DCF!D$10,0)-MAX(AV489-AU489,0)/Inputs!$B$10)*DCF!D$6</f>
        <v>1115.2349193508933</v>
      </c>
      <c r="CD489" s="15">
        <f ca="1">(AW489*DCF!E$10-DCF!E$5*MAX(AW489*DCF!E$10,0)-MAX(AW489-AV489,0)/Inputs!$B$10)*DCF!E$6</f>
        <v>1219.1760788465963</v>
      </c>
      <c r="CE489" s="15">
        <f ca="1">(AX489*DCF!F$10-DCF!F$5*MAX(AX489*DCF!F$10,0)-MAX(AX489-AW489,0)/Inputs!$B$10)*DCF!F$6</f>
        <v>1278.0237108379147</v>
      </c>
      <c r="CF489" s="15">
        <f ca="1">(AY489*DCF!G$10-DCF!G$5*MAX(AY489*DCF!G$10,0)-MAX(AY489-AX489,0)/Inputs!$B$10)*DCF!G$6</f>
        <v>1581.7899352234233</v>
      </c>
      <c r="CG489" s="15">
        <f ca="1">(AZ489*DCF!H$10-DCF!H$5*MAX(AZ489*DCF!H$10,0)-MAX(AZ489-AY489,0)/Inputs!$B$10)*DCF!H$6</f>
        <v>2106.4332056786893</v>
      </c>
      <c r="CH489" s="15">
        <f ca="1">(BA489*DCF!I$10-DCF!I$5*MAX(BA489*DCF!I$10,0)-MAX(BA489-AZ489,0)/Inputs!$B$10)*DCF!I$6</f>
        <v>2398.5267928779936</v>
      </c>
      <c r="CI489" s="15">
        <f ca="1">(BB489*DCF!J$10-DCF!J$5*MAX(BB489*DCF!J$10,0)-MAX(BB489-BA489,0)/Inputs!$B$10)*DCF!J$6</f>
        <v>2314.6515208004807</v>
      </c>
      <c r="CJ489" s="15">
        <f ca="1">(BC489*DCF!K$10-DCF!K$5*MAX(BC489*DCF!K$10,0)-MAX(BC489-BB489,0)/Inputs!$B$10)*DCF!K$6</f>
        <v>2701.7453498368263</v>
      </c>
      <c r="CK489" s="15">
        <f ca="1">(BD489*DCF!L$10-DCF!L$5*MAX(BD489*DCF!L$10,0)-MAX(BD489-BC489,0)/Inputs!$B$10)*DCF!L$6</f>
        <v>3207.4345888905027</v>
      </c>
      <c r="CL489" s="15">
        <f ca="1">(BE489*DCF!M$10-DCF!M$5*MAX(BE489*DCF!M$10,0)-MAX(BE489-BD489,0)/Inputs!$B$10)*DCF!M$6</f>
        <v>3634.3288552121544</v>
      </c>
      <c r="CM489" s="15">
        <f ca="1">(BF489*DCF!C$28-DCF!C$5*MAX(BF489*DCF!C$28,0)-MAX(BF489-Inputs!$B$13,0)/Inputs!$B$17)*DCF!C$6</f>
        <v>3834.4430181987491</v>
      </c>
      <c r="CN489" s="15">
        <f ca="1">(BG489*DCF!D$28-DCF!D$5*MAX(BG489*DCF!D$28,0)-MAX(BG489-BF489,0)/Inputs!$B$17)*DCF!D$6</f>
        <v>4791.8336375749222</v>
      </c>
      <c r="CO489" s="15">
        <f ca="1">(BH489*DCF!E$28-DCF!E$5*MAX(BH489*DCF!E$28,0)-MAX(BH489-BG489,0)/Inputs!$B$17)*DCF!E$6</f>
        <v>4589.8726706433672</v>
      </c>
      <c r="CP489" s="15">
        <f ca="1">(BI489*DCF!F$28-DCF!F$5*MAX(BI489*DCF!F$28,0)-MAX(BI489-BH489,0)/Inputs!$B$17)*DCF!F$6</f>
        <v>4476.6959232523213</v>
      </c>
      <c r="CQ489" s="15">
        <f ca="1">(BJ489*DCF!G$28-DCF!G$5*MAX(BJ489*DCF!G$28,0)-MAX(BJ489-BI489,0)/Inputs!$B$17)*DCF!G$6</f>
        <v>4969.4234678965959</v>
      </c>
      <c r="CR489" s="15">
        <f ca="1">(BK489*DCF!H$28-DCF!H$5*MAX(BK489*DCF!H$28,0)-MAX(BK489-BJ489,0)/Inputs!$B$17)*DCF!H$6</f>
        <v>6250.4873634117075</v>
      </c>
      <c r="CS489" s="15">
        <f ca="1">(BL489*DCF!I$28-DCF!I$5*MAX(BL489*DCF!I$28,0)-MAX(BL489-BK489,0)/Inputs!$B$17)*DCF!I$6</f>
        <v>6950.7455308486406</v>
      </c>
      <c r="CT489" s="15">
        <f ca="1">(BM489*DCF!J$28-DCF!J$5*MAX(BM489*DCF!J$28,0)-MAX(BM489-BL489,0)/Inputs!$B$17)*DCF!J$6</f>
        <v>7954.1010389979492</v>
      </c>
      <c r="CU489" s="15">
        <f ca="1">(BN489*DCF!K$28-DCF!K$5*MAX(BN489*DCF!K$28,0)-MAX(BN489-BM489,0)/Inputs!$B$17)*DCF!K$6</f>
        <v>9897.282797986114</v>
      </c>
      <c r="CV489" s="15">
        <f ca="1">(BO489*DCF!L$28-DCF!L$5*MAX(BO489*DCF!L$28,0)-MAX(BO489-BN489,0)/Inputs!$B$17)*DCF!L$6</f>
        <v>10903.645571503337</v>
      </c>
      <c r="CW489" s="15">
        <f ca="1">(BP489*DCF!M$28-DCF!M$5*MAX(BP489*DCF!M$28,0)-MAX(BP489-BO489,0)/Inputs!$B$17)*DCF!M$6</f>
        <v>12354.022801150462</v>
      </c>
      <c r="CX489" s="15">
        <f ca="1">(BQ489*DCF!C$46-DCF!C$5*MAX(BQ489*DCF!C$46,0)-MAX(BQ489-Inputs!$B$20,0)/Inputs!$B$24)*DCF!C$6</f>
        <v>-753.76304831225571</v>
      </c>
      <c r="CY489" s="15">
        <f ca="1">(BR489*DCF!D$46-DCF!D$5*MAX(BR489*DCF!D$46,0)-MAX(BR489-BQ489,0)/Inputs!$B$24)*DCF!D$6</f>
        <v>-535.70791419150294</v>
      </c>
      <c r="CZ489" s="15">
        <f ca="1">(BS489*DCF!E$46-DCF!E$5*MAX(BS489*DCF!E$46,0)-MAX(BS489-BR489,0)/Inputs!$B$24)*DCF!E$6</f>
        <v>-295.3692904099467</v>
      </c>
      <c r="DA489" s="15">
        <f ca="1">(BT489*DCF!F$46-DCF!F$5*MAX(BT489*DCF!F$46,0)-MAX(BT489-BS489,0)/Inputs!$B$24)*DCF!F$6</f>
        <v>-389.41210358369239</v>
      </c>
      <c r="DB489" s="15">
        <f ca="1">(BU489*DCF!G$46-DCF!G$5*MAX(BU489*DCF!G$46,0)-MAX(BU489-BT489,0)/Inputs!$B$24)*DCF!G$6</f>
        <v>-959.69979804817353</v>
      </c>
      <c r="DC489" s="15">
        <f ca="1">(BV489*DCF!H$46-DCF!H$5*MAX(BV489*DCF!H$46,0)-MAX(BV489-BU489,0)/Inputs!$B$24)*DCF!H$6</f>
        <v>-2038.4421448909186</v>
      </c>
      <c r="DD489" s="15">
        <f ca="1">(BW489*DCF!I$46-DCF!I$5*MAX(BW489*DCF!I$46,0)-MAX(BW489-BV489,0)/Inputs!$B$24)*DCF!I$6</f>
        <v>-895.15517026515442</v>
      </c>
      <c r="DE489" s="15">
        <f ca="1">(BX489*DCF!J$46-DCF!J$5*MAX(BX489*DCF!J$46,0)-MAX(BX489-BW489,0)/Inputs!$B$24)*DCF!J$6</f>
        <v>-182.10032180658087</v>
      </c>
      <c r="DF489" s="15">
        <f ca="1">(BY489*DCF!K$46-DCF!K$5*MAX(BY489*DCF!K$46,0)-MAX(BY489-BX489,0)/Inputs!$B$24)*DCF!K$6</f>
        <v>-221.35435768042186</v>
      </c>
      <c r="DG489" s="15">
        <f ca="1">(BZ489*DCF!L$46-DCF!L$5*MAX(BZ489*DCF!L$46,0)-MAX(BZ489-BY489,0)/Inputs!$B$24)*DCF!L$6</f>
        <v>487.18425520764572</v>
      </c>
      <c r="DH489" s="15">
        <f ca="1">(CA489*DCF!M$46-DCF!M$5*MAX(CA489*DCF!M$46,0)-MAX(CA489-BZ489,0)/Inputs!$B$24)*DCF!M$6</f>
        <v>786.80083878392861</v>
      </c>
      <c r="DI489" s="15">
        <f ca="1">SUM(CB489:CL489)+BE489*DCF!M$10*(1+Inputs!$B$30)*(1-Inputs!$B$33)*(1-Inputs!$B$30/Inputs!$B$31)/(Inputs!$B$29-Inputs!$B$30)*DCF!M$6</f>
        <v>114764.79483747453</v>
      </c>
      <c r="DJ489" s="15">
        <f ca="1">SUM(CM489:CW489)+BP489*DCF!M$28*(1+Inputs!$B$30)*(1-Inputs!$B$33)*(1-Inputs!$B$30/Inputs!$B$31)/(Inputs!$B$29-Inputs!$B$30)*DCF!M$6</f>
        <v>351810.86915936403</v>
      </c>
      <c r="DK489" s="15">
        <f ca="1">SUM(CX489:DH489)+CA489*DCF!M$46*(1+Inputs!$B$30)*(1-Inputs!$B$33)*(1-Inputs!$B$30/Inputs!$B$31)/(Inputs!$B$29-Inputs!$B$30)*DCF!M$6</f>
        <v>75862.386324019535</v>
      </c>
      <c r="DM489" s="15">
        <f ca="1">DI489+DJ489+DK489+Inputs!$B$34+Inputs!$B$36-Inputs!$B$35</f>
        <v>619289.05032085814</v>
      </c>
    </row>
    <row r="490" spans="1:117" x14ac:dyDescent="0.75">
      <c r="A490" s="11">
        <v>477</v>
      </c>
      <c r="C490" s="23">
        <f t="shared" ca="1" si="287"/>
        <v>0.98836347115101508</v>
      </c>
      <c r="D490" s="23">
        <f t="shared" ca="1" si="287"/>
        <v>0.26797609759002239</v>
      </c>
      <c r="E490" s="23">
        <f t="shared" ca="1" si="287"/>
        <v>1.0264550646325123</v>
      </c>
      <c r="F490" s="23">
        <f t="shared" ca="1" si="287"/>
        <v>-0.36981523056061533</v>
      </c>
      <c r="G490" s="23">
        <f t="shared" ca="1" si="287"/>
        <v>-0.44297848484543945</v>
      </c>
      <c r="H490" s="23">
        <f t="shared" ca="1" si="287"/>
        <v>0.56340551322106025</v>
      </c>
      <c r="I490" s="23">
        <f t="shared" ca="1" si="287"/>
        <v>1.335802537657214</v>
      </c>
      <c r="J490" s="23">
        <f t="shared" ca="1" si="287"/>
        <v>-0.38990130233633224</v>
      </c>
      <c r="K490" s="23">
        <f t="shared" ca="1" si="287"/>
        <v>-1.571745998058298</v>
      </c>
      <c r="L490" s="23">
        <f t="shared" ca="1" si="287"/>
        <v>-2.221491590226703</v>
      </c>
      <c r="M490" s="23">
        <f t="shared" ca="1" si="287"/>
        <v>2.3614001262392388</v>
      </c>
      <c r="N490" s="23">
        <f ca="1">SQRT(Inputs!$B$38)*C490+SQRT(1-Inputs!$B$38)*_xlfn.NORM.S.INV(RAND())</f>
        <v>-0.98259670952180633</v>
      </c>
      <c r="O490" s="23">
        <f ca="1">SQRT(Inputs!$B$38)*D490+SQRT(1-Inputs!$B$38)*_xlfn.NORM.S.INV(RAND())</f>
        <v>1.0355155342988942</v>
      </c>
      <c r="P490" s="23">
        <f ca="1">SQRT(Inputs!$B$38)*E490+SQRT(1-Inputs!$B$38)*_xlfn.NORM.S.INV(RAND())</f>
        <v>0.46838319120242045</v>
      </c>
      <c r="Q490" s="23">
        <f ca="1">SQRT(Inputs!$B$38)*F490+SQRT(1-Inputs!$B$38)*_xlfn.NORM.S.INV(RAND())</f>
        <v>0.93582663649702913</v>
      </c>
      <c r="R490" s="23">
        <f ca="1">SQRT(Inputs!$B$38)*G490+SQRT(1-Inputs!$B$38)*_xlfn.NORM.S.INV(RAND())</f>
        <v>-0.20638343356841449</v>
      </c>
      <c r="S490" s="23">
        <f ca="1">SQRT(Inputs!$B$38)*H490+SQRT(1-Inputs!$B$38)*_xlfn.NORM.S.INV(RAND())</f>
        <v>-0.27031330657044811</v>
      </c>
      <c r="T490" s="23">
        <f ca="1">SQRT(Inputs!$B$38)*I490+SQRT(1-Inputs!$B$38)*_xlfn.NORM.S.INV(RAND())</f>
        <v>1.6123801885243143</v>
      </c>
      <c r="U490" s="23">
        <f ca="1">SQRT(Inputs!$B$38)*J490+SQRT(1-Inputs!$B$38)*_xlfn.NORM.S.INV(RAND())</f>
        <v>-2.5949983965568237</v>
      </c>
      <c r="V490" s="23">
        <f ca="1">SQRT(Inputs!$B$38)*K490+SQRT(1-Inputs!$B$38)*_xlfn.NORM.S.INV(RAND())</f>
        <v>-2.1179801782253618</v>
      </c>
      <c r="W490" s="23">
        <f ca="1">SQRT(Inputs!$B$38)*L490+SQRT(1-Inputs!$B$38)*_xlfn.NORM.S.INV(RAND())</f>
        <v>-0.93294538768512281</v>
      </c>
      <c r="X490" s="23">
        <f ca="1">SQRT(Inputs!$B$38)*M490+SQRT(1-Inputs!$B$38)*_xlfn.NORM.S.INV(RAND())</f>
        <v>1.0020795800140063</v>
      </c>
      <c r="Y490" s="23">
        <f ca="1">SQRT(Inputs!$B$38)*C490+SQRT(1-Inputs!$B$38)*_xlfn.NORM.S.INV(RAND())</f>
        <v>1.7643999151435463</v>
      </c>
      <c r="Z490" s="23">
        <f ca="1">SQRT(Inputs!$B$38)*D490+SQRT(1-Inputs!$B$38)*_xlfn.NORM.S.INV(RAND())</f>
        <v>1.7226490498308427</v>
      </c>
      <c r="AA490" s="23">
        <f ca="1">SQRT(Inputs!$B$38)*E490+SQRT(1-Inputs!$B$38)*_xlfn.NORM.S.INV(RAND())</f>
        <v>0.77647286787742664</v>
      </c>
      <c r="AB490" s="23">
        <f ca="1">SQRT(Inputs!$B$38)*F490+SQRT(1-Inputs!$B$38)*_xlfn.NORM.S.INV(RAND())</f>
        <v>0.30674311564332074</v>
      </c>
      <c r="AC490" s="23">
        <f ca="1">SQRT(Inputs!$B$38)*G490+SQRT(1-Inputs!$B$38)*_xlfn.NORM.S.INV(RAND())</f>
        <v>1.232648075935558</v>
      </c>
      <c r="AD490" s="23">
        <f ca="1">SQRT(Inputs!$B$38)*H490+SQRT(1-Inputs!$B$38)*_xlfn.NORM.S.INV(RAND())</f>
        <v>-0.85269989894455578</v>
      </c>
      <c r="AE490" s="23">
        <f ca="1">SQRT(Inputs!$B$38)*I490+SQRT(1-Inputs!$B$38)*_xlfn.NORM.S.INV(RAND())</f>
        <v>-0.17405453254235559</v>
      </c>
      <c r="AF490" s="23">
        <f ca="1">SQRT(Inputs!$B$38)*J490+SQRT(1-Inputs!$B$38)*_xlfn.NORM.S.INV(RAND())</f>
        <v>-1.1145465249343525</v>
      </c>
      <c r="AG490" s="23">
        <f ca="1">SQRT(Inputs!$B$38)*K490+SQRT(1-Inputs!$B$38)*_xlfn.NORM.S.INV(RAND())</f>
        <v>-0.86924125777237526</v>
      </c>
      <c r="AH490" s="23">
        <f ca="1">SQRT(Inputs!$B$38)*L490+SQRT(1-Inputs!$B$38)*_xlfn.NORM.S.INV(RAND())</f>
        <v>-1.2795666436184474</v>
      </c>
      <c r="AI490" s="23">
        <f ca="1">SQRT(Inputs!$B$38)*M490+SQRT(1-Inputs!$B$38)*_xlfn.NORM.S.INV(RAND())</f>
        <v>1.2580834288540659</v>
      </c>
      <c r="AJ490" s="23">
        <f ca="1">SQRT(Inputs!$B$38)*C490+SQRT(1-Inputs!$B$38)*_xlfn.NORM.S.INV(RAND())</f>
        <v>0.78897264374053355</v>
      </c>
      <c r="AK490" s="23">
        <f ca="1">SQRT(Inputs!$B$38)*D490+SQRT(1-Inputs!$B$38)*_xlfn.NORM.S.INV(RAND())</f>
        <v>-0.67586847112638537</v>
      </c>
      <c r="AL490" s="23">
        <f ca="1">SQRT(Inputs!$B$38)*E490+SQRT(1-Inputs!$B$38)*_xlfn.NORM.S.INV(RAND())</f>
        <v>0.47640138898315704</v>
      </c>
      <c r="AM490" s="23">
        <f ca="1">SQRT(Inputs!$B$38)*F490+SQRT(1-Inputs!$B$38)*_xlfn.NORM.S.INV(RAND())</f>
        <v>0.33168803475871639</v>
      </c>
      <c r="AN490" s="23">
        <f ca="1">SQRT(Inputs!$B$38)*G490+SQRT(1-Inputs!$B$38)*_xlfn.NORM.S.INV(RAND())</f>
        <v>0.42946903738783615</v>
      </c>
      <c r="AO490" s="23">
        <f ca="1">SQRT(Inputs!$B$38)*H490+SQRT(1-Inputs!$B$38)*_xlfn.NORM.S.INV(RAND())</f>
        <v>1.3578740822429689</v>
      </c>
      <c r="AP490" s="23">
        <f ca="1">SQRT(Inputs!$B$38)*I490+SQRT(1-Inputs!$B$38)*_xlfn.NORM.S.INV(RAND())</f>
        <v>-0.7320183779206022</v>
      </c>
      <c r="AQ490" s="23">
        <f ca="1">SQRT(Inputs!$B$38)*J490+SQRT(1-Inputs!$B$38)*_xlfn.NORM.S.INV(RAND())</f>
        <v>1.0478580700076796</v>
      </c>
      <c r="AR490" s="23">
        <f ca="1">SQRT(Inputs!$B$38)*K490+SQRT(1-Inputs!$B$38)*_xlfn.NORM.S.INV(RAND())</f>
        <v>-1.0286722527648535</v>
      </c>
      <c r="AS490" s="23">
        <f ca="1">SQRT(Inputs!$B$38)*L490+SQRT(1-Inputs!$B$38)*_xlfn.NORM.S.INV(RAND())</f>
        <v>-1.2243526711962676</v>
      </c>
      <c r="AT490" s="23">
        <f ca="1">SQRT(Inputs!$B$38)*M490+SQRT(1-Inputs!$B$38)*_xlfn.NORM.S.INV(RAND())</f>
        <v>-5.3818233041570629E-2</v>
      </c>
      <c r="AU490" s="15">
        <f ca="1">Inputs!$B$6*EXP($B$8-0.5*C$5^2+C$5*N490)</f>
        <v>4232.5353458531772</v>
      </c>
      <c r="AV490" s="15">
        <f t="shared" ca="1" si="255"/>
        <v>5999.2711852847342</v>
      </c>
      <c r="AW490" s="15">
        <f t="shared" ca="1" si="256"/>
        <v>7792.0944330054826</v>
      </c>
      <c r="AX490" s="15">
        <f t="shared" ca="1" si="257"/>
        <v>10693.255231237405</v>
      </c>
      <c r="AY490" s="15">
        <f t="shared" ca="1" si="258"/>
        <v>12757.029700229916</v>
      </c>
      <c r="AZ490" s="15">
        <f t="shared" ca="1" si="259"/>
        <v>15144.609611905984</v>
      </c>
      <c r="BA490" s="15">
        <f t="shared" ca="1" si="260"/>
        <v>21939.993300518476</v>
      </c>
      <c r="BB490" s="15">
        <f t="shared" ca="1" si="261"/>
        <v>20711.565573947442</v>
      </c>
      <c r="BC490" s="15">
        <f t="shared" ca="1" si="262"/>
        <v>20676.069192443258</v>
      </c>
      <c r="BD490" s="15">
        <f t="shared" ca="1" si="263"/>
        <v>23213.47912206563</v>
      </c>
      <c r="BE490" s="15">
        <f t="shared" ca="1" si="264"/>
        <v>31163.486542140436</v>
      </c>
      <c r="BF490" s="15">
        <f ca="1">Inputs!$B$13*EXP($B$9-0.5*C$6^2+C$6*Y490)</f>
        <v>19622.996322670588</v>
      </c>
      <c r="BG490" s="15">
        <f t="shared" ca="1" si="265"/>
        <v>32633.777470743564</v>
      </c>
      <c r="BH490" s="15">
        <f t="shared" ca="1" si="266"/>
        <v>45352.71183410575</v>
      </c>
      <c r="BI490" s="15">
        <f t="shared" ca="1" si="267"/>
        <v>58202.643892714448</v>
      </c>
      <c r="BJ490" s="15">
        <f t="shared" ca="1" si="268"/>
        <v>85226.737040847249</v>
      </c>
      <c r="BK490" s="15">
        <f t="shared" ca="1" si="269"/>
        <v>93135.087108165404</v>
      </c>
      <c r="BL490" s="15">
        <f t="shared" ca="1" si="270"/>
        <v>111853.57533948905</v>
      </c>
      <c r="BM490" s="15">
        <f t="shared" ca="1" si="271"/>
        <v>119714.49008173085</v>
      </c>
      <c r="BN490" s="15">
        <f t="shared" ca="1" si="272"/>
        <v>132668.79157920578</v>
      </c>
      <c r="BO490" s="15">
        <f t="shared" ca="1" si="273"/>
        <v>140675.4385920873</v>
      </c>
      <c r="BP490" s="15">
        <f t="shared" ca="1" si="274"/>
        <v>199670.0625432533</v>
      </c>
      <c r="BQ490" s="15">
        <f ca="1">Inputs!$B$20*EXP($B$10-0.5*C$7^2+C$7*AJ490)</f>
        <v>5674.6469214518238</v>
      </c>
      <c r="BR490" s="15">
        <f t="shared" ca="1" si="275"/>
        <v>6212.4015650661768</v>
      </c>
      <c r="BS490" s="15">
        <f t="shared" ca="1" si="276"/>
        <v>9754.597441442389</v>
      </c>
      <c r="BT490" s="15">
        <f t="shared" ca="1" si="277"/>
        <v>14672.164390996304</v>
      </c>
      <c r="BU490" s="15">
        <f t="shared" ca="1" si="278"/>
        <v>22560.622663283189</v>
      </c>
      <c r="BV490" s="15">
        <f t="shared" ca="1" si="279"/>
        <v>42621.696188544003</v>
      </c>
      <c r="BW490" s="15">
        <f t="shared" ca="1" si="280"/>
        <v>50939.804899264287</v>
      </c>
      <c r="BX490" s="15">
        <f t="shared" ca="1" si="281"/>
        <v>87902.494756256419</v>
      </c>
      <c r="BY490" s="15">
        <f t="shared" ca="1" si="282"/>
        <v>101162.20603498421</v>
      </c>
      <c r="BZ490" s="15">
        <f t="shared" ca="1" si="283"/>
        <v>113336.40289394182</v>
      </c>
      <c r="CA490" s="15">
        <f t="shared" ca="1" si="284"/>
        <v>157687.95872968101</v>
      </c>
      <c r="CB490" s="15">
        <f ca="1">(AU490*DCF!C$10-DCF!C$5*MAX(AU490*DCF!C$10,0)-MAX(AU490-Inputs!$B$6,0)/Inputs!$B$10)*DCF!C$6</f>
        <v>1048.2772237038043</v>
      </c>
      <c r="CC490" s="15">
        <f ca="1">(AV490*DCF!D$10-DCF!D$5*MAX(AV490*DCF!D$10,0)-MAX(AV490-AU490,0)/Inputs!$B$10)*DCF!D$6</f>
        <v>1031.5094120012907</v>
      </c>
      <c r="CD490" s="15">
        <f ca="1">(AW490*DCF!E$10-DCF!E$5*MAX(AW490*DCF!E$10,0)-MAX(AW490-AV490,0)/Inputs!$B$10)*DCF!E$6</f>
        <v>1395.252525672485</v>
      </c>
      <c r="CE490" s="15">
        <f ca="1">(AX490*DCF!F$10-DCF!F$5*MAX(AX490*DCF!F$10,0)-MAX(AX490-AW490,0)/Inputs!$B$10)*DCF!F$6</f>
        <v>1730.6609414174827</v>
      </c>
      <c r="CF490" s="15">
        <f ca="1">(AY490*DCF!G$10-DCF!G$5*MAX(AY490*DCF!G$10,0)-MAX(AY490-AX490,0)/Inputs!$B$10)*DCF!G$6</f>
        <v>2231.7633487156982</v>
      </c>
      <c r="CG490" s="15">
        <f ca="1">(AZ490*DCF!H$10-DCF!H$5*MAX(AZ490*DCF!H$10,0)-MAX(AZ490-AY490,0)/Inputs!$B$10)*DCF!H$6</f>
        <v>2516.3792027587997</v>
      </c>
      <c r="CH490" s="15">
        <f ca="1">(BA490*DCF!I$10-DCF!I$5*MAX(BA490*DCF!I$10,0)-MAX(BA490-AZ490,0)/Inputs!$B$10)*DCF!I$6</f>
        <v>2892.9553889567824</v>
      </c>
      <c r="CI490" s="15">
        <f ca="1">(BB490*DCF!J$10-DCF!J$5*MAX(BB490*DCF!J$10,0)-MAX(BB490-BA490,0)/Inputs!$B$10)*DCF!J$6</f>
        <v>3554.1527100394146</v>
      </c>
      <c r="CJ490" s="15">
        <f ca="1">(BC490*DCF!K$10-DCF!K$5*MAX(BC490*DCF!K$10,0)-MAX(BC490-BB490,0)/Inputs!$B$10)*DCF!K$6</f>
        <v>3328.5150804035911</v>
      </c>
      <c r="CK490" s="15">
        <f ca="1">(BD490*DCF!L$10-DCF!L$5*MAX(BD490*DCF!L$10,0)-MAX(BD490-BC490,0)/Inputs!$B$10)*DCF!L$6</f>
        <v>3172.9058902201054</v>
      </c>
      <c r="CL490" s="15">
        <f ca="1">(BE490*DCF!M$10-DCF!M$5*MAX(BE490*DCF!M$10,0)-MAX(BE490-BD490,0)/Inputs!$B$10)*DCF!M$6</f>
        <v>3447.8576896623645</v>
      </c>
      <c r="CM490" s="15">
        <f ca="1">(BF490*DCF!C$28-DCF!C$5*MAX(BF490*DCF!C$28,0)-MAX(BF490-Inputs!$B$13,0)/Inputs!$B$17)*DCF!C$6</f>
        <v>4086.7321148853584</v>
      </c>
      <c r="CN490" s="15">
        <f ca="1">(BG490*DCF!D$28-DCF!D$5*MAX(BG490*DCF!D$28,0)-MAX(BG490-BF490,0)/Inputs!$B$17)*DCF!D$6</f>
        <v>6835.6039660926008</v>
      </c>
      <c r="CO490" s="15">
        <f ca="1">(BH490*DCF!E$28-DCF!E$5*MAX(BH490*DCF!E$28,0)-MAX(BH490-BG490,0)/Inputs!$B$17)*DCF!E$6</f>
        <v>10337.968672260678</v>
      </c>
      <c r="CP490" s="15">
        <f ca="1">(BI490*DCF!F$28-DCF!F$5*MAX(BI490*DCF!F$28,0)-MAX(BI490-BH490,0)/Inputs!$B$17)*DCF!F$6</f>
        <v>13460.951469093685</v>
      </c>
      <c r="CQ490" s="15">
        <f ca="1">(BJ490*DCF!G$28-DCF!G$5*MAX(BJ490*DCF!G$28,0)-MAX(BJ490-BI490,0)/Inputs!$B$17)*DCF!G$6</f>
        <v>17567.538036565616</v>
      </c>
      <c r="CR490" s="15">
        <f ca="1">(BK490*DCF!H$28-DCF!H$5*MAX(BK490*DCF!H$28,0)-MAX(BK490-BJ490,0)/Inputs!$B$17)*DCF!H$6</f>
        <v>21804.598911872803</v>
      </c>
      <c r="CS490" s="15">
        <f ca="1">(BL490*DCF!I$28-DCF!I$5*MAX(BL490*DCF!I$28,0)-MAX(BL490-BK490,0)/Inputs!$B$17)*DCF!I$6</f>
        <v>23616.031033192517</v>
      </c>
      <c r="CT490" s="15">
        <f ca="1">(BM490*DCF!J$28-DCF!J$5*MAX(BM490*DCF!J$28,0)-MAX(BM490-BL490,0)/Inputs!$B$17)*DCF!J$6</f>
        <v>25663.976476567663</v>
      </c>
      <c r="CU490" s="15">
        <f ca="1">(BN490*DCF!K$28-DCF!K$5*MAX(BN490*DCF!K$28,0)-MAX(BN490-BM490,0)/Inputs!$B$17)*DCF!K$6</f>
        <v>26430.694940695405</v>
      </c>
      <c r="CV490" s="15">
        <f ca="1">(BO490*DCF!L$28-DCF!L$5*MAX(BO490*DCF!L$28,0)-MAX(BO490-BN490,0)/Inputs!$B$17)*DCF!L$6</f>
        <v>27161.737298312797</v>
      </c>
      <c r="CW490" s="15">
        <f ca="1">(BP490*DCF!M$28-DCF!M$5*MAX(BP490*DCF!M$28,0)-MAX(BP490-BO490,0)/Inputs!$B$17)*DCF!M$6</f>
        <v>31401.441912148133</v>
      </c>
      <c r="CX490" s="15">
        <f ca="1">(BQ490*DCF!C$46-DCF!C$5*MAX(BQ490*DCF!C$46,0)-MAX(BQ490-Inputs!$B$20,0)/Inputs!$B$24)*DCF!C$6</f>
        <v>-2453.1041026225107</v>
      </c>
      <c r="CY490" s="15">
        <f ca="1">(BR490*DCF!D$46-DCF!D$5*MAX(BR490*DCF!D$46,0)-MAX(BR490-BQ490,0)/Inputs!$B$24)*DCF!D$6</f>
        <v>-1289.7675147409495</v>
      </c>
      <c r="CZ490" s="15">
        <f ca="1">(BS490*DCF!E$46-DCF!E$5*MAX(BS490*DCF!E$46,0)-MAX(BS490-BR490,0)/Inputs!$B$24)*DCF!E$6</f>
        <v>-2549.7342308363623</v>
      </c>
      <c r="DA490" s="15">
        <f ca="1">(BT490*DCF!F$46-DCF!F$5*MAX(BT490*DCF!F$46,0)-MAX(BT490-BS490,0)/Inputs!$B$24)*DCF!F$6</f>
        <v>-2859.1613579344671</v>
      </c>
      <c r="DB490" s="15">
        <f ca="1">(BU490*DCF!G$46-DCF!G$5*MAX(BU490*DCF!G$46,0)-MAX(BU490-BT490,0)/Inputs!$B$24)*DCF!G$6</f>
        <v>-3412.4162779375356</v>
      </c>
      <c r="DC490" s="15">
        <f ca="1">(BV490*DCF!H$46-DCF!H$5*MAX(BV490*DCF!H$46,0)-MAX(BV490-BU490,0)/Inputs!$B$24)*DCF!H$6</f>
        <v>-6233.8556817379813</v>
      </c>
      <c r="DD490" s="15">
        <f ca="1">(BW490*DCF!I$46-DCF!I$5*MAX(BW490*DCF!I$46,0)-MAX(BW490-BV490,0)/Inputs!$B$24)*DCF!I$6</f>
        <v>-1211.3326832883938</v>
      </c>
      <c r="DE490" s="15">
        <f ca="1">(BX490*DCF!J$46-DCF!J$5*MAX(BX490*DCF!J$46,0)-MAX(BX490-BW490,0)/Inputs!$B$24)*DCF!J$6</f>
        <v>-6114.6349611223186</v>
      </c>
      <c r="DF490" s="15">
        <f ca="1">(BY490*DCF!K$46-DCF!K$5*MAX(BY490*DCF!K$46,0)-MAX(BY490-BX490,0)/Inputs!$B$24)*DCF!K$6</f>
        <v>2530.4464085278373</v>
      </c>
      <c r="DG490" s="15">
        <f ca="1">(BZ490*DCF!L$46-DCF!L$5*MAX(BZ490*DCF!L$46,0)-MAX(BZ490-BY490,0)/Inputs!$B$24)*DCF!L$6</f>
        <v>5079.360830860378</v>
      </c>
      <c r="DH490" s="15">
        <f ca="1">(CA490*DCF!M$46-DCF!M$5*MAX(CA490*DCF!M$46,0)-MAX(CA490-BZ490,0)/Inputs!$B$24)*DCF!M$6</f>
        <v>3090.1492911821856</v>
      </c>
      <c r="DI490" s="15">
        <f ca="1">SUM(CB490:CL490)+BE490*DCF!M$10*(1+Inputs!$B$30)*(1-Inputs!$B$33)*(1-Inputs!$B$30/Inputs!$B$31)/(Inputs!$B$29-Inputs!$B$30)*DCF!M$6</f>
        <v>113078.62455477615</v>
      </c>
      <c r="DJ490" s="15">
        <f ca="1">SUM(CM490:CW490)+BP490*DCF!M$28*(1+Inputs!$B$30)*(1-Inputs!$B$33)*(1-Inputs!$B$30/Inputs!$B$31)/(Inputs!$B$29-Inputs!$B$30)*DCF!M$6</f>
        <v>949279.84072649758</v>
      </c>
      <c r="DK490" s="15">
        <f ca="1">SUM(CX490:DH490)+CA490*DCF!M$46*(1+Inputs!$B$30)*(1-Inputs!$B$33)*(1-Inputs!$B$30/Inputs!$B$31)/(Inputs!$B$29-Inputs!$B$30)*DCF!M$6</f>
        <v>228380.21324928635</v>
      </c>
      <c r="DM490" s="15">
        <f ca="1">DI490+DJ490+DK490+Inputs!$B$34+Inputs!$B$36-Inputs!$B$35</f>
        <v>1367589.6785305601</v>
      </c>
    </row>
    <row r="491" spans="1:117" x14ac:dyDescent="0.75">
      <c r="A491" s="11">
        <v>478</v>
      </c>
      <c r="C491" s="23">
        <f t="shared" ca="1" si="287"/>
        <v>9.2774464783102445E-2</v>
      </c>
      <c r="D491" s="23">
        <f t="shared" ca="1" si="287"/>
        <v>-0.16784279641536873</v>
      </c>
      <c r="E491" s="23">
        <f t="shared" ca="1" si="287"/>
        <v>-0.31334845597545596</v>
      </c>
      <c r="F491" s="23">
        <f t="shared" ca="1" si="287"/>
        <v>-2.2938212672648919</v>
      </c>
      <c r="G491" s="23">
        <f t="shared" ca="1" si="287"/>
        <v>0.21812415835988666</v>
      </c>
      <c r="H491" s="23">
        <f t="shared" ca="1" si="287"/>
        <v>-0.40562586058715466</v>
      </c>
      <c r="I491" s="23">
        <f t="shared" ca="1" si="287"/>
        <v>-0.2083649491012329</v>
      </c>
      <c r="J491" s="23">
        <f t="shared" ca="1" si="287"/>
        <v>0.1436092165959047</v>
      </c>
      <c r="K491" s="23">
        <f t="shared" ca="1" si="287"/>
        <v>0.60337728674475544</v>
      </c>
      <c r="L491" s="23">
        <f t="shared" ca="1" si="287"/>
        <v>-1.0594176238183968</v>
      </c>
      <c r="M491" s="23">
        <f t="shared" ca="1" si="287"/>
        <v>0.82687102468823925</v>
      </c>
      <c r="N491" s="23">
        <f ca="1">SQRT(Inputs!$B$38)*C491+SQRT(1-Inputs!$B$38)*_xlfn.NORM.S.INV(RAND())</f>
        <v>-1.3477368981141051</v>
      </c>
      <c r="O491" s="23">
        <f ca="1">SQRT(Inputs!$B$38)*D491+SQRT(1-Inputs!$B$38)*_xlfn.NORM.S.INV(RAND())</f>
        <v>-0.17782573041255101</v>
      </c>
      <c r="P491" s="23">
        <f ca="1">SQRT(Inputs!$B$38)*E491+SQRT(1-Inputs!$B$38)*_xlfn.NORM.S.INV(RAND())</f>
        <v>0.65544119249071175</v>
      </c>
      <c r="Q491" s="23">
        <f ca="1">SQRT(Inputs!$B$38)*F491+SQRT(1-Inputs!$B$38)*_xlfn.NORM.S.INV(RAND())</f>
        <v>-0.65751056804931307</v>
      </c>
      <c r="R491" s="23">
        <f ca="1">SQRT(Inputs!$B$38)*G491+SQRT(1-Inputs!$B$38)*_xlfn.NORM.S.INV(RAND())</f>
        <v>0.80948460288652713</v>
      </c>
      <c r="S491" s="23">
        <f ca="1">SQRT(Inputs!$B$38)*H491+SQRT(1-Inputs!$B$38)*_xlfn.NORM.S.INV(RAND())</f>
        <v>-1.8846991047659949</v>
      </c>
      <c r="T491" s="23">
        <f ca="1">SQRT(Inputs!$B$38)*I491+SQRT(1-Inputs!$B$38)*_xlfn.NORM.S.INV(RAND())</f>
        <v>-0.13129114888476204</v>
      </c>
      <c r="U491" s="23">
        <f ca="1">SQRT(Inputs!$B$38)*J491+SQRT(1-Inputs!$B$38)*_xlfn.NORM.S.INV(RAND())</f>
        <v>0.15686684929743142</v>
      </c>
      <c r="V491" s="23">
        <f ca="1">SQRT(Inputs!$B$38)*K491+SQRT(1-Inputs!$B$38)*_xlfn.NORM.S.INV(RAND())</f>
        <v>-0.3001640398416508</v>
      </c>
      <c r="W491" s="23">
        <f ca="1">SQRT(Inputs!$B$38)*L491+SQRT(1-Inputs!$B$38)*_xlfn.NORM.S.INV(RAND())</f>
        <v>-0.25282825015050936</v>
      </c>
      <c r="X491" s="23">
        <f ca="1">SQRT(Inputs!$B$38)*M491+SQRT(1-Inputs!$B$38)*_xlfn.NORM.S.INV(RAND())</f>
        <v>-1.1167503084120955</v>
      </c>
      <c r="Y491" s="23">
        <f ca="1">SQRT(Inputs!$B$38)*C491+SQRT(1-Inputs!$B$38)*_xlfn.NORM.S.INV(RAND())</f>
        <v>0.23012899746803256</v>
      </c>
      <c r="Z491" s="23">
        <f ca="1">SQRT(Inputs!$B$38)*D491+SQRT(1-Inputs!$B$38)*_xlfn.NORM.S.INV(RAND())</f>
        <v>0.68362992006517165</v>
      </c>
      <c r="AA491" s="23">
        <f ca="1">SQRT(Inputs!$B$38)*E491+SQRT(1-Inputs!$B$38)*_xlfn.NORM.S.INV(RAND())</f>
        <v>0.85475427873438936</v>
      </c>
      <c r="AB491" s="23">
        <f ca="1">SQRT(Inputs!$B$38)*F491+SQRT(1-Inputs!$B$38)*_xlfn.NORM.S.INV(RAND())</f>
        <v>-0.44049609864149697</v>
      </c>
      <c r="AC491" s="23">
        <f ca="1">SQRT(Inputs!$B$38)*G491+SQRT(1-Inputs!$B$38)*_xlfn.NORM.S.INV(RAND())</f>
        <v>-0.13293441559427951</v>
      </c>
      <c r="AD491" s="23">
        <f ca="1">SQRT(Inputs!$B$38)*H491+SQRT(1-Inputs!$B$38)*_xlfn.NORM.S.INV(RAND())</f>
        <v>-0.28794891438868525</v>
      </c>
      <c r="AE491" s="23">
        <f ca="1">SQRT(Inputs!$B$38)*I491+SQRT(1-Inputs!$B$38)*_xlfn.NORM.S.INV(RAND())</f>
        <v>-0.20905698710631054</v>
      </c>
      <c r="AF491" s="23">
        <f ca="1">SQRT(Inputs!$B$38)*J491+SQRT(1-Inputs!$B$38)*_xlfn.NORM.S.INV(RAND())</f>
        <v>1.3533133893942169</v>
      </c>
      <c r="AG491" s="23">
        <f ca="1">SQRT(Inputs!$B$38)*K491+SQRT(1-Inputs!$B$38)*_xlfn.NORM.S.INV(RAND())</f>
        <v>0.73506372549579468</v>
      </c>
      <c r="AH491" s="23">
        <f ca="1">SQRT(Inputs!$B$38)*L491+SQRT(1-Inputs!$B$38)*_xlfn.NORM.S.INV(RAND())</f>
        <v>-2.2563523950082147</v>
      </c>
      <c r="AI491" s="23">
        <f ca="1">SQRT(Inputs!$B$38)*M491+SQRT(1-Inputs!$B$38)*_xlfn.NORM.S.INV(RAND())</f>
        <v>1.1353358873267374</v>
      </c>
      <c r="AJ491" s="23">
        <f ca="1">SQRT(Inputs!$B$38)*C491+SQRT(1-Inputs!$B$38)*_xlfn.NORM.S.INV(RAND())</f>
        <v>-1.085614665079714</v>
      </c>
      <c r="AK491" s="23">
        <f ca="1">SQRT(Inputs!$B$38)*D491+SQRT(1-Inputs!$B$38)*_xlfn.NORM.S.INV(RAND())</f>
        <v>1.0659014294128222</v>
      </c>
      <c r="AL491" s="23">
        <f ca="1">SQRT(Inputs!$B$38)*E491+SQRT(1-Inputs!$B$38)*_xlfn.NORM.S.INV(RAND())</f>
        <v>1.2695764810023735</v>
      </c>
      <c r="AM491" s="23">
        <f ca="1">SQRT(Inputs!$B$38)*F491+SQRT(1-Inputs!$B$38)*_xlfn.NORM.S.INV(RAND())</f>
        <v>-1.1169881329827118</v>
      </c>
      <c r="AN491" s="23">
        <f ca="1">SQRT(Inputs!$B$38)*G491+SQRT(1-Inputs!$B$38)*_xlfn.NORM.S.INV(RAND())</f>
        <v>1.1591289147629695</v>
      </c>
      <c r="AO491" s="23">
        <f ca="1">SQRT(Inputs!$B$38)*H491+SQRT(1-Inputs!$B$38)*_xlfn.NORM.S.INV(RAND())</f>
        <v>-1.480426359711934</v>
      </c>
      <c r="AP491" s="23">
        <f ca="1">SQRT(Inputs!$B$38)*I491+SQRT(1-Inputs!$B$38)*_xlfn.NORM.S.INV(RAND())</f>
        <v>-0.34369257842932432</v>
      </c>
      <c r="AQ491" s="23">
        <f ca="1">SQRT(Inputs!$B$38)*J491+SQRT(1-Inputs!$B$38)*_xlfn.NORM.S.INV(RAND())</f>
        <v>-0.95489006417553368</v>
      </c>
      <c r="AR491" s="23">
        <f ca="1">SQRT(Inputs!$B$38)*K491+SQRT(1-Inputs!$B$38)*_xlfn.NORM.S.INV(RAND())</f>
        <v>0.91234034935504327</v>
      </c>
      <c r="AS491" s="23">
        <f ca="1">SQRT(Inputs!$B$38)*L491+SQRT(1-Inputs!$B$38)*_xlfn.NORM.S.INV(RAND())</f>
        <v>-0.47477985479358786</v>
      </c>
      <c r="AT491" s="23">
        <f ca="1">SQRT(Inputs!$B$38)*M491+SQRT(1-Inputs!$B$38)*_xlfn.NORM.S.INV(RAND())</f>
        <v>0.55746276450610566</v>
      </c>
      <c r="AU491" s="15">
        <f ca="1">Inputs!$B$6*EXP($B$8-0.5*C$5^2+C$5*N491)</f>
        <v>3989.6153422463453</v>
      </c>
      <c r="AV491" s="15">
        <f t="shared" ca="1" si="255"/>
        <v>4730.9764984241947</v>
      </c>
      <c r="AW491" s="15">
        <f t="shared" ca="1" si="256"/>
        <v>6301.7912772388718</v>
      </c>
      <c r="AX491" s="15">
        <f t="shared" ca="1" si="257"/>
        <v>7087.1068440664349</v>
      </c>
      <c r="AY491" s="15">
        <f t="shared" ca="1" si="258"/>
        <v>9519.9311198189462</v>
      </c>
      <c r="AZ491" s="15">
        <f t="shared" ca="1" si="259"/>
        <v>9460.9668563659943</v>
      </c>
      <c r="BA491" s="15">
        <f t="shared" ca="1" si="260"/>
        <v>11419.802978861826</v>
      </c>
      <c r="BB491" s="15">
        <f t="shared" ca="1" si="261"/>
        <v>14202.790944779348</v>
      </c>
      <c r="BC491" s="15">
        <f t="shared" ca="1" si="262"/>
        <v>16898.02526124506</v>
      </c>
      <c r="BD491" s="15">
        <f t="shared" ca="1" si="263"/>
        <v>20217.866121524086</v>
      </c>
      <c r="BE491" s="15">
        <f t="shared" ca="1" si="264"/>
        <v>22378.417261307168</v>
      </c>
      <c r="BF491" s="15">
        <f ca="1">Inputs!$B$13*EXP($B$9-0.5*C$6^2+C$6*Y491)</f>
        <v>14476.6425853244</v>
      </c>
      <c r="BG491" s="15">
        <f t="shared" ca="1" si="265"/>
        <v>19959.460666312214</v>
      </c>
      <c r="BH491" s="15">
        <f t="shared" ca="1" si="266"/>
        <v>28101.105093310347</v>
      </c>
      <c r="BI491" s="15">
        <f t="shared" ca="1" si="267"/>
        <v>32144.939754306666</v>
      </c>
      <c r="BJ491" s="15">
        <f t="shared" ca="1" si="268"/>
        <v>38659.666436537824</v>
      </c>
      <c r="BK491" s="15">
        <f t="shared" ca="1" si="269"/>
        <v>45623.352448407473</v>
      </c>
      <c r="BL491" s="15">
        <f t="shared" ca="1" si="270"/>
        <v>54544.85219841206</v>
      </c>
      <c r="BM491" s="15">
        <f t="shared" ca="1" si="271"/>
        <v>79322.245706544942</v>
      </c>
      <c r="BN491" s="15">
        <f t="shared" ca="1" si="272"/>
        <v>106539.73008653284</v>
      </c>
      <c r="BO491" s="15">
        <f t="shared" ca="1" si="273"/>
        <v>100844.10538956875</v>
      </c>
      <c r="BP491" s="15">
        <f t="shared" ca="1" si="274"/>
        <v>141158.00917269735</v>
      </c>
      <c r="BQ491" s="15">
        <f ca="1">Inputs!$B$20*EXP($B$10-0.5*C$7^2+C$7*AJ491)</f>
        <v>2918.6602101947519</v>
      </c>
      <c r="BR491" s="15">
        <f t="shared" ca="1" si="275"/>
        <v>5555.6486536623015</v>
      </c>
      <c r="BS491" s="15">
        <f t="shared" ca="1" si="276"/>
        <v>10955.137661890516</v>
      </c>
      <c r="BT491" s="15">
        <f t="shared" ca="1" si="277"/>
        <v>11268.232540051542</v>
      </c>
      <c r="BU491" s="15">
        <f t="shared" ca="1" si="278"/>
        <v>20672.35069757995</v>
      </c>
      <c r="BV491" s="15">
        <f t="shared" ca="1" si="279"/>
        <v>20604.088090076788</v>
      </c>
      <c r="BW491" s="15">
        <f t="shared" ca="1" si="280"/>
        <v>26734.626116444691</v>
      </c>
      <c r="BX491" s="15">
        <f t="shared" ca="1" si="281"/>
        <v>30877.999536529347</v>
      </c>
      <c r="BY491" s="15">
        <f t="shared" ca="1" si="282"/>
        <v>51516.630646817401</v>
      </c>
      <c r="BZ491" s="15">
        <f t="shared" ca="1" si="283"/>
        <v>66243.457118978069</v>
      </c>
      <c r="CA491" s="15">
        <f t="shared" ca="1" si="284"/>
        <v>102741.85066996128</v>
      </c>
      <c r="CB491" s="15">
        <f ca="1">(AU491*DCF!C$10-DCF!C$5*MAX(AU491*DCF!C$10,0)-MAX(AU491-Inputs!$B$6,0)/Inputs!$B$10)*DCF!C$6</f>
        <v>1024.5695881114762</v>
      </c>
      <c r="CC491" s="15">
        <f ca="1">(AV491*DCF!D$10-DCF!D$5*MAX(AV491*DCF!D$10,0)-MAX(AV491-AU491,0)/Inputs!$B$10)*DCF!D$6</f>
        <v>972.38195504304633</v>
      </c>
      <c r="CD491" s="15">
        <f ca="1">(AW491*DCF!E$10-DCF!E$5*MAX(AW491*DCF!E$10,0)-MAX(AW491-AV491,0)/Inputs!$B$10)*DCF!E$6</f>
        <v>1101.1707515763017</v>
      </c>
      <c r="CE491" s="15">
        <f ca="1">(AX491*DCF!F$10-DCF!F$5*MAX(AX491*DCF!F$10,0)-MAX(AX491-AW491,0)/Inputs!$B$10)*DCF!F$6</f>
        <v>1383.6994302559397</v>
      </c>
      <c r="CF491" s="15">
        <f ca="1">(AY491*DCF!G$10-DCF!G$5*MAX(AY491*DCF!G$10,0)-MAX(AY491-AX491,0)/Inputs!$B$10)*DCF!G$6</f>
        <v>1493.854297135772</v>
      </c>
      <c r="CG491" s="15">
        <f ca="1">(AZ491*DCF!H$10-DCF!H$5*MAX(AZ491*DCF!H$10,0)-MAX(AZ491-AY491,0)/Inputs!$B$10)*DCF!H$6</f>
        <v>1836.8535013441242</v>
      </c>
      <c r="CH491" s="15">
        <f ca="1">(BA491*DCF!I$10-DCF!I$5*MAX(BA491*DCF!I$10,0)-MAX(BA491-AZ491,0)/Inputs!$B$10)*DCF!I$6</f>
        <v>1764.6636530520022</v>
      </c>
      <c r="CI491" s="15">
        <f ca="1">(BB491*DCF!J$10-DCF!J$5*MAX(BB491*DCF!J$10,0)-MAX(BB491-BA491,0)/Inputs!$B$10)*DCF!J$6</f>
        <v>2015.5159149316141</v>
      </c>
      <c r="CJ491" s="15">
        <f ca="1">(BC491*DCF!K$10-DCF!K$5*MAX(BC491*DCF!K$10,0)-MAX(BC491-BB491,0)/Inputs!$B$10)*DCF!K$6</f>
        <v>2343.0189079134238</v>
      </c>
      <c r="CK491" s="15">
        <f ca="1">(BD491*DCF!L$10-DCF!L$5*MAX(BD491*DCF!L$10,0)-MAX(BD491-BC491,0)/Inputs!$B$10)*DCF!L$6</f>
        <v>2619.9294972638418</v>
      </c>
      <c r="CL491" s="15">
        <f ca="1">(BE491*DCF!M$10-DCF!M$5*MAX(BE491*DCF!M$10,0)-MAX(BE491-BD491,0)/Inputs!$B$10)*DCF!M$6</f>
        <v>2899.7832001253673</v>
      </c>
      <c r="CM491" s="15">
        <f ca="1">(BF491*DCF!C$28-DCF!C$5*MAX(BF491*DCF!C$28,0)-MAX(BF491-Inputs!$B$13,0)/Inputs!$B$17)*DCF!C$6</f>
        <v>3704.6330551201854</v>
      </c>
      <c r="CN491" s="15">
        <f ca="1">(BG491*DCF!D$28-DCF!D$5*MAX(BG491*DCF!D$28,0)-MAX(BG491-BF491,0)/Inputs!$B$17)*DCF!D$6</f>
        <v>4708.7850256273177</v>
      </c>
      <c r="CO491" s="15">
        <f ca="1">(BH491*DCF!E$28-DCF!E$5*MAX(BH491*DCF!E$28,0)-MAX(BH491-BG491,0)/Inputs!$B$17)*DCF!E$6</f>
        <v>6354.1272945656347</v>
      </c>
      <c r="CP491" s="15">
        <f ca="1">(BI491*DCF!F$28-DCF!F$5*MAX(BI491*DCF!F$28,0)-MAX(BI491-BH491,0)/Inputs!$B$17)*DCF!F$6</f>
        <v>7990.2604001397831</v>
      </c>
      <c r="CQ491" s="15">
        <f ca="1">(BJ491*DCF!G$28-DCF!G$5*MAX(BJ491*DCF!G$28,0)-MAX(BJ491-BI491,0)/Inputs!$B$17)*DCF!G$6</f>
        <v>8934.831096693888</v>
      </c>
      <c r="CR491" s="15">
        <f ca="1">(BK491*DCF!H$28-DCF!H$5*MAX(BK491*DCF!H$28,0)-MAX(BK491-BJ491,0)/Inputs!$B$17)*DCF!H$6</f>
        <v>10201.197030049474</v>
      </c>
      <c r="CS491" s="15">
        <f ca="1">(BL491*DCF!I$28-DCF!I$5*MAX(BL491*DCF!I$28,0)-MAX(BL491-BK491,0)/Inputs!$B$17)*DCF!I$6</f>
        <v>11545.878929939607</v>
      </c>
      <c r="CT491" s="15">
        <f ca="1">(BM491*DCF!J$28-DCF!J$5*MAX(BM491*DCF!J$28,0)-MAX(BM491-BL491,0)/Inputs!$B$17)*DCF!J$6</f>
        <v>14410.165865005723</v>
      </c>
      <c r="CU491" s="15">
        <f ca="1">(BN491*DCF!K$28-DCF!K$5*MAX(BN491*DCF!K$28,0)-MAX(BN491-BM491,0)/Inputs!$B$17)*DCF!K$6</f>
        <v>19165.625341222385</v>
      </c>
      <c r="CV491" s="15">
        <f ca="1">(BO491*DCF!L$28-DCF!L$5*MAX(BO491*DCF!L$28,0)-MAX(BO491-BN491,0)/Inputs!$B$17)*DCF!L$6</f>
        <v>20120.515730238491</v>
      </c>
      <c r="CW491" s="15">
        <f ca="1">(BP491*DCF!M$28-DCF!M$5*MAX(BP491*DCF!M$28,0)-MAX(BP491-BO491,0)/Inputs!$B$17)*DCF!M$6</f>
        <v>22345.025380475556</v>
      </c>
      <c r="CX491" s="15">
        <f ca="1">(BQ491*DCF!C$46-DCF!C$5*MAX(BQ491*DCF!C$46,0)-MAX(BQ491-Inputs!$B$20,0)/Inputs!$B$24)*DCF!C$6</f>
        <v>-674.05547579555468</v>
      </c>
      <c r="CY491" s="15">
        <f ca="1">(BR491*DCF!D$46-DCF!D$5*MAX(BR491*DCF!D$46,0)-MAX(BR491-BQ491,0)/Inputs!$B$24)*DCF!D$6</f>
        <v>-2073.4007456149302</v>
      </c>
      <c r="CZ491" s="15">
        <f ca="1">(BS491*DCF!E$46-DCF!E$5*MAX(BS491*DCF!E$46,0)-MAX(BS491-BR491,0)/Inputs!$B$24)*DCF!E$6</f>
        <v>-3423.7940243065686</v>
      </c>
      <c r="DA491" s="15">
        <f ca="1">(BT491*DCF!F$46-DCF!F$5*MAX(BT491*DCF!F$46,0)-MAX(BT491-BS491,0)/Inputs!$B$24)*DCF!F$6</f>
        <v>-934.63167958985821</v>
      </c>
      <c r="DB491" s="15">
        <f ca="1">(BU491*DCF!G$46-DCF!G$5*MAX(BU491*DCF!G$46,0)-MAX(BU491-BT491,0)/Inputs!$B$24)*DCF!G$6</f>
        <v>-3858.736579393526</v>
      </c>
      <c r="DC491" s="15">
        <f ca="1">(BV491*DCF!H$46-DCF!H$5*MAX(BV491*DCF!H$46,0)-MAX(BV491-BU491,0)/Inputs!$B$24)*DCF!H$6</f>
        <v>0</v>
      </c>
      <c r="DD491" s="15">
        <f ca="1">(BW491*DCF!I$46-DCF!I$5*MAX(BW491*DCF!I$46,0)-MAX(BW491-BV491,0)/Inputs!$B$24)*DCF!I$6</f>
        <v>-1142.3937524150524</v>
      </c>
      <c r="DE491" s="15">
        <f ca="1">(BX491*DCF!J$46-DCF!J$5*MAX(BX491*DCF!J$46,0)-MAX(BX491-BW491,0)/Inputs!$B$24)*DCF!J$6</f>
        <v>196.49172972138041</v>
      </c>
      <c r="DF491" s="15">
        <f ca="1">(BY491*DCF!K$46-DCF!K$5*MAX(BY491*DCF!K$46,0)-MAX(BY491-BX491,0)/Inputs!$B$24)*DCF!K$6</f>
        <v>-2113.1131370362482</v>
      </c>
      <c r="DG491" s="15">
        <f ca="1">(BZ491*DCF!L$46-DCF!L$5*MAX(BZ491*DCF!L$46,0)-MAX(BZ491-BY491,0)/Inputs!$B$24)*DCF!L$6</f>
        <v>1246.3743552532922</v>
      </c>
      <c r="DH491" s="15">
        <f ca="1">(CA491*DCF!M$46-DCF!M$5*MAX(CA491*DCF!M$46,0)-MAX(CA491-BZ491,0)/Inputs!$B$24)*DCF!M$6</f>
        <v>424.34236602086003</v>
      </c>
      <c r="DI491" s="15">
        <f ca="1">SUM(CB491:CL491)+BE491*DCF!M$10*(1+Inputs!$B$30)*(1-Inputs!$B$33)*(1-Inputs!$B$30/Inputs!$B$31)/(Inputs!$B$29-Inputs!$B$30)*DCF!M$6</f>
        <v>81734.871858903556</v>
      </c>
      <c r="DJ491" s="15">
        <f ca="1">SUM(CM491:CW491)+BP491*DCF!M$28*(1+Inputs!$B$30)*(1-Inputs!$B$33)*(1-Inputs!$B$30/Inputs!$B$31)/(Inputs!$B$29-Inputs!$B$30)*DCF!M$6</f>
        <v>653273.85334780638</v>
      </c>
      <c r="DK491" s="15">
        <f ca="1">SUM(CX491:DH491)+CA491*DCF!M$46*(1+Inputs!$B$30)*(1-Inputs!$B$33)*(1-Inputs!$B$30/Inputs!$B$31)/(Inputs!$B$29-Inputs!$B$30)*DCF!M$6</f>
        <v>146498.15474285849</v>
      </c>
      <c r="DM491" s="15">
        <f ca="1">DI491+DJ491+DK491+Inputs!$B$34+Inputs!$B$36-Inputs!$B$35</f>
        <v>958357.87994956842</v>
      </c>
    </row>
    <row r="492" spans="1:117" x14ac:dyDescent="0.75">
      <c r="A492" s="11">
        <v>479</v>
      </c>
      <c r="C492" s="23">
        <f t="shared" ca="1" si="287"/>
        <v>1.3053178179917815</v>
      </c>
      <c r="D492" s="23">
        <f t="shared" ca="1" si="287"/>
        <v>-0.69029265284007502</v>
      </c>
      <c r="E492" s="23">
        <f t="shared" ca="1" si="287"/>
        <v>-1.2142038907547086E-3</v>
      </c>
      <c r="F492" s="23">
        <f t="shared" ca="1" si="287"/>
        <v>2.3405715930124886</v>
      </c>
      <c r="G492" s="23">
        <f t="shared" ca="1" si="287"/>
        <v>-0.63804826362206368</v>
      </c>
      <c r="H492" s="23">
        <f t="shared" ca="1" si="287"/>
        <v>-0.67135357419743724</v>
      </c>
      <c r="I492" s="23">
        <f t="shared" ca="1" si="287"/>
        <v>1.2469659809973077</v>
      </c>
      <c r="J492" s="23">
        <f t="shared" ca="1" si="287"/>
        <v>-0.23828262023615754</v>
      </c>
      <c r="K492" s="23">
        <f t="shared" ca="1" si="287"/>
        <v>1.6700165426093461</v>
      </c>
      <c r="L492" s="23">
        <f t="shared" ca="1" si="287"/>
        <v>-0.1835854023550193</v>
      </c>
      <c r="M492" s="23">
        <f t="shared" ca="1" si="287"/>
        <v>-0.43026823427834948</v>
      </c>
      <c r="N492" s="23">
        <f ca="1">SQRT(Inputs!$B$38)*C492+SQRT(1-Inputs!$B$38)*_xlfn.NORM.S.INV(RAND())</f>
        <v>0.2428835281459833</v>
      </c>
      <c r="O492" s="23">
        <f ca="1">SQRT(Inputs!$B$38)*D492+SQRT(1-Inputs!$B$38)*_xlfn.NORM.S.INV(RAND())</f>
        <v>-0.74886497224980475</v>
      </c>
      <c r="P492" s="23">
        <f ca="1">SQRT(Inputs!$B$38)*E492+SQRT(1-Inputs!$B$38)*_xlfn.NORM.S.INV(RAND())</f>
        <v>1.3081632283514875</v>
      </c>
      <c r="Q492" s="23">
        <f ca="1">SQRT(Inputs!$B$38)*F492+SQRT(1-Inputs!$B$38)*_xlfn.NORM.S.INV(RAND())</f>
        <v>-3.8679694788532171E-2</v>
      </c>
      <c r="R492" s="23">
        <f ca="1">SQRT(Inputs!$B$38)*G492+SQRT(1-Inputs!$B$38)*_xlfn.NORM.S.INV(RAND())</f>
        <v>-1.2600369049109525</v>
      </c>
      <c r="S492" s="23">
        <f ca="1">SQRT(Inputs!$B$38)*H492+SQRT(1-Inputs!$B$38)*_xlfn.NORM.S.INV(RAND())</f>
        <v>-0.56778923884855215</v>
      </c>
      <c r="T492" s="23">
        <f ca="1">SQRT(Inputs!$B$38)*I492+SQRT(1-Inputs!$B$38)*_xlfn.NORM.S.INV(RAND())</f>
        <v>0.3868316421166994</v>
      </c>
      <c r="U492" s="23">
        <f ca="1">SQRT(Inputs!$B$38)*J492+SQRT(1-Inputs!$B$38)*_xlfn.NORM.S.INV(RAND())</f>
        <v>-1.5227020877183552</v>
      </c>
      <c r="V492" s="23">
        <f ca="1">SQRT(Inputs!$B$38)*K492+SQRT(1-Inputs!$B$38)*_xlfn.NORM.S.INV(RAND())</f>
        <v>-0.14563579927099912</v>
      </c>
      <c r="W492" s="23">
        <f ca="1">SQRT(Inputs!$B$38)*L492+SQRT(1-Inputs!$B$38)*_xlfn.NORM.S.INV(RAND())</f>
        <v>0.20480660679380833</v>
      </c>
      <c r="X492" s="23">
        <f ca="1">SQRT(Inputs!$B$38)*M492+SQRT(1-Inputs!$B$38)*_xlfn.NORM.S.INV(RAND())</f>
        <v>0.82051911050182658</v>
      </c>
      <c r="Y492" s="23">
        <f ca="1">SQRT(Inputs!$B$38)*C492+SQRT(1-Inputs!$B$38)*_xlfn.NORM.S.INV(RAND())</f>
        <v>0.9559920416175548</v>
      </c>
      <c r="Z492" s="23">
        <f ca="1">SQRT(Inputs!$B$38)*D492+SQRT(1-Inputs!$B$38)*_xlfn.NORM.S.INV(RAND())</f>
        <v>-0.11813544270294318</v>
      </c>
      <c r="AA492" s="23">
        <f ca="1">SQRT(Inputs!$B$38)*E492+SQRT(1-Inputs!$B$38)*_xlfn.NORM.S.INV(RAND())</f>
        <v>-0.7614505383002006</v>
      </c>
      <c r="AB492" s="23">
        <f ca="1">SQRT(Inputs!$B$38)*F492+SQRT(1-Inputs!$B$38)*_xlfn.NORM.S.INV(RAND())</f>
        <v>2.1977699383156257</v>
      </c>
      <c r="AC492" s="23">
        <f ca="1">SQRT(Inputs!$B$38)*G492+SQRT(1-Inputs!$B$38)*_xlfn.NORM.S.INV(RAND())</f>
        <v>0.29756209582028481</v>
      </c>
      <c r="AD492" s="23">
        <f ca="1">SQRT(Inputs!$B$38)*H492+SQRT(1-Inputs!$B$38)*_xlfn.NORM.S.INV(RAND())</f>
        <v>1.4387514386397742</v>
      </c>
      <c r="AE492" s="23">
        <f ca="1">SQRT(Inputs!$B$38)*I492+SQRT(1-Inputs!$B$38)*_xlfn.NORM.S.INV(RAND())</f>
        <v>-0.16563461670672941</v>
      </c>
      <c r="AF492" s="23">
        <f ca="1">SQRT(Inputs!$B$38)*J492+SQRT(1-Inputs!$B$38)*_xlfn.NORM.S.INV(RAND())</f>
        <v>0.51164720297061195</v>
      </c>
      <c r="AG492" s="23">
        <f ca="1">SQRT(Inputs!$B$38)*K492+SQRT(1-Inputs!$B$38)*_xlfn.NORM.S.INV(RAND())</f>
        <v>0.36809115745104737</v>
      </c>
      <c r="AH492" s="23">
        <f ca="1">SQRT(Inputs!$B$38)*L492+SQRT(1-Inputs!$B$38)*_xlfn.NORM.S.INV(RAND())</f>
        <v>1.3609448668842394</v>
      </c>
      <c r="AI492" s="23">
        <f ca="1">SQRT(Inputs!$B$38)*M492+SQRT(1-Inputs!$B$38)*_xlfn.NORM.S.INV(RAND())</f>
        <v>-0.86865924609914003</v>
      </c>
      <c r="AJ492" s="23">
        <f ca="1">SQRT(Inputs!$B$38)*C492+SQRT(1-Inputs!$B$38)*_xlfn.NORM.S.INV(RAND())</f>
        <v>0.94710014169672918</v>
      </c>
      <c r="AK492" s="23">
        <f ca="1">SQRT(Inputs!$B$38)*D492+SQRT(1-Inputs!$B$38)*_xlfn.NORM.S.INV(RAND())</f>
        <v>-1.2747504987872087</v>
      </c>
      <c r="AL492" s="23">
        <f ca="1">SQRT(Inputs!$B$38)*E492+SQRT(1-Inputs!$B$38)*_xlfn.NORM.S.INV(RAND())</f>
        <v>-1.230285539811524</v>
      </c>
      <c r="AM492" s="23">
        <f ca="1">SQRT(Inputs!$B$38)*F492+SQRT(1-Inputs!$B$38)*_xlfn.NORM.S.INV(RAND())</f>
        <v>1.0325980606992271</v>
      </c>
      <c r="AN492" s="23">
        <f ca="1">SQRT(Inputs!$B$38)*G492+SQRT(1-Inputs!$B$38)*_xlfn.NORM.S.INV(RAND())</f>
        <v>-1.4698649591450672</v>
      </c>
      <c r="AO492" s="23">
        <f ca="1">SQRT(Inputs!$B$38)*H492+SQRT(1-Inputs!$B$38)*_xlfn.NORM.S.INV(RAND())</f>
        <v>-1.4579035122201229</v>
      </c>
      <c r="AP492" s="23">
        <f ca="1">SQRT(Inputs!$B$38)*I492+SQRT(1-Inputs!$B$38)*_xlfn.NORM.S.INV(RAND())</f>
        <v>0.60017615444460037</v>
      </c>
      <c r="AQ492" s="23">
        <f ca="1">SQRT(Inputs!$B$38)*J492+SQRT(1-Inputs!$B$38)*_xlfn.NORM.S.INV(RAND())</f>
        <v>2.7006293690894106E-2</v>
      </c>
      <c r="AR492" s="23">
        <f ca="1">SQRT(Inputs!$B$38)*K492+SQRT(1-Inputs!$B$38)*_xlfn.NORM.S.INV(RAND())</f>
        <v>-0.26707836130031026</v>
      </c>
      <c r="AS492" s="23">
        <f ca="1">SQRT(Inputs!$B$38)*L492+SQRT(1-Inputs!$B$38)*_xlfn.NORM.S.INV(RAND())</f>
        <v>1.1067329843640505</v>
      </c>
      <c r="AT492" s="23">
        <f ca="1">SQRT(Inputs!$B$38)*M492+SQRT(1-Inputs!$B$38)*_xlfn.NORM.S.INV(RAND())</f>
        <v>1.3552705500808366</v>
      </c>
      <c r="AU492" s="15">
        <f ca="1">Inputs!$B$6*EXP($B$8-0.5*C$5^2+C$5*N492)</f>
        <v>5161.2223493501288</v>
      </c>
      <c r="AV492" s="15">
        <f t="shared" ca="1" si="255"/>
        <v>5627.4094591997191</v>
      </c>
      <c r="AW492" s="15">
        <f t="shared" ca="1" si="256"/>
        <v>8185.7219095681148</v>
      </c>
      <c r="AX492" s="15">
        <f t="shared" ca="1" si="257"/>
        <v>9945.7667908497551</v>
      </c>
      <c r="AY492" s="15">
        <f t="shared" ca="1" si="258"/>
        <v>10491.467082517422</v>
      </c>
      <c r="AZ492" s="15">
        <f t="shared" ca="1" si="259"/>
        <v>12053.638797315802</v>
      </c>
      <c r="BA492" s="15">
        <f t="shared" ca="1" si="260"/>
        <v>15360.012361320216</v>
      </c>
      <c r="BB492" s="15">
        <f t="shared" ca="1" si="261"/>
        <v>16144.535680045972</v>
      </c>
      <c r="BC492" s="15">
        <f t="shared" ca="1" si="262"/>
        <v>19496.920192822901</v>
      </c>
      <c r="BD492" s="15">
        <f t="shared" ca="1" si="263"/>
        <v>24347.53531791607</v>
      </c>
      <c r="BE492" s="15">
        <f t="shared" ca="1" si="264"/>
        <v>32149.858205255274</v>
      </c>
      <c r="BF492" s="15">
        <f ca="1">Inputs!$B$13*EXP($B$9-0.5*C$6^2+C$6*Y492)</f>
        <v>16717.183900128024</v>
      </c>
      <c r="BG492" s="15">
        <f t="shared" ca="1" si="265"/>
        <v>19944.125885644804</v>
      </c>
      <c r="BH492" s="15">
        <f t="shared" ca="1" si="266"/>
        <v>21476.961193706076</v>
      </c>
      <c r="BI492" s="15">
        <f t="shared" ca="1" si="267"/>
        <v>36874.027964562345</v>
      </c>
      <c r="BJ492" s="15">
        <f t="shared" ca="1" si="268"/>
        <v>47186.290991277558</v>
      </c>
      <c r="BK492" s="15">
        <f t="shared" ca="1" si="269"/>
        <v>70443.076191854198</v>
      </c>
      <c r="BL492" s="15">
        <f t="shared" ca="1" si="270"/>
        <v>84693.238407357698</v>
      </c>
      <c r="BM492" s="15">
        <f t="shared" ca="1" si="271"/>
        <v>110938.15558514993</v>
      </c>
      <c r="BN492" s="15">
        <f t="shared" ca="1" si="272"/>
        <v>142593.19219192589</v>
      </c>
      <c r="BO492" s="15">
        <f t="shared" ca="1" si="273"/>
        <v>205517.06908898032</v>
      </c>
      <c r="BP492" s="15">
        <f t="shared" ca="1" si="274"/>
        <v>229244.19326618966</v>
      </c>
      <c r="BQ492" s="15">
        <f ca="1">Inputs!$B$20*EXP($B$10-0.5*C$7^2+C$7*AJ492)</f>
        <v>6002.0041053330187</v>
      </c>
      <c r="BR492" s="15">
        <f t="shared" ca="1" si="275"/>
        <v>5432.7185990651233</v>
      </c>
      <c r="BS492" s="15">
        <f t="shared" ca="1" si="276"/>
        <v>5225.0552941853985</v>
      </c>
      <c r="BT492" s="15">
        <f t="shared" ca="1" si="277"/>
        <v>9445.6100802869296</v>
      </c>
      <c r="BU492" s="15">
        <f t="shared" ca="1" si="278"/>
        <v>9172.6150191385896</v>
      </c>
      <c r="BV492" s="15">
        <f t="shared" ca="1" si="279"/>
        <v>9188.8353339227706</v>
      </c>
      <c r="BW492" s="15">
        <f t="shared" ca="1" si="280"/>
        <v>14559.276837376376</v>
      </c>
      <c r="BX492" s="15">
        <f t="shared" ca="1" si="281"/>
        <v>20474.036046155212</v>
      </c>
      <c r="BY492" s="15">
        <f t="shared" ca="1" si="282"/>
        <v>27258.525418853624</v>
      </c>
      <c r="BZ492" s="15">
        <f t="shared" ca="1" si="283"/>
        <v>46877.31633737182</v>
      </c>
      <c r="CA492" s="15">
        <f t="shared" ca="1" si="284"/>
        <v>83779.454986208992</v>
      </c>
      <c r="CB492" s="15">
        <f ca="1">(AU492*DCF!C$10-DCF!C$5*MAX(AU492*DCF!C$10,0)-MAX(AU492-Inputs!$B$6,0)/Inputs!$B$10)*DCF!C$6</f>
        <v>1041.6555198389351</v>
      </c>
      <c r="CC492" s="15">
        <f ca="1">(AV492*DCF!D$10-DCF!D$5*MAX(AV492*DCF!D$10,0)-MAX(AV492-AU492,0)/Inputs!$B$10)*DCF!D$6</f>
        <v>1257.9754054788639</v>
      </c>
      <c r="CD492" s="15">
        <f ca="1">(AW492*DCF!E$10-DCF!E$5*MAX(AW492*DCF!E$10,0)-MAX(AW492-AV492,0)/Inputs!$B$10)*DCF!E$6</f>
        <v>1313.7149753605815</v>
      </c>
      <c r="CE492" s="15">
        <f ca="1">(AX492*DCF!F$10-DCF!F$5*MAX(AX492*DCF!F$10,0)-MAX(AX492-AW492,0)/Inputs!$B$10)*DCF!F$6</f>
        <v>1804.9233368763744</v>
      </c>
      <c r="CF492" s="15">
        <f ca="1">(AY492*DCF!G$10-DCF!G$5*MAX(AY492*DCF!G$10,0)-MAX(AY492-AX492,0)/Inputs!$B$10)*DCF!G$6</f>
        <v>2056.7672615306419</v>
      </c>
      <c r="CG492" s="15">
        <f ca="1">(AZ492*DCF!H$10-DCF!H$5*MAX(AZ492*DCF!H$10,0)-MAX(AZ492-AY492,0)/Inputs!$B$10)*DCF!H$6</f>
        <v>2062.8310247627501</v>
      </c>
      <c r="CH492" s="15">
        <f ca="1">(BA492*DCF!I$10-DCF!I$5*MAX(BA492*DCF!I$10,0)-MAX(BA492-AZ492,0)/Inputs!$B$10)*DCF!I$6</f>
        <v>2263.3528140997587</v>
      </c>
      <c r="CI492" s="15">
        <f ca="1">(BB492*DCF!J$10-DCF!J$5*MAX(BB492*DCF!J$10,0)-MAX(BB492-BA492,0)/Inputs!$B$10)*DCF!J$6</f>
        <v>2651.5582022089216</v>
      </c>
      <c r="CJ492" s="15">
        <f ca="1">(BC492*DCF!K$10-DCF!K$5*MAX(BC492*DCF!K$10,0)-MAX(BC492-BB492,0)/Inputs!$B$10)*DCF!K$6</f>
        <v>2669.4082295851331</v>
      </c>
      <c r="CK492" s="15">
        <f ca="1">(BD492*DCF!L$10-DCF!L$5*MAX(BD492*DCF!L$10,0)-MAX(BD492-BC492,0)/Inputs!$B$10)*DCF!L$6</f>
        <v>3044.8082438973643</v>
      </c>
      <c r="CL492" s="15">
        <f ca="1">(BE492*DCF!M$10-DCF!M$5*MAX(BE492*DCF!M$10,0)-MAX(BE492-BD492,0)/Inputs!$B$10)*DCF!M$6</f>
        <v>3604.6899845356447</v>
      </c>
      <c r="CM492" s="15">
        <f ca="1">(BF492*DCF!C$28-DCF!C$5*MAX(BF492*DCF!C$28,0)-MAX(BF492-Inputs!$B$13,0)/Inputs!$B$17)*DCF!C$6</f>
        <v>3870.9855395090558</v>
      </c>
      <c r="CN492" s="15">
        <f ca="1">(BG492*DCF!D$28-DCF!D$5*MAX(BG492*DCF!D$28,0)-MAX(BG492-BF492,0)/Inputs!$B$17)*DCF!D$6</f>
        <v>5185.5503812751776</v>
      </c>
      <c r="CO492" s="15">
        <f ca="1">(BH492*DCF!E$28-DCF!E$5*MAX(BH492*DCF!E$28,0)-MAX(BH492-BG492,0)/Inputs!$B$17)*DCF!E$6</f>
        <v>5780.5570982777826</v>
      </c>
      <c r="CP492" s="15">
        <f ca="1">(BI492*DCF!F$28-DCF!F$5*MAX(BI492*DCF!F$28,0)-MAX(BI492-BH492,0)/Inputs!$B$17)*DCF!F$6</f>
        <v>7207.04792383943</v>
      </c>
      <c r="CQ492" s="15">
        <f ca="1">(BJ492*DCF!G$28-DCF!G$5*MAX(BJ492*DCF!G$28,0)-MAX(BJ492-BI492,0)/Inputs!$B$17)*DCF!G$6</f>
        <v>10508.420430671364</v>
      </c>
      <c r="CR492" s="15">
        <f ca="1">(BK492*DCF!H$28-DCF!H$5*MAX(BK492*DCF!H$28,0)-MAX(BK492-BJ492,0)/Inputs!$B$17)*DCF!H$6</f>
        <v>13807.89816936173</v>
      </c>
      <c r="CS492" s="15">
        <f ca="1">(BL492*DCF!I$28-DCF!I$5*MAX(BL492*DCF!I$28,0)-MAX(BL492-BK492,0)/Inputs!$B$17)*DCF!I$6</f>
        <v>17870.537084756943</v>
      </c>
      <c r="CT492" s="15">
        <f ca="1">(BM492*DCF!J$28-DCF!J$5*MAX(BM492*DCF!J$28,0)-MAX(BM492-BL492,0)/Inputs!$B$17)*DCF!J$6</f>
        <v>21268.556757013386</v>
      </c>
      <c r="CU492" s="15">
        <f ca="1">(BN492*DCF!K$28-DCF!K$5*MAX(BN492*DCF!K$28,0)-MAX(BN492-BM492,0)/Inputs!$B$17)*DCF!K$6</f>
        <v>26235.970989559795</v>
      </c>
      <c r="CV492" s="15">
        <f ca="1">(BO492*DCF!L$28-DCF!L$5*MAX(BO492*DCF!L$28,0)-MAX(BO492-BN492,0)/Inputs!$B$17)*DCF!L$6</f>
        <v>33885.027464990613</v>
      </c>
      <c r="CW492" s="15">
        <f ca="1">(BP492*DCF!M$28-DCF!M$5*MAX(BP492*DCF!M$28,0)-MAX(BP492-BO492,0)/Inputs!$B$17)*DCF!M$6</f>
        <v>40652.276441281057</v>
      </c>
      <c r="CX492" s="15">
        <f ca="1">(BQ492*DCF!C$46-DCF!C$5*MAX(BQ492*DCF!C$46,0)-MAX(BQ492-Inputs!$B$20,0)/Inputs!$B$24)*DCF!C$6</f>
        <v>-2679.9104655886963</v>
      </c>
      <c r="CY492" s="15">
        <f ca="1">(BR492*DCF!D$46-DCF!D$5*MAX(BR492*DCF!D$46,0)-MAX(BR492-BQ492,0)/Inputs!$B$24)*DCF!D$6</f>
        <v>-927.2383722249516</v>
      </c>
      <c r="CZ492" s="15">
        <f ca="1">(BS492*DCF!E$46-DCF!E$5*MAX(BS492*DCF!E$46,0)-MAX(BS492-BR492,0)/Inputs!$B$24)*DCF!E$6</f>
        <v>-617.87188604123821</v>
      </c>
      <c r="DA492" s="15">
        <f ca="1">(BT492*DCF!F$46-DCF!F$5*MAX(BT492*DCF!F$46,0)-MAX(BT492-BS492,0)/Inputs!$B$24)*DCF!F$6</f>
        <v>-2224.7264652831727</v>
      </c>
      <c r="DB492" s="15">
        <f ca="1">(BU492*DCF!G$46-DCF!G$5*MAX(BU492*DCF!G$46,0)-MAX(BU492-BT492,0)/Inputs!$B$24)*DCF!G$6</f>
        <v>-308.54864636939857</v>
      </c>
      <c r="DC492" s="15">
        <f ca="1">(BV492*DCF!H$46-DCF!H$5*MAX(BV492*DCF!H$46,0)-MAX(BV492-BU492,0)/Inputs!$B$24)*DCF!H$6</f>
        <v>-5.0403634356666798</v>
      </c>
      <c r="DD492" s="15">
        <f ca="1">(BW492*DCF!I$46-DCF!I$5*MAX(BW492*DCF!I$46,0)-MAX(BW492-BV492,0)/Inputs!$B$24)*DCF!I$6</f>
        <v>-1205.3938558600632</v>
      </c>
      <c r="DE492" s="15">
        <f ca="1">(BX492*DCF!J$46-DCF!J$5*MAX(BX492*DCF!J$46,0)-MAX(BX492-BW492,0)/Inputs!$B$24)*DCF!J$6</f>
        <v>-709.66833066797631</v>
      </c>
      <c r="DF492" s="15">
        <f ca="1">(BY492*DCF!K$46-DCF!K$5*MAX(BY492*DCF!K$46,0)-MAX(BY492-BX492,0)/Inputs!$B$24)*DCF!K$6</f>
        <v>-104.92131958803587</v>
      </c>
      <c r="DG492" s="15">
        <f ca="1">(BZ492*DCF!L$46-DCF!L$5*MAX(BZ492*DCF!L$46,0)-MAX(BZ492-BY492,0)/Inputs!$B$24)*DCF!L$6</f>
        <v>-1199.3853990769628</v>
      </c>
      <c r="DH492" s="15">
        <f ca="1">(CA492*DCF!M$46-DCF!M$5*MAX(CA492*DCF!M$46,0)-MAX(CA492-BZ492,0)/Inputs!$B$24)*DCF!M$6</f>
        <v>-1146.6404334935166</v>
      </c>
      <c r="DI492" s="15">
        <f ca="1">SUM(CB492:CL492)+BE492*DCF!M$10*(1+Inputs!$B$30)*(1-Inputs!$B$33)*(1-Inputs!$B$30/Inputs!$B$31)/(Inputs!$B$29-Inputs!$B$30)*DCF!M$6</f>
        <v>113245.16552126282</v>
      </c>
      <c r="DJ492" s="15">
        <f ca="1">SUM(CM492:CW492)+BP492*DCF!M$28*(1+Inputs!$B$30)*(1-Inputs!$B$33)*(1-Inputs!$B$30/Inputs!$B$31)/(Inputs!$B$29-Inputs!$B$30)*DCF!M$6</f>
        <v>1036925.6566811125</v>
      </c>
      <c r="DK492" s="15">
        <f ca="1">SUM(CX492:DH492)+CA492*DCF!M$46*(1+Inputs!$B$30)*(1-Inputs!$B$33)*(1-Inputs!$B$30/Inputs!$B$31)/(Inputs!$B$29-Inputs!$B$30)*DCF!M$6</f>
        <v>118403.61618193696</v>
      </c>
      <c r="DM492" s="15">
        <f ca="1">DI492+DJ492+DK492+Inputs!$B$34+Inputs!$B$36-Inputs!$B$35</f>
        <v>1345425.4383843124</v>
      </c>
    </row>
    <row r="493" spans="1:117" x14ac:dyDescent="0.75">
      <c r="A493" s="11">
        <v>480</v>
      </c>
      <c r="C493" s="23">
        <f t="shared" ca="1" si="287"/>
        <v>0.19439306666684253</v>
      </c>
      <c r="D493" s="23">
        <f t="shared" ca="1" si="287"/>
        <v>0.28545864400920123</v>
      </c>
      <c r="E493" s="23">
        <f t="shared" ca="1" si="287"/>
        <v>-0.54614250495668515</v>
      </c>
      <c r="F493" s="23">
        <f t="shared" ca="1" si="287"/>
        <v>1.1352411414470089</v>
      </c>
      <c r="G493" s="23">
        <f t="shared" ca="1" si="287"/>
        <v>-7.7992419769193161E-2</v>
      </c>
      <c r="H493" s="23">
        <f t="shared" ca="1" si="287"/>
        <v>1.8915335890207563</v>
      </c>
      <c r="I493" s="23">
        <f t="shared" ca="1" si="287"/>
        <v>0.70785584396996182</v>
      </c>
      <c r="J493" s="23">
        <f t="shared" ca="1" si="287"/>
        <v>-1.56291378556962</v>
      </c>
      <c r="K493" s="23">
        <f t="shared" ca="1" si="287"/>
        <v>0.72318690745127412</v>
      </c>
      <c r="L493" s="23">
        <f t="shared" ca="1" si="287"/>
        <v>-0.79501161530112285</v>
      </c>
      <c r="M493" s="23">
        <f t="shared" ca="1" si="287"/>
        <v>0.41176655004263107</v>
      </c>
      <c r="N493" s="23">
        <f ca="1">SQRT(Inputs!$B$38)*C493+SQRT(1-Inputs!$B$38)*_xlfn.NORM.S.INV(RAND())</f>
        <v>-0.82100654922069971</v>
      </c>
      <c r="O493" s="23">
        <f ca="1">SQRT(Inputs!$B$38)*D493+SQRT(1-Inputs!$B$38)*_xlfn.NORM.S.INV(RAND())</f>
        <v>0.48864213872028439</v>
      </c>
      <c r="P493" s="23">
        <f ca="1">SQRT(Inputs!$B$38)*E493+SQRT(1-Inputs!$B$38)*_xlfn.NORM.S.INV(RAND())</f>
        <v>-0.82074062995005925</v>
      </c>
      <c r="Q493" s="23">
        <f ca="1">SQRT(Inputs!$B$38)*F493+SQRT(1-Inputs!$B$38)*_xlfn.NORM.S.INV(RAND())</f>
        <v>-0.33198101648807021</v>
      </c>
      <c r="R493" s="23">
        <f ca="1">SQRT(Inputs!$B$38)*G493+SQRT(1-Inputs!$B$38)*_xlfn.NORM.S.INV(RAND())</f>
        <v>0.19333429054665033</v>
      </c>
      <c r="S493" s="23">
        <f ca="1">SQRT(Inputs!$B$38)*H493+SQRT(1-Inputs!$B$38)*_xlfn.NORM.S.INV(RAND())</f>
        <v>0.24961646072968047</v>
      </c>
      <c r="T493" s="23">
        <f ca="1">SQRT(Inputs!$B$38)*I493+SQRT(1-Inputs!$B$38)*_xlfn.NORM.S.INV(RAND())</f>
        <v>0.47768948565196667</v>
      </c>
      <c r="U493" s="23">
        <f ca="1">SQRT(Inputs!$B$38)*J493+SQRT(1-Inputs!$B$38)*_xlfn.NORM.S.INV(RAND())</f>
        <v>-0.58086920823166754</v>
      </c>
      <c r="V493" s="23">
        <f ca="1">SQRT(Inputs!$B$38)*K493+SQRT(1-Inputs!$B$38)*_xlfn.NORM.S.INV(RAND())</f>
        <v>1.8006717636864715</v>
      </c>
      <c r="W493" s="23">
        <f ca="1">SQRT(Inputs!$B$38)*L493+SQRT(1-Inputs!$B$38)*_xlfn.NORM.S.INV(RAND())</f>
        <v>0.18328237230000533</v>
      </c>
      <c r="X493" s="23">
        <f ca="1">SQRT(Inputs!$B$38)*M493+SQRT(1-Inputs!$B$38)*_xlfn.NORM.S.INV(RAND())</f>
        <v>-4.898544062657828E-3</v>
      </c>
      <c r="Y493" s="23">
        <f ca="1">SQRT(Inputs!$B$38)*C493+SQRT(1-Inputs!$B$38)*_xlfn.NORM.S.INV(RAND())</f>
        <v>1.1941573353040771</v>
      </c>
      <c r="Z493" s="23">
        <f ca="1">SQRT(Inputs!$B$38)*D493+SQRT(1-Inputs!$B$38)*_xlfn.NORM.S.INV(RAND())</f>
        <v>0.62715324732908062</v>
      </c>
      <c r="AA493" s="23">
        <f ca="1">SQRT(Inputs!$B$38)*E493+SQRT(1-Inputs!$B$38)*_xlfn.NORM.S.INV(RAND())</f>
        <v>8.620798455878198E-2</v>
      </c>
      <c r="AB493" s="23">
        <f ca="1">SQRT(Inputs!$B$38)*F493+SQRT(1-Inputs!$B$38)*_xlfn.NORM.S.INV(RAND())</f>
        <v>1.5381399173033592</v>
      </c>
      <c r="AC493" s="23">
        <f ca="1">SQRT(Inputs!$B$38)*G493+SQRT(1-Inputs!$B$38)*_xlfn.NORM.S.INV(RAND())</f>
        <v>-0.39146880853838162</v>
      </c>
      <c r="AD493" s="23">
        <f ca="1">SQRT(Inputs!$B$38)*H493+SQRT(1-Inputs!$B$38)*_xlfn.NORM.S.INV(RAND())</f>
        <v>2.0868748119690244</v>
      </c>
      <c r="AE493" s="23">
        <f ca="1">SQRT(Inputs!$B$38)*I493+SQRT(1-Inputs!$B$38)*_xlfn.NORM.S.INV(RAND())</f>
        <v>-0.1212348397090211</v>
      </c>
      <c r="AF493" s="23">
        <f ca="1">SQRT(Inputs!$B$38)*J493+SQRT(1-Inputs!$B$38)*_xlfn.NORM.S.INV(RAND())</f>
        <v>0.31962027300965612</v>
      </c>
      <c r="AG493" s="23">
        <f ca="1">SQRT(Inputs!$B$38)*K493+SQRT(1-Inputs!$B$38)*_xlfn.NORM.S.INV(RAND())</f>
        <v>1.2606188977119068</v>
      </c>
      <c r="AH493" s="23">
        <f ca="1">SQRT(Inputs!$B$38)*L493+SQRT(1-Inputs!$B$38)*_xlfn.NORM.S.INV(RAND())</f>
        <v>-0.2628357928491985</v>
      </c>
      <c r="AI493" s="23">
        <f ca="1">SQRT(Inputs!$B$38)*M493+SQRT(1-Inputs!$B$38)*_xlfn.NORM.S.INV(RAND())</f>
        <v>-0.88410246842882911</v>
      </c>
      <c r="AJ493" s="23">
        <f ca="1">SQRT(Inputs!$B$38)*C493+SQRT(1-Inputs!$B$38)*_xlfn.NORM.S.INV(RAND())</f>
        <v>-0.20110295610485932</v>
      </c>
      <c r="AK493" s="23">
        <f ca="1">SQRT(Inputs!$B$38)*D493+SQRT(1-Inputs!$B$38)*_xlfn.NORM.S.INV(RAND())</f>
        <v>-1.6133475731594866</v>
      </c>
      <c r="AL493" s="23">
        <f ca="1">SQRT(Inputs!$B$38)*E493+SQRT(1-Inputs!$B$38)*_xlfn.NORM.S.INV(RAND())</f>
        <v>-1.6926992745628389</v>
      </c>
      <c r="AM493" s="23">
        <f ca="1">SQRT(Inputs!$B$38)*F493+SQRT(1-Inputs!$B$38)*_xlfn.NORM.S.INV(RAND())</f>
        <v>0.50780425429908504</v>
      </c>
      <c r="AN493" s="23">
        <f ca="1">SQRT(Inputs!$B$38)*G493+SQRT(1-Inputs!$B$38)*_xlfn.NORM.S.INV(RAND())</f>
        <v>0.87499866059492437</v>
      </c>
      <c r="AO493" s="23">
        <f ca="1">SQRT(Inputs!$B$38)*H493+SQRT(1-Inputs!$B$38)*_xlfn.NORM.S.INV(RAND())</f>
        <v>1.6105925558082332</v>
      </c>
      <c r="AP493" s="23">
        <f ca="1">SQRT(Inputs!$B$38)*I493+SQRT(1-Inputs!$B$38)*_xlfn.NORM.S.INV(RAND())</f>
        <v>0.20245216933874885</v>
      </c>
      <c r="AQ493" s="23">
        <f ca="1">SQRT(Inputs!$B$38)*J493+SQRT(1-Inputs!$B$38)*_xlfn.NORM.S.INV(RAND())</f>
        <v>-1.8322953323747346</v>
      </c>
      <c r="AR493" s="23">
        <f ca="1">SQRT(Inputs!$B$38)*K493+SQRT(1-Inputs!$B$38)*_xlfn.NORM.S.INV(RAND())</f>
        <v>2.0004460218375755</v>
      </c>
      <c r="AS493" s="23">
        <f ca="1">SQRT(Inputs!$B$38)*L493+SQRT(1-Inputs!$B$38)*_xlfn.NORM.S.INV(RAND())</f>
        <v>-3.7815026532280305E-2</v>
      </c>
      <c r="AT493" s="23">
        <f ca="1">SQRT(Inputs!$B$38)*M493+SQRT(1-Inputs!$B$38)*_xlfn.NORM.S.INV(RAND())</f>
        <v>0.30109910334947604</v>
      </c>
      <c r="AU493" s="15">
        <f ca="1">Inputs!$B$6*EXP($B$8-0.5*C$5^2+C$5*N493)</f>
        <v>4344.706824578755</v>
      </c>
      <c r="AV493" s="15">
        <f t="shared" ca="1" si="255"/>
        <v>5682.4768186150013</v>
      </c>
      <c r="AW493" s="15">
        <f t="shared" ca="1" si="256"/>
        <v>6202.6732534161301</v>
      </c>
      <c r="AX493" s="15">
        <f t="shared" ca="1" si="257"/>
        <v>7265.1794101293226</v>
      </c>
      <c r="AY493" s="15">
        <f t="shared" ca="1" si="258"/>
        <v>9081.5463528333312</v>
      </c>
      <c r="AZ493" s="15">
        <f t="shared" ca="1" si="259"/>
        <v>11416.515614063728</v>
      </c>
      <c r="BA493" s="15">
        <f t="shared" ca="1" si="260"/>
        <v>14687.123281368615</v>
      </c>
      <c r="BB493" s="15">
        <f t="shared" ca="1" si="261"/>
        <v>16964.911181652129</v>
      </c>
      <c r="BC493" s="15">
        <f t="shared" ca="1" si="262"/>
        <v>24722.132259854396</v>
      </c>
      <c r="BD493" s="15">
        <f t="shared" ca="1" si="263"/>
        <v>30810.629956738925</v>
      </c>
      <c r="BE493" s="15">
        <f t="shared" ca="1" si="264"/>
        <v>37737.635026055548</v>
      </c>
      <c r="BF493" s="15">
        <f ca="1">Inputs!$B$13*EXP($B$9-0.5*C$6^2+C$6*Y493)</f>
        <v>17525.428542734997</v>
      </c>
      <c r="BG493" s="15">
        <f t="shared" ca="1" si="265"/>
        <v>23917.946588644325</v>
      </c>
      <c r="BH493" s="15">
        <f t="shared" ca="1" si="266"/>
        <v>29644.174958756048</v>
      </c>
      <c r="BI493" s="15">
        <f t="shared" ca="1" si="267"/>
        <v>45982.569690392316</v>
      </c>
      <c r="BJ493" s="15">
        <f t="shared" ca="1" si="268"/>
        <v>53278.753423912764</v>
      </c>
      <c r="BK493" s="15">
        <f t="shared" ca="1" si="269"/>
        <v>86875.567487641834</v>
      </c>
      <c r="BL493" s="15">
        <f t="shared" ca="1" si="270"/>
        <v>105052.6329359025</v>
      </c>
      <c r="BM493" s="15">
        <f t="shared" ca="1" si="271"/>
        <v>134362.79542130881</v>
      </c>
      <c r="BN493" s="15">
        <f t="shared" ca="1" si="272"/>
        <v>192197.46023884777</v>
      </c>
      <c r="BO493" s="15">
        <f t="shared" ca="1" si="273"/>
        <v>229363.47308228505</v>
      </c>
      <c r="BP493" s="15">
        <f t="shared" ca="1" si="274"/>
        <v>255396.43693684955</v>
      </c>
      <c r="BQ493" s="15">
        <f ca="1">Inputs!$B$20*EXP($B$10-0.5*C$7^2+C$7*AJ493)</f>
        <v>3994.2094293263985</v>
      </c>
      <c r="BR493" s="15">
        <f t="shared" ca="1" si="275"/>
        <v>3246.7686730076493</v>
      </c>
      <c r="BS493" s="15">
        <f t="shared" ca="1" si="276"/>
        <v>2734.3107316596343</v>
      </c>
      <c r="BT493" s="15">
        <f t="shared" ca="1" si="277"/>
        <v>4307.224643663566</v>
      </c>
      <c r="BU493" s="15">
        <f t="shared" ca="1" si="278"/>
        <v>7376.8919868716303</v>
      </c>
      <c r="BV493" s="15">
        <f t="shared" ca="1" si="279"/>
        <v>14753.006810607894</v>
      </c>
      <c r="BW493" s="15">
        <f t="shared" ca="1" si="280"/>
        <v>21488.289478707189</v>
      </c>
      <c r="BX493" s="15">
        <f t="shared" ca="1" si="281"/>
        <v>20815.448173271914</v>
      </c>
      <c r="BY493" s="15">
        <f t="shared" ca="1" si="282"/>
        <v>42765.755044682366</v>
      </c>
      <c r="BZ493" s="15">
        <f t="shared" ca="1" si="283"/>
        <v>59590.645036928465</v>
      </c>
      <c r="CA493" s="15">
        <f t="shared" ca="1" si="284"/>
        <v>88307.532766872857</v>
      </c>
      <c r="CB493" s="15">
        <f ca="1">(AU493*DCF!C$10-DCF!C$5*MAX(AU493*DCF!C$10,0)-MAX(AU493-Inputs!$B$6,0)/Inputs!$B$10)*DCF!C$6</f>
        <v>1047.4774210669541</v>
      </c>
      <c r="CC493" s="15">
        <f ca="1">(AV493*DCF!D$10-DCF!D$5*MAX(AV493*DCF!D$10,0)-MAX(AV493-AU493,0)/Inputs!$B$10)*DCF!D$6</f>
        <v>1058.885025902857</v>
      </c>
      <c r="CD493" s="15">
        <f ca="1">(AW493*DCF!E$10-DCF!E$5*MAX(AW493*DCF!E$10,0)-MAX(AW493-AV493,0)/Inputs!$B$10)*DCF!E$6</f>
        <v>1314.9287366415488</v>
      </c>
      <c r="CE493" s="15">
        <f ca="1">(AX493*DCF!F$10-DCF!F$5*MAX(AX493*DCF!F$10,0)-MAX(AX493-AW493,0)/Inputs!$B$10)*DCF!F$6</f>
        <v>1364.895898241723</v>
      </c>
      <c r="CF493" s="15">
        <f ca="1">(AY493*DCF!G$10-DCF!G$5*MAX(AY493*DCF!G$10,0)-MAX(AY493-AX493,0)/Inputs!$B$10)*DCF!G$6</f>
        <v>1522.0233188134116</v>
      </c>
      <c r="CG493" s="15">
        <f ca="1">(AZ493*DCF!H$10-DCF!H$5*MAX(AZ493*DCF!H$10,0)-MAX(AZ493-AY493,0)/Inputs!$B$10)*DCF!H$6</f>
        <v>1801.9090431404798</v>
      </c>
      <c r="CH493" s="15">
        <f ca="1">(BA493*DCF!I$10-DCF!I$5*MAX(BA493*DCF!I$10,0)-MAX(BA493-AZ493,0)/Inputs!$B$10)*DCF!I$6</f>
        <v>2146.3073864436319</v>
      </c>
      <c r="CI493" s="15">
        <f ca="1">(BB493*DCF!J$10-DCF!J$5*MAX(BB493*DCF!J$10,0)-MAX(BB493-BA493,0)/Inputs!$B$10)*DCF!J$6</f>
        <v>2566.0569015118363</v>
      </c>
      <c r="CJ493" s="15">
        <f ca="1">(BC493*DCF!K$10-DCF!K$5*MAX(BC493*DCF!K$10,0)-MAX(BC493-BB493,0)/Inputs!$B$10)*DCF!K$6</f>
        <v>2893.9733897604306</v>
      </c>
      <c r="CK493" s="15">
        <f ca="1">(BD493*DCF!L$10-DCF!L$5*MAX(BD493*DCF!L$10,0)-MAX(BD493-BC493,0)/Inputs!$B$10)*DCF!L$6</f>
        <v>3859.4875578295159</v>
      </c>
      <c r="CL493" s="15">
        <f ca="1">(BE493*DCF!M$10-DCF!M$5*MAX(BE493*DCF!M$10,0)-MAX(BE493-BD493,0)/Inputs!$B$10)*DCF!M$6</f>
        <v>4497.7636325683843</v>
      </c>
      <c r="CM493" s="15">
        <f ca="1">(BF493*DCF!C$28-DCF!C$5*MAX(BF493*DCF!C$28,0)-MAX(BF493-Inputs!$B$13,0)/Inputs!$B$17)*DCF!C$6</f>
        <v>3930.9949235821414</v>
      </c>
      <c r="CN493" s="15">
        <f ca="1">(BG493*DCF!D$28-DCF!D$5*MAX(BG493*DCF!D$28,0)-MAX(BG493-BF493,0)/Inputs!$B$17)*DCF!D$6</f>
        <v>5680.5697156044625</v>
      </c>
      <c r="CO493" s="15">
        <f ca="1">(BH493*DCF!E$28-DCF!E$5*MAX(BH493*DCF!E$28,0)-MAX(BH493-BG493,0)/Inputs!$B$17)*DCF!E$6</f>
        <v>7267.1974141823084</v>
      </c>
      <c r="CP493" s="15">
        <f ca="1">(BI493*DCF!F$28-DCF!F$5*MAX(BI493*DCF!F$28,0)-MAX(BI493-BH493,0)/Inputs!$B$17)*DCF!F$6</f>
        <v>9508.3934414738669</v>
      </c>
      <c r="CQ493" s="15">
        <f ca="1">(BJ493*DCF!G$28-DCF!G$5*MAX(BJ493*DCF!G$28,0)-MAX(BJ493-BI493,0)/Inputs!$B$17)*DCF!G$6</f>
        <v>12596.430774087874</v>
      </c>
      <c r="CR493" s="15">
        <f ca="1">(BK493*DCF!H$28-DCF!H$5*MAX(BK493*DCF!H$28,0)-MAX(BK493-BJ493,0)/Inputs!$B$17)*DCF!H$6</f>
        <v>16265.284254611572</v>
      </c>
      <c r="CS493" s="15">
        <f ca="1">(BL493*DCF!I$28-DCF!I$5*MAX(BL493*DCF!I$28,0)-MAX(BL493-BK493,0)/Inputs!$B$17)*DCF!I$6</f>
        <v>22094.479539751996</v>
      </c>
      <c r="CT493" s="15">
        <f ca="1">(BM493*DCF!J$28-DCF!J$5*MAX(BM493*DCF!J$28,0)-MAX(BM493-BL493,0)/Inputs!$B$17)*DCF!J$6</f>
        <v>26087.769581971588</v>
      </c>
      <c r="CU493" s="15">
        <f ca="1">(BN493*DCF!K$28-DCF!K$5*MAX(BN493*DCF!K$28,0)-MAX(BN493-BM493,0)/Inputs!$B$17)*DCF!K$6</f>
        <v>33504.904941609311</v>
      </c>
      <c r="CV493" s="15">
        <f ca="1">(BO493*DCF!L$28-DCF!L$5*MAX(BO493*DCF!L$28,0)-MAX(BO493-BN493,0)/Inputs!$B$17)*DCF!L$6</f>
        <v>41557.430863189809</v>
      </c>
      <c r="CW493" s="15">
        <f ca="1">(BP493*DCF!M$28-DCF!M$5*MAX(BP493*DCF!M$28,0)-MAX(BP493-BO493,0)/Inputs!$B$17)*DCF!M$6</f>
        <v>45331.811184220111</v>
      </c>
      <c r="CX493" s="15">
        <f ca="1">(BQ493*DCF!C$46-DCF!C$5*MAX(BQ493*DCF!C$46,0)-MAX(BQ493-Inputs!$B$20,0)/Inputs!$B$24)*DCF!C$6</f>
        <v>-1288.8287039212923</v>
      </c>
      <c r="CY493" s="15">
        <f ca="1">(BR493*DCF!D$46-DCF!D$5*MAX(BR493*DCF!D$46,0)-MAX(BR493-BQ493,0)/Inputs!$B$24)*DCF!D$6</f>
        <v>-554.14769685818783</v>
      </c>
      <c r="CZ493" s="15">
        <f ca="1">(BS493*DCF!E$46-DCF!E$5*MAX(BS493*DCF!E$46,0)-MAX(BS493-BR493,0)/Inputs!$B$24)*DCF!E$6</f>
        <v>-323.33700481091785</v>
      </c>
      <c r="DA493" s="15">
        <f ca="1">(BT493*DCF!F$46-DCF!F$5*MAX(BT493*DCF!F$46,0)-MAX(BT493-BS493,0)/Inputs!$B$24)*DCF!F$6</f>
        <v>-886.42700986558816</v>
      </c>
      <c r="DB493" s="15">
        <f ca="1">(BU493*DCF!G$46-DCF!G$5*MAX(BU493*DCF!G$46,0)-MAX(BU493-BT493,0)/Inputs!$B$24)*DCF!G$6</f>
        <v>-1280.7195165133719</v>
      </c>
      <c r="DC493" s="15">
        <f ca="1">(BV493*DCF!H$46-DCF!H$5*MAX(BV493*DCF!H$46,0)-MAX(BV493-BU493,0)/Inputs!$B$24)*DCF!H$6</f>
        <v>-2292.082487270693</v>
      </c>
      <c r="DD493" s="15">
        <f ca="1">(BW493*DCF!I$46-DCF!I$5*MAX(BW493*DCF!I$46,0)-MAX(BW493-BV493,0)/Inputs!$B$24)*DCF!I$6</f>
        <v>-1437.1587221629018</v>
      </c>
      <c r="DE493" s="15">
        <f ca="1">(BX493*DCF!J$46-DCF!J$5*MAX(BX493*DCF!J$46,0)-MAX(BX493-BW493,0)/Inputs!$B$24)*DCF!J$6</f>
        <v>873.15047236384498</v>
      </c>
      <c r="DF493" s="15">
        <f ca="1">(BY493*DCF!K$46-DCF!K$5*MAX(BY493*DCF!K$46,0)-MAX(BY493-BX493,0)/Inputs!$B$24)*DCF!K$6</f>
        <v>-2934.3179411826109</v>
      </c>
      <c r="DG493" s="15">
        <f ca="1">(BZ493*DCF!L$46-DCF!L$5*MAX(BZ493*DCF!L$46,0)-MAX(BZ493-BY493,0)/Inputs!$B$24)*DCF!L$6</f>
        <v>311.69740501301811</v>
      </c>
      <c r="DH493" s="15">
        <f ca="1">(CA493*DCF!M$46-DCF!M$5*MAX(CA493*DCF!M$46,0)-MAX(CA493-BZ493,0)/Inputs!$B$24)*DCF!M$6</f>
        <v>919.5205309949605</v>
      </c>
      <c r="DI493" s="15">
        <f ca="1">SUM(CB493:CL493)+BE493*DCF!M$10*(1+Inputs!$B$30)*(1-Inputs!$B$33)*(1-Inputs!$B$30/Inputs!$B$31)/(Inputs!$B$29-Inputs!$B$30)*DCF!M$6</f>
        <v>129098.04561799474</v>
      </c>
      <c r="DJ493" s="15">
        <f ca="1">SUM(CM493:CW493)+BP493*DCF!M$28*(1+Inputs!$B$30)*(1-Inputs!$B$33)*(1-Inputs!$B$30/Inputs!$B$31)/(Inputs!$B$29-Inputs!$B$30)*DCF!M$6</f>
        <v>1171520.8149856178</v>
      </c>
      <c r="DK493" s="15">
        <f ca="1">SUM(CX493:DH493)+CA493*DCF!M$46*(1+Inputs!$B$30)*(1-Inputs!$B$33)*(1-Inputs!$B$30/Inputs!$B$31)/(Inputs!$B$29-Inputs!$B$30)*DCF!M$6</f>
        <v>127641.25567936251</v>
      </c>
      <c r="DM493" s="15">
        <f ca="1">DI493+DJ493+DK493+Inputs!$B$34+Inputs!$B$36-Inputs!$B$35</f>
        <v>1505111.1162829748</v>
      </c>
    </row>
    <row r="494" spans="1:117" x14ac:dyDescent="0.75">
      <c r="A494" s="11">
        <v>481</v>
      </c>
      <c r="C494" s="23">
        <f t="shared" ref="C494:M503" ca="1" si="288">_xlfn.NORM.S.INV(RAND())</f>
        <v>-1.7748342568794331</v>
      </c>
      <c r="D494" s="23">
        <f t="shared" ca="1" si="288"/>
        <v>-0.43763312470446697</v>
      </c>
      <c r="E494" s="23">
        <f t="shared" ca="1" si="288"/>
        <v>-1.1215837474777883</v>
      </c>
      <c r="F494" s="23">
        <f t="shared" ca="1" si="288"/>
        <v>-0.47629803337432142</v>
      </c>
      <c r="G494" s="23">
        <f t="shared" ca="1" si="288"/>
        <v>1.7301733870734732</v>
      </c>
      <c r="H494" s="23">
        <f t="shared" ca="1" si="288"/>
        <v>0.40345885731197034</v>
      </c>
      <c r="I494" s="23">
        <f t="shared" ca="1" si="288"/>
        <v>1.9342527390599082</v>
      </c>
      <c r="J494" s="23">
        <f t="shared" ca="1" si="288"/>
        <v>-2.3393130514517328</v>
      </c>
      <c r="K494" s="23">
        <f t="shared" ca="1" si="288"/>
        <v>-0.50569588018474398</v>
      </c>
      <c r="L494" s="23">
        <f t="shared" ca="1" si="288"/>
        <v>9.7598927919015671E-2</v>
      </c>
      <c r="M494" s="23">
        <f t="shared" ca="1" si="288"/>
        <v>0.29018587306759686</v>
      </c>
      <c r="N494" s="23">
        <f ca="1">SQRT(Inputs!$B$38)*C494+SQRT(1-Inputs!$B$38)*_xlfn.NORM.S.INV(RAND())</f>
        <v>-1.7846257154655549</v>
      </c>
      <c r="O494" s="23">
        <f ca="1">SQRT(Inputs!$B$38)*D494+SQRT(1-Inputs!$B$38)*_xlfn.NORM.S.INV(RAND())</f>
        <v>-1.2162203702614724</v>
      </c>
      <c r="P494" s="23">
        <f ca="1">SQRT(Inputs!$B$38)*E494+SQRT(1-Inputs!$B$38)*_xlfn.NORM.S.INV(RAND())</f>
        <v>-2.1441739116873917</v>
      </c>
      <c r="Q494" s="23">
        <f ca="1">SQRT(Inputs!$B$38)*F494+SQRT(1-Inputs!$B$38)*_xlfn.NORM.S.INV(RAND())</f>
        <v>-1.5610101073889608</v>
      </c>
      <c r="R494" s="23">
        <f ca="1">SQRT(Inputs!$B$38)*G494+SQRT(1-Inputs!$B$38)*_xlfn.NORM.S.INV(RAND())</f>
        <v>1.0313890182184793</v>
      </c>
      <c r="S494" s="23">
        <f ca="1">SQRT(Inputs!$B$38)*H494+SQRT(1-Inputs!$B$38)*_xlfn.NORM.S.INV(RAND())</f>
        <v>0.70408132614765928</v>
      </c>
      <c r="T494" s="23">
        <f ca="1">SQRT(Inputs!$B$38)*I494+SQRT(1-Inputs!$B$38)*_xlfn.NORM.S.INV(RAND())</f>
        <v>5.0405786303386213E-2</v>
      </c>
      <c r="U494" s="23">
        <f ca="1">SQRT(Inputs!$B$38)*J494+SQRT(1-Inputs!$B$38)*_xlfn.NORM.S.INV(RAND())</f>
        <v>-2.5696928835774528</v>
      </c>
      <c r="V494" s="23">
        <f ca="1">SQRT(Inputs!$B$38)*K494+SQRT(1-Inputs!$B$38)*_xlfn.NORM.S.INV(RAND())</f>
        <v>0.10613216876074882</v>
      </c>
      <c r="W494" s="23">
        <f ca="1">SQRT(Inputs!$B$38)*L494+SQRT(1-Inputs!$B$38)*_xlfn.NORM.S.INV(RAND())</f>
        <v>-0.84212236651069095</v>
      </c>
      <c r="X494" s="23">
        <f ca="1">SQRT(Inputs!$B$38)*M494+SQRT(1-Inputs!$B$38)*_xlfn.NORM.S.INV(RAND())</f>
        <v>-0.83227569301763815</v>
      </c>
      <c r="Y494" s="23">
        <f ca="1">SQRT(Inputs!$B$38)*C494+SQRT(1-Inputs!$B$38)*_xlfn.NORM.S.INV(RAND())</f>
        <v>-0.61482505830952472</v>
      </c>
      <c r="Z494" s="23">
        <f ca="1">SQRT(Inputs!$B$38)*D494+SQRT(1-Inputs!$B$38)*_xlfn.NORM.S.INV(RAND())</f>
        <v>-0.64185966171696351</v>
      </c>
      <c r="AA494" s="23">
        <f ca="1">SQRT(Inputs!$B$38)*E494+SQRT(1-Inputs!$B$38)*_xlfn.NORM.S.INV(RAND())</f>
        <v>-1.7006778731471268</v>
      </c>
      <c r="AB494" s="23">
        <f ca="1">SQRT(Inputs!$B$38)*F494+SQRT(1-Inputs!$B$38)*_xlfn.NORM.S.INV(RAND())</f>
        <v>0.28463879603281061</v>
      </c>
      <c r="AC494" s="23">
        <f ca="1">SQRT(Inputs!$B$38)*G494+SQRT(1-Inputs!$B$38)*_xlfn.NORM.S.INV(RAND())</f>
        <v>-0.28298862993066121</v>
      </c>
      <c r="AD494" s="23">
        <f ca="1">SQRT(Inputs!$B$38)*H494+SQRT(1-Inputs!$B$38)*_xlfn.NORM.S.INV(RAND())</f>
        <v>0.81978463701060433</v>
      </c>
      <c r="AE494" s="23">
        <f ca="1">SQRT(Inputs!$B$38)*I494+SQRT(1-Inputs!$B$38)*_xlfn.NORM.S.INV(RAND())</f>
        <v>1.3595010448951834</v>
      </c>
      <c r="AF494" s="23">
        <f ca="1">SQRT(Inputs!$B$38)*J494+SQRT(1-Inputs!$B$38)*_xlfn.NORM.S.INV(RAND())</f>
        <v>-1.9514545072909226</v>
      </c>
      <c r="AG494" s="23">
        <f ca="1">SQRT(Inputs!$B$38)*K494+SQRT(1-Inputs!$B$38)*_xlfn.NORM.S.INV(RAND())</f>
        <v>-0.42726470571756392</v>
      </c>
      <c r="AH494" s="23">
        <f ca="1">SQRT(Inputs!$B$38)*L494+SQRT(1-Inputs!$B$38)*_xlfn.NORM.S.INV(RAND())</f>
        <v>1.0189082229815674</v>
      </c>
      <c r="AI494" s="23">
        <f ca="1">SQRT(Inputs!$B$38)*M494+SQRT(1-Inputs!$B$38)*_xlfn.NORM.S.INV(RAND())</f>
        <v>0.6637898658768655</v>
      </c>
      <c r="AJ494" s="23">
        <f ca="1">SQRT(Inputs!$B$38)*C494+SQRT(1-Inputs!$B$38)*_xlfn.NORM.S.INV(RAND())</f>
        <v>1.4832381476687861E-2</v>
      </c>
      <c r="AK494" s="23">
        <f ca="1">SQRT(Inputs!$B$38)*D494+SQRT(1-Inputs!$B$38)*_xlfn.NORM.S.INV(RAND())</f>
        <v>1.0272925475214676</v>
      </c>
      <c r="AL494" s="23">
        <f ca="1">SQRT(Inputs!$B$38)*E494+SQRT(1-Inputs!$B$38)*_xlfn.NORM.S.INV(RAND())</f>
        <v>-0.48183941607305614</v>
      </c>
      <c r="AM494" s="23">
        <f ca="1">SQRT(Inputs!$B$38)*F494+SQRT(1-Inputs!$B$38)*_xlfn.NORM.S.INV(RAND())</f>
        <v>-0.31394871963777504</v>
      </c>
      <c r="AN494" s="23">
        <f ca="1">SQRT(Inputs!$B$38)*G494+SQRT(1-Inputs!$B$38)*_xlfn.NORM.S.INV(RAND())</f>
        <v>0.4103286647501323</v>
      </c>
      <c r="AO494" s="23">
        <f ca="1">SQRT(Inputs!$B$38)*H494+SQRT(1-Inputs!$B$38)*_xlfn.NORM.S.INV(RAND())</f>
        <v>0.65169332623065679</v>
      </c>
      <c r="AP494" s="23">
        <f ca="1">SQRT(Inputs!$B$38)*I494+SQRT(1-Inputs!$B$38)*_xlfn.NORM.S.INV(RAND())</f>
        <v>2.8263426828496963</v>
      </c>
      <c r="AQ494" s="23">
        <f ca="1">SQRT(Inputs!$B$38)*J494+SQRT(1-Inputs!$B$38)*_xlfn.NORM.S.INV(RAND())</f>
        <v>-0.91690735493316322</v>
      </c>
      <c r="AR494" s="23">
        <f ca="1">SQRT(Inputs!$B$38)*K494+SQRT(1-Inputs!$B$38)*_xlfn.NORM.S.INV(RAND())</f>
        <v>-1.2328515681146675</v>
      </c>
      <c r="AS494" s="23">
        <f ca="1">SQRT(Inputs!$B$38)*L494+SQRT(1-Inputs!$B$38)*_xlfn.NORM.S.INV(RAND())</f>
        <v>0.85994140373860684</v>
      </c>
      <c r="AT494" s="23">
        <f ca="1">SQRT(Inputs!$B$38)*M494+SQRT(1-Inputs!$B$38)*_xlfn.NORM.S.INV(RAND())</f>
        <v>-2.8510093647364287E-2</v>
      </c>
      <c r="AU494" s="15">
        <f ca="1">Inputs!$B$6*EXP($B$8-0.5*C$5^2+C$5*N494)</f>
        <v>3717.2133361075412</v>
      </c>
      <c r="AV494" s="15">
        <f t="shared" ca="1" si="255"/>
        <v>3783.8191139033461</v>
      </c>
      <c r="AW494" s="15">
        <f t="shared" ca="1" si="256"/>
        <v>3454.9942670383484</v>
      </c>
      <c r="AX494" s="15">
        <f t="shared" ca="1" si="257"/>
        <v>3470.8074333376858</v>
      </c>
      <c r="AY494" s="15">
        <f t="shared" ca="1" si="258"/>
        <v>4784.6526687434662</v>
      </c>
      <c r="AZ494" s="15">
        <f t="shared" ca="1" si="259"/>
        <v>6323.5161510521721</v>
      </c>
      <c r="BA494" s="15">
        <f t="shared" ca="1" si="260"/>
        <v>7779.2981481282077</v>
      </c>
      <c r="BB494" s="15">
        <f t="shared" ca="1" si="261"/>
        <v>7362.3751439893977</v>
      </c>
      <c r="BC494" s="15">
        <f t="shared" ca="1" si="262"/>
        <v>9109.8896146960433</v>
      </c>
      <c r="BD494" s="15">
        <f t="shared" ca="1" si="263"/>
        <v>10315.129950450511</v>
      </c>
      <c r="BE494" s="15">
        <f t="shared" ca="1" si="264"/>
        <v>11717.132497470666</v>
      </c>
      <c r="BF494" s="15">
        <f ca="1">Inputs!$B$13*EXP($B$9-0.5*C$6^2+C$6*Y494)</f>
        <v>12243.881029412089</v>
      </c>
      <c r="BG494" s="15">
        <f t="shared" ca="1" si="265"/>
        <v>13290.158954205752</v>
      </c>
      <c r="BH494" s="15">
        <f t="shared" ca="1" si="266"/>
        <v>12247.136601069695</v>
      </c>
      <c r="BI494" s="15">
        <f t="shared" ca="1" si="267"/>
        <v>15663.774447851532</v>
      </c>
      <c r="BJ494" s="15">
        <f t="shared" ca="1" si="268"/>
        <v>18435.217757607315</v>
      </c>
      <c r="BK494" s="15">
        <f t="shared" ca="1" si="269"/>
        <v>25297.262946273928</v>
      </c>
      <c r="BL494" s="15">
        <f t="shared" ca="1" si="270"/>
        <v>37061.246159529022</v>
      </c>
      <c r="BM494" s="15">
        <f t="shared" ca="1" si="271"/>
        <v>35749.053606892165</v>
      </c>
      <c r="BN494" s="15">
        <f t="shared" ca="1" si="272"/>
        <v>41772.344855561016</v>
      </c>
      <c r="BO494" s="15">
        <f t="shared" ca="1" si="273"/>
        <v>57859.023370479037</v>
      </c>
      <c r="BP494" s="15">
        <f t="shared" ca="1" si="274"/>
        <v>76775.766148782481</v>
      </c>
      <c r="BQ494" s="15">
        <f ca="1">Inputs!$B$20*EXP($B$10-0.5*C$7^2+C$7*AJ494)</f>
        <v>4312.139547303731</v>
      </c>
      <c r="BR494" s="15">
        <f t="shared" ca="1" si="275"/>
        <v>8108.0978206622458</v>
      </c>
      <c r="BS494" s="15">
        <f t="shared" ca="1" si="276"/>
        <v>9668.2266526435833</v>
      </c>
      <c r="BT494" s="15">
        <f t="shared" ca="1" si="277"/>
        <v>12276.501438854631</v>
      </c>
      <c r="BU494" s="15">
        <f t="shared" ca="1" si="278"/>
        <v>18789.712195976492</v>
      </c>
      <c r="BV494" s="15">
        <f t="shared" ca="1" si="279"/>
        <v>30276.304934548541</v>
      </c>
      <c r="BW494" s="15">
        <f t="shared" ca="1" si="280"/>
        <v>76843.510645527364</v>
      </c>
      <c r="BX494" s="15">
        <f t="shared" ca="1" si="281"/>
        <v>89431.228464433661</v>
      </c>
      <c r="BY494" s="15">
        <f t="shared" ca="1" si="282"/>
        <v>98978.477252857439</v>
      </c>
      <c r="BZ494" s="15">
        <f t="shared" ca="1" si="283"/>
        <v>162666.37960885046</v>
      </c>
      <c r="CA494" s="15">
        <f t="shared" ca="1" si="284"/>
        <v>227342.19546668159</v>
      </c>
      <c r="CB494" s="15">
        <f ca="1">(AU494*DCF!C$10-DCF!C$5*MAX(AU494*DCF!C$10,0)-MAX(AU494-Inputs!$B$6,0)/Inputs!$B$10)*DCF!C$6</f>
        <v>954.61426979418945</v>
      </c>
      <c r="CC494" s="15">
        <f ca="1">(AV494*DCF!D$10-DCF!D$5*MAX(AV494*DCF!D$10,0)-MAX(AV494-AU494,0)/Inputs!$B$10)*DCF!D$6</f>
        <v>906.0401987624266</v>
      </c>
      <c r="CD494" s="15">
        <f ca="1">(AW494*DCF!E$10-DCF!E$5*MAX(AW494*DCF!E$10,0)-MAX(AW494-AV494,0)/Inputs!$B$10)*DCF!E$6</f>
        <v>797.70317737929577</v>
      </c>
      <c r="CE494" s="15">
        <f ca="1">(AX494*DCF!F$10-DCF!F$5*MAX(AX494*DCF!F$10,0)-MAX(AX494-AW494,0)/Inputs!$B$10)*DCF!F$6</f>
        <v>754.38140347749538</v>
      </c>
      <c r="CF494" s="15">
        <f ca="1">(AY494*DCF!G$10-DCF!G$5*MAX(AY494*DCF!G$10,0)-MAX(AY494-AX494,0)/Inputs!$B$10)*DCF!G$6</f>
        <v>733.28535160810031</v>
      </c>
      <c r="CG494" s="15">
        <f ca="1">(AZ494*DCF!H$10-DCF!H$5*MAX(AZ494*DCF!H$10,0)-MAX(AZ494-AY494,0)/Inputs!$B$10)*DCF!H$6</f>
        <v>954.46239741103557</v>
      </c>
      <c r="CH494" s="15">
        <f ca="1">(BA494*DCF!I$10-DCF!I$5*MAX(BA494*DCF!I$10,0)-MAX(BA494-AZ494,0)/Inputs!$B$10)*DCF!I$6</f>
        <v>1182.1947284904149</v>
      </c>
      <c r="CI494" s="15">
        <f ca="1">(BB494*DCF!J$10-DCF!J$5*MAX(BB494*DCF!J$10,0)-MAX(BB494-BA494,0)/Inputs!$B$10)*DCF!J$6</f>
        <v>1263.4006578069389</v>
      </c>
      <c r="CJ494" s="15">
        <f ca="1">(BC494*DCF!K$10-DCF!K$5*MAX(BC494*DCF!K$10,0)-MAX(BC494-BB494,0)/Inputs!$B$10)*DCF!K$6</f>
        <v>1221.92049845628</v>
      </c>
      <c r="CK494" s="15">
        <f ca="1">(BD494*DCF!L$10-DCF!L$5*MAX(BD494*DCF!L$10,0)-MAX(BD494-BC494,0)/Inputs!$B$10)*DCF!L$6</f>
        <v>1399.8606587469783</v>
      </c>
      <c r="CL494" s="15">
        <f ca="1">(BE494*DCF!M$10-DCF!M$5*MAX(BE494*DCF!M$10,0)-MAX(BE494-BD494,0)/Inputs!$B$10)*DCF!M$6</f>
        <v>1485.954760821553</v>
      </c>
      <c r="CM494" s="15">
        <f ca="1">(BF494*DCF!C$28-DCF!C$5*MAX(BF494*DCF!C$28,0)-MAX(BF494-Inputs!$B$13,0)/Inputs!$B$17)*DCF!C$6</f>
        <v>3538.85819106394</v>
      </c>
      <c r="CN494" s="15">
        <f ca="1">(BG494*DCF!D$28-DCF!D$5*MAX(BG494*DCF!D$28,0)-MAX(BG494-BF494,0)/Inputs!$B$17)*DCF!D$6</f>
        <v>3691.0392809125169</v>
      </c>
      <c r="CO494" s="15">
        <f ca="1">(BH494*DCF!E$28-DCF!E$5*MAX(BH494*DCF!E$28,0)-MAX(BH494-BG494,0)/Inputs!$B$17)*DCF!E$6</f>
        <v>3468.6071633681531</v>
      </c>
      <c r="CP494" s="15">
        <f ca="1">(BI494*DCF!F$28-DCF!F$5*MAX(BI494*DCF!F$28,0)-MAX(BI494-BH494,0)/Inputs!$B$17)*DCF!F$6</f>
        <v>3630.2492411756743</v>
      </c>
      <c r="CQ494" s="15">
        <f ca="1">(BJ494*DCF!G$28-DCF!G$5*MAX(BJ494*DCF!G$28,0)-MAX(BJ494-BI494,0)/Inputs!$B$17)*DCF!G$6</f>
        <v>4317.0277286212904</v>
      </c>
      <c r="CR494" s="15">
        <f ca="1">(BK494*DCF!H$28-DCF!H$5*MAX(BK494*DCF!H$28,0)-MAX(BK494-BJ494,0)/Inputs!$B$17)*DCF!H$6</f>
        <v>5190.1229754746282</v>
      </c>
      <c r="CS494" s="15">
        <f ca="1">(BL494*DCF!I$28-DCF!I$5*MAX(BL494*DCF!I$28,0)-MAX(BL494-BK494,0)/Inputs!$B$17)*DCF!I$6</f>
        <v>7026.572350832279</v>
      </c>
      <c r="CT494" s="15">
        <f ca="1">(BM494*DCF!J$28-DCF!J$5*MAX(BM494*DCF!J$28,0)-MAX(BM494-BL494,0)/Inputs!$B$17)*DCF!J$6</f>
        <v>7975.0067128451856</v>
      </c>
      <c r="CU494" s="15">
        <f ca="1">(BN494*DCF!K$28-DCF!K$5*MAX(BN494*DCF!K$28,0)-MAX(BN494-BM494,0)/Inputs!$B$17)*DCF!K$6</f>
        <v>8083.845888429043</v>
      </c>
      <c r="CV494" s="15">
        <f ca="1">(BO494*DCF!L$28-DCF!L$5*MAX(BO494*DCF!L$28,0)-MAX(BO494-BN494,0)/Inputs!$B$17)*DCF!L$6</f>
        <v>9723.85511772879</v>
      </c>
      <c r="CW494" s="15">
        <f ca="1">(BP494*DCF!M$28-DCF!M$5*MAX(BP494*DCF!M$28,0)-MAX(BP494-BO494,0)/Inputs!$B$17)*DCF!M$6</f>
        <v>12468.073665789479</v>
      </c>
      <c r="CX494" s="15">
        <f ca="1">(BQ494*DCF!C$46-DCF!C$5*MAX(BQ494*DCF!C$46,0)-MAX(BQ494-Inputs!$B$20,0)/Inputs!$B$24)*DCF!C$6</f>
        <v>-1509.1036124506218</v>
      </c>
      <c r="CY494" s="15">
        <f ca="1">(BR494*DCF!D$46-DCF!D$5*MAX(BR494*DCF!D$46,0)-MAX(BR494-BQ494,0)/Inputs!$B$24)*DCF!D$6</f>
        <v>-3003.5671006292264</v>
      </c>
      <c r="CZ494" s="15">
        <f ca="1">(BS494*DCF!E$46-DCF!E$5*MAX(BS494*DCF!E$46,0)-MAX(BS494-BR494,0)/Inputs!$B$24)*DCF!E$6</f>
        <v>-1758.2444712202939</v>
      </c>
      <c r="DA494" s="15">
        <f ca="1">(BT494*DCF!F$46-DCF!F$5*MAX(BT494*DCF!F$46,0)-MAX(BT494-BS494,0)/Inputs!$B$24)*DCF!F$6</f>
        <v>-1843.8077562556614</v>
      </c>
      <c r="DB494" s="15">
        <f ca="1">(BU494*DCF!G$46-DCF!G$5*MAX(BU494*DCF!G$46,0)-MAX(BU494-BT494,0)/Inputs!$B$24)*DCF!G$6</f>
        <v>-2822.9642076983641</v>
      </c>
      <c r="DC494" s="15">
        <f ca="1">(BV494*DCF!H$46-DCF!H$5*MAX(BV494*DCF!H$46,0)-MAX(BV494-BU494,0)/Inputs!$B$24)*DCF!H$6</f>
        <v>-3569.3883139898744</v>
      </c>
      <c r="DD494" s="15">
        <f ca="1">(BW494*DCF!I$46-DCF!I$5*MAX(BW494*DCF!I$46,0)-MAX(BW494-BV494,0)/Inputs!$B$24)*DCF!I$6</f>
        <v>-11592.912621163772</v>
      </c>
      <c r="DE494" s="15">
        <f ca="1">(BX494*DCF!J$46-DCF!J$5*MAX(BX494*DCF!J$46,0)-MAX(BX494-BW494,0)/Inputs!$B$24)*DCF!J$6</f>
        <v>413.33554311963348</v>
      </c>
      <c r="DF494" s="15">
        <f ca="1">(BY494*DCF!K$46-DCF!K$5*MAX(BY494*DCF!K$46,0)-MAX(BY494-BX494,0)/Inputs!$B$24)*DCF!K$6</f>
        <v>3315.1589515160922</v>
      </c>
      <c r="DG494" s="15">
        <f ca="1">(BZ494*DCF!L$46-DCF!L$5*MAX(BZ494*DCF!L$46,0)-MAX(BZ494-BY494,0)/Inputs!$B$24)*DCF!L$6</f>
        <v>-3168.4090196534694</v>
      </c>
      <c r="DH494" s="15">
        <f ca="1">(CA494*DCF!M$46-DCF!M$5*MAX(CA494*DCF!M$46,0)-MAX(CA494-BZ494,0)/Inputs!$B$24)*DCF!M$6</f>
        <v>4301.8554822662009</v>
      </c>
      <c r="DI494" s="15">
        <f ca="1">SUM(CB494:CL494)+BE494*DCF!M$10*(1+Inputs!$B$30)*(1-Inputs!$B$33)*(1-Inputs!$B$30/Inputs!$B$31)/(Inputs!$B$29-Inputs!$B$30)*DCF!M$6</f>
        <v>44262.752786252386</v>
      </c>
      <c r="DJ494" s="15">
        <f ca="1">SUM(CM494:CW494)+BP494*DCF!M$28*(1+Inputs!$B$30)*(1-Inputs!$B$33)*(1-Inputs!$B$30/Inputs!$B$31)/(Inputs!$B$29-Inputs!$B$30)*DCF!M$6</f>
        <v>354003.88824486075</v>
      </c>
      <c r="DK494" s="15">
        <f ca="1">SUM(CX494:DH494)+CA494*DCF!M$46*(1+Inputs!$B$30)*(1-Inputs!$B$33)*(1-Inputs!$B$30/Inputs!$B$31)/(Inputs!$B$29-Inputs!$B$30)*DCF!M$6</f>
        <v>330259.91746999859</v>
      </c>
      <c r="DM494" s="15">
        <f ca="1">DI494+DJ494+DK494+Inputs!$B$34+Inputs!$B$36-Inputs!$B$35</f>
        <v>805377.55850111169</v>
      </c>
    </row>
    <row r="495" spans="1:117" x14ac:dyDescent="0.75">
      <c r="A495" s="11">
        <v>482</v>
      </c>
      <c r="C495" s="23">
        <f t="shared" ca="1" si="288"/>
        <v>0.73348196253845299</v>
      </c>
      <c r="D495" s="23">
        <f t="shared" ca="1" si="288"/>
        <v>-0.51234688417610919</v>
      </c>
      <c r="E495" s="23">
        <f t="shared" ca="1" si="288"/>
        <v>0.75541707739137642</v>
      </c>
      <c r="F495" s="23">
        <f t="shared" ca="1" si="288"/>
        <v>-6.074653787749215E-3</v>
      </c>
      <c r="G495" s="23">
        <f t="shared" ca="1" si="288"/>
        <v>-2.0782335346951433</v>
      </c>
      <c r="H495" s="23">
        <f t="shared" ca="1" si="288"/>
        <v>-0.79082783384002675</v>
      </c>
      <c r="I495" s="23">
        <f t="shared" ca="1" si="288"/>
        <v>1.088215761287411</v>
      </c>
      <c r="J495" s="23">
        <f t="shared" ca="1" si="288"/>
        <v>-0.63323403370120679</v>
      </c>
      <c r="K495" s="23">
        <f t="shared" ca="1" si="288"/>
        <v>-2.1993807060752033</v>
      </c>
      <c r="L495" s="23">
        <f t="shared" ca="1" si="288"/>
        <v>-0.19362411918321501</v>
      </c>
      <c r="M495" s="23">
        <f t="shared" ca="1" si="288"/>
        <v>-0.84203290205854331</v>
      </c>
      <c r="N495" s="23">
        <f ca="1">SQRT(Inputs!$B$38)*C495+SQRT(1-Inputs!$B$38)*_xlfn.NORM.S.INV(RAND())</f>
        <v>1.252368685552983</v>
      </c>
      <c r="O495" s="23">
        <f ca="1">SQRT(Inputs!$B$38)*D495+SQRT(1-Inputs!$B$38)*_xlfn.NORM.S.INV(RAND())</f>
        <v>-7.3117767491035685E-2</v>
      </c>
      <c r="P495" s="23">
        <f ca="1">SQRT(Inputs!$B$38)*E495+SQRT(1-Inputs!$B$38)*_xlfn.NORM.S.INV(RAND())</f>
        <v>1.3062908668645936</v>
      </c>
      <c r="Q495" s="23">
        <f ca="1">SQRT(Inputs!$B$38)*F495+SQRT(1-Inputs!$B$38)*_xlfn.NORM.S.INV(RAND())</f>
        <v>0.21324878496192193</v>
      </c>
      <c r="R495" s="23">
        <f ca="1">SQRT(Inputs!$B$38)*G495+SQRT(1-Inputs!$B$38)*_xlfn.NORM.S.INV(RAND())</f>
        <v>-1.8291001916270133</v>
      </c>
      <c r="S495" s="23">
        <f ca="1">SQRT(Inputs!$B$38)*H495+SQRT(1-Inputs!$B$38)*_xlfn.NORM.S.INV(RAND())</f>
        <v>0.32647696201768084</v>
      </c>
      <c r="T495" s="23">
        <f ca="1">SQRT(Inputs!$B$38)*I495+SQRT(1-Inputs!$B$38)*_xlfn.NORM.S.INV(RAND())</f>
        <v>0.62692102379701653</v>
      </c>
      <c r="U495" s="23">
        <f ca="1">SQRT(Inputs!$B$38)*J495+SQRT(1-Inputs!$B$38)*_xlfn.NORM.S.INV(RAND())</f>
        <v>0.42477641367941865</v>
      </c>
      <c r="V495" s="23">
        <f ca="1">SQRT(Inputs!$B$38)*K495+SQRT(1-Inputs!$B$38)*_xlfn.NORM.S.INV(RAND())</f>
        <v>-1.5324619839258773</v>
      </c>
      <c r="W495" s="23">
        <f ca="1">SQRT(Inputs!$B$38)*L495+SQRT(1-Inputs!$B$38)*_xlfn.NORM.S.INV(RAND())</f>
        <v>-0.93787404557271459</v>
      </c>
      <c r="X495" s="23">
        <f ca="1">SQRT(Inputs!$B$38)*M495+SQRT(1-Inputs!$B$38)*_xlfn.NORM.S.INV(RAND())</f>
        <v>-0.76483315248678152</v>
      </c>
      <c r="Y495" s="23">
        <f ca="1">SQRT(Inputs!$B$38)*C495+SQRT(1-Inputs!$B$38)*_xlfn.NORM.S.INV(RAND())</f>
        <v>0.44339805004511917</v>
      </c>
      <c r="Z495" s="23">
        <f ca="1">SQRT(Inputs!$B$38)*D495+SQRT(1-Inputs!$B$38)*_xlfn.NORM.S.INV(RAND())</f>
        <v>-0.62748577202184153</v>
      </c>
      <c r="AA495" s="23">
        <f ca="1">SQRT(Inputs!$B$38)*E495+SQRT(1-Inputs!$B$38)*_xlfn.NORM.S.INV(RAND())</f>
        <v>1.4606595966241276</v>
      </c>
      <c r="AB495" s="23">
        <f ca="1">SQRT(Inputs!$B$38)*F495+SQRT(1-Inputs!$B$38)*_xlfn.NORM.S.INV(RAND())</f>
        <v>-0.73498586872140526</v>
      </c>
      <c r="AC495" s="23">
        <f ca="1">SQRT(Inputs!$B$38)*G495+SQRT(1-Inputs!$B$38)*_xlfn.NORM.S.INV(RAND())</f>
        <v>-0.34492851463437491</v>
      </c>
      <c r="AD495" s="23">
        <f ca="1">SQRT(Inputs!$B$38)*H495+SQRT(1-Inputs!$B$38)*_xlfn.NORM.S.INV(RAND())</f>
        <v>-0.51865536925701983</v>
      </c>
      <c r="AE495" s="23">
        <f ca="1">SQRT(Inputs!$B$38)*I495+SQRT(1-Inputs!$B$38)*_xlfn.NORM.S.INV(RAND())</f>
        <v>1.0658000839084749</v>
      </c>
      <c r="AF495" s="23">
        <f ca="1">SQRT(Inputs!$B$38)*J495+SQRT(1-Inputs!$B$38)*_xlfn.NORM.S.INV(RAND())</f>
        <v>0.84546403070881149</v>
      </c>
      <c r="AG495" s="23">
        <f ca="1">SQRT(Inputs!$B$38)*K495+SQRT(1-Inputs!$B$38)*_xlfn.NORM.S.INV(RAND())</f>
        <v>-0.92896087306450958</v>
      </c>
      <c r="AH495" s="23">
        <f ca="1">SQRT(Inputs!$B$38)*L495+SQRT(1-Inputs!$B$38)*_xlfn.NORM.S.INV(RAND())</f>
        <v>8.0094282879650952E-2</v>
      </c>
      <c r="AI495" s="23">
        <f ca="1">SQRT(Inputs!$B$38)*M495+SQRT(1-Inputs!$B$38)*_xlfn.NORM.S.INV(RAND())</f>
        <v>-0.81561405687723054</v>
      </c>
      <c r="AJ495" s="23">
        <f ca="1">SQRT(Inputs!$B$38)*C495+SQRT(1-Inputs!$B$38)*_xlfn.NORM.S.INV(RAND())</f>
        <v>0.3942429220751934</v>
      </c>
      <c r="AK495" s="23">
        <f ca="1">SQRT(Inputs!$B$38)*D495+SQRT(1-Inputs!$B$38)*_xlfn.NORM.S.INV(RAND())</f>
        <v>-0.95192803928829384</v>
      </c>
      <c r="AL495" s="23">
        <f ca="1">SQRT(Inputs!$B$38)*E495+SQRT(1-Inputs!$B$38)*_xlfn.NORM.S.INV(RAND())</f>
        <v>-0.72254212103398019</v>
      </c>
      <c r="AM495" s="23">
        <f ca="1">SQRT(Inputs!$B$38)*F495+SQRT(1-Inputs!$B$38)*_xlfn.NORM.S.INV(RAND())</f>
        <v>-0.798945161346302</v>
      </c>
      <c r="AN495" s="23">
        <f ca="1">SQRT(Inputs!$B$38)*G495+SQRT(1-Inputs!$B$38)*_xlfn.NORM.S.INV(RAND())</f>
        <v>-1.6313569167993318</v>
      </c>
      <c r="AO495" s="23">
        <f ca="1">SQRT(Inputs!$B$38)*H495+SQRT(1-Inputs!$B$38)*_xlfn.NORM.S.INV(RAND())</f>
        <v>-0.36725651390093061</v>
      </c>
      <c r="AP495" s="23">
        <f ca="1">SQRT(Inputs!$B$38)*I495+SQRT(1-Inputs!$B$38)*_xlfn.NORM.S.INV(RAND())</f>
        <v>0.8684531216633018</v>
      </c>
      <c r="AQ495" s="23">
        <f ca="1">SQRT(Inputs!$B$38)*J495+SQRT(1-Inputs!$B$38)*_xlfn.NORM.S.INV(RAND())</f>
        <v>4.7152011373838065E-2</v>
      </c>
      <c r="AR495" s="23">
        <f ca="1">SQRT(Inputs!$B$38)*K495+SQRT(1-Inputs!$B$38)*_xlfn.NORM.S.INV(RAND())</f>
        <v>-1.9039902375881987</v>
      </c>
      <c r="AS495" s="23">
        <f ca="1">SQRT(Inputs!$B$38)*L495+SQRT(1-Inputs!$B$38)*_xlfn.NORM.S.INV(RAND())</f>
        <v>-0.48752512048032648</v>
      </c>
      <c r="AT495" s="23">
        <f ca="1">SQRT(Inputs!$B$38)*M495+SQRT(1-Inputs!$B$38)*_xlfn.NORM.S.INV(RAND())</f>
        <v>-8.2222595186772052E-2</v>
      </c>
      <c r="AU495" s="15">
        <f ca="1">Inputs!$B$6*EXP($B$8-0.5*C$5^2+C$5*N495)</f>
        <v>6077.4299909303718</v>
      </c>
      <c r="AV495" s="15">
        <f t="shared" ca="1" si="255"/>
        <v>7318.564028108186</v>
      </c>
      <c r="AW495" s="15">
        <f t="shared" ca="1" si="256"/>
        <v>10643.014833146945</v>
      </c>
      <c r="AX495" s="15">
        <f t="shared" ca="1" si="257"/>
        <v>13344.89018478349</v>
      </c>
      <c r="AY495" s="15">
        <f t="shared" ca="1" si="258"/>
        <v>13171.943538645535</v>
      </c>
      <c r="AZ495" s="15">
        <f t="shared" ca="1" si="259"/>
        <v>16699.344643196393</v>
      </c>
      <c r="BA495" s="15">
        <f t="shared" ca="1" si="260"/>
        <v>21821.551901871659</v>
      </c>
      <c r="BB495" s="15">
        <f t="shared" ca="1" si="261"/>
        <v>27877.764664887247</v>
      </c>
      <c r="BC495" s="15">
        <f t="shared" ca="1" si="262"/>
        <v>29448.238588761527</v>
      </c>
      <c r="BD495" s="15">
        <f t="shared" ca="1" si="263"/>
        <v>33046.949288095486</v>
      </c>
      <c r="BE495" s="15">
        <f t="shared" ca="1" si="264"/>
        <v>37769.892331612202</v>
      </c>
      <c r="BF495" s="15">
        <f ca="1">Inputs!$B$13*EXP($B$9-0.5*C$6^2+C$6*Y495)</f>
        <v>15101.840012337725</v>
      </c>
      <c r="BG495" s="15">
        <f t="shared" ca="1" si="265"/>
        <v>16434.909851623859</v>
      </c>
      <c r="BH495" s="15">
        <f t="shared" ca="1" si="266"/>
        <v>25585.025868610559</v>
      </c>
      <c r="BI495" s="15">
        <f t="shared" ca="1" si="267"/>
        <v>27969.809127655491</v>
      </c>
      <c r="BJ495" s="15">
        <f t="shared" ca="1" si="268"/>
        <v>32625.998901049414</v>
      </c>
      <c r="BK495" s="15">
        <f t="shared" ca="1" si="269"/>
        <v>37312.30624583381</v>
      </c>
      <c r="BL495" s="15">
        <f t="shared" ca="1" si="270"/>
        <v>52622.177179895371</v>
      </c>
      <c r="BM495" s="15">
        <f t="shared" ca="1" si="271"/>
        <v>71847.371468133526</v>
      </c>
      <c r="BN495" s="15">
        <f t="shared" ca="1" si="272"/>
        <v>79054.188781667617</v>
      </c>
      <c r="BO495" s="15">
        <f t="shared" ca="1" si="273"/>
        <v>98177.837760937997</v>
      </c>
      <c r="BP495" s="15">
        <f t="shared" ca="1" si="274"/>
        <v>110172.68768382803</v>
      </c>
      <c r="BQ495" s="15">
        <f ca="1">Inputs!$B$20*EXP($B$10-0.5*C$7^2+C$7*AJ495)</f>
        <v>4933.2822934569303</v>
      </c>
      <c r="BR495" s="15">
        <f t="shared" ca="1" si="275"/>
        <v>4947.4522493903632</v>
      </c>
      <c r="BS495" s="15">
        <f t="shared" ca="1" si="276"/>
        <v>5505.3692474222598</v>
      </c>
      <c r="BT495" s="15">
        <f t="shared" ca="1" si="277"/>
        <v>6155.436753462559</v>
      </c>
      <c r="BU495" s="15">
        <f t="shared" ca="1" si="278"/>
        <v>5748.4592061175163</v>
      </c>
      <c r="BV495" s="15">
        <f t="shared" ca="1" si="279"/>
        <v>7362.6492836711786</v>
      </c>
      <c r="BW495" s="15">
        <f t="shared" ca="1" si="280"/>
        <v>12347.327202543567</v>
      </c>
      <c r="BX495" s="15">
        <f t="shared" ca="1" si="281"/>
        <v>17433.741398805989</v>
      </c>
      <c r="BY495" s="15">
        <f t="shared" ca="1" si="282"/>
        <v>16969.787584928112</v>
      </c>
      <c r="BZ495" s="15">
        <f t="shared" ca="1" si="283"/>
        <v>21769.79742541369</v>
      </c>
      <c r="CA495" s="15">
        <f t="shared" ca="1" si="284"/>
        <v>30136.402155079839</v>
      </c>
      <c r="CB495" s="15">
        <f ca="1">(AU495*DCF!C$10-DCF!C$5*MAX(AU495*DCF!C$10,0)-MAX(AU495-Inputs!$B$6,0)/Inputs!$B$10)*DCF!C$6</f>
        <v>1035.1227960488643</v>
      </c>
      <c r="CC495" s="15">
        <f ca="1">(AV495*DCF!D$10-DCF!D$5*MAX(AV495*DCF!D$10,0)-MAX(AV495-AU495,0)/Inputs!$B$10)*DCF!D$6</f>
        <v>1481.2323480270809</v>
      </c>
      <c r="CD495" s="15">
        <f ca="1">(AW495*DCF!E$10-DCF!E$5*MAX(AW495*DCF!E$10,0)-MAX(AW495-AV495,0)/Inputs!$B$10)*DCF!E$6</f>
        <v>1708.4987100576341</v>
      </c>
      <c r="CE495" s="15">
        <f ca="1">(AX495*DCF!F$10-DCF!F$5*MAX(AX495*DCF!F$10,0)-MAX(AX495-AW495,0)/Inputs!$B$10)*DCF!F$6</f>
        <v>2350.9749864812443</v>
      </c>
      <c r="CF495" s="15">
        <f ca="1">(AY495*DCF!G$10-DCF!G$5*MAX(AY495*DCF!G$10,0)-MAX(AY495-AX495,0)/Inputs!$B$10)*DCF!G$6</f>
        <v>2713.9452509243979</v>
      </c>
      <c r="CG495" s="15">
        <f ca="1">(AZ495*DCF!H$10-DCF!H$5*MAX(AZ495*DCF!H$10,0)-MAX(AZ495-AY495,0)/Inputs!$B$10)*DCF!H$6</f>
        <v>2615.8364374754656</v>
      </c>
      <c r="CH495" s="15">
        <f ca="1">(BA495*DCF!I$10-DCF!I$5*MAX(BA495*DCF!I$10,0)-MAX(BA495-AZ495,0)/Inputs!$B$10)*DCF!I$6</f>
        <v>3145.7800234903702</v>
      </c>
      <c r="CI495" s="15">
        <f ca="1">(BB495*DCF!J$10-DCF!J$5*MAX(BB495*DCF!J$10,0)-MAX(BB495-BA495,0)/Inputs!$B$10)*DCF!J$6</f>
        <v>3866.1698560915615</v>
      </c>
      <c r="CJ495" s="15">
        <f ca="1">(BC495*DCF!K$10-DCF!K$5*MAX(BC495*DCF!K$10,0)-MAX(BC495-BB495,0)/Inputs!$B$10)*DCF!K$6</f>
        <v>4520.8510290232343</v>
      </c>
      <c r="CK495" s="15">
        <f ca="1">(BD495*DCF!L$10-DCF!L$5*MAX(BD495*DCF!L$10,0)-MAX(BD495-BC495,0)/Inputs!$B$10)*DCF!L$6</f>
        <v>4518.7368107238444</v>
      </c>
      <c r="CL495" s="15">
        <f ca="1">(BE495*DCF!M$10-DCF!M$5*MAX(BE495*DCF!M$10,0)-MAX(BE495-BD495,0)/Inputs!$B$10)*DCF!M$6</f>
        <v>4765.614314779752</v>
      </c>
      <c r="CM495" s="15">
        <f ca="1">(BF495*DCF!C$28-DCF!C$5*MAX(BF495*DCF!C$28,0)-MAX(BF495-Inputs!$B$13,0)/Inputs!$B$17)*DCF!C$6</f>
        <v>3751.05181318103</v>
      </c>
      <c r="CN495" s="15">
        <f ca="1">(BG495*DCF!D$28-DCF!D$5*MAX(BG495*DCF!D$28,0)-MAX(BG495-BF495,0)/Inputs!$B$17)*DCF!D$6</f>
        <v>4556.0550854780768</v>
      </c>
      <c r="CO495" s="15">
        <f ca="1">(BH495*DCF!E$28-DCF!E$5*MAX(BH495*DCF!E$28,0)-MAX(BH495-BG495,0)/Inputs!$B$17)*DCF!E$6</f>
        <v>5442.772986713373</v>
      </c>
      <c r="CP495" s="15">
        <f ca="1">(BI495*DCF!F$28-DCF!F$5*MAX(BI495*DCF!F$28,0)-MAX(BI495-BH495,0)/Inputs!$B$17)*DCF!F$6</f>
        <v>7158.8789425787045</v>
      </c>
      <c r="CQ495" s="15">
        <f ca="1">(BJ495*DCF!G$28-DCF!G$5*MAX(BJ495*DCF!G$28,0)-MAX(BJ495-BI495,0)/Inputs!$B$17)*DCF!G$6</f>
        <v>7681.9378252713223</v>
      </c>
      <c r="CR495" s="15">
        <f ca="1">(BK495*DCF!H$28-DCF!H$5*MAX(BK495*DCF!H$28,0)-MAX(BK495-BJ495,0)/Inputs!$B$17)*DCF!H$6</f>
        <v>8499.6243441723818</v>
      </c>
      <c r="CS495" s="15">
        <f ca="1">(BL495*DCF!I$28-DCF!I$5*MAX(BL495*DCF!I$28,0)-MAX(BL495-BK495,0)/Inputs!$B$17)*DCF!I$6</f>
        <v>10176.828945319729</v>
      </c>
      <c r="CT495" s="15">
        <f ca="1">(BM495*DCF!J$28-DCF!J$5*MAX(BM495*DCF!J$28,0)-MAX(BM495-BL495,0)/Inputs!$B$17)*DCF!J$6</f>
        <v>13478.8246340448</v>
      </c>
      <c r="CU495" s="15">
        <f ca="1">(BN495*DCF!K$28-DCF!K$5*MAX(BN495*DCF!K$28,0)-MAX(BN495-BM495,0)/Inputs!$B$17)*DCF!K$6</f>
        <v>15812.180042399292</v>
      </c>
      <c r="CV495" s="15">
        <f ca="1">(BO495*DCF!L$28-DCF!L$5*MAX(BO495*DCF!L$28,0)-MAX(BO495-BN495,0)/Inputs!$B$17)*DCF!L$6</f>
        <v>17424.666603295173</v>
      </c>
      <c r="CW495" s="15">
        <f ca="1">(BP495*DCF!M$28-DCF!M$5*MAX(BP495*DCF!M$28,0)-MAX(BP495-BO495,0)/Inputs!$B$17)*DCF!M$6</f>
        <v>19475.256084057019</v>
      </c>
      <c r="CX495" s="15">
        <f ca="1">(BQ495*DCF!C$46-DCF!C$5*MAX(BQ495*DCF!C$46,0)-MAX(BQ495-Inputs!$B$20,0)/Inputs!$B$24)*DCF!C$6</f>
        <v>-1939.4565543581502</v>
      </c>
      <c r="CY495" s="15">
        <f ca="1">(BR495*DCF!D$46-DCF!D$5*MAX(BR495*DCF!D$46,0)-MAX(BR495-BQ495,0)/Inputs!$B$24)*DCF!D$6</f>
        <v>-850.46092546851412</v>
      </c>
      <c r="CZ495" s="15">
        <f ca="1">(BS495*DCF!E$46-DCF!E$5*MAX(BS495*DCF!E$46,0)-MAX(BS495-BR495,0)/Inputs!$B$24)*DCF!E$6</f>
        <v>-870.93502048686003</v>
      </c>
      <c r="DA495" s="15">
        <f ca="1">(BT495*DCF!F$46-DCF!F$5*MAX(BT495*DCF!F$46,0)-MAX(BT495-BS495,0)/Inputs!$B$24)*DCF!F$6</f>
        <v>-684.98795117781458</v>
      </c>
      <c r="DB495" s="15">
        <f ca="1">(BU495*DCF!G$46-DCF!G$5*MAX(BU495*DCF!G$46,0)-MAX(BU495-BT495,0)/Inputs!$B$24)*DCF!G$6</f>
        <v>-193.36681012519321</v>
      </c>
      <c r="DC495" s="15">
        <f ca="1">(BV495*DCF!H$46-DCF!H$5*MAX(BV495*DCF!H$46,0)-MAX(BV495-BU495,0)/Inputs!$B$24)*DCF!H$6</f>
        <v>-501.59967629310336</v>
      </c>
      <c r="DD495" s="15">
        <f ca="1">(BW495*DCF!I$46-DCF!I$5*MAX(BW495*DCF!I$46,0)-MAX(BW495-BV495,0)/Inputs!$B$24)*DCF!I$6</f>
        <v>-1145.7418883074952</v>
      </c>
      <c r="DE495" s="15">
        <f ca="1">(BX495*DCF!J$46-DCF!J$5*MAX(BX495*DCF!J$46,0)-MAX(BX495-BW495,0)/Inputs!$B$24)*DCF!J$6</f>
        <v>-617.53671715543408</v>
      </c>
      <c r="DF495" s="15">
        <f ca="1">(BY495*DCF!K$46-DCF!K$5*MAX(BY495*DCF!K$46,0)-MAX(BY495-BX495,0)/Inputs!$B$24)*DCF!K$6</f>
        <v>969.37083590329792</v>
      </c>
      <c r="DG495" s="15">
        <f ca="1">(BZ495*DCF!L$46-DCF!L$5*MAX(BZ495*DCF!L$46,0)-MAX(BZ495-BY495,0)/Inputs!$B$24)*DCF!L$6</f>
        <v>418.58733523051927</v>
      </c>
      <c r="DH495" s="15">
        <f ca="1">(CA495*DCF!M$46-DCF!M$5*MAX(CA495*DCF!M$46,0)-MAX(CA495-BZ495,0)/Inputs!$B$24)*DCF!M$6</f>
        <v>613.48504774860987</v>
      </c>
      <c r="DI495" s="15">
        <f ca="1">SUM(CB495:CL495)+BE495*DCF!M$10*(1+Inputs!$B$30)*(1-Inputs!$B$33)*(1-Inputs!$B$30/Inputs!$B$31)/(Inputs!$B$29-Inputs!$B$30)*DCF!M$6</f>
        <v>137836.87237712028</v>
      </c>
      <c r="DJ495" s="15">
        <f ca="1">SUM(CM495:CW495)+BP495*DCF!M$28*(1+Inputs!$B$30)*(1-Inputs!$B$33)*(1-Inputs!$B$30/Inputs!$B$31)/(Inputs!$B$29-Inputs!$B$30)*DCF!M$6</f>
        <v>522274.13958259672</v>
      </c>
      <c r="DK495" s="15">
        <f ca="1">SUM(CX495:DH495)+CA495*DCF!M$46*(1+Inputs!$B$30)*(1-Inputs!$B$33)*(1-Inputs!$B$30/Inputs!$B$31)/(Inputs!$B$29-Inputs!$B$30)*DCF!M$6</f>
        <v>41791.805292315272</v>
      </c>
      <c r="DM495" s="15">
        <f ca="1">DI495+DJ495+DK495+Inputs!$B$34+Inputs!$B$36-Inputs!$B$35</f>
        <v>778753.81725203234</v>
      </c>
    </row>
    <row r="496" spans="1:117" x14ac:dyDescent="0.75">
      <c r="A496" s="11">
        <v>483</v>
      </c>
      <c r="C496" s="23">
        <f t="shared" ca="1" si="288"/>
        <v>-0.40639536426431583</v>
      </c>
      <c r="D496" s="23">
        <f t="shared" ca="1" si="288"/>
        <v>0.19722669164801532</v>
      </c>
      <c r="E496" s="23">
        <f t="shared" ca="1" si="288"/>
        <v>-2.3837642065325522</v>
      </c>
      <c r="F496" s="23">
        <f t="shared" ca="1" si="288"/>
        <v>1.5386505261735479</v>
      </c>
      <c r="G496" s="23">
        <f t="shared" ca="1" si="288"/>
        <v>-0.35814379230851645</v>
      </c>
      <c r="H496" s="23">
        <f t="shared" ca="1" si="288"/>
        <v>-8.2979746144470012E-2</v>
      </c>
      <c r="I496" s="23">
        <f t="shared" ca="1" si="288"/>
        <v>-0.13570203343040668</v>
      </c>
      <c r="J496" s="23">
        <f t="shared" ca="1" si="288"/>
        <v>-0.67834302575456085</v>
      </c>
      <c r="K496" s="23">
        <f t="shared" ca="1" si="288"/>
        <v>-0.81564690925157457</v>
      </c>
      <c r="L496" s="23">
        <f t="shared" ca="1" si="288"/>
        <v>-0.86759290126957711</v>
      </c>
      <c r="M496" s="23">
        <f t="shared" ca="1" si="288"/>
        <v>-0.75727585245816553</v>
      </c>
      <c r="N496" s="23">
        <f ca="1">SQRT(Inputs!$B$38)*C496+SQRT(1-Inputs!$B$38)*_xlfn.NORM.S.INV(RAND())</f>
        <v>0.81354964080769976</v>
      </c>
      <c r="O496" s="23">
        <f ca="1">SQRT(Inputs!$B$38)*D496+SQRT(1-Inputs!$B$38)*_xlfn.NORM.S.INV(RAND())</f>
        <v>0.58071770930942967</v>
      </c>
      <c r="P496" s="23">
        <f ca="1">SQRT(Inputs!$B$38)*E496+SQRT(1-Inputs!$B$38)*_xlfn.NORM.S.INV(RAND())</f>
        <v>-0.69651088933940775</v>
      </c>
      <c r="Q496" s="23">
        <f ca="1">SQRT(Inputs!$B$38)*F496+SQRT(1-Inputs!$B$38)*_xlfn.NORM.S.INV(RAND())</f>
        <v>0.36099315048421421</v>
      </c>
      <c r="R496" s="23">
        <f ca="1">SQRT(Inputs!$B$38)*G496+SQRT(1-Inputs!$B$38)*_xlfn.NORM.S.INV(RAND())</f>
        <v>-0.83881881362212762</v>
      </c>
      <c r="S496" s="23">
        <f ca="1">SQRT(Inputs!$B$38)*H496+SQRT(1-Inputs!$B$38)*_xlfn.NORM.S.INV(RAND())</f>
        <v>0.13556301055299094</v>
      </c>
      <c r="T496" s="23">
        <f ca="1">SQRT(Inputs!$B$38)*I496+SQRT(1-Inputs!$B$38)*_xlfn.NORM.S.INV(RAND())</f>
        <v>-0.88502817771354736</v>
      </c>
      <c r="U496" s="23">
        <f ca="1">SQRT(Inputs!$B$38)*J496+SQRT(1-Inputs!$B$38)*_xlfn.NORM.S.INV(RAND())</f>
        <v>-1.5898567747773007</v>
      </c>
      <c r="V496" s="23">
        <f ca="1">SQRT(Inputs!$B$38)*K496+SQRT(1-Inputs!$B$38)*_xlfn.NORM.S.INV(RAND())</f>
        <v>-2.5235287764103727</v>
      </c>
      <c r="W496" s="23">
        <f ca="1">SQRT(Inputs!$B$38)*L496+SQRT(1-Inputs!$B$38)*_xlfn.NORM.S.INV(RAND())</f>
        <v>-0.38201160798763117</v>
      </c>
      <c r="X496" s="23">
        <f ca="1">SQRT(Inputs!$B$38)*M496+SQRT(1-Inputs!$B$38)*_xlfn.NORM.S.INV(RAND())</f>
        <v>-0.65468951407399989</v>
      </c>
      <c r="Y496" s="23">
        <f ca="1">SQRT(Inputs!$B$38)*C496+SQRT(1-Inputs!$B$38)*_xlfn.NORM.S.INV(RAND())</f>
        <v>-1.3204187793163598</v>
      </c>
      <c r="Z496" s="23">
        <f ca="1">SQRT(Inputs!$B$38)*D496+SQRT(1-Inputs!$B$38)*_xlfn.NORM.S.INV(RAND())</f>
        <v>0.46880702984948319</v>
      </c>
      <c r="AA496" s="23">
        <f ca="1">SQRT(Inputs!$B$38)*E496+SQRT(1-Inputs!$B$38)*_xlfn.NORM.S.INV(RAND())</f>
        <v>-1.675347341603487</v>
      </c>
      <c r="AB496" s="23">
        <f ca="1">SQRT(Inputs!$B$38)*F496+SQRT(1-Inputs!$B$38)*_xlfn.NORM.S.INV(RAND())</f>
        <v>7.1415177263582041E-2</v>
      </c>
      <c r="AC496" s="23">
        <f ca="1">SQRT(Inputs!$B$38)*G496+SQRT(1-Inputs!$B$38)*_xlfn.NORM.S.INV(RAND())</f>
        <v>-0.39209189831276237</v>
      </c>
      <c r="AD496" s="23">
        <f ca="1">SQRT(Inputs!$B$38)*H496+SQRT(1-Inputs!$B$38)*_xlfn.NORM.S.INV(RAND())</f>
        <v>-5.903658790672562E-2</v>
      </c>
      <c r="AE496" s="23">
        <f ca="1">SQRT(Inputs!$B$38)*I496+SQRT(1-Inputs!$B$38)*_xlfn.NORM.S.INV(RAND())</f>
        <v>1.3305181891928488</v>
      </c>
      <c r="AF496" s="23">
        <f ca="1">SQRT(Inputs!$B$38)*J496+SQRT(1-Inputs!$B$38)*_xlfn.NORM.S.INV(RAND())</f>
        <v>0.20020189205214384</v>
      </c>
      <c r="AG496" s="23">
        <f ca="1">SQRT(Inputs!$B$38)*K496+SQRT(1-Inputs!$B$38)*_xlfn.NORM.S.INV(RAND())</f>
        <v>-0.99852063898862342</v>
      </c>
      <c r="AH496" s="23">
        <f ca="1">SQRT(Inputs!$B$38)*L496+SQRT(1-Inputs!$B$38)*_xlfn.NORM.S.INV(RAND())</f>
        <v>-0.69803675643269369</v>
      </c>
      <c r="AI496" s="23">
        <f ca="1">SQRT(Inputs!$B$38)*M496+SQRT(1-Inputs!$B$38)*_xlfn.NORM.S.INV(RAND())</f>
        <v>0.40453341767659445</v>
      </c>
      <c r="AJ496" s="23">
        <f ca="1">SQRT(Inputs!$B$38)*C496+SQRT(1-Inputs!$B$38)*_xlfn.NORM.S.INV(RAND())</f>
        <v>0.45490576106469038</v>
      </c>
      <c r="AK496" s="23">
        <f ca="1">SQRT(Inputs!$B$38)*D496+SQRT(1-Inputs!$B$38)*_xlfn.NORM.S.INV(RAND())</f>
        <v>2.1331607724621655</v>
      </c>
      <c r="AL496" s="23">
        <f ca="1">SQRT(Inputs!$B$38)*E496+SQRT(1-Inputs!$B$38)*_xlfn.NORM.S.INV(RAND())</f>
        <v>0.48420318576415711</v>
      </c>
      <c r="AM496" s="23">
        <f ca="1">SQRT(Inputs!$B$38)*F496+SQRT(1-Inputs!$B$38)*_xlfn.NORM.S.INV(RAND())</f>
        <v>1.0559252892948576</v>
      </c>
      <c r="AN496" s="23">
        <f ca="1">SQRT(Inputs!$B$38)*G496+SQRT(1-Inputs!$B$38)*_xlfn.NORM.S.INV(RAND())</f>
        <v>0.30602225543864647</v>
      </c>
      <c r="AO496" s="23">
        <f ca="1">SQRT(Inputs!$B$38)*H496+SQRT(1-Inputs!$B$38)*_xlfn.NORM.S.INV(RAND())</f>
        <v>4.9432485839476084E-2</v>
      </c>
      <c r="AP496" s="23">
        <f ca="1">SQRT(Inputs!$B$38)*I496+SQRT(1-Inputs!$B$38)*_xlfn.NORM.S.INV(RAND())</f>
        <v>-4.263806588762116E-2</v>
      </c>
      <c r="AQ496" s="23">
        <f ca="1">SQRT(Inputs!$B$38)*J496+SQRT(1-Inputs!$B$38)*_xlfn.NORM.S.INV(RAND())</f>
        <v>-0.86155957920172821</v>
      </c>
      <c r="AR496" s="23">
        <f ca="1">SQRT(Inputs!$B$38)*K496+SQRT(1-Inputs!$B$38)*_xlfn.NORM.S.INV(RAND())</f>
        <v>0.3232121420446436</v>
      </c>
      <c r="AS496" s="23">
        <f ca="1">SQRT(Inputs!$B$38)*L496+SQRT(1-Inputs!$B$38)*_xlfn.NORM.S.INV(RAND())</f>
        <v>-0.31977254238964581</v>
      </c>
      <c r="AT496" s="23">
        <f ca="1">SQRT(Inputs!$B$38)*M496+SQRT(1-Inputs!$B$38)*_xlfn.NORM.S.INV(RAND())</f>
        <v>-0.79594942647043632</v>
      </c>
      <c r="AU496" s="15">
        <f ca="1">Inputs!$B$6*EXP($B$8-0.5*C$5^2+C$5*N496)</f>
        <v>5660.7076985538552</v>
      </c>
      <c r="AV496" s="15">
        <f t="shared" ca="1" si="255"/>
        <v>7504.5979317360161</v>
      </c>
      <c r="AW496" s="15">
        <f t="shared" ca="1" si="256"/>
        <v>8330.015475334947</v>
      </c>
      <c r="AX496" s="15">
        <f t="shared" ca="1" si="257"/>
        <v>10639.284193437094</v>
      </c>
      <c r="AY496" s="15">
        <f t="shared" ca="1" si="258"/>
        <v>11788.938269156719</v>
      </c>
      <c r="AZ496" s="15">
        <f t="shared" ca="1" si="259"/>
        <v>14635.040988365399</v>
      </c>
      <c r="BA496" s="15">
        <f t="shared" ca="1" si="260"/>
        <v>16325.155518348613</v>
      </c>
      <c r="BB496" s="15">
        <f t="shared" ca="1" si="261"/>
        <v>17043.912617287831</v>
      </c>
      <c r="BC496" s="15">
        <f t="shared" ca="1" si="262"/>
        <v>16361.487235454992</v>
      </c>
      <c r="BD496" s="15">
        <f t="shared" ca="1" si="263"/>
        <v>19340.806047648795</v>
      </c>
      <c r="BE496" s="15">
        <f t="shared" ca="1" si="264"/>
        <v>22327.790520873095</v>
      </c>
      <c r="BF496" s="15">
        <f ca="1">Inputs!$B$13*EXP($B$9-0.5*C$6^2+C$6*Y496)</f>
        <v>10645.571444450521</v>
      </c>
      <c r="BG496" s="15">
        <f t="shared" ca="1" si="265"/>
        <v>14119.381591315159</v>
      </c>
      <c r="BH496" s="15">
        <f t="shared" ca="1" si="266"/>
        <v>13066.059891723558</v>
      </c>
      <c r="BI496" s="15">
        <f t="shared" ca="1" si="267"/>
        <v>16171.610652123063</v>
      </c>
      <c r="BJ496" s="15">
        <f t="shared" ca="1" si="268"/>
        <v>18735.922769386194</v>
      </c>
      <c r="BK496" s="15">
        <f t="shared" ca="1" si="269"/>
        <v>22810.715884932179</v>
      </c>
      <c r="BL496" s="15">
        <f t="shared" ca="1" si="270"/>
        <v>33293.098545981724</v>
      </c>
      <c r="BM496" s="15">
        <f t="shared" ca="1" si="271"/>
        <v>41954.980362771974</v>
      </c>
      <c r="BN496" s="15">
        <f t="shared" ca="1" si="272"/>
        <v>45780.164850778026</v>
      </c>
      <c r="BO496" s="15">
        <f t="shared" ca="1" si="273"/>
        <v>51937.846043091595</v>
      </c>
      <c r="BP496" s="15">
        <f t="shared" ca="1" si="274"/>
        <v>66923.792299345165</v>
      </c>
      <c r="BQ496" s="15">
        <f ca="1">Inputs!$B$20*EXP($B$10-0.5*C$7^2+C$7*AJ496)</f>
        <v>5040.5772282421131</v>
      </c>
      <c r="BR496" s="15">
        <f t="shared" ca="1" si="275"/>
        <v>13465.775873966028</v>
      </c>
      <c r="BS496" s="15">
        <f t="shared" ca="1" si="276"/>
        <v>21191.140736679765</v>
      </c>
      <c r="BT496" s="15">
        <f t="shared" ca="1" si="277"/>
        <v>38543.49716713823</v>
      </c>
      <c r="BU496" s="15">
        <f t="shared" ca="1" si="278"/>
        <v>57522.196893309869</v>
      </c>
      <c r="BV496" s="15">
        <f t="shared" ca="1" si="279"/>
        <v>80926.254780608288</v>
      </c>
      <c r="BW496" s="15">
        <f t="shared" ca="1" si="280"/>
        <v>111913.50998200433</v>
      </c>
      <c r="BX496" s="15">
        <f t="shared" ca="1" si="281"/>
        <v>131699.26740136859</v>
      </c>
      <c r="BY496" s="15">
        <f t="shared" ca="1" si="282"/>
        <v>196304.49410678097</v>
      </c>
      <c r="BZ496" s="15">
        <f t="shared" ca="1" si="283"/>
        <v>259717.525593472</v>
      </c>
      <c r="CA496" s="15">
        <f t="shared" ca="1" si="284"/>
        <v>316706.35634665156</v>
      </c>
      <c r="CB496" s="15">
        <f ca="1">(AU496*DCF!C$10-DCF!C$5*MAX(AU496*DCF!C$10,0)-MAX(AU496-Inputs!$B$6,0)/Inputs!$B$10)*DCF!C$6</f>
        <v>1038.094100270433</v>
      </c>
      <c r="CC496" s="15">
        <f ca="1">(AV496*DCF!D$10-DCF!D$5*MAX(AV496*DCF!D$10,0)-MAX(AV496-AU496,0)/Inputs!$B$10)*DCF!D$6</f>
        <v>1379.6105285526869</v>
      </c>
      <c r="CD496" s="15">
        <f ca="1">(AW496*DCF!E$10-DCF!E$5*MAX(AW496*DCF!E$10,0)-MAX(AW496-AV496,0)/Inputs!$B$10)*DCF!E$6</f>
        <v>1737.3497578252091</v>
      </c>
      <c r="CE496" s="15">
        <f ca="1">(AX496*DCF!F$10-DCF!F$5*MAX(AX496*DCF!F$10,0)-MAX(AX496-AW496,0)/Inputs!$B$10)*DCF!F$6</f>
        <v>1842.0372170276939</v>
      </c>
      <c r="CF496" s="15">
        <f ca="1">(AY496*DCF!G$10-DCF!G$5*MAX(AY496*DCF!G$10,0)-MAX(AY496-AX496,0)/Inputs!$B$10)*DCF!G$6</f>
        <v>2208.0076737876384</v>
      </c>
      <c r="CG496" s="15">
        <f ca="1">(AZ496*DCF!H$10-DCF!H$5*MAX(AZ496*DCF!H$10,0)-MAX(AZ496-AY496,0)/Inputs!$B$10)*DCF!H$6</f>
        <v>2336.0271444083637</v>
      </c>
      <c r="CH496" s="15">
        <f ca="1">(BA496*DCF!I$10-DCF!I$5*MAX(BA496*DCF!I$10,0)-MAX(BA496-AZ496,0)/Inputs!$B$10)*DCF!I$6</f>
        <v>2704.7723705344424</v>
      </c>
      <c r="CI496" s="15">
        <f ca="1">(BB496*DCF!J$10-DCF!J$5*MAX(BB496*DCF!J$10,0)-MAX(BB496-BA496,0)/Inputs!$B$10)*DCF!J$6</f>
        <v>2815.8591583541747</v>
      </c>
      <c r="CJ496" s="15">
        <f ca="1">(BC496*DCF!K$10-DCF!K$5*MAX(BC496*DCF!K$10,0)-MAX(BC496-BB496,0)/Inputs!$B$10)*DCF!K$6</f>
        <v>2633.9366779129755</v>
      </c>
      <c r="CK496" s="15">
        <f ca="1">(BD496*DCF!L$10-DCF!L$5*MAX(BD496*DCF!L$10,0)-MAX(BD496-BC496,0)/Inputs!$B$10)*DCF!L$6</f>
        <v>2531.6871743278548</v>
      </c>
      <c r="CL496" s="15">
        <f ca="1">(BE496*DCF!M$10-DCF!M$5*MAX(BE496*DCF!M$10,0)-MAX(BE496-BD496,0)/Inputs!$B$10)*DCF!M$6</f>
        <v>2793.9128201985395</v>
      </c>
      <c r="CM496" s="15">
        <f ca="1">(BF496*DCF!C$28-DCF!C$5*MAX(BF496*DCF!C$28,0)-MAX(BF496-Inputs!$B$13,0)/Inputs!$B$17)*DCF!C$6</f>
        <v>3248.9585898261944</v>
      </c>
      <c r="CN496" s="15">
        <f ca="1">(BG496*DCF!D$28-DCF!D$5*MAX(BG496*DCF!D$28,0)-MAX(BG496-BF496,0)/Inputs!$B$17)*DCF!D$6</f>
        <v>3417.3605481695263</v>
      </c>
      <c r="CO496" s="15">
        <f ca="1">(BH496*DCF!E$28-DCF!E$5*MAX(BH496*DCF!E$28,0)-MAX(BH496-BG496,0)/Inputs!$B$17)*DCF!E$6</f>
        <v>3700.5408213925862</v>
      </c>
      <c r="CP496" s="15">
        <f ca="1">(BI496*DCF!F$28-DCF!F$5*MAX(BI496*DCF!F$28,0)-MAX(BI496-BH496,0)/Inputs!$B$17)*DCF!F$6</f>
        <v>3824.7517149741716</v>
      </c>
      <c r="CQ496" s="15">
        <f ca="1">(BJ496*DCF!G$28-DCF!G$5*MAX(BJ496*DCF!G$28,0)-MAX(BJ496-BI496,0)/Inputs!$B$17)*DCF!G$6</f>
        <v>4429.8853457405994</v>
      </c>
      <c r="CR496" s="15">
        <f ca="1">(BK496*DCF!H$28-DCF!H$5*MAX(BK496*DCF!H$28,0)-MAX(BK496-BJ496,0)/Inputs!$B$17)*DCF!H$6</f>
        <v>5008.2332057796839</v>
      </c>
      <c r="CS496" s="15">
        <f ca="1">(BL496*DCF!I$28-DCF!I$5*MAX(BL496*DCF!I$28,0)-MAX(BL496-BK496,0)/Inputs!$B$17)*DCF!I$6</f>
        <v>6324.4299648348606</v>
      </c>
      <c r="CT496" s="15">
        <f ca="1">(BM496*DCF!J$28-DCF!J$5*MAX(BM496*DCF!J$28,0)-MAX(BM496-BL496,0)/Inputs!$B$17)*DCF!J$6</f>
        <v>8210.9488018816483</v>
      </c>
      <c r="CU496" s="15">
        <f ca="1">(BN496*DCF!K$28-DCF!K$5*MAX(BN496*DCF!K$28,0)-MAX(BN496-BM496,0)/Inputs!$B$17)*DCF!K$6</f>
        <v>9199.4690718054208</v>
      </c>
      <c r="CV496" s="15">
        <f ca="1">(BO496*DCF!L$28-DCF!L$5*MAX(BO496*DCF!L$28,0)-MAX(BO496-BN496,0)/Inputs!$B$17)*DCF!L$6</f>
        <v>9665.9385596630746</v>
      </c>
      <c r="CW496" s="15">
        <f ca="1">(BP496*DCF!M$28-DCF!M$5*MAX(BP496*DCF!M$28,0)-MAX(BP496-BO496,0)/Inputs!$B$17)*DCF!M$6</f>
        <v>11025.297773557955</v>
      </c>
      <c r="CX496" s="15">
        <f ca="1">(BQ496*DCF!C$46-DCF!C$5*MAX(BQ496*DCF!C$46,0)-MAX(BQ496-Inputs!$B$20,0)/Inputs!$B$24)*DCF!C$6</f>
        <v>-2013.7948463571222</v>
      </c>
      <c r="CY496" s="15">
        <f ca="1">(BR496*DCF!D$46-DCF!D$5*MAX(BR496*DCF!D$46,0)-MAX(BR496-BQ496,0)/Inputs!$B$24)*DCF!D$6</f>
        <v>-5893.2562423652907</v>
      </c>
      <c r="CZ496" s="15">
        <f ca="1">(BS496*DCF!E$46-DCF!E$5*MAX(BS496*DCF!E$46,0)-MAX(BS496-BR496,0)/Inputs!$B$24)*DCF!E$6</f>
        <v>-5551.0154416075584</v>
      </c>
      <c r="DA496" s="15">
        <f ca="1">(BT496*DCF!F$46-DCF!F$5*MAX(BT496*DCF!F$46,0)-MAX(BT496-BS496,0)/Inputs!$B$24)*DCF!F$6</f>
        <v>-9125.5226804511531</v>
      </c>
      <c r="DB496" s="15">
        <f ca="1">(BU496*DCF!G$46-DCF!G$5*MAX(BU496*DCF!G$46,0)-MAX(BU496-BT496,0)/Inputs!$B$24)*DCF!G$6</f>
        <v>-8318.9926680697208</v>
      </c>
      <c r="DC496" s="15">
        <f ca="1">(BV496*DCF!H$46-DCF!H$5*MAX(BV496*DCF!H$46,0)-MAX(BV496-BU496,0)/Inputs!$B$24)*DCF!H$6</f>
        <v>-7272.667589436146</v>
      </c>
      <c r="DD496" s="15">
        <f ca="1">(BW496*DCF!I$46-DCF!I$5*MAX(BW496*DCF!I$46,0)-MAX(BW496-BV496,0)/Inputs!$B$24)*DCF!I$6</f>
        <v>-6310.5563218975112</v>
      </c>
      <c r="DE496" s="15">
        <f ca="1">(BX496*DCF!J$46-DCF!J$5*MAX(BX496*DCF!J$46,0)-MAX(BX496-BW496,0)/Inputs!$B$24)*DCF!J$6</f>
        <v>277.5603543505228</v>
      </c>
      <c r="DF496" s="15">
        <f ca="1">(BY496*DCF!K$46-DCF!K$5*MAX(BY496*DCF!K$46,0)-MAX(BY496-BX496,0)/Inputs!$B$24)*DCF!K$6</f>
        <v>-4612.9923789573331</v>
      </c>
      <c r="DG496" s="15">
        <f ca="1">(BZ496*DCF!L$46-DCF!L$5*MAX(BZ496*DCF!L$46,0)-MAX(BZ496-BY496,0)/Inputs!$B$24)*DCF!L$6</f>
        <v>3602.4927453809973</v>
      </c>
      <c r="DH496" s="15">
        <f ca="1">(CA496*DCF!M$46-DCF!M$5*MAX(CA496*DCF!M$46,0)-MAX(CA496-BZ496,0)/Inputs!$B$24)*DCF!M$6</f>
        <v>12914.666778164923</v>
      </c>
      <c r="DI496" s="15">
        <f ca="1">SUM(CB496:CL496)+BE496*DCF!M$10*(1+Inputs!$B$30)*(1-Inputs!$B$33)*(1-Inputs!$B$30/Inputs!$B$31)/(Inputs!$B$29-Inputs!$B$30)*DCF!M$6</f>
        <v>86159.830897253298</v>
      </c>
      <c r="DJ496" s="15">
        <f ca="1">SUM(CM496:CW496)+BP496*DCF!M$28*(1+Inputs!$B$30)*(1-Inputs!$B$33)*(1-Inputs!$B$30/Inputs!$B$31)/(Inputs!$B$29-Inputs!$B$30)*DCF!M$6</f>
        <v>316388.87965711078</v>
      </c>
      <c r="DK496" s="15">
        <f ca="1">SUM(CX496:DH496)+CA496*DCF!M$46*(1+Inputs!$B$30)*(1-Inputs!$B$33)*(1-Inputs!$B$30/Inputs!$B$31)/(Inputs!$B$29-Inputs!$B$30)*DCF!M$6</f>
        <v>457361.46488693863</v>
      </c>
      <c r="DM496" s="15">
        <f ca="1">DI496+DJ496+DK496+Inputs!$B$34+Inputs!$B$36-Inputs!$B$35</f>
        <v>936761.17544130271</v>
      </c>
    </row>
    <row r="497" spans="1:117" x14ac:dyDescent="0.75">
      <c r="A497" s="11">
        <v>484</v>
      </c>
      <c r="C497" s="23">
        <f t="shared" ca="1" si="288"/>
        <v>0.69680010739199316</v>
      </c>
      <c r="D497" s="23">
        <f t="shared" ca="1" si="288"/>
        <v>-1.1648374810570481</v>
      </c>
      <c r="E497" s="23">
        <f t="shared" ca="1" si="288"/>
        <v>1.1913778276138576</v>
      </c>
      <c r="F497" s="23">
        <f t="shared" ca="1" si="288"/>
        <v>0.50639553159280493</v>
      </c>
      <c r="G497" s="23">
        <f t="shared" ca="1" si="288"/>
        <v>-0.23047416622666361</v>
      </c>
      <c r="H497" s="23">
        <f t="shared" ca="1" si="288"/>
        <v>-1.6208905190643017</v>
      </c>
      <c r="I497" s="23">
        <f t="shared" ca="1" si="288"/>
        <v>-2.0736631477388783</v>
      </c>
      <c r="J497" s="23">
        <f t="shared" ca="1" si="288"/>
        <v>0.18600177193505005</v>
      </c>
      <c r="K497" s="23">
        <f t="shared" ca="1" si="288"/>
        <v>0.64144294000554802</v>
      </c>
      <c r="L497" s="23">
        <f t="shared" ca="1" si="288"/>
        <v>-2.2006196284604589</v>
      </c>
      <c r="M497" s="23">
        <f t="shared" ca="1" si="288"/>
        <v>-0.10937887883142487</v>
      </c>
      <c r="N497" s="23">
        <f ca="1">SQRT(Inputs!$B$38)*C497+SQRT(1-Inputs!$B$38)*_xlfn.NORM.S.INV(RAND())</f>
        <v>0.30837092892941054</v>
      </c>
      <c r="O497" s="23">
        <f ca="1">SQRT(Inputs!$B$38)*D497+SQRT(1-Inputs!$B$38)*_xlfn.NORM.S.INV(RAND())</f>
        <v>-1.8308735920765518</v>
      </c>
      <c r="P497" s="23">
        <f ca="1">SQRT(Inputs!$B$38)*E497+SQRT(1-Inputs!$B$38)*_xlfn.NORM.S.INV(RAND())</f>
        <v>1.1881521026629143</v>
      </c>
      <c r="Q497" s="23">
        <f ca="1">SQRT(Inputs!$B$38)*F497+SQRT(1-Inputs!$B$38)*_xlfn.NORM.S.INV(RAND())</f>
        <v>0.39035965525304966</v>
      </c>
      <c r="R497" s="23">
        <f ca="1">SQRT(Inputs!$B$38)*G497+SQRT(1-Inputs!$B$38)*_xlfn.NORM.S.INV(RAND())</f>
        <v>-0.77360120296851154</v>
      </c>
      <c r="S497" s="23">
        <f ca="1">SQRT(Inputs!$B$38)*H497+SQRT(1-Inputs!$B$38)*_xlfn.NORM.S.INV(RAND())</f>
        <v>-2.1694452612157256</v>
      </c>
      <c r="T497" s="23">
        <f ca="1">SQRT(Inputs!$B$38)*I497+SQRT(1-Inputs!$B$38)*_xlfn.NORM.S.INV(RAND())</f>
        <v>-1.9102936398069308</v>
      </c>
      <c r="U497" s="23">
        <f ca="1">SQRT(Inputs!$B$38)*J497+SQRT(1-Inputs!$B$38)*_xlfn.NORM.S.INV(RAND())</f>
        <v>5.3964311064296652E-2</v>
      </c>
      <c r="V497" s="23">
        <f ca="1">SQRT(Inputs!$B$38)*K497+SQRT(1-Inputs!$B$38)*_xlfn.NORM.S.INV(RAND())</f>
        <v>8.9941609056717053E-2</v>
      </c>
      <c r="W497" s="23">
        <f ca="1">SQRT(Inputs!$B$38)*L497+SQRT(1-Inputs!$B$38)*_xlfn.NORM.S.INV(RAND())</f>
        <v>-0.87090292854043028</v>
      </c>
      <c r="X497" s="23">
        <f ca="1">SQRT(Inputs!$B$38)*M497+SQRT(1-Inputs!$B$38)*_xlfn.NORM.S.INV(RAND())</f>
        <v>0.11849465858879324</v>
      </c>
      <c r="Y497" s="23">
        <f ca="1">SQRT(Inputs!$B$38)*C497+SQRT(1-Inputs!$B$38)*_xlfn.NORM.S.INV(RAND())</f>
        <v>-0.55430262308505307</v>
      </c>
      <c r="Z497" s="23">
        <f ca="1">SQRT(Inputs!$B$38)*D497+SQRT(1-Inputs!$B$38)*_xlfn.NORM.S.INV(RAND())</f>
        <v>-1.163194927906722</v>
      </c>
      <c r="AA497" s="23">
        <f ca="1">SQRT(Inputs!$B$38)*E497+SQRT(1-Inputs!$B$38)*_xlfn.NORM.S.INV(RAND())</f>
        <v>0.22485075213544142</v>
      </c>
      <c r="AB497" s="23">
        <f ca="1">SQRT(Inputs!$B$38)*F497+SQRT(1-Inputs!$B$38)*_xlfn.NORM.S.INV(RAND())</f>
        <v>0.18600837996057462</v>
      </c>
      <c r="AC497" s="23">
        <f ca="1">SQRT(Inputs!$B$38)*G497+SQRT(1-Inputs!$B$38)*_xlfn.NORM.S.INV(RAND())</f>
        <v>0.64167757445117146</v>
      </c>
      <c r="AD497" s="23">
        <f ca="1">SQRT(Inputs!$B$38)*H497+SQRT(1-Inputs!$B$38)*_xlfn.NORM.S.INV(RAND())</f>
        <v>-1.6882457344124471</v>
      </c>
      <c r="AE497" s="23">
        <f ca="1">SQRT(Inputs!$B$38)*I497+SQRT(1-Inputs!$B$38)*_xlfn.NORM.S.INV(RAND())</f>
        <v>-2.6909909783485908</v>
      </c>
      <c r="AF497" s="23">
        <f ca="1">SQRT(Inputs!$B$38)*J497+SQRT(1-Inputs!$B$38)*_xlfn.NORM.S.INV(RAND())</f>
        <v>0.80195853212583046</v>
      </c>
      <c r="AG497" s="23">
        <f ca="1">SQRT(Inputs!$B$38)*K497+SQRT(1-Inputs!$B$38)*_xlfn.NORM.S.INV(RAND())</f>
        <v>1.1130875624770253</v>
      </c>
      <c r="AH497" s="23">
        <f ca="1">SQRT(Inputs!$B$38)*L497+SQRT(1-Inputs!$B$38)*_xlfn.NORM.S.INV(RAND())</f>
        <v>-2.2799212427943942</v>
      </c>
      <c r="AI497" s="23">
        <f ca="1">SQRT(Inputs!$B$38)*M497+SQRT(1-Inputs!$B$38)*_xlfn.NORM.S.INV(RAND())</f>
        <v>0.135123485381139</v>
      </c>
      <c r="AJ497" s="23">
        <f ca="1">SQRT(Inputs!$B$38)*C497+SQRT(1-Inputs!$B$38)*_xlfn.NORM.S.INV(RAND())</f>
        <v>-0.27070570699924079</v>
      </c>
      <c r="AK497" s="23">
        <f ca="1">SQRT(Inputs!$B$38)*D497+SQRT(1-Inputs!$B$38)*_xlfn.NORM.S.INV(RAND())</f>
        <v>-2.1770447328029578</v>
      </c>
      <c r="AL497" s="23">
        <f ca="1">SQRT(Inputs!$B$38)*E497+SQRT(1-Inputs!$B$38)*_xlfn.NORM.S.INV(RAND())</f>
        <v>1.1954139032808377</v>
      </c>
      <c r="AM497" s="23">
        <f ca="1">SQRT(Inputs!$B$38)*F497+SQRT(1-Inputs!$B$38)*_xlfn.NORM.S.INV(RAND())</f>
        <v>1.8301495661142866</v>
      </c>
      <c r="AN497" s="23">
        <f ca="1">SQRT(Inputs!$B$38)*G497+SQRT(1-Inputs!$B$38)*_xlfn.NORM.S.INV(RAND())</f>
        <v>2.0079540357047593E-2</v>
      </c>
      <c r="AO497" s="23">
        <f ca="1">SQRT(Inputs!$B$38)*H497+SQRT(1-Inputs!$B$38)*_xlfn.NORM.S.INV(RAND())</f>
        <v>-0.42508899447051141</v>
      </c>
      <c r="AP497" s="23">
        <f ca="1">SQRT(Inputs!$B$38)*I497+SQRT(1-Inputs!$B$38)*_xlfn.NORM.S.INV(RAND())</f>
        <v>-1.2142565176114855</v>
      </c>
      <c r="AQ497" s="23">
        <f ca="1">SQRT(Inputs!$B$38)*J497+SQRT(1-Inputs!$B$38)*_xlfn.NORM.S.INV(RAND())</f>
        <v>-0.45598918557107165</v>
      </c>
      <c r="AR497" s="23">
        <f ca="1">SQRT(Inputs!$B$38)*K497+SQRT(1-Inputs!$B$38)*_xlfn.NORM.S.INV(RAND())</f>
        <v>2.1848101375825171</v>
      </c>
      <c r="AS497" s="23">
        <f ca="1">SQRT(Inputs!$B$38)*L497+SQRT(1-Inputs!$B$38)*_xlfn.NORM.S.INV(RAND())</f>
        <v>-1.2096540265115259</v>
      </c>
      <c r="AT497" s="23">
        <f ca="1">SQRT(Inputs!$B$38)*M497+SQRT(1-Inputs!$B$38)*_xlfn.NORM.S.INV(RAND())</f>
        <v>-0.83387661047310069</v>
      </c>
      <c r="AU497" s="15">
        <f ca="1">Inputs!$B$6*EXP($B$8-0.5*C$5^2+C$5*N497)</f>
        <v>5216.2256656435884</v>
      </c>
      <c r="AV497" s="15">
        <f t="shared" ca="1" si="255"/>
        <v>4850.8791437007185</v>
      </c>
      <c r="AW497" s="15">
        <f t="shared" ca="1" si="256"/>
        <v>6942.8677965614361</v>
      </c>
      <c r="AX497" s="15">
        <f t="shared" ca="1" si="257"/>
        <v>8900.181336957452</v>
      </c>
      <c r="AY497" s="15">
        <f t="shared" ca="1" si="258"/>
        <v>9937.3136989385039</v>
      </c>
      <c r="AZ497" s="15">
        <f t="shared" ca="1" si="259"/>
        <v>9570.9035865077713</v>
      </c>
      <c r="BA497" s="15">
        <f t="shared" ca="1" si="260"/>
        <v>9589.9159865973688</v>
      </c>
      <c r="BB497" s="15">
        <f t="shared" ca="1" si="261"/>
        <v>11804.630830775133</v>
      </c>
      <c r="BC497" s="15">
        <f t="shared" ca="1" si="262"/>
        <v>14583.737362982405</v>
      </c>
      <c r="BD497" s="15">
        <f t="shared" ca="1" si="263"/>
        <v>16468.776115695309</v>
      </c>
      <c r="BE497" s="15">
        <f t="shared" ca="1" si="264"/>
        <v>20399.349998853202</v>
      </c>
      <c r="BF497" s="15">
        <f ca="1">Inputs!$B$13*EXP($B$9-0.5*C$6^2+C$6*Y497)</f>
        <v>12391.673280258685</v>
      </c>
      <c r="BG497" s="15">
        <f t="shared" ca="1" si="265"/>
        <v>12242.987962965344</v>
      </c>
      <c r="BH497" s="15">
        <f t="shared" ca="1" si="266"/>
        <v>15527.068505148491</v>
      </c>
      <c r="BI497" s="15">
        <f t="shared" ca="1" si="267"/>
        <v>19559.522212278323</v>
      </c>
      <c r="BJ497" s="15">
        <f t="shared" ca="1" si="268"/>
        <v>26302.418624606024</v>
      </c>
      <c r="BK497" s="15">
        <f t="shared" ca="1" si="269"/>
        <v>25652.543157039327</v>
      </c>
      <c r="BL497" s="15">
        <f t="shared" ca="1" si="270"/>
        <v>22233.684714164669</v>
      </c>
      <c r="BM497" s="15">
        <f t="shared" ca="1" si="271"/>
        <v>30193.004649905411</v>
      </c>
      <c r="BN497" s="15">
        <f t="shared" ca="1" si="272"/>
        <v>42432.32400248311</v>
      </c>
      <c r="BO497" s="15">
        <f t="shared" ca="1" si="273"/>
        <v>40054.00335022981</v>
      </c>
      <c r="BP497" s="15">
        <f t="shared" ca="1" si="274"/>
        <v>50059.498396799798</v>
      </c>
      <c r="BQ497" s="15">
        <f ca="1">Inputs!$B$20*EXP($B$10-0.5*C$7^2+C$7*AJ497)</f>
        <v>3896.8119838323323</v>
      </c>
      <c r="BR497" s="15">
        <f t="shared" ca="1" si="275"/>
        <v>2648.3966152669614</v>
      </c>
      <c r="BS497" s="15">
        <f t="shared" ca="1" si="276"/>
        <v>5112.2931017668971</v>
      </c>
      <c r="BT497" s="15">
        <f t="shared" ca="1" si="277"/>
        <v>11392.511306423043</v>
      </c>
      <c r="BU497" s="15">
        <f t="shared" ca="1" si="278"/>
        <v>15865.552093845892</v>
      </c>
      <c r="BV497" s="15">
        <f t="shared" ca="1" si="279"/>
        <v>20057.609741460277</v>
      </c>
      <c r="BW497" s="15">
        <f t="shared" ca="1" si="280"/>
        <v>21646.082678521794</v>
      </c>
      <c r="BX497" s="15">
        <f t="shared" ca="1" si="281"/>
        <v>27630.647587209169</v>
      </c>
      <c r="BY497" s="15">
        <f t="shared" ca="1" si="282"/>
        <v>58805.844402020557</v>
      </c>
      <c r="BZ497" s="15">
        <f t="shared" ca="1" si="283"/>
        <v>66060.998609706556</v>
      </c>
      <c r="CA497" s="15">
        <f t="shared" ca="1" si="284"/>
        <v>80015.412272855217</v>
      </c>
      <c r="CB497" s="15">
        <f ca="1">(AU497*DCF!C$10-DCF!C$5*MAX(AU497*DCF!C$10,0)-MAX(AU497-Inputs!$B$6,0)/Inputs!$B$10)*DCF!C$6</f>
        <v>1041.2633363899263</v>
      </c>
      <c r="CC497" s="15">
        <f ca="1">(AV497*DCF!D$10-DCF!D$5*MAX(AV497*DCF!D$10,0)-MAX(AV497-AU497,0)/Inputs!$B$10)*DCF!D$6</f>
        <v>1182.3689276495954</v>
      </c>
      <c r="CD497" s="15">
        <f ca="1">(AW497*DCF!E$10-DCF!E$5*MAX(AW497*DCF!E$10,0)-MAX(AW497-AV497,0)/Inputs!$B$10)*DCF!E$6</f>
        <v>1131.7951756890798</v>
      </c>
      <c r="CE497" s="15">
        <f ca="1">(AX497*DCF!F$10-DCF!F$5*MAX(AX497*DCF!F$10,0)-MAX(AX497-AW497,0)/Inputs!$B$10)*DCF!F$6</f>
        <v>1535.6269815256492</v>
      </c>
      <c r="CF497" s="15">
        <f ca="1">(AY497*DCF!G$10-DCF!G$5*MAX(AY497*DCF!G$10,0)-MAX(AY497-AX497,0)/Inputs!$B$10)*DCF!G$6</f>
        <v>1848.1278458040299</v>
      </c>
      <c r="CG497" s="15">
        <f ca="1">(AZ497*DCF!H$10-DCF!H$5*MAX(AZ497*DCF!H$10,0)-MAX(AZ497-AY497,0)/Inputs!$B$10)*DCF!H$6</f>
        <v>1858.1977963567815</v>
      </c>
      <c r="CH497" s="15">
        <f ca="1">(BA497*DCF!I$10-DCF!I$5*MAX(BA497*DCF!I$10,0)-MAX(BA497-AZ497,0)/Inputs!$B$10)*DCF!I$6</f>
        <v>1748.6091097988322</v>
      </c>
      <c r="CI497" s="15">
        <f ca="1">(BB497*DCF!J$10-DCF!J$5*MAX(BB497*DCF!J$10,0)-MAX(BB497-BA497,0)/Inputs!$B$10)*DCF!J$6</f>
        <v>1690.0985020694563</v>
      </c>
      <c r="CJ497" s="15">
        <f ca="1">(BC497*DCF!K$10-DCF!K$5*MAX(BC497*DCF!K$10,0)-MAX(BC497-BB497,0)/Inputs!$B$10)*DCF!K$6</f>
        <v>1958.7148905362651</v>
      </c>
      <c r="CK497" s="15">
        <f ca="1">(BD497*DCF!L$10-DCF!L$5*MAX(BD497*DCF!L$10,0)-MAX(BD497-BC497,0)/Inputs!$B$10)*DCF!L$6</f>
        <v>2240.0385757918284</v>
      </c>
      <c r="CL497" s="15">
        <f ca="1">(BE497*DCF!M$10-DCF!M$5*MAX(BE497*DCF!M$10,0)-MAX(BE497-BD497,0)/Inputs!$B$10)*DCF!M$6</f>
        <v>2409.0630828203039</v>
      </c>
      <c r="CM497" s="15">
        <f ca="1">(BF497*DCF!C$28-DCF!C$5*MAX(BF497*DCF!C$28,0)-MAX(BF497-Inputs!$B$13,0)/Inputs!$B$17)*DCF!C$6</f>
        <v>3549.8312572329555</v>
      </c>
      <c r="CN497" s="15">
        <f ca="1">(BG497*DCF!D$28-DCF!D$5*MAX(BG497*DCF!D$28,0)-MAX(BG497-BF497,0)/Inputs!$B$17)*DCF!D$6</f>
        <v>3605.8423250461215</v>
      </c>
      <c r="CO497" s="15">
        <f ca="1">(BH497*DCF!E$28-DCF!E$5*MAX(BH497*DCF!E$28,0)-MAX(BH497-BG497,0)/Inputs!$B$17)*DCF!E$6</f>
        <v>3750.2952123145806</v>
      </c>
      <c r="CP497" s="15">
        <f ca="1">(BI497*DCF!F$28-DCF!F$5*MAX(BI497*DCF!F$28,0)-MAX(BI497-BH497,0)/Inputs!$B$17)*DCF!F$6</f>
        <v>4575.7231307728935</v>
      </c>
      <c r="CQ497" s="15">
        <f ca="1">(BJ497*DCF!G$28-DCF!G$5*MAX(BJ497*DCF!G$28,0)-MAX(BJ497-BI497,0)/Inputs!$B$17)*DCF!G$6</f>
        <v>5690.2735031586635</v>
      </c>
      <c r="CR497" s="15">
        <f ca="1">(BK497*DCF!H$28-DCF!H$5*MAX(BK497*DCF!H$28,0)-MAX(BK497-BJ497,0)/Inputs!$B$17)*DCF!H$6</f>
        <v>6344.1569402717614</v>
      </c>
      <c r="CS497" s="15">
        <f ca="1">(BL497*DCF!I$28-DCF!I$5*MAX(BL497*DCF!I$28,0)-MAX(BL497-BK497,0)/Inputs!$B$17)*DCF!I$6</f>
        <v>5228.3184864143632</v>
      </c>
      <c r="CT497" s="15">
        <f ca="1">(BM497*DCF!J$28-DCF!J$5*MAX(BM497*DCF!J$28,0)-MAX(BM497-BL497,0)/Inputs!$B$17)*DCF!J$6</f>
        <v>5680.205747086784</v>
      </c>
      <c r="CU497" s="15">
        <f ca="1">(BN497*DCF!K$28-DCF!K$5*MAX(BN497*DCF!K$28,0)-MAX(BN497-BM497,0)/Inputs!$B$17)*DCF!K$6</f>
        <v>7461.8417728227487</v>
      </c>
      <c r="CV497" s="15">
        <f ca="1">(BO497*DCF!L$28-DCF!L$5*MAX(BO497*DCF!L$28,0)-MAX(BO497-BN497,0)/Inputs!$B$17)*DCF!L$6</f>
        <v>7991.6143968359966</v>
      </c>
      <c r="CW497" s="15">
        <f ca="1">(BP497*DCF!M$28-DCF!M$5*MAX(BP497*DCF!M$28,0)-MAX(BP497-BO497,0)/Inputs!$B$17)*DCF!M$6</f>
        <v>8372.8682145162875</v>
      </c>
      <c r="CX497" s="15">
        <f ca="1">(BQ497*DCF!C$46-DCF!C$5*MAX(BQ497*DCF!C$46,0)-MAX(BQ497-Inputs!$B$20,0)/Inputs!$B$24)*DCF!C$6</f>
        <v>-1221.3477948030015</v>
      </c>
      <c r="CY497" s="15">
        <f ca="1">(BR497*DCF!D$46-DCF!D$5*MAX(BR497*DCF!D$46,0)-MAX(BR497-BQ497,0)/Inputs!$B$24)*DCF!D$6</f>
        <v>-452.01954081862272</v>
      </c>
      <c r="CZ497" s="15">
        <f ca="1">(BS497*DCF!E$46-DCF!E$5*MAX(BS497*DCF!E$46,0)-MAX(BS497-BR497,0)/Inputs!$B$24)*DCF!E$6</f>
        <v>-1575.7377254349053</v>
      </c>
      <c r="DA497" s="15">
        <f ca="1">(BT497*DCF!F$46-DCF!F$5*MAX(BT497*DCF!F$46,0)-MAX(BT497-BS497,0)/Inputs!$B$24)*DCF!F$6</f>
        <v>-3116.5006834421843</v>
      </c>
      <c r="DB497" s="15">
        <f ca="1">(BU497*DCF!G$46-DCF!G$5*MAX(BU497*DCF!G$46,0)-MAX(BU497-BT497,0)/Inputs!$B$24)*DCF!G$6</f>
        <v>-2038.3283703276427</v>
      </c>
      <c r="DC497" s="15">
        <f ca="1">(BV497*DCF!H$46-DCF!H$5*MAX(BV497*DCF!H$46,0)-MAX(BV497-BU497,0)/Inputs!$B$24)*DCF!H$6</f>
        <v>-1302.6562288328157</v>
      </c>
      <c r="DD497" s="15">
        <f ca="1">(BW497*DCF!I$46-DCF!I$5*MAX(BW497*DCF!I$46,0)-MAX(BW497-BV497,0)/Inputs!$B$24)*DCF!I$6</f>
        <v>43.935539588385915</v>
      </c>
      <c r="DE497" s="15">
        <f ca="1">(BX497*DCF!J$46-DCF!J$5*MAX(BX497*DCF!J$46,0)-MAX(BX497-BW497,0)/Inputs!$B$24)*DCF!J$6</f>
        <v>-427.97960388341102</v>
      </c>
      <c r="DF497" s="15">
        <f ca="1">(BY497*DCF!K$46-DCF!K$5*MAX(BY497*DCF!K$46,0)-MAX(BY497-BX497,0)/Inputs!$B$24)*DCF!K$6</f>
        <v>-4277.9068532460642</v>
      </c>
      <c r="DG497" s="15">
        <f ca="1">(BZ497*DCF!L$46-DCF!L$5*MAX(BZ497*DCF!L$46,0)-MAX(BZ497-BY497,0)/Inputs!$B$24)*DCF!L$6</f>
        <v>2924.626192303052</v>
      </c>
      <c r="DH497" s="15">
        <f ca="1">(CA497*DCF!M$46-DCF!M$5*MAX(CA497*DCF!M$46,0)-MAX(CA497-BZ497,0)/Inputs!$B$24)*DCF!M$6</f>
        <v>3355.6375453795699</v>
      </c>
      <c r="DI497" s="15">
        <f ca="1">SUM(CB497:CL497)+BE497*DCF!M$10*(1+Inputs!$B$30)*(1-Inputs!$B$33)*(1-Inputs!$B$30/Inputs!$B$31)/(Inputs!$B$29-Inputs!$B$30)*DCF!M$6</f>
        <v>75415.56502471774</v>
      </c>
      <c r="DJ497" s="15">
        <f ca="1">SUM(CM497:CW497)+BP497*DCF!M$28*(1+Inputs!$B$30)*(1-Inputs!$B$33)*(1-Inputs!$B$30/Inputs!$B$31)/(Inputs!$B$29-Inputs!$B$30)*DCF!M$6</f>
        <v>248005.96566197975</v>
      </c>
      <c r="DK497" s="15">
        <f ca="1">SUM(CX497:DH497)+CA497*DCF!M$46*(1+Inputs!$B$30)*(1-Inputs!$B$33)*(1-Inputs!$B$30/Inputs!$B$31)/(Inputs!$B$29-Inputs!$B$30)*DCF!M$6</f>
        <v>115625.02828184034</v>
      </c>
      <c r="DM497" s="15">
        <f ca="1">DI497+DJ497+DK497+Inputs!$B$34+Inputs!$B$36-Inputs!$B$35</f>
        <v>515897.55896853772</v>
      </c>
    </row>
    <row r="498" spans="1:117" x14ac:dyDescent="0.75">
      <c r="A498" s="11">
        <v>485</v>
      </c>
      <c r="C498" s="23">
        <f t="shared" ca="1" si="288"/>
        <v>0.89917317746487746</v>
      </c>
      <c r="D498" s="23">
        <f t="shared" ca="1" si="288"/>
        <v>0.16485568719309382</v>
      </c>
      <c r="E498" s="23">
        <f t="shared" ca="1" si="288"/>
        <v>0.73305744932685135</v>
      </c>
      <c r="F498" s="23">
        <f t="shared" ca="1" si="288"/>
        <v>-1.1772081584090901</v>
      </c>
      <c r="G498" s="23">
        <f t="shared" ca="1" si="288"/>
        <v>-0.244963264778708</v>
      </c>
      <c r="H498" s="23">
        <f t="shared" ca="1" si="288"/>
        <v>1.2663525809303917</v>
      </c>
      <c r="I498" s="23">
        <f t="shared" ca="1" si="288"/>
        <v>-0.68339510368302436</v>
      </c>
      <c r="J498" s="23">
        <f t="shared" ca="1" si="288"/>
        <v>-3.4371416080251223E-3</v>
      </c>
      <c r="K498" s="23">
        <f t="shared" ca="1" si="288"/>
        <v>-1.3305663998896184</v>
      </c>
      <c r="L498" s="23">
        <f t="shared" ca="1" si="288"/>
        <v>-0.87948565381961263</v>
      </c>
      <c r="M498" s="23">
        <f t="shared" ca="1" si="288"/>
        <v>1.0320980534912196</v>
      </c>
      <c r="N498" s="23">
        <f ca="1">SQRT(Inputs!$B$38)*C498+SQRT(1-Inputs!$B$38)*_xlfn.NORM.S.INV(RAND())</f>
        <v>1.2697049332173951</v>
      </c>
      <c r="O498" s="23">
        <f ca="1">SQRT(Inputs!$B$38)*D498+SQRT(1-Inputs!$B$38)*_xlfn.NORM.S.INV(RAND())</f>
        <v>0.35257955031428101</v>
      </c>
      <c r="P498" s="23">
        <f ca="1">SQRT(Inputs!$B$38)*E498+SQRT(1-Inputs!$B$38)*_xlfn.NORM.S.INV(RAND())</f>
        <v>0.68411034469803722</v>
      </c>
      <c r="Q498" s="23">
        <f ca="1">SQRT(Inputs!$B$38)*F498+SQRT(1-Inputs!$B$38)*_xlfn.NORM.S.INV(RAND())</f>
        <v>0.33179423273419284</v>
      </c>
      <c r="R498" s="23">
        <f ca="1">SQRT(Inputs!$B$38)*G498+SQRT(1-Inputs!$B$38)*_xlfn.NORM.S.INV(RAND())</f>
        <v>0.7338945546048351</v>
      </c>
      <c r="S498" s="23">
        <f ca="1">SQRT(Inputs!$B$38)*H498+SQRT(1-Inputs!$B$38)*_xlfn.NORM.S.INV(RAND())</f>
        <v>1.3450818487959468</v>
      </c>
      <c r="T498" s="23">
        <f ca="1">SQRT(Inputs!$B$38)*I498+SQRT(1-Inputs!$B$38)*_xlfn.NORM.S.INV(RAND())</f>
        <v>-0.43877726298556236</v>
      </c>
      <c r="U498" s="23">
        <f ca="1">SQRT(Inputs!$B$38)*J498+SQRT(1-Inputs!$B$38)*_xlfn.NORM.S.INV(RAND())</f>
        <v>-0.89058576063572115</v>
      </c>
      <c r="V498" s="23">
        <f ca="1">SQRT(Inputs!$B$38)*K498+SQRT(1-Inputs!$B$38)*_xlfn.NORM.S.INV(RAND())</f>
        <v>-9.0931977195738423E-2</v>
      </c>
      <c r="W498" s="23">
        <f ca="1">SQRT(Inputs!$B$38)*L498+SQRT(1-Inputs!$B$38)*_xlfn.NORM.S.INV(RAND())</f>
        <v>0.58155299973015806</v>
      </c>
      <c r="X498" s="23">
        <f ca="1">SQRT(Inputs!$B$38)*M498+SQRT(1-Inputs!$B$38)*_xlfn.NORM.S.INV(RAND())</f>
        <v>0.95820757037442428</v>
      </c>
      <c r="Y498" s="23">
        <f ca="1">SQRT(Inputs!$B$38)*C498+SQRT(1-Inputs!$B$38)*_xlfn.NORM.S.INV(RAND())</f>
        <v>0.20520701889733295</v>
      </c>
      <c r="Z498" s="23">
        <f ca="1">SQRT(Inputs!$B$38)*D498+SQRT(1-Inputs!$B$38)*_xlfn.NORM.S.INV(RAND())</f>
        <v>0.18613958858992952</v>
      </c>
      <c r="AA498" s="23">
        <f ca="1">SQRT(Inputs!$B$38)*E498+SQRT(1-Inputs!$B$38)*_xlfn.NORM.S.INV(RAND())</f>
        <v>-0.17494988832741115</v>
      </c>
      <c r="AB498" s="23">
        <f ca="1">SQRT(Inputs!$B$38)*F498+SQRT(1-Inputs!$B$38)*_xlfn.NORM.S.INV(RAND())</f>
        <v>-1.0640767037794263</v>
      </c>
      <c r="AC498" s="23">
        <f ca="1">SQRT(Inputs!$B$38)*G498+SQRT(1-Inputs!$B$38)*_xlfn.NORM.S.INV(RAND())</f>
        <v>0.4155029560969471</v>
      </c>
      <c r="AD498" s="23">
        <f ca="1">SQRT(Inputs!$B$38)*H498+SQRT(1-Inputs!$B$38)*_xlfn.NORM.S.INV(RAND())</f>
        <v>0.4343393118609078</v>
      </c>
      <c r="AE498" s="23">
        <f ca="1">SQRT(Inputs!$B$38)*I498+SQRT(1-Inputs!$B$38)*_xlfn.NORM.S.INV(RAND())</f>
        <v>-0.23108036354348579</v>
      </c>
      <c r="AF498" s="23">
        <f ca="1">SQRT(Inputs!$B$38)*J498+SQRT(1-Inputs!$B$38)*_xlfn.NORM.S.INV(RAND())</f>
        <v>-0.99574002212406165</v>
      </c>
      <c r="AG498" s="23">
        <f ca="1">SQRT(Inputs!$B$38)*K498+SQRT(1-Inputs!$B$38)*_xlfn.NORM.S.INV(RAND())</f>
        <v>-1.3800328585583002</v>
      </c>
      <c r="AH498" s="23">
        <f ca="1">SQRT(Inputs!$B$38)*L498+SQRT(1-Inputs!$B$38)*_xlfn.NORM.S.INV(RAND())</f>
        <v>-1.9834493810684264</v>
      </c>
      <c r="AI498" s="23">
        <f ca="1">SQRT(Inputs!$B$38)*M498+SQRT(1-Inputs!$B$38)*_xlfn.NORM.S.INV(RAND())</f>
        <v>7.8640455447230806E-2</v>
      </c>
      <c r="AJ498" s="23">
        <f ca="1">SQRT(Inputs!$B$38)*C498+SQRT(1-Inputs!$B$38)*_xlfn.NORM.S.INV(RAND())</f>
        <v>-0.82875289710497579</v>
      </c>
      <c r="AK498" s="23">
        <f ca="1">SQRT(Inputs!$B$38)*D498+SQRT(1-Inputs!$B$38)*_xlfn.NORM.S.INV(RAND())</f>
        <v>-0.85691882589394652</v>
      </c>
      <c r="AL498" s="23">
        <f ca="1">SQRT(Inputs!$B$38)*E498+SQRT(1-Inputs!$B$38)*_xlfn.NORM.S.INV(RAND())</f>
        <v>1.6073324511711156</v>
      </c>
      <c r="AM498" s="23">
        <f ca="1">SQRT(Inputs!$B$38)*F498+SQRT(1-Inputs!$B$38)*_xlfn.NORM.S.INV(RAND())</f>
        <v>-0.43621622352791189</v>
      </c>
      <c r="AN498" s="23">
        <f ca="1">SQRT(Inputs!$B$38)*G498+SQRT(1-Inputs!$B$38)*_xlfn.NORM.S.INV(RAND())</f>
        <v>-0.7483247507826154</v>
      </c>
      <c r="AO498" s="23">
        <f ca="1">SQRT(Inputs!$B$38)*H498+SQRT(1-Inputs!$B$38)*_xlfn.NORM.S.INV(RAND())</f>
        <v>0.81455258056133917</v>
      </c>
      <c r="AP498" s="23">
        <f ca="1">SQRT(Inputs!$B$38)*I498+SQRT(1-Inputs!$B$38)*_xlfn.NORM.S.INV(RAND())</f>
        <v>1.3854672277118465</v>
      </c>
      <c r="AQ498" s="23">
        <f ca="1">SQRT(Inputs!$B$38)*J498+SQRT(1-Inputs!$B$38)*_xlfn.NORM.S.INV(RAND())</f>
        <v>-0.51703689842086953</v>
      </c>
      <c r="AR498" s="23">
        <f ca="1">SQRT(Inputs!$B$38)*K498+SQRT(1-Inputs!$B$38)*_xlfn.NORM.S.INV(RAND())</f>
        <v>-0.30474559530988632</v>
      </c>
      <c r="AS498" s="23">
        <f ca="1">SQRT(Inputs!$B$38)*L498+SQRT(1-Inputs!$B$38)*_xlfn.NORM.S.INV(RAND())</f>
        <v>8.6890383968267482E-2</v>
      </c>
      <c r="AT498" s="23">
        <f ca="1">SQRT(Inputs!$B$38)*M498+SQRT(1-Inputs!$B$38)*_xlfn.NORM.S.INV(RAND())</f>
        <v>0.68926240305655484</v>
      </c>
      <c r="AU498" s="15">
        <f ca="1">Inputs!$B$6*EXP($B$8-0.5*C$5^2+C$5*N498)</f>
        <v>6094.5088636374421</v>
      </c>
      <c r="AV498" s="15">
        <f t="shared" ca="1" si="255"/>
        <v>7813.1760007931935</v>
      </c>
      <c r="AW498" s="15">
        <f t="shared" ca="1" si="256"/>
        <v>10447.688540711768</v>
      </c>
      <c r="AX498" s="15">
        <f t="shared" ca="1" si="257"/>
        <v>13295.435075935087</v>
      </c>
      <c r="AY498" s="15">
        <f t="shared" ca="1" si="258"/>
        <v>17702.451986378906</v>
      </c>
      <c r="AZ498" s="15">
        <f t="shared" ca="1" si="259"/>
        <v>25107.126710784119</v>
      </c>
      <c r="BA498" s="15">
        <f t="shared" ca="1" si="260"/>
        <v>29345.661163170949</v>
      </c>
      <c r="BB498" s="15">
        <f t="shared" ca="1" si="261"/>
        <v>32861.124438677049</v>
      </c>
      <c r="BC498" s="15">
        <f t="shared" ca="1" si="262"/>
        <v>39894.790632896569</v>
      </c>
      <c r="BD498" s="15">
        <f t="shared" ca="1" si="263"/>
        <v>51607.049706263599</v>
      </c>
      <c r="BE498" s="15">
        <f t="shared" ca="1" si="264"/>
        <v>69004.823545831328</v>
      </c>
      <c r="BF498" s="15">
        <f ca="1">Inputs!$B$13*EXP($B$9-0.5*C$6^2+C$6*Y498)</f>
        <v>14405.293882148553</v>
      </c>
      <c r="BG498" s="15">
        <f t="shared" ca="1" si="265"/>
        <v>18155.910642415303</v>
      </c>
      <c r="BH498" s="15">
        <f t="shared" ca="1" si="266"/>
        <v>21548.7489979157</v>
      </c>
      <c r="BI498" s="15">
        <f t="shared" ca="1" si="267"/>
        <v>22393.767971727866</v>
      </c>
      <c r="BJ498" s="15">
        <f t="shared" ca="1" si="268"/>
        <v>29147.796088027942</v>
      </c>
      <c r="BK498" s="15">
        <f t="shared" ca="1" si="269"/>
        <v>37952.556462927627</v>
      </c>
      <c r="BL498" s="15">
        <f t="shared" ca="1" si="270"/>
        <v>45244.741749880253</v>
      </c>
      <c r="BM498" s="15">
        <f t="shared" ca="1" si="271"/>
        <v>49144.47892733293</v>
      </c>
      <c r="BN498" s="15">
        <f t="shared" ca="1" si="272"/>
        <v>51228.674798997919</v>
      </c>
      <c r="BO498" s="15">
        <f t="shared" ca="1" si="273"/>
        <v>50052.856922760795</v>
      </c>
      <c r="BP498" s="15">
        <f t="shared" ca="1" si="274"/>
        <v>62157.028528844749</v>
      </c>
      <c r="BQ498" s="15">
        <f ca="1">Inputs!$B$20*EXP($B$10-0.5*C$7^2+C$7*AJ498)</f>
        <v>3197.0518914417812</v>
      </c>
      <c r="BR498" s="15">
        <f t="shared" ca="1" si="275"/>
        <v>3304.4509392834798</v>
      </c>
      <c r="BS498" s="15">
        <f t="shared" ca="1" si="276"/>
        <v>7179.7759643333857</v>
      </c>
      <c r="BT498" s="15">
        <f t="shared" ca="1" si="277"/>
        <v>8828.9451762091139</v>
      </c>
      <c r="BU498" s="15">
        <f t="shared" ca="1" si="278"/>
        <v>10209.297826811102</v>
      </c>
      <c r="BV498" s="15">
        <f t="shared" ca="1" si="279"/>
        <v>17065.2922149068</v>
      </c>
      <c r="BW498" s="15">
        <f t="shared" ca="1" si="280"/>
        <v>31928.280170756734</v>
      </c>
      <c r="BX498" s="15">
        <f t="shared" ca="1" si="281"/>
        <v>40259.851542877957</v>
      </c>
      <c r="BY498" s="15">
        <f t="shared" ca="1" si="282"/>
        <v>53215.879687578803</v>
      </c>
      <c r="BZ498" s="15">
        <f t="shared" ca="1" si="283"/>
        <v>75871.631044394686</v>
      </c>
      <c r="CA498" s="15">
        <f t="shared" ca="1" si="284"/>
        <v>120463.47384186233</v>
      </c>
      <c r="CB498" s="15">
        <f ca="1">(AU498*DCF!C$10-DCF!C$5*MAX(AU498*DCF!C$10,0)-MAX(AU498-Inputs!$B$6,0)/Inputs!$B$10)*DCF!C$6</f>
        <v>1035.0010206423103</v>
      </c>
      <c r="CC498" s="15">
        <f ca="1">(AV498*DCF!D$10-DCF!D$5*MAX(AV498*DCF!D$10,0)-MAX(AV498-AU498,0)/Inputs!$B$10)*DCF!D$6</f>
        <v>1485.3567169823771</v>
      </c>
      <c r="CD498" s="15">
        <f ca="1">(AW498*DCF!E$10-DCF!E$5*MAX(AW498*DCF!E$10,0)-MAX(AW498-AV498,0)/Inputs!$B$10)*DCF!E$6</f>
        <v>1818.8036472731565</v>
      </c>
      <c r="CE498" s="15">
        <f ca="1">(AX498*DCF!F$10-DCF!F$5*MAX(AX498*DCF!F$10,0)-MAX(AX498-AW498,0)/Inputs!$B$10)*DCF!F$6</f>
        <v>2309.8268383018021</v>
      </c>
      <c r="CF498" s="15">
        <f ca="1">(AY498*DCF!G$10-DCF!G$5*MAX(AY498*DCF!G$10,0)-MAX(AY498-AX498,0)/Inputs!$B$10)*DCF!G$6</f>
        <v>2800.3057155299011</v>
      </c>
      <c r="CG498" s="15">
        <f ca="1">(AZ498*DCF!H$10-DCF!H$5*MAX(AZ498*DCF!H$10,0)-MAX(AZ498-AY498,0)/Inputs!$B$10)*DCF!H$6</f>
        <v>3559.7339161220748</v>
      </c>
      <c r="CH498" s="15">
        <f ca="1">(BA498*DCF!I$10-DCF!I$5*MAX(BA498*DCF!I$10,0)-MAX(BA498-AZ498,0)/Inputs!$B$10)*DCF!I$6</f>
        <v>4665.113606512512</v>
      </c>
      <c r="CI498" s="15">
        <f ca="1">(BB498*DCF!J$10-DCF!J$5*MAX(BB498*DCF!J$10,0)-MAX(BB498-BA498,0)/Inputs!$B$10)*DCF!J$6</f>
        <v>5106.3346729261784</v>
      </c>
      <c r="CJ498" s="15">
        <f ca="1">(BC498*DCF!K$10-DCF!K$5*MAX(BC498*DCF!K$10,0)-MAX(BC498-BB498,0)/Inputs!$B$10)*DCF!K$6</f>
        <v>5437.8143827549984</v>
      </c>
      <c r="CK498" s="15">
        <f ca="1">(BD498*DCF!L$10-DCF!L$5*MAX(BD498*DCF!L$10,0)-MAX(BD498-BC498,0)/Inputs!$B$10)*DCF!L$6</f>
        <v>6268.7397174814705</v>
      </c>
      <c r="CL498" s="15">
        <f ca="1">(BE498*DCF!M$10-DCF!M$5*MAX(BE498*DCF!M$10,0)-MAX(BE498-BD498,0)/Inputs!$B$10)*DCF!M$6</f>
        <v>7659.1231351818396</v>
      </c>
      <c r="CM498" s="15">
        <f ca="1">(BF498*DCF!C$28-DCF!C$5*MAX(BF498*DCF!C$28,0)-MAX(BF498-Inputs!$B$13,0)/Inputs!$B$17)*DCF!C$6</f>
        <v>3699.3356593735389</v>
      </c>
      <c r="CN498" s="15">
        <f ca="1">(BG498*DCF!D$28-DCF!D$5*MAX(BG498*DCF!D$28,0)-MAX(BG498-BF498,0)/Inputs!$B$17)*DCF!D$6</f>
        <v>4547.1559093415472</v>
      </c>
      <c r="CO498" s="15">
        <f ca="1">(BH498*DCF!E$28-DCF!E$5*MAX(BH498*DCF!E$28,0)-MAX(BH498-BG498,0)/Inputs!$B$17)*DCF!E$6</f>
        <v>5434.3076846021668</v>
      </c>
      <c r="CP498" s="15">
        <f ca="1">(BI498*DCF!F$28-DCF!F$5*MAX(BI498*DCF!F$28,0)-MAX(BI498-BH498,0)/Inputs!$B$17)*DCF!F$6</f>
        <v>5925.4690724353304</v>
      </c>
      <c r="CQ498" s="15">
        <f ca="1">(BJ498*DCF!G$28-DCF!G$5*MAX(BJ498*DCF!G$28,0)-MAX(BJ498-BI498,0)/Inputs!$B$17)*DCF!G$6</f>
        <v>6426.6560312197416</v>
      </c>
      <c r="CR498" s="15">
        <f ca="1">(BK498*DCF!H$28-DCF!H$5*MAX(BK498*DCF!H$28,0)-MAX(BK498-BJ498,0)/Inputs!$B$17)*DCF!H$6</f>
        <v>8018.0732641023278</v>
      </c>
      <c r="CS498" s="15">
        <f ca="1">(BL498*DCF!I$28-DCF!I$5*MAX(BL498*DCF!I$28,0)-MAX(BL498-BK498,0)/Inputs!$B$17)*DCF!I$6</f>
        <v>9592.7862883335838</v>
      </c>
      <c r="CT498" s="15">
        <f ca="1">(BM498*DCF!J$28-DCF!J$5*MAX(BM498*DCF!J$28,0)-MAX(BM498-BL498,0)/Inputs!$B$17)*DCF!J$6</f>
        <v>10446.225306189221</v>
      </c>
      <c r="CU498" s="15">
        <f ca="1">(BN498*DCF!K$28-DCF!K$5*MAX(BN498*DCF!K$28,0)-MAX(BN498-BM498,0)/Inputs!$B$17)*DCF!K$6</f>
        <v>10563.350933313552</v>
      </c>
      <c r="CV498" s="15">
        <f ca="1">(BO498*DCF!L$28-DCF!L$5*MAX(BO498*DCF!L$28,0)-MAX(BO498-BN498,0)/Inputs!$B$17)*DCF!L$6</f>
        <v>9986.5955592279752</v>
      </c>
      <c r="CW498" s="15">
        <f ca="1">(BP498*DCF!M$28-DCF!M$5*MAX(BP498*DCF!M$28,0)-MAX(BP498-BO498,0)/Inputs!$B$17)*DCF!M$6</f>
        <v>10429.654838250317</v>
      </c>
      <c r="CX498" s="15">
        <f ca="1">(BQ498*DCF!C$46-DCF!C$5*MAX(BQ498*DCF!C$46,0)-MAX(BQ498-Inputs!$B$20,0)/Inputs!$B$24)*DCF!C$6</f>
        <v>-738.34916661473005</v>
      </c>
      <c r="CY498" s="15">
        <f ca="1">(BR498*DCF!D$46-DCF!D$5*MAX(BR498*DCF!D$46,0)-MAX(BR498-BQ498,0)/Inputs!$B$24)*DCF!D$6</f>
        <v>-609.81899676464877</v>
      </c>
      <c r="CZ498" s="15">
        <f ca="1">(BS498*DCF!E$46-DCF!E$5*MAX(BS498*DCF!E$46,0)-MAX(BS498-BR498,0)/Inputs!$B$24)*DCF!E$6</f>
        <v>-2376.5674475744454</v>
      </c>
      <c r="DA498" s="15">
        <f ca="1">(BT498*DCF!F$46-DCF!F$5*MAX(BT498*DCF!F$46,0)-MAX(BT498-BS498,0)/Inputs!$B$24)*DCF!F$6</f>
        <v>-1243.4942528408126</v>
      </c>
      <c r="DB498" s="15">
        <f ca="1">(BU498*DCF!G$46-DCF!G$5*MAX(BU498*DCF!G$46,0)-MAX(BU498-BT498,0)/Inputs!$B$24)*DCF!G$6</f>
        <v>-807.74396700854402</v>
      </c>
      <c r="DC498" s="15">
        <f ca="1">(BV498*DCF!H$46-DCF!H$5*MAX(BV498*DCF!H$46,0)-MAX(BV498-BU498,0)/Inputs!$B$24)*DCF!H$6</f>
        <v>-2130.4582487261696</v>
      </c>
      <c r="DD498" s="15">
        <f ca="1">(BW498*DCF!I$46-DCF!I$5*MAX(BW498*DCF!I$46,0)-MAX(BW498-BV498,0)/Inputs!$B$24)*DCF!I$6</f>
        <v>-3529.1928542912865</v>
      </c>
      <c r="DE498" s="15">
        <f ca="1">(BX498*DCF!J$46-DCF!J$5*MAX(BX498*DCF!J$46,0)-MAX(BX498-BW498,0)/Inputs!$B$24)*DCF!J$6</f>
        <v>-520.60720157624542</v>
      </c>
      <c r="DF498" s="15">
        <f ca="1">(BY498*DCF!K$46-DCF!K$5*MAX(BY498*DCF!K$46,0)-MAX(BY498-BX498,0)/Inputs!$B$24)*DCF!K$6</f>
        <v>-134.01330451427592</v>
      </c>
      <c r="DG498" s="15">
        <f ca="1">(BZ498*DCF!L$46-DCF!L$5*MAX(BZ498*DCF!L$46,0)-MAX(BZ498-BY498,0)/Inputs!$B$24)*DCF!L$6</f>
        <v>117.58341474424292</v>
      </c>
      <c r="DH498" s="15">
        <f ca="1">(CA498*DCF!M$46-DCF!M$5*MAX(CA498*DCF!M$46,0)-MAX(CA498-BZ498,0)/Inputs!$B$24)*DCF!M$6</f>
        <v>121.66232300918391</v>
      </c>
      <c r="DI498" s="15">
        <f ca="1">SUM(CB498:CL498)+BE498*DCF!M$10*(1+Inputs!$B$30)*(1-Inputs!$B$33)*(1-Inputs!$B$30/Inputs!$B$31)/(Inputs!$B$29-Inputs!$B$30)*DCF!M$6</f>
        <v>234187.48979208272</v>
      </c>
      <c r="DJ498" s="15">
        <f ca="1">SUM(CM498:CW498)+BP498*DCF!M$28*(1+Inputs!$B$30)*(1-Inputs!$B$33)*(1-Inputs!$B$30/Inputs!$B$31)/(Inputs!$B$29-Inputs!$B$30)*DCF!M$6</f>
        <v>315714.72032957047</v>
      </c>
      <c r="DK498" s="15">
        <f ca="1">SUM(CX498:DH498)+CA498*DCF!M$46*(1+Inputs!$B$30)*(1-Inputs!$B$33)*(1-Inputs!$B$30/Inputs!$B$31)/(Inputs!$B$29-Inputs!$B$30)*DCF!M$6</f>
        <v>174399.80066808284</v>
      </c>
      <c r="DM498" s="15">
        <f ca="1">DI498+DJ498+DK498+Inputs!$B$34+Inputs!$B$36-Inputs!$B$35</f>
        <v>801153.01078973594</v>
      </c>
    </row>
    <row r="499" spans="1:117" x14ac:dyDescent="0.75">
      <c r="A499" s="11">
        <v>486</v>
      </c>
      <c r="C499" s="23">
        <f t="shared" ca="1" si="288"/>
        <v>0.27402360395231767</v>
      </c>
      <c r="D499" s="23">
        <f t="shared" ca="1" si="288"/>
        <v>1.1126313877275955</v>
      </c>
      <c r="E499" s="23">
        <f t="shared" ca="1" si="288"/>
        <v>-1.1050726803459272</v>
      </c>
      <c r="F499" s="23">
        <f t="shared" ca="1" si="288"/>
        <v>1.1027574135399563</v>
      </c>
      <c r="G499" s="23">
        <f t="shared" ca="1" si="288"/>
        <v>2.727448180687952</v>
      </c>
      <c r="H499" s="23">
        <f t="shared" ca="1" si="288"/>
        <v>0.31135167971586786</v>
      </c>
      <c r="I499" s="23">
        <f t="shared" ca="1" si="288"/>
        <v>1.0568526701367056</v>
      </c>
      <c r="J499" s="23">
        <f t="shared" ca="1" si="288"/>
        <v>0.94283154135692193</v>
      </c>
      <c r="K499" s="23">
        <f t="shared" ca="1" si="288"/>
        <v>-1.1144072918841619</v>
      </c>
      <c r="L499" s="23">
        <f t="shared" ca="1" si="288"/>
        <v>0.35088077648478094</v>
      </c>
      <c r="M499" s="23">
        <f t="shared" ca="1" si="288"/>
        <v>-0.20810552144730804</v>
      </c>
      <c r="N499" s="23">
        <f ca="1">SQRT(Inputs!$B$38)*C499+SQRT(1-Inputs!$B$38)*_xlfn.NORM.S.INV(RAND())</f>
        <v>1.3375498216182775</v>
      </c>
      <c r="O499" s="23">
        <f ca="1">SQRT(Inputs!$B$38)*D499+SQRT(1-Inputs!$B$38)*_xlfn.NORM.S.INV(RAND())</f>
        <v>1.3665710018118107</v>
      </c>
      <c r="P499" s="23">
        <f ca="1">SQRT(Inputs!$B$38)*E499+SQRT(1-Inputs!$B$38)*_xlfn.NORM.S.INV(RAND())</f>
        <v>-0.80347387155689831</v>
      </c>
      <c r="Q499" s="23">
        <f ca="1">SQRT(Inputs!$B$38)*F499+SQRT(1-Inputs!$B$38)*_xlfn.NORM.S.INV(RAND())</f>
        <v>1.7643655112456176</v>
      </c>
      <c r="R499" s="23">
        <f ca="1">SQRT(Inputs!$B$38)*G499+SQRT(1-Inputs!$B$38)*_xlfn.NORM.S.INV(RAND())</f>
        <v>1.8848383389278784</v>
      </c>
      <c r="S499" s="23">
        <f ca="1">SQRT(Inputs!$B$38)*H499+SQRT(1-Inputs!$B$38)*_xlfn.NORM.S.INV(RAND())</f>
        <v>0.27485958843005692</v>
      </c>
      <c r="T499" s="23">
        <f ca="1">SQRT(Inputs!$B$38)*I499+SQRT(1-Inputs!$B$38)*_xlfn.NORM.S.INV(RAND())</f>
        <v>0.65463198245064291</v>
      </c>
      <c r="U499" s="23">
        <f ca="1">SQRT(Inputs!$B$38)*J499+SQRT(1-Inputs!$B$38)*_xlfn.NORM.S.INV(RAND())</f>
        <v>1.3893796910455376</v>
      </c>
      <c r="V499" s="23">
        <f ca="1">SQRT(Inputs!$B$38)*K499+SQRT(1-Inputs!$B$38)*_xlfn.NORM.S.INV(RAND())</f>
        <v>-2.2722881058061333</v>
      </c>
      <c r="W499" s="23">
        <f ca="1">SQRT(Inputs!$B$38)*L499+SQRT(1-Inputs!$B$38)*_xlfn.NORM.S.INV(RAND())</f>
        <v>0.37033322695766868</v>
      </c>
      <c r="X499" s="23">
        <f ca="1">SQRT(Inputs!$B$38)*M499+SQRT(1-Inputs!$B$38)*_xlfn.NORM.S.INV(RAND())</f>
        <v>0.72077610677856907</v>
      </c>
      <c r="Y499" s="23">
        <f ca="1">SQRT(Inputs!$B$38)*C499+SQRT(1-Inputs!$B$38)*_xlfn.NORM.S.INV(RAND())</f>
        <v>-0.55322035580567541</v>
      </c>
      <c r="Z499" s="23">
        <f ca="1">SQRT(Inputs!$B$38)*D499+SQRT(1-Inputs!$B$38)*_xlfn.NORM.S.INV(RAND())</f>
        <v>-9.3890906242609429E-2</v>
      </c>
      <c r="AA499" s="23">
        <f ca="1">SQRT(Inputs!$B$38)*E499+SQRT(1-Inputs!$B$38)*_xlfn.NORM.S.INV(RAND())</f>
        <v>-2.1517137657467269</v>
      </c>
      <c r="AB499" s="23">
        <f ca="1">SQRT(Inputs!$B$38)*F499+SQRT(1-Inputs!$B$38)*_xlfn.NORM.S.INV(RAND())</f>
        <v>1.7041599293401877</v>
      </c>
      <c r="AC499" s="23">
        <f ca="1">SQRT(Inputs!$B$38)*G499+SQRT(1-Inputs!$B$38)*_xlfn.NORM.S.INV(RAND())</f>
        <v>1.2179280962138672</v>
      </c>
      <c r="AD499" s="23">
        <f ca="1">SQRT(Inputs!$B$38)*H499+SQRT(1-Inputs!$B$38)*_xlfn.NORM.S.INV(RAND())</f>
        <v>2.2585035046718578</v>
      </c>
      <c r="AE499" s="23">
        <f ca="1">SQRT(Inputs!$B$38)*I499+SQRT(1-Inputs!$B$38)*_xlfn.NORM.S.INV(RAND())</f>
        <v>0.11955341558432375</v>
      </c>
      <c r="AF499" s="23">
        <f ca="1">SQRT(Inputs!$B$38)*J499+SQRT(1-Inputs!$B$38)*_xlfn.NORM.S.INV(RAND())</f>
        <v>-0.79273026208650177</v>
      </c>
      <c r="AG499" s="23">
        <f ca="1">SQRT(Inputs!$B$38)*K499+SQRT(1-Inputs!$B$38)*_xlfn.NORM.S.INV(RAND())</f>
        <v>-0.59405003172668125</v>
      </c>
      <c r="AH499" s="23">
        <f ca="1">SQRT(Inputs!$B$38)*L499+SQRT(1-Inputs!$B$38)*_xlfn.NORM.S.INV(RAND())</f>
        <v>-1.3988637954842478</v>
      </c>
      <c r="AI499" s="23">
        <f ca="1">SQRT(Inputs!$B$38)*M499+SQRT(1-Inputs!$B$38)*_xlfn.NORM.S.INV(RAND())</f>
        <v>0.38592220617627343</v>
      </c>
      <c r="AJ499" s="23">
        <f ca="1">SQRT(Inputs!$B$38)*C499+SQRT(1-Inputs!$B$38)*_xlfn.NORM.S.INV(RAND())</f>
        <v>1.1263196017664165</v>
      </c>
      <c r="AK499" s="23">
        <f ca="1">SQRT(Inputs!$B$38)*D499+SQRT(1-Inputs!$B$38)*_xlfn.NORM.S.INV(RAND())</f>
        <v>-0.10172027827871621</v>
      </c>
      <c r="AL499" s="23">
        <f ca="1">SQRT(Inputs!$B$38)*E499+SQRT(1-Inputs!$B$38)*_xlfn.NORM.S.INV(RAND())</f>
        <v>-0.29977108197890329</v>
      </c>
      <c r="AM499" s="23">
        <f ca="1">SQRT(Inputs!$B$38)*F499+SQRT(1-Inputs!$B$38)*_xlfn.NORM.S.INV(RAND())</f>
        <v>-0.5026766469906192</v>
      </c>
      <c r="AN499" s="23">
        <f ca="1">SQRT(Inputs!$B$38)*G499+SQRT(1-Inputs!$B$38)*_xlfn.NORM.S.INV(RAND())</f>
        <v>-0.30905627152599302</v>
      </c>
      <c r="AO499" s="23">
        <f ca="1">SQRT(Inputs!$B$38)*H499+SQRT(1-Inputs!$B$38)*_xlfn.NORM.S.INV(RAND())</f>
        <v>1.0922712883392836</v>
      </c>
      <c r="AP499" s="23">
        <f ca="1">SQRT(Inputs!$B$38)*I499+SQRT(1-Inputs!$B$38)*_xlfn.NORM.S.INV(RAND())</f>
        <v>0.18301565010364151</v>
      </c>
      <c r="AQ499" s="23">
        <f ca="1">SQRT(Inputs!$B$38)*J499+SQRT(1-Inputs!$B$38)*_xlfn.NORM.S.INV(RAND())</f>
        <v>1.4612801860676019</v>
      </c>
      <c r="AR499" s="23">
        <f ca="1">SQRT(Inputs!$B$38)*K499+SQRT(1-Inputs!$B$38)*_xlfn.NORM.S.INV(RAND())</f>
        <v>-0.50518029453380053</v>
      </c>
      <c r="AS499" s="23">
        <f ca="1">SQRT(Inputs!$B$38)*L499+SQRT(1-Inputs!$B$38)*_xlfn.NORM.S.INV(RAND())</f>
        <v>-0.91845294554344969</v>
      </c>
      <c r="AT499" s="23">
        <f ca="1">SQRT(Inputs!$B$38)*M499+SQRT(1-Inputs!$B$38)*_xlfn.NORM.S.INV(RAND())</f>
        <v>-0.47565578925012109</v>
      </c>
      <c r="AU499" s="15">
        <f ca="1">Inputs!$B$6*EXP($B$8-0.5*C$5^2+C$5*N499)</f>
        <v>6161.8092276440202</v>
      </c>
      <c r="AV499" s="15">
        <f t="shared" ca="1" si="255"/>
        <v>9169.5021709699777</v>
      </c>
      <c r="AW499" s="15">
        <f t="shared" ca="1" si="256"/>
        <v>10032.252249943476</v>
      </c>
      <c r="AX499" s="15">
        <f t="shared" ca="1" si="257"/>
        <v>15268.935340749797</v>
      </c>
      <c r="AY499" s="15">
        <f t="shared" ca="1" si="258"/>
        <v>23254.976781238867</v>
      </c>
      <c r="AZ499" s="15">
        <f t="shared" ca="1" si="259"/>
        <v>29315.473623065191</v>
      </c>
      <c r="BA499" s="15">
        <f t="shared" ca="1" si="260"/>
        <v>38418.700460010652</v>
      </c>
      <c r="BB499" s="15">
        <f t="shared" ca="1" si="261"/>
        <v>54061.317064381728</v>
      </c>
      <c r="BC499" s="15">
        <f t="shared" ca="1" si="262"/>
        <v>53170.740938063274</v>
      </c>
      <c r="BD499" s="15">
        <f t="shared" ca="1" si="263"/>
        <v>67435.033157365266</v>
      </c>
      <c r="BE499" s="15">
        <f t="shared" ca="1" si="264"/>
        <v>88239.742186804011</v>
      </c>
      <c r="BF499" s="15">
        <f ca="1">Inputs!$B$13*EXP($B$9-0.5*C$6^2+C$6*Y499)</f>
        <v>12394.33228560405</v>
      </c>
      <c r="BG499" s="15">
        <f t="shared" ca="1" si="265"/>
        <v>14851.65685263066</v>
      </c>
      <c r="BH499" s="15">
        <f t="shared" ca="1" si="266"/>
        <v>12699.62064466885</v>
      </c>
      <c r="BI499" s="15">
        <f t="shared" ca="1" si="267"/>
        <v>20208.889756785324</v>
      </c>
      <c r="BJ499" s="15">
        <f t="shared" ca="1" si="268"/>
        <v>29529.365044284539</v>
      </c>
      <c r="BK499" s="15">
        <f t="shared" ca="1" si="269"/>
        <v>49288.485692397961</v>
      </c>
      <c r="BL499" s="15">
        <f t="shared" ca="1" si="270"/>
        <v>61490.291232727752</v>
      </c>
      <c r="BM499" s="15">
        <f t="shared" ca="1" si="271"/>
        <v>68496.096489569143</v>
      </c>
      <c r="BN499" s="15">
        <f t="shared" ca="1" si="272"/>
        <v>78453.070030322066</v>
      </c>
      <c r="BO499" s="15">
        <f t="shared" ca="1" si="273"/>
        <v>82042.149445045492</v>
      </c>
      <c r="BP499" s="15">
        <f t="shared" ca="1" si="274"/>
        <v>105491.60310609791</v>
      </c>
      <c r="BQ499" s="15">
        <f ca="1">Inputs!$B$20*EXP($B$10-0.5*C$7^2+C$7*AJ499)</f>
        <v>6395.9147798040576</v>
      </c>
      <c r="BR499" s="15">
        <f t="shared" ca="1" si="275"/>
        <v>8402.5620246882336</v>
      </c>
      <c r="BS499" s="15">
        <f t="shared" ca="1" si="276"/>
        <v>10557.207799715858</v>
      </c>
      <c r="BT499" s="15">
        <f t="shared" ca="1" si="277"/>
        <v>12757.782622315517</v>
      </c>
      <c r="BU499" s="15">
        <f t="shared" ca="1" si="278"/>
        <v>16406.777768685344</v>
      </c>
      <c r="BV499" s="15">
        <f t="shared" ca="1" si="279"/>
        <v>29195.424452206982</v>
      </c>
      <c r="BW499" s="15">
        <f t="shared" ca="1" si="280"/>
        <v>42349.621065319625</v>
      </c>
      <c r="BX499" s="15">
        <f t="shared" ca="1" si="281"/>
        <v>79394.052405067618</v>
      </c>
      <c r="BY499" s="15">
        <f t="shared" ca="1" si="282"/>
        <v>100995.65084989014</v>
      </c>
      <c r="BZ499" s="15">
        <f t="shared" ca="1" si="283"/>
        <v>119695.061494703</v>
      </c>
      <c r="CA499" s="15">
        <f t="shared" ca="1" si="284"/>
        <v>154507.74277196714</v>
      </c>
      <c r="CB499" s="15">
        <f ca="1">(AU499*DCF!C$10-DCF!C$5*MAX(AU499*DCF!C$10,0)-MAX(AU499-Inputs!$B$6,0)/Inputs!$B$10)*DCF!C$6</f>
        <v>1034.5211570512713</v>
      </c>
      <c r="CC499" s="15">
        <f ca="1">(AV499*DCF!D$10-DCF!D$5*MAX(AV499*DCF!D$10,0)-MAX(AV499-AU499,0)/Inputs!$B$10)*DCF!D$6</f>
        <v>1501.6568255221187</v>
      </c>
      <c r="CD499" s="15">
        <f ca="1">(AW499*DCF!E$10-DCF!E$5*MAX(AW499*DCF!E$10,0)-MAX(AW499-AV499,0)/Inputs!$B$10)*DCF!E$6</f>
        <v>2121.9602987841963</v>
      </c>
      <c r="CE499" s="15">
        <f ca="1">(AX499*DCF!F$10-DCF!F$5*MAX(AX499*DCF!F$10,0)-MAX(AX499-AW499,0)/Inputs!$B$10)*DCF!F$6</f>
        <v>2243.5603324433318</v>
      </c>
      <c r="CF499" s="15">
        <f ca="1">(AY499*DCF!G$10-DCF!G$5*MAX(AY499*DCF!G$10,0)-MAX(AY499-AX499,0)/Inputs!$B$10)*DCF!G$6</f>
        <v>3256.3967178065109</v>
      </c>
      <c r="CG499" s="15">
        <f ca="1">(AZ499*DCF!H$10-DCF!H$5*MAX(AZ499*DCF!H$10,0)-MAX(AZ499-AY499,0)/Inputs!$B$10)*DCF!H$6</f>
        <v>4615.4703683394628</v>
      </c>
      <c r="CH499" s="15">
        <f ca="1">(BA499*DCF!I$10-DCF!I$5*MAX(BA499*DCF!I$10,0)-MAX(BA499-AZ499,0)/Inputs!$B$10)*DCF!I$6</f>
        <v>5524.4469060840856</v>
      </c>
      <c r="CI499" s="15">
        <f ca="1">(BB499*DCF!J$10-DCF!J$5*MAX(BB499*DCF!J$10,0)-MAX(BB499-BA499,0)/Inputs!$B$10)*DCF!J$6</f>
        <v>6906.6666712768165</v>
      </c>
      <c r="CJ499" s="15">
        <f ca="1">(BC499*DCF!K$10-DCF!K$5*MAX(BC499*DCF!K$10,0)-MAX(BC499-BB499,0)/Inputs!$B$10)*DCF!K$6</f>
        <v>8559.635364020698</v>
      </c>
      <c r="CK499" s="15">
        <f ca="1">(BD499*DCF!L$10-DCF!L$5*MAX(BD499*DCF!L$10,0)-MAX(BD499-BC499,0)/Inputs!$B$10)*DCF!L$6</f>
        <v>8325.8813995355486</v>
      </c>
      <c r="CL499" s="15">
        <f ca="1">(BE499*DCF!M$10-DCF!M$5*MAX(BE499*DCF!M$10,0)-MAX(BE499-BD499,0)/Inputs!$B$10)*DCF!M$6</f>
        <v>9966.4241295397533</v>
      </c>
      <c r="CM499" s="15">
        <f ca="1">(BF499*DCF!C$28-DCF!C$5*MAX(BF499*DCF!C$28,0)-MAX(BF499-Inputs!$B$13,0)/Inputs!$B$17)*DCF!C$6</f>
        <v>3550.0286792319525</v>
      </c>
      <c r="CN499" s="15">
        <f ca="1">(BG499*DCF!D$28-DCF!D$5*MAX(BG499*DCF!D$28,0)-MAX(BG499-BF499,0)/Inputs!$B$17)*DCF!D$6</f>
        <v>3849.8954813449654</v>
      </c>
      <c r="CO499" s="15">
        <f ca="1">(BH499*DCF!E$28-DCF!E$5*MAX(BH499*DCF!E$28,0)-MAX(BH499-BG499,0)/Inputs!$B$17)*DCF!E$6</f>
        <v>3596.7587016469652</v>
      </c>
      <c r="CP499" s="15">
        <f ca="1">(BI499*DCF!F$28-DCF!F$5*MAX(BI499*DCF!F$28,0)-MAX(BI499-BH499,0)/Inputs!$B$17)*DCF!F$6</f>
        <v>4119.0001144679181</v>
      </c>
      <c r="CQ499" s="15">
        <f ca="1">(BJ499*DCF!G$28-DCF!G$5*MAX(BJ499*DCF!G$28,0)-MAX(BJ499-BI499,0)/Inputs!$B$17)*DCF!G$6</f>
        <v>6094.005931082479</v>
      </c>
      <c r="CR499" s="15">
        <f ca="1">(BK499*DCF!H$28-DCF!H$5*MAX(BK499*DCF!H$28,0)-MAX(BK499-BJ499,0)/Inputs!$B$17)*DCF!H$6</f>
        <v>9119.5734605651687</v>
      </c>
      <c r="CS499" s="15">
        <f ca="1">(BL499*DCF!I$28-DCF!I$5*MAX(BL499*DCF!I$28,0)-MAX(BL499-BK499,0)/Inputs!$B$17)*DCF!I$6</f>
        <v>12708.29556684391</v>
      </c>
      <c r="CT499" s="15">
        <f ca="1">(BM499*DCF!J$28-DCF!J$5*MAX(BM499*DCF!J$28,0)-MAX(BM499-BL499,0)/Inputs!$B$17)*DCF!J$6</f>
        <v>14351.403270265617</v>
      </c>
      <c r="CU499" s="15">
        <f ca="1">(BN499*DCF!K$28-DCF!K$5*MAX(BN499*DCF!K$28,0)-MAX(BN499-BM499,0)/Inputs!$B$17)*DCF!K$6</f>
        <v>15348.376335175748</v>
      </c>
      <c r="CV499" s="15">
        <f ca="1">(BO499*DCF!L$28-DCF!L$5*MAX(BO499*DCF!L$28,0)-MAX(BO499-BN499,0)/Inputs!$B$17)*DCF!L$6</f>
        <v>15963.020548114786</v>
      </c>
      <c r="CW499" s="15">
        <f ca="1">(BP499*DCF!M$28-DCF!M$5*MAX(BP499*DCF!M$28,0)-MAX(BP499-BO499,0)/Inputs!$B$17)*DCF!M$6</f>
        <v>17397.179354766053</v>
      </c>
      <c r="CX499" s="15">
        <f ca="1">(BQ499*DCF!C$46-DCF!C$5*MAX(BQ499*DCF!C$46,0)-MAX(BQ499-Inputs!$B$20,0)/Inputs!$B$24)*DCF!C$6</f>
        <v>-2952.827792012049</v>
      </c>
      <c r="CY499" s="15">
        <f ca="1">(BR499*DCF!D$46-DCF!D$5*MAX(BR499*DCF!D$46,0)-MAX(BR499-BQ499,0)/Inputs!$B$24)*DCF!D$6</f>
        <v>-2290.341110042496</v>
      </c>
      <c r="CZ499" s="15">
        <f ca="1">(BS499*DCF!E$46-DCF!E$5*MAX(BS499*DCF!E$46,0)-MAX(BS499-BR499,0)/Inputs!$B$24)*DCF!E$6</f>
        <v>-2097.7102518501706</v>
      </c>
      <c r="DA499" s="15">
        <f ca="1">(BT499*DCF!F$46-DCF!F$5*MAX(BT499*DCF!F$46,0)-MAX(BT499-BS499,0)/Inputs!$B$24)*DCF!F$6</f>
        <v>-1730.4012497971266</v>
      </c>
      <c r="DB499" s="15">
        <f ca="1">(BU499*DCF!G$46-DCF!G$5*MAX(BU499*DCF!G$46,0)-MAX(BU499-BT499,0)/Inputs!$B$24)*DCF!G$6</f>
        <v>-1779.3414602015321</v>
      </c>
      <c r="DC499" s="15">
        <f ca="1">(BV499*DCF!H$46-DCF!H$5*MAX(BV499*DCF!H$46,0)-MAX(BV499-BU499,0)/Inputs!$B$24)*DCF!H$6</f>
        <v>-3973.9935995660771</v>
      </c>
      <c r="DD499" s="15">
        <f ca="1">(BW499*DCF!I$46-DCF!I$5*MAX(BW499*DCF!I$46,0)-MAX(BW499-BV499,0)/Inputs!$B$24)*DCF!I$6</f>
        <v>-2797.9800583333949</v>
      </c>
      <c r="DE499" s="15">
        <f ca="1">(BX499*DCF!J$46-DCF!J$5*MAX(BX499*DCF!J$46,0)-MAX(BX499-BW499,0)/Inputs!$B$24)*DCF!J$6</f>
        <v>-6493.2170879472269</v>
      </c>
      <c r="DF499" s="15">
        <f ca="1">(BY499*DCF!K$46-DCF!K$5*MAX(BY499*DCF!K$46,0)-MAX(BY499-BX499,0)/Inputs!$B$24)*DCF!K$6</f>
        <v>477.39209243736707</v>
      </c>
      <c r="DG499" s="15">
        <f ca="1">(BZ499*DCF!L$46-DCF!L$5*MAX(BZ499*DCF!L$46,0)-MAX(BZ499-BY499,0)/Inputs!$B$24)*DCF!L$6</f>
        <v>4042.2278965328169</v>
      </c>
      <c r="DH499" s="15">
        <f ca="1">(CA499*DCF!M$46-DCF!M$5*MAX(CA499*DCF!M$46,0)-MAX(CA499-BZ499,0)/Inputs!$B$24)*DCF!M$6</f>
        <v>4834.9936981270621</v>
      </c>
      <c r="DI499" s="15">
        <f ca="1">SUM(CB499:CL499)+BE499*DCF!M$10*(1+Inputs!$B$30)*(1-Inputs!$B$33)*(1-Inputs!$B$30/Inputs!$B$31)/(Inputs!$B$29-Inputs!$B$30)*DCF!M$6</f>
        <v>299628.98952607182</v>
      </c>
      <c r="DJ499" s="15">
        <f ca="1">SUM(CM499:CW499)+BP499*DCF!M$28*(1+Inputs!$B$30)*(1-Inputs!$B$33)*(1-Inputs!$B$30/Inputs!$B$31)/(Inputs!$B$29-Inputs!$B$30)*DCF!M$6</f>
        <v>497543.57267858059</v>
      </c>
      <c r="DK499" s="15">
        <f ca="1">SUM(CX499:DH499)+CA499*DCF!M$46*(1+Inputs!$B$30)*(1-Inputs!$B$33)*(1-Inputs!$B$30/Inputs!$B$31)/(Inputs!$B$29-Inputs!$B$30)*DCF!M$6</f>
        <v>224126.07401499472</v>
      </c>
      <c r="DM499" s="15">
        <f ca="1">DI499+DJ499+DK499+Inputs!$B$34+Inputs!$B$36-Inputs!$B$35</f>
        <v>1098149.6362196472</v>
      </c>
    </row>
    <row r="500" spans="1:117" x14ac:dyDescent="0.75">
      <c r="A500" s="11">
        <v>487</v>
      </c>
      <c r="C500" s="23">
        <f t="shared" ca="1" si="288"/>
        <v>-6.4598349872930616E-2</v>
      </c>
      <c r="D500" s="23">
        <f t="shared" ca="1" si="288"/>
        <v>0.83922808150681105</v>
      </c>
      <c r="E500" s="23">
        <f t="shared" ca="1" si="288"/>
        <v>0.84090417625042346</v>
      </c>
      <c r="F500" s="23">
        <f t="shared" ca="1" si="288"/>
        <v>-8.7183374260034127E-2</v>
      </c>
      <c r="G500" s="23">
        <f t="shared" ca="1" si="288"/>
        <v>0.27257514394107729</v>
      </c>
      <c r="H500" s="23">
        <f t="shared" ca="1" si="288"/>
        <v>0.72183081388154036</v>
      </c>
      <c r="I500" s="23">
        <f t="shared" ca="1" si="288"/>
        <v>6.6115075259063474E-2</v>
      </c>
      <c r="J500" s="23">
        <f t="shared" ca="1" si="288"/>
        <v>-0.4492298271166858</v>
      </c>
      <c r="K500" s="23">
        <f t="shared" ca="1" si="288"/>
        <v>4.0645263364180513E-2</v>
      </c>
      <c r="L500" s="23">
        <f t="shared" ca="1" si="288"/>
        <v>-0.62896168921627305</v>
      </c>
      <c r="M500" s="23">
        <f t="shared" ca="1" si="288"/>
        <v>-0.19970656979876755</v>
      </c>
      <c r="N500" s="23">
        <f ca="1">SQRT(Inputs!$B$38)*C500+SQRT(1-Inputs!$B$38)*_xlfn.NORM.S.INV(RAND())</f>
        <v>0.40751055134556358</v>
      </c>
      <c r="O500" s="23">
        <f ca="1">SQRT(Inputs!$B$38)*D500+SQRT(1-Inputs!$B$38)*_xlfn.NORM.S.INV(RAND())</f>
        <v>0.43495675970842612</v>
      </c>
      <c r="P500" s="23">
        <f ca="1">SQRT(Inputs!$B$38)*E500+SQRT(1-Inputs!$B$38)*_xlfn.NORM.S.INV(RAND())</f>
        <v>1.5580475909031579</v>
      </c>
      <c r="Q500" s="23">
        <f ca="1">SQRT(Inputs!$B$38)*F500+SQRT(1-Inputs!$B$38)*_xlfn.NORM.S.INV(RAND())</f>
        <v>-2.2183988972762085</v>
      </c>
      <c r="R500" s="23">
        <f ca="1">SQRT(Inputs!$B$38)*G500+SQRT(1-Inputs!$B$38)*_xlfn.NORM.S.INV(RAND())</f>
        <v>0.56054905043582415</v>
      </c>
      <c r="S500" s="23">
        <f ca="1">SQRT(Inputs!$B$38)*H500+SQRT(1-Inputs!$B$38)*_xlfn.NORM.S.INV(RAND())</f>
        <v>0.38431087162771832</v>
      </c>
      <c r="T500" s="23">
        <f ca="1">SQRT(Inputs!$B$38)*I500+SQRT(1-Inputs!$B$38)*_xlfn.NORM.S.INV(RAND())</f>
        <v>0.37068011522056998</v>
      </c>
      <c r="U500" s="23">
        <f ca="1">SQRT(Inputs!$B$38)*J500+SQRT(1-Inputs!$B$38)*_xlfn.NORM.S.INV(RAND())</f>
        <v>-0.98570933478385914</v>
      </c>
      <c r="V500" s="23">
        <f ca="1">SQRT(Inputs!$B$38)*K500+SQRT(1-Inputs!$B$38)*_xlfn.NORM.S.INV(RAND())</f>
        <v>-0.14801600315174562</v>
      </c>
      <c r="W500" s="23">
        <f ca="1">SQRT(Inputs!$B$38)*L500+SQRT(1-Inputs!$B$38)*_xlfn.NORM.S.INV(RAND())</f>
        <v>-0.42769108455880689</v>
      </c>
      <c r="X500" s="23">
        <f ca="1">SQRT(Inputs!$B$38)*M500+SQRT(1-Inputs!$B$38)*_xlfn.NORM.S.INV(RAND())</f>
        <v>1.026771747548497</v>
      </c>
      <c r="Y500" s="23">
        <f ca="1">SQRT(Inputs!$B$38)*C500+SQRT(1-Inputs!$B$38)*_xlfn.NORM.S.INV(RAND())</f>
        <v>0.85052223469250188</v>
      </c>
      <c r="Z500" s="23">
        <f ca="1">SQRT(Inputs!$B$38)*D500+SQRT(1-Inputs!$B$38)*_xlfn.NORM.S.INV(RAND())</f>
        <v>-1.1031700415878205</v>
      </c>
      <c r="AA500" s="23">
        <f ca="1">SQRT(Inputs!$B$38)*E500+SQRT(1-Inputs!$B$38)*_xlfn.NORM.S.INV(RAND())</f>
        <v>-0.30918586372551671</v>
      </c>
      <c r="AB500" s="23">
        <f ca="1">SQRT(Inputs!$B$38)*F500+SQRT(1-Inputs!$B$38)*_xlfn.NORM.S.INV(RAND())</f>
        <v>5.1067509633011002E-2</v>
      </c>
      <c r="AC500" s="23">
        <f ca="1">SQRT(Inputs!$B$38)*G500+SQRT(1-Inputs!$B$38)*_xlfn.NORM.S.INV(RAND())</f>
        <v>0.39890078473821761</v>
      </c>
      <c r="AD500" s="23">
        <f ca="1">SQRT(Inputs!$B$38)*H500+SQRT(1-Inputs!$B$38)*_xlfn.NORM.S.INV(RAND())</f>
        <v>1.1031760971610143</v>
      </c>
      <c r="AE500" s="23">
        <f ca="1">SQRT(Inputs!$B$38)*I500+SQRT(1-Inputs!$B$38)*_xlfn.NORM.S.INV(RAND())</f>
        <v>2.3579003998253894E-2</v>
      </c>
      <c r="AF500" s="23">
        <f ca="1">SQRT(Inputs!$B$38)*J500+SQRT(1-Inputs!$B$38)*_xlfn.NORM.S.INV(RAND())</f>
        <v>-0.62802435459569539</v>
      </c>
      <c r="AG500" s="23">
        <f ca="1">SQRT(Inputs!$B$38)*K500+SQRT(1-Inputs!$B$38)*_xlfn.NORM.S.INV(RAND())</f>
        <v>-0.28471777428215095</v>
      </c>
      <c r="AH500" s="23">
        <f ca="1">SQRT(Inputs!$B$38)*L500+SQRT(1-Inputs!$B$38)*_xlfn.NORM.S.INV(RAND())</f>
        <v>-0.68933741432369344</v>
      </c>
      <c r="AI500" s="23">
        <f ca="1">SQRT(Inputs!$B$38)*M500+SQRT(1-Inputs!$B$38)*_xlfn.NORM.S.INV(RAND())</f>
        <v>0.57908315597288396</v>
      </c>
      <c r="AJ500" s="23">
        <f ca="1">SQRT(Inputs!$B$38)*C500+SQRT(1-Inputs!$B$38)*_xlfn.NORM.S.INV(RAND())</f>
        <v>-0.41482723585808234</v>
      </c>
      <c r="AK500" s="23">
        <f ca="1">SQRT(Inputs!$B$38)*D500+SQRT(1-Inputs!$B$38)*_xlfn.NORM.S.INV(RAND())</f>
        <v>1.0465137182613944</v>
      </c>
      <c r="AL500" s="23">
        <f ca="1">SQRT(Inputs!$B$38)*E500+SQRT(1-Inputs!$B$38)*_xlfn.NORM.S.INV(RAND())</f>
        <v>0.99802407606538635</v>
      </c>
      <c r="AM500" s="23">
        <f ca="1">SQRT(Inputs!$B$38)*F500+SQRT(1-Inputs!$B$38)*_xlfn.NORM.S.INV(RAND())</f>
        <v>1.1072978015806942</v>
      </c>
      <c r="AN500" s="23">
        <f ca="1">SQRT(Inputs!$B$38)*G500+SQRT(1-Inputs!$B$38)*_xlfn.NORM.S.INV(RAND())</f>
        <v>0.45479551088471293</v>
      </c>
      <c r="AO500" s="23">
        <f ca="1">SQRT(Inputs!$B$38)*H500+SQRT(1-Inputs!$B$38)*_xlfn.NORM.S.INV(RAND())</f>
        <v>0.59478719738438068</v>
      </c>
      <c r="AP500" s="23">
        <f ca="1">SQRT(Inputs!$B$38)*I500+SQRT(1-Inputs!$B$38)*_xlfn.NORM.S.INV(RAND())</f>
        <v>-1.5896452771842191</v>
      </c>
      <c r="AQ500" s="23">
        <f ca="1">SQRT(Inputs!$B$38)*J500+SQRT(1-Inputs!$B$38)*_xlfn.NORM.S.INV(RAND())</f>
        <v>-0.98740486100865388</v>
      </c>
      <c r="AR500" s="23">
        <f ca="1">SQRT(Inputs!$B$38)*K500+SQRT(1-Inputs!$B$38)*_xlfn.NORM.S.INV(RAND())</f>
        <v>0.44564140455307377</v>
      </c>
      <c r="AS500" s="23">
        <f ca="1">SQRT(Inputs!$B$38)*L500+SQRT(1-Inputs!$B$38)*_xlfn.NORM.S.INV(RAND())</f>
        <v>0.28084732540500157</v>
      </c>
      <c r="AT500" s="23">
        <f ca="1">SQRT(Inputs!$B$38)*M500+SQRT(1-Inputs!$B$38)*_xlfn.NORM.S.INV(RAND())</f>
        <v>-0.33218189640076673</v>
      </c>
      <c r="AU500" s="15">
        <f ca="1">Inputs!$B$6*EXP($B$8-0.5*C$5^2+C$5*N500)</f>
        <v>5300.6111401495464</v>
      </c>
      <c r="AV500" s="15">
        <f t="shared" ca="1" si="255"/>
        <v>6878.2039875492455</v>
      </c>
      <c r="AW500" s="15">
        <f t="shared" ca="1" si="256"/>
        <v>10348.115899883462</v>
      </c>
      <c r="AX500" s="15">
        <f t="shared" ca="1" si="257"/>
        <v>9575.8225521892819</v>
      </c>
      <c r="AY500" s="15">
        <f t="shared" ca="1" si="258"/>
        <v>12494.383007397106</v>
      </c>
      <c r="AZ500" s="15">
        <f t="shared" ca="1" si="259"/>
        <v>15941.538999844213</v>
      </c>
      <c r="BA500" s="15">
        <f t="shared" ca="1" si="260"/>
        <v>20280.072377189059</v>
      </c>
      <c r="BB500" s="15">
        <f t="shared" ca="1" si="261"/>
        <v>22494.120781940495</v>
      </c>
      <c r="BC500" s="15">
        <f t="shared" ca="1" si="262"/>
        <v>27158.744770240646</v>
      </c>
      <c r="BD500" s="15">
        <f t="shared" ca="1" si="263"/>
        <v>31967.298421097337</v>
      </c>
      <c r="BE500" s="15">
        <f t="shared" ca="1" si="264"/>
        <v>43011.882988911639</v>
      </c>
      <c r="BF500" s="15">
        <f ca="1">Inputs!$B$13*EXP($B$9-0.5*C$6^2+C$6*Y500)</f>
        <v>16371.270843188504</v>
      </c>
      <c r="BG500" s="15">
        <f t="shared" ca="1" si="265"/>
        <v>16350.973553406728</v>
      </c>
      <c r="BH500" s="15">
        <f t="shared" ca="1" si="266"/>
        <v>18979.225980328833</v>
      </c>
      <c r="BI500" s="15">
        <f t="shared" ca="1" si="267"/>
        <v>23416.768424754682</v>
      </c>
      <c r="BJ500" s="15">
        <f t="shared" ca="1" si="268"/>
        <v>30406.482799878282</v>
      </c>
      <c r="BK500" s="15">
        <f t="shared" ca="1" si="269"/>
        <v>43365.797220463835</v>
      </c>
      <c r="BL500" s="15">
        <f t="shared" ca="1" si="270"/>
        <v>53432.670463893824</v>
      </c>
      <c r="BM500" s="15">
        <f t="shared" ca="1" si="271"/>
        <v>60750.836025263918</v>
      </c>
      <c r="BN500" s="15">
        <f t="shared" ca="1" si="272"/>
        <v>72209.657468682854</v>
      </c>
      <c r="BO500" s="15">
        <f t="shared" ca="1" si="273"/>
        <v>82005.131969028414</v>
      </c>
      <c r="BP500" s="15">
        <f t="shared" ca="1" si="274"/>
        <v>107777.02310122199</v>
      </c>
      <c r="BQ500" s="15">
        <f ca="1">Inputs!$B$20*EXP($B$10-0.5*C$7^2+C$7*AJ500)</f>
        <v>3702.6225560865241</v>
      </c>
      <c r="BR500" s="15">
        <f t="shared" ca="1" si="275"/>
        <v>7004.6535759051194</v>
      </c>
      <c r="BS500" s="15">
        <f t="shared" ca="1" si="276"/>
        <v>12776.115325037126</v>
      </c>
      <c r="BT500" s="15">
        <f t="shared" ca="1" si="277"/>
        <v>23553.120085302202</v>
      </c>
      <c r="BU500" s="15">
        <f t="shared" ca="1" si="278"/>
        <v>36439.029869521721</v>
      </c>
      <c r="BV500" s="15">
        <f t="shared" ca="1" si="279"/>
        <v>57967.092315393063</v>
      </c>
      <c r="BW500" s="15">
        <f t="shared" ca="1" si="280"/>
        <v>57779.879473785986</v>
      </c>
      <c r="BX500" s="15">
        <f t="shared" ca="1" si="281"/>
        <v>66301.106821911017</v>
      </c>
      <c r="BY500" s="15">
        <f t="shared" ca="1" si="282"/>
        <v>101167.37109071859</v>
      </c>
      <c r="BZ500" s="15">
        <f t="shared" ca="1" si="283"/>
        <v>149473.35286756177</v>
      </c>
      <c r="CA500" s="15">
        <f t="shared" ca="1" si="284"/>
        <v>197929.40269169537</v>
      </c>
      <c r="CB500" s="15">
        <f ca="1">(AU500*DCF!C$10-DCF!C$5*MAX(AU500*DCF!C$10,0)-MAX(AU500-Inputs!$B$6,0)/Inputs!$B$10)*DCF!C$6</f>
        <v>1040.6616529157627</v>
      </c>
      <c r="CC500" s="15">
        <f ca="1">(AV500*DCF!D$10-DCF!D$5*MAX(AV500*DCF!D$10,0)-MAX(AV500-AU500,0)/Inputs!$B$10)*DCF!D$6</f>
        <v>1291.8608963621959</v>
      </c>
      <c r="CD500" s="15">
        <f ca="1">(AW500*DCF!E$10-DCF!E$5*MAX(AW500*DCF!E$10,0)-MAX(AW500-AV500,0)/Inputs!$B$10)*DCF!E$6</f>
        <v>1607.6473756116334</v>
      </c>
      <c r="CE500" s="15">
        <f ca="1">(AX500*DCF!F$10-DCF!F$5*MAX(AX500*DCF!F$10,0)-MAX(AX500-AW500,0)/Inputs!$B$10)*DCF!F$6</f>
        <v>2090.3868023151026</v>
      </c>
      <c r="CF500" s="15">
        <f ca="1">(AY500*DCF!G$10-DCF!G$5*MAX(AY500*DCF!G$10,0)-MAX(AY500-AX500,0)/Inputs!$B$10)*DCF!G$6</f>
        <v>2013.3430254891723</v>
      </c>
      <c r="CG500" s="15">
        <f ca="1">(AZ500*DCF!H$10-DCF!H$5*MAX(AZ500*DCF!H$10,0)-MAX(AZ500-AY500,0)/Inputs!$B$10)*DCF!H$6</f>
        <v>2482.9568864962134</v>
      </c>
      <c r="CH500" s="15">
        <f ca="1">(BA500*DCF!I$10-DCF!I$5*MAX(BA500*DCF!I$10,0)-MAX(BA500-AZ500,0)/Inputs!$B$10)*DCF!I$6</f>
        <v>2992.7579216638446</v>
      </c>
      <c r="CI500" s="15">
        <f ca="1">(BB500*DCF!J$10-DCF!J$5*MAX(BB500*DCF!J$10,0)-MAX(BB500-BA500,0)/Inputs!$B$10)*DCF!J$6</f>
        <v>3524.54076868633</v>
      </c>
      <c r="CJ500" s="15">
        <f ca="1">(BC500*DCF!K$10-DCF!K$5*MAX(BC500*DCF!K$10,0)-MAX(BC500-BB500,0)/Inputs!$B$10)*DCF!K$6</f>
        <v>3719.1453863207548</v>
      </c>
      <c r="CK500" s="15">
        <f ca="1">(BD500*DCF!L$10-DCF!L$5*MAX(BD500*DCF!L$10,0)-MAX(BD500-BC500,0)/Inputs!$B$10)*DCF!L$6</f>
        <v>4199.4526466773104</v>
      </c>
      <c r="CL500" s="15">
        <f ca="1">(BE500*DCF!M$10-DCF!M$5*MAX(BE500*DCF!M$10,0)-MAX(BE500-BD500,0)/Inputs!$B$10)*DCF!M$6</f>
        <v>4750.1393704459233</v>
      </c>
      <c r="CM500" s="15">
        <f ca="1">(BF500*DCF!C$28-DCF!C$5*MAX(BF500*DCF!C$28,0)-MAX(BF500-Inputs!$B$13,0)/Inputs!$B$17)*DCF!C$6</f>
        <v>3845.3026850915812</v>
      </c>
      <c r="CN500" s="15">
        <f ca="1">(BG500*DCF!D$28-DCF!D$5*MAX(BG500*DCF!D$28,0)-MAX(BG500-BF500,0)/Inputs!$B$17)*DCF!D$6</f>
        <v>4815.7388272317994</v>
      </c>
      <c r="CO500" s="15">
        <f ca="1">(BH500*DCF!E$28-DCF!E$5*MAX(BH500*DCF!E$28,0)-MAX(BH500-BG500,0)/Inputs!$B$17)*DCF!E$6</f>
        <v>4857.2623741192174</v>
      </c>
      <c r="CP500" s="15">
        <f ca="1">(BI500*DCF!F$28-DCF!F$5*MAX(BI500*DCF!F$28,0)-MAX(BI500-BH500,0)/Inputs!$B$17)*DCF!F$6</f>
        <v>5549.1110667275307</v>
      </c>
      <c r="CQ500" s="15">
        <f ca="1">(BJ500*DCF!G$28-DCF!G$5*MAX(BJ500*DCF!G$28,0)-MAX(BJ500-BI500,0)/Inputs!$B$17)*DCF!G$6</f>
        <v>6713.5917477997054</v>
      </c>
      <c r="CR500" s="15">
        <f ca="1">(BK500*DCF!H$28-DCF!H$5*MAX(BK500*DCF!H$28,0)-MAX(BK500-BJ500,0)/Inputs!$B$17)*DCF!H$6</f>
        <v>8711.3263190939615</v>
      </c>
      <c r="CS500" s="15">
        <f ca="1">(BL500*DCF!I$28-DCF!I$5*MAX(BL500*DCF!I$28,0)-MAX(BL500-BK500,0)/Inputs!$B$17)*DCF!I$6</f>
        <v>11119.949806980032</v>
      </c>
      <c r="CT500" s="15">
        <f ca="1">(BM500*DCF!J$28-DCF!J$5*MAX(BM500*DCF!J$28,0)-MAX(BM500-BL500,0)/Inputs!$B$17)*DCF!J$6</f>
        <v>12582.150778158624</v>
      </c>
      <c r="CU500" s="15">
        <f ca="1">(BN500*DCF!K$28-DCF!K$5*MAX(BN500*DCF!K$28,0)-MAX(BN500-BM500,0)/Inputs!$B$17)*DCF!K$6</f>
        <v>13845.915921931373</v>
      </c>
      <c r="CV500" s="15">
        <f ca="1">(BO500*DCF!L$28-DCF!L$5*MAX(BO500*DCF!L$28,0)-MAX(BO500-BN500,0)/Inputs!$B$17)*DCF!L$6</f>
        <v>15253.370831645507</v>
      </c>
      <c r="CW500" s="15">
        <f ca="1">(BP500*DCF!M$28-DCF!M$5*MAX(BP500*DCF!M$28,0)-MAX(BP500-BO500,0)/Inputs!$B$17)*DCF!M$6</f>
        <v>17584.4224748999</v>
      </c>
      <c r="CX500" s="15">
        <f ca="1">(BQ500*DCF!C$46-DCF!C$5*MAX(BQ500*DCF!C$46,0)-MAX(BQ500-Inputs!$B$20,0)/Inputs!$B$24)*DCF!C$6</f>
        <v>-1086.8054661107558</v>
      </c>
      <c r="CY500" s="15">
        <f ca="1">(BR500*DCF!D$46-DCF!D$5*MAX(BR500*DCF!D$46,0)-MAX(BR500-BQ500,0)/Inputs!$B$24)*DCF!D$6</f>
        <v>-2604.4802415845807</v>
      </c>
      <c r="CZ500" s="15">
        <f ca="1">(BS500*DCF!E$46-DCF!E$5*MAX(BS500*DCF!E$46,0)-MAX(BS500-BR500,0)/Inputs!$B$24)*DCF!E$6</f>
        <v>-3785.7492177503273</v>
      </c>
      <c r="DA500" s="15">
        <f ca="1">(BT500*DCF!F$46-DCF!F$5*MAX(BT500*DCF!F$46,0)-MAX(BT500-BS500,0)/Inputs!$B$24)*DCF!F$6</f>
        <v>-5639.5352391180577</v>
      </c>
      <c r="DB500" s="15">
        <f ca="1">(BU500*DCF!G$46-DCF!G$5*MAX(BU500*DCF!G$46,0)-MAX(BU500-BT500,0)/Inputs!$B$24)*DCF!G$6</f>
        <v>-5560.3024269992675</v>
      </c>
      <c r="DC500" s="15">
        <f ca="1">(BV500*DCF!H$46-DCF!H$5*MAX(BV500*DCF!H$46,0)-MAX(BV500-BU500,0)/Inputs!$B$24)*DCF!H$6</f>
        <v>-6689.7135004274578</v>
      </c>
      <c r="DD500" s="15">
        <f ca="1">(BW500*DCF!I$46-DCF!I$5*MAX(BW500*DCF!I$46,0)-MAX(BW500-BV500,0)/Inputs!$B$24)*DCF!I$6</f>
        <v>1334.4487103175452</v>
      </c>
      <c r="DE500" s="15">
        <f ca="1">(BX500*DCF!J$46-DCF!J$5*MAX(BX500*DCF!J$46,0)-MAX(BX500-BW500,0)/Inputs!$B$24)*DCF!J$6</f>
        <v>521.45775724829878</v>
      </c>
      <c r="DF500" s="15">
        <f ca="1">(BY500*DCF!K$46-DCF!K$5*MAX(BY500*DCF!K$46,0)-MAX(BY500-BX500,0)/Inputs!$B$24)*DCF!K$6</f>
        <v>-2762.288432559626</v>
      </c>
      <c r="DG500" s="15">
        <f ca="1">(BZ500*DCF!L$46-DCF!L$5*MAX(BZ500*DCF!L$46,0)-MAX(BZ500-BY500,0)/Inputs!$B$24)*DCF!L$6</f>
        <v>-599.40211176227899</v>
      </c>
      <c r="DH500" s="15">
        <f ca="1">(CA500*DCF!M$46-DCF!M$5*MAX(CA500*DCF!M$46,0)-MAX(CA500-BZ500,0)/Inputs!$B$24)*DCF!M$6</f>
        <v>5386.8506184817707</v>
      </c>
      <c r="DI500" s="15">
        <f ca="1">SUM(CB500:CL500)+BE500*DCF!M$10*(1+Inputs!$B$30)*(1-Inputs!$B$33)*(1-Inputs!$B$30/Inputs!$B$31)/(Inputs!$B$29-Inputs!$B$30)*DCF!M$6</f>
        <v>149415.53186439566</v>
      </c>
      <c r="DJ500" s="15">
        <f ca="1">SUM(CM500:CW500)+BP500*DCF!M$28*(1+Inputs!$B$30)*(1-Inputs!$B$33)*(1-Inputs!$B$30/Inputs!$B$31)/(Inputs!$B$29-Inputs!$B$30)*DCF!M$6</f>
        <v>504804.65015939559</v>
      </c>
      <c r="DK500" s="15">
        <f ca="1">SUM(CX500:DH500)+CA500*DCF!M$46*(1+Inputs!$B$30)*(1-Inputs!$B$33)*(1-Inputs!$B$30/Inputs!$B$31)/(Inputs!$B$29-Inputs!$B$30)*DCF!M$6</f>
        <v>284536.78324772336</v>
      </c>
      <c r="DM500" s="15">
        <f ca="1">DI500+DJ500+DK500+Inputs!$B$34+Inputs!$B$36-Inputs!$B$35</f>
        <v>1015607.9652715146</v>
      </c>
    </row>
    <row r="501" spans="1:117" x14ac:dyDescent="0.75">
      <c r="A501" s="11">
        <v>488</v>
      </c>
      <c r="C501" s="23">
        <f t="shared" ca="1" si="288"/>
        <v>-0.48302368402345613</v>
      </c>
      <c r="D501" s="23">
        <f t="shared" ca="1" si="288"/>
        <v>-0.22672343797962016</v>
      </c>
      <c r="E501" s="23">
        <f t="shared" ca="1" si="288"/>
        <v>-0.12926016779066196</v>
      </c>
      <c r="F501" s="23">
        <f t="shared" ca="1" si="288"/>
        <v>1.9381817044099123</v>
      </c>
      <c r="G501" s="23">
        <f t="shared" ca="1" si="288"/>
        <v>-6.4771602148463669E-2</v>
      </c>
      <c r="H501" s="23">
        <f t="shared" ca="1" si="288"/>
        <v>-0.1253092596714889</v>
      </c>
      <c r="I501" s="23">
        <f t="shared" ca="1" si="288"/>
        <v>1.5602174231996189</v>
      </c>
      <c r="J501" s="23">
        <f t="shared" ca="1" si="288"/>
        <v>0.24168784521299583</v>
      </c>
      <c r="K501" s="23">
        <f t="shared" ca="1" si="288"/>
        <v>0.20005347985898053</v>
      </c>
      <c r="L501" s="23">
        <f t="shared" ca="1" si="288"/>
        <v>1.2017109936331645</v>
      </c>
      <c r="M501" s="23">
        <f t="shared" ca="1" si="288"/>
        <v>-0.15550335109131316</v>
      </c>
      <c r="N501" s="23">
        <f ca="1">SQRT(Inputs!$B$38)*C501+SQRT(1-Inputs!$B$38)*_xlfn.NORM.S.INV(RAND())</f>
        <v>-0.58873499505936377</v>
      </c>
      <c r="O501" s="23">
        <f ca="1">SQRT(Inputs!$B$38)*D501+SQRT(1-Inputs!$B$38)*_xlfn.NORM.S.INV(RAND())</f>
        <v>-0.69719742819482122</v>
      </c>
      <c r="P501" s="23">
        <f ca="1">SQRT(Inputs!$B$38)*E501+SQRT(1-Inputs!$B$38)*_xlfn.NORM.S.INV(RAND())</f>
        <v>-1.9592923847285773</v>
      </c>
      <c r="Q501" s="23">
        <f ca="1">SQRT(Inputs!$B$38)*F501+SQRT(1-Inputs!$B$38)*_xlfn.NORM.S.INV(RAND())</f>
        <v>1.5330072155232146</v>
      </c>
      <c r="R501" s="23">
        <f ca="1">SQRT(Inputs!$B$38)*G501+SQRT(1-Inputs!$B$38)*_xlfn.NORM.S.INV(RAND())</f>
        <v>0.8228247064319949</v>
      </c>
      <c r="S501" s="23">
        <f ca="1">SQRT(Inputs!$B$38)*H501+SQRT(1-Inputs!$B$38)*_xlfn.NORM.S.INV(RAND())</f>
        <v>-1.6656714457697626</v>
      </c>
      <c r="T501" s="23">
        <f ca="1">SQRT(Inputs!$B$38)*I501+SQRT(1-Inputs!$B$38)*_xlfn.NORM.S.INV(RAND())</f>
        <v>1.7585349537440573</v>
      </c>
      <c r="U501" s="23">
        <f ca="1">SQRT(Inputs!$B$38)*J501+SQRT(1-Inputs!$B$38)*_xlfn.NORM.S.INV(RAND())</f>
        <v>-0.15093801311511257</v>
      </c>
      <c r="V501" s="23">
        <f ca="1">SQRT(Inputs!$B$38)*K501+SQRT(1-Inputs!$B$38)*_xlfn.NORM.S.INV(RAND())</f>
        <v>-0.5992690432188007</v>
      </c>
      <c r="W501" s="23">
        <f ca="1">SQRT(Inputs!$B$38)*L501+SQRT(1-Inputs!$B$38)*_xlfn.NORM.S.INV(RAND())</f>
        <v>-0.83320931533696085</v>
      </c>
      <c r="X501" s="23">
        <f ca="1">SQRT(Inputs!$B$38)*M501+SQRT(1-Inputs!$B$38)*_xlfn.NORM.S.INV(RAND())</f>
        <v>-0.76432716833639436</v>
      </c>
      <c r="Y501" s="23">
        <f ca="1">SQRT(Inputs!$B$38)*C501+SQRT(1-Inputs!$B$38)*_xlfn.NORM.S.INV(RAND())</f>
        <v>0.39878643992270268</v>
      </c>
      <c r="Z501" s="23">
        <f ca="1">SQRT(Inputs!$B$38)*D501+SQRT(1-Inputs!$B$38)*_xlfn.NORM.S.INV(RAND())</f>
        <v>0.31408014010767316</v>
      </c>
      <c r="AA501" s="23">
        <f ca="1">SQRT(Inputs!$B$38)*E501+SQRT(1-Inputs!$B$38)*_xlfn.NORM.S.INV(RAND())</f>
        <v>0.97326807748462874</v>
      </c>
      <c r="AB501" s="23">
        <f ca="1">SQRT(Inputs!$B$38)*F501+SQRT(1-Inputs!$B$38)*_xlfn.NORM.S.INV(RAND())</f>
        <v>0.89946019062656268</v>
      </c>
      <c r="AC501" s="23">
        <f ca="1">SQRT(Inputs!$B$38)*G501+SQRT(1-Inputs!$B$38)*_xlfn.NORM.S.INV(RAND())</f>
        <v>1.4248735406891095</v>
      </c>
      <c r="AD501" s="23">
        <f ca="1">SQRT(Inputs!$B$38)*H501+SQRT(1-Inputs!$B$38)*_xlfn.NORM.S.INV(RAND())</f>
        <v>-0.70230844840103102</v>
      </c>
      <c r="AE501" s="23">
        <f ca="1">SQRT(Inputs!$B$38)*I501+SQRT(1-Inputs!$B$38)*_xlfn.NORM.S.INV(RAND())</f>
        <v>0.63861193736699684</v>
      </c>
      <c r="AF501" s="23">
        <f ca="1">SQRT(Inputs!$B$38)*J501+SQRT(1-Inputs!$B$38)*_xlfn.NORM.S.INV(RAND())</f>
        <v>-1.1582192341319346</v>
      </c>
      <c r="AG501" s="23">
        <f ca="1">SQRT(Inputs!$B$38)*K501+SQRT(1-Inputs!$B$38)*_xlfn.NORM.S.INV(RAND())</f>
        <v>0.37932902803787666</v>
      </c>
      <c r="AH501" s="23">
        <f ca="1">SQRT(Inputs!$B$38)*L501+SQRT(1-Inputs!$B$38)*_xlfn.NORM.S.INV(RAND())</f>
        <v>0.62088766288967034</v>
      </c>
      <c r="AI501" s="23">
        <f ca="1">SQRT(Inputs!$B$38)*M501+SQRT(1-Inputs!$B$38)*_xlfn.NORM.S.INV(RAND())</f>
        <v>-1.2197203544020505</v>
      </c>
      <c r="AJ501" s="23">
        <f ca="1">SQRT(Inputs!$B$38)*C501+SQRT(1-Inputs!$B$38)*_xlfn.NORM.S.INV(RAND())</f>
        <v>0.78621042970417621</v>
      </c>
      <c r="AK501" s="23">
        <f ca="1">SQRT(Inputs!$B$38)*D501+SQRT(1-Inputs!$B$38)*_xlfn.NORM.S.INV(RAND())</f>
        <v>-0.70365954402172892</v>
      </c>
      <c r="AL501" s="23">
        <f ca="1">SQRT(Inputs!$B$38)*E501+SQRT(1-Inputs!$B$38)*_xlfn.NORM.S.INV(RAND())</f>
        <v>1.0476430548118767</v>
      </c>
      <c r="AM501" s="23">
        <f ca="1">SQRT(Inputs!$B$38)*F501+SQRT(1-Inputs!$B$38)*_xlfn.NORM.S.INV(RAND())</f>
        <v>0.28329272544796757</v>
      </c>
      <c r="AN501" s="23">
        <f ca="1">SQRT(Inputs!$B$38)*G501+SQRT(1-Inputs!$B$38)*_xlfn.NORM.S.INV(RAND())</f>
        <v>-0.35263011076902884</v>
      </c>
      <c r="AO501" s="23">
        <f ca="1">SQRT(Inputs!$B$38)*H501+SQRT(1-Inputs!$B$38)*_xlfn.NORM.S.INV(RAND())</f>
        <v>-0.52306040748031579</v>
      </c>
      <c r="AP501" s="23">
        <f ca="1">SQRT(Inputs!$B$38)*I501+SQRT(1-Inputs!$B$38)*_xlfn.NORM.S.INV(RAND())</f>
        <v>0.32970795215256044</v>
      </c>
      <c r="AQ501" s="23">
        <f ca="1">SQRT(Inputs!$B$38)*J501+SQRT(1-Inputs!$B$38)*_xlfn.NORM.S.INV(RAND())</f>
        <v>0.11048555083512536</v>
      </c>
      <c r="AR501" s="23">
        <f ca="1">SQRT(Inputs!$B$38)*K501+SQRT(1-Inputs!$B$38)*_xlfn.NORM.S.INV(RAND())</f>
        <v>0.42712458749090787</v>
      </c>
      <c r="AS501" s="23">
        <f ca="1">SQRT(Inputs!$B$38)*L501+SQRT(1-Inputs!$B$38)*_xlfn.NORM.S.INV(RAND())</f>
        <v>-3.0915773464779583E-2</v>
      </c>
      <c r="AT501" s="23">
        <f ca="1">SQRT(Inputs!$B$38)*M501+SQRT(1-Inputs!$B$38)*_xlfn.NORM.S.INV(RAND())</f>
        <v>0.80281698589953554</v>
      </c>
      <c r="AU501" s="15">
        <f ca="1">Inputs!$B$6*EXP($B$8-0.5*C$5^2+C$5*N501)</f>
        <v>4511.1711261727323</v>
      </c>
      <c r="AV501" s="15">
        <f t="shared" ca="1" si="255"/>
        <v>4956.150544017657</v>
      </c>
      <c r="AW501" s="15">
        <f t="shared" ca="1" si="256"/>
        <v>4639.7167802344729</v>
      </c>
      <c r="AX501" s="15">
        <f t="shared" ca="1" si="257"/>
        <v>6860.3902649254414</v>
      </c>
      <c r="AY501" s="15">
        <f t="shared" ca="1" si="258"/>
        <v>9229.7569079694804</v>
      </c>
      <c r="AZ501" s="15">
        <f t="shared" ca="1" si="259"/>
        <v>9396.5150305532661</v>
      </c>
      <c r="BA501" s="15">
        <f t="shared" ca="1" si="260"/>
        <v>13822.557712816886</v>
      </c>
      <c r="BB501" s="15">
        <f t="shared" ca="1" si="261"/>
        <v>16669.030745417174</v>
      </c>
      <c r="BC501" s="15">
        <f t="shared" ca="1" si="262"/>
        <v>19267.856760080103</v>
      </c>
      <c r="BD501" s="15">
        <f t="shared" ca="1" si="263"/>
        <v>21835.19405350188</v>
      </c>
      <c r="BE501" s="15">
        <f t="shared" ca="1" si="264"/>
        <v>24956.946227731132</v>
      </c>
      <c r="BF501" s="15">
        <f ca="1">Inputs!$B$13*EXP($B$9-0.5*C$6^2+C$6*Y501)</f>
        <v>14968.865981875422</v>
      </c>
      <c r="BG501" s="15">
        <f t="shared" ca="1" si="265"/>
        <v>19306.816598109835</v>
      </c>
      <c r="BH501" s="15">
        <f t="shared" ca="1" si="266"/>
        <v>27721.832182670365</v>
      </c>
      <c r="BI501" s="15">
        <f t="shared" ca="1" si="267"/>
        <v>38974.663390847614</v>
      </c>
      <c r="BJ501" s="15">
        <f t="shared" ca="1" si="268"/>
        <v>58674.465878892399</v>
      </c>
      <c r="BK501" s="15">
        <f t="shared" ca="1" si="269"/>
        <v>65445.33519234891</v>
      </c>
      <c r="BL501" s="15">
        <f t="shared" ca="1" si="270"/>
        <v>87327.87020224733</v>
      </c>
      <c r="BM501" s="15">
        <f t="shared" ca="1" si="271"/>
        <v>92959.443698203046</v>
      </c>
      <c r="BN501" s="15">
        <f t="shared" ca="1" si="272"/>
        <v>119645.46193826103</v>
      </c>
      <c r="BO501" s="15">
        <f t="shared" ca="1" si="273"/>
        <v>158228.75284227505</v>
      </c>
      <c r="BP501" s="15">
        <f t="shared" ca="1" si="274"/>
        <v>169614.21355675033</v>
      </c>
      <c r="BQ501" s="15">
        <f ca="1">Inputs!$B$20*EXP($B$10-0.5*C$7^2+C$7*AJ501)</f>
        <v>5669.0901384148128</v>
      </c>
      <c r="BR501" s="15">
        <f t="shared" ca="1" si="275"/>
        <v>6151.78293473337</v>
      </c>
      <c r="BS501" s="15">
        <f t="shared" ca="1" si="276"/>
        <v>11381.569945850171</v>
      </c>
      <c r="BT501" s="15">
        <f t="shared" ca="1" si="277"/>
        <v>16903.372180617331</v>
      </c>
      <c r="BU501" s="15">
        <f t="shared" ca="1" si="278"/>
        <v>21510.100692034597</v>
      </c>
      <c r="BV501" s="15">
        <f t="shared" ca="1" si="279"/>
        <v>26599.919857719357</v>
      </c>
      <c r="BW501" s="15">
        <f t="shared" ca="1" si="280"/>
        <v>39801.435939302915</v>
      </c>
      <c r="BX501" s="15">
        <f t="shared" ca="1" si="281"/>
        <v>56915.493480919504</v>
      </c>
      <c r="BY501" s="15">
        <f t="shared" ca="1" si="282"/>
        <v>86538.94691572657</v>
      </c>
      <c r="BZ501" s="15">
        <f t="shared" ca="1" si="283"/>
        <v>120738.10939386715</v>
      </c>
      <c r="CA501" s="15">
        <f t="shared" ca="1" si="284"/>
        <v>195606.75506896453</v>
      </c>
      <c r="CB501" s="15">
        <f ca="1">(AU501*DCF!C$10-DCF!C$5*MAX(AU501*DCF!C$10,0)-MAX(AU501-Inputs!$B$6,0)/Inputs!$B$10)*DCF!C$6</f>
        <v>1046.290500925855</v>
      </c>
      <c r="CC501" s="15">
        <f ca="1">(AV501*DCF!D$10-DCF!D$5*MAX(AV501*DCF!D$10,0)-MAX(AV501-AU501,0)/Inputs!$B$10)*DCF!D$6</f>
        <v>1099.5315331837196</v>
      </c>
      <c r="CD501" s="15">
        <f ca="1">(AW501*DCF!E$10-DCF!E$5*MAX(AW501*DCF!E$10,0)-MAX(AW501-AV501,0)/Inputs!$B$10)*DCF!E$6</f>
        <v>1071.2367464811177</v>
      </c>
      <c r="CE501" s="15">
        <f ca="1">(AX501*DCF!F$10-DCF!F$5*MAX(AX501*DCF!F$10,0)-MAX(AX501-AW501,0)/Inputs!$B$10)*DCF!F$6</f>
        <v>1035.5451663329029</v>
      </c>
      <c r="CF501" s="15">
        <f ca="1">(AY501*DCF!G$10-DCF!G$5*MAX(AY501*DCF!G$10,0)-MAX(AY501-AX501,0)/Inputs!$B$10)*DCF!G$6</f>
        <v>1446.26450013468</v>
      </c>
      <c r="CG501" s="15">
        <f ca="1">(AZ501*DCF!H$10-DCF!H$5*MAX(AZ501*DCF!H$10,0)-MAX(AZ501-AY501,0)/Inputs!$B$10)*DCF!H$6</f>
        <v>1794.7292389330566</v>
      </c>
      <c r="CH501" s="15">
        <f ca="1">(BA501*DCF!I$10-DCF!I$5*MAX(BA501*DCF!I$10,0)-MAX(BA501-AZ501,0)/Inputs!$B$10)*DCF!I$6</f>
        <v>1798.8509712819182</v>
      </c>
      <c r="CI501" s="15">
        <f ca="1">(BB501*DCF!J$10-DCF!J$5*MAX(BB501*DCF!J$10,0)-MAX(BB501-BA501,0)/Inputs!$B$10)*DCF!J$6</f>
        <v>2429.1082714914924</v>
      </c>
      <c r="CJ501" s="15">
        <f ca="1">(BC501*DCF!K$10-DCF!K$5*MAX(BC501*DCF!K$10,0)-MAX(BC501-BB501,0)/Inputs!$B$10)*DCF!K$6</f>
        <v>2738.0194141616676</v>
      </c>
      <c r="CK501" s="15">
        <f ca="1">(BD501*DCF!L$10-DCF!L$5*MAX(BD501*DCF!L$10,0)-MAX(BD501-BC501,0)/Inputs!$B$10)*DCF!L$6</f>
        <v>2961.1641997512188</v>
      </c>
      <c r="CL501" s="15">
        <f ca="1">(BE501*DCF!M$10-DCF!M$5*MAX(BE501*DCF!M$10,0)-MAX(BE501-BD501,0)/Inputs!$B$10)*DCF!M$6</f>
        <v>3148.8212541930639</v>
      </c>
      <c r="CM501" s="15">
        <f ca="1">(BF501*DCF!C$28-DCF!C$5*MAX(BF501*DCF!C$28,0)-MAX(BF501-Inputs!$B$13,0)/Inputs!$B$17)*DCF!C$6</f>
        <v>3741.1789488957565</v>
      </c>
      <c r="CN501" s="15">
        <f ca="1">(BG501*DCF!D$28-DCF!D$5*MAX(BG501*DCF!D$28,0)-MAX(BG501-BF501,0)/Inputs!$B$17)*DCF!D$6</f>
        <v>4760.819017056433</v>
      </c>
      <c r="CO501" s="15">
        <f ca="1">(BH501*DCF!E$28-DCF!E$5*MAX(BH501*DCF!E$28,0)-MAX(BH501-BG501,0)/Inputs!$B$17)*DCF!E$6</f>
        <v>6192.8327605096783</v>
      </c>
      <c r="CP501" s="15">
        <f ca="1">(BI501*DCF!F$28-DCF!F$5*MAX(BI501*DCF!F$28,0)-MAX(BI501-BH501,0)/Inputs!$B$17)*DCF!F$6</f>
        <v>8531.8386983526634</v>
      </c>
      <c r="CQ501" s="15">
        <f ca="1">(BJ501*DCF!G$28-DCF!G$5*MAX(BJ501*DCF!G$28,0)-MAX(BJ501-BI501,0)/Inputs!$B$17)*DCF!G$6</f>
        <v>11910.223165965475</v>
      </c>
      <c r="CR501" s="15">
        <f ca="1">(BK501*DCF!H$28-DCF!H$5*MAX(BK501*DCF!H$28,0)-MAX(BK501-BJ501,0)/Inputs!$B$17)*DCF!H$6</f>
        <v>15133.350356986102</v>
      </c>
      <c r="CS501" s="15">
        <f ca="1">(BL501*DCF!I$28-DCF!I$5*MAX(BL501*DCF!I$28,0)-MAX(BL501-BK501,0)/Inputs!$B$17)*DCF!I$6</f>
        <v>17394.599269572456</v>
      </c>
      <c r="CT501" s="15">
        <f ca="1">(BM501*DCF!J$28-DCF!J$5*MAX(BM501*DCF!J$28,0)-MAX(BM501-BL501,0)/Inputs!$B$17)*DCF!J$6</f>
        <v>19990.972462948575</v>
      </c>
      <c r="CU501" s="15">
        <f ca="1">(BN501*DCF!K$28-DCF!K$5*MAX(BN501*DCF!K$28,0)-MAX(BN501-BM501,0)/Inputs!$B$17)*DCF!K$6</f>
        <v>21998.433687505181</v>
      </c>
      <c r="CV501" s="15">
        <f ca="1">(BO501*DCF!L$28-DCF!L$5*MAX(BO501*DCF!L$28,0)-MAX(BO501-BN501,0)/Inputs!$B$17)*DCF!L$6</f>
        <v>27204.193690680742</v>
      </c>
      <c r="CW501" s="15">
        <f ca="1">(BP501*DCF!M$28-DCF!M$5*MAX(BP501*DCF!M$28,0)-MAX(BP501-BO501,0)/Inputs!$B$17)*DCF!M$6</f>
        <v>30722.911873250971</v>
      </c>
      <c r="CX501" s="15">
        <f ca="1">(BQ501*DCF!C$46-DCF!C$5*MAX(BQ501*DCF!C$46,0)-MAX(BQ501-Inputs!$B$20,0)/Inputs!$B$24)*DCF!C$6</f>
        <v>-2449.2541374698471</v>
      </c>
      <c r="CY501" s="15">
        <f ca="1">(BR501*DCF!D$46-DCF!D$5*MAX(BR501*DCF!D$46,0)-MAX(BR501-BQ501,0)/Inputs!$B$24)*DCF!D$6</f>
        <v>-1255.9268950015862</v>
      </c>
      <c r="CZ501" s="15">
        <f ca="1">(BS501*DCF!E$46-DCF!E$5*MAX(BS501*DCF!E$46,0)-MAX(BS501-BR501,0)/Inputs!$B$24)*DCF!E$6</f>
        <v>-3407.3285289198766</v>
      </c>
      <c r="DA501" s="15">
        <f ca="1">(BT501*DCF!F$46-DCF!F$5*MAX(BT501*DCF!F$46,0)-MAX(BT501-BS501,0)/Inputs!$B$24)*DCF!F$6</f>
        <v>-3241.6731846270332</v>
      </c>
      <c r="DB501" s="15">
        <f ca="1">(BU501*DCF!G$46-DCF!G$5*MAX(BU501*DCF!G$46,0)-MAX(BU501-BT501,0)/Inputs!$B$24)*DCF!G$6</f>
        <v>-2273.1697419092156</v>
      </c>
      <c r="DC501" s="15">
        <f ca="1">(BV501*DCF!H$46-DCF!H$5*MAX(BV501*DCF!H$46,0)-MAX(BV501-BU501,0)/Inputs!$B$24)*DCF!H$6</f>
        <v>-1581.6301198971005</v>
      </c>
      <c r="DD501" s="15">
        <f ca="1">(BW501*DCF!I$46-DCF!I$5*MAX(BW501*DCF!I$46,0)-MAX(BW501-BV501,0)/Inputs!$B$24)*DCF!I$6</f>
        <v>-2870.4149702428736</v>
      </c>
      <c r="DE501" s="15">
        <f ca="1">(BX501*DCF!J$46-DCF!J$5*MAX(BX501*DCF!J$46,0)-MAX(BX501-BW501,0)/Inputs!$B$24)*DCF!J$6</f>
        <v>-2150.9209408173347</v>
      </c>
      <c r="DF501" s="15">
        <f ca="1">(BY501*DCF!K$46-DCF!K$5*MAX(BY501*DCF!K$46,0)-MAX(BY501-BX501,0)/Inputs!$B$24)*DCF!K$6</f>
        <v>-2313.5637991104495</v>
      </c>
      <c r="DG501" s="15">
        <f ca="1">(BZ501*DCF!L$46-DCF!L$5*MAX(BZ501*DCF!L$46,0)-MAX(BZ501-BY501,0)/Inputs!$B$24)*DCF!L$6</f>
        <v>606.68345023512791</v>
      </c>
      <c r="DH501" s="15">
        <f ca="1">(CA501*DCF!M$46-DCF!M$5*MAX(CA501*DCF!M$46,0)-MAX(CA501-BZ501,0)/Inputs!$B$24)*DCF!M$6</f>
        <v>-316.95272094754887</v>
      </c>
      <c r="DI501" s="15">
        <f ca="1">SUM(CB501:CL501)+BE501*DCF!M$10*(1+Inputs!$B$30)*(1-Inputs!$B$33)*(1-Inputs!$B$30/Inputs!$B$31)/(Inputs!$B$29-Inputs!$B$30)*DCF!M$6</f>
        <v>90025.073170094867</v>
      </c>
      <c r="DJ501" s="15">
        <f ca="1">SUM(CM501:CW501)+BP501*DCF!M$28*(1+Inputs!$B$30)*(1-Inputs!$B$33)*(1-Inputs!$B$30/Inputs!$B$31)/(Inputs!$B$29-Inputs!$B$30)*DCF!M$6</f>
        <v>796966.15292400797</v>
      </c>
      <c r="DK501" s="15">
        <f ca="1">SUM(CX501:DH501)+CA501*DCF!M$46*(1+Inputs!$B$30)*(1-Inputs!$B$33)*(1-Inputs!$B$30/Inputs!$B$31)/(Inputs!$B$29-Inputs!$B$30)*DCF!M$6</f>
        <v>281177.06284933863</v>
      </c>
      <c r="DM501" s="15">
        <f ca="1">DI501+DJ501+DK501+Inputs!$B$34+Inputs!$B$36-Inputs!$B$35</f>
        <v>1245019.2889434416</v>
      </c>
    </row>
    <row r="502" spans="1:117" x14ac:dyDescent="0.75">
      <c r="A502" s="11">
        <v>489</v>
      </c>
      <c r="C502" s="23">
        <f t="shared" ca="1" si="288"/>
        <v>-7.833151426015544E-3</v>
      </c>
      <c r="D502" s="23">
        <f t="shared" ca="1" si="288"/>
        <v>1.3323480995067739E-2</v>
      </c>
      <c r="E502" s="23">
        <f t="shared" ca="1" si="288"/>
        <v>-0.24952344472137253</v>
      </c>
      <c r="F502" s="23">
        <f t="shared" ca="1" si="288"/>
        <v>0.53095041673931098</v>
      </c>
      <c r="G502" s="23">
        <f t="shared" ca="1" si="288"/>
        <v>0.30609929873532371</v>
      </c>
      <c r="H502" s="23">
        <f t="shared" ca="1" si="288"/>
        <v>-1.2099380857206981</v>
      </c>
      <c r="I502" s="23">
        <f t="shared" ca="1" si="288"/>
        <v>-1.41050933188797</v>
      </c>
      <c r="J502" s="23">
        <f t="shared" ca="1" si="288"/>
        <v>0.52734848656895228</v>
      </c>
      <c r="K502" s="23">
        <f t="shared" ca="1" si="288"/>
        <v>0.88671409890512021</v>
      </c>
      <c r="L502" s="23">
        <f t="shared" ca="1" si="288"/>
        <v>-0.19405371978082925</v>
      </c>
      <c r="M502" s="23">
        <f t="shared" ca="1" si="288"/>
        <v>1.0572189742710796</v>
      </c>
      <c r="N502" s="23">
        <f ca="1">SQRT(Inputs!$B$38)*C502+SQRT(1-Inputs!$B$38)*_xlfn.NORM.S.INV(RAND())</f>
        <v>0.27535243142890004</v>
      </c>
      <c r="O502" s="23">
        <f ca="1">SQRT(Inputs!$B$38)*D502+SQRT(1-Inputs!$B$38)*_xlfn.NORM.S.INV(RAND())</f>
        <v>2.218627111676748</v>
      </c>
      <c r="P502" s="23">
        <f ca="1">SQRT(Inputs!$B$38)*E502+SQRT(1-Inputs!$B$38)*_xlfn.NORM.S.INV(RAND())</f>
        <v>0.11692626975532644</v>
      </c>
      <c r="Q502" s="23">
        <f ca="1">SQRT(Inputs!$B$38)*F502+SQRT(1-Inputs!$B$38)*_xlfn.NORM.S.INV(RAND())</f>
        <v>-0.13616131276709803</v>
      </c>
      <c r="R502" s="23">
        <f ca="1">SQRT(Inputs!$B$38)*G502+SQRT(1-Inputs!$B$38)*_xlfn.NORM.S.INV(RAND())</f>
        <v>0.89567401254693291</v>
      </c>
      <c r="S502" s="23">
        <f ca="1">SQRT(Inputs!$B$38)*H502+SQRT(1-Inputs!$B$38)*_xlfn.NORM.S.INV(RAND())</f>
        <v>-1.6217463892781598</v>
      </c>
      <c r="T502" s="23">
        <f ca="1">SQRT(Inputs!$B$38)*I502+SQRT(1-Inputs!$B$38)*_xlfn.NORM.S.INV(RAND())</f>
        <v>-0.31251962976081549</v>
      </c>
      <c r="U502" s="23">
        <f ca="1">SQRT(Inputs!$B$38)*J502+SQRT(1-Inputs!$B$38)*_xlfn.NORM.S.INV(RAND())</f>
        <v>-0.18099847962361393</v>
      </c>
      <c r="V502" s="23">
        <f ca="1">SQRT(Inputs!$B$38)*K502+SQRT(1-Inputs!$B$38)*_xlfn.NORM.S.INV(RAND())</f>
        <v>0.98955521067509866</v>
      </c>
      <c r="W502" s="23">
        <f ca="1">SQRT(Inputs!$B$38)*L502+SQRT(1-Inputs!$B$38)*_xlfn.NORM.S.INV(RAND())</f>
        <v>-0.57363441921813729</v>
      </c>
      <c r="X502" s="23">
        <f ca="1">SQRT(Inputs!$B$38)*M502+SQRT(1-Inputs!$B$38)*_xlfn.NORM.S.INV(RAND())</f>
        <v>-0.83414402852485636</v>
      </c>
      <c r="Y502" s="23">
        <f ca="1">SQRT(Inputs!$B$38)*C502+SQRT(1-Inputs!$B$38)*_xlfn.NORM.S.INV(RAND())</f>
        <v>0.99666882167538151</v>
      </c>
      <c r="Z502" s="23">
        <f ca="1">SQRT(Inputs!$B$38)*D502+SQRT(1-Inputs!$B$38)*_xlfn.NORM.S.INV(RAND())</f>
        <v>-0.23684404508111864</v>
      </c>
      <c r="AA502" s="23">
        <f ca="1">SQRT(Inputs!$B$38)*E502+SQRT(1-Inputs!$B$38)*_xlfn.NORM.S.INV(RAND())</f>
        <v>-0.3401261117440727</v>
      </c>
      <c r="AB502" s="23">
        <f ca="1">SQRT(Inputs!$B$38)*F502+SQRT(1-Inputs!$B$38)*_xlfn.NORM.S.INV(RAND())</f>
        <v>0.64145197049451941</v>
      </c>
      <c r="AC502" s="23">
        <f ca="1">SQRT(Inputs!$B$38)*G502+SQRT(1-Inputs!$B$38)*_xlfn.NORM.S.INV(RAND())</f>
        <v>0.47104091813273774</v>
      </c>
      <c r="AD502" s="23">
        <f ca="1">SQRT(Inputs!$B$38)*H502+SQRT(1-Inputs!$B$38)*_xlfn.NORM.S.INV(RAND())</f>
        <v>-0.38547387194572785</v>
      </c>
      <c r="AE502" s="23">
        <f ca="1">SQRT(Inputs!$B$38)*I502+SQRT(1-Inputs!$B$38)*_xlfn.NORM.S.INV(RAND())</f>
        <v>-8.6102670612135168E-2</v>
      </c>
      <c r="AF502" s="23">
        <f ca="1">SQRT(Inputs!$B$38)*J502+SQRT(1-Inputs!$B$38)*_xlfn.NORM.S.INV(RAND())</f>
        <v>-0.51603116653487624</v>
      </c>
      <c r="AG502" s="23">
        <f ca="1">SQRT(Inputs!$B$38)*K502+SQRT(1-Inputs!$B$38)*_xlfn.NORM.S.INV(RAND())</f>
        <v>0.80938420649835785</v>
      </c>
      <c r="AH502" s="23">
        <f ca="1">SQRT(Inputs!$B$38)*L502+SQRT(1-Inputs!$B$38)*_xlfn.NORM.S.INV(RAND())</f>
        <v>-9.2322277406260395E-2</v>
      </c>
      <c r="AI502" s="23">
        <f ca="1">SQRT(Inputs!$B$38)*M502+SQRT(1-Inputs!$B$38)*_xlfn.NORM.S.INV(RAND())</f>
        <v>0.98629872458744106</v>
      </c>
      <c r="AJ502" s="23">
        <f ca="1">SQRT(Inputs!$B$38)*C502+SQRT(1-Inputs!$B$38)*_xlfn.NORM.S.INV(RAND())</f>
        <v>-0.37015529270529124</v>
      </c>
      <c r="AK502" s="23">
        <f ca="1">SQRT(Inputs!$B$38)*D502+SQRT(1-Inputs!$B$38)*_xlfn.NORM.S.INV(RAND())</f>
        <v>0.54377290700753855</v>
      </c>
      <c r="AL502" s="23">
        <f ca="1">SQRT(Inputs!$B$38)*E502+SQRT(1-Inputs!$B$38)*_xlfn.NORM.S.INV(RAND())</f>
        <v>0.97045555082949264</v>
      </c>
      <c r="AM502" s="23">
        <f ca="1">SQRT(Inputs!$B$38)*F502+SQRT(1-Inputs!$B$38)*_xlfn.NORM.S.INV(RAND())</f>
        <v>0.40822187263542159</v>
      </c>
      <c r="AN502" s="23">
        <f ca="1">SQRT(Inputs!$B$38)*G502+SQRT(1-Inputs!$B$38)*_xlfn.NORM.S.INV(RAND())</f>
        <v>1.0174975003339128</v>
      </c>
      <c r="AO502" s="23">
        <f ca="1">SQRT(Inputs!$B$38)*H502+SQRT(1-Inputs!$B$38)*_xlfn.NORM.S.INV(RAND())</f>
        <v>2.8657826368120642E-2</v>
      </c>
      <c r="AP502" s="23">
        <f ca="1">SQRT(Inputs!$B$38)*I502+SQRT(1-Inputs!$B$38)*_xlfn.NORM.S.INV(RAND())</f>
        <v>-1.055019215875741</v>
      </c>
      <c r="AQ502" s="23">
        <f ca="1">SQRT(Inputs!$B$38)*J502+SQRT(1-Inputs!$B$38)*_xlfn.NORM.S.INV(RAND())</f>
        <v>0.24901058942282892</v>
      </c>
      <c r="AR502" s="23">
        <f ca="1">SQRT(Inputs!$B$38)*K502+SQRT(1-Inputs!$B$38)*_xlfn.NORM.S.INV(RAND())</f>
        <v>1.2794011623204604</v>
      </c>
      <c r="AS502" s="23">
        <f ca="1">SQRT(Inputs!$B$38)*L502+SQRT(1-Inputs!$B$38)*_xlfn.NORM.S.INV(RAND())</f>
        <v>-1.9057027408229126</v>
      </c>
      <c r="AT502" s="23">
        <f ca="1">SQRT(Inputs!$B$38)*M502+SQRT(1-Inputs!$B$38)*_xlfn.NORM.S.INV(RAND())</f>
        <v>-0.89795867266432949</v>
      </c>
      <c r="AU502" s="15">
        <f ca="1">Inputs!$B$6*EXP($B$8-0.5*C$5^2+C$5*N502)</f>
        <v>5188.4203260660615</v>
      </c>
      <c r="AV502" s="15">
        <f t="shared" ca="1" si="255"/>
        <v>8751.4671066753526</v>
      </c>
      <c r="AW502" s="15">
        <f t="shared" ca="1" si="256"/>
        <v>10840.489262251791</v>
      </c>
      <c r="AX502" s="15">
        <f t="shared" ca="1" si="257"/>
        <v>13011.909786231487</v>
      </c>
      <c r="AY502" s="15">
        <f t="shared" ca="1" si="258"/>
        <v>17655.39455358436</v>
      </c>
      <c r="AZ502" s="15">
        <f t="shared" ca="1" si="259"/>
        <v>18061.535147524617</v>
      </c>
      <c r="BA502" s="15">
        <f t="shared" ca="1" si="260"/>
        <v>21391.456182074657</v>
      </c>
      <c r="BB502" s="15">
        <f t="shared" ca="1" si="261"/>
        <v>25719.013100426095</v>
      </c>
      <c r="BC502" s="15">
        <f t="shared" ca="1" si="262"/>
        <v>34656.498659442615</v>
      </c>
      <c r="BD502" s="15">
        <f t="shared" ca="1" si="263"/>
        <v>40239.497371959886</v>
      </c>
      <c r="BE502" s="15">
        <f t="shared" ca="1" si="264"/>
        <v>45700.9556237168</v>
      </c>
      <c r="BF502" s="15">
        <f ca="1">Inputs!$B$13*EXP($B$9-0.5*C$6^2+C$6*Y502)</f>
        <v>16852.537587823623</v>
      </c>
      <c r="BG502" s="15">
        <f t="shared" ca="1" si="265"/>
        <v>19679.53267041286</v>
      </c>
      <c r="BH502" s="15">
        <f t="shared" ca="1" si="266"/>
        <v>22725.895548594879</v>
      </c>
      <c r="BI502" s="15">
        <f t="shared" ca="1" si="267"/>
        <v>30706.798131007014</v>
      </c>
      <c r="BJ502" s="15">
        <f t="shared" ca="1" si="268"/>
        <v>40289.311729354034</v>
      </c>
      <c r="BK502" s="15">
        <f t="shared" ca="1" si="269"/>
        <v>46919.421817321367</v>
      </c>
      <c r="BL502" s="15">
        <f t="shared" ca="1" si="270"/>
        <v>56995.321798726996</v>
      </c>
      <c r="BM502" s="15">
        <f t="shared" ca="1" si="271"/>
        <v>65709.289767510592</v>
      </c>
      <c r="BN502" s="15">
        <f t="shared" ca="1" si="272"/>
        <v>89045.361913700239</v>
      </c>
      <c r="BO502" s="15">
        <f t="shared" ca="1" si="273"/>
        <v>108391.65871345279</v>
      </c>
      <c r="BP502" s="15">
        <f t="shared" ca="1" si="274"/>
        <v>149182.41934131688</v>
      </c>
      <c r="BQ502" s="15">
        <f ca="1">Inputs!$B$20*EXP($B$10-0.5*C$7^2+C$7*AJ502)</f>
        <v>3761.7554836723089</v>
      </c>
      <c r="BR502" s="15">
        <f t="shared" ca="1" si="275"/>
        <v>6066.3594073838449</v>
      </c>
      <c r="BS502" s="15">
        <f t="shared" ca="1" si="276"/>
        <v>10977.454835696515</v>
      </c>
      <c r="BT502" s="15">
        <f t="shared" ca="1" si="277"/>
        <v>16846.355050386297</v>
      </c>
      <c r="BU502" s="15">
        <f t="shared" ca="1" si="278"/>
        <v>29864.586715300793</v>
      </c>
      <c r="BV502" s="15">
        <f t="shared" ca="1" si="279"/>
        <v>41819.397456331535</v>
      </c>
      <c r="BW502" s="15">
        <f t="shared" ca="1" si="280"/>
        <v>46678.264094938131</v>
      </c>
      <c r="BX502" s="15">
        <f t="shared" ca="1" si="281"/>
        <v>68628.912614515808</v>
      </c>
      <c r="BY502" s="15">
        <f t="shared" ca="1" si="282"/>
        <v>122830.14427646567</v>
      </c>
      <c r="BZ502" s="15">
        <f t="shared" ca="1" si="283"/>
        <v>121411.11818817411</v>
      </c>
      <c r="CA502" s="15">
        <f t="shared" ca="1" si="284"/>
        <v>145392.32197106429</v>
      </c>
      <c r="CB502" s="15">
        <f ca="1">(AU502*DCF!C$10-DCF!C$5*MAX(AU502*DCF!C$10,0)-MAX(AU502-Inputs!$B$6,0)/Inputs!$B$10)*DCF!C$6</f>
        <v>1041.4615934171609</v>
      </c>
      <c r="CC502" s="15">
        <f ca="1">(AV502*DCF!D$10-DCF!D$5*MAX(AV502*DCF!D$10,0)-MAX(AV502-AU502,0)/Inputs!$B$10)*DCF!D$6</f>
        <v>1264.3551121158098</v>
      </c>
      <c r="CD502" s="15">
        <f ca="1">(AW502*DCF!E$10-DCF!E$5*MAX(AW502*DCF!E$10,0)-MAX(AW502-AV502,0)/Inputs!$B$10)*DCF!E$6</f>
        <v>2032.3621052411847</v>
      </c>
      <c r="CE502" s="15">
        <f ca="1">(AX502*DCF!F$10-DCF!F$5*MAX(AX502*DCF!F$10,0)-MAX(AX502-AW502,0)/Inputs!$B$10)*DCF!F$6</f>
        <v>2388.6603942604165</v>
      </c>
      <c r="CF502" s="15">
        <f ca="1">(AY502*DCF!G$10-DCF!G$5*MAX(AY502*DCF!G$10,0)-MAX(AY502-AX502,0)/Inputs!$B$10)*DCF!G$6</f>
        <v>2745.1568006184611</v>
      </c>
      <c r="CG502" s="15">
        <f ca="1">(AZ502*DCF!H$10-DCF!H$5*MAX(AZ502*DCF!H$10,0)-MAX(AZ502-AY502,0)/Inputs!$B$10)*DCF!H$6</f>
        <v>3434.5424606178967</v>
      </c>
      <c r="CH502" s="15">
        <f ca="1">(BA502*DCF!I$10-DCF!I$5*MAX(BA502*DCF!I$10,0)-MAX(BA502-AZ502,0)/Inputs!$B$10)*DCF!I$6</f>
        <v>3361.2149622108373</v>
      </c>
      <c r="CI502" s="15">
        <f ca="1">(BB502*DCF!J$10-DCF!J$5*MAX(BB502*DCF!J$10,0)-MAX(BB502-BA502,0)/Inputs!$B$10)*DCF!J$6</f>
        <v>3757.6723859232725</v>
      </c>
      <c r="CJ502" s="15">
        <f ca="1">(BC502*DCF!K$10-DCF!K$5*MAX(BC502*DCF!K$10,0)-MAX(BC502-BB502,0)/Inputs!$B$10)*DCF!K$6</f>
        <v>4328.0277728648234</v>
      </c>
      <c r="CK502" s="15">
        <f ca="1">(BD502*DCF!L$10-DCF!L$5*MAX(BD502*DCF!L$10,0)-MAX(BD502-BC502,0)/Inputs!$B$10)*DCF!L$6</f>
        <v>5346.909266501224</v>
      </c>
      <c r="CL502" s="15">
        <f ca="1">(BE502*DCF!M$10-DCF!M$5*MAX(BE502*DCF!M$10,0)-MAX(BE502-BD502,0)/Inputs!$B$10)*DCF!M$6</f>
        <v>5796.5663934467166</v>
      </c>
      <c r="CM502" s="15">
        <f ca="1">(BF502*DCF!C$28-DCF!C$5*MAX(BF502*DCF!C$28,0)-MAX(BF502-Inputs!$B$13,0)/Inputs!$B$17)*DCF!C$6</f>
        <v>3881.0350851570606</v>
      </c>
      <c r="CN502" s="15">
        <f ca="1">(BG502*DCF!D$28-DCF!D$5*MAX(BG502*DCF!D$28,0)-MAX(BG502-BF502,0)/Inputs!$B$17)*DCF!D$6</f>
        <v>5192.9485886708626</v>
      </c>
      <c r="CO502" s="15">
        <f ca="1">(BH502*DCF!E$28-DCF!E$5*MAX(BH502*DCF!E$28,0)-MAX(BH502-BG502,0)/Inputs!$B$17)*DCF!E$6</f>
        <v>5835.9820959679291</v>
      </c>
      <c r="CP502" s="15">
        <f ca="1">(BI502*DCF!F$28-DCF!F$5*MAX(BI502*DCF!F$28,0)-MAX(BI502-BH502,0)/Inputs!$B$17)*DCF!F$6</f>
        <v>6883.037386105314</v>
      </c>
      <c r="CQ502" s="15">
        <f ca="1">(BJ502*DCF!G$28-DCF!G$5*MAX(BJ502*DCF!G$28,0)-MAX(BJ502-BI502,0)/Inputs!$B$17)*DCF!G$6</f>
        <v>8841.683478741852</v>
      </c>
      <c r="CR502" s="15">
        <f ca="1">(BK502*DCF!H$28-DCF!H$5*MAX(BK502*DCF!H$28,0)-MAX(BK502-BJ502,0)/Inputs!$B$17)*DCF!H$6</f>
        <v>10573.557621412463</v>
      </c>
      <c r="CS502" s="15">
        <f ca="1">(BL502*DCF!I$28-DCF!I$5*MAX(BL502*DCF!I$28,0)-MAX(BL502-BK502,0)/Inputs!$B$17)*DCF!I$6</f>
        <v>11956.422474852894</v>
      </c>
      <c r="CT502" s="15">
        <f ca="1">(BM502*DCF!J$28-DCF!J$5*MAX(BM502*DCF!J$28,0)-MAX(BM502-BL502,0)/Inputs!$B$17)*DCF!J$6</f>
        <v>13503.225598633442</v>
      </c>
      <c r="CU502" s="15">
        <f ca="1">(BN502*DCF!K$28-DCF!K$5*MAX(BN502*DCF!K$28,0)-MAX(BN502-BM502,0)/Inputs!$B$17)*DCF!K$6</f>
        <v>15946.529409675577</v>
      </c>
      <c r="CV502" s="15">
        <f ca="1">(BO502*DCF!L$28-DCF!L$5*MAX(BO502*DCF!L$28,0)-MAX(BO502-BN502,0)/Inputs!$B$17)*DCF!L$6</f>
        <v>19437.345297982487</v>
      </c>
      <c r="CW502" s="15">
        <f ca="1">(BP502*DCF!M$28-DCF!M$5*MAX(BP502*DCF!M$28,0)-MAX(BP502-BO502,0)/Inputs!$B$17)*DCF!M$6</f>
        <v>23804.977858042505</v>
      </c>
      <c r="CX502" s="15">
        <f ca="1">(BQ502*DCF!C$46-DCF!C$5*MAX(BQ502*DCF!C$46,0)-MAX(BQ502-Inputs!$B$20,0)/Inputs!$B$24)*DCF!C$6</f>
        <v>-1127.7751618976736</v>
      </c>
      <c r="CY502" s="15">
        <f ca="1">(BR502*DCF!D$46-DCF!D$5*MAX(BR502*DCF!D$46,0)-MAX(BR502-BQ502,0)/Inputs!$B$24)*DCF!D$6</f>
        <v>-2018.7414458085857</v>
      </c>
      <c r="CZ502" s="15">
        <f ca="1">(BS502*DCF!E$46-DCF!E$5*MAX(BS502*DCF!E$46,0)-MAX(BS502-BR502,0)/Inputs!$B$24)*DCF!E$6</f>
        <v>-3233.921765026128</v>
      </c>
      <c r="DA502" s="15">
        <f ca="1">(BT502*DCF!F$46-DCF!F$5*MAX(BT502*DCF!F$46,0)-MAX(BT502-BS502,0)/Inputs!$B$24)*DCF!F$6</f>
        <v>-3363.9101838078068</v>
      </c>
      <c r="DB502" s="15">
        <f ca="1">(BU502*DCF!G$46-DCF!G$5*MAX(BU502*DCF!G$46,0)-MAX(BU502-BT502,0)/Inputs!$B$24)*DCF!G$6</f>
        <v>-5383.6616151095404</v>
      </c>
      <c r="DC502" s="15">
        <f ca="1">(BV502*DCF!H$46-DCF!H$5*MAX(BV502*DCF!H$46,0)-MAX(BV502-BU502,0)/Inputs!$B$24)*DCF!H$6</f>
        <v>-3714.8841894346151</v>
      </c>
      <c r="DD502" s="15">
        <f ca="1">(BW502*DCF!I$46-DCF!I$5*MAX(BW502*DCF!I$46,0)-MAX(BW502-BV502,0)/Inputs!$B$24)*DCF!I$6</f>
        <v>-316.74004357714568</v>
      </c>
      <c r="DE502" s="15">
        <f ca="1">(BX502*DCF!J$46-DCF!J$5*MAX(BX502*DCF!J$46,0)-MAX(BX502-BW502,0)/Inputs!$B$24)*DCF!J$6</f>
        <v>-2942.1603178088812</v>
      </c>
      <c r="DF502" s="15">
        <f ca="1">(BY502*DCF!K$46-DCF!K$5*MAX(BY502*DCF!K$46,0)-MAX(BY502-BX502,0)/Inputs!$B$24)*DCF!K$6</f>
        <v>-6261.3905448352516</v>
      </c>
      <c r="DG502" s="15">
        <f ca="1">(BZ502*DCF!L$46-DCF!L$5*MAX(BZ502*DCF!L$46,0)-MAX(BZ502-BY502,0)/Inputs!$B$24)*DCF!L$6</f>
        <v>8392.5899624610483</v>
      </c>
      <c r="DH502" s="15">
        <f ca="1">(CA502*DCF!M$46-DCF!M$5*MAX(CA502*DCF!M$46,0)-MAX(CA502-BZ502,0)/Inputs!$B$24)*DCF!M$6</f>
        <v>6384.7680002508432</v>
      </c>
      <c r="DI502" s="15">
        <f ca="1">SUM(CB502:CL502)+BE502*DCF!M$10*(1+Inputs!$B$30)*(1-Inputs!$B$33)*(1-Inputs!$B$30/Inputs!$B$31)/(Inputs!$B$29-Inputs!$B$30)*DCF!M$6</f>
        <v>162683.29308059631</v>
      </c>
      <c r="DJ502" s="15">
        <f ca="1">SUM(CM502:CW502)+BP502*DCF!M$28*(1+Inputs!$B$30)*(1-Inputs!$B$33)*(1-Inputs!$B$30/Inputs!$B$31)/(Inputs!$B$29-Inputs!$B$30)*DCF!M$6</f>
        <v>679425.60590878059</v>
      </c>
      <c r="DK502" s="15">
        <f ca="1">SUM(CX502:DH502)+CA502*DCF!M$46*(1+Inputs!$B$30)*(1-Inputs!$B$33)*(1-Inputs!$B$30/Inputs!$B$31)/(Inputs!$B$29-Inputs!$B$30)*DCF!M$6</f>
        <v>211207.92528423498</v>
      </c>
      <c r="DM502" s="15">
        <f ca="1">DI502+DJ502+DK502+Inputs!$B$34+Inputs!$B$36-Inputs!$B$35</f>
        <v>1130167.8242736119</v>
      </c>
    </row>
    <row r="503" spans="1:117" x14ac:dyDescent="0.75">
      <c r="A503" s="11">
        <v>490</v>
      </c>
      <c r="C503" s="23">
        <f t="shared" ca="1" si="288"/>
        <v>1.4770097094388901</v>
      </c>
      <c r="D503" s="23">
        <f t="shared" ca="1" si="288"/>
        <v>0.29880184318524466</v>
      </c>
      <c r="E503" s="23">
        <f t="shared" ca="1" si="288"/>
        <v>-1.3742434154884264</v>
      </c>
      <c r="F503" s="23">
        <f t="shared" ca="1" si="288"/>
        <v>0.63962945225185108</v>
      </c>
      <c r="G503" s="23">
        <f t="shared" ca="1" si="288"/>
        <v>0.13493861654544279</v>
      </c>
      <c r="H503" s="23">
        <f t="shared" ca="1" si="288"/>
        <v>-0.15154218672106265</v>
      </c>
      <c r="I503" s="23">
        <f t="shared" ca="1" si="288"/>
        <v>0.93269611181244605</v>
      </c>
      <c r="J503" s="23">
        <f t="shared" ca="1" si="288"/>
        <v>-1.0902229671925232</v>
      </c>
      <c r="K503" s="23">
        <f t="shared" ca="1" si="288"/>
        <v>-0.47500753666823825</v>
      </c>
      <c r="L503" s="23">
        <f t="shared" ca="1" si="288"/>
        <v>-1.3168126322931932</v>
      </c>
      <c r="M503" s="23">
        <f t="shared" ca="1" si="288"/>
        <v>0.3971753926565908</v>
      </c>
      <c r="N503" s="23">
        <f ca="1">SQRT(Inputs!$B$38)*C503+SQRT(1-Inputs!$B$38)*_xlfn.NORM.S.INV(RAND())</f>
        <v>1.8448860969164602</v>
      </c>
      <c r="O503" s="23">
        <f ca="1">SQRT(Inputs!$B$38)*D503+SQRT(1-Inputs!$B$38)*_xlfn.NORM.S.INV(RAND())</f>
        <v>-1.8795043092783974</v>
      </c>
      <c r="P503" s="23">
        <f ca="1">SQRT(Inputs!$B$38)*E503+SQRT(1-Inputs!$B$38)*_xlfn.NORM.S.INV(RAND())</f>
        <v>-2.0540640011507501</v>
      </c>
      <c r="Q503" s="23">
        <f ca="1">SQRT(Inputs!$B$38)*F503+SQRT(1-Inputs!$B$38)*_xlfn.NORM.S.INV(RAND())</f>
        <v>0.56258393998508294</v>
      </c>
      <c r="R503" s="23">
        <f ca="1">SQRT(Inputs!$B$38)*G503+SQRT(1-Inputs!$B$38)*_xlfn.NORM.S.INV(RAND())</f>
        <v>-7.5915493284669761E-2</v>
      </c>
      <c r="S503" s="23">
        <f ca="1">SQRT(Inputs!$B$38)*H503+SQRT(1-Inputs!$B$38)*_xlfn.NORM.S.INV(RAND())</f>
        <v>-2.6916730151882881E-2</v>
      </c>
      <c r="T503" s="23">
        <f ca="1">SQRT(Inputs!$B$38)*I503+SQRT(1-Inputs!$B$38)*_xlfn.NORM.S.INV(RAND())</f>
        <v>1.3940413046499018</v>
      </c>
      <c r="U503" s="23">
        <f ca="1">SQRT(Inputs!$B$38)*J503+SQRT(1-Inputs!$B$38)*_xlfn.NORM.S.INV(RAND())</f>
        <v>-0.66248708353713814</v>
      </c>
      <c r="V503" s="23">
        <f ca="1">SQRT(Inputs!$B$38)*K503+SQRT(1-Inputs!$B$38)*_xlfn.NORM.S.INV(RAND())</f>
        <v>-4.8156303522748051E-2</v>
      </c>
      <c r="W503" s="23">
        <f ca="1">SQRT(Inputs!$B$38)*L503+SQRT(1-Inputs!$B$38)*_xlfn.NORM.S.INV(RAND())</f>
        <v>0.69917005006570931</v>
      </c>
      <c r="X503" s="23">
        <f ca="1">SQRT(Inputs!$B$38)*M503+SQRT(1-Inputs!$B$38)*_xlfn.NORM.S.INV(RAND())</f>
        <v>-0.36615892767440972</v>
      </c>
      <c r="Y503" s="23">
        <f ca="1">SQRT(Inputs!$B$38)*C503+SQRT(1-Inputs!$B$38)*_xlfn.NORM.S.INV(RAND())</f>
        <v>1.1460663642273556</v>
      </c>
      <c r="Z503" s="23">
        <f ca="1">SQRT(Inputs!$B$38)*D503+SQRT(1-Inputs!$B$38)*_xlfn.NORM.S.INV(RAND())</f>
        <v>5.9086738154981305E-2</v>
      </c>
      <c r="AA503" s="23">
        <f ca="1">SQRT(Inputs!$B$38)*E503+SQRT(1-Inputs!$B$38)*_xlfn.NORM.S.INV(RAND())</f>
        <v>-2.4042155733326434</v>
      </c>
      <c r="AB503" s="23">
        <f ca="1">SQRT(Inputs!$B$38)*F503+SQRT(1-Inputs!$B$38)*_xlfn.NORM.S.INV(RAND())</f>
        <v>-0.97077484004251735</v>
      </c>
      <c r="AC503" s="23">
        <f ca="1">SQRT(Inputs!$B$38)*G503+SQRT(1-Inputs!$B$38)*_xlfn.NORM.S.INV(RAND())</f>
        <v>-0.16711381445285056</v>
      </c>
      <c r="AD503" s="23">
        <f ca="1">SQRT(Inputs!$B$38)*H503+SQRT(1-Inputs!$B$38)*_xlfn.NORM.S.INV(RAND())</f>
        <v>-0.17426020566199804</v>
      </c>
      <c r="AE503" s="23">
        <f ca="1">SQRT(Inputs!$B$38)*I503+SQRT(1-Inputs!$B$38)*_xlfn.NORM.S.INV(RAND())</f>
        <v>-0.17406207832753751</v>
      </c>
      <c r="AF503" s="23">
        <f ca="1">SQRT(Inputs!$B$38)*J503+SQRT(1-Inputs!$B$38)*_xlfn.NORM.S.INV(RAND())</f>
        <v>-0.44292995974234417</v>
      </c>
      <c r="AG503" s="23">
        <f ca="1">SQRT(Inputs!$B$38)*K503+SQRT(1-Inputs!$B$38)*_xlfn.NORM.S.INV(RAND())</f>
        <v>-0.2732508538693702</v>
      </c>
      <c r="AH503" s="23">
        <f ca="1">SQRT(Inputs!$B$38)*L503+SQRT(1-Inputs!$B$38)*_xlfn.NORM.S.INV(RAND())</f>
        <v>-1.3610728464212927</v>
      </c>
      <c r="AI503" s="23">
        <f ca="1">SQRT(Inputs!$B$38)*M503+SQRT(1-Inputs!$B$38)*_xlfn.NORM.S.INV(RAND())</f>
        <v>-0.2637535585015931</v>
      </c>
      <c r="AJ503" s="23">
        <f ca="1">SQRT(Inputs!$B$38)*C503+SQRT(1-Inputs!$B$38)*_xlfn.NORM.S.INV(RAND())</f>
        <v>1.2127415478239265</v>
      </c>
      <c r="AK503" s="23">
        <f ca="1">SQRT(Inputs!$B$38)*D503+SQRT(1-Inputs!$B$38)*_xlfn.NORM.S.INV(RAND())</f>
        <v>-1.7432559282762927</v>
      </c>
      <c r="AL503" s="23">
        <f ca="1">SQRT(Inputs!$B$38)*E503+SQRT(1-Inputs!$B$38)*_xlfn.NORM.S.INV(RAND())</f>
        <v>-1.2060250637292016</v>
      </c>
      <c r="AM503" s="23">
        <f ca="1">SQRT(Inputs!$B$38)*F503+SQRT(1-Inputs!$B$38)*_xlfn.NORM.S.INV(RAND())</f>
        <v>0.83751937740706295</v>
      </c>
      <c r="AN503" s="23">
        <f ca="1">SQRT(Inputs!$B$38)*G503+SQRT(1-Inputs!$B$38)*_xlfn.NORM.S.INV(RAND())</f>
        <v>0.18944049590395279</v>
      </c>
      <c r="AO503" s="23">
        <f ca="1">SQRT(Inputs!$B$38)*H503+SQRT(1-Inputs!$B$38)*_xlfn.NORM.S.INV(RAND())</f>
        <v>-0.26099172354962513</v>
      </c>
      <c r="AP503" s="23">
        <f ca="1">SQRT(Inputs!$B$38)*I503+SQRT(1-Inputs!$B$38)*_xlfn.NORM.S.INV(RAND())</f>
        <v>0.51207554681946976</v>
      </c>
      <c r="AQ503" s="23">
        <f ca="1">SQRT(Inputs!$B$38)*J503+SQRT(1-Inputs!$B$38)*_xlfn.NORM.S.INV(RAND())</f>
        <v>9.203588083070724E-2</v>
      </c>
      <c r="AR503" s="23">
        <f ca="1">SQRT(Inputs!$B$38)*K503+SQRT(1-Inputs!$B$38)*_xlfn.NORM.S.INV(RAND())</f>
        <v>0.33054966780617884</v>
      </c>
      <c r="AS503" s="23">
        <f ca="1">SQRT(Inputs!$B$38)*L503+SQRT(1-Inputs!$B$38)*_xlfn.NORM.S.INV(RAND())</f>
        <v>-0.32710395235452761</v>
      </c>
      <c r="AT503" s="23">
        <f ca="1">SQRT(Inputs!$B$38)*M503+SQRT(1-Inputs!$B$38)*_xlfn.NORM.S.INV(RAND())</f>
        <v>0.23547558944150884</v>
      </c>
      <c r="AU503" s="15">
        <f ca="1">Inputs!$B$6*EXP($B$8-0.5*C$5^2+C$5*N503)</f>
        <v>6689.2015905687622</v>
      </c>
      <c r="AV503" s="15">
        <f t="shared" ca="1" si="255"/>
        <v>6176.366285990578</v>
      </c>
      <c r="AW503" s="15">
        <f t="shared" ca="1" si="256"/>
        <v>5708.585097860213</v>
      </c>
      <c r="AX503" s="15">
        <f t="shared" ca="1" si="257"/>
        <v>7477.0954900041779</v>
      </c>
      <c r="AY503" s="15">
        <f t="shared" ca="1" si="258"/>
        <v>9057.1162422807083</v>
      </c>
      <c r="AZ503" s="15">
        <f t="shared" ca="1" si="259"/>
        <v>11044.313307539427</v>
      </c>
      <c r="BA503" s="15">
        <f t="shared" ca="1" si="260"/>
        <v>15638.422446523624</v>
      </c>
      <c r="BB503" s="15">
        <f t="shared" ca="1" si="261"/>
        <v>17916.635111499294</v>
      </c>
      <c r="BC503" s="15">
        <f t="shared" ca="1" si="262"/>
        <v>21841.551152955733</v>
      </c>
      <c r="BD503" s="15">
        <f t="shared" ca="1" si="263"/>
        <v>28566.303963483802</v>
      </c>
      <c r="BE503" s="15">
        <f t="shared" ca="1" si="264"/>
        <v>33856.203414627322</v>
      </c>
      <c r="BF503" s="15">
        <f ca="1">Inputs!$B$13*EXP($B$9-0.5*C$6^2+C$6*Y503)</f>
        <v>17359.1364078148</v>
      </c>
      <c r="BG503" s="15">
        <f t="shared" ca="1" si="265"/>
        <v>21382.95568469803</v>
      </c>
      <c r="BH503" s="15">
        <f t="shared" ca="1" si="266"/>
        <v>17534.590673181257</v>
      </c>
      <c r="BI503" s="15">
        <f t="shared" ca="1" si="267"/>
        <v>18485.773841584345</v>
      </c>
      <c r="BJ503" s="15">
        <f t="shared" ca="1" si="268"/>
        <v>22122.970309762339</v>
      </c>
      <c r="BK503" s="15">
        <f t="shared" ca="1" si="269"/>
        <v>26515.176330577648</v>
      </c>
      <c r="BL503" s="15">
        <f t="shared" ca="1" si="270"/>
        <v>31844.221820541501</v>
      </c>
      <c r="BM503" s="15">
        <f t="shared" ca="1" si="271"/>
        <v>37047.773472467488</v>
      </c>
      <c r="BN503" s="15">
        <f t="shared" ca="1" si="272"/>
        <v>44096.276955889996</v>
      </c>
      <c r="BO503" s="15">
        <f t="shared" ca="1" si="273"/>
        <v>46316.612855096741</v>
      </c>
      <c r="BP503" s="15">
        <f t="shared" ca="1" si="274"/>
        <v>55328.769620489977</v>
      </c>
      <c r="BQ503" s="15">
        <f ca="1">Inputs!$B$20*EXP($B$10-0.5*C$7^2+C$7*AJ503)</f>
        <v>6595.0003487681315</v>
      </c>
      <c r="BR503" s="15">
        <f t="shared" ca="1" si="275"/>
        <v>5144.2013034926595</v>
      </c>
      <c r="BS503" s="15">
        <f t="shared" ca="1" si="276"/>
        <v>4982.1598810782034</v>
      </c>
      <c r="BT503" s="15">
        <f t="shared" ca="1" si="277"/>
        <v>8557.1979245010953</v>
      </c>
      <c r="BU503" s="15">
        <f t="shared" ca="1" si="278"/>
        <v>12415.516554256847</v>
      </c>
      <c r="BV503" s="15">
        <f t="shared" ca="1" si="279"/>
        <v>16287.147487875787</v>
      </c>
      <c r="BW503" s="15">
        <f t="shared" ca="1" si="280"/>
        <v>25329.482910747138</v>
      </c>
      <c r="BX503" s="15">
        <f t="shared" ca="1" si="281"/>
        <v>36087.082466117092</v>
      </c>
      <c r="BY503" s="15">
        <f t="shared" ca="1" si="282"/>
        <v>53865.207790236047</v>
      </c>
      <c r="BZ503" s="15">
        <f t="shared" ca="1" si="283"/>
        <v>71169.518666473843</v>
      </c>
      <c r="CA503" s="15">
        <f t="shared" ca="1" si="284"/>
        <v>104243.55970753438</v>
      </c>
      <c r="CB503" s="15">
        <f ca="1">(AU503*DCF!C$10-DCF!C$5*MAX(AU503*DCF!C$10,0)-MAX(AU503-Inputs!$B$6,0)/Inputs!$B$10)*DCF!C$6</f>
        <v>1030.7607555007692</v>
      </c>
      <c r="CC503" s="15">
        <f ca="1">(AV503*DCF!D$10-DCF!D$5*MAX(AV503*DCF!D$10,0)-MAX(AV503-AU503,0)/Inputs!$B$10)*DCF!D$6</f>
        <v>1505.447438702123</v>
      </c>
      <c r="CD503" s="15">
        <f ca="1">(AW503*DCF!E$10-DCF!E$5*MAX(AW503*DCF!E$10,0)-MAX(AW503-AV503,0)/Inputs!$B$10)*DCF!E$6</f>
        <v>1318.0214260693144</v>
      </c>
      <c r="CE503" s="15">
        <f ca="1">(AX503*DCF!F$10-DCF!F$5*MAX(AX503*DCF!F$10,0)-MAX(AX503-AW503,0)/Inputs!$B$10)*DCF!F$6</f>
        <v>1264.2548632560181</v>
      </c>
      <c r="CF503" s="15">
        <f ca="1">(AY503*DCF!G$10-DCF!G$5*MAX(AY503*DCF!G$10,0)-MAX(AY503-AX503,0)/Inputs!$B$10)*DCF!G$6</f>
        <v>1562.4195647248814</v>
      </c>
      <c r="CG503" s="15">
        <f ca="1">(AZ503*DCF!H$10-DCF!H$5*MAX(AZ503*DCF!H$10,0)-MAX(AZ503-AY503,0)/Inputs!$B$10)*DCF!H$6</f>
        <v>1791.3988863905656</v>
      </c>
      <c r="CH503" s="15">
        <f ca="1">(BA503*DCF!I$10-DCF!I$5*MAX(BA503*DCF!I$10,0)-MAX(BA503-AZ503,0)/Inputs!$B$10)*DCF!I$6</f>
        <v>2102.9744277639998</v>
      </c>
      <c r="CI503" s="15">
        <f ca="1">(BB503*DCF!J$10-DCF!J$5*MAX(BB503*DCF!J$10,0)-MAX(BB503-BA503,0)/Inputs!$B$10)*DCF!J$6</f>
        <v>2729.310570092287</v>
      </c>
      <c r="CJ503" s="15">
        <f ca="1">(BC503*DCF!K$10-DCF!K$5*MAX(BC503*DCF!K$10,0)-MAX(BC503-BB503,0)/Inputs!$B$10)*DCF!K$6</f>
        <v>2966.7104606927251</v>
      </c>
      <c r="CK503" s="15">
        <f ca="1">(BD503*DCF!L$10-DCF!L$5*MAX(BD503*DCF!L$10,0)-MAX(BD503-BC503,0)/Inputs!$B$10)*DCF!L$6</f>
        <v>3438.7224319539532</v>
      </c>
      <c r="CL503" s="15">
        <f ca="1">(BE503*DCF!M$10-DCF!M$5*MAX(BE503*DCF!M$10,0)-MAX(BE503-BD503,0)/Inputs!$B$10)*DCF!M$6</f>
        <v>4145.6131879910245</v>
      </c>
      <c r="CM503" s="15">
        <f ca="1">(BF503*DCF!C$28-DCF!C$5*MAX(BF503*DCF!C$28,0)-MAX(BF503-Inputs!$B$13,0)/Inputs!$B$17)*DCF!C$6</f>
        <v>3918.6483046666444</v>
      </c>
      <c r="CN503" s="15">
        <f ca="1">(BG503*DCF!D$28-DCF!D$5*MAX(BG503*DCF!D$28,0)-MAX(BG503-BF503,0)/Inputs!$B$17)*DCF!D$6</f>
        <v>5439.3084792220106</v>
      </c>
      <c r="CO503" s="15">
        <f ca="1">(BH503*DCF!E$28-DCF!E$5*MAX(BH503*DCF!E$28,0)-MAX(BH503-BG503,0)/Inputs!$B$17)*DCF!E$6</f>
        <v>4966.1083073420359</v>
      </c>
      <c r="CP503" s="15">
        <f ca="1">(BI503*DCF!F$28-DCF!F$5*MAX(BI503*DCF!F$28,0)-MAX(BI503-BH503,0)/Inputs!$B$17)*DCF!F$6</f>
        <v>4845.2227363589345</v>
      </c>
      <c r="CQ503" s="15">
        <f ca="1">(BJ503*DCF!G$28-DCF!G$5*MAX(BJ503*DCF!G$28,0)-MAX(BJ503-BI503,0)/Inputs!$B$17)*DCF!G$6</f>
        <v>5128.2319785261943</v>
      </c>
      <c r="CR503" s="15">
        <f ca="1">(BK503*DCF!H$28-DCF!H$5*MAX(BK503*DCF!H$28,0)-MAX(BK503-BJ503,0)/Inputs!$B$17)*DCF!H$6</f>
        <v>5875.0700865473309</v>
      </c>
      <c r="CS503" s="15">
        <f ca="1">(BL503*DCF!I$28-DCF!I$5*MAX(BL503*DCF!I$28,0)-MAX(BL503-BK503,0)/Inputs!$B$17)*DCF!I$6</f>
        <v>6723.384073549797</v>
      </c>
      <c r="CT503" s="15">
        <f ca="1">(BM503*DCF!J$28-DCF!J$5*MAX(BM503*DCF!J$28,0)-MAX(BM503-BL503,0)/Inputs!$B$17)*DCF!J$6</f>
        <v>7574.7806158935446</v>
      </c>
      <c r="CU503" s="15">
        <f ca="1">(BN503*DCF!K$28-DCF!K$5*MAX(BN503*DCF!K$28,0)-MAX(BN503-BM503,0)/Inputs!$B$17)*DCF!K$6</f>
        <v>8449.0465396577583</v>
      </c>
      <c r="CV503" s="15">
        <f ca="1">(BO503*DCF!L$28-DCF!L$5*MAX(BO503*DCF!L$28,0)-MAX(BO503-BN503,0)/Inputs!$B$17)*DCF!L$6</f>
        <v>8989.9017350654158</v>
      </c>
      <c r="CW503" s="15">
        <f ca="1">(BP503*DCF!M$28-DCF!M$5*MAX(BP503*DCF!M$28,0)-MAX(BP503-BO503,0)/Inputs!$B$17)*DCF!M$6</f>
        <v>9468.1164072192678</v>
      </c>
      <c r="CX503" s="15">
        <f ca="1">(BQ503*DCF!C$46-DCF!C$5*MAX(BQ503*DCF!C$46,0)-MAX(BQ503-Inputs!$B$20,0)/Inputs!$B$24)*DCF!C$6</f>
        <v>-3090.762366352054</v>
      </c>
      <c r="CY503" s="15">
        <f ca="1">(BR503*DCF!D$46-DCF!D$5*MAX(BR503*DCF!D$46,0)-MAX(BR503-BQ503,0)/Inputs!$B$24)*DCF!D$6</f>
        <v>-877.99519818104056</v>
      </c>
      <c r="CZ503" s="15">
        <f ca="1">(BS503*DCF!E$46-DCF!E$5*MAX(BS503*DCF!E$46,0)-MAX(BS503-BR503,0)/Inputs!$B$24)*DCF!E$6</f>
        <v>-589.14908052866883</v>
      </c>
      <c r="DA503" s="15">
        <f ca="1">(BT503*DCF!F$46-DCF!F$5*MAX(BT503*DCF!F$46,0)-MAX(BT503-BS503,0)/Inputs!$B$24)*DCF!F$6</f>
        <v>-1924.9736227785379</v>
      </c>
      <c r="DB503" s="15">
        <f ca="1">(BU503*DCF!G$46-DCF!G$5*MAX(BU503*DCF!G$46,0)-MAX(BU503-BT503,0)/Inputs!$B$24)*DCF!G$6</f>
        <v>-1715.4956028014196</v>
      </c>
      <c r="DC503" s="15">
        <f ca="1">(BV503*DCF!H$46-DCF!H$5*MAX(BV503*DCF!H$46,0)-MAX(BV503-BU503,0)/Inputs!$B$24)*DCF!H$6</f>
        <v>-1203.0855907457812</v>
      </c>
      <c r="DD503" s="15">
        <f ca="1">(BW503*DCF!I$46-DCF!I$5*MAX(BW503*DCF!I$46,0)-MAX(BW503-BV503,0)/Inputs!$B$24)*DCF!I$6</f>
        <v>-2010.7104674140664</v>
      </c>
      <c r="DE503" s="15">
        <f ca="1">(BX503*DCF!J$46-DCF!J$5*MAX(BX503*DCF!J$46,0)-MAX(BX503-BW503,0)/Inputs!$B$24)*DCF!J$6</f>
        <v>-1338.9863603834222</v>
      </c>
      <c r="DF503" s="15">
        <f ca="1">(BY503*DCF!K$46-DCF!K$5*MAX(BY503*DCF!K$46,0)-MAX(BY503-BX503,0)/Inputs!$B$24)*DCF!K$6</f>
        <v>-1278.2068675449711</v>
      </c>
      <c r="DG503" s="15">
        <f ca="1">(BZ503*DCF!L$46-DCF!L$5*MAX(BZ503*DCF!L$46,0)-MAX(BZ503-BY503,0)/Inputs!$B$24)*DCF!L$6</f>
        <v>1003.5969265696617</v>
      </c>
      <c r="DH503" s="15">
        <f ca="1">(CA503*DCF!M$46-DCF!M$5*MAX(CA503*DCF!M$46,0)-MAX(CA503-BZ503,0)/Inputs!$B$24)*DCF!M$6</f>
        <v>1257.9525779110277</v>
      </c>
      <c r="DI503" s="15">
        <f ca="1">SUM(CB503:CL503)+BE503*DCF!M$10*(1+Inputs!$B$30)*(1-Inputs!$B$33)*(1-Inputs!$B$30/Inputs!$B$31)/(Inputs!$B$29-Inputs!$B$30)*DCF!M$6</f>
        <v>118077.89581798737</v>
      </c>
      <c r="DJ503" s="15">
        <f ca="1">SUM(CM503:CW503)+BP503*DCF!M$28*(1+Inputs!$B$30)*(1-Inputs!$B$33)*(1-Inputs!$B$30/Inputs!$B$31)/(Inputs!$B$29-Inputs!$B$30)*DCF!M$6</f>
        <v>276685.41593212646</v>
      </c>
      <c r="DK503" s="15">
        <f ca="1">SUM(CX503:DH503)+CA503*DCF!M$46*(1+Inputs!$B$30)*(1-Inputs!$B$33)*(1-Inputs!$B$30/Inputs!$B$31)/(Inputs!$B$29-Inputs!$B$30)*DCF!M$6</f>
        <v>149405.07609466105</v>
      </c>
      <c r="DM503" s="15">
        <f ca="1">DI503+DJ503+DK503+Inputs!$B$34+Inputs!$B$36-Inputs!$B$35</f>
        <v>621019.38784477487</v>
      </c>
    </row>
    <row r="504" spans="1:117" x14ac:dyDescent="0.75">
      <c r="A504" s="11">
        <v>491</v>
      </c>
      <c r="C504" s="23">
        <f t="shared" ref="C504:M513" ca="1" si="289">_xlfn.NORM.S.INV(RAND())</f>
        <v>1.1402047693385435</v>
      </c>
      <c r="D504" s="23">
        <f t="shared" ca="1" si="289"/>
        <v>-1.7366556753581222</v>
      </c>
      <c r="E504" s="23">
        <f t="shared" ca="1" si="289"/>
        <v>-0.31444445791047343</v>
      </c>
      <c r="F504" s="23">
        <f t="shared" ca="1" si="289"/>
        <v>-9.2163503838273125E-2</v>
      </c>
      <c r="G504" s="23">
        <f t="shared" ca="1" si="289"/>
        <v>7.8365082010481674E-2</v>
      </c>
      <c r="H504" s="23">
        <f t="shared" ca="1" si="289"/>
        <v>-0.80850328976207697</v>
      </c>
      <c r="I504" s="23">
        <f t="shared" ca="1" si="289"/>
        <v>-4.0888320964924361E-3</v>
      </c>
      <c r="J504" s="23">
        <f t="shared" ca="1" si="289"/>
        <v>-0.99221102609014189</v>
      </c>
      <c r="K504" s="23">
        <f t="shared" ca="1" si="289"/>
        <v>-0.2284020695011047</v>
      </c>
      <c r="L504" s="23">
        <f t="shared" ca="1" si="289"/>
        <v>1.112382279934242</v>
      </c>
      <c r="M504" s="23">
        <f t="shared" ca="1" si="289"/>
        <v>-1.5023936273846024</v>
      </c>
      <c r="N504" s="23">
        <f ca="1">SQRT(Inputs!$B$38)*C504+SQRT(1-Inputs!$B$38)*_xlfn.NORM.S.INV(RAND())</f>
        <v>-0.11555442938475458</v>
      </c>
      <c r="O504" s="23">
        <f ca="1">SQRT(Inputs!$B$38)*D504+SQRT(1-Inputs!$B$38)*_xlfn.NORM.S.INV(RAND())</f>
        <v>-2.0534476048467107</v>
      </c>
      <c r="P504" s="23">
        <f ca="1">SQRT(Inputs!$B$38)*E504+SQRT(1-Inputs!$B$38)*_xlfn.NORM.S.INV(RAND())</f>
        <v>0.12185767741864051</v>
      </c>
      <c r="Q504" s="23">
        <f ca="1">SQRT(Inputs!$B$38)*F504+SQRT(1-Inputs!$B$38)*_xlfn.NORM.S.INV(RAND())</f>
        <v>0.70014790539856298</v>
      </c>
      <c r="R504" s="23">
        <f ca="1">SQRT(Inputs!$B$38)*G504+SQRT(1-Inputs!$B$38)*_xlfn.NORM.S.INV(RAND())</f>
        <v>1.0173313516533433</v>
      </c>
      <c r="S504" s="23">
        <f ca="1">SQRT(Inputs!$B$38)*H504+SQRT(1-Inputs!$B$38)*_xlfn.NORM.S.INV(RAND())</f>
        <v>-0.43216758243655146</v>
      </c>
      <c r="T504" s="23">
        <f ca="1">SQRT(Inputs!$B$38)*I504+SQRT(1-Inputs!$B$38)*_xlfn.NORM.S.INV(RAND())</f>
        <v>0.75832717963125895</v>
      </c>
      <c r="U504" s="23">
        <f ca="1">SQRT(Inputs!$B$38)*J504+SQRT(1-Inputs!$B$38)*_xlfn.NORM.S.INV(RAND())</f>
        <v>-1.3614357229394507</v>
      </c>
      <c r="V504" s="23">
        <f ca="1">SQRT(Inputs!$B$38)*K504+SQRT(1-Inputs!$B$38)*_xlfn.NORM.S.INV(RAND())</f>
        <v>0.34490948642582114</v>
      </c>
      <c r="W504" s="23">
        <f ca="1">SQRT(Inputs!$B$38)*L504+SQRT(1-Inputs!$B$38)*_xlfn.NORM.S.INV(RAND())</f>
        <v>-0.18297468825471364</v>
      </c>
      <c r="X504" s="23">
        <f ca="1">SQRT(Inputs!$B$38)*M504+SQRT(1-Inputs!$B$38)*_xlfn.NORM.S.INV(RAND())</f>
        <v>7.2375969227179038E-2</v>
      </c>
      <c r="Y504" s="23">
        <f ca="1">SQRT(Inputs!$B$38)*C504+SQRT(1-Inputs!$B$38)*_xlfn.NORM.S.INV(RAND())</f>
        <v>-6.6779027260457369E-2</v>
      </c>
      <c r="Z504" s="23">
        <f ca="1">SQRT(Inputs!$B$38)*D504+SQRT(1-Inputs!$B$38)*_xlfn.NORM.S.INV(RAND())</f>
        <v>-1.9737618084572421</v>
      </c>
      <c r="AA504" s="23">
        <f ca="1">SQRT(Inputs!$B$38)*E504+SQRT(1-Inputs!$B$38)*_xlfn.NORM.S.INV(RAND())</f>
        <v>0.66444010933040132</v>
      </c>
      <c r="AB504" s="23">
        <f ca="1">SQRT(Inputs!$B$38)*F504+SQRT(1-Inputs!$B$38)*_xlfn.NORM.S.INV(RAND())</f>
        <v>0.85321405302030406</v>
      </c>
      <c r="AC504" s="23">
        <f ca="1">SQRT(Inputs!$B$38)*G504+SQRT(1-Inputs!$B$38)*_xlfn.NORM.S.INV(RAND())</f>
        <v>-8.4817073684517186E-2</v>
      </c>
      <c r="AD504" s="23">
        <f ca="1">SQRT(Inputs!$B$38)*H504+SQRT(1-Inputs!$B$38)*_xlfn.NORM.S.INV(RAND())</f>
        <v>-0.58165080673533276</v>
      </c>
      <c r="AE504" s="23">
        <f ca="1">SQRT(Inputs!$B$38)*I504+SQRT(1-Inputs!$B$38)*_xlfn.NORM.S.INV(RAND())</f>
        <v>-0.43738504725543098</v>
      </c>
      <c r="AF504" s="23">
        <f ca="1">SQRT(Inputs!$B$38)*J504+SQRT(1-Inputs!$B$38)*_xlfn.NORM.S.INV(RAND())</f>
        <v>-9.8714725276505877E-2</v>
      </c>
      <c r="AG504" s="23">
        <f ca="1">SQRT(Inputs!$B$38)*K504+SQRT(1-Inputs!$B$38)*_xlfn.NORM.S.INV(RAND())</f>
        <v>1.7235905523918023</v>
      </c>
      <c r="AH504" s="23">
        <f ca="1">SQRT(Inputs!$B$38)*L504+SQRT(1-Inputs!$B$38)*_xlfn.NORM.S.INV(RAND())</f>
        <v>-0.36165304618051974</v>
      </c>
      <c r="AI504" s="23">
        <f ca="1">SQRT(Inputs!$B$38)*M504+SQRT(1-Inputs!$B$38)*_xlfn.NORM.S.INV(RAND())</f>
        <v>-0.53661068264586187</v>
      </c>
      <c r="AJ504" s="23">
        <f ca="1">SQRT(Inputs!$B$38)*C504+SQRT(1-Inputs!$B$38)*_xlfn.NORM.S.INV(RAND())</f>
        <v>0.9146518019339217</v>
      </c>
      <c r="AK504" s="23">
        <f ca="1">SQRT(Inputs!$B$38)*D504+SQRT(1-Inputs!$B$38)*_xlfn.NORM.S.INV(RAND())</f>
        <v>1.0178398567131932</v>
      </c>
      <c r="AL504" s="23">
        <f ca="1">SQRT(Inputs!$B$38)*E504+SQRT(1-Inputs!$B$38)*_xlfn.NORM.S.INV(RAND())</f>
        <v>-0.46038039732641017</v>
      </c>
      <c r="AM504" s="23">
        <f ca="1">SQRT(Inputs!$B$38)*F504+SQRT(1-Inputs!$B$38)*_xlfn.NORM.S.INV(RAND())</f>
        <v>-7.8191555809899976E-2</v>
      </c>
      <c r="AN504" s="23">
        <f ca="1">SQRT(Inputs!$B$38)*G504+SQRT(1-Inputs!$B$38)*_xlfn.NORM.S.INV(RAND())</f>
        <v>1.1878014097408107</v>
      </c>
      <c r="AO504" s="23">
        <f ca="1">SQRT(Inputs!$B$38)*H504+SQRT(1-Inputs!$B$38)*_xlfn.NORM.S.INV(RAND())</f>
        <v>-1.2790930060057559</v>
      </c>
      <c r="AP504" s="23">
        <f ca="1">SQRT(Inputs!$B$38)*I504+SQRT(1-Inputs!$B$38)*_xlfn.NORM.S.INV(RAND())</f>
        <v>0.29804574840495907</v>
      </c>
      <c r="AQ504" s="23">
        <f ca="1">SQRT(Inputs!$B$38)*J504+SQRT(1-Inputs!$B$38)*_xlfn.NORM.S.INV(RAND())</f>
        <v>-1.0324878471365355</v>
      </c>
      <c r="AR504" s="23">
        <f ca="1">SQRT(Inputs!$B$38)*K504+SQRT(1-Inputs!$B$38)*_xlfn.NORM.S.INV(RAND())</f>
        <v>0.48404085657672991</v>
      </c>
      <c r="AS504" s="23">
        <f ca="1">SQRT(Inputs!$B$38)*L504+SQRT(1-Inputs!$B$38)*_xlfn.NORM.S.INV(RAND())</f>
        <v>0.36094733476475549</v>
      </c>
      <c r="AT504" s="23">
        <f ca="1">SQRT(Inputs!$B$38)*M504+SQRT(1-Inputs!$B$38)*_xlfn.NORM.S.INV(RAND())</f>
        <v>-0.76077349062145017</v>
      </c>
      <c r="AU504" s="15">
        <f ca="1">Inputs!$B$6*EXP($B$8-0.5*C$5^2+C$5*N504)</f>
        <v>4870.2827081089263</v>
      </c>
      <c r="AV504" s="15">
        <f t="shared" ca="1" si="255"/>
        <v>4383.3459599279704</v>
      </c>
      <c r="AW504" s="15">
        <f t="shared" ca="1" si="256"/>
        <v>5433.286930913222</v>
      </c>
      <c r="AX504" s="15">
        <f t="shared" ca="1" si="257"/>
        <v>7239.8736695330654</v>
      </c>
      <c r="AY504" s="15">
        <f t="shared" ca="1" si="258"/>
        <v>9964.0953763747129</v>
      </c>
      <c r="AZ504" s="15">
        <f t="shared" ca="1" si="259"/>
        <v>11619.992070461592</v>
      </c>
      <c r="BA504" s="15">
        <f t="shared" ca="1" si="260"/>
        <v>15394.474132270221</v>
      </c>
      <c r="BB504" s="15">
        <f t="shared" ca="1" si="261"/>
        <v>16444.317146723592</v>
      </c>
      <c r="BC504" s="15">
        <f t="shared" ca="1" si="262"/>
        <v>20821.937263272226</v>
      </c>
      <c r="BD504" s="15">
        <f t="shared" ca="1" si="263"/>
        <v>25075.986259682042</v>
      </c>
      <c r="BE504" s="15">
        <f t="shared" ca="1" si="264"/>
        <v>30930.630359906976</v>
      </c>
      <c r="BF504" s="15">
        <f ca="1">Inputs!$B$13*EXP($B$9-0.5*C$6^2+C$6*Y504)</f>
        <v>13649.121550203488</v>
      </c>
      <c r="BG504" s="15">
        <f t="shared" ca="1" si="265"/>
        <v>11650.468494110386</v>
      </c>
      <c r="BH504" s="15">
        <f t="shared" ca="1" si="266"/>
        <v>15893.131481599903</v>
      </c>
      <c r="BI504" s="15">
        <f t="shared" ca="1" si="267"/>
        <v>22185.97566660721</v>
      </c>
      <c r="BJ504" s="15">
        <f t="shared" ca="1" si="268"/>
        <v>26868.055810852791</v>
      </c>
      <c r="BK504" s="15">
        <f t="shared" ca="1" si="269"/>
        <v>30464.905235953014</v>
      </c>
      <c r="BL504" s="15">
        <f t="shared" ca="1" si="270"/>
        <v>35360.295870763097</v>
      </c>
      <c r="BM504" s="15">
        <f t="shared" ca="1" si="271"/>
        <v>42935.669576102446</v>
      </c>
      <c r="BN504" s="15">
        <f t="shared" ca="1" si="272"/>
        <v>64920.48808447145</v>
      </c>
      <c r="BO504" s="15">
        <f t="shared" ca="1" si="273"/>
        <v>76589.608009959164</v>
      </c>
      <c r="BP504" s="15">
        <f t="shared" ca="1" si="274"/>
        <v>88707.10535488528</v>
      </c>
      <c r="BQ504" s="15">
        <f ca="1">Inputs!$B$20*EXP($B$10-0.5*C$7^2+C$7*AJ504)</f>
        <v>5933.3238281719714</v>
      </c>
      <c r="BR504" s="15">
        <f t="shared" ca="1" si="275"/>
        <v>11122.962648644734</v>
      </c>
      <c r="BS504" s="15">
        <f t="shared" ca="1" si="276"/>
        <v>13345.194855231493</v>
      </c>
      <c r="BT504" s="15">
        <f t="shared" ca="1" si="277"/>
        <v>18026.540895566883</v>
      </c>
      <c r="BU504" s="15">
        <f t="shared" ca="1" si="278"/>
        <v>33301.173979570987</v>
      </c>
      <c r="BV504" s="15">
        <f t="shared" ca="1" si="279"/>
        <v>34731.434804855082</v>
      </c>
      <c r="BW504" s="15">
        <f t="shared" ca="1" si="280"/>
        <v>51621.522345174773</v>
      </c>
      <c r="BX504" s="15">
        <f t="shared" ca="1" si="281"/>
        <v>58701.583049901215</v>
      </c>
      <c r="BY504" s="15">
        <f t="shared" ca="1" si="282"/>
        <v>90231.911727354003</v>
      </c>
      <c r="BZ504" s="15">
        <f t="shared" ca="1" si="283"/>
        <v>135293.98727781617</v>
      </c>
      <c r="CA504" s="15">
        <f t="shared" ca="1" si="284"/>
        <v>166015.5252115739</v>
      </c>
      <c r="CB504" s="15">
        <f ca="1">(AU504*DCF!C$10-DCF!C$5*MAX(AU504*DCF!C$10,0)-MAX(AU504-Inputs!$B$6,0)/Inputs!$B$10)*DCF!C$6</f>
        <v>1043.7299713383061</v>
      </c>
      <c r="CC504" s="15">
        <f ca="1">(AV504*DCF!D$10-DCF!D$5*MAX(AV504*DCF!D$10,0)-MAX(AV504-AU504,0)/Inputs!$B$10)*DCF!D$6</f>
        <v>1068.4108815383377</v>
      </c>
      <c r="CD504" s="15">
        <f ca="1">(AW504*DCF!E$10-DCF!E$5*MAX(AW504*DCF!E$10,0)-MAX(AW504-AV504,0)/Inputs!$B$10)*DCF!E$6</f>
        <v>1017.9692752165903</v>
      </c>
      <c r="CE504" s="15">
        <f ca="1">(AX504*DCF!F$10-DCF!F$5*MAX(AX504*DCF!F$10,0)-MAX(AX504-AW504,0)/Inputs!$B$10)*DCF!F$6</f>
        <v>1204.5469742253258</v>
      </c>
      <c r="CF504" s="15">
        <f ca="1">(AY504*DCF!G$10-DCF!G$5*MAX(AY504*DCF!G$10,0)-MAX(AY504-AX504,0)/Inputs!$B$10)*DCF!G$6</f>
        <v>1529.3582112532797</v>
      </c>
      <c r="CG504" s="15">
        <f ca="1">(AZ504*DCF!H$10-DCF!H$5*MAX(AZ504*DCF!H$10,0)-MAX(AZ504-AY504,0)/Inputs!$B$10)*DCF!H$6</f>
        <v>1961.9956513819395</v>
      </c>
      <c r="CH504" s="15">
        <f ca="1">(BA504*DCF!I$10-DCF!I$5*MAX(BA504*DCF!I$10,0)-MAX(BA504-AZ504,0)/Inputs!$B$10)*DCF!I$6</f>
        <v>2192.8615278044631</v>
      </c>
      <c r="CI504" s="15">
        <f ca="1">(BB504*DCF!J$10-DCF!J$5*MAX(BB504*DCF!J$10,0)-MAX(BB504-BA504,0)/Inputs!$B$10)*DCF!J$6</f>
        <v>2662.796569711159</v>
      </c>
      <c r="CJ504" s="15">
        <f ca="1">(BC504*DCF!K$10-DCF!K$5*MAX(BC504*DCF!K$10,0)-MAX(BC504-BB504,0)/Inputs!$B$10)*DCF!K$6</f>
        <v>2739.1973204559927</v>
      </c>
      <c r="CK504" s="15">
        <f ca="1">(BD504*DCF!L$10-DCF!L$5*MAX(BD504*DCF!L$10,0)-MAX(BD504-BC504,0)/Inputs!$B$10)*DCF!L$6</f>
        <v>3231.8181578017434</v>
      </c>
      <c r="CL504" s="15">
        <f ca="1">(BE504*DCF!M$10-DCF!M$5*MAX(BE504*DCF!M$10,0)-MAX(BE504-BD504,0)/Inputs!$B$10)*DCF!M$6</f>
        <v>3665.312207895051</v>
      </c>
      <c r="CM504" s="15">
        <f ca="1">(BF504*DCF!C$28-DCF!C$5*MAX(BF504*DCF!C$28,0)-MAX(BF504-Inputs!$B$13,0)/Inputs!$B$17)*DCF!C$6</f>
        <v>3643.1924652203834</v>
      </c>
      <c r="CN504" s="15">
        <f ca="1">(BG504*DCF!D$28-DCF!D$5*MAX(BG504*DCF!D$28,0)-MAX(BG504-BF504,0)/Inputs!$B$17)*DCF!D$6</f>
        <v>3431.3316757116618</v>
      </c>
      <c r="CO504" s="15">
        <f ca="1">(BH504*DCF!E$28-DCF!E$5*MAX(BH504*DCF!E$28,0)-MAX(BH504-BG504,0)/Inputs!$B$17)*DCF!E$6</f>
        <v>3665.0473602340812</v>
      </c>
      <c r="CP504" s="15">
        <f ca="1">(BI504*DCF!F$28-DCF!F$5*MAX(BI504*DCF!F$28,0)-MAX(BI504-BH504,0)/Inputs!$B$17)*DCF!F$6</f>
        <v>4877.1962458793923</v>
      </c>
      <c r="CQ504" s="15">
        <f ca="1">(BJ504*DCF!G$28-DCF!G$5*MAX(BJ504*DCF!G$28,0)-MAX(BJ504-BI504,0)/Inputs!$B$17)*DCF!G$6</f>
        <v>6183.6413005198519</v>
      </c>
      <c r="CR504" s="15">
        <f ca="1">(BK504*DCF!H$28-DCF!H$5*MAX(BK504*DCF!H$28,0)-MAX(BK504-BJ504,0)/Inputs!$B$17)*DCF!H$6</f>
        <v>6975.4577155759525</v>
      </c>
      <c r="CS504" s="15">
        <f ca="1">(BL504*DCF!I$28-DCF!I$5*MAX(BL504*DCF!I$28,0)-MAX(BL504-BK504,0)/Inputs!$B$17)*DCF!I$6</f>
        <v>7612.4423314910173</v>
      </c>
      <c r="CT504" s="15">
        <f ca="1">(BM504*DCF!J$28-DCF!J$5*MAX(BM504*DCF!J$28,0)-MAX(BM504-BL504,0)/Inputs!$B$17)*DCF!J$6</f>
        <v>8573.7860098282254</v>
      </c>
      <c r="CU504" s="15">
        <f ca="1">(BN504*DCF!K$28-DCF!K$5*MAX(BN504*DCF!K$28,0)-MAX(BN504-BM504,0)/Inputs!$B$17)*DCF!K$6</f>
        <v>11017.271130775976</v>
      </c>
      <c r="CV504" s="15">
        <f ca="1">(BO504*DCF!L$28-DCF!L$5*MAX(BO504*DCF!L$28,0)-MAX(BO504-BN504,0)/Inputs!$B$17)*DCF!L$6</f>
        <v>13960.854026516787</v>
      </c>
      <c r="CW504" s="15">
        <f ca="1">(BP504*DCF!M$28-DCF!M$5*MAX(BP504*DCF!M$28,0)-MAX(BP504-BO504,0)/Inputs!$B$17)*DCF!M$6</f>
        <v>15423.674244208843</v>
      </c>
      <c r="CX504" s="15">
        <f ca="1">(BQ504*DCF!C$46-DCF!C$5*MAX(BQ504*DCF!C$46,0)-MAX(BQ504-Inputs!$B$20,0)/Inputs!$B$24)*DCF!C$6</f>
        <v>-2632.3259779482478</v>
      </c>
      <c r="CY504" s="15">
        <f ca="1">(BR504*DCF!D$46-DCF!D$5*MAX(BR504*DCF!D$46,0)-MAX(BR504-BQ504,0)/Inputs!$B$24)*DCF!D$6</f>
        <v>-4112.8061400639635</v>
      </c>
      <c r="CZ504" s="15">
        <f ca="1">(BS504*DCF!E$46-DCF!E$5*MAX(BS504*DCF!E$46,0)-MAX(BS504-BR504,0)/Inputs!$B$24)*DCF!E$6</f>
        <v>-2454.0352861101319</v>
      </c>
      <c r="DA504" s="15">
        <f ca="1">(BT504*DCF!F$46-DCF!F$5*MAX(BT504*DCF!F$46,0)-MAX(BT504-BS504,0)/Inputs!$B$24)*DCF!F$6</f>
        <v>-3017.4327624243151</v>
      </c>
      <c r="DB504" s="15">
        <f ca="1">(BU504*DCF!G$46-DCF!G$5*MAX(BU504*DCF!G$46,0)-MAX(BU504-BT504,0)/Inputs!$B$24)*DCF!G$6</f>
        <v>-6258.2704771453937</v>
      </c>
      <c r="DC504" s="15">
        <f ca="1">(BV504*DCF!H$46-DCF!H$5*MAX(BV504*DCF!H$46,0)-MAX(BV504-BU504,0)/Inputs!$B$24)*DCF!H$6</f>
        <v>-444.44478810356134</v>
      </c>
      <c r="DD504" s="15">
        <f ca="1">(BW504*DCF!I$46-DCF!I$5*MAX(BW504*DCF!I$46,0)-MAX(BW504-BV504,0)/Inputs!$B$24)*DCF!I$6</f>
        <v>-3656.2716649720396</v>
      </c>
      <c r="DE504" s="15">
        <f ca="1">(BX504*DCF!J$46-DCF!J$5*MAX(BX504*DCF!J$46,0)-MAX(BX504-BW504,0)/Inputs!$B$24)*DCF!J$6</f>
        <v>584.85260488381289</v>
      </c>
      <c r="DF504" s="15">
        <f ca="1">(BY504*DCF!K$46-DCF!K$5*MAX(BY504*DCF!K$46,0)-MAX(BY504-BX504,0)/Inputs!$B$24)*DCF!K$6</f>
        <v>-2569.7429740082803</v>
      </c>
      <c r="DG504" s="15">
        <f ca="1">(BZ504*DCF!L$46-DCF!L$5*MAX(BZ504*DCF!L$46,0)-MAX(BZ504-BY504,0)/Inputs!$B$24)*DCF!L$6</f>
        <v>-845.44938182271926</v>
      </c>
      <c r="DH504" s="15">
        <f ca="1">(CA504*DCF!M$46-DCF!M$5*MAX(CA504*DCF!M$46,0)-MAX(CA504-BZ504,0)/Inputs!$B$24)*DCF!M$6</f>
        <v>6592.4375425203116</v>
      </c>
      <c r="DI504" s="15">
        <f ca="1">SUM(CB504:CL504)+BE504*DCF!M$10*(1+Inputs!$B$30)*(1-Inputs!$B$33)*(1-Inputs!$B$30/Inputs!$B$31)/(Inputs!$B$29-Inputs!$B$30)*DCF!M$6</f>
        <v>108398.35005548655</v>
      </c>
      <c r="DJ504" s="15">
        <f ca="1">SUM(CM504:CW504)+BP504*DCF!M$28*(1+Inputs!$B$30)*(1-Inputs!$B$33)*(1-Inputs!$B$30/Inputs!$B$31)/(Inputs!$B$29-Inputs!$B$30)*DCF!M$6</f>
        <v>414527.9574828638</v>
      </c>
      <c r="DK504" s="15">
        <f ca="1">SUM(CX504:DH504)+CA504*DCF!M$46*(1+Inputs!$B$30)*(1-Inputs!$B$33)*(1-Inputs!$B$30/Inputs!$B$31)/(Inputs!$B$29-Inputs!$B$30)*DCF!M$6</f>
        <v>237866.17846806106</v>
      </c>
      <c r="DM504" s="15">
        <f ca="1">DI504+DJ504+DK504+Inputs!$B$34+Inputs!$B$36-Inputs!$B$35</f>
        <v>837643.48600641137</v>
      </c>
    </row>
    <row r="505" spans="1:117" x14ac:dyDescent="0.75">
      <c r="A505" s="11">
        <v>492</v>
      </c>
      <c r="C505" s="23">
        <f t="shared" ca="1" si="289"/>
        <v>-0.36030894852508555</v>
      </c>
      <c r="D505" s="23">
        <f t="shared" ca="1" si="289"/>
        <v>-2.366473138177871</v>
      </c>
      <c r="E505" s="23">
        <f t="shared" ca="1" si="289"/>
        <v>-7.8387857389068061E-2</v>
      </c>
      <c r="F505" s="23">
        <f t="shared" ca="1" si="289"/>
        <v>-0.74226427274443851</v>
      </c>
      <c r="G505" s="23">
        <f t="shared" ca="1" si="289"/>
        <v>-1.1064464961812248</v>
      </c>
      <c r="H505" s="23">
        <f t="shared" ca="1" si="289"/>
        <v>0.97078372819452152</v>
      </c>
      <c r="I505" s="23">
        <f t="shared" ca="1" si="289"/>
        <v>-0.18851970565968049</v>
      </c>
      <c r="J505" s="23">
        <f t="shared" ca="1" si="289"/>
        <v>-0.61828709743260568</v>
      </c>
      <c r="K505" s="23">
        <f t="shared" ca="1" si="289"/>
        <v>-1.368306550282359</v>
      </c>
      <c r="L505" s="23">
        <f t="shared" ca="1" si="289"/>
        <v>-2.8205900378437173E-2</v>
      </c>
      <c r="M505" s="23">
        <f t="shared" ca="1" si="289"/>
        <v>-0.1816943972689529</v>
      </c>
      <c r="N505" s="23">
        <f ca="1">SQRT(Inputs!$B$38)*C505+SQRT(1-Inputs!$B$38)*_xlfn.NORM.S.INV(RAND())</f>
        <v>0.45819538375976665</v>
      </c>
      <c r="O505" s="23">
        <f ca="1">SQRT(Inputs!$B$38)*D505+SQRT(1-Inputs!$B$38)*_xlfn.NORM.S.INV(RAND())</f>
        <v>-0.82715263740641953</v>
      </c>
      <c r="P505" s="23">
        <f ca="1">SQRT(Inputs!$B$38)*E505+SQRT(1-Inputs!$B$38)*_xlfn.NORM.S.INV(RAND())</f>
        <v>-0.28197396025497312</v>
      </c>
      <c r="Q505" s="23">
        <f ca="1">SQRT(Inputs!$B$38)*F505+SQRT(1-Inputs!$B$38)*_xlfn.NORM.S.INV(RAND())</f>
        <v>0.90890019416984935</v>
      </c>
      <c r="R505" s="23">
        <f ca="1">SQRT(Inputs!$B$38)*G505+SQRT(1-Inputs!$B$38)*_xlfn.NORM.S.INV(RAND())</f>
        <v>-1.5929345289035644</v>
      </c>
      <c r="S505" s="23">
        <f ca="1">SQRT(Inputs!$B$38)*H505+SQRT(1-Inputs!$B$38)*_xlfn.NORM.S.INV(RAND())</f>
        <v>1.1537059771190492</v>
      </c>
      <c r="T505" s="23">
        <f ca="1">SQRT(Inputs!$B$38)*I505+SQRT(1-Inputs!$B$38)*_xlfn.NORM.S.INV(RAND())</f>
        <v>0.63333327605386902</v>
      </c>
      <c r="U505" s="23">
        <f ca="1">SQRT(Inputs!$B$38)*J505+SQRT(1-Inputs!$B$38)*_xlfn.NORM.S.INV(RAND())</f>
        <v>-1.7541187419494448</v>
      </c>
      <c r="V505" s="23">
        <f ca="1">SQRT(Inputs!$B$38)*K505+SQRT(1-Inputs!$B$38)*_xlfn.NORM.S.INV(RAND())</f>
        <v>-1.7258516855021813</v>
      </c>
      <c r="W505" s="23">
        <f ca="1">SQRT(Inputs!$B$38)*L505+SQRT(1-Inputs!$B$38)*_xlfn.NORM.S.INV(RAND())</f>
        <v>1.1625814828265415</v>
      </c>
      <c r="X505" s="23">
        <f ca="1">SQRT(Inputs!$B$38)*M505+SQRT(1-Inputs!$B$38)*_xlfn.NORM.S.INV(RAND())</f>
        <v>-0.96201460780451076</v>
      </c>
      <c r="Y505" s="23">
        <f ca="1">SQRT(Inputs!$B$38)*C505+SQRT(1-Inputs!$B$38)*_xlfn.NORM.S.INV(RAND())</f>
        <v>0.45341846935265828</v>
      </c>
      <c r="Z505" s="23">
        <f ca="1">SQRT(Inputs!$B$38)*D505+SQRT(1-Inputs!$B$38)*_xlfn.NORM.S.INV(RAND())</f>
        <v>-1.8748628897658524</v>
      </c>
      <c r="AA505" s="23">
        <f ca="1">SQRT(Inputs!$B$38)*E505+SQRT(1-Inputs!$B$38)*_xlfn.NORM.S.INV(RAND())</f>
        <v>-0.40868745042646293</v>
      </c>
      <c r="AB505" s="23">
        <f ca="1">SQRT(Inputs!$B$38)*F505+SQRT(1-Inputs!$B$38)*_xlfn.NORM.S.INV(RAND())</f>
        <v>1.0890815171721735</v>
      </c>
      <c r="AC505" s="23">
        <f ca="1">SQRT(Inputs!$B$38)*G505+SQRT(1-Inputs!$B$38)*_xlfn.NORM.S.INV(RAND())</f>
        <v>-0.38106049361375599</v>
      </c>
      <c r="AD505" s="23">
        <f ca="1">SQRT(Inputs!$B$38)*H505+SQRT(1-Inputs!$B$38)*_xlfn.NORM.S.INV(RAND())</f>
        <v>1.9117539309643448</v>
      </c>
      <c r="AE505" s="23">
        <f ca="1">SQRT(Inputs!$B$38)*I505+SQRT(1-Inputs!$B$38)*_xlfn.NORM.S.INV(RAND())</f>
        <v>-0.10218161671503698</v>
      </c>
      <c r="AF505" s="23">
        <f ca="1">SQRT(Inputs!$B$38)*J505+SQRT(1-Inputs!$B$38)*_xlfn.NORM.S.INV(RAND())</f>
        <v>-0.55464290812859118</v>
      </c>
      <c r="AG505" s="23">
        <f ca="1">SQRT(Inputs!$B$38)*K505+SQRT(1-Inputs!$B$38)*_xlfn.NORM.S.INV(RAND())</f>
        <v>-1.4488008315852454</v>
      </c>
      <c r="AH505" s="23">
        <f ca="1">SQRT(Inputs!$B$38)*L505+SQRT(1-Inputs!$B$38)*_xlfn.NORM.S.INV(RAND())</f>
        <v>-0.39167681453846259</v>
      </c>
      <c r="AI505" s="23">
        <f ca="1">SQRT(Inputs!$B$38)*M505+SQRT(1-Inputs!$B$38)*_xlfn.NORM.S.INV(RAND())</f>
        <v>-0.27042806487855581</v>
      </c>
      <c r="AJ505" s="23">
        <f ca="1">SQRT(Inputs!$B$38)*C505+SQRT(1-Inputs!$B$38)*_xlfn.NORM.S.INV(RAND())</f>
        <v>0.54795144971305743</v>
      </c>
      <c r="AK505" s="23">
        <f ca="1">SQRT(Inputs!$B$38)*D505+SQRT(1-Inputs!$B$38)*_xlfn.NORM.S.INV(RAND())</f>
        <v>-0.45013227569538061</v>
      </c>
      <c r="AL505" s="23">
        <f ca="1">SQRT(Inputs!$B$38)*E505+SQRT(1-Inputs!$B$38)*_xlfn.NORM.S.INV(RAND())</f>
        <v>0.53312932682588632</v>
      </c>
      <c r="AM505" s="23">
        <f ca="1">SQRT(Inputs!$B$38)*F505+SQRT(1-Inputs!$B$38)*_xlfn.NORM.S.INV(RAND())</f>
        <v>-0.58478571206036412</v>
      </c>
      <c r="AN505" s="23">
        <f ca="1">SQRT(Inputs!$B$38)*G505+SQRT(1-Inputs!$B$38)*_xlfn.NORM.S.INV(RAND())</f>
        <v>-0.19950709109550524</v>
      </c>
      <c r="AO505" s="23">
        <f ca="1">SQRT(Inputs!$B$38)*H505+SQRT(1-Inputs!$B$38)*_xlfn.NORM.S.INV(RAND())</f>
        <v>-0.92573614034944762</v>
      </c>
      <c r="AP505" s="23">
        <f ca="1">SQRT(Inputs!$B$38)*I505+SQRT(1-Inputs!$B$38)*_xlfn.NORM.S.INV(RAND())</f>
        <v>1.3002257339148997</v>
      </c>
      <c r="AQ505" s="23">
        <f ca="1">SQRT(Inputs!$B$38)*J505+SQRT(1-Inputs!$B$38)*_xlfn.NORM.S.INV(RAND())</f>
        <v>0.49457874494896281</v>
      </c>
      <c r="AR505" s="23">
        <f ca="1">SQRT(Inputs!$B$38)*K505+SQRT(1-Inputs!$B$38)*_xlfn.NORM.S.INV(RAND())</f>
        <v>-0.28508811624325142</v>
      </c>
      <c r="AS505" s="23">
        <f ca="1">SQRT(Inputs!$B$38)*L505+SQRT(1-Inputs!$B$38)*_xlfn.NORM.S.INV(RAND())</f>
        <v>0.88703295777988178</v>
      </c>
      <c r="AT505" s="23">
        <f ca="1">SQRT(Inputs!$B$38)*M505+SQRT(1-Inputs!$B$38)*_xlfn.NORM.S.INV(RAND())</f>
        <v>-1.2240805896256451E-2</v>
      </c>
      <c r="AU505" s="15">
        <f ca="1">Inputs!$B$6*EXP($B$8-0.5*C$5^2+C$5*N505)</f>
        <v>5344.2789471536034</v>
      </c>
      <c r="AV505" s="15">
        <f t="shared" ca="1" si="255"/>
        <v>5760.3117963437589</v>
      </c>
      <c r="AW505" s="15">
        <f t="shared" ca="1" si="256"/>
        <v>6761.5641850024458</v>
      </c>
      <c r="AX505" s="15">
        <f t="shared" ca="1" si="257"/>
        <v>9247.8746556945243</v>
      </c>
      <c r="AY505" s="15">
        <f t="shared" ca="1" si="258"/>
        <v>9383.2912832412658</v>
      </c>
      <c r="AZ505" s="15">
        <f t="shared" ca="1" si="259"/>
        <v>13030.658962523401</v>
      </c>
      <c r="BA505" s="15">
        <f t="shared" ca="1" si="260"/>
        <v>17038.997576581965</v>
      </c>
      <c r="BB505" s="15">
        <f t="shared" ca="1" si="261"/>
        <v>17498.81649763574</v>
      </c>
      <c r="BC505" s="15">
        <f t="shared" ca="1" si="262"/>
        <v>18142.732294212889</v>
      </c>
      <c r="BD505" s="15">
        <f t="shared" ca="1" si="263"/>
        <v>24779.785763324107</v>
      </c>
      <c r="BE505" s="15">
        <f t="shared" ca="1" si="264"/>
        <v>27817.127035114299</v>
      </c>
      <c r="BF505" s="15">
        <f ca="1">Inputs!$B$13*EXP($B$9-0.5*C$6^2+C$6*Y505)</f>
        <v>15131.870012627769</v>
      </c>
      <c r="BG505" s="15">
        <f t="shared" ca="1" si="265"/>
        <v>13148.65548258508</v>
      </c>
      <c r="BH505" s="15">
        <f t="shared" ca="1" si="266"/>
        <v>15012.362165512983</v>
      </c>
      <c r="BI505" s="15">
        <f t="shared" ca="1" si="267"/>
        <v>21731.263356259344</v>
      </c>
      <c r="BJ505" s="15">
        <f t="shared" ca="1" si="268"/>
        <v>25217.229414974834</v>
      </c>
      <c r="BK505" s="15">
        <f t="shared" ca="1" si="269"/>
        <v>40150.108352654905</v>
      </c>
      <c r="BL505" s="15">
        <f t="shared" ca="1" si="270"/>
        <v>48670.783987495852</v>
      </c>
      <c r="BM505" s="15">
        <f t="shared" ca="1" si="271"/>
        <v>55843.515333024072</v>
      </c>
      <c r="BN505" s="15">
        <f t="shared" ca="1" si="272"/>
        <v>57734.069656399894</v>
      </c>
      <c r="BO505" s="15">
        <f t="shared" ca="1" si="273"/>
        <v>67874.175604960605</v>
      </c>
      <c r="BP505" s="15">
        <f t="shared" ca="1" si="274"/>
        <v>81019.652511334309</v>
      </c>
      <c r="BQ505" s="15">
        <f ca="1">Inputs!$B$20*EXP($B$10-0.5*C$7^2+C$7*AJ505)</f>
        <v>5209.7001426759452</v>
      </c>
      <c r="BR505" s="15">
        <f t="shared" ca="1" si="275"/>
        <v>6127.2792224017949</v>
      </c>
      <c r="BS505" s="15">
        <f t="shared" ca="1" si="276"/>
        <v>9778.9722695868059</v>
      </c>
      <c r="BT505" s="15">
        <f t="shared" ca="1" si="277"/>
        <v>11565.507710130929</v>
      </c>
      <c r="BU505" s="15">
        <f t="shared" ca="1" si="278"/>
        <v>15273.019434690663</v>
      </c>
      <c r="BV505" s="15">
        <f t="shared" ca="1" si="279"/>
        <v>17248.947974172192</v>
      </c>
      <c r="BW505" s="15">
        <f t="shared" ca="1" si="280"/>
        <v>31694.884451361817</v>
      </c>
      <c r="BX505" s="15">
        <f t="shared" ca="1" si="281"/>
        <v>48951.041694474472</v>
      </c>
      <c r="BY505" s="15">
        <f t="shared" ca="1" si="282"/>
        <v>64947.790280707071</v>
      </c>
      <c r="BZ505" s="15">
        <f t="shared" ca="1" si="283"/>
        <v>107271.49872663598</v>
      </c>
      <c r="CA505" s="15">
        <f t="shared" ca="1" si="284"/>
        <v>150356.48726364272</v>
      </c>
      <c r="CB505" s="15">
        <f ca="1">(AU505*DCF!C$10-DCF!C$5*MAX(AU505*DCF!C$10,0)-MAX(AU505-Inputs!$B$6,0)/Inputs!$B$10)*DCF!C$6</f>
        <v>1040.3502936684379</v>
      </c>
      <c r="CC505" s="15">
        <f ca="1">(AV505*DCF!D$10-DCF!D$5*MAX(AV505*DCF!D$10,0)-MAX(AV505-AU505,0)/Inputs!$B$10)*DCF!D$6</f>
        <v>1302.598253605498</v>
      </c>
      <c r="CD505" s="15">
        <f ca="1">(AW505*DCF!E$10-DCF!E$5*MAX(AW505*DCF!E$10,0)-MAX(AW505-AV505,0)/Inputs!$B$10)*DCF!E$6</f>
        <v>1335.6140338072894</v>
      </c>
      <c r="CE505" s="15">
        <f ca="1">(AX505*DCF!F$10-DCF!F$5*MAX(AX505*DCF!F$10,0)-MAX(AX505-AW505,0)/Inputs!$B$10)*DCF!F$6</f>
        <v>1501.4567330704081</v>
      </c>
      <c r="CF505" s="15">
        <f ca="1">(AY505*DCF!G$10-DCF!G$5*MAX(AY505*DCF!G$10,0)-MAX(AY505-AX505,0)/Inputs!$B$10)*DCF!G$6</f>
        <v>1907.3024982670088</v>
      </c>
      <c r="CG505" s="15">
        <f ca="1">(AZ505*DCF!H$10-DCF!H$5*MAX(AZ505*DCF!H$10,0)-MAX(AZ505-AY505,0)/Inputs!$B$10)*DCF!H$6</f>
        <v>1882.2562650620516</v>
      </c>
      <c r="CH505" s="15">
        <f ca="1">(BA505*DCF!I$10-DCF!I$5*MAX(BA505*DCF!I$10,0)-MAX(BA505-AZ505,0)/Inputs!$B$10)*DCF!I$6</f>
        <v>2454.8953005200756</v>
      </c>
      <c r="CI505" s="15">
        <f ca="1">(BB505*DCF!J$10-DCF!J$5*MAX(BB505*DCF!J$10,0)-MAX(BB505-BA505,0)/Inputs!$B$10)*DCF!J$6</f>
        <v>2933.1595336463015</v>
      </c>
      <c r="CJ505" s="15">
        <f ca="1">(BC505*DCF!K$10-DCF!K$5*MAX(BC505*DCF!K$10,0)-MAX(BC505-BB505,0)/Inputs!$B$10)*DCF!K$6</f>
        <v>2830.5501160913004</v>
      </c>
      <c r="CK505" s="15">
        <f ca="1">(BD505*DCF!L$10-DCF!L$5*MAX(BD505*DCF!L$10,0)-MAX(BD505-BC505,0)/Inputs!$B$10)*DCF!L$6</f>
        <v>2878.9844278845758</v>
      </c>
      <c r="CL505" s="15">
        <f ca="1">(BE505*DCF!M$10-DCF!M$5*MAX(BE505*DCF!M$10,0)-MAX(BE505-BD505,0)/Inputs!$B$10)*DCF!M$6</f>
        <v>3562.5135440454928</v>
      </c>
      <c r="CM505" s="15">
        <f ca="1">(BF505*DCF!C$28-DCF!C$5*MAX(BF505*DCF!C$28,0)-MAX(BF505-Inputs!$B$13,0)/Inputs!$B$17)*DCF!C$6</f>
        <v>3753.2814373890014</v>
      </c>
      <c r="CN505" s="15">
        <f ca="1">(BG505*DCF!D$28-DCF!D$5*MAX(BG505*DCF!D$28,0)-MAX(BG505-BF505,0)/Inputs!$B$17)*DCF!D$6</f>
        <v>3872.582297718071</v>
      </c>
      <c r="CO505" s="15">
        <f ca="1">(BH505*DCF!E$28-DCF!E$5*MAX(BH505*DCF!E$28,0)-MAX(BH505-BG505,0)/Inputs!$B$17)*DCF!E$6</f>
        <v>3884.4573483627523</v>
      </c>
      <c r="CP505" s="15">
        <f ca="1">(BI505*DCF!F$28-DCF!F$5*MAX(BI505*DCF!F$28,0)-MAX(BI505-BH505,0)/Inputs!$B$17)*DCF!F$6</f>
        <v>4676.183418894896</v>
      </c>
      <c r="CQ505" s="15">
        <f ca="1">(BJ505*DCF!G$28-DCF!G$5*MAX(BJ505*DCF!G$28,0)-MAX(BJ505-BI505,0)/Inputs!$B$17)*DCF!G$6</f>
        <v>5956.496440347325</v>
      </c>
      <c r="CR505" s="15">
        <f ca="1">(BK505*DCF!H$28-DCF!H$5*MAX(BK505*DCF!H$28,0)-MAX(BK505-BJ505,0)/Inputs!$B$17)*DCF!H$6</f>
        <v>7609.4144435352528</v>
      </c>
      <c r="CS505" s="15">
        <f ca="1">(BL505*DCF!I$28-DCF!I$5*MAX(BL505*DCF!I$28,0)-MAX(BL505-BK505,0)/Inputs!$B$17)*DCF!I$6</f>
        <v>10222.104498704286</v>
      </c>
      <c r="CT505" s="15">
        <f ca="1">(BM505*DCF!J$28-DCF!J$5*MAX(BM505*DCF!J$28,0)-MAX(BM505-BL505,0)/Inputs!$B$17)*DCF!J$6</f>
        <v>11506.694264576739</v>
      </c>
      <c r="CU505" s="15">
        <f ca="1">(BN505*DCF!K$28-DCF!K$5*MAX(BN505*DCF!K$28,0)-MAX(BN505-BM505,0)/Inputs!$B$17)*DCF!K$6</f>
        <v>11960.899761593255</v>
      </c>
      <c r="CV505" s="15">
        <f ca="1">(BO505*DCF!L$28-DCF!L$5*MAX(BO505*DCF!L$28,0)-MAX(BO505-BN505,0)/Inputs!$B$17)*DCF!L$6</f>
        <v>12394.952806993404</v>
      </c>
      <c r="CW505" s="15">
        <f ca="1">(BP505*DCF!M$28-DCF!M$5*MAX(BP505*DCF!M$28,0)-MAX(BP505-BO505,0)/Inputs!$B$17)*DCF!M$6</f>
        <v>13869.822793074101</v>
      </c>
      <c r="CX505" s="15">
        <f ca="1">(BQ505*DCF!C$46-DCF!C$5*MAX(BQ505*DCF!C$46,0)-MAX(BQ505-Inputs!$B$20,0)/Inputs!$B$24)*DCF!C$6</f>
        <v>-2130.9700757570058</v>
      </c>
      <c r="CY505" s="15">
        <f ca="1">(BR505*DCF!D$46-DCF!D$5*MAX(BR505*DCF!D$46,0)-MAX(BR505-BQ505,0)/Inputs!$B$24)*DCF!D$6</f>
        <v>-1437.3070499865346</v>
      </c>
      <c r="CZ505" s="15">
        <f ca="1">(BS505*DCF!E$46-DCF!E$5*MAX(BS505*DCF!E$46,0)-MAX(BS505-BR505,0)/Inputs!$B$24)*DCF!E$6</f>
        <v>-2595.7773670275942</v>
      </c>
      <c r="DA505" s="15">
        <f ca="1">(BT505*DCF!F$46-DCF!F$5*MAX(BT505*DCF!F$46,0)-MAX(BT505-BS505,0)/Inputs!$B$24)*DCF!F$6</f>
        <v>-1492.8074247650816</v>
      </c>
      <c r="DB505" s="15">
        <f ca="1">(BU505*DCF!G$46-DCF!G$5*MAX(BU505*DCF!G$46,0)-MAX(BU505-BT505,0)/Inputs!$B$24)*DCF!G$6</f>
        <v>-1760.8878906355731</v>
      </c>
      <c r="DC505" s="15">
        <f ca="1">(BV505*DCF!H$46-DCF!H$5*MAX(BV505*DCF!H$46,0)-MAX(BV505-BU505,0)/Inputs!$B$24)*DCF!H$6</f>
        <v>-614.00768692885879</v>
      </c>
      <c r="DD505" s="15">
        <f ca="1">(BW505*DCF!I$46-DCF!I$5*MAX(BW505*DCF!I$46,0)-MAX(BW505-BV505,0)/Inputs!$B$24)*DCF!I$6</f>
        <v>-3414.8638732284462</v>
      </c>
      <c r="DE505" s="15">
        <f ca="1">(BX505*DCF!J$46-DCF!J$5*MAX(BX505*DCF!J$46,0)-MAX(BX505-BW505,0)/Inputs!$B$24)*DCF!J$6</f>
        <v>-2522.690181703224</v>
      </c>
      <c r="DF505" s="15">
        <f ca="1">(BY505*DCF!K$46-DCF!K$5*MAX(BY505*DCF!K$46,0)-MAX(BY505-BX505,0)/Inputs!$B$24)*DCF!K$6</f>
        <v>-208.74296663254208</v>
      </c>
      <c r="DG505" s="15">
        <f ca="1">(BZ505*DCF!L$46-DCF!L$5*MAX(BZ505*DCF!L$46,0)-MAX(BZ505-BY505,0)/Inputs!$B$24)*DCF!L$6</f>
        <v>-2162.8130083052652</v>
      </c>
      <c r="DH505" s="15">
        <f ca="1">(CA505*DCF!M$46-DCF!M$5*MAX(CA505*DCF!M$46,0)-MAX(CA505-BZ505,0)/Inputs!$B$24)*DCF!M$6</f>
        <v>2780.1744528819791</v>
      </c>
      <c r="DI505" s="15">
        <f ca="1">SUM(CB505:CL505)+BE505*DCF!M$10*(1+Inputs!$B$30)*(1-Inputs!$B$33)*(1-Inputs!$B$30/Inputs!$B$31)/(Inputs!$B$29-Inputs!$B$30)*DCF!M$6</f>
        <v>101045.11338181564</v>
      </c>
      <c r="DJ505" s="15">
        <f ca="1">SUM(CM505:CW505)+BP505*DCF!M$28*(1+Inputs!$B$30)*(1-Inputs!$B$33)*(1-Inputs!$B$30/Inputs!$B$31)/(Inputs!$B$29-Inputs!$B$30)*DCF!M$6</f>
        <v>390345.2419285677</v>
      </c>
      <c r="DK505" s="15">
        <f ca="1">SUM(CX505:DH505)+CA505*DCF!M$46*(1+Inputs!$B$30)*(1-Inputs!$B$33)*(1-Inputs!$B$30/Inputs!$B$31)/(Inputs!$B$29-Inputs!$B$30)*DCF!M$6</f>
        <v>216908.24710203829</v>
      </c>
      <c r="DM505" s="15">
        <f ca="1">DI505+DJ505+DK505+Inputs!$B$34+Inputs!$B$36-Inputs!$B$35</f>
        <v>785149.60241242172</v>
      </c>
    </row>
    <row r="506" spans="1:117" x14ac:dyDescent="0.75">
      <c r="A506" s="11">
        <v>493</v>
      </c>
      <c r="C506" s="23">
        <f t="shared" ca="1" si="289"/>
        <v>0.16278895731402243</v>
      </c>
      <c r="D506" s="23">
        <f t="shared" ca="1" si="289"/>
        <v>1.6059967817486553</v>
      </c>
      <c r="E506" s="23">
        <f t="shared" ca="1" si="289"/>
        <v>-4.1358342905665306E-2</v>
      </c>
      <c r="F506" s="23">
        <f t="shared" ca="1" si="289"/>
        <v>0.67288344709024372</v>
      </c>
      <c r="G506" s="23">
        <f t="shared" ca="1" si="289"/>
        <v>-1.1853110486146798</v>
      </c>
      <c r="H506" s="23">
        <f t="shared" ca="1" si="289"/>
        <v>1.6120539529948584E-3</v>
      </c>
      <c r="I506" s="23">
        <f t="shared" ca="1" si="289"/>
        <v>-0.72989198376079778</v>
      </c>
      <c r="J506" s="23">
        <f t="shared" ca="1" si="289"/>
        <v>-0.40408344283696468</v>
      </c>
      <c r="K506" s="23">
        <f t="shared" ca="1" si="289"/>
        <v>-1.3930793931251018</v>
      </c>
      <c r="L506" s="23">
        <f t="shared" ca="1" si="289"/>
        <v>-0.87826656128076641</v>
      </c>
      <c r="M506" s="23">
        <f t="shared" ca="1" si="289"/>
        <v>-1.0416357192741383E-2</v>
      </c>
      <c r="N506" s="23">
        <f ca="1">SQRT(Inputs!$B$38)*C506+SQRT(1-Inputs!$B$38)*_xlfn.NORM.S.INV(RAND())</f>
        <v>-1.7316420795888734</v>
      </c>
      <c r="O506" s="23">
        <f ca="1">SQRT(Inputs!$B$38)*D506+SQRT(1-Inputs!$B$38)*_xlfn.NORM.S.INV(RAND())</f>
        <v>0.20661983742983769</v>
      </c>
      <c r="P506" s="23">
        <f ca="1">SQRT(Inputs!$B$38)*E506+SQRT(1-Inputs!$B$38)*_xlfn.NORM.S.INV(RAND())</f>
        <v>0.59747612499880254</v>
      </c>
      <c r="Q506" s="23">
        <f ca="1">SQRT(Inputs!$B$38)*F506+SQRT(1-Inputs!$B$38)*_xlfn.NORM.S.INV(RAND())</f>
        <v>0.28895483863186777</v>
      </c>
      <c r="R506" s="23">
        <f ca="1">SQRT(Inputs!$B$38)*G506+SQRT(1-Inputs!$B$38)*_xlfn.NORM.S.INV(RAND())</f>
        <v>-0.27058005402723972</v>
      </c>
      <c r="S506" s="23">
        <f ca="1">SQRT(Inputs!$B$38)*H506+SQRT(1-Inputs!$B$38)*_xlfn.NORM.S.INV(RAND())</f>
        <v>1.5159983409454398</v>
      </c>
      <c r="T506" s="23">
        <f ca="1">SQRT(Inputs!$B$38)*I506+SQRT(1-Inputs!$B$38)*_xlfn.NORM.S.INV(RAND())</f>
        <v>-1.6077804496041339</v>
      </c>
      <c r="U506" s="23">
        <f ca="1">SQRT(Inputs!$B$38)*J506+SQRT(1-Inputs!$B$38)*_xlfn.NORM.S.INV(RAND())</f>
        <v>-0.65689390296198824</v>
      </c>
      <c r="V506" s="23">
        <f ca="1">SQRT(Inputs!$B$38)*K506+SQRT(1-Inputs!$B$38)*_xlfn.NORM.S.INV(RAND())</f>
        <v>-0.15501355622906543</v>
      </c>
      <c r="W506" s="23">
        <f ca="1">SQRT(Inputs!$B$38)*L506+SQRT(1-Inputs!$B$38)*_xlfn.NORM.S.INV(RAND())</f>
        <v>-1.504614283662461</v>
      </c>
      <c r="X506" s="23">
        <f ca="1">SQRT(Inputs!$B$38)*M506+SQRT(1-Inputs!$B$38)*_xlfn.NORM.S.INV(RAND())</f>
        <v>0.24859290964206068</v>
      </c>
      <c r="Y506" s="23">
        <f ca="1">SQRT(Inputs!$B$38)*C506+SQRT(1-Inputs!$B$38)*_xlfn.NORM.S.INV(RAND())</f>
        <v>0.69732457020453242</v>
      </c>
      <c r="Z506" s="23">
        <f ca="1">SQRT(Inputs!$B$38)*D506+SQRT(1-Inputs!$B$38)*_xlfn.NORM.S.INV(RAND())</f>
        <v>1.8292922087776313</v>
      </c>
      <c r="AA506" s="23">
        <f ca="1">SQRT(Inputs!$B$38)*E506+SQRT(1-Inputs!$B$38)*_xlfn.NORM.S.INV(RAND())</f>
        <v>-0.13731404880477063</v>
      </c>
      <c r="AB506" s="23">
        <f ca="1">SQRT(Inputs!$B$38)*F506+SQRT(1-Inputs!$B$38)*_xlfn.NORM.S.INV(RAND())</f>
        <v>0.63531092411042156</v>
      </c>
      <c r="AC506" s="23">
        <f ca="1">SQRT(Inputs!$B$38)*G506+SQRT(1-Inputs!$B$38)*_xlfn.NORM.S.INV(RAND())</f>
        <v>-0.40758202243426422</v>
      </c>
      <c r="AD506" s="23">
        <f ca="1">SQRT(Inputs!$B$38)*H506+SQRT(1-Inputs!$B$38)*_xlfn.NORM.S.INV(RAND())</f>
        <v>-0.19802511788166857</v>
      </c>
      <c r="AE506" s="23">
        <f ca="1">SQRT(Inputs!$B$38)*I506+SQRT(1-Inputs!$B$38)*_xlfn.NORM.S.INV(RAND())</f>
        <v>0.33089929510278493</v>
      </c>
      <c r="AF506" s="23">
        <f ca="1">SQRT(Inputs!$B$38)*J506+SQRT(1-Inputs!$B$38)*_xlfn.NORM.S.INV(RAND())</f>
        <v>1.236036223218046</v>
      </c>
      <c r="AG506" s="23">
        <f ca="1">SQRT(Inputs!$B$38)*K506+SQRT(1-Inputs!$B$38)*_xlfn.NORM.S.INV(RAND())</f>
        <v>-2.9121186384933218E-2</v>
      </c>
      <c r="AH506" s="23">
        <f ca="1">SQRT(Inputs!$B$38)*L506+SQRT(1-Inputs!$B$38)*_xlfn.NORM.S.INV(RAND())</f>
        <v>-0.78281497131350064</v>
      </c>
      <c r="AI506" s="23">
        <f ca="1">SQRT(Inputs!$B$38)*M506+SQRT(1-Inputs!$B$38)*_xlfn.NORM.S.INV(RAND())</f>
        <v>-0.5376619839183947</v>
      </c>
      <c r="AJ506" s="23">
        <f ca="1">SQRT(Inputs!$B$38)*C506+SQRT(1-Inputs!$B$38)*_xlfn.NORM.S.INV(RAND())</f>
        <v>1.8434140015230931</v>
      </c>
      <c r="AK506" s="23">
        <f ca="1">SQRT(Inputs!$B$38)*D506+SQRT(1-Inputs!$B$38)*_xlfn.NORM.S.INV(RAND())</f>
        <v>1.5352630717004319</v>
      </c>
      <c r="AL506" s="23">
        <f ca="1">SQRT(Inputs!$B$38)*E506+SQRT(1-Inputs!$B$38)*_xlfn.NORM.S.INV(RAND())</f>
        <v>0.68232179491177303</v>
      </c>
      <c r="AM506" s="23">
        <f ca="1">SQRT(Inputs!$B$38)*F506+SQRT(1-Inputs!$B$38)*_xlfn.NORM.S.INV(RAND())</f>
        <v>0.88977123470213959</v>
      </c>
      <c r="AN506" s="23">
        <f ca="1">SQRT(Inputs!$B$38)*G506+SQRT(1-Inputs!$B$38)*_xlfn.NORM.S.INV(RAND())</f>
        <v>-1.1431654738050576</v>
      </c>
      <c r="AO506" s="23">
        <f ca="1">SQRT(Inputs!$B$38)*H506+SQRT(1-Inputs!$B$38)*_xlfn.NORM.S.INV(RAND())</f>
        <v>-1.3689510527563362</v>
      </c>
      <c r="AP506" s="23">
        <f ca="1">SQRT(Inputs!$B$38)*I506+SQRT(1-Inputs!$B$38)*_xlfn.NORM.S.INV(RAND())</f>
        <v>-0.27623927372393531</v>
      </c>
      <c r="AQ506" s="23">
        <f ca="1">SQRT(Inputs!$B$38)*J506+SQRT(1-Inputs!$B$38)*_xlfn.NORM.S.INV(RAND())</f>
        <v>3.7710413912667828E-2</v>
      </c>
      <c r="AR506" s="23">
        <f ca="1">SQRT(Inputs!$B$38)*K506+SQRT(1-Inputs!$B$38)*_xlfn.NORM.S.INV(RAND())</f>
        <v>-0.32163722180881932</v>
      </c>
      <c r="AS506" s="23">
        <f ca="1">SQRT(Inputs!$B$38)*L506+SQRT(1-Inputs!$B$38)*_xlfn.NORM.S.INV(RAND())</f>
        <v>-0.84679657080894</v>
      </c>
      <c r="AT506" s="23">
        <f ca="1">SQRT(Inputs!$B$38)*M506+SQRT(1-Inputs!$B$38)*_xlfn.NORM.S.INV(RAND())</f>
        <v>0.77902248827853005</v>
      </c>
      <c r="AU506" s="15">
        <f ca="1">Inputs!$B$6*EXP($B$8-0.5*C$5^2+C$5*N506)</f>
        <v>3749.2315854945659</v>
      </c>
      <c r="AV506" s="15">
        <f t="shared" ca="1" si="255"/>
        <v>4704.4718754090163</v>
      </c>
      <c r="AW506" s="15">
        <f t="shared" ca="1" si="256"/>
        <v>6217.6835458296237</v>
      </c>
      <c r="AX506" s="15">
        <f t="shared" ca="1" si="257"/>
        <v>7870.2147937756654</v>
      </c>
      <c r="AY506" s="15">
        <f t="shared" ca="1" si="258"/>
        <v>9319.017844718308</v>
      </c>
      <c r="AZ506" s="15">
        <f t="shared" ca="1" si="259"/>
        <v>13468.142004822092</v>
      </c>
      <c r="BA506" s="15">
        <f t="shared" ca="1" si="260"/>
        <v>13928.992961992257</v>
      </c>
      <c r="BB506" s="15">
        <f t="shared" ca="1" si="261"/>
        <v>15967.120272924752</v>
      </c>
      <c r="BC506" s="15">
        <f t="shared" ca="1" si="262"/>
        <v>19265.217365205033</v>
      </c>
      <c r="BD506" s="15">
        <f t="shared" ca="1" si="263"/>
        <v>20503.327802708423</v>
      </c>
      <c r="BE506" s="15">
        <f t="shared" ca="1" si="264"/>
        <v>25699.54790838854</v>
      </c>
      <c r="BF506" s="15">
        <f ca="1">Inputs!$B$13*EXP($B$9-0.5*C$6^2+C$6*Y506)</f>
        <v>15881.532205612299</v>
      </c>
      <c r="BG506" s="15">
        <f t="shared" ca="1" si="265"/>
        <v>26924.729314651497</v>
      </c>
      <c r="BH506" s="15">
        <f t="shared" ca="1" si="266"/>
        <v>32156.318164831453</v>
      </c>
      <c r="BI506" s="15">
        <f t="shared" ca="1" si="267"/>
        <v>43407.956178854743</v>
      </c>
      <c r="BJ506" s="15">
        <f t="shared" ca="1" si="268"/>
        <v>50178.935292505965</v>
      </c>
      <c r="BK506" s="15">
        <f t="shared" ca="1" si="269"/>
        <v>59946.991741535676</v>
      </c>
      <c r="BL506" s="15">
        <f t="shared" ca="1" si="270"/>
        <v>76864.040807104539</v>
      </c>
      <c r="BM506" s="15">
        <f t="shared" ca="1" si="271"/>
        <v>110163.36213971706</v>
      </c>
      <c r="BN506" s="15">
        <f t="shared" ca="1" si="272"/>
        <v>135015.14618714509</v>
      </c>
      <c r="BO506" s="15">
        <f t="shared" ca="1" si="273"/>
        <v>151673.3425933494</v>
      </c>
      <c r="BP506" s="15">
        <f t="shared" ca="1" si="274"/>
        <v>175649.16544859268</v>
      </c>
      <c r="BQ506" s="15">
        <f ca="1">Inputs!$B$20*EXP($B$10-0.5*C$7^2+C$7*AJ506)</f>
        <v>8248.244916728434</v>
      </c>
      <c r="BR506" s="15">
        <f t="shared" ca="1" si="275"/>
        <v>18224.208049188015</v>
      </c>
      <c r="BS506" s="15">
        <f t="shared" ca="1" si="276"/>
        <v>30358.693626103392</v>
      </c>
      <c r="BT506" s="15">
        <f t="shared" ca="1" si="277"/>
        <v>52862.782783778566</v>
      </c>
      <c r="BU506" s="15">
        <f t="shared" ca="1" si="278"/>
        <v>55557.765870203701</v>
      </c>
      <c r="BV506" s="15">
        <f t="shared" ca="1" si="279"/>
        <v>56782.657083893224</v>
      </c>
      <c r="BW506" s="15">
        <f t="shared" ca="1" si="280"/>
        <v>74737.162862404977</v>
      </c>
      <c r="BX506" s="15">
        <f t="shared" ca="1" si="281"/>
        <v>105325.18219814128</v>
      </c>
      <c r="BY506" s="15">
        <f t="shared" ca="1" si="282"/>
        <v>138770.69038700376</v>
      </c>
      <c r="BZ506" s="15">
        <f t="shared" ca="1" si="283"/>
        <v>166644.97077075735</v>
      </c>
      <c r="CA506" s="15">
        <f t="shared" ca="1" si="284"/>
        <v>268840.91275493318</v>
      </c>
      <c r="CB506" s="15">
        <f ca="1">(AU506*DCF!C$10-DCF!C$5*MAX(AU506*DCF!C$10,0)-MAX(AU506-Inputs!$B$6,0)/Inputs!$B$10)*DCF!C$6</f>
        <v>962.83684810622367</v>
      </c>
      <c r="CC506" s="15">
        <f ca="1">(AV506*DCF!D$10-DCF!D$5*MAX(AV506*DCF!D$10,0)-MAX(AV506-AU506,0)/Inputs!$B$10)*DCF!D$6</f>
        <v>913.77280359893246</v>
      </c>
      <c r="CD506" s="15">
        <f ca="1">(AW506*DCF!E$10-DCF!E$5*MAX(AW506*DCF!E$10,0)-MAX(AW506-AV506,0)/Inputs!$B$10)*DCF!E$6</f>
        <v>1094.7262207279919</v>
      </c>
      <c r="CE506" s="15">
        <f ca="1">(AX506*DCF!F$10-DCF!F$5*MAX(AX506*DCF!F$10,0)-MAX(AX506-AW506,0)/Inputs!$B$10)*DCF!F$6</f>
        <v>1374.2045652090601</v>
      </c>
      <c r="CF506" s="15">
        <f ca="1">(AY506*DCF!G$10-DCF!G$5*MAX(AY506*DCF!G$10,0)-MAX(AY506-AX506,0)/Inputs!$B$10)*DCF!G$6</f>
        <v>1641.6040410276269</v>
      </c>
      <c r="CG506" s="15">
        <f ca="1">(AZ506*DCF!H$10-DCF!H$5*MAX(AZ506*DCF!H$10,0)-MAX(AZ506-AY506,0)/Inputs!$B$10)*DCF!H$6</f>
        <v>1878.0980531788205</v>
      </c>
      <c r="CH506" s="15">
        <f ca="1">(BA506*DCF!I$10-DCF!I$5*MAX(BA506*DCF!I$10,0)-MAX(BA506-AZ506,0)/Inputs!$B$10)*DCF!I$6</f>
        <v>2468.72317920758</v>
      </c>
      <c r="CI506" s="15">
        <f ca="1">(BB506*DCF!J$10-DCF!J$5*MAX(BB506*DCF!J$10,0)-MAX(BB506-BA506,0)/Inputs!$B$10)*DCF!J$6</f>
        <v>2431.1502794023118</v>
      </c>
      <c r="CJ506" s="15">
        <f ca="1">(BC506*DCF!K$10-DCF!K$5*MAX(BC506*DCF!K$10,0)-MAX(BC506-BB506,0)/Inputs!$B$10)*DCF!K$6</f>
        <v>2639.7072079706286</v>
      </c>
      <c r="CK506" s="15">
        <f ca="1">(BD506*DCF!L$10-DCF!L$5*MAX(BD506*DCF!L$10,0)-MAX(BD506-BC506,0)/Inputs!$B$10)*DCF!L$6</f>
        <v>2932.1839969362145</v>
      </c>
      <c r="CL506" s="15">
        <f ca="1">(BE506*DCF!M$10-DCF!M$5*MAX(BE506*DCF!M$10,0)-MAX(BE506-BD506,0)/Inputs!$B$10)*DCF!M$6</f>
        <v>3005.7945962695408</v>
      </c>
      <c r="CM506" s="15">
        <f ca="1">(BF506*DCF!C$28-DCF!C$5*MAX(BF506*DCF!C$28,0)-MAX(BF506-Inputs!$B$13,0)/Inputs!$B$17)*DCF!C$6</f>
        <v>3808.941276121463</v>
      </c>
      <c r="CN506" s="15">
        <f ca="1">(BG506*DCF!D$28-DCF!D$5*MAX(BG506*DCF!D$28,0)-MAX(BG506-BF506,0)/Inputs!$B$17)*DCF!D$6</f>
        <v>5573.9335002320458</v>
      </c>
      <c r="CO506" s="15">
        <f ca="1">(BH506*DCF!E$28-DCF!E$5*MAX(BH506*DCF!E$28,0)-MAX(BH506-BG506,0)/Inputs!$B$17)*DCF!E$6</f>
        <v>8076.16774325203</v>
      </c>
      <c r="CP506" s="15">
        <f ca="1">(BI506*DCF!F$28-DCF!F$5*MAX(BI506*DCF!F$28,0)-MAX(BI506-BH506,0)/Inputs!$B$17)*DCF!F$6</f>
        <v>9735.5781533965419</v>
      </c>
      <c r="CQ506" s="15">
        <f ca="1">(BJ506*DCF!G$28-DCF!G$5*MAX(BJ506*DCF!G$28,0)-MAX(BJ506-BI506,0)/Inputs!$B$17)*DCF!G$6</f>
        <v>11880.493670315862</v>
      </c>
      <c r="CR506" s="15">
        <f ca="1">(BK506*DCF!H$28-DCF!H$5*MAX(BK506*DCF!H$28,0)-MAX(BK506-BJ506,0)/Inputs!$B$17)*DCF!H$6</f>
        <v>13307.870590716668</v>
      </c>
      <c r="CS506" s="15">
        <f ca="1">(BL506*DCF!I$28-DCF!I$5*MAX(BL506*DCF!I$28,0)-MAX(BL506-BK506,0)/Inputs!$B$17)*DCF!I$6</f>
        <v>15646.697468675082</v>
      </c>
      <c r="CT506" s="15">
        <f ca="1">(BM506*DCF!J$28-DCF!J$5*MAX(BM506*DCF!J$28,0)-MAX(BM506-BL506,0)/Inputs!$B$17)*DCF!J$6</f>
        <v>20160.357133490583</v>
      </c>
      <c r="CU506" s="15">
        <f ca="1">(BN506*DCF!K$28-DCF!K$5*MAX(BN506*DCF!K$28,0)-MAX(BN506-BM506,0)/Inputs!$B$17)*DCF!K$6</f>
        <v>25468.922554025456</v>
      </c>
      <c r="CV506" s="15">
        <f ca="1">(BO506*DCF!L$28-DCF!L$5*MAX(BO506*DCF!L$28,0)-MAX(BO506-BN506,0)/Inputs!$B$17)*DCF!L$6</f>
        <v>28377.112750991473</v>
      </c>
      <c r="CW506" s="15">
        <f ca="1">(BP506*DCF!M$28-DCF!M$5*MAX(BP506*DCF!M$28,0)-MAX(BP506-BO506,0)/Inputs!$B$17)*DCF!M$6</f>
        <v>30542.344940306837</v>
      </c>
      <c r="CX506" s="15">
        <f ca="1">(BQ506*DCF!C$46-DCF!C$5*MAX(BQ506*DCF!C$46,0)-MAX(BQ506-Inputs!$B$20,0)/Inputs!$B$24)*DCF!C$6</f>
        <v>-4236.1974018903693</v>
      </c>
      <c r="CY506" s="15">
        <f ca="1">(BR506*DCF!D$46-DCF!D$5*MAX(BR506*DCF!D$46,0)-MAX(BR506-BQ506,0)/Inputs!$B$24)*DCF!D$6</f>
        <v>-7367.1079805790368</v>
      </c>
      <c r="CZ506" s="15">
        <f ca="1">(BS506*DCF!E$46-DCF!E$5*MAX(BS506*DCF!E$46,0)-MAX(BS506-BR506,0)/Inputs!$B$24)*DCF!E$6</f>
        <v>-8373.0485370539354</v>
      </c>
      <c r="DA506" s="15">
        <f ca="1">(BT506*DCF!F$46-DCF!F$5*MAX(BT506*DCF!F$46,0)-MAX(BT506-BS506,0)/Inputs!$B$24)*DCF!F$6</f>
        <v>-12044.252337159158</v>
      </c>
      <c r="DB506" s="15">
        <f ca="1">(BU506*DCF!G$46-DCF!G$5*MAX(BU506*DCF!G$46,0)-MAX(BU506-BT506,0)/Inputs!$B$24)*DCF!G$6</f>
        <v>-2775.3925390405266</v>
      </c>
      <c r="DC506" s="15">
        <f ca="1">(BV506*DCF!H$46-DCF!H$5*MAX(BV506*DCF!H$46,0)-MAX(BV506-BU506,0)/Inputs!$B$24)*DCF!H$6</f>
        <v>-380.62743962103559</v>
      </c>
      <c r="DD506" s="15">
        <f ca="1">(BW506*DCF!I$46-DCF!I$5*MAX(BW506*DCF!I$46,0)-MAX(BW506-BV506,0)/Inputs!$B$24)*DCF!I$6</f>
        <v>-3427.9602868348588</v>
      </c>
      <c r="DE506" s="15">
        <f ca="1">(BX506*DCF!J$46-DCF!J$5*MAX(BX506*DCF!J$46,0)-MAX(BX506-BW506,0)/Inputs!$B$24)*DCF!J$6</f>
        <v>-3693.3429417023685</v>
      </c>
      <c r="DF506" s="15">
        <f ca="1">(BY506*DCF!K$46-DCF!K$5*MAX(BY506*DCF!K$46,0)-MAX(BY506-BX506,0)/Inputs!$B$24)*DCF!K$6</f>
        <v>-266.21409230787037</v>
      </c>
      <c r="DG506" s="15">
        <f ca="1">(BZ506*DCF!L$46-DCF!L$5*MAX(BZ506*DCF!L$46,0)-MAX(BZ506-BY506,0)/Inputs!$B$24)*DCF!L$6</f>
        <v>5211.3547052077793</v>
      </c>
      <c r="DH506" s="15">
        <f ca="1">(CA506*DCF!M$46-DCF!M$5*MAX(CA506*DCF!M$46,0)-MAX(CA506-BZ506,0)/Inputs!$B$24)*DCF!M$6</f>
        <v>-288.62292527790481</v>
      </c>
      <c r="DI506" s="15">
        <f ca="1">SUM(CB506:CL506)+BE506*DCF!M$10*(1+Inputs!$B$30)*(1-Inputs!$B$33)*(1-Inputs!$B$30/Inputs!$B$31)/(Inputs!$B$29-Inputs!$B$30)*DCF!M$6</f>
        <v>92864.9834620193</v>
      </c>
      <c r="DJ506" s="15">
        <f ca="1">SUM(CM506:CW506)+BP506*DCF!M$28*(1+Inputs!$B$30)*(1-Inputs!$B$33)*(1-Inputs!$B$30/Inputs!$B$31)/(Inputs!$B$29-Inputs!$B$30)*DCF!M$6</f>
        <v>824357.01999910711</v>
      </c>
      <c r="DK506" s="15">
        <f ca="1">SUM(CX506:DH506)+CA506*DCF!M$46*(1+Inputs!$B$30)*(1-Inputs!$B$33)*(1-Inputs!$B$30/Inputs!$B$31)/(Inputs!$B$29-Inputs!$B$30)*DCF!M$6</f>
        <v>378018.4855848595</v>
      </c>
      <c r="DM506" s="15">
        <f ca="1">DI506+DJ506+DK506+Inputs!$B$34+Inputs!$B$36-Inputs!$B$35</f>
        <v>1372091.489045986</v>
      </c>
    </row>
    <row r="507" spans="1:117" x14ac:dyDescent="0.75">
      <c r="A507" s="11">
        <v>494</v>
      </c>
      <c r="C507" s="23">
        <f t="shared" ca="1" si="289"/>
        <v>-3.68008823341133E-2</v>
      </c>
      <c r="D507" s="23">
        <f t="shared" ca="1" si="289"/>
        <v>0.95649694977695898</v>
      </c>
      <c r="E507" s="23">
        <f t="shared" ca="1" si="289"/>
        <v>-0.28804871769666773</v>
      </c>
      <c r="F507" s="23">
        <f t="shared" ca="1" si="289"/>
        <v>5.9964596814290519E-2</v>
      </c>
      <c r="G507" s="23">
        <f t="shared" ca="1" si="289"/>
        <v>-1.9582564217153187</v>
      </c>
      <c r="H507" s="23">
        <f t="shared" ca="1" si="289"/>
        <v>1.4484309057652858</v>
      </c>
      <c r="I507" s="23">
        <f t="shared" ca="1" si="289"/>
        <v>-2.0138964471436132</v>
      </c>
      <c r="J507" s="23">
        <f t="shared" ca="1" si="289"/>
        <v>1.9184781109929701</v>
      </c>
      <c r="K507" s="23">
        <f t="shared" ca="1" si="289"/>
        <v>-0.30046060983636758</v>
      </c>
      <c r="L507" s="23">
        <f t="shared" ca="1" si="289"/>
        <v>0.84879510007429382</v>
      </c>
      <c r="M507" s="23">
        <f t="shared" ca="1" si="289"/>
        <v>-3.0820130160242547</v>
      </c>
      <c r="N507" s="23">
        <f ca="1">SQRT(Inputs!$B$38)*C507+SQRT(1-Inputs!$B$38)*_xlfn.NORM.S.INV(RAND())</f>
        <v>-0.21945671776271317</v>
      </c>
      <c r="O507" s="23">
        <f ca="1">SQRT(Inputs!$B$38)*D507+SQRT(1-Inputs!$B$38)*_xlfn.NORM.S.INV(RAND())</f>
        <v>-0.58095881446591902</v>
      </c>
      <c r="P507" s="23">
        <f ca="1">SQRT(Inputs!$B$38)*E507+SQRT(1-Inputs!$B$38)*_xlfn.NORM.S.INV(RAND())</f>
        <v>-0.79139268788236716</v>
      </c>
      <c r="Q507" s="23">
        <f ca="1">SQRT(Inputs!$B$38)*F507+SQRT(1-Inputs!$B$38)*_xlfn.NORM.S.INV(RAND())</f>
        <v>0.179326038898527</v>
      </c>
      <c r="R507" s="23">
        <f ca="1">SQRT(Inputs!$B$38)*G507+SQRT(1-Inputs!$B$38)*_xlfn.NORM.S.INV(RAND())</f>
        <v>-1.4746025573126547</v>
      </c>
      <c r="S507" s="23">
        <f ca="1">SQRT(Inputs!$B$38)*H507+SQRT(1-Inputs!$B$38)*_xlfn.NORM.S.INV(RAND())</f>
        <v>1.1242133034152837</v>
      </c>
      <c r="T507" s="23">
        <f ca="1">SQRT(Inputs!$B$38)*I507+SQRT(1-Inputs!$B$38)*_xlfn.NORM.S.INV(RAND())</f>
        <v>-1.6813664994370427</v>
      </c>
      <c r="U507" s="23">
        <f ca="1">SQRT(Inputs!$B$38)*J507+SQRT(1-Inputs!$B$38)*_xlfn.NORM.S.INV(RAND())</f>
        <v>0.98757789326576662</v>
      </c>
      <c r="V507" s="23">
        <f ca="1">SQRT(Inputs!$B$38)*K507+SQRT(1-Inputs!$B$38)*_xlfn.NORM.S.INV(RAND())</f>
        <v>0.27746367482431178</v>
      </c>
      <c r="W507" s="23">
        <f ca="1">SQRT(Inputs!$B$38)*L507+SQRT(1-Inputs!$B$38)*_xlfn.NORM.S.INV(RAND())</f>
        <v>1.979988593291711</v>
      </c>
      <c r="X507" s="23">
        <f ca="1">SQRT(Inputs!$B$38)*M507+SQRT(1-Inputs!$B$38)*_xlfn.NORM.S.INV(RAND())</f>
        <v>-1.1991909675626029</v>
      </c>
      <c r="Y507" s="23">
        <f ca="1">SQRT(Inputs!$B$38)*C507+SQRT(1-Inputs!$B$38)*_xlfn.NORM.S.INV(RAND())</f>
        <v>-0.2487933880807961</v>
      </c>
      <c r="Z507" s="23">
        <f ca="1">SQRT(Inputs!$B$38)*D507+SQRT(1-Inputs!$B$38)*_xlfn.NORM.S.INV(RAND())</f>
        <v>0.40876507561281372</v>
      </c>
      <c r="AA507" s="23">
        <f ca="1">SQRT(Inputs!$B$38)*E507+SQRT(1-Inputs!$B$38)*_xlfn.NORM.S.INV(RAND())</f>
        <v>-0.5870396959534192</v>
      </c>
      <c r="AB507" s="23">
        <f ca="1">SQRT(Inputs!$B$38)*F507+SQRT(1-Inputs!$B$38)*_xlfn.NORM.S.INV(RAND())</f>
        <v>-4.9889253471849526E-2</v>
      </c>
      <c r="AC507" s="23">
        <f ca="1">SQRT(Inputs!$B$38)*G507+SQRT(1-Inputs!$B$38)*_xlfn.NORM.S.INV(RAND())</f>
        <v>-1.2712283896892105</v>
      </c>
      <c r="AD507" s="23">
        <f ca="1">SQRT(Inputs!$B$38)*H507+SQRT(1-Inputs!$B$38)*_xlfn.NORM.S.INV(RAND())</f>
        <v>-0.30824312927881981</v>
      </c>
      <c r="AE507" s="23">
        <f ca="1">SQRT(Inputs!$B$38)*I507+SQRT(1-Inputs!$B$38)*_xlfn.NORM.S.INV(RAND())</f>
        <v>-1.3300072046280678</v>
      </c>
      <c r="AF507" s="23">
        <f ca="1">SQRT(Inputs!$B$38)*J507+SQRT(1-Inputs!$B$38)*_xlfn.NORM.S.INV(RAND())</f>
        <v>-0.12945315536362889</v>
      </c>
      <c r="AG507" s="23">
        <f ca="1">SQRT(Inputs!$B$38)*K507+SQRT(1-Inputs!$B$38)*_xlfn.NORM.S.INV(RAND())</f>
        <v>-0.22056324324484544</v>
      </c>
      <c r="AH507" s="23">
        <f ca="1">SQRT(Inputs!$B$38)*L507+SQRT(1-Inputs!$B$38)*_xlfn.NORM.S.INV(RAND())</f>
        <v>-0.79415721133322803</v>
      </c>
      <c r="AI507" s="23">
        <f ca="1">SQRT(Inputs!$B$38)*M507+SQRT(1-Inputs!$B$38)*_xlfn.NORM.S.INV(RAND())</f>
        <v>-2.0744332695712933</v>
      </c>
      <c r="AJ507" s="23">
        <f ca="1">SQRT(Inputs!$B$38)*C507+SQRT(1-Inputs!$B$38)*_xlfn.NORM.S.INV(RAND())</f>
        <v>0.50050114626306275</v>
      </c>
      <c r="AK507" s="23">
        <f ca="1">SQRT(Inputs!$B$38)*D507+SQRT(1-Inputs!$B$38)*_xlfn.NORM.S.INV(RAND())</f>
        <v>2.0367320367656139</v>
      </c>
      <c r="AL507" s="23">
        <f ca="1">SQRT(Inputs!$B$38)*E507+SQRT(1-Inputs!$B$38)*_xlfn.NORM.S.INV(RAND())</f>
        <v>-0.42427477759951798</v>
      </c>
      <c r="AM507" s="23">
        <f ca="1">SQRT(Inputs!$B$38)*F507+SQRT(1-Inputs!$B$38)*_xlfn.NORM.S.INV(RAND())</f>
        <v>-0.47386745396127161</v>
      </c>
      <c r="AN507" s="23">
        <f ca="1">SQRT(Inputs!$B$38)*G507+SQRT(1-Inputs!$B$38)*_xlfn.NORM.S.INV(RAND())</f>
        <v>-3.3767519199459972E-2</v>
      </c>
      <c r="AO507" s="23">
        <f ca="1">SQRT(Inputs!$B$38)*H507+SQRT(1-Inputs!$B$38)*_xlfn.NORM.S.INV(RAND())</f>
        <v>0.47794149690832094</v>
      </c>
      <c r="AP507" s="23">
        <f ca="1">SQRT(Inputs!$B$38)*I507+SQRT(1-Inputs!$B$38)*_xlfn.NORM.S.INV(RAND())</f>
        <v>-1.3138714140873733</v>
      </c>
      <c r="AQ507" s="23">
        <f ca="1">SQRT(Inputs!$B$38)*J507+SQRT(1-Inputs!$B$38)*_xlfn.NORM.S.INV(RAND())</f>
        <v>2.1185786160464404</v>
      </c>
      <c r="AR507" s="23">
        <f ca="1">SQRT(Inputs!$B$38)*K507+SQRT(1-Inputs!$B$38)*_xlfn.NORM.S.INV(RAND())</f>
        <v>-1.2482733568621265</v>
      </c>
      <c r="AS507" s="23">
        <f ca="1">SQRT(Inputs!$B$38)*L507+SQRT(1-Inputs!$B$38)*_xlfn.NORM.S.INV(RAND())</f>
        <v>-0.41543575584337389</v>
      </c>
      <c r="AT507" s="23">
        <f ca="1">SQRT(Inputs!$B$38)*M507+SQRT(1-Inputs!$B$38)*_xlfn.NORM.S.INV(RAND())</f>
        <v>-1.5846546105129871</v>
      </c>
      <c r="AU507" s="15">
        <f ca="1">Inputs!$B$6*EXP($B$8-0.5*C$5^2+C$5*N507)</f>
        <v>4789.0545089202133</v>
      </c>
      <c r="AV507" s="15">
        <f t="shared" ca="1" si="255"/>
        <v>5352.139278900404</v>
      </c>
      <c r="AW507" s="15">
        <f t="shared" ca="1" si="256"/>
        <v>5865.2669832001075</v>
      </c>
      <c r="AX507" s="15">
        <f t="shared" ca="1" si="257"/>
        <v>7323.1436539664846</v>
      </c>
      <c r="AY507" s="15">
        <f t="shared" ca="1" si="258"/>
        <v>7533.7752000733262</v>
      </c>
      <c r="AZ507" s="15">
        <f t="shared" ca="1" si="259"/>
        <v>10428.296540735601</v>
      </c>
      <c r="BA507" s="15">
        <f t="shared" ca="1" si="260"/>
        <v>10702.387916337791</v>
      </c>
      <c r="BB507" s="15">
        <f t="shared" ca="1" si="261"/>
        <v>14465.768647776271</v>
      </c>
      <c r="BC507" s="15">
        <f t="shared" ca="1" si="262"/>
        <v>18197.817885678214</v>
      </c>
      <c r="BD507" s="15">
        <f t="shared" ca="1" si="263"/>
        <v>26829.843630974432</v>
      </c>
      <c r="BE507" s="15">
        <f t="shared" ca="1" si="264"/>
        <v>29474.822351213566</v>
      </c>
      <c r="BF507" s="15">
        <f ca="1">Inputs!$B$13*EXP($B$9-0.5*C$6^2+C$6*Y507)</f>
        <v>13165.387644770051</v>
      </c>
      <c r="BG507" s="15">
        <f t="shared" ca="1" si="265"/>
        <v>17273.297616567506</v>
      </c>
      <c r="BH507" s="15">
        <f t="shared" ca="1" si="266"/>
        <v>19146.79381822325</v>
      </c>
      <c r="BI507" s="15">
        <f t="shared" ca="1" si="267"/>
        <v>23259.262003777207</v>
      </c>
      <c r="BJ507" s="15">
        <f t="shared" ca="1" si="268"/>
        <v>23740.091160537824</v>
      </c>
      <c r="BK507" s="15">
        <f t="shared" ca="1" si="269"/>
        <v>27939.044711998155</v>
      </c>
      <c r="BL507" s="15">
        <f t="shared" ca="1" si="270"/>
        <v>28886.172752406215</v>
      </c>
      <c r="BM507" s="15">
        <f t="shared" ca="1" si="271"/>
        <v>34940.890897116216</v>
      </c>
      <c r="BN507" s="15">
        <f t="shared" ca="1" si="272"/>
        <v>41851.965834027091</v>
      </c>
      <c r="BO507" s="15">
        <f t="shared" ca="1" si="273"/>
        <v>46953.724182599981</v>
      </c>
      <c r="BP507" s="15">
        <f t="shared" ca="1" si="274"/>
        <v>45686.889909652818</v>
      </c>
      <c r="BQ507" s="15">
        <f ca="1">Inputs!$B$20*EXP($B$10-0.5*C$7^2+C$7*AJ507)</f>
        <v>5122.7556068449485</v>
      </c>
      <c r="BR507" s="15">
        <f t="shared" ca="1" si="275"/>
        <v>13272.568691539</v>
      </c>
      <c r="BS507" s="15">
        <f t="shared" ca="1" si="276"/>
        <v>16090.253974527282</v>
      </c>
      <c r="BT507" s="15">
        <f t="shared" ca="1" si="277"/>
        <v>19591.660331446248</v>
      </c>
      <c r="BU507" s="15">
        <f t="shared" ca="1" si="278"/>
        <v>26930.745901560935</v>
      </c>
      <c r="BV507" s="15">
        <f t="shared" ca="1" si="279"/>
        <v>41728.254415940479</v>
      </c>
      <c r="BW507" s="15">
        <f t="shared" ca="1" si="280"/>
        <v>44093.435898295953</v>
      </c>
      <c r="BX507" s="15">
        <f t="shared" ca="1" si="281"/>
        <v>94306.13458468538</v>
      </c>
      <c r="BY507" s="15">
        <f t="shared" ca="1" si="282"/>
        <v>104066.296682331</v>
      </c>
      <c r="BZ507" s="15">
        <f t="shared" ca="1" si="283"/>
        <v>135283.10211498089</v>
      </c>
      <c r="CA507" s="15">
        <f t="shared" ca="1" si="284"/>
        <v>143394.06290253397</v>
      </c>
      <c r="CB507" s="15">
        <f ca="1">(AU507*DCF!C$10-DCF!C$5*MAX(AU507*DCF!C$10,0)-MAX(AU507-Inputs!$B$6,0)/Inputs!$B$10)*DCF!C$6</f>
        <v>1044.3091428767025</v>
      </c>
      <c r="CC507" s="15">
        <f ca="1">(AV507*DCF!D$10-DCF!D$5*MAX(AV507*DCF!D$10,0)-MAX(AV507-AU507,0)/Inputs!$B$10)*DCF!D$6</f>
        <v>1167.2542054942357</v>
      </c>
      <c r="CD507" s="15">
        <f ca="1">(AW507*DCF!E$10-DCF!E$5*MAX(AW507*DCF!E$10,0)-MAX(AW507-AV507,0)/Inputs!$B$10)*DCF!E$6</f>
        <v>1238.6191707413543</v>
      </c>
      <c r="CE507" s="15">
        <f ca="1">(AX507*DCF!F$10-DCF!F$5*MAX(AX507*DCF!F$10,0)-MAX(AX507-AW507,0)/Inputs!$B$10)*DCF!F$6</f>
        <v>1295.2825987049353</v>
      </c>
      <c r="CF507" s="15">
        <f ca="1">(AY507*DCF!G$10-DCF!G$5*MAX(AY507*DCF!G$10,0)-MAX(AY507-AX507,0)/Inputs!$B$10)*DCF!G$6</f>
        <v>1511.7708775601516</v>
      </c>
      <c r="CG507" s="15">
        <f ca="1">(AZ507*DCF!H$10-DCF!H$5*MAX(AZ507*DCF!H$10,0)-MAX(AZ507-AY507,0)/Inputs!$B$10)*DCF!H$6</f>
        <v>1510.6870982215669</v>
      </c>
      <c r="CH507" s="15">
        <f ca="1">(BA507*DCF!I$10-DCF!I$5*MAX(BA507*DCF!I$10,0)-MAX(BA507-AZ507,0)/Inputs!$B$10)*DCF!I$6</f>
        <v>1909.9752591192362</v>
      </c>
      <c r="CI507" s="15">
        <f ca="1">(BB507*DCF!J$10-DCF!J$5*MAX(BB507*DCF!J$10,0)-MAX(BB507-BA507,0)/Inputs!$B$10)*DCF!J$6</f>
        <v>1912.0811309207361</v>
      </c>
      <c r="CJ507" s="15">
        <f ca="1">(BC507*DCF!K$10-DCF!K$5*MAX(BC507*DCF!K$10,0)-MAX(BC507-BB507,0)/Inputs!$B$10)*DCF!K$6</f>
        <v>2407.1263398791748</v>
      </c>
      <c r="CK507" s="15">
        <f ca="1">(BD507*DCF!L$10-DCF!L$5*MAX(BD507*DCF!L$10,0)-MAX(BD507-BC507,0)/Inputs!$B$10)*DCF!L$6</f>
        <v>2930.1899214311379</v>
      </c>
      <c r="CL507" s="15">
        <f ca="1">(BE507*DCF!M$10-DCF!M$5*MAX(BE507*DCF!M$10,0)-MAX(BE507-BD507,0)/Inputs!$B$10)*DCF!M$6</f>
        <v>3843.307692995656</v>
      </c>
      <c r="CM507" s="15">
        <f ca="1">(BF507*DCF!C$28-DCF!C$5*MAX(BF507*DCF!C$28,0)-MAX(BF507-Inputs!$B$13,0)/Inputs!$B$17)*DCF!C$6</f>
        <v>3607.2768869535139</v>
      </c>
      <c r="CN507" s="15">
        <f ca="1">(BG507*DCF!D$28-DCF!D$5*MAX(BG507*DCF!D$28,0)-MAX(BG507-BF507,0)/Inputs!$B$17)*DCF!D$6</f>
        <v>4210.9789930312945</v>
      </c>
      <c r="CO507" s="15">
        <f ca="1">(BH507*DCF!E$28-DCF!E$5*MAX(BH507*DCF!E$28,0)-MAX(BH507-BG507,0)/Inputs!$B$17)*DCF!E$6</f>
        <v>5053.4726325430265</v>
      </c>
      <c r="CP507" s="15">
        <f ca="1">(BI507*DCF!F$28-DCF!F$5*MAX(BI507*DCF!F$28,0)-MAX(BI507-BH507,0)/Inputs!$B$17)*DCF!F$6</f>
        <v>5565.5371293053649</v>
      </c>
      <c r="CQ507" s="15">
        <f ca="1">(BJ507*DCF!G$28-DCF!G$5*MAX(BJ507*DCF!G$28,0)-MAX(BJ507-BI507,0)/Inputs!$B$17)*DCF!G$6</f>
        <v>6078.6760529991006</v>
      </c>
      <c r="CR507" s="15">
        <f ca="1">(BK507*DCF!H$28-DCF!H$5*MAX(BK507*DCF!H$28,0)-MAX(BK507-BJ507,0)/Inputs!$B$17)*DCF!H$6</f>
        <v>6257.2344568127137</v>
      </c>
      <c r="CS507" s="15">
        <f ca="1">(BL507*DCF!I$28-DCF!I$5*MAX(BL507*DCF!I$28,0)-MAX(BL507-BK507,0)/Inputs!$B$17)*DCF!I$6</f>
        <v>6656.7293427460136</v>
      </c>
      <c r="CT507" s="15">
        <f ca="1">(BM507*DCF!J$28-DCF!J$5*MAX(BM507*DCF!J$28,0)-MAX(BM507-BL507,0)/Inputs!$B$17)*DCF!J$6</f>
        <v>6991.9131718399012</v>
      </c>
      <c r="CU507" s="15">
        <f ca="1">(BN507*DCF!K$28-DCF!K$5*MAX(BN507*DCF!K$28,0)-MAX(BN507-BM507,0)/Inputs!$B$17)*DCF!K$6</f>
        <v>7991.9188274979224</v>
      </c>
      <c r="CV507" s="15">
        <f ca="1">(BO507*DCF!L$28-DCF!L$5*MAX(BO507*DCF!L$28,0)-MAX(BO507-BN507,0)/Inputs!$B$17)*DCF!L$6</f>
        <v>8790.9810629126787</v>
      </c>
      <c r="CW507" s="15">
        <f ca="1">(BP507*DCF!M$28-DCF!M$5*MAX(BP507*DCF!M$28,0)-MAX(BP507-BO507,0)/Inputs!$B$17)*DCF!M$6</f>
        <v>8596.0147768162897</v>
      </c>
      <c r="CX507" s="15">
        <f ca="1">(BQ507*DCF!C$46-DCF!C$5*MAX(BQ507*DCF!C$46,0)-MAX(BQ507-Inputs!$B$20,0)/Inputs!$B$24)*DCF!C$6</f>
        <v>-2070.7313673290637</v>
      </c>
      <c r="CY507" s="15">
        <f ca="1">(BR507*DCF!D$46-DCF!D$5*MAX(BR507*DCF!D$46,0)-MAX(BR507-BQ507,0)/Inputs!$B$24)*DCF!D$6</f>
        <v>-5742.7755489909923</v>
      </c>
      <c r="CZ507" s="15">
        <f ca="1">(BS507*DCF!E$46-DCF!E$5*MAX(BS507*DCF!E$46,0)-MAX(BS507-BR507,0)/Inputs!$B$24)*DCF!E$6</f>
        <v>-3013.3545166269391</v>
      </c>
      <c r="DA507" s="15">
        <f ca="1">(BT507*DCF!F$46-DCF!F$5*MAX(BT507*DCF!F$46,0)-MAX(BT507-BS507,0)/Inputs!$B$24)*DCF!F$6</f>
        <v>-2701.7613157142573</v>
      </c>
      <c r="DB507" s="15">
        <f ca="1">(BU507*DCF!G$46-DCF!G$5*MAX(BU507*DCF!G$46,0)-MAX(BU507-BT507,0)/Inputs!$B$24)*DCF!G$6</f>
        <v>-3374.6204666324825</v>
      </c>
      <c r="DC507" s="15">
        <f ca="1">(BV507*DCF!H$46-DCF!H$5*MAX(BV507*DCF!H$46,0)-MAX(BV507-BU507,0)/Inputs!$B$24)*DCF!H$6</f>
        <v>-4598.2351050045208</v>
      </c>
      <c r="DD507" s="15">
        <f ca="1">(BW507*DCF!I$46-DCF!I$5*MAX(BW507*DCF!I$46,0)-MAX(BW507-BV507,0)/Inputs!$B$24)*DCF!I$6</f>
        <v>339.4028862062828</v>
      </c>
      <c r="DE507" s="15">
        <f ca="1">(BX507*DCF!J$46-DCF!J$5*MAX(BX507*DCF!J$46,0)-MAX(BX507-BW507,0)/Inputs!$B$24)*DCF!J$6</f>
        <v>-9359.7058507854908</v>
      </c>
      <c r="DF507" s="15">
        <f ca="1">(BY507*DCF!K$46-DCF!K$5*MAX(BY507*DCF!K$46,0)-MAX(BY507-BX507,0)/Inputs!$B$24)*DCF!K$6</f>
        <v>3553.6340688818591</v>
      </c>
      <c r="DG507" s="15">
        <f ca="1">(BZ507*DCF!L$46-DCF!L$5*MAX(BZ507*DCF!L$46,0)-MAX(BZ507-BY507,0)/Inputs!$B$24)*DCF!L$6</f>
        <v>2287.0289783689327</v>
      </c>
      <c r="DH507" s="15">
        <f ca="1">(CA507*DCF!M$46-DCF!M$5*MAX(CA507*DCF!M$46,0)-MAX(CA507-BZ507,0)/Inputs!$B$24)*DCF!M$6</f>
        <v>9545.885004767857</v>
      </c>
      <c r="DI507" s="15">
        <f ca="1">SUM(CB507:CL507)+BE507*DCF!M$10*(1+Inputs!$B$30)*(1-Inputs!$B$33)*(1-Inputs!$B$30/Inputs!$B$31)/(Inputs!$B$29-Inputs!$B$30)*DCF!M$6</f>
        <v>102799.42380554754</v>
      </c>
      <c r="DJ507" s="15">
        <f ca="1">SUM(CM507:CW507)+BP507*DCF!M$28*(1+Inputs!$B$30)*(1-Inputs!$B$33)*(1-Inputs!$B$30/Inputs!$B$31)/(Inputs!$B$29-Inputs!$B$30)*DCF!M$6</f>
        <v>239330.35835364269</v>
      </c>
      <c r="DK507" s="15">
        <f ca="1">SUM(CX507:DH507)+CA507*DCF!M$46*(1+Inputs!$B$30)*(1-Inputs!$B$33)*(1-Inputs!$B$30/Inputs!$B$31)/(Inputs!$B$29-Inputs!$B$30)*DCF!M$6</f>
        <v>206568.97412710291</v>
      </c>
      <c r="DM507" s="15">
        <f ca="1">DI507+DJ507+DK507+Inputs!$B$34+Inputs!$B$36-Inputs!$B$35</f>
        <v>625549.75628629315</v>
      </c>
    </row>
    <row r="508" spans="1:117" x14ac:dyDescent="0.75">
      <c r="A508" s="11">
        <v>495</v>
      </c>
      <c r="C508" s="23">
        <f t="shared" ca="1" si="289"/>
        <v>0.40249879300101915</v>
      </c>
      <c r="D508" s="23">
        <f t="shared" ca="1" si="289"/>
        <v>1.8260900679550356</v>
      </c>
      <c r="E508" s="23">
        <f t="shared" ca="1" si="289"/>
        <v>-1.622097547014401</v>
      </c>
      <c r="F508" s="23">
        <f t="shared" ca="1" si="289"/>
        <v>0.99413833239835137</v>
      </c>
      <c r="G508" s="23">
        <f t="shared" ca="1" si="289"/>
        <v>-4.9215793092970632E-2</v>
      </c>
      <c r="H508" s="23">
        <f t="shared" ca="1" si="289"/>
        <v>1.3288888540760933</v>
      </c>
      <c r="I508" s="23">
        <f t="shared" ca="1" si="289"/>
        <v>0.75283986087152943</v>
      </c>
      <c r="J508" s="23">
        <f t="shared" ca="1" si="289"/>
        <v>-0.48600769814584449</v>
      </c>
      <c r="K508" s="23">
        <f t="shared" ca="1" si="289"/>
        <v>0.73339061124929572</v>
      </c>
      <c r="L508" s="23">
        <f t="shared" ca="1" si="289"/>
        <v>1.3616128031171917</v>
      </c>
      <c r="M508" s="23">
        <f t="shared" ca="1" si="289"/>
        <v>0.14487207918593753</v>
      </c>
      <c r="N508" s="23">
        <f ca="1">SQRT(Inputs!$B$38)*C508+SQRT(1-Inputs!$B$38)*_xlfn.NORM.S.INV(RAND())</f>
        <v>0.70212554377750425</v>
      </c>
      <c r="O508" s="23">
        <f ca="1">SQRT(Inputs!$B$38)*D508+SQRT(1-Inputs!$B$38)*_xlfn.NORM.S.INV(RAND())</f>
        <v>1.5621835029091895</v>
      </c>
      <c r="P508" s="23">
        <f ca="1">SQRT(Inputs!$B$38)*E508+SQRT(1-Inputs!$B$38)*_xlfn.NORM.S.INV(RAND())</f>
        <v>-5.1296790967869765E-2</v>
      </c>
      <c r="Q508" s="23">
        <f ca="1">SQRT(Inputs!$B$38)*F508+SQRT(1-Inputs!$B$38)*_xlfn.NORM.S.INV(RAND())</f>
        <v>0.54960796636855858</v>
      </c>
      <c r="R508" s="23">
        <f ca="1">SQRT(Inputs!$B$38)*G508+SQRT(1-Inputs!$B$38)*_xlfn.NORM.S.INV(RAND())</f>
        <v>0.16555631444138089</v>
      </c>
      <c r="S508" s="23">
        <f ca="1">SQRT(Inputs!$B$38)*H508+SQRT(1-Inputs!$B$38)*_xlfn.NORM.S.INV(RAND())</f>
        <v>-0.11273210866160588</v>
      </c>
      <c r="T508" s="23">
        <f ca="1">SQRT(Inputs!$B$38)*I508+SQRT(1-Inputs!$B$38)*_xlfn.NORM.S.INV(RAND())</f>
        <v>0.50317773265518917</v>
      </c>
      <c r="U508" s="23">
        <f ca="1">SQRT(Inputs!$B$38)*J508+SQRT(1-Inputs!$B$38)*_xlfn.NORM.S.INV(RAND())</f>
        <v>-0.27781047010314569</v>
      </c>
      <c r="V508" s="23">
        <f ca="1">SQRT(Inputs!$B$38)*K508+SQRT(1-Inputs!$B$38)*_xlfn.NORM.S.INV(RAND())</f>
        <v>0.21192641683659258</v>
      </c>
      <c r="W508" s="23">
        <f ca="1">SQRT(Inputs!$B$38)*L508+SQRT(1-Inputs!$B$38)*_xlfn.NORM.S.INV(RAND())</f>
        <v>8.5225312302761536E-2</v>
      </c>
      <c r="X508" s="23">
        <f ca="1">SQRT(Inputs!$B$38)*M508+SQRT(1-Inputs!$B$38)*_xlfn.NORM.S.INV(RAND())</f>
        <v>0.22305039441516944</v>
      </c>
      <c r="Y508" s="23">
        <f ca="1">SQRT(Inputs!$B$38)*C508+SQRT(1-Inputs!$B$38)*_xlfn.NORM.S.INV(RAND())</f>
        <v>-0.54701374637744582</v>
      </c>
      <c r="Z508" s="23">
        <f ca="1">SQRT(Inputs!$B$38)*D508+SQRT(1-Inputs!$B$38)*_xlfn.NORM.S.INV(RAND())</f>
        <v>-0.11944548434878377</v>
      </c>
      <c r="AA508" s="23">
        <f ca="1">SQRT(Inputs!$B$38)*E508+SQRT(1-Inputs!$B$38)*_xlfn.NORM.S.INV(RAND())</f>
        <v>-2.019958161554583</v>
      </c>
      <c r="AB508" s="23">
        <f ca="1">SQRT(Inputs!$B$38)*F508+SQRT(1-Inputs!$B$38)*_xlfn.NORM.S.INV(RAND())</f>
        <v>0.4501089220878095</v>
      </c>
      <c r="AC508" s="23">
        <f ca="1">SQRT(Inputs!$B$38)*G508+SQRT(1-Inputs!$B$38)*_xlfn.NORM.S.INV(RAND())</f>
        <v>0.19536468658188277</v>
      </c>
      <c r="AD508" s="23">
        <f ca="1">SQRT(Inputs!$B$38)*H508+SQRT(1-Inputs!$B$38)*_xlfn.NORM.S.INV(RAND())</f>
        <v>-0.14926678240655999</v>
      </c>
      <c r="AE508" s="23">
        <f ca="1">SQRT(Inputs!$B$38)*I508+SQRT(1-Inputs!$B$38)*_xlfn.NORM.S.INV(RAND())</f>
        <v>1.0509978916511795</v>
      </c>
      <c r="AF508" s="23">
        <f ca="1">SQRT(Inputs!$B$38)*J508+SQRT(1-Inputs!$B$38)*_xlfn.NORM.S.INV(RAND())</f>
        <v>-0.83382595667415216</v>
      </c>
      <c r="AG508" s="23">
        <f ca="1">SQRT(Inputs!$B$38)*K508+SQRT(1-Inputs!$B$38)*_xlfn.NORM.S.INV(RAND())</f>
        <v>2.1738145247675691</v>
      </c>
      <c r="AH508" s="23">
        <f ca="1">SQRT(Inputs!$B$38)*L508+SQRT(1-Inputs!$B$38)*_xlfn.NORM.S.INV(RAND())</f>
        <v>1.4765537001256122</v>
      </c>
      <c r="AI508" s="23">
        <f ca="1">SQRT(Inputs!$B$38)*M508+SQRT(1-Inputs!$B$38)*_xlfn.NORM.S.INV(RAND())</f>
        <v>0.82215009638635173</v>
      </c>
      <c r="AJ508" s="23">
        <f ca="1">SQRT(Inputs!$B$38)*C508+SQRT(1-Inputs!$B$38)*_xlfn.NORM.S.INV(RAND())</f>
        <v>0.24225676157946835</v>
      </c>
      <c r="AK508" s="23">
        <f ca="1">SQRT(Inputs!$B$38)*D508+SQRT(1-Inputs!$B$38)*_xlfn.NORM.S.INV(RAND())</f>
        <v>0.26259107759313893</v>
      </c>
      <c r="AL508" s="23">
        <f ca="1">SQRT(Inputs!$B$38)*E508+SQRT(1-Inputs!$B$38)*_xlfn.NORM.S.INV(RAND())</f>
        <v>0.72305662243594793</v>
      </c>
      <c r="AM508" s="23">
        <f ca="1">SQRT(Inputs!$B$38)*F508+SQRT(1-Inputs!$B$38)*_xlfn.NORM.S.INV(RAND())</f>
        <v>-0.49400438290500348</v>
      </c>
      <c r="AN508" s="23">
        <f ca="1">SQRT(Inputs!$B$38)*G508+SQRT(1-Inputs!$B$38)*_xlfn.NORM.S.INV(RAND())</f>
        <v>0.4899099575637309</v>
      </c>
      <c r="AO508" s="23">
        <f ca="1">SQRT(Inputs!$B$38)*H508+SQRT(1-Inputs!$B$38)*_xlfn.NORM.S.INV(RAND())</f>
        <v>-0.59395859567847531</v>
      </c>
      <c r="AP508" s="23">
        <f ca="1">SQRT(Inputs!$B$38)*I508+SQRT(1-Inputs!$B$38)*_xlfn.NORM.S.INV(RAND())</f>
        <v>0.60588237671189671</v>
      </c>
      <c r="AQ508" s="23">
        <f ca="1">SQRT(Inputs!$B$38)*J508+SQRT(1-Inputs!$B$38)*_xlfn.NORM.S.INV(RAND())</f>
        <v>0.32396802217430809</v>
      </c>
      <c r="AR508" s="23">
        <f ca="1">SQRT(Inputs!$B$38)*K508+SQRT(1-Inputs!$B$38)*_xlfn.NORM.S.INV(RAND())</f>
        <v>0.81708261957593498</v>
      </c>
      <c r="AS508" s="23">
        <f ca="1">SQRT(Inputs!$B$38)*L508+SQRT(1-Inputs!$B$38)*_xlfn.NORM.S.INV(RAND())</f>
        <v>0.19403940397102015</v>
      </c>
      <c r="AT508" s="23">
        <f ca="1">SQRT(Inputs!$B$38)*M508+SQRT(1-Inputs!$B$38)*_xlfn.NORM.S.INV(RAND())</f>
        <v>0.36370205339588502</v>
      </c>
      <c r="AU508" s="15">
        <f ca="1">Inputs!$B$6*EXP($B$8-0.5*C$5^2+C$5*N508)</f>
        <v>5559.5232502568015</v>
      </c>
      <c r="AV508" s="15">
        <f t="shared" ca="1" si="255"/>
        <v>8514.6329942305856</v>
      </c>
      <c r="AW508" s="15">
        <f t="shared" ca="1" si="256"/>
        <v>10310.500728960847</v>
      </c>
      <c r="AX508" s="15">
        <f t="shared" ca="1" si="257"/>
        <v>13482.802062907695</v>
      </c>
      <c r="AY508" s="15">
        <f t="shared" ca="1" si="258"/>
        <v>16799.049522545622</v>
      </c>
      <c r="AZ508" s="15">
        <f t="shared" ca="1" si="259"/>
        <v>20292.213840524382</v>
      </c>
      <c r="BA508" s="15">
        <f t="shared" ca="1" si="260"/>
        <v>26175.266746437122</v>
      </c>
      <c r="BB508" s="15">
        <f t="shared" ca="1" si="261"/>
        <v>31166.827786270096</v>
      </c>
      <c r="BC508" s="15">
        <f t="shared" ca="1" si="262"/>
        <v>38960.356456597794</v>
      </c>
      <c r="BD508" s="15">
        <f t="shared" ca="1" si="263"/>
        <v>48112.108374812946</v>
      </c>
      <c r="BE508" s="15">
        <f t="shared" ca="1" si="264"/>
        <v>60165.17245574668</v>
      </c>
      <c r="BF508" s="15">
        <f ca="1">Inputs!$B$13*EXP($B$9-0.5*C$6^2+C$6*Y508)</f>
        <v>12409.592228333688</v>
      </c>
      <c r="BG508" s="15">
        <f t="shared" ca="1" si="265"/>
        <v>14801.534387829108</v>
      </c>
      <c r="BH508" s="15">
        <f t="shared" ca="1" si="266"/>
        <v>12936.388866730274</v>
      </c>
      <c r="BI508" s="15">
        <f t="shared" ca="1" si="267"/>
        <v>16972.116323382321</v>
      </c>
      <c r="BJ508" s="15">
        <f t="shared" ca="1" si="268"/>
        <v>21400.973944383368</v>
      </c>
      <c r="BK508" s="15">
        <f t="shared" ca="1" si="269"/>
        <v>25737.264730131144</v>
      </c>
      <c r="BL508" s="15">
        <f t="shared" ca="1" si="270"/>
        <v>36228.13919696863</v>
      </c>
      <c r="BM508" s="15">
        <f t="shared" ca="1" si="271"/>
        <v>40150.23871092467</v>
      </c>
      <c r="BN508" s="15">
        <f t="shared" ca="1" si="272"/>
        <v>64074.193636535259</v>
      </c>
      <c r="BO508" s="15">
        <f t="shared" ca="1" si="273"/>
        <v>93598.411371493057</v>
      </c>
      <c r="BP508" s="15">
        <f t="shared" ca="1" si="274"/>
        <v>126448.44512852682</v>
      </c>
      <c r="BQ508" s="15">
        <f ca="1">Inputs!$B$20*EXP($B$10-0.5*C$7^2+C$7*AJ508)</f>
        <v>4674.3853873112348</v>
      </c>
      <c r="BR508" s="15">
        <f t="shared" ca="1" si="275"/>
        <v>6894.1476298598309</v>
      </c>
      <c r="BS508" s="15">
        <f t="shared" ca="1" si="276"/>
        <v>11619.725666160104</v>
      </c>
      <c r="BT508" s="15">
        <f t="shared" ca="1" si="277"/>
        <v>14073.75638166164</v>
      </c>
      <c r="BU508" s="15">
        <f t="shared" ca="1" si="278"/>
        <v>21959.296954536625</v>
      </c>
      <c r="BV508" s="15">
        <f t="shared" ca="1" si="279"/>
        <v>26725.092566494415</v>
      </c>
      <c r="BW508" s="15">
        <f t="shared" ca="1" si="280"/>
        <v>42395.821824635772</v>
      </c>
      <c r="BX508" s="15">
        <f t="shared" ca="1" si="281"/>
        <v>63276.381206897488</v>
      </c>
      <c r="BY508" s="15">
        <f t="shared" ca="1" si="282"/>
        <v>103663.25527619809</v>
      </c>
      <c r="BZ508" s="15">
        <f t="shared" ca="1" si="283"/>
        <v>150736.20679918435</v>
      </c>
      <c r="CA508" s="15">
        <f t="shared" ca="1" si="284"/>
        <v>225875.22417251565</v>
      </c>
      <c r="CB508" s="15">
        <f ca="1">(AU508*DCF!C$10-DCF!C$5*MAX(AU508*DCF!C$10,0)-MAX(AU508-Inputs!$B$6,0)/Inputs!$B$10)*DCF!C$6</f>
        <v>1038.8155634219904</v>
      </c>
      <c r="CC508" s="15">
        <f ca="1">(AV508*DCF!D$10-DCF!D$5*MAX(AV508*DCF!D$10,0)-MAX(AV508-AU508,0)/Inputs!$B$10)*DCF!D$6</f>
        <v>1354.8579372468701</v>
      </c>
      <c r="CD508" s="15">
        <f ca="1">(AW508*DCF!E$10-DCF!E$5*MAX(AW508*DCF!E$10,0)-MAX(AW508-AV508,0)/Inputs!$B$10)*DCF!E$6</f>
        <v>1976.0267052025579</v>
      </c>
      <c r="CE508" s="15">
        <f ca="1">(AX508*DCF!F$10-DCF!F$5*MAX(AX508*DCF!F$10,0)-MAX(AX508-AW508,0)/Inputs!$B$10)*DCF!F$6</f>
        <v>2283.1969459971065</v>
      </c>
      <c r="CF508" s="15">
        <f ca="1">(AY508*DCF!G$10-DCF!G$5*MAX(AY508*DCF!G$10,0)-MAX(AY508-AX508,0)/Inputs!$B$10)*DCF!G$6</f>
        <v>2823.8335472075282</v>
      </c>
      <c r="CG508" s="15">
        <f ca="1">(AZ508*DCF!H$10-DCF!H$5*MAX(AZ508*DCF!H$10,0)-MAX(AZ508-AY508,0)/Inputs!$B$10)*DCF!H$6</f>
        <v>3319.4739244683178</v>
      </c>
      <c r="CH508" s="15">
        <f ca="1">(BA508*DCF!I$10-DCF!I$5*MAX(BA508*DCF!I$10,0)-MAX(BA508-AZ508,0)/Inputs!$B$10)*DCF!I$6</f>
        <v>3816.239557821973</v>
      </c>
      <c r="CI508" s="15">
        <f ca="1">(BB508*DCF!J$10-DCF!J$5*MAX(BB508*DCF!J$10,0)-MAX(BB508-BA508,0)/Inputs!$B$10)*DCF!J$6</f>
        <v>4591.9111440102979</v>
      </c>
      <c r="CJ508" s="15">
        <f ca="1">(BC508*DCF!K$10-DCF!K$5*MAX(BC508*DCF!K$10,0)-MAX(BC508-BB508,0)/Inputs!$B$10)*DCF!K$6</f>
        <v>5181.016308046761</v>
      </c>
      <c r="CK508" s="15">
        <f ca="1">(BD508*DCF!L$10-DCF!L$5*MAX(BD508*DCF!L$10,0)-MAX(BD508-BC508,0)/Inputs!$B$10)*DCF!L$6</f>
        <v>6072.7511383955925</v>
      </c>
      <c r="CL508" s="15">
        <f ca="1">(BE508*DCF!M$10-DCF!M$5*MAX(BE508*DCF!M$10,0)-MAX(BE508-BD508,0)/Inputs!$B$10)*DCF!M$6</f>
        <v>7050.2167223085207</v>
      </c>
      <c r="CM508" s="15">
        <f ca="1">(BF508*DCF!C$28-DCF!C$5*MAX(BF508*DCF!C$28,0)-MAX(BF508-Inputs!$B$13,0)/Inputs!$B$17)*DCF!C$6</f>
        <v>3551.1616774801596</v>
      </c>
      <c r="CN508" s="15">
        <f ca="1">(BG508*DCF!D$28-DCF!D$5*MAX(BG508*DCF!D$28,0)-MAX(BG508-BF508,0)/Inputs!$B$17)*DCF!D$6</f>
        <v>3849.082324731035</v>
      </c>
      <c r="CO508" s="15">
        <f ca="1">(BH508*DCF!E$28-DCF!E$5*MAX(BH508*DCF!E$28,0)-MAX(BH508-BG508,0)/Inputs!$B$17)*DCF!E$6</f>
        <v>3663.8156781347152</v>
      </c>
      <c r="CP508" s="15">
        <f ca="1">(BI508*DCF!F$28-DCF!F$5*MAX(BI508*DCF!F$28,0)-MAX(BI508-BH508,0)/Inputs!$B$17)*DCF!F$6</f>
        <v>3872.7145485942465</v>
      </c>
      <c r="CQ508" s="15">
        <f ca="1">(BJ508*DCF!G$28-DCF!G$5*MAX(BJ508*DCF!G$28,0)-MAX(BJ508-BI508,0)/Inputs!$B$17)*DCF!G$6</f>
        <v>4807.754958510408</v>
      </c>
      <c r="CR508" s="15">
        <f ca="1">(BK508*DCF!H$28-DCF!H$5*MAX(BK508*DCF!H$28,0)-MAX(BK508-BJ508,0)/Inputs!$B$17)*DCF!H$6</f>
        <v>5691.3716236191212</v>
      </c>
      <c r="CS508" s="15">
        <f ca="1">(BL508*DCF!I$28-DCF!I$5*MAX(BL508*DCF!I$28,0)-MAX(BL508-BK508,0)/Inputs!$B$17)*DCF!I$6</f>
        <v>7013.394853454618</v>
      </c>
      <c r="CT508" s="15">
        <f ca="1">(BM508*DCF!J$28-DCF!J$5*MAX(BM508*DCF!J$28,0)-MAX(BM508-BL508,0)/Inputs!$B$17)*DCF!J$6</f>
        <v>8436.7980051459072</v>
      </c>
      <c r="CU508" s="15">
        <f ca="1">(BN508*DCF!K$28-DCF!K$5*MAX(BN508*DCF!K$28,0)-MAX(BN508-BM508,0)/Inputs!$B$17)*DCF!K$6</f>
        <v>10601.029551275422</v>
      </c>
      <c r="CV508" s="15">
        <f ca="1">(BO508*DCF!L$28-DCF!L$5*MAX(BO508*DCF!L$28,0)-MAX(BO508-BN508,0)/Inputs!$B$17)*DCF!L$6</f>
        <v>15334.13321951686</v>
      </c>
      <c r="CW508" s="15">
        <f ca="1">(BP508*DCF!M$28-DCF!M$5*MAX(BP508*DCF!M$28,0)-MAX(BP508-BO508,0)/Inputs!$B$17)*DCF!M$6</f>
        <v>20357.596539920905</v>
      </c>
      <c r="CX508" s="15">
        <f ca="1">(BQ508*DCF!C$46-DCF!C$5*MAX(BQ508*DCF!C$46,0)-MAX(BQ508-Inputs!$B$20,0)/Inputs!$B$24)*DCF!C$6</f>
        <v>-1760.0822544881535</v>
      </c>
      <c r="CY508" s="15">
        <f ca="1">(BR508*DCF!D$46-DCF!D$5*MAX(BR508*DCF!D$46,0)-MAX(BR508-BQ508,0)/Inputs!$B$24)*DCF!D$6</f>
        <v>-2123.8243500120125</v>
      </c>
      <c r="CZ508" s="15">
        <f ca="1">(BS508*DCF!E$46-DCF!E$5*MAX(BS508*DCF!E$46,0)-MAX(BS508-BR508,0)/Inputs!$B$24)*DCF!E$6</f>
        <v>-3236.7455602875975</v>
      </c>
      <c r="DA508" s="15">
        <f ca="1">(BT508*DCF!F$46-DCF!F$5*MAX(BT508*DCF!F$46,0)-MAX(BT508-BS508,0)/Inputs!$B$24)*DCF!F$6</f>
        <v>-1918.5300821310609</v>
      </c>
      <c r="DB508" s="15">
        <f ca="1">(BU508*DCF!G$46-DCF!G$5*MAX(BU508*DCF!G$46,0)-MAX(BU508-BT508,0)/Inputs!$B$24)*DCF!G$6</f>
        <v>-3391.2074127343722</v>
      </c>
      <c r="DC508" s="15">
        <f ca="1">(BV508*DCF!H$46-DCF!H$5*MAX(BV508*DCF!H$46,0)-MAX(BV508-BU508,0)/Inputs!$B$24)*DCF!H$6</f>
        <v>-1480.9417859016974</v>
      </c>
      <c r="DD508" s="15">
        <f ca="1">(BW508*DCF!I$46-DCF!I$5*MAX(BW508*DCF!I$46,0)-MAX(BW508-BV508,0)/Inputs!$B$24)*DCF!I$6</f>
        <v>-3519.3122028435973</v>
      </c>
      <c r="DE508" s="15">
        <f ca="1">(BX508*DCF!J$46-DCF!J$5*MAX(BX508*DCF!J$46,0)-MAX(BX508-BW508,0)/Inputs!$B$24)*DCF!J$6</f>
        <v>-2882.9140480548244</v>
      </c>
      <c r="DF508" s="15">
        <f ca="1">(BY508*DCF!K$46-DCF!K$5*MAX(BY508*DCF!K$46,0)-MAX(BY508-BX508,0)/Inputs!$B$24)*DCF!K$6</f>
        <v>-3972.117540477137</v>
      </c>
      <c r="DG508" s="15">
        <f ca="1">(BZ508*DCF!L$46-DCF!L$5*MAX(BZ508*DCF!L$46,0)-MAX(BZ508-BY508,0)/Inputs!$B$24)*DCF!L$6</f>
        <v>-233.06799235871145</v>
      </c>
      <c r="DH508" s="15">
        <f ca="1">(CA508*DCF!M$46-DCF!M$5*MAX(CA508*DCF!M$46,0)-MAX(CA508-BZ508,0)/Inputs!$B$24)*DCF!M$6</f>
        <v>1999.4535575579448</v>
      </c>
      <c r="DI508" s="15">
        <f ca="1">SUM(CB508:CL508)+BE508*DCF!M$10*(1+Inputs!$B$30)*(1-Inputs!$B$33)*(1-Inputs!$B$30/Inputs!$B$31)/(Inputs!$B$29-Inputs!$B$30)*DCF!M$6</f>
        <v>206948.81004051166</v>
      </c>
      <c r="DJ508" s="15">
        <f ca="1">SUM(CM508:CW508)+BP508*DCF!M$28*(1+Inputs!$B$30)*(1-Inputs!$B$33)*(1-Inputs!$B$30/Inputs!$B$31)/(Inputs!$B$29-Inputs!$B$30)*DCF!M$6</f>
        <v>556389.11284741305</v>
      </c>
      <c r="DK508" s="15">
        <f ca="1">SUM(CX508:DH508)+CA508*DCF!M$46*(1+Inputs!$B$30)*(1-Inputs!$B$33)*(1-Inputs!$B$30/Inputs!$B$31)/(Inputs!$B$29-Inputs!$B$30)*DCF!M$6</f>
        <v>326710.56352978729</v>
      </c>
      <c r="DM508" s="15">
        <f ca="1">DI508+DJ508+DK508+Inputs!$B$34+Inputs!$B$36-Inputs!$B$35</f>
        <v>1166899.4864177119</v>
      </c>
    </row>
    <row r="509" spans="1:117" x14ac:dyDescent="0.75">
      <c r="A509" s="11">
        <v>496</v>
      </c>
      <c r="C509" s="23">
        <f t="shared" ca="1" si="289"/>
        <v>-1.0412069865147087</v>
      </c>
      <c r="D509" s="23">
        <f t="shared" ca="1" si="289"/>
        <v>-0.65600626966348563</v>
      </c>
      <c r="E509" s="23">
        <f t="shared" ca="1" si="289"/>
        <v>0.8862640786642888</v>
      </c>
      <c r="F509" s="23">
        <f t="shared" ca="1" si="289"/>
        <v>0.38002922819367579</v>
      </c>
      <c r="G509" s="23">
        <f t="shared" ca="1" si="289"/>
        <v>0.67175098259482668</v>
      </c>
      <c r="H509" s="23">
        <f t="shared" ca="1" si="289"/>
        <v>-1.5827806784540237</v>
      </c>
      <c r="I509" s="23">
        <f t="shared" ca="1" si="289"/>
        <v>0.81751815558207563</v>
      </c>
      <c r="J509" s="23">
        <f t="shared" ca="1" si="289"/>
        <v>-1.339412726330101</v>
      </c>
      <c r="K509" s="23">
        <f t="shared" ca="1" si="289"/>
        <v>1.1216183685526964</v>
      </c>
      <c r="L509" s="23">
        <f t="shared" ca="1" si="289"/>
        <v>1.5474276860082801</v>
      </c>
      <c r="M509" s="23">
        <f t="shared" ca="1" si="289"/>
        <v>-1.5657600888829779</v>
      </c>
      <c r="N509" s="23">
        <f ca="1">SQRT(Inputs!$B$38)*C509+SQRT(1-Inputs!$B$38)*_xlfn.NORM.S.INV(RAND())</f>
        <v>1.4365820342036553</v>
      </c>
      <c r="O509" s="23">
        <f ca="1">SQRT(Inputs!$B$38)*D509+SQRT(1-Inputs!$B$38)*_xlfn.NORM.S.INV(RAND())</f>
        <v>-0.10043602428238785</v>
      </c>
      <c r="P509" s="23">
        <f ca="1">SQRT(Inputs!$B$38)*E509+SQRT(1-Inputs!$B$38)*_xlfn.NORM.S.INV(RAND())</f>
        <v>8.5453799448234835E-2</v>
      </c>
      <c r="Q509" s="23">
        <f ca="1">SQRT(Inputs!$B$38)*F509+SQRT(1-Inputs!$B$38)*_xlfn.NORM.S.INV(RAND())</f>
        <v>1.5188005688973356</v>
      </c>
      <c r="R509" s="23">
        <f ca="1">SQRT(Inputs!$B$38)*G509+SQRT(1-Inputs!$B$38)*_xlfn.NORM.S.INV(RAND())</f>
        <v>-4.9169832932771218E-2</v>
      </c>
      <c r="S509" s="23">
        <f ca="1">SQRT(Inputs!$B$38)*H509+SQRT(1-Inputs!$B$38)*_xlfn.NORM.S.INV(RAND())</f>
        <v>-0.12723673860635254</v>
      </c>
      <c r="T509" s="23">
        <f ca="1">SQRT(Inputs!$B$38)*I509+SQRT(1-Inputs!$B$38)*_xlfn.NORM.S.INV(RAND())</f>
        <v>0.40899235893342278</v>
      </c>
      <c r="U509" s="23">
        <f ca="1">SQRT(Inputs!$B$38)*J509+SQRT(1-Inputs!$B$38)*_xlfn.NORM.S.INV(RAND())</f>
        <v>-1.1707847458335348</v>
      </c>
      <c r="V509" s="23">
        <f ca="1">SQRT(Inputs!$B$38)*K509+SQRT(1-Inputs!$B$38)*_xlfn.NORM.S.INV(RAND())</f>
        <v>-0.85436326953375241</v>
      </c>
      <c r="W509" s="23">
        <f ca="1">SQRT(Inputs!$B$38)*L509+SQRT(1-Inputs!$B$38)*_xlfn.NORM.S.INV(RAND())</f>
        <v>0.13494164306224576</v>
      </c>
      <c r="X509" s="23">
        <f ca="1">SQRT(Inputs!$B$38)*M509+SQRT(1-Inputs!$B$38)*_xlfn.NORM.S.INV(RAND())</f>
        <v>-0.31242805784316863</v>
      </c>
      <c r="Y509" s="23">
        <f ca="1">SQRT(Inputs!$B$38)*C509+SQRT(1-Inputs!$B$38)*_xlfn.NORM.S.INV(RAND())</f>
        <v>-0.6430620241753594</v>
      </c>
      <c r="Z509" s="23">
        <f ca="1">SQRT(Inputs!$B$38)*D509+SQRT(1-Inputs!$B$38)*_xlfn.NORM.S.INV(RAND())</f>
        <v>-2.2155442401449097</v>
      </c>
      <c r="AA509" s="23">
        <f ca="1">SQRT(Inputs!$B$38)*E509+SQRT(1-Inputs!$B$38)*_xlfn.NORM.S.INV(RAND())</f>
        <v>0.16485671719943207</v>
      </c>
      <c r="AB509" s="23">
        <f ca="1">SQRT(Inputs!$B$38)*F509+SQRT(1-Inputs!$B$38)*_xlfn.NORM.S.INV(RAND())</f>
        <v>0.4502292720612211</v>
      </c>
      <c r="AC509" s="23">
        <f ca="1">SQRT(Inputs!$B$38)*G509+SQRT(1-Inputs!$B$38)*_xlfn.NORM.S.INV(RAND())</f>
        <v>0.25013604116981775</v>
      </c>
      <c r="AD509" s="23">
        <f ca="1">SQRT(Inputs!$B$38)*H509+SQRT(1-Inputs!$B$38)*_xlfn.NORM.S.INV(RAND())</f>
        <v>-1.0846545226556747</v>
      </c>
      <c r="AE509" s="23">
        <f ca="1">SQRT(Inputs!$B$38)*I509+SQRT(1-Inputs!$B$38)*_xlfn.NORM.S.INV(RAND())</f>
        <v>-0.95345262713354184</v>
      </c>
      <c r="AF509" s="23">
        <f ca="1">SQRT(Inputs!$B$38)*J509+SQRT(1-Inputs!$B$38)*_xlfn.NORM.S.INV(RAND())</f>
        <v>-1.7604506551735024</v>
      </c>
      <c r="AG509" s="23">
        <f ca="1">SQRT(Inputs!$B$38)*K509+SQRT(1-Inputs!$B$38)*_xlfn.NORM.S.INV(RAND())</f>
        <v>0.13137114764551905</v>
      </c>
      <c r="AH509" s="23">
        <f ca="1">SQRT(Inputs!$B$38)*L509+SQRT(1-Inputs!$B$38)*_xlfn.NORM.S.INV(RAND())</f>
        <v>0.84854046570830488</v>
      </c>
      <c r="AI509" s="23">
        <f ca="1">SQRT(Inputs!$B$38)*M509+SQRT(1-Inputs!$B$38)*_xlfn.NORM.S.INV(RAND())</f>
        <v>-1.8609545001258629</v>
      </c>
      <c r="AJ509" s="23">
        <f ca="1">SQRT(Inputs!$B$38)*C509+SQRT(1-Inputs!$B$38)*_xlfn.NORM.S.INV(RAND())</f>
        <v>0.209811812778123</v>
      </c>
      <c r="AK509" s="23">
        <f ca="1">SQRT(Inputs!$B$38)*D509+SQRT(1-Inputs!$B$38)*_xlfn.NORM.S.INV(RAND())</f>
        <v>-1.1666983319094981</v>
      </c>
      <c r="AL509" s="23">
        <f ca="1">SQRT(Inputs!$B$38)*E509+SQRT(1-Inputs!$B$38)*_xlfn.NORM.S.INV(RAND())</f>
        <v>1.4569734556894665</v>
      </c>
      <c r="AM509" s="23">
        <f ca="1">SQRT(Inputs!$B$38)*F509+SQRT(1-Inputs!$B$38)*_xlfn.NORM.S.INV(RAND())</f>
        <v>-0.70500167444878337</v>
      </c>
      <c r="AN509" s="23">
        <f ca="1">SQRT(Inputs!$B$38)*G509+SQRT(1-Inputs!$B$38)*_xlfn.NORM.S.INV(RAND())</f>
        <v>1.4447201049166631</v>
      </c>
      <c r="AO509" s="23">
        <f ca="1">SQRT(Inputs!$B$38)*H509+SQRT(1-Inputs!$B$38)*_xlfn.NORM.S.INV(RAND())</f>
        <v>-1.75519346849903</v>
      </c>
      <c r="AP509" s="23">
        <f ca="1">SQRT(Inputs!$B$38)*I509+SQRT(1-Inputs!$B$38)*_xlfn.NORM.S.INV(RAND())</f>
        <v>0.84664114035020921</v>
      </c>
      <c r="AQ509" s="23">
        <f ca="1">SQRT(Inputs!$B$38)*J509+SQRT(1-Inputs!$B$38)*_xlfn.NORM.S.INV(RAND())</f>
        <v>9.2514188913224049E-2</v>
      </c>
      <c r="AR509" s="23">
        <f ca="1">SQRT(Inputs!$B$38)*K509+SQRT(1-Inputs!$B$38)*_xlfn.NORM.S.INV(RAND())</f>
        <v>1.2010659392230698</v>
      </c>
      <c r="AS509" s="23">
        <f ca="1">SQRT(Inputs!$B$38)*L509+SQRT(1-Inputs!$B$38)*_xlfn.NORM.S.INV(RAND())</f>
        <v>0.47020736343518355</v>
      </c>
      <c r="AT509" s="23">
        <f ca="1">SQRT(Inputs!$B$38)*M509+SQRT(1-Inputs!$B$38)*_xlfn.NORM.S.INV(RAND())</f>
        <v>-0.42851743872070491</v>
      </c>
      <c r="AU509" s="15">
        <f ca="1">Inputs!$B$6*EXP($B$8-0.5*C$5^2+C$5*N509)</f>
        <v>6261.3830111797961</v>
      </c>
      <c r="AV509" s="15">
        <f t="shared" ca="1" si="255"/>
        <v>7509.85877675548</v>
      </c>
      <c r="AW509" s="15">
        <f t="shared" ca="1" si="256"/>
        <v>9263.0965344477045</v>
      </c>
      <c r="AX509" s="15">
        <f t="shared" ca="1" si="257"/>
        <v>13672.335963734875</v>
      </c>
      <c r="AY509" s="15">
        <f t="shared" ca="1" si="258"/>
        <v>16613.314464618579</v>
      </c>
      <c r="AZ509" s="15">
        <f t="shared" ca="1" si="259"/>
        <v>20035.829737835851</v>
      </c>
      <c r="BA509" s="15">
        <f t="shared" ca="1" si="260"/>
        <v>25591.043699954371</v>
      </c>
      <c r="BB509" s="15">
        <f t="shared" ca="1" si="261"/>
        <v>27863.428504684412</v>
      </c>
      <c r="BC509" s="15">
        <f t="shared" ca="1" si="262"/>
        <v>31424.143810347843</v>
      </c>
      <c r="BD509" s="15">
        <f t="shared" ca="1" si="263"/>
        <v>38986.518356837187</v>
      </c>
      <c r="BE509" s="15">
        <f t="shared" ca="1" si="264"/>
        <v>46432.708345161998</v>
      </c>
      <c r="BF509" s="15">
        <f ca="1">Inputs!$B$13*EXP($B$9-0.5*C$6^2+C$6*Y509)</f>
        <v>12175.532328904343</v>
      </c>
      <c r="BG509" s="15">
        <f t="shared" ca="1" si="265"/>
        <v>9949.0073631346022</v>
      </c>
      <c r="BH509" s="15">
        <f t="shared" ca="1" si="266"/>
        <v>12492.81680263875</v>
      </c>
      <c r="BI509" s="15">
        <f t="shared" ca="1" si="267"/>
        <v>16390.467995392366</v>
      </c>
      <c r="BJ509" s="15">
        <f t="shared" ca="1" si="268"/>
        <v>20831.362079533112</v>
      </c>
      <c r="BK509" s="15">
        <f t="shared" ca="1" si="269"/>
        <v>22056.698957920857</v>
      </c>
      <c r="BL509" s="15">
        <f t="shared" ca="1" si="270"/>
        <v>23944.83285948975</v>
      </c>
      <c r="BM509" s="15">
        <f t="shared" ca="1" si="271"/>
        <v>23651.63985049427</v>
      </c>
      <c r="BN509" s="15">
        <f t="shared" ca="1" si="272"/>
        <v>29550.119280431525</v>
      </c>
      <c r="BO509" s="15">
        <f t="shared" ca="1" si="273"/>
        <v>40127.38818922361</v>
      </c>
      <c r="BP509" s="15">
        <f t="shared" ca="1" si="274"/>
        <v>40000.595001246475</v>
      </c>
      <c r="BQ509" s="15">
        <f ca="1">Inputs!$B$20*EXP($B$10-0.5*C$7^2+C$7*AJ509)</f>
        <v>4620.9024637035145</v>
      </c>
      <c r="BR509" s="15">
        <f t="shared" ca="1" si="275"/>
        <v>4328.6316388876121</v>
      </c>
      <c r="BS509" s="15">
        <f t="shared" ca="1" si="276"/>
        <v>9007.574037013339</v>
      </c>
      <c r="BT509" s="15">
        <f t="shared" ca="1" si="277"/>
        <v>10322.459568603424</v>
      </c>
      <c r="BU509" s="15">
        <f t="shared" ca="1" si="278"/>
        <v>20292.190906689841</v>
      </c>
      <c r="BV509" s="15">
        <f t="shared" ca="1" si="279"/>
        <v>19011.11694421374</v>
      </c>
      <c r="BW509" s="15">
        <f t="shared" ca="1" si="280"/>
        <v>31735.22348350336</v>
      </c>
      <c r="BX509" s="15">
        <f t="shared" ca="1" si="281"/>
        <v>45217.719234738564</v>
      </c>
      <c r="BY509" s="15">
        <f t="shared" ca="1" si="282"/>
        <v>79725.549971562912</v>
      </c>
      <c r="BZ509" s="15">
        <f t="shared" ca="1" si="283"/>
        <v>121966.05166534723</v>
      </c>
      <c r="CA509" s="15">
        <f t="shared" ca="1" si="284"/>
        <v>158763.57069842302</v>
      </c>
      <c r="CB509" s="15">
        <f ca="1">(AU509*DCF!C$10-DCF!C$5*MAX(AU509*DCF!C$10,0)-MAX(AU509-Inputs!$B$6,0)/Inputs!$B$10)*DCF!C$6</f>
        <v>1033.811178226548</v>
      </c>
      <c r="CC509" s="15">
        <f ca="1">(AV509*DCF!D$10-DCF!D$5*MAX(AV509*DCF!D$10,0)-MAX(AV509-AU509,0)/Inputs!$B$10)*DCF!D$6</f>
        <v>1526.0690587073384</v>
      </c>
      <c r="CD509" s="15">
        <f ca="1">(AW509*DCF!E$10-DCF!E$5*MAX(AW509*DCF!E$10,0)-MAX(AW509-AV509,0)/Inputs!$B$10)*DCF!E$6</f>
        <v>1743.7997861687988</v>
      </c>
      <c r="CE509" s="15">
        <f ca="1">(AX509*DCF!F$10-DCF!F$5*MAX(AX509*DCF!F$10,0)-MAX(AX509-AW509,0)/Inputs!$B$10)*DCF!F$6</f>
        <v>2067.1957441424161</v>
      </c>
      <c r="CF509" s="15">
        <f ca="1">(AY509*DCF!G$10-DCF!G$5*MAX(AY509*DCF!G$10,0)-MAX(AY509-AX509,0)/Inputs!$B$10)*DCF!G$6</f>
        <v>2857.6979030518205</v>
      </c>
      <c r="CG509" s="15">
        <f ca="1">(AZ509*DCF!H$10-DCF!H$5*MAX(AZ509*DCF!H$10,0)-MAX(AZ509-AY509,0)/Inputs!$B$10)*DCF!H$6</f>
        <v>3282.2417714806552</v>
      </c>
      <c r="CH509" s="15">
        <f ca="1">(BA509*DCF!I$10-DCF!I$5*MAX(BA509*DCF!I$10,0)-MAX(BA509-AZ509,0)/Inputs!$B$10)*DCF!I$6</f>
        <v>3763.300392971596</v>
      </c>
      <c r="CI509" s="15">
        <f ca="1">(BB509*DCF!J$10-DCF!J$5*MAX(BB509*DCF!J$10,0)-MAX(BB509-BA509,0)/Inputs!$B$10)*DCF!J$6</f>
        <v>4437.0865123346166</v>
      </c>
      <c r="CJ509" s="15">
        <f ca="1">(BC509*DCF!K$10-DCF!K$5*MAX(BC509*DCF!K$10,0)-MAX(BC509-BB509,0)/Inputs!$B$10)*DCF!K$6</f>
        <v>4560.3365400675539</v>
      </c>
      <c r="CK509" s="15">
        <f ca="1">(BD509*DCF!L$10-DCF!L$5*MAX(BD509*DCF!L$10,0)-MAX(BD509-BC509,0)/Inputs!$B$10)*DCF!L$6</f>
        <v>4901.9708601904777</v>
      </c>
      <c r="CL509" s="15">
        <f ca="1">(BE509*DCF!M$10-DCF!M$5*MAX(BE509*DCF!M$10,0)-MAX(BE509-BD509,0)/Inputs!$B$10)*DCF!M$6</f>
        <v>5662.7287543590865</v>
      </c>
      <c r="CM509" s="15">
        <f ca="1">(BF509*DCF!C$28-DCF!C$5*MAX(BF509*DCF!C$28,0)-MAX(BF509-Inputs!$B$13,0)/Inputs!$B$17)*DCF!C$6</f>
        <v>3533.7835351943554</v>
      </c>
      <c r="CN509" s="15">
        <f ca="1">(BG509*DCF!D$28-DCF!D$5*MAX(BG509*DCF!D$28,0)-MAX(BG509-BF509,0)/Inputs!$B$17)*DCF!D$6</f>
        <v>2930.2121304624047</v>
      </c>
      <c r="CO509" s="15">
        <f ca="1">(BH509*DCF!E$28-DCF!E$5*MAX(BH509*DCF!E$28,0)-MAX(BH509-BG509,0)/Inputs!$B$17)*DCF!E$6</f>
        <v>3036.8383455999619</v>
      </c>
      <c r="CP509" s="15">
        <f ca="1">(BI509*DCF!F$28-DCF!F$5*MAX(BI509*DCF!F$28,0)-MAX(BI509-BH509,0)/Inputs!$B$17)*DCF!F$6</f>
        <v>3739.9513149681375</v>
      </c>
      <c r="CQ509" s="15">
        <f ca="1">(BJ509*DCF!G$28-DCF!G$5*MAX(BJ509*DCF!G$28,0)-MAX(BJ509-BI509,0)/Inputs!$B$17)*DCF!G$6</f>
        <v>4657.940424347883</v>
      </c>
      <c r="CR509" s="15">
        <f ca="1">(BK509*DCF!H$28-DCF!H$5*MAX(BK509*DCF!H$28,0)-MAX(BK509-BJ509,0)/Inputs!$B$17)*DCF!H$6</f>
        <v>5264.4820342604271</v>
      </c>
      <c r="CS509" s="15">
        <f ca="1">(BL509*DCF!I$28-DCF!I$5*MAX(BL509*DCF!I$28,0)-MAX(BL509-BK509,0)/Inputs!$B$17)*DCF!I$6</f>
        <v>5359.6950698856908</v>
      </c>
      <c r="CT509" s="15">
        <f ca="1">(BM509*DCF!J$28-DCF!J$5*MAX(BM509*DCF!J$28,0)-MAX(BM509-BL509,0)/Inputs!$B$17)*DCF!J$6</f>
        <v>5276.2791611670391</v>
      </c>
      <c r="CU509" s="15">
        <f ca="1">(BN509*DCF!K$28-DCF!K$5*MAX(BN509*DCF!K$28,0)-MAX(BN509-BM509,0)/Inputs!$B$17)*DCF!K$6</f>
        <v>5518.0045623600818</v>
      </c>
      <c r="CV509" s="15">
        <f ca="1">(BO509*DCF!L$28-DCF!L$5*MAX(BO509*DCF!L$28,0)-MAX(BO509-BN509,0)/Inputs!$B$17)*DCF!L$6</f>
        <v>6809.4205980817751</v>
      </c>
      <c r="CW509" s="15">
        <f ca="1">(BP509*DCF!M$28-DCF!M$5*MAX(BP509*DCF!M$28,0)-MAX(BP509-BO509,0)/Inputs!$B$17)*DCF!M$6</f>
        <v>7526.1350989774874</v>
      </c>
      <c r="CX509" s="15">
        <f ca="1">(BQ509*DCF!C$46-DCF!C$5*MAX(BQ509*DCF!C$46,0)-MAX(BQ509-Inputs!$B$20,0)/Inputs!$B$24)*DCF!C$6</f>
        <v>-1723.0271111109801</v>
      </c>
      <c r="CY509" s="15">
        <f ca="1">(BR509*DCF!D$46-DCF!D$5*MAX(BR509*DCF!D$46,0)-MAX(BR509-BQ509,0)/Inputs!$B$24)*DCF!D$6</f>
        <v>-738.79647576339721</v>
      </c>
      <c r="CZ509" s="15">
        <f ca="1">(BS509*DCF!E$46-DCF!E$5*MAX(BS509*DCF!E$46,0)-MAX(BS509-BR509,0)/Inputs!$B$24)*DCF!E$6</f>
        <v>-2909.4715973341881</v>
      </c>
      <c r="DA509" s="15">
        <f ca="1">(BT509*DCF!F$46-DCF!F$5*MAX(BT509*DCF!F$46,0)-MAX(BT509-BS509,0)/Inputs!$B$24)*DCF!F$6</f>
        <v>-1230.538158108016</v>
      </c>
      <c r="DB509" s="15">
        <f ca="1">(BU509*DCF!G$46-DCF!G$5*MAX(BU509*DCF!G$46,0)-MAX(BU509-BT509,0)/Inputs!$B$24)*DCF!G$6</f>
        <v>-4036.2098539198009</v>
      </c>
      <c r="DC509" s="15">
        <f ca="1">(BV509*DCF!H$46-DCF!H$5*MAX(BV509*DCF!H$46,0)-MAX(BV509-BU509,0)/Inputs!$B$24)*DCF!H$6</f>
        <v>0</v>
      </c>
      <c r="DD509" s="15">
        <f ca="1">(BW509*DCF!I$46-DCF!I$5*MAX(BW509*DCF!I$46,0)-MAX(BW509-BV509,0)/Inputs!$B$24)*DCF!I$6</f>
        <v>-2919.661462404023</v>
      </c>
      <c r="DE509" s="15">
        <f ca="1">(BX509*DCF!J$46-DCF!J$5*MAX(BX509*DCF!J$46,0)-MAX(BX509-BW509,0)/Inputs!$B$24)*DCF!J$6</f>
        <v>-1678.5793572332934</v>
      </c>
      <c r="DF509" s="15">
        <f ca="1">(BY509*DCF!K$46-DCF!K$5*MAX(BY509*DCF!K$46,0)-MAX(BY509-BX509,0)/Inputs!$B$24)*DCF!K$6</f>
        <v>-3899.3100648270974</v>
      </c>
      <c r="DG509" s="15">
        <f ca="1">(BZ509*DCF!L$46-DCF!L$5*MAX(BZ509*DCF!L$46,0)-MAX(BZ509-BY509,0)/Inputs!$B$24)*DCF!L$6</f>
        <v>-1128.2164529165723</v>
      </c>
      <c r="DH509" s="15">
        <f ca="1">(CA509*DCF!M$46-DCF!M$5*MAX(CA509*DCF!M$46,0)-MAX(CA509-BZ509,0)/Inputs!$B$24)*DCF!M$6</f>
        <v>4753.6912651394205</v>
      </c>
      <c r="DI509" s="15">
        <f ca="1">SUM(CB509:CL509)+BE509*DCF!M$10*(1+Inputs!$B$30)*(1-Inputs!$B$33)*(1-Inputs!$B$30/Inputs!$B$31)/(Inputs!$B$29-Inputs!$B$30)*DCF!M$6</f>
        <v>165059.07983528942</v>
      </c>
      <c r="DJ509" s="15">
        <f ca="1">SUM(CM509:CW509)+BP509*DCF!M$28*(1+Inputs!$B$30)*(1-Inputs!$B$33)*(1-Inputs!$B$30/Inputs!$B$31)/(Inputs!$B$29-Inputs!$B$30)*DCF!M$6</f>
        <v>202082.32206407594</v>
      </c>
      <c r="DK509" s="15">
        <f ca="1">SUM(CX509:DH509)+CA509*DCF!M$46*(1+Inputs!$B$30)*(1-Inputs!$B$33)*(1-Inputs!$B$30/Inputs!$B$31)/(Inputs!$B$29-Inputs!$B$30)*DCF!M$6</f>
        <v>229957.1677785168</v>
      </c>
      <c r="DM509" s="15">
        <f ca="1">DI509+DJ509+DK509+Inputs!$B$34+Inputs!$B$36-Inputs!$B$35</f>
        <v>673949.56967788213</v>
      </c>
    </row>
    <row r="510" spans="1:117" x14ac:dyDescent="0.75">
      <c r="A510" s="11">
        <v>497</v>
      </c>
      <c r="C510" s="23">
        <f t="shared" ca="1" si="289"/>
        <v>-2.4823872809111851</v>
      </c>
      <c r="D510" s="23">
        <f t="shared" ca="1" si="289"/>
        <v>-0.3217753280721643</v>
      </c>
      <c r="E510" s="23">
        <f t="shared" ca="1" si="289"/>
        <v>-1.305456345613824</v>
      </c>
      <c r="F510" s="23">
        <f t="shared" ca="1" si="289"/>
        <v>-2.2886832444924603</v>
      </c>
      <c r="G510" s="23">
        <f t="shared" ca="1" si="289"/>
        <v>-1.0232638623294135</v>
      </c>
      <c r="H510" s="23">
        <f t="shared" ca="1" si="289"/>
        <v>1.5735373584014405</v>
      </c>
      <c r="I510" s="23">
        <f t="shared" ca="1" si="289"/>
        <v>1.1746330921719519</v>
      </c>
      <c r="J510" s="23">
        <f t="shared" ca="1" si="289"/>
        <v>-0.11567121728010779</v>
      </c>
      <c r="K510" s="23">
        <f t="shared" ca="1" si="289"/>
        <v>-0.76156646388044336</v>
      </c>
      <c r="L510" s="23">
        <f t="shared" ca="1" si="289"/>
        <v>-1.856018716348296</v>
      </c>
      <c r="M510" s="23">
        <f t="shared" ca="1" si="289"/>
        <v>0.21113405204311811</v>
      </c>
      <c r="N510" s="23">
        <f ca="1">SQRT(Inputs!$B$38)*C510+SQRT(1-Inputs!$B$38)*_xlfn.NORM.S.INV(RAND())</f>
        <v>-0.98811435257080182</v>
      </c>
      <c r="O510" s="23">
        <f ca="1">SQRT(Inputs!$B$38)*D510+SQRT(1-Inputs!$B$38)*_xlfn.NORM.S.INV(RAND())</f>
        <v>-0.94072426183011792</v>
      </c>
      <c r="P510" s="23">
        <f ca="1">SQRT(Inputs!$B$38)*E510+SQRT(1-Inputs!$B$38)*_xlfn.NORM.S.INV(RAND())</f>
        <v>-1.2525112946502219</v>
      </c>
      <c r="Q510" s="23">
        <f ca="1">SQRT(Inputs!$B$38)*F510+SQRT(1-Inputs!$B$38)*_xlfn.NORM.S.INV(RAND())</f>
        <v>-1.4795937977566</v>
      </c>
      <c r="R510" s="23">
        <f ca="1">SQRT(Inputs!$B$38)*G510+SQRT(1-Inputs!$B$38)*_xlfn.NORM.S.INV(RAND())</f>
        <v>2.1984447764237358E-2</v>
      </c>
      <c r="S510" s="23">
        <f ca="1">SQRT(Inputs!$B$38)*H510+SQRT(1-Inputs!$B$38)*_xlfn.NORM.S.INV(RAND())</f>
        <v>0.45242663069782951</v>
      </c>
      <c r="T510" s="23">
        <f ca="1">SQRT(Inputs!$B$38)*I510+SQRT(1-Inputs!$B$38)*_xlfn.NORM.S.INV(RAND())</f>
        <v>0.12631690723690003</v>
      </c>
      <c r="U510" s="23">
        <f ca="1">SQRT(Inputs!$B$38)*J510+SQRT(1-Inputs!$B$38)*_xlfn.NORM.S.INV(RAND())</f>
        <v>-1.1385027189131613</v>
      </c>
      <c r="V510" s="23">
        <f ca="1">SQRT(Inputs!$B$38)*K510+SQRT(1-Inputs!$B$38)*_xlfn.NORM.S.INV(RAND())</f>
        <v>-5.7018726334618575E-2</v>
      </c>
      <c r="W510" s="23">
        <f ca="1">SQRT(Inputs!$B$38)*L510+SQRT(1-Inputs!$B$38)*_xlfn.NORM.S.INV(RAND())</f>
        <v>-1.0621166168525373</v>
      </c>
      <c r="X510" s="23">
        <f ca="1">SQRT(Inputs!$B$38)*M510+SQRT(1-Inputs!$B$38)*_xlfn.NORM.S.INV(RAND())</f>
        <v>-0.47175487627620105</v>
      </c>
      <c r="Y510" s="23">
        <f ca="1">SQRT(Inputs!$B$38)*C510+SQRT(1-Inputs!$B$38)*_xlfn.NORM.S.INV(RAND())</f>
        <v>-1.5377450316849024</v>
      </c>
      <c r="Z510" s="23">
        <f ca="1">SQRT(Inputs!$B$38)*D510+SQRT(1-Inputs!$B$38)*_xlfn.NORM.S.INV(RAND())</f>
        <v>0.6291814763135124</v>
      </c>
      <c r="AA510" s="23">
        <f ca="1">SQRT(Inputs!$B$38)*E510+SQRT(1-Inputs!$B$38)*_xlfn.NORM.S.INV(RAND())</f>
        <v>-1.0163402923674121</v>
      </c>
      <c r="AB510" s="23">
        <f ca="1">SQRT(Inputs!$B$38)*F510+SQRT(1-Inputs!$B$38)*_xlfn.NORM.S.INV(RAND())</f>
        <v>-0.4133960315024553</v>
      </c>
      <c r="AC510" s="23">
        <f ca="1">SQRT(Inputs!$B$38)*G510+SQRT(1-Inputs!$B$38)*_xlfn.NORM.S.INV(RAND())</f>
        <v>-1.0024093086574379</v>
      </c>
      <c r="AD510" s="23">
        <f ca="1">SQRT(Inputs!$B$38)*H510+SQRT(1-Inputs!$B$38)*_xlfn.NORM.S.INV(RAND())</f>
        <v>0.63960309319406894</v>
      </c>
      <c r="AE510" s="23">
        <f ca="1">SQRT(Inputs!$B$38)*I510+SQRT(1-Inputs!$B$38)*_xlfn.NORM.S.INV(RAND())</f>
        <v>-1.1040823253497396</v>
      </c>
      <c r="AF510" s="23">
        <f ca="1">SQRT(Inputs!$B$38)*J510+SQRT(1-Inputs!$B$38)*_xlfn.NORM.S.INV(RAND())</f>
        <v>-0.54614573709048098</v>
      </c>
      <c r="AG510" s="23">
        <f ca="1">SQRT(Inputs!$B$38)*K510+SQRT(1-Inputs!$B$38)*_xlfn.NORM.S.INV(RAND())</f>
        <v>-1.1372033475062531</v>
      </c>
      <c r="AH510" s="23">
        <f ca="1">SQRT(Inputs!$B$38)*L510+SQRT(1-Inputs!$B$38)*_xlfn.NORM.S.INV(RAND())</f>
        <v>-0.96894433824924286</v>
      </c>
      <c r="AI510" s="23">
        <f ca="1">SQRT(Inputs!$B$38)*M510+SQRT(1-Inputs!$B$38)*_xlfn.NORM.S.INV(RAND())</f>
        <v>-0.55673645561012441</v>
      </c>
      <c r="AJ510" s="23">
        <f ca="1">SQRT(Inputs!$B$38)*C510+SQRT(1-Inputs!$B$38)*_xlfn.NORM.S.INV(RAND())</f>
        <v>-1.3714716806257496</v>
      </c>
      <c r="AK510" s="23">
        <f ca="1">SQRT(Inputs!$B$38)*D510+SQRT(1-Inputs!$B$38)*_xlfn.NORM.S.INV(RAND())</f>
        <v>0.66240839651341288</v>
      </c>
      <c r="AL510" s="23">
        <f ca="1">SQRT(Inputs!$B$38)*E510+SQRT(1-Inputs!$B$38)*_xlfn.NORM.S.INV(RAND())</f>
        <v>-1.0054288065088155</v>
      </c>
      <c r="AM510" s="23">
        <f ca="1">SQRT(Inputs!$B$38)*F510+SQRT(1-Inputs!$B$38)*_xlfn.NORM.S.INV(RAND())</f>
        <v>-0.9966328134993887</v>
      </c>
      <c r="AN510" s="23">
        <f ca="1">SQRT(Inputs!$B$38)*G510+SQRT(1-Inputs!$B$38)*_xlfn.NORM.S.INV(RAND())</f>
        <v>-0.17501610116163413</v>
      </c>
      <c r="AO510" s="23">
        <f ca="1">SQRT(Inputs!$B$38)*H510+SQRT(1-Inputs!$B$38)*_xlfn.NORM.S.INV(RAND())</f>
        <v>2.1560386053398513</v>
      </c>
      <c r="AP510" s="23">
        <f ca="1">SQRT(Inputs!$B$38)*I510+SQRT(1-Inputs!$B$38)*_xlfn.NORM.S.INV(RAND())</f>
        <v>1.8024533548358677</v>
      </c>
      <c r="AQ510" s="23">
        <f ca="1">SQRT(Inputs!$B$38)*J510+SQRT(1-Inputs!$B$38)*_xlfn.NORM.S.INV(RAND())</f>
        <v>0.36271841621056128</v>
      </c>
      <c r="AR510" s="23">
        <f ca="1">SQRT(Inputs!$B$38)*K510+SQRT(1-Inputs!$B$38)*_xlfn.NORM.S.INV(RAND())</f>
        <v>-1.3929511313258029</v>
      </c>
      <c r="AS510" s="23">
        <f ca="1">SQRT(Inputs!$B$38)*L510+SQRT(1-Inputs!$B$38)*_xlfn.NORM.S.INV(RAND())</f>
        <v>-1.25433049737582</v>
      </c>
      <c r="AT510" s="23">
        <f ca="1">SQRT(Inputs!$B$38)*M510+SQRT(1-Inputs!$B$38)*_xlfn.NORM.S.INV(RAND())</f>
        <v>-0.30661398624389752</v>
      </c>
      <c r="AU510" s="15">
        <f ca="1">Inputs!$B$6*EXP($B$8-0.5*C$5^2+C$5*N510)</f>
        <v>4228.756711398446</v>
      </c>
      <c r="AV510" s="15">
        <f t="shared" ca="1" si="255"/>
        <v>4482.4704585519939</v>
      </c>
      <c r="AW510" s="15">
        <f t="shared" ca="1" si="256"/>
        <v>4616.0057650864537</v>
      </c>
      <c r="AX510" s="15">
        <f t="shared" ca="1" si="257"/>
        <v>4684.5404078623023</v>
      </c>
      <c r="AY510" s="15">
        <f t="shared" ca="1" si="258"/>
        <v>5739.7043716777735</v>
      </c>
      <c r="AZ510" s="15">
        <f t="shared" ca="1" si="259"/>
        <v>7378.4058671677076</v>
      </c>
      <c r="BA510" s="15">
        <f t="shared" ca="1" si="260"/>
        <v>9149.4444200355392</v>
      </c>
      <c r="BB510" s="15">
        <f t="shared" ca="1" si="261"/>
        <v>9994.1514934077877</v>
      </c>
      <c r="BC510" s="15">
        <f t="shared" ca="1" si="262"/>
        <v>12173.10654889662</v>
      </c>
      <c r="BD510" s="15">
        <f t="shared" ca="1" si="263"/>
        <v>13502.88611937954</v>
      </c>
      <c r="BE510" s="15">
        <f t="shared" ca="1" si="264"/>
        <v>15850.168658577197</v>
      </c>
      <c r="BF510" s="15">
        <f ca="1">Inputs!$B$13*EXP($B$9-0.5*C$6^2+C$6*Y510)</f>
        <v>10196.653225224969</v>
      </c>
      <c r="BG510" s="15">
        <f t="shared" ca="1" si="265"/>
        <v>13921.044893468345</v>
      </c>
      <c r="BH510" s="15">
        <f t="shared" ca="1" si="266"/>
        <v>14370.428164403213</v>
      </c>
      <c r="BI510" s="15">
        <f t="shared" ca="1" si="267"/>
        <v>16507.087995690388</v>
      </c>
      <c r="BJ510" s="15">
        <f t="shared" ca="1" si="268"/>
        <v>17514.003212600761</v>
      </c>
      <c r="BK510" s="15">
        <f t="shared" ca="1" si="269"/>
        <v>23450.776227191702</v>
      </c>
      <c r="BL510" s="15">
        <f t="shared" ca="1" si="270"/>
        <v>24966.113289311819</v>
      </c>
      <c r="BM510" s="15">
        <f t="shared" ca="1" si="271"/>
        <v>28675.683481358839</v>
      </c>
      <c r="BN510" s="15">
        <f t="shared" ca="1" si="272"/>
        <v>30774.428566922878</v>
      </c>
      <c r="BO510" s="15">
        <f t="shared" ca="1" si="273"/>
        <v>33831.440516683411</v>
      </c>
      <c r="BP510" s="15">
        <f t="shared" ca="1" si="274"/>
        <v>39094.780828105773</v>
      </c>
      <c r="BQ510" s="15">
        <f ca="1">Inputs!$B$20*EXP($B$10-0.5*C$7^2+C$7*AJ510)</f>
        <v>2637.2485140289632</v>
      </c>
      <c r="BR510" s="15">
        <f t="shared" ca="1" si="275"/>
        <v>4416.2253094909265</v>
      </c>
      <c r="BS510" s="15">
        <f t="shared" ca="1" si="276"/>
        <v>4530.7638505431787</v>
      </c>
      <c r="BT510" s="15">
        <f t="shared" ca="1" si="277"/>
        <v>4809.7378149455944</v>
      </c>
      <c r="BU510" s="15">
        <f t="shared" ca="1" si="278"/>
        <v>6389.3292648221159</v>
      </c>
      <c r="BV510" s="15">
        <f t="shared" ca="1" si="279"/>
        <v>14448.809243162492</v>
      </c>
      <c r="BW510" s="15">
        <f t="shared" ca="1" si="280"/>
        <v>29527.210855892419</v>
      </c>
      <c r="BX510" s="15">
        <f t="shared" ca="1" si="281"/>
        <v>44413.479287408911</v>
      </c>
      <c r="BY510" s="15">
        <f t="shared" ca="1" si="282"/>
        <v>47672.013118761344</v>
      </c>
      <c r="BZ510" s="15">
        <f t="shared" ca="1" si="283"/>
        <v>53115.497693066645</v>
      </c>
      <c r="CA510" s="15">
        <f t="shared" ca="1" si="284"/>
        <v>70654.687979562499</v>
      </c>
      <c r="CB510" s="15">
        <f ca="1">(AU510*DCF!C$10-DCF!C$5*MAX(AU510*DCF!C$10,0)-MAX(AU510-Inputs!$B$6,0)/Inputs!$B$10)*DCF!C$6</f>
        <v>1048.3041660409735</v>
      </c>
      <c r="CC510" s="15">
        <f ca="1">(AV510*DCF!D$10-DCF!D$5*MAX(AV510*DCF!D$10,0)-MAX(AV510-AU510,0)/Inputs!$B$10)*DCF!D$6</f>
        <v>1030.71034944859</v>
      </c>
      <c r="CD510" s="15">
        <f ca="1">(AW510*DCF!E$10-DCF!E$5*MAX(AW510*DCF!E$10,0)-MAX(AW510-AV510,0)/Inputs!$B$10)*DCF!E$6</f>
        <v>1035.6845695784393</v>
      </c>
      <c r="CE510" s="15">
        <f ca="1">(AX510*DCF!F$10-DCF!F$5*MAX(AX510*DCF!F$10,0)-MAX(AX510-AW510,0)/Inputs!$B$10)*DCF!F$6</f>
        <v>1008.3673453742708</v>
      </c>
      <c r="CF510" s="15">
        <f ca="1">(AY510*DCF!G$10-DCF!G$5*MAX(AY510*DCF!G$10,0)-MAX(AY510-AX510,0)/Inputs!$B$10)*DCF!G$6</f>
        <v>979.78707054240567</v>
      </c>
      <c r="CG510" s="15">
        <f ca="1">(AZ510*DCF!H$10-DCF!H$5*MAX(AZ510*DCF!H$10,0)-MAX(AZ510-AY510,0)/Inputs!$B$10)*DCF!H$6</f>
        <v>1141.541963374832</v>
      </c>
      <c r="CH510" s="15">
        <f ca="1">(BA510*DCF!I$10-DCF!I$5*MAX(BA510*DCF!I$10,0)-MAX(BA510-AZ510,0)/Inputs!$B$10)*DCF!I$6</f>
        <v>1380.7573485384546</v>
      </c>
      <c r="CI510" s="15">
        <f ca="1">(BB510*DCF!J$10-DCF!J$5*MAX(BB510*DCF!J$10,0)-MAX(BB510-BA510,0)/Inputs!$B$10)*DCF!J$6</f>
        <v>1587.0181486275815</v>
      </c>
      <c r="CJ510" s="15">
        <f ca="1">(BC510*DCF!K$10-DCF!K$5*MAX(BC510*DCF!K$10,0)-MAX(BC510-BB510,0)/Inputs!$B$10)*DCF!K$6</f>
        <v>1654.6541151785952</v>
      </c>
      <c r="CK510" s="15">
        <f ca="1">(BD510*DCF!L$10-DCF!L$5*MAX(BD510*DCF!L$10,0)-MAX(BD510-BC510,0)/Inputs!$B$10)*DCF!L$6</f>
        <v>1864.5299677724249</v>
      </c>
      <c r="CL510" s="15">
        <f ca="1">(BE510*DCF!M$10-DCF!M$5*MAX(BE510*DCF!M$10,0)-MAX(BE510-BD510,0)/Inputs!$B$10)*DCF!M$6</f>
        <v>1956.2558247412076</v>
      </c>
      <c r="CM510" s="15">
        <f ca="1">(BF510*DCF!C$28-DCF!C$5*MAX(BF510*DCF!C$28,0)-MAX(BF510-Inputs!$B$13,0)/Inputs!$B$17)*DCF!C$6</f>
        <v>3111.9516933816967</v>
      </c>
      <c r="CN510" s="15">
        <f ca="1">(BG510*DCF!D$28-DCF!D$5*MAX(BG510*DCF!D$28,0)-MAX(BG510-BF510,0)/Inputs!$B$17)*DCF!D$6</f>
        <v>3305.4852886752337</v>
      </c>
      <c r="CO510" s="15">
        <f ca="1">(BH510*DCF!E$28-DCF!E$5*MAX(BH510*DCF!E$28,0)-MAX(BH510-BG510,0)/Inputs!$B$17)*DCF!E$6</f>
        <v>3981.3938853369632</v>
      </c>
      <c r="CP510" s="15">
        <f ca="1">(BI510*DCF!F$28-DCF!F$5*MAX(BI510*DCF!F$28,0)-MAX(BI510-BH510,0)/Inputs!$B$17)*DCF!F$6</f>
        <v>4092.2268851243962</v>
      </c>
      <c r="CQ510" s="15">
        <f ca="1">(BJ510*DCF!G$28-DCF!G$5*MAX(BJ510*DCF!G$28,0)-MAX(BJ510-BI510,0)/Inputs!$B$17)*DCF!G$6</f>
        <v>4374.7878194921914</v>
      </c>
      <c r="CR510" s="15">
        <f ca="1">(BK510*DCF!H$28-DCF!H$5*MAX(BK510*DCF!H$28,0)-MAX(BK510-BJ510,0)/Inputs!$B$17)*DCF!H$6</f>
        <v>4877.2277674881943</v>
      </c>
      <c r="CS510" s="15">
        <f ca="1">(BL510*DCF!I$28-DCF!I$5*MAX(BL510*DCF!I$28,0)-MAX(BL510-BK510,0)/Inputs!$B$17)*DCF!I$6</f>
        <v>5653.3600400656187</v>
      </c>
      <c r="CT510" s="15">
        <f ca="1">(BM510*DCF!J$28-DCF!J$5*MAX(BM510*DCF!J$28,0)-MAX(BM510-BL510,0)/Inputs!$B$17)*DCF!J$6</f>
        <v>5905.1992644039656</v>
      </c>
      <c r="CU510" s="15">
        <f ca="1">(BN510*DCF!K$28-DCF!K$5*MAX(BN510*DCF!K$28,0)-MAX(BN510-BM510,0)/Inputs!$B$17)*DCF!K$6</f>
        <v>6241.9750005955011</v>
      </c>
      <c r="CV510" s="15">
        <f ca="1">(BO510*DCF!L$28-DCF!L$5*MAX(BO510*DCF!L$28,0)-MAX(BO510-BN510,0)/Inputs!$B$17)*DCF!L$6</f>
        <v>6404.1765010981171</v>
      </c>
      <c r="CW510" s="15">
        <f ca="1">(BP510*DCF!M$28-DCF!M$5*MAX(BP510*DCF!M$28,0)-MAX(BP510-BO510,0)/Inputs!$B$17)*DCF!M$6</f>
        <v>6805.5386793913385</v>
      </c>
      <c r="CX510" s="15">
        <f ca="1">(BQ510*DCF!C$46-DCF!C$5*MAX(BQ510*DCF!C$46,0)-MAX(BQ510-Inputs!$B$20,0)/Inputs!$B$24)*DCF!C$6</f>
        <v>-609.06432194664274</v>
      </c>
      <c r="CY510" s="15">
        <f ca="1">(BR510*DCF!D$46-DCF!D$5*MAX(BR510*DCF!D$46,0)-MAX(BR510-BQ510,0)/Inputs!$B$24)*DCF!D$6</f>
        <v>-1512.8213044000806</v>
      </c>
      <c r="CZ510" s="15">
        <f ca="1">(BS510*DCF!E$46-DCF!E$5*MAX(BS510*DCF!E$46,0)-MAX(BS510-BR510,0)/Inputs!$B$24)*DCF!E$6</f>
        <v>-580.91865366508364</v>
      </c>
      <c r="DA510" s="15">
        <f ca="1">(BT510*DCF!F$46-DCF!F$5*MAX(BT510*DCF!F$46,0)-MAX(BT510-BS510,0)/Inputs!$B$24)*DCF!F$6</f>
        <v>-451.85875664520228</v>
      </c>
      <c r="DB510" s="15">
        <f ca="1">(BU510*DCF!G$46-DCF!G$5*MAX(BU510*DCF!G$46,0)-MAX(BU510-BT510,0)/Inputs!$B$24)*DCF!G$6</f>
        <v>-746.2677675174964</v>
      </c>
      <c r="DC510" s="15">
        <f ca="1">(BV510*DCF!H$46-DCF!H$5*MAX(BV510*DCF!H$46,0)-MAX(BV510-BU510,0)/Inputs!$B$24)*DCF!H$6</f>
        <v>-2504.4340220161503</v>
      </c>
      <c r="DD510" s="15">
        <f ca="1">(BW510*DCF!I$46-DCF!I$5*MAX(BW510*DCF!I$46,0)-MAX(BW510-BV510,0)/Inputs!$B$24)*DCF!I$6</f>
        <v>-3646.4834082012953</v>
      </c>
      <c r="DE510" s="15">
        <f ca="1">(BX510*DCF!J$46-DCF!J$5*MAX(BX510*DCF!J$46,0)-MAX(BX510-BW510,0)/Inputs!$B$24)*DCF!J$6</f>
        <v>-2084.5725787955444</v>
      </c>
      <c r="DF510" s="15">
        <f ca="1">(BY510*DCF!K$46-DCF!K$5*MAX(BY510*DCF!K$46,0)-MAX(BY510-BX510,0)/Inputs!$B$24)*DCF!K$6</f>
        <v>1924.9303230590619</v>
      </c>
      <c r="DG510" s="15">
        <f ca="1">(BZ510*DCF!L$46-DCF!L$5*MAX(BZ510*DCF!L$46,0)-MAX(BZ510-BY510,0)/Inputs!$B$24)*DCF!L$6</f>
        <v>2439.7503720368286</v>
      </c>
      <c r="DH510" s="15">
        <f ca="1">(CA510*DCF!M$46-DCF!M$5*MAX(CA510*DCF!M$46,0)-MAX(CA510-BZ510,0)/Inputs!$B$24)*DCF!M$6</f>
        <v>1872.3737329245048</v>
      </c>
      <c r="DI510" s="15">
        <f ca="1">SUM(CB510:CL510)+BE510*DCF!M$10*(1+Inputs!$B$30)*(1-Inputs!$B$33)*(1-Inputs!$B$30/Inputs!$B$31)/(Inputs!$B$29-Inputs!$B$30)*DCF!M$6</f>
        <v>58798.83984282014</v>
      </c>
      <c r="DJ510" s="15">
        <f ca="1">SUM(CM510:CW510)+BP510*DCF!M$28*(1+Inputs!$B$30)*(1-Inputs!$B$33)*(1-Inputs!$B$30/Inputs!$B$31)/(Inputs!$B$29-Inputs!$B$30)*DCF!M$6</f>
        <v>199821.71218448659</v>
      </c>
      <c r="DK510" s="15">
        <f ca="1">SUM(CX510:DH510)+CA510*DCF!M$46*(1+Inputs!$B$30)*(1-Inputs!$B$33)*(1-Inputs!$B$30/Inputs!$B$31)/(Inputs!$B$29-Inputs!$B$30)*DCF!M$6</f>
        <v>103341.15081408097</v>
      </c>
      <c r="DM510" s="15">
        <f ca="1">DI510+DJ510+DK510+Inputs!$B$34+Inputs!$B$36-Inputs!$B$35</f>
        <v>438812.70284138771</v>
      </c>
    </row>
    <row r="511" spans="1:117" x14ac:dyDescent="0.75">
      <c r="A511" s="11">
        <v>498</v>
      </c>
      <c r="C511" s="23">
        <f t="shared" ca="1" si="289"/>
        <v>-0.88045480607477078</v>
      </c>
      <c r="D511" s="23">
        <f t="shared" ca="1" si="289"/>
        <v>-2.06097574596724</v>
      </c>
      <c r="E511" s="23">
        <f t="shared" ca="1" si="289"/>
        <v>0.90062486513563089</v>
      </c>
      <c r="F511" s="23">
        <f t="shared" ca="1" si="289"/>
        <v>0.14644847040186965</v>
      </c>
      <c r="G511" s="23">
        <f t="shared" ca="1" si="289"/>
        <v>0.94205803986769732</v>
      </c>
      <c r="H511" s="23">
        <f t="shared" ca="1" si="289"/>
        <v>-1.0120149398428002</v>
      </c>
      <c r="I511" s="23">
        <f t="shared" ca="1" si="289"/>
        <v>-1.145129508928763</v>
      </c>
      <c r="J511" s="23">
        <f t="shared" ca="1" si="289"/>
        <v>-0.64540241880813298</v>
      </c>
      <c r="K511" s="23">
        <f t="shared" ca="1" si="289"/>
        <v>-0.80999373982715672</v>
      </c>
      <c r="L511" s="23">
        <f t="shared" ca="1" si="289"/>
        <v>9.2301238073808009E-2</v>
      </c>
      <c r="M511" s="23">
        <f t="shared" ca="1" si="289"/>
        <v>1.5303812910138104</v>
      </c>
      <c r="N511" s="23">
        <f ca="1">SQRT(Inputs!$B$38)*C511+SQRT(1-Inputs!$B$38)*_xlfn.NORM.S.INV(RAND())</f>
        <v>-1.4174563747538906</v>
      </c>
      <c r="O511" s="23">
        <f ca="1">SQRT(Inputs!$B$38)*D511+SQRT(1-Inputs!$B$38)*_xlfn.NORM.S.INV(RAND())</f>
        <v>0.67734284356447461</v>
      </c>
      <c r="P511" s="23">
        <f ca="1">SQRT(Inputs!$B$38)*E511+SQRT(1-Inputs!$B$38)*_xlfn.NORM.S.INV(RAND())</f>
        <v>0.36847912437775715</v>
      </c>
      <c r="Q511" s="23">
        <f ca="1">SQRT(Inputs!$B$38)*F511+SQRT(1-Inputs!$B$38)*_xlfn.NORM.S.INV(RAND())</f>
        <v>-0.67125971469838719</v>
      </c>
      <c r="R511" s="23">
        <f ca="1">SQRT(Inputs!$B$38)*G511+SQRT(1-Inputs!$B$38)*_xlfn.NORM.S.INV(RAND())</f>
        <v>0.62940604894421581</v>
      </c>
      <c r="S511" s="23">
        <f ca="1">SQRT(Inputs!$B$38)*H511+SQRT(1-Inputs!$B$38)*_xlfn.NORM.S.INV(RAND())</f>
        <v>-0.74601192067914834</v>
      </c>
      <c r="T511" s="23">
        <f ca="1">SQRT(Inputs!$B$38)*I511+SQRT(1-Inputs!$B$38)*_xlfn.NORM.S.INV(RAND())</f>
        <v>-1.1931354249973818</v>
      </c>
      <c r="U511" s="23">
        <f ca="1">SQRT(Inputs!$B$38)*J511+SQRT(1-Inputs!$B$38)*_xlfn.NORM.S.INV(RAND())</f>
        <v>-0.33856855247755785</v>
      </c>
      <c r="V511" s="23">
        <f ca="1">SQRT(Inputs!$B$38)*K511+SQRT(1-Inputs!$B$38)*_xlfn.NORM.S.INV(RAND())</f>
        <v>-0.95794542563792473</v>
      </c>
      <c r="W511" s="23">
        <f ca="1">SQRT(Inputs!$B$38)*L511+SQRT(1-Inputs!$B$38)*_xlfn.NORM.S.INV(RAND())</f>
        <v>0.6068462436855403</v>
      </c>
      <c r="X511" s="23">
        <f ca="1">SQRT(Inputs!$B$38)*M511+SQRT(1-Inputs!$B$38)*_xlfn.NORM.S.INV(RAND())</f>
        <v>-0.26401076030276827</v>
      </c>
      <c r="Y511" s="23">
        <f ca="1">SQRT(Inputs!$B$38)*C511+SQRT(1-Inputs!$B$38)*_xlfn.NORM.S.INV(RAND())</f>
        <v>-0.24221425768986171</v>
      </c>
      <c r="Z511" s="23">
        <f ca="1">SQRT(Inputs!$B$38)*D511+SQRT(1-Inputs!$B$38)*_xlfn.NORM.S.INV(RAND())</f>
        <v>-0.52181268810402026</v>
      </c>
      <c r="AA511" s="23">
        <f ca="1">SQRT(Inputs!$B$38)*E511+SQRT(1-Inputs!$B$38)*_xlfn.NORM.S.INV(RAND())</f>
        <v>0.55476452999181802</v>
      </c>
      <c r="AB511" s="23">
        <f ca="1">SQRT(Inputs!$B$38)*F511+SQRT(1-Inputs!$B$38)*_xlfn.NORM.S.INV(RAND())</f>
        <v>0.14940475415699431</v>
      </c>
      <c r="AC511" s="23">
        <f ca="1">SQRT(Inputs!$B$38)*G511+SQRT(1-Inputs!$B$38)*_xlfn.NORM.S.INV(RAND())</f>
        <v>0.99999987399076795</v>
      </c>
      <c r="AD511" s="23">
        <f ca="1">SQRT(Inputs!$B$38)*H511+SQRT(1-Inputs!$B$38)*_xlfn.NORM.S.INV(RAND())</f>
        <v>0.27568417586350424</v>
      </c>
      <c r="AE511" s="23">
        <f ca="1">SQRT(Inputs!$B$38)*I511+SQRT(1-Inputs!$B$38)*_xlfn.NORM.S.INV(RAND())</f>
        <v>-0.68778974809782367</v>
      </c>
      <c r="AF511" s="23">
        <f ca="1">SQRT(Inputs!$B$38)*J511+SQRT(1-Inputs!$B$38)*_xlfn.NORM.S.INV(RAND())</f>
        <v>-0.90879169641759949</v>
      </c>
      <c r="AG511" s="23">
        <f ca="1">SQRT(Inputs!$B$38)*K511+SQRT(1-Inputs!$B$38)*_xlfn.NORM.S.INV(RAND())</f>
        <v>-0.47632272044100948</v>
      </c>
      <c r="AH511" s="23">
        <f ca="1">SQRT(Inputs!$B$38)*L511+SQRT(1-Inputs!$B$38)*_xlfn.NORM.S.INV(RAND())</f>
        <v>0.1394877303086898</v>
      </c>
      <c r="AI511" s="23">
        <f ca="1">SQRT(Inputs!$B$38)*M511+SQRT(1-Inputs!$B$38)*_xlfn.NORM.S.INV(RAND())</f>
        <v>1.4549127364156373</v>
      </c>
      <c r="AJ511" s="23">
        <f ca="1">SQRT(Inputs!$B$38)*C511+SQRT(1-Inputs!$B$38)*_xlfn.NORM.S.INV(RAND())</f>
        <v>-1.0177851842805969</v>
      </c>
      <c r="AK511" s="23">
        <f ca="1">SQRT(Inputs!$B$38)*D511+SQRT(1-Inputs!$B$38)*_xlfn.NORM.S.INV(RAND())</f>
        <v>-0.27921837766922619</v>
      </c>
      <c r="AL511" s="23">
        <f ca="1">SQRT(Inputs!$B$38)*E511+SQRT(1-Inputs!$B$38)*_xlfn.NORM.S.INV(RAND())</f>
        <v>0.56913982094674398</v>
      </c>
      <c r="AM511" s="23">
        <f ca="1">SQRT(Inputs!$B$38)*F511+SQRT(1-Inputs!$B$38)*_xlfn.NORM.S.INV(RAND())</f>
        <v>-1.6853673045603332</v>
      </c>
      <c r="AN511" s="23">
        <f ca="1">SQRT(Inputs!$B$38)*G511+SQRT(1-Inputs!$B$38)*_xlfn.NORM.S.INV(RAND())</f>
        <v>1.6418427944267813</v>
      </c>
      <c r="AO511" s="23">
        <f ca="1">SQRT(Inputs!$B$38)*H511+SQRT(1-Inputs!$B$38)*_xlfn.NORM.S.INV(RAND())</f>
        <v>-1.9289579759230335</v>
      </c>
      <c r="AP511" s="23">
        <f ca="1">SQRT(Inputs!$B$38)*I511+SQRT(1-Inputs!$B$38)*_xlfn.NORM.S.INV(RAND())</f>
        <v>-1.974925410820632</v>
      </c>
      <c r="AQ511" s="23">
        <f ca="1">SQRT(Inputs!$B$38)*J511+SQRT(1-Inputs!$B$38)*_xlfn.NORM.S.INV(RAND())</f>
        <v>1.5250949686210327</v>
      </c>
      <c r="AR511" s="23">
        <f ca="1">SQRT(Inputs!$B$38)*K511+SQRT(1-Inputs!$B$38)*_xlfn.NORM.S.INV(RAND())</f>
        <v>-0.49262529849609221</v>
      </c>
      <c r="AS511" s="23">
        <f ca="1">SQRT(Inputs!$B$38)*L511+SQRT(1-Inputs!$B$38)*_xlfn.NORM.S.INV(RAND())</f>
        <v>-0.29341906882336904</v>
      </c>
      <c r="AT511" s="23">
        <f ca="1">SQRT(Inputs!$B$38)*M511+SQRT(1-Inputs!$B$38)*_xlfn.NORM.S.INV(RAND())</f>
        <v>2.1228096113526722</v>
      </c>
      <c r="AU511" s="15">
        <f ca="1">Inputs!$B$6*EXP($B$8-0.5*C$5^2+C$5*N511)</f>
        <v>3944.8428359562499</v>
      </c>
      <c r="AV511" s="15">
        <f t="shared" ca="1" si="255"/>
        <v>5304.6461715551141</v>
      </c>
      <c r="AW511" s="15">
        <f t="shared" ca="1" si="256"/>
        <v>6797.6678400545161</v>
      </c>
      <c r="AX511" s="15">
        <f t="shared" ca="1" si="257"/>
        <v>7631.6581465111331</v>
      </c>
      <c r="AY511" s="15">
        <f t="shared" ca="1" si="258"/>
        <v>10038.066887202143</v>
      </c>
      <c r="AZ511" s="15">
        <f t="shared" ca="1" si="259"/>
        <v>11308.595466406516</v>
      </c>
      <c r="BA511" s="15">
        <f t="shared" ca="1" si="260"/>
        <v>12214.272768644612</v>
      </c>
      <c r="BB511" s="15">
        <f t="shared" ca="1" si="261"/>
        <v>14455.243280564144</v>
      </c>
      <c r="BC511" s="15">
        <f t="shared" ca="1" si="262"/>
        <v>16140.310772224051</v>
      </c>
      <c r="BD511" s="15">
        <f t="shared" ca="1" si="263"/>
        <v>20928.214284838108</v>
      </c>
      <c r="BE511" s="15">
        <f t="shared" ca="1" si="264"/>
        <v>25035.537263183127</v>
      </c>
      <c r="BF511" s="15">
        <f ca="1">Inputs!$B$13*EXP($B$9-0.5*C$6^2+C$6*Y511)</f>
        <v>13182.570429000729</v>
      </c>
      <c r="BG511" s="15">
        <f t="shared" ca="1" si="265"/>
        <v>14622.393400779878</v>
      </c>
      <c r="BH511" s="15">
        <f t="shared" ca="1" si="266"/>
        <v>19587.748269808901</v>
      </c>
      <c r="BI511" s="15">
        <f t="shared" ca="1" si="267"/>
        <v>24536.15277021064</v>
      </c>
      <c r="BJ511" s="15">
        <f t="shared" ca="1" si="268"/>
        <v>34743.651765985705</v>
      </c>
      <c r="BK511" s="15">
        <f t="shared" ca="1" si="269"/>
        <v>44272.096342950594</v>
      </c>
      <c r="BL511" s="15">
        <f t="shared" ca="1" si="270"/>
        <v>49745.423849626357</v>
      </c>
      <c r="BM511" s="15">
        <f t="shared" ca="1" si="271"/>
        <v>54619.879339762192</v>
      </c>
      <c r="BN511" s="15">
        <f t="shared" ca="1" si="272"/>
        <v>63448.573728638308</v>
      </c>
      <c r="BO511" s="15">
        <f t="shared" ca="1" si="273"/>
        <v>79343.027853808177</v>
      </c>
      <c r="BP511" s="15">
        <f t="shared" ca="1" si="274"/>
        <v>115156.44085196459</v>
      </c>
      <c r="BQ511" s="15">
        <f ca="1">Inputs!$B$20*EXP($B$10-0.5*C$7^2+C$7*AJ511)</f>
        <v>2989.7286221274035</v>
      </c>
      <c r="BR511" s="15">
        <f t="shared" ca="1" si="275"/>
        <v>3712.4423091697777</v>
      </c>
      <c r="BS511" s="15">
        <f t="shared" ca="1" si="276"/>
        <v>5986.5535036429401</v>
      </c>
      <c r="BT511" s="15">
        <f t="shared" ca="1" si="277"/>
        <v>5304.6863009292483</v>
      </c>
      <c r="BU511" s="15">
        <f t="shared" ca="1" si="278"/>
        <v>10937.5568887837</v>
      </c>
      <c r="BV511" s="15">
        <f t="shared" ca="1" si="279"/>
        <v>9853.644074791915</v>
      </c>
      <c r="BW511" s="15">
        <f t="shared" ca="1" si="280"/>
        <v>9052.6925172107021</v>
      </c>
      <c r="BX511" s="15">
        <f t="shared" ca="1" si="281"/>
        <v>17189.855743946093</v>
      </c>
      <c r="BY511" s="15">
        <f t="shared" ca="1" si="282"/>
        <v>21919.474865778633</v>
      </c>
      <c r="BZ511" s="15">
        <f t="shared" ca="1" si="283"/>
        <v>29141.048161394629</v>
      </c>
      <c r="CA511" s="15">
        <f t="shared" ca="1" si="284"/>
        <v>59691.759505180562</v>
      </c>
      <c r="CB511" s="15">
        <f ca="1">(AU511*DCF!C$10-DCF!C$5*MAX(AU511*DCF!C$10,0)-MAX(AU511-Inputs!$B$6,0)/Inputs!$B$10)*DCF!C$6</f>
        <v>1013.0716003624785</v>
      </c>
      <c r="CC511" s="15">
        <f ca="1">(AV511*DCF!D$10-DCF!D$5*MAX(AV511*DCF!D$10,0)-MAX(AV511-AU511,0)/Inputs!$B$10)*DCF!D$6</f>
        <v>961.41911171409026</v>
      </c>
      <c r="CD511" s="15">
        <f ca="1">(AW511*DCF!E$10-DCF!E$5*MAX(AW511*DCF!E$10,0)-MAX(AW511-AV511,0)/Inputs!$B$10)*DCF!E$6</f>
        <v>1233.1829862260981</v>
      </c>
      <c r="CE511" s="15">
        <f ca="1">(AX511*DCF!F$10-DCF!F$5*MAX(AX511*DCF!F$10,0)-MAX(AX511-AW511,0)/Inputs!$B$10)*DCF!F$6</f>
        <v>1492.4461052088604</v>
      </c>
      <c r="CF511" s="15">
        <f ca="1">(AY511*DCF!G$10-DCF!G$5*MAX(AY511*DCF!G$10,0)-MAX(AY511-AX511,0)/Inputs!$B$10)*DCF!G$6</f>
        <v>1605.6884344765228</v>
      </c>
      <c r="CG511" s="15">
        <f ca="1">(AZ511*DCF!H$10-DCF!H$5*MAX(AZ511*DCF!H$10,0)-MAX(AZ511-AY511,0)/Inputs!$B$10)*DCF!H$6</f>
        <v>1969.9667947798423</v>
      </c>
      <c r="CH511" s="15">
        <f ca="1">(BA511*DCF!I$10-DCF!I$5*MAX(BA511*DCF!I$10,0)-MAX(BA511-AZ511,0)/Inputs!$B$10)*DCF!I$6</f>
        <v>2082.5392471696482</v>
      </c>
      <c r="CI511" s="15">
        <f ca="1">(BB511*DCF!J$10-DCF!J$5*MAX(BB511*DCF!J$10,0)-MAX(BB511-BA511,0)/Inputs!$B$10)*DCF!J$6</f>
        <v>2140.9711349462846</v>
      </c>
      <c r="CJ511" s="15">
        <f ca="1">(BC511*DCF!K$10-DCF!K$5*MAX(BC511*DCF!K$10,0)-MAX(BC511-BB511,0)/Inputs!$B$10)*DCF!K$6</f>
        <v>2362.447022054429</v>
      </c>
      <c r="CK511" s="15">
        <f ca="1">(BD511*DCF!L$10-DCF!L$5*MAX(BD511*DCF!L$10,0)-MAX(BD511-BC511,0)/Inputs!$B$10)*DCF!L$6</f>
        <v>2537.2192372950099</v>
      </c>
      <c r="CL511" s="15">
        <f ca="1">(BE511*DCF!M$10-DCF!M$5*MAX(BE511*DCF!M$10,0)-MAX(BE511-BD511,0)/Inputs!$B$10)*DCF!M$6</f>
        <v>3042.1745025113182</v>
      </c>
      <c r="CM511" s="15">
        <f ca="1">(BF511*DCF!C$28-DCF!C$5*MAX(BF511*DCF!C$28,0)-MAX(BF511-Inputs!$B$13,0)/Inputs!$B$17)*DCF!C$6</f>
        <v>3608.5526495679346</v>
      </c>
      <c r="CN511" s="15">
        <f ca="1">(BG511*DCF!D$28-DCF!D$5*MAX(BG511*DCF!D$28,0)-MAX(BG511-BF511,0)/Inputs!$B$17)*DCF!D$6</f>
        <v>3999.451849417138</v>
      </c>
      <c r="CO511" s="15">
        <f ca="1">(BH511*DCF!E$28-DCF!E$5*MAX(BH511*DCF!E$28,0)-MAX(BH511-BG511,0)/Inputs!$B$17)*DCF!E$6</f>
        <v>4568.9960004847198</v>
      </c>
      <c r="CP511" s="15">
        <f ca="1">(BI511*DCF!F$28-DCF!F$5*MAX(BI511*DCF!F$28,0)-MAX(BI511-BH511,0)/Inputs!$B$17)*DCF!F$6</f>
        <v>5759.9839188885435</v>
      </c>
      <c r="CQ511" s="15">
        <f ca="1">(BJ511*DCF!G$28-DCF!G$5*MAX(BJ511*DCF!G$28,0)-MAX(BJ511-BI511,0)/Inputs!$B$17)*DCF!G$6</f>
        <v>7297.7035566994937</v>
      </c>
      <c r="CR511" s="15">
        <f ca="1">(BK511*DCF!H$28-DCF!H$5*MAX(BK511*DCF!H$28,0)-MAX(BK511-BJ511,0)/Inputs!$B$17)*DCF!H$6</f>
        <v>9468.5249823452214</v>
      </c>
      <c r="CS511" s="15">
        <f ca="1">(BL511*DCF!I$28-DCF!I$5*MAX(BL511*DCF!I$28,0)-MAX(BL511-BK511,0)/Inputs!$B$17)*DCF!I$6</f>
        <v>10912.197205708486</v>
      </c>
      <c r="CT511" s="15">
        <f ca="1">(BM511*DCF!J$28-DCF!J$5*MAX(BM511*DCF!J$28,0)-MAX(BM511-BL511,0)/Inputs!$B$17)*DCF!J$6</f>
        <v>11538.45446036905</v>
      </c>
      <c r="CU511" s="15">
        <f ca="1">(BN511*DCF!K$28-DCF!K$5*MAX(BN511*DCF!K$28,0)-MAX(BN511-BM511,0)/Inputs!$B$17)*DCF!K$6</f>
        <v>12317.877464178227</v>
      </c>
      <c r="CV511" s="15">
        <f ca="1">(BO511*DCF!L$28-DCF!L$5*MAX(BO511*DCF!L$28,0)-MAX(BO511-BN511,0)/Inputs!$B$17)*DCF!L$6</f>
        <v>14032.115468921604</v>
      </c>
      <c r="CW511" s="15">
        <f ca="1">(BP511*DCF!M$28-DCF!M$5*MAX(BP511*DCF!M$28,0)-MAX(BP511-BO511,0)/Inputs!$B$17)*DCF!M$6</f>
        <v>17923.243000717543</v>
      </c>
      <c r="CX511" s="15">
        <f ca="1">(BQ511*DCF!C$46-DCF!C$5*MAX(BQ511*DCF!C$46,0)-MAX(BQ511-Inputs!$B$20,0)/Inputs!$B$24)*DCF!C$6</f>
        <v>-690.46850395552042</v>
      </c>
      <c r="CY511" s="15">
        <f ca="1">(BR511*DCF!D$46-DCF!D$5*MAX(BR511*DCF!D$46,0)-MAX(BR511-BQ511,0)/Inputs!$B$24)*DCF!D$6</f>
        <v>-942.00325809419655</v>
      </c>
      <c r="CZ511" s="15">
        <f ca="1">(BS511*DCF!E$46-DCF!E$5*MAX(BS511*DCF!E$46,0)-MAX(BS511-BR511,0)/Inputs!$B$24)*DCF!E$6</f>
        <v>-1604.3124027478084</v>
      </c>
      <c r="DA511" s="15">
        <f ca="1">(BT511*DCF!F$46-DCF!F$5*MAX(BT511*DCF!F$46,0)-MAX(BT511-BS511,0)/Inputs!$B$24)*DCF!F$6</f>
        <v>-386.32079521889671</v>
      </c>
      <c r="DB511" s="15">
        <f ca="1">(BU511*DCF!G$46-DCF!G$5*MAX(BU511*DCF!G$46,0)-MAX(BU511-BT511,0)/Inputs!$B$24)*DCF!G$6</f>
        <v>-2262.7041775853918</v>
      </c>
      <c r="DC511" s="15">
        <f ca="1">(BV511*DCF!H$46-DCF!H$5*MAX(BV511*DCF!H$46,0)-MAX(BV511-BU511,0)/Inputs!$B$24)*DCF!H$6</f>
        <v>0</v>
      </c>
      <c r="DD511" s="15">
        <f ca="1">(BW511*DCF!I$46-DCF!I$5*MAX(BW511*DCF!I$46,0)-MAX(BW511-BV511,0)/Inputs!$B$24)*DCF!I$6</f>
        <v>209.07544225622377</v>
      </c>
      <c r="DE511" s="15">
        <f ca="1">(BX511*DCF!J$46-DCF!J$5*MAX(BX511*DCF!J$46,0)-MAX(BX511-BW511,0)/Inputs!$B$24)*DCF!J$6</f>
        <v>-1436.7758464582998</v>
      </c>
      <c r="DF511" s="15">
        <f ca="1">(BY511*DCF!K$46-DCF!K$5*MAX(BY511*DCF!K$46,0)-MAX(BY511-BX511,0)/Inputs!$B$24)*DCF!K$6</f>
        <v>93.482784948366984</v>
      </c>
      <c r="DG511" s="15">
        <f ca="1">(BZ511*DCF!L$46-DCF!L$5*MAX(BZ511*DCF!L$46,0)-MAX(BZ511-BY511,0)/Inputs!$B$24)*DCF!L$6</f>
        <v>380.11997478019771</v>
      </c>
      <c r="DH511" s="15">
        <f ca="1">(CA511*DCF!M$46-DCF!M$5*MAX(CA511*DCF!M$46,0)-MAX(CA511-BZ511,0)/Inputs!$B$24)*DCF!M$6</f>
        <v>-1707.2159542434674</v>
      </c>
      <c r="DI511" s="15">
        <f ca="1">SUM(CB511:CL511)+BE511*DCF!M$10*(1+Inputs!$B$30)*(1-Inputs!$B$33)*(1-Inputs!$B$30/Inputs!$B$31)/(Inputs!$B$29-Inputs!$B$30)*DCF!M$6</f>
        <v>90115.357440890526</v>
      </c>
      <c r="DJ511" s="15">
        <f ca="1">SUM(CM511:CW511)+BP511*DCF!M$28*(1+Inputs!$B$30)*(1-Inputs!$B$33)*(1-Inputs!$B$30/Inputs!$B$31)/(Inputs!$B$29-Inputs!$B$30)*DCF!M$6</f>
        <v>528736.29746036651</v>
      </c>
      <c r="DK511" s="15">
        <f ca="1">SUM(CX511:DH511)+CA511*DCF!M$46*(1+Inputs!$B$30)*(1-Inputs!$B$33)*(1-Inputs!$B$30/Inputs!$B$31)/(Inputs!$B$29-Inputs!$B$30)*DCF!M$6</f>
        <v>83943.408399637032</v>
      </c>
      <c r="DM511" s="15">
        <f ca="1">DI511+DJ511+DK511+Inputs!$B$34+Inputs!$B$36-Inputs!$B$35</f>
        <v>779646.06330089411</v>
      </c>
    </row>
    <row r="512" spans="1:117" x14ac:dyDescent="0.75">
      <c r="A512" s="11">
        <v>499</v>
      </c>
      <c r="C512" s="23">
        <f t="shared" ca="1" si="289"/>
        <v>0.1832588312055691</v>
      </c>
      <c r="D512" s="23">
        <f t="shared" ca="1" si="289"/>
        <v>-1.4654806059868735</v>
      </c>
      <c r="E512" s="23">
        <f t="shared" ca="1" si="289"/>
        <v>-1.7062880467841597</v>
      </c>
      <c r="F512" s="23">
        <f t="shared" ca="1" si="289"/>
        <v>-0.34641020968472108</v>
      </c>
      <c r="G512" s="23">
        <f t="shared" ca="1" si="289"/>
        <v>0.46080753009449421</v>
      </c>
      <c r="H512" s="23">
        <f t="shared" ca="1" si="289"/>
        <v>-0.44171278122067514</v>
      </c>
      <c r="I512" s="23">
        <f t="shared" ca="1" si="289"/>
        <v>-0.24359615881715216</v>
      </c>
      <c r="J512" s="23">
        <f t="shared" ca="1" si="289"/>
        <v>0.83867883723729919</v>
      </c>
      <c r="K512" s="23">
        <f t="shared" ca="1" si="289"/>
        <v>0.86009280654204379</v>
      </c>
      <c r="L512" s="23">
        <f t="shared" ca="1" si="289"/>
        <v>-7.7376248827120487E-3</v>
      </c>
      <c r="M512" s="23">
        <f t="shared" ca="1" si="289"/>
        <v>-0.71755950155314097</v>
      </c>
      <c r="N512" s="23">
        <f ca="1">SQRT(Inputs!$B$38)*C512+SQRT(1-Inputs!$B$38)*_xlfn.NORM.S.INV(RAND())</f>
        <v>0.3434267368540117</v>
      </c>
      <c r="O512" s="23">
        <f ca="1">SQRT(Inputs!$B$38)*D512+SQRT(1-Inputs!$B$38)*_xlfn.NORM.S.INV(RAND())</f>
        <v>8.7159229636758262E-2</v>
      </c>
      <c r="P512" s="23">
        <f ca="1">SQRT(Inputs!$B$38)*E512+SQRT(1-Inputs!$B$38)*_xlfn.NORM.S.INV(RAND())</f>
        <v>-0.94458751849763867</v>
      </c>
      <c r="Q512" s="23">
        <f ca="1">SQRT(Inputs!$B$38)*F512+SQRT(1-Inputs!$B$38)*_xlfn.NORM.S.INV(RAND())</f>
        <v>0.10363643305771897</v>
      </c>
      <c r="R512" s="23">
        <f ca="1">SQRT(Inputs!$B$38)*G512+SQRT(1-Inputs!$B$38)*_xlfn.NORM.S.INV(RAND())</f>
        <v>2.4779752065860676</v>
      </c>
      <c r="S512" s="23">
        <f ca="1">SQRT(Inputs!$B$38)*H512+SQRT(1-Inputs!$B$38)*_xlfn.NORM.S.INV(RAND())</f>
        <v>2.0075043778164305</v>
      </c>
      <c r="T512" s="23">
        <f ca="1">SQRT(Inputs!$B$38)*I512+SQRT(1-Inputs!$B$38)*_xlfn.NORM.S.INV(RAND())</f>
        <v>-2.3294079473095248</v>
      </c>
      <c r="U512" s="23">
        <f ca="1">SQRT(Inputs!$B$38)*J512+SQRT(1-Inputs!$B$38)*_xlfn.NORM.S.INV(RAND())</f>
        <v>1.3417464219812345</v>
      </c>
      <c r="V512" s="23">
        <f ca="1">SQRT(Inputs!$B$38)*K512+SQRT(1-Inputs!$B$38)*_xlfn.NORM.S.INV(RAND())</f>
        <v>1.0498099425421148</v>
      </c>
      <c r="W512" s="23">
        <f ca="1">SQRT(Inputs!$B$38)*L512+SQRT(1-Inputs!$B$38)*_xlfn.NORM.S.INV(RAND())</f>
        <v>-0.49979133536481246</v>
      </c>
      <c r="X512" s="23">
        <f ca="1">SQRT(Inputs!$B$38)*M512+SQRT(1-Inputs!$B$38)*_xlfn.NORM.S.INV(RAND())</f>
        <v>-3.0699904883274325</v>
      </c>
      <c r="Y512" s="23">
        <f ca="1">SQRT(Inputs!$B$38)*C512+SQRT(1-Inputs!$B$38)*_xlfn.NORM.S.INV(RAND())</f>
        <v>1.349363127384513</v>
      </c>
      <c r="Z512" s="23">
        <f ca="1">SQRT(Inputs!$B$38)*D512+SQRT(1-Inputs!$B$38)*_xlfn.NORM.S.INV(RAND())</f>
        <v>-0.63328363383428987</v>
      </c>
      <c r="AA512" s="23">
        <f ca="1">SQRT(Inputs!$B$38)*E512+SQRT(1-Inputs!$B$38)*_xlfn.NORM.S.INV(RAND())</f>
        <v>-0.86690344368449335</v>
      </c>
      <c r="AB512" s="23">
        <f ca="1">SQRT(Inputs!$B$38)*F512+SQRT(1-Inputs!$B$38)*_xlfn.NORM.S.INV(RAND())</f>
        <v>-0.3581521820282163</v>
      </c>
      <c r="AC512" s="23">
        <f ca="1">SQRT(Inputs!$B$38)*G512+SQRT(1-Inputs!$B$38)*_xlfn.NORM.S.INV(RAND())</f>
        <v>0.23389117570632006</v>
      </c>
      <c r="AD512" s="23">
        <f ca="1">SQRT(Inputs!$B$38)*H512+SQRT(1-Inputs!$B$38)*_xlfn.NORM.S.INV(RAND())</f>
        <v>-0.76313648546600166</v>
      </c>
      <c r="AE512" s="23">
        <f ca="1">SQRT(Inputs!$B$38)*I512+SQRT(1-Inputs!$B$38)*_xlfn.NORM.S.INV(RAND())</f>
        <v>0.30977526933849875</v>
      </c>
      <c r="AF512" s="23">
        <f ca="1">SQRT(Inputs!$B$38)*J512+SQRT(1-Inputs!$B$38)*_xlfn.NORM.S.INV(RAND())</f>
        <v>0.68649232080077616</v>
      </c>
      <c r="AG512" s="23">
        <f ca="1">SQRT(Inputs!$B$38)*K512+SQRT(1-Inputs!$B$38)*_xlfn.NORM.S.INV(RAND())</f>
        <v>-0.58180596029602794</v>
      </c>
      <c r="AH512" s="23">
        <f ca="1">SQRT(Inputs!$B$38)*L512+SQRT(1-Inputs!$B$38)*_xlfn.NORM.S.INV(RAND())</f>
        <v>-1.9287907591525848</v>
      </c>
      <c r="AI512" s="23">
        <f ca="1">SQRT(Inputs!$B$38)*M512+SQRT(1-Inputs!$B$38)*_xlfn.NORM.S.INV(RAND())</f>
        <v>-1.7344987603115543</v>
      </c>
      <c r="AJ512" s="23">
        <f ca="1">SQRT(Inputs!$B$38)*C512+SQRT(1-Inputs!$B$38)*_xlfn.NORM.S.INV(RAND())</f>
        <v>1.3451157834470517</v>
      </c>
      <c r="AK512" s="23">
        <f ca="1">SQRT(Inputs!$B$38)*D512+SQRT(1-Inputs!$B$38)*_xlfn.NORM.S.INV(RAND())</f>
        <v>-0.88702432825246225</v>
      </c>
      <c r="AL512" s="23">
        <f ca="1">SQRT(Inputs!$B$38)*E512+SQRT(1-Inputs!$B$38)*_xlfn.NORM.S.INV(RAND())</f>
        <v>-0.54474003142346816</v>
      </c>
      <c r="AM512" s="23">
        <f ca="1">SQRT(Inputs!$B$38)*F512+SQRT(1-Inputs!$B$38)*_xlfn.NORM.S.INV(RAND())</f>
        <v>-1.348875279682459</v>
      </c>
      <c r="AN512" s="23">
        <f ca="1">SQRT(Inputs!$B$38)*G512+SQRT(1-Inputs!$B$38)*_xlfn.NORM.S.INV(RAND())</f>
        <v>1.4446041296263499</v>
      </c>
      <c r="AO512" s="23">
        <f ca="1">SQRT(Inputs!$B$38)*H512+SQRT(1-Inputs!$B$38)*_xlfn.NORM.S.INV(RAND())</f>
        <v>-0.87723302325537089</v>
      </c>
      <c r="AP512" s="23">
        <f ca="1">SQRT(Inputs!$B$38)*I512+SQRT(1-Inputs!$B$38)*_xlfn.NORM.S.INV(RAND())</f>
        <v>0.40687619864867008</v>
      </c>
      <c r="AQ512" s="23">
        <f ca="1">SQRT(Inputs!$B$38)*J512+SQRT(1-Inputs!$B$38)*_xlfn.NORM.S.INV(RAND())</f>
        <v>0.18489874825124036</v>
      </c>
      <c r="AR512" s="23">
        <f ca="1">SQRT(Inputs!$B$38)*K512+SQRT(1-Inputs!$B$38)*_xlfn.NORM.S.INV(RAND())</f>
        <v>0.48965123042221614</v>
      </c>
      <c r="AS512" s="23">
        <f ca="1">SQRT(Inputs!$B$38)*L512+SQRT(1-Inputs!$B$38)*_xlfn.NORM.S.INV(RAND())</f>
        <v>-0.54874810721896305</v>
      </c>
      <c r="AT512" s="23">
        <f ca="1">SQRT(Inputs!$B$38)*M512+SQRT(1-Inputs!$B$38)*_xlfn.NORM.S.INV(RAND())</f>
        <v>-0.65697674424433739</v>
      </c>
      <c r="AU512" s="15">
        <f ca="1">Inputs!$B$6*EXP($B$8-0.5*C$5^2+C$5*N512)</f>
        <v>5245.9097580284033</v>
      </c>
      <c r="AV512" s="15">
        <f t="shared" ca="1" si="255"/>
        <v>6467.8694489948484</v>
      </c>
      <c r="AW512" s="15">
        <f t="shared" ca="1" si="256"/>
        <v>6943.0094348009243</v>
      </c>
      <c r="AX512" s="15">
        <f t="shared" ca="1" si="257"/>
        <v>8587.1842574601014</v>
      </c>
      <c r="AY512" s="15">
        <f t="shared" ca="1" si="258"/>
        <v>14016.579714567737</v>
      </c>
      <c r="AZ512" s="15">
        <f t="shared" ca="1" si="259"/>
        <v>21383.830621073979</v>
      </c>
      <c r="BA512" s="15">
        <f t="shared" ca="1" si="260"/>
        <v>20506.772357230049</v>
      </c>
      <c r="BB512" s="15">
        <f t="shared" ca="1" si="261"/>
        <v>28718.956248583192</v>
      </c>
      <c r="BC512" s="15">
        <f t="shared" ca="1" si="262"/>
        <v>38924.680733217428</v>
      </c>
      <c r="BD512" s="15">
        <f t="shared" ca="1" si="263"/>
        <v>45508.498792741637</v>
      </c>
      <c r="BE512" s="15">
        <f t="shared" ca="1" si="264"/>
        <v>42162.351022786206</v>
      </c>
      <c r="BF512" s="15">
        <f ca="1">Inputs!$B$13*EXP($B$9-0.5*C$6^2+C$6*Y512)</f>
        <v>18073.053564894246</v>
      </c>
      <c r="BG512" s="15">
        <f t="shared" ca="1" si="265"/>
        <v>19647.832937445364</v>
      </c>
      <c r="BH512" s="15">
        <f t="shared" ca="1" si="266"/>
        <v>20791.058924163372</v>
      </c>
      <c r="BI512" s="15">
        <f t="shared" ca="1" si="267"/>
        <v>24086.307078835445</v>
      </c>
      <c r="BJ512" s="15">
        <f t="shared" ca="1" si="268"/>
        <v>30540.741544485325</v>
      </c>
      <c r="BK512" s="15">
        <f t="shared" ca="1" si="269"/>
        <v>33784.11862411652</v>
      </c>
      <c r="BL512" s="15">
        <f t="shared" ca="1" si="270"/>
        <v>43199.580667249633</v>
      </c>
      <c r="BM512" s="15">
        <f t="shared" ca="1" si="271"/>
        <v>57828.891009275787</v>
      </c>
      <c r="BN512" s="15">
        <f t="shared" ca="1" si="272"/>
        <v>66332.477109381231</v>
      </c>
      <c r="BO512" s="15">
        <f t="shared" ca="1" si="273"/>
        <v>65223.074822342467</v>
      </c>
      <c r="BP512" s="15">
        <f t="shared" ca="1" si="274"/>
        <v>65955.186744272709</v>
      </c>
      <c r="BQ512" s="15">
        <f ca="1">Inputs!$B$20*EXP($B$10-0.5*C$7^2+C$7*AJ512)</f>
        <v>6912.0252793015561</v>
      </c>
      <c r="BR512" s="15">
        <f t="shared" ca="1" si="275"/>
        <v>7076.2422485993457</v>
      </c>
      <c r="BS512" s="15">
        <f t="shared" ca="1" si="276"/>
        <v>8286.762682896564</v>
      </c>
      <c r="BT512" s="15">
        <f t="shared" ca="1" si="277"/>
        <v>8020.5488703593346</v>
      </c>
      <c r="BU512" s="15">
        <f t="shared" ca="1" si="278"/>
        <v>15766.585524871249</v>
      </c>
      <c r="BV512" s="15">
        <f t="shared" ca="1" si="279"/>
        <v>18002.017969651584</v>
      </c>
      <c r="BW512" s="15">
        <f t="shared" ca="1" si="280"/>
        <v>27379.957001861203</v>
      </c>
      <c r="BX512" s="15">
        <f t="shared" ca="1" si="281"/>
        <v>39741.412384773954</v>
      </c>
      <c r="BY512" s="15">
        <f t="shared" ca="1" si="282"/>
        <v>61153.288509669903</v>
      </c>
      <c r="BZ512" s="15">
        <f t="shared" ca="1" si="283"/>
        <v>77572.872957142405</v>
      </c>
      <c r="CA512" s="15">
        <f t="shared" ca="1" si="284"/>
        <v>96959.539183036657</v>
      </c>
      <c r="CB512" s="15">
        <f ca="1">(AU512*DCF!C$10-DCF!C$5*MAX(AU512*DCF!C$10,0)-MAX(AU512-Inputs!$B$6,0)/Inputs!$B$10)*DCF!C$6</f>
        <v>1041.0516835203057</v>
      </c>
      <c r="CC512" s="15">
        <f ca="1">(AV512*DCF!D$10-DCF!D$5*MAX(AV512*DCF!D$10,0)-MAX(AV512-AU512,0)/Inputs!$B$10)*DCF!D$6</f>
        <v>1278.5564701301525</v>
      </c>
      <c r="CD512" s="15">
        <f ca="1">(AW512*DCF!E$10-DCF!E$5*MAX(AW512*DCF!E$10,0)-MAX(AW512-AV512,0)/Inputs!$B$10)*DCF!E$6</f>
        <v>1496.0091539399805</v>
      </c>
      <c r="CE512" s="15">
        <f ca="1">(AX512*DCF!F$10-DCF!F$5*MAX(AX512*DCF!F$10,0)-MAX(AX512-AW512,0)/Inputs!$B$10)*DCF!F$6</f>
        <v>1532.4566214312767</v>
      </c>
      <c r="CF512" s="15">
        <f ca="1">(AY512*DCF!G$10-DCF!G$5*MAX(AY512*DCF!G$10,0)-MAX(AY512-AX512,0)/Inputs!$B$10)*DCF!G$6</f>
        <v>1844.3503263400996</v>
      </c>
      <c r="CG512" s="15">
        <f ca="1">(AZ512*DCF!H$10-DCF!H$5*MAX(AZ512*DCF!H$10,0)-MAX(AZ512-AY512,0)/Inputs!$B$10)*DCF!H$6</f>
        <v>2843.498579430418</v>
      </c>
      <c r="CH512" s="15">
        <f ca="1">(BA512*DCF!I$10-DCF!I$5*MAX(BA512*DCF!I$10,0)-MAX(BA512-AZ512,0)/Inputs!$B$10)*DCF!I$6</f>
        <v>3745.8392203257972</v>
      </c>
      <c r="CI512" s="15">
        <f ca="1">(BB512*DCF!J$10-DCF!J$5*MAX(BB512*DCF!J$10,0)-MAX(BB512-BA512,0)/Inputs!$B$10)*DCF!J$6</f>
        <v>3683.8183867439784</v>
      </c>
      <c r="CJ512" s="15">
        <f ca="1">(BC512*DCF!K$10-DCF!K$5*MAX(BC512*DCF!K$10,0)-MAX(BC512-BB512,0)/Inputs!$B$10)*DCF!K$6</f>
        <v>4837.60239590115</v>
      </c>
      <c r="CK512" s="15">
        <f ca="1">(BD512*DCF!L$10-DCF!L$5*MAX(BD512*DCF!L$10,0)-MAX(BD512-BC512,0)/Inputs!$B$10)*DCF!L$6</f>
        <v>6012.152729668027</v>
      </c>
      <c r="CL512" s="15">
        <f ca="1">(BE512*DCF!M$10-DCF!M$5*MAX(BE512*DCF!M$10,0)-MAX(BE512-BD512,0)/Inputs!$B$10)*DCF!M$6</f>
        <v>5949.6530591253559</v>
      </c>
      <c r="CM512" s="15">
        <f ca="1">(BF512*DCF!C$28-DCF!C$5*MAX(BF512*DCF!C$28,0)-MAX(BF512-Inputs!$B$13,0)/Inputs!$B$17)*DCF!C$6</f>
        <v>3971.6541974584115</v>
      </c>
      <c r="CN512" s="15">
        <f ca="1">(BG512*DCF!D$28-DCF!D$5*MAX(BG512*DCF!D$28,0)-MAX(BG512-BF512,0)/Inputs!$B$17)*DCF!D$6</f>
        <v>5450.7673107648779</v>
      </c>
      <c r="CO512" s="15">
        <f ca="1">(BH512*DCF!E$28-DCF!E$5*MAX(BH512*DCF!E$28,0)-MAX(BH512-BG512,0)/Inputs!$B$17)*DCF!E$6</f>
        <v>5663.0839964125935</v>
      </c>
      <c r="CP512" s="15">
        <f ca="1">(BI512*DCF!F$28-DCF!F$5*MAX(BI512*DCF!F$28,0)-MAX(BI512-BH512,0)/Inputs!$B$17)*DCF!F$6</f>
        <v>5938.8459058730832</v>
      </c>
      <c r="CQ512" s="15">
        <f ca="1">(BJ512*DCF!G$28-DCF!G$5*MAX(BJ512*DCF!G$28,0)-MAX(BJ512-BI512,0)/Inputs!$B$17)*DCF!G$6</f>
        <v>6838.4549905598078</v>
      </c>
      <c r="CR512" s="15">
        <f ca="1">(BK512*DCF!H$28-DCF!H$5*MAX(BK512*DCF!H$28,0)-MAX(BK512-BJ512,0)/Inputs!$B$17)*DCF!H$6</f>
        <v>7851.255489244646</v>
      </c>
      <c r="CS512" s="15">
        <f ca="1">(BL512*DCF!I$28-DCF!I$5*MAX(BL512*DCF!I$28,0)-MAX(BL512-BK512,0)/Inputs!$B$17)*DCF!I$6</f>
        <v>8807.1051401071891</v>
      </c>
      <c r="CT512" s="15">
        <f ca="1">(BM512*DCF!J$28-DCF!J$5*MAX(BM512*DCF!J$28,0)-MAX(BM512-BL512,0)/Inputs!$B$17)*DCF!J$6</f>
        <v>10960.916395849788</v>
      </c>
      <c r="CU512" s="15">
        <f ca="1">(BN512*DCF!K$28-DCF!K$5*MAX(BN512*DCF!K$28,0)-MAX(BN512-BM512,0)/Inputs!$B$17)*DCF!K$6</f>
        <v>12966.730938724277</v>
      </c>
      <c r="CV512" s="15">
        <f ca="1">(BO512*DCF!L$28-DCF!L$5*MAX(BO512*DCF!L$28,0)-MAX(BO512-BN512,0)/Inputs!$B$17)*DCF!L$6</f>
        <v>13013.372451149826</v>
      </c>
      <c r="CW512" s="15">
        <f ca="1">(BP512*DCF!M$28-DCF!M$5*MAX(BP512*DCF!M$28,0)-MAX(BP512-BO512,0)/Inputs!$B$17)*DCF!M$6</f>
        <v>12332.980288425766</v>
      </c>
      <c r="CX512" s="15">
        <f ca="1">(BQ512*DCF!C$46-DCF!C$5*MAX(BQ512*DCF!C$46,0)-MAX(BQ512-Inputs!$B$20,0)/Inputs!$B$24)*DCF!C$6</f>
        <v>-3310.410124227406</v>
      </c>
      <c r="CY512" s="15">
        <f ca="1">(BR512*DCF!D$46-DCF!D$5*MAX(BR512*DCF!D$46,0)-MAX(BR512-BQ512,0)/Inputs!$B$24)*DCF!D$6</f>
        <v>-1277.8195494082438</v>
      </c>
      <c r="CZ512" s="15">
        <f ca="1">(BS512*DCF!E$46-DCF!E$5*MAX(BS512*DCF!E$46,0)-MAX(BS512-BR512,0)/Inputs!$B$24)*DCF!E$6</f>
        <v>-1457.0779456883547</v>
      </c>
      <c r="DA512" s="15">
        <f ca="1">(BT512*DCF!F$46-DCF!F$5*MAX(BT512*DCF!F$46,0)-MAX(BT512-BS512,0)/Inputs!$B$24)*DCF!F$6</f>
        <v>-584.10707851781183</v>
      </c>
      <c r="DB512" s="15">
        <f ca="1">(BU512*DCF!G$46-DCF!G$5*MAX(BU512*DCF!G$46,0)-MAX(BU512-BT512,0)/Inputs!$B$24)*DCF!G$6</f>
        <v>-3135.9704736677913</v>
      </c>
      <c r="DC512" s="15">
        <f ca="1">(BV512*DCF!H$46-DCF!H$5*MAX(BV512*DCF!H$46,0)-MAX(BV512-BU512,0)/Inputs!$B$24)*DCF!H$6</f>
        <v>-694.64693549365506</v>
      </c>
      <c r="DD512" s="15">
        <f ca="1">(BW512*DCF!I$46-DCF!I$5*MAX(BW512*DCF!I$46,0)-MAX(BW512-BV512,0)/Inputs!$B$24)*DCF!I$6</f>
        <v>-2059.6927868059297</v>
      </c>
      <c r="DE512" s="15">
        <f ca="1">(BX512*DCF!J$46-DCF!J$5*MAX(BX512*DCF!J$46,0)-MAX(BX512-BW512,0)/Inputs!$B$24)*DCF!J$6</f>
        <v>-1611.0136908673499</v>
      </c>
      <c r="DF512" s="15">
        <f ca="1">(BY512*DCF!K$46-DCF!K$5*MAX(BY512*DCF!K$46,0)-MAX(BY512-BX512,0)/Inputs!$B$24)*DCF!K$6</f>
        <v>-1752.0595453742087</v>
      </c>
      <c r="DG512" s="15">
        <f ca="1">(BZ512*DCF!L$46-DCF!L$5*MAX(BZ512*DCF!L$46,0)-MAX(BZ512-BY512,0)/Inputs!$B$24)*DCF!L$6</f>
        <v>1646.4477813987485</v>
      </c>
      <c r="DH512" s="15">
        <f ca="1">(CA512*DCF!M$46-DCF!M$5*MAX(CA512*DCF!M$46,0)-MAX(CA512-BZ512,0)/Inputs!$B$24)*DCF!M$6</f>
        <v>3548.3445099297469</v>
      </c>
      <c r="DI512" s="15">
        <f ca="1">SUM(CB512:CL512)+BE512*DCF!M$10*(1+Inputs!$B$30)*(1-Inputs!$B$33)*(1-Inputs!$B$30/Inputs!$B$31)/(Inputs!$B$29-Inputs!$B$30)*DCF!M$6</f>
        <v>151603.36906234364</v>
      </c>
      <c r="DJ512" s="15">
        <f ca="1">SUM(CM512:CW512)+BP512*DCF!M$28*(1+Inputs!$B$30)*(1-Inputs!$B$33)*(1-Inputs!$B$30/Inputs!$B$31)/(Inputs!$B$29-Inputs!$B$30)*DCF!M$6</f>
        <v>338534.04293972318</v>
      </c>
      <c r="DK512" s="15">
        <f ca="1">SUM(CX512:DH512)+CA512*DCF!M$46*(1+Inputs!$B$30)*(1-Inputs!$B$33)*(1-Inputs!$B$30/Inputs!$B$31)/(Inputs!$B$29-Inputs!$B$30)*DCF!M$6</f>
        <v>139222.92732992306</v>
      </c>
      <c r="DM512" s="15">
        <f ca="1">DI512+DJ512+DK512+Inputs!$B$34+Inputs!$B$36-Inputs!$B$35</f>
        <v>706211.33933198988</v>
      </c>
    </row>
    <row r="513" spans="1:117" x14ac:dyDescent="0.75">
      <c r="A513" s="11">
        <v>500</v>
      </c>
      <c r="C513" s="23">
        <f t="shared" ca="1" si="289"/>
        <v>-0.5250147197270264</v>
      </c>
      <c r="D513" s="23">
        <f t="shared" ca="1" si="289"/>
        <v>-0.8455263130501135</v>
      </c>
      <c r="E513" s="23">
        <f t="shared" ca="1" si="289"/>
        <v>0.79059852629837568</v>
      </c>
      <c r="F513" s="23">
        <f t="shared" ca="1" si="289"/>
        <v>1.382036628811331</v>
      </c>
      <c r="G513" s="23">
        <f t="shared" ca="1" si="289"/>
        <v>-0.13849381968349281</v>
      </c>
      <c r="H513" s="23">
        <f t="shared" ca="1" si="289"/>
        <v>-1.5409501932445364</v>
      </c>
      <c r="I513" s="23">
        <f t="shared" ca="1" si="289"/>
        <v>-0.1641919303962425</v>
      </c>
      <c r="J513" s="23">
        <f t="shared" ca="1" si="289"/>
        <v>0.21475349710385169</v>
      </c>
      <c r="K513" s="23">
        <f t="shared" ca="1" si="289"/>
        <v>0.92274396086198984</v>
      </c>
      <c r="L513" s="23">
        <f t="shared" ca="1" si="289"/>
        <v>0.78655711623745239</v>
      </c>
      <c r="M513" s="23">
        <f t="shared" ca="1" si="289"/>
        <v>-0.53928438584506722</v>
      </c>
      <c r="N513" s="23">
        <f ca="1">SQRT(Inputs!$B$38)*C513+SQRT(1-Inputs!$B$38)*_xlfn.NORM.S.INV(RAND())</f>
        <v>-0.50193300926977114</v>
      </c>
      <c r="O513" s="23">
        <f ca="1">SQRT(Inputs!$B$38)*D513+SQRT(1-Inputs!$B$38)*_xlfn.NORM.S.INV(RAND())</f>
        <v>-1.5310678222094949</v>
      </c>
      <c r="P513" s="23">
        <f ca="1">SQRT(Inputs!$B$38)*E513+SQRT(1-Inputs!$B$38)*_xlfn.NORM.S.INV(RAND())</f>
        <v>-1.3202928924618973</v>
      </c>
      <c r="Q513" s="23">
        <f ca="1">SQRT(Inputs!$B$38)*F513+SQRT(1-Inputs!$B$38)*_xlfn.NORM.S.INV(RAND())</f>
        <v>0.94761859464728793</v>
      </c>
      <c r="R513" s="23">
        <f ca="1">SQRT(Inputs!$B$38)*G513+SQRT(1-Inputs!$B$38)*_xlfn.NORM.S.INV(RAND())</f>
        <v>-1.3770778423343271</v>
      </c>
      <c r="S513" s="23">
        <f ca="1">SQRT(Inputs!$B$38)*H513+SQRT(1-Inputs!$B$38)*_xlfn.NORM.S.INV(RAND())</f>
        <v>-1.1139377470060339</v>
      </c>
      <c r="T513" s="23">
        <f ca="1">SQRT(Inputs!$B$38)*I513+SQRT(1-Inputs!$B$38)*_xlfn.NORM.S.INV(RAND())</f>
        <v>-4.0567104014234849E-2</v>
      </c>
      <c r="U513" s="23">
        <f ca="1">SQRT(Inputs!$B$38)*J513+SQRT(1-Inputs!$B$38)*_xlfn.NORM.S.INV(RAND())</f>
        <v>-1.2196598893827231</v>
      </c>
      <c r="V513" s="23">
        <f ca="1">SQRT(Inputs!$B$38)*K513+SQRT(1-Inputs!$B$38)*_xlfn.NORM.S.INV(RAND())</f>
        <v>0.89654175308094231</v>
      </c>
      <c r="W513" s="23">
        <f ca="1">SQRT(Inputs!$B$38)*L513+SQRT(1-Inputs!$B$38)*_xlfn.NORM.S.INV(RAND())</f>
        <v>0.22218935072940596</v>
      </c>
      <c r="X513" s="23">
        <f ca="1">SQRT(Inputs!$B$38)*M513+SQRT(1-Inputs!$B$38)*_xlfn.NORM.S.INV(RAND())</f>
        <v>-2.486473750939393</v>
      </c>
      <c r="Y513" s="23">
        <f ca="1">SQRT(Inputs!$B$38)*C513+SQRT(1-Inputs!$B$38)*_xlfn.NORM.S.INV(RAND())</f>
        <v>-1.5034674209197929</v>
      </c>
      <c r="Z513" s="23">
        <f ca="1">SQRT(Inputs!$B$38)*D513+SQRT(1-Inputs!$B$38)*_xlfn.NORM.S.INV(RAND())</f>
        <v>-0.77656035634483733</v>
      </c>
      <c r="AA513" s="23">
        <f ca="1">SQRT(Inputs!$B$38)*E513+SQRT(1-Inputs!$B$38)*_xlfn.NORM.S.INV(RAND())</f>
        <v>0.77341186240868298</v>
      </c>
      <c r="AB513" s="23">
        <f ca="1">SQRT(Inputs!$B$38)*F513+SQRT(1-Inputs!$B$38)*_xlfn.NORM.S.INV(RAND())</f>
        <v>-1.1822178145493969</v>
      </c>
      <c r="AC513" s="23">
        <f ca="1">SQRT(Inputs!$B$38)*G513+SQRT(1-Inputs!$B$38)*_xlfn.NORM.S.INV(RAND())</f>
        <v>-1.3643045768893463</v>
      </c>
      <c r="AD513" s="23">
        <f ca="1">SQRT(Inputs!$B$38)*H513+SQRT(1-Inputs!$B$38)*_xlfn.NORM.S.INV(RAND())</f>
        <v>-0.25143311420795178</v>
      </c>
      <c r="AE513" s="23">
        <f ca="1">SQRT(Inputs!$B$38)*I513+SQRT(1-Inputs!$B$38)*_xlfn.NORM.S.INV(RAND())</f>
        <v>1.0539107218117802</v>
      </c>
      <c r="AF513" s="23">
        <f ca="1">SQRT(Inputs!$B$38)*J513+SQRT(1-Inputs!$B$38)*_xlfn.NORM.S.INV(RAND())</f>
        <v>0.17734957821808389</v>
      </c>
      <c r="AG513" s="23">
        <f ca="1">SQRT(Inputs!$B$38)*K513+SQRT(1-Inputs!$B$38)*_xlfn.NORM.S.INV(RAND())</f>
        <v>1.4485985905605723</v>
      </c>
      <c r="AH513" s="23">
        <f ca="1">SQRT(Inputs!$B$38)*L513+SQRT(1-Inputs!$B$38)*_xlfn.NORM.S.INV(RAND())</f>
        <v>-0.16999053401906739</v>
      </c>
      <c r="AI513" s="23">
        <f ca="1">SQRT(Inputs!$B$38)*M513+SQRT(1-Inputs!$B$38)*_xlfn.NORM.S.INV(RAND())</f>
        <v>-0.7081043347188235</v>
      </c>
      <c r="AJ513" s="23">
        <f ca="1">SQRT(Inputs!$B$38)*C513+SQRT(1-Inputs!$B$38)*_xlfn.NORM.S.INV(RAND())</f>
        <v>0.4873593152976064</v>
      </c>
      <c r="AK513" s="23">
        <f ca="1">SQRT(Inputs!$B$38)*D513+SQRT(1-Inputs!$B$38)*_xlfn.NORM.S.INV(RAND())</f>
        <v>-0.35266214698062809</v>
      </c>
      <c r="AL513" s="23">
        <f ca="1">SQRT(Inputs!$B$38)*E513+SQRT(1-Inputs!$B$38)*_xlfn.NORM.S.INV(RAND())</f>
        <v>-1.8071039361633119</v>
      </c>
      <c r="AM513" s="23">
        <f ca="1">SQRT(Inputs!$B$38)*F513+SQRT(1-Inputs!$B$38)*_xlfn.NORM.S.INV(RAND())</f>
        <v>1.789512978344471</v>
      </c>
      <c r="AN513" s="23">
        <f ca="1">SQRT(Inputs!$B$38)*G513+SQRT(1-Inputs!$B$38)*_xlfn.NORM.S.INV(RAND())</f>
        <v>1.0102209886359368</v>
      </c>
      <c r="AO513" s="23">
        <f ca="1">SQRT(Inputs!$B$38)*H513+SQRT(1-Inputs!$B$38)*_xlfn.NORM.S.INV(RAND())</f>
        <v>0.25101014081567186</v>
      </c>
      <c r="AP513" s="23">
        <f ca="1">SQRT(Inputs!$B$38)*I513+SQRT(1-Inputs!$B$38)*_xlfn.NORM.S.INV(RAND())</f>
        <v>0.78920644617313807</v>
      </c>
      <c r="AQ513" s="23">
        <f ca="1">SQRT(Inputs!$B$38)*J513+SQRT(1-Inputs!$B$38)*_xlfn.NORM.S.INV(RAND())</f>
        <v>0.66907525721773486</v>
      </c>
      <c r="AR513" s="23">
        <f ca="1">SQRT(Inputs!$B$38)*K513+SQRT(1-Inputs!$B$38)*_xlfn.NORM.S.INV(RAND())</f>
        <v>0.50192788778303499</v>
      </c>
      <c r="AS513" s="23">
        <f ca="1">SQRT(Inputs!$B$38)*L513+SQRT(1-Inputs!$B$38)*_xlfn.NORM.S.INV(RAND())</f>
        <v>0.78153796052030455</v>
      </c>
      <c r="AT513" s="23">
        <f ca="1">SQRT(Inputs!$B$38)*M513+SQRT(1-Inputs!$B$38)*_xlfn.NORM.S.INV(RAND())</f>
        <v>-0.88339820930813096</v>
      </c>
      <c r="AU513" s="15">
        <f ca="1">Inputs!$B$6*EXP($B$8-0.5*C$5^2+C$5*N513)</f>
        <v>4575.0045689150929</v>
      </c>
      <c r="AV513" s="15">
        <f t="shared" ca="1" si="255"/>
        <v>4446.3103089411643</v>
      </c>
      <c r="AW513" s="15">
        <f t="shared" ca="1" si="256"/>
        <v>4537.097949373112</v>
      </c>
      <c r="AX513" s="15">
        <f t="shared" ca="1" si="257"/>
        <v>6235.534479748263</v>
      </c>
      <c r="AY513" s="15">
        <f t="shared" ca="1" si="258"/>
        <v>6488.3650651351863</v>
      </c>
      <c r="AZ513" s="15">
        <f t="shared" ca="1" si="259"/>
        <v>7019.3691311104767</v>
      </c>
      <c r="BA513" s="15">
        <f t="shared" ca="1" si="260"/>
        <v>8553.5197669642366</v>
      </c>
      <c r="BB513" s="15">
        <f t="shared" ca="1" si="261"/>
        <v>9267.5464776934696</v>
      </c>
      <c r="BC513" s="15">
        <f t="shared" ca="1" si="262"/>
        <v>12376.441967023002</v>
      </c>
      <c r="BD513" s="15">
        <f t="shared" ca="1" si="263"/>
        <v>15480.71111532372</v>
      </c>
      <c r="BE513" s="15">
        <f t="shared" ca="1" si="264"/>
        <v>15125.321582348108</v>
      </c>
      <c r="BF513" s="15">
        <f ca="1">Inputs!$B$13*EXP($B$9-0.5*C$6^2+C$6*Y513)</f>
        <v>10266.180111385243</v>
      </c>
      <c r="BG513" s="15">
        <f t="shared" ca="1" si="265"/>
        <v>10875.878535408312</v>
      </c>
      <c r="BH513" s="15">
        <f t="shared" ca="1" si="266"/>
        <v>15107.053744311026</v>
      </c>
      <c r="BI513" s="15">
        <f t="shared" ca="1" si="267"/>
        <v>15416.563651211236</v>
      </c>
      <c r="BJ513" s="15">
        <f t="shared" ca="1" si="268"/>
        <v>15525.561385231675</v>
      </c>
      <c r="BK513" s="15">
        <f t="shared" ca="1" si="269"/>
        <v>18413.46193297864</v>
      </c>
      <c r="BL513" s="15">
        <f t="shared" ca="1" si="270"/>
        <v>25928.836141112704</v>
      </c>
      <c r="BM513" s="15">
        <f t="shared" ca="1" si="271"/>
        <v>32582.125772956584</v>
      </c>
      <c r="BN513" s="15">
        <f t="shared" ca="1" si="272"/>
        <v>47668.474647141142</v>
      </c>
      <c r="BO513" s="15">
        <f t="shared" ca="1" si="273"/>
        <v>57503.585754502768</v>
      </c>
      <c r="BP513" s="15">
        <f t="shared" ca="1" si="274"/>
        <v>65319.870575056906</v>
      </c>
      <c r="BQ513" s="15">
        <f ca="1">Inputs!$B$20*EXP($B$10-0.5*C$7^2+C$7*AJ513)</f>
        <v>5098.9330848578811</v>
      </c>
      <c r="BR513" s="15">
        <f t="shared" ca="1" si="275"/>
        <v>6185.5404861538627</v>
      </c>
      <c r="BS513" s="15">
        <f t="shared" ca="1" si="276"/>
        <v>5040.8573471001337</v>
      </c>
      <c r="BT513" s="15">
        <f t="shared" ca="1" si="277"/>
        <v>11114.205603285938</v>
      </c>
      <c r="BU513" s="15">
        <f t="shared" ca="1" si="278"/>
        <v>19668.186843915271</v>
      </c>
      <c r="BV513" s="15">
        <f t="shared" ca="1" si="279"/>
        <v>28956.219078313174</v>
      </c>
      <c r="BW513" s="15">
        <f t="shared" ca="1" si="280"/>
        <v>47752.541822780338</v>
      </c>
      <c r="BX513" s="15">
        <f t="shared" ca="1" si="281"/>
        <v>76376.85377783158</v>
      </c>
      <c r="BY513" s="15">
        <f t="shared" ca="1" si="282"/>
        <v>117803.54670546923</v>
      </c>
      <c r="BZ513" s="15">
        <f t="shared" ca="1" si="283"/>
        <v>190834.03079216921</v>
      </c>
      <c r="CA513" s="15">
        <f t="shared" ca="1" si="284"/>
        <v>229119.75336297869</v>
      </c>
      <c r="CB513" s="15">
        <f ca="1">(AU513*DCF!C$10-DCF!C$5*MAX(AU513*DCF!C$10,0)-MAX(AU513-Inputs!$B$6,0)/Inputs!$B$10)*DCF!C$6</f>
        <v>1045.8353571013765</v>
      </c>
      <c r="CC513" s="15">
        <f ca="1">(AV513*DCF!D$10-DCF!D$5*MAX(AV513*DCF!D$10,0)-MAX(AV513-AU513,0)/Inputs!$B$10)*DCF!D$6</f>
        <v>1083.758015040841</v>
      </c>
      <c r="CD513" s="15">
        <f ca="1">(AW513*DCF!E$10-DCF!E$5*MAX(AW513*DCF!E$10,0)-MAX(AW513-AV513,0)/Inputs!$B$10)*DCF!E$6</f>
        <v>1027.0945556957809</v>
      </c>
      <c r="CE513" s="15">
        <f ca="1">(AX513*DCF!F$10-DCF!F$5*MAX(AX513*DCF!F$10,0)-MAX(AX513-AW513,0)/Inputs!$B$10)*DCF!F$6</f>
        <v>1007.8047066714151</v>
      </c>
      <c r="CF513" s="15">
        <f ca="1">(AY513*DCF!G$10-DCF!G$5*MAX(AY513*DCF!G$10,0)-MAX(AY513-AX513,0)/Inputs!$B$10)*DCF!G$6</f>
        <v>1288.2633471480788</v>
      </c>
      <c r="CG513" s="15">
        <f ca="1">(AZ513*DCF!H$10-DCF!H$5*MAX(AZ513*DCF!H$10,0)-MAX(AZ513-AY513,0)/Inputs!$B$10)*DCF!H$6</f>
        <v>1268.5262602512801</v>
      </c>
      <c r="CH513" s="15">
        <f ca="1">(BA513*DCF!I$10-DCF!I$5*MAX(BA513*DCF!I$10,0)-MAX(BA513-AZ513,0)/Inputs!$B$10)*DCF!I$6</f>
        <v>1310.7615720124847</v>
      </c>
      <c r="CI513" s="15">
        <f ca="1">(BB513*DCF!J$10-DCF!J$5*MAX(BB513*DCF!J$10,0)-MAX(BB513-BA513,0)/Inputs!$B$10)*DCF!J$6</f>
        <v>1482.1334974907172</v>
      </c>
      <c r="CJ513" s="15">
        <f ca="1">(BC513*DCF!K$10-DCF!K$5*MAX(BC513*DCF!K$10,0)-MAX(BC513-BB513,0)/Inputs!$B$10)*DCF!K$6</f>
        <v>1557.2103474676928</v>
      </c>
      <c r="CK513" s="15">
        <f ca="1">(BD513*DCF!L$10-DCF!L$5*MAX(BD513*DCF!L$10,0)-MAX(BD513-BC513,0)/Inputs!$B$10)*DCF!L$6</f>
        <v>1933.3533535128436</v>
      </c>
      <c r="CL513" s="15">
        <f ca="1">(BE513*DCF!M$10-DCF!M$5*MAX(BE513*DCF!M$10,0)-MAX(BE513-BD513,0)/Inputs!$B$10)*DCF!M$6</f>
        <v>2134.3785068825455</v>
      </c>
      <c r="CM513" s="15">
        <f ca="1">(BF513*DCF!C$28-DCF!C$5*MAX(BF513*DCF!C$28,0)-MAX(BF513-Inputs!$B$13,0)/Inputs!$B$17)*DCF!C$6</f>
        <v>3133.1708430715939</v>
      </c>
      <c r="CN513" s="15">
        <f ca="1">(BG513*DCF!D$28-DCF!D$5*MAX(BG513*DCF!D$28,0)-MAX(BG513-BF513,0)/Inputs!$B$17)*DCF!D$6</f>
        <v>3073.1204395908594</v>
      </c>
      <c r="CO513" s="15">
        <f ca="1">(BH513*DCF!E$28-DCF!E$5*MAX(BH513*DCF!E$28,0)-MAX(BH513-BG513,0)/Inputs!$B$17)*DCF!E$6</f>
        <v>3444.6802308177889</v>
      </c>
      <c r="CP513" s="15">
        <f ca="1">(BI513*DCF!F$28-DCF!F$5*MAX(BI513*DCF!F$28,0)-MAX(BI513-BH513,0)/Inputs!$B$17)*DCF!F$6</f>
        <v>4128.8397749923688</v>
      </c>
      <c r="CQ513" s="15">
        <f ca="1">(BJ513*DCF!G$28-DCF!G$5*MAX(BJ513*DCF!G$28,0)-MAX(BJ513-BI513,0)/Inputs!$B$17)*DCF!G$6</f>
        <v>4009.8923513970599</v>
      </c>
      <c r="CR513" s="15">
        <f ca="1">(BK513*DCF!H$28-DCF!H$5*MAX(BK513*DCF!H$28,0)-MAX(BK513-BJ513,0)/Inputs!$B$17)*DCF!H$6</f>
        <v>4105.153586370021</v>
      </c>
      <c r="CS513" s="15">
        <f ca="1">(BL513*DCF!I$28-DCF!I$5*MAX(BL513*DCF!I$28,0)-MAX(BL513-BK513,0)/Inputs!$B$17)*DCF!I$6</f>
        <v>5018.5579675911795</v>
      </c>
      <c r="CT513" s="15">
        <f ca="1">(BM513*DCF!J$28-DCF!J$5*MAX(BM513*DCF!J$28,0)-MAX(BM513-BL513,0)/Inputs!$B$17)*DCF!J$6</f>
        <v>6386.3470433544726</v>
      </c>
      <c r="CU513" s="15">
        <f ca="1">(BN513*DCF!K$28-DCF!K$5*MAX(BN513*DCF!K$28,0)-MAX(BN513-BM513,0)/Inputs!$B$17)*DCF!K$6</f>
        <v>8218.9058003074024</v>
      </c>
      <c r="CV513" s="15">
        <f ca="1">(BO513*DCF!L$28-DCF!L$5*MAX(BO513*DCF!L$28,0)-MAX(BO513-BN513,0)/Inputs!$B$17)*DCF!L$6</f>
        <v>10360.313129313696</v>
      </c>
      <c r="CW513" s="15">
        <f ca="1">(BP513*DCF!M$28-DCF!M$5*MAX(BP513*DCF!M$28,0)-MAX(BP513-BO513,0)/Inputs!$B$17)*DCF!M$6</f>
        <v>11472.950055350786</v>
      </c>
      <c r="CX513" s="15">
        <f ca="1">(BQ513*DCF!C$46-DCF!C$5*MAX(BQ513*DCF!C$46,0)-MAX(BQ513-Inputs!$B$20,0)/Inputs!$B$24)*DCF!C$6</f>
        <v>-2054.2261557906795</v>
      </c>
      <c r="CY513" s="15">
        <f ca="1">(BR513*DCF!D$46-DCF!D$5*MAX(BR513*DCF!D$46,0)-MAX(BR513-BQ513,0)/Inputs!$B$24)*DCF!D$6</f>
        <v>-1519.3738707902978</v>
      </c>
      <c r="CZ513" s="15">
        <f ca="1">(BS513*DCF!E$46-DCF!E$5*MAX(BS513*DCF!E$46,0)-MAX(BS513-BR513,0)/Inputs!$B$24)*DCF!E$6</f>
        <v>-596.09015808571803</v>
      </c>
      <c r="DA513" s="15">
        <f ca="1">(BT513*DCF!F$46-DCF!F$5*MAX(BT513*DCF!F$46,0)-MAX(BT513-BS513,0)/Inputs!$B$24)*DCF!F$6</f>
        <v>-3020.904814660872</v>
      </c>
      <c r="DB513" s="15">
        <f ca="1">(BU513*DCF!G$46-DCF!G$5*MAX(BU513*DCF!G$46,0)-MAX(BU513-BT513,0)/Inputs!$B$24)*DCF!G$6</f>
        <v>-3538.9892291514802</v>
      </c>
      <c r="DC513" s="15">
        <f ca="1">(BV513*DCF!H$46-DCF!H$5*MAX(BV513*DCF!H$46,0)-MAX(BV513-BU513,0)/Inputs!$B$24)*DCF!H$6</f>
        <v>-2886.1991081214642</v>
      </c>
      <c r="DD513" s="15">
        <f ca="1">(BW513*DCF!I$46-DCF!I$5*MAX(BW513*DCF!I$46,0)-MAX(BW513-BV513,0)/Inputs!$B$24)*DCF!I$6</f>
        <v>-4292.8336530101169</v>
      </c>
      <c r="DE513" s="15">
        <f ca="1">(BX513*DCF!J$46-DCF!J$5*MAX(BX513*DCF!J$46,0)-MAX(BX513-BW513,0)/Inputs!$B$24)*DCF!J$6</f>
        <v>-4386.9021287955875</v>
      </c>
      <c r="DF513" s="15">
        <f ca="1">(BY513*DCF!K$46-DCF!K$5*MAX(BY513*DCF!K$46,0)-MAX(BY513-BX513,0)/Inputs!$B$24)*DCF!K$6</f>
        <v>-3419.1048767830739</v>
      </c>
      <c r="DG513" s="15">
        <f ca="1">(BZ513*DCF!L$46-DCF!L$5*MAX(BZ513*DCF!L$46,0)-MAX(BZ513-BY513,0)/Inputs!$B$24)*DCF!L$6</f>
        <v>-3335.5667654928898</v>
      </c>
      <c r="DH513" s="15">
        <f ca="1">(CA513*DCF!M$46-DCF!M$5*MAX(CA513*DCF!M$46,0)-MAX(CA513-BZ513,0)/Inputs!$B$24)*DCF!M$6</f>
        <v>9958.221626432809</v>
      </c>
      <c r="DI513" s="15">
        <f ca="1">SUM(CB513:CL513)+BE513*DCF!M$10*(1+Inputs!$B$30)*(1-Inputs!$B$33)*(1-Inputs!$B$30/Inputs!$B$31)/(Inputs!$B$29-Inputs!$B$30)*DCF!M$6</f>
        <v>57233.089494621585</v>
      </c>
      <c r="DJ513" s="15">
        <f ca="1">SUM(CM513:CW513)+BP513*DCF!M$28*(1+Inputs!$B$30)*(1-Inputs!$B$33)*(1-Inputs!$B$30/Inputs!$B$31)/(Inputs!$B$29-Inputs!$B$30)*DCF!M$6</f>
        <v>305733.34932382451</v>
      </c>
      <c r="DK513" s="15">
        <f ca="1">SUM(CX513:DH513)+CA513*DCF!M$46*(1+Inputs!$B$30)*(1-Inputs!$B$33)*(1-Inputs!$B$30/Inputs!$B$31)/(Inputs!$B$29-Inputs!$B$30)*DCF!M$6</f>
        <v>335154.31053477782</v>
      </c>
      <c r="DM513" s="15">
        <f ca="1">DI513+DJ513+DK513+Inputs!$B$34+Inputs!$B$36-Inputs!$B$35</f>
        <v>774971.74935322395</v>
      </c>
    </row>
    <row r="514" spans="1:117" x14ac:dyDescent="0.75">
      <c r="A514" s="11">
        <v>501</v>
      </c>
      <c r="C514" s="23">
        <f t="shared" ref="C514:M523" ca="1" si="290">_xlfn.NORM.S.INV(RAND())</f>
        <v>-1.0843107137082209</v>
      </c>
      <c r="D514" s="23">
        <f t="shared" ca="1" si="290"/>
        <v>0.44626512771818239</v>
      </c>
      <c r="E514" s="23">
        <f t="shared" ca="1" si="290"/>
        <v>-0.64625176721311206</v>
      </c>
      <c r="F514" s="23">
        <f t="shared" ca="1" si="290"/>
        <v>-1.1711678540686057</v>
      </c>
      <c r="G514" s="23">
        <f t="shared" ca="1" si="290"/>
        <v>-2.110754516187952</v>
      </c>
      <c r="H514" s="23">
        <f t="shared" ca="1" si="290"/>
        <v>-0.79174116926890703</v>
      </c>
      <c r="I514" s="23">
        <f t="shared" ca="1" si="290"/>
        <v>0.80537805769498561</v>
      </c>
      <c r="J514" s="23">
        <f t="shared" ca="1" si="290"/>
        <v>0.35497505274145147</v>
      </c>
      <c r="K514" s="23">
        <f t="shared" ca="1" si="290"/>
        <v>1.3504835084068745</v>
      </c>
      <c r="L514" s="23">
        <f t="shared" ca="1" si="290"/>
        <v>-0.83378482187549818</v>
      </c>
      <c r="M514" s="23">
        <f t="shared" ca="1" si="290"/>
        <v>0.35722428128285499</v>
      </c>
      <c r="N514" s="23">
        <f ca="1">SQRT(Inputs!$B$38)*C514+SQRT(1-Inputs!$B$38)*_xlfn.NORM.S.INV(RAND())</f>
        <v>-1.028809550172699</v>
      </c>
      <c r="O514" s="23">
        <f ca="1">SQRT(Inputs!$B$38)*D514+SQRT(1-Inputs!$B$38)*_xlfn.NORM.S.INV(RAND())</f>
        <v>-2.8015748803712576E-2</v>
      </c>
      <c r="P514" s="23">
        <f ca="1">SQRT(Inputs!$B$38)*E514+SQRT(1-Inputs!$B$38)*_xlfn.NORM.S.INV(RAND())</f>
        <v>0.18463058548102779</v>
      </c>
      <c r="Q514" s="23">
        <f ca="1">SQRT(Inputs!$B$38)*F514+SQRT(1-Inputs!$B$38)*_xlfn.NORM.S.INV(RAND())</f>
        <v>-0.83435567048383685</v>
      </c>
      <c r="R514" s="23">
        <f ca="1">SQRT(Inputs!$B$38)*G514+SQRT(1-Inputs!$B$38)*_xlfn.NORM.S.INV(RAND())</f>
        <v>-0.83303628527395235</v>
      </c>
      <c r="S514" s="23">
        <f ca="1">SQRT(Inputs!$B$38)*H514+SQRT(1-Inputs!$B$38)*_xlfn.NORM.S.INV(RAND())</f>
        <v>-0.93368971074598095</v>
      </c>
      <c r="T514" s="23">
        <f ca="1">SQRT(Inputs!$B$38)*I514+SQRT(1-Inputs!$B$38)*_xlfn.NORM.S.INV(RAND())</f>
        <v>1.8759987562288833</v>
      </c>
      <c r="U514" s="23">
        <f ca="1">SQRT(Inputs!$B$38)*J514+SQRT(1-Inputs!$B$38)*_xlfn.NORM.S.INV(RAND())</f>
        <v>1.5890525006203533</v>
      </c>
      <c r="V514" s="23">
        <f ca="1">SQRT(Inputs!$B$38)*K514+SQRT(1-Inputs!$B$38)*_xlfn.NORM.S.INV(RAND())</f>
        <v>1.5337262812506234</v>
      </c>
      <c r="W514" s="23">
        <f ca="1">SQRT(Inputs!$B$38)*L514+SQRT(1-Inputs!$B$38)*_xlfn.NORM.S.INV(RAND())</f>
        <v>-1.6268086733990426</v>
      </c>
      <c r="X514" s="23">
        <f ca="1">SQRT(Inputs!$B$38)*M514+SQRT(1-Inputs!$B$38)*_xlfn.NORM.S.INV(RAND())</f>
        <v>-0.96075130380248319</v>
      </c>
      <c r="Y514" s="23">
        <f ca="1">SQRT(Inputs!$B$38)*C514+SQRT(1-Inputs!$B$38)*_xlfn.NORM.S.INV(RAND())</f>
        <v>-6.1845142938119935E-2</v>
      </c>
      <c r="Z514" s="23">
        <f ca="1">SQRT(Inputs!$B$38)*D514+SQRT(1-Inputs!$B$38)*_xlfn.NORM.S.INV(RAND())</f>
        <v>-0.127151363250771</v>
      </c>
      <c r="AA514" s="23">
        <f ca="1">SQRT(Inputs!$B$38)*E514+SQRT(1-Inputs!$B$38)*_xlfn.NORM.S.INV(RAND())</f>
        <v>0.95842007814276875</v>
      </c>
      <c r="AB514" s="23">
        <f ca="1">SQRT(Inputs!$B$38)*F514+SQRT(1-Inputs!$B$38)*_xlfn.NORM.S.INV(RAND())</f>
        <v>-0.32818750369110855</v>
      </c>
      <c r="AC514" s="23">
        <f ca="1">SQRT(Inputs!$B$38)*G514+SQRT(1-Inputs!$B$38)*_xlfn.NORM.S.INV(RAND())</f>
        <v>-1.021191102107641</v>
      </c>
      <c r="AD514" s="23">
        <f ca="1">SQRT(Inputs!$B$38)*H514+SQRT(1-Inputs!$B$38)*_xlfn.NORM.S.INV(RAND())</f>
        <v>0.38451008314347629</v>
      </c>
      <c r="AE514" s="23">
        <f ca="1">SQRT(Inputs!$B$38)*I514+SQRT(1-Inputs!$B$38)*_xlfn.NORM.S.INV(RAND())</f>
        <v>0.6359012847006652</v>
      </c>
      <c r="AF514" s="23">
        <f ca="1">SQRT(Inputs!$B$38)*J514+SQRT(1-Inputs!$B$38)*_xlfn.NORM.S.INV(RAND())</f>
        <v>-0.72365285874337515</v>
      </c>
      <c r="AG514" s="23">
        <f ca="1">SQRT(Inputs!$B$38)*K514+SQRT(1-Inputs!$B$38)*_xlfn.NORM.S.INV(RAND())</f>
        <v>1.0356073842100724</v>
      </c>
      <c r="AH514" s="23">
        <f ca="1">SQRT(Inputs!$B$38)*L514+SQRT(1-Inputs!$B$38)*_xlfn.NORM.S.INV(RAND())</f>
        <v>0.32471430045407318</v>
      </c>
      <c r="AI514" s="23">
        <f ca="1">SQRT(Inputs!$B$38)*M514+SQRT(1-Inputs!$B$38)*_xlfn.NORM.S.INV(RAND())</f>
        <v>0.16606793801675263</v>
      </c>
      <c r="AJ514" s="23">
        <f ca="1">SQRT(Inputs!$B$38)*C514+SQRT(1-Inputs!$B$38)*_xlfn.NORM.S.INV(RAND())</f>
        <v>-0.77166506174850724</v>
      </c>
      <c r="AK514" s="23">
        <f ca="1">SQRT(Inputs!$B$38)*D514+SQRT(1-Inputs!$B$38)*_xlfn.NORM.S.INV(RAND())</f>
        <v>1.2116922432838204</v>
      </c>
      <c r="AL514" s="23">
        <f ca="1">SQRT(Inputs!$B$38)*E514+SQRT(1-Inputs!$B$38)*_xlfn.NORM.S.INV(RAND())</f>
        <v>-1.5474007035480364</v>
      </c>
      <c r="AM514" s="23">
        <f ca="1">SQRT(Inputs!$B$38)*F514+SQRT(1-Inputs!$B$38)*_xlfn.NORM.S.INV(RAND())</f>
        <v>2.472873293238731E-2</v>
      </c>
      <c r="AN514" s="23">
        <f ca="1">SQRT(Inputs!$B$38)*G514+SQRT(1-Inputs!$B$38)*_xlfn.NORM.S.INV(RAND())</f>
        <v>-0.51669737689081374</v>
      </c>
      <c r="AO514" s="23">
        <f ca="1">SQRT(Inputs!$B$38)*H514+SQRT(1-Inputs!$B$38)*_xlfn.NORM.S.INV(RAND())</f>
        <v>0.12786609660123954</v>
      </c>
      <c r="AP514" s="23">
        <f ca="1">SQRT(Inputs!$B$38)*I514+SQRT(1-Inputs!$B$38)*_xlfn.NORM.S.INV(RAND())</f>
        <v>1.2708034580190968</v>
      </c>
      <c r="AQ514" s="23">
        <f ca="1">SQRT(Inputs!$B$38)*J514+SQRT(1-Inputs!$B$38)*_xlfn.NORM.S.INV(RAND())</f>
        <v>-0.81790089751388007</v>
      </c>
      <c r="AR514" s="23">
        <f ca="1">SQRT(Inputs!$B$38)*K514+SQRT(1-Inputs!$B$38)*_xlfn.NORM.S.INV(RAND())</f>
        <v>2.1912352208377621</v>
      </c>
      <c r="AS514" s="23">
        <f ca="1">SQRT(Inputs!$B$38)*L514+SQRT(1-Inputs!$B$38)*_xlfn.NORM.S.INV(RAND())</f>
        <v>-0.72802904796472567</v>
      </c>
      <c r="AT514" s="23">
        <f ca="1">SQRT(Inputs!$B$38)*M514+SQRT(1-Inputs!$B$38)*_xlfn.NORM.S.INV(RAND())</f>
        <v>1.2123186446610084</v>
      </c>
      <c r="AU514" s="15">
        <f ca="1">Inputs!$B$6*EXP($B$8-0.5*C$5^2+C$5*N514)</f>
        <v>4200.9915107379056</v>
      </c>
      <c r="AV514" s="15">
        <f t="shared" ca="1" si="255"/>
        <v>5092.578284874653</v>
      </c>
      <c r="AW514" s="15">
        <f t="shared" ca="1" si="256"/>
        <v>6366.0746344506742</v>
      </c>
      <c r="AX514" s="15">
        <f t="shared" ca="1" si="257"/>
        <v>7002.9574656252598</v>
      </c>
      <c r="AY514" s="15">
        <f t="shared" ca="1" si="258"/>
        <v>7764.9214054415361</v>
      </c>
      <c r="AZ514" s="15">
        <f t="shared" ca="1" si="259"/>
        <v>8568.8017867843464</v>
      </c>
      <c r="BA514" s="15">
        <f t="shared" ca="1" si="260"/>
        <v>12760.884954258292</v>
      </c>
      <c r="BB514" s="15">
        <f t="shared" ca="1" si="261"/>
        <v>18319.468556920016</v>
      </c>
      <c r="BC514" s="15">
        <f t="shared" ca="1" si="262"/>
        <v>26016.939749184781</v>
      </c>
      <c r="BD514" s="15">
        <f t="shared" ca="1" si="263"/>
        <v>27374.29751234666</v>
      </c>
      <c r="BE514" s="15">
        <f t="shared" ca="1" si="264"/>
        <v>30733.192795408235</v>
      </c>
      <c r="BF514" s="15">
        <f ca="1">Inputs!$B$13*EXP($B$9-0.5*C$6^2+C$6*Y514)</f>
        <v>13662.478712918355</v>
      </c>
      <c r="BG514" s="15">
        <f t="shared" ca="1" si="265"/>
        <v>16273.271373095118</v>
      </c>
      <c r="BH514" s="15">
        <f t="shared" ca="1" si="266"/>
        <v>23308.622612883519</v>
      </c>
      <c r="BI514" s="15">
        <f t="shared" ca="1" si="267"/>
        <v>27127.717252804003</v>
      </c>
      <c r="BJ514" s="15">
        <f t="shared" ca="1" si="268"/>
        <v>28704.66206332366</v>
      </c>
      <c r="BK514" s="15">
        <f t="shared" ca="1" si="269"/>
        <v>37122.869059722121</v>
      </c>
      <c r="BL514" s="15">
        <f t="shared" ca="1" si="270"/>
        <v>49518.005936610207</v>
      </c>
      <c r="BM514" s="15">
        <f t="shared" ca="1" si="271"/>
        <v>55635.146920597384</v>
      </c>
      <c r="BN514" s="15">
        <f t="shared" ca="1" si="272"/>
        <v>77465.323924091485</v>
      </c>
      <c r="BO514" s="15">
        <f t="shared" ca="1" si="273"/>
        <v>98979.429427305717</v>
      </c>
      <c r="BP514" s="15">
        <f t="shared" ca="1" si="274"/>
        <v>124138.95934095093</v>
      </c>
      <c r="BQ514" s="15">
        <f ca="1">Inputs!$B$20*EXP($B$10-0.5*C$7^2+C$7*AJ514)</f>
        <v>3262.44582827267</v>
      </c>
      <c r="BR514" s="15">
        <f t="shared" ca="1" si="275"/>
        <v>6504.3287920333241</v>
      </c>
      <c r="BS514" s="15">
        <f t="shared" ca="1" si="276"/>
        <v>5711.1318970219099</v>
      </c>
      <c r="BT514" s="15">
        <f t="shared" ca="1" si="277"/>
        <v>7925.6578568550549</v>
      </c>
      <c r="BU514" s="15">
        <f t="shared" ca="1" si="278"/>
        <v>9693.111497062584</v>
      </c>
      <c r="BV514" s="15">
        <f t="shared" ca="1" si="279"/>
        <v>13880.068028093025</v>
      </c>
      <c r="BW514" s="15">
        <f t="shared" ca="1" si="280"/>
        <v>25346.250082073122</v>
      </c>
      <c r="BX514" s="15">
        <f t="shared" ca="1" si="281"/>
        <v>30089.549987503815</v>
      </c>
      <c r="BY514" s="15">
        <f t="shared" ca="1" si="282"/>
        <v>64117.855386967312</v>
      </c>
      <c r="BZ514" s="15">
        <f t="shared" ca="1" si="283"/>
        <v>78696.535457883685</v>
      </c>
      <c r="CA514" s="15">
        <f t="shared" ca="1" si="284"/>
        <v>137119.16671549113</v>
      </c>
      <c r="CB514" s="15">
        <f ca="1">(AU514*DCF!C$10-DCF!C$5*MAX(AU514*DCF!C$10,0)-MAX(AU514-Inputs!$B$6,0)/Inputs!$B$10)*DCF!C$6</f>
        <v>1048.502136870575</v>
      </c>
      <c r="CC514" s="15">
        <f ca="1">(AV514*DCF!D$10-DCF!D$5*MAX(AV514*DCF!D$10,0)-MAX(AV514-AU514,0)/Inputs!$B$10)*DCF!D$6</f>
        <v>1023.8913554631038</v>
      </c>
      <c r="CD514" s="15">
        <f ca="1">(AW514*DCF!E$10-DCF!E$5*MAX(AW514*DCF!E$10,0)-MAX(AW514-AV514,0)/Inputs!$B$10)*DCF!E$6</f>
        <v>1182.9811781710034</v>
      </c>
      <c r="CE514" s="15">
        <f ca="1">(AX514*DCF!F$10-DCF!F$5*MAX(AX514*DCF!F$10,0)-MAX(AX514-AW514,0)/Inputs!$B$10)*DCF!F$6</f>
        <v>1396.2149272599509</v>
      </c>
      <c r="CF514" s="15">
        <f ca="1">(AY514*DCF!G$10-DCF!G$5*MAX(AY514*DCF!G$10,0)-MAX(AY514-AX514,0)/Inputs!$B$10)*DCF!G$6</f>
        <v>1453.4205928368001</v>
      </c>
      <c r="CG514" s="15">
        <f ca="1">(AZ514*DCF!H$10-DCF!H$5*MAX(AZ514*DCF!H$10,0)-MAX(AZ514-AY514,0)/Inputs!$B$10)*DCF!H$6</f>
        <v>1520.8956399821195</v>
      </c>
      <c r="CH514" s="15">
        <f ca="1">(BA514*DCF!I$10-DCF!I$5*MAX(BA514*DCF!I$10,0)-MAX(BA514-AZ514,0)/Inputs!$B$10)*DCF!I$6</f>
        <v>1643.2996458594573</v>
      </c>
      <c r="CI514" s="15">
        <f ca="1">(BB514*DCF!J$10-DCF!J$5*MAX(BB514*DCF!J$10,0)-MAX(BB514-BA514,0)/Inputs!$B$10)*DCF!J$6</f>
        <v>2301.3515645984266</v>
      </c>
      <c r="CJ514" s="15">
        <f ca="1">(BC514*DCF!K$10-DCF!K$5*MAX(BC514*DCF!K$10,0)-MAX(BC514-BB514,0)/Inputs!$B$10)*DCF!K$6</f>
        <v>3110.7806752857168</v>
      </c>
      <c r="CK514" s="15">
        <f ca="1">(BD514*DCF!L$10-DCF!L$5*MAX(BD514*DCF!L$10,0)-MAX(BD514-BC514,0)/Inputs!$B$10)*DCF!L$6</f>
        <v>3953.0362772954586</v>
      </c>
      <c r="CL514" s="15">
        <f ca="1">(BE514*DCF!M$10-DCF!M$5*MAX(BE514*DCF!M$10,0)-MAX(BE514-BD514,0)/Inputs!$B$10)*DCF!M$6</f>
        <v>3935.5950769321034</v>
      </c>
      <c r="CM514" s="15">
        <f ca="1">(BF514*DCF!C$28-DCF!C$5*MAX(BF514*DCF!C$28,0)-MAX(BF514-Inputs!$B$13,0)/Inputs!$B$17)*DCF!C$6</f>
        <v>3644.1841885987137</v>
      </c>
      <c r="CN514" s="15">
        <f ca="1">(BG514*DCF!D$28-DCF!D$5*MAX(BG514*DCF!D$28,0)-MAX(BG514-BF514,0)/Inputs!$B$17)*DCF!D$6</f>
        <v>4235.8519647463081</v>
      </c>
      <c r="CO514" s="15">
        <f ca="1">(BH514*DCF!E$28-DCF!E$5*MAX(BH514*DCF!E$28,0)-MAX(BH514-BG514,0)/Inputs!$B$17)*DCF!E$6</f>
        <v>5214.8460783546952</v>
      </c>
      <c r="CP514" s="15">
        <f ca="1">(BI514*DCF!F$28-DCF!F$5*MAX(BI514*DCF!F$28,0)-MAX(BI514-BH514,0)/Inputs!$B$17)*DCF!F$6</f>
        <v>6669.1341220736158</v>
      </c>
      <c r="CQ514" s="15">
        <f ca="1">(BJ514*DCF!G$28-DCF!G$5*MAX(BJ514*DCF!G$28,0)-MAX(BJ514-BI514,0)/Inputs!$B$17)*DCF!G$6</f>
        <v>7182.4158151560105</v>
      </c>
      <c r="CR514" s="15">
        <f ca="1">(BK514*DCF!H$28-DCF!H$5*MAX(BK514*DCF!H$28,0)-MAX(BK514-BJ514,0)/Inputs!$B$17)*DCF!H$6</f>
        <v>7872.9419625327109</v>
      </c>
      <c r="CS514" s="15">
        <f ca="1">(BL514*DCF!I$28-DCF!I$5*MAX(BL514*DCF!I$28,0)-MAX(BL514-BK514,0)/Inputs!$B$17)*DCF!I$6</f>
        <v>9865.2273446596355</v>
      </c>
      <c r="CT514" s="15">
        <f ca="1">(BM514*DCF!J$28-DCF!J$5*MAX(BM514*DCF!J$28,0)-MAX(BM514-BL514,0)/Inputs!$B$17)*DCF!J$6</f>
        <v>11600.173469594414</v>
      </c>
      <c r="CU514" s="15">
        <f ca="1">(BN514*DCF!K$28-DCF!K$5*MAX(BN514*DCF!K$28,0)-MAX(BN514-BM514,0)/Inputs!$B$17)*DCF!K$6</f>
        <v>13685.471645336471</v>
      </c>
      <c r="CV514" s="15">
        <f ca="1">(BO514*DCF!L$28-DCF!L$5*MAX(BO514*DCF!L$28,0)-MAX(BO514-BN514,0)/Inputs!$B$17)*DCF!L$6</f>
        <v>17314.116824307494</v>
      </c>
      <c r="CW514" s="15">
        <f ca="1">(BP514*DCF!M$28-DCF!M$5*MAX(BP514*DCF!M$28,0)-MAX(BP514-BO514,0)/Inputs!$B$17)*DCF!M$6</f>
        <v>20726.939201783298</v>
      </c>
      <c r="CX514" s="15">
        <f ca="1">(BQ514*DCF!C$46-DCF!C$5*MAX(BQ514*DCF!C$46,0)-MAX(BQ514-Inputs!$B$20,0)/Inputs!$B$24)*DCF!C$6</f>
        <v>-781.83313737136484</v>
      </c>
      <c r="CY514" s="15">
        <f ca="1">(BR514*DCF!D$46-DCF!D$5*MAX(BR514*DCF!D$46,0)-MAX(BR514-BQ514,0)/Inputs!$B$24)*DCF!D$6</f>
        <v>-2493.4217924567242</v>
      </c>
      <c r="CZ514" s="15">
        <f ca="1">(BS514*DCF!E$46-DCF!E$5*MAX(BS514*DCF!E$46,0)-MAX(BS514-BR514,0)/Inputs!$B$24)*DCF!E$6</f>
        <v>-675.3512906495173</v>
      </c>
      <c r="DA514" s="15">
        <f ca="1">(BT514*DCF!F$46-DCF!F$5*MAX(BT514*DCF!F$46,0)-MAX(BT514-BS514,0)/Inputs!$B$24)*DCF!F$6</f>
        <v>-1383.575423448812</v>
      </c>
      <c r="DB514" s="15">
        <f ca="1">(BU514*DCF!G$46-DCF!G$5*MAX(BU514*DCF!G$46,0)-MAX(BU514-BT514,0)/Inputs!$B$24)*DCF!G$6</f>
        <v>-920.59360345707785</v>
      </c>
      <c r="DC514" s="15">
        <f ca="1">(BV514*DCF!H$46-DCF!H$5*MAX(BV514*DCF!H$46,0)-MAX(BV514-BU514,0)/Inputs!$B$24)*DCF!H$6</f>
        <v>-1301.0710881094146</v>
      </c>
      <c r="DD514" s="15">
        <f ca="1">(BW514*DCF!I$46-DCF!I$5*MAX(BW514*DCF!I$46,0)-MAX(BW514-BV514,0)/Inputs!$B$24)*DCF!I$6</f>
        <v>-2706.1158230590108</v>
      </c>
      <c r="DE514" s="15">
        <f ca="1">(BX514*DCF!J$46-DCF!J$5*MAX(BX514*DCF!J$46,0)-MAX(BX514-BW514,0)/Inputs!$B$24)*DCF!J$6</f>
        <v>4.3277496002152711</v>
      </c>
      <c r="DF514" s="15">
        <f ca="1">(BY514*DCF!K$46-DCF!K$5*MAX(BY514*DCF!K$46,0)-MAX(BY514-BX514,0)/Inputs!$B$24)*DCF!K$6</f>
        <v>-4673.4026748438273</v>
      </c>
      <c r="DG514" s="15">
        <f ca="1">(BZ514*DCF!L$46-DCF!L$5*MAX(BZ514*DCF!L$46,0)-MAX(BZ514-BY514,0)/Inputs!$B$24)*DCF!L$6</f>
        <v>2140.7241811365579</v>
      </c>
      <c r="DH514" s="15">
        <f ca="1">(CA514*DCF!M$46-DCF!M$5*MAX(CA514*DCF!M$46,0)-MAX(CA514-BZ514,0)/Inputs!$B$24)*DCF!M$6</f>
        <v>-1464.0087970595578</v>
      </c>
      <c r="DI514" s="15">
        <f ca="1">SUM(CB514:CL514)+BE514*DCF!M$10*(1+Inputs!$B$30)*(1-Inputs!$B$33)*(1-Inputs!$B$30/Inputs!$B$31)/(Inputs!$B$29-Inputs!$B$30)*DCF!M$6</f>
        <v>108100.8510245776</v>
      </c>
      <c r="DJ514" s="15">
        <f ca="1">SUM(CM514:CW514)+BP514*DCF!M$28*(1+Inputs!$B$30)*(1-Inputs!$B$33)*(1-Inputs!$B$30/Inputs!$B$31)/(Inputs!$B$29-Inputs!$B$30)*DCF!M$6</f>
        <v>568651.78983535757</v>
      </c>
      <c r="DK514" s="15">
        <f ca="1">SUM(CX514:DH514)+CA514*DCF!M$46*(1+Inputs!$B$30)*(1-Inputs!$B$33)*(1-Inputs!$B$30/Inputs!$B$31)/(Inputs!$B$29-Inputs!$B$30)*DCF!M$6</f>
        <v>197748.15284610313</v>
      </c>
      <c r="DM514" s="15">
        <f ca="1">DI514+DJ514+DK514+Inputs!$B$34+Inputs!$B$36-Inputs!$B$35</f>
        <v>951351.79370603827</v>
      </c>
    </row>
    <row r="515" spans="1:117" x14ac:dyDescent="0.75">
      <c r="A515" s="11">
        <v>502</v>
      </c>
      <c r="C515" s="23">
        <f t="shared" ca="1" si="290"/>
        <v>0.61847076341741747</v>
      </c>
      <c r="D515" s="23">
        <f t="shared" ca="1" si="290"/>
        <v>-1.7758772941687262</v>
      </c>
      <c r="E515" s="23">
        <f t="shared" ca="1" si="290"/>
        <v>0.29475268108401903</v>
      </c>
      <c r="F515" s="23">
        <f t="shared" ca="1" si="290"/>
        <v>-0.29536495837900245</v>
      </c>
      <c r="G515" s="23">
        <f t="shared" ca="1" si="290"/>
        <v>-1.2888068235084404</v>
      </c>
      <c r="H515" s="23">
        <f t="shared" ca="1" si="290"/>
        <v>0.10782437761339929</v>
      </c>
      <c r="I515" s="23">
        <f t="shared" ca="1" si="290"/>
        <v>0.19707987019464429</v>
      </c>
      <c r="J515" s="23">
        <f t="shared" ca="1" si="290"/>
        <v>-0.31999487988503833</v>
      </c>
      <c r="K515" s="23">
        <f t="shared" ca="1" si="290"/>
        <v>-0.97669308953247458</v>
      </c>
      <c r="L515" s="23">
        <f t="shared" ca="1" si="290"/>
        <v>-0.55093521092084741</v>
      </c>
      <c r="M515" s="23">
        <f t="shared" ca="1" si="290"/>
        <v>0.70976435377777425</v>
      </c>
      <c r="N515" s="23">
        <f ca="1">SQRT(Inputs!$B$38)*C515+SQRT(1-Inputs!$B$38)*_xlfn.NORM.S.INV(RAND())</f>
        <v>1.2208380422892988</v>
      </c>
      <c r="O515" s="23">
        <f ca="1">SQRT(Inputs!$B$38)*D515+SQRT(1-Inputs!$B$38)*_xlfn.NORM.S.INV(RAND())</f>
        <v>-1.0007523246407883</v>
      </c>
      <c r="P515" s="23">
        <f ca="1">SQRT(Inputs!$B$38)*E515+SQRT(1-Inputs!$B$38)*_xlfn.NORM.S.INV(RAND())</f>
        <v>-0.30232616545446234</v>
      </c>
      <c r="Q515" s="23">
        <f ca="1">SQRT(Inputs!$B$38)*F515+SQRT(1-Inputs!$B$38)*_xlfn.NORM.S.INV(RAND())</f>
        <v>-0.61872594257585556</v>
      </c>
      <c r="R515" s="23">
        <f ca="1">SQRT(Inputs!$B$38)*G515+SQRT(1-Inputs!$B$38)*_xlfn.NORM.S.INV(RAND())</f>
        <v>-0.80233075765726769</v>
      </c>
      <c r="S515" s="23">
        <f ca="1">SQRT(Inputs!$B$38)*H515+SQRT(1-Inputs!$B$38)*_xlfn.NORM.S.INV(RAND())</f>
        <v>0.88498625600204961</v>
      </c>
      <c r="T515" s="23">
        <f ca="1">SQRT(Inputs!$B$38)*I515+SQRT(1-Inputs!$B$38)*_xlfn.NORM.S.INV(RAND())</f>
        <v>0.73922922898496402</v>
      </c>
      <c r="U515" s="23">
        <f ca="1">SQRT(Inputs!$B$38)*J515+SQRT(1-Inputs!$B$38)*_xlfn.NORM.S.INV(RAND())</f>
        <v>0.48259887895632231</v>
      </c>
      <c r="V515" s="23">
        <f ca="1">SQRT(Inputs!$B$38)*K515+SQRT(1-Inputs!$B$38)*_xlfn.NORM.S.INV(RAND())</f>
        <v>-0.39951581122811863</v>
      </c>
      <c r="W515" s="23">
        <f ca="1">SQRT(Inputs!$B$38)*L515+SQRT(1-Inputs!$B$38)*_xlfn.NORM.S.INV(RAND())</f>
        <v>-1.6165603751744484</v>
      </c>
      <c r="X515" s="23">
        <f ca="1">SQRT(Inputs!$B$38)*M515+SQRT(1-Inputs!$B$38)*_xlfn.NORM.S.INV(RAND())</f>
        <v>1.0353990737144563</v>
      </c>
      <c r="Y515" s="23">
        <f ca="1">SQRT(Inputs!$B$38)*C515+SQRT(1-Inputs!$B$38)*_xlfn.NORM.S.INV(RAND())</f>
        <v>-0.42163803808365125</v>
      </c>
      <c r="Z515" s="23">
        <f ca="1">SQRT(Inputs!$B$38)*D515+SQRT(1-Inputs!$B$38)*_xlfn.NORM.S.INV(RAND())</f>
        <v>-0.3210094228739121</v>
      </c>
      <c r="AA515" s="23">
        <f ca="1">SQRT(Inputs!$B$38)*E515+SQRT(1-Inputs!$B$38)*_xlfn.NORM.S.INV(RAND())</f>
        <v>1.8144189659197874</v>
      </c>
      <c r="AB515" s="23">
        <f ca="1">SQRT(Inputs!$B$38)*F515+SQRT(1-Inputs!$B$38)*_xlfn.NORM.S.INV(RAND())</f>
        <v>1.7062618155803446</v>
      </c>
      <c r="AC515" s="23">
        <f ca="1">SQRT(Inputs!$B$38)*G515+SQRT(1-Inputs!$B$38)*_xlfn.NORM.S.INV(RAND())</f>
        <v>-1.3291175197756264</v>
      </c>
      <c r="AD515" s="23">
        <f ca="1">SQRT(Inputs!$B$38)*H515+SQRT(1-Inputs!$B$38)*_xlfn.NORM.S.INV(RAND())</f>
        <v>1.2526296931227845</v>
      </c>
      <c r="AE515" s="23">
        <f ca="1">SQRT(Inputs!$B$38)*I515+SQRT(1-Inputs!$B$38)*_xlfn.NORM.S.INV(RAND())</f>
        <v>0.65632004166337343</v>
      </c>
      <c r="AF515" s="23">
        <f ca="1">SQRT(Inputs!$B$38)*J515+SQRT(1-Inputs!$B$38)*_xlfn.NORM.S.INV(RAND())</f>
        <v>0.99167368905169528</v>
      </c>
      <c r="AG515" s="23">
        <f ca="1">SQRT(Inputs!$B$38)*K515+SQRT(1-Inputs!$B$38)*_xlfn.NORM.S.INV(RAND())</f>
        <v>-0.68205436713272016</v>
      </c>
      <c r="AH515" s="23">
        <f ca="1">SQRT(Inputs!$B$38)*L515+SQRT(1-Inputs!$B$38)*_xlfn.NORM.S.INV(RAND())</f>
        <v>1.0453818145297462</v>
      </c>
      <c r="AI515" s="23">
        <f ca="1">SQRT(Inputs!$B$38)*M515+SQRT(1-Inputs!$B$38)*_xlfn.NORM.S.INV(RAND())</f>
        <v>-0.74629317608487722</v>
      </c>
      <c r="AJ515" s="23">
        <f ca="1">SQRT(Inputs!$B$38)*C515+SQRT(1-Inputs!$B$38)*_xlfn.NORM.S.INV(RAND())</f>
        <v>1.4689217516785096</v>
      </c>
      <c r="AK515" s="23">
        <f ca="1">SQRT(Inputs!$B$38)*D515+SQRT(1-Inputs!$B$38)*_xlfn.NORM.S.INV(RAND())</f>
        <v>-1.7152038565926557</v>
      </c>
      <c r="AL515" s="23">
        <f ca="1">SQRT(Inputs!$B$38)*E515+SQRT(1-Inputs!$B$38)*_xlfn.NORM.S.INV(RAND())</f>
        <v>2.0523527345081405</v>
      </c>
      <c r="AM515" s="23">
        <f ca="1">SQRT(Inputs!$B$38)*F515+SQRT(1-Inputs!$B$38)*_xlfn.NORM.S.INV(RAND())</f>
        <v>0.19924735033221352</v>
      </c>
      <c r="AN515" s="23">
        <f ca="1">SQRT(Inputs!$B$38)*G515+SQRT(1-Inputs!$B$38)*_xlfn.NORM.S.INV(RAND())</f>
        <v>-1.1109327170578078</v>
      </c>
      <c r="AO515" s="23">
        <f ca="1">SQRT(Inputs!$B$38)*H515+SQRT(1-Inputs!$B$38)*_xlfn.NORM.S.INV(RAND())</f>
        <v>0.7827065796519399</v>
      </c>
      <c r="AP515" s="23">
        <f ca="1">SQRT(Inputs!$B$38)*I515+SQRT(1-Inputs!$B$38)*_xlfn.NORM.S.INV(RAND())</f>
        <v>-3.9143302529545579E-2</v>
      </c>
      <c r="AQ515" s="23">
        <f ca="1">SQRT(Inputs!$B$38)*J515+SQRT(1-Inputs!$B$38)*_xlfn.NORM.S.INV(RAND())</f>
        <v>-1.0054650736211541</v>
      </c>
      <c r="AR515" s="23">
        <f ca="1">SQRT(Inputs!$B$38)*K515+SQRT(1-Inputs!$B$38)*_xlfn.NORM.S.INV(RAND())</f>
        <v>-0.32260486444306036</v>
      </c>
      <c r="AS515" s="23">
        <f ca="1">SQRT(Inputs!$B$38)*L515+SQRT(1-Inputs!$B$38)*_xlfn.NORM.S.INV(RAND())</f>
        <v>0.39745564806602335</v>
      </c>
      <c r="AT515" s="23">
        <f ca="1">SQRT(Inputs!$B$38)*M515+SQRT(1-Inputs!$B$38)*_xlfn.NORM.S.INV(RAND())</f>
        <v>-1.2081243320413864</v>
      </c>
      <c r="AU515" s="15">
        <f ca="1">Inputs!$B$6*EXP($B$8-0.5*C$5^2+C$5*N515)</f>
        <v>6046.4900433628645</v>
      </c>
      <c r="AV515" s="15">
        <f t="shared" ca="1" si="255"/>
        <v>6352.9432346262838</v>
      </c>
      <c r="AW515" s="15">
        <f t="shared" ca="1" si="256"/>
        <v>7436.7633825697703</v>
      </c>
      <c r="AX515" s="15">
        <f t="shared" ca="1" si="257"/>
        <v>8404.1402694471544</v>
      </c>
      <c r="AY515" s="15">
        <f t="shared" ca="1" si="258"/>
        <v>9352.0380150260753</v>
      </c>
      <c r="AZ515" s="15">
        <f t="shared" ca="1" si="259"/>
        <v>12608.578390532404</v>
      </c>
      <c r="BA515" s="15">
        <f t="shared" ca="1" si="260"/>
        <v>16670.824816933153</v>
      </c>
      <c r="BB515" s="15">
        <f t="shared" ca="1" si="261"/>
        <v>21421.277252320317</v>
      </c>
      <c r="BC515" s="15">
        <f t="shared" ca="1" si="262"/>
        <v>25243.092468928735</v>
      </c>
      <c r="BD515" s="15">
        <f t="shared" ca="1" si="263"/>
        <v>26585.548632832648</v>
      </c>
      <c r="BE515" s="15">
        <f t="shared" ca="1" si="264"/>
        <v>35798.877330244271</v>
      </c>
      <c r="BF515" s="15">
        <f ca="1">Inputs!$B$13*EXP($B$9-0.5*C$6^2+C$6*Y515)</f>
        <v>12721.903398462233</v>
      </c>
      <c r="BG515" s="15">
        <f t="shared" ca="1" si="265"/>
        <v>14632.080594447882</v>
      </c>
      <c r="BH515" s="15">
        <f t="shared" ca="1" si="266"/>
        <v>24154.955566142085</v>
      </c>
      <c r="BI515" s="15">
        <f t="shared" ca="1" si="267"/>
        <v>38450.186705870889</v>
      </c>
      <c r="BJ515" s="15">
        <f t="shared" ca="1" si="268"/>
        <v>38918.935381018317</v>
      </c>
      <c r="BK515" s="15">
        <f t="shared" ca="1" si="269"/>
        <v>56647.237487817561</v>
      </c>
      <c r="BL515" s="15">
        <f t="shared" ca="1" si="270"/>
        <v>75761.669486864092</v>
      </c>
      <c r="BM515" s="15">
        <f t="shared" ca="1" si="271"/>
        <v>105336.72623342703</v>
      </c>
      <c r="BN515" s="15">
        <f t="shared" ca="1" si="272"/>
        <v>119383.37024699763</v>
      </c>
      <c r="BO515" s="15">
        <f t="shared" ca="1" si="273"/>
        <v>165867.97092960111</v>
      </c>
      <c r="BP515" s="15">
        <f t="shared" ca="1" si="274"/>
        <v>187600.45060173672</v>
      </c>
      <c r="BQ515" s="15">
        <f ca="1">Inputs!$B$20*EXP($B$10-0.5*C$7^2+C$7*AJ515)</f>
        <v>7222.3076607364419</v>
      </c>
      <c r="BR515" s="15">
        <f t="shared" ca="1" si="275"/>
        <v>5683.9225288408197</v>
      </c>
      <c r="BS515" s="15">
        <f t="shared" ca="1" si="276"/>
        <v>14033.545224721955</v>
      </c>
      <c r="BT515" s="15">
        <f t="shared" ca="1" si="277"/>
        <v>20387.470134047267</v>
      </c>
      <c r="BU515" s="15">
        <f t="shared" ca="1" si="278"/>
        <v>21594.607104536659</v>
      </c>
      <c r="BV515" s="15">
        <f t="shared" ca="1" si="279"/>
        <v>35838.280277679834</v>
      </c>
      <c r="BW515" s="15">
        <f t="shared" ca="1" si="280"/>
        <v>49597.692136532045</v>
      </c>
      <c r="BX515" s="15">
        <f t="shared" ca="1" si="281"/>
        <v>56706.547477147418</v>
      </c>
      <c r="BY515" s="15">
        <f t="shared" ca="1" si="282"/>
        <v>74699.609876047136</v>
      </c>
      <c r="BZ515" s="15">
        <f t="shared" ca="1" si="283"/>
        <v>112759.05363994671</v>
      </c>
      <c r="CA515" s="15">
        <f t="shared" ca="1" si="284"/>
        <v>127790.20436771578</v>
      </c>
      <c r="CB515" s="15">
        <f ca="1">(AU515*DCF!C$10-DCF!C$5*MAX(AU515*DCF!C$10,0)-MAX(AU515-Inputs!$B$6,0)/Inputs!$B$10)*DCF!C$6</f>
        <v>1035.3434033897822</v>
      </c>
      <c r="CC515" s="15">
        <f ca="1">(AV515*DCF!D$10-DCF!D$5*MAX(AV515*DCF!D$10,0)-MAX(AV515-AU515,0)/Inputs!$B$10)*DCF!D$6</f>
        <v>1473.7662834227124</v>
      </c>
      <c r="CD515" s="15">
        <f ca="1">(AW515*DCF!E$10-DCF!E$5*MAX(AW515*DCF!E$10,0)-MAX(AW515-AV515,0)/Inputs!$B$10)*DCF!E$6</f>
        <v>1472.9091015986189</v>
      </c>
      <c r="CE515" s="15">
        <f ca="1">(AX515*DCF!F$10-DCF!F$5*MAX(AX515*DCF!F$10,0)-MAX(AX515-AW515,0)/Inputs!$B$10)*DCF!F$6</f>
        <v>1633.3232812096071</v>
      </c>
      <c r="CF515" s="15">
        <f ca="1">(AY515*DCF!G$10-DCF!G$5*MAX(AY515*DCF!G$10,0)-MAX(AY515-AX515,0)/Inputs!$B$10)*DCF!G$6</f>
        <v>1744.6901679398156</v>
      </c>
      <c r="CG515" s="15">
        <f ca="1">(AZ515*DCF!H$10-DCF!H$5*MAX(AZ515*DCF!H$10,0)-MAX(AZ515-AY515,0)/Inputs!$B$10)*DCF!H$6</f>
        <v>1869.7074135504915</v>
      </c>
      <c r="CH515" s="15">
        <f ca="1">(BA515*DCF!I$10-DCF!I$5*MAX(BA515*DCF!I$10,0)-MAX(BA515-AZ515,0)/Inputs!$B$10)*DCF!I$6</f>
        <v>2378.8007983324496</v>
      </c>
      <c r="CI515" s="15">
        <f ca="1">(BB515*DCF!J$10-DCF!J$5*MAX(BB515*DCF!J$10,0)-MAX(BB515-BA515,0)/Inputs!$B$10)*DCF!J$6</f>
        <v>2956.0880953991414</v>
      </c>
      <c r="CJ515" s="15">
        <f ca="1">(BC515*DCF!K$10-DCF!K$5*MAX(BC515*DCF!K$10,0)-MAX(BC515-BB515,0)/Inputs!$B$10)*DCF!K$6</f>
        <v>3528.7365294927004</v>
      </c>
      <c r="CK515" s="15">
        <f ca="1">(BD515*DCF!L$10-DCF!L$5*MAX(BD515*DCF!L$10,0)-MAX(BD515-BC515,0)/Inputs!$B$10)*DCF!L$6</f>
        <v>3836.0049655037524</v>
      </c>
      <c r="CL515" s="15">
        <f ca="1">(BE515*DCF!M$10-DCF!M$5*MAX(BE515*DCF!M$10,0)-MAX(BE515-BD515,0)/Inputs!$B$10)*DCF!M$6</f>
        <v>3951.0540591755903</v>
      </c>
      <c r="CM515" s="15">
        <f ca="1">(BF515*DCF!C$28-DCF!C$5*MAX(BF515*DCF!C$28,0)-MAX(BF515-Inputs!$B$13,0)/Inputs!$B$17)*DCF!C$6</f>
        <v>3574.349707404006</v>
      </c>
      <c r="CN515" s="15">
        <f ca="1">(BG515*DCF!D$28-DCF!D$5*MAX(BG515*DCF!D$28,0)-MAX(BG515-BF515,0)/Inputs!$B$17)*DCF!D$6</f>
        <v>3901.9568297887768</v>
      </c>
      <c r="CO515" s="15">
        <f ca="1">(BH515*DCF!E$28-DCF!E$5*MAX(BH515*DCF!E$28,0)-MAX(BH515-BG515,0)/Inputs!$B$17)*DCF!E$6</f>
        <v>4964.2859535613488</v>
      </c>
      <c r="CP515" s="15">
        <f ca="1">(BI515*DCF!F$28-DCF!F$5*MAX(BI515*DCF!F$28,0)-MAX(BI515-BH515,0)/Inputs!$B$17)*DCF!F$6</f>
        <v>7835.540097211484</v>
      </c>
      <c r="CQ515" s="15">
        <f ca="1">(BJ515*DCF!G$28-DCF!G$5*MAX(BJ515*DCF!G$28,0)-MAX(BJ515-BI515,0)/Inputs!$B$17)*DCF!G$6</f>
        <v>10018.97416522877</v>
      </c>
      <c r="CR515" s="15">
        <f ca="1">(BK515*DCF!H$28-DCF!H$5*MAX(BK515*DCF!H$28,0)-MAX(BK515-BJ515,0)/Inputs!$B$17)*DCF!H$6</f>
        <v>11255.006176021649</v>
      </c>
      <c r="CS515" s="15">
        <f ca="1">(BL515*DCF!I$28-DCF!I$5*MAX(BL515*DCF!I$28,0)-MAX(BL515-BK515,0)/Inputs!$B$17)*DCF!I$6</f>
        <v>15072.07968808749</v>
      </c>
      <c r="CT515" s="15">
        <f ca="1">(BM515*DCF!J$28-DCF!J$5*MAX(BM515*DCF!J$28,0)-MAX(BM515-BL515,0)/Inputs!$B$17)*DCF!J$6</f>
        <v>19577.423697525232</v>
      </c>
      <c r="CU515" s="15">
        <f ca="1">(BN515*DCF!K$28-DCF!K$5*MAX(BN515*DCF!K$28,0)-MAX(BN515-BM515,0)/Inputs!$B$17)*DCF!K$6</f>
        <v>23491.239303752554</v>
      </c>
      <c r="CV515" s="15">
        <f ca="1">(BO515*DCF!L$28-DCF!L$5*MAX(BO515*DCF!L$28,0)-MAX(BO515-BN515,0)/Inputs!$B$17)*DCF!L$6</f>
        <v>27834.331668557301</v>
      </c>
      <c r="CW515" s="15">
        <f ca="1">(BP515*DCF!M$28-DCF!M$5*MAX(BP515*DCF!M$28,0)-MAX(BP515-BO515,0)/Inputs!$B$17)*DCF!M$6</f>
        <v>33025.478557416587</v>
      </c>
      <c r="CX515" s="15">
        <f ca="1">(BQ515*DCF!C$46-DCF!C$5*MAX(BQ515*DCF!C$46,0)-MAX(BQ515-Inputs!$B$20,0)/Inputs!$B$24)*DCF!C$6</f>
        <v>-3525.3863700252482</v>
      </c>
      <c r="CY515" s="15">
        <f ca="1">(BR515*DCF!D$46-DCF!D$5*MAX(BR515*DCF!D$46,0)-MAX(BR515-BQ515,0)/Inputs!$B$24)*DCF!D$6</f>
        <v>-970.11302488629315</v>
      </c>
      <c r="CZ515" s="15">
        <f ca="1">(BS515*DCF!E$46-DCF!E$5*MAX(BS515*DCF!E$46,0)-MAX(BS515-BR515,0)/Inputs!$B$24)*DCF!E$6</f>
        <v>-4950.6825622980296</v>
      </c>
      <c r="DA515" s="15">
        <f ca="1">(BT515*DCF!F$46-DCF!F$5*MAX(BT515*DCF!F$46,0)-MAX(BT515-BS515,0)/Inputs!$B$24)*DCF!F$6</f>
        <v>-3798.4093969544506</v>
      </c>
      <c r="DB515" s="15">
        <f ca="1">(BU515*DCF!G$46-DCF!G$5*MAX(BU515*DCF!G$46,0)-MAX(BU515-BT515,0)/Inputs!$B$24)*DCF!G$6</f>
        <v>-1132.4569440208422</v>
      </c>
      <c r="DC515" s="15">
        <f ca="1">(BV515*DCF!H$46-DCF!H$5*MAX(BV515*DCF!H$46,0)-MAX(BV515-BU515,0)/Inputs!$B$24)*DCF!H$6</f>
        <v>-4426.1341661207553</v>
      </c>
      <c r="DD515" s="15">
        <f ca="1">(BW515*DCF!I$46-DCF!I$5*MAX(BW515*DCF!I$46,0)-MAX(BW515-BV515,0)/Inputs!$B$24)*DCF!I$6</f>
        <v>-2804.3169317641205</v>
      </c>
      <c r="DE515" s="15">
        <f ca="1">(BX515*DCF!J$46-DCF!J$5*MAX(BX515*DCF!J$46,0)-MAX(BX515-BW515,0)/Inputs!$B$24)*DCF!J$6</f>
        <v>493.53051416029894</v>
      </c>
      <c r="DF515" s="15">
        <f ca="1">(BY515*DCF!K$46-DCF!K$5*MAX(BY515*DCF!K$46,0)-MAX(BY515-BX515,0)/Inputs!$B$24)*DCF!K$6</f>
        <v>-140.73022601878736</v>
      </c>
      <c r="DG515" s="15">
        <f ca="1">(BZ515*DCF!L$46-DCF!L$5*MAX(BZ515*DCF!L$46,0)-MAX(BZ515-BY515,0)/Inputs!$B$24)*DCF!L$6</f>
        <v>-818.46635818750894</v>
      </c>
      <c r="DH515" s="15">
        <f ca="1">(CA515*DCF!M$46-DCF!M$5*MAX(CA515*DCF!M$46,0)-MAX(CA515-BZ515,0)/Inputs!$B$24)*DCF!M$6</f>
        <v>6875.8951466435046</v>
      </c>
      <c r="DI515" s="15">
        <f ca="1">SUM(CB515:CL515)+BE515*DCF!M$10*(1+Inputs!$B$30)*(1-Inputs!$B$33)*(1-Inputs!$B$30/Inputs!$B$31)/(Inputs!$B$29-Inputs!$B$30)*DCF!M$6</f>
        <v>125509.17310022943</v>
      </c>
      <c r="DJ515" s="15">
        <f ca="1">SUM(CM515:CW515)+BP515*DCF!M$28*(1+Inputs!$B$30)*(1-Inputs!$B$33)*(1-Inputs!$B$30/Inputs!$B$31)/(Inputs!$B$29-Inputs!$B$30)*DCF!M$6</f>
        <v>856676.71222291817</v>
      </c>
      <c r="DK515" s="15">
        <f ca="1">SUM(CX515:DH515)+CA515*DCF!M$46*(1+Inputs!$B$30)*(1-Inputs!$B$33)*(1-Inputs!$B$30/Inputs!$B$31)/(Inputs!$B$29-Inputs!$B$30)*DCF!M$6</f>
        <v>182381.52335045239</v>
      </c>
      <c r="DM515" s="15">
        <f ca="1">DI515+DJ515+DK515+Inputs!$B$34+Inputs!$B$36-Inputs!$B$35</f>
        <v>1241418.4086736001</v>
      </c>
    </row>
    <row r="516" spans="1:117" x14ac:dyDescent="0.75">
      <c r="A516" s="11">
        <v>503</v>
      </c>
      <c r="C516" s="23">
        <f t="shared" ca="1" si="290"/>
        <v>0.91737076574812881</v>
      </c>
      <c r="D516" s="23">
        <f t="shared" ca="1" si="290"/>
        <v>-0.17962123269220981</v>
      </c>
      <c r="E516" s="23">
        <f t="shared" ca="1" si="290"/>
        <v>1.7316815295212933</v>
      </c>
      <c r="F516" s="23">
        <f t="shared" ca="1" si="290"/>
        <v>1.4389639277018025</v>
      </c>
      <c r="G516" s="23">
        <f t="shared" ca="1" si="290"/>
        <v>1.3841289464107722</v>
      </c>
      <c r="H516" s="23">
        <f t="shared" ca="1" si="290"/>
        <v>-1.3861956211372599</v>
      </c>
      <c r="I516" s="23">
        <f t="shared" ca="1" si="290"/>
        <v>0.86641280066108806</v>
      </c>
      <c r="J516" s="23">
        <f t="shared" ca="1" si="290"/>
        <v>-1.1306201570944254</v>
      </c>
      <c r="K516" s="23">
        <f t="shared" ca="1" si="290"/>
        <v>-0.65923654860986025</v>
      </c>
      <c r="L516" s="23">
        <f t="shared" ca="1" si="290"/>
        <v>-0.25495820869217323</v>
      </c>
      <c r="M516" s="23">
        <f t="shared" ca="1" si="290"/>
        <v>-2.4943314910093042</v>
      </c>
      <c r="N516" s="23">
        <f ca="1">SQRT(Inputs!$B$38)*C516+SQRT(1-Inputs!$B$38)*_xlfn.NORM.S.INV(RAND())</f>
        <v>0.17544366732663635</v>
      </c>
      <c r="O516" s="23">
        <f ca="1">SQRT(Inputs!$B$38)*D516+SQRT(1-Inputs!$B$38)*_xlfn.NORM.S.INV(RAND())</f>
        <v>-1.3633550825649181</v>
      </c>
      <c r="P516" s="23">
        <f ca="1">SQRT(Inputs!$B$38)*E516+SQRT(1-Inputs!$B$38)*_xlfn.NORM.S.INV(RAND())</f>
        <v>0.38557883173158369</v>
      </c>
      <c r="Q516" s="23">
        <f ca="1">SQRT(Inputs!$B$38)*F516+SQRT(1-Inputs!$B$38)*_xlfn.NORM.S.INV(RAND())</f>
        <v>1.2679172729713195E-2</v>
      </c>
      <c r="R516" s="23">
        <f ca="1">SQRT(Inputs!$B$38)*G516+SQRT(1-Inputs!$B$38)*_xlfn.NORM.S.INV(RAND())</f>
        <v>-0.90218733853431043</v>
      </c>
      <c r="S516" s="23">
        <f ca="1">SQRT(Inputs!$B$38)*H516+SQRT(1-Inputs!$B$38)*_xlfn.NORM.S.INV(RAND())</f>
        <v>0.65069153885373598</v>
      </c>
      <c r="T516" s="23">
        <f ca="1">SQRT(Inputs!$B$38)*I516+SQRT(1-Inputs!$B$38)*_xlfn.NORM.S.INV(RAND())</f>
        <v>1.0330120001073517</v>
      </c>
      <c r="U516" s="23">
        <f ca="1">SQRT(Inputs!$B$38)*J516+SQRT(1-Inputs!$B$38)*_xlfn.NORM.S.INV(RAND())</f>
        <v>-0.45146198091050488</v>
      </c>
      <c r="V516" s="23">
        <f ca="1">SQRT(Inputs!$B$38)*K516+SQRT(1-Inputs!$B$38)*_xlfn.NORM.S.INV(RAND())</f>
        <v>-0.42565243638850414</v>
      </c>
      <c r="W516" s="23">
        <f ca="1">SQRT(Inputs!$B$38)*L516+SQRT(1-Inputs!$B$38)*_xlfn.NORM.S.INV(RAND())</f>
        <v>-0.14910234596813429</v>
      </c>
      <c r="X516" s="23">
        <f ca="1">SQRT(Inputs!$B$38)*M516+SQRT(1-Inputs!$B$38)*_xlfn.NORM.S.INV(RAND())</f>
        <v>-1.5445610346513414</v>
      </c>
      <c r="Y516" s="23">
        <f ca="1">SQRT(Inputs!$B$38)*C516+SQRT(1-Inputs!$B$38)*_xlfn.NORM.S.INV(RAND())</f>
        <v>9.0237864494983222E-2</v>
      </c>
      <c r="Z516" s="23">
        <f ca="1">SQRT(Inputs!$B$38)*D516+SQRT(1-Inputs!$B$38)*_xlfn.NORM.S.INV(RAND())</f>
        <v>-1.784668072227688</v>
      </c>
      <c r="AA516" s="23">
        <f ca="1">SQRT(Inputs!$B$38)*E516+SQRT(1-Inputs!$B$38)*_xlfn.NORM.S.INV(RAND())</f>
        <v>0.65719970648222881</v>
      </c>
      <c r="AB516" s="23">
        <f ca="1">SQRT(Inputs!$B$38)*F516+SQRT(1-Inputs!$B$38)*_xlfn.NORM.S.INV(RAND())</f>
        <v>2.2526683290199054</v>
      </c>
      <c r="AC516" s="23">
        <f ca="1">SQRT(Inputs!$B$38)*G516+SQRT(1-Inputs!$B$38)*_xlfn.NORM.S.INV(RAND())</f>
        <v>-0.115220736799868</v>
      </c>
      <c r="AD516" s="23">
        <f ca="1">SQRT(Inputs!$B$38)*H516+SQRT(1-Inputs!$B$38)*_xlfn.NORM.S.INV(RAND())</f>
        <v>0.15270770426415259</v>
      </c>
      <c r="AE516" s="23">
        <f ca="1">SQRT(Inputs!$B$38)*I516+SQRT(1-Inputs!$B$38)*_xlfn.NORM.S.INV(RAND())</f>
        <v>1.2580399313000186</v>
      </c>
      <c r="AF516" s="23">
        <f ca="1">SQRT(Inputs!$B$38)*J516+SQRT(1-Inputs!$B$38)*_xlfn.NORM.S.INV(RAND())</f>
        <v>-1.1555079371909582</v>
      </c>
      <c r="AG516" s="23">
        <f ca="1">SQRT(Inputs!$B$38)*K516+SQRT(1-Inputs!$B$38)*_xlfn.NORM.S.INV(RAND())</f>
        <v>-0.16199394175805937</v>
      </c>
      <c r="AH516" s="23">
        <f ca="1">SQRT(Inputs!$B$38)*L516+SQRT(1-Inputs!$B$38)*_xlfn.NORM.S.INV(RAND())</f>
        <v>-0.39167284916696538</v>
      </c>
      <c r="AI516" s="23">
        <f ca="1">SQRT(Inputs!$B$38)*M516+SQRT(1-Inputs!$B$38)*_xlfn.NORM.S.INV(RAND())</f>
        <v>-1.0873675556789388</v>
      </c>
      <c r="AJ516" s="23">
        <f ca="1">SQRT(Inputs!$B$38)*C516+SQRT(1-Inputs!$B$38)*_xlfn.NORM.S.INV(RAND())</f>
        <v>1.1296382598760075</v>
      </c>
      <c r="AK516" s="23">
        <f ca="1">SQRT(Inputs!$B$38)*D516+SQRT(1-Inputs!$B$38)*_xlfn.NORM.S.INV(RAND())</f>
        <v>-0.85223870291286574</v>
      </c>
      <c r="AL516" s="23">
        <f ca="1">SQRT(Inputs!$B$38)*E516+SQRT(1-Inputs!$B$38)*_xlfn.NORM.S.INV(RAND())</f>
        <v>-1.3453456739424996E-2</v>
      </c>
      <c r="AM516" s="23">
        <f ca="1">SQRT(Inputs!$B$38)*F516+SQRT(1-Inputs!$B$38)*_xlfn.NORM.S.INV(RAND())</f>
        <v>3.018127939259803</v>
      </c>
      <c r="AN516" s="23">
        <f ca="1">SQRT(Inputs!$B$38)*G516+SQRT(1-Inputs!$B$38)*_xlfn.NORM.S.INV(RAND())</f>
        <v>-5.6997039724363541E-3</v>
      </c>
      <c r="AO516" s="23">
        <f ca="1">SQRT(Inputs!$B$38)*H516+SQRT(1-Inputs!$B$38)*_xlfn.NORM.S.INV(RAND())</f>
        <v>-1.2831821844468521</v>
      </c>
      <c r="AP516" s="23">
        <f ca="1">SQRT(Inputs!$B$38)*I516+SQRT(1-Inputs!$B$38)*_xlfn.NORM.S.INV(RAND())</f>
        <v>-1.3695484003644292</v>
      </c>
      <c r="AQ516" s="23">
        <f ca="1">SQRT(Inputs!$B$38)*J516+SQRT(1-Inputs!$B$38)*_xlfn.NORM.S.INV(RAND())</f>
        <v>0.30144243249435176</v>
      </c>
      <c r="AR516" s="23">
        <f ca="1">SQRT(Inputs!$B$38)*K516+SQRT(1-Inputs!$B$38)*_xlfn.NORM.S.INV(RAND())</f>
        <v>-0.16819440113031156</v>
      </c>
      <c r="AS516" s="23">
        <f ca="1">SQRT(Inputs!$B$38)*L516+SQRT(1-Inputs!$B$38)*_xlfn.NORM.S.INV(RAND())</f>
        <v>1.0454640099002437</v>
      </c>
      <c r="AT516" s="23">
        <f ca="1">SQRT(Inputs!$B$38)*M516+SQRT(1-Inputs!$B$38)*_xlfn.NORM.S.INV(RAND())</f>
        <v>-1.1910465800266503</v>
      </c>
      <c r="AU516" s="15">
        <f ca="1">Inputs!$B$6*EXP($B$8-0.5*C$5^2+C$5*N516)</f>
        <v>5105.1852717897655</v>
      </c>
      <c r="AV516" s="15">
        <f t="shared" ca="1" si="255"/>
        <v>5085.4463034874943</v>
      </c>
      <c r="AW516" s="15">
        <f t="shared" ca="1" si="256"/>
        <v>6531.8207877353134</v>
      </c>
      <c r="AX516" s="15">
        <f t="shared" ca="1" si="257"/>
        <v>7987.3397525161809</v>
      </c>
      <c r="AY516" s="15">
        <f t="shared" ca="1" si="258"/>
        <v>8785.1739994042382</v>
      </c>
      <c r="AZ516" s="15">
        <f t="shared" ca="1" si="259"/>
        <v>11542.642801237489</v>
      </c>
      <c r="BA516" s="15">
        <f t="shared" ca="1" si="260"/>
        <v>15738.000949477228</v>
      </c>
      <c r="BB516" s="15">
        <f t="shared" ca="1" si="261"/>
        <v>18415.993806642164</v>
      </c>
      <c r="BC516" s="15">
        <f t="shared" ca="1" si="262"/>
        <v>21646.946617362435</v>
      </c>
      <c r="BD516" s="15">
        <f t="shared" ca="1" si="263"/>
        <v>26152.274580326462</v>
      </c>
      <c r="BE516" s="15">
        <f t="shared" ca="1" si="264"/>
        <v>27840.76565328407</v>
      </c>
      <c r="BF516" s="15">
        <f ca="1">Inputs!$B$13*EXP($B$9-0.5*C$6^2+C$6*Y516)</f>
        <v>14080.676555653021</v>
      </c>
      <c r="BG516" s="15">
        <f t="shared" ca="1" si="265"/>
        <v>12435.986438459189</v>
      </c>
      <c r="BH516" s="15">
        <f t="shared" ca="1" si="266"/>
        <v>16944.345301586811</v>
      </c>
      <c r="BI516" s="15">
        <f t="shared" ca="1" si="267"/>
        <v>29338.796857720172</v>
      </c>
      <c r="BJ516" s="15">
        <f t="shared" ca="1" si="268"/>
        <v>35375.01977088648</v>
      </c>
      <c r="BK516" s="15">
        <f t="shared" ca="1" si="269"/>
        <v>44328.207758375924</v>
      </c>
      <c r="BL516" s="15">
        <f t="shared" ca="1" si="270"/>
        <v>64093.845581052636</v>
      </c>
      <c r="BM516" s="15">
        <f t="shared" ca="1" si="271"/>
        <v>68250.094247256886</v>
      </c>
      <c r="BN516" s="15">
        <f t="shared" ca="1" si="272"/>
        <v>82325.301028852438</v>
      </c>
      <c r="BO516" s="15">
        <f t="shared" ca="1" si="273"/>
        <v>96784.525110014947</v>
      </c>
      <c r="BP516" s="15">
        <f t="shared" ca="1" si="274"/>
        <v>105316.16774663559</v>
      </c>
      <c r="BQ516" s="15">
        <f ca="1">Inputs!$B$20*EXP($B$10-0.5*C$7^2+C$7*AJ516)</f>
        <v>6403.4476554154007</v>
      </c>
      <c r="BR516" s="15">
        <f t="shared" ca="1" si="275"/>
        <v>6628.40421008061</v>
      </c>
      <c r="BS516" s="15">
        <f t="shared" ca="1" si="276"/>
        <v>9041.8835131799824</v>
      </c>
      <c r="BT516" s="15">
        <f t="shared" ca="1" si="277"/>
        <v>27517.460211856211</v>
      </c>
      <c r="BU516" s="15">
        <f t="shared" ca="1" si="278"/>
        <v>38083.339657212819</v>
      </c>
      <c r="BV516" s="15">
        <f t="shared" ca="1" si="279"/>
        <v>39682.41526730128</v>
      </c>
      <c r="BW516" s="15">
        <f t="shared" ca="1" si="280"/>
        <v>41440.415297013722</v>
      </c>
      <c r="BX516" s="15">
        <f t="shared" ca="1" si="281"/>
        <v>61571.748733457069</v>
      </c>
      <c r="BY516" s="15">
        <f t="shared" ca="1" si="282"/>
        <v>83540.443641760459</v>
      </c>
      <c r="BZ516" s="15">
        <f t="shared" ca="1" si="283"/>
        <v>142057.95762147912</v>
      </c>
      <c r="CA516" s="15">
        <f t="shared" ca="1" si="284"/>
        <v>161484.06579051129</v>
      </c>
      <c r="CB516" s="15">
        <f ca="1">(AU516*DCF!C$10-DCF!C$5*MAX(AU516*DCF!C$10,0)-MAX(AU516-Inputs!$B$6,0)/Inputs!$B$10)*DCF!C$6</f>
        <v>1042.0550741900356</v>
      </c>
      <c r="CC516" s="15">
        <f ca="1">(AV516*DCF!D$10-DCF!D$5*MAX(AV516*DCF!D$10,0)-MAX(AV516-AU516,0)/Inputs!$B$10)*DCF!D$6</f>
        <v>1239.5430837072779</v>
      </c>
      <c r="CD516" s="15">
        <f ca="1">(AW516*DCF!E$10-DCF!E$5*MAX(AW516*DCF!E$10,0)-MAX(AW516-AV516,0)/Inputs!$B$10)*DCF!E$6</f>
        <v>1182.3100114060971</v>
      </c>
      <c r="CE516" s="15">
        <f ca="1">(AX516*DCF!F$10-DCF!F$5*MAX(AX516*DCF!F$10,0)-MAX(AX516-AW516,0)/Inputs!$B$10)*DCF!F$6</f>
        <v>1440.7661286613479</v>
      </c>
      <c r="CF516" s="15">
        <f ca="1">(AY516*DCF!G$10-DCF!G$5*MAX(AY516*DCF!G$10,0)-MAX(AY516-AX516,0)/Inputs!$B$10)*DCF!G$6</f>
        <v>1656.7383898033429</v>
      </c>
      <c r="CG516" s="15">
        <f ca="1">(AZ516*DCF!H$10-DCF!H$5*MAX(AZ516*DCF!H$10,0)-MAX(AZ516-AY516,0)/Inputs!$B$10)*DCF!H$6</f>
        <v>1751.3743592591891</v>
      </c>
      <c r="CH516" s="15">
        <f ca="1">(BA516*DCF!I$10-DCF!I$5*MAX(BA516*DCF!I$10,0)-MAX(BA516-AZ516,0)/Inputs!$B$10)*DCF!I$6</f>
        <v>2186.5729210722475</v>
      </c>
      <c r="CI516" s="15">
        <f ca="1">(BB516*DCF!J$10-DCF!J$5*MAX(BB516*DCF!J$10,0)-MAX(BB516-BA516,0)/Inputs!$B$10)*DCF!J$6</f>
        <v>2754.4215805754293</v>
      </c>
      <c r="CJ516" s="15">
        <f ca="1">(BC516*DCF!K$10-DCF!K$5*MAX(BC516*DCF!K$10,0)-MAX(BC516-BB516,0)/Inputs!$B$10)*DCF!K$6</f>
        <v>3032.5265440709941</v>
      </c>
      <c r="CK516" s="15">
        <f ca="1">(BD516*DCF!L$10-DCF!L$5*MAX(BD516*DCF!L$10,0)-MAX(BD516-BC516,0)/Inputs!$B$10)*DCF!L$6</f>
        <v>3361.6484642818182</v>
      </c>
      <c r="CL516" s="15">
        <f ca="1">(BE516*DCF!M$10-DCF!M$5*MAX(BE516*DCF!M$10,0)-MAX(BE516-BD516,0)/Inputs!$B$10)*DCF!M$6</f>
        <v>3726.9838274018816</v>
      </c>
      <c r="CM516" s="15">
        <f ca="1">(BF516*DCF!C$28-DCF!C$5*MAX(BF516*DCF!C$28,0)-MAX(BF516-Inputs!$B$13,0)/Inputs!$B$17)*DCF!C$6</f>
        <v>3675.2339396768693</v>
      </c>
      <c r="CN516" s="15">
        <f ca="1">(BG516*DCF!D$28-DCF!D$5*MAX(BG516*DCF!D$28,0)-MAX(BG516-BF516,0)/Inputs!$B$17)*DCF!D$6</f>
        <v>3662.6848273593005</v>
      </c>
      <c r="CO516" s="15">
        <f ca="1">(BH516*DCF!E$28-DCF!E$5*MAX(BH516*DCF!E$28,0)-MAX(BH516-BG516,0)/Inputs!$B$17)*DCF!E$6</f>
        <v>3910.4048325914164</v>
      </c>
      <c r="CP516" s="15">
        <f ca="1">(BI516*DCF!F$28-DCF!F$5*MAX(BI516*DCF!F$28,0)-MAX(BI516-BH516,0)/Inputs!$B$17)*DCF!F$6</f>
        <v>5708.1047226122646</v>
      </c>
      <c r="CQ516" s="15">
        <f ca="1">(BJ516*DCF!G$28-DCF!G$5*MAX(BJ516*DCF!G$28,0)-MAX(BJ516-BI516,0)/Inputs!$B$17)*DCF!G$6</f>
        <v>8163.0842056648617</v>
      </c>
      <c r="CR516" s="15">
        <f ca="1">(BK516*DCF!H$28-DCF!H$5*MAX(BK516*DCF!H$28,0)-MAX(BK516-BJ516,0)/Inputs!$B$17)*DCF!H$6</f>
        <v>9571.7806847038446</v>
      </c>
      <c r="CS516" s="15">
        <f ca="1">(BL516*DCF!I$28-DCF!I$5*MAX(BL516*DCF!I$28,0)-MAX(BL516-BK516,0)/Inputs!$B$17)*DCF!I$6</f>
        <v>12234.887460455457</v>
      </c>
      <c r="CT516" s="15">
        <f ca="1">(BM516*DCF!J$28-DCF!J$5*MAX(BM516*DCF!J$28,0)-MAX(BM516-BL516,0)/Inputs!$B$17)*DCF!J$6</f>
        <v>14674.352274343286</v>
      </c>
      <c r="CU516" s="15">
        <f ca="1">(BN516*DCF!K$28-DCF!K$5*MAX(BN516*DCF!K$28,0)-MAX(BN516-BM516,0)/Inputs!$B$17)*DCF!K$6</f>
        <v>15661.697879002546</v>
      </c>
      <c r="CV516" s="15">
        <f ca="1">(BO516*DCF!L$28-DCF!L$5*MAX(BO516*DCF!L$28,0)-MAX(BO516-BN516,0)/Inputs!$B$17)*DCF!L$6</f>
        <v>17674.4589390613</v>
      </c>
      <c r="CW516" s="15">
        <f ca="1">(BP516*DCF!M$28-DCF!M$5*MAX(BP516*DCF!M$28,0)-MAX(BP516-BO516,0)/Inputs!$B$17)*DCF!M$6</f>
        <v>18923.501522360653</v>
      </c>
      <c r="CX516" s="15">
        <f ca="1">(BQ516*DCF!C$46-DCF!C$5*MAX(BQ516*DCF!C$46,0)-MAX(BQ516-Inputs!$B$20,0)/Inputs!$B$24)*DCF!C$6</f>
        <v>-2958.0468744217555</v>
      </c>
      <c r="CY516" s="15">
        <f ca="1">(BR516*DCF!D$46-DCF!D$5*MAX(BR516*DCF!D$46,0)-MAX(BR516-BQ516,0)/Inputs!$B$24)*DCF!D$6</f>
        <v>-1227.3011168431015</v>
      </c>
      <c r="CZ516" s="15">
        <f ca="1">(BS516*DCF!E$46-DCF!E$5*MAX(BS516*DCF!E$46,0)-MAX(BS516-BR516,0)/Inputs!$B$24)*DCF!E$6</f>
        <v>-2020.5455677813341</v>
      </c>
      <c r="DA516" s="15">
        <f ca="1">(BT516*DCF!F$46-DCF!F$5*MAX(BT516*DCF!F$46,0)-MAX(BT516-BS516,0)/Inputs!$B$24)*DCF!F$6</f>
        <v>-8731.5369648034557</v>
      </c>
      <c r="DB516" s="15">
        <f ca="1">(BU516*DCF!G$46-DCF!G$5*MAX(BU516*DCF!G$46,0)-MAX(BU516-BT516,0)/Inputs!$B$24)*DCF!G$6</f>
        <v>-4835.201391706777</v>
      </c>
      <c r="DC516" s="15">
        <f ca="1">(BV516*DCF!H$46-DCF!H$5*MAX(BV516*DCF!H$46,0)-MAX(BV516-BU516,0)/Inputs!$B$24)*DCF!H$6</f>
        <v>-496.90294813617066</v>
      </c>
      <c r="DD516" s="15">
        <f ca="1">(BW516*DCF!I$46-DCF!I$5*MAX(BW516*DCF!I$46,0)-MAX(BW516-BV516,0)/Inputs!$B$24)*DCF!I$6</f>
        <v>452.42865309170469</v>
      </c>
      <c r="DE516" s="15">
        <f ca="1">(BX516*DCF!J$46-DCF!J$5*MAX(BX516*DCF!J$46,0)-MAX(BX516-BW516,0)/Inputs!$B$24)*DCF!J$6</f>
        <v>-2755.7361848452088</v>
      </c>
      <c r="DF516" s="15">
        <f ca="1">(BY516*DCF!K$46-DCF!K$5*MAX(BY516*DCF!K$46,0)-MAX(BY516-BX516,0)/Inputs!$B$24)*DCF!K$6</f>
        <v>-609.63638463905556</v>
      </c>
      <c r="DG516" s="15">
        <f ca="1">(BZ516*DCF!L$46-DCF!L$5*MAX(BZ516*DCF!L$46,0)-MAX(BZ516-BY516,0)/Inputs!$B$24)*DCF!L$6</f>
        <v>-3422.8979358634692</v>
      </c>
      <c r="DH516" s="15">
        <f ca="1">(CA516*DCF!M$46-DCF!M$5*MAX(CA516*DCF!M$46,0)-MAX(CA516-BZ516,0)/Inputs!$B$24)*DCF!M$6</f>
        <v>8598.568520312745</v>
      </c>
      <c r="DI516" s="15">
        <f ca="1">SUM(CB516:CL516)+BE516*DCF!M$10*(1+Inputs!$B$30)*(1-Inputs!$B$33)*(1-Inputs!$B$30/Inputs!$B$31)/(Inputs!$B$29-Inputs!$B$30)*DCF!M$6</f>
        <v>100856.15935353168</v>
      </c>
      <c r="DJ516" s="15">
        <f ca="1">SUM(CM516:CW516)+BP516*DCF!M$28*(1+Inputs!$B$30)*(1-Inputs!$B$33)*(1-Inputs!$B$30/Inputs!$B$31)/(Inputs!$B$29-Inputs!$B$30)*DCF!M$6</f>
        <v>504655.24128920527</v>
      </c>
      <c r="DK516" s="15">
        <f ca="1">SUM(CX516:DH516)+CA516*DCF!M$46*(1+Inputs!$B$30)*(1-Inputs!$B$33)*(1-Inputs!$B$30/Inputs!$B$31)/(Inputs!$B$29-Inputs!$B$30)*DCF!M$6</f>
        <v>231666.68652697271</v>
      </c>
      <c r="DM516" s="15">
        <f ca="1">DI516+DJ516+DK516+Inputs!$B$34+Inputs!$B$36-Inputs!$B$35</f>
        <v>914029.08716970962</v>
      </c>
    </row>
    <row r="517" spans="1:117" x14ac:dyDescent="0.75">
      <c r="A517" s="11">
        <v>504</v>
      </c>
      <c r="C517" s="23">
        <f t="shared" ca="1" si="290"/>
        <v>1.1459768537969084</v>
      </c>
      <c r="D517" s="23">
        <f t="shared" ca="1" si="290"/>
        <v>0.4189739759773452</v>
      </c>
      <c r="E517" s="23">
        <f t="shared" ca="1" si="290"/>
        <v>-0.65576072457540968</v>
      </c>
      <c r="F517" s="23">
        <f t="shared" ca="1" si="290"/>
        <v>-0.83064433569632234</v>
      </c>
      <c r="G517" s="23">
        <f t="shared" ca="1" si="290"/>
        <v>-0.44158719304114646</v>
      </c>
      <c r="H517" s="23">
        <f t="shared" ca="1" si="290"/>
        <v>-2.2921202631296884</v>
      </c>
      <c r="I517" s="23">
        <f t="shared" ca="1" si="290"/>
        <v>1.6359205855438423</v>
      </c>
      <c r="J517" s="23">
        <f t="shared" ca="1" si="290"/>
        <v>-3.9605241408094075E-3</v>
      </c>
      <c r="K517" s="23">
        <f t="shared" ca="1" si="290"/>
        <v>-0.24387094672911055</v>
      </c>
      <c r="L517" s="23">
        <f t="shared" ca="1" si="290"/>
        <v>1.0616636570794886</v>
      </c>
      <c r="M517" s="23">
        <f t="shared" ca="1" si="290"/>
        <v>1.7427640823077353</v>
      </c>
      <c r="N517" s="23">
        <f ca="1">SQRT(Inputs!$B$38)*C517+SQRT(1-Inputs!$B$38)*_xlfn.NORM.S.INV(RAND())</f>
        <v>8.8866625353410278E-2</v>
      </c>
      <c r="O517" s="23">
        <f ca="1">SQRT(Inputs!$B$38)*D517+SQRT(1-Inputs!$B$38)*_xlfn.NORM.S.INV(RAND())</f>
        <v>-0.4386146924910988</v>
      </c>
      <c r="P517" s="23">
        <f ca="1">SQRT(Inputs!$B$38)*E517+SQRT(1-Inputs!$B$38)*_xlfn.NORM.S.INV(RAND())</f>
        <v>-0.7399882908076485</v>
      </c>
      <c r="Q517" s="23">
        <f ca="1">SQRT(Inputs!$B$38)*F517+SQRT(1-Inputs!$B$38)*_xlfn.NORM.S.INV(RAND())</f>
        <v>-2.0131623799630571E-2</v>
      </c>
      <c r="R517" s="23">
        <f ca="1">SQRT(Inputs!$B$38)*G517+SQRT(1-Inputs!$B$38)*_xlfn.NORM.S.INV(RAND())</f>
        <v>-0.77644198143941923</v>
      </c>
      <c r="S517" s="23">
        <f ca="1">SQRT(Inputs!$B$38)*H517+SQRT(1-Inputs!$B$38)*_xlfn.NORM.S.INV(RAND())</f>
        <v>-1.4277317414694619</v>
      </c>
      <c r="T517" s="23">
        <f ca="1">SQRT(Inputs!$B$38)*I517+SQRT(1-Inputs!$B$38)*_xlfn.NORM.S.INV(RAND())</f>
        <v>1.0453663607825123</v>
      </c>
      <c r="U517" s="23">
        <f ca="1">SQRT(Inputs!$B$38)*J517+SQRT(1-Inputs!$B$38)*_xlfn.NORM.S.INV(RAND())</f>
        <v>0.35383458146418156</v>
      </c>
      <c r="V517" s="23">
        <f ca="1">SQRT(Inputs!$B$38)*K517+SQRT(1-Inputs!$B$38)*_xlfn.NORM.S.INV(RAND())</f>
        <v>-0.54397153409169463</v>
      </c>
      <c r="W517" s="23">
        <f ca="1">SQRT(Inputs!$B$38)*L517+SQRT(1-Inputs!$B$38)*_xlfn.NORM.S.INV(RAND())</f>
        <v>0.28581332492913175</v>
      </c>
      <c r="X517" s="23">
        <f ca="1">SQRT(Inputs!$B$38)*M517+SQRT(1-Inputs!$B$38)*_xlfn.NORM.S.INV(RAND())</f>
        <v>2.7367701466025256</v>
      </c>
      <c r="Y517" s="23">
        <f ca="1">SQRT(Inputs!$B$38)*C517+SQRT(1-Inputs!$B$38)*_xlfn.NORM.S.INV(RAND())</f>
        <v>0.51876786645921313</v>
      </c>
      <c r="Z517" s="23">
        <f ca="1">SQRT(Inputs!$B$38)*D517+SQRT(1-Inputs!$B$38)*_xlfn.NORM.S.INV(RAND())</f>
        <v>0.86960665178430241</v>
      </c>
      <c r="AA517" s="23">
        <f ca="1">SQRT(Inputs!$B$38)*E517+SQRT(1-Inputs!$B$38)*_xlfn.NORM.S.INV(RAND())</f>
        <v>-0.78503453170630677</v>
      </c>
      <c r="AB517" s="23">
        <f ca="1">SQRT(Inputs!$B$38)*F517+SQRT(1-Inputs!$B$38)*_xlfn.NORM.S.INV(RAND())</f>
        <v>-0.8232118671053219</v>
      </c>
      <c r="AC517" s="23">
        <f ca="1">SQRT(Inputs!$B$38)*G517+SQRT(1-Inputs!$B$38)*_xlfn.NORM.S.INV(RAND())</f>
        <v>-1.003420573078122</v>
      </c>
      <c r="AD517" s="23">
        <f ca="1">SQRT(Inputs!$B$38)*H517+SQRT(1-Inputs!$B$38)*_xlfn.NORM.S.INV(RAND())</f>
        <v>-1.4227277011273141</v>
      </c>
      <c r="AE517" s="23">
        <f ca="1">SQRT(Inputs!$B$38)*I517+SQRT(1-Inputs!$B$38)*_xlfn.NORM.S.INV(RAND())</f>
        <v>1.3193227700335373</v>
      </c>
      <c r="AF517" s="23">
        <f ca="1">SQRT(Inputs!$B$38)*J517+SQRT(1-Inputs!$B$38)*_xlfn.NORM.S.INV(RAND())</f>
        <v>1.6104065597348023</v>
      </c>
      <c r="AG517" s="23">
        <f ca="1">SQRT(Inputs!$B$38)*K517+SQRT(1-Inputs!$B$38)*_xlfn.NORM.S.INV(RAND())</f>
        <v>0.65030098272010672</v>
      </c>
      <c r="AH517" s="23">
        <f ca="1">SQRT(Inputs!$B$38)*L517+SQRT(1-Inputs!$B$38)*_xlfn.NORM.S.INV(RAND())</f>
        <v>2.1074640664023869</v>
      </c>
      <c r="AI517" s="23">
        <f ca="1">SQRT(Inputs!$B$38)*M517+SQRT(1-Inputs!$B$38)*_xlfn.NORM.S.INV(RAND())</f>
        <v>0.47191828307383227</v>
      </c>
      <c r="AJ517" s="23">
        <f ca="1">SQRT(Inputs!$B$38)*C517+SQRT(1-Inputs!$B$38)*_xlfn.NORM.S.INV(RAND())</f>
        <v>1.7502438635105593</v>
      </c>
      <c r="AK517" s="23">
        <f ca="1">SQRT(Inputs!$B$38)*D517+SQRT(1-Inputs!$B$38)*_xlfn.NORM.S.INV(RAND())</f>
        <v>0.18944629317493267</v>
      </c>
      <c r="AL517" s="23">
        <f ca="1">SQRT(Inputs!$B$38)*E517+SQRT(1-Inputs!$B$38)*_xlfn.NORM.S.INV(RAND())</f>
        <v>1.2182684910719761</v>
      </c>
      <c r="AM517" s="23">
        <f ca="1">SQRT(Inputs!$B$38)*F517+SQRT(1-Inputs!$B$38)*_xlfn.NORM.S.INV(RAND())</f>
        <v>-1.0817077211534021E-3</v>
      </c>
      <c r="AN517" s="23">
        <f ca="1">SQRT(Inputs!$B$38)*G517+SQRT(1-Inputs!$B$38)*_xlfn.NORM.S.INV(RAND())</f>
        <v>-0.24355374528681584</v>
      </c>
      <c r="AO517" s="23">
        <f ca="1">SQRT(Inputs!$B$38)*H517+SQRT(1-Inputs!$B$38)*_xlfn.NORM.S.INV(RAND())</f>
        <v>-2.466576101115062</v>
      </c>
      <c r="AP517" s="23">
        <f ca="1">SQRT(Inputs!$B$38)*I517+SQRT(1-Inputs!$B$38)*_xlfn.NORM.S.INV(RAND())</f>
        <v>3.2130035336747849</v>
      </c>
      <c r="AQ517" s="23">
        <f ca="1">SQRT(Inputs!$B$38)*J517+SQRT(1-Inputs!$B$38)*_xlfn.NORM.S.INV(RAND())</f>
        <v>6.5516035405401102E-2</v>
      </c>
      <c r="AR517" s="23">
        <f ca="1">SQRT(Inputs!$B$38)*K517+SQRT(1-Inputs!$B$38)*_xlfn.NORM.S.INV(RAND())</f>
        <v>0.32305415857038677</v>
      </c>
      <c r="AS517" s="23">
        <f ca="1">SQRT(Inputs!$B$38)*L517+SQRT(1-Inputs!$B$38)*_xlfn.NORM.S.INV(RAND())</f>
        <v>-1.0321106908397129</v>
      </c>
      <c r="AT517" s="23">
        <f ca="1">SQRT(Inputs!$B$38)*M517+SQRT(1-Inputs!$B$38)*_xlfn.NORM.S.INV(RAND())</f>
        <v>-0.74000998436058918</v>
      </c>
      <c r="AU517" s="15">
        <f ca="1">Inputs!$B$6*EXP($B$8-0.5*C$5^2+C$5*N517)</f>
        <v>5034.1377040890802</v>
      </c>
      <c r="AV517" s="15">
        <f t="shared" ca="1" si="255"/>
        <v>5745.0277152929966</v>
      </c>
      <c r="AW517" s="15">
        <f t="shared" ca="1" si="256"/>
        <v>6339.6266374983979</v>
      </c>
      <c r="AX517" s="15">
        <f t="shared" ca="1" si="257"/>
        <v>7720.6051434526189</v>
      </c>
      <c r="AY517" s="15">
        <f t="shared" ca="1" si="258"/>
        <v>8617.4227909459096</v>
      </c>
      <c r="AZ517" s="15">
        <f t="shared" ca="1" si="259"/>
        <v>9006.0269148375519</v>
      </c>
      <c r="BA517" s="15">
        <f t="shared" ca="1" si="260"/>
        <v>12295.299039340436</v>
      </c>
      <c r="BB517" s="15">
        <f t="shared" ca="1" si="261"/>
        <v>15596.408522194266</v>
      </c>
      <c r="BC517" s="15">
        <f t="shared" ca="1" si="262"/>
        <v>18124.493045622374</v>
      </c>
      <c r="BD517" s="15">
        <f t="shared" ca="1" si="263"/>
        <v>22805.806755209269</v>
      </c>
      <c r="BE517" s="15">
        <f t="shared" ca="1" si="264"/>
        <v>35856.517518562607</v>
      </c>
      <c r="BF517" s="15">
        <f ca="1">Inputs!$B$13*EXP($B$9-0.5*C$6^2+C$6*Y517)</f>
        <v>15329.184322561498</v>
      </c>
      <c r="BG517" s="15">
        <f t="shared" ca="1" si="265"/>
        <v>21856.155188387704</v>
      </c>
      <c r="BH517" s="15">
        <f t="shared" ca="1" si="266"/>
        <v>23444.05944345727</v>
      </c>
      <c r="BI517" s="15">
        <f t="shared" ca="1" si="267"/>
        <v>25283.59747701903</v>
      </c>
      <c r="BJ517" s="15">
        <f t="shared" ca="1" si="268"/>
        <v>26821.960551495107</v>
      </c>
      <c r="BK517" s="15">
        <f t="shared" ca="1" si="269"/>
        <v>27122.165141722791</v>
      </c>
      <c r="BL517" s="15">
        <f t="shared" ca="1" si="270"/>
        <v>39528.430280647422</v>
      </c>
      <c r="BM517" s="15">
        <f t="shared" ca="1" si="271"/>
        <v>59350.082184440711</v>
      </c>
      <c r="BN517" s="15">
        <f t="shared" ca="1" si="272"/>
        <v>78908.99621854935</v>
      </c>
      <c r="BO517" s="15">
        <f t="shared" ca="1" si="273"/>
        <v>124040.00490685235</v>
      </c>
      <c r="BP517" s="15">
        <f t="shared" ca="1" si="274"/>
        <v>161054.91655257432</v>
      </c>
      <c r="BQ517" s="15">
        <f ca="1">Inputs!$B$20*EXP($B$10-0.5*C$7^2+C$7*AJ517)</f>
        <v>7980.1292281296901</v>
      </c>
      <c r="BR517" s="15">
        <f t="shared" ca="1" si="275"/>
        <v>11499.464623757416</v>
      </c>
      <c r="BS517" s="15">
        <f t="shared" ca="1" si="276"/>
        <v>22344.004484542598</v>
      </c>
      <c r="BT517" s="15">
        <f t="shared" ca="1" si="277"/>
        <v>30798.784058529731</v>
      </c>
      <c r="BU517" s="15">
        <f t="shared" ca="1" si="278"/>
        <v>40240.658444847759</v>
      </c>
      <c r="BV517" s="15">
        <f t="shared" ca="1" si="279"/>
        <v>32117.215462212811</v>
      </c>
      <c r="BW517" s="15">
        <f t="shared" ca="1" si="280"/>
        <v>88467.415924607601</v>
      </c>
      <c r="BX517" s="15">
        <f t="shared" ca="1" si="281"/>
        <v>125371.79527371595</v>
      </c>
      <c r="BY517" s="15">
        <f t="shared" ca="1" si="282"/>
        <v>186867.4249010974</v>
      </c>
      <c r="BZ517" s="15">
        <f t="shared" ca="1" si="283"/>
        <v>216886.71562855365</v>
      </c>
      <c r="CA517" s="15">
        <f t="shared" ca="1" si="284"/>
        <v>267119.48722241999</v>
      </c>
      <c r="CB517" s="15">
        <f ca="1">(AU517*DCF!C$10-DCF!C$5*MAX(AU517*DCF!C$10,0)-MAX(AU517-Inputs!$B$6,0)/Inputs!$B$10)*DCF!C$6</f>
        <v>1042.5616560113181</v>
      </c>
      <c r="CC517" s="15">
        <f ca="1">(AV517*DCF!D$10-DCF!D$5*MAX(AV517*DCF!D$10,0)-MAX(AV517-AU517,0)/Inputs!$B$10)*DCF!D$6</f>
        <v>1226.9796603987052</v>
      </c>
      <c r="CD517" s="15">
        <f ca="1">(AW517*DCF!E$10-DCF!E$5*MAX(AW517*DCF!E$10,0)-MAX(AW517-AV517,0)/Inputs!$B$10)*DCF!E$6</f>
        <v>1329.7905716165069</v>
      </c>
      <c r="CE517" s="15">
        <f ca="1">(AX517*DCF!F$10-DCF!F$5*MAX(AX517*DCF!F$10,0)-MAX(AX517-AW517,0)/Inputs!$B$10)*DCF!F$6</f>
        <v>1398.0484100003537</v>
      </c>
      <c r="CF517" s="15">
        <f ca="1">(AY517*DCF!G$10-DCF!G$5*MAX(AY517*DCF!G$10,0)-MAX(AY517-AX517,0)/Inputs!$B$10)*DCF!G$6</f>
        <v>1603.1486360638678</v>
      </c>
      <c r="CG517" s="15">
        <f ca="1">(AZ517*DCF!H$10-DCF!H$5*MAX(AZ517*DCF!H$10,0)-MAX(AZ517-AY517,0)/Inputs!$B$10)*DCF!H$6</f>
        <v>1679.522956529112</v>
      </c>
      <c r="CH517" s="15">
        <f ca="1">(BA517*DCF!I$10-DCF!I$5*MAX(BA517*DCF!I$10,0)-MAX(BA517-AZ517,0)/Inputs!$B$10)*DCF!I$6</f>
        <v>1706.346726515972</v>
      </c>
      <c r="CI517" s="15">
        <f ca="1">(BB517*DCF!J$10-DCF!J$5*MAX(BB517*DCF!J$10,0)-MAX(BB517-BA517,0)/Inputs!$B$10)*DCF!J$6</f>
        <v>2176.1511469263878</v>
      </c>
      <c r="CJ517" s="15">
        <f ca="1">(BC517*DCF!K$10-DCF!K$5*MAX(BC517*DCF!K$10,0)-MAX(BC517-BB517,0)/Inputs!$B$10)*DCF!K$6</f>
        <v>2563.8589505503137</v>
      </c>
      <c r="CK517" s="15">
        <f ca="1">(BD517*DCF!L$10-DCF!L$5*MAX(BD517*DCF!L$10,0)-MAX(BD517-BC517,0)/Inputs!$B$10)*DCF!L$6</f>
        <v>2834.1796734350141</v>
      </c>
      <c r="CL517" s="15">
        <f ca="1">(BE517*DCF!M$10-DCF!M$5*MAX(BE517*DCF!M$10,0)-MAX(BE517-BD517,0)/Inputs!$B$10)*DCF!M$6</f>
        <v>3500.7715454204845</v>
      </c>
      <c r="CM517" s="15">
        <f ca="1">(BF517*DCF!C$28-DCF!C$5*MAX(BF517*DCF!C$28,0)-MAX(BF517-Inputs!$B$13,0)/Inputs!$B$17)*DCF!C$6</f>
        <v>3767.9313460722651</v>
      </c>
      <c r="CN517" s="15">
        <f ca="1">(BG517*DCF!D$28-DCF!D$5*MAX(BG517*DCF!D$28,0)-MAX(BG517-BF517,0)/Inputs!$B$17)*DCF!D$6</f>
        <v>5044.6396443635967</v>
      </c>
      <c r="CO517" s="15">
        <f ca="1">(BH517*DCF!E$28-DCF!E$5*MAX(BH517*DCF!E$28,0)-MAX(BH517-BG517,0)/Inputs!$B$17)*DCF!E$6</f>
        <v>6326.8210181877812</v>
      </c>
      <c r="CP517" s="15">
        <f ca="1">(BI517*DCF!F$28-DCF!F$5*MAX(BI517*DCF!F$28,0)-MAX(BI517-BH517,0)/Inputs!$B$17)*DCF!F$6</f>
        <v>6528.9137481200096</v>
      </c>
      <c r="CQ517" s="15">
        <f ca="1">(BJ517*DCF!G$28-DCF!G$5*MAX(BJ517*DCF!G$28,0)-MAX(BJ517-BI517,0)/Inputs!$B$17)*DCF!G$6</f>
        <v>6700.4236907583982</v>
      </c>
      <c r="CR517" s="15">
        <f ca="1">(BK517*DCF!H$28-DCF!H$5*MAX(BK517*DCF!H$28,0)-MAX(BK517-BJ517,0)/Inputs!$B$17)*DCF!H$6</f>
        <v>6660.9673025092707</v>
      </c>
      <c r="CS517" s="15">
        <f ca="1">(BL517*DCF!I$28-DCF!I$5*MAX(BL517*DCF!I$28,0)-MAX(BL517-BK517,0)/Inputs!$B$17)*DCF!I$6</f>
        <v>7514.551043076206</v>
      </c>
      <c r="CT517" s="15">
        <f ca="1">(BM517*DCF!J$28-DCF!J$5*MAX(BM517*DCF!J$28,0)-MAX(BM517-BL517,0)/Inputs!$B$17)*DCF!J$6</f>
        <v>10611.806236090273</v>
      </c>
      <c r="CU517" s="15">
        <f ca="1">(BN517*DCF!K$28-DCF!K$5*MAX(BN517*DCF!K$28,0)-MAX(BN517-BM517,0)/Inputs!$B$17)*DCF!K$6</f>
        <v>14268.550488515926</v>
      </c>
      <c r="CV517" s="15">
        <f ca="1">(BO517*DCF!L$28-DCF!L$5*MAX(BO517*DCF!L$28,0)-MAX(BO517-BN517,0)/Inputs!$B$17)*DCF!L$6</f>
        <v>19641.935674551689</v>
      </c>
      <c r="CW517" s="15">
        <f ca="1">(BP517*DCF!M$28-DCF!M$5*MAX(BP517*DCF!M$28,0)-MAX(BP517-BO517,0)/Inputs!$B$17)*DCF!M$6</f>
        <v>26433.477396619131</v>
      </c>
      <c r="CX517" s="15">
        <f ca="1">(BQ517*DCF!C$46-DCF!C$5*MAX(BQ517*DCF!C$46,0)-MAX(BQ517-Inputs!$B$20,0)/Inputs!$B$24)*DCF!C$6</f>
        <v>-4050.4359548242651</v>
      </c>
      <c r="CY517" s="15">
        <f ca="1">(BR517*DCF!D$46-DCF!D$5*MAX(BR517*DCF!D$46,0)-MAX(BR517-BQ517,0)/Inputs!$B$24)*DCF!D$6</f>
        <v>-3464.3616404720033</v>
      </c>
      <c r="CZ517" s="15">
        <f ca="1">(BS517*DCF!E$46-DCF!E$5*MAX(BS517*DCF!E$46,0)-MAX(BS517-BR517,0)/Inputs!$B$24)*DCF!E$6</f>
        <v>-6916.8365017889782</v>
      </c>
      <c r="DA517" s="15">
        <f ca="1">(BT517*DCF!F$46-DCF!F$5*MAX(BT517*DCF!F$46,0)-MAX(BT517-BS517,0)/Inputs!$B$24)*DCF!F$6</f>
        <v>-5321.6146987687389</v>
      </c>
      <c r="DB517" s="15">
        <f ca="1">(BU517*DCF!G$46-DCF!G$5*MAX(BU517*DCF!G$46,0)-MAX(BU517-BT517,0)/Inputs!$B$24)*DCF!G$6</f>
        <v>-4529.6762391491093</v>
      </c>
      <c r="DC517" s="15">
        <f ca="1">(BV517*DCF!H$46-DCF!H$5*MAX(BV517*DCF!H$46,0)-MAX(BV517-BU517,0)/Inputs!$B$24)*DCF!H$6</f>
        <v>0</v>
      </c>
      <c r="DD517" s="15">
        <f ca="1">(BW517*DCF!I$46-DCF!I$5*MAX(BW517*DCF!I$46,0)-MAX(BW517-BV517,0)/Inputs!$B$24)*DCF!I$6</f>
        <v>-14132.77335629691</v>
      </c>
      <c r="DE517" s="15">
        <f ca="1">(BX517*DCF!J$46-DCF!J$5*MAX(BX517*DCF!J$46,0)-MAX(BX517-BW517,0)/Inputs!$B$24)*DCF!J$6</f>
        <v>-4527.4384558237552</v>
      </c>
      <c r="DF517" s="15">
        <f ca="1">(BY517*DCF!K$46-DCF!K$5*MAX(BY517*DCF!K$46,0)-MAX(BY517-BX517,0)/Inputs!$B$24)*DCF!K$6</f>
        <v>-4390.300785822581</v>
      </c>
      <c r="DG517" s="15">
        <f ca="1">(BZ517*DCF!L$46-DCF!L$5*MAX(BZ517*DCF!L$46,0)-MAX(BZ517-BY517,0)/Inputs!$B$24)*DCF!L$6</f>
        <v>8198.9115325190251</v>
      </c>
      <c r="DH517" s="15">
        <f ca="1">(CA517*DCF!M$46-DCF!M$5*MAX(CA517*DCF!M$46,0)-MAX(CA517-BZ517,0)/Inputs!$B$24)*DCF!M$6</f>
        <v>10439.646938830763</v>
      </c>
      <c r="DI517" s="15">
        <f ca="1">SUM(CB517:CL517)+BE517*DCF!M$10*(1+Inputs!$B$30)*(1-Inputs!$B$33)*(1-Inputs!$B$30/Inputs!$B$31)/(Inputs!$B$29-Inputs!$B$30)*DCF!M$6</f>
        <v>120850.52234098526</v>
      </c>
      <c r="DJ517" s="15">
        <f ca="1">SUM(CM517:CW517)+BP517*DCF!M$28*(1+Inputs!$B$30)*(1-Inputs!$B$33)*(1-Inputs!$B$30/Inputs!$B$31)/(Inputs!$B$29-Inputs!$B$30)*DCF!M$6</f>
        <v>711123.96758433862</v>
      </c>
      <c r="DK517" s="15">
        <f ca="1">SUM(CX517:DH517)+CA517*DCF!M$46*(1+Inputs!$B$30)*(1-Inputs!$B$33)*(1-Inputs!$B$30/Inputs!$B$31)/(Inputs!$B$29-Inputs!$B$30)*DCF!M$6</f>
        <v>384303.49041036668</v>
      </c>
      <c r="DM517" s="15">
        <f ca="1">DI517+DJ517+DK517+Inputs!$B$34+Inputs!$B$36-Inputs!$B$35</f>
        <v>1293128.9803356905</v>
      </c>
    </row>
    <row r="518" spans="1:117" x14ac:dyDescent="0.75">
      <c r="A518" s="11">
        <v>505</v>
      </c>
      <c r="C518" s="23">
        <f t="shared" ca="1" si="290"/>
        <v>0.95145536047354529</v>
      </c>
      <c r="D518" s="23">
        <f t="shared" ca="1" si="290"/>
        <v>0.19935143546078599</v>
      </c>
      <c r="E518" s="23">
        <f t="shared" ca="1" si="290"/>
        <v>-1.6985098005166777</v>
      </c>
      <c r="F518" s="23">
        <f t="shared" ca="1" si="290"/>
        <v>-0.48650644960441375</v>
      </c>
      <c r="G518" s="23">
        <f t="shared" ca="1" si="290"/>
        <v>-1.1979952671601481</v>
      </c>
      <c r="H518" s="23">
        <f t="shared" ca="1" si="290"/>
        <v>0.59975150983424363</v>
      </c>
      <c r="I518" s="23">
        <f t="shared" ca="1" si="290"/>
        <v>0.15601427199659268</v>
      </c>
      <c r="J518" s="23">
        <f t="shared" ca="1" si="290"/>
        <v>-0.10713830976374542</v>
      </c>
      <c r="K518" s="23">
        <f t="shared" ca="1" si="290"/>
        <v>0.78835170045013814</v>
      </c>
      <c r="L518" s="23">
        <f t="shared" ca="1" si="290"/>
        <v>0.97422490427730912</v>
      </c>
      <c r="M518" s="23">
        <f t="shared" ca="1" si="290"/>
        <v>0.92077145814060291</v>
      </c>
      <c r="N518" s="23">
        <f ca="1">SQRT(Inputs!$B$38)*C518+SQRT(1-Inputs!$B$38)*_xlfn.NORM.S.INV(RAND())</f>
        <v>0.65180509289283128</v>
      </c>
      <c r="O518" s="23">
        <f ca="1">SQRT(Inputs!$B$38)*D518+SQRT(1-Inputs!$B$38)*_xlfn.NORM.S.INV(RAND())</f>
        <v>-0.71013543066909912</v>
      </c>
      <c r="P518" s="23">
        <f ca="1">SQRT(Inputs!$B$38)*E518+SQRT(1-Inputs!$B$38)*_xlfn.NORM.S.INV(RAND())</f>
        <v>-0.91132258106683417</v>
      </c>
      <c r="Q518" s="23">
        <f ca="1">SQRT(Inputs!$B$38)*F518+SQRT(1-Inputs!$B$38)*_xlfn.NORM.S.INV(RAND())</f>
        <v>-7.7533893506130741E-2</v>
      </c>
      <c r="R518" s="23">
        <f ca="1">SQRT(Inputs!$B$38)*G518+SQRT(1-Inputs!$B$38)*_xlfn.NORM.S.INV(RAND())</f>
        <v>0.39289371357361902</v>
      </c>
      <c r="S518" s="23">
        <f ca="1">SQRT(Inputs!$B$38)*H518+SQRT(1-Inputs!$B$38)*_xlfn.NORM.S.INV(RAND())</f>
        <v>1.6919153796018516</v>
      </c>
      <c r="T518" s="23">
        <f ca="1">SQRT(Inputs!$B$38)*I518+SQRT(1-Inputs!$B$38)*_xlfn.NORM.S.INV(RAND())</f>
        <v>-0.58446765366024322</v>
      </c>
      <c r="U518" s="23">
        <f ca="1">SQRT(Inputs!$B$38)*J518+SQRT(1-Inputs!$B$38)*_xlfn.NORM.S.INV(RAND())</f>
        <v>0.58529160951107706</v>
      </c>
      <c r="V518" s="23">
        <f ca="1">SQRT(Inputs!$B$38)*K518+SQRT(1-Inputs!$B$38)*_xlfn.NORM.S.INV(RAND())</f>
        <v>1.0173676571738777</v>
      </c>
      <c r="W518" s="23">
        <f ca="1">SQRT(Inputs!$B$38)*L518+SQRT(1-Inputs!$B$38)*_xlfn.NORM.S.INV(RAND())</f>
        <v>0.14720062111291021</v>
      </c>
      <c r="X518" s="23">
        <f ca="1">SQRT(Inputs!$B$38)*M518+SQRT(1-Inputs!$B$38)*_xlfn.NORM.S.INV(RAND())</f>
        <v>-7.599976644026718E-2</v>
      </c>
      <c r="Y518" s="23">
        <f ca="1">SQRT(Inputs!$B$38)*C518+SQRT(1-Inputs!$B$38)*_xlfn.NORM.S.INV(RAND())</f>
        <v>-0.41489553268034851</v>
      </c>
      <c r="Z518" s="23">
        <f ca="1">SQRT(Inputs!$B$38)*D518+SQRT(1-Inputs!$B$38)*_xlfn.NORM.S.INV(RAND())</f>
        <v>5.2889842274651024E-2</v>
      </c>
      <c r="AA518" s="23">
        <f ca="1">SQRT(Inputs!$B$38)*E518+SQRT(1-Inputs!$B$38)*_xlfn.NORM.S.INV(RAND())</f>
        <v>-1.422631180691055</v>
      </c>
      <c r="AB518" s="23">
        <f ca="1">SQRT(Inputs!$B$38)*F518+SQRT(1-Inputs!$B$38)*_xlfn.NORM.S.INV(RAND())</f>
        <v>0.41709758271748287</v>
      </c>
      <c r="AC518" s="23">
        <f ca="1">SQRT(Inputs!$B$38)*G518+SQRT(1-Inputs!$B$38)*_xlfn.NORM.S.INV(RAND())</f>
        <v>0.49796718608155932</v>
      </c>
      <c r="AD518" s="23">
        <f ca="1">SQRT(Inputs!$B$38)*H518+SQRT(1-Inputs!$B$38)*_xlfn.NORM.S.INV(RAND())</f>
        <v>1.202486662954446</v>
      </c>
      <c r="AE518" s="23">
        <f ca="1">SQRT(Inputs!$B$38)*I518+SQRT(1-Inputs!$B$38)*_xlfn.NORM.S.INV(RAND())</f>
        <v>0.53969870444592183</v>
      </c>
      <c r="AF518" s="23">
        <f ca="1">SQRT(Inputs!$B$38)*J518+SQRT(1-Inputs!$B$38)*_xlfn.NORM.S.INV(RAND())</f>
        <v>0.61841541970424374</v>
      </c>
      <c r="AG518" s="23">
        <f ca="1">SQRT(Inputs!$B$38)*K518+SQRT(1-Inputs!$B$38)*_xlfn.NORM.S.INV(RAND())</f>
        <v>-0.90938598119552427</v>
      </c>
      <c r="AH518" s="23">
        <f ca="1">SQRT(Inputs!$B$38)*L518+SQRT(1-Inputs!$B$38)*_xlfn.NORM.S.INV(RAND())</f>
        <v>1.1771057659986406</v>
      </c>
      <c r="AI518" s="23">
        <f ca="1">SQRT(Inputs!$B$38)*M518+SQRT(1-Inputs!$B$38)*_xlfn.NORM.S.INV(RAND())</f>
        <v>-6.0275326379540806E-3</v>
      </c>
      <c r="AJ518" s="23">
        <f ca="1">SQRT(Inputs!$B$38)*C518+SQRT(1-Inputs!$B$38)*_xlfn.NORM.S.INV(RAND())</f>
        <v>2.0092395966318706</v>
      </c>
      <c r="AK518" s="23">
        <f ca="1">SQRT(Inputs!$B$38)*D518+SQRT(1-Inputs!$B$38)*_xlfn.NORM.S.INV(RAND())</f>
        <v>0.73057914841527782</v>
      </c>
      <c r="AL518" s="23">
        <f ca="1">SQRT(Inputs!$B$38)*E518+SQRT(1-Inputs!$B$38)*_xlfn.NORM.S.INV(RAND())</f>
        <v>-1.69822409941332</v>
      </c>
      <c r="AM518" s="23">
        <f ca="1">SQRT(Inputs!$B$38)*F518+SQRT(1-Inputs!$B$38)*_xlfn.NORM.S.INV(RAND())</f>
        <v>0.17915978791327664</v>
      </c>
      <c r="AN518" s="23">
        <f ca="1">SQRT(Inputs!$B$38)*G518+SQRT(1-Inputs!$B$38)*_xlfn.NORM.S.INV(RAND())</f>
        <v>-1.8495506989750623</v>
      </c>
      <c r="AO518" s="23">
        <f ca="1">SQRT(Inputs!$B$38)*H518+SQRT(1-Inputs!$B$38)*_xlfn.NORM.S.INV(RAND())</f>
        <v>1.4479919302062056</v>
      </c>
      <c r="AP518" s="23">
        <f ca="1">SQRT(Inputs!$B$38)*I518+SQRT(1-Inputs!$B$38)*_xlfn.NORM.S.INV(RAND())</f>
        <v>0.64968914473087835</v>
      </c>
      <c r="AQ518" s="23">
        <f ca="1">SQRT(Inputs!$B$38)*J518+SQRT(1-Inputs!$B$38)*_xlfn.NORM.S.INV(RAND())</f>
        <v>8.1956265245087784E-2</v>
      </c>
      <c r="AR518" s="23">
        <f ca="1">SQRT(Inputs!$B$38)*K518+SQRT(1-Inputs!$B$38)*_xlfn.NORM.S.INV(RAND())</f>
        <v>0.26957021564353795</v>
      </c>
      <c r="AS518" s="23">
        <f ca="1">SQRT(Inputs!$B$38)*L518+SQRT(1-Inputs!$B$38)*_xlfn.NORM.S.INV(RAND())</f>
        <v>1.2239857412731374</v>
      </c>
      <c r="AT518" s="23">
        <f ca="1">SQRT(Inputs!$B$38)*M518+SQRT(1-Inputs!$B$38)*_xlfn.NORM.S.INV(RAND())</f>
        <v>-0.52683461846930668</v>
      </c>
      <c r="AU518" s="15">
        <f ca="1">Inputs!$B$6*EXP($B$8-0.5*C$5^2+C$5*N518)</f>
        <v>5514.4219446232219</v>
      </c>
      <c r="AV518" s="15">
        <f t="shared" ca="1" si="255"/>
        <v>6046.8475979758496</v>
      </c>
      <c r="AW518" s="15">
        <f t="shared" ca="1" si="256"/>
        <v>6520.2482529408944</v>
      </c>
      <c r="AX518" s="15">
        <f t="shared" ca="1" si="257"/>
        <v>7883.8304990093784</v>
      </c>
      <c r="AY518" s="15">
        <f t="shared" ca="1" si="258"/>
        <v>10087.242573142074</v>
      </c>
      <c r="AZ518" s="15">
        <f t="shared" ca="1" si="259"/>
        <v>14863.569213598395</v>
      </c>
      <c r="BA518" s="15">
        <f t="shared" ca="1" si="260"/>
        <v>17109.917286036041</v>
      </c>
      <c r="BB518" s="15">
        <f t="shared" ca="1" si="261"/>
        <v>22212.862658102968</v>
      </c>
      <c r="BC518" s="15">
        <f t="shared" ca="1" si="262"/>
        <v>30012.410645215467</v>
      </c>
      <c r="BD518" s="15">
        <f t="shared" ca="1" si="263"/>
        <v>37277.763809209318</v>
      </c>
      <c r="BE518" s="15">
        <f t="shared" ca="1" si="264"/>
        <v>45364.016230094923</v>
      </c>
      <c r="BF518" s="15">
        <f ca="1">Inputs!$B$13*EXP($B$9-0.5*C$6^2+C$6*Y518)</f>
        <v>12738.919960567113</v>
      </c>
      <c r="BG518" s="15">
        <f t="shared" ca="1" si="265"/>
        <v>15674.244577302936</v>
      </c>
      <c r="BH518" s="15">
        <f t="shared" ca="1" si="266"/>
        <v>15125.821594167852</v>
      </c>
      <c r="BI518" s="15">
        <f t="shared" ca="1" si="267"/>
        <v>19744.003661790055</v>
      </c>
      <c r="BJ518" s="15">
        <f t="shared" ca="1" si="268"/>
        <v>26006.156098144365</v>
      </c>
      <c r="BK518" s="15">
        <f t="shared" ca="1" si="269"/>
        <v>37594.921092562399</v>
      </c>
      <c r="BL518" s="15">
        <f t="shared" ca="1" si="270"/>
        <v>49526.361210686504</v>
      </c>
      <c r="BM518" s="15">
        <f t="shared" ca="1" si="271"/>
        <v>65739.880832784896</v>
      </c>
      <c r="BN518" s="15">
        <f t="shared" ca="1" si="272"/>
        <v>72503.950691615115</v>
      </c>
      <c r="BO518" s="15">
        <f t="shared" ca="1" si="273"/>
        <v>102289.28004441199</v>
      </c>
      <c r="BP518" s="15">
        <f t="shared" ca="1" si="274"/>
        <v>125812.99243364112</v>
      </c>
      <c r="BQ518" s="15">
        <f ca="1">Inputs!$B$20*EXP($B$10-0.5*C$7^2+C$7*AJ518)</f>
        <v>8747.9195659309862</v>
      </c>
      <c r="BR518" s="15">
        <f t="shared" ca="1" si="275"/>
        <v>14969.499451493119</v>
      </c>
      <c r="BS518" s="15">
        <f t="shared" ca="1" si="276"/>
        <v>12586.781229444823</v>
      </c>
      <c r="BT518" s="15">
        <f t="shared" ca="1" si="277"/>
        <v>18189.554326144887</v>
      </c>
      <c r="BU518" s="15">
        <f t="shared" ca="1" si="278"/>
        <v>16113.336944194147</v>
      </c>
      <c r="BV518" s="15">
        <f t="shared" ca="1" si="279"/>
        <v>31065.818423840628</v>
      </c>
      <c r="BW518" s="15">
        <f t="shared" ca="1" si="280"/>
        <v>49740.858244328992</v>
      </c>
      <c r="BX518" s="15">
        <f t="shared" ca="1" si="281"/>
        <v>70723.076211971915</v>
      </c>
      <c r="BY518" s="15">
        <f t="shared" ca="1" si="282"/>
        <v>104340.00423570313</v>
      </c>
      <c r="BZ518" s="15">
        <f t="shared" ca="1" si="283"/>
        <v>183346.43069715382</v>
      </c>
      <c r="CA518" s="15">
        <f t="shared" ca="1" si="284"/>
        <v>234529.12123867718</v>
      </c>
      <c r="CB518" s="15">
        <f ca="1">(AU518*DCF!C$10-DCF!C$5*MAX(AU518*DCF!C$10,0)-MAX(AU518-Inputs!$B$6,0)/Inputs!$B$10)*DCF!C$6</f>
        <v>1039.1371437700518</v>
      </c>
      <c r="CC518" s="15">
        <f ca="1">(AV518*DCF!D$10-DCF!D$5*MAX(AV518*DCF!D$10,0)-MAX(AV518-AU518,0)/Inputs!$B$10)*DCF!D$6</f>
        <v>1344.0600749580508</v>
      </c>
      <c r="CD518" s="15">
        <f ca="1">(AW518*DCF!E$10-DCF!E$5*MAX(AW518*DCF!E$10,0)-MAX(AW518-AV518,0)/Inputs!$B$10)*DCF!E$6</f>
        <v>1398.7920961741231</v>
      </c>
      <c r="CE518" s="15">
        <f ca="1">(AX518*DCF!F$10-DCF!F$5*MAX(AX518*DCF!F$10,0)-MAX(AX518-AW518,0)/Inputs!$B$10)*DCF!F$6</f>
        <v>1437.2999753672379</v>
      </c>
      <c r="CF518" s="15">
        <f ca="1">(AY518*DCF!G$10-DCF!G$5*MAX(AY518*DCF!G$10,0)-MAX(AY518-AX518,0)/Inputs!$B$10)*DCF!G$6</f>
        <v>1654.8400527313629</v>
      </c>
      <c r="CG518" s="15">
        <f ca="1">(AZ518*DCF!H$10-DCF!H$5*MAX(AZ518*DCF!H$10,0)-MAX(AZ518-AY518,0)/Inputs!$B$10)*DCF!H$6</f>
        <v>2037.6502021996503</v>
      </c>
      <c r="CH518" s="15">
        <f ca="1">(BA518*DCF!I$10-DCF!I$5*MAX(BA518*DCF!I$10,0)-MAX(BA518-AZ518,0)/Inputs!$B$10)*DCF!I$6</f>
        <v>2756.8779276705991</v>
      </c>
      <c r="CI518" s="15">
        <f ca="1">(BB518*DCF!J$10-DCF!J$5*MAX(BB518*DCF!J$10,0)-MAX(BB518-BA518,0)/Inputs!$B$10)*DCF!J$6</f>
        <v>3038.5114918298659</v>
      </c>
      <c r="CJ518" s="15">
        <f ca="1">(BC518*DCF!K$10-DCF!K$5*MAX(BC518*DCF!K$10,0)-MAX(BC518-BB518,0)/Inputs!$B$10)*DCF!K$6</f>
        <v>3739.6981245308566</v>
      </c>
      <c r="CK518" s="15">
        <f ca="1">(BD518*DCF!L$10-DCF!L$5*MAX(BD518*DCF!L$10,0)-MAX(BD518-BC518,0)/Inputs!$B$10)*DCF!L$6</f>
        <v>4682.6678547396523</v>
      </c>
      <c r="CL518" s="15">
        <f ca="1">(BE518*DCF!M$10-DCF!M$5*MAX(BE518*DCF!M$10,0)-MAX(BE518-BD518,0)/Inputs!$B$10)*DCF!M$6</f>
        <v>5435.4601778325414</v>
      </c>
      <c r="CM518" s="15">
        <f ca="1">(BF518*DCF!C$28-DCF!C$5*MAX(BF518*DCF!C$28,0)-MAX(BF518-Inputs!$B$13,0)/Inputs!$B$17)*DCF!C$6</f>
        <v>3575.613128597447</v>
      </c>
      <c r="CN518" s="15">
        <f ca="1">(BG518*DCF!D$28-DCF!D$5*MAX(BG518*DCF!D$28,0)-MAX(BG518-BF518,0)/Inputs!$B$17)*DCF!D$6</f>
        <v>3990.1872115431174</v>
      </c>
      <c r="CO518" s="15">
        <f ca="1">(BH518*DCF!E$28-DCF!E$5*MAX(BH518*DCF!E$28,0)-MAX(BH518-BG518,0)/Inputs!$B$17)*DCF!E$6</f>
        <v>4283.9020125550687</v>
      </c>
      <c r="CP518" s="15">
        <f ca="1">(BI518*DCF!F$28-DCF!F$5*MAX(BI518*DCF!F$28,0)-MAX(BI518-BH518,0)/Inputs!$B$17)*DCF!F$6</f>
        <v>4519.1638787442262</v>
      </c>
      <c r="CQ518" s="15">
        <f ca="1">(BJ518*DCF!G$28-DCF!G$5*MAX(BJ518*DCF!G$28,0)-MAX(BJ518-BI518,0)/Inputs!$B$17)*DCF!G$6</f>
        <v>5694.2623305190036</v>
      </c>
      <c r="CR518" s="15">
        <f ca="1">(BK518*DCF!H$28-DCF!H$5*MAX(BK518*DCF!H$28,0)-MAX(BK518-BJ518,0)/Inputs!$B$17)*DCF!H$6</f>
        <v>7497.06990249917</v>
      </c>
      <c r="CS518" s="15">
        <f ca="1">(BL518*DCF!I$28-DCF!I$5*MAX(BL518*DCF!I$28,0)-MAX(BL518-BK518,0)/Inputs!$B$17)*DCF!I$6</f>
        <v>9933.7468132742924</v>
      </c>
      <c r="CT518" s="15">
        <f ca="1">(BM518*DCF!J$28-DCF!J$5*MAX(BM518*DCF!J$28,0)-MAX(BM518-BL518,0)/Inputs!$B$17)*DCF!J$6</f>
        <v>12515.670659177964</v>
      </c>
      <c r="CU518" s="15">
        <f ca="1">(BN518*DCF!K$28-DCF!K$5*MAX(BN518*DCF!K$28,0)-MAX(BN518-BM518,0)/Inputs!$B$17)*DCF!K$6</f>
        <v>14483.11025146927</v>
      </c>
      <c r="CV518" s="15">
        <f ca="1">(BO518*DCF!L$28-DCF!L$5*MAX(BO518*DCF!L$28,0)-MAX(BO518-BN518,0)/Inputs!$B$17)*DCF!L$6</f>
        <v>17038.598725040276</v>
      </c>
      <c r="CW518" s="15">
        <f ca="1">(BP518*DCF!M$28-DCF!M$5*MAX(BP518*DCF!M$28,0)-MAX(BP518-BO518,0)/Inputs!$B$17)*DCF!M$6</f>
        <v>21212.898393602569</v>
      </c>
      <c r="CX518" s="15">
        <f ca="1">(BQ518*DCF!C$46-DCF!C$5*MAX(BQ518*DCF!C$46,0)-MAX(BQ518-Inputs!$B$20,0)/Inputs!$B$24)*DCF!C$6</f>
        <v>-4582.3923089591135</v>
      </c>
      <c r="CY518" s="15">
        <f ca="1">(BR518*DCF!D$46-DCF!D$5*MAX(BR518*DCF!D$46,0)-MAX(BR518-BQ518,0)/Inputs!$B$24)*DCF!D$6</f>
        <v>-5209.6409564974501</v>
      </c>
      <c r="CZ518" s="15">
        <f ca="1">(BS518*DCF!E$46-DCF!E$5*MAX(BS518*DCF!E$46,0)-MAX(BS518-BR518,0)/Inputs!$B$24)*DCF!E$6</f>
        <v>-1488.4087956121789</v>
      </c>
      <c r="DA518" s="15">
        <f ca="1">(BT518*DCF!F$46-DCF!F$5*MAX(BT518*DCF!F$46,0)-MAX(BT518-BS518,0)/Inputs!$B$24)*DCF!F$6</f>
        <v>-3364.8251508421722</v>
      </c>
      <c r="DB518" s="15">
        <f ca="1">(BU518*DCF!G$46-DCF!G$5*MAX(BU518*DCF!G$46,0)-MAX(BU518-BT518,0)/Inputs!$B$24)*DCF!G$6</f>
        <v>-542.02081873616316</v>
      </c>
      <c r="DC518" s="15">
        <f ca="1">(BV518*DCF!H$46-DCF!H$5*MAX(BV518*DCF!H$46,0)-MAX(BV518-BU518,0)/Inputs!$B$24)*DCF!H$6</f>
        <v>-4646.3920044261095</v>
      </c>
      <c r="DD518" s="15">
        <f ca="1">(BW518*DCF!I$46-DCF!I$5*MAX(BW518*DCF!I$46,0)-MAX(BW518-BV518,0)/Inputs!$B$24)*DCF!I$6</f>
        <v>-4212.0970790600468</v>
      </c>
      <c r="DE518" s="15">
        <f ca="1">(BX518*DCF!J$46-DCF!J$5*MAX(BX518*DCF!J$46,0)-MAX(BX518-BW518,0)/Inputs!$B$24)*DCF!J$6</f>
        <v>-2597.5039871918598</v>
      </c>
      <c r="DF518" s="15">
        <f ca="1">(BY518*DCF!K$46-DCF!K$5*MAX(BY518*DCF!K$46,0)-MAX(BY518-BX518,0)/Inputs!$B$24)*DCF!K$6</f>
        <v>-2275.0029534373189</v>
      </c>
      <c r="DG518" s="15">
        <f ca="1">(BZ518*DCF!L$46-DCF!L$5*MAX(BZ518*DCF!L$46,0)-MAX(BZ518-BY518,0)/Inputs!$B$24)*DCF!L$6</f>
        <v>-5205.5256737082227</v>
      </c>
      <c r="DH518" s="15">
        <f ca="1">(CA518*DCF!M$46-DCF!M$5*MAX(CA518*DCF!M$46,0)-MAX(CA518-BZ518,0)/Inputs!$B$24)*DCF!M$6</f>
        <v>7686.1037359916118</v>
      </c>
      <c r="DI518" s="15">
        <f ca="1">SUM(CB518:CL518)+BE518*DCF!M$10*(1+Inputs!$B$30)*(1-Inputs!$B$33)*(1-Inputs!$B$30/Inputs!$B$31)/(Inputs!$B$29-Inputs!$B$30)*DCF!M$6</f>
        <v>154813.6521671706</v>
      </c>
      <c r="DJ518" s="15">
        <f ca="1">SUM(CM518:CW518)+BP518*DCF!M$28*(1+Inputs!$B$30)*(1-Inputs!$B$33)*(1-Inputs!$B$30/Inputs!$B$31)/(Inputs!$B$29-Inputs!$B$30)*DCF!M$6</f>
        <v>571596.51883690688</v>
      </c>
      <c r="DK518" s="15">
        <f ca="1">SUM(CX518:DH518)+CA518*DCF!M$46*(1+Inputs!$B$30)*(1-Inputs!$B$33)*(1-Inputs!$B$30/Inputs!$B$31)/(Inputs!$B$29-Inputs!$B$30)*DCF!M$6</f>
        <v>336172.09719296684</v>
      </c>
      <c r="DM518" s="15">
        <f ca="1">DI518+DJ518+DK518+Inputs!$B$34+Inputs!$B$36-Inputs!$B$35</f>
        <v>1139433.2681970443</v>
      </c>
    </row>
    <row r="519" spans="1:117" x14ac:dyDescent="0.75">
      <c r="A519" s="11">
        <v>506</v>
      </c>
      <c r="C519" s="23">
        <f t="shared" ca="1" si="290"/>
        <v>0.84562132500786025</v>
      </c>
      <c r="D519" s="23">
        <f t="shared" ca="1" si="290"/>
        <v>-1.4969673141756072</v>
      </c>
      <c r="E519" s="23">
        <f t="shared" ca="1" si="290"/>
        <v>0.79350888836856248</v>
      </c>
      <c r="F519" s="23">
        <f t="shared" ca="1" si="290"/>
        <v>-1.5075452482450924</v>
      </c>
      <c r="G519" s="23">
        <f t="shared" ca="1" si="290"/>
        <v>0.54719442089052905</v>
      </c>
      <c r="H519" s="23">
        <f t="shared" ca="1" si="290"/>
        <v>-2.0427166148087861</v>
      </c>
      <c r="I519" s="23">
        <f t="shared" ca="1" si="290"/>
        <v>-1.0658685442374041</v>
      </c>
      <c r="J519" s="23">
        <f t="shared" ca="1" si="290"/>
        <v>0.13620456793729502</v>
      </c>
      <c r="K519" s="23">
        <f t="shared" ca="1" si="290"/>
        <v>0.64382366567895333</v>
      </c>
      <c r="L519" s="23">
        <f t="shared" ca="1" si="290"/>
        <v>-0.21586275501858973</v>
      </c>
      <c r="M519" s="23">
        <f t="shared" ca="1" si="290"/>
        <v>2.0164253779874945</v>
      </c>
      <c r="N519" s="23">
        <f ca="1">SQRT(Inputs!$B$38)*C519+SQRT(1-Inputs!$B$38)*_xlfn.NORM.S.INV(RAND())</f>
        <v>0.73624832572458965</v>
      </c>
      <c r="O519" s="23">
        <f ca="1">SQRT(Inputs!$B$38)*D519+SQRT(1-Inputs!$B$38)*_xlfn.NORM.S.INV(RAND())</f>
        <v>-1.5996892264080831</v>
      </c>
      <c r="P519" s="23">
        <f ca="1">SQRT(Inputs!$B$38)*E519+SQRT(1-Inputs!$B$38)*_xlfn.NORM.S.INV(RAND())</f>
        <v>-1.3768102233111001</v>
      </c>
      <c r="Q519" s="23">
        <f ca="1">SQRT(Inputs!$B$38)*F519+SQRT(1-Inputs!$B$38)*_xlfn.NORM.S.INV(RAND())</f>
        <v>-0.82565657407871107</v>
      </c>
      <c r="R519" s="23">
        <f ca="1">SQRT(Inputs!$B$38)*G519+SQRT(1-Inputs!$B$38)*_xlfn.NORM.S.INV(RAND())</f>
        <v>0.52032214610336891</v>
      </c>
      <c r="S519" s="23">
        <f ca="1">SQRT(Inputs!$B$38)*H519+SQRT(1-Inputs!$B$38)*_xlfn.NORM.S.INV(RAND())</f>
        <v>-1.7185136087150115</v>
      </c>
      <c r="T519" s="23">
        <f ca="1">SQRT(Inputs!$B$38)*I519+SQRT(1-Inputs!$B$38)*_xlfn.NORM.S.INV(RAND())</f>
        <v>-0.69247353642580112</v>
      </c>
      <c r="U519" s="23">
        <f ca="1">SQRT(Inputs!$B$38)*J519+SQRT(1-Inputs!$B$38)*_xlfn.NORM.S.INV(RAND())</f>
        <v>0.30776751528676116</v>
      </c>
      <c r="V519" s="23">
        <f ca="1">SQRT(Inputs!$B$38)*K519+SQRT(1-Inputs!$B$38)*_xlfn.NORM.S.INV(RAND())</f>
        <v>0.30583972393505066</v>
      </c>
      <c r="W519" s="23">
        <f ca="1">SQRT(Inputs!$B$38)*L519+SQRT(1-Inputs!$B$38)*_xlfn.NORM.S.INV(RAND())</f>
        <v>0.21358955778015998</v>
      </c>
      <c r="X519" s="23">
        <f ca="1">SQRT(Inputs!$B$38)*M519+SQRT(1-Inputs!$B$38)*_xlfn.NORM.S.INV(RAND())</f>
        <v>-0.32894221438515658</v>
      </c>
      <c r="Y519" s="23">
        <f ca="1">SQRT(Inputs!$B$38)*C519+SQRT(1-Inputs!$B$38)*_xlfn.NORM.S.INV(RAND())</f>
        <v>-0.33843033539618961</v>
      </c>
      <c r="Z519" s="23">
        <f ca="1">SQRT(Inputs!$B$38)*D519+SQRT(1-Inputs!$B$38)*_xlfn.NORM.S.INV(RAND())</f>
        <v>-0.22396854454240112</v>
      </c>
      <c r="AA519" s="23">
        <f ca="1">SQRT(Inputs!$B$38)*E519+SQRT(1-Inputs!$B$38)*_xlfn.NORM.S.INV(RAND())</f>
        <v>0.53406429592101146</v>
      </c>
      <c r="AB519" s="23">
        <f ca="1">SQRT(Inputs!$B$38)*F519+SQRT(1-Inputs!$B$38)*_xlfn.NORM.S.INV(RAND())</f>
        <v>7.1803759905011755E-2</v>
      </c>
      <c r="AC519" s="23">
        <f ca="1">SQRT(Inputs!$B$38)*G519+SQRT(1-Inputs!$B$38)*_xlfn.NORM.S.INV(RAND())</f>
        <v>0.25080903334712301</v>
      </c>
      <c r="AD519" s="23">
        <f ca="1">SQRT(Inputs!$B$38)*H519+SQRT(1-Inputs!$B$38)*_xlfn.NORM.S.INV(RAND())</f>
        <v>-2.2059880165996528</v>
      </c>
      <c r="AE519" s="23">
        <f ca="1">SQRT(Inputs!$B$38)*I519+SQRT(1-Inputs!$B$38)*_xlfn.NORM.S.INV(RAND())</f>
        <v>-2.0575103927830019E-2</v>
      </c>
      <c r="AF519" s="23">
        <f ca="1">SQRT(Inputs!$B$38)*J519+SQRT(1-Inputs!$B$38)*_xlfn.NORM.S.INV(RAND())</f>
        <v>0.5590279997157257</v>
      </c>
      <c r="AG519" s="23">
        <f ca="1">SQRT(Inputs!$B$38)*K519+SQRT(1-Inputs!$B$38)*_xlfn.NORM.S.INV(RAND())</f>
        <v>0.65593548139335178</v>
      </c>
      <c r="AH519" s="23">
        <f ca="1">SQRT(Inputs!$B$38)*L519+SQRT(1-Inputs!$B$38)*_xlfn.NORM.S.INV(RAND())</f>
        <v>-0.36247509868156269</v>
      </c>
      <c r="AI519" s="23">
        <f ca="1">SQRT(Inputs!$B$38)*M519+SQRT(1-Inputs!$B$38)*_xlfn.NORM.S.INV(RAND())</f>
        <v>1.9382579997927509</v>
      </c>
      <c r="AJ519" s="23">
        <f ca="1">SQRT(Inputs!$B$38)*C519+SQRT(1-Inputs!$B$38)*_xlfn.NORM.S.INV(RAND())</f>
        <v>0.94510046142754456</v>
      </c>
      <c r="AK519" s="23">
        <f ca="1">SQRT(Inputs!$B$38)*D519+SQRT(1-Inputs!$B$38)*_xlfn.NORM.S.INV(RAND())</f>
        <v>0.25155698436287643</v>
      </c>
      <c r="AL519" s="23">
        <f ca="1">SQRT(Inputs!$B$38)*E519+SQRT(1-Inputs!$B$38)*_xlfn.NORM.S.INV(RAND())</f>
        <v>-0.47984703696134057</v>
      </c>
      <c r="AM519" s="23">
        <f ca="1">SQRT(Inputs!$B$38)*F519+SQRT(1-Inputs!$B$38)*_xlfn.NORM.S.INV(RAND())</f>
        <v>0.97158686244406878</v>
      </c>
      <c r="AN519" s="23">
        <f ca="1">SQRT(Inputs!$B$38)*G519+SQRT(1-Inputs!$B$38)*_xlfn.NORM.S.INV(RAND())</f>
        <v>-0.89056686635569737</v>
      </c>
      <c r="AO519" s="23">
        <f ca="1">SQRT(Inputs!$B$38)*H519+SQRT(1-Inputs!$B$38)*_xlfn.NORM.S.INV(RAND())</f>
        <v>0.44595236237422542</v>
      </c>
      <c r="AP519" s="23">
        <f ca="1">SQRT(Inputs!$B$38)*I519+SQRT(1-Inputs!$B$38)*_xlfn.NORM.S.INV(RAND())</f>
        <v>-1.6848303306742456</v>
      </c>
      <c r="AQ519" s="23">
        <f ca="1">SQRT(Inputs!$B$38)*J519+SQRT(1-Inputs!$B$38)*_xlfn.NORM.S.INV(RAND())</f>
        <v>-0.47193386038360308</v>
      </c>
      <c r="AR519" s="23">
        <f ca="1">SQRT(Inputs!$B$38)*K519+SQRT(1-Inputs!$B$38)*_xlfn.NORM.S.INV(RAND())</f>
        <v>1.1962256353222158</v>
      </c>
      <c r="AS519" s="23">
        <f ca="1">SQRT(Inputs!$B$38)*L519+SQRT(1-Inputs!$B$38)*_xlfn.NORM.S.INV(RAND())</f>
        <v>4.273625665176474E-2</v>
      </c>
      <c r="AT519" s="23">
        <f ca="1">SQRT(Inputs!$B$38)*M519+SQRT(1-Inputs!$B$38)*_xlfn.NORM.S.INV(RAND())</f>
        <v>1.839886903728265</v>
      </c>
      <c r="AU519" s="15">
        <f ca="1">Inputs!$B$6*EXP($B$8-0.5*C$5^2+C$5*N519)</f>
        <v>5590.3165746561954</v>
      </c>
      <c r="AV519" s="15">
        <f t="shared" ca="1" si="255"/>
        <v>5378.520229470575</v>
      </c>
      <c r="AW519" s="15">
        <f t="shared" ca="1" si="256"/>
        <v>5446.6630894054651</v>
      </c>
      <c r="AX519" s="15">
        <f t="shared" ca="1" si="257"/>
        <v>5998.0801888667902</v>
      </c>
      <c r="AY519" s="15">
        <f t="shared" ca="1" si="258"/>
        <v>7789.5195156543377</v>
      </c>
      <c r="AZ519" s="15">
        <f t="shared" ca="1" si="259"/>
        <v>7884.244476846151</v>
      </c>
      <c r="BA519" s="15">
        <f t="shared" ca="1" si="260"/>
        <v>8973.7853575261597</v>
      </c>
      <c r="BB519" s="15">
        <f t="shared" ca="1" si="261"/>
        <v>11330.699513814126</v>
      </c>
      <c r="BC519" s="15">
        <f t="shared" ca="1" si="262"/>
        <v>14293.023698802801</v>
      </c>
      <c r="BD519" s="15">
        <f t="shared" ca="1" si="263"/>
        <v>17863.636685940834</v>
      </c>
      <c r="BE519" s="15">
        <f t="shared" ca="1" si="264"/>
        <v>21243.50689666799</v>
      </c>
      <c r="BF519" s="15">
        <f ca="1">Inputs!$B$13*EXP($B$9-0.5*C$6^2+C$6*Y519)</f>
        <v>12933.500974718801</v>
      </c>
      <c r="BG519" s="15">
        <f t="shared" ca="1" si="265"/>
        <v>15138.210669701568</v>
      </c>
      <c r="BH519" s="15">
        <f t="shared" ca="1" si="266"/>
        <v>20209.219330014203</v>
      </c>
      <c r="BI519" s="15">
        <f t="shared" ca="1" si="267"/>
        <v>25014.057555729112</v>
      </c>
      <c r="BJ519" s="15">
        <f t="shared" ca="1" si="268"/>
        <v>31794.543125448359</v>
      </c>
      <c r="BK519" s="15">
        <f t="shared" ca="1" si="269"/>
        <v>28898.490063948924</v>
      </c>
      <c r="BL519" s="15">
        <f t="shared" ca="1" si="270"/>
        <v>35403.782374311566</v>
      </c>
      <c r="BM519" s="15">
        <f t="shared" ca="1" si="271"/>
        <v>46648.547167767058</v>
      </c>
      <c r="BN519" s="15">
        <f t="shared" ca="1" si="272"/>
        <v>62063.542215722344</v>
      </c>
      <c r="BO519" s="15">
        <f t="shared" ca="1" si="273"/>
        <v>73212.144824296585</v>
      </c>
      <c r="BP519" s="15">
        <f t="shared" ca="1" si="274"/>
        <v>112239.34162877184</v>
      </c>
      <c r="BQ519" s="15">
        <f ca="1">Inputs!$B$20*EXP($B$10-0.5*C$7^2+C$7*AJ519)</f>
        <v>5997.748681338353</v>
      </c>
      <c r="BR519" s="15">
        <f t="shared" ca="1" si="275"/>
        <v>8815.0031003140066</v>
      </c>
      <c r="BS519" s="15">
        <f t="shared" ca="1" si="276"/>
        <v>10517.168294689787</v>
      </c>
      <c r="BT519" s="15">
        <f t="shared" ca="1" si="277"/>
        <v>18710.568124774923</v>
      </c>
      <c r="BU519" s="15">
        <f t="shared" ca="1" si="278"/>
        <v>20903.853251931792</v>
      </c>
      <c r="BV519" s="15">
        <f t="shared" ca="1" si="279"/>
        <v>32157.196321017895</v>
      </c>
      <c r="BW519" s="15">
        <f t="shared" ca="1" si="280"/>
        <v>31414.059596233081</v>
      </c>
      <c r="BX519" s="15">
        <f t="shared" ca="1" si="281"/>
        <v>39971.237492942513</v>
      </c>
      <c r="BY519" s="15">
        <f t="shared" ca="1" si="282"/>
        <v>70409.98924147099</v>
      </c>
      <c r="BZ519" s="15">
        <f t="shared" ca="1" si="283"/>
        <v>99574.30293380114</v>
      </c>
      <c r="CA519" s="15">
        <f t="shared" ca="1" si="284"/>
        <v>193964.42175994345</v>
      </c>
      <c r="CB519" s="15">
        <f ca="1">(AU519*DCF!C$10-DCF!C$5*MAX(AU519*DCF!C$10,0)-MAX(AU519-Inputs!$B$6,0)/Inputs!$B$10)*DCF!C$6</f>
        <v>1038.5960015303951</v>
      </c>
      <c r="CC519" s="15">
        <f ca="1">(AV519*DCF!D$10-DCF!D$5*MAX(AV519*DCF!D$10,0)-MAX(AV519-AU519,0)/Inputs!$B$10)*DCF!D$6</f>
        <v>1310.9778676549793</v>
      </c>
      <c r="CD519" s="15">
        <f ca="1">(AW519*DCF!E$10-DCF!E$5*MAX(AW519*DCF!E$10,0)-MAX(AW519-AV519,0)/Inputs!$B$10)*DCF!E$6</f>
        <v>1242.1992097971051</v>
      </c>
      <c r="CE519" s="15">
        <f ca="1">(AX519*DCF!F$10-DCF!F$5*MAX(AX519*DCF!F$10,0)-MAX(AX519-AW519,0)/Inputs!$B$10)*DCF!F$6</f>
        <v>1194.6351190251712</v>
      </c>
      <c r="CF519" s="15">
        <f ca="1">(AY519*DCF!G$10-DCF!G$5*MAX(AY519*DCF!G$10,0)-MAX(AY519-AX519,0)/Inputs!$B$10)*DCF!G$6</f>
        <v>1260.6058236082595</v>
      </c>
      <c r="CG519" s="15">
        <f ca="1">(AZ519*DCF!H$10-DCF!H$5*MAX(AZ519*DCF!H$10,0)-MAX(AZ519-AY519,0)/Inputs!$B$10)*DCF!H$6</f>
        <v>1513.9116053767789</v>
      </c>
      <c r="CH519" s="15">
        <f ca="1">(BA519*DCF!I$10-DCF!I$5*MAX(BA519*DCF!I$10,0)-MAX(BA519-AZ519,0)/Inputs!$B$10)*DCF!I$6</f>
        <v>1460.4603416383131</v>
      </c>
      <c r="CI519" s="15">
        <f ca="1">(BB519*DCF!J$10-DCF!J$5*MAX(BB519*DCF!J$10,0)-MAX(BB519-BA519,0)/Inputs!$B$10)*DCF!J$6</f>
        <v>1587.2228259108417</v>
      </c>
      <c r="CJ519" s="15">
        <f ca="1">(BC519*DCF!K$10-DCF!K$5*MAX(BC519*DCF!K$10,0)-MAX(BC519-BB519,0)/Inputs!$B$10)*DCF!K$6</f>
        <v>1886.2669771872879</v>
      </c>
      <c r="CK519" s="15">
        <f ca="1">(BD519*DCF!L$10-DCF!L$5*MAX(BD519*DCF!L$10,0)-MAX(BD519-BC519,0)/Inputs!$B$10)*DCF!L$6</f>
        <v>2232.4380340700018</v>
      </c>
      <c r="CL519" s="15">
        <f ca="1">(BE519*DCF!M$10-DCF!M$5*MAX(BE519*DCF!M$10,0)-MAX(BE519-BD519,0)/Inputs!$B$10)*DCF!M$6</f>
        <v>2593.9719773560146</v>
      </c>
      <c r="CM519" s="15">
        <f ca="1">(BF519*DCF!C$28-DCF!C$5*MAX(BF519*DCF!C$28,0)-MAX(BF519-Inputs!$B$13,0)/Inputs!$B$17)*DCF!C$6</f>
        <v>3590.060099472375</v>
      </c>
      <c r="CN519" s="15">
        <f ca="1">(BG519*DCF!D$28-DCF!D$5*MAX(BG519*DCF!D$28,0)-MAX(BG519-BF519,0)/Inputs!$B$17)*DCF!D$6</f>
        <v>3988.1865239988924</v>
      </c>
      <c r="CO519" s="15">
        <f ca="1">(BH519*DCF!E$28-DCF!E$5*MAX(BH519*DCF!E$28,0)-MAX(BH519-BG519,0)/Inputs!$B$17)*DCF!E$6</f>
        <v>4724.1847629635813</v>
      </c>
      <c r="CP519" s="15">
        <f ca="1">(BI519*DCF!F$28-DCF!F$5*MAX(BI519*DCF!F$28,0)-MAX(BI519-BH519,0)/Inputs!$B$17)*DCF!F$6</f>
        <v>5915.8609892773884</v>
      </c>
      <c r="CQ519" s="15">
        <f ca="1">(BJ519*DCF!G$28-DCF!G$5*MAX(BJ519*DCF!G$28,0)-MAX(BJ519-BI519,0)/Inputs!$B$17)*DCF!G$6</f>
        <v>7108.9247485929991</v>
      </c>
      <c r="CR519" s="15">
        <f ca="1">(BK519*DCF!H$28-DCF!H$5*MAX(BK519*DCF!H$28,0)-MAX(BK519-BJ519,0)/Inputs!$B$17)*DCF!H$6</f>
        <v>7146.9154220004357</v>
      </c>
      <c r="CS519" s="15">
        <f ca="1">(BL519*DCF!I$28-DCF!I$5*MAX(BL519*DCF!I$28,0)-MAX(BL519-BK519,0)/Inputs!$B$17)*DCF!I$6</f>
        <v>7391.5980693088986</v>
      </c>
      <c r="CT519" s="15">
        <f ca="1">(BM519*DCF!J$28-DCF!J$5*MAX(BM519*DCF!J$28,0)-MAX(BM519-BL519,0)/Inputs!$B$17)*DCF!J$6</f>
        <v>8915.5346589752426</v>
      </c>
      <c r="CU519" s="15">
        <f ca="1">(BN519*DCF!K$28-DCF!K$5*MAX(BN519*DCF!K$28,0)-MAX(BN519-BM519,0)/Inputs!$B$17)*DCF!K$6</f>
        <v>11218.64792991606</v>
      </c>
      <c r="CV519" s="15">
        <f ca="1">(BO519*DCF!L$28-DCF!L$5*MAX(BO519*DCF!L$28,0)-MAX(BO519-BN519,0)/Inputs!$B$17)*DCF!L$6</f>
        <v>13345.876630815763</v>
      </c>
      <c r="CW519" s="15">
        <f ca="1">(BP519*DCF!M$28-DCF!M$5*MAX(BP519*DCF!M$28,0)-MAX(BP519-BO519,0)/Inputs!$B$17)*DCF!M$6</f>
        <v>17038.458380849268</v>
      </c>
      <c r="CX519" s="15">
        <f ca="1">(BQ519*DCF!C$46-DCF!C$5*MAX(BQ519*DCF!C$46,0)-MAX(BQ519-Inputs!$B$20,0)/Inputs!$B$24)*DCF!C$6</f>
        <v>-2676.9621348764567</v>
      </c>
      <c r="CY519" s="15">
        <f ca="1">(BR519*DCF!D$46-DCF!D$5*MAX(BR519*DCF!D$46,0)-MAX(BR519-BQ519,0)/Inputs!$B$24)*DCF!D$6</f>
        <v>-2706.6145359359775</v>
      </c>
      <c r="CZ519" s="15">
        <f ca="1">(BS519*DCF!E$46-DCF!E$5*MAX(BS519*DCF!E$46,0)-MAX(BS519-BR519,0)/Inputs!$B$24)*DCF!E$6</f>
        <v>-1914.6201223672331</v>
      </c>
      <c r="DA519" s="15">
        <f ca="1">(BT519*DCF!F$46-DCF!F$5*MAX(BT519*DCF!F$46,0)-MAX(BT519-BS519,0)/Inputs!$B$24)*DCF!F$6</f>
        <v>-4346.0977593427342</v>
      </c>
      <c r="DB519" s="15">
        <f ca="1">(BU519*DCF!G$46-DCF!G$5*MAX(BU519*DCF!G$46,0)-MAX(BU519-BT519,0)/Inputs!$B$24)*DCF!G$6</f>
        <v>-1440.9421051765901</v>
      </c>
      <c r="DC519" s="15">
        <f ca="1">(BV519*DCF!H$46-DCF!H$5*MAX(BV519*DCF!H$46,0)-MAX(BV519-BU519,0)/Inputs!$B$24)*DCF!H$6</f>
        <v>-3496.9074083415526</v>
      </c>
      <c r="DD519" s="15">
        <f ca="1">(BW519*DCF!I$46-DCF!I$5*MAX(BW519*DCF!I$46,0)-MAX(BW519-BV519,0)/Inputs!$B$24)*DCF!I$6</f>
        <v>725.51988158872018</v>
      </c>
      <c r="DE519" s="15">
        <f ca="1">(BX519*DCF!J$46-DCF!J$5*MAX(BX519*DCF!J$46,0)-MAX(BX519-BW519,0)/Inputs!$B$24)*DCF!J$6</f>
        <v>-592.54092705573191</v>
      </c>
      <c r="DF519" s="15">
        <f ca="1">(BY519*DCF!K$46-DCF!K$5*MAX(BY519*DCF!K$46,0)-MAX(BY519-BX519,0)/Inputs!$B$24)*DCF!K$6</f>
        <v>-3434.6299949975942</v>
      </c>
      <c r="DG519" s="15">
        <f ca="1">(BZ519*DCF!L$46-DCF!L$5*MAX(BZ519*DCF!L$46,0)-MAX(BZ519-BY519,0)/Inputs!$B$24)*DCF!L$6</f>
        <v>283.13030867382884</v>
      </c>
      <c r="DH519" s="15">
        <f ca="1">(CA519*DCF!M$46-DCF!M$5*MAX(CA519*DCF!M$46,0)-MAX(CA519-BZ519,0)/Inputs!$B$24)*DCF!M$6</f>
        <v>-4526.7901731312668</v>
      </c>
      <c r="DI519" s="15">
        <f ca="1">SUM(CB519:CL519)+BE519*DCF!M$10*(1+Inputs!$B$30)*(1-Inputs!$B$33)*(1-Inputs!$B$30/Inputs!$B$31)/(Inputs!$B$29-Inputs!$B$30)*DCF!M$6</f>
        <v>76442.246392879038</v>
      </c>
      <c r="DJ519" s="15">
        <f ca="1">SUM(CM519:CW519)+BP519*DCF!M$28*(1+Inputs!$B$30)*(1-Inputs!$B$33)*(1-Inputs!$B$30/Inputs!$B$31)/(Inputs!$B$29-Inputs!$B$30)*DCF!M$6</f>
        <v>506869.01083552069</v>
      </c>
      <c r="DK519" s="15">
        <f ca="1">SUM(CX519:DH519)+CA519*DCF!M$46*(1+Inputs!$B$30)*(1-Inputs!$B$33)*(1-Inputs!$B$30/Inputs!$B$31)/(Inputs!$B$29-Inputs!$B$30)*DCF!M$6</f>
        <v>275764.51762451965</v>
      </c>
      <c r="DM519" s="15">
        <f ca="1">DI519+DJ519+DK519+Inputs!$B$34+Inputs!$B$36-Inputs!$B$35</f>
        <v>935926.77485291939</v>
      </c>
    </row>
    <row r="520" spans="1:117" x14ac:dyDescent="0.75">
      <c r="A520" s="11">
        <v>507</v>
      </c>
      <c r="C520" s="23">
        <f t="shared" ca="1" si="290"/>
        <v>0.83938473409522507</v>
      </c>
      <c r="D520" s="23">
        <f t="shared" ca="1" si="290"/>
        <v>1.136823182376236</v>
      </c>
      <c r="E520" s="23">
        <f t="shared" ca="1" si="290"/>
        <v>-0.3709103306059135</v>
      </c>
      <c r="F520" s="23">
        <f t="shared" ca="1" si="290"/>
        <v>1.351098550883594</v>
      </c>
      <c r="G520" s="23">
        <f t="shared" ca="1" si="290"/>
        <v>-1.3108280484186883</v>
      </c>
      <c r="H520" s="23">
        <f t="shared" ca="1" si="290"/>
        <v>1.1011889936641088</v>
      </c>
      <c r="I520" s="23">
        <f t="shared" ca="1" si="290"/>
        <v>0.90951684973452473</v>
      </c>
      <c r="J520" s="23">
        <f t="shared" ca="1" si="290"/>
        <v>4.9876946369399863E-2</v>
      </c>
      <c r="K520" s="23">
        <f t="shared" ca="1" si="290"/>
        <v>-1.3477547582043667</v>
      </c>
      <c r="L520" s="23">
        <f t="shared" ca="1" si="290"/>
        <v>-0.2327389638471575</v>
      </c>
      <c r="M520" s="23">
        <f t="shared" ca="1" si="290"/>
        <v>-0.58795479349365809</v>
      </c>
      <c r="N520" s="23">
        <f ca="1">SQRT(Inputs!$B$38)*C520+SQRT(1-Inputs!$B$38)*_xlfn.NORM.S.INV(RAND())</f>
        <v>0.21609669507856014</v>
      </c>
      <c r="O520" s="23">
        <f ca="1">SQRT(Inputs!$B$38)*D520+SQRT(1-Inputs!$B$38)*_xlfn.NORM.S.INV(RAND())</f>
        <v>1.6340610805289719</v>
      </c>
      <c r="P520" s="23">
        <f ca="1">SQRT(Inputs!$B$38)*E520+SQRT(1-Inputs!$B$38)*_xlfn.NORM.S.INV(RAND())</f>
        <v>0.44799346820405284</v>
      </c>
      <c r="Q520" s="23">
        <f ca="1">SQRT(Inputs!$B$38)*F520+SQRT(1-Inputs!$B$38)*_xlfn.NORM.S.INV(RAND())</f>
        <v>0.5156425881290273</v>
      </c>
      <c r="R520" s="23">
        <f ca="1">SQRT(Inputs!$B$38)*G520+SQRT(1-Inputs!$B$38)*_xlfn.NORM.S.INV(RAND())</f>
        <v>-1.6527263109613863</v>
      </c>
      <c r="S520" s="23">
        <f ca="1">SQRT(Inputs!$B$38)*H520+SQRT(1-Inputs!$B$38)*_xlfn.NORM.S.INV(RAND())</f>
        <v>1.3800554745269449</v>
      </c>
      <c r="T520" s="23">
        <f ca="1">SQRT(Inputs!$B$38)*I520+SQRT(1-Inputs!$B$38)*_xlfn.NORM.S.INV(RAND())</f>
        <v>-0.41473024998479113</v>
      </c>
      <c r="U520" s="23">
        <f ca="1">SQRT(Inputs!$B$38)*J520+SQRT(1-Inputs!$B$38)*_xlfn.NORM.S.INV(RAND())</f>
        <v>-0.46631776094301564</v>
      </c>
      <c r="V520" s="23">
        <f ca="1">SQRT(Inputs!$B$38)*K520+SQRT(1-Inputs!$B$38)*_xlfn.NORM.S.INV(RAND())</f>
        <v>-1.0195774968172679</v>
      </c>
      <c r="W520" s="23">
        <f ca="1">SQRT(Inputs!$B$38)*L520+SQRT(1-Inputs!$B$38)*_xlfn.NORM.S.INV(RAND())</f>
        <v>-0.38461332342256771</v>
      </c>
      <c r="X520" s="23">
        <f ca="1">SQRT(Inputs!$B$38)*M520+SQRT(1-Inputs!$B$38)*_xlfn.NORM.S.INV(RAND())</f>
        <v>0.36521302800141253</v>
      </c>
      <c r="Y520" s="23">
        <f ca="1">SQRT(Inputs!$B$38)*C520+SQRT(1-Inputs!$B$38)*_xlfn.NORM.S.INV(RAND())</f>
        <v>0.74267106857456699</v>
      </c>
      <c r="Z520" s="23">
        <f ca="1">SQRT(Inputs!$B$38)*D520+SQRT(1-Inputs!$B$38)*_xlfn.NORM.S.INV(RAND())</f>
        <v>0.63106387178350309</v>
      </c>
      <c r="AA520" s="23">
        <f ca="1">SQRT(Inputs!$B$38)*E520+SQRT(1-Inputs!$B$38)*_xlfn.NORM.S.INV(RAND())</f>
        <v>-0.52352799874416078</v>
      </c>
      <c r="AB520" s="23">
        <f ca="1">SQRT(Inputs!$B$38)*F520+SQRT(1-Inputs!$B$38)*_xlfn.NORM.S.INV(RAND())</f>
        <v>-0.15721164650513386</v>
      </c>
      <c r="AC520" s="23">
        <f ca="1">SQRT(Inputs!$B$38)*G520+SQRT(1-Inputs!$B$38)*_xlfn.NORM.S.INV(RAND())</f>
        <v>-1.3325567895649453</v>
      </c>
      <c r="AD520" s="23">
        <f ca="1">SQRT(Inputs!$B$38)*H520+SQRT(1-Inputs!$B$38)*_xlfn.NORM.S.INV(RAND())</f>
        <v>-7.2652198707996329E-2</v>
      </c>
      <c r="AE520" s="23">
        <f ca="1">SQRT(Inputs!$B$38)*I520+SQRT(1-Inputs!$B$38)*_xlfn.NORM.S.INV(RAND())</f>
        <v>-1.0017232247410277</v>
      </c>
      <c r="AF520" s="23">
        <f ca="1">SQRT(Inputs!$B$38)*J520+SQRT(1-Inputs!$B$38)*_xlfn.NORM.S.INV(RAND())</f>
        <v>0.55466721693678567</v>
      </c>
      <c r="AG520" s="23">
        <f ca="1">SQRT(Inputs!$B$38)*K520+SQRT(1-Inputs!$B$38)*_xlfn.NORM.S.INV(RAND())</f>
        <v>-1.8040912879486299</v>
      </c>
      <c r="AH520" s="23">
        <f ca="1">SQRT(Inputs!$B$38)*L520+SQRT(1-Inputs!$B$38)*_xlfn.NORM.S.INV(RAND())</f>
        <v>0.23613549837253769</v>
      </c>
      <c r="AI520" s="23">
        <f ca="1">SQRT(Inputs!$B$38)*M520+SQRT(1-Inputs!$B$38)*_xlfn.NORM.S.INV(RAND())</f>
        <v>-3.8618160674551705E-3</v>
      </c>
      <c r="AJ520" s="23">
        <f ca="1">SQRT(Inputs!$B$38)*C520+SQRT(1-Inputs!$B$38)*_xlfn.NORM.S.INV(RAND())</f>
        <v>0.70630706389542852</v>
      </c>
      <c r="AK520" s="23">
        <f ca="1">SQRT(Inputs!$B$38)*D520+SQRT(1-Inputs!$B$38)*_xlfn.NORM.S.INV(RAND())</f>
        <v>1.0687786593849991</v>
      </c>
      <c r="AL520" s="23">
        <f ca="1">SQRT(Inputs!$B$38)*E520+SQRT(1-Inputs!$B$38)*_xlfn.NORM.S.INV(RAND())</f>
        <v>-0.44956093787755452</v>
      </c>
      <c r="AM520" s="23">
        <f ca="1">SQRT(Inputs!$B$38)*F520+SQRT(1-Inputs!$B$38)*_xlfn.NORM.S.INV(RAND())</f>
        <v>1.0606971527519109</v>
      </c>
      <c r="AN520" s="23">
        <f ca="1">SQRT(Inputs!$B$38)*G520+SQRT(1-Inputs!$B$38)*_xlfn.NORM.S.INV(RAND())</f>
        <v>-0.92779964195810694</v>
      </c>
      <c r="AO520" s="23">
        <f ca="1">SQRT(Inputs!$B$38)*H520+SQRT(1-Inputs!$B$38)*_xlfn.NORM.S.INV(RAND())</f>
        <v>0.64673405116643923</v>
      </c>
      <c r="AP520" s="23">
        <f ca="1">SQRT(Inputs!$B$38)*I520+SQRT(1-Inputs!$B$38)*_xlfn.NORM.S.INV(RAND())</f>
        <v>-0.36247139279681795</v>
      </c>
      <c r="AQ520" s="23">
        <f ca="1">SQRT(Inputs!$B$38)*J520+SQRT(1-Inputs!$B$38)*_xlfn.NORM.S.INV(RAND())</f>
        <v>-0.30219728182097622</v>
      </c>
      <c r="AR520" s="23">
        <f ca="1">SQRT(Inputs!$B$38)*K520+SQRT(1-Inputs!$B$38)*_xlfn.NORM.S.INV(RAND())</f>
        <v>-0.34196660672303431</v>
      </c>
      <c r="AS520" s="23">
        <f ca="1">SQRT(Inputs!$B$38)*L520+SQRT(1-Inputs!$B$38)*_xlfn.NORM.S.INV(RAND())</f>
        <v>0.64971798065575248</v>
      </c>
      <c r="AT520" s="23">
        <f ca="1">SQRT(Inputs!$B$38)*M520+SQRT(1-Inputs!$B$38)*_xlfn.NORM.S.INV(RAND())</f>
        <v>4.3645616105635887E-2</v>
      </c>
      <c r="AU520" s="15">
        <f ca="1">Inputs!$B$6*EXP($B$8-0.5*C$5^2+C$5*N520)</f>
        <v>5138.8913924531316</v>
      </c>
      <c r="AV520" s="15">
        <f t="shared" ca="1" si="255"/>
        <v>7954.0364708276793</v>
      </c>
      <c r="AW520" s="15">
        <f t="shared" ca="1" si="256"/>
        <v>10302.648882095238</v>
      </c>
      <c r="AX520" s="15">
        <f t="shared" ca="1" si="257"/>
        <v>13415.486250569098</v>
      </c>
      <c r="AY520" s="15">
        <f t="shared" ca="1" si="258"/>
        <v>13517.208765924548</v>
      </c>
      <c r="AZ520" s="15">
        <f t="shared" ca="1" si="259"/>
        <v>19245.234097808829</v>
      </c>
      <c r="BA520" s="15">
        <f t="shared" ca="1" si="260"/>
        <v>22550.85925682255</v>
      </c>
      <c r="BB520" s="15">
        <f t="shared" ca="1" si="261"/>
        <v>26348.887646515581</v>
      </c>
      <c r="BC520" s="15">
        <f t="shared" ca="1" si="262"/>
        <v>29245.901215575363</v>
      </c>
      <c r="BD520" s="15">
        <f t="shared" ca="1" si="263"/>
        <v>34562.974913414371</v>
      </c>
      <c r="BE520" s="15">
        <f t="shared" ca="1" si="264"/>
        <v>43784.987738641219</v>
      </c>
      <c r="BF520" s="15">
        <f ca="1">Inputs!$B$13*EXP($B$9-0.5*C$6^2+C$6*Y520)</f>
        <v>16024.948294226175</v>
      </c>
      <c r="BG520" s="15">
        <f t="shared" ca="1" si="265"/>
        <v>21885.593683035946</v>
      </c>
      <c r="BH520" s="15">
        <f t="shared" ca="1" si="266"/>
        <v>24516.244549108837</v>
      </c>
      <c r="BI520" s="15">
        <f t="shared" ca="1" si="267"/>
        <v>29294.069098199576</v>
      </c>
      <c r="BJ520" s="15">
        <f t="shared" ca="1" si="268"/>
        <v>29636.498864217196</v>
      </c>
      <c r="BK520" s="15">
        <f t="shared" ca="1" si="269"/>
        <v>36015.187802768385</v>
      </c>
      <c r="BL520" s="15">
        <f t="shared" ca="1" si="270"/>
        <v>38854.405086183993</v>
      </c>
      <c r="BM520" s="15">
        <f t="shared" ca="1" si="271"/>
        <v>51167.412270721339</v>
      </c>
      <c r="BN520" s="15">
        <f t="shared" ca="1" si="272"/>
        <v>50694.648952777046</v>
      </c>
      <c r="BO520" s="15">
        <f t="shared" ca="1" si="273"/>
        <v>64110.334975506827</v>
      </c>
      <c r="BP520" s="15">
        <f t="shared" ca="1" si="274"/>
        <v>78873.293899712837</v>
      </c>
      <c r="BQ520" s="15">
        <f ca="1">Inputs!$B$20*EXP($B$10-0.5*C$7^2+C$7*AJ520)</f>
        <v>5510.6814731837785</v>
      </c>
      <c r="BR520" s="15">
        <f t="shared" ca="1" si="275"/>
        <v>10499.131635261243</v>
      </c>
      <c r="BS520" s="15">
        <f t="shared" ca="1" si="276"/>
        <v>12635.933726482401</v>
      </c>
      <c r="BT520" s="15">
        <f t="shared" ca="1" si="277"/>
        <v>23011.650871173704</v>
      </c>
      <c r="BU520" s="15">
        <f t="shared" ca="1" si="278"/>
        <v>25478.537759537143</v>
      </c>
      <c r="BV520" s="15">
        <f t="shared" ca="1" si="279"/>
        <v>41008.321871032545</v>
      </c>
      <c r="BW520" s="15">
        <f t="shared" ca="1" si="280"/>
        <v>52998.868972832679</v>
      </c>
      <c r="BX520" s="15">
        <f t="shared" ca="1" si="281"/>
        <v>69769.91839112551</v>
      </c>
      <c r="BY520" s="15">
        <f t="shared" ca="1" si="282"/>
        <v>91568.173280435687</v>
      </c>
      <c r="BZ520" s="15">
        <f t="shared" ca="1" si="283"/>
        <v>144783.06380171041</v>
      </c>
      <c r="CA520" s="15">
        <f t="shared" ca="1" si="284"/>
        <v>204959.75359451876</v>
      </c>
      <c r="CB520" s="15">
        <f ca="1">(AU520*DCF!C$10-DCF!C$5*MAX(AU520*DCF!C$10,0)-MAX(AU520-Inputs!$B$6,0)/Inputs!$B$10)*DCF!C$6</f>
        <v>1041.8147435418989</v>
      </c>
      <c r="CC520" s="15">
        <f ca="1">(AV520*DCF!D$10-DCF!D$5*MAX(AV520*DCF!D$10,0)-MAX(AV520-AU520,0)/Inputs!$B$10)*DCF!D$6</f>
        <v>1252.3430531550409</v>
      </c>
      <c r="CD520" s="15">
        <f ca="1">(AW520*DCF!E$10-DCF!E$5*MAX(AW520*DCF!E$10,0)-MAX(AW520-AV520,0)/Inputs!$B$10)*DCF!E$6</f>
        <v>1849.7128475117479</v>
      </c>
      <c r="CE520" s="15">
        <f ca="1">(AX520*DCF!F$10-DCF!F$5*MAX(AX520*DCF!F$10,0)-MAX(AX520-AW520,0)/Inputs!$B$10)*DCF!F$6</f>
        <v>2280.8749883739924</v>
      </c>
      <c r="CF520" s="15">
        <f ca="1">(AY520*DCF!G$10-DCF!G$5*MAX(AY520*DCF!G$10,0)-MAX(AY520-AX520,0)/Inputs!$B$10)*DCF!G$6</f>
        <v>2765.5308206826767</v>
      </c>
      <c r="CG520" s="15">
        <f ca="1">(AZ520*DCF!H$10-DCF!H$5*MAX(AZ520*DCF!H$10,0)-MAX(AZ520-AY520,0)/Inputs!$B$10)*DCF!H$6</f>
        <v>2719.3624182401345</v>
      </c>
      <c r="CH520" s="15">
        <f ca="1">(BA520*DCF!I$10-DCF!I$5*MAX(BA520*DCF!I$10,0)-MAX(BA520-AZ520,0)/Inputs!$B$10)*DCF!I$6</f>
        <v>3576.9809836524096</v>
      </c>
      <c r="CI520" s="15">
        <f ca="1">(BB520*DCF!J$10-DCF!J$5*MAX(BB520*DCF!J$10,0)-MAX(BB520-BA520,0)/Inputs!$B$10)*DCF!J$6</f>
        <v>3946.0016421339305</v>
      </c>
      <c r="CJ520" s="15">
        <f ca="1">(BC520*DCF!K$10-DCF!K$5*MAX(BC520*DCF!K$10,0)-MAX(BC520-BB520,0)/Inputs!$B$10)*DCF!K$6</f>
        <v>4302.5826048143235</v>
      </c>
      <c r="CK520" s="15">
        <f ca="1">(BD520*DCF!L$10-DCF!L$5*MAX(BD520*DCF!L$10,0)-MAX(BD520-BC520,0)/Inputs!$B$10)*DCF!L$6</f>
        <v>4525.1701452858979</v>
      </c>
      <c r="CL520" s="15">
        <f ca="1">(BE520*DCF!M$10-DCF!M$5*MAX(BE520*DCF!M$10,0)-MAX(BE520-BD520,0)/Inputs!$B$10)*DCF!M$6</f>
        <v>5076.9601186674399</v>
      </c>
      <c r="CM520" s="15">
        <f ca="1">(BF520*DCF!C$28-DCF!C$5*MAX(BF520*DCF!C$28,0)-MAX(BF520-Inputs!$B$13,0)/Inputs!$B$17)*DCF!C$6</f>
        <v>3819.5894273002073</v>
      </c>
      <c r="CN520" s="15">
        <f ca="1">(BG520*DCF!D$28-DCF!D$5*MAX(BG520*DCF!D$28,0)-MAX(BG520-BF520,0)/Inputs!$B$17)*DCF!D$6</f>
        <v>5195.4677350210031</v>
      </c>
      <c r="CO520" s="15">
        <f ca="1">(BH520*DCF!E$28-DCF!E$5*MAX(BH520*DCF!E$28,0)-MAX(BH520-BG520,0)/Inputs!$B$17)*DCF!E$6</f>
        <v>6424.9719280630698</v>
      </c>
      <c r="CP520" s="15">
        <f ca="1">(BI520*DCF!F$28-DCF!F$5*MAX(BI520*DCF!F$28,0)-MAX(BI520-BH520,0)/Inputs!$B$17)*DCF!F$6</f>
        <v>7082.689650675833</v>
      </c>
      <c r="CQ520" s="15">
        <f ca="1">(BJ520*DCF!G$28-DCF!G$5*MAX(BJ520*DCF!G$28,0)-MAX(BJ520-BI520,0)/Inputs!$B$17)*DCF!G$6</f>
        <v>7631.821177938984</v>
      </c>
      <c r="CR520" s="15">
        <f ca="1">(BK520*DCF!H$28-DCF!H$5*MAX(BK520*DCF!H$28,0)-MAX(BK520-BJ520,0)/Inputs!$B$17)*DCF!H$6</f>
        <v>7915.8840370126127</v>
      </c>
      <c r="CS520" s="15">
        <f ca="1">(BL520*DCF!I$28-DCF!I$5*MAX(BL520*DCF!I$28,0)-MAX(BL520-BK520,0)/Inputs!$B$17)*DCF!I$6</f>
        <v>8729.2166379493046</v>
      </c>
      <c r="CT520" s="15">
        <f ca="1">(BM520*DCF!J$28-DCF!J$5*MAX(BM520*DCF!J$28,0)-MAX(BM520-BL520,0)/Inputs!$B$17)*DCF!J$6</f>
        <v>9781.9765021913754</v>
      </c>
      <c r="CU520" s="15">
        <f ca="1">(BN520*DCF!K$28-DCF!K$5*MAX(BN520*DCF!K$28,0)-MAX(BN520-BM520,0)/Inputs!$B$17)*DCF!K$6</f>
        <v>10705.859861505012</v>
      </c>
      <c r="CV520" s="15">
        <f ca="1">(BO520*DCF!L$28-DCF!L$5*MAX(BO520*DCF!L$28,0)-MAX(BO520-BN520,0)/Inputs!$B$17)*DCF!L$6</f>
        <v>11273.350251504145</v>
      </c>
      <c r="CW520" s="15">
        <f ca="1">(BP520*DCF!M$28-DCF!M$5*MAX(BP520*DCF!M$28,0)-MAX(BP520-BO520,0)/Inputs!$B$17)*DCF!M$6</f>
        <v>13296.911857172357</v>
      </c>
      <c r="CX520" s="15">
        <f ca="1">(BQ520*DCF!C$46-DCF!C$5*MAX(BQ520*DCF!C$46,0)-MAX(BQ520-Inputs!$B$20,0)/Inputs!$B$24)*DCF!C$6</f>
        <v>-2339.5021754160125</v>
      </c>
      <c r="CY520" s="15">
        <f ca="1">(BR520*DCF!D$46-DCF!D$5*MAX(BR520*DCF!D$46,0)-MAX(BR520-BQ520,0)/Inputs!$B$24)*DCF!D$6</f>
        <v>-3920.4872034869081</v>
      </c>
      <c r="CZ520" s="15">
        <f ca="1">(BS520*DCF!E$46-DCF!E$5*MAX(BS520*DCF!E$46,0)-MAX(BS520-BR520,0)/Inputs!$B$24)*DCF!E$6</f>
        <v>-2336.4897230960328</v>
      </c>
      <c r="DA520" s="15">
        <f ca="1">(BT520*DCF!F$46-DCF!F$5*MAX(BT520*DCF!F$46,0)-MAX(BT520-BS520,0)/Inputs!$B$24)*DCF!F$6</f>
        <v>-5453.9805210160621</v>
      </c>
      <c r="DB520" s="15">
        <f ca="1">(BU520*DCF!G$46-DCF!G$5*MAX(BU520*DCF!G$46,0)-MAX(BU520-BT520,0)/Inputs!$B$24)*DCF!G$6</f>
        <v>-1686.8596802986115</v>
      </c>
      <c r="DC520" s="15">
        <f ca="1">(BV520*DCF!H$46-DCF!H$5*MAX(BV520*DCF!H$46,0)-MAX(BV520-BU520,0)/Inputs!$B$24)*DCF!H$6</f>
        <v>-4825.7852600812503</v>
      </c>
      <c r="DD520" s="15">
        <f ca="1">(BW520*DCF!I$46-DCF!I$5*MAX(BW520*DCF!I$46,0)-MAX(BW520-BV520,0)/Inputs!$B$24)*DCF!I$6</f>
        <v>-2217.9927922746242</v>
      </c>
      <c r="DE520" s="15">
        <f ca="1">(BX520*DCF!J$46-DCF!J$5*MAX(BX520*DCF!J$46,0)-MAX(BX520-BW520,0)/Inputs!$B$24)*DCF!J$6</f>
        <v>-1520.7532226641342</v>
      </c>
      <c r="DF520" s="15">
        <f ca="1">(BY520*DCF!K$46-DCF!K$5*MAX(BY520*DCF!K$46,0)-MAX(BY520-BX520,0)/Inputs!$B$24)*DCF!K$6</f>
        <v>-109.31244296637448</v>
      </c>
      <c r="DG520" s="15">
        <f ca="1">(BZ520*DCF!L$46-DCF!L$5*MAX(BZ520*DCF!L$46,0)-MAX(BZ520-BY520,0)/Inputs!$B$24)*DCF!L$6</f>
        <v>-2034.5225565558335</v>
      </c>
      <c r="DH520" s="15">
        <f ca="1">(CA520*DCF!M$46-DCF!M$5*MAX(CA520*DCF!M$46,0)-MAX(CA520-BZ520,0)/Inputs!$B$24)*DCF!M$6</f>
        <v>3487.730094548429</v>
      </c>
      <c r="DI520" s="15">
        <f ca="1">SUM(CB520:CL520)+BE520*DCF!M$10*(1+Inputs!$B$30)*(1-Inputs!$B$33)*(1-Inputs!$B$30/Inputs!$B$31)/(Inputs!$B$29-Inputs!$B$30)*DCF!M$6</f>
        <v>155191.53423922032</v>
      </c>
      <c r="DJ520" s="15">
        <f ca="1">SUM(CM520:CW520)+BP520*DCF!M$28*(1+Inputs!$B$30)*(1-Inputs!$B$33)*(1-Inputs!$B$30/Inputs!$B$31)/(Inputs!$B$29-Inputs!$B$30)*DCF!M$6</f>
        <v>384531.63228531671</v>
      </c>
      <c r="DK520" s="15">
        <f ca="1">SUM(CX520:DH520)+CA520*DCF!M$46*(1+Inputs!$B$30)*(1-Inputs!$B$33)*(1-Inputs!$B$30/Inputs!$B$31)/(Inputs!$B$29-Inputs!$B$30)*DCF!M$6</f>
        <v>293934.10260874953</v>
      </c>
      <c r="DM520" s="15">
        <f ca="1">DI520+DJ520+DK520+Inputs!$B$34+Inputs!$B$36-Inputs!$B$35</f>
        <v>910508.26913328655</v>
      </c>
    </row>
    <row r="521" spans="1:117" x14ac:dyDescent="0.75">
      <c r="A521" s="11">
        <v>508</v>
      </c>
      <c r="C521" s="23">
        <f t="shared" ca="1" si="290"/>
        <v>-0.84264483293709069</v>
      </c>
      <c r="D521" s="23">
        <f t="shared" ca="1" si="290"/>
        <v>0.70846461849825559</v>
      </c>
      <c r="E521" s="23">
        <f t="shared" ca="1" si="290"/>
        <v>0.56576093752686507</v>
      </c>
      <c r="F521" s="23">
        <f t="shared" ca="1" si="290"/>
        <v>0.2171467699499868</v>
      </c>
      <c r="G521" s="23">
        <f t="shared" ca="1" si="290"/>
        <v>0.34165487258830718</v>
      </c>
      <c r="H521" s="23">
        <f t="shared" ca="1" si="290"/>
        <v>0.14051874330832964</v>
      </c>
      <c r="I521" s="23">
        <f t="shared" ca="1" si="290"/>
        <v>-0.67189947040118425</v>
      </c>
      <c r="J521" s="23">
        <f t="shared" ca="1" si="290"/>
        <v>1.0919801982936803</v>
      </c>
      <c r="K521" s="23">
        <f t="shared" ca="1" si="290"/>
        <v>-9.5318498249424066E-2</v>
      </c>
      <c r="L521" s="23">
        <f t="shared" ca="1" si="290"/>
        <v>0.51239597972138939</v>
      </c>
      <c r="M521" s="23">
        <f t="shared" ca="1" si="290"/>
        <v>-1.5475095824627532</v>
      </c>
      <c r="N521" s="23">
        <f ca="1">SQRT(Inputs!$B$38)*C521+SQRT(1-Inputs!$B$38)*_xlfn.NORM.S.INV(RAND())</f>
        <v>-2.626714402389918</v>
      </c>
      <c r="O521" s="23">
        <f ca="1">SQRT(Inputs!$B$38)*D521+SQRT(1-Inputs!$B$38)*_xlfn.NORM.S.INV(RAND())</f>
        <v>1.2035914764814826</v>
      </c>
      <c r="P521" s="23">
        <f ca="1">SQRT(Inputs!$B$38)*E521+SQRT(1-Inputs!$B$38)*_xlfn.NORM.S.INV(RAND())</f>
        <v>0.5208022736046396</v>
      </c>
      <c r="Q521" s="23">
        <f ca="1">SQRT(Inputs!$B$38)*F521+SQRT(1-Inputs!$B$38)*_xlfn.NORM.S.INV(RAND())</f>
        <v>0.54564394331542054</v>
      </c>
      <c r="R521" s="23">
        <f ca="1">SQRT(Inputs!$B$38)*G521+SQRT(1-Inputs!$B$38)*_xlfn.NORM.S.INV(RAND())</f>
        <v>1.6237718590863706</v>
      </c>
      <c r="S521" s="23">
        <f ca="1">SQRT(Inputs!$B$38)*H521+SQRT(1-Inputs!$B$38)*_xlfn.NORM.S.INV(RAND())</f>
        <v>0.72123522357726289</v>
      </c>
      <c r="T521" s="23">
        <f ca="1">SQRT(Inputs!$B$38)*I521+SQRT(1-Inputs!$B$38)*_xlfn.NORM.S.INV(RAND())</f>
        <v>6.9606777411305054E-2</v>
      </c>
      <c r="U521" s="23">
        <f ca="1">SQRT(Inputs!$B$38)*J521+SQRT(1-Inputs!$B$38)*_xlfn.NORM.S.INV(RAND())</f>
        <v>0.27627184824671025</v>
      </c>
      <c r="V521" s="23">
        <f ca="1">SQRT(Inputs!$B$38)*K521+SQRT(1-Inputs!$B$38)*_xlfn.NORM.S.INV(RAND())</f>
        <v>0.53114268009975818</v>
      </c>
      <c r="W521" s="23">
        <f ca="1">SQRT(Inputs!$B$38)*L521+SQRT(1-Inputs!$B$38)*_xlfn.NORM.S.INV(RAND())</f>
        <v>-0.32999308007120864</v>
      </c>
      <c r="X521" s="23">
        <f ca="1">SQRT(Inputs!$B$38)*M521+SQRT(1-Inputs!$B$38)*_xlfn.NORM.S.INV(RAND())</f>
        <v>0.42665270632916019</v>
      </c>
      <c r="Y521" s="23">
        <f ca="1">SQRT(Inputs!$B$38)*C521+SQRT(1-Inputs!$B$38)*_xlfn.NORM.S.INV(RAND())</f>
        <v>0.4725292372578706</v>
      </c>
      <c r="Z521" s="23">
        <f ca="1">SQRT(Inputs!$B$38)*D521+SQRT(1-Inputs!$B$38)*_xlfn.NORM.S.INV(RAND())</f>
        <v>0.89244752062298471</v>
      </c>
      <c r="AA521" s="23">
        <f ca="1">SQRT(Inputs!$B$38)*E521+SQRT(1-Inputs!$B$38)*_xlfn.NORM.S.INV(RAND())</f>
        <v>0.21563844149774281</v>
      </c>
      <c r="AB521" s="23">
        <f ca="1">SQRT(Inputs!$B$38)*F521+SQRT(1-Inputs!$B$38)*_xlfn.NORM.S.INV(RAND())</f>
        <v>-6.5115576408394146E-2</v>
      </c>
      <c r="AC521" s="23">
        <f ca="1">SQRT(Inputs!$B$38)*G521+SQRT(1-Inputs!$B$38)*_xlfn.NORM.S.INV(RAND())</f>
        <v>0.68333014907898315</v>
      </c>
      <c r="AD521" s="23">
        <f ca="1">SQRT(Inputs!$B$38)*H521+SQRT(1-Inputs!$B$38)*_xlfn.NORM.S.INV(RAND())</f>
        <v>-0.51258490247748012</v>
      </c>
      <c r="AE521" s="23">
        <f ca="1">SQRT(Inputs!$B$38)*I521+SQRT(1-Inputs!$B$38)*_xlfn.NORM.S.INV(RAND())</f>
        <v>-2.2272680552848763</v>
      </c>
      <c r="AF521" s="23">
        <f ca="1">SQRT(Inputs!$B$38)*J521+SQRT(1-Inputs!$B$38)*_xlfn.NORM.S.INV(RAND())</f>
        <v>0.70593598932157398</v>
      </c>
      <c r="AG521" s="23">
        <f ca="1">SQRT(Inputs!$B$38)*K521+SQRT(1-Inputs!$B$38)*_xlfn.NORM.S.INV(RAND())</f>
        <v>0.36094422033378321</v>
      </c>
      <c r="AH521" s="23">
        <f ca="1">SQRT(Inputs!$B$38)*L521+SQRT(1-Inputs!$B$38)*_xlfn.NORM.S.INV(RAND())</f>
        <v>0.26697599378261028</v>
      </c>
      <c r="AI521" s="23">
        <f ca="1">SQRT(Inputs!$B$38)*M521+SQRT(1-Inputs!$B$38)*_xlfn.NORM.S.INV(RAND())</f>
        <v>-0.5948618999621893</v>
      </c>
      <c r="AJ521" s="23">
        <f ca="1">SQRT(Inputs!$B$38)*C521+SQRT(1-Inputs!$B$38)*_xlfn.NORM.S.INV(RAND())</f>
        <v>-1.5945147989417097E-2</v>
      </c>
      <c r="AK521" s="23">
        <f ca="1">SQRT(Inputs!$B$38)*D521+SQRT(1-Inputs!$B$38)*_xlfn.NORM.S.INV(RAND())</f>
        <v>0.22288790779987749</v>
      </c>
      <c r="AL521" s="23">
        <f ca="1">SQRT(Inputs!$B$38)*E521+SQRT(1-Inputs!$B$38)*_xlfn.NORM.S.INV(RAND())</f>
        <v>2.0513546498992934</v>
      </c>
      <c r="AM521" s="23">
        <f ca="1">SQRT(Inputs!$B$38)*F521+SQRT(1-Inputs!$B$38)*_xlfn.NORM.S.INV(RAND())</f>
        <v>0.7185527739764711</v>
      </c>
      <c r="AN521" s="23">
        <f ca="1">SQRT(Inputs!$B$38)*G521+SQRT(1-Inputs!$B$38)*_xlfn.NORM.S.INV(RAND())</f>
        <v>-0.19494257304770291</v>
      </c>
      <c r="AO521" s="23">
        <f ca="1">SQRT(Inputs!$B$38)*H521+SQRT(1-Inputs!$B$38)*_xlfn.NORM.S.INV(RAND())</f>
        <v>1.2640864227429467</v>
      </c>
      <c r="AP521" s="23">
        <f ca="1">SQRT(Inputs!$B$38)*I521+SQRT(1-Inputs!$B$38)*_xlfn.NORM.S.INV(RAND())</f>
        <v>-1.1899625856160727</v>
      </c>
      <c r="AQ521" s="23">
        <f ca="1">SQRT(Inputs!$B$38)*J521+SQRT(1-Inputs!$B$38)*_xlfn.NORM.S.INV(RAND())</f>
        <v>1.0096831511459889</v>
      </c>
      <c r="AR521" s="23">
        <f ca="1">SQRT(Inputs!$B$38)*K521+SQRT(1-Inputs!$B$38)*_xlfn.NORM.S.INV(RAND())</f>
        <v>-0.14855807052073175</v>
      </c>
      <c r="AS521" s="23">
        <f ca="1">SQRT(Inputs!$B$38)*L521+SQRT(1-Inputs!$B$38)*_xlfn.NORM.S.INV(RAND())</f>
        <v>0.8009641804583334</v>
      </c>
      <c r="AT521" s="23">
        <f ca="1">SQRT(Inputs!$B$38)*M521+SQRT(1-Inputs!$B$38)*_xlfn.NORM.S.INV(RAND())</f>
        <v>-0.61427928254480724</v>
      </c>
      <c r="AU521" s="15">
        <f ca="1">Inputs!$B$6*EXP($B$8-0.5*C$5^2+C$5*N521)</f>
        <v>3243.5318035324049</v>
      </c>
      <c r="AV521" s="15">
        <f t="shared" ca="1" si="255"/>
        <v>4712.4698191211173</v>
      </c>
      <c r="AW521" s="15">
        <f t="shared" ca="1" si="256"/>
        <v>6164.1742615567173</v>
      </c>
      <c r="AX521" s="15">
        <f t="shared" ca="1" si="257"/>
        <v>8056.7563610477537</v>
      </c>
      <c r="AY521" s="15">
        <f t="shared" ca="1" si="258"/>
        <v>11902.165890752449</v>
      </c>
      <c r="AZ521" s="15">
        <f t="shared" ca="1" si="259"/>
        <v>15759.940990245866</v>
      </c>
      <c r="BA521" s="15">
        <f t="shared" ca="1" si="260"/>
        <v>19427.151032376383</v>
      </c>
      <c r="BB521" s="15">
        <f t="shared" ca="1" si="261"/>
        <v>24452.30069771011</v>
      </c>
      <c r="BC521" s="15">
        <f t="shared" ca="1" si="262"/>
        <v>31523.349675239115</v>
      </c>
      <c r="BD521" s="15">
        <f t="shared" ca="1" si="263"/>
        <v>37445.290221144591</v>
      </c>
      <c r="BE521" s="15">
        <f t="shared" ca="1" si="264"/>
        <v>47702.551098504096</v>
      </c>
      <c r="BF521" s="15">
        <f ca="1">Inputs!$B$13*EXP($B$9-0.5*C$6^2+C$6*Y521)</f>
        <v>15189.3083465982</v>
      </c>
      <c r="BG521" s="15">
        <f t="shared" ca="1" si="265"/>
        <v>21746.161351356808</v>
      </c>
      <c r="BH521" s="15">
        <f t="shared" ca="1" si="266"/>
        <v>27537.282577349255</v>
      </c>
      <c r="BI521" s="15">
        <f t="shared" ca="1" si="267"/>
        <v>33373.605411677534</v>
      </c>
      <c r="BJ521" s="15">
        <f t="shared" ca="1" si="268"/>
        <v>45148.995128831601</v>
      </c>
      <c r="BK521" s="15">
        <f t="shared" ca="1" si="269"/>
        <v>51676.76146254762</v>
      </c>
      <c r="BL521" s="15">
        <f t="shared" ca="1" si="270"/>
        <v>47563.637805103725</v>
      </c>
      <c r="BM521" s="15">
        <f t="shared" ca="1" si="271"/>
        <v>63824.792012172155</v>
      </c>
      <c r="BN521" s="15">
        <f t="shared" ca="1" si="272"/>
        <v>81966.294665377762</v>
      </c>
      <c r="BO521" s="15">
        <f t="shared" ca="1" si="273"/>
        <v>104029.88876345847</v>
      </c>
      <c r="BP521" s="15">
        <f t="shared" ca="1" si="274"/>
        <v>119696.23848028012</v>
      </c>
      <c r="BQ521" s="15">
        <f ca="1">Inputs!$B$20*EXP($B$10-0.5*C$7^2+C$7*AJ521)</f>
        <v>4265.3231192447874</v>
      </c>
      <c r="BR521" s="15">
        <f t="shared" ca="1" si="275"/>
        <v>6212.0080526817364</v>
      </c>
      <c r="BS521" s="15">
        <f t="shared" ca="1" si="276"/>
        <v>15332.986981402211</v>
      </c>
      <c r="BT521" s="15">
        <f t="shared" ca="1" si="277"/>
        <v>25526.242150364491</v>
      </c>
      <c r="BU521" s="15">
        <f t="shared" ca="1" si="278"/>
        <v>33746.345956826233</v>
      </c>
      <c r="BV521" s="15">
        <f t="shared" ca="1" si="279"/>
        <v>62420.847666285343</v>
      </c>
      <c r="BW521" s="15">
        <f t="shared" ca="1" si="280"/>
        <v>67711.56473052701</v>
      </c>
      <c r="BX521" s="15">
        <f t="shared" ca="1" si="281"/>
        <v>115953.29160154916</v>
      </c>
      <c r="BY521" s="15">
        <f t="shared" ca="1" si="282"/>
        <v>157917.39748798031</v>
      </c>
      <c r="BZ521" s="15">
        <f t="shared" ca="1" si="283"/>
        <v>256731.04381406622</v>
      </c>
      <c r="CA521" s="15">
        <f t="shared" ca="1" si="284"/>
        <v>323336.10867468483</v>
      </c>
      <c r="CB521" s="15">
        <f ca="1">(AU521*DCF!C$10-DCF!C$5*MAX(AU521*DCF!C$10,0)-MAX(AU521-Inputs!$B$6,0)/Inputs!$B$10)*DCF!C$6</f>
        <v>832.96853427993233</v>
      </c>
      <c r="CC521" s="15">
        <f ca="1">(AV521*DCF!D$10-DCF!D$5*MAX(AV521*DCF!D$10,0)-MAX(AV521-AU521,0)/Inputs!$B$10)*DCF!D$6</f>
        <v>790.47050221335905</v>
      </c>
      <c r="CD521" s="15">
        <f ca="1">(AW521*DCF!E$10-DCF!E$5*MAX(AW521*DCF!E$10,0)-MAX(AW521-AV521,0)/Inputs!$B$10)*DCF!E$6</f>
        <v>1096.2257536451996</v>
      </c>
      <c r="CE521" s="15">
        <f ca="1">(AX521*DCF!F$10-DCF!F$5*MAX(AX521*DCF!F$10,0)-MAX(AX521-AW521,0)/Inputs!$B$10)*DCF!F$6</f>
        <v>1364.9776614084869</v>
      </c>
      <c r="CF521" s="15">
        <f ca="1">(AY521*DCF!G$10-DCF!G$5*MAX(AY521*DCF!G$10,0)-MAX(AY521-AX521,0)/Inputs!$B$10)*DCF!G$6</f>
        <v>1713.166291158871</v>
      </c>
      <c r="CG521" s="15">
        <f ca="1">(AZ521*DCF!H$10-DCF!H$5*MAX(AZ521*DCF!H$10,0)-MAX(AZ521-AY521,0)/Inputs!$B$10)*DCF!H$6</f>
        <v>2374.7867188987893</v>
      </c>
      <c r="CH521" s="15">
        <f ca="1">(BA521*DCF!I$10-DCF!I$5*MAX(BA521*DCF!I$10,0)-MAX(BA521-AZ521,0)/Inputs!$B$10)*DCF!I$6</f>
        <v>2947.0808546502121</v>
      </c>
      <c r="CI521" s="15">
        <f ca="1">(BB521*DCF!J$10-DCF!J$5*MAX(BB521*DCF!J$10,0)-MAX(BB521-BA521,0)/Inputs!$B$10)*DCF!J$6</f>
        <v>3434.5929130341488</v>
      </c>
      <c r="CJ521" s="15">
        <f ca="1">(BC521*DCF!K$10-DCF!K$5*MAX(BC521*DCF!K$10,0)-MAX(BC521-BB521,0)/Inputs!$B$10)*DCF!K$6</f>
        <v>4084.9138140938471</v>
      </c>
      <c r="CK521" s="15">
        <f ca="1">(BD521*DCF!L$10-DCF!L$5*MAX(BD521*DCF!L$10,0)-MAX(BD521-BC521,0)/Inputs!$B$10)*DCF!L$6</f>
        <v>4881.6590266022358</v>
      </c>
      <c r="CL521" s="15">
        <f ca="1">(BE521*DCF!M$10-DCF!M$5*MAX(BE521*DCF!M$10,0)-MAX(BE521-BD521,0)/Inputs!$B$10)*DCF!M$6</f>
        <v>5506.1075373343683</v>
      </c>
      <c r="CM521" s="15">
        <f ca="1">(BF521*DCF!C$28-DCF!C$5*MAX(BF521*DCF!C$28,0)-MAX(BF521-Inputs!$B$13,0)/Inputs!$B$17)*DCF!C$6</f>
        <v>3757.5460360786169</v>
      </c>
      <c r="CN521" s="15">
        <f ca="1">(BG521*DCF!D$28-DCF!D$5*MAX(BG521*DCF!D$28,0)-MAX(BG521-BF521,0)/Inputs!$B$17)*DCF!D$6</f>
        <v>5005.8686921619064</v>
      </c>
      <c r="CO521" s="15">
        <f ca="1">(BH521*DCF!E$28-DCF!E$5*MAX(BH521*DCF!E$28,0)-MAX(BH521-BG521,0)/Inputs!$B$17)*DCF!E$6</f>
        <v>6657.6984868498166</v>
      </c>
      <c r="CP521" s="15">
        <f ca="1">(BI521*DCF!F$28-DCF!F$5*MAX(BI521*DCF!F$28,0)-MAX(BI521-BH521,0)/Inputs!$B$17)*DCF!F$6</f>
        <v>7997.4599576109185</v>
      </c>
      <c r="CQ521" s="15">
        <f ca="1">(BJ521*DCF!G$28-DCF!G$5*MAX(BJ521*DCF!G$28,0)-MAX(BJ521-BI521,0)/Inputs!$B$17)*DCF!G$6</f>
        <v>9733.7451068356149</v>
      </c>
      <c r="CR521" s="15">
        <f ca="1">(BK521*DCF!H$28-DCF!H$5*MAX(BK521*DCF!H$28,0)-MAX(BK521-BJ521,0)/Inputs!$B$17)*DCF!H$6</f>
        <v>11766.001549393615</v>
      </c>
      <c r="CS521" s="15">
        <f ca="1">(BL521*DCF!I$28-DCF!I$5*MAX(BL521*DCF!I$28,0)-MAX(BL521-BK521,0)/Inputs!$B$17)*DCF!I$6</f>
        <v>11184.733885297603</v>
      </c>
      <c r="CT521" s="15">
        <f ca="1">(BM521*DCF!J$28-DCF!J$5*MAX(BM521*DCF!J$28,0)-MAX(BM521-BL521,0)/Inputs!$B$17)*DCF!J$6</f>
        <v>12082.13091151267</v>
      </c>
      <c r="CU521" s="15">
        <f ca="1">(BN521*DCF!K$28-DCF!K$5*MAX(BN521*DCF!K$28,0)-MAX(BN521-BM521,0)/Inputs!$B$17)*DCF!K$6</f>
        <v>15087.814673070607</v>
      </c>
      <c r="CV521" s="15">
        <f ca="1">(BO521*DCF!L$28-DCF!L$5*MAX(BO521*DCF!L$28,0)-MAX(BO521-BN521,0)/Inputs!$B$17)*DCF!L$6</f>
        <v>18259.613919599375</v>
      </c>
      <c r="CW521" s="15">
        <f ca="1">(BP521*DCF!M$28-DCF!M$5*MAX(BP521*DCF!M$28,0)-MAX(BP521-BO521,0)/Inputs!$B$17)*DCF!M$6</f>
        <v>20883.342782944801</v>
      </c>
      <c r="CX521" s="15">
        <f ca="1">(BQ521*DCF!C$46-DCF!C$5*MAX(BQ521*DCF!C$46,0)-MAX(BQ521-Inputs!$B$20,0)/Inputs!$B$24)*DCF!C$6</f>
        <v>-1476.6672881603608</v>
      </c>
      <c r="CY521" s="15">
        <f ca="1">(BR521*DCF!D$46-DCF!D$5*MAX(BR521*DCF!D$46,0)-MAX(BR521-BQ521,0)/Inputs!$B$24)*DCF!D$6</f>
        <v>-1890.879210837817</v>
      </c>
      <c r="CZ521" s="15">
        <f ca="1">(BS521*DCF!E$46-DCF!E$5*MAX(BS521*DCF!E$46,0)-MAX(BS521-BR521,0)/Inputs!$B$24)*DCF!E$6</f>
        <v>-5408.391204407365</v>
      </c>
      <c r="DA521" s="15">
        <f ca="1">(BT521*DCF!F$46-DCF!F$5*MAX(BT521*DCF!F$46,0)-MAX(BT521-BS521,0)/Inputs!$B$24)*DCF!F$6</f>
        <v>-5570.6687829995872</v>
      </c>
      <c r="DB521" s="15">
        <f ca="1">(BU521*DCF!G$46-DCF!G$5*MAX(BU521*DCF!G$46,0)-MAX(BU521-BT521,0)/Inputs!$B$24)*DCF!G$6</f>
        <v>-3900.2409144223502</v>
      </c>
      <c r="DC521" s="15">
        <f ca="1">(BV521*DCF!H$46-DCF!H$5*MAX(BV521*DCF!H$46,0)-MAX(BV521-BU521,0)/Inputs!$B$24)*DCF!H$6</f>
        <v>-8910.4257146275104</v>
      </c>
      <c r="DD521" s="15">
        <f ca="1">(BW521*DCF!I$46-DCF!I$5*MAX(BW521*DCF!I$46,0)-MAX(BW521-BV521,0)/Inputs!$B$24)*DCF!I$6</f>
        <v>45.064635691648505</v>
      </c>
      <c r="DE521" s="15">
        <f ca="1">(BX521*DCF!J$46-DCF!J$5*MAX(BX521*DCF!J$46,0)-MAX(BX521-BW521,0)/Inputs!$B$24)*DCF!J$6</f>
        <v>-7928.9979687402119</v>
      </c>
      <c r="DF521" s="15">
        <f ca="1">(BY521*DCF!K$46-DCF!K$5*MAX(BY521*DCF!K$46,0)-MAX(BY521-BX521,0)/Inputs!$B$24)*DCF!K$6</f>
        <v>-1259.3198582175212</v>
      </c>
      <c r="DG521" s="15">
        <f ca="1">(BZ521*DCF!L$46-DCF!L$5*MAX(BZ521*DCF!L$46,0)-MAX(BZ521-BY521,0)/Inputs!$B$24)*DCF!L$6</f>
        <v>-4615.2261475836922</v>
      </c>
      <c r="DH521" s="15">
        <f ca="1">(CA521*DCF!M$46-DCF!M$5*MAX(CA521*DCF!M$46,0)-MAX(CA521-BZ521,0)/Inputs!$B$24)*DCF!M$6</f>
        <v>11424.079988164753</v>
      </c>
      <c r="DI521" s="15">
        <f ca="1">SUM(CB521:CL521)+BE521*DCF!M$10*(1+Inputs!$B$30)*(1-Inputs!$B$33)*(1-Inputs!$B$30/Inputs!$B$31)/(Inputs!$B$29-Inputs!$B$30)*DCF!M$6</f>
        <v>161783.78011539104</v>
      </c>
      <c r="DJ521" s="15">
        <f ca="1">SUM(CM521:CW521)+BP521*DCF!M$28*(1+Inputs!$B$30)*(1-Inputs!$B$33)*(1-Inputs!$B$30/Inputs!$B$31)/(Inputs!$B$29-Inputs!$B$30)*DCF!M$6</f>
        <v>566570.90868070535</v>
      </c>
      <c r="DK521" s="15">
        <f ca="1">SUM(CX521:DH521)+CA521*DCF!M$46*(1+Inputs!$B$30)*(1-Inputs!$B$33)*(1-Inputs!$B$30/Inputs!$B$31)/(Inputs!$B$29-Inputs!$B$30)*DCF!M$6</f>
        <v>470424.25315555243</v>
      </c>
      <c r="DM521" s="15">
        <f ca="1">DI521+DJ521+DK521+Inputs!$B$34+Inputs!$B$36-Inputs!$B$35</f>
        <v>1275629.9419516488</v>
      </c>
    </row>
    <row r="522" spans="1:117" x14ac:dyDescent="0.75">
      <c r="A522" s="11">
        <v>509</v>
      </c>
      <c r="C522" s="23">
        <f t="shared" ca="1" si="290"/>
        <v>-0.90871501224752982</v>
      </c>
      <c r="D522" s="23">
        <f t="shared" ca="1" si="290"/>
        <v>-0.12841501322547788</v>
      </c>
      <c r="E522" s="23">
        <f t="shared" ca="1" si="290"/>
        <v>0.36453440610953053</v>
      </c>
      <c r="F522" s="23">
        <f t="shared" ca="1" si="290"/>
        <v>-0.50928773049136222</v>
      </c>
      <c r="G522" s="23">
        <f t="shared" ca="1" si="290"/>
        <v>-0.26751246030173337</v>
      </c>
      <c r="H522" s="23">
        <f t="shared" ca="1" si="290"/>
        <v>-1.1530826699858296</v>
      </c>
      <c r="I522" s="23">
        <f t="shared" ca="1" si="290"/>
        <v>0.70875573158198812</v>
      </c>
      <c r="J522" s="23">
        <f t="shared" ca="1" si="290"/>
        <v>0.95253968088031604</v>
      </c>
      <c r="K522" s="23">
        <f t="shared" ca="1" si="290"/>
        <v>-0.23421439286163365</v>
      </c>
      <c r="L522" s="23">
        <f t="shared" ca="1" si="290"/>
        <v>1.0527415211240825</v>
      </c>
      <c r="M522" s="23">
        <f t="shared" ca="1" si="290"/>
        <v>0.3311289423165476</v>
      </c>
      <c r="N522" s="23">
        <f ca="1">SQRT(Inputs!$B$38)*C522+SQRT(1-Inputs!$B$38)*_xlfn.NORM.S.INV(RAND())</f>
        <v>-0.47868274220922175</v>
      </c>
      <c r="O522" s="23">
        <f ca="1">SQRT(Inputs!$B$38)*D522+SQRT(1-Inputs!$B$38)*_xlfn.NORM.S.INV(RAND())</f>
        <v>-9.9015878032685245E-2</v>
      </c>
      <c r="P522" s="23">
        <f ca="1">SQRT(Inputs!$B$38)*E522+SQRT(1-Inputs!$B$38)*_xlfn.NORM.S.INV(RAND())</f>
        <v>-0.61715208950110934</v>
      </c>
      <c r="Q522" s="23">
        <f ca="1">SQRT(Inputs!$B$38)*F522+SQRT(1-Inputs!$B$38)*_xlfn.NORM.S.INV(RAND())</f>
        <v>0.6994606539014705</v>
      </c>
      <c r="R522" s="23">
        <f ca="1">SQRT(Inputs!$B$38)*G522+SQRT(1-Inputs!$B$38)*_xlfn.NORM.S.INV(RAND())</f>
        <v>0.28170532741316967</v>
      </c>
      <c r="S522" s="23">
        <f ca="1">SQRT(Inputs!$B$38)*H522+SQRT(1-Inputs!$B$38)*_xlfn.NORM.S.INV(RAND())</f>
        <v>-1.7122918360276478</v>
      </c>
      <c r="T522" s="23">
        <f ca="1">SQRT(Inputs!$B$38)*I522+SQRT(1-Inputs!$B$38)*_xlfn.NORM.S.INV(RAND())</f>
        <v>0.69841133103189046</v>
      </c>
      <c r="U522" s="23">
        <f ca="1">SQRT(Inputs!$B$38)*J522+SQRT(1-Inputs!$B$38)*_xlfn.NORM.S.INV(RAND())</f>
        <v>0.13277270095531024</v>
      </c>
      <c r="V522" s="23">
        <f ca="1">SQRT(Inputs!$B$38)*K522+SQRT(1-Inputs!$B$38)*_xlfn.NORM.S.INV(RAND())</f>
        <v>-0.52902577377312654</v>
      </c>
      <c r="W522" s="23">
        <f ca="1">SQRT(Inputs!$B$38)*L522+SQRT(1-Inputs!$B$38)*_xlfn.NORM.S.INV(RAND())</f>
        <v>-0.12614244978662104</v>
      </c>
      <c r="X522" s="23">
        <f ca="1">SQRT(Inputs!$B$38)*M522+SQRT(1-Inputs!$B$38)*_xlfn.NORM.S.INV(RAND())</f>
        <v>6.7802841833868074E-2</v>
      </c>
      <c r="Y522" s="23">
        <f ca="1">SQRT(Inputs!$B$38)*C522+SQRT(1-Inputs!$B$38)*_xlfn.NORM.S.INV(RAND())</f>
        <v>-1.0901209737101434</v>
      </c>
      <c r="Z522" s="23">
        <f ca="1">SQRT(Inputs!$B$38)*D522+SQRT(1-Inputs!$B$38)*_xlfn.NORM.S.INV(RAND())</f>
        <v>-0.39110669351746397</v>
      </c>
      <c r="AA522" s="23">
        <f ca="1">SQRT(Inputs!$B$38)*E522+SQRT(1-Inputs!$B$38)*_xlfn.NORM.S.INV(RAND())</f>
        <v>1.8510215358057693</v>
      </c>
      <c r="AB522" s="23">
        <f ca="1">SQRT(Inputs!$B$38)*F522+SQRT(1-Inputs!$B$38)*_xlfn.NORM.S.INV(RAND())</f>
        <v>0.55909812386454449</v>
      </c>
      <c r="AC522" s="23">
        <f ca="1">SQRT(Inputs!$B$38)*G522+SQRT(1-Inputs!$B$38)*_xlfn.NORM.S.INV(RAND())</f>
        <v>-0.38261931720772457</v>
      </c>
      <c r="AD522" s="23">
        <f ca="1">SQRT(Inputs!$B$38)*H522+SQRT(1-Inputs!$B$38)*_xlfn.NORM.S.INV(RAND())</f>
        <v>-1.4371466825380161</v>
      </c>
      <c r="AE522" s="23">
        <f ca="1">SQRT(Inputs!$B$38)*I522+SQRT(1-Inputs!$B$38)*_xlfn.NORM.S.INV(RAND())</f>
        <v>1.5847394288387844</v>
      </c>
      <c r="AF522" s="23">
        <f ca="1">SQRT(Inputs!$B$38)*J522+SQRT(1-Inputs!$B$38)*_xlfn.NORM.S.INV(RAND())</f>
        <v>-0.45003759274789779</v>
      </c>
      <c r="AG522" s="23">
        <f ca="1">SQRT(Inputs!$B$38)*K522+SQRT(1-Inputs!$B$38)*_xlfn.NORM.S.INV(RAND())</f>
        <v>-7.3770366965722353E-2</v>
      </c>
      <c r="AH522" s="23">
        <f ca="1">SQRT(Inputs!$B$38)*L522+SQRT(1-Inputs!$B$38)*_xlfn.NORM.S.INV(RAND())</f>
        <v>-0.17907343024224842</v>
      </c>
      <c r="AI522" s="23">
        <f ca="1">SQRT(Inputs!$B$38)*M522+SQRT(1-Inputs!$B$38)*_xlfn.NORM.S.INV(RAND())</f>
        <v>-0.82014797029208275</v>
      </c>
      <c r="AJ522" s="23">
        <f ca="1">SQRT(Inputs!$B$38)*C522+SQRT(1-Inputs!$B$38)*_xlfn.NORM.S.INV(RAND())</f>
        <v>-0.20990624795113738</v>
      </c>
      <c r="AK522" s="23">
        <f ca="1">SQRT(Inputs!$B$38)*D522+SQRT(1-Inputs!$B$38)*_xlfn.NORM.S.INV(RAND())</f>
        <v>-1.6516270741077976</v>
      </c>
      <c r="AL522" s="23">
        <f ca="1">SQRT(Inputs!$B$38)*E522+SQRT(1-Inputs!$B$38)*_xlfn.NORM.S.INV(RAND())</f>
        <v>0.74767500574258139</v>
      </c>
      <c r="AM522" s="23">
        <f ca="1">SQRT(Inputs!$B$38)*F522+SQRT(1-Inputs!$B$38)*_xlfn.NORM.S.INV(RAND())</f>
        <v>-0.78159225043408553</v>
      </c>
      <c r="AN522" s="23">
        <f ca="1">SQRT(Inputs!$B$38)*G522+SQRT(1-Inputs!$B$38)*_xlfn.NORM.S.INV(RAND())</f>
        <v>0.75604326754186568</v>
      </c>
      <c r="AO522" s="23">
        <f ca="1">SQRT(Inputs!$B$38)*H522+SQRT(1-Inputs!$B$38)*_xlfn.NORM.S.INV(RAND())</f>
        <v>-4.0496208525513548</v>
      </c>
      <c r="AP522" s="23">
        <f ca="1">SQRT(Inputs!$B$38)*I522+SQRT(1-Inputs!$B$38)*_xlfn.NORM.S.INV(RAND())</f>
        <v>1.3863008654815798</v>
      </c>
      <c r="AQ522" s="23">
        <f ca="1">SQRT(Inputs!$B$38)*J522+SQRT(1-Inputs!$B$38)*_xlfn.NORM.S.INV(RAND())</f>
        <v>0.22145272812269373</v>
      </c>
      <c r="AR522" s="23">
        <f ca="1">SQRT(Inputs!$B$38)*K522+SQRT(1-Inputs!$B$38)*_xlfn.NORM.S.INV(RAND())</f>
        <v>-0.14487497552062994</v>
      </c>
      <c r="AS522" s="23">
        <f ca="1">SQRT(Inputs!$B$38)*L522+SQRT(1-Inputs!$B$38)*_xlfn.NORM.S.INV(RAND())</f>
        <v>1.0747137820158963</v>
      </c>
      <c r="AT522" s="23">
        <f ca="1">SQRT(Inputs!$B$38)*M522+SQRT(1-Inputs!$B$38)*_xlfn.NORM.S.INV(RAND())</f>
        <v>0.9779173722256409</v>
      </c>
      <c r="AU522" s="15">
        <f ca="1">Inputs!$B$6*EXP($B$8-0.5*C$5^2+C$5*N522)</f>
        <v>4592.2554628691496</v>
      </c>
      <c r="AV522" s="15">
        <f t="shared" ca="1" si="255"/>
        <v>5509.0691382676578</v>
      </c>
      <c r="AW522" s="15">
        <f t="shared" ca="1" si="256"/>
        <v>6180.8085696896633</v>
      </c>
      <c r="AX522" s="15">
        <f t="shared" ca="1" si="257"/>
        <v>8235.2417335844311</v>
      </c>
      <c r="AY522" s="15">
        <f t="shared" ca="1" si="258"/>
        <v>10400.926396493553</v>
      </c>
      <c r="AZ522" s="15">
        <f t="shared" ca="1" si="259"/>
        <v>10534.622740185274</v>
      </c>
      <c r="BA522" s="15">
        <f t="shared" ca="1" si="260"/>
        <v>13869.303480706674</v>
      </c>
      <c r="BB522" s="15">
        <f t="shared" ca="1" si="261"/>
        <v>17207.6416986484</v>
      </c>
      <c r="BC522" s="15">
        <f t="shared" ca="1" si="262"/>
        <v>20025.76807812617</v>
      </c>
      <c r="BD522" s="15">
        <f t="shared" ca="1" si="263"/>
        <v>24245.696225244752</v>
      </c>
      <c r="BE522" s="15">
        <f t="shared" ca="1" si="264"/>
        <v>29894.033312976284</v>
      </c>
      <c r="BF522" s="15">
        <f ca="1">Inputs!$B$13*EXP($B$9-0.5*C$6^2+C$6*Y522)</f>
        <v>11142.871732071584</v>
      </c>
      <c r="BG522" s="15">
        <f t="shared" ca="1" si="265"/>
        <v>12654.880883925709</v>
      </c>
      <c r="BH522" s="15">
        <f t="shared" ca="1" si="266"/>
        <v>21018.162137372939</v>
      </c>
      <c r="BI522" s="15">
        <f t="shared" ca="1" si="267"/>
        <v>28041.627061845324</v>
      </c>
      <c r="BJ522" s="15">
        <f t="shared" ca="1" si="268"/>
        <v>32532.543472175919</v>
      </c>
      <c r="BK522" s="15">
        <f t="shared" ca="1" si="269"/>
        <v>32832.149338577176</v>
      </c>
      <c r="BL522" s="15">
        <f t="shared" ca="1" si="270"/>
        <v>49524.765050226779</v>
      </c>
      <c r="BM522" s="15">
        <f t="shared" ca="1" si="271"/>
        <v>57566.580065473354</v>
      </c>
      <c r="BN522" s="15">
        <f t="shared" ca="1" si="272"/>
        <v>70176.550062234732</v>
      </c>
      <c r="BO522" s="15">
        <f t="shared" ca="1" si="273"/>
        <v>84566.266741995409</v>
      </c>
      <c r="BP522" s="15">
        <f t="shared" ca="1" si="274"/>
        <v>94849.392405544611</v>
      </c>
      <c r="BQ522" s="15">
        <f ca="1">Inputs!$B$20*EXP($B$10-0.5*C$7^2+C$7*AJ522)</f>
        <v>3981.7574587686931</v>
      </c>
      <c r="BR522" s="15">
        <f t="shared" ca="1" si="275"/>
        <v>3197.537773068856</v>
      </c>
      <c r="BS522" s="15">
        <f t="shared" ca="1" si="276"/>
        <v>5427.5226680423675</v>
      </c>
      <c r="BT522" s="15">
        <f t="shared" ca="1" si="277"/>
        <v>6096.0858463682844</v>
      </c>
      <c r="BU522" s="15">
        <f t="shared" ca="1" si="278"/>
        <v>10144.40100595918</v>
      </c>
      <c r="BV522" s="15">
        <f t="shared" ca="1" si="279"/>
        <v>5667.6725103757299</v>
      </c>
      <c r="BW522" s="15">
        <f t="shared" ca="1" si="280"/>
        <v>10605.793593237002</v>
      </c>
      <c r="BX522" s="15">
        <f t="shared" ca="1" si="281"/>
        <v>15507.30296795828</v>
      </c>
      <c r="BY522" s="15">
        <f t="shared" ca="1" si="282"/>
        <v>21134.364892137761</v>
      </c>
      <c r="BZ522" s="15">
        <f t="shared" ca="1" si="283"/>
        <v>36132.102564463159</v>
      </c>
      <c r="CA522" s="15">
        <f t="shared" ca="1" si="284"/>
        <v>60387.35279248294</v>
      </c>
      <c r="CB522" s="15">
        <f ca="1">(AU522*DCF!C$10-DCF!C$5*MAX(AU522*DCF!C$10,0)-MAX(AU522-Inputs!$B$6,0)/Inputs!$B$10)*DCF!C$6</f>
        <v>1045.7123551526706</v>
      </c>
      <c r="CC522" s="15">
        <f ca="1">(AV522*DCF!D$10-DCF!D$5*MAX(AV522*DCF!D$10,0)-MAX(AV522-AU522,0)/Inputs!$B$10)*DCF!D$6</f>
        <v>1119.2572597069648</v>
      </c>
      <c r="CD522" s="15">
        <f ca="1">(AW522*DCF!E$10-DCF!E$5*MAX(AW522*DCF!E$10,0)-MAX(AW522-AV522,0)/Inputs!$B$10)*DCF!E$6</f>
        <v>1275.7467707368705</v>
      </c>
      <c r="CE522" s="15">
        <f ca="1">(AX522*DCF!F$10-DCF!F$5*MAX(AX522*DCF!F$10,0)-MAX(AX522-AW522,0)/Inputs!$B$10)*DCF!F$6</f>
        <v>1370.2635400401869</v>
      </c>
      <c r="CF522" s="15">
        <f ca="1">(AY522*DCF!G$10-DCF!G$5*MAX(AY522*DCF!G$10,0)-MAX(AY522-AX522,0)/Inputs!$B$10)*DCF!G$6</f>
        <v>1726.7232805850024</v>
      </c>
      <c r="CG522" s="15">
        <f ca="1">(AZ522*DCF!H$10-DCF!H$5*MAX(AZ522*DCF!H$10,0)-MAX(AZ522-AY522,0)/Inputs!$B$10)*DCF!H$6</f>
        <v>2021.5643786552628</v>
      </c>
      <c r="CH522" s="15">
        <f ca="1">(BA522*DCF!I$10-DCF!I$5*MAX(BA522*DCF!I$10,0)-MAX(BA522-AZ522,0)/Inputs!$B$10)*DCF!I$6</f>
        <v>1986.4113140951308</v>
      </c>
      <c r="CI522" s="15">
        <f ca="1">(BB522*DCF!J$10-DCF!J$5*MAX(BB522*DCF!J$10,0)-MAX(BB522-BA522,0)/Inputs!$B$10)*DCF!J$6</f>
        <v>2447.0010972672389</v>
      </c>
      <c r="CJ522" s="15">
        <f ca="1">(BC522*DCF!K$10-DCF!K$5*MAX(BC522*DCF!K$10,0)-MAX(BC522-BB522,0)/Inputs!$B$10)*DCF!K$6</f>
        <v>2829.3322515321165</v>
      </c>
      <c r="CK522" s="15">
        <f ca="1">(BD522*DCF!L$10-DCF!L$5*MAX(BD522*DCF!L$10,0)-MAX(BD522-BC522,0)/Inputs!$B$10)*DCF!L$6</f>
        <v>3111.0070101184547</v>
      </c>
      <c r="CL522" s="15">
        <f ca="1">(BE522*DCF!M$10-DCF!M$5*MAX(BE522*DCF!M$10,0)-MAX(BE522-BD522,0)/Inputs!$B$10)*DCF!M$6</f>
        <v>3543.6805341922895</v>
      </c>
      <c r="CM522" s="15">
        <f ca="1">(BF522*DCF!C$28-DCF!C$5*MAX(BF522*DCF!C$28,0)-MAX(BF522-Inputs!$B$13,0)/Inputs!$B$17)*DCF!C$6</f>
        <v>3400.7313762492054</v>
      </c>
      <c r="CN522" s="15">
        <f ca="1">(BG522*DCF!D$28-DCF!D$5*MAX(BG522*DCF!D$28,0)-MAX(BG522-BF522,0)/Inputs!$B$17)*DCF!D$6</f>
        <v>3404.5734129488346</v>
      </c>
      <c r="CO522" s="15">
        <f ca="1">(BH522*DCF!E$28-DCF!E$5*MAX(BH522*DCF!E$28,0)-MAX(BH522-BG522,0)/Inputs!$B$17)*DCF!E$6</f>
        <v>4304.4301597105577</v>
      </c>
      <c r="CP522" s="15">
        <f ca="1">(BI522*DCF!F$28-DCF!F$5*MAX(BI522*DCF!F$28,0)-MAX(BI522-BH522,0)/Inputs!$B$17)*DCF!F$6</f>
        <v>6333.8303028170703</v>
      </c>
      <c r="CQ522" s="15">
        <f ca="1">(BJ522*DCF!G$28-DCF!G$5*MAX(BJ522*DCF!G$28,0)-MAX(BJ522-BI522,0)/Inputs!$B$17)*DCF!G$6</f>
        <v>7685.487452171581</v>
      </c>
      <c r="CR522" s="15">
        <f ca="1">(BK522*DCF!H$28-DCF!H$5*MAX(BK522*DCF!H$28,0)-MAX(BK522-BJ522,0)/Inputs!$B$17)*DCF!H$6</f>
        <v>8073.2024159752627</v>
      </c>
      <c r="CS522" s="15">
        <f ca="1">(BL522*DCF!I$28-DCF!I$5*MAX(BL522*DCF!I$28,0)-MAX(BL522-BK522,0)/Inputs!$B$17)*DCF!I$6</f>
        <v>9249.9968091784704</v>
      </c>
      <c r="CT522" s="15">
        <f ca="1">(BM522*DCF!J$28-DCF!J$5*MAX(BM522*DCF!J$28,0)-MAX(BM522-BL522,0)/Inputs!$B$17)*DCF!J$6</f>
        <v>11775.847347384368</v>
      </c>
      <c r="CU522" s="15">
        <f ca="1">(BN522*DCF!K$28-DCF!K$5*MAX(BN522*DCF!K$28,0)-MAX(BN522-BM522,0)/Inputs!$B$17)*DCF!K$6</f>
        <v>13275.557362260384</v>
      </c>
      <c r="CV522" s="15">
        <f ca="1">(BO522*DCF!L$28-DCF!L$5*MAX(BO522*DCF!L$28,0)-MAX(BO522-BN522,0)/Inputs!$B$17)*DCF!L$6</f>
        <v>15244.524813314558</v>
      </c>
      <c r="CW522" s="15">
        <f ca="1">(BP522*DCF!M$28-DCF!M$5*MAX(BP522*DCF!M$28,0)-MAX(BP522-BO522,0)/Inputs!$B$17)*DCF!M$6</f>
        <v>16771.092492760865</v>
      </c>
      <c r="CX522" s="15">
        <f ca="1">(BQ522*DCF!C$46-DCF!C$5*MAX(BQ522*DCF!C$46,0)-MAX(BQ522-Inputs!$B$20,0)/Inputs!$B$24)*DCF!C$6</f>
        <v>-1280.201472588009</v>
      </c>
      <c r="CY522" s="15">
        <f ca="1">(BR522*DCF!D$46-DCF!D$5*MAX(BR522*DCF!D$46,0)-MAX(BR522-BQ522,0)/Inputs!$B$24)*DCF!D$6</f>
        <v>-545.74513031806339</v>
      </c>
      <c r="CZ522" s="15">
        <f ca="1">(BS522*DCF!E$46-DCF!E$5*MAX(BS522*DCF!E$46,0)-MAX(BS522-BR522,0)/Inputs!$B$24)*DCF!E$6</f>
        <v>-1520.8126606073786</v>
      </c>
      <c r="DA522" s="15">
        <f ca="1">(BT522*DCF!F$46-DCF!F$5*MAX(BT522*DCF!F$46,0)-MAX(BT522-BS522,0)/Inputs!$B$24)*DCF!F$6</f>
        <v>-687.4005018501465</v>
      </c>
      <c r="DB522" s="15">
        <f ca="1">(BU522*DCF!G$46-DCF!G$5*MAX(BU522*DCF!G$46,0)-MAX(BU522-BT522,0)/Inputs!$B$24)*DCF!G$6</f>
        <v>-1703.0108416965843</v>
      </c>
      <c r="DC522" s="15">
        <f ca="1">(BV522*DCF!H$46-DCF!H$5*MAX(BV522*DCF!H$46,0)-MAX(BV522-BU522,0)/Inputs!$B$24)*DCF!H$6</f>
        <v>0</v>
      </c>
      <c r="DD522" s="15">
        <f ca="1">(BW522*DCF!I$46-DCF!I$5*MAX(BW522*DCF!I$46,0)-MAX(BW522-BV522,0)/Inputs!$B$24)*DCF!I$6</f>
        <v>-1172.5986154420541</v>
      </c>
      <c r="DE522" s="15">
        <f ca="1">(BX522*DCF!J$46-DCF!J$5*MAX(BX522*DCF!J$46,0)-MAX(BX522-BW522,0)/Inputs!$B$24)*DCF!J$6</f>
        <v>-649.31174276949878</v>
      </c>
      <c r="DF522" s="15">
        <f ca="1">(BY522*DCF!K$46-DCF!K$5*MAX(BY522*DCF!K$46,0)-MAX(BY522-BX522,0)/Inputs!$B$24)*DCF!K$6</f>
        <v>-171.21489271627098</v>
      </c>
      <c r="DG522" s="15">
        <f ca="1">(BZ522*DCF!L$46-DCF!L$5*MAX(BZ522*DCF!L$46,0)-MAX(BZ522-BY522,0)/Inputs!$B$24)*DCF!L$6</f>
        <v>-896.39264853046939</v>
      </c>
      <c r="DH522" s="15">
        <f ca="1">(CA522*DCF!M$46-DCF!M$5*MAX(CA522*DCF!M$46,0)-MAX(CA522-BZ522,0)/Inputs!$B$24)*DCF!M$6</f>
        <v>-336.57900187381858</v>
      </c>
      <c r="DI522" s="15">
        <f ca="1">SUM(CB522:CL522)+BE522*DCF!M$10*(1+Inputs!$B$30)*(1-Inputs!$B$33)*(1-Inputs!$B$30/Inputs!$B$31)/(Inputs!$B$29-Inputs!$B$30)*DCF!M$6</f>
        <v>105672.18980976156</v>
      </c>
      <c r="DJ522" s="15">
        <f ca="1">SUM(CM522:CW522)+BP522*DCF!M$28*(1+Inputs!$B$30)*(1-Inputs!$B$33)*(1-Inputs!$B$30/Inputs!$B$31)/(Inputs!$B$29-Inputs!$B$30)*DCF!M$6</f>
        <v>451475.42503543611</v>
      </c>
      <c r="DK522" s="15">
        <f ca="1">SUM(CX522:DH522)+CA522*DCF!M$46*(1+Inputs!$B$30)*(1-Inputs!$B$33)*(1-Inputs!$B$30/Inputs!$B$31)/(Inputs!$B$29-Inputs!$B$30)*DCF!M$6</f>
        <v>84402.733248025484</v>
      </c>
      <c r="DM522" s="15">
        <f ca="1">DI522+DJ522+DK522+Inputs!$B$34+Inputs!$B$36-Inputs!$B$35</f>
        <v>718401.34809322318</v>
      </c>
    </row>
    <row r="523" spans="1:117" x14ac:dyDescent="0.75">
      <c r="A523" s="11">
        <v>510</v>
      </c>
      <c r="C523" s="23">
        <f t="shared" ca="1" si="290"/>
        <v>-1.1452613669597935</v>
      </c>
      <c r="D523" s="23">
        <f t="shared" ca="1" si="290"/>
        <v>-0.44830845559904275</v>
      </c>
      <c r="E523" s="23">
        <f t="shared" ca="1" si="290"/>
        <v>0.70699836995695586</v>
      </c>
      <c r="F523" s="23">
        <f t="shared" ca="1" si="290"/>
        <v>0.64557802159375055</v>
      </c>
      <c r="G523" s="23">
        <f t="shared" ca="1" si="290"/>
        <v>-0.97545288291960719</v>
      </c>
      <c r="H523" s="23">
        <f t="shared" ca="1" si="290"/>
        <v>0.2681757689344294</v>
      </c>
      <c r="I523" s="23">
        <f t="shared" ca="1" si="290"/>
        <v>-1.2561832008836398</v>
      </c>
      <c r="J523" s="23">
        <f t="shared" ca="1" si="290"/>
        <v>-0.57857994912892796</v>
      </c>
      <c r="K523" s="23">
        <f t="shared" ca="1" si="290"/>
        <v>-0.60660695661193298</v>
      </c>
      <c r="L523" s="23">
        <f t="shared" ca="1" si="290"/>
        <v>0.21107943484785902</v>
      </c>
      <c r="M523" s="23">
        <f t="shared" ca="1" si="290"/>
        <v>-2.4875830621862844</v>
      </c>
      <c r="N523" s="23">
        <f ca="1">SQRT(Inputs!$B$38)*C523+SQRT(1-Inputs!$B$38)*_xlfn.NORM.S.INV(RAND())</f>
        <v>-0.49255282340456763</v>
      </c>
      <c r="O523" s="23">
        <f ca="1">SQRT(Inputs!$B$38)*D523+SQRT(1-Inputs!$B$38)*_xlfn.NORM.S.INV(RAND())</f>
        <v>-1.0106989137763644</v>
      </c>
      <c r="P523" s="23">
        <f ca="1">SQRT(Inputs!$B$38)*E523+SQRT(1-Inputs!$B$38)*_xlfn.NORM.S.INV(RAND())</f>
        <v>-0.13511337865901152</v>
      </c>
      <c r="Q523" s="23">
        <f ca="1">SQRT(Inputs!$B$38)*F523+SQRT(1-Inputs!$B$38)*_xlfn.NORM.S.INV(RAND())</f>
        <v>1.4030312766950404</v>
      </c>
      <c r="R523" s="23">
        <f ca="1">SQRT(Inputs!$B$38)*G523+SQRT(1-Inputs!$B$38)*_xlfn.NORM.S.INV(RAND())</f>
        <v>-0.36088327692630495</v>
      </c>
      <c r="S523" s="23">
        <f ca="1">SQRT(Inputs!$B$38)*H523+SQRT(1-Inputs!$B$38)*_xlfn.NORM.S.INV(RAND())</f>
        <v>-0.11860606520049763</v>
      </c>
      <c r="T523" s="23">
        <f ca="1">SQRT(Inputs!$B$38)*I523+SQRT(1-Inputs!$B$38)*_xlfn.NORM.S.INV(RAND())</f>
        <v>0.34142983763697499</v>
      </c>
      <c r="U523" s="23">
        <f ca="1">SQRT(Inputs!$B$38)*J523+SQRT(1-Inputs!$B$38)*_xlfn.NORM.S.INV(RAND())</f>
        <v>0.32419025602855406</v>
      </c>
      <c r="V523" s="23">
        <f ca="1">SQRT(Inputs!$B$38)*K523+SQRT(1-Inputs!$B$38)*_xlfn.NORM.S.INV(RAND())</f>
        <v>-1.0918189578010227</v>
      </c>
      <c r="W523" s="23">
        <f ca="1">SQRT(Inputs!$B$38)*L523+SQRT(1-Inputs!$B$38)*_xlfn.NORM.S.INV(RAND())</f>
        <v>-0.26618177654672481</v>
      </c>
      <c r="X523" s="23">
        <f ca="1">SQRT(Inputs!$B$38)*M523+SQRT(1-Inputs!$B$38)*_xlfn.NORM.S.INV(RAND())</f>
        <v>-0.18728828198751701</v>
      </c>
      <c r="Y523" s="23">
        <f ca="1">SQRT(Inputs!$B$38)*C523+SQRT(1-Inputs!$B$38)*_xlfn.NORM.S.INV(RAND())</f>
        <v>0.14035367024109546</v>
      </c>
      <c r="Z523" s="23">
        <f ca="1">SQRT(Inputs!$B$38)*D523+SQRT(1-Inputs!$B$38)*_xlfn.NORM.S.INV(RAND())</f>
        <v>-0.43283192781460827</v>
      </c>
      <c r="AA523" s="23">
        <f ca="1">SQRT(Inputs!$B$38)*E523+SQRT(1-Inputs!$B$38)*_xlfn.NORM.S.INV(RAND())</f>
        <v>3.6317850243684502E-2</v>
      </c>
      <c r="AB523" s="23">
        <f ca="1">SQRT(Inputs!$B$38)*F523+SQRT(1-Inputs!$B$38)*_xlfn.NORM.S.INV(RAND())</f>
        <v>-0.38090964888011164</v>
      </c>
      <c r="AC523" s="23">
        <f ca="1">SQRT(Inputs!$B$38)*G523+SQRT(1-Inputs!$B$38)*_xlfn.NORM.S.INV(RAND())</f>
        <v>0.13797322446466698</v>
      </c>
      <c r="AD523" s="23">
        <f ca="1">SQRT(Inputs!$B$38)*H523+SQRT(1-Inputs!$B$38)*_xlfn.NORM.S.INV(RAND())</f>
        <v>-8.3142221708684155E-2</v>
      </c>
      <c r="AE523" s="23">
        <f ca="1">SQRT(Inputs!$B$38)*I523+SQRT(1-Inputs!$B$38)*_xlfn.NORM.S.INV(RAND())</f>
        <v>-1.7642488946336581</v>
      </c>
      <c r="AF523" s="23">
        <f ca="1">SQRT(Inputs!$B$38)*J523+SQRT(1-Inputs!$B$38)*_xlfn.NORM.S.INV(RAND())</f>
        <v>0.21095634843117778</v>
      </c>
      <c r="AG523" s="23">
        <f ca="1">SQRT(Inputs!$B$38)*K523+SQRT(1-Inputs!$B$38)*_xlfn.NORM.S.INV(RAND())</f>
        <v>-0.36281389818867443</v>
      </c>
      <c r="AH523" s="23">
        <f ca="1">SQRT(Inputs!$B$38)*L523+SQRT(1-Inputs!$B$38)*_xlfn.NORM.S.INV(RAND())</f>
        <v>0.84376573235565122</v>
      </c>
      <c r="AI523" s="23">
        <f ca="1">SQRT(Inputs!$B$38)*M523+SQRT(1-Inputs!$B$38)*_xlfn.NORM.S.INV(RAND())</f>
        <v>-2.5733076371097479</v>
      </c>
      <c r="AJ523" s="23">
        <f ca="1">SQRT(Inputs!$B$38)*C523+SQRT(1-Inputs!$B$38)*_xlfn.NORM.S.INV(RAND())</f>
        <v>6.0223666861223712E-2</v>
      </c>
      <c r="AK523" s="23">
        <f ca="1">SQRT(Inputs!$B$38)*D523+SQRT(1-Inputs!$B$38)*_xlfn.NORM.S.INV(RAND())</f>
        <v>-1.6489746123412943</v>
      </c>
      <c r="AL523" s="23">
        <f ca="1">SQRT(Inputs!$B$38)*E523+SQRT(1-Inputs!$B$38)*_xlfn.NORM.S.INV(RAND())</f>
        <v>1.8301668692666642</v>
      </c>
      <c r="AM523" s="23">
        <f ca="1">SQRT(Inputs!$B$38)*F523+SQRT(1-Inputs!$B$38)*_xlfn.NORM.S.INV(RAND())</f>
        <v>-0.9251549102748502</v>
      </c>
      <c r="AN523" s="23">
        <f ca="1">SQRT(Inputs!$B$38)*G523+SQRT(1-Inputs!$B$38)*_xlfn.NORM.S.INV(RAND())</f>
        <v>1.286502100195436</v>
      </c>
      <c r="AO523" s="23">
        <f ca="1">SQRT(Inputs!$B$38)*H523+SQRT(1-Inputs!$B$38)*_xlfn.NORM.S.INV(RAND())</f>
        <v>-0.33231105813870665</v>
      </c>
      <c r="AP523" s="23">
        <f ca="1">SQRT(Inputs!$B$38)*I523+SQRT(1-Inputs!$B$38)*_xlfn.NORM.S.INV(RAND())</f>
        <v>-0.24577061570433645</v>
      </c>
      <c r="AQ523" s="23">
        <f ca="1">SQRT(Inputs!$B$38)*J523+SQRT(1-Inputs!$B$38)*_xlfn.NORM.S.INV(RAND())</f>
        <v>3.5358616408935728E-2</v>
      </c>
      <c r="AR523" s="23">
        <f ca="1">SQRT(Inputs!$B$38)*K523+SQRT(1-Inputs!$B$38)*_xlfn.NORM.S.INV(RAND())</f>
        <v>-0.33443230077385527</v>
      </c>
      <c r="AS523" s="23">
        <f ca="1">SQRT(Inputs!$B$38)*L523+SQRT(1-Inputs!$B$38)*_xlfn.NORM.S.INV(RAND())</f>
        <v>1.4291741393435231</v>
      </c>
      <c r="AT523" s="23">
        <f ca="1">SQRT(Inputs!$B$38)*M523+SQRT(1-Inputs!$B$38)*_xlfn.NORM.S.INV(RAND())</f>
        <v>-0.20971644703420078</v>
      </c>
      <c r="AU523" s="15">
        <f ca="1">Inputs!$B$6*EXP($B$8-0.5*C$5^2+C$5*N523)</f>
        <v>4581.9565303076179</v>
      </c>
      <c r="AV523" s="15">
        <f t="shared" ca="1" si="255"/>
        <v>4807.1475894300193</v>
      </c>
      <c r="AW523" s="15">
        <f t="shared" ca="1" si="256"/>
        <v>5755.6113428042172</v>
      </c>
      <c r="AX523" s="15">
        <f t="shared" ca="1" si="257"/>
        <v>8373.2993848251062</v>
      </c>
      <c r="AY523" s="15">
        <f t="shared" ca="1" si="258"/>
        <v>9810.6993222169585</v>
      </c>
      <c r="AZ523" s="15">
        <f t="shared" ca="1" si="259"/>
        <v>11843.055594955882</v>
      </c>
      <c r="BA523" s="15">
        <f t="shared" ca="1" si="260"/>
        <v>15020.123583723898</v>
      </c>
      <c r="BB523" s="15">
        <f t="shared" ca="1" si="261"/>
        <v>18996.305008480947</v>
      </c>
      <c r="BC523" s="15">
        <f t="shared" ca="1" si="262"/>
        <v>20938.391792504655</v>
      </c>
      <c r="BD523" s="15">
        <f t="shared" ca="1" si="263"/>
        <v>25020.7456717485</v>
      </c>
      <c r="BE523" s="15">
        <f t="shared" ca="1" si="264"/>
        <v>30141.148767208924</v>
      </c>
      <c r="BF523" s="15">
        <f ca="1">Inputs!$B$13*EXP($B$9-0.5*C$6^2+C$6*Y523)</f>
        <v>14221.270169607853</v>
      </c>
      <c r="BG523" s="15">
        <f t="shared" ca="1" si="265"/>
        <v>16029.85470852057</v>
      </c>
      <c r="BH523" s="15">
        <f t="shared" ca="1" si="266"/>
        <v>19703.865222836732</v>
      </c>
      <c r="BI523" s="15">
        <f t="shared" ca="1" si="267"/>
        <v>22746.981982455265</v>
      </c>
      <c r="BJ523" s="15">
        <f t="shared" ca="1" si="268"/>
        <v>28446.479367457901</v>
      </c>
      <c r="BK523" s="15">
        <f t="shared" ca="1" si="269"/>
        <v>34519.704981730829</v>
      </c>
      <c r="BL523" s="15">
        <f t="shared" ca="1" si="270"/>
        <v>33736.964159970063</v>
      </c>
      <c r="BM523" s="15">
        <f t="shared" ca="1" si="271"/>
        <v>42571.163815814914</v>
      </c>
      <c r="BN523" s="15">
        <f t="shared" ca="1" si="272"/>
        <v>50129.585097133488</v>
      </c>
      <c r="BO523" s="15">
        <f t="shared" ca="1" si="273"/>
        <v>68035.365889446926</v>
      </c>
      <c r="BP523" s="15">
        <f t="shared" ca="1" si="274"/>
        <v>62561.861812006435</v>
      </c>
      <c r="BQ523" s="15">
        <f ca="1">Inputs!$B$20*EXP($B$10-0.5*C$7^2+C$7*AJ523)</f>
        <v>4382.1247028952148</v>
      </c>
      <c r="BR523" s="15">
        <f t="shared" ca="1" si="275"/>
        <v>3522.0170142815159</v>
      </c>
      <c r="BS523" s="15">
        <f t="shared" ca="1" si="276"/>
        <v>8158.2557066211884</v>
      </c>
      <c r="BT523" s="15">
        <f t="shared" ca="1" si="277"/>
        <v>8824.5125998456751</v>
      </c>
      <c r="BU523" s="15">
        <f t="shared" ca="1" si="278"/>
        <v>16695.90448632585</v>
      </c>
      <c r="BV523" s="15">
        <f t="shared" ca="1" si="279"/>
        <v>21553.206087984185</v>
      </c>
      <c r="BW523" s="15">
        <f t="shared" ca="1" si="280"/>
        <v>28551.793832215106</v>
      </c>
      <c r="BX523" s="15">
        <f t="shared" ca="1" si="281"/>
        <v>40218.350248305411</v>
      </c>
      <c r="BY523" s="15">
        <f t="shared" ca="1" si="282"/>
        <v>52859.934712342649</v>
      </c>
      <c r="BZ523" s="15">
        <f t="shared" ca="1" si="283"/>
        <v>96456.181765885049</v>
      </c>
      <c r="CA523" s="15">
        <f t="shared" ca="1" si="284"/>
        <v>130535.25154988433</v>
      </c>
      <c r="CB523" s="15">
        <f ca="1">(AU523*DCF!C$10-DCF!C$5*MAX(AU523*DCF!C$10,0)-MAX(AU523-Inputs!$B$6,0)/Inputs!$B$10)*DCF!C$6</f>
        <v>1045.7857883775246</v>
      </c>
      <c r="CC523" s="15">
        <f ca="1">(AV523*DCF!D$10-DCF!D$5*MAX(AV523*DCF!D$10,0)-MAX(AV523-AU523,0)/Inputs!$B$10)*DCF!D$6</f>
        <v>1116.8027114693682</v>
      </c>
      <c r="CD523" s="15">
        <f ca="1">(AW523*DCF!E$10-DCF!E$5*MAX(AW523*DCF!E$10,0)-MAX(AW523-AV523,0)/Inputs!$B$10)*DCF!E$6</f>
        <v>1115.2457226972292</v>
      </c>
      <c r="CE523" s="15">
        <f ca="1">(AX523*DCF!F$10-DCF!F$5*MAX(AX523*DCF!F$10,0)-MAX(AX523-AW523,0)/Inputs!$B$10)*DCF!F$6</f>
        <v>1283.2019298740342</v>
      </c>
      <c r="CF523" s="15">
        <f ca="1">(AY523*DCF!G$10-DCF!G$5*MAX(AY523*DCF!G$10,0)-MAX(AY523-AX523,0)/Inputs!$B$10)*DCF!G$6</f>
        <v>1745.1018936391524</v>
      </c>
      <c r="CG523" s="15">
        <f ca="1">(AZ523*DCF!H$10-DCF!H$5*MAX(AZ523*DCF!H$10,0)-MAX(AZ523-AY523,0)/Inputs!$B$10)*DCF!H$6</f>
        <v>1938.4564475419345</v>
      </c>
      <c r="CH523" s="15">
        <f ca="1">(BA523*DCF!I$10-DCF!I$5*MAX(BA523*DCF!I$10,0)-MAX(BA523-AZ523,0)/Inputs!$B$10)*DCF!I$6</f>
        <v>2222.47817840985</v>
      </c>
      <c r="CI523" s="15">
        <f ca="1">(BB523*DCF!J$10-DCF!J$5*MAX(BB523*DCF!J$10,0)-MAX(BB523-BA523,0)/Inputs!$B$10)*DCF!J$6</f>
        <v>2657.2852443330366</v>
      </c>
      <c r="CJ523" s="15">
        <f ca="1">(BC523*DCF!K$10-DCF!K$5*MAX(BC523*DCF!K$10,0)-MAX(BC523-BB523,0)/Inputs!$B$10)*DCF!K$6</f>
        <v>3098.8822203169916</v>
      </c>
      <c r="CK523" s="15">
        <f ca="1">(BD523*DCF!L$10-DCF!L$5*MAX(BD523*DCF!L$10,0)-MAX(BD523-BC523,0)/Inputs!$B$10)*DCF!L$6</f>
        <v>3245.6897853240794</v>
      </c>
      <c r="CL523" s="15">
        <f ca="1">(BE523*DCF!M$10-DCF!M$5*MAX(BE523*DCF!M$10,0)-MAX(BE523-BD523,0)/Inputs!$B$10)*DCF!M$6</f>
        <v>3641.6190772897567</v>
      </c>
      <c r="CM523" s="15">
        <f ca="1">(BF523*DCF!C$28-DCF!C$5*MAX(BF523*DCF!C$28,0)-MAX(BF523-Inputs!$B$13,0)/Inputs!$B$17)*DCF!C$6</f>
        <v>3685.6725318224671</v>
      </c>
      <c r="CN523" s="15">
        <f ca="1">(BG523*DCF!D$28-DCF!D$5*MAX(BG523*DCF!D$28,0)-MAX(BG523-BF523,0)/Inputs!$B$17)*DCF!D$6</f>
        <v>4335.3079161190017</v>
      </c>
      <c r="CO523" s="15">
        <f ca="1">(BH523*DCF!E$28-DCF!E$5*MAX(BH523*DCF!E$28,0)-MAX(BH523-BG523,0)/Inputs!$B$17)*DCF!E$6</f>
        <v>4856.3885864521681</v>
      </c>
      <c r="CP523" s="15">
        <f ca="1">(BI523*DCF!F$28-DCF!F$5*MAX(BI523*DCF!F$28,0)-MAX(BI523-BH523,0)/Inputs!$B$17)*DCF!F$6</f>
        <v>5621.1589268942435</v>
      </c>
      <c r="CQ523" s="15">
        <f ca="1">(BJ523*DCF!G$28-DCF!G$5*MAX(BJ523*DCF!G$28,0)-MAX(BJ523-BI523,0)/Inputs!$B$17)*DCF!G$6</f>
        <v>6422.0557387058279</v>
      </c>
      <c r="CR523" s="15">
        <f ca="1">(BK523*DCF!H$28-DCF!H$5*MAX(BK523*DCF!H$28,0)-MAX(BK523-BJ523,0)/Inputs!$B$17)*DCF!H$6</f>
        <v>7593.4950643218663</v>
      </c>
      <c r="CS523" s="15">
        <f ca="1">(BL523*DCF!I$28-DCF!I$5*MAX(BL523*DCF!I$28,0)-MAX(BL523-BK523,0)/Inputs!$B$17)*DCF!I$6</f>
        <v>7933.3495846820679</v>
      </c>
      <c r="CT523" s="15">
        <f ca="1">(BM523*DCF!J$28-DCF!J$5*MAX(BM523*DCF!J$28,0)-MAX(BM523-BL523,0)/Inputs!$B$17)*DCF!J$6</f>
        <v>8325.5609274342478</v>
      </c>
      <c r="CU523" s="15">
        <f ca="1">(BN523*DCF!K$28-DCF!K$5*MAX(BN523*DCF!K$28,0)-MAX(BN523-BM523,0)/Inputs!$B$17)*DCF!K$6</f>
        <v>9660.721920429587</v>
      </c>
      <c r="CV523" s="15">
        <f ca="1">(BO523*DCF!L$28-DCF!L$5*MAX(BO523*DCF!L$28,0)-MAX(BO523-BN523,0)/Inputs!$B$17)*DCF!L$6</f>
        <v>11548.414594391576</v>
      </c>
      <c r="CW523" s="15">
        <f ca="1">(BP523*DCF!M$28-DCF!M$5*MAX(BP523*DCF!M$28,0)-MAX(BP523-BO523,0)/Inputs!$B$17)*DCF!M$6</f>
        <v>11771.050506274933</v>
      </c>
      <c r="CX523" s="15">
        <f ca="1">(BQ523*DCF!C$46-DCF!C$5*MAX(BQ523*DCF!C$46,0)-MAX(BQ523-Inputs!$B$20,0)/Inputs!$B$24)*DCF!C$6</f>
        <v>-1557.5921729066154</v>
      </c>
      <c r="CY523" s="15">
        <f ca="1">(BR523*DCF!D$46-DCF!D$5*MAX(BR523*DCF!D$46,0)-MAX(BR523-BQ523,0)/Inputs!$B$24)*DCF!D$6</f>
        <v>-601.12616983934265</v>
      </c>
      <c r="CZ523" s="15">
        <f ca="1">(BS523*DCF!E$46-DCF!E$5*MAX(BS523*DCF!E$46,0)-MAX(BS523-BR523,0)/Inputs!$B$24)*DCF!E$6</f>
        <v>-2792.20560078472</v>
      </c>
      <c r="DA523" s="15">
        <f ca="1">(BT523*DCF!F$46-DCF!F$5*MAX(BT523*DCF!F$46,0)-MAX(BT523-BS523,0)/Inputs!$B$24)*DCF!F$6</f>
        <v>-885.26199715555333</v>
      </c>
      <c r="DB523" s="15">
        <f ca="1">(BU523*DCF!G$46-DCF!G$5*MAX(BU523*DCF!G$46,0)-MAX(BU523-BT523,0)/Inputs!$B$24)*DCF!G$6</f>
        <v>-3209.3979507382041</v>
      </c>
      <c r="DC523" s="15">
        <f ca="1">(BV523*DCF!H$46-DCF!H$5*MAX(BV523*DCF!H$46,0)-MAX(BV523-BU523,0)/Inputs!$B$24)*DCF!H$6</f>
        <v>-1509.3767115346407</v>
      </c>
      <c r="DD523" s="15">
        <f ca="1">(BW523*DCF!I$46-DCF!I$5*MAX(BW523*DCF!I$46,0)-MAX(BW523-BV523,0)/Inputs!$B$24)*DCF!I$6</f>
        <v>-1349.6090527584847</v>
      </c>
      <c r="DE523" s="15">
        <f ca="1">(BX523*DCF!J$46-DCF!J$5*MAX(BX523*DCF!J$46,0)-MAX(BX523-BW523,0)/Inputs!$B$24)*DCF!J$6</f>
        <v>-1406.7316138097769</v>
      </c>
      <c r="DF523" s="15">
        <f ca="1">(BY523*DCF!K$46-DCF!K$5*MAX(BY523*DCF!K$46,0)-MAX(BY523-BX523,0)/Inputs!$B$24)*DCF!K$6</f>
        <v>-77.315743031633687</v>
      </c>
      <c r="DG523" s="15">
        <f ca="1">(BZ523*DCF!L$46-DCF!L$5*MAX(BZ523*DCF!L$46,0)-MAX(BZ523-BY523,0)/Inputs!$B$24)*DCF!L$6</f>
        <v>-3198.4056588939588</v>
      </c>
      <c r="DH523" s="15">
        <f ca="1">(CA523*DCF!M$46-DCF!M$5*MAX(CA523*DCF!M$46,0)-MAX(CA523-BZ523,0)/Inputs!$B$24)*DCF!M$6</f>
        <v>3109.0105210641154</v>
      </c>
      <c r="DI523" s="15">
        <f ca="1">SUM(CB523:CL523)+BE523*DCF!M$10*(1+Inputs!$B$30)*(1-Inputs!$B$33)*(1-Inputs!$B$30/Inputs!$B$31)/(Inputs!$B$29-Inputs!$B$30)*DCF!M$6</f>
        <v>106993.76459384536</v>
      </c>
      <c r="DJ523" s="15">
        <f ca="1">SUM(CM523:CW523)+BP523*DCF!M$28*(1+Inputs!$B$30)*(1-Inputs!$B$33)*(1-Inputs!$B$30/Inputs!$B$31)/(Inputs!$B$29-Inputs!$B$30)*DCF!M$6</f>
        <v>313900.4945879156</v>
      </c>
      <c r="DK523" s="15">
        <f ca="1">SUM(CX523:DH523)+CA523*DCF!M$46*(1+Inputs!$B$30)*(1-Inputs!$B$33)*(1-Inputs!$B$30/Inputs!$B$31)/(Inputs!$B$29-Inputs!$B$30)*DCF!M$6</f>
        <v>188344.94963479479</v>
      </c>
      <c r="DM523" s="15">
        <f ca="1">DI523+DJ523+DK523+Inputs!$B$34+Inputs!$B$36-Inputs!$B$35</f>
        <v>686090.20881655579</v>
      </c>
    </row>
    <row r="524" spans="1:117" x14ac:dyDescent="0.75">
      <c r="A524" s="11">
        <v>511</v>
      </c>
      <c r="C524" s="23">
        <f t="shared" ref="C524:M533" ca="1" si="291">_xlfn.NORM.S.INV(RAND())</f>
        <v>-0.42919377458081814</v>
      </c>
      <c r="D524" s="23">
        <f t="shared" ca="1" si="291"/>
        <v>0.9632432473939273</v>
      </c>
      <c r="E524" s="23">
        <f t="shared" ca="1" si="291"/>
        <v>0.87021404516564982</v>
      </c>
      <c r="F524" s="23">
        <f t="shared" ca="1" si="291"/>
        <v>-1.0532540674794098</v>
      </c>
      <c r="G524" s="23">
        <f t="shared" ca="1" si="291"/>
        <v>0.10194344190593176</v>
      </c>
      <c r="H524" s="23">
        <f t="shared" ca="1" si="291"/>
        <v>9.9177903018734831E-2</v>
      </c>
      <c r="I524" s="23">
        <f t="shared" ca="1" si="291"/>
        <v>-0.7269865024891774</v>
      </c>
      <c r="J524" s="23">
        <f t="shared" ca="1" si="291"/>
        <v>0.4243526467779678</v>
      </c>
      <c r="K524" s="23">
        <f t="shared" ca="1" si="291"/>
        <v>-2.2392790511381708</v>
      </c>
      <c r="L524" s="23">
        <f t="shared" ca="1" si="291"/>
        <v>-0.17588204035623803</v>
      </c>
      <c r="M524" s="23">
        <f t="shared" ca="1" si="291"/>
        <v>1.0757466748869939E-2</v>
      </c>
      <c r="N524" s="23">
        <f ca="1">SQRT(Inputs!$B$38)*C524+SQRT(1-Inputs!$B$38)*_xlfn.NORM.S.INV(RAND())</f>
        <v>-0.55672075086890627</v>
      </c>
      <c r="O524" s="23">
        <f ca="1">SQRT(Inputs!$B$38)*D524+SQRT(1-Inputs!$B$38)*_xlfn.NORM.S.INV(RAND())</f>
        <v>-0.14719145768847897</v>
      </c>
      <c r="P524" s="23">
        <f ca="1">SQRT(Inputs!$B$38)*E524+SQRT(1-Inputs!$B$38)*_xlfn.NORM.S.INV(RAND())</f>
        <v>-0.76072316410023544</v>
      </c>
      <c r="Q524" s="23">
        <f ca="1">SQRT(Inputs!$B$38)*F524+SQRT(1-Inputs!$B$38)*_xlfn.NORM.S.INV(RAND())</f>
        <v>-0.85590723693650528</v>
      </c>
      <c r="R524" s="23">
        <f ca="1">SQRT(Inputs!$B$38)*G524+SQRT(1-Inputs!$B$38)*_xlfn.NORM.S.INV(RAND())</f>
        <v>-0.15716724236530683</v>
      </c>
      <c r="S524" s="23">
        <f ca="1">SQRT(Inputs!$B$38)*H524+SQRT(1-Inputs!$B$38)*_xlfn.NORM.S.INV(RAND())</f>
        <v>0.7266734676205554</v>
      </c>
      <c r="T524" s="23">
        <f ca="1">SQRT(Inputs!$B$38)*I524+SQRT(1-Inputs!$B$38)*_xlfn.NORM.S.INV(RAND())</f>
        <v>-0.41678564456987882</v>
      </c>
      <c r="U524" s="23">
        <f ca="1">SQRT(Inputs!$B$38)*J524+SQRT(1-Inputs!$B$38)*_xlfn.NORM.S.INV(RAND())</f>
        <v>-0.84783524785820497</v>
      </c>
      <c r="V524" s="23">
        <f ca="1">SQRT(Inputs!$B$38)*K524+SQRT(1-Inputs!$B$38)*_xlfn.NORM.S.INV(RAND())</f>
        <v>-1.4547983228868682</v>
      </c>
      <c r="W524" s="23">
        <f ca="1">SQRT(Inputs!$B$38)*L524+SQRT(1-Inputs!$B$38)*_xlfn.NORM.S.INV(RAND())</f>
        <v>-5.2515954361807254E-2</v>
      </c>
      <c r="X524" s="23">
        <f ca="1">SQRT(Inputs!$B$38)*M524+SQRT(1-Inputs!$B$38)*_xlfn.NORM.S.INV(RAND())</f>
        <v>0.15560909671801904</v>
      </c>
      <c r="Y524" s="23">
        <f ca="1">SQRT(Inputs!$B$38)*C524+SQRT(1-Inputs!$B$38)*_xlfn.NORM.S.INV(RAND())</f>
        <v>-2.5610193322608943</v>
      </c>
      <c r="Z524" s="23">
        <f ca="1">SQRT(Inputs!$B$38)*D524+SQRT(1-Inputs!$B$38)*_xlfn.NORM.S.INV(RAND())</f>
        <v>4.0228188486149064E-2</v>
      </c>
      <c r="AA524" s="23">
        <f ca="1">SQRT(Inputs!$B$38)*E524+SQRT(1-Inputs!$B$38)*_xlfn.NORM.S.INV(RAND())</f>
        <v>-0.64875083023903146</v>
      </c>
      <c r="AB524" s="23">
        <f ca="1">SQRT(Inputs!$B$38)*F524+SQRT(1-Inputs!$B$38)*_xlfn.NORM.S.INV(RAND())</f>
        <v>0.28679739698095175</v>
      </c>
      <c r="AC524" s="23">
        <f ca="1">SQRT(Inputs!$B$38)*G524+SQRT(1-Inputs!$B$38)*_xlfn.NORM.S.INV(RAND())</f>
        <v>0.21629173628318862</v>
      </c>
      <c r="AD524" s="23">
        <f ca="1">SQRT(Inputs!$B$38)*H524+SQRT(1-Inputs!$B$38)*_xlfn.NORM.S.INV(RAND())</f>
        <v>-2.0860775561121141</v>
      </c>
      <c r="AE524" s="23">
        <f ca="1">SQRT(Inputs!$B$38)*I524+SQRT(1-Inputs!$B$38)*_xlfn.NORM.S.INV(RAND())</f>
        <v>0.40520262495238102</v>
      </c>
      <c r="AF524" s="23">
        <f ca="1">SQRT(Inputs!$B$38)*J524+SQRT(1-Inputs!$B$38)*_xlfn.NORM.S.INV(RAND())</f>
        <v>0.12205717107384186</v>
      </c>
      <c r="AG524" s="23">
        <f ca="1">SQRT(Inputs!$B$38)*K524+SQRT(1-Inputs!$B$38)*_xlfn.NORM.S.INV(RAND())</f>
        <v>-1.8285441565902065</v>
      </c>
      <c r="AH524" s="23">
        <f ca="1">SQRT(Inputs!$B$38)*L524+SQRT(1-Inputs!$B$38)*_xlfn.NORM.S.INV(RAND())</f>
        <v>1.9682308153020829</v>
      </c>
      <c r="AI524" s="23">
        <f ca="1">SQRT(Inputs!$B$38)*M524+SQRT(1-Inputs!$B$38)*_xlfn.NORM.S.INV(RAND())</f>
        <v>-0.3052223568500404</v>
      </c>
      <c r="AJ524" s="23">
        <f ca="1">SQRT(Inputs!$B$38)*C524+SQRT(1-Inputs!$B$38)*_xlfn.NORM.S.INV(RAND())</f>
        <v>-0.22437618604812032</v>
      </c>
      <c r="AK524" s="23">
        <f ca="1">SQRT(Inputs!$B$38)*D524+SQRT(1-Inputs!$B$38)*_xlfn.NORM.S.INV(RAND())</f>
        <v>-0.39182486125997185</v>
      </c>
      <c r="AL524" s="23">
        <f ca="1">SQRT(Inputs!$B$38)*E524+SQRT(1-Inputs!$B$38)*_xlfn.NORM.S.INV(RAND())</f>
        <v>0.56882410192050514</v>
      </c>
      <c r="AM524" s="23">
        <f ca="1">SQRT(Inputs!$B$38)*F524+SQRT(1-Inputs!$B$38)*_xlfn.NORM.S.INV(RAND())</f>
        <v>0.36562675325039506</v>
      </c>
      <c r="AN524" s="23">
        <f ca="1">SQRT(Inputs!$B$38)*G524+SQRT(1-Inputs!$B$38)*_xlfn.NORM.S.INV(RAND())</f>
        <v>0.46161828077902489</v>
      </c>
      <c r="AO524" s="23">
        <f ca="1">SQRT(Inputs!$B$38)*H524+SQRT(1-Inputs!$B$38)*_xlfn.NORM.S.INV(RAND())</f>
        <v>-0.60667471536244288</v>
      </c>
      <c r="AP524" s="23">
        <f ca="1">SQRT(Inputs!$B$38)*I524+SQRT(1-Inputs!$B$38)*_xlfn.NORM.S.INV(RAND())</f>
        <v>-1.8628593721182143</v>
      </c>
      <c r="AQ524" s="23">
        <f ca="1">SQRT(Inputs!$B$38)*J524+SQRT(1-Inputs!$B$38)*_xlfn.NORM.S.INV(RAND())</f>
        <v>-0.69369153326177413</v>
      </c>
      <c r="AR524" s="23">
        <f ca="1">SQRT(Inputs!$B$38)*K524+SQRT(1-Inputs!$B$38)*_xlfn.NORM.S.INV(RAND())</f>
        <v>-1.8603661811697521</v>
      </c>
      <c r="AS524" s="23">
        <f ca="1">SQRT(Inputs!$B$38)*L524+SQRT(1-Inputs!$B$38)*_xlfn.NORM.S.INV(RAND())</f>
        <v>-1.311011962845551</v>
      </c>
      <c r="AT524" s="23">
        <f ca="1">SQRT(Inputs!$B$38)*M524+SQRT(1-Inputs!$B$38)*_xlfn.NORM.S.INV(RAND())</f>
        <v>-5.9728584358177142E-2</v>
      </c>
      <c r="AU524" s="15">
        <f ca="1">Inputs!$B$6*EXP($B$8-0.5*C$5^2+C$5*N524)</f>
        <v>4534.6097964004657</v>
      </c>
      <c r="AV524" s="15">
        <f t="shared" ca="1" si="255"/>
        <v>5401.5182095254577</v>
      </c>
      <c r="AW524" s="15">
        <f t="shared" ca="1" si="256"/>
        <v>5943.917699412008</v>
      </c>
      <c r="AX524" s="15">
        <f t="shared" ca="1" si="257"/>
        <v>6520.9851680465144</v>
      </c>
      <c r="AY524" s="15">
        <f t="shared" ca="1" si="258"/>
        <v>7824.3651325883566</v>
      </c>
      <c r="AZ524" s="15">
        <f t="shared" ca="1" si="259"/>
        <v>10366.634267308311</v>
      </c>
      <c r="BA524" s="15">
        <f t="shared" ca="1" si="260"/>
        <v>12144.628911994852</v>
      </c>
      <c r="BB524" s="15">
        <f t="shared" ca="1" si="261"/>
        <v>13657.868368750667</v>
      </c>
      <c r="BC524" s="15">
        <f t="shared" ca="1" si="262"/>
        <v>14535.840376880491</v>
      </c>
      <c r="BD524" s="15">
        <f t="shared" ca="1" si="263"/>
        <v>17720.517940658116</v>
      </c>
      <c r="BE524" s="15">
        <f t="shared" ca="1" si="264"/>
        <v>22024.167533708151</v>
      </c>
      <c r="BF524" s="15">
        <f ca="1">Inputs!$B$13*EXP($B$9-0.5*C$6^2+C$6*Y524)</f>
        <v>8324.456800688411</v>
      </c>
      <c r="BG524" s="15">
        <f t="shared" ca="1" si="265"/>
        <v>10219.218941943402</v>
      </c>
      <c r="BH524" s="15">
        <f t="shared" ca="1" si="266"/>
        <v>11212.266111883953</v>
      </c>
      <c r="BI524" s="15">
        <f t="shared" ca="1" si="267"/>
        <v>14344.966896728976</v>
      </c>
      <c r="BJ524" s="15">
        <f t="shared" ca="1" si="268"/>
        <v>18142.918762673195</v>
      </c>
      <c r="BK524" s="15">
        <f t="shared" ca="1" si="269"/>
        <v>16761.758497085029</v>
      </c>
      <c r="BL524" s="15">
        <f t="shared" ca="1" si="270"/>
        <v>21699.876265117651</v>
      </c>
      <c r="BM524" s="15">
        <f t="shared" ca="1" si="271"/>
        <v>27081.36495587006</v>
      </c>
      <c r="BN524" s="15">
        <f t="shared" ca="1" si="272"/>
        <v>26752.636574401356</v>
      </c>
      <c r="BO524" s="15">
        <f t="shared" ca="1" si="273"/>
        <v>41378.334320302092</v>
      </c>
      <c r="BP524" s="15">
        <f t="shared" ca="1" si="274"/>
        <v>49197.9259639507</v>
      </c>
      <c r="BQ524" s="15">
        <f ca="1">Inputs!$B$20*EXP($B$10-0.5*C$7^2+C$7*AJ524)</f>
        <v>3961.374487487506</v>
      </c>
      <c r="BR524" s="15">
        <f t="shared" ca="1" si="275"/>
        <v>4746.1645676149092</v>
      </c>
      <c r="BS524" s="15">
        <f t="shared" ca="1" si="276"/>
        <v>7652.8035982453803</v>
      </c>
      <c r="BT524" s="15">
        <f t="shared" ca="1" si="277"/>
        <v>11613.737884099881</v>
      </c>
      <c r="BU524" s="15">
        <f t="shared" ca="1" si="278"/>
        <v>17997.300103303001</v>
      </c>
      <c r="BV524" s="15">
        <f t="shared" ca="1" si="279"/>
        <v>21840.567790765341</v>
      </c>
      <c r="BW524" s="15">
        <f t="shared" ca="1" si="280"/>
        <v>20546.872218817112</v>
      </c>
      <c r="BX524" s="15">
        <f t="shared" ca="1" si="281"/>
        <v>25007.02115679007</v>
      </c>
      <c r="BY524" s="15">
        <f t="shared" ca="1" si="282"/>
        <v>24545.537477997579</v>
      </c>
      <c r="BZ524" s="15">
        <f t="shared" ca="1" si="283"/>
        <v>27064.80946230064</v>
      </c>
      <c r="CA524" s="15">
        <f t="shared" ca="1" si="284"/>
        <v>37616.46256290844</v>
      </c>
      <c r="CB524" s="15">
        <f ca="1">(AU524*DCF!C$10-DCF!C$5*MAX(AU524*DCF!C$10,0)-MAX(AU524-Inputs!$B$6,0)/Inputs!$B$10)*DCF!C$6</f>
        <v>1046.1233790294036</v>
      </c>
      <c r="CC524" s="15">
        <f ca="1">(AV524*DCF!D$10-DCF!D$5*MAX(AV524*DCF!D$10,0)-MAX(AV524-AU524,0)/Inputs!$B$10)*DCF!D$6</f>
        <v>1105.2105415515764</v>
      </c>
      <c r="CD524" s="15">
        <f ca="1">(AW524*DCF!E$10-DCF!E$5*MAX(AW524*DCF!E$10,0)-MAX(AW524-AV524,0)/Inputs!$B$10)*DCF!E$6</f>
        <v>1250.1851507927543</v>
      </c>
      <c r="CE524" s="15">
        <f ca="1">(AX524*DCF!F$10-DCF!F$5*MAX(AX524*DCF!F$10,0)-MAX(AX524-AW524,0)/Inputs!$B$10)*DCF!F$6</f>
        <v>1303.4472367575054</v>
      </c>
      <c r="CF524" s="15">
        <f ca="1">(AY524*DCF!G$10-DCF!G$5*MAX(AY524*DCF!G$10,0)-MAX(AY524-AX524,0)/Inputs!$B$10)*DCF!G$6</f>
        <v>1361.598853003846</v>
      </c>
      <c r="CG524" s="15">
        <f ca="1">(AZ524*DCF!H$10-DCF!H$5*MAX(AZ524*DCF!H$10,0)-MAX(AZ524-AY524,0)/Inputs!$B$10)*DCF!H$6</f>
        <v>1561.2640177272813</v>
      </c>
      <c r="CH524" s="15">
        <f ca="1">(BA524*DCF!I$10-DCF!I$5*MAX(BA524*DCF!I$10,0)-MAX(BA524-AZ524,0)/Inputs!$B$10)*DCF!I$6</f>
        <v>1926.7272477777904</v>
      </c>
      <c r="CI524" s="15">
        <f ca="1">(BB524*DCF!J$10-DCF!J$5*MAX(BB524*DCF!J$10,0)-MAX(BB524-BA524,0)/Inputs!$B$10)*DCF!J$6</f>
        <v>2114.4153992755273</v>
      </c>
      <c r="CJ524" s="15">
        <f ca="1">(BC524*DCF!K$10-DCF!K$5*MAX(BC524*DCF!K$10,0)-MAX(BC524-BB524,0)/Inputs!$B$10)*DCF!K$6</f>
        <v>2217.1341377906338</v>
      </c>
      <c r="CK524" s="15">
        <f ca="1">(BD524*DCF!L$10-DCF!L$5*MAX(BD524*DCF!L$10,0)-MAX(BD524-BC524,0)/Inputs!$B$10)*DCF!L$6</f>
        <v>2260.7607048199029</v>
      </c>
      <c r="CL524" s="15">
        <f ca="1">(BE524*DCF!M$10-DCF!M$5*MAX(BE524*DCF!M$10,0)-MAX(BE524-BD524,0)/Inputs!$B$10)*DCF!M$6</f>
        <v>2593.7779726280219</v>
      </c>
      <c r="CM524" s="15">
        <f ca="1">(BF524*DCF!C$28-DCF!C$5*MAX(BF524*DCF!C$28,0)-MAX(BF524-Inputs!$B$13,0)/Inputs!$B$17)*DCF!C$6</f>
        <v>2540.5696227169215</v>
      </c>
      <c r="CN524" s="15">
        <f ca="1">(BG524*DCF!D$28-DCF!D$5*MAX(BG524*DCF!D$28,0)-MAX(BG524-BF524,0)/Inputs!$B$17)*DCF!D$6</f>
        <v>2605.5560336703338</v>
      </c>
      <c r="CO524" s="15">
        <f ca="1">(BH524*DCF!E$28-DCF!E$5*MAX(BH524*DCF!E$28,0)-MAX(BH524-BG524,0)/Inputs!$B$17)*DCF!E$6</f>
        <v>2979.7974853507249</v>
      </c>
      <c r="CP524" s="15">
        <f ca="1">(BI524*DCF!F$28-DCF!F$5*MAX(BI524*DCF!F$28,0)-MAX(BI524-BH524,0)/Inputs!$B$17)*DCF!F$6</f>
        <v>3323.9229596674568</v>
      </c>
      <c r="CQ524" s="15">
        <f ca="1">(BJ524*DCF!G$28-DCF!G$5*MAX(BJ524*DCF!G$28,0)-MAX(BJ524-BI524,0)/Inputs!$B$17)*DCF!G$6</f>
        <v>4068.5399382349851</v>
      </c>
      <c r="CR524" s="15">
        <f ca="1">(BK524*DCF!H$28-DCF!H$5*MAX(BK524*DCF!H$28,0)-MAX(BK524-BJ524,0)/Inputs!$B$17)*DCF!H$6</f>
        <v>4145.3678042545489</v>
      </c>
      <c r="CS524" s="15">
        <f ca="1">(BL524*DCF!I$28-DCF!I$5*MAX(BL524*DCF!I$28,0)-MAX(BL524-BK524,0)/Inputs!$B$17)*DCF!I$6</f>
        <v>4394.0205196780471</v>
      </c>
      <c r="CT524" s="15">
        <f ca="1">(BM524*DCF!J$28-DCF!J$5*MAX(BM524*DCF!J$28,0)-MAX(BM524-BL524,0)/Inputs!$B$17)*DCF!J$6</f>
        <v>5327.8511433117346</v>
      </c>
      <c r="CU524" s="15">
        <f ca="1">(BN524*DCF!K$28-DCF!K$5*MAX(BN524*DCF!K$28,0)-MAX(BN524-BM524,0)/Inputs!$B$17)*DCF!K$6</f>
        <v>5649.7082829809187</v>
      </c>
      <c r="CV524" s="15">
        <f ca="1">(BO524*DCF!L$28-DCF!L$5*MAX(BO524*DCF!L$28,0)-MAX(BO524-BN524,0)/Inputs!$B$17)*DCF!L$6</f>
        <v>6600.9241348179503</v>
      </c>
      <c r="CW524" s="15">
        <f ca="1">(BP524*DCF!M$28-DCF!M$5*MAX(BP524*DCF!M$28,0)-MAX(BP524-BO524,0)/Inputs!$B$17)*DCF!M$6</f>
        <v>8439.2511906060918</v>
      </c>
      <c r="CX524" s="15">
        <f ca="1">(BQ524*DCF!C$46-DCF!C$5*MAX(BQ524*DCF!C$46,0)-MAX(BQ524-Inputs!$B$20,0)/Inputs!$B$24)*DCF!C$6</f>
        <v>-1266.0793215848771</v>
      </c>
      <c r="CY524" s="15">
        <f ca="1">(BR524*DCF!D$46-DCF!D$5*MAX(BR524*DCF!D$46,0)-MAX(BR524-BQ524,0)/Inputs!$B$24)*DCF!D$6</f>
        <v>-1144.9230225446258</v>
      </c>
      <c r="CZ524" s="15">
        <f ca="1">(BS524*DCF!E$46-DCF!E$5*MAX(BS524*DCF!E$46,0)-MAX(BS524-BR524,0)/Inputs!$B$24)*DCF!E$6</f>
        <v>-2050.6744373909282</v>
      </c>
      <c r="DA524" s="15">
        <f ca="1">(BT524*DCF!F$46-DCF!F$5*MAX(BT524*DCF!F$46,0)-MAX(BT524-BS524,0)/Inputs!$B$24)*DCF!F$6</f>
        <v>-2288.0872085364613</v>
      </c>
      <c r="DB524" s="15">
        <f ca="1">(BU524*DCF!G$46-DCF!G$5*MAX(BU524*DCF!G$46,0)-MAX(BU524-BT524,0)/Inputs!$B$24)*DCF!G$6</f>
        <v>-2752.6978239024306</v>
      </c>
      <c r="DC524" s="15">
        <f ca="1">(BV524*DCF!H$46-DCF!H$5*MAX(BV524*DCF!H$46,0)-MAX(BV524-BU524,0)/Inputs!$B$24)*DCF!H$6</f>
        <v>-1194.2718857871098</v>
      </c>
      <c r="DD524" s="15">
        <f ca="1">(BW524*DCF!I$46-DCF!I$5*MAX(BW524*DCF!I$46,0)-MAX(BW524-BV524,0)/Inputs!$B$24)*DCF!I$6</f>
        <v>474.53797728843369</v>
      </c>
      <c r="DE524" s="15">
        <f ca="1">(BX524*DCF!J$46-DCF!J$5*MAX(BX524*DCF!J$46,0)-MAX(BX524-BW524,0)/Inputs!$B$24)*DCF!J$6</f>
        <v>-133.7832653085928</v>
      </c>
      <c r="DF524" s="15">
        <f ca="1">(BY524*DCF!K$46-DCF!K$5*MAX(BY524*DCF!K$46,0)-MAX(BY524-BX524,0)/Inputs!$B$24)*DCF!K$6</f>
        <v>1402.1229236761264</v>
      </c>
      <c r="DG524" s="15">
        <f ca="1">(BZ524*DCF!L$46-DCF!L$5*MAX(BZ524*DCF!L$46,0)-MAX(BZ524-BY524,0)/Inputs!$B$24)*DCF!L$6</f>
        <v>1300.7456497093656</v>
      </c>
      <c r="DH524" s="15">
        <f ca="1">(CA524*DCF!M$46-DCF!M$5*MAX(CA524*DCF!M$46,0)-MAX(CA524-BZ524,0)/Inputs!$B$24)*DCF!M$6</f>
        <v>743.09451436428208</v>
      </c>
      <c r="DI524" s="15">
        <f ca="1">SUM(CB524:CL524)+BE524*DCF!M$10*(1+Inputs!$B$30)*(1-Inputs!$B$33)*(1-Inputs!$B$30/Inputs!$B$31)/(Inputs!$B$29-Inputs!$B$30)*DCF!M$6</f>
        <v>80034.194126929127</v>
      </c>
      <c r="DJ524" s="15">
        <f ca="1">SUM(CM524:CW524)+BP524*DCF!M$28*(1+Inputs!$B$30)*(1-Inputs!$B$33)*(1-Inputs!$B$30/Inputs!$B$31)/(Inputs!$B$29-Inputs!$B$30)*DCF!M$6</f>
        <v>232633.48049248298</v>
      </c>
      <c r="DK524" s="15">
        <f ca="1">SUM(CX524:DH524)+CA524*DCF!M$46*(1+Inputs!$B$30)*(1-Inputs!$B$33)*(1-Inputs!$B$30/Inputs!$B$31)/(Inputs!$B$29-Inputs!$B$30)*DCF!M$6</f>
        <v>51249.49117709187</v>
      </c>
      <c r="DM524" s="15">
        <f ca="1">DI524+DJ524+DK524+Inputs!$B$34+Inputs!$B$36-Inputs!$B$35</f>
        <v>440768.16579650401</v>
      </c>
    </row>
    <row r="525" spans="1:117" x14ac:dyDescent="0.75">
      <c r="A525" s="11">
        <v>512</v>
      </c>
      <c r="C525" s="23">
        <f t="shared" ca="1" si="291"/>
        <v>2.0529999133465884</v>
      </c>
      <c r="D525" s="23">
        <f t="shared" ca="1" si="291"/>
        <v>-1.6551824381617219</v>
      </c>
      <c r="E525" s="23">
        <f t="shared" ca="1" si="291"/>
        <v>0.9804781632171643</v>
      </c>
      <c r="F525" s="23">
        <f t="shared" ca="1" si="291"/>
        <v>-1.1602777727789122</v>
      </c>
      <c r="G525" s="23">
        <f t="shared" ca="1" si="291"/>
        <v>-0.20275533009133914</v>
      </c>
      <c r="H525" s="23">
        <f t="shared" ca="1" si="291"/>
        <v>0.30281179249037299</v>
      </c>
      <c r="I525" s="23">
        <f t="shared" ca="1" si="291"/>
        <v>-0.52246674881057653</v>
      </c>
      <c r="J525" s="23">
        <f t="shared" ca="1" si="291"/>
        <v>-0.40449215859312182</v>
      </c>
      <c r="K525" s="23">
        <f t="shared" ca="1" si="291"/>
        <v>-0.54211336774954411</v>
      </c>
      <c r="L525" s="23">
        <f t="shared" ca="1" si="291"/>
        <v>0.68523562203203681</v>
      </c>
      <c r="M525" s="23">
        <f t="shared" ca="1" si="291"/>
        <v>-1.6933350010603827</v>
      </c>
      <c r="N525" s="23">
        <f ca="1">SQRT(Inputs!$B$38)*C525+SQRT(1-Inputs!$B$38)*_xlfn.NORM.S.INV(RAND())</f>
        <v>1.6729252262300944</v>
      </c>
      <c r="O525" s="23">
        <f ca="1">SQRT(Inputs!$B$38)*D525+SQRT(1-Inputs!$B$38)*_xlfn.NORM.S.INV(RAND())</f>
        <v>1.455088585995711</v>
      </c>
      <c r="P525" s="23">
        <f ca="1">SQRT(Inputs!$B$38)*E525+SQRT(1-Inputs!$B$38)*_xlfn.NORM.S.INV(RAND())</f>
        <v>1.0396020942206552</v>
      </c>
      <c r="Q525" s="23">
        <f ca="1">SQRT(Inputs!$B$38)*F525+SQRT(1-Inputs!$B$38)*_xlfn.NORM.S.INV(RAND())</f>
        <v>0.18943929748982036</v>
      </c>
      <c r="R525" s="23">
        <f ca="1">SQRT(Inputs!$B$38)*G525+SQRT(1-Inputs!$B$38)*_xlfn.NORM.S.INV(RAND())</f>
        <v>0.60810840926462806</v>
      </c>
      <c r="S525" s="23">
        <f ca="1">SQRT(Inputs!$B$38)*H525+SQRT(1-Inputs!$B$38)*_xlfn.NORM.S.INV(RAND())</f>
        <v>0.56516966361406706</v>
      </c>
      <c r="T525" s="23">
        <f ca="1">SQRT(Inputs!$B$38)*I525+SQRT(1-Inputs!$B$38)*_xlfn.NORM.S.INV(RAND())</f>
        <v>1.3655903659650159</v>
      </c>
      <c r="U525" s="23">
        <f ca="1">SQRT(Inputs!$B$38)*J525+SQRT(1-Inputs!$B$38)*_xlfn.NORM.S.INV(RAND())</f>
        <v>-0.54912257809636844</v>
      </c>
      <c r="V525" s="23">
        <f ca="1">SQRT(Inputs!$B$38)*K525+SQRT(1-Inputs!$B$38)*_xlfn.NORM.S.INV(RAND())</f>
        <v>-0.9360454335532612</v>
      </c>
      <c r="W525" s="23">
        <f ca="1">SQRT(Inputs!$B$38)*L525+SQRT(1-Inputs!$B$38)*_xlfn.NORM.S.INV(RAND())</f>
        <v>-0.45127900866725584</v>
      </c>
      <c r="X525" s="23">
        <f ca="1">SQRT(Inputs!$B$38)*M525+SQRT(1-Inputs!$B$38)*_xlfn.NORM.S.INV(RAND())</f>
        <v>7.0304910681855848E-2</v>
      </c>
      <c r="Y525" s="23">
        <f ca="1">SQRT(Inputs!$B$38)*C525+SQRT(1-Inputs!$B$38)*_xlfn.NORM.S.INV(RAND())</f>
        <v>1.8562776919211621</v>
      </c>
      <c r="Z525" s="23">
        <f ca="1">SQRT(Inputs!$B$38)*D525+SQRT(1-Inputs!$B$38)*_xlfn.NORM.S.INV(RAND())</f>
        <v>-0.52972781697671545</v>
      </c>
      <c r="AA525" s="23">
        <f ca="1">SQRT(Inputs!$B$38)*E525+SQRT(1-Inputs!$B$38)*_xlfn.NORM.S.INV(RAND())</f>
        <v>0.47705534472278882</v>
      </c>
      <c r="AB525" s="23">
        <f ca="1">SQRT(Inputs!$B$38)*F525+SQRT(1-Inputs!$B$38)*_xlfn.NORM.S.INV(RAND())</f>
        <v>0.25716943053694508</v>
      </c>
      <c r="AC525" s="23">
        <f ca="1">SQRT(Inputs!$B$38)*G525+SQRT(1-Inputs!$B$38)*_xlfn.NORM.S.INV(RAND())</f>
        <v>-0.94410748665296562</v>
      </c>
      <c r="AD525" s="23">
        <f ca="1">SQRT(Inputs!$B$38)*H525+SQRT(1-Inputs!$B$38)*_xlfn.NORM.S.INV(RAND())</f>
        <v>0.82930281892306001</v>
      </c>
      <c r="AE525" s="23">
        <f ca="1">SQRT(Inputs!$B$38)*I525+SQRT(1-Inputs!$B$38)*_xlfn.NORM.S.INV(RAND())</f>
        <v>1.6784034008281767E-2</v>
      </c>
      <c r="AF525" s="23">
        <f ca="1">SQRT(Inputs!$B$38)*J525+SQRT(1-Inputs!$B$38)*_xlfn.NORM.S.INV(RAND())</f>
        <v>7.4527758125050275E-2</v>
      </c>
      <c r="AG525" s="23">
        <f ca="1">SQRT(Inputs!$B$38)*K525+SQRT(1-Inputs!$B$38)*_xlfn.NORM.S.INV(RAND())</f>
        <v>4.1895479430760718E-2</v>
      </c>
      <c r="AH525" s="23">
        <f ca="1">SQRT(Inputs!$B$38)*L525+SQRT(1-Inputs!$B$38)*_xlfn.NORM.S.INV(RAND())</f>
        <v>0.89258124737839672</v>
      </c>
      <c r="AI525" s="23">
        <f ca="1">SQRT(Inputs!$B$38)*M525+SQRT(1-Inputs!$B$38)*_xlfn.NORM.S.INV(RAND())</f>
        <v>-1.7443003943888962</v>
      </c>
      <c r="AJ525" s="23">
        <f ca="1">SQRT(Inputs!$B$38)*C525+SQRT(1-Inputs!$B$38)*_xlfn.NORM.S.INV(RAND())</f>
        <v>0.49242426530660788</v>
      </c>
      <c r="AK525" s="23">
        <f ca="1">SQRT(Inputs!$B$38)*D525+SQRT(1-Inputs!$B$38)*_xlfn.NORM.S.INV(RAND())</f>
        <v>-1.9926323105191401</v>
      </c>
      <c r="AL525" s="23">
        <f ca="1">SQRT(Inputs!$B$38)*E525+SQRT(1-Inputs!$B$38)*_xlfn.NORM.S.INV(RAND())</f>
        <v>1.5801723960842828</v>
      </c>
      <c r="AM525" s="23">
        <f ca="1">SQRT(Inputs!$B$38)*F525+SQRT(1-Inputs!$B$38)*_xlfn.NORM.S.INV(RAND())</f>
        <v>-0.43063908309338206</v>
      </c>
      <c r="AN525" s="23">
        <f ca="1">SQRT(Inputs!$B$38)*G525+SQRT(1-Inputs!$B$38)*_xlfn.NORM.S.INV(RAND())</f>
        <v>-0.8669575169946766</v>
      </c>
      <c r="AO525" s="23">
        <f ca="1">SQRT(Inputs!$B$38)*H525+SQRT(1-Inputs!$B$38)*_xlfn.NORM.S.INV(RAND())</f>
        <v>1.3659210366671473</v>
      </c>
      <c r="AP525" s="23">
        <f ca="1">SQRT(Inputs!$B$38)*I525+SQRT(1-Inputs!$B$38)*_xlfn.NORM.S.INV(RAND())</f>
        <v>-0.58415288170287416</v>
      </c>
      <c r="AQ525" s="23">
        <f ca="1">SQRT(Inputs!$B$38)*J525+SQRT(1-Inputs!$B$38)*_xlfn.NORM.S.INV(RAND())</f>
        <v>0.39364875931458798</v>
      </c>
      <c r="AR525" s="23">
        <f ca="1">SQRT(Inputs!$B$38)*K525+SQRT(1-Inputs!$B$38)*_xlfn.NORM.S.INV(RAND())</f>
        <v>-0.54488397155100876</v>
      </c>
      <c r="AS525" s="23">
        <f ca="1">SQRT(Inputs!$B$38)*L525+SQRT(1-Inputs!$B$38)*_xlfn.NORM.S.INV(RAND())</f>
        <v>-1.2815806866874422</v>
      </c>
      <c r="AT525" s="23">
        <f ca="1">SQRT(Inputs!$B$38)*M525+SQRT(1-Inputs!$B$38)*_xlfn.NORM.S.INV(RAND())</f>
        <v>-1.4266248304158806</v>
      </c>
      <c r="AU525" s="15">
        <f ca="1">Inputs!$B$6*EXP($B$8-0.5*C$5^2+C$5*N525)</f>
        <v>6505.5697092417222</v>
      </c>
      <c r="AV525" s="15">
        <f t="shared" ca="1" si="255"/>
        <v>9807.8801733860328</v>
      </c>
      <c r="AW525" s="15">
        <f t="shared" ca="1" si="256"/>
        <v>13759.156434081237</v>
      </c>
      <c r="AX525" s="15">
        <f t="shared" ca="1" si="257"/>
        <v>17200.865423187613</v>
      </c>
      <c r="AY525" s="15">
        <f t="shared" ca="1" si="258"/>
        <v>22568.424963811856</v>
      </c>
      <c r="AZ525" s="15">
        <f t="shared" ca="1" si="259"/>
        <v>29374.204866660355</v>
      </c>
      <c r="BA525" s="15">
        <f t="shared" ca="1" si="260"/>
        <v>41469.343270190511</v>
      </c>
      <c r="BB525" s="15">
        <f t="shared" ca="1" si="261"/>
        <v>48053.315874847358</v>
      </c>
      <c r="BC525" s="15">
        <f t="shared" ca="1" si="262"/>
        <v>53768.503428018732</v>
      </c>
      <c r="BD525" s="15">
        <f t="shared" ca="1" si="263"/>
        <v>63148.933876625662</v>
      </c>
      <c r="BE525" s="15">
        <f t="shared" ca="1" si="264"/>
        <v>77878.010527975814</v>
      </c>
      <c r="BF525" s="15">
        <f ca="1">Inputs!$B$13*EXP($B$9-0.5*C$6^2+C$6*Y525)</f>
        <v>19983.695524245781</v>
      </c>
      <c r="BG525" s="15">
        <f t="shared" ca="1" si="265"/>
        <v>22134.713820170458</v>
      </c>
      <c r="BH525" s="15">
        <f t="shared" ca="1" si="266"/>
        <v>29271.332626246603</v>
      </c>
      <c r="BI525" s="15">
        <f t="shared" ca="1" si="267"/>
        <v>37279.332385589965</v>
      </c>
      <c r="BJ525" s="15">
        <f t="shared" ca="1" si="268"/>
        <v>39887.137723974258</v>
      </c>
      <c r="BK525" s="15">
        <f t="shared" ca="1" si="269"/>
        <v>54805.091926530811</v>
      </c>
      <c r="BL525" s="15">
        <f t="shared" ca="1" si="270"/>
        <v>67468.029870389815</v>
      </c>
      <c r="BM525" s="15">
        <f t="shared" ca="1" si="271"/>
        <v>83704.160451113508</v>
      </c>
      <c r="BN525" s="15">
        <f t="shared" ca="1" si="272"/>
        <v>103463.78191854506</v>
      </c>
      <c r="BO525" s="15">
        <f t="shared" ca="1" si="273"/>
        <v>141219.05227509735</v>
      </c>
      <c r="BP525" s="15">
        <f t="shared" ca="1" si="274"/>
        <v>142645.70456230952</v>
      </c>
      <c r="BQ525" s="15">
        <f ca="1">Inputs!$B$20*EXP($B$10-0.5*C$7^2+C$7*AJ525)</f>
        <v>5108.1012962837494</v>
      </c>
      <c r="BR525" s="15">
        <f t="shared" ca="1" si="275"/>
        <v>3681.017083226433</v>
      </c>
      <c r="BS525" s="15">
        <f t="shared" ca="1" si="276"/>
        <v>7935.8184989924694</v>
      </c>
      <c r="BT525" s="15">
        <f t="shared" ca="1" si="277"/>
        <v>9772.9359877951392</v>
      </c>
      <c r="BU525" s="15">
        <f t="shared" ca="1" si="278"/>
        <v>10981.089817153772</v>
      </c>
      <c r="BV525" s="15">
        <f t="shared" ca="1" si="279"/>
        <v>20783.201710620287</v>
      </c>
      <c r="BW525" s="15">
        <f t="shared" ca="1" si="280"/>
        <v>25628.932423078648</v>
      </c>
      <c r="BX525" s="15">
        <f t="shared" ca="1" si="281"/>
        <v>38789.647364986136</v>
      </c>
      <c r="BY525" s="15">
        <f t="shared" ca="1" si="282"/>
        <v>48970.157985497011</v>
      </c>
      <c r="BZ525" s="15">
        <f t="shared" ca="1" si="283"/>
        <v>54289.228175472912</v>
      </c>
      <c r="CA525" s="15">
        <f t="shared" ca="1" si="284"/>
        <v>59183.023607547322</v>
      </c>
      <c r="CB525" s="15">
        <f ca="1">(AU525*DCF!C$10-DCF!C$5*MAX(AU525*DCF!C$10,0)-MAX(AU525-Inputs!$B$6,0)/Inputs!$B$10)*DCF!C$6</f>
        <v>1032.0700835453285</v>
      </c>
      <c r="CC525" s="15">
        <f ca="1">(AV525*DCF!D$10-DCF!D$5*MAX(AV525*DCF!D$10,0)-MAX(AV525-AU525,0)/Inputs!$B$10)*DCF!D$6</f>
        <v>1585.4223669787536</v>
      </c>
      <c r="CD525" s="15">
        <f ca="1">(AW525*DCF!E$10-DCF!E$5*MAX(AW525*DCF!E$10,0)-MAX(AW525-AV525,0)/Inputs!$B$10)*DCF!E$6</f>
        <v>2286.779150406584</v>
      </c>
      <c r="CE525" s="15">
        <f ca="1">(AX525*DCF!F$10-DCF!F$5*MAX(AX525*DCF!F$10,0)-MAX(AX525-AW525,0)/Inputs!$B$10)*DCF!F$6</f>
        <v>3038.7871984914223</v>
      </c>
      <c r="CF525" s="15">
        <f ca="1">(AY525*DCF!G$10-DCF!G$5*MAX(AY525*DCF!G$10,0)-MAX(AY525-AX525,0)/Inputs!$B$10)*DCF!G$6</f>
        <v>3618.2571574993203</v>
      </c>
      <c r="CG525" s="15">
        <f ca="1">(AZ525*DCF!H$10-DCF!H$5*MAX(AZ525*DCF!H$10,0)-MAX(AZ525-AY525,0)/Inputs!$B$10)*DCF!H$6</f>
        <v>4494.5347129602878</v>
      </c>
      <c r="CH525" s="15">
        <f ca="1">(BA525*DCF!I$10-DCF!I$5*MAX(BA525*DCF!I$10,0)-MAX(BA525-AZ525,0)/Inputs!$B$10)*DCF!I$6</f>
        <v>5590.9097356920047</v>
      </c>
      <c r="CI525" s="15">
        <f ca="1">(BB525*DCF!J$10-DCF!J$5*MAX(BB525*DCF!J$10,0)-MAX(BB525-BA525,0)/Inputs!$B$10)*DCF!J$6</f>
        <v>7248.3679503269414</v>
      </c>
      <c r="CJ525" s="15">
        <f ca="1">(BC525*DCF!K$10-DCF!K$5*MAX(BC525*DCF!K$10,0)-MAX(BC525-BB525,0)/Inputs!$B$10)*DCF!K$6</f>
        <v>7855.8262684761648</v>
      </c>
      <c r="CK525" s="15">
        <f ca="1">(BD525*DCF!L$10-DCF!L$5*MAX(BD525*DCF!L$10,0)-MAX(BD525-BC525,0)/Inputs!$B$10)*DCF!L$6</f>
        <v>8311.0185272445651</v>
      </c>
      <c r="CL525" s="15">
        <f ca="1">(BE525*DCF!M$10-DCF!M$5*MAX(BE525*DCF!M$10,0)-MAX(BE525-BD525,0)/Inputs!$B$10)*DCF!M$6</f>
        <v>9230.0489784899619</v>
      </c>
      <c r="CM525" s="15">
        <f ca="1">(BF525*DCF!C$28-DCF!C$5*MAX(BF525*DCF!C$28,0)-MAX(BF525-Inputs!$B$13,0)/Inputs!$B$17)*DCF!C$6</f>
        <v>4113.5127896725908</v>
      </c>
      <c r="CN525" s="15">
        <f ca="1">(BG525*DCF!D$28-DCF!D$5*MAX(BG525*DCF!D$28,0)-MAX(BG525-BF525,0)/Inputs!$B$17)*DCF!D$6</f>
        <v>6060.2729049834506</v>
      </c>
      <c r="CO525" s="15">
        <f ca="1">(BH525*DCF!E$28-DCF!E$5*MAX(BH525*DCF!E$28,0)-MAX(BH525-BG525,0)/Inputs!$B$17)*DCF!E$6</f>
        <v>6883.6332854084239</v>
      </c>
      <c r="CP525" s="15">
        <f ca="1">(BI525*DCF!F$28-DCF!F$5*MAX(BI525*DCF!F$28,0)-MAX(BI525-BH525,0)/Inputs!$B$17)*DCF!F$6</f>
        <v>8662.3738406397642</v>
      </c>
      <c r="CQ525" s="15">
        <f ca="1">(BJ525*DCF!G$28-DCF!G$5*MAX(BJ525*DCF!G$28,0)-MAX(BJ525-BI525,0)/Inputs!$B$17)*DCF!G$6</f>
        <v>9910.4134093818993</v>
      </c>
      <c r="CR525" s="15">
        <f ca="1">(BK525*DCF!H$28-DCF!H$5*MAX(BK525*DCF!H$28,0)-MAX(BK525-BJ525,0)/Inputs!$B$17)*DCF!H$6</f>
        <v>11236.072450802238</v>
      </c>
      <c r="CS525" s="15">
        <f ca="1">(BL525*DCF!I$28-DCF!I$5*MAX(BL525*DCF!I$28,0)-MAX(BL525-BK525,0)/Inputs!$B$17)*DCF!I$6</f>
        <v>14047.792325520364</v>
      </c>
      <c r="CT525" s="15">
        <f ca="1">(BM525*DCF!J$28-DCF!J$5*MAX(BM525*DCF!J$28,0)-MAX(BM525-BL525,0)/Inputs!$B$17)*DCF!J$6</f>
        <v>16520.198315868529</v>
      </c>
      <c r="CU525" s="15">
        <f ca="1">(BN525*DCF!K$28-DCF!K$5*MAX(BN525*DCF!K$28,0)-MAX(BN525-BM525,0)/Inputs!$B$17)*DCF!K$6</f>
        <v>19429.525531024479</v>
      </c>
      <c r="CV525" s="15">
        <f ca="1">(BO525*DCF!L$28-DCF!L$5*MAX(BO525*DCF!L$28,0)-MAX(BO525-BN525,0)/Inputs!$B$17)*DCF!L$6</f>
        <v>23904.093301722431</v>
      </c>
      <c r="CW525" s="15">
        <f ca="1">(BP525*DCF!M$28-DCF!M$5*MAX(BP525*DCF!M$28,0)-MAX(BP525-BO525,0)/Inputs!$B$17)*DCF!M$6</f>
        <v>26689.746614628562</v>
      </c>
      <c r="CX525" s="15">
        <f ca="1">(BQ525*DCF!C$46-DCF!C$5*MAX(BQ525*DCF!C$46,0)-MAX(BQ525-Inputs!$B$20,0)/Inputs!$B$24)*DCF!C$6</f>
        <v>-2060.5782653236142</v>
      </c>
      <c r="CY525" s="15">
        <f ca="1">(BR525*DCF!D$46-DCF!D$5*MAX(BR525*DCF!D$46,0)-MAX(BR525-BQ525,0)/Inputs!$B$24)*DCF!D$6</f>
        <v>-628.26377367870032</v>
      </c>
      <c r="CZ525" s="15">
        <f ca="1">(BS525*DCF!E$46-DCF!E$5*MAX(BS525*DCF!E$46,0)-MAX(BS525-BR525,0)/Inputs!$B$24)*DCF!E$6</f>
        <v>-2615.5499400671947</v>
      </c>
      <c r="DA525" s="15">
        <f ca="1">(BT525*DCF!F$46-DCF!F$5*MAX(BT525*DCF!F$46,0)-MAX(BT525-BS525,0)/Inputs!$B$24)*DCF!F$6</f>
        <v>-1380.6795412330691</v>
      </c>
      <c r="DB525" s="15">
        <f ca="1">(BU525*DCF!G$46-DCF!G$5*MAX(BU525*DCF!G$46,0)-MAX(BU525-BT525,0)/Inputs!$B$24)*DCF!G$6</f>
        <v>-775.78124345591084</v>
      </c>
      <c r="DC525" s="15">
        <f ca="1">(BV525*DCF!H$46-DCF!H$5*MAX(BV525*DCF!H$46,0)-MAX(BV525-BU525,0)/Inputs!$B$24)*DCF!H$6</f>
        <v>-3045.9462123587055</v>
      </c>
      <c r="DD525" s="15">
        <f ca="1">(BW525*DCF!I$46-DCF!I$5*MAX(BW525*DCF!I$46,0)-MAX(BW525-BV525,0)/Inputs!$B$24)*DCF!I$6</f>
        <v>-799.11170044616301</v>
      </c>
      <c r="DE525" s="15">
        <f ca="1">(BX525*DCF!J$46-DCF!J$5*MAX(BX525*DCF!J$46,0)-MAX(BX525-BW525,0)/Inputs!$B$24)*DCF!J$6</f>
        <v>-1862.8881777236804</v>
      </c>
      <c r="DF525" s="15">
        <f ca="1">(BY525*DCF!K$46-DCF!K$5*MAX(BY525*DCF!K$46,0)-MAX(BY525-BX525,0)/Inputs!$B$24)*DCF!K$6</f>
        <v>303.38477261712745</v>
      </c>
      <c r="DG525" s="15">
        <f ca="1">(BZ525*DCF!L$46-DCF!L$5*MAX(BZ525*DCF!L$46,0)-MAX(BZ525-BY525,0)/Inputs!$B$24)*DCF!L$6</f>
        <v>2549.0403304640113</v>
      </c>
      <c r="DH525" s="15">
        <f ca="1">(CA525*DCF!M$46-DCF!M$5*MAX(CA525*DCF!M$46,0)-MAX(CA525-BZ525,0)/Inputs!$B$24)*DCF!M$6</f>
        <v>3616.6384564205318</v>
      </c>
      <c r="DI525" s="15">
        <f ca="1">SUM(CB525:CL525)+BE525*DCF!M$10*(1+Inputs!$B$30)*(1-Inputs!$B$33)*(1-Inputs!$B$30/Inputs!$B$31)/(Inputs!$B$29-Inputs!$B$30)*DCF!M$6</f>
        <v>271027.55525954423</v>
      </c>
      <c r="DJ525" s="15">
        <f ca="1">SUM(CM525:CW525)+BP525*DCF!M$28*(1+Inputs!$B$30)*(1-Inputs!$B$33)*(1-Inputs!$B$30/Inputs!$B$31)/(Inputs!$B$29-Inputs!$B$30)*DCF!M$6</f>
        <v>676770.81089108193</v>
      </c>
      <c r="DK525" s="15">
        <f ca="1">SUM(CX525:DH525)+CA525*DCF!M$46*(1+Inputs!$B$30)*(1-Inputs!$B$33)*(1-Inputs!$B$30/Inputs!$B$31)/(Inputs!$B$29-Inputs!$B$30)*DCF!M$6</f>
        <v>84804.229879809849</v>
      </c>
      <c r="DM525" s="15">
        <f ca="1">DI525+DJ525+DK525+Inputs!$B$34+Inputs!$B$36-Inputs!$B$35</f>
        <v>1109453.596030436</v>
      </c>
    </row>
    <row r="526" spans="1:117" x14ac:dyDescent="0.75">
      <c r="A526" s="11">
        <v>513</v>
      </c>
      <c r="C526" s="23">
        <f t="shared" ca="1" si="291"/>
        <v>0.98036816848593578</v>
      </c>
      <c r="D526" s="23">
        <f t="shared" ca="1" si="291"/>
        <v>0.5594111790624956</v>
      </c>
      <c r="E526" s="23">
        <f t="shared" ca="1" si="291"/>
        <v>-0.46746340962807842</v>
      </c>
      <c r="F526" s="23">
        <f t="shared" ca="1" si="291"/>
        <v>-0.33696811259342141</v>
      </c>
      <c r="G526" s="23">
        <f t="shared" ca="1" si="291"/>
        <v>-1.3799800361080859E-2</v>
      </c>
      <c r="H526" s="23">
        <f t="shared" ca="1" si="291"/>
        <v>-3.3555258241985665E-2</v>
      </c>
      <c r="I526" s="23">
        <f t="shared" ca="1" si="291"/>
        <v>-0.34437551225544449</v>
      </c>
      <c r="J526" s="23">
        <f t="shared" ca="1" si="291"/>
        <v>-0.29592349338169999</v>
      </c>
      <c r="K526" s="23">
        <f t="shared" ca="1" si="291"/>
        <v>-0.55962194880121618</v>
      </c>
      <c r="L526" s="23">
        <f t="shared" ca="1" si="291"/>
        <v>0.30740850390363317</v>
      </c>
      <c r="M526" s="23">
        <f t="shared" ca="1" si="291"/>
        <v>-0.20368906080887783</v>
      </c>
      <c r="N526" s="23">
        <f ca="1">SQRT(Inputs!$B$38)*C526+SQRT(1-Inputs!$B$38)*_xlfn.NORM.S.INV(RAND())</f>
        <v>-0.9117822152287598</v>
      </c>
      <c r="O526" s="23">
        <f ca="1">SQRT(Inputs!$B$38)*D526+SQRT(1-Inputs!$B$38)*_xlfn.NORM.S.INV(RAND())</f>
        <v>-2.3597865880354729E-2</v>
      </c>
      <c r="P526" s="23">
        <f ca="1">SQRT(Inputs!$B$38)*E526+SQRT(1-Inputs!$B$38)*_xlfn.NORM.S.INV(RAND())</f>
        <v>-0.5505945283526128</v>
      </c>
      <c r="Q526" s="23">
        <f ca="1">SQRT(Inputs!$B$38)*F526+SQRT(1-Inputs!$B$38)*_xlfn.NORM.S.INV(RAND())</f>
        <v>0.38797480625481984</v>
      </c>
      <c r="R526" s="23">
        <f ca="1">SQRT(Inputs!$B$38)*G526+SQRT(1-Inputs!$B$38)*_xlfn.NORM.S.INV(RAND())</f>
        <v>0.27754322995753311</v>
      </c>
      <c r="S526" s="23">
        <f ca="1">SQRT(Inputs!$B$38)*H526+SQRT(1-Inputs!$B$38)*_xlfn.NORM.S.INV(RAND())</f>
        <v>0.18042536793733316</v>
      </c>
      <c r="T526" s="23">
        <f ca="1">SQRT(Inputs!$B$38)*I526+SQRT(1-Inputs!$B$38)*_xlfn.NORM.S.INV(RAND())</f>
        <v>5.0511190592740784E-2</v>
      </c>
      <c r="U526" s="23">
        <f ca="1">SQRT(Inputs!$B$38)*J526+SQRT(1-Inputs!$B$38)*_xlfn.NORM.S.INV(RAND())</f>
        <v>0.77908667319905622</v>
      </c>
      <c r="V526" s="23">
        <f ca="1">SQRT(Inputs!$B$38)*K526+SQRT(1-Inputs!$B$38)*_xlfn.NORM.S.INV(RAND())</f>
        <v>-0.41175532923142732</v>
      </c>
      <c r="W526" s="23">
        <f ca="1">SQRT(Inputs!$B$38)*L526+SQRT(1-Inputs!$B$38)*_xlfn.NORM.S.INV(RAND())</f>
        <v>0.44434064321394934</v>
      </c>
      <c r="X526" s="23">
        <f ca="1">SQRT(Inputs!$B$38)*M526+SQRT(1-Inputs!$B$38)*_xlfn.NORM.S.INV(RAND())</f>
        <v>-0.67425212813474811</v>
      </c>
      <c r="Y526" s="23">
        <f ca="1">SQRT(Inputs!$B$38)*C526+SQRT(1-Inputs!$B$38)*_xlfn.NORM.S.INV(RAND())</f>
        <v>0.37456489518821212</v>
      </c>
      <c r="Z526" s="23">
        <f ca="1">SQRT(Inputs!$B$38)*D526+SQRT(1-Inputs!$B$38)*_xlfn.NORM.S.INV(RAND())</f>
        <v>0.67877162737623542</v>
      </c>
      <c r="AA526" s="23">
        <f ca="1">SQRT(Inputs!$B$38)*E526+SQRT(1-Inputs!$B$38)*_xlfn.NORM.S.INV(RAND())</f>
        <v>-0.3779817435302319</v>
      </c>
      <c r="AB526" s="23">
        <f ca="1">SQRT(Inputs!$B$38)*F526+SQRT(1-Inputs!$B$38)*_xlfn.NORM.S.INV(RAND())</f>
        <v>8.5918440541111279E-2</v>
      </c>
      <c r="AC526" s="23">
        <f ca="1">SQRT(Inputs!$B$38)*G526+SQRT(1-Inputs!$B$38)*_xlfn.NORM.S.INV(RAND())</f>
        <v>-1.4393527067149967</v>
      </c>
      <c r="AD526" s="23">
        <f ca="1">SQRT(Inputs!$B$38)*H526+SQRT(1-Inputs!$B$38)*_xlfn.NORM.S.INV(RAND())</f>
        <v>-0.19252881540956684</v>
      </c>
      <c r="AE526" s="23">
        <f ca="1">SQRT(Inputs!$B$38)*I526+SQRT(1-Inputs!$B$38)*_xlfn.NORM.S.INV(RAND())</f>
        <v>-1.628971974822873</v>
      </c>
      <c r="AF526" s="23">
        <f ca="1">SQRT(Inputs!$B$38)*J526+SQRT(1-Inputs!$B$38)*_xlfn.NORM.S.INV(RAND())</f>
        <v>-0.44343625098402095</v>
      </c>
      <c r="AG526" s="23">
        <f ca="1">SQRT(Inputs!$B$38)*K526+SQRT(1-Inputs!$B$38)*_xlfn.NORM.S.INV(RAND())</f>
        <v>-0.63458832159327239</v>
      </c>
      <c r="AH526" s="23">
        <f ca="1">SQRT(Inputs!$B$38)*L526+SQRT(1-Inputs!$B$38)*_xlfn.NORM.S.INV(RAND())</f>
        <v>-0.48477037385425342</v>
      </c>
      <c r="AI526" s="23">
        <f ca="1">SQRT(Inputs!$B$38)*M526+SQRT(1-Inputs!$B$38)*_xlfn.NORM.S.INV(RAND())</f>
        <v>-1.3988085769247489</v>
      </c>
      <c r="AJ526" s="23">
        <f ca="1">SQRT(Inputs!$B$38)*C526+SQRT(1-Inputs!$B$38)*_xlfn.NORM.S.INV(RAND())</f>
        <v>0.3435559508213919</v>
      </c>
      <c r="AK526" s="23">
        <f ca="1">SQRT(Inputs!$B$38)*D526+SQRT(1-Inputs!$B$38)*_xlfn.NORM.S.INV(RAND())</f>
        <v>-1.2318517085943521</v>
      </c>
      <c r="AL526" s="23">
        <f ca="1">SQRT(Inputs!$B$38)*E526+SQRT(1-Inputs!$B$38)*_xlfn.NORM.S.INV(RAND())</f>
        <v>-0.71300011605327085</v>
      </c>
      <c r="AM526" s="23">
        <f ca="1">SQRT(Inputs!$B$38)*F526+SQRT(1-Inputs!$B$38)*_xlfn.NORM.S.INV(RAND())</f>
        <v>0.55629771414471829</v>
      </c>
      <c r="AN526" s="23">
        <f ca="1">SQRT(Inputs!$B$38)*G526+SQRT(1-Inputs!$B$38)*_xlfn.NORM.S.INV(RAND())</f>
        <v>8.3474271037850073E-2</v>
      </c>
      <c r="AO526" s="23">
        <f ca="1">SQRT(Inputs!$B$38)*H526+SQRT(1-Inputs!$B$38)*_xlfn.NORM.S.INV(RAND())</f>
        <v>0.70378239682192312</v>
      </c>
      <c r="AP526" s="23">
        <f ca="1">SQRT(Inputs!$B$38)*I526+SQRT(1-Inputs!$B$38)*_xlfn.NORM.S.INV(RAND())</f>
        <v>1.1207440209356156E-2</v>
      </c>
      <c r="AQ526" s="23">
        <f ca="1">SQRT(Inputs!$B$38)*J526+SQRT(1-Inputs!$B$38)*_xlfn.NORM.S.INV(RAND())</f>
        <v>1.124111633659558</v>
      </c>
      <c r="AR526" s="23">
        <f ca="1">SQRT(Inputs!$B$38)*K526+SQRT(1-Inputs!$B$38)*_xlfn.NORM.S.INV(RAND())</f>
        <v>-0.82290927668740643</v>
      </c>
      <c r="AS526" s="23">
        <f ca="1">SQRT(Inputs!$B$38)*L526+SQRT(1-Inputs!$B$38)*_xlfn.NORM.S.INV(RAND())</f>
        <v>-4.0287976019787175E-4</v>
      </c>
      <c r="AT526" s="23">
        <f ca="1">SQRT(Inputs!$B$38)*M526+SQRT(1-Inputs!$B$38)*_xlfn.NORM.S.INV(RAND())</f>
        <v>0.10730561002051023</v>
      </c>
      <c r="AU526" s="15">
        <f ca="1">Inputs!$B$6*EXP($B$8-0.5*C$5^2+C$5*N526)</f>
        <v>4281.3318710730955</v>
      </c>
      <c r="AV526" s="15">
        <f t="shared" ref="AV526:AV589" ca="1" si="292">AU526*EXP($B$8-0.5*D$5^2+D$5*O526)</f>
        <v>5193.3418223271628</v>
      </c>
      <c r="AW526" s="15">
        <f t="shared" ref="AW526:AW589" ca="1" si="293">AV526*EXP($B$8-0.5*E$5^2+E$5*P526)</f>
        <v>5879.1263951750161</v>
      </c>
      <c r="AX526" s="15">
        <f t="shared" ref="AX526:AX589" ca="1" si="294">AW526*EXP($B$8-0.5*F$5^2+F$5*Q526)</f>
        <v>7534.3078334456304</v>
      </c>
      <c r="AY526" s="15">
        <f t="shared" ref="AY526:AY589" ca="1" si="295">AX526*EXP($B$8-0.5*G$5^2+G$5*R526)</f>
        <v>9511.0382582259135</v>
      </c>
      <c r="AZ526" s="15">
        <f t="shared" ref="AZ526:AZ589" ca="1" si="296">AY526*EXP($B$8-0.5*H$5^2+H$5*S526)</f>
        <v>11865.681507411176</v>
      </c>
      <c r="BA526" s="15">
        <f t="shared" ref="BA526:BA589" ca="1" si="297">AZ526*EXP($B$8-0.5*I$5^2+I$5*T526)</f>
        <v>14597.526165199455</v>
      </c>
      <c r="BB526" s="15">
        <f t="shared" ref="BB526:BB589" ca="1" si="298">BA526*EXP($B$8-0.5*J$5^2+J$5*U526)</f>
        <v>19322.719891877412</v>
      </c>
      <c r="BC526" s="15">
        <f t="shared" ref="BC526:BC589" ca="1" si="299">BB526*EXP($B$8-0.5*K$5^2+K$5*V526)</f>
        <v>22743.240519438514</v>
      </c>
      <c r="BD526" s="15">
        <f t="shared" ref="BD526:BD589" ca="1" si="300">BC526*EXP($B$8-0.5*L$5^2+L$5*W526)</f>
        <v>29045.005940320923</v>
      </c>
      <c r="BE526" s="15">
        <f t="shared" ref="BE526:BE589" ca="1" si="301">BD526*EXP($B$8-0.5*M$5^2+M$5*X526)</f>
        <v>33471.011447142657</v>
      </c>
      <c r="BF526" s="15">
        <f ca="1">Inputs!$B$13*EXP($B$9-0.5*C$6^2+C$6*Y526)</f>
        <v>14897.159803213286</v>
      </c>
      <c r="BG526" s="15">
        <f t="shared" ref="BG526:BG589" ca="1" si="302">BF526*EXP($B$9-0.5*D$6^2+D$6*Z526)</f>
        <v>20521.24539726695</v>
      </c>
      <c r="BH526" s="15">
        <f t="shared" ref="BH526:BH589" ca="1" si="303">BG526*EXP($B$9-0.5*E$6^2+E$6*AA526)</f>
        <v>23549.579772710877</v>
      </c>
      <c r="BI526" s="15">
        <f t="shared" ref="BI526:BI589" ca="1" si="304">BH526*EXP($B$9-0.5*F$6^2+F$6*AB526)</f>
        <v>29211.999504673546</v>
      </c>
      <c r="BJ526" s="15">
        <f t="shared" ref="BJ526:BJ589" ca="1" si="305">BI526*EXP($B$9-0.5*G$6^2+G$6*AC526)</f>
        <v>29102.003138776356</v>
      </c>
      <c r="BK526" s="15">
        <f t="shared" ref="BK526:BK589" ca="1" si="306">BJ526*EXP($B$9-0.5*H$6^2+H$6*AD526)</f>
        <v>34793.154956769213</v>
      </c>
      <c r="BL526" s="15">
        <f t="shared" ref="BL526:BL589" ca="1" si="307">BK526*EXP($B$9-0.5*I$6^2+I$6*AE526)</f>
        <v>34605.589103813414</v>
      </c>
      <c r="BM526" s="15">
        <f t="shared" ref="BM526:BM589" ca="1" si="308">BL526*EXP($B$9-0.5*J$6^2+J$6*AF526)</f>
        <v>40257.833906652399</v>
      </c>
      <c r="BN526" s="15">
        <f t="shared" ref="BN526:BN589" ca="1" si="309">BM526*EXP($B$9-0.5*K$6^2+K$6*AG526)</f>
        <v>45886.480397663152</v>
      </c>
      <c r="BO526" s="15">
        <f t="shared" ref="BO526:BO589" ca="1" si="310">BN526*EXP($B$9-0.5*L$6^2+L$6*AH526)</f>
        <v>53365.127149590517</v>
      </c>
      <c r="BP526" s="15">
        <f t="shared" ref="BP526:BP589" ca="1" si="311">BO526*EXP($B$9-0.5*M$6^2+M$6*AI526)</f>
        <v>56056.055059676728</v>
      </c>
      <c r="BQ526" s="15">
        <f ca="1">Inputs!$B$20*EXP($B$10-0.5*C$7^2+C$7*AJ526)</f>
        <v>4845.3852391344581</v>
      </c>
      <c r="BR526" s="15">
        <f t="shared" ref="BR526:BR589" ca="1" si="312">BQ526*EXP($B$10-0.5*D$7^2+D$7*AK526)</f>
        <v>4445.964334772767</v>
      </c>
      <c r="BS526" s="15">
        <f t="shared" ref="BS526:BS589" ca="1" si="313">BR526*EXP($B$10-0.5*E$7^2+E$7*AL526)</f>
        <v>4960.9059788683717</v>
      </c>
      <c r="BT526" s="15">
        <f t="shared" ref="BT526:BT589" ca="1" si="314">BS526*EXP($B$10-0.5*F$7^2+F$7*AM526)</f>
        <v>7914.7187203774511</v>
      </c>
      <c r="BU526" s="15">
        <f t="shared" ref="BU526:BU589" ca="1" si="315">BT526*EXP($B$10-0.5*G$7^2+G$7*AN526)</f>
        <v>11192.654966510978</v>
      </c>
      <c r="BV526" s="15">
        <f t="shared" ref="BV526:BV589" ca="1" si="316">BU526*EXP($B$10-0.5*H$7^2+H$7*AO526)</f>
        <v>18247.886107957314</v>
      </c>
      <c r="BW526" s="15">
        <f t="shared" ref="BW526:BW589" ca="1" si="317">BV526*EXP($B$10-0.5*I$7^2+I$7*AP526)</f>
        <v>25524.368916544256</v>
      </c>
      <c r="BX526" s="15">
        <f t="shared" ref="BX526:BX589" ca="1" si="318">BW526*EXP($B$10-0.5*J$7^2+J$7*AQ526)</f>
        <v>44723.721935324764</v>
      </c>
      <c r="BY526" s="15">
        <f t="shared" ref="BY526:BY589" ca="1" si="319">BX526*EXP($B$10-0.5*K$7^2+K$7*AR526)</f>
        <v>53536.766385398012</v>
      </c>
      <c r="BZ526" s="15">
        <f t="shared" ref="BZ526:BZ589" ca="1" si="320">BY526*EXP($B$10-0.5*L$7^2+L$7*AS526)</f>
        <v>75114.017362457074</v>
      </c>
      <c r="CA526" s="15">
        <f t="shared" ref="CA526:CA589" ca="1" si="321">BZ526*EXP($B$10-0.5*M$7^2+M$7*AT526)</f>
        <v>107543.64308413281</v>
      </c>
      <c r="CB526" s="15">
        <f ca="1">(AU526*DCF!C$10-DCF!C$5*MAX(AU526*DCF!C$10,0)-MAX(AU526-Inputs!$B$6,0)/Inputs!$B$10)*DCF!C$6</f>
        <v>1047.9292957814532</v>
      </c>
      <c r="CC526" s="15">
        <f ca="1">(AV526*DCF!D$10-DCF!D$5*MAX(AV526*DCF!D$10,0)-MAX(AV526-AU526,0)/Inputs!$B$10)*DCF!D$6</f>
        <v>1043.4721278390527</v>
      </c>
      <c r="CD526" s="15">
        <f ca="1">(AW526*DCF!E$10-DCF!E$5*MAX(AW526*DCF!E$10,0)-MAX(AW526-AV526,0)/Inputs!$B$10)*DCF!E$6</f>
        <v>1202.9296115355075</v>
      </c>
      <c r="CE526" s="15">
        <f ca="1">(AX526*DCF!F$10-DCF!F$5*MAX(AX526*DCF!F$10,0)-MAX(AX526-AW526,0)/Inputs!$B$10)*DCF!F$6</f>
        <v>1300.3251721976835</v>
      </c>
      <c r="CF526" s="15">
        <f ca="1">(AY526*DCF!G$10-DCF!G$5*MAX(AY526*DCF!G$10,0)-MAX(AY526-AX526,0)/Inputs!$B$10)*DCF!G$6</f>
        <v>1579.6911333679204</v>
      </c>
      <c r="CG526" s="15">
        <f ca="1">(AZ526*DCF!H$10-DCF!H$5*MAX(AZ526*DCF!H$10,0)-MAX(AZ526-AY526,0)/Inputs!$B$10)*DCF!H$6</f>
        <v>1885.6214542482123</v>
      </c>
      <c r="CH526" s="15">
        <f ca="1">(BA526*DCF!I$10-DCF!I$5*MAX(BA526*DCF!I$10,0)-MAX(BA526-AZ526,0)/Inputs!$B$10)*DCF!I$6</f>
        <v>2218.3172719420036</v>
      </c>
      <c r="CI526" s="15">
        <f ca="1">(BB526*DCF!J$10-DCF!J$5*MAX(BB526*DCF!J$10,0)-MAX(BB526-BA526,0)/Inputs!$B$10)*DCF!J$6</f>
        <v>2599.7983240881554</v>
      </c>
      <c r="CJ526" s="15">
        <f ca="1">(BC526*DCF!K$10-DCF!K$5*MAX(BC526*DCF!K$10,0)-MAX(BC526-BB526,0)/Inputs!$B$10)*DCF!K$6</f>
        <v>3182.4756471185729</v>
      </c>
      <c r="CK526" s="15">
        <f ca="1">(BD526*DCF!L$10-DCF!L$5*MAX(BD526*DCF!L$10,0)-MAX(BD526-BC526,0)/Inputs!$B$10)*DCF!L$6</f>
        <v>3565.6189112864399</v>
      </c>
      <c r="CL526" s="15">
        <f ca="1">(BE526*DCF!M$10-DCF!M$5*MAX(BE526*DCF!M$10,0)-MAX(BE526-BD526,0)/Inputs!$B$10)*DCF!M$6</f>
        <v>4194.4589815639001</v>
      </c>
      <c r="CM526" s="15">
        <f ca="1">(BF526*DCF!C$28-DCF!C$5*MAX(BF526*DCF!C$28,0)-MAX(BF526-Inputs!$B$13,0)/Inputs!$B$17)*DCF!C$6</f>
        <v>3735.8550118240923</v>
      </c>
      <c r="CN526" s="15">
        <f ca="1">(BG526*DCF!D$28-DCF!D$5*MAX(BG526*DCF!D$28,0)-MAX(BG526-BF526,0)/Inputs!$B$17)*DCF!D$6</f>
        <v>4844.1047481908081</v>
      </c>
      <c r="CO526" s="15">
        <f ca="1">(BH526*DCF!E$28-DCF!E$5*MAX(BH526*DCF!E$28,0)-MAX(BH526-BG526,0)/Inputs!$B$17)*DCF!E$6</f>
        <v>6072.8173048553936</v>
      </c>
      <c r="CP526" s="15">
        <f ca="1">(BI526*DCF!F$28-DCF!F$5*MAX(BI526*DCF!F$28,0)-MAX(BI526-BH526,0)/Inputs!$B$17)*DCF!F$6</f>
        <v>6899.3553826820989</v>
      </c>
      <c r="CQ526" s="15">
        <f ca="1">(BJ526*DCF!G$28-DCF!G$5*MAX(BJ526*DCF!G$28,0)-MAX(BJ526-BI526,0)/Inputs!$B$17)*DCF!G$6</f>
        <v>7550.735510617099</v>
      </c>
      <c r="CR526" s="15">
        <f ca="1">(BK526*DCF!H$28-DCF!H$5*MAX(BK526*DCF!H$28,0)-MAX(BK526-BJ526,0)/Inputs!$B$17)*DCF!H$6</f>
        <v>7720.4858056426283</v>
      </c>
      <c r="CS526" s="15">
        <f ca="1">(BL526*DCF!I$28-DCF!I$5*MAX(BL526*DCF!I$28,0)-MAX(BL526-BK526,0)/Inputs!$B$17)*DCF!I$6</f>
        <v>8137.6093783258775</v>
      </c>
      <c r="CT526" s="15">
        <f ca="1">(BM526*DCF!J$28-DCF!J$5*MAX(BM526*DCF!J$28,0)-MAX(BM526-BL526,0)/Inputs!$B$17)*DCF!J$6</f>
        <v>8231.3975339400113</v>
      </c>
      <c r="CU526" s="15">
        <f ca="1">(BN526*DCF!K$28-DCF!K$5*MAX(BN526*DCF!K$28,0)-MAX(BN526-BM526,0)/Inputs!$B$17)*DCF!K$6</f>
        <v>9001.0210593646825</v>
      </c>
      <c r="CV526" s="15">
        <f ca="1">(BO526*DCF!L$28-DCF!L$5*MAX(BO526*DCF!L$28,0)-MAX(BO526-BN526,0)/Inputs!$B$17)*DCF!L$6</f>
        <v>9801.2416430983722</v>
      </c>
      <c r="CW526" s="15">
        <f ca="1">(BP526*DCF!M$28-DCF!M$5*MAX(BP526*DCF!M$28,0)-MAX(BP526-BO526,0)/Inputs!$B$17)*DCF!M$6</f>
        <v>10265.701620949154</v>
      </c>
      <c r="CX526" s="15">
        <f ca="1">(BQ526*DCF!C$46-DCF!C$5*MAX(BQ526*DCF!C$46,0)-MAX(BQ526-Inputs!$B$20,0)/Inputs!$B$24)*DCF!C$6</f>
        <v>-1878.5579024026267</v>
      </c>
      <c r="CY526" s="15">
        <f ca="1">(BR526*DCF!D$46-DCF!D$5*MAX(BR526*DCF!D$46,0)-MAX(BR526-BQ526,0)/Inputs!$B$24)*DCF!D$6</f>
        <v>-758.82243071715425</v>
      </c>
      <c r="CZ526" s="15">
        <f ca="1">(BS526*DCF!E$46-DCF!E$5*MAX(BS526*DCF!E$46,0)-MAX(BS526-BR526,0)/Inputs!$B$24)*DCF!E$6</f>
        <v>-789.61158956978386</v>
      </c>
      <c r="DA526" s="15">
        <f ca="1">(BT526*DCF!F$46-DCF!F$5*MAX(BT526*DCF!F$46,0)-MAX(BT526-BS526,0)/Inputs!$B$24)*DCF!F$6</f>
        <v>-1651.9764542141718</v>
      </c>
      <c r="DB526" s="15">
        <f ca="1">(BU526*DCF!G$46-DCF!G$5*MAX(BU526*DCF!G$46,0)-MAX(BU526-BT526,0)/Inputs!$B$24)*DCF!G$6</f>
        <v>-1479.1317881743719</v>
      </c>
      <c r="DC526" s="15">
        <f ca="1">(BV526*DCF!H$46-DCF!H$5*MAX(BV526*DCF!H$46,0)-MAX(BV526-BU526,0)/Inputs!$B$24)*DCF!H$6</f>
        <v>-2192.3698490860393</v>
      </c>
      <c r="DD526" s="15">
        <f ca="1">(BW526*DCF!I$46-DCF!I$5*MAX(BW526*DCF!I$46,0)-MAX(BW526-BV526,0)/Inputs!$B$24)*DCF!I$6</f>
        <v>-1499.301526986203</v>
      </c>
      <c r="DE526" s="15">
        <f ca="1">(BX526*DCF!J$46-DCF!J$5*MAX(BX526*DCF!J$46,0)-MAX(BX526-BW526,0)/Inputs!$B$24)*DCF!J$6</f>
        <v>-3215.3183246150697</v>
      </c>
      <c r="DF526" s="15">
        <f ca="1">(BY526*DCF!K$46-DCF!K$5*MAX(BY526*DCF!K$46,0)-MAX(BY526-BX526,0)/Inputs!$B$24)*DCF!K$6</f>
        <v>899.23744988339229</v>
      </c>
      <c r="DG526" s="15">
        <f ca="1">(BZ526*DCF!L$46-DCF!L$5*MAX(BZ526*DCF!L$46,0)-MAX(BZ526-BY526,0)/Inputs!$B$24)*DCF!L$6</f>
        <v>309.28131203704004</v>
      </c>
      <c r="DH526" s="15">
        <f ca="1">(CA526*DCF!M$46-DCF!M$5*MAX(CA526*DCF!M$46,0)-MAX(CA526-BZ526,0)/Inputs!$B$24)*DCF!M$6</f>
        <v>1651.3851770431429</v>
      </c>
      <c r="DI526" s="15">
        <f ca="1">SUM(CB526:CL526)+BE526*DCF!M$10*(1+Inputs!$B$30)*(1-Inputs!$B$33)*(1-Inputs!$B$30/Inputs!$B$31)/(Inputs!$B$29-Inputs!$B$30)*DCF!M$6</f>
        <v>116970.90539667234</v>
      </c>
      <c r="DJ526" s="15">
        <f ca="1">SUM(CM526:CW526)+BP526*DCF!M$28*(1+Inputs!$B$30)*(1-Inputs!$B$33)*(1-Inputs!$B$30/Inputs!$B$31)/(Inputs!$B$29-Inputs!$B$30)*DCF!M$6</f>
        <v>290266.6483270491</v>
      </c>
      <c r="DK526" s="15">
        <f ca="1">SUM(CX526:DH526)+CA526*DCF!M$46*(1+Inputs!$B$30)*(1-Inputs!$B$33)*(1-Inputs!$B$30/Inputs!$B$31)/(Inputs!$B$29-Inputs!$B$30)*DCF!M$6</f>
        <v>155670.02564019643</v>
      </c>
      <c r="DM526" s="15">
        <f ca="1">DI526+DJ526+DK526+Inputs!$B$34+Inputs!$B$36-Inputs!$B$35</f>
        <v>639758.57936391782</v>
      </c>
    </row>
    <row r="527" spans="1:117" x14ac:dyDescent="0.75">
      <c r="A527" s="11">
        <v>514</v>
      </c>
      <c r="C527" s="23">
        <f t="shared" ca="1" si="291"/>
        <v>-0.83278093724328728</v>
      </c>
      <c r="D527" s="23">
        <f t="shared" ca="1" si="291"/>
        <v>6.5201976287639796E-2</v>
      </c>
      <c r="E527" s="23">
        <f t="shared" ca="1" si="291"/>
        <v>-1.8757173080923828</v>
      </c>
      <c r="F527" s="23">
        <f t="shared" ca="1" si="291"/>
        <v>0.94804803827711792</v>
      </c>
      <c r="G527" s="23">
        <f t="shared" ca="1" si="291"/>
        <v>0.7143217844274532</v>
      </c>
      <c r="H527" s="23">
        <f t="shared" ca="1" si="291"/>
        <v>-8.0632189138861252E-3</v>
      </c>
      <c r="I527" s="23">
        <f t="shared" ca="1" si="291"/>
        <v>-2.3443347747849512</v>
      </c>
      <c r="J527" s="23">
        <f t="shared" ca="1" si="291"/>
        <v>-0.3187483538183547</v>
      </c>
      <c r="K527" s="23">
        <f t="shared" ca="1" si="291"/>
        <v>0.27439783822685776</v>
      </c>
      <c r="L527" s="23">
        <f t="shared" ca="1" si="291"/>
        <v>0.5340656576596341</v>
      </c>
      <c r="M527" s="23">
        <f t="shared" ca="1" si="291"/>
        <v>-1.0451153100543642</v>
      </c>
      <c r="N527" s="23">
        <f ca="1">SQRT(Inputs!$B$38)*C527+SQRT(1-Inputs!$B$38)*_xlfn.NORM.S.INV(RAND())</f>
        <v>-0.85038655984674383</v>
      </c>
      <c r="O527" s="23">
        <f ca="1">SQRT(Inputs!$B$38)*D527+SQRT(1-Inputs!$B$38)*_xlfn.NORM.S.INV(RAND())</f>
        <v>1.0544304324486968</v>
      </c>
      <c r="P527" s="23">
        <f ca="1">SQRT(Inputs!$B$38)*E527+SQRT(1-Inputs!$B$38)*_xlfn.NORM.S.INV(RAND())</f>
        <v>-1.4245751604263428</v>
      </c>
      <c r="Q527" s="23">
        <f ca="1">SQRT(Inputs!$B$38)*F527+SQRT(1-Inputs!$B$38)*_xlfn.NORM.S.INV(RAND())</f>
        <v>-6.4998996465364334E-2</v>
      </c>
      <c r="R527" s="23">
        <f ca="1">SQRT(Inputs!$B$38)*G527+SQRT(1-Inputs!$B$38)*_xlfn.NORM.S.INV(RAND())</f>
        <v>0.40958164593420066</v>
      </c>
      <c r="S527" s="23">
        <f ca="1">SQRT(Inputs!$B$38)*H527+SQRT(1-Inputs!$B$38)*_xlfn.NORM.S.INV(RAND())</f>
        <v>1.7668566481479286</v>
      </c>
      <c r="T527" s="23">
        <f ca="1">SQRT(Inputs!$B$38)*I527+SQRT(1-Inputs!$B$38)*_xlfn.NORM.S.INV(RAND())</f>
        <v>0.17204582353125208</v>
      </c>
      <c r="U527" s="23">
        <f ca="1">SQRT(Inputs!$B$38)*J527+SQRT(1-Inputs!$B$38)*_xlfn.NORM.S.INV(RAND())</f>
        <v>0.24853849920291729</v>
      </c>
      <c r="V527" s="23">
        <f ca="1">SQRT(Inputs!$B$38)*K527+SQRT(1-Inputs!$B$38)*_xlfn.NORM.S.INV(RAND())</f>
        <v>-1.80552638274929</v>
      </c>
      <c r="W527" s="23">
        <f ca="1">SQRT(Inputs!$B$38)*L527+SQRT(1-Inputs!$B$38)*_xlfn.NORM.S.INV(RAND())</f>
        <v>0.26876780741856238</v>
      </c>
      <c r="X527" s="23">
        <f ca="1">SQRT(Inputs!$B$38)*M527+SQRT(1-Inputs!$B$38)*_xlfn.NORM.S.INV(RAND())</f>
        <v>0.63514110918775846</v>
      </c>
      <c r="Y527" s="23">
        <f ca="1">SQRT(Inputs!$B$38)*C527+SQRT(1-Inputs!$B$38)*_xlfn.NORM.S.INV(RAND())</f>
        <v>-1.8089720230033199</v>
      </c>
      <c r="Z527" s="23">
        <f ca="1">SQRT(Inputs!$B$38)*D527+SQRT(1-Inputs!$B$38)*_xlfn.NORM.S.INV(RAND())</f>
        <v>-1.1955009710014435</v>
      </c>
      <c r="AA527" s="23">
        <f ca="1">SQRT(Inputs!$B$38)*E527+SQRT(1-Inputs!$B$38)*_xlfn.NORM.S.INV(RAND())</f>
        <v>-2.3339258763744644</v>
      </c>
      <c r="AB527" s="23">
        <f ca="1">SQRT(Inputs!$B$38)*F527+SQRT(1-Inputs!$B$38)*_xlfn.NORM.S.INV(RAND())</f>
        <v>0.49265186046961384</v>
      </c>
      <c r="AC527" s="23">
        <f ca="1">SQRT(Inputs!$B$38)*G527+SQRT(1-Inputs!$B$38)*_xlfn.NORM.S.INV(RAND())</f>
        <v>-0.291968641111442</v>
      </c>
      <c r="AD527" s="23">
        <f ca="1">SQRT(Inputs!$B$38)*H527+SQRT(1-Inputs!$B$38)*_xlfn.NORM.S.INV(RAND())</f>
        <v>0.60299612512561285</v>
      </c>
      <c r="AE527" s="23">
        <f ca="1">SQRT(Inputs!$B$38)*I527+SQRT(1-Inputs!$B$38)*_xlfn.NORM.S.INV(RAND())</f>
        <v>-1.7167472372146135</v>
      </c>
      <c r="AF527" s="23">
        <f ca="1">SQRT(Inputs!$B$38)*J527+SQRT(1-Inputs!$B$38)*_xlfn.NORM.S.INV(RAND())</f>
        <v>-0.51940878454148665</v>
      </c>
      <c r="AG527" s="23">
        <f ca="1">SQRT(Inputs!$B$38)*K527+SQRT(1-Inputs!$B$38)*_xlfn.NORM.S.INV(RAND())</f>
        <v>0.1228290500708001</v>
      </c>
      <c r="AH527" s="23">
        <f ca="1">SQRT(Inputs!$B$38)*L527+SQRT(1-Inputs!$B$38)*_xlfn.NORM.S.INV(RAND())</f>
        <v>-0.19787730804446962</v>
      </c>
      <c r="AI527" s="23">
        <f ca="1">SQRT(Inputs!$B$38)*M527+SQRT(1-Inputs!$B$38)*_xlfn.NORM.S.INV(RAND())</f>
        <v>-0.4203918405693513</v>
      </c>
      <c r="AJ527" s="23">
        <f ca="1">SQRT(Inputs!$B$38)*C527+SQRT(1-Inputs!$B$38)*_xlfn.NORM.S.INV(RAND())</f>
        <v>0.21996703035187276</v>
      </c>
      <c r="AK527" s="23">
        <f ca="1">SQRT(Inputs!$B$38)*D527+SQRT(1-Inputs!$B$38)*_xlfn.NORM.S.INV(RAND())</f>
        <v>1.5930731415865829</v>
      </c>
      <c r="AL527" s="23">
        <f ca="1">SQRT(Inputs!$B$38)*E527+SQRT(1-Inputs!$B$38)*_xlfn.NORM.S.INV(RAND())</f>
        <v>-2.2915910308381378</v>
      </c>
      <c r="AM527" s="23">
        <f ca="1">SQRT(Inputs!$B$38)*F527+SQRT(1-Inputs!$B$38)*_xlfn.NORM.S.INV(RAND())</f>
        <v>0.25399058987197065</v>
      </c>
      <c r="AN527" s="23">
        <f ca="1">SQRT(Inputs!$B$38)*G527+SQRT(1-Inputs!$B$38)*_xlfn.NORM.S.INV(RAND())</f>
        <v>-0.80709840607070826</v>
      </c>
      <c r="AO527" s="23">
        <f ca="1">SQRT(Inputs!$B$38)*H527+SQRT(1-Inputs!$B$38)*_xlfn.NORM.S.INV(RAND())</f>
        <v>0.64717603029206627</v>
      </c>
      <c r="AP527" s="23">
        <f ca="1">SQRT(Inputs!$B$38)*I527+SQRT(1-Inputs!$B$38)*_xlfn.NORM.S.INV(RAND())</f>
        <v>-2.5419383464276448</v>
      </c>
      <c r="AQ527" s="23">
        <f ca="1">SQRT(Inputs!$B$38)*J527+SQRT(1-Inputs!$B$38)*_xlfn.NORM.S.INV(RAND())</f>
        <v>-0.39309919308973768</v>
      </c>
      <c r="AR527" s="23">
        <f ca="1">SQRT(Inputs!$B$38)*K527+SQRT(1-Inputs!$B$38)*_xlfn.NORM.S.INV(RAND())</f>
        <v>0.55733540547727256</v>
      </c>
      <c r="AS527" s="23">
        <f ca="1">SQRT(Inputs!$B$38)*L527+SQRT(1-Inputs!$B$38)*_xlfn.NORM.S.INV(RAND())</f>
        <v>0.12350211072650963</v>
      </c>
      <c r="AT527" s="23">
        <f ca="1">SQRT(Inputs!$B$38)*M527+SQRT(1-Inputs!$B$38)*_xlfn.NORM.S.INV(RAND())</f>
        <v>0.69522857336933896</v>
      </c>
      <c r="AU527" s="15">
        <f ca="1">Inputs!$B$6*EXP($B$8-0.5*C$5^2+C$5*N527)</f>
        <v>4324.093182279441</v>
      </c>
      <c r="AV527" s="15">
        <f t="shared" ca="1" si="292"/>
        <v>6146.1160863093282</v>
      </c>
      <c r="AW527" s="15">
        <f t="shared" ca="1" si="293"/>
        <v>6184.0142725774422</v>
      </c>
      <c r="AX527" s="15">
        <f t="shared" ca="1" si="294"/>
        <v>7488.998516205108</v>
      </c>
      <c r="AY527" s="15">
        <f t="shared" ca="1" si="295"/>
        <v>9600.7541495568457</v>
      </c>
      <c r="AZ527" s="15">
        <f t="shared" ca="1" si="296"/>
        <v>14263.956453479199</v>
      </c>
      <c r="BA527" s="15">
        <f t="shared" ca="1" si="297"/>
        <v>17772.589458728471</v>
      </c>
      <c r="BB527" s="15">
        <f t="shared" ca="1" si="298"/>
        <v>22307.689551198586</v>
      </c>
      <c r="BC527" s="15">
        <f t="shared" ca="1" si="299"/>
        <v>22951.361475703845</v>
      </c>
      <c r="BD527" s="15">
        <f t="shared" ca="1" si="300"/>
        <v>28833.384108012819</v>
      </c>
      <c r="BE527" s="15">
        <f t="shared" ca="1" si="301"/>
        <v>37435.783091540565</v>
      </c>
      <c r="BF527" s="15">
        <f ca="1">Inputs!$B$13*EXP($B$9-0.5*C$6^2+C$6*Y527)</f>
        <v>9662.8576424739167</v>
      </c>
      <c r="BG527" s="15">
        <f t="shared" ca="1" si="302"/>
        <v>9491.4253880885317</v>
      </c>
      <c r="BH527" s="15">
        <f t="shared" ca="1" si="303"/>
        <v>7874.4887736851233</v>
      </c>
      <c r="BI527" s="15">
        <f t="shared" ca="1" si="304"/>
        <v>10398.941792658345</v>
      </c>
      <c r="BJ527" s="15">
        <f t="shared" ca="1" si="305"/>
        <v>12223.028803338682</v>
      </c>
      <c r="BK527" s="15">
        <f t="shared" ca="1" si="306"/>
        <v>16284.941343215885</v>
      </c>
      <c r="BL527" s="15">
        <f t="shared" ca="1" si="307"/>
        <v>16013.953405381895</v>
      </c>
      <c r="BM527" s="15">
        <f t="shared" ca="1" si="308"/>
        <v>18454.568559053427</v>
      </c>
      <c r="BN527" s="15">
        <f t="shared" ca="1" si="309"/>
        <v>23033.360881804882</v>
      </c>
      <c r="BO527" s="15">
        <f t="shared" ca="1" si="310"/>
        <v>27695.753806734378</v>
      </c>
      <c r="BP527" s="15">
        <f t="shared" ca="1" si="311"/>
        <v>32502.75558406561</v>
      </c>
      <c r="BQ527" s="15">
        <f ca="1">Inputs!$B$20*EXP($B$10-0.5*C$7^2+C$7*AJ527)</f>
        <v>4637.5764100133338</v>
      </c>
      <c r="BR527" s="15">
        <f t="shared" ca="1" si="312"/>
        <v>10436.419976536767</v>
      </c>
      <c r="BS527" s="15">
        <f t="shared" ca="1" si="313"/>
        <v>7400.2759798017742</v>
      </c>
      <c r="BT527" s="15">
        <f t="shared" ca="1" si="314"/>
        <v>10906.382439384717</v>
      </c>
      <c r="BU527" s="15">
        <f t="shared" ca="1" si="315"/>
        <v>12433.444984770264</v>
      </c>
      <c r="BV527" s="15">
        <f t="shared" ca="1" si="316"/>
        <v>20013.922822708326</v>
      </c>
      <c r="BW527" s="15">
        <f t="shared" ca="1" si="317"/>
        <v>16307.762160425566</v>
      </c>
      <c r="BX527" s="15">
        <f t="shared" ca="1" si="318"/>
        <v>21080.534816841118</v>
      </c>
      <c r="BY527" s="15">
        <f t="shared" ca="1" si="319"/>
        <v>32861.100790842007</v>
      </c>
      <c r="BZ527" s="15">
        <f t="shared" ca="1" si="320"/>
        <v>47167.546875254215</v>
      </c>
      <c r="CA527" s="15">
        <f t="shared" ca="1" si="321"/>
        <v>74968.649645127065</v>
      </c>
      <c r="CB527" s="15">
        <f ca="1">(AU527*DCF!C$10-DCF!C$5*MAX(AU527*DCF!C$10,0)-MAX(AU527-Inputs!$B$6,0)/Inputs!$B$10)*DCF!C$6</f>
        <v>1047.6244000107408</v>
      </c>
      <c r="CC527" s="15">
        <f ca="1">(AV527*DCF!D$10-DCF!D$5*MAX(AV527*DCF!D$10,0)-MAX(AV527-AU527,0)/Inputs!$B$10)*DCF!D$6</f>
        <v>1053.8215580474555</v>
      </c>
      <c r="CD527" s="15">
        <f ca="1">(AW527*DCF!E$10-DCF!E$5*MAX(AW527*DCF!E$10,0)-MAX(AW527-AV527,0)/Inputs!$B$10)*DCF!E$6</f>
        <v>1419.2542133409809</v>
      </c>
      <c r="CE527" s="15">
        <f ca="1">(AX527*DCF!F$10-DCF!F$5*MAX(AX527*DCF!F$10,0)-MAX(AX527-AW527,0)/Inputs!$B$10)*DCF!F$6</f>
        <v>1363.3015742512425</v>
      </c>
      <c r="CF527" s="15">
        <f ca="1">(AY527*DCF!G$10-DCF!G$5*MAX(AY527*DCF!G$10,0)-MAX(AY527-AX527,0)/Inputs!$B$10)*DCF!G$6</f>
        <v>1572.222003515054</v>
      </c>
      <c r="CG527" s="15">
        <f ca="1">(AZ527*DCF!H$10-DCF!H$5*MAX(AZ527*DCF!H$10,0)-MAX(AZ527-AY527,0)/Inputs!$B$10)*DCF!H$6</f>
        <v>1941.3222087046015</v>
      </c>
      <c r="CH527" s="15">
        <f ca="1">(BA527*DCF!I$10-DCF!I$5*MAX(BA527*DCF!I$10,0)-MAX(BA527-AZ527,0)/Inputs!$B$10)*DCF!I$6</f>
        <v>2670.8650038207725</v>
      </c>
      <c r="CI527" s="15">
        <f ca="1">(BB527*DCF!J$10-DCF!J$5*MAX(BB527*DCF!J$10,0)-MAX(BB527-BA527,0)/Inputs!$B$10)*DCF!J$6</f>
        <v>3140.8316014980182</v>
      </c>
      <c r="CJ527" s="15">
        <f ca="1">(BC527*DCF!K$10-DCF!K$5*MAX(BC527*DCF!K$10,0)-MAX(BC527-BB527,0)/Inputs!$B$10)*DCF!K$6</f>
        <v>3604.6963256604704</v>
      </c>
      <c r="CK527" s="15">
        <f ca="1">(BD527*DCF!L$10-DCF!L$5*MAX(BD527*DCF!L$10,0)-MAX(BD527-BC527,0)/Inputs!$B$10)*DCF!L$6</f>
        <v>3587.9818535714644</v>
      </c>
      <c r="CL527" s="15">
        <f ca="1">(BE527*DCF!M$10-DCF!M$5*MAX(BE527*DCF!M$10,0)-MAX(BE527-BD527,0)/Inputs!$B$10)*DCF!M$6</f>
        <v>4255.0247159604678</v>
      </c>
      <c r="CM527" s="15">
        <f ca="1">(BF527*DCF!C$28-DCF!C$5*MAX(BF527*DCF!C$28,0)-MAX(BF527-Inputs!$B$13,0)/Inputs!$B$17)*DCF!C$6</f>
        <v>2949.0407822258298</v>
      </c>
      <c r="CN527" s="15">
        <f ca="1">(BG527*DCF!D$28-DCF!D$5*MAX(BG527*DCF!D$28,0)-MAX(BG527-BF527,0)/Inputs!$B$17)*DCF!D$6</f>
        <v>2795.4436852274325</v>
      </c>
      <c r="CO527" s="15">
        <f ca="1">(BH527*DCF!E$28-DCF!E$5*MAX(BH527*DCF!E$28,0)-MAX(BH527-BG527,0)/Inputs!$B$17)*DCF!E$6</f>
        <v>2230.1954373466115</v>
      </c>
      <c r="CP527" s="15">
        <f ca="1">(BI527*DCF!F$28-DCF!F$5*MAX(BI527*DCF!F$28,0)-MAX(BI527-BH527,0)/Inputs!$B$17)*DCF!F$6</f>
        <v>2363.4222054831753</v>
      </c>
      <c r="CQ527" s="15">
        <f ca="1">(BJ527*DCF!G$28-DCF!G$5*MAX(BJ527*DCF!G$28,0)-MAX(BJ527-BI527,0)/Inputs!$B$17)*DCF!G$6</f>
        <v>2864.564143461494</v>
      </c>
      <c r="CR527" s="15">
        <f ca="1">(BK527*DCF!H$28-DCF!H$5*MAX(BK527*DCF!H$28,0)-MAX(BK527-BJ527,0)/Inputs!$B$17)*DCF!H$6</f>
        <v>3396.33844450076</v>
      </c>
      <c r="CS527" s="15">
        <f ca="1">(BL527*DCF!I$28-DCF!I$5*MAX(BL527*DCF!I$28,0)-MAX(BL527-BK527,0)/Inputs!$B$17)*DCF!I$6</f>
        <v>3765.7297792208096</v>
      </c>
      <c r="CT527" s="15">
        <f ca="1">(BM527*DCF!J$28-DCF!J$5*MAX(BM527*DCF!J$28,0)-MAX(BM527-BL527,0)/Inputs!$B$17)*DCF!J$6</f>
        <v>3793.2951885382167</v>
      </c>
      <c r="CU527" s="15">
        <f ca="1">(BN527*DCF!K$28-DCF!K$5*MAX(BN527*DCF!K$28,0)-MAX(BN527-BM527,0)/Inputs!$B$17)*DCF!K$6</f>
        <v>4303.4185475444801</v>
      </c>
      <c r="CV527" s="15">
        <f ca="1">(BO527*DCF!L$28-DCF!L$5*MAX(BO527*DCF!L$28,0)-MAX(BO527-BN527,0)/Inputs!$B$17)*DCF!L$6</f>
        <v>4998.3266808853459</v>
      </c>
      <c r="CW527" s="15">
        <f ca="1">(BP527*DCF!M$28-DCF!M$5*MAX(BP527*DCF!M$28,0)-MAX(BP527-BO527,0)/Inputs!$B$17)*DCF!M$6</f>
        <v>5612.9455143339128</v>
      </c>
      <c r="CX527" s="15">
        <f ca="1">(BQ527*DCF!C$46-DCF!C$5*MAX(BQ527*DCF!C$46,0)-MAX(BQ527-Inputs!$B$20,0)/Inputs!$B$24)*DCF!C$6</f>
        <v>-1734.5794988545038</v>
      </c>
      <c r="CY527" s="15">
        <f ca="1">(BR527*DCF!D$46-DCF!D$5*MAX(BR527*DCF!D$46,0)-MAX(BR527-BQ527,0)/Inputs!$B$24)*DCF!D$6</f>
        <v>-4255.5719245985156</v>
      </c>
      <c r="CZ527" s="15">
        <f ca="1">(BS527*DCF!E$46-DCF!E$5*MAX(BS527*DCF!E$46,0)-MAX(BS527-BR527,0)/Inputs!$B$24)*DCF!E$6</f>
        <v>-875.09551945873682</v>
      </c>
      <c r="DA527" s="15">
        <f ca="1">(BT527*DCF!F$46-DCF!F$5*MAX(BT527*DCF!F$46,0)-MAX(BT527-BS527,0)/Inputs!$B$24)*DCF!F$6</f>
        <v>-2070.9559230601531</v>
      </c>
      <c r="DB527" s="15">
        <f ca="1">(BU527*DCF!G$46-DCF!G$5*MAX(BU527*DCF!G$46,0)-MAX(BU527-BT527,0)/Inputs!$B$24)*DCF!G$6</f>
        <v>-931.91019299567154</v>
      </c>
      <c r="DC527" s="15">
        <f ca="1">(BV527*DCF!H$46-DCF!H$5*MAX(BV527*DCF!H$46,0)-MAX(BV527-BU527,0)/Inputs!$B$24)*DCF!H$6</f>
        <v>-2355.5870417809392</v>
      </c>
      <c r="DD527" s="15">
        <f ca="1">(BW527*DCF!I$46-DCF!I$5*MAX(BW527*DCF!I$46,0)-MAX(BW527-BV527,0)/Inputs!$B$24)*DCF!I$6</f>
        <v>376.63408752900301</v>
      </c>
      <c r="DE527" s="15">
        <f ca="1">(BX527*DCF!J$46-DCF!J$5*MAX(BX527*DCF!J$46,0)-MAX(BX527-BW527,0)/Inputs!$B$24)*DCF!J$6</f>
        <v>-381.39120863007196</v>
      </c>
      <c r="DF527" s="15">
        <f ca="1">(BY527*DCF!K$46-DCF!K$5*MAX(BY527*DCF!K$46,0)-MAX(BY527-BX527,0)/Inputs!$B$24)*DCF!K$6</f>
        <v>-1008.7892104356469</v>
      </c>
      <c r="DG527" s="15">
        <f ca="1">(BZ527*DCF!L$46-DCF!L$5*MAX(BZ527*DCF!L$46,0)-MAX(BZ527-BY527,0)/Inputs!$B$24)*DCF!L$6</f>
        <v>22.87825028839292</v>
      </c>
      <c r="DH527" s="15">
        <f ca="1">(CA527*DCF!M$46-DCF!M$5*MAX(CA527*DCF!M$46,0)-MAX(CA527-BZ527,0)/Inputs!$B$24)*DCF!M$6</f>
        <v>65.2549789081028</v>
      </c>
      <c r="DI527" s="15">
        <f ca="1">SUM(CB527:CL527)+BE527*DCF!M$10*(1+Inputs!$B$30)*(1-Inputs!$B$33)*(1-Inputs!$B$30/Inputs!$B$31)/(Inputs!$B$29-Inputs!$B$30)*DCF!M$6</f>
        <v>129841.22483912139</v>
      </c>
      <c r="DJ527" s="15">
        <f ca="1">SUM(CM527:CW527)+BP527*DCF!M$28*(1+Inputs!$B$30)*(1-Inputs!$B$33)*(1-Inputs!$B$30/Inputs!$B$31)/(Inputs!$B$29-Inputs!$B$30)*DCF!M$6</f>
        <v>159680.18520197039</v>
      </c>
      <c r="DK527" s="15">
        <f ca="1">SUM(CX527:DH527)+CA527*DCF!M$46*(1+Inputs!$B$30)*(1-Inputs!$B$33)*(1-Inputs!$B$30/Inputs!$B$31)/(Inputs!$B$29-Inputs!$B$30)*DCF!M$6</f>
        <v>102761.29975255017</v>
      </c>
      <c r="DM527" s="15">
        <f ca="1">DI527+DJ527+DK527+Inputs!$B$34+Inputs!$B$36-Inputs!$B$35</f>
        <v>469133.70979364193</v>
      </c>
    </row>
    <row r="528" spans="1:117" x14ac:dyDescent="0.75">
      <c r="A528" s="11">
        <v>515</v>
      </c>
      <c r="C528" s="23">
        <f t="shared" ca="1" si="291"/>
        <v>-0.19311006217510676</v>
      </c>
      <c r="D528" s="23">
        <f t="shared" ca="1" si="291"/>
        <v>1.3590886954046684</v>
      </c>
      <c r="E528" s="23">
        <f t="shared" ca="1" si="291"/>
        <v>-0.19744631930478362</v>
      </c>
      <c r="F528" s="23">
        <f t="shared" ca="1" si="291"/>
        <v>-0.28779269533944174</v>
      </c>
      <c r="G528" s="23">
        <f t="shared" ca="1" si="291"/>
        <v>0.49435325663701496</v>
      </c>
      <c r="H528" s="23">
        <f t="shared" ca="1" si="291"/>
        <v>-4.0405801417324388E-2</v>
      </c>
      <c r="I528" s="23">
        <f t="shared" ca="1" si="291"/>
        <v>0.10895316170993594</v>
      </c>
      <c r="J528" s="23">
        <f t="shared" ca="1" si="291"/>
        <v>0.14616655064756623</v>
      </c>
      <c r="K528" s="23">
        <f t="shared" ca="1" si="291"/>
        <v>0.5676759621527635</v>
      </c>
      <c r="L528" s="23">
        <f t="shared" ca="1" si="291"/>
        <v>-1.6786894378522328</v>
      </c>
      <c r="M528" s="23">
        <f t="shared" ca="1" si="291"/>
        <v>-6.425398434879169E-2</v>
      </c>
      <c r="N528" s="23">
        <f ca="1">SQRT(Inputs!$B$38)*C528+SQRT(1-Inputs!$B$38)*_xlfn.NORM.S.INV(RAND())</f>
        <v>1.8510558626832962</v>
      </c>
      <c r="O528" s="23">
        <f ca="1">SQRT(Inputs!$B$38)*D528+SQRT(1-Inputs!$B$38)*_xlfn.NORM.S.INV(RAND())</f>
        <v>0.49673279039952745</v>
      </c>
      <c r="P528" s="23">
        <f ca="1">SQRT(Inputs!$B$38)*E528+SQRT(1-Inputs!$B$38)*_xlfn.NORM.S.INV(RAND())</f>
        <v>1.6649227464526741</v>
      </c>
      <c r="Q528" s="23">
        <f ca="1">SQRT(Inputs!$B$38)*F528+SQRT(1-Inputs!$B$38)*_xlfn.NORM.S.INV(RAND())</f>
        <v>-1.3706676091032894</v>
      </c>
      <c r="R528" s="23">
        <f ca="1">SQRT(Inputs!$B$38)*G528+SQRT(1-Inputs!$B$38)*_xlfn.NORM.S.INV(RAND())</f>
        <v>-0.22603413871313838</v>
      </c>
      <c r="S528" s="23">
        <f ca="1">SQRT(Inputs!$B$38)*H528+SQRT(1-Inputs!$B$38)*_xlfn.NORM.S.INV(RAND())</f>
        <v>-0.14738044187605648</v>
      </c>
      <c r="T528" s="23">
        <f ca="1">SQRT(Inputs!$B$38)*I528+SQRT(1-Inputs!$B$38)*_xlfn.NORM.S.INV(RAND())</f>
        <v>0.29888779237322638</v>
      </c>
      <c r="U528" s="23">
        <f ca="1">SQRT(Inputs!$B$38)*J528+SQRT(1-Inputs!$B$38)*_xlfn.NORM.S.INV(RAND())</f>
        <v>0.28910497246386002</v>
      </c>
      <c r="V528" s="23">
        <f ca="1">SQRT(Inputs!$B$38)*K528+SQRT(1-Inputs!$B$38)*_xlfn.NORM.S.INV(RAND())</f>
        <v>-0.84693388381633739</v>
      </c>
      <c r="W528" s="23">
        <f ca="1">SQRT(Inputs!$B$38)*L528+SQRT(1-Inputs!$B$38)*_xlfn.NORM.S.INV(RAND())</f>
        <v>0.42032271684913558</v>
      </c>
      <c r="X528" s="23">
        <f ca="1">SQRT(Inputs!$B$38)*M528+SQRT(1-Inputs!$B$38)*_xlfn.NORM.S.INV(RAND())</f>
        <v>-1.2538403898146879</v>
      </c>
      <c r="Y528" s="23">
        <f ca="1">SQRT(Inputs!$B$38)*C528+SQRT(1-Inputs!$B$38)*_xlfn.NORM.S.INV(RAND())</f>
        <v>-1.3222042050524465</v>
      </c>
      <c r="Z528" s="23">
        <f ca="1">SQRT(Inputs!$B$38)*D528+SQRT(1-Inputs!$B$38)*_xlfn.NORM.S.INV(RAND())</f>
        <v>1.6553514228261701</v>
      </c>
      <c r="AA528" s="23">
        <f ca="1">SQRT(Inputs!$B$38)*E528+SQRT(1-Inputs!$B$38)*_xlfn.NORM.S.INV(RAND())</f>
        <v>-0.68714909210550823</v>
      </c>
      <c r="AB528" s="23">
        <f ca="1">SQRT(Inputs!$B$38)*F528+SQRT(1-Inputs!$B$38)*_xlfn.NORM.S.INV(RAND())</f>
        <v>-0.2040353623427274</v>
      </c>
      <c r="AC528" s="23">
        <f ca="1">SQRT(Inputs!$B$38)*G528+SQRT(1-Inputs!$B$38)*_xlfn.NORM.S.INV(RAND())</f>
        <v>1.9877187949934505</v>
      </c>
      <c r="AD528" s="23">
        <f ca="1">SQRT(Inputs!$B$38)*H528+SQRT(1-Inputs!$B$38)*_xlfn.NORM.S.INV(RAND())</f>
        <v>-3.8849849776194378E-5</v>
      </c>
      <c r="AE528" s="23">
        <f ca="1">SQRT(Inputs!$B$38)*I528+SQRT(1-Inputs!$B$38)*_xlfn.NORM.S.INV(RAND())</f>
        <v>0.93710263827828333</v>
      </c>
      <c r="AF528" s="23">
        <f ca="1">SQRT(Inputs!$B$38)*J528+SQRT(1-Inputs!$B$38)*_xlfn.NORM.S.INV(RAND())</f>
        <v>2.410072345261171E-2</v>
      </c>
      <c r="AG528" s="23">
        <f ca="1">SQRT(Inputs!$B$38)*K528+SQRT(1-Inputs!$B$38)*_xlfn.NORM.S.INV(RAND())</f>
        <v>-1.6973549869689917</v>
      </c>
      <c r="AH528" s="23">
        <f ca="1">SQRT(Inputs!$B$38)*L528+SQRT(1-Inputs!$B$38)*_xlfn.NORM.S.INV(RAND())</f>
        <v>-5.7945255158610265E-2</v>
      </c>
      <c r="AI528" s="23">
        <f ca="1">SQRT(Inputs!$B$38)*M528+SQRT(1-Inputs!$B$38)*_xlfn.NORM.S.INV(RAND())</f>
        <v>-0.18699426149564732</v>
      </c>
      <c r="AJ528" s="23">
        <f ca="1">SQRT(Inputs!$B$38)*C528+SQRT(1-Inputs!$B$38)*_xlfn.NORM.S.INV(RAND())</f>
        <v>0.91068257833475341</v>
      </c>
      <c r="AK528" s="23">
        <f ca="1">SQRT(Inputs!$B$38)*D528+SQRT(1-Inputs!$B$38)*_xlfn.NORM.S.INV(RAND())</f>
        <v>1.0870036245811014</v>
      </c>
      <c r="AL528" s="23">
        <f ca="1">SQRT(Inputs!$B$38)*E528+SQRT(1-Inputs!$B$38)*_xlfn.NORM.S.INV(RAND())</f>
        <v>-0.22833575892499772</v>
      </c>
      <c r="AM528" s="23">
        <f ca="1">SQRT(Inputs!$B$38)*F528+SQRT(1-Inputs!$B$38)*_xlfn.NORM.S.INV(RAND())</f>
        <v>1.3974368742787988</v>
      </c>
      <c r="AN528" s="23">
        <f ca="1">SQRT(Inputs!$B$38)*G528+SQRT(1-Inputs!$B$38)*_xlfn.NORM.S.INV(RAND())</f>
        <v>-0.18889475292269603</v>
      </c>
      <c r="AO528" s="23">
        <f ca="1">SQRT(Inputs!$B$38)*H528+SQRT(1-Inputs!$B$38)*_xlfn.NORM.S.INV(RAND())</f>
        <v>-1.4611631015964932</v>
      </c>
      <c r="AP528" s="23">
        <f ca="1">SQRT(Inputs!$B$38)*I528+SQRT(1-Inputs!$B$38)*_xlfn.NORM.S.INV(RAND())</f>
        <v>1.4415330461791638</v>
      </c>
      <c r="AQ528" s="23">
        <f ca="1">SQRT(Inputs!$B$38)*J528+SQRT(1-Inputs!$B$38)*_xlfn.NORM.S.INV(RAND())</f>
        <v>-0.11136125236739414</v>
      </c>
      <c r="AR528" s="23">
        <f ca="1">SQRT(Inputs!$B$38)*K528+SQRT(1-Inputs!$B$38)*_xlfn.NORM.S.INV(RAND())</f>
        <v>0.90500135301075946</v>
      </c>
      <c r="AS528" s="23">
        <f ca="1">SQRT(Inputs!$B$38)*L528+SQRT(1-Inputs!$B$38)*_xlfn.NORM.S.INV(RAND())</f>
        <v>0.89956241157694838</v>
      </c>
      <c r="AT528" s="23">
        <f ca="1">SQRT(Inputs!$B$38)*M528+SQRT(1-Inputs!$B$38)*_xlfn.NORM.S.INV(RAND())</f>
        <v>-1.9634998994501058</v>
      </c>
      <c r="AU528" s="15">
        <f ca="1">Inputs!$B$6*EXP($B$8-0.5*C$5^2+C$5*N528)</f>
        <v>6695.8855601632094</v>
      </c>
      <c r="AV528" s="15">
        <f t="shared" ca="1" si="292"/>
        <v>8768.0264080332781</v>
      </c>
      <c r="AW528" s="15">
        <f t="shared" ca="1" si="293"/>
        <v>13382.850613501774</v>
      </c>
      <c r="AX528" s="15">
        <f t="shared" ca="1" si="294"/>
        <v>13767.635452620416</v>
      </c>
      <c r="AY528" s="15">
        <f t="shared" ca="1" si="295"/>
        <v>16387.107431541681</v>
      </c>
      <c r="AZ528" s="15">
        <f t="shared" ca="1" si="296"/>
        <v>19719.231702427849</v>
      </c>
      <c r="BA528" s="15">
        <f t="shared" ca="1" si="297"/>
        <v>24898.09151971756</v>
      </c>
      <c r="BB528" s="15">
        <f t="shared" ca="1" si="298"/>
        <v>31378.708358629676</v>
      </c>
      <c r="BC528" s="15">
        <f t="shared" ca="1" si="299"/>
        <v>35414.035650712358</v>
      </c>
      <c r="BD528" s="15">
        <f t="shared" ca="1" si="300"/>
        <v>45125.176238788285</v>
      </c>
      <c r="BE528" s="15">
        <f t="shared" ca="1" si="301"/>
        <v>49327.632382313743</v>
      </c>
      <c r="BF528" s="15">
        <f ca="1">Inputs!$B$13*EXP($B$9-0.5*C$6^2+C$6*Y528)</f>
        <v>10641.804041725818</v>
      </c>
      <c r="BG528" s="15">
        <f t="shared" ca="1" si="302"/>
        <v>17484.113284095682</v>
      </c>
      <c r="BH528" s="15">
        <f t="shared" ca="1" si="303"/>
        <v>19061.340584802103</v>
      </c>
      <c r="BI528" s="15">
        <f t="shared" ca="1" si="304"/>
        <v>22612.532409272779</v>
      </c>
      <c r="BJ528" s="15">
        <f t="shared" ca="1" si="305"/>
        <v>36919.090441284046</v>
      </c>
      <c r="BK528" s="15">
        <f t="shared" ca="1" si="306"/>
        <v>45310.94687501638</v>
      </c>
      <c r="BL528" s="15">
        <f t="shared" ca="1" si="307"/>
        <v>62845.855840460565</v>
      </c>
      <c r="BM528" s="15">
        <f t="shared" ca="1" si="308"/>
        <v>77482.755025566716</v>
      </c>
      <c r="BN528" s="15">
        <f t="shared" ca="1" si="309"/>
        <v>77755.068939232486</v>
      </c>
      <c r="BO528" s="15">
        <f t="shared" ca="1" si="310"/>
        <v>95027.369489782373</v>
      </c>
      <c r="BP528" s="15">
        <f t="shared" ca="1" si="311"/>
        <v>114509.0448564293</v>
      </c>
      <c r="BQ528" s="15">
        <f ca="1">Inputs!$B$20*EXP($B$10-0.5*C$7^2+C$7*AJ528)</f>
        <v>5924.9766834968768</v>
      </c>
      <c r="BR528" s="15">
        <f t="shared" ca="1" si="312"/>
        <v>11353.986251743007</v>
      </c>
      <c r="BS528" s="15">
        <f t="shared" ca="1" si="313"/>
        <v>14561.156864437195</v>
      </c>
      <c r="BT528" s="15">
        <f t="shared" ca="1" si="314"/>
        <v>28966.824418254502</v>
      </c>
      <c r="BU528" s="15">
        <f t="shared" ca="1" si="315"/>
        <v>38350.965224542648</v>
      </c>
      <c r="BV528" s="15">
        <f t="shared" ca="1" si="316"/>
        <v>38390.579165734089</v>
      </c>
      <c r="BW528" s="15">
        <f t="shared" ca="1" si="317"/>
        <v>72684.184787834383</v>
      </c>
      <c r="BX528" s="15">
        <f t="shared" ca="1" si="318"/>
        <v>99416.081082127508</v>
      </c>
      <c r="BY528" s="15">
        <f t="shared" ca="1" si="319"/>
        <v>165632.33626064475</v>
      </c>
      <c r="BZ528" s="15">
        <f t="shared" ca="1" si="320"/>
        <v>274198.71997186681</v>
      </c>
      <c r="CA528" s="15">
        <f t="shared" ca="1" si="321"/>
        <v>271716.40167616092</v>
      </c>
      <c r="CB528" s="15">
        <f ca="1">(AU528*DCF!C$10-DCF!C$5*MAX(AU528*DCF!C$10,0)-MAX(AU528-Inputs!$B$6,0)/Inputs!$B$10)*DCF!C$6</f>
        <v>1030.7130976062044</v>
      </c>
      <c r="CC528" s="15">
        <f ca="1">(AV528*DCF!D$10-DCF!D$5*MAX(AV528*DCF!D$10,0)-MAX(AV528-AU528,0)/Inputs!$B$10)*DCF!D$6</f>
        <v>1631.9097215544894</v>
      </c>
      <c r="CD528" s="15">
        <f ca="1">(AW528*DCF!E$10-DCF!E$5*MAX(AW528*DCF!E$10,0)-MAX(AW528-AV528,0)/Inputs!$B$10)*DCF!E$6</f>
        <v>2050.4376509229223</v>
      </c>
      <c r="CE528" s="15">
        <f ca="1">(AX528*DCF!F$10-DCF!F$5*MAX(AX528*DCF!F$10,0)-MAX(AX528-AW528,0)/Inputs!$B$10)*DCF!F$6</f>
        <v>2925.3886929717146</v>
      </c>
      <c r="CF528" s="15">
        <f ca="1">(AY528*DCF!G$10-DCF!G$5*MAX(AY528*DCF!G$10,0)-MAX(AY528-AX528,0)/Inputs!$B$10)*DCF!G$6</f>
        <v>2872.8893498280413</v>
      </c>
      <c r="CG528" s="15">
        <f ca="1">(AZ528*DCF!H$10-DCF!H$5*MAX(AZ528*DCF!H$10,0)-MAX(AZ528-AY528,0)/Inputs!$B$10)*DCF!H$6</f>
        <v>3236.8245787530127</v>
      </c>
      <c r="CH528" s="15">
        <f ca="1">(BA528*DCF!I$10-DCF!I$5*MAX(BA528*DCF!I$10,0)-MAX(BA528-AZ528,0)/Inputs!$B$10)*DCF!I$6</f>
        <v>3698.4585746238781</v>
      </c>
      <c r="CI528" s="15">
        <f ca="1">(BB528*DCF!J$10-DCF!J$5*MAX(BB528*DCF!J$10,0)-MAX(BB528-BA528,0)/Inputs!$B$10)*DCF!J$6</f>
        <v>4402.6284731783617</v>
      </c>
      <c r="CJ528" s="15">
        <f ca="1">(BC528*DCF!K$10-DCF!K$5*MAX(BC528*DCF!K$10,0)-MAX(BC528-BB528,0)/Inputs!$B$10)*DCF!K$6</f>
        <v>5136.2065951580062</v>
      </c>
      <c r="CK528" s="15">
        <f ca="1">(BD528*DCF!L$10-DCF!L$5*MAX(BD528*DCF!L$10,0)-MAX(BD528-BC528,0)/Inputs!$B$10)*DCF!L$6</f>
        <v>5549.9269605735481</v>
      </c>
      <c r="CL528" s="15">
        <f ca="1">(BE528*DCF!M$10-DCF!M$5*MAX(BE528*DCF!M$10,0)-MAX(BE528-BD528,0)/Inputs!$B$10)*DCF!M$6</f>
        <v>6458.7386458395531</v>
      </c>
      <c r="CM528" s="15">
        <f ca="1">(BF528*DCF!C$28-DCF!C$5*MAX(BF528*DCF!C$28,0)-MAX(BF528-Inputs!$B$13,0)/Inputs!$B$17)*DCF!C$6</f>
        <v>3247.8088032217242</v>
      </c>
      <c r="CN528" s="15">
        <f ca="1">(BG528*DCF!D$28-DCF!D$5*MAX(BG528*DCF!D$28,0)-MAX(BG528-BF528,0)/Inputs!$B$17)*DCF!D$6</f>
        <v>3689.6963337416546</v>
      </c>
      <c r="CO528" s="15">
        <f ca="1">(BH528*DCF!E$28-DCF!E$5*MAX(BH528*DCF!E$28,0)-MAX(BH528-BG528,0)/Inputs!$B$17)*DCF!E$6</f>
        <v>5087.661277520182</v>
      </c>
      <c r="CP528" s="15">
        <f ca="1">(BI528*DCF!F$28-DCF!F$5*MAX(BI528*DCF!F$28,0)-MAX(BI528-BH528,0)/Inputs!$B$17)*DCF!F$6</f>
        <v>5492.1563129975757</v>
      </c>
      <c r="CQ528" s="15">
        <f ca="1">(BJ528*DCF!G$28-DCF!G$5*MAX(BJ528*DCF!G$28,0)-MAX(BJ528-BI528,0)/Inputs!$B$17)*DCF!G$6</f>
        <v>7172.7163898752642</v>
      </c>
      <c r="CR528" s="15">
        <f ca="1">(BK528*DCF!H$28-DCF!H$5*MAX(BK528*DCF!H$28,0)-MAX(BK528-BJ528,0)/Inputs!$B$17)*DCF!H$6</f>
        <v>9902.0380810398456</v>
      </c>
      <c r="CS528" s="15">
        <f ca="1">(BL528*DCF!I$28-DCF!I$5*MAX(BL528*DCF!I$28,0)-MAX(BL528-BK528,0)/Inputs!$B$17)*DCF!I$6</f>
        <v>12261.5968616639</v>
      </c>
      <c r="CT528" s="15">
        <f ca="1">(BM528*DCF!J$28-DCF!J$5*MAX(BM528*DCF!J$28,0)-MAX(BM528-BL528,0)/Inputs!$B$17)*DCF!J$6</f>
        <v>15344.353446344778</v>
      </c>
      <c r="CU528" s="15">
        <f ca="1">(BN528*DCF!K$28-DCF!K$5*MAX(BN528*DCF!K$28,0)-MAX(BN528-BM528,0)/Inputs!$B$17)*DCF!K$6</f>
        <v>16387.212013289256</v>
      </c>
      <c r="CV528" s="15">
        <f ca="1">(BO528*DCF!L$28-DCF!L$5*MAX(BO528*DCF!L$28,0)-MAX(BO528-BN528,0)/Inputs!$B$17)*DCF!L$6</f>
        <v>17005.565217075335</v>
      </c>
      <c r="CW528" s="15">
        <f ca="1">(BP528*DCF!M$28-DCF!M$5*MAX(BP528*DCF!M$28,0)-MAX(BP528-BO528,0)/Inputs!$B$17)*DCF!M$6</f>
        <v>19508.560562276511</v>
      </c>
      <c r="CX528" s="15">
        <f ca="1">(BQ528*DCF!C$46-DCF!C$5*MAX(BQ528*DCF!C$46,0)-MAX(BQ528-Inputs!$B$20,0)/Inputs!$B$24)*DCF!C$6</f>
        <v>-2626.5427368338642</v>
      </c>
      <c r="CY528" s="15">
        <f ca="1">(BR528*DCF!D$46-DCF!D$5*MAX(BR528*DCF!D$46,0)-MAX(BR528-BQ528,0)/Inputs!$B$24)*DCF!D$6</f>
        <v>-4254.3739926900598</v>
      </c>
      <c r="CZ528" s="15">
        <f ca="1">(BS528*DCF!E$46-DCF!E$5*MAX(BS528*DCF!E$46,0)-MAX(BS528-BR528,0)/Inputs!$B$24)*DCF!E$6</f>
        <v>-2986.0605156095075</v>
      </c>
      <c r="DA528" s="15">
        <f ca="1">(BT528*DCF!F$46-DCF!F$5*MAX(BT528*DCF!F$46,0)-MAX(BT528-BS528,0)/Inputs!$B$24)*DCF!F$6</f>
        <v>-7355.1062506071885</v>
      </c>
      <c r="DB528" s="15">
        <f ca="1">(BU528*DCF!G$46-DCF!G$5*MAX(BU528*DCF!G$46,0)-MAX(BU528-BT528,0)/Inputs!$B$24)*DCF!G$6</f>
        <v>-4446.6902571501769</v>
      </c>
      <c r="DC528" s="15">
        <f ca="1">(BV528*DCF!H$46-DCF!H$5*MAX(BV528*DCF!H$46,0)-MAX(BV528-BU528,0)/Inputs!$B$24)*DCF!H$6</f>
        <v>-12.309789506595608</v>
      </c>
      <c r="DD528" s="15">
        <f ca="1">(BW528*DCF!I$46-DCF!I$5*MAX(BW528*DCF!I$46,0)-MAX(BW528-BV528,0)/Inputs!$B$24)*DCF!I$6</f>
        <v>-8165.6980892683196</v>
      </c>
      <c r="DE528" s="15">
        <f ca="1">(BX528*DCF!J$46-DCF!J$5*MAX(BX528*DCF!J$46,0)-MAX(BX528-BW528,0)/Inputs!$B$24)*DCF!J$6</f>
        <v>-2918.6325576345439</v>
      </c>
      <c r="DF528" s="15">
        <f ca="1">(BY528*DCF!K$46-DCF!K$5*MAX(BY528*DCF!K$46,0)-MAX(BY528-BX528,0)/Inputs!$B$24)*DCF!K$6</f>
        <v>-6759.7473395292964</v>
      </c>
      <c r="DG528" s="15">
        <f ca="1">(BZ528*DCF!L$46-DCF!L$5*MAX(BZ528*DCF!L$46,0)-MAX(BZ528-BY528,0)/Inputs!$B$24)*DCF!L$6</f>
        <v>-5614.8433503138131</v>
      </c>
      <c r="DH528" s="15">
        <f ca="1">(CA528*DCF!M$46-DCF!M$5*MAX(CA528*DCF!M$46,0)-MAX(CA528-BZ528,0)/Inputs!$B$24)*DCF!M$6</f>
        <v>21301.499260605749</v>
      </c>
      <c r="DI528" s="15">
        <f ca="1">SUM(CB528:CL528)+BE528*DCF!M$10*(1+Inputs!$B$30)*(1-Inputs!$B$33)*(1-Inputs!$B$30/Inputs!$B$31)/(Inputs!$B$29-Inputs!$B$30)*DCF!M$6</f>
        <v>176273.57555139886</v>
      </c>
      <c r="DJ528" s="15">
        <f ca="1">SUM(CM528:CW528)+BP528*DCF!M$28*(1+Inputs!$B$30)*(1-Inputs!$B$33)*(1-Inputs!$B$30/Inputs!$B$31)/(Inputs!$B$29-Inputs!$B$30)*DCF!M$6</f>
        <v>540006.28004678059</v>
      </c>
      <c r="DK528" s="15">
        <f ca="1">SUM(CX528:DH528)+CA528*DCF!M$46*(1+Inputs!$B$30)*(1-Inputs!$B$33)*(1-Inputs!$B$30/Inputs!$B$31)/(Inputs!$B$29-Inputs!$B$30)*DCF!M$6</f>
        <v>396267.23823823757</v>
      </c>
      <c r="DM528" s="15">
        <f ca="1">DI528+DJ528+DK528+Inputs!$B$34+Inputs!$B$36-Inputs!$B$35</f>
        <v>1189398.093836417</v>
      </c>
    </row>
    <row r="529" spans="1:117" x14ac:dyDescent="0.75">
      <c r="A529" s="11">
        <v>516</v>
      </c>
      <c r="C529" s="23">
        <f t="shared" ca="1" si="291"/>
        <v>0.94628923890712535</v>
      </c>
      <c r="D529" s="23">
        <f t="shared" ca="1" si="291"/>
        <v>0.17430100458821846</v>
      </c>
      <c r="E529" s="23">
        <f t="shared" ca="1" si="291"/>
        <v>-0.48672219222027835</v>
      </c>
      <c r="F529" s="23">
        <f t="shared" ca="1" si="291"/>
        <v>-0.43208606142345807</v>
      </c>
      <c r="G529" s="23">
        <f t="shared" ca="1" si="291"/>
        <v>0.88526703968958476</v>
      </c>
      <c r="H529" s="23">
        <f t="shared" ca="1" si="291"/>
        <v>-1.0823040116024065</v>
      </c>
      <c r="I529" s="23">
        <f t="shared" ca="1" si="291"/>
        <v>-0.19386304290254386</v>
      </c>
      <c r="J529" s="23">
        <f t="shared" ca="1" si="291"/>
        <v>1.0171973452481995</v>
      </c>
      <c r="K529" s="23">
        <f t="shared" ca="1" si="291"/>
        <v>0.470486617552342</v>
      </c>
      <c r="L529" s="23">
        <f t="shared" ca="1" si="291"/>
        <v>-0.69073320716241604</v>
      </c>
      <c r="M529" s="23">
        <f t="shared" ca="1" si="291"/>
        <v>9.97245144417684E-2</v>
      </c>
      <c r="N529" s="23">
        <f ca="1">SQRT(Inputs!$B$38)*C529+SQRT(1-Inputs!$B$38)*_xlfn.NORM.S.INV(RAND())</f>
        <v>1.8999395381383648</v>
      </c>
      <c r="O529" s="23">
        <f ca="1">SQRT(Inputs!$B$38)*D529+SQRT(1-Inputs!$B$38)*_xlfn.NORM.S.INV(RAND())</f>
        <v>1.1698517323167503</v>
      </c>
      <c r="P529" s="23">
        <f ca="1">SQRT(Inputs!$B$38)*E529+SQRT(1-Inputs!$B$38)*_xlfn.NORM.S.INV(RAND())</f>
        <v>-0.58944748423803217</v>
      </c>
      <c r="Q529" s="23">
        <f ca="1">SQRT(Inputs!$B$38)*F529+SQRT(1-Inputs!$B$38)*_xlfn.NORM.S.INV(RAND())</f>
        <v>1.6449627657519279</v>
      </c>
      <c r="R529" s="23">
        <f ca="1">SQRT(Inputs!$B$38)*G529+SQRT(1-Inputs!$B$38)*_xlfn.NORM.S.INV(RAND())</f>
        <v>1.1475318176993037</v>
      </c>
      <c r="S529" s="23">
        <f ca="1">SQRT(Inputs!$B$38)*H529+SQRT(1-Inputs!$B$38)*_xlfn.NORM.S.INV(RAND())</f>
        <v>-1.4147882145956294</v>
      </c>
      <c r="T529" s="23">
        <f ca="1">SQRT(Inputs!$B$38)*I529+SQRT(1-Inputs!$B$38)*_xlfn.NORM.S.INV(RAND())</f>
        <v>-1.0234582254762836</v>
      </c>
      <c r="U529" s="23">
        <f ca="1">SQRT(Inputs!$B$38)*J529+SQRT(1-Inputs!$B$38)*_xlfn.NORM.S.INV(RAND())</f>
        <v>0.22205847835571763</v>
      </c>
      <c r="V529" s="23">
        <f ca="1">SQRT(Inputs!$B$38)*K529+SQRT(1-Inputs!$B$38)*_xlfn.NORM.S.INV(RAND())</f>
        <v>-0.72841975718062613</v>
      </c>
      <c r="W529" s="23">
        <f ca="1">SQRT(Inputs!$B$38)*L529+SQRT(1-Inputs!$B$38)*_xlfn.NORM.S.INV(RAND())</f>
        <v>-0.10735735577739841</v>
      </c>
      <c r="X529" s="23">
        <f ca="1">SQRT(Inputs!$B$38)*M529+SQRT(1-Inputs!$B$38)*_xlfn.NORM.S.INV(RAND())</f>
        <v>5.6272649170134081E-2</v>
      </c>
      <c r="Y529" s="23">
        <f ca="1">SQRT(Inputs!$B$38)*C529+SQRT(1-Inputs!$B$38)*_xlfn.NORM.S.INV(RAND())</f>
        <v>1.3459098432858385</v>
      </c>
      <c r="Z529" s="23">
        <f ca="1">SQRT(Inputs!$B$38)*D529+SQRT(1-Inputs!$B$38)*_xlfn.NORM.S.INV(RAND())</f>
        <v>-0.14322044968102543</v>
      </c>
      <c r="AA529" s="23">
        <f ca="1">SQRT(Inputs!$B$38)*E529+SQRT(1-Inputs!$B$38)*_xlfn.NORM.S.INV(RAND())</f>
        <v>0.56189654156596736</v>
      </c>
      <c r="AB529" s="23">
        <f ca="1">SQRT(Inputs!$B$38)*F529+SQRT(1-Inputs!$B$38)*_xlfn.NORM.S.INV(RAND())</f>
        <v>0.33278377882835553</v>
      </c>
      <c r="AC529" s="23">
        <f ca="1">SQRT(Inputs!$B$38)*G529+SQRT(1-Inputs!$B$38)*_xlfn.NORM.S.INV(RAND())</f>
        <v>1.4690390504604633E-2</v>
      </c>
      <c r="AD529" s="23">
        <f ca="1">SQRT(Inputs!$B$38)*H529+SQRT(1-Inputs!$B$38)*_xlfn.NORM.S.INV(RAND())</f>
        <v>0.97791266400878796</v>
      </c>
      <c r="AE529" s="23">
        <f ca="1">SQRT(Inputs!$B$38)*I529+SQRT(1-Inputs!$B$38)*_xlfn.NORM.S.INV(RAND())</f>
        <v>1.0761048617853337</v>
      </c>
      <c r="AF529" s="23">
        <f ca="1">SQRT(Inputs!$B$38)*J529+SQRT(1-Inputs!$B$38)*_xlfn.NORM.S.INV(RAND())</f>
        <v>1.983241142198771</v>
      </c>
      <c r="AG529" s="23">
        <f ca="1">SQRT(Inputs!$B$38)*K529+SQRT(1-Inputs!$B$38)*_xlfn.NORM.S.INV(RAND())</f>
        <v>1.2306056405951271</v>
      </c>
      <c r="AH529" s="23">
        <f ca="1">SQRT(Inputs!$B$38)*L529+SQRT(1-Inputs!$B$38)*_xlfn.NORM.S.INV(RAND())</f>
        <v>-0.18585985400084015</v>
      </c>
      <c r="AI529" s="23">
        <f ca="1">SQRT(Inputs!$B$38)*M529+SQRT(1-Inputs!$B$38)*_xlfn.NORM.S.INV(RAND())</f>
        <v>0.277249114835593</v>
      </c>
      <c r="AJ529" s="23">
        <f ca="1">SQRT(Inputs!$B$38)*C529+SQRT(1-Inputs!$B$38)*_xlfn.NORM.S.INV(RAND())</f>
        <v>-0.3743306096841732</v>
      </c>
      <c r="AK529" s="23">
        <f ca="1">SQRT(Inputs!$B$38)*D529+SQRT(1-Inputs!$B$38)*_xlfn.NORM.S.INV(RAND())</f>
        <v>1.3111510101412964</v>
      </c>
      <c r="AL529" s="23">
        <f ca="1">SQRT(Inputs!$B$38)*E529+SQRT(1-Inputs!$B$38)*_xlfn.NORM.S.INV(RAND())</f>
        <v>-9.2627075952197685E-2</v>
      </c>
      <c r="AM529" s="23">
        <f ca="1">SQRT(Inputs!$B$38)*F529+SQRT(1-Inputs!$B$38)*_xlfn.NORM.S.INV(RAND())</f>
        <v>-1.3975897506709751</v>
      </c>
      <c r="AN529" s="23">
        <f ca="1">SQRT(Inputs!$B$38)*G529+SQRT(1-Inputs!$B$38)*_xlfn.NORM.S.INV(RAND())</f>
        <v>0.31694385355597487</v>
      </c>
      <c r="AO529" s="23">
        <f ca="1">SQRT(Inputs!$B$38)*H529+SQRT(1-Inputs!$B$38)*_xlfn.NORM.S.INV(RAND())</f>
        <v>-0.21108790692464935</v>
      </c>
      <c r="AP529" s="23">
        <f ca="1">SQRT(Inputs!$B$38)*I529+SQRT(1-Inputs!$B$38)*_xlfn.NORM.S.INV(RAND())</f>
        <v>-0.32032263285890061</v>
      </c>
      <c r="AQ529" s="23">
        <f ca="1">SQRT(Inputs!$B$38)*J529+SQRT(1-Inputs!$B$38)*_xlfn.NORM.S.INV(RAND())</f>
        <v>2.1918913080886617</v>
      </c>
      <c r="AR529" s="23">
        <f ca="1">SQRT(Inputs!$B$38)*K529+SQRT(1-Inputs!$B$38)*_xlfn.NORM.S.INV(RAND())</f>
        <v>-0.39377096401489881</v>
      </c>
      <c r="AS529" s="23">
        <f ca="1">SQRT(Inputs!$B$38)*L529+SQRT(1-Inputs!$B$38)*_xlfn.NORM.S.INV(RAND())</f>
        <v>-0.51787536973716741</v>
      </c>
      <c r="AT529" s="23">
        <f ca="1">SQRT(Inputs!$B$38)*M529+SQRT(1-Inputs!$B$38)*_xlfn.NORM.S.INV(RAND())</f>
        <v>1.6676662271797698</v>
      </c>
      <c r="AU529" s="15">
        <f ca="1">Inputs!$B$6*EXP($B$8-0.5*C$5^2+C$5*N529)</f>
        <v>6749.0799584548495</v>
      </c>
      <c r="AV529" s="15">
        <f t="shared" ca="1" si="292"/>
        <v>9757.0950744801594</v>
      </c>
      <c r="AW529" s="15">
        <f t="shared" ca="1" si="293"/>
        <v>10987.793564169839</v>
      </c>
      <c r="AX529" s="15">
        <f t="shared" ca="1" si="294"/>
        <v>16475.639833155379</v>
      </c>
      <c r="AY529" s="15">
        <f t="shared" ca="1" si="295"/>
        <v>23022.527041076708</v>
      </c>
      <c r="AZ529" s="15">
        <f t="shared" ca="1" si="296"/>
        <v>24095.05077724241</v>
      </c>
      <c r="BA529" s="15">
        <f t="shared" ca="1" si="297"/>
        <v>26491.048708812788</v>
      </c>
      <c r="BB529" s="15">
        <f t="shared" ca="1" si="298"/>
        <v>33162.773174572685</v>
      </c>
      <c r="BC529" s="15">
        <f t="shared" ca="1" si="299"/>
        <v>37858.168009286892</v>
      </c>
      <c r="BD529" s="15">
        <f t="shared" ca="1" si="300"/>
        <v>45916.432998151446</v>
      </c>
      <c r="BE529" s="15">
        <f t="shared" ca="1" si="301"/>
        <v>56553.815759600955</v>
      </c>
      <c r="BF529" s="15">
        <f ca="1">Inputs!$B$13*EXP($B$9-0.5*C$6^2+C$6*Y529)</f>
        <v>18060.684885589955</v>
      </c>
      <c r="BG529" s="15">
        <f t="shared" ca="1" si="302"/>
        <v>21449.657183176078</v>
      </c>
      <c r="BH529" s="15">
        <f t="shared" ca="1" si="303"/>
        <v>28767.368145914672</v>
      </c>
      <c r="BI529" s="15">
        <f t="shared" ca="1" si="304"/>
        <v>37066.391451332041</v>
      </c>
      <c r="BJ529" s="15">
        <f t="shared" ca="1" si="305"/>
        <v>45537.307124964413</v>
      </c>
      <c r="BK529" s="15">
        <f t="shared" ca="1" si="306"/>
        <v>63847.240382321783</v>
      </c>
      <c r="BL529" s="15">
        <f t="shared" ca="1" si="307"/>
        <v>90165.171400284875</v>
      </c>
      <c r="BM529" s="15">
        <f t="shared" ca="1" si="308"/>
        <v>141796.49610782045</v>
      </c>
      <c r="BN529" s="15">
        <f t="shared" ca="1" si="309"/>
        <v>202102.69338706287</v>
      </c>
      <c r="BO529" s="15">
        <f t="shared" ca="1" si="310"/>
        <v>243351.84894362971</v>
      </c>
      <c r="BP529" s="15">
        <f t="shared" ca="1" si="311"/>
        <v>309078.19152612693</v>
      </c>
      <c r="BQ529" s="15">
        <f ca="1">Inputs!$B$20*EXP($B$10-0.5*C$7^2+C$7*AJ529)</f>
        <v>3756.1887753104297</v>
      </c>
      <c r="BR529" s="15">
        <f t="shared" ca="1" si="312"/>
        <v>7729.0170273707381</v>
      </c>
      <c r="BS529" s="15">
        <f t="shared" ca="1" si="313"/>
        <v>10306.205818114073</v>
      </c>
      <c r="BT529" s="15">
        <f t="shared" ca="1" si="314"/>
        <v>9848.452311727804</v>
      </c>
      <c r="BU529" s="15">
        <f t="shared" ca="1" si="315"/>
        <v>14736.693217183809</v>
      </c>
      <c r="BV529" s="15">
        <f t="shared" ca="1" si="316"/>
        <v>19550.738335692458</v>
      </c>
      <c r="BW529" s="15">
        <f t="shared" ca="1" si="317"/>
        <v>25493.64893869793</v>
      </c>
      <c r="BX529" s="15">
        <f t="shared" ca="1" si="318"/>
        <v>55332.584914068553</v>
      </c>
      <c r="BY529" s="15">
        <f t="shared" ca="1" si="319"/>
        <v>71903.959262963166</v>
      </c>
      <c r="BZ529" s="15">
        <f t="shared" ca="1" si="320"/>
        <v>91729.216221981565</v>
      </c>
      <c r="CA529" s="15">
        <f t="shared" ca="1" si="321"/>
        <v>173297.15942487077</v>
      </c>
      <c r="CB529" s="15">
        <f ca="1">(AU529*DCF!C$10-DCF!C$5*MAX(AU529*DCF!C$10,0)-MAX(AU529-Inputs!$B$6,0)/Inputs!$B$10)*DCF!C$6</f>
        <v>1030.3338120649717</v>
      </c>
      <c r="CC529" s="15">
        <f ca="1">(AV529*DCF!D$10-DCF!D$5*MAX(AV529*DCF!D$10,0)-MAX(AV529-AU529,0)/Inputs!$B$10)*DCF!D$6</f>
        <v>1644.8000615605952</v>
      </c>
      <c r="CD529" s="15">
        <f ca="1">(AW529*DCF!E$10-DCF!E$5*MAX(AW529*DCF!E$10,0)-MAX(AW529-AV529,0)/Inputs!$B$10)*DCF!E$6</f>
        <v>2259.7023578473745</v>
      </c>
      <c r="CE529" s="15">
        <f ca="1">(AX529*DCF!F$10-DCF!F$5*MAX(AX529*DCF!F$10,0)-MAX(AX529-AW529,0)/Inputs!$B$10)*DCF!F$6</f>
        <v>2454.7211697171606</v>
      </c>
      <c r="CF529" s="15">
        <f ca="1">(AY529*DCF!G$10-DCF!G$5*MAX(AY529*DCF!G$10,0)-MAX(AY529-AX529,0)/Inputs!$B$10)*DCF!G$6</f>
        <v>3485.1331226322723</v>
      </c>
      <c r="CG529" s="15">
        <f ca="1">(AZ529*DCF!H$10-DCF!H$5*MAX(AZ529*DCF!H$10,0)-MAX(AZ529-AY529,0)/Inputs!$B$10)*DCF!H$6</f>
        <v>4487.6255744598047</v>
      </c>
      <c r="CH529" s="15">
        <f ca="1">(BA529*DCF!I$10-DCF!I$5*MAX(BA529*DCF!I$10,0)-MAX(BA529-AZ529,0)/Inputs!$B$10)*DCF!I$6</f>
        <v>4445.9205937377901</v>
      </c>
      <c r="CI529" s="15">
        <f ca="1">(BB529*DCF!J$10-DCF!J$5*MAX(BB529*DCF!J$10,0)-MAX(BB529-BA529,0)/Inputs!$B$10)*DCF!J$6</f>
        <v>4679.8189235553518</v>
      </c>
      <c r="CJ529" s="15">
        <f ca="1">(BC529*DCF!K$10-DCF!K$5*MAX(BC529*DCF!K$10,0)-MAX(BC529-BB529,0)/Inputs!$B$10)*DCF!K$6</f>
        <v>5437.2732440027175</v>
      </c>
      <c r="CK529" s="15">
        <f ca="1">(BD529*DCF!L$10-DCF!L$5*MAX(BD529*DCF!L$10,0)-MAX(BD529-BC529,0)/Inputs!$B$10)*DCF!L$6</f>
        <v>5883.0071037660273</v>
      </c>
      <c r="CL529" s="15">
        <f ca="1">(BE529*DCF!M$10-DCF!M$5*MAX(BE529*DCF!M$10,0)-MAX(BE529-BD529,0)/Inputs!$B$10)*DCF!M$6</f>
        <v>6709.7258430625925</v>
      </c>
      <c r="CM529" s="15">
        <f ca="1">(BF529*DCF!C$28-DCF!C$5*MAX(BF529*DCF!C$28,0)-MAX(BF529-Inputs!$B$13,0)/Inputs!$B$17)*DCF!C$6</f>
        <v>3970.7358655725939</v>
      </c>
      <c r="CN529" s="15">
        <f ca="1">(BG529*DCF!D$28-DCF!D$5*MAX(BG529*DCF!D$28,0)-MAX(BG529-BF529,0)/Inputs!$B$17)*DCF!D$6</f>
        <v>5594.395577093359</v>
      </c>
      <c r="CO529" s="15">
        <f ca="1">(BH529*DCF!E$28-DCF!E$5*MAX(BH529*DCF!E$28,0)-MAX(BH529-BG529,0)/Inputs!$B$17)*DCF!E$6</f>
        <v>6705.2107993793461</v>
      </c>
      <c r="CP529" s="15">
        <f ca="1">(BI529*DCF!F$28-DCF!F$5*MAX(BI529*DCF!F$28,0)-MAX(BI529-BH529,0)/Inputs!$B$17)*DCF!F$6</f>
        <v>8551.5805494957876</v>
      </c>
      <c r="CQ529" s="15">
        <f ca="1">(BJ529*DCF!G$28-DCF!G$5*MAX(BJ529*DCF!G$28,0)-MAX(BJ529-BI529,0)/Inputs!$B$17)*DCF!G$6</f>
        <v>10390.275490249649</v>
      </c>
      <c r="CR529" s="15">
        <f ca="1">(BK529*DCF!H$28-DCF!H$5*MAX(BK529*DCF!H$28,0)-MAX(BK529-BJ529,0)/Inputs!$B$17)*DCF!H$6</f>
        <v>12945.277169346045</v>
      </c>
      <c r="CS529" s="15">
        <f ca="1">(BL529*DCF!I$28-DCF!I$5*MAX(BL529*DCF!I$28,0)-MAX(BL529-BK529,0)/Inputs!$B$17)*DCF!I$6</f>
        <v>17425.18395934927</v>
      </c>
      <c r="CT529" s="15">
        <f ca="1">(BM529*DCF!J$28-DCF!J$5*MAX(BM529*DCF!J$28,0)-MAX(BM529-BL529,0)/Inputs!$B$17)*DCF!J$6</f>
        <v>24786.498181701154</v>
      </c>
      <c r="CU529" s="15">
        <f ca="1">(BN529*DCF!K$28-DCF!K$5*MAX(BN529*DCF!K$28,0)-MAX(BN529-BM529,0)/Inputs!$B$17)*DCF!K$6</f>
        <v>35293.994295562996</v>
      </c>
      <c r="CV529" s="15">
        <f ca="1">(BO529*DCF!L$28-DCF!L$5*MAX(BO529*DCF!L$28,0)-MAX(BO529-BN529,0)/Inputs!$B$17)*DCF!L$6</f>
        <v>43886.391055196713</v>
      </c>
      <c r="CW529" s="15">
        <f ca="1">(BP529*DCF!M$28-DCF!M$5*MAX(BP529*DCF!M$28,0)-MAX(BP529-BO529,0)/Inputs!$B$17)*DCF!M$6</f>
        <v>51282.990944388504</v>
      </c>
      <c r="CX529" s="15">
        <f ca="1">(BQ529*DCF!C$46-DCF!C$5*MAX(BQ529*DCF!C$46,0)-MAX(BQ529-Inputs!$B$20,0)/Inputs!$B$24)*DCF!C$6</f>
        <v>-1123.9183200765103</v>
      </c>
      <c r="CY529" s="15">
        <f ca="1">(BR529*DCF!D$46-DCF!D$5*MAX(BR529*DCF!D$46,0)-MAX(BR529-BQ529,0)/Inputs!$B$24)*DCF!D$6</f>
        <v>-3014.3358012506774</v>
      </c>
      <c r="CZ529" s="15">
        <f ca="1">(BS529*DCF!E$46-DCF!E$5*MAX(BS529*DCF!E$46,0)-MAX(BS529-BR529,0)/Inputs!$B$24)*DCF!E$6</f>
        <v>-2234.583654868421</v>
      </c>
      <c r="DA529" s="15">
        <f ca="1">(BT529*DCF!F$46-DCF!F$5*MAX(BT529*DCF!F$46,0)-MAX(BT529-BS529,0)/Inputs!$B$24)*DCF!F$6</f>
        <v>-717.22656400541246</v>
      </c>
      <c r="DB529" s="15">
        <f ca="1">(BU529*DCF!G$46-DCF!G$5*MAX(BU529*DCF!G$46,0)-MAX(BU529-BT529,0)/Inputs!$B$24)*DCF!G$6</f>
        <v>-2140.0209044232115</v>
      </c>
      <c r="DC529" s="15">
        <f ca="1">(BV529*DCF!H$46-DCF!H$5*MAX(BV529*DCF!H$46,0)-MAX(BV529-BU529,0)/Inputs!$B$24)*DCF!H$6</f>
        <v>-1495.9350244327454</v>
      </c>
      <c r="DD529" s="15">
        <f ca="1">(BW529*DCF!I$46-DCF!I$5*MAX(BW529*DCF!I$46,0)-MAX(BW529-BV529,0)/Inputs!$B$24)*DCF!I$6</f>
        <v>-1117.194026524907</v>
      </c>
      <c r="DE529" s="15">
        <f ca="1">(BX529*DCF!J$46-DCF!J$5*MAX(BX529*DCF!J$46,0)-MAX(BX529-BW529,0)/Inputs!$B$24)*DCF!J$6</f>
        <v>-5591.7494422185882</v>
      </c>
      <c r="DF529" s="15">
        <f ca="1">(BY529*DCF!K$46-DCF!K$5*MAX(BY529*DCF!K$46,0)-MAX(BY529-BX529,0)/Inputs!$B$24)*DCF!K$6</f>
        <v>47.848590249171494</v>
      </c>
      <c r="DG529" s="15">
        <f ca="1">(BZ529*DCF!L$46-DCF!L$5*MAX(BZ529*DCF!L$46,0)-MAX(BZ529-BY529,0)/Inputs!$B$24)*DCF!L$6</f>
        <v>1854.2953746295032</v>
      </c>
      <c r="DH529" s="15">
        <f ca="1">(CA529*DCF!M$46-DCF!M$5*MAX(CA529*DCF!M$46,0)-MAX(CA529-BZ529,0)/Inputs!$B$24)*DCF!M$6</f>
        <v>-3466.4671168307013</v>
      </c>
      <c r="DI529" s="15">
        <f ca="1">SUM(CB529:CL529)+BE529*DCF!M$10*(1+Inputs!$B$30)*(1-Inputs!$B$33)*(1-Inputs!$B$30/Inputs!$B$31)/(Inputs!$B$29-Inputs!$B$30)*DCF!M$6</f>
        <v>199908.0789121688</v>
      </c>
      <c r="DJ529" s="15">
        <f ca="1">SUM(CM529:CW529)+BP529*DCF!M$28*(1+Inputs!$B$30)*(1-Inputs!$B$33)*(1-Inputs!$B$30/Inputs!$B$31)/(Inputs!$B$29-Inputs!$B$30)*DCF!M$6</f>
        <v>1367724.1260915671</v>
      </c>
      <c r="DK529" s="15">
        <f ca="1">SUM(CX529:DH529)+CA529*DCF!M$46*(1+Inputs!$B$30)*(1-Inputs!$B$33)*(1-Inputs!$B$30/Inputs!$B$31)/(Inputs!$B$29-Inputs!$B$30)*DCF!M$6</f>
        <v>248938.64994197496</v>
      </c>
      <c r="DM529" s="15">
        <f ca="1">DI529+DJ529+DK529+Inputs!$B$34+Inputs!$B$36-Inputs!$B$35</f>
        <v>1893421.8549457109</v>
      </c>
    </row>
    <row r="530" spans="1:117" x14ac:dyDescent="0.75">
      <c r="A530" s="11">
        <v>517</v>
      </c>
      <c r="C530" s="23">
        <f t="shared" ca="1" si="291"/>
        <v>0.77921130983655718</v>
      </c>
      <c r="D530" s="23">
        <f t="shared" ca="1" si="291"/>
        <v>0.47283699435321624</v>
      </c>
      <c r="E530" s="23">
        <f t="shared" ca="1" si="291"/>
        <v>-1.0907157067124935</v>
      </c>
      <c r="F530" s="23">
        <f t="shared" ca="1" si="291"/>
        <v>0.9109650339097104</v>
      </c>
      <c r="G530" s="23">
        <f t="shared" ca="1" si="291"/>
        <v>-2.0607976136208475</v>
      </c>
      <c r="H530" s="23">
        <f t="shared" ca="1" si="291"/>
        <v>0.83716999225855004</v>
      </c>
      <c r="I530" s="23">
        <f t="shared" ca="1" si="291"/>
        <v>0.90357586803040302</v>
      </c>
      <c r="J530" s="23">
        <f t="shared" ca="1" si="291"/>
        <v>0.64038504030253407</v>
      </c>
      <c r="K530" s="23">
        <f t="shared" ca="1" si="291"/>
        <v>0.97194214748695529</v>
      </c>
      <c r="L530" s="23">
        <f t="shared" ca="1" si="291"/>
        <v>1.5212077262984287</v>
      </c>
      <c r="M530" s="23">
        <f t="shared" ca="1" si="291"/>
        <v>1.48781219279408E-2</v>
      </c>
      <c r="N530" s="23">
        <f ca="1">SQRT(Inputs!$B$38)*C530+SQRT(1-Inputs!$B$38)*_xlfn.NORM.S.INV(RAND())</f>
        <v>1.2592604060567512</v>
      </c>
      <c r="O530" s="23">
        <f ca="1">SQRT(Inputs!$B$38)*D530+SQRT(1-Inputs!$B$38)*_xlfn.NORM.S.INV(RAND())</f>
        <v>-1.0100394510649766</v>
      </c>
      <c r="P530" s="23">
        <f ca="1">SQRT(Inputs!$B$38)*E530+SQRT(1-Inputs!$B$38)*_xlfn.NORM.S.INV(RAND())</f>
        <v>0.58381215778749052</v>
      </c>
      <c r="Q530" s="23">
        <f ca="1">SQRT(Inputs!$B$38)*F530+SQRT(1-Inputs!$B$38)*_xlfn.NORM.S.INV(RAND())</f>
        <v>0.66316237709985404</v>
      </c>
      <c r="R530" s="23">
        <f ca="1">SQRT(Inputs!$B$38)*G530+SQRT(1-Inputs!$B$38)*_xlfn.NORM.S.INV(RAND())</f>
        <v>-1.9779983646803405</v>
      </c>
      <c r="S530" s="23">
        <f ca="1">SQRT(Inputs!$B$38)*H530+SQRT(1-Inputs!$B$38)*_xlfn.NORM.S.INV(RAND())</f>
        <v>0.97088200716669815</v>
      </c>
      <c r="T530" s="23">
        <f ca="1">SQRT(Inputs!$B$38)*I530+SQRT(1-Inputs!$B$38)*_xlfn.NORM.S.INV(RAND())</f>
        <v>4.3842328190858371E-2</v>
      </c>
      <c r="U530" s="23">
        <f ca="1">SQRT(Inputs!$B$38)*J530+SQRT(1-Inputs!$B$38)*_xlfn.NORM.S.INV(RAND())</f>
        <v>1.2268135670377349</v>
      </c>
      <c r="V530" s="23">
        <f ca="1">SQRT(Inputs!$B$38)*K530+SQRT(1-Inputs!$B$38)*_xlfn.NORM.S.INV(RAND())</f>
        <v>0.1387976683153897</v>
      </c>
      <c r="W530" s="23">
        <f ca="1">SQRT(Inputs!$B$38)*L530+SQRT(1-Inputs!$B$38)*_xlfn.NORM.S.INV(RAND())</f>
        <v>1.2407500881838602</v>
      </c>
      <c r="X530" s="23">
        <f ca="1">SQRT(Inputs!$B$38)*M530+SQRT(1-Inputs!$B$38)*_xlfn.NORM.S.INV(RAND())</f>
        <v>0.1788818249403511</v>
      </c>
      <c r="Y530" s="23">
        <f ca="1">SQRT(Inputs!$B$38)*C530+SQRT(1-Inputs!$B$38)*_xlfn.NORM.S.INV(RAND())</f>
        <v>-0.99052211062465412</v>
      </c>
      <c r="Z530" s="23">
        <f ca="1">SQRT(Inputs!$B$38)*D530+SQRT(1-Inputs!$B$38)*_xlfn.NORM.S.INV(RAND())</f>
        <v>-0.24668241015148668</v>
      </c>
      <c r="AA530" s="23">
        <f ca="1">SQRT(Inputs!$B$38)*E530+SQRT(1-Inputs!$B$38)*_xlfn.NORM.S.INV(RAND())</f>
        <v>-1.8575308134753818</v>
      </c>
      <c r="AB530" s="23">
        <f ca="1">SQRT(Inputs!$B$38)*F530+SQRT(1-Inputs!$B$38)*_xlfn.NORM.S.INV(RAND())</f>
        <v>2.0609903164037804</v>
      </c>
      <c r="AC530" s="23">
        <f ca="1">SQRT(Inputs!$B$38)*G530+SQRT(1-Inputs!$B$38)*_xlfn.NORM.S.INV(RAND())</f>
        <v>-1.2159795218385521</v>
      </c>
      <c r="AD530" s="23">
        <f ca="1">SQRT(Inputs!$B$38)*H530+SQRT(1-Inputs!$B$38)*_xlfn.NORM.S.INV(RAND())</f>
        <v>0.88587216179430828</v>
      </c>
      <c r="AE530" s="23">
        <f ca="1">SQRT(Inputs!$B$38)*I530+SQRT(1-Inputs!$B$38)*_xlfn.NORM.S.INV(RAND())</f>
        <v>1.3706386917014086</v>
      </c>
      <c r="AF530" s="23">
        <f ca="1">SQRT(Inputs!$B$38)*J530+SQRT(1-Inputs!$B$38)*_xlfn.NORM.S.INV(RAND())</f>
        <v>-0.85879936446248784</v>
      </c>
      <c r="AG530" s="23">
        <f ca="1">SQRT(Inputs!$B$38)*K530+SQRT(1-Inputs!$B$38)*_xlfn.NORM.S.INV(RAND())</f>
        <v>0.69084908688285629</v>
      </c>
      <c r="AH530" s="23">
        <f ca="1">SQRT(Inputs!$B$38)*L530+SQRT(1-Inputs!$B$38)*_xlfn.NORM.S.INV(RAND())</f>
        <v>1.1047996109654457E-2</v>
      </c>
      <c r="AI530" s="23">
        <f ca="1">SQRT(Inputs!$B$38)*M530+SQRT(1-Inputs!$B$38)*_xlfn.NORM.S.INV(RAND())</f>
        <v>-0.30969584802539091</v>
      </c>
      <c r="AJ530" s="23">
        <f ca="1">SQRT(Inputs!$B$38)*C530+SQRT(1-Inputs!$B$38)*_xlfn.NORM.S.INV(RAND())</f>
        <v>-0.15885372310207391</v>
      </c>
      <c r="AK530" s="23">
        <f ca="1">SQRT(Inputs!$B$38)*D530+SQRT(1-Inputs!$B$38)*_xlfn.NORM.S.INV(RAND())</f>
        <v>-1.5113431853399903</v>
      </c>
      <c r="AL530" s="23">
        <f ca="1">SQRT(Inputs!$B$38)*E530+SQRT(1-Inputs!$B$38)*_xlfn.NORM.S.INV(RAND())</f>
        <v>0.68230324843872403</v>
      </c>
      <c r="AM530" s="23">
        <f ca="1">SQRT(Inputs!$B$38)*F530+SQRT(1-Inputs!$B$38)*_xlfn.NORM.S.INV(RAND())</f>
        <v>1.2512235546237198</v>
      </c>
      <c r="AN530" s="23">
        <f ca="1">SQRT(Inputs!$B$38)*G530+SQRT(1-Inputs!$B$38)*_xlfn.NORM.S.INV(RAND())</f>
        <v>-1.1210041618950652</v>
      </c>
      <c r="AO530" s="23">
        <f ca="1">SQRT(Inputs!$B$38)*H530+SQRT(1-Inputs!$B$38)*_xlfn.NORM.S.INV(RAND())</f>
        <v>-0.56962721465971577</v>
      </c>
      <c r="AP530" s="23">
        <f ca="1">SQRT(Inputs!$B$38)*I530+SQRT(1-Inputs!$B$38)*_xlfn.NORM.S.INV(RAND())</f>
        <v>0.52657768065656929</v>
      </c>
      <c r="AQ530" s="23">
        <f ca="1">SQRT(Inputs!$B$38)*J530+SQRT(1-Inputs!$B$38)*_xlfn.NORM.S.INV(RAND())</f>
        <v>0.14404334314891204</v>
      </c>
      <c r="AR530" s="23">
        <f ca="1">SQRT(Inputs!$B$38)*K530+SQRT(1-Inputs!$B$38)*_xlfn.NORM.S.INV(RAND())</f>
        <v>0.89522456432651065</v>
      </c>
      <c r="AS530" s="23">
        <f ca="1">SQRT(Inputs!$B$38)*L530+SQRT(1-Inputs!$B$38)*_xlfn.NORM.S.INV(RAND())</f>
        <v>1.7367373771328571</v>
      </c>
      <c r="AT530" s="23">
        <f ca="1">SQRT(Inputs!$B$38)*M530+SQRT(1-Inputs!$B$38)*_xlfn.NORM.S.INV(RAND())</f>
        <v>-0.39333420792298651</v>
      </c>
      <c r="AU530" s="15">
        <f ca="1">Inputs!$B$6*EXP($B$8-0.5*C$5^2+C$5*N530)</f>
        <v>6084.2136577129004</v>
      </c>
      <c r="AV530" s="15">
        <f t="shared" ca="1" si="292"/>
        <v>6383.8556482702888</v>
      </c>
      <c r="AW530" s="15">
        <f t="shared" ca="1" si="293"/>
        <v>8421.7120125650054</v>
      </c>
      <c r="AX530" s="15">
        <f t="shared" ca="1" si="294"/>
        <v>11170.226649840048</v>
      </c>
      <c r="AY530" s="15">
        <f t="shared" ca="1" si="295"/>
        <v>10835.393116882733</v>
      </c>
      <c r="AZ530" s="15">
        <f t="shared" ca="1" si="296"/>
        <v>14747.297191461761</v>
      </c>
      <c r="BA530" s="15">
        <f t="shared" ca="1" si="297"/>
        <v>18129.919970183782</v>
      </c>
      <c r="BB530" s="15">
        <f t="shared" ca="1" si="298"/>
        <v>25099.570603030934</v>
      </c>
      <c r="BC530" s="15">
        <f t="shared" ca="1" si="299"/>
        <v>31155.224110710154</v>
      </c>
      <c r="BD530" s="15">
        <f t="shared" ca="1" si="300"/>
        <v>42864.822426575702</v>
      </c>
      <c r="BE530" s="15">
        <f t="shared" ca="1" si="301"/>
        <v>53388.12738934673</v>
      </c>
      <c r="BF530" s="15">
        <f ca="1">Inputs!$B$13*EXP($B$9-0.5*C$6^2+C$6*Y530)</f>
        <v>11365.076988901734</v>
      </c>
      <c r="BG530" s="15">
        <f t="shared" ca="1" si="302"/>
        <v>13248.017430662954</v>
      </c>
      <c r="BH530" s="15">
        <f t="shared" ca="1" si="303"/>
        <v>11894.796347965181</v>
      </c>
      <c r="BI530" s="15">
        <f t="shared" ca="1" si="304"/>
        <v>19996.847596064992</v>
      </c>
      <c r="BJ530" s="15">
        <f t="shared" ca="1" si="305"/>
        <v>20573.427770838029</v>
      </c>
      <c r="BK530" s="15">
        <f t="shared" ca="1" si="306"/>
        <v>28486.522062064836</v>
      </c>
      <c r="BL530" s="15">
        <f t="shared" ca="1" si="307"/>
        <v>41793.885586389602</v>
      </c>
      <c r="BM530" s="15">
        <f t="shared" ca="1" si="308"/>
        <v>46175.063811100285</v>
      </c>
      <c r="BN530" s="15">
        <f t="shared" ca="1" si="309"/>
        <v>61691.167066974158</v>
      </c>
      <c r="BO530" s="15">
        <f t="shared" ca="1" si="310"/>
        <v>76002.159827987722</v>
      </c>
      <c r="BP530" s="15">
        <f t="shared" ca="1" si="311"/>
        <v>90319.102009799346</v>
      </c>
      <c r="BQ530" s="15">
        <f ca="1">Inputs!$B$20*EXP($B$10-0.5*C$7^2+C$7*AJ530)</f>
        <v>4054.5136464188786</v>
      </c>
      <c r="BR530" s="15">
        <f t="shared" ca="1" si="312"/>
        <v>3404.3018214454046</v>
      </c>
      <c r="BS530" s="15">
        <f t="shared" ca="1" si="313"/>
        <v>5671.0066755999387</v>
      </c>
      <c r="BT530" s="15">
        <f t="shared" ca="1" si="314"/>
        <v>10856.933122016797</v>
      </c>
      <c r="BU530" s="15">
        <f t="shared" ca="1" si="315"/>
        <v>11471.778739119034</v>
      </c>
      <c r="BV530" s="15">
        <f t="shared" ca="1" si="316"/>
        <v>14038.2274529019</v>
      </c>
      <c r="BW530" s="15">
        <f t="shared" ca="1" si="317"/>
        <v>21899.115700753027</v>
      </c>
      <c r="BX530" s="15">
        <f t="shared" ca="1" si="318"/>
        <v>31526.811198267147</v>
      </c>
      <c r="BY530" s="15">
        <f t="shared" ca="1" si="319"/>
        <v>52427.140182699564</v>
      </c>
      <c r="BZ530" s="15">
        <f t="shared" ca="1" si="320"/>
        <v>101231.30844448652</v>
      </c>
      <c r="CA530" s="15">
        <f t="shared" ca="1" si="321"/>
        <v>132599.53178911292</v>
      </c>
      <c r="CB530" s="15">
        <f ca="1">(AU530*DCF!C$10-DCF!C$5*MAX(AU530*DCF!C$10,0)-MAX(AU530-Inputs!$B$6,0)/Inputs!$B$10)*DCF!C$6</f>
        <v>1035.0744272955785</v>
      </c>
      <c r="CC530" s="15">
        <f ca="1">(AV530*DCF!D$10-DCF!D$5*MAX(AV530*DCF!D$10,0)-MAX(AV530-AU530,0)/Inputs!$B$10)*DCF!D$6</f>
        <v>1482.9617078540905</v>
      </c>
      <c r="CD530" s="15">
        <f ca="1">(AW530*DCF!E$10-DCF!E$5*MAX(AW530*DCF!E$10,0)-MAX(AW530-AV530,0)/Inputs!$B$10)*DCF!E$6</f>
        <v>1485.4295970396197</v>
      </c>
      <c r="CE530" s="15">
        <f ca="1">(AX530*DCF!F$10-DCF!F$5*MAX(AX530*DCF!F$10,0)-MAX(AX530-AW530,0)/Inputs!$B$10)*DCF!F$6</f>
        <v>1866.5449235100318</v>
      </c>
      <c r="CF530" s="15">
        <f ca="1">(AY530*DCF!G$10-DCF!G$5*MAX(AY530*DCF!G$10,0)-MAX(AY530-AX530,0)/Inputs!$B$10)*DCF!G$6</f>
        <v>2232.522756052344</v>
      </c>
      <c r="CG530" s="15">
        <f ca="1">(AZ530*DCF!H$10-DCF!H$5*MAX(AZ530*DCF!H$10,0)-MAX(AZ530-AY530,0)/Inputs!$B$10)*DCF!H$6</f>
        <v>2168.5696290971059</v>
      </c>
      <c r="CH530" s="15">
        <f ca="1">(BA530*DCF!I$10-DCF!I$5*MAX(BA530*DCF!I$10,0)-MAX(BA530-AZ530,0)/Inputs!$B$10)*DCF!I$6</f>
        <v>2756.8063449563792</v>
      </c>
      <c r="CI530" s="15">
        <f ca="1">(BB530*DCF!J$10-DCF!J$5*MAX(BB530*DCF!J$10,0)-MAX(BB530-BA530,0)/Inputs!$B$10)*DCF!J$6</f>
        <v>3251.0088518405641</v>
      </c>
      <c r="CJ530" s="15">
        <f ca="1">(BC530*DCF!K$10-DCF!K$5*MAX(BC530*DCF!K$10,0)-MAX(BC530-BB530,0)/Inputs!$B$10)*DCF!K$6</f>
        <v>4167.7914189555413</v>
      </c>
      <c r="CK530" s="15">
        <f ca="1">(BD530*DCF!L$10-DCF!L$5*MAX(BD530*DCF!L$10,0)-MAX(BD530-BC530,0)/Inputs!$B$10)*DCF!L$6</f>
        <v>4950.5896808219322</v>
      </c>
      <c r="CL530" s="15">
        <f ca="1">(BE530*DCF!M$10-DCF!M$5*MAX(BE530*DCF!M$10,0)-MAX(BE530-BD530,0)/Inputs!$B$10)*DCF!M$6</f>
        <v>6276.6340808218474</v>
      </c>
      <c r="CM530" s="15">
        <f ca="1">(BF530*DCF!C$28-DCF!C$5*MAX(BF530*DCF!C$28,0)-MAX(BF530-Inputs!$B$13,0)/Inputs!$B$17)*DCF!C$6</f>
        <v>3468.5469633832513</v>
      </c>
      <c r="CN530" s="15">
        <f ca="1">(BG530*DCF!D$28-DCF!D$5*MAX(BG530*DCF!D$28,0)-MAX(BG530-BF530,0)/Inputs!$B$17)*DCF!D$6</f>
        <v>3500.1291547547439</v>
      </c>
      <c r="CO530" s="15">
        <f ca="1">(BH530*DCF!E$28-DCF!E$5*MAX(BH530*DCF!E$28,0)-MAX(BH530-BG530,0)/Inputs!$B$17)*DCF!E$6</f>
        <v>3368.8181297621659</v>
      </c>
      <c r="CP530" s="15">
        <f ca="1">(BI530*DCF!F$28-DCF!F$5*MAX(BI530*DCF!F$28,0)-MAX(BI530-BH530,0)/Inputs!$B$17)*DCF!F$6</f>
        <v>3953.5108957135744</v>
      </c>
      <c r="CQ530" s="15">
        <f ca="1">(BJ530*DCF!G$28-DCF!G$5*MAX(BJ530*DCF!G$28,0)-MAX(BJ530-BI530,0)/Inputs!$B$17)*DCF!G$6</f>
        <v>5240.9568358104534</v>
      </c>
      <c r="CR530" s="15">
        <f ca="1">(BK530*DCF!H$28-DCF!H$5*MAX(BK530*DCF!H$28,0)-MAX(BK530-BJ530,0)/Inputs!$B$17)*DCF!H$6</f>
        <v>5815.5584066707179</v>
      </c>
      <c r="CS530" s="15">
        <f ca="1">(BL530*DCF!I$28-DCF!I$5*MAX(BL530*DCF!I$28,0)-MAX(BL530-BK530,0)/Inputs!$B$17)*DCF!I$6</f>
        <v>7917.944495147719</v>
      </c>
      <c r="CT530" s="15">
        <f ca="1">(BM530*DCF!J$28-DCF!J$5*MAX(BM530*DCF!J$28,0)-MAX(BM530-BL530,0)/Inputs!$B$17)*DCF!J$6</f>
        <v>9719.9640750016952</v>
      </c>
      <c r="CU530" s="15">
        <f ca="1">(BN530*DCF!K$28-DCF!K$5*MAX(BN530*DCF!K$28,0)-MAX(BN530-BM530,0)/Inputs!$B$17)*DCF!K$6</f>
        <v>11127.624133401554</v>
      </c>
      <c r="CV530" s="15">
        <f ca="1">(BO530*DCF!L$28-DCF!L$5*MAX(BO530*DCF!L$28,0)-MAX(BO530-BN530,0)/Inputs!$B$17)*DCF!L$6</f>
        <v>13544.713467126132</v>
      </c>
      <c r="CW530" s="15">
        <f ca="1">(BP530*DCF!M$28-DCF!M$5*MAX(BP530*DCF!M$28,0)-MAX(BP530-BO530,0)/Inputs!$B$17)*DCF!M$6</f>
        <v>15497.068559438625</v>
      </c>
      <c r="CX530" s="15">
        <f ca="1">(BQ530*DCF!C$46-DCF!C$5*MAX(BQ530*DCF!C$46,0)-MAX(BQ530-Inputs!$B$20,0)/Inputs!$B$24)*DCF!C$6</f>
        <v>-1330.6099166874449</v>
      </c>
      <c r="CY530" s="15">
        <f ca="1">(BR530*DCF!D$46-DCF!D$5*MAX(BR530*DCF!D$46,0)-MAX(BR530-BQ530,0)/Inputs!$B$24)*DCF!D$6</f>
        <v>-581.03493157600144</v>
      </c>
      <c r="CZ530" s="15">
        <f ca="1">(BS530*DCF!E$46-DCF!E$5*MAX(BS530*DCF!E$46,0)-MAX(BS530-BR530,0)/Inputs!$B$24)*DCF!E$6</f>
        <v>-1564.0790654631967</v>
      </c>
      <c r="DA530" s="15">
        <f ca="1">(BT530*DCF!F$46-DCF!F$5*MAX(BT530*DCF!F$46,0)-MAX(BT530-BS530,0)/Inputs!$B$24)*DCF!F$6</f>
        <v>-2679.0302714938607</v>
      </c>
      <c r="DB530" s="15">
        <f ca="1">(BU530*DCF!G$46-DCF!G$5*MAX(BU530*DCF!G$46,0)-MAX(BU530-BT530,0)/Inputs!$B$24)*DCF!G$6</f>
        <v>-592.709889043781</v>
      </c>
      <c r="DC530" s="15">
        <f ca="1">(BV530*DCF!H$46-DCF!H$5*MAX(BV530*DCF!H$46,0)-MAX(BV530-BU530,0)/Inputs!$B$24)*DCF!H$6</f>
        <v>-797.50821291586135</v>
      </c>
      <c r="DD530" s="15">
        <f ca="1">(BW530*DCF!I$46-DCF!I$5*MAX(BW530*DCF!I$46,0)-MAX(BW530-BV530,0)/Inputs!$B$24)*DCF!I$6</f>
        <v>-1750.7883486222452</v>
      </c>
      <c r="DE530" s="15">
        <f ca="1">(BX530*DCF!J$46-DCF!J$5*MAX(BX530*DCF!J$46,0)-MAX(BX530-BW530,0)/Inputs!$B$24)*DCF!J$6</f>
        <v>-1230.6450295810396</v>
      </c>
      <c r="DF530" s="15">
        <f ca="1">(BY530*DCF!K$46-DCF!K$5*MAX(BY530*DCF!K$46,0)-MAX(BY530-BX530,0)/Inputs!$B$24)*DCF!K$6</f>
        <v>-2125.2108047106362</v>
      </c>
      <c r="DG530" s="15">
        <f ca="1">(BZ530*DCF!L$46-DCF!L$5*MAX(BZ530*DCF!L$46,0)-MAX(BZ530-BY530,0)/Inputs!$B$24)*DCF!L$6</f>
        <v>-4046.8931393084413</v>
      </c>
      <c r="DH530" s="15">
        <f ca="1">(CA530*DCF!M$46-DCF!M$5*MAX(CA530*DCF!M$46,0)-MAX(CA530-BZ530,0)/Inputs!$B$24)*DCF!M$6</f>
        <v>3837.5612399958945</v>
      </c>
      <c r="DI530" s="15">
        <f ca="1">SUM(CB530:CL530)+BE530*DCF!M$10*(1+Inputs!$B$30)*(1-Inputs!$B$33)*(1-Inputs!$B$30/Inputs!$B$31)/(Inputs!$B$29-Inputs!$B$30)*DCF!M$6</f>
        <v>180253.79792769469</v>
      </c>
      <c r="DJ530" s="15">
        <f ca="1">SUM(CM530:CW530)+BP530*DCF!M$28*(1+Inputs!$B$30)*(1-Inputs!$B$33)*(1-Inputs!$B$30/Inputs!$B$31)/(Inputs!$B$29-Inputs!$B$30)*DCF!M$6</f>
        <v>418300.50876921206</v>
      </c>
      <c r="DK530" s="15">
        <f ca="1">SUM(CX530:DH530)+CA530*DCF!M$46*(1+Inputs!$B$30)*(1-Inputs!$B$33)*(1-Inputs!$B$30/Inputs!$B$31)/(Inputs!$B$29-Inputs!$B$30)*DCF!M$6</f>
        <v>192153.63519525106</v>
      </c>
      <c r="DM530" s="15">
        <f ca="1">DI530+DJ530+DK530+Inputs!$B$34+Inputs!$B$36-Inputs!$B$35</f>
        <v>867558.94189215777</v>
      </c>
    </row>
    <row r="531" spans="1:117" x14ac:dyDescent="0.75">
      <c r="A531" s="11">
        <v>518</v>
      </c>
      <c r="C531" s="23">
        <f t="shared" ca="1" si="291"/>
        <v>-2.1755586113974581</v>
      </c>
      <c r="D531" s="23">
        <f t="shared" ca="1" si="291"/>
        <v>-1.0086883858613369</v>
      </c>
      <c r="E531" s="23">
        <f t="shared" ca="1" si="291"/>
        <v>-0.32808440912048747</v>
      </c>
      <c r="F531" s="23">
        <f t="shared" ca="1" si="291"/>
        <v>2.6007515740400282</v>
      </c>
      <c r="G531" s="23">
        <f t="shared" ca="1" si="291"/>
        <v>1.6936103618523501</v>
      </c>
      <c r="H531" s="23">
        <f t="shared" ca="1" si="291"/>
        <v>-5.3567261266844454E-2</v>
      </c>
      <c r="I531" s="23">
        <f t="shared" ca="1" si="291"/>
        <v>0.90293857454209681</v>
      </c>
      <c r="J531" s="23">
        <f t="shared" ca="1" si="291"/>
        <v>-0.52975218270272606</v>
      </c>
      <c r="K531" s="23">
        <f t="shared" ca="1" si="291"/>
        <v>-0.41755180509067991</v>
      </c>
      <c r="L531" s="23">
        <f t="shared" ca="1" si="291"/>
        <v>1.5649329265723784</v>
      </c>
      <c r="M531" s="23">
        <f t="shared" ca="1" si="291"/>
        <v>-0.35485067501484502</v>
      </c>
      <c r="N531" s="23">
        <f ca="1">SQRT(Inputs!$B$38)*C531+SQRT(1-Inputs!$B$38)*_xlfn.NORM.S.INV(RAND())</f>
        <v>-2.1220068885862453</v>
      </c>
      <c r="O531" s="23">
        <f ca="1">SQRT(Inputs!$B$38)*D531+SQRT(1-Inputs!$B$38)*_xlfn.NORM.S.INV(RAND())</f>
        <v>1.0476800487146858</v>
      </c>
      <c r="P531" s="23">
        <f ca="1">SQRT(Inputs!$B$38)*E531+SQRT(1-Inputs!$B$38)*_xlfn.NORM.S.INV(RAND())</f>
        <v>-1.1386389191935367</v>
      </c>
      <c r="Q531" s="23">
        <f ca="1">SQRT(Inputs!$B$38)*F531+SQRT(1-Inputs!$B$38)*_xlfn.NORM.S.INV(RAND())</f>
        <v>0.56368440968463474</v>
      </c>
      <c r="R531" s="23">
        <f ca="1">SQRT(Inputs!$B$38)*G531+SQRT(1-Inputs!$B$38)*_xlfn.NORM.S.INV(RAND())</f>
        <v>2.1272429091852061</v>
      </c>
      <c r="S531" s="23">
        <f ca="1">SQRT(Inputs!$B$38)*H531+SQRT(1-Inputs!$B$38)*_xlfn.NORM.S.INV(RAND())</f>
        <v>0.8154083914758371</v>
      </c>
      <c r="T531" s="23">
        <f ca="1">SQRT(Inputs!$B$38)*I531+SQRT(1-Inputs!$B$38)*_xlfn.NORM.S.INV(RAND())</f>
        <v>0.33049700141123478</v>
      </c>
      <c r="U531" s="23">
        <f ca="1">SQRT(Inputs!$B$38)*J531+SQRT(1-Inputs!$B$38)*_xlfn.NORM.S.INV(RAND())</f>
        <v>-1.987910253351056</v>
      </c>
      <c r="V531" s="23">
        <f ca="1">SQRT(Inputs!$B$38)*K531+SQRT(1-Inputs!$B$38)*_xlfn.NORM.S.INV(RAND())</f>
        <v>-1.5949352593651065</v>
      </c>
      <c r="W531" s="23">
        <f ca="1">SQRT(Inputs!$B$38)*L531+SQRT(1-Inputs!$B$38)*_xlfn.NORM.S.INV(RAND())</f>
        <v>0.35629255041349883</v>
      </c>
      <c r="X531" s="23">
        <f ca="1">SQRT(Inputs!$B$38)*M531+SQRT(1-Inputs!$B$38)*_xlfn.NORM.S.INV(RAND())</f>
        <v>0.13495860708461269</v>
      </c>
      <c r="Y531" s="23">
        <f ca="1">SQRT(Inputs!$B$38)*C531+SQRT(1-Inputs!$B$38)*_xlfn.NORM.S.INV(RAND())</f>
        <v>-0.62201123825874782</v>
      </c>
      <c r="Z531" s="23">
        <f ca="1">SQRT(Inputs!$B$38)*D531+SQRT(1-Inputs!$B$38)*_xlfn.NORM.S.INV(RAND())</f>
        <v>1.1502995600044252</v>
      </c>
      <c r="AA531" s="23">
        <f ca="1">SQRT(Inputs!$B$38)*E531+SQRT(1-Inputs!$B$38)*_xlfn.NORM.S.INV(RAND())</f>
        <v>-0.49793630596940552</v>
      </c>
      <c r="AB531" s="23">
        <f ca="1">SQRT(Inputs!$B$38)*F531+SQRT(1-Inputs!$B$38)*_xlfn.NORM.S.INV(RAND())</f>
        <v>0.99143319316489509</v>
      </c>
      <c r="AC531" s="23">
        <f ca="1">SQRT(Inputs!$B$38)*G531+SQRT(1-Inputs!$B$38)*_xlfn.NORM.S.INV(RAND())</f>
        <v>1.3680555369793523</v>
      </c>
      <c r="AD531" s="23">
        <f ca="1">SQRT(Inputs!$B$38)*H531+SQRT(1-Inputs!$B$38)*_xlfn.NORM.S.INV(RAND())</f>
        <v>-0.40034280310689796</v>
      </c>
      <c r="AE531" s="23">
        <f ca="1">SQRT(Inputs!$B$38)*I531+SQRT(1-Inputs!$B$38)*_xlfn.NORM.S.INV(RAND())</f>
        <v>1.476843920395033</v>
      </c>
      <c r="AF531" s="23">
        <f ca="1">SQRT(Inputs!$B$38)*J531+SQRT(1-Inputs!$B$38)*_xlfn.NORM.S.INV(RAND())</f>
        <v>-1.0789917827674858</v>
      </c>
      <c r="AG531" s="23">
        <f ca="1">SQRT(Inputs!$B$38)*K531+SQRT(1-Inputs!$B$38)*_xlfn.NORM.S.INV(RAND())</f>
        <v>-1.4806366792087433</v>
      </c>
      <c r="AH531" s="23">
        <f ca="1">SQRT(Inputs!$B$38)*L531+SQRT(1-Inputs!$B$38)*_xlfn.NORM.S.INV(RAND())</f>
        <v>1.338193079121935</v>
      </c>
      <c r="AI531" s="23">
        <f ca="1">SQRT(Inputs!$B$38)*M531+SQRT(1-Inputs!$B$38)*_xlfn.NORM.S.INV(RAND())</f>
        <v>-1.4309936931531071</v>
      </c>
      <c r="AJ531" s="23">
        <f ca="1">SQRT(Inputs!$B$38)*C531+SQRT(1-Inputs!$B$38)*_xlfn.NORM.S.INV(RAND())</f>
        <v>-1.8356228644167687</v>
      </c>
      <c r="AK531" s="23">
        <f ca="1">SQRT(Inputs!$B$38)*D531+SQRT(1-Inputs!$B$38)*_xlfn.NORM.S.INV(RAND())</f>
        <v>-0.7309493421355947</v>
      </c>
      <c r="AL531" s="23">
        <f ca="1">SQRT(Inputs!$B$38)*E531+SQRT(1-Inputs!$B$38)*_xlfn.NORM.S.INV(RAND())</f>
        <v>-0.51877753274108496</v>
      </c>
      <c r="AM531" s="23">
        <f ca="1">SQRT(Inputs!$B$38)*F531+SQRT(1-Inputs!$B$38)*_xlfn.NORM.S.INV(RAND())</f>
        <v>-7.7536720137355131E-2</v>
      </c>
      <c r="AN531" s="23">
        <f ca="1">SQRT(Inputs!$B$38)*G531+SQRT(1-Inputs!$B$38)*_xlfn.NORM.S.INV(RAND())</f>
        <v>1.535487786831752</v>
      </c>
      <c r="AO531" s="23">
        <f ca="1">SQRT(Inputs!$B$38)*H531+SQRT(1-Inputs!$B$38)*_xlfn.NORM.S.INV(RAND())</f>
        <v>1.0311728058787617</v>
      </c>
      <c r="AP531" s="23">
        <f ca="1">SQRT(Inputs!$B$38)*I531+SQRT(1-Inputs!$B$38)*_xlfn.NORM.S.INV(RAND())</f>
        <v>1.1464474686221677</v>
      </c>
      <c r="AQ531" s="23">
        <f ca="1">SQRT(Inputs!$B$38)*J531+SQRT(1-Inputs!$B$38)*_xlfn.NORM.S.INV(RAND())</f>
        <v>-1.2670959894994542</v>
      </c>
      <c r="AR531" s="23">
        <f ca="1">SQRT(Inputs!$B$38)*K531+SQRT(1-Inputs!$B$38)*_xlfn.NORM.S.INV(RAND())</f>
        <v>0.18092917068180325</v>
      </c>
      <c r="AS531" s="23">
        <f ca="1">SQRT(Inputs!$B$38)*L531+SQRT(1-Inputs!$B$38)*_xlfn.NORM.S.INV(RAND())</f>
        <v>1.6740120175950637</v>
      </c>
      <c r="AT531" s="23">
        <f ca="1">SQRT(Inputs!$B$38)*M531+SQRT(1-Inputs!$B$38)*_xlfn.NORM.S.INV(RAND())</f>
        <v>0.69742917810593297</v>
      </c>
      <c r="AU531" s="15">
        <f ca="1">Inputs!$B$6*EXP($B$8-0.5*C$5^2+C$5*N531)</f>
        <v>3519.6493083114324</v>
      </c>
      <c r="AV531" s="15">
        <f t="shared" ca="1" si="292"/>
        <v>4997.7446263949569</v>
      </c>
      <c r="AW531" s="15">
        <f t="shared" ca="1" si="293"/>
        <v>5226.2887414196057</v>
      </c>
      <c r="AX531" s="15">
        <f t="shared" ca="1" si="294"/>
        <v>6846.3257071011294</v>
      </c>
      <c r="AY531" s="15">
        <f t="shared" ca="1" si="295"/>
        <v>10726.537555546058</v>
      </c>
      <c r="AZ531" s="15">
        <f t="shared" ca="1" si="296"/>
        <v>14351.321952220245</v>
      </c>
      <c r="BA531" s="15">
        <f t="shared" ca="1" si="297"/>
        <v>18180.453563693747</v>
      </c>
      <c r="BB531" s="15">
        <f t="shared" ca="1" si="298"/>
        <v>18238.816629005338</v>
      </c>
      <c r="BC531" s="15">
        <f t="shared" ca="1" si="299"/>
        <v>19150.450857613534</v>
      </c>
      <c r="BD531" s="15">
        <f t="shared" ca="1" si="300"/>
        <v>24256.130384322321</v>
      </c>
      <c r="BE531" s="15">
        <f t="shared" ca="1" si="301"/>
        <v>30090.386412353029</v>
      </c>
      <c r="BF531" s="15">
        <f ca="1">Inputs!$B$13*EXP($B$9-0.5*C$6^2+C$6*Y531)</f>
        <v>12226.450282188889</v>
      </c>
      <c r="BG531" s="15">
        <f t="shared" ca="1" si="302"/>
        <v>18337.96575011811</v>
      </c>
      <c r="BH531" s="15">
        <f t="shared" ca="1" si="303"/>
        <v>20629.569443191813</v>
      </c>
      <c r="BI531" s="15">
        <f t="shared" ca="1" si="304"/>
        <v>29417.019545223786</v>
      </c>
      <c r="BJ531" s="15">
        <f t="shared" ca="1" si="305"/>
        <v>43924.673538828014</v>
      </c>
      <c r="BK531" s="15">
        <f t="shared" ca="1" si="306"/>
        <v>51049.583259658117</v>
      </c>
      <c r="BL531" s="15">
        <f t="shared" ca="1" si="307"/>
        <v>75935.149212553501</v>
      </c>
      <c r="BM531" s="15">
        <f t="shared" ca="1" si="308"/>
        <v>81631.528129222192</v>
      </c>
      <c r="BN531" s="15">
        <f t="shared" ca="1" si="309"/>
        <v>84073.762304293778</v>
      </c>
      <c r="BO531" s="15">
        <f t="shared" ca="1" si="310"/>
        <v>120853.99795366042</v>
      </c>
      <c r="BP531" s="15">
        <f t="shared" ca="1" si="311"/>
        <v>126485.97364164006</v>
      </c>
      <c r="BQ531" s="15">
        <f ca="1">Inputs!$B$20*EXP($B$10-0.5*C$7^2+C$7*AJ531)</f>
        <v>2236.9419997855252</v>
      </c>
      <c r="BR531" s="15">
        <f t="shared" ca="1" si="312"/>
        <v>2406.4590002709961</v>
      </c>
      <c r="BS531" s="15">
        <f t="shared" ca="1" si="313"/>
        <v>2839.2196716310527</v>
      </c>
      <c r="BT531" s="15">
        <f t="shared" ca="1" si="314"/>
        <v>3835.8452603230703</v>
      </c>
      <c r="BU531" s="15">
        <f t="shared" ca="1" si="315"/>
        <v>7708.0630196861985</v>
      </c>
      <c r="BV531" s="15">
        <f t="shared" ca="1" si="316"/>
        <v>13528.776356813496</v>
      </c>
      <c r="BW531" s="15">
        <f t="shared" ca="1" si="317"/>
        <v>24063.016702728368</v>
      </c>
      <c r="BX531" s="15">
        <f t="shared" ca="1" si="318"/>
        <v>26106.158171818195</v>
      </c>
      <c r="BY531" s="15">
        <f t="shared" ca="1" si="319"/>
        <v>37867.564617267555</v>
      </c>
      <c r="BZ531" s="15">
        <f t="shared" ca="1" si="320"/>
        <v>72280.007511499527</v>
      </c>
      <c r="CA531" s="15">
        <f t="shared" ca="1" si="321"/>
        <v>114927.62131541569</v>
      </c>
      <c r="CB531" s="15">
        <f ca="1">(AU531*DCF!C$10-DCF!C$5*MAX(AU531*DCF!C$10,0)-MAX(AU531-Inputs!$B$6,0)/Inputs!$B$10)*DCF!C$6</f>
        <v>903.87802651747973</v>
      </c>
      <c r="CC531" s="15">
        <f ca="1">(AV531*DCF!D$10-DCF!D$5*MAX(AV531*DCF!D$10,0)-MAX(AV531-AU531,0)/Inputs!$B$10)*DCF!D$6</f>
        <v>857.77153526324969</v>
      </c>
      <c r="CD531" s="15">
        <f ca="1">(AW531*DCF!E$10-DCF!E$5*MAX(AW531*DCF!E$10,0)-MAX(AW531-AV531,0)/Inputs!$B$10)*DCF!E$6</f>
        <v>1155.1892757802982</v>
      </c>
      <c r="CE531" s="15">
        <f ca="1">(AX531*DCF!F$10-DCF!F$5*MAX(AX531*DCF!F$10,0)-MAX(AX531-AW531,0)/Inputs!$B$10)*DCF!F$6</f>
        <v>1157.4524638543803</v>
      </c>
      <c r="CF531" s="15">
        <f ca="1">(AY531*DCF!G$10-DCF!G$5*MAX(AY531*DCF!G$10,0)-MAX(AY531-AX531,0)/Inputs!$B$10)*DCF!G$6</f>
        <v>1464.2504000071322</v>
      </c>
      <c r="CG531" s="15">
        <f ca="1">(AZ531*DCF!H$10-DCF!H$5*MAX(AZ531*DCF!H$10,0)-MAX(AZ531-AY531,0)/Inputs!$B$10)*DCF!H$6</f>
        <v>2142.6739984853207</v>
      </c>
      <c r="CH531" s="15">
        <f ca="1">(BA531*DCF!I$10-DCF!I$5*MAX(BA531*DCF!I$10,0)-MAX(BA531-AZ531,0)/Inputs!$B$10)*DCF!I$6</f>
        <v>2692.7938961933914</v>
      </c>
      <c r="CI531" s="15">
        <f ca="1">(BB531*DCF!J$10-DCF!J$5*MAX(BB531*DCF!J$10,0)-MAX(BB531-BA531,0)/Inputs!$B$10)*DCF!J$6</f>
        <v>3120.9792927058952</v>
      </c>
      <c r="CJ531" s="15">
        <f ca="1">(BC531*DCF!K$10-DCF!K$5*MAX(BC531*DCF!K$10,0)-MAX(BC531-BB531,0)/Inputs!$B$10)*DCF!K$6</f>
        <v>2955.3001156845353</v>
      </c>
      <c r="CK531" s="15">
        <f ca="1">(BD531*DCF!L$10-DCF!L$5*MAX(BD531*DCF!L$10,0)-MAX(BD531-BC531,0)/Inputs!$B$10)*DCF!L$6</f>
        <v>2998.038684776488</v>
      </c>
      <c r="CL531" s="15">
        <f ca="1">(BE531*DCF!M$10-DCF!M$5*MAX(BE531*DCF!M$10,0)-MAX(BE531-BD531,0)/Inputs!$B$10)*DCF!M$6</f>
        <v>3549.1784922091269</v>
      </c>
      <c r="CM531" s="15">
        <f ca="1">(BF531*DCF!C$28-DCF!C$5*MAX(BF531*DCF!C$28,0)-MAX(BF531-Inputs!$B$13,0)/Inputs!$B$17)*DCF!C$6</f>
        <v>3537.5640180504029</v>
      </c>
      <c r="CN531" s="15">
        <f ca="1">(BG531*DCF!D$28-DCF!D$5*MAX(BG531*DCF!D$28,0)-MAX(BG531-BF531,0)/Inputs!$B$17)*DCF!D$6</f>
        <v>4097.0873967839934</v>
      </c>
      <c r="CO531" s="15">
        <f ca="1">(BH531*DCF!E$28-DCF!E$5*MAX(BH531*DCF!E$28,0)-MAX(BH531-BG531,0)/Inputs!$B$17)*DCF!E$6</f>
        <v>5391.0178610945377</v>
      </c>
      <c r="CP531" s="15">
        <f ca="1">(BI531*DCF!F$28-DCF!F$5*MAX(BI531*DCF!F$28,0)-MAX(BI531-BH531,0)/Inputs!$B$17)*DCF!F$6</f>
        <v>6386.0517495426975</v>
      </c>
      <c r="CQ531" s="15">
        <f ca="1">(BJ531*DCF!G$28-DCF!G$5*MAX(BJ531*DCF!G$28,0)-MAX(BJ531-BI531,0)/Inputs!$B$17)*DCF!G$6</f>
        <v>8956.5457215844472</v>
      </c>
      <c r="CR531" s="15">
        <f ca="1">(BK531*DCF!H$28-DCF!H$5*MAX(BK531*DCF!H$28,0)-MAX(BK531-BJ531,0)/Inputs!$B$17)*DCF!H$6</f>
        <v>11518.114135938669</v>
      </c>
      <c r="CS531" s="15">
        <f ca="1">(BL531*DCF!I$28-DCF!I$5*MAX(BL531*DCF!I$28,0)-MAX(BL531-BK531,0)/Inputs!$B$17)*DCF!I$6</f>
        <v>14284.53932311226</v>
      </c>
      <c r="CT531" s="15">
        <f ca="1">(BM531*DCF!J$28-DCF!J$5*MAX(BM531*DCF!J$28,0)-MAX(BM531-BL531,0)/Inputs!$B$17)*DCF!J$6</f>
        <v>17455.314218649164</v>
      </c>
      <c r="CU531" s="15">
        <f ca="1">(BN531*DCF!K$28-DCF!K$5*MAX(BN531*DCF!K$28,0)-MAX(BN531-BM531,0)/Inputs!$B$17)*DCF!K$6</f>
        <v>17455.827777641414</v>
      </c>
      <c r="CV531" s="15">
        <f ca="1">(BO531*DCF!L$28-DCF!L$5*MAX(BO531*DCF!L$28,0)-MAX(BO531-BN531,0)/Inputs!$B$17)*DCF!L$6</f>
        <v>19951.164307655148</v>
      </c>
      <c r="CW531" s="15">
        <f ca="1">(BP531*DCF!M$28-DCF!M$5*MAX(BP531*DCF!M$28,0)-MAX(BP531-BO531,0)/Inputs!$B$17)*DCF!M$6</f>
        <v>23209.709427806614</v>
      </c>
      <c r="CX531" s="15">
        <f ca="1">(BQ531*DCF!C$46-DCF!C$5*MAX(BQ531*DCF!C$46,0)-MAX(BQ531-Inputs!$B$20,0)/Inputs!$B$24)*DCF!C$6</f>
        <v>-516.61478055092959</v>
      </c>
      <c r="CY531" s="15">
        <f ca="1">(BR531*DCF!D$46-DCF!D$5*MAX(BR531*DCF!D$46,0)-MAX(BR531-BQ531,0)/Inputs!$B$24)*DCF!D$6</f>
        <v>-483.05792898521798</v>
      </c>
      <c r="CZ531" s="15">
        <f ca="1">(BS531*DCF!E$46-DCF!E$5*MAX(BS531*DCF!E$46,0)-MAX(BS531-BR531,0)/Inputs!$B$24)*DCF!E$6</f>
        <v>-506.32501255999676</v>
      </c>
      <c r="DA531" s="15">
        <f ca="1">(BT531*DCF!F$46-DCF!F$5*MAX(BT531*DCF!F$46,0)-MAX(BT531-BS531,0)/Inputs!$B$24)*DCF!F$6</f>
        <v>-642.2533865014484</v>
      </c>
      <c r="DB531" s="15">
        <f ca="1">(BU531*DCF!G$46-DCF!G$5*MAX(BU531*DCF!G$46,0)-MAX(BU531-BT531,0)/Inputs!$B$24)*DCF!G$6</f>
        <v>-1561.8215592776457</v>
      </c>
      <c r="DC531" s="15">
        <f ca="1">(BV531*DCF!H$46-DCF!H$5*MAX(BV531*DCF!H$46,0)-MAX(BV531-BU531,0)/Inputs!$B$24)*DCF!H$6</f>
        <v>-1808.751005409981</v>
      </c>
      <c r="DD531" s="15">
        <f ca="1">(BW531*DCF!I$46-DCF!I$5*MAX(BW531*DCF!I$46,0)-MAX(BW531-BV531,0)/Inputs!$B$24)*DCF!I$6</f>
        <v>-2468.2281835871249</v>
      </c>
      <c r="DE531" s="15">
        <f ca="1">(BX531*DCF!J$46-DCF!J$5*MAX(BX531*DCF!J$46,0)-MAX(BX531-BW531,0)/Inputs!$B$24)*DCF!J$6</f>
        <v>553.27338454234348</v>
      </c>
      <c r="DF531" s="15">
        <f ca="1">(BY531*DCF!K$46-DCF!K$5*MAX(BY531*DCF!K$46,0)-MAX(BY531-BX531,0)/Inputs!$B$24)*DCF!K$6</f>
        <v>-718.10973345747232</v>
      </c>
      <c r="DG531" s="15">
        <f ca="1">(BZ531*DCF!L$46-DCF!L$5*MAX(BZ531*DCF!L$46,0)-MAX(BZ531-BY531,0)/Inputs!$B$24)*DCF!L$6</f>
        <v>-2791.2674382526079</v>
      </c>
      <c r="DH531" s="15">
        <f ca="1">(CA531*DCF!M$46-DCF!M$5*MAX(CA531*DCF!M$46,0)-MAX(CA531-BZ531,0)/Inputs!$B$24)*DCF!M$6</f>
        <v>94.126338664684468</v>
      </c>
      <c r="DI531" s="15">
        <f ca="1">SUM(CB531:CL531)+BE531*DCF!M$10*(1+Inputs!$B$30)*(1-Inputs!$B$33)*(1-Inputs!$B$30/Inputs!$B$31)/(Inputs!$B$29-Inputs!$B$30)*DCF!M$6</f>
        <v>106739.44947122311</v>
      </c>
      <c r="DJ531" s="15">
        <f ca="1">SUM(CM531:CW531)+BP531*DCF!M$28*(1+Inputs!$B$30)*(1-Inputs!$B$33)*(1-Inputs!$B$30/Inputs!$B$31)/(Inputs!$B$29-Inputs!$B$30)*DCF!M$6</f>
        <v>601592.45226923213</v>
      </c>
      <c r="DK531" s="15">
        <f ca="1">SUM(CX531:DH531)+CA531*DCF!M$46*(1+Inputs!$B$30)*(1-Inputs!$B$33)*(1-Inputs!$B$30/Inputs!$B$31)/(Inputs!$B$29-Inputs!$B$30)*DCF!M$6</f>
        <v>166842.68729532507</v>
      </c>
      <c r="DM531" s="15">
        <f ca="1">DI531+DJ531+DK531+Inputs!$B$34+Inputs!$B$36-Inputs!$B$35</f>
        <v>952025.5890357804</v>
      </c>
    </row>
    <row r="532" spans="1:117" x14ac:dyDescent="0.75">
      <c r="A532" s="11">
        <v>519</v>
      </c>
      <c r="C532" s="23">
        <f t="shared" ca="1" si="291"/>
        <v>0.85562022828428497</v>
      </c>
      <c r="D532" s="23">
        <f t="shared" ca="1" si="291"/>
        <v>-1.0504286822588629</v>
      </c>
      <c r="E532" s="23">
        <f t="shared" ca="1" si="291"/>
        <v>-0.89111832345314101</v>
      </c>
      <c r="F532" s="23">
        <f t="shared" ca="1" si="291"/>
        <v>0.46405763506746039</v>
      </c>
      <c r="G532" s="23">
        <f t="shared" ca="1" si="291"/>
        <v>-1.0731580553826361</v>
      </c>
      <c r="H532" s="23">
        <f t="shared" ca="1" si="291"/>
        <v>-7.3986263581607703E-2</v>
      </c>
      <c r="I532" s="23">
        <f t="shared" ca="1" si="291"/>
        <v>-0.41428168445249075</v>
      </c>
      <c r="J532" s="23">
        <f t="shared" ca="1" si="291"/>
        <v>-1.0560271423330003</v>
      </c>
      <c r="K532" s="23">
        <f t="shared" ca="1" si="291"/>
        <v>0.42931927898750372</v>
      </c>
      <c r="L532" s="23">
        <f t="shared" ca="1" si="291"/>
        <v>0.57515406525634605</v>
      </c>
      <c r="M532" s="23">
        <f t="shared" ca="1" si="291"/>
        <v>1.1385184678416731</v>
      </c>
      <c r="N532" s="23">
        <f ca="1">SQRT(Inputs!$B$38)*C532+SQRT(1-Inputs!$B$38)*_xlfn.NORM.S.INV(RAND())</f>
        <v>1.1897279579238558</v>
      </c>
      <c r="O532" s="23">
        <f ca="1">SQRT(Inputs!$B$38)*D532+SQRT(1-Inputs!$B$38)*_xlfn.NORM.S.INV(RAND())</f>
        <v>-0.67007626776843465</v>
      </c>
      <c r="P532" s="23">
        <f ca="1">SQRT(Inputs!$B$38)*E532+SQRT(1-Inputs!$B$38)*_xlfn.NORM.S.INV(RAND())</f>
        <v>-0.53644341677538232</v>
      </c>
      <c r="Q532" s="23">
        <f ca="1">SQRT(Inputs!$B$38)*F532+SQRT(1-Inputs!$B$38)*_xlfn.NORM.S.INV(RAND())</f>
        <v>-0.48730903745340742</v>
      </c>
      <c r="R532" s="23">
        <f ca="1">SQRT(Inputs!$B$38)*G532+SQRT(1-Inputs!$B$38)*_xlfn.NORM.S.INV(RAND())</f>
        <v>-0.82696739227387028</v>
      </c>
      <c r="S532" s="23">
        <f ca="1">SQRT(Inputs!$B$38)*H532+SQRT(1-Inputs!$B$38)*_xlfn.NORM.S.INV(RAND())</f>
        <v>-0.34116659655176917</v>
      </c>
      <c r="T532" s="23">
        <f ca="1">SQRT(Inputs!$B$38)*I532+SQRT(1-Inputs!$B$38)*_xlfn.NORM.S.INV(RAND())</f>
        <v>-0.41904733620360457</v>
      </c>
      <c r="U532" s="23">
        <f ca="1">SQRT(Inputs!$B$38)*J532+SQRT(1-Inputs!$B$38)*_xlfn.NORM.S.INV(RAND())</f>
        <v>-1.73559544088919</v>
      </c>
      <c r="V532" s="23">
        <f ca="1">SQRT(Inputs!$B$38)*K532+SQRT(1-Inputs!$B$38)*_xlfn.NORM.S.INV(RAND())</f>
        <v>-0.77046755549391011</v>
      </c>
      <c r="W532" s="23">
        <f ca="1">SQRT(Inputs!$B$38)*L532+SQRT(1-Inputs!$B$38)*_xlfn.NORM.S.INV(RAND())</f>
        <v>0.49847327714696021</v>
      </c>
      <c r="X532" s="23">
        <f ca="1">SQRT(Inputs!$B$38)*M532+SQRT(1-Inputs!$B$38)*_xlfn.NORM.S.INV(RAND())</f>
        <v>0.45399383123074921</v>
      </c>
      <c r="Y532" s="23">
        <f ca="1">SQRT(Inputs!$B$38)*C532+SQRT(1-Inputs!$B$38)*_xlfn.NORM.S.INV(RAND())</f>
        <v>-0.61660309176083161</v>
      </c>
      <c r="Z532" s="23">
        <f ca="1">SQRT(Inputs!$B$38)*D532+SQRT(1-Inputs!$B$38)*_xlfn.NORM.S.INV(RAND())</f>
        <v>-0.83220874484919105</v>
      </c>
      <c r="AA532" s="23">
        <f ca="1">SQRT(Inputs!$B$38)*E532+SQRT(1-Inputs!$B$38)*_xlfn.NORM.S.INV(RAND())</f>
        <v>-0.48102631866280143</v>
      </c>
      <c r="AB532" s="23">
        <f ca="1">SQRT(Inputs!$B$38)*F532+SQRT(1-Inputs!$B$38)*_xlfn.NORM.S.INV(RAND())</f>
        <v>-1.4730549239510242</v>
      </c>
      <c r="AC532" s="23">
        <f ca="1">SQRT(Inputs!$B$38)*G532+SQRT(1-Inputs!$B$38)*_xlfn.NORM.S.INV(RAND())</f>
        <v>-7.505033377748338E-2</v>
      </c>
      <c r="AD532" s="23">
        <f ca="1">SQRT(Inputs!$B$38)*H532+SQRT(1-Inputs!$B$38)*_xlfn.NORM.S.INV(RAND())</f>
        <v>-0.45221224270488103</v>
      </c>
      <c r="AE532" s="23">
        <f ca="1">SQRT(Inputs!$B$38)*I532+SQRT(1-Inputs!$B$38)*_xlfn.NORM.S.INV(RAND())</f>
        <v>0.79007715348723306</v>
      </c>
      <c r="AF532" s="23">
        <f ca="1">SQRT(Inputs!$B$38)*J532+SQRT(1-Inputs!$B$38)*_xlfn.NORM.S.INV(RAND())</f>
        <v>-0.91351127008832422</v>
      </c>
      <c r="AG532" s="23">
        <f ca="1">SQRT(Inputs!$B$38)*K532+SQRT(1-Inputs!$B$38)*_xlfn.NORM.S.INV(RAND())</f>
        <v>-0.43595188481141456</v>
      </c>
      <c r="AH532" s="23">
        <f ca="1">SQRT(Inputs!$B$38)*L532+SQRT(1-Inputs!$B$38)*_xlfn.NORM.S.INV(RAND())</f>
        <v>-0.11782924436318354</v>
      </c>
      <c r="AI532" s="23">
        <f ca="1">SQRT(Inputs!$B$38)*M532+SQRT(1-Inputs!$B$38)*_xlfn.NORM.S.INV(RAND())</f>
        <v>1.6247744871300347</v>
      </c>
      <c r="AJ532" s="23">
        <f ca="1">SQRT(Inputs!$B$38)*C532+SQRT(1-Inputs!$B$38)*_xlfn.NORM.S.INV(RAND())</f>
        <v>0.86324059154659594</v>
      </c>
      <c r="AK532" s="23">
        <f ca="1">SQRT(Inputs!$B$38)*D532+SQRT(1-Inputs!$B$38)*_xlfn.NORM.S.INV(RAND())</f>
        <v>0.56978484397952545</v>
      </c>
      <c r="AL532" s="23">
        <f ca="1">SQRT(Inputs!$B$38)*E532+SQRT(1-Inputs!$B$38)*_xlfn.NORM.S.INV(RAND())</f>
        <v>0.10307349460197601</v>
      </c>
      <c r="AM532" s="23">
        <f ca="1">SQRT(Inputs!$B$38)*F532+SQRT(1-Inputs!$B$38)*_xlfn.NORM.S.INV(RAND())</f>
        <v>1.3350140112420796</v>
      </c>
      <c r="AN532" s="23">
        <f ca="1">SQRT(Inputs!$B$38)*G532+SQRT(1-Inputs!$B$38)*_xlfn.NORM.S.INV(RAND())</f>
        <v>-0.570656907800839</v>
      </c>
      <c r="AO532" s="23">
        <f ca="1">SQRT(Inputs!$B$38)*H532+SQRT(1-Inputs!$B$38)*_xlfn.NORM.S.INV(RAND())</f>
        <v>-0.16284061973816683</v>
      </c>
      <c r="AP532" s="23">
        <f ca="1">SQRT(Inputs!$B$38)*I532+SQRT(1-Inputs!$B$38)*_xlfn.NORM.S.INV(RAND())</f>
        <v>-0.44656695858761147</v>
      </c>
      <c r="AQ532" s="23">
        <f ca="1">SQRT(Inputs!$B$38)*J532+SQRT(1-Inputs!$B$38)*_xlfn.NORM.S.INV(RAND())</f>
        <v>-0.94471016147970976</v>
      </c>
      <c r="AR532" s="23">
        <f ca="1">SQRT(Inputs!$B$38)*K532+SQRT(1-Inputs!$B$38)*_xlfn.NORM.S.INV(RAND())</f>
        <v>0.28474114321893068</v>
      </c>
      <c r="AS532" s="23">
        <f ca="1">SQRT(Inputs!$B$38)*L532+SQRT(1-Inputs!$B$38)*_xlfn.NORM.S.INV(RAND())</f>
        <v>-1.3682544104895065</v>
      </c>
      <c r="AT532" s="23">
        <f ca="1">SQRT(Inputs!$B$38)*M532+SQRT(1-Inputs!$B$38)*_xlfn.NORM.S.INV(RAND())</f>
        <v>1.5226964848141276</v>
      </c>
      <c r="AU532" s="15">
        <f ca="1">Inputs!$B$6*EXP($B$8-0.5*C$5^2+C$5*N532)</f>
        <v>6016.1171560461898</v>
      </c>
      <c r="AV532" s="15">
        <f t="shared" ca="1" si="292"/>
        <v>6635.952972133503</v>
      </c>
      <c r="AW532" s="15">
        <f t="shared" ca="1" si="293"/>
        <v>7526.5878336930537</v>
      </c>
      <c r="AX532" s="15">
        <f t="shared" ca="1" si="294"/>
        <v>8646.4500636458888</v>
      </c>
      <c r="AY532" s="15">
        <f t="shared" ca="1" si="295"/>
        <v>9594.033482022036</v>
      </c>
      <c r="AZ532" s="15">
        <f t="shared" ca="1" si="296"/>
        <v>11301.113587476655</v>
      </c>
      <c r="BA532" s="15">
        <f t="shared" ca="1" si="297"/>
        <v>13236.248474170059</v>
      </c>
      <c r="BB532" s="15">
        <f t="shared" ca="1" si="298"/>
        <v>13618.696121460282</v>
      </c>
      <c r="BC532" s="15">
        <f t="shared" ca="1" si="299"/>
        <v>15483.94210015158</v>
      </c>
      <c r="BD532" s="15">
        <f t="shared" ca="1" si="300"/>
        <v>19874.654651533448</v>
      </c>
      <c r="BE532" s="15">
        <f t="shared" ca="1" si="301"/>
        <v>25381.979684587499</v>
      </c>
      <c r="BF532" s="15">
        <f ca="1">Inputs!$B$13*EXP($B$9-0.5*C$6^2+C$6*Y532)</f>
        <v>12239.565931797841</v>
      </c>
      <c r="BG532" s="15">
        <f t="shared" ca="1" si="302"/>
        <v>12836.915672858144</v>
      </c>
      <c r="BH532" s="15">
        <f t="shared" ca="1" si="303"/>
        <v>14481.639678264402</v>
      </c>
      <c r="BI532" s="15">
        <f t="shared" ca="1" si="304"/>
        <v>14131.365715807418</v>
      </c>
      <c r="BJ532" s="15">
        <f t="shared" ca="1" si="305"/>
        <v>17137.728526631403</v>
      </c>
      <c r="BK532" s="15">
        <f t="shared" ca="1" si="306"/>
        <v>19777.43976202621</v>
      </c>
      <c r="BL532" s="15">
        <f t="shared" ca="1" si="307"/>
        <v>26913.417348876068</v>
      </c>
      <c r="BM532" s="15">
        <f t="shared" ca="1" si="308"/>
        <v>29533.289293142087</v>
      </c>
      <c r="BN532" s="15">
        <f t="shared" ca="1" si="309"/>
        <v>34473.391310472885</v>
      </c>
      <c r="BO532" s="15">
        <f t="shared" ca="1" si="310"/>
        <v>41838.963097458531</v>
      </c>
      <c r="BP532" s="15">
        <f t="shared" ca="1" si="311"/>
        <v>61903.934505006298</v>
      </c>
      <c r="BQ532" s="15">
        <f ca="1">Inputs!$B$20*EXP($B$10-0.5*C$7^2+C$7*AJ532)</f>
        <v>5826.1121037502826</v>
      </c>
      <c r="BR532" s="15">
        <f t="shared" ca="1" si="312"/>
        <v>9473.3604476301862</v>
      </c>
      <c r="BS532" s="15">
        <f t="shared" ca="1" si="313"/>
        <v>13362.523013176449</v>
      </c>
      <c r="BT532" s="15">
        <f t="shared" ca="1" si="314"/>
        <v>26150.600763365175</v>
      </c>
      <c r="BU532" s="15">
        <f t="shared" ca="1" si="315"/>
        <v>31567.42503182244</v>
      </c>
      <c r="BV532" s="15">
        <f t="shared" ca="1" si="316"/>
        <v>42337.292239252522</v>
      </c>
      <c r="BW532" s="15">
        <f t="shared" ca="1" si="317"/>
        <v>53751.152187664098</v>
      </c>
      <c r="BX532" s="15">
        <f t="shared" ca="1" si="318"/>
        <v>62208.414233584212</v>
      </c>
      <c r="BY532" s="15">
        <f t="shared" ca="1" si="319"/>
        <v>92044.832073262616</v>
      </c>
      <c r="BZ532" s="15">
        <f t="shared" ca="1" si="320"/>
        <v>100429.59562177524</v>
      </c>
      <c r="CA532" s="15">
        <f t="shared" ca="1" si="321"/>
        <v>184908.77098932941</v>
      </c>
      <c r="CB532" s="15">
        <f ca="1">(AU532*DCF!C$10-DCF!C$5*MAX(AU532*DCF!C$10,0)-MAX(AU532-Inputs!$B$6,0)/Inputs!$B$10)*DCF!C$6</f>
        <v>1035.5599674900384</v>
      </c>
      <c r="CC532" s="15">
        <f ca="1">(AV532*DCF!D$10-DCF!D$5*MAX(AV532*DCF!D$10,0)-MAX(AV532-AU532,0)/Inputs!$B$10)*DCF!D$6</f>
        <v>1466.3378383546958</v>
      </c>
      <c r="CD532" s="15">
        <f ca="1">(AW532*DCF!E$10-DCF!E$5*MAX(AW532*DCF!E$10,0)-MAX(AW532-AV532,0)/Inputs!$B$10)*DCF!E$6</f>
        <v>1537.1614640984853</v>
      </c>
      <c r="CE532" s="15">
        <f ca="1">(AX532*DCF!F$10-DCF!F$5*MAX(AX532*DCF!F$10,0)-MAX(AX532-AW532,0)/Inputs!$B$10)*DCF!F$6</f>
        <v>1654.4907037791738</v>
      </c>
      <c r="CF532" s="15">
        <f ca="1">(AY532*DCF!G$10-DCF!G$5*MAX(AY532*DCF!G$10,0)-MAX(AY532-AX532,0)/Inputs!$B$10)*DCF!G$6</f>
        <v>1794.6112964135289</v>
      </c>
      <c r="CG532" s="15">
        <f ca="1">(AZ532*DCF!H$10-DCF!H$5*MAX(AZ532*DCF!H$10,0)-MAX(AZ532-AY532,0)/Inputs!$B$10)*DCF!H$6</f>
        <v>1890.996632912316</v>
      </c>
      <c r="CH532" s="15">
        <f ca="1">(BA532*DCF!I$10-DCF!I$5*MAX(BA532*DCF!I$10,0)-MAX(BA532-AZ532,0)/Inputs!$B$10)*DCF!I$6</f>
        <v>2100.3498139985995</v>
      </c>
      <c r="CI532" s="15">
        <f ca="1">(BB532*DCF!J$10-DCF!J$5*MAX(BB532*DCF!J$10,0)-MAX(BB532-BA532,0)/Inputs!$B$10)*DCF!J$6</f>
        <v>2279.0462155193986</v>
      </c>
      <c r="CJ532" s="15">
        <f ca="1">(BC532*DCF!K$10-DCF!K$5*MAX(BC532*DCF!K$10,0)-MAX(BC532-BB532,0)/Inputs!$B$10)*DCF!K$6</f>
        <v>2231.559961828279</v>
      </c>
      <c r="CK532" s="15">
        <f ca="1">(BD532*DCF!L$10-DCF!L$5*MAX(BD532*DCF!L$10,0)-MAX(BD532-BC532,0)/Inputs!$B$10)*DCF!L$6</f>
        <v>2429.6856325068252</v>
      </c>
      <c r="CL532" s="15">
        <f ca="1">(BE532*DCF!M$10-DCF!M$5*MAX(BE532*DCF!M$10,0)-MAX(BE532-BD532,0)/Inputs!$B$10)*DCF!M$6</f>
        <v>2923.816804746958</v>
      </c>
      <c r="CM532" s="15">
        <f ca="1">(BF532*DCF!C$28-DCF!C$5*MAX(BF532*DCF!C$28,0)-MAX(BF532-Inputs!$B$13,0)/Inputs!$B$17)*DCF!C$6</f>
        <v>3538.5378099115064</v>
      </c>
      <c r="CN532" s="15">
        <f ca="1">(BG532*DCF!D$28-DCF!D$5*MAX(BG532*DCF!D$28,0)-MAX(BG532-BF532,0)/Inputs!$B$17)*DCF!D$6</f>
        <v>3653.3256458169344</v>
      </c>
      <c r="CO532" s="15">
        <f ca="1">(BH532*DCF!E$28-DCF!E$5*MAX(BH532*DCF!E$28,0)-MAX(BH532-BG532,0)/Inputs!$B$17)*DCF!E$6</f>
        <v>3777.3057611846375</v>
      </c>
      <c r="CP532" s="15">
        <f ca="1">(BI532*DCF!F$28-DCF!F$5*MAX(BI532*DCF!F$28,0)-MAX(BI532-BH532,0)/Inputs!$B$17)*DCF!F$6</f>
        <v>3836.2935594807573</v>
      </c>
      <c r="CQ532" s="15">
        <f ca="1">(BJ532*DCF!G$28-DCF!G$5*MAX(BJ532*DCF!G$28,0)-MAX(BJ532-BI532,0)/Inputs!$B$17)*DCF!G$6</f>
        <v>3940.8731642637931</v>
      </c>
      <c r="CR532" s="15">
        <f ca="1">(BK532*DCF!H$28-DCF!H$5*MAX(BK532*DCF!H$28,0)-MAX(BK532-BJ532,0)/Inputs!$B$17)*DCF!H$6</f>
        <v>4481.0420059562675</v>
      </c>
      <c r="CS532" s="15">
        <f ca="1">(BL532*DCF!I$28-DCF!I$5*MAX(BL532*DCF!I$28,0)-MAX(BL532-BK532,0)/Inputs!$B$17)*DCF!I$6</f>
        <v>5304.5402752692708</v>
      </c>
      <c r="CT532" s="15">
        <f ca="1">(BM532*DCF!J$28-DCF!J$5*MAX(BM532*DCF!J$28,0)-MAX(BM532-BL532,0)/Inputs!$B$17)*DCF!J$6</f>
        <v>6241.0016418796004</v>
      </c>
      <c r="CU532" s="15">
        <f ca="1">(BN532*DCF!K$28-DCF!K$5*MAX(BN532*DCF!K$28,0)-MAX(BN532-BM532,0)/Inputs!$B$17)*DCF!K$6</f>
        <v>6675.1055340968142</v>
      </c>
      <c r="CV532" s="15">
        <f ca="1">(BO532*DCF!L$28-DCF!L$5*MAX(BO532*DCF!L$28,0)-MAX(BO532-BN532,0)/Inputs!$B$17)*DCF!L$6</f>
        <v>7514.3246028061858</v>
      </c>
      <c r="CW532" s="15">
        <f ca="1">(BP532*DCF!M$28-DCF!M$5*MAX(BP532*DCF!M$28,0)-MAX(BP532-BO532,0)/Inputs!$B$17)*DCF!M$6</f>
        <v>9549.9077790874107</v>
      </c>
      <c r="CX532" s="15">
        <f ca="1">(BQ532*DCF!C$46-DCF!C$5*MAX(BQ532*DCF!C$46,0)-MAX(BQ532-Inputs!$B$20,0)/Inputs!$B$24)*DCF!C$6</f>
        <v>-2558.0453374713275</v>
      </c>
      <c r="CY532" s="15">
        <f ca="1">(BR532*DCF!D$46-DCF!D$5*MAX(BR532*DCF!D$46,0)-MAX(BR532-BQ532,0)/Inputs!$B$24)*DCF!D$6</f>
        <v>-3173.1323002125901</v>
      </c>
      <c r="CZ532" s="15">
        <f ca="1">(BS532*DCF!E$46-DCF!E$5*MAX(BS532*DCF!E$46,0)-MAX(BS532-BR532,0)/Inputs!$B$24)*DCF!E$6</f>
        <v>-3113.1424285925996</v>
      </c>
      <c r="DA532" s="15">
        <f ca="1">(BT532*DCF!F$46-DCF!F$5*MAX(BT532*DCF!F$46,0)-MAX(BT532-BS532,0)/Inputs!$B$24)*DCF!F$6</f>
        <v>-6560.9954551182927</v>
      </c>
      <c r="DB532" s="15">
        <f ca="1">(BU532*DCF!G$46-DCF!G$5*MAX(BU532*DCF!G$46,0)-MAX(BU532-BT532,0)/Inputs!$B$24)*DCF!G$6</f>
        <v>-2883.9784689834873</v>
      </c>
      <c r="DC532" s="15">
        <f ca="1">(BV532*DCF!H$46-DCF!H$5*MAX(BV532*DCF!H$46,0)-MAX(BV532-BU532,0)/Inputs!$B$24)*DCF!H$6</f>
        <v>-3346.6702466376964</v>
      </c>
      <c r="DD532" s="15">
        <f ca="1">(BW532*DCF!I$46-DCF!I$5*MAX(BW532*DCF!I$46,0)-MAX(BW532-BV532,0)/Inputs!$B$24)*DCF!I$6</f>
        <v>-2035.0739475826301</v>
      </c>
      <c r="DE532" s="15">
        <f ca="1">(BX532*DCF!J$46-DCF!J$5*MAX(BX532*DCF!J$46,0)-MAX(BX532-BW532,0)/Inputs!$B$24)*DCF!J$6</f>
        <v>366.7431772404513</v>
      </c>
      <c r="DF532" s="15">
        <f ca="1">(BY532*DCF!K$46-DCF!K$5*MAX(BY532*DCF!K$46,0)-MAX(BY532-BX532,0)/Inputs!$B$24)*DCF!K$6</f>
        <v>-2051.2198908020564</v>
      </c>
      <c r="DG532" s="15">
        <f ca="1">(BZ532*DCF!L$46-DCF!L$5*MAX(BZ532*DCF!L$46,0)-MAX(BZ532-BY532,0)/Inputs!$B$24)*DCF!L$6</f>
        <v>5044.7342394656798</v>
      </c>
      <c r="DH532" s="15">
        <f ca="1">(CA532*DCF!M$46-DCF!M$5*MAX(CA532*DCF!M$46,0)-MAX(CA532-BZ532,0)/Inputs!$B$24)*DCF!M$6</f>
        <v>-3164.7734814536316</v>
      </c>
      <c r="DI532" s="15">
        <f ca="1">SUM(CB532:CL532)+BE532*DCF!M$10*(1+Inputs!$B$30)*(1-Inputs!$B$33)*(1-Inputs!$B$30/Inputs!$B$31)/(Inputs!$B$29-Inputs!$B$30)*DCF!M$6</f>
        <v>91982.001435789352</v>
      </c>
      <c r="DJ532" s="15">
        <f ca="1">SUM(CM532:CW532)+BP532*DCF!M$28*(1+Inputs!$B$30)*(1-Inputs!$B$33)*(1-Inputs!$B$30/Inputs!$B$31)/(Inputs!$B$29-Inputs!$B$30)*DCF!M$6</f>
        <v>288218.21554271504</v>
      </c>
      <c r="DK532" s="15">
        <f ca="1">SUM(CX532:DH532)+CA532*DCF!M$46*(1+Inputs!$B$30)*(1-Inputs!$B$33)*(1-Inputs!$B$30/Inputs!$B$31)/(Inputs!$B$29-Inputs!$B$30)*DCF!M$6</f>
        <v>262415.3096535544</v>
      </c>
      <c r="DM532" s="15">
        <f ca="1">DI532+DJ532+DK532+Inputs!$B$34+Inputs!$B$36-Inputs!$B$35</f>
        <v>719466.52663205878</v>
      </c>
    </row>
    <row r="533" spans="1:117" x14ac:dyDescent="0.75">
      <c r="A533" s="11">
        <v>520</v>
      </c>
      <c r="C533" s="23">
        <f t="shared" ca="1" si="291"/>
        <v>-0.89028259553025135</v>
      </c>
      <c r="D533" s="23">
        <f t="shared" ca="1" si="291"/>
        <v>-0.94129107229545439</v>
      </c>
      <c r="E533" s="23">
        <f t="shared" ca="1" si="291"/>
        <v>-1.761934775114901</v>
      </c>
      <c r="F533" s="23">
        <f t="shared" ca="1" si="291"/>
        <v>-2.5885022733737998E-2</v>
      </c>
      <c r="G533" s="23">
        <f t="shared" ca="1" si="291"/>
        <v>0.73525435584256205</v>
      </c>
      <c r="H533" s="23">
        <f t="shared" ca="1" si="291"/>
        <v>0.27957314529826521</v>
      </c>
      <c r="I533" s="23">
        <f t="shared" ca="1" si="291"/>
        <v>-0.15465141154907147</v>
      </c>
      <c r="J533" s="23">
        <f t="shared" ca="1" si="291"/>
        <v>-0.38933179857823497</v>
      </c>
      <c r="K533" s="23">
        <f t="shared" ca="1" si="291"/>
        <v>1.0357744493941121</v>
      </c>
      <c r="L533" s="23">
        <f t="shared" ca="1" si="291"/>
        <v>1.2812919180501268</v>
      </c>
      <c r="M533" s="23">
        <f t="shared" ca="1" si="291"/>
        <v>1.2126771643226846</v>
      </c>
      <c r="N533" s="23">
        <f ca="1">SQRT(Inputs!$B$38)*C533+SQRT(1-Inputs!$B$38)*_xlfn.NORM.S.INV(RAND())</f>
        <v>-0.58467602727082624</v>
      </c>
      <c r="O533" s="23">
        <f ca="1">SQRT(Inputs!$B$38)*D533+SQRT(1-Inputs!$B$38)*_xlfn.NORM.S.INV(RAND())</f>
        <v>0.51276049539075752</v>
      </c>
      <c r="P533" s="23">
        <f ca="1">SQRT(Inputs!$B$38)*E533+SQRT(1-Inputs!$B$38)*_xlfn.NORM.S.INV(RAND())</f>
        <v>-0.9074514271622407</v>
      </c>
      <c r="Q533" s="23">
        <f ca="1">SQRT(Inputs!$B$38)*F533+SQRT(1-Inputs!$B$38)*_xlfn.NORM.S.INV(RAND())</f>
        <v>0.65209224358774709</v>
      </c>
      <c r="R533" s="23">
        <f ca="1">SQRT(Inputs!$B$38)*G533+SQRT(1-Inputs!$B$38)*_xlfn.NORM.S.INV(RAND())</f>
        <v>1.5552816382521795</v>
      </c>
      <c r="S533" s="23">
        <f ca="1">SQRT(Inputs!$B$38)*H533+SQRT(1-Inputs!$B$38)*_xlfn.NORM.S.INV(RAND())</f>
        <v>0.64716591217403763</v>
      </c>
      <c r="T533" s="23">
        <f ca="1">SQRT(Inputs!$B$38)*I533+SQRT(1-Inputs!$B$38)*_xlfn.NORM.S.INV(RAND())</f>
        <v>-2.5396091592544163</v>
      </c>
      <c r="U533" s="23">
        <f ca="1">SQRT(Inputs!$B$38)*J533+SQRT(1-Inputs!$B$38)*_xlfn.NORM.S.INV(RAND())</f>
        <v>-1.2517750738515241</v>
      </c>
      <c r="V533" s="23">
        <f ca="1">SQRT(Inputs!$B$38)*K533+SQRT(1-Inputs!$B$38)*_xlfn.NORM.S.INV(RAND())</f>
        <v>-1.3473793462141772</v>
      </c>
      <c r="W533" s="23">
        <f ca="1">SQRT(Inputs!$B$38)*L533+SQRT(1-Inputs!$B$38)*_xlfn.NORM.S.INV(RAND())</f>
        <v>0.79052289747197657</v>
      </c>
      <c r="X533" s="23">
        <f ca="1">SQRT(Inputs!$B$38)*M533+SQRT(1-Inputs!$B$38)*_xlfn.NORM.S.INV(RAND())</f>
        <v>1.078906460877362</v>
      </c>
      <c r="Y533" s="23">
        <f ca="1">SQRT(Inputs!$B$38)*C533+SQRT(1-Inputs!$B$38)*_xlfn.NORM.S.INV(RAND())</f>
        <v>-0.57921937562864623</v>
      </c>
      <c r="Z533" s="23">
        <f ca="1">SQRT(Inputs!$B$38)*D533+SQRT(1-Inputs!$B$38)*_xlfn.NORM.S.INV(RAND())</f>
        <v>-0.70823857100933396</v>
      </c>
      <c r="AA533" s="23">
        <f ca="1">SQRT(Inputs!$B$38)*E533+SQRT(1-Inputs!$B$38)*_xlfn.NORM.S.INV(RAND())</f>
        <v>-2.6623019124930374</v>
      </c>
      <c r="AB533" s="23">
        <f ca="1">SQRT(Inputs!$B$38)*F533+SQRT(1-Inputs!$B$38)*_xlfn.NORM.S.INV(RAND())</f>
        <v>-1.0262453281327826</v>
      </c>
      <c r="AC533" s="23">
        <f ca="1">SQRT(Inputs!$B$38)*G533+SQRT(1-Inputs!$B$38)*_xlfn.NORM.S.INV(RAND())</f>
        <v>1.0046376682571876</v>
      </c>
      <c r="AD533" s="23">
        <f ca="1">SQRT(Inputs!$B$38)*H533+SQRT(1-Inputs!$B$38)*_xlfn.NORM.S.INV(RAND())</f>
        <v>0.32432747629531505</v>
      </c>
      <c r="AE533" s="23">
        <f ca="1">SQRT(Inputs!$B$38)*I533+SQRT(1-Inputs!$B$38)*_xlfn.NORM.S.INV(RAND())</f>
        <v>-1.9353370167870994</v>
      </c>
      <c r="AF533" s="23">
        <f ca="1">SQRT(Inputs!$B$38)*J533+SQRT(1-Inputs!$B$38)*_xlfn.NORM.S.INV(RAND())</f>
        <v>-8.4094451069712944E-2</v>
      </c>
      <c r="AG533" s="23">
        <f ca="1">SQRT(Inputs!$B$38)*K533+SQRT(1-Inputs!$B$38)*_xlfn.NORM.S.INV(RAND())</f>
        <v>1.258066028117895</v>
      </c>
      <c r="AH533" s="23">
        <f ca="1">SQRT(Inputs!$B$38)*L533+SQRT(1-Inputs!$B$38)*_xlfn.NORM.S.INV(RAND())</f>
        <v>0.69881725320892163</v>
      </c>
      <c r="AI533" s="23">
        <f ca="1">SQRT(Inputs!$B$38)*M533+SQRT(1-Inputs!$B$38)*_xlfn.NORM.S.INV(RAND())</f>
        <v>0.79035020246317989</v>
      </c>
      <c r="AJ533" s="23">
        <f ca="1">SQRT(Inputs!$B$38)*C533+SQRT(1-Inputs!$B$38)*_xlfn.NORM.S.INV(RAND())</f>
        <v>-0.50236709556741999</v>
      </c>
      <c r="AK533" s="23">
        <f ca="1">SQRT(Inputs!$B$38)*D533+SQRT(1-Inputs!$B$38)*_xlfn.NORM.S.INV(RAND())</f>
        <v>-0.86892736256395553</v>
      </c>
      <c r="AL533" s="23">
        <f ca="1">SQRT(Inputs!$B$38)*E533+SQRT(1-Inputs!$B$38)*_xlfn.NORM.S.INV(RAND())</f>
        <v>-1.3509508711327038</v>
      </c>
      <c r="AM533" s="23">
        <f ca="1">SQRT(Inputs!$B$38)*F533+SQRT(1-Inputs!$B$38)*_xlfn.NORM.S.INV(RAND())</f>
        <v>0.92287398515498553</v>
      </c>
      <c r="AN533" s="23">
        <f ca="1">SQRT(Inputs!$B$38)*G533+SQRT(1-Inputs!$B$38)*_xlfn.NORM.S.INV(RAND())</f>
        <v>0.58485054586322471</v>
      </c>
      <c r="AO533" s="23">
        <f ca="1">SQRT(Inputs!$B$38)*H533+SQRT(1-Inputs!$B$38)*_xlfn.NORM.S.INV(RAND())</f>
        <v>0.91596201308653225</v>
      </c>
      <c r="AP533" s="23">
        <f ca="1">SQRT(Inputs!$B$38)*I533+SQRT(1-Inputs!$B$38)*_xlfn.NORM.S.INV(RAND())</f>
        <v>-6.9241419851902714E-2</v>
      </c>
      <c r="AQ533" s="23">
        <f ca="1">SQRT(Inputs!$B$38)*J533+SQRT(1-Inputs!$B$38)*_xlfn.NORM.S.INV(RAND())</f>
        <v>-0.41820849276605931</v>
      </c>
      <c r="AR533" s="23">
        <f ca="1">SQRT(Inputs!$B$38)*K533+SQRT(1-Inputs!$B$38)*_xlfn.NORM.S.INV(RAND())</f>
        <v>0.24934968333925051</v>
      </c>
      <c r="AS533" s="23">
        <f ca="1">SQRT(Inputs!$B$38)*L533+SQRT(1-Inputs!$B$38)*_xlfn.NORM.S.INV(RAND())</f>
        <v>0.84075679062702691</v>
      </c>
      <c r="AT533" s="23">
        <f ca="1">SQRT(Inputs!$B$38)*M533+SQRT(1-Inputs!$B$38)*_xlfn.NORM.S.INV(RAND())</f>
        <v>0.72833532283461533</v>
      </c>
      <c r="AU533" s="15">
        <f ca="1">Inputs!$B$6*EXP($B$8-0.5*C$5^2+C$5*N533)</f>
        <v>4514.1361091619092</v>
      </c>
      <c r="AV533" s="15">
        <f t="shared" ca="1" si="292"/>
        <v>5925.0487569482557</v>
      </c>
      <c r="AW533" s="15">
        <f t="shared" ca="1" si="293"/>
        <v>6392.2507378070186</v>
      </c>
      <c r="AX533" s="15">
        <f t="shared" ca="1" si="294"/>
        <v>8466.711494699668</v>
      </c>
      <c r="AY533" s="15">
        <f t="shared" ca="1" si="295"/>
        <v>12408.139892204646</v>
      </c>
      <c r="AZ533" s="15">
        <f t="shared" ca="1" si="296"/>
        <v>16296.448154451562</v>
      </c>
      <c r="BA533" s="15">
        <f t="shared" ca="1" si="297"/>
        <v>15287.992508399802</v>
      </c>
      <c r="BB533" s="15">
        <f t="shared" ca="1" si="298"/>
        <v>16510.984918492639</v>
      </c>
      <c r="BC533" s="15">
        <f t="shared" ca="1" si="299"/>
        <v>17755.522794588353</v>
      </c>
      <c r="BD533" s="15">
        <f t="shared" ca="1" si="300"/>
        <v>23421.510056460414</v>
      </c>
      <c r="BE533" s="15">
        <f t="shared" ca="1" si="301"/>
        <v>31663.552298358281</v>
      </c>
      <c r="BF533" s="15">
        <f ca="1">Inputs!$B$13*EXP($B$9-0.5*C$6^2+C$6*Y533)</f>
        <v>12330.613205522021</v>
      </c>
      <c r="BG533" s="15">
        <f t="shared" ca="1" si="302"/>
        <v>13224.951003429265</v>
      </c>
      <c r="BH533" s="15">
        <f t="shared" ca="1" si="303"/>
        <v>10390.387950018094</v>
      </c>
      <c r="BI533" s="15">
        <f t="shared" ca="1" si="304"/>
        <v>10860.898757375224</v>
      </c>
      <c r="BJ533" s="15">
        <f t="shared" ca="1" si="305"/>
        <v>15389.520735614766</v>
      </c>
      <c r="BK533" s="15">
        <f t="shared" ca="1" si="306"/>
        <v>19740.393987797706</v>
      </c>
      <c r="BL533" s="15">
        <f t="shared" ca="1" si="307"/>
        <v>18869.732414005895</v>
      </c>
      <c r="BM533" s="15">
        <f t="shared" ca="1" si="308"/>
        <v>22953.920598410412</v>
      </c>
      <c r="BN533" s="15">
        <f t="shared" ca="1" si="309"/>
        <v>32824.084880239221</v>
      </c>
      <c r="BO533" s="15">
        <f t="shared" ca="1" si="310"/>
        <v>43804.212905277913</v>
      </c>
      <c r="BP533" s="15">
        <f t="shared" ca="1" si="311"/>
        <v>58965.259642697303</v>
      </c>
      <c r="BQ533" s="15">
        <f ca="1">Inputs!$B$20*EXP($B$10-0.5*C$7^2+C$7*AJ533)</f>
        <v>3589.4266949253142</v>
      </c>
      <c r="BR533" s="15">
        <f t="shared" ca="1" si="312"/>
        <v>3695.8850476454927</v>
      </c>
      <c r="BS533" s="15">
        <f t="shared" ca="1" si="313"/>
        <v>3433.5349434660375</v>
      </c>
      <c r="BT533" s="15">
        <f t="shared" ca="1" si="314"/>
        <v>6030.8675638911855</v>
      </c>
      <c r="BU533" s="15">
        <f t="shared" ca="1" si="315"/>
        <v>9628.644170312291</v>
      </c>
      <c r="BV533" s="15">
        <f t="shared" ca="1" si="316"/>
        <v>16466.65901986324</v>
      </c>
      <c r="BW533" s="15">
        <f t="shared" ca="1" si="317"/>
        <v>22644.00477324758</v>
      </c>
      <c r="BX533" s="15">
        <f t="shared" ca="1" si="318"/>
        <v>29124.223643700399</v>
      </c>
      <c r="BY533" s="15">
        <f t="shared" ca="1" si="319"/>
        <v>42801.985432900598</v>
      </c>
      <c r="BZ533" s="15">
        <f t="shared" ca="1" si="320"/>
        <v>70095.362535927852</v>
      </c>
      <c r="CA533" s="15">
        <f t="shared" ca="1" si="321"/>
        <v>112067.75725950336</v>
      </c>
      <c r="CB533" s="15">
        <f ca="1">(AU533*DCF!C$10-DCF!C$5*MAX(AU533*DCF!C$10,0)-MAX(AU533-Inputs!$B$6,0)/Inputs!$B$10)*DCF!C$6</f>
        <v>1046.2693600686612</v>
      </c>
      <c r="CC533" s="15">
        <f ca="1">(AV533*DCF!D$10-DCF!D$5*MAX(AV533*DCF!D$10,0)-MAX(AV533-AU533,0)/Inputs!$B$10)*DCF!D$6</f>
        <v>1100.1763706629242</v>
      </c>
      <c r="CD533" s="15">
        <f ca="1">(AW533*DCF!E$10-DCF!E$5*MAX(AW533*DCF!E$10,0)-MAX(AW533-AV533,0)/Inputs!$B$10)*DCF!E$6</f>
        <v>1370.635705584893</v>
      </c>
      <c r="CE533" s="15">
        <f ca="1">(AX533*DCF!F$10-DCF!F$5*MAX(AX533*DCF!F$10,0)-MAX(AX533-AW533,0)/Inputs!$B$10)*DCF!F$6</f>
        <v>1416.6257744415723</v>
      </c>
      <c r="CF533" s="15">
        <f ca="1">(AY533*DCF!G$10-DCF!G$5*MAX(AY533*DCF!G$10,0)-MAX(AY533-AX533,0)/Inputs!$B$10)*DCF!G$6</f>
        <v>1798.9606120246194</v>
      </c>
      <c r="CG533" s="15">
        <f ca="1">(AZ533*DCF!H$10-DCF!H$5*MAX(AZ533*DCF!H$10,0)-MAX(AZ533-AY533,0)/Inputs!$B$10)*DCF!H$6</f>
        <v>2473.5282592300209</v>
      </c>
      <c r="CH533" s="15">
        <f ca="1">(BA533*DCF!I$10-DCF!I$5*MAX(BA533*DCF!I$10,0)-MAX(BA533-AZ533,0)/Inputs!$B$10)*DCF!I$6</f>
        <v>2792.5585236147908</v>
      </c>
      <c r="CI533" s="15">
        <f ca="1">(BB533*DCF!J$10-DCF!J$5*MAX(BB533*DCF!J$10,0)-MAX(BB533-BA533,0)/Inputs!$B$10)*DCF!J$6</f>
        <v>2647.9989764014313</v>
      </c>
      <c r="CJ533" s="15">
        <f ca="1">(BC533*DCF!K$10-DCF!K$5*MAX(BC533*DCF!K$10,0)-MAX(BC533-BB533,0)/Inputs!$B$10)*DCF!K$6</f>
        <v>2684.1376572871804</v>
      </c>
      <c r="CK533" s="15">
        <f ca="1">(BD533*DCF!L$10-DCF!L$5*MAX(BD533*DCF!L$10,0)-MAX(BD533-BC533,0)/Inputs!$B$10)*DCF!L$6</f>
        <v>2799.7052058919908</v>
      </c>
      <c r="CL533" s="15">
        <f ca="1">(BE533*DCF!M$10-DCF!M$5*MAX(BE533*DCF!M$10,0)-MAX(BE533-BD533,0)/Inputs!$B$10)*DCF!M$6</f>
        <v>3483.5367559067531</v>
      </c>
      <c r="CM533" s="15">
        <f ca="1">(BF533*DCF!C$28-DCF!C$5*MAX(BF533*DCF!C$28,0)-MAX(BF533-Inputs!$B$13,0)/Inputs!$B$17)*DCF!C$6</f>
        <v>3545.2977567514868</v>
      </c>
      <c r="CN533" s="15">
        <f ca="1">(BG533*DCF!D$28-DCF!D$5*MAX(BG533*DCF!D$28,0)-MAX(BG533-BF533,0)/Inputs!$B$17)*DCF!D$6</f>
        <v>3704.2498309274647</v>
      </c>
      <c r="CO533" s="15">
        <f ca="1">(BH533*DCF!E$28-DCF!E$5*MAX(BH533*DCF!E$28,0)-MAX(BH533-BG533,0)/Inputs!$B$17)*DCF!E$6</f>
        <v>2942.7428833004988</v>
      </c>
      <c r="CP533" s="15">
        <f ca="1">(BI533*DCF!F$28-DCF!F$5*MAX(BI533*DCF!F$28,0)-MAX(BI533-BH533,0)/Inputs!$B$17)*DCF!F$6</f>
        <v>2862.7839977168196</v>
      </c>
      <c r="CQ533" s="15">
        <f ca="1">(BJ533*DCF!G$28-DCF!G$5*MAX(BJ533*DCF!G$28,0)-MAX(BJ533-BI533,0)/Inputs!$B$17)*DCF!G$6</f>
        <v>3231.2584353953202</v>
      </c>
      <c r="CR533" s="15">
        <f ca="1">(BK533*DCF!H$28-DCF!H$5*MAX(BK533*DCF!H$28,0)-MAX(BK533-BJ533,0)/Inputs!$B$17)*DCF!H$6</f>
        <v>4206.0136211469589</v>
      </c>
      <c r="CS533" s="15">
        <f ca="1">(BL533*DCF!I$28-DCF!I$5*MAX(BL533*DCF!I$28,0)-MAX(BL533-BK533,0)/Inputs!$B$17)*DCF!I$6</f>
        <v>4437.2748863793513</v>
      </c>
      <c r="CT533" s="15">
        <f ca="1">(BM533*DCF!J$28-DCF!J$5*MAX(BM533*DCF!J$28,0)-MAX(BM533-BL533,0)/Inputs!$B$17)*DCF!J$6</f>
        <v>4579.0998556351442</v>
      </c>
      <c r="CU533" s="15">
        <f ca="1">(BN533*DCF!K$28-DCF!K$5*MAX(BN533*DCF!K$28,0)-MAX(BN533-BM533,0)/Inputs!$B$17)*DCF!K$6</f>
        <v>5722.9327107240088</v>
      </c>
      <c r="CV533" s="15">
        <f ca="1">(BO533*DCF!L$28-DCF!L$5*MAX(BO533*DCF!L$28,0)-MAX(BO533-BN533,0)/Inputs!$B$17)*DCF!L$6</f>
        <v>7497.4401242554104</v>
      </c>
      <c r="CW533" s="15">
        <f ca="1">(BP533*DCF!M$28-DCF!M$5*MAX(BP533*DCF!M$28,0)-MAX(BP533-BO533,0)/Inputs!$B$17)*DCF!M$6</f>
        <v>9509.5923278966002</v>
      </c>
      <c r="CX533" s="15">
        <f ca="1">(BQ533*DCF!C$46-DCF!C$5*MAX(BQ533*DCF!C$46,0)-MAX(BQ533-Inputs!$B$20,0)/Inputs!$B$24)*DCF!C$6</f>
        <v>-1008.3787724655756</v>
      </c>
      <c r="CY533" s="15">
        <f ca="1">(BR533*DCF!D$46-DCF!D$5*MAX(BR533*DCF!D$46,0)-MAX(BR533-BQ533,0)/Inputs!$B$24)*DCF!D$6</f>
        <v>-676.22628390076238</v>
      </c>
      <c r="CZ533" s="15">
        <f ca="1">(BS533*DCF!E$46-DCF!E$5*MAX(BS533*DCF!E$46,0)-MAX(BS533-BR533,0)/Inputs!$B$24)*DCF!E$6</f>
        <v>-406.02148529771733</v>
      </c>
      <c r="DA533" s="15">
        <f ca="1">(BT533*DCF!F$46-DCF!F$5*MAX(BT533*DCF!F$46,0)-MAX(BT533-BS533,0)/Inputs!$B$24)*DCF!F$6</f>
        <v>-1384.9768211003213</v>
      </c>
      <c r="DB533" s="15">
        <f ca="1">(BU533*DCF!G$46-DCF!G$5*MAX(BU533*DCF!G$46,0)-MAX(BU533-BT533,0)/Inputs!$B$24)*DCF!G$6</f>
        <v>-1534.1095330250942</v>
      </c>
      <c r="DC533" s="15">
        <f ca="1">(BV533*DCF!H$46-DCF!H$5*MAX(BV533*DCF!H$46,0)-MAX(BV533-BU533,0)/Inputs!$B$24)*DCF!H$6</f>
        <v>-2124.8712172858495</v>
      </c>
      <c r="DD533" s="15">
        <f ca="1">(BW533*DCF!I$46-DCF!I$5*MAX(BW533*DCF!I$46,0)-MAX(BW533-BV533,0)/Inputs!$B$24)*DCF!I$6</f>
        <v>-1250.3049253910049</v>
      </c>
      <c r="DE533" s="15">
        <f ca="1">(BX533*DCF!J$46-DCF!J$5*MAX(BX533*DCF!J$46,0)-MAX(BX533-BW533,0)/Inputs!$B$24)*DCF!J$6</f>
        <v>-496.76755258024968</v>
      </c>
      <c r="DF533" s="15">
        <f ca="1">(BY533*DCF!K$46-DCF!K$5*MAX(BY533*DCF!K$46,0)-MAX(BY533-BX533,0)/Inputs!$B$24)*DCF!K$6</f>
        <v>-905.6951752153708</v>
      </c>
      <c r="DG533" s="15">
        <f ca="1">(BZ533*DCF!L$46-DCF!L$5*MAX(BZ533*DCF!L$46,0)-MAX(BZ533-BY533,0)/Inputs!$B$24)*DCF!L$6</f>
        <v>-1331.2135269918858</v>
      </c>
      <c r="DH533" s="15">
        <f ca="1">(CA533*DCF!M$46-DCF!M$5*MAX(CA533*DCF!M$46,0)-MAX(CA533-BZ533,0)/Inputs!$B$24)*DCF!M$6</f>
        <v>11.08295731219267</v>
      </c>
      <c r="DI533" s="15">
        <f ca="1">SUM(CB533:CL533)+BE533*DCF!M$10*(1+Inputs!$B$30)*(1-Inputs!$B$33)*(1-Inputs!$B$30/Inputs!$B$31)/(Inputs!$B$29-Inputs!$B$30)*DCF!M$6</f>
        <v>111734.21795457847</v>
      </c>
      <c r="DJ533" s="15">
        <f ca="1">SUM(CM533:CW533)+BP533*DCF!M$28*(1+Inputs!$B$30)*(1-Inputs!$B$33)*(1-Inputs!$B$30/Inputs!$B$31)/(Inputs!$B$29-Inputs!$B$30)*DCF!M$6</f>
        <v>271040.14952408028</v>
      </c>
      <c r="DK533" s="15">
        <f ca="1">SUM(CX533:DH533)+CA533*DCF!M$46*(1+Inputs!$B$30)*(1-Inputs!$B$33)*(1-Inputs!$B$30/Inputs!$B$31)/(Inputs!$B$29-Inputs!$B$30)*DCF!M$6</f>
        <v>162162.54566176378</v>
      </c>
      <c r="DM533" s="15">
        <f ca="1">DI533+DJ533+DK533+Inputs!$B$34+Inputs!$B$36-Inputs!$B$35</f>
        <v>621787.91314042255</v>
      </c>
    </row>
    <row r="534" spans="1:117" x14ac:dyDescent="0.75">
      <c r="A534" s="11">
        <v>521</v>
      </c>
      <c r="C534" s="23">
        <f t="shared" ref="C534:M543" ca="1" si="322">_xlfn.NORM.S.INV(RAND())</f>
        <v>0.96962660431777969</v>
      </c>
      <c r="D534" s="23">
        <f t="shared" ca="1" si="322"/>
        <v>-0.13960396229237534</v>
      </c>
      <c r="E534" s="23">
        <f t="shared" ca="1" si="322"/>
        <v>-1.3438635929222063</v>
      </c>
      <c r="F534" s="23">
        <f t="shared" ca="1" si="322"/>
        <v>-0.27286343505115646</v>
      </c>
      <c r="G534" s="23">
        <f t="shared" ca="1" si="322"/>
        <v>-0.80692426670568218</v>
      </c>
      <c r="H534" s="23">
        <f t="shared" ca="1" si="322"/>
        <v>1.3758087222699102</v>
      </c>
      <c r="I534" s="23">
        <f t="shared" ca="1" si="322"/>
        <v>-2.6366906049691923E-2</v>
      </c>
      <c r="J534" s="23">
        <f t="shared" ca="1" si="322"/>
        <v>0.40496713145630975</v>
      </c>
      <c r="K534" s="23">
        <f t="shared" ca="1" si="322"/>
        <v>-1.0673217172074783</v>
      </c>
      <c r="L534" s="23">
        <f t="shared" ca="1" si="322"/>
        <v>2.4341204981624678</v>
      </c>
      <c r="M534" s="23">
        <f t="shared" ca="1" si="322"/>
        <v>0.89823097568701327</v>
      </c>
      <c r="N534" s="23">
        <f ca="1">SQRT(Inputs!$B$38)*C534+SQRT(1-Inputs!$B$38)*_xlfn.NORM.S.INV(RAND())</f>
        <v>-1.3046107527312465</v>
      </c>
      <c r="O534" s="23">
        <f ca="1">SQRT(Inputs!$B$38)*D534+SQRT(1-Inputs!$B$38)*_xlfn.NORM.S.INV(RAND())</f>
        <v>-0.16377198876057097</v>
      </c>
      <c r="P534" s="23">
        <f ca="1">SQRT(Inputs!$B$38)*E534+SQRT(1-Inputs!$B$38)*_xlfn.NORM.S.INV(RAND())</f>
        <v>-2.338997370816748</v>
      </c>
      <c r="Q534" s="23">
        <f ca="1">SQRT(Inputs!$B$38)*F534+SQRT(1-Inputs!$B$38)*_xlfn.NORM.S.INV(RAND())</f>
        <v>-0.74111187700378722</v>
      </c>
      <c r="R534" s="23">
        <f ca="1">SQRT(Inputs!$B$38)*G534+SQRT(1-Inputs!$B$38)*_xlfn.NORM.S.INV(RAND())</f>
        <v>-1.1794673868653103</v>
      </c>
      <c r="S534" s="23">
        <f ca="1">SQRT(Inputs!$B$38)*H534+SQRT(1-Inputs!$B$38)*_xlfn.NORM.S.INV(RAND())</f>
        <v>-0.7416773179093763</v>
      </c>
      <c r="T534" s="23">
        <f ca="1">SQRT(Inputs!$B$38)*I534+SQRT(1-Inputs!$B$38)*_xlfn.NORM.S.INV(RAND())</f>
        <v>-0.93111225333701553</v>
      </c>
      <c r="U534" s="23">
        <f ca="1">SQRT(Inputs!$B$38)*J534+SQRT(1-Inputs!$B$38)*_xlfn.NORM.S.INV(RAND())</f>
        <v>-0.81363332464069227</v>
      </c>
      <c r="V534" s="23">
        <f ca="1">SQRT(Inputs!$B$38)*K534+SQRT(1-Inputs!$B$38)*_xlfn.NORM.S.INV(RAND())</f>
        <v>-0.18816356364476744</v>
      </c>
      <c r="W534" s="23">
        <f ca="1">SQRT(Inputs!$B$38)*L534+SQRT(1-Inputs!$B$38)*_xlfn.NORM.S.INV(RAND())</f>
        <v>0.5049382099409585</v>
      </c>
      <c r="X534" s="23">
        <f ca="1">SQRT(Inputs!$B$38)*M534+SQRT(1-Inputs!$B$38)*_xlfn.NORM.S.INV(RAND())</f>
        <v>1.8613553517075272</v>
      </c>
      <c r="Y534" s="23">
        <f ca="1">SQRT(Inputs!$B$38)*C534+SQRT(1-Inputs!$B$38)*_xlfn.NORM.S.INV(RAND())</f>
        <v>1.1429922963509116</v>
      </c>
      <c r="Z534" s="23">
        <f ca="1">SQRT(Inputs!$B$38)*D534+SQRT(1-Inputs!$B$38)*_xlfn.NORM.S.INV(RAND())</f>
        <v>-1.7209406275398154</v>
      </c>
      <c r="AA534" s="23">
        <f ca="1">SQRT(Inputs!$B$38)*E534+SQRT(1-Inputs!$B$38)*_xlfn.NORM.S.INV(RAND())</f>
        <v>-0.25945952555973117</v>
      </c>
      <c r="AB534" s="23">
        <f ca="1">SQRT(Inputs!$B$38)*F534+SQRT(1-Inputs!$B$38)*_xlfn.NORM.S.INV(RAND())</f>
        <v>-0.46808223666142124</v>
      </c>
      <c r="AC534" s="23">
        <f ca="1">SQRT(Inputs!$B$38)*G534+SQRT(1-Inputs!$B$38)*_xlfn.NORM.S.INV(RAND())</f>
        <v>-0.20260925176182232</v>
      </c>
      <c r="AD534" s="23">
        <f ca="1">SQRT(Inputs!$B$38)*H534+SQRT(1-Inputs!$B$38)*_xlfn.NORM.S.INV(RAND())</f>
        <v>-0.96843926706336525</v>
      </c>
      <c r="AE534" s="23">
        <f ca="1">SQRT(Inputs!$B$38)*I534+SQRT(1-Inputs!$B$38)*_xlfn.NORM.S.INV(RAND())</f>
        <v>0.41136148079904156</v>
      </c>
      <c r="AF534" s="23">
        <f ca="1">SQRT(Inputs!$B$38)*J534+SQRT(1-Inputs!$B$38)*_xlfn.NORM.S.INV(RAND())</f>
        <v>0.32498820286299629</v>
      </c>
      <c r="AG534" s="23">
        <f ca="1">SQRT(Inputs!$B$38)*K534+SQRT(1-Inputs!$B$38)*_xlfn.NORM.S.INV(RAND())</f>
        <v>9.5257232231000799E-3</v>
      </c>
      <c r="AH534" s="23">
        <f ca="1">SQRT(Inputs!$B$38)*L534+SQRT(1-Inputs!$B$38)*_xlfn.NORM.S.INV(RAND())</f>
        <v>2.1165804971325142</v>
      </c>
      <c r="AI534" s="23">
        <f ca="1">SQRT(Inputs!$B$38)*M534+SQRT(1-Inputs!$B$38)*_xlfn.NORM.S.INV(RAND())</f>
        <v>0.18636823478412995</v>
      </c>
      <c r="AJ534" s="23">
        <f ca="1">SQRT(Inputs!$B$38)*C534+SQRT(1-Inputs!$B$38)*_xlfn.NORM.S.INV(RAND())</f>
        <v>-0.66830609850580491</v>
      </c>
      <c r="AK534" s="23">
        <f ca="1">SQRT(Inputs!$B$38)*D534+SQRT(1-Inputs!$B$38)*_xlfn.NORM.S.INV(RAND())</f>
        <v>-0.94451238306896601</v>
      </c>
      <c r="AL534" s="23">
        <f ca="1">SQRT(Inputs!$B$38)*E534+SQRT(1-Inputs!$B$38)*_xlfn.NORM.S.INV(RAND())</f>
        <v>-0.55746577273957798</v>
      </c>
      <c r="AM534" s="23">
        <f ca="1">SQRT(Inputs!$B$38)*F534+SQRT(1-Inputs!$B$38)*_xlfn.NORM.S.INV(RAND())</f>
        <v>-0.86808773118081184</v>
      </c>
      <c r="AN534" s="23">
        <f ca="1">SQRT(Inputs!$B$38)*G534+SQRT(1-Inputs!$B$38)*_xlfn.NORM.S.INV(RAND())</f>
        <v>-0.20180511924151842</v>
      </c>
      <c r="AO534" s="23">
        <f ca="1">SQRT(Inputs!$B$38)*H534+SQRT(1-Inputs!$B$38)*_xlfn.NORM.S.INV(RAND())</f>
        <v>1.3794294253390236</v>
      </c>
      <c r="AP534" s="23">
        <f ca="1">SQRT(Inputs!$B$38)*I534+SQRT(1-Inputs!$B$38)*_xlfn.NORM.S.INV(RAND())</f>
        <v>5.0395801785729298E-2</v>
      </c>
      <c r="AQ534" s="23">
        <f ca="1">SQRT(Inputs!$B$38)*J534+SQRT(1-Inputs!$B$38)*_xlfn.NORM.S.INV(RAND())</f>
        <v>0.28393319599694511</v>
      </c>
      <c r="AR534" s="23">
        <f ca="1">SQRT(Inputs!$B$38)*K534+SQRT(1-Inputs!$B$38)*_xlfn.NORM.S.INV(RAND())</f>
        <v>-0.85315803081649477</v>
      </c>
      <c r="AS534" s="23">
        <f ca="1">SQRT(Inputs!$B$38)*L534+SQRT(1-Inputs!$B$38)*_xlfn.NORM.S.INV(RAND())</f>
        <v>0.65097662198505135</v>
      </c>
      <c r="AT534" s="23">
        <f ca="1">SQRT(Inputs!$B$38)*M534+SQRT(1-Inputs!$B$38)*_xlfn.NORM.S.INV(RAND())</f>
        <v>0.31244768709309484</v>
      </c>
      <c r="AU534" s="15">
        <f ca="1">Inputs!$B$6*EXP($B$8-0.5*C$5^2+C$5*N534)</f>
        <v>4017.5641356898432</v>
      </c>
      <c r="AV534" s="15">
        <f t="shared" ca="1" si="292"/>
        <v>4773.9733264768893</v>
      </c>
      <c r="AW534" s="15">
        <f t="shared" ca="1" si="293"/>
        <v>4246.0446394246519</v>
      </c>
      <c r="AX534" s="15">
        <f t="shared" ca="1" si="294"/>
        <v>4725.5624737199387</v>
      </c>
      <c r="AY534" s="15">
        <f t="shared" ca="1" si="295"/>
        <v>5031.9692061376873</v>
      </c>
      <c r="AZ534" s="15">
        <f t="shared" ca="1" si="296"/>
        <v>5671.577322356392</v>
      </c>
      <c r="BA534" s="15">
        <f t="shared" ca="1" si="297"/>
        <v>6296.1138994453095</v>
      </c>
      <c r="BB534" s="15">
        <f t="shared" ca="1" si="298"/>
        <v>7104.9240094395418</v>
      </c>
      <c r="BC534" s="15">
        <f t="shared" ca="1" si="299"/>
        <v>8545.0975761575246</v>
      </c>
      <c r="BD534" s="15">
        <f t="shared" ca="1" si="300"/>
        <v>10974.827206583797</v>
      </c>
      <c r="BE534" s="15">
        <f t="shared" ca="1" si="301"/>
        <v>15932.82303108029</v>
      </c>
      <c r="BF534" s="15">
        <f ca="1">Inputs!$B$13*EXP($B$9-0.5*C$6^2+C$6*Y534)</f>
        <v>17348.560506827846</v>
      </c>
      <c r="BG534" s="15">
        <f t="shared" ca="1" si="302"/>
        <v>15499.370571935131</v>
      </c>
      <c r="BH534" s="15">
        <f t="shared" ca="1" si="303"/>
        <v>18139.728311144077</v>
      </c>
      <c r="BI534" s="15">
        <f t="shared" ca="1" si="304"/>
        <v>20662.17148680058</v>
      </c>
      <c r="BJ534" s="15">
        <f t="shared" ca="1" si="305"/>
        <v>24601.392568977291</v>
      </c>
      <c r="BK534" s="15">
        <f t="shared" ca="1" si="306"/>
        <v>26463.904199979363</v>
      </c>
      <c r="BL534" s="15">
        <f t="shared" ca="1" si="307"/>
        <v>34287.689453107894</v>
      </c>
      <c r="BM534" s="15">
        <f t="shared" ca="1" si="308"/>
        <v>43883.364434014286</v>
      </c>
      <c r="BN534" s="15">
        <f t="shared" ca="1" si="309"/>
        <v>54032.687286204775</v>
      </c>
      <c r="BO534" s="15">
        <f t="shared" ca="1" si="310"/>
        <v>85026.057770275132</v>
      </c>
      <c r="BP534" s="15">
        <f t="shared" ca="1" si="311"/>
        <v>106884.33352274408</v>
      </c>
      <c r="BQ534" s="15">
        <f ca="1">Inputs!$B$20*EXP($B$10-0.5*C$7^2+C$7*AJ534)</f>
        <v>3384.2651851841283</v>
      </c>
      <c r="BR534" s="15">
        <f t="shared" ca="1" si="312"/>
        <v>3401.9883453182347</v>
      </c>
      <c r="BS534" s="15">
        <f t="shared" ca="1" si="313"/>
        <v>3969.4262840954184</v>
      </c>
      <c r="BT534" s="15">
        <f t="shared" ca="1" si="314"/>
        <v>4358.3568608329415</v>
      </c>
      <c r="BU534" s="15">
        <f t="shared" ca="1" si="315"/>
        <v>5752.2996085472014</v>
      </c>
      <c r="BV534" s="15">
        <f t="shared" ca="1" si="316"/>
        <v>10920.191334551011</v>
      </c>
      <c r="BW534" s="15">
        <f t="shared" ca="1" si="317"/>
        <v>15401.918423572211</v>
      </c>
      <c r="BX534" s="15">
        <f t="shared" ca="1" si="318"/>
        <v>22803.82869337103</v>
      </c>
      <c r="BY534" s="15">
        <f t="shared" ca="1" si="319"/>
        <v>27139.919807921251</v>
      </c>
      <c r="BZ534" s="15">
        <f t="shared" ca="1" si="320"/>
        <v>42922.228254366644</v>
      </c>
      <c r="CA534" s="15">
        <f t="shared" ca="1" si="321"/>
        <v>63734.964079945392</v>
      </c>
      <c r="CB534" s="15">
        <f ca="1">(AU534*DCF!C$10-DCF!C$5*MAX(AU534*DCF!C$10,0)-MAX(AU534-Inputs!$B$6,0)/Inputs!$B$10)*DCF!C$6</f>
        <v>1031.7470930411857</v>
      </c>
      <c r="CC534" s="15">
        <f ca="1">(AV534*DCF!D$10-DCF!D$5*MAX(AV534*DCF!D$10,0)-MAX(AV534-AU534,0)/Inputs!$B$10)*DCF!D$6</f>
        <v>979.193071182533</v>
      </c>
      <c r="CD534" s="15">
        <f ca="1">(AW534*DCF!E$10-DCF!E$5*MAX(AW534*DCF!E$10,0)-MAX(AW534-AV534,0)/Inputs!$B$10)*DCF!E$6</f>
        <v>980.34411590118452</v>
      </c>
      <c r="CE534" s="15">
        <f ca="1">(AX534*DCF!F$10-DCF!F$5*MAX(AX534*DCF!F$10,0)-MAX(AX534-AW534,0)/Inputs!$B$10)*DCF!F$6</f>
        <v>931.80698428796245</v>
      </c>
      <c r="CF534" s="15">
        <f ca="1">(AY534*DCF!G$10-DCF!G$5*MAX(AY534*DCF!G$10,0)-MAX(AY534-AX534,0)/Inputs!$B$10)*DCF!G$6</f>
        <v>977.88950370048906</v>
      </c>
      <c r="CG534" s="15">
        <f ca="1">(AZ534*DCF!H$10-DCF!H$5*MAX(AZ534*DCF!H$10,0)-MAX(AZ534-AY534,0)/Inputs!$B$10)*DCF!H$6</f>
        <v>987.56691772918748</v>
      </c>
      <c r="CH534" s="15">
        <f ca="1">(BA534*DCF!I$10-DCF!I$5*MAX(BA534*DCF!I$10,0)-MAX(BA534-AZ534,0)/Inputs!$B$10)*DCF!I$6</f>
        <v>1047.6244460665719</v>
      </c>
      <c r="CI534" s="15">
        <f ca="1">(BB534*DCF!J$10-DCF!J$5*MAX(BB534*DCF!J$10,0)-MAX(BB534-BA534,0)/Inputs!$B$10)*DCF!J$6</f>
        <v>1096.6596016991957</v>
      </c>
      <c r="CJ534" s="15">
        <f ca="1">(BC534*DCF!K$10-DCF!K$5*MAX(BC534*DCF!K$10,0)-MAX(BC534-BB534,0)/Inputs!$B$10)*DCF!K$6</f>
        <v>1174.0210988342099</v>
      </c>
      <c r="CK534" s="15">
        <f ca="1">(BD534*DCF!L$10-DCF!L$5*MAX(BD534*DCF!L$10,0)-MAX(BD534-BC534,0)/Inputs!$B$10)*DCF!L$6</f>
        <v>1341.0092577417224</v>
      </c>
      <c r="CL534" s="15">
        <f ca="1">(BE534*DCF!M$10-DCF!M$5*MAX(BE534*DCF!M$10,0)-MAX(BE534-BD534,0)/Inputs!$B$10)*DCF!M$6</f>
        <v>1656.0418285989756</v>
      </c>
      <c r="CM534" s="15">
        <f ca="1">(BF534*DCF!C$28-DCF!C$5*MAX(BF534*DCF!C$28,0)-MAX(BF534-Inputs!$B$13,0)/Inputs!$B$17)*DCF!C$6</f>
        <v>3917.8630804031131</v>
      </c>
      <c r="CN534" s="15">
        <f ca="1">(BG534*DCF!D$28-DCF!D$5*MAX(BG534*DCF!D$28,0)-MAX(BG534-BF534,0)/Inputs!$B$17)*DCF!D$6</f>
        <v>4564.922107978733</v>
      </c>
      <c r="CO534" s="15">
        <f ca="1">(BH534*DCF!E$28-DCF!E$5*MAX(BH534*DCF!E$28,0)-MAX(BH534-BG534,0)/Inputs!$B$17)*DCF!E$6</f>
        <v>4617.11589531358</v>
      </c>
      <c r="CP534" s="15">
        <f ca="1">(BI534*DCF!F$28-DCF!F$5*MAX(BI534*DCF!F$28,0)-MAX(BI534-BH534,0)/Inputs!$B$17)*DCF!F$6</f>
        <v>5149.9846488646372</v>
      </c>
      <c r="CQ534" s="15">
        <f ca="1">(BJ534*DCF!G$28-DCF!G$5*MAX(BJ534*DCF!G$28,0)-MAX(BJ534-BI534,0)/Inputs!$B$17)*DCF!G$6</f>
        <v>5720.479880979301</v>
      </c>
      <c r="CR534" s="15">
        <f ca="1">(BK534*DCF!H$28-DCF!H$5*MAX(BK534*DCF!H$28,0)-MAX(BK534-BJ534,0)/Inputs!$B$17)*DCF!H$6</f>
        <v>6255.4334389487822</v>
      </c>
      <c r="CS534" s="15">
        <f ca="1">(BL534*DCF!I$28-DCF!I$5*MAX(BL534*DCF!I$28,0)-MAX(BL534-BK534,0)/Inputs!$B$17)*DCF!I$6</f>
        <v>6939.90127057882</v>
      </c>
      <c r="CT534" s="15">
        <f ca="1">(BM534*DCF!J$28-DCF!J$5*MAX(BM534*DCF!J$28,0)-MAX(BM534-BL534,0)/Inputs!$B$17)*DCF!J$6</f>
        <v>8517.3251917614562</v>
      </c>
      <c r="CU534" s="15">
        <f ca="1">(BN534*DCF!K$28-DCF!K$5*MAX(BN534*DCF!K$28,0)-MAX(BN534-BM534,0)/Inputs!$B$17)*DCF!K$6</f>
        <v>10167.640727675824</v>
      </c>
      <c r="CV534" s="15">
        <f ca="1">(BO534*DCF!L$28-DCF!L$5*MAX(BO534*DCF!L$28,0)-MAX(BO534-BN534,0)/Inputs!$B$17)*DCF!L$6</f>
        <v>13457.531660102899</v>
      </c>
      <c r="CW534" s="15">
        <f ca="1">(BP534*DCF!M$28-DCF!M$5*MAX(BP534*DCF!M$28,0)-MAX(BP534-BO534,0)/Inputs!$B$17)*DCF!M$6</f>
        <v>17825.545191093519</v>
      </c>
      <c r="CX534" s="15">
        <f ca="1">(BQ534*DCF!C$46-DCF!C$5*MAX(BQ534*DCF!C$46,0)-MAX(BQ534-Inputs!$B$20,0)/Inputs!$B$24)*DCF!C$6</f>
        <v>-866.23453938854152</v>
      </c>
      <c r="CY534" s="15">
        <f ca="1">(BR534*DCF!D$46-DCF!D$5*MAX(BR534*DCF!D$46,0)-MAX(BR534-BQ534,0)/Inputs!$B$24)*DCF!D$6</f>
        <v>-588.20240046569143</v>
      </c>
      <c r="CZ534" s="15">
        <f ca="1">(BS534*DCF!E$46-DCF!E$5*MAX(BS534*DCF!E$46,0)-MAX(BS534-BR534,0)/Inputs!$B$24)*DCF!E$6</f>
        <v>-693.05998353056123</v>
      </c>
      <c r="DA534" s="15">
        <f ca="1">(BT534*DCF!F$46-DCF!F$5*MAX(BT534*DCF!F$46,0)-MAX(BT534-BS534,0)/Inputs!$B$24)*DCF!F$6</f>
        <v>-459.02502026351459</v>
      </c>
      <c r="DB534" s="15">
        <f ca="1">(BU534*DCF!G$46-DCF!G$5*MAX(BU534*DCF!G$46,0)-MAX(BU534-BT534,0)/Inputs!$B$24)*DCF!G$6</f>
        <v>-662.39079306042879</v>
      </c>
      <c r="DC534" s="15">
        <f ca="1">(BV534*DCF!H$46-DCF!H$5*MAX(BV534*DCF!H$46,0)-MAX(BV534-BU534,0)/Inputs!$B$24)*DCF!H$6</f>
        <v>-1605.8906896577316</v>
      </c>
      <c r="DD534" s="15">
        <f ca="1">(BW534*DCF!I$46-DCF!I$5*MAX(BW534*DCF!I$46,0)-MAX(BW534-BV534,0)/Inputs!$B$24)*DCF!I$6</f>
        <v>-930.81719385974964</v>
      </c>
      <c r="DE534" s="15">
        <f ca="1">(BX534*DCF!J$46-DCF!J$5*MAX(BX534*DCF!J$46,0)-MAX(BX534-BW534,0)/Inputs!$B$24)*DCF!J$6</f>
        <v>-1006.3081384333286</v>
      </c>
      <c r="DF534" s="15">
        <f ca="1">(BY534*DCF!K$46-DCF!K$5*MAX(BY534*DCF!K$46,0)-MAX(BY534-BX534,0)/Inputs!$B$24)*DCF!K$6</f>
        <v>488.09588071815875</v>
      </c>
      <c r="DG534" s="15">
        <f ca="1">(BZ534*DCF!L$46-DCF!L$5*MAX(BZ534*DCF!L$46,0)-MAX(BZ534-BY534,0)/Inputs!$B$24)*DCF!L$6</f>
        <v>-604.5735969300307</v>
      </c>
      <c r="DH534" s="15">
        <f ca="1">(CA534*DCF!M$46-DCF!M$5*MAX(CA534*DCF!M$46,0)-MAX(CA534-BZ534,0)/Inputs!$B$24)*DCF!M$6</f>
        <v>645.53955647260739</v>
      </c>
      <c r="DI534" s="15">
        <f ca="1">SUM(CB534:CL534)+BE534*DCF!M$10*(1+Inputs!$B$30)*(1-Inputs!$B$33)*(1-Inputs!$B$30/Inputs!$B$31)/(Inputs!$B$29-Inputs!$B$30)*DCF!M$6</f>
        <v>56545.161104052619</v>
      </c>
      <c r="DJ534" s="15">
        <f ca="1">SUM(CM534:CW534)+BP534*DCF!M$28*(1+Inputs!$B$30)*(1-Inputs!$B$33)*(1-Inputs!$B$30/Inputs!$B$31)/(Inputs!$B$29-Inputs!$B$30)*DCF!M$6</f>
        <v>483747.76121741487</v>
      </c>
      <c r="DK534" s="15">
        <f ca="1">SUM(CX534:DH534)+CA534*DCF!M$46*(1+Inputs!$B$30)*(1-Inputs!$B$33)*(1-Inputs!$B$30/Inputs!$B$31)/(Inputs!$B$29-Inputs!$B$30)*DCF!M$6</f>
        <v>92258.937438343681</v>
      </c>
      <c r="DM534" s="15">
        <f ca="1">DI534+DJ534+DK534+Inputs!$B$34+Inputs!$B$36-Inputs!$B$35</f>
        <v>709402.85975981108</v>
      </c>
    </row>
    <row r="535" spans="1:117" x14ac:dyDescent="0.75">
      <c r="A535" s="11">
        <v>522</v>
      </c>
      <c r="C535" s="23">
        <f t="shared" ca="1" si="322"/>
        <v>0.28991046134279203</v>
      </c>
      <c r="D535" s="23">
        <f t="shared" ca="1" si="322"/>
        <v>-0.33069908721750119</v>
      </c>
      <c r="E535" s="23">
        <f t="shared" ca="1" si="322"/>
        <v>-0.41851960209124511</v>
      </c>
      <c r="F535" s="23">
        <f t="shared" ca="1" si="322"/>
        <v>0.24473109095293619</v>
      </c>
      <c r="G535" s="23">
        <f t="shared" ca="1" si="322"/>
        <v>2.3869311634540504</v>
      </c>
      <c r="H535" s="23">
        <f t="shared" ca="1" si="322"/>
        <v>-0.12973473917846176</v>
      </c>
      <c r="I535" s="23">
        <f t="shared" ca="1" si="322"/>
        <v>0.97394604586366595</v>
      </c>
      <c r="J535" s="23">
        <f t="shared" ca="1" si="322"/>
        <v>-1.2308816670815952</v>
      </c>
      <c r="K535" s="23">
        <f t="shared" ca="1" si="322"/>
        <v>-0.72092559177338111</v>
      </c>
      <c r="L535" s="23">
        <f t="shared" ca="1" si="322"/>
        <v>-7.152394152944724E-3</v>
      </c>
      <c r="M535" s="23">
        <f t="shared" ca="1" si="322"/>
        <v>-0.3193530060933526</v>
      </c>
      <c r="N535" s="23">
        <f ca="1">SQRT(Inputs!$B$38)*C535+SQRT(1-Inputs!$B$38)*_xlfn.NORM.S.INV(RAND())</f>
        <v>-0.69607525161478934</v>
      </c>
      <c r="O535" s="23">
        <f ca="1">SQRT(Inputs!$B$38)*D535+SQRT(1-Inputs!$B$38)*_xlfn.NORM.S.INV(RAND())</f>
        <v>-0.47606616892797038</v>
      </c>
      <c r="P535" s="23">
        <f ca="1">SQRT(Inputs!$B$38)*E535+SQRT(1-Inputs!$B$38)*_xlfn.NORM.S.INV(RAND())</f>
        <v>-1.2317048936226129</v>
      </c>
      <c r="Q535" s="23">
        <f ca="1">SQRT(Inputs!$B$38)*F535+SQRT(1-Inputs!$B$38)*_xlfn.NORM.S.INV(RAND())</f>
        <v>0.66683621119805681</v>
      </c>
      <c r="R535" s="23">
        <f ca="1">SQRT(Inputs!$B$38)*G535+SQRT(1-Inputs!$B$38)*_xlfn.NORM.S.INV(RAND())</f>
        <v>0.96849620640059975</v>
      </c>
      <c r="S535" s="23">
        <f ca="1">SQRT(Inputs!$B$38)*H535+SQRT(1-Inputs!$B$38)*_xlfn.NORM.S.INV(RAND())</f>
        <v>7.5290163591960751E-2</v>
      </c>
      <c r="T535" s="23">
        <f ca="1">SQRT(Inputs!$B$38)*I535+SQRT(1-Inputs!$B$38)*_xlfn.NORM.S.INV(RAND())</f>
        <v>0.65009051891476455</v>
      </c>
      <c r="U535" s="23">
        <f ca="1">SQRT(Inputs!$B$38)*J535+SQRT(1-Inputs!$B$38)*_xlfn.NORM.S.INV(RAND())</f>
        <v>-0.82037511502135441</v>
      </c>
      <c r="V535" s="23">
        <f ca="1">SQRT(Inputs!$B$38)*K535+SQRT(1-Inputs!$B$38)*_xlfn.NORM.S.INV(RAND())</f>
        <v>0.25355933219897442</v>
      </c>
      <c r="W535" s="23">
        <f ca="1">SQRT(Inputs!$B$38)*L535+SQRT(1-Inputs!$B$38)*_xlfn.NORM.S.INV(RAND())</f>
        <v>0.13476526525180227</v>
      </c>
      <c r="X535" s="23">
        <f ca="1">SQRT(Inputs!$B$38)*M535+SQRT(1-Inputs!$B$38)*_xlfn.NORM.S.INV(RAND())</f>
        <v>0.62175570419559589</v>
      </c>
      <c r="Y535" s="23">
        <f ca="1">SQRT(Inputs!$B$38)*C535+SQRT(1-Inputs!$B$38)*_xlfn.NORM.S.INV(RAND())</f>
        <v>0.19812252822881382</v>
      </c>
      <c r="Z535" s="23">
        <f ca="1">SQRT(Inputs!$B$38)*D535+SQRT(1-Inputs!$B$38)*_xlfn.NORM.S.INV(RAND())</f>
        <v>7.8519908070043581E-2</v>
      </c>
      <c r="AA535" s="23">
        <f ca="1">SQRT(Inputs!$B$38)*E535+SQRT(1-Inputs!$B$38)*_xlfn.NORM.S.INV(RAND())</f>
        <v>-1.4264810146547842</v>
      </c>
      <c r="AB535" s="23">
        <f ca="1">SQRT(Inputs!$B$38)*F535+SQRT(1-Inputs!$B$38)*_xlfn.NORM.S.INV(RAND())</f>
        <v>-3.8695174376278146E-2</v>
      </c>
      <c r="AC535" s="23">
        <f ca="1">SQRT(Inputs!$B$38)*G535+SQRT(1-Inputs!$B$38)*_xlfn.NORM.S.INV(RAND())</f>
        <v>1.0130891763748207</v>
      </c>
      <c r="AD535" s="23">
        <f ca="1">SQRT(Inputs!$B$38)*H535+SQRT(1-Inputs!$B$38)*_xlfn.NORM.S.INV(RAND())</f>
        <v>-1.2717588091060428</v>
      </c>
      <c r="AE535" s="23">
        <f ca="1">SQRT(Inputs!$B$38)*I535+SQRT(1-Inputs!$B$38)*_xlfn.NORM.S.INV(RAND())</f>
        <v>0.59511487988316281</v>
      </c>
      <c r="AF535" s="23">
        <f ca="1">SQRT(Inputs!$B$38)*J535+SQRT(1-Inputs!$B$38)*_xlfn.NORM.S.INV(RAND())</f>
        <v>-1.4861602236431266</v>
      </c>
      <c r="AG535" s="23">
        <f ca="1">SQRT(Inputs!$B$38)*K535+SQRT(1-Inputs!$B$38)*_xlfn.NORM.S.INV(RAND())</f>
        <v>-0.90270189071927753</v>
      </c>
      <c r="AH535" s="23">
        <f ca="1">SQRT(Inputs!$B$38)*L535+SQRT(1-Inputs!$B$38)*_xlfn.NORM.S.INV(RAND())</f>
        <v>-0.4411299805573341</v>
      </c>
      <c r="AI535" s="23">
        <f ca="1">SQRT(Inputs!$B$38)*M535+SQRT(1-Inputs!$B$38)*_xlfn.NORM.S.INV(RAND())</f>
        <v>-1.5704365687318136</v>
      </c>
      <c r="AJ535" s="23">
        <f ca="1">SQRT(Inputs!$B$38)*C535+SQRT(1-Inputs!$B$38)*_xlfn.NORM.S.INV(RAND())</f>
        <v>-0.49633377054634908</v>
      </c>
      <c r="AK535" s="23">
        <f ca="1">SQRT(Inputs!$B$38)*D535+SQRT(1-Inputs!$B$38)*_xlfn.NORM.S.INV(RAND())</f>
        <v>8.5132293821329169E-2</v>
      </c>
      <c r="AL535" s="23">
        <f ca="1">SQRT(Inputs!$B$38)*E535+SQRT(1-Inputs!$B$38)*_xlfn.NORM.S.INV(RAND())</f>
        <v>-1.7436514543199815</v>
      </c>
      <c r="AM535" s="23">
        <f ca="1">SQRT(Inputs!$B$38)*F535+SQRT(1-Inputs!$B$38)*_xlfn.NORM.S.INV(RAND())</f>
        <v>0.79230291699512356</v>
      </c>
      <c r="AN535" s="23">
        <f ca="1">SQRT(Inputs!$B$38)*G535+SQRT(1-Inputs!$B$38)*_xlfn.NORM.S.INV(RAND())</f>
        <v>0.3162265146473755</v>
      </c>
      <c r="AO535" s="23">
        <f ca="1">SQRT(Inputs!$B$38)*H535+SQRT(1-Inputs!$B$38)*_xlfn.NORM.S.INV(RAND())</f>
        <v>-0.49532487692278099</v>
      </c>
      <c r="AP535" s="23">
        <f ca="1">SQRT(Inputs!$B$38)*I535+SQRT(1-Inputs!$B$38)*_xlfn.NORM.S.INV(RAND())</f>
        <v>0.51040326555243576</v>
      </c>
      <c r="AQ535" s="23">
        <f ca="1">SQRT(Inputs!$B$38)*J535+SQRT(1-Inputs!$B$38)*_xlfn.NORM.S.INV(RAND())</f>
        <v>8.9371884985748884E-2</v>
      </c>
      <c r="AR535" s="23">
        <f ca="1">SQRT(Inputs!$B$38)*K535+SQRT(1-Inputs!$B$38)*_xlfn.NORM.S.INV(RAND())</f>
        <v>-0.96988862399807185</v>
      </c>
      <c r="AS535" s="23">
        <f ca="1">SQRT(Inputs!$B$38)*L535+SQRT(1-Inputs!$B$38)*_xlfn.NORM.S.INV(RAND())</f>
        <v>0.13733286536993122</v>
      </c>
      <c r="AT535" s="23">
        <f ca="1">SQRT(Inputs!$B$38)*M535+SQRT(1-Inputs!$B$38)*_xlfn.NORM.S.INV(RAND())</f>
        <v>0.42607235110689867</v>
      </c>
      <c r="AU535" s="15">
        <f ca="1">Inputs!$B$6*EXP($B$8-0.5*C$5^2+C$5*N535)</f>
        <v>4433.4643359321954</v>
      </c>
      <c r="AV535" s="15">
        <f t="shared" ca="1" si="292"/>
        <v>5031.7468711957781</v>
      </c>
      <c r="AW535" s="15">
        <f t="shared" ca="1" si="293"/>
        <v>5196.2075799290669</v>
      </c>
      <c r="AX535" s="15">
        <f t="shared" ca="1" si="294"/>
        <v>6895.2088442496524</v>
      </c>
      <c r="AY535" s="15">
        <f t="shared" ca="1" si="295"/>
        <v>9435.7706553621174</v>
      </c>
      <c r="AZ535" s="15">
        <f t="shared" ca="1" si="296"/>
        <v>11636.278897028167</v>
      </c>
      <c r="BA535" s="15">
        <f t="shared" ca="1" si="297"/>
        <v>15242.403475455876</v>
      </c>
      <c r="BB535" s="15">
        <f t="shared" ca="1" si="298"/>
        <v>17188.855761236307</v>
      </c>
      <c r="BC535" s="15">
        <f t="shared" ca="1" si="299"/>
        <v>21573.600852561911</v>
      </c>
      <c r="BD535" s="15">
        <f t="shared" ca="1" si="300"/>
        <v>26764.952304224564</v>
      </c>
      <c r="BE535" s="15">
        <f t="shared" ca="1" si="301"/>
        <v>34707.897781694483</v>
      </c>
      <c r="BF535" s="15">
        <f ca="1">Inputs!$B$13*EXP($B$9-0.5*C$6^2+C$6*Y535)</f>
        <v>14385.076079749106</v>
      </c>
      <c r="BG535" s="15">
        <f t="shared" ca="1" si="302"/>
        <v>17781.755423763785</v>
      </c>
      <c r="BH535" s="15">
        <f t="shared" ca="1" si="303"/>
        <v>17148.639863483422</v>
      </c>
      <c r="BI535" s="15">
        <f t="shared" ca="1" si="304"/>
        <v>20867.856122464811</v>
      </c>
      <c r="BJ535" s="15">
        <f t="shared" ca="1" si="305"/>
        <v>29605.080174540326</v>
      </c>
      <c r="BK535" s="15">
        <f t="shared" ca="1" si="306"/>
        <v>30558.097202925394</v>
      </c>
      <c r="BL535" s="15">
        <f t="shared" ca="1" si="307"/>
        <v>40546.411641862898</v>
      </c>
      <c r="BM535" s="15">
        <f t="shared" ca="1" si="308"/>
        <v>41438.136106461847</v>
      </c>
      <c r="BN535" s="15">
        <f t="shared" ca="1" si="309"/>
        <v>45738.386373324916</v>
      </c>
      <c r="BO535" s="15">
        <f t="shared" ca="1" si="310"/>
        <v>53463.417410724571</v>
      </c>
      <c r="BP535" s="15">
        <f t="shared" ca="1" si="311"/>
        <v>55077.841992495079</v>
      </c>
      <c r="BQ535" s="15">
        <f ca="1">Inputs!$B$20*EXP($B$10-0.5*C$7^2+C$7*AJ535)</f>
        <v>3597.1159906058365</v>
      </c>
      <c r="BR535" s="15">
        <f t="shared" ca="1" si="312"/>
        <v>5014.5828829225502</v>
      </c>
      <c r="BS535" s="15">
        <f t="shared" ca="1" si="313"/>
        <v>4161.7504581064341</v>
      </c>
      <c r="BT535" s="15">
        <f t="shared" ca="1" si="314"/>
        <v>7063.8011759180054</v>
      </c>
      <c r="BU535" s="15">
        <f t="shared" ca="1" si="315"/>
        <v>10568.056844284727</v>
      </c>
      <c r="BV535" s="15">
        <f t="shared" ca="1" si="316"/>
        <v>13150.638327836048</v>
      </c>
      <c r="BW535" s="15">
        <f t="shared" ca="1" si="317"/>
        <v>20444.402180617308</v>
      </c>
      <c r="BX535" s="15">
        <f t="shared" ca="1" si="318"/>
        <v>29111.723892603997</v>
      </c>
      <c r="BY535" s="15">
        <f t="shared" ca="1" si="319"/>
        <v>33882.029828730425</v>
      </c>
      <c r="BZ535" s="15">
        <f t="shared" ca="1" si="320"/>
        <v>48756.758279138499</v>
      </c>
      <c r="CA535" s="15">
        <f t="shared" ca="1" si="321"/>
        <v>73875.295631051864</v>
      </c>
      <c r="CB535" s="15">
        <f ca="1">(AU535*DCF!C$10-DCF!C$5*MAX(AU535*DCF!C$10,0)-MAX(AU535-Inputs!$B$6,0)/Inputs!$B$10)*DCF!C$6</f>
        <v>1046.844564190792</v>
      </c>
      <c r="CC535" s="15">
        <f ca="1">(AV535*DCF!D$10-DCF!D$5*MAX(AV535*DCF!D$10,0)-MAX(AV535-AU535,0)/Inputs!$B$10)*DCF!D$6</f>
        <v>1080.5786728301493</v>
      </c>
      <c r="CD535" s="15">
        <f ca="1">(AW535*DCF!E$10-DCF!E$5*MAX(AW535*DCF!E$10,0)-MAX(AW535-AV535,0)/Inputs!$B$10)*DCF!E$6</f>
        <v>1162.678251342084</v>
      </c>
      <c r="CE535" s="15">
        <f ca="1">(AX535*DCF!F$10-DCF!F$5*MAX(AX535*DCF!F$10,0)-MAX(AX535-AW535,0)/Inputs!$B$10)*DCF!F$6</f>
        <v>1151.6930619974478</v>
      </c>
      <c r="CF535" s="15">
        <f ca="1">(AY535*DCF!G$10-DCF!G$5*MAX(AY535*DCF!G$10,0)-MAX(AY535-AX535,0)/Inputs!$B$10)*DCF!G$6</f>
        <v>1455.8048716415431</v>
      </c>
      <c r="CG535" s="15">
        <f ca="1">(AZ535*DCF!H$10-DCF!H$5*MAX(AZ535*DCF!H$10,0)-MAX(AZ535-AY535,0)/Inputs!$B$10)*DCF!H$6</f>
        <v>1868.4522067164221</v>
      </c>
      <c r="CH535" s="15">
        <f ca="1">(BA535*DCF!I$10-DCF!I$5*MAX(BA535*DCF!I$10,0)-MAX(BA535-AZ535,0)/Inputs!$B$10)*DCF!I$6</f>
        <v>2192.7002923462919</v>
      </c>
      <c r="CI535" s="15">
        <f ca="1">(BB535*DCF!J$10-DCF!J$5*MAX(BB535*DCF!J$10,0)-MAX(BB535-BA535,0)/Inputs!$B$10)*DCF!J$6</f>
        <v>2654.6947633978257</v>
      </c>
      <c r="CJ535" s="15">
        <f ca="1">(BC535*DCF!K$10-DCF!K$5*MAX(BC535*DCF!K$10,0)-MAX(BC535-BB535,0)/Inputs!$B$10)*DCF!K$6</f>
        <v>2859.205698538271</v>
      </c>
      <c r="CK535" s="15">
        <f ca="1">(BD535*DCF!L$10-DCF!L$5*MAX(BD535*DCF!L$10,0)-MAX(BD535-BC535,0)/Inputs!$B$10)*DCF!L$6</f>
        <v>3365.337970927626</v>
      </c>
      <c r="CL535" s="15">
        <f ca="1">(BE535*DCF!M$10-DCF!M$5*MAX(BE535*DCF!M$10,0)-MAX(BE535-BD535,0)/Inputs!$B$10)*DCF!M$6</f>
        <v>3948.8635836437124</v>
      </c>
      <c r="CM535" s="15">
        <f ca="1">(BF535*DCF!C$28-DCF!C$5*MAX(BF535*DCF!C$28,0)-MAX(BF535-Inputs!$B$13,0)/Inputs!$B$17)*DCF!C$6</f>
        <v>3697.8345571015975</v>
      </c>
      <c r="CN535" s="15">
        <f ca="1">(BG535*DCF!D$28-DCF!D$5*MAX(BG535*DCF!D$28,0)-MAX(BG535-BF535,0)/Inputs!$B$17)*DCF!D$6</f>
        <v>4512.469646787391</v>
      </c>
      <c r="CO535" s="15">
        <f ca="1">(BH535*DCF!E$28-DCF!E$5*MAX(BH535*DCF!E$28,0)-MAX(BH535-BG535,0)/Inputs!$B$17)*DCF!E$6</f>
        <v>4856.800165624345</v>
      </c>
      <c r="CP535" s="15">
        <f ca="1">(BI535*DCF!F$28-DCF!F$5*MAX(BI535*DCF!F$28,0)-MAX(BI535-BH535,0)/Inputs!$B$17)*DCF!F$6</f>
        <v>4987.9311532758966</v>
      </c>
      <c r="CQ535" s="15">
        <f ca="1">(BJ535*DCF!G$28-DCF!G$5*MAX(BJ535*DCF!G$28,0)-MAX(BJ535-BI535,0)/Inputs!$B$17)*DCF!G$6</f>
        <v>6211.7478920559752</v>
      </c>
      <c r="CR535" s="15">
        <f ca="1">(BK535*DCF!H$28-DCF!H$5*MAX(BK535*DCF!H$28,0)-MAX(BK535-BJ535,0)/Inputs!$B$17)*DCF!H$6</f>
        <v>7409.2824762945538</v>
      </c>
      <c r="CS535" s="15">
        <f ca="1">(BL535*DCF!I$28-DCF!I$5*MAX(BL535*DCF!I$28,0)-MAX(BL535-BK535,0)/Inputs!$B$17)*DCF!I$6</f>
        <v>8100.9825049888905</v>
      </c>
      <c r="CT535" s="15">
        <f ca="1">(BM535*DCF!J$28-DCF!J$5*MAX(BM535*DCF!J$28,0)-MAX(BM535-BL535,0)/Inputs!$B$17)*DCF!J$6</f>
        <v>9125.9090178718616</v>
      </c>
      <c r="CU535" s="15">
        <f ca="1">(BN535*DCF!K$28-DCF!K$5*MAX(BN535*DCF!K$28,0)-MAX(BN535-BM535,0)/Inputs!$B$17)*DCF!K$6</f>
        <v>9132.4569278081799</v>
      </c>
      <c r="CV535" s="15">
        <f ca="1">(BO535*DCF!L$28-DCF!L$5*MAX(BO535*DCF!L$28,0)-MAX(BO535-BN535,0)/Inputs!$B$17)*DCF!L$6</f>
        <v>9792.9738205513622</v>
      </c>
      <c r="CW535" s="15">
        <f ca="1">(BP535*DCF!M$28-DCF!M$5*MAX(BP535*DCF!M$28,0)-MAX(BP535-BO535,0)/Inputs!$B$17)*DCF!M$6</f>
        <v>10194.175113031148</v>
      </c>
      <c r="CX535" s="15">
        <f ca="1">(BQ535*DCF!C$46-DCF!C$5*MAX(BQ535*DCF!C$46,0)-MAX(BQ535-Inputs!$B$20,0)/Inputs!$B$24)*DCF!C$6</f>
        <v>-1013.7062290571615</v>
      </c>
      <c r="CY535" s="15">
        <f ca="1">(BR535*DCF!D$46-DCF!D$5*MAX(BR535*DCF!D$46,0)-MAX(BR535-BQ535,0)/Inputs!$B$24)*DCF!D$6</f>
        <v>-1460.6937134384348</v>
      </c>
      <c r="CZ535" s="15">
        <f ca="1">(BS535*DCF!E$46-DCF!E$5*MAX(BS535*DCF!E$46,0)-MAX(BS535-BR535,0)/Inputs!$B$24)*DCF!E$6</f>
        <v>-492.13423782228182</v>
      </c>
      <c r="DA535" s="15">
        <f ca="1">(BT535*DCF!F$46-DCF!F$5*MAX(BT535*DCF!F$46,0)-MAX(BT535-BS535,0)/Inputs!$B$24)*DCF!F$6</f>
        <v>-1571.159069564869</v>
      </c>
      <c r="DB535" s="15">
        <f ca="1">(BU535*DCF!G$46-DCF!G$5*MAX(BU535*DCF!G$46,0)-MAX(BU535-BT535,0)/Inputs!$B$24)*DCF!G$6</f>
        <v>-1534.2509235113382</v>
      </c>
      <c r="DC535" s="15">
        <f ca="1">(BV535*DCF!H$46-DCF!H$5*MAX(BV535*DCF!H$46,0)-MAX(BV535-BU535,0)/Inputs!$B$24)*DCF!H$6</f>
        <v>-802.52137227428852</v>
      </c>
      <c r="DD535" s="15">
        <f ca="1">(BW535*DCF!I$46-DCF!I$5*MAX(BW535*DCF!I$46,0)-MAX(BW535-BV535,0)/Inputs!$B$24)*DCF!I$6</f>
        <v>-1621.5860468675087</v>
      </c>
      <c r="DE535" s="15">
        <f ca="1">(BX535*DCF!J$46-DCF!J$5*MAX(BX535*DCF!J$46,0)-MAX(BX535-BW535,0)/Inputs!$B$24)*DCF!J$6</f>
        <v>-1077.2758239396505</v>
      </c>
      <c r="DF535" s="15">
        <f ca="1">(BY535*DCF!K$46-DCF!K$5*MAX(BY535*DCF!K$46,0)-MAX(BY535-BX535,0)/Inputs!$B$24)*DCF!K$6</f>
        <v>766.85661618657002</v>
      </c>
      <c r="DG535" s="15">
        <f ca="1">(BZ535*DCF!L$46-DCF!L$5*MAX(BZ535*DCF!L$46,0)-MAX(BZ535-BY535,0)/Inputs!$B$24)*DCF!L$6</f>
        <v>4.1289015366090744</v>
      </c>
      <c r="DH535" s="15">
        <f ca="1">(CA535*DCF!M$46-DCF!M$5*MAX(CA535*DCF!M$46,0)-MAX(CA535-BZ535,0)/Inputs!$B$24)*DCF!M$6</f>
        <v>540.3472449390589</v>
      </c>
      <c r="DI535" s="15">
        <f ca="1">SUM(CB535:CL535)+BE535*DCF!M$10*(1+Inputs!$B$30)*(1-Inputs!$B$33)*(1-Inputs!$B$30/Inputs!$B$31)/(Inputs!$B$29-Inputs!$B$30)*DCF!M$6</f>
        <v>119379.39242846184</v>
      </c>
      <c r="DJ535" s="15">
        <f ca="1">SUM(CM535:CW535)+BP535*DCF!M$28*(1+Inputs!$B$30)*(1-Inputs!$B$33)*(1-Inputs!$B$30/Inputs!$B$31)/(Inputs!$B$29-Inputs!$B$30)*DCF!M$6</f>
        <v>282399.04673428979</v>
      </c>
      <c r="DK535" s="15">
        <f ca="1">SUM(CX535:DH535)+CA535*DCF!M$46*(1+Inputs!$B$30)*(1-Inputs!$B$33)*(1-Inputs!$B$30/Inputs!$B$31)/(Inputs!$B$29-Inputs!$B$30)*DCF!M$6</f>
        <v>105957.96348000265</v>
      </c>
      <c r="DM535" s="15">
        <f ca="1">DI535+DJ535+DK535+Inputs!$B$34+Inputs!$B$36-Inputs!$B$35</f>
        <v>584587.40264275437</v>
      </c>
    </row>
    <row r="536" spans="1:117" x14ac:dyDescent="0.75">
      <c r="A536" s="11">
        <v>523</v>
      </c>
      <c r="C536" s="23">
        <f t="shared" ca="1" si="322"/>
        <v>1.9405461784963209</v>
      </c>
      <c r="D536" s="23">
        <f t="shared" ca="1" si="322"/>
        <v>-0.31938960133365557</v>
      </c>
      <c r="E536" s="23">
        <f t="shared" ca="1" si="322"/>
        <v>0.70691111106475735</v>
      </c>
      <c r="F536" s="23">
        <f t="shared" ca="1" si="322"/>
        <v>1.0628529219119458</v>
      </c>
      <c r="G536" s="23">
        <f t="shared" ca="1" si="322"/>
        <v>0.58920711543006754</v>
      </c>
      <c r="H536" s="23">
        <f t="shared" ca="1" si="322"/>
        <v>-0.48453605478491785</v>
      </c>
      <c r="I536" s="23">
        <f t="shared" ca="1" si="322"/>
        <v>-1.7611777893438343</v>
      </c>
      <c r="J536" s="23">
        <f t="shared" ca="1" si="322"/>
        <v>-0.62435677304014126</v>
      </c>
      <c r="K536" s="23">
        <f t="shared" ca="1" si="322"/>
        <v>0.20659676437263166</v>
      </c>
      <c r="L536" s="23">
        <f t="shared" ca="1" si="322"/>
        <v>-1.0064019734867997</v>
      </c>
      <c r="M536" s="23">
        <f t="shared" ca="1" si="322"/>
        <v>0.5559924097823814</v>
      </c>
      <c r="N536" s="23">
        <f ca="1">SQRT(Inputs!$B$38)*C536+SQRT(1-Inputs!$B$38)*_xlfn.NORM.S.INV(RAND())</f>
        <v>0.96604888028554337</v>
      </c>
      <c r="O536" s="23">
        <f ca="1">SQRT(Inputs!$B$38)*D536+SQRT(1-Inputs!$B$38)*_xlfn.NORM.S.INV(RAND())</f>
        <v>-1.0300021727712487</v>
      </c>
      <c r="P536" s="23">
        <f ca="1">SQRT(Inputs!$B$38)*E536+SQRT(1-Inputs!$B$38)*_xlfn.NORM.S.INV(RAND())</f>
        <v>0.26403462071348049</v>
      </c>
      <c r="Q536" s="23">
        <f ca="1">SQRT(Inputs!$B$38)*F536+SQRT(1-Inputs!$B$38)*_xlfn.NORM.S.INV(RAND())</f>
        <v>1.2410804674043459</v>
      </c>
      <c r="R536" s="23">
        <f ca="1">SQRT(Inputs!$B$38)*G536+SQRT(1-Inputs!$B$38)*_xlfn.NORM.S.INV(RAND())</f>
        <v>0.60171189550205995</v>
      </c>
      <c r="S536" s="23">
        <f ca="1">SQRT(Inputs!$B$38)*H536+SQRT(1-Inputs!$B$38)*_xlfn.NORM.S.INV(RAND())</f>
        <v>0.67554674242265855</v>
      </c>
      <c r="T536" s="23">
        <f ca="1">SQRT(Inputs!$B$38)*I536+SQRT(1-Inputs!$B$38)*_xlfn.NORM.S.INV(RAND())</f>
        <v>-3.2557441153191506</v>
      </c>
      <c r="U536" s="23">
        <f ca="1">SQRT(Inputs!$B$38)*J536+SQRT(1-Inputs!$B$38)*_xlfn.NORM.S.INV(RAND())</f>
        <v>-1.1413895745255647</v>
      </c>
      <c r="V536" s="23">
        <f ca="1">SQRT(Inputs!$B$38)*K536+SQRT(1-Inputs!$B$38)*_xlfn.NORM.S.INV(RAND())</f>
        <v>2.1762617911057709</v>
      </c>
      <c r="W536" s="23">
        <f ca="1">SQRT(Inputs!$B$38)*L536+SQRT(1-Inputs!$B$38)*_xlfn.NORM.S.INV(RAND())</f>
        <v>3.6594007635839532E-2</v>
      </c>
      <c r="X536" s="23">
        <f ca="1">SQRT(Inputs!$B$38)*M536+SQRT(1-Inputs!$B$38)*_xlfn.NORM.S.INV(RAND())</f>
        <v>0.67037613676771479</v>
      </c>
      <c r="Y536" s="23">
        <f ca="1">SQRT(Inputs!$B$38)*C536+SQRT(1-Inputs!$B$38)*_xlfn.NORM.S.INV(RAND())</f>
        <v>2.1568586110902492</v>
      </c>
      <c r="Z536" s="23">
        <f ca="1">SQRT(Inputs!$B$38)*D536+SQRT(1-Inputs!$B$38)*_xlfn.NORM.S.INV(RAND())</f>
        <v>2.170047402027496</v>
      </c>
      <c r="AA536" s="23">
        <f ca="1">SQRT(Inputs!$B$38)*E536+SQRT(1-Inputs!$B$38)*_xlfn.NORM.S.INV(RAND())</f>
        <v>-0.36988954719181755</v>
      </c>
      <c r="AB536" s="23">
        <f ca="1">SQRT(Inputs!$B$38)*F536+SQRT(1-Inputs!$B$38)*_xlfn.NORM.S.INV(RAND())</f>
        <v>0.43571637963129051</v>
      </c>
      <c r="AC536" s="23">
        <f ca="1">SQRT(Inputs!$B$38)*G536+SQRT(1-Inputs!$B$38)*_xlfn.NORM.S.INV(RAND())</f>
        <v>1.018418934424183</v>
      </c>
      <c r="AD536" s="23">
        <f ca="1">SQRT(Inputs!$B$38)*H536+SQRT(1-Inputs!$B$38)*_xlfn.NORM.S.INV(RAND())</f>
        <v>0.35139061203207933</v>
      </c>
      <c r="AE536" s="23">
        <f ca="1">SQRT(Inputs!$B$38)*I536+SQRT(1-Inputs!$B$38)*_xlfn.NORM.S.INV(RAND())</f>
        <v>1.7967361056972719E-2</v>
      </c>
      <c r="AF536" s="23">
        <f ca="1">SQRT(Inputs!$B$38)*J536+SQRT(1-Inputs!$B$38)*_xlfn.NORM.S.INV(RAND())</f>
        <v>0.45966297357572494</v>
      </c>
      <c r="AG536" s="23">
        <f ca="1">SQRT(Inputs!$B$38)*K536+SQRT(1-Inputs!$B$38)*_xlfn.NORM.S.INV(RAND())</f>
        <v>-0.88575466358430555</v>
      </c>
      <c r="AH536" s="23">
        <f ca="1">SQRT(Inputs!$B$38)*L536+SQRT(1-Inputs!$B$38)*_xlfn.NORM.S.INV(RAND())</f>
        <v>-0.52571068443166502</v>
      </c>
      <c r="AI536" s="23">
        <f ca="1">SQRT(Inputs!$B$38)*M536+SQRT(1-Inputs!$B$38)*_xlfn.NORM.S.INV(RAND())</f>
        <v>1.2803356290943702E-2</v>
      </c>
      <c r="AJ536" s="23">
        <f ca="1">SQRT(Inputs!$B$38)*C536+SQRT(1-Inputs!$B$38)*_xlfn.NORM.S.INV(RAND())</f>
        <v>1.2221907708233577</v>
      </c>
      <c r="AK536" s="23">
        <f ca="1">SQRT(Inputs!$B$38)*D536+SQRT(1-Inputs!$B$38)*_xlfn.NORM.S.INV(RAND())</f>
        <v>-1.5835656011000823</v>
      </c>
      <c r="AL536" s="23">
        <f ca="1">SQRT(Inputs!$B$38)*E536+SQRT(1-Inputs!$B$38)*_xlfn.NORM.S.INV(RAND())</f>
        <v>0.45086617153974567</v>
      </c>
      <c r="AM536" s="23">
        <f ca="1">SQRT(Inputs!$B$38)*F536+SQRT(1-Inputs!$B$38)*_xlfn.NORM.S.INV(RAND())</f>
        <v>1.8399559391969977</v>
      </c>
      <c r="AN536" s="23">
        <f ca="1">SQRT(Inputs!$B$38)*G536+SQRT(1-Inputs!$B$38)*_xlfn.NORM.S.INV(RAND())</f>
        <v>0.66086549295132824</v>
      </c>
      <c r="AO536" s="23">
        <f ca="1">SQRT(Inputs!$B$38)*H536+SQRT(1-Inputs!$B$38)*_xlfn.NORM.S.INV(RAND())</f>
        <v>0.85475120377722791</v>
      </c>
      <c r="AP536" s="23">
        <f ca="1">SQRT(Inputs!$B$38)*I536+SQRT(1-Inputs!$B$38)*_xlfn.NORM.S.INV(RAND())</f>
        <v>-1.0512563908100216</v>
      </c>
      <c r="AQ536" s="23">
        <f ca="1">SQRT(Inputs!$B$38)*J536+SQRT(1-Inputs!$B$38)*_xlfn.NORM.S.INV(RAND())</f>
        <v>0.32786309964421323</v>
      </c>
      <c r="AR536" s="23">
        <f ca="1">SQRT(Inputs!$B$38)*K536+SQRT(1-Inputs!$B$38)*_xlfn.NORM.S.INV(RAND())</f>
        <v>-0.39949899543169687</v>
      </c>
      <c r="AS536" s="23">
        <f ca="1">SQRT(Inputs!$B$38)*L536+SQRT(1-Inputs!$B$38)*_xlfn.NORM.S.INV(RAND())</f>
        <v>-0.47953753449447273</v>
      </c>
      <c r="AT536" s="23">
        <f ca="1">SQRT(Inputs!$B$38)*M536+SQRT(1-Inputs!$B$38)*_xlfn.NORM.S.INV(RAND())</f>
        <v>2.0356613904670944</v>
      </c>
      <c r="AU536" s="15">
        <f ca="1">Inputs!$B$6*EXP($B$8-0.5*C$5^2+C$5*N536)</f>
        <v>5802.1842434406117</v>
      </c>
      <c r="AV536" s="15">
        <f t="shared" ca="1" si="292"/>
        <v>6070.0936787407809</v>
      </c>
      <c r="AW536" s="15">
        <f t="shared" ca="1" si="293"/>
        <v>7669.7418508294722</v>
      </c>
      <c r="AX536" s="15">
        <f t="shared" ca="1" si="294"/>
        <v>10934.497591176932</v>
      </c>
      <c r="AY536" s="15">
        <f t="shared" ca="1" si="295"/>
        <v>14335.912868411409</v>
      </c>
      <c r="AZ536" s="15">
        <f t="shared" ca="1" si="296"/>
        <v>18887.258442974835</v>
      </c>
      <c r="BA536" s="15">
        <f t="shared" ca="1" si="297"/>
        <v>16439.017230226324</v>
      </c>
      <c r="BB536" s="15">
        <f t="shared" ca="1" si="298"/>
        <v>17951.528930976434</v>
      </c>
      <c r="BC536" s="15">
        <f t="shared" ca="1" si="299"/>
        <v>27125.728661884019</v>
      </c>
      <c r="BD536" s="15">
        <f t="shared" ca="1" si="300"/>
        <v>33345.514576712652</v>
      </c>
      <c r="BE536" s="15">
        <f t="shared" ca="1" si="301"/>
        <v>43433.264611756371</v>
      </c>
      <c r="BF536" s="15">
        <f ca="1">Inputs!$B$13*EXP($B$9-0.5*C$6^2+C$6*Y536)</f>
        <v>21210.708886282042</v>
      </c>
      <c r="BG536" s="15">
        <f t="shared" ca="1" si="302"/>
        <v>38239.910436852995</v>
      </c>
      <c r="BH536" s="15">
        <f t="shared" ca="1" si="303"/>
        <v>43941.937604625047</v>
      </c>
      <c r="BI536" s="15">
        <f t="shared" ca="1" si="304"/>
        <v>57522.804461727406</v>
      </c>
      <c r="BJ536" s="15">
        <f t="shared" ca="1" si="305"/>
        <v>81669.916336626615</v>
      </c>
      <c r="BK536" s="15">
        <f t="shared" ca="1" si="306"/>
        <v>105146.05296901207</v>
      </c>
      <c r="BL536" s="15">
        <f t="shared" ca="1" si="307"/>
        <v>129460.32450392901</v>
      </c>
      <c r="BM536" s="15">
        <f t="shared" ca="1" si="308"/>
        <v>168486.17604725601</v>
      </c>
      <c r="BN536" s="15">
        <f t="shared" ca="1" si="309"/>
        <v>186348.92957290242</v>
      </c>
      <c r="BO536" s="15">
        <f t="shared" ca="1" si="310"/>
        <v>215691.45221431958</v>
      </c>
      <c r="BP536" s="15">
        <f t="shared" ca="1" si="311"/>
        <v>265861.13813096186</v>
      </c>
      <c r="BQ536" s="15">
        <f ca="1">Inputs!$B$20*EXP($B$10-0.5*C$7^2+C$7*AJ536)</f>
        <v>6617.1404131615855</v>
      </c>
      <c r="BR536" s="15">
        <f t="shared" ca="1" si="312"/>
        <v>5429.9832627631031</v>
      </c>
      <c r="BS536" s="15">
        <f t="shared" ca="1" si="313"/>
        <v>8463.7591807703557</v>
      </c>
      <c r="BT536" s="15">
        <f t="shared" ca="1" si="314"/>
        <v>18909.683313712496</v>
      </c>
      <c r="BU536" s="15">
        <f t="shared" ca="1" si="315"/>
        <v>30750.892254728926</v>
      </c>
      <c r="BV536" s="15">
        <f t="shared" ca="1" si="316"/>
        <v>51869.116280103895</v>
      </c>
      <c r="BW536" s="15">
        <f t="shared" ca="1" si="317"/>
        <v>57941.755101939212</v>
      </c>
      <c r="BX536" s="15">
        <f t="shared" ca="1" si="318"/>
        <v>86546.467408997138</v>
      </c>
      <c r="BY536" s="15">
        <f t="shared" ca="1" si="319"/>
        <v>112342.79949873297</v>
      </c>
      <c r="BZ536" s="15">
        <f t="shared" ca="1" si="320"/>
        <v>144331.43733924782</v>
      </c>
      <c r="CA536" s="15">
        <f t="shared" ca="1" si="321"/>
        <v>291101.55848934292</v>
      </c>
      <c r="CB536" s="15">
        <f ca="1">(AU536*DCF!C$10-DCF!C$5*MAX(AU536*DCF!C$10,0)-MAX(AU536-Inputs!$B$6,0)/Inputs!$B$10)*DCF!C$6</f>
        <v>1037.0853472884946</v>
      </c>
      <c r="CC536" s="15">
        <f ca="1">(AV536*DCF!D$10-DCF!D$5*MAX(AV536*DCF!D$10,0)-MAX(AV536-AU536,0)/Inputs!$B$10)*DCF!D$6</f>
        <v>1414.2215065483454</v>
      </c>
      <c r="CD536" s="15">
        <f ca="1">(AW536*DCF!E$10-DCF!E$5*MAX(AW536*DCF!E$10,0)-MAX(AW536-AV536,0)/Inputs!$B$10)*DCF!E$6</f>
        <v>1410.5142888734799</v>
      </c>
      <c r="CE536" s="15">
        <f ca="1">(AX536*DCF!F$10-DCF!F$5*MAX(AX536*DCF!F$10,0)-MAX(AX536-AW536,0)/Inputs!$B$10)*DCF!F$6</f>
        <v>1707.6686712499829</v>
      </c>
      <c r="CF536" s="15">
        <f ca="1">(AY536*DCF!G$10-DCF!G$5*MAX(AY536*DCF!G$10,0)-MAX(AY536-AX536,0)/Inputs!$B$10)*DCF!G$6</f>
        <v>2299.9585178383281</v>
      </c>
      <c r="CG536" s="15">
        <f ca="1">(AZ536*DCF!H$10-DCF!H$5*MAX(AZ536*DCF!H$10,0)-MAX(AZ536-AY536,0)/Inputs!$B$10)*DCF!H$6</f>
        <v>2858.8017737709079</v>
      </c>
      <c r="CH536" s="15">
        <f ca="1">(BA536*DCF!I$10-DCF!I$5*MAX(BA536*DCF!I$10,0)-MAX(BA536-AZ536,0)/Inputs!$B$10)*DCF!I$6</f>
        <v>3002.8087507824148</v>
      </c>
      <c r="CI536" s="15">
        <f ca="1">(BB536*DCF!J$10-DCF!J$5*MAX(BB536*DCF!J$10,0)-MAX(BB536-BA536,0)/Inputs!$B$10)*DCF!J$6</f>
        <v>2851.3277938688516</v>
      </c>
      <c r="CJ536" s="15">
        <f ca="1">(BC536*DCF!K$10-DCF!K$5*MAX(BC536*DCF!K$10,0)-MAX(BC536-BB536,0)/Inputs!$B$10)*DCF!K$6</f>
        <v>3082.5583675061234</v>
      </c>
      <c r="CK536" s="15">
        <f ca="1">(BD536*DCF!L$10-DCF!L$5*MAX(BD536*DCF!L$10,0)-MAX(BD536-BC536,0)/Inputs!$B$10)*DCF!L$6</f>
        <v>4224.8186694830592</v>
      </c>
      <c r="CL536" s="15">
        <f ca="1">(BE536*DCF!M$10-DCF!M$5*MAX(BE536*DCF!M$10,0)-MAX(BE536-BD536,0)/Inputs!$B$10)*DCF!M$6</f>
        <v>4923.9058762263921</v>
      </c>
      <c r="CM536" s="15">
        <f ca="1">(BF536*DCF!C$28-DCF!C$5*MAX(BF536*DCF!C$28,0)-MAX(BF536-Inputs!$B$13,0)/Inputs!$B$17)*DCF!C$6</f>
        <v>4204.6143104543944</v>
      </c>
      <c r="CN536" s="15">
        <f ca="1">(BG536*DCF!D$28-DCF!D$5*MAX(BG536*DCF!D$28,0)-MAX(BG536-BF536,0)/Inputs!$B$17)*DCF!D$6</f>
        <v>7629.4261084854643</v>
      </c>
      <c r="CO536" s="15">
        <f ca="1">(BH536*DCF!E$28-DCF!E$5*MAX(BH536*DCF!E$28,0)-MAX(BH536-BG536,0)/Inputs!$B$17)*DCF!E$6</f>
        <v>11321.348111651179</v>
      </c>
      <c r="CP536" s="15">
        <f ca="1">(BI536*DCF!F$28-DCF!F$5*MAX(BI536*DCF!F$28,0)-MAX(BI536-BH536,0)/Inputs!$B$17)*DCF!F$6</f>
        <v>13143.314737766084</v>
      </c>
      <c r="CQ536" s="15">
        <f ca="1">(BJ536*DCF!G$28-DCF!G$5*MAX(BJ536*DCF!G$28,0)-MAX(BJ536-BI536,0)/Inputs!$B$17)*DCF!G$6</f>
        <v>17128.573748387858</v>
      </c>
      <c r="CR536" s="15">
        <f ca="1">(BK536*DCF!H$28-DCF!H$5*MAX(BK536*DCF!H$28,0)-MAX(BK536-BJ536,0)/Inputs!$B$17)*DCF!H$6</f>
        <v>22356.246138139872</v>
      </c>
      <c r="CS536" s="15">
        <f ca="1">(BL536*DCF!I$28-DCF!I$5*MAX(BL536*DCF!I$28,0)-MAX(BL536-BK536,0)/Inputs!$B$17)*DCF!I$6</f>
        <v>26953.145117363089</v>
      </c>
      <c r="CT536" s="15">
        <f ca="1">(BM536*DCF!J$28-DCF!J$5*MAX(BM536*DCF!J$28,0)-MAX(BM536-BL536,0)/Inputs!$B$17)*DCF!J$6</f>
        <v>32411.895259366873</v>
      </c>
      <c r="CU536" s="15">
        <f ca="1">(BN536*DCF!K$28-DCF!K$5*MAX(BN536*DCF!K$28,0)-MAX(BN536-BM536,0)/Inputs!$B$17)*DCF!K$6</f>
        <v>37165.82003680928</v>
      </c>
      <c r="CV536" s="15">
        <f ca="1">(BO536*DCF!L$28-DCF!L$5*MAX(BO536*DCF!L$28,0)-MAX(BO536-BN536,0)/Inputs!$B$17)*DCF!L$6</f>
        <v>39714.81668795638</v>
      </c>
      <c r="CW536" s="15">
        <f ca="1">(BP536*DCF!M$28-DCF!M$5*MAX(BP536*DCF!M$28,0)-MAX(BP536-BO536,0)/Inputs!$B$17)*DCF!M$6</f>
        <v>44777.785089785364</v>
      </c>
      <c r="CX536" s="15">
        <f ca="1">(BQ536*DCF!C$46-DCF!C$5*MAX(BQ536*DCF!C$46,0)-MAX(BQ536-Inputs!$B$20,0)/Inputs!$B$24)*DCF!C$6</f>
        <v>-3106.1019028833152</v>
      </c>
      <c r="CY536" s="15">
        <f ca="1">(BR536*DCF!D$46-DCF!D$5*MAX(BR536*DCF!D$46,0)-MAX(BR536-BQ536,0)/Inputs!$B$24)*DCF!D$6</f>
        <v>-926.77151410706392</v>
      </c>
      <c r="CZ536" s="15">
        <f ca="1">(BS536*DCF!E$46-DCF!E$5*MAX(BS536*DCF!E$46,0)-MAX(BS536-BR536,0)/Inputs!$B$24)*DCF!E$6</f>
        <v>-2196.6852079848882</v>
      </c>
      <c r="DA536" s="15">
        <f ca="1">(BT536*DCF!F$46-DCF!F$5*MAX(BT536*DCF!F$46,0)-MAX(BT536-BS536,0)/Inputs!$B$24)*DCF!F$6</f>
        <v>-5180.8138926988031</v>
      </c>
      <c r="DB536" s="15">
        <f ca="1">(BU536*DCF!G$46-DCF!G$5*MAX(BU536*DCF!G$46,0)-MAX(BU536-BT536,0)/Inputs!$B$24)*DCF!G$6</f>
        <v>-5017.5479931401715</v>
      </c>
      <c r="DC536" s="15">
        <f ca="1">(BV536*DCF!H$46-DCF!H$5*MAX(BV536*DCF!H$46,0)-MAX(BV536-BU536,0)/Inputs!$B$24)*DCF!H$6</f>
        <v>-6562.358722379875</v>
      </c>
      <c r="DD536" s="15">
        <f ca="1">(BW536*DCF!I$46-DCF!I$5*MAX(BW536*DCF!I$46,0)-MAX(BW536-BV536,0)/Inputs!$B$24)*DCF!I$6</f>
        <v>-405.03239172280877</v>
      </c>
      <c r="DE536" s="15">
        <f ca="1">(BX536*DCF!J$46-DCF!J$5*MAX(BX536*DCF!J$46,0)-MAX(BX536-BW536,0)/Inputs!$B$24)*DCF!J$6</f>
        <v>-3955.1174611381466</v>
      </c>
      <c r="DF536" s="15">
        <f ca="1">(BY536*DCF!K$46-DCF!K$5*MAX(BY536*DCF!K$46,0)-MAX(BY536-BX536,0)/Inputs!$B$24)*DCF!K$6</f>
        <v>97.981053412457285</v>
      </c>
      <c r="DG536" s="15">
        <f ca="1">(BZ536*DCF!L$46-DCF!L$5*MAX(BZ536*DCF!L$46,0)-MAX(BZ536-BY536,0)/Inputs!$B$24)*DCF!L$6</f>
        <v>2737.8303621528803</v>
      </c>
      <c r="DH536" s="15">
        <f ca="1">(CA536*DCF!M$46-DCF!M$5*MAX(CA536*DCF!M$46,0)-MAX(CA536-BZ536,0)/Inputs!$B$24)*DCF!M$6</f>
        <v>-7861.9841361097097</v>
      </c>
      <c r="DI536" s="15">
        <f ca="1">SUM(CB536:CL536)+BE536*DCF!M$10*(1+Inputs!$B$30)*(1-Inputs!$B$33)*(1-Inputs!$B$30/Inputs!$B$31)/(Inputs!$B$29-Inputs!$B$30)*DCF!M$6</f>
        <v>149689.01932341981</v>
      </c>
      <c r="DJ536" s="15">
        <f ca="1">SUM(CM536:CW536)+BP536*DCF!M$28*(1+Inputs!$B$30)*(1-Inputs!$B$33)*(1-Inputs!$B$30/Inputs!$B$31)/(Inputs!$B$29-Inputs!$B$30)*DCF!M$6</f>
        <v>1243333.7361035813</v>
      </c>
      <c r="DK536" s="15">
        <f ca="1">SUM(CX536:DH536)+CA536*DCF!M$46*(1+Inputs!$B$30)*(1-Inputs!$B$33)*(1-Inputs!$B$30/Inputs!$B$31)/(Inputs!$B$29-Inputs!$B$30)*DCF!M$6</f>
        <v>417700.89080197935</v>
      </c>
      <c r="DM536" s="15">
        <f ca="1">DI536+DJ536+DK536+Inputs!$B$34+Inputs!$B$36-Inputs!$B$35</f>
        <v>1887574.6462289803</v>
      </c>
    </row>
    <row r="537" spans="1:117" x14ac:dyDescent="0.75">
      <c r="A537" s="11">
        <v>524</v>
      </c>
      <c r="C537" s="23">
        <f t="shared" ca="1" si="322"/>
        <v>-0.45999639459298991</v>
      </c>
      <c r="D537" s="23">
        <f t="shared" ca="1" si="322"/>
        <v>0.12426904413731191</v>
      </c>
      <c r="E537" s="23">
        <f t="shared" ca="1" si="322"/>
        <v>-7.1163489103617625E-2</v>
      </c>
      <c r="F537" s="23">
        <f t="shared" ca="1" si="322"/>
        <v>-1.1891769113255193</v>
      </c>
      <c r="G537" s="23">
        <f t="shared" ca="1" si="322"/>
        <v>-0.71970954966149614</v>
      </c>
      <c r="H537" s="23">
        <f t="shared" ca="1" si="322"/>
        <v>1.7106024040723591</v>
      </c>
      <c r="I537" s="23">
        <f t="shared" ca="1" si="322"/>
        <v>0.22521406978550831</v>
      </c>
      <c r="J537" s="23">
        <f t="shared" ca="1" si="322"/>
        <v>-1.9519986498742001</v>
      </c>
      <c r="K537" s="23">
        <f t="shared" ca="1" si="322"/>
        <v>-0.84286373041802376</v>
      </c>
      <c r="L537" s="23">
        <f t="shared" ca="1" si="322"/>
        <v>-1.6723478237211515</v>
      </c>
      <c r="M537" s="23">
        <f t="shared" ca="1" si="322"/>
        <v>0.31104372695009869</v>
      </c>
      <c r="N537" s="23">
        <f ca="1">SQRT(Inputs!$B$38)*C537+SQRT(1-Inputs!$B$38)*_xlfn.NORM.S.INV(RAND())</f>
        <v>0.84846083377305437</v>
      </c>
      <c r="O537" s="23">
        <f ca="1">SQRT(Inputs!$B$38)*D537+SQRT(1-Inputs!$B$38)*_xlfn.NORM.S.INV(RAND())</f>
        <v>0.67427824002179537</v>
      </c>
      <c r="P537" s="23">
        <f ca="1">SQRT(Inputs!$B$38)*E537+SQRT(1-Inputs!$B$38)*_xlfn.NORM.S.INV(RAND())</f>
        <v>-0.71350743307324582</v>
      </c>
      <c r="Q537" s="23">
        <f ca="1">SQRT(Inputs!$B$38)*F537+SQRT(1-Inputs!$B$38)*_xlfn.NORM.S.INV(RAND())</f>
        <v>0.33512710749580032</v>
      </c>
      <c r="R537" s="23">
        <f ca="1">SQRT(Inputs!$B$38)*G537+SQRT(1-Inputs!$B$38)*_xlfn.NORM.S.INV(RAND())</f>
        <v>-0.6431617666416154</v>
      </c>
      <c r="S537" s="23">
        <f ca="1">SQRT(Inputs!$B$38)*H537+SQRT(1-Inputs!$B$38)*_xlfn.NORM.S.INV(RAND())</f>
        <v>-0.13496171230150023</v>
      </c>
      <c r="T537" s="23">
        <f ca="1">SQRT(Inputs!$B$38)*I537+SQRT(1-Inputs!$B$38)*_xlfn.NORM.S.INV(RAND())</f>
        <v>0.72604098578809473</v>
      </c>
      <c r="U537" s="23">
        <f ca="1">SQRT(Inputs!$B$38)*J537+SQRT(1-Inputs!$B$38)*_xlfn.NORM.S.INV(RAND())</f>
        <v>-1.7015101182203569</v>
      </c>
      <c r="V537" s="23">
        <f ca="1">SQRT(Inputs!$B$38)*K537+SQRT(1-Inputs!$B$38)*_xlfn.NORM.S.INV(RAND())</f>
        <v>-0.46040186090357188</v>
      </c>
      <c r="W537" s="23">
        <f ca="1">SQRT(Inputs!$B$38)*L537+SQRT(1-Inputs!$B$38)*_xlfn.NORM.S.INV(RAND())</f>
        <v>-1.980083184999804</v>
      </c>
      <c r="X537" s="23">
        <f ca="1">SQRT(Inputs!$B$38)*M537+SQRT(1-Inputs!$B$38)*_xlfn.NORM.S.INV(RAND())</f>
        <v>-0.35226895207502329</v>
      </c>
      <c r="Y537" s="23">
        <f ca="1">SQRT(Inputs!$B$38)*C537+SQRT(1-Inputs!$B$38)*_xlfn.NORM.S.INV(RAND())</f>
        <v>-0.2222455383366993</v>
      </c>
      <c r="Z537" s="23">
        <f ca="1">SQRT(Inputs!$B$38)*D537+SQRT(1-Inputs!$B$38)*_xlfn.NORM.S.INV(RAND())</f>
        <v>0.23844096964526687</v>
      </c>
      <c r="AA537" s="23">
        <f ca="1">SQRT(Inputs!$B$38)*E537+SQRT(1-Inputs!$B$38)*_xlfn.NORM.S.INV(RAND())</f>
        <v>0.85766585680091534</v>
      </c>
      <c r="AB537" s="23">
        <f ca="1">SQRT(Inputs!$B$38)*F537+SQRT(1-Inputs!$B$38)*_xlfn.NORM.S.INV(RAND())</f>
        <v>-0.97886044148048756</v>
      </c>
      <c r="AC537" s="23">
        <f ca="1">SQRT(Inputs!$B$38)*G537+SQRT(1-Inputs!$B$38)*_xlfn.NORM.S.INV(RAND())</f>
        <v>-0.38286703600989358</v>
      </c>
      <c r="AD537" s="23">
        <f ca="1">SQRT(Inputs!$B$38)*H537+SQRT(1-Inputs!$B$38)*_xlfn.NORM.S.INV(RAND())</f>
        <v>0.7970575272812841</v>
      </c>
      <c r="AE537" s="23">
        <f ca="1">SQRT(Inputs!$B$38)*I537+SQRT(1-Inputs!$B$38)*_xlfn.NORM.S.INV(RAND())</f>
        <v>0.1720523899778196</v>
      </c>
      <c r="AF537" s="23">
        <f ca="1">SQRT(Inputs!$B$38)*J537+SQRT(1-Inputs!$B$38)*_xlfn.NORM.S.INV(RAND())</f>
        <v>-0.1063755458540061</v>
      </c>
      <c r="AG537" s="23">
        <f ca="1">SQRT(Inputs!$B$38)*K537+SQRT(1-Inputs!$B$38)*_xlfn.NORM.S.INV(RAND())</f>
        <v>1.0115319658222957</v>
      </c>
      <c r="AH537" s="23">
        <f ca="1">SQRT(Inputs!$B$38)*L537+SQRT(1-Inputs!$B$38)*_xlfn.NORM.S.INV(RAND())</f>
        <v>-1.5031418383844832</v>
      </c>
      <c r="AI537" s="23">
        <f ca="1">SQRT(Inputs!$B$38)*M537+SQRT(1-Inputs!$B$38)*_xlfn.NORM.S.INV(RAND())</f>
        <v>-0.14680521329160406</v>
      </c>
      <c r="AJ537" s="23">
        <f ca="1">SQRT(Inputs!$B$38)*C537+SQRT(1-Inputs!$B$38)*_xlfn.NORM.S.INV(RAND())</f>
        <v>0.54107532695928429</v>
      </c>
      <c r="AK537" s="23">
        <f ca="1">SQRT(Inputs!$B$38)*D537+SQRT(1-Inputs!$B$38)*_xlfn.NORM.S.INV(RAND())</f>
        <v>1.0218656218521958</v>
      </c>
      <c r="AL537" s="23">
        <f ca="1">SQRT(Inputs!$B$38)*E537+SQRT(1-Inputs!$B$38)*_xlfn.NORM.S.INV(RAND())</f>
        <v>-0.34002764731935026</v>
      </c>
      <c r="AM537" s="23">
        <f ca="1">SQRT(Inputs!$B$38)*F537+SQRT(1-Inputs!$B$38)*_xlfn.NORM.S.INV(RAND())</f>
        <v>-0.96578741840830495</v>
      </c>
      <c r="AN537" s="23">
        <f ca="1">SQRT(Inputs!$B$38)*G537+SQRT(1-Inputs!$B$38)*_xlfn.NORM.S.INV(RAND())</f>
        <v>-0.92947000084552212</v>
      </c>
      <c r="AO537" s="23">
        <f ca="1">SQRT(Inputs!$B$38)*H537+SQRT(1-Inputs!$B$38)*_xlfn.NORM.S.INV(RAND())</f>
        <v>1.2080005126880975</v>
      </c>
      <c r="AP537" s="23">
        <f ca="1">SQRT(Inputs!$B$38)*I537+SQRT(1-Inputs!$B$38)*_xlfn.NORM.S.INV(RAND())</f>
        <v>0.46842969638137111</v>
      </c>
      <c r="AQ537" s="23">
        <f ca="1">SQRT(Inputs!$B$38)*J537+SQRT(1-Inputs!$B$38)*_xlfn.NORM.S.INV(RAND())</f>
        <v>-1.7686767468565765</v>
      </c>
      <c r="AR537" s="23">
        <f ca="1">SQRT(Inputs!$B$38)*K537+SQRT(1-Inputs!$B$38)*_xlfn.NORM.S.INV(RAND())</f>
        <v>1.2986664581246288</v>
      </c>
      <c r="AS537" s="23">
        <f ca="1">SQRT(Inputs!$B$38)*L537+SQRT(1-Inputs!$B$38)*_xlfn.NORM.S.INV(RAND())</f>
        <v>-0.54669681112651825</v>
      </c>
      <c r="AT537" s="23">
        <f ca="1">SQRT(Inputs!$B$38)*M537+SQRT(1-Inputs!$B$38)*_xlfn.NORM.S.INV(RAND())</f>
        <v>0.57781199338831912</v>
      </c>
      <c r="AU537" s="15">
        <f ca="1">Inputs!$B$6*EXP($B$8-0.5*C$5^2+C$5*N537)</f>
        <v>5692.7879492525162</v>
      </c>
      <c r="AV537" s="15">
        <f t="shared" ca="1" si="292"/>
        <v>7651.6664813536263</v>
      </c>
      <c r="AW537" s="15">
        <f t="shared" ca="1" si="293"/>
        <v>8473.8112243488231</v>
      </c>
      <c r="AX537" s="15">
        <f t="shared" ca="1" si="294"/>
        <v>10788.025272052448</v>
      </c>
      <c r="AY537" s="15">
        <f t="shared" ca="1" si="295"/>
        <v>12230.044429742664</v>
      </c>
      <c r="AZ537" s="15">
        <f t="shared" ca="1" si="296"/>
        <v>14737.018896858463</v>
      </c>
      <c r="BA537" s="15">
        <f t="shared" ca="1" si="297"/>
        <v>19458.132589853842</v>
      </c>
      <c r="BB537" s="15">
        <f t="shared" ca="1" si="298"/>
        <v>20088.841432725589</v>
      </c>
      <c r="BC537" s="15">
        <f t="shared" ca="1" si="299"/>
        <v>23534.208539677275</v>
      </c>
      <c r="BD537" s="15">
        <f t="shared" ca="1" si="300"/>
        <v>23957.195212530907</v>
      </c>
      <c r="BE537" s="15">
        <f t="shared" ca="1" si="301"/>
        <v>28429.524858217203</v>
      </c>
      <c r="BF537" s="15">
        <f ca="1">Inputs!$B$13*EXP($B$9-0.5*C$6^2+C$6*Y537)</f>
        <v>13234.860395758194</v>
      </c>
      <c r="BG537" s="15">
        <f t="shared" ca="1" si="302"/>
        <v>16838.902904724109</v>
      </c>
      <c r="BH537" s="15">
        <f t="shared" ca="1" si="303"/>
        <v>23719.094958898335</v>
      </c>
      <c r="BI537" s="15">
        <f t="shared" ca="1" si="304"/>
        <v>24974.662264632872</v>
      </c>
      <c r="BJ537" s="15">
        <f t="shared" ca="1" si="305"/>
        <v>28973.364225416277</v>
      </c>
      <c r="BK537" s="15">
        <f t="shared" ca="1" si="306"/>
        <v>39635.142089868401</v>
      </c>
      <c r="BL537" s="15">
        <f t="shared" ca="1" si="307"/>
        <v>49784.733339590632</v>
      </c>
      <c r="BM537" s="15">
        <f t="shared" ca="1" si="308"/>
        <v>60392.808082042298</v>
      </c>
      <c r="BN537" s="15">
        <f t="shared" ca="1" si="309"/>
        <v>83847.543403695818</v>
      </c>
      <c r="BO537" s="15">
        <f t="shared" ca="1" si="310"/>
        <v>86626.988025982282</v>
      </c>
      <c r="BP537" s="15">
        <f t="shared" ca="1" si="311"/>
        <v>104862.87506864857</v>
      </c>
      <c r="BQ537" s="15">
        <f ca="1">Inputs!$B$20*EXP($B$10-0.5*C$7^2+C$7*AJ537)</f>
        <v>5197.0099896341881</v>
      </c>
      <c r="BR537" s="15">
        <f t="shared" ca="1" si="312"/>
        <v>9755.0887574538519</v>
      </c>
      <c r="BS537" s="15">
        <f t="shared" ca="1" si="313"/>
        <v>12115.667359580384</v>
      </c>
      <c r="BT537" s="15">
        <f t="shared" ca="1" si="314"/>
        <v>12966.164171481209</v>
      </c>
      <c r="BU537" s="15">
        <f t="shared" ca="1" si="315"/>
        <v>14350.357084786168</v>
      </c>
      <c r="BV537" s="15">
        <f t="shared" ca="1" si="316"/>
        <v>26210.652831669093</v>
      </c>
      <c r="BW537" s="15">
        <f t="shared" ca="1" si="317"/>
        <v>40387.529607372904</v>
      </c>
      <c r="BX537" s="15">
        <f t="shared" ca="1" si="318"/>
        <v>39625.079762501795</v>
      </c>
      <c r="BY537" s="15">
        <f t="shared" ca="1" si="319"/>
        <v>71181.768129014075</v>
      </c>
      <c r="BZ537" s="15">
        <f t="shared" ca="1" si="320"/>
        <v>90328.043364800862</v>
      </c>
      <c r="CA537" s="15">
        <f t="shared" ca="1" si="321"/>
        <v>140603.92323319547</v>
      </c>
      <c r="CB537" s="15">
        <f ca="1">(AU537*DCF!C$10-DCF!C$5*MAX(AU537*DCF!C$10,0)-MAX(AU537-Inputs!$B$6,0)/Inputs!$B$10)*DCF!C$6</f>
        <v>1037.8653623649411</v>
      </c>
      <c r="CC537" s="15">
        <f ca="1">(AV537*DCF!D$10-DCF!D$5*MAX(AV537*DCF!D$10,0)-MAX(AV537-AU537,0)/Inputs!$B$10)*DCF!D$6</f>
        <v>1387.420603931447</v>
      </c>
      <c r="CD537" s="15">
        <f ca="1">(AW537*DCF!E$10-DCF!E$5*MAX(AW537*DCF!E$10,0)-MAX(AW537-AV537,0)/Inputs!$B$10)*DCF!E$6</f>
        <v>1771.2870774649643</v>
      </c>
      <c r="CE537" s="15">
        <f ca="1">(AX537*DCF!F$10-DCF!F$5*MAX(AX537*DCF!F$10,0)-MAX(AX537-AW537,0)/Inputs!$B$10)*DCF!F$6</f>
        <v>1873.4781569622965</v>
      </c>
      <c r="CF537" s="15">
        <f ca="1">(AY537*DCF!G$10-DCF!G$5*MAX(AY537*DCF!G$10,0)-MAX(AY537-AX537,0)/Inputs!$B$10)*DCF!G$6</f>
        <v>2242.6954990531217</v>
      </c>
      <c r="CG537" s="15">
        <f ca="1">(AZ537*DCF!H$10-DCF!H$5*MAX(AZ537*DCF!H$10,0)-MAX(AZ537-AY537,0)/Inputs!$B$10)*DCF!H$6</f>
        <v>2416.0445293261118</v>
      </c>
      <c r="CH537" s="15">
        <f ca="1">(BA537*DCF!I$10-DCF!I$5*MAX(BA537*DCF!I$10,0)-MAX(BA537-AZ537,0)/Inputs!$B$10)*DCF!I$6</f>
        <v>2779.8629308038326</v>
      </c>
      <c r="CI537" s="15">
        <f ca="1">(BB537*DCF!J$10-DCF!J$5*MAX(BB537*DCF!J$10,0)-MAX(BB537-BA537,0)/Inputs!$B$10)*DCF!J$6</f>
        <v>3351.718270594014</v>
      </c>
      <c r="CJ537" s="15">
        <f ca="1">(BC537*DCF!K$10-DCF!K$5*MAX(BC537*DCF!K$10,0)-MAX(BC537-BB537,0)/Inputs!$B$10)*DCF!K$6</f>
        <v>3306.3306664758161</v>
      </c>
      <c r="CK537" s="15">
        <f ca="1">(BD537*DCF!L$10-DCF!L$5*MAX(BD537*DCF!L$10,0)-MAX(BD537-BC537,0)/Inputs!$B$10)*DCF!L$6</f>
        <v>3558.5015817414037</v>
      </c>
      <c r="CL537" s="15">
        <f ca="1">(BE537*DCF!M$10-DCF!M$5*MAX(BE537*DCF!M$10,0)-MAX(BE537-BD537,0)/Inputs!$B$10)*DCF!M$6</f>
        <v>3477.5061036878701</v>
      </c>
      <c r="CM537" s="15">
        <f ca="1">(BF537*DCF!C$28-DCF!C$5*MAX(BF537*DCF!C$28,0)-MAX(BF537-Inputs!$B$13,0)/Inputs!$B$17)*DCF!C$6</f>
        <v>3612.4349997041468</v>
      </c>
      <c r="CN537" s="15">
        <f ca="1">(BG537*DCF!D$28-DCF!D$5*MAX(BG537*DCF!D$28,0)-MAX(BG537-BF537,0)/Inputs!$B$17)*DCF!D$6</f>
        <v>4190.5377635514214</v>
      </c>
      <c r="CO537" s="15">
        <f ca="1">(BH537*DCF!E$28-DCF!E$5*MAX(BH537*DCF!E$28,0)-MAX(BH537-BG537,0)/Inputs!$B$17)*DCF!E$6</f>
        <v>5361.6788955508491</v>
      </c>
      <c r="CP537" s="15">
        <f ca="1">(BI537*DCF!F$28-DCF!F$5*MAX(BI537*DCF!F$28,0)-MAX(BI537-BH537,0)/Inputs!$B$17)*DCF!F$6</f>
        <v>6551.3670769395285</v>
      </c>
      <c r="CQ537" s="15">
        <f ca="1">(BJ537*DCF!G$28-DCF!G$5*MAX(BJ537*DCF!G$28,0)-MAX(BJ537-BI537,0)/Inputs!$B$17)*DCF!G$6</f>
        <v>6844.817001113458</v>
      </c>
      <c r="CR537" s="15">
        <f ca="1">(BK537*DCF!H$28-DCF!H$5*MAX(BK537*DCF!H$28,0)-MAX(BK537-BJ537,0)/Inputs!$B$17)*DCF!H$6</f>
        <v>8145.6668497829087</v>
      </c>
      <c r="CS537" s="15">
        <f ca="1">(BL537*DCF!I$28-DCF!I$5*MAX(BL537*DCF!I$28,0)-MAX(BL537-BK537,0)/Inputs!$B$17)*DCF!I$6</f>
        <v>10250.253743250025</v>
      </c>
      <c r="CT537" s="15">
        <f ca="1">(BM537*DCF!J$28-DCF!J$5*MAX(BM537*DCF!J$28,0)-MAX(BM537-BL537,0)/Inputs!$B$17)*DCF!J$6</f>
        <v>12066.065741960396</v>
      </c>
      <c r="CU537" s="15">
        <f ca="1">(BN537*DCF!K$28-DCF!K$5*MAX(BN537*DCF!K$28,0)-MAX(BN537-BM537,0)/Inputs!$B$17)*DCF!K$6</f>
        <v>14834.302633793095</v>
      </c>
      <c r="CV537" s="15">
        <f ca="1">(BO537*DCF!L$28-DCF!L$5*MAX(BO537*DCF!L$28,0)-MAX(BO537-BN537,0)/Inputs!$B$17)*DCF!L$6</f>
        <v>16969.403607012187</v>
      </c>
      <c r="CW537" s="15">
        <f ca="1">(BP537*DCF!M$28-DCF!M$5*MAX(BP537*DCF!M$28,0)-MAX(BP537-BO537,0)/Inputs!$B$17)*DCF!M$6</f>
        <v>17823.848019818135</v>
      </c>
      <c r="CX537" s="15">
        <f ca="1">(BQ537*DCF!C$46-DCF!C$5*MAX(BQ537*DCF!C$46,0)-MAX(BQ537-Inputs!$B$20,0)/Inputs!$B$24)*DCF!C$6</f>
        <v>-2122.1778219174512</v>
      </c>
      <c r="CY537" s="15">
        <f ca="1">(BR537*DCF!D$46-DCF!D$5*MAX(BR537*DCF!D$46,0)-MAX(BR537-BQ537,0)/Inputs!$B$24)*DCF!D$6</f>
        <v>-3609.8605340265103</v>
      </c>
      <c r="CZ537" s="15">
        <f ca="1">(BS537*DCF!E$46-DCF!E$5*MAX(BS537*DCF!E$46,0)-MAX(BS537-BR537,0)/Inputs!$B$24)*DCF!E$6</f>
        <v>-2363.1738594871554</v>
      </c>
      <c r="DA537" s="15">
        <f ca="1">(BT537*DCF!F$46-DCF!F$5*MAX(BT537*DCF!F$46,0)-MAX(BT537-BS537,0)/Inputs!$B$24)*DCF!F$6</f>
        <v>-1253.9708287789706</v>
      </c>
      <c r="DB537" s="15">
        <f ca="1">(BU537*DCF!G$46-DCF!G$5*MAX(BU537*DCF!G$46,0)-MAX(BU537-BT537,0)/Inputs!$B$24)*DCF!G$6</f>
        <v>-948.33280721169751</v>
      </c>
      <c r="DC537" s="15">
        <f ca="1">(BV537*DCF!H$46-DCF!H$5*MAX(BV537*DCF!H$46,0)-MAX(BV537-BU537,0)/Inputs!$B$24)*DCF!H$6</f>
        <v>-3685.5142341061578</v>
      </c>
      <c r="DD537" s="15">
        <f ca="1">(BW537*DCF!I$46-DCF!I$5*MAX(BW537*DCF!I$46,0)-MAX(BW537-BV537,0)/Inputs!$B$24)*DCF!I$6</f>
        <v>-3136.8672327478585</v>
      </c>
      <c r="DE537" s="15">
        <f ca="1">(BX537*DCF!J$46-DCF!J$5*MAX(BX537*DCF!J$46,0)-MAX(BX537-BW537,0)/Inputs!$B$24)*DCF!J$6</f>
        <v>1662.1624874025003</v>
      </c>
      <c r="DF537" s="15">
        <f ca="1">(BY537*DCF!K$46-DCF!K$5*MAX(BY537*DCF!K$46,0)-MAX(BY537-BX537,0)/Inputs!$B$24)*DCF!K$6</f>
        <v>-3664.4081018972074</v>
      </c>
      <c r="DG537" s="15">
        <f ca="1">(BZ537*DCF!L$46-DCF!L$5*MAX(BZ537*DCF!L$46,0)-MAX(BZ537-BY537,0)/Inputs!$B$24)*DCF!L$6</f>
        <v>1911.0945935343541</v>
      </c>
      <c r="DH537" s="15">
        <f ca="1">(CA537*DCF!M$46-DCF!M$5*MAX(CA537*DCF!M$46,0)-MAX(CA537-BZ537,0)/Inputs!$B$24)*DCF!M$6</f>
        <v>512.31131067920569</v>
      </c>
      <c r="DI537" s="15">
        <f ca="1">SUM(CB537:CL537)+BE537*DCF!M$10*(1+Inputs!$B$30)*(1-Inputs!$B$33)*(1-Inputs!$B$30/Inputs!$B$31)/(Inputs!$B$29-Inputs!$B$30)*DCF!M$6</f>
        <v>106322.45440437124</v>
      </c>
      <c r="DJ537" s="15">
        <f ca="1">SUM(CM537:CW537)+BP537*DCF!M$28*(1+Inputs!$B$30)*(1-Inputs!$B$33)*(1-Inputs!$B$30/Inputs!$B$31)/(Inputs!$B$29-Inputs!$B$30)*DCF!M$6</f>
        <v>495763.40031116561</v>
      </c>
      <c r="DK537" s="15">
        <f ca="1">SUM(CX537:DH537)+CA537*DCF!M$46*(1+Inputs!$B$30)*(1-Inputs!$B$33)*(1-Inputs!$B$30/Inputs!$B$31)/(Inputs!$B$29-Inputs!$B$30)*DCF!M$6</f>
        <v>200691.58388943452</v>
      </c>
      <c r="DM537" s="15">
        <f ca="1">DI537+DJ537+DK537+Inputs!$B$34+Inputs!$B$36-Inputs!$B$35</f>
        <v>879628.43860497139</v>
      </c>
    </row>
    <row r="538" spans="1:117" x14ac:dyDescent="0.75">
      <c r="A538" s="11">
        <v>525</v>
      </c>
      <c r="C538" s="23">
        <f t="shared" ca="1" si="322"/>
        <v>0.5767542991410598</v>
      </c>
      <c r="D538" s="23">
        <f t="shared" ca="1" si="322"/>
        <v>-0.48732633133490583</v>
      </c>
      <c r="E538" s="23">
        <f t="shared" ca="1" si="322"/>
        <v>-0.70885632931607168</v>
      </c>
      <c r="F538" s="23">
        <f t="shared" ca="1" si="322"/>
        <v>-0.11590470119591945</v>
      </c>
      <c r="G538" s="23">
        <f t="shared" ca="1" si="322"/>
        <v>0.52750869380743359</v>
      </c>
      <c r="H538" s="23">
        <f t="shared" ca="1" si="322"/>
        <v>-0.61154043688117332</v>
      </c>
      <c r="I538" s="23">
        <f t="shared" ca="1" si="322"/>
        <v>2.2574678206506302</v>
      </c>
      <c r="J538" s="23">
        <f t="shared" ca="1" si="322"/>
        <v>0.93327094167373092</v>
      </c>
      <c r="K538" s="23">
        <f t="shared" ca="1" si="322"/>
        <v>1.5898026200772128</v>
      </c>
      <c r="L538" s="23">
        <f t="shared" ca="1" si="322"/>
        <v>-2.739720249040762E-2</v>
      </c>
      <c r="M538" s="23">
        <f t="shared" ca="1" si="322"/>
        <v>1.2609046012871079</v>
      </c>
      <c r="N538" s="23">
        <f ca="1">SQRT(Inputs!$B$38)*C538+SQRT(1-Inputs!$B$38)*_xlfn.NORM.S.INV(RAND())</f>
        <v>-0.62119419381798391</v>
      </c>
      <c r="O538" s="23">
        <f ca="1">SQRT(Inputs!$B$38)*D538+SQRT(1-Inputs!$B$38)*_xlfn.NORM.S.INV(RAND())</f>
        <v>-0.14743851386475093</v>
      </c>
      <c r="P538" s="23">
        <f ca="1">SQRT(Inputs!$B$38)*E538+SQRT(1-Inputs!$B$38)*_xlfn.NORM.S.INV(RAND())</f>
        <v>-0.56501795981741643</v>
      </c>
      <c r="Q538" s="23">
        <f ca="1">SQRT(Inputs!$B$38)*F538+SQRT(1-Inputs!$B$38)*_xlfn.NORM.S.INV(RAND())</f>
        <v>-0.29178826277920011</v>
      </c>
      <c r="R538" s="23">
        <f ca="1">SQRT(Inputs!$B$38)*G538+SQRT(1-Inputs!$B$38)*_xlfn.NORM.S.INV(RAND())</f>
        <v>-0.7272248324854087</v>
      </c>
      <c r="S538" s="23">
        <f ca="1">SQRT(Inputs!$B$38)*H538+SQRT(1-Inputs!$B$38)*_xlfn.NORM.S.INV(RAND())</f>
        <v>-0.9528653536851297</v>
      </c>
      <c r="T538" s="23">
        <f ca="1">SQRT(Inputs!$B$38)*I538+SQRT(1-Inputs!$B$38)*_xlfn.NORM.S.INV(RAND())</f>
        <v>2.6285918073311931E-2</v>
      </c>
      <c r="U538" s="23">
        <f ca="1">SQRT(Inputs!$B$38)*J538+SQRT(1-Inputs!$B$38)*_xlfn.NORM.S.INV(RAND())</f>
        <v>0.41726383704457393</v>
      </c>
      <c r="V538" s="23">
        <f ca="1">SQRT(Inputs!$B$38)*K538+SQRT(1-Inputs!$B$38)*_xlfn.NORM.S.INV(RAND())</f>
        <v>1.634185768951236</v>
      </c>
      <c r="W538" s="23">
        <f ca="1">SQRT(Inputs!$B$38)*L538+SQRT(1-Inputs!$B$38)*_xlfn.NORM.S.INV(RAND())</f>
        <v>9.3593680652079167E-2</v>
      </c>
      <c r="X538" s="23">
        <f ca="1">SQRT(Inputs!$B$38)*M538+SQRT(1-Inputs!$B$38)*_xlfn.NORM.S.INV(RAND())</f>
        <v>0.5940908907890633</v>
      </c>
      <c r="Y538" s="23">
        <f ca="1">SQRT(Inputs!$B$38)*C538+SQRT(1-Inputs!$B$38)*_xlfn.NORM.S.INV(RAND())</f>
        <v>1.3917056624794915</v>
      </c>
      <c r="Z538" s="23">
        <f ca="1">SQRT(Inputs!$B$38)*D538+SQRT(1-Inputs!$B$38)*_xlfn.NORM.S.INV(RAND())</f>
        <v>-4.2672149177369639E-2</v>
      </c>
      <c r="AA538" s="23">
        <f ca="1">SQRT(Inputs!$B$38)*E538+SQRT(1-Inputs!$B$38)*_xlfn.NORM.S.INV(RAND())</f>
        <v>-0.18649148980382987</v>
      </c>
      <c r="AB538" s="23">
        <f ca="1">SQRT(Inputs!$B$38)*F538+SQRT(1-Inputs!$B$38)*_xlfn.NORM.S.INV(RAND())</f>
        <v>0.33670779992072997</v>
      </c>
      <c r="AC538" s="23">
        <f ca="1">SQRT(Inputs!$B$38)*G538+SQRT(1-Inputs!$B$38)*_xlfn.NORM.S.INV(RAND())</f>
        <v>0.18613976390791698</v>
      </c>
      <c r="AD538" s="23">
        <f ca="1">SQRT(Inputs!$B$38)*H538+SQRT(1-Inputs!$B$38)*_xlfn.NORM.S.INV(RAND())</f>
        <v>0.65574173630198307</v>
      </c>
      <c r="AE538" s="23">
        <f ca="1">SQRT(Inputs!$B$38)*I538+SQRT(1-Inputs!$B$38)*_xlfn.NORM.S.INV(RAND())</f>
        <v>2.1703457344129218</v>
      </c>
      <c r="AF538" s="23">
        <f ca="1">SQRT(Inputs!$B$38)*J538+SQRT(1-Inputs!$B$38)*_xlfn.NORM.S.INV(RAND())</f>
        <v>0.44306018813551312</v>
      </c>
      <c r="AG538" s="23">
        <f ca="1">SQRT(Inputs!$B$38)*K538+SQRT(1-Inputs!$B$38)*_xlfn.NORM.S.INV(RAND())</f>
        <v>2.2165643191966673</v>
      </c>
      <c r="AH538" s="23">
        <f ca="1">SQRT(Inputs!$B$38)*L538+SQRT(1-Inputs!$B$38)*_xlfn.NORM.S.INV(RAND())</f>
        <v>0.71131566195595397</v>
      </c>
      <c r="AI538" s="23">
        <f ca="1">SQRT(Inputs!$B$38)*M538+SQRT(1-Inputs!$B$38)*_xlfn.NORM.S.INV(RAND())</f>
        <v>0.31515426791155116</v>
      </c>
      <c r="AJ538" s="23">
        <f ca="1">SQRT(Inputs!$B$38)*C538+SQRT(1-Inputs!$B$38)*_xlfn.NORM.S.INV(RAND())</f>
        <v>1.8613639273678075</v>
      </c>
      <c r="AK538" s="23">
        <f ca="1">SQRT(Inputs!$B$38)*D538+SQRT(1-Inputs!$B$38)*_xlfn.NORM.S.INV(RAND())</f>
        <v>-0.97325500269798959</v>
      </c>
      <c r="AL538" s="23">
        <f ca="1">SQRT(Inputs!$B$38)*E538+SQRT(1-Inputs!$B$38)*_xlfn.NORM.S.INV(RAND())</f>
        <v>0.71148078618827282</v>
      </c>
      <c r="AM538" s="23">
        <f ca="1">SQRT(Inputs!$B$38)*F538+SQRT(1-Inputs!$B$38)*_xlfn.NORM.S.INV(RAND())</f>
        <v>-0.41682668858608712</v>
      </c>
      <c r="AN538" s="23">
        <f ca="1">SQRT(Inputs!$B$38)*G538+SQRT(1-Inputs!$B$38)*_xlfn.NORM.S.INV(RAND())</f>
        <v>0.78984498049157259</v>
      </c>
      <c r="AO538" s="23">
        <f ca="1">SQRT(Inputs!$B$38)*H538+SQRT(1-Inputs!$B$38)*_xlfn.NORM.S.INV(RAND())</f>
        <v>-1.4784941296829475</v>
      </c>
      <c r="AP538" s="23">
        <f ca="1">SQRT(Inputs!$B$38)*I538+SQRT(1-Inputs!$B$38)*_xlfn.NORM.S.INV(RAND())</f>
        <v>1.6622047229752446</v>
      </c>
      <c r="AQ538" s="23">
        <f ca="1">SQRT(Inputs!$B$38)*J538+SQRT(1-Inputs!$B$38)*_xlfn.NORM.S.INV(RAND())</f>
        <v>0.91140210798726029</v>
      </c>
      <c r="AR538" s="23">
        <f ca="1">SQRT(Inputs!$B$38)*K538+SQRT(1-Inputs!$B$38)*_xlfn.NORM.S.INV(RAND())</f>
        <v>0.75514311201623507</v>
      </c>
      <c r="AS538" s="23">
        <f ca="1">SQRT(Inputs!$B$38)*L538+SQRT(1-Inputs!$B$38)*_xlfn.NORM.S.INV(RAND())</f>
        <v>0.4964947282274258</v>
      </c>
      <c r="AT538" s="23">
        <f ca="1">SQRT(Inputs!$B$38)*M538+SQRT(1-Inputs!$B$38)*_xlfn.NORM.S.INV(RAND())</f>
        <v>2.8736808787655574</v>
      </c>
      <c r="AU538" s="15">
        <f ca="1">Inputs!$B$6*EXP($B$8-0.5*C$5^2+C$5*N538)</f>
        <v>4487.5303754288461</v>
      </c>
      <c r="AV538" s="15">
        <f t="shared" ca="1" si="292"/>
        <v>5345.2441643183274</v>
      </c>
      <c r="AW538" s="15">
        <f t="shared" ca="1" si="293"/>
        <v>6039.3269121608837</v>
      </c>
      <c r="AX538" s="15">
        <f t="shared" ca="1" si="294"/>
        <v>7109.4621025786118</v>
      </c>
      <c r="AY538" s="15">
        <f t="shared" ca="1" si="295"/>
        <v>7981.0331406644336</v>
      </c>
      <c r="AZ538" s="15">
        <f t="shared" ca="1" si="296"/>
        <v>8788.7090197514535</v>
      </c>
      <c r="BA538" s="15">
        <f t="shared" ca="1" si="297"/>
        <v>10784.761536768527</v>
      </c>
      <c r="BB538" s="15">
        <f t="shared" ca="1" si="298"/>
        <v>13767.528213045118</v>
      </c>
      <c r="BC538" s="15">
        <f t="shared" ca="1" si="299"/>
        <v>19742.89420147385</v>
      </c>
      <c r="BD538" s="15">
        <f t="shared" ca="1" si="300"/>
        <v>24399.57253592394</v>
      </c>
      <c r="BE538" s="15">
        <f t="shared" ca="1" si="301"/>
        <v>31560.927190113776</v>
      </c>
      <c r="BF538" s="15">
        <f ca="1">Inputs!$B$13*EXP($B$9-0.5*C$6^2+C$6*Y538)</f>
        <v>18225.402914532824</v>
      </c>
      <c r="BG538" s="15">
        <f t="shared" ca="1" si="302"/>
        <v>22041.57303396281</v>
      </c>
      <c r="BH538" s="15">
        <f t="shared" ca="1" si="303"/>
        <v>26110.50423155626</v>
      </c>
      <c r="BI538" s="15">
        <f t="shared" ca="1" si="304"/>
        <v>33663.381748706255</v>
      </c>
      <c r="BJ538" s="15">
        <f t="shared" ca="1" si="305"/>
        <v>42391.402542438125</v>
      </c>
      <c r="BK538" s="15">
        <f t="shared" ca="1" si="306"/>
        <v>56885.79098372686</v>
      </c>
      <c r="BL538" s="15">
        <f t="shared" ca="1" si="307"/>
        <v>92573.221971635707</v>
      </c>
      <c r="BM538" s="15">
        <f t="shared" ca="1" si="308"/>
        <v>120231.2103416029</v>
      </c>
      <c r="BN538" s="15">
        <f t="shared" ca="1" si="309"/>
        <v>192857.75609422298</v>
      </c>
      <c r="BO538" s="15">
        <f t="shared" ca="1" si="310"/>
        <v>257745.63218809603</v>
      </c>
      <c r="BP538" s="15">
        <f t="shared" ca="1" si="311"/>
        <v>328768.43277140625</v>
      </c>
      <c r="BQ538" s="15">
        <f ca="1">Inputs!$B$20*EXP($B$10-0.5*C$7^2+C$7*AJ538)</f>
        <v>8300.9251155929724</v>
      </c>
      <c r="BR538" s="15">
        <f t="shared" ca="1" si="312"/>
        <v>8268.5747291086809</v>
      </c>
      <c r="BS538" s="15">
        <f t="shared" ca="1" si="313"/>
        <v>13889.995020797487</v>
      </c>
      <c r="BT538" s="15">
        <f t="shared" ca="1" si="314"/>
        <v>17167.579064867408</v>
      </c>
      <c r="BU538" s="15">
        <f t="shared" ca="1" si="315"/>
        <v>28802.917679382492</v>
      </c>
      <c r="BV538" s="15">
        <f t="shared" ca="1" si="316"/>
        <v>28720.307005152863</v>
      </c>
      <c r="BW538" s="15">
        <f t="shared" ca="1" si="317"/>
        <v>56975.488639455572</v>
      </c>
      <c r="BX538" s="15">
        <f t="shared" ca="1" si="318"/>
        <v>95664.646274579427</v>
      </c>
      <c r="BY538" s="15">
        <f t="shared" ca="1" si="319"/>
        <v>154877.39897160581</v>
      </c>
      <c r="BZ538" s="15">
        <f t="shared" ca="1" si="320"/>
        <v>238082.90801342431</v>
      </c>
      <c r="CA538" s="15">
        <f t="shared" ca="1" si="321"/>
        <v>557295.48460438428</v>
      </c>
      <c r="CB538" s="15">
        <f ca="1">(AU538*DCF!C$10-DCF!C$5*MAX(AU538*DCF!C$10,0)-MAX(AU538-Inputs!$B$6,0)/Inputs!$B$10)*DCF!C$6</f>
        <v>1046.4590636924056</v>
      </c>
      <c r="CC538" s="15">
        <f ca="1">(AV538*DCF!D$10-DCF!D$5*MAX(AV538*DCF!D$10,0)-MAX(AV538-AU538,0)/Inputs!$B$10)*DCF!D$6</f>
        <v>1093.7359927558987</v>
      </c>
      <c r="CD538" s="15">
        <f ca="1">(AW538*DCF!E$10-DCF!E$5*MAX(AW538*DCF!E$10,0)-MAX(AW538-AV538,0)/Inputs!$B$10)*DCF!E$6</f>
        <v>1238.0482680797918</v>
      </c>
      <c r="CE538" s="15">
        <f ca="1">(AX538*DCF!F$10-DCF!F$5*MAX(AX538*DCF!F$10,0)-MAX(AX538-AW538,0)/Inputs!$B$10)*DCF!F$6</f>
        <v>1329.3156453994793</v>
      </c>
      <c r="CF538" s="15">
        <f ca="1">(AY538*DCF!G$10-DCF!G$5*MAX(AY538*DCF!G$10,0)-MAX(AY538-AX538,0)/Inputs!$B$10)*DCF!G$6</f>
        <v>1476.8798435682827</v>
      </c>
      <c r="CG538" s="15">
        <f ca="1">(AZ538*DCF!H$10-DCF!H$5*MAX(AZ538*DCF!H$10,0)-MAX(AZ538-AY538,0)/Inputs!$B$10)*DCF!H$6</f>
        <v>1562.9168283303911</v>
      </c>
      <c r="CH538" s="15">
        <f ca="1">(BA538*DCF!I$10-DCF!I$5*MAX(BA538*DCF!I$10,0)-MAX(BA538-AZ538,0)/Inputs!$B$10)*DCF!I$6</f>
        <v>1642.5599553180698</v>
      </c>
      <c r="CI538" s="15">
        <f ca="1">(BB538*DCF!J$10-DCF!J$5*MAX(BB538*DCF!J$10,0)-MAX(BB538-BA538,0)/Inputs!$B$10)*DCF!J$6</f>
        <v>1910.5506487492794</v>
      </c>
      <c r="CJ538" s="15">
        <f ca="1">(BC538*DCF!K$10-DCF!K$5*MAX(BC538*DCF!K$10,0)-MAX(BC538-BB538,0)/Inputs!$B$10)*DCF!K$6</f>
        <v>2341.8286171347709</v>
      </c>
      <c r="CK538" s="15">
        <f ca="1">(BD538*DCF!L$10-DCF!L$5*MAX(BD538*DCF!L$10,0)-MAX(BD538-BC538,0)/Inputs!$B$10)*DCF!L$6</f>
        <v>3077.7356130516141</v>
      </c>
      <c r="CL538" s="15">
        <f ca="1">(BE538*DCF!M$10-DCF!M$5*MAX(BE538*DCF!M$10,0)-MAX(BE538-BD538,0)/Inputs!$B$10)*DCF!M$6</f>
        <v>3598.1547051737539</v>
      </c>
      <c r="CM538" s="15">
        <f ca="1">(BF538*DCF!C$28-DCF!C$5*MAX(BF538*DCF!C$28,0)-MAX(BF538-Inputs!$B$13,0)/Inputs!$B$17)*DCF!C$6</f>
        <v>3982.9656125347396</v>
      </c>
      <c r="CN538" s="15">
        <f ca="1">(BG538*DCF!D$28-DCF!D$5*MAX(BG538*DCF!D$28,0)-MAX(BG538-BF538,0)/Inputs!$B$17)*DCF!D$6</f>
        <v>5677.587564726542</v>
      </c>
      <c r="CO538" s="15">
        <f ca="1">(BH538*DCF!E$28-DCF!E$5*MAX(BH538*DCF!E$28,0)-MAX(BH538-BG538,0)/Inputs!$B$17)*DCF!E$6</f>
        <v>6593.029402499973</v>
      </c>
      <c r="CP538" s="15">
        <f ca="1">(BI538*DCF!F$28-DCF!F$5*MAX(BI538*DCF!F$28,0)-MAX(BI538-BH538,0)/Inputs!$B$17)*DCF!F$6</f>
        <v>7763.6006879313945</v>
      </c>
      <c r="CQ538" s="15">
        <f ca="1">(BJ538*DCF!G$28-DCF!G$5*MAX(BJ538*DCF!G$28,0)-MAX(BJ538-BI538,0)/Inputs!$B$17)*DCF!G$6</f>
        <v>9530.8041370916362</v>
      </c>
      <c r="CR538" s="15">
        <f ca="1">(BK538*DCF!H$28-DCF!H$5*MAX(BK538*DCF!H$28,0)-MAX(BK538-BJ538,0)/Inputs!$B$17)*DCF!H$6</f>
        <v>11816.462515975703</v>
      </c>
      <c r="CS538" s="15">
        <f ca="1">(BL538*DCF!I$28-DCF!I$5*MAX(BL538*DCF!I$28,0)-MAX(BL538-BK538,0)/Inputs!$B$17)*DCF!I$6</f>
        <v>16646.633876105054</v>
      </c>
      <c r="CT538" s="15">
        <f ca="1">(BM538*DCF!J$28-DCF!J$5*MAX(BM538*DCF!J$28,0)-MAX(BM538-BL538,0)/Inputs!$B$17)*DCF!J$6</f>
        <v>23154.317746928362</v>
      </c>
      <c r="CU538" s="15">
        <f ca="1">(BN538*DCF!K$28-DCF!K$5*MAX(BN538*DCF!K$28,0)-MAX(BN538-BM538,0)/Inputs!$B$17)*DCF!K$6</f>
        <v>31832.539967604531</v>
      </c>
      <c r="CV538" s="15">
        <f ca="1">(BO538*DCF!L$28-DCF!L$5*MAX(BO538*DCF!L$28,0)-MAX(BO538-BN538,0)/Inputs!$B$17)*DCF!L$6</f>
        <v>44083.492290138754</v>
      </c>
      <c r="CW538" s="15">
        <f ca="1">(BP538*DCF!M$28-DCF!M$5*MAX(BP538*DCF!M$28,0)-MAX(BP538-BO538,0)/Inputs!$B$17)*DCF!M$6</f>
        <v>54434.092542181781</v>
      </c>
      <c r="CX538" s="15">
        <f ca="1">(BQ538*DCF!C$46-DCF!C$5*MAX(BQ538*DCF!C$46,0)-MAX(BQ538-Inputs!$B$20,0)/Inputs!$B$24)*DCF!C$6</f>
        <v>-4272.6963849373933</v>
      </c>
      <c r="CY538" s="15">
        <f ca="1">(BR538*DCF!D$46-DCF!D$5*MAX(BR538*DCF!D$46,0)-MAX(BR538-BQ538,0)/Inputs!$B$24)*DCF!D$6</f>
        <v>-1411.2528806035436</v>
      </c>
      <c r="CZ538" s="15">
        <f ca="1">(BS538*DCF!E$46-DCF!E$5*MAX(BS538*DCF!E$46,0)-MAX(BS538-BR538,0)/Inputs!$B$24)*DCF!E$6</f>
        <v>-3858.3252192359269</v>
      </c>
      <c r="DA538" s="15">
        <f ca="1">(BT538*DCF!F$46-DCF!F$5*MAX(BT538*DCF!F$46,0)-MAX(BT538-BS538,0)/Inputs!$B$24)*DCF!F$6</f>
        <v>-2443.7236119997015</v>
      </c>
      <c r="DB538" s="15">
        <f ca="1">(BU538*DCF!G$46-DCF!G$5*MAX(BU538*DCF!G$46,0)-MAX(BU538-BT538,0)/Inputs!$B$24)*DCF!G$6</f>
        <v>-4882.7712668192835</v>
      </c>
      <c r="DC538" s="15">
        <f ca="1">(BV538*DCF!H$46-DCF!H$5*MAX(BV538*DCF!H$46,0)-MAX(BV538-BU538,0)/Inputs!$B$24)*DCF!H$6</f>
        <v>0</v>
      </c>
      <c r="DD538" s="15">
        <f ca="1">(BW538*DCF!I$46-DCF!I$5*MAX(BW538*DCF!I$46,0)-MAX(BW538-BV538,0)/Inputs!$B$24)*DCF!I$6</f>
        <v>-6795.0985878895408</v>
      </c>
      <c r="DE538" s="15">
        <f ca="1">(BX538*DCF!J$46-DCF!J$5*MAX(BX538*DCF!J$46,0)-MAX(BX538-BW538,0)/Inputs!$B$24)*DCF!J$6</f>
        <v>-6246.8652244226787</v>
      </c>
      <c r="DF538" s="15">
        <f ca="1">(BY538*DCF!K$46-DCF!K$5*MAX(BY538*DCF!K$46,0)-MAX(BY538-BX538,0)/Inputs!$B$24)*DCF!K$6</f>
        <v>-5658.4336738290622</v>
      </c>
      <c r="DG538" s="15">
        <f ca="1">(BZ538*DCF!L$46-DCF!L$5*MAX(BZ538*DCF!L$46,0)-MAX(BZ538-BY538,0)/Inputs!$B$24)*DCF!L$6</f>
        <v>-2372.1121442145823</v>
      </c>
      <c r="DH538" s="15">
        <f ca="1">(CA538*DCF!M$46-DCF!M$5*MAX(CA538*DCF!M$46,0)-MAX(CA538-BZ538,0)/Inputs!$B$24)*DCF!M$6</f>
        <v>-23043.589490408838</v>
      </c>
      <c r="DI538" s="15">
        <f ca="1">SUM(CB538:CL538)+BE538*DCF!M$10*(1+Inputs!$B$30)*(1-Inputs!$B$33)*(1-Inputs!$B$30/Inputs!$B$31)/(Inputs!$B$29-Inputs!$B$30)*DCF!M$6</f>
        <v>108152.66290139637</v>
      </c>
      <c r="DJ538" s="15">
        <f ca="1">SUM(CM538:CW538)+BP538*DCF!M$28*(1+Inputs!$B$30)*(1-Inputs!$B$33)*(1-Inputs!$B$30/Inputs!$B$31)/(Inputs!$B$29-Inputs!$B$30)*DCF!M$6</f>
        <v>1435471.3875640801</v>
      </c>
      <c r="DK538" s="15">
        <f ca="1">SUM(CX538:DH538)+CA538*DCF!M$46*(1+Inputs!$B$30)*(1-Inputs!$B$33)*(1-Inputs!$B$30/Inputs!$B$31)/(Inputs!$B$29-Inputs!$B$30)*DCF!M$6</f>
        <v>800659.96658445196</v>
      </c>
      <c r="DM538" s="15">
        <f ca="1">DI538+DJ538+DK538+Inputs!$B$34+Inputs!$B$36-Inputs!$B$35</f>
        <v>2421135.0170499282</v>
      </c>
    </row>
    <row r="539" spans="1:117" x14ac:dyDescent="0.75">
      <c r="A539" s="11">
        <v>526</v>
      </c>
      <c r="C539" s="23">
        <f t="shared" ca="1" si="322"/>
        <v>-0.26477551442101266</v>
      </c>
      <c r="D539" s="23">
        <f t="shared" ca="1" si="322"/>
        <v>-0.55809615263207968</v>
      </c>
      <c r="E539" s="23">
        <f t="shared" ca="1" si="322"/>
        <v>0.30602195946691574</v>
      </c>
      <c r="F539" s="23">
        <f t="shared" ca="1" si="322"/>
        <v>1.8892917292909248</v>
      </c>
      <c r="G539" s="23">
        <f t="shared" ca="1" si="322"/>
        <v>-1.9468058913524313</v>
      </c>
      <c r="H539" s="23">
        <f t="shared" ca="1" si="322"/>
        <v>2.6763935123714115</v>
      </c>
      <c r="I539" s="23">
        <f t="shared" ca="1" si="322"/>
        <v>-0.20739633269452823</v>
      </c>
      <c r="J539" s="23">
        <f t="shared" ca="1" si="322"/>
        <v>1.1458012105726023</v>
      </c>
      <c r="K539" s="23">
        <f t="shared" ca="1" si="322"/>
        <v>1.7365955103308877</v>
      </c>
      <c r="L539" s="23">
        <f t="shared" ca="1" si="322"/>
        <v>0.22400017957293941</v>
      </c>
      <c r="M539" s="23">
        <f t="shared" ca="1" si="322"/>
        <v>0.50132743458774254</v>
      </c>
      <c r="N539" s="23">
        <f ca="1">SQRT(Inputs!$B$38)*C539+SQRT(1-Inputs!$B$38)*_xlfn.NORM.S.INV(RAND())</f>
        <v>-0.33099006426783517</v>
      </c>
      <c r="O539" s="23">
        <f ca="1">SQRT(Inputs!$B$38)*D539+SQRT(1-Inputs!$B$38)*_xlfn.NORM.S.INV(RAND())</f>
        <v>-0.73092510516462861</v>
      </c>
      <c r="P539" s="23">
        <f ca="1">SQRT(Inputs!$B$38)*E539+SQRT(1-Inputs!$B$38)*_xlfn.NORM.S.INV(RAND())</f>
        <v>0.78498334565324313</v>
      </c>
      <c r="Q539" s="23">
        <f ca="1">SQRT(Inputs!$B$38)*F539+SQRT(1-Inputs!$B$38)*_xlfn.NORM.S.INV(RAND())</f>
        <v>1.6198598710957481</v>
      </c>
      <c r="R539" s="23">
        <f ca="1">SQRT(Inputs!$B$38)*G539+SQRT(1-Inputs!$B$38)*_xlfn.NORM.S.INV(RAND())</f>
        <v>-1.6999103617220164</v>
      </c>
      <c r="S539" s="23">
        <f ca="1">SQRT(Inputs!$B$38)*H539+SQRT(1-Inputs!$B$38)*_xlfn.NORM.S.INV(RAND())</f>
        <v>1.4636941291522751</v>
      </c>
      <c r="T539" s="23">
        <f ca="1">SQRT(Inputs!$B$38)*I539+SQRT(1-Inputs!$B$38)*_xlfn.NORM.S.INV(RAND())</f>
        <v>0.15967114145142225</v>
      </c>
      <c r="U539" s="23">
        <f ca="1">SQRT(Inputs!$B$38)*J539+SQRT(1-Inputs!$B$38)*_xlfn.NORM.S.INV(RAND())</f>
        <v>-0.19882866034979541</v>
      </c>
      <c r="V539" s="23">
        <f ca="1">SQRT(Inputs!$B$38)*K539+SQRT(1-Inputs!$B$38)*_xlfn.NORM.S.INV(RAND())</f>
        <v>0.45139078423948031</v>
      </c>
      <c r="W539" s="23">
        <f ca="1">SQRT(Inputs!$B$38)*L539+SQRT(1-Inputs!$B$38)*_xlfn.NORM.S.INV(RAND())</f>
        <v>0.44630519569057692</v>
      </c>
      <c r="X539" s="23">
        <f ca="1">SQRT(Inputs!$B$38)*M539+SQRT(1-Inputs!$B$38)*_xlfn.NORM.S.INV(RAND())</f>
        <v>-0.47899527497741129</v>
      </c>
      <c r="Y539" s="23">
        <f ca="1">SQRT(Inputs!$B$38)*C539+SQRT(1-Inputs!$B$38)*_xlfn.NORM.S.INV(RAND())</f>
        <v>1.2151276400950342</v>
      </c>
      <c r="Z539" s="23">
        <f ca="1">SQRT(Inputs!$B$38)*D539+SQRT(1-Inputs!$B$38)*_xlfn.NORM.S.INV(RAND())</f>
        <v>-0.84947645738168909</v>
      </c>
      <c r="AA539" s="23">
        <f ca="1">SQRT(Inputs!$B$38)*E539+SQRT(1-Inputs!$B$38)*_xlfn.NORM.S.INV(RAND())</f>
        <v>1.2403218334216313</v>
      </c>
      <c r="AB539" s="23">
        <f ca="1">SQRT(Inputs!$B$38)*F539+SQRT(1-Inputs!$B$38)*_xlfn.NORM.S.INV(RAND())</f>
        <v>2.283905606355515</v>
      </c>
      <c r="AC539" s="23">
        <f ca="1">SQRT(Inputs!$B$38)*G539+SQRT(1-Inputs!$B$38)*_xlfn.NORM.S.INV(RAND())</f>
        <v>-1.0068304409756452</v>
      </c>
      <c r="AD539" s="23">
        <f ca="1">SQRT(Inputs!$B$38)*H539+SQRT(1-Inputs!$B$38)*_xlfn.NORM.S.INV(RAND())</f>
        <v>0.85878610596933092</v>
      </c>
      <c r="AE539" s="23">
        <f ca="1">SQRT(Inputs!$B$38)*I539+SQRT(1-Inputs!$B$38)*_xlfn.NORM.S.INV(RAND())</f>
        <v>3.2514129490782695E-2</v>
      </c>
      <c r="AF539" s="23">
        <f ca="1">SQRT(Inputs!$B$38)*J539+SQRT(1-Inputs!$B$38)*_xlfn.NORM.S.INV(RAND())</f>
        <v>0.40026455596705363</v>
      </c>
      <c r="AG539" s="23">
        <f ca="1">SQRT(Inputs!$B$38)*K539+SQRT(1-Inputs!$B$38)*_xlfn.NORM.S.INV(RAND())</f>
        <v>0.29728576895174108</v>
      </c>
      <c r="AH539" s="23">
        <f ca="1">SQRT(Inputs!$B$38)*L539+SQRT(1-Inputs!$B$38)*_xlfn.NORM.S.INV(RAND())</f>
        <v>1.1617862853065419</v>
      </c>
      <c r="AI539" s="23">
        <f ca="1">SQRT(Inputs!$B$38)*M539+SQRT(1-Inputs!$B$38)*_xlfn.NORM.S.INV(RAND())</f>
        <v>0.37823918137651763</v>
      </c>
      <c r="AJ539" s="23">
        <f ca="1">SQRT(Inputs!$B$38)*C539+SQRT(1-Inputs!$B$38)*_xlfn.NORM.S.INV(RAND())</f>
        <v>1.247266990545784</v>
      </c>
      <c r="AK539" s="23">
        <f ca="1">SQRT(Inputs!$B$38)*D539+SQRT(1-Inputs!$B$38)*_xlfn.NORM.S.INV(RAND())</f>
        <v>-0.29771511479090895</v>
      </c>
      <c r="AL539" s="23">
        <f ca="1">SQRT(Inputs!$B$38)*E539+SQRT(1-Inputs!$B$38)*_xlfn.NORM.S.INV(RAND())</f>
        <v>-1.1180108724148623</v>
      </c>
      <c r="AM539" s="23">
        <f ca="1">SQRT(Inputs!$B$38)*F539+SQRT(1-Inputs!$B$38)*_xlfn.NORM.S.INV(RAND())</f>
        <v>0.4868115494279367</v>
      </c>
      <c r="AN539" s="23">
        <f ca="1">SQRT(Inputs!$B$38)*G539+SQRT(1-Inputs!$B$38)*_xlfn.NORM.S.INV(RAND())</f>
        <v>-2.5345231920659375</v>
      </c>
      <c r="AO539" s="23">
        <f ca="1">SQRT(Inputs!$B$38)*H539+SQRT(1-Inputs!$B$38)*_xlfn.NORM.S.INV(RAND())</f>
        <v>3.0300920596500829</v>
      </c>
      <c r="AP539" s="23">
        <f ca="1">SQRT(Inputs!$B$38)*I539+SQRT(1-Inputs!$B$38)*_xlfn.NORM.S.INV(RAND())</f>
        <v>-0.10995564180684078</v>
      </c>
      <c r="AQ539" s="23">
        <f ca="1">SQRT(Inputs!$B$38)*J539+SQRT(1-Inputs!$B$38)*_xlfn.NORM.S.INV(RAND())</f>
        <v>0.9190570313080193</v>
      </c>
      <c r="AR539" s="23">
        <f ca="1">SQRT(Inputs!$B$38)*K539+SQRT(1-Inputs!$B$38)*_xlfn.NORM.S.INV(RAND())</f>
        <v>1.9266750778072965</v>
      </c>
      <c r="AS539" s="23">
        <f ca="1">SQRT(Inputs!$B$38)*L539+SQRT(1-Inputs!$B$38)*_xlfn.NORM.S.INV(RAND())</f>
        <v>-0.43583945509077504</v>
      </c>
      <c r="AT539" s="23">
        <f ca="1">SQRT(Inputs!$B$38)*M539+SQRT(1-Inputs!$B$38)*_xlfn.NORM.S.INV(RAND())</f>
        <v>0.52298760871676564</v>
      </c>
      <c r="AU539" s="15">
        <f ca="1">Inputs!$B$6*EXP($B$8-0.5*C$5^2+C$5*N539)</f>
        <v>4703.3675756528919</v>
      </c>
      <c r="AV539" s="15">
        <f t="shared" ca="1" si="292"/>
        <v>5141.7436633532434</v>
      </c>
      <c r="AW539" s="15">
        <f t="shared" ca="1" si="293"/>
        <v>6969.6662932817571</v>
      </c>
      <c r="AX539" s="15">
        <f t="shared" ca="1" si="294"/>
        <v>10417.937752269701</v>
      </c>
      <c r="AY539" s="15">
        <f t="shared" ca="1" si="295"/>
        <v>10439.246892081017</v>
      </c>
      <c r="AZ539" s="15">
        <f t="shared" ca="1" si="296"/>
        <v>15000.485046091071</v>
      </c>
      <c r="BA539" s="15">
        <f t="shared" ca="1" si="297"/>
        <v>18666.097886063377</v>
      </c>
      <c r="BB539" s="15">
        <f t="shared" ca="1" si="298"/>
        <v>22402.251358057016</v>
      </c>
      <c r="BC539" s="15">
        <f t="shared" ca="1" si="299"/>
        <v>28658.991702530817</v>
      </c>
      <c r="BD539" s="15">
        <f t="shared" ca="1" si="300"/>
        <v>36606.637144002103</v>
      </c>
      <c r="BE539" s="15">
        <f t="shared" ca="1" si="301"/>
        <v>42941.846821194929</v>
      </c>
      <c r="BF539" s="15">
        <f ca="1">Inputs!$B$13*EXP($B$9-0.5*C$6^2+C$6*Y539)</f>
        <v>17598.438919172513</v>
      </c>
      <c r="BG539" s="15">
        <f t="shared" ca="1" si="302"/>
        <v>18399.908383860995</v>
      </c>
      <c r="BH539" s="15">
        <f t="shared" ca="1" si="303"/>
        <v>27616.145101247934</v>
      </c>
      <c r="BI539" s="15">
        <f t="shared" ca="1" si="304"/>
        <v>48047.263938191827</v>
      </c>
      <c r="BJ539" s="15">
        <f t="shared" ca="1" si="305"/>
        <v>50945.619815421975</v>
      </c>
      <c r="BK539" s="15">
        <f t="shared" ca="1" si="306"/>
        <v>70281.031256752452</v>
      </c>
      <c r="BL539" s="15">
        <f t="shared" ca="1" si="307"/>
        <v>86696.296939833905</v>
      </c>
      <c r="BM539" s="15">
        <f t="shared" ca="1" si="308"/>
        <v>112001.41390136885</v>
      </c>
      <c r="BN539" s="15">
        <f t="shared" ca="1" si="309"/>
        <v>142743.50485255764</v>
      </c>
      <c r="BO539" s="15">
        <f t="shared" ca="1" si="310"/>
        <v>201025.63409059582</v>
      </c>
      <c r="BP539" s="15">
        <f t="shared" ca="1" si="311"/>
        <v>258258.28772136834</v>
      </c>
      <c r="BQ539" s="15">
        <f ca="1">Inputs!$B$20*EXP($B$10-0.5*C$7^2+C$7*AJ539)</f>
        <v>6676.2564306968579</v>
      </c>
      <c r="BR539" s="15">
        <f t="shared" ca="1" si="312"/>
        <v>8241.5675694620222</v>
      </c>
      <c r="BS539" s="15">
        <f t="shared" ca="1" si="313"/>
        <v>8186.2988501457812</v>
      </c>
      <c r="BT539" s="15">
        <f t="shared" ca="1" si="314"/>
        <v>12824.651249145925</v>
      </c>
      <c r="BU539" s="15">
        <f t="shared" ca="1" si="315"/>
        <v>9625.6009894395065</v>
      </c>
      <c r="BV539" s="15">
        <f t="shared" ca="1" si="316"/>
        <v>26504.963213058916</v>
      </c>
      <c r="BW539" s="15">
        <f t="shared" ca="1" si="317"/>
        <v>36135.375929897033</v>
      </c>
      <c r="BX539" s="15">
        <f t="shared" ca="1" si="318"/>
        <v>60766.253791771131</v>
      </c>
      <c r="BY539" s="15">
        <f t="shared" ca="1" si="319"/>
        <v>123095.7672640377</v>
      </c>
      <c r="BZ539" s="15">
        <f t="shared" ca="1" si="320"/>
        <v>159421.75368185909</v>
      </c>
      <c r="CA539" s="15">
        <f t="shared" ca="1" si="321"/>
        <v>245748.78265348895</v>
      </c>
      <c r="CB539" s="15">
        <f ca="1">(AU539*DCF!C$10-DCF!C$5*MAX(AU539*DCF!C$10,0)-MAX(AU539-Inputs!$B$6,0)/Inputs!$B$10)*DCF!C$6</f>
        <v>1044.9201059838083</v>
      </c>
      <c r="CC539" s="15">
        <f ca="1">(AV539*DCF!D$10-DCF!D$5*MAX(AV539*DCF!D$10,0)-MAX(AV539-AU539,0)/Inputs!$B$10)*DCF!D$6</f>
        <v>1146.3786479039848</v>
      </c>
      <c r="CD539" s="15">
        <f ca="1">(AW539*DCF!E$10-DCF!E$5*MAX(AW539*DCF!E$10,0)-MAX(AW539-AV539,0)/Inputs!$B$10)*DCF!E$6</f>
        <v>1197.4611257669214</v>
      </c>
      <c r="CE539" s="15">
        <f ca="1">(AX539*DCF!F$10-DCF!F$5*MAX(AX539*DCF!F$10,0)-MAX(AX539-AW539,0)/Inputs!$B$10)*DCF!F$6</f>
        <v>1556.71941048848</v>
      </c>
      <c r="CF539" s="15">
        <f ca="1">(AY539*DCF!G$10-DCF!G$5*MAX(AY539*DCF!G$10,0)-MAX(AY539-AX539,0)/Inputs!$B$10)*DCF!G$6</f>
        <v>2146.8048629941827</v>
      </c>
      <c r="CG539" s="15">
        <f ca="1">(AZ539*DCF!H$10-DCF!H$5*MAX(AZ539*DCF!H$10,0)-MAX(AZ539-AY539,0)/Inputs!$B$10)*DCF!H$6</f>
        <v>2102.4253260248743</v>
      </c>
      <c r="CH539" s="15">
        <f ca="1">(BA539*DCF!I$10-DCF!I$5*MAX(BA539*DCF!I$10,0)-MAX(BA539-AZ539,0)/Inputs!$B$10)*DCF!I$6</f>
        <v>2808.3262052372384</v>
      </c>
      <c r="CI539" s="15">
        <f ca="1">(BB539*DCF!J$10-DCF!J$5*MAX(BB539*DCF!J$10,0)-MAX(BB539-BA539,0)/Inputs!$B$10)*DCF!J$6</f>
        <v>3278.1258217186823</v>
      </c>
      <c r="CJ539" s="15">
        <f ca="1">(BC539*DCF!K$10-DCF!K$5*MAX(BC539*DCF!K$10,0)-MAX(BC539-BB539,0)/Inputs!$B$10)*DCF!K$6</f>
        <v>3737.7889949143268</v>
      </c>
      <c r="CK539" s="15">
        <f ca="1">(BD539*DCF!L$10-DCF!L$5*MAX(BD539*DCF!L$10,0)-MAX(BD539-BC539,0)/Inputs!$B$10)*DCF!L$6</f>
        <v>4493.2177527504446</v>
      </c>
      <c r="CL539" s="15">
        <f ca="1">(BE539*DCF!M$10-DCF!M$5*MAX(BE539*DCF!M$10,0)-MAX(BE539-BD539,0)/Inputs!$B$10)*DCF!M$6</f>
        <v>5302.8415112480825</v>
      </c>
      <c r="CM539" s="15">
        <f ca="1">(BF539*DCF!C$28-DCF!C$5*MAX(BF539*DCF!C$28,0)-MAX(BF539-Inputs!$B$13,0)/Inputs!$B$17)*DCF!C$6</f>
        <v>3936.4156928517364</v>
      </c>
      <c r="CN539" s="15">
        <f ca="1">(BG539*DCF!D$28-DCF!D$5*MAX(BG539*DCF!D$28,0)-MAX(BG539-BF539,0)/Inputs!$B$17)*DCF!D$6</f>
        <v>5248.2072071539878</v>
      </c>
      <c r="CO539" s="15">
        <f ca="1">(BH539*DCF!E$28-DCF!E$5*MAX(BH539*DCF!E$28,0)-MAX(BH539-BG539,0)/Inputs!$B$17)*DCF!E$6</f>
        <v>6004.9906404941767</v>
      </c>
      <c r="CP539" s="15">
        <f ca="1">(BI539*DCF!F$28-DCF!F$5*MAX(BI539*DCF!F$28,0)-MAX(BI539-BH539,0)/Inputs!$B$17)*DCF!F$6</f>
        <v>9323.7584301136831</v>
      </c>
      <c r="CQ539" s="15">
        <f ca="1">(BJ539*DCF!G$28-DCF!G$5*MAX(BJ539*DCF!G$28,0)-MAX(BJ539-BI539,0)/Inputs!$B$17)*DCF!G$6</f>
        <v>12730.752758124852</v>
      </c>
      <c r="CR539" s="15">
        <f ca="1">(BK539*DCF!H$28-DCF!H$5*MAX(BK539*DCF!H$28,0)-MAX(BK539-BJ539,0)/Inputs!$B$17)*DCF!H$6</f>
        <v>14377.094103628391</v>
      </c>
      <c r="CS539" s="15">
        <f ca="1">(BL539*DCF!I$28-DCF!I$5*MAX(BL539*DCF!I$28,0)-MAX(BL539-BK539,0)/Inputs!$B$17)*DCF!I$6</f>
        <v>18030.803658485904</v>
      </c>
      <c r="CT539" s="15">
        <f ca="1">(BM539*DCF!J$28-DCF!J$5*MAX(BM539*DCF!J$28,0)-MAX(BM539-BL539,0)/Inputs!$B$17)*DCF!J$6</f>
        <v>21630.361461026587</v>
      </c>
      <c r="CU539" s="15">
        <f ca="1">(BN539*DCF!K$28-DCF!K$5*MAX(BN539*DCF!K$28,0)-MAX(BN539-BM539,0)/Inputs!$B$17)*DCF!K$6</f>
        <v>26379.538185614114</v>
      </c>
      <c r="CV539" s="15">
        <f ca="1">(BO539*DCF!L$28-DCF!L$5*MAX(BO539*DCF!L$28,0)-MAX(BO539-BN539,0)/Inputs!$B$17)*DCF!L$6</f>
        <v>33514.113395824701</v>
      </c>
      <c r="CW539" s="15">
        <f ca="1">(BP539*DCF!M$28-DCF!M$5*MAX(BP539*DCF!M$28,0)-MAX(BP539-BO539,0)/Inputs!$B$17)*DCF!M$6</f>
        <v>42609.025794701469</v>
      </c>
      <c r="CX539" s="15">
        <f ca="1">(BQ539*DCF!C$46-DCF!C$5*MAX(BQ539*DCF!C$46,0)-MAX(BQ539-Inputs!$B$20,0)/Inputs!$B$24)*DCF!C$6</f>
        <v>-3147.0598826999017</v>
      </c>
      <c r="CY539" s="15">
        <f ca="1">(BR539*DCF!D$46-DCF!D$5*MAX(BR539*DCF!D$46,0)-MAX(BR539-BQ539,0)/Inputs!$B$24)*DCF!D$6</f>
        <v>-2074.5486579159196</v>
      </c>
      <c r="CZ539" s="15">
        <f ca="1">(BS539*DCF!E$46-DCF!E$5*MAX(BS539*DCF!E$46,0)-MAX(BS539-BR539,0)/Inputs!$B$24)*DCF!E$6</f>
        <v>-968.04409244541091</v>
      </c>
      <c r="DA539" s="15">
        <f ca="1">(BT539*DCF!F$46-DCF!F$5*MAX(BT539*DCF!F$46,0)-MAX(BT539-BS539,0)/Inputs!$B$24)*DCF!F$6</f>
        <v>-2622.9429255738969</v>
      </c>
      <c r="DB539" s="15">
        <f ca="1">(BU539*DCF!G$46-DCF!G$5*MAX(BU539*DCF!G$46,0)-MAX(BU539-BT539,0)/Inputs!$B$24)*DCF!G$6</f>
        <v>-323.78619941932504</v>
      </c>
      <c r="DC539" s="15">
        <f ca="1">(BV539*DCF!H$46-DCF!H$5*MAX(BV539*DCF!H$46,0)-MAX(BV539-BU539,0)/Inputs!$B$24)*DCF!H$6</f>
        <v>-5245.1583894215</v>
      </c>
      <c r="DD539" s="15">
        <f ca="1">(BW539*DCF!I$46-DCF!I$5*MAX(BW539*DCF!I$46,0)-MAX(BW539-BV539,0)/Inputs!$B$24)*DCF!I$6</f>
        <v>-1929.9584210815967</v>
      </c>
      <c r="DE539" s="15">
        <f ca="1">(BX539*DCF!J$46-DCF!J$5*MAX(BX539*DCF!J$46,0)-MAX(BX539-BW539,0)/Inputs!$B$24)*DCF!J$6</f>
        <v>-3982.730139018553</v>
      </c>
      <c r="DF539" s="15">
        <f ca="1">(BY539*DCF!K$46-DCF!K$5*MAX(BY539*DCF!K$46,0)-MAX(BY539-BX539,0)/Inputs!$B$24)*DCF!K$6</f>
        <v>-8237.4297812887544</v>
      </c>
      <c r="DG539" s="15">
        <f ca="1">(BZ539*DCF!L$46-DCF!L$5*MAX(BZ539*DCF!L$46,0)-MAX(BZ539-BY539,0)/Inputs!$B$24)*DCF!L$6</f>
        <v>2799.3978006654916</v>
      </c>
      <c r="DH539" s="15">
        <f ca="1">(CA539*DCF!M$46-DCF!M$5*MAX(CA539*DCF!M$46,0)-MAX(CA539-BZ539,0)/Inputs!$B$24)*DCF!M$6</f>
        <v>1218.5393537294228</v>
      </c>
      <c r="DI539" s="15">
        <f ca="1">SUM(CB539:CL539)+BE539*DCF!M$10*(1+Inputs!$B$30)*(1-Inputs!$B$33)*(1-Inputs!$B$30/Inputs!$B$31)/(Inputs!$B$29-Inputs!$B$30)*DCF!M$6</f>
        <v>148322.73731555443</v>
      </c>
      <c r="DJ539" s="15">
        <f ca="1">SUM(CM539:CW539)+BP539*DCF!M$28*(1+Inputs!$B$30)*(1-Inputs!$B$33)*(1-Inputs!$B$30/Inputs!$B$31)/(Inputs!$B$29-Inputs!$B$30)*DCF!M$6</f>
        <v>1152100.0344491852</v>
      </c>
      <c r="DK539" s="15">
        <f ca="1">SUM(CX539:DH539)+CA539*DCF!M$46*(1+Inputs!$B$30)*(1-Inputs!$B$33)*(1-Inputs!$B$30/Inputs!$B$31)/(Inputs!$B$29-Inputs!$B$30)*DCF!M$6</f>
        <v>355443.00745213375</v>
      </c>
      <c r="DM539" s="15">
        <f ca="1">DI539+DJ539+DK539+Inputs!$B$34+Inputs!$B$36-Inputs!$B$35</f>
        <v>1732716.7792168735</v>
      </c>
    </row>
    <row r="540" spans="1:117" x14ac:dyDescent="0.75">
      <c r="A540" s="11">
        <v>527</v>
      </c>
      <c r="C540" s="23">
        <f t="shared" ca="1" si="322"/>
        <v>0.57533743409749305</v>
      </c>
      <c r="D540" s="23">
        <f t="shared" ca="1" si="322"/>
        <v>-0.75685518312354361</v>
      </c>
      <c r="E540" s="23">
        <f t="shared" ca="1" si="322"/>
        <v>-1.4164719607975365</v>
      </c>
      <c r="F540" s="23">
        <f t="shared" ca="1" si="322"/>
        <v>-4.2229105254209393E-2</v>
      </c>
      <c r="G540" s="23">
        <f t="shared" ca="1" si="322"/>
        <v>0.8579354084096612</v>
      </c>
      <c r="H540" s="23">
        <f t="shared" ca="1" si="322"/>
        <v>-0.32769509316965612</v>
      </c>
      <c r="I540" s="23">
        <f t="shared" ca="1" si="322"/>
        <v>-1.3761616439515376</v>
      </c>
      <c r="J540" s="23">
        <f t="shared" ca="1" si="322"/>
        <v>0.80743971281572025</v>
      </c>
      <c r="K540" s="23">
        <f t="shared" ca="1" si="322"/>
        <v>1.3259092214406405</v>
      </c>
      <c r="L540" s="23">
        <f t="shared" ca="1" si="322"/>
        <v>-0.11108774877633232</v>
      </c>
      <c r="M540" s="23">
        <f t="shared" ca="1" si="322"/>
        <v>-0.99905004065029834</v>
      </c>
      <c r="N540" s="23">
        <f ca="1">SQRT(Inputs!$B$38)*C540+SQRT(1-Inputs!$B$38)*_xlfn.NORM.S.INV(RAND())</f>
        <v>0.16081772271219458</v>
      </c>
      <c r="O540" s="23">
        <f ca="1">SQRT(Inputs!$B$38)*D540+SQRT(1-Inputs!$B$38)*_xlfn.NORM.S.INV(RAND())</f>
        <v>-1.1470773860436803</v>
      </c>
      <c r="P540" s="23">
        <f ca="1">SQRT(Inputs!$B$38)*E540+SQRT(1-Inputs!$B$38)*_xlfn.NORM.S.INV(RAND())</f>
        <v>-1.1314403668058191</v>
      </c>
      <c r="Q540" s="23">
        <f ca="1">SQRT(Inputs!$B$38)*F540+SQRT(1-Inputs!$B$38)*_xlfn.NORM.S.INV(RAND())</f>
        <v>-0.78576197683718751</v>
      </c>
      <c r="R540" s="23">
        <f ca="1">SQRT(Inputs!$B$38)*G540+SQRT(1-Inputs!$B$38)*_xlfn.NORM.S.INV(RAND())</f>
        <v>1.2983530484026264</v>
      </c>
      <c r="S540" s="23">
        <f ca="1">SQRT(Inputs!$B$38)*H540+SQRT(1-Inputs!$B$38)*_xlfn.NORM.S.INV(RAND())</f>
        <v>-1.206929235645819</v>
      </c>
      <c r="T540" s="23">
        <f ca="1">SQRT(Inputs!$B$38)*I540+SQRT(1-Inputs!$B$38)*_xlfn.NORM.S.INV(RAND())</f>
        <v>-0.40253757356080955</v>
      </c>
      <c r="U540" s="23">
        <f ca="1">SQRT(Inputs!$B$38)*J540+SQRT(1-Inputs!$B$38)*_xlfn.NORM.S.INV(RAND())</f>
        <v>-8.4248645752513118E-2</v>
      </c>
      <c r="V540" s="23">
        <f ca="1">SQRT(Inputs!$B$38)*K540+SQRT(1-Inputs!$B$38)*_xlfn.NORM.S.INV(RAND())</f>
        <v>0.43955268556475119</v>
      </c>
      <c r="W540" s="23">
        <f ca="1">SQRT(Inputs!$B$38)*L540+SQRT(1-Inputs!$B$38)*_xlfn.NORM.S.INV(RAND())</f>
        <v>-1.8129548748074056</v>
      </c>
      <c r="X540" s="23">
        <f ca="1">SQRT(Inputs!$B$38)*M540+SQRT(1-Inputs!$B$38)*_xlfn.NORM.S.INV(RAND())</f>
        <v>0.38391244373886024</v>
      </c>
      <c r="Y540" s="23">
        <f ca="1">SQRT(Inputs!$B$38)*C540+SQRT(1-Inputs!$B$38)*_xlfn.NORM.S.INV(RAND())</f>
        <v>0.26170744290050224</v>
      </c>
      <c r="Z540" s="23">
        <f ca="1">SQRT(Inputs!$B$38)*D540+SQRT(1-Inputs!$B$38)*_xlfn.NORM.S.INV(RAND())</f>
        <v>-1.8302396765753213</v>
      </c>
      <c r="AA540" s="23">
        <f ca="1">SQRT(Inputs!$B$38)*E540+SQRT(1-Inputs!$B$38)*_xlfn.NORM.S.INV(RAND())</f>
        <v>-0.22094018236990354</v>
      </c>
      <c r="AB540" s="23">
        <f ca="1">SQRT(Inputs!$B$38)*F540+SQRT(1-Inputs!$B$38)*_xlfn.NORM.S.INV(RAND())</f>
        <v>4.7119540307859399E-2</v>
      </c>
      <c r="AC540" s="23">
        <f ca="1">SQRT(Inputs!$B$38)*G540+SQRT(1-Inputs!$B$38)*_xlfn.NORM.S.INV(RAND())</f>
        <v>1.4262667154797097</v>
      </c>
      <c r="AD540" s="23">
        <f ca="1">SQRT(Inputs!$B$38)*H540+SQRT(1-Inputs!$B$38)*_xlfn.NORM.S.INV(RAND())</f>
        <v>-0.1456580188816809</v>
      </c>
      <c r="AE540" s="23">
        <f ca="1">SQRT(Inputs!$B$38)*I540+SQRT(1-Inputs!$B$38)*_xlfn.NORM.S.INV(RAND())</f>
        <v>-0.81731802457637259</v>
      </c>
      <c r="AF540" s="23">
        <f ca="1">SQRT(Inputs!$B$38)*J540+SQRT(1-Inputs!$B$38)*_xlfn.NORM.S.INV(RAND())</f>
        <v>-0.58262296259328383</v>
      </c>
      <c r="AG540" s="23">
        <f ca="1">SQRT(Inputs!$B$38)*K540+SQRT(1-Inputs!$B$38)*_xlfn.NORM.S.INV(RAND())</f>
        <v>0.37931178603018184</v>
      </c>
      <c r="AH540" s="23">
        <f ca="1">SQRT(Inputs!$B$38)*L540+SQRT(1-Inputs!$B$38)*_xlfn.NORM.S.INV(RAND())</f>
        <v>0.96865378111861411</v>
      </c>
      <c r="AI540" s="23">
        <f ca="1">SQRT(Inputs!$B$38)*M540+SQRT(1-Inputs!$B$38)*_xlfn.NORM.S.INV(RAND())</f>
        <v>-1.3312913789297243</v>
      </c>
      <c r="AJ540" s="23">
        <f ca="1">SQRT(Inputs!$B$38)*C540+SQRT(1-Inputs!$B$38)*_xlfn.NORM.S.INV(RAND())</f>
        <v>0.85181505218464548</v>
      </c>
      <c r="AK540" s="23">
        <f ca="1">SQRT(Inputs!$B$38)*D540+SQRT(1-Inputs!$B$38)*_xlfn.NORM.S.INV(RAND())</f>
        <v>0.90873040023439633</v>
      </c>
      <c r="AL540" s="23">
        <f ca="1">SQRT(Inputs!$B$38)*E540+SQRT(1-Inputs!$B$38)*_xlfn.NORM.S.INV(RAND())</f>
        <v>0.52837853619286046</v>
      </c>
      <c r="AM540" s="23">
        <f ca="1">SQRT(Inputs!$B$38)*F540+SQRT(1-Inputs!$B$38)*_xlfn.NORM.S.INV(RAND())</f>
        <v>-3.8066954969094291E-2</v>
      </c>
      <c r="AN540" s="23">
        <f ca="1">SQRT(Inputs!$B$38)*G540+SQRT(1-Inputs!$B$38)*_xlfn.NORM.S.INV(RAND())</f>
        <v>2.250533894968676E-2</v>
      </c>
      <c r="AO540" s="23">
        <f ca="1">SQRT(Inputs!$B$38)*H540+SQRT(1-Inputs!$B$38)*_xlfn.NORM.S.INV(RAND())</f>
        <v>-0.77506069115869913</v>
      </c>
      <c r="AP540" s="23">
        <f ca="1">SQRT(Inputs!$B$38)*I540+SQRT(1-Inputs!$B$38)*_xlfn.NORM.S.INV(RAND())</f>
        <v>-0.51135060726416182</v>
      </c>
      <c r="AQ540" s="23">
        <f ca="1">SQRT(Inputs!$B$38)*J540+SQRT(1-Inputs!$B$38)*_xlfn.NORM.S.INV(RAND())</f>
        <v>1.9418663328364136</v>
      </c>
      <c r="AR540" s="23">
        <f ca="1">SQRT(Inputs!$B$38)*K540+SQRT(1-Inputs!$B$38)*_xlfn.NORM.S.INV(RAND())</f>
        <v>1.2331468785464681</v>
      </c>
      <c r="AS540" s="23">
        <f ca="1">SQRT(Inputs!$B$38)*L540+SQRT(1-Inputs!$B$38)*_xlfn.NORM.S.INV(RAND())</f>
        <v>0.36145992834195328</v>
      </c>
      <c r="AT540" s="23">
        <f ca="1">SQRT(Inputs!$B$38)*M540+SQRT(1-Inputs!$B$38)*_xlfn.NORM.S.INV(RAND())</f>
        <v>0.38024490477181139</v>
      </c>
      <c r="AU540" s="15">
        <f ca="1">Inputs!$B$6*EXP($B$8-0.5*C$5^2+C$5*N540)</f>
        <v>5093.1128042875116</v>
      </c>
      <c r="AV540" s="15">
        <f t="shared" ca="1" si="292"/>
        <v>5237.3465731841598</v>
      </c>
      <c r="AW540" s="15">
        <f t="shared" ca="1" si="293"/>
        <v>5482.1678763400196</v>
      </c>
      <c r="AX540" s="15">
        <f t="shared" ca="1" si="294"/>
        <v>6067.3447655523041</v>
      </c>
      <c r="AY540" s="15">
        <f t="shared" ca="1" si="295"/>
        <v>8628.9724611485963</v>
      </c>
      <c r="AZ540" s="15">
        <f t="shared" ca="1" si="296"/>
        <v>9240.0567447953017</v>
      </c>
      <c r="BA540" s="15">
        <f t="shared" ca="1" si="297"/>
        <v>10840.984659689453</v>
      </c>
      <c r="BB540" s="15">
        <f t="shared" ca="1" si="298"/>
        <v>13161.107633962667</v>
      </c>
      <c r="BC540" s="15">
        <f t="shared" ca="1" si="299"/>
        <v>16817.653500221499</v>
      </c>
      <c r="BD540" s="15">
        <f t="shared" ca="1" si="300"/>
        <v>17389.644732757508</v>
      </c>
      <c r="BE540" s="15">
        <f t="shared" ca="1" si="301"/>
        <v>22067.060917935723</v>
      </c>
      <c r="BF540" s="15">
        <f ca="1">Inputs!$B$13*EXP($B$9-0.5*C$6^2+C$6*Y540)</f>
        <v>14567.555768219196</v>
      </c>
      <c r="BG540" s="15">
        <f t="shared" ca="1" si="302"/>
        <v>12760.634239241466</v>
      </c>
      <c r="BH540" s="15">
        <f t="shared" ca="1" si="303"/>
        <v>15030.158545655851</v>
      </c>
      <c r="BI540" s="15">
        <f t="shared" ca="1" si="304"/>
        <v>18533.102111003805</v>
      </c>
      <c r="BJ540" s="15">
        <f t="shared" ca="1" si="305"/>
        <v>27906.290146428084</v>
      </c>
      <c r="BK540" s="15">
        <f t="shared" ca="1" si="306"/>
        <v>33577.188558581576</v>
      </c>
      <c r="BL540" s="15">
        <f t="shared" ca="1" si="307"/>
        <v>37100.298688801937</v>
      </c>
      <c r="BM540" s="15">
        <f t="shared" ca="1" si="308"/>
        <v>42420.155047102824</v>
      </c>
      <c r="BN540" s="15">
        <f t="shared" ca="1" si="309"/>
        <v>54597.664932116393</v>
      </c>
      <c r="BO540" s="15">
        <f t="shared" ca="1" si="310"/>
        <v>75182.946721641172</v>
      </c>
      <c r="BP540" s="15">
        <f t="shared" ca="1" si="311"/>
        <v>79580.459358237713</v>
      </c>
      <c r="BQ540" s="15">
        <f ca="1">Inputs!$B$20*EXP($B$10-0.5*C$7^2+C$7*AJ540)</f>
        <v>5802.5499025589224</v>
      </c>
      <c r="BR540" s="15">
        <f t="shared" ca="1" si="312"/>
        <v>10507.335043114846</v>
      </c>
      <c r="BS540" s="15">
        <f t="shared" ca="1" si="313"/>
        <v>16746.557862025682</v>
      </c>
      <c r="BT540" s="15">
        <f t="shared" ca="1" si="314"/>
        <v>22860.430605296202</v>
      </c>
      <c r="BU540" s="15">
        <f t="shared" ca="1" si="315"/>
        <v>31854.811951263939</v>
      </c>
      <c r="BV540" s="15">
        <f t="shared" ca="1" si="316"/>
        <v>37218.231357877259</v>
      </c>
      <c r="BW540" s="15">
        <f t="shared" ca="1" si="317"/>
        <v>46608.555251346945</v>
      </c>
      <c r="BX540" s="15">
        <f t="shared" ca="1" si="318"/>
        <v>96215.761781274749</v>
      </c>
      <c r="BY540" s="15">
        <f t="shared" ca="1" si="319"/>
        <v>170687.11568721588</v>
      </c>
      <c r="BZ540" s="15">
        <f t="shared" ca="1" si="320"/>
        <v>255952.86870771841</v>
      </c>
      <c r="CA540" s="15">
        <f t="shared" ca="1" si="321"/>
        <v>384669.45451406488</v>
      </c>
      <c r="CB540" s="15">
        <f ca="1">(AU540*DCF!C$10-DCF!C$5*MAX(AU540*DCF!C$10,0)-MAX(AU540-Inputs!$B$6,0)/Inputs!$B$10)*DCF!C$6</f>
        <v>1042.1411530351329</v>
      </c>
      <c r="CC540" s="15">
        <f ca="1">(AV540*DCF!D$10-DCF!D$5*MAX(AV540*DCF!D$10,0)-MAX(AV540-AU540,0)/Inputs!$B$10)*DCF!D$6</f>
        <v>1241.4001156757402</v>
      </c>
      <c r="CD540" s="15">
        <f ca="1">(AW540*DCF!E$10-DCF!E$5*MAX(AW540*DCF!E$10,0)-MAX(AW540-AV540,0)/Inputs!$B$10)*DCF!E$6</f>
        <v>1210.601397947599</v>
      </c>
      <c r="CE540" s="15">
        <f ca="1">(AX540*DCF!F$10-DCF!F$5*MAX(AX540*DCF!F$10,0)-MAX(AX540-AW540,0)/Inputs!$B$10)*DCF!F$6</f>
        <v>1202.730890486002</v>
      </c>
      <c r="CF540" s="15">
        <f ca="1">(AY540*DCF!G$10-DCF!G$5*MAX(AY540*DCF!G$10,0)-MAX(AY540-AX540,0)/Inputs!$B$10)*DCF!G$6</f>
        <v>1285.523066904407</v>
      </c>
      <c r="CG540" s="15">
        <f ca="1">(AZ540*DCF!H$10-DCF!H$5*MAX(AZ540*DCF!H$10,0)-MAX(AZ540-AY540,0)/Inputs!$B$10)*DCF!H$6</f>
        <v>1685.4546750320194</v>
      </c>
      <c r="CH540" s="15">
        <f ca="1">(BA540*DCF!I$10-DCF!I$5*MAX(BA540*DCF!I$10,0)-MAX(BA540-AZ540,0)/Inputs!$B$10)*DCF!I$6</f>
        <v>1717.6441475123404</v>
      </c>
      <c r="CI540" s="15">
        <f ca="1">(BB540*DCF!J$10-DCF!J$5*MAX(BB540*DCF!J$10,0)-MAX(BB540-BA540,0)/Inputs!$B$10)*DCF!J$6</f>
        <v>1906.9002038331928</v>
      </c>
      <c r="CJ540" s="15">
        <f ca="1">(BC540*DCF!K$10-DCF!K$5*MAX(BC540*DCF!K$10,0)-MAX(BC540-BB540,0)/Inputs!$B$10)*DCF!K$6</f>
        <v>2195.5113620456432</v>
      </c>
      <c r="CK540" s="15">
        <f ca="1">(BD540*DCF!L$10-DCF!L$5*MAX(BD540*DCF!L$10,0)-MAX(BD540-BC540,0)/Inputs!$B$10)*DCF!L$6</f>
        <v>2548.7213789046045</v>
      </c>
      <c r="CL540" s="15">
        <f ca="1">(BE540*DCF!M$10-DCF!M$5*MAX(BE540*DCF!M$10,0)-MAX(BE540-BD540,0)/Inputs!$B$10)*DCF!M$6</f>
        <v>2555.1803708365269</v>
      </c>
      <c r="CM540" s="15">
        <f ca="1">(BF540*DCF!C$28-DCF!C$5*MAX(BF540*DCF!C$28,0)-MAX(BF540-Inputs!$B$13,0)/Inputs!$B$17)*DCF!C$6</f>
        <v>3711.3830461774023</v>
      </c>
      <c r="CN540" s="15">
        <f ca="1">(BG540*DCF!D$28-DCF!D$5*MAX(BG540*DCF!D$28,0)-MAX(BG540-BF540,0)/Inputs!$B$17)*DCF!D$6</f>
        <v>3758.3010923049978</v>
      </c>
      <c r="CO540" s="15">
        <f ca="1">(BH540*DCF!E$28-DCF!E$5*MAX(BH540*DCF!E$28,0)-MAX(BH540-BG540,0)/Inputs!$B$17)*DCF!E$6</f>
        <v>3809.5165325114976</v>
      </c>
      <c r="CP540" s="15">
        <f ca="1">(BI540*DCF!F$28-DCF!F$5*MAX(BI540*DCF!F$28,0)-MAX(BI540-BH540,0)/Inputs!$B$17)*DCF!F$6</f>
        <v>4393.4828009252287</v>
      </c>
      <c r="CQ540" s="15">
        <f ca="1">(BJ540*DCF!G$28-DCF!G$5*MAX(BJ540*DCF!G$28,0)-MAX(BJ540-BI540,0)/Inputs!$B$17)*DCF!G$6</f>
        <v>5664.0210711372274</v>
      </c>
      <c r="CR540" s="15">
        <f ca="1">(BK540*DCF!H$28-DCF!H$5*MAX(BK540*DCF!H$28,0)-MAX(BK540-BJ540,0)/Inputs!$B$17)*DCF!H$6</f>
        <v>7422.9107108290254</v>
      </c>
      <c r="CS540" s="15">
        <f ca="1">(BL540*DCF!I$28-DCF!I$5*MAX(BL540*DCF!I$28,0)-MAX(BL540-BK540,0)/Inputs!$B$17)*DCF!I$6</f>
        <v>8218.5736014366212</v>
      </c>
      <c r="CT540" s="15">
        <f ca="1">(BM540*DCF!J$28-DCF!J$5*MAX(BM540*DCF!J$28,0)-MAX(BM540-BL540,0)/Inputs!$B$17)*DCF!J$6</f>
        <v>8757.846648940882</v>
      </c>
      <c r="CU540" s="15">
        <f ca="1">(BN540*DCF!K$28-DCF!K$5*MAX(BN540*DCF!K$28,0)-MAX(BN540-BM540,0)/Inputs!$B$17)*DCF!K$6</f>
        <v>10038.528637333508</v>
      </c>
      <c r="CV540" s="15">
        <f ca="1">(BO540*DCF!L$28-DCF!L$5*MAX(BO540*DCF!L$28,0)-MAX(BO540-BN540,0)/Inputs!$B$17)*DCF!L$6</f>
        <v>12671.316991368698</v>
      </c>
      <c r="CW540" s="15">
        <f ca="1">(BP540*DCF!M$28-DCF!M$5*MAX(BP540*DCF!M$28,0)-MAX(BP540-BO540,0)/Inputs!$B$17)*DCF!M$6</f>
        <v>14513.445846225848</v>
      </c>
      <c r="CX540" s="15">
        <f ca="1">(BQ540*DCF!C$46-DCF!C$5*MAX(BQ540*DCF!C$46,0)-MAX(BQ540-Inputs!$B$20,0)/Inputs!$B$24)*DCF!C$6</f>
        <v>-2541.7204867613777</v>
      </c>
      <c r="CY540" s="15">
        <f ca="1">(BR540*DCF!D$46-DCF!D$5*MAX(BR540*DCF!D$46,0)-MAX(BR540-BQ540,0)/Inputs!$B$24)*DCF!D$6</f>
        <v>-3800.8498238517936</v>
      </c>
      <c r="CZ540" s="15">
        <f ca="1">(BS540*DCF!E$46-DCF!E$5*MAX(BS540*DCF!E$46,0)-MAX(BS540-BR540,0)/Inputs!$B$24)*DCF!E$6</f>
        <v>-4439.6394972565813</v>
      </c>
      <c r="DA540" s="15">
        <f ca="1">(BT540*DCF!F$46-DCF!F$5*MAX(BT540*DCF!F$46,0)-MAX(BT540-BS540,0)/Inputs!$B$24)*DCF!F$6</f>
        <v>-3891.0954314311975</v>
      </c>
      <c r="DB540" s="15">
        <f ca="1">(BU540*DCF!G$46-DCF!G$5*MAX(BU540*DCF!G$46,0)-MAX(BU540-BT540,0)/Inputs!$B$24)*DCF!G$6</f>
        <v>-4097.0651141236531</v>
      </c>
      <c r="DC540" s="15">
        <f ca="1">(BV540*DCF!H$46-DCF!H$5*MAX(BV540*DCF!H$46,0)-MAX(BV540-BU540,0)/Inputs!$B$24)*DCF!H$6</f>
        <v>-1666.6497183891615</v>
      </c>
      <c r="DD540" s="15">
        <f ca="1">(BW540*DCF!I$46-DCF!I$5*MAX(BW540*DCF!I$46,0)-MAX(BW540-BV540,0)/Inputs!$B$24)*DCF!I$6</f>
        <v>-1619.1560723181094</v>
      </c>
      <c r="DE540" s="15">
        <f ca="1">(BX540*DCF!J$46-DCF!J$5*MAX(BX540*DCF!J$46,0)-MAX(BX540-BW540,0)/Inputs!$B$24)*DCF!J$6</f>
        <v>-9119.0356446369788</v>
      </c>
      <c r="DF540" s="15">
        <f ca="1">(BY540*DCF!K$46-DCF!K$5*MAX(BY540*DCF!K$46,0)-MAX(BY540-BX540,0)/Inputs!$B$24)*DCF!K$6</f>
        <v>-8493.2807617613453</v>
      </c>
      <c r="DG540" s="15">
        <f ca="1">(BZ540*DCF!L$46-DCF!L$5*MAX(BZ540*DCF!L$46,0)-MAX(BZ540-BY540,0)/Inputs!$B$24)*DCF!L$6</f>
        <v>-1603.084362436824</v>
      </c>
      <c r="DH540" s="15">
        <f ca="1">(CA540*DCF!M$46-DCF!M$5*MAX(CA540*DCF!M$46,0)-MAX(CA540-BZ540,0)/Inputs!$B$24)*DCF!M$6</f>
        <v>3247.5750787019779</v>
      </c>
      <c r="DI540" s="15">
        <f ca="1">SUM(CB540:CL540)+BE540*DCF!M$10*(1+Inputs!$B$30)*(1-Inputs!$B$33)*(1-Inputs!$B$30/Inputs!$B$31)/(Inputs!$B$29-Inputs!$B$30)*DCF!M$6</f>
        <v>80004.731103499711</v>
      </c>
      <c r="DJ540" s="15">
        <f ca="1">SUM(CM540:CW540)+BP540*DCF!M$28*(1+Inputs!$B$30)*(1-Inputs!$B$33)*(1-Inputs!$B$30/Inputs!$B$31)/(Inputs!$B$29-Inputs!$B$30)*DCF!M$6</f>
        <v>378257.28796133347</v>
      </c>
      <c r="DK540" s="15">
        <f ca="1">SUM(CX540:DH540)+CA540*DCF!M$46*(1+Inputs!$B$30)*(1-Inputs!$B$33)*(1-Inputs!$B$30/Inputs!$B$31)/(Inputs!$B$29-Inputs!$B$30)*DCF!M$6</f>
        <v>556720.54185438831</v>
      </c>
      <c r="DM540" s="15">
        <f ca="1">DI540+DJ540+DK540+Inputs!$B$34+Inputs!$B$36-Inputs!$B$35</f>
        <v>1091833.5609192215</v>
      </c>
    </row>
    <row r="541" spans="1:117" x14ac:dyDescent="0.75">
      <c r="A541" s="11">
        <v>528</v>
      </c>
      <c r="C541" s="23">
        <f t="shared" ca="1" si="322"/>
        <v>-1.5718442458443012</v>
      </c>
      <c r="D541" s="23">
        <f t="shared" ca="1" si="322"/>
        <v>0.21776352285089401</v>
      </c>
      <c r="E541" s="23">
        <f t="shared" ca="1" si="322"/>
        <v>-1.5663904121089791</v>
      </c>
      <c r="F541" s="23">
        <f t="shared" ca="1" si="322"/>
        <v>0.947609837966228</v>
      </c>
      <c r="G541" s="23">
        <f t="shared" ca="1" si="322"/>
        <v>-1.0656072068274256</v>
      </c>
      <c r="H541" s="23">
        <f t="shared" ca="1" si="322"/>
        <v>-0.62316368551609358</v>
      </c>
      <c r="I541" s="23">
        <f t="shared" ca="1" si="322"/>
        <v>-1.0144663978662918</v>
      </c>
      <c r="J541" s="23">
        <f t="shared" ca="1" si="322"/>
        <v>0.78334149497072059</v>
      </c>
      <c r="K541" s="23">
        <f t="shared" ca="1" si="322"/>
        <v>-0.686290963569687</v>
      </c>
      <c r="L541" s="23">
        <f t="shared" ca="1" si="322"/>
        <v>0.56205938774405662</v>
      </c>
      <c r="M541" s="23">
        <f t="shared" ca="1" si="322"/>
        <v>0.9323202049068019</v>
      </c>
      <c r="N541" s="23">
        <f ca="1">SQRT(Inputs!$B$38)*C541+SQRT(1-Inputs!$B$38)*_xlfn.NORM.S.INV(RAND())</f>
        <v>-0.32061119236279156</v>
      </c>
      <c r="O541" s="23">
        <f ca="1">SQRT(Inputs!$B$38)*D541+SQRT(1-Inputs!$B$38)*_xlfn.NORM.S.INV(RAND())</f>
        <v>-4.868339385088373E-2</v>
      </c>
      <c r="P541" s="23">
        <f ca="1">SQRT(Inputs!$B$38)*E541+SQRT(1-Inputs!$B$38)*_xlfn.NORM.S.INV(RAND())</f>
        <v>-2.2632030767446714</v>
      </c>
      <c r="Q541" s="23">
        <f ca="1">SQRT(Inputs!$B$38)*F541+SQRT(1-Inputs!$B$38)*_xlfn.NORM.S.INV(RAND())</f>
        <v>0.77394490276782579</v>
      </c>
      <c r="R541" s="23">
        <f ca="1">SQRT(Inputs!$B$38)*G541+SQRT(1-Inputs!$B$38)*_xlfn.NORM.S.INV(RAND())</f>
        <v>-1.2276983797454575</v>
      </c>
      <c r="S541" s="23">
        <f ca="1">SQRT(Inputs!$B$38)*H541+SQRT(1-Inputs!$B$38)*_xlfn.NORM.S.INV(RAND())</f>
        <v>-0.66702277992915293</v>
      </c>
      <c r="T541" s="23">
        <f ca="1">SQRT(Inputs!$B$38)*I541+SQRT(1-Inputs!$B$38)*_xlfn.NORM.S.INV(RAND())</f>
        <v>-0.50964262325261167</v>
      </c>
      <c r="U541" s="23">
        <f ca="1">SQRT(Inputs!$B$38)*J541+SQRT(1-Inputs!$B$38)*_xlfn.NORM.S.INV(RAND())</f>
        <v>-0.13657735972245511</v>
      </c>
      <c r="V541" s="23">
        <f ca="1">SQRT(Inputs!$B$38)*K541+SQRT(1-Inputs!$B$38)*_xlfn.NORM.S.INV(RAND())</f>
        <v>-1.5407366798009017</v>
      </c>
      <c r="W541" s="23">
        <f ca="1">SQRT(Inputs!$B$38)*L541+SQRT(1-Inputs!$B$38)*_xlfn.NORM.S.INV(RAND())</f>
        <v>3.5732265863967383E-2</v>
      </c>
      <c r="X541" s="23">
        <f ca="1">SQRT(Inputs!$B$38)*M541+SQRT(1-Inputs!$B$38)*_xlfn.NORM.S.INV(RAND())</f>
        <v>-0.29227150998089446</v>
      </c>
      <c r="Y541" s="23">
        <f ca="1">SQRT(Inputs!$B$38)*C541+SQRT(1-Inputs!$B$38)*_xlfn.NORM.S.INV(RAND())</f>
        <v>-1.5832492471691968</v>
      </c>
      <c r="Z541" s="23">
        <f ca="1">SQRT(Inputs!$B$38)*D541+SQRT(1-Inputs!$B$38)*_xlfn.NORM.S.INV(RAND())</f>
        <v>-0.20931062848265169</v>
      </c>
      <c r="AA541" s="23">
        <f ca="1">SQRT(Inputs!$B$38)*E541+SQRT(1-Inputs!$B$38)*_xlfn.NORM.S.INV(RAND())</f>
        <v>-0.50636335985263448</v>
      </c>
      <c r="AB541" s="23">
        <f ca="1">SQRT(Inputs!$B$38)*F541+SQRT(1-Inputs!$B$38)*_xlfn.NORM.S.INV(RAND())</f>
        <v>1.2639173408382729</v>
      </c>
      <c r="AC541" s="23">
        <f ca="1">SQRT(Inputs!$B$38)*G541+SQRT(1-Inputs!$B$38)*_xlfn.NORM.S.INV(RAND())</f>
        <v>-2.1394433621986622</v>
      </c>
      <c r="AD541" s="23">
        <f ca="1">SQRT(Inputs!$B$38)*H541+SQRT(1-Inputs!$B$38)*_xlfn.NORM.S.INV(RAND())</f>
        <v>0.17144846973422084</v>
      </c>
      <c r="AE541" s="23">
        <f ca="1">SQRT(Inputs!$B$38)*I541+SQRT(1-Inputs!$B$38)*_xlfn.NORM.S.INV(RAND())</f>
        <v>-1.0728739513645107</v>
      </c>
      <c r="AF541" s="23">
        <f ca="1">SQRT(Inputs!$B$38)*J541+SQRT(1-Inputs!$B$38)*_xlfn.NORM.S.INV(RAND())</f>
        <v>-0.1931973601717023</v>
      </c>
      <c r="AG541" s="23">
        <f ca="1">SQRT(Inputs!$B$38)*K541+SQRT(1-Inputs!$B$38)*_xlfn.NORM.S.INV(RAND())</f>
        <v>-1.937301590241381</v>
      </c>
      <c r="AH541" s="23">
        <f ca="1">SQRT(Inputs!$B$38)*L541+SQRT(1-Inputs!$B$38)*_xlfn.NORM.S.INV(RAND())</f>
        <v>1.536465209261189</v>
      </c>
      <c r="AI541" s="23">
        <f ca="1">SQRT(Inputs!$B$38)*M541+SQRT(1-Inputs!$B$38)*_xlfn.NORM.S.INV(RAND())</f>
        <v>0.86668093526935985</v>
      </c>
      <c r="AJ541" s="23">
        <f ca="1">SQRT(Inputs!$B$38)*C541+SQRT(1-Inputs!$B$38)*_xlfn.NORM.S.INV(RAND())</f>
        <v>-0.57757156751661909</v>
      </c>
      <c r="AK541" s="23">
        <f ca="1">SQRT(Inputs!$B$38)*D541+SQRT(1-Inputs!$B$38)*_xlfn.NORM.S.INV(RAND())</f>
        <v>0.48880795559818435</v>
      </c>
      <c r="AL541" s="23">
        <f ca="1">SQRT(Inputs!$B$38)*E541+SQRT(1-Inputs!$B$38)*_xlfn.NORM.S.INV(RAND())</f>
        <v>-0.4659224575678948</v>
      </c>
      <c r="AM541" s="23">
        <f ca="1">SQRT(Inputs!$B$38)*F541+SQRT(1-Inputs!$B$38)*_xlfn.NORM.S.INV(RAND())</f>
        <v>1.0739419572725533</v>
      </c>
      <c r="AN541" s="23">
        <f ca="1">SQRT(Inputs!$B$38)*G541+SQRT(1-Inputs!$B$38)*_xlfn.NORM.S.INV(RAND())</f>
        <v>0.69681808268316769</v>
      </c>
      <c r="AO541" s="23">
        <f ca="1">SQRT(Inputs!$B$38)*H541+SQRT(1-Inputs!$B$38)*_xlfn.NORM.S.INV(RAND())</f>
        <v>-0.17587183508723858</v>
      </c>
      <c r="AP541" s="23">
        <f ca="1">SQRT(Inputs!$B$38)*I541+SQRT(1-Inputs!$B$38)*_xlfn.NORM.S.INV(RAND())</f>
        <v>0.37704895866761889</v>
      </c>
      <c r="AQ541" s="23">
        <f ca="1">SQRT(Inputs!$B$38)*J541+SQRT(1-Inputs!$B$38)*_xlfn.NORM.S.INV(RAND())</f>
        <v>0.85534434685543759</v>
      </c>
      <c r="AR541" s="23">
        <f ca="1">SQRT(Inputs!$B$38)*K541+SQRT(1-Inputs!$B$38)*_xlfn.NORM.S.INV(RAND())</f>
        <v>0.87339118070926625</v>
      </c>
      <c r="AS541" s="23">
        <f ca="1">SQRT(Inputs!$B$38)*L541+SQRT(1-Inputs!$B$38)*_xlfn.NORM.S.INV(RAND())</f>
        <v>1.2063342565593591</v>
      </c>
      <c r="AT541" s="23">
        <f ca="1">SQRT(Inputs!$B$38)*M541+SQRT(1-Inputs!$B$38)*_xlfn.NORM.S.INV(RAND())</f>
        <v>0.86480092335291514</v>
      </c>
      <c r="AU541" s="15">
        <f ca="1">Inputs!$B$6*EXP($B$8-0.5*C$5^2+C$5*N541)</f>
        <v>4711.2761565598257</v>
      </c>
      <c r="AV541" s="15">
        <f t="shared" ca="1" si="292"/>
        <v>5693.8331315295964</v>
      </c>
      <c r="AW541" s="15">
        <f t="shared" ca="1" si="293"/>
        <v>5116.2197734099309</v>
      </c>
      <c r="AX541" s="15">
        <f t="shared" ca="1" si="294"/>
        <v>6880.5252394687277</v>
      </c>
      <c r="AY541" s="15">
        <f t="shared" ca="1" si="295"/>
        <v>7285.5067453480269</v>
      </c>
      <c r="AZ541" s="15">
        <f t="shared" ca="1" si="296"/>
        <v>8279.3443335058455</v>
      </c>
      <c r="BA541" s="15">
        <f t="shared" ca="1" si="297"/>
        <v>9605.5398266202083</v>
      </c>
      <c r="BB541" s="15">
        <f t="shared" ca="1" si="298"/>
        <v>11600.282637251339</v>
      </c>
      <c r="BC541" s="15">
        <f t="shared" ca="1" si="299"/>
        <v>12243.99239592149</v>
      </c>
      <c r="BD541" s="15">
        <f t="shared" ca="1" si="300"/>
        <v>15050.261877531399</v>
      </c>
      <c r="BE541" s="15">
        <f t="shared" ca="1" si="301"/>
        <v>17957.708851195694</v>
      </c>
      <c r="BF541" s="15">
        <f ca="1">Inputs!$B$13*EXP($B$9-0.5*C$6^2+C$6*Y541)</f>
        <v>10105.081798257039</v>
      </c>
      <c r="BG541" s="15">
        <f t="shared" ca="1" si="302"/>
        <v>11858.968683226283</v>
      </c>
      <c r="BH541" s="15">
        <f t="shared" ca="1" si="303"/>
        <v>13322.291135901796</v>
      </c>
      <c r="BI541" s="15">
        <f t="shared" ca="1" si="304"/>
        <v>19810.799556780894</v>
      </c>
      <c r="BJ541" s="15">
        <f t="shared" ca="1" si="305"/>
        <v>17841.723333831927</v>
      </c>
      <c r="BK541" s="15">
        <f t="shared" ca="1" si="306"/>
        <v>22414.46378595092</v>
      </c>
      <c r="BL541" s="15">
        <f t="shared" ca="1" si="307"/>
        <v>23959.54158831172</v>
      </c>
      <c r="BM541" s="15">
        <f t="shared" ca="1" si="308"/>
        <v>28753.014829912776</v>
      </c>
      <c r="BN541" s="15">
        <f t="shared" ca="1" si="309"/>
        <v>28036.206517111143</v>
      </c>
      <c r="BO541" s="15">
        <f t="shared" ca="1" si="310"/>
        <v>41240.98798887711</v>
      </c>
      <c r="BP541" s="15">
        <f t="shared" ca="1" si="311"/>
        <v>55997.0530144156</v>
      </c>
      <c r="BQ541" s="15">
        <f ca="1">Inputs!$B$20*EXP($B$10-0.5*C$7^2+C$7*AJ541)</f>
        <v>3494.9489551082511</v>
      </c>
      <c r="BR541" s="15">
        <f t="shared" ca="1" si="312"/>
        <v>5538.5676763449683</v>
      </c>
      <c r="BS541" s="15">
        <f t="shared" ca="1" si="313"/>
        <v>6634.5373382642856</v>
      </c>
      <c r="BT541" s="15">
        <f t="shared" ca="1" si="314"/>
        <v>12124.394328700149</v>
      </c>
      <c r="BU541" s="15">
        <f t="shared" ca="1" si="315"/>
        <v>19888.940056234449</v>
      </c>
      <c r="BV541" s="15">
        <f t="shared" ca="1" si="316"/>
        <v>26596.25622882989</v>
      </c>
      <c r="BW541" s="15">
        <f t="shared" ca="1" si="317"/>
        <v>40196.701430986897</v>
      </c>
      <c r="BX541" s="15">
        <f t="shared" ca="1" si="318"/>
        <v>66737.997190944327</v>
      </c>
      <c r="BY541" s="15">
        <f t="shared" ca="1" si="319"/>
        <v>110518.53720431514</v>
      </c>
      <c r="BZ541" s="15">
        <f t="shared" ca="1" si="320"/>
        <v>193574.20232282756</v>
      </c>
      <c r="CA541" s="15">
        <f t="shared" ca="1" si="321"/>
        <v>317081.22948763618</v>
      </c>
      <c r="CB541" s="15">
        <f ca="1">(AU541*DCF!C$10-DCF!C$5*MAX(AU541*DCF!C$10,0)-MAX(AU541-Inputs!$B$6,0)/Inputs!$B$10)*DCF!C$6</f>
        <v>1044.8637163923099</v>
      </c>
      <c r="CC541" s="15">
        <f ca="1">(AV541*DCF!D$10-DCF!D$5*MAX(AV541*DCF!D$10,0)-MAX(AV541-AU541,0)/Inputs!$B$10)*DCF!D$6</f>
        <v>1148.2624483535251</v>
      </c>
      <c r="CD541" s="15">
        <f ca="1">(AW541*DCF!E$10-DCF!E$5*MAX(AW541*DCF!E$10,0)-MAX(AW541-AV541,0)/Inputs!$B$10)*DCF!E$6</f>
        <v>1181.2537023160805</v>
      </c>
      <c r="CE541" s="15">
        <f ca="1">(AX541*DCF!F$10-DCF!F$5*MAX(AX541*DCF!F$10,0)-MAX(AX541-AW541,0)/Inputs!$B$10)*DCF!F$6</f>
        <v>1134.8994691741125</v>
      </c>
      <c r="CF541" s="15">
        <f ca="1">(AY541*DCF!G$10-DCF!G$5*MAX(AY541*DCF!G$10,0)-MAX(AY541-AX541,0)/Inputs!$B$10)*DCF!G$6</f>
        <v>1423.2602618620406</v>
      </c>
      <c r="CG541" s="15">
        <f ca="1">(AZ541*DCF!H$10-DCF!H$5*MAX(AZ541*DCF!H$10,0)-MAX(AZ541-AY541,0)/Inputs!$B$10)*DCF!H$6</f>
        <v>1430.9669603022674</v>
      </c>
      <c r="CH541" s="15">
        <f ca="1">(BA541*DCF!I$10-DCF!I$5*MAX(BA541*DCF!I$10,0)-MAX(BA541-AZ541,0)/Inputs!$B$10)*DCF!I$6</f>
        <v>1537.0391886012856</v>
      </c>
      <c r="CI541" s="15">
        <f ca="1">(BB541*DCF!J$10-DCF!J$5*MAX(BB541*DCF!J$10,0)-MAX(BB541-BA541,0)/Inputs!$B$10)*DCF!J$6</f>
        <v>1688.365014742526</v>
      </c>
      <c r="CJ541" s="15">
        <f ca="1">(BC541*DCF!K$10-DCF!K$5*MAX(BC541*DCF!K$10,0)-MAX(BC541-BB541,0)/Inputs!$B$10)*DCF!K$6</f>
        <v>1880.9765689441526</v>
      </c>
      <c r="CK541" s="15">
        <f ca="1">(BD541*DCF!L$10-DCF!L$5*MAX(BD541*DCF!L$10,0)-MAX(BD541-BC541,0)/Inputs!$B$10)*DCF!L$6</f>
        <v>1906.9696049835768</v>
      </c>
      <c r="CL541" s="15">
        <f ca="1">(BE541*DCF!M$10-DCF!M$5*MAX(BE541*DCF!M$10,0)-MAX(BE541-BD541,0)/Inputs!$B$10)*DCF!M$6</f>
        <v>2186.7393779406116</v>
      </c>
      <c r="CM541" s="15">
        <f ca="1">(BF541*DCF!C$28-DCF!C$5*MAX(BF541*DCF!C$28,0)-MAX(BF541-Inputs!$B$13,0)/Inputs!$B$17)*DCF!C$6</f>
        <v>3084.0046944082228</v>
      </c>
      <c r="CN541" s="15">
        <f ca="1">(BG541*DCF!D$28-DCF!D$5*MAX(BG541*DCF!D$28,0)-MAX(BG541-BF541,0)/Inputs!$B$17)*DCF!D$6</f>
        <v>3118.5553025984068</v>
      </c>
      <c r="CO541" s="15">
        <f ca="1">(BH541*DCF!E$28-DCF!E$5*MAX(BH541*DCF!E$28,0)-MAX(BH541-BG541,0)/Inputs!$B$17)*DCF!E$6</f>
        <v>3484.709359203649</v>
      </c>
      <c r="CP541" s="15">
        <f ca="1">(BI541*DCF!F$28-DCF!F$5*MAX(BI541*DCF!F$28,0)-MAX(BI541-BH541,0)/Inputs!$B$17)*DCF!F$6</f>
        <v>4196.7747293991924</v>
      </c>
      <c r="CQ541" s="15">
        <f ca="1">(BJ541*DCF!G$28-DCF!G$5*MAX(BJ541*DCF!G$28,0)-MAX(BJ541-BI541,0)/Inputs!$B$17)*DCF!G$6</f>
        <v>4629.1704837275647</v>
      </c>
      <c r="CR541" s="15">
        <f ca="1">(BK541*DCF!H$28-DCF!H$5*MAX(BK541*DCF!H$28,0)-MAX(BK541-BJ541,0)/Inputs!$B$17)*DCF!H$6</f>
        <v>4832.8686480268616</v>
      </c>
      <c r="CS541" s="15">
        <f ca="1">(BL541*DCF!I$28-DCF!I$5*MAX(BL541*DCF!I$28,0)-MAX(BL541-BK541,0)/Inputs!$B$17)*DCF!I$6</f>
        <v>5412.3929395253954</v>
      </c>
      <c r="CT541" s="15">
        <f ca="1">(BM541*DCF!J$28-DCF!J$5*MAX(BM541*DCF!J$28,0)-MAX(BM541-BL541,0)/Inputs!$B$17)*DCF!J$6</f>
        <v>5778.7338847658866</v>
      </c>
      <c r="CU541" s="15">
        <f ca="1">(BN541*DCF!K$28-DCF!K$5*MAX(BN541*DCF!K$28,0)-MAX(BN541-BM541,0)/Inputs!$B$17)*DCF!K$6</f>
        <v>5920.776733260388</v>
      </c>
      <c r="CV541" s="15">
        <f ca="1">(BO541*DCF!L$28-DCF!L$5*MAX(BO541*DCF!L$28,0)-MAX(BO541-BN541,0)/Inputs!$B$17)*DCF!L$6</f>
        <v>6734.2997045921202</v>
      </c>
      <c r="CW541" s="15">
        <f ca="1">(BP541*DCF!M$28-DCF!M$5*MAX(BP541*DCF!M$28,0)-MAX(BP541-BO541,0)/Inputs!$B$17)*DCF!M$6</f>
        <v>8993.4545015906224</v>
      </c>
      <c r="CX541" s="15">
        <f ca="1">(BQ541*DCF!C$46-DCF!C$5*MAX(BQ541*DCF!C$46,0)-MAX(BQ541-Inputs!$B$20,0)/Inputs!$B$24)*DCF!C$6</f>
        <v>-942.92075411657117</v>
      </c>
      <c r="CY541" s="15">
        <f ca="1">(BR541*DCF!D$46-DCF!D$5*MAX(BR541*DCF!D$46,0)-MAX(BR541-BQ541,0)/Inputs!$B$24)*DCF!D$6</f>
        <v>-1817.2994860603894</v>
      </c>
      <c r="CZ541" s="15">
        <f ca="1">(BS541*DCF!E$46-DCF!E$5*MAX(BS541*DCF!E$46,0)-MAX(BS541-BR541,0)/Inputs!$B$24)*DCF!E$6</f>
        <v>-1216.5466610069489</v>
      </c>
      <c r="DA541" s="15">
        <f ca="1">(BT541*DCF!F$46-DCF!F$5*MAX(BT541*DCF!F$46,0)-MAX(BT541-BS541,0)/Inputs!$B$24)*DCF!F$6</f>
        <v>-2882.0055291203239</v>
      </c>
      <c r="DB541" s="15">
        <f ca="1">(BU541*DCF!G$46-DCF!G$5*MAX(BU541*DCF!G$46,0)-MAX(BU541-BT541,0)/Inputs!$B$24)*DCF!G$6</f>
        <v>-3280.8644217948959</v>
      </c>
      <c r="DC541" s="15">
        <f ca="1">(BV541*DCF!H$46-DCF!H$5*MAX(BV541*DCF!H$46,0)-MAX(BV541-BU541,0)/Inputs!$B$24)*DCF!H$6</f>
        <v>-2084.2574042260053</v>
      </c>
      <c r="DD541" s="15">
        <f ca="1">(BW541*DCF!I$46-DCF!I$5*MAX(BW541*DCF!I$46,0)-MAX(BW541-BV541,0)/Inputs!$B$24)*DCF!I$6</f>
        <v>-2975.8032782450355</v>
      </c>
      <c r="DE541" s="15">
        <f ca="1">(BX541*DCF!J$46-DCF!J$5*MAX(BX541*DCF!J$46,0)-MAX(BX541-BW541,0)/Inputs!$B$24)*DCF!J$6</f>
        <v>-4238.8436368844878</v>
      </c>
      <c r="DF541" s="15">
        <f ca="1">(BY541*DCF!K$46-DCF!K$5*MAX(BY541*DCF!K$46,0)-MAX(BY541-BX541,0)/Inputs!$B$24)*DCF!K$6</f>
        <v>-4411.8787339498922</v>
      </c>
      <c r="DG541" s="15">
        <f ca="1">(BZ541*DCF!L$46-DCF!L$5*MAX(BZ541*DCF!L$46,0)-MAX(BZ541-BY541,0)/Inputs!$B$24)*DCF!L$6</f>
        <v>-5414.8832620045887</v>
      </c>
      <c r="DH541" s="15">
        <f ca="1">(CA541*DCF!M$46-DCF!M$5*MAX(CA541*DCF!M$46,0)-MAX(CA541-BZ541,0)/Inputs!$B$24)*DCF!M$6</f>
        <v>-961.98591786683266</v>
      </c>
      <c r="DI541" s="15">
        <f ca="1">SUM(CB541:CL541)+BE541*DCF!M$10*(1+Inputs!$B$30)*(1-Inputs!$B$33)*(1-Inputs!$B$30/Inputs!$B$31)/(Inputs!$B$29-Inputs!$B$30)*DCF!M$6</f>
        <v>66540.137512606016</v>
      </c>
      <c r="DJ541" s="15">
        <f ca="1">SUM(CM541:CW541)+BP541*DCF!M$28*(1+Inputs!$B$30)*(1-Inputs!$B$33)*(1-Inputs!$B$30/Inputs!$B$31)/(Inputs!$B$29-Inputs!$B$30)*DCF!M$6</f>
        <v>263973.12634574657</v>
      </c>
      <c r="DK541" s="15">
        <f ca="1">SUM(CX541:DH541)+CA541*DCF!M$46*(1+Inputs!$B$30)*(1-Inputs!$B$33)*(1-Inputs!$B$30/Inputs!$B$31)/(Inputs!$B$29-Inputs!$B$30)*DCF!M$6</f>
        <v>460017.85237543262</v>
      </c>
      <c r="DM541" s="15">
        <f ca="1">DI541+DJ541+DK541+Inputs!$B$34+Inputs!$B$36-Inputs!$B$35</f>
        <v>867382.11623378517</v>
      </c>
    </row>
    <row r="542" spans="1:117" x14ac:dyDescent="0.75">
      <c r="A542" s="11">
        <v>529</v>
      </c>
      <c r="C542" s="23">
        <f t="shared" ca="1" si="322"/>
        <v>-1.4393358364233804</v>
      </c>
      <c r="D542" s="23">
        <f t="shared" ca="1" si="322"/>
        <v>-2.9066981725206276</v>
      </c>
      <c r="E542" s="23">
        <f t="shared" ca="1" si="322"/>
        <v>1.1997481245442621</v>
      </c>
      <c r="F542" s="23">
        <f t="shared" ca="1" si="322"/>
        <v>-1.4476351840908499</v>
      </c>
      <c r="G542" s="23">
        <f t="shared" ca="1" si="322"/>
        <v>-0.6508955244151704</v>
      </c>
      <c r="H542" s="23">
        <f t="shared" ca="1" si="322"/>
        <v>-0.17678994704253986</v>
      </c>
      <c r="I542" s="23">
        <f t="shared" ca="1" si="322"/>
        <v>-0.44478463033817922</v>
      </c>
      <c r="J542" s="23">
        <f t="shared" ca="1" si="322"/>
        <v>-0.17830422527978121</v>
      </c>
      <c r="K542" s="23">
        <f t="shared" ca="1" si="322"/>
        <v>1.088690206685839</v>
      </c>
      <c r="L542" s="23">
        <f t="shared" ca="1" si="322"/>
        <v>0.12434190699310804</v>
      </c>
      <c r="M542" s="23">
        <f t="shared" ca="1" si="322"/>
        <v>-0.82944646530842769</v>
      </c>
      <c r="N542" s="23">
        <f ca="1">SQRT(Inputs!$B$38)*C542+SQRT(1-Inputs!$B$38)*_xlfn.NORM.S.INV(RAND())</f>
        <v>-0.40509546015593839</v>
      </c>
      <c r="O542" s="23">
        <f ca="1">SQRT(Inputs!$B$38)*D542+SQRT(1-Inputs!$B$38)*_xlfn.NORM.S.INV(RAND())</f>
        <v>-1.0186145088491985</v>
      </c>
      <c r="P542" s="23">
        <f ca="1">SQRT(Inputs!$B$38)*E542+SQRT(1-Inputs!$B$38)*_xlfn.NORM.S.INV(RAND())</f>
        <v>1.0769664661878129</v>
      </c>
      <c r="Q542" s="23">
        <f ca="1">SQRT(Inputs!$B$38)*F542+SQRT(1-Inputs!$B$38)*_xlfn.NORM.S.INV(RAND())</f>
        <v>-1.3884438592248016</v>
      </c>
      <c r="R542" s="23">
        <f ca="1">SQRT(Inputs!$B$38)*G542+SQRT(1-Inputs!$B$38)*_xlfn.NORM.S.INV(RAND())</f>
        <v>-0.35418073610431428</v>
      </c>
      <c r="S542" s="23">
        <f ca="1">SQRT(Inputs!$B$38)*H542+SQRT(1-Inputs!$B$38)*_xlfn.NORM.S.INV(RAND())</f>
        <v>0.49266260280727348</v>
      </c>
      <c r="T542" s="23">
        <f ca="1">SQRT(Inputs!$B$38)*I542+SQRT(1-Inputs!$B$38)*_xlfn.NORM.S.INV(RAND())</f>
        <v>-1.3437207635053268</v>
      </c>
      <c r="U542" s="23">
        <f ca="1">SQRT(Inputs!$B$38)*J542+SQRT(1-Inputs!$B$38)*_xlfn.NORM.S.INV(RAND())</f>
        <v>-0.66775632556170195</v>
      </c>
      <c r="V542" s="23">
        <f ca="1">SQRT(Inputs!$B$38)*K542+SQRT(1-Inputs!$B$38)*_xlfn.NORM.S.INV(RAND())</f>
        <v>1.3036240940045754</v>
      </c>
      <c r="W542" s="23">
        <f ca="1">SQRT(Inputs!$B$38)*L542+SQRT(1-Inputs!$B$38)*_xlfn.NORM.S.INV(RAND())</f>
        <v>-0.25620421261989784</v>
      </c>
      <c r="X542" s="23">
        <f ca="1">SQRT(Inputs!$B$38)*M542+SQRT(1-Inputs!$B$38)*_xlfn.NORM.S.INV(RAND())</f>
        <v>-1.2502458482580425</v>
      </c>
      <c r="Y542" s="23">
        <f ca="1">SQRT(Inputs!$B$38)*C542+SQRT(1-Inputs!$B$38)*_xlfn.NORM.S.INV(RAND())</f>
        <v>-0.37064104129568221</v>
      </c>
      <c r="Z542" s="23">
        <f ca="1">SQRT(Inputs!$B$38)*D542+SQRT(1-Inputs!$B$38)*_xlfn.NORM.S.INV(RAND())</f>
        <v>-0.53168629999631856</v>
      </c>
      <c r="AA542" s="23">
        <f ca="1">SQRT(Inputs!$B$38)*E542+SQRT(1-Inputs!$B$38)*_xlfn.NORM.S.INV(RAND())</f>
        <v>0.57886488017001592</v>
      </c>
      <c r="AB542" s="23">
        <f ca="1">SQRT(Inputs!$B$38)*F542+SQRT(1-Inputs!$B$38)*_xlfn.NORM.S.INV(RAND())</f>
        <v>-1.7176644074288983</v>
      </c>
      <c r="AC542" s="23">
        <f ca="1">SQRT(Inputs!$B$38)*G542+SQRT(1-Inputs!$B$38)*_xlfn.NORM.S.INV(RAND())</f>
        <v>-1.6823524031776089</v>
      </c>
      <c r="AD542" s="23">
        <f ca="1">SQRT(Inputs!$B$38)*H542+SQRT(1-Inputs!$B$38)*_xlfn.NORM.S.INV(RAND())</f>
        <v>0.21306215900795991</v>
      </c>
      <c r="AE542" s="23">
        <f ca="1">SQRT(Inputs!$B$38)*I542+SQRT(1-Inputs!$B$38)*_xlfn.NORM.S.INV(RAND())</f>
        <v>0.64235564430384706</v>
      </c>
      <c r="AF542" s="23">
        <f ca="1">SQRT(Inputs!$B$38)*J542+SQRT(1-Inputs!$B$38)*_xlfn.NORM.S.INV(RAND())</f>
        <v>0.72101786382238364</v>
      </c>
      <c r="AG542" s="23">
        <f ca="1">SQRT(Inputs!$B$38)*K542+SQRT(1-Inputs!$B$38)*_xlfn.NORM.S.INV(RAND())</f>
        <v>-0.42182124456971137</v>
      </c>
      <c r="AH542" s="23">
        <f ca="1">SQRT(Inputs!$B$38)*L542+SQRT(1-Inputs!$B$38)*_xlfn.NORM.S.INV(RAND())</f>
        <v>0.55138431298840451</v>
      </c>
      <c r="AI542" s="23">
        <f ca="1">SQRT(Inputs!$B$38)*M542+SQRT(1-Inputs!$B$38)*_xlfn.NORM.S.INV(RAND())</f>
        <v>-0.54738148995476621</v>
      </c>
      <c r="AJ542" s="23">
        <f ca="1">SQRT(Inputs!$B$38)*C542+SQRT(1-Inputs!$B$38)*_xlfn.NORM.S.INV(RAND())</f>
        <v>-0.15968327463565446</v>
      </c>
      <c r="AK542" s="23">
        <f ca="1">SQRT(Inputs!$B$38)*D542+SQRT(1-Inputs!$B$38)*_xlfn.NORM.S.INV(RAND())</f>
        <v>-1.5357680413598229</v>
      </c>
      <c r="AL542" s="23">
        <f ca="1">SQRT(Inputs!$B$38)*E542+SQRT(1-Inputs!$B$38)*_xlfn.NORM.S.INV(RAND())</f>
        <v>0.52462150211912051</v>
      </c>
      <c r="AM542" s="23">
        <f ca="1">SQRT(Inputs!$B$38)*F542+SQRT(1-Inputs!$B$38)*_xlfn.NORM.S.INV(RAND())</f>
        <v>-2.9918618062594278</v>
      </c>
      <c r="AN542" s="23">
        <f ca="1">SQRT(Inputs!$B$38)*G542+SQRT(1-Inputs!$B$38)*_xlfn.NORM.S.INV(RAND())</f>
        <v>1.3339051959592294</v>
      </c>
      <c r="AO542" s="23">
        <f ca="1">SQRT(Inputs!$B$38)*H542+SQRT(1-Inputs!$B$38)*_xlfn.NORM.S.INV(RAND())</f>
        <v>-0.43420581431836291</v>
      </c>
      <c r="AP542" s="23">
        <f ca="1">SQRT(Inputs!$B$38)*I542+SQRT(1-Inputs!$B$38)*_xlfn.NORM.S.INV(RAND())</f>
        <v>-0.45971930991537213</v>
      </c>
      <c r="AQ542" s="23">
        <f ca="1">SQRT(Inputs!$B$38)*J542+SQRT(1-Inputs!$B$38)*_xlfn.NORM.S.INV(RAND())</f>
        <v>0.59547938700944025</v>
      </c>
      <c r="AR542" s="23">
        <f ca="1">SQRT(Inputs!$B$38)*K542+SQRT(1-Inputs!$B$38)*_xlfn.NORM.S.INV(RAND())</f>
        <v>1.5075354465281035</v>
      </c>
      <c r="AS542" s="23">
        <f ca="1">SQRT(Inputs!$B$38)*L542+SQRT(1-Inputs!$B$38)*_xlfn.NORM.S.INV(RAND())</f>
        <v>-0.28133144140364574</v>
      </c>
      <c r="AT542" s="23">
        <f ca="1">SQRT(Inputs!$B$38)*M542+SQRT(1-Inputs!$B$38)*_xlfn.NORM.S.INV(RAND())</f>
        <v>1.8198958944520838E-2</v>
      </c>
      <c r="AU542" s="15">
        <f ca="1">Inputs!$B$6*EXP($B$8-0.5*C$5^2+C$5*N542)</f>
        <v>4647.2845871574582</v>
      </c>
      <c r="AV542" s="15">
        <f t="shared" ca="1" si="292"/>
        <v>4870.0151014300545</v>
      </c>
      <c r="AW542" s="15">
        <f t="shared" ca="1" si="293"/>
        <v>6866.5043674790695</v>
      </c>
      <c r="AX542" s="15">
        <f t="shared" ca="1" si="294"/>
        <v>7048.2602334183175</v>
      </c>
      <c r="AY542" s="15">
        <f t="shared" ca="1" si="295"/>
        <v>8264.6645701264533</v>
      </c>
      <c r="AZ542" s="15">
        <f t="shared" ca="1" si="296"/>
        <v>10671.427154866073</v>
      </c>
      <c r="BA542" s="15">
        <f t="shared" ca="1" si="297"/>
        <v>11345.845755914266</v>
      </c>
      <c r="BB542" s="15">
        <f t="shared" ca="1" si="298"/>
        <v>12991.853333761381</v>
      </c>
      <c r="BC542" s="15">
        <f t="shared" ca="1" si="299"/>
        <v>18045.462363988208</v>
      </c>
      <c r="BD542" s="15">
        <f t="shared" ca="1" si="300"/>
        <v>21583.91590370901</v>
      </c>
      <c r="BE542" s="15">
        <f t="shared" ca="1" si="301"/>
        <v>23601.727100808628</v>
      </c>
      <c r="BF542" s="15">
        <f ca="1">Inputs!$B$13*EXP($B$9-0.5*C$6^2+C$6*Y542)</f>
        <v>12851.174677956937</v>
      </c>
      <c r="BG542" s="15">
        <f t="shared" ca="1" si="302"/>
        <v>14229.428593114613</v>
      </c>
      <c r="BH542" s="15">
        <f t="shared" ca="1" si="303"/>
        <v>19137.688521411226</v>
      </c>
      <c r="BI542" s="15">
        <f t="shared" ca="1" si="304"/>
        <v>17984.758982690546</v>
      </c>
      <c r="BJ542" s="15">
        <f t="shared" ca="1" si="305"/>
        <v>17300.316509436987</v>
      </c>
      <c r="BK542" s="15">
        <f t="shared" ca="1" si="306"/>
        <v>21857.780720130824</v>
      </c>
      <c r="BL542" s="15">
        <f t="shared" ca="1" si="307"/>
        <v>29180.379529937542</v>
      </c>
      <c r="BM542" s="15">
        <f t="shared" ca="1" si="308"/>
        <v>39230.05966309271</v>
      </c>
      <c r="BN542" s="15">
        <f t="shared" ca="1" si="309"/>
        <v>45869.771216611123</v>
      </c>
      <c r="BO542" s="15">
        <f t="shared" ca="1" si="310"/>
        <v>60173.745638936438</v>
      </c>
      <c r="BP542" s="15">
        <f t="shared" ca="1" si="311"/>
        <v>69609.039338657545</v>
      </c>
      <c r="BQ542" s="15">
        <f ca="1">Inputs!$B$20*EXP($B$10-0.5*C$7^2+C$7*AJ542)</f>
        <v>4053.3208722114487</v>
      </c>
      <c r="BR542" s="15">
        <f t="shared" ca="1" si="312"/>
        <v>3377.0035743968529</v>
      </c>
      <c r="BS542" s="15">
        <f t="shared" ca="1" si="313"/>
        <v>5376.4532862830247</v>
      </c>
      <c r="BT542" s="15">
        <f t="shared" ca="1" si="314"/>
        <v>3381.6645269512337</v>
      </c>
      <c r="BU542" s="15">
        <f t="shared" ca="1" si="315"/>
        <v>6471.8904284433038</v>
      </c>
      <c r="BV542" s="15">
        <f t="shared" ca="1" si="316"/>
        <v>8165.1299293452148</v>
      </c>
      <c r="BW542" s="15">
        <f t="shared" ca="1" si="317"/>
        <v>10337.579451027825</v>
      </c>
      <c r="BX542" s="15">
        <f t="shared" ca="1" si="318"/>
        <v>16292.079506395081</v>
      </c>
      <c r="BY542" s="15">
        <f t="shared" ca="1" si="319"/>
        <v>30460.030412564513</v>
      </c>
      <c r="BZ542" s="15">
        <f t="shared" ca="1" si="320"/>
        <v>40585.453964370441</v>
      </c>
      <c r="CA542" s="15">
        <f t="shared" ca="1" si="321"/>
        <v>57194.912957488275</v>
      </c>
      <c r="CB542" s="15">
        <f ca="1">(AU542*DCF!C$10-DCF!C$5*MAX(AU542*DCF!C$10,0)-MAX(AU542-Inputs!$B$6,0)/Inputs!$B$10)*DCF!C$6</f>
        <v>1045.3199876880587</v>
      </c>
      <c r="CC542" s="15">
        <f ca="1">(AV542*DCF!D$10-DCF!D$5*MAX(AV542*DCF!D$10,0)-MAX(AV542-AU542,0)/Inputs!$B$10)*DCF!D$6</f>
        <v>1132.726181070555</v>
      </c>
      <c r="CD542" s="15">
        <f ca="1">(AW542*DCF!E$10-DCF!E$5*MAX(AW542*DCF!E$10,0)-MAX(AW542-AV542,0)/Inputs!$B$10)*DCF!E$6</f>
        <v>1135.6744922172365</v>
      </c>
      <c r="CE542" s="15">
        <f ca="1">(AX542*DCF!F$10-DCF!F$5*MAX(AX542*DCF!F$10,0)-MAX(AX542-AW542,0)/Inputs!$B$10)*DCF!F$6</f>
        <v>1500.8050868155365</v>
      </c>
      <c r="CF542" s="15">
        <f ca="1">(AY542*DCF!G$10-DCF!G$5*MAX(AY542*DCF!G$10,0)-MAX(AY542-AX542,0)/Inputs!$B$10)*DCF!G$6</f>
        <v>1469.036301129574</v>
      </c>
      <c r="CG542" s="15">
        <f ca="1">(AZ542*DCF!H$10-DCF!H$5*MAX(AZ542*DCF!H$10,0)-MAX(AZ542-AY542,0)/Inputs!$B$10)*DCF!H$6</f>
        <v>1644.5013926941876</v>
      </c>
      <c r="CH542" s="15">
        <f ca="1">(BA542*DCF!I$10-DCF!I$5*MAX(BA542*DCF!I$10,0)-MAX(BA542-AZ542,0)/Inputs!$B$10)*DCF!I$6</f>
        <v>1961.8438418253579</v>
      </c>
      <c r="CI542" s="15">
        <f ca="1">(BB542*DCF!J$10-DCF!J$5*MAX(BB542*DCF!J$10,0)-MAX(BB542-BA542,0)/Inputs!$B$10)*DCF!J$6</f>
        <v>1980.0068529920916</v>
      </c>
      <c r="CJ542" s="15">
        <f ca="1">(BC542*DCF!K$10-DCF!K$5*MAX(BC542*DCF!K$10,0)-MAX(BC542-BB542,0)/Inputs!$B$10)*DCF!K$6</f>
        <v>2197.6012946411956</v>
      </c>
      <c r="CK542" s="15">
        <f ca="1">(BD542*DCF!L$10-DCF!L$5*MAX(BD542*DCF!L$10,0)-MAX(BD542-BC542,0)/Inputs!$B$10)*DCF!L$6</f>
        <v>2797.6856220756813</v>
      </c>
      <c r="CL542" s="15">
        <f ca="1">(BE542*DCF!M$10-DCF!M$5*MAX(BE542*DCF!M$10,0)-MAX(BE542-BD542,0)/Inputs!$B$10)*DCF!M$6</f>
        <v>3089.4598521419857</v>
      </c>
      <c r="CM542" s="15">
        <f ca="1">(BF542*DCF!C$28-DCF!C$5*MAX(BF542*DCF!C$28,0)-MAX(BF542-Inputs!$B$13,0)/Inputs!$B$17)*DCF!C$6</f>
        <v>3583.9476551686762</v>
      </c>
      <c r="CN542" s="15">
        <f ca="1">(BG542*DCF!D$28-DCF!D$5*MAX(BG542*DCF!D$28,0)-MAX(BG542-BF542,0)/Inputs!$B$17)*DCF!D$6</f>
        <v>3896.8501529893151</v>
      </c>
      <c r="CO542" s="15">
        <f ca="1">(BH542*DCF!E$28-DCF!E$5*MAX(BH542*DCF!E$28,0)-MAX(BH542-BG542,0)/Inputs!$B$17)*DCF!E$6</f>
        <v>4452.7836926939735</v>
      </c>
      <c r="CP542" s="15">
        <f ca="1">(BI542*DCF!F$28-DCF!F$5*MAX(BI542*DCF!F$28,0)-MAX(BI542-BH542,0)/Inputs!$B$17)*DCF!F$6</f>
        <v>4882.3883297374068</v>
      </c>
      <c r="CQ542" s="15">
        <f ca="1">(BJ542*DCF!G$28-DCF!G$5*MAX(BJ542*DCF!G$28,0)-MAX(BJ542-BI542,0)/Inputs!$B$17)*DCF!G$6</f>
        <v>4488.6983754965568</v>
      </c>
      <c r="CR542" s="15">
        <f ca="1">(BK542*DCF!H$28-DCF!H$5*MAX(BK542*DCF!H$28,0)-MAX(BK542-BJ542,0)/Inputs!$B$17)*DCF!H$6</f>
        <v>4697.5682833284927</v>
      </c>
      <c r="CS542" s="15">
        <f ca="1">(BL542*DCF!I$28-DCF!I$5*MAX(BL542*DCF!I$28,0)-MAX(BL542-BK542,0)/Inputs!$B$17)*DCF!I$6</f>
        <v>5810.8374503484292</v>
      </c>
      <c r="CT542" s="15">
        <f ca="1">(BM542*DCF!J$28-DCF!J$5*MAX(BM542*DCF!J$28,0)-MAX(BM542-BL542,0)/Inputs!$B$17)*DCF!J$6</f>
        <v>7419.054552643408</v>
      </c>
      <c r="CU542" s="15">
        <f ca="1">(BN542*DCF!K$28-DCF!K$5*MAX(BN542*DCF!K$28,0)-MAX(BN542-BM542,0)/Inputs!$B$17)*DCF!K$6</f>
        <v>8873.6503576652231</v>
      </c>
      <c r="CV542" s="15">
        <f ca="1">(BO542*DCF!L$28-DCF!L$5*MAX(BO542*DCF!L$28,0)-MAX(BO542-BN542,0)/Inputs!$B$17)*DCF!L$6</f>
        <v>10387.406736723764</v>
      </c>
      <c r="CW542" s="15">
        <f ca="1">(BP542*DCF!M$28-DCF!M$5*MAX(BP542*DCF!M$28,0)-MAX(BP542-BO542,0)/Inputs!$B$17)*DCF!M$6</f>
        <v>12110.727719608376</v>
      </c>
      <c r="CX542" s="15">
        <f ca="1">(BQ542*DCF!C$46-DCF!C$5*MAX(BQ542*DCF!C$46,0)-MAX(BQ542-Inputs!$B$20,0)/Inputs!$B$24)*DCF!C$6</f>
        <v>-1329.7835142342599</v>
      </c>
      <c r="CY542" s="15">
        <f ca="1">(BR542*DCF!D$46-DCF!D$5*MAX(BR542*DCF!D$46,0)-MAX(BR542-BQ542,0)/Inputs!$B$24)*DCF!D$6</f>
        <v>-576.37575740816419</v>
      </c>
      <c r="CZ542" s="15">
        <f ca="1">(BS542*DCF!E$46-DCF!E$5*MAX(BS542*DCF!E$46,0)-MAX(BS542-BR542,0)/Inputs!$B$24)*DCF!E$6</f>
        <v>-1423.9029946560502</v>
      </c>
      <c r="DA542" s="15">
        <f ca="1">(BT542*DCF!F$46-DCF!F$5*MAX(BT542*DCF!F$46,0)-MAX(BT542-BS542,0)/Inputs!$B$24)*DCF!F$6</f>
        <v>-246.27419136669488</v>
      </c>
      <c r="DB542" s="15">
        <f ca="1">(BU542*DCF!G$46-DCF!G$5*MAX(BU542*DCF!G$46,0)-MAX(BU542-BT542,0)/Inputs!$B$24)*DCF!G$6</f>
        <v>-1257.1925449718194</v>
      </c>
      <c r="DC542" s="15">
        <f ca="1">(BV542*DCF!H$46-DCF!H$5*MAX(BV542*DCF!H$46,0)-MAX(BV542-BU542,0)/Inputs!$B$24)*DCF!H$6</f>
        <v>-526.16380025471892</v>
      </c>
      <c r="DD542" s="15">
        <f ca="1">(BW542*DCF!I$46-DCF!I$5*MAX(BW542*DCF!I$46,0)-MAX(BW542-BV542,0)/Inputs!$B$24)*DCF!I$6</f>
        <v>-384.8758113038798</v>
      </c>
      <c r="DE542" s="15">
        <f ca="1">(BX542*DCF!J$46-DCF!J$5*MAX(BX542*DCF!J$46,0)-MAX(BX542-BW542,0)/Inputs!$B$24)*DCF!J$6</f>
        <v>-895.62846286318199</v>
      </c>
      <c r="DF542" s="15">
        <f ca="1">(BY542*DCF!K$46-DCF!K$5*MAX(BY542*DCF!K$46,0)-MAX(BY542-BX542,0)/Inputs!$B$24)*DCF!K$6</f>
        <v>-1730.7920631483307</v>
      </c>
      <c r="DG542" s="15">
        <f ca="1">(BZ542*DCF!L$46-DCF!L$5*MAX(BZ542*DCF!L$46,0)-MAX(BZ542-BY542,0)/Inputs!$B$24)*DCF!L$6</f>
        <v>514.06790408576535</v>
      </c>
      <c r="DH542" s="15">
        <f ca="1">(CA542*DCF!M$46-DCF!M$5*MAX(CA542*DCF!M$46,0)-MAX(CA542-BZ542,0)/Inputs!$B$24)*DCF!M$6</f>
        <v>1011.5462978419278</v>
      </c>
      <c r="DI542" s="15">
        <f ca="1">SUM(CB542:CL542)+BE542*DCF!M$10*(1+Inputs!$B$30)*(1-Inputs!$B$33)*(1-Inputs!$B$30/Inputs!$B$31)/(Inputs!$B$29-Inputs!$B$30)*DCF!M$6</f>
        <v>85638.579527372611</v>
      </c>
      <c r="DJ542" s="15">
        <f ca="1">SUM(CM542:CW542)+BP542*DCF!M$28*(1+Inputs!$B$30)*(1-Inputs!$B$33)*(1-Inputs!$B$30/Inputs!$B$31)/(Inputs!$B$29-Inputs!$B$30)*DCF!M$6</f>
        <v>328901.08259138517</v>
      </c>
      <c r="DK542" s="15">
        <f ca="1">SUM(CX542:DH542)+CA542*DCF!M$46*(1+Inputs!$B$30)*(1-Inputs!$B$33)*(1-Inputs!$B$30/Inputs!$B$31)/(Inputs!$B$29-Inputs!$B$30)*DCF!M$6</f>
        <v>81584.735664562482</v>
      </c>
      <c r="DM542" s="15">
        <f ca="1">DI542+DJ542+DK542+Inputs!$B$34+Inputs!$B$36-Inputs!$B$35</f>
        <v>572975.39778332028</v>
      </c>
    </row>
    <row r="543" spans="1:117" x14ac:dyDescent="0.75">
      <c r="A543" s="11">
        <v>530</v>
      </c>
      <c r="C543" s="23">
        <f t="shared" ca="1" si="322"/>
        <v>1.5970228295899798</v>
      </c>
      <c r="D543" s="23">
        <f t="shared" ca="1" si="322"/>
        <v>0.12193730408511066</v>
      </c>
      <c r="E543" s="23">
        <f t="shared" ca="1" si="322"/>
        <v>0.98270468884691897</v>
      </c>
      <c r="F543" s="23">
        <f t="shared" ca="1" si="322"/>
        <v>0.40941178060676642</v>
      </c>
      <c r="G543" s="23">
        <f t="shared" ca="1" si="322"/>
        <v>-1.4258894342616124</v>
      </c>
      <c r="H543" s="23">
        <f t="shared" ca="1" si="322"/>
        <v>0.47248095225063447</v>
      </c>
      <c r="I543" s="23">
        <f t="shared" ca="1" si="322"/>
        <v>-7.0114766593270025E-2</v>
      </c>
      <c r="J543" s="23">
        <f t="shared" ca="1" si="322"/>
        <v>5.1603032662653472E-3</v>
      </c>
      <c r="K543" s="23">
        <f t="shared" ca="1" si="322"/>
        <v>-0.44192191306193823</v>
      </c>
      <c r="L543" s="23">
        <f t="shared" ca="1" si="322"/>
        <v>-7.8026690972945428E-2</v>
      </c>
      <c r="M543" s="23">
        <f t="shared" ca="1" si="322"/>
        <v>-6.9046850790606712E-2</v>
      </c>
      <c r="N543" s="23">
        <f ca="1">SQRT(Inputs!$B$38)*C543+SQRT(1-Inputs!$B$38)*_xlfn.NORM.S.INV(RAND())</f>
        <v>0.38329292025077089</v>
      </c>
      <c r="O543" s="23">
        <f ca="1">SQRT(Inputs!$B$38)*D543+SQRT(1-Inputs!$B$38)*_xlfn.NORM.S.INV(RAND())</f>
        <v>-0.41966171227156379</v>
      </c>
      <c r="P543" s="23">
        <f ca="1">SQRT(Inputs!$B$38)*E543+SQRT(1-Inputs!$B$38)*_xlfn.NORM.S.INV(RAND())</f>
        <v>2.3608954190950469</v>
      </c>
      <c r="Q543" s="23">
        <f ca="1">SQRT(Inputs!$B$38)*F543+SQRT(1-Inputs!$B$38)*_xlfn.NORM.S.INV(RAND())</f>
        <v>0.75248957908066416</v>
      </c>
      <c r="R543" s="23">
        <f ca="1">SQRT(Inputs!$B$38)*G543+SQRT(1-Inputs!$B$38)*_xlfn.NORM.S.INV(RAND())</f>
        <v>-0.59211967505654539</v>
      </c>
      <c r="S543" s="23">
        <f ca="1">SQRT(Inputs!$B$38)*H543+SQRT(1-Inputs!$B$38)*_xlfn.NORM.S.INV(RAND())</f>
        <v>-0.53917515377346747</v>
      </c>
      <c r="T543" s="23">
        <f ca="1">SQRT(Inputs!$B$38)*I543+SQRT(1-Inputs!$B$38)*_xlfn.NORM.S.INV(RAND())</f>
        <v>-7.5127315287962543E-2</v>
      </c>
      <c r="U543" s="23">
        <f ca="1">SQRT(Inputs!$B$38)*J543+SQRT(1-Inputs!$B$38)*_xlfn.NORM.S.INV(RAND())</f>
        <v>0.58590978683009476</v>
      </c>
      <c r="V543" s="23">
        <f ca="1">SQRT(Inputs!$B$38)*K543+SQRT(1-Inputs!$B$38)*_xlfn.NORM.S.INV(RAND())</f>
        <v>0.27224071562699348</v>
      </c>
      <c r="W543" s="23">
        <f ca="1">SQRT(Inputs!$B$38)*L543+SQRT(1-Inputs!$B$38)*_xlfn.NORM.S.INV(RAND())</f>
        <v>-1.8187397811739245</v>
      </c>
      <c r="X543" s="23">
        <f ca="1">SQRT(Inputs!$B$38)*M543+SQRT(1-Inputs!$B$38)*_xlfn.NORM.S.INV(RAND())</f>
        <v>0.2948390836384554</v>
      </c>
      <c r="Y543" s="23">
        <f ca="1">SQRT(Inputs!$B$38)*C543+SQRT(1-Inputs!$B$38)*_xlfn.NORM.S.INV(RAND())</f>
        <v>1.5783834570269459</v>
      </c>
      <c r="Z543" s="23">
        <f ca="1">SQRT(Inputs!$B$38)*D543+SQRT(1-Inputs!$B$38)*_xlfn.NORM.S.INV(RAND())</f>
        <v>0.39306894302246786</v>
      </c>
      <c r="AA543" s="23">
        <f ca="1">SQRT(Inputs!$B$38)*E543+SQRT(1-Inputs!$B$38)*_xlfn.NORM.S.INV(RAND())</f>
        <v>-0.27064875984409598</v>
      </c>
      <c r="AB543" s="23">
        <f ca="1">SQRT(Inputs!$B$38)*F543+SQRT(1-Inputs!$B$38)*_xlfn.NORM.S.INV(RAND())</f>
        <v>1.363764244017202</v>
      </c>
      <c r="AC543" s="23">
        <f ca="1">SQRT(Inputs!$B$38)*G543+SQRT(1-Inputs!$B$38)*_xlfn.NORM.S.INV(RAND())</f>
        <v>0.26371815865255155</v>
      </c>
      <c r="AD543" s="23">
        <f ca="1">SQRT(Inputs!$B$38)*H543+SQRT(1-Inputs!$B$38)*_xlfn.NORM.S.INV(RAND())</f>
        <v>-0.45659580403215388</v>
      </c>
      <c r="AE543" s="23">
        <f ca="1">SQRT(Inputs!$B$38)*I543+SQRT(1-Inputs!$B$38)*_xlfn.NORM.S.INV(RAND())</f>
        <v>-0.67857198085200343</v>
      </c>
      <c r="AF543" s="23">
        <f ca="1">SQRT(Inputs!$B$38)*J543+SQRT(1-Inputs!$B$38)*_xlfn.NORM.S.INV(RAND())</f>
        <v>0.30672507378582414</v>
      </c>
      <c r="AG543" s="23">
        <f ca="1">SQRT(Inputs!$B$38)*K543+SQRT(1-Inputs!$B$38)*_xlfn.NORM.S.INV(RAND())</f>
        <v>0.86483633263978577</v>
      </c>
      <c r="AH543" s="23">
        <f ca="1">SQRT(Inputs!$B$38)*L543+SQRT(1-Inputs!$B$38)*_xlfn.NORM.S.INV(RAND())</f>
        <v>-1.0038925795955627</v>
      </c>
      <c r="AI543" s="23">
        <f ca="1">SQRT(Inputs!$B$38)*M543+SQRT(1-Inputs!$B$38)*_xlfn.NORM.S.INV(RAND())</f>
        <v>4.1449001280160408E-2</v>
      </c>
      <c r="AJ543" s="23">
        <f ca="1">SQRT(Inputs!$B$38)*C543+SQRT(1-Inputs!$B$38)*_xlfn.NORM.S.INV(RAND())</f>
        <v>-1.1384004353250767</v>
      </c>
      <c r="AK543" s="23">
        <f ca="1">SQRT(Inputs!$B$38)*D543+SQRT(1-Inputs!$B$38)*_xlfn.NORM.S.INV(RAND())</f>
        <v>0.31816343094447419</v>
      </c>
      <c r="AL543" s="23">
        <f ca="1">SQRT(Inputs!$B$38)*E543+SQRT(1-Inputs!$B$38)*_xlfn.NORM.S.INV(RAND())</f>
        <v>0.64693345645821432</v>
      </c>
      <c r="AM543" s="23">
        <f ca="1">SQRT(Inputs!$B$38)*F543+SQRT(1-Inputs!$B$38)*_xlfn.NORM.S.INV(RAND())</f>
        <v>-0.41706923742315527</v>
      </c>
      <c r="AN543" s="23">
        <f ca="1">SQRT(Inputs!$B$38)*G543+SQRT(1-Inputs!$B$38)*_xlfn.NORM.S.INV(RAND())</f>
        <v>-0.73483431806877186</v>
      </c>
      <c r="AO543" s="23">
        <f ca="1">SQRT(Inputs!$B$38)*H543+SQRT(1-Inputs!$B$38)*_xlfn.NORM.S.INV(RAND())</f>
        <v>0.438483058309598</v>
      </c>
      <c r="AP543" s="23">
        <f ca="1">SQRT(Inputs!$B$38)*I543+SQRT(1-Inputs!$B$38)*_xlfn.NORM.S.INV(RAND())</f>
        <v>0.540056658564668</v>
      </c>
      <c r="AQ543" s="23">
        <f ca="1">SQRT(Inputs!$B$38)*J543+SQRT(1-Inputs!$B$38)*_xlfn.NORM.S.INV(RAND())</f>
        <v>1.3064553816797861</v>
      </c>
      <c r="AR543" s="23">
        <f ca="1">SQRT(Inputs!$B$38)*K543+SQRT(1-Inputs!$B$38)*_xlfn.NORM.S.INV(RAND())</f>
        <v>0.12563132009531428</v>
      </c>
      <c r="AS543" s="23">
        <f ca="1">SQRT(Inputs!$B$38)*L543+SQRT(1-Inputs!$B$38)*_xlfn.NORM.S.INV(RAND())</f>
        <v>0.59306058875576473</v>
      </c>
      <c r="AT543" s="23">
        <f ca="1">SQRT(Inputs!$B$38)*M543+SQRT(1-Inputs!$B$38)*_xlfn.NORM.S.INV(RAND())</f>
        <v>0.4493020842103494</v>
      </c>
      <c r="AU543" s="15">
        <f ca="1">Inputs!$B$6*EXP($B$8-0.5*C$5^2+C$5*N543)</f>
        <v>5279.8724538080305</v>
      </c>
      <c r="AV543" s="15">
        <f t="shared" ca="1" si="292"/>
        <v>6042.2781622707853</v>
      </c>
      <c r="AW543" s="15">
        <f t="shared" ca="1" si="293"/>
        <v>10130.159507835693</v>
      </c>
      <c r="AX543" s="15">
        <f t="shared" ca="1" si="294"/>
        <v>13587.031065019444</v>
      </c>
      <c r="AY543" s="15">
        <f t="shared" ca="1" si="295"/>
        <v>15495.283312807058</v>
      </c>
      <c r="AZ543" s="15">
        <f t="shared" ca="1" si="296"/>
        <v>17858.703188141659</v>
      </c>
      <c r="BA543" s="15">
        <f t="shared" ca="1" si="297"/>
        <v>21683.32261541496</v>
      </c>
      <c r="BB543" s="15">
        <f t="shared" ca="1" si="298"/>
        <v>28152.006289381137</v>
      </c>
      <c r="BC543" s="15">
        <f t="shared" ca="1" si="299"/>
        <v>35397.141446729445</v>
      </c>
      <c r="BD543" s="15">
        <f t="shared" ca="1" si="300"/>
        <v>36581.247457554309</v>
      </c>
      <c r="BE543" s="15">
        <f t="shared" ca="1" si="301"/>
        <v>46045.685032229259</v>
      </c>
      <c r="BF543" s="15">
        <f ca="1">Inputs!$B$13*EXP($B$9-0.5*C$6^2+C$6*Y543)</f>
        <v>18912.533057971534</v>
      </c>
      <c r="BG543" s="15">
        <f t="shared" ca="1" si="302"/>
        <v>24743.509767875486</v>
      </c>
      <c r="BH543" s="15">
        <f t="shared" ca="1" si="303"/>
        <v>28904.938363814763</v>
      </c>
      <c r="BI543" s="15">
        <f t="shared" ca="1" si="304"/>
        <v>43648.521272567115</v>
      </c>
      <c r="BJ543" s="15">
        <f t="shared" ca="1" si="305"/>
        <v>55583.528296763019</v>
      </c>
      <c r="BK543" s="15">
        <f t="shared" ca="1" si="306"/>
        <v>64106.746860370695</v>
      </c>
      <c r="BL543" s="15">
        <f t="shared" ca="1" si="307"/>
        <v>72118.31515721223</v>
      </c>
      <c r="BM543" s="15">
        <f t="shared" ca="1" si="308"/>
        <v>92092.009113835826</v>
      </c>
      <c r="BN543" s="15">
        <f t="shared" ca="1" si="309"/>
        <v>125629.73152526972</v>
      </c>
      <c r="BO543" s="15">
        <f t="shared" ca="1" si="310"/>
        <v>137549.38405097276</v>
      </c>
      <c r="BP543" s="15">
        <f t="shared" ca="1" si="311"/>
        <v>170094.41548611026</v>
      </c>
      <c r="BQ543" s="15">
        <f ca="1">Inputs!$B$20*EXP($B$10-0.5*C$7^2+C$7*AJ543)</f>
        <v>2864.5248212863162</v>
      </c>
      <c r="BR543" s="15">
        <f t="shared" ca="1" si="312"/>
        <v>4300.0486842692462</v>
      </c>
      <c r="BS543" s="15">
        <f t="shared" ca="1" si="313"/>
        <v>7090.7761816930197</v>
      </c>
      <c r="BT543" s="15">
        <f t="shared" ca="1" si="314"/>
        <v>8763.4095778300052</v>
      </c>
      <c r="BU543" s="15">
        <f t="shared" ca="1" si="315"/>
        <v>10166.648793164111</v>
      </c>
      <c r="BV543" s="15">
        <f t="shared" ca="1" si="316"/>
        <v>15613.447572989247</v>
      </c>
      <c r="BW543" s="15">
        <f t="shared" ca="1" si="317"/>
        <v>24425.984361073301</v>
      </c>
      <c r="BX543" s="15">
        <f t="shared" ca="1" si="318"/>
        <v>44392.614519411021</v>
      </c>
      <c r="BY543" s="15">
        <f t="shared" ca="1" si="319"/>
        <v>63714.806015834263</v>
      </c>
      <c r="BZ543" s="15">
        <f t="shared" ca="1" si="320"/>
        <v>99698.853424995978</v>
      </c>
      <c r="CA543" s="15">
        <f t="shared" ca="1" si="321"/>
        <v>151686.63437778546</v>
      </c>
      <c r="CB543" s="15">
        <f ca="1">(AU543*DCF!C$10-DCF!C$5*MAX(AU543*DCF!C$10,0)-MAX(AU543-Inputs!$B$6,0)/Inputs!$B$10)*DCF!C$6</f>
        <v>1040.8095234458583</v>
      </c>
      <c r="CC543" s="15">
        <f ca="1">(AV543*DCF!D$10-DCF!D$5*MAX(AV543*DCF!D$10,0)-MAX(AV543-AU543,0)/Inputs!$B$10)*DCF!D$6</f>
        <v>1286.8716885288745</v>
      </c>
      <c r="CD543" s="15">
        <f ca="1">(AW543*DCF!E$10-DCF!E$5*MAX(AW543*DCF!E$10,0)-MAX(AW543-AV543,0)/Inputs!$B$10)*DCF!E$6</f>
        <v>1418.132406747198</v>
      </c>
      <c r="CE543" s="15">
        <f ca="1">(AX543*DCF!F$10-DCF!F$5*MAX(AX543*DCF!F$10,0)-MAX(AX543-AW543,0)/Inputs!$B$10)*DCF!F$6</f>
        <v>2246.7379629177749</v>
      </c>
      <c r="CF543" s="15">
        <f ca="1">(AY543*DCF!G$10-DCF!G$5*MAX(AY543*DCF!G$10,0)-MAX(AY543-AX543,0)/Inputs!$B$10)*DCF!G$6</f>
        <v>2825.846766712089</v>
      </c>
      <c r="CG543" s="15">
        <f ca="1">(AZ543*DCF!H$10-DCF!H$5*MAX(AZ543*DCF!H$10,0)-MAX(AZ543-AY543,0)/Inputs!$B$10)*DCF!H$6</f>
        <v>3047.612464933613</v>
      </c>
      <c r="CH543" s="15">
        <f ca="1">(BA543*DCF!I$10-DCF!I$5*MAX(BA543*DCF!I$10,0)-MAX(BA543-AZ543,0)/Inputs!$B$10)*DCF!I$6</f>
        <v>3333.380443191088</v>
      </c>
      <c r="CI543" s="15">
        <f ca="1">(BB543*DCF!J$10-DCF!J$5*MAX(BB543*DCF!J$10,0)-MAX(BB543-BA543,0)/Inputs!$B$10)*DCF!J$6</f>
        <v>3850.7271856046973</v>
      </c>
      <c r="CJ543" s="15">
        <f ca="1">(BC543*DCF!K$10-DCF!K$5*MAX(BC543*DCF!K$10,0)-MAX(BC543-BB543,0)/Inputs!$B$10)*DCF!K$6</f>
        <v>4684.1626607541584</v>
      </c>
      <c r="CK543" s="15">
        <f ca="1">(BD543*DCF!L$10-DCF!L$5*MAX(BD543*DCF!L$10,0)-MAX(BD543-BC543,0)/Inputs!$B$10)*DCF!L$6</f>
        <v>5364.0236648604678</v>
      </c>
      <c r="CL543" s="15">
        <f ca="1">(BE543*DCF!M$10-DCF!M$5*MAX(BE543*DCF!M$10,0)-MAX(BE543-BD543,0)/Inputs!$B$10)*DCF!M$6</f>
        <v>5367.0135201492058</v>
      </c>
      <c r="CM543" s="15">
        <f ca="1">(BF543*DCF!C$28-DCF!C$5*MAX(BF543*DCF!C$28,0)-MAX(BF543-Inputs!$B$13,0)/Inputs!$B$17)*DCF!C$6</f>
        <v>4033.982661720253</v>
      </c>
      <c r="CN543" s="15">
        <f ca="1">(BG543*DCF!D$28-DCF!D$5*MAX(BG543*DCF!D$28,0)-MAX(BG543-BF543,0)/Inputs!$B$17)*DCF!D$6</f>
        <v>6043.5196259492614</v>
      </c>
      <c r="CO543" s="15">
        <f ca="1">(BH543*DCF!E$28-DCF!E$5*MAX(BH543*DCF!E$28,0)-MAX(BH543-BG543,0)/Inputs!$B$17)*DCF!E$6</f>
        <v>7366.2329436814989</v>
      </c>
      <c r="CP543" s="15">
        <f ca="1">(BI543*DCF!F$28-DCF!F$5*MAX(BI543*DCF!F$28,0)-MAX(BI543-BH543,0)/Inputs!$B$17)*DCF!F$6</f>
        <v>9165.1214771625273</v>
      </c>
      <c r="CQ543" s="15">
        <f ca="1">(BJ543*DCF!G$28-DCF!G$5*MAX(BJ543*DCF!G$28,0)-MAX(BJ543-BI543,0)/Inputs!$B$17)*DCF!G$6</f>
        <v>12414.217849612463</v>
      </c>
      <c r="CR543" s="15">
        <f ca="1">(BK543*DCF!H$28-DCF!H$5*MAX(BK543*DCF!H$28,0)-MAX(BK543-BJ543,0)/Inputs!$B$17)*DCF!H$6</f>
        <v>14530.036797875431</v>
      </c>
      <c r="CS543" s="15">
        <f ca="1">(BL543*DCF!I$28-DCF!I$5*MAX(BL543*DCF!I$28,0)-MAX(BL543-BK543,0)/Inputs!$B$17)*DCF!I$6</f>
        <v>15808.935176534816</v>
      </c>
      <c r="CT543" s="15">
        <f ca="1">(BM543*DCF!J$28-DCF!J$5*MAX(BM543*DCF!J$28,0)-MAX(BM543-BL543,0)/Inputs!$B$17)*DCF!J$6</f>
        <v>17895.814524759666</v>
      </c>
      <c r="CU543" s="15">
        <f ca="1">(BN543*DCF!K$28-DCF!K$5*MAX(BN543*DCF!K$28,0)-MAX(BN543-BM543,0)/Inputs!$B$17)*DCF!K$6</f>
        <v>22422.96858935921</v>
      </c>
      <c r="CV543" s="15">
        <f ca="1">(BO543*DCF!L$28-DCF!L$5*MAX(BO543*DCF!L$28,0)-MAX(BO543-BN543,0)/Inputs!$B$17)*DCF!L$6</f>
        <v>26095.260703215379</v>
      </c>
      <c r="CW543" s="15">
        <f ca="1">(BP543*DCF!M$28-DCF!M$5*MAX(BP543*DCF!M$28,0)-MAX(BP543-BO543,0)/Inputs!$B$17)*DCF!M$6</f>
        <v>28601.492434864584</v>
      </c>
      <c r="CX543" s="15">
        <f ca="1">(BQ543*DCF!C$46-DCF!C$5*MAX(BQ543*DCF!C$46,0)-MAX(BQ543-Inputs!$B$20,0)/Inputs!$B$24)*DCF!C$6</f>
        <v>-661.55307650954182</v>
      </c>
      <c r="CY543" s="15">
        <f ca="1">(BR543*DCF!D$46-DCF!D$5*MAX(BR543*DCF!D$46,0)-MAX(BR543-BQ543,0)/Inputs!$B$24)*DCF!D$6</f>
        <v>-1346.4441483780397</v>
      </c>
      <c r="CZ543" s="15">
        <f ca="1">(BS543*DCF!E$46-DCF!E$5*MAX(BS543*DCF!E$46,0)-MAX(BS543-BR543,0)/Inputs!$B$24)*DCF!E$6</f>
        <v>-1938.5245814244192</v>
      </c>
      <c r="DA543" s="15">
        <f ca="1">(BT543*DCF!F$46-DCF!F$5*MAX(BT543*DCF!F$46,0)-MAX(BT543-BS543,0)/Inputs!$B$24)*DCF!F$6</f>
        <v>-1247.265587468157</v>
      </c>
      <c r="DB543" s="15">
        <f ca="1">(BU543*DCF!G$46-DCF!G$5*MAX(BU543*DCF!G$46,0)-MAX(BU543-BT543,0)/Inputs!$B$24)*DCF!G$6</f>
        <v>-814.00792597343911</v>
      </c>
      <c r="DC543" s="15">
        <f ca="1">(BV543*DCF!H$46-DCF!H$5*MAX(BV543*DCF!H$46,0)-MAX(BV543-BU543,0)/Inputs!$B$24)*DCF!H$6</f>
        <v>-1692.5593477408374</v>
      </c>
      <c r="DD543" s="15">
        <f ca="1">(BW543*DCF!I$46-DCF!I$5*MAX(BW543*DCF!I$46,0)-MAX(BW543-BV543,0)/Inputs!$B$24)*DCF!I$6</f>
        <v>-1965.6108184274556</v>
      </c>
      <c r="DE543" s="15">
        <f ca="1">(BX543*DCF!J$46-DCF!J$5*MAX(BX543*DCF!J$46,0)-MAX(BX543-BW543,0)/Inputs!$B$24)*DCF!J$6</f>
        <v>-3432.6767267003993</v>
      </c>
      <c r="DF543" s="15">
        <f ca="1">(BY543*DCF!K$46-DCF!K$5*MAX(BY543*DCF!K$46,0)-MAX(BY543-BX543,0)/Inputs!$B$24)*DCF!K$6</f>
        <v>-1093.8200615645724</v>
      </c>
      <c r="DG543" s="15">
        <f ca="1">(BZ543*DCF!L$46-DCF!L$5*MAX(BZ543*DCF!L$46,0)-MAX(BZ543-BY543,0)/Inputs!$B$24)*DCF!L$6</f>
        <v>-1251.5885747370451</v>
      </c>
      <c r="DH543" s="15">
        <f ca="1">(CA543*DCF!M$46-DCF!M$5*MAX(CA543*DCF!M$46,0)-MAX(CA543-BZ543,0)/Inputs!$B$24)*DCF!M$6</f>
        <v>1023.2688258419391</v>
      </c>
      <c r="DI543" s="15">
        <f ca="1">SUM(CB543:CL543)+BE543*DCF!M$10*(1+Inputs!$B$30)*(1-Inputs!$B$33)*(1-Inputs!$B$30/Inputs!$B$31)/(Inputs!$B$29-Inputs!$B$30)*DCF!M$6</f>
        <v>162611.06862368825</v>
      </c>
      <c r="DJ543" s="15">
        <f ca="1">SUM(CM543:CW543)+BP543*DCF!M$28*(1+Inputs!$B$30)*(1-Inputs!$B$33)*(1-Inputs!$B$30/Inputs!$B$31)/(Inputs!$B$29-Inputs!$B$30)*DCF!M$6</f>
        <v>795544.25953624817</v>
      </c>
      <c r="DK543" s="15">
        <f ca="1">SUM(CX543:DH543)+CA543*DCF!M$46*(1+Inputs!$B$30)*(1-Inputs!$B$33)*(1-Inputs!$B$30/Inputs!$B$31)/(Inputs!$B$29-Inputs!$B$30)*DCF!M$6</f>
        <v>220104.72315550776</v>
      </c>
      <c r="DM543" s="15">
        <f ca="1">DI543+DJ543+DK543+Inputs!$B$34+Inputs!$B$36-Inputs!$B$35</f>
        <v>1255111.0513154443</v>
      </c>
    </row>
    <row r="544" spans="1:117" x14ac:dyDescent="0.75">
      <c r="A544" s="11">
        <v>531</v>
      </c>
      <c r="C544" s="23">
        <f t="shared" ref="C544:M553" ca="1" si="323">_xlfn.NORM.S.INV(RAND())</f>
        <v>4.8077692955463013E-2</v>
      </c>
      <c r="D544" s="23">
        <f t="shared" ca="1" si="323"/>
        <v>-6.7285699535402296E-2</v>
      </c>
      <c r="E544" s="23">
        <f t="shared" ca="1" si="323"/>
        <v>1.2886848270097286</v>
      </c>
      <c r="F544" s="23">
        <f t="shared" ca="1" si="323"/>
        <v>2.8175273349809422</v>
      </c>
      <c r="G544" s="23">
        <f t="shared" ca="1" si="323"/>
        <v>0.78281425385886849</v>
      </c>
      <c r="H544" s="23">
        <f t="shared" ca="1" si="323"/>
        <v>-0.65293181784241261</v>
      </c>
      <c r="I544" s="23">
        <f t="shared" ca="1" si="323"/>
        <v>1.2481154677500155</v>
      </c>
      <c r="J544" s="23">
        <f t="shared" ca="1" si="323"/>
        <v>-0.14117447658911197</v>
      </c>
      <c r="K544" s="23">
        <f t="shared" ca="1" si="323"/>
        <v>1.1921674046161623</v>
      </c>
      <c r="L544" s="23">
        <f t="shared" ca="1" si="323"/>
        <v>0.12054511619038444</v>
      </c>
      <c r="M544" s="23">
        <f t="shared" ca="1" si="323"/>
        <v>0.67865683188368198</v>
      </c>
      <c r="N544" s="23">
        <f ca="1">SQRT(Inputs!$B$38)*C544+SQRT(1-Inputs!$B$38)*_xlfn.NORM.S.INV(RAND())</f>
        <v>0.66863747069617008</v>
      </c>
      <c r="O544" s="23">
        <f ca="1">SQRT(Inputs!$B$38)*D544+SQRT(1-Inputs!$B$38)*_xlfn.NORM.S.INV(RAND())</f>
        <v>0.80492702489308687</v>
      </c>
      <c r="P544" s="23">
        <f ca="1">SQRT(Inputs!$B$38)*E544+SQRT(1-Inputs!$B$38)*_xlfn.NORM.S.INV(RAND())</f>
        <v>1.5731667659335105</v>
      </c>
      <c r="Q544" s="23">
        <f ca="1">SQRT(Inputs!$B$38)*F544+SQRT(1-Inputs!$B$38)*_xlfn.NORM.S.INV(RAND())</f>
        <v>2.2571592935535225</v>
      </c>
      <c r="R544" s="23">
        <f ca="1">SQRT(Inputs!$B$38)*G544+SQRT(1-Inputs!$B$38)*_xlfn.NORM.S.INV(RAND())</f>
        <v>1.0735565770068134</v>
      </c>
      <c r="S544" s="23">
        <f ca="1">SQRT(Inputs!$B$38)*H544+SQRT(1-Inputs!$B$38)*_xlfn.NORM.S.INV(RAND())</f>
        <v>0.1903199723078578</v>
      </c>
      <c r="T544" s="23">
        <f ca="1">SQRT(Inputs!$B$38)*I544+SQRT(1-Inputs!$B$38)*_xlfn.NORM.S.INV(RAND())</f>
        <v>0.98396150466442212</v>
      </c>
      <c r="U544" s="23">
        <f ca="1">SQRT(Inputs!$B$38)*J544+SQRT(1-Inputs!$B$38)*_xlfn.NORM.S.INV(RAND())</f>
        <v>7.6089598367434536E-2</v>
      </c>
      <c r="V544" s="23">
        <f ca="1">SQRT(Inputs!$B$38)*K544+SQRT(1-Inputs!$B$38)*_xlfn.NORM.S.INV(RAND())</f>
        <v>0.47153785881189281</v>
      </c>
      <c r="W544" s="23">
        <f ca="1">SQRT(Inputs!$B$38)*L544+SQRT(1-Inputs!$B$38)*_xlfn.NORM.S.INV(RAND())</f>
        <v>-0.86257833331330369</v>
      </c>
      <c r="X544" s="23">
        <f ca="1">SQRT(Inputs!$B$38)*M544+SQRT(1-Inputs!$B$38)*_xlfn.NORM.S.INV(RAND())</f>
        <v>2.0987173808455664</v>
      </c>
      <c r="Y544" s="23">
        <f ca="1">SQRT(Inputs!$B$38)*C544+SQRT(1-Inputs!$B$38)*_xlfn.NORM.S.INV(RAND())</f>
        <v>-0.83004870735942582</v>
      </c>
      <c r="Z544" s="23">
        <f ca="1">SQRT(Inputs!$B$38)*D544+SQRT(1-Inputs!$B$38)*_xlfn.NORM.S.INV(RAND())</f>
        <v>1.0833913574809664</v>
      </c>
      <c r="AA544" s="23">
        <f ca="1">SQRT(Inputs!$B$38)*E544+SQRT(1-Inputs!$B$38)*_xlfn.NORM.S.INV(RAND())</f>
        <v>0.11047707173305887</v>
      </c>
      <c r="AB544" s="23">
        <f ca="1">SQRT(Inputs!$B$38)*F544+SQRT(1-Inputs!$B$38)*_xlfn.NORM.S.INV(RAND())</f>
        <v>2.1297336917700171</v>
      </c>
      <c r="AC544" s="23">
        <f ca="1">SQRT(Inputs!$B$38)*G544+SQRT(1-Inputs!$B$38)*_xlfn.NORM.S.INV(RAND())</f>
        <v>1.1761103818242167</v>
      </c>
      <c r="AD544" s="23">
        <f ca="1">SQRT(Inputs!$B$38)*H544+SQRT(1-Inputs!$B$38)*_xlfn.NORM.S.INV(RAND())</f>
        <v>0.19460277495818656</v>
      </c>
      <c r="AE544" s="23">
        <f ca="1">SQRT(Inputs!$B$38)*I544+SQRT(1-Inputs!$B$38)*_xlfn.NORM.S.INV(RAND())</f>
        <v>1.9814475635744113</v>
      </c>
      <c r="AF544" s="23">
        <f ca="1">SQRT(Inputs!$B$38)*J544+SQRT(1-Inputs!$B$38)*_xlfn.NORM.S.INV(RAND())</f>
        <v>0.79013204747205257</v>
      </c>
      <c r="AG544" s="23">
        <f ca="1">SQRT(Inputs!$B$38)*K544+SQRT(1-Inputs!$B$38)*_xlfn.NORM.S.INV(RAND())</f>
        <v>-0.21419145439880538</v>
      </c>
      <c r="AH544" s="23">
        <f ca="1">SQRT(Inputs!$B$38)*L544+SQRT(1-Inputs!$B$38)*_xlfn.NORM.S.INV(RAND())</f>
        <v>5.0077542083310458E-2</v>
      </c>
      <c r="AI544" s="23">
        <f ca="1">SQRT(Inputs!$B$38)*M544+SQRT(1-Inputs!$B$38)*_xlfn.NORM.S.INV(RAND())</f>
        <v>1.6232414422209014</v>
      </c>
      <c r="AJ544" s="23">
        <f ca="1">SQRT(Inputs!$B$38)*C544+SQRT(1-Inputs!$B$38)*_xlfn.NORM.S.INV(RAND())</f>
        <v>-0.37866187666019818</v>
      </c>
      <c r="AK544" s="23">
        <f ca="1">SQRT(Inputs!$B$38)*D544+SQRT(1-Inputs!$B$38)*_xlfn.NORM.S.INV(RAND())</f>
        <v>-0.16250078579316049</v>
      </c>
      <c r="AL544" s="23">
        <f ca="1">SQRT(Inputs!$B$38)*E544+SQRT(1-Inputs!$B$38)*_xlfn.NORM.S.INV(RAND())</f>
        <v>0.67205040751923018</v>
      </c>
      <c r="AM544" s="23">
        <f ca="1">SQRT(Inputs!$B$38)*F544+SQRT(1-Inputs!$B$38)*_xlfn.NORM.S.INV(RAND())</f>
        <v>-0.4143124113017953</v>
      </c>
      <c r="AN544" s="23">
        <f ca="1">SQRT(Inputs!$B$38)*G544+SQRT(1-Inputs!$B$38)*_xlfn.NORM.S.INV(RAND())</f>
        <v>-0.11782367594320275</v>
      </c>
      <c r="AO544" s="23">
        <f ca="1">SQRT(Inputs!$B$38)*H544+SQRT(1-Inputs!$B$38)*_xlfn.NORM.S.INV(RAND())</f>
        <v>-0.39078157410398268</v>
      </c>
      <c r="AP544" s="23">
        <f ca="1">SQRT(Inputs!$B$38)*I544+SQRT(1-Inputs!$B$38)*_xlfn.NORM.S.INV(RAND())</f>
        <v>-0.52470504133160401</v>
      </c>
      <c r="AQ544" s="23">
        <f ca="1">SQRT(Inputs!$B$38)*J544+SQRT(1-Inputs!$B$38)*_xlfn.NORM.S.INV(RAND())</f>
        <v>0.27580313347989172</v>
      </c>
      <c r="AR544" s="23">
        <f ca="1">SQRT(Inputs!$B$38)*K544+SQRT(1-Inputs!$B$38)*_xlfn.NORM.S.INV(RAND())</f>
        <v>1.4512013706401361</v>
      </c>
      <c r="AS544" s="23">
        <f ca="1">SQRT(Inputs!$B$38)*L544+SQRT(1-Inputs!$B$38)*_xlfn.NORM.S.INV(RAND())</f>
        <v>-1.1726395888318288</v>
      </c>
      <c r="AT544" s="23">
        <f ca="1">SQRT(Inputs!$B$38)*M544+SQRT(1-Inputs!$B$38)*_xlfn.NORM.S.INV(RAND())</f>
        <v>0.45265241686885754</v>
      </c>
      <c r="AU544" s="15">
        <f ca="1">Inputs!$B$6*EXP($B$8-0.5*C$5^2+C$5*N544)</f>
        <v>5529.4676266432898</v>
      </c>
      <c r="AV544" s="15">
        <f t="shared" ca="1" si="292"/>
        <v>7576.2962340268859</v>
      </c>
      <c r="AW544" s="15">
        <f t="shared" ca="1" si="293"/>
        <v>11421.649616960263</v>
      </c>
      <c r="AX544" s="15">
        <f t="shared" ca="1" si="294"/>
        <v>18487.448910773001</v>
      </c>
      <c r="AY544" s="15">
        <f t="shared" ca="1" si="295"/>
        <v>25611.536774578239</v>
      </c>
      <c r="AZ544" s="15">
        <f t="shared" ca="1" si="296"/>
        <v>31987.006517841357</v>
      </c>
      <c r="BA544" s="15">
        <f t="shared" ca="1" si="297"/>
        <v>43389.876234334894</v>
      </c>
      <c r="BB544" s="15">
        <f t="shared" ca="1" si="298"/>
        <v>53528.950676024528</v>
      </c>
      <c r="BC544" s="15">
        <f t="shared" ca="1" si="299"/>
        <v>68612.395862142337</v>
      </c>
      <c r="BD544" s="15">
        <f t="shared" ca="1" si="300"/>
        <v>77541.327147127115</v>
      </c>
      <c r="BE544" s="15">
        <f t="shared" ca="1" si="301"/>
        <v>115031.63353317518</v>
      </c>
      <c r="BF544" s="15">
        <f ca="1">Inputs!$B$13*EXP($B$9-0.5*C$6^2+C$6*Y544)</f>
        <v>11732.452417401268</v>
      </c>
      <c r="BG544" s="15">
        <f t="shared" ca="1" si="302"/>
        <v>17385.869607745783</v>
      </c>
      <c r="BH544" s="15">
        <f t="shared" ca="1" si="303"/>
        <v>21635.155433882697</v>
      </c>
      <c r="BI544" s="15">
        <f t="shared" ca="1" si="304"/>
        <v>36758.670156234235</v>
      </c>
      <c r="BJ544" s="15">
        <f t="shared" ca="1" si="305"/>
        <v>53389.221585597865</v>
      </c>
      <c r="BK544" s="15">
        <f t="shared" ca="1" si="306"/>
        <v>67284.366876579646</v>
      </c>
      <c r="BL544" s="15">
        <f t="shared" ca="1" si="307"/>
        <v>106847.50446996154</v>
      </c>
      <c r="BM544" s="15">
        <f t="shared" ca="1" si="308"/>
        <v>144884.2641633595</v>
      </c>
      <c r="BN544" s="15">
        <f t="shared" ca="1" si="309"/>
        <v>173673.9657082835</v>
      </c>
      <c r="BO544" s="15">
        <f t="shared" ca="1" si="310"/>
        <v>214935.41382106257</v>
      </c>
      <c r="BP544" s="15">
        <f t="shared" ca="1" si="311"/>
        <v>317958.09481753776</v>
      </c>
      <c r="BQ544" s="15">
        <f ca="1">Inputs!$B$20*EXP($B$10-0.5*C$7^2+C$7*AJ544)</f>
        <v>3750.4228526639158</v>
      </c>
      <c r="BR544" s="15">
        <f t="shared" ca="1" si="312"/>
        <v>4832.8826493283887</v>
      </c>
      <c r="BS544" s="15">
        <f t="shared" ca="1" si="313"/>
        <v>8027.11542311005</v>
      </c>
      <c r="BT544" s="15">
        <f t="shared" ca="1" si="314"/>
        <v>9927.7978203580205</v>
      </c>
      <c r="BU544" s="15">
        <f t="shared" ca="1" si="315"/>
        <v>13372.017114587978</v>
      </c>
      <c r="BV544" s="15">
        <f t="shared" ca="1" si="316"/>
        <v>17036.397021815661</v>
      </c>
      <c r="BW544" s="15">
        <f t="shared" ca="1" si="317"/>
        <v>21274.538512918542</v>
      </c>
      <c r="BX544" s="15">
        <f t="shared" ca="1" si="318"/>
        <v>31447.437078579791</v>
      </c>
      <c r="BY544" s="15">
        <f t="shared" ca="1" si="319"/>
        <v>58164.526728174533</v>
      </c>
      <c r="BZ544" s="15">
        <f t="shared" ca="1" si="320"/>
        <v>65786.684854935898</v>
      </c>
      <c r="CA544" s="15">
        <f t="shared" ca="1" si="321"/>
        <v>100150.63644302865</v>
      </c>
      <c r="CB544" s="15">
        <f ca="1">(AU544*DCF!C$10-DCF!C$5*MAX(AU544*DCF!C$10,0)-MAX(AU544-Inputs!$B$6,0)/Inputs!$B$10)*DCF!C$6</f>
        <v>1039.0298653754937</v>
      </c>
      <c r="CC544" s="15">
        <f ca="1">(AV544*DCF!D$10-DCF!D$5*MAX(AV544*DCF!D$10,0)-MAX(AV544-AU544,0)/Inputs!$B$10)*DCF!D$6</f>
        <v>1347.6052927215737</v>
      </c>
      <c r="CD544" s="15">
        <f ca="1">(AW544*DCF!E$10-DCF!E$5*MAX(AW544*DCF!E$10,0)-MAX(AW544-AV544,0)/Inputs!$B$10)*DCF!E$6</f>
        <v>1770.9442548261813</v>
      </c>
      <c r="CE544" s="15">
        <f ca="1">(AX544*DCF!F$10-DCF!F$5*MAX(AX544*DCF!F$10,0)-MAX(AX544-AW544,0)/Inputs!$B$10)*DCF!F$6</f>
        <v>2565.5629827518947</v>
      </c>
      <c r="CF544" s="15">
        <f ca="1">(AY544*DCF!G$10-DCF!G$5*MAX(AY544*DCF!G$10,0)-MAX(AY544-AX544,0)/Inputs!$B$10)*DCF!G$6</f>
        <v>3907.6243549590849</v>
      </c>
      <c r="CG544" s="15">
        <f ca="1">(AZ544*DCF!H$10-DCF!H$5*MAX(AZ544*DCF!H$10,0)-MAX(AZ544-AY544,0)/Inputs!$B$10)*DCF!H$6</f>
        <v>5078.2213108165552</v>
      </c>
      <c r="CH544" s="15">
        <f ca="1">(BA544*DCF!I$10-DCF!I$5*MAX(BA544*DCF!I$10,0)-MAX(BA544-AZ544,0)/Inputs!$B$10)*DCF!I$6</f>
        <v>6055.277366560289</v>
      </c>
      <c r="CI544" s="15">
        <f ca="1">(BB544*DCF!J$10-DCF!J$5*MAX(BB544*DCF!J$10,0)-MAX(BB544-BA544,0)/Inputs!$B$10)*DCF!J$6</f>
        <v>7649.28248743125</v>
      </c>
      <c r="CJ544" s="15">
        <f ca="1">(BC544*DCF!K$10-DCF!K$5*MAX(BC544*DCF!K$10,0)-MAX(BC544-BB544,0)/Inputs!$B$10)*DCF!K$6</f>
        <v>8934.0410985548988</v>
      </c>
      <c r="CK544" s="15">
        <f ca="1">(BD544*DCF!L$10-DCF!L$5*MAX(BD544*DCF!L$10,0)-MAX(BD544-BC544,0)/Inputs!$B$10)*DCF!L$6</f>
        <v>10540.051269982745</v>
      </c>
      <c r="CL544" s="15">
        <f ca="1">(BE544*DCF!M$10-DCF!M$5*MAX(BE544*DCF!M$10,0)-MAX(BE544-BD544,0)/Inputs!$B$10)*DCF!M$6</f>
        <v>11753.833637777205</v>
      </c>
      <c r="CM544" s="15">
        <f ca="1">(BF544*DCF!C$28-DCF!C$5*MAX(BF544*DCF!C$28,0)-MAX(BF544-Inputs!$B$13,0)/Inputs!$B$17)*DCF!C$6</f>
        <v>3500.8863761130478</v>
      </c>
      <c r="CN544" s="15">
        <f ca="1">(BG544*DCF!D$28-DCF!D$5*MAX(BG544*DCF!D$28,0)-MAX(BG544-BF544,0)/Inputs!$B$17)*DCF!D$6</f>
        <v>3914.4064901326778</v>
      </c>
      <c r="CO544" s="15">
        <f ca="1">(BH544*DCF!E$28-DCF!E$5*MAX(BH544*DCF!E$28,0)-MAX(BH544-BG544,0)/Inputs!$B$17)*DCF!E$6</f>
        <v>5289.985518209849</v>
      </c>
      <c r="CP544" s="15">
        <f ca="1">(BI544*DCF!F$28-DCF!F$5*MAX(BI544*DCF!F$28,0)-MAX(BI544-BH544,0)/Inputs!$B$17)*DCF!F$6</f>
        <v>7225.535791752759</v>
      </c>
      <c r="CQ544" s="15">
        <f ca="1">(BJ544*DCF!G$28-DCF!G$5*MAX(BJ544*DCF!G$28,0)-MAX(BJ544-BI544,0)/Inputs!$B$17)*DCF!G$6</f>
        <v>11055.14414260923</v>
      </c>
      <c r="CR544" s="15">
        <f ca="1">(BK544*DCF!H$28-DCF!H$5*MAX(BK544*DCF!H$28,0)-MAX(BK544-BJ544,0)/Inputs!$B$17)*DCF!H$6</f>
        <v>14481.250627606642</v>
      </c>
      <c r="CS544" s="15">
        <f ca="1">(BL544*DCF!I$28-DCF!I$5*MAX(BL544*DCF!I$28,0)-MAX(BL544-BK544,0)/Inputs!$B$17)*DCF!I$6</f>
        <v>19446.992041674712</v>
      </c>
      <c r="CT544" s="15">
        <f ca="1">(BM544*DCF!J$28-DCF!J$5*MAX(BM544*DCF!J$28,0)-MAX(BM544-BL544,0)/Inputs!$B$17)*DCF!J$6</f>
        <v>27277.855062553914</v>
      </c>
      <c r="CU544" s="15">
        <f ca="1">(BN544*DCF!K$28-DCF!K$5*MAX(BN544*DCF!K$28,0)-MAX(BN544-BM544,0)/Inputs!$B$17)*DCF!K$6</f>
        <v>33150.674603763349</v>
      </c>
      <c r="CV544" s="15">
        <f ca="1">(BO544*DCF!L$28-DCF!L$5*MAX(BO544*DCF!L$28,0)-MAX(BO544-BN544,0)/Inputs!$B$17)*DCF!L$6</f>
        <v>38215.324867631774</v>
      </c>
      <c r="CW544" s="15">
        <f ca="1">(BP544*DCF!M$28-DCF!M$5*MAX(BP544*DCF!M$28,0)-MAX(BP544-BO544,0)/Inputs!$B$17)*DCF!M$6</f>
        <v>49055.234522693601</v>
      </c>
      <c r="CX544" s="15">
        <f ca="1">(BQ544*DCF!C$46-DCF!C$5*MAX(BQ544*DCF!C$46,0)-MAX(BQ544-Inputs!$B$20,0)/Inputs!$B$24)*DCF!C$6</f>
        <v>-1119.9234545015581</v>
      </c>
      <c r="CY544" s="15">
        <f ca="1">(BR544*DCF!D$46-DCF!D$5*MAX(BR544*DCF!D$46,0)-MAX(BR544-BQ544,0)/Inputs!$B$24)*DCF!D$6</f>
        <v>-1286.7369739646927</v>
      </c>
      <c r="CZ544" s="15">
        <f ca="1">(BS544*DCF!E$46-DCF!E$5*MAX(BS544*DCF!E$46,0)-MAX(BS544-BR544,0)/Inputs!$B$24)*DCF!E$6</f>
        <v>-2208.2989986266366</v>
      </c>
      <c r="DA544" s="15">
        <f ca="1">(BT544*DCF!F$46-DCF!F$5*MAX(BT544*DCF!F$46,0)-MAX(BT544-BS544,0)/Inputs!$B$24)*DCF!F$6</f>
        <v>-1415.1035515964691</v>
      </c>
      <c r="DB544" s="15">
        <f ca="1">(BU544*DCF!G$46-DCF!G$5*MAX(BU544*DCF!G$46,0)-MAX(BU544-BT544,0)/Inputs!$B$24)*DCF!G$6</f>
        <v>-1608.3755569695993</v>
      </c>
      <c r="DC544" s="15">
        <f ca="1">(BV544*DCF!H$46-DCF!H$5*MAX(BV544*DCF!H$46,0)-MAX(BV544-BU544,0)/Inputs!$B$24)*DCF!H$6</f>
        <v>-1138.6836041428051</v>
      </c>
      <c r="DD544" s="15">
        <f ca="1">(BW544*DCF!I$46-DCF!I$5*MAX(BW544*DCF!I$46,0)-MAX(BW544-BV544,0)/Inputs!$B$24)*DCF!I$6</f>
        <v>-725.26275491154888</v>
      </c>
      <c r="DE544" s="15">
        <f ca="1">(BX544*DCF!J$46-DCF!J$5*MAX(BX544*DCF!J$46,0)-MAX(BX544-BW544,0)/Inputs!$B$24)*DCF!J$6</f>
        <v>-1378.553500658272</v>
      </c>
      <c r="DF544" s="15">
        <f ca="1">(BY544*DCF!K$46-DCF!K$5*MAX(BY544*DCF!K$46,0)-MAX(BY544-BX544,0)/Inputs!$B$24)*DCF!K$6</f>
        <v>-3222.4235646427574</v>
      </c>
      <c r="DG544" s="15">
        <f ca="1">(BZ544*DCF!L$46-DCF!L$5*MAX(BZ544*DCF!L$46,0)-MAX(BZ544-BY544,0)/Inputs!$B$24)*DCF!L$6</f>
        <v>2822.6099382951807</v>
      </c>
      <c r="DH544" s="15">
        <f ca="1">(CA544*DCF!M$46-DCF!M$5*MAX(CA544*DCF!M$46,0)-MAX(CA544-BZ544,0)/Inputs!$B$24)*DCF!M$6</f>
        <v>667.41966538519239</v>
      </c>
      <c r="DI544" s="15">
        <f ca="1">SUM(CB544:CL544)+BE544*DCF!M$10*(1+Inputs!$B$30)*(1-Inputs!$B$33)*(1-Inputs!$B$30/Inputs!$B$31)/(Inputs!$B$29-Inputs!$B$30)*DCF!M$6</f>
        <v>380776.03118046181</v>
      </c>
      <c r="DJ544" s="15">
        <f ca="1">SUM(CM544:CW544)+BP544*DCF!M$28*(1+Inputs!$B$30)*(1-Inputs!$B$33)*(1-Inputs!$B$30/Inputs!$B$31)/(Inputs!$B$29-Inputs!$B$30)*DCF!M$6</f>
        <v>1392455.3999617212</v>
      </c>
      <c r="DK544" s="15">
        <f ca="1">SUM(CX544:DH544)+CA544*DCF!M$46*(1+Inputs!$B$30)*(1-Inputs!$B$33)*(1-Inputs!$B$30/Inputs!$B$31)/(Inputs!$B$29-Inputs!$B$30)*DCF!M$6</f>
        <v>144231.41518589496</v>
      </c>
      <c r="DM544" s="15">
        <f ca="1">DI544+DJ544+DK544+Inputs!$B$34+Inputs!$B$36-Inputs!$B$35</f>
        <v>1994313.8463280781</v>
      </c>
    </row>
    <row r="545" spans="1:117" x14ac:dyDescent="0.75">
      <c r="A545" s="11">
        <v>532</v>
      </c>
      <c r="C545" s="23">
        <f t="shared" ca="1" si="323"/>
        <v>-0.70462621925735913</v>
      </c>
      <c r="D545" s="23">
        <f t="shared" ca="1" si="323"/>
        <v>1.8972543947261102</v>
      </c>
      <c r="E545" s="23">
        <f t="shared" ca="1" si="323"/>
        <v>1.1408705370575767</v>
      </c>
      <c r="F545" s="23">
        <f t="shared" ca="1" si="323"/>
        <v>0.32532593193787512</v>
      </c>
      <c r="G545" s="23">
        <f t="shared" ca="1" si="323"/>
        <v>-1.5143455532086665</v>
      </c>
      <c r="H545" s="23">
        <f t="shared" ca="1" si="323"/>
        <v>-0.43035815165975461</v>
      </c>
      <c r="I545" s="23">
        <f t="shared" ca="1" si="323"/>
        <v>-0.36483021631033308</v>
      </c>
      <c r="J545" s="23">
        <f t="shared" ca="1" si="323"/>
        <v>0.48996639374717438</v>
      </c>
      <c r="K545" s="23">
        <f t="shared" ca="1" si="323"/>
        <v>0.69701555392397219</v>
      </c>
      <c r="L545" s="23">
        <f t="shared" ca="1" si="323"/>
        <v>-0.28073029913748315</v>
      </c>
      <c r="M545" s="23">
        <f t="shared" ca="1" si="323"/>
        <v>-0.91764988798734526</v>
      </c>
      <c r="N545" s="23">
        <f ca="1">SQRT(Inputs!$B$38)*C545+SQRT(1-Inputs!$B$38)*_xlfn.NORM.S.INV(RAND())</f>
        <v>-2.4567451984365354</v>
      </c>
      <c r="O545" s="23">
        <f ca="1">SQRT(Inputs!$B$38)*D545+SQRT(1-Inputs!$B$38)*_xlfn.NORM.S.INV(RAND())</f>
        <v>0.93113689439362446</v>
      </c>
      <c r="P545" s="23">
        <f ca="1">SQRT(Inputs!$B$38)*E545+SQRT(1-Inputs!$B$38)*_xlfn.NORM.S.INV(RAND())</f>
        <v>0.18614249587012444</v>
      </c>
      <c r="Q545" s="23">
        <f ca="1">SQRT(Inputs!$B$38)*F545+SQRT(1-Inputs!$B$38)*_xlfn.NORM.S.INV(RAND())</f>
        <v>-0.20984783808192786</v>
      </c>
      <c r="R545" s="23">
        <f ca="1">SQRT(Inputs!$B$38)*G545+SQRT(1-Inputs!$B$38)*_xlfn.NORM.S.INV(RAND())</f>
        <v>-0.63101081871927212</v>
      </c>
      <c r="S545" s="23">
        <f ca="1">SQRT(Inputs!$B$38)*H545+SQRT(1-Inputs!$B$38)*_xlfn.NORM.S.INV(RAND())</f>
        <v>-0.43246734715381907</v>
      </c>
      <c r="T545" s="23">
        <f ca="1">SQRT(Inputs!$B$38)*I545+SQRT(1-Inputs!$B$38)*_xlfn.NORM.S.INV(RAND())</f>
        <v>-0.69307978769513534</v>
      </c>
      <c r="U545" s="23">
        <f ca="1">SQRT(Inputs!$B$38)*J545+SQRT(1-Inputs!$B$38)*_xlfn.NORM.S.INV(RAND())</f>
        <v>0.40107428837542275</v>
      </c>
      <c r="V545" s="23">
        <f ca="1">SQRT(Inputs!$B$38)*K545+SQRT(1-Inputs!$B$38)*_xlfn.NORM.S.INV(RAND())</f>
        <v>-0.18053278245777082</v>
      </c>
      <c r="W545" s="23">
        <f ca="1">SQRT(Inputs!$B$38)*L545+SQRT(1-Inputs!$B$38)*_xlfn.NORM.S.INV(RAND())</f>
        <v>0.22477310417620969</v>
      </c>
      <c r="X545" s="23">
        <f ca="1">SQRT(Inputs!$B$38)*M545+SQRT(1-Inputs!$B$38)*_xlfn.NORM.S.INV(RAND())</f>
        <v>-0.73738073069136578</v>
      </c>
      <c r="Y545" s="23">
        <f ca="1">SQRT(Inputs!$B$38)*C545+SQRT(1-Inputs!$B$38)*_xlfn.NORM.S.INV(RAND())</f>
        <v>8.2573750554260084E-3</v>
      </c>
      <c r="Z545" s="23">
        <f ca="1">SQRT(Inputs!$B$38)*D545+SQRT(1-Inputs!$B$38)*_xlfn.NORM.S.INV(RAND())</f>
        <v>1.2975782834571932</v>
      </c>
      <c r="AA545" s="23">
        <f ca="1">SQRT(Inputs!$B$38)*E545+SQRT(1-Inputs!$B$38)*_xlfn.NORM.S.INV(RAND())</f>
        <v>-0.48383426640488381</v>
      </c>
      <c r="AB545" s="23">
        <f ca="1">SQRT(Inputs!$B$38)*F545+SQRT(1-Inputs!$B$38)*_xlfn.NORM.S.INV(RAND())</f>
        <v>-0.15338164828405282</v>
      </c>
      <c r="AC545" s="23">
        <f ca="1">SQRT(Inputs!$B$38)*G545+SQRT(1-Inputs!$B$38)*_xlfn.NORM.S.INV(RAND())</f>
        <v>-1.5470929226455519</v>
      </c>
      <c r="AD545" s="23">
        <f ca="1">SQRT(Inputs!$B$38)*H545+SQRT(1-Inputs!$B$38)*_xlfn.NORM.S.INV(RAND())</f>
        <v>-0.42226380945446373</v>
      </c>
      <c r="AE545" s="23">
        <f ca="1">SQRT(Inputs!$B$38)*I545+SQRT(1-Inputs!$B$38)*_xlfn.NORM.S.INV(RAND())</f>
        <v>0.52791627438383637</v>
      </c>
      <c r="AF545" s="23">
        <f ca="1">SQRT(Inputs!$B$38)*J545+SQRT(1-Inputs!$B$38)*_xlfn.NORM.S.INV(RAND())</f>
        <v>0.69103291143603296</v>
      </c>
      <c r="AG545" s="23">
        <f ca="1">SQRT(Inputs!$B$38)*K545+SQRT(1-Inputs!$B$38)*_xlfn.NORM.S.INV(RAND())</f>
        <v>1.7819261414346046</v>
      </c>
      <c r="AH545" s="23">
        <f ca="1">SQRT(Inputs!$B$38)*L545+SQRT(1-Inputs!$B$38)*_xlfn.NORM.S.INV(RAND())</f>
        <v>-0.70307033049280165</v>
      </c>
      <c r="AI545" s="23">
        <f ca="1">SQRT(Inputs!$B$38)*M545+SQRT(1-Inputs!$B$38)*_xlfn.NORM.S.INV(RAND())</f>
        <v>-4.0320422931557687E-2</v>
      </c>
      <c r="AJ545" s="23">
        <f ca="1">SQRT(Inputs!$B$38)*C545+SQRT(1-Inputs!$B$38)*_xlfn.NORM.S.INV(RAND())</f>
        <v>-0.62797721104366078</v>
      </c>
      <c r="AK545" s="23">
        <f ca="1">SQRT(Inputs!$B$38)*D545+SQRT(1-Inputs!$B$38)*_xlfn.NORM.S.INV(RAND())</f>
        <v>1.9514067404386384</v>
      </c>
      <c r="AL545" s="23">
        <f ca="1">SQRT(Inputs!$B$38)*E545+SQRT(1-Inputs!$B$38)*_xlfn.NORM.S.INV(RAND())</f>
        <v>0.72721474634689498</v>
      </c>
      <c r="AM545" s="23">
        <f ca="1">SQRT(Inputs!$B$38)*F545+SQRT(1-Inputs!$B$38)*_xlfn.NORM.S.INV(RAND())</f>
        <v>-3.7192358708819234E-2</v>
      </c>
      <c r="AN545" s="23">
        <f ca="1">SQRT(Inputs!$B$38)*G545+SQRT(1-Inputs!$B$38)*_xlfn.NORM.S.INV(RAND())</f>
        <v>0.4512260377801528</v>
      </c>
      <c r="AO545" s="23">
        <f ca="1">SQRT(Inputs!$B$38)*H545+SQRT(1-Inputs!$B$38)*_xlfn.NORM.S.INV(RAND())</f>
        <v>0.94162770460230472</v>
      </c>
      <c r="AP545" s="23">
        <f ca="1">SQRT(Inputs!$B$38)*I545+SQRT(1-Inputs!$B$38)*_xlfn.NORM.S.INV(RAND())</f>
        <v>-0.1083089293687643</v>
      </c>
      <c r="AQ545" s="23">
        <f ca="1">SQRT(Inputs!$B$38)*J545+SQRT(1-Inputs!$B$38)*_xlfn.NORM.S.INV(RAND())</f>
        <v>-1.1390273308684085E-2</v>
      </c>
      <c r="AR545" s="23">
        <f ca="1">SQRT(Inputs!$B$38)*K545+SQRT(1-Inputs!$B$38)*_xlfn.NORM.S.INV(RAND())</f>
        <v>-2.0824720419835736</v>
      </c>
      <c r="AS545" s="23">
        <f ca="1">SQRT(Inputs!$B$38)*L545+SQRT(1-Inputs!$B$38)*_xlfn.NORM.S.INV(RAND())</f>
        <v>0.43326180173437712</v>
      </c>
      <c r="AT545" s="23">
        <f ca="1">SQRT(Inputs!$B$38)*M545+SQRT(1-Inputs!$B$38)*_xlfn.NORM.S.INV(RAND())</f>
        <v>-1.3725482007560728</v>
      </c>
      <c r="AU545" s="15">
        <f ca="1">Inputs!$B$6*EXP($B$8-0.5*C$5^2+C$5*N545)</f>
        <v>3334.0115101839606</v>
      </c>
      <c r="AV545" s="15">
        <f t="shared" ca="1" si="292"/>
        <v>4653.7160114705212</v>
      </c>
      <c r="AW545" s="15">
        <f t="shared" ca="1" si="293"/>
        <v>5818.6529441800294</v>
      </c>
      <c r="AX545" s="15">
        <f t="shared" ca="1" si="294"/>
        <v>6920.1666839054451</v>
      </c>
      <c r="AY545" s="15">
        <f t="shared" ca="1" si="295"/>
        <v>7856.3158524515929</v>
      </c>
      <c r="AZ545" s="15">
        <f t="shared" ca="1" si="296"/>
        <v>9161.6259202566944</v>
      </c>
      <c r="BA545" s="15">
        <f t="shared" ca="1" si="297"/>
        <v>10427.029302225095</v>
      </c>
      <c r="BB545" s="15">
        <f t="shared" ca="1" si="298"/>
        <v>13289.284093677636</v>
      </c>
      <c r="BC545" s="15">
        <f t="shared" ca="1" si="299"/>
        <v>15994.809624729271</v>
      </c>
      <c r="BD545" s="15">
        <f t="shared" ca="1" si="300"/>
        <v>20011.476205596446</v>
      </c>
      <c r="BE545" s="15">
        <f t="shared" ca="1" si="301"/>
        <v>22928.698247054093</v>
      </c>
      <c r="BF545" s="15">
        <f ca="1">Inputs!$B$13*EXP($B$9-0.5*C$6^2+C$6*Y545)</f>
        <v>13853.680781416315</v>
      </c>
      <c r="BG545" s="15">
        <f t="shared" ca="1" si="302"/>
        <v>21338.171901456248</v>
      </c>
      <c r="BH545" s="15">
        <f t="shared" ca="1" si="303"/>
        <v>24060.907280997206</v>
      </c>
      <c r="BI545" s="15">
        <f t="shared" ca="1" si="304"/>
        <v>28766.947311479693</v>
      </c>
      <c r="BJ545" s="15">
        <f t="shared" ca="1" si="305"/>
        <v>28216.988787492501</v>
      </c>
      <c r="BK545" s="15">
        <f t="shared" ca="1" si="306"/>
        <v>32696.270419769837</v>
      </c>
      <c r="BL545" s="15">
        <f t="shared" ca="1" si="307"/>
        <v>43007.315372157893</v>
      </c>
      <c r="BM545" s="15">
        <f t="shared" ca="1" si="308"/>
        <v>57603.999414826212</v>
      </c>
      <c r="BN545" s="15">
        <f t="shared" ca="1" si="309"/>
        <v>87710.622675513252</v>
      </c>
      <c r="BO545" s="15">
        <f t="shared" ca="1" si="310"/>
        <v>99449.972938556311</v>
      </c>
      <c r="BP545" s="15">
        <f t="shared" ca="1" si="311"/>
        <v>121846.39721379332</v>
      </c>
      <c r="BQ545" s="15">
        <f ca="1">Inputs!$B$20*EXP($B$10-0.5*C$7^2+C$7*AJ545)</f>
        <v>3433.0214454487782</v>
      </c>
      <c r="BR545" s="15">
        <f t="shared" ca="1" si="312"/>
        <v>8656.8425539253749</v>
      </c>
      <c r="BS545" s="15">
        <f t="shared" ca="1" si="313"/>
        <v>14608.09081268274</v>
      </c>
      <c r="BT545" s="15">
        <f t="shared" ca="1" si="314"/>
        <v>19945.822715335071</v>
      </c>
      <c r="BU545" s="15">
        <f t="shared" ca="1" si="315"/>
        <v>30831.539592258472</v>
      </c>
      <c r="BV545" s="15">
        <f t="shared" ca="1" si="316"/>
        <v>53033.079982362557</v>
      </c>
      <c r="BW545" s="15">
        <f t="shared" ca="1" si="317"/>
        <v>72327.52170483589</v>
      </c>
      <c r="BX545" s="15">
        <f t="shared" ca="1" si="318"/>
        <v>100930.92515485003</v>
      </c>
      <c r="BY545" s="15">
        <f t="shared" ca="1" si="319"/>
        <v>94946.679408075011</v>
      </c>
      <c r="BZ545" s="15">
        <f t="shared" ca="1" si="320"/>
        <v>144268.51498696193</v>
      </c>
      <c r="CA545" s="15">
        <f t="shared" ca="1" si="321"/>
        <v>158791.912180707</v>
      </c>
      <c r="CB545" s="15">
        <f ca="1">(AU545*DCF!C$10-DCF!C$5*MAX(AU545*DCF!C$10,0)-MAX(AU545-Inputs!$B$6,0)/Inputs!$B$10)*DCF!C$6</f>
        <v>856.20454773586516</v>
      </c>
      <c r="CC545" s="15">
        <f ca="1">(AV545*DCF!D$10-DCF!D$5*MAX(AV545*DCF!D$10,0)-MAX(AV545-AU545,0)/Inputs!$B$10)*DCF!D$6</f>
        <v>812.53634638655922</v>
      </c>
      <c r="CD545" s="15">
        <f ca="1">(AW545*DCF!E$10-DCF!E$5*MAX(AW545*DCF!E$10,0)-MAX(AW545-AV545,0)/Inputs!$B$10)*DCF!E$6</f>
        <v>1081.0423004132931</v>
      </c>
      <c r="CE545" s="15">
        <f ca="1">(AX545*DCF!F$10-DCF!F$5*MAX(AX545*DCF!F$10,0)-MAX(AX545-AW545,0)/Inputs!$B$10)*DCF!F$6</f>
        <v>1281.4636590346088</v>
      </c>
      <c r="CF545" s="15">
        <f ca="1">(AY545*DCF!G$10-DCF!G$5*MAX(AY545*DCF!G$10,0)-MAX(AY545-AX545,0)/Inputs!$B$10)*DCF!G$6</f>
        <v>1438.7700797281507</v>
      </c>
      <c r="CG545" s="15">
        <f ca="1">(AZ545*DCF!H$10-DCF!H$5*MAX(AZ545*DCF!H$10,0)-MAX(AZ545-AY545,0)/Inputs!$B$10)*DCF!H$6</f>
        <v>1546.9550405706805</v>
      </c>
      <c r="CH545" s="15">
        <f ca="1">(BA545*DCF!I$10-DCF!I$5*MAX(BA545*DCF!I$10,0)-MAX(BA545-AZ545,0)/Inputs!$B$10)*DCF!I$6</f>
        <v>1697.0673839576252</v>
      </c>
      <c r="CI545" s="15">
        <f ca="1">(BB545*DCF!J$10-DCF!J$5*MAX(BB545*DCF!J$10,0)-MAX(BB545-BA545,0)/Inputs!$B$10)*DCF!J$6</f>
        <v>1846.7444384529695</v>
      </c>
      <c r="CJ545" s="15">
        <f ca="1">(BC545*DCF!K$10-DCF!K$5*MAX(BC545*DCF!K$10,0)-MAX(BC545-BB545,0)/Inputs!$B$10)*DCF!K$6</f>
        <v>2196.1750827799137</v>
      </c>
      <c r="CK545" s="15">
        <f ca="1">(BD545*DCF!L$10-DCF!L$5*MAX(BD545*DCF!L$10,0)-MAX(BD545-BC545,0)/Inputs!$B$10)*DCF!L$6</f>
        <v>2498.6911249736872</v>
      </c>
      <c r="CL545" s="15">
        <f ca="1">(BE545*DCF!M$10-DCF!M$5*MAX(BE545*DCF!M$10,0)-MAX(BE545-BD545,0)/Inputs!$B$10)*DCF!M$6</f>
        <v>2887.0425404108037</v>
      </c>
      <c r="CM545" s="15">
        <f ca="1">(BF545*DCF!C$28-DCF!C$5*MAX(BF545*DCF!C$28,0)-MAX(BF545-Inputs!$B$13,0)/Inputs!$B$17)*DCF!C$6</f>
        <v>3658.3802843835892</v>
      </c>
      <c r="CN545" s="15">
        <f ca="1">(BG545*DCF!D$28-DCF!D$5*MAX(BG545*DCF!D$28,0)-MAX(BG545-BF545,0)/Inputs!$B$17)*DCF!D$6</f>
        <v>4687.7986475273447</v>
      </c>
      <c r="CO545" s="15">
        <f ca="1">(BH545*DCF!E$28-DCF!E$5*MAX(BH545*DCF!E$28,0)-MAX(BH545-BG545,0)/Inputs!$B$17)*DCF!E$6</f>
        <v>6277.863715715268</v>
      </c>
      <c r="CP545" s="15">
        <f ca="1">(BI545*DCF!F$28-DCF!F$5*MAX(BI545*DCF!F$28,0)-MAX(BI545-BH545,0)/Inputs!$B$17)*DCF!F$6</f>
        <v>6952.6594766773806</v>
      </c>
      <c r="CQ545" s="15">
        <f ca="1">(BJ545*DCF!G$28-DCF!G$5*MAX(BJ545*DCF!G$28,0)-MAX(BJ545-BI545,0)/Inputs!$B$17)*DCF!G$6</f>
        <v>7321.111822591969</v>
      </c>
      <c r="CR545" s="15">
        <f ca="1">(BK545*DCF!H$28-DCF!H$5*MAX(BK545*DCF!H$28,0)-MAX(BK545-BJ545,0)/Inputs!$B$17)*DCF!H$6</f>
        <v>7390.1937427651856</v>
      </c>
      <c r="CS545" s="15">
        <f ca="1">(BL545*DCF!I$28-DCF!I$5*MAX(BL545*DCF!I$28,0)-MAX(BL545-BK545,0)/Inputs!$B$17)*DCF!I$6</f>
        <v>8633.3497684704198</v>
      </c>
      <c r="CT545" s="15">
        <f ca="1">(BM545*DCF!J$28-DCF!J$5*MAX(BM545*DCF!J$28,0)-MAX(BM545-BL545,0)/Inputs!$B$17)*DCF!J$6</f>
        <v>10915.072881367842</v>
      </c>
      <c r="CU545" s="15">
        <f ca="1">(BN545*DCF!K$28-DCF!K$5*MAX(BN545*DCF!K$28,0)-MAX(BN545-BM545,0)/Inputs!$B$17)*DCF!K$6</f>
        <v>14835.352534003017</v>
      </c>
      <c r="CV545" s="15">
        <f ca="1">(BO545*DCF!L$28-DCF!L$5*MAX(BO545*DCF!L$28,0)-MAX(BO545-BN545,0)/Inputs!$B$17)*DCF!L$6</f>
        <v>18514.029986138423</v>
      </c>
      <c r="CW545" s="15">
        <f ca="1">(BP545*DCF!M$28-DCF!M$5*MAX(BP545*DCF!M$28,0)-MAX(BP545-BO545,0)/Inputs!$B$17)*DCF!M$6</f>
        <v>20584.414491317657</v>
      </c>
      <c r="CX545" s="15">
        <f ca="1">(BQ545*DCF!C$46-DCF!C$5*MAX(BQ545*DCF!C$46,0)-MAX(BQ545-Inputs!$B$20,0)/Inputs!$B$24)*DCF!C$6</f>
        <v>-900.01485827859915</v>
      </c>
      <c r="CY545" s="15">
        <f ca="1">(BR545*DCF!D$46-DCF!D$5*MAX(BR545*DCF!D$46,0)-MAX(BR545-BQ545,0)/Inputs!$B$24)*DCF!D$6</f>
        <v>-3706.4822491118935</v>
      </c>
      <c r="CZ545" s="15">
        <f ca="1">(BS545*DCF!E$46-DCF!E$5*MAX(BS545*DCF!E$46,0)-MAX(BS545-BR545,0)/Inputs!$B$24)*DCF!E$6</f>
        <v>-4073.250401523047</v>
      </c>
      <c r="DA545" s="15">
        <f ca="1">(BT545*DCF!F$46-DCF!F$5*MAX(BT545*DCF!F$46,0)-MAX(BT545-BS545,0)/Inputs!$B$24)*DCF!F$6</f>
        <v>-3396.2178415747339</v>
      </c>
      <c r="DB545" s="15">
        <f ca="1">(BU545*DCF!G$46-DCF!G$5*MAX(BU545*DCF!G$46,0)-MAX(BU545-BT545,0)/Inputs!$B$24)*DCF!G$6</f>
        <v>-4698.8521580921906</v>
      </c>
      <c r="DC545" s="15">
        <f ca="1">(BV545*DCF!H$46-DCF!H$5*MAX(BV545*DCF!H$46,0)-MAX(BV545-BU545,0)/Inputs!$B$24)*DCF!H$6</f>
        <v>-6898.9926451299552</v>
      </c>
      <c r="DD545" s="15">
        <f ca="1">(BW545*DCF!I$46-DCF!I$5*MAX(BW545*DCF!I$46,0)-MAX(BW545-BV545,0)/Inputs!$B$24)*DCF!I$6</f>
        <v>-3868.2556566387625</v>
      </c>
      <c r="DE545" s="15">
        <f ca="1">(BX545*DCF!J$46-DCF!J$5*MAX(BX545*DCF!J$46,0)-MAX(BX545-BW545,0)/Inputs!$B$24)*DCF!J$6</f>
        <v>-3351.3821606614742</v>
      </c>
      <c r="DF545" s="15">
        <f ca="1">(BY545*DCF!K$46-DCF!K$5*MAX(BY545*DCF!K$46,0)-MAX(BY545-BX545,0)/Inputs!$B$24)*DCF!K$6</f>
        <v>5423.670834029358</v>
      </c>
      <c r="DG545" s="15">
        <f ca="1">(BZ545*DCF!L$46-DCF!L$5*MAX(BZ545*DCF!L$46,0)-MAX(BZ545-BY545,0)/Inputs!$B$24)*DCF!L$6</f>
        <v>-1189.0796234093864</v>
      </c>
      <c r="DH545" s="15">
        <f ca="1">(CA545*DCF!M$46-DCF!M$5*MAX(CA545*DCF!M$46,0)-MAX(CA545-BZ545,0)/Inputs!$B$24)*DCF!M$6</f>
        <v>9412.4563646995939</v>
      </c>
      <c r="DI545" s="15">
        <f ca="1">SUM(CB545:CL545)+BE545*DCF!M$10*(1+Inputs!$B$30)*(1-Inputs!$B$33)*(1-Inputs!$B$30/Inputs!$B$31)/(Inputs!$B$29-Inputs!$B$30)*DCF!M$6</f>
        <v>81953.562966641213</v>
      </c>
      <c r="DJ545" s="15">
        <f ca="1">SUM(CM545:CW545)+BP545*DCF!M$28*(1+Inputs!$B$30)*(1-Inputs!$B$33)*(1-Inputs!$B$30/Inputs!$B$31)/(Inputs!$B$29-Inputs!$B$30)*DCF!M$6</f>
        <v>561903.74028133834</v>
      </c>
      <c r="DK545" s="15">
        <f ca="1">SUM(CX545:DH545)+CA545*DCF!M$46*(1+Inputs!$B$30)*(1-Inputs!$B$33)*(1-Inputs!$B$30/Inputs!$B$31)/(Inputs!$B$29-Inputs!$B$30)*DCF!M$6</f>
        <v>228264.70594017784</v>
      </c>
      <c r="DM545" s="15">
        <f ca="1">DI545+DJ545+DK545+Inputs!$B$34+Inputs!$B$36-Inputs!$B$35</f>
        <v>948973.00918815751</v>
      </c>
    </row>
    <row r="546" spans="1:117" x14ac:dyDescent="0.75">
      <c r="A546" s="11">
        <v>533</v>
      </c>
      <c r="C546" s="23">
        <f t="shared" ca="1" si="323"/>
        <v>0.38626611239629538</v>
      </c>
      <c r="D546" s="23">
        <f t="shared" ca="1" si="323"/>
        <v>-0.70143899344065641</v>
      </c>
      <c r="E546" s="23">
        <f t="shared" ca="1" si="323"/>
        <v>0.93286773179608973</v>
      </c>
      <c r="F546" s="23">
        <f t="shared" ca="1" si="323"/>
        <v>-1.1652463816375227</v>
      </c>
      <c r="G546" s="23">
        <f t="shared" ca="1" si="323"/>
        <v>0.25099276514656232</v>
      </c>
      <c r="H546" s="23">
        <f t="shared" ca="1" si="323"/>
        <v>1.5827255702071474</v>
      </c>
      <c r="I546" s="23">
        <f t="shared" ca="1" si="323"/>
        <v>0.11906009784612161</v>
      </c>
      <c r="J546" s="23">
        <f t="shared" ca="1" si="323"/>
        <v>-1.26330336909937</v>
      </c>
      <c r="K546" s="23">
        <f t="shared" ca="1" si="323"/>
        <v>1.4009332276693756</v>
      </c>
      <c r="L546" s="23">
        <f t="shared" ca="1" si="323"/>
        <v>-7.1236449867054311E-2</v>
      </c>
      <c r="M546" s="23">
        <f t="shared" ca="1" si="323"/>
        <v>-1.0500350909396925</v>
      </c>
      <c r="N546" s="23">
        <f ca="1">SQRT(Inputs!$B$38)*C546+SQRT(1-Inputs!$B$38)*_xlfn.NORM.S.INV(RAND())</f>
        <v>-0.99480897551829728</v>
      </c>
      <c r="O546" s="23">
        <f ca="1">SQRT(Inputs!$B$38)*D546+SQRT(1-Inputs!$B$38)*_xlfn.NORM.S.INV(RAND())</f>
        <v>0.61527426380522188</v>
      </c>
      <c r="P546" s="23">
        <f ca="1">SQRT(Inputs!$B$38)*E546+SQRT(1-Inputs!$B$38)*_xlfn.NORM.S.INV(RAND())</f>
        <v>0.92776398469746391</v>
      </c>
      <c r="Q546" s="23">
        <f ca="1">SQRT(Inputs!$B$38)*F546+SQRT(1-Inputs!$B$38)*_xlfn.NORM.S.INV(RAND())</f>
        <v>-0.49726150846826056</v>
      </c>
      <c r="R546" s="23">
        <f ca="1">SQRT(Inputs!$B$38)*G546+SQRT(1-Inputs!$B$38)*_xlfn.NORM.S.INV(RAND())</f>
        <v>-0.85340427922207651</v>
      </c>
      <c r="S546" s="23">
        <f ca="1">SQRT(Inputs!$B$38)*H546+SQRT(1-Inputs!$B$38)*_xlfn.NORM.S.INV(RAND())</f>
        <v>-0.37891687541662034</v>
      </c>
      <c r="T546" s="23">
        <f ca="1">SQRT(Inputs!$B$38)*I546+SQRT(1-Inputs!$B$38)*_xlfn.NORM.S.INV(RAND())</f>
        <v>5.5108075200830664E-3</v>
      </c>
      <c r="U546" s="23">
        <f ca="1">SQRT(Inputs!$B$38)*J546+SQRT(1-Inputs!$B$38)*_xlfn.NORM.S.INV(RAND())</f>
        <v>-0.6666689239515039</v>
      </c>
      <c r="V546" s="23">
        <f ca="1">SQRT(Inputs!$B$38)*K546+SQRT(1-Inputs!$B$38)*_xlfn.NORM.S.INV(RAND())</f>
        <v>1.1278566083369193</v>
      </c>
      <c r="W546" s="23">
        <f ca="1">SQRT(Inputs!$B$38)*L546+SQRT(1-Inputs!$B$38)*_xlfn.NORM.S.INV(RAND())</f>
        <v>1.1217534469266508</v>
      </c>
      <c r="X546" s="23">
        <f ca="1">SQRT(Inputs!$B$38)*M546+SQRT(1-Inputs!$B$38)*_xlfn.NORM.S.INV(RAND())</f>
        <v>0.49449450396628836</v>
      </c>
      <c r="Y546" s="23">
        <f ca="1">SQRT(Inputs!$B$38)*C546+SQRT(1-Inputs!$B$38)*_xlfn.NORM.S.INV(RAND())</f>
        <v>0.7096978267294658</v>
      </c>
      <c r="Z546" s="23">
        <f ca="1">SQRT(Inputs!$B$38)*D546+SQRT(1-Inputs!$B$38)*_xlfn.NORM.S.INV(RAND())</f>
        <v>-1.5650790681776172</v>
      </c>
      <c r="AA546" s="23">
        <f ca="1">SQRT(Inputs!$B$38)*E546+SQRT(1-Inputs!$B$38)*_xlfn.NORM.S.INV(RAND())</f>
        <v>1.2020077689733157</v>
      </c>
      <c r="AB546" s="23">
        <f ca="1">SQRT(Inputs!$B$38)*F546+SQRT(1-Inputs!$B$38)*_xlfn.NORM.S.INV(RAND())</f>
        <v>-1.5031452550717177</v>
      </c>
      <c r="AC546" s="23">
        <f ca="1">SQRT(Inputs!$B$38)*G546+SQRT(1-Inputs!$B$38)*_xlfn.NORM.S.INV(RAND())</f>
        <v>1.0891608251825595</v>
      </c>
      <c r="AD546" s="23">
        <f ca="1">SQRT(Inputs!$B$38)*H546+SQRT(1-Inputs!$B$38)*_xlfn.NORM.S.INV(RAND())</f>
        <v>1.1053086658691913</v>
      </c>
      <c r="AE546" s="23">
        <f ca="1">SQRT(Inputs!$B$38)*I546+SQRT(1-Inputs!$B$38)*_xlfn.NORM.S.INV(RAND())</f>
        <v>0.6773715838831883</v>
      </c>
      <c r="AF546" s="23">
        <f ca="1">SQRT(Inputs!$B$38)*J546+SQRT(1-Inputs!$B$38)*_xlfn.NORM.S.INV(RAND())</f>
        <v>-1.7624317285887743</v>
      </c>
      <c r="AG546" s="23">
        <f ca="1">SQRT(Inputs!$B$38)*K546+SQRT(1-Inputs!$B$38)*_xlfn.NORM.S.INV(RAND())</f>
        <v>0.99549188282522516</v>
      </c>
      <c r="AH546" s="23">
        <f ca="1">SQRT(Inputs!$B$38)*L546+SQRT(1-Inputs!$B$38)*_xlfn.NORM.S.INV(RAND())</f>
        <v>-0.45118753255487476</v>
      </c>
      <c r="AI546" s="23">
        <f ca="1">SQRT(Inputs!$B$38)*M546+SQRT(1-Inputs!$B$38)*_xlfn.NORM.S.INV(RAND())</f>
        <v>-1.1688379964782576</v>
      </c>
      <c r="AJ546" s="23">
        <f ca="1">SQRT(Inputs!$B$38)*C546+SQRT(1-Inputs!$B$38)*_xlfn.NORM.S.INV(RAND())</f>
        <v>1.0847050081181464</v>
      </c>
      <c r="AK546" s="23">
        <f ca="1">SQRT(Inputs!$B$38)*D546+SQRT(1-Inputs!$B$38)*_xlfn.NORM.S.INV(RAND())</f>
        <v>-0.63635126540562537</v>
      </c>
      <c r="AL546" s="23">
        <f ca="1">SQRT(Inputs!$B$38)*E546+SQRT(1-Inputs!$B$38)*_xlfn.NORM.S.INV(RAND())</f>
        <v>1.6787600229183695</v>
      </c>
      <c r="AM546" s="23">
        <f ca="1">SQRT(Inputs!$B$38)*F546+SQRT(1-Inputs!$B$38)*_xlfn.NORM.S.INV(RAND())</f>
        <v>0.75871554518776896</v>
      </c>
      <c r="AN546" s="23">
        <f ca="1">SQRT(Inputs!$B$38)*G546+SQRT(1-Inputs!$B$38)*_xlfn.NORM.S.INV(RAND())</f>
        <v>0.92202332390740549</v>
      </c>
      <c r="AO546" s="23">
        <f ca="1">SQRT(Inputs!$B$38)*H546+SQRT(1-Inputs!$B$38)*_xlfn.NORM.S.INV(RAND())</f>
        <v>0.88214805248637873</v>
      </c>
      <c r="AP546" s="23">
        <f ca="1">SQRT(Inputs!$B$38)*I546+SQRT(1-Inputs!$B$38)*_xlfn.NORM.S.INV(RAND())</f>
        <v>-0.41331693591514335</v>
      </c>
      <c r="AQ546" s="23">
        <f ca="1">SQRT(Inputs!$B$38)*J546+SQRT(1-Inputs!$B$38)*_xlfn.NORM.S.INV(RAND())</f>
        <v>-1.9036378836190335</v>
      </c>
      <c r="AR546" s="23">
        <f ca="1">SQRT(Inputs!$B$38)*K546+SQRT(1-Inputs!$B$38)*_xlfn.NORM.S.INV(RAND())</f>
        <v>1.3798742687851826</v>
      </c>
      <c r="AS546" s="23">
        <f ca="1">SQRT(Inputs!$B$38)*L546+SQRT(1-Inputs!$B$38)*_xlfn.NORM.S.INV(RAND())</f>
        <v>0.6307556749329446</v>
      </c>
      <c r="AT546" s="23">
        <f ca="1">SQRT(Inputs!$B$38)*M546+SQRT(1-Inputs!$B$38)*_xlfn.NORM.S.INV(RAND())</f>
        <v>-0.40251484311971042</v>
      </c>
      <c r="AU546" s="15">
        <f ca="1">Inputs!$B$6*EXP($B$8-0.5*C$5^2+C$5*N546)</f>
        <v>4224.176577835231</v>
      </c>
      <c r="AV546" s="15">
        <f t="shared" ca="1" si="292"/>
        <v>5628.6647060927207</v>
      </c>
      <c r="AW546" s="15">
        <f t="shared" ca="1" si="293"/>
        <v>7778.0506524769398</v>
      </c>
      <c r="AX546" s="15">
        <f t="shared" ca="1" si="294"/>
        <v>8924.2242062933583</v>
      </c>
      <c r="AY546" s="15">
        <f t="shared" ca="1" si="295"/>
        <v>9871.7233599181163</v>
      </c>
      <c r="AZ546" s="15">
        <f t="shared" ca="1" si="296"/>
        <v>11579.974622804251</v>
      </c>
      <c r="BA546" s="15">
        <f t="shared" ca="1" si="297"/>
        <v>14179.10356949342</v>
      </c>
      <c r="BB546" s="15">
        <f t="shared" ca="1" si="298"/>
        <v>16237.917239385011</v>
      </c>
      <c r="BC546" s="15">
        <f t="shared" ca="1" si="299"/>
        <v>22174.744985958863</v>
      </c>
      <c r="BD546" s="15">
        <f t="shared" ca="1" si="300"/>
        <v>30171.368520946638</v>
      </c>
      <c r="BE546" s="15">
        <f t="shared" ca="1" si="301"/>
        <v>38674.342789922579</v>
      </c>
      <c r="BF546" s="15">
        <f ca="1">Inputs!$B$13*EXP($B$9-0.5*C$6^2+C$6*Y546)</f>
        <v>15920.536939331039</v>
      </c>
      <c r="BG546" s="15">
        <f t="shared" ca="1" si="302"/>
        <v>14629.25364337091</v>
      </c>
      <c r="BH546" s="15">
        <f t="shared" ca="1" si="303"/>
        <v>21817.740231212338</v>
      </c>
      <c r="BI546" s="15">
        <f t="shared" ca="1" si="304"/>
        <v>21191.648186850147</v>
      </c>
      <c r="BJ546" s="15">
        <f t="shared" ca="1" si="305"/>
        <v>30395.924064611372</v>
      </c>
      <c r="BK546" s="15">
        <f t="shared" ca="1" si="306"/>
        <v>43363.326389277492</v>
      </c>
      <c r="BL546" s="15">
        <f t="shared" ca="1" si="307"/>
        <v>58153.812326313244</v>
      </c>
      <c r="BM546" s="15">
        <f t="shared" ca="1" si="308"/>
        <v>57427.611847581655</v>
      </c>
      <c r="BN546" s="15">
        <f t="shared" ca="1" si="309"/>
        <v>79577.645423756519</v>
      </c>
      <c r="BO546" s="15">
        <f t="shared" ca="1" si="310"/>
        <v>92909.309285249343</v>
      </c>
      <c r="BP546" s="15">
        <f t="shared" ca="1" si="311"/>
        <v>100170.46379818044</v>
      </c>
      <c r="BQ546" s="15">
        <f ca="1">Inputs!$B$20*EXP($B$10-0.5*C$7^2+C$7*AJ546)</f>
        <v>6302.2045134171785</v>
      </c>
      <c r="BR546" s="15">
        <f t="shared" ca="1" si="312"/>
        <v>6986.561871005164</v>
      </c>
      <c r="BS546" s="15">
        <f t="shared" ca="1" si="313"/>
        <v>15494.740261014344</v>
      </c>
      <c r="BT546" s="15">
        <f t="shared" ca="1" si="314"/>
        <v>26068.746003452379</v>
      </c>
      <c r="BU546" s="15">
        <f t="shared" ca="1" si="315"/>
        <v>45158.310369632127</v>
      </c>
      <c r="BV546" s="15">
        <f t="shared" ca="1" si="316"/>
        <v>76642.467981295194</v>
      </c>
      <c r="BW546" s="15">
        <f t="shared" ca="1" si="317"/>
        <v>97991.96342235725</v>
      </c>
      <c r="BX546" s="15">
        <f t="shared" ca="1" si="318"/>
        <v>93575.671881278278</v>
      </c>
      <c r="BY546" s="15">
        <f t="shared" ca="1" si="319"/>
        <v>170729.7625686978</v>
      </c>
      <c r="BZ546" s="15">
        <f t="shared" ca="1" si="320"/>
        <v>269010.06893018686</v>
      </c>
      <c r="CA546" s="15">
        <f t="shared" ca="1" si="321"/>
        <v>351792.9771557374</v>
      </c>
      <c r="CB546" s="15">
        <f ca="1">(AU546*DCF!C$10-DCF!C$5*MAX(AU546*DCF!C$10,0)-MAX(AU546-Inputs!$B$6,0)/Inputs!$B$10)*DCF!C$6</f>
        <v>1048.3368232096457</v>
      </c>
      <c r="CC546" s="15">
        <f ca="1">(AV546*DCF!D$10-DCF!D$5*MAX(AV546*DCF!D$10,0)-MAX(AV546-AU546,0)/Inputs!$B$10)*DCF!D$6</f>
        <v>1029.5012171484129</v>
      </c>
      <c r="CD546" s="15">
        <f ca="1">(AW546*DCF!E$10-DCF!E$5*MAX(AW546*DCF!E$10,0)-MAX(AW546-AV546,0)/Inputs!$B$10)*DCF!E$6</f>
        <v>1311.6973547081552</v>
      </c>
      <c r="CE546" s="15">
        <f ca="1">(AX546*DCF!F$10-DCF!F$5*MAX(AX546*DCF!F$10,0)-MAX(AX546-AW546,0)/Inputs!$B$10)*DCF!F$6</f>
        <v>1709.6536222733362</v>
      </c>
      <c r="CF546" s="15">
        <f ca="1">(AY546*DCF!G$10-DCF!G$5*MAX(AY546*DCF!G$10,0)-MAX(AY546-AX546,0)/Inputs!$B$10)*DCF!G$6</f>
        <v>1851.8426739218278</v>
      </c>
      <c r="CG546" s="15">
        <f ca="1">(AZ546*DCF!H$10-DCF!H$5*MAX(AZ546*DCF!H$10,0)-MAX(AZ546-AY546,0)/Inputs!$B$10)*DCF!H$6</f>
        <v>1944.929742945415</v>
      </c>
      <c r="CH546" s="15">
        <f ca="1">(BA546*DCF!I$10-DCF!I$5*MAX(BA546*DCF!I$10,0)-MAX(BA546-AZ546,0)/Inputs!$B$10)*DCF!I$6</f>
        <v>2163.6567543677247</v>
      </c>
      <c r="CI546" s="15">
        <f ca="1">(BB546*DCF!J$10-DCF!J$5*MAX(BB546*DCF!J$10,0)-MAX(BB546-BA546,0)/Inputs!$B$10)*DCF!J$6</f>
        <v>2474.4849903672712</v>
      </c>
      <c r="CJ546" s="15">
        <f ca="1">(BC546*DCF!K$10-DCF!K$5*MAX(BC546*DCF!K$10,0)-MAX(BC546-BB546,0)/Inputs!$B$10)*DCF!K$6</f>
        <v>2738.7123048886506</v>
      </c>
      <c r="CK546" s="15">
        <f ca="1">(BD546*DCF!L$10-DCF!L$5*MAX(BD546*DCF!L$10,0)-MAX(BD546-BC546,0)/Inputs!$B$10)*DCF!L$6</f>
        <v>3516.323211019153</v>
      </c>
      <c r="CL546" s="15">
        <f ca="1">(BE546*DCF!M$10-DCF!M$5*MAX(BE546*DCF!M$10,0)-MAX(BE546-BD546,0)/Inputs!$B$10)*DCF!M$6</f>
        <v>4441.6788534880016</v>
      </c>
      <c r="CM546" s="15">
        <f ca="1">(BF546*DCF!C$28-DCF!C$5*MAX(BF546*DCF!C$28,0)-MAX(BF546-Inputs!$B$13,0)/Inputs!$B$17)*DCF!C$6</f>
        <v>3811.8372434103353</v>
      </c>
      <c r="CN546" s="15">
        <f ca="1">(BG546*DCF!D$28-DCF!D$5*MAX(BG546*DCF!D$28,0)-MAX(BG546-BF546,0)/Inputs!$B$17)*DCF!D$6</f>
        <v>4308.6526043047224</v>
      </c>
      <c r="CO546" s="15">
        <f ca="1">(BH546*DCF!E$28-DCF!E$5*MAX(BH546*DCF!E$28,0)-MAX(BH546-BG546,0)/Inputs!$B$17)*DCF!E$6</f>
        <v>4762.420771326083</v>
      </c>
      <c r="CP546" s="15">
        <f ca="1">(BI546*DCF!F$28-DCF!F$5*MAX(BI546*DCF!F$28,0)-MAX(BI546-BH546,0)/Inputs!$B$17)*DCF!F$6</f>
        <v>5752.9742764392277</v>
      </c>
      <c r="CQ546" s="15">
        <f ca="1">(BJ546*DCF!G$28-DCF!G$5*MAX(BJ546*DCF!G$28,0)-MAX(BJ546-BI546,0)/Inputs!$B$17)*DCF!G$6</f>
        <v>6338.3848362785438</v>
      </c>
      <c r="CR546" s="15">
        <f ca="1">(BK546*DCF!H$28-DCF!H$5*MAX(BK546*DCF!H$28,0)-MAX(BK546-BJ546,0)/Inputs!$B$17)*DCF!H$6</f>
        <v>8709.4586219627545</v>
      </c>
      <c r="CS546" s="15">
        <f ca="1">(BL546*DCF!I$28-DCF!I$5*MAX(BL546*DCF!I$28,0)-MAX(BL546-BK546,0)/Inputs!$B$17)*DCF!I$6</f>
        <v>11552.157420095133</v>
      </c>
      <c r="CT546" s="15">
        <f ca="1">(BM546*DCF!J$28-DCF!J$5*MAX(BM546*DCF!J$28,0)-MAX(BM546-BL546,0)/Inputs!$B$17)*DCF!J$6</f>
        <v>12811.124876850867</v>
      </c>
      <c r="CU546" s="15">
        <f ca="1">(BN546*DCF!K$28-DCF!K$5*MAX(BN546*DCF!K$28,0)-MAX(BN546-BM546,0)/Inputs!$B$17)*DCF!K$6</f>
        <v>14092.380359084398</v>
      </c>
      <c r="CV546" s="15">
        <f ca="1">(BO546*DCF!L$28-DCF!L$5*MAX(BO546*DCF!L$28,0)-MAX(BO546-BN546,0)/Inputs!$B$17)*DCF!L$6</f>
        <v>17028.857360776357</v>
      </c>
      <c r="CW546" s="15">
        <f ca="1">(BP546*DCF!M$28-DCF!M$5*MAX(BP546*DCF!M$28,0)-MAX(BP546-BO546,0)/Inputs!$B$17)*DCF!M$6</f>
        <v>18088.136055236708</v>
      </c>
      <c r="CX546" s="15">
        <f ca="1">(BQ546*DCF!C$46-DCF!C$5*MAX(BQ546*DCF!C$46,0)-MAX(BQ546-Inputs!$B$20,0)/Inputs!$B$24)*DCF!C$6</f>
        <v>-2887.9015104507012</v>
      </c>
      <c r="CY546" s="15">
        <f ca="1">(BR546*DCF!D$46-DCF!D$5*MAX(BR546*DCF!D$46,0)-MAX(BR546-BQ546,0)/Inputs!$B$24)*DCF!D$6</f>
        <v>-1484.4527864525603</v>
      </c>
      <c r="CZ546" s="15">
        <f ca="1">(BS546*DCF!E$46-DCF!E$5*MAX(BS546*DCF!E$46,0)-MAX(BS546-BR546,0)/Inputs!$B$24)*DCF!E$6</f>
        <v>-5185.9697091270946</v>
      </c>
      <c r="DA546" s="15">
        <f ca="1">(BT546*DCF!F$46-DCF!F$5*MAX(BT546*DCF!F$46,0)-MAX(BT546-BS546,0)/Inputs!$B$24)*DCF!F$6</f>
        <v>-5748.8206637987796</v>
      </c>
      <c r="DB546" s="15">
        <f ca="1">(BU546*DCF!G$46-DCF!G$5*MAX(BU546*DCF!G$46,0)-MAX(BU546-BT546,0)/Inputs!$B$24)*DCF!G$6</f>
        <v>-7940.3886279511362</v>
      </c>
      <c r="DC546" s="15">
        <f ca="1">(BV546*DCF!H$46-DCF!H$5*MAX(BV546*DCF!H$46,0)-MAX(BV546-BU546,0)/Inputs!$B$24)*DCF!H$6</f>
        <v>-9783.5090711900593</v>
      </c>
      <c r="DD546" s="15">
        <f ca="1">(BW546*DCF!I$46-DCF!I$5*MAX(BW546*DCF!I$46,0)-MAX(BW546-BV546,0)/Inputs!$B$24)*DCF!I$6</f>
        <v>-3865.4518500857334</v>
      </c>
      <c r="DE546" s="15">
        <f ca="1">(BX546*DCF!J$46-DCF!J$5*MAX(BX546*DCF!J$46,0)-MAX(BX546-BW546,0)/Inputs!$B$24)*DCF!J$6</f>
        <v>3925.2405917359229</v>
      </c>
      <c r="DF546" s="15">
        <f ca="1">(BY546*DCF!K$46-DCF!K$5*MAX(BY546*DCF!K$46,0)-MAX(BY546-BX546,0)/Inputs!$B$24)*DCF!K$6</f>
        <v>-9148.0436733658462</v>
      </c>
      <c r="DG546" s="15">
        <f ca="1">(BZ546*DCF!L$46-DCF!L$5*MAX(BZ546*DCF!L$46,0)-MAX(BZ546-BY546,0)/Inputs!$B$24)*DCF!L$6</f>
        <v>-3645.7372292731693</v>
      </c>
      <c r="DH546" s="15">
        <f ca="1">(CA546*DCF!M$46-DCF!M$5*MAX(CA546*DCF!M$46,0)-MAX(CA546-BZ546,0)/Inputs!$B$24)*DCF!M$6</f>
        <v>10272.908333580766</v>
      </c>
      <c r="DI546" s="15">
        <f ca="1">SUM(CB546:CL546)+BE546*DCF!M$10*(1+Inputs!$B$30)*(1-Inputs!$B$33)*(1-Inputs!$B$30/Inputs!$B$31)/(Inputs!$B$29-Inputs!$B$30)*DCF!M$6</f>
        <v>131862.02494793132</v>
      </c>
      <c r="DJ546" s="15">
        <f ca="1">SUM(CM546:CW546)+BP546*DCF!M$28*(1+Inputs!$B$30)*(1-Inputs!$B$33)*(1-Inputs!$B$30/Inputs!$B$31)/(Inputs!$B$29-Inputs!$B$30)*DCF!M$6</f>
        <v>478957.35158255056</v>
      </c>
      <c r="DK546" s="15">
        <f ca="1">SUM(CX546:DH546)+CA546*DCF!M$46*(1+Inputs!$B$30)*(1-Inputs!$B$33)*(1-Inputs!$B$30/Inputs!$B$31)/(Inputs!$B$29-Inputs!$B$30)*DCF!M$6</f>
        <v>508421.48902859073</v>
      </c>
      <c r="DM546" s="15">
        <f ca="1">DI546+DJ546+DK546+Inputs!$B$34+Inputs!$B$36-Inputs!$B$35</f>
        <v>1196091.8655590727</v>
      </c>
    </row>
    <row r="547" spans="1:117" x14ac:dyDescent="0.75">
      <c r="A547" s="11">
        <v>534</v>
      </c>
      <c r="C547" s="23">
        <f t="shared" ca="1" si="323"/>
        <v>-0.86749648251389289</v>
      </c>
      <c r="D547" s="23">
        <f t="shared" ca="1" si="323"/>
        <v>-0.67691950008961099</v>
      </c>
      <c r="E547" s="23">
        <f t="shared" ca="1" si="323"/>
        <v>-3.0773239869132742E-2</v>
      </c>
      <c r="F547" s="23">
        <f t="shared" ca="1" si="323"/>
        <v>-0.58301115438728768</v>
      </c>
      <c r="G547" s="23">
        <f t="shared" ca="1" si="323"/>
        <v>1.7986729670499004</v>
      </c>
      <c r="H547" s="23">
        <f t="shared" ca="1" si="323"/>
        <v>-0.85371476381532541</v>
      </c>
      <c r="I547" s="23">
        <f t="shared" ca="1" si="323"/>
        <v>0.81764074403488185</v>
      </c>
      <c r="J547" s="23">
        <f t="shared" ca="1" si="323"/>
        <v>-0.91340765802415569</v>
      </c>
      <c r="K547" s="23">
        <f t="shared" ca="1" si="323"/>
        <v>1.9002259450150205</v>
      </c>
      <c r="L547" s="23">
        <f t="shared" ca="1" si="323"/>
        <v>-0.26930423848644813</v>
      </c>
      <c r="M547" s="23">
        <f t="shared" ca="1" si="323"/>
        <v>-1.1518596050844485</v>
      </c>
      <c r="N547" s="23">
        <f ca="1">SQRT(Inputs!$B$38)*C547+SQRT(1-Inputs!$B$38)*_xlfn.NORM.S.INV(RAND())</f>
        <v>0.71593997685516619</v>
      </c>
      <c r="O547" s="23">
        <f ca="1">SQRT(Inputs!$B$38)*D547+SQRT(1-Inputs!$B$38)*_xlfn.NORM.S.INV(RAND())</f>
        <v>-0.89711961116784977</v>
      </c>
      <c r="P547" s="23">
        <f ca="1">SQRT(Inputs!$B$38)*E547+SQRT(1-Inputs!$B$38)*_xlfn.NORM.S.INV(RAND())</f>
        <v>0.59436349061165861</v>
      </c>
      <c r="Q547" s="23">
        <f ca="1">SQRT(Inputs!$B$38)*F547+SQRT(1-Inputs!$B$38)*_xlfn.NORM.S.INV(RAND())</f>
        <v>-0.76206908671988205</v>
      </c>
      <c r="R547" s="23">
        <f ca="1">SQRT(Inputs!$B$38)*G547+SQRT(1-Inputs!$B$38)*_xlfn.NORM.S.INV(RAND())</f>
        <v>1.7475070189675166</v>
      </c>
      <c r="S547" s="23">
        <f ca="1">SQRT(Inputs!$B$38)*H547+SQRT(1-Inputs!$B$38)*_xlfn.NORM.S.INV(RAND())</f>
        <v>0.47241677584114528</v>
      </c>
      <c r="T547" s="23">
        <f ca="1">SQRT(Inputs!$B$38)*I547+SQRT(1-Inputs!$B$38)*_xlfn.NORM.S.INV(RAND())</f>
        <v>1.1799322714413618</v>
      </c>
      <c r="U547" s="23">
        <f ca="1">SQRT(Inputs!$B$38)*J547+SQRT(1-Inputs!$B$38)*_xlfn.NORM.S.INV(RAND())</f>
        <v>-0.91948263569419386</v>
      </c>
      <c r="V547" s="23">
        <f ca="1">SQRT(Inputs!$B$38)*K547+SQRT(1-Inputs!$B$38)*_xlfn.NORM.S.INV(RAND())</f>
        <v>-0.66428975417776281</v>
      </c>
      <c r="W547" s="23">
        <f ca="1">SQRT(Inputs!$B$38)*L547+SQRT(1-Inputs!$B$38)*_xlfn.NORM.S.INV(RAND())</f>
        <v>0.51034100835078733</v>
      </c>
      <c r="X547" s="23">
        <f ca="1">SQRT(Inputs!$B$38)*M547+SQRT(1-Inputs!$B$38)*_xlfn.NORM.S.INV(RAND())</f>
        <v>-1.1411124827436092</v>
      </c>
      <c r="Y547" s="23">
        <f ca="1">SQRT(Inputs!$B$38)*C547+SQRT(1-Inputs!$B$38)*_xlfn.NORM.S.INV(RAND())</f>
        <v>-1.441162061617544</v>
      </c>
      <c r="Z547" s="23">
        <f ca="1">SQRT(Inputs!$B$38)*D547+SQRT(1-Inputs!$B$38)*_xlfn.NORM.S.INV(RAND())</f>
        <v>-8.7738553397719743E-2</v>
      </c>
      <c r="AA547" s="23">
        <f ca="1">SQRT(Inputs!$B$38)*E547+SQRT(1-Inputs!$B$38)*_xlfn.NORM.S.INV(RAND())</f>
        <v>0.32991449726945438</v>
      </c>
      <c r="AB547" s="23">
        <f ca="1">SQRT(Inputs!$B$38)*F547+SQRT(1-Inputs!$B$38)*_xlfn.NORM.S.INV(RAND())</f>
        <v>1.1321146408757627</v>
      </c>
      <c r="AC547" s="23">
        <f ca="1">SQRT(Inputs!$B$38)*G547+SQRT(1-Inputs!$B$38)*_xlfn.NORM.S.INV(RAND())</f>
        <v>-9.3008158043203726E-2</v>
      </c>
      <c r="AD547" s="23">
        <f ca="1">SQRT(Inputs!$B$38)*H547+SQRT(1-Inputs!$B$38)*_xlfn.NORM.S.INV(RAND())</f>
        <v>0.12302163334115301</v>
      </c>
      <c r="AE547" s="23">
        <f ca="1">SQRT(Inputs!$B$38)*I547+SQRT(1-Inputs!$B$38)*_xlfn.NORM.S.INV(RAND())</f>
        <v>-0.19607870091574842</v>
      </c>
      <c r="AF547" s="23">
        <f ca="1">SQRT(Inputs!$B$38)*J547+SQRT(1-Inputs!$B$38)*_xlfn.NORM.S.INV(RAND())</f>
        <v>-1.1218908335683722</v>
      </c>
      <c r="AG547" s="23">
        <f ca="1">SQRT(Inputs!$B$38)*K547+SQRT(1-Inputs!$B$38)*_xlfn.NORM.S.INV(RAND())</f>
        <v>2.0137047676147839</v>
      </c>
      <c r="AH547" s="23">
        <f ca="1">SQRT(Inputs!$B$38)*L547+SQRT(1-Inputs!$B$38)*_xlfn.NORM.S.INV(RAND())</f>
        <v>-2.0226039995822838</v>
      </c>
      <c r="AI547" s="23">
        <f ca="1">SQRT(Inputs!$B$38)*M547+SQRT(1-Inputs!$B$38)*_xlfn.NORM.S.INV(RAND())</f>
        <v>-0.9850251628057114</v>
      </c>
      <c r="AJ547" s="23">
        <f ca="1">SQRT(Inputs!$B$38)*C547+SQRT(1-Inputs!$B$38)*_xlfn.NORM.S.INV(RAND())</f>
        <v>-0.60400276682115228</v>
      </c>
      <c r="AK547" s="23">
        <f ca="1">SQRT(Inputs!$B$38)*D547+SQRT(1-Inputs!$B$38)*_xlfn.NORM.S.INV(RAND())</f>
        <v>-0.81007198418178294</v>
      </c>
      <c r="AL547" s="23">
        <f ca="1">SQRT(Inputs!$B$38)*E547+SQRT(1-Inputs!$B$38)*_xlfn.NORM.S.INV(RAND())</f>
        <v>-0.15791916211512297</v>
      </c>
      <c r="AM547" s="23">
        <f ca="1">SQRT(Inputs!$B$38)*F547+SQRT(1-Inputs!$B$38)*_xlfn.NORM.S.INV(RAND())</f>
        <v>-0.19467464345682273</v>
      </c>
      <c r="AN547" s="23">
        <f ca="1">SQRT(Inputs!$B$38)*G547+SQRT(1-Inputs!$B$38)*_xlfn.NORM.S.INV(RAND())</f>
        <v>0.84628923208632323</v>
      </c>
      <c r="AO547" s="23">
        <f ca="1">SQRT(Inputs!$B$38)*H547+SQRT(1-Inputs!$B$38)*_xlfn.NORM.S.INV(RAND())</f>
        <v>-1.0313248020028707</v>
      </c>
      <c r="AP547" s="23">
        <f ca="1">SQRT(Inputs!$B$38)*I547+SQRT(1-Inputs!$B$38)*_xlfn.NORM.S.INV(RAND())</f>
        <v>0.50568915571689543</v>
      </c>
      <c r="AQ547" s="23">
        <f ca="1">SQRT(Inputs!$B$38)*J547+SQRT(1-Inputs!$B$38)*_xlfn.NORM.S.INV(RAND())</f>
        <v>-0.63623100971464108</v>
      </c>
      <c r="AR547" s="23">
        <f ca="1">SQRT(Inputs!$B$38)*K547+SQRT(1-Inputs!$B$38)*_xlfn.NORM.S.INV(RAND())</f>
        <v>1.5248176392243629</v>
      </c>
      <c r="AS547" s="23">
        <f ca="1">SQRT(Inputs!$B$38)*L547+SQRT(1-Inputs!$B$38)*_xlfn.NORM.S.INV(RAND())</f>
        <v>-0.830652139922891</v>
      </c>
      <c r="AT547" s="23">
        <f ca="1">SQRT(Inputs!$B$38)*M547+SQRT(1-Inputs!$B$38)*_xlfn.NORM.S.INV(RAND())</f>
        <v>0.54938736320335746</v>
      </c>
      <c r="AU547" s="15">
        <f ca="1">Inputs!$B$6*EXP($B$8-0.5*C$5^2+C$5*N547)</f>
        <v>5571.9692820817691</v>
      </c>
      <c r="AV547" s="15">
        <f t="shared" ca="1" si="292"/>
        <v>5944.2604875813722</v>
      </c>
      <c r="AW547" s="15">
        <f t="shared" ca="1" si="293"/>
        <v>7852.9573411864558</v>
      </c>
      <c r="AX547" s="15">
        <f t="shared" ca="1" si="294"/>
        <v>8716.9609886655417</v>
      </c>
      <c r="AY547" s="15">
        <f t="shared" ca="1" si="295"/>
        <v>13064.920237445764</v>
      </c>
      <c r="AZ547" s="15">
        <f t="shared" ca="1" si="296"/>
        <v>16832.002741311044</v>
      </c>
      <c r="BA547" s="15">
        <f t="shared" ca="1" si="297"/>
        <v>23305.482043951259</v>
      </c>
      <c r="BB547" s="15">
        <f t="shared" ca="1" si="298"/>
        <v>26021.915128554301</v>
      </c>
      <c r="BC547" s="15">
        <f t="shared" ca="1" si="299"/>
        <v>29890.728054073374</v>
      </c>
      <c r="BD547" s="15">
        <f t="shared" ca="1" si="300"/>
        <v>38409.320655506941</v>
      </c>
      <c r="BE547" s="15">
        <f t="shared" ca="1" si="301"/>
        <v>42419.643511193703</v>
      </c>
      <c r="BF547" s="15">
        <f ca="1">Inputs!$B$13*EXP($B$9-0.5*C$6^2+C$6*Y547)</f>
        <v>10393.773261866387</v>
      </c>
      <c r="BG547" s="15">
        <f t="shared" ca="1" si="302"/>
        <v>12468.296717808889</v>
      </c>
      <c r="BH547" s="15">
        <f t="shared" ca="1" si="303"/>
        <v>16090.777041214817</v>
      </c>
      <c r="BI547" s="15">
        <f t="shared" ca="1" si="304"/>
        <v>23447.123319780228</v>
      </c>
      <c r="BJ547" s="15">
        <f t="shared" ca="1" si="305"/>
        <v>28361.846484806782</v>
      </c>
      <c r="BK547" s="15">
        <f t="shared" ca="1" si="306"/>
        <v>35396.6984631093</v>
      </c>
      <c r="BL547" s="15">
        <f t="shared" ca="1" si="307"/>
        <v>42389.643196580946</v>
      </c>
      <c r="BM547" s="15">
        <f t="shared" ca="1" si="308"/>
        <v>45327.35476134334</v>
      </c>
      <c r="BN547" s="15">
        <f t="shared" ca="1" si="309"/>
        <v>70961.474581478251</v>
      </c>
      <c r="BO547" s="15">
        <f t="shared" ca="1" si="310"/>
        <v>69017.902798630996</v>
      </c>
      <c r="BP547" s="15">
        <f t="shared" ca="1" si="311"/>
        <v>75977.769019520434</v>
      </c>
      <c r="BQ547" s="15">
        <f ca="1">Inputs!$B$20*EXP($B$10-0.5*C$7^2+C$7*AJ547)</f>
        <v>3462.3379938406974</v>
      </c>
      <c r="BR547" s="15">
        <f t="shared" ca="1" si="312"/>
        <v>3632.2886442166041</v>
      </c>
      <c r="BS547" s="15">
        <f t="shared" ca="1" si="313"/>
        <v>4753.4723986500885</v>
      </c>
      <c r="BT547" s="15">
        <f t="shared" ca="1" si="314"/>
        <v>6227.6988265023274</v>
      </c>
      <c r="BU547" s="15">
        <f t="shared" ca="1" si="315"/>
        <v>10592.208946465635</v>
      </c>
      <c r="BV547" s="15">
        <f t="shared" ca="1" si="316"/>
        <v>11681.34437851051</v>
      </c>
      <c r="BW547" s="15">
        <f t="shared" ca="1" si="317"/>
        <v>18142.080827267335</v>
      </c>
      <c r="BX547" s="15">
        <f t="shared" ca="1" si="318"/>
        <v>22336.037415374703</v>
      </c>
      <c r="BY547" s="15">
        <f t="shared" ca="1" si="319"/>
        <v>41898.255384291697</v>
      </c>
      <c r="BZ547" s="15">
        <f t="shared" ca="1" si="320"/>
        <v>50463.72924008219</v>
      </c>
      <c r="CA547" s="15">
        <f t="shared" ca="1" si="321"/>
        <v>78155.675599687107</v>
      </c>
      <c r="CB547" s="15">
        <f ca="1">(AU547*DCF!C$10-DCF!C$5*MAX(AU547*DCF!C$10,0)-MAX(AU547-Inputs!$B$6,0)/Inputs!$B$10)*DCF!C$6</f>
        <v>1038.7268209966871</v>
      </c>
      <c r="CC547" s="15">
        <f ca="1">(AV547*DCF!D$10-DCF!D$5*MAX(AV547*DCF!D$10,0)-MAX(AV547-AU547,0)/Inputs!$B$10)*DCF!D$6</f>
        <v>1358.0997558969902</v>
      </c>
      <c r="CD547" s="15">
        <f ca="1">(AW547*DCF!E$10-DCF!E$5*MAX(AW547*DCF!E$10,0)-MAX(AW547-AV547,0)/Inputs!$B$10)*DCF!E$6</f>
        <v>1383.205267749978</v>
      </c>
      <c r="CE547" s="15">
        <f ca="1">(AX547*DCF!F$10-DCF!F$5*MAX(AX547*DCF!F$10,0)-MAX(AX547-AW547,0)/Inputs!$B$10)*DCF!F$6</f>
        <v>1723.120953873447</v>
      </c>
      <c r="CF547" s="15">
        <f ca="1">(AY547*DCF!G$10-DCF!G$5*MAX(AY547*DCF!G$10,0)-MAX(AY547-AX547,0)/Inputs!$B$10)*DCF!G$6</f>
        <v>1856.1412798158403</v>
      </c>
      <c r="CG547" s="15">
        <f ca="1">(AZ547*DCF!H$10-DCF!H$5*MAX(AZ547*DCF!H$10,0)-MAX(AZ547-AY547,0)/Inputs!$B$10)*DCF!H$6</f>
        <v>2599.0323730721648</v>
      </c>
      <c r="CH547" s="15">
        <f ca="1">(BA547*DCF!I$10-DCF!I$5*MAX(BA547*DCF!I$10,0)-MAX(BA547-AZ547,0)/Inputs!$B$10)*DCF!I$6</f>
        <v>3195.1839670097684</v>
      </c>
      <c r="CI547" s="15">
        <f ca="1">(BB547*DCF!J$10-DCF!J$5*MAX(BB547*DCF!J$10,0)-MAX(BB547-BA547,0)/Inputs!$B$10)*DCF!J$6</f>
        <v>4053.7903445958955</v>
      </c>
      <c r="CJ547" s="15">
        <f ca="1">(BC547*DCF!K$10-DCF!K$5*MAX(BC547*DCF!K$10,0)-MAX(BC547-BB547,0)/Inputs!$B$10)*DCF!K$6</f>
        <v>4270.3522534335507</v>
      </c>
      <c r="CK547" s="15">
        <f ca="1">(BD547*DCF!L$10-DCF!L$5*MAX(BD547*DCF!L$10,0)-MAX(BD547-BC547,0)/Inputs!$B$10)*DCF!L$6</f>
        <v>4691.2639938324664</v>
      </c>
      <c r="CL547" s="15">
        <f ca="1">(BE547*DCF!M$10-DCF!M$5*MAX(BE547*DCF!M$10,0)-MAX(BE547-BD547,0)/Inputs!$B$10)*DCF!M$6</f>
        <v>5506.8844420336491</v>
      </c>
      <c r="CM547" s="15">
        <f ca="1">(BF547*DCF!C$28-DCF!C$5*MAX(BF547*DCF!C$28,0)-MAX(BF547-Inputs!$B$13,0)/Inputs!$B$17)*DCF!C$6</f>
        <v>3172.1114358262266</v>
      </c>
      <c r="CN547" s="15">
        <f ca="1">(BG547*DCF!D$28-DCF!D$5*MAX(BG547*DCF!D$28,0)-MAX(BG547-BF547,0)/Inputs!$B$17)*DCF!D$6</f>
        <v>3229.6099805546796</v>
      </c>
      <c r="CO547" s="15">
        <f ca="1">(BH547*DCF!E$28-DCF!E$5*MAX(BH547*DCF!E$28,0)-MAX(BH547-BG547,0)/Inputs!$B$17)*DCF!E$6</f>
        <v>3843.2535684930326</v>
      </c>
      <c r="CP547" s="15">
        <f ca="1">(BI547*DCF!F$28-DCF!F$5*MAX(BI547*DCF!F$28,0)-MAX(BI547-BH547,0)/Inputs!$B$17)*DCF!F$6</f>
        <v>5025.9372479338181</v>
      </c>
      <c r="CQ547" s="15">
        <f ca="1">(BJ547*DCF!G$28-DCF!G$5*MAX(BJ547*DCF!G$28,0)-MAX(BJ547-BI547,0)/Inputs!$B$17)*DCF!G$6</f>
        <v>6532.0883663714658</v>
      </c>
      <c r="CR547" s="15">
        <f ca="1">(BK547*DCF!H$28-DCF!H$5*MAX(BK547*DCF!H$28,0)-MAX(BK547-BJ547,0)/Inputs!$B$17)*DCF!H$6</f>
        <v>7660.9754775776109</v>
      </c>
      <c r="CS547" s="15">
        <f ca="1">(BL547*DCF!I$28-DCF!I$5*MAX(BL547*DCF!I$28,0)-MAX(BL547-BK547,0)/Inputs!$B$17)*DCF!I$6</f>
        <v>8964.3513856216123</v>
      </c>
      <c r="CT547" s="15">
        <f ca="1">(BM547*DCF!J$28-DCF!J$5*MAX(BM547*DCF!J$28,0)-MAX(BM547-BL547,0)/Inputs!$B$17)*DCF!J$6</f>
        <v>9722.2464707911586</v>
      </c>
      <c r="CU547" s="15">
        <f ca="1">(BN547*DCF!K$28-DCF!K$5*MAX(BN547*DCF!K$28,0)-MAX(BN547-BM547,0)/Inputs!$B$17)*DCF!K$6</f>
        <v>11846.035387514918</v>
      </c>
      <c r="CV547" s="15">
        <f ca="1">(BO547*DCF!L$28-DCF!L$5*MAX(BO547*DCF!L$28,0)-MAX(BO547-BN547,0)/Inputs!$B$17)*DCF!L$6</f>
        <v>13770.520285378723</v>
      </c>
      <c r="CW547" s="15">
        <f ca="1">(BP547*DCF!M$28-DCF!M$5*MAX(BP547*DCF!M$28,0)-MAX(BP547-BO547,0)/Inputs!$B$17)*DCF!M$6</f>
        <v>13567.759624131224</v>
      </c>
      <c r="CX547" s="15">
        <f ca="1">(BQ547*DCF!C$46-DCF!C$5*MAX(BQ547*DCF!C$46,0)-MAX(BQ547-Inputs!$B$20,0)/Inputs!$B$24)*DCF!C$6</f>
        <v>-920.32655462403977</v>
      </c>
      <c r="CY547" s="15">
        <f ca="1">(BR547*DCF!D$46-DCF!D$5*MAX(BR547*DCF!D$46,0)-MAX(BR547-BQ547,0)/Inputs!$B$24)*DCF!D$6</f>
        <v>-692.46349729852875</v>
      </c>
      <c r="CZ547" s="15">
        <f ca="1">(BS547*DCF!E$46-DCF!E$5*MAX(BS547*DCF!E$46,0)-MAX(BS547-BR547,0)/Inputs!$B$24)*DCF!E$6</f>
        <v>-1004.0461578538839</v>
      </c>
      <c r="DA547" s="15">
        <f ca="1">(BT547*DCF!F$46-DCF!F$5*MAX(BT547*DCF!F$46,0)-MAX(BT547-BS547,0)/Inputs!$B$24)*DCF!F$6</f>
        <v>-990.35284929494082</v>
      </c>
      <c r="DB547" s="15">
        <f ca="1">(BU547*DCF!G$46-DCF!G$5*MAX(BU547*DCF!G$46,0)-MAX(BU547-BT547,0)/Inputs!$B$24)*DCF!G$6</f>
        <v>-1824.4359534744319</v>
      </c>
      <c r="DC547" s="15">
        <f ca="1">(BV547*DCF!H$46-DCF!H$5*MAX(BV547*DCF!H$46,0)-MAX(BV547-BU547,0)/Inputs!$B$24)*DCF!H$6</f>
        <v>-338.44216226443581</v>
      </c>
      <c r="DD547" s="15">
        <f ca="1">(BW547*DCF!I$46-DCF!I$5*MAX(BW547*DCF!I$46,0)-MAX(BW547-BV547,0)/Inputs!$B$24)*DCF!I$6</f>
        <v>-1435.629109261786</v>
      </c>
      <c r="DE547" s="15">
        <f ca="1">(BX547*DCF!J$46-DCF!J$5*MAX(BX547*DCF!J$46,0)-MAX(BX547-BW547,0)/Inputs!$B$24)*DCF!J$6</f>
        <v>-175.23378272062757</v>
      </c>
      <c r="DF547" s="15">
        <f ca="1">(BY547*DCF!K$46-DCF!K$5*MAX(BY547*DCF!K$46,0)-MAX(BY547-BX547,0)/Inputs!$B$24)*DCF!K$6</f>
        <v>-2398.8542509320646</v>
      </c>
      <c r="DG547" s="15">
        <f ca="1">(BZ547*DCF!L$46-DCF!L$5*MAX(BZ547*DCF!L$46,0)-MAX(BZ547-BY547,0)/Inputs!$B$24)*DCF!L$6</f>
        <v>1549.9292777608393</v>
      </c>
      <c r="DH547" s="15">
        <f ca="1">(CA547*DCF!M$46-DCF!M$5*MAX(CA547*DCF!M$46,0)-MAX(CA547-BZ547,0)/Inputs!$B$24)*DCF!M$6</f>
        <v>337.92512716263184</v>
      </c>
      <c r="DI547" s="15">
        <f ca="1">SUM(CB547:CL547)+BE547*DCF!M$10*(1+Inputs!$B$30)*(1-Inputs!$B$33)*(1-Inputs!$B$30/Inputs!$B$31)/(Inputs!$B$29-Inputs!$B$30)*DCF!M$6</f>
        <v>149730.23028567652</v>
      </c>
      <c r="DJ547" s="15">
        <f ca="1">SUM(CM547:CW547)+BP547*DCF!M$28*(1+Inputs!$B$30)*(1-Inputs!$B$33)*(1-Inputs!$B$30/Inputs!$B$31)/(Inputs!$B$29-Inputs!$B$30)*DCF!M$6</f>
        <v>369264.4037412731</v>
      </c>
      <c r="DK547" s="15">
        <f ca="1">SUM(CX547:DH547)+CA547*DCF!M$46*(1+Inputs!$B$30)*(1-Inputs!$B$33)*(1-Inputs!$B$30/Inputs!$B$31)/(Inputs!$B$29-Inputs!$B$30)*DCF!M$6</f>
        <v>112946.00269594646</v>
      </c>
      <c r="DM547" s="15">
        <f ca="1">DI547+DJ547+DK547+Inputs!$B$34+Inputs!$B$36-Inputs!$B$35</f>
        <v>708791.63672289613</v>
      </c>
    </row>
    <row r="548" spans="1:117" x14ac:dyDescent="0.75">
      <c r="A548" s="11">
        <v>535</v>
      </c>
      <c r="C548" s="23">
        <f t="shared" ca="1" si="323"/>
        <v>-0.31946297176316701</v>
      </c>
      <c r="D548" s="23">
        <f t="shared" ca="1" si="323"/>
        <v>0.29323888843643553</v>
      </c>
      <c r="E548" s="23">
        <f t="shared" ca="1" si="323"/>
        <v>2.6018239749974224</v>
      </c>
      <c r="F548" s="23">
        <f t="shared" ca="1" si="323"/>
        <v>1.4634063416779175</v>
      </c>
      <c r="G548" s="23">
        <f t="shared" ca="1" si="323"/>
        <v>-0.1590810108051533</v>
      </c>
      <c r="H548" s="23">
        <f t="shared" ca="1" si="323"/>
        <v>-0.35721085119009199</v>
      </c>
      <c r="I548" s="23">
        <f t="shared" ca="1" si="323"/>
        <v>1.054283457975981</v>
      </c>
      <c r="J548" s="23">
        <f t="shared" ca="1" si="323"/>
        <v>0.32819792552707089</v>
      </c>
      <c r="K548" s="23">
        <f t="shared" ca="1" si="323"/>
        <v>-0.2204929664745327</v>
      </c>
      <c r="L548" s="23">
        <f t="shared" ca="1" si="323"/>
        <v>1.1720990260471233</v>
      </c>
      <c r="M548" s="23">
        <f t="shared" ca="1" si="323"/>
        <v>-0.46718005739395979</v>
      </c>
      <c r="N548" s="23">
        <f ca="1">SQRT(Inputs!$B$38)*C548+SQRT(1-Inputs!$B$38)*_xlfn.NORM.S.INV(RAND())</f>
        <v>-6.5345782098321009E-2</v>
      </c>
      <c r="O548" s="23">
        <f ca="1">SQRT(Inputs!$B$38)*D548+SQRT(1-Inputs!$B$38)*_xlfn.NORM.S.INV(RAND())</f>
        <v>-0.31650413278769102</v>
      </c>
      <c r="P548" s="23">
        <f ca="1">SQRT(Inputs!$B$38)*E548+SQRT(1-Inputs!$B$38)*_xlfn.NORM.S.INV(RAND())</f>
        <v>2.3634344931317415</v>
      </c>
      <c r="Q548" s="23">
        <f ca="1">SQRT(Inputs!$B$38)*F548+SQRT(1-Inputs!$B$38)*_xlfn.NORM.S.INV(RAND())</f>
        <v>0.81839341929764498</v>
      </c>
      <c r="R548" s="23">
        <f ca="1">SQRT(Inputs!$B$38)*G548+SQRT(1-Inputs!$B$38)*_xlfn.NORM.S.INV(RAND())</f>
        <v>1.3366823235142227</v>
      </c>
      <c r="S548" s="23">
        <f ca="1">SQRT(Inputs!$B$38)*H548+SQRT(1-Inputs!$B$38)*_xlfn.NORM.S.INV(RAND())</f>
        <v>0.30236025470614181</v>
      </c>
      <c r="T548" s="23">
        <f ca="1">SQRT(Inputs!$B$38)*I548+SQRT(1-Inputs!$B$38)*_xlfn.NORM.S.INV(RAND())</f>
        <v>0.56081138956995169</v>
      </c>
      <c r="U548" s="23">
        <f ca="1">SQRT(Inputs!$B$38)*J548+SQRT(1-Inputs!$B$38)*_xlfn.NORM.S.INV(RAND())</f>
        <v>6.4701174345815779E-2</v>
      </c>
      <c r="V548" s="23">
        <f ca="1">SQRT(Inputs!$B$38)*K548+SQRT(1-Inputs!$B$38)*_xlfn.NORM.S.INV(RAND())</f>
        <v>0.69034901749980826</v>
      </c>
      <c r="W548" s="23">
        <f ca="1">SQRT(Inputs!$B$38)*L548+SQRT(1-Inputs!$B$38)*_xlfn.NORM.S.INV(RAND())</f>
        <v>1.8113021579306481</v>
      </c>
      <c r="X548" s="23">
        <f ca="1">SQRT(Inputs!$B$38)*M548+SQRT(1-Inputs!$B$38)*_xlfn.NORM.S.INV(RAND())</f>
        <v>-0.85999097594509477</v>
      </c>
      <c r="Y548" s="23">
        <f ca="1">SQRT(Inputs!$B$38)*C548+SQRT(1-Inputs!$B$38)*_xlfn.NORM.S.INV(RAND())</f>
        <v>-0.17990233640328271</v>
      </c>
      <c r="Z548" s="23">
        <f ca="1">SQRT(Inputs!$B$38)*D548+SQRT(1-Inputs!$B$38)*_xlfn.NORM.S.INV(RAND())</f>
        <v>0.31968308007862922</v>
      </c>
      <c r="AA548" s="23">
        <f ca="1">SQRT(Inputs!$B$38)*E548+SQRT(1-Inputs!$B$38)*_xlfn.NORM.S.INV(RAND())</f>
        <v>3.3216004516667388</v>
      </c>
      <c r="AB548" s="23">
        <f ca="1">SQRT(Inputs!$B$38)*F548+SQRT(1-Inputs!$B$38)*_xlfn.NORM.S.INV(RAND())</f>
        <v>-1.1965427881533017</v>
      </c>
      <c r="AC548" s="23">
        <f ca="1">SQRT(Inputs!$B$38)*G548+SQRT(1-Inputs!$B$38)*_xlfn.NORM.S.INV(RAND())</f>
        <v>0.87408670957270829</v>
      </c>
      <c r="AD548" s="23">
        <f ca="1">SQRT(Inputs!$B$38)*H548+SQRT(1-Inputs!$B$38)*_xlfn.NORM.S.INV(RAND())</f>
        <v>-0.99392811483447874</v>
      </c>
      <c r="AE548" s="23">
        <f ca="1">SQRT(Inputs!$B$38)*I548+SQRT(1-Inputs!$B$38)*_xlfn.NORM.S.INV(RAND())</f>
        <v>2.4990471411912716</v>
      </c>
      <c r="AF548" s="23">
        <f ca="1">SQRT(Inputs!$B$38)*J548+SQRT(1-Inputs!$B$38)*_xlfn.NORM.S.INV(RAND())</f>
        <v>0.54372095560934441</v>
      </c>
      <c r="AG548" s="23">
        <f ca="1">SQRT(Inputs!$B$38)*K548+SQRT(1-Inputs!$B$38)*_xlfn.NORM.S.INV(RAND())</f>
        <v>-0.47077427400040311</v>
      </c>
      <c r="AH548" s="23">
        <f ca="1">SQRT(Inputs!$B$38)*L548+SQRT(1-Inputs!$B$38)*_xlfn.NORM.S.INV(RAND())</f>
        <v>0.68895758985047717</v>
      </c>
      <c r="AI548" s="23">
        <f ca="1">SQRT(Inputs!$B$38)*M548+SQRT(1-Inputs!$B$38)*_xlfn.NORM.S.INV(RAND())</f>
        <v>0.48382055958296649</v>
      </c>
      <c r="AJ548" s="23">
        <f ca="1">SQRT(Inputs!$B$38)*C548+SQRT(1-Inputs!$B$38)*_xlfn.NORM.S.INV(RAND())</f>
        <v>-1.2723872079061764</v>
      </c>
      <c r="AK548" s="23">
        <f ca="1">SQRT(Inputs!$B$38)*D548+SQRT(1-Inputs!$B$38)*_xlfn.NORM.S.INV(RAND())</f>
        <v>1.1147884830849095</v>
      </c>
      <c r="AL548" s="23">
        <f ca="1">SQRT(Inputs!$B$38)*E548+SQRT(1-Inputs!$B$38)*_xlfn.NORM.S.INV(RAND())</f>
        <v>2.6265343699459622</v>
      </c>
      <c r="AM548" s="23">
        <f ca="1">SQRT(Inputs!$B$38)*F548+SQRT(1-Inputs!$B$38)*_xlfn.NORM.S.INV(RAND())</f>
        <v>1.1703035416195446</v>
      </c>
      <c r="AN548" s="23">
        <f ca="1">SQRT(Inputs!$B$38)*G548+SQRT(1-Inputs!$B$38)*_xlfn.NORM.S.INV(RAND())</f>
        <v>-0.14193064349472156</v>
      </c>
      <c r="AO548" s="23">
        <f ca="1">SQRT(Inputs!$B$38)*H548+SQRT(1-Inputs!$B$38)*_xlfn.NORM.S.INV(RAND())</f>
        <v>-0.53710967161013501</v>
      </c>
      <c r="AP548" s="23">
        <f ca="1">SQRT(Inputs!$B$38)*I548+SQRT(1-Inputs!$B$38)*_xlfn.NORM.S.INV(RAND())</f>
        <v>1.3185079366775323</v>
      </c>
      <c r="AQ548" s="23">
        <f ca="1">SQRT(Inputs!$B$38)*J548+SQRT(1-Inputs!$B$38)*_xlfn.NORM.S.INV(RAND())</f>
        <v>-0.95036725255273713</v>
      </c>
      <c r="AR548" s="23">
        <f ca="1">SQRT(Inputs!$B$38)*K548+SQRT(1-Inputs!$B$38)*_xlfn.NORM.S.INV(RAND())</f>
        <v>0.96307059950293872</v>
      </c>
      <c r="AS548" s="23">
        <f ca="1">SQRT(Inputs!$B$38)*L548+SQRT(1-Inputs!$B$38)*_xlfn.NORM.S.INV(RAND())</f>
        <v>2.7905143720595529</v>
      </c>
      <c r="AT548" s="23">
        <f ca="1">SQRT(Inputs!$B$38)*M548+SQRT(1-Inputs!$B$38)*_xlfn.NORM.S.INV(RAND())</f>
        <v>0.94698199075342138</v>
      </c>
      <c r="AU548" s="15">
        <f ca="1">Inputs!$B$6*EXP($B$8-0.5*C$5^2+C$5*N548)</f>
        <v>4910.0268709955162</v>
      </c>
      <c r="AV548" s="15">
        <f t="shared" ca="1" si="292"/>
        <v>5704.9034491267157</v>
      </c>
      <c r="AW548" s="15">
        <f t="shared" ca="1" si="293"/>
        <v>9567.811316342244</v>
      </c>
      <c r="AX548" s="15">
        <f t="shared" ca="1" si="294"/>
        <v>12938.879712338394</v>
      </c>
      <c r="AY548" s="15">
        <f t="shared" ca="1" si="295"/>
        <v>18484.221298872908</v>
      </c>
      <c r="AZ548" s="15">
        <f t="shared" ca="1" si="296"/>
        <v>23372.079945067697</v>
      </c>
      <c r="BA548" s="15">
        <f t="shared" ca="1" si="297"/>
        <v>30330.437796756691</v>
      </c>
      <c r="BB548" s="15">
        <f t="shared" ca="1" si="298"/>
        <v>37375.194962037145</v>
      </c>
      <c r="BC548" s="15">
        <f t="shared" ca="1" si="299"/>
        <v>48929.458544929214</v>
      </c>
      <c r="BD548" s="15">
        <f t="shared" ca="1" si="300"/>
        <v>71009.590659090289</v>
      </c>
      <c r="BE548" s="15">
        <f t="shared" ca="1" si="301"/>
        <v>80457.65112497384</v>
      </c>
      <c r="BF548" s="15">
        <f ca="1">Inputs!$B$13*EXP($B$9-0.5*C$6^2+C$6*Y548)</f>
        <v>13346.427279266016</v>
      </c>
      <c r="BG548" s="15">
        <f t="shared" ca="1" si="302"/>
        <v>17231.610164124955</v>
      </c>
      <c r="BH548" s="15">
        <f t="shared" ca="1" si="303"/>
        <v>36524.958948269341</v>
      </c>
      <c r="BI548" s="15">
        <f t="shared" ca="1" si="304"/>
        <v>37191.181038898016</v>
      </c>
      <c r="BJ548" s="15">
        <f t="shared" ca="1" si="305"/>
        <v>51716.199205866054</v>
      </c>
      <c r="BK548" s="15">
        <f t="shared" ca="1" si="306"/>
        <v>55438.792609019889</v>
      </c>
      <c r="BL548" s="15">
        <f t="shared" ca="1" si="307"/>
        <v>94144.502135750299</v>
      </c>
      <c r="BM548" s="15">
        <f t="shared" ca="1" si="308"/>
        <v>123810.53133847265</v>
      </c>
      <c r="BN548" s="15">
        <f t="shared" ca="1" si="309"/>
        <v>143918.7832357834</v>
      </c>
      <c r="BO548" s="15">
        <f t="shared" ca="1" si="310"/>
        <v>191841.69032032005</v>
      </c>
      <c r="BP548" s="15">
        <f t="shared" ca="1" si="311"/>
        <v>249425.49585705646</v>
      </c>
      <c r="BQ548" s="15">
        <f ca="1">Inputs!$B$20*EXP($B$10-0.5*C$7^2+C$7*AJ548)</f>
        <v>2731.5786203148941</v>
      </c>
      <c r="BR548" s="15">
        <f t="shared" ca="1" si="312"/>
        <v>5280.8958352517175</v>
      </c>
      <c r="BS548" s="15">
        <f t="shared" ca="1" si="313"/>
        <v>15376.053869524827</v>
      </c>
      <c r="BT548" s="15">
        <f t="shared" ca="1" si="314"/>
        <v>28818.58969706692</v>
      </c>
      <c r="BU548" s="15">
        <f t="shared" ca="1" si="315"/>
        <v>38590.767358914178</v>
      </c>
      <c r="BV548" s="15">
        <f t="shared" ca="1" si="316"/>
        <v>47571.477043769162</v>
      </c>
      <c r="BW548" s="15">
        <f t="shared" ca="1" si="317"/>
        <v>87751.320764051925</v>
      </c>
      <c r="BX548" s="15">
        <f t="shared" ca="1" si="318"/>
        <v>101443.09269035036</v>
      </c>
      <c r="BY548" s="15">
        <f t="shared" ca="1" si="319"/>
        <v>170897.62083247228</v>
      </c>
      <c r="BZ548" s="15">
        <f t="shared" ca="1" si="320"/>
        <v>400521.80169176491</v>
      </c>
      <c r="CA548" s="15">
        <f t="shared" ca="1" si="321"/>
        <v>665719.83493665792</v>
      </c>
      <c r="CB548" s="15">
        <f ca="1">(AU548*DCF!C$10-DCF!C$5*MAX(AU548*DCF!C$10,0)-MAX(AU548-Inputs!$B$6,0)/Inputs!$B$10)*DCF!C$6</f>
        <v>1043.4465883728922</v>
      </c>
      <c r="CC548" s="15">
        <f ca="1">(AV548*DCF!D$10-DCF!D$5*MAX(AV548*DCF!D$10,0)-MAX(AV548-AU548,0)/Inputs!$B$10)*DCF!D$6</f>
        <v>1196.7217160930431</v>
      </c>
      <c r="CD548" s="15">
        <f ca="1">(AW548*DCF!E$10-DCF!E$5*MAX(AW548*DCF!E$10,0)-MAX(AW548-AV548,0)/Inputs!$B$10)*DCF!E$6</f>
        <v>1338.9685050145429</v>
      </c>
      <c r="CE548" s="15">
        <f ca="1">(AX548*DCF!F$10-DCF!F$5*MAX(AX548*DCF!F$10,0)-MAX(AX548-AW548,0)/Inputs!$B$10)*DCF!F$6</f>
        <v>2123.1010661087253</v>
      </c>
      <c r="CF548" s="15">
        <f ca="1">(AY548*DCF!G$10-DCF!G$5*MAX(AY548*DCF!G$10,0)-MAX(AY548-AX548,0)/Inputs!$B$10)*DCF!G$6</f>
        <v>2742.5756716602732</v>
      </c>
      <c r="CG548" s="15">
        <f ca="1">(AZ548*DCF!H$10-DCF!H$5*MAX(AZ548*DCF!H$10,0)-MAX(AZ548-AY548,0)/Inputs!$B$10)*DCF!H$6</f>
        <v>3669.7791566210508</v>
      </c>
      <c r="CH548" s="15">
        <f ca="1">(BA548*DCF!I$10-DCF!I$5*MAX(BA548*DCF!I$10,0)-MAX(BA548-AZ548,0)/Inputs!$B$10)*DCF!I$6</f>
        <v>4398.8500412266567</v>
      </c>
      <c r="CI548" s="15">
        <f ca="1">(BB548*DCF!J$10-DCF!J$5*MAX(BB548*DCF!J$10,0)-MAX(BB548-BA548,0)/Inputs!$B$10)*DCF!J$6</f>
        <v>5346.1533179422458</v>
      </c>
      <c r="CJ548" s="15">
        <f ca="1">(BC548*DCF!K$10-DCF!K$5*MAX(BC548*DCF!K$10,0)-MAX(BC548-BB548,0)/Inputs!$B$10)*DCF!K$6</f>
        <v>6259.4360007118239</v>
      </c>
      <c r="CK548" s="15">
        <f ca="1">(BD548*DCF!L$10-DCF!L$5*MAX(BD548*DCF!L$10,0)-MAX(BD548-BC548,0)/Inputs!$B$10)*DCF!L$6</f>
        <v>7854.2779965757918</v>
      </c>
      <c r="CL548" s="15">
        <f ca="1">(BE548*DCF!M$10-DCF!M$5*MAX(BE548*DCF!M$10,0)-MAX(BE548-BD548,0)/Inputs!$B$10)*DCF!M$6</f>
        <v>10224.943442439344</v>
      </c>
      <c r="CM548" s="15">
        <f ca="1">(BF548*DCF!C$28-DCF!C$5*MAX(BF548*DCF!C$28,0)-MAX(BF548-Inputs!$B$13,0)/Inputs!$B$17)*DCF!C$6</f>
        <v>3620.7184569760229</v>
      </c>
      <c r="CN548" s="15">
        <f ca="1">(BG548*DCF!D$28-DCF!D$5*MAX(BG548*DCF!D$28,0)-MAX(BG548-BF548,0)/Inputs!$B$17)*DCF!D$6</f>
        <v>4246.2189764124587</v>
      </c>
      <c r="CO548" s="15">
        <f ca="1">(BH548*DCF!E$28-DCF!E$5*MAX(BH548*DCF!E$28,0)-MAX(BH548-BG548,0)/Inputs!$B$17)*DCF!E$6</f>
        <v>6542.0652771562982</v>
      </c>
      <c r="CP548" s="15">
        <f ca="1">(BI548*DCF!F$28-DCF!F$5*MAX(BI548*DCF!F$28,0)-MAX(BI548-BH548,0)/Inputs!$B$17)*DCF!F$6</f>
        <v>9975.1297422332591</v>
      </c>
      <c r="CQ548" s="15">
        <f ca="1">(BJ548*DCF!G$28-DCF!G$5*MAX(BJ548*DCF!G$28,0)-MAX(BJ548-BI548,0)/Inputs!$B$17)*DCF!G$6</f>
        <v>10975.195687609654</v>
      </c>
      <c r="CR548" s="15">
        <f ca="1">(BK548*DCF!H$28-DCF!H$5*MAX(BK548*DCF!H$28,0)-MAX(BK548-BJ548,0)/Inputs!$B$17)*DCF!H$6</f>
        <v>13132.23850767952</v>
      </c>
      <c r="CS548" s="15">
        <f ca="1">(BL548*DCF!I$28-DCF!I$5*MAX(BL548*DCF!I$28,0)-MAX(BL548-BK548,0)/Inputs!$B$17)*DCF!I$6</f>
        <v>16582.909676454547</v>
      </c>
      <c r="CT548" s="15">
        <f ca="1">(BM548*DCF!J$28-DCF!J$5*MAX(BM548*DCF!J$28,0)-MAX(BM548-BL548,0)/Inputs!$B$17)*DCF!J$6</f>
        <v>23686.553660597634</v>
      </c>
      <c r="CU548" s="15">
        <f ca="1">(BN548*DCF!K$28-DCF!K$5*MAX(BN548*DCF!K$28,0)-MAX(BN548-BM548,0)/Inputs!$B$17)*DCF!K$6</f>
        <v>27930.240916183044</v>
      </c>
      <c r="CV548" s="15">
        <f ca="1">(BO548*DCF!L$28-DCF!L$5*MAX(BO548*DCF!L$28,0)-MAX(BO548-BN548,0)/Inputs!$B$17)*DCF!L$6</f>
        <v>32853.887104357389</v>
      </c>
      <c r="CW548" s="15">
        <f ca="1">(BP548*DCF!M$28-DCF!M$5*MAX(BP548*DCF!M$28,0)-MAX(BP548-BO548,0)/Inputs!$B$17)*DCF!M$6</f>
        <v>40910.425652347134</v>
      </c>
      <c r="CX548" s="15">
        <f ca="1">(BQ548*DCF!C$46-DCF!C$5*MAX(BQ548*DCF!C$46,0)-MAX(BQ548-Inputs!$B$20,0)/Inputs!$B$24)*DCF!C$6</f>
        <v>-630.84956589258525</v>
      </c>
      <c r="CY548" s="15">
        <f ca="1">(BR548*DCF!D$46-DCF!D$5*MAX(BR548*DCF!D$46,0)-MAX(BR548-BQ548,0)/Inputs!$B$24)*DCF!D$6</f>
        <v>-1989.0982613540041</v>
      </c>
      <c r="CZ548" s="15">
        <f ca="1">(BS548*DCF!E$46-DCF!E$5*MAX(BS548*DCF!E$46,0)-MAX(BS548-BR548,0)/Inputs!$B$24)*DCF!E$6</f>
        <v>-5797.4785235952049</v>
      </c>
      <c r="DA548" s="15">
        <f ca="1">(BT548*DCF!F$46-DCF!F$5*MAX(BT548*DCF!F$46,0)-MAX(BT548-BS548,0)/Inputs!$B$24)*DCF!F$6</f>
        <v>-6993.6041525456576</v>
      </c>
      <c r="DB548" s="15">
        <f ca="1">(BU548*DCF!G$46-DCF!G$5*MAX(BU548*DCF!G$46,0)-MAX(BU548-BT548,0)/Inputs!$B$24)*DCF!G$6</f>
        <v>-4585.2846586972109</v>
      </c>
      <c r="DC548" s="15">
        <f ca="1">(BV548*DCF!H$46-DCF!H$5*MAX(BV548*DCF!H$46,0)-MAX(BV548-BU548,0)/Inputs!$B$24)*DCF!H$6</f>
        <v>-2790.7005088475048</v>
      </c>
      <c r="DD548" s="15">
        <f ca="1">(BW548*DCF!I$46-DCF!I$5*MAX(BW548*DCF!I$46,0)-MAX(BW548-BV548,0)/Inputs!$B$24)*DCF!I$6</f>
        <v>-9507.4279899594658</v>
      </c>
      <c r="DE548" s="15">
        <f ca="1">(BX548*DCF!J$46-DCF!J$5*MAX(BX548*DCF!J$46,0)-MAX(BX548-BW548,0)/Inputs!$B$24)*DCF!J$6</f>
        <v>624.42290927155159</v>
      </c>
      <c r="DF548" s="15">
        <f ca="1">(BY548*DCF!K$46-DCF!K$5*MAX(BY548*DCF!K$46,0)-MAX(BY548-BX548,0)/Inputs!$B$24)*DCF!K$6</f>
        <v>-7252.2673417128235</v>
      </c>
      <c r="DG548" s="15">
        <f ca="1">(BZ548*DCF!L$46-DCF!L$5*MAX(BZ548*DCF!L$46,0)-MAX(BZ548-BY548,0)/Inputs!$B$24)*DCF!L$6</f>
        <v>-24278.495249630712</v>
      </c>
      <c r="DH548" s="15">
        <f ca="1">(CA548*DCF!M$46-DCF!M$5*MAX(CA548*DCF!M$46,0)-MAX(CA548-BZ548,0)/Inputs!$B$24)*DCF!M$6</f>
        <v>-3251.4709469997924</v>
      </c>
      <c r="DI548" s="15">
        <f ca="1">SUM(CB548:CL548)+BE548*DCF!M$10*(1+Inputs!$B$30)*(1-Inputs!$B$33)*(1-Inputs!$B$30/Inputs!$B$31)/(Inputs!$B$29-Inputs!$B$30)*DCF!M$6</f>
        <v>270112.9605258602</v>
      </c>
      <c r="DJ548" s="15">
        <f ca="1">SUM(CM548:CW548)+BP548*DCF!M$28*(1+Inputs!$B$30)*(1-Inputs!$B$33)*(1-Inputs!$B$30/Inputs!$B$31)/(Inputs!$B$29-Inputs!$B$30)*DCF!M$6</f>
        <v>1115994.8546992249</v>
      </c>
      <c r="DK548" s="15">
        <f ca="1">SUM(CX548:DH548)+CA548*DCF!M$46*(1+Inputs!$B$30)*(1-Inputs!$B$33)*(1-Inputs!$B$30/Inputs!$B$31)/(Inputs!$B$29-Inputs!$B$30)*DCF!M$6</f>
        <v>962829.47007791582</v>
      </c>
      <c r="DM548" s="15">
        <f ca="1">DI548+DJ548+DK548+Inputs!$B$34+Inputs!$B$36-Inputs!$B$35</f>
        <v>2425788.2853030013</v>
      </c>
    </row>
    <row r="549" spans="1:117" x14ac:dyDescent="0.75">
      <c r="A549" s="11">
        <v>536</v>
      </c>
      <c r="C549" s="23">
        <f t="shared" ca="1" si="323"/>
        <v>-1.1533883776354388</v>
      </c>
      <c r="D549" s="23">
        <f t="shared" ca="1" si="323"/>
        <v>1.6320459578319128E-2</v>
      </c>
      <c r="E549" s="23">
        <f t="shared" ca="1" si="323"/>
        <v>0.55945956139978881</v>
      </c>
      <c r="F549" s="23">
        <f t="shared" ca="1" si="323"/>
        <v>-0.3758200666408128</v>
      </c>
      <c r="G549" s="23">
        <f t="shared" ca="1" si="323"/>
        <v>-1.1925837215474397</v>
      </c>
      <c r="H549" s="23">
        <f t="shared" ca="1" si="323"/>
        <v>0.84617448532171258</v>
      </c>
      <c r="I549" s="23">
        <f t="shared" ca="1" si="323"/>
        <v>-1.7332850240436288</v>
      </c>
      <c r="J549" s="23">
        <f t="shared" ca="1" si="323"/>
        <v>2.0985822615915817</v>
      </c>
      <c r="K549" s="23">
        <f t="shared" ca="1" si="323"/>
        <v>-0.52977162520995502</v>
      </c>
      <c r="L549" s="23">
        <f t="shared" ca="1" si="323"/>
        <v>-1.2520927789099654</v>
      </c>
      <c r="M549" s="23">
        <f t="shared" ca="1" si="323"/>
        <v>0.23365815240485968</v>
      </c>
      <c r="N549" s="23">
        <f ca="1">SQRT(Inputs!$B$38)*C549+SQRT(1-Inputs!$B$38)*_xlfn.NORM.S.INV(RAND())</f>
        <v>0.47818364131596014</v>
      </c>
      <c r="O549" s="23">
        <f ca="1">SQRT(Inputs!$B$38)*D549+SQRT(1-Inputs!$B$38)*_xlfn.NORM.S.INV(RAND())</f>
        <v>0.58867786540879219</v>
      </c>
      <c r="P549" s="23">
        <f ca="1">SQRT(Inputs!$B$38)*E549+SQRT(1-Inputs!$B$38)*_xlfn.NORM.S.INV(RAND())</f>
        <v>1.1027756019926782E-2</v>
      </c>
      <c r="Q549" s="23">
        <f ca="1">SQRT(Inputs!$B$38)*F549+SQRT(1-Inputs!$B$38)*_xlfn.NORM.S.INV(RAND())</f>
        <v>0.22059741491369292</v>
      </c>
      <c r="R549" s="23">
        <f ca="1">SQRT(Inputs!$B$38)*G549+SQRT(1-Inputs!$B$38)*_xlfn.NORM.S.INV(RAND())</f>
        <v>1.267977115014999</v>
      </c>
      <c r="S549" s="23">
        <f ca="1">SQRT(Inputs!$B$38)*H549+SQRT(1-Inputs!$B$38)*_xlfn.NORM.S.INV(RAND())</f>
        <v>9.3251906746318558E-2</v>
      </c>
      <c r="T549" s="23">
        <f ca="1">SQRT(Inputs!$B$38)*I549+SQRT(1-Inputs!$B$38)*_xlfn.NORM.S.INV(RAND())</f>
        <v>-0.43233379063737587</v>
      </c>
      <c r="U549" s="23">
        <f ca="1">SQRT(Inputs!$B$38)*J549+SQRT(1-Inputs!$B$38)*_xlfn.NORM.S.INV(RAND())</f>
        <v>0.71536547019612973</v>
      </c>
      <c r="V549" s="23">
        <f ca="1">SQRT(Inputs!$B$38)*K549+SQRT(1-Inputs!$B$38)*_xlfn.NORM.S.INV(RAND())</f>
        <v>-0.2619392361601216</v>
      </c>
      <c r="W549" s="23">
        <f ca="1">SQRT(Inputs!$B$38)*L549+SQRT(1-Inputs!$B$38)*_xlfn.NORM.S.INV(RAND())</f>
        <v>-0.93238473367488561</v>
      </c>
      <c r="X549" s="23">
        <f ca="1">SQRT(Inputs!$B$38)*M549+SQRT(1-Inputs!$B$38)*_xlfn.NORM.S.INV(RAND())</f>
        <v>-2.1706889032631099E-2</v>
      </c>
      <c r="Y549" s="23">
        <f ca="1">SQRT(Inputs!$B$38)*C549+SQRT(1-Inputs!$B$38)*_xlfn.NORM.S.INV(RAND())</f>
        <v>-0.17563711874572863</v>
      </c>
      <c r="Z549" s="23">
        <f ca="1">SQRT(Inputs!$B$38)*D549+SQRT(1-Inputs!$B$38)*_xlfn.NORM.S.INV(RAND())</f>
        <v>0.48557940900955854</v>
      </c>
      <c r="AA549" s="23">
        <f ca="1">SQRT(Inputs!$B$38)*E549+SQRT(1-Inputs!$B$38)*_xlfn.NORM.S.INV(RAND())</f>
        <v>-0.11084366471044593</v>
      </c>
      <c r="AB549" s="23">
        <f ca="1">SQRT(Inputs!$B$38)*F549+SQRT(1-Inputs!$B$38)*_xlfn.NORM.S.INV(RAND())</f>
        <v>-0.75983945717028645</v>
      </c>
      <c r="AC549" s="23">
        <f ca="1">SQRT(Inputs!$B$38)*G549+SQRT(1-Inputs!$B$38)*_xlfn.NORM.S.INV(RAND())</f>
        <v>-0.3254494204799438</v>
      </c>
      <c r="AD549" s="23">
        <f ca="1">SQRT(Inputs!$B$38)*H549+SQRT(1-Inputs!$B$38)*_xlfn.NORM.S.INV(RAND())</f>
        <v>2.0256912907091396</v>
      </c>
      <c r="AE549" s="23">
        <f ca="1">SQRT(Inputs!$B$38)*I549+SQRT(1-Inputs!$B$38)*_xlfn.NORM.S.INV(RAND())</f>
        <v>0.48063787539870095</v>
      </c>
      <c r="AF549" s="23">
        <f ca="1">SQRT(Inputs!$B$38)*J549+SQRT(1-Inputs!$B$38)*_xlfn.NORM.S.INV(RAND())</f>
        <v>1.0150259592063975</v>
      </c>
      <c r="AG549" s="23">
        <f ca="1">SQRT(Inputs!$B$38)*K549+SQRT(1-Inputs!$B$38)*_xlfn.NORM.S.INV(RAND())</f>
        <v>-1.0267150317675138</v>
      </c>
      <c r="AH549" s="23">
        <f ca="1">SQRT(Inputs!$B$38)*L549+SQRT(1-Inputs!$B$38)*_xlfn.NORM.S.INV(RAND())</f>
        <v>-0.57033036721496999</v>
      </c>
      <c r="AI549" s="23">
        <f ca="1">SQRT(Inputs!$B$38)*M549+SQRT(1-Inputs!$B$38)*_xlfn.NORM.S.INV(RAND())</f>
        <v>-0.24548492418985485</v>
      </c>
      <c r="AJ549" s="23">
        <f ca="1">SQRT(Inputs!$B$38)*C549+SQRT(1-Inputs!$B$38)*_xlfn.NORM.S.INV(RAND())</f>
        <v>-0.690126444643132</v>
      </c>
      <c r="AK549" s="23">
        <f ca="1">SQRT(Inputs!$B$38)*D549+SQRT(1-Inputs!$B$38)*_xlfn.NORM.S.INV(RAND())</f>
        <v>0.1825786507372775</v>
      </c>
      <c r="AL549" s="23">
        <f ca="1">SQRT(Inputs!$B$38)*E549+SQRT(1-Inputs!$B$38)*_xlfn.NORM.S.INV(RAND())</f>
        <v>0.32846282656936954</v>
      </c>
      <c r="AM549" s="23">
        <f ca="1">SQRT(Inputs!$B$38)*F549+SQRT(1-Inputs!$B$38)*_xlfn.NORM.S.INV(RAND())</f>
        <v>0.68591073571165795</v>
      </c>
      <c r="AN549" s="23">
        <f ca="1">SQRT(Inputs!$B$38)*G549+SQRT(1-Inputs!$B$38)*_xlfn.NORM.S.INV(RAND())</f>
        <v>0.28438711039097087</v>
      </c>
      <c r="AO549" s="23">
        <f ca="1">SQRT(Inputs!$B$38)*H549+SQRT(1-Inputs!$B$38)*_xlfn.NORM.S.INV(RAND())</f>
        <v>0.90851655034843048</v>
      </c>
      <c r="AP549" s="23">
        <f ca="1">SQRT(Inputs!$B$38)*I549+SQRT(1-Inputs!$B$38)*_xlfn.NORM.S.INV(RAND())</f>
        <v>0.33337661708804667</v>
      </c>
      <c r="AQ549" s="23">
        <f ca="1">SQRT(Inputs!$B$38)*J549+SQRT(1-Inputs!$B$38)*_xlfn.NORM.S.INV(RAND())</f>
        <v>0.7119843236457164</v>
      </c>
      <c r="AR549" s="23">
        <f ca="1">SQRT(Inputs!$B$38)*K549+SQRT(1-Inputs!$B$38)*_xlfn.NORM.S.INV(RAND())</f>
        <v>0.68397192978451626</v>
      </c>
      <c r="AS549" s="23">
        <f ca="1">SQRT(Inputs!$B$38)*L549+SQRT(1-Inputs!$B$38)*_xlfn.NORM.S.INV(RAND())</f>
        <v>0.82312646745113227</v>
      </c>
      <c r="AT549" s="23">
        <f ca="1">SQRT(Inputs!$B$38)*M549+SQRT(1-Inputs!$B$38)*_xlfn.NORM.S.INV(RAND())</f>
        <v>-8.7190912712523633E-2</v>
      </c>
      <c r="AU549" s="15">
        <f ca="1">Inputs!$B$6*EXP($B$8-0.5*C$5^2+C$5*N549)</f>
        <v>5361.5986906263106</v>
      </c>
      <c r="AV549" s="15">
        <f t="shared" ca="1" si="292"/>
        <v>7116.3827975642098</v>
      </c>
      <c r="AW549" s="15">
        <f t="shared" ca="1" si="293"/>
        <v>8690.0841411982146</v>
      </c>
      <c r="AX549" s="15">
        <f t="shared" ca="1" si="294"/>
        <v>10906.189460748641</v>
      </c>
      <c r="AY549" s="15">
        <f t="shared" ca="1" si="295"/>
        <v>15455.845542938567</v>
      </c>
      <c r="AZ549" s="15">
        <f t="shared" ca="1" si="296"/>
        <v>19098.027809606901</v>
      </c>
      <c r="BA549" s="15">
        <f t="shared" ca="1" si="297"/>
        <v>22337.176800288045</v>
      </c>
      <c r="BB549" s="15">
        <f t="shared" ca="1" si="298"/>
        <v>29379.51705480817</v>
      </c>
      <c r="BC549" s="15">
        <f t="shared" ca="1" si="299"/>
        <v>35084.023107546069</v>
      </c>
      <c r="BD549" s="15">
        <f t="shared" ca="1" si="300"/>
        <v>39391.672552643162</v>
      </c>
      <c r="BE549" s="15">
        <f t="shared" ca="1" si="301"/>
        <v>48174.105298479975</v>
      </c>
      <c r="BF549" s="15">
        <f ca="1">Inputs!$B$13*EXP($B$9-0.5*C$6^2+C$6*Y549)</f>
        <v>13357.717384380272</v>
      </c>
      <c r="BG549" s="15">
        <f t="shared" ca="1" si="302"/>
        <v>17770.239786944665</v>
      </c>
      <c r="BH549" s="15">
        <f t="shared" ca="1" si="303"/>
        <v>21316.453261755967</v>
      </c>
      <c r="BI549" s="15">
        <f t="shared" ca="1" si="304"/>
        <v>23214.386784410199</v>
      </c>
      <c r="BJ549" s="15">
        <f t="shared" ca="1" si="305"/>
        <v>27155.071668591056</v>
      </c>
      <c r="BK549" s="15">
        <f t="shared" ca="1" si="306"/>
        <v>43911.37116226941</v>
      </c>
      <c r="BL549" s="15">
        <f t="shared" ca="1" si="307"/>
        <v>57406.390787071534</v>
      </c>
      <c r="BM549" s="15">
        <f t="shared" ca="1" si="308"/>
        <v>80047.986112922779</v>
      </c>
      <c r="BN549" s="15">
        <f t="shared" ca="1" si="309"/>
        <v>87051.626434821475</v>
      </c>
      <c r="BO549" s="15">
        <f t="shared" ca="1" si="310"/>
        <v>100237.54212082944</v>
      </c>
      <c r="BP549" s="15">
        <f t="shared" ca="1" si="311"/>
        <v>119989.5762358815</v>
      </c>
      <c r="BQ549" s="15">
        <f ca="1">Inputs!$B$20*EXP($B$10-0.5*C$7^2+C$7*AJ549)</f>
        <v>3358.1744372087928</v>
      </c>
      <c r="BR549" s="15">
        <f t="shared" ca="1" si="312"/>
        <v>4828.6279191440326</v>
      </c>
      <c r="BS549" s="15">
        <f t="shared" ca="1" si="313"/>
        <v>7266.4301090985537</v>
      </c>
      <c r="BT549" s="15">
        <f t="shared" ca="1" si="314"/>
        <v>11993.952630348642</v>
      </c>
      <c r="BU549" s="15">
        <f t="shared" ca="1" si="315"/>
        <v>17806.276872146143</v>
      </c>
      <c r="BV549" s="15">
        <f t="shared" ca="1" si="316"/>
        <v>30400.796962896478</v>
      </c>
      <c r="BW549" s="15">
        <f t="shared" ca="1" si="317"/>
        <v>45524.019224050935</v>
      </c>
      <c r="BX549" s="15">
        <f t="shared" ca="1" si="318"/>
        <v>73441.533808775013</v>
      </c>
      <c r="BY549" s="15">
        <f t="shared" ca="1" si="319"/>
        <v>117290.97889087271</v>
      </c>
      <c r="BZ549" s="15">
        <f t="shared" ca="1" si="320"/>
        <v>191461.92111021385</v>
      </c>
      <c r="CA549" s="15">
        <f t="shared" ca="1" si="321"/>
        <v>264810.98689890478</v>
      </c>
      <c r="CB549" s="15">
        <f ca="1">(AU549*DCF!C$10-DCF!C$5*MAX(AU549*DCF!C$10,0)-MAX(AU549-Inputs!$B$6,0)/Inputs!$B$10)*DCF!C$6</f>
        <v>1040.2268008103922</v>
      </c>
      <c r="CC549" s="15">
        <f ca="1">(AV549*DCF!D$10-DCF!D$5*MAX(AV549*DCF!D$10,0)-MAX(AV549-AU549,0)/Inputs!$B$10)*DCF!D$6</f>
        <v>1306.7119164811825</v>
      </c>
      <c r="CD549" s="15">
        <f ca="1">(AW549*DCF!E$10-DCF!E$5*MAX(AW549*DCF!E$10,0)-MAX(AW549-AV549,0)/Inputs!$B$10)*DCF!E$6</f>
        <v>1651.9393815070614</v>
      </c>
      <c r="CE549" s="15">
        <f ca="1">(AX549*DCF!F$10-DCF!F$5*MAX(AX549*DCF!F$10,0)-MAX(AX549-AW549,0)/Inputs!$B$10)*DCF!F$6</f>
        <v>1919.6872049664262</v>
      </c>
      <c r="CF549" s="15">
        <f ca="1">(AY549*DCF!G$10-DCF!G$5*MAX(AY549*DCF!G$10,0)-MAX(AY549-AX549,0)/Inputs!$B$10)*DCF!G$6</f>
        <v>2309.9975505122093</v>
      </c>
      <c r="CG549" s="15">
        <f ca="1">(AZ549*DCF!H$10-DCF!H$5*MAX(AZ549*DCF!H$10,0)-MAX(AZ549-AY549,0)/Inputs!$B$10)*DCF!H$6</f>
        <v>3061.1610417078064</v>
      </c>
      <c r="CH549" s="15">
        <f ca="1">(BA549*DCF!I$10-DCF!I$5*MAX(BA549*DCF!I$10,0)-MAX(BA549-AZ549,0)/Inputs!$B$10)*DCF!I$6</f>
        <v>3548.8534147242508</v>
      </c>
      <c r="CI549" s="15">
        <f ca="1">(BB549*DCF!J$10-DCF!J$5*MAX(BB549*DCF!J$10,0)-MAX(BB549-BA549,0)/Inputs!$B$10)*DCF!J$6</f>
        <v>3974.4426794938058</v>
      </c>
      <c r="CJ549" s="15">
        <f ca="1">(BC549*DCF!K$10-DCF!K$5*MAX(BC549*DCF!K$10,0)-MAX(BC549-BB549,0)/Inputs!$B$10)*DCF!K$6</f>
        <v>4849.4202588170965</v>
      </c>
      <c r="CK549" s="15">
        <f ca="1">(BD549*DCF!L$10-DCF!L$5*MAX(BD549*DCF!L$10,0)-MAX(BD549-BC549,0)/Inputs!$B$10)*DCF!L$6</f>
        <v>5383.9644715219447</v>
      </c>
      <c r="CL549" s="15">
        <f ca="1">(BE549*DCF!M$10-DCF!M$5*MAX(BE549*DCF!M$10,0)-MAX(BE549-BD549,0)/Inputs!$B$10)*DCF!M$6</f>
        <v>5748.8339127669224</v>
      </c>
      <c r="CM549" s="15">
        <f ca="1">(BF549*DCF!C$28-DCF!C$5*MAX(BF549*DCF!C$28,0)-MAX(BF549-Inputs!$B$13,0)/Inputs!$B$17)*DCF!C$6</f>
        <v>3621.5567084388986</v>
      </c>
      <c r="CN549" s="15">
        <f ca="1">(BG549*DCF!D$28-DCF!D$5*MAX(BG549*DCF!D$28,0)-MAX(BG549-BF549,0)/Inputs!$B$17)*DCF!D$6</f>
        <v>4292.3521257395996</v>
      </c>
      <c r="CO549" s="15">
        <f ca="1">(BH549*DCF!E$28-DCF!E$5*MAX(BH549*DCF!E$28,0)-MAX(BH549-BG549,0)/Inputs!$B$17)*DCF!E$6</f>
        <v>5338.2892709197886</v>
      </c>
      <c r="CP549" s="15">
        <f ca="1">(BI549*DCF!F$28-DCF!F$5*MAX(BI549*DCF!F$28,0)-MAX(BI549-BH549,0)/Inputs!$B$17)*DCF!F$6</f>
        <v>5956.5457280706059</v>
      </c>
      <c r="CQ549" s="15">
        <f ca="1">(BJ549*DCF!G$28-DCF!G$5*MAX(BJ549*DCF!G$28,0)-MAX(BJ549-BI549,0)/Inputs!$B$17)*DCF!G$6</f>
        <v>6382.8051010450927</v>
      </c>
      <c r="CR549" s="15">
        <f ca="1">(BK549*DCF!H$28-DCF!H$5*MAX(BK549*DCF!H$28,0)-MAX(BK549-BJ549,0)/Inputs!$B$17)*DCF!H$6</f>
        <v>8256.3078505964568</v>
      </c>
      <c r="CS549" s="15">
        <f ca="1">(BL549*DCF!I$28-DCF!I$5*MAX(BL549*DCF!I$28,0)-MAX(BL549-BK549,0)/Inputs!$B$17)*DCF!I$6</f>
        <v>11562.338106361471</v>
      </c>
      <c r="CT549" s="15">
        <f ca="1">(BM549*DCF!J$28-DCF!J$5*MAX(BM549*DCF!J$28,0)-MAX(BM549-BL549,0)/Inputs!$B$17)*DCF!J$6</f>
        <v>14855.255615970918</v>
      </c>
      <c r="CU549" s="15">
        <f ca="1">(BN549*DCF!K$28-DCF!K$5*MAX(BN549*DCF!K$28,0)-MAX(BN549-BM549,0)/Inputs!$B$17)*DCF!K$6</f>
        <v>17525.991256854351</v>
      </c>
      <c r="CV549" s="15">
        <f ca="1">(BO549*DCF!L$28-DCF!L$5*MAX(BO549*DCF!L$28,0)-MAX(BO549-BN549,0)/Inputs!$B$17)*DCF!L$6</f>
        <v>18507.48527924416</v>
      </c>
      <c r="CW549" s="15">
        <f ca="1">(BP549*DCF!M$28-DCF!M$5*MAX(BP549*DCF!M$28,0)-MAX(BP549-BO549,0)/Inputs!$B$17)*DCF!M$6</f>
        <v>20511.465626963109</v>
      </c>
      <c r="CX549" s="15">
        <f ca="1">(BQ549*DCF!C$46-DCF!C$5*MAX(BQ549*DCF!C$46,0)-MAX(BQ549-Inputs!$B$20,0)/Inputs!$B$24)*DCF!C$6</f>
        <v>-848.15780868969478</v>
      </c>
      <c r="CY549" s="15">
        <f ca="1">(BR549*DCF!D$46-DCF!D$5*MAX(BR549*DCF!D$46,0)-MAX(BR549-BQ549,0)/Inputs!$B$24)*DCF!D$6</f>
        <v>-1451.5644756088527</v>
      </c>
      <c r="CZ549" s="15">
        <f ca="1">(BS549*DCF!E$46-DCF!E$5*MAX(BS549*DCF!E$46,0)-MAX(BS549-BR549,0)/Inputs!$B$24)*DCF!E$6</f>
        <v>-1820.1825238522172</v>
      </c>
      <c r="DA549" s="15">
        <f ca="1">(BT549*DCF!F$46-DCF!F$5*MAX(BT549*DCF!F$46,0)-MAX(BT549-BS549,0)/Inputs!$B$24)*DCF!F$6</f>
        <v>-2594.9158604695685</v>
      </c>
      <c r="DB549" s="15">
        <f ca="1">(BU549*DCF!G$46-DCF!G$5*MAX(BU549*DCF!G$46,0)-MAX(BU549-BT549,0)/Inputs!$B$24)*DCF!G$6</f>
        <v>-2554.1190105072315</v>
      </c>
      <c r="DC549" s="15">
        <f ca="1">(BV549*DCF!H$46-DCF!H$5*MAX(BV549*DCF!H$46,0)-MAX(BV549-BU549,0)/Inputs!$B$24)*DCF!H$6</f>
        <v>-3913.6699502957626</v>
      </c>
      <c r="DD549" s="15">
        <f ca="1">(BW549*DCF!I$46-DCF!I$5*MAX(BW549*DCF!I$46,0)-MAX(BW549-BV549,0)/Inputs!$B$24)*DCF!I$6</f>
        <v>-3289.8971932732247</v>
      </c>
      <c r="DE549" s="15">
        <f ca="1">(BX549*DCF!J$46-DCF!J$5*MAX(BX549*DCF!J$46,0)-MAX(BX549-BW549,0)/Inputs!$B$24)*DCF!J$6</f>
        <v>-4322.5995668051046</v>
      </c>
      <c r="DF549" s="15">
        <f ca="1">(BY549*DCF!K$46-DCF!K$5*MAX(BY549*DCF!K$46,0)-MAX(BY549-BX549,0)/Inputs!$B$24)*DCF!K$6</f>
        <v>-4041.8941949878481</v>
      </c>
      <c r="DG549" s="15">
        <f ca="1">(BZ549*DCF!L$46-DCF!L$5*MAX(BZ549*DCF!L$46,0)-MAX(BZ549-BY549,0)/Inputs!$B$24)*DCF!L$6</f>
        <v>-3550.2530860154461</v>
      </c>
      <c r="DH549" s="15">
        <f ca="1">(CA549*DCF!M$46-DCF!M$5*MAX(CA549*DCF!M$46,0)-MAX(CA549-BZ549,0)/Inputs!$B$24)*DCF!M$6</f>
        <v>5426.0649857543203</v>
      </c>
      <c r="DI549" s="15">
        <f ca="1">SUM(CB549:CL549)+BE549*DCF!M$10*(1+Inputs!$B$30)*(1-Inputs!$B$33)*(1-Inputs!$B$30/Inputs!$B$31)/(Inputs!$B$29-Inputs!$B$30)*DCF!M$6</f>
        <v>168864.4107155723</v>
      </c>
      <c r="DJ549" s="15">
        <f ca="1">SUM(CM549:CW549)+BP549*DCF!M$28*(1+Inputs!$B$30)*(1-Inputs!$B$33)*(1-Inputs!$B$30/Inputs!$B$31)/(Inputs!$B$29-Inputs!$B$30)*DCF!M$6</f>
        <v>562053.82915332611</v>
      </c>
      <c r="DK549" s="15">
        <f ca="1">SUM(CX549:DH549)+CA549*DCF!M$46*(1+Inputs!$B$30)*(1-Inputs!$B$33)*(1-Inputs!$B$30/Inputs!$B$31)/(Inputs!$B$29-Inputs!$B$30)*DCF!M$6</f>
        <v>386467.96592771279</v>
      </c>
      <c r="DM549" s="15">
        <f ca="1">DI549+DJ549+DK549+Inputs!$B$34+Inputs!$B$36-Inputs!$B$35</f>
        <v>1194237.2057966113</v>
      </c>
    </row>
    <row r="550" spans="1:117" x14ac:dyDescent="0.75">
      <c r="A550" s="11">
        <v>537</v>
      </c>
      <c r="C550" s="23">
        <f t="shared" ca="1" si="323"/>
        <v>0.31438970728803706</v>
      </c>
      <c r="D550" s="23">
        <f t="shared" ca="1" si="323"/>
        <v>-1.2410274447351977</v>
      </c>
      <c r="E550" s="23">
        <f t="shared" ca="1" si="323"/>
        <v>-0.46736912139391612</v>
      </c>
      <c r="F550" s="23">
        <f t="shared" ca="1" si="323"/>
        <v>1.4118334426752652</v>
      </c>
      <c r="G550" s="23">
        <f t="shared" ca="1" si="323"/>
        <v>0.22421263161188623</v>
      </c>
      <c r="H550" s="23">
        <f t="shared" ca="1" si="323"/>
        <v>0.85780865901492609</v>
      </c>
      <c r="I550" s="23">
        <f t="shared" ca="1" si="323"/>
        <v>5.4082477494496892E-2</v>
      </c>
      <c r="J550" s="23">
        <f t="shared" ca="1" si="323"/>
        <v>0.59766417140872263</v>
      </c>
      <c r="K550" s="23">
        <f t="shared" ca="1" si="323"/>
        <v>-1.8456971918769813</v>
      </c>
      <c r="L550" s="23">
        <f t="shared" ca="1" si="323"/>
        <v>-1.6879941179826323E-2</v>
      </c>
      <c r="M550" s="23">
        <f t="shared" ca="1" si="323"/>
        <v>-0.39058499936425645</v>
      </c>
      <c r="N550" s="23">
        <f ca="1">SQRT(Inputs!$B$38)*C550+SQRT(1-Inputs!$B$38)*_xlfn.NORM.S.INV(RAND())</f>
        <v>-7.3411391330905018E-2</v>
      </c>
      <c r="O550" s="23">
        <f ca="1">SQRT(Inputs!$B$38)*D550+SQRT(1-Inputs!$B$38)*_xlfn.NORM.S.INV(RAND())</f>
        <v>-0.27982821512996531</v>
      </c>
      <c r="P550" s="23">
        <f ca="1">SQRT(Inputs!$B$38)*E550+SQRT(1-Inputs!$B$38)*_xlfn.NORM.S.INV(RAND())</f>
        <v>-0.108710921670365</v>
      </c>
      <c r="Q550" s="23">
        <f ca="1">SQRT(Inputs!$B$38)*F550+SQRT(1-Inputs!$B$38)*_xlfn.NORM.S.INV(RAND())</f>
        <v>0.38492159304521673</v>
      </c>
      <c r="R550" s="23">
        <f ca="1">SQRT(Inputs!$B$38)*G550+SQRT(1-Inputs!$B$38)*_xlfn.NORM.S.INV(RAND())</f>
        <v>-0.88395155891266797</v>
      </c>
      <c r="S550" s="23">
        <f ca="1">SQRT(Inputs!$B$38)*H550+SQRT(1-Inputs!$B$38)*_xlfn.NORM.S.INV(RAND())</f>
        <v>1.9167175806903332</v>
      </c>
      <c r="T550" s="23">
        <f ca="1">SQRT(Inputs!$B$38)*I550+SQRT(1-Inputs!$B$38)*_xlfn.NORM.S.INV(RAND())</f>
        <v>-0.85281166937888353</v>
      </c>
      <c r="U550" s="23">
        <f ca="1">SQRT(Inputs!$B$38)*J550+SQRT(1-Inputs!$B$38)*_xlfn.NORM.S.INV(RAND())</f>
        <v>0.13157404637552883</v>
      </c>
      <c r="V550" s="23">
        <f ca="1">SQRT(Inputs!$B$38)*K550+SQRT(1-Inputs!$B$38)*_xlfn.NORM.S.INV(RAND())</f>
        <v>1.0040049194860421</v>
      </c>
      <c r="W550" s="23">
        <f ca="1">SQRT(Inputs!$B$38)*L550+SQRT(1-Inputs!$B$38)*_xlfn.NORM.S.INV(RAND())</f>
        <v>-0.2701893141101111</v>
      </c>
      <c r="X550" s="23">
        <f ca="1">SQRT(Inputs!$B$38)*M550+SQRT(1-Inputs!$B$38)*_xlfn.NORM.S.INV(RAND())</f>
        <v>-5.7821635615263434E-2</v>
      </c>
      <c r="Y550" s="23">
        <f ca="1">SQRT(Inputs!$B$38)*C550+SQRT(1-Inputs!$B$38)*_xlfn.NORM.S.INV(RAND())</f>
        <v>-1.7045032054559153</v>
      </c>
      <c r="Z550" s="23">
        <f ca="1">SQRT(Inputs!$B$38)*D550+SQRT(1-Inputs!$B$38)*_xlfn.NORM.S.INV(RAND())</f>
        <v>-1.5981678342224401</v>
      </c>
      <c r="AA550" s="23">
        <f ca="1">SQRT(Inputs!$B$38)*E550+SQRT(1-Inputs!$B$38)*_xlfn.NORM.S.INV(RAND())</f>
        <v>-0.33412128961641085</v>
      </c>
      <c r="AB550" s="23">
        <f ca="1">SQRT(Inputs!$B$38)*F550+SQRT(1-Inputs!$B$38)*_xlfn.NORM.S.INV(RAND())</f>
        <v>1.5514842701058122</v>
      </c>
      <c r="AC550" s="23">
        <f ca="1">SQRT(Inputs!$B$38)*G550+SQRT(1-Inputs!$B$38)*_xlfn.NORM.S.INV(RAND())</f>
        <v>1.326800183586645</v>
      </c>
      <c r="AD550" s="23">
        <f ca="1">SQRT(Inputs!$B$38)*H550+SQRT(1-Inputs!$B$38)*_xlfn.NORM.S.INV(RAND())</f>
        <v>1.4993074740719041</v>
      </c>
      <c r="AE550" s="23">
        <f ca="1">SQRT(Inputs!$B$38)*I550+SQRT(1-Inputs!$B$38)*_xlfn.NORM.S.INV(RAND())</f>
        <v>-0.15237379475869023</v>
      </c>
      <c r="AF550" s="23">
        <f ca="1">SQRT(Inputs!$B$38)*J550+SQRT(1-Inputs!$B$38)*_xlfn.NORM.S.INV(RAND())</f>
        <v>1.5782078892679323</v>
      </c>
      <c r="AG550" s="23">
        <f ca="1">SQRT(Inputs!$B$38)*K550+SQRT(1-Inputs!$B$38)*_xlfn.NORM.S.INV(RAND())</f>
        <v>0.28657382726941094</v>
      </c>
      <c r="AH550" s="23">
        <f ca="1">SQRT(Inputs!$B$38)*L550+SQRT(1-Inputs!$B$38)*_xlfn.NORM.S.INV(RAND())</f>
        <v>1.1823810041221798</v>
      </c>
      <c r="AI550" s="23">
        <f ca="1">SQRT(Inputs!$B$38)*M550+SQRT(1-Inputs!$B$38)*_xlfn.NORM.S.INV(RAND())</f>
        <v>-0.42035895551483832</v>
      </c>
      <c r="AJ550" s="23">
        <f ca="1">SQRT(Inputs!$B$38)*C550+SQRT(1-Inputs!$B$38)*_xlfn.NORM.S.INV(RAND())</f>
        <v>-0.26299724431155158</v>
      </c>
      <c r="AK550" s="23">
        <f ca="1">SQRT(Inputs!$B$38)*D550+SQRT(1-Inputs!$B$38)*_xlfn.NORM.S.INV(RAND())</f>
        <v>-0.65821919506266147</v>
      </c>
      <c r="AL550" s="23">
        <f ca="1">SQRT(Inputs!$B$38)*E550+SQRT(1-Inputs!$B$38)*_xlfn.NORM.S.INV(RAND())</f>
        <v>0.13215630045596471</v>
      </c>
      <c r="AM550" s="23">
        <f ca="1">SQRT(Inputs!$B$38)*F550+SQRT(1-Inputs!$B$38)*_xlfn.NORM.S.INV(RAND())</f>
        <v>1.9373117313198618</v>
      </c>
      <c r="AN550" s="23">
        <f ca="1">SQRT(Inputs!$B$38)*G550+SQRT(1-Inputs!$B$38)*_xlfn.NORM.S.INV(RAND())</f>
        <v>0.64118070212050782</v>
      </c>
      <c r="AO550" s="23">
        <f ca="1">SQRT(Inputs!$B$38)*H550+SQRT(1-Inputs!$B$38)*_xlfn.NORM.S.INV(RAND())</f>
        <v>0.28180880987947499</v>
      </c>
      <c r="AP550" s="23">
        <f ca="1">SQRT(Inputs!$B$38)*I550+SQRT(1-Inputs!$B$38)*_xlfn.NORM.S.INV(RAND())</f>
        <v>0.83346998512039172</v>
      </c>
      <c r="AQ550" s="23">
        <f ca="1">SQRT(Inputs!$B$38)*J550+SQRT(1-Inputs!$B$38)*_xlfn.NORM.S.INV(RAND())</f>
        <v>0.68951439067938392</v>
      </c>
      <c r="AR550" s="23">
        <f ca="1">SQRT(Inputs!$B$38)*K550+SQRT(1-Inputs!$B$38)*_xlfn.NORM.S.INV(RAND())</f>
        <v>-2.241973565051123</v>
      </c>
      <c r="AS550" s="23">
        <f ca="1">SQRT(Inputs!$B$38)*L550+SQRT(1-Inputs!$B$38)*_xlfn.NORM.S.INV(RAND())</f>
        <v>1.2109069853363852</v>
      </c>
      <c r="AT550" s="23">
        <f ca="1">SQRT(Inputs!$B$38)*M550+SQRT(1-Inputs!$B$38)*_xlfn.NORM.S.INV(RAND())</f>
        <v>0.36142800774552242</v>
      </c>
      <c r="AU550" s="15">
        <f ca="1">Inputs!$B$6*EXP($B$8-0.5*C$5^2+C$5*N550)</f>
        <v>4903.6204985123341</v>
      </c>
      <c r="AV550" s="15">
        <f t="shared" ca="1" si="292"/>
        <v>5728.2666923311344</v>
      </c>
      <c r="AW550" s="15">
        <f t="shared" ca="1" si="293"/>
        <v>6882.9377220626284</v>
      </c>
      <c r="AX550" s="15">
        <f t="shared" ca="1" si="294"/>
        <v>8817.3634571300445</v>
      </c>
      <c r="AY550" s="15">
        <f t="shared" ca="1" si="295"/>
        <v>9718.7828304162813</v>
      </c>
      <c r="AZ550" s="15">
        <f t="shared" ca="1" si="296"/>
        <v>14679.576318015843</v>
      </c>
      <c r="BA550" s="15">
        <f t="shared" ca="1" si="297"/>
        <v>16430.139330148402</v>
      </c>
      <c r="BB550" s="15">
        <f t="shared" ca="1" si="298"/>
        <v>20382.422230314318</v>
      </c>
      <c r="BC550" s="15">
        <f t="shared" ca="1" si="299"/>
        <v>27503.752079971942</v>
      </c>
      <c r="BD550" s="15">
        <f t="shared" ca="1" si="300"/>
        <v>32853.835673216978</v>
      </c>
      <c r="BE550" s="15">
        <f t="shared" ca="1" si="301"/>
        <v>40046.703625317808</v>
      </c>
      <c r="BF550" s="15">
        <f ca="1">Inputs!$B$13*EXP($B$9-0.5*C$6^2+C$6*Y550)</f>
        <v>9865.0689467234406</v>
      </c>
      <c r="BG550" s="15">
        <f t="shared" ca="1" si="302"/>
        <v>9010.9719044948197</v>
      </c>
      <c r="BH550" s="15">
        <f t="shared" ca="1" si="303"/>
        <v>10416.225992980399</v>
      </c>
      <c r="BI550" s="15">
        <f t="shared" ca="1" si="304"/>
        <v>16190.351794427606</v>
      </c>
      <c r="BJ550" s="15">
        <f t="shared" ca="1" si="305"/>
        <v>24031.645409221444</v>
      </c>
      <c r="BK550" s="15">
        <f t="shared" ca="1" si="306"/>
        <v>36173.158569508589</v>
      </c>
      <c r="BL550" s="15">
        <f t="shared" ca="1" si="307"/>
        <v>43565.548859163857</v>
      </c>
      <c r="BM550" s="15">
        <f t="shared" ca="1" si="308"/>
        <v>65150.50468816248</v>
      </c>
      <c r="BN550" s="15">
        <f t="shared" ca="1" si="309"/>
        <v>82926.46301381581</v>
      </c>
      <c r="BO550" s="15">
        <f t="shared" ca="1" si="310"/>
        <v>117065.22377106651</v>
      </c>
      <c r="BP550" s="15">
        <f t="shared" ca="1" si="311"/>
        <v>137384.11160410562</v>
      </c>
      <c r="BQ550" s="15">
        <f ca="1">Inputs!$B$20*EXP($B$10-0.5*C$7^2+C$7*AJ550)</f>
        <v>3907.4806726201264</v>
      </c>
      <c r="BR550" s="15">
        <f t="shared" ca="1" si="312"/>
        <v>4301.8152985281595</v>
      </c>
      <c r="BS550" s="15">
        <f t="shared" ca="1" si="313"/>
        <v>6118.7636914080995</v>
      </c>
      <c r="BT550" s="15">
        <f t="shared" ca="1" si="314"/>
        <v>14024.142952749244</v>
      </c>
      <c r="BU550" s="15">
        <f t="shared" ca="1" si="315"/>
        <v>22697.665769411473</v>
      </c>
      <c r="BV550" s="15">
        <f t="shared" ca="1" si="316"/>
        <v>33649.006735617753</v>
      </c>
      <c r="BW550" s="15">
        <f t="shared" ca="1" si="317"/>
        <v>56013.86098270386</v>
      </c>
      <c r="BX550" s="15">
        <f t="shared" ca="1" si="318"/>
        <v>89958.107252519447</v>
      </c>
      <c r="BY550" s="15">
        <f t="shared" ca="1" si="319"/>
        <v>82081.002377830126</v>
      </c>
      <c r="BZ550" s="15">
        <f t="shared" ca="1" si="320"/>
        <v>143886.51014668518</v>
      </c>
      <c r="CA550" s="15">
        <f t="shared" ca="1" si="321"/>
        <v>215523.97845652181</v>
      </c>
      <c r="CB550" s="15">
        <f ca="1">(AU550*DCF!C$10-DCF!C$5*MAX(AU550*DCF!C$10,0)-MAX(AU550-Inputs!$B$6,0)/Inputs!$B$10)*DCF!C$6</f>
        <v>1043.4922669505747</v>
      </c>
      <c r="CC550" s="15">
        <f ca="1">(AV550*DCF!D$10-DCF!D$5*MAX(AV550*DCF!D$10,0)-MAX(AV550-AU550,0)/Inputs!$B$10)*DCF!D$6</f>
        <v>1195.1578066841123</v>
      </c>
      <c r="CD550" s="15">
        <f ca="1">(AW550*DCF!E$10-DCF!E$5*MAX(AW550*DCF!E$10,0)-MAX(AW550-AV550,0)/Inputs!$B$10)*DCF!E$6</f>
        <v>1329.0810201175213</v>
      </c>
      <c r="CE550" s="15">
        <f ca="1">(AX550*DCF!F$10-DCF!F$5*MAX(AX550*DCF!F$10,0)-MAX(AX550-AW550,0)/Inputs!$B$10)*DCF!F$6</f>
        <v>1522.3103551784282</v>
      </c>
      <c r="CF550" s="15">
        <f ca="1">(AY550*DCF!G$10-DCF!G$5*MAX(AY550*DCF!G$10,0)-MAX(AY550-AX550,0)/Inputs!$B$10)*DCF!G$6</f>
        <v>1829.1881604996067</v>
      </c>
      <c r="CG550" s="15">
        <f ca="1">(AZ550*DCF!H$10-DCF!H$5*MAX(AZ550*DCF!H$10,0)-MAX(AZ550-AY550,0)/Inputs!$B$10)*DCF!H$6</f>
        <v>1969.1724538317233</v>
      </c>
      <c r="CH550" s="15">
        <f ca="1">(BA550*DCF!I$10-DCF!I$5*MAX(BA550*DCF!I$10,0)-MAX(BA550-AZ550,0)/Inputs!$B$10)*DCF!I$6</f>
        <v>2714.0334141333169</v>
      </c>
      <c r="CI550" s="15">
        <f ca="1">(BB550*DCF!J$10-DCF!J$5*MAX(BB550*DCF!J$10,0)-MAX(BB550-BA550,0)/Inputs!$B$10)*DCF!J$6</f>
        <v>2898.7676034269048</v>
      </c>
      <c r="CJ550" s="15">
        <f ca="1">(BC550*DCF!K$10-DCF!K$5*MAX(BC550*DCF!K$10,0)-MAX(BC550-BB550,0)/Inputs!$B$10)*DCF!K$6</f>
        <v>3430.7845996817291</v>
      </c>
      <c r="CK550" s="15">
        <f ca="1">(BD550*DCF!L$10-DCF!L$5*MAX(BD550*DCF!L$10,0)-MAX(BD550-BC550,0)/Inputs!$B$10)*DCF!L$6</f>
        <v>4263.1307329752408</v>
      </c>
      <c r="CL550" s="15">
        <f ca="1">(BE550*DCF!M$10-DCF!M$5*MAX(BE550*DCF!M$10,0)-MAX(BE550-BD550,0)/Inputs!$B$10)*DCF!M$6</f>
        <v>4791.8429154562255</v>
      </c>
      <c r="CM550" s="15">
        <f ca="1">(BF550*DCF!C$28-DCF!C$5*MAX(BF550*DCF!C$28,0)-MAX(BF550-Inputs!$B$13,0)/Inputs!$B$17)*DCF!C$6</f>
        <v>3010.7543461551695</v>
      </c>
      <c r="CN550" s="15">
        <f ca="1">(BG550*DCF!D$28-DCF!D$5*MAX(BG550*DCF!D$28,0)-MAX(BG550-BF550,0)/Inputs!$B$17)*DCF!D$6</f>
        <v>2653.9390532210432</v>
      </c>
      <c r="CO550" s="15">
        <f ca="1">(BH550*DCF!E$28-DCF!E$5*MAX(BH550*DCF!E$28,0)-MAX(BH550-BG550,0)/Inputs!$B$17)*DCF!E$6</f>
        <v>2673.1044393271477</v>
      </c>
      <c r="CP550" s="15">
        <f ca="1">(BI550*DCF!F$28-DCF!F$5*MAX(BI550*DCF!F$28,0)-MAX(BI550-BH550,0)/Inputs!$B$17)*DCF!F$6</f>
        <v>3343.9831751831302</v>
      </c>
      <c r="CQ550" s="15">
        <f ca="1">(BJ550*DCF!G$28-DCF!G$5*MAX(BJ550*DCF!G$28,0)-MAX(BJ550-BI550,0)/Inputs!$B$17)*DCF!G$6</f>
        <v>4916.3646055050312</v>
      </c>
      <c r="CR550" s="15">
        <f ca="1">(BK550*DCF!H$28-DCF!H$5*MAX(BK550*DCF!H$28,0)-MAX(BK550-BJ550,0)/Inputs!$B$17)*DCF!H$6</f>
        <v>7059.5707917286873</v>
      </c>
      <c r="CS550" s="15">
        <f ca="1">(BL550*DCF!I$28-DCF!I$5*MAX(BL550*DCF!I$28,0)-MAX(BL550-BK550,0)/Inputs!$B$17)*DCF!I$6</f>
        <v>9183.5364903128884</v>
      </c>
      <c r="CT550" s="15">
        <f ca="1">(BM550*DCF!J$28-DCF!J$5*MAX(BM550*DCF!J$28,0)-MAX(BM550-BL550,0)/Inputs!$B$17)*DCF!J$6</f>
        <v>11671.982288410629</v>
      </c>
      <c r="CU550" s="15">
        <f ca="1">(BN550*DCF!K$28-DCF!K$5*MAX(BN550*DCF!K$28,0)-MAX(BN550-BM550,0)/Inputs!$B$17)*DCF!K$6</f>
        <v>15335.360440209412</v>
      </c>
      <c r="CV550" s="15">
        <f ca="1">(BO550*DCF!L$28-DCF!L$5*MAX(BO550*DCF!L$28,0)-MAX(BO550-BN550,0)/Inputs!$B$17)*DCF!L$6</f>
        <v>19494.1116210006</v>
      </c>
      <c r="CW550" s="15">
        <f ca="1">(BP550*DCF!M$28-DCF!M$5*MAX(BP550*DCF!M$28,0)-MAX(BP550-BO550,0)/Inputs!$B$17)*DCF!M$6</f>
        <v>23725.005381492814</v>
      </c>
      <c r="CX550" s="15">
        <f ca="1">(BQ550*DCF!C$46-DCF!C$5*MAX(BQ550*DCF!C$46,0)-MAX(BQ550-Inputs!$B$20,0)/Inputs!$B$24)*DCF!C$6</f>
        <v>-1228.739496041658</v>
      </c>
      <c r="CY550" s="15">
        <f ca="1">(BR550*DCF!D$46-DCF!D$5*MAX(BR550*DCF!D$46,0)-MAX(BR550-BQ550,0)/Inputs!$B$24)*DCF!D$6</f>
        <v>-902.47886342955462</v>
      </c>
      <c r="CZ550" s="15">
        <f ca="1">(BS550*DCF!E$46-DCF!E$5*MAX(BS550*DCF!E$46,0)-MAX(BS550-BR550,0)/Inputs!$B$24)*DCF!E$6</f>
        <v>-1439.7454967510619</v>
      </c>
      <c r="DA550" s="15">
        <f ca="1">(BT550*DCF!F$46-DCF!F$5*MAX(BT550*DCF!F$46,0)-MAX(BT550-BS550,0)/Inputs!$B$24)*DCF!F$6</f>
        <v>-3899.9252543712155</v>
      </c>
      <c r="DB550" s="15">
        <f ca="1">(BU550*DCF!G$46-DCF!G$5*MAX(BU550*DCF!G$46,0)-MAX(BU550-BT550,0)/Inputs!$B$24)*DCF!G$6</f>
        <v>-3681.1063390099775</v>
      </c>
      <c r="DC550" s="15">
        <f ca="1">(BV550*DCF!H$46-DCF!H$5*MAX(BV550*DCF!H$46,0)-MAX(BV550-BU550,0)/Inputs!$B$24)*DCF!H$6</f>
        <v>-3403.0621052692327</v>
      </c>
      <c r="DD550" s="15">
        <f ca="1">(BW550*DCF!I$46-DCF!I$5*MAX(BW550*DCF!I$46,0)-MAX(BW550-BV550,0)/Inputs!$B$24)*DCF!I$6</f>
        <v>-5126.4226289732205</v>
      </c>
      <c r="DE550" s="15">
        <f ca="1">(BX550*DCF!J$46-DCF!J$5*MAX(BX550*DCF!J$46,0)-MAX(BX550-BW550,0)/Inputs!$B$24)*DCF!J$6</f>
        <v>-5227.9657780840416</v>
      </c>
      <c r="DF550" s="15">
        <f ca="1">(BY550*DCF!K$46-DCF!K$5*MAX(BY550*DCF!K$46,0)-MAX(BY550-BX550,0)/Inputs!$B$24)*DCF!K$6</f>
        <v>4688.7404741262608</v>
      </c>
      <c r="DG550" s="15">
        <f ca="1">(BZ550*DCF!L$46-DCF!L$5*MAX(BZ550*DCF!L$46,0)-MAX(BZ550-BY550,0)/Inputs!$B$24)*DCF!L$6</f>
        <v>-4040.5825033146011</v>
      </c>
      <c r="DH550" s="15">
        <f ca="1">(CA550*DCF!M$46-DCF!M$5*MAX(CA550*DCF!M$46,0)-MAX(CA550-BZ550,0)/Inputs!$B$24)*DCF!M$6</f>
        <v>1919.9770639282174</v>
      </c>
      <c r="DI550" s="15">
        <f ca="1">SUM(CB550:CL550)+BE550*DCF!M$10*(1+Inputs!$B$30)*(1-Inputs!$B$33)*(1-Inputs!$B$30/Inputs!$B$31)/(Inputs!$B$29-Inputs!$B$30)*DCF!M$6</f>
        <v>138437.46708102734</v>
      </c>
      <c r="DJ550" s="15">
        <f ca="1">SUM(CM550:CW550)+BP550*DCF!M$28*(1+Inputs!$B$30)*(1-Inputs!$B$33)*(1-Inputs!$B$30/Inputs!$B$31)/(Inputs!$B$29-Inputs!$B$30)*DCF!M$6</f>
        <v>612856.77838058199</v>
      </c>
      <c r="DK550" s="15">
        <f ca="1">SUM(CX550:DH550)+CA550*DCF!M$46*(1+Inputs!$B$30)*(1-Inputs!$B$33)*(1-Inputs!$B$30/Inputs!$B$31)/(Inputs!$B$29-Inputs!$B$30)*DCF!M$6</f>
        <v>310884.29021395918</v>
      </c>
      <c r="DM550" s="15">
        <f ca="1">DI550+DJ550+DK550+Inputs!$B$34+Inputs!$B$36-Inputs!$B$35</f>
        <v>1139029.5356755685</v>
      </c>
    </row>
    <row r="551" spans="1:117" x14ac:dyDescent="0.75">
      <c r="A551" s="11">
        <v>538</v>
      </c>
      <c r="C551" s="23">
        <f t="shared" ca="1" si="323"/>
        <v>-1.459613031317115</v>
      </c>
      <c r="D551" s="23">
        <f t="shared" ca="1" si="323"/>
        <v>1.4999282891384638</v>
      </c>
      <c r="E551" s="23">
        <f t="shared" ca="1" si="323"/>
        <v>0.46298030138554719</v>
      </c>
      <c r="F551" s="23">
        <f t="shared" ca="1" si="323"/>
        <v>1.5867635672717799</v>
      </c>
      <c r="G551" s="23">
        <f t="shared" ca="1" si="323"/>
        <v>0.19414976251606067</v>
      </c>
      <c r="H551" s="23">
        <f t="shared" ca="1" si="323"/>
        <v>-1.7874861911237887</v>
      </c>
      <c r="I551" s="23">
        <f t="shared" ca="1" si="323"/>
        <v>0.29272427856306349</v>
      </c>
      <c r="J551" s="23">
        <f t="shared" ca="1" si="323"/>
        <v>0.50689341756214679</v>
      </c>
      <c r="K551" s="23">
        <f t="shared" ca="1" si="323"/>
        <v>-0.30028825582043239</v>
      </c>
      <c r="L551" s="23">
        <f t="shared" ca="1" si="323"/>
        <v>-0.21701575299999845</v>
      </c>
      <c r="M551" s="23">
        <f t="shared" ca="1" si="323"/>
        <v>1.7623943217937892</v>
      </c>
      <c r="N551" s="23">
        <f ca="1">SQRT(Inputs!$B$38)*C551+SQRT(1-Inputs!$B$38)*_xlfn.NORM.S.INV(RAND())</f>
        <v>-1.2226946301619224</v>
      </c>
      <c r="O551" s="23">
        <f ca="1">SQRT(Inputs!$B$38)*D551+SQRT(1-Inputs!$B$38)*_xlfn.NORM.S.INV(RAND())</f>
        <v>1.3470221628983885</v>
      </c>
      <c r="P551" s="23">
        <f ca="1">SQRT(Inputs!$B$38)*E551+SQRT(1-Inputs!$B$38)*_xlfn.NORM.S.INV(RAND())</f>
        <v>1.1673824340729739</v>
      </c>
      <c r="Q551" s="23">
        <f ca="1">SQRT(Inputs!$B$38)*F551+SQRT(1-Inputs!$B$38)*_xlfn.NORM.S.INV(RAND())</f>
        <v>0.35534189773002955</v>
      </c>
      <c r="R551" s="23">
        <f ca="1">SQRT(Inputs!$B$38)*G551+SQRT(1-Inputs!$B$38)*_xlfn.NORM.S.INV(RAND())</f>
        <v>0.13737858031944267</v>
      </c>
      <c r="S551" s="23">
        <f ca="1">SQRT(Inputs!$B$38)*H551+SQRT(1-Inputs!$B$38)*_xlfn.NORM.S.INV(RAND())</f>
        <v>-0.59569917273831341</v>
      </c>
      <c r="T551" s="23">
        <f ca="1">SQRT(Inputs!$B$38)*I551+SQRT(1-Inputs!$B$38)*_xlfn.NORM.S.INV(RAND())</f>
        <v>0.57925577613423773</v>
      </c>
      <c r="U551" s="23">
        <f ca="1">SQRT(Inputs!$B$38)*J551+SQRT(1-Inputs!$B$38)*_xlfn.NORM.S.INV(RAND())</f>
        <v>-0.76649899280487344</v>
      </c>
      <c r="V551" s="23">
        <f ca="1">SQRT(Inputs!$B$38)*K551+SQRT(1-Inputs!$B$38)*_xlfn.NORM.S.INV(RAND())</f>
        <v>-0.53772401869638609</v>
      </c>
      <c r="W551" s="23">
        <f ca="1">SQRT(Inputs!$B$38)*L551+SQRT(1-Inputs!$B$38)*_xlfn.NORM.S.INV(RAND())</f>
        <v>-0.26020086074833931</v>
      </c>
      <c r="X551" s="23">
        <f ca="1">SQRT(Inputs!$B$38)*M551+SQRT(1-Inputs!$B$38)*_xlfn.NORM.S.INV(RAND())</f>
        <v>1.223129835605328</v>
      </c>
      <c r="Y551" s="23">
        <f ca="1">SQRT(Inputs!$B$38)*C551+SQRT(1-Inputs!$B$38)*_xlfn.NORM.S.INV(RAND())</f>
        <v>-1.7072496097114405</v>
      </c>
      <c r="Z551" s="23">
        <f ca="1">SQRT(Inputs!$B$38)*D551+SQRT(1-Inputs!$B$38)*_xlfn.NORM.S.INV(RAND())</f>
        <v>0.74562083334509255</v>
      </c>
      <c r="AA551" s="23">
        <f ca="1">SQRT(Inputs!$B$38)*E551+SQRT(1-Inputs!$B$38)*_xlfn.NORM.S.INV(RAND())</f>
        <v>0.55770191223525023</v>
      </c>
      <c r="AB551" s="23">
        <f ca="1">SQRT(Inputs!$B$38)*F551+SQRT(1-Inputs!$B$38)*_xlfn.NORM.S.INV(RAND())</f>
        <v>2.0394679037229588</v>
      </c>
      <c r="AC551" s="23">
        <f ca="1">SQRT(Inputs!$B$38)*G551+SQRT(1-Inputs!$B$38)*_xlfn.NORM.S.INV(RAND())</f>
        <v>3.9234858413692064E-2</v>
      </c>
      <c r="AD551" s="23">
        <f ca="1">SQRT(Inputs!$B$38)*H551+SQRT(1-Inputs!$B$38)*_xlfn.NORM.S.INV(RAND())</f>
        <v>-0.81027946266796624</v>
      </c>
      <c r="AE551" s="23">
        <f ca="1">SQRT(Inputs!$B$38)*I551+SQRT(1-Inputs!$B$38)*_xlfn.NORM.S.INV(RAND())</f>
        <v>-0.69349413663892545</v>
      </c>
      <c r="AF551" s="23">
        <f ca="1">SQRT(Inputs!$B$38)*J551+SQRT(1-Inputs!$B$38)*_xlfn.NORM.S.INV(RAND())</f>
        <v>0.2877331159387968</v>
      </c>
      <c r="AG551" s="23">
        <f ca="1">SQRT(Inputs!$B$38)*K551+SQRT(1-Inputs!$B$38)*_xlfn.NORM.S.INV(RAND())</f>
        <v>0.95059195140820441</v>
      </c>
      <c r="AH551" s="23">
        <f ca="1">SQRT(Inputs!$B$38)*L551+SQRT(1-Inputs!$B$38)*_xlfn.NORM.S.INV(RAND())</f>
        <v>0.46006226154178709</v>
      </c>
      <c r="AI551" s="23">
        <f ca="1">SQRT(Inputs!$B$38)*M551+SQRT(1-Inputs!$B$38)*_xlfn.NORM.S.INV(RAND())</f>
        <v>2.2232416473173036</v>
      </c>
      <c r="AJ551" s="23">
        <f ca="1">SQRT(Inputs!$B$38)*C551+SQRT(1-Inputs!$B$38)*_xlfn.NORM.S.INV(RAND())</f>
        <v>6.8866973923754737E-2</v>
      </c>
      <c r="AK551" s="23">
        <f ca="1">SQRT(Inputs!$B$38)*D551+SQRT(1-Inputs!$B$38)*_xlfn.NORM.S.INV(RAND())</f>
        <v>0.5489129507168452</v>
      </c>
      <c r="AL551" s="23">
        <f ca="1">SQRT(Inputs!$B$38)*E551+SQRT(1-Inputs!$B$38)*_xlfn.NORM.S.INV(RAND())</f>
        <v>0.53340979514037712</v>
      </c>
      <c r="AM551" s="23">
        <f ca="1">SQRT(Inputs!$B$38)*F551+SQRT(1-Inputs!$B$38)*_xlfn.NORM.S.INV(RAND())</f>
        <v>1.7249002463704319</v>
      </c>
      <c r="AN551" s="23">
        <f ca="1">SQRT(Inputs!$B$38)*G551+SQRT(1-Inputs!$B$38)*_xlfn.NORM.S.INV(RAND())</f>
        <v>0.3570053207735957</v>
      </c>
      <c r="AO551" s="23">
        <f ca="1">SQRT(Inputs!$B$38)*H551+SQRT(1-Inputs!$B$38)*_xlfn.NORM.S.INV(RAND())</f>
        <v>0.1906242115536293</v>
      </c>
      <c r="AP551" s="23">
        <f ca="1">SQRT(Inputs!$B$38)*I551+SQRT(1-Inputs!$B$38)*_xlfn.NORM.S.INV(RAND())</f>
        <v>0.76151392263026807</v>
      </c>
      <c r="AQ551" s="23">
        <f ca="1">SQRT(Inputs!$B$38)*J551+SQRT(1-Inputs!$B$38)*_xlfn.NORM.S.INV(RAND())</f>
        <v>0.37808737193572467</v>
      </c>
      <c r="AR551" s="23">
        <f ca="1">SQRT(Inputs!$B$38)*K551+SQRT(1-Inputs!$B$38)*_xlfn.NORM.S.INV(RAND())</f>
        <v>0.73084709396511149</v>
      </c>
      <c r="AS551" s="23">
        <f ca="1">SQRT(Inputs!$B$38)*L551+SQRT(1-Inputs!$B$38)*_xlfn.NORM.S.INV(RAND())</f>
        <v>0.57059838936855412</v>
      </c>
      <c r="AT551" s="23">
        <f ca="1">SQRT(Inputs!$B$38)*M551+SQRT(1-Inputs!$B$38)*_xlfn.NORM.S.INV(RAND())</f>
        <v>2.7877139371022217</v>
      </c>
      <c r="AU551" s="15">
        <f ca="1">Inputs!$B$6*EXP($B$8-0.5*C$5^2+C$5*N551)</f>
        <v>4071.191861544251</v>
      </c>
      <c r="AV551" s="15">
        <f t="shared" ca="1" si="292"/>
        <v>6041.027105034228</v>
      </c>
      <c r="AW551" s="15">
        <f t="shared" ca="1" si="293"/>
        <v>8622.0904941341669</v>
      </c>
      <c r="AX551" s="15">
        <f t="shared" ca="1" si="294"/>
        <v>11004.556752594952</v>
      </c>
      <c r="AY551" s="15">
        <f t="shared" ca="1" si="295"/>
        <v>13666.204690590541</v>
      </c>
      <c r="AZ551" s="15">
        <f t="shared" ca="1" si="296"/>
        <v>15652.910432675675</v>
      </c>
      <c r="BA551" s="15">
        <f t="shared" ca="1" si="297"/>
        <v>20352.359773270622</v>
      </c>
      <c r="BB551" s="15">
        <f t="shared" ca="1" si="298"/>
        <v>23075.575055989277</v>
      </c>
      <c r="BC551" s="15">
        <f t="shared" ca="1" si="299"/>
        <v>26832.164581894143</v>
      </c>
      <c r="BD551" s="15">
        <f t="shared" ca="1" si="300"/>
        <v>32081.568040762249</v>
      </c>
      <c r="BE551" s="15">
        <f t="shared" ca="1" si="301"/>
        <v>43944.566515380036</v>
      </c>
      <c r="BF551" s="15">
        <f ca="1">Inputs!$B$13*EXP($B$9-0.5*C$6^2+C$6*Y551)</f>
        <v>9859.6991913633574</v>
      </c>
      <c r="BG551" s="15">
        <f t="shared" ca="1" si="302"/>
        <v>13746.825944946295</v>
      </c>
      <c r="BH551" s="15">
        <f t="shared" ca="1" si="303"/>
        <v>18423.836311508745</v>
      </c>
      <c r="BI551" s="15">
        <f t="shared" ca="1" si="304"/>
        <v>30870.658745036344</v>
      </c>
      <c r="BJ551" s="15">
        <f t="shared" ca="1" si="305"/>
        <v>38060.058982059665</v>
      </c>
      <c r="BK551" s="15">
        <f t="shared" ca="1" si="306"/>
        <v>41832.621721873824</v>
      </c>
      <c r="BL551" s="15">
        <f t="shared" ca="1" si="307"/>
        <v>46969.62402054984</v>
      </c>
      <c r="BM551" s="15">
        <f t="shared" ca="1" si="308"/>
        <v>59836.863066402162</v>
      </c>
      <c r="BN551" s="15">
        <f t="shared" ca="1" si="309"/>
        <v>82471.210994924535</v>
      </c>
      <c r="BO551" s="15">
        <f t="shared" ca="1" si="310"/>
        <v>107046.55094982899</v>
      </c>
      <c r="BP551" s="15">
        <f t="shared" ca="1" si="311"/>
        <v>169495.03946935228</v>
      </c>
      <c r="BQ551" s="15">
        <f ca="1">Inputs!$B$20*EXP($B$10-0.5*C$7^2+C$7*AJ551)</f>
        <v>4395.5792947873952</v>
      </c>
      <c r="BR551" s="15">
        <f t="shared" ca="1" si="312"/>
        <v>7100.0699057282272</v>
      </c>
      <c r="BS551" s="15">
        <f t="shared" ca="1" si="313"/>
        <v>11332.432751097012</v>
      </c>
      <c r="BT551" s="15">
        <f t="shared" ca="1" si="314"/>
        <v>24566.080865556534</v>
      </c>
      <c r="BU551" s="15">
        <f t="shared" ca="1" si="315"/>
        <v>37117.425011558735</v>
      </c>
      <c r="BV551" s="15">
        <f t="shared" ca="1" si="316"/>
        <v>53907.209538175164</v>
      </c>
      <c r="BW551" s="15">
        <f t="shared" ca="1" si="317"/>
        <v>88380.417193371031</v>
      </c>
      <c r="BX551" s="15">
        <f t="shared" ca="1" si="318"/>
        <v>133348.00221374677</v>
      </c>
      <c r="BY551" s="15">
        <f t="shared" ca="1" si="319"/>
        <v>214884.11049726172</v>
      </c>
      <c r="BZ551" s="15">
        <f t="shared" ca="1" si="320"/>
        <v>334858.06566898822</v>
      </c>
      <c r="CA551" s="15">
        <f t="shared" ca="1" si="321"/>
        <v>771940.12623478263</v>
      </c>
      <c r="CB551" s="15">
        <f ca="1">(AU551*DCF!C$10-DCF!C$5*MAX(AU551*DCF!C$10,0)-MAX(AU551-Inputs!$B$6,0)/Inputs!$B$10)*DCF!C$6</f>
        <v>1045.5191818960145</v>
      </c>
      <c r="CC551" s="15">
        <f ca="1">(AV551*DCF!D$10-DCF!D$5*MAX(AV551*DCF!D$10,0)-MAX(AV551-AU551,0)/Inputs!$B$10)*DCF!D$6</f>
        <v>992.16666036252525</v>
      </c>
      <c r="CD551" s="15">
        <f ca="1">(AW551*DCF!E$10-DCF!E$5*MAX(AW551*DCF!E$10,0)-MAX(AW551-AV551,0)/Inputs!$B$10)*DCF!E$6</f>
        <v>1409.3410815767684</v>
      </c>
      <c r="CE551" s="15">
        <f ca="1">(AX551*DCF!F$10-DCF!F$5*MAX(AX551*DCF!F$10,0)-MAX(AX551-AW551,0)/Inputs!$B$10)*DCF!F$6</f>
        <v>1906.5450411943336</v>
      </c>
      <c r="CF551" s="15">
        <f ca="1">(AY551*DCF!G$10-DCF!G$5*MAX(AY551*DCF!G$10,0)-MAX(AY551-AX551,0)/Inputs!$B$10)*DCF!G$6</f>
        <v>2304.1680131536732</v>
      </c>
      <c r="CG551" s="15">
        <f ca="1">(AZ551*DCF!H$10-DCF!H$5*MAX(AZ551*DCF!H$10,0)-MAX(AZ551-AY551,0)/Inputs!$B$10)*DCF!H$6</f>
        <v>2686.2485671368595</v>
      </c>
      <c r="CH551" s="15">
        <f ca="1">(BA551*DCF!I$10-DCF!I$5*MAX(BA551*DCF!I$10,0)-MAX(BA551-AZ551,0)/Inputs!$B$10)*DCF!I$6</f>
        <v>2946.7593285507496</v>
      </c>
      <c r="CI551" s="15">
        <f ca="1">(BB551*DCF!J$10-DCF!J$5*MAX(BB551*DCF!J$10,0)-MAX(BB551-BA551,0)/Inputs!$B$10)*DCF!J$6</f>
        <v>3547.163821316341</v>
      </c>
      <c r="CJ551" s="15">
        <f ca="1">(BC551*DCF!K$10-DCF!K$5*MAX(BC551*DCF!K$10,0)-MAX(BC551-BB551,0)/Inputs!$B$10)*DCF!K$6</f>
        <v>3793.6822228163924</v>
      </c>
      <c r="CK551" s="15">
        <f ca="1">(BD551*DCF!L$10-DCF!L$5*MAX(BD551*DCF!L$10,0)-MAX(BD551-BC551,0)/Inputs!$B$10)*DCF!L$6</f>
        <v>4159.6776601134125</v>
      </c>
      <c r="CL551" s="15">
        <f ca="1">(BE551*DCF!M$10-DCF!M$5*MAX(BE551*DCF!M$10,0)-MAX(BE551-BD551,0)/Inputs!$B$10)*DCF!M$6</f>
        <v>4783.984793558493</v>
      </c>
      <c r="CM551" s="15">
        <f ca="1">(BF551*DCF!C$28-DCF!C$5*MAX(BF551*DCF!C$28,0)-MAX(BF551-Inputs!$B$13,0)/Inputs!$B$17)*DCF!C$6</f>
        <v>3009.1155320348148</v>
      </c>
      <c r="CN551" s="15">
        <f ca="1">(BG551*DCF!D$28-DCF!D$5*MAX(BG551*DCF!D$28,0)-MAX(BG551-BF551,0)/Inputs!$B$17)*DCF!D$6</f>
        <v>3219.4549351374285</v>
      </c>
      <c r="CO551" s="15">
        <f ca="1">(BH551*DCF!E$28-DCF!E$5*MAX(BH551*DCF!E$28,0)-MAX(BH551-BG551,0)/Inputs!$B$17)*DCF!E$6</f>
        <v>4296.1841411985215</v>
      </c>
      <c r="CP551" s="15">
        <f ca="1">(BI551*DCF!F$28-DCF!F$5*MAX(BI551*DCF!F$28,0)-MAX(BI551-BH551,0)/Inputs!$B$17)*DCF!F$6</f>
        <v>6114.4299284408107</v>
      </c>
      <c r="CQ551" s="15">
        <f ca="1">(BJ551*DCF!G$28-DCF!G$5*MAX(BJ551*DCF!G$28,0)-MAX(BJ551-BI551,0)/Inputs!$B$17)*DCF!G$6</f>
        <v>8665.7849664657515</v>
      </c>
      <c r="CR551" s="15">
        <f ca="1">(BK551*DCF!H$28-DCF!H$5*MAX(BK551*DCF!H$28,0)-MAX(BK551-BJ551,0)/Inputs!$B$17)*DCF!H$6</f>
        <v>9759.5185015032494</v>
      </c>
      <c r="CS551" s="15">
        <f ca="1">(BL551*DCF!I$28-DCF!I$5*MAX(BL551*DCF!I$28,0)-MAX(BL551-BK551,0)/Inputs!$B$17)*DCF!I$6</f>
        <v>10307.732423671639</v>
      </c>
      <c r="CT551" s="15">
        <f ca="1">(BM551*DCF!J$28-DCF!J$5*MAX(BM551*DCF!J$28,0)-MAX(BM551-BL551,0)/Inputs!$B$17)*DCF!J$6</f>
        <v>11642.497119033507</v>
      </c>
      <c r="CU551" s="15">
        <f ca="1">(BN551*DCF!K$28-DCF!K$5*MAX(BN551*DCF!K$28,0)-MAX(BN551-BM551,0)/Inputs!$B$17)*DCF!K$6</f>
        <v>14644.130834171947</v>
      </c>
      <c r="CV551" s="15">
        <f ca="1">(BO551*DCF!L$28-DCF!L$5*MAX(BO551*DCF!L$28,0)-MAX(BO551-BN551,0)/Inputs!$B$17)*DCF!L$6</f>
        <v>18577.293113138789</v>
      </c>
      <c r="CW551" s="15">
        <f ca="1">(BP551*DCF!M$28-DCF!M$5*MAX(BP551*DCF!M$28,0)-MAX(BP551-BO551,0)/Inputs!$B$17)*DCF!M$6</f>
        <v>25362.967959092963</v>
      </c>
      <c r="CX551" s="15">
        <f ca="1">(BQ551*DCF!C$46-DCF!C$5*MAX(BQ551*DCF!C$46,0)-MAX(BQ551-Inputs!$B$20,0)/Inputs!$B$24)*DCF!C$6</f>
        <v>-1566.9140610536224</v>
      </c>
      <c r="CY551" s="15">
        <f ca="1">(BR551*DCF!D$46-DCF!D$5*MAX(BR551*DCF!D$46,0)-MAX(BR551-BQ551,0)/Inputs!$B$24)*DCF!D$6</f>
        <v>-2365.8000515153944</v>
      </c>
      <c r="CZ551" s="15">
        <f ca="1">(BS551*DCF!E$46-DCF!E$5*MAX(BS551*DCF!E$46,0)-MAX(BS551-BR551,0)/Inputs!$B$24)*DCF!E$6</f>
        <v>-3008.3608226011447</v>
      </c>
      <c r="DA551" s="15">
        <f ca="1">(BT551*DCF!F$46-DCF!F$5*MAX(BT551*DCF!F$46,0)-MAX(BT551-BS551,0)/Inputs!$B$24)*DCF!F$6</f>
        <v>-6607.846953245562</v>
      </c>
      <c r="DB551" s="15">
        <f ca="1">(BU551*DCF!G$46-DCF!G$5*MAX(BU551*DCF!G$46,0)-MAX(BU551-BT551,0)/Inputs!$B$24)*DCF!G$6</f>
        <v>-5470.5810287458316</v>
      </c>
      <c r="DC551" s="15">
        <f ca="1">(BV551*DCF!H$46-DCF!H$5*MAX(BV551*DCF!H$46,0)-MAX(BV551-BU551,0)/Inputs!$B$24)*DCF!H$6</f>
        <v>-5217.3226689294788</v>
      </c>
      <c r="DD551" s="15">
        <f ca="1">(BW551*DCF!I$46-DCF!I$5*MAX(BW551*DCF!I$46,0)-MAX(BW551-BV551,0)/Inputs!$B$24)*DCF!I$6</f>
        <v>-7854.7443141396989</v>
      </c>
      <c r="DE551" s="15">
        <f ca="1">(BX551*DCF!J$46-DCF!J$5*MAX(BX551*DCF!J$46,0)-MAX(BX551-BW551,0)/Inputs!$B$24)*DCF!J$6</f>
        <v>-6331.0890479219006</v>
      </c>
      <c r="DF551" s="15">
        <f ca="1">(BY551*DCF!K$46-DCF!K$5*MAX(BY551*DCF!K$46,0)-MAX(BY551-BX551,0)/Inputs!$B$24)*DCF!K$6</f>
        <v>-7699.2777050364266</v>
      </c>
      <c r="DG551" s="15">
        <f ca="1">(BZ551*DCF!L$46-DCF!L$5*MAX(BZ551*DCF!L$46,0)-MAX(BZ551-BY551,0)/Inputs!$B$24)*DCF!L$6</f>
        <v>-4003.3143532480967</v>
      </c>
      <c r="DH551" s="15">
        <f ca="1">(CA551*DCF!M$46-DCF!M$5*MAX(CA551*DCF!M$46,0)-MAX(CA551-BZ551,0)/Inputs!$B$24)*DCF!M$6</f>
        <v>-30857.638429746297</v>
      </c>
      <c r="DI551" s="15">
        <f ca="1">SUM(CB551:CL551)+BE551*DCF!M$10*(1+Inputs!$B$30)*(1-Inputs!$B$33)*(1-Inputs!$B$30/Inputs!$B$31)/(Inputs!$B$29-Inputs!$B$30)*DCF!M$6</f>
        <v>151873.56609071136</v>
      </c>
      <c r="DJ551" s="15">
        <f ca="1">SUM(CM551:CW551)+BP551*DCF!M$28*(1+Inputs!$B$30)*(1-Inputs!$B$33)*(1-Inputs!$B$30/Inputs!$B$31)/(Inputs!$B$29-Inputs!$B$30)*DCF!M$6</f>
        <v>744541.69103131606</v>
      </c>
      <c r="DK551" s="15">
        <f ca="1">SUM(CX551:DH551)+CA551*DCF!M$46*(1+Inputs!$B$30)*(1-Inputs!$B$33)*(1-Inputs!$B$30/Inputs!$B$31)/(Inputs!$B$29-Inputs!$B$30)*DCF!M$6</f>
        <v>1112527.9878764849</v>
      </c>
      <c r="DM551" s="15">
        <f ca="1">DI551+DJ551+DK551+Inputs!$B$34+Inputs!$B$36-Inputs!$B$35</f>
        <v>2085794.2449985123</v>
      </c>
    </row>
    <row r="552" spans="1:117" x14ac:dyDescent="0.75">
      <c r="A552" s="11">
        <v>539</v>
      </c>
      <c r="C552" s="23">
        <f t="shared" ca="1" si="323"/>
        <v>-0.34316672688218242</v>
      </c>
      <c r="D552" s="23">
        <f t="shared" ca="1" si="323"/>
        <v>1.7502712472955539</v>
      </c>
      <c r="E552" s="23">
        <f t="shared" ca="1" si="323"/>
        <v>-0.68363906661214158</v>
      </c>
      <c r="F552" s="23">
        <f t="shared" ca="1" si="323"/>
        <v>-1.4471098459286431</v>
      </c>
      <c r="G552" s="23">
        <f t="shared" ca="1" si="323"/>
        <v>-0.56465090047346855</v>
      </c>
      <c r="H552" s="23">
        <f t="shared" ca="1" si="323"/>
        <v>-1.0280008227650288</v>
      </c>
      <c r="I552" s="23">
        <f t="shared" ca="1" si="323"/>
        <v>-0.888584900846768</v>
      </c>
      <c r="J552" s="23">
        <f t="shared" ca="1" si="323"/>
        <v>-1.3802082256102579</v>
      </c>
      <c r="K552" s="23">
        <f t="shared" ca="1" si="323"/>
        <v>1.6654016304985555</v>
      </c>
      <c r="L552" s="23">
        <f t="shared" ca="1" si="323"/>
        <v>-1.4602285584372086</v>
      </c>
      <c r="M552" s="23">
        <f t="shared" ca="1" si="323"/>
        <v>0.78767157157202339</v>
      </c>
      <c r="N552" s="23">
        <f ca="1">SQRT(Inputs!$B$38)*C552+SQRT(1-Inputs!$B$38)*_xlfn.NORM.S.INV(RAND())</f>
        <v>-1.213174699788554</v>
      </c>
      <c r="O552" s="23">
        <f ca="1">SQRT(Inputs!$B$38)*D552+SQRT(1-Inputs!$B$38)*_xlfn.NORM.S.INV(RAND())</f>
        <v>0.7655641665124302</v>
      </c>
      <c r="P552" s="23">
        <f ca="1">SQRT(Inputs!$B$38)*E552+SQRT(1-Inputs!$B$38)*_xlfn.NORM.S.INV(RAND())</f>
        <v>-0.75033758822125229</v>
      </c>
      <c r="Q552" s="23">
        <f ca="1">SQRT(Inputs!$B$38)*F552+SQRT(1-Inputs!$B$38)*_xlfn.NORM.S.INV(RAND())</f>
        <v>-0.59367391530737312</v>
      </c>
      <c r="R552" s="23">
        <f ca="1">SQRT(Inputs!$B$38)*G552+SQRT(1-Inputs!$B$38)*_xlfn.NORM.S.INV(RAND())</f>
        <v>3.8081564003411283E-2</v>
      </c>
      <c r="S552" s="23">
        <f ca="1">SQRT(Inputs!$B$38)*H552+SQRT(1-Inputs!$B$38)*_xlfn.NORM.S.INV(RAND())</f>
        <v>-2.3383810646094143</v>
      </c>
      <c r="T552" s="23">
        <f ca="1">SQRT(Inputs!$B$38)*I552+SQRT(1-Inputs!$B$38)*_xlfn.NORM.S.INV(RAND())</f>
        <v>-0.11710759460619907</v>
      </c>
      <c r="U552" s="23">
        <f ca="1">SQRT(Inputs!$B$38)*J552+SQRT(1-Inputs!$B$38)*_xlfn.NORM.S.INV(RAND())</f>
        <v>-1.4714614166990656</v>
      </c>
      <c r="V552" s="23">
        <f ca="1">SQRT(Inputs!$B$38)*K552+SQRT(1-Inputs!$B$38)*_xlfn.NORM.S.INV(RAND())</f>
        <v>1.1926884303701075</v>
      </c>
      <c r="W552" s="23">
        <f ca="1">SQRT(Inputs!$B$38)*L552+SQRT(1-Inputs!$B$38)*_xlfn.NORM.S.INV(RAND())</f>
        <v>-2.8413377962716764</v>
      </c>
      <c r="X552" s="23">
        <f ca="1">SQRT(Inputs!$B$38)*M552+SQRT(1-Inputs!$B$38)*_xlfn.NORM.S.INV(RAND())</f>
        <v>0.7242257689907603</v>
      </c>
      <c r="Y552" s="23">
        <f ca="1">SQRT(Inputs!$B$38)*C552+SQRT(1-Inputs!$B$38)*_xlfn.NORM.S.INV(RAND())</f>
        <v>-3.1053897215017612E-2</v>
      </c>
      <c r="Z552" s="23">
        <f ca="1">SQRT(Inputs!$B$38)*D552+SQRT(1-Inputs!$B$38)*_xlfn.NORM.S.INV(RAND())</f>
        <v>1.0002529166034868</v>
      </c>
      <c r="AA552" s="23">
        <f ca="1">SQRT(Inputs!$B$38)*E552+SQRT(1-Inputs!$B$38)*_xlfn.NORM.S.INV(RAND())</f>
        <v>-1.4343735463703466</v>
      </c>
      <c r="AB552" s="23">
        <f ca="1">SQRT(Inputs!$B$38)*F552+SQRT(1-Inputs!$B$38)*_xlfn.NORM.S.INV(RAND())</f>
        <v>-1.1661961609903295</v>
      </c>
      <c r="AC552" s="23">
        <f ca="1">SQRT(Inputs!$B$38)*G552+SQRT(1-Inputs!$B$38)*_xlfn.NORM.S.INV(RAND())</f>
        <v>-0.54505368395099318</v>
      </c>
      <c r="AD552" s="23">
        <f ca="1">SQRT(Inputs!$B$38)*H552+SQRT(1-Inputs!$B$38)*_xlfn.NORM.S.INV(RAND())</f>
        <v>-0.67758689667331129</v>
      </c>
      <c r="AE552" s="23">
        <f ca="1">SQRT(Inputs!$B$38)*I552+SQRT(1-Inputs!$B$38)*_xlfn.NORM.S.INV(RAND())</f>
        <v>-0.84498188591921664</v>
      </c>
      <c r="AF552" s="23">
        <f ca="1">SQRT(Inputs!$B$38)*J552+SQRT(1-Inputs!$B$38)*_xlfn.NORM.S.INV(RAND())</f>
        <v>-0.12139223377258046</v>
      </c>
      <c r="AG552" s="23">
        <f ca="1">SQRT(Inputs!$B$38)*K552+SQRT(1-Inputs!$B$38)*_xlfn.NORM.S.INV(RAND())</f>
        <v>0.98622193460977092</v>
      </c>
      <c r="AH552" s="23">
        <f ca="1">SQRT(Inputs!$B$38)*L552+SQRT(1-Inputs!$B$38)*_xlfn.NORM.S.INV(RAND())</f>
        <v>-0.34064594065110454</v>
      </c>
      <c r="AI552" s="23">
        <f ca="1">SQRT(Inputs!$B$38)*M552+SQRT(1-Inputs!$B$38)*_xlfn.NORM.S.INV(RAND())</f>
        <v>-0.69699566971375937</v>
      </c>
      <c r="AJ552" s="23">
        <f ca="1">SQRT(Inputs!$B$38)*C552+SQRT(1-Inputs!$B$38)*_xlfn.NORM.S.INV(RAND())</f>
        <v>-0.10573420855105793</v>
      </c>
      <c r="AK552" s="23">
        <f ca="1">SQRT(Inputs!$B$38)*D552+SQRT(1-Inputs!$B$38)*_xlfn.NORM.S.INV(RAND())</f>
        <v>0.55802631078134468</v>
      </c>
      <c r="AL552" s="23">
        <f ca="1">SQRT(Inputs!$B$38)*E552+SQRT(1-Inputs!$B$38)*_xlfn.NORM.S.INV(RAND())</f>
        <v>0.78077345112799912</v>
      </c>
      <c r="AM552" s="23">
        <f ca="1">SQRT(Inputs!$B$38)*F552+SQRT(1-Inputs!$B$38)*_xlfn.NORM.S.INV(RAND())</f>
        <v>-0.14637204247107793</v>
      </c>
      <c r="AN552" s="23">
        <f ca="1">SQRT(Inputs!$B$38)*G552+SQRT(1-Inputs!$B$38)*_xlfn.NORM.S.INV(RAND())</f>
        <v>1.2805809321704233</v>
      </c>
      <c r="AO552" s="23">
        <f ca="1">SQRT(Inputs!$B$38)*H552+SQRT(1-Inputs!$B$38)*_xlfn.NORM.S.INV(RAND())</f>
        <v>0.56170778696269019</v>
      </c>
      <c r="AP552" s="23">
        <f ca="1">SQRT(Inputs!$B$38)*I552+SQRT(1-Inputs!$B$38)*_xlfn.NORM.S.INV(RAND())</f>
        <v>-0.55605313507344922</v>
      </c>
      <c r="AQ552" s="23">
        <f ca="1">SQRT(Inputs!$B$38)*J552+SQRT(1-Inputs!$B$38)*_xlfn.NORM.S.INV(RAND())</f>
        <v>-0.2756382809191924</v>
      </c>
      <c r="AR552" s="23">
        <f ca="1">SQRT(Inputs!$B$38)*K552+SQRT(1-Inputs!$B$38)*_xlfn.NORM.S.INV(RAND())</f>
        <v>1.5609528389233072</v>
      </c>
      <c r="AS552" s="23">
        <f ca="1">SQRT(Inputs!$B$38)*L552+SQRT(1-Inputs!$B$38)*_xlfn.NORM.S.INV(RAND())</f>
        <v>-0.64106070337984145</v>
      </c>
      <c r="AT552" s="23">
        <f ca="1">SQRT(Inputs!$B$38)*M552+SQRT(1-Inputs!$B$38)*_xlfn.NORM.S.INV(RAND())</f>
        <v>0.68899776268230684</v>
      </c>
      <c r="AU552" s="15">
        <f ca="1">Inputs!$B$6*EXP($B$8-0.5*C$5^2+C$5*N552)</f>
        <v>4077.4704877837316</v>
      </c>
      <c r="AV552" s="15">
        <f t="shared" ca="1" si="292"/>
        <v>5554.5762280223344</v>
      </c>
      <c r="AW552" s="15">
        <f t="shared" ca="1" si="293"/>
        <v>6120.9134964718214</v>
      </c>
      <c r="AX552" s="15">
        <f t="shared" ca="1" si="294"/>
        <v>6938.8074356823527</v>
      </c>
      <c r="AY552" s="15">
        <f t="shared" ca="1" si="295"/>
        <v>8517.7290612205052</v>
      </c>
      <c r="AZ552" s="15">
        <f t="shared" ca="1" si="296"/>
        <v>8052.4592159893264</v>
      </c>
      <c r="BA552" s="15">
        <f t="shared" ca="1" si="297"/>
        <v>9734.1113749142532</v>
      </c>
      <c r="BB552" s="15">
        <f t="shared" ca="1" si="298"/>
        <v>10283.94817609991</v>
      </c>
      <c r="BC552" s="15">
        <f t="shared" ca="1" si="299"/>
        <v>14132.080263626382</v>
      </c>
      <c r="BD552" s="15">
        <f t="shared" ca="1" si="300"/>
        <v>13272.6414979659</v>
      </c>
      <c r="BE552" s="15">
        <f t="shared" ca="1" si="301"/>
        <v>17372.906123000463</v>
      </c>
      <c r="BF552" s="15">
        <f ca="1">Inputs!$B$13*EXP($B$9-0.5*C$6^2+C$6*Y552)</f>
        <v>13746.133557937706</v>
      </c>
      <c r="BG552" s="15">
        <f t="shared" ca="1" si="302"/>
        <v>20066.570932009723</v>
      </c>
      <c r="BH552" s="15">
        <f t="shared" ca="1" si="303"/>
        <v>19326.789004399823</v>
      </c>
      <c r="BI552" s="15">
        <f t="shared" ca="1" si="304"/>
        <v>19771.449098960256</v>
      </c>
      <c r="BJ552" s="15">
        <f t="shared" ca="1" si="305"/>
        <v>22407.048689617815</v>
      </c>
      <c r="BK552" s="15">
        <f t="shared" ca="1" si="306"/>
        <v>25077.018649966827</v>
      </c>
      <c r="BL552" s="15">
        <f t="shared" ca="1" si="307"/>
        <v>27609.086128138308</v>
      </c>
      <c r="BM552" s="15">
        <f t="shared" ca="1" si="308"/>
        <v>33429.57837010712</v>
      </c>
      <c r="BN552" s="15">
        <f t="shared" ca="1" si="309"/>
        <v>46272.05441306081</v>
      </c>
      <c r="BO552" s="15">
        <f t="shared" ca="1" si="310"/>
        <v>54722.678119040385</v>
      </c>
      <c r="BP552" s="15">
        <f t="shared" ca="1" si="311"/>
        <v>62239.24602274513</v>
      </c>
      <c r="BQ552" s="15">
        <f ca="1">Inputs!$B$20*EXP($B$10-0.5*C$7^2+C$7*AJ552)</f>
        <v>4131.6271538461924</v>
      </c>
      <c r="BR552" s="15">
        <f t="shared" ca="1" si="312"/>
        <v>6693.0577606818078</v>
      </c>
      <c r="BS552" s="15">
        <f t="shared" ca="1" si="313"/>
        <v>11469.353159746659</v>
      </c>
      <c r="BT552" s="15">
        <f t="shared" ca="1" si="314"/>
        <v>15218.037129256025</v>
      </c>
      <c r="BU552" s="15">
        <f t="shared" ca="1" si="315"/>
        <v>28751.177144687535</v>
      </c>
      <c r="BV552" s="15">
        <f t="shared" ca="1" si="316"/>
        <v>45397.679598068011</v>
      </c>
      <c r="BW552" s="15">
        <f t="shared" ca="1" si="317"/>
        <v>56316.362268559053</v>
      </c>
      <c r="BX552" s="15">
        <f t="shared" ca="1" si="318"/>
        <v>74532.993045617855</v>
      </c>
      <c r="BY552" s="15">
        <f t="shared" ca="1" si="319"/>
        <v>140779.97784751619</v>
      </c>
      <c r="BZ552" s="15">
        <f t="shared" ca="1" si="320"/>
        <v>175574.28082099004</v>
      </c>
      <c r="CA552" s="15">
        <f t="shared" ca="1" si="321"/>
        <v>278751.00201243896</v>
      </c>
      <c r="CB552" s="15">
        <f ca="1">(AU552*DCF!C$10-DCF!C$5*MAX(AU552*DCF!C$10,0)-MAX(AU552-Inputs!$B$6,0)/Inputs!$B$10)*DCF!C$6</f>
        <v>1047.1315903485217</v>
      </c>
      <c r="CC552" s="15">
        <f ca="1">(AV552*DCF!D$10-DCF!D$5*MAX(AV552*DCF!D$10,0)-MAX(AV552-AU552,0)/Inputs!$B$10)*DCF!D$6</f>
        <v>993.73674840804301</v>
      </c>
      <c r="CD552" s="15">
        <f ca="1">(AW552*DCF!E$10-DCF!E$5*MAX(AW552*DCF!E$10,0)-MAX(AW552-AV552,0)/Inputs!$B$10)*DCF!E$6</f>
        <v>1285.6588837619715</v>
      </c>
      <c r="CE552" s="15">
        <f ca="1">(AX552*DCF!F$10-DCF!F$5*MAX(AX552*DCF!F$10,0)-MAX(AX552-AW552,0)/Inputs!$B$10)*DCF!F$6</f>
        <v>1344.5471541676591</v>
      </c>
      <c r="CF552" s="15">
        <f ca="1">(AY552*DCF!G$10-DCF!G$5*MAX(AY552*DCF!G$10,0)-MAX(AY552-AX552,0)/Inputs!$B$10)*DCF!G$6</f>
        <v>1451.495582819301</v>
      </c>
      <c r="CG552" s="15">
        <f ca="1">(AZ552*DCF!H$10-DCF!H$5*MAX(AZ552*DCF!H$10,0)-MAX(AZ552-AY552,0)/Inputs!$B$10)*DCF!H$6</f>
        <v>1563.3907326679005</v>
      </c>
      <c r="CH552" s="15">
        <f ca="1">(BA552*DCF!I$10-DCF!I$5*MAX(BA552*DCF!I$10,0)-MAX(BA552-AZ552,0)/Inputs!$B$10)*DCF!I$6</f>
        <v>1502.2171729018385</v>
      </c>
      <c r="CI552" s="15">
        <f ca="1">(BB552*DCF!J$10-DCF!J$5*MAX(BB552*DCF!J$10,0)-MAX(BB552-BA552,0)/Inputs!$B$10)*DCF!J$6</f>
        <v>1681.4306624776762</v>
      </c>
      <c r="CJ552" s="15">
        <f ca="1">(BC552*DCF!K$10-DCF!K$5*MAX(BC552*DCF!K$10,0)-MAX(BC552-BB552,0)/Inputs!$B$10)*DCF!K$6</f>
        <v>1736.3580470085051</v>
      </c>
      <c r="CK552" s="15">
        <f ca="1">(BD552*DCF!L$10-DCF!L$5*MAX(BD552*DCF!L$10,0)-MAX(BD552-BC552,0)/Inputs!$B$10)*DCF!L$6</f>
        <v>2001.7667300113137</v>
      </c>
      <c r="CL552" s="15">
        <f ca="1">(BE552*DCF!M$10-DCF!M$5*MAX(BE552*DCF!M$10,0)-MAX(BE552-BD552,0)/Inputs!$B$10)*DCF!M$6</f>
        <v>1961.7213355245678</v>
      </c>
      <c r="CM552" s="15">
        <f ca="1">(BF552*DCF!C$28-DCF!C$5*MAX(BF552*DCF!C$28,0)-MAX(BF552-Inputs!$B$13,0)/Inputs!$B$17)*DCF!C$6</f>
        <v>3650.3952730398646</v>
      </c>
      <c r="CN552" s="15">
        <f ca="1">(BG552*DCF!D$28-DCF!D$5*MAX(BG552*DCF!D$28,0)-MAX(BG552-BF552,0)/Inputs!$B$17)*DCF!D$6</f>
        <v>4561.6288695022777</v>
      </c>
      <c r="CO552" s="15">
        <f ca="1">(BH552*DCF!E$28-DCF!E$5*MAX(BH552*DCF!E$28,0)-MAX(BH552-BG552,0)/Inputs!$B$17)*DCF!E$6</f>
        <v>5473.6907874213566</v>
      </c>
      <c r="CP552" s="15">
        <f ca="1">(BI552*DCF!F$28-DCF!F$5*MAX(BI552*DCF!F$28,0)-MAX(BI552-BH552,0)/Inputs!$B$17)*DCF!F$6</f>
        <v>5286.4702347423217</v>
      </c>
      <c r="CQ552" s="15">
        <f ca="1">(BJ552*DCF!G$28-DCF!G$5*MAX(BJ552*DCF!G$28,0)-MAX(BJ552-BI552,0)/Inputs!$B$17)*DCF!G$6</f>
        <v>5370.3969697060966</v>
      </c>
      <c r="CR552" s="15">
        <f ca="1">(BK552*DCF!H$28-DCF!H$5*MAX(BK552*DCF!H$28,0)-MAX(BK552-BJ552,0)/Inputs!$B$17)*DCF!H$6</f>
        <v>5786.9849770667361</v>
      </c>
      <c r="CS552" s="15">
        <f ca="1">(BL552*DCF!I$28-DCF!I$5*MAX(BL552*DCF!I$28,0)-MAX(BL552-BK552,0)/Inputs!$B$17)*DCF!I$6</f>
        <v>6128.9311452436723</v>
      </c>
      <c r="CT552" s="15">
        <f ca="1">(BM552*DCF!J$28-DCF!J$5*MAX(BM552*DCF!J$28,0)-MAX(BM552-BL552,0)/Inputs!$B$17)*DCF!J$6</f>
        <v>6685.8214559078133</v>
      </c>
      <c r="CU552" s="15">
        <f ca="1">(BN552*DCF!K$28-DCF!K$5*MAX(BN552*DCF!K$28,0)-MAX(BN552-BM552,0)/Inputs!$B$17)*DCF!K$6</f>
        <v>8198.8497942102531</v>
      </c>
      <c r="CV552" s="15">
        <f ca="1">(BO552*DCF!L$28-DCF!L$5*MAX(BO552*DCF!L$28,0)-MAX(BO552-BN552,0)/Inputs!$B$17)*DCF!L$6</f>
        <v>9962.1207432183473</v>
      </c>
      <c r="CW552" s="15">
        <f ca="1">(BP552*DCF!M$28-DCF!M$5*MAX(BP552*DCF!M$28,0)-MAX(BP552-BO552,0)/Inputs!$B$17)*DCF!M$6</f>
        <v>10924.65760263188</v>
      </c>
      <c r="CX552" s="15">
        <f ca="1">(BQ552*DCF!C$46-DCF!C$5*MAX(BQ552*DCF!C$46,0)-MAX(BQ552-Inputs!$B$20,0)/Inputs!$B$24)*DCF!C$6</f>
        <v>-1384.0372890389324</v>
      </c>
      <c r="CY552" s="15">
        <f ca="1">(BR552*DCF!D$46-DCF!D$5*MAX(BR552*DCF!D$46,0)-MAX(BR552-BQ552,0)/Inputs!$B$24)*DCF!D$6</f>
        <v>-2235.2900537560445</v>
      </c>
      <c r="CZ552" s="15">
        <f ca="1">(BS552*DCF!E$46-DCF!E$5*MAX(BS552*DCF!E$46,0)-MAX(BS552-BR552,0)/Inputs!$B$24)*DCF!E$6</f>
        <v>-3238.9551377609146</v>
      </c>
      <c r="DA552" s="15">
        <f ca="1">(BT552*DCF!F$46-DCF!F$5*MAX(BT552*DCF!F$46,0)-MAX(BT552-BS552,0)/Inputs!$B$24)*DCF!F$6</f>
        <v>-2473.2880177613006</v>
      </c>
      <c r="DB552" s="15">
        <f ca="1">(BU552*DCF!G$46-DCF!G$5*MAX(BU552*DCF!G$46,0)-MAX(BU552-BT552,0)/Inputs!$B$24)*DCF!G$6</f>
        <v>-5519.413712749928</v>
      </c>
      <c r="DC552" s="15">
        <f ca="1">(BV552*DCF!H$46-DCF!H$5*MAX(BV552*DCF!H$46,0)-MAX(BV552-BU552,0)/Inputs!$B$24)*DCF!H$6</f>
        <v>-5172.7986425752351</v>
      </c>
      <c r="DD552" s="15">
        <f ca="1">(BW552*DCF!I$46-DCF!I$5*MAX(BW552*DCF!I$46,0)-MAX(BW552-BV552,0)/Inputs!$B$24)*DCF!I$6</f>
        <v>-1833.6831862719619</v>
      </c>
      <c r="DE552" s="15">
        <f ca="1">(BX552*DCF!J$46-DCF!J$5*MAX(BX552*DCF!J$46,0)-MAX(BX552-BW552,0)/Inputs!$B$24)*DCF!J$6</f>
        <v>-1704.2999751450177</v>
      </c>
      <c r="DF552" s="15">
        <f ca="1">(BY552*DCF!K$46-DCF!K$5*MAX(BY552*DCF!K$46,0)-MAX(BY552-BX552,0)/Inputs!$B$24)*DCF!K$6</f>
        <v>-8186.9248369069473</v>
      </c>
      <c r="DG552" s="15">
        <f ca="1">(BZ552*DCF!L$46-DCF!L$5*MAX(BZ552*DCF!L$46,0)-MAX(BZ552-BY552,0)/Inputs!$B$24)*DCF!L$6</f>
        <v>4262.572486141732</v>
      </c>
      <c r="DH552" s="15">
        <f ca="1">(CA552*DCF!M$46-DCF!M$5*MAX(CA552*DCF!M$46,0)-MAX(CA552-BZ552,0)/Inputs!$B$24)*DCF!M$6</f>
        <v>283.25119743468076</v>
      </c>
      <c r="DI552" s="15">
        <f ca="1">SUM(CB552:CL552)+BE552*DCF!M$10*(1+Inputs!$B$30)*(1-Inputs!$B$33)*(1-Inputs!$B$30/Inputs!$B$31)/(Inputs!$B$29-Inputs!$B$30)*DCF!M$6</f>
        <v>64918.482113307989</v>
      </c>
      <c r="DJ552" s="15">
        <f ca="1">SUM(CM552:CW552)+BP552*DCF!M$28*(1+Inputs!$B$30)*(1-Inputs!$B$33)*(1-Inputs!$B$30/Inputs!$B$31)/(Inputs!$B$29-Inputs!$B$30)*DCF!M$6</f>
        <v>302980.1407995231</v>
      </c>
      <c r="DK552" s="15">
        <f ca="1">SUM(CX552:DH552)+CA552*DCF!M$46*(1+Inputs!$B$30)*(1-Inputs!$B$33)*(1-Inputs!$B$30/Inputs!$B$31)/(Inputs!$B$29-Inputs!$B$30)*DCF!M$6</f>
        <v>403779.20210995252</v>
      </c>
      <c r="DM552" s="15">
        <f ca="1">DI552+DJ552+DK552+Inputs!$B$34+Inputs!$B$36-Inputs!$B$35</f>
        <v>848528.8250227836</v>
      </c>
    </row>
    <row r="553" spans="1:117" x14ac:dyDescent="0.75">
      <c r="A553" s="11">
        <v>540</v>
      </c>
      <c r="C553" s="23">
        <f t="shared" ca="1" si="323"/>
        <v>-0.17568633541246517</v>
      </c>
      <c r="D553" s="23">
        <f t="shared" ca="1" si="323"/>
        <v>0.12318855589760785</v>
      </c>
      <c r="E553" s="23">
        <f t="shared" ca="1" si="323"/>
        <v>7.5527746062173566E-3</v>
      </c>
      <c r="F553" s="23">
        <f t="shared" ca="1" si="323"/>
        <v>1.130848180187076</v>
      </c>
      <c r="G553" s="23">
        <f t="shared" ca="1" si="323"/>
        <v>0.20715248705112926</v>
      </c>
      <c r="H553" s="23">
        <f t="shared" ca="1" si="323"/>
        <v>0.42469811177044553</v>
      </c>
      <c r="I553" s="23">
        <f t="shared" ca="1" si="323"/>
        <v>1.303940446234888</v>
      </c>
      <c r="J553" s="23">
        <f t="shared" ca="1" si="323"/>
        <v>1.7867862452243894</v>
      </c>
      <c r="K553" s="23">
        <f t="shared" ca="1" si="323"/>
        <v>-0.42100030280432277</v>
      </c>
      <c r="L553" s="23">
        <f t="shared" ca="1" si="323"/>
        <v>0.38553210777480845</v>
      </c>
      <c r="M553" s="23">
        <f t="shared" ca="1" si="323"/>
        <v>-0.28254240146564663</v>
      </c>
      <c r="N553" s="23">
        <f ca="1">SQRT(Inputs!$B$38)*C553+SQRT(1-Inputs!$B$38)*_xlfn.NORM.S.INV(RAND())</f>
        <v>-1.1331116084430075</v>
      </c>
      <c r="O553" s="23">
        <f ca="1">SQRT(Inputs!$B$38)*D553+SQRT(1-Inputs!$B$38)*_xlfn.NORM.S.INV(RAND())</f>
        <v>0.44847647759963172</v>
      </c>
      <c r="P553" s="23">
        <f ca="1">SQRT(Inputs!$B$38)*E553+SQRT(1-Inputs!$B$38)*_xlfn.NORM.S.INV(RAND())</f>
        <v>-1.2881022363908401</v>
      </c>
      <c r="Q553" s="23">
        <f ca="1">SQRT(Inputs!$B$38)*F553+SQRT(1-Inputs!$B$38)*_xlfn.NORM.S.INV(RAND())</f>
        <v>1.2859303563415607</v>
      </c>
      <c r="R553" s="23">
        <f ca="1">SQRT(Inputs!$B$38)*G553+SQRT(1-Inputs!$B$38)*_xlfn.NORM.S.INV(RAND())</f>
        <v>0.32306942929058219</v>
      </c>
      <c r="S553" s="23">
        <f ca="1">SQRT(Inputs!$B$38)*H553+SQRT(1-Inputs!$B$38)*_xlfn.NORM.S.INV(RAND())</f>
        <v>-0.10866739258132838</v>
      </c>
      <c r="T553" s="23">
        <f ca="1">SQRT(Inputs!$B$38)*I553+SQRT(1-Inputs!$B$38)*_xlfn.NORM.S.INV(RAND())</f>
        <v>1.3513666132521296</v>
      </c>
      <c r="U553" s="23">
        <f ca="1">SQRT(Inputs!$B$38)*J553+SQRT(1-Inputs!$B$38)*_xlfn.NORM.S.INV(RAND())</f>
        <v>1.1395771235246763</v>
      </c>
      <c r="V553" s="23">
        <f ca="1">SQRT(Inputs!$B$38)*K553+SQRT(1-Inputs!$B$38)*_xlfn.NORM.S.INV(RAND())</f>
        <v>-0.4842815004318452</v>
      </c>
      <c r="W553" s="23">
        <f ca="1">SQRT(Inputs!$B$38)*L553+SQRT(1-Inputs!$B$38)*_xlfn.NORM.S.INV(RAND())</f>
        <v>1.8084058388933753</v>
      </c>
      <c r="X553" s="23">
        <f ca="1">SQRT(Inputs!$B$38)*M553+SQRT(1-Inputs!$B$38)*_xlfn.NORM.S.INV(RAND())</f>
        <v>-1.6426129715416367</v>
      </c>
      <c r="Y553" s="23">
        <f ca="1">SQRT(Inputs!$B$38)*C553+SQRT(1-Inputs!$B$38)*_xlfn.NORM.S.INV(RAND())</f>
        <v>-0.92324106340720269</v>
      </c>
      <c r="Z553" s="23">
        <f ca="1">SQRT(Inputs!$B$38)*D553+SQRT(1-Inputs!$B$38)*_xlfn.NORM.S.INV(RAND())</f>
        <v>-0.33153740519380404</v>
      </c>
      <c r="AA553" s="23">
        <f ca="1">SQRT(Inputs!$B$38)*E553+SQRT(1-Inputs!$B$38)*_xlfn.NORM.S.INV(RAND())</f>
        <v>-0.17183704712786821</v>
      </c>
      <c r="AB553" s="23">
        <f ca="1">SQRT(Inputs!$B$38)*F553+SQRT(1-Inputs!$B$38)*_xlfn.NORM.S.INV(RAND())</f>
        <v>0.15790051946838596</v>
      </c>
      <c r="AC553" s="23">
        <f ca="1">SQRT(Inputs!$B$38)*G553+SQRT(1-Inputs!$B$38)*_xlfn.NORM.S.INV(RAND())</f>
        <v>-0.1145575484133468</v>
      </c>
      <c r="AD553" s="23">
        <f ca="1">SQRT(Inputs!$B$38)*H553+SQRT(1-Inputs!$B$38)*_xlfn.NORM.S.INV(RAND())</f>
        <v>0.56044086335764554</v>
      </c>
      <c r="AE553" s="23">
        <f ca="1">SQRT(Inputs!$B$38)*I553+SQRT(1-Inputs!$B$38)*_xlfn.NORM.S.INV(RAND())</f>
        <v>0.62815273727537235</v>
      </c>
      <c r="AF553" s="23">
        <f ca="1">SQRT(Inputs!$B$38)*J553+SQRT(1-Inputs!$B$38)*_xlfn.NORM.S.INV(RAND())</f>
        <v>0.47643595441602915</v>
      </c>
      <c r="AG553" s="23">
        <f ca="1">SQRT(Inputs!$B$38)*K553+SQRT(1-Inputs!$B$38)*_xlfn.NORM.S.INV(RAND())</f>
        <v>-0.4327113157867839</v>
      </c>
      <c r="AH553" s="23">
        <f ca="1">SQRT(Inputs!$B$38)*L553+SQRT(1-Inputs!$B$38)*_xlfn.NORM.S.INV(RAND())</f>
        <v>0.93003269399102195</v>
      </c>
      <c r="AI553" s="23">
        <f ca="1">SQRT(Inputs!$B$38)*M553+SQRT(1-Inputs!$B$38)*_xlfn.NORM.S.INV(RAND())</f>
        <v>0.39387863727079814</v>
      </c>
      <c r="AJ553" s="23">
        <f ca="1">SQRT(Inputs!$B$38)*C553+SQRT(1-Inputs!$B$38)*_xlfn.NORM.S.INV(RAND())</f>
        <v>-0.7314153833467274</v>
      </c>
      <c r="AK553" s="23">
        <f ca="1">SQRT(Inputs!$B$38)*D553+SQRT(1-Inputs!$B$38)*_xlfn.NORM.S.INV(RAND())</f>
        <v>8.9772959111235659E-2</v>
      </c>
      <c r="AL553" s="23">
        <f ca="1">SQRT(Inputs!$B$38)*E553+SQRT(1-Inputs!$B$38)*_xlfn.NORM.S.INV(RAND())</f>
        <v>-0.1995667694385854</v>
      </c>
      <c r="AM553" s="23">
        <f ca="1">SQRT(Inputs!$B$38)*F553+SQRT(1-Inputs!$B$38)*_xlfn.NORM.S.INV(RAND())</f>
        <v>0.70978889284834301</v>
      </c>
      <c r="AN553" s="23">
        <f ca="1">SQRT(Inputs!$B$38)*G553+SQRT(1-Inputs!$B$38)*_xlfn.NORM.S.INV(RAND())</f>
        <v>0.12446450459894486</v>
      </c>
      <c r="AO553" s="23">
        <f ca="1">SQRT(Inputs!$B$38)*H553+SQRT(1-Inputs!$B$38)*_xlfn.NORM.S.INV(RAND())</f>
        <v>-1.3022272377452073</v>
      </c>
      <c r="AP553" s="23">
        <f ca="1">SQRT(Inputs!$B$38)*I553+SQRT(1-Inputs!$B$38)*_xlfn.NORM.S.INV(RAND())</f>
        <v>0.90214574514518509</v>
      </c>
      <c r="AQ553" s="23">
        <f ca="1">SQRT(Inputs!$B$38)*J553+SQRT(1-Inputs!$B$38)*_xlfn.NORM.S.INV(RAND())</f>
        <v>0.23405503594304855</v>
      </c>
      <c r="AR553" s="23">
        <f ca="1">SQRT(Inputs!$B$38)*K553+SQRT(1-Inputs!$B$38)*_xlfn.NORM.S.INV(RAND())</f>
        <v>0.36701483564258447</v>
      </c>
      <c r="AS553" s="23">
        <f ca="1">SQRT(Inputs!$B$38)*L553+SQRT(1-Inputs!$B$38)*_xlfn.NORM.S.INV(RAND())</f>
        <v>1.7898297164256436</v>
      </c>
      <c r="AT553" s="23">
        <f ca="1">SQRT(Inputs!$B$38)*M553+SQRT(1-Inputs!$B$38)*_xlfn.NORM.S.INV(RAND())</f>
        <v>0.85928230458883448</v>
      </c>
      <c r="AU553" s="15">
        <f ca="1">Inputs!$B$6*EXP($B$8-0.5*C$5^2+C$5*N553)</f>
        <v>4130.6586615822616</v>
      </c>
      <c r="AV553" s="15">
        <f t="shared" ca="1" si="292"/>
        <v>5370.7102045159645</v>
      </c>
      <c r="AW553" s="15">
        <f t="shared" ca="1" si="293"/>
        <v>5504.219876364511</v>
      </c>
      <c r="AX553" s="15">
        <f t="shared" ca="1" si="294"/>
        <v>7891.2774171283163</v>
      </c>
      <c r="AY553" s="15">
        <f t="shared" ca="1" si="295"/>
        <v>10014.770113524863</v>
      </c>
      <c r="AZ553" s="15">
        <f t="shared" ca="1" si="296"/>
        <v>12102.63948255906</v>
      </c>
      <c r="BA553" s="15">
        <f t="shared" ca="1" si="297"/>
        <v>17060.612572571059</v>
      </c>
      <c r="BB553" s="15">
        <f t="shared" ca="1" si="298"/>
        <v>23413.654726067711</v>
      </c>
      <c r="BC553" s="15">
        <f t="shared" ca="1" si="299"/>
        <v>27366.094644641427</v>
      </c>
      <c r="BD553" s="15">
        <f t="shared" ca="1" si="300"/>
        <v>39704.686587349272</v>
      </c>
      <c r="BE553" s="15">
        <f t="shared" ca="1" si="301"/>
        <v>41892.373666922758</v>
      </c>
      <c r="BF553" s="15">
        <f ca="1">Inputs!$B$13*EXP($B$9-0.5*C$6^2+C$6*Y553)</f>
        <v>11517.683427790033</v>
      </c>
      <c r="BG553" s="15">
        <f t="shared" ca="1" si="302"/>
        <v>13221.907666617695</v>
      </c>
      <c r="BH553" s="15">
        <f t="shared" ca="1" si="303"/>
        <v>15700.821158990684</v>
      </c>
      <c r="BI553" s="15">
        <f t="shared" ca="1" si="304"/>
        <v>19693.015869597595</v>
      </c>
      <c r="BJ553" s="15">
        <f t="shared" ca="1" si="305"/>
        <v>23746.966452827382</v>
      </c>
      <c r="BK553" s="15">
        <f t="shared" ca="1" si="306"/>
        <v>31455.700968342338</v>
      </c>
      <c r="BL553" s="15">
        <f t="shared" ca="1" si="307"/>
        <v>41916.487835519438</v>
      </c>
      <c r="BM553" s="15">
        <f t="shared" ca="1" si="308"/>
        <v>54666.012152405499</v>
      </c>
      <c r="BN553" s="15">
        <f t="shared" ca="1" si="309"/>
        <v>63834.907805977746</v>
      </c>
      <c r="BO553" s="15">
        <f t="shared" ca="1" si="310"/>
        <v>87509.221703439514</v>
      </c>
      <c r="BP553" s="15">
        <f t="shared" ca="1" si="311"/>
        <v>112622.7613890097</v>
      </c>
      <c r="BQ553" s="15">
        <f ca="1">Inputs!$B$20*EXP($B$10-0.5*C$7^2+C$7*AJ553)</f>
        <v>3309.3540930232307</v>
      </c>
      <c r="BR553" s="15">
        <f t="shared" ca="1" si="312"/>
        <v>4620.2307429426983</v>
      </c>
      <c r="BS553" s="15">
        <f t="shared" ca="1" si="313"/>
        <v>5974.4723625152255</v>
      </c>
      <c r="BT553" s="15">
        <f t="shared" ca="1" si="314"/>
        <v>9923.4162827511409</v>
      </c>
      <c r="BU553" s="15">
        <f t="shared" ca="1" si="315"/>
        <v>14173.14884134294</v>
      </c>
      <c r="BV553" s="15">
        <f t="shared" ca="1" si="316"/>
        <v>14705.030806461877</v>
      </c>
      <c r="BW553" s="15">
        <f t="shared" ca="1" si="317"/>
        <v>24837.149075683999</v>
      </c>
      <c r="BX553" s="15">
        <f t="shared" ca="1" si="318"/>
        <v>36407.60096782069</v>
      </c>
      <c r="BY553" s="15">
        <f t="shared" ca="1" si="319"/>
        <v>54724.092360697403</v>
      </c>
      <c r="BZ553" s="15">
        <f t="shared" ca="1" si="320"/>
        <v>106702.85409471914</v>
      </c>
      <c r="CA553" s="15">
        <f t="shared" ca="1" si="321"/>
        <v>174611.64139008708</v>
      </c>
      <c r="CB553" s="15">
        <f ca="1">(AU553*DCF!C$10-DCF!C$5*MAX(AU553*DCF!C$10,0)-MAX(AU553-Inputs!$B$6,0)/Inputs!$B$10)*DCF!C$6</f>
        <v>1049.0036226212401</v>
      </c>
      <c r="CC553" s="15">
        <f ca="1">(AV553*DCF!D$10-DCF!D$5*MAX(AV553*DCF!D$10,0)-MAX(AV553-AU553,0)/Inputs!$B$10)*DCF!D$6</f>
        <v>1006.7201126935055</v>
      </c>
      <c r="CD553" s="15">
        <f ca="1">(AW553*DCF!E$10-DCF!E$5*MAX(AW553*DCF!E$10,0)-MAX(AW553-AV553,0)/Inputs!$B$10)*DCF!E$6</f>
        <v>1240.7648426867306</v>
      </c>
      <c r="CE553" s="15">
        <f ca="1">(AX553*DCF!F$10-DCF!F$5*MAX(AX553*DCF!F$10,0)-MAX(AX553-AW553,0)/Inputs!$B$10)*DCF!F$6</f>
        <v>1225.9657918270152</v>
      </c>
      <c r="CF553" s="15">
        <f ca="1">(AY553*DCF!G$10-DCF!G$5*MAX(AY553*DCF!G$10,0)-MAX(AY553-AX553,0)/Inputs!$B$10)*DCF!G$6</f>
        <v>1655.269723650576</v>
      </c>
      <c r="CG553" s="15">
        <f ca="1">(AZ553*DCF!H$10-DCF!H$5*MAX(AZ553*DCF!H$10,0)-MAX(AZ553-AY553,0)/Inputs!$B$10)*DCF!H$6</f>
        <v>1978.9975000638563</v>
      </c>
      <c r="CH553" s="15">
        <f ca="1">(BA553*DCF!I$10-DCF!I$5*MAX(BA553*DCF!I$10,0)-MAX(BA553-AZ553,0)/Inputs!$B$10)*DCF!I$6</f>
        <v>2303.0702455299997</v>
      </c>
      <c r="CI553" s="15">
        <f ca="1">(BB553*DCF!J$10-DCF!J$5*MAX(BB553*DCF!J$10,0)-MAX(BB553-BA553,0)/Inputs!$B$10)*DCF!J$6</f>
        <v>3055.1386296354399</v>
      </c>
      <c r="CJ553" s="15">
        <f ca="1">(BC553*DCF!K$10-DCF!K$5*MAX(BC553*DCF!K$10,0)-MAX(BC553-BB553,0)/Inputs!$B$10)*DCF!K$6</f>
        <v>3852.2203143696543</v>
      </c>
      <c r="CK553" s="15">
        <f ca="1">(BD553*DCF!L$10-DCF!L$5*MAX(BD553*DCF!L$10,0)-MAX(BD553-BC553,0)/Inputs!$B$10)*DCF!L$6</f>
        <v>4392.6420429808441</v>
      </c>
      <c r="CL553" s="15">
        <f ca="1">(BE553*DCF!M$10-DCF!M$5*MAX(BE553*DCF!M$10,0)-MAX(BE553-BD553,0)/Inputs!$B$10)*DCF!M$6</f>
        <v>5650.2131654250306</v>
      </c>
      <c r="CM553" s="15">
        <f ca="1">(BF553*DCF!C$28-DCF!C$5*MAX(BF553*DCF!C$28,0)-MAX(BF553-Inputs!$B$13,0)/Inputs!$B$17)*DCF!C$6</f>
        <v>3484.9405175138513</v>
      </c>
      <c r="CN553" s="15">
        <f ca="1">(BG553*DCF!D$28-DCF!D$5*MAX(BG553*DCF!D$28,0)-MAX(BG553-BF553,0)/Inputs!$B$17)*DCF!D$6</f>
        <v>3530.5675872090565</v>
      </c>
      <c r="CO553" s="15">
        <f ca="1">(BH553*DCF!E$28-DCF!E$5*MAX(BH553*DCF!E$28,0)-MAX(BH553-BG553,0)/Inputs!$B$17)*DCF!E$6</f>
        <v>3958.1924003679328</v>
      </c>
      <c r="CP553" s="15">
        <f ca="1">(BI553*DCF!F$28-DCF!F$5*MAX(BI553*DCF!F$28,0)-MAX(BI553-BH553,0)/Inputs!$B$17)*DCF!F$6</f>
        <v>4619.2929290559869</v>
      </c>
      <c r="CQ553" s="15">
        <f ca="1">(BJ553*DCF!G$28-DCF!G$5*MAX(BJ553*DCF!G$28,0)-MAX(BJ553-BI553,0)/Inputs!$B$17)*DCF!G$6</f>
        <v>5479.4961739438968</v>
      </c>
      <c r="CR553" s="15">
        <f ca="1">(BK553*DCF!H$28-DCF!H$5*MAX(BK553*DCF!H$28,0)-MAX(BK553-BJ553,0)/Inputs!$B$17)*DCF!H$6</f>
        <v>6581.6208824216219</v>
      </c>
      <c r="CS553" s="15">
        <f ca="1">(BL553*DCF!I$28-DCF!I$5*MAX(BL553*DCF!I$28,0)-MAX(BL553-BK553,0)/Inputs!$B$17)*DCF!I$6</f>
        <v>8355.3458048355642</v>
      </c>
      <c r="CT553" s="15">
        <f ca="1">(BM553*DCF!J$28-DCF!J$5*MAX(BM553*DCF!J$28,0)-MAX(BM553-BL553,0)/Inputs!$B$17)*DCF!J$6</f>
        <v>10504.576111140259</v>
      </c>
      <c r="CU553" s="15">
        <f ca="1">(BN553*DCF!K$28-DCF!K$5*MAX(BN553*DCF!K$28,0)-MAX(BN553-BM553,0)/Inputs!$B$17)*DCF!K$6</f>
        <v>12357.794620185292</v>
      </c>
      <c r="CV553" s="15">
        <f ca="1">(BO553*DCF!L$28-DCF!L$5*MAX(BO553*DCF!L$28,0)-MAX(BO553-BN553,0)/Inputs!$B$17)*DCF!L$6</f>
        <v>14781.138443261361</v>
      </c>
      <c r="CW553" s="15">
        <f ca="1">(BP553*DCF!M$28-DCF!M$5*MAX(BP553*DCF!M$28,0)-MAX(BP553-BO553,0)/Inputs!$B$17)*DCF!M$6</f>
        <v>18564.967163497873</v>
      </c>
      <c r="CX553" s="15">
        <f ca="1">(BQ553*DCF!C$46-DCF!C$5*MAX(BQ553*DCF!C$46,0)-MAX(BQ553-Inputs!$B$20,0)/Inputs!$B$24)*DCF!C$6</f>
        <v>-814.33308985443227</v>
      </c>
      <c r="CY553" s="15">
        <f ca="1">(BR553*DCF!D$46-DCF!D$5*MAX(BR553*DCF!D$46,0)-MAX(BR553-BQ553,0)/Inputs!$B$24)*DCF!D$6</f>
        <v>-1347.9058279030969</v>
      </c>
      <c r="CZ553" s="15">
        <f ca="1">(BS553*DCF!E$46-DCF!E$5*MAX(BS553*DCF!E$46,0)-MAX(BS553-BR553,0)/Inputs!$B$24)*DCF!E$6</f>
        <v>-1240.2965239576367</v>
      </c>
      <c r="DA553" s="15">
        <f ca="1">(BT553*DCF!F$46-DCF!F$5*MAX(BT553*DCF!F$46,0)-MAX(BT553-BS553,0)/Inputs!$B$24)*DCF!F$6</f>
        <v>-2160.6212313317469</v>
      </c>
      <c r="DB553" s="15">
        <f ca="1">(BU553*DCF!G$46-DCF!G$5*MAX(BU553*DCF!G$46,0)-MAX(BU553-BT553,0)/Inputs!$B$24)*DCF!G$6</f>
        <v>-1906.2827925470997</v>
      </c>
      <c r="DC553" s="15">
        <f ca="1">(BV553*DCF!H$46-DCF!H$5*MAX(BV553*DCF!H$46,0)-MAX(BV553-BU553,0)/Inputs!$B$24)*DCF!H$6</f>
        <v>-165.2790617658404</v>
      </c>
      <c r="DD553" s="15">
        <f ca="1">(BW553*DCF!I$46-DCF!I$5*MAX(BW553*DCF!I$46,0)-MAX(BW553-BV553,0)/Inputs!$B$24)*DCF!I$6</f>
        <v>-2334.9156044944943</v>
      </c>
      <c r="DE553" s="15">
        <f ca="1">(BX553*DCF!J$46-DCF!J$5*MAX(BX553*DCF!J$46,0)-MAX(BX553-BW553,0)/Inputs!$B$24)*DCF!J$6</f>
        <v>-1541.0966554218724</v>
      </c>
      <c r="DF553" s="15">
        <f ca="1">(BY553*DCF!K$46-DCF!K$5*MAX(BY553*DCF!K$46,0)-MAX(BY553-BX553,0)/Inputs!$B$24)*DCF!K$6</f>
        <v>-1361.029862605737</v>
      </c>
      <c r="DG553" s="15">
        <f ca="1">(BZ553*DCF!L$46-DCF!L$5*MAX(BZ553*DCF!L$46,0)-MAX(BZ553-BY553,0)/Inputs!$B$24)*DCF!L$6</f>
        <v>-4387.091544307239</v>
      </c>
      <c r="DH553" s="15">
        <f ca="1">(CA553*DCF!M$46-DCF!M$5*MAX(CA553*DCF!M$46,0)-MAX(CA553-BZ553,0)/Inputs!$B$24)*DCF!M$6</f>
        <v>-507.88568085587491</v>
      </c>
      <c r="DI553" s="15">
        <f ca="1">SUM(CB553:CL553)+BE553*DCF!M$10*(1+Inputs!$B$30)*(1-Inputs!$B$33)*(1-Inputs!$B$30/Inputs!$B$31)/(Inputs!$B$29-Inputs!$B$30)*DCF!M$6</f>
        <v>143997.03587582204</v>
      </c>
      <c r="DJ553" s="15">
        <f ca="1">SUM(CM553:CW553)+BP553*DCF!M$28*(1+Inputs!$B$30)*(1-Inputs!$B$33)*(1-Inputs!$B$30/Inputs!$B$31)/(Inputs!$B$29-Inputs!$B$30)*DCF!M$6</f>
        <v>510125.44493670692</v>
      </c>
      <c r="DK553" s="15">
        <f ca="1">SUM(CX553:DH553)+CA553*DCF!M$46*(1+Inputs!$B$30)*(1-Inputs!$B$33)*(1-Inputs!$B$30/Inputs!$B$31)/(Inputs!$B$29-Inputs!$B$30)*DCF!M$6</f>
        <v>252203.5437852499</v>
      </c>
      <c r="DM553" s="15">
        <f ca="1">DI553+DJ553+DK553+Inputs!$B$34+Inputs!$B$36-Inputs!$B$35</f>
        <v>983177.02459777892</v>
      </c>
    </row>
    <row r="554" spans="1:117" x14ac:dyDescent="0.75">
      <c r="A554" s="11">
        <v>541</v>
      </c>
      <c r="C554" s="23">
        <f t="shared" ref="C554:M563" ca="1" si="324">_xlfn.NORM.S.INV(RAND())</f>
        <v>1.0933902279417003</v>
      </c>
      <c r="D554" s="23">
        <f t="shared" ca="1" si="324"/>
        <v>1.7367288170958106</v>
      </c>
      <c r="E554" s="23">
        <f t="shared" ca="1" si="324"/>
        <v>-0.44191650534481219</v>
      </c>
      <c r="F554" s="23">
        <f t="shared" ca="1" si="324"/>
        <v>-0.51751071532396542</v>
      </c>
      <c r="G554" s="23">
        <f t="shared" ca="1" si="324"/>
        <v>-0.14677041736676505</v>
      </c>
      <c r="H554" s="23">
        <f t="shared" ca="1" si="324"/>
        <v>0.42812566051228301</v>
      </c>
      <c r="I554" s="23">
        <f t="shared" ca="1" si="324"/>
        <v>-0.5645333656284427</v>
      </c>
      <c r="J554" s="23">
        <f t="shared" ca="1" si="324"/>
        <v>8.2995484306154693E-2</v>
      </c>
      <c r="K554" s="23">
        <f t="shared" ca="1" si="324"/>
        <v>0.98450991222460449</v>
      </c>
      <c r="L554" s="23">
        <f t="shared" ca="1" si="324"/>
        <v>-0.17541591422110137</v>
      </c>
      <c r="M554" s="23">
        <f t="shared" ca="1" si="324"/>
        <v>0.22092367435904467</v>
      </c>
      <c r="N554" s="23">
        <f ca="1">SQRT(Inputs!$B$38)*C554+SQRT(1-Inputs!$B$38)*_xlfn.NORM.S.INV(RAND())</f>
        <v>2.1591330795536576</v>
      </c>
      <c r="O554" s="23">
        <f ca="1">SQRT(Inputs!$B$38)*D554+SQRT(1-Inputs!$B$38)*_xlfn.NORM.S.INV(RAND())</f>
        <v>1.1283399315425293</v>
      </c>
      <c r="P554" s="23">
        <f ca="1">SQRT(Inputs!$B$38)*E554+SQRT(1-Inputs!$B$38)*_xlfn.NORM.S.INV(RAND())</f>
        <v>-0.29860830591907594</v>
      </c>
      <c r="Q554" s="23">
        <f ca="1">SQRT(Inputs!$B$38)*F554+SQRT(1-Inputs!$B$38)*_xlfn.NORM.S.INV(RAND())</f>
        <v>0.43183061829768754</v>
      </c>
      <c r="R554" s="23">
        <f ca="1">SQRT(Inputs!$B$38)*G554+SQRT(1-Inputs!$B$38)*_xlfn.NORM.S.INV(RAND())</f>
        <v>-0.27384320412439567</v>
      </c>
      <c r="S554" s="23">
        <f ca="1">SQRT(Inputs!$B$38)*H554+SQRT(1-Inputs!$B$38)*_xlfn.NORM.S.INV(RAND())</f>
        <v>-1.1698837978356864</v>
      </c>
      <c r="T554" s="23">
        <f ca="1">SQRT(Inputs!$B$38)*I554+SQRT(1-Inputs!$B$38)*_xlfn.NORM.S.INV(RAND())</f>
        <v>-0.72335781529793564</v>
      </c>
      <c r="U554" s="23">
        <f ca="1">SQRT(Inputs!$B$38)*J554+SQRT(1-Inputs!$B$38)*_xlfn.NORM.S.INV(RAND())</f>
        <v>0.26001729606770302</v>
      </c>
      <c r="V554" s="23">
        <f ca="1">SQRT(Inputs!$B$38)*K554+SQRT(1-Inputs!$B$38)*_xlfn.NORM.S.INV(RAND())</f>
        <v>0.31854597715042587</v>
      </c>
      <c r="W554" s="23">
        <f ca="1">SQRT(Inputs!$B$38)*L554+SQRT(1-Inputs!$B$38)*_xlfn.NORM.S.INV(RAND())</f>
        <v>-1.0272650052698908</v>
      </c>
      <c r="X554" s="23">
        <f ca="1">SQRT(Inputs!$B$38)*M554+SQRT(1-Inputs!$B$38)*_xlfn.NORM.S.INV(RAND())</f>
        <v>-0.40792066895904183</v>
      </c>
      <c r="Y554" s="23">
        <f ca="1">SQRT(Inputs!$B$38)*C554+SQRT(1-Inputs!$B$38)*_xlfn.NORM.S.INV(RAND())</f>
        <v>-1.3530557225913267</v>
      </c>
      <c r="Z554" s="23">
        <f ca="1">SQRT(Inputs!$B$38)*D554+SQRT(1-Inputs!$B$38)*_xlfn.NORM.S.INV(RAND())</f>
        <v>0.64529050747585071</v>
      </c>
      <c r="AA554" s="23">
        <f ca="1">SQRT(Inputs!$B$38)*E554+SQRT(1-Inputs!$B$38)*_xlfn.NORM.S.INV(RAND())</f>
        <v>-1.167315457614075</v>
      </c>
      <c r="AB554" s="23">
        <f ca="1">SQRT(Inputs!$B$38)*F554+SQRT(1-Inputs!$B$38)*_xlfn.NORM.S.INV(RAND())</f>
        <v>-0.54625931138659123</v>
      </c>
      <c r="AC554" s="23">
        <f ca="1">SQRT(Inputs!$B$38)*G554+SQRT(1-Inputs!$B$38)*_xlfn.NORM.S.INV(RAND())</f>
        <v>-0.83019956905202064</v>
      </c>
      <c r="AD554" s="23">
        <f ca="1">SQRT(Inputs!$B$38)*H554+SQRT(1-Inputs!$B$38)*_xlfn.NORM.S.INV(RAND())</f>
        <v>0.84861582587257733</v>
      </c>
      <c r="AE554" s="23">
        <f ca="1">SQRT(Inputs!$B$38)*I554+SQRT(1-Inputs!$B$38)*_xlfn.NORM.S.INV(RAND())</f>
        <v>0.40905451761246775</v>
      </c>
      <c r="AF554" s="23">
        <f ca="1">SQRT(Inputs!$B$38)*J554+SQRT(1-Inputs!$B$38)*_xlfn.NORM.S.INV(RAND())</f>
        <v>-0.75318967354662636</v>
      </c>
      <c r="AG554" s="23">
        <f ca="1">SQRT(Inputs!$B$38)*K554+SQRT(1-Inputs!$B$38)*_xlfn.NORM.S.INV(RAND())</f>
        <v>0.18147826870521655</v>
      </c>
      <c r="AH554" s="23">
        <f ca="1">SQRT(Inputs!$B$38)*L554+SQRT(1-Inputs!$B$38)*_xlfn.NORM.S.INV(RAND())</f>
        <v>0.13174725233232432</v>
      </c>
      <c r="AI554" s="23">
        <f ca="1">SQRT(Inputs!$B$38)*M554+SQRT(1-Inputs!$B$38)*_xlfn.NORM.S.INV(RAND())</f>
        <v>0.33558969774809799</v>
      </c>
      <c r="AJ554" s="23">
        <f ca="1">SQRT(Inputs!$B$38)*C554+SQRT(1-Inputs!$B$38)*_xlfn.NORM.S.INV(RAND())</f>
        <v>0.62783378334453999</v>
      </c>
      <c r="AK554" s="23">
        <f ca="1">SQRT(Inputs!$B$38)*D554+SQRT(1-Inputs!$B$38)*_xlfn.NORM.S.INV(RAND())</f>
        <v>0.38792626028564614</v>
      </c>
      <c r="AL554" s="23">
        <f ca="1">SQRT(Inputs!$B$38)*E554+SQRT(1-Inputs!$B$38)*_xlfn.NORM.S.INV(RAND())</f>
        <v>0.31239615253158526</v>
      </c>
      <c r="AM554" s="23">
        <f ca="1">SQRT(Inputs!$B$38)*F554+SQRT(1-Inputs!$B$38)*_xlfn.NORM.S.INV(RAND())</f>
        <v>-1.0500337999923492</v>
      </c>
      <c r="AN554" s="23">
        <f ca="1">SQRT(Inputs!$B$38)*G554+SQRT(1-Inputs!$B$38)*_xlfn.NORM.S.INV(RAND())</f>
        <v>0.91460024546928564</v>
      </c>
      <c r="AO554" s="23">
        <f ca="1">SQRT(Inputs!$B$38)*H554+SQRT(1-Inputs!$B$38)*_xlfn.NORM.S.INV(RAND())</f>
        <v>-0.10572127787911523</v>
      </c>
      <c r="AP554" s="23">
        <f ca="1">SQRT(Inputs!$B$38)*I554+SQRT(1-Inputs!$B$38)*_xlfn.NORM.S.INV(RAND())</f>
        <v>-1.1987204616351212</v>
      </c>
      <c r="AQ554" s="23">
        <f ca="1">SQRT(Inputs!$B$38)*J554+SQRT(1-Inputs!$B$38)*_xlfn.NORM.S.INV(RAND())</f>
        <v>0.33261639794049164</v>
      </c>
      <c r="AR554" s="23">
        <f ca="1">SQRT(Inputs!$B$38)*K554+SQRT(1-Inputs!$B$38)*_xlfn.NORM.S.INV(RAND())</f>
        <v>-3.1364812643327133E-2</v>
      </c>
      <c r="AS554" s="23">
        <f ca="1">SQRT(Inputs!$B$38)*L554+SQRT(1-Inputs!$B$38)*_xlfn.NORM.S.INV(RAND())</f>
        <v>-0.55277841074043632</v>
      </c>
      <c r="AT554" s="23">
        <f ca="1">SQRT(Inputs!$B$38)*M554+SQRT(1-Inputs!$B$38)*_xlfn.NORM.S.INV(RAND())</f>
        <v>1.2497518396338703</v>
      </c>
      <c r="AU554" s="15">
        <f ca="1">Inputs!$B$6*EXP($B$8-0.5*C$5^2+C$5*N554)</f>
        <v>7038.2717416707537</v>
      </c>
      <c r="AV554" s="15">
        <f t="shared" ca="1" si="292"/>
        <v>10113.261806279912</v>
      </c>
      <c r="AW554" s="15">
        <f t="shared" ca="1" si="293"/>
        <v>11844.535237589767</v>
      </c>
      <c r="AX554" s="15">
        <f t="shared" ca="1" si="294"/>
        <v>15262.585211652589</v>
      </c>
      <c r="AY554" s="15">
        <f t="shared" ca="1" si="295"/>
        <v>18065.340495839235</v>
      </c>
      <c r="AZ554" s="15">
        <f t="shared" ca="1" si="296"/>
        <v>19423.763316928296</v>
      </c>
      <c r="BA554" s="15">
        <f t="shared" ca="1" si="297"/>
        <v>22036.63027862227</v>
      </c>
      <c r="BB554" s="15">
        <f t="shared" ca="1" si="298"/>
        <v>27691.630725948915</v>
      </c>
      <c r="BC554" s="15">
        <f t="shared" ca="1" si="299"/>
        <v>34974.2652612155</v>
      </c>
      <c r="BD554" s="15">
        <f t="shared" ca="1" si="300"/>
        <v>38921.493062485788</v>
      </c>
      <c r="BE554" s="15">
        <f t="shared" ca="1" si="301"/>
        <v>45953.837070654656</v>
      </c>
      <c r="BF554" s="15">
        <f ca="1">Inputs!$B$13*EXP($B$9-0.5*C$6^2+C$6*Y554)</f>
        <v>10576.914833201217</v>
      </c>
      <c r="BG554" s="15">
        <f t="shared" ca="1" si="302"/>
        <v>14482.233656929086</v>
      </c>
      <c r="BH554" s="15">
        <f t="shared" ca="1" si="303"/>
        <v>14580.034085495443</v>
      </c>
      <c r="BI554" s="15">
        <f t="shared" ca="1" si="304"/>
        <v>16408.839554119008</v>
      </c>
      <c r="BJ554" s="15">
        <f t="shared" ca="1" si="305"/>
        <v>17847.337400965032</v>
      </c>
      <c r="BK554" s="15">
        <f t="shared" ca="1" si="306"/>
        <v>24586.877542434879</v>
      </c>
      <c r="BL554" s="15">
        <f t="shared" ca="1" si="307"/>
        <v>31846.216606569225</v>
      </c>
      <c r="BM554" s="15">
        <f t="shared" ca="1" si="308"/>
        <v>35649.248998792675</v>
      </c>
      <c r="BN554" s="15">
        <f t="shared" ca="1" si="309"/>
        <v>44808.060295390787</v>
      </c>
      <c r="BO554" s="15">
        <f t="shared" ca="1" si="310"/>
        <v>55982.500325336376</v>
      </c>
      <c r="BP554" s="15">
        <f t="shared" ca="1" si="311"/>
        <v>71574.214918543803</v>
      </c>
      <c r="BQ554" s="15">
        <f ca="1">Inputs!$B$20*EXP($B$10-0.5*C$7^2+C$7*AJ554)</f>
        <v>5359.4168941380722</v>
      </c>
      <c r="BR554" s="15">
        <f t="shared" ca="1" si="312"/>
        <v>8225.4608501476596</v>
      </c>
      <c r="BS554" s="15">
        <f t="shared" ca="1" si="313"/>
        <v>12321.216611705349</v>
      </c>
      <c r="BT554" s="15">
        <f t="shared" ca="1" si="314"/>
        <v>12897.918378199733</v>
      </c>
      <c r="BU554" s="15">
        <f t="shared" ca="1" si="315"/>
        <v>22302.682655342654</v>
      </c>
      <c r="BV554" s="15">
        <f t="shared" ca="1" si="316"/>
        <v>30299.113363318658</v>
      </c>
      <c r="BW554" s="15">
        <f t="shared" ca="1" si="317"/>
        <v>32806.364102122265</v>
      </c>
      <c r="BX554" s="15">
        <f t="shared" ca="1" si="318"/>
        <v>49048.942149200913</v>
      </c>
      <c r="BY554" s="15">
        <f t="shared" ca="1" si="319"/>
        <v>68314.717784034015</v>
      </c>
      <c r="BZ554" s="15">
        <f t="shared" ca="1" si="320"/>
        <v>86592.956360030075</v>
      </c>
      <c r="CA554" s="15">
        <f t="shared" ca="1" si="321"/>
        <v>151884.69245566896</v>
      </c>
      <c r="CB554" s="15">
        <f ca="1">(AU554*DCF!C$10-DCF!C$5*MAX(AU554*DCF!C$10,0)-MAX(AU554-Inputs!$B$6,0)/Inputs!$B$10)*DCF!C$6</f>
        <v>1028.2718231048611</v>
      </c>
      <c r="CC554" s="15">
        <f ca="1">(AV554*DCF!D$10-DCF!D$5*MAX(AV554*DCF!D$10,0)-MAX(AV554-AU554,0)/Inputs!$B$10)*DCF!D$6</f>
        <v>1715.2832011331361</v>
      </c>
      <c r="CD554" s="15">
        <f ca="1">(AW554*DCF!E$10-DCF!E$5*MAX(AW554*DCF!E$10,0)-MAX(AW554-AV554,0)/Inputs!$B$10)*DCF!E$6</f>
        <v>2344.7601655595699</v>
      </c>
      <c r="CE554" s="15">
        <f ca="1">(AX554*DCF!F$10-DCF!F$5*MAX(AX554*DCF!F$10,0)-MAX(AX554-AW554,0)/Inputs!$B$10)*DCF!F$6</f>
        <v>2620.5865717727825</v>
      </c>
      <c r="CF554" s="15">
        <f ca="1">(AY554*DCF!G$10-DCF!G$5*MAX(AY554*DCF!G$10,0)-MAX(AY554-AX554,0)/Inputs!$B$10)*DCF!G$6</f>
        <v>3183.4420174542788</v>
      </c>
      <c r="CG554" s="15">
        <f ca="1">(AZ554*DCF!H$10-DCF!H$5*MAX(AZ554*DCF!H$10,0)-MAX(AZ554-AY554,0)/Inputs!$B$10)*DCF!H$6</f>
        <v>3529.925255462726</v>
      </c>
      <c r="CH554" s="15">
        <f ca="1">(BA554*DCF!I$10-DCF!I$5*MAX(BA554*DCF!I$10,0)-MAX(BA554-AZ554,0)/Inputs!$B$10)*DCF!I$6</f>
        <v>3596.6867248785447</v>
      </c>
      <c r="CI554" s="15">
        <f ca="1">(BB554*DCF!J$10-DCF!J$5*MAX(BB554*DCF!J$10,0)-MAX(BB554-BA554,0)/Inputs!$B$10)*DCF!J$6</f>
        <v>3895.0259552730245</v>
      </c>
      <c r="CJ554" s="15">
        <f ca="1">(BC554*DCF!K$10-DCF!K$5*MAX(BC554*DCF!K$10,0)-MAX(BC554-BB554,0)/Inputs!$B$10)*DCF!K$6</f>
        <v>4610.8370442538289</v>
      </c>
      <c r="CK554" s="15">
        <f ca="1">(BD554*DCF!L$10-DCF!L$5*MAX(BD554*DCF!L$10,0)-MAX(BD554-BC554,0)/Inputs!$B$10)*DCF!L$6</f>
        <v>5359.6608177704757</v>
      </c>
      <c r="CL554" s="15">
        <f ca="1">(BE554*DCF!M$10-DCF!M$5*MAX(BE554*DCF!M$10,0)-MAX(BE554-BD554,0)/Inputs!$B$10)*DCF!M$6</f>
        <v>5644.5921480182387</v>
      </c>
      <c r="CM554" s="15">
        <f ca="1">(BF554*DCF!C$28-DCF!C$5*MAX(BF554*DCF!C$28,0)-MAX(BF554-Inputs!$B$13,0)/Inputs!$B$17)*DCF!C$6</f>
        <v>3228.0050423317512</v>
      </c>
      <c r="CN554" s="15">
        <f ca="1">(BG554*DCF!D$28-DCF!D$5*MAX(BG554*DCF!D$28,0)-MAX(BG554-BF554,0)/Inputs!$B$17)*DCF!D$6</f>
        <v>3432.1682649589052</v>
      </c>
      <c r="CO554" s="15">
        <f ca="1">(BH554*DCF!E$28-DCF!E$5*MAX(BH554*DCF!E$28,0)-MAX(BH554-BG554,0)/Inputs!$B$17)*DCF!E$6</f>
        <v>4110.050153295816</v>
      </c>
      <c r="CP554" s="15">
        <f ca="1">(BI554*DCF!F$28-DCF!F$5*MAX(BI554*DCF!F$28,0)-MAX(BI554-BH554,0)/Inputs!$B$17)*DCF!F$6</f>
        <v>4121.6047739187597</v>
      </c>
      <c r="CQ554" s="15">
        <f ca="1">(BJ554*DCF!G$28-DCF!G$5*MAX(BJ554*DCF!G$28,0)-MAX(BJ554-BI554,0)/Inputs!$B$17)*DCF!G$6</f>
        <v>4388.6859688231216</v>
      </c>
      <c r="CR554" s="15">
        <f ca="1">(BK554*DCF!H$28-DCF!H$5*MAX(BK554*DCF!H$28,0)-MAX(BK554-BJ554,0)/Inputs!$B$17)*DCF!H$6</f>
        <v>5033.4706740239217</v>
      </c>
      <c r="CS554" s="15">
        <f ca="1">(BL554*DCF!I$28-DCF!I$5*MAX(BL554*DCF!I$28,0)-MAX(BL554-BK554,0)/Inputs!$B$17)*DCF!I$6</f>
        <v>6446.7968481991466</v>
      </c>
      <c r="CT554" s="15">
        <f ca="1">(BM554*DCF!J$28-DCF!J$5*MAX(BM554*DCF!J$28,0)-MAX(BM554-BL554,0)/Inputs!$B$17)*DCF!J$6</f>
        <v>7448.4909709817994</v>
      </c>
      <c r="CU554" s="15">
        <f ca="1">(BN554*DCF!K$28-DCF!K$5*MAX(BN554*DCF!K$28,0)-MAX(BN554-BM554,0)/Inputs!$B$17)*DCF!K$6</f>
        <v>8340.8786485612545</v>
      </c>
      <c r="CV554" s="15">
        <f ca="1">(BO554*DCF!L$28-DCF!L$5*MAX(BO554*DCF!L$28,0)-MAX(BO554-BN554,0)/Inputs!$B$17)*DCF!L$6</f>
        <v>9905.2773579023124</v>
      </c>
      <c r="CW554" s="15">
        <f ca="1">(BP554*DCF!M$28-DCF!M$5*MAX(BP554*DCF!M$28,0)-MAX(BP554-BO554,0)/Inputs!$B$17)*DCF!M$6</f>
        <v>11836.957667819181</v>
      </c>
      <c r="CX554" s="15">
        <f ca="1">(BQ554*DCF!C$46-DCF!C$5*MAX(BQ554*DCF!C$46,0)-MAX(BQ554-Inputs!$B$20,0)/Inputs!$B$24)*DCF!C$6</f>
        <v>-2234.6999266545536</v>
      </c>
      <c r="CY554" s="15">
        <f ca="1">(BR554*DCF!D$46-DCF!D$5*MAX(BR554*DCF!D$46,0)-MAX(BR554-BQ554,0)/Inputs!$B$24)*DCF!D$6</f>
        <v>-2626.8115125980307</v>
      </c>
      <c r="CZ554" s="15">
        <f ca="1">(BS554*DCF!E$46-DCF!E$5*MAX(BS554*DCF!E$46,0)-MAX(BS554-BR554,0)/Inputs!$B$24)*DCF!E$6</f>
        <v>-3071.4394840151472</v>
      </c>
      <c r="DA554" s="15">
        <f ca="1">(BT554*DCF!F$46-DCF!F$5*MAX(BT554*DCF!F$46,0)-MAX(BT554-BS554,0)/Inputs!$B$24)*DCF!F$6</f>
        <v>-1149.3033072752705</v>
      </c>
      <c r="DB554" s="15">
        <f ca="1">(BU554*DCF!G$46-DCF!G$5*MAX(BU554*DCF!G$46,0)-MAX(BU554-BT554,0)/Inputs!$B$24)*DCF!G$6</f>
        <v>-3913.7950671825829</v>
      </c>
      <c r="DC554" s="15">
        <f ca="1">(BV554*DCF!H$46-DCF!H$5*MAX(BV554*DCF!H$46,0)-MAX(BV554-BU554,0)/Inputs!$B$24)*DCF!H$6</f>
        <v>-2484.8418475597105</v>
      </c>
      <c r="DD554" s="15">
        <f ca="1">(BW554*DCF!I$46-DCF!I$5*MAX(BW554*DCF!I$46,0)-MAX(BW554-BV554,0)/Inputs!$B$24)*DCF!I$6</f>
        <v>37.941001019540593</v>
      </c>
      <c r="DE554" s="15">
        <f ca="1">(BX554*DCF!J$46-DCF!J$5*MAX(BX554*DCF!J$46,0)-MAX(BX554-BW554,0)/Inputs!$B$24)*DCF!J$6</f>
        <v>-2249.7988851837367</v>
      </c>
      <c r="DF554" s="15">
        <f ca="1">(BY554*DCF!K$46-DCF!K$5*MAX(BY554*DCF!K$46,0)-MAX(BY554-BX554,0)/Inputs!$B$24)*DCF!K$6</f>
        <v>-817.23738431019876</v>
      </c>
      <c r="DG554" s="15">
        <f ca="1">(BZ554*DCF!L$46-DCF!L$5*MAX(BZ554*DCF!L$46,0)-MAX(BZ554-BY554,0)/Inputs!$B$24)*DCF!L$6</f>
        <v>1849.3448673247804</v>
      </c>
      <c r="DH554" s="15">
        <f ca="1">(CA554*DCF!M$46-DCF!M$5*MAX(CA554*DCF!M$46,0)-MAX(CA554-BZ554,0)/Inputs!$B$24)*DCF!M$6</f>
        <v>-1742.4784866770678</v>
      </c>
      <c r="DI554" s="15">
        <f ca="1">SUM(CB554:CL554)+BE554*DCF!M$10*(1+Inputs!$B$30)*(1-Inputs!$B$33)*(1-Inputs!$B$30/Inputs!$B$31)/(Inputs!$B$29-Inputs!$B$30)*DCF!M$6</f>
        <v>165419.20796889899</v>
      </c>
      <c r="DJ554" s="15">
        <f ca="1">SUM(CM554:CW554)+BP554*DCF!M$28*(1+Inputs!$B$30)*(1-Inputs!$B$33)*(1-Inputs!$B$30/Inputs!$B$31)/(Inputs!$B$29-Inputs!$B$30)*DCF!M$6</f>
        <v>333881.70182323782</v>
      </c>
      <c r="DK554" s="15">
        <f ca="1">SUM(CX554:DH554)+CA554*DCF!M$46*(1+Inputs!$B$30)*(1-Inputs!$B$33)*(1-Inputs!$B$30/Inputs!$B$31)/(Inputs!$B$29-Inputs!$B$30)*DCF!M$6</f>
        <v>216428.60639536486</v>
      </c>
      <c r="DM554" s="15">
        <f ca="1">DI554+DJ554+DK554+Inputs!$B$34+Inputs!$B$36-Inputs!$B$35</f>
        <v>792580.51618750161</v>
      </c>
    </row>
    <row r="555" spans="1:117" x14ac:dyDescent="0.75">
      <c r="A555" s="11">
        <v>542</v>
      </c>
      <c r="C555" s="23">
        <f t="shared" ca="1" si="324"/>
        <v>-1.4708335394854495</v>
      </c>
      <c r="D555" s="23">
        <f t="shared" ca="1" si="324"/>
        <v>0.91679478562538452</v>
      </c>
      <c r="E555" s="23">
        <f t="shared" ca="1" si="324"/>
        <v>-0.39215098185400071</v>
      </c>
      <c r="F555" s="23">
        <f t="shared" ca="1" si="324"/>
        <v>-0.60938618536234135</v>
      </c>
      <c r="G555" s="23">
        <f t="shared" ca="1" si="324"/>
        <v>0.31377686892922035</v>
      </c>
      <c r="H555" s="23">
        <f t="shared" ca="1" si="324"/>
        <v>0.51766463254188078</v>
      </c>
      <c r="I555" s="23">
        <f t="shared" ca="1" si="324"/>
        <v>1.1595307616556592</v>
      </c>
      <c r="J555" s="23">
        <f t="shared" ca="1" si="324"/>
        <v>-0.83418519204905406</v>
      </c>
      <c r="K555" s="23">
        <f t="shared" ca="1" si="324"/>
        <v>0.19951686000625135</v>
      </c>
      <c r="L555" s="23">
        <f t="shared" ca="1" si="324"/>
        <v>0.58094993087897551</v>
      </c>
      <c r="M555" s="23">
        <f t="shared" ca="1" si="324"/>
        <v>0.94457201831297777</v>
      </c>
      <c r="N555" s="23">
        <f ca="1">SQRT(Inputs!$B$38)*C555+SQRT(1-Inputs!$B$38)*_xlfn.NORM.S.INV(RAND())</f>
        <v>0.77668972496413957</v>
      </c>
      <c r="O555" s="23">
        <f ca="1">SQRT(Inputs!$B$38)*D555+SQRT(1-Inputs!$B$38)*_xlfn.NORM.S.INV(RAND())</f>
        <v>1.3587425641583588</v>
      </c>
      <c r="P555" s="23">
        <f ca="1">SQRT(Inputs!$B$38)*E555+SQRT(1-Inputs!$B$38)*_xlfn.NORM.S.INV(RAND())</f>
        <v>-0.84836749858584182</v>
      </c>
      <c r="Q555" s="23">
        <f ca="1">SQRT(Inputs!$B$38)*F555+SQRT(1-Inputs!$B$38)*_xlfn.NORM.S.INV(RAND())</f>
        <v>-1.908666631667475</v>
      </c>
      <c r="R555" s="23">
        <f ca="1">SQRT(Inputs!$B$38)*G555+SQRT(1-Inputs!$B$38)*_xlfn.NORM.S.INV(RAND())</f>
        <v>1.0853998283820689</v>
      </c>
      <c r="S555" s="23">
        <f ca="1">SQRT(Inputs!$B$38)*H555+SQRT(1-Inputs!$B$38)*_xlfn.NORM.S.INV(RAND())</f>
        <v>0.28735461855090233</v>
      </c>
      <c r="T555" s="23">
        <f ca="1">SQRT(Inputs!$B$38)*I555+SQRT(1-Inputs!$B$38)*_xlfn.NORM.S.INV(RAND())</f>
        <v>0.16756580823203654</v>
      </c>
      <c r="U555" s="23">
        <f ca="1">SQRT(Inputs!$B$38)*J555+SQRT(1-Inputs!$B$38)*_xlfn.NORM.S.INV(RAND())</f>
        <v>-1.904333598770146</v>
      </c>
      <c r="V555" s="23">
        <f ca="1">SQRT(Inputs!$B$38)*K555+SQRT(1-Inputs!$B$38)*_xlfn.NORM.S.INV(RAND())</f>
        <v>1.0301077441823174</v>
      </c>
      <c r="W555" s="23">
        <f ca="1">SQRT(Inputs!$B$38)*L555+SQRT(1-Inputs!$B$38)*_xlfn.NORM.S.INV(RAND())</f>
        <v>0.96340440254186333</v>
      </c>
      <c r="X555" s="23">
        <f ca="1">SQRT(Inputs!$B$38)*M555+SQRT(1-Inputs!$B$38)*_xlfn.NORM.S.INV(RAND())</f>
        <v>1.0373347444713752</v>
      </c>
      <c r="Y555" s="23">
        <f ca="1">SQRT(Inputs!$B$38)*C555+SQRT(1-Inputs!$B$38)*_xlfn.NORM.S.INV(RAND())</f>
        <v>-1.5748155841238707</v>
      </c>
      <c r="Z555" s="23">
        <f ca="1">SQRT(Inputs!$B$38)*D555+SQRT(1-Inputs!$B$38)*_xlfn.NORM.S.INV(RAND())</f>
        <v>-3.4212438502934872E-2</v>
      </c>
      <c r="AA555" s="23">
        <f ca="1">SQRT(Inputs!$B$38)*E555+SQRT(1-Inputs!$B$38)*_xlfn.NORM.S.INV(RAND())</f>
        <v>-0.28916304318984876</v>
      </c>
      <c r="AB555" s="23">
        <f ca="1">SQRT(Inputs!$B$38)*F555+SQRT(1-Inputs!$B$38)*_xlfn.NORM.S.INV(RAND())</f>
        <v>-0.16731023028478403</v>
      </c>
      <c r="AC555" s="23">
        <f ca="1">SQRT(Inputs!$B$38)*G555+SQRT(1-Inputs!$B$38)*_xlfn.NORM.S.INV(RAND())</f>
        <v>0.99347010855305395</v>
      </c>
      <c r="AD555" s="23">
        <f ca="1">SQRT(Inputs!$B$38)*H555+SQRT(1-Inputs!$B$38)*_xlfn.NORM.S.INV(RAND())</f>
        <v>-0.3172649814241626</v>
      </c>
      <c r="AE555" s="23">
        <f ca="1">SQRT(Inputs!$B$38)*I555+SQRT(1-Inputs!$B$38)*_xlfn.NORM.S.INV(RAND())</f>
        <v>0.58803845165808788</v>
      </c>
      <c r="AF555" s="23">
        <f ca="1">SQRT(Inputs!$B$38)*J555+SQRT(1-Inputs!$B$38)*_xlfn.NORM.S.INV(RAND())</f>
        <v>-0.85425711211932254</v>
      </c>
      <c r="AG555" s="23">
        <f ca="1">SQRT(Inputs!$B$38)*K555+SQRT(1-Inputs!$B$38)*_xlfn.NORM.S.INV(RAND())</f>
        <v>8.6906049023293186E-2</v>
      </c>
      <c r="AH555" s="23">
        <f ca="1">SQRT(Inputs!$B$38)*L555+SQRT(1-Inputs!$B$38)*_xlfn.NORM.S.INV(RAND())</f>
        <v>-0.39309513155399095</v>
      </c>
      <c r="AI555" s="23">
        <f ca="1">SQRT(Inputs!$B$38)*M555+SQRT(1-Inputs!$B$38)*_xlfn.NORM.S.INV(RAND())</f>
        <v>1.3545223135230726</v>
      </c>
      <c r="AJ555" s="23">
        <f ca="1">SQRT(Inputs!$B$38)*C555+SQRT(1-Inputs!$B$38)*_xlfn.NORM.S.INV(RAND())</f>
        <v>-0.7515261350328003</v>
      </c>
      <c r="AK555" s="23">
        <f ca="1">SQRT(Inputs!$B$38)*D555+SQRT(1-Inputs!$B$38)*_xlfn.NORM.S.INV(RAND())</f>
        <v>-0.23513688313641912</v>
      </c>
      <c r="AL555" s="23">
        <f ca="1">SQRT(Inputs!$B$38)*E555+SQRT(1-Inputs!$B$38)*_xlfn.NORM.S.INV(RAND())</f>
        <v>-0.62168864414076852</v>
      </c>
      <c r="AM555" s="23">
        <f ca="1">SQRT(Inputs!$B$38)*F555+SQRT(1-Inputs!$B$38)*_xlfn.NORM.S.INV(RAND())</f>
        <v>7.711932368347757E-2</v>
      </c>
      <c r="AN555" s="23">
        <f ca="1">SQRT(Inputs!$B$38)*G555+SQRT(1-Inputs!$B$38)*_xlfn.NORM.S.INV(RAND())</f>
        <v>0.2962808057593706</v>
      </c>
      <c r="AO555" s="23">
        <f ca="1">SQRT(Inputs!$B$38)*H555+SQRT(1-Inputs!$B$38)*_xlfn.NORM.S.INV(RAND())</f>
        <v>1.2327350542813758</v>
      </c>
      <c r="AP555" s="23">
        <f ca="1">SQRT(Inputs!$B$38)*I555+SQRT(1-Inputs!$B$38)*_xlfn.NORM.S.INV(RAND())</f>
        <v>-0.53665843325397755</v>
      </c>
      <c r="AQ555" s="23">
        <f ca="1">SQRT(Inputs!$B$38)*J555+SQRT(1-Inputs!$B$38)*_xlfn.NORM.S.INV(RAND())</f>
        <v>0.11018150243063246</v>
      </c>
      <c r="AR555" s="23">
        <f ca="1">SQRT(Inputs!$B$38)*K555+SQRT(1-Inputs!$B$38)*_xlfn.NORM.S.INV(RAND())</f>
        <v>-0.30351136051313787</v>
      </c>
      <c r="AS555" s="23">
        <f ca="1">SQRT(Inputs!$B$38)*L555+SQRT(1-Inputs!$B$38)*_xlfn.NORM.S.INV(RAND())</f>
        <v>1.0227758143917409E-2</v>
      </c>
      <c r="AT555" s="23">
        <f ca="1">SQRT(Inputs!$B$38)*M555+SQRT(1-Inputs!$B$38)*_xlfn.NORM.S.INV(RAND())</f>
        <v>0.54630327952495017</v>
      </c>
      <c r="AU555" s="15">
        <f ca="1">Inputs!$B$6*EXP($B$8-0.5*C$5^2+C$5*N555)</f>
        <v>5627.0329242063008</v>
      </c>
      <c r="AV555" s="15">
        <f t="shared" ca="1" si="292"/>
        <v>8364.0588393102134</v>
      </c>
      <c r="AW555" s="15">
        <f t="shared" ca="1" si="293"/>
        <v>9095.7806749968877</v>
      </c>
      <c r="AX555" s="15">
        <f t="shared" ca="1" si="294"/>
        <v>8749.0346283454619</v>
      </c>
      <c r="AY555" s="15">
        <f t="shared" ca="1" si="295"/>
        <v>12137.227177530656</v>
      </c>
      <c r="AZ555" s="15">
        <f t="shared" ca="1" si="296"/>
        <v>15321.385898821956</v>
      </c>
      <c r="BA555" s="15">
        <f t="shared" ca="1" si="297"/>
        <v>19081.175463930271</v>
      </c>
      <c r="BB555" s="15">
        <f t="shared" ca="1" si="298"/>
        <v>19303.392448102502</v>
      </c>
      <c r="BC555" s="15">
        <f t="shared" ca="1" si="299"/>
        <v>26113.439843984979</v>
      </c>
      <c r="BD555" s="15">
        <f t="shared" ca="1" si="300"/>
        <v>35008.068304988381</v>
      </c>
      <c r="BE555" s="15">
        <f t="shared" ca="1" si="301"/>
        <v>47148.566666337974</v>
      </c>
      <c r="BF555" s="15">
        <f ca="1">Inputs!$B$13*EXP($B$9-0.5*C$6^2+C$6*Y555)</f>
        <v>10121.991164317873</v>
      </c>
      <c r="BG555" s="15">
        <f t="shared" ca="1" si="302"/>
        <v>12260.109042656622</v>
      </c>
      <c r="BH555" s="15">
        <f t="shared" ca="1" si="303"/>
        <v>14278.134754608043</v>
      </c>
      <c r="BI555" s="15">
        <f t="shared" ca="1" si="304"/>
        <v>17034.217159951208</v>
      </c>
      <c r="BJ555" s="15">
        <f t="shared" ca="1" si="305"/>
        <v>24098.077798149363</v>
      </c>
      <c r="BK555" s="15">
        <f t="shared" ca="1" si="306"/>
        <v>28325.536470298797</v>
      </c>
      <c r="BL555" s="15">
        <f t="shared" ca="1" si="307"/>
        <v>37549.658628297795</v>
      </c>
      <c r="BM555" s="15">
        <f t="shared" ca="1" si="308"/>
        <v>41509.338129880533</v>
      </c>
      <c r="BN555" s="15">
        <f t="shared" ca="1" si="309"/>
        <v>51585.737697038465</v>
      </c>
      <c r="BO555" s="15">
        <f t="shared" ca="1" si="310"/>
        <v>60635.985606008704</v>
      </c>
      <c r="BP555" s="15">
        <f t="shared" ca="1" si="311"/>
        <v>87010.22574888682</v>
      </c>
      <c r="BQ555" s="15">
        <f ca="1">Inputs!$B$20*EXP($B$10-0.5*C$7^2+C$7*AJ555)</f>
        <v>3285.8326719442539</v>
      </c>
      <c r="BR555" s="15">
        <f t="shared" ca="1" si="312"/>
        <v>4137.64523124689</v>
      </c>
      <c r="BS555" s="15">
        <f t="shared" ca="1" si="313"/>
        <v>4739.5554723332052</v>
      </c>
      <c r="BT555" s="15">
        <f t="shared" ca="1" si="314"/>
        <v>6668.3681988901171</v>
      </c>
      <c r="BU555" s="15">
        <f t="shared" ca="1" si="315"/>
        <v>9928.4219804343538</v>
      </c>
      <c r="BV555" s="15">
        <f t="shared" ca="1" si="316"/>
        <v>18235.409966523785</v>
      </c>
      <c r="BW555" s="15">
        <f t="shared" ca="1" si="317"/>
        <v>22714.291459986223</v>
      </c>
      <c r="BX555" s="15">
        <f t="shared" ca="1" si="318"/>
        <v>32479.137462838658</v>
      </c>
      <c r="BY555" s="15">
        <f t="shared" ca="1" si="319"/>
        <v>42941.391948575954</v>
      </c>
      <c r="BZ555" s="15">
        <f t="shared" ca="1" si="320"/>
        <v>60366.180912553245</v>
      </c>
      <c r="CA555" s="15">
        <f t="shared" ca="1" si="321"/>
        <v>93440.868957214348</v>
      </c>
      <c r="CB555" s="15">
        <f ca="1">(AU555*DCF!C$10-DCF!C$5*MAX(AU555*DCF!C$10,0)-MAX(AU555-Inputs!$B$6,0)/Inputs!$B$10)*DCF!C$6</f>
        <v>1038.3342074137506</v>
      </c>
      <c r="CC555" s="15">
        <f ca="1">(AV555*DCF!D$10-DCF!D$5*MAX(AV555*DCF!D$10,0)-MAX(AV555-AU555,0)/Inputs!$B$10)*DCF!D$6</f>
        <v>1371.3305411020938</v>
      </c>
      <c r="CD555" s="15">
        <f ca="1">(AW555*DCF!E$10-DCF!E$5*MAX(AW555*DCF!E$10,0)-MAX(AW555-AV555,0)/Inputs!$B$10)*DCF!E$6</f>
        <v>1935.2569059893849</v>
      </c>
      <c r="CE555" s="15">
        <f ca="1">(AX555*DCF!F$10-DCF!F$5*MAX(AX555*DCF!F$10,0)-MAX(AX555-AW555,0)/Inputs!$B$10)*DCF!F$6</f>
        <v>1909.9003161780456</v>
      </c>
      <c r="CF555" s="15">
        <f ca="1">(AY555*DCF!G$10-DCF!G$5*MAX(AY555*DCF!G$10,0)-MAX(AY555-AX555,0)/Inputs!$B$10)*DCF!G$6</f>
        <v>1849.4832880663532</v>
      </c>
      <c r="CG555" s="15">
        <f ca="1">(AZ555*DCF!H$10-DCF!H$5*MAX(AZ555*DCF!H$10,0)-MAX(AZ555-AY555,0)/Inputs!$B$10)*DCF!H$6</f>
        <v>2409.2535974513517</v>
      </c>
      <c r="CH555" s="15">
        <f ca="1">(BA555*DCF!I$10-DCF!I$5*MAX(BA555*DCF!I$10,0)-MAX(BA555-AZ555,0)/Inputs!$B$10)*DCF!I$6</f>
        <v>2868.6974540608494</v>
      </c>
      <c r="CI555" s="15">
        <f ca="1">(BB555*DCF!J$10-DCF!J$5*MAX(BB555*DCF!J$10,0)-MAX(BB555-BA555,0)/Inputs!$B$10)*DCF!J$6</f>
        <v>3278.8336121166872</v>
      </c>
      <c r="CJ555" s="15">
        <f ca="1">(BC555*DCF!K$10-DCF!K$5*MAX(BC555*DCF!K$10,0)-MAX(BC555-BB555,0)/Inputs!$B$10)*DCF!K$6</f>
        <v>3250.541463169729</v>
      </c>
      <c r="CK555" s="15">
        <f ca="1">(BD555*DCF!L$10-DCF!L$5*MAX(BD555*DCF!L$10,0)-MAX(BD555-BC555,0)/Inputs!$B$10)*DCF!L$6</f>
        <v>4129.6629360765528</v>
      </c>
      <c r="CL555" s="15">
        <f ca="1">(BE555*DCF!M$10-DCF!M$5*MAX(BE555*DCF!M$10,0)-MAX(BE555-BD555,0)/Inputs!$B$10)*DCF!M$6</f>
        <v>5202.9603290150826</v>
      </c>
      <c r="CM555" s="15">
        <f ca="1">(BF555*DCF!C$28-DCF!C$5*MAX(BF555*DCF!C$28,0)-MAX(BF555-Inputs!$B$13,0)/Inputs!$B$17)*DCF!C$6</f>
        <v>3089.1653220362027</v>
      </c>
      <c r="CN555" s="15">
        <f ca="1">(BG555*DCF!D$28-DCF!D$5*MAX(BG555*DCF!D$28,0)-MAX(BG555-BF555,0)/Inputs!$B$17)*DCF!D$6</f>
        <v>3154.726302543851</v>
      </c>
      <c r="CO555" s="15">
        <f ca="1">(BH555*DCF!E$28-DCF!E$5*MAX(BH555*DCF!E$28,0)-MAX(BH555-BG555,0)/Inputs!$B$17)*DCF!E$6</f>
        <v>3646.0969151629083</v>
      </c>
      <c r="CP555" s="15">
        <f ca="1">(BI555*DCF!F$28-DCF!F$5*MAX(BI555*DCF!F$28,0)-MAX(BI555-BH555,0)/Inputs!$B$17)*DCF!F$6</f>
        <v>4122.5528978568445</v>
      </c>
      <c r="CQ555" s="15">
        <f ca="1">(BJ555*DCF!G$28-DCF!G$5*MAX(BJ555*DCF!G$28,0)-MAX(BJ555-BI555,0)/Inputs!$B$17)*DCF!G$6</f>
        <v>5064.3575393968094</v>
      </c>
      <c r="CR555" s="15">
        <f ca="1">(BK555*DCF!H$28-DCF!H$5*MAX(BK555*DCF!H$28,0)-MAX(BK555-BJ555,0)/Inputs!$B$17)*DCF!H$6</f>
        <v>6348.3892368987954</v>
      </c>
      <c r="CS555" s="15">
        <f ca="1">(BL555*DCF!I$28-DCF!I$5*MAX(BL555*DCF!I$28,0)-MAX(BL555-BK555,0)/Inputs!$B$17)*DCF!I$6</f>
        <v>7505.9719527481557</v>
      </c>
      <c r="CT555" s="15">
        <f ca="1">(BM555*DCF!J$28-DCF!J$5*MAX(BM555*DCF!J$28,0)-MAX(BM555-BL555,0)/Inputs!$B$17)*DCF!J$6</f>
        <v>8735.0072037692134</v>
      </c>
      <c r="CU555" s="15">
        <f ca="1">(BN555*DCF!K$28-DCF!K$5*MAX(BN555*DCF!K$28,0)-MAX(BN555-BM555,0)/Inputs!$B$17)*DCF!K$6</f>
        <v>9659.818133536739</v>
      </c>
      <c r="CV555" s="15">
        <f ca="1">(BO555*DCF!L$28-DCF!L$5*MAX(BO555*DCF!L$28,0)-MAX(BO555-BN555,0)/Inputs!$B$17)*DCF!L$6</f>
        <v>11074.101228011854</v>
      </c>
      <c r="CW555" s="15">
        <f ca="1">(BP555*DCF!M$28-DCF!M$5*MAX(BP555*DCF!M$28,0)-MAX(BP555-BO555,0)/Inputs!$B$17)*DCF!M$6</f>
        <v>13614.17513751777</v>
      </c>
      <c r="CX555" s="15">
        <f ca="1">(BQ555*DCF!C$46-DCF!C$5*MAX(BQ555*DCF!C$46,0)-MAX(BQ555-Inputs!$B$20,0)/Inputs!$B$24)*DCF!C$6</f>
        <v>-798.03649326391724</v>
      </c>
      <c r="CY555" s="15">
        <f ca="1">(BR555*DCF!D$46-DCF!D$5*MAX(BR555*DCF!D$46,0)-MAX(BR555-BQ555,0)/Inputs!$B$24)*DCF!D$6</f>
        <v>-1069.6608982079556</v>
      </c>
      <c r="CZ555" s="15">
        <f ca="1">(BS555*DCF!E$46-DCF!E$5*MAX(BS555*DCF!E$46,0)-MAX(BS555-BR555,0)/Inputs!$B$24)*DCF!E$6</f>
        <v>-797.71713349798551</v>
      </c>
      <c r="DA555" s="15">
        <f ca="1">(BT555*DCF!F$46-DCF!F$5*MAX(BT555*DCF!F$46,0)-MAX(BT555-BS555,0)/Inputs!$B$24)*DCF!F$6</f>
        <v>-1187.9744210440272</v>
      </c>
      <c r="DB555" s="15">
        <f ca="1">(BU555*DCF!G$46-DCF!G$5*MAX(BU555*DCF!G$46,0)-MAX(BU555-BT555,0)/Inputs!$B$24)*DCF!G$6</f>
        <v>-1430.5901805686665</v>
      </c>
      <c r="DC555" s="15">
        <f ca="1">(BV555*DCF!H$46-DCF!H$5*MAX(BV555*DCF!H$46,0)-MAX(BV555-BU555,0)/Inputs!$B$24)*DCF!H$6</f>
        <v>-2581.3456189174449</v>
      </c>
      <c r="DD555" s="15">
        <f ca="1">(BW555*DCF!I$46-DCF!I$5*MAX(BW555*DCF!I$46,0)-MAX(BW555-BV555,0)/Inputs!$B$24)*DCF!I$6</f>
        <v>-761.11824411033081</v>
      </c>
      <c r="DE555" s="15">
        <f ca="1">(BX555*DCF!J$46-DCF!J$5*MAX(BX555*DCF!J$46,0)-MAX(BX555-BW555,0)/Inputs!$B$24)*DCF!J$6</f>
        <v>-1227.0676503467703</v>
      </c>
      <c r="DF555" s="15">
        <f ca="1">(BY555*DCF!K$46-DCF!K$5*MAX(BY555*DCF!K$46,0)-MAX(BY555-BX555,0)/Inputs!$B$24)*DCF!K$6</f>
        <v>-110.0181817514121</v>
      </c>
      <c r="DG555" s="15">
        <f ca="1">(BZ555*DCF!L$46-DCF!L$5*MAX(BZ555*DCF!L$46,0)-MAX(BZ555-BY555,0)/Inputs!$B$24)*DCF!L$6</f>
        <v>229.54748096881133</v>
      </c>
      <c r="DH555" s="15">
        <f ca="1">(CA555*DCF!M$46-DCF!M$5*MAX(CA555*DCF!M$46,0)-MAX(CA555-BZ555,0)/Inputs!$B$24)*DCF!M$6</f>
        <v>410.92876925613007</v>
      </c>
      <c r="DI555" s="15">
        <f ca="1">SUM(CB555:CL555)+BE555*DCF!M$10*(1+Inputs!$B$30)*(1-Inputs!$B$33)*(1-Inputs!$B$30/Inputs!$B$31)/(Inputs!$B$29-Inputs!$B$30)*DCF!M$6</f>
        <v>160459.33915830741</v>
      </c>
      <c r="DJ555" s="15">
        <f ca="1">SUM(CM555:CW555)+BP555*DCF!M$28*(1+Inputs!$B$30)*(1-Inputs!$B$33)*(1-Inputs!$B$30/Inputs!$B$31)/(Inputs!$B$29-Inputs!$B$30)*DCF!M$6</f>
        <v>398881.84033650951</v>
      </c>
      <c r="DK555" s="15">
        <f ca="1">SUM(CX555:DH555)+CA555*DCF!M$46*(1+Inputs!$B$30)*(1-Inputs!$B$33)*(1-Inputs!$B$30/Inputs!$B$31)/(Inputs!$B$29-Inputs!$B$30)*DCF!M$6</f>
        <v>135147.59961490607</v>
      </c>
      <c r="DM555" s="15">
        <f ca="1">DI555+DJ555+DK555+Inputs!$B$34+Inputs!$B$36-Inputs!$B$35</f>
        <v>771339.77910972293</v>
      </c>
    </row>
    <row r="556" spans="1:117" x14ac:dyDescent="0.75">
      <c r="A556" s="11">
        <v>543</v>
      </c>
      <c r="C556" s="23">
        <f t="shared" ca="1" si="324"/>
        <v>0.55881216624639818</v>
      </c>
      <c r="D556" s="23">
        <f t="shared" ca="1" si="324"/>
        <v>-0.7153982952499095</v>
      </c>
      <c r="E556" s="23">
        <f t="shared" ca="1" si="324"/>
        <v>-0.32038180811062006</v>
      </c>
      <c r="F556" s="23">
        <f t="shared" ca="1" si="324"/>
        <v>-3.247407235589685</v>
      </c>
      <c r="G556" s="23">
        <f t="shared" ca="1" si="324"/>
        <v>0.19068153776409655</v>
      </c>
      <c r="H556" s="23">
        <f t="shared" ca="1" si="324"/>
        <v>-0.92979546805803015</v>
      </c>
      <c r="I556" s="23">
        <f t="shared" ca="1" si="324"/>
        <v>0.5686300367174848</v>
      </c>
      <c r="J556" s="23">
        <f t="shared" ca="1" si="324"/>
        <v>0.18627867151168598</v>
      </c>
      <c r="K556" s="23">
        <f t="shared" ca="1" si="324"/>
        <v>-0.58750119541623358</v>
      </c>
      <c r="L556" s="23">
        <f t="shared" ca="1" si="324"/>
        <v>0.93826480560115499</v>
      </c>
      <c r="M556" s="23">
        <f t="shared" ca="1" si="324"/>
        <v>0.69555877032047964</v>
      </c>
      <c r="N556" s="23">
        <f ca="1">SQRT(Inputs!$B$38)*C556+SQRT(1-Inputs!$B$38)*_xlfn.NORM.S.INV(RAND())</f>
        <v>-0.45812821084665789</v>
      </c>
      <c r="O556" s="23">
        <f ca="1">SQRT(Inputs!$B$38)*D556+SQRT(1-Inputs!$B$38)*_xlfn.NORM.S.INV(RAND())</f>
        <v>0.26240923509177494</v>
      </c>
      <c r="P556" s="23">
        <f ca="1">SQRT(Inputs!$B$38)*E556+SQRT(1-Inputs!$B$38)*_xlfn.NORM.S.INV(RAND())</f>
        <v>-0.26908786992476941</v>
      </c>
      <c r="Q556" s="23">
        <f ca="1">SQRT(Inputs!$B$38)*F556+SQRT(1-Inputs!$B$38)*_xlfn.NORM.S.INV(RAND())</f>
        <v>-2.0613819374403932</v>
      </c>
      <c r="R556" s="23">
        <f ca="1">SQRT(Inputs!$B$38)*G556+SQRT(1-Inputs!$B$38)*_xlfn.NORM.S.INV(RAND())</f>
        <v>0.52518836417171333</v>
      </c>
      <c r="S556" s="23">
        <f ca="1">SQRT(Inputs!$B$38)*H556+SQRT(1-Inputs!$B$38)*_xlfn.NORM.S.INV(RAND())</f>
        <v>-1.2756688905705653</v>
      </c>
      <c r="T556" s="23">
        <f ca="1">SQRT(Inputs!$B$38)*I556+SQRT(1-Inputs!$B$38)*_xlfn.NORM.S.INV(RAND())</f>
        <v>0.81734409833485877</v>
      </c>
      <c r="U556" s="23">
        <f ca="1">SQRT(Inputs!$B$38)*J556+SQRT(1-Inputs!$B$38)*_xlfn.NORM.S.INV(RAND())</f>
        <v>0.97774832378679033</v>
      </c>
      <c r="V556" s="23">
        <f ca="1">SQRT(Inputs!$B$38)*K556+SQRT(1-Inputs!$B$38)*_xlfn.NORM.S.INV(RAND())</f>
        <v>0.35797805478740319</v>
      </c>
      <c r="W556" s="23">
        <f ca="1">SQRT(Inputs!$B$38)*L556+SQRT(1-Inputs!$B$38)*_xlfn.NORM.S.INV(RAND())</f>
        <v>0.10873696574890807</v>
      </c>
      <c r="X556" s="23">
        <f ca="1">SQRT(Inputs!$B$38)*M556+SQRT(1-Inputs!$B$38)*_xlfn.NORM.S.INV(RAND())</f>
        <v>0.87427246603192643</v>
      </c>
      <c r="Y556" s="23">
        <f ca="1">SQRT(Inputs!$B$38)*C556+SQRT(1-Inputs!$B$38)*_xlfn.NORM.S.INV(RAND())</f>
        <v>0.27644070380070879</v>
      </c>
      <c r="Z556" s="23">
        <f ca="1">SQRT(Inputs!$B$38)*D556+SQRT(1-Inputs!$B$38)*_xlfn.NORM.S.INV(RAND())</f>
        <v>-1.6784261987551523</v>
      </c>
      <c r="AA556" s="23">
        <f ca="1">SQRT(Inputs!$B$38)*E556+SQRT(1-Inputs!$B$38)*_xlfn.NORM.S.INV(RAND())</f>
        <v>0.54116311174856424</v>
      </c>
      <c r="AB556" s="23">
        <f ca="1">SQRT(Inputs!$B$38)*F556+SQRT(1-Inputs!$B$38)*_xlfn.NORM.S.INV(RAND())</f>
        <v>-1.5824037431641615</v>
      </c>
      <c r="AC556" s="23">
        <f ca="1">SQRT(Inputs!$B$38)*G556+SQRT(1-Inputs!$B$38)*_xlfn.NORM.S.INV(RAND())</f>
        <v>1.4121597485494666</v>
      </c>
      <c r="AD556" s="23">
        <f ca="1">SQRT(Inputs!$B$38)*H556+SQRT(1-Inputs!$B$38)*_xlfn.NORM.S.INV(RAND())</f>
        <v>0.11943233008682352</v>
      </c>
      <c r="AE556" s="23">
        <f ca="1">SQRT(Inputs!$B$38)*I556+SQRT(1-Inputs!$B$38)*_xlfn.NORM.S.INV(RAND())</f>
        <v>-0.25852662594345455</v>
      </c>
      <c r="AF556" s="23">
        <f ca="1">SQRT(Inputs!$B$38)*J556+SQRT(1-Inputs!$B$38)*_xlfn.NORM.S.INV(RAND())</f>
        <v>-0.98878482318737082</v>
      </c>
      <c r="AG556" s="23">
        <f ca="1">SQRT(Inputs!$B$38)*K556+SQRT(1-Inputs!$B$38)*_xlfn.NORM.S.INV(RAND())</f>
        <v>-1.2167226121733199</v>
      </c>
      <c r="AH556" s="23">
        <f ca="1">SQRT(Inputs!$B$38)*L556+SQRT(1-Inputs!$B$38)*_xlfn.NORM.S.INV(RAND())</f>
        <v>9.034622570999834E-2</v>
      </c>
      <c r="AI556" s="23">
        <f ca="1">SQRT(Inputs!$B$38)*M556+SQRT(1-Inputs!$B$38)*_xlfn.NORM.S.INV(RAND())</f>
        <v>1.177113579534149</v>
      </c>
      <c r="AJ556" s="23">
        <f ca="1">SQRT(Inputs!$B$38)*C556+SQRT(1-Inputs!$B$38)*_xlfn.NORM.S.INV(RAND())</f>
        <v>0.7607129959099963</v>
      </c>
      <c r="AK556" s="23">
        <f ca="1">SQRT(Inputs!$B$38)*D556+SQRT(1-Inputs!$B$38)*_xlfn.NORM.S.INV(RAND())</f>
        <v>-0.96504659013874572</v>
      </c>
      <c r="AL556" s="23">
        <f ca="1">SQRT(Inputs!$B$38)*E556+SQRT(1-Inputs!$B$38)*_xlfn.NORM.S.INV(RAND())</f>
        <v>-0.76420472979698617</v>
      </c>
      <c r="AM556" s="23">
        <f ca="1">SQRT(Inputs!$B$38)*F556+SQRT(1-Inputs!$B$38)*_xlfn.NORM.S.INV(RAND())</f>
        <v>-1.2902981173600914</v>
      </c>
      <c r="AN556" s="23">
        <f ca="1">SQRT(Inputs!$B$38)*G556+SQRT(1-Inputs!$B$38)*_xlfn.NORM.S.INV(RAND())</f>
        <v>0.12618929816138383</v>
      </c>
      <c r="AO556" s="23">
        <f ca="1">SQRT(Inputs!$B$38)*H556+SQRT(1-Inputs!$B$38)*_xlfn.NORM.S.INV(RAND())</f>
        <v>-1.7931039718391832</v>
      </c>
      <c r="AP556" s="23">
        <f ca="1">SQRT(Inputs!$B$38)*I556+SQRT(1-Inputs!$B$38)*_xlfn.NORM.S.INV(RAND())</f>
        <v>8.4108491933790164E-2</v>
      </c>
      <c r="AQ556" s="23">
        <f ca="1">SQRT(Inputs!$B$38)*J556+SQRT(1-Inputs!$B$38)*_xlfn.NORM.S.INV(RAND())</f>
        <v>-3.6655974650200929E-2</v>
      </c>
      <c r="AR556" s="23">
        <f ca="1">SQRT(Inputs!$B$38)*K556+SQRT(1-Inputs!$B$38)*_xlfn.NORM.S.INV(RAND())</f>
        <v>0.90489052876246212</v>
      </c>
      <c r="AS556" s="23">
        <f ca="1">SQRT(Inputs!$B$38)*L556+SQRT(1-Inputs!$B$38)*_xlfn.NORM.S.INV(RAND())</f>
        <v>1.1906897660270939</v>
      </c>
      <c r="AT556" s="23">
        <f ca="1">SQRT(Inputs!$B$38)*M556+SQRT(1-Inputs!$B$38)*_xlfn.NORM.S.INV(RAND())</f>
        <v>1.616054777578442</v>
      </c>
      <c r="AU556" s="15">
        <f ca="1">Inputs!$B$6*EXP($B$8-0.5*C$5^2+C$5*N556)</f>
        <v>4607.5603783154738</v>
      </c>
      <c r="AV556" s="15">
        <f t="shared" ca="1" si="292"/>
        <v>5829.1077996432978</v>
      </c>
      <c r="AW556" s="15">
        <f t="shared" ca="1" si="293"/>
        <v>6854.2211617600351</v>
      </c>
      <c r="AX556" s="15">
        <f t="shared" ca="1" si="294"/>
        <v>6468.3318522934924</v>
      </c>
      <c r="AY556" s="15">
        <f t="shared" ca="1" si="295"/>
        <v>8404.9960056929012</v>
      </c>
      <c r="AZ556" s="15">
        <f t="shared" ca="1" si="296"/>
        <v>8932.3481886063291</v>
      </c>
      <c r="BA556" s="15">
        <f t="shared" ca="1" si="297"/>
        <v>11907.132158024266</v>
      </c>
      <c r="BB556" s="15">
        <f t="shared" ca="1" si="298"/>
        <v>16078.306316122274</v>
      </c>
      <c r="BC556" s="15">
        <f t="shared" ca="1" si="299"/>
        <v>20384.189763508824</v>
      </c>
      <c r="BD556" s="15">
        <f t="shared" ca="1" si="300"/>
        <v>25227.835479918762</v>
      </c>
      <c r="BE556" s="15">
        <f t="shared" ca="1" si="301"/>
        <v>33475.74862004543</v>
      </c>
      <c r="BF556" s="15">
        <f ca="1">Inputs!$B$13*EXP($B$9-0.5*C$6^2+C$6*Y556)</f>
        <v>14610.167394640808</v>
      </c>
      <c r="BG556" s="15">
        <f t="shared" ca="1" si="302"/>
        <v>13153.380512382786</v>
      </c>
      <c r="BH556" s="15">
        <f t="shared" ca="1" si="303"/>
        <v>17580.19592990007</v>
      </c>
      <c r="BI556" s="15">
        <f t="shared" ca="1" si="304"/>
        <v>16868.65813634705</v>
      </c>
      <c r="BJ556" s="15">
        <f t="shared" ca="1" si="305"/>
        <v>25348.449790579787</v>
      </c>
      <c r="BK556" s="15">
        <f t="shared" ca="1" si="306"/>
        <v>31620.405631873204</v>
      </c>
      <c r="BL556" s="15">
        <f t="shared" ca="1" si="307"/>
        <v>37562.095646368507</v>
      </c>
      <c r="BM556" s="15">
        <f t="shared" ca="1" si="308"/>
        <v>40834.917039010055</v>
      </c>
      <c r="BN556" s="15">
        <f t="shared" ca="1" si="309"/>
        <v>43407.96158021663</v>
      </c>
      <c r="BO556" s="15">
        <f t="shared" ca="1" si="310"/>
        <v>53972.870003432865</v>
      </c>
      <c r="BP556" s="15">
        <f t="shared" ca="1" si="311"/>
        <v>75907.75523446381</v>
      </c>
      <c r="BQ556" s="15">
        <f ca="1">Inputs!$B$20*EXP($B$10-0.5*C$7^2+C$7*AJ556)</f>
        <v>5618.0528566597604</v>
      </c>
      <c r="BR556" s="15">
        <f t="shared" ca="1" si="312"/>
        <v>5610.7654182231599</v>
      </c>
      <c r="BS556" s="15">
        <f t="shared" ca="1" si="313"/>
        <v>6169.2212959263543</v>
      </c>
      <c r="BT556" s="15">
        <f t="shared" ca="1" si="314"/>
        <v>6063.4974657202165</v>
      </c>
      <c r="BU556" s="15">
        <f t="shared" ca="1" si="315"/>
        <v>8663.8233779021557</v>
      </c>
      <c r="BV556" s="15">
        <f t="shared" ca="1" si="316"/>
        <v>8047.8318918529512</v>
      </c>
      <c r="BW556" s="15">
        <f t="shared" ca="1" si="317"/>
        <v>11432.001515675061</v>
      </c>
      <c r="BX556" s="15">
        <f t="shared" ca="1" si="318"/>
        <v>15872.421568216623</v>
      </c>
      <c r="BY556" s="15">
        <f t="shared" ca="1" si="319"/>
        <v>26443.715090526824</v>
      </c>
      <c r="BZ556" s="15">
        <f t="shared" ca="1" si="320"/>
        <v>46183.388538160121</v>
      </c>
      <c r="CA556" s="15">
        <f t="shared" ca="1" si="321"/>
        <v>86454.274273586663</v>
      </c>
      <c r="CB556" s="15">
        <f ca="1">(AU556*DCF!C$10-DCF!C$5*MAX(AU556*DCF!C$10,0)-MAX(AU556-Inputs!$B$6,0)/Inputs!$B$10)*DCF!C$6</f>
        <v>1045.6032283775776</v>
      </c>
      <c r="CC556" s="15">
        <f ca="1">(AV556*DCF!D$10-DCF!D$5*MAX(AV556*DCF!D$10,0)-MAX(AV556-AU556,0)/Inputs!$B$10)*DCF!D$6</f>
        <v>1122.9631667303527</v>
      </c>
      <c r="CD556" s="15">
        <f ca="1">(AW556*DCF!E$10-DCF!E$5*MAX(AW556*DCF!E$10,0)-MAX(AW556-AV556,0)/Inputs!$B$10)*DCF!E$6</f>
        <v>1351.632575419997</v>
      </c>
      <c r="CE556" s="15">
        <f ca="1">(AX556*DCF!F$10-DCF!F$5*MAX(AX556*DCF!F$10,0)-MAX(AX556-AW556,0)/Inputs!$B$10)*DCF!F$6</f>
        <v>1412.0265348836681</v>
      </c>
      <c r="CF556" s="15">
        <f ca="1">(AY556*DCF!G$10-DCF!G$5*MAX(AY556*DCF!G$10,0)-MAX(AY556-AX556,0)/Inputs!$B$10)*DCF!G$6</f>
        <v>1359.5037850004287</v>
      </c>
      <c r="CG556" s="15">
        <f ca="1">(AZ556*DCF!H$10-DCF!H$5*MAX(AZ556*DCF!H$10,0)-MAX(AZ556-AY556,0)/Inputs!$B$10)*DCF!H$6</f>
        <v>1640.5809737157247</v>
      </c>
      <c r="CH556" s="15">
        <f ca="1">(BA556*DCF!I$10-DCF!I$5*MAX(BA556*DCF!I$10,0)-MAX(BA556-AZ556,0)/Inputs!$B$10)*DCF!I$6</f>
        <v>1687.0298737731227</v>
      </c>
      <c r="CI556" s="15">
        <f ca="1">(BB556*DCF!J$10-DCF!J$5*MAX(BB556*DCF!J$10,0)-MAX(BB556-BA556,0)/Inputs!$B$10)*DCF!J$6</f>
        <v>2127.0019625053551</v>
      </c>
      <c r="CJ556" s="15">
        <f ca="1">(BC556*DCF!K$10-DCF!K$5*MAX(BC556*DCF!K$10,0)-MAX(BC556-BB556,0)/Inputs!$B$10)*DCF!K$6</f>
        <v>2678.7690449093107</v>
      </c>
      <c r="CK556" s="15">
        <f ca="1">(BD556*DCF!L$10-DCF!L$5*MAX(BD556*DCF!L$10,0)-MAX(BD556-BC556,0)/Inputs!$B$10)*DCF!L$6</f>
        <v>3178.4755054738634</v>
      </c>
      <c r="CL556" s="15">
        <f ca="1">(BE556*DCF!M$10-DCF!M$5*MAX(BE556*DCF!M$10,0)-MAX(BE556-BD556,0)/Inputs!$B$10)*DCF!M$6</f>
        <v>3738.5597544049356</v>
      </c>
      <c r="CM556" s="15">
        <f ca="1">(BF556*DCF!C$28-DCF!C$5*MAX(BF556*DCF!C$28,0)-MAX(BF556-Inputs!$B$13,0)/Inputs!$B$17)*DCF!C$6</f>
        <v>3714.5468128405073</v>
      </c>
      <c r="CN556" s="15">
        <f ca="1">(BG556*DCF!D$28-DCF!D$5*MAX(BG556*DCF!D$28,0)-MAX(BG556-BF556,0)/Inputs!$B$17)*DCF!D$6</f>
        <v>3873.9739279706864</v>
      </c>
      <c r="CO556" s="15">
        <f ca="1">(BH556*DCF!E$28-DCF!E$5*MAX(BH556*DCF!E$28,0)-MAX(BH556-BG556,0)/Inputs!$B$17)*DCF!E$6</f>
        <v>4106.5601434700047</v>
      </c>
      <c r="CP556" s="15">
        <f ca="1">(BI556*DCF!F$28-DCF!F$5*MAX(BI556*DCF!F$28,0)-MAX(BI556-BH556,0)/Inputs!$B$17)*DCF!F$6</f>
        <v>4579.3963490140541</v>
      </c>
      <c r="CQ556" s="15">
        <f ca="1">(BJ556*DCF!G$28-DCF!G$5*MAX(BJ556*DCF!G$28,0)-MAX(BJ556-BI556,0)/Inputs!$B$17)*DCF!G$6</f>
        <v>5150.6304301713371</v>
      </c>
      <c r="CR556" s="15">
        <f ca="1">(BK556*DCF!H$28-DCF!H$5*MAX(BK556*DCF!H$28,0)-MAX(BK556-BJ556,0)/Inputs!$B$17)*DCF!H$6</f>
        <v>6845.5892477172638</v>
      </c>
      <c r="CS556" s="15">
        <f ca="1">(BL556*DCF!I$28-DCF!I$5*MAX(BL556*DCF!I$28,0)-MAX(BL556-BK556,0)/Inputs!$B$17)*DCF!I$6</f>
        <v>7980.0261981829071</v>
      </c>
      <c r="CT556" s="15">
        <f ca="1">(BM556*DCF!J$28-DCF!J$5*MAX(BM556*DCF!J$28,0)-MAX(BM556-BL556,0)/Inputs!$B$17)*DCF!J$6</f>
        <v>8675.6270868892534</v>
      </c>
      <c r="CU556" s="15">
        <f ca="1">(BN556*DCF!K$28-DCF!K$5*MAX(BN556*DCF!K$28,0)-MAX(BN556-BM556,0)/Inputs!$B$17)*DCF!K$6</f>
        <v>8851.8699808469864</v>
      </c>
      <c r="CV556" s="15">
        <f ca="1">(BO556*DCF!L$28-DCF!L$5*MAX(BO556*DCF!L$28,0)-MAX(BO556-BN556,0)/Inputs!$B$17)*DCF!L$6</f>
        <v>9573.2834444827586</v>
      </c>
      <c r="CW556" s="15">
        <f ca="1">(BP556*DCF!M$28-DCF!M$5*MAX(BP556*DCF!M$28,0)-MAX(BP556-BO556,0)/Inputs!$B$17)*DCF!M$6</f>
        <v>11989.276215936254</v>
      </c>
      <c r="CX556" s="15">
        <f ca="1">(BQ556*DCF!C$46-DCF!C$5*MAX(BQ556*DCF!C$46,0)-MAX(BQ556-Inputs!$B$20,0)/Inputs!$B$24)*DCF!C$6</f>
        <v>-2413.8934341753534</v>
      </c>
      <c r="CY556" s="15">
        <f ca="1">(BR556*DCF!D$46-DCF!D$5*MAX(BR556*DCF!D$46,0)-MAX(BR556-BQ556,0)/Inputs!$B$24)*DCF!D$6</f>
        <v>-957.62681214973202</v>
      </c>
      <c r="CZ556" s="15">
        <f ca="1">(BS556*DCF!E$46-DCF!E$5*MAX(BS556*DCF!E$46,0)-MAX(BS556-BR556,0)/Inputs!$B$24)*DCF!E$6</f>
        <v>-949.64909260690729</v>
      </c>
      <c r="DA556" s="15">
        <f ca="1">(BT556*DCF!F$46-DCF!F$5*MAX(BT556*DCF!F$46,0)-MAX(BT556-BS556,0)/Inputs!$B$24)*DCF!F$6</f>
        <v>-441.58222180913117</v>
      </c>
      <c r="DB556" s="15">
        <f ca="1">(BU556*DCF!G$46-DCF!G$5*MAX(BU556*DCF!G$46,0)-MAX(BU556-BT556,0)/Inputs!$B$24)*DCF!G$6</f>
        <v>-1166.1321614988992</v>
      </c>
      <c r="DC556" s="15">
        <f ca="1">(BV556*DCF!H$46-DCF!H$5*MAX(BV556*DCF!H$46,0)-MAX(BV556-BU556,0)/Inputs!$B$24)*DCF!H$6</f>
        <v>0</v>
      </c>
      <c r="DD556" s="15">
        <f ca="1">(BW556*DCF!I$46-DCF!I$5*MAX(BW556*DCF!I$46,0)-MAX(BW556-BV556,0)/Inputs!$B$24)*DCF!I$6</f>
        <v>-707.43767482598525</v>
      </c>
      <c r="DE556" s="15">
        <f ca="1">(BX556*DCF!J$46-DCF!J$5*MAX(BX556*DCF!J$46,0)-MAX(BX556-BW556,0)/Inputs!$B$24)*DCF!J$6</f>
        <v>-511.72267234904314</v>
      </c>
      <c r="DF556" s="15">
        <f ca="1">(BY556*DCF!K$46-DCF!K$5*MAX(BY556*DCF!K$46,0)-MAX(BY556-BX556,0)/Inputs!$B$24)*DCF!K$6</f>
        <v>-1079.1321383188827</v>
      </c>
      <c r="DG556" s="15">
        <f ca="1">(BZ556*DCF!L$46-DCF!L$5*MAX(BZ556*DCF!L$46,0)-MAX(BZ556-BY556,0)/Inputs!$B$24)*DCF!L$6</f>
        <v>-1274.7095429772994</v>
      </c>
      <c r="DH556" s="15">
        <f ca="1">(CA556*DCF!M$46-DCF!M$5*MAX(CA556*DCF!M$46,0)-MAX(CA556-BZ556,0)/Inputs!$B$24)*DCF!M$6</f>
        <v>-1641.202561370628</v>
      </c>
      <c r="DI556" s="15">
        <f ca="1">SUM(CB556:CL556)+BE556*DCF!M$10*(1+Inputs!$B$30)*(1-Inputs!$B$33)*(1-Inputs!$B$30/Inputs!$B$31)/(Inputs!$B$29-Inputs!$B$30)*DCF!M$6</f>
        <v>114505.59748572881</v>
      </c>
      <c r="DJ556" s="15">
        <f ca="1">SUM(CM556:CW556)+BP556*DCF!M$28*(1+Inputs!$B$30)*(1-Inputs!$B$33)*(1-Inputs!$B$30/Inputs!$B$31)/(Inputs!$B$29-Inputs!$B$30)*DCF!M$6</f>
        <v>357010.49529573525</v>
      </c>
      <c r="DK556" s="15">
        <f ca="1">SUM(CX556:DH556)+CA556*DCF!M$46*(1+Inputs!$B$30)*(1-Inputs!$B$33)*(1-Inputs!$B$30/Inputs!$B$31)/(Inputs!$B$29-Inputs!$B$30)*DCF!M$6</f>
        <v>122525.46087837107</v>
      </c>
      <c r="DM556" s="15">
        <f ca="1">DI556+DJ556+DK556+Inputs!$B$34+Inputs!$B$36-Inputs!$B$35</f>
        <v>670892.55365983513</v>
      </c>
    </row>
    <row r="557" spans="1:117" x14ac:dyDescent="0.75">
      <c r="A557" s="11">
        <v>544</v>
      </c>
      <c r="C557" s="23">
        <f t="shared" ca="1" si="324"/>
        <v>0.34142251061979045</v>
      </c>
      <c r="D557" s="23">
        <f t="shared" ca="1" si="324"/>
        <v>0.37883350105122326</v>
      </c>
      <c r="E557" s="23">
        <f t="shared" ca="1" si="324"/>
        <v>1.447677565619514</v>
      </c>
      <c r="F557" s="23">
        <f t="shared" ca="1" si="324"/>
        <v>1.8535712789746985</v>
      </c>
      <c r="G557" s="23">
        <f t="shared" ca="1" si="324"/>
        <v>-1.610563993702514</v>
      </c>
      <c r="H557" s="23">
        <f t="shared" ca="1" si="324"/>
        <v>-1.4900014098793517</v>
      </c>
      <c r="I557" s="23">
        <f t="shared" ca="1" si="324"/>
        <v>0.23699171293539037</v>
      </c>
      <c r="J557" s="23">
        <f t="shared" ca="1" si="324"/>
        <v>1.6754066376132279</v>
      </c>
      <c r="K557" s="23">
        <f t="shared" ca="1" si="324"/>
        <v>-0.50402023529519024</v>
      </c>
      <c r="L557" s="23">
        <f t="shared" ca="1" si="324"/>
        <v>-0.10753119179646037</v>
      </c>
      <c r="M557" s="23">
        <f t="shared" ca="1" si="324"/>
        <v>0.33337822006075624</v>
      </c>
      <c r="N557" s="23">
        <f ca="1">SQRT(Inputs!$B$38)*C557+SQRT(1-Inputs!$B$38)*_xlfn.NORM.S.INV(RAND())</f>
        <v>7.6931521006440212E-2</v>
      </c>
      <c r="O557" s="23">
        <f ca="1">SQRT(Inputs!$B$38)*D557+SQRT(1-Inputs!$B$38)*_xlfn.NORM.S.INV(RAND())</f>
        <v>0.26216188350119207</v>
      </c>
      <c r="P557" s="23">
        <f ca="1">SQRT(Inputs!$B$38)*E557+SQRT(1-Inputs!$B$38)*_xlfn.NORM.S.INV(RAND())</f>
        <v>1.777088181403355</v>
      </c>
      <c r="Q557" s="23">
        <f ca="1">SQRT(Inputs!$B$38)*F557+SQRT(1-Inputs!$B$38)*_xlfn.NORM.S.INV(RAND())</f>
        <v>-0.12383560057273235</v>
      </c>
      <c r="R557" s="23">
        <f ca="1">SQRT(Inputs!$B$38)*G557+SQRT(1-Inputs!$B$38)*_xlfn.NORM.S.INV(RAND())</f>
        <v>-1.677793253906315</v>
      </c>
      <c r="S557" s="23">
        <f ca="1">SQRT(Inputs!$B$38)*H557+SQRT(1-Inputs!$B$38)*_xlfn.NORM.S.INV(RAND())</f>
        <v>-0.84495193765700749</v>
      </c>
      <c r="T557" s="23">
        <f ca="1">SQRT(Inputs!$B$38)*I557+SQRT(1-Inputs!$B$38)*_xlfn.NORM.S.INV(RAND())</f>
        <v>-4.0686312638491845E-2</v>
      </c>
      <c r="U557" s="23">
        <f ca="1">SQRT(Inputs!$B$38)*J557+SQRT(1-Inputs!$B$38)*_xlfn.NORM.S.INV(RAND())</f>
        <v>0.38872075142254692</v>
      </c>
      <c r="V557" s="23">
        <f ca="1">SQRT(Inputs!$B$38)*K557+SQRT(1-Inputs!$B$38)*_xlfn.NORM.S.INV(RAND())</f>
        <v>0.86907221690827452</v>
      </c>
      <c r="W557" s="23">
        <f ca="1">SQRT(Inputs!$B$38)*L557+SQRT(1-Inputs!$B$38)*_xlfn.NORM.S.INV(RAND())</f>
        <v>0.81435409271009063</v>
      </c>
      <c r="X557" s="23">
        <f ca="1">SQRT(Inputs!$B$38)*M557+SQRT(1-Inputs!$B$38)*_xlfn.NORM.S.INV(RAND())</f>
        <v>0.5467897888869877</v>
      </c>
      <c r="Y557" s="23">
        <f ca="1">SQRT(Inputs!$B$38)*C557+SQRT(1-Inputs!$B$38)*_xlfn.NORM.S.INV(RAND())</f>
        <v>-0.16206231090989001</v>
      </c>
      <c r="Z557" s="23">
        <f ca="1">SQRT(Inputs!$B$38)*D557+SQRT(1-Inputs!$B$38)*_xlfn.NORM.S.INV(RAND())</f>
        <v>-0.10071805372349821</v>
      </c>
      <c r="AA557" s="23">
        <f ca="1">SQRT(Inputs!$B$38)*E557+SQRT(1-Inputs!$B$38)*_xlfn.NORM.S.INV(RAND())</f>
        <v>-0.92148018667716303</v>
      </c>
      <c r="AB557" s="23">
        <f ca="1">SQRT(Inputs!$B$38)*F557+SQRT(1-Inputs!$B$38)*_xlfn.NORM.S.INV(RAND())</f>
        <v>0.24103753890011603</v>
      </c>
      <c r="AC557" s="23">
        <f ca="1">SQRT(Inputs!$B$38)*G557+SQRT(1-Inputs!$B$38)*_xlfn.NORM.S.INV(RAND())</f>
        <v>-0.30237417178210135</v>
      </c>
      <c r="AD557" s="23">
        <f ca="1">SQRT(Inputs!$B$38)*H557+SQRT(1-Inputs!$B$38)*_xlfn.NORM.S.INV(RAND())</f>
        <v>0.74127641749257767</v>
      </c>
      <c r="AE557" s="23">
        <f ca="1">SQRT(Inputs!$B$38)*I557+SQRT(1-Inputs!$B$38)*_xlfn.NORM.S.INV(RAND())</f>
        <v>7.3059620203582781E-2</v>
      </c>
      <c r="AF557" s="23">
        <f ca="1">SQRT(Inputs!$B$38)*J557+SQRT(1-Inputs!$B$38)*_xlfn.NORM.S.INV(RAND())</f>
        <v>1.6410389528784859</v>
      </c>
      <c r="AG557" s="23">
        <f ca="1">SQRT(Inputs!$B$38)*K557+SQRT(1-Inputs!$B$38)*_xlfn.NORM.S.INV(RAND())</f>
        <v>0.42293807642938525</v>
      </c>
      <c r="AH557" s="23">
        <f ca="1">SQRT(Inputs!$B$38)*L557+SQRT(1-Inputs!$B$38)*_xlfn.NORM.S.INV(RAND())</f>
        <v>0.20927898055158267</v>
      </c>
      <c r="AI557" s="23">
        <f ca="1">SQRT(Inputs!$B$38)*M557+SQRT(1-Inputs!$B$38)*_xlfn.NORM.S.INV(RAND())</f>
        <v>-0.40352430173123943</v>
      </c>
      <c r="AJ557" s="23">
        <f ca="1">SQRT(Inputs!$B$38)*C557+SQRT(1-Inputs!$B$38)*_xlfn.NORM.S.INV(RAND())</f>
        <v>-0.65520774533799775</v>
      </c>
      <c r="AK557" s="23">
        <f ca="1">SQRT(Inputs!$B$38)*D557+SQRT(1-Inputs!$B$38)*_xlfn.NORM.S.INV(RAND())</f>
        <v>1.2667143073102156</v>
      </c>
      <c r="AL557" s="23">
        <f ca="1">SQRT(Inputs!$B$38)*E557+SQRT(1-Inputs!$B$38)*_xlfn.NORM.S.INV(RAND())</f>
        <v>-1.0924422992100578</v>
      </c>
      <c r="AM557" s="23">
        <f ca="1">SQRT(Inputs!$B$38)*F557+SQRT(1-Inputs!$B$38)*_xlfn.NORM.S.INV(RAND())</f>
        <v>1.0543248902233775</v>
      </c>
      <c r="AN557" s="23">
        <f ca="1">SQRT(Inputs!$B$38)*G557+SQRT(1-Inputs!$B$38)*_xlfn.NORM.S.INV(RAND())</f>
        <v>-1.4260553051177998</v>
      </c>
      <c r="AO557" s="23">
        <f ca="1">SQRT(Inputs!$B$38)*H557+SQRT(1-Inputs!$B$38)*_xlfn.NORM.S.INV(RAND())</f>
        <v>-2.2797766341724337</v>
      </c>
      <c r="AP557" s="23">
        <f ca="1">SQRT(Inputs!$B$38)*I557+SQRT(1-Inputs!$B$38)*_xlfn.NORM.S.INV(RAND())</f>
        <v>1.7171462616289004</v>
      </c>
      <c r="AQ557" s="23">
        <f ca="1">SQRT(Inputs!$B$38)*J557+SQRT(1-Inputs!$B$38)*_xlfn.NORM.S.INV(RAND())</f>
        <v>1.0926334651202154</v>
      </c>
      <c r="AR557" s="23">
        <f ca="1">SQRT(Inputs!$B$38)*K557+SQRT(1-Inputs!$B$38)*_xlfn.NORM.S.INV(RAND())</f>
        <v>3.3016400949186342E-2</v>
      </c>
      <c r="AS557" s="23">
        <f ca="1">SQRT(Inputs!$B$38)*L557+SQRT(1-Inputs!$B$38)*_xlfn.NORM.S.INV(RAND())</f>
        <v>-1.0012842056046842</v>
      </c>
      <c r="AT557" s="23">
        <f ca="1">SQRT(Inputs!$B$38)*M557+SQRT(1-Inputs!$B$38)*_xlfn.NORM.S.INV(RAND())</f>
        <v>-0.30474316339467633</v>
      </c>
      <c r="AU557" s="15">
        <f ca="1">Inputs!$B$6*EXP($B$8-0.5*C$5^2+C$5*N557)</f>
        <v>5024.4212797276368</v>
      </c>
      <c r="AV557" s="15">
        <f t="shared" ca="1" si="292"/>
        <v>6356.2548779337221</v>
      </c>
      <c r="AW557" s="15">
        <f t="shared" ca="1" si="293"/>
        <v>9849.5984996743573</v>
      </c>
      <c r="AX557" s="15">
        <f t="shared" ca="1" si="294"/>
        <v>11840.756552182038</v>
      </c>
      <c r="AY557" s="15">
        <f t="shared" ca="1" si="295"/>
        <v>11895.662950498563</v>
      </c>
      <c r="AZ557" s="15">
        <f t="shared" ca="1" si="296"/>
        <v>13256.091743971649</v>
      </c>
      <c r="BA557" s="15">
        <f t="shared" ca="1" si="297"/>
        <v>16153.136558370856</v>
      </c>
      <c r="BB557" s="15">
        <f t="shared" ca="1" si="298"/>
        <v>20561.762170289869</v>
      </c>
      <c r="BC557" s="15">
        <f t="shared" ca="1" si="299"/>
        <v>27386.704746691161</v>
      </c>
      <c r="BD557" s="15">
        <f t="shared" ca="1" si="300"/>
        <v>36206.726106191607</v>
      </c>
      <c r="BE557" s="15">
        <f t="shared" ca="1" si="301"/>
        <v>46632.184972454983</v>
      </c>
      <c r="BF557" s="15">
        <f ca="1">Inputs!$B$13*EXP($B$9-0.5*C$6^2+C$6*Y557)</f>
        <v>13393.713744635394</v>
      </c>
      <c r="BG557" s="15">
        <f t="shared" ca="1" si="302"/>
        <v>16029.419152821252</v>
      </c>
      <c r="BH557" s="15">
        <f t="shared" ca="1" si="303"/>
        <v>16809.257229030936</v>
      </c>
      <c r="BI557" s="15">
        <f t="shared" ca="1" si="304"/>
        <v>21354.814142450006</v>
      </c>
      <c r="BJ557" s="15">
        <f t="shared" ca="1" si="305"/>
        <v>25063.059256028289</v>
      </c>
      <c r="BK557" s="15">
        <f t="shared" ca="1" si="306"/>
        <v>34026.512933690829</v>
      </c>
      <c r="BL557" s="15">
        <f t="shared" ca="1" si="307"/>
        <v>42195.07906010055</v>
      </c>
      <c r="BM557" s="15">
        <f t="shared" ca="1" si="308"/>
        <v>63595.47571608227</v>
      </c>
      <c r="BN557" s="15">
        <f t="shared" ca="1" si="309"/>
        <v>82280.804015748043</v>
      </c>
      <c r="BO557" s="15">
        <f t="shared" ca="1" si="310"/>
        <v>103731.02489781064</v>
      </c>
      <c r="BP557" s="15">
        <f t="shared" ca="1" si="311"/>
        <v>121967.91820049656</v>
      </c>
      <c r="BQ557" s="15">
        <f ca="1">Inputs!$B$20*EXP($B$10-0.5*C$7^2+C$7*AJ557)</f>
        <v>3400.0242440621955</v>
      </c>
      <c r="BR557" s="15">
        <f t="shared" ca="1" si="312"/>
        <v>6898.1083719745184</v>
      </c>
      <c r="BS557" s="15">
        <f t="shared" ca="1" si="313"/>
        <v>6902.3498642709892</v>
      </c>
      <c r="BT557" s="15">
        <f t="shared" ca="1" si="314"/>
        <v>12549.066407055028</v>
      </c>
      <c r="BU557" s="15">
        <f t="shared" ca="1" si="315"/>
        <v>12316.246121265889</v>
      </c>
      <c r="BV557" s="15">
        <f t="shared" ca="1" si="316"/>
        <v>10252.475292007504</v>
      </c>
      <c r="BW557" s="15">
        <f t="shared" ca="1" si="317"/>
        <v>20576.799866265712</v>
      </c>
      <c r="BX557" s="15">
        <f t="shared" ca="1" si="318"/>
        <v>35827.798120679421</v>
      </c>
      <c r="BY557" s="15">
        <f t="shared" ca="1" si="319"/>
        <v>50518.944543180325</v>
      </c>
      <c r="BZ557" s="15">
        <f t="shared" ca="1" si="320"/>
        <v>58967.775558384594</v>
      </c>
      <c r="CA557" s="15">
        <f t="shared" ca="1" si="321"/>
        <v>78465.519169110135</v>
      </c>
      <c r="CB557" s="15">
        <f ca="1">(AU557*DCF!C$10-DCF!C$5*MAX(AU557*DCF!C$10,0)-MAX(AU557-Inputs!$B$6,0)/Inputs!$B$10)*DCF!C$6</f>
        <v>1042.6309358488786</v>
      </c>
      <c r="CC557" s="15">
        <f ca="1">(AV557*DCF!D$10-DCF!D$5*MAX(AV557*DCF!D$10,0)-MAX(AV557-AU557,0)/Inputs!$B$10)*DCF!D$6</f>
        <v>1224.5612979219475</v>
      </c>
      <c r="CD557" s="15">
        <f ca="1">(AW557*DCF!E$10-DCF!E$5*MAX(AW557*DCF!E$10,0)-MAX(AW557-AV557,0)/Inputs!$B$10)*DCF!E$6</f>
        <v>1487.2698523277513</v>
      </c>
      <c r="CE557" s="15">
        <f ca="1">(AX557*DCF!F$10-DCF!F$5*MAX(AX557*DCF!F$10,0)-MAX(AX557-AW557,0)/Inputs!$B$10)*DCF!F$6</f>
        <v>2170.507660797196</v>
      </c>
      <c r="CF557" s="15">
        <f ca="1">(AY557*DCF!G$10-DCF!G$5*MAX(AY557*DCF!G$10,0)-MAX(AY557-AX557,0)/Inputs!$B$10)*DCF!G$6</f>
        <v>2440.4266333065725</v>
      </c>
      <c r="CG557" s="15">
        <f ca="1">(AZ557*DCF!H$10-DCF!H$5*MAX(AZ557*DCF!H$10,0)-MAX(AZ557-AY557,0)/Inputs!$B$10)*DCF!H$6</f>
        <v>2332.1111992551641</v>
      </c>
      <c r="CH557" s="15">
        <f ca="1">(BA557*DCF!I$10-DCF!I$5*MAX(BA557*DCF!I$10,0)-MAX(BA557-AZ557,0)/Inputs!$B$10)*DCF!I$6</f>
        <v>2475.3719281596718</v>
      </c>
      <c r="CI557" s="15">
        <f ca="1">(BB557*DCF!J$10-DCF!J$5*MAX(BB557*DCF!J$10,0)-MAX(BB557-BA557,0)/Inputs!$B$10)*DCF!J$6</f>
        <v>2860.3915352116296</v>
      </c>
      <c r="CJ557" s="15">
        <f ca="1">(BC557*DCF!K$10-DCF!K$5*MAX(BC557*DCF!K$10,0)-MAX(BC557-BB557,0)/Inputs!$B$10)*DCF!K$6</f>
        <v>3453.4315652272244</v>
      </c>
      <c r="CK557" s="15">
        <f ca="1">(BD557*DCF!L$10-DCF!L$5*MAX(BD557*DCF!L$10,0)-MAX(BD557-BC557,0)/Inputs!$B$10)*DCF!L$6</f>
        <v>4320.0912323543198</v>
      </c>
      <c r="CL557" s="15">
        <f ca="1">(BE557*DCF!M$10-DCF!M$5*MAX(BE557*DCF!M$10,0)-MAX(BE557-BD557,0)/Inputs!$B$10)*DCF!M$6</f>
        <v>5334.9719858290955</v>
      </c>
      <c r="CM557" s="15">
        <f ca="1">(BF557*DCF!C$28-DCF!C$5*MAX(BF557*DCF!C$28,0)-MAX(BF557-Inputs!$B$13,0)/Inputs!$B$17)*DCF!C$6</f>
        <v>3624.229314347941</v>
      </c>
      <c r="CN557" s="15">
        <f ca="1">(BG557*DCF!D$28-DCF!D$5*MAX(BG557*DCF!D$28,0)-MAX(BG557-BF557,0)/Inputs!$B$17)*DCF!D$6</f>
        <v>4158.7168303238377</v>
      </c>
      <c r="CO557" s="15">
        <f ca="1">(BH557*DCF!E$28-DCF!E$5*MAX(BH557*DCF!E$28,0)-MAX(BH557-BG557,0)/Inputs!$B$17)*DCF!E$6</f>
        <v>4606.9856098301216</v>
      </c>
      <c r="CP557" s="15">
        <f ca="1">(BI557*DCF!F$28-DCF!F$5*MAX(BI557*DCF!F$28,0)-MAX(BI557-BH557,0)/Inputs!$B$17)*DCF!F$6</f>
        <v>4969.6790513568612</v>
      </c>
      <c r="CQ557" s="15">
        <f ca="1">(BJ557*DCF!G$28-DCF!G$5*MAX(BJ557*DCF!G$28,0)-MAX(BJ557-BI557,0)/Inputs!$B$17)*DCF!G$6</f>
        <v>5879.1106817440395</v>
      </c>
      <c r="CR557" s="15">
        <f ca="1">(BK557*DCF!H$28-DCF!H$5*MAX(BK557*DCF!H$28,0)-MAX(BK557-BJ557,0)/Inputs!$B$17)*DCF!H$6</f>
        <v>7022.4628985991812</v>
      </c>
      <c r="CS557" s="15">
        <f ca="1">(BL557*DCF!I$28-DCF!I$5*MAX(BL557*DCF!I$28,0)-MAX(BL557-BK557,0)/Inputs!$B$17)*DCF!I$6</f>
        <v>8749.861326838356</v>
      </c>
      <c r="CT557" s="15">
        <f ca="1">(BM557*DCF!J$28-DCF!J$5*MAX(BM557*DCF!J$28,0)-MAX(BM557-BL557,0)/Inputs!$B$17)*DCF!J$6</f>
        <v>11349.552773403104</v>
      </c>
      <c r="CU557" s="15">
        <f ca="1">(BN557*DCF!K$28-DCF!K$5*MAX(BN557*DCF!K$28,0)-MAX(BN557-BM557,0)/Inputs!$B$17)*DCF!K$6</f>
        <v>15087.622376527055</v>
      </c>
      <c r="CV557" s="15">
        <f ca="1">(BO557*DCF!L$28-DCF!L$5*MAX(BO557*DCF!L$28,0)-MAX(BO557-BN557,0)/Inputs!$B$17)*DCF!L$6</f>
        <v>18269.38850747126</v>
      </c>
      <c r="CW557" s="15">
        <f ca="1">(BP557*DCF!M$28-DCF!M$5*MAX(BP557*DCF!M$28,0)-MAX(BP557-BO557,0)/Inputs!$B$17)*DCF!M$6</f>
        <v>21042.066601807725</v>
      </c>
      <c r="CX557" s="15">
        <f ca="1">(BQ557*DCF!C$46-DCF!C$5*MAX(BQ557*DCF!C$46,0)-MAX(BQ557-Inputs!$B$20,0)/Inputs!$B$24)*DCF!C$6</f>
        <v>-877.15305593223707</v>
      </c>
      <c r="CY557" s="15">
        <f ca="1">(BR557*DCF!D$46-DCF!D$5*MAX(BR557*DCF!D$46,0)-MAX(BR557-BQ557,0)/Inputs!$B$24)*DCF!D$6</f>
        <v>-2669.9496937749436</v>
      </c>
      <c r="CZ557" s="15">
        <f ca="1">(BS557*DCF!E$46-DCF!E$5*MAX(BS557*DCF!E$46,0)-MAX(BS557-BR557,0)/Inputs!$B$24)*DCF!E$6</f>
        <v>-817.8867688396432</v>
      </c>
      <c r="DA557" s="15">
        <f ca="1">(BT557*DCF!F$46-DCF!F$5*MAX(BT557*DCF!F$46,0)-MAX(BT557-BS557,0)/Inputs!$B$24)*DCF!F$6</f>
        <v>-2970.0503565665085</v>
      </c>
      <c r="DB557" s="15">
        <f ca="1">(BU557*DCF!G$46-DCF!G$5*MAX(BU557*DCF!G$46,0)-MAX(BU557-BT557,0)/Inputs!$B$24)*DCF!G$6</f>
        <v>-414.29418558829065</v>
      </c>
      <c r="DC557" s="15">
        <f ca="1">(BV557*DCF!H$46-DCF!H$5*MAX(BV557*DCF!H$46,0)-MAX(BV557-BU557,0)/Inputs!$B$24)*DCF!H$6</f>
        <v>0</v>
      </c>
      <c r="DD557" s="15">
        <f ca="1">(BW557*DCF!I$46-DCF!I$5*MAX(BW557*DCF!I$46,0)-MAX(BW557-BV557,0)/Inputs!$B$24)*DCF!I$6</f>
        <v>-2488.4850152489307</v>
      </c>
      <c r="DE557" s="15">
        <f ca="1">(BX557*DCF!J$46-DCF!J$5*MAX(BX557*DCF!J$46,0)-MAX(BX557-BW557,0)/Inputs!$B$24)*DCF!J$6</f>
        <v>-2541.4385447098457</v>
      </c>
      <c r="DF557" s="15">
        <f ca="1">(BY557*DCF!K$46-DCF!K$5*MAX(BY557*DCF!K$46,0)-MAX(BY557-BX557,0)/Inputs!$B$24)*DCF!K$6</f>
        <v>-713.12898493184844</v>
      </c>
      <c r="DG557" s="15">
        <f ca="1">(BZ557*DCF!L$46-DCF!L$5*MAX(BZ557*DCF!L$46,0)-MAX(BZ557-BY557,0)/Inputs!$B$24)*DCF!L$6</f>
        <v>2164.1713945919546</v>
      </c>
      <c r="DH557" s="15">
        <f ca="1">(CA557*DCF!M$46-DCF!M$5*MAX(CA557*DCF!M$46,0)-MAX(CA557-BZ557,0)/Inputs!$B$24)*DCF!M$6</f>
        <v>2075.2645238409132</v>
      </c>
      <c r="DI557" s="15">
        <f ca="1">SUM(CB557:CL557)+BE557*DCF!M$10*(1+Inputs!$B$30)*(1-Inputs!$B$33)*(1-Inputs!$B$30/Inputs!$B$31)/(Inputs!$B$29-Inputs!$B$30)*DCF!M$6</f>
        <v>158919.75325138963</v>
      </c>
      <c r="DJ557" s="15">
        <f ca="1">SUM(CM557:CW557)+BP557*DCF!M$28*(1+Inputs!$B$30)*(1-Inputs!$B$33)*(1-Inputs!$B$30/Inputs!$B$31)/(Inputs!$B$29-Inputs!$B$30)*DCF!M$6</f>
        <v>557344.11491988832</v>
      </c>
      <c r="DK557" s="15">
        <f ca="1">SUM(CX557:DH557)+CA557*DCF!M$46*(1+Inputs!$B$30)*(1-Inputs!$B$33)*(1-Inputs!$B$30/Inputs!$B$31)/(Inputs!$B$29-Inputs!$B$30)*DCF!M$6</f>
        <v>112064.03678323355</v>
      </c>
      <c r="DM557" s="15">
        <f ca="1">DI557+DJ557+DK557+Inputs!$B$34+Inputs!$B$36-Inputs!$B$35</f>
        <v>905178.90495451144</v>
      </c>
    </row>
    <row r="558" spans="1:117" x14ac:dyDescent="0.75">
      <c r="A558" s="11">
        <v>545</v>
      </c>
      <c r="C558" s="23">
        <f t="shared" ca="1" si="324"/>
        <v>-0.50735432790776247</v>
      </c>
      <c r="D558" s="23">
        <f t="shared" ca="1" si="324"/>
        <v>-0.74700145640035831</v>
      </c>
      <c r="E558" s="23">
        <f t="shared" ca="1" si="324"/>
        <v>0.47842587628845695</v>
      </c>
      <c r="F558" s="23">
        <f t="shared" ca="1" si="324"/>
        <v>0.27846832981022485</v>
      </c>
      <c r="G558" s="23">
        <f t="shared" ca="1" si="324"/>
        <v>1.1142829984411895</v>
      </c>
      <c r="H558" s="23">
        <f t="shared" ca="1" si="324"/>
        <v>1.1364698645767644</v>
      </c>
      <c r="I558" s="23">
        <f t="shared" ca="1" si="324"/>
        <v>-1.3861194817526472</v>
      </c>
      <c r="J558" s="23">
        <f t="shared" ca="1" si="324"/>
        <v>1.4657168006659693</v>
      </c>
      <c r="K558" s="23">
        <f t="shared" ca="1" si="324"/>
        <v>-0.10085118611393951</v>
      </c>
      <c r="L558" s="23">
        <f t="shared" ca="1" si="324"/>
        <v>-1.2721549294996992</v>
      </c>
      <c r="M558" s="23">
        <f t="shared" ca="1" si="324"/>
        <v>-6.0776103163699982E-2</v>
      </c>
      <c r="N558" s="23">
        <f ca="1">SQRT(Inputs!$B$38)*C558+SQRT(1-Inputs!$B$38)*_xlfn.NORM.S.INV(RAND())</f>
        <v>-0.74619626368469993</v>
      </c>
      <c r="O558" s="23">
        <f ca="1">SQRT(Inputs!$B$38)*D558+SQRT(1-Inputs!$B$38)*_xlfn.NORM.S.INV(RAND())</f>
        <v>-5.9048876271278639E-2</v>
      </c>
      <c r="P558" s="23">
        <f ca="1">SQRT(Inputs!$B$38)*E558+SQRT(1-Inputs!$B$38)*_xlfn.NORM.S.INV(RAND())</f>
        <v>0.5875886965500694</v>
      </c>
      <c r="Q558" s="23">
        <f ca="1">SQRT(Inputs!$B$38)*F558+SQRT(1-Inputs!$B$38)*_xlfn.NORM.S.INV(RAND())</f>
        <v>9.1075556195580887E-2</v>
      </c>
      <c r="R558" s="23">
        <f ca="1">SQRT(Inputs!$B$38)*G558+SQRT(1-Inputs!$B$38)*_xlfn.NORM.S.INV(RAND())</f>
        <v>0.33607951755468152</v>
      </c>
      <c r="S558" s="23">
        <f ca="1">SQRT(Inputs!$B$38)*H558+SQRT(1-Inputs!$B$38)*_xlfn.NORM.S.INV(RAND())</f>
        <v>1.6983439809999494</v>
      </c>
      <c r="T558" s="23">
        <f ca="1">SQRT(Inputs!$B$38)*I558+SQRT(1-Inputs!$B$38)*_xlfn.NORM.S.INV(RAND())</f>
        <v>-1.7346193850591467</v>
      </c>
      <c r="U558" s="23">
        <f ca="1">SQRT(Inputs!$B$38)*J558+SQRT(1-Inputs!$B$38)*_xlfn.NORM.S.INV(RAND())</f>
        <v>1.5992428156006673</v>
      </c>
      <c r="V558" s="23">
        <f ca="1">SQRT(Inputs!$B$38)*K558+SQRT(1-Inputs!$B$38)*_xlfn.NORM.S.INV(RAND())</f>
        <v>-0.64078055271288881</v>
      </c>
      <c r="W558" s="23">
        <f ca="1">SQRT(Inputs!$B$38)*L558+SQRT(1-Inputs!$B$38)*_xlfn.NORM.S.INV(RAND())</f>
        <v>5.376631484615646E-3</v>
      </c>
      <c r="X558" s="23">
        <f ca="1">SQRT(Inputs!$B$38)*M558+SQRT(1-Inputs!$B$38)*_xlfn.NORM.S.INV(RAND())</f>
        <v>0.5032016675785782</v>
      </c>
      <c r="Y558" s="23">
        <f ca="1">SQRT(Inputs!$B$38)*C558+SQRT(1-Inputs!$B$38)*_xlfn.NORM.S.INV(RAND())</f>
        <v>-0.99730781582505634</v>
      </c>
      <c r="Z558" s="23">
        <f ca="1">SQRT(Inputs!$B$38)*D558+SQRT(1-Inputs!$B$38)*_xlfn.NORM.S.INV(RAND())</f>
        <v>-3.4114320146630663</v>
      </c>
      <c r="AA558" s="23">
        <f ca="1">SQRT(Inputs!$B$38)*E558+SQRT(1-Inputs!$B$38)*_xlfn.NORM.S.INV(RAND())</f>
        <v>-0.1686141325507089</v>
      </c>
      <c r="AB558" s="23">
        <f ca="1">SQRT(Inputs!$B$38)*F558+SQRT(1-Inputs!$B$38)*_xlfn.NORM.S.INV(RAND())</f>
        <v>1.6931460340739124</v>
      </c>
      <c r="AC558" s="23">
        <f ca="1">SQRT(Inputs!$B$38)*G558+SQRT(1-Inputs!$B$38)*_xlfn.NORM.S.INV(RAND())</f>
        <v>0.21407523812169682</v>
      </c>
      <c r="AD558" s="23">
        <f ca="1">SQRT(Inputs!$B$38)*H558+SQRT(1-Inputs!$B$38)*_xlfn.NORM.S.INV(RAND())</f>
        <v>0.43581097366827382</v>
      </c>
      <c r="AE558" s="23">
        <f ca="1">SQRT(Inputs!$B$38)*I558+SQRT(1-Inputs!$B$38)*_xlfn.NORM.S.INV(RAND())</f>
        <v>-1.2115733740733785</v>
      </c>
      <c r="AF558" s="23">
        <f ca="1">SQRT(Inputs!$B$38)*J558+SQRT(1-Inputs!$B$38)*_xlfn.NORM.S.INV(RAND())</f>
        <v>1.4075094562605357</v>
      </c>
      <c r="AG558" s="23">
        <f ca="1">SQRT(Inputs!$B$38)*K558+SQRT(1-Inputs!$B$38)*_xlfn.NORM.S.INV(RAND())</f>
        <v>-1.8831537331583017</v>
      </c>
      <c r="AH558" s="23">
        <f ca="1">SQRT(Inputs!$B$38)*L558+SQRT(1-Inputs!$B$38)*_xlfn.NORM.S.INV(RAND())</f>
        <v>0.51593203961692602</v>
      </c>
      <c r="AI558" s="23">
        <f ca="1">SQRT(Inputs!$B$38)*M558+SQRT(1-Inputs!$B$38)*_xlfn.NORM.S.INV(RAND())</f>
        <v>-0.63640185856830866</v>
      </c>
      <c r="AJ558" s="23">
        <f ca="1">SQRT(Inputs!$B$38)*C558+SQRT(1-Inputs!$B$38)*_xlfn.NORM.S.INV(RAND())</f>
        <v>2.1569608161094784</v>
      </c>
      <c r="AK558" s="23">
        <f ca="1">SQRT(Inputs!$B$38)*D558+SQRT(1-Inputs!$B$38)*_xlfn.NORM.S.INV(RAND())</f>
        <v>-0.42042171669063716</v>
      </c>
      <c r="AL558" s="23">
        <f ca="1">SQRT(Inputs!$B$38)*E558+SQRT(1-Inputs!$B$38)*_xlfn.NORM.S.INV(RAND())</f>
        <v>-0.30225900265907274</v>
      </c>
      <c r="AM558" s="23">
        <f ca="1">SQRT(Inputs!$B$38)*F558+SQRT(1-Inputs!$B$38)*_xlfn.NORM.S.INV(RAND())</f>
        <v>-0.22059035482301784</v>
      </c>
      <c r="AN558" s="23">
        <f ca="1">SQRT(Inputs!$B$38)*G558+SQRT(1-Inputs!$B$38)*_xlfn.NORM.S.INV(RAND())</f>
        <v>1.5390721163564884</v>
      </c>
      <c r="AO558" s="23">
        <f ca="1">SQRT(Inputs!$B$38)*H558+SQRT(1-Inputs!$B$38)*_xlfn.NORM.S.INV(RAND())</f>
        <v>0.99585683530552249</v>
      </c>
      <c r="AP558" s="23">
        <f ca="1">SQRT(Inputs!$B$38)*I558+SQRT(1-Inputs!$B$38)*_xlfn.NORM.S.INV(RAND())</f>
        <v>-0.48102414353775536</v>
      </c>
      <c r="AQ558" s="23">
        <f ca="1">SQRT(Inputs!$B$38)*J558+SQRT(1-Inputs!$B$38)*_xlfn.NORM.S.INV(RAND())</f>
        <v>1.4355339918703054</v>
      </c>
      <c r="AR558" s="23">
        <f ca="1">SQRT(Inputs!$B$38)*K558+SQRT(1-Inputs!$B$38)*_xlfn.NORM.S.INV(RAND())</f>
        <v>-0.3407561364378302</v>
      </c>
      <c r="AS558" s="23">
        <f ca="1">SQRT(Inputs!$B$38)*L558+SQRT(1-Inputs!$B$38)*_xlfn.NORM.S.INV(RAND())</f>
        <v>-1.7612346995808594</v>
      </c>
      <c r="AT558" s="23">
        <f ca="1">SQRT(Inputs!$B$38)*M558+SQRT(1-Inputs!$B$38)*_xlfn.NORM.S.INV(RAND())</f>
        <v>1.0815934822434243</v>
      </c>
      <c r="AU558" s="15">
        <f ca="1">Inputs!$B$6*EXP($B$8-0.5*C$5^2+C$5*N558)</f>
        <v>4397.6400871906662</v>
      </c>
      <c r="AV558" s="15">
        <f t="shared" ca="1" si="292"/>
        <v>5306.6930339704577</v>
      </c>
      <c r="AW558" s="15">
        <f t="shared" ca="1" si="293"/>
        <v>7004.26416824219</v>
      </c>
      <c r="AX558" s="15">
        <f t="shared" ca="1" si="294"/>
        <v>8649.3609211849835</v>
      </c>
      <c r="AY558" s="15">
        <f t="shared" ca="1" si="295"/>
        <v>10993.540217082642</v>
      </c>
      <c r="AZ558" s="15">
        <f t="shared" ca="1" si="296"/>
        <v>16210.471901570312</v>
      </c>
      <c r="BA558" s="15">
        <f t="shared" ca="1" si="297"/>
        <v>16544.073978234959</v>
      </c>
      <c r="BB558" s="15">
        <f t="shared" ca="1" si="298"/>
        <v>23774.858449515272</v>
      </c>
      <c r="BC558" s="15">
        <f t="shared" ca="1" si="299"/>
        <v>27371.634953148001</v>
      </c>
      <c r="BD558" s="15">
        <f t="shared" ca="1" si="300"/>
        <v>33549.701909423493</v>
      </c>
      <c r="BE558" s="15">
        <f t="shared" ca="1" si="301"/>
        <v>43038.885470860347</v>
      </c>
      <c r="BF558" s="15">
        <f ca="1">Inputs!$B$13*EXP($B$9-0.5*C$6^2+C$6*Y558)</f>
        <v>11349.798393795925</v>
      </c>
      <c r="BG558" s="15">
        <f t="shared" ca="1" si="302"/>
        <v>7474.223919864362</v>
      </c>
      <c r="BH558" s="15">
        <f t="shared" ca="1" si="303"/>
        <v>8880.2767602377353</v>
      </c>
      <c r="BI558" s="15">
        <f t="shared" ca="1" si="304"/>
        <v>14107.237199655538</v>
      </c>
      <c r="BJ558" s="15">
        <f t="shared" ca="1" si="305"/>
        <v>17836.548450930946</v>
      </c>
      <c r="BK558" s="15">
        <f t="shared" ca="1" si="306"/>
        <v>23229.14068206905</v>
      </c>
      <c r="BL558" s="15">
        <f t="shared" ca="1" si="307"/>
        <v>24388.054793593739</v>
      </c>
      <c r="BM558" s="15">
        <f t="shared" ca="1" si="308"/>
        <v>35706.094090878134</v>
      </c>
      <c r="BN558" s="15">
        <f t="shared" ca="1" si="309"/>
        <v>35042.59676026048</v>
      </c>
      <c r="BO558" s="15">
        <f t="shared" ca="1" si="310"/>
        <v>45781.185441944122</v>
      </c>
      <c r="BP558" s="15">
        <f t="shared" ca="1" si="311"/>
        <v>52428.263166143843</v>
      </c>
      <c r="BQ558" s="15">
        <f ca="1">Inputs!$B$20*EXP($B$10-0.5*C$7^2+C$7*AJ558)</f>
        <v>9218.4791009104229</v>
      </c>
      <c r="BR558" s="15">
        <f t="shared" ca="1" si="312"/>
        <v>10944.905012865353</v>
      </c>
      <c r="BS558" s="15">
        <f t="shared" ca="1" si="313"/>
        <v>13741.654335458688</v>
      </c>
      <c r="BT558" s="15">
        <f t="shared" ca="1" si="314"/>
        <v>17881.464406699572</v>
      </c>
      <c r="BU558" s="15">
        <f t="shared" ca="1" si="315"/>
        <v>35963.663339914216</v>
      </c>
      <c r="BV558" s="15">
        <f t="shared" ca="1" si="316"/>
        <v>62621.239670166011</v>
      </c>
      <c r="BW558" s="15">
        <f t="shared" ca="1" si="317"/>
        <v>78925.823419109482</v>
      </c>
      <c r="BX558" s="15">
        <f t="shared" ca="1" si="318"/>
        <v>147202.76745947753</v>
      </c>
      <c r="BY558" s="15">
        <f t="shared" ca="1" si="319"/>
        <v>193238.15838640009</v>
      </c>
      <c r="BZ558" s="15">
        <f t="shared" ca="1" si="320"/>
        <v>196146.43916064978</v>
      </c>
      <c r="CA558" s="15">
        <f t="shared" ca="1" si="321"/>
        <v>333913.7745849248</v>
      </c>
      <c r="CB558" s="15">
        <f ca="1">(AU558*DCF!C$10-DCF!C$5*MAX(AU558*DCF!C$10,0)-MAX(AU558-Inputs!$B$6,0)/Inputs!$B$10)*DCF!C$6</f>
        <v>1047.0999974696629</v>
      </c>
      <c r="CC558" s="15">
        <f ca="1">(AV558*DCF!D$10-DCF!D$5*MAX(AV558*DCF!D$10,0)-MAX(AV558-AU558,0)/Inputs!$B$10)*DCF!D$6</f>
        <v>1071.8217058986015</v>
      </c>
      <c r="CD558" s="15">
        <f ca="1">(AW558*DCF!E$10-DCF!E$5*MAX(AW558*DCF!E$10,0)-MAX(AW558-AV558,0)/Inputs!$B$10)*DCF!E$6</f>
        <v>1234.8097792394615</v>
      </c>
      <c r="CE558" s="15">
        <f ca="1">(AX558*DCF!F$10-DCF!F$5*MAX(AX558*DCF!F$10,0)-MAX(AX558-AW558,0)/Inputs!$B$10)*DCF!F$6</f>
        <v>1545.8378571978242</v>
      </c>
      <c r="CF558" s="15">
        <f ca="1">(AY558*DCF!G$10-DCF!G$5*MAX(AY558*DCF!G$10,0)-MAX(AY558-AX558,0)/Inputs!$B$10)*DCF!G$6</f>
        <v>1814.5155892941775</v>
      </c>
      <c r="CG558" s="15">
        <f ca="1">(AZ558*DCF!H$10-DCF!H$5*MAX(AZ558*DCF!H$10,0)-MAX(AZ558-AY558,0)/Inputs!$B$10)*DCF!H$6</f>
        <v>2220.915000720745</v>
      </c>
      <c r="CH558" s="15">
        <f ca="1">(BA558*DCF!I$10-DCF!I$5*MAX(BA558*DCF!I$10,0)-MAX(BA558-AZ558,0)/Inputs!$B$10)*DCF!I$6</f>
        <v>2967.2763572288527</v>
      </c>
      <c r="CI558" s="15">
        <f ca="1">(BB558*DCF!J$10-DCF!J$5*MAX(BB558*DCF!J$10,0)-MAX(BB558-BA558,0)/Inputs!$B$10)*DCF!J$6</f>
        <v>2984.1146424611061</v>
      </c>
      <c r="CJ558" s="15">
        <f ca="1">(BC558*DCF!K$10-DCF!K$5*MAX(BC558*DCF!K$10,0)-MAX(BC558-BB558,0)/Inputs!$B$10)*DCF!K$6</f>
        <v>3902.8996789612779</v>
      </c>
      <c r="CK558" s="15">
        <f ca="1">(BD558*DCF!L$10-DCF!L$5*MAX(BD558*DCF!L$10,0)-MAX(BD558-BC558,0)/Inputs!$B$10)*DCF!L$6</f>
        <v>4261.0089389052828</v>
      </c>
      <c r="CL558" s="15">
        <f ca="1">(BE558*DCF!M$10-DCF!M$5*MAX(BE558*DCF!M$10,0)-MAX(BE558-BD558,0)/Inputs!$B$10)*DCF!M$6</f>
        <v>4939.7590394273193</v>
      </c>
      <c r="CM558" s="15">
        <f ca="1">(BF558*DCF!C$28-DCF!C$5*MAX(BF558*DCF!C$28,0)-MAX(BF558-Inputs!$B$13,0)/Inputs!$B$17)*DCF!C$6</f>
        <v>3463.8840363559407</v>
      </c>
      <c r="CN558" s="15">
        <f ca="1">(BG558*DCF!D$28-DCF!D$5*MAX(BG558*DCF!D$28,0)-MAX(BG558-BF558,0)/Inputs!$B$17)*DCF!D$6</f>
        <v>2201.3313284832584</v>
      </c>
      <c r="CO558" s="15">
        <f ca="1">(BH558*DCF!E$28-DCF!E$5*MAX(BH558*DCF!E$28,0)-MAX(BH558-BG558,0)/Inputs!$B$17)*DCF!E$6</f>
        <v>2237.9388438188439</v>
      </c>
      <c r="CP558" s="15">
        <f ca="1">(BI558*DCF!F$28-DCF!F$5*MAX(BI558*DCF!F$28,0)-MAX(BI558-BH558,0)/Inputs!$B$17)*DCF!F$6</f>
        <v>2878.0925365033231</v>
      </c>
      <c r="CQ558" s="15">
        <f ca="1">(BJ558*DCF!G$28-DCF!G$5*MAX(BJ558*DCF!G$28,0)-MAX(BJ558-BI558,0)/Inputs!$B$17)*DCF!G$6</f>
        <v>4000.594509729418</v>
      </c>
      <c r="CR558" s="15">
        <f ca="1">(BK558*DCF!H$28-DCF!H$5*MAX(BK558*DCF!H$28,0)-MAX(BK558-BJ558,0)/Inputs!$B$17)*DCF!H$6</f>
        <v>4906.9652740381316</v>
      </c>
      <c r="CS558" s="15">
        <f ca="1">(BL558*DCF!I$28-DCF!I$5*MAX(BL558*DCF!I$28,0)-MAX(BL558-BK558,0)/Inputs!$B$17)*DCF!I$6</f>
        <v>5568.5854495272933</v>
      </c>
      <c r="CT558" s="15">
        <f ca="1">(BM558*DCF!J$28-DCF!J$5*MAX(BM558*DCF!J$28,0)-MAX(BM558-BL558,0)/Inputs!$B$17)*DCF!J$6</f>
        <v>6464.743618890544</v>
      </c>
      <c r="CU558" s="15">
        <f ca="1">(BN558*DCF!K$28-DCF!K$5*MAX(BN558*DCF!K$28,0)-MAX(BN558-BM558,0)/Inputs!$B$17)*DCF!K$6</f>
        <v>7400.4088764486241</v>
      </c>
      <c r="CV558" s="15">
        <f ca="1">(BO558*DCF!L$28-DCF!L$5*MAX(BO558*DCF!L$28,0)-MAX(BO558-BN558,0)/Inputs!$B$17)*DCF!L$6</f>
        <v>7919.2182211878271</v>
      </c>
      <c r="CW558" s="15">
        <f ca="1">(BP558*DCF!M$28-DCF!M$5*MAX(BP558*DCF!M$28,0)-MAX(BP558-BO558,0)/Inputs!$B$17)*DCF!M$6</f>
        <v>9169.6016560830667</v>
      </c>
      <c r="CX558" s="15">
        <f ca="1">(BQ558*DCF!C$46-DCF!C$5*MAX(BQ558*DCF!C$46,0)-MAX(BQ558-Inputs!$B$20,0)/Inputs!$B$24)*DCF!C$6</f>
        <v>-4908.4150814621862</v>
      </c>
      <c r="CY558" s="15">
        <f ca="1">(BR558*DCF!D$46-DCF!D$5*MAX(BR558*DCF!D$46,0)-MAX(BR558-BQ558,0)/Inputs!$B$24)*DCF!D$6</f>
        <v>-2604.6916532067785</v>
      </c>
      <c r="CZ558" s="15">
        <f ca="1">(BS558*DCF!E$46-DCF!E$5*MAX(BS558*DCF!E$46,0)-MAX(BS558-BR558,0)/Inputs!$B$24)*DCF!E$6</f>
        <v>-2727.3761408584946</v>
      </c>
      <c r="DA558" s="15">
        <f ca="1">(BT558*DCF!F$46-DCF!F$5*MAX(BT558*DCF!F$46,0)-MAX(BT558-BS558,0)/Inputs!$B$24)*DCF!F$6</f>
        <v>-2809.6770096562668</v>
      </c>
      <c r="DB558" s="15">
        <f ca="1">(BU558*DCF!G$46-DCF!G$5*MAX(BU558*DCF!G$46,0)-MAX(BU558-BT558,0)/Inputs!$B$24)*DCF!G$6</f>
        <v>-7292.241039737055</v>
      </c>
      <c r="DC558" s="15">
        <f ca="1">(BV558*DCF!H$46-DCF!H$5*MAX(BV558*DCF!H$46,0)-MAX(BV558-BU558,0)/Inputs!$B$24)*DCF!H$6</f>
        <v>-8283.6785109456687</v>
      </c>
      <c r="DD558" s="15">
        <f ca="1">(BW558*DCF!I$46-DCF!I$5*MAX(BW558*DCF!I$46,0)-MAX(BW558-BV558,0)/Inputs!$B$24)*DCF!I$6</f>
        <v>-2857.592761312349</v>
      </c>
      <c r="DE558" s="15">
        <f ca="1">(BX558*DCF!J$46-DCF!J$5*MAX(BX558*DCF!J$46,0)-MAX(BX558-BW558,0)/Inputs!$B$24)*DCF!J$6</f>
        <v>-11931.181161256021</v>
      </c>
      <c r="DF558" s="15">
        <f ca="1">(BY558*DCF!K$46-DCF!K$5*MAX(BY558*DCF!K$46,0)-MAX(BY558-BX558,0)/Inputs!$B$24)*DCF!K$6</f>
        <v>-239.03662970974665</v>
      </c>
      <c r="DG558" s="15">
        <f ca="1">(BZ558*DCF!L$46-DCF!L$5*MAX(BZ558*DCF!L$46,0)-MAX(BZ558-BY558,0)/Inputs!$B$24)*DCF!L$6</f>
        <v>12900.543959126659</v>
      </c>
      <c r="DH558" s="15">
        <f ca="1">(CA558*DCF!M$46-DCF!M$5*MAX(CA558*DCF!M$46,0)-MAX(CA558-BZ558,0)/Inputs!$B$24)*DCF!M$6</f>
        <v>-2623.5862943045686</v>
      </c>
      <c r="DI558" s="15">
        <f ca="1">SUM(CB558:CL558)+BE558*DCF!M$10*(1+Inputs!$B$30)*(1-Inputs!$B$33)*(1-Inputs!$B$30/Inputs!$B$31)/(Inputs!$B$29-Inputs!$B$30)*DCF!M$6</f>
        <v>147767.84598254983</v>
      </c>
      <c r="DJ558" s="15">
        <f ca="1">SUM(CM558:CW558)+BP558*DCF!M$28*(1+Inputs!$B$30)*(1-Inputs!$B$33)*(1-Inputs!$B$30/Inputs!$B$31)/(Inputs!$B$29-Inputs!$B$30)*DCF!M$6</f>
        <v>250756.0972622472</v>
      </c>
      <c r="DK558" s="15">
        <f ca="1">SUM(CX558:DH558)+CA558*DCF!M$46*(1+Inputs!$B$30)*(1-Inputs!$B$33)*(1-Inputs!$B$30/Inputs!$B$31)/(Inputs!$B$29-Inputs!$B$30)*DCF!M$6</f>
        <v>482893.31780023046</v>
      </c>
      <c r="DM558" s="15">
        <f ca="1">DI558+DJ558+DK558+Inputs!$B$34+Inputs!$B$36-Inputs!$B$35</f>
        <v>958268.26104502752</v>
      </c>
    </row>
    <row r="559" spans="1:117" x14ac:dyDescent="0.75">
      <c r="A559" s="11">
        <v>546</v>
      </c>
      <c r="C559" s="23">
        <f t="shared" ca="1" si="324"/>
        <v>1.0944130782700454</v>
      </c>
      <c r="D559" s="23">
        <f t="shared" ca="1" si="324"/>
        <v>5.0902981566164164E-2</v>
      </c>
      <c r="E559" s="23">
        <f t="shared" ca="1" si="324"/>
        <v>-0.86271963230132864</v>
      </c>
      <c r="F559" s="23">
        <f t="shared" ca="1" si="324"/>
        <v>-1.1266159975318606</v>
      </c>
      <c r="G559" s="23">
        <f t="shared" ca="1" si="324"/>
        <v>0.13348960981434566</v>
      </c>
      <c r="H559" s="23">
        <f t="shared" ca="1" si="324"/>
        <v>-0.30187629454461173</v>
      </c>
      <c r="I559" s="23">
        <f t="shared" ca="1" si="324"/>
        <v>-9.6778442051514407E-3</v>
      </c>
      <c r="J559" s="23">
        <f t="shared" ca="1" si="324"/>
        <v>0.88108544704090752</v>
      </c>
      <c r="K559" s="23">
        <f t="shared" ca="1" si="324"/>
        <v>0.77519674082246204</v>
      </c>
      <c r="L559" s="23">
        <f t="shared" ca="1" si="324"/>
        <v>0.79176907649247419</v>
      </c>
      <c r="M559" s="23">
        <f t="shared" ca="1" si="324"/>
        <v>0.8604533978802823</v>
      </c>
      <c r="N559" s="23">
        <f ca="1">SQRT(Inputs!$B$38)*C559+SQRT(1-Inputs!$B$38)*_xlfn.NORM.S.INV(RAND())</f>
        <v>-0.74339525719680744</v>
      </c>
      <c r="O559" s="23">
        <f ca="1">SQRT(Inputs!$B$38)*D559+SQRT(1-Inputs!$B$38)*_xlfn.NORM.S.INV(RAND())</f>
        <v>-0.30145478554714217</v>
      </c>
      <c r="P559" s="23">
        <f ca="1">SQRT(Inputs!$B$38)*E559+SQRT(1-Inputs!$B$38)*_xlfn.NORM.S.INV(RAND())</f>
        <v>-2.0512115771355703</v>
      </c>
      <c r="Q559" s="23">
        <f ca="1">SQRT(Inputs!$B$38)*F559+SQRT(1-Inputs!$B$38)*_xlfn.NORM.S.INV(RAND())</f>
        <v>-2.3749429334208219</v>
      </c>
      <c r="R559" s="23">
        <f ca="1">SQRT(Inputs!$B$38)*G559+SQRT(1-Inputs!$B$38)*_xlfn.NORM.S.INV(RAND())</f>
        <v>-0.65386236651985097</v>
      </c>
      <c r="S559" s="23">
        <f ca="1">SQRT(Inputs!$B$38)*H559+SQRT(1-Inputs!$B$38)*_xlfn.NORM.S.INV(RAND())</f>
        <v>0.72583679049760841</v>
      </c>
      <c r="T559" s="23">
        <f ca="1">SQRT(Inputs!$B$38)*I559+SQRT(1-Inputs!$B$38)*_xlfn.NORM.S.INV(RAND())</f>
        <v>-1.4718996661180241</v>
      </c>
      <c r="U559" s="23">
        <f ca="1">SQRT(Inputs!$B$38)*J559+SQRT(1-Inputs!$B$38)*_xlfn.NORM.S.INV(RAND())</f>
        <v>-0.45846236115311184</v>
      </c>
      <c r="V559" s="23">
        <f ca="1">SQRT(Inputs!$B$38)*K559+SQRT(1-Inputs!$B$38)*_xlfn.NORM.S.INV(RAND())</f>
        <v>0.26104932308845386</v>
      </c>
      <c r="W559" s="23">
        <f ca="1">SQRT(Inputs!$B$38)*L559+SQRT(1-Inputs!$B$38)*_xlfn.NORM.S.INV(RAND())</f>
        <v>0.58215140917400232</v>
      </c>
      <c r="X559" s="23">
        <f ca="1">SQRT(Inputs!$B$38)*M559+SQRT(1-Inputs!$B$38)*_xlfn.NORM.S.INV(RAND())</f>
        <v>6.2101271371806599E-2</v>
      </c>
      <c r="Y559" s="23">
        <f ca="1">SQRT(Inputs!$B$38)*C559+SQRT(1-Inputs!$B$38)*_xlfn.NORM.S.INV(RAND())</f>
        <v>-0.18072221757468676</v>
      </c>
      <c r="Z559" s="23">
        <f ca="1">SQRT(Inputs!$B$38)*D559+SQRT(1-Inputs!$B$38)*_xlfn.NORM.S.INV(RAND())</f>
        <v>-0.40017040459783892</v>
      </c>
      <c r="AA559" s="23">
        <f ca="1">SQRT(Inputs!$B$38)*E559+SQRT(1-Inputs!$B$38)*_xlfn.NORM.S.INV(RAND())</f>
        <v>-1.5654968754205161</v>
      </c>
      <c r="AB559" s="23">
        <f ca="1">SQRT(Inputs!$B$38)*F559+SQRT(1-Inputs!$B$38)*_xlfn.NORM.S.INV(RAND())</f>
        <v>-1.0807547074624206</v>
      </c>
      <c r="AC559" s="23">
        <f ca="1">SQRT(Inputs!$B$38)*G559+SQRT(1-Inputs!$B$38)*_xlfn.NORM.S.INV(RAND())</f>
        <v>-0.57850419869450276</v>
      </c>
      <c r="AD559" s="23">
        <f ca="1">SQRT(Inputs!$B$38)*H559+SQRT(1-Inputs!$B$38)*_xlfn.NORM.S.INV(RAND())</f>
        <v>-0.31236268139186418</v>
      </c>
      <c r="AE559" s="23">
        <f ca="1">SQRT(Inputs!$B$38)*I559+SQRT(1-Inputs!$B$38)*_xlfn.NORM.S.INV(RAND())</f>
        <v>-0.14951640903480226</v>
      </c>
      <c r="AF559" s="23">
        <f ca="1">SQRT(Inputs!$B$38)*J559+SQRT(1-Inputs!$B$38)*_xlfn.NORM.S.INV(RAND())</f>
        <v>0.76914163286241566</v>
      </c>
      <c r="AG559" s="23">
        <f ca="1">SQRT(Inputs!$B$38)*K559+SQRT(1-Inputs!$B$38)*_xlfn.NORM.S.INV(RAND())</f>
        <v>-0.36557994199418892</v>
      </c>
      <c r="AH559" s="23">
        <f ca="1">SQRT(Inputs!$B$38)*L559+SQRT(1-Inputs!$B$38)*_xlfn.NORM.S.INV(RAND())</f>
        <v>0.18843180621080977</v>
      </c>
      <c r="AI559" s="23">
        <f ca="1">SQRT(Inputs!$B$38)*M559+SQRT(1-Inputs!$B$38)*_xlfn.NORM.S.INV(RAND())</f>
        <v>-0.10592902233093388</v>
      </c>
      <c r="AJ559" s="23">
        <f ca="1">SQRT(Inputs!$B$38)*C559+SQRT(1-Inputs!$B$38)*_xlfn.NORM.S.INV(RAND())</f>
        <v>-0.14881275592298615</v>
      </c>
      <c r="AK559" s="23">
        <f ca="1">SQRT(Inputs!$B$38)*D559+SQRT(1-Inputs!$B$38)*_xlfn.NORM.S.INV(RAND())</f>
        <v>1.3472467329632694</v>
      </c>
      <c r="AL559" s="23">
        <f ca="1">SQRT(Inputs!$B$38)*E559+SQRT(1-Inputs!$B$38)*_xlfn.NORM.S.INV(RAND())</f>
        <v>2.4265675320635893E-2</v>
      </c>
      <c r="AM559" s="23">
        <f ca="1">SQRT(Inputs!$B$38)*F559+SQRT(1-Inputs!$B$38)*_xlfn.NORM.S.INV(RAND())</f>
        <v>-0.89373154126624388</v>
      </c>
      <c r="AN559" s="23">
        <f ca="1">SQRT(Inputs!$B$38)*G559+SQRT(1-Inputs!$B$38)*_xlfn.NORM.S.INV(RAND())</f>
        <v>1.4500485022263381</v>
      </c>
      <c r="AO559" s="23">
        <f ca="1">SQRT(Inputs!$B$38)*H559+SQRT(1-Inputs!$B$38)*_xlfn.NORM.S.INV(RAND())</f>
        <v>0.10511710154873397</v>
      </c>
      <c r="AP559" s="23">
        <f ca="1">SQRT(Inputs!$B$38)*I559+SQRT(1-Inputs!$B$38)*_xlfn.NORM.S.INV(RAND())</f>
        <v>-2.5676481183098357E-2</v>
      </c>
      <c r="AQ559" s="23">
        <f ca="1">SQRT(Inputs!$B$38)*J559+SQRT(1-Inputs!$B$38)*_xlfn.NORM.S.INV(RAND())</f>
        <v>0.96094466459665595</v>
      </c>
      <c r="AR559" s="23">
        <f ca="1">SQRT(Inputs!$B$38)*K559+SQRT(1-Inputs!$B$38)*_xlfn.NORM.S.INV(RAND())</f>
        <v>-7.7337181815508249E-2</v>
      </c>
      <c r="AS559" s="23">
        <f ca="1">SQRT(Inputs!$B$38)*L559+SQRT(1-Inputs!$B$38)*_xlfn.NORM.S.INV(RAND())</f>
        <v>1.5222709692431482</v>
      </c>
      <c r="AT559" s="23">
        <f ca="1">SQRT(Inputs!$B$38)*M559+SQRT(1-Inputs!$B$38)*_xlfn.NORM.S.INV(RAND())</f>
        <v>-1.4461727441239953</v>
      </c>
      <c r="AU559" s="15">
        <f ca="1">Inputs!$B$6*EXP($B$8-0.5*C$5^2+C$5*N559)</f>
        <v>4399.634462436904</v>
      </c>
      <c r="AV559" s="15">
        <f t="shared" ca="1" si="292"/>
        <v>5123.2081837761089</v>
      </c>
      <c r="AW559" s="15">
        <f t="shared" ca="1" si="293"/>
        <v>4737.0124860694013</v>
      </c>
      <c r="AX559" s="15">
        <f t="shared" ca="1" si="294"/>
        <v>4298.5860071547922</v>
      </c>
      <c r="AY559" s="15">
        <f t="shared" ca="1" si="295"/>
        <v>4867.0853475982685</v>
      </c>
      <c r="AZ559" s="15">
        <f t="shared" ca="1" si="296"/>
        <v>6447.889948553563</v>
      </c>
      <c r="BA559" s="15">
        <f t="shared" ca="1" si="297"/>
        <v>6764.0351414549641</v>
      </c>
      <c r="BB559" s="15">
        <f t="shared" ca="1" si="298"/>
        <v>7909.4602731064933</v>
      </c>
      <c r="BC559" s="15">
        <f t="shared" ca="1" si="299"/>
        <v>9934.282812688456</v>
      </c>
      <c r="BD559" s="15">
        <f t="shared" ca="1" si="300"/>
        <v>12851.495518974838</v>
      </c>
      <c r="BE559" s="15">
        <f t="shared" ca="1" si="301"/>
        <v>15837.185157286349</v>
      </c>
      <c r="BF559" s="15">
        <f ca="1">Inputs!$B$13*EXP($B$9-0.5*C$6^2+C$6*Y559)</f>
        <v>13344.258133291291</v>
      </c>
      <c r="BG559" s="15">
        <f t="shared" ca="1" si="302"/>
        <v>15130.215075017206</v>
      </c>
      <c r="BH559" s="15">
        <f t="shared" ca="1" si="303"/>
        <v>14258.922353939515</v>
      </c>
      <c r="BI559" s="15">
        <f t="shared" ca="1" si="304"/>
        <v>14780.085674817032</v>
      </c>
      <c r="BJ559" s="15">
        <f t="shared" ca="1" si="305"/>
        <v>16669.748681196979</v>
      </c>
      <c r="BK559" s="15">
        <f t="shared" ca="1" si="306"/>
        <v>19607.158017013058</v>
      </c>
      <c r="BL559" s="15">
        <f t="shared" ca="1" si="307"/>
        <v>23622.846226616941</v>
      </c>
      <c r="BM559" s="15">
        <f t="shared" ca="1" si="308"/>
        <v>31948.950600845448</v>
      </c>
      <c r="BN559" s="15">
        <f t="shared" ca="1" si="309"/>
        <v>37608.951743616992</v>
      </c>
      <c r="BO559" s="15">
        <f t="shared" ca="1" si="310"/>
        <v>47298.672677440052</v>
      </c>
      <c r="BP559" s="15">
        <f t="shared" ca="1" si="311"/>
        <v>57521.310448080811</v>
      </c>
      <c r="BQ559" s="15">
        <f ca="1">Inputs!$B$20*EXP($B$10-0.5*C$7^2+C$7*AJ559)</f>
        <v>4068.9789607022781</v>
      </c>
      <c r="BR559" s="15">
        <f t="shared" ca="1" si="312"/>
        <v>8469.1677888676659</v>
      </c>
      <c r="BS559" s="15">
        <f t="shared" ca="1" si="313"/>
        <v>11678.723911951793</v>
      </c>
      <c r="BT559" s="15">
        <f t="shared" ca="1" si="314"/>
        <v>12737.049975696978</v>
      </c>
      <c r="BU559" s="15">
        <f t="shared" ca="1" si="315"/>
        <v>25071.166592788992</v>
      </c>
      <c r="BV559" s="15">
        <f t="shared" ca="1" si="316"/>
        <v>35717.169329614066</v>
      </c>
      <c r="BW559" s="15">
        <f t="shared" ca="1" si="317"/>
        <v>49571.171688626979</v>
      </c>
      <c r="BX559" s="15">
        <f t="shared" ca="1" si="318"/>
        <v>84063.217579597738</v>
      </c>
      <c r="BY559" s="15">
        <f t="shared" ca="1" si="319"/>
        <v>116056.83951985576</v>
      </c>
      <c r="BZ559" s="15">
        <f t="shared" ca="1" si="320"/>
        <v>215430.33139628152</v>
      </c>
      <c r="CA559" s="15">
        <f t="shared" ca="1" si="321"/>
        <v>234035.49588053901</v>
      </c>
      <c r="CB559" s="15">
        <f ca="1">(AU559*DCF!C$10-DCF!C$5*MAX(AU559*DCF!C$10,0)-MAX(AU559-Inputs!$B$6,0)/Inputs!$B$10)*DCF!C$6</f>
        <v>1047.0857772186782</v>
      </c>
      <c r="CC559" s="15">
        <f ca="1">(AV559*DCF!D$10-DCF!D$5*MAX(AV559*DCF!D$10,0)-MAX(AV559-AU559,0)/Inputs!$B$10)*DCF!D$6</f>
        <v>1072.322771520295</v>
      </c>
      <c r="CD559" s="15">
        <f ca="1">(AW559*DCF!E$10-DCF!E$5*MAX(AW559*DCF!E$10,0)-MAX(AW559-AV559,0)/Inputs!$B$10)*DCF!E$6</f>
        <v>1093.7007761411191</v>
      </c>
      <c r="CE559" s="15">
        <f ca="1">(AX559*DCF!F$10-DCF!F$5*MAX(AX559*DCF!F$10,0)-MAX(AX559-AW559,0)/Inputs!$B$10)*DCF!F$6</f>
        <v>938.37447477745729</v>
      </c>
      <c r="CF559" s="15">
        <f ca="1">(AY559*DCF!G$10-DCF!G$5*MAX(AY559*DCF!G$10,0)-MAX(AY559-AX559,0)/Inputs!$B$10)*DCF!G$6</f>
        <v>893.53812988567586</v>
      </c>
      <c r="CG559" s="15">
        <f ca="1">(AZ559*DCF!H$10-DCF!H$5*MAX(AZ559*DCF!H$10,0)-MAX(AZ559-AY559,0)/Inputs!$B$10)*DCF!H$6</f>
        <v>971.16226189733516</v>
      </c>
      <c r="CH559" s="15">
        <f ca="1">(BA559*DCF!I$10-DCF!I$5*MAX(BA559*DCF!I$10,0)-MAX(BA559-AZ559,0)/Inputs!$B$10)*DCF!I$6</f>
        <v>1183.6835792265247</v>
      </c>
      <c r="CI559" s="15">
        <f ca="1">(BB559*DCF!J$10-DCF!J$5*MAX(BB559*DCF!J$10,0)-MAX(BB559-BA559,0)/Inputs!$B$10)*DCF!J$6</f>
        <v>1183.7114317676751</v>
      </c>
      <c r="CJ559" s="15">
        <f ca="1">(BC559*DCF!K$10-DCF!K$5*MAX(BC559*DCF!K$10,0)-MAX(BC559-BB559,0)/Inputs!$B$10)*DCF!K$6</f>
        <v>1315.8156552639725</v>
      </c>
      <c r="CK559" s="15">
        <f ca="1">(BD559*DCF!L$10-DCF!L$5*MAX(BD559*DCF!L$10,0)-MAX(BD559-BC559,0)/Inputs!$B$10)*DCF!L$6</f>
        <v>1561.0070711657268</v>
      </c>
      <c r="CL559" s="15">
        <f ca="1">(BE559*DCF!M$10-DCF!M$5*MAX(BE559*DCF!M$10,0)-MAX(BE559-BD559,0)/Inputs!$B$10)*DCF!M$6</f>
        <v>1878.1591354701497</v>
      </c>
      <c r="CM559" s="15">
        <f ca="1">(BF559*DCF!C$28-DCF!C$5*MAX(BF559*DCF!C$28,0)-MAX(BF559-Inputs!$B$13,0)/Inputs!$B$17)*DCF!C$6</f>
        <v>3620.5574053500104</v>
      </c>
      <c r="CN559" s="15">
        <f ca="1">(BG559*DCF!D$28-DCF!D$5*MAX(BG559*DCF!D$28,0)-MAX(BG559-BF559,0)/Inputs!$B$17)*DCF!D$6</f>
        <v>4075.1707988810949</v>
      </c>
      <c r="CO559" s="15">
        <f ca="1">(BH559*DCF!E$28-DCF!E$5*MAX(BH559*DCF!E$28,0)-MAX(BH559-BG559,0)/Inputs!$B$17)*DCF!E$6</f>
        <v>4038.3807113301132</v>
      </c>
      <c r="CP559" s="15">
        <f ca="1">(BI559*DCF!F$28-DCF!F$5*MAX(BI559*DCF!F$28,0)-MAX(BI559-BH559,0)/Inputs!$B$17)*DCF!F$6</f>
        <v>3917.5179203282128</v>
      </c>
      <c r="CQ559" s="15">
        <f ca="1">(BJ559*DCF!G$28-DCF!G$5*MAX(BJ559*DCF!G$28,0)-MAX(BJ559-BI559,0)/Inputs!$B$17)*DCF!G$6</f>
        <v>4007.2701182733895</v>
      </c>
      <c r="CR559" s="15">
        <f ca="1">(BK559*DCF!H$28-DCF!H$5*MAX(BK559*DCF!H$28,0)-MAX(BK559-BJ559,0)/Inputs!$B$17)*DCF!H$6</f>
        <v>4392.6755214026143</v>
      </c>
      <c r="CS559" s="15">
        <f ca="1">(BL559*DCF!I$28-DCF!I$5*MAX(BL559*DCF!I$28,0)-MAX(BL559-BK559,0)/Inputs!$B$17)*DCF!I$6</f>
        <v>4978.6096671404503</v>
      </c>
      <c r="CT559" s="15">
        <f ca="1">(BM559*DCF!J$28-DCF!J$5*MAX(BM559*DCF!J$28,0)-MAX(BM559-BL559,0)/Inputs!$B$17)*DCF!J$6</f>
        <v>6023.2948461567648</v>
      </c>
      <c r="CU559" s="15">
        <f ca="1">(BN559*DCF!K$28-DCF!K$5*MAX(BN559*DCF!K$28,0)-MAX(BN559-BM559,0)/Inputs!$B$17)*DCF!K$6</f>
        <v>7249.105269777946</v>
      </c>
      <c r="CV559" s="15">
        <f ca="1">(BO559*DCF!L$28-DCF!L$5*MAX(BO559*DCF!L$28,0)-MAX(BO559-BN559,0)/Inputs!$B$17)*DCF!L$6</f>
        <v>8340.6699111765847</v>
      </c>
      <c r="CW559" s="15">
        <f ca="1">(BP559*DCF!M$28-DCF!M$5*MAX(BP559*DCF!M$28,0)-MAX(BP559-BO559,0)/Inputs!$B$17)*DCF!M$6</f>
        <v>9754.11495410713</v>
      </c>
      <c r="CX559" s="15">
        <f ca="1">(BQ559*DCF!C$46-DCF!C$5*MAX(BQ559*DCF!C$46,0)-MAX(BQ559-Inputs!$B$20,0)/Inputs!$B$24)*DCF!C$6</f>
        <v>-1340.6320743895692</v>
      </c>
      <c r="CY559" s="15">
        <f ca="1">(BR559*DCF!D$46-DCF!D$5*MAX(BR559*DCF!D$46,0)-MAX(BR559-BQ559,0)/Inputs!$B$24)*DCF!D$6</f>
        <v>-3323.0134861084994</v>
      </c>
      <c r="CZ559" s="15">
        <f ca="1">(BS559*DCF!E$46-DCF!E$5*MAX(BS559*DCF!E$46,0)-MAX(BS559-BR559,0)/Inputs!$B$24)*DCF!E$6</f>
        <v>-2646.1481028094586</v>
      </c>
      <c r="DA559" s="15">
        <f ca="1">(BT559*DCF!F$46-DCF!F$5*MAX(BT559*DCF!F$46,0)-MAX(BT559-BS559,0)/Inputs!$B$24)*DCF!F$6</f>
        <v>-1312.962485051876</v>
      </c>
      <c r="DB559" s="15">
        <f ca="1">(BU559*DCF!G$46-DCF!G$5*MAX(BU559*DCF!G$46,0)-MAX(BU559-BT559,0)/Inputs!$B$24)*DCF!G$6</f>
        <v>-4992.297647205477</v>
      </c>
      <c r="DC559" s="15">
        <f ca="1">(BV559*DCF!H$46-DCF!H$5*MAX(BV559*DCF!H$46,0)-MAX(BV559-BU559,0)/Inputs!$B$24)*DCF!H$6</f>
        <v>-3308.1801213273934</v>
      </c>
      <c r="DD559" s="15">
        <f ca="1">(BW559*DCF!I$46-DCF!I$5*MAX(BW559*DCF!I$46,0)-MAX(BW559-BV559,0)/Inputs!$B$24)*DCF!I$6</f>
        <v>-2832.0827050982316</v>
      </c>
      <c r="DE559" s="15">
        <f ca="1">(BX559*DCF!J$46-DCF!J$5*MAX(BX559*DCF!J$46,0)-MAX(BX559-BW559,0)/Inputs!$B$24)*DCF!J$6</f>
        <v>-5620.5076035082593</v>
      </c>
      <c r="DF559" s="15">
        <f ca="1">(BY559*DCF!K$46-DCF!K$5*MAX(BY559*DCF!K$46,0)-MAX(BY559-BX559,0)/Inputs!$B$24)*DCF!K$6</f>
        <v>-1208.0315180039431</v>
      </c>
      <c r="DG559" s="15">
        <f ca="1">(BZ559*DCF!L$46-DCF!L$5*MAX(BZ559*DCF!L$46,0)-MAX(BZ559-BY559,0)/Inputs!$B$24)*DCF!L$6</f>
        <v>-7596.848598595574</v>
      </c>
      <c r="DH559" s="15">
        <f ca="1">(CA559*DCF!M$46-DCF!M$5*MAX(CA559*DCF!M$46,0)-MAX(CA559-BZ559,0)/Inputs!$B$24)*DCF!M$6</f>
        <v>14457.939202570566</v>
      </c>
      <c r="DI559" s="15">
        <f ca="1">SUM(CB559:CL559)+BE559*DCF!M$10*(1+Inputs!$B$30)*(1-Inputs!$B$33)*(1-Inputs!$B$30/Inputs!$B$31)/(Inputs!$B$29-Inputs!$B$30)*DCF!M$6</f>
        <v>57213.656782155522</v>
      </c>
      <c r="DJ559" s="15">
        <f ca="1">SUM(CM559:CW559)+BP559*DCF!M$28*(1+Inputs!$B$30)*(1-Inputs!$B$33)*(1-Inputs!$B$30/Inputs!$B$31)/(Inputs!$B$29-Inputs!$B$30)*DCF!M$6</f>
        <v>273840.79061405011</v>
      </c>
      <c r="DK559" s="15">
        <f ca="1">SUM(CX559:DH559)+CA559*DCF!M$46*(1+Inputs!$B$30)*(1-Inputs!$B$33)*(1-Inputs!$B$30/Inputs!$B$31)/(Inputs!$B$29-Inputs!$B$30)*DCF!M$6</f>
        <v>342123.8347685748</v>
      </c>
      <c r="DM559" s="15">
        <f ca="1">DI559+DJ559+DK559+Inputs!$B$34+Inputs!$B$36-Inputs!$B$35</f>
        <v>750029.28216478042</v>
      </c>
    </row>
    <row r="560" spans="1:117" x14ac:dyDescent="0.75">
      <c r="A560" s="11">
        <v>547</v>
      </c>
      <c r="C560" s="23">
        <f t="shared" ca="1" si="324"/>
        <v>-0.71479299861812862</v>
      </c>
      <c r="D560" s="23">
        <f t="shared" ca="1" si="324"/>
        <v>-1.1700795351380373</v>
      </c>
      <c r="E560" s="23">
        <f t="shared" ca="1" si="324"/>
        <v>0.73091678468836863</v>
      </c>
      <c r="F560" s="23">
        <f t="shared" ca="1" si="324"/>
        <v>-0.11830325380886886</v>
      </c>
      <c r="G560" s="23">
        <f t="shared" ca="1" si="324"/>
        <v>-0.52530575102552579</v>
      </c>
      <c r="H560" s="23">
        <f t="shared" ca="1" si="324"/>
        <v>-0.31855657128901171</v>
      </c>
      <c r="I560" s="23">
        <f t="shared" ca="1" si="324"/>
        <v>-0.9727899940712591</v>
      </c>
      <c r="J560" s="23">
        <f t="shared" ca="1" si="324"/>
        <v>-1.2507159298762289</v>
      </c>
      <c r="K560" s="23">
        <f t="shared" ca="1" si="324"/>
        <v>0.34005341269415684</v>
      </c>
      <c r="L560" s="23">
        <f t="shared" ca="1" si="324"/>
        <v>-1.1862808055215093</v>
      </c>
      <c r="M560" s="23">
        <f t="shared" ca="1" si="324"/>
        <v>-0.12797369795354177</v>
      </c>
      <c r="N560" s="23">
        <f ca="1">SQRT(Inputs!$B$38)*C560+SQRT(1-Inputs!$B$38)*_xlfn.NORM.S.INV(RAND())</f>
        <v>0.96463155398709444</v>
      </c>
      <c r="O560" s="23">
        <f ca="1">SQRT(Inputs!$B$38)*D560+SQRT(1-Inputs!$B$38)*_xlfn.NORM.S.INV(RAND())</f>
        <v>-0.89296098626823217</v>
      </c>
      <c r="P560" s="23">
        <f ca="1">SQRT(Inputs!$B$38)*E560+SQRT(1-Inputs!$B$38)*_xlfn.NORM.S.INV(RAND())</f>
        <v>0.32035859353718005</v>
      </c>
      <c r="Q560" s="23">
        <f ca="1">SQRT(Inputs!$B$38)*F560+SQRT(1-Inputs!$B$38)*_xlfn.NORM.S.INV(RAND())</f>
        <v>-1.4528489304491099</v>
      </c>
      <c r="R560" s="23">
        <f ca="1">SQRT(Inputs!$B$38)*G560+SQRT(1-Inputs!$B$38)*_xlfn.NORM.S.INV(RAND())</f>
        <v>3.4298457728737908E-2</v>
      </c>
      <c r="S560" s="23">
        <f ca="1">SQRT(Inputs!$B$38)*H560+SQRT(1-Inputs!$B$38)*_xlfn.NORM.S.INV(RAND())</f>
        <v>-0.96046824447833168</v>
      </c>
      <c r="T560" s="23">
        <f ca="1">SQRT(Inputs!$B$38)*I560+SQRT(1-Inputs!$B$38)*_xlfn.NORM.S.INV(RAND())</f>
        <v>-1.0203549175777069</v>
      </c>
      <c r="U560" s="23">
        <f ca="1">SQRT(Inputs!$B$38)*J560+SQRT(1-Inputs!$B$38)*_xlfn.NORM.S.INV(RAND())</f>
        <v>0.1071166539625138</v>
      </c>
      <c r="V560" s="23">
        <f ca="1">SQRT(Inputs!$B$38)*K560+SQRT(1-Inputs!$B$38)*_xlfn.NORM.S.INV(RAND())</f>
        <v>-4.1514224059861216E-2</v>
      </c>
      <c r="W560" s="23">
        <f ca="1">SQRT(Inputs!$B$38)*L560+SQRT(1-Inputs!$B$38)*_xlfn.NORM.S.INV(RAND())</f>
        <v>-1.5476184858506414</v>
      </c>
      <c r="X560" s="23">
        <f ca="1">SQRT(Inputs!$B$38)*M560+SQRT(1-Inputs!$B$38)*_xlfn.NORM.S.INV(RAND())</f>
        <v>0.17351312822144932</v>
      </c>
      <c r="Y560" s="23">
        <f ca="1">SQRT(Inputs!$B$38)*C560+SQRT(1-Inputs!$B$38)*_xlfn.NORM.S.INV(RAND())</f>
        <v>-0.83545792233870819</v>
      </c>
      <c r="Z560" s="23">
        <f ca="1">SQRT(Inputs!$B$38)*D560+SQRT(1-Inputs!$B$38)*_xlfn.NORM.S.INV(RAND())</f>
        <v>0.41523117081659944</v>
      </c>
      <c r="AA560" s="23">
        <f ca="1">SQRT(Inputs!$B$38)*E560+SQRT(1-Inputs!$B$38)*_xlfn.NORM.S.INV(RAND())</f>
        <v>0.27984650062944261</v>
      </c>
      <c r="AB560" s="23">
        <f ca="1">SQRT(Inputs!$B$38)*F560+SQRT(1-Inputs!$B$38)*_xlfn.NORM.S.INV(RAND())</f>
        <v>1.3198101348317124</v>
      </c>
      <c r="AC560" s="23">
        <f ca="1">SQRT(Inputs!$B$38)*G560+SQRT(1-Inputs!$B$38)*_xlfn.NORM.S.INV(RAND())</f>
        <v>-2.7343903467535871</v>
      </c>
      <c r="AD560" s="23">
        <f ca="1">SQRT(Inputs!$B$38)*H560+SQRT(1-Inputs!$B$38)*_xlfn.NORM.S.INV(RAND())</f>
        <v>-0.18590592707184633</v>
      </c>
      <c r="AE560" s="23">
        <f ca="1">SQRT(Inputs!$B$38)*I560+SQRT(1-Inputs!$B$38)*_xlfn.NORM.S.INV(RAND())</f>
        <v>0.49793248927437794</v>
      </c>
      <c r="AF560" s="23">
        <f ca="1">SQRT(Inputs!$B$38)*J560+SQRT(1-Inputs!$B$38)*_xlfn.NORM.S.INV(RAND())</f>
        <v>1.2827796749868003E-2</v>
      </c>
      <c r="AG560" s="23">
        <f ca="1">SQRT(Inputs!$B$38)*K560+SQRT(1-Inputs!$B$38)*_xlfn.NORM.S.INV(RAND())</f>
        <v>0.26604982924164361</v>
      </c>
      <c r="AH560" s="23">
        <f ca="1">SQRT(Inputs!$B$38)*L560+SQRT(1-Inputs!$B$38)*_xlfn.NORM.S.INV(RAND())</f>
        <v>-1.2197617452337339</v>
      </c>
      <c r="AI560" s="23">
        <f ca="1">SQRT(Inputs!$B$38)*M560+SQRT(1-Inputs!$B$38)*_xlfn.NORM.S.INV(RAND())</f>
        <v>0.26904033151372464</v>
      </c>
      <c r="AJ560" s="23">
        <f ca="1">SQRT(Inputs!$B$38)*C560+SQRT(1-Inputs!$B$38)*_xlfn.NORM.S.INV(RAND())</f>
        <v>0.75389481014310222</v>
      </c>
      <c r="AK560" s="23">
        <f ca="1">SQRT(Inputs!$B$38)*D560+SQRT(1-Inputs!$B$38)*_xlfn.NORM.S.INV(RAND())</f>
        <v>-2.3775424236642935</v>
      </c>
      <c r="AL560" s="23">
        <f ca="1">SQRT(Inputs!$B$38)*E560+SQRT(1-Inputs!$B$38)*_xlfn.NORM.S.INV(RAND())</f>
        <v>-1.1055217254047784</v>
      </c>
      <c r="AM560" s="23">
        <f ca="1">SQRT(Inputs!$B$38)*F560+SQRT(1-Inputs!$B$38)*_xlfn.NORM.S.INV(RAND())</f>
        <v>-0.78781985484254424</v>
      </c>
      <c r="AN560" s="23">
        <f ca="1">SQRT(Inputs!$B$38)*G560+SQRT(1-Inputs!$B$38)*_xlfn.NORM.S.INV(RAND())</f>
        <v>-1.7970004698407185</v>
      </c>
      <c r="AO560" s="23">
        <f ca="1">SQRT(Inputs!$B$38)*H560+SQRT(1-Inputs!$B$38)*_xlfn.NORM.S.INV(RAND())</f>
        <v>0.76724121502550835</v>
      </c>
      <c r="AP560" s="23">
        <f ca="1">SQRT(Inputs!$B$38)*I560+SQRT(1-Inputs!$B$38)*_xlfn.NORM.S.INV(RAND())</f>
        <v>-0.34055485827587051</v>
      </c>
      <c r="AQ560" s="23">
        <f ca="1">SQRT(Inputs!$B$38)*J560+SQRT(1-Inputs!$B$38)*_xlfn.NORM.S.INV(RAND())</f>
        <v>0.4547648297518212</v>
      </c>
      <c r="AR560" s="23">
        <f ca="1">SQRT(Inputs!$B$38)*K560+SQRT(1-Inputs!$B$38)*_xlfn.NORM.S.INV(RAND())</f>
        <v>0.98955162441207223</v>
      </c>
      <c r="AS560" s="23">
        <f ca="1">SQRT(Inputs!$B$38)*L560+SQRT(1-Inputs!$B$38)*_xlfn.NORM.S.INV(RAND())</f>
        <v>-0.28017667324994416</v>
      </c>
      <c r="AT560" s="23">
        <f ca="1">SQRT(Inputs!$B$38)*M560+SQRT(1-Inputs!$B$38)*_xlfn.NORM.S.INV(RAND())</f>
        <v>0.82158008751169964</v>
      </c>
      <c r="AU560" s="15">
        <f ca="1">Inputs!$B$6*EXP($B$8-0.5*C$5^2+C$5*N560)</f>
        <v>5800.8532186020602</v>
      </c>
      <c r="AV560" s="15">
        <f t="shared" ca="1" si="292"/>
        <v>6192.2223905033343</v>
      </c>
      <c r="AW560" s="15">
        <f t="shared" ca="1" si="293"/>
        <v>7883.7211077748716</v>
      </c>
      <c r="AX560" s="15">
        <f t="shared" ca="1" si="294"/>
        <v>8027.5498915347371</v>
      </c>
      <c r="AY560" s="15">
        <f t="shared" ca="1" si="295"/>
        <v>9849.8613951244606</v>
      </c>
      <c r="AZ560" s="15">
        <f t="shared" ca="1" si="296"/>
        <v>10837.584292955313</v>
      </c>
      <c r="BA560" s="15">
        <f t="shared" ca="1" si="297"/>
        <v>11919.138018352014</v>
      </c>
      <c r="BB560" s="15">
        <f t="shared" ca="1" si="298"/>
        <v>14750.10836132988</v>
      </c>
      <c r="BC560" s="15">
        <f t="shared" ca="1" si="299"/>
        <v>17992.880343953362</v>
      </c>
      <c r="BD560" s="15">
        <f t="shared" ca="1" si="300"/>
        <v>19072.352099938045</v>
      </c>
      <c r="BE560" s="15">
        <f t="shared" ca="1" si="301"/>
        <v>23742.997809764063</v>
      </c>
      <c r="BF560" s="15">
        <f ca="1">Inputs!$B$13*EXP($B$9-0.5*C$6^2+C$6*Y560)</f>
        <v>11719.877696927757</v>
      </c>
      <c r="BG560" s="15">
        <f t="shared" ca="1" si="302"/>
        <v>15394.705655299345</v>
      </c>
      <c r="BH560" s="15">
        <f t="shared" ca="1" si="303"/>
        <v>19703.112287932705</v>
      </c>
      <c r="BI560" s="15">
        <f t="shared" ca="1" si="304"/>
        <v>29552.494620720932</v>
      </c>
      <c r="BJ560" s="15">
        <f t="shared" ca="1" si="305"/>
        <v>24427.797146976325</v>
      </c>
      <c r="BK560" s="15">
        <f t="shared" ca="1" si="306"/>
        <v>29231.21180124388</v>
      </c>
      <c r="BL560" s="15">
        <f t="shared" ca="1" si="307"/>
        <v>38300.409849389471</v>
      </c>
      <c r="BM560" s="15">
        <f t="shared" ca="1" si="308"/>
        <v>47154.553961789563</v>
      </c>
      <c r="BN560" s="15">
        <f t="shared" ca="1" si="309"/>
        <v>59872.976219985285</v>
      </c>
      <c r="BO560" s="15">
        <f t="shared" ca="1" si="310"/>
        <v>63929.226793420625</v>
      </c>
      <c r="BP560" s="15">
        <f t="shared" ca="1" si="311"/>
        <v>81120.246006764966</v>
      </c>
      <c r="BQ560" s="15">
        <f ca="1">Inputs!$B$20*EXP($B$10-0.5*C$7^2+C$7*AJ560)</f>
        <v>5604.483176155024</v>
      </c>
      <c r="BR560" s="15">
        <f t="shared" ca="1" si="312"/>
        <v>3574.0107082640725</v>
      </c>
      <c r="BS560" s="15">
        <f t="shared" ca="1" si="313"/>
        <v>3562.7996426482073</v>
      </c>
      <c r="BT560" s="15">
        <f t="shared" ca="1" si="314"/>
        <v>3995.1337270830886</v>
      </c>
      <c r="BU560" s="15">
        <f t="shared" ca="1" si="315"/>
        <v>3584.4048294454619</v>
      </c>
      <c r="BV560" s="15">
        <f t="shared" ca="1" si="316"/>
        <v>5927.965749974911</v>
      </c>
      <c r="BW560" s="15">
        <f t="shared" ca="1" si="317"/>
        <v>7696.8817770549449</v>
      </c>
      <c r="BX560" s="15">
        <f t="shared" ca="1" si="318"/>
        <v>11792.915599816259</v>
      </c>
      <c r="BY560" s="15">
        <f t="shared" ca="1" si="319"/>
        <v>19968.022990030815</v>
      </c>
      <c r="BZ560" s="15">
        <f t="shared" ca="1" si="320"/>
        <v>26611.376404441908</v>
      </c>
      <c r="CA560" s="15">
        <f t="shared" ca="1" si="321"/>
        <v>43256.845749266424</v>
      </c>
      <c r="CB560" s="15">
        <f ca="1">(AU560*DCF!C$10-DCF!C$5*MAX(AU560*DCF!C$10,0)-MAX(AU560-Inputs!$B$6,0)/Inputs!$B$10)*DCF!C$6</f>
        <v>1037.0948377328364</v>
      </c>
      <c r="CC560" s="15">
        <f ca="1">(AV560*DCF!D$10-DCF!D$5*MAX(AV560*DCF!D$10,0)-MAX(AV560-AU560,0)/Inputs!$B$10)*DCF!D$6</f>
        <v>1413.8871270462714</v>
      </c>
      <c r="CD560" s="15">
        <f ca="1">(AW560*DCF!E$10-DCF!E$5*MAX(AW560*DCF!E$10,0)-MAX(AW560-AV560,0)/Inputs!$B$10)*DCF!E$6</f>
        <v>1439.2301465787616</v>
      </c>
      <c r="CE560" s="15">
        <f ca="1">(AX560*DCF!F$10-DCF!F$5*MAX(AX560*DCF!F$10,0)-MAX(AX560-AW560,0)/Inputs!$B$10)*DCF!F$6</f>
        <v>1722.474143983726</v>
      </c>
      <c r="CF560" s="15">
        <f ca="1">(AY560*DCF!G$10-DCF!G$5*MAX(AY560*DCF!G$10,0)-MAX(AY560-AX560,0)/Inputs!$B$10)*DCF!G$6</f>
        <v>1679.1841863815669</v>
      </c>
      <c r="CG560" s="15">
        <f ca="1">(AZ560*DCF!H$10-DCF!H$5*MAX(AZ560*DCF!H$10,0)-MAX(AZ560-AY560,0)/Inputs!$B$10)*DCF!H$6</f>
        <v>1928.736856296576</v>
      </c>
      <c r="CH560" s="15">
        <f ca="1">(BA560*DCF!I$10-DCF!I$5*MAX(BA560*DCF!I$10,0)-MAX(BA560-AZ560,0)/Inputs!$B$10)*DCF!I$6</f>
        <v>1999.7789992890839</v>
      </c>
      <c r="CI560" s="15">
        <f ca="1">(BB560*DCF!J$10-DCF!J$5*MAX(BB560*DCF!J$10,0)-MAX(BB560-BA560,0)/Inputs!$B$10)*DCF!J$6</f>
        <v>2102.1659150082282</v>
      </c>
      <c r="CJ560" s="15">
        <f ca="1">(BC560*DCF!K$10-DCF!K$5*MAX(BC560*DCF!K$10,0)-MAX(BC560-BB560,0)/Inputs!$B$10)*DCF!K$6</f>
        <v>2442.6260545481796</v>
      </c>
      <c r="CK560" s="15">
        <f ca="1">(BD560*DCF!L$10-DCF!L$5*MAX(BD560*DCF!L$10,0)-MAX(BD560-BC560,0)/Inputs!$B$10)*DCF!L$6</f>
        <v>2736.8801996757397</v>
      </c>
      <c r="CL560" s="15">
        <f ca="1">(BE560*DCF!M$10-DCF!M$5*MAX(BE560*DCF!M$10,0)-MAX(BE560-BD560,0)/Inputs!$B$10)*DCF!M$6</f>
        <v>2792.4855485419776</v>
      </c>
      <c r="CM560" s="15">
        <f ca="1">(BF560*DCF!C$28-DCF!C$5*MAX(BF560*DCF!C$28,0)-MAX(BF560-Inputs!$B$13,0)/Inputs!$B$17)*DCF!C$6</f>
        <v>3499.952746379267</v>
      </c>
      <c r="CN560" s="15">
        <f ca="1">(BG560*DCF!D$28-DCF!D$5*MAX(BG560*DCF!D$28,0)-MAX(BG560-BF560,0)/Inputs!$B$17)*DCF!D$6</f>
        <v>3750.0865830599082</v>
      </c>
      <c r="CO560" s="15">
        <f ca="1">(BH560*DCF!E$28-DCF!E$5*MAX(BH560*DCF!E$28,0)-MAX(BH560-BG560,0)/Inputs!$B$17)*DCF!E$6</f>
        <v>4731.1445992843855</v>
      </c>
      <c r="CP560" s="15">
        <f ca="1">(BI560*DCF!F$28-DCF!F$5*MAX(BI560*DCF!F$28,0)-MAX(BI560-BH560,0)/Inputs!$B$17)*DCF!F$6</f>
        <v>6229.4881162813399</v>
      </c>
      <c r="CQ560" s="15">
        <f ca="1">(BJ560*DCF!G$28-DCF!G$5*MAX(BJ560*DCF!G$28,0)-MAX(BJ560-BI560,0)/Inputs!$B$17)*DCF!G$6</f>
        <v>6337.977302945912</v>
      </c>
      <c r="CR560" s="15">
        <f ca="1">(BK560*DCF!H$28-DCF!H$5*MAX(BK560*DCF!H$28,0)-MAX(BK560-BJ560,0)/Inputs!$B$17)*DCF!H$6</f>
        <v>6482.8853420600863</v>
      </c>
      <c r="CS560" s="15">
        <f ca="1">(BL560*DCF!I$28-DCF!I$5*MAX(BL560*DCF!I$28,0)-MAX(BL560-BK560,0)/Inputs!$B$17)*DCF!I$6</f>
        <v>7704.7497418005714</v>
      </c>
      <c r="CT560" s="15">
        <f ca="1">(BM560*DCF!J$28-DCF!J$5*MAX(BM560*DCF!J$28,0)-MAX(BM560-BL560,0)/Inputs!$B$17)*DCF!J$6</f>
        <v>9345.392954619494</v>
      </c>
      <c r="CU560" s="15">
        <f ca="1">(BN560*DCF!K$28-DCF!K$5*MAX(BN560*DCF!K$28,0)-MAX(BN560-BM560,0)/Inputs!$B$17)*DCF!K$6</f>
        <v>11086.331369381543</v>
      </c>
      <c r="CV560" s="15">
        <f ca="1">(BO560*DCF!L$28-DCF!L$5*MAX(BO560*DCF!L$28,0)-MAX(BO560-BN560,0)/Inputs!$B$17)*DCF!L$6</f>
        <v>12296.251095550333</v>
      </c>
      <c r="CW560" s="15">
        <f ca="1">(BP560*DCF!M$28-DCF!M$5*MAX(BP560*DCF!M$28,0)-MAX(BP560-BO560,0)/Inputs!$B$17)*DCF!M$6</f>
        <v>13465.876669495707</v>
      </c>
      <c r="CX560" s="15">
        <f ca="1">(BQ560*DCF!C$46-DCF!C$5*MAX(BQ560*DCF!C$46,0)-MAX(BQ560-Inputs!$B$20,0)/Inputs!$B$24)*DCF!C$6</f>
        <v>-2404.4918079596009</v>
      </c>
      <c r="CY560" s="15">
        <f ca="1">(BR560*DCF!D$46-DCF!D$5*MAX(BR560*DCF!D$46,0)-MAX(BR560-BQ560,0)/Inputs!$B$24)*DCF!D$6</f>
        <v>-610.00028089354737</v>
      </c>
      <c r="CZ560" s="15">
        <f ca="1">(BS560*DCF!E$46-DCF!E$5*MAX(BS560*DCF!E$46,0)-MAX(BS560-BR560,0)/Inputs!$B$24)*DCF!E$6</f>
        <v>-421.307261042736</v>
      </c>
      <c r="DA560" s="15">
        <f ca="1">(BT560*DCF!F$46-DCF!F$5*MAX(BT560*DCF!F$46,0)-MAX(BT560-BS560,0)/Inputs!$B$24)*DCF!F$6</f>
        <v>-448.37740443417067</v>
      </c>
      <c r="DB560" s="15">
        <f ca="1">(BU560*DCF!G$46-DCF!G$5*MAX(BU560*DCF!G$46,0)-MAX(BU560-BT560,0)/Inputs!$B$24)*DCF!G$6</f>
        <v>-120.57229654332471</v>
      </c>
      <c r="DC560" s="15">
        <f ca="1">(BV560*DCF!H$46-DCF!H$5*MAX(BV560*DCF!H$46,0)-MAX(BV560-BU560,0)/Inputs!$B$24)*DCF!H$6</f>
        <v>-728.24719681852923</v>
      </c>
      <c r="DD560" s="15">
        <f ca="1">(BW560*DCF!I$46-DCF!I$5*MAX(BW560*DCF!I$46,0)-MAX(BW560-BV560,0)/Inputs!$B$24)*DCF!I$6</f>
        <v>-330.02489215754701</v>
      </c>
      <c r="DE560" s="15">
        <f ca="1">(BX560*DCF!J$46-DCF!J$5*MAX(BX560*DCF!J$46,0)-MAX(BX560-BW560,0)/Inputs!$B$24)*DCF!J$6</f>
        <v>-591.52106156291984</v>
      </c>
      <c r="DF560" s="15">
        <f ca="1">(BY560*DCF!K$46-DCF!K$5*MAX(BY560*DCF!K$46,0)-MAX(BY560-BX560,0)/Inputs!$B$24)*DCF!K$6</f>
        <v>-862.04348970112801</v>
      </c>
      <c r="DG560" s="15">
        <f ca="1">(BZ560*DCF!L$46-DCF!L$5*MAX(BZ560*DCF!L$46,0)-MAX(BZ560-BY560,0)/Inputs!$B$24)*DCF!L$6</f>
        <v>336.10853490396431</v>
      </c>
      <c r="DH560" s="15">
        <f ca="1">(CA560*DCF!M$46-DCF!M$5*MAX(CA560*DCF!M$46,0)-MAX(CA560-BZ560,0)/Inputs!$B$24)*DCF!M$6</f>
        <v>-88.671644223449448</v>
      </c>
      <c r="DI560" s="15">
        <f ca="1">SUM(CB560:CL560)+BE560*DCF!M$10*(1+Inputs!$B$30)*(1-Inputs!$B$33)*(1-Inputs!$B$30/Inputs!$B$31)/(Inputs!$B$29-Inputs!$B$30)*DCF!M$6</f>
        <v>87371.620888298814</v>
      </c>
      <c r="DJ560" s="15">
        <f ca="1">SUM(CM560:CW560)+BP560*DCF!M$28*(1+Inputs!$B$30)*(1-Inputs!$B$33)*(1-Inputs!$B$30/Inputs!$B$31)/(Inputs!$B$29-Inputs!$B$30)*DCF!M$6</f>
        <v>385941.75964223023</v>
      </c>
      <c r="DK560" s="15">
        <f ca="1">SUM(CX560:DH560)+CA560*DCF!M$46*(1+Inputs!$B$30)*(1-Inputs!$B$33)*(1-Inputs!$B$30/Inputs!$B$31)/(Inputs!$B$29-Inputs!$B$30)*DCF!M$6</f>
        <v>60611.05882888702</v>
      </c>
      <c r="DM560" s="15">
        <f ca="1">DI560+DJ560+DK560+Inputs!$B$34+Inputs!$B$36-Inputs!$B$35</f>
        <v>610775.43935941614</v>
      </c>
    </row>
    <row r="561" spans="1:117" x14ac:dyDescent="0.75">
      <c r="A561" s="11">
        <v>548</v>
      </c>
      <c r="C561" s="23">
        <f t="shared" ca="1" si="324"/>
        <v>1.9993461126273053</v>
      </c>
      <c r="D561" s="23">
        <f t="shared" ca="1" si="324"/>
        <v>-0.19972375233063153</v>
      </c>
      <c r="E561" s="23">
        <f t="shared" ca="1" si="324"/>
        <v>-0.9353073049025501</v>
      </c>
      <c r="F561" s="23">
        <f t="shared" ca="1" si="324"/>
        <v>-0.51526938741935879</v>
      </c>
      <c r="G561" s="23">
        <f t="shared" ca="1" si="324"/>
        <v>0.83404480466922271</v>
      </c>
      <c r="H561" s="23">
        <f t="shared" ca="1" si="324"/>
        <v>0.70543196788457441</v>
      </c>
      <c r="I561" s="23">
        <f t="shared" ca="1" si="324"/>
        <v>-0.74179131339754634</v>
      </c>
      <c r="J561" s="23">
        <f t="shared" ca="1" si="324"/>
        <v>0.14266844018631181</v>
      </c>
      <c r="K561" s="23">
        <f t="shared" ca="1" si="324"/>
        <v>1.4114096036291999</v>
      </c>
      <c r="L561" s="23">
        <f t="shared" ca="1" si="324"/>
        <v>0.78075646885175498</v>
      </c>
      <c r="M561" s="23">
        <f t="shared" ca="1" si="324"/>
        <v>1.1897203900480526</v>
      </c>
      <c r="N561" s="23">
        <f ca="1">SQRT(Inputs!$B$38)*C561+SQRT(1-Inputs!$B$38)*_xlfn.NORM.S.INV(RAND())</f>
        <v>0.95347902529063577</v>
      </c>
      <c r="O561" s="23">
        <f ca="1">SQRT(Inputs!$B$38)*D561+SQRT(1-Inputs!$B$38)*_xlfn.NORM.S.INV(RAND())</f>
        <v>1.1163223175066834</v>
      </c>
      <c r="P561" s="23">
        <f ca="1">SQRT(Inputs!$B$38)*E561+SQRT(1-Inputs!$B$38)*_xlfn.NORM.S.INV(RAND())</f>
        <v>-1.3692583390735273</v>
      </c>
      <c r="Q561" s="23">
        <f ca="1">SQRT(Inputs!$B$38)*F561+SQRT(1-Inputs!$B$38)*_xlfn.NORM.S.INV(RAND())</f>
        <v>-6.2787460552629931E-2</v>
      </c>
      <c r="R561" s="23">
        <f ca="1">SQRT(Inputs!$B$38)*G561+SQRT(1-Inputs!$B$38)*_xlfn.NORM.S.INV(RAND())</f>
        <v>2.170417202932529</v>
      </c>
      <c r="S561" s="23">
        <f ca="1">SQRT(Inputs!$B$38)*H561+SQRT(1-Inputs!$B$38)*_xlfn.NORM.S.INV(RAND())</f>
        <v>1.3803184110793838</v>
      </c>
      <c r="T561" s="23">
        <f ca="1">SQRT(Inputs!$B$38)*I561+SQRT(1-Inputs!$B$38)*_xlfn.NORM.S.INV(RAND())</f>
        <v>0.11079221124444188</v>
      </c>
      <c r="U561" s="23">
        <f ca="1">SQRT(Inputs!$B$38)*J561+SQRT(1-Inputs!$B$38)*_xlfn.NORM.S.INV(RAND())</f>
        <v>-0.7157244808737655</v>
      </c>
      <c r="V561" s="23">
        <f ca="1">SQRT(Inputs!$B$38)*K561+SQRT(1-Inputs!$B$38)*_xlfn.NORM.S.INV(RAND())</f>
        <v>1.7822890841744661</v>
      </c>
      <c r="W561" s="23">
        <f ca="1">SQRT(Inputs!$B$38)*L561+SQRT(1-Inputs!$B$38)*_xlfn.NORM.S.INV(RAND())</f>
        <v>3.7876128753071781E-2</v>
      </c>
      <c r="X561" s="23">
        <f ca="1">SQRT(Inputs!$B$38)*M561+SQRT(1-Inputs!$B$38)*_xlfn.NORM.S.INV(RAND())</f>
        <v>0.3047395484350135</v>
      </c>
      <c r="Y561" s="23">
        <f ca="1">SQRT(Inputs!$B$38)*C561+SQRT(1-Inputs!$B$38)*_xlfn.NORM.S.INV(RAND())</f>
        <v>2.1823601656836038</v>
      </c>
      <c r="Z561" s="23">
        <f ca="1">SQRT(Inputs!$B$38)*D561+SQRT(1-Inputs!$B$38)*_xlfn.NORM.S.INV(RAND())</f>
        <v>-1.2481110519298046</v>
      </c>
      <c r="AA561" s="23">
        <f ca="1">SQRT(Inputs!$B$38)*E561+SQRT(1-Inputs!$B$38)*_xlfn.NORM.S.INV(RAND())</f>
        <v>1.6016807319266233</v>
      </c>
      <c r="AB561" s="23">
        <f ca="1">SQRT(Inputs!$B$38)*F561+SQRT(1-Inputs!$B$38)*_xlfn.NORM.S.INV(RAND())</f>
        <v>-0.37248958849250913</v>
      </c>
      <c r="AC561" s="23">
        <f ca="1">SQRT(Inputs!$B$38)*G561+SQRT(1-Inputs!$B$38)*_xlfn.NORM.S.INV(RAND())</f>
        <v>-0.75147389378958751</v>
      </c>
      <c r="AD561" s="23">
        <f ca="1">SQRT(Inputs!$B$38)*H561+SQRT(1-Inputs!$B$38)*_xlfn.NORM.S.INV(RAND())</f>
        <v>-0.20928356012567806</v>
      </c>
      <c r="AE561" s="23">
        <f ca="1">SQRT(Inputs!$B$38)*I561+SQRT(1-Inputs!$B$38)*_xlfn.NORM.S.INV(RAND())</f>
        <v>-0.90115245060501814</v>
      </c>
      <c r="AF561" s="23">
        <f ca="1">SQRT(Inputs!$B$38)*J561+SQRT(1-Inputs!$B$38)*_xlfn.NORM.S.INV(RAND())</f>
        <v>0.65560262762818955</v>
      </c>
      <c r="AG561" s="23">
        <f ca="1">SQRT(Inputs!$B$38)*K561+SQRT(1-Inputs!$B$38)*_xlfn.NORM.S.INV(RAND())</f>
        <v>0.69858311310112053</v>
      </c>
      <c r="AH561" s="23">
        <f ca="1">SQRT(Inputs!$B$38)*L561+SQRT(1-Inputs!$B$38)*_xlfn.NORM.S.INV(RAND())</f>
        <v>0.21870329083442341</v>
      </c>
      <c r="AI561" s="23">
        <f ca="1">SQRT(Inputs!$B$38)*M561+SQRT(1-Inputs!$B$38)*_xlfn.NORM.S.INV(RAND())</f>
        <v>1.1895988834888507</v>
      </c>
      <c r="AJ561" s="23">
        <f ca="1">SQRT(Inputs!$B$38)*C561+SQRT(1-Inputs!$B$38)*_xlfn.NORM.S.INV(RAND())</f>
        <v>2.3750816698629382</v>
      </c>
      <c r="AK561" s="23">
        <f ca="1">SQRT(Inputs!$B$38)*D561+SQRT(1-Inputs!$B$38)*_xlfn.NORM.S.INV(RAND())</f>
        <v>0.62274893280397614</v>
      </c>
      <c r="AL561" s="23">
        <f ca="1">SQRT(Inputs!$B$38)*E561+SQRT(1-Inputs!$B$38)*_xlfn.NORM.S.INV(RAND())</f>
        <v>-0.58973802575893264</v>
      </c>
      <c r="AM561" s="23">
        <f ca="1">SQRT(Inputs!$B$38)*F561+SQRT(1-Inputs!$B$38)*_xlfn.NORM.S.INV(RAND())</f>
        <v>-1.5450169628586956</v>
      </c>
      <c r="AN561" s="23">
        <f ca="1">SQRT(Inputs!$B$38)*G561+SQRT(1-Inputs!$B$38)*_xlfn.NORM.S.INV(RAND())</f>
        <v>1.0294169237637434</v>
      </c>
      <c r="AO561" s="23">
        <f ca="1">SQRT(Inputs!$B$38)*H561+SQRT(1-Inputs!$B$38)*_xlfn.NORM.S.INV(RAND())</f>
        <v>0.75460906499342961</v>
      </c>
      <c r="AP561" s="23">
        <f ca="1">SQRT(Inputs!$B$38)*I561+SQRT(1-Inputs!$B$38)*_xlfn.NORM.S.INV(RAND())</f>
        <v>-2.0948047104327689</v>
      </c>
      <c r="AQ561" s="23">
        <f ca="1">SQRT(Inputs!$B$38)*J561+SQRT(1-Inputs!$B$38)*_xlfn.NORM.S.INV(RAND())</f>
        <v>-0.23460614764964649</v>
      </c>
      <c r="AR561" s="23">
        <f ca="1">SQRT(Inputs!$B$38)*K561+SQRT(1-Inputs!$B$38)*_xlfn.NORM.S.INV(RAND())</f>
        <v>0.88819105326972458</v>
      </c>
      <c r="AS561" s="23">
        <f ca="1">SQRT(Inputs!$B$38)*L561+SQRT(1-Inputs!$B$38)*_xlfn.NORM.S.INV(RAND())</f>
        <v>-1.8095111713859557</v>
      </c>
      <c r="AT561" s="23">
        <f ca="1">SQRT(Inputs!$B$38)*M561+SQRT(1-Inputs!$B$38)*_xlfn.NORM.S.INV(RAND())</f>
        <v>1.6548217466967101</v>
      </c>
      <c r="AU561" s="15">
        <f ca="1">Inputs!$B$6*EXP($B$8-0.5*C$5^2+C$5*N561)</f>
        <v>5790.3904194661864</v>
      </c>
      <c r="AV561" s="15">
        <f t="shared" ca="1" si="292"/>
        <v>8305.4980342991821</v>
      </c>
      <c r="AW561" s="15">
        <f t="shared" ca="1" si="293"/>
        <v>8419.2956617790805</v>
      </c>
      <c r="AX561" s="15">
        <f t="shared" ca="1" si="294"/>
        <v>10198.798585243494</v>
      </c>
      <c r="AY561" s="15">
        <f t="shared" ca="1" si="295"/>
        <v>16059.825865585968</v>
      </c>
      <c r="AZ561" s="15">
        <f t="shared" ca="1" si="296"/>
        <v>22865.967591827946</v>
      </c>
      <c r="BA561" s="15">
        <f t="shared" ca="1" si="297"/>
        <v>28308.451907685652</v>
      </c>
      <c r="BB561" s="15">
        <f t="shared" ca="1" si="298"/>
        <v>32259.911566560841</v>
      </c>
      <c r="BC561" s="15">
        <f t="shared" ca="1" si="299"/>
        <v>46927.439855609686</v>
      </c>
      <c r="BD561" s="15">
        <f t="shared" ca="1" si="300"/>
        <v>57694.571664254916</v>
      </c>
      <c r="BE561" s="15">
        <f t="shared" ca="1" si="301"/>
        <v>72687.042769336957</v>
      </c>
      <c r="BF561" s="15">
        <f ca="1">Inputs!$B$13*EXP($B$9-0.5*C$6^2+C$6*Y561)</f>
        <v>21318.213784734748</v>
      </c>
      <c r="BG561" s="15">
        <f t="shared" ca="1" si="302"/>
        <v>20742.159276728449</v>
      </c>
      <c r="BH561" s="15">
        <f t="shared" ca="1" si="303"/>
        <v>33054.484280424804</v>
      </c>
      <c r="BI561" s="15">
        <f t="shared" ca="1" si="304"/>
        <v>38208.992965948572</v>
      </c>
      <c r="BJ561" s="15">
        <f t="shared" ca="1" si="305"/>
        <v>42032.915147400199</v>
      </c>
      <c r="BK561" s="15">
        <f t="shared" ca="1" si="306"/>
        <v>50138.321786130349</v>
      </c>
      <c r="BL561" s="15">
        <f t="shared" ca="1" si="307"/>
        <v>54800.508727005246</v>
      </c>
      <c r="BM561" s="15">
        <f t="shared" ca="1" si="308"/>
        <v>73077.449601221233</v>
      </c>
      <c r="BN561" s="15">
        <f t="shared" ca="1" si="309"/>
        <v>97724.031305877565</v>
      </c>
      <c r="BO561" s="15">
        <f t="shared" ca="1" si="310"/>
        <v>123335.26717015897</v>
      </c>
      <c r="BP561" s="15">
        <f t="shared" ca="1" si="311"/>
        <v>173704.9689852937</v>
      </c>
      <c r="BQ561" s="15">
        <f ca="1">Inputs!$B$20*EXP($B$10-0.5*C$7^2+C$7*AJ561)</f>
        <v>9959.9669988374771</v>
      </c>
      <c r="BR561" s="15">
        <f t="shared" ca="1" si="312"/>
        <v>16469.791586805979</v>
      </c>
      <c r="BS561" s="15">
        <f t="shared" ca="1" si="313"/>
        <v>19039.594052232613</v>
      </c>
      <c r="BT561" s="15">
        <f t="shared" ca="1" si="314"/>
        <v>17503.728127524471</v>
      </c>
      <c r="BU561" s="15">
        <f t="shared" ca="1" si="315"/>
        <v>31119.5770122432</v>
      </c>
      <c r="BV561" s="15">
        <f t="shared" ca="1" si="316"/>
        <v>51319.960438708185</v>
      </c>
      <c r="BW561" s="15">
        <f t="shared" ca="1" si="317"/>
        <v>45967.208871826413</v>
      </c>
      <c r="BX561" s="15">
        <f t="shared" ca="1" si="318"/>
        <v>61338.698492701471</v>
      </c>
      <c r="BY561" s="15">
        <f t="shared" ca="1" si="319"/>
        <v>101865.29698334633</v>
      </c>
      <c r="BZ561" s="15">
        <f t="shared" ca="1" si="320"/>
        <v>102484.80911164664</v>
      </c>
      <c r="CA561" s="15">
        <f t="shared" ca="1" si="321"/>
        <v>193175.47638595072</v>
      </c>
      <c r="CB561" s="15">
        <f ca="1">(AU561*DCF!C$10-DCF!C$5*MAX(AU561*DCF!C$10,0)-MAX(AU561-Inputs!$B$6,0)/Inputs!$B$10)*DCF!C$6</f>
        <v>1037.1694393555731</v>
      </c>
      <c r="CC561" s="15">
        <f ca="1">(AV561*DCF!D$10-DCF!D$5*MAX(AV561*DCF!D$10,0)-MAX(AV561-AU561,0)/Inputs!$B$10)*DCF!D$6</f>
        <v>1411.165711123635</v>
      </c>
      <c r="CD561" s="15">
        <f ca="1">(AW561*DCF!E$10-DCF!E$5*MAX(AW561*DCF!E$10,0)-MAX(AW561-AV561,0)/Inputs!$B$10)*DCF!E$6</f>
        <v>1918.2494061386019</v>
      </c>
      <c r="CE561" s="15">
        <f ca="1">(AX561*DCF!F$10-DCF!F$5*MAX(AX561*DCF!F$10,0)-MAX(AX561-AW561,0)/Inputs!$B$10)*DCF!F$6</f>
        <v>1856.1110381832093</v>
      </c>
      <c r="CF561" s="15">
        <f ca="1">(AY561*DCF!G$10-DCF!G$5*MAX(AY561*DCF!G$10,0)-MAX(AY561-AX561,0)/Inputs!$B$10)*DCF!G$6</f>
        <v>2182.3733580899648</v>
      </c>
      <c r="CG561" s="15">
        <f ca="1">(AZ561*DCF!H$10-DCF!H$5*MAX(AZ561*DCF!H$10,0)-MAX(AZ561-AY561,0)/Inputs!$B$10)*DCF!H$6</f>
        <v>3230.8915295804586</v>
      </c>
      <c r="CH561" s="15">
        <f ca="1">(BA561*DCF!I$10-DCF!I$5*MAX(BA561*DCF!I$10,0)-MAX(BA561-AZ561,0)/Inputs!$B$10)*DCF!I$6</f>
        <v>4278.1633528463881</v>
      </c>
      <c r="CI561" s="15">
        <f ca="1">(BB561*DCF!J$10-DCF!J$5*MAX(BB561*DCF!J$10,0)-MAX(BB561-BA561,0)/Inputs!$B$10)*DCF!J$6</f>
        <v>4937.0970818062733</v>
      </c>
      <c r="CJ561" s="15">
        <f ca="1">(BC561*DCF!K$10-DCF!K$5*MAX(BC561*DCF!K$10,0)-MAX(BC561-BB561,0)/Inputs!$B$10)*DCF!K$6</f>
        <v>5501.3334780696259</v>
      </c>
      <c r="CK561" s="15">
        <f ca="1">(BD561*DCF!L$10-DCF!L$5*MAX(BD561*DCF!L$10,0)-MAX(BD561-BC561,0)/Inputs!$B$10)*DCF!L$6</f>
        <v>7309.0740471390936</v>
      </c>
      <c r="CL561" s="15">
        <f ca="1">(BE561*DCF!M$10-DCF!M$5*MAX(BE561*DCF!M$10,0)-MAX(BE561-BD561,0)/Inputs!$B$10)*DCF!M$6</f>
        <v>8466.0710056839107</v>
      </c>
      <c r="CM561" s="15">
        <f ca="1">(BF561*DCF!C$28-DCF!C$5*MAX(BF561*DCF!C$28,0)-MAX(BF561-Inputs!$B$13,0)/Inputs!$B$17)*DCF!C$6</f>
        <v>4212.5961793105589</v>
      </c>
      <c r="CN561" s="15">
        <f ca="1">(BG561*DCF!D$28-DCF!D$5*MAX(BG561*DCF!D$28,0)-MAX(BG561-BF561,0)/Inputs!$B$17)*DCF!D$6</f>
        <v>6109.0443002248985</v>
      </c>
      <c r="CO561" s="15">
        <f ca="1">(BH561*DCF!E$28-DCF!E$5*MAX(BH561*DCF!E$28,0)-MAX(BH561-BG561,0)/Inputs!$B$17)*DCF!E$6</f>
        <v>6935.0287492656844</v>
      </c>
      <c r="CP561" s="15">
        <f ca="1">(BI561*DCF!F$28-DCF!F$5*MAX(BI561*DCF!F$28,0)-MAX(BI561-BH561,0)/Inputs!$B$17)*DCF!F$6</f>
        <v>9434.2753530014834</v>
      </c>
      <c r="CQ561" s="15">
        <f ca="1">(BJ561*DCF!G$28-DCF!G$5*MAX(BJ561*DCF!G$28,0)-MAX(BJ561-BI561,0)/Inputs!$B$17)*DCF!G$6</f>
        <v>10262.612802619729</v>
      </c>
      <c r="CR561" s="15">
        <f ca="1">(BK561*DCF!H$28-DCF!H$5*MAX(BK561*DCF!H$28,0)-MAX(BK561-BJ561,0)/Inputs!$B$17)*DCF!H$6</f>
        <v>11140.407415018533</v>
      </c>
      <c r="CS561" s="15">
        <f ca="1">(BL561*DCF!I$28-DCF!I$5*MAX(BL561*DCF!I$28,0)-MAX(BL561-BK561,0)/Inputs!$B$17)*DCF!I$6</f>
        <v>12217.339305925698</v>
      </c>
      <c r="CT561" s="15">
        <f ca="1">(BM561*DCF!J$28-DCF!J$5*MAX(BM561*DCF!J$28,0)-MAX(BM561-BL561,0)/Inputs!$B$17)*DCF!J$6</f>
        <v>13878.964830974774</v>
      </c>
      <c r="CU561" s="15">
        <f ca="1">(BN561*DCF!K$28-DCF!K$5*MAX(BN561*DCF!K$28,0)-MAX(BN561-BM561,0)/Inputs!$B$17)*DCF!K$6</f>
        <v>17618.798905035004</v>
      </c>
      <c r="CV561" s="15">
        <f ca="1">(BO561*DCF!L$28-DCF!L$5*MAX(BO561*DCF!L$28,0)-MAX(BO561-BN561,0)/Inputs!$B$17)*DCF!L$6</f>
        <v>21710.020547700864</v>
      </c>
      <c r="CW561" s="15">
        <f ca="1">(BP561*DCF!M$28-DCF!M$5*MAX(BP561*DCF!M$28,0)-MAX(BP561-BO561,0)/Inputs!$B$17)*DCF!M$6</f>
        <v>27417.641249908564</v>
      </c>
      <c r="CX561" s="15">
        <f ca="1">(BQ561*DCF!C$46-DCF!C$5*MAX(BQ561*DCF!C$46,0)-MAX(BQ561-Inputs!$B$20,0)/Inputs!$B$24)*DCF!C$6</f>
        <v>-5422.1480361460581</v>
      </c>
      <c r="CY561" s="15">
        <f ca="1">(BR561*DCF!D$46-DCF!D$5*MAX(BR561*DCF!D$46,0)-MAX(BR561-BQ561,0)/Inputs!$B$24)*DCF!D$6</f>
        <v>-5588.6974585990192</v>
      </c>
      <c r="CZ561" s="15">
        <f ca="1">(BS561*DCF!E$46-DCF!E$5*MAX(BS561*DCF!E$46,0)-MAX(BS561-BR561,0)/Inputs!$B$24)*DCF!E$6</f>
        <v>-3264.4105334251699</v>
      </c>
      <c r="DA561" s="15">
        <f ca="1">(BT561*DCF!F$46-DCF!F$5*MAX(BT561*DCF!F$46,0)-MAX(BT561-BS561,0)/Inputs!$B$24)*DCF!F$6</f>
        <v>-1274.7321492575497</v>
      </c>
      <c r="DB561" s="15">
        <f ca="1">(BU561*DCF!G$46-DCF!G$5*MAX(BU561*DCF!G$46,0)-MAX(BU561-BT561,0)/Inputs!$B$24)*DCF!G$6</f>
        <v>-5626.9036344082242</v>
      </c>
      <c r="DC561" s="15">
        <f ca="1">(BV561*DCF!H$46-DCF!H$5*MAX(BV561*DCF!H$46,0)-MAX(BV561-BU561,0)/Inputs!$B$24)*DCF!H$6</f>
        <v>-6277.1453799712508</v>
      </c>
      <c r="DD561" s="15">
        <f ca="1">(BW561*DCF!I$46-DCF!I$5*MAX(BW561*DCF!I$46,0)-MAX(BW561-BV561,0)/Inputs!$B$24)*DCF!I$6</f>
        <v>1061.6305045034851</v>
      </c>
      <c r="DE561" s="15">
        <f ca="1">(BX561*DCF!J$46-DCF!J$5*MAX(BX561*DCF!J$46,0)-MAX(BX561-BW561,0)/Inputs!$B$24)*DCF!J$6</f>
        <v>-1503.2791827358931</v>
      </c>
      <c r="DF561" s="15">
        <f ca="1">(BY561*DCF!K$46-DCF!K$5*MAX(BY561*DCF!K$46,0)-MAX(BY561-BX561,0)/Inputs!$B$24)*DCF!K$6</f>
        <v>-4109.0516726724782</v>
      </c>
      <c r="DG561" s="15">
        <f ca="1">(BZ561*DCF!L$46-DCF!L$5*MAX(BZ561*DCF!L$46,0)-MAX(BZ561-BY561,0)/Inputs!$B$24)*DCF!L$6</f>
        <v>6944.1039509807324</v>
      </c>
      <c r="DH561" s="15">
        <f ca="1">(CA561*DCF!M$46-DCF!M$5*MAX(CA561*DCF!M$46,0)-MAX(CA561-BZ561,0)/Inputs!$B$24)*DCF!M$6</f>
        <v>-3815.2471151380141</v>
      </c>
      <c r="DI561" s="15">
        <f ca="1">SUM(CB561:CL561)+BE561*DCF!M$10*(1+Inputs!$B$30)*(1-Inputs!$B$33)*(1-Inputs!$B$30/Inputs!$B$31)/(Inputs!$B$29-Inputs!$B$30)*DCF!M$6</f>
        <v>244416.70066171535</v>
      </c>
      <c r="DJ561" s="15">
        <f ca="1">SUM(CM561:CW561)+BP561*DCF!M$28*(1+Inputs!$B$30)*(1-Inputs!$B$33)*(1-Inputs!$B$30/Inputs!$B$31)/(Inputs!$B$29-Inputs!$B$30)*DCF!M$6</f>
        <v>785501.03056763846</v>
      </c>
      <c r="DK561" s="15">
        <f ca="1">SUM(CX561:DH561)+CA561*DCF!M$46*(1+Inputs!$B$30)*(1-Inputs!$B$33)*(1-Inputs!$B$30/Inputs!$B$31)/(Inputs!$B$29-Inputs!$B$30)*DCF!M$6</f>
        <v>269796.28888386599</v>
      </c>
      <c r="DM561" s="15">
        <f ca="1">DI561+DJ561+DK561+Inputs!$B$34+Inputs!$B$36-Inputs!$B$35</f>
        <v>1376565.0201132197</v>
      </c>
    </row>
    <row r="562" spans="1:117" x14ac:dyDescent="0.75">
      <c r="A562" s="11">
        <v>549</v>
      </c>
      <c r="C562" s="23">
        <f t="shared" ca="1" si="324"/>
        <v>-0.10713510847880985</v>
      </c>
      <c r="D562" s="23">
        <f t="shared" ca="1" si="324"/>
        <v>-1.3101034752903402</v>
      </c>
      <c r="E562" s="23">
        <f t="shared" ca="1" si="324"/>
        <v>0.58469075269342352</v>
      </c>
      <c r="F562" s="23">
        <f t="shared" ca="1" si="324"/>
        <v>1.3146477819638993</v>
      </c>
      <c r="G562" s="23">
        <f t="shared" ca="1" si="324"/>
        <v>-0.94354987312740224</v>
      </c>
      <c r="H562" s="23">
        <f t="shared" ca="1" si="324"/>
        <v>0.90295321233160841</v>
      </c>
      <c r="I562" s="23">
        <f t="shared" ca="1" si="324"/>
        <v>-0.35319843142861901</v>
      </c>
      <c r="J562" s="23">
        <f t="shared" ca="1" si="324"/>
        <v>0.34582332442779062</v>
      </c>
      <c r="K562" s="23">
        <f t="shared" ca="1" si="324"/>
        <v>1.2507250305688451</v>
      </c>
      <c r="L562" s="23">
        <f t="shared" ca="1" si="324"/>
        <v>2.059296898612109</v>
      </c>
      <c r="M562" s="23">
        <f t="shared" ca="1" si="324"/>
        <v>0.2680991689313032</v>
      </c>
      <c r="N562" s="23">
        <f ca="1">SQRT(Inputs!$B$38)*C562+SQRT(1-Inputs!$B$38)*_xlfn.NORM.S.INV(RAND())</f>
        <v>-1.2117183663247211</v>
      </c>
      <c r="O562" s="23">
        <f ca="1">SQRT(Inputs!$B$38)*D562+SQRT(1-Inputs!$B$38)*_xlfn.NORM.S.INV(RAND())</f>
        <v>0.8764500745867978</v>
      </c>
      <c r="P562" s="23">
        <f ca="1">SQRT(Inputs!$B$38)*E562+SQRT(1-Inputs!$B$38)*_xlfn.NORM.S.INV(RAND())</f>
        <v>0.99937177520235032</v>
      </c>
      <c r="Q562" s="23">
        <f ca="1">SQRT(Inputs!$B$38)*F562+SQRT(1-Inputs!$B$38)*_xlfn.NORM.S.INV(RAND())</f>
        <v>0.43217599157687209</v>
      </c>
      <c r="R562" s="23">
        <f ca="1">SQRT(Inputs!$B$38)*G562+SQRT(1-Inputs!$B$38)*_xlfn.NORM.S.INV(RAND())</f>
        <v>-1.4838937312395064</v>
      </c>
      <c r="S562" s="23">
        <f ca="1">SQRT(Inputs!$B$38)*H562+SQRT(1-Inputs!$B$38)*_xlfn.NORM.S.INV(RAND())</f>
        <v>0.35215153462232995</v>
      </c>
      <c r="T562" s="23">
        <f ca="1">SQRT(Inputs!$B$38)*I562+SQRT(1-Inputs!$B$38)*_xlfn.NORM.S.INV(RAND())</f>
        <v>0.34923876581411922</v>
      </c>
      <c r="U562" s="23">
        <f ca="1">SQRT(Inputs!$B$38)*J562+SQRT(1-Inputs!$B$38)*_xlfn.NORM.S.INV(RAND())</f>
        <v>1.5590385427932016</v>
      </c>
      <c r="V562" s="23">
        <f ca="1">SQRT(Inputs!$B$38)*K562+SQRT(1-Inputs!$B$38)*_xlfn.NORM.S.INV(RAND())</f>
        <v>1.4906780316131782</v>
      </c>
      <c r="W562" s="23">
        <f ca="1">SQRT(Inputs!$B$38)*L562+SQRT(1-Inputs!$B$38)*_xlfn.NORM.S.INV(RAND())</f>
        <v>2.5162698658951905</v>
      </c>
      <c r="X562" s="23">
        <f ca="1">SQRT(Inputs!$B$38)*M562+SQRT(1-Inputs!$B$38)*_xlfn.NORM.S.INV(RAND())</f>
        <v>1.9021979498599177</v>
      </c>
      <c r="Y562" s="23">
        <f ca="1">SQRT(Inputs!$B$38)*C562+SQRT(1-Inputs!$B$38)*_xlfn.NORM.S.INV(RAND())</f>
        <v>-1.0767545762789876</v>
      </c>
      <c r="Z562" s="23">
        <f ca="1">SQRT(Inputs!$B$38)*D562+SQRT(1-Inputs!$B$38)*_xlfn.NORM.S.INV(RAND())</f>
        <v>-0.18087426875727364</v>
      </c>
      <c r="AA562" s="23">
        <f ca="1">SQRT(Inputs!$B$38)*E562+SQRT(1-Inputs!$B$38)*_xlfn.NORM.S.INV(RAND())</f>
        <v>-0.30253327001737423</v>
      </c>
      <c r="AB562" s="23">
        <f ca="1">SQRT(Inputs!$B$38)*F562+SQRT(1-Inputs!$B$38)*_xlfn.NORM.S.INV(RAND())</f>
        <v>0.31373340859246518</v>
      </c>
      <c r="AC562" s="23">
        <f ca="1">SQRT(Inputs!$B$38)*G562+SQRT(1-Inputs!$B$38)*_xlfn.NORM.S.INV(RAND())</f>
        <v>-1.4489521679668436</v>
      </c>
      <c r="AD562" s="23">
        <f ca="1">SQRT(Inputs!$B$38)*H562+SQRT(1-Inputs!$B$38)*_xlfn.NORM.S.INV(RAND())</f>
        <v>1.3172928562119686</v>
      </c>
      <c r="AE562" s="23">
        <f ca="1">SQRT(Inputs!$B$38)*I562+SQRT(1-Inputs!$B$38)*_xlfn.NORM.S.INV(RAND())</f>
        <v>-0.50696037133792493</v>
      </c>
      <c r="AF562" s="23">
        <f ca="1">SQRT(Inputs!$B$38)*J562+SQRT(1-Inputs!$B$38)*_xlfn.NORM.S.INV(RAND())</f>
        <v>0.89312769100254497</v>
      </c>
      <c r="AG562" s="23">
        <f ca="1">SQRT(Inputs!$B$38)*K562+SQRT(1-Inputs!$B$38)*_xlfn.NORM.S.INV(RAND())</f>
        <v>0.86238320880321961</v>
      </c>
      <c r="AH562" s="23">
        <f ca="1">SQRT(Inputs!$B$38)*L562+SQRT(1-Inputs!$B$38)*_xlfn.NORM.S.INV(RAND())</f>
        <v>1.4266514978467388</v>
      </c>
      <c r="AI562" s="23">
        <f ca="1">SQRT(Inputs!$B$38)*M562+SQRT(1-Inputs!$B$38)*_xlfn.NORM.S.INV(RAND())</f>
        <v>0.6761673168057929</v>
      </c>
      <c r="AJ562" s="23">
        <f ca="1">SQRT(Inputs!$B$38)*C562+SQRT(1-Inputs!$B$38)*_xlfn.NORM.S.INV(RAND())</f>
        <v>-0.26084272655839869</v>
      </c>
      <c r="AK562" s="23">
        <f ca="1">SQRT(Inputs!$B$38)*D562+SQRT(1-Inputs!$B$38)*_xlfn.NORM.S.INV(RAND())</f>
        <v>0.45735156649861541</v>
      </c>
      <c r="AL562" s="23">
        <f ca="1">SQRT(Inputs!$B$38)*E562+SQRT(1-Inputs!$B$38)*_xlfn.NORM.S.INV(RAND())</f>
        <v>-0.33667348813027492</v>
      </c>
      <c r="AM562" s="23">
        <f ca="1">SQRT(Inputs!$B$38)*F562+SQRT(1-Inputs!$B$38)*_xlfn.NORM.S.INV(RAND())</f>
        <v>0.42182127944769832</v>
      </c>
      <c r="AN562" s="23">
        <f ca="1">SQRT(Inputs!$B$38)*G562+SQRT(1-Inputs!$B$38)*_xlfn.NORM.S.INV(RAND())</f>
        <v>0.22195318024492972</v>
      </c>
      <c r="AO562" s="23">
        <f ca="1">SQRT(Inputs!$B$38)*H562+SQRT(1-Inputs!$B$38)*_xlfn.NORM.S.INV(RAND())</f>
        <v>1.5929688180716093</v>
      </c>
      <c r="AP562" s="23">
        <f ca="1">SQRT(Inputs!$B$38)*I562+SQRT(1-Inputs!$B$38)*_xlfn.NORM.S.INV(RAND())</f>
        <v>0.23296552230614193</v>
      </c>
      <c r="AQ562" s="23">
        <f ca="1">SQRT(Inputs!$B$38)*J562+SQRT(1-Inputs!$B$38)*_xlfn.NORM.S.INV(RAND())</f>
        <v>0.16830747231130397</v>
      </c>
      <c r="AR562" s="23">
        <f ca="1">SQRT(Inputs!$B$38)*K562+SQRT(1-Inputs!$B$38)*_xlfn.NORM.S.INV(RAND())</f>
        <v>1.2722163755900655</v>
      </c>
      <c r="AS562" s="23">
        <f ca="1">SQRT(Inputs!$B$38)*L562+SQRT(1-Inputs!$B$38)*_xlfn.NORM.S.INV(RAND())</f>
        <v>2.1173355010171848</v>
      </c>
      <c r="AT562" s="23">
        <f ca="1">SQRT(Inputs!$B$38)*M562+SQRT(1-Inputs!$B$38)*_xlfn.NORM.S.INV(RAND())</f>
        <v>-0.92435871302736361</v>
      </c>
      <c r="AU562" s="15">
        <f ca="1">Inputs!$B$6*EXP($B$8-0.5*C$5^2+C$5*N562)</f>
        <v>4078.4318287828969</v>
      </c>
      <c r="AV562" s="15">
        <f t="shared" ca="1" si="292"/>
        <v>5647.2101933225777</v>
      </c>
      <c r="AW562" s="15">
        <f t="shared" ca="1" si="293"/>
        <v>7879.4153184805664</v>
      </c>
      <c r="AX562" s="15">
        <f t="shared" ca="1" si="294"/>
        <v>10153.664492801348</v>
      </c>
      <c r="AY562" s="15">
        <f t="shared" ca="1" si="295"/>
        <v>10434.380289336483</v>
      </c>
      <c r="AZ562" s="15">
        <f t="shared" ca="1" si="296"/>
        <v>13266.125320895162</v>
      </c>
      <c r="BA562" s="15">
        <f t="shared" ca="1" si="297"/>
        <v>16838.708308001758</v>
      </c>
      <c r="BB562" s="15">
        <f t="shared" ca="1" si="298"/>
        <v>24100.990391079984</v>
      </c>
      <c r="BC562" s="15">
        <f t="shared" ca="1" si="299"/>
        <v>34085.804139792621</v>
      </c>
      <c r="BD562" s="15">
        <f t="shared" ca="1" si="300"/>
        <v>52839.257204220536</v>
      </c>
      <c r="BE562" s="15">
        <f t="shared" ca="1" si="301"/>
        <v>76995.84714813999</v>
      </c>
      <c r="BF562" s="15">
        <f ca="1">Inputs!$B$13*EXP($B$9-0.5*C$6^2+C$6*Y562)</f>
        <v>11172.437909179336</v>
      </c>
      <c r="BG562" s="15">
        <f t="shared" ca="1" si="302"/>
        <v>13179.028844295766</v>
      </c>
      <c r="BH562" s="15">
        <f t="shared" ca="1" si="303"/>
        <v>15314.311687785461</v>
      </c>
      <c r="BI562" s="15">
        <f t="shared" ca="1" si="304"/>
        <v>19674.522932081793</v>
      </c>
      <c r="BJ562" s="15">
        <f t="shared" ca="1" si="305"/>
        <v>19573.336717320799</v>
      </c>
      <c r="BK562" s="15">
        <f t="shared" ca="1" si="306"/>
        <v>28741.269285714152</v>
      </c>
      <c r="BL562" s="15">
        <f t="shared" ca="1" si="307"/>
        <v>33060.257990483042</v>
      </c>
      <c r="BM562" s="15">
        <f t="shared" ca="1" si="308"/>
        <v>45406.688378937826</v>
      </c>
      <c r="BN562" s="15">
        <f t="shared" ca="1" si="309"/>
        <v>61924.519052846568</v>
      </c>
      <c r="BO562" s="15">
        <f t="shared" ca="1" si="310"/>
        <v>89935.009102492579</v>
      </c>
      <c r="BP562" s="15">
        <f t="shared" ca="1" si="311"/>
        <v>119506.31724650825</v>
      </c>
      <c r="BQ562" s="15">
        <f ca="1">Inputs!$B$20*EXP($B$10-0.5*C$7^2+C$7*AJ562)</f>
        <v>3910.4677938955151</v>
      </c>
      <c r="BR562" s="15">
        <f t="shared" ca="1" si="312"/>
        <v>6135.4550089865124</v>
      </c>
      <c r="BS562" s="15">
        <f t="shared" ca="1" si="313"/>
        <v>7627.4831709017217</v>
      </c>
      <c r="BT562" s="15">
        <f t="shared" ca="1" si="314"/>
        <v>11747.215112900743</v>
      </c>
      <c r="BU562" s="15">
        <f t="shared" ca="1" si="315"/>
        <v>17178.481493080155</v>
      </c>
      <c r="BV562" s="15">
        <f t="shared" ca="1" si="316"/>
        <v>34219.013012675008</v>
      </c>
      <c r="BW562" s="15">
        <f t="shared" ca="1" si="317"/>
        <v>50164.156182231076</v>
      </c>
      <c r="BX562" s="15">
        <f t="shared" ca="1" si="318"/>
        <v>72570.402342699774</v>
      </c>
      <c r="BY562" s="15">
        <f t="shared" ca="1" si="319"/>
        <v>129706.09427394166</v>
      </c>
      <c r="BZ562" s="15">
        <f t="shared" ca="1" si="320"/>
        <v>268599.5386069786</v>
      </c>
      <c r="CA562" s="15">
        <f t="shared" ca="1" si="321"/>
        <v>320148.05421694159</v>
      </c>
      <c r="CB562" s="15">
        <f ca="1">(AU562*DCF!C$10-DCF!C$5*MAX(AU562*DCF!C$10,0)-MAX(AU562-Inputs!$B$6,0)/Inputs!$B$10)*DCF!C$6</f>
        <v>1047.3784714804242</v>
      </c>
      <c r="CC562" s="15">
        <f ca="1">(AV562*DCF!D$10-DCF!D$5*MAX(AV562*DCF!D$10,0)-MAX(AV562-AU562,0)/Inputs!$B$10)*DCF!D$6</f>
        <v>993.96367968266259</v>
      </c>
      <c r="CD562" s="15">
        <f ca="1">(AW562*DCF!E$10-DCF!E$5*MAX(AW562*DCF!E$10,0)-MAX(AW562-AV562,0)/Inputs!$B$10)*DCF!E$6</f>
        <v>1316.4465337577483</v>
      </c>
      <c r="CE562" s="15">
        <f ca="1">(AX562*DCF!F$10-DCF!F$5*MAX(AX562*DCF!F$10,0)-MAX(AX562-AW562,0)/Inputs!$B$10)*DCF!F$6</f>
        <v>1743.3139091274686</v>
      </c>
      <c r="CF562" s="15">
        <f ca="1">(AY562*DCF!G$10-DCF!G$5*MAX(AY562*DCF!G$10,0)-MAX(AY562-AX562,0)/Inputs!$B$10)*DCF!G$6</f>
        <v>2095.9397065751232</v>
      </c>
      <c r="CG562" s="15">
        <f ca="1">(AZ562*DCF!H$10-DCF!H$5*MAX(AZ562*DCF!H$10,0)-MAX(AZ562-AY562,0)/Inputs!$B$10)*DCF!H$6</f>
        <v>2072.800650508374</v>
      </c>
      <c r="CH562" s="15">
        <f ca="1">(BA562*DCF!I$10-DCF!I$5*MAX(BA562*DCF!I$10,0)-MAX(BA562-AZ562,0)/Inputs!$B$10)*DCF!I$6</f>
        <v>2489.7889480420558</v>
      </c>
      <c r="CI562" s="15">
        <f ca="1">(BB562*DCF!J$10-DCF!J$5*MAX(BB562*DCF!J$10,0)-MAX(BB562-BA562,0)/Inputs!$B$10)*DCF!J$6</f>
        <v>3035.3066963365036</v>
      </c>
      <c r="CJ562" s="15">
        <f ca="1">(BC562*DCF!K$10-DCF!K$5*MAX(BC562*DCF!K$10,0)-MAX(BC562-BB562,0)/Inputs!$B$10)*DCF!K$6</f>
        <v>4089.5451173143401</v>
      </c>
      <c r="CK562" s="15">
        <f ca="1">(BD562*DCF!L$10-DCF!L$5*MAX(BD562*DCF!L$10,0)-MAX(BD562-BC562,0)/Inputs!$B$10)*DCF!L$6</f>
        <v>5544.0396498742302</v>
      </c>
      <c r="CL562" s="15">
        <f ca="1">(BE562*DCF!M$10-DCF!M$5*MAX(BE562*DCF!M$10,0)-MAX(BE562-BD562,0)/Inputs!$B$10)*DCF!M$6</f>
        <v>7979.3471207516031</v>
      </c>
      <c r="CM562" s="15">
        <f ca="1">(BF562*DCF!C$28-DCF!C$5*MAX(BF562*DCF!C$28,0)-MAX(BF562-Inputs!$B$13,0)/Inputs!$B$17)*DCF!C$6</f>
        <v>3409.7547796037175</v>
      </c>
      <c r="CN562" s="15">
        <f ca="1">(BG562*DCF!D$28-DCF!D$5*MAX(BG562*DCF!D$28,0)-MAX(BG562-BF562,0)/Inputs!$B$17)*DCF!D$6</f>
        <v>3453.4301053687418</v>
      </c>
      <c r="CO562" s="15">
        <f ca="1">(BH562*DCF!E$28-DCF!E$5*MAX(BH562*DCF!E$28,0)-MAX(BH562-BG562,0)/Inputs!$B$17)*DCF!E$6</f>
        <v>3916.4509066574037</v>
      </c>
      <c r="CP562" s="15">
        <f ca="1">(BI562*DCF!F$28-DCF!F$5*MAX(BI562*DCF!F$28,0)-MAX(BI562-BH562,0)/Inputs!$B$17)*DCF!F$6</f>
        <v>4547.2693567371625</v>
      </c>
      <c r="CQ562" s="15">
        <f ca="1">(BJ562*DCF!G$28-DCF!G$5*MAX(BJ562*DCF!G$28,0)-MAX(BJ562-BI562,0)/Inputs!$B$17)*DCF!G$6</f>
        <v>5078.4507137866358</v>
      </c>
      <c r="CR562" s="15">
        <f ca="1">(BK562*DCF!H$28-DCF!H$5*MAX(BK562*DCF!H$28,0)-MAX(BK562-BJ562,0)/Inputs!$B$17)*DCF!H$6</f>
        <v>5683.5935525821596</v>
      </c>
      <c r="CS562" s="15">
        <f ca="1">(BL562*DCF!I$28-DCF!I$5*MAX(BL562*DCF!I$28,0)-MAX(BL562-BK562,0)/Inputs!$B$17)*DCF!I$6</f>
        <v>7154.3127863490299</v>
      </c>
      <c r="CT562" s="15">
        <f ca="1">(BM562*DCF!J$28-DCF!J$5*MAX(BM562*DCF!J$28,0)-MAX(BM562-BL562,0)/Inputs!$B$17)*DCF!J$6</f>
        <v>8492.4251958294153</v>
      </c>
      <c r="CU562" s="15">
        <f ca="1">(BN562*DCF!K$28-DCF!K$5*MAX(BN562*DCF!K$28,0)-MAX(BN562-BM562,0)/Inputs!$B$17)*DCF!K$6</f>
        <v>11054.205894451234</v>
      </c>
      <c r="CV562" s="15">
        <f ca="1">(BO562*DCF!L$28-DCF!L$5*MAX(BO562*DCF!L$28,0)-MAX(BO562-BN562,0)/Inputs!$B$17)*DCF!L$6</f>
        <v>14774.488384212847</v>
      </c>
      <c r="CW562" s="15">
        <f ca="1">(BP562*DCF!M$28-DCF!M$5*MAX(BP562*DCF!M$28,0)-MAX(BP562-BO562,0)/Inputs!$B$17)*DCF!M$6</f>
        <v>19394.150117744812</v>
      </c>
      <c r="CX562" s="15">
        <f ca="1">(BQ562*DCF!C$46-DCF!C$5*MAX(BQ562*DCF!C$46,0)-MAX(BQ562-Inputs!$B$20,0)/Inputs!$B$24)*DCF!C$6</f>
        <v>-1230.8090950777239</v>
      </c>
      <c r="CY562" s="15">
        <f ca="1">(BR562*DCF!D$46-DCF!D$5*MAX(BR562*DCF!D$46,0)-MAX(BR562-BQ562,0)/Inputs!$B$24)*DCF!D$6</f>
        <v>-1996.5626649822025</v>
      </c>
      <c r="CZ562" s="15">
        <f ca="1">(BS562*DCF!E$46-DCF!E$5*MAX(BS562*DCF!E$46,0)-MAX(BS562-BR562,0)/Inputs!$B$24)*DCF!E$6</f>
        <v>-1490.0795919450611</v>
      </c>
      <c r="DA562" s="15">
        <f ca="1">(BT562*DCF!F$46-DCF!F$5*MAX(BT562*DCF!F$46,0)-MAX(BT562-BS562,0)/Inputs!$B$24)*DCF!F$6</f>
        <v>-2355.6311108242253</v>
      </c>
      <c r="DB562" s="15">
        <f ca="1">(BU562*DCF!G$46-DCF!G$5*MAX(BU562*DCF!G$46,0)-MAX(BU562-BT562,0)/Inputs!$B$24)*DCF!G$6</f>
        <v>-2404.8208784634021</v>
      </c>
      <c r="DC562" s="15">
        <f ca="1">(BV562*DCF!H$46-DCF!H$5*MAX(BV562*DCF!H$46,0)-MAX(BV562-BU562,0)/Inputs!$B$24)*DCF!H$6</f>
        <v>-5295.2407606452089</v>
      </c>
      <c r="DD562" s="15">
        <f ca="1">(BW562*DCF!I$46-DCF!I$5*MAX(BW562*DCF!I$46,0)-MAX(BW562-BV562,0)/Inputs!$B$24)*DCF!I$6</f>
        <v>-3418.673128180757</v>
      </c>
      <c r="DE562" s="15">
        <f ca="1">(BX562*DCF!J$46-DCF!J$5*MAX(BX562*DCF!J$46,0)-MAX(BX562-BW562,0)/Inputs!$B$24)*DCF!J$6</f>
        <v>-2897.6427773889832</v>
      </c>
      <c r="DF562" s="15">
        <f ca="1">(BY562*DCF!K$46-DCF!K$5*MAX(BY562*DCF!K$46,0)-MAX(BY562-BX562,0)/Inputs!$B$24)*DCF!K$6</f>
        <v>-6587.4779521587243</v>
      </c>
      <c r="DG562" s="15">
        <f ca="1">(BZ562*DCF!L$46-DCF!L$5*MAX(BZ562*DCF!L$46,0)-MAX(BZ562-BY562,0)/Inputs!$B$24)*DCF!L$6</f>
        <v>-12865.003861413921</v>
      </c>
      <c r="DH562" s="15">
        <f ca="1">(CA562*DCF!M$46-DCF!M$5*MAX(CA562*DCF!M$46,0)-MAX(CA562-BZ562,0)/Inputs!$B$24)*DCF!M$6</f>
        <v>14321.813983667109</v>
      </c>
      <c r="DI562" s="15">
        <f ca="1">SUM(CB562:CL562)+BE562*DCF!M$10*(1+Inputs!$B$30)*(1-Inputs!$B$33)*(1-Inputs!$B$30/Inputs!$B$31)/(Inputs!$B$29-Inputs!$B$30)*DCF!M$6</f>
        <v>246688.33126139731</v>
      </c>
      <c r="DJ562" s="15">
        <f ca="1">SUM(CM562:CW562)+BP562*DCF!M$28*(1+Inputs!$B$30)*(1-Inputs!$B$33)*(1-Inputs!$B$30/Inputs!$B$31)/(Inputs!$B$29-Inputs!$B$30)*DCF!M$6</f>
        <v>530408.74673262564</v>
      </c>
      <c r="DK562" s="15">
        <f ca="1">SUM(CX562:DH562)+CA562*DCF!M$46*(1+Inputs!$B$30)*(1-Inputs!$B$33)*(1-Inputs!$B$30/Inputs!$B$31)/(Inputs!$B$29-Inputs!$B$30)*DCF!M$6</f>
        <v>468766.68794341531</v>
      </c>
      <c r="DM562" s="15">
        <f ca="1">DI562+DJ562+DK562+Inputs!$B$34+Inputs!$B$36-Inputs!$B$35</f>
        <v>1322714.7659374382</v>
      </c>
    </row>
    <row r="563" spans="1:117" x14ac:dyDescent="0.75">
      <c r="A563" s="11">
        <v>550</v>
      </c>
      <c r="C563" s="23">
        <f t="shared" ca="1" si="324"/>
        <v>0.13470137501962642</v>
      </c>
      <c r="D563" s="23">
        <f t="shared" ca="1" si="324"/>
        <v>-1.3586378990642074</v>
      </c>
      <c r="E563" s="23">
        <f t="shared" ca="1" si="324"/>
        <v>-0.97825911620616812</v>
      </c>
      <c r="F563" s="23">
        <f t="shared" ca="1" si="324"/>
        <v>1.1483338809469716</v>
      </c>
      <c r="G563" s="23">
        <f t="shared" ca="1" si="324"/>
        <v>0.456723085889509</v>
      </c>
      <c r="H563" s="23">
        <f t="shared" ca="1" si="324"/>
        <v>8.0701651280681061E-2</v>
      </c>
      <c r="I563" s="23">
        <f t="shared" ca="1" si="324"/>
        <v>1.8596682984667186</v>
      </c>
      <c r="J563" s="23">
        <f t="shared" ca="1" si="324"/>
        <v>-1.5079587957906786</v>
      </c>
      <c r="K563" s="23">
        <f t="shared" ca="1" si="324"/>
        <v>2.3189141837141647</v>
      </c>
      <c r="L563" s="23">
        <f t="shared" ca="1" si="324"/>
        <v>0.1916669301906091</v>
      </c>
      <c r="M563" s="23">
        <f t="shared" ca="1" si="324"/>
        <v>-0.93183865764469309</v>
      </c>
      <c r="N563" s="23">
        <f ca="1">SQRT(Inputs!$B$38)*C563+SQRT(1-Inputs!$B$38)*_xlfn.NORM.S.INV(RAND())</f>
        <v>8.8363785462620803E-2</v>
      </c>
      <c r="O563" s="23">
        <f ca="1">SQRT(Inputs!$B$38)*D563+SQRT(1-Inputs!$B$38)*_xlfn.NORM.S.INV(RAND())</f>
        <v>-1.0840171880697032</v>
      </c>
      <c r="P563" s="23">
        <f ca="1">SQRT(Inputs!$B$38)*E563+SQRT(1-Inputs!$B$38)*_xlfn.NORM.S.INV(RAND())</f>
        <v>-0.1100374682259585</v>
      </c>
      <c r="Q563" s="23">
        <f ca="1">SQRT(Inputs!$B$38)*F563+SQRT(1-Inputs!$B$38)*_xlfn.NORM.S.INV(RAND())</f>
        <v>-0.21060556687218224</v>
      </c>
      <c r="R563" s="23">
        <f ca="1">SQRT(Inputs!$B$38)*G563+SQRT(1-Inputs!$B$38)*_xlfn.NORM.S.INV(RAND())</f>
        <v>-1.2465465511043887</v>
      </c>
      <c r="S563" s="23">
        <f ca="1">SQRT(Inputs!$B$38)*H563+SQRT(1-Inputs!$B$38)*_xlfn.NORM.S.INV(RAND())</f>
        <v>0.30973616113086411</v>
      </c>
      <c r="T563" s="23">
        <f ca="1">SQRT(Inputs!$B$38)*I563+SQRT(1-Inputs!$B$38)*_xlfn.NORM.S.INV(RAND())</f>
        <v>1.1211647284474344</v>
      </c>
      <c r="U563" s="23">
        <f ca="1">SQRT(Inputs!$B$38)*J563+SQRT(1-Inputs!$B$38)*_xlfn.NORM.S.INV(RAND())</f>
        <v>0.51532475643709685</v>
      </c>
      <c r="V563" s="23">
        <f ca="1">SQRT(Inputs!$B$38)*K563+SQRT(1-Inputs!$B$38)*_xlfn.NORM.S.INV(RAND())</f>
        <v>1.085801787256415</v>
      </c>
      <c r="W563" s="23">
        <f ca="1">SQRT(Inputs!$B$38)*L563+SQRT(1-Inputs!$B$38)*_xlfn.NORM.S.INV(RAND())</f>
        <v>-0.50742300812122254</v>
      </c>
      <c r="X563" s="23">
        <f ca="1">SQRT(Inputs!$B$38)*M563+SQRT(1-Inputs!$B$38)*_xlfn.NORM.S.INV(RAND())</f>
        <v>-1.6878003715095482</v>
      </c>
      <c r="Y563" s="23">
        <f ca="1">SQRT(Inputs!$B$38)*C563+SQRT(1-Inputs!$B$38)*_xlfn.NORM.S.INV(RAND())</f>
        <v>0.48040602020365947</v>
      </c>
      <c r="Z563" s="23">
        <f ca="1">SQRT(Inputs!$B$38)*D563+SQRT(1-Inputs!$B$38)*_xlfn.NORM.S.INV(RAND())</f>
        <v>-1.60875909067834</v>
      </c>
      <c r="AA563" s="23">
        <f ca="1">SQRT(Inputs!$B$38)*E563+SQRT(1-Inputs!$B$38)*_xlfn.NORM.S.INV(RAND())</f>
        <v>-0.93813329621411012</v>
      </c>
      <c r="AB563" s="23">
        <f ca="1">SQRT(Inputs!$B$38)*F563+SQRT(1-Inputs!$B$38)*_xlfn.NORM.S.INV(RAND())</f>
        <v>0.38293113237045323</v>
      </c>
      <c r="AC563" s="23">
        <f ca="1">SQRT(Inputs!$B$38)*G563+SQRT(1-Inputs!$B$38)*_xlfn.NORM.S.INV(RAND())</f>
        <v>0.83952047819548981</v>
      </c>
      <c r="AD563" s="23">
        <f ca="1">SQRT(Inputs!$B$38)*H563+SQRT(1-Inputs!$B$38)*_xlfn.NORM.S.INV(RAND())</f>
        <v>-0.86710532759397307</v>
      </c>
      <c r="AE563" s="23">
        <f ca="1">SQRT(Inputs!$B$38)*I563+SQRT(1-Inputs!$B$38)*_xlfn.NORM.S.INV(RAND())</f>
        <v>1.122735840088366</v>
      </c>
      <c r="AF563" s="23">
        <f ca="1">SQRT(Inputs!$B$38)*J563+SQRT(1-Inputs!$B$38)*_xlfn.NORM.S.INV(RAND())</f>
        <v>-1.5226374998449153</v>
      </c>
      <c r="AG563" s="23">
        <f ca="1">SQRT(Inputs!$B$38)*K563+SQRT(1-Inputs!$B$38)*_xlfn.NORM.S.INV(RAND())</f>
        <v>1.8867381177993763</v>
      </c>
      <c r="AH563" s="23">
        <f ca="1">SQRT(Inputs!$B$38)*L563+SQRT(1-Inputs!$B$38)*_xlfn.NORM.S.INV(RAND())</f>
        <v>0.7787156579878709</v>
      </c>
      <c r="AI563" s="23">
        <f ca="1">SQRT(Inputs!$B$38)*M563+SQRT(1-Inputs!$B$38)*_xlfn.NORM.S.INV(RAND())</f>
        <v>2.1640324250451917</v>
      </c>
      <c r="AJ563" s="23">
        <f ca="1">SQRT(Inputs!$B$38)*C563+SQRT(1-Inputs!$B$38)*_xlfn.NORM.S.INV(RAND())</f>
        <v>0.90382035026204055</v>
      </c>
      <c r="AK563" s="23">
        <f ca="1">SQRT(Inputs!$B$38)*D563+SQRT(1-Inputs!$B$38)*_xlfn.NORM.S.INV(RAND())</f>
        <v>-1.4178502467562251</v>
      </c>
      <c r="AL563" s="23">
        <f ca="1">SQRT(Inputs!$B$38)*E563+SQRT(1-Inputs!$B$38)*_xlfn.NORM.S.INV(RAND())</f>
        <v>-1.4179425628473239</v>
      </c>
      <c r="AM563" s="23">
        <f ca="1">SQRT(Inputs!$B$38)*F563+SQRT(1-Inputs!$B$38)*_xlfn.NORM.S.INV(RAND())</f>
        <v>2.4921257959429148</v>
      </c>
      <c r="AN563" s="23">
        <f ca="1">SQRT(Inputs!$B$38)*G563+SQRT(1-Inputs!$B$38)*_xlfn.NORM.S.INV(RAND())</f>
        <v>-0.32099164357220944</v>
      </c>
      <c r="AO563" s="23">
        <f ca="1">SQRT(Inputs!$B$38)*H563+SQRT(1-Inputs!$B$38)*_xlfn.NORM.S.INV(RAND())</f>
        <v>-0.13452120032521619</v>
      </c>
      <c r="AP563" s="23">
        <f ca="1">SQRT(Inputs!$B$38)*I563+SQRT(1-Inputs!$B$38)*_xlfn.NORM.S.INV(RAND())</f>
        <v>1.1569231200699179</v>
      </c>
      <c r="AQ563" s="23">
        <f ca="1">SQRT(Inputs!$B$38)*J563+SQRT(1-Inputs!$B$38)*_xlfn.NORM.S.INV(RAND())</f>
        <v>-2.4890368428124043</v>
      </c>
      <c r="AR563" s="23">
        <f ca="1">SQRT(Inputs!$B$38)*K563+SQRT(1-Inputs!$B$38)*_xlfn.NORM.S.INV(RAND())</f>
        <v>1.2549527664540263</v>
      </c>
      <c r="AS563" s="23">
        <f ca="1">SQRT(Inputs!$B$38)*L563+SQRT(1-Inputs!$B$38)*_xlfn.NORM.S.INV(RAND())</f>
        <v>-0.24041742632896013</v>
      </c>
      <c r="AT563" s="23">
        <f ca="1">SQRT(Inputs!$B$38)*M563+SQRT(1-Inputs!$B$38)*_xlfn.NORM.S.INV(RAND())</f>
        <v>-7.9802452687942504E-2</v>
      </c>
      <c r="AU563" s="15">
        <f ca="1">Inputs!$B$6*EXP($B$8-0.5*C$5^2+C$5*N563)</f>
        <v>5033.7279608867984</v>
      </c>
      <c r="AV563" s="15">
        <f t="shared" ca="1" si="292"/>
        <v>5224.4969546525417</v>
      </c>
      <c r="AW563" s="15">
        <f t="shared" ca="1" si="293"/>
        <v>6276.4978501760334</v>
      </c>
      <c r="AX563" s="15">
        <f t="shared" ca="1" si="294"/>
        <v>7463.9783805859579</v>
      </c>
      <c r="AY563" s="15">
        <f t="shared" ca="1" si="295"/>
        <v>7885.9234885355409</v>
      </c>
      <c r="AZ563" s="15">
        <f t="shared" ca="1" si="296"/>
        <v>9979.3328920819058</v>
      </c>
      <c r="BA563" s="15">
        <f t="shared" ca="1" si="297"/>
        <v>13732.595832607347</v>
      </c>
      <c r="BB563" s="15">
        <f t="shared" ca="1" si="298"/>
        <v>17703.733978154167</v>
      </c>
      <c r="BC563" s="15">
        <f t="shared" ca="1" si="299"/>
        <v>24078.539815308006</v>
      </c>
      <c r="BD563" s="15">
        <f t="shared" ca="1" si="300"/>
        <v>28131.156715425528</v>
      </c>
      <c r="BE563" s="15">
        <f t="shared" ca="1" si="301"/>
        <v>29559.247119903761</v>
      </c>
      <c r="BF563" s="15">
        <f ca="1">Inputs!$B$13*EXP($B$9-0.5*C$6^2+C$6*Y563)</f>
        <v>15213.04580104247</v>
      </c>
      <c r="BG563" s="15">
        <f t="shared" ca="1" si="302"/>
        <v>13869.401373116383</v>
      </c>
      <c r="BH563" s="15">
        <f t="shared" ca="1" si="303"/>
        <v>14504.037535707052</v>
      </c>
      <c r="BI563" s="15">
        <f t="shared" ca="1" si="304"/>
        <v>18833.076076765352</v>
      </c>
      <c r="BJ563" s="15">
        <f t="shared" ca="1" si="305"/>
        <v>26058.174539757194</v>
      </c>
      <c r="BK563" s="15">
        <f t="shared" ca="1" si="306"/>
        <v>28420.369026923152</v>
      </c>
      <c r="BL563" s="15">
        <f t="shared" ca="1" si="307"/>
        <v>40378.56024091482</v>
      </c>
      <c r="BM563" s="15">
        <f t="shared" ca="1" si="308"/>
        <v>41080.017354824988</v>
      </c>
      <c r="BN563" s="15">
        <f t="shared" ca="1" si="309"/>
        <v>63341.014591101382</v>
      </c>
      <c r="BO563" s="15">
        <f t="shared" ca="1" si="310"/>
        <v>85318.210992443332</v>
      </c>
      <c r="BP563" s="15">
        <f t="shared" ca="1" si="311"/>
        <v>134187.70454415743</v>
      </c>
      <c r="BQ563" s="15">
        <f ca="1">Inputs!$B$20*EXP($B$10-0.5*C$7^2+C$7*AJ563)</f>
        <v>5910.5733381164237</v>
      </c>
      <c r="BR563" s="15">
        <f t="shared" ca="1" si="312"/>
        <v>5112.2696242721604</v>
      </c>
      <c r="BS563" s="15">
        <f t="shared" ca="1" si="313"/>
        <v>4658.872775088932</v>
      </c>
      <c r="BT563" s="15">
        <f t="shared" ca="1" si="314"/>
        <v>12351.02947796741</v>
      </c>
      <c r="BU563" s="15">
        <f t="shared" ca="1" si="315"/>
        <v>15837.878727981264</v>
      </c>
      <c r="BV563" s="15">
        <f t="shared" ca="1" si="316"/>
        <v>21377.251836524858</v>
      </c>
      <c r="BW563" s="15">
        <f t="shared" ca="1" si="317"/>
        <v>38107.137798307871</v>
      </c>
      <c r="BX563" s="15">
        <f t="shared" ca="1" si="318"/>
        <v>32360.198494172048</v>
      </c>
      <c r="BY563" s="15">
        <f t="shared" ca="1" si="319"/>
        <v>57647.114365624671</v>
      </c>
      <c r="BZ563" s="15">
        <f t="shared" ca="1" si="320"/>
        <v>77389.874418505569</v>
      </c>
      <c r="CA563" s="15">
        <f t="shared" ca="1" si="321"/>
        <v>107178.56301803836</v>
      </c>
      <c r="CB563" s="15">
        <f ca="1">(AU563*DCF!C$10-DCF!C$5*MAX(AU563*DCF!C$10,0)-MAX(AU563-Inputs!$B$6,0)/Inputs!$B$10)*DCF!C$6</f>
        <v>1042.5645775533835</v>
      </c>
      <c r="CC563" s="15">
        <f ca="1">(AV563*DCF!D$10-DCF!D$5*MAX(AV563*DCF!D$10,0)-MAX(AV563-AU563,0)/Inputs!$B$10)*DCF!D$6</f>
        <v>1226.9217115409915</v>
      </c>
      <c r="CD563" s="15">
        <f ca="1">(AW563*DCF!E$10-DCF!E$5*MAX(AW563*DCF!E$10,0)-MAX(AW563-AV563,0)/Inputs!$B$10)*DCF!E$6</f>
        <v>1212.1892733752993</v>
      </c>
      <c r="CE563" s="15">
        <f ca="1">(AX563*DCF!F$10-DCF!F$5*MAX(AX563*DCF!F$10,0)-MAX(AX563-AW563,0)/Inputs!$B$10)*DCF!F$6</f>
        <v>1382.289327981646</v>
      </c>
      <c r="CF563" s="15">
        <f ca="1">(AY563*DCF!G$10-DCF!G$5*MAX(AY563*DCF!G$10,0)-MAX(AY563-AX563,0)/Inputs!$B$10)*DCF!G$6</f>
        <v>1543.7093391824976</v>
      </c>
      <c r="CG563" s="15">
        <f ca="1">(AZ563*DCF!H$10-DCF!H$5*MAX(AZ563*DCF!H$10,0)-MAX(AZ563-AY563,0)/Inputs!$B$10)*DCF!H$6</f>
        <v>1565.7722700673589</v>
      </c>
      <c r="CH563" s="15">
        <f ca="1">(BA563*DCF!I$10-DCF!I$5*MAX(BA563*DCF!I$10,0)-MAX(BA563-AZ563,0)/Inputs!$B$10)*DCF!I$6</f>
        <v>1892.777667302795</v>
      </c>
      <c r="CI563" s="15">
        <f ca="1">(BB563*DCF!J$10-DCF!J$5*MAX(BB563*DCF!J$10,0)-MAX(BB563-BA563,0)/Inputs!$B$10)*DCF!J$6</f>
        <v>2436.2412822026586</v>
      </c>
      <c r="CJ563" s="15">
        <f ca="1">(BC563*DCF!K$10-DCF!K$5*MAX(BC563*DCF!K$10,0)-MAX(BC563-BB563,0)/Inputs!$B$10)*DCF!K$6</f>
        <v>2983.8824318633401</v>
      </c>
      <c r="CK563" s="15">
        <f ca="1">(BD563*DCF!L$10-DCF!L$5*MAX(BD563*DCF!L$10,0)-MAX(BD563-BC563,0)/Inputs!$B$10)*DCF!L$6</f>
        <v>3718.6443910702992</v>
      </c>
      <c r="CL563" s="15">
        <f ca="1">(BE563*DCF!M$10-DCF!M$5*MAX(BE563*DCF!M$10,0)-MAX(BE563-BD563,0)/Inputs!$B$10)*DCF!M$6</f>
        <v>4000.5914314679994</v>
      </c>
      <c r="CM563" s="15">
        <f ca="1">(BF563*DCF!C$28-DCF!C$5*MAX(BF563*DCF!C$28,0)-MAX(BF563-Inputs!$B$13,0)/Inputs!$B$17)*DCF!C$6</f>
        <v>3759.3084604060691</v>
      </c>
      <c r="CN563" s="15">
        <f ca="1">(BG563*DCF!D$28-DCF!D$5*MAX(BG563*DCF!D$28,0)-MAX(BG563-BF563,0)/Inputs!$B$17)*DCF!D$6</f>
        <v>4084.8585856260893</v>
      </c>
      <c r="CO563" s="15">
        <f ca="1">(BH563*DCF!E$28-DCF!E$5*MAX(BH563*DCF!E$28,0)-MAX(BH563-BG563,0)/Inputs!$B$17)*DCF!E$6</f>
        <v>3982.7236434182869</v>
      </c>
      <c r="CP563" s="15">
        <f ca="1">(BI563*DCF!F$28-DCF!F$5*MAX(BI563*DCF!F$28,0)-MAX(BI563-BH563,0)/Inputs!$B$17)*DCF!F$6</f>
        <v>4324.5141833012922</v>
      </c>
      <c r="CQ563" s="15">
        <f ca="1">(BJ563*DCF!G$28-DCF!G$5*MAX(BJ563*DCF!G$28,0)-MAX(BJ563-BI563,0)/Inputs!$B$17)*DCF!G$6</f>
        <v>5545.8009009230072</v>
      </c>
      <c r="CR563" s="15">
        <f ca="1">(BK563*DCF!H$28-DCF!H$5*MAX(BK563*DCF!H$28,0)-MAX(BK563-BJ563,0)/Inputs!$B$17)*DCF!H$6</f>
        <v>6661.6520828239873</v>
      </c>
      <c r="CS563" s="15">
        <f ca="1">(BL563*DCF!I$28-DCF!I$5*MAX(BL563*DCF!I$28,0)-MAX(BL563-BK563,0)/Inputs!$B$17)*DCF!I$6</f>
        <v>7778.7740300933547</v>
      </c>
      <c r="CT563" s="15">
        <f ca="1">(BM563*DCF!J$28-DCF!J$5*MAX(BM563*DCF!J$28,0)-MAX(BM563-BL563,0)/Inputs!$B$17)*DCF!J$6</f>
        <v>9071.2467029568415</v>
      </c>
      <c r="CU563" s="15">
        <f ca="1">(BN563*DCF!K$28-DCF!K$5*MAX(BN563*DCF!K$28,0)-MAX(BN563-BM563,0)/Inputs!$B$17)*DCF!K$6</f>
        <v>10649.884596530081</v>
      </c>
      <c r="CV563" s="15">
        <f ca="1">(BO563*DCF!L$28-DCF!L$5*MAX(BO563*DCF!L$28,0)-MAX(BO563-BN563,0)/Inputs!$B$17)*DCF!L$6</f>
        <v>14536.017491984587</v>
      </c>
      <c r="CW563" s="15">
        <f ca="1">(BP563*DCF!M$28-DCF!M$5*MAX(BP563*DCF!M$28,0)-MAX(BP563-BO563,0)/Inputs!$B$17)*DCF!M$6</f>
        <v>20139.258993853196</v>
      </c>
      <c r="CX563" s="15">
        <f ca="1">(BQ563*DCF!C$46-DCF!C$5*MAX(BQ563*DCF!C$46,0)-MAX(BQ563-Inputs!$B$20,0)/Inputs!$B$24)*DCF!C$6</f>
        <v>-2616.5635137065287</v>
      </c>
      <c r="CY563" s="15">
        <f ca="1">(BR563*DCF!D$46-DCF!D$5*MAX(BR563*DCF!D$46,0)-MAX(BR563-BQ563,0)/Inputs!$B$24)*DCF!D$6</f>
        <v>-872.5452051944867</v>
      </c>
      <c r="CZ563" s="15">
        <f ca="1">(BS563*DCF!E$46-DCF!E$5*MAX(BS563*DCF!E$46,0)-MAX(BS563-BR563,0)/Inputs!$B$24)*DCF!E$6</f>
        <v>-550.91981736035495</v>
      </c>
      <c r="DA563" s="15">
        <f ca="1">(BT563*DCF!F$46-DCF!F$5*MAX(BT563*DCF!F$46,0)-MAX(BT563-BS563,0)/Inputs!$B$24)*DCF!F$6</f>
        <v>-3700.4374788917639</v>
      </c>
      <c r="DB563" s="15">
        <f ca="1">(BU563*DCF!G$46-DCF!G$5*MAX(BU563*DCF!G$46,0)-MAX(BU563-BT563,0)/Inputs!$B$24)*DCF!G$6</f>
        <v>-1705.6621445570995</v>
      </c>
      <c r="DC563" s="15">
        <f ca="1">(BV563*DCF!H$46-DCF!H$5*MAX(BV563*DCF!H$46,0)-MAX(BV563-BU563,0)/Inputs!$B$24)*DCF!H$6</f>
        <v>-1721.3262531777755</v>
      </c>
      <c r="DD563" s="15">
        <f ca="1">(BW563*DCF!I$46-DCF!I$5*MAX(BW563*DCF!I$46,0)-MAX(BW563-BV563,0)/Inputs!$B$24)*DCF!I$6</f>
        <v>-3922.4039381679941</v>
      </c>
      <c r="DE563" s="15">
        <f ca="1">(BX563*DCF!J$46-DCF!J$5*MAX(BX563*DCF!J$46,0)-MAX(BX563-BW563,0)/Inputs!$B$24)*DCF!J$6</f>
        <v>1357.4208138960644</v>
      </c>
      <c r="DF563" s="15">
        <f ca="1">(BY563*DCF!K$46-DCF!K$5*MAX(BY563*DCF!K$46,0)-MAX(BY563-BX563,0)/Inputs!$B$24)*DCF!K$6</f>
        <v>-2901.6254076267955</v>
      </c>
      <c r="DG563" s="15">
        <f ca="1">(BZ563*DCF!L$46-DCF!L$5*MAX(BZ563*DCF!L$46,0)-MAX(BZ563-BY563,0)/Inputs!$B$24)*DCF!L$6</f>
        <v>881.75221525382017</v>
      </c>
      <c r="DH563" s="15">
        <f ca="1">(CA563*DCF!M$46-DCF!M$5*MAX(CA563*DCF!M$46,0)-MAX(CA563-BZ563,0)/Inputs!$B$24)*DCF!M$6</f>
        <v>2174.8686084576948</v>
      </c>
      <c r="DI563" s="15">
        <f ca="1">SUM(CB563:CL563)+BE563*DCF!M$10*(1+Inputs!$B$30)*(1-Inputs!$B$33)*(1-Inputs!$B$30/Inputs!$B$31)/(Inputs!$B$29-Inputs!$B$30)*DCF!M$6</f>
        <v>105269.35931887774</v>
      </c>
      <c r="DJ563" s="15">
        <f ca="1">SUM(CM563:CW563)+BP563*DCF!M$28*(1+Inputs!$B$30)*(1-Inputs!$B$33)*(1-Inputs!$B$30/Inputs!$B$31)/(Inputs!$B$29-Inputs!$B$30)*DCF!M$6</f>
        <v>588462.24793202756</v>
      </c>
      <c r="DK563" s="15">
        <f ca="1">SUM(CX563:DH563)+CA563*DCF!M$46*(1+Inputs!$B$30)*(1-Inputs!$B$33)*(1-Inputs!$B$30/Inputs!$B$31)/(Inputs!$B$29-Inputs!$B$30)*DCF!M$6</f>
        <v>152133.31241724256</v>
      </c>
      <c r="DM563" s="15">
        <f ca="1">DI563+DJ563+DK563+Inputs!$B$34+Inputs!$B$36-Inputs!$B$35</f>
        <v>922715.91966814792</v>
      </c>
    </row>
    <row r="564" spans="1:117" x14ac:dyDescent="0.75">
      <c r="A564" s="11">
        <v>551</v>
      </c>
      <c r="C564" s="23">
        <f t="shared" ref="C564:M573" ca="1" si="325">_xlfn.NORM.S.INV(RAND())</f>
        <v>-0.75366171534667492</v>
      </c>
      <c r="D564" s="23">
        <f t="shared" ca="1" si="325"/>
        <v>-0.37938192913749658</v>
      </c>
      <c r="E564" s="23">
        <f t="shared" ca="1" si="325"/>
        <v>-1.8062114028660423</v>
      </c>
      <c r="F564" s="23">
        <f t="shared" ca="1" si="325"/>
        <v>-1.1454117679702411</v>
      </c>
      <c r="G564" s="23">
        <f t="shared" ca="1" si="325"/>
        <v>-0.54654045440833199</v>
      </c>
      <c r="H564" s="23">
        <f t="shared" ca="1" si="325"/>
        <v>-0.30376580494282407</v>
      </c>
      <c r="I564" s="23">
        <f t="shared" ca="1" si="325"/>
        <v>-0.96448940528796845</v>
      </c>
      <c r="J564" s="23">
        <f t="shared" ca="1" si="325"/>
        <v>-2.9455659968578183E-3</v>
      </c>
      <c r="K564" s="23">
        <f t="shared" ca="1" si="325"/>
        <v>1.2187529298463855</v>
      </c>
      <c r="L564" s="23">
        <f t="shared" ca="1" si="325"/>
        <v>-0.7932951311070181</v>
      </c>
      <c r="M564" s="23">
        <f t="shared" ca="1" si="325"/>
        <v>0.58611853045918105</v>
      </c>
      <c r="N564" s="23">
        <f ca="1">SQRT(Inputs!$B$38)*C564+SQRT(1-Inputs!$B$38)*_xlfn.NORM.S.INV(RAND())</f>
        <v>-0.33605588566527023</v>
      </c>
      <c r="O564" s="23">
        <f ca="1">SQRT(Inputs!$B$38)*D564+SQRT(1-Inputs!$B$38)*_xlfn.NORM.S.INV(RAND())</f>
        <v>-0.66517400228187196</v>
      </c>
      <c r="P564" s="23">
        <f ca="1">SQRT(Inputs!$B$38)*E564+SQRT(1-Inputs!$B$38)*_xlfn.NORM.S.INV(RAND())</f>
        <v>-2.7583266323100419</v>
      </c>
      <c r="Q564" s="23">
        <f ca="1">SQRT(Inputs!$B$38)*F564+SQRT(1-Inputs!$B$38)*_xlfn.NORM.S.INV(RAND())</f>
        <v>-0.91600079340266127</v>
      </c>
      <c r="R564" s="23">
        <f ca="1">SQRT(Inputs!$B$38)*G564+SQRT(1-Inputs!$B$38)*_xlfn.NORM.S.INV(RAND())</f>
        <v>-1.7452185459082461</v>
      </c>
      <c r="S564" s="23">
        <f ca="1">SQRT(Inputs!$B$38)*H564+SQRT(1-Inputs!$B$38)*_xlfn.NORM.S.INV(RAND())</f>
        <v>-0.77493453253691513</v>
      </c>
      <c r="T564" s="23">
        <f ca="1">SQRT(Inputs!$B$38)*I564+SQRT(1-Inputs!$B$38)*_xlfn.NORM.S.INV(RAND())</f>
        <v>-1.2830261663533356</v>
      </c>
      <c r="U564" s="23">
        <f ca="1">SQRT(Inputs!$B$38)*J564+SQRT(1-Inputs!$B$38)*_xlfn.NORM.S.INV(RAND())</f>
        <v>-0.94495586712120183</v>
      </c>
      <c r="V564" s="23">
        <f ca="1">SQRT(Inputs!$B$38)*K564+SQRT(1-Inputs!$B$38)*_xlfn.NORM.S.INV(RAND())</f>
        <v>1.5657702368696849</v>
      </c>
      <c r="W564" s="23">
        <f ca="1">SQRT(Inputs!$B$38)*L564+SQRT(1-Inputs!$B$38)*_xlfn.NORM.S.INV(RAND())</f>
        <v>-0.71434144076093031</v>
      </c>
      <c r="X564" s="23">
        <f ca="1">SQRT(Inputs!$B$38)*M564+SQRT(1-Inputs!$B$38)*_xlfn.NORM.S.INV(RAND())</f>
        <v>-0.842909134751332</v>
      </c>
      <c r="Y564" s="23">
        <f ca="1">SQRT(Inputs!$B$38)*C564+SQRT(1-Inputs!$B$38)*_xlfn.NORM.S.INV(RAND())</f>
        <v>-9.3297366079121868E-2</v>
      </c>
      <c r="Z564" s="23">
        <f ca="1">SQRT(Inputs!$B$38)*D564+SQRT(1-Inputs!$B$38)*_xlfn.NORM.S.INV(RAND())</f>
        <v>0.50146554337974258</v>
      </c>
      <c r="AA564" s="23">
        <f ca="1">SQRT(Inputs!$B$38)*E564+SQRT(1-Inputs!$B$38)*_xlfn.NORM.S.INV(RAND())</f>
        <v>-1.7016968581040164</v>
      </c>
      <c r="AB564" s="23">
        <f ca="1">SQRT(Inputs!$B$38)*F564+SQRT(1-Inputs!$B$38)*_xlfn.NORM.S.INV(RAND())</f>
        <v>0.64011892528285275</v>
      </c>
      <c r="AC564" s="23">
        <f ca="1">SQRT(Inputs!$B$38)*G564+SQRT(1-Inputs!$B$38)*_xlfn.NORM.S.INV(RAND())</f>
        <v>-0.36373852088778003</v>
      </c>
      <c r="AD564" s="23">
        <f ca="1">SQRT(Inputs!$B$38)*H564+SQRT(1-Inputs!$B$38)*_xlfn.NORM.S.INV(RAND())</f>
        <v>-0.2834711725580481</v>
      </c>
      <c r="AE564" s="23">
        <f ca="1">SQRT(Inputs!$B$38)*I564+SQRT(1-Inputs!$B$38)*_xlfn.NORM.S.INV(RAND())</f>
        <v>0.71075302951709618</v>
      </c>
      <c r="AF564" s="23">
        <f ca="1">SQRT(Inputs!$B$38)*J564+SQRT(1-Inputs!$B$38)*_xlfn.NORM.S.INV(RAND())</f>
        <v>0.35514573810684552</v>
      </c>
      <c r="AG564" s="23">
        <f ca="1">SQRT(Inputs!$B$38)*K564+SQRT(1-Inputs!$B$38)*_xlfn.NORM.S.INV(RAND())</f>
        <v>1.094010724814467</v>
      </c>
      <c r="AH564" s="23">
        <f ca="1">SQRT(Inputs!$B$38)*L564+SQRT(1-Inputs!$B$38)*_xlfn.NORM.S.INV(RAND())</f>
        <v>-1.7318318612692938</v>
      </c>
      <c r="AI564" s="23">
        <f ca="1">SQRT(Inputs!$B$38)*M564+SQRT(1-Inputs!$B$38)*_xlfn.NORM.S.INV(RAND())</f>
        <v>-0.43095012032342844</v>
      </c>
      <c r="AJ564" s="23">
        <f ca="1">SQRT(Inputs!$B$38)*C564+SQRT(1-Inputs!$B$38)*_xlfn.NORM.S.INV(RAND())</f>
        <v>-0.15666323385983716</v>
      </c>
      <c r="AK564" s="23">
        <f ca="1">SQRT(Inputs!$B$38)*D564+SQRT(1-Inputs!$B$38)*_xlfn.NORM.S.INV(RAND())</f>
        <v>1.070357107250465</v>
      </c>
      <c r="AL564" s="23">
        <f ca="1">SQRT(Inputs!$B$38)*E564+SQRT(1-Inputs!$B$38)*_xlfn.NORM.S.INV(RAND())</f>
        <v>-0.47472543306113157</v>
      </c>
      <c r="AM564" s="23">
        <f ca="1">SQRT(Inputs!$B$38)*F564+SQRT(1-Inputs!$B$38)*_xlfn.NORM.S.INV(RAND())</f>
        <v>-1.9345574706713853</v>
      </c>
      <c r="AN564" s="23">
        <f ca="1">SQRT(Inputs!$B$38)*G564+SQRT(1-Inputs!$B$38)*_xlfn.NORM.S.INV(RAND())</f>
        <v>-0.96398579364722492</v>
      </c>
      <c r="AO564" s="23">
        <f ca="1">SQRT(Inputs!$B$38)*H564+SQRT(1-Inputs!$B$38)*_xlfn.NORM.S.INV(RAND())</f>
        <v>-8.6558395135365201E-2</v>
      </c>
      <c r="AP564" s="23">
        <f ca="1">SQRT(Inputs!$B$38)*I564+SQRT(1-Inputs!$B$38)*_xlfn.NORM.S.INV(RAND())</f>
        <v>2.5634996306663771E-2</v>
      </c>
      <c r="AQ564" s="23">
        <f ca="1">SQRT(Inputs!$B$38)*J564+SQRT(1-Inputs!$B$38)*_xlfn.NORM.S.INV(RAND())</f>
        <v>0.13026472000096864</v>
      </c>
      <c r="AR564" s="23">
        <f ca="1">SQRT(Inputs!$B$38)*K564+SQRT(1-Inputs!$B$38)*_xlfn.NORM.S.INV(RAND())</f>
        <v>2.7369603463393735</v>
      </c>
      <c r="AS564" s="23">
        <f ca="1">SQRT(Inputs!$B$38)*L564+SQRT(1-Inputs!$B$38)*_xlfn.NORM.S.INV(RAND())</f>
        <v>-1.8313952968408609</v>
      </c>
      <c r="AT564" s="23">
        <f ca="1">SQRT(Inputs!$B$38)*M564+SQRT(1-Inputs!$B$38)*_xlfn.NORM.S.INV(RAND())</f>
        <v>-0.49558098151538005</v>
      </c>
      <c r="AU564" s="15">
        <f ca="1">Inputs!$B$6*EXP($B$8-0.5*C$5^2+C$5*N564)</f>
        <v>4699.5123006744607</v>
      </c>
      <c r="AV564" s="15">
        <f t="shared" ca="1" si="292"/>
        <v>5187.4370597802035</v>
      </c>
      <c r="AW564" s="15">
        <f t="shared" ca="1" si="293"/>
        <v>4360.0741738406787</v>
      </c>
      <c r="AX564" s="15">
        <f t="shared" ca="1" si="294"/>
        <v>4747.5961206995426</v>
      </c>
      <c r="AY564" s="15">
        <f t="shared" ca="1" si="295"/>
        <v>4732.2004190380158</v>
      </c>
      <c r="AZ564" s="15">
        <f t="shared" ca="1" si="296"/>
        <v>5314.2075331935748</v>
      </c>
      <c r="BA564" s="15">
        <f t="shared" ca="1" si="297"/>
        <v>5686.0626566268229</v>
      </c>
      <c r="BB564" s="15">
        <f t="shared" ca="1" si="298"/>
        <v>6332.6344678802461</v>
      </c>
      <c r="BC564" s="15">
        <f t="shared" ca="1" si="299"/>
        <v>9021.3414404115592</v>
      </c>
      <c r="BD564" s="15">
        <f t="shared" ca="1" si="300"/>
        <v>10337.685377218701</v>
      </c>
      <c r="BE564" s="15">
        <f t="shared" ca="1" si="301"/>
        <v>11731.386273582277</v>
      </c>
      <c r="BF564" s="15">
        <f ca="1">Inputs!$B$13*EXP($B$9-0.5*C$6^2+C$6*Y564)</f>
        <v>13577.553684367145</v>
      </c>
      <c r="BG564" s="15">
        <f t="shared" ca="1" si="302"/>
        <v>18114.546156010314</v>
      </c>
      <c r="BH564" s="15">
        <f t="shared" ca="1" si="303"/>
        <v>16690.081053551869</v>
      </c>
      <c r="BI564" s="15">
        <f t="shared" ca="1" si="304"/>
        <v>22546.693661790694</v>
      </c>
      <c r="BJ564" s="15">
        <f t="shared" ca="1" si="305"/>
        <v>26228.873713963912</v>
      </c>
      <c r="BK564" s="15">
        <f t="shared" ca="1" si="306"/>
        <v>30972.302073643452</v>
      </c>
      <c r="BL564" s="15">
        <f t="shared" ca="1" si="307"/>
        <v>41716.496369030727</v>
      </c>
      <c r="BM564" s="15">
        <f t="shared" ca="1" si="308"/>
        <v>53591.580148437817</v>
      </c>
      <c r="BN564" s="15">
        <f t="shared" ca="1" si="309"/>
        <v>75143.983001541157</v>
      </c>
      <c r="BO564" s="15">
        <f t="shared" ca="1" si="310"/>
        <v>75598.336684986978</v>
      </c>
      <c r="BP564" s="15">
        <f t="shared" ca="1" si="311"/>
        <v>88613.465797563607</v>
      </c>
      <c r="BQ564" s="15">
        <f ca="1">Inputs!$B$20*EXP($B$10-0.5*C$7^2+C$7*AJ564)</f>
        <v>4057.6649380886502</v>
      </c>
      <c r="BR564" s="15">
        <f t="shared" ca="1" si="312"/>
        <v>7734.6730229475334</v>
      </c>
      <c r="BS564" s="15">
        <f t="shared" ca="1" si="313"/>
        <v>9241.8120919591529</v>
      </c>
      <c r="BT564" s="15">
        <f t="shared" ca="1" si="314"/>
        <v>7670.9627701199015</v>
      </c>
      <c r="BU564" s="15">
        <f t="shared" ca="1" si="315"/>
        <v>8419.2602454953303</v>
      </c>
      <c r="BV564" s="15">
        <f t="shared" ca="1" si="316"/>
        <v>11487.400405072282</v>
      </c>
      <c r="BW564" s="15">
        <f t="shared" ca="1" si="317"/>
        <v>16117.228533323176</v>
      </c>
      <c r="BX564" s="15">
        <f t="shared" ca="1" si="318"/>
        <v>23138.979357651711</v>
      </c>
      <c r="BY564" s="15">
        <f t="shared" ca="1" si="319"/>
        <v>54733.407686350954</v>
      </c>
      <c r="BZ564" s="15">
        <f t="shared" ca="1" si="320"/>
        <v>54845.18980048447</v>
      </c>
      <c r="CA564" s="15">
        <f t="shared" ca="1" si="321"/>
        <v>70546.397850112771</v>
      </c>
      <c r="CB564" s="15">
        <f ca="1">(AU564*DCF!C$10-DCF!C$5*MAX(AU564*DCF!C$10,0)-MAX(AU564-Inputs!$B$6,0)/Inputs!$B$10)*DCF!C$6</f>
        <v>1044.9475947815718</v>
      </c>
      <c r="CC564" s="15">
        <f ca="1">(AV564*DCF!D$10-DCF!D$5*MAX(AV564*DCF!D$10,0)-MAX(AV564-AU564,0)/Inputs!$B$10)*DCF!D$6</f>
        <v>1145.4349569791048</v>
      </c>
      <c r="CD564" s="15">
        <f ca="1">(AW564*DCF!E$10-DCF!E$5*MAX(AW564*DCF!E$10,0)-MAX(AW564-AV564,0)/Inputs!$B$10)*DCF!E$6</f>
        <v>1006.6717202004298</v>
      </c>
      <c r="CE564" s="15">
        <f ca="1">(AX564*DCF!F$10-DCF!F$5*MAX(AX564*DCF!F$10,0)-MAX(AX564-AW564,0)/Inputs!$B$10)*DCF!F$6</f>
        <v>955.75895763892765</v>
      </c>
      <c r="CF564" s="15">
        <f ca="1">(AY564*DCF!G$10-DCF!G$5*MAX(AY564*DCF!G$10,0)-MAX(AY564-AX564,0)/Inputs!$B$10)*DCF!G$6</f>
        <v>975.02185732807186</v>
      </c>
      <c r="CG564" s="15">
        <f ca="1">(AZ564*DCF!H$10-DCF!H$5*MAX(AZ564*DCF!H$10,0)-MAX(AZ564-AY564,0)/Inputs!$B$10)*DCF!H$6</f>
        <v>928.41140737914645</v>
      </c>
      <c r="CH564" s="15">
        <f ca="1">(BA564*DCF!I$10-DCF!I$5*MAX(BA564*DCF!I$10,0)-MAX(BA564-AZ564,0)/Inputs!$B$10)*DCF!I$6</f>
        <v>977.63895029806906</v>
      </c>
      <c r="CI564" s="15">
        <f ca="1">(BB564*DCF!J$10-DCF!J$5*MAX(BB564*DCF!J$10,0)-MAX(BB564-BA564,0)/Inputs!$B$10)*DCF!J$6</f>
        <v>988.71746510699188</v>
      </c>
      <c r="CJ564" s="15">
        <f ca="1">(BC564*DCF!K$10-DCF!K$5*MAX(BC564*DCF!K$10,0)-MAX(BC564-BB564,0)/Inputs!$B$10)*DCF!K$6</f>
        <v>1075.9130418148513</v>
      </c>
      <c r="CK564" s="15">
        <f ca="1">(BD564*DCF!L$10-DCF!L$5*MAX(BD564*DCF!L$10,0)-MAX(BD564-BC564,0)/Inputs!$B$10)*DCF!L$6</f>
        <v>1388.8949514765961</v>
      </c>
      <c r="CL564" s="15">
        <f ca="1">(BE564*DCF!M$10-DCF!M$5*MAX(BE564*DCF!M$10,0)-MAX(BE564-BD564,0)/Inputs!$B$10)*DCF!M$6</f>
        <v>1488.9578738631994</v>
      </c>
      <c r="CM564" s="15">
        <f ca="1">(BF564*DCF!C$28-DCF!C$5*MAX(BF564*DCF!C$28,0)-MAX(BF564-Inputs!$B$13,0)/Inputs!$B$17)*DCF!C$6</f>
        <v>3637.8787974001903</v>
      </c>
      <c r="CN564" s="15">
        <f ca="1">(BG564*DCF!D$28-DCF!D$5*MAX(BG564*DCF!D$28,0)-MAX(BG564-BF564,0)/Inputs!$B$17)*DCF!D$6</f>
        <v>4367.203119805974</v>
      </c>
      <c r="CO564" s="15">
        <f ca="1">(BH564*DCF!E$28-DCF!E$5*MAX(BH564*DCF!E$28,0)-MAX(BH564-BG564,0)/Inputs!$B$17)*DCF!E$6</f>
        <v>4726.9281453502153</v>
      </c>
      <c r="CP564" s="15">
        <f ca="1">(BI564*DCF!F$28-DCF!F$5*MAX(BI564*DCF!F$28,0)-MAX(BI564-BH564,0)/Inputs!$B$17)*DCF!F$6</f>
        <v>5054.5445336653593</v>
      </c>
      <c r="CQ564" s="15">
        <f ca="1">(BJ564*DCF!G$28-DCF!G$5*MAX(BJ564*DCF!G$28,0)-MAX(BJ564-BI564,0)/Inputs!$B$17)*DCF!G$6</f>
        <v>6185.9739737012069</v>
      </c>
      <c r="CR564" s="15">
        <f ca="1">(BK564*DCF!H$28-DCF!H$5*MAX(BK564*DCF!H$28,0)-MAX(BK564-BJ564,0)/Inputs!$B$17)*DCF!H$6</f>
        <v>6922.7963621507752</v>
      </c>
      <c r="CS564" s="15">
        <f ca="1">(BL564*DCF!I$28-DCF!I$5*MAX(BL564*DCF!I$28,0)-MAX(BL564-BK564,0)/Inputs!$B$17)*DCF!I$6</f>
        <v>8267.6395496627993</v>
      </c>
      <c r="CT564" s="15">
        <f ca="1">(BM564*DCF!J$28-DCF!J$5*MAX(BM564*DCF!J$28,0)-MAX(BM564-BL564,0)/Inputs!$B$17)*DCF!J$6</f>
        <v>10380.832250857766</v>
      </c>
      <c r="CU564" s="15">
        <f ca="1">(BN564*DCF!K$28-DCF!K$5*MAX(BN564*DCF!K$28,0)-MAX(BN564-BM564,0)/Inputs!$B$17)*DCF!K$6</f>
        <v>13229.266997909524</v>
      </c>
      <c r="CV564" s="15">
        <f ca="1">(BO564*DCF!L$28-DCF!L$5*MAX(BO564*DCF!L$28,0)-MAX(BO564-BN564,0)/Inputs!$B$17)*DCF!L$6</f>
        <v>15032.044091271806</v>
      </c>
      <c r="CW564" s="15">
        <f ca="1">(BP564*DCF!M$28-DCF!M$5*MAX(BP564*DCF!M$28,0)-MAX(BP564-BO564,0)/Inputs!$B$17)*DCF!M$6</f>
        <v>15312.228164768692</v>
      </c>
      <c r="CX564" s="15">
        <f ca="1">(BQ564*DCF!C$46-DCF!C$5*MAX(BQ564*DCF!C$46,0)-MAX(BQ564-Inputs!$B$20,0)/Inputs!$B$24)*DCF!C$6</f>
        <v>-1332.793259645716</v>
      </c>
      <c r="CY564" s="15">
        <f ca="1">(BR564*DCF!D$46-DCF!D$5*MAX(BR564*DCF!D$46,0)-MAX(BR564-BQ564,0)/Inputs!$B$24)*DCF!D$6</f>
        <v>-2889.0771379815978</v>
      </c>
      <c r="CZ564" s="15">
        <f ca="1">(BS564*DCF!E$46-DCF!E$5*MAX(BS564*DCF!E$46,0)-MAX(BS564-BR564,0)/Inputs!$B$24)*DCF!E$6</f>
        <v>-1686.9331011983452</v>
      </c>
      <c r="DA564" s="15">
        <f ca="1">(BT564*DCF!F$46-DCF!F$5*MAX(BT564*DCF!F$46,0)-MAX(BT564-BS564,0)/Inputs!$B$24)*DCF!F$6</f>
        <v>-558.64800844644628</v>
      </c>
      <c r="DB564" s="15">
        <f ca="1">(BU564*DCF!G$46-DCF!G$5*MAX(BU564*DCF!G$46,0)-MAX(BU564-BT564,0)/Inputs!$B$24)*DCF!G$6</f>
        <v>-534.91976639474501</v>
      </c>
      <c r="DC564" s="15">
        <f ca="1">(BV564*DCF!H$46-DCF!H$5*MAX(BV564*DCF!H$46,0)-MAX(BV564-BU564,0)/Inputs!$B$24)*DCF!H$6</f>
        <v>-953.40575578188509</v>
      </c>
      <c r="DD564" s="15">
        <f ca="1">(BW564*DCF!I$46-DCF!I$5*MAX(BW564*DCF!I$46,0)-MAX(BW564-BV564,0)/Inputs!$B$24)*DCF!I$6</f>
        <v>-956.81090863433235</v>
      </c>
      <c r="DE564" s="15">
        <f ca="1">(BX564*DCF!J$46-DCF!J$5*MAX(BX564*DCF!J$46,0)-MAX(BX564-BW564,0)/Inputs!$B$24)*DCF!J$6</f>
        <v>-891.43742112803227</v>
      </c>
      <c r="DF564" s="15">
        <f ca="1">(BY564*DCF!K$46-DCF!K$5*MAX(BY564*DCF!K$46,0)-MAX(BY564-BX564,0)/Inputs!$B$24)*DCF!K$6</f>
        <v>-4613.2385665960146</v>
      </c>
      <c r="DG564" s="15">
        <f ca="1">(BZ564*DCF!L$46-DCF!L$5*MAX(BZ564*DCF!L$46,0)-MAX(BZ564-BY564,0)/Inputs!$B$24)*DCF!L$6</f>
        <v>3765.8980480647647</v>
      </c>
      <c r="DH564" s="15">
        <f ca="1">(CA564*DCF!M$46-DCF!M$5*MAX(CA564*DCF!M$46,0)-MAX(CA564-BZ564,0)/Inputs!$B$24)*DCF!M$6</f>
        <v>2248.1257913825752</v>
      </c>
      <c r="DI564" s="15">
        <f ca="1">SUM(CB564:CL564)+BE564*DCF!M$10*(1+Inputs!$B$30)*(1-Inputs!$B$33)*(1-Inputs!$B$30/Inputs!$B$31)/(Inputs!$B$29-Inputs!$B$30)*DCF!M$6</f>
        <v>44624.971907769934</v>
      </c>
      <c r="DJ564" s="15">
        <f ca="1">SUM(CM564:CW564)+BP564*DCF!M$28*(1+Inputs!$B$30)*(1-Inputs!$B$33)*(1-Inputs!$B$30/Inputs!$B$31)/(Inputs!$B$29-Inputs!$B$30)*DCF!M$6</f>
        <v>421933.9321284045</v>
      </c>
      <c r="DK564" s="15">
        <f ca="1">SUM(CX564:DH564)+CA564*DCF!M$46*(1+Inputs!$B$30)*(1-Inputs!$B$33)*(1-Inputs!$B$30/Inputs!$B$31)/(Inputs!$B$29-Inputs!$B$30)*DCF!M$6</f>
        <v>100669.84774497313</v>
      </c>
      <c r="DM564" s="15">
        <f ca="1">DI564+DJ564+DK564+Inputs!$B$34+Inputs!$B$36-Inputs!$B$35</f>
        <v>644079.75178114756</v>
      </c>
    </row>
    <row r="565" spans="1:117" x14ac:dyDescent="0.75">
      <c r="A565" s="11">
        <v>552</v>
      </c>
      <c r="C565" s="23">
        <f t="shared" ca="1" si="325"/>
        <v>0.44531289949198705</v>
      </c>
      <c r="D565" s="23">
        <f t="shared" ca="1" si="325"/>
        <v>-0.59261903201372856</v>
      </c>
      <c r="E565" s="23">
        <f t="shared" ca="1" si="325"/>
        <v>-1.2502914659038746</v>
      </c>
      <c r="F565" s="23">
        <f t="shared" ca="1" si="325"/>
        <v>-1.3392077072357007</v>
      </c>
      <c r="G565" s="23">
        <f t="shared" ca="1" si="325"/>
        <v>0.3616797448729499</v>
      </c>
      <c r="H565" s="23">
        <f t="shared" ca="1" si="325"/>
        <v>-0.57888363990244329</v>
      </c>
      <c r="I565" s="23">
        <f t="shared" ca="1" si="325"/>
        <v>1.3134402541521495</v>
      </c>
      <c r="J565" s="23">
        <f t="shared" ca="1" si="325"/>
        <v>-1.1058459375468193</v>
      </c>
      <c r="K565" s="23">
        <f t="shared" ca="1" si="325"/>
        <v>-0.32477218006617048</v>
      </c>
      <c r="L565" s="23">
        <f t="shared" ca="1" si="325"/>
        <v>1.8129861581753068</v>
      </c>
      <c r="M565" s="23">
        <f t="shared" ca="1" si="325"/>
        <v>0.3181789211011975</v>
      </c>
      <c r="N565" s="23">
        <f ca="1">SQRT(Inputs!$B$38)*C565+SQRT(1-Inputs!$B$38)*_xlfn.NORM.S.INV(RAND())</f>
        <v>-1.1242803769882643</v>
      </c>
      <c r="O565" s="23">
        <f ca="1">SQRT(Inputs!$B$38)*D565+SQRT(1-Inputs!$B$38)*_xlfn.NORM.S.INV(RAND())</f>
        <v>-0.56501416383349401</v>
      </c>
      <c r="P565" s="23">
        <f ca="1">SQRT(Inputs!$B$38)*E565+SQRT(1-Inputs!$B$38)*_xlfn.NORM.S.INV(RAND())</f>
        <v>-0.63244670920782964</v>
      </c>
      <c r="Q565" s="23">
        <f ca="1">SQRT(Inputs!$B$38)*F565+SQRT(1-Inputs!$B$38)*_xlfn.NORM.S.INV(RAND())</f>
        <v>-1.2551748036149144</v>
      </c>
      <c r="R565" s="23">
        <f ca="1">SQRT(Inputs!$B$38)*G565+SQRT(1-Inputs!$B$38)*_xlfn.NORM.S.INV(RAND())</f>
        <v>-0.86737624548576864</v>
      </c>
      <c r="S565" s="23">
        <f ca="1">SQRT(Inputs!$B$38)*H565+SQRT(1-Inputs!$B$38)*_xlfn.NORM.S.INV(RAND())</f>
        <v>-2.6017821529639997</v>
      </c>
      <c r="T565" s="23">
        <f ca="1">SQRT(Inputs!$B$38)*I565+SQRT(1-Inputs!$B$38)*_xlfn.NORM.S.INV(RAND())</f>
        <v>0.51313357266866821</v>
      </c>
      <c r="U565" s="23">
        <f ca="1">SQRT(Inputs!$B$38)*J565+SQRT(1-Inputs!$B$38)*_xlfn.NORM.S.INV(RAND())</f>
        <v>-1.7323490123773313</v>
      </c>
      <c r="V565" s="23">
        <f ca="1">SQRT(Inputs!$B$38)*K565+SQRT(1-Inputs!$B$38)*_xlfn.NORM.S.INV(RAND())</f>
        <v>0.53109431547479657</v>
      </c>
      <c r="W565" s="23">
        <f ca="1">SQRT(Inputs!$B$38)*L565+SQRT(1-Inputs!$B$38)*_xlfn.NORM.S.INV(RAND())</f>
        <v>0.57126507461077169</v>
      </c>
      <c r="X565" s="23">
        <f ca="1">SQRT(Inputs!$B$38)*M565+SQRT(1-Inputs!$B$38)*_xlfn.NORM.S.INV(RAND())</f>
        <v>-7.5132701292460274E-2</v>
      </c>
      <c r="Y565" s="23">
        <f ca="1">SQRT(Inputs!$B$38)*C565+SQRT(1-Inputs!$B$38)*_xlfn.NORM.S.INV(RAND())</f>
        <v>1.3657273309410711</v>
      </c>
      <c r="Z565" s="23">
        <f ca="1">SQRT(Inputs!$B$38)*D565+SQRT(1-Inputs!$B$38)*_xlfn.NORM.S.INV(RAND())</f>
        <v>-1.9741775269018453</v>
      </c>
      <c r="AA565" s="23">
        <f ca="1">SQRT(Inputs!$B$38)*E565+SQRT(1-Inputs!$B$38)*_xlfn.NORM.S.INV(RAND())</f>
        <v>-0.34931959308419264</v>
      </c>
      <c r="AB565" s="23">
        <f ca="1">SQRT(Inputs!$B$38)*F565+SQRT(1-Inputs!$B$38)*_xlfn.NORM.S.INV(RAND())</f>
        <v>-0.62487167598770421</v>
      </c>
      <c r="AC565" s="23">
        <f ca="1">SQRT(Inputs!$B$38)*G565+SQRT(1-Inputs!$B$38)*_xlfn.NORM.S.INV(RAND())</f>
        <v>-0.42096582049090303</v>
      </c>
      <c r="AD565" s="23">
        <f ca="1">SQRT(Inputs!$B$38)*H565+SQRT(1-Inputs!$B$38)*_xlfn.NORM.S.INV(RAND())</f>
        <v>-0.39660422779695748</v>
      </c>
      <c r="AE565" s="23">
        <f ca="1">SQRT(Inputs!$B$38)*I565+SQRT(1-Inputs!$B$38)*_xlfn.NORM.S.INV(RAND())</f>
        <v>1.8856362540382519</v>
      </c>
      <c r="AF565" s="23">
        <f ca="1">SQRT(Inputs!$B$38)*J565+SQRT(1-Inputs!$B$38)*_xlfn.NORM.S.INV(RAND())</f>
        <v>-1.8090324168099641</v>
      </c>
      <c r="AG565" s="23">
        <f ca="1">SQRT(Inputs!$B$38)*K565+SQRT(1-Inputs!$B$38)*_xlfn.NORM.S.INV(RAND())</f>
        <v>0.14332848445827681</v>
      </c>
      <c r="AH565" s="23">
        <f ca="1">SQRT(Inputs!$B$38)*L565+SQRT(1-Inputs!$B$38)*_xlfn.NORM.S.INV(RAND())</f>
        <v>1.1796607620595518</v>
      </c>
      <c r="AI565" s="23">
        <f ca="1">SQRT(Inputs!$B$38)*M565+SQRT(1-Inputs!$B$38)*_xlfn.NORM.S.INV(RAND())</f>
        <v>1.185706250418785</v>
      </c>
      <c r="AJ565" s="23">
        <f ca="1">SQRT(Inputs!$B$38)*C565+SQRT(1-Inputs!$B$38)*_xlfn.NORM.S.INV(RAND())</f>
        <v>-0.2633347884639029</v>
      </c>
      <c r="AK565" s="23">
        <f ca="1">SQRT(Inputs!$B$38)*D565+SQRT(1-Inputs!$B$38)*_xlfn.NORM.S.INV(RAND())</f>
        <v>0.1363386147581942</v>
      </c>
      <c r="AL565" s="23">
        <f ca="1">SQRT(Inputs!$B$38)*E565+SQRT(1-Inputs!$B$38)*_xlfn.NORM.S.INV(RAND())</f>
        <v>0.41900365734687672</v>
      </c>
      <c r="AM565" s="23">
        <f ca="1">SQRT(Inputs!$B$38)*F565+SQRT(1-Inputs!$B$38)*_xlfn.NORM.S.INV(RAND())</f>
        <v>-0.42913016625935912</v>
      </c>
      <c r="AN565" s="23">
        <f ca="1">SQRT(Inputs!$B$38)*G565+SQRT(1-Inputs!$B$38)*_xlfn.NORM.S.INV(RAND())</f>
        <v>0.12407607337135279</v>
      </c>
      <c r="AO565" s="23">
        <f ca="1">SQRT(Inputs!$B$38)*H565+SQRT(1-Inputs!$B$38)*_xlfn.NORM.S.INV(RAND())</f>
        <v>-0.44082689953573267</v>
      </c>
      <c r="AP565" s="23">
        <f ca="1">SQRT(Inputs!$B$38)*I565+SQRT(1-Inputs!$B$38)*_xlfn.NORM.S.INV(RAND())</f>
        <v>0.71498586928580576</v>
      </c>
      <c r="AQ565" s="23">
        <f ca="1">SQRT(Inputs!$B$38)*J565+SQRT(1-Inputs!$B$38)*_xlfn.NORM.S.INV(RAND())</f>
        <v>-1.6542180514652411</v>
      </c>
      <c r="AR565" s="23">
        <f ca="1">SQRT(Inputs!$B$38)*K565+SQRT(1-Inputs!$B$38)*_xlfn.NORM.S.INV(RAND())</f>
        <v>0.64330603880217962</v>
      </c>
      <c r="AS565" s="23">
        <f ca="1">SQRT(Inputs!$B$38)*L565+SQRT(1-Inputs!$B$38)*_xlfn.NORM.S.INV(RAND())</f>
        <v>0.35656555173817661</v>
      </c>
      <c r="AT565" s="23">
        <f ca="1">SQRT(Inputs!$B$38)*M565+SQRT(1-Inputs!$B$38)*_xlfn.NORM.S.INV(RAND())</f>
        <v>-0.16236418822100376</v>
      </c>
      <c r="AU565" s="15">
        <f ca="1">Inputs!$B$6*EXP($B$8-0.5*C$5^2+C$5*N565)</f>
        <v>4136.567820237874</v>
      </c>
      <c r="AV565" s="15">
        <f t="shared" ca="1" si="292"/>
        <v>4633.7854776570048</v>
      </c>
      <c r="AW565" s="15">
        <f t="shared" ca="1" si="293"/>
        <v>5188.0847737392678</v>
      </c>
      <c r="AX565" s="15">
        <f t="shared" ca="1" si="294"/>
        <v>5414.8217154797694</v>
      </c>
      <c r="AY565" s="15">
        <f t="shared" ca="1" si="295"/>
        <v>5979.9561929889696</v>
      </c>
      <c r="AZ565" s="15">
        <f t="shared" ca="1" si="296"/>
        <v>5491.6867084399637</v>
      </c>
      <c r="BA565" s="15">
        <f t="shared" ca="1" si="297"/>
        <v>7091.2037404473504</v>
      </c>
      <c r="BB565" s="15">
        <f t="shared" ca="1" si="298"/>
        <v>7298.4702085739555</v>
      </c>
      <c r="BC565" s="15">
        <f t="shared" ca="1" si="299"/>
        <v>9408.9777973614819</v>
      </c>
      <c r="BD565" s="15">
        <f t="shared" ca="1" si="300"/>
        <v>12159.546518300942</v>
      </c>
      <c r="BE565" s="15">
        <f t="shared" ca="1" si="301"/>
        <v>14798.350885041922</v>
      </c>
      <c r="BF565" s="15">
        <f ca="1">Inputs!$B$13*EXP($B$9-0.5*C$6^2+C$6*Y565)</f>
        <v>18131.78075168197</v>
      </c>
      <c r="BG565" s="15">
        <f t="shared" ca="1" si="302"/>
        <v>15475.567015916553</v>
      </c>
      <c r="BH565" s="15">
        <f t="shared" ca="1" si="303"/>
        <v>17843.93285263946</v>
      </c>
      <c r="BI565" s="15">
        <f t="shared" ca="1" si="304"/>
        <v>19840.607130360069</v>
      </c>
      <c r="BJ565" s="15">
        <f t="shared" ca="1" si="305"/>
        <v>22891.234504675282</v>
      </c>
      <c r="BK565" s="15">
        <f t="shared" ca="1" si="306"/>
        <v>26617.908096054121</v>
      </c>
      <c r="BL565" s="15">
        <f t="shared" ca="1" si="307"/>
        <v>41747.626029412299</v>
      </c>
      <c r="BM565" s="15">
        <f t="shared" ca="1" si="308"/>
        <v>40988.325840402475</v>
      </c>
      <c r="BN565" s="15">
        <f t="shared" ca="1" si="309"/>
        <v>51283.832059196524</v>
      </c>
      <c r="BO565" s="15">
        <f t="shared" ca="1" si="310"/>
        <v>72373.221102526048</v>
      </c>
      <c r="BP565" s="15">
        <f t="shared" ca="1" si="311"/>
        <v>101885.25391338102</v>
      </c>
      <c r="BQ565" s="15">
        <f ca="1">Inputs!$B$20*EXP($B$10-0.5*C$7^2+C$7*AJ565)</f>
        <v>3907.0128928653944</v>
      </c>
      <c r="BR565" s="15">
        <f t="shared" ca="1" si="312"/>
        <v>5535.893903948122</v>
      </c>
      <c r="BS565" s="15">
        <f t="shared" ca="1" si="313"/>
        <v>8550.2405544322755</v>
      </c>
      <c r="BT565" s="15">
        <f t="shared" ca="1" si="314"/>
        <v>10533.763686573086</v>
      </c>
      <c r="BU565" s="15">
        <f t="shared" ca="1" si="315"/>
        <v>15043.465356009359</v>
      </c>
      <c r="BV565" s="15">
        <f t="shared" ca="1" si="316"/>
        <v>18950.993737184697</v>
      </c>
      <c r="BW565" s="15">
        <f t="shared" ca="1" si="317"/>
        <v>30765.530893075564</v>
      </c>
      <c r="BX565" s="15">
        <f t="shared" ca="1" si="318"/>
        <v>30885.35504092347</v>
      </c>
      <c r="BY565" s="15">
        <f t="shared" ca="1" si="319"/>
        <v>48943.665325632872</v>
      </c>
      <c r="BZ565" s="15">
        <f t="shared" ca="1" si="320"/>
        <v>73327.18188471641</v>
      </c>
      <c r="CA565" s="15">
        <f t="shared" ca="1" si="321"/>
        <v>100073.04720797423</v>
      </c>
      <c r="CB565" s="15">
        <f ca="1">(AU565*DCF!C$10-DCF!C$5*MAX(AU565*DCF!C$10,0)-MAX(AU565-Inputs!$B$6,0)/Inputs!$B$10)*DCF!C$6</f>
        <v>1048.9614892667721</v>
      </c>
      <c r="CC565" s="15">
        <f ca="1">(AV565*DCF!D$10-DCF!D$5*MAX(AV565*DCF!D$10,0)-MAX(AV565-AU565,0)/Inputs!$B$10)*DCF!D$6</f>
        <v>1008.2203046616294</v>
      </c>
      <c r="CD565" s="15">
        <f ca="1">(AW565*DCF!E$10-DCF!E$5*MAX(AW565*DCF!E$10,0)-MAX(AW565-AV565,0)/Inputs!$B$10)*DCF!E$6</f>
        <v>1072.9950309562487</v>
      </c>
      <c r="CE565" s="15">
        <f ca="1">(AX565*DCF!F$10-DCF!F$5*MAX(AX565*DCF!F$10,0)-MAX(AX565-AW565,0)/Inputs!$B$10)*DCF!F$6</f>
        <v>1134.868614870546</v>
      </c>
      <c r="CF565" s="15">
        <f ca="1">(AY565*DCF!G$10-DCF!G$5*MAX(AY565*DCF!G$10,0)-MAX(AY565-AX565,0)/Inputs!$B$10)*DCF!G$6</f>
        <v>1123.48065505616</v>
      </c>
      <c r="CG565" s="15">
        <f ca="1">(AZ565*DCF!H$10-DCF!H$5*MAX(AZ565*DCF!H$10,0)-MAX(AZ565-AY565,0)/Inputs!$B$10)*DCF!H$6</f>
        <v>1066.2149135313182</v>
      </c>
      <c r="CH565" s="15">
        <f ca="1">(BA565*DCF!I$10-DCF!I$5*MAX(BA565*DCF!I$10,0)-MAX(BA565-AZ565,0)/Inputs!$B$10)*DCF!I$6</f>
        <v>1032.9274002187792</v>
      </c>
      <c r="CI565" s="15">
        <f ca="1">(BB565*DCF!J$10-DCF!J$5*MAX(BB565*DCF!J$10,0)-MAX(BB565-BA565,0)/Inputs!$B$10)*DCF!J$6</f>
        <v>1221.0266048421211</v>
      </c>
      <c r="CJ565" s="15">
        <f ca="1">(BC565*DCF!K$10-DCF!K$5*MAX(BC565*DCF!K$10,0)-MAX(BC565-BB565,0)/Inputs!$B$10)*DCF!K$6</f>
        <v>1219.2553817206581</v>
      </c>
      <c r="CK565" s="15">
        <f ca="1">(BD565*DCF!L$10-DCF!L$5*MAX(BD565*DCF!L$10,0)-MAX(BD565-BC565,0)/Inputs!$B$10)*DCF!L$6</f>
        <v>1478.1977692912369</v>
      </c>
      <c r="CL565" s="15">
        <f ca="1">(BE565*DCF!M$10-DCF!M$5*MAX(BE565*DCF!M$10,0)-MAX(BE565-BD565,0)/Inputs!$B$10)*DCF!M$6</f>
        <v>1773.0053354516483</v>
      </c>
      <c r="CM565" s="15">
        <f ca="1">(BF565*DCF!C$28-DCF!C$5*MAX(BF565*DCF!C$28,0)-MAX(BF565-Inputs!$B$13,0)/Inputs!$B$17)*DCF!C$6</f>
        <v>3976.0144890356123</v>
      </c>
      <c r="CN565" s="15">
        <f ca="1">(BG565*DCF!D$28-DCF!D$5*MAX(BG565*DCF!D$28,0)-MAX(BG565-BF565,0)/Inputs!$B$17)*DCF!D$6</f>
        <v>4557.911411730558</v>
      </c>
      <c r="CO565" s="15">
        <f ca="1">(BH565*DCF!E$28-DCF!E$5*MAX(BH565*DCF!E$28,0)-MAX(BH565-BG565,0)/Inputs!$B$17)*DCF!E$6</f>
        <v>4586.9472144706479</v>
      </c>
      <c r="CP565" s="15">
        <f ca="1">(BI565*DCF!F$28-DCF!F$5*MAX(BI565*DCF!F$28,0)-MAX(BI565-BH565,0)/Inputs!$B$17)*DCF!F$6</f>
        <v>5022.676105085372</v>
      </c>
      <c r="CQ565" s="15">
        <f ca="1">(BJ565*DCF!G$28-DCF!G$5*MAX(BJ565*DCF!G$28,0)-MAX(BJ565-BI565,0)/Inputs!$B$17)*DCF!G$6</f>
        <v>5426.2190796926161</v>
      </c>
      <c r="CR565" s="15">
        <f ca="1">(BK565*DCF!H$28-DCF!H$5*MAX(BK565*DCF!H$28,0)-MAX(BK565-BJ565,0)/Inputs!$B$17)*DCF!H$6</f>
        <v>6003.8818478925732</v>
      </c>
      <c r="CS565" s="15">
        <f ca="1">(BL565*DCF!I$28-DCF!I$5*MAX(BL565*DCF!I$28,0)-MAX(BL565-BK565,0)/Inputs!$B$17)*DCF!I$6</f>
        <v>7645.5026937990215</v>
      </c>
      <c r="CT565" s="15">
        <f ca="1">(BM565*DCF!J$28-DCF!J$5*MAX(BM565*DCF!J$28,0)-MAX(BM565-BL565,0)/Inputs!$B$17)*DCF!J$6</f>
        <v>9143.7993665509221</v>
      </c>
      <c r="CU565" s="15">
        <f ca="1">(BN565*DCF!K$28-DCF!K$5*MAX(BN565*DCF!K$28,0)-MAX(BN565-BM565,0)/Inputs!$B$17)*DCF!K$6</f>
        <v>9569.2230785407573</v>
      </c>
      <c r="CV565" s="15">
        <f ca="1">(BO565*DCF!L$28-DCF!L$5*MAX(BO565*DCF!L$28,0)-MAX(BO565-BN565,0)/Inputs!$B$17)*DCF!L$6</f>
        <v>12053.677178210273</v>
      </c>
      <c r="CW565" s="15">
        <f ca="1">(BP565*DCF!M$28-DCF!M$5*MAX(BP565*DCF!M$28,0)-MAX(BP565-BO565,0)/Inputs!$B$17)*DCF!M$6</f>
        <v>16084.932791711874</v>
      </c>
      <c r="CX565" s="15">
        <f ca="1">(BQ565*DCF!C$46-DCF!C$5*MAX(BQ565*DCF!C$46,0)-MAX(BQ565-Inputs!$B$20,0)/Inputs!$B$24)*DCF!C$6</f>
        <v>-1228.4153992138993</v>
      </c>
      <c r="CY565" s="15">
        <f ca="1">(BR565*DCF!D$46-DCF!D$5*MAX(BR565*DCF!D$46,0)-MAX(BR565-BQ565,0)/Inputs!$B$24)*DCF!D$6</f>
        <v>-1639.8779971782778</v>
      </c>
      <c r="CZ565" s="15">
        <f ca="1">(BS565*DCF!E$46-DCF!E$5*MAX(BS565*DCF!E$46,0)-MAX(BS565-BR565,0)/Inputs!$B$24)*DCF!E$6</f>
        <v>-2199.2532986174479</v>
      </c>
      <c r="DA565" s="15">
        <f ca="1">(BT565*DCF!F$46-DCF!F$5*MAX(BT565*DCF!F$46,0)-MAX(BT565-BS565,0)/Inputs!$B$24)*DCF!F$6</f>
        <v>-1489.3987475525937</v>
      </c>
      <c r="DB565" s="15">
        <f ca="1">(BU565*DCF!G$46-DCF!G$5*MAX(BU565*DCF!G$46,0)-MAX(BU565-BT565,0)/Inputs!$B$24)*DCF!G$6</f>
        <v>-2023.0069930906207</v>
      </c>
      <c r="DC565" s="15">
        <f ca="1">(BV565*DCF!H$46-DCF!H$5*MAX(BV565*DCF!H$46,0)-MAX(BV565-BU565,0)/Inputs!$B$24)*DCF!H$6</f>
        <v>-1214.2405026266213</v>
      </c>
      <c r="DD565" s="15">
        <f ca="1">(BW565*DCF!I$46-DCF!I$5*MAX(BW565*DCF!I$46,0)-MAX(BW565-BV565,0)/Inputs!$B$24)*DCF!I$6</f>
        <v>-2680.9547058186199</v>
      </c>
      <c r="DE565" s="15">
        <f ca="1">(BX565*DCF!J$46-DCF!J$5*MAX(BX565*DCF!J$46,0)-MAX(BX565-BW565,0)/Inputs!$B$24)*DCF!J$6</f>
        <v>1263.7798043000305</v>
      </c>
      <c r="DF565" s="15">
        <f ca="1">(BY565*DCF!K$46-DCF!K$5*MAX(BY565*DCF!K$46,0)-MAX(BY565-BX565,0)/Inputs!$B$24)*DCF!K$6</f>
        <v>-1627.9796304088661</v>
      </c>
      <c r="DG565" s="15">
        <f ca="1">(BZ565*DCF!L$46-DCF!L$5*MAX(BZ565*DCF!L$46,0)-MAX(BZ565-BY565,0)/Inputs!$B$24)*DCF!L$6</f>
        <v>-449.30163352812002</v>
      </c>
      <c r="DH565" s="15">
        <f ca="1">(CA565*DCF!M$46-DCF!M$5*MAX(CA565*DCF!M$46,0)-MAX(CA565-BZ565,0)/Inputs!$B$24)*DCF!M$6</f>
        <v>2253.9451289735184</v>
      </c>
      <c r="DI565" s="15">
        <f ca="1">SUM(CB565:CL565)+BE565*DCF!M$10*(1+Inputs!$B$30)*(1-Inputs!$B$33)*(1-Inputs!$B$30/Inputs!$B$31)/(Inputs!$B$29-Inputs!$B$30)*DCF!M$6</f>
        <v>54363.159700870667</v>
      </c>
      <c r="DJ565" s="15">
        <f ca="1">SUM(CM565:CW565)+BP565*DCF!M$28*(1+Inputs!$B$30)*(1-Inputs!$B$33)*(1-Inputs!$B$30/Inputs!$B$31)/(Inputs!$B$29-Inputs!$B$30)*DCF!M$6</f>
        <v>462134.79716864566</v>
      </c>
      <c r="DK565" s="15">
        <f ca="1">SUM(CX565:DH565)+CA565*DCF!M$46*(1+Inputs!$B$30)*(1-Inputs!$B$33)*(1-Inputs!$B$30/Inputs!$B$31)/(Inputs!$B$29-Inputs!$B$30)*DCF!M$6</f>
        <v>143690.08141904086</v>
      </c>
      <c r="DM565" s="15">
        <f ca="1">DI565+DJ565+DK565+Inputs!$B$34+Inputs!$B$36-Inputs!$B$35</f>
        <v>737039.0382885572</v>
      </c>
    </row>
    <row r="566" spans="1:117" x14ac:dyDescent="0.75">
      <c r="A566" s="11">
        <v>553</v>
      </c>
      <c r="C566" s="23">
        <f t="shared" ca="1" si="325"/>
        <v>0.23247397443875822</v>
      </c>
      <c r="D566" s="23">
        <f t="shared" ca="1" si="325"/>
        <v>-0.39453542624967031</v>
      </c>
      <c r="E566" s="23">
        <f t="shared" ca="1" si="325"/>
        <v>0.23382186051206344</v>
      </c>
      <c r="F566" s="23">
        <f t="shared" ca="1" si="325"/>
        <v>0.39020740751873279</v>
      </c>
      <c r="G566" s="23">
        <f t="shared" ca="1" si="325"/>
        <v>-0.4203271155905372</v>
      </c>
      <c r="H566" s="23">
        <f t="shared" ca="1" si="325"/>
        <v>-0.62993668595149677</v>
      </c>
      <c r="I566" s="23">
        <f t="shared" ca="1" si="325"/>
        <v>1.9515494806146074</v>
      </c>
      <c r="J566" s="23">
        <f t="shared" ca="1" si="325"/>
        <v>0.34574243986040815</v>
      </c>
      <c r="K566" s="23">
        <f t="shared" ca="1" si="325"/>
        <v>0.34648649478696208</v>
      </c>
      <c r="L566" s="23">
        <f t="shared" ca="1" si="325"/>
        <v>0.31588283945263845</v>
      </c>
      <c r="M566" s="23">
        <f t="shared" ca="1" si="325"/>
        <v>1.1163182086151417</v>
      </c>
      <c r="N566" s="23">
        <f ca="1">SQRT(Inputs!$B$38)*C566+SQRT(1-Inputs!$B$38)*_xlfn.NORM.S.INV(RAND())</f>
        <v>0.79213688798637771</v>
      </c>
      <c r="O566" s="23">
        <f ca="1">SQRT(Inputs!$B$38)*D566+SQRT(1-Inputs!$B$38)*_xlfn.NORM.S.INV(RAND())</f>
        <v>-1.8870495692478002</v>
      </c>
      <c r="P566" s="23">
        <f ca="1">SQRT(Inputs!$B$38)*E566+SQRT(1-Inputs!$B$38)*_xlfn.NORM.S.INV(RAND())</f>
        <v>0.12995294089973142</v>
      </c>
      <c r="Q566" s="23">
        <f ca="1">SQRT(Inputs!$B$38)*F566+SQRT(1-Inputs!$B$38)*_xlfn.NORM.S.INV(RAND())</f>
        <v>0.32913489024750581</v>
      </c>
      <c r="R566" s="23">
        <f ca="1">SQRT(Inputs!$B$38)*G566+SQRT(1-Inputs!$B$38)*_xlfn.NORM.S.INV(RAND())</f>
        <v>-1.3292702198325252</v>
      </c>
      <c r="S566" s="23">
        <f ca="1">SQRT(Inputs!$B$38)*H566+SQRT(1-Inputs!$B$38)*_xlfn.NORM.S.INV(RAND())</f>
        <v>-0.56563248831819968</v>
      </c>
      <c r="T566" s="23">
        <f ca="1">SQRT(Inputs!$B$38)*I566+SQRT(1-Inputs!$B$38)*_xlfn.NORM.S.INV(RAND())</f>
        <v>2.2635953949392564</v>
      </c>
      <c r="U566" s="23">
        <f ca="1">SQRT(Inputs!$B$38)*J566+SQRT(1-Inputs!$B$38)*_xlfn.NORM.S.INV(RAND())</f>
        <v>0.20763399553710082</v>
      </c>
      <c r="V566" s="23">
        <f ca="1">SQRT(Inputs!$B$38)*K566+SQRT(1-Inputs!$B$38)*_xlfn.NORM.S.INV(RAND())</f>
        <v>-0.31394455352264672</v>
      </c>
      <c r="W566" s="23">
        <f ca="1">SQRT(Inputs!$B$38)*L566+SQRT(1-Inputs!$B$38)*_xlfn.NORM.S.INV(RAND())</f>
        <v>1.7875714268931848</v>
      </c>
      <c r="X566" s="23">
        <f ca="1">SQRT(Inputs!$B$38)*M566+SQRT(1-Inputs!$B$38)*_xlfn.NORM.S.INV(RAND())</f>
        <v>1.0136060976461223</v>
      </c>
      <c r="Y566" s="23">
        <f ca="1">SQRT(Inputs!$B$38)*C566+SQRT(1-Inputs!$B$38)*_xlfn.NORM.S.INV(RAND())</f>
        <v>0.42047265863862437</v>
      </c>
      <c r="Z566" s="23">
        <f ca="1">SQRT(Inputs!$B$38)*D566+SQRT(1-Inputs!$B$38)*_xlfn.NORM.S.INV(RAND())</f>
        <v>0.24433175148106237</v>
      </c>
      <c r="AA566" s="23">
        <f ca="1">SQRT(Inputs!$B$38)*E566+SQRT(1-Inputs!$B$38)*_xlfn.NORM.S.INV(RAND())</f>
        <v>0.67978185156153548</v>
      </c>
      <c r="AB566" s="23">
        <f ca="1">SQRT(Inputs!$B$38)*F566+SQRT(1-Inputs!$B$38)*_xlfn.NORM.S.INV(RAND())</f>
        <v>1.951411527043013</v>
      </c>
      <c r="AC566" s="23">
        <f ca="1">SQRT(Inputs!$B$38)*G566+SQRT(1-Inputs!$B$38)*_xlfn.NORM.S.INV(RAND())</f>
        <v>-1.2587379309891491</v>
      </c>
      <c r="AD566" s="23">
        <f ca="1">SQRT(Inputs!$B$38)*H566+SQRT(1-Inputs!$B$38)*_xlfn.NORM.S.INV(RAND())</f>
        <v>-0.28439799562291379</v>
      </c>
      <c r="AE566" s="23">
        <f ca="1">SQRT(Inputs!$B$38)*I566+SQRT(1-Inputs!$B$38)*_xlfn.NORM.S.INV(RAND())</f>
        <v>2.844687804803355</v>
      </c>
      <c r="AF566" s="23">
        <f ca="1">SQRT(Inputs!$B$38)*J566+SQRT(1-Inputs!$B$38)*_xlfn.NORM.S.INV(RAND())</f>
        <v>-1.7342872890118353</v>
      </c>
      <c r="AG566" s="23">
        <f ca="1">SQRT(Inputs!$B$38)*K566+SQRT(1-Inputs!$B$38)*_xlfn.NORM.S.INV(RAND())</f>
        <v>-0.48810772742404063</v>
      </c>
      <c r="AH566" s="23">
        <f ca="1">SQRT(Inputs!$B$38)*L566+SQRT(1-Inputs!$B$38)*_xlfn.NORM.S.INV(RAND())</f>
        <v>-0.75846474024392163</v>
      </c>
      <c r="AI566" s="23">
        <f ca="1">SQRT(Inputs!$B$38)*M566+SQRT(1-Inputs!$B$38)*_xlfn.NORM.S.INV(RAND())</f>
        <v>0.84699380324397289</v>
      </c>
      <c r="AJ566" s="23">
        <f ca="1">SQRT(Inputs!$B$38)*C566+SQRT(1-Inputs!$B$38)*_xlfn.NORM.S.INV(RAND())</f>
        <v>0.66237621518857837</v>
      </c>
      <c r="AK566" s="23">
        <f ca="1">SQRT(Inputs!$B$38)*D566+SQRT(1-Inputs!$B$38)*_xlfn.NORM.S.INV(RAND())</f>
        <v>1.0458824737692602</v>
      </c>
      <c r="AL566" s="23">
        <f ca="1">SQRT(Inputs!$B$38)*E566+SQRT(1-Inputs!$B$38)*_xlfn.NORM.S.INV(RAND())</f>
        <v>0.70190674550037857</v>
      </c>
      <c r="AM566" s="23">
        <f ca="1">SQRT(Inputs!$B$38)*F566+SQRT(1-Inputs!$B$38)*_xlfn.NORM.S.INV(RAND())</f>
        <v>0.52814218791222312</v>
      </c>
      <c r="AN566" s="23">
        <f ca="1">SQRT(Inputs!$B$38)*G566+SQRT(1-Inputs!$B$38)*_xlfn.NORM.S.INV(RAND())</f>
        <v>0.53105343397495375</v>
      </c>
      <c r="AO566" s="23">
        <f ca="1">SQRT(Inputs!$B$38)*H566+SQRT(1-Inputs!$B$38)*_xlfn.NORM.S.INV(RAND())</f>
        <v>0.1696844514566897</v>
      </c>
      <c r="AP566" s="23">
        <f ca="1">SQRT(Inputs!$B$38)*I566+SQRT(1-Inputs!$B$38)*_xlfn.NORM.S.INV(RAND())</f>
        <v>2.2155406632959496</v>
      </c>
      <c r="AQ566" s="23">
        <f ca="1">SQRT(Inputs!$B$38)*J566+SQRT(1-Inputs!$B$38)*_xlfn.NORM.S.INV(RAND())</f>
        <v>-1.482307561600015</v>
      </c>
      <c r="AR566" s="23">
        <f ca="1">SQRT(Inputs!$B$38)*K566+SQRT(1-Inputs!$B$38)*_xlfn.NORM.S.INV(RAND())</f>
        <v>1.0190457338527588</v>
      </c>
      <c r="AS566" s="23">
        <f ca="1">SQRT(Inputs!$B$38)*L566+SQRT(1-Inputs!$B$38)*_xlfn.NORM.S.INV(RAND())</f>
        <v>3.3064170527706632E-2</v>
      </c>
      <c r="AT566" s="23">
        <f ca="1">SQRT(Inputs!$B$38)*M566+SQRT(1-Inputs!$B$38)*_xlfn.NORM.S.INV(RAND())</f>
        <v>0.12222557017278884</v>
      </c>
      <c r="AU566" s="15">
        <f ca="1">Inputs!$B$6*EXP($B$8-0.5*C$5^2+C$5*N566)</f>
        <v>5641.120812171891</v>
      </c>
      <c r="AV566" s="15">
        <f t="shared" ca="1" si="292"/>
        <v>5202.8625902959266</v>
      </c>
      <c r="AW566" s="15">
        <f t="shared" ca="1" si="293"/>
        <v>6456.1476380453678</v>
      </c>
      <c r="AX566" s="15">
        <f t="shared" ca="1" si="294"/>
        <v>8213.1830057955649</v>
      </c>
      <c r="AY566" s="15">
        <f t="shared" ca="1" si="295"/>
        <v>8594.0507097383033</v>
      </c>
      <c r="AZ566" s="15">
        <f t="shared" ca="1" si="296"/>
        <v>9876.043808387627</v>
      </c>
      <c r="BA566" s="15">
        <f t="shared" ca="1" si="297"/>
        <v>15316.558148727365</v>
      </c>
      <c r="BB566" s="15">
        <f t="shared" ca="1" si="298"/>
        <v>19146.316682100703</v>
      </c>
      <c r="BC566" s="15">
        <f t="shared" ca="1" si="299"/>
        <v>22749.391579157582</v>
      </c>
      <c r="BD566" s="15">
        <f t="shared" ca="1" si="300"/>
        <v>32942.186162304519</v>
      </c>
      <c r="BE566" s="15">
        <f t="shared" ca="1" si="301"/>
        <v>44270.47291329936</v>
      </c>
      <c r="BF566" s="15">
        <f ca="1">Inputs!$B$13*EXP($B$9-0.5*C$6^2+C$6*Y566)</f>
        <v>15033.359307666116</v>
      </c>
      <c r="BG566" s="15">
        <f t="shared" ca="1" si="302"/>
        <v>19147.500404113067</v>
      </c>
      <c r="BH566" s="15">
        <f t="shared" ca="1" si="303"/>
        <v>26186.849614329618</v>
      </c>
      <c r="BI566" s="15">
        <f t="shared" ca="1" si="304"/>
        <v>43287.53290914611</v>
      </c>
      <c r="BJ566" s="15">
        <f t="shared" ca="1" si="305"/>
        <v>44262.017852581899</v>
      </c>
      <c r="BK566" s="15">
        <f t="shared" ca="1" si="306"/>
        <v>52260.102069694942</v>
      </c>
      <c r="BL566" s="15">
        <f t="shared" ca="1" si="307"/>
        <v>92812.064294138952</v>
      </c>
      <c r="BM566" s="15">
        <f t="shared" ca="1" si="308"/>
        <v>91974.074963887528</v>
      </c>
      <c r="BN566" s="15">
        <f t="shared" ca="1" si="309"/>
        <v>106689.87752238617</v>
      </c>
      <c r="BO566" s="15">
        <f t="shared" ca="1" si="310"/>
        <v>120193.01898329413</v>
      </c>
      <c r="BP566" s="15">
        <f t="shared" ca="1" si="311"/>
        <v>162834.59158052786</v>
      </c>
      <c r="BQ566" s="15">
        <f ca="1">Inputs!$B$20*EXP($B$10-0.5*C$7^2+C$7*AJ566)</f>
        <v>5425.4822166802387</v>
      </c>
      <c r="BR566" s="15">
        <f t="shared" ca="1" si="312"/>
        <v>10261.917056810997</v>
      </c>
      <c r="BS566" s="15">
        <f t="shared" ca="1" si="313"/>
        <v>17191.182792066407</v>
      </c>
      <c r="BT566" s="15">
        <f t="shared" ca="1" si="314"/>
        <v>27225.289320924112</v>
      </c>
      <c r="BU566" s="15">
        <f t="shared" ca="1" si="315"/>
        <v>42904.665149344073</v>
      </c>
      <c r="BV566" s="15">
        <f t="shared" ca="1" si="316"/>
        <v>62018.985600766973</v>
      </c>
      <c r="BW566" s="15">
        <f t="shared" ca="1" si="317"/>
        <v>138320.07824788493</v>
      </c>
      <c r="BX566" s="15">
        <f t="shared" ca="1" si="318"/>
        <v>143727.79541997358</v>
      </c>
      <c r="BY566" s="15">
        <f t="shared" ca="1" si="319"/>
        <v>244740.21930853184</v>
      </c>
      <c r="BZ566" s="15">
        <f t="shared" ca="1" si="320"/>
        <v>345498.48042060097</v>
      </c>
      <c r="CA566" s="15">
        <f t="shared" ca="1" si="321"/>
        <v>495976.76972566382</v>
      </c>
      <c r="CB566" s="15">
        <f ca="1">(AU566*DCF!C$10-DCF!C$5*MAX(AU566*DCF!C$10,0)-MAX(AU566-Inputs!$B$6,0)/Inputs!$B$10)*DCF!C$6</f>
        <v>1038.2337582615189</v>
      </c>
      <c r="CC566" s="15">
        <f ca="1">(AV566*DCF!D$10-DCF!D$5*MAX(AV566*DCF!D$10,0)-MAX(AV566-AU566,0)/Inputs!$B$10)*DCF!D$6</f>
        <v>1268.1625081476011</v>
      </c>
      <c r="CD566" s="15">
        <f ca="1">(AW566*DCF!E$10-DCF!E$5*MAX(AW566*DCF!E$10,0)-MAX(AW566-AV566,0)/Inputs!$B$10)*DCF!E$6</f>
        <v>1208.3300230147338</v>
      </c>
      <c r="CE566" s="15">
        <f ca="1">(AX566*DCF!F$10-DCF!F$5*MAX(AX566*DCF!F$10,0)-MAX(AX566-AW566,0)/Inputs!$B$10)*DCF!F$6</f>
        <v>1427.3292629400705</v>
      </c>
      <c r="CF566" s="15">
        <f ca="1">(AY566*DCF!G$10-DCF!G$5*MAX(AY566*DCF!G$10,0)-MAX(AY566-AX566,0)/Inputs!$B$10)*DCF!G$6</f>
        <v>1697.507551469831</v>
      </c>
      <c r="CG566" s="15">
        <f ca="1">(AZ566*DCF!H$10-DCF!H$5*MAX(AZ566*DCF!H$10,0)-MAX(AZ566-AY566,0)/Inputs!$B$10)*DCF!H$6</f>
        <v>1689.8001318759034</v>
      </c>
      <c r="CH566" s="15">
        <f ca="1">(BA566*DCF!I$10-DCF!I$5*MAX(BA566*DCF!I$10,0)-MAX(BA566-AZ566,0)/Inputs!$B$10)*DCF!I$6</f>
        <v>1905.3414538230345</v>
      </c>
      <c r="CI566" s="15">
        <f ca="1">(BB566*DCF!J$10-DCF!J$5*MAX(BB566*DCF!J$10,0)-MAX(BB566-BA566,0)/Inputs!$B$10)*DCF!J$6</f>
        <v>2705.215571935556</v>
      </c>
      <c r="CJ566" s="15">
        <f ca="1">(BC566*DCF!K$10-DCF!K$5*MAX(BC566*DCF!K$10,0)-MAX(BC566-BB566,0)/Inputs!$B$10)*DCF!K$6</f>
        <v>3157.911050203852</v>
      </c>
      <c r="CK566" s="15">
        <f ca="1">(BD566*DCF!L$10-DCF!L$5*MAX(BD566*DCF!L$10,0)-MAX(BD566-BC566,0)/Inputs!$B$10)*DCF!L$6</f>
        <v>3650.2147254767124</v>
      </c>
      <c r="CL566" s="15">
        <f ca="1">(BE566*DCF!M$10-DCF!M$5*MAX(BE566*DCF!M$10,0)-MAX(BE566-BD566,0)/Inputs!$B$10)*DCF!M$6</f>
        <v>4893.8514303252896</v>
      </c>
      <c r="CM566" s="15">
        <f ca="1">(BF566*DCF!C$28-DCF!C$5*MAX(BF566*DCF!C$28,0)-MAX(BF566-Inputs!$B$13,0)/Inputs!$B$17)*DCF!C$6</f>
        <v>3745.9673564564187</v>
      </c>
      <c r="CN566" s="15">
        <f ca="1">(BG566*DCF!D$28-DCF!D$5*MAX(BG566*DCF!D$28,0)-MAX(BG566-BF566,0)/Inputs!$B$17)*DCF!D$6</f>
        <v>4761.6455556387082</v>
      </c>
      <c r="CO566" s="15">
        <f ca="1">(BH566*DCF!E$28-DCF!E$5*MAX(BH566*DCF!E$28,0)-MAX(BH566-BG566,0)/Inputs!$B$17)*DCF!E$6</f>
        <v>6029.2232712103514</v>
      </c>
      <c r="CP566" s="15">
        <f ca="1">(BI566*DCF!F$28-DCF!F$5*MAX(BI566*DCF!F$28,0)-MAX(BI566-BH566,0)/Inputs!$B$17)*DCF!F$6</f>
        <v>8637.9752631419269</v>
      </c>
      <c r="CQ566" s="15">
        <f ca="1">(BJ566*DCF!G$28-DCF!G$5*MAX(BJ566*DCF!G$28,0)-MAX(BJ566-BI566,0)/Inputs!$B$17)*DCF!G$6</f>
        <v>11320.217606064036</v>
      </c>
      <c r="CR566" s="15">
        <f ca="1">(BK566*DCF!H$28-DCF!H$5*MAX(BK566*DCF!H$28,0)-MAX(BK566-BJ566,0)/Inputs!$B$17)*DCF!H$6</f>
        <v>11681.821980640265</v>
      </c>
      <c r="CS566" s="15">
        <f ca="1">(BL566*DCF!I$28-DCF!I$5*MAX(BL566*DCF!I$28,0)-MAX(BL566-BK566,0)/Inputs!$B$17)*DCF!I$6</f>
        <v>16004.589008143817</v>
      </c>
      <c r="CT566" s="15">
        <f ca="1">(BM566*DCF!J$28-DCF!J$5*MAX(BM566*DCF!J$28,0)-MAX(BM566-BL566,0)/Inputs!$B$17)*DCF!J$6</f>
        <v>20517.854075536055</v>
      </c>
      <c r="CU566" s="15">
        <f ca="1">(BN566*DCF!K$28-DCF!K$5*MAX(BN566*DCF!K$28,0)-MAX(BN566-BM566,0)/Inputs!$B$17)*DCF!K$6</f>
        <v>20728.623463545468</v>
      </c>
      <c r="CV566" s="15">
        <f ca="1">(BO566*DCF!L$28-DCF!L$5*MAX(BO566*DCF!L$28,0)-MAX(BO566-BN566,0)/Inputs!$B$17)*DCF!L$6</f>
        <v>22453.127150842371</v>
      </c>
      <c r="CW566" s="15">
        <f ca="1">(BP566*DCF!M$28-DCF!M$5*MAX(BP566*DCF!M$28,0)-MAX(BP566-BO566,0)/Inputs!$B$17)*DCF!M$6</f>
        <v>26180.180108445853</v>
      </c>
      <c r="CX566" s="15">
        <f ca="1">(BQ566*DCF!C$46-DCF!C$5*MAX(BQ566*DCF!C$46,0)-MAX(BQ566-Inputs!$B$20,0)/Inputs!$B$24)*DCF!C$6</f>
        <v>-2280.472667445893</v>
      </c>
      <c r="CY566" s="15">
        <f ca="1">(BR566*DCF!D$46-DCF!D$5*MAX(BR566*DCF!D$46,0)-MAX(BR566-BQ566,0)/Inputs!$B$24)*DCF!D$6</f>
        <v>-3815.1365308280092</v>
      </c>
      <c r="CZ566" s="15">
        <f ca="1">(BS566*DCF!E$46-DCF!E$5*MAX(BS566*DCF!E$46,0)-MAX(BS566-BR566,0)/Inputs!$B$24)*DCF!E$6</f>
        <v>-4764.213090425993</v>
      </c>
      <c r="DA566" s="15">
        <f ca="1">(BT566*DCF!F$46-DCF!F$5*MAX(BT566*DCF!F$46,0)-MAX(BT566-BS566,0)/Inputs!$B$24)*DCF!F$6</f>
        <v>-5636.4530892210223</v>
      </c>
      <c r="DB566" s="15">
        <f ca="1">(BU566*DCF!G$46-DCF!G$5*MAX(BU566*DCF!G$46,0)-MAX(BU566-BT566,0)/Inputs!$B$24)*DCF!G$6</f>
        <v>-6717.4604083960985</v>
      </c>
      <c r="DC566" s="15">
        <f ca="1">(BV566*DCF!H$46-DCF!H$5*MAX(BV566*DCF!H$46,0)-MAX(BV566-BU566,0)/Inputs!$B$24)*DCF!H$6</f>
        <v>-5939.6579648951756</v>
      </c>
      <c r="DD566" s="15">
        <f ca="1">(BW566*DCF!I$46-DCF!I$5*MAX(BW566*DCF!I$46,0)-MAX(BW566-BV566,0)/Inputs!$B$24)*DCF!I$6</f>
        <v>-18708.536133550213</v>
      </c>
      <c r="DE566" s="15">
        <f ca="1">(BX566*DCF!J$46-DCF!J$5*MAX(BX566*DCF!J$46,0)-MAX(BX566-BW566,0)/Inputs!$B$24)*DCF!J$6</f>
        <v>4594.9452017849953</v>
      </c>
      <c r="DF566" s="15">
        <f ca="1">(BY566*DCF!K$46-DCF!K$5*MAX(BY566*DCF!K$46,0)-MAX(BY566-BX566,0)/Inputs!$B$24)*DCF!K$6</f>
        <v>-10764.975720184155</v>
      </c>
      <c r="DG566" s="15">
        <f ca="1">(BZ566*DCF!L$46-DCF!L$5*MAX(BZ566*DCF!L$46,0)-MAX(BZ566-BY566,0)/Inputs!$B$24)*DCF!L$6</f>
        <v>1080.7840339648942</v>
      </c>
      <c r="DH566" s="15">
        <f ca="1">(CA566*DCF!M$46-DCF!M$5*MAX(CA566*DCF!M$46,0)-MAX(CA566-BZ566,0)/Inputs!$B$24)*DCF!M$6</f>
        <v>7424.2126428903221</v>
      </c>
      <c r="DI566" s="15">
        <f ca="1">SUM(CB566:CL566)+BE566*DCF!M$10*(1+Inputs!$B$30)*(1-Inputs!$B$33)*(1-Inputs!$B$30/Inputs!$B$31)/(Inputs!$B$29-Inputs!$B$30)*DCF!M$6</f>
        <v>147847.20900158532</v>
      </c>
      <c r="DJ566" s="15">
        <f ca="1">SUM(CM566:CW566)+BP566*DCF!M$28*(1+Inputs!$B$30)*(1-Inputs!$B$33)*(1-Inputs!$B$30/Inputs!$B$31)/(Inputs!$B$29-Inputs!$B$30)*DCF!M$6</f>
        <v>756288.98701722024</v>
      </c>
      <c r="DK566" s="15">
        <f ca="1">SUM(CX566:DH566)+CA566*DCF!M$46*(1+Inputs!$B$30)*(1-Inputs!$B$33)*(1-Inputs!$B$30/Inputs!$B$31)/(Inputs!$B$29-Inputs!$B$30)*DCF!M$6</f>
        <v>721311.87447387294</v>
      </c>
      <c r="DM566" s="15">
        <f ca="1">DI566+DJ566+DK566+Inputs!$B$34+Inputs!$B$36-Inputs!$B$35</f>
        <v>1702299.0704926783</v>
      </c>
    </row>
    <row r="567" spans="1:117" x14ac:dyDescent="0.75">
      <c r="A567" s="11">
        <v>554</v>
      </c>
      <c r="C567" s="23">
        <f t="shared" ca="1" si="325"/>
        <v>0.86811708764106588</v>
      </c>
      <c r="D567" s="23">
        <f t="shared" ca="1" si="325"/>
        <v>0.27358143534820345</v>
      </c>
      <c r="E567" s="23">
        <f t="shared" ca="1" si="325"/>
        <v>-0.11522692183978625</v>
      </c>
      <c r="F567" s="23">
        <f t="shared" ca="1" si="325"/>
        <v>-0.47428501240002935</v>
      </c>
      <c r="G567" s="23">
        <f t="shared" ca="1" si="325"/>
        <v>9.7440106519044459E-2</v>
      </c>
      <c r="H567" s="23">
        <f t="shared" ca="1" si="325"/>
        <v>0.39974555987200294</v>
      </c>
      <c r="I567" s="23">
        <f t="shared" ca="1" si="325"/>
        <v>-1.6785161881812611</v>
      </c>
      <c r="J567" s="23">
        <f t="shared" ca="1" si="325"/>
        <v>-0.76163115458964992</v>
      </c>
      <c r="K567" s="23">
        <f t="shared" ca="1" si="325"/>
        <v>1.8346253277622182</v>
      </c>
      <c r="L567" s="23">
        <f t="shared" ca="1" si="325"/>
        <v>-0.53031493749264935</v>
      </c>
      <c r="M567" s="23">
        <f t="shared" ca="1" si="325"/>
        <v>-1.0198675534956776</v>
      </c>
      <c r="N567" s="23">
        <f ca="1">SQRT(Inputs!$B$38)*C567+SQRT(1-Inputs!$B$38)*_xlfn.NORM.S.INV(RAND())</f>
        <v>0.51080949493400696</v>
      </c>
      <c r="O567" s="23">
        <f ca="1">SQRT(Inputs!$B$38)*D567+SQRT(1-Inputs!$B$38)*_xlfn.NORM.S.INV(RAND())</f>
        <v>0.42766783307327277</v>
      </c>
      <c r="P567" s="23">
        <f ca="1">SQRT(Inputs!$B$38)*E567+SQRT(1-Inputs!$B$38)*_xlfn.NORM.S.INV(RAND())</f>
        <v>0.23228784065612884</v>
      </c>
      <c r="Q567" s="23">
        <f ca="1">SQRT(Inputs!$B$38)*F567+SQRT(1-Inputs!$B$38)*_xlfn.NORM.S.INV(RAND())</f>
        <v>-2.3630552205692457</v>
      </c>
      <c r="R567" s="23">
        <f ca="1">SQRT(Inputs!$B$38)*G567+SQRT(1-Inputs!$B$38)*_xlfn.NORM.S.INV(RAND())</f>
        <v>0.59637429289394717</v>
      </c>
      <c r="S567" s="23">
        <f ca="1">SQRT(Inputs!$B$38)*H567+SQRT(1-Inputs!$B$38)*_xlfn.NORM.S.INV(RAND())</f>
        <v>1.4575361694379769</v>
      </c>
      <c r="T567" s="23">
        <f ca="1">SQRT(Inputs!$B$38)*I567+SQRT(1-Inputs!$B$38)*_xlfn.NORM.S.INV(RAND())</f>
        <v>-0.74535431153652487</v>
      </c>
      <c r="U567" s="23">
        <f ca="1">SQRT(Inputs!$B$38)*J567+SQRT(1-Inputs!$B$38)*_xlfn.NORM.S.INV(RAND())</f>
        <v>0.75627203101444895</v>
      </c>
      <c r="V567" s="23">
        <f ca="1">SQRT(Inputs!$B$38)*K567+SQRT(1-Inputs!$B$38)*_xlfn.NORM.S.INV(RAND())</f>
        <v>2.0443249355963728</v>
      </c>
      <c r="W567" s="23">
        <f ca="1">SQRT(Inputs!$B$38)*L567+SQRT(1-Inputs!$B$38)*_xlfn.NORM.S.INV(RAND())</f>
        <v>1.6791574782408953</v>
      </c>
      <c r="X567" s="23">
        <f ca="1">SQRT(Inputs!$B$38)*M567+SQRT(1-Inputs!$B$38)*_xlfn.NORM.S.INV(RAND())</f>
        <v>-2.8005670478929536</v>
      </c>
      <c r="Y567" s="23">
        <f ca="1">SQRT(Inputs!$B$38)*C567+SQRT(1-Inputs!$B$38)*_xlfn.NORM.S.INV(RAND())</f>
        <v>-0.39804110535520199</v>
      </c>
      <c r="Z567" s="23">
        <f ca="1">SQRT(Inputs!$B$38)*D567+SQRT(1-Inputs!$B$38)*_xlfn.NORM.S.INV(RAND())</f>
        <v>0.60080991323125499</v>
      </c>
      <c r="AA567" s="23">
        <f ca="1">SQRT(Inputs!$B$38)*E567+SQRT(1-Inputs!$B$38)*_xlfn.NORM.S.INV(RAND())</f>
        <v>-0.95668119124566253</v>
      </c>
      <c r="AB567" s="23">
        <f ca="1">SQRT(Inputs!$B$38)*F567+SQRT(1-Inputs!$B$38)*_xlfn.NORM.S.INV(RAND())</f>
        <v>-0.19606292816782156</v>
      </c>
      <c r="AC567" s="23">
        <f ca="1">SQRT(Inputs!$B$38)*G567+SQRT(1-Inputs!$B$38)*_xlfn.NORM.S.INV(RAND())</f>
        <v>-0.45382890354783545</v>
      </c>
      <c r="AD567" s="23">
        <f ca="1">SQRT(Inputs!$B$38)*H567+SQRT(1-Inputs!$B$38)*_xlfn.NORM.S.INV(RAND())</f>
        <v>1.0555931569594665</v>
      </c>
      <c r="AE567" s="23">
        <f ca="1">SQRT(Inputs!$B$38)*I567+SQRT(1-Inputs!$B$38)*_xlfn.NORM.S.INV(RAND())</f>
        <v>-1.3248275574241315</v>
      </c>
      <c r="AF567" s="23">
        <f ca="1">SQRT(Inputs!$B$38)*J567+SQRT(1-Inputs!$B$38)*_xlfn.NORM.S.INV(RAND())</f>
        <v>0.54825194508345898</v>
      </c>
      <c r="AG567" s="23">
        <f ca="1">SQRT(Inputs!$B$38)*K567+SQRT(1-Inputs!$B$38)*_xlfn.NORM.S.INV(RAND())</f>
        <v>2.1215797336543787</v>
      </c>
      <c r="AH567" s="23">
        <f ca="1">SQRT(Inputs!$B$38)*L567+SQRT(1-Inputs!$B$38)*_xlfn.NORM.S.INV(RAND())</f>
        <v>0.39345077418320845</v>
      </c>
      <c r="AI567" s="23">
        <f ca="1">SQRT(Inputs!$B$38)*M567+SQRT(1-Inputs!$B$38)*_xlfn.NORM.S.INV(RAND())</f>
        <v>-1.1859147274208532</v>
      </c>
      <c r="AJ567" s="23">
        <f ca="1">SQRT(Inputs!$B$38)*C567+SQRT(1-Inputs!$B$38)*_xlfn.NORM.S.INV(RAND())</f>
        <v>1.7856280177513701</v>
      </c>
      <c r="AK567" s="23">
        <f ca="1">SQRT(Inputs!$B$38)*D567+SQRT(1-Inputs!$B$38)*_xlfn.NORM.S.INV(RAND())</f>
        <v>-0.76286862916745446</v>
      </c>
      <c r="AL567" s="23">
        <f ca="1">SQRT(Inputs!$B$38)*E567+SQRT(1-Inputs!$B$38)*_xlfn.NORM.S.INV(RAND())</f>
        <v>-0.24570570689467419</v>
      </c>
      <c r="AM567" s="23">
        <f ca="1">SQRT(Inputs!$B$38)*F567+SQRT(1-Inputs!$B$38)*_xlfn.NORM.S.INV(RAND())</f>
        <v>-0.11666995803376051</v>
      </c>
      <c r="AN567" s="23">
        <f ca="1">SQRT(Inputs!$B$38)*G567+SQRT(1-Inputs!$B$38)*_xlfn.NORM.S.INV(RAND())</f>
        <v>-1.6660999929069951</v>
      </c>
      <c r="AO567" s="23">
        <f ca="1">SQRT(Inputs!$B$38)*H567+SQRT(1-Inputs!$B$38)*_xlfn.NORM.S.INV(RAND())</f>
        <v>8.4128849519633592E-2</v>
      </c>
      <c r="AP567" s="23">
        <f ca="1">SQRT(Inputs!$B$38)*I567+SQRT(1-Inputs!$B$38)*_xlfn.NORM.S.INV(RAND())</f>
        <v>-0.32140300471093064</v>
      </c>
      <c r="AQ567" s="23">
        <f ca="1">SQRT(Inputs!$B$38)*J567+SQRT(1-Inputs!$B$38)*_xlfn.NORM.S.INV(RAND())</f>
        <v>0.25100282221845516</v>
      </c>
      <c r="AR567" s="23">
        <f ca="1">SQRT(Inputs!$B$38)*K567+SQRT(1-Inputs!$B$38)*_xlfn.NORM.S.INV(RAND())</f>
        <v>4.2325796264694904E-2</v>
      </c>
      <c r="AS567" s="23">
        <f ca="1">SQRT(Inputs!$B$38)*L567+SQRT(1-Inputs!$B$38)*_xlfn.NORM.S.INV(RAND())</f>
        <v>0.50343224208983606</v>
      </c>
      <c r="AT567" s="23">
        <f ca="1">SQRT(Inputs!$B$38)*M567+SQRT(1-Inputs!$B$38)*_xlfn.NORM.S.INV(RAND())</f>
        <v>0.72198895121344298</v>
      </c>
      <c r="AU567" s="15">
        <f ca="1">Inputs!$B$6*EXP($B$8-0.5*C$5^2+C$5*N567)</f>
        <v>5389.9895225316523</v>
      </c>
      <c r="AV567" s="15">
        <f t="shared" ca="1" si="292"/>
        <v>6986.6918951482994</v>
      </c>
      <c r="AW567" s="15">
        <f t="shared" ca="1" si="293"/>
        <v>8790.170063400783</v>
      </c>
      <c r="AX567" s="15">
        <f t="shared" ca="1" si="294"/>
        <v>7988.4655782059635</v>
      </c>
      <c r="AY567" s="15">
        <f t="shared" ca="1" si="295"/>
        <v>10466.926212058141</v>
      </c>
      <c r="AZ567" s="15">
        <f t="shared" ca="1" si="296"/>
        <v>15030.06283231759</v>
      </c>
      <c r="BA567" s="15">
        <f t="shared" ca="1" si="297"/>
        <v>17012.682397570046</v>
      </c>
      <c r="BB567" s="15">
        <f t="shared" ca="1" si="298"/>
        <v>22468.241532070424</v>
      </c>
      <c r="BC567" s="15">
        <f t="shared" ca="1" si="299"/>
        <v>33521.07551124585</v>
      </c>
      <c r="BD567" s="15">
        <f t="shared" ca="1" si="300"/>
        <v>48050.36400398337</v>
      </c>
      <c r="BE567" s="15">
        <f t="shared" ca="1" si="301"/>
        <v>45623.249989340889</v>
      </c>
      <c r="BF567" s="15">
        <f ca="1">Inputs!$B$13*EXP($B$9-0.5*C$6^2+C$6*Y567)</f>
        <v>12781.556359131224</v>
      </c>
      <c r="BG567" s="15">
        <f t="shared" ca="1" si="302"/>
        <v>17360.995772773913</v>
      </c>
      <c r="BH567" s="15">
        <f t="shared" ca="1" si="303"/>
        <v>18099.634596603464</v>
      </c>
      <c r="BI567" s="15">
        <f t="shared" ca="1" si="304"/>
        <v>21498.021682928545</v>
      </c>
      <c r="BJ567" s="15">
        <f t="shared" ca="1" si="305"/>
        <v>24686.269820805075</v>
      </c>
      <c r="BK567" s="15">
        <f t="shared" ca="1" si="306"/>
        <v>34980.274778759485</v>
      </c>
      <c r="BL567" s="15">
        <f t="shared" ca="1" si="307"/>
        <v>36190.383357199666</v>
      </c>
      <c r="BM567" s="15">
        <f t="shared" ca="1" si="308"/>
        <v>47621.191874718483</v>
      </c>
      <c r="BN567" s="15">
        <f t="shared" ca="1" si="309"/>
        <v>75522.571345302524</v>
      </c>
      <c r="BO567" s="15">
        <f t="shared" ca="1" si="310"/>
        <v>97271.219645890349</v>
      </c>
      <c r="BP567" s="15">
        <f t="shared" ca="1" si="311"/>
        <v>104670.56566489067</v>
      </c>
      <c r="BQ567" s="15">
        <f ca="1">Inputs!$B$20*EXP($B$10-0.5*C$7^2+C$7*AJ567)</f>
        <v>8080.9121198353632</v>
      </c>
      <c r="BR567" s="15">
        <f t="shared" ca="1" si="312"/>
        <v>8605.6110895675283</v>
      </c>
      <c r="BS567" s="15">
        <f t="shared" ca="1" si="313"/>
        <v>10981.525313858592</v>
      </c>
      <c r="BT567" s="15">
        <f t="shared" ca="1" si="314"/>
        <v>14684.742071233532</v>
      </c>
      <c r="BU567" s="15">
        <f t="shared" ca="1" si="315"/>
        <v>13599.028571470095</v>
      </c>
      <c r="BV567" s="15">
        <f t="shared" ca="1" si="316"/>
        <v>19282.207915837786</v>
      </c>
      <c r="BW567" s="15">
        <f t="shared" ca="1" si="317"/>
        <v>25137.743678245846</v>
      </c>
      <c r="BX567" s="15">
        <f t="shared" ca="1" si="318"/>
        <v>36973.636558762679</v>
      </c>
      <c r="BY567" s="15">
        <f t="shared" ca="1" si="319"/>
        <v>52227.573332932428</v>
      </c>
      <c r="BZ567" s="15">
        <f t="shared" ca="1" si="320"/>
        <v>80388.494790703349</v>
      </c>
      <c r="CA567" s="15">
        <f t="shared" ca="1" si="321"/>
        <v>128379.45082044588</v>
      </c>
      <c r="CB567" s="15">
        <f ca="1">(AU567*DCF!C$10-DCF!C$5*MAX(AU567*DCF!C$10,0)-MAX(AU567-Inputs!$B$6,0)/Inputs!$B$10)*DCF!C$6</f>
        <v>1040.0243691185019</v>
      </c>
      <c r="CC567" s="15">
        <f ca="1">(AV567*DCF!D$10-DCF!D$5*MAX(AV567*DCF!D$10,0)-MAX(AV567-AU567,0)/Inputs!$B$10)*DCF!D$6</f>
        <v>1313.6447312656678</v>
      </c>
      <c r="CD567" s="15">
        <f ca="1">(AW567*DCF!E$10-DCF!E$5*MAX(AW567*DCF!E$10,0)-MAX(AW567-AV567,0)/Inputs!$B$10)*DCF!E$6</f>
        <v>1623.2923713620303</v>
      </c>
      <c r="CE567" s="15">
        <f ca="1">(AX567*DCF!F$10-DCF!F$5*MAX(AX567*DCF!F$10,0)-MAX(AX567-AW567,0)/Inputs!$B$10)*DCF!F$6</f>
        <v>1743.8693046387341</v>
      </c>
      <c r="CF567" s="15">
        <f ca="1">(AY567*DCF!G$10-DCF!G$5*MAX(AY567*DCF!G$10,0)-MAX(AY567-AX567,0)/Inputs!$B$10)*DCF!G$6</f>
        <v>1680.2009257686022</v>
      </c>
      <c r="CG567" s="15">
        <f ca="1">(AZ567*DCF!H$10-DCF!H$5*MAX(AZ567*DCF!H$10,0)-MAX(AZ567-AY567,0)/Inputs!$B$10)*DCF!H$6</f>
        <v>2107.830767719277</v>
      </c>
      <c r="CH567" s="15">
        <f ca="1">(BA567*DCF!I$10-DCF!I$5*MAX(BA567*DCF!I$10,0)-MAX(BA567-AZ567,0)/Inputs!$B$10)*DCF!I$6</f>
        <v>2782.3773760771574</v>
      </c>
      <c r="CI567" s="15">
        <f ca="1">(BB567*DCF!J$10-DCF!J$5*MAX(BB567*DCF!J$10,0)-MAX(BB567-BA567,0)/Inputs!$B$10)*DCF!J$6</f>
        <v>3028.9022940761051</v>
      </c>
      <c r="CJ567" s="15">
        <f ca="1">(BC567*DCF!K$10-DCF!K$5*MAX(BC567*DCF!K$10,0)-MAX(BC567-BB567,0)/Inputs!$B$10)*DCF!K$6</f>
        <v>3849.1263037021081</v>
      </c>
      <c r="CK567" s="15">
        <f ca="1">(BD567*DCF!L$10-DCF!L$5*MAX(BD567*DCF!L$10,0)-MAX(BD567-BC567,0)/Inputs!$B$10)*DCF!L$6</f>
        <v>5368.0363641498079</v>
      </c>
      <c r="CL567" s="15">
        <f ca="1">(BE567*DCF!M$10-DCF!M$5*MAX(BE567*DCF!M$10,0)-MAX(BE567-BD567,0)/Inputs!$B$10)*DCF!M$6</f>
        <v>6438.0306667345121</v>
      </c>
      <c r="CM567" s="15">
        <f ca="1">(BF567*DCF!C$28-DCF!C$5*MAX(BF567*DCF!C$28,0)-MAX(BF567-Inputs!$B$13,0)/Inputs!$B$17)*DCF!C$6</f>
        <v>3578.7787345069078</v>
      </c>
      <c r="CN567" s="15">
        <f ca="1">(BG567*DCF!D$28-DCF!D$5*MAX(BG567*DCF!D$28,0)-MAX(BG567-BF567,0)/Inputs!$B$17)*DCF!D$6</f>
        <v>4136.2092732949122</v>
      </c>
      <c r="CO567" s="15">
        <f ca="1">(BH567*DCF!E$28-DCF!E$5*MAX(BH567*DCF!E$28,0)-MAX(BH567-BG567,0)/Inputs!$B$17)*DCF!E$6</f>
        <v>4980.5632629036618</v>
      </c>
      <c r="CP567" s="15">
        <f ca="1">(BI567*DCF!F$28-DCF!F$5*MAX(BI567*DCF!F$28,0)-MAX(BI567-BH567,0)/Inputs!$B$17)*DCF!F$6</f>
        <v>5217.4165258114253</v>
      </c>
      <c r="CQ567" s="15">
        <f ca="1">(BJ567*DCF!G$28-DCF!G$5*MAX(BJ567*DCF!G$28,0)-MAX(BJ567-BI567,0)/Inputs!$B$17)*DCF!G$6</f>
        <v>5868.8081584523188</v>
      </c>
      <c r="CR567" s="15">
        <f ca="1">(BK567*DCF!H$28-DCF!H$5*MAX(BK567*DCF!H$28,0)-MAX(BK567-BJ567,0)/Inputs!$B$17)*DCF!H$6</f>
        <v>7051.6083965159778</v>
      </c>
      <c r="CS567" s="15">
        <f ca="1">(BL567*DCF!I$28-DCF!I$5*MAX(BL567*DCF!I$28,0)-MAX(BL567-BK567,0)/Inputs!$B$17)*DCF!I$6</f>
        <v>8336.5908806044481</v>
      </c>
      <c r="CT567" s="15">
        <f ca="1">(BM567*DCF!J$28-DCF!J$5*MAX(BM567*DCF!J$28,0)-MAX(BM567-BL567,0)/Inputs!$B$17)*DCF!J$6</f>
        <v>9107.8472960596337</v>
      </c>
      <c r="CU567" s="15">
        <f ca="1">(BN567*DCF!K$28-DCF!K$5*MAX(BN567*DCF!K$28,0)-MAX(BN567-BM567,0)/Inputs!$B$17)*DCF!K$6</f>
        <v>12531.553440710672</v>
      </c>
      <c r="CV567" s="15">
        <f ca="1">(BO567*DCF!L$28-DCF!L$5*MAX(BO567*DCF!L$28,0)-MAX(BO567-BN567,0)/Inputs!$B$17)*DCF!L$6</f>
        <v>16946.754209188308</v>
      </c>
      <c r="CW567" s="15">
        <f ca="1">(BP567*DCF!M$28-DCF!M$5*MAX(BP567*DCF!M$28,0)-MAX(BP567-BO567,0)/Inputs!$B$17)*DCF!M$6</f>
        <v>18920.387930328456</v>
      </c>
      <c r="CX567" s="15">
        <f ca="1">(BQ567*DCF!C$46-DCF!C$5*MAX(BQ567*DCF!C$46,0)-MAX(BQ567-Inputs!$B$20,0)/Inputs!$B$24)*DCF!C$6</f>
        <v>-4120.2624386850084</v>
      </c>
      <c r="CY567" s="15">
        <f ca="1">(BR567*DCF!D$46-DCF!D$5*MAX(BR567*DCF!D$46,0)-MAX(BR567-BQ567,0)/Inputs!$B$24)*DCF!D$6</f>
        <v>-1692.6618225321704</v>
      </c>
      <c r="CZ567" s="15">
        <f ca="1">(BS567*DCF!E$46-DCF!E$5*MAX(BS567*DCF!E$46,0)-MAX(BS567-BR567,0)/Inputs!$B$24)*DCF!E$6</f>
        <v>-2235.1044679653569</v>
      </c>
      <c r="DA567" s="15">
        <f ca="1">(BT567*DCF!F$46-DCF!F$5*MAX(BT567*DCF!F$46,0)-MAX(BT567-BS567,0)/Inputs!$B$24)*DCF!F$6</f>
        <v>-2417.8940506211757</v>
      </c>
      <c r="DB567" s="15">
        <f ca="1">(BU567*DCF!G$46-DCF!G$5*MAX(BU567*DCF!G$46,0)-MAX(BU567-BT567,0)/Inputs!$B$24)*DCF!G$6</f>
        <v>-457.44445274450436</v>
      </c>
      <c r="DC567" s="15">
        <f ca="1">(BV567*DCF!H$46-DCF!H$5*MAX(BV567*DCF!H$46,0)-MAX(BV567-BU567,0)/Inputs!$B$24)*DCF!H$6</f>
        <v>-1766.0131598446878</v>
      </c>
      <c r="DD567" s="15">
        <f ca="1">(BW567*DCF!I$46-DCF!I$5*MAX(BW567*DCF!I$46,0)-MAX(BW567-BV567,0)/Inputs!$B$24)*DCF!I$6</f>
        <v>-1100.3318598617507</v>
      </c>
      <c r="DE567" s="15">
        <f ca="1">(BX567*DCF!J$46-DCF!J$5*MAX(BX567*DCF!J$46,0)-MAX(BX567-BW567,0)/Inputs!$B$24)*DCF!J$6</f>
        <v>-1587.7436415443071</v>
      </c>
      <c r="DF567" s="15">
        <f ca="1">(BY567*DCF!K$46-DCF!K$5*MAX(BY567*DCF!K$46,0)-MAX(BY567-BX567,0)/Inputs!$B$24)*DCF!K$6</f>
        <v>-753.395056203997</v>
      </c>
      <c r="DG567" s="15">
        <f ca="1">(BZ567*DCF!L$46-DCF!L$5*MAX(BZ567*DCF!L$46,0)-MAX(BZ567-BY567,0)/Inputs!$B$24)*DCF!L$6</f>
        <v>-816.02500534044623</v>
      </c>
      <c r="DH567" s="15">
        <f ca="1">(CA567*DCF!M$46-DCF!M$5*MAX(CA567*DCF!M$46,0)-MAX(CA567-BZ567,0)/Inputs!$B$24)*DCF!M$6</f>
        <v>31.638152819657734</v>
      </c>
      <c r="DI567" s="15">
        <f ca="1">SUM(CB567:CL567)+BE567*DCF!M$10*(1+Inputs!$B$30)*(1-Inputs!$B$33)*(1-Inputs!$B$30/Inputs!$B$31)/(Inputs!$B$29-Inputs!$B$30)*DCF!M$6</f>
        <v>157945.44349997223</v>
      </c>
      <c r="DJ567" s="15">
        <f ca="1">SUM(CM567:CW567)+BP567*DCF!M$28*(1+Inputs!$B$30)*(1-Inputs!$B$33)*(1-Inputs!$B$30/Inputs!$B$31)/(Inputs!$B$29-Inputs!$B$30)*DCF!M$6</f>
        <v>485075.94260215032</v>
      </c>
      <c r="DK567" s="15">
        <f ca="1">SUM(CX567:DH567)+CA567*DCF!M$46*(1+Inputs!$B$30)*(1-Inputs!$B$33)*(1-Inputs!$B$30/Inputs!$B$31)/(Inputs!$B$29-Inputs!$B$30)*DCF!M$6</f>
        <v>181574.6006840262</v>
      </c>
      <c r="DM567" s="15">
        <f ca="1">DI567+DJ567+DK567+Inputs!$B$34+Inputs!$B$36-Inputs!$B$35</f>
        <v>901446.98678614874</v>
      </c>
    </row>
    <row r="568" spans="1:117" x14ac:dyDescent="0.75">
      <c r="A568" s="11">
        <v>555</v>
      </c>
      <c r="C568" s="23">
        <f t="shared" ca="1" si="325"/>
        <v>-0.72795820415060342</v>
      </c>
      <c r="D568" s="23">
        <f t="shared" ca="1" si="325"/>
        <v>-0.79513636533343235</v>
      </c>
      <c r="E568" s="23">
        <f t="shared" ca="1" si="325"/>
        <v>0.23059469195581975</v>
      </c>
      <c r="F568" s="23">
        <f t="shared" ca="1" si="325"/>
        <v>-1.3249300477431289</v>
      </c>
      <c r="G568" s="23">
        <f t="shared" ca="1" si="325"/>
        <v>1.9691533968886492</v>
      </c>
      <c r="H568" s="23">
        <f t="shared" ca="1" si="325"/>
        <v>-0.13289203551863751</v>
      </c>
      <c r="I568" s="23">
        <f t="shared" ca="1" si="325"/>
        <v>-0.12102527774067881</v>
      </c>
      <c r="J568" s="23">
        <f t="shared" ca="1" si="325"/>
        <v>0.15796937218531593</v>
      </c>
      <c r="K568" s="23">
        <f t="shared" ca="1" si="325"/>
        <v>1.7010771691889301</v>
      </c>
      <c r="L568" s="23">
        <f t="shared" ca="1" si="325"/>
        <v>-1.5979992737050648</v>
      </c>
      <c r="M568" s="23">
        <f t="shared" ca="1" si="325"/>
        <v>0.76910080963973282</v>
      </c>
      <c r="N568" s="23">
        <f ca="1">SQRT(Inputs!$B$38)*C568+SQRT(1-Inputs!$B$38)*_xlfn.NORM.S.INV(RAND())</f>
        <v>3.1004239000651579E-2</v>
      </c>
      <c r="O568" s="23">
        <f ca="1">SQRT(Inputs!$B$38)*D568+SQRT(1-Inputs!$B$38)*_xlfn.NORM.S.INV(RAND())</f>
        <v>-1.55631678985987</v>
      </c>
      <c r="P568" s="23">
        <f ca="1">SQRT(Inputs!$B$38)*E568+SQRT(1-Inputs!$B$38)*_xlfn.NORM.S.INV(RAND())</f>
        <v>-0.28165103600534469</v>
      </c>
      <c r="Q568" s="23">
        <f ca="1">SQRT(Inputs!$B$38)*F568+SQRT(1-Inputs!$B$38)*_xlfn.NORM.S.INV(RAND())</f>
        <v>-0.62916868889296196</v>
      </c>
      <c r="R568" s="23">
        <f ca="1">SQRT(Inputs!$B$38)*G568+SQRT(1-Inputs!$B$38)*_xlfn.NORM.S.INV(RAND())</f>
        <v>0.8796468789959131</v>
      </c>
      <c r="S568" s="23">
        <f ca="1">SQRT(Inputs!$B$38)*H568+SQRT(1-Inputs!$B$38)*_xlfn.NORM.S.INV(RAND())</f>
        <v>-1.5276931430323013</v>
      </c>
      <c r="T568" s="23">
        <f ca="1">SQRT(Inputs!$B$38)*I568+SQRT(1-Inputs!$B$38)*_xlfn.NORM.S.INV(RAND())</f>
        <v>0.576547542659545</v>
      </c>
      <c r="U568" s="23">
        <f ca="1">SQRT(Inputs!$B$38)*J568+SQRT(1-Inputs!$B$38)*_xlfn.NORM.S.INV(RAND())</f>
        <v>-0.54044285896984012</v>
      </c>
      <c r="V568" s="23">
        <f ca="1">SQRT(Inputs!$B$38)*K568+SQRT(1-Inputs!$B$38)*_xlfn.NORM.S.INV(RAND())</f>
        <v>1.5661650778405223</v>
      </c>
      <c r="W568" s="23">
        <f ca="1">SQRT(Inputs!$B$38)*L568+SQRT(1-Inputs!$B$38)*_xlfn.NORM.S.INV(RAND())</f>
        <v>-0.74065997427515839</v>
      </c>
      <c r="X568" s="23">
        <f ca="1">SQRT(Inputs!$B$38)*M568+SQRT(1-Inputs!$B$38)*_xlfn.NORM.S.INV(RAND())</f>
        <v>0.42161566411208362</v>
      </c>
      <c r="Y568" s="23">
        <f ca="1">SQRT(Inputs!$B$38)*C568+SQRT(1-Inputs!$B$38)*_xlfn.NORM.S.INV(RAND())</f>
        <v>0.92779315160044074</v>
      </c>
      <c r="Z568" s="23">
        <f ca="1">SQRT(Inputs!$B$38)*D568+SQRT(1-Inputs!$B$38)*_xlfn.NORM.S.INV(RAND())</f>
        <v>0.42491862138401043</v>
      </c>
      <c r="AA568" s="23">
        <f ca="1">SQRT(Inputs!$B$38)*E568+SQRT(1-Inputs!$B$38)*_xlfn.NORM.S.INV(RAND())</f>
        <v>0.57472119446674763</v>
      </c>
      <c r="AB568" s="23">
        <f ca="1">SQRT(Inputs!$B$38)*F568+SQRT(1-Inputs!$B$38)*_xlfn.NORM.S.INV(RAND())</f>
        <v>0.73556251503080206</v>
      </c>
      <c r="AC568" s="23">
        <f ca="1">SQRT(Inputs!$B$38)*G568+SQRT(1-Inputs!$B$38)*_xlfn.NORM.S.INV(RAND())</f>
        <v>1.8502227962940436</v>
      </c>
      <c r="AD568" s="23">
        <f ca="1">SQRT(Inputs!$B$38)*H568+SQRT(1-Inputs!$B$38)*_xlfn.NORM.S.INV(RAND())</f>
        <v>1.5440910620508794</v>
      </c>
      <c r="AE568" s="23">
        <f ca="1">SQRT(Inputs!$B$38)*I568+SQRT(1-Inputs!$B$38)*_xlfn.NORM.S.INV(RAND())</f>
        <v>-1.1097110684164901</v>
      </c>
      <c r="AF568" s="23">
        <f ca="1">SQRT(Inputs!$B$38)*J568+SQRT(1-Inputs!$B$38)*_xlfn.NORM.S.INV(RAND())</f>
        <v>0.51108546659473719</v>
      </c>
      <c r="AG568" s="23">
        <f ca="1">SQRT(Inputs!$B$38)*K568+SQRT(1-Inputs!$B$38)*_xlfn.NORM.S.INV(RAND())</f>
        <v>-0.29203680873453386</v>
      </c>
      <c r="AH568" s="23">
        <f ca="1">SQRT(Inputs!$B$38)*L568+SQRT(1-Inputs!$B$38)*_xlfn.NORM.S.INV(RAND())</f>
        <v>-2.0176760905201885</v>
      </c>
      <c r="AI568" s="23">
        <f ca="1">SQRT(Inputs!$B$38)*M568+SQRT(1-Inputs!$B$38)*_xlfn.NORM.S.INV(RAND())</f>
        <v>7.8550424023654364E-2</v>
      </c>
      <c r="AJ568" s="23">
        <f ca="1">SQRT(Inputs!$B$38)*C568+SQRT(1-Inputs!$B$38)*_xlfn.NORM.S.INV(RAND())</f>
        <v>-1.1797372817683172</v>
      </c>
      <c r="AK568" s="23">
        <f ca="1">SQRT(Inputs!$B$38)*D568+SQRT(1-Inputs!$B$38)*_xlfn.NORM.S.INV(RAND())</f>
        <v>-1.4210664678003277</v>
      </c>
      <c r="AL568" s="23">
        <f ca="1">SQRT(Inputs!$B$38)*E568+SQRT(1-Inputs!$B$38)*_xlfn.NORM.S.INV(RAND())</f>
        <v>-0.29504077136882384</v>
      </c>
      <c r="AM568" s="23">
        <f ca="1">SQRT(Inputs!$B$38)*F568+SQRT(1-Inputs!$B$38)*_xlfn.NORM.S.INV(RAND())</f>
        <v>-0.87550315514685217</v>
      </c>
      <c r="AN568" s="23">
        <f ca="1">SQRT(Inputs!$B$38)*G568+SQRT(1-Inputs!$B$38)*_xlfn.NORM.S.INV(RAND())</f>
        <v>0.18987832887348299</v>
      </c>
      <c r="AO568" s="23">
        <f ca="1">SQRT(Inputs!$B$38)*H568+SQRT(1-Inputs!$B$38)*_xlfn.NORM.S.INV(RAND())</f>
        <v>-0.1806415306277265</v>
      </c>
      <c r="AP568" s="23">
        <f ca="1">SQRT(Inputs!$B$38)*I568+SQRT(1-Inputs!$B$38)*_xlfn.NORM.S.INV(RAND())</f>
        <v>-1.2470226996912588</v>
      </c>
      <c r="AQ568" s="23">
        <f ca="1">SQRT(Inputs!$B$38)*J568+SQRT(1-Inputs!$B$38)*_xlfn.NORM.S.INV(RAND())</f>
        <v>-0.54583178438227398</v>
      </c>
      <c r="AR568" s="23">
        <f ca="1">SQRT(Inputs!$B$38)*K568+SQRT(1-Inputs!$B$38)*_xlfn.NORM.S.INV(RAND())</f>
        <v>2.3499420446357742</v>
      </c>
      <c r="AS568" s="23">
        <f ca="1">SQRT(Inputs!$B$38)*L568+SQRT(1-Inputs!$B$38)*_xlfn.NORM.S.INV(RAND())</f>
        <v>-0.22975731442506697</v>
      </c>
      <c r="AT568" s="23">
        <f ca="1">SQRT(Inputs!$B$38)*M568+SQRT(1-Inputs!$B$38)*_xlfn.NORM.S.INV(RAND())</f>
        <v>-2.9158709720842946E-2</v>
      </c>
      <c r="AU568" s="15">
        <f ca="1">Inputs!$B$6*EXP($B$8-0.5*C$5^2+C$5*N568)</f>
        <v>4987.206277340847</v>
      </c>
      <c r="AV568" s="15">
        <f t="shared" ca="1" si="292"/>
        <v>4828.9564730114544</v>
      </c>
      <c r="AW568" s="15">
        <f t="shared" ca="1" si="293"/>
        <v>5668.5683860979261</v>
      </c>
      <c r="AX568" s="15">
        <f t="shared" ca="1" si="294"/>
        <v>6397.5858147863946</v>
      </c>
      <c r="AY568" s="15">
        <f t="shared" ca="1" si="295"/>
        <v>8664.4221093594024</v>
      </c>
      <c r="AZ568" s="15">
        <f t="shared" ca="1" si="296"/>
        <v>8956.0160189603703</v>
      </c>
      <c r="BA568" s="15">
        <f t="shared" ca="1" si="297"/>
        <v>11641.566813040134</v>
      </c>
      <c r="BB568" s="15">
        <f t="shared" ca="1" si="298"/>
        <v>13501.602218038241</v>
      </c>
      <c r="BC568" s="15">
        <f t="shared" ca="1" si="299"/>
        <v>19234.839257699179</v>
      </c>
      <c r="BD568" s="15">
        <f t="shared" ca="1" si="300"/>
        <v>21987.287937465109</v>
      </c>
      <c r="BE568" s="15">
        <f t="shared" ca="1" si="301"/>
        <v>27997.343432933754</v>
      </c>
      <c r="BF568" s="15">
        <f ca="1">Inputs!$B$13*EXP($B$9-0.5*C$6^2+C$6*Y568)</f>
        <v>16623.989481525598</v>
      </c>
      <c r="BG568" s="15">
        <f t="shared" ca="1" si="302"/>
        <v>21874.730294590205</v>
      </c>
      <c r="BH568" s="15">
        <f t="shared" ca="1" si="303"/>
        <v>29399.927180044237</v>
      </c>
      <c r="BI568" s="15">
        <f t="shared" ca="1" si="304"/>
        <v>40304.239557205059</v>
      </c>
      <c r="BJ568" s="15">
        <f t="shared" ca="1" si="305"/>
        <v>64512.675170745715</v>
      </c>
      <c r="BK568" s="15">
        <f t="shared" ca="1" si="306"/>
        <v>97700.292388188624</v>
      </c>
      <c r="BL568" s="15">
        <f t="shared" ca="1" si="307"/>
        <v>103937.62452029301</v>
      </c>
      <c r="BM568" s="15">
        <f t="shared" ca="1" si="308"/>
        <v>136136.53179509877</v>
      </c>
      <c r="BN568" s="15">
        <f t="shared" ca="1" si="309"/>
        <v>161672.73903838036</v>
      </c>
      <c r="BO568" s="15">
        <f t="shared" ca="1" si="310"/>
        <v>157334.7651609795</v>
      </c>
      <c r="BP568" s="15">
        <f t="shared" ca="1" si="311"/>
        <v>195380.69024694269</v>
      </c>
      <c r="BQ568" s="15">
        <f ca="1">Inputs!$B$20*EXP($B$10-0.5*C$7^2+C$7*AJ568)</f>
        <v>2822.8330721208649</v>
      </c>
      <c r="BR568" s="15">
        <f t="shared" ca="1" si="312"/>
        <v>2439.0783181416273</v>
      </c>
      <c r="BS568" s="15">
        <f t="shared" ca="1" si="313"/>
        <v>3068.6906018783538</v>
      </c>
      <c r="BT568" s="15">
        <f t="shared" ca="1" si="314"/>
        <v>3362.817619831399</v>
      </c>
      <c r="BU568" s="15">
        <f t="shared" ca="1" si="315"/>
        <v>4879.5811016142125</v>
      </c>
      <c r="BV568" s="15">
        <f t="shared" ca="1" si="316"/>
        <v>6518.1554683618169</v>
      </c>
      <c r="BW568" s="15">
        <f t="shared" ca="1" si="317"/>
        <v>6985.7500999056665</v>
      </c>
      <c r="BX568" s="15">
        <f t="shared" ca="1" si="318"/>
        <v>8757.9541613537822</v>
      </c>
      <c r="BY568" s="15">
        <f t="shared" ca="1" si="319"/>
        <v>19237.698523768267</v>
      </c>
      <c r="BZ568" s="15">
        <f t="shared" ca="1" si="320"/>
        <v>25876.811720438829</v>
      </c>
      <c r="CA568" s="15">
        <f t="shared" ca="1" si="321"/>
        <v>36161.210336179807</v>
      </c>
      <c r="CB568" s="15">
        <f ca="1">(AU568*DCF!C$10-DCF!C$5*MAX(AU568*DCF!C$10,0)-MAX(AU568-Inputs!$B$6,0)/Inputs!$B$10)*DCF!C$6</f>
        <v>1042.8962854491292</v>
      </c>
      <c r="CC568" s="15">
        <f ca="1">(AV568*DCF!D$10-DCF!D$5*MAX(AV568*DCF!D$10,0)-MAX(AV568-AU568,0)/Inputs!$B$10)*DCF!D$6</f>
        <v>1177.0254251903061</v>
      </c>
      <c r="CD568" s="15">
        <f ca="1">(AW568*DCF!E$10-DCF!E$5*MAX(AW568*DCF!E$10,0)-MAX(AW568-AV568,0)/Inputs!$B$10)*DCF!E$6</f>
        <v>1119.6668317710896</v>
      </c>
      <c r="CE568" s="15">
        <f ca="1">(AX568*DCF!F$10-DCF!F$5*MAX(AX568*DCF!F$10,0)-MAX(AX568-AW568,0)/Inputs!$B$10)*DCF!F$6</f>
        <v>1244.8923351944097</v>
      </c>
      <c r="CF568" s="15">
        <f ca="1">(AY568*DCF!G$10-DCF!G$5*MAX(AY568*DCF!G$10,0)-MAX(AY568-AX568,0)/Inputs!$B$10)*DCF!G$6</f>
        <v>1349.4911087289931</v>
      </c>
      <c r="CG568" s="15">
        <f ca="1">(AZ568*DCF!H$10-DCF!H$5*MAX(AZ568*DCF!H$10,0)-MAX(AZ568-AY568,0)/Inputs!$B$10)*DCF!H$6</f>
        <v>1687.0392079080063</v>
      </c>
      <c r="CH568" s="15">
        <f ca="1">(BA568*DCF!I$10-DCF!I$5*MAX(BA568*DCF!I$10,0)-MAX(BA568-AZ568,0)/Inputs!$B$10)*DCF!I$6</f>
        <v>1685.9651476674837</v>
      </c>
      <c r="CI568" s="15">
        <f ca="1">(BB568*DCF!J$10-DCF!J$5*MAX(BB568*DCF!J$10,0)-MAX(BB568-BA568,0)/Inputs!$B$10)*DCF!J$6</f>
        <v>2035.0485540075094</v>
      </c>
      <c r="CJ568" s="15">
        <f ca="1">(BC568*DCF!K$10-DCF!K$5*MAX(BC568*DCF!K$10,0)-MAX(BC568-BB568,0)/Inputs!$B$10)*DCF!K$6</f>
        <v>2293.9342975441068</v>
      </c>
      <c r="CK568" s="15">
        <f ca="1">(BD568*DCF!L$10-DCF!L$5*MAX(BD568*DCF!L$10,0)-MAX(BD568-BC568,0)/Inputs!$B$10)*DCF!L$6</f>
        <v>2960.1649501961992</v>
      </c>
      <c r="CL568" s="15">
        <f ca="1">(BE568*DCF!M$10-DCF!M$5*MAX(BE568*DCF!M$10,0)-MAX(BE568-BD568,0)/Inputs!$B$10)*DCF!M$6</f>
        <v>3232.8219315113256</v>
      </c>
      <c r="CM568" s="15">
        <f ca="1">(BF568*DCF!C$28-DCF!C$5*MAX(BF568*DCF!C$28,0)-MAX(BF568-Inputs!$B$13,0)/Inputs!$B$17)*DCF!C$6</f>
        <v>3864.0661745487864</v>
      </c>
      <c r="CN568" s="15">
        <f ca="1">(BG568*DCF!D$28-DCF!D$5*MAX(BG568*DCF!D$28,0)-MAX(BG568-BF568,0)/Inputs!$B$17)*DCF!D$6</f>
        <v>5322.3888264740172</v>
      </c>
      <c r="CO568" s="15">
        <f ca="1">(BH568*DCF!E$28-DCF!E$5*MAX(BH568*DCF!E$28,0)-MAX(BH568-BG568,0)/Inputs!$B$17)*DCF!E$6</f>
        <v>6843.4701621028453</v>
      </c>
      <c r="CP568" s="15">
        <f ca="1">(BI568*DCF!F$28-DCF!F$5*MAX(BI568*DCF!F$28,0)-MAX(BI568-BH568,0)/Inputs!$B$17)*DCF!F$6</f>
        <v>8956.2369672826444</v>
      </c>
      <c r="CQ568" s="15">
        <f ca="1">(BJ568*DCF!G$28-DCF!G$5*MAX(BJ568*DCF!G$28,0)-MAX(BJ568-BI568,0)/Inputs!$B$17)*DCF!G$6</f>
        <v>12666.683309251506</v>
      </c>
      <c r="CR568" s="15">
        <f ca="1">(BK568*DCF!H$28-DCF!H$5*MAX(BK568*DCF!H$28,0)-MAX(BK568-BJ568,0)/Inputs!$B$17)*DCF!H$6</f>
        <v>19005.935855160689</v>
      </c>
      <c r="CS568" s="15">
        <f ca="1">(BL568*DCF!I$28-DCF!I$5*MAX(BL568*DCF!I$28,0)-MAX(BL568-BK568,0)/Inputs!$B$17)*DCF!I$6</f>
        <v>23545.999694425078</v>
      </c>
      <c r="CT568" s="15">
        <f ca="1">(BM568*DCF!J$28-DCF!J$5*MAX(BM568*DCF!J$28,0)-MAX(BM568-BL568,0)/Inputs!$B$17)*DCF!J$6</f>
        <v>26100.436081200634</v>
      </c>
      <c r="CU568" s="15">
        <f ca="1">(BN568*DCF!K$28-DCF!K$5*MAX(BN568*DCF!K$28,0)-MAX(BN568-BM568,0)/Inputs!$B$17)*DCF!K$6</f>
        <v>31014.726471260692</v>
      </c>
      <c r="CV568" s="15">
        <f ca="1">(BO568*DCF!L$28-DCF!L$5*MAX(BO568*DCF!L$28,0)-MAX(BO568-BN568,0)/Inputs!$B$17)*DCF!L$6</f>
        <v>31391.58808643981</v>
      </c>
      <c r="CW568" s="15">
        <f ca="1">(BP568*DCF!M$28-DCF!M$5*MAX(BP568*DCF!M$28,0)-MAX(BP568-BO568,0)/Inputs!$B$17)*DCF!M$6</f>
        <v>32784.121707270751</v>
      </c>
      <c r="CX568" s="15">
        <f ca="1">(BQ568*DCF!C$46-DCF!C$5*MAX(BQ568*DCF!C$46,0)-MAX(BQ568-Inputs!$B$20,0)/Inputs!$B$24)*DCF!C$6</f>
        <v>-651.92449702560384</v>
      </c>
      <c r="CY568" s="15">
        <f ca="1">(BR568*DCF!D$46-DCF!D$5*MAX(BR568*DCF!D$46,0)-MAX(BR568-BQ568,0)/Inputs!$B$24)*DCF!D$6</f>
        <v>-416.29378886511779</v>
      </c>
      <c r="CZ568" s="15">
        <f ca="1">(BS568*DCF!E$46-DCF!E$5*MAX(BS568*DCF!E$46,0)-MAX(BS568-BR568,0)/Inputs!$B$24)*DCF!E$6</f>
        <v>-611.05383596031561</v>
      </c>
      <c r="DA568" s="15">
        <f ca="1">(BT568*DCF!F$46-DCF!F$5*MAX(BT568*DCF!F$46,0)-MAX(BT568-BS568,0)/Inputs!$B$24)*DCF!F$6</f>
        <v>-352.00258573201609</v>
      </c>
      <c r="DB568" s="15">
        <f ca="1">(BU568*DCF!G$46-DCF!G$5*MAX(BU568*DCF!G$46,0)-MAX(BU568-BT568,0)/Inputs!$B$24)*DCF!G$6</f>
        <v>-674.34873506768918</v>
      </c>
      <c r="DC568" s="15">
        <f ca="1">(BV568*DCF!H$46-DCF!H$5*MAX(BV568*DCF!H$46,0)-MAX(BV568-BU568,0)/Inputs!$B$24)*DCF!H$6</f>
        <v>-509.17694475510217</v>
      </c>
      <c r="DD568" s="15">
        <f ca="1">(BW568*DCF!I$46-DCF!I$5*MAX(BW568*DCF!I$46,0)-MAX(BW568-BV568,0)/Inputs!$B$24)*DCF!I$6</f>
        <v>27.110276475879417</v>
      </c>
      <c r="DE568" s="15">
        <f ca="1">(BX568*DCF!J$46-DCF!J$5*MAX(BX568*DCF!J$46,0)-MAX(BX568-BW568,0)/Inputs!$B$24)*DCF!J$6</f>
        <v>-102.58761206817267</v>
      </c>
      <c r="DF568" s="15">
        <f ca="1">(BY568*DCF!K$46-DCF!K$5*MAX(BY568*DCF!K$46,0)-MAX(BY568-BX568,0)/Inputs!$B$24)*DCF!K$6</f>
        <v>-1468.3367206664711</v>
      </c>
      <c r="DG568" s="15">
        <f ca="1">(BZ568*DCF!L$46-DCF!L$5*MAX(BZ568*DCF!L$46,0)-MAX(BZ568-BY568,0)/Inputs!$B$24)*DCF!L$6</f>
        <v>286.29104570034781</v>
      </c>
      <c r="DH568" s="15">
        <f ca="1">(CA568*DCF!M$46-DCF!M$5*MAX(CA568*DCF!M$46,0)-MAX(CA568-BZ568,0)/Inputs!$B$24)*DCF!M$6</f>
        <v>684.87965908630497</v>
      </c>
      <c r="DI568" s="15">
        <f ca="1">SUM(CB568:CL568)+BE568*DCF!M$10*(1+Inputs!$B$30)*(1-Inputs!$B$33)*(1-Inputs!$B$30/Inputs!$B$31)/(Inputs!$B$29-Inputs!$B$30)*DCF!M$6</f>
        <v>97745.92307556243</v>
      </c>
      <c r="DJ568" s="15">
        <f ca="1">SUM(CM568:CW568)+BP568*DCF!M$28*(1+Inputs!$B$30)*(1-Inputs!$B$33)*(1-Inputs!$B$30/Inputs!$B$31)/(Inputs!$B$29-Inputs!$B$30)*DCF!M$6</f>
        <v>926491.71280128253</v>
      </c>
      <c r="DK568" s="15">
        <f ca="1">SUM(CX568:DH568)+CA568*DCF!M$46*(1+Inputs!$B$30)*(1-Inputs!$B$33)*(1-Inputs!$B$30/Inputs!$B$31)/(Inputs!$B$29-Inputs!$B$30)*DCF!M$6</f>
        <v>52122.071010061671</v>
      </c>
      <c r="DM568" s="15">
        <f ca="1">DI568+DJ568+DK568+Inputs!$B$34+Inputs!$B$36-Inputs!$B$35</f>
        <v>1153210.7068869066</v>
      </c>
    </row>
    <row r="569" spans="1:117" x14ac:dyDescent="0.75">
      <c r="A569" s="11">
        <v>556</v>
      </c>
      <c r="C569" s="23">
        <f t="shared" ca="1" si="325"/>
        <v>-1.0049028107677229</v>
      </c>
      <c r="D569" s="23">
        <f t="shared" ca="1" si="325"/>
        <v>1.2847540005171429</v>
      </c>
      <c r="E569" s="23">
        <f t="shared" ca="1" si="325"/>
        <v>-0.45634443367742783</v>
      </c>
      <c r="F569" s="23">
        <f t="shared" ca="1" si="325"/>
        <v>0.91571123335143334</v>
      </c>
      <c r="G569" s="23">
        <f t="shared" ca="1" si="325"/>
        <v>-1.3236443259180206</v>
      </c>
      <c r="H569" s="23">
        <f t="shared" ca="1" si="325"/>
        <v>-0.96978938568429029</v>
      </c>
      <c r="I569" s="23">
        <f t="shared" ca="1" si="325"/>
        <v>-0.53492254418077578</v>
      </c>
      <c r="J569" s="23">
        <f t="shared" ca="1" si="325"/>
        <v>-1.9926551531748032E-2</v>
      </c>
      <c r="K569" s="23">
        <f t="shared" ca="1" si="325"/>
        <v>1.2221745683081566</v>
      </c>
      <c r="L569" s="23">
        <f t="shared" ca="1" si="325"/>
        <v>-0.18562647510864475</v>
      </c>
      <c r="M569" s="23">
        <f t="shared" ca="1" si="325"/>
        <v>0.52364060464140305</v>
      </c>
      <c r="N569" s="23">
        <f ca="1">SQRT(Inputs!$B$38)*C569+SQRT(1-Inputs!$B$38)*_xlfn.NORM.S.INV(RAND())</f>
        <v>-0.82819551041090755</v>
      </c>
      <c r="O569" s="23">
        <f ca="1">SQRT(Inputs!$B$38)*D569+SQRT(1-Inputs!$B$38)*_xlfn.NORM.S.INV(RAND())</f>
        <v>0.74478443789290627</v>
      </c>
      <c r="P569" s="23">
        <f ca="1">SQRT(Inputs!$B$38)*E569+SQRT(1-Inputs!$B$38)*_xlfn.NORM.S.INV(RAND())</f>
        <v>-0.16413927434703218</v>
      </c>
      <c r="Q569" s="23">
        <f ca="1">SQRT(Inputs!$B$38)*F569+SQRT(1-Inputs!$B$38)*_xlfn.NORM.S.INV(RAND())</f>
        <v>1.2284164772142905</v>
      </c>
      <c r="R569" s="23">
        <f ca="1">SQRT(Inputs!$B$38)*G569+SQRT(1-Inputs!$B$38)*_xlfn.NORM.S.INV(RAND())</f>
        <v>-1.8541333146658618</v>
      </c>
      <c r="S569" s="23">
        <f ca="1">SQRT(Inputs!$B$38)*H569+SQRT(1-Inputs!$B$38)*_xlfn.NORM.S.INV(RAND())</f>
        <v>-0.37135006525349917</v>
      </c>
      <c r="T569" s="23">
        <f ca="1">SQRT(Inputs!$B$38)*I569+SQRT(1-Inputs!$B$38)*_xlfn.NORM.S.INV(RAND())</f>
        <v>-1.4443087756560558E-2</v>
      </c>
      <c r="U569" s="23">
        <f ca="1">SQRT(Inputs!$B$38)*J569+SQRT(1-Inputs!$B$38)*_xlfn.NORM.S.INV(RAND())</f>
        <v>1.5121935184194312E-2</v>
      </c>
      <c r="V569" s="23">
        <f ca="1">SQRT(Inputs!$B$38)*K569+SQRT(1-Inputs!$B$38)*_xlfn.NORM.S.INV(RAND())</f>
        <v>0.90721826466741551</v>
      </c>
      <c r="W569" s="23">
        <f ca="1">SQRT(Inputs!$B$38)*L569+SQRT(1-Inputs!$B$38)*_xlfn.NORM.S.INV(RAND())</f>
        <v>-0.65668369112213865</v>
      </c>
      <c r="X569" s="23">
        <f ca="1">SQRT(Inputs!$B$38)*M569+SQRT(1-Inputs!$B$38)*_xlfn.NORM.S.INV(RAND())</f>
        <v>0.81774593923443106</v>
      </c>
      <c r="Y569" s="23">
        <f ca="1">SQRT(Inputs!$B$38)*C569+SQRT(1-Inputs!$B$38)*_xlfn.NORM.S.INV(RAND())</f>
        <v>-0.16640768660952809</v>
      </c>
      <c r="Z569" s="23">
        <f ca="1">SQRT(Inputs!$B$38)*D569+SQRT(1-Inputs!$B$38)*_xlfn.NORM.S.INV(RAND())</f>
        <v>0.62556664545786944</v>
      </c>
      <c r="AA569" s="23">
        <f ca="1">SQRT(Inputs!$B$38)*E569+SQRT(1-Inputs!$B$38)*_xlfn.NORM.S.INV(RAND())</f>
        <v>-1.6000092015355101</v>
      </c>
      <c r="AB569" s="23">
        <f ca="1">SQRT(Inputs!$B$38)*F569+SQRT(1-Inputs!$B$38)*_xlfn.NORM.S.INV(RAND())</f>
        <v>-0.14197487229312111</v>
      </c>
      <c r="AC569" s="23">
        <f ca="1">SQRT(Inputs!$B$38)*G569+SQRT(1-Inputs!$B$38)*_xlfn.NORM.S.INV(RAND())</f>
        <v>-1.1914043269823311</v>
      </c>
      <c r="AD569" s="23">
        <f ca="1">SQRT(Inputs!$B$38)*H569+SQRT(1-Inputs!$B$38)*_xlfn.NORM.S.INV(RAND())</f>
        <v>0.63488829523877</v>
      </c>
      <c r="AE569" s="23">
        <f ca="1">SQRT(Inputs!$B$38)*I569+SQRT(1-Inputs!$B$38)*_xlfn.NORM.S.INV(RAND())</f>
        <v>2.2546341185347707E-2</v>
      </c>
      <c r="AF569" s="23">
        <f ca="1">SQRT(Inputs!$B$38)*J569+SQRT(1-Inputs!$B$38)*_xlfn.NORM.S.INV(RAND())</f>
        <v>-0.82927730182650361</v>
      </c>
      <c r="AG569" s="23">
        <f ca="1">SQRT(Inputs!$B$38)*K569+SQRT(1-Inputs!$B$38)*_xlfn.NORM.S.INV(RAND())</f>
        <v>0.76129961215505337</v>
      </c>
      <c r="AH569" s="23">
        <f ca="1">SQRT(Inputs!$B$38)*L569+SQRT(1-Inputs!$B$38)*_xlfn.NORM.S.INV(RAND())</f>
        <v>1.5220379108916562</v>
      </c>
      <c r="AI569" s="23">
        <f ca="1">SQRT(Inputs!$B$38)*M569+SQRT(1-Inputs!$B$38)*_xlfn.NORM.S.INV(RAND())</f>
        <v>0.11626055603716912</v>
      </c>
      <c r="AJ569" s="23">
        <f ca="1">SQRT(Inputs!$B$38)*C569+SQRT(1-Inputs!$B$38)*_xlfn.NORM.S.INV(RAND())</f>
        <v>-1.5679611074560533</v>
      </c>
      <c r="AK569" s="23">
        <f ca="1">SQRT(Inputs!$B$38)*D569+SQRT(1-Inputs!$B$38)*_xlfn.NORM.S.INV(RAND())</f>
        <v>-0.78941497147222039</v>
      </c>
      <c r="AL569" s="23">
        <f ca="1">SQRT(Inputs!$B$38)*E569+SQRT(1-Inputs!$B$38)*_xlfn.NORM.S.INV(RAND())</f>
        <v>-0.81585748631130861</v>
      </c>
      <c r="AM569" s="23">
        <f ca="1">SQRT(Inputs!$B$38)*F569+SQRT(1-Inputs!$B$38)*_xlfn.NORM.S.INV(RAND())</f>
        <v>0.53947944455938324</v>
      </c>
      <c r="AN569" s="23">
        <f ca="1">SQRT(Inputs!$B$38)*G569+SQRT(1-Inputs!$B$38)*_xlfn.NORM.S.INV(RAND())</f>
        <v>-1.3748869661991621</v>
      </c>
      <c r="AO569" s="23">
        <f ca="1">SQRT(Inputs!$B$38)*H569+SQRT(1-Inputs!$B$38)*_xlfn.NORM.S.INV(RAND())</f>
        <v>-1.7206935875564542</v>
      </c>
      <c r="AP569" s="23">
        <f ca="1">SQRT(Inputs!$B$38)*I569+SQRT(1-Inputs!$B$38)*_xlfn.NORM.S.INV(RAND())</f>
        <v>-4.4723956038600798E-2</v>
      </c>
      <c r="AQ569" s="23">
        <f ca="1">SQRT(Inputs!$B$38)*J569+SQRT(1-Inputs!$B$38)*_xlfn.NORM.S.INV(RAND())</f>
        <v>0.64137223751805983</v>
      </c>
      <c r="AR569" s="23">
        <f ca="1">SQRT(Inputs!$B$38)*K569+SQRT(1-Inputs!$B$38)*_xlfn.NORM.S.INV(RAND())</f>
        <v>0.70011016836807938</v>
      </c>
      <c r="AS569" s="23">
        <f ca="1">SQRT(Inputs!$B$38)*L569+SQRT(1-Inputs!$B$38)*_xlfn.NORM.S.INV(RAND())</f>
        <v>-0.14039030203299335</v>
      </c>
      <c r="AT569" s="23">
        <f ca="1">SQRT(Inputs!$B$38)*M569+SQRT(1-Inputs!$B$38)*_xlfn.NORM.S.INV(RAND())</f>
        <v>-0.14529266514298117</v>
      </c>
      <c r="AU569" s="15">
        <f ca="1">Inputs!$B$6*EXP($B$8-0.5*C$5^2+C$5*N569)</f>
        <v>4339.6538331303236</v>
      </c>
      <c r="AV569" s="15">
        <f t="shared" ca="1" si="292"/>
        <v>5893.7037127755166</v>
      </c>
      <c r="AW569" s="15">
        <f t="shared" ca="1" si="293"/>
        <v>7028.9753434521081</v>
      </c>
      <c r="AX569" s="15">
        <f t="shared" ca="1" si="294"/>
        <v>10005.135804600108</v>
      </c>
      <c r="AY569" s="15">
        <f t="shared" ca="1" si="295"/>
        <v>9846.6421520661788</v>
      </c>
      <c r="AZ569" s="15">
        <f t="shared" ca="1" si="296"/>
        <v>11560.181781410654</v>
      </c>
      <c r="BA569" s="15">
        <f t="shared" ca="1" si="297"/>
        <v>14125.338481214061</v>
      </c>
      <c r="BB569" s="15">
        <f t="shared" ca="1" si="298"/>
        <v>17319.939418296566</v>
      </c>
      <c r="BC569" s="15">
        <f t="shared" ca="1" si="299"/>
        <v>23153.94464183534</v>
      </c>
      <c r="BD569" s="15">
        <f t="shared" ca="1" si="300"/>
        <v>26675.913573208894</v>
      </c>
      <c r="BE569" s="15">
        <f t="shared" ca="1" si="301"/>
        <v>35215.484217146739</v>
      </c>
      <c r="BF569" s="15">
        <f ca="1">Inputs!$B$13*EXP($B$9-0.5*C$6^2+C$6*Y569)</f>
        <v>13382.180555075696</v>
      </c>
      <c r="BG569" s="15">
        <f t="shared" ca="1" si="302"/>
        <v>18258.193228992448</v>
      </c>
      <c r="BH569" s="15">
        <f t="shared" ca="1" si="303"/>
        <v>17108.559551342863</v>
      </c>
      <c r="BI569" s="15">
        <f t="shared" ca="1" si="304"/>
        <v>20490.7439213383</v>
      </c>
      <c r="BJ569" s="15">
        <f t="shared" ca="1" si="305"/>
        <v>21156.376742493161</v>
      </c>
      <c r="BK569" s="15">
        <f t="shared" ca="1" si="306"/>
        <v>28309.638335323649</v>
      </c>
      <c r="BL569" s="15">
        <f t="shared" ca="1" si="307"/>
        <v>34876.729029638067</v>
      </c>
      <c r="BM569" s="15">
        <f t="shared" ca="1" si="308"/>
        <v>38674.370834693123</v>
      </c>
      <c r="BN569" s="15">
        <f t="shared" ca="1" si="309"/>
        <v>52108.103877316877</v>
      </c>
      <c r="BO569" s="15">
        <f t="shared" ca="1" si="310"/>
        <v>76522.077958435169</v>
      </c>
      <c r="BP569" s="15">
        <f t="shared" ca="1" si="311"/>
        <v>95433.1342136608</v>
      </c>
      <c r="BQ569" s="15">
        <f ca="1">Inputs!$B$20*EXP($B$10-0.5*C$7^2+C$7*AJ569)</f>
        <v>2459.7131710205281</v>
      </c>
      <c r="BR569" s="15">
        <f t="shared" ca="1" si="312"/>
        <v>2597.4335173564323</v>
      </c>
      <c r="BS569" s="15">
        <f t="shared" ca="1" si="313"/>
        <v>2813.908663563132</v>
      </c>
      <c r="BT569" s="15">
        <f t="shared" ca="1" si="314"/>
        <v>4469.5972326959527</v>
      </c>
      <c r="BU569" s="15">
        <f t="shared" ca="1" si="315"/>
        <v>4441.3235844905794</v>
      </c>
      <c r="BV569" s="15">
        <f t="shared" ca="1" si="316"/>
        <v>4193.4047465528356</v>
      </c>
      <c r="BW569" s="15">
        <f t="shared" ca="1" si="317"/>
        <v>5796.5305125207606</v>
      </c>
      <c r="BX569" s="15">
        <f t="shared" ca="1" si="318"/>
        <v>9219.798698156048</v>
      </c>
      <c r="BY569" s="15">
        <f t="shared" ca="1" si="319"/>
        <v>14770.161979600671</v>
      </c>
      <c r="BZ569" s="15">
        <f t="shared" ca="1" si="320"/>
        <v>20196.578143134982</v>
      </c>
      <c r="CA569" s="15">
        <f t="shared" ca="1" si="321"/>
        <v>27646.961625288986</v>
      </c>
      <c r="CB569" s="15">
        <f ca="1">(AU569*DCF!C$10-DCF!C$5*MAX(AU569*DCF!C$10,0)-MAX(AU569-Inputs!$B$6,0)/Inputs!$B$10)*DCF!C$6</f>
        <v>1047.5134497966305</v>
      </c>
      <c r="CC569" s="15">
        <f ca="1">(AV569*DCF!D$10-DCF!D$5*MAX(AV569*DCF!D$10,0)-MAX(AV569-AU569,0)/Inputs!$B$10)*DCF!D$6</f>
        <v>1057.6359606802253</v>
      </c>
      <c r="CD569" s="15">
        <f ca="1">(AW569*DCF!E$10-DCF!E$5*MAX(AW569*DCF!E$10,0)-MAX(AW569-AV569,0)/Inputs!$B$10)*DCF!E$6</f>
        <v>1367.1683302018948</v>
      </c>
      <c r="CE569" s="15">
        <f ca="1">(AX569*DCF!F$10-DCF!F$5*MAX(AX569*DCF!F$10,0)-MAX(AX569-AW569,0)/Inputs!$B$10)*DCF!F$6</f>
        <v>1564.8399968338372</v>
      </c>
      <c r="CF569" s="15">
        <f ca="1">(AY569*DCF!G$10-DCF!G$5*MAX(AY569*DCF!G$10,0)-MAX(AY569-AX569,0)/Inputs!$B$10)*DCF!G$6</f>
        <v>2028.8006570744787</v>
      </c>
      <c r="CG569" s="15">
        <f ca="1">(AZ569*DCF!H$10-DCF!H$5*MAX(AZ569*DCF!H$10,0)-MAX(AZ569-AY569,0)/Inputs!$B$10)*DCF!H$6</f>
        <v>1940.147904320617</v>
      </c>
      <c r="CH569" s="15">
        <f ca="1">(BA569*DCF!I$10-DCF!I$5*MAX(BA569*DCF!I$10,0)-MAX(BA569-AZ569,0)/Inputs!$B$10)*DCF!I$6</f>
        <v>2159.4084728646621</v>
      </c>
      <c r="CI569" s="15">
        <f ca="1">(BB569*DCF!J$10-DCF!J$5*MAX(BB569*DCF!J$10,0)-MAX(BB569-BA569,0)/Inputs!$B$10)*DCF!J$6</f>
        <v>2488.0526628399493</v>
      </c>
      <c r="CJ569" s="15">
        <f ca="1">(BC569*DCF!K$10-DCF!K$5*MAX(BC569*DCF!K$10,0)-MAX(BC569-BB569,0)/Inputs!$B$10)*DCF!K$6</f>
        <v>2910.741311426465</v>
      </c>
      <c r="CK569" s="15">
        <f ca="1">(BD569*DCF!L$10-DCF!L$5*MAX(BD569*DCF!L$10,0)-MAX(BD569-BC569,0)/Inputs!$B$10)*DCF!L$6</f>
        <v>3567.7874266663389</v>
      </c>
      <c r="CL569" s="15">
        <f ca="1">(BE569*DCF!M$10-DCF!M$5*MAX(BE569*DCF!M$10,0)-MAX(BE569-BD569,0)/Inputs!$B$10)*DCF!M$6</f>
        <v>3949.2173438135192</v>
      </c>
      <c r="CM569" s="15">
        <f ca="1">(BF569*DCF!C$28-DCF!C$5*MAX(BF569*DCF!C$28,0)-MAX(BF569-Inputs!$B$13,0)/Inputs!$B$17)*DCF!C$6</f>
        <v>3623.3730147012852</v>
      </c>
      <c r="CN569" s="15">
        <f ca="1">(BG569*DCF!D$28-DCF!D$5*MAX(BG569*DCF!D$28,0)-MAX(BG569-BF569,0)/Inputs!$B$17)*DCF!D$6</f>
        <v>4337.1819427545852</v>
      </c>
      <c r="CO569" s="15">
        <f ca="1">(BH569*DCF!E$28-DCF!E$5*MAX(BH569*DCF!E$28,0)-MAX(BH569-BG569,0)/Inputs!$B$17)*DCF!E$6</f>
        <v>4845.4487075383267</v>
      </c>
      <c r="CP569" s="15">
        <f ca="1">(BI569*DCF!F$28-DCF!F$5*MAX(BI569*DCF!F$28,0)-MAX(BI569-BH569,0)/Inputs!$B$17)*DCF!F$6</f>
        <v>4946.9171067159486</v>
      </c>
      <c r="CQ569" s="15">
        <f ca="1">(BJ569*DCF!G$28-DCF!G$5*MAX(BJ569*DCF!G$28,0)-MAX(BJ569-BI569,0)/Inputs!$B$17)*DCF!G$6</f>
        <v>5377.2295939387859</v>
      </c>
      <c r="CR569" s="15">
        <f ca="1">(BK569*DCF!H$28-DCF!H$5*MAX(BK569*DCF!H$28,0)-MAX(BK569-BJ569,0)/Inputs!$B$17)*DCF!H$6</f>
        <v>5889.8697872647799</v>
      </c>
      <c r="CS569" s="15">
        <f ca="1">(BL569*DCF!I$28-DCF!I$5*MAX(BL569*DCF!I$28,0)-MAX(BL569-BK569,0)/Inputs!$B$17)*DCF!I$6</f>
        <v>7258.7899119320673</v>
      </c>
      <c r="CT569" s="15">
        <f ca="1">(BM569*DCF!J$28-DCF!J$5*MAX(BM569*DCF!J$28,0)-MAX(BM569-BL569,0)/Inputs!$B$17)*DCF!J$6</f>
        <v>8124.0590230011785</v>
      </c>
      <c r="CU569" s="15">
        <f ca="1">(BN569*DCF!K$28-DCF!K$5*MAX(BN569*DCF!K$28,0)-MAX(BN569-BM569,0)/Inputs!$B$17)*DCF!K$6</f>
        <v>9358.9044810556679</v>
      </c>
      <c r="CV569" s="15">
        <f ca="1">(BO569*DCF!L$28-DCF!L$5*MAX(BO569*DCF!L$28,0)-MAX(BO569-BN569,0)/Inputs!$B$17)*DCF!L$6</f>
        <v>12505.278864221867</v>
      </c>
      <c r="CW569" s="15">
        <f ca="1">(BP569*DCF!M$28-DCF!M$5*MAX(BP569*DCF!M$28,0)-MAX(BP569-BO569,0)/Inputs!$B$17)*DCF!M$6</f>
        <v>15979.062666199903</v>
      </c>
      <c r="CX569" s="15">
        <f ca="1">(BQ569*DCF!C$46-DCF!C$5*MAX(BQ569*DCF!C$46,0)-MAX(BQ569-Inputs!$B$20,0)/Inputs!$B$24)*DCF!C$6</f>
        <v>-568.063087995503</v>
      </c>
      <c r="CY569" s="15">
        <f ca="1">(BR569*DCF!D$46-DCF!D$5*MAX(BR569*DCF!D$46,0)-MAX(BR569-BQ569,0)/Inputs!$B$24)*DCF!D$6</f>
        <v>-502.08545707896553</v>
      </c>
      <c r="CZ569" s="15">
        <f ca="1">(BS569*DCF!E$46-DCF!E$5*MAX(BS569*DCF!E$46,0)-MAX(BS569-BR569,0)/Inputs!$B$24)*DCF!E$6</f>
        <v>-418.07814201707009</v>
      </c>
      <c r="DA569" s="15">
        <f ca="1">(BT569*DCF!F$46-DCF!F$5*MAX(BT569*DCF!F$46,0)-MAX(BT569-BS569,0)/Inputs!$B$24)*DCF!F$6</f>
        <v>-928.39287776389631</v>
      </c>
      <c r="DB569" s="15">
        <f ca="1">(BU569*DCF!G$46-DCF!G$5*MAX(BU569*DCF!G$46,0)-MAX(BU569-BT569,0)/Inputs!$B$24)*DCF!G$6</f>
        <v>-149.39735039831049</v>
      </c>
      <c r="DC569" s="15">
        <f ca="1">(BV569*DCF!H$46-DCF!H$5*MAX(BV569*DCF!H$46,0)-MAX(BV569-BU569,0)/Inputs!$B$24)*DCF!H$6</f>
        <v>0</v>
      </c>
      <c r="DD569" s="15">
        <f ca="1">(BW569*DCF!I$46-DCF!I$5*MAX(BW569*DCF!I$46,0)-MAX(BW569-BV569,0)/Inputs!$B$24)*DCF!I$6</f>
        <v>-326.32227085633167</v>
      </c>
      <c r="DE569" s="15">
        <f ca="1">(BX569*DCF!J$46-DCF!J$5*MAX(BX569*DCF!J$46,0)-MAX(BX569-BW569,0)/Inputs!$B$24)*DCF!J$6</f>
        <v>-521.04974244581285</v>
      </c>
      <c r="DF569" s="15">
        <f ca="1">(BY569*DCF!K$46-DCF!K$5*MAX(BY569*DCF!K$46,0)-MAX(BY569-BX569,0)/Inputs!$B$24)*DCF!K$6</f>
        <v>-515.97025402396036</v>
      </c>
      <c r="DG569" s="15">
        <f ca="1">(BZ569*DCF!L$46-DCF!L$5*MAX(BZ569*DCF!L$46,0)-MAX(BZ569-BY569,0)/Inputs!$B$24)*DCF!L$6</f>
        <v>168.08011091953273</v>
      </c>
      <c r="DH569" s="15">
        <f ca="1">(CA569*DCF!M$46-DCF!M$5*MAX(CA569*DCF!M$46,0)-MAX(CA569-BZ569,0)/Inputs!$B$24)*DCF!M$6</f>
        <v>609.86441365569863</v>
      </c>
      <c r="DI569" s="15">
        <f ca="1">SUM(CB569:CL569)+BE569*DCF!M$10*(1+Inputs!$B$30)*(1-Inputs!$B$33)*(1-Inputs!$B$30/Inputs!$B$31)/(Inputs!$B$29-Inputs!$B$30)*DCF!M$6</f>
        <v>122086.47176940767</v>
      </c>
      <c r="DJ569" s="15">
        <f ca="1">SUM(CM569:CW569)+BP569*DCF!M$28*(1+Inputs!$B$30)*(1-Inputs!$B$33)*(1-Inputs!$B$30/Inputs!$B$31)/(Inputs!$B$29-Inputs!$B$30)*DCF!M$6</f>
        <v>436368.34775155428</v>
      </c>
      <c r="DK569" s="15">
        <f ca="1">SUM(CX569:DH569)+CA569*DCF!M$46*(1+Inputs!$B$30)*(1-Inputs!$B$33)*(1-Inputs!$B$30/Inputs!$B$31)/(Inputs!$B$29-Inputs!$B$30)*DCF!M$6</f>
        <v>39594.063006661359</v>
      </c>
      <c r="DM569" s="15">
        <f ca="1">DI569+DJ569+DK569+Inputs!$B$34+Inputs!$B$36-Inputs!$B$35</f>
        <v>674899.88252762333</v>
      </c>
    </row>
    <row r="570" spans="1:117" x14ac:dyDescent="0.75">
      <c r="A570" s="11">
        <v>557</v>
      </c>
      <c r="C570" s="23">
        <f t="shared" ca="1" si="325"/>
        <v>-0.93371674925363268</v>
      </c>
      <c r="D570" s="23">
        <f t="shared" ca="1" si="325"/>
        <v>2.2330454210833008</v>
      </c>
      <c r="E570" s="23">
        <f t="shared" ca="1" si="325"/>
        <v>-0.18522653699214384</v>
      </c>
      <c r="F570" s="23">
        <f t="shared" ca="1" si="325"/>
        <v>-1.0224000546956937</v>
      </c>
      <c r="G570" s="23">
        <f t="shared" ca="1" si="325"/>
        <v>0.98051337514042014</v>
      </c>
      <c r="H570" s="23">
        <f t="shared" ca="1" si="325"/>
        <v>0.498983900601707</v>
      </c>
      <c r="I570" s="23">
        <f t="shared" ca="1" si="325"/>
        <v>-0.13355683482432384</v>
      </c>
      <c r="J570" s="23">
        <f t="shared" ca="1" si="325"/>
        <v>-0.18752857390871266</v>
      </c>
      <c r="K570" s="23">
        <f t="shared" ca="1" si="325"/>
        <v>-0.76453188102861325</v>
      </c>
      <c r="L570" s="23">
        <f t="shared" ca="1" si="325"/>
        <v>0.87885114184458035</v>
      </c>
      <c r="M570" s="23">
        <f t="shared" ca="1" si="325"/>
        <v>-1.1748722767523725</v>
      </c>
      <c r="N570" s="23">
        <f ca="1">SQRT(Inputs!$B$38)*C570+SQRT(1-Inputs!$B$38)*_xlfn.NORM.S.INV(RAND())</f>
        <v>-0.20965537602955031</v>
      </c>
      <c r="O570" s="23">
        <f ca="1">SQRT(Inputs!$B$38)*D570+SQRT(1-Inputs!$B$38)*_xlfn.NORM.S.INV(RAND())</f>
        <v>1.8553752509474761</v>
      </c>
      <c r="P570" s="23">
        <f ca="1">SQRT(Inputs!$B$38)*E570+SQRT(1-Inputs!$B$38)*_xlfn.NORM.S.INV(RAND())</f>
        <v>-1.4347490427004914</v>
      </c>
      <c r="Q570" s="23">
        <f ca="1">SQRT(Inputs!$B$38)*F570+SQRT(1-Inputs!$B$38)*_xlfn.NORM.S.INV(RAND())</f>
        <v>-0.53701518675638293</v>
      </c>
      <c r="R570" s="23">
        <f ca="1">SQRT(Inputs!$B$38)*G570+SQRT(1-Inputs!$B$38)*_xlfn.NORM.S.INV(RAND())</f>
        <v>0.77172126053425727</v>
      </c>
      <c r="S570" s="23">
        <f ca="1">SQRT(Inputs!$B$38)*H570+SQRT(1-Inputs!$B$38)*_xlfn.NORM.S.INV(RAND())</f>
        <v>-0.85252388869595674</v>
      </c>
      <c r="T570" s="23">
        <f ca="1">SQRT(Inputs!$B$38)*I570+SQRT(1-Inputs!$B$38)*_xlfn.NORM.S.INV(RAND())</f>
        <v>0.20851326484168542</v>
      </c>
      <c r="U570" s="23">
        <f ca="1">SQRT(Inputs!$B$38)*J570+SQRT(1-Inputs!$B$38)*_xlfn.NORM.S.INV(RAND())</f>
        <v>-3.0756229569283047E-2</v>
      </c>
      <c r="V570" s="23">
        <f ca="1">SQRT(Inputs!$B$38)*K570+SQRT(1-Inputs!$B$38)*_xlfn.NORM.S.INV(RAND())</f>
        <v>-0.34766956818948991</v>
      </c>
      <c r="W570" s="23">
        <f ca="1">SQRT(Inputs!$B$38)*L570+SQRT(1-Inputs!$B$38)*_xlfn.NORM.S.INV(RAND())</f>
        <v>0.88479497587930744</v>
      </c>
      <c r="X570" s="23">
        <f ca="1">SQRT(Inputs!$B$38)*M570+SQRT(1-Inputs!$B$38)*_xlfn.NORM.S.INV(RAND())</f>
        <v>0.11724738041262139</v>
      </c>
      <c r="Y570" s="23">
        <f ca="1">SQRT(Inputs!$B$38)*C570+SQRT(1-Inputs!$B$38)*_xlfn.NORM.S.INV(RAND())</f>
        <v>1.4172584187597832</v>
      </c>
      <c r="Z570" s="23">
        <f ca="1">SQRT(Inputs!$B$38)*D570+SQRT(1-Inputs!$B$38)*_xlfn.NORM.S.INV(RAND())</f>
        <v>1.8418946877998219</v>
      </c>
      <c r="AA570" s="23">
        <f ca="1">SQRT(Inputs!$B$38)*E570+SQRT(1-Inputs!$B$38)*_xlfn.NORM.S.INV(RAND())</f>
        <v>-6.9426885850287001E-2</v>
      </c>
      <c r="AB570" s="23">
        <f ca="1">SQRT(Inputs!$B$38)*F570+SQRT(1-Inputs!$B$38)*_xlfn.NORM.S.INV(RAND())</f>
        <v>-1.1317255566677322</v>
      </c>
      <c r="AC570" s="23">
        <f ca="1">SQRT(Inputs!$B$38)*G570+SQRT(1-Inputs!$B$38)*_xlfn.NORM.S.INV(RAND())</f>
        <v>1.5133324798919663</v>
      </c>
      <c r="AD570" s="23">
        <f ca="1">SQRT(Inputs!$B$38)*H570+SQRT(1-Inputs!$B$38)*_xlfn.NORM.S.INV(RAND())</f>
        <v>0.67508356128109503</v>
      </c>
      <c r="AE570" s="23">
        <f ca="1">SQRT(Inputs!$B$38)*I570+SQRT(1-Inputs!$B$38)*_xlfn.NORM.S.INV(RAND())</f>
        <v>0.38377013862489984</v>
      </c>
      <c r="AF570" s="23">
        <f ca="1">SQRT(Inputs!$B$38)*J570+SQRT(1-Inputs!$B$38)*_xlfn.NORM.S.INV(RAND())</f>
        <v>-1.1061896687114217</v>
      </c>
      <c r="AG570" s="23">
        <f ca="1">SQRT(Inputs!$B$38)*K570+SQRT(1-Inputs!$B$38)*_xlfn.NORM.S.INV(RAND())</f>
        <v>0.27154733997953012</v>
      </c>
      <c r="AH570" s="23">
        <f ca="1">SQRT(Inputs!$B$38)*L570+SQRT(1-Inputs!$B$38)*_xlfn.NORM.S.INV(RAND())</f>
        <v>0.50348670915048788</v>
      </c>
      <c r="AI570" s="23">
        <f ca="1">SQRT(Inputs!$B$38)*M570+SQRT(1-Inputs!$B$38)*_xlfn.NORM.S.INV(RAND())</f>
        <v>-1.6782273630166178</v>
      </c>
      <c r="AJ570" s="23">
        <f ca="1">SQRT(Inputs!$B$38)*C570+SQRT(1-Inputs!$B$38)*_xlfn.NORM.S.INV(RAND())</f>
        <v>-0.84194213396601603</v>
      </c>
      <c r="AK570" s="23">
        <f ca="1">SQRT(Inputs!$B$38)*D570+SQRT(1-Inputs!$B$38)*_xlfn.NORM.S.INV(RAND())</f>
        <v>1.0393302895347261</v>
      </c>
      <c r="AL570" s="23">
        <f ca="1">SQRT(Inputs!$B$38)*E570+SQRT(1-Inputs!$B$38)*_xlfn.NORM.S.INV(RAND())</f>
        <v>0.43435905071141978</v>
      </c>
      <c r="AM570" s="23">
        <f ca="1">SQRT(Inputs!$B$38)*F570+SQRT(1-Inputs!$B$38)*_xlfn.NORM.S.INV(RAND())</f>
        <v>-1.0967806896932175</v>
      </c>
      <c r="AN570" s="23">
        <f ca="1">SQRT(Inputs!$B$38)*G570+SQRT(1-Inputs!$B$38)*_xlfn.NORM.S.INV(RAND())</f>
        <v>1.069566860779396</v>
      </c>
      <c r="AO570" s="23">
        <f ca="1">SQRT(Inputs!$B$38)*H570+SQRT(1-Inputs!$B$38)*_xlfn.NORM.S.INV(RAND())</f>
        <v>1.1521642637761147</v>
      </c>
      <c r="AP570" s="23">
        <f ca="1">SQRT(Inputs!$B$38)*I570+SQRT(1-Inputs!$B$38)*_xlfn.NORM.S.INV(RAND())</f>
        <v>2.7130164332794221E-2</v>
      </c>
      <c r="AQ570" s="23">
        <f ca="1">SQRT(Inputs!$B$38)*J570+SQRT(1-Inputs!$B$38)*_xlfn.NORM.S.INV(RAND())</f>
        <v>-0.66819863727743811</v>
      </c>
      <c r="AR570" s="23">
        <f ca="1">SQRT(Inputs!$B$38)*K570+SQRT(1-Inputs!$B$38)*_xlfn.NORM.S.INV(RAND())</f>
        <v>0.99301409349852721</v>
      </c>
      <c r="AS570" s="23">
        <f ca="1">SQRT(Inputs!$B$38)*L570+SQRT(1-Inputs!$B$38)*_xlfn.NORM.S.INV(RAND())</f>
        <v>3.0470599704477075E-2</v>
      </c>
      <c r="AT570" s="23">
        <f ca="1">SQRT(Inputs!$B$38)*M570+SQRT(1-Inputs!$B$38)*_xlfn.NORM.S.INV(RAND())</f>
        <v>0.98988661813398338</v>
      </c>
      <c r="AU570" s="15">
        <f ca="1">Inputs!$B$6*EXP($B$8-0.5*C$5^2+C$5*N570)</f>
        <v>4796.6587258014733</v>
      </c>
      <c r="AV570" s="15">
        <f t="shared" ca="1" si="292"/>
        <v>7669.8879089015363</v>
      </c>
      <c r="AW570" s="15">
        <f t="shared" ca="1" si="293"/>
        <v>7706.5992217782668</v>
      </c>
      <c r="AX570" s="15">
        <f t="shared" ca="1" si="294"/>
        <v>8798.4371899550551</v>
      </c>
      <c r="AY570" s="15">
        <f t="shared" ca="1" si="295"/>
        <v>11766.708473238972</v>
      </c>
      <c r="AZ570" s="15">
        <f t="shared" ca="1" si="296"/>
        <v>13101.460789773702</v>
      </c>
      <c r="BA570" s="15">
        <f t="shared" ca="1" si="297"/>
        <v>16386.567276319372</v>
      </c>
      <c r="BB570" s="15">
        <f t="shared" ca="1" si="298"/>
        <v>20000.426106727406</v>
      </c>
      <c r="BC570" s="15">
        <f t="shared" ca="1" si="299"/>
        <v>23686.99471320647</v>
      </c>
      <c r="BD570" s="15">
        <f t="shared" ca="1" si="300"/>
        <v>31522.512521474408</v>
      </c>
      <c r="BE570" s="15">
        <f t="shared" ca="1" si="301"/>
        <v>39041.499780918144</v>
      </c>
      <c r="BF570" s="15">
        <f ca="1">Inputs!$B$13*EXP($B$9-0.5*C$6^2+C$6*Y570)</f>
        <v>18317.962949647444</v>
      </c>
      <c r="BG570" s="15">
        <f t="shared" ca="1" si="302"/>
        <v>31126.02741626541</v>
      </c>
      <c r="BH570" s="15">
        <f t="shared" ca="1" si="303"/>
        <v>37594.874884410914</v>
      </c>
      <c r="BI570" s="15">
        <f t="shared" ca="1" si="304"/>
        <v>38664.435560496699</v>
      </c>
      <c r="BJ570" s="15">
        <f t="shared" ca="1" si="305"/>
        <v>58954.38568875262</v>
      </c>
      <c r="BK570" s="15">
        <f t="shared" ca="1" si="306"/>
        <v>79320.554981024557</v>
      </c>
      <c r="BL570" s="15">
        <f t="shared" ca="1" si="307"/>
        <v>102404.06161767163</v>
      </c>
      <c r="BM570" s="15">
        <f t="shared" ca="1" si="308"/>
        <v>109714.71904776506</v>
      </c>
      <c r="BN570" s="15">
        <f t="shared" ca="1" si="309"/>
        <v>139398.53637469991</v>
      </c>
      <c r="BO570" s="15">
        <f t="shared" ca="1" si="310"/>
        <v>181853.09438230563</v>
      </c>
      <c r="BP570" s="15">
        <f t="shared" ca="1" si="311"/>
        <v>185070.482871299</v>
      </c>
      <c r="BQ570" s="15">
        <f ca="1">Inputs!$B$20*EXP($B$10-0.5*C$7^2+C$7*AJ570)</f>
        <v>3182.1310289830085</v>
      </c>
      <c r="BR570" s="15">
        <f t="shared" ca="1" si="312"/>
        <v>6006.2653601560278</v>
      </c>
      <c r="BS570" s="15">
        <f t="shared" ca="1" si="313"/>
        <v>9317.7355173172436</v>
      </c>
      <c r="BT570" s="15">
        <f t="shared" ca="1" si="314"/>
        <v>9634.9743599846934</v>
      </c>
      <c r="BU570" s="15">
        <f t="shared" ca="1" si="315"/>
        <v>17297.083930189754</v>
      </c>
      <c r="BV570" s="15">
        <f t="shared" ca="1" si="316"/>
        <v>31197.850592250303</v>
      </c>
      <c r="BW570" s="15">
        <f t="shared" ca="1" si="317"/>
        <v>43785.54016417011</v>
      </c>
      <c r="BX570" s="15">
        <f t="shared" ca="1" si="318"/>
        <v>53563.196596990187</v>
      </c>
      <c r="BY570" s="15">
        <f t="shared" ca="1" si="319"/>
        <v>90754.478589135717</v>
      </c>
      <c r="BZ570" s="15">
        <f t="shared" ca="1" si="320"/>
        <v>128056.54998155849</v>
      </c>
      <c r="CA570" s="15">
        <f t="shared" ca="1" si="321"/>
        <v>214475.78934475145</v>
      </c>
      <c r="CB570" s="15">
        <f ca="1">(AU570*DCF!C$10-DCF!C$5*MAX(AU570*DCF!C$10,0)-MAX(AU570-Inputs!$B$6,0)/Inputs!$B$10)*DCF!C$6</f>
        <v>1044.2549234549572</v>
      </c>
      <c r="CC570" s="15">
        <f ca="1">(AV570*DCF!D$10-DCF!D$5*MAX(AV570*DCF!D$10,0)-MAX(AV570-AU570,0)/Inputs!$B$10)*DCF!D$6</f>
        <v>1168.9214774605564</v>
      </c>
      <c r="CD570" s="15">
        <f ca="1">(AW570*DCF!E$10-DCF!E$5*MAX(AW570*DCF!E$10,0)-MAX(AW570-AV570,0)/Inputs!$B$10)*DCF!E$6</f>
        <v>1771.0621736371199</v>
      </c>
      <c r="CE570" s="15">
        <f ca="1">(AX570*DCF!F$10-DCF!F$5*MAX(AX570*DCF!F$10,0)-MAX(AX570-AW570,0)/Inputs!$B$10)*DCF!F$6</f>
        <v>1693.5004053057894</v>
      </c>
      <c r="CF570" s="15">
        <f ca="1">(AY570*DCF!G$10-DCF!G$5*MAX(AY570*DCF!G$10,0)-MAX(AY570-AX570,0)/Inputs!$B$10)*DCF!G$6</f>
        <v>1853.8577944986923</v>
      </c>
      <c r="CG570" s="15">
        <f ca="1">(AZ570*DCF!H$10-DCF!H$5*MAX(AZ570*DCF!H$10,0)-MAX(AZ570-AY570,0)/Inputs!$B$10)*DCF!H$6</f>
        <v>2306.6488073757619</v>
      </c>
      <c r="CH570" s="15">
        <f ca="1">(BA570*DCF!I$10-DCF!I$5*MAX(BA570*DCF!I$10,0)-MAX(BA570-AZ570,0)/Inputs!$B$10)*DCF!I$6</f>
        <v>2454.3554940666941</v>
      </c>
      <c r="CI570" s="15">
        <f ca="1">(BB570*DCF!J$10-DCF!J$5*MAX(BB570*DCF!J$10,0)-MAX(BB570-BA570,0)/Inputs!$B$10)*DCF!J$6</f>
        <v>2884.4987732552622</v>
      </c>
      <c r="CJ570" s="15">
        <f ca="1">(BC570*DCF!K$10-DCF!K$5*MAX(BC570*DCF!K$10,0)-MAX(BC570-BB570,0)/Inputs!$B$10)*DCF!K$6</f>
        <v>3297.1622484814893</v>
      </c>
      <c r="CK570" s="15">
        <f ca="1">(BD570*DCF!L$10-DCF!L$5*MAX(BD570*DCF!L$10,0)-MAX(BD570-BC570,0)/Inputs!$B$10)*DCF!L$6</f>
        <v>3740.9349986030743</v>
      </c>
      <c r="CL570" s="15">
        <f ca="1">(BE570*DCF!M$10-DCF!M$5*MAX(BE570*DCF!M$10,0)-MAX(BE570-BD570,0)/Inputs!$B$10)*DCF!M$6</f>
        <v>4611.0372158415094</v>
      </c>
      <c r="CM570" s="15">
        <f ca="1">(BF570*DCF!C$28-DCF!C$5*MAX(BF570*DCF!C$28,0)-MAX(BF570-Inputs!$B$13,0)/Inputs!$B$17)*DCF!C$6</f>
        <v>3989.8378767035397</v>
      </c>
      <c r="CN570" s="15">
        <f ca="1">(BG570*DCF!D$28-DCF!D$5*MAX(BG570*DCF!D$28,0)-MAX(BG570-BF570,0)/Inputs!$B$17)*DCF!D$6</f>
        <v>6434.7855632252404</v>
      </c>
      <c r="CO570" s="15">
        <f ca="1">(BH570*DCF!E$28-DCF!E$5*MAX(BH570*DCF!E$28,0)-MAX(BH570-BG570,0)/Inputs!$B$17)*DCF!E$6</f>
        <v>9372.6172045840631</v>
      </c>
      <c r="CP570" s="15">
        <f ca="1">(BI570*DCF!F$28-DCF!F$5*MAX(BI570*DCF!F$28,0)-MAX(BI570-BH570,0)/Inputs!$B$17)*DCF!F$6</f>
        <v>10301.645373317418</v>
      </c>
      <c r="CQ570" s="15">
        <f ca="1">(BJ570*DCF!G$28-DCF!G$5*MAX(BJ570*DCF!G$28,0)-MAX(BJ570-BI570,0)/Inputs!$B$17)*DCF!G$6</f>
        <v>11883.593481242502</v>
      </c>
      <c r="CR570" s="15">
        <f ca="1">(BK570*DCF!H$28-DCF!H$5*MAX(BK570*DCF!H$28,0)-MAX(BK570-BJ570,0)/Inputs!$B$17)*DCF!H$6</f>
        <v>16452.517207938105</v>
      </c>
      <c r="CS570" s="15">
        <f ca="1">(BL570*DCF!I$28-DCF!I$5*MAX(BL570*DCF!I$28,0)-MAX(BL570-BK570,0)/Inputs!$B$17)*DCF!I$6</f>
        <v>20767.435221880452</v>
      </c>
      <c r="CT570" s="15">
        <f ca="1">(BM570*DCF!J$28-DCF!J$5*MAX(BM570*DCF!J$28,0)-MAX(BM570-BL570,0)/Inputs!$B$17)*DCF!J$6</f>
        <v>23506.15701541011</v>
      </c>
      <c r="CU570" s="15">
        <f ca="1">(BN570*DCF!K$28-DCF!K$5*MAX(BN570*DCF!K$28,0)-MAX(BN570-BM570,0)/Inputs!$B$17)*DCF!K$6</f>
        <v>25802.761351008969</v>
      </c>
      <c r="CV570" s="15">
        <f ca="1">(BO570*DCF!L$28-DCF!L$5*MAX(BO570*DCF!L$28,0)-MAX(BO570-BN570,0)/Inputs!$B$17)*DCF!L$6</f>
        <v>31479.705371805245</v>
      </c>
      <c r="CW570" s="15">
        <f ca="1">(BP570*DCF!M$28-DCF!M$5*MAX(BP570*DCF!M$28,0)-MAX(BP570-BO570,0)/Inputs!$B$17)*DCF!M$6</f>
        <v>34484.810954393724</v>
      </c>
      <c r="CX570" s="15">
        <f ca="1">(BQ570*DCF!C$46-DCF!C$5*MAX(BQ570*DCF!C$46,0)-MAX(BQ570-Inputs!$B$20,0)/Inputs!$B$24)*DCF!C$6</f>
        <v>-734.90323994988648</v>
      </c>
      <c r="CY570" s="15">
        <f ca="1">(BR570*DCF!D$46-DCF!D$5*MAX(BR570*DCF!D$46,0)-MAX(BR570-BQ570,0)/Inputs!$B$24)*DCF!D$6</f>
        <v>-2230.1641057279862</v>
      </c>
      <c r="CZ570" s="15">
        <f ca="1">(BS570*DCF!E$46-DCF!E$5*MAX(BS570*DCF!E$46,0)-MAX(BS570-BR570,0)/Inputs!$B$24)*DCF!E$6</f>
        <v>-2407.1288209389199</v>
      </c>
      <c r="DA570" s="15">
        <f ca="1">(BT570*DCF!F$46-DCF!F$5*MAX(BT570*DCF!F$46,0)-MAX(BT570-BS570,0)/Inputs!$B$24)*DCF!F$6</f>
        <v>-817.19644114896028</v>
      </c>
      <c r="DB570" s="15">
        <f ca="1">(BU570*DCF!G$46-DCF!G$5*MAX(BU570*DCF!G$46,0)-MAX(BU570-BT570,0)/Inputs!$B$24)*DCF!G$6</f>
        <v>-3159.2220031629731</v>
      </c>
      <c r="DC570" s="15">
        <f ca="1">(BV570*DCF!H$46-DCF!H$5*MAX(BV570*DCF!H$46,0)-MAX(BV570-BU570,0)/Inputs!$B$24)*DCF!H$6</f>
        <v>-4319.5780688248815</v>
      </c>
      <c r="DD570" s="15">
        <f ca="1">(BW570*DCF!I$46-DCF!I$5*MAX(BW570*DCF!I$46,0)-MAX(BW570-BV570,0)/Inputs!$B$24)*DCF!I$6</f>
        <v>-2602.1946943299813</v>
      </c>
      <c r="DE570" s="15">
        <f ca="1">(BX570*DCF!J$46-DCF!J$5*MAX(BX570*DCF!J$46,0)-MAX(BX570-BW570,0)/Inputs!$B$24)*DCF!J$6</f>
        <v>-346.0468079249838</v>
      </c>
      <c r="DF570" s="15">
        <f ca="1">(BY570*DCF!K$46-DCF!K$5*MAX(BY570*DCF!K$46,0)-MAX(BY570-BX570,0)/Inputs!$B$24)*DCF!K$6</f>
        <v>-3926.6749677821476</v>
      </c>
      <c r="DG570" s="15">
        <f ca="1">(BZ570*DCF!L$46-DCF!L$5*MAX(BZ570*DCF!L$46,0)-MAX(BZ570-BY570,0)/Inputs!$B$24)*DCF!L$6</f>
        <v>410.37481842065182</v>
      </c>
      <c r="DH570" s="15">
        <f ca="1">(CA570*DCF!M$46-DCF!M$5*MAX(CA570*DCF!M$46,0)-MAX(CA570-BZ570,0)/Inputs!$B$24)*DCF!M$6</f>
        <v>-1252.417712541939</v>
      </c>
      <c r="DI570" s="15">
        <f ca="1">SUM(CB570:CL570)+BE570*DCF!M$10*(1+Inputs!$B$30)*(1-Inputs!$B$33)*(1-Inputs!$B$30/Inputs!$B$31)/(Inputs!$B$29-Inputs!$B$30)*DCF!M$6</f>
        <v>135479.24447266385</v>
      </c>
      <c r="DJ570" s="15">
        <f ca="1">SUM(CM570:CW570)+BP570*DCF!M$28*(1+Inputs!$B$30)*(1-Inputs!$B$33)*(1-Inputs!$B$30/Inputs!$B$31)/(Inputs!$B$29-Inputs!$B$30)*DCF!M$6</f>
        <v>881214.00146764843</v>
      </c>
      <c r="DK570" s="15">
        <f ca="1">SUM(CX570:DH570)+CA570*DCF!M$46*(1+Inputs!$B$30)*(1-Inputs!$B$33)*(1-Inputs!$B$30/Inputs!$B$31)/(Inputs!$B$29-Inputs!$B$30)*DCF!M$6</f>
        <v>310219.82456450228</v>
      </c>
      <c r="DM570" s="15">
        <f ca="1">DI570+DJ570+DK570+Inputs!$B$34+Inputs!$B$36-Inputs!$B$35</f>
        <v>1403764.0705048146</v>
      </c>
    </row>
    <row r="571" spans="1:117" x14ac:dyDescent="0.75">
      <c r="A571" s="11">
        <v>558</v>
      </c>
      <c r="C571" s="23">
        <f t="shared" ca="1" si="325"/>
        <v>-0.7492298447118303</v>
      </c>
      <c r="D571" s="23">
        <f t="shared" ca="1" si="325"/>
        <v>-0.81942114832246571</v>
      </c>
      <c r="E571" s="23">
        <f t="shared" ca="1" si="325"/>
        <v>0.67909057735126488</v>
      </c>
      <c r="F571" s="23">
        <f t="shared" ca="1" si="325"/>
        <v>6.3887735160721437E-2</v>
      </c>
      <c r="G571" s="23">
        <f t="shared" ca="1" si="325"/>
        <v>0.53057956233254766</v>
      </c>
      <c r="H571" s="23">
        <f t="shared" ca="1" si="325"/>
        <v>1.181881969918632</v>
      </c>
      <c r="I571" s="23">
        <f t="shared" ca="1" si="325"/>
        <v>1.0189843436415208E-2</v>
      </c>
      <c r="J571" s="23">
        <f t="shared" ca="1" si="325"/>
        <v>-0.75589982636016584</v>
      </c>
      <c r="K571" s="23">
        <f t="shared" ca="1" si="325"/>
        <v>-0.31406488839691687</v>
      </c>
      <c r="L571" s="23">
        <f t="shared" ca="1" si="325"/>
        <v>0.28539033027371902</v>
      </c>
      <c r="M571" s="23">
        <f t="shared" ca="1" si="325"/>
        <v>-1.5998314724845177</v>
      </c>
      <c r="N571" s="23">
        <f ca="1">SQRT(Inputs!$B$38)*C571+SQRT(1-Inputs!$B$38)*_xlfn.NORM.S.INV(RAND())</f>
        <v>-1.3134811844393521</v>
      </c>
      <c r="O571" s="23">
        <f ca="1">SQRT(Inputs!$B$38)*D571+SQRT(1-Inputs!$B$38)*_xlfn.NORM.S.INV(RAND())</f>
        <v>-0.1990734615406837</v>
      </c>
      <c r="P571" s="23">
        <f ca="1">SQRT(Inputs!$B$38)*E571+SQRT(1-Inputs!$B$38)*_xlfn.NORM.S.INV(RAND())</f>
        <v>2.5633586576228478</v>
      </c>
      <c r="Q571" s="23">
        <f ca="1">SQRT(Inputs!$B$38)*F571+SQRT(1-Inputs!$B$38)*_xlfn.NORM.S.INV(RAND())</f>
        <v>-0.36589216995575036</v>
      </c>
      <c r="R571" s="23">
        <f ca="1">SQRT(Inputs!$B$38)*G571+SQRT(1-Inputs!$B$38)*_xlfn.NORM.S.INV(RAND())</f>
        <v>-5.270158599576269E-2</v>
      </c>
      <c r="S571" s="23">
        <f ca="1">SQRT(Inputs!$B$38)*H571+SQRT(1-Inputs!$B$38)*_xlfn.NORM.S.INV(RAND())</f>
        <v>4.2087435453824762E-3</v>
      </c>
      <c r="T571" s="23">
        <f ca="1">SQRT(Inputs!$B$38)*I571+SQRT(1-Inputs!$B$38)*_xlfn.NORM.S.INV(RAND())</f>
        <v>1.6268739918440391</v>
      </c>
      <c r="U571" s="23">
        <f ca="1">SQRT(Inputs!$B$38)*J571+SQRT(1-Inputs!$B$38)*_xlfn.NORM.S.INV(RAND())</f>
        <v>-1.798717648509808</v>
      </c>
      <c r="V571" s="23">
        <f ca="1">SQRT(Inputs!$B$38)*K571+SQRT(1-Inputs!$B$38)*_xlfn.NORM.S.INV(RAND())</f>
        <v>-6.7402238122268671E-2</v>
      </c>
      <c r="W571" s="23">
        <f ca="1">SQRT(Inputs!$B$38)*L571+SQRT(1-Inputs!$B$38)*_xlfn.NORM.S.INV(RAND())</f>
        <v>0.27848283907763693</v>
      </c>
      <c r="X571" s="23">
        <f ca="1">SQRT(Inputs!$B$38)*M571+SQRT(1-Inputs!$B$38)*_xlfn.NORM.S.INV(RAND())</f>
        <v>-0.46894026212189188</v>
      </c>
      <c r="Y571" s="23">
        <f ca="1">SQRT(Inputs!$B$38)*C571+SQRT(1-Inputs!$B$38)*_xlfn.NORM.S.INV(RAND())</f>
        <v>0.38580867455685847</v>
      </c>
      <c r="Z571" s="23">
        <f ca="1">SQRT(Inputs!$B$38)*D571+SQRT(1-Inputs!$B$38)*_xlfn.NORM.S.INV(RAND())</f>
        <v>-0.12904795693047366</v>
      </c>
      <c r="AA571" s="23">
        <f ca="1">SQRT(Inputs!$B$38)*E571+SQRT(1-Inputs!$B$38)*_xlfn.NORM.S.INV(RAND())</f>
        <v>1.0799576479497623</v>
      </c>
      <c r="AB571" s="23">
        <f ca="1">SQRT(Inputs!$B$38)*F571+SQRT(1-Inputs!$B$38)*_xlfn.NORM.S.INV(RAND())</f>
        <v>0.92202362207787703</v>
      </c>
      <c r="AC571" s="23">
        <f ca="1">SQRT(Inputs!$B$38)*G571+SQRT(1-Inputs!$B$38)*_xlfn.NORM.S.INV(RAND())</f>
        <v>1.2213786435030989</v>
      </c>
      <c r="AD571" s="23">
        <f ca="1">SQRT(Inputs!$B$38)*H571+SQRT(1-Inputs!$B$38)*_xlfn.NORM.S.INV(RAND())</f>
        <v>1.3891373177497732</v>
      </c>
      <c r="AE571" s="23">
        <f ca="1">SQRT(Inputs!$B$38)*I571+SQRT(1-Inputs!$B$38)*_xlfn.NORM.S.INV(RAND())</f>
        <v>-0.70591028230905184</v>
      </c>
      <c r="AF571" s="23">
        <f ca="1">SQRT(Inputs!$B$38)*J571+SQRT(1-Inputs!$B$38)*_xlfn.NORM.S.INV(RAND())</f>
        <v>-0.29467883014939056</v>
      </c>
      <c r="AG571" s="23">
        <f ca="1">SQRT(Inputs!$B$38)*K571+SQRT(1-Inputs!$B$38)*_xlfn.NORM.S.INV(RAND())</f>
        <v>-1.8838245915080363</v>
      </c>
      <c r="AH571" s="23">
        <f ca="1">SQRT(Inputs!$B$38)*L571+SQRT(1-Inputs!$B$38)*_xlfn.NORM.S.INV(RAND())</f>
        <v>1.0394168380968862</v>
      </c>
      <c r="AI571" s="23">
        <f ca="1">SQRT(Inputs!$B$38)*M571+SQRT(1-Inputs!$B$38)*_xlfn.NORM.S.INV(RAND())</f>
        <v>-0.48455744703880882</v>
      </c>
      <c r="AJ571" s="23">
        <f ca="1">SQRT(Inputs!$B$38)*C571+SQRT(1-Inputs!$B$38)*_xlfn.NORM.S.INV(RAND())</f>
        <v>0.54405710029514354</v>
      </c>
      <c r="AK571" s="23">
        <f ca="1">SQRT(Inputs!$B$38)*D571+SQRT(1-Inputs!$B$38)*_xlfn.NORM.S.INV(RAND())</f>
        <v>-0.22750338713912036</v>
      </c>
      <c r="AL571" s="23">
        <f ca="1">SQRT(Inputs!$B$38)*E571+SQRT(1-Inputs!$B$38)*_xlfn.NORM.S.INV(RAND())</f>
        <v>5.975770531138852E-2</v>
      </c>
      <c r="AM571" s="23">
        <f ca="1">SQRT(Inputs!$B$38)*F571+SQRT(1-Inputs!$B$38)*_xlfn.NORM.S.INV(RAND())</f>
        <v>0.43384249800221875</v>
      </c>
      <c r="AN571" s="23">
        <f ca="1">SQRT(Inputs!$B$38)*G571+SQRT(1-Inputs!$B$38)*_xlfn.NORM.S.INV(RAND())</f>
        <v>-0.23651531243591617</v>
      </c>
      <c r="AO571" s="23">
        <f ca="1">SQRT(Inputs!$B$38)*H571+SQRT(1-Inputs!$B$38)*_xlfn.NORM.S.INV(RAND())</f>
        <v>0.19275418966875169</v>
      </c>
      <c r="AP571" s="23">
        <f ca="1">SQRT(Inputs!$B$38)*I571+SQRT(1-Inputs!$B$38)*_xlfn.NORM.S.INV(RAND())</f>
        <v>1.3163869610488701</v>
      </c>
      <c r="AQ571" s="23">
        <f ca="1">SQRT(Inputs!$B$38)*J571+SQRT(1-Inputs!$B$38)*_xlfn.NORM.S.INV(RAND())</f>
        <v>-1.7863559145742425</v>
      </c>
      <c r="AR571" s="23">
        <f ca="1">SQRT(Inputs!$B$38)*K571+SQRT(1-Inputs!$B$38)*_xlfn.NORM.S.INV(RAND())</f>
        <v>-1.2143901994809183</v>
      </c>
      <c r="AS571" s="23">
        <f ca="1">SQRT(Inputs!$B$38)*L571+SQRT(1-Inputs!$B$38)*_xlfn.NORM.S.INV(RAND())</f>
        <v>3.9936397050549369E-2</v>
      </c>
      <c r="AT571" s="23">
        <f ca="1">SQRT(Inputs!$B$38)*M571+SQRT(1-Inputs!$B$38)*_xlfn.NORM.S.INV(RAND())</f>
        <v>-1.2222214277336183</v>
      </c>
      <c r="AU571" s="15">
        <f ca="1">Inputs!$B$6*EXP($B$8-0.5*C$5^2+C$5*N571)</f>
        <v>4011.7995190388046</v>
      </c>
      <c r="AV571" s="15">
        <f t="shared" ca="1" si="292"/>
        <v>4742.443979348247</v>
      </c>
      <c r="AW571" s="15">
        <f t="shared" ca="1" si="293"/>
        <v>8171.0468304836359</v>
      </c>
      <c r="AX571" s="15">
        <f t="shared" ca="1" si="294"/>
        <v>9530.269876451468</v>
      </c>
      <c r="AY571" s="15">
        <f t="shared" ca="1" si="295"/>
        <v>11575.496591495241</v>
      </c>
      <c r="AZ571" s="15">
        <f t="shared" ca="1" si="296"/>
        <v>14163.707868843114</v>
      </c>
      <c r="BA571" s="15">
        <f t="shared" ca="1" si="297"/>
        <v>20550.110298067611</v>
      </c>
      <c r="BB571" s="15">
        <f t="shared" ca="1" si="298"/>
        <v>21010.588338350648</v>
      </c>
      <c r="BC571" s="15">
        <f t="shared" ca="1" si="299"/>
        <v>25565.742303465893</v>
      </c>
      <c r="BD571" s="15">
        <f t="shared" ca="1" si="300"/>
        <v>32146.981979235501</v>
      </c>
      <c r="BE571" s="15">
        <f t="shared" ca="1" si="301"/>
        <v>37744.947326268462</v>
      </c>
      <c r="BF571" s="15">
        <f ca="1">Inputs!$B$13*EXP($B$9-0.5*C$6^2+C$6*Y571)</f>
        <v>14930.403403410539</v>
      </c>
      <c r="BG571" s="15">
        <f t="shared" ca="1" si="302"/>
        <v>17777.401745935364</v>
      </c>
      <c r="BH571" s="15">
        <f t="shared" ca="1" si="303"/>
        <v>25981.516549899185</v>
      </c>
      <c r="BI571" s="15">
        <f t="shared" ca="1" si="304"/>
        <v>36655.00001173823</v>
      </c>
      <c r="BJ571" s="15">
        <f t="shared" ca="1" si="305"/>
        <v>53587.178098248376</v>
      </c>
      <c r="BK571" s="15">
        <f t="shared" ca="1" si="306"/>
        <v>79460.237787529288</v>
      </c>
      <c r="BL571" s="15">
        <f t="shared" ca="1" si="307"/>
        <v>89074.433397143352</v>
      </c>
      <c r="BM571" s="15">
        <f t="shared" ca="1" si="308"/>
        <v>105555.99153308402</v>
      </c>
      <c r="BN571" s="15">
        <f t="shared" ca="1" si="309"/>
        <v>103586.20239137963</v>
      </c>
      <c r="BO571" s="15">
        <f t="shared" ca="1" si="310"/>
        <v>143820.06528383441</v>
      </c>
      <c r="BP571" s="15">
        <f t="shared" ca="1" si="311"/>
        <v>167559.58249621387</v>
      </c>
      <c r="BQ571" s="15">
        <f ca="1">Inputs!$B$20*EXP($B$10-0.5*C$7^2+C$7*AJ571)</f>
        <v>5202.5091684457939</v>
      </c>
      <c r="BR571" s="15">
        <f t="shared" ca="1" si="312"/>
        <v>6567.0980106826946</v>
      </c>
      <c r="BS571" s="15">
        <f t="shared" ca="1" si="313"/>
        <v>9148.6096190292265</v>
      </c>
      <c r="BT571" s="15">
        <f t="shared" ca="1" si="314"/>
        <v>14134.431009715352</v>
      </c>
      <c r="BU571" s="15">
        <f t="shared" ca="1" si="315"/>
        <v>18499.052285650472</v>
      </c>
      <c r="BV571" s="15">
        <f t="shared" ca="1" si="316"/>
        <v>26879.853738960825</v>
      </c>
      <c r="BW571" s="15">
        <f t="shared" ca="1" si="317"/>
        <v>49560.87566110053</v>
      </c>
      <c r="BX571" s="15">
        <f t="shared" ca="1" si="318"/>
        <v>48453.214866507515</v>
      </c>
      <c r="BY571" s="15">
        <f t="shared" ca="1" si="319"/>
        <v>53815.595202668868</v>
      </c>
      <c r="BZ571" s="15">
        <f t="shared" ca="1" si="320"/>
        <v>76067.231392769521</v>
      </c>
      <c r="CA571" s="15">
        <f t="shared" ca="1" si="321"/>
        <v>85991.55769857284</v>
      </c>
      <c r="CB571" s="15">
        <f ca="1">(AU571*DCF!C$10-DCF!C$5*MAX(AU571*DCF!C$10,0)-MAX(AU571-Inputs!$B$6,0)/Inputs!$B$10)*DCF!C$6</f>
        <v>1030.2666869365585</v>
      </c>
      <c r="CC571" s="15">
        <f ca="1">(AV571*DCF!D$10-DCF!D$5*MAX(AV571*DCF!D$10,0)-MAX(AV571-AU571,0)/Inputs!$B$10)*DCF!D$6</f>
        <v>977.79006164030659</v>
      </c>
      <c r="CD571" s="15">
        <f ca="1">(AW571*DCF!E$10-DCF!E$5*MAX(AW571*DCF!E$10,0)-MAX(AW571-AV571,0)/Inputs!$B$10)*DCF!E$6</f>
        <v>1114.301294769534</v>
      </c>
      <c r="CE571" s="15">
        <f ca="1">(AX571*DCF!F$10-DCF!F$5*MAX(AX571*DCF!F$10,0)-MAX(AX571-AW571,0)/Inputs!$B$10)*DCF!F$6</f>
        <v>1797.6221090237209</v>
      </c>
      <c r="CF571" s="15">
        <f ca="1">(AY571*DCF!G$10-DCF!G$5*MAX(AY571*DCF!G$10,0)-MAX(AY571-AX571,0)/Inputs!$B$10)*DCF!G$6</f>
        <v>1991.8856448544898</v>
      </c>
      <c r="CG571" s="15">
        <f ca="1">(AZ571*DCF!H$10-DCF!H$5*MAX(AZ571*DCF!H$10,0)-MAX(AZ571-AY571,0)/Inputs!$B$10)*DCF!H$6</f>
        <v>2290.3107299921858</v>
      </c>
      <c r="CH571" s="15">
        <f ca="1">(BA571*DCF!I$10-DCF!I$5*MAX(BA571*DCF!I$10,0)-MAX(BA571-AZ571,0)/Inputs!$B$10)*DCF!I$6</f>
        <v>2706.1617234430255</v>
      </c>
      <c r="CI571" s="15">
        <f ca="1">(BB571*DCF!J$10-DCF!J$5*MAX(BB571*DCF!J$10,0)-MAX(BB571-BA571,0)/Inputs!$B$10)*DCF!J$6</f>
        <v>3535.6878513049296</v>
      </c>
      <c r="CJ571" s="15">
        <f ca="1">(BC571*DCF!K$10-DCF!K$5*MAX(BC571*DCF!K$10,0)-MAX(BC571-BB571,0)/Inputs!$B$10)*DCF!K$6</f>
        <v>3478.0217097426753</v>
      </c>
      <c r="CK571" s="15">
        <f ca="1">(BD571*DCF!L$10-DCF!L$5*MAX(BD571*DCF!L$10,0)-MAX(BD571-BC571,0)/Inputs!$B$10)*DCF!L$6</f>
        <v>3997.3153387902862</v>
      </c>
      <c r="CL571" s="15">
        <f ca="1">(BE571*DCF!M$10-DCF!M$5*MAX(BE571*DCF!M$10,0)-MAX(BE571-BD571,0)/Inputs!$B$10)*DCF!M$6</f>
        <v>4657.5634881988335</v>
      </c>
      <c r="CM571" s="15">
        <f ca="1">(BF571*DCF!C$28-DCF!C$5*MAX(BF571*DCF!C$28,0)-MAX(BF571-Inputs!$B$13,0)/Inputs!$B$17)*DCF!C$6</f>
        <v>3738.3232347692815</v>
      </c>
      <c r="CN571" s="15">
        <f ca="1">(BG571*DCF!D$28-DCF!D$5*MAX(BG571*DCF!D$28,0)-MAX(BG571-BF571,0)/Inputs!$B$17)*DCF!D$6</f>
        <v>4628.4595485390937</v>
      </c>
      <c r="CO571" s="15">
        <f ca="1">(BH571*DCF!E$28-DCF!E$5*MAX(BH571*DCF!E$28,0)-MAX(BH571-BG571,0)/Inputs!$B$17)*DCF!E$6</f>
        <v>5741.5100253292749</v>
      </c>
      <c r="CP571" s="15">
        <f ca="1">(BI571*DCF!F$28-DCF!F$5*MAX(BI571*DCF!F$28,0)-MAX(BI571-BH571,0)/Inputs!$B$17)*DCF!F$6</f>
        <v>8007.5906073690767</v>
      </c>
      <c r="CQ571" s="15">
        <f ca="1">(BJ571*DCF!G$28-DCF!G$5*MAX(BJ571*DCF!G$28,0)-MAX(BJ571-BI571,0)/Inputs!$B$17)*DCF!G$6</f>
        <v>11055.774837683637</v>
      </c>
      <c r="CR571" s="15">
        <f ca="1">(BK571*DCF!H$28-DCF!H$5*MAX(BK571*DCF!H$28,0)-MAX(BK571-BJ571,0)/Inputs!$B$17)*DCF!H$6</f>
        <v>15631.446082272523</v>
      </c>
      <c r="CS571" s="15">
        <f ca="1">(BL571*DCF!I$28-DCF!I$5*MAX(BL571*DCF!I$28,0)-MAX(BL571-BK571,0)/Inputs!$B$17)*DCF!I$6</f>
        <v>19566.191726553196</v>
      </c>
      <c r="CT571" s="15">
        <f ca="1">(BM571*DCF!J$28-DCF!J$5*MAX(BM571*DCF!J$28,0)-MAX(BM571-BL571,0)/Inputs!$B$17)*DCF!J$6</f>
        <v>21362.429019008436</v>
      </c>
      <c r="CU571" s="15">
        <f ca="1">(BN571*DCF!K$28-DCF!K$5*MAX(BN571*DCF!K$28,0)-MAX(BN571-BM571,0)/Inputs!$B$17)*DCF!K$6</f>
        <v>21875.669114912689</v>
      </c>
      <c r="CV571" s="15">
        <f ca="1">(BO571*DCF!L$28-DCF!L$5*MAX(BO571*DCF!L$28,0)-MAX(BO571-BN571,0)/Inputs!$B$17)*DCF!L$6</f>
        <v>24142.593113445218</v>
      </c>
      <c r="CW571" s="15">
        <f ca="1">(BP571*DCF!M$28-DCF!M$5*MAX(BP571*DCF!M$28,0)-MAX(BP571-BO571,0)/Inputs!$B$17)*DCF!M$6</f>
        <v>29044.985805843753</v>
      </c>
      <c r="CX571" s="15">
        <f ca="1">(BQ571*DCF!C$46-DCF!C$5*MAX(BQ571*DCF!C$46,0)-MAX(BQ571-Inputs!$B$20,0)/Inputs!$B$24)*DCF!C$6</f>
        <v>-2125.9878765213348</v>
      </c>
      <c r="CY571" s="15">
        <f ca="1">(BR571*DCF!D$46-DCF!D$5*MAX(BR571*DCF!D$46,0)-MAX(BR571-BQ571,0)/Inputs!$B$24)*DCF!D$6</f>
        <v>-1703.1092155849051</v>
      </c>
      <c r="CZ571" s="15">
        <f ca="1">(BS571*DCF!E$46-DCF!E$5*MAX(BS571*DCF!E$46,0)-MAX(BS571-BR571,0)/Inputs!$B$24)*DCF!E$6</f>
        <v>-2099.3998244943327</v>
      </c>
      <c r="DA571" s="15">
        <f ca="1">(BT571*DCF!F$46-DCF!F$5*MAX(BT571*DCF!F$46,0)-MAX(BT571-BS571,0)/Inputs!$B$24)*DCF!F$6</f>
        <v>-2844.8538130035213</v>
      </c>
      <c r="DB571" s="15">
        <f ca="1">(BU571*DCF!G$46-DCF!G$5*MAX(BU571*DCF!G$46,0)-MAX(BU571-BT571,0)/Inputs!$B$24)*DCF!G$6</f>
        <v>-2090.4439320624078</v>
      </c>
      <c r="DC571" s="15">
        <f ca="1">(BV571*DCF!H$46-DCF!H$5*MAX(BV571*DCF!H$46,0)-MAX(BV571-BU571,0)/Inputs!$B$24)*DCF!H$6</f>
        <v>-2604.2827015937291</v>
      </c>
      <c r="DD571" s="15">
        <f ca="1">(BW571*DCF!I$46-DCF!I$5*MAX(BW571*DCF!I$46,0)-MAX(BW571-BV571,0)/Inputs!$B$24)*DCF!I$6</f>
        <v>-5366.2163343621623</v>
      </c>
      <c r="DE571" s="15">
        <f ca="1">(BX571*DCF!J$46-DCF!J$5*MAX(BX571*DCF!J$46,0)-MAX(BX571-BW571,0)/Inputs!$B$24)*DCF!J$6</f>
        <v>2032.4783351319898</v>
      </c>
      <c r="DF571" s="15">
        <f ca="1">(BY571*DCF!K$46-DCF!K$5*MAX(BY571*DCF!K$46,0)-MAX(BY571-BX571,0)/Inputs!$B$24)*DCF!K$6</f>
        <v>1760.4858639884139</v>
      </c>
      <c r="DG571" s="15">
        <f ca="1">(BZ571*DCF!L$46-DCF!L$5*MAX(BZ571*DCF!L$46,0)-MAX(BZ571-BY571,0)/Inputs!$B$24)*DCF!L$6</f>
        <v>222.55697354725251</v>
      </c>
      <c r="DH571" s="15">
        <f ca="1">(CA571*DCF!M$46-DCF!M$5*MAX(CA571*DCF!M$46,0)-MAX(CA571-BZ571,0)/Inputs!$B$24)*DCF!M$6</f>
        <v>4666.6586301214656</v>
      </c>
      <c r="DI571" s="15">
        <f ca="1">SUM(CB571:CL571)+BE571*DCF!M$10*(1+Inputs!$B$30)*(1-Inputs!$B$33)*(1-Inputs!$B$30/Inputs!$B$31)/(Inputs!$B$29-Inputs!$B$30)*DCF!M$6</f>
        <v>132621.61417295819</v>
      </c>
      <c r="DJ571" s="15">
        <f ca="1">SUM(CM571:CW571)+BP571*DCF!M$28*(1+Inputs!$B$30)*(1-Inputs!$B$33)*(1-Inputs!$B$30/Inputs!$B$31)/(Inputs!$B$29-Inputs!$B$30)*DCF!M$6</f>
        <v>786555.68489313533</v>
      </c>
      <c r="DK571" s="15">
        <f ca="1">SUM(CX571:DH571)+CA571*DCF!M$46*(1+Inputs!$B$30)*(1-Inputs!$B$33)*(1-Inputs!$B$30/Inputs!$B$31)/(Inputs!$B$29-Inputs!$B$30)*DCF!M$6</f>
        <v>122801.02065836595</v>
      </c>
      <c r="DM571" s="15">
        <f ca="1">DI571+DJ571+DK571+Inputs!$B$34+Inputs!$B$36-Inputs!$B$35</f>
        <v>1118829.3197244594</v>
      </c>
    </row>
    <row r="572" spans="1:117" x14ac:dyDescent="0.75">
      <c r="A572" s="11">
        <v>559</v>
      </c>
      <c r="C572" s="23">
        <f t="shared" ca="1" si="325"/>
        <v>0.78851485837484014</v>
      </c>
      <c r="D572" s="23">
        <f t="shared" ca="1" si="325"/>
        <v>5.4041919330428519E-2</v>
      </c>
      <c r="E572" s="23">
        <f t="shared" ca="1" si="325"/>
        <v>-1.7220632953263666</v>
      </c>
      <c r="F572" s="23">
        <f t="shared" ca="1" si="325"/>
        <v>-1.7175588792089751</v>
      </c>
      <c r="G572" s="23">
        <f t="shared" ca="1" si="325"/>
        <v>-0.31276617865688888</v>
      </c>
      <c r="H572" s="23">
        <f t="shared" ca="1" si="325"/>
        <v>1.386932698172364</v>
      </c>
      <c r="I572" s="23">
        <f t="shared" ca="1" si="325"/>
        <v>-0.81765143343273627</v>
      </c>
      <c r="J572" s="23">
        <f t="shared" ca="1" si="325"/>
        <v>-0.56829566628420425</v>
      </c>
      <c r="K572" s="23">
        <f t="shared" ca="1" si="325"/>
        <v>0.97594270257590843</v>
      </c>
      <c r="L572" s="23">
        <f t="shared" ca="1" si="325"/>
        <v>0.29611781738038273</v>
      </c>
      <c r="M572" s="23">
        <f t="shared" ca="1" si="325"/>
        <v>-0.82066076534280685</v>
      </c>
      <c r="N572" s="23">
        <f ca="1">SQRT(Inputs!$B$38)*C572+SQRT(1-Inputs!$B$38)*_xlfn.NORM.S.INV(RAND())</f>
        <v>0.53719032680206369</v>
      </c>
      <c r="O572" s="23">
        <f ca="1">SQRT(Inputs!$B$38)*D572+SQRT(1-Inputs!$B$38)*_xlfn.NORM.S.INV(RAND())</f>
        <v>-0.26824014584844424</v>
      </c>
      <c r="P572" s="23">
        <f ca="1">SQRT(Inputs!$B$38)*E572+SQRT(1-Inputs!$B$38)*_xlfn.NORM.S.INV(RAND())</f>
        <v>-0.25730442912688811</v>
      </c>
      <c r="Q572" s="23">
        <f ca="1">SQRT(Inputs!$B$38)*F572+SQRT(1-Inputs!$B$38)*_xlfn.NORM.S.INV(RAND())</f>
        <v>-1.1136258233843928</v>
      </c>
      <c r="R572" s="23">
        <f ca="1">SQRT(Inputs!$B$38)*G572+SQRT(1-Inputs!$B$38)*_xlfn.NORM.S.INV(RAND())</f>
        <v>-1.6726965486742744</v>
      </c>
      <c r="S572" s="23">
        <f ca="1">SQRT(Inputs!$B$38)*H572+SQRT(1-Inputs!$B$38)*_xlfn.NORM.S.INV(RAND())</f>
        <v>-0.13061559281768742</v>
      </c>
      <c r="T572" s="23">
        <f ca="1">SQRT(Inputs!$B$38)*I572+SQRT(1-Inputs!$B$38)*_xlfn.NORM.S.INV(RAND())</f>
        <v>-1.461239735101115</v>
      </c>
      <c r="U572" s="23">
        <f ca="1">SQRT(Inputs!$B$38)*J572+SQRT(1-Inputs!$B$38)*_xlfn.NORM.S.INV(RAND())</f>
        <v>-0.93669674153147142</v>
      </c>
      <c r="V572" s="23">
        <f ca="1">SQRT(Inputs!$B$38)*K572+SQRT(1-Inputs!$B$38)*_xlfn.NORM.S.INV(RAND())</f>
        <v>1.7181929909045266</v>
      </c>
      <c r="W572" s="23">
        <f ca="1">SQRT(Inputs!$B$38)*L572+SQRT(1-Inputs!$B$38)*_xlfn.NORM.S.INV(RAND())</f>
        <v>0.20769194875232852</v>
      </c>
      <c r="X572" s="23">
        <f ca="1">SQRT(Inputs!$B$38)*M572+SQRT(1-Inputs!$B$38)*_xlfn.NORM.S.INV(RAND())</f>
        <v>-0.33928095092679578</v>
      </c>
      <c r="Y572" s="23">
        <f ca="1">SQRT(Inputs!$B$38)*C572+SQRT(1-Inputs!$B$38)*_xlfn.NORM.S.INV(RAND())</f>
        <v>1.0082622616844521</v>
      </c>
      <c r="Z572" s="23">
        <f ca="1">SQRT(Inputs!$B$38)*D572+SQRT(1-Inputs!$B$38)*_xlfn.NORM.S.INV(RAND())</f>
        <v>-0.70532286993401783</v>
      </c>
      <c r="AA572" s="23">
        <f ca="1">SQRT(Inputs!$B$38)*E572+SQRT(1-Inputs!$B$38)*_xlfn.NORM.S.INV(RAND())</f>
        <v>-1.6245436620756786</v>
      </c>
      <c r="AB572" s="23">
        <f ca="1">SQRT(Inputs!$B$38)*F572+SQRT(1-Inputs!$B$38)*_xlfn.NORM.S.INV(RAND())</f>
        <v>-2.3743373801573937</v>
      </c>
      <c r="AC572" s="23">
        <f ca="1">SQRT(Inputs!$B$38)*G572+SQRT(1-Inputs!$B$38)*_xlfn.NORM.S.INV(RAND())</f>
        <v>0.24517153850731668</v>
      </c>
      <c r="AD572" s="23">
        <f ca="1">SQRT(Inputs!$B$38)*H572+SQRT(1-Inputs!$B$38)*_xlfn.NORM.S.INV(RAND())</f>
        <v>1.6406614783556916</v>
      </c>
      <c r="AE572" s="23">
        <f ca="1">SQRT(Inputs!$B$38)*I572+SQRT(1-Inputs!$B$38)*_xlfn.NORM.S.INV(RAND())</f>
        <v>-1.1640046525011516</v>
      </c>
      <c r="AF572" s="23">
        <f ca="1">SQRT(Inputs!$B$38)*J572+SQRT(1-Inputs!$B$38)*_xlfn.NORM.S.INV(RAND())</f>
        <v>9.5214137915329289E-2</v>
      </c>
      <c r="AG572" s="23">
        <f ca="1">SQRT(Inputs!$B$38)*K572+SQRT(1-Inputs!$B$38)*_xlfn.NORM.S.INV(RAND())</f>
        <v>0.32286675929393804</v>
      </c>
      <c r="AH572" s="23">
        <f ca="1">SQRT(Inputs!$B$38)*L572+SQRT(1-Inputs!$B$38)*_xlfn.NORM.S.INV(RAND())</f>
        <v>-0.54734189234296293</v>
      </c>
      <c r="AI572" s="23">
        <f ca="1">SQRT(Inputs!$B$38)*M572+SQRT(1-Inputs!$B$38)*_xlfn.NORM.S.INV(RAND())</f>
        <v>-1.4678853216258361</v>
      </c>
      <c r="AJ572" s="23">
        <f ca="1">SQRT(Inputs!$B$38)*C572+SQRT(1-Inputs!$B$38)*_xlfn.NORM.S.INV(RAND())</f>
        <v>0.94470118015109827</v>
      </c>
      <c r="AK572" s="23">
        <f ca="1">SQRT(Inputs!$B$38)*D572+SQRT(1-Inputs!$B$38)*_xlfn.NORM.S.INV(RAND())</f>
        <v>0.15193869841467109</v>
      </c>
      <c r="AL572" s="23">
        <f ca="1">SQRT(Inputs!$B$38)*E572+SQRT(1-Inputs!$B$38)*_xlfn.NORM.S.INV(RAND())</f>
        <v>-1.1648288091812309</v>
      </c>
      <c r="AM572" s="23">
        <f ca="1">SQRT(Inputs!$B$38)*F572+SQRT(1-Inputs!$B$38)*_xlfn.NORM.S.INV(RAND())</f>
        <v>0.8110746447831082</v>
      </c>
      <c r="AN572" s="23">
        <f ca="1">SQRT(Inputs!$B$38)*G572+SQRT(1-Inputs!$B$38)*_xlfn.NORM.S.INV(RAND())</f>
        <v>-1.4461476517993039</v>
      </c>
      <c r="AO572" s="23">
        <f ca="1">SQRT(Inputs!$B$38)*H572+SQRT(1-Inputs!$B$38)*_xlfn.NORM.S.INV(RAND())</f>
        <v>1.9093393519138333</v>
      </c>
      <c r="AP572" s="23">
        <f ca="1">SQRT(Inputs!$B$38)*I572+SQRT(1-Inputs!$B$38)*_xlfn.NORM.S.INV(RAND())</f>
        <v>0.3116755872131548</v>
      </c>
      <c r="AQ572" s="23">
        <f ca="1">SQRT(Inputs!$B$38)*J572+SQRT(1-Inputs!$B$38)*_xlfn.NORM.S.INV(RAND())</f>
        <v>-0.38322573771101398</v>
      </c>
      <c r="AR572" s="23">
        <f ca="1">SQRT(Inputs!$B$38)*K572+SQRT(1-Inputs!$B$38)*_xlfn.NORM.S.INV(RAND())</f>
        <v>0.75831966132147599</v>
      </c>
      <c r="AS572" s="23">
        <f ca="1">SQRT(Inputs!$B$38)*L572+SQRT(1-Inputs!$B$38)*_xlfn.NORM.S.INV(RAND())</f>
        <v>0.57710373709483831</v>
      </c>
      <c r="AT572" s="23">
        <f ca="1">SQRT(Inputs!$B$38)*M572+SQRT(1-Inputs!$B$38)*_xlfn.NORM.S.INV(RAND())</f>
        <v>-1.1477417073781169</v>
      </c>
      <c r="AU572" s="15">
        <f ca="1">Inputs!$B$6*EXP($B$8-0.5*C$5^2+C$5*N572)</f>
        <v>5413.0558603704867</v>
      </c>
      <c r="AV572" s="15">
        <f t="shared" ca="1" si="292"/>
        <v>6334.1573057776168</v>
      </c>
      <c r="AW572" s="15">
        <f t="shared" ca="1" si="293"/>
        <v>7459.9363727902955</v>
      </c>
      <c r="AX572" s="15">
        <f t="shared" ca="1" si="294"/>
        <v>7924.8735055472753</v>
      </c>
      <c r="AY572" s="15">
        <f t="shared" ca="1" si="295"/>
        <v>7966.3621226725118</v>
      </c>
      <c r="AZ572" s="15">
        <f t="shared" ca="1" si="296"/>
        <v>9603.9413583856094</v>
      </c>
      <c r="BA572" s="15">
        <f t="shared" ca="1" si="297"/>
        <v>10086.076681470398</v>
      </c>
      <c r="BB572" s="15">
        <f t="shared" ca="1" si="298"/>
        <v>11242.280438951208</v>
      </c>
      <c r="BC572" s="15">
        <f t="shared" ca="1" si="299"/>
        <v>16252.906684122536</v>
      </c>
      <c r="BD572" s="15">
        <f t="shared" ca="1" si="300"/>
        <v>20301.925890992403</v>
      </c>
      <c r="BE572" s="15">
        <f t="shared" ca="1" si="301"/>
        <v>24120.406186571214</v>
      </c>
      <c r="BF572" s="15">
        <f ca="1">Inputs!$B$13*EXP($B$9-0.5*C$6^2+C$6*Y572)</f>
        <v>16891.31554625959</v>
      </c>
      <c r="BG572" s="15">
        <f t="shared" ca="1" si="302"/>
        <v>18125.974148977264</v>
      </c>
      <c r="BH572" s="15">
        <f t="shared" ca="1" si="303"/>
        <v>16915.691752393916</v>
      </c>
      <c r="BI572" s="15">
        <f t="shared" ca="1" si="304"/>
        <v>14368.409352770856</v>
      </c>
      <c r="BJ572" s="15">
        <f t="shared" ca="1" si="305"/>
        <v>18248.375971609923</v>
      </c>
      <c r="BK572" s="15">
        <f t="shared" ca="1" si="306"/>
        <v>28001.731201318555</v>
      </c>
      <c r="BL572" s="15">
        <f t="shared" ca="1" si="307"/>
        <v>29580.540977475692</v>
      </c>
      <c r="BM572" s="15">
        <f t="shared" ca="1" si="308"/>
        <v>36793.507151871141</v>
      </c>
      <c r="BN572" s="15">
        <f t="shared" ca="1" si="309"/>
        <v>47036.540903532979</v>
      </c>
      <c r="BO572" s="15">
        <f t="shared" ca="1" si="310"/>
        <v>54306.199503560805</v>
      </c>
      <c r="BP572" s="15">
        <f t="shared" ca="1" si="311"/>
        <v>56599.884071593064</v>
      </c>
      <c r="BQ572" s="15">
        <f ca="1">Inputs!$B$20*EXP($B$10-0.5*C$7^2+C$7*AJ572)</f>
        <v>5996.89935136861</v>
      </c>
      <c r="BR572" s="15">
        <f t="shared" ca="1" si="312"/>
        <v>8539.2806651370884</v>
      </c>
      <c r="BS572" s="15">
        <f t="shared" ca="1" si="313"/>
        <v>8368.7275294835654</v>
      </c>
      <c r="BT572" s="15">
        <f t="shared" ca="1" si="314"/>
        <v>14274.487067259995</v>
      </c>
      <c r="BU572" s="15">
        <f t="shared" ca="1" si="315"/>
        <v>13941.709368982807</v>
      </c>
      <c r="BV572" s="15">
        <f t="shared" ca="1" si="316"/>
        <v>29823.203923179357</v>
      </c>
      <c r="BW572" s="15">
        <f t="shared" ca="1" si="317"/>
        <v>44454.446775742836</v>
      </c>
      <c r="BX572" s="15">
        <f t="shared" ca="1" si="318"/>
        <v>57578.73196642939</v>
      </c>
      <c r="BY572" s="15">
        <f t="shared" ca="1" si="319"/>
        <v>93274.432693729497</v>
      </c>
      <c r="BZ572" s="15">
        <f t="shared" ca="1" si="320"/>
        <v>145525.28266671073</v>
      </c>
      <c r="CA572" s="15">
        <f t="shared" ca="1" si="321"/>
        <v>166703.4512625449</v>
      </c>
      <c r="CB572" s="15">
        <f ca="1">(AU572*DCF!C$10-DCF!C$5*MAX(AU572*DCF!C$10,0)-MAX(AU572-Inputs!$B$6,0)/Inputs!$B$10)*DCF!C$6</f>
        <v>1039.8599020183481</v>
      </c>
      <c r="CC572" s="15">
        <f ca="1">(AV572*DCF!D$10-DCF!D$5*MAX(AV572*DCF!D$10,0)-MAX(AV572-AU572,0)/Inputs!$B$10)*DCF!D$6</f>
        <v>1319.321450250977</v>
      </c>
      <c r="CD572" s="15">
        <f ca="1">(AW572*DCF!E$10-DCF!E$5*MAX(AW572*DCF!E$10,0)-MAX(AW572-AV572,0)/Inputs!$B$10)*DCF!E$6</f>
        <v>1468.8084899939777</v>
      </c>
      <c r="CE572" s="15">
        <f ca="1">(AX572*DCF!F$10-DCF!F$5*MAX(AX572*DCF!F$10,0)-MAX(AX572-AW572,0)/Inputs!$B$10)*DCF!F$6</f>
        <v>1633.2453663396641</v>
      </c>
      <c r="CF572" s="15">
        <f ca="1">(AY572*DCF!G$10-DCF!G$5*MAX(AY572*DCF!G$10,0)-MAX(AY572-AX572,0)/Inputs!$B$10)*DCF!G$6</f>
        <v>1633.4132155213076</v>
      </c>
      <c r="CG572" s="15">
        <f ca="1">(AZ572*DCF!H$10-DCF!H$5*MAX(AZ572*DCF!H$10,0)-MAX(AZ572-AY572,0)/Inputs!$B$10)*DCF!H$6</f>
        <v>1573.8305526737477</v>
      </c>
      <c r="CH572" s="15">
        <f ca="1">(BA572*DCF!I$10-DCF!I$5*MAX(BA572*DCF!I$10,0)-MAX(BA572-AZ572,0)/Inputs!$B$10)*DCF!I$6</f>
        <v>1763.2711830235191</v>
      </c>
      <c r="CI572" s="15">
        <f ca="1">(BB572*DCF!J$10-DCF!J$5*MAX(BB572*DCF!J$10,0)-MAX(BB572-BA572,0)/Inputs!$B$10)*DCF!J$6</f>
        <v>1753.997782323499</v>
      </c>
      <c r="CJ572" s="15">
        <f ca="1">(BC572*DCF!K$10-DCF!K$5*MAX(BC572*DCF!K$10,0)-MAX(BC572-BB572,0)/Inputs!$B$10)*DCF!K$6</f>
        <v>1915.045554382084</v>
      </c>
      <c r="CK572" s="15">
        <f ca="1">(BD572*DCF!L$10-DCF!L$5*MAX(BD572*DCF!L$10,0)-MAX(BD572-BC572,0)/Inputs!$B$10)*DCF!L$6</f>
        <v>2538.3127423363035</v>
      </c>
      <c r="CL572" s="15">
        <f ca="1">(BE572*DCF!M$10-DCF!M$5*MAX(BE572*DCF!M$10,0)-MAX(BE572-BD572,0)/Inputs!$B$10)*DCF!M$6</f>
        <v>2947.5430159671068</v>
      </c>
      <c r="CM572" s="15">
        <f ca="1">(BF572*DCF!C$28-DCF!C$5*MAX(BF572*DCF!C$28,0)-MAX(BF572-Inputs!$B$13,0)/Inputs!$B$17)*DCF!C$6</f>
        <v>3883.9142151613719</v>
      </c>
      <c r="CN572" s="15">
        <f ca="1">(BG572*DCF!D$28-DCF!D$5*MAX(BG572*DCF!D$28,0)-MAX(BG572-BF572,0)/Inputs!$B$17)*DCF!D$6</f>
        <v>5075.1081523131097</v>
      </c>
      <c r="CO572" s="15">
        <f ca="1">(BH572*DCF!E$28-DCF!E$5*MAX(BH572*DCF!E$28,0)-MAX(BH572-BG572,0)/Inputs!$B$17)*DCF!E$6</f>
        <v>4790.8251125864317</v>
      </c>
      <c r="CP572" s="15">
        <f ca="1">(BI572*DCF!F$28-DCF!F$5*MAX(BI572*DCF!F$28,0)-MAX(BI572-BH572,0)/Inputs!$B$17)*DCF!F$6</f>
        <v>3900.6446629824882</v>
      </c>
      <c r="CQ572" s="15">
        <f ca="1">(BJ572*DCF!G$28-DCF!G$5*MAX(BJ572*DCF!G$28,0)-MAX(BJ572-BI572,0)/Inputs!$B$17)*DCF!G$6</f>
        <v>4082.1075399650736</v>
      </c>
      <c r="CR572" s="15">
        <f ca="1">(BK572*DCF!H$28-DCF!H$5*MAX(BK572*DCF!H$28,0)-MAX(BK572-BJ572,0)/Inputs!$B$17)*DCF!H$6</f>
        <v>5409.739372658677</v>
      </c>
      <c r="CS572" s="15">
        <f ca="1">(BL572*DCF!I$28-DCF!I$5*MAX(BL572*DCF!I$28,0)-MAX(BL572-BK572,0)/Inputs!$B$17)*DCF!I$6</f>
        <v>6729.3464450445126</v>
      </c>
      <c r="CT572" s="15">
        <f ca="1">(BM572*DCF!J$28-DCF!J$5*MAX(BM572*DCF!J$28,0)-MAX(BM572-BL572,0)/Inputs!$B$17)*DCF!J$6</f>
        <v>7251.6261670320009</v>
      </c>
      <c r="CU572" s="15">
        <f ca="1">(BN572*DCF!K$28-DCF!K$5*MAX(BN572*DCF!K$28,0)-MAX(BN572-BM572,0)/Inputs!$B$17)*DCF!K$6</f>
        <v>8678.6935791005781</v>
      </c>
      <c r="CV572" s="15">
        <f ca="1">(BO572*DCF!L$28-DCF!L$5*MAX(BO572*DCF!L$28,0)-MAX(BO572-BN572,0)/Inputs!$B$17)*DCF!L$6</f>
        <v>10012.652688577286</v>
      </c>
      <c r="CW572" s="15">
        <f ca="1">(BP572*DCF!M$28-DCF!M$5*MAX(BP572*DCF!M$28,0)-MAX(BP572-BO572,0)/Inputs!$B$17)*DCF!M$6</f>
        <v>10409.546455772666</v>
      </c>
      <c r="CX572" s="15">
        <f ca="1">(BQ572*DCF!C$46-DCF!C$5*MAX(BQ572*DCF!C$46,0)-MAX(BQ572-Inputs!$B$20,0)/Inputs!$B$24)*DCF!C$6</f>
        <v>-2676.3736845509998</v>
      </c>
      <c r="CY572" s="15">
        <f ca="1">(BR572*DCF!D$46-DCF!D$5*MAX(BR572*DCF!D$46,0)-MAX(BR572-BQ572,0)/Inputs!$B$24)*DCF!D$6</f>
        <v>-2542.2690738436127</v>
      </c>
      <c r="CZ572" s="15">
        <f ca="1">(BS572*DCF!E$46-DCF!E$5*MAX(BS572*DCF!E$46,0)-MAX(BS572-BR572,0)/Inputs!$B$24)*DCF!E$6</f>
        <v>-989.61660140926529</v>
      </c>
      <c r="DA572" s="15">
        <f ca="1">(BT572*DCF!F$46-DCF!F$5*MAX(BT572*DCF!F$46,0)-MAX(BT572-BS572,0)/Inputs!$B$24)*DCF!F$6</f>
        <v>-3190.0321414346936</v>
      </c>
      <c r="DB572" s="15">
        <f ca="1">(BU572*DCF!G$46-DCF!G$5*MAX(BU572*DCF!G$46,0)-MAX(BU572-BT572,0)/Inputs!$B$24)*DCF!G$6</f>
        <v>-468.9715577182464</v>
      </c>
      <c r="DC572" s="15">
        <f ca="1">(BV572*DCF!H$46-DCF!H$5*MAX(BV572*DCF!H$46,0)-MAX(BV572-BU572,0)/Inputs!$B$24)*DCF!H$6</f>
        <v>-4935.0771251849956</v>
      </c>
      <c r="DD572" s="15">
        <f ca="1">(BW572*DCF!I$46-DCF!I$5*MAX(BW572*DCF!I$46,0)-MAX(BW572-BV572,0)/Inputs!$B$24)*DCF!I$6</f>
        <v>-3173.3711277880775</v>
      </c>
      <c r="DE572" s="15">
        <f ca="1">(BX572*DCF!J$46-DCF!J$5*MAX(BX572*DCF!J$46,0)-MAX(BX572-BW572,0)/Inputs!$B$24)*DCF!J$6</f>
        <v>-1065.0774771407855</v>
      </c>
      <c r="DF572" s="15">
        <f ca="1">(BY572*DCF!K$46-DCF!K$5*MAX(BY572*DCF!K$46,0)-MAX(BY572-BX572,0)/Inputs!$B$24)*DCF!K$6</f>
        <v>-3416.3492212605406</v>
      </c>
      <c r="DG572" s="15">
        <f ca="1">(BZ572*DCF!L$46-DCF!L$5*MAX(BZ572*DCF!L$46,0)-MAX(BZ572-BY572,0)/Inputs!$B$24)*DCF!L$6</f>
        <v>-1765.0508026227449</v>
      </c>
      <c r="DH572" s="15">
        <f ca="1">(CA572*DCF!M$46-DCF!M$5*MAX(CA572*DCF!M$46,0)-MAX(CA572-BZ572,0)/Inputs!$B$24)*DCF!M$6</f>
        <v>8641.4687599447316</v>
      </c>
      <c r="DI572" s="15">
        <f ca="1">SUM(CB572:CL572)+BE572*DCF!M$10*(1+Inputs!$B$30)*(1-Inputs!$B$33)*(1-Inputs!$B$30/Inputs!$B$31)/(Inputs!$B$29-Inputs!$B$30)*DCF!M$6</f>
        <v>86714.058631409833</v>
      </c>
      <c r="DJ572" s="15">
        <f ca="1">SUM(CM572:CW572)+BP572*DCF!M$28*(1+Inputs!$B$30)*(1-Inputs!$B$33)*(1-Inputs!$B$30/Inputs!$B$31)/(Inputs!$B$29-Inputs!$B$30)*DCF!M$6</f>
        <v>280248.50549416291</v>
      </c>
      <c r="DK572" s="15">
        <f ca="1">SUM(CX572:DH572)+CA572*DCF!M$46*(1+Inputs!$B$30)*(1-Inputs!$B$33)*(1-Inputs!$B$30/Inputs!$B$31)/(Inputs!$B$29-Inputs!$B$30)*DCF!M$6</f>
        <v>242162.56288509775</v>
      </c>
      <c r="DM572" s="15">
        <f ca="1">DI572+DJ572+DK572+Inputs!$B$34+Inputs!$B$36-Inputs!$B$35</f>
        <v>685976.12701067049</v>
      </c>
    </row>
    <row r="573" spans="1:117" x14ac:dyDescent="0.75">
      <c r="A573" s="11">
        <v>560</v>
      </c>
      <c r="C573" s="23">
        <f t="shared" ca="1" si="325"/>
        <v>0.98295123994136302</v>
      </c>
      <c r="D573" s="23">
        <f t="shared" ca="1" si="325"/>
        <v>0.63498841916439841</v>
      </c>
      <c r="E573" s="23">
        <f t="shared" ca="1" si="325"/>
        <v>0.46893629810890058</v>
      </c>
      <c r="F573" s="23">
        <f t="shared" ca="1" si="325"/>
        <v>-2.1693380450596978E-2</v>
      </c>
      <c r="G573" s="23">
        <f t="shared" ca="1" si="325"/>
        <v>2.0375685707579181</v>
      </c>
      <c r="H573" s="23">
        <f t="shared" ca="1" si="325"/>
        <v>1.5592103485398643</v>
      </c>
      <c r="I573" s="23">
        <f t="shared" ca="1" si="325"/>
        <v>0.88006693794947155</v>
      </c>
      <c r="J573" s="23">
        <f t="shared" ca="1" si="325"/>
        <v>1.7110700086266153</v>
      </c>
      <c r="K573" s="23">
        <f t="shared" ca="1" si="325"/>
        <v>-8.9489136830854576E-2</v>
      </c>
      <c r="L573" s="23">
        <f t="shared" ca="1" si="325"/>
        <v>0.8359863432470489</v>
      </c>
      <c r="M573" s="23">
        <f t="shared" ca="1" si="325"/>
        <v>-0.40587925930856156</v>
      </c>
      <c r="N573" s="23">
        <f ca="1">SQRT(Inputs!$B$38)*C573+SQRT(1-Inputs!$B$38)*_xlfn.NORM.S.INV(RAND())</f>
        <v>-0.20751893226692752</v>
      </c>
      <c r="O573" s="23">
        <f ca="1">SQRT(Inputs!$B$38)*D573+SQRT(1-Inputs!$B$38)*_xlfn.NORM.S.INV(RAND())</f>
        <v>1.9275937924887896</v>
      </c>
      <c r="P573" s="23">
        <f ca="1">SQRT(Inputs!$B$38)*E573+SQRT(1-Inputs!$B$38)*_xlfn.NORM.S.INV(RAND())</f>
        <v>-1.1899356100528002</v>
      </c>
      <c r="Q573" s="23">
        <f ca="1">SQRT(Inputs!$B$38)*F573+SQRT(1-Inputs!$B$38)*_xlfn.NORM.S.INV(RAND())</f>
        <v>-0.44396095797690788</v>
      </c>
      <c r="R573" s="23">
        <f ca="1">SQRT(Inputs!$B$38)*G573+SQRT(1-Inputs!$B$38)*_xlfn.NORM.S.INV(RAND())</f>
        <v>1.070038547316907</v>
      </c>
      <c r="S573" s="23">
        <f ca="1">SQRT(Inputs!$B$38)*H573+SQRT(1-Inputs!$B$38)*_xlfn.NORM.S.INV(RAND())</f>
        <v>2.3973354747162108</v>
      </c>
      <c r="T573" s="23">
        <f ca="1">SQRT(Inputs!$B$38)*I573+SQRT(1-Inputs!$B$38)*_xlfn.NORM.S.INV(RAND())</f>
        <v>-0.2407016946153076</v>
      </c>
      <c r="U573" s="23">
        <f ca="1">SQRT(Inputs!$B$38)*J573+SQRT(1-Inputs!$B$38)*_xlfn.NORM.S.INV(RAND())</f>
        <v>-0.3236492223603018</v>
      </c>
      <c r="V573" s="23">
        <f ca="1">SQRT(Inputs!$B$38)*K573+SQRT(1-Inputs!$B$38)*_xlfn.NORM.S.INV(RAND())</f>
        <v>0.40765469728546633</v>
      </c>
      <c r="W573" s="23">
        <f ca="1">SQRT(Inputs!$B$38)*L573+SQRT(1-Inputs!$B$38)*_xlfn.NORM.S.INV(RAND())</f>
        <v>-1.4776383021806763</v>
      </c>
      <c r="X573" s="23">
        <f ca="1">SQRT(Inputs!$B$38)*M573+SQRT(1-Inputs!$B$38)*_xlfn.NORM.S.INV(RAND())</f>
        <v>-0.45338957251305756</v>
      </c>
      <c r="Y573" s="23">
        <f ca="1">SQRT(Inputs!$B$38)*C573+SQRT(1-Inputs!$B$38)*_xlfn.NORM.S.INV(RAND())</f>
        <v>-8.464664658301535E-2</v>
      </c>
      <c r="Z573" s="23">
        <f ca="1">SQRT(Inputs!$B$38)*D573+SQRT(1-Inputs!$B$38)*_xlfn.NORM.S.INV(RAND())</f>
        <v>1.0998707274877741</v>
      </c>
      <c r="AA573" s="23">
        <f ca="1">SQRT(Inputs!$B$38)*E573+SQRT(1-Inputs!$B$38)*_xlfn.NORM.S.INV(RAND())</f>
        <v>-0.78522988124304005</v>
      </c>
      <c r="AB573" s="23">
        <f ca="1">SQRT(Inputs!$B$38)*F573+SQRT(1-Inputs!$B$38)*_xlfn.NORM.S.INV(RAND())</f>
        <v>-0.12089073261784104</v>
      </c>
      <c r="AC573" s="23">
        <f ca="1">SQRT(Inputs!$B$38)*G573+SQRT(1-Inputs!$B$38)*_xlfn.NORM.S.INV(RAND())</f>
        <v>0.59453477848981784</v>
      </c>
      <c r="AD573" s="23">
        <f ca="1">SQRT(Inputs!$B$38)*H573+SQRT(1-Inputs!$B$38)*_xlfn.NORM.S.INV(RAND())</f>
        <v>2.0090536446047618</v>
      </c>
      <c r="AE573" s="23">
        <f ca="1">SQRT(Inputs!$B$38)*I573+SQRT(1-Inputs!$B$38)*_xlfn.NORM.S.INV(RAND())</f>
        <v>-9.2904613868144137E-2</v>
      </c>
      <c r="AF573" s="23">
        <f ca="1">SQRT(Inputs!$B$38)*J573+SQRT(1-Inputs!$B$38)*_xlfn.NORM.S.INV(RAND())</f>
        <v>0.20354756721119549</v>
      </c>
      <c r="AG573" s="23">
        <f ca="1">SQRT(Inputs!$B$38)*K573+SQRT(1-Inputs!$B$38)*_xlfn.NORM.S.INV(RAND())</f>
        <v>-0.66039034101807537</v>
      </c>
      <c r="AH573" s="23">
        <f ca="1">SQRT(Inputs!$B$38)*L573+SQRT(1-Inputs!$B$38)*_xlfn.NORM.S.INV(RAND())</f>
        <v>0.1950787490535083</v>
      </c>
      <c r="AI573" s="23">
        <f ca="1">SQRT(Inputs!$B$38)*M573+SQRT(1-Inputs!$B$38)*_xlfn.NORM.S.INV(RAND())</f>
        <v>-0.67092431272342679</v>
      </c>
      <c r="AJ573" s="23">
        <f ca="1">SQRT(Inputs!$B$38)*C573+SQRT(1-Inputs!$B$38)*_xlfn.NORM.S.INV(RAND())</f>
        <v>-0.64386509117186697</v>
      </c>
      <c r="AK573" s="23">
        <f ca="1">SQRT(Inputs!$B$38)*D573+SQRT(1-Inputs!$B$38)*_xlfn.NORM.S.INV(RAND())</f>
        <v>0.96500910599269363</v>
      </c>
      <c r="AL573" s="23">
        <f ca="1">SQRT(Inputs!$B$38)*E573+SQRT(1-Inputs!$B$38)*_xlfn.NORM.S.INV(RAND())</f>
        <v>0.84295065201818709</v>
      </c>
      <c r="AM573" s="23">
        <f ca="1">SQRT(Inputs!$B$38)*F573+SQRT(1-Inputs!$B$38)*_xlfn.NORM.S.INV(RAND())</f>
        <v>0.87015304120690529</v>
      </c>
      <c r="AN573" s="23">
        <f ca="1">SQRT(Inputs!$B$38)*G573+SQRT(1-Inputs!$B$38)*_xlfn.NORM.S.INV(RAND())</f>
        <v>1.1020225435446671</v>
      </c>
      <c r="AO573" s="23">
        <f ca="1">SQRT(Inputs!$B$38)*H573+SQRT(1-Inputs!$B$38)*_xlfn.NORM.S.INV(RAND())</f>
        <v>0.74928756558859666</v>
      </c>
      <c r="AP573" s="23">
        <f ca="1">SQRT(Inputs!$B$38)*I573+SQRT(1-Inputs!$B$38)*_xlfn.NORM.S.INV(RAND())</f>
        <v>-0.37075279070397132</v>
      </c>
      <c r="AQ573" s="23">
        <f ca="1">SQRT(Inputs!$B$38)*J573+SQRT(1-Inputs!$B$38)*_xlfn.NORM.S.INV(RAND())</f>
        <v>1.7023209995138413</v>
      </c>
      <c r="AR573" s="23">
        <f ca="1">SQRT(Inputs!$B$38)*K573+SQRT(1-Inputs!$B$38)*_xlfn.NORM.S.INV(RAND())</f>
        <v>0.94329886373213778</v>
      </c>
      <c r="AS573" s="23">
        <f ca="1">SQRT(Inputs!$B$38)*L573+SQRT(1-Inputs!$B$38)*_xlfn.NORM.S.INV(RAND())</f>
        <v>1.7657665879533235</v>
      </c>
      <c r="AT573" s="23">
        <f ca="1">SQRT(Inputs!$B$38)*M573+SQRT(1-Inputs!$B$38)*_xlfn.NORM.S.INV(RAND())</f>
        <v>-0.58577953210814671</v>
      </c>
      <c r="AU573" s="15">
        <f ca="1">Inputs!$B$6*EXP($B$8-0.5*C$5^2+C$5*N573)</f>
        <v>4798.3178542194091</v>
      </c>
      <c r="AV573" s="15">
        <f t="shared" ca="1" si="292"/>
        <v>7754.4453362825952</v>
      </c>
      <c r="AW573" s="15">
        <f t="shared" ca="1" si="293"/>
        <v>8053.1393269811124</v>
      </c>
      <c r="AX573" s="15">
        <f t="shared" ca="1" si="294"/>
        <v>9301.5833495179904</v>
      </c>
      <c r="AY573" s="15">
        <f t="shared" ca="1" si="295"/>
        <v>12880.629780613726</v>
      </c>
      <c r="AZ573" s="15">
        <f t="shared" ca="1" si="296"/>
        <v>20512.752255158499</v>
      </c>
      <c r="BA573" s="15">
        <f t="shared" ca="1" si="297"/>
        <v>24477.889696805323</v>
      </c>
      <c r="BB573" s="15">
        <f t="shared" ca="1" si="298"/>
        <v>29012.217945903463</v>
      </c>
      <c r="BC573" s="15">
        <f t="shared" ca="1" si="299"/>
        <v>36958.696921332739</v>
      </c>
      <c r="BD573" s="15">
        <f t="shared" ca="1" si="300"/>
        <v>39433.278520806227</v>
      </c>
      <c r="BE573" s="15">
        <f t="shared" ca="1" si="301"/>
        <v>46365.678681729332</v>
      </c>
      <c r="BF573" s="15">
        <f ca="1">Inputs!$B$13*EXP($B$9-0.5*C$6^2+C$6*Y573)</f>
        <v>13600.858965840656</v>
      </c>
      <c r="BG573" s="15">
        <f t="shared" ca="1" si="302"/>
        <v>20214.608436968156</v>
      </c>
      <c r="BH573" s="15">
        <f t="shared" ca="1" si="303"/>
        <v>21682.547691652751</v>
      </c>
      <c r="BI573" s="15">
        <f t="shared" ca="1" si="304"/>
        <v>26053.374890953943</v>
      </c>
      <c r="BJ573" s="15">
        <f t="shared" ca="1" si="305"/>
        <v>34797.674194304891</v>
      </c>
      <c r="BK573" s="15">
        <f t="shared" ca="1" si="306"/>
        <v>56142.602485838564</v>
      </c>
      <c r="BL573" s="15">
        <f t="shared" ca="1" si="307"/>
        <v>68139.082128172478</v>
      </c>
      <c r="BM573" s="15">
        <f t="shared" ca="1" si="308"/>
        <v>85902.556468207869</v>
      </c>
      <c r="BN573" s="15">
        <f t="shared" ca="1" si="309"/>
        <v>97610.736743757618</v>
      </c>
      <c r="BO573" s="15">
        <f t="shared" ca="1" si="310"/>
        <v>122854.44371011082</v>
      </c>
      <c r="BP573" s="15">
        <f t="shared" ca="1" si="311"/>
        <v>140142.75923879241</v>
      </c>
      <c r="BQ573" s="15">
        <f ca="1">Inputs!$B$20*EXP($B$10-0.5*C$7^2+C$7*AJ573)</f>
        <v>3413.7302394601661</v>
      </c>
      <c r="BR573" s="15">
        <f t="shared" ca="1" si="312"/>
        <v>6293.1058633005578</v>
      </c>
      <c r="BS573" s="15">
        <f t="shared" ca="1" si="313"/>
        <v>10978.292358997296</v>
      </c>
      <c r="BT573" s="15">
        <f t="shared" ca="1" si="314"/>
        <v>19018.07887526006</v>
      </c>
      <c r="BU573" s="15">
        <f t="shared" ca="1" si="315"/>
        <v>34411.1841146394</v>
      </c>
      <c r="BV573" s="15">
        <f t="shared" ca="1" si="316"/>
        <v>56680.224000886323</v>
      </c>
      <c r="BW573" s="15">
        <f t="shared" ca="1" si="317"/>
        <v>73124.843828934187</v>
      </c>
      <c r="BX573" s="15">
        <f t="shared" ca="1" si="318"/>
        <v>143876.40069133704</v>
      </c>
      <c r="BY573" s="15">
        <f t="shared" ca="1" si="319"/>
        <v>241468.36510029057</v>
      </c>
      <c r="BZ573" s="15">
        <f t="shared" ca="1" si="320"/>
        <v>468744.90280461306</v>
      </c>
      <c r="CA573" s="15">
        <f t="shared" ca="1" si="321"/>
        <v>593351.20971808361</v>
      </c>
      <c r="CB573" s="15">
        <f ca="1">(AU573*DCF!C$10-DCF!C$5*MAX(AU573*DCF!C$10,0)-MAX(AU573-Inputs!$B$6,0)/Inputs!$B$10)*DCF!C$6</f>
        <v>1044.2430935736131</v>
      </c>
      <c r="CC573" s="15">
        <f ca="1">(AV573*DCF!D$10-DCF!D$5*MAX(AV573*DCF!D$10,0)-MAX(AV573-AU573,0)/Inputs!$B$10)*DCF!D$6</f>
        <v>1169.3191969273762</v>
      </c>
      <c r="CD573" s="15">
        <f ca="1">(AW573*DCF!E$10-DCF!E$5*MAX(AW573*DCF!E$10,0)-MAX(AW573-AV573,0)/Inputs!$B$10)*DCF!E$6</f>
        <v>1792.0634192866614</v>
      </c>
      <c r="CE573" s="15">
        <f ca="1">(AX573*DCF!F$10-DCF!F$5*MAX(AX573*DCF!F$10,0)-MAX(AX573-AW573,0)/Inputs!$B$10)*DCF!F$6</f>
        <v>1770.7505728899012</v>
      </c>
      <c r="CF573" s="15">
        <f ca="1">(AY573*DCF!G$10-DCF!G$5*MAX(AY573*DCF!G$10,0)-MAX(AY573-AX573,0)/Inputs!$B$10)*DCF!G$6</f>
        <v>1965.9684334458022</v>
      </c>
      <c r="CG573" s="15">
        <f ca="1">(AZ573*DCF!H$10-DCF!H$5*MAX(AZ573*DCF!H$10,0)-MAX(AZ573-AY573,0)/Inputs!$B$10)*DCF!H$6</f>
        <v>2627.3453945231749</v>
      </c>
      <c r="CH573" s="15">
        <f ca="1">(BA573*DCF!I$10-DCF!I$5*MAX(BA573*DCF!I$10,0)-MAX(BA573-AZ573,0)/Inputs!$B$10)*DCF!I$6</f>
        <v>3820.796025179352</v>
      </c>
      <c r="CI573" s="15">
        <f ca="1">(BB573*DCF!J$10-DCF!J$5*MAX(BB573*DCF!J$10,0)-MAX(BB573-BA573,0)/Inputs!$B$10)*DCF!J$6</f>
        <v>4291.4611908539628</v>
      </c>
      <c r="CJ573" s="15">
        <f ca="1">(BC573*DCF!K$10-DCF!K$5*MAX(BC573*DCF!K$10,0)-MAX(BC573-BB573,0)/Inputs!$B$10)*DCF!K$6</f>
        <v>4837.3705553231466</v>
      </c>
      <c r="CK573" s="15">
        <f ca="1">(BD573*DCF!L$10-DCF!L$5*MAX(BD573*DCF!L$10,0)-MAX(BD573-BC573,0)/Inputs!$B$10)*DCF!L$6</f>
        <v>5627.2847950944388</v>
      </c>
      <c r="CL573" s="15">
        <f ca="1">(BE573*DCF!M$10-DCF!M$5*MAX(BE573*DCF!M$10,0)-MAX(BE573-BD573,0)/Inputs!$B$10)*DCF!M$6</f>
        <v>5714.6476865636696</v>
      </c>
      <c r="CM573" s="15">
        <f ca="1">(BF573*DCF!C$28-DCF!C$5*MAX(BF573*DCF!C$28,0)-MAX(BF573-Inputs!$B$13,0)/Inputs!$B$17)*DCF!C$6</f>
        <v>3639.6091343713883</v>
      </c>
      <c r="CN573" s="15">
        <f ca="1">(BG573*DCF!D$28-DCF!D$5*MAX(BG573*DCF!D$28,0)-MAX(BG573-BF573,0)/Inputs!$B$17)*DCF!D$6</f>
        <v>4542.6524104704204</v>
      </c>
      <c r="CO573" s="15">
        <f ca="1">(BH573*DCF!E$28-DCF!E$5*MAX(BH573*DCF!E$28,0)-MAX(BH573-BG573,0)/Inputs!$B$17)*DCF!E$6</f>
        <v>5851.5729741011264</v>
      </c>
      <c r="CP573" s="15">
        <f ca="1">(BI573*DCF!F$28-DCF!F$5*MAX(BI573*DCF!F$28,0)-MAX(BI573-BH573,0)/Inputs!$B$17)*DCF!F$6</f>
        <v>6277.0268367021281</v>
      </c>
      <c r="CQ573" s="15">
        <f ca="1">(BJ573*DCF!G$28-DCF!G$5*MAX(BJ573*DCF!G$28,0)-MAX(BJ573-BI573,0)/Inputs!$B$17)*DCF!G$6</f>
        <v>7557.815819211618</v>
      </c>
      <c r="CR573" s="15">
        <f ca="1">(BK573*DCF!H$28-DCF!H$5*MAX(BK573*DCF!H$28,0)-MAX(BK573-BJ573,0)/Inputs!$B$17)*DCF!H$6</f>
        <v>10568.282158796465</v>
      </c>
      <c r="CS573" s="15">
        <f ca="1">(BL573*DCF!I$28-DCF!I$5*MAX(BL573*DCF!I$28,0)-MAX(BL573-BK573,0)/Inputs!$B$17)*DCF!I$6</f>
        <v>14301.249500022266</v>
      </c>
      <c r="CT573" s="15">
        <f ca="1">(BM573*DCF!J$28-DCF!J$5*MAX(BM573*DCF!J$28,0)-MAX(BM573-BL573,0)/Inputs!$B$17)*DCF!J$6</f>
        <v>16808.10982479736</v>
      </c>
      <c r="CU573" s="15">
        <f ca="1">(BN573*DCF!K$28-DCF!K$5*MAX(BN573*DCF!K$28,0)-MAX(BN573-BM573,0)/Inputs!$B$17)*DCF!K$6</f>
        <v>19179.654829369956</v>
      </c>
      <c r="CV573" s="15">
        <f ca="1">(BO573*DCF!L$28-DCF!L$5*MAX(BO573*DCF!L$28,0)-MAX(BO573-BN573,0)/Inputs!$B$17)*DCF!L$6</f>
        <v>21655.672682647306</v>
      </c>
      <c r="CW573" s="15">
        <f ca="1">(BP573*DCF!M$28-DCF!M$5*MAX(BP573*DCF!M$28,0)-MAX(BP573-BO573,0)/Inputs!$B$17)*DCF!M$6</f>
        <v>24560.826493214448</v>
      </c>
      <c r="CX573" s="15">
        <f ca="1">(BQ573*DCF!C$46-DCF!C$5*MAX(BQ573*DCF!C$46,0)-MAX(BQ573-Inputs!$B$20,0)/Inputs!$B$24)*DCF!C$6</f>
        <v>-886.64912664676626</v>
      </c>
      <c r="CY573" s="15">
        <f ca="1">(BR573*DCF!D$46-DCF!D$5*MAX(BR573*DCF!D$46,0)-MAX(BR573-BQ573,0)/Inputs!$B$24)*DCF!D$6</f>
        <v>-2302.69209144456</v>
      </c>
      <c r="CZ573" s="15">
        <f ca="1">(BS573*DCF!E$46-DCF!E$5*MAX(BS573*DCF!E$46,0)-MAX(BS573-BR573,0)/Inputs!$B$24)*DCF!E$6</f>
        <v>-3144.9737215520295</v>
      </c>
      <c r="DA573" s="15">
        <f ca="1">(BT573*DCF!F$46-DCF!F$5*MAX(BT573*DCF!F$46,0)-MAX(BT573-BS573,0)/Inputs!$B$24)*DCF!F$6</f>
        <v>-4312.5571727743263</v>
      </c>
      <c r="DB573" s="15">
        <f ca="1">(BU573*DCF!G$46-DCF!G$5*MAX(BU573*DCF!G$46,0)-MAX(BU573-BT573,0)/Inputs!$B$24)*DCF!G$6</f>
        <v>-6335.4607173211007</v>
      </c>
      <c r="DC573" s="15">
        <f ca="1">(BV573*DCF!H$46-DCF!H$5*MAX(BV573*DCF!H$46,0)-MAX(BV573-BU573,0)/Inputs!$B$24)*DCF!H$6</f>
        <v>-6919.9676999800677</v>
      </c>
      <c r="DD573" s="15">
        <f ca="1">(BW573*DCF!I$46-DCF!I$5*MAX(BW573*DCF!I$46,0)-MAX(BW573-BV573,0)/Inputs!$B$24)*DCF!I$6</f>
        <v>-3031.7675741843486</v>
      </c>
      <c r="DE573" s="15">
        <f ca="1">(BX573*DCF!J$46-DCF!J$5*MAX(BX573*DCF!J$46,0)-MAX(BX573-BW573,0)/Inputs!$B$24)*DCF!J$6</f>
        <v>-12726.939936931873</v>
      </c>
      <c r="DF573" s="15">
        <f ca="1">(BY573*DCF!K$46-DCF!K$5*MAX(BY573*DCF!K$46,0)-MAX(BY573-BX573,0)/Inputs!$B$24)*DCF!K$6</f>
        <v>-10113.95348751076</v>
      </c>
      <c r="DG573" s="15">
        <f ca="1">(BZ573*DCF!L$46-DCF!L$5*MAX(BZ573*DCF!L$46,0)-MAX(BZ573-BY573,0)/Inputs!$B$24)*DCF!L$6</f>
        <v>-19031.267826967334</v>
      </c>
      <c r="DH573" s="15">
        <f ca="1">(CA573*DCF!M$46-DCF!M$5*MAX(CA573*DCF!M$46,0)-MAX(CA573-BZ573,0)/Inputs!$B$24)*DCF!M$6</f>
        <v>20466.68478074767</v>
      </c>
      <c r="DI573" s="15">
        <f ca="1">SUM(CB573:CL573)+BE573*DCF!M$10*(1+Inputs!$B$30)*(1-Inputs!$B$33)*(1-Inputs!$B$30/Inputs!$B$31)/(Inputs!$B$29-Inputs!$B$30)*DCF!M$6</f>
        <v>163697.54725754098</v>
      </c>
      <c r="DJ573" s="15">
        <f ca="1">SUM(CM573:CW573)+BP573*DCF!M$28*(1+Inputs!$B$30)*(1-Inputs!$B$33)*(1-Inputs!$B$30/Inputs!$B$31)/(Inputs!$B$29-Inputs!$B$30)*DCF!M$6</f>
        <v>654968.00887396885</v>
      </c>
      <c r="DK573" s="15">
        <f ca="1">SUM(CX573:DH573)+CA573*DCF!M$46*(1+Inputs!$B$30)*(1-Inputs!$B$33)*(1-Inputs!$B$30/Inputs!$B$31)/(Inputs!$B$29-Inputs!$B$30)*DCF!M$6</f>
        <v>869051.71259370842</v>
      </c>
      <c r="DM573" s="15">
        <f ca="1">DI573+DJ573+DK573+Inputs!$B$34+Inputs!$B$36-Inputs!$B$35</f>
        <v>1764568.2687252183</v>
      </c>
    </row>
    <row r="574" spans="1:117" x14ac:dyDescent="0.75">
      <c r="A574" s="11">
        <v>561</v>
      </c>
      <c r="C574" s="23">
        <f t="shared" ref="C574:M583" ca="1" si="326">_xlfn.NORM.S.INV(RAND())</f>
        <v>0.27305779375529432</v>
      </c>
      <c r="D574" s="23">
        <f t="shared" ca="1" si="326"/>
        <v>2.2947681440702672</v>
      </c>
      <c r="E574" s="23">
        <f t="shared" ca="1" si="326"/>
        <v>0.51355229999668972</v>
      </c>
      <c r="F574" s="23">
        <f t="shared" ca="1" si="326"/>
        <v>0.47534848879878022</v>
      </c>
      <c r="G574" s="23">
        <f t="shared" ca="1" si="326"/>
        <v>-0.51080775413675672</v>
      </c>
      <c r="H574" s="23">
        <f t="shared" ca="1" si="326"/>
        <v>-0.6874033612348005</v>
      </c>
      <c r="I574" s="23">
        <f t="shared" ca="1" si="326"/>
        <v>-0.53595000316873942</v>
      </c>
      <c r="J574" s="23">
        <f t="shared" ca="1" si="326"/>
        <v>1.4076149214365206</v>
      </c>
      <c r="K574" s="23">
        <f t="shared" ca="1" si="326"/>
        <v>1.5605467799828492</v>
      </c>
      <c r="L574" s="23">
        <f t="shared" ca="1" si="326"/>
        <v>-1.5552095272778768</v>
      </c>
      <c r="M574" s="23">
        <f t="shared" ca="1" si="326"/>
        <v>-0.56283299182191371</v>
      </c>
      <c r="N574" s="23">
        <f ca="1">SQRT(Inputs!$B$38)*C574+SQRT(1-Inputs!$B$38)*_xlfn.NORM.S.INV(RAND())</f>
        <v>-1.3806193738050214</v>
      </c>
      <c r="O574" s="23">
        <f ca="1">SQRT(Inputs!$B$38)*D574+SQRT(1-Inputs!$B$38)*_xlfn.NORM.S.INV(RAND())</f>
        <v>1.1592203085439285</v>
      </c>
      <c r="P574" s="23">
        <f ca="1">SQRT(Inputs!$B$38)*E574+SQRT(1-Inputs!$B$38)*_xlfn.NORM.S.INV(RAND())</f>
        <v>0.65777795223117319</v>
      </c>
      <c r="Q574" s="23">
        <f ca="1">SQRT(Inputs!$B$38)*F574+SQRT(1-Inputs!$B$38)*_xlfn.NORM.S.INV(RAND())</f>
        <v>1.1649365112375669</v>
      </c>
      <c r="R574" s="23">
        <f ca="1">SQRT(Inputs!$B$38)*G574+SQRT(1-Inputs!$B$38)*_xlfn.NORM.S.INV(RAND())</f>
        <v>0.13317742405499777</v>
      </c>
      <c r="S574" s="23">
        <f ca="1">SQRT(Inputs!$B$38)*H574+SQRT(1-Inputs!$B$38)*_xlfn.NORM.S.INV(RAND())</f>
        <v>0.10645770566888879</v>
      </c>
      <c r="T574" s="23">
        <f ca="1">SQRT(Inputs!$B$38)*I574+SQRT(1-Inputs!$B$38)*_xlfn.NORM.S.INV(RAND())</f>
        <v>-0.64388692792727487</v>
      </c>
      <c r="U574" s="23">
        <f ca="1">SQRT(Inputs!$B$38)*J574+SQRT(1-Inputs!$B$38)*_xlfn.NORM.S.INV(RAND())</f>
        <v>-0.15990950729352615</v>
      </c>
      <c r="V574" s="23">
        <f ca="1">SQRT(Inputs!$B$38)*K574+SQRT(1-Inputs!$B$38)*_xlfn.NORM.S.INV(RAND())</f>
        <v>2.3971794909974795</v>
      </c>
      <c r="W574" s="23">
        <f ca="1">SQRT(Inputs!$B$38)*L574+SQRT(1-Inputs!$B$38)*_xlfn.NORM.S.INV(RAND())</f>
        <v>1.1930582067650928</v>
      </c>
      <c r="X574" s="23">
        <f ca="1">SQRT(Inputs!$B$38)*M574+SQRT(1-Inputs!$B$38)*_xlfn.NORM.S.INV(RAND())</f>
        <v>0.14332491959466931</v>
      </c>
      <c r="Y574" s="23">
        <f ca="1">SQRT(Inputs!$B$38)*C574+SQRT(1-Inputs!$B$38)*_xlfn.NORM.S.INV(RAND())</f>
        <v>-0.54157457668161724</v>
      </c>
      <c r="Z574" s="23">
        <f ca="1">SQRT(Inputs!$B$38)*D574+SQRT(1-Inputs!$B$38)*_xlfn.NORM.S.INV(RAND())</f>
        <v>0.2339411825021076</v>
      </c>
      <c r="AA574" s="23">
        <f ca="1">SQRT(Inputs!$B$38)*E574+SQRT(1-Inputs!$B$38)*_xlfn.NORM.S.INV(RAND())</f>
        <v>1.0501680773691948</v>
      </c>
      <c r="AB574" s="23">
        <f ca="1">SQRT(Inputs!$B$38)*F574+SQRT(1-Inputs!$B$38)*_xlfn.NORM.S.INV(RAND())</f>
        <v>-0.99678068987171509</v>
      </c>
      <c r="AC574" s="23">
        <f ca="1">SQRT(Inputs!$B$38)*G574+SQRT(1-Inputs!$B$38)*_xlfn.NORM.S.INV(RAND())</f>
        <v>-0.77193934430600242</v>
      </c>
      <c r="AD574" s="23">
        <f ca="1">SQRT(Inputs!$B$38)*H574+SQRT(1-Inputs!$B$38)*_xlfn.NORM.S.INV(RAND())</f>
        <v>0.13501650383257857</v>
      </c>
      <c r="AE574" s="23">
        <f ca="1">SQRT(Inputs!$B$38)*I574+SQRT(1-Inputs!$B$38)*_xlfn.NORM.S.INV(RAND())</f>
        <v>-1.4119145595274993</v>
      </c>
      <c r="AF574" s="23">
        <f ca="1">SQRT(Inputs!$B$38)*J574+SQRT(1-Inputs!$B$38)*_xlfn.NORM.S.INV(RAND())</f>
        <v>0.18534151823392497</v>
      </c>
      <c r="AG574" s="23">
        <f ca="1">SQRT(Inputs!$B$38)*K574+SQRT(1-Inputs!$B$38)*_xlfn.NORM.S.INV(RAND())</f>
        <v>1.1914494912326457</v>
      </c>
      <c r="AH574" s="23">
        <f ca="1">SQRT(Inputs!$B$38)*L574+SQRT(1-Inputs!$B$38)*_xlfn.NORM.S.INV(RAND())</f>
        <v>-1.0650068653286757</v>
      </c>
      <c r="AI574" s="23">
        <f ca="1">SQRT(Inputs!$B$38)*M574+SQRT(1-Inputs!$B$38)*_xlfn.NORM.S.INV(RAND())</f>
        <v>9.9647757352915312E-2</v>
      </c>
      <c r="AJ574" s="23">
        <f ca="1">SQRT(Inputs!$B$38)*C574+SQRT(1-Inputs!$B$38)*_xlfn.NORM.S.INV(RAND())</f>
        <v>0.30619811155321014</v>
      </c>
      <c r="AK574" s="23">
        <f ca="1">SQRT(Inputs!$B$38)*D574+SQRT(1-Inputs!$B$38)*_xlfn.NORM.S.INV(RAND())</f>
        <v>9.4782533415039172E-2</v>
      </c>
      <c r="AL574" s="23">
        <f ca="1">SQRT(Inputs!$B$38)*E574+SQRT(1-Inputs!$B$38)*_xlfn.NORM.S.INV(RAND())</f>
        <v>-0.36365684361455236</v>
      </c>
      <c r="AM574" s="23">
        <f ca="1">SQRT(Inputs!$B$38)*F574+SQRT(1-Inputs!$B$38)*_xlfn.NORM.S.INV(RAND())</f>
        <v>-0.12577331085481402</v>
      </c>
      <c r="AN574" s="23">
        <f ca="1">SQRT(Inputs!$B$38)*G574+SQRT(1-Inputs!$B$38)*_xlfn.NORM.S.INV(RAND())</f>
        <v>-0.77578347200749298</v>
      </c>
      <c r="AO574" s="23">
        <f ca="1">SQRT(Inputs!$B$38)*H574+SQRT(1-Inputs!$B$38)*_xlfn.NORM.S.INV(RAND())</f>
        <v>-0.65975538520033616</v>
      </c>
      <c r="AP574" s="23">
        <f ca="1">SQRT(Inputs!$B$38)*I574+SQRT(1-Inputs!$B$38)*_xlfn.NORM.S.INV(RAND())</f>
        <v>0.26858512301292181</v>
      </c>
      <c r="AQ574" s="23">
        <f ca="1">SQRT(Inputs!$B$38)*J574+SQRT(1-Inputs!$B$38)*_xlfn.NORM.S.INV(RAND())</f>
        <v>0.7431789271136886</v>
      </c>
      <c r="AR574" s="23">
        <f ca="1">SQRT(Inputs!$B$38)*K574+SQRT(1-Inputs!$B$38)*_xlfn.NORM.S.INV(RAND())</f>
        <v>1.3365317336740048</v>
      </c>
      <c r="AS574" s="23">
        <f ca="1">SQRT(Inputs!$B$38)*L574+SQRT(1-Inputs!$B$38)*_xlfn.NORM.S.INV(RAND())</f>
        <v>-0.7648975681466913</v>
      </c>
      <c r="AT574" s="23">
        <f ca="1">SQRT(Inputs!$B$38)*M574+SQRT(1-Inputs!$B$38)*_xlfn.NORM.S.INV(RAND())</f>
        <v>0.55866306962941281</v>
      </c>
      <c r="AU574" s="15">
        <f ca="1">Inputs!$B$6*EXP($B$8-0.5*C$5^2+C$5*N574)</f>
        <v>3968.4358845977868</v>
      </c>
      <c r="AV574" s="15">
        <f t="shared" ca="1" si="292"/>
        <v>5728.177406348369</v>
      </c>
      <c r="AW574" s="15">
        <f t="shared" ca="1" si="293"/>
        <v>7632.4956787933043</v>
      </c>
      <c r="AX574" s="15">
        <f t="shared" ca="1" si="294"/>
        <v>10778.374274744465</v>
      </c>
      <c r="AY574" s="15">
        <f t="shared" ca="1" si="295"/>
        <v>13378.75013481205</v>
      </c>
      <c r="AZ574" s="15">
        <f t="shared" ca="1" si="296"/>
        <v>16555.521009394703</v>
      </c>
      <c r="BA574" s="15">
        <f t="shared" ca="1" si="297"/>
        <v>18939.428111923004</v>
      </c>
      <c r="BB574" s="15">
        <f t="shared" ca="1" si="298"/>
        <v>22819.095756936291</v>
      </c>
      <c r="BC574" s="15">
        <f t="shared" ca="1" si="299"/>
        <v>35224.091486383266</v>
      </c>
      <c r="BD574" s="15">
        <f t="shared" ca="1" si="300"/>
        <v>48247.259869522924</v>
      </c>
      <c r="BE574" s="15">
        <f t="shared" ca="1" si="301"/>
        <v>59897.657046828201</v>
      </c>
      <c r="BF574" s="15">
        <f ca="1">Inputs!$B$13*EXP($B$9-0.5*C$6^2+C$6*Y574)</f>
        <v>12422.98074388906</v>
      </c>
      <c r="BG574" s="15">
        <f t="shared" ca="1" si="302"/>
        <v>15793.10859132688</v>
      </c>
      <c r="BH574" s="15">
        <f t="shared" ca="1" si="303"/>
        <v>22967.729294946454</v>
      </c>
      <c r="BI574" s="15">
        <f t="shared" ca="1" si="304"/>
        <v>24116.910251388141</v>
      </c>
      <c r="BJ574" s="15">
        <f t="shared" ca="1" si="305"/>
        <v>26452.359512044619</v>
      </c>
      <c r="BK574" s="15">
        <f t="shared" ca="1" si="306"/>
        <v>33067.539646230856</v>
      </c>
      <c r="BL574" s="15">
        <f t="shared" ca="1" si="307"/>
        <v>33827.547467302073</v>
      </c>
      <c r="BM574" s="15">
        <f t="shared" ca="1" si="308"/>
        <v>42549.854635580909</v>
      </c>
      <c r="BN574" s="15">
        <f t="shared" ca="1" si="309"/>
        <v>60362.447124441213</v>
      </c>
      <c r="BO574" s="15">
        <f t="shared" ca="1" si="310"/>
        <v>65621.757077667571</v>
      </c>
      <c r="BP574" s="15">
        <f t="shared" ca="1" si="311"/>
        <v>81685.104909114423</v>
      </c>
      <c r="BQ574" s="15">
        <f ca="1">Inputs!$B$20*EXP($B$10-0.5*C$7^2+C$7*AJ574)</f>
        <v>4781.6064911006415</v>
      </c>
      <c r="BR574" s="15">
        <f t="shared" ca="1" si="312"/>
        <v>6686.2898084724557</v>
      </c>
      <c r="BS574" s="15">
        <f t="shared" ca="1" si="313"/>
        <v>8248.1020898426723</v>
      </c>
      <c r="BT574" s="15">
        <f t="shared" ca="1" si="314"/>
        <v>11003.23893079538</v>
      </c>
      <c r="BU574" s="15">
        <f t="shared" ca="1" si="315"/>
        <v>12639.272138899769</v>
      </c>
      <c r="BV574" s="15">
        <f t="shared" ca="1" si="316"/>
        <v>15156.010726669314</v>
      </c>
      <c r="BW574" s="15">
        <f t="shared" ca="1" si="317"/>
        <v>22386.439321647864</v>
      </c>
      <c r="BX574" s="15">
        <f t="shared" ca="1" si="318"/>
        <v>36341.438573077619</v>
      </c>
      <c r="BY574" s="15">
        <f t="shared" ca="1" si="319"/>
        <v>65757.759998852824</v>
      </c>
      <c r="BZ574" s="15">
        <f t="shared" ca="1" si="320"/>
        <v>80164.13801592181</v>
      </c>
      <c r="CA574" s="15">
        <f t="shared" ca="1" si="321"/>
        <v>124358.98105211306</v>
      </c>
      <c r="CB574" s="15">
        <f ca="1">(AU574*DCF!C$10-DCF!C$5*MAX(AU574*DCF!C$10,0)-MAX(AU574-Inputs!$B$6,0)/Inputs!$B$10)*DCF!C$6</f>
        <v>1019.1305103212874</v>
      </c>
      <c r="CC574" s="15">
        <f ca="1">(AV574*DCF!D$10-DCF!D$5*MAX(AV574*DCF!D$10,0)-MAX(AV574-AU574,0)/Inputs!$B$10)*DCF!D$6</f>
        <v>967.13752129782608</v>
      </c>
      <c r="CD574" s="15">
        <f ca="1">(AW574*DCF!E$10-DCF!E$5*MAX(AW574*DCF!E$10,0)-MAX(AW574-AV574,0)/Inputs!$B$10)*DCF!E$6</f>
        <v>1333.2904171593543</v>
      </c>
      <c r="CE574" s="15">
        <f ca="1">(AX574*DCF!F$10-DCF!F$5*MAX(AX574*DCF!F$10,0)-MAX(AX574-AW574,0)/Inputs!$B$10)*DCF!F$6</f>
        <v>1698.3225865226848</v>
      </c>
      <c r="CF574" s="15">
        <f ca="1">(AY574*DCF!G$10-DCF!G$5*MAX(AY574*DCF!G$10,0)-MAX(AY574-AX574,0)/Inputs!$B$10)*DCF!G$6</f>
        <v>2256.718472279164</v>
      </c>
      <c r="CG574" s="15">
        <f ca="1">(AZ574*DCF!H$10-DCF!H$5*MAX(AZ574*DCF!H$10,0)-MAX(AZ574-AY574,0)/Inputs!$B$10)*DCF!H$6</f>
        <v>2650.173659019662</v>
      </c>
      <c r="CH574" s="15">
        <f ca="1">(BA574*DCF!I$10-DCF!I$5*MAX(BA574*DCF!I$10,0)-MAX(BA574-AZ574,0)/Inputs!$B$10)*DCF!I$6</f>
        <v>3068.4983142339288</v>
      </c>
      <c r="CI574" s="15">
        <f ca="1">(BB574*DCF!J$10-DCF!J$5*MAX(BB574*DCF!J$10,0)-MAX(BB574-BA574,0)/Inputs!$B$10)*DCF!J$6</f>
        <v>3327.9100797831902</v>
      </c>
      <c r="CJ574" s="15">
        <f ca="1">(BC574*DCF!K$10-DCF!K$5*MAX(BC574*DCF!K$10,0)-MAX(BC574-BB574,0)/Inputs!$B$10)*DCF!K$6</f>
        <v>3934.0024637506885</v>
      </c>
      <c r="CK574" s="15">
        <f ca="1">(BD574*DCF!L$10-DCF!L$5*MAX(BD574*DCF!L$10,0)-MAX(BD574-BC574,0)/Inputs!$B$10)*DCF!L$6</f>
        <v>5592.4977212206895</v>
      </c>
      <c r="CL574" s="15">
        <f ca="1">(BE574*DCF!M$10-DCF!M$5*MAX(BE574*DCF!M$10,0)-MAX(BE574-BD574,0)/Inputs!$B$10)*DCF!M$6</f>
        <v>7060.5697021502592</v>
      </c>
      <c r="CM574" s="15">
        <f ca="1">(BF574*DCF!C$28-DCF!C$5*MAX(BF574*DCF!C$28,0)-MAX(BF574-Inputs!$B$13,0)/Inputs!$B$17)*DCF!C$6</f>
        <v>3552.1557286990319</v>
      </c>
      <c r="CN574" s="15">
        <f ca="1">(BG574*DCF!D$28-DCF!D$5*MAX(BG574*DCF!D$28,0)-MAX(BG574-BF574,0)/Inputs!$B$17)*DCF!D$6</f>
        <v>3932.4319404572288</v>
      </c>
      <c r="CO574" s="15">
        <f ca="1">(BH574*DCF!E$28-DCF!E$5*MAX(BH574*DCF!E$28,0)-MAX(BH574-BG574,0)/Inputs!$B$17)*DCF!E$6</f>
        <v>5090.8509263100577</v>
      </c>
      <c r="CP574" s="15">
        <f ca="1">(BI574*DCF!F$28-DCF!F$5*MAX(BI574*DCF!F$28,0)-MAX(BI574-BH574,0)/Inputs!$B$17)*DCF!F$6</f>
        <v>6337.8793157246955</v>
      </c>
      <c r="CQ574" s="15">
        <f ca="1">(BJ574*DCF!G$28-DCF!G$5*MAX(BJ574*DCF!G$28,0)-MAX(BJ574-BI574,0)/Inputs!$B$17)*DCF!G$6</f>
        <v>6470.4658746524719</v>
      </c>
      <c r="CR574" s="15">
        <f ca="1">(BK574*DCF!H$28-DCF!H$5*MAX(BK574*DCF!H$28,0)-MAX(BK574-BJ574,0)/Inputs!$B$17)*DCF!H$6</f>
        <v>7150.1540322809842</v>
      </c>
      <c r="CS574" s="15">
        <f ca="1">(BL574*DCF!I$28-DCF!I$5*MAX(BL574*DCF!I$28,0)-MAX(BL574-BK574,0)/Inputs!$B$17)*DCF!I$6</f>
        <v>7845.5661024548926</v>
      </c>
      <c r="CT574" s="15">
        <f ca="1">(BM574*DCF!J$28-DCF!J$5*MAX(BM574*DCF!J$28,0)-MAX(BM574-BL574,0)/Inputs!$B$17)*DCF!J$6</f>
        <v>8335.6432410493089</v>
      </c>
      <c r="CU574" s="15">
        <f ca="1">(BN574*DCF!K$28-DCF!K$5*MAX(BN574*DCF!K$28,0)-MAX(BN574-BM574,0)/Inputs!$B$17)*DCF!K$6</f>
        <v>10565.731418263604</v>
      </c>
      <c r="CV574" s="15">
        <f ca="1">(BO574*DCF!L$28-DCF!L$5*MAX(BO574*DCF!L$28,0)-MAX(BO574-BN574,0)/Inputs!$B$17)*DCF!L$6</f>
        <v>12497.81823834685</v>
      </c>
      <c r="CW574" s="15">
        <f ca="1">(BP574*DCF!M$28-DCF!M$5*MAX(BP574*DCF!M$28,0)-MAX(BP574-BO574,0)/Inputs!$B$17)*DCF!M$6</f>
        <v>13690.028545050503</v>
      </c>
      <c r="CX574" s="15">
        <f ca="1">(BQ574*DCF!C$46-DCF!C$5*MAX(BQ574*DCF!C$46,0)-MAX(BQ574-Inputs!$B$20,0)/Inputs!$B$24)*DCF!C$6</f>
        <v>-1834.3693933722689</v>
      </c>
      <c r="CY574" s="15">
        <f ca="1">(BR574*DCF!D$46-DCF!D$5*MAX(BR574*DCF!D$46,0)-MAX(BR574-BQ574,0)/Inputs!$B$24)*DCF!D$6</f>
        <v>-1953.9063052278464</v>
      </c>
      <c r="CZ574" s="15">
        <f ca="1">(BS574*DCF!E$46-DCF!E$5*MAX(BS574*DCF!E$46,0)-MAX(BS574-BR574,0)/Inputs!$B$24)*DCF!E$6</f>
        <v>-1590.975838451179</v>
      </c>
      <c r="DA574" s="15">
        <f ca="1">(BT574*DCF!F$46-DCF!F$5*MAX(BT574*DCF!F$46,0)-MAX(BT574-BS574,0)/Inputs!$B$24)*DCF!F$6</f>
        <v>-1804.5578470342641</v>
      </c>
      <c r="DB574" s="15">
        <f ca="1">(BU574*DCF!G$46-DCF!G$5*MAX(BU574*DCF!G$46,0)-MAX(BU574-BT574,0)/Inputs!$B$24)*DCF!G$6</f>
        <v>-975.48938973699705</v>
      </c>
      <c r="DC574" s="15">
        <f ca="1">(BV574*DCF!H$46-DCF!H$5*MAX(BV574*DCF!H$46,0)-MAX(BV574-BU574,0)/Inputs!$B$24)*DCF!H$6</f>
        <v>-782.06109583621742</v>
      </c>
      <c r="DD574" s="15">
        <f ca="1">(BW574*DCF!I$46-DCF!I$5*MAX(BW574*DCF!I$46,0)-MAX(BW574-BV574,0)/Inputs!$B$24)*DCF!I$6</f>
        <v>-1558.5528440597141</v>
      </c>
      <c r="DE574" s="15">
        <f ca="1">(BX574*DCF!J$46-DCF!J$5*MAX(BX574*DCF!J$46,0)-MAX(BX574-BW574,0)/Inputs!$B$24)*DCF!J$6</f>
        <v>-2176.2149865670667</v>
      </c>
      <c r="DF574" s="15">
        <f ca="1">(BY574*DCF!K$46-DCF!K$5*MAX(BY574*DCF!K$46,0)-MAX(BY574-BX574,0)/Inputs!$B$24)*DCF!K$6</f>
        <v>-3449.9126459756917</v>
      </c>
      <c r="DG574" s="15">
        <f ca="1">(BZ574*DCF!L$46-DCF!L$5*MAX(BZ574*DCF!L$46,0)-MAX(BZ574-BY574,0)/Inputs!$B$24)*DCF!L$6</f>
        <v>2281.1652984603979</v>
      </c>
      <c r="DH574" s="15">
        <f ca="1">(CA574*DCF!M$46-DCF!M$5*MAX(CA574*DCF!M$46,0)-MAX(CA574-BZ574,0)/Inputs!$B$24)*DCF!M$6</f>
        <v>510.05005729615544</v>
      </c>
      <c r="DI574" s="15">
        <f ca="1">SUM(CB574:CL574)+BE574*DCF!M$10*(1+Inputs!$B$30)*(1-Inputs!$B$33)*(1-Inputs!$B$30/Inputs!$B$31)/(Inputs!$B$29-Inputs!$B$30)*DCF!M$6</f>
        <v>199604.22307357768</v>
      </c>
      <c r="DJ574" s="15">
        <f ca="1">SUM(CM574:CW574)+BP574*DCF!M$28*(1+Inputs!$B$30)*(1-Inputs!$B$33)*(1-Inputs!$B$30/Inputs!$B$31)/(Inputs!$B$29-Inputs!$B$30)*DCF!M$6</f>
        <v>388576.36154429358</v>
      </c>
      <c r="DK574" s="15">
        <f ca="1">SUM(CX574:DH574)+CA574*DCF!M$46*(1+Inputs!$B$30)*(1-Inputs!$B$33)*(1-Inputs!$B$30/Inputs!$B$31)/(Inputs!$B$29-Inputs!$B$30)*DCF!M$6</f>
        <v>178938.89097911242</v>
      </c>
      <c r="DM574" s="15">
        <f ca="1">DI574+DJ574+DK574+Inputs!$B$34+Inputs!$B$36-Inputs!$B$35</f>
        <v>843970.47559698368</v>
      </c>
    </row>
    <row r="575" spans="1:117" x14ac:dyDescent="0.75">
      <c r="A575" s="11">
        <v>562</v>
      </c>
      <c r="C575" s="23">
        <f t="shared" ca="1" si="326"/>
        <v>0.78535174845645039</v>
      </c>
      <c r="D575" s="23">
        <f t="shared" ca="1" si="326"/>
        <v>0.60740920971925283</v>
      </c>
      <c r="E575" s="23">
        <f t="shared" ca="1" si="326"/>
        <v>-0.70932572594439558</v>
      </c>
      <c r="F575" s="23">
        <f t="shared" ca="1" si="326"/>
        <v>-6.3075681621018995E-2</v>
      </c>
      <c r="G575" s="23">
        <f t="shared" ca="1" si="326"/>
        <v>-5.4129042585990467E-2</v>
      </c>
      <c r="H575" s="23">
        <f t="shared" ca="1" si="326"/>
        <v>-0.46070331355801208</v>
      </c>
      <c r="I575" s="23">
        <f t="shared" ca="1" si="326"/>
        <v>-0.50482806883944076</v>
      </c>
      <c r="J575" s="23">
        <f t="shared" ca="1" si="326"/>
        <v>0.83792412252769466</v>
      </c>
      <c r="K575" s="23">
        <f t="shared" ca="1" si="326"/>
        <v>1.150480153506297</v>
      </c>
      <c r="L575" s="23">
        <f t="shared" ca="1" si="326"/>
        <v>0.59106256333091856</v>
      </c>
      <c r="M575" s="23">
        <f t="shared" ca="1" si="326"/>
        <v>-0.41074858360265148</v>
      </c>
      <c r="N575" s="23">
        <f ca="1">SQRT(Inputs!$B$38)*C575+SQRT(1-Inputs!$B$38)*_xlfn.NORM.S.INV(RAND())</f>
        <v>1.3966329685419001</v>
      </c>
      <c r="O575" s="23">
        <f ca="1">SQRT(Inputs!$B$38)*D575+SQRT(1-Inputs!$B$38)*_xlfn.NORM.S.INV(RAND())</f>
        <v>-1.2594620445553801</v>
      </c>
      <c r="P575" s="23">
        <f ca="1">SQRT(Inputs!$B$38)*E575+SQRT(1-Inputs!$B$38)*_xlfn.NORM.S.INV(RAND())</f>
        <v>-0.83590613832709504</v>
      </c>
      <c r="Q575" s="23">
        <f ca="1">SQRT(Inputs!$B$38)*F575+SQRT(1-Inputs!$B$38)*_xlfn.NORM.S.INV(RAND())</f>
        <v>-0.11265105602445716</v>
      </c>
      <c r="R575" s="23">
        <f ca="1">SQRT(Inputs!$B$38)*G575+SQRT(1-Inputs!$B$38)*_xlfn.NORM.S.INV(RAND())</f>
        <v>7.5987181711247395E-2</v>
      </c>
      <c r="S575" s="23">
        <f ca="1">SQRT(Inputs!$B$38)*H575+SQRT(1-Inputs!$B$38)*_xlfn.NORM.S.INV(RAND())</f>
        <v>0.40569599604520296</v>
      </c>
      <c r="T575" s="23">
        <f ca="1">SQRT(Inputs!$B$38)*I575+SQRT(1-Inputs!$B$38)*_xlfn.NORM.S.INV(RAND())</f>
        <v>-1.1187553213109795</v>
      </c>
      <c r="U575" s="23">
        <f ca="1">SQRT(Inputs!$B$38)*J575+SQRT(1-Inputs!$B$38)*_xlfn.NORM.S.INV(RAND())</f>
        <v>-0.47566000770735484</v>
      </c>
      <c r="V575" s="23">
        <f ca="1">SQRT(Inputs!$B$38)*K575+SQRT(1-Inputs!$B$38)*_xlfn.NORM.S.INV(RAND())</f>
        <v>0.91220541092980634</v>
      </c>
      <c r="W575" s="23">
        <f ca="1">SQRT(Inputs!$B$38)*L575+SQRT(1-Inputs!$B$38)*_xlfn.NORM.S.INV(RAND())</f>
        <v>1.2771322200143862</v>
      </c>
      <c r="X575" s="23">
        <f ca="1">SQRT(Inputs!$B$38)*M575+SQRT(1-Inputs!$B$38)*_xlfn.NORM.S.INV(RAND())</f>
        <v>1.0991502063489977</v>
      </c>
      <c r="Y575" s="23">
        <f ca="1">SQRT(Inputs!$B$38)*C575+SQRT(1-Inputs!$B$38)*_xlfn.NORM.S.INV(RAND())</f>
        <v>-0.81617853913182659</v>
      </c>
      <c r="Z575" s="23">
        <f ca="1">SQRT(Inputs!$B$38)*D575+SQRT(1-Inputs!$B$38)*_xlfn.NORM.S.INV(RAND())</f>
        <v>0.15217174316238335</v>
      </c>
      <c r="AA575" s="23">
        <f ca="1">SQRT(Inputs!$B$38)*E575+SQRT(1-Inputs!$B$38)*_xlfn.NORM.S.INV(RAND())</f>
        <v>-0.73440227061031338</v>
      </c>
      <c r="AB575" s="23">
        <f ca="1">SQRT(Inputs!$B$38)*F575+SQRT(1-Inputs!$B$38)*_xlfn.NORM.S.INV(RAND())</f>
        <v>0.30918862434419714</v>
      </c>
      <c r="AC575" s="23">
        <f ca="1">SQRT(Inputs!$B$38)*G575+SQRT(1-Inputs!$B$38)*_xlfn.NORM.S.INV(RAND())</f>
        <v>-0.18302104314451473</v>
      </c>
      <c r="AD575" s="23">
        <f ca="1">SQRT(Inputs!$B$38)*H575+SQRT(1-Inputs!$B$38)*_xlfn.NORM.S.INV(RAND())</f>
        <v>-0.85084672462479038</v>
      </c>
      <c r="AE575" s="23">
        <f ca="1">SQRT(Inputs!$B$38)*I575+SQRT(1-Inputs!$B$38)*_xlfn.NORM.S.INV(RAND())</f>
        <v>-0.48212907887658085</v>
      </c>
      <c r="AF575" s="23">
        <f ca="1">SQRT(Inputs!$B$38)*J575+SQRT(1-Inputs!$B$38)*_xlfn.NORM.S.INV(RAND())</f>
        <v>-0.22567169865463721</v>
      </c>
      <c r="AG575" s="23">
        <f ca="1">SQRT(Inputs!$B$38)*K575+SQRT(1-Inputs!$B$38)*_xlfn.NORM.S.INV(RAND())</f>
        <v>1.2276236938550964</v>
      </c>
      <c r="AH575" s="23">
        <f ca="1">SQRT(Inputs!$B$38)*L575+SQRT(1-Inputs!$B$38)*_xlfn.NORM.S.INV(RAND())</f>
        <v>0.10563718672054523</v>
      </c>
      <c r="AI575" s="23">
        <f ca="1">SQRT(Inputs!$B$38)*M575+SQRT(1-Inputs!$B$38)*_xlfn.NORM.S.INV(RAND())</f>
        <v>-5.1921147667510326E-2</v>
      </c>
      <c r="AJ575" s="23">
        <f ca="1">SQRT(Inputs!$B$38)*C575+SQRT(1-Inputs!$B$38)*_xlfn.NORM.S.INV(RAND())</f>
        <v>0.65475513780924288</v>
      </c>
      <c r="AK575" s="23">
        <f ca="1">SQRT(Inputs!$B$38)*D575+SQRT(1-Inputs!$B$38)*_xlfn.NORM.S.INV(RAND())</f>
        <v>0.23007915951165614</v>
      </c>
      <c r="AL575" s="23">
        <f ca="1">SQRT(Inputs!$B$38)*E575+SQRT(1-Inputs!$B$38)*_xlfn.NORM.S.INV(RAND())</f>
        <v>-1.2464634549573077</v>
      </c>
      <c r="AM575" s="23">
        <f ca="1">SQRT(Inputs!$B$38)*F575+SQRT(1-Inputs!$B$38)*_xlfn.NORM.S.INV(RAND())</f>
        <v>0.19352224435123919</v>
      </c>
      <c r="AN575" s="23">
        <f ca="1">SQRT(Inputs!$B$38)*G575+SQRT(1-Inputs!$B$38)*_xlfn.NORM.S.INV(RAND())</f>
        <v>0.64169668956741832</v>
      </c>
      <c r="AO575" s="23">
        <f ca="1">SQRT(Inputs!$B$38)*H575+SQRT(1-Inputs!$B$38)*_xlfn.NORM.S.INV(RAND())</f>
        <v>-0.76868246947893271</v>
      </c>
      <c r="AP575" s="23">
        <f ca="1">SQRT(Inputs!$B$38)*I575+SQRT(1-Inputs!$B$38)*_xlfn.NORM.S.INV(RAND())</f>
        <v>1.0365653126833942</v>
      </c>
      <c r="AQ575" s="23">
        <f ca="1">SQRT(Inputs!$B$38)*J575+SQRT(1-Inputs!$B$38)*_xlfn.NORM.S.INV(RAND())</f>
        <v>-0.39110245561164592</v>
      </c>
      <c r="AR575" s="23">
        <f ca="1">SQRT(Inputs!$B$38)*K575+SQRT(1-Inputs!$B$38)*_xlfn.NORM.S.INV(RAND())</f>
        <v>-0.32483489507534702</v>
      </c>
      <c r="AS575" s="23">
        <f ca="1">SQRT(Inputs!$B$38)*L575+SQRT(1-Inputs!$B$38)*_xlfn.NORM.S.INV(RAND())</f>
        <v>2.0474897638776874</v>
      </c>
      <c r="AT575" s="23">
        <f ca="1">SQRT(Inputs!$B$38)*M575+SQRT(1-Inputs!$B$38)*_xlfn.NORM.S.INV(RAND())</f>
        <v>-0.78220839780998452</v>
      </c>
      <c r="AU575" s="15">
        <f ca="1">Inputs!$B$6*EXP($B$8-0.5*C$5^2+C$5*N575)</f>
        <v>6221.0232999729897</v>
      </c>
      <c r="AV575" s="15">
        <f t="shared" ca="1" si="292"/>
        <v>6292.3591478408634</v>
      </c>
      <c r="AW575" s="15">
        <f t="shared" ca="1" si="293"/>
        <v>6854.3514170309254</v>
      </c>
      <c r="AX575" s="15">
        <f t="shared" ca="1" si="294"/>
        <v>8251.5234508177982</v>
      </c>
      <c r="AY575" s="15">
        <f t="shared" ca="1" si="295"/>
        <v>10174.093188717789</v>
      </c>
      <c r="AZ575" s="15">
        <f t="shared" ca="1" si="296"/>
        <v>13011.694860619697</v>
      </c>
      <c r="BA575" s="15">
        <f t="shared" ca="1" si="297"/>
        <v>14163.599054648368</v>
      </c>
      <c r="BB575" s="15">
        <f t="shared" ca="1" si="298"/>
        <v>16533.557771340023</v>
      </c>
      <c r="BC575" s="15">
        <f t="shared" ca="1" si="299"/>
        <v>22113.323144542377</v>
      </c>
      <c r="BD575" s="15">
        <f t="shared" ca="1" si="300"/>
        <v>30528.259431413218</v>
      </c>
      <c r="BE575" s="15">
        <f t="shared" ca="1" si="301"/>
        <v>41347.33693698611</v>
      </c>
      <c r="BF575" s="15">
        <f ca="1">Inputs!$B$13*EXP($B$9-0.5*C$6^2+C$6*Y575)</f>
        <v>11764.757875166493</v>
      </c>
      <c r="BG575" s="15">
        <f t="shared" ca="1" si="302"/>
        <v>14737.271059708366</v>
      </c>
      <c r="BH575" s="15">
        <f t="shared" ca="1" si="303"/>
        <v>15941.280721117608</v>
      </c>
      <c r="BI575" s="15">
        <f t="shared" ca="1" si="304"/>
        <v>20465.67794981075</v>
      </c>
      <c r="BJ575" s="15">
        <f t="shared" ca="1" si="305"/>
        <v>24436.337719477531</v>
      </c>
      <c r="BK575" s="15">
        <f t="shared" ca="1" si="306"/>
        <v>26710.569852002875</v>
      </c>
      <c r="BL575" s="15">
        <f t="shared" ca="1" si="307"/>
        <v>30823.430812946757</v>
      </c>
      <c r="BM575" s="15">
        <f t="shared" ca="1" si="308"/>
        <v>36841.204916436298</v>
      </c>
      <c r="BN575" s="15">
        <f t="shared" ca="1" si="309"/>
        <v>52491.046964949397</v>
      </c>
      <c r="BO575" s="15">
        <f t="shared" ca="1" si="310"/>
        <v>65382.764768424138</v>
      </c>
      <c r="BP575" s="15">
        <f t="shared" ca="1" si="311"/>
        <v>80001.93701205861</v>
      </c>
      <c r="BQ575" s="15">
        <f ca="1">Inputs!$B$20*EXP($B$10-0.5*C$7^2+C$7*AJ575)</f>
        <v>5410.8365928135427</v>
      </c>
      <c r="BR575" s="15">
        <f t="shared" ca="1" si="312"/>
        <v>7898.3492329817018</v>
      </c>
      <c r="BS575" s="15">
        <f t="shared" ca="1" si="313"/>
        <v>7561.2244732920908</v>
      </c>
      <c r="BT575" s="15">
        <f t="shared" ca="1" si="314"/>
        <v>10968.211402304931</v>
      </c>
      <c r="BU575" s="15">
        <f t="shared" ca="1" si="315"/>
        <v>17753.946311214866</v>
      </c>
      <c r="BV575" s="15">
        <f t="shared" ca="1" si="316"/>
        <v>20773.021507876812</v>
      </c>
      <c r="BW575" s="15">
        <f t="shared" ca="1" si="317"/>
        <v>36098.658838872732</v>
      </c>
      <c r="BX575" s="15">
        <f t="shared" ca="1" si="318"/>
        <v>46682.291750448159</v>
      </c>
      <c r="BY575" s="15">
        <f t="shared" ca="1" si="319"/>
        <v>61468.412861550394</v>
      </c>
      <c r="BZ575" s="15">
        <f t="shared" ca="1" si="320"/>
        <v>125666.79384040016</v>
      </c>
      <c r="CA575" s="15">
        <f t="shared" ca="1" si="321"/>
        <v>153616.02211716116</v>
      </c>
      <c r="CB575" s="15">
        <f ca="1">(AU575*DCF!C$10-DCF!C$5*MAX(AU575*DCF!C$10,0)-MAX(AU575-Inputs!$B$6,0)/Inputs!$B$10)*DCF!C$6</f>
        <v>1034.0989501612009</v>
      </c>
      <c r="CC575" s="15">
        <f ca="1">(AV575*DCF!D$10-DCF!D$5*MAX(AV575*DCF!D$10,0)-MAX(AV575-AU575,0)/Inputs!$B$10)*DCF!D$6</f>
        <v>1516.3265334414727</v>
      </c>
      <c r="CD575" s="15">
        <f ca="1">(AW575*DCF!E$10-DCF!E$5*MAX(AW575*DCF!E$10,0)-MAX(AW575-AV575,0)/Inputs!$B$10)*DCF!E$6</f>
        <v>1455.9766980369363</v>
      </c>
      <c r="CE575" s="15">
        <f ca="1">(AX575*DCF!F$10-DCF!F$5*MAX(AX575*DCF!F$10,0)-MAX(AX575-AW575,0)/Inputs!$B$10)*DCF!F$6</f>
        <v>1510.5775587252353</v>
      </c>
      <c r="CF575" s="15">
        <f ca="1">(AY575*DCF!G$10-DCF!G$5*MAX(AY575*DCF!G$10,0)-MAX(AY575-AX575,0)/Inputs!$B$10)*DCF!G$6</f>
        <v>1726.7174907718575</v>
      </c>
      <c r="CG575" s="15">
        <f ca="1">(AZ575*DCF!H$10-DCF!H$5*MAX(AZ575*DCF!H$10,0)-MAX(AZ575-AY575,0)/Inputs!$B$10)*DCF!H$6</f>
        <v>2022.3628426604171</v>
      </c>
      <c r="CH575" s="15">
        <f ca="1">(BA575*DCF!I$10-DCF!I$5*MAX(BA575*DCF!I$10,0)-MAX(BA575-AZ575,0)/Inputs!$B$10)*DCF!I$6</f>
        <v>2398.2202107185981</v>
      </c>
      <c r="CI575" s="15">
        <f ca="1">(BB575*DCF!J$10-DCF!J$5*MAX(BB575*DCF!J$10,0)-MAX(BB575-BA575,0)/Inputs!$B$10)*DCF!J$6</f>
        <v>2478.0686870489385</v>
      </c>
      <c r="CJ575" s="15">
        <f ca="1">(BC575*DCF!K$10-DCF!K$5*MAX(BC575*DCF!K$10,0)-MAX(BC575-BB575,0)/Inputs!$B$10)*DCF!K$6</f>
        <v>2778.8076716451815</v>
      </c>
      <c r="CK575" s="15">
        <f ca="1">(BD575*DCF!L$10-DCF!L$5*MAX(BD575*DCF!L$10,0)-MAX(BD575-BC575,0)/Inputs!$B$10)*DCF!L$6</f>
        <v>3516.0545350508582</v>
      </c>
      <c r="CL575" s="15">
        <f ca="1">(BE575*DCF!M$10-DCF!M$5*MAX(BE575*DCF!M$10,0)-MAX(BE575-BD575,0)/Inputs!$B$10)*DCF!M$6</f>
        <v>4542.1896213098844</v>
      </c>
      <c r="CM575" s="15">
        <f ca="1">(BF575*DCF!C$28-DCF!C$5*MAX(BF575*DCF!C$28,0)-MAX(BF575-Inputs!$B$13,0)/Inputs!$B$17)*DCF!C$6</f>
        <v>3503.2849452101923</v>
      </c>
      <c r="CN575" s="15">
        <f ca="1">(BG575*DCF!D$28-DCF!D$5*MAX(BG575*DCF!D$28,0)-MAX(BG575-BF575,0)/Inputs!$B$17)*DCF!D$6</f>
        <v>3706.2928738371274</v>
      </c>
      <c r="CO575" s="15">
        <f ca="1">(BH575*DCF!E$28-DCF!E$5*MAX(BH575*DCF!E$28,0)-MAX(BH575-BG575,0)/Inputs!$B$17)*DCF!E$6</f>
        <v>4277.5608264011589</v>
      </c>
      <c r="CP575" s="15">
        <f ca="1">(BI575*DCF!F$28-DCF!F$5*MAX(BI575*DCF!F$28,0)-MAX(BI575-BH575,0)/Inputs!$B$17)*DCF!F$6</f>
        <v>4732.1544507281642</v>
      </c>
      <c r="CQ575" s="15">
        <f ca="1">(BJ575*DCF!G$28-DCF!G$5*MAX(BJ575*DCF!G$28,0)-MAX(BJ575-BI575,0)/Inputs!$B$17)*DCF!G$6</f>
        <v>5672.3674713495329</v>
      </c>
      <c r="CR575" s="15">
        <f ca="1">(BK575*DCF!H$28-DCF!H$5*MAX(BK575*DCF!H$28,0)-MAX(BK575-BJ575,0)/Inputs!$B$17)*DCF!H$6</f>
        <v>6252.4667644917945</v>
      </c>
      <c r="CS575" s="15">
        <f ca="1">(BL575*DCF!I$28-DCF!I$5*MAX(BL575*DCF!I$28,0)-MAX(BL575-BK575,0)/Inputs!$B$17)*DCF!I$6</f>
        <v>6657.9017326322091</v>
      </c>
      <c r="CT575" s="15">
        <f ca="1">(BM575*DCF!J$28-DCF!J$5*MAX(BM575*DCF!J$28,0)-MAX(BM575-BL575,0)/Inputs!$B$17)*DCF!J$6</f>
        <v>7420.7394334939718</v>
      </c>
      <c r="CU575" s="15">
        <f ca="1">(BN575*DCF!K$28-DCF!K$5*MAX(BN575*DCF!K$28,0)-MAX(BN575-BM575,0)/Inputs!$B$17)*DCF!K$6</f>
        <v>9168.3318055888576</v>
      </c>
      <c r="CV575" s="15">
        <f ca="1">(BO575*DCF!L$28-DCF!L$5*MAX(BO575*DCF!L$28,0)-MAX(BO575-BN575,0)/Inputs!$B$17)*DCF!L$6</f>
        <v>11586.514581049691</v>
      </c>
      <c r="CW575" s="15">
        <f ca="1">(BP575*DCF!M$28-DCF!M$5*MAX(BP575*DCF!M$28,0)-MAX(BP575-BO575,0)/Inputs!$B$17)*DCF!M$6</f>
        <v>13524.296460362291</v>
      </c>
      <c r="CX575" s="15">
        <f ca="1">(BQ575*DCF!C$46-DCF!C$5*MAX(BQ575*DCF!C$46,0)-MAX(BQ575-Inputs!$B$20,0)/Inputs!$B$24)*DCF!C$6</f>
        <v>-2270.3255839354797</v>
      </c>
      <c r="CY575" s="15">
        <f ca="1">(BR575*DCF!D$46-DCF!D$5*MAX(BR575*DCF!D$46,0)-MAX(BR575-BQ575,0)/Inputs!$B$24)*DCF!D$6</f>
        <v>-2409.4650175149854</v>
      </c>
      <c r="CZ575" s="15">
        <f ca="1">(BS575*DCF!E$46-DCF!E$5*MAX(BS575*DCF!E$46,0)-MAX(BS575-BR575,0)/Inputs!$B$24)*DCF!E$6</f>
        <v>-894.12795904631855</v>
      </c>
      <c r="DA575" s="15">
        <f ca="1">(BT575*DCF!F$46-DCF!F$5*MAX(BT575*DCF!F$46,0)-MAX(BT575-BS575,0)/Inputs!$B$24)*DCF!F$6</f>
        <v>-2039.3661445645653</v>
      </c>
      <c r="DB575" s="15">
        <f ca="1">(BU575*DCF!G$46-DCF!G$5*MAX(BU575*DCF!G$46,0)-MAX(BU575-BT575,0)/Inputs!$B$24)*DCF!G$6</f>
        <v>-2879.7948300002195</v>
      </c>
      <c r="DC575" s="15">
        <f ca="1">(BV575*DCF!H$46-DCF!H$5*MAX(BV575*DCF!H$46,0)-MAX(BV575-BU575,0)/Inputs!$B$24)*DCF!H$6</f>
        <v>-938.15911918206291</v>
      </c>
      <c r="DD575" s="15">
        <f ca="1">(BW575*DCF!I$46-DCF!I$5*MAX(BW575*DCF!I$46,0)-MAX(BW575-BV575,0)/Inputs!$B$24)*DCF!I$6</f>
        <v>-3565.6850803901762</v>
      </c>
      <c r="DE575" s="15">
        <f ca="1">(BX575*DCF!J$46-DCF!J$5*MAX(BX575*DCF!J$46,0)-MAX(BX575-BW575,0)/Inputs!$B$24)*DCF!J$6</f>
        <v>-848.41352704700216</v>
      </c>
      <c r="DF575" s="15">
        <f ca="1">(BY575*DCF!K$46-DCF!K$5*MAX(BY575*DCF!K$46,0)-MAX(BY575-BX575,0)/Inputs!$B$24)*DCF!K$6</f>
        <v>-110.92512295442897</v>
      </c>
      <c r="DG575" s="15">
        <f ca="1">(BZ575*DCF!L$46-DCF!L$5*MAX(BZ575*DCF!L$46,0)-MAX(BZ575-BY575,0)/Inputs!$B$24)*DCF!L$6</f>
        <v>-5841.5425463035917</v>
      </c>
      <c r="DH575" s="15">
        <f ca="1">(CA575*DCF!M$46-DCF!M$5*MAX(CA575*DCF!M$46,0)-MAX(CA575-BZ575,0)/Inputs!$B$24)*DCF!M$6</f>
        <v>6199.9336927350851</v>
      </c>
      <c r="DI575" s="15">
        <f ca="1">SUM(CB575:CL575)+BE575*DCF!M$10*(1+Inputs!$B$30)*(1-Inputs!$B$33)*(1-Inputs!$B$30/Inputs!$B$31)/(Inputs!$B$29-Inputs!$B$30)*DCF!M$6</f>
        <v>140049.58625713046</v>
      </c>
      <c r="DJ575" s="15">
        <f ca="1">SUM(CM575:CW575)+BP575*DCF!M$28*(1+Inputs!$B$30)*(1-Inputs!$B$33)*(1-Inputs!$B$30/Inputs!$B$31)/(Inputs!$B$29-Inputs!$B$30)*DCF!M$6</f>
        <v>373363.84283935232</v>
      </c>
      <c r="DK575" s="15">
        <f ca="1">SUM(CX575:DH575)+CA575*DCF!M$46*(1+Inputs!$B$30)*(1-Inputs!$B$33)*(1-Inputs!$B$30/Inputs!$B$31)/(Inputs!$B$29-Inputs!$B$30)*DCF!M$6</f>
        <v>221910.69593604939</v>
      </c>
      <c r="DM575" s="15">
        <f ca="1">DI575+DJ575+DK575+Inputs!$B$34+Inputs!$B$36-Inputs!$B$35</f>
        <v>812175.12503253226</v>
      </c>
    </row>
    <row r="576" spans="1:117" x14ac:dyDescent="0.75">
      <c r="A576" s="11">
        <v>563</v>
      </c>
      <c r="C576" s="23">
        <f t="shared" ca="1" si="326"/>
        <v>0.6680388476181065</v>
      </c>
      <c r="D576" s="23">
        <f t="shared" ca="1" si="326"/>
        <v>-1.2930409187664396</v>
      </c>
      <c r="E576" s="23">
        <f t="shared" ca="1" si="326"/>
        <v>-0.84462130107490718</v>
      </c>
      <c r="F576" s="23">
        <f t="shared" ca="1" si="326"/>
        <v>-1.3327440762584792</v>
      </c>
      <c r="G576" s="23">
        <f t="shared" ca="1" si="326"/>
        <v>0.57747022614874643</v>
      </c>
      <c r="H576" s="23">
        <f t="shared" ca="1" si="326"/>
        <v>0.4292333946691832</v>
      </c>
      <c r="I576" s="23">
        <f t="shared" ca="1" si="326"/>
        <v>-0.7772845700870713</v>
      </c>
      <c r="J576" s="23">
        <f t="shared" ca="1" si="326"/>
        <v>-0.10227374431833208</v>
      </c>
      <c r="K576" s="23">
        <f t="shared" ca="1" si="326"/>
        <v>-0.82398432357863571</v>
      </c>
      <c r="L576" s="23">
        <f t="shared" ca="1" si="326"/>
        <v>0.14026117771486921</v>
      </c>
      <c r="M576" s="23">
        <f t="shared" ca="1" si="326"/>
        <v>-1.4127117027171823</v>
      </c>
      <c r="N576" s="23">
        <f ca="1">SQRT(Inputs!$B$38)*C576+SQRT(1-Inputs!$B$38)*_xlfn.NORM.S.INV(RAND())</f>
        <v>1.2093440890615033</v>
      </c>
      <c r="O576" s="23">
        <f ca="1">SQRT(Inputs!$B$38)*D576+SQRT(1-Inputs!$B$38)*_xlfn.NORM.S.INV(RAND())</f>
        <v>-1.3955398461431323</v>
      </c>
      <c r="P576" s="23">
        <f ca="1">SQRT(Inputs!$B$38)*E576+SQRT(1-Inputs!$B$38)*_xlfn.NORM.S.INV(RAND())</f>
        <v>-0.34735767308412735</v>
      </c>
      <c r="Q576" s="23">
        <f ca="1">SQRT(Inputs!$B$38)*F576+SQRT(1-Inputs!$B$38)*_xlfn.NORM.S.INV(RAND())</f>
        <v>-1.3755808936119689</v>
      </c>
      <c r="R576" s="23">
        <f ca="1">SQRT(Inputs!$B$38)*G576+SQRT(1-Inputs!$B$38)*_xlfn.NORM.S.INV(RAND())</f>
        <v>0.22718043528063658</v>
      </c>
      <c r="S576" s="23">
        <f ca="1">SQRT(Inputs!$B$38)*H576+SQRT(1-Inputs!$B$38)*_xlfn.NORM.S.INV(RAND())</f>
        <v>-0.395989676987823</v>
      </c>
      <c r="T576" s="23">
        <f ca="1">SQRT(Inputs!$B$38)*I576+SQRT(1-Inputs!$B$38)*_xlfn.NORM.S.INV(RAND())</f>
        <v>-0.53290015330295959</v>
      </c>
      <c r="U576" s="23">
        <f ca="1">SQRT(Inputs!$B$38)*J576+SQRT(1-Inputs!$B$38)*_xlfn.NORM.S.INV(RAND())</f>
        <v>0.46796595280734726</v>
      </c>
      <c r="V576" s="23">
        <f ca="1">SQRT(Inputs!$B$38)*K576+SQRT(1-Inputs!$B$38)*_xlfn.NORM.S.INV(RAND())</f>
        <v>-1.4283721943040553</v>
      </c>
      <c r="W576" s="23">
        <f ca="1">SQRT(Inputs!$B$38)*L576+SQRT(1-Inputs!$B$38)*_xlfn.NORM.S.INV(RAND())</f>
        <v>0.79323259162475435</v>
      </c>
      <c r="X576" s="23">
        <f ca="1">SQRT(Inputs!$B$38)*M576+SQRT(1-Inputs!$B$38)*_xlfn.NORM.S.INV(RAND())</f>
        <v>-1.0223557450767382</v>
      </c>
      <c r="Y576" s="23">
        <f ca="1">SQRT(Inputs!$B$38)*C576+SQRT(1-Inputs!$B$38)*_xlfn.NORM.S.INV(RAND())</f>
        <v>8.5880503512834994E-2</v>
      </c>
      <c r="Z576" s="23">
        <f ca="1">SQRT(Inputs!$B$38)*D576+SQRT(1-Inputs!$B$38)*_xlfn.NORM.S.INV(RAND())</f>
        <v>-0.15444162054098765</v>
      </c>
      <c r="AA576" s="23">
        <f ca="1">SQRT(Inputs!$B$38)*E576+SQRT(1-Inputs!$B$38)*_xlfn.NORM.S.INV(RAND())</f>
        <v>-0.51625328044032459</v>
      </c>
      <c r="AB576" s="23">
        <f ca="1">SQRT(Inputs!$B$38)*F576+SQRT(1-Inputs!$B$38)*_xlfn.NORM.S.INV(RAND())</f>
        <v>-4.1057265661311071E-2</v>
      </c>
      <c r="AC576" s="23">
        <f ca="1">SQRT(Inputs!$B$38)*G576+SQRT(1-Inputs!$B$38)*_xlfn.NORM.S.INV(RAND())</f>
        <v>-8.2938577421693194E-2</v>
      </c>
      <c r="AD576" s="23">
        <f ca="1">SQRT(Inputs!$B$38)*H576+SQRT(1-Inputs!$B$38)*_xlfn.NORM.S.INV(RAND())</f>
        <v>1.7110106288282814</v>
      </c>
      <c r="AE576" s="23">
        <f ca="1">SQRT(Inputs!$B$38)*I576+SQRT(1-Inputs!$B$38)*_xlfn.NORM.S.INV(RAND())</f>
        <v>-0.94543066080131277</v>
      </c>
      <c r="AF576" s="23">
        <f ca="1">SQRT(Inputs!$B$38)*J576+SQRT(1-Inputs!$B$38)*_xlfn.NORM.S.INV(RAND())</f>
        <v>0.12288635148704451</v>
      </c>
      <c r="AG576" s="23">
        <f ca="1">SQRT(Inputs!$B$38)*K576+SQRT(1-Inputs!$B$38)*_xlfn.NORM.S.INV(RAND())</f>
        <v>-1.2515466115911289</v>
      </c>
      <c r="AH576" s="23">
        <f ca="1">SQRT(Inputs!$B$38)*L576+SQRT(1-Inputs!$B$38)*_xlfn.NORM.S.INV(RAND())</f>
        <v>0.27520862814362101</v>
      </c>
      <c r="AI576" s="23">
        <f ca="1">SQRT(Inputs!$B$38)*M576+SQRT(1-Inputs!$B$38)*_xlfn.NORM.S.INV(RAND())</f>
        <v>-1.0858819302375038</v>
      </c>
      <c r="AJ576" s="23">
        <f ca="1">SQRT(Inputs!$B$38)*C576+SQRT(1-Inputs!$B$38)*_xlfn.NORM.S.INV(RAND())</f>
        <v>1.39809576359916</v>
      </c>
      <c r="AK576" s="23">
        <f ca="1">SQRT(Inputs!$B$38)*D576+SQRT(1-Inputs!$B$38)*_xlfn.NORM.S.INV(RAND())</f>
        <v>-0.80935984277016426</v>
      </c>
      <c r="AL576" s="23">
        <f ca="1">SQRT(Inputs!$B$38)*E576+SQRT(1-Inputs!$B$38)*_xlfn.NORM.S.INV(RAND())</f>
        <v>0.71082974261212706</v>
      </c>
      <c r="AM576" s="23">
        <f ca="1">SQRT(Inputs!$B$38)*F576+SQRT(1-Inputs!$B$38)*_xlfn.NORM.S.INV(RAND())</f>
        <v>-0.31398289399056878</v>
      </c>
      <c r="AN576" s="23">
        <f ca="1">SQRT(Inputs!$B$38)*G576+SQRT(1-Inputs!$B$38)*_xlfn.NORM.S.INV(RAND())</f>
        <v>1.8311591283143638</v>
      </c>
      <c r="AO576" s="23">
        <f ca="1">SQRT(Inputs!$B$38)*H576+SQRT(1-Inputs!$B$38)*_xlfn.NORM.S.INV(RAND())</f>
        <v>1.0506677257378365</v>
      </c>
      <c r="AP576" s="23">
        <f ca="1">SQRT(Inputs!$B$38)*I576+SQRT(1-Inputs!$B$38)*_xlfn.NORM.S.INV(RAND())</f>
        <v>0.10557621825725139</v>
      </c>
      <c r="AQ576" s="23">
        <f ca="1">SQRT(Inputs!$B$38)*J576+SQRT(1-Inputs!$B$38)*_xlfn.NORM.S.INV(RAND())</f>
        <v>-0.34173260554208423</v>
      </c>
      <c r="AR576" s="23">
        <f ca="1">SQRT(Inputs!$B$38)*K576+SQRT(1-Inputs!$B$38)*_xlfn.NORM.S.INV(RAND())</f>
        <v>-1.0139933608444807</v>
      </c>
      <c r="AS576" s="23">
        <f ca="1">SQRT(Inputs!$B$38)*L576+SQRT(1-Inputs!$B$38)*_xlfn.NORM.S.INV(RAND())</f>
        <v>0.88036912788336219</v>
      </c>
      <c r="AT576" s="23">
        <f ca="1">SQRT(Inputs!$B$38)*M576+SQRT(1-Inputs!$B$38)*_xlfn.NORM.S.INV(RAND())</f>
        <v>0.69814345101604103</v>
      </c>
      <c r="AU576" s="15">
        <f ca="1">Inputs!$B$6*EXP($B$8-0.5*C$5^2+C$5*N576)</f>
        <v>6035.250635484249</v>
      </c>
      <c r="AV576" s="15">
        <f t="shared" ca="1" si="292"/>
        <v>5983.5332909108838</v>
      </c>
      <c r="AW576" s="15">
        <f t="shared" ca="1" si="293"/>
        <v>6961.916952155133</v>
      </c>
      <c r="AX576" s="15">
        <f t="shared" ca="1" si="294"/>
        <v>7157.6916093334376</v>
      </c>
      <c r="AY576" s="15">
        <f t="shared" ca="1" si="295"/>
        <v>8982.6221552260849</v>
      </c>
      <c r="AZ576" s="15">
        <f t="shared" ca="1" si="296"/>
        <v>10517.227518794129</v>
      </c>
      <c r="BA576" s="15">
        <f t="shared" ca="1" si="297"/>
        <v>12172.225056125671</v>
      </c>
      <c r="BB576" s="15">
        <f t="shared" ca="1" si="298"/>
        <v>15617.860626359077</v>
      </c>
      <c r="BC576" s="15">
        <f t="shared" ca="1" si="299"/>
        <v>16664.282216653886</v>
      </c>
      <c r="BD576" s="15">
        <f t="shared" ca="1" si="300"/>
        <v>21987.614316420921</v>
      </c>
      <c r="BE576" s="15">
        <f t="shared" ca="1" si="301"/>
        <v>24547.428421661178</v>
      </c>
      <c r="BF576" s="15">
        <f ca="1">Inputs!$B$13*EXP($B$9-0.5*C$6^2+C$6*Y576)</f>
        <v>14068.518401853973</v>
      </c>
      <c r="BG576" s="15">
        <f t="shared" ca="1" si="302"/>
        <v>16674.590379030557</v>
      </c>
      <c r="BH576" s="15">
        <f t="shared" ca="1" si="303"/>
        <v>18701.428949392503</v>
      </c>
      <c r="BI576" s="15">
        <f t="shared" ca="1" si="304"/>
        <v>22749.143396049938</v>
      </c>
      <c r="BJ576" s="15">
        <f t="shared" ca="1" si="305"/>
        <v>27557.534167401511</v>
      </c>
      <c r="BK576" s="15">
        <f t="shared" ca="1" si="306"/>
        <v>42693.376250520785</v>
      </c>
      <c r="BL576" s="15">
        <f t="shared" ca="1" si="307"/>
        <v>46396.292601923713</v>
      </c>
      <c r="BM576" s="15">
        <f t="shared" ca="1" si="308"/>
        <v>57908.36545226715</v>
      </c>
      <c r="BN576" s="15">
        <f t="shared" ca="1" si="309"/>
        <v>61300.87008185609</v>
      </c>
      <c r="BO576" s="15">
        <f t="shared" ca="1" si="310"/>
        <v>77876.257739714667</v>
      </c>
      <c r="BP576" s="15">
        <f t="shared" ca="1" si="311"/>
        <v>84755.384145422446</v>
      </c>
      <c r="BQ576" s="15">
        <f ca="1">Inputs!$B$20*EXP($B$10-0.5*C$7^2+C$7*AJ576)</f>
        <v>7043.1377259647561</v>
      </c>
      <c r="BR576" s="15">
        <f t="shared" ca="1" si="312"/>
        <v>7390.5250484088392</v>
      </c>
      <c r="BS576" s="15">
        <f t="shared" ca="1" si="313"/>
        <v>12412.678944519983</v>
      </c>
      <c r="BT576" s="15">
        <f t="shared" ca="1" si="314"/>
        <v>15761.205262667634</v>
      </c>
      <c r="BU576" s="15">
        <f t="shared" ca="1" si="315"/>
        <v>34020.803996969255</v>
      </c>
      <c r="BV576" s="15">
        <f t="shared" ca="1" si="316"/>
        <v>59974.319929281985</v>
      </c>
      <c r="BW576" s="15">
        <f t="shared" ca="1" si="317"/>
        <v>85581.911423051541</v>
      </c>
      <c r="BX576" s="15">
        <f t="shared" ca="1" si="318"/>
        <v>111774.17164030143</v>
      </c>
      <c r="BY576" s="15">
        <f t="shared" ca="1" si="319"/>
        <v>128996.59245785449</v>
      </c>
      <c r="BZ576" s="15">
        <f t="shared" ca="1" si="320"/>
        <v>212797.33268373329</v>
      </c>
      <c r="CA576" s="15">
        <f t="shared" ca="1" si="321"/>
        <v>338397.80136969028</v>
      </c>
      <c r="CB576" s="15">
        <f ca="1">(AU576*DCF!C$10-DCF!C$5*MAX(AU576*DCF!C$10,0)-MAX(AU576-Inputs!$B$6,0)/Inputs!$B$10)*DCF!C$6</f>
        <v>1035.4235423712782</v>
      </c>
      <c r="CC576" s="15">
        <f ca="1">(AV576*DCF!D$10-DCF!D$5*MAX(AV576*DCF!D$10,0)-MAX(AV576-AU576,0)/Inputs!$B$10)*DCF!D$6</f>
        <v>1458.4457025521067</v>
      </c>
      <c r="CD576" s="15">
        <f ca="1">(AW576*DCF!E$10-DCF!E$5*MAX(AW576*DCF!E$10,0)-MAX(AW576-AV576,0)/Inputs!$B$10)*DCF!E$6</f>
        <v>1387.0232828413102</v>
      </c>
      <c r="CE576" s="15">
        <f ca="1">(AX576*DCF!F$10-DCF!F$5*MAX(AX576*DCF!F$10,0)-MAX(AX576-AW576,0)/Inputs!$B$10)*DCF!F$6</f>
        <v>1521.7768188886087</v>
      </c>
      <c r="CF576" s="15">
        <f ca="1">(AY576*DCF!G$10-DCF!G$5*MAX(AY576*DCF!G$10,0)-MAX(AY576-AX576,0)/Inputs!$B$10)*DCF!G$6</f>
        <v>1499.9949196034231</v>
      </c>
      <c r="CG576" s="15">
        <f ca="1">(AZ576*DCF!H$10-DCF!H$5*MAX(AZ576*DCF!H$10,0)-MAX(AZ576-AY576,0)/Inputs!$B$10)*DCF!H$6</f>
        <v>1769.4305728508411</v>
      </c>
      <c r="CH576" s="15">
        <f ca="1">(BA576*DCF!I$10-DCF!I$5*MAX(BA576*DCF!I$10,0)-MAX(BA576-AZ576,0)/Inputs!$B$10)*DCF!I$6</f>
        <v>1951.9438916352674</v>
      </c>
      <c r="CI576" s="15">
        <f ca="1">(BB576*DCF!J$10-DCF!J$5*MAX(BB576*DCF!J$10,0)-MAX(BB576-BA576,0)/Inputs!$B$10)*DCF!J$6</f>
        <v>2157.9318308332854</v>
      </c>
      <c r="CJ576" s="15">
        <f ca="1">(BC576*DCF!K$10-DCF!K$5*MAX(BC576*DCF!K$10,0)-MAX(BC576-BB576,0)/Inputs!$B$10)*DCF!K$6</f>
        <v>2536.1987137923556</v>
      </c>
      <c r="CK576" s="15">
        <f ca="1">(BD576*DCF!L$10-DCF!L$5*MAX(BD576*DCF!L$10,0)-MAX(BD576-BC576,0)/Inputs!$B$10)*DCF!L$6</f>
        <v>2627.7573219104547</v>
      </c>
      <c r="CL576" s="15">
        <f ca="1">(BE576*DCF!M$10-DCF!M$5*MAX(BE576*DCF!M$10,0)-MAX(BE576-BD576,0)/Inputs!$B$10)*DCF!M$6</f>
        <v>3158.1625016310413</v>
      </c>
      <c r="CM576" s="15">
        <f ca="1">(BF576*DCF!C$28-DCF!C$5*MAX(BF576*DCF!C$28,0)-MAX(BF576-Inputs!$B$13,0)/Inputs!$B$17)*DCF!C$6</f>
        <v>3674.3312385855347</v>
      </c>
      <c r="CN576" s="15">
        <f ca="1">(BG576*DCF!D$28-DCF!D$5*MAX(BG576*DCF!D$28,0)-MAX(BG576-BF576,0)/Inputs!$B$17)*DCF!D$6</f>
        <v>4355.056806065224</v>
      </c>
      <c r="CO576" s="15">
        <f ca="1">(BH576*DCF!E$28-DCF!E$5*MAX(BH576*DCF!E$28,0)-MAX(BH576-BG576,0)/Inputs!$B$17)*DCF!E$6</f>
        <v>4897.1157011781388</v>
      </c>
      <c r="CP576" s="15">
        <f ca="1">(BI576*DCF!F$28-DCF!F$5*MAX(BI576*DCF!F$28,0)-MAX(BI576-BH576,0)/Inputs!$B$17)*DCF!F$6</f>
        <v>5438.8428059485359</v>
      </c>
      <c r="CQ576" s="15">
        <f ca="1">(BJ576*DCF!G$28-DCF!G$5*MAX(BJ576*DCF!G$28,0)-MAX(BJ576-BI576,0)/Inputs!$B$17)*DCF!G$6</f>
        <v>6341.2874915010425</v>
      </c>
      <c r="CR576" s="15">
        <f ca="1">(BK576*DCF!H$28-DCF!H$5*MAX(BK576*DCF!H$28,0)-MAX(BK576-BJ576,0)/Inputs!$B$17)*DCF!H$6</f>
        <v>8206.8578769262022</v>
      </c>
      <c r="CS576" s="15">
        <f ca="1">(BL576*DCF!I$28-DCF!I$5*MAX(BL576*DCF!I$28,0)-MAX(BL576-BK576,0)/Inputs!$B$17)*DCF!I$6</f>
        <v>10378.747097851385</v>
      </c>
      <c r="CT576" s="15">
        <f ca="1">(BM576*DCF!J$28-DCF!J$5*MAX(BM576*DCF!J$28,0)-MAX(BM576-BL576,0)/Inputs!$B$17)*DCF!J$6</f>
        <v>11391.966021495406</v>
      </c>
      <c r="CU576" s="15">
        <f ca="1">(BN576*DCF!K$28-DCF!K$5*MAX(BN576*DCF!K$28,0)-MAX(BN576-BM576,0)/Inputs!$B$17)*DCF!K$6</f>
        <v>12530.179300284186</v>
      </c>
      <c r="CV576" s="15">
        <f ca="1">(BO576*DCF!L$28-DCF!L$5*MAX(BO576*DCF!L$28,0)-MAX(BO576-BN576,0)/Inputs!$B$17)*DCF!L$6</f>
        <v>13662.415279170242</v>
      </c>
      <c r="CW576" s="15">
        <f ca="1">(BP576*DCF!M$28-DCF!M$5*MAX(BP576*DCF!M$28,0)-MAX(BP576-BO576,0)/Inputs!$B$17)*DCF!M$6</f>
        <v>15227.712569345882</v>
      </c>
      <c r="CX576" s="15">
        <f ca="1">(BQ576*DCF!C$46-DCF!C$5*MAX(BQ576*DCF!C$46,0)-MAX(BQ576-Inputs!$B$20,0)/Inputs!$B$24)*DCF!C$6</f>
        <v>-3401.2501565575676</v>
      </c>
      <c r="CY576" s="15">
        <f ca="1">(BR576*DCF!D$46-DCF!D$5*MAX(BR576*DCF!D$46,0)-MAX(BR576-BQ576,0)/Inputs!$B$24)*DCF!D$6</f>
        <v>-1409.617563401637</v>
      </c>
      <c r="CZ576" s="15">
        <f ca="1">(BS576*DCF!E$46-DCF!E$5*MAX(BS576*DCF!E$46,0)-MAX(BS576-BR576,0)/Inputs!$B$24)*DCF!E$6</f>
        <v>-3447.4157054220582</v>
      </c>
      <c r="DA576" s="15">
        <f ca="1">(BT576*DCF!F$46-DCF!F$5*MAX(BT576*DCF!F$46,0)-MAX(BT576-BS576,0)/Inputs!$B$24)*DCF!F$6</f>
        <v>-2367.1349045981078</v>
      </c>
      <c r="DB576" s="15">
        <f ca="1">(BU576*DCF!G$46-DCF!G$5*MAX(BU576*DCF!G$46,0)-MAX(BU576-BT576,0)/Inputs!$B$24)*DCF!G$6</f>
        <v>-7286.560878155301</v>
      </c>
      <c r="DC576" s="15">
        <f ca="1">(BV576*DCF!H$46-DCF!H$5*MAX(BV576*DCF!H$46,0)-MAX(BV576-BU576,0)/Inputs!$B$24)*DCF!H$6</f>
        <v>-8064.8960561357344</v>
      </c>
      <c r="DD576" s="15">
        <f ca="1">(BW576*DCF!I$46-DCF!I$5*MAX(BW576*DCF!I$46,0)-MAX(BW576-BV576,0)/Inputs!$B$24)*DCF!I$6</f>
        <v>-5374.4014607689123</v>
      </c>
      <c r="DE576" s="15">
        <f ca="1">(BX576*DCF!J$46-DCF!J$5*MAX(BX576*DCF!J$46,0)-MAX(BX576-BW576,0)/Inputs!$B$24)*DCF!J$6</f>
        <v>-2257.1421717365365</v>
      </c>
      <c r="DF576" s="15">
        <f ca="1">(BY576*DCF!K$46-DCF!K$5*MAX(BY576*DCF!K$46,0)-MAX(BY576-BX576,0)/Inputs!$B$24)*DCF!K$6</f>
        <v>3149.6810765142268</v>
      </c>
      <c r="DG576" s="15">
        <f ca="1">(BZ576*DCF!L$46-DCF!L$5*MAX(BZ576*DCF!L$46,0)-MAX(BZ576-BY576,0)/Inputs!$B$24)*DCF!L$6</f>
        <v>-4254.6900080515188</v>
      </c>
      <c r="DH576" s="15">
        <f ca="1">(CA576*DCF!M$46-DCF!M$5*MAX(CA576*DCF!M$46,0)-MAX(CA576-BZ576,0)/Inputs!$B$24)*DCF!M$6</f>
        <v>271.50271247371103</v>
      </c>
      <c r="DI576" s="15">
        <f ca="1">SUM(CB576:CL576)+BE576*DCF!M$10*(1+Inputs!$B$30)*(1-Inputs!$B$33)*(1-Inputs!$B$30/Inputs!$B$31)/(Inputs!$B$29-Inputs!$B$30)*DCF!M$6</f>
        <v>89419.907002529086</v>
      </c>
      <c r="DJ576" s="15">
        <f ca="1">SUM(CM576:CW576)+BP576*DCF!M$28*(1+Inputs!$B$30)*(1-Inputs!$B$33)*(1-Inputs!$B$30/Inputs!$B$31)/(Inputs!$B$29-Inputs!$B$30)*DCF!M$6</f>
        <v>410604.98532253574</v>
      </c>
      <c r="DK576" s="15">
        <f ca="1">SUM(CX576:DH576)+CA576*DCF!M$46*(1+Inputs!$B$30)*(1-Inputs!$B$33)*(1-Inputs!$B$30/Inputs!$B$31)/(Inputs!$B$29-Inputs!$B$30)*DCF!M$6</f>
        <v>488761.16158389021</v>
      </c>
      <c r="DM576" s="15">
        <f ca="1">DI576+DJ576+DK576+Inputs!$B$34+Inputs!$B$36-Inputs!$B$35</f>
        <v>1065637.0539089551</v>
      </c>
    </row>
    <row r="577" spans="1:117" x14ac:dyDescent="0.75">
      <c r="A577" s="11">
        <v>564</v>
      </c>
      <c r="C577" s="23">
        <f t="shared" ca="1" si="326"/>
        <v>0.10029601986953603</v>
      </c>
      <c r="D577" s="23">
        <f t="shared" ca="1" si="326"/>
        <v>-0.85999071603960098</v>
      </c>
      <c r="E577" s="23">
        <f t="shared" ca="1" si="326"/>
        <v>-9.4561942190648923E-2</v>
      </c>
      <c r="F577" s="23">
        <f t="shared" ca="1" si="326"/>
        <v>-0.78467812400904013</v>
      </c>
      <c r="G577" s="23">
        <f t="shared" ca="1" si="326"/>
        <v>-0.18428375257922824</v>
      </c>
      <c r="H577" s="23">
        <f t="shared" ca="1" si="326"/>
        <v>-0.76380182950424058</v>
      </c>
      <c r="I577" s="23">
        <f t="shared" ca="1" si="326"/>
        <v>2.3823833078087548</v>
      </c>
      <c r="J577" s="23">
        <f t="shared" ca="1" si="326"/>
        <v>1.6737423787662893</v>
      </c>
      <c r="K577" s="23">
        <f t="shared" ca="1" si="326"/>
        <v>-0.85164465520930488</v>
      </c>
      <c r="L577" s="23">
        <f t="shared" ca="1" si="326"/>
        <v>-2.3445527466771026</v>
      </c>
      <c r="M577" s="23">
        <f t="shared" ca="1" si="326"/>
        <v>-0.92971577396324256</v>
      </c>
      <c r="N577" s="23">
        <f ca="1">SQRT(Inputs!$B$38)*C577+SQRT(1-Inputs!$B$38)*_xlfn.NORM.S.INV(RAND())</f>
        <v>0.5994717555334641</v>
      </c>
      <c r="O577" s="23">
        <f ca="1">SQRT(Inputs!$B$38)*D577+SQRT(1-Inputs!$B$38)*_xlfn.NORM.S.INV(RAND())</f>
        <v>-0.2529361857820549</v>
      </c>
      <c r="P577" s="23">
        <f ca="1">SQRT(Inputs!$B$38)*E577+SQRT(1-Inputs!$B$38)*_xlfn.NORM.S.INV(RAND())</f>
        <v>1.4102077400980149E-2</v>
      </c>
      <c r="Q577" s="23">
        <f ca="1">SQRT(Inputs!$B$38)*F577+SQRT(1-Inputs!$B$38)*_xlfn.NORM.S.INV(RAND())</f>
        <v>0.72931580592318634</v>
      </c>
      <c r="R577" s="23">
        <f ca="1">SQRT(Inputs!$B$38)*G577+SQRT(1-Inputs!$B$38)*_xlfn.NORM.S.INV(RAND())</f>
        <v>0.14640980880326321</v>
      </c>
      <c r="S577" s="23">
        <f ca="1">SQRT(Inputs!$B$38)*H577+SQRT(1-Inputs!$B$38)*_xlfn.NORM.S.INV(RAND())</f>
        <v>-1.3021967773374097</v>
      </c>
      <c r="T577" s="23">
        <f ca="1">SQRT(Inputs!$B$38)*I577+SQRT(1-Inputs!$B$38)*_xlfn.NORM.S.INV(RAND())</f>
        <v>2.0267920406686155</v>
      </c>
      <c r="U577" s="23">
        <f ca="1">SQRT(Inputs!$B$38)*J577+SQRT(1-Inputs!$B$38)*_xlfn.NORM.S.INV(RAND())</f>
        <v>1.5598431721711452</v>
      </c>
      <c r="V577" s="23">
        <f ca="1">SQRT(Inputs!$B$38)*K577+SQRT(1-Inputs!$B$38)*_xlfn.NORM.S.INV(RAND())</f>
        <v>-1.4391060817032661</v>
      </c>
      <c r="W577" s="23">
        <f ca="1">SQRT(Inputs!$B$38)*L577+SQRT(1-Inputs!$B$38)*_xlfn.NORM.S.INV(RAND())</f>
        <v>-0.42947136759405835</v>
      </c>
      <c r="X577" s="23">
        <f ca="1">SQRT(Inputs!$B$38)*M577+SQRT(1-Inputs!$B$38)*_xlfn.NORM.S.INV(RAND())</f>
        <v>-1.1394834317901079</v>
      </c>
      <c r="Y577" s="23">
        <f ca="1">SQRT(Inputs!$B$38)*C577+SQRT(1-Inputs!$B$38)*_xlfn.NORM.S.INV(RAND())</f>
        <v>-0.90234296729822161</v>
      </c>
      <c r="Z577" s="23">
        <f ca="1">SQRT(Inputs!$B$38)*D577+SQRT(1-Inputs!$B$38)*_xlfn.NORM.S.INV(RAND())</f>
        <v>0.15259032429382641</v>
      </c>
      <c r="AA577" s="23">
        <f ca="1">SQRT(Inputs!$B$38)*E577+SQRT(1-Inputs!$B$38)*_xlfn.NORM.S.INV(RAND())</f>
        <v>-0.6542849308052574</v>
      </c>
      <c r="AB577" s="23">
        <f ca="1">SQRT(Inputs!$B$38)*F577+SQRT(1-Inputs!$B$38)*_xlfn.NORM.S.INV(RAND())</f>
        <v>-0.16750247478542191</v>
      </c>
      <c r="AC577" s="23">
        <f ca="1">SQRT(Inputs!$B$38)*G577+SQRT(1-Inputs!$B$38)*_xlfn.NORM.S.INV(RAND())</f>
        <v>1.8975358951121124E-2</v>
      </c>
      <c r="AD577" s="23">
        <f ca="1">SQRT(Inputs!$B$38)*H577+SQRT(1-Inputs!$B$38)*_xlfn.NORM.S.INV(RAND())</f>
        <v>-1.4604480514779796</v>
      </c>
      <c r="AE577" s="23">
        <f ca="1">SQRT(Inputs!$B$38)*I577+SQRT(1-Inputs!$B$38)*_xlfn.NORM.S.INV(RAND())</f>
        <v>1.270808157851304</v>
      </c>
      <c r="AF577" s="23">
        <f ca="1">SQRT(Inputs!$B$38)*J577+SQRT(1-Inputs!$B$38)*_xlfn.NORM.S.INV(RAND())</f>
        <v>0.73385325450335959</v>
      </c>
      <c r="AG577" s="23">
        <f ca="1">SQRT(Inputs!$B$38)*K577+SQRT(1-Inputs!$B$38)*_xlfn.NORM.S.INV(RAND())</f>
        <v>0.1133203800034952</v>
      </c>
      <c r="AH577" s="23">
        <f ca="1">SQRT(Inputs!$B$38)*L577+SQRT(1-Inputs!$B$38)*_xlfn.NORM.S.INV(RAND())</f>
        <v>-1.0368206194425169</v>
      </c>
      <c r="AI577" s="23">
        <f ca="1">SQRT(Inputs!$B$38)*M577+SQRT(1-Inputs!$B$38)*_xlfn.NORM.S.INV(RAND())</f>
        <v>0.45794514502597783</v>
      </c>
      <c r="AJ577" s="23">
        <f ca="1">SQRT(Inputs!$B$38)*C577+SQRT(1-Inputs!$B$38)*_xlfn.NORM.S.INV(RAND())</f>
        <v>-0.35438123433865792</v>
      </c>
      <c r="AK577" s="23">
        <f ca="1">SQRT(Inputs!$B$38)*D577+SQRT(1-Inputs!$B$38)*_xlfn.NORM.S.INV(RAND())</f>
        <v>-1.5719340701523843</v>
      </c>
      <c r="AL577" s="23">
        <f ca="1">SQRT(Inputs!$B$38)*E577+SQRT(1-Inputs!$B$38)*_xlfn.NORM.S.INV(RAND())</f>
        <v>-0.39608249856617078</v>
      </c>
      <c r="AM577" s="23">
        <f ca="1">SQRT(Inputs!$B$38)*F577+SQRT(1-Inputs!$B$38)*_xlfn.NORM.S.INV(RAND())</f>
        <v>6.5093126859932182E-2</v>
      </c>
      <c r="AN577" s="23">
        <f ca="1">SQRT(Inputs!$B$38)*G577+SQRT(1-Inputs!$B$38)*_xlfn.NORM.S.INV(RAND())</f>
        <v>-0.61848405514695837</v>
      </c>
      <c r="AO577" s="23">
        <f ca="1">SQRT(Inputs!$B$38)*H577+SQRT(1-Inputs!$B$38)*_xlfn.NORM.S.INV(RAND())</f>
        <v>-0.54825158278068509</v>
      </c>
      <c r="AP577" s="23">
        <f ca="1">SQRT(Inputs!$B$38)*I577+SQRT(1-Inputs!$B$38)*_xlfn.NORM.S.INV(RAND())</f>
        <v>2.5886719001477467</v>
      </c>
      <c r="AQ577" s="23">
        <f ca="1">SQRT(Inputs!$B$38)*J577+SQRT(1-Inputs!$B$38)*_xlfn.NORM.S.INV(RAND())</f>
        <v>0.30516828180397704</v>
      </c>
      <c r="AR577" s="23">
        <f ca="1">SQRT(Inputs!$B$38)*K577+SQRT(1-Inputs!$B$38)*_xlfn.NORM.S.INV(RAND())</f>
        <v>-0.15580972730672832</v>
      </c>
      <c r="AS577" s="23">
        <f ca="1">SQRT(Inputs!$B$38)*L577+SQRT(1-Inputs!$B$38)*_xlfn.NORM.S.INV(RAND())</f>
        <v>-0.27543525093243582</v>
      </c>
      <c r="AT577" s="23">
        <f ca="1">SQRT(Inputs!$B$38)*M577+SQRT(1-Inputs!$B$38)*_xlfn.NORM.S.INV(RAND())</f>
        <v>0.20529219843483004</v>
      </c>
      <c r="AU577" s="15">
        <f ca="1">Inputs!$B$6*EXP($B$8-0.5*C$5^2+C$5*N577)</f>
        <v>5467.9046114222629</v>
      </c>
      <c r="AV577" s="15">
        <f t="shared" ca="1" si="292"/>
        <v>6412.7528548718383</v>
      </c>
      <c r="AW577" s="15">
        <f t="shared" ca="1" si="293"/>
        <v>7834.1028889922527</v>
      </c>
      <c r="AX577" s="15">
        <f t="shared" ca="1" si="294"/>
        <v>10477.078569717027</v>
      </c>
      <c r="AY577" s="15">
        <f t="shared" ca="1" si="295"/>
        <v>13024.877118156533</v>
      </c>
      <c r="AZ577" s="15">
        <f t="shared" ca="1" si="296"/>
        <v>13801.716127469024</v>
      </c>
      <c r="BA577" s="15">
        <f t="shared" ca="1" si="297"/>
        <v>20880.83269327911</v>
      </c>
      <c r="BB577" s="15">
        <f t="shared" ca="1" si="298"/>
        <v>29888.831743869403</v>
      </c>
      <c r="BC577" s="15">
        <f t="shared" ca="1" si="299"/>
        <v>31858.404272728752</v>
      </c>
      <c r="BD577" s="15">
        <f t="shared" ca="1" si="300"/>
        <v>37492.805900008403</v>
      </c>
      <c r="BE577" s="15">
        <f t="shared" ca="1" si="301"/>
        <v>41413.579576699682</v>
      </c>
      <c r="BF577" s="15">
        <f ca="1">Inputs!$B$13*EXP($B$9-0.5*C$6^2+C$6*Y577)</f>
        <v>11565.50016597654</v>
      </c>
      <c r="BG577" s="15">
        <f t="shared" ca="1" si="302"/>
        <v>14488.762666322837</v>
      </c>
      <c r="BH577" s="15">
        <f t="shared" ca="1" si="303"/>
        <v>15882.116044594739</v>
      </c>
      <c r="BI577" s="15">
        <f t="shared" ca="1" si="304"/>
        <v>18947.251382840204</v>
      </c>
      <c r="BJ577" s="15">
        <f t="shared" ca="1" si="305"/>
        <v>23291.716745181689</v>
      </c>
      <c r="BK577" s="15">
        <f t="shared" ca="1" si="306"/>
        <v>23431.768730138163</v>
      </c>
      <c r="BL577" s="15">
        <f t="shared" ca="1" si="307"/>
        <v>33935.936381311396</v>
      </c>
      <c r="BM577" s="15">
        <f t="shared" ca="1" si="308"/>
        <v>45696.228368248368</v>
      </c>
      <c r="BN577" s="15">
        <f t="shared" ca="1" si="309"/>
        <v>56969.04011880164</v>
      </c>
      <c r="BO577" s="15">
        <f t="shared" ca="1" si="310"/>
        <v>62135.933990500358</v>
      </c>
      <c r="BP577" s="15">
        <f t="shared" ca="1" si="311"/>
        <v>80550.364315892832</v>
      </c>
      <c r="BQ577" s="15">
        <f ca="1">Inputs!$B$20*EXP($B$10-0.5*C$7^2+C$7*AJ577)</f>
        <v>3782.8606829083606</v>
      </c>
      <c r="BR577" s="15">
        <f t="shared" ca="1" si="312"/>
        <v>3115.6792812028511</v>
      </c>
      <c r="BS577" s="15">
        <f t="shared" ca="1" si="313"/>
        <v>3807.8260866998321</v>
      </c>
      <c r="BT577" s="15">
        <f t="shared" ca="1" si="314"/>
        <v>5340.5861841790775</v>
      </c>
      <c r="BU577" s="15">
        <f t="shared" ca="1" si="315"/>
        <v>6372.6555248076256</v>
      </c>
      <c r="BV577" s="15">
        <f t="shared" ca="1" si="316"/>
        <v>7835.9828049959315</v>
      </c>
      <c r="BW577" s="15">
        <f t="shared" ca="1" si="317"/>
        <v>18912.613838712161</v>
      </c>
      <c r="BX577" s="15">
        <f t="shared" ca="1" si="318"/>
        <v>28121.166698182245</v>
      </c>
      <c r="BY577" s="15">
        <f t="shared" ca="1" si="319"/>
        <v>38245.265660893223</v>
      </c>
      <c r="BZ577" s="15">
        <f t="shared" ca="1" si="320"/>
        <v>51013.896603304587</v>
      </c>
      <c r="CA577" s="15">
        <f t="shared" ca="1" si="321"/>
        <v>74321.474103807792</v>
      </c>
      <c r="CB577" s="15">
        <f ca="1">(AU577*DCF!C$10-DCF!C$5*MAX(AU577*DCF!C$10,0)-MAX(AU577-Inputs!$B$6,0)/Inputs!$B$10)*DCF!C$6</f>
        <v>1039.4688206470621</v>
      </c>
      <c r="CC577" s="15">
        <f ca="1">(AV577*DCF!D$10-DCF!D$5*MAX(AV577*DCF!D$10,0)-MAX(AV577-AU577,0)/Inputs!$B$10)*DCF!D$6</f>
        <v>1332.6885476705315</v>
      </c>
      <c r="CD577" s="15">
        <f ca="1">(AW577*DCF!E$10-DCF!E$5*MAX(AW577*DCF!E$10,0)-MAX(AW577-AV577,0)/Inputs!$B$10)*DCF!E$6</f>
        <v>1488.6227604731685</v>
      </c>
      <c r="CE577" s="15">
        <f ca="1">(AX577*DCF!F$10-DCF!F$5*MAX(AX577*DCF!F$10,0)-MAX(AX577-AW577,0)/Inputs!$B$10)*DCF!F$6</f>
        <v>1737.191842518148</v>
      </c>
      <c r="CF577" s="15">
        <f ca="1">(AY577*DCF!G$10-DCF!G$5*MAX(AY577*DCF!G$10,0)-MAX(AY577-AX577,0)/Inputs!$B$10)*DCF!G$6</f>
        <v>2193.9127974487092</v>
      </c>
      <c r="CG577" s="15">
        <f ca="1">(AZ577*DCF!H$10-DCF!H$5*MAX(AZ577*DCF!H$10,0)-MAX(AZ577-AY577,0)/Inputs!$B$10)*DCF!H$6</f>
        <v>2541.6713930856804</v>
      </c>
      <c r="CH577" s="15">
        <f ca="1">(BA577*DCF!I$10-DCF!I$5*MAX(BA577*DCF!I$10,0)-MAX(BA577-AZ577,0)/Inputs!$B$10)*DCF!I$6</f>
        <v>2652.9432513495826</v>
      </c>
      <c r="CI577" s="15">
        <f ca="1">(BB577*DCF!J$10-DCF!J$5*MAX(BB577*DCF!J$10,0)-MAX(BB577-BA577,0)/Inputs!$B$10)*DCF!J$6</f>
        <v>3763.9790628244818</v>
      </c>
      <c r="CJ577" s="15">
        <f ca="1">(BC577*DCF!K$10-DCF!K$5*MAX(BC577*DCF!K$10,0)-MAX(BC577-BB577,0)/Inputs!$B$10)*DCF!K$6</f>
        <v>4852.981267357558</v>
      </c>
      <c r="CK577" s="15">
        <f ca="1">(BD577*DCF!L$10-DCF!L$5*MAX(BD577*DCF!L$10,0)-MAX(BD577-BC577,0)/Inputs!$B$10)*DCF!L$6</f>
        <v>4926.0087323709049</v>
      </c>
      <c r="CL577" s="15">
        <f ca="1">(BE577*DCF!M$10-DCF!M$5*MAX(BE577*DCF!M$10,0)-MAX(BE577-BD577,0)/Inputs!$B$10)*DCF!M$6</f>
        <v>5375.6134146544664</v>
      </c>
      <c r="CM577" s="15">
        <f ca="1">(BF577*DCF!C$28-DCF!C$5*MAX(BF577*DCF!C$28,0)-MAX(BF577-Inputs!$B$13,0)/Inputs!$B$17)*DCF!C$6</f>
        <v>3488.4907458181192</v>
      </c>
      <c r="CN577" s="15">
        <f ca="1">(BG577*DCF!D$28-DCF!D$5*MAX(BG577*DCF!D$28,0)-MAX(BG577-BF577,0)/Inputs!$B$17)*DCF!D$6</f>
        <v>3643.6088494988558</v>
      </c>
      <c r="CO577" s="15">
        <f ca="1">(BH577*DCF!E$28-DCF!E$5*MAX(BH577*DCF!E$28,0)-MAX(BH577-BG577,0)/Inputs!$B$17)*DCF!E$6</f>
        <v>4223.4872961788251</v>
      </c>
      <c r="CP577" s="15">
        <f ca="1">(BI577*DCF!F$28-DCF!F$5*MAX(BI577*DCF!F$28,0)-MAX(BI577-BH577,0)/Inputs!$B$17)*DCF!F$6</f>
        <v>4585.6233270107186</v>
      </c>
      <c r="CQ577" s="15">
        <f ca="1">(BJ577*DCF!G$28-DCF!G$5*MAX(BJ577*DCF!G$28,0)-MAX(BJ577-BI577,0)/Inputs!$B$17)*DCF!G$6</f>
        <v>5312.5164674146463</v>
      </c>
      <c r="CR577" s="15">
        <f ca="1">(BK577*DCF!H$28-DCF!H$5*MAX(BK577*DCF!H$28,0)-MAX(BK577-BJ577,0)/Inputs!$B$17)*DCF!H$6</f>
        <v>5773.1747751922512</v>
      </c>
      <c r="CS577" s="15">
        <f ca="1">(BL577*DCF!I$28-DCF!I$5*MAX(BL577*DCF!I$28,0)-MAX(BL577-BK577,0)/Inputs!$B$17)*DCF!I$6</f>
        <v>6472.4684202239569</v>
      </c>
      <c r="CT577" s="15">
        <f ca="1">(BM577*DCF!J$28-DCF!J$5*MAX(BM577*DCF!J$28,0)-MAX(BM577-BL577,0)/Inputs!$B$17)*DCF!J$6</f>
        <v>8634.7338139884196</v>
      </c>
      <c r="CU577" s="15">
        <f ca="1">(BN577*DCF!K$28-DCF!K$5*MAX(BN577*DCF!K$28,0)-MAX(BN577-BM577,0)/Inputs!$B$17)*DCF!K$6</f>
        <v>10650.136786847208</v>
      </c>
      <c r="CV577" s="15">
        <f ca="1">(BO577*DCF!L$28-DCF!L$5*MAX(BO577*DCF!L$28,0)-MAX(BO577-BN577,0)/Inputs!$B$17)*DCF!L$6</f>
        <v>11812.780399198527</v>
      </c>
      <c r="CW577" s="15">
        <f ca="1">(BP577*DCF!M$28-DCF!M$5*MAX(BP577*DCF!M$28,0)-MAX(BP577-BO577,0)/Inputs!$B$17)*DCF!M$6</f>
        <v>13230.772261353995</v>
      </c>
      <c r="CX577" s="15">
        <f ca="1">(BQ577*DCF!C$46-DCF!C$5*MAX(BQ577*DCF!C$46,0)-MAX(BQ577-Inputs!$B$20,0)/Inputs!$B$24)*DCF!C$6</f>
        <v>-1142.3977017840837</v>
      </c>
      <c r="CY577" s="15">
        <f ca="1">(BR577*DCF!D$46-DCF!D$5*MAX(BR577*DCF!D$46,0)-MAX(BR577-BQ577,0)/Inputs!$B$24)*DCF!D$6</f>
        <v>-531.77379472124358</v>
      </c>
      <c r="CZ577" s="15">
        <f ca="1">(BS577*DCF!E$46-DCF!E$5*MAX(BS577*DCF!E$46,0)-MAX(BS577-BR577,0)/Inputs!$B$24)*DCF!E$6</f>
        <v>-723.10728090162524</v>
      </c>
      <c r="DA577" s="15">
        <f ca="1">(BT577*DCF!F$46-DCF!F$5*MAX(BT577*DCF!F$46,0)-MAX(BT577-BS577,0)/Inputs!$B$24)*DCF!F$6</f>
        <v>-947.06165742862822</v>
      </c>
      <c r="DB577" s="15">
        <f ca="1">(BU577*DCF!G$46-DCF!G$5*MAX(BU577*DCF!G$46,0)-MAX(BU577-BT577,0)/Inputs!$B$24)*DCF!G$6</f>
        <v>-561.53127601168353</v>
      </c>
      <c r="DC577" s="15">
        <f ca="1">(BV577*DCF!H$46-DCF!H$5*MAX(BV577*DCF!H$46,0)-MAX(BV577-BU577,0)/Inputs!$B$24)*DCF!H$6</f>
        <v>-454.71998636351441</v>
      </c>
      <c r="DD577" s="15">
        <f ca="1">(BW577*DCF!I$46-DCF!I$5*MAX(BW577*DCF!I$46,0)-MAX(BW577-BV577,0)/Inputs!$B$24)*DCF!I$6</f>
        <v>-2742.8781176729563</v>
      </c>
      <c r="DE577" s="15">
        <f ca="1">(BX577*DCF!J$46-DCF!J$5*MAX(BX577*DCF!J$46,0)-MAX(BX577-BW577,0)/Inputs!$B$24)*DCF!J$6</f>
        <v>-1262.3526160713329</v>
      </c>
      <c r="DF577" s="15">
        <f ca="1">(BY577*DCF!K$46-DCF!K$5*MAX(BY577*DCF!K$46,0)-MAX(BY577-BX577,0)/Inputs!$B$24)*DCF!K$6</f>
        <v>-295.43747520007537</v>
      </c>
      <c r="DG577" s="15">
        <f ca="1">(BZ577*DCF!L$46-DCF!L$5*MAX(BZ577*DCF!L$46,0)-MAX(BZ577-BY577,0)/Inputs!$B$24)*DCF!L$6</f>
        <v>636.77134097369969</v>
      </c>
      <c r="DH577" s="15">
        <f ca="1">(CA577*DCF!M$46-DCF!M$5*MAX(CA577*DCF!M$46,0)-MAX(CA577-BZ577,0)/Inputs!$B$24)*DCF!M$6</f>
        <v>953.91826804659843</v>
      </c>
      <c r="DI577" s="15">
        <f ca="1">SUM(CB577:CL577)+BE577*DCF!M$10*(1+Inputs!$B$30)*(1-Inputs!$B$33)*(1-Inputs!$B$30/Inputs!$B$31)/(Inputs!$B$29-Inputs!$B$30)*DCF!M$6</f>
        <v>147159.62149025124</v>
      </c>
      <c r="DJ577" s="15">
        <f ca="1">SUM(CM577:CW577)+BP577*DCF!M$28*(1+Inputs!$B$30)*(1-Inputs!$B$33)*(1-Inputs!$B$30/Inputs!$B$31)/(Inputs!$B$29-Inputs!$B$30)*DCF!M$6</f>
        <v>376724.76522196067</v>
      </c>
      <c r="DK577" s="15">
        <f ca="1">SUM(CX577:DH577)+CA577*DCF!M$46*(1+Inputs!$B$30)*(1-Inputs!$B$33)*(1-Inputs!$B$30/Inputs!$B$31)/(Inputs!$B$29-Inputs!$B$30)*DCF!M$6</f>
        <v>107839.23260878067</v>
      </c>
      <c r="DM577" s="15">
        <f ca="1">DI577+DJ577+DK577+Inputs!$B$34+Inputs!$B$36-Inputs!$B$35</f>
        <v>708574.61932099261</v>
      </c>
    </row>
    <row r="578" spans="1:117" x14ac:dyDescent="0.75">
      <c r="A578" s="11">
        <v>565</v>
      </c>
      <c r="C578" s="23">
        <f t="shared" ca="1" si="326"/>
        <v>0.69429839494442791</v>
      </c>
      <c r="D578" s="23">
        <f t="shared" ca="1" si="326"/>
        <v>1.126448499295319</v>
      </c>
      <c r="E578" s="23">
        <f t="shared" ca="1" si="326"/>
        <v>-0.69765930981691393</v>
      </c>
      <c r="F578" s="23">
        <f t="shared" ca="1" si="326"/>
        <v>0.78980802785701276</v>
      </c>
      <c r="G578" s="23">
        <f t="shared" ca="1" si="326"/>
        <v>0.72626697639896176</v>
      </c>
      <c r="H578" s="23">
        <f t="shared" ca="1" si="326"/>
        <v>-1.929068463566173</v>
      </c>
      <c r="I578" s="23">
        <f t="shared" ca="1" si="326"/>
        <v>0.43806106101656128</v>
      </c>
      <c r="J578" s="23">
        <f t="shared" ca="1" si="326"/>
        <v>-1.2452714049561093</v>
      </c>
      <c r="K578" s="23">
        <f t="shared" ca="1" si="326"/>
        <v>-1.3044443374032253</v>
      </c>
      <c r="L578" s="23">
        <f t="shared" ca="1" si="326"/>
        <v>2.3390076655366845</v>
      </c>
      <c r="M578" s="23">
        <f t="shared" ca="1" si="326"/>
        <v>0.91849153574355247</v>
      </c>
      <c r="N578" s="23">
        <f ca="1">SQRT(Inputs!$B$38)*C578+SQRT(1-Inputs!$B$38)*_xlfn.NORM.S.INV(RAND())</f>
        <v>-8.7178882667754531E-2</v>
      </c>
      <c r="O578" s="23">
        <f ca="1">SQRT(Inputs!$B$38)*D578+SQRT(1-Inputs!$B$38)*_xlfn.NORM.S.INV(RAND())</f>
        <v>0.91030119600363224</v>
      </c>
      <c r="P578" s="23">
        <f ca="1">SQRT(Inputs!$B$38)*E578+SQRT(1-Inputs!$B$38)*_xlfn.NORM.S.INV(RAND())</f>
        <v>0.48648681675087868</v>
      </c>
      <c r="Q578" s="23">
        <f ca="1">SQRT(Inputs!$B$38)*F578+SQRT(1-Inputs!$B$38)*_xlfn.NORM.S.INV(RAND())</f>
        <v>1.5108479729777224</v>
      </c>
      <c r="R578" s="23">
        <f ca="1">SQRT(Inputs!$B$38)*G578+SQRT(1-Inputs!$B$38)*_xlfn.NORM.S.INV(RAND())</f>
        <v>-0.57849419957919102</v>
      </c>
      <c r="S578" s="23">
        <f ca="1">SQRT(Inputs!$B$38)*H578+SQRT(1-Inputs!$B$38)*_xlfn.NORM.S.INV(RAND())</f>
        <v>0.8387852019218569</v>
      </c>
      <c r="T578" s="23">
        <f ca="1">SQRT(Inputs!$B$38)*I578+SQRT(1-Inputs!$B$38)*_xlfn.NORM.S.INV(RAND())</f>
        <v>-1.1584379210443698</v>
      </c>
      <c r="U578" s="23">
        <f ca="1">SQRT(Inputs!$B$38)*J578+SQRT(1-Inputs!$B$38)*_xlfn.NORM.S.INV(RAND())</f>
        <v>-0.47574243383917869</v>
      </c>
      <c r="V578" s="23">
        <f ca="1">SQRT(Inputs!$B$38)*K578+SQRT(1-Inputs!$B$38)*_xlfn.NORM.S.INV(RAND())</f>
        <v>-0.4383822860025719</v>
      </c>
      <c r="W578" s="23">
        <f ca="1">SQRT(Inputs!$B$38)*L578+SQRT(1-Inputs!$B$38)*_xlfn.NORM.S.INV(RAND())</f>
        <v>1.7448052660279856</v>
      </c>
      <c r="X578" s="23">
        <f ca="1">SQRT(Inputs!$B$38)*M578+SQRT(1-Inputs!$B$38)*_xlfn.NORM.S.INV(RAND())</f>
        <v>-0.42714348725658224</v>
      </c>
      <c r="Y578" s="23">
        <f ca="1">SQRT(Inputs!$B$38)*C578+SQRT(1-Inputs!$B$38)*_xlfn.NORM.S.INV(RAND())</f>
        <v>0.84795728914007373</v>
      </c>
      <c r="Z578" s="23">
        <f ca="1">SQRT(Inputs!$B$38)*D578+SQRT(1-Inputs!$B$38)*_xlfn.NORM.S.INV(RAND())</f>
        <v>0.54233679748654751</v>
      </c>
      <c r="AA578" s="23">
        <f ca="1">SQRT(Inputs!$B$38)*E578+SQRT(1-Inputs!$B$38)*_xlfn.NORM.S.INV(RAND())</f>
        <v>-1.3022553291083905</v>
      </c>
      <c r="AB578" s="23">
        <f ca="1">SQRT(Inputs!$B$38)*F578+SQRT(1-Inputs!$B$38)*_xlfn.NORM.S.INV(RAND())</f>
        <v>-0.52318616075990299</v>
      </c>
      <c r="AC578" s="23">
        <f ca="1">SQRT(Inputs!$B$38)*G578+SQRT(1-Inputs!$B$38)*_xlfn.NORM.S.INV(RAND())</f>
        <v>0.69175586754349705</v>
      </c>
      <c r="AD578" s="23">
        <f ca="1">SQRT(Inputs!$B$38)*H578+SQRT(1-Inputs!$B$38)*_xlfn.NORM.S.INV(RAND())</f>
        <v>-1.7844654016970978</v>
      </c>
      <c r="AE578" s="23">
        <f ca="1">SQRT(Inputs!$B$38)*I578+SQRT(1-Inputs!$B$38)*_xlfn.NORM.S.INV(RAND())</f>
        <v>0.9816048833567631</v>
      </c>
      <c r="AF578" s="23">
        <f ca="1">SQRT(Inputs!$B$38)*J578+SQRT(1-Inputs!$B$38)*_xlfn.NORM.S.INV(RAND())</f>
        <v>0.56452460890428635</v>
      </c>
      <c r="AG578" s="23">
        <f ca="1">SQRT(Inputs!$B$38)*K578+SQRT(1-Inputs!$B$38)*_xlfn.NORM.S.INV(RAND())</f>
        <v>-0.73705563727545631</v>
      </c>
      <c r="AH578" s="23">
        <f ca="1">SQRT(Inputs!$B$38)*L578+SQRT(1-Inputs!$B$38)*_xlfn.NORM.S.INV(RAND())</f>
        <v>0.70717676240256877</v>
      </c>
      <c r="AI578" s="23">
        <f ca="1">SQRT(Inputs!$B$38)*M578+SQRT(1-Inputs!$B$38)*_xlfn.NORM.S.INV(RAND())</f>
        <v>-0.3541585504136765</v>
      </c>
      <c r="AJ578" s="23">
        <f ca="1">SQRT(Inputs!$B$38)*C578+SQRT(1-Inputs!$B$38)*_xlfn.NORM.S.INV(RAND())</f>
        <v>0.94106390193440626</v>
      </c>
      <c r="AK578" s="23">
        <f ca="1">SQRT(Inputs!$B$38)*D578+SQRT(1-Inputs!$B$38)*_xlfn.NORM.S.INV(RAND())</f>
        <v>-0.65502254474179722</v>
      </c>
      <c r="AL578" s="23">
        <f ca="1">SQRT(Inputs!$B$38)*E578+SQRT(1-Inputs!$B$38)*_xlfn.NORM.S.INV(RAND())</f>
        <v>-1.6347491294900101</v>
      </c>
      <c r="AM578" s="23">
        <f ca="1">SQRT(Inputs!$B$38)*F578+SQRT(1-Inputs!$B$38)*_xlfn.NORM.S.INV(RAND())</f>
        <v>1.0243720482930101</v>
      </c>
      <c r="AN578" s="23">
        <f ca="1">SQRT(Inputs!$B$38)*G578+SQRT(1-Inputs!$B$38)*_xlfn.NORM.S.INV(RAND())</f>
        <v>1.7045511501221797</v>
      </c>
      <c r="AO578" s="23">
        <f ca="1">SQRT(Inputs!$B$38)*H578+SQRT(1-Inputs!$B$38)*_xlfn.NORM.S.INV(RAND())</f>
        <v>-0.94180820624248929</v>
      </c>
      <c r="AP578" s="23">
        <f ca="1">SQRT(Inputs!$B$38)*I578+SQRT(1-Inputs!$B$38)*_xlfn.NORM.S.INV(RAND())</f>
        <v>-1.1543374905271655</v>
      </c>
      <c r="AQ578" s="23">
        <f ca="1">SQRT(Inputs!$B$38)*J578+SQRT(1-Inputs!$B$38)*_xlfn.NORM.S.INV(RAND())</f>
        <v>-1.2730366906932229</v>
      </c>
      <c r="AR578" s="23">
        <f ca="1">SQRT(Inputs!$B$38)*K578+SQRT(1-Inputs!$B$38)*_xlfn.NORM.S.INV(RAND())</f>
        <v>-1.0026933215684202</v>
      </c>
      <c r="AS578" s="23">
        <f ca="1">SQRT(Inputs!$B$38)*L578+SQRT(1-Inputs!$B$38)*_xlfn.NORM.S.INV(RAND())</f>
        <v>1.1668166192838236</v>
      </c>
      <c r="AT578" s="23">
        <f ca="1">SQRT(Inputs!$B$38)*M578+SQRT(1-Inputs!$B$38)*_xlfn.NORM.S.INV(RAND())</f>
        <v>-3.024923418130987E-3</v>
      </c>
      <c r="AU578" s="15">
        <f ca="1">Inputs!$B$6*EXP($B$8-0.5*C$5^2+C$5*N578)</f>
        <v>4892.7045258365615</v>
      </c>
      <c r="AV578" s="15">
        <f t="shared" ca="1" si="292"/>
        <v>6808.4978437620775</v>
      </c>
      <c r="AW578" s="15">
        <f t="shared" ca="1" si="293"/>
        <v>8864.7704544289772</v>
      </c>
      <c r="AX578" s="15">
        <f t="shared" ca="1" si="294"/>
        <v>13071.412997662475</v>
      </c>
      <c r="AY578" s="15">
        <f t="shared" ca="1" si="295"/>
        <v>14930.989102053498</v>
      </c>
      <c r="AZ578" s="15">
        <f t="shared" ca="1" si="296"/>
        <v>20028.061060103253</v>
      </c>
      <c r="BA578" s="15">
        <f t="shared" ca="1" si="297"/>
        <v>21710.756807344482</v>
      </c>
      <c r="BB578" s="15">
        <f t="shared" ca="1" si="298"/>
        <v>25343.352788640055</v>
      </c>
      <c r="BC578" s="15">
        <f t="shared" ca="1" si="299"/>
        <v>29753.077209602197</v>
      </c>
      <c r="BD578" s="15">
        <f t="shared" ca="1" si="300"/>
        <v>42911.857297859198</v>
      </c>
      <c r="BE578" s="15">
        <f t="shared" ca="1" si="301"/>
        <v>50576.553179675597</v>
      </c>
      <c r="BF578" s="15">
        <f ca="1">Inputs!$B$13*EXP($B$9-0.5*C$6^2+C$6*Y578)</f>
        <v>16362.948257661837</v>
      </c>
      <c r="BG578" s="15">
        <f t="shared" ca="1" si="302"/>
        <v>21992.282050278805</v>
      </c>
      <c r="BH578" s="15">
        <f t="shared" ca="1" si="303"/>
        <v>21650.774585533862</v>
      </c>
      <c r="BI578" s="15">
        <f t="shared" ca="1" si="304"/>
        <v>24453.167584818111</v>
      </c>
      <c r="BJ578" s="15">
        <f t="shared" ca="1" si="305"/>
        <v>33121.313371994678</v>
      </c>
      <c r="BK578" s="15">
        <f t="shared" ca="1" si="306"/>
        <v>31882.559539613583</v>
      </c>
      <c r="BL578" s="15">
        <f t="shared" ca="1" si="307"/>
        <v>44476.572750932726</v>
      </c>
      <c r="BM578" s="15">
        <f t="shared" ca="1" si="308"/>
        <v>58643.019498518144</v>
      </c>
      <c r="BN578" s="15">
        <f t="shared" ca="1" si="309"/>
        <v>66026.435626703635</v>
      </c>
      <c r="BO578" s="15">
        <f t="shared" ca="1" si="310"/>
        <v>88198.889275694615</v>
      </c>
      <c r="BP578" s="15">
        <f t="shared" ca="1" si="311"/>
        <v>104286.73005652848</v>
      </c>
      <c r="BQ578" s="15">
        <f ca="1">Inputs!$B$20*EXP($B$10-0.5*C$7^2+C$7*AJ578)</f>
        <v>5989.1678619476697</v>
      </c>
      <c r="BR578" s="15">
        <f t="shared" ca="1" si="312"/>
        <v>6600.2790767830347</v>
      </c>
      <c r="BS578" s="15">
        <f t="shared" ca="1" si="313"/>
        <v>5651.8025060342297</v>
      </c>
      <c r="BT578" s="15">
        <f t="shared" ca="1" si="314"/>
        <v>10195.039566778854</v>
      </c>
      <c r="BU578" s="15">
        <f t="shared" ca="1" si="315"/>
        <v>21342.206382853721</v>
      </c>
      <c r="BV578" s="15">
        <f t="shared" ca="1" si="316"/>
        <v>24016.208048482018</v>
      </c>
      <c r="BW578" s="15">
        <f t="shared" ca="1" si="317"/>
        <v>26248.966946263055</v>
      </c>
      <c r="BX578" s="15">
        <f t="shared" ca="1" si="318"/>
        <v>28443.817433175333</v>
      </c>
      <c r="BY578" s="15">
        <f t="shared" ca="1" si="319"/>
        <v>32897.553004120906</v>
      </c>
      <c r="BZ578" s="15">
        <f t="shared" ca="1" si="320"/>
        <v>57203.280554165714</v>
      </c>
      <c r="CA578" s="15">
        <f t="shared" ca="1" si="321"/>
        <v>80310.06719395559</v>
      </c>
      <c r="CB578" s="15">
        <f ca="1">(AU578*DCF!C$10-DCF!C$5*MAX(AU578*DCF!C$10,0)-MAX(AU578-Inputs!$B$6,0)/Inputs!$B$10)*DCF!C$6</f>
        <v>1043.5700997814249</v>
      </c>
      <c r="CC578" s="15">
        <f ca="1">(AV578*DCF!D$10-DCF!D$5*MAX(AV578*DCF!D$10,0)-MAX(AV578-AU578,0)/Inputs!$B$10)*DCF!D$6</f>
        <v>1192.4091626550803</v>
      </c>
      <c r="CD578" s="15">
        <f ca="1">(AW578*DCF!E$10-DCF!E$5*MAX(AW578*DCF!E$10,0)-MAX(AW578-AV578,0)/Inputs!$B$10)*DCF!E$6</f>
        <v>1583.5766370385397</v>
      </c>
      <c r="CE578" s="15">
        <f ca="1">(AX578*DCF!F$10-DCF!F$5*MAX(AX578*DCF!F$10,0)-MAX(AX578-AW578,0)/Inputs!$B$10)*DCF!F$6</f>
        <v>1978.1706073515334</v>
      </c>
      <c r="CF578" s="15">
        <f ca="1">(AY578*DCF!G$10-DCF!G$5*MAX(AY578*DCF!G$10,0)-MAX(AY578-AX578,0)/Inputs!$B$10)*DCF!G$6</f>
        <v>2718.9360689804807</v>
      </c>
      <c r="CG578" s="15">
        <f ca="1">(AZ578*DCF!H$10-DCF!H$5*MAX(AZ578*DCF!H$10,0)-MAX(AZ578-AY578,0)/Inputs!$B$10)*DCF!H$6</f>
        <v>2983.3859173364485</v>
      </c>
      <c r="CH578" s="15">
        <f ca="1">(BA578*DCF!I$10-DCF!I$5*MAX(BA578*DCF!I$10,0)-MAX(BA578-AZ578,0)/Inputs!$B$10)*DCF!I$6</f>
        <v>3689.7421989993154</v>
      </c>
      <c r="CI578" s="15">
        <f ca="1">(BB578*DCF!J$10-DCF!J$5*MAX(BB578*DCF!J$10,0)-MAX(BB578-BA578,0)/Inputs!$B$10)*DCF!J$6</f>
        <v>3798.5180827408367</v>
      </c>
      <c r="CJ578" s="15">
        <f ca="1">(BC578*DCF!K$10-DCF!K$5*MAX(BC578*DCF!K$10,0)-MAX(BC578-BB578,0)/Inputs!$B$10)*DCF!K$6</f>
        <v>4172.4733029825784</v>
      </c>
      <c r="CK578" s="15">
        <f ca="1">(BD578*DCF!L$10-DCF!L$5*MAX(BD578*DCF!L$10,0)-MAX(BD578-BC578,0)/Inputs!$B$10)*DCF!L$6</f>
        <v>4770.2807663557678</v>
      </c>
      <c r="CL578" s="15">
        <f ca="1">(BE578*DCF!M$10-DCF!M$5*MAX(BE578*DCF!M$10,0)-MAX(BE578-BD578,0)/Inputs!$B$10)*DCF!M$6</f>
        <v>6221.3759934981372</v>
      </c>
      <c r="CM578" s="15">
        <f ca="1">(BF578*DCF!C$28-DCF!C$5*MAX(BF578*DCF!C$28,0)-MAX(BF578-Inputs!$B$13,0)/Inputs!$B$17)*DCF!C$6</f>
        <v>3844.6847617487929</v>
      </c>
      <c r="CN578" s="15">
        <f ca="1">(BG578*DCF!D$28-DCF!D$5*MAX(BG578*DCF!D$28,0)-MAX(BG578-BF578,0)/Inputs!$B$17)*DCF!D$6</f>
        <v>5276.2392888317436</v>
      </c>
      <c r="CO578" s="15">
        <f ca="1">(BH578*DCF!E$28-DCF!E$5*MAX(BH578*DCF!E$28,0)-MAX(BH578-BG578,0)/Inputs!$B$17)*DCF!E$6</f>
        <v>6131.8848859163272</v>
      </c>
      <c r="CP578" s="15">
        <f ca="1">(BI578*DCF!F$28-DCF!F$5*MAX(BI578*DCF!F$28,0)-MAX(BI578-BH578,0)/Inputs!$B$17)*DCF!F$6</f>
        <v>6128.1709410335798</v>
      </c>
      <c r="CQ578" s="15">
        <f ca="1">(BJ578*DCF!G$28-DCF!G$5*MAX(BJ578*DCF!G$28,0)-MAX(BJ578-BI578,0)/Inputs!$B$17)*DCF!G$6</f>
        <v>7135.6795544659726</v>
      </c>
      <c r="CR578" s="15">
        <f ca="1">(BK578*DCF!H$28-DCF!H$5*MAX(BK578*DCF!H$28,0)-MAX(BK578-BJ578,0)/Inputs!$B$17)*DCF!H$6</f>
        <v>7884.9087257597193</v>
      </c>
      <c r="CS578" s="15">
        <f ca="1">(BL578*DCF!I$28-DCF!I$5*MAX(BL578*DCF!I$28,0)-MAX(BL578-BK578,0)/Inputs!$B$17)*DCF!I$6</f>
        <v>8651.1741687331578</v>
      </c>
      <c r="CT578" s="15">
        <f ca="1">(BM578*DCF!J$28-DCF!J$5*MAX(BM578*DCF!J$28,0)-MAX(BM578-BL578,0)/Inputs!$B$17)*DCF!J$6</f>
        <v>11203.90656654777</v>
      </c>
      <c r="CU578" s="15">
        <f ca="1">(BN578*DCF!K$28-DCF!K$5*MAX(BN578*DCF!K$28,0)-MAX(BN578-BM578,0)/Inputs!$B$17)*DCF!K$6</f>
        <v>13039.306009936723</v>
      </c>
      <c r="CV578" s="15">
        <f ca="1">(BO578*DCF!L$28-DCF!L$5*MAX(BO578*DCF!L$28,0)-MAX(BO578-BN578,0)/Inputs!$B$17)*DCF!L$6</f>
        <v>15088.679591405988</v>
      </c>
      <c r="CW578" s="15">
        <f ca="1">(BP578*DCF!M$28-DCF!M$5*MAX(BP578*DCF!M$28,0)-MAX(BP578-BO578,0)/Inputs!$B$17)*DCF!M$6</f>
        <v>17939.977195300424</v>
      </c>
      <c r="CX578" s="15">
        <f ca="1">(BQ578*DCF!C$46-DCF!C$5*MAX(BQ578*DCF!C$46,0)-MAX(BQ578-Inputs!$B$20,0)/Inputs!$B$24)*DCF!C$6</f>
        <v>-2671.0169944210184</v>
      </c>
      <c r="CY578" s="15">
        <f ca="1">(BR578*DCF!D$46-DCF!D$5*MAX(BR578*DCF!D$46,0)-MAX(BR578-BQ578,0)/Inputs!$B$24)*DCF!D$6</f>
        <v>-1387.2698005956952</v>
      </c>
      <c r="CZ578" s="15">
        <f ca="1">(BS578*DCF!E$46-DCF!E$5*MAX(BS578*DCF!E$46,0)-MAX(BS578-BR578,0)/Inputs!$B$24)*DCF!E$6</f>
        <v>-668.33548686500421</v>
      </c>
      <c r="DA578" s="15">
        <f ca="1">(BT578*DCF!F$46-DCF!F$5*MAX(BT578*DCF!F$46,0)-MAX(BT578-BS578,0)/Inputs!$B$24)*DCF!F$6</f>
        <v>-2396.8034757065707</v>
      </c>
      <c r="DB578" s="15">
        <f ca="1">(BU578*DCF!G$46-DCF!G$5*MAX(BU578*DCF!G$46,0)-MAX(BU578-BT578,0)/Inputs!$B$24)*DCF!G$6</f>
        <v>-4467.5963314714672</v>
      </c>
      <c r="DC578" s="15">
        <f ca="1">(BV578*DCF!H$46-DCF!H$5*MAX(BV578*DCF!H$46,0)-MAX(BV578-BU578,0)/Inputs!$B$24)*DCF!H$6</f>
        <v>-830.92963371395979</v>
      </c>
      <c r="DD578" s="15">
        <f ca="1">(BW578*DCF!I$46-DCF!I$5*MAX(BW578*DCF!I$46,0)-MAX(BW578-BV578,0)/Inputs!$B$24)*DCF!I$6</f>
        <v>-34.708639068037726</v>
      </c>
      <c r="DE578" s="15">
        <f ca="1">(BX578*DCF!J$46-DCF!J$5*MAX(BX578*DCF!J$46,0)-MAX(BX578-BW578,0)/Inputs!$B$24)*DCF!J$6</f>
        <v>611.10097130428926</v>
      </c>
      <c r="DF578" s="15">
        <f ca="1">(BY578*DCF!K$46-DCF!K$5*MAX(BY578*DCF!K$46,0)-MAX(BY578-BX578,0)/Inputs!$B$24)*DCF!K$6</f>
        <v>788.17132426433568</v>
      </c>
      <c r="DG578" s="15">
        <f ca="1">(BZ578*DCF!L$46-DCF!L$5*MAX(BZ578*DCF!L$46,0)-MAX(BZ578-BY578,0)/Inputs!$B$24)*DCF!L$6</f>
        <v>-1546.2685652969221</v>
      </c>
      <c r="DH578" s="15">
        <f ca="1">(CA578*DCF!M$46-DCF!M$5*MAX(CA578*DCF!M$46,0)-MAX(CA578-BZ578,0)/Inputs!$B$24)*DCF!M$6</f>
        <v>1465.3770319659718</v>
      </c>
      <c r="DI578" s="15">
        <f ca="1">SUM(CB578:CL578)+BE578*DCF!M$10*(1+Inputs!$B$30)*(1-Inputs!$B$33)*(1-Inputs!$B$30/Inputs!$B$31)/(Inputs!$B$29-Inputs!$B$30)*DCF!M$6</f>
        <v>174907.65514243511</v>
      </c>
      <c r="DJ578" s="15">
        <f ca="1">SUM(CM578:CW578)+BP578*DCF!M$28*(1+Inputs!$B$30)*(1-Inputs!$B$33)*(1-Inputs!$B$30/Inputs!$B$31)/(Inputs!$B$29-Inputs!$B$30)*DCF!M$6</f>
        <v>489299.74341842398</v>
      </c>
      <c r="DK578" s="15">
        <f ca="1">SUM(CX578:DH578)+CA578*DCF!M$46*(1+Inputs!$B$30)*(1-Inputs!$B$33)*(1-Inputs!$B$30/Inputs!$B$31)/(Inputs!$B$29-Inputs!$B$30)*DCF!M$6</f>
        <v>113030.59761788184</v>
      </c>
      <c r="DM578" s="15">
        <f ca="1">DI578+DJ578+DK578+Inputs!$B$34+Inputs!$B$36-Inputs!$B$35</f>
        <v>854088.99617874087</v>
      </c>
    </row>
    <row r="579" spans="1:117" x14ac:dyDescent="0.75">
      <c r="A579" s="11">
        <v>566</v>
      </c>
      <c r="C579" s="23">
        <f t="shared" ca="1" si="326"/>
        <v>1.539696485995764</v>
      </c>
      <c r="D579" s="23">
        <f t="shared" ca="1" si="326"/>
        <v>2.8013850257083161E-3</v>
      </c>
      <c r="E579" s="23">
        <f t="shared" ca="1" si="326"/>
        <v>4.0641667618034262E-2</v>
      </c>
      <c r="F579" s="23">
        <f t="shared" ca="1" si="326"/>
        <v>1.4877328962477627</v>
      </c>
      <c r="G579" s="23">
        <f t="shared" ca="1" si="326"/>
        <v>-0.44876793144670901</v>
      </c>
      <c r="H579" s="23">
        <f t="shared" ca="1" si="326"/>
        <v>-0.66698068744086392</v>
      </c>
      <c r="I579" s="23">
        <f t="shared" ca="1" si="326"/>
        <v>1.0951783646085089</v>
      </c>
      <c r="J579" s="23">
        <f t="shared" ca="1" si="326"/>
        <v>-1.5764560456828904</v>
      </c>
      <c r="K579" s="23">
        <f t="shared" ca="1" si="326"/>
        <v>-1.7362590107223921</v>
      </c>
      <c r="L579" s="23">
        <f t="shared" ca="1" si="326"/>
        <v>-8.7344007283117212E-2</v>
      </c>
      <c r="M579" s="23">
        <f t="shared" ca="1" si="326"/>
        <v>-2.7755846148988057E-3</v>
      </c>
      <c r="N579" s="23">
        <f ca="1">SQRT(Inputs!$B$38)*C579+SQRT(1-Inputs!$B$38)*_xlfn.NORM.S.INV(RAND())</f>
        <v>1.7717266936184761</v>
      </c>
      <c r="O579" s="23">
        <f ca="1">SQRT(Inputs!$B$38)*D579+SQRT(1-Inputs!$B$38)*_xlfn.NORM.S.INV(RAND())</f>
        <v>0.25832526991500299</v>
      </c>
      <c r="P579" s="23">
        <f ca="1">SQRT(Inputs!$B$38)*E579+SQRT(1-Inputs!$B$38)*_xlfn.NORM.S.INV(RAND())</f>
        <v>0.65799033244717764</v>
      </c>
      <c r="Q579" s="23">
        <f ca="1">SQRT(Inputs!$B$38)*F579+SQRT(1-Inputs!$B$38)*_xlfn.NORM.S.INV(RAND())</f>
        <v>3.4001348552882926</v>
      </c>
      <c r="R579" s="23">
        <f ca="1">SQRT(Inputs!$B$38)*G579+SQRT(1-Inputs!$B$38)*_xlfn.NORM.S.INV(RAND())</f>
        <v>-2.012130405670598</v>
      </c>
      <c r="S579" s="23">
        <f ca="1">SQRT(Inputs!$B$38)*H579+SQRT(1-Inputs!$B$38)*_xlfn.NORM.S.INV(RAND())</f>
        <v>0.66345334508815912</v>
      </c>
      <c r="T579" s="23">
        <f ca="1">SQRT(Inputs!$B$38)*I579+SQRT(1-Inputs!$B$38)*_xlfn.NORM.S.INV(RAND())</f>
        <v>0.84615257706974001</v>
      </c>
      <c r="U579" s="23">
        <f ca="1">SQRT(Inputs!$B$38)*J579+SQRT(1-Inputs!$B$38)*_xlfn.NORM.S.INV(RAND())</f>
        <v>-0.50616043438984404</v>
      </c>
      <c r="V579" s="23">
        <f ca="1">SQRT(Inputs!$B$38)*K579+SQRT(1-Inputs!$B$38)*_xlfn.NORM.S.INV(RAND())</f>
        <v>-1.4402845393613628</v>
      </c>
      <c r="W579" s="23">
        <f ca="1">SQRT(Inputs!$B$38)*L579+SQRT(1-Inputs!$B$38)*_xlfn.NORM.S.INV(RAND())</f>
        <v>-0.80232464401100234</v>
      </c>
      <c r="X579" s="23">
        <f ca="1">SQRT(Inputs!$B$38)*M579+SQRT(1-Inputs!$B$38)*_xlfn.NORM.S.INV(RAND())</f>
        <v>-0.13614333113112115</v>
      </c>
      <c r="Y579" s="23">
        <f ca="1">SQRT(Inputs!$B$38)*C579+SQRT(1-Inputs!$B$38)*_xlfn.NORM.S.INV(RAND())</f>
        <v>-0.27223696559714616</v>
      </c>
      <c r="Z579" s="23">
        <f ca="1">SQRT(Inputs!$B$38)*D579+SQRT(1-Inputs!$B$38)*_xlfn.NORM.S.INV(RAND())</f>
        <v>-0.78368028375235932</v>
      </c>
      <c r="AA579" s="23">
        <f ca="1">SQRT(Inputs!$B$38)*E579+SQRT(1-Inputs!$B$38)*_xlfn.NORM.S.INV(RAND())</f>
        <v>-0.1928742863810281</v>
      </c>
      <c r="AB579" s="23">
        <f ca="1">SQRT(Inputs!$B$38)*F579+SQRT(1-Inputs!$B$38)*_xlfn.NORM.S.INV(RAND())</f>
        <v>-0.34268409664915767</v>
      </c>
      <c r="AC579" s="23">
        <f ca="1">SQRT(Inputs!$B$38)*G579+SQRT(1-Inputs!$B$38)*_xlfn.NORM.S.INV(RAND())</f>
        <v>-0.69485737526784408</v>
      </c>
      <c r="AD579" s="23">
        <f ca="1">SQRT(Inputs!$B$38)*H579+SQRT(1-Inputs!$B$38)*_xlfn.NORM.S.INV(RAND())</f>
        <v>0.38145247922856829</v>
      </c>
      <c r="AE579" s="23">
        <f ca="1">SQRT(Inputs!$B$38)*I579+SQRT(1-Inputs!$B$38)*_xlfn.NORM.S.INV(RAND())</f>
        <v>1.4155451082514592</v>
      </c>
      <c r="AF579" s="23">
        <f ca="1">SQRT(Inputs!$B$38)*J579+SQRT(1-Inputs!$B$38)*_xlfn.NORM.S.INV(RAND())</f>
        <v>8.4393815920561943E-2</v>
      </c>
      <c r="AG579" s="23">
        <f ca="1">SQRT(Inputs!$B$38)*K579+SQRT(1-Inputs!$B$38)*_xlfn.NORM.S.INV(RAND())</f>
        <v>-0.15069837069108949</v>
      </c>
      <c r="AH579" s="23">
        <f ca="1">SQRT(Inputs!$B$38)*L579+SQRT(1-Inputs!$B$38)*_xlfn.NORM.S.INV(RAND())</f>
        <v>-0.68966428149215309</v>
      </c>
      <c r="AI579" s="23">
        <f ca="1">SQRT(Inputs!$B$38)*M579+SQRT(1-Inputs!$B$38)*_xlfn.NORM.S.INV(RAND())</f>
        <v>-0.46288303256030566</v>
      </c>
      <c r="AJ579" s="23">
        <f ca="1">SQRT(Inputs!$B$38)*C579+SQRT(1-Inputs!$B$38)*_xlfn.NORM.S.INV(RAND())</f>
        <v>1.2454628045415026</v>
      </c>
      <c r="AK579" s="23">
        <f ca="1">SQRT(Inputs!$B$38)*D579+SQRT(1-Inputs!$B$38)*_xlfn.NORM.S.INV(RAND())</f>
        <v>-0.19649582342154084</v>
      </c>
      <c r="AL579" s="23">
        <f ca="1">SQRT(Inputs!$B$38)*E579+SQRT(1-Inputs!$B$38)*_xlfn.NORM.S.INV(RAND())</f>
        <v>-9.1395633758383957E-2</v>
      </c>
      <c r="AM579" s="23">
        <f ca="1">SQRT(Inputs!$B$38)*F579+SQRT(1-Inputs!$B$38)*_xlfn.NORM.S.INV(RAND())</f>
        <v>0.84942974205324717</v>
      </c>
      <c r="AN579" s="23">
        <f ca="1">SQRT(Inputs!$B$38)*G579+SQRT(1-Inputs!$B$38)*_xlfn.NORM.S.INV(RAND())</f>
        <v>-0.72942162898893403</v>
      </c>
      <c r="AO579" s="23">
        <f ca="1">SQRT(Inputs!$B$38)*H579+SQRT(1-Inputs!$B$38)*_xlfn.NORM.S.INV(RAND())</f>
        <v>-2.0712741847157465</v>
      </c>
      <c r="AP579" s="23">
        <f ca="1">SQRT(Inputs!$B$38)*I579+SQRT(1-Inputs!$B$38)*_xlfn.NORM.S.INV(RAND())</f>
        <v>0.91169606837386741</v>
      </c>
      <c r="AQ579" s="23">
        <f ca="1">SQRT(Inputs!$B$38)*J579+SQRT(1-Inputs!$B$38)*_xlfn.NORM.S.INV(RAND())</f>
        <v>-9.6244017866996878E-2</v>
      </c>
      <c r="AR579" s="23">
        <f ca="1">SQRT(Inputs!$B$38)*K579+SQRT(1-Inputs!$B$38)*_xlfn.NORM.S.INV(RAND())</f>
        <v>0.2812618198769723</v>
      </c>
      <c r="AS579" s="23">
        <f ca="1">SQRT(Inputs!$B$38)*L579+SQRT(1-Inputs!$B$38)*_xlfn.NORM.S.INV(RAND())</f>
        <v>-0.27260863761253151</v>
      </c>
      <c r="AT579" s="23">
        <f ca="1">SQRT(Inputs!$B$38)*M579+SQRT(1-Inputs!$B$38)*_xlfn.NORM.S.INV(RAND())</f>
        <v>0.32549493426255688</v>
      </c>
      <c r="AU579" s="15">
        <f ca="1">Inputs!$B$6*EXP($B$8-0.5*C$5^2+C$5*N579)</f>
        <v>6610.4516889163515</v>
      </c>
      <c r="AV579" s="15">
        <f t="shared" ca="1" si="292"/>
        <v>8357.9814940124525</v>
      </c>
      <c r="AW579" s="15">
        <f t="shared" ca="1" si="293"/>
        <v>11136.89059119456</v>
      </c>
      <c r="AX579" s="15">
        <f t="shared" ca="1" si="294"/>
        <v>20793.485548833709</v>
      </c>
      <c r="AY579" s="15">
        <f t="shared" ca="1" si="295"/>
        <v>20089.947079051861</v>
      </c>
      <c r="AZ579" s="15">
        <f t="shared" ca="1" si="296"/>
        <v>26432.85083977359</v>
      </c>
      <c r="BA579" s="15">
        <f t="shared" ca="1" si="297"/>
        <v>35342.313168826877</v>
      </c>
      <c r="BB579" s="15">
        <f t="shared" ca="1" si="298"/>
        <v>41130.172887223976</v>
      </c>
      <c r="BC579" s="15">
        <f t="shared" ca="1" si="299"/>
        <v>43835.524774590296</v>
      </c>
      <c r="BD579" s="15">
        <f t="shared" ca="1" si="300"/>
        <v>49820.08063439063</v>
      </c>
      <c r="BE579" s="15">
        <f t="shared" ca="1" si="301"/>
        <v>60295.798569881532</v>
      </c>
      <c r="BF579" s="15">
        <f ca="1">Inputs!$B$13*EXP($B$9-0.5*C$6^2+C$6*Y579)</f>
        <v>13104.341696622556</v>
      </c>
      <c r="BG579" s="15">
        <f t="shared" ca="1" si="302"/>
        <v>13864.772133931761</v>
      </c>
      <c r="BH579" s="15">
        <f t="shared" ca="1" si="303"/>
        <v>16406.866744219784</v>
      </c>
      <c r="BI579" s="15">
        <f t="shared" ca="1" si="304"/>
        <v>19052.555962894887</v>
      </c>
      <c r="BJ579" s="15">
        <f t="shared" ca="1" si="305"/>
        <v>21131.06814721194</v>
      </c>
      <c r="BK579" s="15">
        <f t="shared" ca="1" si="306"/>
        <v>27316.796102853717</v>
      </c>
      <c r="BL579" s="15">
        <f t="shared" ca="1" si="307"/>
        <v>40311.639013451932</v>
      </c>
      <c r="BM579" s="15">
        <f t="shared" ca="1" si="308"/>
        <v>50073.939438237976</v>
      </c>
      <c r="BN579" s="15">
        <f t="shared" ca="1" si="309"/>
        <v>60482.49511806848</v>
      </c>
      <c r="BO579" s="15">
        <f t="shared" ca="1" si="310"/>
        <v>68684.532241105422</v>
      </c>
      <c r="BP579" s="15">
        <f t="shared" ca="1" si="311"/>
        <v>80218.622609698446</v>
      </c>
      <c r="BQ579" s="15">
        <f ca="1">Inputs!$B$20*EXP($B$10-0.5*C$7^2+C$7*AJ579)</f>
        <v>6671.9855704324782</v>
      </c>
      <c r="BR579" s="15">
        <f t="shared" ca="1" si="312"/>
        <v>8505.3542335561815</v>
      </c>
      <c r="BS579" s="15">
        <f t="shared" ca="1" si="313"/>
        <v>11345.419316764446</v>
      </c>
      <c r="BT579" s="15">
        <f t="shared" ca="1" si="314"/>
        <v>19547.508462051643</v>
      </c>
      <c r="BU579" s="15">
        <f t="shared" ca="1" si="315"/>
        <v>22707.269783425705</v>
      </c>
      <c r="BV579" s="15">
        <f t="shared" ca="1" si="316"/>
        <v>19811.456525244324</v>
      </c>
      <c r="BW579" s="15">
        <f t="shared" ca="1" si="317"/>
        <v>33529.730183119929</v>
      </c>
      <c r="BX579" s="15">
        <f t="shared" ca="1" si="318"/>
        <v>46000.542495609727</v>
      </c>
      <c r="BY579" s="15">
        <f t="shared" ca="1" si="319"/>
        <v>68018.042785805432</v>
      </c>
      <c r="BZ579" s="15">
        <f t="shared" ca="1" si="320"/>
        <v>90773.821192377494</v>
      </c>
      <c r="CA579" s="15">
        <f t="shared" ca="1" si="321"/>
        <v>135102.3856321717</v>
      </c>
      <c r="CB579" s="15">
        <f ca="1">(AU579*DCF!C$10-DCF!C$5*MAX(AU579*DCF!C$10,0)-MAX(AU579-Inputs!$B$6,0)/Inputs!$B$10)*DCF!C$6</f>
        <v>1031.3222563359982</v>
      </c>
      <c r="CC579" s="15">
        <f ca="1">(AV579*DCF!D$10-DCF!D$5*MAX(AV579*DCF!D$10,0)-MAX(AV579-AU579,0)/Inputs!$B$10)*DCF!D$6</f>
        <v>1611.1119588309373</v>
      </c>
      <c r="CD579" s="15">
        <f ca="1">(AW579*DCF!E$10-DCF!E$5*MAX(AW579*DCF!E$10,0)-MAX(AW579-AV579,0)/Inputs!$B$10)*DCF!E$6</f>
        <v>1945.4053451569628</v>
      </c>
      <c r="CE579" s="15">
        <f ca="1">(AX579*DCF!F$10-DCF!F$5*MAX(AX579*DCF!F$10,0)-MAX(AX579-AW579,0)/Inputs!$B$10)*DCF!F$6</f>
        <v>2529.886761464174</v>
      </c>
      <c r="CF579" s="15">
        <f ca="1">(AY579*DCF!G$10-DCF!G$5*MAX(AY579*DCF!G$10,0)-MAX(AY579-AX579,0)/Inputs!$B$10)*DCF!G$6</f>
        <v>4139.3296521920747</v>
      </c>
      <c r="CG579" s="15">
        <f ca="1">(AZ579*DCF!H$10-DCF!H$5*MAX(AZ579*DCF!H$10,0)-MAX(AZ579-AY579,0)/Inputs!$B$10)*DCF!H$6</f>
        <v>4005.6606760467921</v>
      </c>
      <c r="CH579" s="15">
        <f ca="1">(BA579*DCF!I$10-DCF!I$5*MAX(BA579*DCF!I$10,0)-MAX(BA579-AZ579,0)/Inputs!$B$10)*DCF!I$6</f>
        <v>4994.2873431247144</v>
      </c>
      <c r="CI579" s="15">
        <f ca="1">(BB579*DCF!J$10-DCF!J$5*MAX(BB579*DCF!J$10,0)-MAX(BB579-BA579,0)/Inputs!$B$10)*DCF!J$6</f>
        <v>6180.9783387388225</v>
      </c>
      <c r="CJ579" s="15">
        <f ca="1">(BC579*DCF!K$10-DCF!K$5*MAX(BC579*DCF!K$10,0)-MAX(BC579-BB579,0)/Inputs!$B$10)*DCF!K$6</f>
        <v>6678.1074049249446</v>
      </c>
      <c r="CK579" s="15">
        <f ca="1">(BD579*DCF!L$10-DCF!L$5*MAX(BD579*DCF!L$10,0)-MAX(BD579-BC579,0)/Inputs!$B$10)*DCF!L$6</f>
        <v>6739.9155656138882</v>
      </c>
      <c r="CL579" s="15">
        <f ca="1">(BE579*DCF!M$10-DCF!M$5*MAX(BE579*DCF!M$10,0)-MAX(BE579-BD579,0)/Inputs!$B$10)*DCF!M$6</f>
        <v>7257.0806074073944</v>
      </c>
      <c r="CM579" s="15">
        <f ca="1">(BF579*DCF!C$28-DCF!C$5*MAX(BF579*DCF!C$28,0)-MAX(BF579-Inputs!$B$13,0)/Inputs!$B$17)*DCF!C$6</f>
        <v>3602.7444353226902</v>
      </c>
      <c r="CN579" s="15">
        <f ca="1">(BG579*DCF!D$28-DCF!D$5*MAX(BG579*DCF!D$28,0)-MAX(BG579-BF579,0)/Inputs!$B$17)*DCF!D$6</f>
        <v>3921.2604901912659</v>
      </c>
      <c r="CO579" s="15">
        <f ca="1">(BH579*DCF!E$28-DCF!E$5*MAX(BH579*DCF!E$28,0)-MAX(BH579-BG579,0)/Inputs!$B$17)*DCF!E$6</f>
        <v>4145.7049535988735</v>
      </c>
      <c r="CP579" s="15">
        <f ca="1">(BI579*DCF!F$28-DCF!F$5*MAX(BI579*DCF!F$28,0)-MAX(BI579-BH579,0)/Inputs!$B$17)*DCF!F$6</f>
        <v>4690.5775426015507</v>
      </c>
      <c r="CQ579" s="15">
        <f ca="1">(BJ579*DCF!G$28-DCF!G$5*MAX(BJ579*DCF!G$28,0)-MAX(BJ579-BI579,0)/Inputs!$B$17)*DCF!G$6</f>
        <v>5133.030735537287</v>
      </c>
      <c r="CR579" s="15">
        <f ca="1">(BK579*DCF!H$28-DCF!H$5*MAX(BK579*DCF!H$28,0)-MAX(BK579-BJ579,0)/Inputs!$B$17)*DCF!H$6</f>
        <v>5794.6565242062034</v>
      </c>
      <c r="CS579" s="15">
        <f ca="1">(BL579*DCF!I$28-DCF!I$5*MAX(BL579*DCF!I$28,0)-MAX(BL579-BK579,0)/Inputs!$B$17)*DCF!I$6</f>
        <v>7614.2460008788066</v>
      </c>
      <c r="CT579" s="15">
        <f ca="1">(BM579*DCF!J$28-DCF!J$5*MAX(BM579*DCF!J$28,0)-MAX(BM579-BL579,0)/Inputs!$B$17)*DCF!J$6</f>
        <v>9876.2441643668008</v>
      </c>
      <c r="CU579" s="15">
        <f ca="1">(BN579*DCF!K$28-DCF!K$5*MAX(BN579*DCF!K$28,0)-MAX(BN579-BM579,0)/Inputs!$B$17)*DCF!K$6</f>
        <v>11497.97942940101</v>
      </c>
      <c r="CV579" s="15">
        <f ca="1">(BO579*DCF!L$28-DCF!L$5*MAX(BO579*DCF!L$28,0)-MAX(BO579-BN579,0)/Inputs!$B$17)*DCF!L$6</f>
        <v>12775.931684497218</v>
      </c>
      <c r="CW579" s="15">
        <f ca="1">(BP579*DCF!M$28-DCF!M$5*MAX(BP579*DCF!M$28,0)-MAX(BP579-BO579,0)/Inputs!$B$17)*DCF!M$6</f>
        <v>13887.543725524025</v>
      </c>
      <c r="CX579" s="15">
        <f ca="1">(BQ579*DCF!C$46-DCF!C$5*MAX(BQ579*DCF!C$46,0)-MAX(BQ579-Inputs!$B$20,0)/Inputs!$B$24)*DCF!C$6</f>
        <v>-3144.1008571125712</v>
      </c>
      <c r="CY579" s="15">
        <f ca="1">(BR579*DCF!D$46-DCF!D$5*MAX(BR579*DCF!D$46,0)-MAX(BR579-BQ579,0)/Inputs!$B$24)*DCF!D$6</f>
        <v>-2233.9488104565821</v>
      </c>
      <c r="CZ579" s="15">
        <f ca="1">(BS579*DCF!E$46-DCF!E$5*MAX(BS579*DCF!E$46,0)-MAX(BS579-BR579,0)/Inputs!$B$24)*DCF!E$6</f>
        <v>-2461.0910581100893</v>
      </c>
      <c r="DA579" s="15">
        <f ca="1">(BT579*DCF!F$46-DCF!F$5*MAX(BT579*DCF!F$46,0)-MAX(BT579-BS579,0)/Inputs!$B$24)*DCF!F$6</f>
        <v>-4410.2131005989695</v>
      </c>
      <c r="DB579" s="15">
        <f ca="1">(BU579*DCF!G$46-DCF!G$5*MAX(BU579*DCF!G$46,0)-MAX(BU579-BT579,0)/Inputs!$B$24)*DCF!G$6</f>
        <v>-1826.7089706766944</v>
      </c>
      <c r="DC579" s="15">
        <f ca="1">(BV579*DCF!H$46-DCF!H$5*MAX(BV579*DCF!H$46,0)-MAX(BV579-BU579,0)/Inputs!$B$24)*DCF!H$6</f>
        <v>0</v>
      </c>
      <c r="DD579" s="15">
        <f ca="1">(BW579*DCF!I$46-DCF!I$5*MAX(BW579*DCF!I$46,0)-MAX(BW579-BV579,0)/Inputs!$B$24)*DCF!I$6</f>
        <v>-3163.6035545255836</v>
      </c>
      <c r="DE579" s="15">
        <f ca="1">(BX579*DCF!J$46-DCF!J$5*MAX(BX579*DCF!J$46,0)-MAX(BX579-BW579,0)/Inputs!$B$24)*DCF!J$6</f>
        <v>-1377.4601674510673</v>
      </c>
      <c r="DF579" s="15">
        <f ca="1">(BY579*DCF!K$46-DCF!K$5*MAX(BY579*DCF!K$46,0)-MAX(BY579-BX579,0)/Inputs!$B$24)*DCF!K$6</f>
        <v>-1508.2836840905402</v>
      </c>
      <c r="DG579" s="15">
        <f ca="1">(BZ579*DCF!L$46-DCF!L$5*MAX(BZ579*DCF!L$46,0)-MAX(BZ579-BY579,0)/Inputs!$B$24)*DCF!L$6</f>
        <v>1125.0665511578065</v>
      </c>
      <c r="DH579" s="15">
        <f ca="1">(CA579*DCF!M$46-DCF!M$5*MAX(CA579*DCF!M$46,0)-MAX(CA579-BZ579,0)/Inputs!$B$24)*DCF!M$6</f>
        <v>1324.3355145119601</v>
      </c>
      <c r="DI579" s="15">
        <f ca="1">SUM(CB579:CL579)+BE579*DCF!M$10*(1+Inputs!$B$30)*(1-Inputs!$B$33)*(1-Inputs!$B$30/Inputs!$B$31)/(Inputs!$B$29-Inputs!$B$30)*DCF!M$6</f>
        <v>214917.09065920964</v>
      </c>
      <c r="DJ579" s="15">
        <f ca="1">SUM(CM579:CW579)+BP579*DCF!M$28*(1+Inputs!$B$30)*(1-Inputs!$B$33)*(1-Inputs!$B$30/Inputs!$B$31)/(Inputs!$B$29-Inputs!$B$30)*DCF!M$6</f>
        <v>380605.90302513575</v>
      </c>
      <c r="DK579" s="15">
        <f ca="1">SUM(CX579:DH579)+CA579*DCF!M$46*(1+Inputs!$B$30)*(1-Inputs!$B$33)*(1-Inputs!$B$30/Inputs!$B$31)/(Inputs!$B$29-Inputs!$B$30)*DCF!M$6</f>
        <v>191208.28395066556</v>
      </c>
      <c r="DM579" s="15">
        <f ca="1">DI579+DJ579+DK579+Inputs!$B$34+Inputs!$B$36-Inputs!$B$35</f>
        <v>863582.27763501089</v>
      </c>
    </row>
    <row r="580" spans="1:117" x14ac:dyDescent="0.75">
      <c r="A580" s="11">
        <v>567</v>
      </c>
      <c r="C580" s="23">
        <f t="shared" ca="1" si="326"/>
        <v>-2.0480389852747347</v>
      </c>
      <c r="D580" s="23">
        <f t="shared" ca="1" si="326"/>
        <v>0.62857967872728904</v>
      </c>
      <c r="E580" s="23">
        <f t="shared" ca="1" si="326"/>
        <v>5.7737827176773088E-2</v>
      </c>
      <c r="F580" s="23">
        <f t="shared" ca="1" si="326"/>
        <v>1.0079007063305867</v>
      </c>
      <c r="G580" s="23">
        <f t="shared" ca="1" si="326"/>
        <v>-0.74681003126315315</v>
      </c>
      <c r="H580" s="23">
        <f t="shared" ca="1" si="326"/>
        <v>-0.6683861696573713</v>
      </c>
      <c r="I580" s="23">
        <f t="shared" ca="1" si="326"/>
        <v>-0.502222763867199</v>
      </c>
      <c r="J580" s="23">
        <f t="shared" ca="1" si="326"/>
        <v>8.7726028301703923E-2</v>
      </c>
      <c r="K580" s="23">
        <f t="shared" ca="1" si="326"/>
        <v>-0.39447084389943082</v>
      </c>
      <c r="L580" s="23">
        <f t="shared" ca="1" si="326"/>
        <v>0.74690317245000637</v>
      </c>
      <c r="M580" s="23">
        <f t="shared" ca="1" si="326"/>
        <v>0.5080184537513116</v>
      </c>
      <c r="N580" s="23">
        <f ca="1">SQRT(Inputs!$B$38)*C580+SQRT(1-Inputs!$B$38)*_xlfn.NORM.S.INV(RAND())</f>
        <v>-0.8255928597877189</v>
      </c>
      <c r="O580" s="23">
        <f ca="1">SQRT(Inputs!$B$38)*D580+SQRT(1-Inputs!$B$38)*_xlfn.NORM.S.INV(RAND())</f>
        <v>-0.11398313030702423</v>
      </c>
      <c r="P580" s="23">
        <f ca="1">SQRT(Inputs!$B$38)*E580+SQRT(1-Inputs!$B$38)*_xlfn.NORM.S.INV(RAND())</f>
        <v>-0.96689115221797284</v>
      </c>
      <c r="Q580" s="23">
        <f ca="1">SQRT(Inputs!$B$38)*F580+SQRT(1-Inputs!$B$38)*_xlfn.NORM.S.INV(RAND())</f>
        <v>0.58913445617159554</v>
      </c>
      <c r="R580" s="23">
        <f ca="1">SQRT(Inputs!$B$38)*G580+SQRT(1-Inputs!$B$38)*_xlfn.NORM.S.INV(RAND())</f>
        <v>-1.0127134995311717</v>
      </c>
      <c r="S580" s="23">
        <f ca="1">SQRT(Inputs!$B$38)*H580+SQRT(1-Inputs!$B$38)*_xlfn.NORM.S.INV(RAND())</f>
        <v>3.7186565000026761E-2</v>
      </c>
      <c r="T580" s="23">
        <f ca="1">SQRT(Inputs!$B$38)*I580+SQRT(1-Inputs!$B$38)*_xlfn.NORM.S.INV(RAND())</f>
        <v>-0.12034110940874931</v>
      </c>
      <c r="U580" s="23">
        <f ca="1">SQRT(Inputs!$B$38)*J580+SQRT(1-Inputs!$B$38)*_xlfn.NORM.S.INV(RAND())</f>
        <v>-0.54019718411970041</v>
      </c>
      <c r="V580" s="23">
        <f ca="1">SQRT(Inputs!$B$38)*K580+SQRT(1-Inputs!$B$38)*_xlfn.NORM.S.INV(RAND())</f>
        <v>-0.71859520313584824</v>
      </c>
      <c r="W580" s="23">
        <f ca="1">SQRT(Inputs!$B$38)*L580+SQRT(1-Inputs!$B$38)*_xlfn.NORM.S.INV(RAND())</f>
        <v>1.6422019842290503</v>
      </c>
      <c r="X580" s="23">
        <f ca="1">SQRT(Inputs!$B$38)*M580+SQRT(1-Inputs!$B$38)*_xlfn.NORM.S.INV(RAND())</f>
        <v>-0.34526435180385417</v>
      </c>
      <c r="Y580" s="23">
        <f ca="1">SQRT(Inputs!$B$38)*C580+SQRT(1-Inputs!$B$38)*_xlfn.NORM.S.INV(RAND())</f>
        <v>-0.61699220659338883</v>
      </c>
      <c r="Z580" s="23">
        <f ca="1">SQRT(Inputs!$B$38)*D580+SQRT(1-Inputs!$B$38)*_xlfn.NORM.S.INV(RAND())</f>
        <v>0.52813257646595579</v>
      </c>
      <c r="AA580" s="23">
        <f ca="1">SQRT(Inputs!$B$38)*E580+SQRT(1-Inputs!$B$38)*_xlfn.NORM.S.INV(RAND())</f>
        <v>-0.14801818215218621</v>
      </c>
      <c r="AB580" s="23">
        <f ca="1">SQRT(Inputs!$B$38)*F580+SQRT(1-Inputs!$B$38)*_xlfn.NORM.S.INV(RAND())</f>
        <v>0.73209486402576862</v>
      </c>
      <c r="AC580" s="23">
        <f ca="1">SQRT(Inputs!$B$38)*G580+SQRT(1-Inputs!$B$38)*_xlfn.NORM.S.INV(RAND())</f>
        <v>-0.79252661012497339</v>
      </c>
      <c r="AD580" s="23">
        <f ca="1">SQRT(Inputs!$B$38)*H580+SQRT(1-Inputs!$B$38)*_xlfn.NORM.S.INV(RAND())</f>
        <v>-0.47733774845104165</v>
      </c>
      <c r="AE580" s="23">
        <f ca="1">SQRT(Inputs!$B$38)*I580+SQRT(1-Inputs!$B$38)*_xlfn.NORM.S.INV(RAND())</f>
        <v>-0.66188289321758464</v>
      </c>
      <c r="AF580" s="23">
        <f ca="1">SQRT(Inputs!$B$38)*J580+SQRT(1-Inputs!$B$38)*_xlfn.NORM.S.INV(RAND())</f>
        <v>-0.38158243394960506</v>
      </c>
      <c r="AG580" s="23">
        <f ca="1">SQRT(Inputs!$B$38)*K580+SQRT(1-Inputs!$B$38)*_xlfn.NORM.S.INV(RAND())</f>
        <v>-0.15431548432989936</v>
      </c>
      <c r="AH580" s="23">
        <f ca="1">SQRT(Inputs!$B$38)*L580+SQRT(1-Inputs!$B$38)*_xlfn.NORM.S.INV(RAND())</f>
        <v>0.97107056352091148</v>
      </c>
      <c r="AI580" s="23">
        <f ca="1">SQRT(Inputs!$B$38)*M580+SQRT(1-Inputs!$B$38)*_xlfn.NORM.S.INV(RAND())</f>
        <v>-0.20791525916093723</v>
      </c>
      <c r="AJ580" s="23">
        <f ca="1">SQRT(Inputs!$B$38)*C580+SQRT(1-Inputs!$B$38)*_xlfn.NORM.S.INV(RAND())</f>
        <v>-2.4587968332561303</v>
      </c>
      <c r="AK580" s="23">
        <f ca="1">SQRT(Inputs!$B$38)*D580+SQRT(1-Inputs!$B$38)*_xlfn.NORM.S.INV(RAND())</f>
        <v>-0.3216405181015915</v>
      </c>
      <c r="AL580" s="23">
        <f ca="1">SQRT(Inputs!$B$38)*E580+SQRT(1-Inputs!$B$38)*_xlfn.NORM.S.INV(RAND())</f>
        <v>0.5252296927252742</v>
      </c>
      <c r="AM580" s="23">
        <f ca="1">SQRT(Inputs!$B$38)*F580+SQRT(1-Inputs!$B$38)*_xlfn.NORM.S.INV(RAND())</f>
        <v>0.91370600269717039</v>
      </c>
      <c r="AN580" s="23">
        <f ca="1">SQRT(Inputs!$B$38)*G580+SQRT(1-Inputs!$B$38)*_xlfn.NORM.S.INV(RAND())</f>
        <v>-2.6581574176279066</v>
      </c>
      <c r="AO580" s="23">
        <f ca="1">SQRT(Inputs!$B$38)*H580+SQRT(1-Inputs!$B$38)*_xlfn.NORM.S.INV(RAND())</f>
        <v>0.45906834675610619</v>
      </c>
      <c r="AP580" s="23">
        <f ca="1">SQRT(Inputs!$B$38)*I580+SQRT(1-Inputs!$B$38)*_xlfn.NORM.S.INV(RAND())</f>
        <v>0.37706289882318067</v>
      </c>
      <c r="AQ580" s="23">
        <f ca="1">SQRT(Inputs!$B$38)*J580+SQRT(1-Inputs!$B$38)*_xlfn.NORM.S.INV(RAND())</f>
        <v>4.1975149439292342E-2</v>
      </c>
      <c r="AR580" s="23">
        <f ca="1">SQRT(Inputs!$B$38)*K580+SQRT(1-Inputs!$B$38)*_xlfn.NORM.S.INV(RAND())</f>
        <v>0.27528220500384026</v>
      </c>
      <c r="AS580" s="23">
        <f ca="1">SQRT(Inputs!$B$38)*L580+SQRT(1-Inputs!$B$38)*_xlfn.NORM.S.INV(RAND())</f>
        <v>1.4401145962075907</v>
      </c>
      <c r="AT580" s="23">
        <f ca="1">SQRT(Inputs!$B$38)*M580+SQRT(1-Inputs!$B$38)*_xlfn.NORM.S.INV(RAND())</f>
        <v>0.75215649609206015</v>
      </c>
      <c r="AU580" s="15">
        <f ca="1">Inputs!$B$6*EXP($B$8-0.5*C$5^2+C$5*N580)</f>
        <v>4341.4825103953272</v>
      </c>
      <c r="AV580" s="15">
        <f t="shared" ca="1" si="292"/>
        <v>5196.7820410917229</v>
      </c>
      <c r="AW580" s="15">
        <f t="shared" ca="1" si="293"/>
        <v>5561.7889772002036</v>
      </c>
      <c r="AX580" s="15">
        <f t="shared" ca="1" si="294"/>
        <v>7309.026285025283</v>
      </c>
      <c r="AY580" s="15">
        <f t="shared" ca="1" si="295"/>
        <v>7936.0026926353603</v>
      </c>
      <c r="AZ580" s="15">
        <f t="shared" ca="1" si="296"/>
        <v>9745.7726428223286</v>
      </c>
      <c r="BA580" s="15">
        <f t="shared" ca="1" si="297"/>
        <v>11777.065198836566</v>
      </c>
      <c r="BB580" s="15">
        <f t="shared" ca="1" si="298"/>
        <v>13659.086107436029</v>
      </c>
      <c r="BC580" s="15">
        <f t="shared" ca="1" si="299"/>
        <v>15607.820634535787</v>
      </c>
      <c r="BD580" s="15">
        <f t="shared" ca="1" si="300"/>
        <v>22295.634205734263</v>
      </c>
      <c r="BE580" s="15">
        <f t="shared" ca="1" si="301"/>
        <v>26474.668566158311</v>
      </c>
      <c r="BF580" s="15">
        <f ca="1">Inputs!$B$13*EXP($B$9-0.5*C$6^2+C$6*Y580)</f>
        <v>12238.621794428562</v>
      </c>
      <c r="BG580" s="15">
        <f t="shared" ca="1" si="302"/>
        <v>16406.961638005916</v>
      </c>
      <c r="BH580" s="15">
        <f t="shared" ca="1" si="303"/>
        <v>19560.146578065564</v>
      </c>
      <c r="BI580" s="15">
        <f t="shared" ca="1" si="304"/>
        <v>26800.616344942446</v>
      </c>
      <c r="BJ580" s="15">
        <f t="shared" ca="1" si="305"/>
        <v>29308.84709268748</v>
      </c>
      <c r="BK580" s="15">
        <f t="shared" ca="1" si="306"/>
        <v>33707.765869344577</v>
      </c>
      <c r="BL580" s="15">
        <f t="shared" ca="1" si="307"/>
        <v>38002.404763970611</v>
      </c>
      <c r="BM580" s="15">
        <f t="shared" ca="1" si="308"/>
        <v>44550.474439715072</v>
      </c>
      <c r="BN580" s="15">
        <f t="shared" ca="1" si="309"/>
        <v>53787.5822823813</v>
      </c>
      <c r="BO580" s="15">
        <f t="shared" ca="1" si="310"/>
        <v>74088.244291537703</v>
      </c>
      <c r="BP580" s="15">
        <f t="shared" ca="1" si="311"/>
        <v>89065.803717889503</v>
      </c>
      <c r="BQ580" s="15">
        <f ca="1">Inputs!$B$20*EXP($B$10-0.5*C$7^2+C$7*AJ580)</f>
        <v>1793.3416731800025</v>
      </c>
      <c r="BR580" s="15">
        <f t="shared" ca="1" si="312"/>
        <v>2197.0502276301577</v>
      </c>
      <c r="BS580" s="15">
        <f t="shared" ca="1" si="313"/>
        <v>3498.4864972857722</v>
      </c>
      <c r="BT580" s="15">
        <f t="shared" ca="1" si="314"/>
        <v>6130.1911795948936</v>
      </c>
      <c r="BU580" s="15">
        <f t="shared" ca="1" si="315"/>
        <v>4465.4379818561447</v>
      </c>
      <c r="BV580" s="15">
        <f t="shared" ca="1" si="316"/>
        <v>6889.6829458544898</v>
      </c>
      <c r="BW580" s="15">
        <f t="shared" ca="1" si="317"/>
        <v>10412.869504820726</v>
      </c>
      <c r="BX580" s="15">
        <f t="shared" ca="1" si="318"/>
        <v>14687.14376264589</v>
      </c>
      <c r="BY580" s="15">
        <f t="shared" ca="1" si="319"/>
        <v>21692.103585700163</v>
      </c>
      <c r="BZ580" s="15">
        <f t="shared" ca="1" si="320"/>
        <v>39662.362352578944</v>
      </c>
      <c r="CA580" s="15">
        <f t="shared" ca="1" si="321"/>
        <v>63680.77774299786</v>
      </c>
      <c r="CB580" s="15">
        <f ca="1">(AU580*DCF!C$10-DCF!C$5*MAX(AU580*DCF!C$10,0)-MAX(AU580-Inputs!$B$6,0)/Inputs!$B$10)*DCF!C$6</f>
        <v>1047.5004110017865</v>
      </c>
      <c r="CC580" s="15">
        <f ca="1">(AV580*DCF!D$10-DCF!D$5*MAX(AV580*DCF!D$10,0)-MAX(AV580-AU580,0)/Inputs!$B$10)*DCF!D$6</f>
        <v>1058.138009692042</v>
      </c>
      <c r="CD580" s="15">
        <f ca="1">(AW580*DCF!E$10-DCF!E$5*MAX(AW580*DCF!E$10,0)-MAX(AW580-AV580,0)/Inputs!$B$10)*DCF!E$6</f>
        <v>1201.913861045374</v>
      </c>
      <c r="CE580" s="15">
        <f ca="1">(AX580*DCF!F$10-DCF!F$5*MAX(AX580*DCF!F$10,0)-MAX(AX580-AW580,0)/Inputs!$B$10)*DCF!F$6</f>
        <v>1231.9920250833427</v>
      </c>
      <c r="CF580" s="15">
        <f ca="1">(AY580*DCF!G$10-DCF!G$5*MAX(AY580*DCF!G$10,0)-MAX(AY580-AX580,0)/Inputs!$B$10)*DCF!G$6</f>
        <v>1514.6170917891052</v>
      </c>
      <c r="CG580" s="15">
        <f ca="1">(AZ580*DCF!H$10-DCF!H$5*MAX(AZ580*DCF!H$10,0)-MAX(AZ580-AY580,0)/Inputs!$B$10)*DCF!H$6</f>
        <v>1570.7916499985874</v>
      </c>
      <c r="CH580" s="15">
        <f ca="1">(BA580*DCF!I$10-DCF!I$5*MAX(BA580*DCF!I$10,0)-MAX(BA580-AZ580,0)/Inputs!$B$10)*DCF!I$6</f>
        <v>1818.0370339349054</v>
      </c>
      <c r="CI580" s="15">
        <f ca="1">(BB580*DCF!J$10-DCF!J$5*MAX(BB580*DCF!J$10,0)-MAX(BB580-BA580,0)/Inputs!$B$10)*DCF!J$6</f>
        <v>2058.7416140631071</v>
      </c>
      <c r="CJ580" s="15">
        <f ca="1">(BC580*DCF!K$10-DCF!K$5*MAX(BC580*DCF!K$10,0)-MAX(BC580-BB580,0)/Inputs!$B$10)*DCF!K$6</f>
        <v>2239.815290515442</v>
      </c>
      <c r="CK580" s="15">
        <f ca="1">(BD580*DCF!L$10-DCF!L$5*MAX(BD580*DCF!L$10,0)-MAX(BD580-BC580,0)/Inputs!$B$10)*DCF!L$6</f>
        <v>2497.7630313773811</v>
      </c>
      <c r="CL580" s="15">
        <f ca="1">(BE580*DCF!M$10-DCF!M$5*MAX(BE580*DCF!M$10,0)-MAX(BE580-BD580,0)/Inputs!$B$10)*DCF!M$6</f>
        <v>3236.6878523335649</v>
      </c>
      <c r="CM580" s="15">
        <f ca="1">(BF580*DCF!C$28-DCF!C$5*MAX(BF580*DCF!C$28,0)-MAX(BF580-Inputs!$B$13,0)/Inputs!$B$17)*DCF!C$6</f>
        <v>3538.4677109599961</v>
      </c>
      <c r="CN580" s="15">
        <f ca="1">(BG580*DCF!D$28-DCF!D$5*MAX(BG580*DCF!D$28,0)-MAX(BG580-BF580,0)/Inputs!$B$17)*DCF!D$6</f>
        <v>3942.9306039986718</v>
      </c>
      <c r="CO580" s="15">
        <f ca="1">(BH580*DCF!E$28-DCF!E$5*MAX(BH580*DCF!E$28,0)-MAX(BH580-BG580,0)/Inputs!$B$17)*DCF!E$6</f>
        <v>4918.3324587703755</v>
      </c>
      <c r="CP580" s="15">
        <f ca="1">(BI580*DCF!F$28-DCF!F$5*MAX(BI580*DCF!F$28,0)-MAX(BI580-BH580,0)/Inputs!$B$17)*DCF!F$6</f>
        <v>5957.4194208876424</v>
      </c>
      <c r="CQ580" s="15">
        <f ca="1">(BJ580*DCF!G$28-DCF!G$5*MAX(BJ580*DCF!G$28,0)-MAX(BJ580-BI580,0)/Inputs!$B$17)*DCF!G$6</f>
        <v>7182.5431103034707</v>
      </c>
      <c r="CR580" s="15">
        <f ca="1">(BK580*DCF!H$28-DCF!H$5*MAX(BK580*DCF!H$28,0)-MAX(BK580-BJ580,0)/Inputs!$B$17)*DCF!H$6</f>
        <v>7652.8338594956786</v>
      </c>
      <c r="CS580" s="15">
        <f ca="1">(BL580*DCF!I$28-DCF!I$5*MAX(BL580*DCF!I$28,0)-MAX(BL580-BK580,0)/Inputs!$B$17)*DCF!I$6</f>
        <v>8319.9685541717045</v>
      </c>
      <c r="CT580" s="15">
        <f ca="1">(BM580*DCF!J$28-DCF!J$5*MAX(BM580*DCF!J$28,0)-MAX(BM580-BL580,0)/Inputs!$B$17)*DCF!J$6</f>
        <v>9070.2336721746506</v>
      </c>
      <c r="CU580" s="15">
        <f ca="1">(BN580*DCF!K$28-DCF!K$5*MAX(BN580*DCF!K$28,0)-MAX(BN580-BM580,0)/Inputs!$B$17)*DCF!K$6</f>
        <v>10227.612848555749</v>
      </c>
      <c r="CV580" s="15">
        <f ca="1">(BO580*DCF!L$28-DCF!L$5*MAX(BO580*DCF!L$28,0)-MAX(BO580-BN580,0)/Inputs!$B$17)*DCF!L$6</f>
        <v>12485.10608164551</v>
      </c>
      <c r="CW580" s="15">
        <f ca="1">(BP580*DCF!M$28-DCF!M$5*MAX(BP580*DCF!M$28,0)-MAX(BP580-BO580,0)/Inputs!$B$17)*DCF!M$6</f>
        <v>15192.206695563633</v>
      </c>
      <c r="CX580" s="15">
        <f ca="1">(BQ580*DCF!C$46-DCF!C$5*MAX(BQ580*DCF!C$46,0)-MAX(BQ580-Inputs!$B$20,0)/Inputs!$B$24)*DCF!C$6</f>
        <v>-414.16666817090129</v>
      </c>
      <c r="CY580" s="15">
        <f ca="1">(BR580*DCF!D$46-DCF!D$5*MAX(BR580*DCF!D$46,0)-MAX(BR580-BQ580,0)/Inputs!$B$24)*DCF!D$6</f>
        <v>-547.24432708146855</v>
      </c>
      <c r="CZ580" s="15">
        <f ca="1">(BS580*DCF!E$46-DCF!E$5*MAX(BS580*DCF!E$46,0)-MAX(BS580-BR580,0)/Inputs!$B$24)*DCF!E$6</f>
        <v>-926.69246915046813</v>
      </c>
      <c r="DA580" s="15">
        <f ca="1">(BT580*DCF!F$46-DCF!F$5*MAX(BT580*DCF!F$46,0)-MAX(BT580-BS580,0)/Inputs!$B$24)*DCF!F$6</f>
        <v>-1404.726149083386</v>
      </c>
      <c r="DB580" s="15">
        <f ca="1">(BU580*DCF!G$46-DCF!G$5*MAX(BU580*DCF!G$46,0)-MAX(BU580-BT580,0)/Inputs!$B$24)*DCF!G$6</f>
        <v>-150.20851108145641</v>
      </c>
      <c r="DC580" s="15">
        <f ca="1">(BV580*DCF!H$46-DCF!H$5*MAX(BV580*DCF!H$46,0)-MAX(BV580-BU580,0)/Inputs!$B$24)*DCF!H$6</f>
        <v>-753.31926896715242</v>
      </c>
      <c r="DD580" s="15">
        <f ca="1">(BW580*DCF!I$46-DCF!I$5*MAX(BW580*DCF!I$46,0)-MAX(BW580-BV580,0)/Inputs!$B$24)*DCF!I$6</f>
        <v>-770.88130773790351</v>
      </c>
      <c r="DE580" s="15">
        <f ca="1">(BX580*DCF!J$46-DCF!J$5*MAX(BX580*DCF!J$46,0)-MAX(BX580-BW580,0)/Inputs!$B$24)*DCF!J$6</f>
        <v>-517.38264732381367</v>
      </c>
      <c r="DF580" s="15">
        <f ca="1">(BY580*DCF!K$46-DCF!K$5*MAX(BY580*DCF!K$46,0)-MAX(BY580-BX580,0)/Inputs!$B$24)*DCF!K$6</f>
        <v>-476.90327747972708</v>
      </c>
      <c r="DG580" s="15">
        <f ca="1">(BZ580*DCF!L$46-DCF!L$5*MAX(BZ580*DCF!L$46,0)-MAX(BZ580-BY580,0)/Inputs!$B$24)*DCF!L$6</f>
        <v>-1325.0535279625806</v>
      </c>
      <c r="DH580" s="15">
        <f ca="1">(CA580*DCF!M$46-DCF!M$5*MAX(CA580*DCF!M$46,0)-MAX(CA580-BZ580,0)/Inputs!$B$24)*DCF!M$6</f>
        <v>-28.875623348997294</v>
      </c>
      <c r="DI580" s="15">
        <f ca="1">SUM(CB580:CL580)+BE580*DCF!M$10*(1+Inputs!$B$30)*(1-Inputs!$B$33)*(1-Inputs!$B$30/Inputs!$B$31)/(Inputs!$B$29-Inputs!$B$30)*DCF!M$6</f>
        <v>93155.350581701859</v>
      </c>
      <c r="DJ580" s="15">
        <f ca="1">SUM(CM580:CW580)+BP580*DCF!M$28*(1+Inputs!$B$30)*(1-Inputs!$B$33)*(1-Inputs!$B$30/Inputs!$B$31)/(Inputs!$B$29-Inputs!$B$30)*DCF!M$6</f>
        <v>418982.73437680944</v>
      </c>
      <c r="DK580" s="15">
        <f ca="1">SUM(CX580:DH580)+CA580*DCF!M$46*(1+Inputs!$B$30)*(1-Inputs!$B$33)*(1-Inputs!$B$30/Inputs!$B$31)/(Inputs!$B$29-Inputs!$B$30)*DCF!M$6</f>
        <v>91142.572083651787</v>
      </c>
      <c r="DM580" s="15">
        <f ca="1">DI580+DJ580+DK580+Inputs!$B$34+Inputs!$B$36-Inputs!$B$35</f>
        <v>680131.65704216307</v>
      </c>
    </row>
    <row r="581" spans="1:117" x14ac:dyDescent="0.75">
      <c r="A581" s="11">
        <v>568</v>
      </c>
      <c r="C581" s="23">
        <f t="shared" ca="1" si="326"/>
        <v>-0.41626690893152474</v>
      </c>
      <c r="D581" s="23">
        <f t="shared" ca="1" si="326"/>
        <v>-1.2433936203302258</v>
      </c>
      <c r="E581" s="23">
        <f t="shared" ca="1" si="326"/>
        <v>0.95482734664388746</v>
      </c>
      <c r="F581" s="23">
        <f t="shared" ca="1" si="326"/>
        <v>1.0299158516818967</v>
      </c>
      <c r="G581" s="23">
        <f t="shared" ca="1" si="326"/>
        <v>-0.59940263912751734</v>
      </c>
      <c r="H581" s="23">
        <f t="shared" ca="1" si="326"/>
        <v>0.91781107082990687</v>
      </c>
      <c r="I581" s="23">
        <f t="shared" ca="1" si="326"/>
        <v>-1.0811631437815619</v>
      </c>
      <c r="J581" s="23">
        <f t="shared" ca="1" si="326"/>
        <v>1.1672831499608365</v>
      </c>
      <c r="K581" s="23">
        <f t="shared" ca="1" si="326"/>
        <v>-0.27200582105537757</v>
      </c>
      <c r="L581" s="23">
        <f t="shared" ca="1" si="326"/>
        <v>0.63697487600773695</v>
      </c>
      <c r="M581" s="23">
        <f t="shared" ca="1" si="326"/>
        <v>-0.38060544219280912</v>
      </c>
      <c r="N581" s="23">
        <f ca="1">SQRT(Inputs!$B$38)*C581+SQRT(1-Inputs!$B$38)*_xlfn.NORM.S.INV(RAND())</f>
        <v>-0.1853715114023079</v>
      </c>
      <c r="O581" s="23">
        <f ca="1">SQRT(Inputs!$B$38)*D581+SQRT(1-Inputs!$B$38)*_xlfn.NORM.S.INV(RAND())</f>
        <v>-0.52886236177588775</v>
      </c>
      <c r="P581" s="23">
        <f ca="1">SQRT(Inputs!$B$38)*E581+SQRT(1-Inputs!$B$38)*_xlfn.NORM.S.INV(RAND())</f>
        <v>-1.0092734896419215</v>
      </c>
      <c r="Q581" s="23">
        <f ca="1">SQRT(Inputs!$B$38)*F581+SQRT(1-Inputs!$B$38)*_xlfn.NORM.S.INV(RAND())</f>
        <v>-0.50724878722356692</v>
      </c>
      <c r="R581" s="23">
        <f ca="1">SQRT(Inputs!$B$38)*G581+SQRT(1-Inputs!$B$38)*_xlfn.NORM.S.INV(RAND())</f>
        <v>-1.4404853839779221</v>
      </c>
      <c r="S581" s="23">
        <f ca="1">SQRT(Inputs!$B$38)*H581+SQRT(1-Inputs!$B$38)*_xlfn.NORM.S.INV(RAND())</f>
        <v>1.5350954713043297</v>
      </c>
      <c r="T581" s="23">
        <f ca="1">SQRT(Inputs!$B$38)*I581+SQRT(1-Inputs!$B$38)*_xlfn.NORM.S.INV(RAND())</f>
        <v>-0.6222402810581501</v>
      </c>
      <c r="U581" s="23">
        <f ca="1">SQRT(Inputs!$B$38)*J581+SQRT(1-Inputs!$B$38)*_xlfn.NORM.S.INV(RAND())</f>
        <v>3.6402596785805508</v>
      </c>
      <c r="V581" s="23">
        <f ca="1">SQRT(Inputs!$B$38)*K581+SQRT(1-Inputs!$B$38)*_xlfn.NORM.S.INV(RAND())</f>
        <v>2.2336027541881953</v>
      </c>
      <c r="W581" s="23">
        <f ca="1">SQRT(Inputs!$B$38)*L581+SQRT(1-Inputs!$B$38)*_xlfn.NORM.S.INV(RAND())</f>
        <v>0.65112411073439436</v>
      </c>
      <c r="X581" s="23">
        <f ca="1">SQRT(Inputs!$B$38)*M581+SQRT(1-Inputs!$B$38)*_xlfn.NORM.S.INV(RAND())</f>
        <v>0.36586213307537324</v>
      </c>
      <c r="Y581" s="23">
        <f ca="1">SQRT(Inputs!$B$38)*C581+SQRT(1-Inputs!$B$38)*_xlfn.NORM.S.INV(RAND())</f>
        <v>-0.38303607069451451</v>
      </c>
      <c r="Z581" s="23">
        <f ca="1">SQRT(Inputs!$B$38)*D581+SQRT(1-Inputs!$B$38)*_xlfn.NORM.S.INV(RAND())</f>
        <v>-1.1555759259615899</v>
      </c>
      <c r="AA581" s="23">
        <f ca="1">SQRT(Inputs!$B$38)*E581+SQRT(1-Inputs!$B$38)*_xlfn.NORM.S.INV(RAND())</f>
        <v>0.35864030169163574</v>
      </c>
      <c r="AB581" s="23">
        <f ca="1">SQRT(Inputs!$B$38)*F581+SQRT(1-Inputs!$B$38)*_xlfn.NORM.S.INV(RAND())</f>
        <v>1.6612568352956962</v>
      </c>
      <c r="AC581" s="23">
        <f ca="1">SQRT(Inputs!$B$38)*G581+SQRT(1-Inputs!$B$38)*_xlfn.NORM.S.INV(RAND())</f>
        <v>-0.37779310925740001</v>
      </c>
      <c r="AD581" s="23">
        <f ca="1">SQRT(Inputs!$B$38)*H581+SQRT(1-Inputs!$B$38)*_xlfn.NORM.S.INV(RAND())</f>
        <v>-7.331050617673629E-2</v>
      </c>
      <c r="AE581" s="23">
        <f ca="1">SQRT(Inputs!$B$38)*I581+SQRT(1-Inputs!$B$38)*_xlfn.NORM.S.INV(RAND())</f>
        <v>0.50059179307913815</v>
      </c>
      <c r="AF581" s="23">
        <f ca="1">SQRT(Inputs!$B$38)*J581+SQRT(1-Inputs!$B$38)*_xlfn.NORM.S.INV(RAND())</f>
        <v>0.32182697804380478</v>
      </c>
      <c r="AG581" s="23">
        <f ca="1">SQRT(Inputs!$B$38)*K581+SQRT(1-Inputs!$B$38)*_xlfn.NORM.S.INV(RAND())</f>
        <v>-1.3222816412464333</v>
      </c>
      <c r="AH581" s="23">
        <f ca="1">SQRT(Inputs!$B$38)*L581+SQRT(1-Inputs!$B$38)*_xlfn.NORM.S.INV(RAND())</f>
        <v>4.9441022605243523E-2</v>
      </c>
      <c r="AI581" s="23">
        <f ca="1">SQRT(Inputs!$B$38)*M581+SQRT(1-Inputs!$B$38)*_xlfn.NORM.S.INV(RAND())</f>
        <v>-1.4256372717092924</v>
      </c>
      <c r="AJ581" s="23">
        <f ca="1">SQRT(Inputs!$B$38)*C581+SQRT(1-Inputs!$B$38)*_xlfn.NORM.S.INV(RAND())</f>
        <v>0.52134620273712795</v>
      </c>
      <c r="AK581" s="23">
        <f ca="1">SQRT(Inputs!$B$38)*D581+SQRT(1-Inputs!$B$38)*_xlfn.NORM.S.INV(RAND())</f>
        <v>-0.62273936506733796</v>
      </c>
      <c r="AL581" s="23">
        <f ca="1">SQRT(Inputs!$B$38)*E581+SQRT(1-Inputs!$B$38)*_xlfn.NORM.S.INV(RAND())</f>
        <v>0.39510905187248468</v>
      </c>
      <c r="AM581" s="23">
        <f ca="1">SQRT(Inputs!$B$38)*F581+SQRT(1-Inputs!$B$38)*_xlfn.NORM.S.INV(RAND())</f>
        <v>0.68596616356435347</v>
      </c>
      <c r="AN581" s="23">
        <f ca="1">SQRT(Inputs!$B$38)*G581+SQRT(1-Inputs!$B$38)*_xlfn.NORM.S.INV(RAND())</f>
        <v>0.31705579437343334</v>
      </c>
      <c r="AO581" s="23">
        <f ca="1">SQRT(Inputs!$B$38)*H581+SQRT(1-Inputs!$B$38)*_xlfn.NORM.S.INV(RAND())</f>
        <v>1.4735197514325471</v>
      </c>
      <c r="AP581" s="23">
        <f ca="1">SQRT(Inputs!$B$38)*I581+SQRT(1-Inputs!$B$38)*_xlfn.NORM.S.INV(RAND())</f>
        <v>-0.46769457002422321</v>
      </c>
      <c r="AQ581" s="23">
        <f ca="1">SQRT(Inputs!$B$38)*J581+SQRT(1-Inputs!$B$38)*_xlfn.NORM.S.INV(RAND())</f>
        <v>0.90138929903269949</v>
      </c>
      <c r="AR581" s="23">
        <f ca="1">SQRT(Inputs!$B$38)*K581+SQRT(1-Inputs!$B$38)*_xlfn.NORM.S.INV(RAND())</f>
        <v>-1.0464504089279498</v>
      </c>
      <c r="AS581" s="23">
        <f ca="1">SQRT(Inputs!$B$38)*L581+SQRT(1-Inputs!$B$38)*_xlfn.NORM.S.INV(RAND())</f>
        <v>-0.50052973582585647</v>
      </c>
      <c r="AT581" s="23">
        <f ca="1">SQRT(Inputs!$B$38)*M581+SQRT(1-Inputs!$B$38)*_xlfn.NORM.S.INV(RAND())</f>
        <v>-1.335540995065313</v>
      </c>
      <c r="AU581" s="15">
        <f ca="1">Inputs!$B$6*EXP($B$8-0.5*C$5^2+C$5*N581)</f>
        <v>4815.5510376458642</v>
      </c>
      <c r="AV581" s="15">
        <f t="shared" ca="1" si="292"/>
        <v>5423.1328726496968</v>
      </c>
      <c r="AW581" s="15">
        <f t="shared" ca="1" si="293"/>
        <v>5770.9534498654302</v>
      </c>
      <c r="AX581" s="15">
        <f t="shared" ca="1" si="294"/>
        <v>6613.1045745808378</v>
      </c>
      <c r="AY581" s="15">
        <f t="shared" ca="1" si="295"/>
        <v>6830.4753644934754</v>
      </c>
      <c r="AZ581" s="15">
        <f t="shared" ca="1" si="296"/>
        <v>9892.4025073880694</v>
      </c>
      <c r="BA581" s="15">
        <f t="shared" ca="1" si="297"/>
        <v>11342.523690074036</v>
      </c>
      <c r="BB581" s="15">
        <f t="shared" ca="1" si="298"/>
        <v>19998.320093940689</v>
      </c>
      <c r="BC581" s="15">
        <f t="shared" ca="1" si="299"/>
        <v>30386.267446096583</v>
      </c>
      <c r="BD581" s="15">
        <f t="shared" ca="1" si="300"/>
        <v>39563.640989432817</v>
      </c>
      <c r="BE581" s="15">
        <f t="shared" ca="1" si="301"/>
        <v>50122.883154118834</v>
      </c>
      <c r="BF581" s="15">
        <f ca="1">Inputs!$B$13*EXP($B$9-0.5*C$6^2+C$6*Y581)</f>
        <v>12819.634434544101</v>
      </c>
      <c r="BG581" s="15">
        <f t="shared" ca="1" si="302"/>
        <v>12683.238529403914</v>
      </c>
      <c r="BH581" s="15">
        <f t="shared" ca="1" si="303"/>
        <v>16446.337389853503</v>
      </c>
      <c r="BI581" s="15">
        <f t="shared" ca="1" si="304"/>
        <v>25998.780983028475</v>
      </c>
      <c r="BJ581" s="15">
        <f t="shared" ca="1" si="305"/>
        <v>30183.522622888351</v>
      </c>
      <c r="BK581" s="15">
        <f t="shared" ca="1" si="306"/>
        <v>36676.660689757169</v>
      </c>
      <c r="BL581" s="15">
        <f t="shared" ca="1" si="307"/>
        <v>48072.427948191471</v>
      </c>
      <c r="BM581" s="15">
        <f t="shared" ca="1" si="308"/>
        <v>61501.711409404466</v>
      </c>
      <c r="BN581" s="15">
        <f t="shared" ca="1" si="309"/>
        <v>64555.194730855743</v>
      </c>
      <c r="BO581" s="15">
        <f t="shared" ca="1" si="310"/>
        <v>79886.302249062574</v>
      </c>
      <c r="BP581" s="15">
        <f t="shared" ca="1" si="311"/>
        <v>83659.877203750424</v>
      </c>
      <c r="BQ581" s="15">
        <f ca="1">Inputs!$B$20*EXP($B$10-0.5*C$7^2+C$7*AJ581)</f>
        <v>5160.7704450330129</v>
      </c>
      <c r="BR581" s="15">
        <f t="shared" ca="1" si="312"/>
        <v>5745.9647348914987</v>
      </c>
      <c r="BS581" s="15">
        <f t="shared" ca="1" si="313"/>
        <v>8814.0019459216146</v>
      </c>
      <c r="BT581" s="15">
        <f t="shared" ca="1" si="314"/>
        <v>14548.582645590472</v>
      </c>
      <c r="BU581" s="15">
        <f t="shared" ca="1" si="315"/>
        <v>21770.304585383165</v>
      </c>
      <c r="BV581" s="15">
        <f t="shared" ca="1" si="316"/>
        <v>42214.301654377661</v>
      </c>
      <c r="BW581" s="15">
        <f t="shared" ca="1" si="317"/>
        <v>53355.881450248431</v>
      </c>
      <c r="BX581" s="15">
        <f t="shared" ca="1" si="318"/>
        <v>89407.499131363846</v>
      </c>
      <c r="BY581" s="15">
        <f t="shared" ca="1" si="319"/>
        <v>102544.8438297532</v>
      </c>
      <c r="BZ581" s="15">
        <f t="shared" ca="1" si="320"/>
        <v>131236.16986530958</v>
      </c>
      <c r="CA581" s="15">
        <f t="shared" ca="1" si="321"/>
        <v>145400.65925777549</v>
      </c>
      <c r="CB581" s="15">
        <f ca="1">(AU581*DCF!C$10-DCF!C$5*MAX(AU581*DCF!C$10,0)-MAX(AU581-Inputs!$B$6,0)/Inputs!$B$10)*DCF!C$6</f>
        <v>1044.1202179041259</v>
      </c>
      <c r="CC581" s="15">
        <f ca="1">(AV581*DCF!D$10-DCF!D$5*MAX(AV581*DCF!D$10,0)-MAX(AV581-AU581,0)/Inputs!$B$10)*DCF!D$6</f>
        <v>1173.7089682697226</v>
      </c>
      <c r="CD581" s="15">
        <f ca="1">(AW581*DCF!E$10-DCF!E$5*MAX(AW581*DCF!E$10,0)-MAX(AW581-AV581,0)/Inputs!$B$10)*DCF!E$6</f>
        <v>1254.0776879041975</v>
      </c>
      <c r="CE581" s="15">
        <f ca="1">(AX581*DCF!F$10-DCF!F$5*MAX(AX581*DCF!F$10,0)-MAX(AX581-AW581,0)/Inputs!$B$10)*DCF!F$6</f>
        <v>1268.3994197589836</v>
      </c>
      <c r="CF581" s="15">
        <f ca="1">(AY581*DCF!G$10-DCF!G$5*MAX(AY581*DCF!G$10,0)-MAX(AY581-AX581,0)/Inputs!$B$10)*DCF!G$6</f>
        <v>1365.5676868765172</v>
      </c>
      <c r="CG581" s="15">
        <f ca="1">(AZ581*DCF!H$10-DCF!H$5*MAX(AZ581*DCF!H$10,0)-MAX(AZ581-AY581,0)/Inputs!$B$10)*DCF!H$6</f>
        <v>1376.9169859278456</v>
      </c>
      <c r="CH581" s="15">
        <f ca="1">(BA581*DCF!I$10-DCF!I$5*MAX(BA581*DCF!I$10,0)-MAX(BA581-AZ581,0)/Inputs!$B$10)*DCF!I$6</f>
        <v>1833.9946200361628</v>
      </c>
      <c r="CI581" s="15">
        <f ca="1">(BB581*DCF!J$10-DCF!J$5*MAX(BB581*DCF!J$10,0)-MAX(BB581-BA581,0)/Inputs!$B$10)*DCF!J$6</f>
        <v>2120.1148217788673</v>
      </c>
      <c r="CJ581" s="15">
        <f ca="1">(BC581*DCF!K$10-DCF!K$5*MAX(BC581*DCF!K$10,0)-MAX(BC581-BB581,0)/Inputs!$B$10)*DCF!K$6</f>
        <v>3437.5465568688464</v>
      </c>
      <c r="CK581" s="15">
        <f ca="1">(BD581*DCF!L$10-DCF!L$5*MAX(BD581*DCF!L$10,0)-MAX(BD581-BC581,0)/Inputs!$B$10)*DCF!L$6</f>
        <v>4780.1664083246933</v>
      </c>
      <c r="CL581" s="15">
        <f ca="1">(BE581*DCF!M$10-DCF!M$5*MAX(BE581*DCF!M$10,0)-MAX(BE581-BD581,0)/Inputs!$B$10)*DCF!M$6</f>
        <v>5811.5728036558894</v>
      </c>
      <c r="CM581" s="15">
        <f ca="1">(BF581*DCF!C$28-DCF!C$5*MAX(BF581*DCF!C$28,0)-MAX(BF581-Inputs!$B$13,0)/Inputs!$B$17)*DCF!C$6</f>
        <v>3581.6059006045944</v>
      </c>
      <c r="CN581" s="15">
        <f ca="1">(BG581*DCF!D$28-DCF!D$5*MAX(BG581*DCF!D$28,0)-MAX(BG581-BF581,0)/Inputs!$B$17)*DCF!D$6</f>
        <v>3735.5062707178627</v>
      </c>
      <c r="CO581" s="15">
        <f ca="1">(BH581*DCF!E$28-DCF!E$5*MAX(BH581*DCF!E$28,0)-MAX(BH581-BG581,0)/Inputs!$B$17)*DCF!E$6</f>
        <v>3916.2406124249883</v>
      </c>
      <c r="CP581" s="15">
        <f ca="1">(BI581*DCF!F$28-DCF!F$5*MAX(BI581*DCF!F$28,0)-MAX(BI581-BH581,0)/Inputs!$B$17)*DCF!F$6</f>
        <v>5318.8108625514606</v>
      </c>
      <c r="CQ581" s="15">
        <f ca="1">(BJ581*DCF!G$28-DCF!G$5*MAX(BJ581*DCF!G$28,0)-MAX(BJ581-BI581,0)/Inputs!$B$17)*DCF!G$6</f>
        <v>7127.5117426098523</v>
      </c>
      <c r="CR581" s="15">
        <f ca="1">(BK581*DCF!H$28-DCF!H$5*MAX(BK581*DCF!H$28,0)-MAX(BK581-BJ581,0)/Inputs!$B$17)*DCF!H$6</f>
        <v>8061.6913971238728</v>
      </c>
      <c r="CS581" s="15">
        <f ca="1">(BL581*DCF!I$28-DCF!I$5*MAX(BL581*DCF!I$28,0)-MAX(BL581-BK581,0)/Inputs!$B$17)*DCF!I$6</f>
        <v>9668.7354684712463</v>
      </c>
      <c r="CT581" s="15">
        <f ca="1">(BM581*DCF!J$28-DCF!J$5*MAX(BM581*DCF!J$28,0)-MAX(BM581-BL581,0)/Inputs!$B$17)*DCF!J$6</f>
        <v>11939.374011050611</v>
      </c>
      <c r="CU581" s="15">
        <f ca="1">(BN581*DCF!K$28-DCF!K$5*MAX(BN581*DCF!K$28,0)-MAX(BN581-BM581,0)/Inputs!$B$17)*DCF!K$6</f>
        <v>13258.963695383391</v>
      </c>
      <c r="CV581" s="15">
        <f ca="1">(BO581*DCF!L$28-DCF!L$5*MAX(BO581*DCF!L$28,0)-MAX(BO581-BN581,0)/Inputs!$B$17)*DCF!L$6</f>
        <v>14204.253721985853</v>
      </c>
      <c r="CW581" s="15">
        <f ca="1">(BP581*DCF!M$28-DCF!M$5*MAX(BP581*DCF!M$28,0)-MAX(BP581-BO581,0)/Inputs!$B$17)*DCF!M$6</f>
        <v>15346.209694702966</v>
      </c>
      <c r="CX581" s="15">
        <f ca="1">(BQ581*DCF!C$46-DCF!C$5*MAX(BQ581*DCF!C$46,0)-MAX(BQ581-Inputs!$B$20,0)/Inputs!$B$24)*DCF!C$6</f>
        <v>-2097.0695924016254</v>
      </c>
      <c r="CY581" s="15">
        <f ca="1">(BR581*DCF!D$46-DCF!D$5*MAX(BR581*DCF!D$46,0)-MAX(BR581-BQ581,0)/Inputs!$B$24)*DCF!D$6</f>
        <v>-1230.3997285451776</v>
      </c>
      <c r="CZ581" s="15">
        <f ca="1">(BS581*DCF!E$46-DCF!E$5*MAX(BS581*DCF!E$46,0)-MAX(BS581-BR581,0)/Inputs!$B$24)*DCF!E$6</f>
        <v>-2251.6068832935648</v>
      </c>
      <c r="DA581" s="15">
        <f ca="1">(BT581*DCF!F$46-DCF!F$5*MAX(BT581*DCF!F$46,0)-MAX(BT581-BS581,0)/Inputs!$B$24)*DCF!F$6</f>
        <v>-3147.6618880823248</v>
      </c>
      <c r="DB581" s="15">
        <f ca="1">(BU581*DCF!G$46-DCF!G$5*MAX(BU581*DCF!G$46,0)-MAX(BU581-BT581,0)/Inputs!$B$24)*DCF!G$6</f>
        <v>-3161.5546101252503</v>
      </c>
      <c r="DC581" s="15">
        <f ca="1">(BV581*DCF!H$46-DCF!H$5*MAX(BV581*DCF!H$46,0)-MAX(BV581-BU581,0)/Inputs!$B$24)*DCF!H$6</f>
        <v>-6352.8468267417438</v>
      </c>
      <c r="DD581" s="15">
        <f ca="1">(BW581*DCF!I$46-DCF!I$5*MAX(BW581*DCF!I$46,0)-MAX(BW581-BV581,0)/Inputs!$B$24)*DCF!I$6</f>
        <v>-1966.0417799705883</v>
      </c>
      <c r="DE581" s="15">
        <f ca="1">(BX581*DCF!J$46-DCF!J$5*MAX(BX581*DCF!J$46,0)-MAX(BX581-BW581,0)/Inputs!$B$24)*DCF!J$6</f>
        <v>-5809.9027344117021</v>
      </c>
      <c r="DF581" s="15">
        <f ca="1">(BY581*DCF!K$46-DCF!K$5*MAX(BY581*DCF!K$46,0)-MAX(BY581-BX581,0)/Inputs!$B$24)*DCF!K$6</f>
        <v>2639.4038407599378</v>
      </c>
      <c r="DG581" s="15">
        <f ca="1">(BZ581*DCF!L$46-DCF!L$5*MAX(BZ581*DCF!L$46,0)-MAX(BZ581-BY581,0)/Inputs!$B$24)*DCF!L$6</f>
        <v>2578.8076493563995</v>
      </c>
      <c r="DH581" s="15">
        <f ca="1">(CA581*DCF!M$46-DCF!M$5*MAX(CA581*DCF!M$46,0)-MAX(CA581-BZ581,0)/Inputs!$B$24)*DCF!M$6</f>
        <v>8437.6666038816638</v>
      </c>
      <c r="DI581" s="15">
        <f ca="1">SUM(CB581:CL581)+BE581*DCF!M$10*(1+Inputs!$B$30)*(1-Inputs!$B$33)*(1-Inputs!$B$30/Inputs!$B$31)/(Inputs!$B$29-Inputs!$B$30)*DCF!M$6</f>
        <v>164958.8328017313</v>
      </c>
      <c r="DJ581" s="15">
        <f ca="1">SUM(CM581:CW581)+BP581*DCF!M$28*(1+Inputs!$B$30)*(1-Inputs!$B$33)*(1-Inputs!$B$30/Inputs!$B$31)/(Inputs!$B$29-Inputs!$B$30)*DCF!M$6</f>
        <v>406594.29610480694</v>
      </c>
      <c r="DK581" s="15">
        <f ca="1">SUM(CX581:DH581)+CA581*DCF!M$46*(1+Inputs!$B$30)*(1-Inputs!$B$33)*(1-Inputs!$B$30/Inputs!$B$31)/(Inputs!$B$29-Inputs!$B$30)*DCF!M$6</f>
        <v>212445.43707212494</v>
      </c>
      <c r="DM581" s="15">
        <f ca="1">DI581+DJ581+DK581+Inputs!$B$34+Inputs!$B$36-Inputs!$B$35</f>
        <v>860849.56597866316</v>
      </c>
    </row>
    <row r="582" spans="1:117" x14ac:dyDescent="0.75">
      <c r="A582" s="11">
        <v>569</v>
      </c>
      <c r="C582" s="23">
        <f t="shared" ca="1" si="326"/>
        <v>0.71287273916313598</v>
      </c>
      <c r="D582" s="23">
        <f t="shared" ca="1" si="326"/>
        <v>0.12003336589195206</v>
      </c>
      <c r="E582" s="23">
        <f t="shared" ca="1" si="326"/>
        <v>-1.0635907172661456</v>
      </c>
      <c r="F582" s="23">
        <f t="shared" ca="1" si="326"/>
        <v>1.6387912383316932</v>
      </c>
      <c r="G582" s="23">
        <f t="shared" ca="1" si="326"/>
        <v>-0.93429717131032386</v>
      </c>
      <c r="H582" s="23">
        <f t="shared" ca="1" si="326"/>
        <v>-0.3172942302865715</v>
      </c>
      <c r="I582" s="23">
        <f t="shared" ca="1" si="326"/>
        <v>-0.39495235721753086</v>
      </c>
      <c r="J582" s="23">
        <f t="shared" ca="1" si="326"/>
        <v>0.27009811234754461</v>
      </c>
      <c r="K582" s="23">
        <f t="shared" ca="1" si="326"/>
        <v>-1.1640165637958007</v>
      </c>
      <c r="L582" s="23">
        <f t="shared" ca="1" si="326"/>
        <v>0.95091411209278043</v>
      </c>
      <c r="M582" s="23">
        <f t="shared" ca="1" si="326"/>
        <v>0.39332707312176318</v>
      </c>
      <c r="N582" s="23">
        <f ca="1">SQRT(Inputs!$B$38)*C582+SQRT(1-Inputs!$B$38)*_xlfn.NORM.S.INV(RAND())</f>
        <v>0.74767116269065248</v>
      </c>
      <c r="O582" s="23">
        <f ca="1">SQRT(Inputs!$B$38)*D582+SQRT(1-Inputs!$B$38)*_xlfn.NORM.S.INV(RAND())</f>
        <v>-0.78793423564598464</v>
      </c>
      <c r="P582" s="23">
        <f ca="1">SQRT(Inputs!$B$38)*E582+SQRT(1-Inputs!$B$38)*_xlfn.NORM.S.INV(RAND())</f>
        <v>-0.38763318389341461</v>
      </c>
      <c r="Q582" s="23">
        <f ca="1">SQRT(Inputs!$B$38)*F582+SQRT(1-Inputs!$B$38)*_xlfn.NORM.S.INV(RAND())</f>
        <v>1.7974644436980882</v>
      </c>
      <c r="R582" s="23">
        <f ca="1">SQRT(Inputs!$B$38)*G582+SQRT(1-Inputs!$B$38)*_xlfn.NORM.S.INV(RAND())</f>
        <v>0.32460186001536007</v>
      </c>
      <c r="S582" s="23">
        <f ca="1">SQRT(Inputs!$B$38)*H582+SQRT(1-Inputs!$B$38)*_xlfn.NORM.S.INV(RAND())</f>
        <v>-0.15377405394517238</v>
      </c>
      <c r="T582" s="23">
        <f ca="1">SQRT(Inputs!$B$38)*I582+SQRT(1-Inputs!$B$38)*_xlfn.NORM.S.INV(RAND())</f>
        <v>-0.17681545197046733</v>
      </c>
      <c r="U582" s="23">
        <f ca="1">SQRT(Inputs!$B$38)*J582+SQRT(1-Inputs!$B$38)*_xlfn.NORM.S.INV(RAND())</f>
        <v>1.9647454527728092E-2</v>
      </c>
      <c r="V582" s="23">
        <f ca="1">SQRT(Inputs!$B$38)*K582+SQRT(1-Inputs!$B$38)*_xlfn.NORM.S.INV(RAND())</f>
        <v>-0.61733322757043929</v>
      </c>
      <c r="W582" s="23">
        <f ca="1">SQRT(Inputs!$B$38)*L582+SQRT(1-Inputs!$B$38)*_xlfn.NORM.S.INV(RAND())</f>
        <v>1.1547338184939333</v>
      </c>
      <c r="X582" s="23">
        <f ca="1">SQRT(Inputs!$B$38)*M582+SQRT(1-Inputs!$B$38)*_xlfn.NORM.S.INV(RAND())</f>
        <v>9.887098127887288E-2</v>
      </c>
      <c r="Y582" s="23">
        <f ca="1">SQRT(Inputs!$B$38)*C582+SQRT(1-Inputs!$B$38)*_xlfn.NORM.S.INV(RAND())</f>
        <v>-0.57118493133300197</v>
      </c>
      <c r="Z582" s="23">
        <f ca="1">SQRT(Inputs!$B$38)*D582+SQRT(1-Inputs!$B$38)*_xlfn.NORM.S.INV(RAND())</f>
        <v>1.1985700960607411</v>
      </c>
      <c r="AA582" s="23">
        <f ca="1">SQRT(Inputs!$B$38)*E582+SQRT(1-Inputs!$B$38)*_xlfn.NORM.S.INV(RAND())</f>
        <v>9.7302113433419546E-2</v>
      </c>
      <c r="AB582" s="23">
        <f ca="1">SQRT(Inputs!$B$38)*F582+SQRT(1-Inputs!$B$38)*_xlfn.NORM.S.INV(RAND())</f>
        <v>1.0026685043269057</v>
      </c>
      <c r="AC582" s="23">
        <f ca="1">SQRT(Inputs!$B$38)*G582+SQRT(1-Inputs!$B$38)*_xlfn.NORM.S.INV(RAND())</f>
        <v>-0.16937580455204659</v>
      </c>
      <c r="AD582" s="23">
        <f ca="1">SQRT(Inputs!$B$38)*H582+SQRT(1-Inputs!$B$38)*_xlfn.NORM.S.INV(RAND())</f>
        <v>-0.30404835316497153</v>
      </c>
      <c r="AE582" s="23">
        <f ca="1">SQRT(Inputs!$B$38)*I582+SQRT(1-Inputs!$B$38)*_xlfn.NORM.S.INV(RAND())</f>
        <v>0.48548841027335665</v>
      </c>
      <c r="AF582" s="23">
        <f ca="1">SQRT(Inputs!$B$38)*J582+SQRT(1-Inputs!$B$38)*_xlfn.NORM.S.INV(RAND())</f>
        <v>7.281702591844004E-2</v>
      </c>
      <c r="AG582" s="23">
        <f ca="1">SQRT(Inputs!$B$38)*K582+SQRT(1-Inputs!$B$38)*_xlfn.NORM.S.INV(RAND())</f>
        <v>0.20828736043259799</v>
      </c>
      <c r="AH582" s="23">
        <f ca="1">SQRT(Inputs!$B$38)*L582+SQRT(1-Inputs!$B$38)*_xlfn.NORM.S.INV(RAND())</f>
        <v>1.2355604475071607</v>
      </c>
      <c r="AI582" s="23">
        <f ca="1">SQRT(Inputs!$B$38)*M582+SQRT(1-Inputs!$B$38)*_xlfn.NORM.S.INV(RAND())</f>
        <v>9.6168182464317645E-2</v>
      </c>
      <c r="AJ582" s="23">
        <f ca="1">SQRT(Inputs!$B$38)*C582+SQRT(1-Inputs!$B$38)*_xlfn.NORM.S.INV(RAND())</f>
        <v>1.5789014985870322</v>
      </c>
      <c r="AK582" s="23">
        <f ca="1">SQRT(Inputs!$B$38)*D582+SQRT(1-Inputs!$B$38)*_xlfn.NORM.S.INV(RAND())</f>
        <v>1.2700190708843162</v>
      </c>
      <c r="AL582" s="23">
        <f ca="1">SQRT(Inputs!$B$38)*E582+SQRT(1-Inputs!$B$38)*_xlfn.NORM.S.INV(RAND())</f>
        <v>-0.631915879704538</v>
      </c>
      <c r="AM582" s="23">
        <f ca="1">SQRT(Inputs!$B$38)*F582+SQRT(1-Inputs!$B$38)*_xlfn.NORM.S.INV(RAND())</f>
        <v>0.12155653731764704</v>
      </c>
      <c r="AN582" s="23">
        <f ca="1">SQRT(Inputs!$B$38)*G582+SQRT(1-Inputs!$B$38)*_xlfn.NORM.S.INV(RAND())</f>
        <v>-0.79011079800548867</v>
      </c>
      <c r="AO582" s="23">
        <f ca="1">SQRT(Inputs!$B$38)*H582+SQRT(1-Inputs!$B$38)*_xlfn.NORM.S.INV(RAND())</f>
        <v>-0.35714621836130139</v>
      </c>
      <c r="AP582" s="23">
        <f ca="1">SQRT(Inputs!$B$38)*I582+SQRT(1-Inputs!$B$38)*_xlfn.NORM.S.INV(RAND())</f>
        <v>-0.78178275003760644</v>
      </c>
      <c r="AQ582" s="23">
        <f ca="1">SQRT(Inputs!$B$38)*J582+SQRT(1-Inputs!$B$38)*_xlfn.NORM.S.INV(RAND())</f>
        <v>-1.0973680305579947</v>
      </c>
      <c r="AR582" s="23">
        <f ca="1">SQRT(Inputs!$B$38)*K582+SQRT(1-Inputs!$B$38)*_xlfn.NORM.S.INV(RAND())</f>
        <v>-0.42162048569786548</v>
      </c>
      <c r="AS582" s="23">
        <f ca="1">SQRT(Inputs!$B$38)*L582+SQRT(1-Inputs!$B$38)*_xlfn.NORM.S.INV(RAND())</f>
        <v>1.4156020475035562</v>
      </c>
      <c r="AT582" s="23">
        <f ca="1">SQRT(Inputs!$B$38)*M582+SQRT(1-Inputs!$B$38)*_xlfn.NORM.S.INV(RAND())</f>
        <v>0.5023103682269866</v>
      </c>
      <c r="AU582" s="15">
        <f ca="1">Inputs!$B$6*EXP($B$8-0.5*C$5^2+C$5*N582)</f>
        <v>5600.6629106093569</v>
      </c>
      <c r="AV582" s="15">
        <f t="shared" ca="1" si="292"/>
        <v>6071.5644057908257</v>
      </c>
      <c r="AW582" s="15">
        <f t="shared" ca="1" si="293"/>
        <v>7026.0699337759806</v>
      </c>
      <c r="AX582" s="15">
        <f t="shared" ca="1" si="294"/>
        <v>10737.882605023948</v>
      </c>
      <c r="AY582" s="15">
        <f t="shared" ca="1" si="295"/>
        <v>13629.817803186896</v>
      </c>
      <c r="AZ582" s="15">
        <f t="shared" ca="1" si="296"/>
        <v>16389.736439684511</v>
      </c>
      <c r="BA582" s="15">
        <f t="shared" ca="1" si="297"/>
        <v>19689.098788431475</v>
      </c>
      <c r="BB582" s="15">
        <f t="shared" ca="1" si="298"/>
        <v>24152.954136716442</v>
      </c>
      <c r="BC582" s="15">
        <f t="shared" ca="1" si="299"/>
        <v>27869.939386971881</v>
      </c>
      <c r="BD582" s="15">
        <f t="shared" ca="1" si="300"/>
        <v>38037.511652533583</v>
      </c>
      <c r="BE582" s="15">
        <f t="shared" ca="1" si="301"/>
        <v>47031.721372309199</v>
      </c>
      <c r="BF582" s="15">
        <f ca="1">Inputs!$B$13*EXP($B$9-0.5*C$6^2+C$6*Y582)</f>
        <v>12350.269179811106</v>
      </c>
      <c r="BG582" s="15">
        <f t="shared" ca="1" si="302"/>
        <v>18685.720049810614</v>
      </c>
      <c r="BH582" s="15">
        <f t="shared" ca="1" si="303"/>
        <v>23201.947228187128</v>
      </c>
      <c r="BI582" s="15">
        <f t="shared" ca="1" si="304"/>
        <v>33142.401912058303</v>
      </c>
      <c r="BJ582" s="15">
        <f t="shared" ca="1" si="305"/>
        <v>39650.45509734498</v>
      </c>
      <c r="BK582" s="15">
        <f t="shared" ca="1" si="306"/>
        <v>46690.160660717789</v>
      </c>
      <c r="BL582" s="15">
        <f t="shared" ca="1" si="307"/>
        <v>61077.549673967922</v>
      </c>
      <c r="BM582" s="15">
        <f t="shared" ca="1" si="308"/>
        <v>75759.713832980196</v>
      </c>
      <c r="BN582" s="15">
        <f t="shared" ca="1" si="309"/>
        <v>95529.903314540061</v>
      </c>
      <c r="BO582" s="15">
        <f t="shared" ca="1" si="310"/>
        <v>135693.40060736059</v>
      </c>
      <c r="BP582" s="15">
        <f t="shared" ca="1" si="311"/>
        <v>168842.79539643999</v>
      </c>
      <c r="BQ582" s="15">
        <f ca="1">Inputs!$B$20*EXP($B$10-0.5*C$7^2+C$7*AJ582)</f>
        <v>7509.601747376254</v>
      </c>
      <c r="BR582" s="15">
        <f t="shared" ca="1" si="312"/>
        <v>15251.786205214994</v>
      </c>
      <c r="BS582" s="15">
        <f t="shared" ca="1" si="313"/>
        <v>17419.24867386659</v>
      </c>
      <c r="BT582" s="15">
        <f t="shared" ca="1" si="314"/>
        <v>24795.569482123956</v>
      </c>
      <c r="BU582" s="15">
        <f t="shared" ca="1" si="315"/>
        <v>28383.765137600054</v>
      </c>
      <c r="BV582" s="15">
        <f t="shared" ca="1" si="316"/>
        <v>36436.941516455365</v>
      </c>
      <c r="BW582" s="15">
        <f t="shared" ca="1" si="317"/>
        <v>43091.758509547071</v>
      </c>
      <c r="BX582" s="15">
        <f t="shared" ca="1" si="318"/>
        <v>48368.703001741938</v>
      </c>
      <c r="BY582" s="15">
        <f t="shared" ca="1" si="319"/>
        <v>62520.47017275852</v>
      </c>
      <c r="BZ582" s="15">
        <f t="shared" ca="1" si="320"/>
        <v>113799.96026987689</v>
      </c>
      <c r="CA582" s="15">
        <f t="shared" ca="1" si="321"/>
        <v>174779.36144232238</v>
      </c>
      <c r="CB582" s="15">
        <f ca="1">(AU582*DCF!C$10-DCF!C$5*MAX(AU582*DCF!C$10,0)-MAX(AU582-Inputs!$B$6,0)/Inputs!$B$10)*DCF!C$6</f>
        <v>1038.5222303109097</v>
      </c>
      <c r="CC582" s="15">
        <f ca="1">(AV582*DCF!D$10-DCF!D$5*MAX(AV582*DCF!D$10,0)-MAX(AV582-AU582,0)/Inputs!$B$10)*DCF!D$6</f>
        <v>1365.0856851805054</v>
      </c>
      <c r="CD582" s="15">
        <f ca="1">(AW582*DCF!E$10-DCF!E$5*MAX(AW582*DCF!E$10,0)-MAX(AW582-AV582,0)/Inputs!$B$10)*DCF!E$6</f>
        <v>1407.2135295115456</v>
      </c>
      <c r="CE582" s="15">
        <f ca="1">(AX582*DCF!F$10-DCF!F$5*MAX(AX582*DCF!F$10,0)-MAX(AX582-AW582,0)/Inputs!$B$10)*DCF!F$6</f>
        <v>1571.7264696356317</v>
      </c>
      <c r="CF582" s="15">
        <f ca="1">(AY582*DCF!G$10-DCF!G$5*MAX(AY582*DCF!G$10,0)-MAX(AY582-AX582,0)/Inputs!$B$10)*DCF!G$6</f>
        <v>2252.4056733007874</v>
      </c>
      <c r="CG582" s="15">
        <f ca="1">(AZ582*DCF!H$10-DCF!H$5*MAX(AZ582*DCF!H$10,0)-MAX(AZ582-AY582,0)/Inputs!$B$10)*DCF!H$6</f>
        <v>2692.0060538326584</v>
      </c>
      <c r="CH582" s="15">
        <f ca="1">(BA582*DCF!I$10-DCF!I$5*MAX(BA582*DCF!I$10,0)-MAX(BA582-AZ582,0)/Inputs!$B$10)*DCF!I$6</f>
        <v>3055.2690637308388</v>
      </c>
      <c r="CI582" s="15">
        <f ca="1">(BB582*DCF!J$10-DCF!J$5*MAX(BB582*DCF!J$10,0)-MAX(BB582-BA582,0)/Inputs!$B$10)*DCF!J$6</f>
        <v>3468.2792529473541</v>
      </c>
      <c r="CJ582" s="15">
        <f ca="1">(BC582*DCF!K$10-DCF!K$5*MAX(BC582*DCF!K$10,0)-MAX(BC582-BB582,0)/Inputs!$B$10)*DCF!K$6</f>
        <v>3966.2912953778332</v>
      </c>
      <c r="CK582" s="15">
        <f ca="1">(BD582*DCF!L$10-DCF!L$5*MAX(BD582*DCF!L$10,0)-MAX(BD582-BC582,0)/Inputs!$B$10)*DCF!L$6</f>
        <v>4421.9483559953833</v>
      </c>
      <c r="CL582" s="15">
        <f ca="1">(BE582*DCF!M$10-DCF!M$5*MAX(BE582*DCF!M$10,0)-MAX(BE582-BD582,0)/Inputs!$B$10)*DCF!M$6</f>
        <v>5562.3297427830757</v>
      </c>
      <c r="CM582" s="15">
        <f ca="1">(BF582*DCF!C$28-DCF!C$5*MAX(BF582*DCF!C$28,0)-MAX(BF582-Inputs!$B$13,0)/Inputs!$B$17)*DCF!C$6</f>
        <v>3546.7571452191164</v>
      </c>
      <c r="CN582" s="15">
        <f ca="1">(BG582*DCF!D$28-DCF!D$5*MAX(BG582*DCF!D$28,0)-MAX(BG582-BF582,0)/Inputs!$B$17)*DCF!D$6</f>
        <v>4151.7333699672672</v>
      </c>
      <c r="CO582" s="15">
        <f ca="1">(BH582*DCF!E$28-DCF!E$5*MAX(BH582*DCF!E$28,0)-MAX(BH582-BG582,0)/Inputs!$B$17)*DCF!E$6</f>
        <v>5681.1183872095053</v>
      </c>
      <c r="CP582" s="15">
        <f ca="1">(BI582*DCF!F$28-DCF!F$5*MAX(BI582*DCF!F$28,0)-MAX(BI582-BH582,0)/Inputs!$B$17)*DCF!F$6</f>
        <v>7187.4722236021944</v>
      </c>
      <c r="CQ582" s="15">
        <f ca="1">(BJ582*DCF!G$28-DCF!G$5*MAX(BJ582*DCF!G$28,0)-MAX(BJ582-BI582,0)/Inputs!$B$17)*DCF!G$6</f>
        <v>9193.0211480921753</v>
      </c>
      <c r="CR582" s="15">
        <f ca="1">(BK582*DCF!H$28-DCF!H$5*MAX(BK582*DCF!H$28,0)-MAX(BK582-BJ582,0)/Inputs!$B$17)*DCF!H$6</f>
        <v>10453.219165833807</v>
      </c>
      <c r="CS582" s="15">
        <f ca="1">(BL582*DCF!I$28-DCF!I$5*MAX(BL582*DCF!I$28,0)-MAX(BL582-BK582,0)/Inputs!$B$17)*DCF!I$6</f>
        <v>12297.539903470353</v>
      </c>
      <c r="CT582" s="15">
        <f ca="1">(BM582*DCF!J$28-DCF!J$5*MAX(BM582*DCF!J$28,0)-MAX(BM582-BL582,0)/Inputs!$B$17)*DCF!J$6</f>
        <v>14953.970453906295</v>
      </c>
      <c r="CU582" s="15">
        <f ca="1">(BN582*DCF!K$28-DCF!K$5*MAX(BN582*DCF!K$28,0)-MAX(BN582-BM582,0)/Inputs!$B$17)*DCF!K$6</f>
        <v>17752.728956258146</v>
      </c>
      <c r="CV582" s="15">
        <f ca="1">(BO582*DCF!L$28-DCF!L$5*MAX(BO582*DCF!L$28,0)-MAX(BO582-BN582,0)/Inputs!$B$17)*DCF!L$6</f>
        <v>22529.114917757044</v>
      </c>
      <c r="CW582" s="15">
        <f ca="1">(BP582*DCF!M$28-DCF!M$5*MAX(BP582*DCF!M$28,0)-MAX(BP582-BO582,0)/Inputs!$B$17)*DCF!M$6</f>
        <v>28302.826437974305</v>
      </c>
      <c r="CX582" s="15">
        <f ca="1">(BQ582*DCF!C$46-DCF!C$5*MAX(BQ582*DCF!C$46,0)-MAX(BQ582-Inputs!$B$20,0)/Inputs!$B$24)*DCF!C$6</f>
        <v>-3724.4353907918617</v>
      </c>
      <c r="CY582" s="15">
        <f ca="1">(BR582*DCF!D$46-DCF!D$5*MAX(BR582*DCF!D$46,0)-MAX(BR582-BQ582,0)/Inputs!$B$24)*DCF!D$6</f>
        <v>-5906.6500711720637</v>
      </c>
      <c r="CZ582" s="15">
        <f ca="1">(BS582*DCF!E$46-DCF!E$5*MAX(BS582*DCF!E$46,0)-MAX(BS582-BR582,0)/Inputs!$B$24)*DCF!E$6</f>
        <v>-2914.2105207166187</v>
      </c>
      <c r="DA582" s="15">
        <f ca="1">(BT582*DCF!F$46-DCF!F$5*MAX(BT582*DCF!F$46,0)-MAX(BT582-BS582,0)/Inputs!$B$24)*DCF!F$6</f>
        <v>-4491.7217288125057</v>
      </c>
      <c r="DB582" s="15">
        <f ca="1">(BU582*DCF!G$46-DCF!G$5*MAX(BU582*DCF!G$46,0)-MAX(BU582-BT582,0)/Inputs!$B$24)*DCF!G$6</f>
        <v>-2161.7719041687924</v>
      </c>
      <c r="DC582" s="15">
        <f ca="1">(BV582*DCF!H$46-DCF!H$5*MAX(BV582*DCF!H$46,0)-MAX(BV582-BU582,0)/Inputs!$B$24)*DCF!H$6</f>
        <v>-2502.4752170989614</v>
      </c>
      <c r="DD582" s="15">
        <f ca="1">(BW582*DCF!I$46-DCF!I$5*MAX(BW582*DCF!I$46,0)-MAX(BW582-BV582,0)/Inputs!$B$24)*DCF!I$6</f>
        <v>-915.11964955708743</v>
      </c>
      <c r="DE582" s="15">
        <f ca="1">(BX582*DCF!J$46-DCF!J$5*MAX(BX582*DCF!J$46,0)-MAX(BX582-BW582,0)/Inputs!$B$24)*DCF!J$6</f>
        <v>629.57382990494989</v>
      </c>
      <c r="DF582" s="15">
        <f ca="1">(BY582*DCF!K$46-DCF!K$5*MAX(BY582*DCF!K$46,0)-MAX(BY582-BX582,0)/Inputs!$B$24)*DCF!K$6</f>
        <v>104.57171391055432</v>
      </c>
      <c r="DG582" s="15">
        <f ca="1">(BZ582*DCF!L$46-DCF!L$5*MAX(BZ582*DCF!L$46,0)-MAX(BZ582-BY582,0)/Inputs!$B$24)*DCF!L$6</f>
        <v>-3738.2538631134262</v>
      </c>
      <c r="DH582" s="15">
        <f ca="1">(CA582*DCF!M$46-DCF!M$5*MAX(CA582*DCF!M$46,0)-MAX(CA582-BZ582,0)/Inputs!$B$24)*DCF!M$6</f>
        <v>953.89403425220348</v>
      </c>
      <c r="DI582" s="15">
        <f ca="1">SUM(CB582:CL582)+BE582*DCF!M$10*(1+Inputs!$B$30)*(1-Inputs!$B$33)*(1-Inputs!$B$30/Inputs!$B$31)/(Inputs!$B$29-Inputs!$B$30)*DCF!M$6</f>
        <v>161690.97986187294</v>
      </c>
      <c r="DJ582" s="15">
        <f ca="1">SUM(CM582:CW582)+BP582*DCF!M$28*(1+Inputs!$B$30)*(1-Inputs!$B$33)*(1-Inputs!$B$30/Inputs!$B$31)/(Inputs!$B$29-Inputs!$B$30)*DCF!M$6</f>
        <v>762571.81184678362</v>
      </c>
      <c r="DK582" s="15">
        <f ca="1">SUM(CX582:DH582)+CA582*DCF!M$46*(1+Inputs!$B$30)*(1-Inputs!$B$33)*(1-Inputs!$B$30/Inputs!$B$31)/(Inputs!$B$29-Inputs!$B$30)*DCF!M$6</f>
        <v>245562.99796139731</v>
      </c>
      <c r="DM582" s="15">
        <f ca="1">DI582+DJ582+DK582+Inputs!$B$34+Inputs!$B$36-Inputs!$B$35</f>
        <v>1246676.7896700539</v>
      </c>
    </row>
    <row r="583" spans="1:117" x14ac:dyDescent="0.75">
      <c r="A583" s="11">
        <v>570</v>
      </c>
      <c r="C583" s="23">
        <f t="shared" ca="1" si="326"/>
        <v>0.80541105611044073</v>
      </c>
      <c r="D583" s="23">
        <f t="shared" ca="1" si="326"/>
        <v>-1.1975093080994075</v>
      </c>
      <c r="E583" s="23">
        <f t="shared" ca="1" si="326"/>
        <v>-1.0218842956779011</v>
      </c>
      <c r="F583" s="23">
        <f t="shared" ca="1" si="326"/>
        <v>0.1590988946979095</v>
      </c>
      <c r="G583" s="23">
        <f t="shared" ca="1" si="326"/>
        <v>-0.60718712953485199</v>
      </c>
      <c r="H583" s="23">
        <f t="shared" ca="1" si="326"/>
        <v>1.625372153232463</v>
      </c>
      <c r="I583" s="23">
        <f t="shared" ca="1" si="326"/>
        <v>1.2057480928584801</v>
      </c>
      <c r="J583" s="23">
        <f t="shared" ca="1" si="326"/>
        <v>0.54212337923331355</v>
      </c>
      <c r="K583" s="23">
        <f t="shared" ca="1" si="326"/>
        <v>2.4385825314605447</v>
      </c>
      <c r="L583" s="23">
        <f t="shared" ca="1" si="326"/>
        <v>-0.21928391354728749</v>
      </c>
      <c r="M583" s="23">
        <f t="shared" ca="1" si="326"/>
        <v>0.36928694029175757</v>
      </c>
      <c r="N583" s="23">
        <f ca="1">SQRT(Inputs!$B$38)*C583+SQRT(1-Inputs!$B$38)*_xlfn.NORM.S.INV(RAND())</f>
        <v>0.76105419132539098</v>
      </c>
      <c r="O583" s="23">
        <f ca="1">SQRT(Inputs!$B$38)*D583+SQRT(1-Inputs!$B$38)*_xlfn.NORM.S.INV(RAND())</f>
        <v>-1.8822975749196582</v>
      </c>
      <c r="P583" s="23">
        <f ca="1">SQRT(Inputs!$B$38)*E583+SQRT(1-Inputs!$B$38)*_xlfn.NORM.S.INV(RAND())</f>
        <v>-5.7342173037007949E-2</v>
      </c>
      <c r="Q583" s="23">
        <f ca="1">SQRT(Inputs!$B$38)*F583+SQRT(1-Inputs!$B$38)*_xlfn.NORM.S.INV(RAND())</f>
        <v>-0.37680557125880154</v>
      </c>
      <c r="R583" s="23">
        <f ca="1">SQRT(Inputs!$B$38)*G583+SQRT(1-Inputs!$B$38)*_xlfn.NORM.S.INV(RAND())</f>
        <v>-0.54875329547999596</v>
      </c>
      <c r="S583" s="23">
        <f ca="1">SQRT(Inputs!$B$38)*H583+SQRT(1-Inputs!$B$38)*_xlfn.NORM.S.INV(RAND())</f>
        <v>1.7130186445385744</v>
      </c>
      <c r="T583" s="23">
        <f ca="1">SQRT(Inputs!$B$38)*I583+SQRT(1-Inputs!$B$38)*_xlfn.NORM.S.INV(RAND())</f>
        <v>0.55963049999414705</v>
      </c>
      <c r="U583" s="23">
        <f ca="1">SQRT(Inputs!$B$38)*J583+SQRT(1-Inputs!$B$38)*_xlfn.NORM.S.INV(RAND())</f>
        <v>-0.47819968139499697</v>
      </c>
      <c r="V583" s="23">
        <f ca="1">SQRT(Inputs!$B$38)*K583+SQRT(1-Inputs!$B$38)*_xlfn.NORM.S.INV(RAND())</f>
        <v>1.1132729585233563</v>
      </c>
      <c r="W583" s="23">
        <f ca="1">SQRT(Inputs!$B$38)*L583+SQRT(1-Inputs!$B$38)*_xlfn.NORM.S.INV(RAND())</f>
        <v>-0.74190012085891199</v>
      </c>
      <c r="X583" s="23">
        <f ca="1">SQRT(Inputs!$B$38)*M583+SQRT(1-Inputs!$B$38)*_xlfn.NORM.S.INV(RAND())</f>
        <v>0.80705975347253001</v>
      </c>
      <c r="Y583" s="23">
        <f ca="1">SQRT(Inputs!$B$38)*C583+SQRT(1-Inputs!$B$38)*_xlfn.NORM.S.INV(RAND())</f>
        <v>0.84765885095448579</v>
      </c>
      <c r="Z583" s="23">
        <f ca="1">SQRT(Inputs!$B$38)*D583+SQRT(1-Inputs!$B$38)*_xlfn.NORM.S.INV(RAND())</f>
        <v>5.2004245068102639E-2</v>
      </c>
      <c r="AA583" s="23">
        <f ca="1">SQRT(Inputs!$B$38)*E583+SQRT(1-Inputs!$B$38)*_xlfn.NORM.S.INV(RAND())</f>
        <v>-1.5475850394657982</v>
      </c>
      <c r="AB583" s="23">
        <f ca="1">SQRT(Inputs!$B$38)*F583+SQRT(1-Inputs!$B$38)*_xlfn.NORM.S.INV(RAND())</f>
        <v>0.20930246139734934</v>
      </c>
      <c r="AC583" s="23">
        <f ca="1">SQRT(Inputs!$B$38)*G583+SQRT(1-Inputs!$B$38)*_xlfn.NORM.S.INV(RAND())</f>
        <v>-0.69636238373431047</v>
      </c>
      <c r="AD583" s="23">
        <f ca="1">SQRT(Inputs!$B$38)*H583+SQRT(1-Inputs!$B$38)*_xlfn.NORM.S.INV(RAND())</f>
        <v>0.99914010196931002</v>
      </c>
      <c r="AE583" s="23">
        <f ca="1">SQRT(Inputs!$B$38)*I583+SQRT(1-Inputs!$B$38)*_xlfn.NORM.S.INV(RAND())</f>
        <v>1.3133579312042247</v>
      </c>
      <c r="AF583" s="23">
        <f ca="1">SQRT(Inputs!$B$38)*J583+SQRT(1-Inputs!$B$38)*_xlfn.NORM.S.INV(RAND())</f>
        <v>1.6064593001921186</v>
      </c>
      <c r="AG583" s="23">
        <f ca="1">SQRT(Inputs!$B$38)*K583+SQRT(1-Inputs!$B$38)*_xlfn.NORM.S.INV(RAND())</f>
        <v>1.429175568955884</v>
      </c>
      <c r="AH583" s="23">
        <f ca="1">SQRT(Inputs!$B$38)*L583+SQRT(1-Inputs!$B$38)*_xlfn.NORM.S.INV(RAND())</f>
        <v>-4.2487269576454892E-2</v>
      </c>
      <c r="AI583" s="23">
        <f ca="1">SQRT(Inputs!$B$38)*M583+SQRT(1-Inputs!$B$38)*_xlfn.NORM.S.INV(RAND())</f>
        <v>0.21969694945143478</v>
      </c>
      <c r="AJ583" s="23">
        <f ca="1">SQRT(Inputs!$B$38)*C583+SQRT(1-Inputs!$B$38)*_xlfn.NORM.S.INV(RAND())</f>
        <v>0.31457507450507005</v>
      </c>
      <c r="AK583" s="23">
        <f ca="1">SQRT(Inputs!$B$38)*D583+SQRT(1-Inputs!$B$38)*_xlfn.NORM.S.INV(RAND())</f>
        <v>0.3270475832795533</v>
      </c>
      <c r="AL583" s="23">
        <f ca="1">SQRT(Inputs!$B$38)*E583+SQRT(1-Inputs!$B$38)*_xlfn.NORM.S.INV(RAND())</f>
        <v>-0.22640779656047261</v>
      </c>
      <c r="AM583" s="23">
        <f ca="1">SQRT(Inputs!$B$38)*F583+SQRT(1-Inputs!$B$38)*_xlfn.NORM.S.INV(RAND())</f>
        <v>1.5876780231862189E-2</v>
      </c>
      <c r="AN583" s="23">
        <f ca="1">SQRT(Inputs!$B$38)*G583+SQRT(1-Inputs!$B$38)*_xlfn.NORM.S.INV(RAND())</f>
        <v>-0.92821355832649033</v>
      </c>
      <c r="AO583" s="23">
        <f ca="1">SQRT(Inputs!$B$38)*H583+SQRT(1-Inputs!$B$38)*_xlfn.NORM.S.INV(RAND())</f>
        <v>0.55416932721018841</v>
      </c>
      <c r="AP583" s="23">
        <f ca="1">SQRT(Inputs!$B$38)*I583+SQRT(1-Inputs!$B$38)*_xlfn.NORM.S.INV(RAND())</f>
        <v>-0.48645421611462925</v>
      </c>
      <c r="AQ583" s="23">
        <f ca="1">SQRT(Inputs!$B$38)*J583+SQRT(1-Inputs!$B$38)*_xlfn.NORM.S.INV(RAND())</f>
        <v>-1.2500080873090273</v>
      </c>
      <c r="AR583" s="23">
        <f ca="1">SQRT(Inputs!$B$38)*K583+SQRT(1-Inputs!$B$38)*_xlfn.NORM.S.INV(RAND())</f>
        <v>1.0780414162160383</v>
      </c>
      <c r="AS583" s="23">
        <f ca="1">SQRT(Inputs!$B$38)*L583+SQRT(1-Inputs!$B$38)*_xlfn.NORM.S.INV(RAND())</f>
        <v>1.110934609958941</v>
      </c>
      <c r="AT583" s="23">
        <f ca="1">SQRT(Inputs!$B$38)*M583+SQRT(1-Inputs!$B$38)*_xlfn.NORM.S.INV(RAND())</f>
        <v>-0.15056239157898685</v>
      </c>
      <c r="AU583" s="15">
        <f ca="1">Inputs!$B$6*EXP($B$8-0.5*C$5^2+C$5*N583)</f>
        <v>5612.80906959617</v>
      </c>
      <c r="AV583" s="15">
        <f t="shared" ca="1" si="292"/>
        <v>5180.3686195110413</v>
      </c>
      <c r="AW583" s="15">
        <f t="shared" ca="1" si="293"/>
        <v>6267.8754887164832</v>
      </c>
      <c r="AX583" s="15">
        <f t="shared" ca="1" si="294"/>
        <v>7300.5524331285606</v>
      </c>
      <c r="AY583" s="15">
        <f t="shared" ca="1" si="295"/>
        <v>8368.1650156807718</v>
      </c>
      <c r="AZ583" s="15">
        <f t="shared" ca="1" si="296"/>
        <v>12359.193414890093</v>
      </c>
      <c r="BA583" s="15">
        <f t="shared" ca="1" si="297"/>
        <v>16036.802087665741</v>
      </c>
      <c r="BB583" s="15">
        <f t="shared" ca="1" si="298"/>
        <v>18715.436334899325</v>
      </c>
      <c r="BC583" s="15">
        <f t="shared" ca="1" si="299"/>
        <v>25522.128190961255</v>
      </c>
      <c r="BD583" s="15">
        <f t="shared" ca="1" si="300"/>
        <v>29170.885463538183</v>
      </c>
      <c r="BE583" s="15">
        <f t="shared" ca="1" si="301"/>
        <v>38471.690958287407</v>
      </c>
      <c r="BF583" s="15">
        <f ca="1">Inputs!$B$13*EXP($B$9-0.5*C$6^2+C$6*Y583)</f>
        <v>16361.98017768613</v>
      </c>
      <c r="BG583" s="15">
        <f t="shared" ca="1" si="302"/>
        <v>20128.920007043282</v>
      </c>
      <c r="BH583" s="15">
        <f t="shared" ca="1" si="303"/>
        <v>19026.209877504105</v>
      </c>
      <c r="BI583" s="15">
        <f t="shared" ca="1" si="304"/>
        <v>24053.494565056993</v>
      </c>
      <c r="BJ583" s="15">
        <f t="shared" ca="1" si="305"/>
        <v>26671.790401968712</v>
      </c>
      <c r="BK583" s="15">
        <f t="shared" ca="1" si="306"/>
        <v>37504.385605140225</v>
      </c>
      <c r="BL583" s="15">
        <f t="shared" ca="1" si="307"/>
        <v>54617.467755165242</v>
      </c>
      <c r="BM583" s="15">
        <f t="shared" ca="1" si="308"/>
        <v>81965.361245366395</v>
      </c>
      <c r="BN583" s="15">
        <f t="shared" ca="1" si="309"/>
        <v>119638.60590211459</v>
      </c>
      <c r="BO583" s="15">
        <f t="shared" ca="1" si="310"/>
        <v>146477.7627482173</v>
      </c>
      <c r="BP583" s="15">
        <f t="shared" ca="1" si="311"/>
        <v>184830.48960664083</v>
      </c>
      <c r="BQ583" s="15">
        <f ca="1">Inputs!$B$20*EXP($B$10-0.5*C$7^2+C$7*AJ583)</f>
        <v>4795.8345534071132</v>
      </c>
      <c r="BR583" s="15">
        <f t="shared" ca="1" si="312"/>
        <v>7219.5529562842821</v>
      </c>
      <c r="BS583" s="15">
        <f t="shared" ca="1" si="313"/>
        <v>9263.9947182008382</v>
      </c>
      <c r="BT583" s="15">
        <f t="shared" ca="1" si="314"/>
        <v>12826.345400419952</v>
      </c>
      <c r="BU583" s="15">
        <f t="shared" ca="1" si="315"/>
        <v>14199.928491457042</v>
      </c>
      <c r="BV583" s="15">
        <f t="shared" ca="1" si="316"/>
        <v>22383.426748238962</v>
      </c>
      <c r="BW583" s="15">
        <f t="shared" ca="1" si="317"/>
        <v>28178.956947925526</v>
      </c>
      <c r="BX583" s="15">
        <f t="shared" ca="1" si="318"/>
        <v>30676.482564484897</v>
      </c>
      <c r="BY583" s="15">
        <f t="shared" ca="1" si="319"/>
        <v>52828.972978212209</v>
      </c>
      <c r="BZ583" s="15">
        <f t="shared" ca="1" si="320"/>
        <v>90921.794728095017</v>
      </c>
      <c r="CA583" s="15">
        <f t="shared" ca="1" si="321"/>
        <v>124345.74449121588</v>
      </c>
      <c r="CB583" s="15">
        <f ca="1">(AU583*DCF!C$10-DCF!C$5*MAX(AU583*DCF!C$10,0)-MAX(AU583-Inputs!$B$6,0)/Inputs!$B$10)*DCF!C$6</f>
        <v>1038.4356260323921</v>
      </c>
      <c r="CC583" s="15">
        <f ca="1">(AV583*DCF!D$10-DCF!D$5*MAX(AV583*DCF!D$10,0)-MAX(AV583-AU583,0)/Inputs!$B$10)*DCF!D$6</f>
        <v>1262.6797551604352</v>
      </c>
      <c r="CD583" s="15">
        <f ca="1">(AW583*DCF!E$10-DCF!E$5*MAX(AW583*DCF!E$10,0)-MAX(AW583-AV583,0)/Inputs!$B$10)*DCF!E$6</f>
        <v>1202.2010917356286</v>
      </c>
      <c r="CE583" s="15">
        <f ca="1">(AX583*DCF!F$10-DCF!F$5*MAX(AX583*DCF!F$10,0)-MAX(AX583-AW583,0)/Inputs!$B$10)*DCF!F$6</f>
        <v>1378.8244923160169</v>
      </c>
      <c r="CF583" s="15">
        <f ca="1">(AY583*DCF!G$10-DCF!G$5*MAX(AY583*DCF!G$10,0)-MAX(AY583-AX583,0)/Inputs!$B$10)*DCF!G$6</f>
        <v>1518.961863724868</v>
      </c>
      <c r="CG583" s="15">
        <f ca="1">(AZ583*DCF!H$10-DCF!H$5*MAX(AZ583*DCF!H$10,0)-MAX(AZ583-AY583,0)/Inputs!$B$10)*DCF!H$6</f>
        <v>1690.8676256028155</v>
      </c>
      <c r="CH583" s="15">
        <f ca="1">(BA583*DCF!I$10-DCF!I$5*MAX(BA583*DCF!I$10,0)-MAX(BA583-AZ583,0)/Inputs!$B$10)*DCF!I$6</f>
        <v>2326.0820429979053</v>
      </c>
      <c r="CI583" s="15">
        <f ca="1">(BB583*DCF!J$10-DCF!J$5*MAX(BB583*DCF!J$10,0)-MAX(BB583-BA583,0)/Inputs!$B$10)*DCF!J$6</f>
        <v>2805.7094211325052</v>
      </c>
      <c r="CJ583" s="15">
        <f ca="1">(BC583*DCF!K$10-DCF!K$5*MAX(BC583*DCF!K$10,0)-MAX(BC583-BB583,0)/Inputs!$B$10)*DCF!K$6</f>
        <v>3155.8195080468154</v>
      </c>
      <c r="CK583" s="15">
        <f ca="1">(BD583*DCF!L$10-DCF!L$5*MAX(BD583*DCF!L$10,0)-MAX(BD583-BC583,0)/Inputs!$B$10)*DCF!L$6</f>
        <v>3927.68084663227</v>
      </c>
      <c r="CL583" s="15">
        <f ca="1">(BE583*DCF!M$10-DCF!M$5*MAX(BE583*DCF!M$10,0)-MAX(BE583-BD583,0)/Inputs!$B$10)*DCF!M$6</f>
        <v>4317.7725942648949</v>
      </c>
      <c r="CM583" s="15">
        <f ca="1">(BF583*DCF!C$28-DCF!C$5*MAX(BF583*DCF!C$28,0)-MAX(BF583-Inputs!$B$13,0)/Inputs!$B$17)*DCF!C$6</f>
        <v>3844.6128851411254</v>
      </c>
      <c r="CN583" s="15">
        <f ca="1">(BG583*DCF!D$28-DCF!D$5*MAX(BG583*DCF!D$28,0)-MAX(BG583-BF583,0)/Inputs!$B$17)*DCF!D$6</f>
        <v>5124.7702132947952</v>
      </c>
      <c r="CO583" s="15">
        <f ca="1">(BH583*DCF!E$28-DCF!E$5*MAX(BH583*DCF!E$28,0)-MAX(BH583-BG583,0)/Inputs!$B$17)*DCF!E$6</f>
        <v>5388.5614264392652</v>
      </c>
      <c r="CP583" s="15">
        <f ca="1">(BI583*DCF!F$28-DCF!F$5*MAX(BI583*DCF!F$28,0)-MAX(BI583-BH583,0)/Inputs!$B$17)*DCF!F$6</f>
        <v>5614.5935449554008</v>
      </c>
      <c r="CQ583" s="15">
        <f ca="1">(BJ583*DCF!G$28-DCF!G$5*MAX(BJ583*DCF!G$28,0)-MAX(BJ583-BI583,0)/Inputs!$B$17)*DCF!G$6</f>
        <v>6479.8268839175062</v>
      </c>
      <c r="CR583" s="15">
        <f ca="1">(BK583*DCF!H$28-DCF!H$5*MAX(BK583*DCF!H$28,0)-MAX(BK583-BJ583,0)/Inputs!$B$17)*DCF!H$6</f>
        <v>7592.1670423565793</v>
      </c>
      <c r="CS583" s="15">
        <f ca="1">(BL583*DCF!I$28-DCF!I$5*MAX(BL583*DCF!I$28,0)-MAX(BL583-BK583,0)/Inputs!$B$17)*DCF!I$6</f>
        <v>10387.211493039471</v>
      </c>
      <c r="CT583" s="15">
        <f ca="1">(BM583*DCF!J$28-DCF!J$5*MAX(BM583*DCF!J$28,0)-MAX(BM583-BL583,0)/Inputs!$B$17)*DCF!J$6</f>
        <v>14658.972752544512</v>
      </c>
      <c r="CU583" s="15">
        <f ca="1">(BN583*DCF!K$28-DCF!K$5*MAX(BN583*DCF!K$28,0)-MAX(BN583-BM583,0)/Inputs!$B$17)*DCF!K$6</f>
        <v>20651.196920855073</v>
      </c>
      <c r="CV583" s="15">
        <f ca="1">(BO583*DCF!L$28-DCF!L$5*MAX(BO583*DCF!L$28,0)-MAX(BO583-BN583,0)/Inputs!$B$17)*DCF!L$6</f>
        <v>26188.492866945653</v>
      </c>
      <c r="CW583" s="15">
        <f ca="1">(BP583*DCF!M$28-DCF!M$5*MAX(BP583*DCF!M$28,0)-MAX(BP583-BO583,0)/Inputs!$B$17)*DCF!M$6</f>
        <v>30767.025944958667</v>
      </c>
      <c r="CX583" s="15">
        <f ca="1">(BQ583*DCF!C$46-DCF!C$5*MAX(BQ583*DCF!C$46,0)-MAX(BQ583-Inputs!$B$20,0)/Inputs!$B$24)*DCF!C$6</f>
        <v>-1844.2271732612792</v>
      </c>
      <c r="CY583" s="15">
        <f ca="1">(BR583*DCF!D$46-DCF!D$5*MAX(BR583*DCF!D$46,0)-MAX(BR583-BQ583,0)/Inputs!$B$24)*DCF!D$6</f>
        <v>-2266.3898513047193</v>
      </c>
      <c r="CZ583" s="15">
        <f ca="1">(BS583*DCF!E$46-DCF!E$5*MAX(BS583*DCF!E$46,0)-MAX(BS583-BR583,0)/Inputs!$B$24)*DCF!E$6</f>
        <v>-1901.346165208224</v>
      </c>
      <c r="DA583" s="15">
        <f ca="1">(BT583*DCF!F$46-DCF!F$5*MAX(BT583*DCF!F$46,0)-MAX(BT583-BS583,0)/Inputs!$B$24)*DCF!F$6</f>
        <v>-2231.2600642919106</v>
      </c>
      <c r="DB583" s="15">
        <f ca="1">(BU583*DCF!G$46-DCF!G$5*MAX(BU583*DCF!G$46,0)-MAX(BU583-BT583,0)/Inputs!$B$24)*DCF!G$6</f>
        <v>-939.70375195629674</v>
      </c>
      <c r="DC583" s="15">
        <f ca="1">(BV583*DCF!H$46-DCF!H$5*MAX(BV583*DCF!H$46,0)-MAX(BV583-BU583,0)/Inputs!$B$24)*DCF!H$6</f>
        <v>-2542.9719421692612</v>
      </c>
      <c r="DD583" s="15">
        <f ca="1">(BW583*DCF!I$46-DCF!I$5*MAX(BW583*DCF!I$46,0)-MAX(BW583-BV583,0)/Inputs!$B$24)*DCF!I$6</f>
        <v>-1012.8685849995304</v>
      </c>
      <c r="DE583" s="15">
        <f ca="1">(BX583*DCF!J$46-DCF!J$5*MAX(BX583*DCF!J$46,0)-MAX(BX583-BW583,0)/Inputs!$B$24)*DCF!J$6</f>
        <v>624.49059832042951</v>
      </c>
      <c r="DF583" s="15">
        <f ca="1">(BY583*DCF!K$46-DCF!K$5*MAX(BY583*DCF!K$46,0)-MAX(BY583-BX583,0)/Inputs!$B$24)*DCF!K$6</f>
        <v>-2409.002968644586</v>
      </c>
      <c r="DG583" s="15">
        <f ca="1">(BZ583*DCF!L$46-DCF!L$5*MAX(BZ583*DCF!L$46,0)-MAX(BZ583-BY583,0)/Inputs!$B$24)*DCF!L$6</f>
        <v>-2335.5287787975954</v>
      </c>
      <c r="DH583" s="15">
        <f ca="1">(CA583*DCF!M$46-DCF!M$5*MAX(CA583*DCF!M$46,0)-MAX(CA583-BZ583,0)/Inputs!$B$24)*DCF!M$6</f>
        <v>2760.734365941687</v>
      </c>
      <c r="DI583" s="15">
        <f ca="1">SUM(CB583:CL583)+BE583*DCF!M$10*(1+Inputs!$B$30)*(1-Inputs!$B$33)*(1-Inputs!$B$30/Inputs!$B$31)/(Inputs!$B$29-Inputs!$B$30)*DCF!M$6</f>
        <v>131692.25954000655</v>
      </c>
      <c r="DJ583" s="15">
        <f ca="1">SUM(CM583:CW583)+BP583*DCF!M$28*(1+Inputs!$B$30)*(1-Inputs!$B$33)*(1-Inputs!$B$30/Inputs!$B$31)/(Inputs!$B$29-Inputs!$B$30)*DCF!M$6</f>
        <v>822545.02758175228</v>
      </c>
      <c r="DK583" s="15">
        <f ca="1">SUM(CX583:DH583)+CA583*DCF!M$46*(1+Inputs!$B$30)*(1-Inputs!$B$33)*(1-Inputs!$B$30/Inputs!$B$31)/(Inputs!$B$29-Inputs!$B$30)*DCF!M$6</f>
        <v>178155.17636212794</v>
      </c>
      <c r="DM583" s="15">
        <f ca="1">DI583+DJ583+DK583+Inputs!$B$34+Inputs!$B$36-Inputs!$B$35</f>
        <v>1209243.4634838868</v>
      </c>
    </row>
    <row r="584" spans="1:117" x14ac:dyDescent="0.75">
      <c r="A584" s="11">
        <v>571</v>
      </c>
      <c r="C584" s="23">
        <f t="shared" ref="C584:M593" ca="1" si="327">_xlfn.NORM.S.INV(RAND())</f>
        <v>0.68511854645369985</v>
      </c>
      <c r="D584" s="23">
        <f t="shared" ca="1" si="327"/>
        <v>0.21883182924369055</v>
      </c>
      <c r="E584" s="23">
        <f t="shared" ca="1" si="327"/>
        <v>-1.6019900808714229</v>
      </c>
      <c r="F584" s="23">
        <f t="shared" ca="1" si="327"/>
        <v>-0.21604149283592955</v>
      </c>
      <c r="G584" s="23">
        <f t="shared" ca="1" si="327"/>
        <v>1.2426780358982745</v>
      </c>
      <c r="H584" s="23">
        <f t="shared" ca="1" si="327"/>
        <v>0.70302111644322507</v>
      </c>
      <c r="I584" s="23">
        <f t="shared" ca="1" si="327"/>
        <v>0.94123329344748841</v>
      </c>
      <c r="J584" s="23">
        <f t="shared" ca="1" si="327"/>
        <v>-1.5024892735719106</v>
      </c>
      <c r="K584" s="23">
        <f t="shared" ca="1" si="327"/>
        <v>-1.5489201212332553</v>
      </c>
      <c r="L584" s="23">
        <f t="shared" ca="1" si="327"/>
        <v>0.33045165027394441</v>
      </c>
      <c r="M584" s="23">
        <f t="shared" ca="1" si="327"/>
        <v>-0.32922601094673382</v>
      </c>
      <c r="N584" s="23">
        <f ca="1">SQRT(Inputs!$B$38)*C584+SQRT(1-Inputs!$B$38)*_xlfn.NORM.S.INV(RAND())</f>
        <v>-0.5421408640884926</v>
      </c>
      <c r="O584" s="23">
        <f ca="1">SQRT(Inputs!$B$38)*D584+SQRT(1-Inputs!$B$38)*_xlfn.NORM.S.INV(RAND())</f>
        <v>0.76480333672237355</v>
      </c>
      <c r="P584" s="23">
        <f ca="1">SQRT(Inputs!$B$38)*E584+SQRT(1-Inputs!$B$38)*_xlfn.NORM.S.INV(RAND())</f>
        <v>1.1777500265132912</v>
      </c>
      <c r="Q584" s="23">
        <f ca="1">SQRT(Inputs!$B$38)*F584+SQRT(1-Inputs!$B$38)*_xlfn.NORM.S.INV(RAND())</f>
        <v>1.006147509991959</v>
      </c>
      <c r="R584" s="23">
        <f ca="1">SQRT(Inputs!$B$38)*G584+SQRT(1-Inputs!$B$38)*_xlfn.NORM.S.INV(RAND())</f>
        <v>-0.14962856194676355</v>
      </c>
      <c r="S584" s="23">
        <f ca="1">SQRT(Inputs!$B$38)*H584+SQRT(1-Inputs!$B$38)*_xlfn.NORM.S.INV(RAND())</f>
        <v>1.4008088243828742</v>
      </c>
      <c r="T584" s="23">
        <f ca="1">SQRT(Inputs!$B$38)*I584+SQRT(1-Inputs!$B$38)*_xlfn.NORM.S.INV(RAND())</f>
        <v>0.26155175845708345</v>
      </c>
      <c r="U584" s="23">
        <f ca="1">SQRT(Inputs!$B$38)*J584+SQRT(1-Inputs!$B$38)*_xlfn.NORM.S.INV(RAND())</f>
        <v>-1.2852390710976067</v>
      </c>
      <c r="V584" s="23">
        <f ca="1">SQRT(Inputs!$B$38)*K584+SQRT(1-Inputs!$B$38)*_xlfn.NORM.S.INV(RAND())</f>
        <v>-0.85387900591748878</v>
      </c>
      <c r="W584" s="23">
        <f ca="1">SQRT(Inputs!$B$38)*L584+SQRT(1-Inputs!$B$38)*_xlfn.NORM.S.INV(RAND())</f>
        <v>1.7356082799228156</v>
      </c>
      <c r="X584" s="23">
        <f ca="1">SQRT(Inputs!$B$38)*M584+SQRT(1-Inputs!$B$38)*_xlfn.NORM.S.INV(RAND())</f>
        <v>1.6950658622787967E-2</v>
      </c>
      <c r="Y584" s="23">
        <f ca="1">SQRT(Inputs!$B$38)*C584+SQRT(1-Inputs!$B$38)*_xlfn.NORM.S.INV(RAND())</f>
        <v>1.410325570769859</v>
      </c>
      <c r="Z584" s="23">
        <f ca="1">SQRT(Inputs!$B$38)*D584+SQRT(1-Inputs!$B$38)*_xlfn.NORM.S.INV(RAND())</f>
        <v>-0.78845189724697839</v>
      </c>
      <c r="AA584" s="23">
        <f ca="1">SQRT(Inputs!$B$38)*E584+SQRT(1-Inputs!$B$38)*_xlfn.NORM.S.INV(RAND())</f>
        <v>-1.0517034624009836</v>
      </c>
      <c r="AB584" s="23">
        <f ca="1">SQRT(Inputs!$B$38)*F584+SQRT(1-Inputs!$B$38)*_xlfn.NORM.S.INV(RAND())</f>
        <v>1.1376967595651546</v>
      </c>
      <c r="AC584" s="23">
        <f ca="1">SQRT(Inputs!$B$38)*G584+SQRT(1-Inputs!$B$38)*_xlfn.NORM.S.INV(RAND())</f>
        <v>1.9733749218388836</v>
      </c>
      <c r="AD584" s="23">
        <f ca="1">SQRT(Inputs!$B$38)*H584+SQRT(1-Inputs!$B$38)*_xlfn.NORM.S.INV(RAND())</f>
        <v>0.12645776448684359</v>
      </c>
      <c r="AE584" s="23">
        <f ca="1">SQRT(Inputs!$B$38)*I584+SQRT(1-Inputs!$B$38)*_xlfn.NORM.S.INV(RAND())</f>
        <v>-1.2457513549291486</v>
      </c>
      <c r="AF584" s="23">
        <f ca="1">SQRT(Inputs!$B$38)*J584+SQRT(1-Inputs!$B$38)*_xlfn.NORM.S.INV(RAND())</f>
        <v>-0.97702194033238987</v>
      </c>
      <c r="AG584" s="23">
        <f ca="1">SQRT(Inputs!$B$38)*K584+SQRT(1-Inputs!$B$38)*_xlfn.NORM.S.INV(RAND())</f>
        <v>6.2292364222525709E-2</v>
      </c>
      <c r="AH584" s="23">
        <f ca="1">SQRT(Inputs!$B$38)*L584+SQRT(1-Inputs!$B$38)*_xlfn.NORM.S.INV(RAND())</f>
        <v>0.10959681083034259</v>
      </c>
      <c r="AI584" s="23">
        <f ca="1">SQRT(Inputs!$B$38)*M584+SQRT(1-Inputs!$B$38)*_xlfn.NORM.S.INV(RAND())</f>
        <v>1.5664710332880916</v>
      </c>
      <c r="AJ584" s="23">
        <f ca="1">SQRT(Inputs!$B$38)*C584+SQRT(1-Inputs!$B$38)*_xlfn.NORM.S.INV(RAND())</f>
        <v>-0.19724476113040806</v>
      </c>
      <c r="AK584" s="23">
        <f ca="1">SQRT(Inputs!$B$38)*D584+SQRT(1-Inputs!$B$38)*_xlfn.NORM.S.INV(RAND())</f>
        <v>-0.98227571003115322</v>
      </c>
      <c r="AL584" s="23">
        <f ca="1">SQRT(Inputs!$B$38)*E584+SQRT(1-Inputs!$B$38)*_xlfn.NORM.S.INV(RAND())</f>
        <v>-0.22465493317082164</v>
      </c>
      <c r="AM584" s="23">
        <f ca="1">SQRT(Inputs!$B$38)*F584+SQRT(1-Inputs!$B$38)*_xlfn.NORM.S.INV(RAND())</f>
        <v>-0.73864619985041713</v>
      </c>
      <c r="AN584" s="23">
        <f ca="1">SQRT(Inputs!$B$38)*G584+SQRT(1-Inputs!$B$38)*_xlfn.NORM.S.INV(RAND())</f>
        <v>0.84531862484193654</v>
      </c>
      <c r="AO584" s="23">
        <f ca="1">SQRT(Inputs!$B$38)*H584+SQRT(1-Inputs!$B$38)*_xlfn.NORM.S.INV(RAND())</f>
        <v>0.715920699146533</v>
      </c>
      <c r="AP584" s="23">
        <f ca="1">SQRT(Inputs!$B$38)*I584+SQRT(1-Inputs!$B$38)*_xlfn.NORM.S.INV(RAND())</f>
        <v>0.41525835886915169</v>
      </c>
      <c r="AQ584" s="23">
        <f ca="1">SQRT(Inputs!$B$38)*J584+SQRT(1-Inputs!$B$38)*_xlfn.NORM.S.INV(RAND())</f>
        <v>-1.4136683114613406</v>
      </c>
      <c r="AR584" s="23">
        <f ca="1">SQRT(Inputs!$B$38)*K584+SQRT(1-Inputs!$B$38)*_xlfn.NORM.S.INV(RAND())</f>
        <v>-1.2393184230394649</v>
      </c>
      <c r="AS584" s="23">
        <f ca="1">SQRT(Inputs!$B$38)*L584+SQRT(1-Inputs!$B$38)*_xlfn.NORM.S.INV(RAND())</f>
        <v>-1.1713209738328068</v>
      </c>
      <c r="AT584" s="23">
        <f ca="1">SQRT(Inputs!$B$38)*M584+SQRT(1-Inputs!$B$38)*_xlfn.NORM.S.INV(RAND())</f>
        <v>1.0087751025439464</v>
      </c>
      <c r="AU584" s="15">
        <f ca="1">Inputs!$B$6*EXP($B$8-0.5*C$5^2+C$5*N584)</f>
        <v>4545.3245275692743</v>
      </c>
      <c r="AV584" s="15">
        <f t="shared" ca="1" si="292"/>
        <v>6191.2225911977939</v>
      </c>
      <c r="AW584" s="15">
        <f t="shared" ca="1" si="293"/>
        <v>8848.8233450797525</v>
      </c>
      <c r="AX584" s="15">
        <f t="shared" ca="1" si="294"/>
        <v>12250.581315917385</v>
      </c>
      <c r="AY584" s="15">
        <f t="shared" ca="1" si="295"/>
        <v>14712.109838910208</v>
      </c>
      <c r="AZ584" s="15">
        <f t="shared" ca="1" si="296"/>
        <v>20994.408781193149</v>
      </c>
      <c r="BA584" s="15">
        <f t="shared" ca="1" si="297"/>
        <v>26404.787606206432</v>
      </c>
      <c r="BB584" s="15">
        <f t="shared" ca="1" si="298"/>
        <v>28421.638990311531</v>
      </c>
      <c r="BC584" s="15">
        <f t="shared" ca="1" si="299"/>
        <v>32055.187385068632</v>
      </c>
      <c r="BD584" s="15">
        <f t="shared" ca="1" si="300"/>
        <v>46192.359978038236</v>
      </c>
      <c r="BE584" s="15">
        <f t="shared" ca="1" si="301"/>
        <v>56690.268375391344</v>
      </c>
      <c r="BF584" s="15">
        <f ca="1">Inputs!$B$13*EXP($B$9-0.5*C$6^2+C$6*Y584)</f>
        <v>18292.803648527322</v>
      </c>
      <c r="BG584" s="15">
        <f t="shared" ca="1" si="302"/>
        <v>19337.658235833624</v>
      </c>
      <c r="BH584" s="15">
        <f t="shared" ca="1" si="303"/>
        <v>19845.155749270336</v>
      </c>
      <c r="BI584" s="15">
        <f t="shared" ca="1" si="304"/>
        <v>28942.777541076393</v>
      </c>
      <c r="BJ584" s="15">
        <f t="shared" ca="1" si="305"/>
        <v>47156.769696275216</v>
      </c>
      <c r="BK584" s="15">
        <f t="shared" ca="1" si="306"/>
        <v>58881.039369952952</v>
      </c>
      <c r="BL584" s="15">
        <f t="shared" ca="1" si="307"/>
        <v>61545.445096480289</v>
      </c>
      <c r="BM584" s="15">
        <f t="shared" ca="1" si="308"/>
        <v>67005.801075538082</v>
      </c>
      <c r="BN584" s="15">
        <f t="shared" ca="1" si="309"/>
        <v>83026.215935612068</v>
      </c>
      <c r="BO584" s="15">
        <f t="shared" ca="1" si="310"/>
        <v>103464.93336511317</v>
      </c>
      <c r="BP584" s="15">
        <f t="shared" ca="1" si="311"/>
        <v>152076.37778817333</v>
      </c>
      <c r="BQ584" s="15">
        <f ca="1">Inputs!$B$20*EXP($B$10-0.5*C$7^2+C$7*AJ584)</f>
        <v>3999.678986681879</v>
      </c>
      <c r="BR584" s="15">
        <f t="shared" ca="1" si="312"/>
        <v>3972.6941502561212</v>
      </c>
      <c r="BS584" s="15">
        <f t="shared" ca="1" si="313"/>
        <v>5100.2534592185348</v>
      </c>
      <c r="BT584" s="15">
        <f t="shared" ca="1" si="314"/>
        <v>5793.4065633947839</v>
      </c>
      <c r="BU584" s="15">
        <f t="shared" ca="1" si="315"/>
        <v>9851.2410757791149</v>
      </c>
      <c r="BV584" s="15">
        <f t="shared" ca="1" si="316"/>
        <v>16104.901614349734</v>
      </c>
      <c r="BW584" s="15">
        <f t="shared" ca="1" si="317"/>
        <v>24538.054072767503</v>
      </c>
      <c r="BX584" s="15">
        <f t="shared" ca="1" si="318"/>
        <v>25850.665051318887</v>
      </c>
      <c r="BY584" s="15">
        <f t="shared" ca="1" si="319"/>
        <v>28574.98117455142</v>
      </c>
      <c r="BZ584" s="15">
        <f t="shared" ca="1" si="320"/>
        <v>32327.418962178192</v>
      </c>
      <c r="CA584" s="15">
        <f t="shared" ca="1" si="321"/>
        <v>54325.685889095206</v>
      </c>
      <c r="CB584" s="15">
        <f ca="1">(AU584*DCF!C$10-DCF!C$5*MAX(AU584*DCF!C$10,0)-MAX(AU584-Inputs!$B$6,0)/Inputs!$B$10)*DCF!C$6</f>
        <v>1046.0469810863674</v>
      </c>
      <c r="CC584" s="15">
        <f ca="1">(AV584*DCF!D$10-DCF!D$5*MAX(AV584*DCF!D$10,0)-MAX(AV584-AU584,0)/Inputs!$B$10)*DCF!D$6</f>
        <v>1107.7593958448238</v>
      </c>
      <c r="CD584" s="15">
        <f ca="1">(AW584*DCF!E$10-DCF!E$5*MAX(AW584*DCF!E$10,0)-MAX(AW584-AV584,0)/Inputs!$B$10)*DCF!E$6</f>
        <v>1444.4507034873161</v>
      </c>
      <c r="CE584" s="15">
        <f ca="1">(AX584*DCF!F$10-DCF!F$5*MAX(AX584*DCF!F$10,0)-MAX(AX584-AW584,0)/Inputs!$B$10)*DCF!F$6</f>
        <v>1966.4608834589151</v>
      </c>
      <c r="CF584" s="15">
        <f ca="1">(AY584*DCF!G$10-DCF!G$5*MAX(AY584*DCF!G$10,0)-MAX(AY584-AX584,0)/Inputs!$B$10)*DCF!G$6</f>
        <v>2558.1325613435661</v>
      </c>
      <c r="CG584" s="15">
        <f ca="1">(AZ584*DCF!H$10-DCF!H$5*MAX(AZ584*DCF!H$10,0)-MAX(AZ584-AY584,0)/Inputs!$B$10)*DCF!H$6</f>
        <v>2960.544721475967</v>
      </c>
      <c r="CH584" s="15">
        <f ca="1">(BA584*DCF!I$10-DCF!I$5*MAX(BA584*DCF!I$10,0)-MAX(BA584-AZ584,0)/Inputs!$B$10)*DCF!I$6</f>
        <v>3935.6997562250972</v>
      </c>
      <c r="CI584" s="15">
        <f ca="1">(BB584*DCF!J$10-DCF!J$5*MAX(BB584*DCF!J$10,0)-MAX(BB584-BA584,0)/Inputs!$B$10)*DCF!J$6</f>
        <v>4571.598605940555</v>
      </c>
      <c r="CJ584" s="15">
        <f ca="1">(BC584*DCF!K$10-DCF!K$5*MAX(BC584*DCF!K$10,0)-MAX(BC584-BB584,0)/Inputs!$B$10)*DCF!K$6</f>
        <v>4651.7288972297247</v>
      </c>
      <c r="CK584" s="15">
        <f ca="1">(BD584*DCF!L$10-DCF!L$5*MAX(BD584*DCF!L$10,0)-MAX(BD584-BC584,0)/Inputs!$B$10)*DCF!L$6</f>
        <v>5138.5209600433536</v>
      </c>
      <c r="CL584" s="15">
        <f ca="1">(BE584*DCF!M$10-DCF!M$5*MAX(BE584*DCF!M$10,0)-MAX(BE584-BD584,0)/Inputs!$B$10)*DCF!M$6</f>
        <v>6745.6427750970406</v>
      </c>
      <c r="CM584" s="15">
        <f ca="1">(BF584*DCF!C$28-DCF!C$5*MAX(BF584*DCF!C$28,0)-MAX(BF584-Inputs!$B$13,0)/Inputs!$B$17)*DCF!C$6</f>
        <v>3987.969885152047</v>
      </c>
      <c r="CN584" s="15">
        <f ca="1">(BG584*DCF!D$28-DCF!D$5*MAX(BG584*DCF!D$28,0)-MAX(BG584-BF584,0)/Inputs!$B$17)*DCF!D$6</f>
        <v>5472.4709608741541</v>
      </c>
      <c r="CO584" s="15">
        <f ca="1">(BH584*DCF!E$28-DCF!E$5*MAX(BH584*DCF!E$28,0)-MAX(BH584-BG584,0)/Inputs!$B$17)*DCF!E$6</f>
        <v>5520.4807055312167</v>
      </c>
      <c r="CP584" s="15">
        <f ca="1">(BI584*DCF!F$28-DCF!F$5*MAX(BI584*DCF!F$28,0)-MAX(BI584-BH584,0)/Inputs!$B$17)*DCF!F$6</f>
        <v>6200.8358785991768</v>
      </c>
      <c r="CQ584" s="15">
        <f ca="1">(BJ584*DCF!G$28-DCF!G$5*MAX(BJ584*DCF!G$28,0)-MAX(BJ584-BI584,0)/Inputs!$B$17)*DCF!G$6</f>
        <v>9171.7681268471406</v>
      </c>
      <c r="CR584" s="15">
        <f ca="1">(BK584*DCF!H$28-DCF!H$5*MAX(BK584*DCF!H$28,0)-MAX(BK584-BJ584,0)/Inputs!$B$17)*DCF!H$6</f>
        <v>12740.308172040443</v>
      </c>
      <c r="CS584" s="15">
        <f ca="1">(BL584*DCF!I$28-DCF!I$5*MAX(BL584*DCF!I$28,0)-MAX(BL584-BK584,0)/Inputs!$B$17)*DCF!I$6</f>
        <v>14090.17442893306</v>
      </c>
      <c r="CT584" s="15">
        <f ca="1">(BM584*DCF!J$28-DCF!J$5*MAX(BM584*DCF!J$28,0)-MAX(BM584-BL584,0)/Inputs!$B$17)*DCF!J$6</f>
        <v>14223.857623646387</v>
      </c>
      <c r="CU584" s="15">
        <f ca="1">(BN584*DCF!K$28-DCF!K$5*MAX(BN584*DCF!K$28,0)-MAX(BN584-BM584,0)/Inputs!$B$17)*DCF!K$6</f>
        <v>15571.457275522842</v>
      </c>
      <c r="CV584" s="15">
        <f ca="1">(BO584*DCF!L$28-DCF!L$5*MAX(BO584*DCF!L$28,0)-MAX(BO584-BN584,0)/Inputs!$B$17)*DCF!L$6</f>
        <v>18330.750963795126</v>
      </c>
      <c r="CW584" s="15">
        <f ca="1">(BP584*DCF!M$28-DCF!M$5*MAX(BP584*DCF!M$28,0)-MAX(BP584-BO584,0)/Inputs!$B$17)*DCF!M$6</f>
        <v>23531.996602346273</v>
      </c>
      <c r="CX584" s="15">
        <f ca="1">(BQ584*DCF!C$46-DCF!C$5*MAX(BQ584*DCF!C$46,0)-MAX(BQ584-Inputs!$B$20,0)/Inputs!$B$24)*DCF!C$6</f>
        <v>-1292.6182355763594</v>
      </c>
      <c r="CY584" s="15">
        <f ca="1">(BR584*DCF!D$46-DCF!D$5*MAX(BR584*DCF!D$46,0)-MAX(BR584-BQ584,0)/Inputs!$B$24)*DCF!D$6</f>
        <v>-678.04624702353669</v>
      </c>
      <c r="CZ584" s="15">
        <f ca="1">(BS584*DCF!E$46-DCF!E$5*MAX(BS584*DCF!E$46,0)-MAX(BS584-BR584,0)/Inputs!$B$24)*DCF!E$6</f>
        <v>-1047.5666901362929</v>
      </c>
      <c r="DA584" s="15">
        <f ca="1">(BT584*DCF!F$46-DCF!F$5*MAX(BT584*DCF!F$46,0)-MAX(BT584-BS584,0)/Inputs!$B$24)*DCF!F$6</f>
        <v>-674.31145212856836</v>
      </c>
      <c r="DB584" s="15">
        <f ca="1">(BU584*DCF!G$46-DCF!G$5*MAX(BU584*DCF!G$46,0)-MAX(BU584-BT584,0)/Inputs!$B$24)*DCF!G$6</f>
        <v>-1696.3516430588909</v>
      </c>
      <c r="DC584" s="15">
        <f ca="1">(BV584*DCF!H$46-DCF!H$5*MAX(BV584*DCF!H$46,0)-MAX(BV584-BU584,0)/Inputs!$B$24)*DCF!H$6</f>
        <v>-1943.2866955469781</v>
      </c>
      <c r="DD584" s="15">
        <f ca="1">(BW584*DCF!I$46-DCF!I$5*MAX(BW584*DCF!I$46,0)-MAX(BW584-BV584,0)/Inputs!$B$24)*DCF!I$6</f>
        <v>-1854.1159606428671</v>
      </c>
      <c r="DE584" s="15">
        <f ca="1">(BX584*DCF!J$46-DCF!J$5*MAX(BX584*DCF!J$46,0)-MAX(BX584-BW584,0)/Inputs!$B$24)*DCF!J$6</f>
        <v>736.28090578148215</v>
      </c>
      <c r="DF584" s="15">
        <f ca="1">(BY584*DCF!K$46-DCF!K$5*MAX(BY584*DCF!K$46,0)-MAX(BY584-BX584,0)/Inputs!$B$24)*DCF!K$6</f>
        <v>964.9133051375336</v>
      </c>
      <c r="DG584" s="15">
        <f ca="1">(BZ584*DCF!L$46-DCF!L$5*MAX(BZ584*DCF!L$46,0)-MAX(BZ584-BY584,0)/Inputs!$B$24)*DCF!L$6</f>
        <v>1385.4560095165464</v>
      </c>
      <c r="DH584" s="15">
        <f ca="1">(CA584*DCF!M$46-DCF!M$5*MAX(CA584*DCF!M$46,0)-MAX(CA584-BZ584,0)/Inputs!$B$24)*DCF!M$6</f>
        <v>-339.9535426420203</v>
      </c>
      <c r="DI584" s="15">
        <f ca="1">SUM(CB584:CL584)+BE584*DCF!M$10*(1+Inputs!$B$30)*(1-Inputs!$B$33)*(1-Inputs!$B$30/Inputs!$B$31)/(Inputs!$B$29-Inputs!$B$30)*DCF!M$6</f>
        <v>193896.35278113856</v>
      </c>
      <c r="DJ584" s="15">
        <f ca="1">SUM(CM584:CW584)+BP584*DCF!M$28*(1+Inputs!$B$30)*(1-Inputs!$B$33)*(1-Inputs!$B$30/Inputs!$B$31)/(Inputs!$B$29-Inputs!$B$30)*DCF!M$6</f>
        <v>693149.49780514627</v>
      </c>
      <c r="DK584" s="15">
        <f ca="1">SUM(CX584:DH584)+CA584*DCF!M$46*(1+Inputs!$B$30)*(1-Inputs!$B$33)*(1-Inputs!$B$30/Inputs!$B$31)/(Inputs!$B$29-Inputs!$B$30)*DCF!M$6</f>
        <v>77554.345427111926</v>
      </c>
      <c r="DM584" s="15">
        <f ca="1">DI584+DJ584+DK584+Inputs!$B$34+Inputs!$B$36-Inputs!$B$35</f>
        <v>1041451.1960133968</v>
      </c>
    </row>
    <row r="585" spans="1:117" x14ac:dyDescent="0.75">
      <c r="A585" s="11">
        <v>572</v>
      </c>
      <c r="C585" s="23">
        <f t="shared" ca="1" si="327"/>
        <v>1.222153406055942</v>
      </c>
      <c r="D585" s="23">
        <f t="shared" ca="1" si="327"/>
        <v>-3.3055508101289791E-3</v>
      </c>
      <c r="E585" s="23">
        <f t="shared" ca="1" si="327"/>
        <v>0.60699678710820015</v>
      </c>
      <c r="F585" s="23">
        <f t="shared" ca="1" si="327"/>
        <v>0.50996876754837028</v>
      </c>
      <c r="G585" s="23">
        <f t="shared" ca="1" si="327"/>
        <v>-0.43809783452994566</v>
      </c>
      <c r="H585" s="23">
        <f t="shared" ca="1" si="327"/>
        <v>0.57889601933493351</v>
      </c>
      <c r="I585" s="23">
        <f t="shared" ca="1" si="327"/>
        <v>1.3639188614474842</v>
      </c>
      <c r="J585" s="23">
        <f t="shared" ca="1" si="327"/>
        <v>1.1276170828736911</v>
      </c>
      <c r="K585" s="23">
        <f t="shared" ca="1" si="327"/>
        <v>-0.4169612618256377</v>
      </c>
      <c r="L585" s="23">
        <f t="shared" ca="1" si="327"/>
        <v>-0.79397717004047053</v>
      </c>
      <c r="M585" s="23">
        <f t="shared" ca="1" si="327"/>
        <v>-0.52914587341740993</v>
      </c>
      <c r="N585" s="23">
        <f ca="1">SQRT(Inputs!$B$38)*C585+SQRT(1-Inputs!$B$38)*_xlfn.NORM.S.INV(RAND())</f>
        <v>0.73042690296621715</v>
      </c>
      <c r="O585" s="23">
        <f ca="1">SQRT(Inputs!$B$38)*D585+SQRT(1-Inputs!$B$38)*_xlfn.NORM.S.INV(RAND())</f>
        <v>-0.94548152395806995</v>
      </c>
      <c r="P585" s="23">
        <f ca="1">SQRT(Inputs!$B$38)*E585+SQRT(1-Inputs!$B$38)*_xlfn.NORM.S.INV(RAND())</f>
        <v>0.59145122721408017</v>
      </c>
      <c r="Q585" s="23">
        <f ca="1">SQRT(Inputs!$B$38)*F585+SQRT(1-Inputs!$B$38)*_xlfn.NORM.S.INV(RAND())</f>
        <v>0.20628533286278319</v>
      </c>
      <c r="R585" s="23">
        <f ca="1">SQRT(Inputs!$B$38)*G585+SQRT(1-Inputs!$B$38)*_xlfn.NORM.S.INV(RAND())</f>
        <v>-0.83824832787588544</v>
      </c>
      <c r="S585" s="23">
        <f ca="1">SQRT(Inputs!$B$38)*H585+SQRT(1-Inputs!$B$38)*_xlfn.NORM.S.INV(RAND())</f>
        <v>0.69231395967783638</v>
      </c>
      <c r="T585" s="23">
        <f ca="1">SQRT(Inputs!$B$38)*I585+SQRT(1-Inputs!$B$38)*_xlfn.NORM.S.INV(RAND())</f>
        <v>1.0924254890684257</v>
      </c>
      <c r="U585" s="23">
        <f ca="1">SQRT(Inputs!$B$38)*J585+SQRT(1-Inputs!$B$38)*_xlfn.NORM.S.INV(RAND())</f>
        <v>0.74999629145877167</v>
      </c>
      <c r="V585" s="23">
        <f ca="1">SQRT(Inputs!$B$38)*K585+SQRT(1-Inputs!$B$38)*_xlfn.NORM.S.INV(RAND())</f>
        <v>0.45498424643490615</v>
      </c>
      <c r="W585" s="23">
        <f ca="1">SQRT(Inputs!$B$38)*L585+SQRT(1-Inputs!$B$38)*_xlfn.NORM.S.INV(RAND())</f>
        <v>-6.2921482415191243E-2</v>
      </c>
      <c r="X585" s="23">
        <f ca="1">SQRT(Inputs!$B$38)*M585+SQRT(1-Inputs!$B$38)*_xlfn.NORM.S.INV(RAND())</f>
        <v>-0.75587802714951402</v>
      </c>
      <c r="Y585" s="23">
        <f ca="1">SQRT(Inputs!$B$38)*C585+SQRT(1-Inputs!$B$38)*_xlfn.NORM.S.INV(RAND())</f>
        <v>1.5880412411956057</v>
      </c>
      <c r="Z585" s="23">
        <f ca="1">SQRT(Inputs!$B$38)*D585+SQRT(1-Inputs!$B$38)*_xlfn.NORM.S.INV(RAND())</f>
        <v>-0.32220385135124546</v>
      </c>
      <c r="AA585" s="23">
        <f ca="1">SQRT(Inputs!$B$38)*E585+SQRT(1-Inputs!$B$38)*_xlfn.NORM.S.INV(RAND())</f>
        <v>0.81999784755480676</v>
      </c>
      <c r="AB585" s="23">
        <f ca="1">SQRT(Inputs!$B$38)*F585+SQRT(1-Inputs!$B$38)*_xlfn.NORM.S.INV(RAND())</f>
        <v>1.0270031542565912</v>
      </c>
      <c r="AC585" s="23">
        <f ca="1">SQRT(Inputs!$B$38)*G585+SQRT(1-Inputs!$B$38)*_xlfn.NORM.S.INV(RAND())</f>
        <v>-1.415932848810832</v>
      </c>
      <c r="AD585" s="23">
        <f ca="1">SQRT(Inputs!$B$38)*H585+SQRT(1-Inputs!$B$38)*_xlfn.NORM.S.INV(RAND())</f>
        <v>0.57066891168821643</v>
      </c>
      <c r="AE585" s="23">
        <f ca="1">SQRT(Inputs!$B$38)*I585+SQRT(1-Inputs!$B$38)*_xlfn.NORM.S.INV(RAND())</f>
        <v>0.94302531128870293</v>
      </c>
      <c r="AF585" s="23">
        <f ca="1">SQRT(Inputs!$B$38)*J585+SQRT(1-Inputs!$B$38)*_xlfn.NORM.S.INV(RAND())</f>
        <v>2.3245342551856929</v>
      </c>
      <c r="AG585" s="23">
        <f ca="1">SQRT(Inputs!$B$38)*K585+SQRT(1-Inputs!$B$38)*_xlfn.NORM.S.INV(RAND())</f>
        <v>-0.99646101014269295</v>
      </c>
      <c r="AH585" s="23">
        <f ca="1">SQRT(Inputs!$B$38)*L585+SQRT(1-Inputs!$B$38)*_xlfn.NORM.S.INV(RAND())</f>
        <v>-1.8391916179993446</v>
      </c>
      <c r="AI585" s="23">
        <f ca="1">SQRT(Inputs!$B$38)*M585+SQRT(1-Inputs!$B$38)*_xlfn.NORM.S.INV(RAND())</f>
        <v>-1.2379272188516224</v>
      </c>
      <c r="AJ585" s="23">
        <f ca="1">SQRT(Inputs!$B$38)*C585+SQRT(1-Inputs!$B$38)*_xlfn.NORM.S.INV(RAND())</f>
        <v>1.7614222467747136</v>
      </c>
      <c r="AK585" s="23">
        <f ca="1">SQRT(Inputs!$B$38)*D585+SQRT(1-Inputs!$B$38)*_xlfn.NORM.S.INV(RAND())</f>
        <v>1.3841501093655644</v>
      </c>
      <c r="AL585" s="23">
        <f ca="1">SQRT(Inputs!$B$38)*E585+SQRT(1-Inputs!$B$38)*_xlfn.NORM.S.INV(RAND())</f>
        <v>0.89201662791901937</v>
      </c>
      <c r="AM585" s="23">
        <f ca="1">SQRT(Inputs!$B$38)*F585+SQRT(1-Inputs!$B$38)*_xlfn.NORM.S.INV(RAND())</f>
        <v>-0.86490530875335869</v>
      </c>
      <c r="AN585" s="23">
        <f ca="1">SQRT(Inputs!$B$38)*G585+SQRT(1-Inputs!$B$38)*_xlfn.NORM.S.INV(RAND())</f>
        <v>1.2846530517833152</v>
      </c>
      <c r="AO585" s="23">
        <f ca="1">SQRT(Inputs!$B$38)*H585+SQRT(1-Inputs!$B$38)*_xlfn.NORM.S.INV(RAND())</f>
        <v>-0.23839443436355118</v>
      </c>
      <c r="AP585" s="23">
        <f ca="1">SQRT(Inputs!$B$38)*I585+SQRT(1-Inputs!$B$38)*_xlfn.NORM.S.INV(RAND())</f>
        <v>-5.8137009589236399E-2</v>
      </c>
      <c r="AQ585" s="23">
        <f ca="1">SQRT(Inputs!$B$38)*J585+SQRT(1-Inputs!$B$38)*_xlfn.NORM.S.INV(RAND())</f>
        <v>1.4094221581462887</v>
      </c>
      <c r="AR585" s="23">
        <f ca="1">SQRT(Inputs!$B$38)*K585+SQRT(1-Inputs!$B$38)*_xlfn.NORM.S.INV(RAND())</f>
        <v>3.050016115524895E-2</v>
      </c>
      <c r="AS585" s="23">
        <f ca="1">SQRT(Inputs!$B$38)*L585+SQRT(1-Inputs!$B$38)*_xlfn.NORM.S.INV(RAND())</f>
        <v>-0.2260116072476086</v>
      </c>
      <c r="AT585" s="23">
        <f ca="1">SQRT(Inputs!$B$38)*M585+SQRT(1-Inputs!$B$38)*_xlfn.NORM.S.INV(RAND())</f>
        <v>-0.11548877084340473</v>
      </c>
      <c r="AU585" s="15">
        <f ca="1">Inputs!$B$6*EXP($B$8-0.5*C$5^2+C$5*N585)</f>
        <v>5585.0511239583157</v>
      </c>
      <c r="AV585" s="15">
        <f t="shared" ca="1" si="292"/>
        <v>5915.9992872483235</v>
      </c>
      <c r="AW585" s="15">
        <f t="shared" ca="1" si="293"/>
        <v>7812.5520468079676</v>
      </c>
      <c r="AX585" s="15">
        <f t="shared" ca="1" si="294"/>
        <v>9787.3572268544376</v>
      </c>
      <c r="AY585" s="15">
        <f t="shared" ca="1" si="295"/>
        <v>10845.676812937125</v>
      </c>
      <c r="AZ585" s="15">
        <f t="shared" ca="1" si="296"/>
        <v>14315.354554578624</v>
      </c>
      <c r="BA585" s="15">
        <f t="shared" ca="1" si="297"/>
        <v>19640.247159619925</v>
      </c>
      <c r="BB585" s="15">
        <f t="shared" ca="1" si="298"/>
        <v>25922.099269567421</v>
      </c>
      <c r="BC585" s="15">
        <f t="shared" ca="1" si="299"/>
        <v>33173.405461909366</v>
      </c>
      <c r="BD585" s="15">
        <f t="shared" ca="1" si="300"/>
        <v>40402.072088114663</v>
      </c>
      <c r="BE585" s="15">
        <f t="shared" ca="1" si="301"/>
        <v>46213.859330702617</v>
      </c>
      <c r="BF585" s="15">
        <f ca="1">Inputs!$B$13*EXP($B$9-0.5*C$6^2+C$6*Y585)</f>
        <v>18948.778312662704</v>
      </c>
      <c r="BG585" s="15">
        <f t="shared" ca="1" si="302"/>
        <v>21789.216117592863</v>
      </c>
      <c r="BH585" s="15">
        <f t="shared" ca="1" si="303"/>
        <v>30500.900740590856</v>
      </c>
      <c r="BI585" s="15">
        <f t="shared" ca="1" si="304"/>
        <v>43731.955058695661</v>
      </c>
      <c r="BJ585" s="15">
        <f t="shared" ca="1" si="305"/>
        <v>43714.610438836811</v>
      </c>
      <c r="BK585" s="15">
        <f t="shared" ca="1" si="306"/>
        <v>57985.924790407633</v>
      </c>
      <c r="BL585" s="15">
        <f t="shared" ca="1" si="307"/>
        <v>80487.683550331931</v>
      </c>
      <c r="BM585" s="15">
        <f t="shared" ca="1" si="308"/>
        <v>132059.40631035581</v>
      </c>
      <c r="BN585" s="15">
        <f t="shared" ca="1" si="309"/>
        <v>144135.30186890432</v>
      </c>
      <c r="BO585" s="15">
        <f t="shared" ca="1" si="310"/>
        <v>143208.43643479538</v>
      </c>
      <c r="BP585" s="15">
        <f t="shared" ca="1" si="311"/>
        <v>153196.76364514674</v>
      </c>
      <c r="BQ585" s="15">
        <f ca="1">Inputs!$B$20*EXP($B$10-0.5*C$7^2+C$7*AJ585)</f>
        <v>8011.831481809927</v>
      </c>
      <c r="BR585" s="15">
        <f t="shared" ca="1" si="312"/>
        <v>16872.402695162662</v>
      </c>
      <c r="BS585" s="15">
        <f t="shared" ca="1" si="313"/>
        <v>29851.538391005957</v>
      </c>
      <c r="BT585" s="15">
        <f t="shared" ca="1" si="314"/>
        <v>32803.813570294878</v>
      </c>
      <c r="BU585" s="15">
        <f t="shared" ca="1" si="315"/>
        <v>62036.780264380766</v>
      </c>
      <c r="BV585" s="15">
        <f t="shared" ca="1" si="316"/>
        <v>81797.59559914608</v>
      </c>
      <c r="BW585" s="15">
        <f t="shared" ca="1" si="317"/>
        <v>112748.03444287395</v>
      </c>
      <c r="BX585" s="15">
        <f t="shared" ca="1" si="318"/>
        <v>209185.90154532669</v>
      </c>
      <c r="BY585" s="15">
        <f t="shared" ca="1" si="319"/>
        <v>294820.36784030957</v>
      </c>
      <c r="BZ585" s="15">
        <f t="shared" ca="1" si="320"/>
        <v>396838.85224357789</v>
      </c>
      <c r="CA585" s="15">
        <f t="shared" ca="1" si="321"/>
        <v>546114.74199776258</v>
      </c>
      <c r="CB585" s="15">
        <f ca="1">(AU585*DCF!C$10-DCF!C$5*MAX(AU585*DCF!C$10,0)-MAX(AU585-Inputs!$B$6,0)/Inputs!$B$10)*DCF!C$6</f>
        <v>1038.6335451323891</v>
      </c>
      <c r="CC585" s="15">
        <f ca="1">(AV585*DCF!D$10-DCF!D$5*MAX(AV585*DCF!D$10,0)-MAX(AV585-AU585,0)/Inputs!$B$10)*DCF!D$6</f>
        <v>1361.291698597686</v>
      </c>
      <c r="CD585" s="15">
        <f ca="1">(AW585*DCF!E$10-DCF!E$5*MAX(AW585*DCF!E$10,0)-MAX(AW585-AV585,0)/Inputs!$B$10)*DCF!E$6</f>
        <v>1376.611681362476</v>
      </c>
      <c r="CE585" s="15">
        <f ca="1">(AX585*DCF!F$10-DCF!F$5*MAX(AX585*DCF!F$10,0)-MAX(AX585-AW585,0)/Inputs!$B$10)*DCF!F$6</f>
        <v>1725.6564878701713</v>
      </c>
      <c r="CF585" s="15">
        <f ca="1">(AY585*DCF!G$10-DCF!G$5*MAX(AY585*DCF!G$10,0)-MAX(AY585-AX585,0)/Inputs!$B$10)*DCF!G$6</f>
        <v>2031.2142935627489</v>
      </c>
      <c r="CG585" s="15">
        <f ca="1">(AZ585*DCF!H$10-DCF!H$5*MAX(AZ585*DCF!H$10,0)-MAX(AZ585-AY585,0)/Inputs!$B$10)*DCF!H$6</f>
        <v>2163.2328696899581</v>
      </c>
      <c r="CH585" s="15">
        <f ca="1">(BA585*DCF!I$10-DCF!I$5*MAX(BA585*DCF!I$10,0)-MAX(BA585-AZ585,0)/Inputs!$B$10)*DCF!I$6</f>
        <v>2714.0877230645528</v>
      </c>
      <c r="CI585" s="15">
        <f ca="1">(BB585*DCF!J$10-DCF!J$5*MAX(BB585*DCF!J$10,0)-MAX(BB585-BA585,0)/Inputs!$B$10)*DCF!J$6</f>
        <v>3496.381211687079</v>
      </c>
      <c r="CJ585" s="15">
        <f ca="1">(BC585*DCF!K$10-DCF!K$5*MAX(BC585*DCF!K$10,0)-MAX(BC585-BB585,0)/Inputs!$B$10)*DCF!K$6</f>
        <v>4325.3130296446097</v>
      </c>
      <c r="CK585" s="15">
        <f ca="1">(BD585*DCF!L$10-DCF!L$5*MAX(BD585*DCF!L$10,0)-MAX(BD585-BC585,0)/Inputs!$B$10)*DCF!L$6</f>
        <v>5158.6171182858689</v>
      </c>
      <c r="CL585" s="15">
        <f ca="1">(BE585*DCF!M$10-DCF!M$5*MAX(BE585*DCF!M$10,0)-MAX(BE585-BD585,0)/Inputs!$B$10)*DCF!M$6</f>
        <v>5827.0931992353335</v>
      </c>
      <c r="CM585" s="15">
        <f ca="1">(BF585*DCF!C$28-DCF!C$5*MAX(BF585*DCF!C$28,0)-MAX(BF585-Inputs!$B$13,0)/Inputs!$B$17)*DCF!C$6</f>
        <v>4036.6737471848892</v>
      </c>
      <c r="CN585" s="15">
        <f ca="1">(BG585*DCF!D$28-DCF!D$5*MAX(BG585*DCF!D$28,0)-MAX(BG585-BF585,0)/Inputs!$B$17)*DCF!D$6</f>
        <v>5811.4310721852817</v>
      </c>
      <c r="CO585" s="15">
        <f ca="1">(BH585*DCF!E$28-DCF!E$5*MAX(BH585*DCF!E$28,0)-MAX(BH585-BG585,0)/Inputs!$B$17)*DCF!E$6</f>
        <v>6921.4450775485593</v>
      </c>
      <c r="CP585" s="15">
        <f ca="1">(BI585*DCF!F$28-DCF!F$5*MAX(BI585*DCF!F$28,0)-MAX(BI585-BH585,0)/Inputs!$B$17)*DCF!F$6</f>
        <v>9463.1512896440217</v>
      </c>
      <c r="CQ585" s="15">
        <f ca="1">(BJ585*DCF!G$28-DCF!G$5*MAX(BJ585*DCF!G$28,0)-MAX(BJ585-BI585,0)/Inputs!$B$17)*DCF!G$6</f>
        <v>11342.087340149905</v>
      </c>
      <c r="CR585" s="15">
        <f ca="1">(BK585*DCF!H$28-DCF!H$5*MAX(BK585*DCF!H$28,0)-MAX(BK585-BJ585,0)/Inputs!$B$17)*DCF!H$6</f>
        <v>12123.197197136225</v>
      </c>
      <c r="CS585" s="15">
        <f ca="1">(BL585*DCF!I$28-DCF!I$5*MAX(BL585*DCF!I$28,0)-MAX(BL585-BK585,0)/Inputs!$B$17)*DCF!I$6</f>
        <v>15697.231012245287</v>
      </c>
      <c r="CT585" s="15">
        <f ca="1">(BM585*DCF!J$28-DCF!J$5*MAX(BM585*DCF!J$28,0)-MAX(BM585-BL585,0)/Inputs!$B$17)*DCF!J$6</f>
        <v>22622.22154987527</v>
      </c>
      <c r="CU585" s="15">
        <f ca="1">(BN585*DCF!K$28-DCF!K$5*MAX(BN585*DCF!K$28,0)-MAX(BN585-BM585,0)/Inputs!$B$17)*DCF!K$6</f>
        <v>28959.822682067424</v>
      </c>
      <c r="CV585" s="15">
        <f ca="1">(BO585*DCF!L$28-DCF!L$5*MAX(BO585*DCF!L$28,0)-MAX(BO585-BN585,0)/Inputs!$B$17)*DCF!L$6</f>
        <v>28573.088995712511</v>
      </c>
      <c r="CW585" s="15">
        <f ca="1">(BP585*DCF!M$28-DCF!M$5*MAX(BP585*DCF!M$28,0)-MAX(BP585-BO585,0)/Inputs!$B$17)*DCF!M$6</f>
        <v>27779.998880778716</v>
      </c>
      <c r="CX585" s="15">
        <f ca="1">(BQ585*DCF!C$46-DCF!C$5*MAX(BQ585*DCF!C$46,0)-MAX(BQ585-Inputs!$B$20,0)/Inputs!$B$24)*DCF!C$6</f>
        <v>-4072.400564764383</v>
      </c>
      <c r="CY585" s="15">
        <f ca="1">(BR585*DCF!D$46-DCF!D$5*MAX(BR585*DCF!D$46,0)-MAX(BR585-BQ585,0)/Inputs!$B$24)*DCF!D$6</f>
        <v>-6660.457857865923</v>
      </c>
      <c r="CZ585" s="15">
        <f ca="1">(BS585*DCF!E$46-DCF!E$5*MAX(BS585*DCF!E$46,0)-MAX(BS585-BR585,0)/Inputs!$B$24)*DCF!E$6</f>
        <v>-8646.0143715115501</v>
      </c>
      <c r="DA585" s="15">
        <f ca="1">(BT585*DCF!F$46-DCF!F$5*MAX(BT585*DCF!F$46,0)-MAX(BT585-BS585,0)/Inputs!$B$24)*DCF!F$6</f>
        <v>-3463.9978270363267</v>
      </c>
      <c r="DB585" s="15">
        <f ca="1">(BU585*DCF!G$46-DCF!G$5*MAX(BU585*DCF!G$46,0)-MAX(BU585-BT585,0)/Inputs!$B$24)*DCF!G$6</f>
        <v>-11920.187141373979</v>
      </c>
      <c r="DC585" s="15">
        <f ca="1">(BV585*DCF!H$46-DCF!H$5*MAX(BV585*DCF!H$46,0)-MAX(BV585-BU585,0)/Inputs!$B$24)*DCF!H$6</f>
        <v>-6140.5522887539601</v>
      </c>
      <c r="DD585" s="15">
        <f ca="1">(BW585*DCF!I$46-DCF!I$5*MAX(BW585*DCF!I$46,0)-MAX(BW585-BV585,0)/Inputs!$B$24)*DCF!I$6</f>
        <v>-6280.7141040096149</v>
      </c>
      <c r="DE585" s="15">
        <f ca="1">(BX585*DCF!J$46-DCF!J$5*MAX(BX585*DCF!J$46,0)-MAX(BX585-BW585,0)/Inputs!$B$24)*DCF!J$6</f>
        <v>-16798.976852331372</v>
      </c>
      <c r="DF585" s="15">
        <f ca="1">(BY585*DCF!K$46-DCF!K$5*MAX(BY585*DCF!K$46,0)-MAX(BY585-BX585,0)/Inputs!$B$24)*DCF!K$6</f>
        <v>-4137.0407498247905</v>
      </c>
      <c r="DG585" s="15">
        <f ca="1">(BZ585*DCF!L$46-DCF!L$5*MAX(BZ585*DCF!L$46,0)-MAX(BZ585-BY585,0)/Inputs!$B$24)*DCF!L$6</f>
        <v>4344.5141309901783</v>
      </c>
      <c r="DH585" s="15">
        <f ca="1">(CA585*DCF!M$46-DCF!M$5*MAX(CA585*DCF!M$46,0)-MAX(CA585-BZ585,0)/Inputs!$B$24)*DCF!M$6</f>
        <v>11606.201930213383</v>
      </c>
      <c r="DI585" s="15">
        <f ca="1">SUM(CB585:CL585)+BE585*DCF!M$10*(1+Inputs!$B$30)*(1-Inputs!$B$33)*(1-Inputs!$B$30/Inputs!$B$31)/(Inputs!$B$29-Inputs!$B$30)*DCF!M$6</f>
        <v>159831.91449050233</v>
      </c>
      <c r="DJ585" s="15">
        <f ca="1">SUM(CM585:CW585)+BP585*DCF!M$28*(1+Inputs!$B$30)*(1-Inputs!$B$33)*(1-Inputs!$B$30/Inputs!$B$31)/(Inputs!$B$29-Inputs!$B$30)*DCF!M$6</f>
        <v>741795.17423375475</v>
      </c>
      <c r="DK585" s="15">
        <f ca="1">SUM(CX585:DH585)+CA585*DCF!M$46*(1+Inputs!$B$30)*(1-Inputs!$B$33)*(1-Inputs!$B$30/Inputs!$B$31)/(Inputs!$B$29-Inputs!$B$30)*DCF!M$6</f>
        <v>792188.4568590757</v>
      </c>
      <c r="DM585" s="15">
        <f ca="1">DI585+DJ585+DK585+Inputs!$B$34+Inputs!$B$36-Inputs!$B$35</f>
        <v>1770666.5455833329</v>
      </c>
    </row>
    <row r="586" spans="1:117" x14ac:dyDescent="0.75">
      <c r="A586" s="11">
        <v>573</v>
      </c>
      <c r="C586" s="23">
        <f t="shared" ca="1" si="327"/>
        <v>1.1413689433366505</v>
      </c>
      <c r="D586" s="23">
        <f t="shared" ca="1" si="327"/>
        <v>-0.1972483006293205</v>
      </c>
      <c r="E586" s="23">
        <f t="shared" ca="1" si="327"/>
        <v>-0.53129241770427482</v>
      </c>
      <c r="F586" s="23">
        <f t="shared" ca="1" si="327"/>
        <v>-1.116410155254699</v>
      </c>
      <c r="G586" s="23">
        <f t="shared" ca="1" si="327"/>
        <v>0.28806219945353884</v>
      </c>
      <c r="H586" s="23">
        <f t="shared" ca="1" si="327"/>
        <v>-0.92624628551431765</v>
      </c>
      <c r="I586" s="23">
        <f t="shared" ca="1" si="327"/>
        <v>-1.4447489053088884</v>
      </c>
      <c r="J586" s="23">
        <f t="shared" ca="1" si="327"/>
        <v>-1.072507863565304</v>
      </c>
      <c r="K586" s="23">
        <f t="shared" ca="1" si="327"/>
        <v>0.46395201119131846</v>
      </c>
      <c r="L586" s="23">
        <f t="shared" ca="1" si="327"/>
        <v>-1.0863580934641248</v>
      </c>
      <c r="M586" s="23">
        <f t="shared" ca="1" si="327"/>
        <v>0.1197180055563129</v>
      </c>
      <c r="N586" s="23">
        <f ca="1">SQRT(Inputs!$B$38)*C586+SQRT(1-Inputs!$B$38)*_xlfn.NORM.S.INV(RAND())</f>
        <v>1.6190944480247433</v>
      </c>
      <c r="O586" s="23">
        <f ca="1">SQRT(Inputs!$B$38)*D586+SQRT(1-Inputs!$B$38)*_xlfn.NORM.S.INV(RAND())</f>
        <v>-1.5908001856087475</v>
      </c>
      <c r="P586" s="23">
        <f ca="1">SQRT(Inputs!$B$38)*E586+SQRT(1-Inputs!$B$38)*_xlfn.NORM.S.INV(RAND())</f>
        <v>0.45874702113516741</v>
      </c>
      <c r="Q586" s="23">
        <f ca="1">SQRT(Inputs!$B$38)*F586+SQRT(1-Inputs!$B$38)*_xlfn.NORM.S.INV(RAND())</f>
        <v>4.7010505222597421E-2</v>
      </c>
      <c r="R586" s="23">
        <f ca="1">SQRT(Inputs!$B$38)*G586+SQRT(1-Inputs!$B$38)*_xlfn.NORM.S.INV(RAND())</f>
        <v>0.20007824144839745</v>
      </c>
      <c r="S586" s="23">
        <f ca="1">SQRT(Inputs!$B$38)*H586+SQRT(1-Inputs!$B$38)*_xlfn.NORM.S.INV(RAND())</f>
        <v>-0.56066244564457746</v>
      </c>
      <c r="T586" s="23">
        <f ca="1">SQRT(Inputs!$B$38)*I586+SQRT(1-Inputs!$B$38)*_xlfn.NORM.S.INV(RAND())</f>
        <v>-0.40296207610736295</v>
      </c>
      <c r="U586" s="23">
        <f ca="1">SQRT(Inputs!$B$38)*J586+SQRT(1-Inputs!$B$38)*_xlfn.NORM.S.INV(RAND())</f>
        <v>-0.35806859439278804</v>
      </c>
      <c r="V586" s="23">
        <f ca="1">SQRT(Inputs!$B$38)*K586+SQRT(1-Inputs!$B$38)*_xlfn.NORM.S.INV(RAND())</f>
        <v>-0.83727613235970055</v>
      </c>
      <c r="W586" s="23">
        <f ca="1">SQRT(Inputs!$B$38)*L586+SQRT(1-Inputs!$B$38)*_xlfn.NORM.S.INV(RAND())</f>
        <v>0.17810190136040982</v>
      </c>
      <c r="X586" s="23">
        <f ca="1">SQRT(Inputs!$B$38)*M586+SQRT(1-Inputs!$B$38)*_xlfn.NORM.S.INV(RAND())</f>
        <v>-0.22807596381202072</v>
      </c>
      <c r="Y586" s="23">
        <f ca="1">SQRT(Inputs!$B$38)*C586+SQRT(1-Inputs!$B$38)*_xlfn.NORM.S.INV(RAND())</f>
        <v>0.50183504485650821</v>
      </c>
      <c r="Z586" s="23">
        <f ca="1">SQRT(Inputs!$B$38)*D586+SQRT(1-Inputs!$B$38)*_xlfn.NORM.S.INV(RAND())</f>
        <v>1.0632694476124094</v>
      </c>
      <c r="AA586" s="23">
        <f ca="1">SQRT(Inputs!$B$38)*E586+SQRT(1-Inputs!$B$38)*_xlfn.NORM.S.INV(RAND())</f>
        <v>0.13080123745527916</v>
      </c>
      <c r="AB586" s="23">
        <f ca="1">SQRT(Inputs!$B$38)*F586+SQRT(1-Inputs!$B$38)*_xlfn.NORM.S.INV(RAND())</f>
        <v>0.41762145908037396</v>
      </c>
      <c r="AC586" s="23">
        <f ca="1">SQRT(Inputs!$B$38)*G586+SQRT(1-Inputs!$B$38)*_xlfn.NORM.S.INV(RAND())</f>
        <v>-0.82480294754512373</v>
      </c>
      <c r="AD586" s="23">
        <f ca="1">SQRT(Inputs!$B$38)*H586+SQRT(1-Inputs!$B$38)*_xlfn.NORM.S.INV(RAND())</f>
        <v>1.5976111309251029E-2</v>
      </c>
      <c r="AE586" s="23">
        <f ca="1">SQRT(Inputs!$B$38)*I586+SQRT(1-Inputs!$B$38)*_xlfn.NORM.S.INV(RAND())</f>
        <v>-0.67794229511690318</v>
      </c>
      <c r="AF586" s="23">
        <f ca="1">SQRT(Inputs!$B$38)*J586+SQRT(1-Inputs!$B$38)*_xlfn.NORM.S.INV(RAND())</f>
        <v>-1.5607398579332257</v>
      </c>
      <c r="AG586" s="23">
        <f ca="1">SQRT(Inputs!$B$38)*K586+SQRT(1-Inputs!$B$38)*_xlfn.NORM.S.INV(RAND())</f>
        <v>-0.38291462916150176</v>
      </c>
      <c r="AH586" s="23">
        <f ca="1">SQRT(Inputs!$B$38)*L586+SQRT(1-Inputs!$B$38)*_xlfn.NORM.S.INV(RAND())</f>
        <v>-0.55978548993148158</v>
      </c>
      <c r="AI586" s="23">
        <f ca="1">SQRT(Inputs!$B$38)*M586+SQRT(1-Inputs!$B$38)*_xlfn.NORM.S.INV(RAND())</f>
        <v>-0.29848909750384839</v>
      </c>
      <c r="AJ586" s="23">
        <f ca="1">SQRT(Inputs!$B$38)*C586+SQRT(1-Inputs!$B$38)*_xlfn.NORM.S.INV(RAND())</f>
        <v>-0.65352996544199604</v>
      </c>
      <c r="AK586" s="23">
        <f ca="1">SQRT(Inputs!$B$38)*D586+SQRT(1-Inputs!$B$38)*_xlfn.NORM.S.INV(RAND())</f>
        <v>1.1385258996086989</v>
      </c>
      <c r="AL586" s="23">
        <f ca="1">SQRT(Inputs!$B$38)*E586+SQRT(1-Inputs!$B$38)*_xlfn.NORM.S.INV(RAND())</f>
        <v>6.7937179634335931E-2</v>
      </c>
      <c r="AM586" s="23">
        <f ca="1">SQRT(Inputs!$B$38)*F586+SQRT(1-Inputs!$B$38)*_xlfn.NORM.S.INV(RAND())</f>
        <v>0.34832254356274217</v>
      </c>
      <c r="AN586" s="23">
        <f ca="1">SQRT(Inputs!$B$38)*G586+SQRT(1-Inputs!$B$38)*_xlfn.NORM.S.INV(RAND())</f>
        <v>0.25956934677021648</v>
      </c>
      <c r="AO586" s="23">
        <f ca="1">SQRT(Inputs!$B$38)*H586+SQRT(1-Inputs!$B$38)*_xlfn.NORM.S.INV(RAND())</f>
        <v>-0.64945667192996204</v>
      </c>
      <c r="AP586" s="23">
        <f ca="1">SQRT(Inputs!$B$38)*I586+SQRT(1-Inputs!$B$38)*_xlfn.NORM.S.INV(RAND())</f>
        <v>-1.178973369803554</v>
      </c>
      <c r="AQ586" s="23">
        <f ca="1">SQRT(Inputs!$B$38)*J586+SQRT(1-Inputs!$B$38)*_xlfn.NORM.S.INV(RAND())</f>
        <v>-1.4537014933863368</v>
      </c>
      <c r="AR586" s="23">
        <f ca="1">SQRT(Inputs!$B$38)*K586+SQRT(1-Inputs!$B$38)*_xlfn.NORM.S.INV(RAND())</f>
        <v>-0.31468808295552142</v>
      </c>
      <c r="AS586" s="23">
        <f ca="1">SQRT(Inputs!$B$38)*L586+SQRT(1-Inputs!$B$38)*_xlfn.NORM.S.INV(RAND())</f>
        <v>-0.83248434761367451</v>
      </c>
      <c r="AT586" s="23">
        <f ca="1">SQRT(Inputs!$B$38)*M586+SQRT(1-Inputs!$B$38)*_xlfn.NORM.S.INV(RAND())</f>
        <v>0.48338010260514602</v>
      </c>
      <c r="AU586" s="15">
        <f ca="1">Inputs!$B$6*EXP($B$8-0.5*C$5^2+C$5*N586)</f>
        <v>6449.1280441879289</v>
      </c>
      <c r="AV586" s="15">
        <f t="shared" ca="1" si="292"/>
        <v>6212.9093238068081</v>
      </c>
      <c r="AW586" s="15">
        <f t="shared" ca="1" si="293"/>
        <v>8059.094709697697</v>
      </c>
      <c r="AX586" s="15">
        <f t="shared" ca="1" si="294"/>
        <v>9897.3036618522674</v>
      </c>
      <c r="AY586" s="15">
        <f t="shared" ca="1" si="295"/>
        <v>12381.475746816999</v>
      </c>
      <c r="AZ586" s="15">
        <f t="shared" ca="1" si="296"/>
        <v>14236.236550395814</v>
      </c>
      <c r="BA586" s="15">
        <f t="shared" ca="1" si="297"/>
        <v>16702.058183662466</v>
      </c>
      <c r="BB586" s="15">
        <f t="shared" ca="1" si="298"/>
        <v>19727.82927554124</v>
      </c>
      <c r="BC586" s="15">
        <f t="shared" ca="1" si="299"/>
        <v>22285.610426756732</v>
      </c>
      <c r="BD586" s="15">
        <f t="shared" ca="1" si="300"/>
        <v>27760.593738542353</v>
      </c>
      <c r="BE586" s="15">
        <f t="shared" ca="1" si="301"/>
        <v>33317.692692132114</v>
      </c>
      <c r="BF586" s="15">
        <f ca="1">Inputs!$B$13*EXP($B$9-0.5*C$6^2+C$6*Y586)</f>
        <v>15277.812168123708</v>
      </c>
      <c r="BG586" s="15">
        <f t="shared" ca="1" si="302"/>
        <v>22557.551708270435</v>
      </c>
      <c r="BH586" s="15">
        <f t="shared" ca="1" si="303"/>
        <v>28165.634037053147</v>
      </c>
      <c r="BI586" s="15">
        <f t="shared" ca="1" si="304"/>
        <v>36768.067182350853</v>
      </c>
      <c r="BJ586" s="15">
        <f t="shared" ca="1" si="305"/>
        <v>40022.499072904175</v>
      </c>
      <c r="BK586" s="15">
        <f t="shared" ca="1" si="306"/>
        <v>49226.986800401799</v>
      </c>
      <c r="BL586" s="15">
        <f t="shared" ca="1" si="307"/>
        <v>55383.51631905992</v>
      </c>
      <c r="BM586" s="15">
        <f t="shared" ca="1" si="308"/>
        <v>56079.565611263853</v>
      </c>
      <c r="BN586" s="15">
        <f t="shared" ca="1" si="309"/>
        <v>65877.499200452861</v>
      </c>
      <c r="BO586" s="15">
        <f t="shared" ca="1" si="310"/>
        <v>75949.156581312855</v>
      </c>
      <c r="BP586" s="15">
        <f t="shared" ca="1" si="311"/>
        <v>90370.783800689445</v>
      </c>
      <c r="BQ586" s="15">
        <f ca="1">Inputs!$B$20*EXP($B$10-0.5*C$7^2+C$7*AJ586)</f>
        <v>3402.0481308614208</v>
      </c>
      <c r="BR586" s="15">
        <f t="shared" ca="1" si="312"/>
        <v>6626.8675634646479</v>
      </c>
      <c r="BS586" s="15">
        <f t="shared" ca="1" si="313"/>
        <v>9253.5871750004499</v>
      </c>
      <c r="BT586" s="15">
        <f t="shared" ca="1" si="314"/>
        <v>13979.450928717075</v>
      </c>
      <c r="BU586" s="15">
        <f t="shared" ca="1" si="315"/>
        <v>20629.69954235512</v>
      </c>
      <c r="BV586" s="15">
        <f t="shared" ca="1" si="316"/>
        <v>24794.960970582182</v>
      </c>
      <c r="BW586" s="15">
        <f t="shared" ca="1" si="317"/>
        <v>26959.182874512255</v>
      </c>
      <c r="BX586" s="15">
        <f t="shared" ca="1" si="318"/>
        <v>28174.281194465028</v>
      </c>
      <c r="BY586" s="15">
        <f t="shared" ca="1" si="319"/>
        <v>37170.27613181487</v>
      </c>
      <c r="BZ586" s="15">
        <f t="shared" ca="1" si="320"/>
        <v>44754.108400293975</v>
      </c>
      <c r="CA586" s="15">
        <f t="shared" ca="1" si="321"/>
        <v>68504.644049648472</v>
      </c>
      <c r="CB586" s="15">
        <f ca="1">(AU586*DCF!C$10-DCF!C$5*MAX(AU586*DCF!C$10,0)-MAX(AU586-Inputs!$B$6,0)/Inputs!$B$10)*DCF!C$6</f>
        <v>1032.472522677371</v>
      </c>
      <c r="CC586" s="15">
        <f ca="1">(AV586*DCF!D$10-DCF!D$5*MAX(AV586*DCF!D$10,0)-MAX(AV586-AU586,0)/Inputs!$B$10)*DCF!D$6</f>
        <v>1514.3545565988743</v>
      </c>
      <c r="CD586" s="15">
        <f ca="1">(AW586*DCF!E$10-DCF!E$5*MAX(AW586*DCF!E$10,0)-MAX(AW586-AV586,0)/Inputs!$B$10)*DCF!E$6</f>
        <v>1444.8792759424632</v>
      </c>
      <c r="CE586" s="15">
        <f ca="1">(AX586*DCF!F$10-DCF!F$5*MAX(AX586*DCF!F$10,0)-MAX(AX586-AW586,0)/Inputs!$B$10)*DCF!F$6</f>
        <v>1778.0799078170385</v>
      </c>
      <c r="CF586" s="15">
        <f ca="1">(AY586*DCF!G$10-DCF!G$5*MAX(AY586*DCF!G$10,0)-MAX(AY586-AX586,0)/Inputs!$B$10)*DCF!G$6</f>
        <v>2073.5765822172425</v>
      </c>
      <c r="CG586" s="15">
        <f ca="1">(AZ586*DCF!H$10-DCF!H$5*MAX(AZ586*DCF!H$10,0)-MAX(AZ586-AY586,0)/Inputs!$B$10)*DCF!H$6</f>
        <v>2434.6295059952258</v>
      </c>
      <c r="CH586" s="15">
        <f ca="1">(BA586*DCF!I$10-DCF!I$5*MAX(BA586*DCF!I$10,0)-MAX(BA586-AZ586,0)/Inputs!$B$10)*DCF!I$6</f>
        <v>2646.3755947782347</v>
      </c>
      <c r="CI586" s="15">
        <f ca="1">(BB586*DCF!J$10-DCF!J$5*MAX(BB586*DCF!J$10,0)-MAX(BB586-BA586,0)/Inputs!$B$10)*DCF!J$6</f>
        <v>2926.835530376708</v>
      </c>
      <c r="CJ586" s="15">
        <f ca="1">(BC586*DCF!K$10-DCF!K$5*MAX(BC586*DCF!K$10,0)-MAX(BC586-BB586,0)/Inputs!$B$10)*DCF!K$6</f>
        <v>3229.5749451591937</v>
      </c>
      <c r="CK586" s="15">
        <f ca="1">(BD586*DCF!L$10-DCF!L$5*MAX(BD586*DCF!L$10,0)-MAX(BD586-BC586,0)/Inputs!$B$10)*DCF!L$6</f>
        <v>3478.8214403936154</v>
      </c>
      <c r="CL586" s="15">
        <f ca="1">(BE586*DCF!M$10-DCF!M$5*MAX(BE586*DCF!M$10,0)-MAX(BE586-BD586,0)/Inputs!$B$10)*DCF!M$6</f>
        <v>4037.7025243551352</v>
      </c>
      <c r="CM586" s="15">
        <f ca="1">(BF586*DCF!C$28-DCF!C$5*MAX(BF586*DCF!C$28,0)-MAX(BF586-Inputs!$B$13,0)/Inputs!$B$17)*DCF!C$6</f>
        <v>3764.1171403431981</v>
      </c>
      <c r="CN586" s="15">
        <f ca="1">(BG586*DCF!D$28-DCF!D$5*MAX(BG586*DCF!D$28,0)-MAX(BG586-BF586,0)/Inputs!$B$17)*DCF!D$6</f>
        <v>5090.6170239527682</v>
      </c>
      <c r="CO586" s="15">
        <f ca="1">(BH586*DCF!E$28-DCF!E$5*MAX(BH586*DCF!E$28,0)-MAX(BH586-BG586,0)/Inputs!$B$17)*DCF!E$6</f>
        <v>6871.7332560921586</v>
      </c>
      <c r="CP586" s="15">
        <f ca="1">(BI586*DCF!F$28-DCF!F$5*MAX(BI586*DCF!F$28,0)-MAX(BI586-BH586,0)/Inputs!$B$17)*DCF!F$6</f>
        <v>8415.3528114773671</v>
      </c>
      <c r="CQ586" s="15">
        <f ca="1">(BJ586*DCF!G$28-DCF!G$5*MAX(BJ586*DCF!G$28,0)-MAX(BJ586-BI586,0)/Inputs!$B$17)*DCF!G$6</f>
        <v>9836.7777401608873</v>
      </c>
      <c r="CR586" s="15">
        <f ca="1">(BK586*DCF!H$28-DCF!H$5*MAX(BK586*DCF!H$28,0)-MAX(BK586-BJ586,0)/Inputs!$B$17)*DCF!H$6</f>
        <v>10744.257861460215</v>
      </c>
      <c r="CS586" s="15">
        <f ca="1">(BL586*DCF!I$28-DCF!I$5*MAX(BL586*DCF!I$28,0)-MAX(BL586-BK586,0)/Inputs!$B$17)*DCF!I$6</f>
        <v>12139.951339535704</v>
      </c>
      <c r="CT586" s="15">
        <f ca="1">(BM586*DCF!J$28-DCF!J$5*MAX(BM586*DCF!J$28,0)-MAX(BM586-BL586,0)/Inputs!$B$17)*DCF!J$6</f>
        <v>12418.108205948101</v>
      </c>
      <c r="CU586" s="15">
        <f ca="1">(BN586*DCF!K$28-DCF!K$5*MAX(BN586*DCF!K$28,0)-MAX(BN586-BM586,0)/Inputs!$B$17)*DCF!K$6</f>
        <v>12712.106906201685</v>
      </c>
      <c r="CV586" s="15">
        <f ca="1">(BO586*DCF!L$28-DCF!L$5*MAX(BO586*DCF!L$28,0)-MAX(BO586-BN586,0)/Inputs!$B$17)*DCF!L$6</f>
        <v>14013.826074177548</v>
      </c>
      <c r="CW586" s="15">
        <f ca="1">(BP586*DCF!M$28-DCF!M$5*MAX(BP586*DCF!M$28,0)-MAX(BP586-BO586,0)/Inputs!$B$17)*DCF!M$6</f>
        <v>15495.849990303179</v>
      </c>
      <c r="CX586" s="15">
        <f ca="1">(BQ586*DCF!C$46-DCF!C$5*MAX(BQ586*DCF!C$46,0)-MAX(BQ586-Inputs!$B$20,0)/Inputs!$B$24)*DCF!C$6</f>
        <v>-878.55528697096122</v>
      </c>
      <c r="CY586" s="15">
        <f ca="1">(BR586*DCF!D$46-DCF!D$5*MAX(BR586*DCF!D$46,0)-MAX(BR586-BQ586,0)/Inputs!$B$24)*DCF!D$6</f>
        <v>-2507.0554359942553</v>
      </c>
      <c r="CZ586" s="15">
        <f ca="1">(BS586*DCF!E$46-DCF!E$5*MAX(BS586*DCF!E$46,0)-MAX(BS586-BR586,0)/Inputs!$B$24)*DCF!E$6</f>
        <v>-2129.6333535681356</v>
      </c>
      <c r="DA586" s="15">
        <f ca="1">(BT586*DCF!F$46-DCF!F$5*MAX(BT586*DCF!F$46,0)-MAX(BT586-BS586,0)/Inputs!$B$24)*DCF!F$6</f>
        <v>-2738.9083901380241</v>
      </c>
      <c r="DB586" s="15">
        <f ca="1">(BU586*DCF!G$46-DCF!G$5*MAX(BU586*DCF!G$46,0)-MAX(BU586-BT586,0)/Inputs!$B$24)*DCF!G$6</f>
        <v>-2930.954574054032</v>
      </c>
      <c r="DC586" s="15">
        <f ca="1">(BV586*DCF!H$46-DCF!H$5*MAX(BV586*DCF!H$46,0)-MAX(BV586-BU586,0)/Inputs!$B$24)*DCF!H$6</f>
        <v>-1294.3294678413652</v>
      </c>
      <c r="DD586" s="15">
        <f ca="1">(BW586*DCF!I$46-DCF!I$5*MAX(BW586*DCF!I$46,0)-MAX(BW586-BV586,0)/Inputs!$B$24)*DCF!I$6</f>
        <v>1.3683925984747201</v>
      </c>
      <c r="DE586" s="15">
        <f ca="1">(BX586*DCF!J$46-DCF!J$5*MAX(BX586*DCF!J$46,0)-MAX(BX586-BW586,0)/Inputs!$B$24)*DCF!J$6</f>
        <v>859.60893946131387</v>
      </c>
      <c r="DF586" s="15">
        <f ca="1">(BY586*DCF!K$46-DCF!K$5*MAX(BY586*DCF!K$46,0)-MAX(BY586-BX586,0)/Inputs!$B$24)*DCF!K$6</f>
        <v>-80.489026953578033</v>
      </c>
      <c r="DG586" s="15">
        <f ca="1">(BZ586*DCF!L$46-DCF!L$5*MAX(BZ586*DCF!L$46,0)-MAX(BZ586-BY586,0)/Inputs!$B$24)*DCF!L$6</f>
        <v>1377.3983192721405</v>
      </c>
      <c r="DH586" s="15">
        <f ca="1">(CA586*DCF!M$46-DCF!M$5*MAX(CA586*DCF!M$46,0)-MAX(CA586-BZ586,0)/Inputs!$B$24)*DCF!M$6</f>
        <v>405.29847920746647</v>
      </c>
      <c r="DI586" s="15">
        <f ca="1">SUM(CB586:CL586)+BE586*DCF!M$10*(1+Inputs!$B$30)*(1-Inputs!$B$33)*(1-Inputs!$B$30/Inputs!$B$31)/(Inputs!$B$29-Inputs!$B$30)*DCF!M$6</f>
        <v>119320.88172938954</v>
      </c>
      <c r="DJ586" s="15">
        <f ca="1">SUM(CM586:CW586)+BP586*DCF!M$28*(1+Inputs!$B$30)*(1-Inputs!$B$33)*(1-Inputs!$B$30/Inputs!$B$31)/(Inputs!$B$29-Inputs!$B$30)*DCF!M$6</f>
        <v>446840.14681261167</v>
      </c>
      <c r="DK586" s="15">
        <f ca="1">SUM(CX586:DH586)+CA586*DCF!M$46*(1+Inputs!$B$30)*(1-Inputs!$B$33)*(1-Inputs!$B$30/Inputs!$B$31)/(Inputs!$B$29-Inputs!$B$30)*DCF!M$6</f>
        <v>96000.043189634685</v>
      </c>
      <c r="DM586" s="15">
        <f ca="1">DI586+DJ586+DK586+Inputs!$B$34+Inputs!$B$36-Inputs!$B$35</f>
        <v>739012.07173163595</v>
      </c>
    </row>
    <row r="587" spans="1:117" x14ac:dyDescent="0.75">
      <c r="A587" s="11">
        <v>574</v>
      </c>
      <c r="C587" s="23">
        <f t="shared" ca="1" si="327"/>
        <v>1.8654517056073425</v>
      </c>
      <c r="D587" s="23">
        <f t="shared" ca="1" si="327"/>
        <v>0.94047549266707464</v>
      </c>
      <c r="E587" s="23">
        <f t="shared" ca="1" si="327"/>
        <v>-1.3525553820976133</v>
      </c>
      <c r="F587" s="23">
        <f t="shared" ca="1" si="327"/>
        <v>-0.78884238072570811</v>
      </c>
      <c r="G587" s="23">
        <f t="shared" ca="1" si="327"/>
        <v>-0.4298174785409315</v>
      </c>
      <c r="H587" s="23">
        <f t="shared" ca="1" si="327"/>
        <v>1.1478819107833516</v>
      </c>
      <c r="I587" s="23">
        <f t="shared" ca="1" si="327"/>
        <v>-0.69578662259315782</v>
      </c>
      <c r="J587" s="23">
        <f t="shared" ca="1" si="327"/>
        <v>-0.27506419218669359</v>
      </c>
      <c r="K587" s="23">
        <f t="shared" ca="1" si="327"/>
        <v>0.38284276376106835</v>
      </c>
      <c r="L587" s="23">
        <f t="shared" ca="1" si="327"/>
        <v>-4.5885821753483748E-2</v>
      </c>
      <c r="M587" s="23">
        <f t="shared" ca="1" si="327"/>
        <v>0.58375290411782699</v>
      </c>
      <c r="N587" s="23">
        <f ca="1">SQRT(Inputs!$B$38)*C587+SQRT(1-Inputs!$B$38)*_xlfn.NORM.S.INV(RAND())</f>
        <v>-0.7639794328746512</v>
      </c>
      <c r="O587" s="23">
        <f ca="1">SQRT(Inputs!$B$38)*D587+SQRT(1-Inputs!$B$38)*_xlfn.NORM.S.INV(RAND())</f>
        <v>-0.5281774686185039</v>
      </c>
      <c r="P587" s="23">
        <f ca="1">SQRT(Inputs!$B$38)*E587+SQRT(1-Inputs!$B$38)*_xlfn.NORM.S.INV(RAND())</f>
        <v>-0.78645389901713547</v>
      </c>
      <c r="Q587" s="23">
        <f ca="1">SQRT(Inputs!$B$38)*F587+SQRT(1-Inputs!$B$38)*_xlfn.NORM.S.INV(RAND())</f>
        <v>-0.36308776630863071</v>
      </c>
      <c r="R587" s="23">
        <f ca="1">SQRT(Inputs!$B$38)*G587+SQRT(1-Inputs!$B$38)*_xlfn.NORM.S.INV(RAND())</f>
        <v>-0.17647419689517341</v>
      </c>
      <c r="S587" s="23">
        <f ca="1">SQRT(Inputs!$B$38)*H587+SQRT(1-Inputs!$B$38)*_xlfn.NORM.S.INV(RAND())</f>
        <v>1.4033180677041792</v>
      </c>
      <c r="T587" s="23">
        <f ca="1">SQRT(Inputs!$B$38)*I587+SQRT(1-Inputs!$B$38)*_xlfn.NORM.S.INV(RAND())</f>
        <v>-1.2736528376524496</v>
      </c>
      <c r="U587" s="23">
        <f ca="1">SQRT(Inputs!$B$38)*J587+SQRT(1-Inputs!$B$38)*_xlfn.NORM.S.INV(RAND())</f>
        <v>-0.42075132792165276</v>
      </c>
      <c r="V587" s="23">
        <f ca="1">SQRT(Inputs!$B$38)*K587+SQRT(1-Inputs!$B$38)*_xlfn.NORM.S.INV(RAND())</f>
        <v>-1.1924649777037433</v>
      </c>
      <c r="W587" s="23">
        <f ca="1">SQRT(Inputs!$B$38)*L587+SQRT(1-Inputs!$B$38)*_xlfn.NORM.S.INV(RAND())</f>
        <v>1.682300187386675</v>
      </c>
      <c r="X587" s="23">
        <f ca="1">SQRT(Inputs!$B$38)*M587+SQRT(1-Inputs!$B$38)*_xlfn.NORM.S.INV(RAND())</f>
        <v>0.34425524884740283</v>
      </c>
      <c r="Y587" s="23">
        <f ca="1">SQRT(Inputs!$B$38)*C587+SQRT(1-Inputs!$B$38)*_xlfn.NORM.S.INV(RAND())</f>
        <v>-1.0338285959775595E-2</v>
      </c>
      <c r="Z587" s="23">
        <f ca="1">SQRT(Inputs!$B$38)*D587+SQRT(1-Inputs!$B$38)*_xlfn.NORM.S.INV(RAND())</f>
        <v>-4.8784469044320544E-2</v>
      </c>
      <c r="AA587" s="23">
        <f ca="1">SQRT(Inputs!$B$38)*E587+SQRT(1-Inputs!$B$38)*_xlfn.NORM.S.INV(RAND())</f>
        <v>-0.54819374698553502</v>
      </c>
      <c r="AB587" s="23">
        <f ca="1">SQRT(Inputs!$B$38)*F587+SQRT(1-Inputs!$B$38)*_xlfn.NORM.S.INV(RAND())</f>
        <v>-1.6741383417017384</v>
      </c>
      <c r="AC587" s="23">
        <f ca="1">SQRT(Inputs!$B$38)*G587+SQRT(1-Inputs!$B$38)*_xlfn.NORM.S.INV(RAND())</f>
        <v>-0.17713580361933096</v>
      </c>
      <c r="AD587" s="23">
        <f ca="1">SQRT(Inputs!$B$38)*H587+SQRT(1-Inputs!$B$38)*_xlfn.NORM.S.INV(RAND())</f>
        <v>0.74389083974065207</v>
      </c>
      <c r="AE587" s="23">
        <f ca="1">SQRT(Inputs!$B$38)*I587+SQRT(1-Inputs!$B$38)*_xlfn.NORM.S.INV(RAND())</f>
        <v>4.7937709727503386E-2</v>
      </c>
      <c r="AF587" s="23">
        <f ca="1">SQRT(Inputs!$B$38)*J587+SQRT(1-Inputs!$B$38)*_xlfn.NORM.S.INV(RAND())</f>
        <v>5.5659217341030714E-2</v>
      </c>
      <c r="AG587" s="23">
        <f ca="1">SQRT(Inputs!$B$38)*K587+SQRT(1-Inputs!$B$38)*_xlfn.NORM.S.INV(RAND())</f>
        <v>0.85861475714869295</v>
      </c>
      <c r="AH587" s="23">
        <f ca="1">SQRT(Inputs!$B$38)*L587+SQRT(1-Inputs!$B$38)*_xlfn.NORM.S.INV(RAND())</f>
        <v>0.57718945935555854</v>
      </c>
      <c r="AI587" s="23">
        <f ca="1">SQRT(Inputs!$B$38)*M587+SQRT(1-Inputs!$B$38)*_xlfn.NORM.S.INV(RAND())</f>
        <v>0.72254314497666461</v>
      </c>
      <c r="AJ587" s="23">
        <f ca="1">SQRT(Inputs!$B$38)*C587+SQRT(1-Inputs!$B$38)*_xlfn.NORM.S.INV(RAND())</f>
        <v>0.26115156239768433</v>
      </c>
      <c r="AK587" s="23">
        <f ca="1">SQRT(Inputs!$B$38)*D587+SQRT(1-Inputs!$B$38)*_xlfn.NORM.S.INV(RAND())</f>
        <v>1.7624248224283046E-2</v>
      </c>
      <c r="AL587" s="23">
        <f ca="1">SQRT(Inputs!$B$38)*E587+SQRT(1-Inputs!$B$38)*_xlfn.NORM.S.INV(RAND())</f>
        <v>-0.25495143770763073</v>
      </c>
      <c r="AM587" s="23">
        <f ca="1">SQRT(Inputs!$B$38)*F587+SQRT(1-Inputs!$B$38)*_xlfn.NORM.S.INV(RAND())</f>
        <v>0.24213387542638254</v>
      </c>
      <c r="AN587" s="23">
        <f ca="1">SQRT(Inputs!$B$38)*G587+SQRT(1-Inputs!$B$38)*_xlfn.NORM.S.INV(RAND())</f>
        <v>0.29806955484416398</v>
      </c>
      <c r="AO587" s="23">
        <f ca="1">SQRT(Inputs!$B$38)*H587+SQRT(1-Inputs!$B$38)*_xlfn.NORM.S.INV(RAND())</f>
        <v>-0.26436654928551284</v>
      </c>
      <c r="AP587" s="23">
        <f ca="1">SQRT(Inputs!$B$38)*I587+SQRT(1-Inputs!$B$38)*_xlfn.NORM.S.INV(RAND())</f>
        <v>-1.1075671260811872</v>
      </c>
      <c r="AQ587" s="23">
        <f ca="1">SQRT(Inputs!$B$38)*J587+SQRT(1-Inputs!$B$38)*_xlfn.NORM.S.INV(RAND())</f>
        <v>0.69833177969490245</v>
      </c>
      <c r="AR587" s="23">
        <f ca="1">SQRT(Inputs!$B$38)*K587+SQRT(1-Inputs!$B$38)*_xlfn.NORM.S.INV(RAND())</f>
        <v>-0.15247224551220445</v>
      </c>
      <c r="AS587" s="23">
        <f ca="1">SQRT(Inputs!$B$38)*L587+SQRT(1-Inputs!$B$38)*_xlfn.NORM.S.INV(RAND())</f>
        <v>0.10250126359536404</v>
      </c>
      <c r="AT587" s="23">
        <f ca="1">SQRT(Inputs!$B$38)*M587+SQRT(1-Inputs!$B$38)*_xlfn.NORM.S.INV(RAND())</f>
        <v>0.38232801330885502</v>
      </c>
      <c r="AU587" s="15">
        <f ca="1">Inputs!$B$6*EXP($B$8-0.5*C$5^2+C$5*N587)</f>
        <v>4384.9991717195035</v>
      </c>
      <c r="AV587" s="15">
        <f t="shared" ca="1" si="292"/>
        <v>4938.7552551794424</v>
      </c>
      <c r="AW587" s="15">
        <f t="shared" ca="1" si="293"/>
        <v>5415.8570037602503</v>
      </c>
      <c r="AX587" s="15">
        <f t="shared" ca="1" si="294"/>
        <v>6318.9780818318013</v>
      </c>
      <c r="AY587" s="15">
        <f t="shared" ca="1" si="295"/>
        <v>7564.9051990870303</v>
      </c>
      <c r="AZ587" s="15">
        <f t="shared" ca="1" si="296"/>
        <v>10798.220290266632</v>
      </c>
      <c r="BA587" s="15">
        <f t="shared" ca="1" si="297"/>
        <v>11565.152412321291</v>
      </c>
      <c r="BB587" s="15">
        <f t="shared" ca="1" si="298"/>
        <v>13574.793436173737</v>
      </c>
      <c r="BC587" s="15">
        <f t="shared" ca="1" si="299"/>
        <v>14817.948979445035</v>
      </c>
      <c r="BD587" s="15">
        <f t="shared" ca="1" si="300"/>
        <v>21246.847122832445</v>
      </c>
      <c r="BE587" s="15">
        <f t="shared" ca="1" si="301"/>
        <v>26864.55246999779</v>
      </c>
      <c r="BF587" s="15">
        <f ca="1">Inputs!$B$13*EXP($B$9-0.5*C$6^2+C$6*Y587)</f>
        <v>13802.70256274124</v>
      </c>
      <c r="BG587" s="15">
        <f t="shared" ca="1" si="302"/>
        <v>16674.414549156954</v>
      </c>
      <c r="BH587" s="15">
        <f t="shared" ca="1" si="303"/>
        <v>18602.422755218733</v>
      </c>
      <c r="BI587" s="15">
        <f t="shared" ca="1" si="304"/>
        <v>17599.252003213773</v>
      </c>
      <c r="BJ587" s="15">
        <f t="shared" ca="1" si="305"/>
        <v>21031.614770271408</v>
      </c>
      <c r="BK587" s="15">
        <f t="shared" ca="1" si="306"/>
        <v>28563.443490959562</v>
      </c>
      <c r="BL587" s="15">
        <f t="shared" ca="1" si="307"/>
        <v>35305.392084172461</v>
      </c>
      <c r="BM587" s="15">
        <f t="shared" ca="1" si="308"/>
        <v>43699.057666246525</v>
      </c>
      <c r="BN587" s="15">
        <f t="shared" ca="1" si="309"/>
        <v>59568.787421905545</v>
      </c>
      <c r="BO587" s="15">
        <f t="shared" ca="1" si="310"/>
        <v>78379.400918959349</v>
      </c>
      <c r="BP587" s="15">
        <f t="shared" ca="1" si="311"/>
        <v>104699.8105508827</v>
      </c>
      <c r="BQ587" s="15">
        <f ca="1">Inputs!$B$20*EXP($B$10-0.5*C$7^2+C$7*AJ587)</f>
        <v>4705.8167264529993</v>
      </c>
      <c r="BR587" s="15">
        <f t="shared" ca="1" si="312"/>
        <v>6421.0263490429279</v>
      </c>
      <c r="BS587" s="15">
        <f t="shared" ca="1" si="313"/>
        <v>8172.0718792839507</v>
      </c>
      <c r="BT587" s="15">
        <f t="shared" ca="1" si="314"/>
        <v>12006.437243692108</v>
      </c>
      <c r="BU587" s="15">
        <f t="shared" ca="1" si="315"/>
        <v>17883.922684842772</v>
      </c>
      <c r="BV587" s="15">
        <f t="shared" ca="1" si="316"/>
        <v>23442.979434341829</v>
      </c>
      <c r="BW587" s="15">
        <f t="shared" ca="1" si="317"/>
        <v>25877.339780852824</v>
      </c>
      <c r="BX587" s="15">
        <f t="shared" ca="1" si="318"/>
        <v>41632.463749876049</v>
      </c>
      <c r="BY587" s="15">
        <f t="shared" ca="1" si="319"/>
        <v>56657.026158279725</v>
      </c>
      <c r="BZ587" s="15">
        <f t="shared" ca="1" si="320"/>
        <v>81009.936481853947</v>
      </c>
      <c r="CA587" s="15">
        <f t="shared" ca="1" si="321"/>
        <v>121794.24136045604</v>
      </c>
      <c r="CB587" s="15">
        <f ca="1">(AU587*DCF!C$10-DCF!C$5*MAX(AU587*DCF!C$10,0)-MAX(AU587-Inputs!$B$6,0)/Inputs!$B$10)*DCF!C$6</f>
        <v>1047.1901294500992</v>
      </c>
      <c r="CC587" s="15">
        <f ca="1">(AV587*DCF!D$10-DCF!D$5*MAX(AV587*DCF!D$10,0)-MAX(AV587-AU587,0)/Inputs!$B$10)*DCF!D$6</f>
        <v>1068.7692063559764</v>
      </c>
      <c r="CD587" s="15">
        <f ca="1">(AW587*DCF!E$10-DCF!E$5*MAX(AW587*DCF!E$10,0)-MAX(AW587-AV587,0)/Inputs!$B$10)*DCF!E$6</f>
        <v>1142.9720976166125</v>
      </c>
      <c r="CE587" s="15">
        <f ca="1">(AX587*DCF!F$10-DCF!F$5*MAX(AX587*DCF!F$10,0)-MAX(AX587-AW587,0)/Inputs!$B$10)*DCF!F$6</f>
        <v>1191.5057394653418</v>
      </c>
      <c r="CF587" s="15">
        <f ca="1">(AY587*DCF!G$10-DCF!G$5*MAX(AY587*DCF!G$10,0)-MAX(AY587-AX587,0)/Inputs!$B$10)*DCF!G$6</f>
        <v>1319.1831977308068</v>
      </c>
      <c r="CG587" s="15">
        <f ca="1">(AZ587*DCF!H$10-DCF!H$5*MAX(AZ587*DCF!H$10,0)-MAX(AZ587-AY587,0)/Inputs!$B$10)*DCF!H$6</f>
        <v>1522.3491554472075</v>
      </c>
      <c r="CH587" s="15">
        <f ca="1">(BA587*DCF!I$10-DCF!I$5*MAX(BA587*DCF!I$10,0)-MAX(BA587-AZ587,0)/Inputs!$B$10)*DCF!I$6</f>
        <v>1986.7277087939235</v>
      </c>
      <c r="CI587" s="15">
        <f ca="1">(BB587*DCF!J$10-DCF!J$5*MAX(BB587*DCF!J$10,0)-MAX(BB587-BA587,0)/Inputs!$B$10)*DCF!J$6</f>
        <v>2024.9380706322629</v>
      </c>
      <c r="CJ587" s="15">
        <f ca="1">(BC587*DCF!K$10-DCF!K$5*MAX(BC587*DCF!K$10,0)-MAX(BC587-BB587,0)/Inputs!$B$10)*DCF!K$6</f>
        <v>2211.4289563081825</v>
      </c>
      <c r="CK587" s="15">
        <f ca="1">(BD587*DCF!L$10-DCF!L$5*MAX(BD587*DCF!L$10,0)-MAX(BD587-BC587,0)/Inputs!$B$10)*DCF!L$6</f>
        <v>2373.0679525971323</v>
      </c>
      <c r="CL587" s="15">
        <f ca="1">(BE587*DCF!M$10-DCF!M$5*MAX(BE587*DCF!M$10,0)-MAX(BE587-BD587,0)/Inputs!$B$10)*DCF!M$6</f>
        <v>3119.8408925097524</v>
      </c>
      <c r="CM587" s="15">
        <f ca="1">(BF587*DCF!C$28-DCF!C$5*MAX(BF587*DCF!C$28,0)-MAX(BF587-Inputs!$B$13,0)/Inputs!$B$17)*DCF!C$6</f>
        <v>3654.5953270296291</v>
      </c>
      <c r="CN587" s="15">
        <f ca="1">(BG587*DCF!D$28-DCF!D$5*MAX(BG587*DCF!D$28,0)-MAX(BG587-BF587,0)/Inputs!$B$17)*DCF!D$6</f>
        <v>4298.3318266471106</v>
      </c>
      <c r="CO587" s="15">
        <f ca="1">(BH587*DCF!E$28-DCF!E$5*MAX(BH587*DCF!E$28,0)-MAX(BH587-BG587,0)/Inputs!$B$17)*DCF!E$6</f>
        <v>4888.5534884650451</v>
      </c>
      <c r="CP587" s="15">
        <f ca="1">(BI587*DCF!F$28-DCF!F$5*MAX(BI587*DCF!F$28,0)-MAX(BI587-BH587,0)/Inputs!$B$17)*DCF!F$6</f>
        <v>4777.7333393957942</v>
      </c>
      <c r="CQ587" s="15">
        <f ca="1">(BJ587*DCF!G$28-DCF!G$5*MAX(BJ587*DCF!G$28,0)-MAX(BJ587-BI587,0)/Inputs!$B$17)*DCF!G$6</f>
        <v>4879.5225087332065</v>
      </c>
      <c r="CR587" s="15">
        <f ca="1">(BK587*DCF!H$28-DCF!H$5*MAX(BK587*DCF!H$28,0)-MAX(BK587-BJ587,0)/Inputs!$B$17)*DCF!H$6</f>
        <v>5893.81989468559</v>
      </c>
      <c r="CS587" s="15">
        <f ca="1">(BL587*DCF!I$28-DCF!I$5*MAX(BL587*DCF!I$28,0)-MAX(BL587-BK587,0)/Inputs!$B$17)*DCF!I$6</f>
        <v>7334.4938619471341</v>
      </c>
      <c r="CT587" s="15">
        <f ca="1">(BM587*DCF!J$28-DCF!J$5*MAX(BM587*DCF!J$28,0)-MAX(BM587-BL587,0)/Inputs!$B$17)*DCF!J$6</f>
        <v>8635.5861093204676</v>
      </c>
      <c r="CU587" s="15">
        <f ca="1">(BN587*DCF!K$28-DCF!K$5*MAX(BN587*DCF!K$28,0)-MAX(BN587-BM587,0)/Inputs!$B$17)*DCF!K$6</f>
        <v>10636.098602371087</v>
      </c>
      <c r="CV587" s="15">
        <f ca="1">(BO587*DCF!L$28-DCF!L$5*MAX(BO587*DCF!L$28,0)-MAX(BO587-BN587,0)/Inputs!$B$17)*DCF!L$6</f>
        <v>13509.88337342973</v>
      </c>
      <c r="CW587" s="15">
        <f ca="1">(BP587*DCF!M$28-DCF!M$5*MAX(BP587*DCF!M$28,0)-MAX(BP587-BO587,0)/Inputs!$B$17)*DCF!M$6</f>
        <v>16948.107556478095</v>
      </c>
      <c r="CX587" s="15">
        <f ca="1">(BQ587*DCF!C$46-DCF!C$5*MAX(BQ587*DCF!C$46,0)-MAX(BQ587-Inputs!$B$20,0)/Inputs!$B$24)*DCF!C$6</f>
        <v>-1781.859163824249</v>
      </c>
      <c r="CY587" s="15">
        <f ca="1">(BR587*DCF!D$46-DCF!D$5*MAX(BR587*DCF!D$46,0)-MAX(BR587-BQ587,0)/Inputs!$B$24)*DCF!D$6</f>
        <v>-1827.7851659380974</v>
      </c>
      <c r="CZ587" s="15">
        <f ca="1">(BS587*DCF!E$46-DCF!E$5*MAX(BS587*DCF!E$46,0)-MAX(BS587-BR587,0)/Inputs!$B$24)*DCF!E$6</f>
        <v>-1656.5756708700105</v>
      </c>
      <c r="DA587" s="15">
        <f ca="1">(BT587*DCF!F$46-DCF!F$5*MAX(BT587*DCF!F$46,0)-MAX(BT587-BS587,0)/Inputs!$B$24)*DCF!F$6</f>
        <v>-2270.5983132892766</v>
      </c>
      <c r="DB587" s="15">
        <f ca="1">(BU587*DCF!G$46-DCF!G$5*MAX(BU587*DCF!G$46,0)-MAX(BU587-BT587,0)/Inputs!$B$24)*DCF!G$6</f>
        <v>-2578.6498022712549</v>
      </c>
      <c r="DC587" s="15">
        <f ca="1">(BV587*DCF!H$46-DCF!H$5*MAX(BV587*DCF!H$46,0)-MAX(BV587-BU587,0)/Inputs!$B$24)*DCF!H$6</f>
        <v>-1727.4428240010166</v>
      </c>
      <c r="DD587" s="15">
        <f ca="1">(BW587*DCF!I$46-DCF!I$5*MAX(BW587*DCF!I$46,0)-MAX(BW587-BV587,0)/Inputs!$B$24)*DCF!I$6</f>
        <v>-101.16348935412022</v>
      </c>
      <c r="DE587" s="15">
        <f ca="1">(BX587*DCF!J$46-DCF!J$5*MAX(BX587*DCF!J$46,0)-MAX(BX587-BW587,0)/Inputs!$B$24)*DCF!J$6</f>
        <v>-2431.634781367075</v>
      </c>
      <c r="DF587" s="15">
        <f ca="1">(BY587*DCF!K$46-DCF!K$5*MAX(BY587*DCF!K$46,0)-MAX(BY587-BX587,0)/Inputs!$B$24)*DCF!K$6</f>
        <v>-444.17933606601622</v>
      </c>
      <c r="DG587" s="15">
        <f ca="1">(BZ587*DCF!L$46-DCF!L$5*MAX(BZ587*DCF!L$46,0)-MAX(BZ587-BY587,0)/Inputs!$B$24)*DCF!L$6</f>
        <v>88.69800842406265</v>
      </c>
      <c r="DH587" s="15">
        <f ca="1">(CA587*DCF!M$46-DCF!M$5*MAX(CA587*DCF!M$46,0)-MAX(CA587-BZ587,0)/Inputs!$B$24)*DCF!M$6</f>
        <v>1021.9786757951559</v>
      </c>
      <c r="DI587" s="15">
        <f ca="1">SUM(CB587:CL587)+BE587*DCF!M$10*(1+Inputs!$B$30)*(1-Inputs!$B$33)*(1-Inputs!$B$30/Inputs!$B$31)/(Inputs!$B$29-Inputs!$B$30)*DCF!M$6</f>
        <v>93772.377877840685</v>
      </c>
      <c r="DJ587" s="15">
        <f ca="1">SUM(CM587:CW587)+BP587*DCF!M$28*(1+Inputs!$B$30)*(1-Inputs!$B$33)*(1-Inputs!$B$30/Inputs!$B$31)/(Inputs!$B$29-Inputs!$B$30)*DCF!M$6</f>
        <v>473964.66892152914</v>
      </c>
      <c r="DK587" s="15">
        <f ca="1">SUM(CX587:DH587)+CA587*DCF!M$46*(1+Inputs!$B$30)*(1-Inputs!$B$33)*(1-Inputs!$B$30/Inputs!$B$31)/(Inputs!$B$29-Inputs!$B$30)*DCF!M$6</f>
        <v>174599.11273071475</v>
      </c>
      <c r="DM587" s="15">
        <f ca="1">DI587+DJ587+DK587+Inputs!$B$34+Inputs!$B$36-Inputs!$B$35</f>
        <v>819187.15953008458</v>
      </c>
    </row>
    <row r="588" spans="1:117" x14ac:dyDescent="0.75">
      <c r="A588" s="11">
        <v>575</v>
      </c>
      <c r="C588" s="23">
        <f t="shared" ca="1" si="327"/>
        <v>0.79267916256719972</v>
      </c>
      <c r="D588" s="23">
        <f t="shared" ca="1" si="327"/>
        <v>0.53979020149132584</v>
      </c>
      <c r="E588" s="23">
        <f t="shared" ca="1" si="327"/>
        <v>-1.0804744694943824</v>
      </c>
      <c r="F588" s="23">
        <f t="shared" ca="1" si="327"/>
        <v>-0.91962082244837906</v>
      </c>
      <c r="G588" s="23">
        <f t="shared" ca="1" si="327"/>
        <v>-0.377689360423767</v>
      </c>
      <c r="H588" s="23">
        <f t="shared" ca="1" si="327"/>
        <v>-0.85085244322131215</v>
      </c>
      <c r="I588" s="23">
        <f t="shared" ca="1" si="327"/>
        <v>-2.0604753858170928</v>
      </c>
      <c r="J588" s="23">
        <f t="shared" ca="1" si="327"/>
        <v>0.48837613515699357</v>
      </c>
      <c r="K588" s="23">
        <f t="shared" ca="1" si="327"/>
        <v>-0.5922744099656474</v>
      </c>
      <c r="L588" s="23">
        <f t="shared" ca="1" si="327"/>
        <v>-0.24194596244237024</v>
      </c>
      <c r="M588" s="23">
        <f t="shared" ca="1" si="327"/>
        <v>-0.83744524151735666</v>
      </c>
      <c r="N588" s="23">
        <f ca="1">SQRT(Inputs!$B$38)*C588+SQRT(1-Inputs!$B$38)*_xlfn.NORM.S.INV(RAND())</f>
        <v>0.33668165177524079</v>
      </c>
      <c r="O588" s="23">
        <f ca="1">SQRT(Inputs!$B$38)*D588+SQRT(1-Inputs!$B$38)*_xlfn.NORM.S.INV(RAND())</f>
        <v>-1.1990584525681487</v>
      </c>
      <c r="P588" s="23">
        <f ca="1">SQRT(Inputs!$B$38)*E588+SQRT(1-Inputs!$B$38)*_xlfn.NORM.S.INV(RAND())</f>
        <v>-0.40804409488518439</v>
      </c>
      <c r="Q588" s="23">
        <f ca="1">SQRT(Inputs!$B$38)*F588+SQRT(1-Inputs!$B$38)*_xlfn.NORM.S.INV(RAND())</f>
        <v>0.53769383179142993</v>
      </c>
      <c r="R588" s="23">
        <f ca="1">SQRT(Inputs!$B$38)*G588+SQRT(1-Inputs!$B$38)*_xlfn.NORM.S.INV(RAND())</f>
        <v>-0.64728415768463388</v>
      </c>
      <c r="S588" s="23">
        <f ca="1">SQRT(Inputs!$B$38)*H588+SQRT(1-Inputs!$B$38)*_xlfn.NORM.S.INV(RAND())</f>
        <v>-0.43405694364535813</v>
      </c>
      <c r="T588" s="23">
        <f ca="1">SQRT(Inputs!$B$38)*I588+SQRT(1-Inputs!$B$38)*_xlfn.NORM.S.INV(RAND())</f>
        <v>0.51522507858938593</v>
      </c>
      <c r="U588" s="23">
        <f ca="1">SQRT(Inputs!$B$38)*J588+SQRT(1-Inputs!$B$38)*_xlfn.NORM.S.INV(RAND())</f>
        <v>-0.37559606524058481</v>
      </c>
      <c r="V588" s="23">
        <f ca="1">SQRT(Inputs!$B$38)*K588+SQRT(1-Inputs!$B$38)*_xlfn.NORM.S.INV(RAND())</f>
        <v>1.1015501750606009</v>
      </c>
      <c r="W588" s="23">
        <f ca="1">SQRT(Inputs!$B$38)*L588+SQRT(1-Inputs!$B$38)*_xlfn.NORM.S.INV(RAND())</f>
        <v>-1.8187734295372386</v>
      </c>
      <c r="X588" s="23">
        <f ca="1">SQRT(Inputs!$B$38)*M588+SQRT(1-Inputs!$B$38)*_xlfn.NORM.S.INV(RAND())</f>
        <v>-0.66795762753797394</v>
      </c>
      <c r="Y588" s="23">
        <f ca="1">SQRT(Inputs!$B$38)*C588+SQRT(1-Inputs!$B$38)*_xlfn.NORM.S.INV(RAND())</f>
        <v>0.3831835537423926</v>
      </c>
      <c r="Z588" s="23">
        <f ca="1">SQRT(Inputs!$B$38)*D588+SQRT(1-Inputs!$B$38)*_xlfn.NORM.S.INV(RAND())</f>
        <v>1.4817636609282054</v>
      </c>
      <c r="AA588" s="23">
        <f ca="1">SQRT(Inputs!$B$38)*E588+SQRT(1-Inputs!$B$38)*_xlfn.NORM.S.INV(RAND())</f>
        <v>-0.29732979478862898</v>
      </c>
      <c r="AB588" s="23">
        <f ca="1">SQRT(Inputs!$B$38)*F588+SQRT(1-Inputs!$B$38)*_xlfn.NORM.S.INV(RAND())</f>
        <v>0.4182284034488164</v>
      </c>
      <c r="AC588" s="23">
        <f ca="1">SQRT(Inputs!$B$38)*G588+SQRT(1-Inputs!$B$38)*_xlfn.NORM.S.INV(RAND())</f>
        <v>0.43740395926941256</v>
      </c>
      <c r="AD588" s="23">
        <f ca="1">SQRT(Inputs!$B$38)*H588+SQRT(1-Inputs!$B$38)*_xlfn.NORM.S.INV(RAND())</f>
        <v>-0.54781350012810592</v>
      </c>
      <c r="AE588" s="23">
        <f ca="1">SQRT(Inputs!$B$38)*I588+SQRT(1-Inputs!$B$38)*_xlfn.NORM.S.INV(RAND())</f>
        <v>-1.6090970578978547</v>
      </c>
      <c r="AF588" s="23">
        <f ca="1">SQRT(Inputs!$B$38)*J588+SQRT(1-Inputs!$B$38)*_xlfn.NORM.S.INV(RAND())</f>
        <v>1.3814951657574586</v>
      </c>
      <c r="AG588" s="23">
        <f ca="1">SQRT(Inputs!$B$38)*K588+SQRT(1-Inputs!$B$38)*_xlfn.NORM.S.INV(RAND())</f>
        <v>-2.1724987958978503</v>
      </c>
      <c r="AH588" s="23">
        <f ca="1">SQRT(Inputs!$B$38)*L588+SQRT(1-Inputs!$B$38)*_xlfn.NORM.S.INV(RAND())</f>
        <v>0.55404441272719229</v>
      </c>
      <c r="AI588" s="23">
        <f ca="1">SQRT(Inputs!$B$38)*M588+SQRT(1-Inputs!$B$38)*_xlfn.NORM.S.INV(RAND())</f>
        <v>-0.45339900164120128</v>
      </c>
      <c r="AJ588" s="23">
        <f ca="1">SQRT(Inputs!$B$38)*C588+SQRT(1-Inputs!$B$38)*_xlfn.NORM.S.INV(RAND())</f>
        <v>3.7344804039428137E-2</v>
      </c>
      <c r="AK588" s="23">
        <f ca="1">SQRT(Inputs!$B$38)*D588+SQRT(1-Inputs!$B$38)*_xlfn.NORM.S.INV(RAND())</f>
        <v>0.93802580099228583</v>
      </c>
      <c r="AL588" s="23">
        <f ca="1">SQRT(Inputs!$B$38)*E588+SQRT(1-Inputs!$B$38)*_xlfn.NORM.S.INV(RAND())</f>
        <v>-0.52727904020461414</v>
      </c>
      <c r="AM588" s="23">
        <f ca="1">SQRT(Inputs!$B$38)*F588+SQRT(1-Inputs!$B$38)*_xlfn.NORM.S.INV(RAND())</f>
        <v>1.1618723427680258</v>
      </c>
      <c r="AN588" s="23">
        <f ca="1">SQRT(Inputs!$B$38)*G588+SQRT(1-Inputs!$B$38)*_xlfn.NORM.S.INV(RAND())</f>
        <v>-0.28927073970850736</v>
      </c>
      <c r="AO588" s="23">
        <f ca="1">SQRT(Inputs!$B$38)*H588+SQRT(1-Inputs!$B$38)*_xlfn.NORM.S.INV(RAND())</f>
        <v>-0.90153600711450688</v>
      </c>
      <c r="AP588" s="23">
        <f ca="1">SQRT(Inputs!$B$38)*I588+SQRT(1-Inputs!$B$38)*_xlfn.NORM.S.INV(RAND())</f>
        <v>-0.99883003747436383</v>
      </c>
      <c r="AQ588" s="23">
        <f ca="1">SQRT(Inputs!$B$38)*J588+SQRT(1-Inputs!$B$38)*_xlfn.NORM.S.INV(RAND())</f>
        <v>0.35126859642163266</v>
      </c>
      <c r="AR588" s="23">
        <f ca="1">SQRT(Inputs!$B$38)*K588+SQRT(1-Inputs!$B$38)*_xlfn.NORM.S.INV(RAND())</f>
        <v>0.5873679716162048</v>
      </c>
      <c r="AS588" s="23">
        <f ca="1">SQRT(Inputs!$B$38)*L588+SQRT(1-Inputs!$B$38)*_xlfn.NORM.S.INV(RAND())</f>
        <v>1.4657282903750848</v>
      </c>
      <c r="AT588" s="23">
        <f ca="1">SQRT(Inputs!$B$38)*M588+SQRT(1-Inputs!$B$38)*_xlfn.NORM.S.INV(RAND())</f>
        <v>0.48261951303353323</v>
      </c>
      <c r="AU588" s="15">
        <f ca="1">Inputs!$B$6*EXP($B$8-0.5*C$5^2+C$5*N588)</f>
        <v>5240.1851494777002</v>
      </c>
      <c r="AV588" s="15">
        <f t="shared" ca="1" si="292"/>
        <v>5347.5565959004743</v>
      </c>
      <c r="AW588" s="15">
        <f t="shared" ca="1" si="293"/>
        <v>6171.2283731454772</v>
      </c>
      <c r="AX588" s="15">
        <f t="shared" ca="1" si="294"/>
        <v>8057.9688954841313</v>
      </c>
      <c r="AY588" s="15">
        <f t="shared" ca="1" si="295"/>
        <v>9130.6685336667742</v>
      </c>
      <c r="AZ588" s="15">
        <f t="shared" ca="1" si="296"/>
        <v>10645.845902625733</v>
      </c>
      <c r="BA588" s="15">
        <f t="shared" ca="1" si="297"/>
        <v>13749.580592899209</v>
      </c>
      <c r="BB588" s="15">
        <f t="shared" ca="1" si="298"/>
        <v>16211.981801302172</v>
      </c>
      <c r="BC588" s="15">
        <f t="shared" ca="1" si="299"/>
        <v>22083.178823421149</v>
      </c>
      <c r="BD588" s="15">
        <f t="shared" ca="1" si="300"/>
        <v>22821.834016312318</v>
      </c>
      <c r="BE588" s="15">
        <f t="shared" ca="1" si="301"/>
        <v>26314.60724180099</v>
      </c>
      <c r="BF588" s="15">
        <f ca="1">Inputs!$B$13*EXP($B$9-0.5*C$6^2+C$6*Y588)</f>
        <v>14922.635282617341</v>
      </c>
      <c r="BG588" s="15">
        <f t="shared" ca="1" si="302"/>
        <v>23761.341222763065</v>
      </c>
      <c r="BH588" s="15">
        <f t="shared" ca="1" si="303"/>
        <v>27635.023338716204</v>
      </c>
      <c r="BI588" s="15">
        <f t="shared" ca="1" si="304"/>
        <v>36078.766100557332</v>
      </c>
      <c r="BJ588" s="15">
        <f t="shared" ca="1" si="305"/>
        <v>47108.715521895174</v>
      </c>
      <c r="BK588" s="15">
        <f t="shared" ca="1" si="306"/>
        <v>53661.835905513195</v>
      </c>
      <c r="BL588" s="15">
        <f t="shared" ca="1" si="307"/>
        <v>53510.195941880396</v>
      </c>
      <c r="BM588" s="15">
        <f t="shared" ca="1" si="308"/>
        <v>78090.502609777657</v>
      </c>
      <c r="BN588" s="15">
        <f t="shared" ca="1" si="309"/>
        <v>74027.564888754583</v>
      </c>
      <c r="BO588" s="15">
        <f t="shared" ca="1" si="310"/>
        <v>97142.264682546054</v>
      </c>
      <c r="BP588" s="15">
        <f t="shared" ca="1" si="311"/>
        <v>113577.19320443197</v>
      </c>
      <c r="BQ588" s="15">
        <f ca="1">Inputs!$B$20*EXP($B$10-0.5*C$7^2+C$7*AJ588)</f>
        <v>4346.7088049958784</v>
      </c>
      <c r="BR588" s="15">
        <f t="shared" ca="1" si="312"/>
        <v>7944.6498350309794</v>
      </c>
      <c r="BS588" s="15">
        <f t="shared" ca="1" si="313"/>
        <v>9350.5011994802971</v>
      </c>
      <c r="BT588" s="15">
        <f t="shared" ca="1" si="314"/>
        <v>17486.470534312553</v>
      </c>
      <c r="BU588" s="15">
        <f t="shared" ca="1" si="315"/>
        <v>22595.889582720771</v>
      </c>
      <c r="BV588" s="15">
        <f t="shared" ca="1" si="316"/>
        <v>25658.722862168841</v>
      </c>
      <c r="BW588" s="15">
        <f t="shared" ca="1" si="317"/>
        <v>28982.561365241017</v>
      </c>
      <c r="BX588" s="15">
        <f t="shared" ca="1" si="318"/>
        <v>43494.291302414516</v>
      </c>
      <c r="BY588" s="15">
        <f t="shared" ca="1" si="319"/>
        <v>68191.176845978975</v>
      </c>
      <c r="BZ588" s="15">
        <f t="shared" ca="1" si="320"/>
        <v>125270.8546326006</v>
      </c>
      <c r="CA588" s="15">
        <f t="shared" ca="1" si="321"/>
        <v>191724.86773276847</v>
      </c>
      <c r="CB588" s="15">
        <f ca="1">(AU588*DCF!C$10-DCF!C$5*MAX(AU588*DCF!C$10,0)-MAX(AU588-Inputs!$B$6,0)/Inputs!$B$10)*DCF!C$6</f>
        <v>1041.0925009996313</v>
      </c>
      <c r="CC588" s="15">
        <f ca="1">(AV588*DCF!D$10-DCF!D$5*MAX(AV588*DCF!D$10,0)-MAX(AV588-AU588,0)/Inputs!$B$10)*DCF!D$6</f>
        <v>1277.250974644186</v>
      </c>
      <c r="CD588" s="15">
        <f ca="1">(AW588*DCF!E$10-DCF!E$5*MAX(AW588*DCF!E$10,0)-MAX(AW588-AV588,0)/Inputs!$B$10)*DCF!E$6</f>
        <v>1239.3133998060823</v>
      </c>
      <c r="CE588" s="15">
        <f ca="1">(AX588*DCF!F$10-DCF!F$5*MAX(AX588*DCF!F$10,0)-MAX(AX588-AW588,0)/Inputs!$B$10)*DCF!F$6</f>
        <v>1366.4578431192799</v>
      </c>
      <c r="CF588" s="15">
        <f ca="1">(AY588*DCF!G$10-DCF!G$5*MAX(AY588*DCF!G$10,0)-MAX(AY588-AX588,0)/Inputs!$B$10)*DCF!G$6</f>
        <v>1675.09015303468</v>
      </c>
      <c r="CG588" s="15">
        <f ca="1">(AZ588*DCF!H$10-DCF!H$5*MAX(AZ588*DCF!H$10,0)-MAX(AZ588-AY588,0)/Inputs!$B$10)*DCF!H$6</f>
        <v>1797.8517130630912</v>
      </c>
      <c r="CH588" s="15">
        <f ca="1">(BA588*DCF!I$10-DCF!I$5*MAX(BA588*DCF!I$10,0)-MAX(BA588-AZ588,0)/Inputs!$B$10)*DCF!I$6</f>
        <v>2002.4255538555815</v>
      </c>
      <c r="CI588" s="15">
        <f ca="1">(BB588*DCF!J$10-DCF!J$5*MAX(BB588*DCF!J$10,0)-MAX(BB588-BA588,0)/Inputs!$B$10)*DCF!J$6</f>
        <v>2408.8773681410262</v>
      </c>
      <c r="CJ588" s="15">
        <f ca="1">(BC588*DCF!K$10-DCF!K$5*MAX(BC588*DCF!K$10,0)-MAX(BC588-BB588,0)/Inputs!$B$10)*DCF!K$6</f>
        <v>2733.1589256216175</v>
      </c>
      <c r="CK588" s="15">
        <f ca="1">(BD588*DCF!L$10-DCF!L$5*MAX(BD588*DCF!L$10,0)-MAX(BD588-BC588,0)/Inputs!$B$10)*DCF!L$6</f>
        <v>3346.4464726002411</v>
      </c>
      <c r="CL588" s="15">
        <f ca="1">(BE588*DCF!M$10-DCF!M$5*MAX(BE588*DCF!M$10,0)-MAX(BE588-BD588,0)/Inputs!$B$10)*DCF!M$6</f>
        <v>3296.0823544306472</v>
      </c>
      <c r="CM588" s="15">
        <f ca="1">(BF588*DCF!C$28-DCF!C$5*MAX(BF588*DCF!C$28,0)-MAX(BF588-Inputs!$B$13,0)/Inputs!$B$17)*DCF!C$6</f>
        <v>3737.7464785254028</v>
      </c>
      <c r="CN588" s="15">
        <f ca="1">(BG588*DCF!D$28-DCF!D$5*MAX(BG588*DCF!D$28,0)-MAX(BG588-BF588,0)/Inputs!$B$17)*DCF!D$6</f>
        <v>5112.5617888021716</v>
      </c>
      <c r="CO588" s="15">
        <f ca="1">(BH588*DCF!E$28-DCF!E$5*MAX(BH588*DCF!E$28,0)-MAX(BH588-BG588,0)/Inputs!$B$17)*DCF!E$6</f>
        <v>7063.2812663411323</v>
      </c>
      <c r="CP588" s="15">
        <f ca="1">(BI588*DCF!F$28-DCF!F$5*MAX(BI588*DCF!F$28,0)-MAX(BI588-BH588,0)/Inputs!$B$17)*DCF!F$6</f>
        <v>8257.1178171565516</v>
      </c>
      <c r="CQ588" s="15">
        <f ca="1">(BJ588*DCF!G$28-DCF!G$5*MAX(BJ588*DCF!G$28,0)-MAX(BJ588-BI588,0)/Inputs!$B$17)*DCF!G$6</f>
        <v>10367.585124877072</v>
      </c>
      <c r="CR588" s="15">
        <f ca="1">(BK588*DCF!H$28-DCF!H$5*MAX(BK588*DCF!H$28,0)-MAX(BK588-BJ588,0)/Inputs!$B$17)*DCF!H$6</f>
        <v>12252.993052095659</v>
      </c>
      <c r="CS588" s="15">
        <f ca="1">(BL588*DCF!I$28-DCF!I$5*MAX(BL588*DCF!I$28,0)-MAX(BL588-BK588,0)/Inputs!$B$17)*DCF!I$6</f>
        <v>12583.085091440236</v>
      </c>
      <c r="CT588" s="15">
        <f ca="1">(BM588*DCF!J$28-DCF!J$5*MAX(BM588*DCF!J$28,0)-MAX(BM588-BL588,0)/Inputs!$B$17)*DCF!J$6</f>
        <v>14161.517004566185</v>
      </c>
      <c r="CU588" s="15">
        <f ca="1">(BN588*DCF!K$28-DCF!K$5*MAX(BN588*DCF!K$28,0)-MAX(BN588-BM588,0)/Inputs!$B$17)*DCF!K$6</f>
        <v>15633.380484116378</v>
      </c>
      <c r="CV588" s="15">
        <f ca="1">(BO588*DCF!L$28-DCF!L$5*MAX(BO588*DCF!L$28,0)-MAX(BO588-BN588,0)/Inputs!$B$17)*DCF!L$6</f>
        <v>16766.453982925745</v>
      </c>
      <c r="CW588" s="15">
        <f ca="1">(BP588*DCF!M$28-DCF!M$5*MAX(BP588*DCF!M$28,0)-MAX(BP588-BO588,0)/Inputs!$B$17)*DCF!M$6</f>
        <v>19651.702791375945</v>
      </c>
      <c r="CX588" s="15">
        <f ca="1">(BQ588*DCF!C$46-DCF!C$5*MAX(BQ588*DCF!C$46,0)-MAX(BQ588-Inputs!$B$20,0)/Inputs!$B$24)*DCF!C$6</f>
        <v>-1533.0545993043036</v>
      </c>
      <c r="CY588" s="15">
        <f ca="1">(BR588*DCF!D$46-DCF!D$5*MAX(BR588*DCF!D$46,0)-MAX(BR588-BQ588,0)/Inputs!$B$24)*DCF!D$6</f>
        <v>-2891.17802710452</v>
      </c>
      <c r="CZ588" s="15">
        <f ca="1">(BS588*DCF!E$46-DCF!E$5*MAX(BS588*DCF!E$46,0)-MAX(BS588-BR588,0)/Inputs!$B$24)*DCF!E$6</f>
        <v>-1659.8609526725984</v>
      </c>
      <c r="DA588" s="15">
        <f ca="1">(BT588*DCF!F$46-DCF!F$5*MAX(BT588*DCF!F$46,0)-MAX(BT588-BS588,0)/Inputs!$B$24)*DCF!F$6</f>
        <v>-4236.0389746318979</v>
      </c>
      <c r="DB588" s="15">
        <f ca="1">(BU588*DCF!G$46-DCF!G$5*MAX(BU588*DCF!G$46,0)-MAX(BU588-BT588,0)/Inputs!$B$24)*DCF!G$6</f>
        <v>-2478.7886996264569</v>
      </c>
      <c r="DC588" s="15">
        <f ca="1">(BV588*DCF!H$46-DCF!H$5*MAX(BV588*DCF!H$46,0)-MAX(BV588-BU588,0)/Inputs!$B$24)*DCF!H$6</f>
        <v>-951.75667529762939</v>
      </c>
      <c r="DD588" s="15">
        <f ca="1">(BW588*DCF!I$46-DCF!I$5*MAX(BW588*DCF!I$46,0)-MAX(BW588-BV588,0)/Inputs!$B$24)*DCF!I$6</f>
        <v>-284.78196216748387</v>
      </c>
      <c r="DE588" s="15">
        <f ca="1">(BX588*DCF!J$46-DCF!J$5*MAX(BX588*DCF!J$46,0)-MAX(BX588-BW588,0)/Inputs!$B$24)*DCF!J$6</f>
        <v>-2023.8084825529716</v>
      </c>
      <c r="DF588" s="15">
        <f ca="1">(BY588*DCF!K$46-DCF!K$5*MAX(BY588*DCF!K$46,0)-MAX(BY588-BX588,0)/Inputs!$B$24)*DCF!K$6</f>
        <v>-2154.7716979646175</v>
      </c>
      <c r="DG588" s="15">
        <f ca="1">(BZ588*DCF!L$46-DCF!L$5*MAX(BZ588*DCF!L$46,0)-MAX(BZ588-BY588,0)/Inputs!$B$24)*DCF!L$6</f>
        <v>-4257.9257223481636</v>
      </c>
      <c r="DH588" s="15">
        <f ca="1">(CA588*DCF!M$46-DCF!M$5*MAX(CA588*DCF!M$46,0)-MAX(CA588-BZ588,0)/Inputs!$B$24)*DCF!M$6</f>
        <v>1137.8536489837036</v>
      </c>
      <c r="DI588" s="15">
        <f ca="1">SUM(CB588:CL588)+BE588*DCF!M$10*(1+Inputs!$B$30)*(1-Inputs!$B$33)*(1-Inputs!$B$30/Inputs!$B$31)/(Inputs!$B$29-Inputs!$B$30)*DCF!M$6</f>
        <v>95417.947187904967</v>
      </c>
      <c r="DJ588" s="15">
        <f ca="1">SUM(CM588:CW588)+BP588*DCF!M$28*(1+Inputs!$B$30)*(1-Inputs!$B$33)*(1-Inputs!$B$30/Inputs!$B$31)/(Inputs!$B$29-Inputs!$B$30)*DCF!M$6</f>
        <v>547036.53233666241</v>
      </c>
      <c r="DK588" s="15">
        <f ca="1">SUM(CX588:DH588)+CA588*DCF!M$46*(1+Inputs!$B$30)*(1-Inputs!$B$33)*(1-Inputs!$B$30/Inputs!$B$31)/(Inputs!$B$29-Inputs!$B$30)*DCF!M$6</f>
        <v>275095.24463264865</v>
      </c>
      <c r="DM588" s="15">
        <f ca="1">DI588+DJ588+DK588+Inputs!$B$34+Inputs!$B$36-Inputs!$B$35</f>
        <v>994400.72415721603</v>
      </c>
    </row>
    <row r="589" spans="1:117" x14ac:dyDescent="0.75">
      <c r="A589" s="11">
        <v>576</v>
      </c>
      <c r="C589" s="23">
        <f t="shared" ca="1" si="327"/>
        <v>5.2799056739321823E-2</v>
      </c>
      <c r="D589" s="23">
        <f t="shared" ca="1" si="327"/>
        <v>-0.31950697341762896</v>
      </c>
      <c r="E589" s="23">
        <f t="shared" ca="1" si="327"/>
        <v>0.60705461358034896</v>
      </c>
      <c r="F589" s="23">
        <f t="shared" ca="1" si="327"/>
        <v>0.46023732758552999</v>
      </c>
      <c r="G589" s="23">
        <f t="shared" ca="1" si="327"/>
        <v>-0.79257520837418638</v>
      </c>
      <c r="H589" s="23">
        <f t="shared" ca="1" si="327"/>
        <v>-2.0752663644544893</v>
      </c>
      <c r="I589" s="23">
        <f t="shared" ca="1" si="327"/>
        <v>-5.1552503520030643E-2</v>
      </c>
      <c r="J589" s="23">
        <f t="shared" ca="1" si="327"/>
        <v>-0.12972314477269947</v>
      </c>
      <c r="K589" s="23">
        <f t="shared" ca="1" si="327"/>
        <v>0.65172259336482052</v>
      </c>
      <c r="L589" s="23">
        <f t="shared" ca="1" si="327"/>
        <v>0.18856492710212611</v>
      </c>
      <c r="M589" s="23">
        <f t="shared" ca="1" si="327"/>
        <v>0.69378934022679606</v>
      </c>
      <c r="N589" s="23">
        <f ca="1">SQRT(Inputs!$B$38)*C589+SQRT(1-Inputs!$B$38)*_xlfn.NORM.S.INV(RAND())</f>
        <v>0.16198999689011723</v>
      </c>
      <c r="O589" s="23">
        <f ca="1">SQRT(Inputs!$B$38)*D589+SQRT(1-Inputs!$B$38)*_xlfn.NORM.S.INV(RAND())</f>
        <v>-1.1641008204486818</v>
      </c>
      <c r="P589" s="23">
        <f ca="1">SQRT(Inputs!$B$38)*E589+SQRT(1-Inputs!$B$38)*_xlfn.NORM.S.INV(RAND())</f>
        <v>1.6086184298672228</v>
      </c>
      <c r="Q589" s="23">
        <f ca="1">SQRT(Inputs!$B$38)*F589+SQRT(1-Inputs!$B$38)*_xlfn.NORM.S.INV(RAND())</f>
        <v>0.48077322380713083</v>
      </c>
      <c r="R589" s="23">
        <f ca="1">SQRT(Inputs!$B$38)*G589+SQRT(1-Inputs!$B$38)*_xlfn.NORM.S.INV(RAND())</f>
        <v>0.46290917716995383</v>
      </c>
      <c r="S589" s="23">
        <f ca="1">SQRT(Inputs!$B$38)*H589+SQRT(1-Inputs!$B$38)*_xlfn.NORM.S.INV(RAND())</f>
        <v>-0.83195560267552926</v>
      </c>
      <c r="T589" s="23">
        <f ca="1">SQRT(Inputs!$B$38)*I589+SQRT(1-Inputs!$B$38)*_xlfn.NORM.S.INV(RAND())</f>
        <v>-1.6341477067311845</v>
      </c>
      <c r="U589" s="23">
        <f ca="1">SQRT(Inputs!$B$38)*J589+SQRT(1-Inputs!$B$38)*_xlfn.NORM.S.INV(RAND())</f>
        <v>0.66389441149904693</v>
      </c>
      <c r="V589" s="23">
        <f ca="1">SQRT(Inputs!$B$38)*K589+SQRT(1-Inputs!$B$38)*_xlfn.NORM.S.INV(RAND())</f>
        <v>0.98788305682022926</v>
      </c>
      <c r="W589" s="23">
        <f ca="1">SQRT(Inputs!$B$38)*L589+SQRT(1-Inputs!$B$38)*_xlfn.NORM.S.INV(RAND())</f>
        <v>8.4265909957010929E-2</v>
      </c>
      <c r="X589" s="23">
        <f ca="1">SQRT(Inputs!$B$38)*M589+SQRT(1-Inputs!$B$38)*_xlfn.NORM.S.INV(RAND())</f>
        <v>-0.38254995402402603</v>
      </c>
      <c r="Y589" s="23">
        <f ca="1">SQRT(Inputs!$B$38)*C589+SQRT(1-Inputs!$B$38)*_xlfn.NORM.S.INV(RAND())</f>
        <v>0.31514926532466569</v>
      </c>
      <c r="Z589" s="23">
        <f ca="1">SQRT(Inputs!$B$38)*D589+SQRT(1-Inputs!$B$38)*_xlfn.NORM.S.INV(RAND())</f>
        <v>-0.21681264176057746</v>
      </c>
      <c r="AA589" s="23">
        <f ca="1">SQRT(Inputs!$B$38)*E589+SQRT(1-Inputs!$B$38)*_xlfn.NORM.S.INV(RAND())</f>
        <v>-0.46493513976203049</v>
      </c>
      <c r="AB589" s="23">
        <f ca="1">SQRT(Inputs!$B$38)*F589+SQRT(1-Inputs!$B$38)*_xlfn.NORM.S.INV(RAND())</f>
        <v>1.1236126562667814</v>
      </c>
      <c r="AC589" s="23">
        <f ca="1">SQRT(Inputs!$B$38)*G589+SQRT(1-Inputs!$B$38)*_xlfn.NORM.S.INV(RAND())</f>
        <v>-1.494297205264294</v>
      </c>
      <c r="AD589" s="23">
        <f ca="1">SQRT(Inputs!$B$38)*H589+SQRT(1-Inputs!$B$38)*_xlfn.NORM.S.INV(RAND())</f>
        <v>-0.66029752347492709</v>
      </c>
      <c r="AE589" s="23">
        <f ca="1">SQRT(Inputs!$B$38)*I589+SQRT(1-Inputs!$B$38)*_xlfn.NORM.S.INV(RAND())</f>
        <v>-0.48718380313722287</v>
      </c>
      <c r="AF589" s="23">
        <f ca="1">SQRT(Inputs!$B$38)*J589+SQRT(1-Inputs!$B$38)*_xlfn.NORM.S.INV(RAND())</f>
        <v>-1.3673899076715468</v>
      </c>
      <c r="AG589" s="23">
        <f ca="1">SQRT(Inputs!$B$38)*K589+SQRT(1-Inputs!$B$38)*_xlfn.NORM.S.INV(RAND())</f>
        <v>1.1212452115640676</v>
      </c>
      <c r="AH589" s="23">
        <f ca="1">SQRT(Inputs!$B$38)*L589+SQRT(1-Inputs!$B$38)*_xlfn.NORM.S.INV(RAND())</f>
        <v>-1.0143395284532859</v>
      </c>
      <c r="AI589" s="23">
        <f ca="1">SQRT(Inputs!$B$38)*M589+SQRT(1-Inputs!$B$38)*_xlfn.NORM.S.INV(RAND())</f>
        <v>-0.93615599382398018</v>
      </c>
      <c r="AJ589" s="23">
        <f ca="1">SQRT(Inputs!$B$38)*C589+SQRT(1-Inputs!$B$38)*_xlfn.NORM.S.INV(RAND())</f>
        <v>-0.11626934567489748</v>
      </c>
      <c r="AK589" s="23">
        <f ca="1">SQRT(Inputs!$B$38)*D589+SQRT(1-Inputs!$B$38)*_xlfn.NORM.S.INV(RAND())</f>
        <v>0.16730235633772075</v>
      </c>
      <c r="AL589" s="23">
        <f ca="1">SQRT(Inputs!$B$38)*E589+SQRT(1-Inputs!$B$38)*_xlfn.NORM.S.INV(RAND())</f>
        <v>1.0563392978472166</v>
      </c>
      <c r="AM589" s="23">
        <f ca="1">SQRT(Inputs!$B$38)*F589+SQRT(1-Inputs!$B$38)*_xlfn.NORM.S.INV(RAND())</f>
        <v>1.687710027974163</v>
      </c>
      <c r="AN589" s="23">
        <f ca="1">SQRT(Inputs!$B$38)*G589+SQRT(1-Inputs!$B$38)*_xlfn.NORM.S.INV(RAND())</f>
        <v>-0.85297553149963068</v>
      </c>
      <c r="AO589" s="23">
        <f ca="1">SQRT(Inputs!$B$38)*H589+SQRT(1-Inputs!$B$38)*_xlfn.NORM.S.INV(RAND())</f>
        <v>-1.5888468163422296</v>
      </c>
      <c r="AP589" s="23">
        <f ca="1">SQRT(Inputs!$B$38)*I589+SQRT(1-Inputs!$B$38)*_xlfn.NORM.S.INV(RAND())</f>
        <v>-0.5930171412256211</v>
      </c>
      <c r="AQ589" s="23">
        <f ca="1">SQRT(Inputs!$B$38)*J589+SQRT(1-Inputs!$B$38)*_xlfn.NORM.S.INV(RAND())</f>
        <v>-1.0280067576739489</v>
      </c>
      <c r="AR589" s="23">
        <f ca="1">SQRT(Inputs!$B$38)*K589+SQRT(1-Inputs!$B$38)*_xlfn.NORM.S.INV(RAND())</f>
        <v>0.26141971362295824</v>
      </c>
      <c r="AS589" s="23">
        <f ca="1">SQRT(Inputs!$B$38)*L589+SQRT(1-Inputs!$B$38)*_xlfn.NORM.S.INV(RAND())</f>
        <v>-0.59903013859306209</v>
      </c>
      <c r="AT589" s="23">
        <f ca="1">SQRT(Inputs!$B$38)*M589+SQRT(1-Inputs!$B$38)*_xlfn.NORM.S.INV(RAND())</f>
        <v>0.61373215361966826</v>
      </c>
      <c r="AU589" s="15">
        <f ca="1">Inputs!$B$6*EXP($B$8-0.5*C$5^2+C$5*N589)</f>
        <v>5094.0793631739016</v>
      </c>
      <c r="AV589" s="15">
        <f t="shared" ca="1" si="292"/>
        <v>5225.2453874683724</v>
      </c>
      <c r="AW589" s="15">
        <f t="shared" ca="1" si="293"/>
        <v>7915.0792775509135</v>
      </c>
      <c r="AX589" s="15">
        <f t="shared" ca="1" si="294"/>
        <v>10261.736485567115</v>
      </c>
      <c r="AY589" s="15">
        <f t="shared" ca="1" si="295"/>
        <v>13237.539035255733</v>
      </c>
      <c r="AZ589" s="15">
        <f t="shared" ca="1" si="296"/>
        <v>14772.555983517232</v>
      </c>
      <c r="BA589" s="15">
        <f t="shared" ca="1" si="297"/>
        <v>15235.938195548715</v>
      </c>
      <c r="BB589" s="15">
        <f t="shared" ca="1" si="298"/>
        <v>19936.364898912598</v>
      </c>
      <c r="BC589" s="15">
        <f t="shared" ca="1" si="299"/>
        <v>26860.015413636593</v>
      </c>
      <c r="BD589" s="15">
        <f t="shared" ca="1" si="300"/>
        <v>33166.431977845568</v>
      </c>
      <c r="BE589" s="15">
        <f t="shared" ca="1" si="301"/>
        <v>39249.542334377722</v>
      </c>
      <c r="BF589" s="15">
        <f ca="1">Inputs!$B$13*EXP($B$9-0.5*C$6^2+C$6*Y589)</f>
        <v>14722.715396443517</v>
      </c>
      <c r="BG589" s="15">
        <f t="shared" ca="1" si="302"/>
        <v>17254.688461329861</v>
      </c>
      <c r="BH589" s="15">
        <f t="shared" ca="1" si="303"/>
        <v>19517.457147727251</v>
      </c>
      <c r="BI589" s="15">
        <f t="shared" ca="1" si="304"/>
        <v>28403.21217678679</v>
      </c>
      <c r="BJ589" s="15">
        <f t="shared" ca="1" si="305"/>
        <v>28073.039881150391</v>
      </c>
      <c r="BK589" s="15">
        <f t="shared" ca="1" si="306"/>
        <v>31492.195885082558</v>
      </c>
      <c r="BL589" s="15">
        <f t="shared" ca="1" si="307"/>
        <v>36317.528199629225</v>
      </c>
      <c r="BM589" s="15">
        <f t="shared" ca="1" si="308"/>
        <v>37667.941657250216</v>
      </c>
      <c r="BN589" s="15">
        <f t="shared" ca="1" si="309"/>
        <v>52989.147298183649</v>
      </c>
      <c r="BO589" s="15">
        <f t="shared" ca="1" si="310"/>
        <v>57946.30675747776</v>
      </c>
      <c r="BP589" s="15">
        <f t="shared" ca="1" si="311"/>
        <v>64143.861000822275</v>
      </c>
      <c r="BQ589" s="15">
        <f ca="1">Inputs!$B$20*EXP($B$10-0.5*C$7^2+C$7*AJ589)</f>
        <v>4116.217596591604</v>
      </c>
      <c r="BR589" s="15">
        <f t="shared" ca="1" si="312"/>
        <v>5889.9533968911246</v>
      </c>
      <c r="BS589" s="15">
        <f t="shared" ca="1" si="313"/>
        <v>10924.403058748989</v>
      </c>
      <c r="BT589" s="15">
        <f t="shared" ca="1" si="314"/>
        <v>23451.648746684212</v>
      </c>
      <c r="BU589" s="15">
        <f t="shared" ca="1" si="315"/>
        <v>26440.099414984194</v>
      </c>
      <c r="BV589" s="15">
        <f t="shared" ca="1" si="316"/>
        <v>25716.870539712807</v>
      </c>
      <c r="BW589" s="15">
        <f t="shared" ca="1" si="317"/>
        <v>31653.475080061442</v>
      </c>
      <c r="BX589" s="15">
        <f t="shared" ca="1" si="318"/>
        <v>36027.202998236164</v>
      </c>
      <c r="BY589" s="15">
        <f t="shared" ca="1" si="319"/>
        <v>53069.258346882554</v>
      </c>
      <c r="BZ589" s="15">
        <f t="shared" ca="1" si="320"/>
        <v>66698.898339540887</v>
      </c>
      <c r="CA589" s="15">
        <f t="shared" ca="1" si="321"/>
        <v>104487.80745305441</v>
      </c>
      <c r="CB589" s="15">
        <f ca="1">(AU589*DCF!C$10-DCF!C$5*MAX(AU589*DCF!C$10,0)-MAX(AU589-Inputs!$B$6,0)/Inputs!$B$10)*DCF!C$6</f>
        <v>1042.1342612979927</v>
      </c>
      <c r="CC589" s="15">
        <f ca="1">(AV589*DCF!D$10-DCF!D$5*MAX(AV589*DCF!D$10,0)-MAX(AV589-AU589,0)/Inputs!$B$10)*DCF!D$6</f>
        <v>1241.6367611544276</v>
      </c>
      <c r="CD589" s="15">
        <f ca="1">(AW589*DCF!E$10-DCF!E$5*MAX(AW589*DCF!E$10,0)-MAX(AW589-AV589,0)/Inputs!$B$10)*DCF!E$6</f>
        <v>1221.603825148858</v>
      </c>
      <c r="CE589" s="15">
        <f ca="1">(AX589*DCF!F$10-DCF!F$5*MAX(AX589*DCF!F$10,0)-MAX(AX589-AW589,0)/Inputs!$B$10)*DCF!F$6</f>
        <v>1751.8395363093939</v>
      </c>
      <c r="CF589" s="15">
        <f ca="1">(AY589*DCF!G$10-DCF!G$5*MAX(AY589*DCF!G$10,0)-MAX(AY589-AX589,0)/Inputs!$B$10)*DCF!G$6</f>
        <v>2155.459861086611</v>
      </c>
      <c r="CG589" s="15">
        <f ca="1">(AZ589*DCF!H$10-DCF!H$5*MAX(AZ589*DCF!H$10,0)-MAX(AZ589-AY589,0)/Inputs!$B$10)*DCF!H$6</f>
        <v>2595.5325623061367</v>
      </c>
      <c r="CH589" s="15">
        <f ca="1">(BA589*DCF!I$10-DCF!I$5*MAX(BA589*DCF!I$10,0)-MAX(BA589-AZ589,0)/Inputs!$B$10)*DCF!I$6</f>
        <v>2707.0391813862188</v>
      </c>
      <c r="CI589" s="15">
        <f ca="1">(BB589*DCF!J$10-DCF!J$5*MAX(BB589*DCF!J$10,0)-MAX(BB589-BA589,0)/Inputs!$B$10)*DCF!J$6</f>
        <v>2708.8542654063122</v>
      </c>
      <c r="CJ589" s="15">
        <f ca="1">(BC589*DCF!K$10-DCF!K$5*MAX(BC589*DCF!K$10,0)-MAX(BC589-BB589,0)/Inputs!$B$10)*DCF!K$6</f>
        <v>3354.8254325304283</v>
      </c>
      <c r="CK589" s="15">
        <f ca="1">(BD589*DCF!L$10-DCF!L$5*MAX(BD589*DCF!L$10,0)-MAX(BD589-BC589,0)/Inputs!$B$10)*DCF!L$6</f>
        <v>4186.6068625076305</v>
      </c>
      <c r="CL589" s="15">
        <f ca="1">(BE589*DCF!M$10-DCF!M$5*MAX(BE589*DCF!M$10,0)-MAX(BE589-BD589,0)/Inputs!$B$10)*DCF!M$6</f>
        <v>4811.9255492308585</v>
      </c>
      <c r="CM589" s="15">
        <f ca="1">(BF589*DCF!C$28-DCF!C$5*MAX(BF589*DCF!C$28,0)-MAX(BF589-Inputs!$B$13,0)/Inputs!$B$17)*DCF!C$6</f>
        <v>3722.9031147703936</v>
      </c>
      <c r="CN589" s="15">
        <f ca="1">(BG589*DCF!D$28-DCF!D$5*MAX(BG589*DCF!D$28,0)-MAX(BG589-BF589,0)/Inputs!$B$17)*DCF!D$6</f>
        <v>4541.7177659732542</v>
      </c>
      <c r="CO589" s="15">
        <f ca="1">(BH589*DCF!E$28-DCF!E$5*MAX(BH589*DCF!E$28,0)-MAX(BH589-BG589,0)/Inputs!$B$17)*DCF!E$6</f>
        <v>5081.7308391625947</v>
      </c>
      <c r="CP589" s="15">
        <f ca="1">(BI589*DCF!F$28-DCF!F$5*MAX(BI589*DCF!F$28,0)-MAX(BI589-BH589,0)/Inputs!$B$17)*DCF!F$6</f>
        <v>6092.9317877792546</v>
      </c>
      <c r="CQ589" s="15">
        <f ca="1">(BJ589*DCF!G$28-DCF!G$5*MAX(BJ589*DCF!G$28,0)-MAX(BJ589-BI589,0)/Inputs!$B$17)*DCF!G$6</f>
        <v>7283.7631867043028</v>
      </c>
      <c r="CR589" s="15">
        <f ca="1">(BK589*DCF!H$28-DCF!H$5*MAX(BK589*DCF!H$28,0)-MAX(BK589-BJ589,0)/Inputs!$B$17)*DCF!H$6</f>
        <v>7257.1265978653482</v>
      </c>
      <c r="CS589" s="15">
        <f ca="1">(BL589*DCF!I$28-DCF!I$5*MAX(BL589*DCF!I$28,0)-MAX(BL589-BK589,0)/Inputs!$B$17)*DCF!I$6</f>
        <v>7847.5939375839298</v>
      </c>
      <c r="CT589" s="15">
        <f ca="1">(BM589*DCF!J$28-DCF!J$5*MAX(BM589*DCF!J$28,0)-MAX(BM589-BL589,0)/Inputs!$B$17)*DCF!J$6</f>
        <v>8224.0242541289954</v>
      </c>
      <c r="CU589" s="15">
        <f ca="1">(BN589*DCF!K$28-DCF!K$5*MAX(BN589*DCF!K$28,0)-MAX(BN589-BM589,0)/Inputs!$B$17)*DCF!K$6</f>
        <v>9313.7758268272264</v>
      </c>
      <c r="CV589" s="15">
        <f ca="1">(BO589*DCF!L$28-DCF!L$5*MAX(BO589*DCF!L$28,0)-MAX(BO589-BN589,0)/Inputs!$B$17)*DCF!L$6</f>
        <v>11000.593624957379</v>
      </c>
      <c r="CW589" s="15">
        <f ca="1">(BP589*DCF!M$28-DCF!M$5*MAX(BP589*DCF!M$28,0)-MAX(BP589-BO589,0)/Inputs!$B$17)*DCF!M$6</f>
        <v>11420.886003872396</v>
      </c>
      <c r="CX589" s="15">
        <f ca="1">(BQ589*DCF!C$46-DCF!C$5*MAX(BQ589*DCF!C$46,0)-MAX(BQ589-Inputs!$B$20,0)/Inputs!$B$24)*DCF!C$6</f>
        <v>-1373.3609214260534</v>
      </c>
      <c r="CY589" s="15">
        <f ca="1">(BR589*DCF!D$46-DCF!D$5*MAX(BR589*DCF!D$46,0)-MAX(BR589-BQ589,0)/Inputs!$B$24)*DCF!D$6</f>
        <v>-1762.1160320044248</v>
      </c>
      <c r="CZ589" s="15">
        <f ca="1">(BS589*DCF!E$46-DCF!E$5*MAX(BS589*DCF!E$46,0)-MAX(BS589-BR589,0)/Inputs!$B$24)*DCF!E$6</f>
        <v>-3276.2711430071877</v>
      </c>
      <c r="DA589" s="15">
        <f ca="1">(BT589*DCF!F$46-DCF!F$5*MAX(BT589*DCF!F$46,0)-MAX(BT589-BS589,0)/Inputs!$B$24)*DCF!F$6</f>
        <v>-6269.4635057902569</v>
      </c>
      <c r="DB589" s="15">
        <f ca="1">(BU589*DCF!G$46-DCF!G$5*MAX(BU589*DCF!G$46,0)-MAX(BU589-BT589,0)/Inputs!$B$24)*DCF!G$6</f>
        <v>-1894.6484653026037</v>
      </c>
      <c r="DC589" s="15">
        <f ca="1">(BV589*DCF!H$46-DCF!H$5*MAX(BV589*DCF!H$46,0)-MAX(BV589-BU589,0)/Inputs!$B$24)*DCF!H$6</f>
        <v>0</v>
      </c>
      <c r="DD589" s="15">
        <f ca="1">(BW589*DCF!I$46-DCF!I$5*MAX(BW589*DCF!I$46,0)-MAX(BW589-BV589,0)/Inputs!$B$24)*DCF!I$6</f>
        <v>-973.12022777792026</v>
      </c>
      <c r="DE589" s="15">
        <f ca="1">(BX589*DCF!J$46-DCF!J$5*MAX(BX589*DCF!J$46,0)-MAX(BX589-BW589,0)/Inputs!$B$24)*DCF!J$6</f>
        <v>351.40032207299703</v>
      </c>
      <c r="DF589" s="15">
        <f ca="1">(BY589*DCF!K$46-DCF!K$5*MAX(BY589*DCF!K$46,0)-MAX(BY589-BX589,0)/Inputs!$B$24)*DCF!K$6</f>
        <v>-1143.3566178945587</v>
      </c>
      <c r="DG589" s="15">
        <f ca="1">(BZ589*DCF!L$46-DCF!L$5*MAX(BZ589*DCF!L$46,0)-MAX(BZ589-BY589,0)/Inputs!$B$24)*DCF!L$6</f>
        <v>1526.1538631446415</v>
      </c>
      <c r="DH589" s="15">
        <f ca="1">(CA589*DCF!M$46-DCF!M$5*MAX(CA589*DCF!M$46,0)-MAX(CA589-BZ589,0)/Inputs!$B$24)*DCF!M$6</f>
        <v>291.42824628960324</v>
      </c>
      <c r="DI589" s="15">
        <f ca="1">SUM(CB589:CL589)+BE589*DCF!M$10*(1+Inputs!$B$30)*(1-Inputs!$B$33)*(1-Inputs!$B$30/Inputs!$B$31)/(Inputs!$B$29-Inputs!$B$30)*DCF!M$6</f>
        <v>137009.4534364038</v>
      </c>
      <c r="DJ589" s="15">
        <f ca="1">SUM(CM589:CW589)+BP589*DCF!M$28*(1+Inputs!$B$30)*(1-Inputs!$B$33)*(1-Inputs!$B$30/Inputs!$B$31)/(Inputs!$B$29-Inputs!$B$30)*DCF!M$6</f>
        <v>319804.66477967682</v>
      </c>
      <c r="DK589" s="15">
        <f ca="1">SUM(CX589:DH589)+CA589*DCF!M$46*(1+Inputs!$B$30)*(1-Inputs!$B$33)*(1-Inputs!$B$30/Inputs!$B$31)/(Inputs!$B$29-Inputs!$B$30)*DCF!M$6</f>
        <v>147027.17321278359</v>
      </c>
      <c r="DM589" s="15">
        <f ca="1">DI589+DJ589+DK589+Inputs!$B$34+Inputs!$B$36-Inputs!$B$35</f>
        <v>680692.29142886424</v>
      </c>
    </row>
    <row r="590" spans="1:117" x14ac:dyDescent="0.75">
      <c r="A590" s="11">
        <v>577</v>
      </c>
      <c r="C590" s="23">
        <f t="shared" ca="1" si="327"/>
        <v>1.6600661117794993</v>
      </c>
      <c r="D590" s="23">
        <f t="shared" ca="1" si="327"/>
        <v>6.325560394929558E-2</v>
      </c>
      <c r="E590" s="23">
        <f t="shared" ca="1" si="327"/>
        <v>-0.27267821626303235</v>
      </c>
      <c r="F590" s="23">
        <f t="shared" ca="1" si="327"/>
        <v>0.25537344274067347</v>
      </c>
      <c r="G590" s="23">
        <f t="shared" ca="1" si="327"/>
        <v>-0.94937417609443753</v>
      </c>
      <c r="H590" s="23">
        <f t="shared" ca="1" si="327"/>
        <v>1.1334642086866078</v>
      </c>
      <c r="I590" s="23">
        <f t="shared" ca="1" si="327"/>
        <v>0.94394963232985929</v>
      </c>
      <c r="J590" s="23">
        <f t="shared" ca="1" si="327"/>
        <v>3.5376887430939E-3</v>
      </c>
      <c r="K590" s="23">
        <f t="shared" ca="1" si="327"/>
        <v>1.8392823945497836</v>
      </c>
      <c r="L590" s="23">
        <f t="shared" ca="1" si="327"/>
        <v>-0.25218155936492892</v>
      </c>
      <c r="M590" s="23">
        <f t="shared" ca="1" si="327"/>
        <v>0.23995345080661273</v>
      </c>
      <c r="N590" s="23">
        <f ca="1">SQRT(Inputs!$B$38)*C590+SQRT(1-Inputs!$B$38)*_xlfn.NORM.S.INV(RAND())</f>
        <v>1.114166953582908</v>
      </c>
      <c r="O590" s="23">
        <f ca="1">SQRT(Inputs!$B$38)*D590+SQRT(1-Inputs!$B$38)*_xlfn.NORM.S.INV(RAND())</f>
        <v>6.7865269171314122E-2</v>
      </c>
      <c r="P590" s="23">
        <f ca="1">SQRT(Inputs!$B$38)*E590+SQRT(1-Inputs!$B$38)*_xlfn.NORM.S.INV(RAND())</f>
        <v>-0.81543200734290466</v>
      </c>
      <c r="Q590" s="23">
        <f ca="1">SQRT(Inputs!$B$38)*F590+SQRT(1-Inputs!$B$38)*_xlfn.NORM.S.INV(RAND())</f>
        <v>0.28565463251391338</v>
      </c>
      <c r="R590" s="23">
        <f ca="1">SQRT(Inputs!$B$38)*G590+SQRT(1-Inputs!$B$38)*_xlfn.NORM.S.INV(RAND())</f>
        <v>-1.6179838479680861</v>
      </c>
      <c r="S590" s="23">
        <f ca="1">SQRT(Inputs!$B$38)*H590+SQRT(1-Inputs!$B$38)*_xlfn.NORM.S.INV(RAND())</f>
        <v>-0.96906384218690833</v>
      </c>
      <c r="T590" s="23">
        <f ca="1">SQRT(Inputs!$B$38)*I590+SQRT(1-Inputs!$B$38)*_xlfn.NORM.S.INV(RAND())</f>
        <v>-0.34473690043996164</v>
      </c>
      <c r="U590" s="23">
        <f ca="1">SQRT(Inputs!$B$38)*J590+SQRT(1-Inputs!$B$38)*_xlfn.NORM.S.INV(RAND())</f>
        <v>0.1276949625901159</v>
      </c>
      <c r="V590" s="23">
        <f ca="1">SQRT(Inputs!$B$38)*K590+SQRT(1-Inputs!$B$38)*_xlfn.NORM.S.INV(RAND())</f>
        <v>0.11805815034949918</v>
      </c>
      <c r="W590" s="23">
        <f ca="1">SQRT(Inputs!$B$38)*L590+SQRT(1-Inputs!$B$38)*_xlfn.NORM.S.INV(RAND())</f>
        <v>1.2053584667991335</v>
      </c>
      <c r="X590" s="23">
        <f ca="1">SQRT(Inputs!$B$38)*M590+SQRT(1-Inputs!$B$38)*_xlfn.NORM.S.INV(RAND())</f>
        <v>1.001340962559462</v>
      </c>
      <c r="Y590" s="23">
        <f ca="1">SQRT(Inputs!$B$38)*C590+SQRT(1-Inputs!$B$38)*_xlfn.NORM.S.INV(RAND())</f>
        <v>0.57771253104003595</v>
      </c>
      <c r="Z590" s="23">
        <f ca="1">SQRT(Inputs!$B$38)*D590+SQRT(1-Inputs!$B$38)*_xlfn.NORM.S.INV(RAND())</f>
        <v>0.25728441027900351</v>
      </c>
      <c r="AA590" s="23">
        <f ca="1">SQRT(Inputs!$B$38)*E590+SQRT(1-Inputs!$B$38)*_xlfn.NORM.S.INV(RAND())</f>
        <v>0.25076079032054821</v>
      </c>
      <c r="AB590" s="23">
        <f ca="1">SQRT(Inputs!$B$38)*F590+SQRT(1-Inputs!$B$38)*_xlfn.NORM.S.INV(RAND())</f>
        <v>0.58469302969681491</v>
      </c>
      <c r="AC590" s="23">
        <f ca="1">SQRT(Inputs!$B$38)*G590+SQRT(1-Inputs!$B$38)*_xlfn.NORM.S.INV(RAND())</f>
        <v>1.1519210978660737</v>
      </c>
      <c r="AD590" s="23">
        <f ca="1">SQRT(Inputs!$B$38)*H590+SQRT(1-Inputs!$B$38)*_xlfn.NORM.S.INV(RAND())</f>
        <v>0.43916327010389716</v>
      </c>
      <c r="AE590" s="23">
        <f ca="1">SQRT(Inputs!$B$38)*I590+SQRT(1-Inputs!$B$38)*_xlfn.NORM.S.INV(RAND())</f>
        <v>-0.49367220430177439</v>
      </c>
      <c r="AF590" s="23">
        <f ca="1">SQRT(Inputs!$B$38)*J590+SQRT(1-Inputs!$B$38)*_xlfn.NORM.S.INV(RAND())</f>
        <v>-4.8738925676642224E-2</v>
      </c>
      <c r="AG590" s="23">
        <f ca="1">SQRT(Inputs!$B$38)*K590+SQRT(1-Inputs!$B$38)*_xlfn.NORM.S.INV(RAND())</f>
        <v>0.71033880875922129</v>
      </c>
      <c r="AH590" s="23">
        <f ca="1">SQRT(Inputs!$B$38)*L590+SQRT(1-Inputs!$B$38)*_xlfn.NORM.S.INV(RAND())</f>
        <v>3.0507024872886784E-2</v>
      </c>
      <c r="AI590" s="23">
        <f ca="1">SQRT(Inputs!$B$38)*M590+SQRT(1-Inputs!$B$38)*_xlfn.NORM.S.INV(RAND())</f>
        <v>0.37406791651866927</v>
      </c>
      <c r="AJ590" s="23">
        <f ca="1">SQRT(Inputs!$B$38)*C590+SQRT(1-Inputs!$B$38)*_xlfn.NORM.S.INV(RAND())</f>
        <v>0.9074280277907959</v>
      </c>
      <c r="AK590" s="23">
        <f ca="1">SQRT(Inputs!$B$38)*D590+SQRT(1-Inputs!$B$38)*_xlfn.NORM.S.INV(RAND())</f>
        <v>0.36123293458652134</v>
      </c>
      <c r="AL590" s="23">
        <f ca="1">SQRT(Inputs!$B$38)*E590+SQRT(1-Inputs!$B$38)*_xlfn.NORM.S.INV(RAND())</f>
        <v>-0.97058858987726448</v>
      </c>
      <c r="AM590" s="23">
        <f ca="1">SQRT(Inputs!$B$38)*F590+SQRT(1-Inputs!$B$38)*_xlfn.NORM.S.INV(RAND())</f>
        <v>0.40593198654284268</v>
      </c>
      <c r="AN590" s="23">
        <f ca="1">SQRT(Inputs!$B$38)*G590+SQRT(1-Inputs!$B$38)*_xlfn.NORM.S.INV(RAND())</f>
        <v>-0.5078573486882908</v>
      </c>
      <c r="AO590" s="23">
        <f ca="1">SQRT(Inputs!$B$38)*H590+SQRT(1-Inputs!$B$38)*_xlfn.NORM.S.INV(RAND())</f>
        <v>0.66567276811886122</v>
      </c>
      <c r="AP590" s="23">
        <f ca="1">SQRT(Inputs!$B$38)*I590+SQRT(1-Inputs!$B$38)*_xlfn.NORM.S.INV(RAND())</f>
        <v>1.3007908429589419</v>
      </c>
      <c r="AQ590" s="23">
        <f ca="1">SQRT(Inputs!$B$38)*J590+SQRT(1-Inputs!$B$38)*_xlfn.NORM.S.INV(RAND())</f>
        <v>0.10272948636663828</v>
      </c>
      <c r="AR590" s="23">
        <f ca="1">SQRT(Inputs!$B$38)*K590+SQRT(1-Inputs!$B$38)*_xlfn.NORM.S.INV(RAND())</f>
        <v>0.29987785187278249</v>
      </c>
      <c r="AS590" s="23">
        <f ca="1">SQRT(Inputs!$B$38)*L590+SQRT(1-Inputs!$B$38)*_xlfn.NORM.S.INV(RAND())</f>
        <v>0.78546508386750513</v>
      </c>
      <c r="AT590" s="23">
        <f ca="1">SQRT(Inputs!$B$38)*M590+SQRT(1-Inputs!$B$38)*_xlfn.NORM.S.INV(RAND())</f>
        <v>-0.68990366216819776</v>
      </c>
      <c r="AU590" s="15">
        <f ca="1">Inputs!$B$6*EXP($B$8-0.5*C$5^2+C$5*N590)</f>
        <v>5942.9804594731413</v>
      </c>
      <c r="AV590" s="15">
        <f t="shared" ref="AV590:AV653" ca="1" si="328">AU590*EXP($B$8-0.5*D$5^2+D$5*O590)</f>
        <v>7306.5559234477314</v>
      </c>
      <c r="AW590" s="15">
        <f t="shared" ref="AW590:AW653" ca="1" si="329">AV590*EXP($B$8-0.5*E$5^2+E$5*P590)</f>
        <v>7981.1397075325513</v>
      </c>
      <c r="AX590" s="15">
        <f t="shared" ref="AX590:AX653" ca="1" si="330">AW590*EXP($B$8-0.5*F$5^2+F$5*Q590)</f>
        <v>10098.196616999465</v>
      </c>
      <c r="AY590" s="15">
        <f t="shared" ref="AY590:AY653" ca="1" si="331">AX590*EXP($B$8-0.5*G$5^2+G$5*R590)</f>
        <v>10216.133874436884</v>
      </c>
      <c r="AZ590" s="15">
        <f t="shared" ref="AZ590:AZ653" ca="1" si="332">AY590*EXP($B$8-0.5*H$5^2+H$5*S590)</f>
        <v>11229.951132621227</v>
      </c>
      <c r="BA590" s="15">
        <f t="shared" ref="BA590:BA653" ca="1" si="333">AZ590*EXP($B$8-0.5*I$5^2+I$5*T590)</f>
        <v>13255.593561607209</v>
      </c>
      <c r="BB590" s="15">
        <f t="shared" ref="BB590:BB653" ca="1" si="334">BA590*EXP($B$8-0.5*J$5^2+J$5*U590)</f>
        <v>16437.847274532112</v>
      </c>
      <c r="BC590" s="15">
        <f t="shared" ref="BC590:BC653" ca="1" si="335">BB590*EXP($B$8-0.5*K$5^2+K$5*V590)</f>
        <v>20362.92110552701</v>
      </c>
      <c r="BD590" s="15">
        <f t="shared" ref="BD590:BD653" ca="1" si="336">BC590*EXP($B$8-0.5*L$5^2+L$5*W590)</f>
        <v>27923.675439809798</v>
      </c>
      <c r="BE590" s="15">
        <f t="shared" ref="BE590:BE653" ca="1" si="337">BD590*EXP($B$8-0.5*M$5^2+M$5*X590)</f>
        <v>37484.2797075567</v>
      </c>
      <c r="BF590" s="15">
        <f ca="1">Inputs!$B$13*EXP($B$9-0.5*C$6^2+C$6*Y590)</f>
        <v>15509.366428987953</v>
      </c>
      <c r="BG590" s="15">
        <f t="shared" ref="BG590:BG653" ca="1" si="338">BF590*EXP($B$9-0.5*D$6^2+D$6*Z590)</f>
        <v>19799.996848726103</v>
      </c>
      <c r="BH590" s="15">
        <f t="shared" ref="BH590:BH653" ca="1" si="339">BG590*EXP($B$9-0.5*E$6^2+E$6*AA590)</f>
        <v>25219.326976891749</v>
      </c>
      <c r="BI590" s="15">
        <f t="shared" ref="BI590:BI653" ca="1" si="340">BH590*EXP($B$9-0.5*F$6^2+F$6*AB590)</f>
        <v>33779.474607236443</v>
      </c>
      <c r="BJ590" s="15">
        <f t="shared" ref="BJ590:BJ653" ca="1" si="341">BI590*EXP($B$9-0.5*G$6^2+G$6*AC590)</f>
        <v>48891.391734646633</v>
      </c>
      <c r="BK590" s="15">
        <f t="shared" ref="BK590:BK653" ca="1" si="342">BJ590*EXP($B$9-0.5*H$6^2+H$6*AD590)</f>
        <v>63701.980552425506</v>
      </c>
      <c r="BL590" s="15">
        <f t="shared" ref="BL590:BL653" ca="1" si="343">BK590*EXP($B$9-0.5*I$6^2+I$6*AE590)</f>
        <v>73400.851856879366</v>
      </c>
      <c r="BM590" s="15">
        <f t="shared" ref="BM590:BM653" ca="1" si="344">BL590*EXP($B$9-0.5*J$6^2+J$6*AF590)</f>
        <v>89680.849203077814</v>
      </c>
      <c r="BN590" s="15">
        <f t="shared" ref="BN590:BN653" ca="1" si="345">BM590*EXP($B$9-0.5*K$6^2+K$6*AG590)</f>
        <v>120096.26973654448</v>
      </c>
      <c r="BO590" s="15">
        <f t="shared" ref="BO590:BO653" ca="1" si="346">BN590*EXP($B$9-0.5*L$6^2+L$6*AH590)</f>
        <v>148291.00428327441</v>
      </c>
      <c r="BP590" s="15">
        <f t="shared" ref="BP590:BP653" ca="1" si="347">BO590*EXP($B$9-0.5*M$6^2+M$6*AI590)</f>
        <v>190419.92515588048</v>
      </c>
      <c r="BQ590" s="15">
        <f ca="1">Inputs!$B$20*EXP($B$10-0.5*C$7^2+C$7*AJ590)</f>
        <v>5918.1412349008933</v>
      </c>
      <c r="BR590" s="15">
        <f t="shared" ref="BR590:BR653" ca="1" si="348">BQ590*EXP($B$10-0.5*D$7^2+D$7*AK590)</f>
        <v>9006.2996812357469</v>
      </c>
      <c r="BS590" s="15">
        <f t="shared" ref="BS590:BS653" ca="1" si="349">BR590*EXP($B$10-0.5*E$7^2+E$7*AL590)</f>
        <v>9332.80605206363</v>
      </c>
      <c r="BT590" s="15">
        <f t="shared" ref="BT590:BT653" ca="1" si="350">BS590*EXP($B$10-0.5*F$7^2+F$7*AM590)</f>
        <v>14313.823108002634</v>
      </c>
      <c r="BU590" s="15">
        <f t="shared" ref="BU590:BU653" ca="1" si="351">BT590*EXP($B$10-0.5*G$7^2+G$7*AN590)</f>
        <v>17543.348817113572</v>
      </c>
      <c r="BV590" s="15">
        <f t="shared" ref="BV590:BV653" ca="1" si="352">BU590*EXP($B$10-0.5*H$7^2+H$7*AO590)</f>
        <v>28357.182132955382</v>
      </c>
      <c r="BW590" s="15">
        <f t="shared" ref="BW590:BW653" ca="1" si="353">BV590*EXP($B$10-0.5*I$7^2+I$7*AP590)</f>
        <v>52112.460252742414</v>
      </c>
      <c r="BX590" s="15">
        <f t="shared" ref="BX590:BX653" ca="1" si="354">BW590*EXP($B$10-0.5*J$7^2+J$7*AQ590)</f>
        <v>74404.30454302406</v>
      </c>
      <c r="BY590" s="15">
        <f t="shared" ref="BY590:BY653" ca="1" si="355">BX590*EXP($B$10-0.5*K$7^2+K$7*AR590)</f>
        <v>110409.40487920438</v>
      </c>
      <c r="BZ590" s="15">
        <f t="shared" ref="BZ590:BZ653" ca="1" si="356">BY590*EXP($B$10-0.5*L$7^2+L$7*AS590)</f>
        <v>178985.17485411043</v>
      </c>
      <c r="CA590" s="15">
        <f t="shared" ref="CA590:CA653" ca="1" si="357">BZ590*EXP($B$10-0.5*M$7^2+M$7*AT590)</f>
        <v>222411.17756156268</v>
      </c>
      <c r="CB590" s="15">
        <f ca="1">(AU590*DCF!C$10-DCF!C$5*MAX(AU590*DCF!C$10,0)-MAX(AU590-Inputs!$B$6,0)/Inputs!$B$10)*DCF!C$6</f>
        <v>1036.0814451725494</v>
      </c>
      <c r="CC590" s="15">
        <f ca="1">(AV590*DCF!D$10-DCF!D$5*MAX(AV590*DCF!D$10,0)-MAX(AV590-AU590,0)/Inputs!$B$10)*DCF!D$6</f>
        <v>1448.4513164637256</v>
      </c>
      <c r="CD590" s="15">
        <f ca="1">(AW590*DCF!E$10-DCF!E$5*MAX(AW590*DCF!E$10,0)-MAX(AW590-AV590,0)/Inputs!$B$10)*DCF!E$6</f>
        <v>1690.7739055960151</v>
      </c>
      <c r="CE590" s="15">
        <f ca="1">(AX590*DCF!F$10-DCF!F$5*MAX(AX590*DCF!F$10,0)-MAX(AX590-AW590,0)/Inputs!$B$10)*DCF!F$6</f>
        <v>1763.9131733009135</v>
      </c>
      <c r="CF590" s="15">
        <f ca="1">(AY590*DCF!G$10-DCF!G$5*MAX(AY590*DCF!G$10,0)-MAX(AY590-AX590,0)/Inputs!$B$10)*DCF!G$6</f>
        <v>2082.2610965694657</v>
      </c>
      <c r="CG590" s="15">
        <f ca="1">(AZ590*DCF!H$10-DCF!H$5*MAX(AZ590*DCF!H$10,0)-MAX(AZ590-AY590,0)/Inputs!$B$10)*DCF!H$6</f>
        <v>2000.2816381713335</v>
      </c>
      <c r="CH590" s="15">
        <f ca="1">(BA590*DCF!I$10-DCF!I$5*MAX(BA590*DCF!I$10,0)-MAX(BA590-AZ590,0)/Inputs!$B$10)*DCF!I$6</f>
        <v>2089.0370477288984</v>
      </c>
      <c r="CI590" s="15">
        <f ca="1">(BB590*DCF!J$10-DCF!J$5*MAX(BB590*DCF!J$10,0)-MAX(BB590-BA590,0)/Inputs!$B$10)*DCF!J$6</f>
        <v>2338.5546225852472</v>
      </c>
      <c r="CJ590" s="15">
        <f ca="1">(BC590*DCF!K$10-DCF!K$5*MAX(BC590*DCF!K$10,0)-MAX(BC590-BB590,0)/Inputs!$B$10)*DCF!K$6</f>
        <v>2728.6526818583638</v>
      </c>
      <c r="CK590" s="15">
        <f ca="1">(BD590*DCF!L$10-DCF!L$5*MAX(BD590*DCF!L$10,0)-MAX(BD590-BC590,0)/Inputs!$B$10)*DCF!L$6</f>
        <v>3233.6932973143021</v>
      </c>
      <c r="CL590" s="15">
        <f ca="1">(BE590*DCF!M$10-DCF!M$5*MAX(BE590*DCF!M$10,0)-MAX(BE590-BD590,0)/Inputs!$B$10)*DCF!M$6</f>
        <v>4147.4003562033904</v>
      </c>
      <c r="CM590" s="15">
        <f ca="1">(BF590*DCF!C$28-DCF!C$5*MAX(BF590*DCF!C$28,0)-MAX(BF590-Inputs!$B$13,0)/Inputs!$B$17)*DCF!C$6</f>
        <v>3781.3092475858057</v>
      </c>
      <c r="CN590" s="15">
        <f ca="1">(BG590*DCF!D$28-DCF!D$5*MAX(BG590*DCF!D$28,0)-MAX(BG590-BF590,0)/Inputs!$B$17)*DCF!D$6</f>
        <v>4916.1675430045361</v>
      </c>
      <c r="CO590" s="15">
        <f ca="1">(BH590*DCF!E$28-DCF!E$5*MAX(BH590*DCF!E$28,0)-MAX(BH590-BG590,0)/Inputs!$B$17)*DCF!E$6</f>
        <v>6074.4870940130959</v>
      </c>
      <c r="CP590" s="15">
        <f ca="1">(BI590*DCF!F$28-DCF!F$5*MAX(BI590*DCF!F$28,0)-MAX(BI590-BH590,0)/Inputs!$B$17)*DCF!F$6</f>
        <v>7611.727395810577</v>
      </c>
      <c r="CQ590" s="15">
        <f ca="1">(BJ590*DCF!G$28-DCF!G$5*MAX(BJ590*DCF!G$28,0)-MAX(BJ590-BI590,0)/Inputs!$B$17)*DCF!G$6</f>
        <v>10143.567350156671</v>
      </c>
      <c r="CR590" s="15">
        <f ca="1">(BK590*DCF!H$28-DCF!H$5*MAX(BK590*DCF!H$28,0)-MAX(BK590-BJ590,0)/Inputs!$B$17)*DCF!H$6</f>
        <v>13453.052732680428</v>
      </c>
      <c r="CS590" s="15">
        <f ca="1">(BL590*DCF!I$28-DCF!I$5*MAX(BL590*DCF!I$28,0)-MAX(BL590-BK590,0)/Inputs!$B$17)*DCF!I$6</f>
        <v>15868.347867025979</v>
      </c>
      <c r="CT590" s="15">
        <f ca="1">(BM590*DCF!J$28-DCF!J$5*MAX(BM590*DCF!J$28,0)-MAX(BM590-BL590,0)/Inputs!$B$17)*DCF!J$6</f>
        <v>17847.679696108895</v>
      </c>
      <c r="CU590" s="15">
        <f ca="1">(BN590*DCF!K$28-DCF!K$5*MAX(BN590*DCF!K$28,0)-MAX(BN590-BM590,0)/Inputs!$B$17)*DCF!K$6</f>
        <v>21636.834630305297</v>
      </c>
      <c r="CV590" s="15">
        <f ca="1">(BO590*DCF!L$28-DCF!L$5*MAX(BO590*DCF!L$28,0)-MAX(BO590-BN590,0)/Inputs!$B$17)*DCF!L$6</f>
        <v>26396.88673566798</v>
      </c>
      <c r="CW590" s="15">
        <f ca="1">(BP590*DCF!M$28-DCF!M$5*MAX(BP590*DCF!M$28,0)-MAX(BP590-BO590,0)/Inputs!$B$17)*DCF!M$6</f>
        <v>31423.9630954481</v>
      </c>
      <c r="CX590" s="15">
        <f ca="1">(BQ590*DCF!C$46-DCF!C$5*MAX(BQ590*DCF!C$46,0)-MAX(BQ590-Inputs!$B$20,0)/Inputs!$B$24)*DCF!C$6</f>
        <v>-2621.8068602084709</v>
      </c>
      <c r="CY590" s="15">
        <f ca="1">(BR590*DCF!D$46-DCF!D$5*MAX(BR590*DCF!D$46,0)-MAX(BR590-BQ590,0)/Inputs!$B$24)*DCF!D$6</f>
        <v>-2854.8569009719622</v>
      </c>
      <c r="CZ590" s="15">
        <f ca="1">(BS590*DCF!E$46-DCF!E$5*MAX(BS590*DCF!E$46,0)-MAX(BS590-BR590,0)/Inputs!$B$24)*DCF!E$6</f>
        <v>-1232.3203880931371</v>
      </c>
      <c r="DA590" s="15">
        <f ca="1">(BT590*DCF!F$46-DCF!F$5*MAX(BT590*DCF!F$46,0)-MAX(BT590-BS590,0)/Inputs!$B$24)*DCF!F$6</f>
        <v>-2856.1688696461333</v>
      </c>
      <c r="DB590" s="15">
        <f ca="1">(BU590*DCF!G$46-DCF!G$5*MAX(BU590*DCF!G$46,0)-MAX(BU590-BT590,0)/Inputs!$B$24)*DCF!G$6</f>
        <v>-1676.4722336906966</v>
      </c>
      <c r="DC590" s="15">
        <f ca="1">(BV590*DCF!H$46-DCF!H$5*MAX(BV590*DCF!H$46,0)-MAX(BV590-BU590,0)/Inputs!$B$24)*DCF!H$6</f>
        <v>-3360.3324454418257</v>
      </c>
      <c r="DD590" s="15">
        <f ca="1">(BW590*DCF!I$46-DCF!I$5*MAX(BW590*DCF!I$46,0)-MAX(BW590-BV590,0)/Inputs!$B$24)*DCF!I$6</f>
        <v>-5615.6638954540113</v>
      </c>
      <c r="DE590" s="15">
        <f ca="1">(BX590*DCF!J$46-DCF!J$5*MAX(BX590*DCF!J$46,0)-MAX(BX590-BW590,0)/Inputs!$B$24)*DCF!J$6</f>
        <v>-2790.3781460091336</v>
      </c>
      <c r="DF590" s="15">
        <f ca="1">(BY590*DCF!K$46-DCF!K$5*MAX(BY590*DCF!K$46,0)-MAX(BY590-BX590,0)/Inputs!$B$24)*DCF!K$6</f>
        <v>-2513.3371521314389</v>
      </c>
      <c r="DG590" s="15">
        <f ca="1">(BZ590*DCF!L$46-DCF!L$5*MAX(BZ590*DCF!L$46,0)-MAX(BZ590-BY590,0)/Inputs!$B$24)*DCF!L$6</f>
        <v>-3146.5068024057355</v>
      </c>
      <c r="DH590" s="15">
        <f ca="1">(CA590*DCF!M$46-DCF!M$5*MAX(CA590*DCF!M$46,0)-MAX(CA590-BZ590,0)/Inputs!$B$24)*DCF!M$6</f>
        <v>8357.6881932741853</v>
      </c>
      <c r="DI590" s="15">
        <f ca="1">SUM(CB590:CL590)+BE590*DCF!M$10*(1+Inputs!$B$30)*(1-Inputs!$B$33)*(1-Inputs!$B$30/Inputs!$B$31)/(Inputs!$B$29-Inputs!$B$30)*DCF!M$6</f>
        <v>128878.34668537861</v>
      </c>
      <c r="DJ590" s="15">
        <f ca="1">SUM(CM590:CW590)+BP590*DCF!M$28*(1+Inputs!$B$30)*(1-Inputs!$B$33)*(1-Inputs!$B$30/Inputs!$B$31)/(Inputs!$B$29-Inputs!$B$30)*DCF!M$6</f>
        <v>865742.2497233348</v>
      </c>
      <c r="DK590" s="15">
        <f ca="1">SUM(CX590:DH590)+CA590*DCF!M$46*(1+Inputs!$B$30)*(1-Inputs!$B$33)*(1-Inputs!$B$30/Inputs!$B$31)/(Inputs!$B$29-Inputs!$B$30)*DCF!M$6</f>
        <v>323563.8712976533</v>
      </c>
      <c r="DM590" s="15">
        <f ca="1">DI590+DJ590+DK590+Inputs!$B$34+Inputs!$B$36-Inputs!$B$35</f>
        <v>1395035.4677063667</v>
      </c>
    </row>
    <row r="591" spans="1:117" x14ac:dyDescent="0.75">
      <c r="A591" s="11">
        <v>578</v>
      </c>
      <c r="C591" s="23">
        <f t="shared" ca="1" si="327"/>
        <v>-1.1818023749796902</v>
      </c>
      <c r="D591" s="23">
        <f t="shared" ca="1" si="327"/>
        <v>0.31129676600965184</v>
      </c>
      <c r="E591" s="23">
        <f t="shared" ca="1" si="327"/>
        <v>-2.3570018643163819E-2</v>
      </c>
      <c r="F591" s="23">
        <f t="shared" ca="1" si="327"/>
        <v>-0.87804271213427654</v>
      </c>
      <c r="G591" s="23">
        <f t="shared" ca="1" si="327"/>
        <v>-0.25206186054515528</v>
      </c>
      <c r="H591" s="23">
        <f t="shared" ca="1" si="327"/>
        <v>1.8295732726655571</v>
      </c>
      <c r="I591" s="23">
        <f t="shared" ca="1" si="327"/>
        <v>-0.27525325383563248</v>
      </c>
      <c r="J591" s="23">
        <f t="shared" ca="1" si="327"/>
        <v>0.27576246402594473</v>
      </c>
      <c r="K591" s="23">
        <f t="shared" ca="1" si="327"/>
        <v>0.10618160126180209</v>
      </c>
      <c r="L591" s="23">
        <f t="shared" ca="1" si="327"/>
        <v>1.4712425362719037</v>
      </c>
      <c r="M591" s="23">
        <f t="shared" ca="1" si="327"/>
        <v>-2.4083472385680316</v>
      </c>
      <c r="N591" s="23">
        <f ca="1">SQRT(Inputs!$B$38)*C591+SQRT(1-Inputs!$B$38)*_xlfn.NORM.S.INV(RAND())</f>
        <v>-2.0657841625071267</v>
      </c>
      <c r="O591" s="23">
        <f ca="1">SQRT(Inputs!$B$38)*D591+SQRT(1-Inputs!$B$38)*_xlfn.NORM.S.INV(RAND())</f>
        <v>0.25940145123925307</v>
      </c>
      <c r="P591" s="23">
        <f ca="1">SQRT(Inputs!$B$38)*E591+SQRT(1-Inputs!$B$38)*_xlfn.NORM.S.INV(RAND())</f>
        <v>8.7586899173953958E-2</v>
      </c>
      <c r="Q591" s="23">
        <f ca="1">SQRT(Inputs!$B$38)*F591+SQRT(1-Inputs!$B$38)*_xlfn.NORM.S.INV(RAND())</f>
        <v>0.51183930352336282</v>
      </c>
      <c r="R591" s="23">
        <f ca="1">SQRT(Inputs!$B$38)*G591+SQRT(1-Inputs!$B$38)*_xlfn.NORM.S.INV(RAND())</f>
        <v>-0.16432163633668467</v>
      </c>
      <c r="S591" s="23">
        <f ca="1">SQRT(Inputs!$B$38)*H591+SQRT(1-Inputs!$B$38)*_xlfn.NORM.S.INV(RAND())</f>
        <v>-0.79034723954018293</v>
      </c>
      <c r="T591" s="23">
        <f ca="1">SQRT(Inputs!$B$38)*I591+SQRT(1-Inputs!$B$38)*_xlfn.NORM.S.INV(RAND())</f>
        <v>-0.55036375970574758</v>
      </c>
      <c r="U591" s="23">
        <f ca="1">SQRT(Inputs!$B$38)*J591+SQRT(1-Inputs!$B$38)*_xlfn.NORM.S.INV(RAND())</f>
        <v>-0.5787287378136643</v>
      </c>
      <c r="V591" s="23">
        <f ca="1">SQRT(Inputs!$B$38)*K591+SQRT(1-Inputs!$B$38)*_xlfn.NORM.S.INV(RAND())</f>
        <v>0.36401283920996264</v>
      </c>
      <c r="W591" s="23">
        <f ca="1">SQRT(Inputs!$B$38)*L591+SQRT(1-Inputs!$B$38)*_xlfn.NORM.S.INV(RAND())</f>
        <v>2.019618953642675</v>
      </c>
      <c r="X591" s="23">
        <f ca="1">SQRT(Inputs!$B$38)*M591+SQRT(1-Inputs!$B$38)*_xlfn.NORM.S.INV(RAND())</f>
        <v>-1.2533026577401098</v>
      </c>
      <c r="Y591" s="23">
        <f ca="1">SQRT(Inputs!$B$38)*C591+SQRT(1-Inputs!$B$38)*_xlfn.NORM.S.INV(RAND())</f>
        <v>-0.45046911958912067</v>
      </c>
      <c r="Z591" s="23">
        <f ca="1">SQRT(Inputs!$B$38)*D591+SQRT(1-Inputs!$B$38)*_xlfn.NORM.S.INV(RAND())</f>
        <v>0.67022378098764235</v>
      </c>
      <c r="AA591" s="23">
        <f ca="1">SQRT(Inputs!$B$38)*E591+SQRT(1-Inputs!$B$38)*_xlfn.NORM.S.INV(RAND())</f>
        <v>-0.3399119922990495</v>
      </c>
      <c r="AB591" s="23">
        <f ca="1">SQRT(Inputs!$B$38)*F591+SQRT(1-Inputs!$B$38)*_xlfn.NORM.S.INV(RAND())</f>
        <v>-0.81454632120454296</v>
      </c>
      <c r="AC591" s="23">
        <f ca="1">SQRT(Inputs!$B$38)*G591+SQRT(1-Inputs!$B$38)*_xlfn.NORM.S.INV(RAND())</f>
        <v>-0.48914579383925816</v>
      </c>
      <c r="AD591" s="23">
        <f ca="1">SQRT(Inputs!$B$38)*H591+SQRT(1-Inputs!$B$38)*_xlfn.NORM.S.INV(RAND())</f>
        <v>0.86104754785139437</v>
      </c>
      <c r="AE591" s="23">
        <f ca="1">SQRT(Inputs!$B$38)*I591+SQRT(1-Inputs!$B$38)*_xlfn.NORM.S.INV(RAND())</f>
        <v>-1.397302173327359</v>
      </c>
      <c r="AF591" s="23">
        <f ca="1">SQRT(Inputs!$B$38)*J591+SQRT(1-Inputs!$B$38)*_xlfn.NORM.S.INV(RAND())</f>
        <v>0.52551322367322806</v>
      </c>
      <c r="AG591" s="23">
        <f ca="1">SQRT(Inputs!$B$38)*K591+SQRT(1-Inputs!$B$38)*_xlfn.NORM.S.INV(RAND())</f>
        <v>-0.21710102209007795</v>
      </c>
      <c r="AH591" s="23">
        <f ca="1">SQRT(Inputs!$B$38)*L591+SQRT(1-Inputs!$B$38)*_xlfn.NORM.S.INV(RAND())</f>
        <v>-0.45331374536538405</v>
      </c>
      <c r="AI591" s="23">
        <f ca="1">SQRT(Inputs!$B$38)*M591+SQRT(1-Inputs!$B$38)*_xlfn.NORM.S.INV(RAND())</f>
        <v>-2.7307354968632276</v>
      </c>
      <c r="AJ591" s="23">
        <f ca="1">SQRT(Inputs!$B$38)*C591+SQRT(1-Inputs!$B$38)*_xlfn.NORM.S.INV(RAND())</f>
        <v>-0.52900288141191132</v>
      </c>
      <c r="AK591" s="23">
        <f ca="1">SQRT(Inputs!$B$38)*D591+SQRT(1-Inputs!$B$38)*_xlfn.NORM.S.INV(RAND())</f>
        <v>1.0971369744379553</v>
      </c>
      <c r="AL591" s="23">
        <f ca="1">SQRT(Inputs!$B$38)*E591+SQRT(1-Inputs!$B$38)*_xlfn.NORM.S.INV(RAND())</f>
        <v>0.94559276003503046</v>
      </c>
      <c r="AM591" s="23">
        <f ca="1">SQRT(Inputs!$B$38)*F591+SQRT(1-Inputs!$B$38)*_xlfn.NORM.S.INV(RAND())</f>
        <v>-0.12560420280154283</v>
      </c>
      <c r="AN591" s="23">
        <f ca="1">SQRT(Inputs!$B$38)*G591+SQRT(1-Inputs!$B$38)*_xlfn.NORM.S.INV(RAND())</f>
        <v>-0.93464678726993822</v>
      </c>
      <c r="AO591" s="23">
        <f ca="1">SQRT(Inputs!$B$38)*H591+SQRT(1-Inputs!$B$38)*_xlfn.NORM.S.INV(RAND())</f>
        <v>0.24924602062970203</v>
      </c>
      <c r="AP591" s="23">
        <f ca="1">SQRT(Inputs!$B$38)*I591+SQRT(1-Inputs!$B$38)*_xlfn.NORM.S.INV(RAND())</f>
        <v>-1.7057513888153901</v>
      </c>
      <c r="AQ591" s="23">
        <f ca="1">SQRT(Inputs!$B$38)*J591+SQRT(1-Inputs!$B$38)*_xlfn.NORM.S.INV(RAND())</f>
        <v>0.77564781105957303</v>
      </c>
      <c r="AR591" s="23">
        <f ca="1">SQRT(Inputs!$B$38)*K591+SQRT(1-Inputs!$B$38)*_xlfn.NORM.S.INV(RAND())</f>
        <v>0.14185150009442904</v>
      </c>
      <c r="AS591" s="23">
        <f ca="1">SQRT(Inputs!$B$38)*L591+SQRT(1-Inputs!$B$38)*_xlfn.NORM.S.INV(RAND())</f>
        <v>-0.31159588958353701</v>
      </c>
      <c r="AT591" s="23">
        <f ca="1">SQRT(Inputs!$B$38)*M591+SQRT(1-Inputs!$B$38)*_xlfn.NORM.S.INV(RAND())</f>
        <v>-2.928680617073951</v>
      </c>
      <c r="AU591" s="15">
        <f ca="1">Inputs!$B$6*EXP($B$8-0.5*C$5^2+C$5*N591)</f>
        <v>3551.827649664488</v>
      </c>
      <c r="AV591" s="15">
        <f t="shared" ca="1" si="328"/>
        <v>4491.4945089688908</v>
      </c>
      <c r="AW591" s="15">
        <f t="shared" ca="1" si="329"/>
        <v>5541.6647108395127</v>
      </c>
      <c r="AX591" s="15">
        <f t="shared" ca="1" si="330"/>
        <v>7212.5926996648932</v>
      </c>
      <c r="AY591" s="15">
        <f t="shared" ca="1" si="331"/>
        <v>8646.9795364768652</v>
      </c>
      <c r="AZ591" s="15">
        <f t="shared" ca="1" si="332"/>
        <v>9693.993205009112</v>
      </c>
      <c r="BA591" s="15">
        <f t="shared" ca="1" si="333"/>
        <v>11198.958618850769</v>
      </c>
      <c r="BB591" s="15">
        <f t="shared" ca="1" si="334"/>
        <v>12938.550511581085</v>
      </c>
      <c r="BC591" s="15">
        <f t="shared" ca="1" si="335"/>
        <v>16413.143765185665</v>
      </c>
      <c r="BD591" s="15">
        <f t="shared" ca="1" si="336"/>
        <v>24288.48515602565</v>
      </c>
      <c r="BE591" s="15">
        <f t="shared" ca="1" si="337"/>
        <v>26551.744436169447</v>
      </c>
      <c r="BF591" s="15">
        <f ca="1">Inputs!$B$13*EXP($B$9-0.5*C$6^2+C$6*Y591)</f>
        <v>12649.396286430863</v>
      </c>
      <c r="BG591" s="15">
        <f t="shared" ca="1" si="338"/>
        <v>17398.03489296553</v>
      </c>
      <c r="BH591" s="15">
        <f t="shared" ca="1" si="339"/>
        <v>20091.938769895463</v>
      </c>
      <c r="BI591" s="15">
        <f t="shared" ca="1" si="340"/>
        <v>21697.37325216426</v>
      </c>
      <c r="BJ591" s="15">
        <f t="shared" ca="1" si="341"/>
        <v>24788.67084878762</v>
      </c>
      <c r="BK591" s="15">
        <f t="shared" ca="1" si="342"/>
        <v>34207.255113633568</v>
      </c>
      <c r="BL591" s="15">
        <f t="shared" ca="1" si="343"/>
        <v>35059.785483833941</v>
      </c>
      <c r="BM591" s="15">
        <f t="shared" ca="1" si="344"/>
        <v>46003.359376118278</v>
      </c>
      <c r="BN591" s="15">
        <f t="shared" ca="1" si="345"/>
        <v>55125.383402043219</v>
      </c>
      <c r="BO591" s="15">
        <f t="shared" ca="1" si="346"/>
        <v>64344.648537572546</v>
      </c>
      <c r="BP591" s="15">
        <f t="shared" ca="1" si="347"/>
        <v>58122.099520464479</v>
      </c>
      <c r="BQ591" s="15">
        <f ca="1">Inputs!$B$20*EXP($B$10-0.5*C$7^2+C$7*AJ591)</f>
        <v>3555.6761519107454</v>
      </c>
      <c r="BR591" s="15">
        <f t="shared" ca="1" si="348"/>
        <v>6835.6771355498204</v>
      </c>
      <c r="BS591" s="15">
        <f t="shared" ca="1" si="349"/>
        <v>12281.570684663206</v>
      </c>
      <c r="BT591" s="15">
        <f t="shared" ca="1" si="350"/>
        <v>16384.745286452257</v>
      </c>
      <c r="BU591" s="15">
        <f t="shared" ca="1" si="351"/>
        <v>18111.185443412876</v>
      </c>
      <c r="BV591" s="15">
        <f t="shared" ca="1" si="352"/>
        <v>26653.349483071812</v>
      </c>
      <c r="BW591" s="15">
        <f t="shared" ca="1" si="353"/>
        <v>25922.367081694218</v>
      </c>
      <c r="BX591" s="15">
        <f t="shared" ca="1" si="354"/>
        <v>42356.361473959034</v>
      </c>
      <c r="BY591" s="15">
        <f t="shared" ca="1" si="355"/>
        <v>60981.210753885811</v>
      </c>
      <c r="BZ591" s="15">
        <f t="shared" ca="1" si="356"/>
        <v>80801.582191715366</v>
      </c>
      <c r="CA591" s="15">
        <f t="shared" ca="1" si="357"/>
        <v>67450.159939314282</v>
      </c>
      <c r="CB591" s="15">
        <f ca="1">(AU591*DCF!C$10-DCF!C$5*MAX(AU591*DCF!C$10,0)-MAX(AU591-Inputs!$B$6,0)/Inputs!$B$10)*DCF!C$6</f>
        <v>912.14171790574471</v>
      </c>
      <c r="CC591" s="15">
        <f ca="1">(AV591*DCF!D$10-DCF!D$5*MAX(AV591*DCF!D$10,0)-MAX(AV591-AU591,0)/Inputs!$B$10)*DCF!D$6</f>
        <v>865.65818687207422</v>
      </c>
      <c r="CD591" s="15">
        <f ca="1">(AW591*DCF!E$10-DCF!E$5*MAX(AW591*DCF!E$10,0)-MAX(AW591-AV591,0)/Inputs!$B$10)*DCF!E$6</f>
        <v>1042.9403470842938</v>
      </c>
      <c r="CE591" s="15">
        <f ca="1">(AX591*DCF!F$10-DCF!F$5*MAX(AX591*DCF!F$10,0)-MAX(AX591-AW591,0)/Inputs!$B$10)*DCF!F$6</f>
        <v>1226.8188044376902</v>
      </c>
      <c r="CF591" s="15">
        <f ca="1">(AY591*DCF!G$10-DCF!G$5*MAX(AY591*DCF!G$10,0)-MAX(AY591-AX591,0)/Inputs!$B$10)*DCF!G$6</f>
        <v>1505.9084153109993</v>
      </c>
      <c r="CG591" s="15">
        <f ca="1">(AZ591*DCF!H$10-DCF!H$5*MAX(AZ591*DCF!H$10,0)-MAX(AZ591-AY591,0)/Inputs!$B$10)*DCF!H$6</f>
        <v>1696.1796870289413</v>
      </c>
      <c r="CH591" s="15">
        <f ca="1">(BA591*DCF!I$10-DCF!I$5*MAX(BA591*DCF!I$10,0)-MAX(BA591-AZ591,0)/Inputs!$B$10)*DCF!I$6</f>
        <v>1798.7741433158255</v>
      </c>
      <c r="CI591" s="15">
        <f ca="1">(BB591*DCF!J$10-DCF!J$5*MAX(BB591*DCF!J$10,0)-MAX(BB591-BA591,0)/Inputs!$B$10)*DCF!J$6</f>
        <v>1956.6788042512901</v>
      </c>
      <c r="CJ591" s="15">
        <f ca="1">(BC591*DCF!K$10-DCF!K$5*MAX(BC591*DCF!K$10,0)-MAX(BC591-BB591,0)/Inputs!$B$10)*DCF!K$6</f>
        <v>2155.8623871125478</v>
      </c>
      <c r="CK591" s="15">
        <f ca="1">(BD591*DCF!L$10-DCF!L$5*MAX(BD591*DCF!L$10,0)-MAX(BD591-BC591,0)/Inputs!$B$10)*DCF!L$6</f>
        <v>2644.7562758382423</v>
      </c>
      <c r="CL591" s="15">
        <f ca="1">(BE591*DCF!M$10-DCF!M$5*MAX(BE591*DCF!M$10,0)-MAX(BE591-BD591,0)/Inputs!$B$10)*DCF!M$6</f>
        <v>3476.4240577132987</v>
      </c>
      <c r="CM591" s="15">
        <f ca="1">(BF591*DCF!C$28-DCF!C$5*MAX(BF591*DCF!C$28,0)-MAX(BF591-Inputs!$B$13,0)/Inputs!$B$17)*DCF!C$6</f>
        <v>3568.9663037851624</v>
      </c>
      <c r="CN591" s="15">
        <f ca="1">(BG591*DCF!D$28-DCF!D$5*MAX(BG591*DCF!D$28,0)-MAX(BG591-BF591,0)/Inputs!$B$17)*DCF!D$6</f>
        <v>4111.0202028914937</v>
      </c>
      <c r="CO591" s="15">
        <f ca="1">(BH591*DCF!E$28-DCF!E$5*MAX(BH591*DCF!E$28,0)-MAX(BH591-BG591,0)/Inputs!$B$17)*DCF!E$6</f>
        <v>5159.4634524632147</v>
      </c>
      <c r="CP591" s="15">
        <f ca="1">(BI591*DCF!F$28-DCF!F$5*MAX(BI591*DCF!F$28,0)-MAX(BI591-BH591,0)/Inputs!$B$17)*DCF!F$6</f>
        <v>5597.9705871128435</v>
      </c>
      <c r="CQ591" s="15">
        <f ca="1">(BJ591*DCF!G$28-DCF!G$5*MAX(BJ591*DCF!G$28,0)-MAX(BJ591-BI591,0)/Inputs!$B$17)*DCF!G$6</f>
        <v>5911.6830053611311</v>
      </c>
      <c r="CR591" s="15">
        <f ca="1">(BK591*DCF!H$28-DCF!H$5*MAX(BK591*DCF!H$28,0)-MAX(BK591-BJ591,0)/Inputs!$B$17)*DCF!H$6</f>
        <v>6996.4479131104308</v>
      </c>
      <c r="CS591" s="15">
        <f ca="1">(BL591*DCF!I$28-DCF!I$5*MAX(BL591*DCF!I$28,0)-MAX(BL591-BK591,0)/Inputs!$B$17)*DCF!I$6</f>
        <v>8122.0507921850249</v>
      </c>
      <c r="CT591" s="15">
        <f ca="1">(BM591*DCF!J$28-DCF!J$5*MAX(BM591*DCF!J$28,0)-MAX(BM591-BL591,0)/Inputs!$B$17)*DCF!J$6</f>
        <v>8811.539673370029</v>
      </c>
      <c r="CU591" s="15">
        <f ca="1">(BN591*DCF!K$28-DCF!K$5*MAX(BN591*DCF!K$28,0)-MAX(BN591-BM591,0)/Inputs!$B$17)*DCF!K$6</f>
        <v>10524.230248753684</v>
      </c>
      <c r="CV591" s="15">
        <f ca="1">(BO591*DCF!L$28-DCF!L$5*MAX(BO591*DCF!L$28,0)-MAX(BO591-BN591,0)/Inputs!$B$17)*DCF!L$6</f>
        <v>11794.932746205854</v>
      </c>
      <c r="CW591" s="15">
        <f ca="1">(BP591*DCF!M$28-DCF!M$5*MAX(BP591*DCF!M$28,0)-MAX(BP591-BO591,0)/Inputs!$B$17)*DCF!M$6</f>
        <v>10935.706661703387</v>
      </c>
      <c r="CX591" s="15">
        <f ca="1">(BQ591*DCF!C$46-DCF!C$5*MAX(BQ591*DCF!C$46,0)-MAX(BQ591-Inputs!$B$20,0)/Inputs!$B$24)*DCF!C$6</f>
        <v>-984.99502441853019</v>
      </c>
      <c r="CY591" s="15">
        <f ca="1">(BR591*DCF!D$46-DCF!D$5*MAX(BR591*DCF!D$46,0)-MAX(BR591-BQ591,0)/Inputs!$B$24)*DCF!D$6</f>
        <v>-2566.2398702255614</v>
      </c>
      <c r="CZ591" s="15">
        <f ca="1">(BS591*DCF!E$46-DCF!E$5*MAX(BS591*DCF!E$46,0)-MAX(BS591-BR591,0)/Inputs!$B$24)*DCF!E$6</f>
        <v>-3598.938431262733</v>
      </c>
      <c r="DA591" s="15">
        <f ca="1">(BT591*DCF!F$46-DCF!F$5*MAX(BT591*DCF!F$46,0)-MAX(BT591-BS591,0)/Inputs!$B$24)*DCF!F$6</f>
        <v>-2687.3363277767685</v>
      </c>
      <c r="DB591" s="15">
        <f ca="1">(BU591*DCF!G$46-DCF!G$5*MAX(BU591*DCF!G$46,0)-MAX(BU591-BT591,0)/Inputs!$B$24)*DCF!G$6</f>
        <v>-1189.9648534922333</v>
      </c>
      <c r="DC591" s="15">
        <f ca="1">(BV591*DCF!H$46-DCF!H$5*MAX(BV591*DCF!H$46,0)-MAX(BV591-BU591,0)/Inputs!$B$24)*DCF!H$6</f>
        <v>-2654.4251366165813</v>
      </c>
      <c r="DD591" s="15">
        <f ca="1">(BW591*DCF!I$46-DCF!I$5*MAX(BW591*DCF!I$46,0)-MAX(BW591-BV591,0)/Inputs!$B$24)*DCF!I$6</f>
        <v>598.68711453852768</v>
      </c>
      <c r="DE591" s="15">
        <f ca="1">(BX591*DCF!J$46-DCF!J$5*MAX(BX591*DCF!J$46,0)-MAX(BX591-BW591,0)/Inputs!$B$24)*DCF!J$6</f>
        <v>-2581.2946193187563</v>
      </c>
      <c r="DF591" s="15">
        <f ca="1">(BY591*DCF!K$46-DCF!K$5*MAX(BY591*DCF!K$46,0)-MAX(BY591-BX591,0)/Inputs!$B$24)*DCF!K$6</f>
        <v>-1079.1418694906822</v>
      </c>
      <c r="DG591" s="15">
        <f ca="1">(BZ591*DCF!L$46-DCF!L$5*MAX(BZ591*DCF!L$46,0)-MAX(BZ591-BY591,0)/Inputs!$B$24)*DCF!L$6</f>
        <v>1100.0241041899847</v>
      </c>
      <c r="DH591" s="15">
        <f ca="1">(CA591*DCF!M$46-DCF!M$5*MAX(CA591*DCF!M$46,0)-MAX(CA591-BZ591,0)/Inputs!$B$24)*DCF!M$6</f>
        <v>5287.8277616360019</v>
      </c>
      <c r="DI591" s="15">
        <f ca="1">SUM(CB591:CL591)+BE591*DCF!M$10*(1+Inputs!$B$30)*(1-Inputs!$B$33)*(1-Inputs!$B$30/Inputs!$B$31)/(Inputs!$B$29-Inputs!$B$30)*DCF!M$6</f>
        <v>93175.998703202029</v>
      </c>
      <c r="DJ591" s="15">
        <f ca="1">SUM(CM591:CW591)+BP591*DCF!M$28*(1+Inputs!$B$30)*(1-Inputs!$B$33)*(1-Inputs!$B$30/Inputs!$B$31)/(Inputs!$B$29-Inputs!$B$30)*DCF!M$6</f>
        <v>297206.77365447703</v>
      </c>
      <c r="DK591" s="15">
        <f ca="1">SUM(CX591:DH591)+CA591*DCF!M$46*(1+Inputs!$B$30)*(1-Inputs!$B$33)*(1-Inputs!$B$30/Inputs!$B$31)/(Inputs!$B$29-Inputs!$B$30)*DCF!M$6</f>
        <v>93930.140096173389</v>
      </c>
      <c r="DM591" s="15">
        <f ca="1">DI591+DJ591+DK591+Inputs!$B$34+Inputs!$B$36-Inputs!$B$35</f>
        <v>561163.91245385248</v>
      </c>
    </row>
    <row r="592" spans="1:117" x14ac:dyDescent="0.75">
      <c r="A592" s="11">
        <v>579</v>
      </c>
      <c r="C592" s="23">
        <f t="shared" ca="1" si="327"/>
        <v>-0.89309500164683442</v>
      </c>
      <c r="D592" s="23">
        <f t="shared" ca="1" si="327"/>
        <v>1.1957398117370834</v>
      </c>
      <c r="E592" s="23">
        <f t="shared" ca="1" si="327"/>
        <v>-1.8482909861745176</v>
      </c>
      <c r="F592" s="23">
        <f t="shared" ca="1" si="327"/>
        <v>-0.14772801626874099</v>
      </c>
      <c r="G592" s="23">
        <f t="shared" ca="1" si="327"/>
        <v>-0.29161129173753525</v>
      </c>
      <c r="H592" s="23">
        <f t="shared" ca="1" si="327"/>
        <v>-0.65238600165915783</v>
      </c>
      <c r="I592" s="23">
        <f t="shared" ca="1" si="327"/>
        <v>0.63918433662693708</v>
      </c>
      <c r="J592" s="23">
        <f t="shared" ca="1" si="327"/>
        <v>1.2572470405244807</v>
      </c>
      <c r="K592" s="23">
        <f t="shared" ca="1" si="327"/>
        <v>0.69783167232699839</v>
      </c>
      <c r="L592" s="23">
        <f t="shared" ca="1" si="327"/>
        <v>-0.66996214041565905</v>
      </c>
      <c r="M592" s="23">
        <f t="shared" ca="1" si="327"/>
        <v>-1.3041616705788919</v>
      </c>
      <c r="N592" s="23">
        <f ca="1">SQRT(Inputs!$B$38)*C592+SQRT(1-Inputs!$B$38)*_xlfn.NORM.S.INV(RAND())</f>
        <v>-1.2574686959553592</v>
      </c>
      <c r="O592" s="23">
        <f ca="1">SQRT(Inputs!$B$38)*D592+SQRT(1-Inputs!$B$38)*_xlfn.NORM.S.INV(RAND())</f>
        <v>2.1844606260612829</v>
      </c>
      <c r="P592" s="23">
        <f ca="1">SQRT(Inputs!$B$38)*E592+SQRT(1-Inputs!$B$38)*_xlfn.NORM.S.INV(RAND())</f>
        <v>-1.0218686321461425</v>
      </c>
      <c r="Q592" s="23">
        <f ca="1">SQRT(Inputs!$B$38)*F592+SQRT(1-Inputs!$B$38)*_xlfn.NORM.S.INV(RAND())</f>
        <v>0.71765776248061497</v>
      </c>
      <c r="R592" s="23">
        <f ca="1">SQRT(Inputs!$B$38)*G592+SQRT(1-Inputs!$B$38)*_xlfn.NORM.S.INV(RAND())</f>
        <v>-0.13250480041166826</v>
      </c>
      <c r="S592" s="23">
        <f ca="1">SQRT(Inputs!$B$38)*H592+SQRT(1-Inputs!$B$38)*_xlfn.NORM.S.INV(RAND())</f>
        <v>-0.77777179937490426</v>
      </c>
      <c r="T592" s="23">
        <f ca="1">SQRT(Inputs!$B$38)*I592+SQRT(1-Inputs!$B$38)*_xlfn.NORM.S.INV(RAND())</f>
        <v>-1.4205199482398947</v>
      </c>
      <c r="U592" s="23">
        <f ca="1">SQRT(Inputs!$B$38)*J592+SQRT(1-Inputs!$B$38)*_xlfn.NORM.S.INV(RAND())</f>
        <v>2.5147027865120659</v>
      </c>
      <c r="V592" s="23">
        <f ca="1">SQRT(Inputs!$B$38)*K592+SQRT(1-Inputs!$B$38)*_xlfn.NORM.S.INV(RAND())</f>
        <v>-0.75163801063366953</v>
      </c>
      <c r="W592" s="23">
        <f ca="1">SQRT(Inputs!$B$38)*L592+SQRT(1-Inputs!$B$38)*_xlfn.NORM.S.INV(RAND())</f>
        <v>-0.2807555663881427</v>
      </c>
      <c r="X592" s="23">
        <f ca="1">SQRT(Inputs!$B$38)*M592+SQRT(1-Inputs!$B$38)*_xlfn.NORM.S.INV(RAND())</f>
        <v>-1.151680321409005</v>
      </c>
      <c r="Y592" s="23">
        <f ca="1">SQRT(Inputs!$B$38)*C592+SQRT(1-Inputs!$B$38)*_xlfn.NORM.S.INV(RAND())</f>
        <v>-1.0630958761123259</v>
      </c>
      <c r="Z592" s="23">
        <f ca="1">SQRT(Inputs!$B$38)*D592+SQRT(1-Inputs!$B$38)*_xlfn.NORM.S.INV(RAND())</f>
        <v>0.29495721847573081</v>
      </c>
      <c r="AA592" s="23">
        <f ca="1">SQRT(Inputs!$B$38)*E592+SQRT(1-Inputs!$B$38)*_xlfn.NORM.S.INV(RAND())</f>
        <v>-0.47894473921547398</v>
      </c>
      <c r="AB592" s="23">
        <f ca="1">SQRT(Inputs!$B$38)*F592+SQRT(1-Inputs!$B$38)*_xlfn.NORM.S.INV(RAND())</f>
        <v>-6.7441669341066379E-2</v>
      </c>
      <c r="AC592" s="23">
        <f ca="1">SQRT(Inputs!$B$38)*G592+SQRT(1-Inputs!$B$38)*_xlfn.NORM.S.INV(RAND())</f>
        <v>1.3550032521528457</v>
      </c>
      <c r="AD592" s="23">
        <f ca="1">SQRT(Inputs!$B$38)*H592+SQRT(1-Inputs!$B$38)*_xlfn.NORM.S.INV(RAND())</f>
        <v>6.979511479176137E-3</v>
      </c>
      <c r="AE592" s="23">
        <f ca="1">SQRT(Inputs!$B$38)*I592+SQRT(1-Inputs!$B$38)*_xlfn.NORM.S.INV(RAND())</f>
        <v>1.4534257934856425</v>
      </c>
      <c r="AF592" s="23">
        <f ca="1">SQRT(Inputs!$B$38)*J592+SQRT(1-Inputs!$B$38)*_xlfn.NORM.S.INV(RAND())</f>
        <v>0.78569976458276636</v>
      </c>
      <c r="AG592" s="23">
        <f ca="1">SQRT(Inputs!$B$38)*K592+SQRT(1-Inputs!$B$38)*_xlfn.NORM.S.INV(RAND())</f>
        <v>0.24278395920019502</v>
      </c>
      <c r="AH592" s="23">
        <f ca="1">SQRT(Inputs!$B$38)*L592+SQRT(1-Inputs!$B$38)*_xlfn.NORM.S.INV(RAND())</f>
        <v>0.51589594559114649</v>
      </c>
      <c r="AI592" s="23">
        <f ca="1">SQRT(Inputs!$B$38)*M592+SQRT(1-Inputs!$B$38)*_xlfn.NORM.S.INV(RAND())</f>
        <v>-0.56211970250647636</v>
      </c>
      <c r="AJ592" s="23">
        <f ca="1">SQRT(Inputs!$B$38)*C592+SQRT(1-Inputs!$B$38)*_xlfn.NORM.S.INV(RAND())</f>
        <v>-1.0116217173582587</v>
      </c>
      <c r="AK592" s="23">
        <f ca="1">SQRT(Inputs!$B$38)*D592+SQRT(1-Inputs!$B$38)*_xlfn.NORM.S.INV(RAND())</f>
        <v>1.5618903227888938</v>
      </c>
      <c r="AL592" s="23">
        <f ca="1">SQRT(Inputs!$B$38)*E592+SQRT(1-Inputs!$B$38)*_xlfn.NORM.S.INV(RAND())</f>
        <v>-0.82265451750200758</v>
      </c>
      <c r="AM592" s="23">
        <f ca="1">SQRT(Inputs!$B$38)*F592+SQRT(1-Inputs!$B$38)*_xlfn.NORM.S.INV(RAND())</f>
        <v>-0.31668489934499511</v>
      </c>
      <c r="AN592" s="23">
        <f ca="1">SQRT(Inputs!$B$38)*G592+SQRT(1-Inputs!$B$38)*_xlfn.NORM.S.INV(RAND())</f>
        <v>-1.777261546607245</v>
      </c>
      <c r="AO592" s="23">
        <f ca="1">SQRT(Inputs!$B$38)*H592+SQRT(1-Inputs!$B$38)*_xlfn.NORM.S.INV(RAND())</f>
        <v>0.63876271139812468</v>
      </c>
      <c r="AP592" s="23">
        <f ca="1">SQRT(Inputs!$B$38)*I592+SQRT(1-Inputs!$B$38)*_xlfn.NORM.S.INV(RAND())</f>
        <v>1.7421523748701095E-2</v>
      </c>
      <c r="AQ592" s="23">
        <f ca="1">SQRT(Inputs!$B$38)*J592+SQRT(1-Inputs!$B$38)*_xlfn.NORM.S.INV(RAND())</f>
        <v>2.3691985851701998</v>
      </c>
      <c r="AR592" s="23">
        <f ca="1">SQRT(Inputs!$B$38)*K592+SQRT(1-Inputs!$B$38)*_xlfn.NORM.S.INV(RAND())</f>
        <v>0.93661220217412455</v>
      </c>
      <c r="AS592" s="23">
        <f ca="1">SQRT(Inputs!$B$38)*L592+SQRT(1-Inputs!$B$38)*_xlfn.NORM.S.INV(RAND())</f>
        <v>-0.54646023828267187</v>
      </c>
      <c r="AT592" s="23">
        <f ca="1">SQRT(Inputs!$B$38)*M592+SQRT(1-Inputs!$B$38)*_xlfn.NORM.S.INV(RAND())</f>
        <v>-0.34979390342043831</v>
      </c>
      <c r="AU592" s="15">
        <f ca="1">Inputs!$B$6*EXP($B$8-0.5*C$5^2+C$5*N592)</f>
        <v>4048.3395617084316</v>
      </c>
      <c r="AV592" s="15">
        <f t="shared" ca="1" si="328"/>
        <v>6794.2408464989894</v>
      </c>
      <c r="AW592" s="15">
        <f t="shared" ca="1" si="329"/>
        <v>7217.7272046616163</v>
      </c>
      <c r="AX592" s="15">
        <f t="shared" ca="1" si="330"/>
        <v>9638.7087004137265</v>
      </c>
      <c r="AY592" s="15">
        <f t="shared" ca="1" si="331"/>
        <v>11598.601834101613</v>
      </c>
      <c r="AZ592" s="15">
        <f t="shared" ca="1" si="332"/>
        <v>13021.029737339184</v>
      </c>
      <c r="BA592" s="15">
        <f t="shared" ca="1" si="333"/>
        <v>13733.111258766001</v>
      </c>
      <c r="BB592" s="15">
        <f t="shared" ca="1" si="334"/>
        <v>21631.056815157594</v>
      </c>
      <c r="BC592" s="15">
        <f t="shared" ca="1" si="335"/>
        <v>24638.435474246129</v>
      </c>
      <c r="BD592" s="15">
        <f t="shared" ca="1" si="336"/>
        <v>29402.079677423724</v>
      </c>
      <c r="BE592" s="15">
        <f t="shared" ca="1" si="337"/>
        <v>32440.715232209961</v>
      </c>
      <c r="BF592" s="15">
        <f ca="1">Inputs!$B$13*EXP($B$9-0.5*C$6^2+C$6*Y592)</f>
        <v>11202.73169725659</v>
      </c>
      <c r="BG592" s="15">
        <f t="shared" ca="1" si="338"/>
        <v>14399.491924393829</v>
      </c>
      <c r="BH592" s="15">
        <f t="shared" ca="1" si="339"/>
        <v>16250.029582938307</v>
      </c>
      <c r="BI592" s="15">
        <f t="shared" ca="1" si="340"/>
        <v>19687.053010544096</v>
      </c>
      <c r="BJ592" s="15">
        <f t="shared" ca="1" si="341"/>
        <v>29340.903970359534</v>
      </c>
      <c r="BK592" s="15">
        <f t="shared" ca="1" si="342"/>
        <v>36044.632711690479</v>
      </c>
      <c r="BL592" s="15">
        <f t="shared" ca="1" si="343"/>
        <v>53453.144675177922</v>
      </c>
      <c r="BM592" s="15">
        <f t="shared" ca="1" si="344"/>
        <v>72442.089517113505</v>
      </c>
      <c r="BN592" s="15">
        <f t="shared" ca="1" si="345"/>
        <v>91724.91630666038</v>
      </c>
      <c r="BO592" s="15">
        <f t="shared" ca="1" si="346"/>
        <v>119832.95112117892</v>
      </c>
      <c r="BP592" s="15">
        <f t="shared" ca="1" si="347"/>
        <v>138391.58081499554</v>
      </c>
      <c r="BQ592" s="15">
        <f ca="1">Inputs!$B$20*EXP($B$10-0.5*C$7^2+C$7*AJ592)</f>
        <v>2996.2715422274791</v>
      </c>
      <c r="BR592" s="15">
        <f t="shared" ca="1" si="348"/>
        <v>6676.376242514194</v>
      </c>
      <c r="BS592" s="15">
        <f t="shared" ca="1" si="349"/>
        <v>7218.6928156602244</v>
      </c>
      <c r="BT592" s="15">
        <f t="shared" ca="1" si="350"/>
        <v>9159.5602944953371</v>
      </c>
      <c r="BU592" s="15">
        <f t="shared" ca="1" si="351"/>
        <v>8257.2350381791293</v>
      </c>
      <c r="BV592" s="15">
        <f t="shared" ca="1" si="352"/>
        <v>13266.372318486172</v>
      </c>
      <c r="BW592" s="15">
        <f t="shared" ca="1" si="353"/>
        <v>18580.860366839097</v>
      </c>
      <c r="BX592" s="15">
        <f t="shared" ca="1" si="354"/>
        <v>41788.040010768571</v>
      </c>
      <c r="BY592" s="15">
        <f t="shared" ca="1" si="355"/>
        <v>70043.376852215777</v>
      </c>
      <c r="BZ592" s="15">
        <f t="shared" ca="1" si="356"/>
        <v>88887.316382340301</v>
      </c>
      <c r="CA592" s="15">
        <f t="shared" ca="1" si="357"/>
        <v>117334.8803589193</v>
      </c>
      <c r="CB592" s="15">
        <f ca="1">(AU592*DCF!C$10-DCF!C$5*MAX(AU592*DCF!C$10,0)-MAX(AU592-Inputs!$B$6,0)/Inputs!$B$10)*DCF!C$6</f>
        <v>1039.6505029829736</v>
      </c>
      <c r="CC592" s="15">
        <f ca="1">(AV592*DCF!D$10-DCF!D$5*MAX(AV592*DCF!D$10,0)-MAX(AV592-AU592,0)/Inputs!$B$10)*DCF!D$6</f>
        <v>986.53401390899876</v>
      </c>
      <c r="CD592" s="15">
        <f ca="1">(AW592*DCF!E$10-DCF!E$5*MAX(AW592*DCF!E$10,0)-MAX(AW592-AV592,0)/Inputs!$B$10)*DCF!E$6</f>
        <v>1571.0716498706436</v>
      </c>
      <c r="CE592" s="15">
        <f ca="1">(AX592*DCF!F$10-DCF!F$5*MAX(AX592*DCF!F$10,0)-MAX(AX592-AW592,0)/Inputs!$B$10)*DCF!F$6</f>
        <v>1600.3685221567073</v>
      </c>
      <c r="CF592" s="15">
        <f ca="1">(AY592*DCF!G$10-DCF!G$5*MAX(AY592*DCF!G$10,0)-MAX(AY592-AX592,0)/Inputs!$B$10)*DCF!G$6</f>
        <v>2013.0488345587842</v>
      </c>
      <c r="CG592" s="15">
        <f ca="1">(AZ592*DCF!H$10-DCF!H$5*MAX(AZ592*DCF!H$10,0)-MAX(AZ592-AY592,0)/Inputs!$B$10)*DCF!H$6</f>
        <v>2275.4646886420446</v>
      </c>
      <c r="CH592" s="15">
        <f ca="1">(BA592*DCF!I$10-DCF!I$5*MAX(BA592*DCF!I$10,0)-MAX(BA592-AZ592,0)/Inputs!$B$10)*DCF!I$6</f>
        <v>2391.7321229533709</v>
      </c>
      <c r="CI592" s="15">
        <f ca="1">(BB592*DCF!J$10-DCF!J$5*MAX(BB592*DCF!J$10,0)-MAX(BB592-BA592,0)/Inputs!$B$10)*DCF!J$6</f>
        <v>2515.1360391737785</v>
      </c>
      <c r="CJ592" s="15">
        <f ca="1">(BC592*DCF!K$10-DCF!K$5*MAX(BC592*DCF!K$10,0)-MAX(BC592-BB592,0)/Inputs!$B$10)*DCF!K$6</f>
        <v>3545.4051842467106</v>
      </c>
      <c r="CK592" s="15">
        <f ca="1">(BD592*DCF!L$10-DCF!L$5*MAX(BD592*DCF!L$10,0)-MAX(BD592-BC592,0)/Inputs!$B$10)*DCF!L$6</f>
        <v>3818.3763987475968</v>
      </c>
      <c r="CL592" s="15">
        <f ca="1">(BE592*DCF!M$10-DCF!M$5*MAX(BE592*DCF!M$10,0)-MAX(BE592-BD592,0)/Inputs!$B$10)*DCF!M$6</f>
        <v>4214.8070244274259</v>
      </c>
      <c r="CM592" s="15">
        <f ca="1">(BF592*DCF!C$28-DCF!C$5*MAX(BF592*DCF!C$28,0)-MAX(BF592-Inputs!$B$13,0)/Inputs!$B$17)*DCF!C$6</f>
        <v>3419.0002450543552</v>
      </c>
      <c r="CN592" s="15">
        <f ca="1">(BG592*DCF!D$28-DCF!D$5*MAX(BG592*DCF!D$28,0)-MAX(BG592-BF592,0)/Inputs!$B$17)*DCF!D$6</f>
        <v>3558.9669521850769</v>
      </c>
      <c r="CO592" s="15">
        <f ca="1">(BH592*DCF!E$28-DCF!E$5*MAX(BH592*DCF!E$28,0)-MAX(BH592-BG592,0)/Inputs!$B$17)*DCF!E$6</f>
        <v>4237.5822328696913</v>
      </c>
      <c r="CP592" s="15">
        <f ca="1">(BI592*DCF!F$28-DCF!F$5*MAX(BI592*DCF!F$28,0)-MAX(BI592-BH592,0)/Inputs!$B$17)*DCF!F$6</f>
        <v>4718.7518771116875</v>
      </c>
      <c r="CQ592" s="15">
        <f ca="1">(BJ592*DCF!G$28-DCF!G$5*MAX(BJ592*DCF!G$28,0)-MAX(BJ592-BI592,0)/Inputs!$B$17)*DCF!G$6</f>
        <v>5989.0377808685153</v>
      </c>
      <c r="CR592" s="15">
        <f ca="1">(BK592*DCF!H$28-DCF!H$5*MAX(BK592*DCF!H$28,0)-MAX(BK592-BJ592,0)/Inputs!$B$17)*DCF!H$6</f>
        <v>7872.664024265775</v>
      </c>
      <c r="CS592" s="15">
        <f ca="1">(BL592*DCF!I$28-DCF!I$5*MAX(BL592*DCF!I$28,0)-MAX(BL592-BK592,0)/Inputs!$B$17)*DCF!I$6</f>
        <v>10071.014149326231</v>
      </c>
      <c r="CT592" s="15">
        <f ca="1">(BM592*DCF!J$28-DCF!J$5*MAX(BM592*DCF!J$28,0)-MAX(BM592-BL592,0)/Inputs!$B$17)*DCF!J$6</f>
        <v>13642.820877026836</v>
      </c>
      <c r="CU592" s="15">
        <f ca="1">(BN592*DCF!K$28-DCF!K$5*MAX(BN592*DCF!K$28,0)-MAX(BN592-BM592,0)/Inputs!$B$17)*DCF!K$6</f>
        <v>17008.874936548185</v>
      </c>
      <c r="CV592" s="15">
        <f ca="1">(BO592*DCF!L$28-DCF!L$5*MAX(BO592*DCF!L$28,0)-MAX(BO592-BN592,0)/Inputs!$B$17)*DCF!L$6</f>
        <v>20728.718018163094</v>
      </c>
      <c r="CW592" s="15">
        <f ca="1">(BP592*DCF!M$28-DCF!M$5*MAX(BP592*DCF!M$28,0)-MAX(BP592-BO592,0)/Inputs!$B$17)*DCF!M$6</f>
        <v>24098.557734132362</v>
      </c>
      <c r="CX592" s="15">
        <f ca="1">(BQ592*DCF!C$46-DCF!C$5*MAX(BQ592*DCF!C$46,0)-MAX(BQ592-Inputs!$B$20,0)/Inputs!$B$24)*DCF!C$6</f>
        <v>-691.9795709532284</v>
      </c>
      <c r="CY592" s="15">
        <f ca="1">(BR592*DCF!D$46-DCF!D$5*MAX(BR592*DCF!D$46,0)-MAX(BR592-BQ592,0)/Inputs!$B$24)*DCF!D$6</f>
        <v>-2709.7718574603914</v>
      </c>
      <c r="CZ592" s="15">
        <f ca="1">(BS592*DCF!E$46-DCF!E$5*MAX(BS592*DCF!E$46,0)-MAX(BS592-BR592,0)/Inputs!$B$24)*DCF!E$6</f>
        <v>-1067.3892575340383</v>
      </c>
      <c r="DA592" s="15">
        <f ca="1">(BT592*DCF!F$46-DCF!F$5*MAX(BT592*DCF!F$46,0)-MAX(BT592-BS592,0)/Inputs!$B$24)*DCF!F$6</f>
        <v>-1373.7882963482043</v>
      </c>
      <c r="DB592" s="15">
        <f ca="1">(BU592*DCF!G$46-DCF!G$5*MAX(BU592*DCF!G$46,0)-MAX(BU592-BT592,0)/Inputs!$B$24)*DCF!G$6</f>
        <v>-277.75707237993316</v>
      </c>
      <c r="DC592" s="15">
        <f ca="1">(BV592*DCF!H$46-DCF!H$5*MAX(BV592*DCF!H$46,0)-MAX(BV592-BU592,0)/Inputs!$B$24)*DCF!H$6</f>
        <v>-1556.5587183620885</v>
      </c>
      <c r="DD592" s="15">
        <f ca="1">(BW592*DCF!I$46-DCF!I$5*MAX(BW592*DCF!I$46,0)-MAX(BW592-BV592,0)/Inputs!$B$24)*DCF!I$6</f>
        <v>-1096.4517532239204</v>
      </c>
      <c r="DE592" s="15">
        <f ca="1">(BX592*DCF!J$46-DCF!J$5*MAX(BX592*DCF!J$46,0)-MAX(BX592-BW592,0)/Inputs!$B$24)*DCF!J$6</f>
        <v>-4401.2722032140582</v>
      </c>
      <c r="DF592" s="15">
        <f ca="1">(BY592*DCF!K$46-DCF!K$5*MAX(BY592*DCF!K$46,0)-MAX(BY592-BX592,0)/Inputs!$B$24)*DCF!K$6</f>
        <v>-2920.6936304866913</v>
      </c>
      <c r="DG592" s="15">
        <f ca="1">(BZ592*DCF!L$46-DCF!L$5*MAX(BZ592*DCF!L$46,0)-MAX(BZ592-BY592,0)/Inputs!$B$24)*DCF!L$6</f>
        <v>1879.923368527503</v>
      </c>
      <c r="DH592" s="15">
        <f ca="1">(CA592*DCF!M$46-DCF!M$5*MAX(CA592*DCF!M$46,0)-MAX(CA592-BZ592,0)/Inputs!$B$24)*DCF!M$6</f>
        <v>3251.4544345641402</v>
      </c>
      <c r="DI592" s="15">
        <f ca="1">SUM(CB592:CL592)+BE592*DCF!M$10*(1+Inputs!$B$30)*(1-Inputs!$B$33)*(1-Inputs!$B$30/Inputs!$B$31)/(Inputs!$B$29-Inputs!$B$30)*DCF!M$6</f>
        <v>116254.53445695777</v>
      </c>
      <c r="DJ592" s="15">
        <f ca="1">SUM(CM592:CW592)+BP592*DCF!M$28*(1+Inputs!$B$30)*(1-Inputs!$B$33)*(1-Inputs!$B$30/Inputs!$B$31)/(Inputs!$B$29-Inputs!$B$30)*DCF!M$6</f>
        <v>628873.45475733094</v>
      </c>
      <c r="DK592" s="15">
        <f ca="1">SUM(CX592:DH592)+CA592*DCF!M$46*(1+Inputs!$B$30)*(1-Inputs!$B$33)*(1-Inputs!$B$30/Inputs!$B$31)/(Inputs!$B$29-Inputs!$B$30)*DCF!M$6</f>
        <v>170449.3396831495</v>
      </c>
      <c r="DM592" s="15">
        <f ca="1">DI592+DJ592+DK592+Inputs!$B$34+Inputs!$B$36-Inputs!$B$35</f>
        <v>992428.32889743824</v>
      </c>
    </row>
    <row r="593" spans="1:117" x14ac:dyDescent="0.75">
      <c r="A593" s="11">
        <v>580</v>
      </c>
      <c r="C593" s="23">
        <f t="shared" ca="1" si="327"/>
        <v>1.2743554784516391</v>
      </c>
      <c r="D593" s="23">
        <f t="shared" ca="1" si="327"/>
        <v>-0.31573890113713154</v>
      </c>
      <c r="E593" s="23">
        <f t="shared" ca="1" si="327"/>
        <v>-9.4649262192904149E-2</v>
      </c>
      <c r="F593" s="23">
        <f t="shared" ca="1" si="327"/>
        <v>3.3776442232344467E-2</v>
      </c>
      <c r="G593" s="23">
        <f t="shared" ca="1" si="327"/>
        <v>1.2394178381639209</v>
      </c>
      <c r="H593" s="23">
        <f t="shared" ca="1" si="327"/>
        <v>-1.4898049694653246</v>
      </c>
      <c r="I593" s="23">
        <f t="shared" ca="1" si="327"/>
        <v>-0.24062256165522375</v>
      </c>
      <c r="J593" s="23">
        <f t="shared" ca="1" si="327"/>
        <v>-0.42341960421312796</v>
      </c>
      <c r="K593" s="23">
        <f t="shared" ca="1" si="327"/>
        <v>-1.2681627030142431</v>
      </c>
      <c r="L593" s="23">
        <f t="shared" ca="1" si="327"/>
        <v>-0.20698999666541046</v>
      </c>
      <c r="M593" s="23">
        <f t="shared" ca="1" si="327"/>
        <v>-0.97264094524250033</v>
      </c>
      <c r="N593" s="23">
        <f ca="1">SQRT(Inputs!$B$38)*C593+SQRT(1-Inputs!$B$38)*_xlfn.NORM.S.INV(RAND())</f>
        <v>1.2707250702923507</v>
      </c>
      <c r="O593" s="23">
        <f ca="1">SQRT(Inputs!$B$38)*D593+SQRT(1-Inputs!$B$38)*_xlfn.NORM.S.INV(RAND())</f>
        <v>0.33373387526713905</v>
      </c>
      <c r="P593" s="23">
        <f ca="1">SQRT(Inputs!$B$38)*E593+SQRT(1-Inputs!$B$38)*_xlfn.NORM.S.INV(RAND())</f>
        <v>-0.42227961198655795</v>
      </c>
      <c r="Q593" s="23">
        <f ca="1">SQRT(Inputs!$B$38)*F593+SQRT(1-Inputs!$B$38)*_xlfn.NORM.S.INV(RAND())</f>
        <v>1.0028063933429996</v>
      </c>
      <c r="R593" s="23">
        <f ca="1">SQRT(Inputs!$B$38)*G593+SQRT(1-Inputs!$B$38)*_xlfn.NORM.S.INV(RAND())</f>
        <v>1.16510613003038E-2</v>
      </c>
      <c r="S593" s="23">
        <f ca="1">SQRT(Inputs!$B$38)*H593+SQRT(1-Inputs!$B$38)*_xlfn.NORM.S.INV(RAND())</f>
        <v>-0.69092480133223644</v>
      </c>
      <c r="T593" s="23">
        <f ca="1">SQRT(Inputs!$B$38)*I593+SQRT(1-Inputs!$B$38)*_xlfn.NORM.S.INV(RAND())</f>
        <v>-0.66448133545487986</v>
      </c>
      <c r="U593" s="23">
        <f ca="1">SQRT(Inputs!$B$38)*J593+SQRT(1-Inputs!$B$38)*_xlfn.NORM.S.INV(RAND())</f>
        <v>-0.16361346956158324</v>
      </c>
      <c r="V593" s="23">
        <f ca="1">SQRT(Inputs!$B$38)*K593+SQRT(1-Inputs!$B$38)*_xlfn.NORM.S.INV(RAND())</f>
        <v>-0.673512629100667</v>
      </c>
      <c r="W593" s="23">
        <f ca="1">SQRT(Inputs!$B$38)*L593+SQRT(1-Inputs!$B$38)*_xlfn.NORM.S.INV(RAND())</f>
        <v>-1.2900155410325886</v>
      </c>
      <c r="X593" s="23">
        <f ca="1">SQRT(Inputs!$B$38)*M593+SQRT(1-Inputs!$B$38)*_xlfn.NORM.S.INV(RAND())</f>
        <v>-1.1526921469106932</v>
      </c>
      <c r="Y593" s="23">
        <f ca="1">SQRT(Inputs!$B$38)*C593+SQRT(1-Inputs!$B$38)*_xlfn.NORM.S.INV(RAND())</f>
        <v>1.4389160947875721</v>
      </c>
      <c r="Z593" s="23">
        <f ca="1">SQRT(Inputs!$B$38)*D593+SQRT(1-Inputs!$B$38)*_xlfn.NORM.S.INV(RAND())</f>
        <v>-2.2294402559968451E-2</v>
      </c>
      <c r="AA593" s="23">
        <f ca="1">SQRT(Inputs!$B$38)*E593+SQRT(1-Inputs!$B$38)*_xlfn.NORM.S.INV(RAND())</f>
        <v>1.5847877024287191</v>
      </c>
      <c r="AB593" s="23">
        <f ca="1">SQRT(Inputs!$B$38)*F593+SQRT(1-Inputs!$B$38)*_xlfn.NORM.S.INV(RAND())</f>
        <v>-0.23423014427195582</v>
      </c>
      <c r="AC593" s="23">
        <f ca="1">SQRT(Inputs!$B$38)*G593+SQRT(1-Inputs!$B$38)*_xlfn.NORM.S.INV(RAND())</f>
        <v>-5.6733227600318958E-2</v>
      </c>
      <c r="AD593" s="23">
        <f ca="1">SQRT(Inputs!$B$38)*H593+SQRT(1-Inputs!$B$38)*_xlfn.NORM.S.INV(RAND())</f>
        <v>0.81903364730874428</v>
      </c>
      <c r="AE593" s="23">
        <f ca="1">SQRT(Inputs!$B$38)*I593+SQRT(1-Inputs!$B$38)*_xlfn.NORM.S.INV(RAND())</f>
        <v>-0.52428960666271462</v>
      </c>
      <c r="AF593" s="23">
        <f ca="1">SQRT(Inputs!$B$38)*J593+SQRT(1-Inputs!$B$38)*_xlfn.NORM.S.INV(RAND())</f>
        <v>-1.5070797179549174</v>
      </c>
      <c r="AG593" s="23">
        <f ca="1">SQRT(Inputs!$B$38)*K593+SQRT(1-Inputs!$B$38)*_xlfn.NORM.S.INV(RAND())</f>
        <v>-4.6853602869622701E-2</v>
      </c>
      <c r="AH593" s="23">
        <f ca="1">SQRT(Inputs!$B$38)*L593+SQRT(1-Inputs!$B$38)*_xlfn.NORM.S.INV(RAND())</f>
        <v>0.45019336795486364</v>
      </c>
      <c r="AI593" s="23">
        <f ca="1">SQRT(Inputs!$B$38)*M593+SQRT(1-Inputs!$B$38)*_xlfn.NORM.S.INV(RAND())</f>
        <v>-1.7026937303222576</v>
      </c>
      <c r="AJ593" s="23">
        <f ca="1">SQRT(Inputs!$B$38)*C593+SQRT(1-Inputs!$B$38)*_xlfn.NORM.S.INV(RAND())</f>
        <v>-0.51656890144442191</v>
      </c>
      <c r="AK593" s="23">
        <f ca="1">SQRT(Inputs!$B$38)*D593+SQRT(1-Inputs!$B$38)*_xlfn.NORM.S.INV(RAND())</f>
        <v>1.1751005666253049</v>
      </c>
      <c r="AL593" s="23">
        <f ca="1">SQRT(Inputs!$B$38)*E593+SQRT(1-Inputs!$B$38)*_xlfn.NORM.S.INV(RAND())</f>
        <v>0.17414810177419912</v>
      </c>
      <c r="AM593" s="23">
        <f ca="1">SQRT(Inputs!$B$38)*F593+SQRT(1-Inputs!$B$38)*_xlfn.NORM.S.INV(RAND())</f>
        <v>-1.0895797423868281</v>
      </c>
      <c r="AN593" s="23">
        <f ca="1">SQRT(Inputs!$B$38)*G593+SQRT(1-Inputs!$B$38)*_xlfn.NORM.S.INV(RAND())</f>
        <v>7.6235578931826975E-2</v>
      </c>
      <c r="AO593" s="23">
        <f ca="1">SQRT(Inputs!$B$38)*H593+SQRT(1-Inputs!$B$38)*_xlfn.NORM.S.INV(RAND())</f>
        <v>-2.5230460237574617</v>
      </c>
      <c r="AP593" s="23">
        <f ca="1">SQRT(Inputs!$B$38)*I593+SQRT(1-Inputs!$B$38)*_xlfn.NORM.S.INV(RAND())</f>
        <v>1.3598612205342715</v>
      </c>
      <c r="AQ593" s="23">
        <f ca="1">SQRT(Inputs!$B$38)*J593+SQRT(1-Inputs!$B$38)*_xlfn.NORM.S.INV(RAND())</f>
        <v>-0.74683328536825466</v>
      </c>
      <c r="AR593" s="23">
        <f ca="1">SQRT(Inputs!$B$38)*K593+SQRT(1-Inputs!$B$38)*_xlfn.NORM.S.INV(RAND())</f>
        <v>0.74183971749247413</v>
      </c>
      <c r="AS593" s="23">
        <f ca="1">SQRT(Inputs!$B$38)*L593+SQRT(1-Inputs!$B$38)*_xlfn.NORM.S.INV(RAND())</f>
        <v>1.2355421046279402</v>
      </c>
      <c r="AT593" s="23">
        <f ca="1">SQRT(Inputs!$B$38)*M593+SQRT(1-Inputs!$B$38)*_xlfn.NORM.S.INV(RAND())</f>
        <v>0.27047309913878947</v>
      </c>
      <c r="AU593" s="15">
        <f ca="1">Inputs!$B$6*EXP($B$8-0.5*C$5^2+C$5*N593)</f>
        <v>6095.5153495966342</v>
      </c>
      <c r="AV593" s="15">
        <f t="shared" ca="1" si="328"/>
        <v>7792.8430498166945</v>
      </c>
      <c r="AW593" s="15">
        <f t="shared" ca="1" si="329"/>
        <v>8975.9054245993084</v>
      </c>
      <c r="AX593" s="15">
        <f t="shared" ca="1" si="330"/>
        <v>12421.331691217967</v>
      </c>
      <c r="AY593" s="15">
        <f t="shared" ca="1" si="331"/>
        <v>15200.804755453602</v>
      </c>
      <c r="AZ593" s="15">
        <f t="shared" ca="1" si="332"/>
        <v>17228.983886282065</v>
      </c>
      <c r="BA593" s="15">
        <f t="shared" ca="1" si="333"/>
        <v>19667.429084507319</v>
      </c>
      <c r="BB593" s="15">
        <f t="shared" ca="1" si="334"/>
        <v>23687.432869928158</v>
      </c>
      <c r="BC593" s="15">
        <f t="shared" ca="1" si="335"/>
        <v>27184.95314379621</v>
      </c>
      <c r="BD593" s="15">
        <f t="shared" ca="1" si="336"/>
        <v>29518.634693755914</v>
      </c>
      <c r="BE593" s="15">
        <f t="shared" ca="1" si="337"/>
        <v>32566.314569718186</v>
      </c>
      <c r="BF593" s="15">
        <f ca="1">Inputs!$B$13*EXP($B$9-0.5*C$6^2+C$6*Y593)</f>
        <v>18396.781753386276</v>
      </c>
      <c r="BG593" s="15">
        <f t="shared" ca="1" si="338"/>
        <v>22330.79440247214</v>
      </c>
      <c r="BH593" s="15">
        <f t="shared" ca="1" si="339"/>
        <v>35486.549473538944</v>
      </c>
      <c r="BI593" s="15">
        <f t="shared" ca="1" si="340"/>
        <v>41902.614554155873</v>
      </c>
      <c r="BJ593" s="15">
        <f t="shared" ca="1" si="341"/>
        <v>50951.494295480305</v>
      </c>
      <c r="BK593" s="15">
        <f t="shared" ca="1" si="342"/>
        <v>69909.755825679909</v>
      </c>
      <c r="BL593" s="15">
        <f t="shared" ca="1" si="343"/>
        <v>80234.799989026826</v>
      </c>
      <c r="BM593" s="15">
        <f t="shared" ca="1" si="344"/>
        <v>81786.55714223432</v>
      </c>
      <c r="BN593" s="15">
        <f t="shared" ca="1" si="345"/>
        <v>100024.0347040038</v>
      </c>
      <c r="BO593" s="15">
        <f t="shared" ca="1" si="346"/>
        <v>129681.03548302194</v>
      </c>
      <c r="BP593" s="15">
        <f t="shared" ca="1" si="347"/>
        <v>131610.06070334293</v>
      </c>
      <c r="BQ593" s="15">
        <f ca="1">Inputs!$B$20*EXP($B$10-0.5*C$7^2+C$7*AJ593)</f>
        <v>3571.3917296224618</v>
      </c>
      <c r="BR593" s="15">
        <f t="shared" ca="1" si="348"/>
        <v>7038.0090871799275</v>
      </c>
      <c r="BS593" s="15">
        <f t="shared" ca="1" si="349"/>
        <v>10132.09862799465</v>
      </c>
      <c r="BT593" s="15">
        <f t="shared" ca="1" si="350"/>
        <v>10496.874212985891</v>
      </c>
      <c r="BU593" s="15">
        <f t="shared" ca="1" si="351"/>
        <v>14818.250677817801</v>
      </c>
      <c r="BV593" s="15">
        <f t="shared" ca="1" si="352"/>
        <v>11677.352569249115</v>
      </c>
      <c r="BW593" s="15">
        <f t="shared" ca="1" si="353"/>
        <v>21729.64012811927</v>
      </c>
      <c r="BX593" s="15">
        <f t="shared" ca="1" si="354"/>
        <v>26166.280875264511</v>
      </c>
      <c r="BY593" s="15">
        <f t="shared" ca="1" si="355"/>
        <v>42254.520657975256</v>
      </c>
      <c r="BZ593" s="15">
        <f t="shared" ca="1" si="356"/>
        <v>74407.622185020184</v>
      </c>
      <c r="CA593" s="15">
        <f t="shared" ca="1" si="357"/>
        <v>109666.3893828658</v>
      </c>
      <c r="CB593" s="15">
        <f ca="1">(AU593*DCF!C$10-DCF!C$5*MAX(AU593*DCF!C$10,0)-MAX(AU593-Inputs!$B$6,0)/Inputs!$B$10)*DCF!C$6</f>
        <v>1034.9938442180246</v>
      </c>
      <c r="CC593" s="15">
        <f ca="1">(AV593*DCF!D$10-DCF!D$5*MAX(AV593*DCF!D$10,0)-MAX(AV593-AU593,0)/Inputs!$B$10)*DCF!D$6</f>
        <v>1485.6037611371055</v>
      </c>
      <c r="CD593" s="15">
        <f ca="1">(AW593*DCF!E$10-DCF!E$5*MAX(AW593*DCF!E$10,0)-MAX(AW593-AV593,0)/Inputs!$B$10)*DCF!E$6</f>
        <v>1805.9190387527622</v>
      </c>
      <c r="CE593" s="15">
        <f ca="1">(AX593*DCF!F$10-DCF!F$5*MAX(AX593*DCF!F$10,0)-MAX(AX593-AW593,0)/Inputs!$B$10)*DCF!F$6</f>
        <v>1994.6491285770189</v>
      </c>
      <c r="CF593" s="15">
        <f ca="1">(AY593*DCF!G$10-DCF!G$5*MAX(AY593*DCF!G$10,0)-MAX(AY593-AX593,0)/Inputs!$B$10)*DCF!G$6</f>
        <v>2597.7087525555594</v>
      </c>
      <c r="CG593" s="15">
        <f ca="1">(AZ593*DCF!H$10-DCF!H$5*MAX(AZ593*DCF!H$10,0)-MAX(AZ593-AY593,0)/Inputs!$B$10)*DCF!H$6</f>
        <v>2984.8800149633826</v>
      </c>
      <c r="CH593" s="15">
        <f ca="1">(BA593*DCF!I$10-DCF!I$5*MAX(BA593*DCF!I$10,0)-MAX(BA593-AZ593,0)/Inputs!$B$10)*DCF!I$6</f>
        <v>3192.5313758321122</v>
      </c>
      <c r="CI593" s="15">
        <f ca="1">(BB593*DCF!J$10-DCF!J$5*MAX(BB593*DCF!J$10,0)-MAX(BB593-BA593,0)/Inputs!$B$10)*DCF!J$6</f>
        <v>3455.6531136715489</v>
      </c>
      <c r="CJ593" s="15">
        <f ca="1">(BC593*DCF!K$10-DCF!K$5*MAX(BC593*DCF!K$10,0)-MAX(BC593-BB593,0)/Inputs!$B$10)*DCF!K$6</f>
        <v>3886.741266992392</v>
      </c>
      <c r="CK593" s="15">
        <f ca="1">(BD593*DCF!L$10-DCF!L$5*MAX(BD593*DCF!L$10,0)-MAX(BD593-BC593,0)/Inputs!$B$10)*DCF!L$6</f>
        <v>4150.1886272043175</v>
      </c>
      <c r="CL593" s="15">
        <f ca="1">(BE593*DCF!M$10-DCF!M$5*MAX(BE593*DCF!M$10,0)-MAX(BE593-BD593,0)/Inputs!$B$10)*DCF!M$6</f>
        <v>4231.4502746553044</v>
      </c>
      <c r="CM593" s="15">
        <f ca="1">(BF593*DCF!C$28-DCF!C$5*MAX(BF593*DCF!C$28,0)-MAX(BF593-Inputs!$B$13,0)/Inputs!$B$17)*DCF!C$6</f>
        <v>3995.6899017172632</v>
      </c>
      <c r="CN593" s="15">
        <f ca="1">(BG593*DCF!D$28-DCF!D$5*MAX(BG593*DCF!D$28,0)-MAX(BG593-BF593,0)/Inputs!$B$17)*DCF!D$6</f>
        <v>5737.6287136881629</v>
      </c>
      <c r="CO593" s="15">
        <f ca="1">(BH593*DCF!E$28-DCF!E$5*MAX(BH593*DCF!E$28,0)-MAX(BH593-BG593,0)/Inputs!$B$17)*DCF!E$6</f>
        <v>7457.6044617394527</v>
      </c>
      <c r="CP593" s="15">
        <f ca="1">(BI593*DCF!F$28-DCF!F$5*MAX(BI593*DCF!F$28,0)-MAX(BI593-BH593,0)/Inputs!$B$17)*DCF!F$6</f>
        <v>10207.310038874815</v>
      </c>
      <c r="CQ593" s="15">
        <f ca="1">(BJ593*DCF!G$28-DCF!G$5*MAX(BJ593*DCF!G$28,0)-MAX(BJ593-BI593,0)/Inputs!$B$17)*DCF!G$6</f>
        <v>11697.819582361719</v>
      </c>
      <c r="CR593" s="15">
        <f ca="1">(BK593*DCF!H$28-DCF!H$5*MAX(BK593*DCF!H$28,0)-MAX(BK593-BJ593,0)/Inputs!$B$17)*DCF!H$6</f>
        <v>14343.872105367273</v>
      </c>
      <c r="CS593" s="15">
        <f ca="1">(BL593*DCF!I$28-DCF!I$5*MAX(BL593*DCF!I$28,0)-MAX(BL593-BK593,0)/Inputs!$B$17)*DCF!I$6</f>
        <v>17385.496523695227</v>
      </c>
      <c r="CT593" s="15">
        <f ca="1">(BM593*DCF!J$28-DCF!J$5*MAX(BM593*DCF!J$28,0)-MAX(BM593-BL593,0)/Inputs!$B$17)*DCF!J$6</f>
        <v>18039.441547576869</v>
      </c>
      <c r="CU593" s="15">
        <f ca="1">(BN593*DCF!K$28-DCF!K$5*MAX(BN593*DCF!K$28,0)-MAX(BN593-BM593,0)/Inputs!$B$17)*DCF!K$6</f>
        <v>18889.550947132051</v>
      </c>
      <c r="CV593" s="15">
        <f ca="1">(BO593*DCF!L$28-DCF!L$5*MAX(BO593*DCF!L$28,0)-MAX(BO593-BN593,0)/Inputs!$B$17)*DCF!L$6</f>
        <v>22518.34947663479</v>
      </c>
      <c r="CW593" s="15">
        <f ca="1">(BP593*DCF!M$28-DCF!M$5*MAX(BP593*DCF!M$28,0)-MAX(BP593-BO593,0)/Inputs!$B$17)*DCF!M$6</f>
        <v>24560.871748085527</v>
      </c>
      <c r="CX593" s="15">
        <f ca="1">(BQ593*DCF!C$46-DCF!C$5*MAX(BQ593*DCF!C$46,0)-MAX(BQ593-Inputs!$B$20,0)/Inputs!$B$24)*DCF!C$6</f>
        <v>-995.88341544281411</v>
      </c>
      <c r="CY593" s="15">
        <f ca="1">(BR593*DCF!D$46-DCF!D$5*MAX(BR593*DCF!D$46,0)-MAX(BR593-BQ593,0)/Inputs!$B$24)*DCF!D$6</f>
        <v>-2680.4008736211458</v>
      </c>
      <c r="CZ593" s="15">
        <f ca="1">(BS593*DCF!E$46-DCF!E$5*MAX(BS593*DCF!E$46,0)-MAX(BS593-BR593,0)/Inputs!$B$24)*DCF!E$6</f>
        <v>-2417.7432221190047</v>
      </c>
      <c r="DA593" s="15">
        <f ca="1">(BT593*DCF!F$46-DCF!F$5*MAX(BT593*DCF!F$46,0)-MAX(BT593-BS593,0)/Inputs!$B$24)*DCF!F$6</f>
        <v>-897.27506842222135</v>
      </c>
      <c r="DB593" s="15">
        <f ca="1">(BU593*DCF!G$46-DCF!G$5*MAX(BU593*DCF!G$46,0)-MAX(BU593-BT593,0)/Inputs!$B$24)*DCF!G$6</f>
        <v>-1952.0823383089373</v>
      </c>
      <c r="DC593" s="15">
        <f ca="1">(BV593*DCF!H$46-DCF!H$5*MAX(BV593*DCF!H$46,0)-MAX(BV593-BU593,0)/Inputs!$B$24)*DCF!H$6</f>
        <v>0</v>
      </c>
      <c r="DD593" s="15">
        <f ca="1">(BW593*DCF!I$46-DCF!I$5*MAX(BW593*DCF!I$46,0)-MAX(BW593-BV593,0)/Inputs!$B$24)*DCF!I$6</f>
        <v>-2383.768419374765</v>
      </c>
      <c r="DE593" s="15">
        <f ca="1">(BX593*DCF!J$46-DCF!J$5*MAX(BX593*DCF!J$46,0)-MAX(BX593-BW593,0)/Inputs!$B$24)*DCF!J$6</f>
        <v>-78.921538658581994</v>
      </c>
      <c r="DF593" s="15">
        <f ca="1">(BY593*DCF!K$46-DCF!K$5*MAX(BY593*DCF!K$46,0)-MAX(BY593-BX593,0)/Inputs!$B$24)*DCF!K$6</f>
        <v>-1527.4710816734082</v>
      </c>
      <c r="DG593" s="15">
        <f ca="1">(BZ593*DCF!L$46-DCF!L$5*MAX(BZ593*DCF!L$46,0)-MAX(BZ593-BY593,0)/Inputs!$B$24)*DCF!L$6</f>
        <v>-2132.8987742870695</v>
      </c>
      <c r="DH593" s="15">
        <f ca="1">(CA593*DCF!M$46-DCF!M$5*MAX(CA593*DCF!M$46,0)-MAX(CA593-BZ593,0)/Inputs!$B$24)*DCF!M$6</f>
        <v>1226.3505916859672</v>
      </c>
      <c r="DI593" s="15">
        <f ca="1">SUM(CB593:CL593)+BE593*DCF!M$10*(1+Inputs!$B$30)*(1-Inputs!$B$33)*(1-Inputs!$B$30/Inputs!$B$31)/(Inputs!$B$29-Inputs!$B$30)*DCF!M$6</f>
        <v>121452.80329101297</v>
      </c>
      <c r="DJ593" s="15">
        <f ca="1">SUM(CM593:CW593)+BP593*DCF!M$28*(1+Inputs!$B$30)*(1-Inputs!$B$33)*(1-Inputs!$B$30/Inputs!$B$31)/(Inputs!$B$29-Inputs!$B$30)*DCF!M$6</f>
        <v>643197.02078058687</v>
      </c>
      <c r="DK593" s="15">
        <f ca="1">SUM(CX593:DH593)+CA593*DCF!M$46*(1+Inputs!$B$30)*(1-Inputs!$B$33)*(1-Inputs!$B$30/Inputs!$B$31)/(Inputs!$B$29-Inputs!$B$30)*DCF!M$6</f>
        <v>155717.13465999172</v>
      </c>
      <c r="DM593" s="15">
        <f ca="1">DI593+DJ593+DK593+Inputs!$B$34+Inputs!$B$36-Inputs!$B$35</f>
        <v>997217.95873159159</v>
      </c>
    </row>
    <row r="594" spans="1:117" x14ac:dyDescent="0.75">
      <c r="A594" s="11">
        <v>581</v>
      </c>
      <c r="C594" s="23">
        <f t="shared" ref="C594:M603" ca="1" si="358">_xlfn.NORM.S.INV(RAND())</f>
        <v>1.0808016574787525</v>
      </c>
      <c r="D594" s="23">
        <f t="shared" ca="1" si="358"/>
        <v>1.8151509343164733E-3</v>
      </c>
      <c r="E594" s="23">
        <f t="shared" ca="1" si="358"/>
        <v>2.0012290092606269</v>
      </c>
      <c r="F594" s="23">
        <f t="shared" ca="1" si="358"/>
        <v>2.7701790320938837</v>
      </c>
      <c r="G594" s="23">
        <f t="shared" ca="1" si="358"/>
        <v>1.6245725067116306</v>
      </c>
      <c r="H594" s="23">
        <f t="shared" ca="1" si="358"/>
        <v>-1.5186929323580856</v>
      </c>
      <c r="I594" s="23">
        <f t="shared" ca="1" si="358"/>
        <v>0.19882293290104716</v>
      </c>
      <c r="J594" s="23">
        <f t="shared" ca="1" si="358"/>
        <v>0.46884531201604768</v>
      </c>
      <c r="K594" s="23">
        <f t="shared" ca="1" si="358"/>
        <v>-0.53025296587351811</v>
      </c>
      <c r="L594" s="23">
        <f t="shared" ca="1" si="358"/>
        <v>0.67023375632453575</v>
      </c>
      <c r="M594" s="23">
        <f t="shared" ca="1" si="358"/>
        <v>0.35042302265001807</v>
      </c>
      <c r="N594" s="23">
        <f ca="1">SQRT(Inputs!$B$38)*C594+SQRT(1-Inputs!$B$38)*_xlfn.NORM.S.INV(RAND())</f>
        <v>1.2968716598266317</v>
      </c>
      <c r="O594" s="23">
        <f ca="1">SQRT(Inputs!$B$38)*D594+SQRT(1-Inputs!$B$38)*_xlfn.NORM.S.INV(RAND())</f>
        <v>-0.95466675461083239</v>
      </c>
      <c r="P594" s="23">
        <f ca="1">SQRT(Inputs!$B$38)*E594+SQRT(1-Inputs!$B$38)*_xlfn.NORM.S.INV(RAND())</f>
        <v>2.5011237514127425</v>
      </c>
      <c r="Q594" s="23">
        <f ca="1">SQRT(Inputs!$B$38)*F594+SQRT(1-Inputs!$B$38)*_xlfn.NORM.S.INV(RAND())</f>
        <v>1.0150098095752451</v>
      </c>
      <c r="R594" s="23">
        <f ca="1">SQRT(Inputs!$B$38)*G594+SQRT(1-Inputs!$B$38)*_xlfn.NORM.S.INV(RAND())</f>
        <v>3.0242618700654025</v>
      </c>
      <c r="S594" s="23">
        <f ca="1">SQRT(Inputs!$B$38)*H594+SQRT(1-Inputs!$B$38)*_xlfn.NORM.S.INV(RAND())</f>
        <v>-1.7487947170668505</v>
      </c>
      <c r="T594" s="23">
        <f ca="1">SQRT(Inputs!$B$38)*I594+SQRT(1-Inputs!$B$38)*_xlfn.NORM.S.INV(RAND())</f>
        <v>0.72765675790024076</v>
      </c>
      <c r="U594" s="23">
        <f ca="1">SQRT(Inputs!$B$38)*J594+SQRT(1-Inputs!$B$38)*_xlfn.NORM.S.INV(RAND())</f>
        <v>0.15043263628905346</v>
      </c>
      <c r="V594" s="23">
        <f ca="1">SQRT(Inputs!$B$38)*K594+SQRT(1-Inputs!$B$38)*_xlfn.NORM.S.INV(RAND())</f>
        <v>0.48862163134670628</v>
      </c>
      <c r="W594" s="23">
        <f ca="1">SQRT(Inputs!$B$38)*L594+SQRT(1-Inputs!$B$38)*_xlfn.NORM.S.INV(RAND())</f>
        <v>0.52461185328224447</v>
      </c>
      <c r="X594" s="23">
        <f ca="1">SQRT(Inputs!$B$38)*M594+SQRT(1-Inputs!$B$38)*_xlfn.NORM.S.INV(RAND())</f>
        <v>0.55241956038317386</v>
      </c>
      <c r="Y594" s="23">
        <f ca="1">SQRT(Inputs!$B$38)*C594+SQRT(1-Inputs!$B$38)*_xlfn.NORM.S.INV(RAND())</f>
        <v>1.5028848389890124</v>
      </c>
      <c r="Z594" s="23">
        <f ca="1">SQRT(Inputs!$B$38)*D594+SQRT(1-Inputs!$B$38)*_xlfn.NORM.S.INV(RAND())</f>
        <v>0.85714752313708376</v>
      </c>
      <c r="AA594" s="23">
        <f ca="1">SQRT(Inputs!$B$38)*E594+SQRT(1-Inputs!$B$38)*_xlfn.NORM.S.INV(RAND())</f>
        <v>0.36631161432069281</v>
      </c>
      <c r="AB594" s="23">
        <f ca="1">SQRT(Inputs!$B$38)*F594+SQRT(1-Inputs!$B$38)*_xlfn.NORM.S.INV(RAND())</f>
        <v>1.9186120543498046</v>
      </c>
      <c r="AC594" s="23">
        <f ca="1">SQRT(Inputs!$B$38)*G594+SQRT(1-Inputs!$B$38)*_xlfn.NORM.S.INV(RAND())</f>
        <v>1.3869750661087072</v>
      </c>
      <c r="AD594" s="23">
        <f ca="1">SQRT(Inputs!$B$38)*H594+SQRT(1-Inputs!$B$38)*_xlfn.NORM.S.INV(RAND())</f>
        <v>-0.50090278941127209</v>
      </c>
      <c r="AE594" s="23">
        <f ca="1">SQRT(Inputs!$B$38)*I594+SQRT(1-Inputs!$B$38)*_xlfn.NORM.S.INV(RAND())</f>
        <v>-1.0848494508844444</v>
      </c>
      <c r="AF594" s="23">
        <f ca="1">SQRT(Inputs!$B$38)*J594+SQRT(1-Inputs!$B$38)*_xlfn.NORM.S.INV(RAND())</f>
        <v>-3.747922094812306E-2</v>
      </c>
      <c r="AG594" s="23">
        <f ca="1">SQRT(Inputs!$B$38)*K594+SQRT(1-Inputs!$B$38)*_xlfn.NORM.S.INV(RAND())</f>
        <v>0.22961597008814777</v>
      </c>
      <c r="AH594" s="23">
        <f ca="1">SQRT(Inputs!$B$38)*L594+SQRT(1-Inputs!$B$38)*_xlfn.NORM.S.INV(RAND())</f>
        <v>-3.6740544361290428E-2</v>
      </c>
      <c r="AI594" s="23">
        <f ca="1">SQRT(Inputs!$B$38)*M594+SQRT(1-Inputs!$B$38)*_xlfn.NORM.S.INV(RAND())</f>
        <v>0.74760639545210816</v>
      </c>
      <c r="AJ594" s="23">
        <f ca="1">SQRT(Inputs!$B$38)*C594+SQRT(1-Inputs!$B$38)*_xlfn.NORM.S.INV(RAND())</f>
        <v>1.0006264432112737</v>
      </c>
      <c r="AK594" s="23">
        <f ca="1">SQRT(Inputs!$B$38)*D594+SQRT(1-Inputs!$B$38)*_xlfn.NORM.S.INV(RAND())</f>
        <v>-0.82234216834738616</v>
      </c>
      <c r="AL594" s="23">
        <f ca="1">SQRT(Inputs!$B$38)*E594+SQRT(1-Inputs!$B$38)*_xlfn.NORM.S.INV(RAND())</f>
        <v>0.81052424886065122</v>
      </c>
      <c r="AM594" s="23">
        <f ca="1">SQRT(Inputs!$B$38)*F594+SQRT(1-Inputs!$B$38)*_xlfn.NORM.S.INV(RAND())</f>
        <v>0.68680160068749663</v>
      </c>
      <c r="AN594" s="23">
        <f ca="1">SQRT(Inputs!$B$38)*G594+SQRT(1-Inputs!$B$38)*_xlfn.NORM.S.INV(RAND())</f>
        <v>0.16953456259938937</v>
      </c>
      <c r="AO594" s="23">
        <f ca="1">SQRT(Inputs!$B$38)*H594+SQRT(1-Inputs!$B$38)*_xlfn.NORM.S.INV(RAND())</f>
        <v>-1.1422853572434659</v>
      </c>
      <c r="AP594" s="23">
        <f ca="1">SQRT(Inputs!$B$38)*I594+SQRT(1-Inputs!$B$38)*_xlfn.NORM.S.INV(RAND())</f>
        <v>-0.41433054058355712</v>
      </c>
      <c r="AQ594" s="23">
        <f ca="1">SQRT(Inputs!$B$38)*J594+SQRT(1-Inputs!$B$38)*_xlfn.NORM.S.INV(RAND())</f>
        <v>0.5577577775585606</v>
      </c>
      <c r="AR594" s="23">
        <f ca="1">SQRT(Inputs!$B$38)*K594+SQRT(1-Inputs!$B$38)*_xlfn.NORM.S.INV(RAND())</f>
        <v>-0.30515751214559456</v>
      </c>
      <c r="AS594" s="23">
        <f ca="1">SQRT(Inputs!$B$38)*L594+SQRT(1-Inputs!$B$38)*_xlfn.NORM.S.INV(RAND())</f>
        <v>0.6551311578585064</v>
      </c>
      <c r="AT594" s="23">
        <f ca="1">SQRT(Inputs!$B$38)*M594+SQRT(1-Inputs!$B$38)*_xlfn.NORM.S.INV(RAND())</f>
        <v>-0.41218660773515869</v>
      </c>
      <c r="AU594" s="15">
        <f ca="1">Inputs!$B$6*EXP($B$8-0.5*C$5^2+C$5*N594)</f>
        <v>6121.3688576318127</v>
      </c>
      <c r="AV594" s="15">
        <f t="shared" ca="1" si="328"/>
        <v>6475.3460895403123</v>
      </c>
      <c r="AW594" s="15">
        <f t="shared" ca="1" si="329"/>
        <v>11063.50840150419</v>
      </c>
      <c r="AX594" s="15">
        <f t="shared" ca="1" si="330"/>
        <v>15333.626838466012</v>
      </c>
      <c r="AY594" s="15">
        <f t="shared" ca="1" si="331"/>
        <v>26677.431630053263</v>
      </c>
      <c r="AZ594" s="15">
        <f t="shared" ca="1" si="332"/>
        <v>26911.95555381423</v>
      </c>
      <c r="BA594" s="15">
        <f t="shared" ca="1" si="333"/>
        <v>35539.41025152128</v>
      </c>
      <c r="BB594" s="15">
        <f t="shared" ca="1" si="334"/>
        <v>44171.824276124018</v>
      </c>
      <c r="BC594" s="15">
        <f t="shared" ca="1" si="335"/>
        <v>56712.054814905248</v>
      </c>
      <c r="BD594" s="15">
        <f t="shared" ca="1" si="336"/>
        <v>72971.825846530061</v>
      </c>
      <c r="BE594" s="15">
        <f t="shared" ca="1" si="337"/>
        <v>94031.726612341328</v>
      </c>
      <c r="BF594" s="15">
        <f ca="1">Inputs!$B$13*EXP($B$9-0.5*C$6^2+C$6*Y594)</f>
        <v>18631.569006240414</v>
      </c>
      <c r="BG594" s="15">
        <f t="shared" ca="1" si="338"/>
        <v>26505.000025629644</v>
      </c>
      <c r="BH594" s="15">
        <f t="shared" ca="1" si="339"/>
        <v>34412.752908691968</v>
      </c>
      <c r="BI594" s="15">
        <f t="shared" ca="1" si="340"/>
        <v>56598.701907969211</v>
      </c>
      <c r="BJ594" s="15">
        <f t="shared" ca="1" si="341"/>
        <v>84742.395610677107</v>
      </c>
      <c r="BK594" s="15">
        <f t="shared" ca="1" si="342"/>
        <v>97149.072180239906</v>
      </c>
      <c r="BL594" s="15">
        <f t="shared" ca="1" si="343"/>
        <v>103684.7334832651</v>
      </c>
      <c r="BM594" s="15">
        <f t="shared" ca="1" si="344"/>
        <v>126858.88905800077</v>
      </c>
      <c r="BN594" s="15">
        <f t="shared" ca="1" si="345"/>
        <v>160373.25497290012</v>
      </c>
      <c r="BO594" s="15">
        <f t="shared" ca="1" si="346"/>
        <v>196481.83577061066</v>
      </c>
      <c r="BP594" s="15">
        <f t="shared" ca="1" si="347"/>
        <v>263208.29705253884</v>
      </c>
      <c r="BQ594" s="15">
        <f ca="1">Inputs!$B$20*EXP($B$10-0.5*C$7^2+C$7*AJ594)</f>
        <v>6117.0397806073979</v>
      </c>
      <c r="BR594" s="15">
        <f t="shared" ca="1" si="348"/>
        <v>6392.3397969197213</v>
      </c>
      <c r="BS594" s="15">
        <f t="shared" ca="1" si="349"/>
        <v>11048.03499657863</v>
      </c>
      <c r="BT594" s="15">
        <f t="shared" ca="1" si="350"/>
        <v>18240.123124710331</v>
      </c>
      <c r="BU594" s="15">
        <f t="shared" ca="1" si="351"/>
        <v>26337.172203388363</v>
      </c>
      <c r="BV594" s="15">
        <f t="shared" ca="1" si="352"/>
        <v>28328.161797647113</v>
      </c>
      <c r="BW594" s="15">
        <f t="shared" ca="1" si="353"/>
        <v>36211.474064714312</v>
      </c>
      <c r="BX594" s="15">
        <f t="shared" ca="1" si="354"/>
        <v>56639.529853235399</v>
      </c>
      <c r="BY594" s="15">
        <f t="shared" ca="1" si="355"/>
        <v>74860.804436242586</v>
      </c>
      <c r="BZ594" s="15">
        <f t="shared" ca="1" si="356"/>
        <v>118484.04684404828</v>
      </c>
      <c r="CA594" s="15">
        <f t="shared" ca="1" si="357"/>
        <v>154679.2634785253</v>
      </c>
      <c r="CB594" s="15">
        <f ca="1">(AU594*DCF!C$10-DCF!C$5*MAX(AU594*DCF!C$10,0)-MAX(AU594-Inputs!$B$6,0)/Inputs!$B$10)*DCF!C$6</f>
        <v>1034.8095040975832</v>
      </c>
      <c r="CC594" s="15">
        <f ca="1">(AV594*DCF!D$10-DCF!D$5*MAX(AV594*DCF!D$10,0)-MAX(AV594-AU594,0)/Inputs!$B$10)*DCF!D$6</f>
        <v>1492.0136565370838</v>
      </c>
      <c r="CD594" s="15">
        <f ca="1">(AW594*DCF!E$10-DCF!E$5*MAX(AW594*DCF!E$10,0)-MAX(AW594-AV594,0)/Inputs!$B$10)*DCF!E$6</f>
        <v>1520.9438175242997</v>
      </c>
      <c r="CE594" s="15">
        <f ca="1">(AX594*DCF!F$10-DCF!F$5*MAX(AX594*DCF!F$10,0)-MAX(AX594-AW594,0)/Inputs!$B$10)*DCF!F$6</f>
        <v>2458.8005238137957</v>
      </c>
      <c r="CF594" s="15">
        <f ca="1">(AY594*DCF!G$10-DCF!G$5*MAX(AY594*DCF!G$10,0)-MAX(AY594-AX594,0)/Inputs!$B$10)*DCF!G$6</f>
        <v>3316.1386534342892</v>
      </c>
      <c r="CG594" s="15">
        <f ca="1">(AZ594*DCF!H$10-DCF!H$5*MAX(AZ594*DCF!H$10,0)-MAX(AZ594-AY594,0)/Inputs!$B$10)*DCF!H$6</f>
        <v>5183.3315471717096</v>
      </c>
      <c r="CH594" s="15">
        <f ca="1">(BA594*DCF!I$10-DCF!I$5*MAX(BA594*DCF!I$10,0)-MAX(BA594-AZ594,0)/Inputs!$B$10)*DCF!I$6</f>
        <v>5076.5489222041924</v>
      </c>
      <c r="CI594" s="15">
        <f ca="1">(BB594*DCF!J$10-DCF!J$5*MAX(BB594*DCF!J$10,0)-MAX(BB594-BA594,0)/Inputs!$B$10)*DCF!J$6</f>
        <v>6271.8874440787931</v>
      </c>
      <c r="CJ594" s="15">
        <f ca="1">(BC594*DCF!K$10-DCF!K$5*MAX(BC594*DCF!K$10,0)-MAX(BC594-BB594,0)/Inputs!$B$10)*DCF!K$6</f>
        <v>7374.2886463133809</v>
      </c>
      <c r="CK594" s="15">
        <f ca="1">(BD594*DCF!L$10-DCF!L$5*MAX(BD594*DCF!L$10,0)-MAX(BD594-BC594,0)/Inputs!$B$10)*DCF!L$6</f>
        <v>8902.8873044780412</v>
      </c>
      <c r="CL594" s="15">
        <f ca="1">(BE594*DCF!M$10-DCF!M$5*MAX(BE594*DCF!M$10,0)-MAX(BE594-BD594,0)/Inputs!$B$10)*DCF!M$6</f>
        <v>10753.262666169467</v>
      </c>
      <c r="CM594" s="15">
        <f ca="1">(BF594*DCF!C$28-DCF!C$5*MAX(BF594*DCF!C$28,0)-MAX(BF594-Inputs!$B$13,0)/Inputs!$B$17)*DCF!C$6</f>
        <v>4013.1220474925117</v>
      </c>
      <c r="CN594" s="15">
        <f ca="1">(BG594*DCF!D$28-DCF!D$5*MAX(BG594*DCF!D$28,0)-MAX(BG594-BF594,0)/Inputs!$B$17)*DCF!D$6</f>
        <v>6126.5699835614878</v>
      </c>
      <c r="CO594" s="15">
        <f ca="1">(BH594*DCF!E$28-DCF!E$5*MAX(BH594*DCF!E$28,0)-MAX(BH594-BG594,0)/Inputs!$B$17)*DCF!E$6</f>
        <v>8187.7951477251281</v>
      </c>
      <c r="CP594" s="15">
        <f ca="1">(BI594*DCF!F$28-DCF!F$5*MAX(BI594*DCF!F$28,0)-MAX(BI594-BH594,0)/Inputs!$B$17)*DCF!F$6</f>
        <v>11325.754018397307</v>
      </c>
      <c r="CQ594" s="15">
        <f ca="1">(BJ594*DCF!G$28-DCF!G$5*MAX(BJ594*DCF!G$28,0)-MAX(BJ594-BI594,0)/Inputs!$B$17)*DCF!G$6</f>
        <v>17253.56622484358</v>
      </c>
      <c r="CR594" s="15">
        <f ca="1">(BK594*DCF!H$28-DCF!H$5*MAX(BK594*DCF!H$28,0)-MAX(BK594-BJ594,0)/Inputs!$B$17)*DCF!H$6</f>
        <v>22098.388005968693</v>
      </c>
      <c r="CS594" s="15">
        <f ca="1">(BL594*DCF!I$28-DCF!I$5*MAX(BL594*DCF!I$28,0)-MAX(BL594-BK594,0)/Inputs!$B$17)*DCF!I$6</f>
        <v>23443.712217040596</v>
      </c>
      <c r="CT594" s="15">
        <f ca="1">(BM594*DCF!J$28-DCF!J$5*MAX(BM594*DCF!J$28,0)-MAX(BM594-BL594,0)/Inputs!$B$17)*DCF!J$6</f>
        <v>25227.359907779341</v>
      </c>
      <c r="CU594" s="15">
        <f ca="1">(BN594*DCF!K$28-DCF!K$5*MAX(BN594*DCF!K$28,0)-MAX(BN594-BM594,0)/Inputs!$B$17)*DCF!K$6</f>
        <v>29763.079056461618</v>
      </c>
      <c r="CV594" s="15">
        <f ca="1">(BO594*DCF!L$28-DCF!L$5*MAX(BO594*DCF!L$28,0)-MAX(BO594-BN594,0)/Inputs!$B$17)*DCF!L$6</f>
        <v>35116.504237328299</v>
      </c>
      <c r="CW594" s="15">
        <f ca="1">(BP594*DCF!M$28-DCF!M$5*MAX(BP594*DCF!M$28,0)-MAX(BP594-BO594,0)/Inputs!$B$17)*DCF!M$6</f>
        <v>42548.003246238164</v>
      </c>
      <c r="CX594" s="15">
        <f ca="1">(BQ594*DCF!C$46-DCF!C$5*MAX(BQ594*DCF!C$46,0)-MAX(BQ594-Inputs!$B$20,0)/Inputs!$B$24)*DCF!C$6</f>
        <v>-2759.6118572337627</v>
      </c>
      <c r="CY594" s="15">
        <f ca="1">(BR594*DCF!D$46-DCF!D$5*MAX(BR594*DCF!D$46,0)-MAX(BR594-BQ594,0)/Inputs!$B$24)*DCF!D$6</f>
        <v>-1208.491563805967</v>
      </c>
      <c r="CZ594" s="15">
        <f ca="1">(BS594*DCF!E$46-DCF!E$5*MAX(BS594*DCF!E$46,0)-MAX(BS594-BR594,0)/Inputs!$B$24)*DCF!E$6</f>
        <v>-3141.5962528614905</v>
      </c>
      <c r="DA594" s="15">
        <f ca="1">(BT594*DCF!F$46-DCF!F$5*MAX(BT594*DCF!F$46,0)-MAX(BT594-BS594,0)/Inputs!$B$24)*DCF!F$6</f>
        <v>-3947.2277354990538</v>
      </c>
      <c r="DB594" s="15">
        <f ca="1">(BU594*DCF!G$46-DCF!G$5*MAX(BU594*DCF!G$46,0)-MAX(BU594-BT594,0)/Inputs!$B$24)*DCF!G$6</f>
        <v>-3609.6177689347223</v>
      </c>
      <c r="DC594" s="15">
        <f ca="1">(BV594*DCF!H$46-DCF!H$5*MAX(BV594*DCF!H$46,0)-MAX(BV594-BU594,0)/Inputs!$B$24)*DCF!H$6</f>
        <v>-618.68781742026658</v>
      </c>
      <c r="DD594" s="15">
        <f ca="1">(BW594*DCF!I$46-DCF!I$5*MAX(BW594*DCF!I$46,0)-MAX(BW594-BV594,0)/Inputs!$B$24)*DCF!I$6</f>
        <v>-1426.6759535670128</v>
      </c>
      <c r="DE594" s="15">
        <f ca="1">(BX594*DCF!J$46-DCF!J$5*MAX(BX594*DCF!J$46,0)-MAX(BX594-BW594,0)/Inputs!$B$24)*DCF!J$6</f>
        <v>-3041.3150436627261</v>
      </c>
      <c r="DF594" s="15">
        <f ca="1">(BY594*DCF!K$46-DCF!K$5*MAX(BY594*DCF!K$46,0)-MAX(BY594-BX594,0)/Inputs!$B$24)*DCF!K$6</f>
        <v>-187.42816095377862</v>
      </c>
      <c r="DG594" s="15">
        <f ca="1">(BZ594*DCF!L$46-DCF!L$5*MAX(BZ594*DCF!L$46,0)-MAX(BZ594-BY594,0)/Inputs!$B$24)*DCF!L$6</f>
        <v>-1681.8302024064669</v>
      </c>
      <c r="DH594" s="15">
        <f ca="1">(CA594*DCF!M$46-DCF!M$5*MAX(CA594*DCF!M$46,0)-MAX(CA594-BZ594,0)/Inputs!$B$24)*DCF!M$6</f>
        <v>4559.4126620199122</v>
      </c>
      <c r="DI594" s="15">
        <f ca="1">SUM(CB594:CL594)+BE594*DCF!M$10*(1+Inputs!$B$30)*(1-Inputs!$B$33)*(1-Inputs!$B$30/Inputs!$B$31)/(Inputs!$B$29-Inputs!$B$30)*DCF!M$6</f>
        <v>315076.45128882595</v>
      </c>
      <c r="DJ594" s="15">
        <f ca="1">SUM(CM594:CW594)+BP594*DCF!M$28*(1+Inputs!$B$30)*(1-Inputs!$B$33)*(1-Inputs!$B$30/Inputs!$B$31)/(Inputs!$B$29-Inputs!$B$30)*DCF!M$6</f>
        <v>1201786.7491149947</v>
      </c>
      <c r="DK594" s="15">
        <f ca="1">SUM(CX594:DH594)+CA594*DCF!M$46*(1+Inputs!$B$30)*(1-Inputs!$B$33)*(1-Inputs!$B$30/Inputs!$B$31)/(Inputs!$B$29-Inputs!$B$30)*DCF!M$6</f>
        <v>222089.39457358775</v>
      </c>
      <c r="DM594" s="15">
        <f ca="1">DI594+DJ594+DK594+Inputs!$B$34+Inputs!$B$36-Inputs!$B$35</f>
        <v>1815803.5949774084</v>
      </c>
    </row>
    <row r="595" spans="1:117" x14ac:dyDescent="0.75">
      <c r="A595" s="11">
        <v>582</v>
      </c>
      <c r="C595" s="23">
        <f t="shared" ca="1" si="358"/>
        <v>-1.2489792380610885</v>
      </c>
      <c r="D595" s="23">
        <f t="shared" ca="1" si="358"/>
        <v>-1.134922056210754</v>
      </c>
      <c r="E595" s="23">
        <f t="shared" ca="1" si="358"/>
        <v>-1.1268472656014736</v>
      </c>
      <c r="F595" s="23">
        <f t="shared" ca="1" si="358"/>
        <v>0.64846671518750298</v>
      </c>
      <c r="G595" s="23">
        <f t="shared" ca="1" si="358"/>
        <v>0.51860865143432577</v>
      </c>
      <c r="H595" s="23">
        <f t="shared" ca="1" si="358"/>
        <v>-0.49181196006809502</v>
      </c>
      <c r="I595" s="23">
        <f t="shared" ca="1" si="358"/>
        <v>-0.15624409901714217</v>
      </c>
      <c r="J595" s="23">
        <f t="shared" ca="1" si="358"/>
        <v>0.94432329862974429</v>
      </c>
      <c r="K595" s="23">
        <f t="shared" ca="1" si="358"/>
        <v>1.060433012493126</v>
      </c>
      <c r="L595" s="23">
        <f t="shared" ca="1" si="358"/>
        <v>1.6884969041248366</v>
      </c>
      <c r="M595" s="23">
        <f t="shared" ca="1" si="358"/>
        <v>-0.15204544963857883</v>
      </c>
      <c r="N595" s="23">
        <f ca="1">SQRT(Inputs!$B$38)*C595+SQRT(1-Inputs!$B$38)*_xlfn.NORM.S.INV(RAND())</f>
        <v>-0.65894989127429771</v>
      </c>
      <c r="O595" s="23">
        <f ca="1">SQRT(Inputs!$B$38)*D595+SQRT(1-Inputs!$B$38)*_xlfn.NORM.S.INV(RAND())</f>
        <v>-2.2924674329022245</v>
      </c>
      <c r="P595" s="23">
        <f ca="1">SQRT(Inputs!$B$38)*E595+SQRT(1-Inputs!$B$38)*_xlfn.NORM.S.INV(RAND())</f>
        <v>-0.52289098352457031</v>
      </c>
      <c r="Q595" s="23">
        <f ca="1">SQRT(Inputs!$B$38)*F595+SQRT(1-Inputs!$B$38)*_xlfn.NORM.S.INV(RAND())</f>
        <v>1.2495600030045526</v>
      </c>
      <c r="R595" s="23">
        <f ca="1">SQRT(Inputs!$B$38)*G595+SQRT(1-Inputs!$B$38)*_xlfn.NORM.S.INV(RAND())</f>
        <v>0.11597548191572227</v>
      </c>
      <c r="S595" s="23">
        <f ca="1">SQRT(Inputs!$B$38)*H595+SQRT(1-Inputs!$B$38)*_xlfn.NORM.S.INV(RAND())</f>
        <v>0.42747881987279512</v>
      </c>
      <c r="T595" s="23">
        <f ca="1">SQRT(Inputs!$B$38)*I595+SQRT(1-Inputs!$B$38)*_xlfn.NORM.S.INV(RAND())</f>
        <v>-0.75320137512656105</v>
      </c>
      <c r="U595" s="23">
        <f ca="1">SQRT(Inputs!$B$38)*J595+SQRT(1-Inputs!$B$38)*_xlfn.NORM.S.INV(RAND())</f>
        <v>0.30997467171074267</v>
      </c>
      <c r="V595" s="23">
        <f ca="1">SQRT(Inputs!$B$38)*K595+SQRT(1-Inputs!$B$38)*_xlfn.NORM.S.INV(RAND())</f>
        <v>0.23034702544585434</v>
      </c>
      <c r="W595" s="23">
        <f ca="1">SQRT(Inputs!$B$38)*L595+SQRT(1-Inputs!$B$38)*_xlfn.NORM.S.INV(RAND())</f>
        <v>2.4934893643555145</v>
      </c>
      <c r="X595" s="23">
        <f ca="1">SQRT(Inputs!$B$38)*M595+SQRT(1-Inputs!$B$38)*_xlfn.NORM.S.INV(RAND())</f>
        <v>0.74902301168331276</v>
      </c>
      <c r="Y595" s="23">
        <f ca="1">SQRT(Inputs!$B$38)*C595+SQRT(1-Inputs!$B$38)*_xlfn.NORM.S.INV(RAND())</f>
        <v>9.0196231328923959E-3</v>
      </c>
      <c r="Z595" s="23">
        <f ca="1">SQRT(Inputs!$B$38)*D595+SQRT(1-Inputs!$B$38)*_xlfn.NORM.S.INV(RAND())</f>
        <v>-0.39938222575775995</v>
      </c>
      <c r="AA595" s="23">
        <f ca="1">SQRT(Inputs!$B$38)*E595+SQRT(1-Inputs!$B$38)*_xlfn.NORM.S.INV(RAND())</f>
        <v>-0.93002354886129635</v>
      </c>
      <c r="AB595" s="23">
        <f ca="1">SQRT(Inputs!$B$38)*F595+SQRT(1-Inputs!$B$38)*_xlfn.NORM.S.INV(RAND())</f>
        <v>1.7802285640397597</v>
      </c>
      <c r="AC595" s="23">
        <f ca="1">SQRT(Inputs!$B$38)*G595+SQRT(1-Inputs!$B$38)*_xlfn.NORM.S.INV(RAND())</f>
        <v>0.78345833488642957</v>
      </c>
      <c r="AD595" s="23">
        <f ca="1">SQRT(Inputs!$B$38)*H595+SQRT(1-Inputs!$B$38)*_xlfn.NORM.S.INV(RAND())</f>
        <v>-1.093879250055827</v>
      </c>
      <c r="AE595" s="23">
        <f ca="1">SQRT(Inputs!$B$38)*I595+SQRT(1-Inputs!$B$38)*_xlfn.NORM.S.INV(RAND())</f>
        <v>2.2646511404123104</v>
      </c>
      <c r="AF595" s="23">
        <f ca="1">SQRT(Inputs!$B$38)*J595+SQRT(1-Inputs!$B$38)*_xlfn.NORM.S.INV(RAND())</f>
        <v>0.70389518105753024</v>
      </c>
      <c r="AG595" s="23">
        <f ca="1">SQRT(Inputs!$B$38)*K595+SQRT(1-Inputs!$B$38)*_xlfn.NORM.S.INV(RAND())</f>
        <v>-0.96048979220122332</v>
      </c>
      <c r="AH595" s="23">
        <f ca="1">SQRT(Inputs!$B$38)*L595+SQRT(1-Inputs!$B$38)*_xlfn.NORM.S.INV(RAND())</f>
        <v>1.362491962542498</v>
      </c>
      <c r="AI595" s="23">
        <f ca="1">SQRT(Inputs!$B$38)*M595+SQRT(1-Inputs!$B$38)*_xlfn.NORM.S.INV(RAND())</f>
        <v>-1.5087186154914984</v>
      </c>
      <c r="AJ595" s="23">
        <f ca="1">SQRT(Inputs!$B$38)*C595+SQRT(1-Inputs!$B$38)*_xlfn.NORM.S.INV(RAND())</f>
        <v>-0.37440118415401819</v>
      </c>
      <c r="AK595" s="23">
        <f ca="1">SQRT(Inputs!$B$38)*D595+SQRT(1-Inputs!$B$38)*_xlfn.NORM.S.INV(RAND())</f>
        <v>-1.0301390977514346</v>
      </c>
      <c r="AL595" s="23">
        <f ca="1">SQRT(Inputs!$B$38)*E595+SQRT(1-Inputs!$B$38)*_xlfn.NORM.S.INV(RAND())</f>
        <v>-0.50023704188189977</v>
      </c>
      <c r="AM595" s="23">
        <f ca="1">SQRT(Inputs!$B$38)*F595+SQRT(1-Inputs!$B$38)*_xlfn.NORM.S.INV(RAND())</f>
        <v>0.83482108231774577</v>
      </c>
      <c r="AN595" s="23">
        <f ca="1">SQRT(Inputs!$B$38)*G595+SQRT(1-Inputs!$B$38)*_xlfn.NORM.S.INV(RAND())</f>
        <v>-1.228381884485487</v>
      </c>
      <c r="AO595" s="23">
        <f ca="1">SQRT(Inputs!$B$38)*H595+SQRT(1-Inputs!$B$38)*_xlfn.NORM.S.INV(RAND())</f>
        <v>0.27224729271200232</v>
      </c>
      <c r="AP595" s="23">
        <f ca="1">SQRT(Inputs!$B$38)*I595+SQRT(1-Inputs!$B$38)*_xlfn.NORM.S.INV(RAND())</f>
        <v>0.52952676089514539</v>
      </c>
      <c r="AQ595" s="23">
        <f ca="1">SQRT(Inputs!$B$38)*J595+SQRT(1-Inputs!$B$38)*_xlfn.NORM.S.INV(RAND())</f>
        <v>1.0498782265214774</v>
      </c>
      <c r="AR595" s="23">
        <f ca="1">SQRT(Inputs!$B$38)*K595+SQRT(1-Inputs!$B$38)*_xlfn.NORM.S.INV(RAND())</f>
        <v>0.837255928081722</v>
      </c>
      <c r="AS595" s="23">
        <f ca="1">SQRT(Inputs!$B$38)*L595+SQRT(1-Inputs!$B$38)*_xlfn.NORM.S.INV(RAND())</f>
        <v>1.3198155768158744</v>
      </c>
      <c r="AT595" s="23">
        <f ca="1">SQRT(Inputs!$B$38)*M595+SQRT(1-Inputs!$B$38)*_xlfn.NORM.S.INV(RAND())</f>
        <v>-1.1185145399963954</v>
      </c>
      <c r="AU595" s="15">
        <f ca="1">Inputs!$B$6*EXP($B$8-0.5*C$5^2+C$5*N595)</f>
        <v>4460.1878850238782</v>
      </c>
      <c r="AV595" s="15">
        <f t="shared" ca="1" si="328"/>
        <v>3875.6279122932983</v>
      </c>
      <c r="AW595" s="15">
        <f t="shared" ca="1" si="329"/>
        <v>4403.8324367922587</v>
      </c>
      <c r="AX595" s="15">
        <f t="shared" ca="1" si="330"/>
        <v>6285.0531167343661</v>
      </c>
      <c r="AY595" s="15">
        <f t="shared" ca="1" si="331"/>
        <v>7785.719377286955</v>
      </c>
      <c r="AZ595" s="15">
        <f t="shared" ca="1" si="332"/>
        <v>9981.1056463715267</v>
      </c>
      <c r="BA595" s="15">
        <f t="shared" ca="1" si="333"/>
        <v>11288.441252506904</v>
      </c>
      <c r="BB595" s="15">
        <f t="shared" ca="1" si="334"/>
        <v>14256.438974534061</v>
      </c>
      <c r="BC595" s="15">
        <f t="shared" ca="1" si="335"/>
        <v>17853.099107508402</v>
      </c>
      <c r="BD595" s="15">
        <f t="shared" ca="1" si="336"/>
        <v>27616.676114606249</v>
      </c>
      <c r="BE595" s="15">
        <f t="shared" ca="1" si="337"/>
        <v>36229.921017929199</v>
      </c>
      <c r="BF595" s="15">
        <f ca="1">Inputs!$B$13*EXP($B$9-0.5*C$6^2+C$6*Y595)</f>
        <v>13855.774423622603</v>
      </c>
      <c r="BG595" s="15">
        <f t="shared" ca="1" si="338"/>
        <v>15712.425653958309</v>
      </c>
      <c r="BH595" s="15">
        <f t="shared" ca="1" si="339"/>
        <v>16453.511042632359</v>
      </c>
      <c r="BI595" s="15">
        <f t="shared" ca="1" si="340"/>
        <v>26490.808084786819</v>
      </c>
      <c r="BJ595" s="15">
        <f t="shared" ca="1" si="341"/>
        <v>36358.700603901692</v>
      </c>
      <c r="BK595" s="15">
        <f t="shared" ca="1" si="342"/>
        <v>38449.064554629942</v>
      </c>
      <c r="BL595" s="15">
        <f t="shared" ca="1" si="343"/>
        <v>63339.546923412243</v>
      </c>
      <c r="BM595" s="15">
        <f t="shared" ca="1" si="344"/>
        <v>84972.655953593377</v>
      </c>
      <c r="BN595" s="15">
        <f t="shared" ca="1" si="345"/>
        <v>93143.446260932178</v>
      </c>
      <c r="BO595" s="15">
        <f t="shared" ca="1" si="346"/>
        <v>134270.16111221234</v>
      </c>
      <c r="BP595" s="15">
        <f t="shared" ca="1" si="347"/>
        <v>139295.3054065865</v>
      </c>
      <c r="BQ595" s="15">
        <f ca="1">Inputs!$B$20*EXP($B$10-0.5*C$7^2+C$7*AJ595)</f>
        <v>3756.0947532875202</v>
      </c>
      <c r="BR595" s="15">
        <f t="shared" ca="1" si="348"/>
        <v>3674.4729970519729</v>
      </c>
      <c r="BS595" s="15">
        <f t="shared" ca="1" si="349"/>
        <v>4358.4107389645114</v>
      </c>
      <c r="BT595" s="15">
        <f t="shared" ca="1" si="350"/>
        <v>7480.5694212657972</v>
      </c>
      <c r="BU595" s="15">
        <f t="shared" ca="1" si="351"/>
        <v>7701.4826763421006</v>
      </c>
      <c r="BV595" s="15">
        <f t="shared" ca="1" si="352"/>
        <v>11392.783380975536</v>
      </c>
      <c r="BW595" s="15">
        <f t="shared" ca="1" si="353"/>
        <v>17783.417198272386</v>
      </c>
      <c r="BX595" s="15">
        <f t="shared" ca="1" si="354"/>
        <v>30699.763182122053</v>
      </c>
      <c r="BY595" s="15">
        <f t="shared" ca="1" si="355"/>
        <v>50488.731567572533</v>
      </c>
      <c r="BZ595" s="15">
        <f t="shared" ca="1" si="356"/>
        <v>90295.671797412142</v>
      </c>
      <c r="CA595" s="15">
        <f t="shared" ca="1" si="357"/>
        <v>103974.9366195758</v>
      </c>
      <c r="CB595" s="15">
        <f ca="1">(AU595*DCF!C$10-DCF!C$5*MAX(AU595*DCF!C$10,0)-MAX(AU595-Inputs!$B$6,0)/Inputs!$B$10)*DCF!C$6</f>
        <v>1046.6540205225413</v>
      </c>
      <c r="CC595" s="15">
        <f ca="1">(AV595*DCF!D$10-DCF!D$5*MAX(AV595*DCF!D$10,0)-MAX(AV595-AU595,0)/Inputs!$B$10)*DCF!D$6</f>
        <v>944.65804710425198</v>
      </c>
      <c r="CD595" s="15">
        <f ca="1">(AW595*DCF!E$10-DCF!E$5*MAX(AW595*DCF!E$10,0)-MAX(AW595-AV595,0)/Inputs!$B$10)*DCF!E$6</f>
        <v>897.80127379049884</v>
      </c>
      <c r="CE595" s="15">
        <f ca="1">(AX595*DCF!F$10-DCF!F$5*MAX(AX595*DCF!F$10,0)-MAX(AX595-AW595,0)/Inputs!$B$10)*DCF!F$6</f>
        <v>980.58169643412987</v>
      </c>
      <c r="CF595" s="15">
        <f ca="1">(AY595*DCF!G$10-DCF!G$5*MAX(AY595*DCF!G$10,0)-MAX(AY595-AX595,0)/Inputs!$B$10)*DCF!G$6</f>
        <v>1315.714451964619</v>
      </c>
      <c r="CG595" s="15">
        <f ca="1">(AZ595*DCF!H$10-DCF!H$5*MAX(AZ595*DCF!H$10,0)-MAX(AZ595-AY595,0)/Inputs!$B$10)*DCF!H$6</f>
        <v>1548.0086309308958</v>
      </c>
      <c r="CH595" s="15">
        <f ca="1">(BA595*DCF!I$10-DCF!I$5*MAX(BA595*DCF!I$10,0)-MAX(BA595-AZ595,0)/Inputs!$B$10)*DCF!I$6</f>
        <v>1847.537568934529</v>
      </c>
      <c r="CI595" s="15">
        <f ca="1">(BB595*DCF!J$10-DCF!J$5*MAX(BB595*DCF!J$10,0)-MAX(BB595-BA595,0)/Inputs!$B$10)*DCF!J$6</f>
        <v>1996.6868614960008</v>
      </c>
      <c r="CJ595" s="15">
        <f ca="1">(BC595*DCF!K$10-DCF!K$5*MAX(BC595*DCF!K$10,0)-MAX(BC595-BB595,0)/Inputs!$B$10)*DCF!K$6</f>
        <v>2370.5845664982976</v>
      </c>
      <c r="CK595" s="15">
        <f ca="1">(BD595*DCF!L$10-DCF!L$5*MAX(BD595*DCF!L$10,0)-MAX(BD595-BC595,0)/Inputs!$B$10)*DCF!L$6</f>
        <v>2902.5313227800916</v>
      </c>
      <c r="CL595" s="15">
        <f ca="1">(BE595*DCF!M$10-DCF!M$5*MAX(BE595*DCF!M$10,0)-MAX(BE595-BD595,0)/Inputs!$B$10)*DCF!M$6</f>
        <v>4083.5663196905448</v>
      </c>
      <c r="CM595" s="15">
        <f ca="1">(BF595*DCF!C$28-DCF!C$5*MAX(BF595*DCF!C$28,0)-MAX(BF595-Inputs!$B$13,0)/Inputs!$B$17)*DCF!C$6</f>
        <v>3658.5357301145546</v>
      </c>
      <c r="CN595" s="15">
        <f ca="1">(BG595*DCF!D$28-DCF!D$5*MAX(BG595*DCF!D$28,0)-MAX(BG595-BF595,0)/Inputs!$B$17)*DCF!D$6</f>
        <v>4231.56290930668</v>
      </c>
      <c r="CO595" s="15">
        <f ca="1">(BH595*DCF!E$28-DCF!E$5*MAX(BH595*DCF!E$28,0)-MAX(BH595-BG595,0)/Inputs!$B$17)*DCF!E$6</f>
        <v>4513.8695765586635</v>
      </c>
      <c r="CP595" s="15">
        <f ca="1">(BI595*DCF!F$28-DCF!F$5*MAX(BI595*DCF!F$28,0)-MAX(BI595-BH595,0)/Inputs!$B$17)*DCF!F$6</f>
        <v>5364.1080261805419</v>
      </c>
      <c r="CQ595" s="15">
        <f ca="1">(BJ595*DCF!G$28-DCF!G$5*MAX(BJ595*DCF!G$28,0)-MAX(BJ595-BI595,0)/Inputs!$B$17)*DCF!G$6</f>
        <v>7773.8586855089188</v>
      </c>
      <c r="CR595" s="15">
        <f ca="1">(BK595*DCF!H$28-DCF!H$5*MAX(BK595*DCF!H$28,0)-MAX(BK595-BJ595,0)/Inputs!$B$17)*DCF!H$6</f>
        <v>9184.0939675300397</v>
      </c>
      <c r="CS595" s="15">
        <f ca="1">(BL595*DCF!I$28-DCF!I$5*MAX(BL595*DCF!I$28,0)-MAX(BL595-BK595,0)/Inputs!$B$17)*DCF!I$6</f>
        <v>11321.939534339193</v>
      </c>
      <c r="CT595" s="15">
        <f ca="1">(BM595*DCF!J$28-DCF!J$5*MAX(BM595*DCF!J$28,0)-MAX(BM595-BL595,0)/Inputs!$B$17)*DCF!J$6</f>
        <v>16087.58286354853</v>
      </c>
      <c r="CU595" s="15">
        <f ca="1">(BN595*DCF!K$28-DCF!K$5*MAX(BN595*DCF!K$28,0)-MAX(BN595-BM595,0)/Inputs!$B$17)*DCF!K$6</f>
        <v>18669.521135728304</v>
      </c>
      <c r="CV595" s="15">
        <f ca="1">(BO595*DCF!L$28-DCF!L$5*MAX(BO595*DCF!L$28,0)-MAX(BO595-BN595,0)/Inputs!$B$17)*DCF!L$6</f>
        <v>22136.159091966962</v>
      </c>
      <c r="CW595" s="15">
        <f ca="1">(BP595*DCF!M$28-DCF!M$5*MAX(BP595*DCF!M$28,0)-MAX(BP595-BO595,0)/Inputs!$B$17)*DCF!M$6</f>
        <v>25683.223544674751</v>
      </c>
      <c r="CX595" s="15">
        <f ca="1">(BQ595*DCF!C$46-DCF!C$5*MAX(BQ595*DCF!C$46,0)-MAX(BQ595-Inputs!$B$20,0)/Inputs!$B$24)*DCF!C$6</f>
        <v>-1123.8531777973583</v>
      </c>
      <c r="CY595" s="15">
        <f ca="1">(BR595*DCF!D$46-DCF!D$5*MAX(BR595*DCF!D$46,0)-MAX(BR595-BQ595,0)/Inputs!$B$24)*DCF!D$6</f>
        <v>-627.14685077878244</v>
      </c>
      <c r="CZ595" s="15">
        <f ca="1">(BS595*DCF!E$46-DCF!E$5*MAX(BS595*DCF!E$46,0)-MAX(BS595-BR595,0)/Inputs!$B$24)*DCF!E$6</f>
        <v>-784.97908779868476</v>
      </c>
      <c r="DA595" s="15">
        <f ca="1">(BT595*DCF!F$46-DCF!F$5*MAX(BT595*DCF!F$46,0)-MAX(BT595-BS595,0)/Inputs!$B$24)*DCF!F$6</f>
        <v>-1681.6590362151978</v>
      </c>
      <c r="DB595" s="15">
        <f ca="1">(BU595*DCF!G$46-DCF!G$5*MAX(BU595*DCF!G$46,0)-MAX(BU595-BT595,0)/Inputs!$B$24)*DCF!G$6</f>
        <v>-333.37351525502163</v>
      </c>
      <c r="DC595" s="15">
        <f ca="1">(BV595*DCF!H$46-DCF!H$5*MAX(BV595*DCF!H$46,0)-MAX(BV595-BU595,0)/Inputs!$B$24)*DCF!H$6</f>
        <v>-1147.0490769901799</v>
      </c>
      <c r="DD595" s="15">
        <f ca="1">(BW595*DCF!I$46-DCF!I$5*MAX(BW595*DCF!I$46,0)-MAX(BW595-BV595,0)/Inputs!$B$24)*DCF!I$6</f>
        <v>-1423.7888312477407</v>
      </c>
      <c r="DE595" s="15">
        <f ca="1">(BX595*DCF!J$46-DCF!J$5*MAX(BX595*DCF!J$46,0)-MAX(BX595-BW595,0)/Inputs!$B$24)*DCF!J$6</f>
        <v>-2137.4337861650292</v>
      </c>
      <c r="DF595" s="15">
        <f ca="1">(BY595*DCF!K$46-DCF!K$5*MAX(BY595*DCF!K$46,0)-MAX(BY595-BX595,0)/Inputs!$B$24)*DCF!K$6</f>
        <v>-1963.6854263000605</v>
      </c>
      <c r="DG595" s="15">
        <f ca="1">(BZ595*DCF!L$46-DCF!L$5*MAX(BZ595*DCF!L$46,0)-MAX(BZ595-BY595,0)/Inputs!$B$24)*DCF!L$6</f>
        <v>-2766.7204943088823</v>
      </c>
      <c r="DH595" s="15">
        <f ca="1">(CA595*DCF!M$46-DCF!M$5*MAX(CA595*DCF!M$46,0)-MAX(CA595-BZ595,0)/Inputs!$B$24)*DCF!M$6</f>
        <v>5291.4917710800682</v>
      </c>
      <c r="DI595" s="15">
        <f ca="1">SUM(CB595:CL595)+BE595*DCF!M$10*(1+Inputs!$B$30)*(1-Inputs!$B$33)*(1-Inputs!$B$30/Inputs!$B$31)/(Inputs!$B$29-Inputs!$B$30)*DCF!M$6</f>
        <v>120762.67404415096</v>
      </c>
      <c r="DJ595" s="15">
        <f ca="1">SUM(CM595:CW595)+BP595*DCF!M$28*(1+Inputs!$B$30)*(1-Inputs!$B$33)*(1-Inputs!$B$30/Inputs!$B$31)/(Inputs!$B$29-Inputs!$B$30)*DCF!M$6</f>
        <v>645505.35764712724</v>
      </c>
      <c r="DK595" s="15">
        <f ca="1">SUM(CX595:DH595)+CA595*DCF!M$46*(1+Inputs!$B$30)*(1-Inputs!$B$33)*(1-Inputs!$B$30/Inputs!$B$31)/(Inputs!$B$29-Inputs!$B$30)*DCF!M$6</f>
        <v>152059.37112071048</v>
      </c>
      <c r="DM595" s="15">
        <f ca="1">DI595+DJ595+DK595+Inputs!$B$34+Inputs!$B$36-Inputs!$B$35</f>
        <v>995178.40281198872</v>
      </c>
    </row>
    <row r="596" spans="1:117" x14ac:dyDescent="0.75">
      <c r="A596" s="11">
        <v>583</v>
      </c>
      <c r="C596" s="23">
        <f t="shared" ca="1" si="358"/>
        <v>0.31018647510756792</v>
      </c>
      <c r="D596" s="23">
        <f t="shared" ca="1" si="358"/>
        <v>-0.19438153774445177</v>
      </c>
      <c r="E596" s="23">
        <f t="shared" ca="1" si="358"/>
        <v>0.4176092087069882</v>
      </c>
      <c r="F596" s="23">
        <f t="shared" ca="1" si="358"/>
        <v>1.1007941747547714</v>
      </c>
      <c r="G596" s="23">
        <f t="shared" ca="1" si="358"/>
        <v>-1.4282013937469289</v>
      </c>
      <c r="H596" s="23">
        <f t="shared" ca="1" si="358"/>
        <v>-0.42285633148562868</v>
      </c>
      <c r="I596" s="23">
        <f t="shared" ca="1" si="358"/>
        <v>-0.35467043459076242</v>
      </c>
      <c r="J596" s="23">
        <f t="shared" ca="1" si="358"/>
        <v>-9.4184824245175949E-2</v>
      </c>
      <c r="K596" s="23">
        <f t="shared" ca="1" si="358"/>
        <v>-1.6747558213462512</v>
      </c>
      <c r="L596" s="23">
        <f t="shared" ca="1" si="358"/>
        <v>4.5865934263723679E-2</v>
      </c>
      <c r="M596" s="23">
        <f t="shared" ca="1" si="358"/>
        <v>-1.4578971892859518</v>
      </c>
      <c r="N596" s="23">
        <f ca="1">SQRT(Inputs!$B$38)*C596+SQRT(1-Inputs!$B$38)*_xlfn.NORM.S.INV(RAND())</f>
        <v>-0.50070507572029188</v>
      </c>
      <c r="O596" s="23">
        <f ca="1">SQRT(Inputs!$B$38)*D596+SQRT(1-Inputs!$B$38)*_xlfn.NORM.S.INV(RAND())</f>
        <v>0.12706518848865572</v>
      </c>
      <c r="P596" s="23">
        <f ca="1">SQRT(Inputs!$B$38)*E596+SQRT(1-Inputs!$B$38)*_xlfn.NORM.S.INV(RAND())</f>
        <v>0.39236288433925104</v>
      </c>
      <c r="Q596" s="23">
        <f ca="1">SQRT(Inputs!$B$38)*F596+SQRT(1-Inputs!$B$38)*_xlfn.NORM.S.INV(RAND())</f>
        <v>6.7431861058701026E-3</v>
      </c>
      <c r="R596" s="23">
        <f ca="1">SQRT(Inputs!$B$38)*G596+SQRT(1-Inputs!$B$38)*_xlfn.NORM.S.INV(RAND())</f>
        <v>-2.5476655223361333</v>
      </c>
      <c r="S596" s="23">
        <f ca="1">SQRT(Inputs!$B$38)*H596+SQRT(1-Inputs!$B$38)*_xlfn.NORM.S.INV(RAND())</f>
        <v>-0.66047911614077426</v>
      </c>
      <c r="T596" s="23">
        <f ca="1">SQRT(Inputs!$B$38)*I596+SQRT(1-Inputs!$B$38)*_xlfn.NORM.S.INV(RAND())</f>
        <v>-0.60320083980438488</v>
      </c>
      <c r="U596" s="23">
        <f ca="1">SQRT(Inputs!$B$38)*J596+SQRT(1-Inputs!$B$38)*_xlfn.NORM.S.INV(RAND())</f>
        <v>-0.71928264877785242</v>
      </c>
      <c r="V596" s="23">
        <f ca="1">SQRT(Inputs!$B$38)*K596+SQRT(1-Inputs!$B$38)*_xlfn.NORM.S.INV(RAND())</f>
        <v>-1.2756459925193702</v>
      </c>
      <c r="W596" s="23">
        <f ca="1">SQRT(Inputs!$B$38)*L596+SQRT(1-Inputs!$B$38)*_xlfn.NORM.S.INV(RAND())</f>
        <v>6.5649096459120398E-2</v>
      </c>
      <c r="X596" s="23">
        <f ca="1">SQRT(Inputs!$B$38)*M596+SQRT(1-Inputs!$B$38)*_xlfn.NORM.S.INV(RAND())</f>
        <v>-0.63004237859855028</v>
      </c>
      <c r="Y596" s="23">
        <f ca="1">SQRT(Inputs!$B$38)*C596+SQRT(1-Inputs!$B$38)*_xlfn.NORM.S.INV(RAND())</f>
        <v>0.89425721843032624</v>
      </c>
      <c r="Z596" s="23">
        <f ca="1">SQRT(Inputs!$B$38)*D596+SQRT(1-Inputs!$B$38)*_xlfn.NORM.S.INV(RAND())</f>
        <v>-0.3464965310345447</v>
      </c>
      <c r="AA596" s="23">
        <f ca="1">SQRT(Inputs!$B$38)*E596+SQRT(1-Inputs!$B$38)*_xlfn.NORM.S.INV(RAND())</f>
        <v>-6.2970792898519284E-2</v>
      </c>
      <c r="AB596" s="23">
        <f ca="1">SQRT(Inputs!$B$38)*F596+SQRT(1-Inputs!$B$38)*_xlfn.NORM.S.INV(RAND())</f>
        <v>9.7375170994531413E-3</v>
      </c>
      <c r="AC596" s="23">
        <f ca="1">SQRT(Inputs!$B$38)*G596+SQRT(1-Inputs!$B$38)*_xlfn.NORM.S.INV(RAND())</f>
        <v>-0.59088342122668691</v>
      </c>
      <c r="AD596" s="23">
        <f ca="1">SQRT(Inputs!$B$38)*H596+SQRT(1-Inputs!$B$38)*_xlfn.NORM.S.INV(RAND())</f>
        <v>1.8429120969096746</v>
      </c>
      <c r="AE596" s="23">
        <f ca="1">SQRT(Inputs!$B$38)*I596+SQRT(1-Inputs!$B$38)*_xlfn.NORM.S.INV(RAND())</f>
        <v>0.60951641515006205</v>
      </c>
      <c r="AF596" s="23">
        <f ca="1">SQRT(Inputs!$B$38)*J596+SQRT(1-Inputs!$B$38)*_xlfn.NORM.S.INV(RAND())</f>
        <v>0.23274536883755273</v>
      </c>
      <c r="AG596" s="23">
        <f ca="1">SQRT(Inputs!$B$38)*K596+SQRT(1-Inputs!$B$38)*_xlfn.NORM.S.INV(RAND())</f>
        <v>0.75169522823312007</v>
      </c>
      <c r="AH596" s="23">
        <f ca="1">SQRT(Inputs!$B$38)*L596+SQRT(1-Inputs!$B$38)*_xlfn.NORM.S.INV(RAND())</f>
        <v>0.85686504039033784</v>
      </c>
      <c r="AI596" s="23">
        <f ca="1">SQRT(Inputs!$B$38)*M596+SQRT(1-Inputs!$B$38)*_xlfn.NORM.S.INV(RAND())</f>
        <v>-1.3185500106583441</v>
      </c>
      <c r="AJ596" s="23">
        <f ca="1">SQRT(Inputs!$B$38)*C596+SQRT(1-Inputs!$B$38)*_xlfn.NORM.S.INV(RAND())</f>
        <v>0.42842586793920323</v>
      </c>
      <c r="AK596" s="23">
        <f ca="1">SQRT(Inputs!$B$38)*D596+SQRT(1-Inputs!$B$38)*_xlfn.NORM.S.INV(RAND())</f>
        <v>-0.47981196384830299</v>
      </c>
      <c r="AL596" s="23">
        <f ca="1">SQRT(Inputs!$B$38)*E596+SQRT(1-Inputs!$B$38)*_xlfn.NORM.S.INV(RAND())</f>
        <v>0.99045049216086312</v>
      </c>
      <c r="AM596" s="23">
        <f ca="1">SQRT(Inputs!$B$38)*F596+SQRT(1-Inputs!$B$38)*_xlfn.NORM.S.INV(RAND())</f>
        <v>1.5385253088421411</v>
      </c>
      <c r="AN596" s="23">
        <f ca="1">SQRT(Inputs!$B$38)*G596+SQRT(1-Inputs!$B$38)*_xlfn.NORM.S.INV(RAND())</f>
        <v>-0.97527984037397752</v>
      </c>
      <c r="AO596" s="23">
        <f ca="1">SQRT(Inputs!$B$38)*H596+SQRT(1-Inputs!$B$38)*_xlfn.NORM.S.INV(RAND())</f>
        <v>-0.73432797296285668</v>
      </c>
      <c r="AP596" s="23">
        <f ca="1">SQRT(Inputs!$B$38)*I596+SQRT(1-Inputs!$B$38)*_xlfn.NORM.S.INV(RAND())</f>
        <v>-1.9476371093128186</v>
      </c>
      <c r="AQ596" s="23">
        <f ca="1">SQRT(Inputs!$B$38)*J596+SQRT(1-Inputs!$B$38)*_xlfn.NORM.S.INV(RAND())</f>
        <v>-0.16171637106138231</v>
      </c>
      <c r="AR596" s="23">
        <f ca="1">SQRT(Inputs!$B$38)*K596+SQRT(1-Inputs!$B$38)*_xlfn.NORM.S.INV(RAND())</f>
        <v>-0.13886108355013993</v>
      </c>
      <c r="AS596" s="23">
        <f ca="1">SQRT(Inputs!$B$38)*L596+SQRT(1-Inputs!$B$38)*_xlfn.NORM.S.INV(RAND())</f>
        <v>0.68437552890806208</v>
      </c>
      <c r="AT596" s="23">
        <f ca="1">SQRT(Inputs!$B$38)*M596+SQRT(1-Inputs!$B$38)*_xlfn.NORM.S.INV(RAND())</f>
        <v>-0.96858553255323265</v>
      </c>
      <c r="AU596" s="15">
        <f ca="1">Inputs!$B$6*EXP($B$8-0.5*C$5^2+C$5*N596)</f>
        <v>4575.9140301199477</v>
      </c>
      <c r="AV596" s="15">
        <f t="shared" ca="1" si="328"/>
        <v>5675.0081417278825</v>
      </c>
      <c r="AW596" s="15">
        <f t="shared" ca="1" si="329"/>
        <v>7295.7353830662341</v>
      </c>
      <c r="AX596" s="15">
        <f t="shared" ca="1" si="330"/>
        <v>8914.8676182656127</v>
      </c>
      <c r="AY596" s="15">
        <f t="shared" ca="1" si="331"/>
        <v>8091.0309523570577</v>
      </c>
      <c r="AZ596" s="15">
        <f t="shared" ca="1" si="332"/>
        <v>9201.3804708048701</v>
      </c>
      <c r="BA596" s="15">
        <f t="shared" ca="1" si="333"/>
        <v>10571.249113501573</v>
      </c>
      <c r="BB596" s="15">
        <f t="shared" ca="1" si="334"/>
        <v>12042.552198422058</v>
      </c>
      <c r="BC596" s="15">
        <f t="shared" ca="1" si="335"/>
        <v>13040.260138133857</v>
      </c>
      <c r="BD596" s="15">
        <f t="shared" ca="1" si="336"/>
        <v>16073.946376911272</v>
      </c>
      <c r="BE596" s="15">
        <f t="shared" ca="1" si="337"/>
        <v>18598.102140141491</v>
      </c>
      <c r="BF596" s="15">
        <f ca="1">Inputs!$B$13*EXP($B$9-0.5*C$6^2+C$6*Y596)</f>
        <v>16513.8327856615</v>
      </c>
      <c r="BG596" s="15">
        <f t="shared" ca="1" si="338"/>
        <v>18906.21608507969</v>
      </c>
      <c r="BH596" s="15">
        <f t="shared" ca="1" si="339"/>
        <v>22859.914618628849</v>
      </c>
      <c r="BI596" s="15">
        <f t="shared" ca="1" si="340"/>
        <v>28025.947742604916</v>
      </c>
      <c r="BJ596" s="15">
        <f t="shared" ca="1" si="341"/>
        <v>31552.766926530818</v>
      </c>
      <c r="BK596" s="15">
        <f t="shared" ca="1" si="342"/>
        <v>49768.716369048365</v>
      </c>
      <c r="BL596" s="15">
        <f t="shared" ca="1" si="343"/>
        <v>66159.633175394483</v>
      </c>
      <c r="BM596" s="15">
        <f t="shared" ca="1" si="344"/>
        <v>83710.157507939206</v>
      </c>
      <c r="BN596" s="15">
        <f t="shared" ca="1" si="345"/>
        <v>112657.55486980232</v>
      </c>
      <c r="BO596" s="15">
        <f t="shared" ca="1" si="346"/>
        <v>153130.68361922071</v>
      </c>
      <c r="BP596" s="15">
        <f t="shared" ca="1" si="347"/>
        <v>162321.57416080823</v>
      </c>
      <c r="BQ596" s="15">
        <f ca="1">Inputs!$B$20*EXP($B$10-0.5*C$7^2+C$7*AJ596)</f>
        <v>4993.4579477090074</v>
      </c>
      <c r="BR596" s="15">
        <f t="shared" ca="1" si="348"/>
        <v>5817.8540556511825</v>
      </c>
      <c r="BS596" s="15">
        <f t="shared" ca="1" si="349"/>
        <v>10588.399682597315</v>
      </c>
      <c r="BT596" s="15">
        <f t="shared" ca="1" si="350"/>
        <v>21857.951589627799</v>
      </c>
      <c r="BU596" s="15">
        <f t="shared" ca="1" si="351"/>
        <v>23924.709364823349</v>
      </c>
      <c r="BV596" s="15">
        <f t="shared" ca="1" si="352"/>
        <v>28210.636598830562</v>
      </c>
      <c r="BW596" s="15">
        <f t="shared" ca="1" si="353"/>
        <v>26067.661550758865</v>
      </c>
      <c r="BX596" s="15">
        <f t="shared" ca="1" si="354"/>
        <v>35296.74282503032</v>
      </c>
      <c r="BY596" s="15">
        <f t="shared" ca="1" si="355"/>
        <v>48160.086927554643</v>
      </c>
      <c r="BZ596" s="15">
        <f t="shared" ca="1" si="356"/>
        <v>76635.053370090507</v>
      </c>
      <c r="CA596" s="15">
        <f t="shared" ca="1" si="357"/>
        <v>90627.476438971731</v>
      </c>
      <c r="CB596" s="15">
        <f ca="1">(AU596*DCF!C$10-DCF!C$5*MAX(AU596*DCF!C$10,0)-MAX(AU596-Inputs!$B$6,0)/Inputs!$B$10)*DCF!C$6</f>
        <v>1045.8288724808829</v>
      </c>
      <c r="CC596" s="15">
        <f ca="1">(AV596*DCF!D$10-DCF!D$5*MAX(AV596*DCF!D$10,0)-MAX(AV596-AU596,0)/Inputs!$B$10)*DCF!D$6</f>
        <v>1115.2594538487951</v>
      </c>
      <c r="CD596" s="15">
        <f ca="1">(AW596*DCF!E$10-DCF!E$5*MAX(AW596*DCF!E$10,0)-MAX(AW596-AV596,0)/Inputs!$B$10)*DCF!E$6</f>
        <v>1319.4142698341961</v>
      </c>
      <c r="CE596" s="15">
        <f ca="1">(AX596*DCF!F$10-DCF!F$5*MAX(AX596*DCF!F$10,0)-MAX(AX596-AW596,0)/Inputs!$B$10)*DCF!F$6</f>
        <v>1609.2001184434669</v>
      </c>
      <c r="CF596" s="15">
        <f ca="1">(AY596*DCF!G$10-DCF!G$5*MAX(AY596*DCF!G$10,0)-MAX(AY596-AX596,0)/Inputs!$B$10)*DCF!G$6</f>
        <v>1667.0747914919878</v>
      </c>
      <c r="CG596" s="15">
        <f ca="1">(AZ596*DCF!H$10-DCF!H$5*MAX(AZ596*DCF!H$10,0)-MAX(AZ596-AY596,0)/Inputs!$B$10)*DCF!H$6</f>
        <v>1589.2921557432146</v>
      </c>
      <c r="CH596" s="15">
        <f ca="1">(BA596*DCF!I$10-DCF!I$5*MAX(BA596*DCF!I$10,0)-MAX(BA596-AZ596,0)/Inputs!$B$10)*DCF!I$6</f>
        <v>1706.2751194318394</v>
      </c>
      <c r="CI596" s="15">
        <f ca="1">(BB596*DCF!J$10-DCF!J$5*MAX(BB596*DCF!J$10,0)-MAX(BB596-BA596,0)/Inputs!$B$10)*DCF!J$6</f>
        <v>1843.5781624853932</v>
      </c>
      <c r="CJ596" s="15">
        <f ca="1">(BC596*DCF!K$10-DCF!K$5*MAX(BC596*DCF!K$10,0)-MAX(BC596-BB596,0)/Inputs!$B$10)*DCF!K$6</f>
        <v>1959.6085308033628</v>
      </c>
      <c r="CK596" s="15">
        <f ca="1">(BD596*DCF!L$10-DCF!L$5*MAX(BD596*DCF!L$10,0)-MAX(BD596-BC596,0)/Inputs!$B$10)*DCF!L$6</f>
        <v>2031.9520249409707</v>
      </c>
      <c r="CL596" s="15">
        <f ca="1">(BE596*DCF!M$10-DCF!M$5*MAX(BE596*DCF!M$10,0)-MAX(BE596-BD596,0)/Inputs!$B$10)*DCF!M$6</f>
        <v>2322.8953844047987</v>
      </c>
      <c r="CM596" s="15">
        <f ca="1">(BF596*DCF!C$28-DCF!C$5*MAX(BF596*DCF!C$28,0)-MAX(BF596-Inputs!$B$13,0)/Inputs!$B$17)*DCF!C$6</f>
        <v>3855.887418857923</v>
      </c>
      <c r="CN596" s="15">
        <f ca="1">(BG596*DCF!D$28-DCF!D$5*MAX(BG596*DCF!D$28,0)-MAX(BG596-BF596,0)/Inputs!$B$17)*DCF!D$6</f>
        <v>5057.9116388000293</v>
      </c>
      <c r="CO596" s="15">
        <f ca="1">(BH596*DCF!E$28-DCF!E$5*MAX(BH596*DCF!E$28,0)-MAX(BH596-BG596,0)/Inputs!$B$17)*DCF!E$6</f>
        <v>5695.1153146094293</v>
      </c>
      <c r="CP596" s="15">
        <f ca="1">(BI596*DCF!F$28-DCF!F$5*MAX(BI596*DCF!F$28,0)-MAX(BI596-BH596,0)/Inputs!$B$17)*DCF!F$6</f>
        <v>6667.7485988796361</v>
      </c>
      <c r="CQ596" s="15">
        <f ca="1">(BJ596*DCF!G$28-DCF!G$5*MAX(BJ596*DCF!G$28,0)-MAX(BJ596-BI596,0)/Inputs!$B$17)*DCF!G$6</f>
        <v>7593.428623224323</v>
      </c>
      <c r="CR596" s="15">
        <f ca="1">(BK596*DCF!H$28-DCF!H$5*MAX(BK596*DCF!H$28,0)-MAX(BK596-BJ596,0)/Inputs!$B$17)*DCF!H$6</f>
        <v>9478.1053036413687</v>
      </c>
      <c r="CS596" s="15">
        <f ca="1">(BL596*DCF!I$28-DCF!I$5*MAX(BL596*DCF!I$28,0)-MAX(BL596-BK596,0)/Inputs!$B$17)*DCF!I$6</f>
        <v>13205.039612698882</v>
      </c>
      <c r="CT596" s="15">
        <f ca="1">(BM596*DCF!J$28-DCF!J$5*MAX(BM596*DCF!J$28,0)-MAX(BM596-BL596,0)/Inputs!$B$17)*DCF!J$6</f>
        <v>16347.258282979081</v>
      </c>
      <c r="CU596" s="15">
        <f ca="1">(BN596*DCF!K$28-DCF!K$5*MAX(BN596*DCF!K$28,0)-MAX(BN596-BM596,0)/Inputs!$B$17)*DCF!K$6</f>
        <v>20245.716059933056</v>
      </c>
      <c r="CV596" s="15">
        <f ca="1">(BO596*DCF!L$28-DCF!L$5*MAX(BO596*DCF!L$28,0)-MAX(BO596-BN596,0)/Inputs!$B$17)*DCF!L$6</f>
        <v>25973.183569368462</v>
      </c>
      <c r="CW596" s="15">
        <f ca="1">(BP596*DCF!M$28-DCF!M$5*MAX(BP596*DCF!M$28,0)-MAX(BP596-BO596,0)/Inputs!$B$17)*DCF!M$6</f>
        <v>29580.191799383309</v>
      </c>
      <c r="CX596" s="15">
        <f ca="1">(BQ596*DCF!C$46-DCF!C$5*MAX(BQ596*DCF!C$46,0)-MAX(BQ596-Inputs!$B$20,0)/Inputs!$B$24)*DCF!C$6</f>
        <v>-1981.1486935628225</v>
      </c>
      <c r="CY596" s="15">
        <f ca="1">(BR596*DCF!D$46-DCF!D$5*MAX(BR596*DCF!D$46,0)-MAX(BR596-BQ596,0)/Inputs!$B$24)*DCF!D$6</f>
        <v>-1344.7349893391711</v>
      </c>
      <c r="CZ596" s="15">
        <f ca="1">(BS596*DCF!E$46-DCF!E$5*MAX(BS596*DCF!E$46,0)-MAX(BS596-BR596,0)/Inputs!$B$24)*DCF!E$6</f>
        <v>-3132.5144533524467</v>
      </c>
      <c r="DA596" s="15">
        <f ca="1">(BT596*DCF!F$46-DCF!F$5*MAX(BT596*DCF!F$46,0)-MAX(BT596-BS596,0)/Inputs!$B$24)*DCF!F$6</f>
        <v>-5695.4343383306077</v>
      </c>
      <c r="DB596" s="15">
        <f ca="1">(BU596*DCF!G$46-DCF!G$5*MAX(BU596*DCF!G$46,0)-MAX(BU596-BT596,0)/Inputs!$B$24)*DCF!G$6</f>
        <v>-1499.9964350067969</v>
      </c>
      <c r="DC596" s="15">
        <f ca="1">(BV596*DCF!H$46-DCF!H$5*MAX(BV596*DCF!H$46,0)-MAX(BV596-BU596,0)/Inputs!$B$24)*DCF!H$6</f>
        <v>-1331.8256276558886</v>
      </c>
      <c r="DD596" s="15">
        <f ca="1">(BW596*DCF!I$46-DCF!I$5*MAX(BW596*DCF!I$46,0)-MAX(BW596-BV596,0)/Inputs!$B$24)*DCF!I$6</f>
        <v>602.04274661366128</v>
      </c>
      <c r="DE596" s="15">
        <f ca="1">(BX596*DCF!J$46-DCF!J$5*MAX(BX596*DCF!J$46,0)-MAX(BX596-BW596,0)/Inputs!$B$24)*DCF!J$6</f>
        <v>-966.80084643781129</v>
      </c>
      <c r="DF596" s="15">
        <f ca="1">(BY596*DCF!K$46-DCF!K$5*MAX(BY596*DCF!K$46,0)-MAX(BY596-BX596,0)/Inputs!$B$24)*DCF!K$6</f>
        <v>-400.11191929086738</v>
      </c>
      <c r="DG596" s="15">
        <f ca="1">(BZ596*DCF!L$46-DCF!L$5*MAX(BZ596*DCF!L$46,0)-MAX(BZ596-BY596,0)/Inputs!$B$24)*DCF!L$6</f>
        <v>-1146.5525059331997</v>
      </c>
      <c r="DH596" s="15">
        <f ca="1">(CA596*DCF!M$46-DCF!M$5*MAX(CA596*DCF!M$46,0)-MAX(CA596-BZ596,0)/Inputs!$B$24)*DCF!M$6</f>
        <v>4179.6356161570038</v>
      </c>
      <c r="DI596" s="15">
        <f ca="1">SUM(CB596:CL596)+BE596*DCF!M$10*(1+Inputs!$B$30)*(1-Inputs!$B$33)*(1-Inputs!$B$30/Inputs!$B$31)/(Inputs!$B$29-Inputs!$B$30)*DCF!M$6</f>
        <v>69969.143074363164</v>
      </c>
      <c r="DJ596" s="15">
        <f ca="1">SUM(CM596:CW596)+BP596*DCF!M$28*(1+Inputs!$B$30)*(1-Inputs!$B$33)*(1-Inputs!$B$30/Inputs!$B$31)/(Inputs!$B$29-Inputs!$B$30)*DCF!M$6</f>
        <v>746023.70271588676</v>
      </c>
      <c r="DK596" s="15">
        <f ca="1">SUM(CX596:DH596)+CA596*DCF!M$46*(1+Inputs!$B$30)*(1-Inputs!$B$33)*(1-Inputs!$B$30/Inputs!$B$31)/(Inputs!$B$29-Inputs!$B$30)*DCF!M$6</f>
        <v>127403.37263939859</v>
      </c>
      <c r="DM596" s="15">
        <f ca="1">DI596+DJ596+DK596+Inputs!$B$34+Inputs!$B$36-Inputs!$B$35</f>
        <v>1020247.2184296484</v>
      </c>
    </row>
    <row r="597" spans="1:117" x14ac:dyDescent="0.75">
      <c r="A597" s="11">
        <v>584</v>
      </c>
      <c r="C597" s="23">
        <f t="shared" ca="1" si="358"/>
        <v>1.8199417619126199</v>
      </c>
      <c r="D597" s="23">
        <f t="shared" ca="1" si="358"/>
        <v>-0.931511197990321</v>
      </c>
      <c r="E597" s="23">
        <f t="shared" ca="1" si="358"/>
        <v>-0.61645972870087595</v>
      </c>
      <c r="F597" s="23">
        <f t="shared" ca="1" si="358"/>
        <v>-0.71536985311319101</v>
      </c>
      <c r="G597" s="23">
        <f t="shared" ca="1" si="358"/>
        <v>0.19173709768751476</v>
      </c>
      <c r="H597" s="23">
        <f t="shared" ca="1" si="358"/>
        <v>-0.70761161530726913</v>
      </c>
      <c r="I597" s="23">
        <f t="shared" ca="1" si="358"/>
        <v>-0.14461979329166083</v>
      </c>
      <c r="J597" s="23">
        <f t="shared" ca="1" si="358"/>
        <v>-0.18493097559406396</v>
      </c>
      <c r="K597" s="23">
        <f t="shared" ca="1" si="358"/>
        <v>1.0058065453219904</v>
      </c>
      <c r="L597" s="23">
        <f t="shared" ca="1" si="358"/>
        <v>0.66360376981850866</v>
      </c>
      <c r="M597" s="23">
        <f t="shared" ca="1" si="358"/>
        <v>-0.78746048314825234</v>
      </c>
      <c r="N597" s="23">
        <f ca="1">SQRT(Inputs!$B$38)*C597+SQRT(1-Inputs!$B$38)*_xlfn.NORM.S.INV(RAND())</f>
        <v>-0.14391558403153548</v>
      </c>
      <c r="O597" s="23">
        <f ca="1">SQRT(Inputs!$B$38)*D597+SQRT(1-Inputs!$B$38)*_xlfn.NORM.S.INV(RAND())</f>
        <v>-1.4047394925071137</v>
      </c>
      <c r="P597" s="23">
        <f ca="1">SQRT(Inputs!$B$38)*E597+SQRT(1-Inputs!$B$38)*_xlfn.NORM.S.INV(RAND())</f>
        <v>-0.28031916821314878</v>
      </c>
      <c r="Q597" s="23">
        <f ca="1">SQRT(Inputs!$B$38)*F597+SQRT(1-Inputs!$B$38)*_xlfn.NORM.S.INV(RAND())</f>
        <v>-1.00663315476505</v>
      </c>
      <c r="R597" s="23">
        <f ca="1">SQRT(Inputs!$B$38)*G597+SQRT(1-Inputs!$B$38)*_xlfn.NORM.S.INV(RAND())</f>
        <v>0.74271570997954084</v>
      </c>
      <c r="S597" s="23">
        <f ca="1">SQRT(Inputs!$B$38)*H597+SQRT(1-Inputs!$B$38)*_xlfn.NORM.S.INV(RAND())</f>
        <v>-0.99062544153296894</v>
      </c>
      <c r="T597" s="23">
        <f ca="1">SQRT(Inputs!$B$38)*I597+SQRT(1-Inputs!$B$38)*_xlfn.NORM.S.INV(RAND())</f>
        <v>-0.40232150417879442</v>
      </c>
      <c r="U597" s="23">
        <f ca="1">SQRT(Inputs!$B$38)*J597+SQRT(1-Inputs!$B$38)*_xlfn.NORM.S.INV(RAND())</f>
        <v>0.56282137498707785</v>
      </c>
      <c r="V597" s="23">
        <f ca="1">SQRT(Inputs!$B$38)*K597+SQRT(1-Inputs!$B$38)*_xlfn.NORM.S.INV(RAND())</f>
        <v>0.73152217157458477</v>
      </c>
      <c r="W597" s="23">
        <f ca="1">SQRT(Inputs!$B$38)*L597+SQRT(1-Inputs!$B$38)*_xlfn.NORM.S.INV(RAND())</f>
        <v>-0.53861383096625437</v>
      </c>
      <c r="X597" s="23">
        <f ca="1">SQRT(Inputs!$B$38)*M597+SQRT(1-Inputs!$B$38)*_xlfn.NORM.S.INV(RAND())</f>
        <v>8.3812615520292288E-3</v>
      </c>
      <c r="Y597" s="23">
        <f ca="1">SQRT(Inputs!$B$38)*C597+SQRT(1-Inputs!$B$38)*_xlfn.NORM.S.INV(RAND())</f>
        <v>1.2802022473996575</v>
      </c>
      <c r="Z597" s="23">
        <f ca="1">SQRT(Inputs!$B$38)*D597+SQRT(1-Inputs!$B$38)*_xlfn.NORM.S.INV(RAND())</f>
        <v>-1.3726636208237744</v>
      </c>
      <c r="AA597" s="23">
        <f ca="1">SQRT(Inputs!$B$38)*E597+SQRT(1-Inputs!$B$38)*_xlfn.NORM.S.INV(RAND())</f>
        <v>1.2579753525328257</v>
      </c>
      <c r="AB597" s="23">
        <f ca="1">SQRT(Inputs!$B$38)*F597+SQRT(1-Inputs!$B$38)*_xlfn.NORM.S.INV(RAND())</f>
        <v>-1.4602273206748957</v>
      </c>
      <c r="AC597" s="23">
        <f ca="1">SQRT(Inputs!$B$38)*G597+SQRT(1-Inputs!$B$38)*_xlfn.NORM.S.INV(RAND())</f>
        <v>0.29631434893269865</v>
      </c>
      <c r="AD597" s="23">
        <f ca="1">SQRT(Inputs!$B$38)*H597+SQRT(1-Inputs!$B$38)*_xlfn.NORM.S.INV(RAND())</f>
        <v>-1.6780817326886364</v>
      </c>
      <c r="AE597" s="23">
        <f ca="1">SQRT(Inputs!$B$38)*I597+SQRT(1-Inputs!$B$38)*_xlfn.NORM.S.INV(RAND())</f>
        <v>0.90611246809556734</v>
      </c>
      <c r="AF597" s="23">
        <f ca="1">SQRT(Inputs!$B$38)*J597+SQRT(1-Inputs!$B$38)*_xlfn.NORM.S.INV(RAND())</f>
        <v>0.73766437392857998</v>
      </c>
      <c r="AG597" s="23">
        <f ca="1">SQRT(Inputs!$B$38)*K597+SQRT(1-Inputs!$B$38)*_xlfn.NORM.S.INV(RAND())</f>
        <v>-0.59064419113224931</v>
      </c>
      <c r="AH597" s="23">
        <f ca="1">SQRT(Inputs!$B$38)*L597+SQRT(1-Inputs!$B$38)*_xlfn.NORM.S.INV(RAND())</f>
        <v>0.53059707134916478</v>
      </c>
      <c r="AI597" s="23">
        <f ca="1">SQRT(Inputs!$B$38)*M597+SQRT(1-Inputs!$B$38)*_xlfn.NORM.S.INV(RAND())</f>
        <v>-0.40551357927135345</v>
      </c>
      <c r="AJ597" s="23">
        <f ca="1">SQRT(Inputs!$B$38)*C597+SQRT(1-Inputs!$B$38)*_xlfn.NORM.S.INV(RAND())</f>
        <v>1.2595067615594755</v>
      </c>
      <c r="AK597" s="23">
        <f ca="1">SQRT(Inputs!$B$38)*D597+SQRT(1-Inputs!$B$38)*_xlfn.NORM.S.INV(RAND())</f>
        <v>-0.60009454845272825</v>
      </c>
      <c r="AL597" s="23">
        <f ca="1">SQRT(Inputs!$B$38)*E597+SQRT(1-Inputs!$B$38)*_xlfn.NORM.S.INV(RAND())</f>
        <v>-0.40790267837543026</v>
      </c>
      <c r="AM597" s="23">
        <f ca="1">SQRT(Inputs!$B$38)*F597+SQRT(1-Inputs!$B$38)*_xlfn.NORM.S.INV(RAND())</f>
        <v>-1.3051277602800255</v>
      </c>
      <c r="AN597" s="23">
        <f ca="1">SQRT(Inputs!$B$38)*G597+SQRT(1-Inputs!$B$38)*_xlfn.NORM.S.INV(RAND())</f>
        <v>0.2985735507421774</v>
      </c>
      <c r="AO597" s="23">
        <f ca="1">SQRT(Inputs!$B$38)*H597+SQRT(1-Inputs!$B$38)*_xlfn.NORM.S.INV(RAND())</f>
        <v>-0.46449423343065094</v>
      </c>
      <c r="AP597" s="23">
        <f ca="1">SQRT(Inputs!$B$38)*I597+SQRT(1-Inputs!$B$38)*_xlfn.NORM.S.INV(RAND())</f>
        <v>7.7896049668790407E-3</v>
      </c>
      <c r="AQ597" s="23">
        <f ca="1">SQRT(Inputs!$B$38)*J597+SQRT(1-Inputs!$B$38)*_xlfn.NORM.S.INV(RAND())</f>
        <v>1.1173333076580529</v>
      </c>
      <c r="AR597" s="23">
        <f ca="1">SQRT(Inputs!$B$38)*K597+SQRT(1-Inputs!$B$38)*_xlfn.NORM.S.INV(RAND())</f>
        <v>2.8454249036800157</v>
      </c>
      <c r="AS597" s="23">
        <f ca="1">SQRT(Inputs!$B$38)*L597+SQRT(1-Inputs!$B$38)*_xlfn.NORM.S.INV(RAND())</f>
        <v>-0.32184419469119407</v>
      </c>
      <c r="AT597" s="23">
        <f ca="1">SQRT(Inputs!$B$38)*M597+SQRT(1-Inputs!$B$38)*_xlfn.NORM.S.INV(RAND())</f>
        <v>0.79559884129392333</v>
      </c>
      <c r="AU597" s="15">
        <f ca="1">Inputs!$B$6*EXP($B$8-0.5*C$5^2+C$5*N597)</f>
        <v>4847.9749371993503</v>
      </c>
      <c r="AV597" s="15">
        <f t="shared" ca="1" si="328"/>
        <v>4799.9346218893998</v>
      </c>
      <c r="AW597" s="15">
        <f t="shared" ca="1" si="329"/>
        <v>5635.5127926433506</v>
      </c>
      <c r="AX597" s="15">
        <f t="shared" ca="1" si="330"/>
        <v>6067.305013115496</v>
      </c>
      <c r="AY597" s="15">
        <f t="shared" ca="1" si="331"/>
        <v>8086.7517625036526</v>
      </c>
      <c r="AZ597" s="15">
        <f t="shared" ca="1" si="332"/>
        <v>8868.1746071735615</v>
      </c>
      <c r="BA597" s="15">
        <f t="shared" ca="1" si="333"/>
        <v>10404.905687974024</v>
      </c>
      <c r="BB597" s="15">
        <f t="shared" ca="1" si="334"/>
        <v>13477.739212130948</v>
      </c>
      <c r="BC597" s="15">
        <f t="shared" ca="1" si="335"/>
        <v>17714.54774373379</v>
      </c>
      <c r="BD597" s="15">
        <f t="shared" ca="1" si="336"/>
        <v>20635.761854374687</v>
      </c>
      <c r="BE597" s="15">
        <f t="shared" ca="1" si="337"/>
        <v>25305.790069815124</v>
      </c>
      <c r="BF597" s="15">
        <f ca="1">Inputs!$B$13*EXP($B$9-0.5*C$6^2+C$6*Y597)</f>
        <v>17826.945252761787</v>
      </c>
      <c r="BG597" s="15">
        <f t="shared" ca="1" si="338"/>
        <v>16959.76066451555</v>
      </c>
      <c r="BH597" s="15">
        <f t="shared" ca="1" si="339"/>
        <v>25529.288683677889</v>
      </c>
      <c r="BI597" s="15">
        <f t="shared" ca="1" si="340"/>
        <v>24961.035138041672</v>
      </c>
      <c r="BJ597" s="15">
        <f t="shared" ca="1" si="341"/>
        <v>31935.942787455922</v>
      </c>
      <c r="BK597" s="15">
        <f t="shared" ca="1" si="342"/>
        <v>31190.004868140986</v>
      </c>
      <c r="BL597" s="15">
        <f t="shared" ca="1" si="343"/>
        <v>43086.854873183511</v>
      </c>
      <c r="BM597" s="15">
        <f t="shared" ca="1" si="344"/>
        <v>58045.816972619337</v>
      </c>
      <c r="BN597" s="15">
        <f t="shared" ca="1" si="345"/>
        <v>66510.820072253351</v>
      </c>
      <c r="BO597" s="15">
        <f t="shared" ca="1" si="346"/>
        <v>87040.901967424579</v>
      </c>
      <c r="BP597" s="15">
        <f t="shared" ca="1" si="347"/>
        <v>102320.45074799241</v>
      </c>
      <c r="BQ597" s="15">
        <f ca="1">Inputs!$B$20*EXP($B$10-0.5*C$7^2+C$7*AJ597)</f>
        <v>6705.3026305983058</v>
      </c>
      <c r="BR597" s="15">
        <f t="shared" ca="1" si="348"/>
        <v>7519.5187184322958</v>
      </c>
      <c r="BS597" s="15">
        <f t="shared" ca="1" si="349"/>
        <v>9158.8314060378561</v>
      </c>
      <c r="BT597" s="15">
        <f t="shared" ca="1" si="350"/>
        <v>8966.9218141809633</v>
      </c>
      <c r="BU597" s="15">
        <f t="shared" ca="1" si="351"/>
        <v>13358.108740516031</v>
      </c>
      <c r="BV597" s="15">
        <f t="shared" ca="1" si="352"/>
        <v>16738.376038104656</v>
      </c>
      <c r="BW597" s="15">
        <f t="shared" ca="1" si="353"/>
        <v>23395.999898666258</v>
      </c>
      <c r="BX597" s="15">
        <f t="shared" ca="1" si="354"/>
        <v>40938.731588562041</v>
      </c>
      <c r="BY597" s="15">
        <f t="shared" ca="1" si="355"/>
        <v>98867.859113683327</v>
      </c>
      <c r="BZ597" s="15">
        <f t="shared" ca="1" si="356"/>
        <v>130755.73543732168</v>
      </c>
      <c r="CA597" s="15">
        <f t="shared" ca="1" si="357"/>
        <v>211564.68162777842</v>
      </c>
      <c r="CB597" s="15">
        <f ca="1">(AU597*DCF!C$10-DCF!C$5*MAX(AU597*DCF!C$10,0)-MAX(AU597-Inputs!$B$6,0)/Inputs!$B$10)*DCF!C$6</f>
        <v>1043.8890297210469</v>
      </c>
      <c r="CC597" s="15">
        <f ca="1">(AV597*DCF!D$10-DCF!D$5*MAX(AV597*DCF!D$10,0)-MAX(AV597-AU597,0)/Inputs!$B$10)*DCF!D$6</f>
        <v>1169.9515455958926</v>
      </c>
      <c r="CD597" s="15">
        <f ca="1">(AW597*DCF!E$10-DCF!E$5*MAX(AW597*DCF!E$10,0)-MAX(AW597-AV597,0)/Inputs!$B$10)*DCF!E$6</f>
        <v>1112.9433872605091</v>
      </c>
      <c r="CE597" s="15">
        <f ca="1">(AX597*DCF!F$10-DCF!F$5*MAX(AX597*DCF!F$10,0)-MAX(AX597-AW597,0)/Inputs!$B$10)*DCF!F$6</f>
        <v>1234.6377593052841</v>
      </c>
      <c r="CF597" s="15">
        <f ca="1">(AY597*DCF!G$10-DCF!G$5*MAX(AY597*DCF!G$10,0)-MAX(AY597-AX597,0)/Inputs!$B$10)*DCF!G$6</f>
        <v>1278.0205438068283</v>
      </c>
      <c r="CG597" s="15">
        <f ca="1">(AZ597*DCF!H$10-DCF!H$5*MAX(AZ597*DCF!H$10,0)-MAX(AZ597-AY597,0)/Inputs!$B$10)*DCF!H$6</f>
        <v>1583.0068260362566</v>
      </c>
      <c r="CH597" s="15">
        <f ca="1">(BA597*DCF!I$10-DCF!I$5*MAX(BA597*DCF!I$10,0)-MAX(BA597-AZ597,0)/Inputs!$B$10)*DCF!I$6</f>
        <v>1648.5189576344474</v>
      </c>
      <c r="CI597" s="15">
        <f ca="1">(BB597*DCF!J$10-DCF!J$5*MAX(BB597*DCF!J$10,0)-MAX(BB597-BA597,0)/Inputs!$B$10)*DCF!J$6</f>
        <v>1847.174037174186</v>
      </c>
      <c r="CJ597" s="15">
        <f ca="1">(BC597*DCF!K$10-DCF!K$5*MAX(BC597*DCF!K$10,0)-MAX(BC597-BB597,0)/Inputs!$B$10)*DCF!K$6</f>
        <v>2258.6689911191229</v>
      </c>
      <c r="CK597" s="15">
        <f ca="1">(BD597*DCF!L$10-DCF!L$5*MAX(BD597*DCF!L$10,0)-MAX(BD597-BC597,0)/Inputs!$B$10)*DCF!L$6</f>
        <v>2734.5050135274769</v>
      </c>
      <c r="CL597" s="15">
        <f ca="1">(BE597*DCF!M$10-DCF!M$5*MAX(BE597*DCF!M$10,0)-MAX(BE597-BD597,0)/Inputs!$B$10)*DCF!M$6</f>
        <v>3013.0895159652287</v>
      </c>
      <c r="CM597" s="15">
        <f ca="1">(BF597*DCF!C$28-DCF!C$5*MAX(BF597*DCF!C$28,0)-MAX(BF597-Inputs!$B$13,0)/Inputs!$B$17)*DCF!C$6</f>
        <v>3953.3815019800982</v>
      </c>
      <c r="CN597" s="15">
        <f ca="1">(BG597*DCF!D$28-DCF!D$5*MAX(BG597*DCF!D$28,0)-MAX(BG597-BF597,0)/Inputs!$B$17)*DCF!D$6</f>
        <v>4995.0406724038376</v>
      </c>
      <c r="CO597" s="15">
        <f ca="1">(BH597*DCF!E$28-DCF!E$5*MAX(BH597*DCF!E$28,0)-MAX(BH597-BG597,0)/Inputs!$B$17)*DCF!E$6</f>
        <v>5541.4131261632056</v>
      </c>
      <c r="CP597" s="15">
        <f ca="1">(BI597*DCF!F$28-DCF!F$5*MAX(BI597*DCF!F$28,0)-MAX(BI597-BH597,0)/Inputs!$B$17)*DCF!F$6</f>
        <v>6776.2635447844159</v>
      </c>
      <c r="CQ597" s="15">
        <f ca="1">(BJ597*DCF!G$28-DCF!G$5*MAX(BJ597*DCF!G$28,0)-MAX(BJ597-BI597,0)/Inputs!$B$17)*DCF!G$6</f>
        <v>7112.9120905479358</v>
      </c>
      <c r="CR597" s="15">
        <f ca="1">(BK597*DCF!H$28-DCF!H$5*MAX(BK597*DCF!H$28,0)-MAX(BK597-BJ597,0)/Inputs!$B$17)*DCF!H$6</f>
        <v>7713.6323147371022</v>
      </c>
      <c r="CS597" s="15">
        <f ca="1">(BL597*DCF!I$28-DCF!I$5*MAX(BL597*DCF!I$28,0)-MAX(BL597-BK597,0)/Inputs!$B$17)*DCF!I$6</f>
        <v>8424.4420822630709</v>
      </c>
      <c r="CT597" s="15">
        <f ca="1">(BM597*DCF!J$28-DCF!J$5*MAX(BM597*DCF!J$28,0)-MAX(BM597-BL597,0)/Inputs!$B$17)*DCF!J$6</f>
        <v>10965.599763933442</v>
      </c>
      <c r="CU597" s="15">
        <f ca="1">(BN597*DCF!K$28-DCF!K$5*MAX(BN597*DCF!K$28,0)-MAX(BN597-BM597,0)/Inputs!$B$17)*DCF!K$6</f>
        <v>13009.119885840142</v>
      </c>
      <c r="CV597" s="15">
        <f ca="1">(BO597*DCF!L$28-DCF!L$5*MAX(BO597*DCF!L$28,0)-MAX(BO597-BN597,0)/Inputs!$B$17)*DCF!L$6</f>
        <v>15043.473919974682</v>
      </c>
      <c r="CW597" s="15">
        <f ca="1">(BP597*DCF!M$28-DCF!M$5*MAX(BP597*DCF!M$28,0)-MAX(BP597-BO597,0)/Inputs!$B$17)*DCF!M$6</f>
        <v>17654.5098319192</v>
      </c>
      <c r="CX597" s="15">
        <f ca="1">(BQ597*DCF!C$46-DCF!C$5*MAX(BQ597*DCF!C$46,0)-MAX(BQ597-Inputs!$B$20,0)/Inputs!$B$24)*DCF!C$6</f>
        <v>-3167.1842706223824</v>
      </c>
      <c r="CY597" s="15">
        <f ca="1">(BR597*DCF!D$46-DCF!D$5*MAX(BR597*DCF!D$46,0)-MAX(BR597-BQ597,0)/Inputs!$B$24)*DCF!D$6</f>
        <v>-1630.8257338646674</v>
      </c>
      <c r="CZ597" s="15">
        <f ca="1">(BS597*DCF!E$46-DCF!E$5*MAX(BS597*DCF!E$46,0)-MAX(BS597-BR597,0)/Inputs!$B$24)*DCF!E$6</f>
        <v>-1729.2196923755023</v>
      </c>
      <c r="DA597" s="15">
        <f ca="1">(BT597*DCF!F$46-DCF!F$5*MAX(BT597*DCF!F$46,0)-MAX(BT597-BS597,0)/Inputs!$B$24)*DCF!F$6</f>
        <v>-653.02793971308654</v>
      </c>
      <c r="DB597" s="15">
        <f ca="1">(BU597*DCF!G$46-DCF!G$5*MAX(BU597*DCF!G$46,0)-MAX(BU597-BT597,0)/Inputs!$B$24)*DCF!G$6</f>
        <v>-1926.4489083896783</v>
      </c>
      <c r="DC597" s="15">
        <f ca="1">(BV597*DCF!H$46-DCF!H$5*MAX(BV597*DCF!H$46,0)-MAX(BV597-BU597,0)/Inputs!$B$24)*DCF!H$6</f>
        <v>-1050.3973514843087</v>
      </c>
      <c r="DD597" s="15">
        <f ca="1">(BW597*DCF!I$46-DCF!I$5*MAX(BW597*DCF!I$46,0)-MAX(BW597-BV597,0)/Inputs!$B$24)*DCF!I$6</f>
        <v>-1370.8065712677369</v>
      </c>
      <c r="DE597" s="15">
        <f ca="1">(BX597*DCF!J$46-DCF!J$5*MAX(BX597*DCF!J$46,0)-MAX(BX597-BW597,0)/Inputs!$B$24)*DCF!J$6</f>
        <v>-2934.7792887750352</v>
      </c>
      <c r="DF597" s="15">
        <f ca="1">(BY597*DCF!K$46-DCF!K$5*MAX(BY597*DCF!K$46,0)-MAX(BY597-BX597,0)/Inputs!$B$24)*DCF!K$6</f>
        <v>-8543.43132771204</v>
      </c>
      <c r="DG597" s="15">
        <f ca="1">(BZ597*DCF!L$46-DCF!L$5*MAX(BZ597*DCF!L$46,0)-MAX(BZ597-BY597,0)/Inputs!$B$24)*DCF!L$6</f>
        <v>1822.2074452475911</v>
      </c>
      <c r="DH597" s="15">
        <f ca="1">(CA597*DCF!M$46-DCF!M$5*MAX(CA597*DCF!M$46,0)-MAX(CA597-BZ597,0)/Inputs!$B$24)*DCF!M$6</f>
        <v>-307.77056625939264</v>
      </c>
      <c r="DI597" s="15">
        <f ca="1">SUM(CB597:CL597)+BE597*DCF!M$10*(1+Inputs!$B$30)*(1-Inputs!$B$33)*(1-Inputs!$B$30/Inputs!$B$31)/(Inputs!$B$29-Inputs!$B$30)*DCF!M$6</f>
        <v>89350.754005872441</v>
      </c>
      <c r="DJ597" s="15">
        <f ca="1">SUM(CM597:CW597)+BP597*DCF!M$28*(1+Inputs!$B$30)*(1-Inputs!$B$33)*(1-Inputs!$B$30/Inputs!$B$31)/(Inputs!$B$29-Inputs!$B$30)*DCF!M$6</f>
        <v>480868.67870728031</v>
      </c>
      <c r="DK597" s="15">
        <f ca="1">SUM(CX597:DH597)+CA597*DCF!M$46*(1+Inputs!$B$30)*(1-Inputs!$B$33)*(1-Inputs!$B$30/Inputs!$B$31)/(Inputs!$B$29-Inputs!$B$30)*DCF!M$6</f>
        <v>305612.37503000337</v>
      </c>
      <c r="DM597" s="15">
        <f ca="1">DI597+DJ597+DK597+Inputs!$B$34+Inputs!$B$36-Inputs!$B$35</f>
        <v>952682.8077431561</v>
      </c>
    </row>
    <row r="598" spans="1:117" x14ac:dyDescent="0.75">
      <c r="A598" s="11">
        <v>585</v>
      </c>
      <c r="C598" s="23">
        <f t="shared" ca="1" si="358"/>
        <v>-0.63110847711746254</v>
      </c>
      <c r="D598" s="23">
        <f t="shared" ca="1" si="358"/>
        <v>-1.1246902456463601</v>
      </c>
      <c r="E598" s="23">
        <f t="shared" ca="1" si="358"/>
        <v>1.5363111585272407</v>
      </c>
      <c r="F598" s="23">
        <f t="shared" ca="1" si="358"/>
        <v>2.0911978080213509</v>
      </c>
      <c r="G598" s="23">
        <f t="shared" ca="1" si="358"/>
        <v>-9.8734505709252102E-2</v>
      </c>
      <c r="H598" s="23">
        <f t="shared" ca="1" si="358"/>
        <v>-0.78957731598609315</v>
      </c>
      <c r="I598" s="23">
        <f t="shared" ca="1" si="358"/>
        <v>-1.6834265361621477E-2</v>
      </c>
      <c r="J598" s="23">
        <f t="shared" ca="1" si="358"/>
        <v>-0.6780792825316907</v>
      </c>
      <c r="K598" s="23">
        <f t="shared" ca="1" si="358"/>
        <v>0.84833959664755076</v>
      </c>
      <c r="L598" s="23">
        <f t="shared" ca="1" si="358"/>
        <v>-1.373366531810541</v>
      </c>
      <c r="M598" s="23">
        <f t="shared" ca="1" si="358"/>
        <v>-0.7061433931248311</v>
      </c>
      <c r="N598" s="23">
        <f ca="1">SQRT(Inputs!$B$38)*C598+SQRT(1-Inputs!$B$38)*_xlfn.NORM.S.INV(RAND())</f>
        <v>-0.64537094953547891</v>
      </c>
      <c r="O598" s="23">
        <f ca="1">SQRT(Inputs!$B$38)*D598+SQRT(1-Inputs!$B$38)*_xlfn.NORM.S.INV(RAND())</f>
        <v>0.17130739772887349</v>
      </c>
      <c r="P598" s="23">
        <f ca="1">SQRT(Inputs!$B$38)*E598+SQRT(1-Inputs!$B$38)*_xlfn.NORM.S.INV(RAND())</f>
        <v>-0.46888290127200305</v>
      </c>
      <c r="Q598" s="23">
        <f ca="1">SQRT(Inputs!$B$38)*F598+SQRT(1-Inputs!$B$38)*_xlfn.NORM.S.INV(RAND())</f>
        <v>0.69903335344846296</v>
      </c>
      <c r="R598" s="23">
        <f ca="1">SQRT(Inputs!$B$38)*G598+SQRT(1-Inputs!$B$38)*_xlfn.NORM.S.INV(RAND())</f>
        <v>-5.9763584014469157E-2</v>
      </c>
      <c r="S598" s="23">
        <f ca="1">SQRT(Inputs!$B$38)*H598+SQRT(1-Inputs!$B$38)*_xlfn.NORM.S.INV(RAND())</f>
        <v>-1.1868920203140758</v>
      </c>
      <c r="T598" s="23">
        <f ca="1">SQRT(Inputs!$B$38)*I598+SQRT(1-Inputs!$B$38)*_xlfn.NORM.S.INV(RAND())</f>
        <v>1.7178224053902067</v>
      </c>
      <c r="U598" s="23">
        <f ca="1">SQRT(Inputs!$B$38)*J598+SQRT(1-Inputs!$B$38)*_xlfn.NORM.S.INV(RAND())</f>
        <v>0.11739277321888664</v>
      </c>
      <c r="V598" s="23">
        <f ca="1">SQRT(Inputs!$B$38)*K598+SQRT(1-Inputs!$B$38)*_xlfn.NORM.S.INV(RAND())</f>
        <v>-1.5747652874649878</v>
      </c>
      <c r="W598" s="23">
        <f ca="1">SQRT(Inputs!$B$38)*L598+SQRT(1-Inputs!$B$38)*_xlfn.NORM.S.INV(RAND())</f>
        <v>-0.37701585158350587</v>
      </c>
      <c r="X598" s="23">
        <f ca="1">SQRT(Inputs!$B$38)*M598+SQRT(1-Inputs!$B$38)*_xlfn.NORM.S.INV(RAND())</f>
        <v>1.1587287177337511</v>
      </c>
      <c r="Y598" s="23">
        <f ca="1">SQRT(Inputs!$B$38)*C598+SQRT(1-Inputs!$B$38)*_xlfn.NORM.S.INV(RAND())</f>
        <v>-0.67860532570815191</v>
      </c>
      <c r="Z598" s="23">
        <f ca="1">SQRT(Inputs!$B$38)*D598+SQRT(1-Inputs!$B$38)*_xlfn.NORM.S.INV(RAND())</f>
        <v>-0.7884260155159204</v>
      </c>
      <c r="AA598" s="23">
        <f ca="1">SQRT(Inputs!$B$38)*E598+SQRT(1-Inputs!$B$38)*_xlfn.NORM.S.INV(RAND())</f>
        <v>1.5940579131873633E-2</v>
      </c>
      <c r="AB598" s="23">
        <f ca="1">SQRT(Inputs!$B$38)*F598+SQRT(1-Inputs!$B$38)*_xlfn.NORM.S.INV(RAND())</f>
        <v>0.46516626621594481</v>
      </c>
      <c r="AC598" s="23">
        <f ca="1">SQRT(Inputs!$B$38)*G598+SQRT(1-Inputs!$B$38)*_xlfn.NORM.S.INV(RAND())</f>
        <v>-0.78813738508472231</v>
      </c>
      <c r="AD598" s="23">
        <f ca="1">SQRT(Inputs!$B$38)*H598+SQRT(1-Inputs!$B$38)*_xlfn.NORM.S.INV(RAND())</f>
        <v>-0.20749857315498935</v>
      </c>
      <c r="AE598" s="23">
        <f ca="1">SQRT(Inputs!$B$38)*I598+SQRT(1-Inputs!$B$38)*_xlfn.NORM.S.INV(RAND())</f>
        <v>-9.2638807820761254E-2</v>
      </c>
      <c r="AF598" s="23">
        <f ca="1">SQRT(Inputs!$B$38)*J598+SQRT(1-Inputs!$B$38)*_xlfn.NORM.S.INV(RAND())</f>
        <v>4.647898093097258E-2</v>
      </c>
      <c r="AG598" s="23">
        <f ca="1">SQRT(Inputs!$B$38)*K598+SQRT(1-Inputs!$B$38)*_xlfn.NORM.S.INV(RAND())</f>
        <v>9.2276710023264652E-3</v>
      </c>
      <c r="AH598" s="23">
        <f ca="1">SQRT(Inputs!$B$38)*L598+SQRT(1-Inputs!$B$38)*_xlfn.NORM.S.INV(RAND())</f>
        <v>-0.66672301037003701</v>
      </c>
      <c r="AI598" s="23">
        <f ca="1">SQRT(Inputs!$B$38)*M598+SQRT(1-Inputs!$B$38)*_xlfn.NORM.S.INV(RAND())</f>
        <v>-1.6753780443456012</v>
      </c>
      <c r="AJ598" s="23">
        <f ca="1">SQRT(Inputs!$B$38)*C598+SQRT(1-Inputs!$B$38)*_xlfn.NORM.S.INV(RAND())</f>
        <v>0.7196293397191933</v>
      </c>
      <c r="AK598" s="23">
        <f ca="1">SQRT(Inputs!$B$38)*D598+SQRT(1-Inputs!$B$38)*_xlfn.NORM.S.INV(RAND())</f>
        <v>-2.0062748598596096</v>
      </c>
      <c r="AL598" s="23">
        <f ca="1">SQRT(Inputs!$B$38)*E598+SQRT(1-Inputs!$B$38)*_xlfn.NORM.S.INV(RAND())</f>
        <v>0.97840551595125125</v>
      </c>
      <c r="AM598" s="23">
        <f ca="1">SQRT(Inputs!$B$38)*F598+SQRT(1-Inputs!$B$38)*_xlfn.NORM.S.INV(RAND())</f>
        <v>1.3168836362253311</v>
      </c>
      <c r="AN598" s="23">
        <f ca="1">SQRT(Inputs!$B$38)*G598+SQRT(1-Inputs!$B$38)*_xlfn.NORM.S.INV(RAND())</f>
        <v>1.4408809706559509</v>
      </c>
      <c r="AO598" s="23">
        <f ca="1">SQRT(Inputs!$B$38)*H598+SQRT(1-Inputs!$B$38)*_xlfn.NORM.S.INV(RAND())</f>
        <v>-1.5046227361287268</v>
      </c>
      <c r="AP598" s="23">
        <f ca="1">SQRT(Inputs!$B$38)*I598+SQRT(1-Inputs!$B$38)*_xlfn.NORM.S.INV(RAND())</f>
        <v>-0.82252237054708932</v>
      </c>
      <c r="AQ598" s="23">
        <f ca="1">SQRT(Inputs!$B$38)*J598+SQRT(1-Inputs!$B$38)*_xlfn.NORM.S.INV(RAND())</f>
        <v>0.65632697353315961</v>
      </c>
      <c r="AR598" s="23">
        <f ca="1">SQRT(Inputs!$B$38)*K598+SQRT(1-Inputs!$B$38)*_xlfn.NORM.S.INV(RAND())</f>
        <v>-0.10246426294115912</v>
      </c>
      <c r="AS598" s="23">
        <f ca="1">SQRT(Inputs!$B$38)*L598+SQRT(1-Inputs!$B$38)*_xlfn.NORM.S.INV(RAND())</f>
        <v>-0.71933125400590814</v>
      </c>
      <c r="AT598" s="23">
        <f ca="1">SQRT(Inputs!$B$38)*M598+SQRT(1-Inputs!$B$38)*_xlfn.NORM.S.INV(RAND())</f>
        <v>-1.4261249406586867</v>
      </c>
      <c r="AU598" s="15">
        <f ca="1">Inputs!$B$6*EXP($B$8-0.5*C$5^2+C$5*N598)</f>
        <v>4470.0024507445405</v>
      </c>
      <c r="AV598" s="15">
        <f t="shared" ca="1" si="328"/>
        <v>5579.8366895448326</v>
      </c>
      <c r="AW598" s="15">
        <f t="shared" ca="1" si="329"/>
        <v>6386.6614077632712</v>
      </c>
      <c r="AX598" s="15">
        <f t="shared" ca="1" si="330"/>
        <v>8509.0635444695163</v>
      </c>
      <c r="AY598" s="15">
        <f t="shared" ca="1" si="331"/>
        <v>10326.615626636687</v>
      </c>
      <c r="AZ598" s="15">
        <f t="shared" ca="1" si="332"/>
        <v>11082.349250598205</v>
      </c>
      <c r="BA598" s="15">
        <f t="shared" ca="1" si="333"/>
        <v>16233.154379667942</v>
      </c>
      <c r="BB598" s="15">
        <f t="shared" ca="1" si="334"/>
        <v>20109.460228890086</v>
      </c>
      <c r="BC598" s="15">
        <f t="shared" ca="1" si="335"/>
        <v>21155.745463488387</v>
      </c>
      <c r="BD598" s="15">
        <f t="shared" ca="1" si="336"/>
        <v>25019.755316979026</v>
      </c>
      <c r="BE598" s="15">
        <f t="shared" ca="1" si="337"/>
        <v>34071.027106717593</v>
      </c>
      <c r="BF598" s="15">
        <f ca="1">Inputs!$B$13*EXP($B$9-0.5*C$6^2+C$6*Y598)</f>
        <v>12090.040490232701</v>
      </c>
      <c r="BG598" s="15">
        <f t="shared" ca="1" si="338"/>
        <v>12780.663225789882</v>
      </c>
      <c r="BH598" s="15">
        <f t="shared" ca="1" si="339"/>
        <v>15656.959896057602</v>
      </c>
      <c r="BI598" s="15">
        <f t="shared" ca="1" si="340"/>
        <v>20589.078328025505</v>
      </c>
      <c r="BJ598" s="15">
        <f t="shared" ca="1" si="341"/>
        <v>22530.230336458342</v>
      </c>
      <c r="BK598" s="15">
        <f t="shared" ca="1" si="342"/>
        <v>26881.373403546288</v>
      </c>
      <c r="BL598" s="15">
        <f t="shared" ca="1" si="343"/>
        <v>32626.474802784112</v>
      </c>
      <c r="BM598" s="15">
        <f t="shared" ca="1" si="344"/>
        <v>40337.213967272102</v>
      </c>
      <c r="BN598" s="15">
        <f t="shared" ca="1" si="345"/>
        <v>49664.610971185597</v>
      </c>
      <c r="BO598" s="15">
        <f t="shared" ca="1" si="346"/>
        <v>56550.235305610207</v>
      </c>
      <c r="BP598" s="15">
        <f t="shared" ca="1" si="347"/>
        <v>57569.316992052714</v>
      </c>
      <c r="BQ598" s="15">
        <f ca="1">Inputs!$B$20*EXP($B$10-0.5*C$7^2+C$7*AJ598)</f>
        <v>5536.782054808401</v>
      </c>
      <c r="BR598" s="15">
        <f t="shared" ca="1" si="348"/>
        <v>3972.6850492468548</v>
      </c>
      <c r="BS598" s="15">
        <f t="shared" ca="1" si="349"/>
        <v>7205.253452979352</v>
      </c>
      <c r="BT598" s="15">
        <f t="shared" ca="1" si="350"/>
        <v>14033.851701915872</v>
      </c>
      <c r="BU598" s="15">
        <f t="shared" ca="1" si="351"/>
        <v>27562.537138260028</v>
      </c>
      <c r="BV598" s="15">
        <f t="shared" ca="1" si="352"/>
        <v>27322.171263905224</v>
      </c>
      <c r="BW598" s="15">
        <f t="shared" ca="1" si="353"/>
        <v>32034.857959294422</v>
      </c>
      <c r="BX598" s="15">
        <f t="shared" ca="1" si="354"/>
        <v>51106.736176221886</v>
      </c>
      <c r="BY598" s="15">
        <f t="shared" ca="1" si="355"/>
        <v>70219.063995705263</v>
      </c>
      <c r="BZ598" s="15">
        <f t="shared" ca="1" si="356"/>
        <v>86322.910828764696</v>
      </c>
      <c r="CA598" s="15">
        <f t="shared" ca="1" si="357"/>
        <v>94112.679156668411</v>
      </c>
      <c r="CB598" s="15">
        <f ca="1">(AU598*DCF!C$10-DCF!C$5*MAX(AU598*DCF!C$10,0)-MAX(AU598-Inputs!$B$6,0)/Inputs!$B$10)*DCF!C$6</f>
        <v>1046.5840409195964</v>
      </c>
      <c r="CC598" s="15">
        <f ca="1">(AV598*DCF!D$10-DCF!D$5*MAX(AV598*DCF!D$10,0)-MAX(AV598-AU598,0)/Inputs!$B$10)*DCF!D$6</f>
        <v>1089.4433582178417</v>
      </c>
      <c r="CD598" s="15">
        <f ca="1">(AW598*DCF!E$10-DCF!E$5*MAX(AW598*DCF!E$10,0)-MAX(AW598-AV598,0)/Inputs!$B$10)*DCF!E$6</f>
        <v>1292.8481134518047</v>
      </c>
      <c r="CE598" s="15">
        <f ca="1">(AX598*DCF!F$10-DCF!F$5*MAX(AX598*DCF!F$10,0)-MAX(AX598-AW598,0)/Inputs!$B$10)*DCF!F$6</f>
        <v>1415.895746877575</v>
      </c>
      <c r="CF598" s="15">
        <f ca="1">(AY598*DCF!G$10-DCF!G$5*MAX(AY598*DCF!G$10,0)-MAX(AY598-AX598,0)/Inputs!$B$10)*DCF!G$6</f>
        <v>1778.3293990525806</v>
      </c>
      <c r="CG598" s="15">
        <f ca="1">(AZ598*DCF!H$10-DCF!H$5*MAX(AZ598*DCF!H$10,0)-MAX(AZ598-AY598,0)/Inputs!$B$10)*DCF!H$6</f>
        <v>2017.452002921588</v>
      </c>
      <c r="CH598" s="15">
        <f ca="1">(BA598*DCF!I$10-DCF!I$5*MAX(BA598*DCF!I$10,0)-MAX(BA598-AZ598,0)/Inputs!$B$10)*DCF!I$6</f>
        <v>2120.2926088244621</v>
      </c>
      <c r="CI598" s="15">
        <f ca="1">(BB598*DCF!J$10-DCF!J$5*MAX(BB598*DCF!J$10,0)-MAX(BB598-BA598,0)/Inputs!$B$10)*DCF!J$6</f>
        <v>2863.4397606913526</v>
      </c>
      <c r="CJ598" s="15">
        <f ca="1">(BC598*DCF!K$10-DCF!K$5*MAX(BC598*DCF!K$10,0)-MAX(BC598-BB598,0)/Inputs!$B$10)*DCF!K$6</f>
        <v>3259.271250940169</v>
      </c>
      <c r="CK598" s="15">
        <f ca="1">(BD598*DCF!L$10-DCF!L$5*MAX(BD598*DCF!L$10,0)-MAX(BD598-BC598,0)/Inputs!$B$10)*DCF!L$6</f>
        <v>3273.7758388202474</v>
      </c>
      <c r="CL598" s="15">
        <f ca="1">(BE598*DCF!M$10-DCF!M$5*MAX(BE598*DCF!M$10,0)-MAX(BE598-BD598,0)/Inputs!$B$10)*DCF!M$6</f>
        <v>3726.5914737253297</v>
      </c>
      <c r="CM598" s="15">
        <f ca="1">(BF598*DCF!C$28-DCF!C$5*MAX(BF598*DCF!C$28,0)-MAX(BF598-Inputs!$B$13,0)/Inputs!$B$17)*DCF!C$6</f>
        <v>3527.4360602944125</v>
      </c>
      <c r="CN598" s="15">
        <f ca="1">(BG598*DCF!D$28-DCF!D$5*MAX(BG598*DCF!D$28,0)-MAX(BG598-BF598,0)/Inputs!$B$17)*DCF!D$6</f>
        <v>3616.8585965017246</v>
      </c>
      <c r="CO598" s="15">
        <f ca="1">(BH598*DCF!E$28-DCF!E$5*MAX(BH598*DCF!E$28,0)-MAX(BH598-BG598,0)/Inputs!$B$17)*DCF!E$6</f>
        <v>3867.4513552220606</v>
      </c>
      <c r="CP598" s="15">
        <f ca="1">(BI598*DCF!F$28-DCF!F$5*MAX(BI598*DCF!F$28,0)-MAX(BI598-BH598,0)/Inputs!$B$17)*DCF!F$6</f>
        <v>4691.4223133596834</v>
      </c>
      <c r="CQ598" s="15">
        <f ca="1">(BJ598*DCF!G$28-DCF!G$5*MAX(BJ598*DCF!G$28,0)-MAX(BJ598-BI598,0)/Inputs!$B$17)*DCF!G$6</f>
        <v>5519.1566055810808</v>
      </c>
      <c r="CR598" s="15">
        <f ca="1">(BK598*DCF!H$28-DCF!H$5*MAX(BK598*DCF!H$28,0)-MAX(BK598-BJ598,0)/Inputs!$B$17)*DCF!H$6</f>
        <v>5972.0146934821851</v>
      </c>
      <c r="CS598" s="15">
        <f ca="1">(BL598*DCF!I$28-DCF!I$5*MAX(BL598*DCF!I$28,0)-MAX(BL598-BK598,0)/Inputs!$B$17)*DCF!I$6</f>
        <v>6847.6164600014517</v>
      </c>
      <c r="CT598" s="15">
        <f ca="1">(BM598*DCF!J$28-DCF!J$5*MAX(BM598*DCF!J$28,0)-MAX(BM598-BL598,0)/Inputs!$B$17)*DCF!J$6</f>
        <v>7976.1663404685878</v>
      </c>
      <c r="CU598" s="15">
        <f ca="1">(BN598*DCF!K$28-DCF!K$5*MAX(BN598*DCF!K$28,0)-MAX(BN598-BM598,0)/Inputs!$B$17)*DCF!K$6</f>
        <v>9345.851217896834</v>
      </c>
      <c r="CV598" s="15">
        <f ca="1">(BO598*DCF!L$28-DCF!L$5*MAX(BO598*DCF!L$28,0)-MAX(BO598-BN598,0)/Inputs!$B$17)*DCF!L$6</f>
        <v>10503.839050638409</v>
      </c>
      <c r="CW598" s="15">
        <f ca="1">(BP598*DCF!M$28-DCF!M$5*MAX(BP598*DCF!M$28,0)-MAX(BP598-BO598,0)/Inputs!$B$17)*DCF!M$6</f>
        <v>10725.177637362705</v>
      </c>
      <c r="CX598" s="15">
        <f ca="1">(BQ598*DCF!C$46-DCF!C$5*MAX(BQ598*DCF!C$46,0)-MAX(BQ598-Inputs!$B$20,0)/Inputs!$B$24)*DCF!C$6</f>
        <v>-2357.5857192667904</v>
      </c>
      <c r="CY598" s="15">
        <f ca="1">(BR598*DCF!D$46-DCF!D$5*MAX(BR598*DCF!D$46,0)-MAX(BR598-BQ598,0)/Inputs!$B$24)*DCF!D$6</f>
        <v>-678.04469369349317</v>
      </c>
      <c r="CZ598" s="15">
        <f ca="1">(BS598*DCF!E$46-DCF!E$5*MAX(BS598*DCF!E$46,0)-MAX(BS598-BR598,0)/Inputs!$B$24)*DCF!E$6</f>
        <v>-2126.2232396530517</v>
      </c>
      <c r="DA598" s="15">
        <f ca="1">(BT598*DCF!F$46-DCF!F$5*MAX(BT598*DCF!F$46,0)-MAX(BT598-BS598,0)/Inputs!$B$24)*DCF!F$6</f>
        <v>-3508.5423006079563</v>
      </c>
      <c r="DB598" s="15">
        <f ca="1">(BU598*DCF!G$46-DCF!G$5*MAX(BU598*DCF!G$46,0)-MAX(BU598-BT598,0)/Inputs!$B$24)*DCF!G$6</f>
        <v>-5477.9317790063551</v>
      </c>
      <c r="DC598" s="15">
        <f ca="1">(BV598*DCF!H$46-DCF!H$5*MAX(BV598*DCF!H$46,0)-MAX(BV598-BU598,0)/Inputs!$B$24)*DCF!H$6</f>
        <v>0</v>
      </c>
      <c r="DD598" s="15">
        <f ca="1">(BW598*DCF!I$46-DCF!I$5*MAX(BW598*DCF!I$46,0)-MAX(BW598-BV598,0)/Inputs!$B$24)*DCF!I$6</f>
        <v>-612.97257700876446</v>
      </c>
      <c r="DE598" s="15">
        <f ca="1">(BX598*DCF!J$46-DCF!J$5*MAX(BX598*DCF!J$46,0)-MAX(BX598-BW598,0)/Inputs!$B$24)*DCF!J$6</f>
        <v>-2913.7642987309437</v>
      </c>
      <c r="DF598" s="15">
        <f ca="1">(BY598*DCF!K$46-DCF!K$5*MAX(BY598*DCF!K$46,0)-MAX(BY598-BX598,0)/Inputs!$B$24)*DCF!K$6</f>
        <v>-670.86415360451815</v>
      </c>
      <c r="DG598" s="15">
        <f ca="1">(BZ598*DCF!L$46-DCF!L$5*MAX(BZ598*DCF!L$46,0)-MAX(BZ598-BY598,0)/Inputs!$B$24)*DCF!L$6</f>
        <v>2322.7499696924942</v>
      </c>
      <c r="DH598" s="15">
        <f ca="1">(CA598*DCF!M$46-DCF!M$5*MAX(CA598*DCF!M$46,0)-MAX(CA598-BZ598,0)/Inputs!$B$24)*DCF!M$6</f>
        <v>5749.5652492568925</v>
      </c>
      <c r="DI598" s="15">
        <f ca="1">SUM(CB598:CL598)+BE598*DCF!M$10*(1+Inputs!$B$30)*(1-Inputs!$B$33)*(1-Inputs!$B$30/Inputs!$B$31)/(Inputs!$B$29-Inputs!$B$30)*DCF!M$6</f>
        <v>118704.04257512871</v>
      </c>
      <c r="DJ598" s="15">
        <f ca="1">SUM(CM598:CW598)+BP598*DCF!M$28*(1+Inputs!$B$30)*(1-Inputs!$B$33)*(1-Inputs!$B$30/Inputs!$B$31)/(Inputs!$B$29-Inputs!$B$30)*DCF!M$6</f>
        <v>286214.55094986106</v>
      </c>
      <c r="DK598" s="15">
        <f ca="1">SUM(CX598:DH598)+CA598*DCF!M$46*(1+Inputs!$B$30)*(1-Inputs!$B$33)*(1-Inputs!$B$30/Inputs!$B$31)/(Inputs!$B$29-Inputs!$B$30)*DCF!M$6</f>
        <v>135235.73679312874</v>
      </c>
      <c r="DM598" s="15">
        <f ca="1">DI598+DJ598+DK598+Inputs!$B$34+Inputs!$B$36-Inputs!$B$35</f>
        <v>617005.33031811856</v>
      </c>
    </row>
    <row r="599" spans="1:117" x14ac:dyDescent="0.75">
      <c r="A599" s="11">
        <v>586</v>
      </c>
      <c r="C599" s="23">
        <f t="shared" ca="1" si="358"/>
        <v>0.19799622582494877</v>
      </c>
      <c r="D599" s="23">
        <f t="shared" ca="1" si="358"/>
        <v>1.1568133515725275E-2</v>
      </c>
      <c r="E599" s="23">
        <f t="shared" ca="1" si="358"/>
        <v>-1.2581157423271543</v>
      </c>
      <c r="F599" s="23">
        <f t="shared" ca="1" si="358"/>
        <v>0.88184413194724287</v>
      </c>
      <c r="G599" s="23">
        <f t="shared" ca="1" si="358"/>
        <v>0.31412379894560966</v>
      </c>
      <c r="H599" s="23">
        <f t="shared" ca="1" si="358"/>
        <v>-0.22637657503524941</v>
      </c>
      <c r="I599" s="23">
        <f t="shared" ca="1" si="358"/>
        <v>-1.2172606157742254</v>
      </c>
      <c r="J599" s="23">
        <f t="shared" ca="1" si="358"/>
        <v>0.4995863696768027</v>
      </c>
      <c r="K599" s="23">
        <f t="shared" ca="1" si="358"/>
        <v>0.85334000939448473</v>
      </c>
      <c r="L599" s="23">
        <f t="shared" ca="1" si="358"/>
        <v>-0.22246050638822071</v>
      </c>
      <c r="M599" s="23">
        <f t="shared" ca="1" si="358"/>
        <v>0.78538792168063087</v>
      </c>
      <c r="N599" s="23">
        <f ca="1">SQRT(Inputs!$B$38)*C599+SQRT(1-Inputs!$B$38)*_xlfn.NORM.S.INV(RAND())</f>
        <v>-0.20455742787416237</v>
      </c>
      <c r="O599" s="23">
        <f ca="1">SQRT(Inputs!$B$38)*D599+SQRT(1-Inputs!$B$38)*_xlfn.NORM.S.INV(RAND())</f>
        <v>-1.7516681910996634</v>
      </c>
      <c r="P599" s="23">
        <f ca="1">SQRT(Inputs!$B$38)*E599+SQRT(1-Inputs!$B$38)*_xlfn.NORM.S.INV(RAND())</f>
        <v>-1.1813165432849415</v>
      </c>
      <c r="Q599" s="23">
        <f ca="1">SQRT(Inputs!$B$38)*F599+SQRT(1-Inputs!$B$38)*_xlfn.NORM.S.INV(RAND())</f>
        <v>0.73129784579432555</v>
      </c>
      <c r="R599" s="23">
        <f ca="1">SQRT(Inputs!$B$38)*G599+SQRT(1-Inputs!$B$38)*_xlfn.NORM.S.INV(RAND())</f>
        <v>-1.0253104854759496</v>
      </c>
      <c r="S599" s="23">
        <f ca="1">SQRT(Inputs!$B$38)*H599+SQRT(1-Inputs!$B$38)*_xlfn.NORM.S.INV(RAND())</f>
        <v>-0.27743438699399886</v>
      </c>
      <c r="T599" s="23">
        <f ca="1">SQRT(Inputs!$B$38)*I599+SQRT(1-Inputs!$B$38)*_xlfn.NORM.S.INV(RAND())</f>
        <v>-1.0774773758542</v>
      </c>
      <c r="U599" s="23">
        <f ca="1">SQRT(Inputs!$B$38)*J599+SQRT(1-Inputs!$B$38)*_xlfn.NORM.S.INV(RAND())</f>
        <v>1.7282250136051536</v>
      </c>
      <c r="V599" s="23">
        <f ca="1">SQRT(Inputs!$B$38)*K599+SQRT(1-Inputs!$B$38)*_xlfn.NORM.S.INV(RAND())</f>
        <v>-1.078154321955493</v>
      </c>
      <c r="W599" s="23">
        <f ca="1">SQRT(Inputs!$B$38)*L599+SQRT(1-Inputs!$B$38)*_xlfn.NORM.S.INV(RAND())</f>
        <v>0.42170315032060673</v>
      </c>
      <c r="X599" s="23">
        <f ca="1">SQRT(Inputs!$B$38)*M599+SQRT(1-Inputs!$B$38)*_xlfn.NORM.S.INV(RAND())</f>
        <v>-0.81475354179519532</v>
      </c>
      <c r="Y599" s="23">
        <f ca="1">SQRT(Inputs!$B$38)*C599+SQRT(1-Inputs!$B$38)*_xlfn.NORM.S.INV(RAND())</f>
        <v>1.1434651414394352</v>
      </c>
      <c r="Z599" s="23">
        <f ca="1">SQRT(Inputs!$B$38)*D599+SQRT(1-Inputs!$B$38)*_xlfn.NORM.S.INV(RAND())</f>
        <v>1.5052658682531794</v>
      </c>
      <c r="AA599" s="23">
        <f ca="1">SQRT(Inputs!$B$38)*E599+SQRT(1-Inputs!$B$38)*_xlfn.NORM.S.INV(RAND())</f>
        <v>-1.2166629645244158</v>
      </c>
      <c r="AB599" s="23">
        <f ca="1">SQRT(Inputs!$B$38)*F599+SQRT(1-Inputs!$B$38)*_xlfn.NORM.S.INV(RAND())</f>
        <v>0.47612849072671992</v>
      </c>
      <c r="AC599" s="23">
        <f ca="1">SQRT(Inputs!$B$38)*G599+SQRT(1-Inputs!$B$38)*_xlfn.NORM.S.INV(RAND())</f>
        <v>1.0705965015622798</v>
      </c>
      <c r="AD599" s="23">
        <f ca="1">SQRT(Inputs!$B$38)*H599+SQRT(1-Inputs!$B$38)*_xlfn.NORM.S.INV(RAND())</f>
        <v>-0.51341411830262074</v>
      </c>
      <c r="AE599" s="23">
        <f ca="1">SQRT(Inputs!$B$38)*I599+SQRT(1-Inputs!$B$38)*_xlfn.NORM.S.INV(RAND())</f>
        <v>-0.11753527329606228</v>
      </c>
      <c r="AF599" s="23">
        <f ca="1">SQRT(Inputs!$B$38)*J599+SQRT(1-Inputs!$B$38)*_xlfn.NORM.S.INV(RAND())</f>
        <v>8.3357365257549637E-2</v>
      </c>
      <c r="AG599" s="23">
        <f ca="1">SQRT(Inputs!$B$38)*K599+SQRT(1-Inputs!$B$38)*_xlfn.NORM.S.INV(RAND())</f>
        <v>0.46003120093331229</v>
      </c>
      <c r="AH599" s="23">
        <f ca="1">SQRT(Inputs!$B$38)*L599+SQRT(1-Inputs!$B$38)*_xlfn.NORM.S.INV(RAND())</f>
        <v>0.69181667666061974</v>
      </c>
      <c r="AI599" s="23">
        <f ca="1">SQRT(Inputs!$B$38)*M599+SQRT(1-Inputs!$B$38)*_xlfn.NORM.S.INV(RAND())</f>
        <v>-6.8562708818618923E-2</v>
      </c>
      <c r="AJ599" s="23">
        <f ca="1">SQRT(Inputs!$B$38)*C599+SQRT(1-Inputs!$B$38)*_xlfn.NORM.S.INV(RAND())</f>
        <v>-0.89323850590792409</v>
      </c>
      <c r="AK599" s="23">
        <f ca="1">SQRT(Inputs!$B$38)*D599+SQRT(1-Inputs!$B$38)*_xlfn.NORM.S.INV(RAND())</f>
        <v>0.2088521318866883</v>
      </c>
      <c r="AL599" s="23">
        <f ca="1">SQRT(Inputs!$B$38)*E599+SQRT(1-Inputs!$B$38)*_xlfn.NORM.S.INV(RAND())</f>
        <v>-1.635457520393703</v>
      </c>
      <c r="AM599" s="23">
        <f ca="1">SQRT(Inputs!$B$38)*F599+SQRT(1-Inputs!$B$38)*_xlfn.NORM.S.INV(RAND())</f>
        <v>0.63468560168692778</v>
      </c>
      <c r="AN599" s="23">
        <f ca="1">SQRT(Inputs!$B$38)*G599+SQRT(1-Inputs!$B$38)*_xlfn.NORM.S.INV(RAND())</f>
        <v>7.1752958301987857E-2</v>
      </c>
      <c r="AO599" s="23">
        <f ca="1">SQRT(Inputs!$B$38)*H599+SQRT(1-Inputs!$B$38)*_xlfn.NORM.S.INV(RAND())</f>
        <v>1.4830407477446554</v>
      </c>
      <c r="AP599" s="23">
        <f ca="1">SQRT(Inputs!$B$38)*I599+SQRT(1-Inputs!$B$38)*_xlfn.NORM.S.INV(RAND())</f>
        <v>-1.2666764989770969</v>
      </c>
      <c r="AQ599" s="23">
        <f ca="1">SQRT(Inputs!$B$38)*J599+SQRT(1-Inputs!$B$38)*_xlfn.NORM.S.INV(RAND())</f>
        <v>1.3331159293940871</v>
      </c>
      <c r="AR599" s="23">
        <f ca="1">SQRT(Inputs!$B$38)*K599+SQRT(1-Inputs!$B$38)*_xlfn.NORM.S.INV(RAND())</f>
        <v>0.58872651456619352</v>
      </c>
      <c r="AS599" s="23">
        <f ca="1">SQRT(Inputs!$B$38)*L599+SQRT(1-Inputs!$B$38)*_xlfn.NORM.S.INV(RAND())</f>
        <v>-0.40225649982031814</v>
      </c>
      <c r="AT599" s="23">
        <f ca="1">SQRT(Inputs!$B$38)*M599+SQRT(1-Inputs!$B$38)*_xlfn.NORM.S.INV(RAND())</f>
        <v>0.80457517397662415</v>
      </c>
      <c r="AU599" s="15">
        <f ca="1">Inputs!$B$6*EXP($B$8-0.5*C$5^2+C$5*N599)</f>
        <v>4800.6186608177286</v>
      </c>
      <c r="AV599" s="15">
        <f t="shared" ca="1" si="328"/>
        <v>4516.6763095799352</v>
      </c>
      <c r="AW599" s="15">
        <f t="shared" ca="1" si="329"/>
        <v>4696.1107520497189</v>
      </c>
      <c r="AX599" s="15">
        <f t="shared" ca="1" si="330"/>
        <v>6281.9836432390084</v>
      </c>
      <c r="AY599" s="15">
        <f t="shared" ca="1" si="331"/>
        <v>6810.8318830465441</v>
      </c>
      <c r="AZ599" s="15">
        <f t="shared" ca="1" si="332"/>
        <v>8079.1954801803204</v>
      </c>
      <c r="BA599" s="15">
        <f t="shared" ca="1" si="333"/>
        <v>8832.5088682942624</v>
      </c>
      <c r="BB599" s="15">
        <f t="shared" ca="1" si="334"/>
        <v>12857.952230425466</v>
      </c>
      <c r="BC599" s="15">
        <f t="shared" ca="1" si="335"/>
        <v>14191.191157070694</v>
      </c>
      <c r="BD599" s="15">
        <f t="shared" ca="1" si="336"/>
        <v>18084.995945711395</v>
      </c>
      <c r="BE599" s="15">
        <f t="shared" ca="1" si="337"/>
        <v>20575.867457092176</v>
      </c>
      <c r="BF599" s="15">
        <f ca="1">Inputs!$B$13*EXP($B$9-0.5*C$6^2+C$6*Y599)</f>
        <v>17350.186844865031</v>
      </c>
      <c r="BG599" s="15">
        <f t="shared" ca="1" si="338"/>
        <v>27744.141791066482</v>
      </c>
      <c r="BH599" s="15">
        <f t="shared" ca="1" si="339"/>
        <v>27703.825089502614</v>
      </c>
      <c r="BI599" s="15">
        <f t="shared" ca="1" si="340"/>
        <v>36492.363167637573</v>
      </c>
      <c r="BJ599" s="15">
        <f t="shared" ca="1" si="341"/>
        <v>52202.397245894128</v>
      </c>
      <c r="BK599" s="15">
        <f t="shared" ca="1" si="342"/>
        <v>59743.219002990503</v>
      </c>
      <c r="BL599" s="15">
        <f t="shared" ca="1" si="343"/>
        <v>72277.99906768596</v>
      </c>
      <c r="BM599" s="15">
        <f t="shared" ca="1" si="344"/>
        <v>89770.058178307678</v>
      </c>
      <c r="BN599" s="15">
        <f t="shared" ca="1" si="345"/>
        <v>116663.30880546698</v>
      </c>
      <c r="BO599" s="15">
        <f t="shared" ca="1" si="346"/>
        <v>155562.22180817698</v>
      </c>
      <c r="BP599" s="15">
        <f t="shared" ca="1" si="347"/>
        <v>189986.40598654788</v>
      </c>
      <c r="BQ599" s="15">
        <f ca="1">Inputs!$B$20*EXP($B$10-0.5*C$7^2+C$7*AJ599)</f>
        <v>3124.7590373064427</v>
      </c>
      <c r="BR599" s="15">
        <f t="shared" ca="1" si="348"/>
        <v>4530.6524287571938</v>
      </c>
      <c r="BS599" s="15">
        <f t="shared" ca="1" si="349"/>
        <v>3878.7971419197697</v>
      </c>
      <c r="BT599" s="15">
        <f t="shared" ca="1" si="350"/>
        <v>6316.8744380415465</v>
      </c>
      <c r="BU599" s="15">
        <f t="shared" ca="1" si="351"/>
        <v>8907.7522053976409</v>
      </c>
      <c r="BV599" s="15">
        <f t="shared" ca="1" si="352"/>
        <v>17309.910483426163</v>
      </c>
      <c r="BW599" s="15">
        <f t="shared" ca="1" si="353"/>
        <v>18474.666735435014</v>
      </c>
      <c r="BX599" s="15">
        <f t="shared" ca="1" si="354"/>
        <v>33756.425876869172</v>
      </c>
      <c r="BY599" s="15">
        <f t="shared" ca="1" si="355"/>
        <v>52937.724225307968</v>
      </c>
      <c r="BZ599" s="15">
        <f t="shared" ca="1" si="356"/>
        <v>68984.405534427075</v>
      </c>
      <c r="CA599" s="15">
        <f t="shared" ca="1" si="357"/>
        <v>111795.95518958951</v>
      </c>
      <c r="CB599" s="15">
        <f ca="1">(AU599*DCF!C$10-DCF!C$5*MAX(AU599*DCF!C$10,0)-MAX(AU599-Inputs!$B$6,0)/Inputs!$B$10)*DCF!C$6</f>
        <v>1044.2266884124695</v>
      </c>
      <c r="CC599" s="15">
        <f ca="1">(AV599*DCF!D$10-DCF!D$5*MAX(AV599*DCF!D$10,0)-MAX(AV599-AU599,0)/Inputs!$B$10)*DCF!D$6</f>
        <v>1100.9092509825352</v>
      </c>
      <c r="CD599" s="15">
        <f ca="1">(AW599*DCF!E$10-DCF!E$5*MAX(AW599*DCF!E$10,0)-MAX(AW599-AV599,0)/Inputs!$B$10)*DCF!E$6</f>
        <v>1043.8411497313418</v>
      </c>
      <c r="CE599" s="15">
        <f ca="1">(AX599*DCF!F$10-DCF!F$5*MAX(AX599*DCF!F$10,0)-MAX(AX599-AW599,0)/Inputs!$B$10)*DCF!F$6</f>
        <v>1041.3661875708501</v>
      </c>
      <c r="CF599" s="15">
        <f ca="1">(AY599*DCF!G$10-DCF!G$5*MAX(AY599*DCF!G$10,0)-MAX(AY599-AX599,0)/Inputs!$B$10)*DCF!G$6</f>
        <v>1301.6489983060001</v>
      </c>
      <c r="CG599" s="15">
        <f ca="1">(AZ599*DCF!H$10-DCF!H$5*MAX(AZ599*DCF!H$10,0)-MAX(AZ599-AY599,0)/Inputs!$B$10)*DCF!H$6</f>
        <v>1343.3609024428074</v>
      </c>
      <c r="CH599" s="15">
        <f ca="1">(BA599*DCF!I$10-DCF!I$5*MAX(BA599*DCF!I$10,0)-MAX(BA599-AZ599,0)/Inputs!$B$10)*DCF!I$6</f>
        <v>1489.8073699646684</v>
      </c>
      <c r="CI599" s="15">
        <f ca="1">(BB599*DCF!J$10-DCF!J$5*MAX(BB599*DCF!J$10,0)-MAX(BB599-BA599,0)/Inputs!$B$10)*DCF!J$6</f>
        <v>1596.4648298117797</v>
      </c>
      <c r="CJ599" s="15">
        <f ca="1">(BC599*DCF!K$10-DCF!K$5*MAX(BC599*DCF!K$10,0)-MAX(BC599-BB599,0)/Inputs!$B$10)*DCF!K$6</f>
        <v>2097.9207103430622</v>
      </c>
      <c r="CK599" s="15">
        <f ca="1">(BD599*DCF!L$10-DCF!L$5*MAX(BD599*DCF!L$10,0)-MAX(BD599-BC599,0)/Inputs!$B$10)*DCF!L$6</f>
        <v>2224.0292869379755</v>
      </c>
      <c r="CL599" s="15">
        <f ca="1">(BE599*DCF!M$10-DCF!M$5*MAX(BE599*DCF!M$10,0)-MAX(BE599-BD599,0)/Inputs!$B$10)*DCF!M$6</f>
        <v>2605.9598106577432</v>
      </c>
      <c r="CM599" s="15">
        <f ca="1">(BF599*DCF!C$28-DCF!C$5*MAX(BF599*DCF!C$28,0)-MAX(BF599-Inputs!$B$13,0)/Inputs!$B$17)*DCF!C$6</f>
        <v>3917.98383040721</v>
      </c>
      <c r="CN599" s="15">
        <f ca="1">(BG599*DCF!D$28-DCF!D$5*MAX(BG599*DCF!D$28,0)-MAX(BG599-BF599,0)/Inputs!$B$17)*DCF!D$6</f>
        <v>5953.7824941520448</v>
      </c>
      <c r="CO599" s="15">
        <f ca="1">(BH599*DCF!E$28-DCF!E$5*MAX(BH599*DCF!E$28,0)-MAX(BH599-BG599,0)/Inputs!$B$17)*DCF!E$6</f>
        <v>7846.2165719417289</v>
      </c>
      <c r="CP599" s="15">
        <f ca="1">(BI599*DCF!F$28-DCF!F$5*MAX(BI599*DCF!F$28,0)-MAX(BI599-BH599,0)/Inputs!$B$17)*DCF!F$6</f>
        <v>8306.6230891283685</v>
      </c>
      <c r="CQ599" s="15">
        <f ca="1">(BJ599*DCF!G$28-DCF!G$5*MAX(BJ599*DCF!G$28,0)-MAX(BJ599-BI599,0)/Inputs!$B$17)*DCF!G$6</f>
        <v>10902.035488117912</v>
      </c>
      <c r="CR599" s="15">
        <f ca="1">(BK599*DCF!H$28-DCF!H$5*MAX(BK599*DCF!H$28,0)-MAX(BK599-BJ599,0)/Inputs!$B$17)*DCF!H$6</f>
        <v>13603.525111317669</v>
      </c>
      <c r="CS599" s="15">
        <f ca="1">(BL599*DCF!I$28-DCF!I$5*MAX(BL599*DCF!I$28,0)-MAX(BL599-BK599,0)/Inputs!$B$17)*DCF!I$6</f>
        <v>15197.265775237473</v>
      </c>
      <c r="CT599" s="15">
        <f ca="1">(BM599*DCF!J$28-DCF!J$5*MAX(BM599*DCF!J$28,0)-MAX(BM599-BL599,0)/Inputs!$B$17)*DCF!J$6</f>
        <v>17706.871214574323</v>
      </c>
      <c r="CU599" s="15">
        <f ca="1">(BN599*DCF!K$28-DCF!K$5*MAX(BN599*DCF!K$28,0)-MAX(BN599-BM599,0)/Inputs!$B$17)*DCF!K$6</f>
        <v>21343.269740533542</v>
      </c>
      <c r="CV599" s="15">
        <f ca="1">(BO599*DCF!L$28-DCF!L$5*MAX(BO599*DCF!L$28,0)-MAX(BO599-BN599,0)/Inputs!$B$17)*DCF!L$6</f>
        <v>26636.451612466266</v>
      </c>
      <c r="CW599" s="15">
        <f ca="1">(BP599*DCF!M$28-DCF!M$5*MAX(BP599*DCF!M$28,0)-MAX(BP599-BO599,0)/Inputs!$B$17)*DCF!M$6</f>
        <v>32147.757695055247</v>
      </c>
      <c r="CX599" s="15">
        <f ca="1">(BQ599*DCF!C$46-DCF!C$5*MAX(BQ599*DCF!C$46,0)-MAX(BQ599-Inputs!$B$20,0)/Inputs!$B$24)*DCF!C$6</f>
        <v>-721.65335734559869</v>
      </c>
      <c r="CY599" s="15">
        <f ca="1">(BR599*DCF!D$46-DCF!D$5*MAX(BR599*DCF!D$46,0)-MAX(BR599-BQ599,0)/Inputs!$B$24)*DCF!D$6</f>
        <v>-1373.1597535657572</v>
      </c>
      <c r="CZ599" s="15">
        <f ca="1">(BS599*DCF!E$46-DCF!E$5*MAX(BS599*DCF!E$46,0)-MAX(BS599-BR599,0)/Inputs!$B$24)*DCF!E$6</f>
        <v>-458.67451552452314</v>
      </c>
      <c r="DA599" s="15">
        <f ca="1">(BT599*DCF!F$46-DCF!F$5*MAX(BT599*DCF!F$46,0)-MAX(BT599-BS599,0)/Inputs!$B$24)*DCF!F$6</f>
        <v>-1347.8157519256488</v>
      </c>
      <c r="DB599" s="15">
        <f ca="1">(BU599*DCF!G$46-DCF!G$5*MAX(BU599*DCF!G$46,0)-MAX(BU599-BT599,0)/Inputs!$B$24)*DCF!G$6</f>
        <v>-1171.1592760644653</v>
      </c>
      <c r="DC599" s="15">
        <f ca="1">(BV599*DCF!H$46-DCF!H$5*MAX(BV599*DCF!H$46,0)-MAX(BV599-BU599,0)/Inputs!$B$24)*DCF!H$6</f>
        <v>-2610.9192040194644</v>
      </c>
      <c r="DD599" s="15">
        <f ca="1">(BW599*DCF!I$46-DCF!I$5*MAX(BW599*DCF!I$46,0)-MAX(BW599-BV599,0)/Inputs!$B$24)*DCF!I$6</f>
        <v>92.323127798441462</v>
      </c>
      <c r="DE599" s="15">
        <f ca="1">(BX599*DCF!J$46-DCF!J$5*MAX(BX599*DCF!J$46,0)-MAX(BX599-BW599,0)/Inputs!$B$24)*DCF!J$6</f>
        <v>-2636.4841653021203</v>
      </c>
      <c r="DF599" s="15">
        <f ca="1">(BY599*DCF!K$46-DCF!K$5*MAX(BY599*DCF!K$46,0)-MAX(BY599-BX599,0)/Inputs!$B$24)*DCF!K$6</f>
        <v>-1674.9278311323956</v>
      </c>
      <c r="DG599" s="15">
        <f ca="1">(BZ599*DCF!L$46-DCF!L$5*MAX(BZ599*DCF!L$46,0)-MAX(BZ599-BY599,0)/Inputs!$B$24)*DCF!L$6</f>
        <v>1137.1559111049924</v>
      </c>
      <c r="DH599" s="15">
        <f ca="1">(CA599*DCF!M$46-DCF!M$5*MAX(CA599*DCF!M$46,0)-MAX(CA599-BZ599,0)/Inputs!$B$24)*DCF!M$6</f>
        <v>-185.65579802544045</v>
      </c>
      <c r="DI599" s="15">
        <f ca="1">SUM(CB599:CL599)+BE599*DCF!M$10*(1+Inputs!$B$30)*(1-Inputs!$B$33)*(1-Inputs!$B$30/Inputs!$B$31)/(Inputs!$B$29-Inputs!$B$30)*DCF!M$6</f>
        <v>74152.446405928029</v>
      </c>
      <c r="DJ599" s="15">
        <f ca="1">SUM(CM599:CW599)+BP599*DCF!M$28*(1+Inputs!$B$30)*(1-Inputs!$B$33)*(1-Inputs!$B$30/Inputs!$B$31)/(Inputs!$B$29-Inputs!$B$30)*DCF!M$6</f>
        <v>868541.35618385894</v>
      </c>
      <c r="DK599" s="15">
        <f ca="1">SUM(CX599:DH599)+CA599*DCF!M$46*(1+Inputs!$B$30)*(1-Inputs!$B$33)*(1-Inputs!$B$30/Inputs!$B$31)/(Inputs!$B$29-Inputs!$B$30)*DCF!M$6</f>
        <v>161898.81918660318</v>
      </c>
      <c r="DM599" s="15">
        <f ca="1">DI599+DJ599+DK599+Inputs!$B$34+Inputs!$B$36-Inputs!$B$35</f>
        <v>1181443.6217763901</v>
      </c>
    </row>
    <row r="600" spans="1:117" x14ac:dyDescent="0.75">
      <c r="A600" s="11">
        <v>587</v>
      </c>
      <c r="C600" s="23">
        <f t="shared" ca="1" si="358"/>
        <v>0.71327248808715238</v>
      </c>
      <c r="D600" s="23">
        <f t="shared" ca="1" si="358"/>
        <v>-0.62050937794881411</v>
      </c>
      <c r="E600" s="23">
        <f t="shared" ca="1" si="358"/>
        <v>0.27095239289978135</v>
      </c>
      <c r="F600" s="23">
        <f t="shared" ca="1" si="358"/>
        <v>0.37915053019163092</v>
      </c>
      <c r="G600" s="23">
        <f t="shared" ca="1" si="358"/>
        <v>1.3302576796519365</v>
      </c>
      <c r="H600" s="23">
        <f t="shared" ca="1" si="358"/>
        <v>-0.75335999323467795</v>
      </c>
      <c r="I600" s="23">
        <f t="shared" ca="1" si="358"/>
        <v>1.7578585835665463</v>
      </c>
      <c r="J600" s="23">
        <f t="shared" ca="1" si="358"/>
        <v>1.0951805845583962</v>
      </c>
      <c r="K600" s="23">
        <f t="shared" ca="1" si="358"/>
        <v>0.93189180543937933</v>
      </c>
      <c r="L600" s="23">
        <f t="shared" ca="1" si="358"/>
        <v>1.539329412915813</v>
      </c>
      <c r="M600" s="23">
        <f t="shared" ca="1" si="358"/>
        <v>0.86208139838643461</v>
      </c>
      <c r="N600" s="23">
        <f ca="1">SQRT(Inputs!$B$38)*C600+SQRT(1-Inputs!$B$38)*_xlfn.NORM.S.INV(RAND())</f>
        <v>1.1611836476487256</v>
      </c>
      <c r="O600" s="23">
        <f ca="1">SQRT(Inputs!$B$38)*D600+SQRT(1-Inputs!$B$38)*_xlfn.NORM.S.INV(RAND())</f>
        <v>-1.0093585118270658</v>
      </c>
      <c r="P600" s="23">
        <f ca="1">SQRT(Inputs!$B$38)*E600+SQRT(1-Inputs!$B$38)*_xlfn.NORM.S.INV(RAND())</f>
        <v>-2.0056841614690639</v>
      </c>
      <c r="Q600" s="23">
        <f ca="1">SQRT(Inputs!$B$38)*F600+SQRT(1-Inputs!$B$38)*_xlfn.NORM.S.INV(RAND())</f>
        <v>-0.45723112049131565</v>
      </c>
      <c r="R600" s="23">
        <f ca="1">SQRT(Inputs!$B$38)*G600+SQRT(1-Inputs!$B$38)*_xlfn.NORM.S.INV(RAND())</f>
        <v>1.4581274585768129</v>
      </c>
      <c r="S600" s="23">
        <f ca="1">SQRT(Inputs!$B$38)*H600+SQRT(1-Inputs!$B$38)*_xlfn.NORM.S.INV(RAND())</f>
        <v>-2.0095175238382548</v>
      </c>
      <c r="T600" s="23">
        <f ca="1">SQRT(Inputs!$B$38)*I600+SQRT(1-Inputs!$B$38)*_xlfn.NORM.S.INV(RAND())</f>
        <v>0.23249653562277839</v>
      </c>
      <c r="U600" s="23">
        <f ca="1">SQRT(Inputs!$B$38)*J600+SQRT(1-Inputs!$B$38)*_xlfn.NORM.S.INV(RAND())</f>
        <v>2.2048460760830553</v>
      </c>
      <c r="V600" s="23">
        <f ca="1">SQRT(Inputs!$B$38)*K600+SQRT(1-Inputs!$B$38)*_xlfn.NORM.S.INV(RAND())</f>
        <v>1.8977639972380977</v>
      </c>
      <c r="W600" s="23">
        <f ca="1">SQRT(Inputs!$B$38)*L600+SQRT(1-Inputs!$B$38)*_xlfn.NORM.S.INV(RAND())</f>
        <v>1.7374660005544844</v>
      </c>
      <c r="X600" s="23">
        <f ca="1">SQRT(Inputs!$B$38)*M600+SQRT(1-Inputs!$B$38)*_xlfn.NORM.S.INV(RAND())</f>
        <v>1.2644985886168851</v>
      </c>
      <c r="Y600" s="23">
        <f ca="1">SQRT(Inputs!$B$38)*C600+SQRT(1-Inputs!$B$38)*_xlfn.NORM.S.INV(RAND())</f>
        <v>-1.831901964910243E-2</v>
      </c>
      <c r="Z600" s="23">
        <f ca="1">SQRT(Inputs!$B$38)*D600+SQRT(1-Inputs!$B$38)*_xlfn.NORM.S.INV(RAND())</f>
        <v>5.4391597715848894E-2</v>
      </c>
      <c r="AA600" s="23">
        <f ca="1">SQRT(Inputs!$B$38)*E600+SQRT(1-Inputs!$B$38)*_xlfn.NORM.S.INV(RAND())</f>
        <v>0.71650014473903101</v>
      </c>
      <c r="AB600" s="23">
        <f ca="1">SQRT(Inputs!$B$38)*F600+SQRT(1-Inputs!$B$38)*_xlfn.NORM.S.INV(RAND())</f>
        <v>1.846685545562216</v>
      </c>
      <c r="AC600" s="23">
        <f ca="1">SQRT(Inputs!$B$38)*G600+SQRT(1-Inputs!$B$38)*_xlfn.NORM.S.INV(RAND())</f>
        <v>-4.6137873139733721E-2</v>
      </c>
      <c r="AD600" s="23">
        <f ca="1">SQRT(Inputs!$B$38)*H600+SQRT(1-Inputs!$B$38)*_xlfn.NORM.S.INV(RAND())</f>
        <v>-0.84957116286432544</v>
      </c>
      <c r="AE600" s="23">
        <f ca="1">SQRT(Inputs!$B$38)*I600+SQRT(1-Inputs!$B$38)*_xlfn.NORM.S.INV(RAND())</f>
        <v>0.57085141043134302</v>
      </c>
      <c r="AF600" s="23">
        <f ca="1">SQRT(Inputs!$B$38)*J600+SQRT(1-Inputs!$B$38)*_xlfn.NORM.S.INV(RAND())</f>
        <v>0.46781891601913234</v>
      </c>
      <c r="AG600" s="23">
        <f ca="1">SQRT(Inputs!$B$38)*K600+SQRT(1-Inputs!$B$38)*_xlfn.NORM.S.INV(RAND())</f>
        <v>0.39838440516980811</v>
      </c>
      <c r="AH600" s="23">
        <f ca="1">SQRT(Inputs!$B$38)*L600+SQRT(1-Inputs!$B$38)*_xlfn.NORM.S.INV(RAND())</f>
        <v>1.120822967226047</v>
      </c>
      <c r="AI600" s="23">
        <f ca="1">SQRT(Inputs!$B$38)*M600+SQRT(1-Inputs!$B$38)*_xlfn.NORM.S.INV(RAND())</f>
        <v>-8.2613076875597102E-2</v>
      </c>
      <c r="AJ600" s="23">
        <f ca="1">SQRT(Inputs!$B$38)*C600+SQRT(1-Inputs!$B$38)*_xlfn.NORM.S.INV(RAND())</f>
        <v>1.0987631040686774</v>
      </c>
      <c r="AK600" s="23">
        <f ca="1">SQRT(Inputs!$B$38)*D600+SQRT(1-Inputs!$B$38)*_xlfn.NORM.S.INV(RAND())</f>
        <v>0.24178484073726214</v>
      </c>
      <c r="AL600" s="23">
        <f ca="1">SQRT(Inputs!$B$38)*E600+SQRT(1-Inputs!$B$38)*_xlfn.NORM.S.INV(RAND())</f>
        <v>1.3082281274080803</v>
      </c>
      <c r="AM600" s="23">
        <f ca="1">SQRT(Inputs!$B$38)*F600+SQRT(1-Inputs!$B$38)*_xlfn.NORM.S.INV(RAND())</f>
        <v>1.7608475439789706</v>
      </c>
      <c r="AN600" s="23">
        <f ca="1">SQRT(Inputs!$B$38)*G600+SQRT(1-Inputs!$B$38)*_xlfn.NORM.S.INV(RAND())</f>
        <v>1.9365790252951003</v>
      </c>
      <c r="AO600" s="23">
        <f ca="1">SQRT(Inputs!$B$38)*H600+SQRT(1-Inputs!$B$38)*_xlfn.NORM.S.INV(RAND())</f>
        <v>-2.8958935625528981E-2</v>
      </c>
      <c r="AP600" s="23">
        <f ca="1">SQRT(Inputs!$B$38)*I600+SQRT(1-Inputs!$B$38)*_xlfn.NORM.S.INV(RAND())</f>
        <v>-7.1786015344678433E-2</v>
      </c>
      <c r="AQ600" s="23">
        <f ca="1">SQRT(Inputs!$B$38)*J600+SQRT(1-Inputs!$B$38)*_xlfn.NORM.S.INV(RAND())</f>
        <v>-1.289032723689935</v>
      </c>
      <c r="AR600" s="23">
        <f ca="1">SQRT(Inputs!$B$38)*K600+SQRT(1-Inputs!$B$38)*_xlfn.NORM.S.INV(RAND())</f>
        <v>1.595231062863016</v>
      </c>
      <c r="AS600" s="23">
        <f ca="1">SQRT(Inputs!$B$38)*L600+SQRT(1-Inputs!$B$38)*_xlfn.NORM.S.INV(RAND())</f>
        <v>-0.46324425219337184</v>
      </c>
      <c r="AT600" s="23">
        <f ca="1">SQRT(Inputs!$B$38)*M600+SQRT(1-Inputs!$B$38)*_xlfn.NORM.S.INV(RAND())</f>
        <v>0.64935801304450969</v>
      </c>
      <c r="AU600" s="15">
        <f ca="1">Inputs!$B$6*EXP($B$8-0.5*C$5^2+C$5*N600)</f>
        <v>5988.3834759577767</v>
      </c>
      <c r="AV600" s="15">
        <f t="shared" ca="1" si="328"/>
        <v>6283.935032406549</v>
      </c>
      <c r="AW600" s="15">
        <f t="shared" ca="1" si="329"/>
        <v>5846.0311268928153</v>
      </c>
      <c r="AX600" s="15">
        <f t="shared" ca="1" si="330"/>
        <v>6741.1312743694325</v>
      </c>
      <c r="AY600" s="15">
        <f t="shared" ca="1" si="331"/>
        <v>9767.8056398431017</v>
      </c>
      <c r="AZ600" s="15">
        <f t="shared" ca="1" si="332"/>
        <v>9574.7926164367636</v>
      </c>
      <c r="BA600" s="15">
        <f t="shared" ca="1" si="333"/>
        <v>12005.707405535797</v>
      </c>
      <c r="BB600" s="15">
        <f t="shared" ca="1" si="334"/>
        <v>18332.180602891593</v>
      </c>
      <c r="BC600" s="15">
        <f t="shared" ca="1" si="335"/>
        <v>26966.141037434314</v>
      </c>
      <c r="BD600" s="15">
        <f t="shared" ca="1" si="336"/>
        <v>38865.664313078771</v>
      </c>
      <c r="BE600" s="15">
        <f t="shared" ca="1" si="337"/>
        <v>53438.22967266498</v>
      </c>
      <c r="BF600" s="15">
        <f ca="1">Inputs!$B$13*EXP($B$9-0.5*C$6^2+C$6*Y600)</f>
        <v>13780.881717562468</v>
      </c>
      <c r="BG600" s="15">
        <f t="shared" ca="1" si="338"/>
        <v>16960.892361644612</v>
      </c>
      <c r="BH600" s="15">
        <f t="shared" ca="1" si="339"/>
        <v>23338.058193381468</v>
      </c>
      <c r="BI600" s="15">
        <f t="shared" ca="1" si="340"/>
        <v>37961.533361064518</v>
      </c>
      <c r="BJ600" s="15">
        <f t="shared" ca="1" si="341"/>
        <v>46229.887436100973</v>
      </c>
      <c r="BK600" s="15">
        <f t="shared" ca="1" si="342"/>
        <v>50541.169851633145</v>
      </c>
      <c r="BL600" s="15">
        <f t="shared" ca="1" si="343"/>
        <v>66850.681131279431</v>
      </c>
      <c r="BM600" s="15">
        <f t="shared" ca="1" si="344"/>
        <v>87091.033259735748</v>
      </c>
      <c r="BN600" s="15">
        <f t="shared" ca="1" si="345"/>
        <v>112348.65483803223</v>
      </c>
      <c r="BO600" s="15">
        <f t="shared" ca="1" si="346"/>
        <v>157468.98611097984</v>
      </c>
      <c r="BP600" s="15">
        <f t="shared" ca="1" si="347"/>
        <v>192009.22155402513</v>
      </c>
      <c r="BQ600" s="15">
        <f ca="1">Inputs!$B$20*EXP($B$10-0.5*C$7^2+C$7*AJ600)</f>
        <v>6333.7068065635985</v>
      </c>
      <c r="BR600" s="15">
        <f t="shared" ca="1" si="348"/>
        <v>9279.9226278959541</v>
      </c>
      <c r="BS600" s="15">
        <f t="shared" ca="1" si="349"/>
        <v>18503.269163632627</v>
      </c>
      <c r="BT600" s="15">
        <f t="shared" ca="1" si="350"/>
        <v>40490.827152077152</v>
      </c>
      <c r="BU600" s="15">
        <f t="shared" ca="1" si="351"/>
        <v>89658.190643409631</v>
      </c>
      <c r="BV600" s="15">
        <f t="shared" ca="1" si="352"/>
        <v>123929.20602706056</v>
      </c>
      <c r="BW600" s="15">
        <f t="shared" ca="1" si="353"/>
        <v>170328.57701455866</v>
      </c>
      <c r="BX600" s="15">
        <f t="shared" ca="1" si="354"/>
        <v>183979.94856158688</v>
      </c>
      <c r="BY600" s="15">
        <f t="shared" ca="1" si="355"/>
        <v>349792.94437607826</v>
      </c>
      <c r="BZ600" s="15">
        <f t="shared" ca="1" si="356"/>
        <v>450741.51811284735</v>
      </c>
      <c r="CA600" s="15">
        <f t="shared" ca="1" si="357"/>
        <v>710597.90925009944</v>
      </c>
      <c r="CB600" s="15">
        <f ca="1">(AU600*DCF!C$10-DCF!C$5*MAX(AU600*DCF!C$10,0)-MAX(AU600-Inputs!$B$6,0)/Inputs!$B$10)*DCF!C$6</f>
        <v>1035.7577135723429</v>
      </c>
      <c r="CC600" s="15">
        <f ca="1">(AV600*DCF!D$10-DCF!D$5*MAX(AV600*DCF!D$10,0)-MAX(AV600-AU600,0)/Inputs!$B$10)*DCF!D$6</f>
        <v>1459.6040799803764</v>
      </c>
      <c r="CD600" s="15">
        <f ca="1">(AW600*DCF!E$10-DCF!E$5*MAX(AW600*DCF!E$10,0)-MAX(AW600-AV600,0)/Inputs!$B$10)*DCF!E$6</f>
        <v>1349.7555262163053</v>
      </c>
      <c r="CE600" s="15">
        <f ca="1">(AX600*DCF!F$10-DCF!F$5*MAX(AX600*DCF!F$10,0)-MAX(AX600-AW600,0)/Inputs!$B$10)*DCF!F$6</f>
        <v>1285.3300654124566</v>
      </c>
      <c r="CF600" s="15">
        <f ca="1">(AY600*DCF!G$10-DCF!G$5*MAX(AY600*DCF!G$10,0)-MAX(AY600-AX600,0)/Inputs!$B$10)*DCF!G$6</f>
        <v>1430.7780758916485</v>
      </c>
      <c r="CG600" s="15">
        <f ca="1">(AZ600*DCF!H$10-DCF!H$5*MAX(AZ600*DCF!H$10,0)-MAX(AZ600-AY600,0)/Inputs!$B$10)*DCF!H$6</f>
        <v>1858.9528543070264</v>
      </c>
      <c r="CH600" s="15">
        <f ca="1">(BA600*DCF!I$10-DCF!I$5*MAX(BA600*DCF!I$10,0)-MAX(BA600-AZ600,0)/Inputs!$B$10)*DCF!I$6</f>
        <v>1794.2495764827904</v>
      </c>
      <c r="CI600" s="15">
        <f ca="1">(BB600*DCF!J$10-DCF!J$5*MAX(BB600*DCF!J$10,0)-MAX(BB600-BA600,0)/Inputs!$B$10)*DCF!J$6</f>
        <v>2187.171966912143</v>
      </c>
      <c r="CJ600" s="15">
        <f ca="1">(BC600*DCF!K$10-DCF!K$5*MAX(BC600*DCF!K$10,0)-MAX(BC600-BB600,0)/Inputs!$B$10)*DCF!K$6</f>
        <v>3132.492600499882</v>
      </c>
      <c r="CK600" s="15">
        <f ca="1">(BD600*DCF!L$10-DCF!L$5*MAX(BD600*DCF!L$10,0)-MAX(BD600-BC600,0)/Inputs!$B$10)*DCF!L$6</f>
        <v>4322.880216993598</v>
      </c>
      <c r="CL600" s="15">
        <f ca="1">(BE600*DCF!M$10-DCF!M$5*MAX(BE600*DCF!M$10,0)-MAX(BE600-BD600,0)/Inputs!$B$10)*DCF!M$6</f>
        <v>5799.9767406524943</v>
      </c>
      <c r="CM600" s="15">
        <f ca="1">(BF600*DCF!C$28-DCF!C$5*MAX(BF600*DCF!C$28,0)-MAX(BF600-Inputs!$B$13,0)/Inputs!$B$17)*DCF!C$6</f>
        <v>3652.9752043463432</v>
      </c>
      <c r="CN600" s="15">
        <f ca="1">(BG600*DCF!D$28-DCF!D$5*MAX(BG600*DCF!D$28,0)-MAX(BG600-BF600,0)/Inputs!$B$17)*DCF!D$6</f>
        <v>4316.9319106371404</v>
      </c>
      <c r="CO600" s="15">
        <f ca="1">(BH600*DCF!E$28-DCF!E$5*MAX(BH600*DCF!E$28,0)-MAX(BH600-BG600,0)/Inputs!$B$17)*DCF!E$6</f>
        <v>5352.9020430428291</v>
      </c>
      <c r="CP600" s="15">
        <f ca="1">(BI600*DCF!F$28-DCF!F$5*MAX(BI600*DCF!F$28,0)-MAX(BI600-BH600,0)/Inputs!$B$17)*DCF!F$6</f>
        <v>7643.1215720653991</v>
      </c>
      <c r="CQ600" s="15">
        <f ca="1">(BJ600*DCF!G$28-DCF!G$5*MAX(BJ600*DCF!G$28,0)-MAX(BJ600-BI600,0)/Inputs!$B$17)*DCF!G$6</f>
        <v>10604.039566385283</v>
      </c>
      <c r="CR600" s="15">
        <f ca="1">(BK600*DCF!H$28-DCF!H$5*MAX(BK600*DCF!H$28,0)-MAX(BK600-BJ600,0)/Inputs!$B$17)*DCF!H$6</f>
        <v>11829.536613817565</v>
      </c>
      <c r="CS600" s="15">
        <f ca="1">(BL600*DCF!I$28-DCF!I$5*MAX(BL600*DCF!I$28,0)-MAX(BL600-BK600,0)/Inputs!$B$17)*DCF!I$6</f>
        <v>13379.225827054775</v>
      </c>
      <c r="CT600" s="15">
        <f ca="1">(BM600*DCF!J$28-DCF!J$5*MAX(BM600*DCF!J$28,0)-MAX(BM600-BL600,0)/Inputs!$B$17)*DCF!J$6</f>
        <v>16744.825050878746</v>
      </c>
      <c r="CU600" s="15">
        <f ca="1">(BN600*DCF!K$28-DCF!K$5*MAX(BN600*DCF!K$28,0)-MAX(BN600-BM600,0)/Inputs!$B$17)*DCF!K$6</f>
        <v>20632.429938419999</v>
      </c>
      <c r="CV600" s="15">
        <f ca="1">(BO600*DCF!L$28-DCF!L$5*MAX(BO600*DCF!L$28,0)-MAX(BO600-BN600,0)/Inputs!$B$17)*DCF!L$6</f>
        <v>26312.927262215111</v>
      </c>
      <c r="CW600" s="15">
        <f ca="1">(BP600*DCF!M$28-DCF!M$5*MAX(BP600*DCF!M$28,0)-MAX(BP600-BO600,0)/Inputs!$B$17)*DCF!M$6</f>
        <v>32516.220996620494</v>
      </c>
      <c r="CX600" s="15">
        <f ca="1">(BQ600*DCF!C$46-DCF!C$5*MAX(BQ600*DCF!C$46,0)-MAX(BQ600-Inputs!$B$20,0)/Inputs!$B$24)*DCF!C$6</f>
        <v>-2909.7275796052645</v>
      </c>
      <c r="CY600" s="15">
        <f ca="1">(BR600*DCF!D$46-DCF!D$5*MAX(BR600*DCF!D$46,0)-MAX(BR600-BQ600,0)/Inputs!$B$24)*DCF!D$6</f>
        <v>-2840.9922171394533</v>
      </c>
      <c r="CZ600" s="15">
        <f ca="1">(BS600*DCF!E$46-DCF!E$5*MAX(BS600*DCF!E$46,0)-MAX(BS600-BR600,0)/Inputs!$B$24)*DCF!E$6</f>
        <v>-5823.6330848816633</v>
      </c>
      <c r="DA600" s="15">
        <f ca="1">(BT600*DCF!F$46-DCF!F$5*MAX(BT600*DCF!F$46,0)-MAX(BT600-BS600,0)/Inputs!$B$24)*DCF!F$6</f>
        <v>-10955.162979075454</v>
      </c>
      <c r="DB600" s="15">
        <f ca="1">(BU600*DCF!G$46-DCF!G$5*MAX(BU600*DCF!G$46,0)-MAX(BU600-BT600,0)/Inputs!$B$24)*DCF!G$6</f>
        <v>-19554.85404028507</v>
      </c>
      <c r="DC600" s="15">
        <f ca="1">(BV600*DCF!H$46-DCF!H$5*MAX(BV600*DCF!H$46,0)-MAX(BV600-BU600,0)/Inputs!$B$24)*DCF!H$6</f>
        <v>-10649.508048474418</v>
      </c>
      <c r="DD600" s="15">
        <f ca="1">(BW600*DCF!I$46-DCF!I$5*MAX(BW600*DCF!I$46,0)-MAX(BW600-BV600,0)/Inputs!$B$24)*DCF!I$6</f>
        <v>-9385.659924831818</v>
      </c>
      <c r="DE600" s="15">
        <f ca="1">(BX600*DCF!J$46-DCF!J$5*MAX(BX600*DCF!J$46,0)-MAX(BX600-BW600,0)/Inputs!$B$24)*DCF!J$6</f>
        <v>4097.329224862925</v>
      </c>
      <c r="DF600" s="15">
        <f ca="1">(BY600*DCF!K$46-DCF!K$5*MAX(BY600*DCF!K$46,0)-MAX(BY600-BX600,0)/Inputs!$B$24)*DCF!K$6</f>
        <v>-20638.42771091282</v>
      </c>
      <c r="DG600" s="15">
        <f ca="1">(BZ600*DCF!L$46-DCF!L$5*MAX(BZ600*DCF!L$46,0)-MAX(BZ600-BY600,0)/Inputs!$B$24)*DCF!L$6</f>
        <v>8312.6808691337283</v>
      </c>
      <c r="DH600" s="15">
        <f ca="1">(CA600*DCF!M$46-DCF!M$5*MAX(CA600*DCF!M$46,0)-MAX(CA600-BZ600,0)/Inputs!$B$24)*DCF!M$6</f>
        <v>1383.4973021984629</v>
      </c>
      <c r="DI600" s="15">
        <f ca="1">SUM(CB600:CL600)+BE600*DCF!M$10*(1+Inputs!$B$30)*(1-Inputs!$B$33)*(1-Inputs!$B$30/Inputs!$B$31)/(Inputs!$B$29-Inputs!$B$30)*DCF!M$6</f>
        <v>174376.24924337951</v>
      </c>
      <c r="DJ600" s="15">
        <f ca="1">SUM(CM600:CW600)+BP600*DCF!M$28*(1+Inputs!$B$30)*(1-Inputs!$B$33)*(1-Inputs!$B$30/Inputs!$B$31)/(Inputs!$B$29-Inputs!$B$30)*DCF!M$6</f>
        <v>865470.73951075191</v>
      </c>
      <c r="DK600" s="15">
        <f ca="1">SUM(CX600:DH600)+CA600*DCF!M$46*(1+Inputs!$B$30)*(1-Inputs!$B$33)*(1-Inputs!$B$30/Inputs!$B$31)/(Inputs!$B$29-Inputs!$B$30)*DCF!M$6</f>
        <v>1029704.0852152039</v>
      </c>
      <c r="DM600" s="15">
        <f ca="1">DI600+DJ600+DK600+Inputs!$B$34+Inputs!$B$36-Inputs!$B$35</f>
        <v>2146402.0739693353</v>
      </c>
    </row>
    <row r="601" spans="1:117" x14ac:dyDescent="0.75">
      <c r="A601" s="11">
        <v>588</v>
      </c>
      <c r="C601" s="23">
        <f t="shared" ca="1" si="358"/>
        <v>1.1719504564551111</v>
      </c>
      <c r="D601" s="23">
        <f t="shared" ca="1" si="358"/>
        <v>1.0059309723322329</v>
      </c>
      <c r="E601" s="23">
        <f t="shared" ca="1" si="358"/>
        <v>0.80808345552320493</v>
      </c>
      <c r="F601" s="23">
        <f t="shared" ca="1" si="358"/>
        <v>0.15249521900141708</v>
      </c>
      <c r="G601" s="23">
        <f t="shared" ca="1" si="358"/>
        <v>1.7193799966263916</v>
      </c>
      <c r="H601" s="23">
        <f t="shared" ca="1" si="358"/>
        <v>6.5557373703947E-2</v>
      </c>
      <c r="I601" s="23">
        <f t="shared" ca="1" si="358"/>
        <v>-0.87280128056095407</v>
      </c>
      <c r="J601" s="23">
        <f t="shared" ca="1" si="358"/>
        <v>1.9940040448833649</v>
      </c>
      <c r="K601" s="23">
        <f t="shared" ca="1" si="358"/>
        <v>-1.5695837871115033</v>
      </c>
      <c r="L601" s="23">
        <f t="shared" ca="1" si="358"/>
        <v>1.592999415878128</v>
      </c>
      <c r="M601" s="23">
        <f t="shared" ca="1" si="358"/>
        <v>5.2989356219930676E-3</v>
      </c>
      <c r="N601" s="23">
        <f ca="1">SQRT(Inputs!$B$38)*C601+SQRT(1-Inputs!$B$38)*_xlfn.NORM.S.INV(RAND())</f>
        <v>0.22813588784133804</v>
      </c>
      <c r="O601" s="23">
        <f ca="1">SQRT(Inputs!$B$38)*D601+SQRT(1-Inputs!$B$38)*_xlfn.NORM.S.INV(RAND())</f>
        <v>-0.87677396312098743</v>
      </c>
      <c r="P601" s="23">
        <f ca="1">SQRT(Inputs!$B$38)*E601+SQRT(1-Inputs!$B$38)*_xlfn.NORM.S.INV(RAND())</f>
        <v>0.64531344586938411</v>
      </c>
      <c r="Q601" s="23">
        <f ca="1">SQRT(Inputs!$B$38)*F601+SQRT(1-Inputs!$B$38)*_xlfn.NORM.S.INV(RAND())</f>
        <v>1.3647364282896308</v>
      </c>
      <c r="R601" s="23">
        <f ca="1">SQRT(Inputs!$B$38)*G601+SQRT(1-Inputs!$B$38)*_xlfn.NORM.S.INV(RAND())</f>
        <v>1.5692810906770311</v>
      </c>
      <c r="S601" s="23">
        <f ca="1">SQRT(Inputs!$B$38)*H601+SQRT(1-Inputs!$B$38)*_xlfn.NORM.S.INV(RAND())</f>
        <v>-0.3225888454691328</v>
      </c>
      <c r="T601" s="23">
        <f ca="1">SQRT(Inputs!$B$38)*I601+SQRT(1-Inputs!$B$38)*_xlfn.NORM.S.INV(RAND())</f>
        <v>-0.31364608449848552</v>
      </c>
      <c r="U601" s="23">
        <f ca="1">SQRT(Inputs!$B$38)*J601+SQRT(1-Inputs!$B$38)*_xlfn.NORM.S.INV(RAND())</f>
        <v>0.41025757345518021</v>
      </c>
      <c r="V601" s="23">
        <f ca="1">SQRT(Inputs!$B$38)*K601+SQRT(1-Inputs!$B$38)*_xlfn.NORM.S.INV(RAND())</f>
        <v>0.18554536366483809</v>
      </c>
      <c r="W601" s="23">
        <f ca="1">SQRT(Inputs!$B$38)*L601+SQRT(1-Inputs!$B$38)*_xlfn.NORM.S.INV(RAND())</f>
        <v>0.51884009525316466</v>
      </c>
      <c r="X601" s="23">
        <f ca="1">SQRT(Inputs!$B$38)*M601+SQRT(1-Inputs!$B$38)*_xlfn.NORM.S.INV(RAND())</f>
        <v>0.82208823537939535</v>
      </c>
      <c r="Y601" s="23">
        <f ca="1">SQRT(Inputs!$B$38)*C601+SQRT(1-Inputs!$B$38)*_xlfn.NORM.S.INV(RAND())</f>
        <v>0.54274794632643264</v>
      </c>
      <c r="Z601" s="23">
        <f ca="1">SQRT(Inputs!$B$38)*D601+SQRT(1-Inputs!$B$38)*_xlfn.NORM.S.INV(RAND())</f>
        <v>-0.37114800377696433</v>
      </c>
      <c r="AA601" s="23">
        <f ca="1">SQRT(Inputs!$B$38)*E601+SQRT(1-Inputs!$B$38)*_xlfn.NORM.S.INV(RAND())</f>
        <v>-3.0609531938920131E-2</v>
      </c>
      <c r="AB601" s="23">
        <f ca="1">SQRT(Inputs!$B$38)*F601+SQRT(1-Inputs!$B$38)*_xlfn.NORM.S.INV(RAND())</f>
        <v>1.7279804827913781</v>
      </c>
      <c r="AC601" s="23">
        <f ca="1">SQRT(Inputs!$B$38)*G601+SQRT(1-Inputs!$B$38)*_xlfn.NORM.S.INV(RAND())</f>
        <v>-0.31719464021798249</v>
      </c>
      <c r="AD601" s="23">
        <f ca="1">SQRT(Inputs!$B$38)*H601+SQRT(1-Inputs!$B$38)*_xlfn.NORM.S.INV(RAND())</f>
        <v>0.6465062072491321</v>
      </c>
      <c r="AE601" s="23">
        <f ca="1">SQRT(Inputs!$B$38)*I601+SQRT(1-Inputs!$B$38)*_xlfn.NORM.S.INV(RAND())</f>
        <v>-0.29562152131690228</v>
      </c>
      <c r="AF601" s="23">
        <f ca="1">SQRT(Inputs!$B$38)*J601+SQRT(1-Inputs!$B$38)*_xlfn.NORM.S.INV(RAND())</f>
        <v>2.1797904255904905</v>
      </c>
      <c r="AG601" s="23">
        <f ca="1">SQRT(Inputs!$B$38)*K601+SQRT(1-Inputs!$B$38)*_xlfn.NORM.S.INV(RAND())</f>
        <v>-0.26133713893452271</v>
      </c>
      <c r="AH601" s="23">
        <f ca="1">SQRT(Inputs!$B$38)*L601+SQRT(1-Inputs!$B$38)*_xlfn.NORM.S.INV(RAND())</f>
        <v>-0.11803981288325249</v>
      </c>
      <c r="AI601" s="23">
        <f ca="1">SQRT(Inputs!$B$38)*M601+SQRT(1-Inputs!$B$38)*_xlfn.NORM.S.INV(RAND())</f>
        <v>-0.10889033134246641</v>
      </c>
      <c r="AJ601" s="23">
        <f ca="1">SQRT(Inputs!$B$38)*C601+SQRT(1-Inputs!$B$38)*_xlfn.NORM.S.INV(RAND())</f>
        <v>0.5752264730309421</v>
      </c>
      <c r="AK601" s="23">
        <f ca="1">SQRT(Inputs!$B$38)*D601+SQRT(1-Inputs!$B$38)*_xlfn.NORM.S.INV(RAND())</f>
        <v>0.59942680483161426</v>
      </c>
      <c r="AL601" s="23">
        <f ca="1">SQRT(Inputs!$B$38)*E601+SQRT(1-Inputs!$B$38)*_xlfn.NORM.S.INV(RAND())</f>
        <v>0.37474306900304943</v>
      </c>
      <c r="AM601" s="23">
        <f ca="1">SQRT(Inputs!$B$38)*F601+SQRT(1-Inputs!$B$38)*_xlfn.NORM.S.INV(RAND())</f>
        <v>0.13262075127488843</v>
      </c>
      <c r="AN601" s="23">
        <f ca="1">SQRT(Inputs!$B$38)*G601+SQRT(1-Inputs!$B$38)*_xlfn.NORM.S.INV(RAND())</f>
        <v>2.280527148611224</v>
      </c>
      <c r="AO601" s="23">
        <f ca="1">SQRT(Inputs!$B$38)*H601+SQRT(1-Inputs!$B$38)*_xlfn.NORM.S.INV(RAND())</f>
        <v>-0.51719374771658866</v>
      </c>
      <c r="AP601" s="23">
        <f ca="1">SQRT(Inputs!$B$38)*I601+SQRT(1-Inputs!$B$38)*_xlfn.NORM.S.INV(RAND())</f>
        <v>0.67144358745517208</v>
      </c>
      <c r="AQ601" s="23">
        <f ca="1">SQRT(Inputs!$B$38)*J601+SQRT(1-Inputs!$B$38)*_xlfn.NORM.S.INV(RAND())</f>
        <v>0.74262206770163997</v>
      </c>
      <c r="AR601" s="23">
        <f ca="1">SQRT(Inputs!$B$38)*K601+SQRT(1-Inputs!$B$38)*_xlfn.NORM.S.INV(RAND())</f>
        <v>-2.0042039745837137</v>
      </c>
      <c r="AS601" s="23">
        <f ca="1">SQRT(Inputs!$B$38)*L601+SQRT(1-Inputs!$B$38)*_xlfn.NORM.S.INV(RAND())</f>
        <v>1.3518152479359733</v>
      </c>
      <c r="AT601" s="23">
        <f ca="1">SQRT(Inputs!$B$38)*M601+SQRT(1-Inputs!$B$38)*_xlfn.NORM.S.INV(RAND())</f>
        <v>0.24784116945639961</v>
      </c>
      <c r="AU601" s="15">
        <f ca="1">Inputs!$B$6*EXP($B$8-0.5*C$5^2+C$5*N601)</f>
        <v>5148.9159375710215</v>
      </c>
      <c r="AV601" s="15">
        <f t="shared" ca="1" si="328"/>
        <v>5509.3973507497712</v>
      </c>
      <c r="AW601" s="15">
        <f t="shared" ca="1" si="329"/>
        <v>7328.6512497593058</v>
      </c>
      <c r="AX601" s="15">
        <f t="shared" ca="1" si="330"/>
        <v>10610.880558352736</v>
      </c>
      <c r="AY601" s="15">
        <f t="shared" ca="1" si="331"/>
        <v>15575.909064482237</v>
      </c>
      <c r="AZ601" s="15">
        <f t="shared" ca="1" si="332"/>
        <v>18384.925757396431</v>
      </c>
      <c r="BA601" s="15">
        <f t="shared" ca="1" si="333"/>
        <v>21771.901874227049</v>
      </c>
      <c r="BB601" s="15">
        <f t="shared" ca="1" si="334"/>
        <v>27773.904725556713</v>
      </c>
      <c r="BC601" s="15">
        <f t="shared" ca="1" si="335"/>
        <v>34630.7027600867</v>
      </c>
      <c r="BD601" s="15">
        <f t="shared" ca="1" si="336"/>
        <v>44535.535583986282</v>
      </c>
      <c r="BE601" s="15">
        <f t="shared" ca="1" si="337"/>
        <v>58815.636955669615</v>
      </c>
      <c r="BF601" s="15">
        <f ca="1">Inputs!$B$13*EXP($B$9-0.5*C$6^2+C$6*Y601)</f>
        <v>15402.232693294662</v>
      </c>
      <c r="BG601" s="15">
        <f t="shared" ca="1" si="338"/>
        <v>17555.315606426979</v>
      </c>
      <c r="BH601" s="15">
        <f t="shared" ca="1" si="339"/>
        <v>21340.748155726491</v>
      </c>
      <c r="BI601" s="15">
        <f t="shared" ca="1" si="340"/>
        <v>34084.243949674565</v>
      </c>
      <c r="BJ601" s="15">
        <f t="shared" ca="1" si="341"/>
        <v>39917.576360079918</v>
      </c>
      <c r="BK601" s="15">
        <f t="shared" ca="1" si="342"/>
        <v>53498.809489910229</v>
      </c>
      <c r="BL601" s="15">
        <f t="shared" ca="1" si="343"/>
        <v>63246.829530202958</v>
      </c>
      <c r="BM601" s="15">
        <f t="shared" ca="1" si="344"/>
        <v>101922.37765280124</v>
      </c>
      <c r="BN601" s="15">
        <f t="shared" ca="1" si="345"/>
        <v>121486.88467806012</v>
      </c>
      <c r="BO601" s="15">
        <f t="shared" ca="1" si="346"/>
        <v>147440.11777670064</v>
      </c>
      <c r="BP601" s="15">
        <f t="shared" ca="1" si="347"/>
        <v>179246.1263451002</v>
      </c>
      <c r="BQ601" s="15">
        <f ca="1">Inputs!$B$20*EXP($B$10-0.5*C$7^2+C$7*AJ601)</f>
        <v>5260.3432354741099</v>
      </c>
      <c r="BR601" s="15">
        <f t="shared" ca="1" si="348"/>
        <v>8634.3097199823223</v>
      </c>
      <c r="BS601" s="15">
        <f t="shared" ca="1" si="349"/>
        <v>13167.324751092343</v>
      </c>
      <c r="BT601" s="15">
        <f t="shared" ca="1" si="350"/>
        <v>18797.615186709882</v>
      </c>
      <c r="BU601" s="15">
        <f t="shared" ca="1" si="351"/>
        <v>45235.591036479978</v>
      </c>
      <c r="BV601" s="15">
        <f t="shared" ca="1" si="352"/>
        <v>56013.431922451658</v>
      </c>
      <c r="BW601" s="15">
        <f t="shared" ca="1" si="353"/>
        <v>90099.479993737754</v>
      </c>
      <c r="BX601" s="15">
        <f t="shared" ca="1" si="354"/>
        <v>146248.3227717499</v>
      </c>
      <c r="BY601" s="15">
        <f t="shared" ca="1" si="355"/>
        <v>139652.85346957989</v>
      </c>
      <c r="BZ601" s="15">
        <f t="shared" ca="1" si="356"/>
        <v>251233.22746732636</v>
      </c>
      <c r="CA601" s="15">
        <f t="shared" ca="1" si="357"/>
        <v>368796.32887040311</v>
      </c>
      <c r="CB601" s="15">
        <f ca="1">(AU601*DCF!C$10-DCF!C$5*MAX(AU601*DCF!C$10,0)-MAX(AU601-Inputs!$B$6,0)/Inputs!$B$10)*DCF!C$6</f>
        <v>1041.7432667484254</v>
      </c>
      <c r="CC601" s="15">
        <f ca="1">(AV601*DCF!D$10-DCF!D$5*MAX(AV601*DCF!D$10,0)-MAX(AV601-AU601,0)/Inputs!$B$10)*DCF!D$6</f>
        <v>1254.984321168552</v>
      </c>
      <c r="CD601" s="15">
        <f ca="1">(AW601*DCF!E$10-DCF!E$5*MAX(AW601*DCF!E$10,0)-MAX(AW601-AV601,0)/Inputs!$B$10)*DCF!E$6</f>
        <v>1282.2975948476776</v>
      </c>
      <c r="CE601" s="15">
        <f ca="1">(AX601*DCF!F$10-DCF!F$5*MAX(AX601*DCF!F$10,0)-MAX(AX601-AW601,0)/Inputs!$B$10)*DCF!F$6</f>
        <v>1633.3877723960775</v>
      </c>
      <c r="CF601" s="15">
        <f ca="1">(AY601*DCF!G$10-DCF!G$5*MAX(AY601*DCF!G$10,0)-MAX(AY601-AX601,0)/Inputs!$B$10)*DCF!G$6</f>
        <v>2254.8936622100769</v>
      </c>
      <c r="CG601" s="15">
        <f ca="1">(AZ601*DCF!H$10-DCF!H$5*MAX(AZ601*DCF!H$10,0)-MAX(AZ601-AY601,0)/Inputs!$B$10)*DCF!H$6</f>
        <v>3070.655250863882</v>
      </c>
      <c r="CH601" s="15">
        <f ca="1">(BA601*DCF!I$10-DCF!I$5*MAX(BA601*DCF!I$10,0)-MAX(BA601-AZ601,0)/Inputs!$B$10)*DCF!I$6</f>
        <v>3421.3494789425063</v>
      </c>
      <c r="CI601" s="15">
        <f ca="1">(BB601*DCF!J$10-DCF!J$5*MAX(BB601*DCF!J$10,0)-MAX(BB601-BA601,0)/Inputs!$B$10)*DCF!J$6</f>
        <v>3856.5618683220587</v>
      </c>
      <c r="CJ601" s="15">
        <f ca="1">(BC601*DCF!K$10-DCF!K$5*MAX(BC601*DCF!K$10,0)-MAX(BC601-BB601,0)/Inputs!$B$10)*DCF!K$6</f>
        <v>4615.1396268982817</v>
      </c>
      <c r="CK601" s="15">
        <f ca="1">(BD601*DCF!L$10-DCF!L$5*MAX(BD601*DCF!L$10,0)-MAX(BD601-BC601,0)/Inputs!$B$10)*DCF!L$6</f>
        <v>5435.9503949991549</v>
      </c>
      <c r="CL601" s="15">
        <f ca="1">(BE601*DCF!M$10-DCF!M$5*MAX(BE601*DCF!M$10,0)-MAX(BE601-BD601,0)/Inputs!$B$10)*DCF!M$6</f>
        <v>6593.7364082260392</v>
      </c>
      <c r="CM601" s="15">
        <f ca="1">(BF601*DCF!C$28-DCF!C$5*MAX(BF601*DCF!C$28,0)-MAX(BF601-Inputs!$B$13,0)/Inputs!$B$17)*DCF!C$6</f>
        <v>3773.3549362875992</v>
      </c>
      <c r="CN601" s="15">
        <f ca="1">(BG601*DCF!D$28-DCF!D$5*MAX(BG601*DCF!D$28,0)-MAX(BG601-BF601,0)/Inputs!$B$17)*DCF!D$6</f>
        <v>4711.0940351516419</v>
      </c>
      <c r="CO601" s="15">
        <f ca="1">(BH601*DCF!E$28-DCF!E$5*MAX(BH601*DCF!E$28,0)-MAX(BH601-BG601,0)/Inputs!$B$17)*DCF!E$6</f>
        <v>5298.0232307147489</v>
      </c>
      <c r="CP601" s="15">
        <f ca="1">(BI601*DCF!F$28-DCF!F$5*MAX(BI601*DCF!F$28,0)-MAX(BI601-BH601,0)/Inputs!$B$17)*DCF!F$6</f>
        <v>6932.8195883494291</v>
      </c>
      <c r="CQ601" s="15">
        <f ca="1">(BJ601*DCF!G$28-DCF!G$5*MAX(BJ601*DCF!G$28,0)-MAX(BJ601-BI601,0)/Inputs!$B$17)*DCF!G$6</f>
        <v>9375.809155259587</v>
      </c>
      <c r="CR601" s="15">
        <f ca="1">(BK601*DCF!H$28-DCF!H$5*MAX(BK601*DCF!H$28,0)-MAX(BK601-BJ601,0)/Inputs!$B$17)*DCF!H$6</f>
        <v>11120.703333928805</v>
      </c>
      <c r="CS601" s="15">
        <f ca="1">(BL601*DCF!I$28-DCF!I$5*MAX(BL601*DCF!I$28,0)-MAX(BL601-BK601,0)/Inputs!$B$17)*DCF!I$6</f>
        <v>13473.544327790631</v>
      </c>
      <c r="CT601" s="15">
        <f ca="1">(BM601*DCF!J$28-DCF!J$5*MAX(BM601*DCF!J$28,0)-MAX(BM601-BL601,0)/Inputs!$B$17)*DCF!J$6</f>
        <v>17609.089701063665</v>
      </c>
      <c r="CU601" s="15">
        <f ca="1">(BN601*DCF!K$28-DCF!K$5*MAX(BN601*DCF!K$28,0)-MAX(BN601-BM601,0)/Inputs!$B$17)*DCF!K$6</f>
        <v>23259.601560671552</v>
      </c>
      <c r="CV601" s="15">
        <f ca="1">(BO601*DCF!L$28-DCF!L$5*MAX(BO601*DCF!L$28,0)-MAX(BO601-BN601,0)/Inputs!$B$17)*DCF!L$6</f>
        <v>26480.746644128747</v>
      </c>
      <c r="CW601" s="15">
        <f ca="1">(BP601*DCF!M$28-DCF!M$5*MAX(BP601*DCF!M$28,0)-MAX(BP601-BO601,0)/Inputs!$B$17)*DCF!M$6</f>
        <v>30400.640784936135</v>
      </c>
      <c r="CX601" s="15">
        <f ca="1">(BQ601*DCF!C$46-DCF!C$5*MAX(BQ601*DCF!C$46,0)-MAX(BQ601-Inputs!$B$20,0)/Inputs!$B$24)*DCF!C$6</f>
        <v>-2166.0576689197069</v>
      </c>
      <c r="CY601" s="15">
        <f ca="1">(BR601*DCF!D$46-DCF!D$5*MAX(BR601*DCF!D$46,0)-MAX(BR601-BQ601,0)/Inputs!$B$24)*DCF!D$6</f>
        <v>-2913.3188069704961</v>
      </c>
      <c r="CZ601" s="15">
        <f ca="1">(BS601*DCF!E$46-DCF!E$5*MAX(BS601*DCF!E$46,0)-MAX(BS601-BR601,0)/Inputs!$B$24)*DCF!E$6</f>
        <v>-3343.8488111826914</v>
      </c>
      <c r="DA601" s="15">
        <f ca="1">(BT601*DCF!F$46-DCF!F$5*MAX(BT601*DCF!F$46,0)-MAX(BT601-BS601,0)/Inputs!$B$24)*DCF!F$6</f>
        <v>-3419.127920151835</v>
      </c>
      <c r="DB601" s="15">
        <f ca="1">(BU601*DCF!G$46-DCF!G$5*MAX(BU601*DCF!G$46,0)-MAX(BU601-BT601,0)/Inputs!$B$24)*DCF!G$6</f>
        <v>-10414.848633092552</v>
      </c>
      <c r="DC601" s="15">
        <f ca="1">(BV601*DCF!H$46-DCF!H$5*MAX(BV601*DCF!H$46,0)-MAX(BV601-BU601,0)/Inputs!$B$24)*DCF!H$6</f>
        <v>-3349.1480183889594</v>
      </c>
      <c r="DD601" s="15">
        <f ca="1">(BW601*DCF!I$46-DCF!I$5*MAX(BW601*DCF!I$46,0)-MAX(BW601-BV601,0)/Inputs!$B$24)*DCF!I$6</f>
        <v>-7703.9033534431355</v>
      </c>
      <c r="DE601" s="15">
        <f ca="1">(BX601*DCF!J$46-DCF!J$5*MAX(BX601*DCF!J$46,0)-MAX(BX601-BW601,0)/Inputs!$B$24)*DCF!J$6</f>
        <v>-8755.0431660997674</v>
      </c>
      <c r="DF601" s="15">
        <f ca="1">(BY601*DCF!K$46-DCF!K$5*MAX(BY601*DCF!K$46,0)-MAX(BY601-BX601,0)/Inputs!$B$24)*DCF!K$6</f>
        <v>7977.4365251526451</v>
      </c>
      <c r="DG601" s="15">
        <f ca="1">(BZ601*DCF!L$46-DCF!L$5*MAX(BZ601*DCF!L$46,0)-MAX(BZ601-BY601,0)/Inputs!$B$24)*DCF!L$6</f>
        <v>-7884.4178532307988</v>
      </c>
      <c r="DH601" s="15">
        <f ca="1">(CA601*DCF!M$46-DCF!M$5*MAX(CA601*DCF!M$46,0)-MAX(CA601-BZ601,0)/Inputs!$B$24)*DCF!M$6</f>
        <v>4334.8893890171794</v>
      </c>
      <c r="DI601" s="15">
        <f ca="1">SUM(CB601:CL601)+BE601*DCF!M$10*(1+Inputs!$B$30)*(1-Inputs!$B$33)*(1-Inputs!$B$30/Inputs!$B$31)/(Inputs!$B$29-Inputs!$B$30)*DCF!M$6</f>
        <v>198145.39504953288</v>
      </c>
      <c r="DJ601" s="15">
        <f ca="1">SUM(CM601:CW601)+BP601*DCF!M$28*(1+Inputs!$B$30)*(1-Inputs!$B$33)*(1-Inputs!$B$30/Inputs!$B$31)/(Inputs!$B$29-Inputs!$B$30)*DCF!M$6</f>
        <v>817561.21383568435</v>
      </c>
      <c r="DK601" s="15">
        <f ca="1">SUM(CX601:DH601)+CA601*DCF!M$46*(1+Inputs!$B$30)*(1-Inputs!$B$33)*(1-Inputs!$B$30/Inputs!$B$31)/(Inputs!$B$29-Inputs!$B$30)*DCF!M$6</f>
        <v>532565.42283430579</v>
      </c>
      <c r="DM601" s="15">
        <f ca="1">DI601+DJ601+DK601+Inputs!$B$34+Inputs!$B$36-Inputs!$B$35</f>
        <v>1625123.031719523</v>
      </c>
    </row>
    <row r="602" spans="1:117" x14ac:dyDescent="0.75">
      <c r="A602" s="11">
        <v>589</v>
      </c>
      <c r="C602" s="23">
        <f t="shared" ca="1" si="358"/>
        <v>-1.2634211696207356</v>
      </c>
      <c r="D602" s="23">
        <f t="shared" ca="1" si="358"/>
        <v>1.7997870144016461</v>
      </c>
      <c r="E602" s="23">
        <f t="shared" ca="1" si="358"/>
        <v>-0.20187827572722422</v>
      </c>
      <c r="F602" s="23">
        <f t="shared" ca="1" si="358"/>
        <v>-0.69789508260364075</v>
      </c>
      <c r="G602" s="23">
        <f t="shared" ca="1" si="358"/>
        <v>9.8204730666971843E-2</v>
      </c>
      <c r="H602" s="23">
        <f t="shared" ca="1" si="358"/>
        <v>0.40221237266296245</v>
      </c>
      <c r="I602" s="23">
        <f t="shared" ca="1" si="358"/>
        <v>0.52721082102232064</v>
      </c>
      <c r="J602" s="23">
        <f t="shared" ca="1" si="358"/>
        <v>2.419645371894886</v>
      </c>
      <c r="K602" s="23">
        <f t="shared" ca="1" si="358"/>
        <v>1.3507194694713474</v>
      </c>
      <c r="L602" s="23">
        <f t="shared" ca="1" si="358"/>
        <v>-0.85728410976252556</v>
      </c>
      <c r="M602" s="23">
        <f t="shared" ca="1" si="358"/>
        <v>0.81560729307853752</v>
      </c>
      <c r="N602" s="23">
        <f ca="1">SQRT(Inputs!$B$38)*C602+SQRT(1-Inputs!$B$38)*_xlfn.NORM.S.INV(RAND())</f>
        <v>-1.1115084594829319</v>
      </c>
      <c r="O602" s="23">
        <f ca="1">SQRT(Inputs!$B$38)*D602+SQRT(1-Inputs!$B$38)*_xlfn.NORM.S.INV(RAND())</f>
        <v>2.3305677982063266</v>
      </c>
      <c r="P602" s="23">
        <f ca="1">SQRT(Inputs!$B$38)*E602+SQRT(1-Inputs!$B$38)*_xlfn.NORM.S.INV(RAND())</f>
        <v>-1.2223503117782166</v>
      </c>
      <c r="Q602" s="23">
        <f ca="1">SQRT(Inputs!$B$38)*F602+SQRT(1-Inputs!$B$38)*_xlfn.NORM.S.INV(RAND())</f>
        <v>-2.5662223127736805E-2</v>
      </c>
      <c r="R602" s="23">
        <f ca="1">SQRT(Inputs!$B$38)*G602+SQRT(1-Inputs!$B$38)*_xlfn.NORM.S.INV(RAND())</f>
        <v>0.23503164265637544</v>
      </c>
      <c r="S602" s="23">
        <f ca="1">SQRT(Inputs!$B$38)*H602+SQRT(1-Inputs!$B$38)*_xlfn.NORM.S.INV(RAND())</f>
        <v>0.371607987067199</v>
      </c>
      <c r="T602" s="23">
        <f ca="1">SQRT(Inputs!$B$38)*I602+SQRT(1-Inputs!$B$38)*_xlfn.NORM.S.INV(RAND())</f>
        <v>-3.8620698270305565E-2</v>
      </c>
      <c r="U602" s="23">
        <f ca="1">SQRT(Inputs!$B$38)*J602+SQRT(1-Inputs!$B$38)*_xlfn.NORM.S.INV(RAND())</f>
        <v>0.40553396913736417</v>
      </c>
      <c r="V602" s="23">
        <f ca="1">SQRT(Inputs!$B$38)*K602+SQRT(1-Inputs!$B$38)*_xlfn.NORM.S.INV(RAND())</f>
        <v>-0.77764861972550392</v>
      </c>
      <c r="W602" s="23">
        <f ca="1">SQRT(Inputs!$B$38)*L602+SQRT(1-Inputs!$B$38)*_xlfn.NORM.S.INV(RAND())</f>
        <v>0.21032722085775052</v>
      </c>
      <c r="X602" s="23">
        <f ca="1">SQRT(Inputs!$B$38)*M602+SQRT(1-Inputs!$B$38)*_xlfn.NORM.S.INV(RAND())</f>
        <v>1.0397973470463209</v>
      </c>
      <c r="Y602" s="23">
        <f ca="1">SQRT(Inputs!$B$38)*C602+SQRT(1-Inputs!$B$38)*_xlfn.NORM.S.INV(RAND())</f>
        <v>-0.6872194503374679</v>
      </c>
      <c r="Z602" s="23">
        <f ca="1">SQRT(Inputs!$B$38)*D602+SQRT(1-Inputs!$B$38)*_xlfn.NORM.S.INV(RAND())</f>
        <v>2.0253055870201706</v>
      </c>
      <c r="AA602" s="23">
        <f ca="1">SQRT(Inputs!$B$38)*E602+SQRT(1-Inputs!$B$38)*_xlfn.NORM.S.INV(RAND())</f>
        <v>-0.12408890323953015</v>
      </c>
      <c r="AB602" s="23">
        <f ca="1">SQRT(Inputs!$B$38)*F602+SQRT(1-Inputs!$B$38)*_xlfn.NORM.S.INV(RAND())</f>
        <v>-5.8262317854655632E-2</v>
      </c>
      <c r="AC602" s="23">
        <f ca="1">SQRT(Inputs!$B$38)*G602+SQRT(1-Inputs!$B$38)*_xlfn.NORM.S.INV(RAND())</f>
        <v>1.1478994650822838</v>
      </c>
      <c r="AD602" s="23">
        <f ca="1">SQRT(Inputs!$B$38)*H602+SQRT(1-Inputs!$B$38)*_xlfn.NORM.S.INV(RAND())</f>
        <v>0.96972161716137384</v>
      </c>
      <c r="AE602" s="23">
        <f ca="1">SQRT(Inputs!$B$38)*I602+SQRT(1-Inputs!$B$38)*_xlfn.NORM.S.INV(RAND())</f>
        <v>0.16200343077823184</v>
      </c>
      <c r="AF602" s="23">
        <f ca="1">SQRT(Inputs!$B$38)*J602+SQRT(1-Inputs!$B$38)*_xlfn.NORM.S.INV(RAND())</f>
        <v>1.0447202877107613</v>
      </c>
      <c r="AG602" s="23">
        <f ca="1">SQRT(Inputs!$B$38)*K602+SQRT(1-Inputs!$B$38)*_xlfn.NORM.S.INV(RAND())</f>
        <v>0.97372780480260546</v>
      </c>
      <c r="AH602" s="23">
        <f ca="1">SQRT(Inputs!$B$38)*L602+SQRT(1-Inputs!$B$38)*_xlfn.NORM.S.INV(RAND())</f>
        <v>-0.31818708423306907</v>
      </c>
      <c r="AI602" s="23">
        <f ca="1">SQRT(Inputs!$B$38)*M602+SQRT(1-Inputs!$B$38)*_xlfn.NORM.S.INV(RAND())</f>
        <v>-7.3434899895075512E-2</v>
      </c>
      <c r="AJ602" s="23">
        <f ca="1">SQRT(Inputs!$B$38)*C602+SQRT(1-Inputs!$B$38)*_xlfn.NORM.S.INV(RAND())</f>
        <v>-2.4209163600237447</v>
      </c>
      <c r="AK602" s="23">
        <f ca="1">SQRT(Inputs!$B$38)*D602+SQRT(1-Inputs!$B$38)*_xlfn.NORM.S.INV(RAND())</f>
        <v>2.0490406607257068</v>
      </c>
      <c r="AL602" s="23">
        <f ca="1">SQRT(Inputs!$B$38)*E602+SQRT(1-Inputs!$B$38)*_xlfn.NORM.S.INV(RAND())</f>
        <v>-1.138909573086335</v>
      </c>
      <c r="AM602" s="23">
        <f ca="1">SQRT(Inputs!$B$38)*F602+SQRT(1-Inputs!$B$38)*_xlfn.NORM.S.INV(RAND())</f>
        <v>-0.60851161925557296</v>
      </c>
      <c r="AN602" s="23">
        <f ca="1">SQRT(Inputs!$B$38)*G602+SQRT(1-Inputs!$B$38)*_xlfn.NORM.S.INV(RAND())</f>
        <v>0.73458855685526303</v>
      </c>
      <c r="AO602" s="23">
        <f ca="1">SQRT(Inputs!$B$38)*H602+SQRT(1-Inputs!$B$38)*_xlfn.NORM.S.INV(RAND())</f>
        <v>1.3053576222015724</v>
      </c>
      <c r="AP602" s="23">
        <f ca="1">SQRT(Inputs!$B$38)*I602+SQRT(1-Inputs!$B$38)*_xlfn.NORM.S.INV(RAND())</f>
        <v>1.6750167406069387</v>
      </c>
      <c r="AQ602" s="23">
        <f ca="1">SQRT(Inputs!$B$38)*J602+SQRT(1-Inputs!$B$38)*_xlfn.NORM.S.INV(RAND())</f>
        <v>-1.7088601664514869</v>
      </c>
      <c r="AR602" s="23">
        <f ca="1">SQRT(Inputs!$B$38)*K602+SQRT(1-Inputs!$B$38)*_xlfn.NORM.S.INV(RAND())</f>
        <v>0.97557273995395</v>
      </c>
      <c r="AS602" s="23">
        <f ca="1">SQRT(Inputs!$B$38)*L602+SQRT(1-Inputs!$B$38)*_xlfn.NORM.S.INV(RAND())</f>
        <v>-0.57143908813017319</v>
      </c>
      <c r="AT602" s="23">
        <f ca="1">SQRT(Inputs!$B$38)*M602+SQRT(1-Inputs!$B$38)*_xlfn.NORM.S.INV(RAND())</f>
        <v>0.55050839696126974</v>
      </c>
      <c r="AU602" s="15">
        <f ca="1">Inputs!$B$6*EXP($B$8-0.5*C$5^2+C$5*N602)</f>
        <v>4145.1287293325895</v>
      </c>
      <c r="AV602" s="15">
        <f t="shared" ca="1" si="328"/>
        <v>7107.7432029598149</v>
      </c>
      <c r="AW602" s="15">
        <f t="shared" ca="1" si="329"/>
        <v>7349.3242650917337</v>
      </c>
      <c r="AX602" s="15">
        <f t="shared" ca="1" si="330"/>
        <v>8944.0659422268163</v>
      </c>
      <c r="AY602" s="15">
        <f t="shared" ca="1" si="331"/>
        <v>11234.748574810947</v>
      </c>
      <c r="AZ602" s="15">
        <f t="shared" ca="1" si="332"/>
        <v>14314.338492540965</v>
      </c>
      <c r="BA602" s="15">
        <f t="shared" ca="1" si="333"/>
        <v>17446.428499372021</v>
      </c>
      <c r="BB602" s="15">
        <f t="shared" ca="1" si="334"/>
        <v>22245.469463025893</v>
      </c>
      <c r="BC602" s="15">
        <f t="shared" ca="1" si="335"/>
        <v>25274.730718441195</v>
      </c>
      <c r="BD602" s="15">
        <f t="shared" ca="1" si="336"/>
        <v>31579.102371120931</v>
      </c>
      <c r="BE602" s="15">
        <f t="shared" ca="1" si="337"/>
        <v>42540.005128535893</v>
      </c>
      <c r="BF602" s="15">
        <f ca="1">Inputs!$B$13*EXP($B$9-0.5*C$6^2+C$6*Y602)</f>
        <v>12069.411580930684</v>
      </c>
      <c r="BG602" s="15">
        <f t="shared" ca="1" si="338"/>
        <v>21198.509165584346</v>
      </c>
      <c r="BH602" s="15">
        <f t="shared" ca="1" si="339"/>
        <v>25373.06372854843</v>
      </c>
      <c r="BI602" s="15">
        <f t="shared" ca="1" si="340"/>
        <v>30783.150912345805</v>
      </c>
      <c r="BJ602" s="15">
        <f t="shared" ca="1" si="341"/>
        <v>44528.782442034273</v>
      </c>
      <c r="BK602" s="15">
        <f t="shared" ca="1" si="342"/>
        <v>62363.617644282756</v>
      </c>
      <c r="BL602" s="15">
        <f t="shared" ca="1" si="343"/>
        <v>78231.471860443169</v>
      </c>
      <c r="BM602" s="15">
        <f t="shared" ca="1" si="344"/>
        <v>109489.81388634336</v>
      </c>
      <c r="BN602" s="15">
        <f t="shared" ca="1" si="345"/>
        <v>151325.23438044605</v>
      </c>
      <c r="BO602" s="15">
        <f t="shared" ca="1" si="346"/>
        <v>179429.43757891201</v>
      </c>
      <c r="BP602" s="15">
        <f t="shared" ca="1" si="347"/>
        <v>219014.2407497591</v>
      </c>
      <c r="BQ602" s="15">
        <f ca="1">Inputs!$B$20*EXP($B$10-0.5*C$7^2+C$7*AJ602)</f>
        <v>1817.5987903897446</v>
      </c>
      <c r="BR602" s="15">
        <f t="shared" ca="1" si="348"/>
        <v>4727.6684799541872</v>
      </c>
      <c r="BS602" s="15">
        <f t="shared" ca="1" si="349"/>
        <v>4667.8627496221852</v>
      </c>
      <c r="BT602" s="15">
        <f t="shared" ca="1" si="350"/>
        <v>5486.3876015376618</v>
      </c>
      <c r="BU602" s="15">
        <f t="shared" ca="1" si="351"/>
        <v>9082.5380736727711</v>
      </c>
      <c r="BV602" s="15">
        <f t="shared" ca="1" si="352"/>
        <v>16956.973953405351</v>
      </c>
      <c r="BW602" s="15">
        <f t="shared" ca="1" si="353"/>
        <v>33730.671718753263</v>
      </c>
      <c r="BX602" s="15">
        <f t="shared" ca="1" si="354"/>
        <v>33493.132614590264</v>
      </c>
      <c r="BY602" s="15">
        <f t="shared" ca="1" si="355"/>
        <v>56559.833641242571</v>
      </c>
      <c r="BZ602" s="15">
        <f t="shared" ca="1" si="356"/>
        <v>71447.42488462507</v>
      </c>
      <c r="CA602" s="15">
        <f t="shared" ca="1" si="357"/>
        <v>110676.20926344744</v>
      </c>
      <c r="CB602" s="15">
        <f ca="1">(AU602*DCF!C$10-DCF!C$5*MAX(AU602*DCF!C$10,0)-MAX(AU602-Inputs!$B$6,0)/Inputs!$B$10)*DCF!C$6</f>
        <v>1048.9004484590232</v>
      </c>
      <c r="CC602" s="15">
        <f ca="1">(AV602*DCF!D$10-DCF!D$5*MAX(AV602*DCF!D$10,0)-MAX(AV602-AU602,0)/Inputs!$B$10)*DCF!D$6</f>
        <v>1010.1082500768259</v>
      </c>
      <c r="CD602" s="15">
        <f ca="1">(AW602*DCF!E$10-DCF!E$5*MAX(AW602*DCF!E$10,0)-MAX(AW602-AV602,0)/Inputs!$B$10)*DCF!E$6</f>
        <v>1642.4279219446144</v>
      </c>
      <c r="CE602" s="15">
        <f ca="1">(AX602*DCF!F$10-DCF!F$5*MAX(AX602*DCF!F$10,0)-MAX(AX602-AW602,0)/Inputs!$B$10)*DCF!F$6</f>
        <v>1620.6491364516435</v>
      </c>
      <c r="CF602" s="15">
        <f ca="1">(AY602*DCF!G$10-DCF!G$5*MAX(AY602*DCF!G$10,0)-MAX(AY602-AX602,0)/Inputs!$B$10)*DCF!G$6</f>
        <v>1874.4971059582135</v>
      </c>
      <c r="CG602" s="15">
        <f ca="1">(AZ602*DCF!H$10-DCF!H$5*MAX(AZ602*DCF!H$10,0)-MAX(AZ602-AY602,0)/Inputs!$B$10)*DCF!H$6</f>
        <v>2232.3026869009673</v>
      </c>
      <c r="CH602" s="15">
        <f ca="1">(BA602*DCF!I$10-DCF!I$5*MAX(BA602*DCF!I$10,0)-MAX(BA602-AZ602,0)/Inputs!$B$10)*DCF!I$6</f>
        <v>2673.0535395487905</v>
      </c>
      <c r="CI602" s="15">
        <f ca="1">(BB602*DCF!J$10-DCF!J$5*MAX(BB602*DCF!J$10,0)-MAX(BB602-BA602,0)/Inputs!$B$10)*DCF!J$6</f>
        <v>3090.1586003653338</v>
      </c>
      <c r="CJ602" s="15">
        <f ca="1">(BC602*DCF!K$10-DCF!K$5*MAX(BC602*DCF!K$10,0)-MAX(BC602-BB602,0)/Inputs!$B$10)*DCF!K$6</f>
        <v>3644.7752692303247</v>
      </c>
      <c r="CK602" s="15">
        <f ca="1">(BD602*DCF!L$10-DCF!L$5*MAX(BD602*DCF!L$10,0)-MAX(BD602-BC602,0)/Inputs!$B$10)*DCF!L$6</f>
        <v>3947.4718133762349</v>
      </c>
      <c r="CL602" s="15">
        <f ca="1">(BE602*DCF!M$10-DCF!M$5*MAX(BE602*DCF!M$10,0)-MAX(BE602-BD602,0)/Inputs!$B$10)*DCF!M$6</f>
        <v>4693.5479874412731</v>
      </c>
      <c r="CM602" s="15">
        <f ca="1">(BF602*DCF!C$28-DCF!C$5*MAX(BF602*DCF!C$28,0)-MAX(BF602-Inputs!$B$13,0)/Inputs!$B$17)*DCF!C$6</f>
        <v>3525.904434749305</v>
      </c>
      <c r="CN602" s="15">
        <f ca="1">(BG602*DCF!D$28-DCF!D$5*MAX(BG602*DCF!D$28,0)-MAX(BG602-BF602,0)/Inputs!$B$17)*DCF!D$6</f>
        <v>4295.7947871694278</v>
      </c>
      <c r="CO602" s="15">
        <f ca="1">(BH602*DCF!E$28-DCF!E$5*MAX(BH602*DCF!E$28,0)-MAX(BH602-BG602,0)/Inputs!$B$17)*DCF!E$6</f>
        <v>6363.3562094236231</v>
      </c>
      <c r="CP602" s="15">
        <f ca="1">(BI602*DCF!F$28-DCF!F$5*MAX(BI602*DCF!F$28,0)-MAX(BI602-BH602,0)/Inputs!$B$17)*DCF!F$6</f>
        <v>7371.8227331956177</v>
      </c>
      <c r="CQ602" s="15">
        <f ca="1">(BJ602*DCF!G$28-DCF!G$5*MAX(BJ602*DCF!G$28,0)-MAX(BJ602-BI602,0)/Inputs!$B$17)*DCF!G$6</f>
        <v>9241.4510104502115</v>
      </c>
      <c r="CR602" s="15">
        <f ca="1">(BK602*DCF!H$28-DCF!H$5*MAX(BK602*DCF!H$28,0)-MAX(BK602-BJ602,0)/Inputs!$B$17)*DCF!H$6</f>
        <v>12652.177802648095</v>
      </c>
      <c r="CS602" s="15">
        <f ca="1">(BL602*DCF!I$28-DCF!I$5*MAX(BL602*DCF!I$28,0)-MAX(BL602-BK602,0)/Inputs!$B$17)*DCF!I$6</f>
        <v>16118.844660185423</v>
      </c>
      <c r="CT602" s="15">
        <f ca="1">(BM602*DCF!J$28-DCF!J$5*MAX(BM602*DCF!J$28,0)-MAX(BM602-BL602,0)/Inputs!$B$17)*DCF!J$6</f>
        <v>20280.717141053763</v>
      </c>
      <c r="CU602" s="15">
        <f ca="1">(BN602*DCF!K$28-DCF!K$5*MAX(BN602*DCF!K$28,0)-MAX(BN602-BM602,0)/Inputs!$B$17)*DCF!K$6</f>
        <v>26833.070465575474</v>
      </c>
      <c r="CV602" s="15">
        <f ca="1">(BO602*DCF!L$28-DCF!L$5*MAX(BO602*DCF!L$28,0)-MAX(BO602-BN602,0)/Inputs!$B$17)*DCF!L$6</f>
        <v>32619.90154294061</v>
      </c>
      <c r="CW602" s="15">
        <f ca="1">(BP602*DCF!M$28-DCF!M$5*MAX(BP602*DCF!M$28,0)-MAX(BP602-BO602,0)/Inputs!$B$17)*DCF!M$6</f>
        <v>37069.931910532294</v>
      </c>
      <c r="CX602" s="15">
        <f ca="1">(BQ602*DCF!C$46-DCF!C$5*MAX(BQ602*DCF!C$46,0)-MAX(BQ602-Inputs!$B$20,0)/Inputs!$B$24)*DCF!C$6</f>
        <v>-419.76877376206573</v>
      </c>
      <c r="CY602" s="15">
        <f ca="1">(BR602*DCF!D$46-DCF!D$5*MAX(BR602*DCF!D$46,0)-MAX(BR602-BQ602,0)/Inputs!$B$24)*DCF!D$6</f>
        <v>-2048.6053396396023</v>
      </c>
      <c r="CZ602" s="15">
        <f ca="1">(BS602*DCF!E$46-DCF!E$5*MAX(BS602*DCF!E$46,0)-MAX(BS602-BR602,0)/Inputs!$B$24)*DCF!E$6</f>
        <v>-551.98289750163224</v>
      </c>
      <c r="DA602" s="15">
        <f ca="1">(BT602*DCF!F$46-DCF!F$5*MAX(BT602*DCF!F$46,0)-MAX(BT602-BS602,0)/Inputs!$B$24)*DCF!F$6</f>
        <v>-697.60420685931228</v>
      </c>
      <c r="DB602" s="15">
        <f ca="1">(BU602*DCF!G$46-DCF!G$5*MAX(BU602*DCF!G$46,0)-MAX(BU602-BT602,0)/Inputs!$B$24)*DCF!G$6</f>
        <v>-1515.1926034627231</v>
      </c>
      <c r="DC602" s="15">
        <f ca="1">(BV602*DCF!H$46-DCF!H$5*MAX(BV602*DCF!H$46,0)-MAX(BV602-BU602,0)/Inputs!$B$24)*DCF!H$6</f>
        <v>-2446.932702157781</v>
      </c>
      <c r="DD602" s="15">
        <f ca="1">(BW602*DCF!I$46-DCF!I$5*MAX(BW602*DCF!I$46,0)-MAX(BW602-BV602,0)/Inputs!$B$24)*DCF!I$6</f>
        <v>-4036.0567923915664</v>
      </c>
      <c r="DE602" s="15">
        <f ca="1">(BX602*DCF!J$46-DCF!J$5*MAX(BX602*DCF!J$46,0)-MAX(BX602-BW602,0)/Inputs!$B$24)*DCF!J$6</f>
        <v>1404.9442663898953</v>
      </c>
      <c r="DF602" s="15">
        <f ca="1">(BY602*DCF!K$46-DCF!K$5*MAX(BY602*DCF!K$46,0)-MAX(BY602-BX602,0)/Inputs!$B$24)*DCF!K$6</f>
        <v>-2419.8410163827753</v>
      </c>
      <c r="DG602" s="15">
        <f ca="1">(BZ602*DCF!L$46-DCF!L$5*MAX(BZ602*DCF!L$46,0)-MAX(BZ602-BY602,0)/Inputs!$B$24)*DCF!L$6</f>
        <v>1569.719012752892</v>
      </c>
      <c r="DH602" s="15">
        <f ca="1">(CA602*DCF!M$46-DCF!M$5*MAX(CA602*DCF!M$46,0)-MAX(CA602-BZ602,0)/Inputs!$B$24)*DCF!M$6</f>
        <v>475.55980606372435</v>
      </c>
      <c r="DI602" s="15">
        <f ca="1">SUM(CB602:CL602)+BE602*DCF!M$10*(1+Inputs!$B$30)*(1-Inputs!$B$33)*(1-Inputs!$B$30/Inputs!$B$31)/(Inputs!$B$29-Inputs!$B$30)*DCF!M$6</f>
        <v>145867.28956580028</v>
      </c>
      <c r="DJ602" s="15">
        <f ca="1">SUM(CM602:CW602)+BP602*DCF!M$28*(1+Inputs!$B$30)*(1-Inputs!$B$33)*(1-Inputs!$B$30/Inputs!$B$31)/(Inputs!$B$29-Inputs!$B$30)*DCF!M$6</f>
        <v>989065.6769247083</v>
      </c>
      <c r="DK602" s="15">
        <f ca="1">SUM(CX602:DH602)+CA602*DCF!M$46*(1+Inputs!$B$30)*(1-Inputs!$B$33)*(1-Inputs!$B$30/Inputs!$B$31)/(Inputs!$B$29-Inputs!$B$30)*DCF!M$6</f>
        <v>160432.76870945396</v>
      </c>
      <c r="DM602" s="15">
        <f ca="1">DI602+DJ602+DK602+Inputs!$B$34+Inputs!$B$36-Inputs!$B$35</f>
        <v>1372216.7351999625</v>
      </c>
    </row>
    <row r="603" spans="1:117" x14ac:dyDescent="0.75">
      <c r="A603" s="11">
        <v>590</v>
      </c>
      <c r="C603" s="23">
        <f t="shared" ca="1" si="358"/>
        <v>-0.56087390077867183</v>
      </c>
      <c r="D603" s="23">
        <f t="shared" ca="1" si="358"/>
        <v>-0.47837928364539589</v>
      </c>
      <c r="E603" s="23">
        <f t="shared" ca="1" si="358"/>
        <v>0.22978229481500601</v>
      </c>
      <c r="F603" s="23">
        <f t="shared" ca="1" si="358"/>
        <v>0.59877023857381184</v>
      </c>
      <c r="G603" s="23">
        <f t="shared" ca="1" si="358"/>
        <v>-1.3934477047320466</v>
      </c>
      <c r="H603" s="23">
        <f t="shared" ca="1" si="358"/>
        <v>-1.190347663648385</v>
      </c>
      <c r="I603" s="23">
        <f t="shared" ca="1" si="358"/>
        <v>0.57910554157521854</v>
      </c>
      <c r="J603" s="23">
        <f t="shared" ca="1" si="358"/>
        <v>-0.8150565159130807</v>
      </c>
      <c r="K603" s="23">
        <f t="shared" ca="1" si="358"/>
        <v>1.1435353428940538</v>
      </c>
      <c r="L603" s="23">
        <f t="shared" ca="1" si="358"/>
        <v>-0.53076098388988402</v>
      </c>
      <c r="M603" s="23">
        <f t="shared" ca="1" si="358"/>
        <v>0.72476210448314127</v>
      </c>
      <c r="N603" s="23">
        <f ca="1">SQRT(Inputs!$B$38)*C603+SQRT(1-Inputs!$B$38)*_xlfn.NORM.S.INV(RAND())</f>
        <v>0.46653907799262084</v>
      </c>
      <c r="O603" s="23">
        <f ca="1">SQRT(Inputs!$B$38)*D603+SQRT(1-Inputs!$B$38)*_xlfn.NORM.S.INV(RAND())</f>
        <v>-0.83685338551122102</v>
      </c>
      <c r="P603" s="23">
        <f ca="1">SQRT(Inputs!$B$38)*E603+SQRT(1-Inputs!$B$38)*_xlfn.NORM.S.INV(RAND())</f>
        <v>0.53945171340506159</v>
      </c>
      <c r="Q603" s="23">
        <f ca="1">SQRT(Inputs!$B$38)*F603+SQRT(1-Inputs!$B$38)*_xlfn.NORM.S.INV(RAND())</f>
        <v>0.47983885089794165</v>
      </c>
      <c r="R603" s="23">
        <f ca="1">SQRT(Inputs!$B$38)*G603+SQRT(1-Inputs!$B$38)*_xlfn.NORM.S.INV(RAND())</f>
        <v>-1.6829602168404034</v>
      </c>
      <c r="S603" s="23">
        <f ca="1">SQRT(Inputs!$B$38)*H603+SQRT(1-Inputs!$B$38)*_xlfn.NORM.S.INV(RAND())</f>
        <v>-2.3249282897285033</v>
      </c>
      <c r="T603" s="23">
        <f ca="1">SQRT(Inputs!$B$38)*I603+SQRT(1-Inputs!$B$38)*_xlfn.NORM.S.INV(RAND())</f>
        <v>0.22477824459956414</v>
      </c>
      <c r="U603" s="23">
        <f ca="1">SQRT(Inputs!$B$38)*J603+SQRT(1-Inputs!$B$38)*_xlfn.NORM.S.INV(RAND())</f>
        <v>-0.78915029492126054</v>
      </c>
      <c r="V603" s="23">
        <f ca="1">SQRT(Inputs!$B$38)*K603+SQRT(1-Inputs!$B$38)*_xlfn.NORM.S.INV(RAND())</f>
        <v>2.0356502334978552</v>
      </c>
      <c r="W603" s="23">
        <f ca="1">SQRT(Inputs!$B$38)*L603+SQRT(1-Inputs!$B$38)*_xlfn.NORM.S.INV(RAND())</f>
        <v>-0.25904599827576419</v>
      </c>
      <c r="X603" s="23">
        <f ca="1">SQRT(Inputs!$B$38)*M603+SQRT(1-Inputs!$B$38)*_xlfn.NORM.S.INV(RAND())</f>
        <v>1.0539530640358661</v>
      </c>
      <c r="Y603" s="23">
        <f ca="1">SQRT(Inputs!$B$38)*C603+SQRT(1-Inputs!$B$38)*_xlfn.NORM.S.INV(RAND())</f>
        <v>-2.2553699700869134</v>
      </c>
      <c r="Z603" s="23">
        <f ca="1">SQRT(Inputs!$B$38)*D603+SQRT(1-Inputs!$B$38)*_xlfn.NORM.S.INV(RAND())</f>
        <v>0.32304746706337728</v>
      </c>
      <c r="AA603" s="23">
        <f ca="1">SQRT(Inputs!$B$38)*E603+SQRT(1-Inputs!$B$38)*_xlfn.NORM.S.INV(RAND())</f>
        <v>0.5187857759019554</v>
      </c>
      <c r="AB603" s="23">
        <f ca="1">SQRT(Inputs!$B$38)*F603+SQRT(1-Inputs!$B$38)*_xlfn.NORM.S.INV(RAND())</f>
        <v>-0.42739051650268589</v>
      </c>
      <c r="AC603" s="23">
        <f ca="1">SQRT(Inputs!$B$38)*G603+SQRT(1-Inputs!$B$38)*_xlfn.NORM.S.INV(RAND())</f>
        <v>-0.44679041563566196</v>
      </c>
      <c r="AD603" s="23">
        <f ca="1">SQRT(Inputs!$B$38)*H603+SQRT(1-Inputs!$B$38)*_xlfn.NORM.S.INV(RAND())</f>
        <v>-0.82676011691485174</v>
      </c>
      <c r="AE603" s="23">
        <f ca="1">SQRT(Inputs!$B$38)*I603+SQRT(1-Inputs!$B$38)*_xlfn.NORM.S.INV(RAND())</f>
        <v>0.20175494622195211</v>
      </c>
      <c r="AF603" s="23">
        <f ca="1">SQRT(Inputs!$B$38)*J603+SQRT(1-Inputs!$B$38)*_xlfn.NORM.S.INV(RAND())</f>
        <v>7.8897161733376131E-3</v>
      </c>
      <c r="AG603" s="23">
        <f ca="1">SQRT(Inputs!$B$38)*K603+SQRT(1-Inputs!$B$38)*_xlfn.NORM.S.INV(RAND())</f>
        <v>1.8533168748031639</v>
      </c>
      <c r="AH603" s="23">
        <f ca="1">SQRT(Inputs!$B$38)*L603+SQRT(1-Inputs!$B$38)*_xlfn.NORM.S.INV(RAND())</f>
        <v>-0.67864867642915061</v>
      </c>
      <c r="AI603" s="23">
        <f ca="1">SQRT(Inputs!$B$38)*M603+SQRT(1-Inputs!$B$38)*_xlfn.NORM.S.INV(RAND())</f>
        <v>1.1611235653523788</v>
      </c>
      <c r="AJ603" s="23">
        <f ca="1">SQRT(Inputs!$B$38)*C603+SQRT(1-Inputs!$B$38)*_xlfn.NORM.S.INV(RAND())</f>
        <v>-0.17399659125783334</v>
      </c>
      <c r="AK603" s="23">
        <f ca="1">SQRT(Inputs!$B$38)*D603+SQRT(1-Inputs!$B$38)*_xlfn.NORM.S.INV(RAND())</f>
        <v>-9.8985248893746491E-3</v>
      </c>
      <c r="AL603" s="23">
        <f ca="1">SQRT(Inputs!$B$38)*E603+SQRT(1-Inputs!$B$38)*_xlfn.NORM.S.INV(RAND())</f>
        <v>2.0039222533912477</v>
      </c>
      <c r="AM603" s="23">
        <f ca="1">SQRT(Inputs!$B$38)*F603+SQRT(1-Inputs!$B$38)*_xlfn.NORM.S.INV(RAND())</f>
        <v>1.2567393307708608</v>
      </c>
      <c r="AN603" s="23">
        <f ca="1">SQRT(Inputs!$B$38)*G603+SQRT(1-Inputs!$B$38)*_xlfn.NORM.S.INV(RAND())</f>
        <v>0.11805148121880604</v>
      </c>
      <c r="AO603" s="23">
        <f ca="1">SQRT(Inputs!$B$38)*H603+SQRT(1-Inputs!$B$38)*_xlfn.NORM.S.INV(RAND())</f>
        <v>-1.3872083035449809</v>
      </c>
      <c r="AP603" s="23">
        <f ca="1">SQRT(Inputs!$B$38)*I603+SQRT(1-Inputs!$B$38)*_xlfn.NORM.S.INV(RAND())</f>
        <v>1.8115234469619537</v>
      </c>
      <c r="AQ603" s="23">
        <f ca="1">SQRT(Inputs!$B$38)*J603+SQRT(1-Inputs!$B$38)*_xlfn.NORM.S.INV(RAND())</f>
        <v>-0.83899406403778409</v>
      </c>
      <c r="AR603" s="23">
        <f ca="1">SQRT(Inputs!$B$38)*K603+SQRT(1-Inputs!$B$38)*_xlfn.NORM.S.INV(RAND())</f>
        <v>0.41309476739684248</v>
      </c>
      <c r="AS603" s="23">
        <f ca="1">SQRT(Inputs!$B$38)*L603+SQRT(1-Inputs!$B$38)*_xlfn.NORM.S.INV(RAND())</f>
        <v>-1.5552342890840485</v>
      </c>
      <c r="AT603" s="23">
        <f ca="1">SQRT(Inputs!$B$38)*M603+SQRT(1-Inputs!$B$38)*_xlfn.NORM.S.INV(RAND())</f>
        <v>1.1242662085510355</v>
      </c>
      <c r="AU603" s="15">
        <f ca="1">Inputs!$B$6*EXP($B$8-0.5*C$5^2+C$5*N603)</f>
        <v>5351.5019108582201</v>
      </c>
      <c r="AV603" s="15">
        <f t="shared" ca="1" si="328"/>
        <v>5759.8757515133948</v>
      </c>
      <c r="AW603" s="15">
        <f t="shared" ca="1" si="329"/>
        <v>7553.2157617638859</v>
      </c>
      <c r="AX603" s="15">
        <f t="shared" ca="1" si="330"/>
        <v>9791.4448654985063</v>
      </c>
      <c r="AY603" s="15">
        <f t="shared" ca="1" si="331"/>
        <v>9830.9143181424661</v>
      </c>
      <c r="AZ603" s="15">
        <f t="shared" ca="1" si="332"/>
        <v>9307.6917563219486</v>
      </c>
      <c r="BA603" s="15">
        <f t="shared" ca="1" si="333"/>
        <v>11661.369335785015</v>
      </c>
      <c r="BB603" s="15">
        <f t="shared" ca="1" si="334"/>
        <v>13191.728750891105</v>
      </c>
      <c r="BC603" s="15">
        <f t="shared" ca="1" si="335"/>
        <v>19664.681146276795</v>
      </c>
      <c r="BD603" s="15">
        <f t="shared" ca="1" si="336"/>
        <v>23514.389005186775</v>
      </c>
      <c r="BE603" s="15">
        <f t="shared" ca="1" si="337"/>
        <v>31716.948306810176</v>
      </c>
      <c r="BF603" s="15">
        <f ca="1">Inputs!$B$13*EXP($B$9-0.5*C$6^2+C$6*Y603)</f>
        <v>8844.4669904733382</v>
      </c>
      <c r="BG603" s="15">
        <f t="shared" ca="1" si="338"/>
        <v>11426.050695872178</v>
      </c>
      <c r="BH603" s="15">
        <f t="shared" ca="1" si="339"/>
        <v>15214.952919378869</v>
      </c>
      <c r="BI603" s="15">
        <f t="shared" ca="1" si="340"/>
        <v>17439.574739767253</v>
      </c>
      <c r="BJ603" s="15">
        <f t="shared" ca="1" si="341"/>
        <v>20046.265876037796</v>
      </c>
      <c r="BK603" s="15">
        <f t="shared" ca="1" si="342"/>
        <v>21983.89660011436</v>
      </c>
      <c r="BL603" s="15">
        <f t="shared" ca="1" si="343"/>
        <v>27719.92979870598</v>
      </c>
      <c r="BM603" s="15">
        <f t="shared" ca="1" si="344"/>
        <v>34107.189157667264</v>
      </c>
      <c r="BN603" s="15">
        <f t="shared" ca="1" si="345"/>
        <v>52379.451937396829</v>
      </c>
      <c r="BO603" s="15">
        <f t="shared" ca="1" si="346"/>
        <v>59558.84828664708</v>
      </c>
      <c r="BP603" s="15">
        <f t="shared" ca="1" si="347"/>
        <v>83612.297044476247</v>
      </c>
      <c r="BQ603" s="15">
        <f ca="1">Inputs!$B$20*EXP($B$10-0.5*C$7^2+C$7*AJ603)</f>
        <v>4032.7955807446665</v>
      </c>
      <c r="BR603" s="15">
        <f t="shared" ca="1" si="348"/>
        <v>5454.8099159562034</v>
      </c>
      <c r="BS603" s="15">
        <f t="shared" ca="1" si="349"/>
        <v>13281.835746014447</v>
      </c>
      <c r="BT603" s="15">
        <f t="shared" ca="1" si="350"/>
        <v>25464.404154491793</v>
      </c>
      <c r="BU603" s="15">
        <f t="shared" ca="1" si="351"/>
        <v>36313.217941652707</v>
      </c>
      <c r="BV603" s="15">
        <f t="shared" ca="1" si="352"/>
        <v>36961.473505304923</v>
      </c>
      <c r="BW603" s="15">
        <f t="shared" ca="1" si="353"/>
        <v>75678.645427976619</v>
      </c>
      <c r="BX603" s="15">
        <f t="shared" ca="1" si="354"/>
        <v>89462.05181941684</v>
      </c>
      <c r="BY603" s="15">
        <f t="shared" ca="1" si="355"/>
        <v>135660.74547231686</v>
      </c>
      <c r="BZ603" s="15">
        <f t="shared" ca="1" si="356"/>
        <v>143017.24288246728</v>
      </c>
      <c r="CA603" s="15">
        <f t="shared" ca="1" si="357"/>
        <v>245321.4669874791</v>
      </c>
      <c r="CB603" s="15">
        <f ca="1">(AU603*DCF!C$10-DCF!C$5*MAX(AU603*DCF!C$10,0)-MAX(AU603-Inputs!$B$6,0)/Inputs!$B$10)*DCF!C$6</f>
        <v>1040.298792649797</v>
      </c>
      <c r="CC603" s="15">
        <f ca="1">(AV603*DCF!D$10-DCF!D$5*MAX(AV603*DCF!D$10,0)-MAX(AV603-AU603,0)/Inputs!$B$10)*DCF!D$6</f>
        <v>1304.3594194129653</v>
      </c>
      <c r="CD603" s="15">
        <f ca="1">(AW603*DCF!E$10-DCF!E$5*MAX(AW603*DCF!E$10,0)-MAX(AW603-AV603,0)/Inputs!$B$10)*DCF!E$6</f>
        <v>1339.9828467895049</v>
      </c>
      <c r="CE603" s="15">
        <f ca="1">(AX603*DCF!F$10-DCF!F$5*MAX(AX603*DCF!F$10,0)-MAX(AX603-AW603,0)/Inputs!$B$10)*DCF!F$6</f>
        <v>1671.7368253972977</v>
      </c>
      <c r="CF603" s="15">
        <f ca="1">(AY603*DCF!G$10-DCF!G$5*MAX(AY603*DCF!G$10,0)-MAX(AY603-AX603,0)/Inputs!$B$10)*DCF!G$6</f>
        <v>2017.9733856711555</v>
      </c>
      <c r="CG603" s="15">
        <f ca="1">(AZ603*DCF!H$10-DCF!H$5*MAX(AZ603*DCF!H$10,0)-MAX(AZ603-AY603,0)/Inputs!$B$10)*DCF!H$6</f>
        <v>1807.0950307291114</v>
      </c>
      <c r="CH603" s="15">
        <f ca="1">(BA603*DCF!I$10-DCF!I$5*MAX(BA603*DCF!I$10,0)-MAX(BA603-AZ603,0)/Inputs!$B$10)*DCF!I$6</f>
        <v>1744.0211811578934</v>
      </c>
      <c r="CI603" s="15">
        <f ca="1">(BB603*DCF!J$10-DCF!J$5*MAX(BB603*DCF!J$10,0)-MAX(BB603-BA603,0)/Inputs!$B$10)*DCF!J$6</f>
        <v>2031.830511682002</v>
      </c>
      <c r="CJ603" s="15">
        <f ca="1">(BC603*DCF!K$10-DCF!K$5*MAX(BC603*DCF!K$10,0)-MAX(BC603-BB603,0)/Inputs!$B$10)*DCF!K$6</f>
        <v>2259.5830490395992</v>
      </c>
      <c r="CK603" s="15">
        <f ca="1">(BD603*DCF!L$10-DCF!L$5*MAX(BD603*DCF!L$10,0)-MAX(BD603-BC603,0)/Inputs!$B$10)*DCF!L$6</f>
        <v>3048.5874524740284</v>
      </c>
      <c r="CL603" s="15">
        <f ca="1">(BE603*DCF!M$10-DCF!M$5*MAX(BE603*DCF!M$10,0)-MAX(BE603-BD603,0)/Inputs!$B$10)*DCF!M$6</f>
        <v>3495.7882824131088</v>
      </c>
      <c r="CM603" s="15">
        <f ca="1">(BF603*DCF!C$28-DCF!C$5*MAX(BF603*DCF!C$28,0)-MAX(BF603-Inputs!$B$13,0)/Inputs!$B$17)*DCF!C$6</f>
        <v>2699.2733223458981</v>
      </c>
      <c r="CN603" s="15">
        <f ca="1">(BG603*DCF!D$28-DCF!D$5*MAX(BG603*DCF!D$28,0)-MAX(BG603-BF603,0)/Inputs!$B$17)*DCF!D$6</f>
        <v>2814.4652891992982</v>
      </c>
      <c r="CO603" s="15">
        <f ca="1">(BH603*DCF!E$28-DCF!E$5*MAX(BH603*DCF!E$28,0)-MAX(BH603-BG603,0)/Inputs!$B$17)*DCF!E$6</f>
        <v>3562.4051161277621</v>
      </c>
      <c r="CP603" s="15">
        <f ca="1">(BI603*DCF!F$28-DCF!F$5*MAX(BI603*DCF!F$28,0)-MAX(BI603-BH603,0)/Inputs!$B$17)*DCF!F$6</f>
        <v>4329.3576031750035</v>
      </c>
      <c r="CQ603" s="15">
        <f ca="1">(BJ603*DCF!G$28-DCF!G$5*MAX(BJ603*DCF!G$28,0)-MAX(BJ603-BI603,0)/Inputs!$B$17)*DCF!G$6</f>
        <v>4762.7360739624028</v>
      </c>
      <c r="CR603" s="15">
        <f ca="1">(BK603*DCF!H$28-DCF!H$5*MAX(BK603*DCF!H$28,0)-MAX(BK603-BJ603,0)/Inputs!$B$17)*DCF!H$6</f>
        <v>5135.8067338407573</v>
      </c>
      <c r="CS603" s="15">
        <f ca="1">(BL603*DCF!I$28-DCF!I$5*MAX(BL603*DCF!I$28,0)-MAX(BL603-BK603,0)/Inputs!$B$17)*DCF!I$6</f>
        <v>5695.1290654332688</v>
      </c>
      <c r="CT603" s="15">
        <f ca="1">(BM603*DCF!J$28-DCF!J$5*MAX(BM603*DCF!J$28,0)-MAX(BM603-BL603,0)/Inputs!$B$17)*DCF!J$6</f>
        <v>6761.836224474765</v>
      </c>
      <c r="CU603" s="15">
        <f ca="1">(BN603*DCF!K$28-DCF!K$5*MAX(BN603*DCF!K$28,0)-MAX(BN603-BM603,0)/Inputs!$B$17)*DCF!K$6</f>
        <v>8823.5531978149938</v>
      </c>
      <c r="CV603" s="15">
        <f ca="1">(BO603*DCF!L$28-DCF!L$5*MAX(BO603*DCF!L$28,0)-MAX(BO603-BN603,0)/Inputs!$B$17)*DCF!L$6</f>
        <v>11070.879697423186</v>
      </c>
      <c r="CW603" s="15">
        <f ca="1">(BP603*DCF!M$28-DCF!M$5*MAX(BP603*DCF!M$28,0)-MAX(BP603-BO603,0)/Inputs!$B$17)*DCF!M$6</f>
        <v>13217.440797640436</v>
      </c>
      <c r="CX603" s="15">
        <f ca="1">(BQ603*DCF!C$46-DCF!C$5*MAX(BQ603*DCF!C$46,0)-MAX(BQ603-Inputs!$B$20,0)/Inputs!$B$24)*DCF!C$6</f>
        <v>-1315.5627580217088</v>
      </c>
      <c r="CY603" s="15">
        <f ca="1">(BR603*DCF!D$46-DCF!D$5*MAX(BR603*DCF!D$46,0)-MAX(BR603-BQ603,0)/Inputs!$B$24)*DCF!D$6</f>
        <v>-1537.7705578861771</v>
      </c>
      <c r="CZ603" s="15">
        <f ca="1">(BS603*DCF!E$46-DCF!E$5*MAX(BS603*DCF!E$46,0)-MAX(BS603-BR603,0)/Inputs!$B$24)*DCF!E$6</f>
        <v>-4655.7983099732446</v>
      </c>
      <c r="DA603" s="15">
        <f ca="1">(BT603*DCF!F$46-DCF!F$5*MAX(BT603*DCF!F$46,0)-MAX(BT603-BS603,0)/Inputs!$B$24)*DCF!F$6</f>
        <v>-6290.5371866666392</v>
      </c>
      <c r="DB603" s="15">
        <f ca="1">(BU603*DCF!G$46-DCF!G$5*MAX(BU603*DCF!G$46,0)-MAX(BU603-BT603,0)/Inputs!$B$24)*DCF!G$6</f>
        <v>-4870.8315170117512</v>
      </c>
      <c r="DC603" s="15">
        <f ca="1">(BV603*DCF!H$46-DCF!H$5*MAX(BV603*DCF!H$46,0)-MAX(BV603-BU603,0)/Inputs!$B$24)*DCF!H$6</f>
        <v>-201.44144447718847</v>
      </c>
      <c r="DD603" s="15">
        <f ca="1">(BW603*DCF!I$46-DCF!I$5*MAX(BW603*DCF!I$46,0)-MAX(BW603-BV603,0)/Inputs!$B$24)*DCF!I$6</f>
        <v>-9366.374617038935</v>
      </c>
      <c r="DE603" s="15">
        <f ca="1">(BX603*DCF!J$46-DCF!J$5*MAX(BX603*DCF!J$46,0)-MAX(BX603-BW603,0)/Inputs!$B$24)*DCF!J$6</f>
        <v>97.551422946899137</v>
      </c>
      <c r="DF603" s="15">
        <f ca="1">(BY603*DCF!K$46-DCF!K$5*MAX(BY603*DCF!K$46,0)-MAX(BY603-BX603,0)/Inputs!$B$24)*DCF!K$6</f>
        <v>-3568.0552080654156</v>
      </c>
      <c r="DG603" s="15">
        <f ca="1">(BZ603*DCF!L$46-DCF!L$5*MAX(BZ603*DCF!L$46,0)-MAX(BZ603-BY603,0)/Inputs!$B$24)*DCF!L$6</f>
        <v>8221.3216947508936</v>
      </c>
      <c r="DH603" s="15">
        <f ca="1">(CA603*DCF!M$46-DCF!M$5*MAX(CA603*DCF!M$46,0)-MAX(CA603-BZ603,0)/Inputs!$B$24)*DCF!M$6</f>
        <v>-2155.0921957203332</v>
      </c>
      <c r="DI603" s="15">
        <f ca="1">SUM(CB603:CL603)+BE603*DCF!M$10*(1+Inputs!$B$30)*(1-Inputs!$B$33)*(1-Inputs!$B$30/Inputs!$B$31)/(Inputs!$B$29-Inputs!$B$30)*DCF!M$6</f>
        <v>110029.94332849086</v>
      </c>
      <c r="DJ603" s="15">
        <f ca="1">SUM(CM603:CW603)+BP603*DCF!M$28*(1+Inputs!$B$30)*(1-Inputs!$B$33)*(1-Inputs!$B$30/Inputs!$B$31)/(Inputs!$B$29-Inputs!$B$30)*DCF!M$6</f>
        <v>379131.72089869471</v>
      </c>
      <c r="DK603" s="15">
        <f ca="1">SUM(CX603:DH603)+CA603*DCF!M$46*(1+Inputs!$B$30)*(1-Inputs!$B$33)*(1-Inputs!$B$30/Inputs!$B$31)/(Inputs!$B$29-Inputs!$B$30)*DCF!M$6</f>
        <v>353653.4574710122</v>
      </c>
      <c r="DM603" s="15">
        <f ca="1">DI603+DJ603+DK603+Inputs!$B$34+Inputs!$B$36-Inputs!$B$35</f>
        <v>919666.12169819768</v>
      </c>
    </row>
    <row r="604" spans="1:117" x14ac:dyDescent="0.75">
      <c r="A604" s="11">
        <v>591</v>
      </c>
      <c r="C604" s="23">
        <f t="shared" ref="C604:M613" ca="1" si="359">_xlfn.NORM.S.INV(RAND())</f>
        <v>-0.6705271632137656</v>
      </c>
      <c r="D604" s="23">
        <f t="shared" ca="1" si="359"/>
        <v>1.605319054474551</v>
      </c>
      <c r="E604" s="23">
        <f t="shared" ca="1" si="359"/>
        <v>-0.59065769883107733</v>
      </c>
      <c r="F604" s="23">
        <f t="shared" ca="1" si="359"/>
        <v>-0.72613133950821385</v>
      </c>
      <c r="G604" s="23">
        <f t="shared" ca="1" si="359"/>
        <v>-1.8999091723188741</v>
      </c>
      <c r="H604" s="23">
        <f t="shared" ca="1" si="359"/>
        <v>1.1550450900075004</v>
      </c>
      <c r="I604" s="23">
        <f t="shared" ca="1" si="359"/>
        <v>0.43412796526828823</v>
      </c>
      <c r="J604" s="23">
        <f t="shared" ca="1" si="359"/>
        <v>1.5828307219865492</v>
      </c>
      <c r="K604" s="23">
        <f t="shared" ca="1" si="359"/>
        <v>1.9152544996487479</v>
      </c>
      <c r="L604" s="23">
        <f t="shared" ca="1" si="359"/>
        <v>0.61284943318951013</v>
      </c>
      <c r="M604" s="23">
        <f t="shared" ca="1" si="359"/>
        <v>-2.1147169592810523E-2</v>
      </c>
      <c r="N604" s="23">
        <f ca="1">SQRT(Inputs!$B$38)*C604+SQRT(1-Inputs!$B$38)*_xlfn.NORM.S.INV(RAND())</f>
        <v>0.2907195426014178</v>
      </c>
      <c r="O604" s="23">
        <f ca="1">SQRT(Inputs!$B$38)*D604+SQRT(1-Inputs!$B$38)*_xlfn.NORM.S.INV(RAND())</f>
        <v>0.4885832533084104</v>
      </c>
      <c r="P604" s="23">
        <f ca="1">SQRT(Inputs!$B$38)*E604+SQRT(1-Inputs!$B$38)*_xlfn.NORM.S.INV(RAND())</f>
        <v>0.43141779144243714</v>
      </c>
      <c r="Q604" s="23">
        <f ca="1">SQRT(Inputs!$B$38)*F604+SQRT(1-Inputs!$B$38)*_xlfn.NORM.S.INV(RAND())</f>
        <v>0.50718516187502405</v>
      </c>
      <c r="R604" s="23">
        <f ca="1">SQRT(Inputs!$B$38)*G604+SQRT(1-Inputs!$B$38)*_xlfn.NORM.S.INV(RAND())</f>
        <v>-1.1495042354662646</v>
      </c>
      <c r="S604" s="23">
        <f ca="1">SQRT(Inputs!$B$38)*H604+SQRT(1-Inputs!$B$38)*_xlfn.NORM.S.INV(RAND())</f>
        <v>2.0386888167041652</v>
      </c>
      <c r="T604" s="23">
        <f ca="1">SQRT(Inputs!$B$38)*I604+SQRT(1-Inputs!$B$38)*_xlfn.NORM.S.INV(RAND())</f>
        <v>8.7954652092779195E-2</v>
      </c>
      <c r="U604" s="23">
        <f ca="1">SQRT(Inputs!$B$38)*J604+SQRT(1-Inputs!$B$38)*_xlfn.NORM.S.INV(RAND())</f>
        <v>0.62538588719311849</v>
      </c>
      <c r="V604" s="23">
        <f ca="1">SQRT(Inputs!$B$38)*K604+SQRT(1-Inputs!$B$38)*_xlfn.NORM.S.INV(RAND())</f>
        <v>0.90613409706318127</v>
      </c>
      <c r="W604" s="23">
        <f ca="1">SQRT(Inputs!$B$38)*L604+SQRT(1-Inputs!$B$38)*_xlfn.NORM.S.INV(RAND())</f>
        <v>0.83288567380892964</v>
      </c>
      <c r="X604" s="23">
        <f ca="1">SQRT(Inputs!$B$38)*M604+SQRT(1-Inputs!$B$38)*_xlfn.NORM.S.INV(RAND())</f>
        <v>-0.13945148831227192</v>
      </c>
      <c r="Y604" s="23">
        <f ca="1">SQRT(Inputs!$B$38)*C604+SQRT(1-Inputs!$B$38)*_xlfn.NORM.S.INV(RAND())</f>
        <v>-0.24208426556570448</v>
      </c>
      <c r="Z604" s="23">
        <f ca="1">SQRT(Inputs!$B$38)*D604+SQRT(1-Inputs!$B$38)*_xlfn.NORM.S.INV(RAND())</f>
        <v>1.143108829774816</v>
      </c>
      <c r="AA604" s="23">
        <f ca="1">SQRT(Inputs!$B$38)*E604+SQRT(1-Inputs!$B$38)*_xlfn.NORM.S.INV(RAND())</f>
        <v>-0.43049694289728713</v>
      </c>
      <c r="AB604" s="23">
        <f ca="1">SQRT(Inputs!$B$38)*F604+SQRT(1-Inputs!$B$38)*_xlfn.NORM.S.INV(RAND())</f>
        <v>-0.41575050538050784</v>
      </c>
      <c r="AC604" s="23">
        <f ca="1">SQRT(Inputs!$B$38)*G604+SQRT(1-Inputs!$B$38)*_xlfn.NORM.S.INV(RAND())</f>
        <v>-2.4245205721594001</v>
      </c>
      <c r="AD604" s="23">
        <f ca="1">SQRT(Inputs!$B$38)*H604+SQRT(1-Inputs!$B$38)*_xlfn.NORM.S.INV(RAND())</f>
        <v>-0.3821443356488422</v>
      </c>
      <c r="AE604" s="23">
        <f ca="1">SQRT(Inputs!$B$38)*I604+SQRT(1-Inputs!$B$38)*_xlfn.NORM.S.INV(RAND())</f>
        <v>0.38092076326795032</v>
      </c>
      <c r="AF604" s="23">
        <f ca="1">SQRT(Inputs!$B$38)*J604+SQRT(1-Inputs!$B$38)*_xlfn.NORM.S.INV(RAND())</f>
        <v>0.80476894371565422</v>
      </c>
      <c r="AG604" s="23">
        <f ca="1">SQRT(Inputs!$B$38)*K604+SQRT(1-Inputs!$B$38)*_xlfn.NORM.S.INV(RAND())</f>
        <v>1.1066710157522606</v>
      </c>
      <c r="AH604" s="23">
        <f ca="1">SQRT(Inputs!$B$38)*L604+SQRT(1-Inputs!$B$38)*_xlfn.NORM.S.INV(RAND())</f>
        <v>-0.11451089302619266</v>
      </c>
      <c r="AI604" s="23">
        <f ca="1">SQRT(Inputs!$B$38)*M604+SQRT(1-Inputs!$B$38)*_xlfn.NORM.S.INV(RAND())</f>
        <v>0.26596435532219731</v>
      </c>
      <c r="AJ604" s="23">
        <f ca="1">SQRT(Inputs!$B$38)*C604+SQRT(1-Inputs!$B$38)*_xlfn.NORM.S.INV(RAND())</f>
        <v>-1.2972490471058686</v>
      </c>
      <c r="AK604" s="23">
        <f ca="1">SQRT(Inputs!$B$38)*D604+SQRT(1-Inputs!$B$38)*_xlfn.NORM.S.INV(RAND())</f>
        <v>1.1719830994539606</v>
      </c>
      <c r="AL604" s="23">
        <f ca="1">SQRT(Inputs!$B$38)*E604+SQRT(1-Inputs!$B$38)*_xlfn.NORM.S.INV(RAND())</f>
        <v>-0.19807040738019607</v>
      </c>
      <c r="AM604" s="23">
        <f ca="1">SQRT(Inputs!$B$38)*F604+SQRT(1-Inputs!$B$38)*_xlfn.NORM.S.INV(RAND())</f>
        <v>0.99568502916140189</v>
      </c>
      <c r="AN604" s="23">
        <f ca="1">SQRT(Inputs!$B$38)*G604+SQRT(1-Inputs!$B$38)*_xlfn.NORM.S.INV(RAND())</f>
        <v>-2.8354427654553027</v>
      </c>
      <c r="AO604" s="23">
        <f ca="1">SQRT(Inputs!$B$38)*H604+SQRT(1-Inputs!$B$38)*_xlfn.NORM.S.INV(RAND())</f>
        <v>9.2902816741333161E-2</v>
      </c>
      <c r="AP604" s="23">
        <f ca="1">SQRT(Inputs!$B$38)*I604+SQRT(1-Inputs!$B$38)*_xlfn.NORM.S.INV(RAND())</f>
        <v>1.2444006781296411</v>
      </c>
      <c r="AQ604" s="23">
        <f ca="1">SQRT(Inputs!$B$38)*J604+SQRT(1-Inputs!$B$38)*_xlfn.NORM.S.INV(RAND())</f>
        <v>0.85087479511262831</v>
      </c>
      <c r="AR604" s="23">
        <f ca="1">SQRT(Inputs!$B$38)*K604+SQRT(1-Inputs!$B$38)*_xlfn.NORM.S.INV(RAND())</f>
        <v>0.48235828919544876</v>
      </c>
      <c r="AS604" s="23">
        <f ca="1">SQRT(Inputs!$B$38)*L604+SQRT(1-Inputs!$B$38)*_xlfn.NORM.S.INV(RAND())</f>
        <v>0.71241444840016444</v>
      </c>
      <c r="AT604" s="23">
        <f ca="1">SQRT(Inputs!$B$38)*M604+SQRT(1-Inputs!$B$38)*_xlfn.NORM.S.INV(RAND())</f>
        <v>1.152393294836126</v>
      </c>
      <c r="AU604" s="15">
        <f ca="1">Inputs!$B$6*EXP($B$8-0.5*C$5^2+C$5*N604)</f>
        <v>5201.3426990842172</v>
      </c>
      <c r="AV604" s="15">
        <f t="shared" ca="1" si="328"/>
        <v>6802.8188336384655</v>
      </c>
      <c r="AW604" s="15">
        <f t="shared" ca="1" si="329"/>
        <v>8791.8294383690209</v>
      </c>
      <c r="AX604" s="15">
        <f t="shared" ca="1" si="330"/>
        <v>11436.09865726542</v>
      </c>
      <c r="AY604" s="15">
        <f t="shared" ca="1" si="331"/>
        <v>12220.306558288838</v>
      </c>
      <c r="AZ604" s="15">
        <f t="shared" ca="1" si="332"/>
        <v>18707.550569199717</v>
      </c>
      <c r="BA604" s="15">
        <f t="shared" ca="1" si="333"/>
        <v>23104.970888244319</v>
      </c>
      <c r="BB604" s="15">
        <f t="shared" ca="1" si="334"/>
        <v>30116.647215959747</v>
      </c>
      <c r="BC604" s="15">
        <f t="shared" ca="1" si="335"/>
        <v>40256.850313983436</v>
      </c>
      <c r="BD604" s="15">
        <f t="shared" ca="1" si="336"/>
        <v>53314.095167669089</v>
      </c>
      <c r="BE604" s="15">
        <f t="shared" ca="1" si="337"/>
        <v>64505.064195954903</v>
      </c>
      <c r="BF604" s="15">
        <f ca="1">Inputs!$B$13*EXP($B$9-0.5*C$6^2+C$6*Y604)</f>
        <v>13182.910156633661</v>
      </c>
      <c r="BG604" s="15">
        <f t="shared" ca="1" si="338"/>
        <v>19746.883923507259</v>
      </c>
      <c r="BH604" s="15">
        <f t="shared" ca="1" si="339"/>
        <v>22464.424724516313</v>
      </c>
      <c r="BI604" s="15">
        <f t="shared" ca="1" si="340"/>
        <v>25795.186479967935</v>
      </c>
      <c r="BJ604" s="15">
        <f t="shared" ca="1" si="341"/>
        <v>22296.011330562284</v>
      </c>
      <c r="BK604" s="15">
        <f t="shared" ca="1" si="342"/>
        <v>25976.87131399896</v>
      </c>
      <c r="BL604" s="15">
        <f t="shared" ca="1" si="343"/>
        <v>33524.160832431829</v>
      </c>
      <c r="BM604" s="15">
        <f t="shared" ca="1" si="344"/>
        <v>45541.196025158715</v>
      </c>
      <c r="BN604" s="15">
        <f t="shared" ca="1" si="345"/>
        <v>63953.007633231282</v>
      </c>
      <c r="BO604" s="15">
        <f t="shared" ca="1" si="346"/>
        <v>77647.127862011796</v>
      </c>
      <c r="BP604" s="15">
        <f t="shared" ca="1" si="347"/>
        <v>98492.656887456542</v>
      </c>
      <c r="BQ604" s="15">
        <f ca="1">Inputs!$B$20*EXP($B$10-0.5*C$7^2+C$7*AJ604)</f>
        <v>2707.5972752347288</v>
      </c>
      <c r="BR604" s="15">
        <f t="shared" ca="1" si="348"/>
        <v>5330.4813947089997</v>
      </c>
      <c r="BS604" s="15">
        <f t="shared" ca="1" si="349"/>
        <v>6895.8684008450118</v>
      </c>
      <c r="BT604" s="15">
        <f t="shared" ca="1" si="350"/>
        <v>12345.895786705312</v>
      </c>
      <c r="BU604" s="15">
        <f t="shared" ca="1" si="351"/>
        <v>8615.5381684121039</v>
      </c>
      <c r="BV604" s="15">
        <f t="shared" ca="1" si="352"/>
        <v>12240.235760438389</v>
      </c>
      <c r="BW604" s="15">
        <f t="shared" ca="1" si="353"/>
        <v>22227.212959213994</v>
      </c>
      <c r="BX604" s="15">
        <f t="shared" ca="1" si="354"/>
        <v>36870.465702926798</v>
      </c>
      <c r="BY604" s="15">
        <f t="shared" ca="1" si="355"/>
        <v>56656.424304263732</v>
      </c>
      <c r="BZ604" s="15">
        <f t="shared" ca="1" si="356"/>
        <v>90620.809134453622</v>
      </c>
      <c r="CA604" s="15">
        <f t="shared" ca="1" si="357"/>
        <v>156223.29024288658</v>
      </c>
      <c r="CB604" s="15">
        <f ca="1">(AU604*DCF!C$10-DCF!C$5*MAX(AU604*DCF!C$10,0)-MAX(AU604-Inputs!$B$6,0)/Inputs!$B$10)*DCF!C$6</f>
        <v>1041.3694545942469</v>
      </c>
      <c r="CC604" s="15">
        <f ca="1">(AV604*DCF!D$10-DCF!D$5*MAX(AV604*DCF!D$10,0)-MAX(AV604-AU604,0)/Inputs!$B$10)*DCF!D$6</f>
        <v>1267.662961311489</v>
      </c>
      <c r="CD604" s="15">
        <f ca="1">(AW604*DCF!E$10-DCF!E$5*MAX(AW604*DCF!E$10,0)-MAX(AW604-AV604,0)/Inputs!$B$10)*DCF!E$6</f>
        <v>1581.8859067229034</v>
      </c>
      <c r="CE604" s="15">
        <f ca="1">(AX604*DCF!F$10-DCF!F$5*MAX(AX604*DCF!F$10,0)-MAX(AX604-AW604,0)/Inputs!$B$10)*DCF!F$6</f>
        <v>1946.2752460327883</v>
      </c>
      <c r="CF604" s="15">
        <f ca="1">(AY604*DCF!G$10-DCF!G$5*MAX(AY604*DCF!G$10,0)-MAX(AY604-AX604,0)/Inputs!$B$10)*DCF!G$6</f>
        <v>2367.13180091093</v>
      </c>
      <c r="CG604" s="15">
        <f ca="1">(AZ604*DCF!H$10-DCF!H$5*MAX(AZ604*DCF!H$10,0)-MAX(AZ604-AY604,0)/Inputs!$B$10)*DCF!H$6</f>
        <v>2480.1578882342819</v>
      </c>
      <c r="CH604" s="15">
        <f ca="1">(BA604*DCF!I$10-DCF!I$5*MAX(BA604*DCF!I$10,0)-MAX(BA604-AZ604,0)/Inputs!$B$10)*DCF!I$6</f>
        <v>3499.1043053706171</v>
      </c>
      <c r="CI604" s="15">
        <f ca="1">(BB604*DCF!J$10-DCF!J$5*MAX(BB604*DCF!J$10,0)-MAX(BB604-BA604,0)/Inputs!$B$10)*DCF!J$6</f>
        <v>4105.5825383347801</v>
      </c>
      <c r="CJ604" s="15">
        <f ca="1">(BC604*DCF!K$10-DCF!K$5*MAX(BC604*DCF!K$10,0)-MAX(BC604-BB604,0)/Inputs!$B$10)*DCF!K$6</f>
        <v>5061.23230034478</v>
      </c>
      <c r="CK604" s="15">
        <f ca="1">(BD604*DCF!L$10-DCF!L$5*MAX(BD604*DCF!L$10,0)-MAX(BD604-BC604,0)/Inputs!$B$10)*DCF!L$6</f>
        <v>6352.2661955682197</v>
      </c>
      <c r="CL604" s="15">
        <f ca="1">(BE604*DCF!M$10-DCF!M$5*MAX(BE604*DCF!M$10,0)-MAX(BE604-BD604,0)/Inputs!$B$10)*DCF!M$6</f>
        <v>7765.6180446579929</v>
      </c>
      <c r="CM604" s="15">
        <f ca="1">(BF604*DCF!C$28-DCF!C$5*MAX(BF604*DCF!C$28,0)-MAX(BF604-Inputs!$B$13,0)/Inputs!$B$17)*DCF!C$6</f>
        <v>3608.5778731758996</v>
      </c>
      <c r="CN604" s="15">
        <f ca="1">(BG604*DCF!D$28-DCF!D$5*MAX(BG604*DCF!D$28,0)-MAX(BG604-BF604,0)/Inputs!$B$17)*DCF!D$6</f>
        <v>4415.5161936613404</v>
      </c>
      <c r="CO604" s="15">
        <f ca="1">(BH604*DCF!E$28-DCF!E$5*MAX(BH604*DCF!E$28,0)-MAX(BH604-BG604,0)/Inputs!$B$17)*DCF!E$6</f>
        <v>5826.7352079699267</v>
      </c>
      <c r="CP604" s="15">
        <f ca="1">(BI604*DCF!F$28-DCF!F$5*MAX(BI604*DCF!F$28,0)-MAX(BI604-BH604,0)/Inputs!$B$17)*DCF!F$6</f>
        <v>6396.2958375660592</v>
      </c>
      <c r="CQ604" s="15">
        <f ca="1">(BJ604*DCF!G$28-DCF!G$5*MAX(BJ604*DCF!G$28,0)-MAX(BJ604-BI604,0)/Inputs!$B$17)*DCF!G$6</f>
        <v>5784.8692990649042</v>
      </c>
      <c r="CR604" s="15">
        <f ca="1">(BK604*DCF!H$28-DCF!H$5*MAX(BK604*DCF!H$28,0)-MAX(BK604-BJ604,0)/Inputs!$B$17)*DCF!H$6</f>
        <v>5852.4645282874544</v>
      </c>
      <c r="CS604" s="15">
        <f ca="1">(BL604*DCF!I$28-DCF!I$5*MAX(BL604*DCF!I$28,0)-MAX(BL604-BK604,0)/Inputs!$B$17)*DCF!I$6</f>
        <v>6800.0408110371955</v>
      </c>
      <c r="CT604" s="15">
        <f ca="1">(BM604*DCF!J$28-DCF!J$5*MAX(BM604*DCF!J$28,0)-MAX(BM604-BL604,0)/Inputs!$B$17)*DCF!J$6</f>
        <v>8566.1066794561575</v>
      </c>
      <c r="CU604" s="15">
        <f ca="1">(BN604*DCF!K$28-DCF!K$5*MAX(BN604*DCF!K$28,0)-MAX(BN604-BM604,0)/Inputs!$B$17)*DCF!K$6</f>
        <v>11250.601234245318</v>
      </c>
      <c r="CV604" s="15">
        <f ca="1">(BO604*DCF!L$28-DCF!L$5*MAX(BO604*DCF!L$28,0)-MAX(BO604-BN604,0)/Inputs!$B$17)*DCF!L$6</f>
        <v>13942.719273233099</v>
      </c>
      <c r="CW604" s="15">
        <f ca="1">(BP604*DCF!M$28-DCF!M$5*MAX(BP604*DCF!M$28,0)-MAX(BP604-BO604,0)/Inputs!$B$17)*DCF!M$6</f>
        <v>16352.506866101714</v>
      </c>
      <c r="CX604" s="15">
        <f ca="1">(BQ604*DCF!C$46-DCF!C$5*MAX(BQ604*DCF!C$46,0)-MAX(BQ604-Inputs!$B$20,0)/Inputs!$B$24)*DCF!C$6</f>
        <v>-625.31114901494891</v>
      </c>
      <c r="CY604" s="15">
        <f ca="1">(BR604*DCF!D$46-DCF!D$5*MAX(BR604*DCF!D$46,0)-MAX(BR604-BQ604,0)/Inputs!$B$24)*DCF!D$6</f>
        <v>-2028.9517475085454</v>
      </c>
      <c r="CZ604" s="15">
        <f ca="1">(BS604*DCF!E$46-DCF!E$5*MAX(BS604*DCF!E$46,0)-MAX(BS604-BR604,0)/Inputs!$B$24)*DCF!E$6</f>
        <v>-1432.4809084037718</v>
      </c>
      <c r="DA604" s="15">
        <f ca="1">(BT604*DCF!F$46-DCF!F$5*MAX(BT604*DCF!F$46,0)-MAX(BT604-BS604,0)/Inputs!$B$24)*DCF!F$6</f>
        <v>-2883.6334475954955</v>
      </c>
      <c r="DB604" s="15">
        <f ca="1">(BU604*DCF!G$46-DCF!G$5*MAX(BU604*DCF!G$46,0)-MAX(BU604-BT604,0)/Inputs!$B$24)*DCF!G$6</f>
        <v>-289.80968176042421</v>
      </c>
      <c r="DC604" s="15">
        <f ca="1">(BV604*DCF!H$46-DCF!H$5*MAX(BV604*DCF!H$46,0)-MAX(BV604-BU604,0)/Inputs!$B$24)*DCF!H$6</f>
        <v>-1126.3525678315495</v>
      </c>
      <c r="DD604" s="15">
        <f ca="1">(BW604*DCF!I$46-DCF!I$5*MAX(BW604*DCF!I$46,0)-MAX(BW604-BV604,0)/Inputs!$B$24)*DCF!I$6</f>
        <v>-2353.5287041789552</v>
      </c>
      <c r="DE604" s="15">
        <f ca="1">(BX604*DCF!J$46-DCF!J$5*MAX(BX604*DCF!J$46,0)-MAX(BX604-BW604,0)/Inputs!$B$24)*DCF!J$6</f>
        <v>-2336.5373435191045</v>
      </c>
      <c r="DF604" s="15">
        <f ca="1">(BY604*DCF!K$46-DCF!K$5*MAX(BY604*DCF!K$46,0)-MAX(BY604-BX604,0)/Inputs!$B$24)*DCF!K$6</f>
        <v>-1610.6289401526126</v>
      </c>
      <c r="DG604" s="15">
        <f ca="1">(BZ604*DCF!L$46-DCF!L$5*MAX(BZ604*DCF!L$46,0)-MAX(BZ604-BY604,0)/Inputs!$B$24)*DCF!L$6</f>
        <v>-1422.0554798867765</v>
      </c>
      <c r="DH604" s="15">
        <f ca="1">(CA604*DCF!M$46-DCF!M$5*MAX(CA604*DCF!M$46,0)-MAX(CA604-BZ604,0)/Inputs!$B$24)*DCF!M$6</f>
        <v>-1467.312622558426</v>
      </c>
      <c r="DI604" s="15">
        <f ca="1">SUM(CB604:CL604)+BE604*DCF!M$10*(1+Inputs!$B$30)*(1-Inputs!$B$33)*(1-Inputs!$B$30/Inputs!$B$31)/(Inputs!$B$29-Inputs!$B$30)*DCF!M$6</f>
        <v>216986.73329059369</v>
      </c>
      <c r="DJ604" s="15">
        <f ca="1">SUM(CM604:CW604)+BP604*DCF!M$28*(1+Inputs!$B$30)*(1-Inputs!$B$33)*(1-Inputs!$B$30/Inputs!$B$31)/(Inputs!$B$29-Inputs!$B$30)*DCF!M$6</f>
        <v>454271.58920159226</v>
      </c>
      <c r="DK604" s="15">
        <f ca="1">SUM(CX604:DH604)+CA604*DCF!M$46*(1+Inputs!$B$30)*(1-Inputs!$B$33)*(1-Inputs!$B$30/Inputs!$B$31)/(Inputs!$B$29-Inputs!$B$30)*DCF!M$6</f>
        <v>223963.10995486786</v>
      </c>
      <c r="DM604" s="15">
        <f ca="1">DI604+DJ604+DK604+Inputs!$B$34+Inputs!$B$36-Inputs!$B$35</f>
        <v>972072.43244705384</v>
      </c>
    </row>
    <row r="605" spans="1:117" x14ac:dyDescent="0.75">
      <c r="A605" s="11">
        <v>592</v>
      </c>
      <c r="C605" s="23">
        <f t="shared" ca="1" si="359"/>
        <v>1.2060745878490717</v>
      </c>
      <c r="D605" s="23">
        <f t="shared" ca="1" si="359"/>
        <v>1.3272735953702861</v>
      </c>
      <c r="E605" s="23">
        <f t="shared" ca="1" si="359"/>
        <v>-1.9884084598343483</v>
      </c>
      <c r="F605" s="23">
        <f t="shared" ca="1" si="359"/>
        <v>0.35628492525182875</v>
      </c>
      <c r="G605" s="23">
        <f t="shared" ca="1" si="359"/>
        <v>-1.5848677829827584</v>
      </c>
      <c r="H605" s="23">
        <f t="shared" ca="1" si="359"/>
        <v>1.0447703013325411</v>
      </c>
      <c r="I605" s="23">
        <f t="shared" ca="1" si="359"/>
        <v>1.3194606582815602</v>
      </c>
      <c r="J605" s="23">
        <f t="shared" ca="1" si="359"/>
        <v>1.3981943846281191</v>
      </c>
      <c r="K605" s="23">
        <f t="shared" ca="1" si="359"/>
        <v>1.0238226668881201</v>
      </c>
      <c r="L605" s="23">
        <f t="shared" ca="1" si="359"/>
        <v>0.68781303250360759</v>
      </c>
      <c r="M605" s="23">
        <f t="shared" ca="1" si="359"/>
        <v>0.77519276544514792</v>
      </c>
      <c r="N605" s="23">
        <f ca="1">SQRT(Inputs!$B$38)*C605+SQRT(1-Inputs!$B$38)*_xlfn.NORM.S.INV(RAND())</f>
        <v>1.1136507855382036</v>
      </c>
      <c r="O605" s="23">
        <f ca="1">SQRT(Inputs!$B$38)*D605+SQRT(1-Inputs!$B$38)*_xlfn.NORM.S.INV(RAND())</f>
        <v>1.5949686453277472</v>
      </c>
      <c r="P605" s="23">
        <f ca="1">SQRT(Inputs!$B$38)*E605+SQRT(1-Inputs!$B$38)*_xlfn.NORM.S.INV(RAND())</f>
        <v>-7.9024953991996494E-2</v>
      </c>
      <c r="Q605" s="23">
        <f ca="1">SQRT(Inputs!$B$38)*F605+SQRT(1-Inputs!$B$38)*_xlfn.NORM.S.INV(RAND())</f>
        <v>-0.54111544057124517</v>
      </c>
      <c r="R605" s="23">
        <f ca="1">SQRT(Inputs!$B$38)*G605+SQRT(1-Inputs!$B$38)*_xlfn.NORM.S.INV(RAND())</f>
        <v>-1.7824368914393294</v>
      </c>
      <c r="S605" s="23">
        <f ca="1">SQRT(Inputs!$B$38)*H605+SQRT(1-Inputs!$B$38)*_xlfn.NORM.S.INV(RAND())</f>
        <v>-7.6684884791641705E-2</v>
      </c>
      <c r="T605" s="23">
        <f ca="1">SQRT(Inputs!$B$38)*I605+SQRT(1-Inputs!$B$38)*_xlfn.NORM.S.INV(RAND())</f>
        <v>1.5269506437680949</v>
      </c>
      <c r="U605" s="23">
        <f ca="1">SQRT(Inputs!$B$38)*J605+SQRT(1-Inputs!$B$38)*_xlfn.NORM.S.INV(RAND())</f>
        <v>2.9591608506958686</v>
      </c>
      <c r="V605" s="23">
        <f ca="1">SQRT(Inputs!$B$38)*K605+SQRT(1-Inputs!$B$38)*_xlfn.NORM.S.INV(RAND())</f>
        <v>0.90591676375123797</v>
      </c>
      <c r="W605" s="23">
        <f ca="1">SQRT(Inputs!$B$38)*L605+SQRT(1-Inputs!$B$38)*_xlfn.NORM.S.INV(RAND())</f>
        <v>-0.36181733898019636</v>
      </c>
      <c r="X605" s="23">
        <f ca="1">SQRT(Inputs!$B$38)*M605+SQRT(1-Inputs!$B$38)*_xlfn.NORM.S.INV(RAND())</f>
        <v>0.56734007874939685</v>
      </c>
      <c r="Y605" s="23">
        <f ca="1">SQRT(Inputs!$B$38)*C605+SQRT(1-Inputs!$B$38)*_xlfn.NORM.S.INV(RAND())</f>
        <v>-3.7280192812317425E-2</v>
      </c>
      <c r="Z605" s="23">
        <f ca="1">SQRT(Inputs!$B$38)*D605+SQRT(1-Inputs!$B$38)*_xlfn.NORM.S.INV(RAND())</f>
        <v>0.61987621984737795</v>
      </c>
      <c r="AA605" s="23">
        <f ca="1">SQRT(Inputs!$B$38)*E605+SQRT(1-Inputs!$B$38)*_xlfn.NORM.S.INV(RAND())</f>
        <v>-1.797065055456543</v>
      </c>
      <c r="AB605" s="23">
        <f ca="1">SQRT(Inputs!$B$38)*F605+SQRT(1-Inputs!$B$38)*_xlfn.NORM.S.INV(RAND())</f>
        <v>-0.33487855447845261</v>
      </c>
      <c r="AC605" s="23">
        <f ca="1">SQRT(Inputs!$B$38)*G605+SQRT(1-Inputs!$B$38)*_xlfn.NORM.S.INV(RAND())</f>
        <v>-1.3190022528769658</v>
      </c>
      <c r="AD605" s="23">
        <f ca="1">SQRT(Inputs!$B$38)*H605+SQRT(1-Inputs!$B$38)*_xlfn.NORM.S.INV(RAND())</f>
        <v>0.67255717563812079</v>
      </c>
      <c r="AE605" s="23">
        <f ca="1">SQRT(Inputs!$B$38)*I605+SQRT(1-Inputs!$B$38)*_xlfn.NORM.S.INV(RAND())</f>
        <v>0.97414868124608278</v>
      </c>
      <c r="AF605" s="23">
        <f ca="1">SQRT(Inputs!$B$38)*J605+SQRT(1-Inputs!$B$38)*_xlfn.NORM.S.INV(RAND())</f>
        <v>0.87816377059424477</v>
      </c>
      <c r="AG605" s="23">
        <f ca="1">SQRT(Inputs!$B$38)*K605+SQRT(1-Inputs!$B$38)*_xlfn.NORM.S.INV(RAND())</f>
        <v>0.70786972887699773</v>
      </c>
      <c r="AH605" s="23">
        <f ca="1">SQRT(Inputs!$B$38)*L605+SQRT(1-Inputs!$B$38)*_xlfn.NORM.S.INV(RAND())</f>
        <v>-8.1112960258895028E-2</v>
      </c>
      <c r="AI605" s="23">
        <f ca="1">SQRT(Inputs!$B$38)*M605+SQRT(1-Inputs!$B$38)*_xlfn.NORM.S.INV(RAND())</f>
        <v>1.1856884171159172</v>
      </c>
      <c r="AJ605" s="23">
        <f ca="1">SQRT(Inputs!$B$38)*C605+SQRT(1-Inputs!$B$38)*_xlfn.NORM.S.INV(RAND())</f>
        <v>1.5539955512020742</v>
      </c>
      <c r="AK605" s="23">
        <f ca="1">SQRT(Inputs!$B$38)*D605+SQRT(1-Inputs!$B$38)*_xlfn.NORM.S.INV(RAND())</f>
        <v>0.78345099417236386</v>
      </c>
      <c r="AL605" s="23">
        <f ca="1">SQRT(Inputs!$B$38)*E605+SQRT(1-Inputs!$B$38)*_xlfn.NORM.S.INV(RAND())</f>
        <v>-2.334301825640086</v>
      </c>
      <c r="AM605" s="23">
        <f ca="1">SQRT(Inputs!$B$38)*F605+SQRT(1-Inputs!$B$38)*_xlfn.NORM.S.INV(RAND())</f>
        <v>-0.48853049237949875</v>
      </c>
      <c r="AN605" s="23">
        <f ca="1">SQRT(Inputs!$B$38)*G605+SQRT(1-Inputs!$B$38)*_xlfn.NORM.S.INV(RAND())</f>
        <v>1.3382383176355601</v>
      </c>
      <c r="AO605" s="23">
        <f ca="1">SQRT(Inputs!$B$38)*H605+SQRT(1-Inputs!$B$38)*_xlfn.NORM.S.INV(RAND())</f>
        <v>0.95709390146609374</v>
      </c>
      <c r="AP605" s="23">
        <f ca="1">SQRT(Inputs!$B$38)*I605+SQRT(1-Inputs!$B$38)*_xlfn.NORM.S.INV(RAND())</f>
        <v>1.2947297903717772</v>
      </c>
      <c r="AQ605" s="23">
        <f ca="1">SQRT(Inputs!$B$38)*J605+SQRT(1-Inputs!$B$38)*_xlfn.NORM.S.INV(RAND())</f>
        <v>1.3218152735540307</v>
      </c>
      <c r="AR605" s="23">
        <f ca="1">SQRT(Inputs!$B$38)*K605+SQRT(1-Inputs!$B$38)*_xlfn.NORM.S.INV(RAND())</f>
        <v>-0.50387110988626493</v>
      </c>
      <c r="AS605" s="23">
        <f ca="1">SQRT(Inputs!$B$38)*L605+SQRT(1-Inputs!$B$38)*_xlfn.NORM.S.INV(RAND())</f>
        <v>-1.3405058928166329</v>
      </c>
      <c r="AT605" s="23">
        <f ca="1">SQRT(Inputs!$B$38)*M605+SQRT(1-Inputs!$B$38)*_xlfn.NORM.S.INV(RAND())</f>
        <v>0.83994281600696652</v>
      </c>
      <c r="AU605" s="15">
        <f ca="1">Inputs!$B$6*EXP($B$8-0.5*C$5^2+C$5*N605)</f>
        <v>5942.483922158649</v>
      </c>
      <c r="AV605" s="15">
        <f t="shared" ca="1" si="328"/>
        <v>9145.1303347001103</v>
      </c>
      <c r="AW605" s="15">
        <f t="shared" ca="1" si="329"/>
        <v>11032.640298608532</v>
      </c>
      <c r="AX605" s="15">
        <f t="shared" ca="1" si="330"/>
        <v>12589.24694348453</v>
      </c>
      <c r="AY605" s="15">
        <f t="shared" ca="1" si="331"/>
        <v>12493.996731376788</v>
      </c>
      <c r="AZ605" s="15">
        <f t="shared" ca="1" si="332"/>
        <v>15152.002719608361</v>
      </c>
      <c r="BA605" s="15">
        <f t="shared" ca="1" si="333"/>
        <v>21755.316572051684</v>
      </c>
      <c r="BB605" s="15">
        <f t="shared" ca="1" si="334"/>
        <v>35827.24247140887</v>
      </c>
      <c r="BC605" s="15">
        <f t="shared" ca="1" si="335"/>
        <v>47889.184650455922</v>
      </c>
      <c r="BD605" s="15">
        <f t="shared" ca="1" si="336"/>
        <v>56716.516410051488</v>
      </c>
      <c r="BE605" s="15">
        <f t="shared" ca="1" si="337"/>
        <v>73184.470855889973</v>
      </c>
      <c r="BF605" s="15">
        <f ca="1">Inputs!$B$13*EXP($B$9-0.5*C$6^2+C$6*Y605)</f>
        <v>13729.176503164299</v>
      </c>
      <c r="BG605" s="15">
        <f t="shared" ca="1" si="338"/>
        <v>18712.399508090839</v>
      </c>
      <c r="BH605" s="15">
        <f t="shared" ca="1" si="339"/>
        <v>16970.35811836737</v>
      </c>
      <c r="BI605" s="15">
        <f t="shared" ca="1" si="340"/>
        <v>19730.603741583895</v>
      </c>
      <c r="BJ605" s="15">
        <f t="shared" ca="1" si="341"/>
        <v>20000.281359837642</v>
      </c>
      <c r="BK605" s="15">
        <f t="shared" ca="1" si="342"/>
        <v>26900.252423715749</v>
      </c>
      <c r="BL605" s="15">
        <f t="shared" ca="1" si="343"/>
        <v>37489.948874675196</v>
      </c>
      <c r="BM605" s="15">
        <f t="shared" ca="1" si="344"/>
        <v>51395.028944423102</v>
      </c>
      <c r="BN605" s="15">
        <f t="shared" ca="1" si="345"/>
        <v>68805.383559805181</v>
      </c>
      <c r="BO605" s="15">
        <f t="shared" ca="1" si="346"/>
        <v>83863.474877790359</v>
      </c>
      <c r="BP605" s="15">
        <f t="shared" ca="1" si="347"/>
        <v>118060.71414549841</v>
      </c>
      <c r="BQ605" s="15">
        <f ca="1">Inputs!$B$20*EXP($B$10-0.5*C$7^2+C$7*AJ605)</f>
        <v>7443.5562583263591</v>
      </c>
      <c r="BR605" s="15">
        <f t="shared" ca="1" si="348"/>
        <v>12953.145062530519</v>
      </c>
      <c r="BS605" s="15">
        <f t="shared" ca="1" si="349"/>
        <v>9072.860916429443</v>
      </c>
      <c r="BT605" s="15">
        <f t="shared" ca="1" si="350"/>
        <v>11004.797233280709</v>
      </c>
      <c r="BU605" s="15">
        <f t="shared" ca="1" si="351"/>
        <v>21083.272896016624</v>
      </c>
      <c r="BV605" s="15">
        <f t="shared" ca="1" si="352"/>
        <v>36391.752700425241</v>
      </c>
      <c r="BW605" s="15">
        <f t="shared" ca="1" si="353"/>
        <v>66791.985914208941</v>
      </c>
      <c r="BX605" s="15">
        <f t="shared" ca="1" si="354"/>
        <v>121764.39394699497</v>
      </c>
      <c r="BY605" s="15">
        <f t="shared" ca="1" si="355"/>
        <v>154932.95208049455</v>
      </c>
      <c r="BZ605" s="15">
        <f t="shared" ca="1" si="356"/>
        <v>169910.99643509937</v>
      </c>
      <c r="CA605" s="15">
        <f t="shared" ca="1" si="357"/>
        <v>277093.36752185429</v>
      </c>
      <c r="CB605" s="15">
        <f ca="1">(AU605*DCF!C$10-DCF!C$5*MAX(AU605*DCF!C$10,0)-MAX(AU605-Inputs!$B$6,0)/Inputs!$B$10)*DCF!C$6</f>
        <v>1036.0849855721049</v>
      </c>
      <c r="CC605" s="15">
        <f ca="1">(AV605*DCF!D$10-DCF!D$5*MAX(AV605*DCF!D$10,0)-MAX(AV605-AU605,0)/Inputs!$B$10)*DCF!D$6</f>
        <v>1448.1820543716603</v>
      </c>
      <c r="CD605" s="15">
        <f ca="1">(AW605*DCF!E$10-DCF!E$5*MAX(AW605*DCF!E$10,0)-MAX(AW605-AV605,0)/Inputs!$B$10)*DCF!E$6</f>
        <v>2122.115611270403</v>
      </c>
      <c r="CE605" s="15">
        <f ca="1">(AX605*DCF!F$10-DCF!F$5*MAX(AX605*DCF!F$10,0)-MAX(AX605-AW605,0)/Inputs!$B$10)*DCF!F$6</f>
        <v>2424.3212944971488</v>
      </c>
      <c r="CF605" s="15">
        <f ca="1">(AY605*DCF!G$10-DCF!G$5*MAX(AY605*DCF!G$10,0)-MAX(AY605-AX605,0)/Inputs!$B$10)*DCF!G$6</f>
        <v>2574.2611934754564</v>
      </c>
      <c r="CG605" s="15">
        <f ca="1">(AZ605*DCF!H$10-DCF!H$5*MAX(AZ605*DCF!H$10,0)-MAX(AZ605-AY605,0)/Inputs!$B$10)*DCF!H$6</f>
        <v>2469.7955820012671</v>
      </c>
      <c r="CH605" s="15">
        <f ca="1">(BA605*DCF!I$10-DCF!I$5*MAX(BA605*DCF!I$10,0)-MAX(BA605-AZ605,0)/Inputs!$B$10)*DCF!I$6</f>
        <v>2890.7278703438255</v>
      </c>
      <c r="CI605" s="15">
        <f ca="1">(BB605*DCF!J$10-DCF!J$5*MAX(BB605*DCF!J$10,0)-MAX(BB605-BA605,0)/Inputs!$B$10)*DCF!J$6</f>
        <v>4015.669455594938</v>
      </c>
      <c r="CJ605" s="15">
        <f ca="1">(BC605*DCF!K$10-DCF!K$5*MAX(BC605*DCF!K$10,0)-MAX(BC605-BB605,0)/Inputs!$B$10)*DCF!K$6</f>
        <v>6020.9013354226809</v>
      </c>
      <c r="CK605" s="15">
        <f ca="1">(BD605*DCF!L$10-DCF!L$5*MAX(BD605*DCF!L$10,0)-MAX(BD605-BC605,0)/Inputs!$B$10)*DCF!L$6</f>
        <v>7412.4122705822192</v>
      </c>
      <c r="CL605" s="15">
        <f ca="1">(BE605*DCF!M$10-DCF!M$5*MAX(BE605*DCF!M$10,0)-MAX(BE605-BD605,0)/Inputs!$B$10)*DCF!M$6</f>
        <v>8360.0022919987496</v>
      </c>
      <c r="CM605" s="15">
        <f ca="1">(BF605*DCF!C$28-DCF!C$5*MAX(BF605*DCF!C$28,0)-MAX(BF605-Inputs!$B$13,0)/Inputs!$B$17)*DCF!C$6</f>
        <v>3649.1362700610598</v>
      </c>
      <c r="CN605" s="15">
        <f ca="1">(BG605*DCF!D$28-DCF!D$5*MAX(BG605*DCF!D$28,0)-MAX(BG605-BF605,0)/Inputs!$B$17)*DCF!D$6</f>
        <v>4448.0832885188902</v>
      </c>
      <c r="CO605" s="15">
        <f ca="1">(BH605*DCF!E$28-DCF!E$5*MAX(BH605*DCF!E$28,0)-MAX(BH605-BG605,0)/Inputs!$B$17)*DCF!E$6</f>
        <v>4806.3076008436683</v>
      </c>
      <c r="CP605" s="15">
        <f ca="1">(BI605*DCF!F$28-DCF!F$5*MAX(BI605*DCF!F$28,0)-MAX(BI605-BH605,0)/Inputs!$B$17)*DCF!F$6</f>
        <v>4853.7928500034595</v>
      </c>
      <c r="CQ605" s="15">
        <f ca="1">(BJ605*DCF!G$28-DCF!G$5*MAX(BJ605*DCF!G$28,0)-MAX(BJ605-BI605,0)/Inputs!$B$17)*DCF!G$6</f>
        <v>5143.8676292065948</v>
      </c>
      <c r="CR605" s="15">
        <f ca="1">(BK605*DCF!H$28-DCF!H$5*MAX(BK605*DCF!H$28,0)-MAX(BK605-BJ605,0)/Inputs!$B$17)*DCF!H$6</f>
        <v>5580.6673419200406</v>
      </c>
      <c r="CS605" s="15">
        <f ca="1">(BL605*DCF!I$28-DCF!I$5*MAX(BL605*DCF!I$28,0)-MAX(BL605-BK605,0)/Inputs!$B$17)*DCF!I$6</f>
        <v>7295.9292470773316</v>
      </c>
      <c r="CT605" s="15">
        <f ca="1">(BM605*DCF!J$28-DCF!J$5*MAX(BM605*DCF!J$28,0)-MAX(BM605-BL605,0)/Inputs!$B$17)*DCF!J$6</f>
        <v>9621.6580571625345</v>
      </c>
      <c r="CU605" s="15">
        <f ca="1">(BN605*DCF!K$28-DCF!K$5*MAX(BN605*DCF!K$28,0)-MAX(BN605-BM605,0)/Inputs!$B$17)*DCF!K$6</f>
        <v>12398.006812387461</v>
      </c>
      <c r="CV605" s="15">
        <f ca="1">(BO605*DCF!L$28-DCF!L$5*MAX(BO605*DCF!L$28,0)-MAX(BO605-BN605,0)/Inputs!$B$17)*DCF!L$6</f>
        <v>15028.675380073199</v>
      </c>
      <c r="CW605" s="15">
        <f ca="1">(BP605*DCF!M$28-DCF!M$5*MAX(BP605*DCF!M$28,0)-MAX(BP605-BO605,0)/Inputs!$B$17)*DCF!M$6</f>
        <v>18638.619269854509</v>
      </c>
      <c r="CX605" s="15">
        <f ca="1">(BQ605*DCF!C$46-DCF!C$5*MAX(BQ605*DCF!C$46,0)-MAX(BQ605-Inputs!$B$20,0)/Inputs!$B$24)*DCF!C$6</f>
        <v>-3678.676391450133</v>
      </c>
      <c r="CY605" s="15">
        <f ca="1">(BR605*DCF!D$46-DCF!D$5*MAX(BR605*DCF!D$46,0)-MAX(BR605-BQ605,0)/Inputs!$B$24)*DCF!D$6</f>
        <v>-4561.6955999408465</v>
      </c>
      <c r="CZ605" s="15">
        <f ca="1">(BS605*DCF!E$46-DCF!E$5*MAX(BS605*DCF!E$46,0)-MAX(BS605-BR605,0)/Inputs!$B$24)*DCF!E$6</f>
        <v>-1072.8816004038226</v>
      </c>
      <c r="DA605" s="15">
        <f ca="1">(BT605*DCF!F$46-DCF!F$5*MAX(BT605*DCF!F$46,0)-MAX(BT605-BS605,0)/Inputs!$B$24)*DCF!F$6</f>
        <v>-1504.9179982945482</v>
      </c>
      <c r="DB605" s="15">
        <f ca="1">(BU605*DCF!G$46-DCF!G$5*MAX(BU605*DCF!G$46,0)-MAX(BU605-BT605,0)/Inputs!$B$24)*DCF!G$6</f>
        <v>-4099.399731340166</v>
      </c>
      <c r="DC605" s="15">
        <f ca="1">(BV605*DCF!H$46-DCF!H$5*MAX(BV605*DCF!H$46,0)-MAX(BV605-BU605,0)/Inputs!$B$24)*DCF!H$6</f>
        <v>-4757.0163026080181</v>
      </c>
      <c r="DD605" s="15">
        <f ca="1">(BW605*DCF!I$46-DCF!I$5*MAX(BW605*DCF!I$46,0)-MAX(BW605-BV605,0)/Inputs!$B$24)*DCF!I$6</f>
        <v>-7184.1441047096241</v>
      </c>
      <c r="DE605" s="15">
        <f ca="1">(BX605*DCF!J$46-DCF!J$5*MAX(BX605*DCF!J$46,0)-MAX(BX605-BW605,0)/Inputs!$B$24)*DCF!J$6</f>
        <v>-9470.1049800380752</v>
      </c>
      <c r="DF605" s="15">
        <f ca="1">(BY605*DCF!K$46-DCF!K$5*MAX(BY605*DCF!K$46,0)-MAX(BY605-BX605,0)/Inputs!$B$24)*DCF!K$6</f>
        <v>724.87355842014574</v>
      </c>
      <c r="DG605" s="15">
        <f ca="1">(BZ605*DCF!L$46-DCF!L$5*MAX(BZ605*DCF!L$46,0)-MAX(BZ605-BY605,0)/Inputs!$B$24)*DCF!L$6</f>
        <v>8355.5811998856971</v>
      </c>
      <c r="DH605" s="15">
        <f ca="1">(CA605*DCF!M$46-DCF!M$5*MAX(CA605*DCF!M$46,0)-MAX(CA605-BZ605,0)/Inputs!$B$24)*DCF!M$6</f>
        <v>-684.10677951866523</v>
      </c>
      <c r="DI605" s="15">
        <f ca="1">SUM(CB605:CL605)+BE605*DCF!M$10*(1+Inputs!$B$30)*(1-Inputs!$B$33)*(1-Inputs!$B$30/Inputs!$B$31)/(Inputs!$B$29-Inputs!$B$30)*DCF!M$6</f>
        <v>244447.82410151162</v>
      </c>
      <c r="DJ605" s="15">
        <f ca="1">SUM(CM605:CW605)+BP605*DCF!M$28*(1+Inputs!$B$30)*(1-Inputs!$B$33)*(1-Inputs!$B$30/Inputs!$B$31)/(Inputs!$B$29-Inputs!$B$30)*DCF!M$6</f>
        <v>529550.78195810143</v>
      </c>
      <c r="DK605" s="15">
        <f ca="1">SUM(CX605:DH605)+CA605*DCF!M$46*(1+Inputs!$B$30)*(1-Inputs!$B$33)*(1-Inputs!$B$30/Inputs!$B$31)/(Inputs!$B$29-Inputs!$B$30)*DCF!M$6</f>
        <v>400486.68126654212</v>
      </c>
      <c r="DM605" s="15">
        <f ca="1">DI605+DJ605+DK605+Inputs!$B$34+Inputs!$B$36-Inputs!$B$35</f>
        <v>1251336.2873261552</v>
      </c>
    </row>
    <row r="606" spans="1:117" x14ac:dyDescent="0.75">
      <c r="A606" s="11">
        <v>593</v>
      </c>
      <c r="C606" s="23">
        <f t="shared" ca="1" si="359"/>
        <v>-0.23491385252224703</v>
      </c>
      <c r="D606" s="23">
        <f t="shared" ca="1" si="359"/>
        <v>1.3529334599187257</v>
      </c>
      <c r="E606" s="23">
        <f t="shared" ca="1" si="359"/>
        <v>-0.82931645953539068</v>
      </c>
      <c r="F606" s="23">
        <f t="shared" ca="1" si="359"/>
        <v>-0.53547141866748527</v>
      </c>
      <c r="G606" s="23">
        <f t="shared" ca="1" si="359"/>
        <v>0.30812167699097226</v>
      </c>
      <c r="H606" s="23">
        <f t="shared" ca="1" si="359"/>
        <v>0.97155966120804904</v>
      </c>
      <c r="I606" s="23">
        <f t="shared" ca="1" si="359"/>
        <v>-1.11567263707238</v>
      </c>
      <c r="J606" s="23">
        <f t="shared" ca="1" si="359"/>
        <v>0.59289992551899107</v>
      </c>
      <c r="K606" s="23">
        <f t="shared" ca="1" si="359"/>
        <v>-1.7730975980986872</v>
      </c>
      <c r="L606" s="23">
        <f t="shared" ca="1" si="359"/>
        <v>1.3899056972750377E-2</v>
      </c>
      <c r="M606" s="23">
        <f t="shared" ca="1" si="359"/>
        <v>-0.88198406664610651</v>
      </c>
      <c r="N606" s="23">
        <f ca="1">SQRT(Inputs!$B$38)*C606+SQRT(1-Inputs!$B$38)*_xlfn.NORM.S.INV(RAND())</f>
        <v>-0.16556580883713601</v>
      </c>
      <c r="O606" s="23">
        <f ca="1">SQRT(Inputs!$B$38)*D606+SQRT(1-Inputs!$B$38)*_xlfn.NORM.S.INV(RAND())</f>
        <v>9.6637646148533207E-2</v>
      </c>
      <c r="P606" s="23">
        <f ca="1">SQRT(Inputs!$B$38)*E606+SQRT(1-Inputs!$B$38)*_xlfn.NORM.S.INV(RAND())</f>
        <v>-0.99938742754836873</v>
      </c>
      <c r="Q606" s="23">
        <f ca="1">SQRT(Inputs!$B$38)*F606+SQRT(1-Inputs!$B$38)*_xlfn.NORM.S.INV(RAND())</f>
        <v>-1.2288988621849937</v>
      </c>
      <c r="R606" s="23">
        <f ca="1">SQRT(Inputs!$B$38)*G606+SQRT(1-Inputs!$B$38)*_xlfn.NORM.S.INV(RAND())</f>
        <v>1.7274437551249193</v>
      </c>
      <c r="S606" s="23">
        <f ca="1">SQRT(Inputs!$B$38)*H606+SQRT(1-Inputs!$B$38)*_xlfn.NORM.S.INV(RAND())</f>
        <v>-0.20260811085369557</v>
      </c>
      <c r="T606" s="23">
        <f ca="1">SQRT(Inputs!$B$38)*I606+SQRT(1-Inputs!$B$38)*_xlfn.NORM.S.INV(RAND())</f>
        <v>1.9452787491420285</v>
      </c>
      <c r="U606" s="23">
        <f ca="1">SQRT(Inputs!$B$38)*J606+SQRT(1-Inputs!$B$38)*_xlfn.NORM.S.INV(RAND())</f>
        <v>0.87648795084008158</v>
      </c>
      <c r="V606" s="23">
        <f ca="1">SQRT(Inputs!$B$38)*K606+SQRT(1-Inputs!$B$38)*_xlfn.NORM.S.INV(RAND())</f>
        <v>-2.1284513765128654</v>
      </c>
      <c r="W606" s="23">
        <f ca="1">SQRT(Inputs!$B$38)*L606+SQRT(1-Inputs!$B$38)*_xlfn.NORM.S.INV(RAND())</f>
        <v>-5.4769584520601294E-2</v>
      </c>
      <c r="X606" s="23">
        <f ca="1">SQRT(Inputs!$B$38)*M606+SQRT(1-Inputs!$B$38)*_xlfn.NORM.S.INV(RAND())</f>
        <v>-0.1340120402919035</v>
      </c>
      <c r="Y606" s="23">
        <f ca="1">SQRT(Inputs!$B$38)*C606+SQRT(1-Inputs!$B$38)*_xlfn.NORM.S.INV(RAND())</f>
        <v>0.28418508767298084</v>
      </c>
      <c r="Z606" s="23">
        <f ca="1">SQRT(Inputs!$B$38)*D606+SQRT(1-Inputs!$B$38)*_xlfn.NORM.S.INV(RAND())</f>
        <v>7.1981396024509703E-3</v>
      </c>
      <c r="AA606" s="23">
        <f ca="1">SQRT(Inputs!$B$38)*E606+SQRT(1-Inputs!$B$38)*_xlfn.NORM.S.INV(RAND())</f>
        <v>-1.2171862975199501</v>
      </c>
      <c r="AB606" s="23">
        <f ca="1">SQRT(Inputs!$B$38)*F606+SQRT(1-Inputs!$B$38)*_xlfn.NORM.S.INV(RAND())</f>
        <v>-0.9805459785805648</v>
      </c>
      <c r="AC606" s="23">
        <f ca="1">SQRT(Inputs!$B$38)*G606+SQRT(1-Inputs!$B$38)*_xlfn.NORM.S.INV(RAND())</f>
        <v>0.72629005138611658</v>
      </c>
      <c r="AD606" s="23">
        <f ca="1">SQRT(Inputs!$B$38)*H606+SQRT(1-Inputs!$B$38)*_xlfn.NORM.S.INV(RAND())</f>
        <v>0.77223207282116479</v>
      </c>
      <c r="AE606" s="23">
        <f ca="1">SQRT(Inputs!$B$38)*I606+SQRT(1-Inputs!$B$38)*_xlfn.NORM.S.INV(RAND())</f>
        <v>0.13101756949540355</v>
      </c>
      <c r="AF606" s="23">
        <f ca="1">SQRT(Inputs!$B$38)*J606+SQRT(1-Inputs!$B$38)*_xlfn.NORM.S.INV(RAND())</f>
        <v>0.15051753488366704</v>
      </c>
      <c r="AG606" s="23">
        <f ca="1">SQRT(Inputs!$B$38)*K606+SQRT(1-Inputs!$B$38)*_xlfn.NORM.S.INV(RAND())</f>
        <v>-0.42978982593544024</v>
      </c>
      <c r="AH606" s="23">
        <f ca="1">SQRT(Inputs!$B$38)*L606+SQRT(1-Inputs!$B$38)*_xlfn.NORM.S.INV(RAND())</f>
        <v>-0.14066574528574222</v>
      </c>
      <c r="AI606" s="23">
        <f ca="1">SQRT(Inputs!$B$38)*M606+SQRT(1-Inputs!$B$38)*_xlfn.NORM.S.INV(RAND())</f>
        <v>-0.44252472307981267</v>
      </c>
      <c r="AJ606" s="23">
        <f ca="1">SQRT(Inputs!$B$38)*C606+SQRT(1-Inputs!$B$38)*_xlfn.NORM.S.INV(RAND())</f>
        <v>0.91788697318127999</v>
      </c>
      <c r="AK606" s="23">
        <f ca="1">SQRT(Inputs!$B$38)*D606+SQRT(1-Inputs!$B$38)*_xlfn.NORM.S.INV(RAND())</f>
        <v>0.78473827838591903</v>
      </c>
      <c r="AL606" s="23">
        <f ca="1">SQRT(Inputs!$B$38)*E606+SQRT(1-Inputs!$B$38)*_xlfn.NORM.S.INV(RAND())</f>
        <v>-0.27925052419593926</v>
      </c>
      <c r="AM606" s="23">
        <f ca="1">SQRT(Inputs!$B$38)*F606+SQRT(1-Inputs!$B$38)*_xlfn.NORM.S.INV(RAND())</f>
        <v>0.27892418531590252</v>
      </c>
      <c r="AN606" s="23">
        <f ca="1">SQRT(Inputs!$B$38)*G606+SQRT(1-Inputs!$B$38)*_xlfn.NORM.S.INV(RAND())</f>
        <v>-0.18108931092466729</v>
      </c>
      <c r="AO606" s="23">
        <f ca="1">SQRT(Inputs!$B$38)*H606+SQRT(1-Inputs!$B$38)*_xlfn.NORM.S.INV(RAND())</f>
        <v>-0.65841375178606931</v>
      </c>
      <c r="AP606" s="23">
        <f ca="1">SQRT(Inputs!$B$38)*I606+SQRT(1-Inputs!$B$38)*_xlfn.NORM.S.INV(RAND())</f>
        <v>-1.1594115755021999</v>
      </c>
      <c r="AQ606" s="23">
        <f ca="1">SQRT(Inputs!$B$38)*J606+SQRT(1-Inputs!$B$38)*_xlfn.NORM.S.INV(RAND())</f>
        <v>-0.40808719489967271</v>
      </c>
      <c r="AR606" s="23">
        <f ca="1">SQRT(Inputs!$B$38)*K606+SQRT(1-Inputs!$B$38)*_xlfn.NORM.S.INV(RAND())</f>
        <v>-1.0948227823301753</v>
      </c>
      <c r="AS606" s="23">
        <f ca="1">SQRT(Inputs!$B$38)*L606+SQRT(1-Inputs!$B$38)*_xlfn.NORM.S.INV(RAND())</f>
        <v>-1.4820664293252728</v>
      </c>
      <c r="AT606" s="23">
        <f ca="1">SQRT(Inputs!$B$38)*M606+SQRT(1-Inputs!$B$38)*_xlfn.NORM.S.INV(RAND())</f>
        <v>-0.96719622906895242</v>
      </c>
      <c r="AU606" s="15">
        <f ca="1">Inputs!$B$6*EXP($B$8-0.5*C$5^2+C$5*N606)</f>
        <v>4831.0145171352033</v>
      </c>
      <c r="AV606" s="15">
        <f t="shared" ca="1" si="328"/>
        <v>5964.6370033567782</v>
      </c>
      <c r="AW606" s="15">
        <f t="shared" ca="1" si="329"/>
        <v>6355.6570038487089</v>
      </c>
      <c r="AX606" s="15">
        <f t="shared" ca="1" si="330"/>
        <v>6655.2323283194228</v>
      </c>
      <c r="AY606" s="15">
        <f t="shared" ca="1" si="331"/>
        <v>9951.4706218261163</v>
      </c>
      <c r="AZ606" s="15">
        <f t="shared" ca="1" si="332"/>
        <v>11902.377822163466</v>
      </c>
      <c r="BA606" s="15">
        <f t="shared" ca="1" si="333"/>
        <v>17854.324387201614</v>
      </c>
      <c r="BB606" s="15">
        <f t="shared" ca="1" si="334"/>
        <v>23865.499201784172</v>
      </c>
      <c r="BC606" s="15">
        <f t="shared" ca="1" si="335"/>
        <v>23800.528125656081</v>
      </c>
      <c r="BD606" s="15">
        <f t="shared" ca="1" si="336"/>
        <v>29008.903633356626</v>
      </c>
      <c r="BE606" s="15">
        <f t="shared" ca="1" si="337"/>
        <v>35115.450571780522</v>
      </c>
      <c r="BF606" s="15">
        <f ca="1">Inputs!$B$13*EXP($B$9-0.5*C$6^2+C$6*Y606)</f>
        <v>14632.615703563353</v>
      </c>
      <c r="BG606" s="15">
        <f t="shared" ca="1" si="338"/>
        <v>17856.462239155189</v>
      </c>
      <c r="BH606" s="15">
        <f t="shared" ca="1" si="339"/>
        <v>17828.966329395622</v>
      </c>
      <c r="BI606" s="15">
        <f t="shared" ca="1" si="340"/>
        <v>18767.870706128106</v>
      </c>
      <c r="BJ606" s="15">
        <f t="shared" ca="1" si="341"/>
        <v>25547.553885857356</v>
      </c>
      <c r="BK606" s="15">
        <f t="shared" ca="1" si="342"/>
        <v>34830.762375566184</v>
      </c>
      <c r="BL606" s="15">
        <f t="shared" ca="1" si="343"/>
        <v>43518.034111213528</v>
      </c>
      <c r="BM606" s="15">
        <f t="shared" ca="1" si="344"/>
        <v>54502.702332371555</v>
      </c>
      <c r="BN606" s="15">
        <f t="shared" ca="1" si="345"/>
        <v>63666.492421637755</v>
      </c>
      <c r="BO606" s="15">
        <f t="shared" ca="1" si="346"/>
        <v>77064.609861060744</v>
      </c>
      <c r="BP606" s="15">
        <f t="shared" ca="1" si="347"/>
        <v>90213.794464160746</v>
      </c>
      <c r="BQ606" s="15">
        <f ca="1">Inputs!$B$20*EXP($B$10-0.5*C$7^2+C$7*AJ606)</f>
        <v>5940.1359829805333</v>
      </c>
      <c r="BR606" s="15">
        <f t="shared" ca="1" si="348"/>
        <v>10341.146426283805</v>
      </c>
      <c r="BS606" s="15">
        <f t="shared" ca="1" si="349"/>
        <v>13069.69861268832</v>
      </c>
      <c r="BT606" s="15">
        <f t="shared" ca="1" si="350"/>
        <v>19388.269583670291</v>
      </c>
      <c r="BU606" s="15">
        <f t="shared" ca="1" si="351"/>
        <v>25717.852769513036</v>
      </c>
      <c r="BV606" s="15">
        <f t="shared" ca="1" si="352"/>
        <v>30848.128280482437</v>
      </c>
      <c r="BW606" s="15">
        <f t="shared" ca="1" si="353"/>
        <v>33679.853739925878</v>
      </c>
      <c r="BX606" s="15">
        <f t="shared" ca="1" si="354"/>
        <v>43406.275770346947</v>
      </c>
      <c r="BY606" s="15">
        <f t="shared" ca="1" si="355"/>
        <v>49325.680342890082</v>
      </c>
      <c r="BZ606" s="15">
        <f t="shared" ca="1" si="356"/>
        <v>52704.641413481047</v>
      </c>
      <c r="CA606" s="15">
        <f t="shared" ca="1" si="357"/>
        <v>62343.115904187151</v>
      </c>
      <c r="CB606" s="15">
        <f ca="1">(AU606*DCF!C$10-DCF!C$5*MAX(AU606*DCF!C$10,0)-MAX(AU606-Inputs!$B$6,0)/Inputs!$B$10)*DCF!C$6</f>
        <v>1044.0099605391433</v>
      </c>
      <c r="CC606" s="15">
        <f ca="1">(AV606*DCF!D$10-DCF!D$5*MAX(AV606*DCF!D$10,0)-MAX(AV606-AU606,0)/Inputs!$B$10)*DCF!D$6</f>
        <v>1177.4356862219324</v>
      </c>
      <c r="CD606" s="15">
        <f ca="1">(AW606*DCF!E$10-DCF!E$5*MAX(AW606*DCF!E$10,0)-MAX(AW606-AV606,0)/Inputs!$B$10)*DCF!E$6</f>
        <v>1379.3461317393417</v>
      </c>
      <c r="CE606" s="15">
        <f ca="1">(AX606*DCF!F$10-DCF!F$5*MAX(AX606*DCF!F$10,0)-MAX(AX606-AW606,0)/Inputs!$B$10)*DCF!F$6</f>
        <v>1390.4924132609945</v>
      </c>
      <c r="CF606" s="15">
        <f ca="1">(AY606*DCF!G$10-DCF!G$5*MAX(AY606*DCF!G$10,0)-MAX(AY606-AX606,0)/Inputs!$B$10)*DCF!G$6</f>
        <v>1416.805535546765</v>
      </c>
      <c r="CG606" s="15">
        <f ca="1">(AZ606*DCF!H$10-DCF!H$5*MAX(AZ606*DCF!H$10,0)-MAX(AZ606-AY606,0)/Inputs!$B$10)*DCF!H$6</f>
        <v>1964.4366434776452</v>
      </c>
      <c r="CH606" s="15">
        <f ca="1">(BA606*DCF!I$10-DCF!I$5*MAX(BA606*DCF!I$10,0)-MAX(BA606-AZ606,0)/Inputs!$B$10)*DCF!I$6</f>
        <v>2285.0059637817812</v>
      </c>
      <c r="CI606" s="15">
        <f ca="1">(BB606*DCF!J$10-DCF!J$5*MAX(BB606*DCF!J$10,0)-MAX(BB606-BA606,0)/Inputs!$B$10)*DCF!J$6</f>
        <v>3184.48055178501</v>
      </c>
      <c r="CJ606" s="15">
        <f ca="1">(BC606*DCF!K$10-DCF!K$5*MAX(BC606*DCF!K$10,0)-MAX(BC606-BB606,0)/Inputs!$B$10)*DCF!K$6</f>
        <v>3831.5027895519793</v>
      </c>
      <c r="CK606" s="15">
        <f ca="1">(BD606*DCF!L$10-DCF!L$5*MAX(BD606*DCF!L$10,0)-MAX(BD606-BC606,0)/Inputs!$B$10)*DCF!L$6</f>
        <v>3701.5670161768612</v>
      </c>
      <c r="CL606" s="15">
        <f ca="1">(BE606*DCF!M$10-DCF!M$5*MAX(BE606*DCF!M$10,0)-MAX(BE606-BD606,0)/Inputs!$B$10)*DCF!M$6</f>
        <v>4225.7519808684801</v>
      </c>
      <c r="CM606" s="15">
        <f ca="1">(BF606*DCF!C$28-DCF!C$5*MAX(BF606*DCF!C$28,0)-MAX(BF606-Inputs!$B$13,0)/Inputs!$B$17)*DCF!C$6</f>
        <v>3716.2135225480774</v>
      </c>
      <c r="CN606" s="15">
        <f ca="1">(BG606*DCF!D$28-DCF!D$5*MAX(BG606*DCF!D$28,0)-MAX(BG606-BF606,0)/Inputs!$B$17)*DCF!D$6</f>
        <v>4571.3456892997146</v>
      </c>
      <c r="CO606" s="15">
        <f ca="1">(BH606*DCF!E$28-DCF!E$5*MAX(BH606*DCF!E$28,0)-MAX(BH606-BG606,0)/Inputs!$B$17)*DCF!E$6</f>
        <v>5049.4807349654175</v>
      </c>
      <c r="CP606" s="15">
        <f ca="1">(BI606*DCF!F$28-DCF!F$5*MAX(BI606*DCF!F$28,0)-MAX(BI606-BH606,0)/Inputs!$B$17)*DCF!F$6</f>
        <v>4924.0401525125926</v>
      </c>
      <c r="CQ606" s="15">
        <f ca="1">(BJ606*DCF!G$28-DCF!G$5*MAX(BJ606*DCF!G$28,0)-MAX(BJ606-BI606,0)/Inputs!$B$17)*DCF!G$6</f>
        <v>5488.2309486799995</v>
      </c>
      <c r="CR606" s="15">
        <f ca="1">(BK606*DCF!H$28-DCF!H$5*MAX(BK606*DCF!H$28,0)-MAX(BK606-BJ606,0)/Inputs!$B$17)*DCF!H$6</f>
        <v>7171.6817343038701</v>
      </c>
      <c r="CS606" s="15">
        <f ca="1">(BL606*DCF!I$28-DCF!I$5*MAX(BL606*DCF!I$28,0)-MAX(BL606-BK606,0)/Inputs!$B$17)*DCF!I$6</f>
        <v>8986.5080680500032</v>
      </c>
      <c r="CT606" s="15">
        <f ca="1">(BM606*DCF!J$28-DCF!J$5*MAX(BM606*DCF!J$28,0)-MAX(BM606-BL606,0)/Inputs!$B$17)*DCF!J$6</f>
        <v>10702.149965337667</v>
      </c>
      <c r="CU606" s="15">
        <f ca="1">(BN606*DCF!K$28-DCF!K$5*MAX(BN606*DCF!K$28,0)-MAX(BN606-BM606,0)/Inputs!$B$17)*DCF!K$6</f>
        <v>12322.853478455552</v>
      </c>
      <c r="CV606" s="15">
        <f ca="1">(BO606*DCF!L$28-DCF!L$5*MAX(BO606*DCF!L$28,0)-MAX(BO606-BN606,0)/Inputs!$B$17)*DCF!L$6</f>
        <v>13859.98791426034</v>
      </c>
      <c r="CW606" s="15">
        <f ca="1">(BP606*DCF!M$28-DCF!M$5*MAX(BP606*DCF!M$28,0)-MAX(BP606-BO606,0)/Inputs!$B$17)*DCF!M$6</f>
        <v>15599.318363920798</v>
      </c>
      <c r="CX606" s="15">
        <f ca="1">(BQ606*DCF!C$46-DCF!C$5*MAX(BQ606*DCF!C$46,0)-MAX(BQ606-Inputs!$B$20,0)/Inputs!$B$24)*DCF!C$6</f>
        <v>-2637.0457156909006</v>
      </c>
      <c r="CY606" s="15">
        <f ca="1">(BR606*DCF!D$46-DCF!D$5*MAX(BR606*DCF!D$46,0)-MAX(BR606-BQ606,0)/Inputs!$B$24)*DCF!D$6</f>
        <v>-3642.8671607685969</v>
      </c>
      <c r="CZ606" s="15">
        <f ca="1">(BS606*DCF!E$46-DCF!E$5*MAX(BS606*DCF!E$46,0)-MAX(BS606-BR606,0)/Inputs!$B$24)*DCF!E$6</f>
        <v>-2621.0347730300387</v>
      </c>
      <c r="DA606" s="15">
        <f ca="1">(BT606*DCF!F$46-DCF!F$5*MAX(BT606*DCF!F$46,0)-MAX(BT606-BS606,0)/Inputs!$B$24)*DCF!F$6</f>
        <v>-3712.7678088741513</v>
      </c>
      <c r="DB606" s="15">
        <f ca="1">(BU606*DCF!G$46-DCF!G$5*MAX(BU606*DCF!G$46,0)-MAX(BU606-BT606,0)/Inputs!$B$24)*DCF!G$6</f>
        <v>-2994.2444813172651</v>
      </c>
      <c r="DC606" s="15">
        <f ca="1">(BV606*DCF!H$46-DCF!H$5*MAX(BV606*DCF!H$46,0)-MAX(BV606-BU606,0)/Inputs!$B$24)*DCF!H$6</f>
        <v>-1594.2016813141624</v>
      </c>
      <c r="DD606" s="15">
        <f ca="1">(BW606*DCF!I$46-DCF!I$5*MAX(BW606*DCF!I$46,0)-MAX(BW606-BV606,0)/Inputs!$B$24)*DCF!I$6</f>
        <v>-35.029557069684834</v>
      </c>
      <c r="DE606" s="15">
        <f ca="1">(BX606*DCF!J$46-DCF!J$5*MAX(BX606*DCF!J$46,0)-MAX(BX606-BW606,0)/Inputs!$B$24)*DCF!J$6</f>
        <v>-758.51501464319938</v>
      </c>
      <c r="DF606" s="15">
        <f ca="1">(BY606*DCF!K$46-DCF!K$5*MAX(BY606*DCF!K$46,0)-MAX(BY606-BX606,0)/Inputs!$B$24)*DCF!K$6</f>
        <v>1367.5508611495336</v>
      </c>
      <c r="DG606" s="15">
        <f ca="1">(BZ606*DCF!L$46-DCF!L$5*MAX(BZ606*DCF!L$46,0)-MAX(BZ606-BY606,0)/Inputs!$B$24)*DCF!L$6</f>
        <v>2878.5583286489796</v>
      </c>
      <c r="DH606" s="15">
        <f ca="1">(CA606*DCF!M$46-DCF!M$5*MAX(CA606*DCF!M$46,0)-MAX(CA606-BZ606,0)/Inputs!$B$24)*DCF!M$6</f>
        <v>2872.4727199258455</v>
      </c>
      <c r="DI606" s="15">
        <f ca="1">SUM(CB606:CL606)+BE606*DCF!M$10*(1+Inputs!$B$30)*(1-Inputs!$B$33)*(1-Inputs!$B$30/Inputs!$B$31)/(Inputs!$B$29-Inputs!$B$30)*DCF!M$6</f>
        <v>123327.59796797678</v>
      </c>
      <c r="DJ606" s="15">
        <f ca="1">SUM(CM606:CW606)+BP606*DCF!M$28*(1+Inputs!$B$30)*(1-Inputs!$B$33)*(1-Inputs!$B$30/Inputs!$B$31)/(Inputs!$B$29-Inputs!$B$30)*DCF!M$6</f>
        <v>427146.72116925503</v>
      </c>
      <c r="DK606" s="15">
        <f ca="1">SUM(CX606:DH606)+CA606*DCF!M$46*(1+Inputs!$B$30)*(1-Inputs!$B$33)*(1-Inputs!$B$30/Inputs!$B$31)/(Inputs!$B$29-Inputs!$B$30)*DCF!M$6</f>
        <v>85512.717919080009</v>
      </c>
      <c r="DM606" s="15">
        <f ca="1">DI606+DJ606+DK606+Inputs!$B$34+Inputs!$B$36-Inputs!$B$35</f>
        <v>712838.03705631185</v>
      </c>
    </row>
    <row r="607" spans="1:117" x14ac:dyDescent="0.75">
      <c r="A607" s="11">
        <v>594</v>
      </c>
      <c r="C607" s="23">
        <f t="shared" ca="1" si="359"/>
        <v>4.3451601374126514E-3</v>
      </c>
      <c r="D607" s="23">
        <f t="shared" ca="1" si="359"/>
        <v>7.2059976045662638E-2</v>
      </c>
      <c r="E607" s="23">
        <f t="shared" ca="1" si="359"/>
        <v>0.92567310492157806</v>
      </c>
      <c r="F607" s="23">
        <f t="shared" ca="1" si="359"/>
        <v>-0.67725370959860398</v>
      </c>
      <c r="G607" s="23">
        <f t="shared" ca="1" si="359"/>
        <v>0.88440252618176274</v>
      </c>
      <c r="H607" s="23">
        <f t="shared" ca="1" si="359"/>
        <v>0.4607122995298894</v>
      </c>
      <c r="I607" s="23">
        <f t="shared" ca="1" si="359"/>
        <v>0.48073380538510452</v>
      </c>
      <c r="J607" s="23">
        <f t="shared" ca="1" si="359"/>
        <v>0.96378333090983248</v>
      </c>
      <c r="K607" s="23">
        <f t="shared" ca="1" si="359"/>
        <v>0.32003202059367908</v>
      </c>
      <c r="L607" s="23">
        <f t="shared" ca="1" si="359"/>
        <v>0.25232459438959104</v>
      </c>
      <c r="M607" s="23">
        <f t="shared" ca="1" si="359"/>
        <v>0.51750362730738442</v>
      </c>
      <c r="N607" s="23">
        <f ca="1">SQRT(Inputs!$B$38)*C607+SQRT(1-Inputs!$B$38)*_xlfn.NORM.S.INV(RAND())</f>
        <v>1.7818930533192774</v>
      </c>
      <c r="O607" s="23">
        <f ca="1">SQRT(Inputs!$B$38)*D607+SQRT(1-Inputs!$B$38)*_xlfn.NORM.S.INV(RAND())</f>
        <v>-0.45687976132856184</v>
      </c>
      <c r="P607" s="23">
        <f ca="1">SQRT(Inputs!$B$38)*E607+SQRT(1-Inputs!$B$38)*_xlfn.NORM.S.INV(RAND())</f>
        <v>0.5165172169159592</v>
      </c>
      <c r="Q607" s="23">
        <f ca="1">SQRT(Inputs!$B$38)*F607+SQRT(1-Inputs!$B$38)*_xlfn.NORM.S.INV(RAND())</f>
        <v>-0.48844266783836598</v>
      </c>
      <c r="R607" s="23">
        <f ca="1">SQRT(Inputs!$B$38)*G607+SQRT(1-Inputs!$B$38)*_xlfn.NORM.S.INV(RAND())</f>
        <v>1.6919454654462429E-2</v>
      </c>
      <c r="S607" s="23">
        <f ca="1">SQRT(Inputs!$B$38)*H607+SQRT(1-Inputs!$B$38)*_xlfn.NORM.S.INV(RAND())</f>
        <v>0.20510651742707284</v>
      </c>
      <c r="T607" s="23">
        <f ca="1">SQRT(Inputs!$B$38)*I607+SQRT(1-Inputs!$B$38)*_xlfn.NORM.S.INV(RAND())</f>
        <v>-0.11042164178564445</v>
      </c>
      <c r="U607" s="23">
        <f ca="1">SQRT(Inputs!$B$38)*J607+SQRT(1-Inputs!$B$38)*_xlfn.NORM.S.INV(RAND())</f>
        <v>4.767622701694807E-2</v>
      </c>
      <c r="V607" s="23">
        <f ca="1">SQRT(Inputs!$B$38)*K607+SQRT(1-Inputs!$B$38)*_xlfn.NORM.S.INV(RAND())</f>
        <v>-0.14656336746073403</v>
      </c>
      <c r="W607" s="23">
        <f ca="1">SQRT(Inputs!$B$38)*L607+SQRT(1-Inputs!$B$38)*_xlfn.NORM.S.INV(RAND())</f>
        <v>0.98081756940805565</v>
      </c>
      <c r="X607" s="23">
        <f ca="1">SQRT(Inputs!$B$38)*M607+SQRT(1-Inputs!$B$38)*_xlfn.NORM.S.INV(RAND())</f>
        <v>9.6171550209007861E-2</v>
      </c>
      <c r="Y607" s="23">
        <f ca="1">SQRT(Inputs!$B$38)*C607+SQRT(1-Inputs!$B$38)*_xlfn.NORM.S.INV(RAND())</f>
        <v>0.75749604845958884</v>
      </c>
      <c r="Z607" s="23">
        <f ca="1">SQRT(Inputs!$B$38)*D607+SQRT(1-Inputs!$B$38)*_xlfn.NORM.S.INV(RAND())</f>
        <v>-0.20359176324447167</v>
      </c>
      <c r="AA607" s="23">
        <f ca="1">SQRT(Inputs!$B$38)*E607+SQRT(1-Inputs!$B$38)*_xlfn.NORM.S.INV(RAND())</f>
        <v>-0.15189925941724147</v>
      </c>
      <c r="AB607" s="23">
        <f ca="1">SQRT(Inputs!$B$38)*F607+SQRT(1-Inputs!$B$38)*_xlfn.NORM.S.INV(RAND())</f>
        <v>-0.17552076782676307</v>
      </c>
      <c r="AC607" s="23">
        <f ca="1">SQRT(Inputs!$B$38)*G607+SQRT(1-Inputs!$B$38)*_xlfn.NORM.S.INV(RAND())</f>
        <v>-0.61504076701968913</v>
      </c>
      <c r="AD607" s="23">
        <f ca="1">SQRT(Inputs!$B$38)*H607+SQRT(1-Inputs!$B$38)*_xlfn.NORM.S.INV(RAND())</f>
        <v>1.9694663250825217</v>
      </c>
      <c r="AE607" s="23">
        <f ca="1">SQRT(Inputs!$B$38)*I607+SQRT(1-Inputs!$B$38)*_xlfn.NORM.S.INV(RAND())</f>
        <v>1.3580191763728715</v>
      </c>
      <c r="AF607" s="23">
        <f ca="1">SQRT(Inputs!$B$38)*J607+SQRT(1-Inputs!$B$38)*_xlfn.NORM.S.INV(RAND())</f>
        <v>0.61422231227613078</v>
      </c>
      <c r="AG607" s="23">
        <f ca="1">SQRT(Inputs!$B$38)*K607+SQRT(1-Inputs!$B$38)*_xlfn.NORM.S.INV(RAND())</f>
        <v>0.79177951218154963</v>
      </c>
      <c r="AH607" s="23">
        <f ca="1">SQRT(Inputs!$B$38)*L607+SQRT(1-Inputs!$B$38)*_xlfn.NORM.S.INV(RAND())</f>
        <v>-9.5206842627996974E-2</v>
      </c>
      <c r="AI607" s="23">
        <f ca="1">SQRT(Inputs!$B$38)*M607+SQRT(1-Inputs!$B$38)*_xlfn.NORM.S.INV(RAND())</f>
        <v>1.0631566813211935</v>
      </c>
      <c r="AJ607" s="23">
        <f ca="1">SQRT(Inputs!$B$38)*C607+SQRT(1-Inputs!$B$38)*_xlfn.NORM.S.INV(RAND())</f>
        <v>0.62863841952004396</v>
      </c>
      <c r="AK607" s="23">
        <f ca="1">SQRT(Inputs!$B$38)*D607+SQRT(1-Inputs!$B$38)*_xlfn.NORM.S.INV(RAND())</f>
        <v>-0.29215083849700846</v>
      </c>
      <c r="AL607" s="23">
        <f ca="1">SQRT(Inputs!$B$38)*E607+SQRT(1-Inputs!$B$38)*_xlfn.NORM.S.INV(RAND())</f>
        <v>0.30153866243414473</v>
      </c>
      <c r="AM607" s="23">
        <f ca="1">SQRT(Inputs!$B$38)*F607+SQRT(1-Inputs!$B$38)*_xlfn.NORM.S.INV(RAND())</f>
        <v>0.6071399379377429</v>
      </c>
      <c r="AN607" s="23">
        <f ca="1">SQRT(Inputs!$B$38)*G607+SQRT(1-Inputs!$B$38)*_xlfn.NORM.S.INV(RAND())</f>
        <v>0.30858814004787272</v>
      </c>
      <c r="AO607" s="23">
        <f ca="1">SQRT(Inputs!$B$38)*H607+SQRT(1-Inputs!$B$38)*_xlfn.NORM.S.INV(RAND())</f>
        <v>0.35109391905470372</v>
      </c>
      <c r="AP607" s="23">
        <f ca="1">SQRT(Inputs!$B$38)*I607+SQRT(1-Inputs!$B$38)*_xlfn.NORM.S.INV(RAND())</f>
        <v>0.39132576768845945</v>
      </c>
      <c r="AQ607" s="23">
        <f ca="1">SQRT(Inputs!$B$38)*J607+SQRT(1-Inputs!$B$38)*_xlfn.NORM.S.INV(RAND())</f>
        <v>0.63001384061294297</v>
      </c>
      <c r="AR607" s="23">
        <f ca="1">SQRT(Inputs!$B$38)*K607+SQRT(1-Inputs!$B$38)*_xlfn.NORM.S.INV(RAND())</f>
        <v>0.30184008566517673</v>
      </c>
      <c r="AS607" s="23">
        <f ca="1">SQRT(Inputs!$B$38)*L607+SQRT(1-Inputs!$B$38)*_xlfn.NORM.S.INV(RAND())</f>
        <v>-0.12773170053884231</v>
      </c>
      <c r="AT607" s="23">
        <f ca="1">SQRT(Inputs!$B$38)*M607+SQRT(1-Inputs!$B$38)*_xlfn.NORM.S.INV(RAND())</f>
        <v>1.5816858575894155E-2</v>
      </c>
      <c r="AU607" s="15">
        <f ca="1">Inputs!$B$6*EXP($B$8-0.5*C$5^2+C$5*N607)</f>
        <v>6621.3392003576037</v>
      </c>
      <c r="AV607" s="15">
        <f t="shared" ca="1" si="328"/>
        <v>7536.0982930491655</v>
      </c>
      <c r="AW607" s="15">
        <f t="shared" ca="1" si="329"/>
        <v>9851.9425257915264</v>
      </c>
      <c r="AX607" s="15">
        <f t="shared" ca="1" si="330"/>
        <v>11316.185681011752</v>
      </c>
      <c r="AY607" s="15">
        <f t="shared" ca="1" si="331"/>
        <v>13856.887832846358</v>
      </c>
      <c r="AZ607" s="15">
        <f t="shared" ca="1" si="332"/>
        <v>17334.479973604677</v>
      </c>
      <c r="BA607" s="15">
        <f t="shared" ca="1" si="333"/>
        <v>20969.230429190156</v>
      </c>
      <c r="BB607" s="15">
        <f t="shared" ca="1" si="334"/>
        <v>25795.651057856106</v>
      </c>
      <c r="BC607" s="15">
        <f t="shared" ca="1" si="335"/>
        <v>31149.283577476803</v>
      </c>
      <c r="BD607" s="15">
        <f t="shared" ca="1" si="336"/>
        <v>41827.265031120565</v>
      </c>
      <c r="BE607" s="15">
        <f t="shared" ca="1" si="337"/>
        <v>51704.871874862489</v>
      </c>
      <c r="BF607" s="15">
        <f ca="1">Inputs!$B$13*EXP($B$9-0.5*C$6^2+C$6*Y607)</f>
        <v>16072.115184282515</v>
      </c>
      <c r="BG607" s="15">
        <f t="shared" ca="1" si="338"/>
        <v>18881.142709349813</v>
      </c>
      <c r="BH607" s="15">
        <f t="shared" ca="1" si="339"/>
        <v>22495.345065708105</v>
      </c>
      <c r="BI607" s="15">
        <f t="shared" ca="1" si="340"/>
        <v>26803.68576230239</v>
      </c>
      <c r="BJ607" s="15">
        <f t="shared" ca="1" si="341"/>
        <v>30071.796277635665</v>
      </c>
      <c r="BK607" s="15">
        <f t="shared" ca="1" si="342"/>
        <v>48257.080305261938</v>
      </c>
      <c r="BL607" s="15">
        <f t="shared" ca="1" si="343"/>
        <v>70684.489290329177</v>
      </c>
      <c r="BM607" s="15">
        <f t="shared" ca="1" si="344"/>
        <v>93775.716779136492</v>
      </c>
      <c r="BN607" s="15">
        <f t="shared" ca="1" si="345"/>
        <v>126811.51850156351</v>
      </c>
      <c r="BO607" s="15">
        <f t="shared" ca="1" si="346"/>
        <v>154311.26870682964</v>
      </c>
      <c r="BP607" s="15">
        <f t="shared" ca="1" si="347"/>
        <v>214240.2881946745</v>
      </c>
      <c r="BQ607" s="15">
        <f ca="1">Inputs!$B$20*EXP($B$10-0.5*C$7^2+C$7*AJ607)</f>
        <v>5360.9466391990572</v>
      </c>
      <c r="BR607" s="15">
        <f t="shared" ca="1" si="348"/>
        <v>6629.5758192785115</v>
      </c>
      <c r="BS607" s="15">
        <f t="shared" ca="1" si="349"/>
        <v>9899.7638082430421</v>
      </c>
      <c r="BT607" s="15">
        <f t="shared" ca="1" si="350"/>
        <v>16006.329338678506</v>
      </c>
      <c r="BU607" s="15">
        <f t="shared" ca="1" si="351"/>
        <v>23902.632529774201</v>
      </c>
      <c r="BV607" s="15">
        <f t="shared" ca="1" si="352"/>
        <v>35992.834748507266</v>
      </c>
      <c r="BW607" s="15">
        <f t="shared" ca="1" si="353"/>
        <v>54563.002074049713</v>
      </c>
      <c r="BX607" s="15">
        <f t="shared" ca="1" si="354"/>
        <v>86588.985887150731</v>
      </c>
      <c r="BY607" s="15">
        <f t="shared" ca="1" si="355"/>
        <v>128538.64134347485</v>
      </c>
      <c r="BZ607" s="15">
        <f t="shared" ca="1" si="356"/>
        <v>176171.99760943875</v>
      </c>
      <c r="CA607" s="15">
        <f t="shared" ca="1" si="357"/>
        <v>248164.71778503654</v>
      </c>
      <c r="CB607" s="15">
        <f ca="1">(AU607*DCF!C$10-DCF!C$5*MAX(AU607*DCF!C$10,0)-MAX(AU607-Inputs!$B$6,0)/Inputs!$B$10)*DCF!C$6</f>
        <v>1031.2446264388229</v>
      </c>
      <c r="CC607" s="15">
        <f ca="1">(AV607*DCF!D$10-DCF!D$5*MAX(AV607*DCF!D$10,0)-MAX(AV607-AU607,0)/Inputs!$B$10)*DCF!D$6</f>
        <v>1613.832839734046</v>
      </c>
      <c r="CD607" s="15">
        <f ca="1">(AW607*DCF!E$10-DCF!E$5*MAX(AW607*DCF!E$10,0)-MAX(AW607-AV607,0)/Inputs!$B$10)*DCF!E$6</f>
        <v>1753.0326752716855</v>
      </c>
      <c r="CE607" s="15">
        <f ca="1">(AX607*DCF!F$10-DCF!F$5*MAX(AX607*DCF!F$10,0)-MAX(AX607-AW607,0)/Inputs!$B$10)*DCF!F$6</f>
        <v>2165.6326019936164</v>
      </c>
      <c r="CF607" s="15">
        <f ca="1">(AY607*DCF!G$10-DCF!G$5*MAX(AY607*DCF!G$10,0)-MAX(AY607-AX607,0)/Inputs!$B$10)*DCF!G$6</f>
        <v>2366.70420910231</v>
      </c>
      <c r="CG607" s="15">
        <f ca="1">(AZ607*DCF!H$10-DCF!H$5*MAX(AZ607*DCF!H$10,0)-MAX(AZ607-AY607,0)/Inputs!$B$10)*DCF!H$6</f>
        <v>2747.9928919104491</v>
      </c>
      <c r="CH607" s="15">
        <f ca="1">(BA607*DCF!I$10-DCF!I$5*MAX(BA607*DCF!I$10,0)-MAX(BA607-AZ607,0)/Inputs!$B$10)*DCF!I$6</f>
        <v>3234.0870146943612</v>
      </c>
      <c r="CI607" s="15">
        <f ca="1">(BB607*DCF!J$10-DCF!J$5*MAX(BB607*DCF!J$10,0)-MAX(BB607-BA607,0)/Inputs!$B$10)*DCF!J$6</f>
        <v>3695.2290625591017</v>
      </c>
      <c r="CJ607" s="15">
        <f ca="1">(BC607*DCF!K$10-DCF!K$5*MAX(BC607*DCF!K$10,0)-MAX(BC607-BB607,0)/Inputs!$B$10)*DCF!K$6</f>
        <v>4265.1073401159974</v>
      </c>
      <c r="CK607" s="15">
        <f ca="1">(BD607*DCF!L$10-DCF!L$5*MAX(BD607*DCF!L$10,0)-MAX(BD607-BC607,0)/Inputs!$B$10)*DCF!L$6</f>
        <v>4927.5110590485647</v>
      </c>
      <c r="CL607" s="15">
        <f ca="1">(BE607*DCF!M$10-DCF!M$5*MAX(BE607*DCF!M$10,0)-MAX(BE607-BD607,0)/Inputs!$B$10)*DCF!M$6</f>
        <v>6116.2404959654205</v>
      </c>
      <c r="CM607" s="15">
        <f ca="1">(BF607*DCF!C$28-DCF!C$5*MAX(BF607*DCF!C$28,0)-MAX(BF607-Inputs!$B$13,0)/Inputs!$B$17)*DCF!C$6</f>
        <v>3823.0914066165128</v>
      </c>
      <c r="CN607" s="15">
        <f ca="1">(BG607*DCF!D$28-DCF!D$5*MAX(BG607*DCF!D$28,0)-MAX(BG607-BF607,0)/Inputs!$B$17)*DCF!D$6</f>
        <v>4961.6376350482969</v>
      </c>
      <c r="CO607" s="15">
        <f ca="1">(BH607*DCF!E$28-DCF!E$5*MAX(BH607*DCF!E$28,0)-MAX(BH607-BG607,0)/Inputs!$B$17)*DCF!E$6</f>
        <v>5658.7727489685058</v>
      </c>
      <c r="CP607" s="15">
        <f ca="1">(BI607*DCF!F$28-DCF!F$5*MAX(BI607*DCF!F$28,0)-MAX(BI607-BH607,0)/Inputs!$B$17)*DCF!F$6</f>
        <v>6492.0931299300619</v>
      </c>
      <c r="CQ607" s="15">
        <f ca="1">(BJ607*DCF!G$28-DCF!G$5*MAX(BJ607*DCF!G$28,0)-MAX(BJ607-BI607,0)/Inputs!$B$17)*DCF!G$6</f>
        <v>7252.6917946042349</v>
      </c>
      <c r="CR607" s="15">
        <f ca="1">(BK607*DCF!H$28-DCF!H$5*MAX(BK607*DCF!H$28,0)-MAX(BK607-BJ607,0)/Inputs!$B$17)*DCF!H$6</f>
        <v>9109.0255724908529</v>
      </c>
      <c r="CS607" s="15">
        <f ca="1">(BL607*DCF!I$28-DCF!I$5*MAX(BL607*DCF!I$28,0)-MAX(BL607-BK607,0)/Inputs!$B$17)*DCF!I$6</f>
        <v>13402.651580794303</v>
      </c>
      <c r="CT607" s="15">
        <f ca="1">(BM607*DCF!J$28-DCF!J$5*MAX(BM607*DCF!J$28,0)-MAX(BM607-BL607,0)/Inputs!$B$17)*DCF!J$6</f>
        <v>17858.061629780415</v>
      </c>
      <c r="CU607" s="15">
        <f ca="1">(BN607*DCF!K$28-DCF!K$5*MAX(BN607*DCF!K$28,0)-MAX(BN607-BM607,0)/Inputs!$B$17)*DCF!K$6</f>
        <v>22734.020782573276</v>
      </c>
      <c r="CV607" s="15">
        <f ca="1">(BO607*DCF!L$28-DCF!L$5*MAX(BO607*DCF!L$28,0)-MAX(BO607-BN607,0)/Inputs!$B$17)*DCF!L$6</f>
        <v>27676.694489869107</v>
      </c>
      <c r="CW607" s="15">
        <f ca="1">(BP607*DCF!M$28-DCF!M$5*MAX(BP607*DCF!M$28,0)-MAX(BP607-BO607,0)/Inputs!$B$17)*DCF!M$6</f>
        <v>34045.167711233422</v>
      </c>
      <c r="CX607" s="15">
        <f ca="1">(BQ607*DCF!C$46-DCF!C$5*MAX(BQ607*DCF!C$46,0)-MAX(BQ607-Inputs!$B$20,0)/Inputs!$B$24)*DCF!C$6</f>
        <v>-2235.759796211818</v>
      </c>
      <c r="CY607" s="15">
        <f ca="1">(BR607*DCF!D$46-DCF!D$5*MAX(BR607*DCF!D$46,0)-MAX(BR607-BQ607,0)/Inputs!$B$24)*DCF!D$6</f>
        <v>-1672.8275292058133</v>
      </c>
      <c r="CZ607" s="15">
        <f ca="1">(BS607*DCF!E$46-DCF!E$5*MAX(BS607*DCF!E$46,0)-MAX(BS607-BR607,0)/Inputs!$B$24)*DCF!E$6</f>
        <v>-2459.6823855051616</v>
      </c>
      <c r="DA607" s="15">
        <f ca="1">(BT607*DCF!F$46-DCF!F$5*MAX(BT607*DCF!F$46,0)-MAX(BT607-BS607,0)/Inputs!$B$24)*DCF!F$6</f>
        <v>-3389.2756550703143</v>
      </c>
      <c r="DB607" s="15">
        <f ca="1">(BU607*DCF!G$46-DCF!G$5*MAX(BU607*DCF!G$46,0)-MAX(BU607-BT607,0)/Inputs!$B$24)*DCF!G$6</f>
        <v>-3460.197714049164</v>
      </c>
      <c r="DC607" s="15">
        <f ca="1">(BV607*DCF!H$46-DCF!H$5*MAX(BV607*DCF!H$46,0)-MAX(BV607-BU607,0)/Inputs!$B$24)*DCF!H$6</f>
        <v>-3756.9562615732648</v>
      </c>
      <c r="DD607" s="15">
        <f ca="1">(BW607*DCF!I$46-DCF!I$5*MAX(BW607*DCF!I$46,0)-MAX(BW607-BV607,0)/Inputs!$B$24)*DCF!I$6</f>
        <v>-4070.6229621347047</v>
      </c>
      <c r="DE607" s="15">
        <f ca="1">(BX607*DCF!J$46-DCF!J$5*MAX(BX607*DCF!J$46,0)-MAX(BX607-BW607,0)/Inputs!$B$24)*DCF!J$6</f>
        <v>-4860.599236337488</v>
      </c>
      <c r="DF607" s="15">
        <f ca="1">(BY607*DCF!K$46-DCF!K$5*MAX(BY607*DCF!K$46,0)-MAX(BY607-BX607,0)/Inputs!$B$24)*DCF!K$6</f>
        <v>-2933.992373316265</v>
      </c>
      <c r="DG607" s="15">
        <f ca="1">(BZ607*DCF!L$46-DCF!L$5*MAX(BZ607*DCF!L$46,0)-MAX(BZ607-BY607,0)/Inputs!$B$24)*DCF!L$6</f>
        <v>1398.3693097014091</v>
      </c>
      <c r="DH607" s="15">
        <f ca="1">(CA607*DCF!M$46-DCF!M$5*MAX(CA607*DCF!M$46,0)-MAX(CA607-BZ607,0)/Inputs!$B$24)*DCF!M$6</f>
        <v>4404.6152904949149</v>
      </c>
      <c r="DI607" s="15">
        <f ca="1">SUM(CB607:CL607)+BE607*DCF!M$10*(1+Inputs!$B$30)*(1-Inputs!$B$33)*(1-Inputs!$B$30/Inputs!$B$31)/(Inputs!$B$29-Inputs!$B$30)*DCF!M$6</f>
        <v>177811.95697072457</v>
      </c>
      <c r="DJ607" s="15">
        <f ca="1">SUM(CM607:CW607)+BP607*DCF!M$28*(1+Inputs!$B$30)*(1-Inputs!$B$33)*(1-Inputs!$B$30/Inputs!$B$31)/(Inputs!$B$29-Inputs!$B$30)*DCF!M$6</f>
        <v>947991.98192231043</v>
      </c>
      <c r="DK607" s="15">
        <f ca="1">SUM(CX607:DH607)+CA607*DCF!M$46*(1+Inputs!$B$30)*(1-Inputs!$B$33)*(1-Inputs!$B$30/Inputs!$B$31)/(Inputs!$B$29-Inputs!$B$30)*DCF!M$6</f>
        <v>360655.1213725803</v>
      </c>
      <c r="DM607" s="15">
        <f ca="1">DI607+DJ607+DK607+Inputs!$B$34+Inputs!$B$36-Inputs!$B$35</f>
        <v>1563310.0602656153</v>
      </c>
    </row>
    <row r="608" spans="1:117" x14ac:dyDescent="0.75">
      <c r="A608" s="11">
        <v>595</v>
      </c>
      <c r="C608" s="23">
        <f t="shared" ca="1" si="359"/>
        <v>-1.445658807412842</v>
      </c>
      <c r="D608" s="23">
        <f t="shared" ca="1" si="359"/>
        <v>0.79273319639428608</v>
      </c>
      <c r="E608" s="23">
        <f t="shared" ca="1" si="359"/>
        <v>1.749578405438361</v>
      </c>
      <c r="F608" s="23">
        <f t="shared" ca="1" si="359"/>
        <v>0.22713687375146507</v>
      </c>
      <c r="G608" s="23">
        <f t="shared" ca="1" si="359"/>
        <v>2.809937793712129</v>
      </c>
      <c r="H608" s="23">
        <f t="shared" ca="1" si="359"/>
        <v>-1.166461300127515</v>
      </c>
      <c r="I608" s="23">
        <f t="shared" ca="1" si="359"/>
        <v>-0.13739513117213858</v>
      </c>
      <c r="J608" s="23">
        <f t="shared" ca="1" si="359"/>
        <v>-0.42661399921723719</v>
      </c>
      <c r="K608" s="23">
        <f t="shared" ca="1" si="359"/>
        <v>-0.20889381600220164</v>
      </c>
      <c r="L608" s="23">
        <f t="shared" ca="1" si="359"/>
        <v>-0.18056015844895981</v>
      </c>
      <c r="M608" s="23">
        <f t="shared" ca="1" si="359"/>
        <v>1.1129741656838514</v>
      </c>
      <c r="N608" s="23">
        <f ca="1">SQRT(Inputs!$B$38)*C608+SQRT(1-Inputs!$B$38)*_xlfn.NORM.S.INV(RAND())</f>
        <v>-1.9153091429252713</v>
      </c>
      <c r="O608" s="23">
        <f ca="1">SQRT(Inputs!$B$38)*D608+SQRT(1-Inputs!$B$38)*_xlfn.NORM.S.INV(RAND())</f>
        <v>2.7206751015732222E-2</v>
      </c>
      <c r="P608" s="23">
        <f ca="1">SQRT(Inputs!$B$38)*E608+SQRT(1-Inputs!$B$38)*_xlfn.NORM.S.INV(RAND())</f>
        <v>0.52417137462100827</v>
      </c>
      <c r="Q608" s="23">
        <f ca="1">SQRT(Inputs!$B$38)*F608+SQRT(1-Inputs!$B$38)*_xlfn.NORM.S.INV(RAND())</f>
        <v>0.23719570051538699</v>
      </c>
      <c r="R608" s="23">
        <f ca="1">SQRT(Inputs!$B$38)*G608+SQRT(1-Inputs!$B$38)*_xlfn.NORM.S.INV(RAND())</f>
        <v>1.046012935230922</v>
      </c>
      <c r="S608" s="23">
        <f ca="1">SQRT(Inputs!$B$38)*H608+SQRT(1-Inputs!$B$38)*_xlfn.NORM.S.INV(RAND())</f>
        <v>0.96594430987604341</v>
      </c>
      <c r="T608" s="23">
        <f ca="1">SQRT(Inputs!$B$38)*I608+SQRT(1-Inputs!$B$38)*_xlfn.NORM.S.INV(RAND())</f>
        <v>-0.19385235040322019</v>
      </c>
      <c r="U608" s="23">
        <f ca="1">SQRT(Inputs!$B$38)*J608+SQRT(1-Inputs!$B$38)*_xlfn.NORM.S.INV(RAND())</f>
        <v>-0.70476498202605775</v>
      </c>
      <c r="V608" s="23">
        <f ca="1">SQRT(Inputs!$B$38)*K608+SQRT(1-Inputs!$B$38)*_xlfn.NORM.S.INV(RAND())</f>
        <v>-1.4722656430268288</v>
      </c>
      <c r="W608" s="23">
        <f ca="1">SQRT(Inputs!$B$38)*L608+SQRT(1-Inputs!$B$38)*_xlfn.NORM.S.INV(RAND())</f>
        <v>0.24694105139891834</v>
      </c>
      <c r="X608" s="23">
        <f ca="1">SQRT(Inputs!$B$38)*M608+SQRT(1-Inputs!$B$38)*_xlfn.NORM.S.INV(RAND())</f>
        <v>0.74235503960502647</v>
      </c>
      <c r="Y608" s="23">
        <f ca="1">SQRT(Inputs!$B$38)*C608+SQRT(1-Inputs!$B$38)*_xlfn.NORM.S.INV(RAND())</f>
        <v>-1.2140464433456173</v>
      </c>
      <c r="Z608" s="23">
        <f ca="1">SQRT(Inputs!$B$38)*D608+SQRT(1-Inputs!$B$38)*_xlfn.NORM.S.INV(RAND())</f>
        <v>1.1916516447162364</v>
      </c>
      <c r="AA608" s="23">
        <f ca="1">SQRT(Inputs!$B$38)*E608+SQRT(1-Inputs!$B$38)*_xlfn.NORM.S.INV(RAND())</f>
        <v>0.35997283041096517</v>
      </c>
      <c r="AB608" s="23">
        <f ca="1">SQRT(Inputs!$B$38)*F608+SQRT(1-Inputs!$B$38)*_xlfn.NORM.S.INV(RAND())</f>
        <v>0.64652585780952543</v>
      </c>
      <c r="AC608" s="23">
        <f ca="1">SQRT(Inputs!$B$38)*G608+SQRT(1-Inputs!$B$38)*_xlfn.NORM.S.INV(RAND())</f>
        <v>1.5896199868719085</v>
      </c>
      <c r="AD608" s="23">
        <f ca="1">SQRT(Inputs!$B$38)*H608+SQRT(1-Inputs!$B$38)*_xlfn.NORM.S.INV(RAND())</f>
        <v>-0.99992497963789151</v>
      </c>
      <c r="AE608" s="23">
        <f ca="1">SQRT(Inputs!$B$38)*I608+SQRT(1-Inputs!$B$38)*_xlfn.NORM.S.INV(RAND())</f>
        <v>-0.21187048779559725</v>
      </c>
      <c r="AF608" s="23">
        <f ca="1">SQRT(Inputs!$B$38)*J608+SQRT(1-Inputs!$B$38)*_xlfn.NORM.S.INV(RAND())</f>
        <v>-0.5333984943065514</v>
      </c>
      <c r="AG608" s="23">
        <f ca="1">SQRT(Inputs!$B$38)*K608+SQRT(1-Inputs!$B$38)*_xlfn.NORM.S.INV(RAND())</f>
        <v>2.6053553482882574E-2</v>
      </c>
      <c r="AH608" s="23">
        <f ca="1">SQRT(Inputs!$B$38)*L608+SQRT(1-Inputs!$B$38)*_xlfn.NORM.S.INV(RAND())</f>
        <v>1.0026814330028846</v>
      </c>
      <c r="AI608" s="23">
        <f ca="1">SQRT(Inputs!$B$38)*M608+SQRT(1-Inputs!$B$38)*_xlfn.NORM.S.INV(RAND())</f>
        <v>-5.0774840847752745E-2</v>
      </c>
      <c r="AJ608" s="23">
        <f ca="1">SQRT(Inputs!$B$38)*C608+SQRT(1-Inputs!$B$38)*_xlfn.NORM.S.INV(RAND())</f>
        <v>-2.7852090507095997</v>
      </c>
      <c r="AK608" s="23">
        <f ca="1">SQRT(Inputs!$B$38)*D608+SQRT(1-Inputs!$B$38)*_xlfn.NORM.S.INV(RAND())</f>
        <v>2.9505437990916055</v>
      </c>
      <c r="AL608" s="23">
        <f ca="1">SQRT(Inputs!$B$38)*E608+SQRT(1-Inputs!$B$38)*_xlfn.NORM.S.INV(RAND())</f>
        <v>1.9278193187750967</v>
      </c>
      <c r="AM608" s="23">
        <f ca="1">SQRT(Inputs!$B$38)*F608+SQRT(1-Inputs!$B$38)*_xlfn.NORM.S.INV(RAND())</f>
        <v>0.48217026427705373</v>
      </c>
      <c r="AN608" s="23">
        <f ca="1">SQRT(Inputs!$B$38)*G608+SQRT(1-Inputs!$B$38)*_xlfn.NORM.S.INV(RAND())</f>
        <v>1.7215879652083463</v>
      </c>
      <c r="AO608" s="23">
        <f ca="1">SQRT(Inputs!$B$38)*H608+SQRT(1-Inputs!$B$38)*_xlfn.NORM.S.INV(RAND())</f>
        <v>0.54062907845318842</v>
      </c>
      <c r="AP608" s="23">
        <f ca="1">SQRT(Inputs!$B$38)*I608+SQRT(1-Inputs!$B$38)*_xlfn.NORM.S.INV(RAND())</f>
        <v>0.53369392219199518</v>
      </c>
      <c r="AQ608" s="23">
        <f ca="1">SQRT(Inputs!$B$38)*J608+SQRT(1-Inputs!$B$38)*_xlfn.NORM.S.INV(RAND())</f>
        <v>0.3770151461824891</v>
      </c>
      <c r="AR608" s="23">
        <f ca="1">SQRT(Inputs!$B$38)*K608+SQRT(1-Inputs!$B$38)*_xlfn.NORM.S.INV(RAND())</f>
        <v>0.66160965085296841</v>
      </c>
      <c r="AS608" s="23">
        <f ca="1">SQRT(Inputs!$B$38)*L608+SQRT(1-Inputs!$B$38)*_xlfn.NORM.S.INV(RAND())</f>
        <v>1.3364878993243692</v>
      </c>
      <c r="AT608" s="23">
        <f ca="1">SQRT(Inputs!$B$38)*M608+SQRT(1-Inputs!$B$38)*_xlfn.NORM.S.INV(RAND())</f>
        <v>1.2856705116926412</v>
      </c>
      <c r="AU608" s="15">
        <f ca="1">Inputs!$B$6*EXP($B$8-0.5*C$5^2+C$5*N608)</f>
        <v>3639.4048155789633</v>
      </c>
      <c r="AV608" s="15">
        <f t="shared" ca="1" si="328"/>
        <v>4447.7720197963317</v>
      </c>
      <c r="AW608" s="15">
        <f t="shared" ca="1" si="329"/>
        <v>5820.5791607526789</v>
      </c>
      <c r="AX608" s="15">
        <f t="shared" ca="1" si="330"/>
        <v>7320.0802248590408</v>
      </c>
      <c r="AY608" s="15">
        <f t="shared" ca="1" si="331"/>
        <v>10108.284780867534</v>
      </c>
      <c r="AZ608" s="15">
        <f t="shared" ca="1" si="332"/>
        <v>13750.202274110261</v>
      </c>
      <c r="BA608" s="15">
        <f t="shared" ca="1" si="333"/>
        <v>16488.781948137155</v>
      </c>
      <c r="BB608" s="15">
        <f t="shared" ca="1" si="334"/>
        <v>18811.026493277983</v>
      </c>
      <c r="BC608" s="15">
        <f t="shared" ca="1" si="335"/>
        <v>19986.532105801121</v>
      </c>
      <c r="BD608" s="15">
        <f t="shared" ca="1" si="336"/>
        <v>25057.514095483806</v>
      </c>
      <c r="BE608" s="15">
        <f t="shared" ca="1" si="337"/>
        <v>32852.634941111508</v>
      </c>
      <c r="BF608" s="15">
        <f ca="1">Inputs!$B$13*EXP($B$9-0.5*C$6^2+C$6*Y608)</f>
        <v>10872.449805035003</v>
      </c>
      <c r="BG608" s="15">
        <f t="shared" ca="1" si="338"/>
        <v>16429.285344742329</v>
      </c>
      <c r="BH608" s="15">
        <f t="shared" ca="1" si="339"/>
        <v>21308.539850176312</v>
      </c>
      <c r="BI608" s="15">
        <f t="shared" ca="1" si="340"/>
        <v>28814.188283920641</v>
      </c>
      <c r="BJ608" s="15">
        <f t="shared" ca="1" si="341"/>
        <v>44420.818254214821</v>
      </c>
      <c r="BK608" s="15">
        <f t="shared" ca="1" si="342"/>
        <v>47579.42020698166</v>
      </c>
      <c r="BL608" s="15">
        <f t="shared" ca="1" si="343"/>
        <v>56862.686446723623</v>
      </c>
      <c r="BM608" s="15">
        <f t="shared" ca="1" si="344"/>
        <v>65415.090416415442</v>
      </c>
      <c r="BN608" s="15">
        <f t="shared" ca="1" si="345"/>
        <v>80703.946431806791</v>
      </c>
      <c r="BO608" s="15">
        <f t="shared" ca="1" si="346"/>
        <v>111572.6754905104</v>
      </c>
      <c r="BP608" s="15">
        <f t="shared" ca="1" si="347"/>
        <v>136537.35061254862</v>
      </c>
      <c r="BQ608" s="15">
        <f ca="1">Inputs!$B$20*EXP($B$10-0.5*C$7^2+C$7*AJ608)</f>
        <v>1597.289249221187</v>
      </c>
      <c r="BR608" s="15">
        <f t="shared" ca="1" si="348"/>
        <v>5531.855127657348</v>
      </c>
      <c r="BS608" s="15">
        <f t="shared" ca="1" si="349"/>
        <v>13178.224874513855</v>
      </c>
      <c r="BT608" s="15">
        <f t="shared" ca="1" si="350"/>
        <v>20619.878593419493</v>
      </c>
      <c r="BU608" s="15">
        <f t="shared" ca="1" si="351"/>
        <v>43343.785386443029</v>
      </c>
      <c r="BV608" s="15">
        <f t="shared" ca="1" si="352"/>
        <v>68114.942864009863</v>
      </c>
      <c r="BW608" s="15">
        <f t="shared" ca="1" si="353"/>
        <v>106416.9509579146</v>
      </c>
      <c r="BX608" s="15">
        <f t="shared" ca="1" si="354"/>
        <v>160526.93905390456</v>
      </c>
      <c r="BY608" s="15">
        <f t="shared" ca="1" si="355"/>
        <v>255277.58746177409</v>
      </c>
      <c r="BZ608" s="15">
        <f t="shared" ca="1" si="356"/>
        <v>457948.08305579267</v>
      </c>
      <c r="CA608" s="15">
        <f t="shared" ca="1" si="357"/>
        <v>808387.68536687724</v>
      </c>
      <c r="CB608" s="15">
        <f ca="1">(AU608*DCF!C$10-DCF!C$5*MAX(AU608*DCF!C$10,0)-MAX(AU608-Inputs!$B$6,0)/Inputs!$B$10)*DCF!C$6</f>
        <v>934.63233244164201</v>
      </c>
      <c r="CC608" s="15">
        <f ca="1">(AV608*DCF!D$10-DCF!D$5*MAX(AV608*DCF!D$10,0)-MAX(AV608-AU608,0)/Inputs!$B$10)*DCF!D$6</f>
        <v>887.01511088328812</v>
      </c>
      <c r="CD608" s="15">
        <f ca="1">(AW608*DCF!E$10-DCF!E$5*MAX(AW608*DCF!E$10,0)-MAX(AW608-AV608,0)/Inputs!$B$10)*DCF!E$6</f>
        <v>1034.6660540059395</v>
      </c>
      <c r="CE608" s="15">
        <f ca="1">(AX608*DCF!F$10-DCF!F$5*MAX(AX608*DCF!F$10,0)-MAX(AX608-AW608,0)/Inputs!$B$10)*DCF!F$6</f>
        <v>1285.9528527486082</v>
      </c>
      <c r="CF608" s="15">
        <f ca="1">(AY608*DCF!G$10-DCF!G$5*MAX(AY608*DCF!G$10,0)-MAX(AY608-AX608,0)/Inputs!$B$10)*DCF!G$6</f>
        <v>1546.7683649860778</v>
      </c>
      <c r="CG608" s="15">
        <f ca="1">(AZ608*DCF!H$10-DCF!H$5*MAX(AZ608*DCF!H$10,0)-MAX(AZ608-AY608,0)/Inputs!$B$10)*DCF!H$6</f>
        <v>2022.9238933608642</v>
      </c>
      <c r="CH608" s="15">
        <f ca="1">(BA608*DCF!I$10-DCF!I$5*MAX(BA608*DCF!I$10,0)-MAX(BA608-AZ608,0)/Inputs!$B$10)*DCF!I$6</f>
        <v>2562.675931626301</v>
      </c>
      <c r="CI608" s="15">
        <f ca="1">(BB608*DCF!J$10-DCF!J$5*MAX(BB608*DCF!J$10,0)-MAX(BB608-BA608,0)/Inputs!$B$10)*DCF!J$6</f>
        <v>2876.1179006317298</v>
      </c>
      <c r="CJ608" s="15">
        <f ca="1">(BC608*DCF!K$10-DCF!K$5*MAX(BC608*DCF!K$10,0)-MAX(BC608-BB608,0)/Inputs!$B$10)*DCF!K$6</f>
        <v>3052.9577922130165</v>
      </c>
      <c r="CK608" s="15">
        <f ca="1">(BD608*DCF!L$10-DCF!L$5*MAX(BD608*DCF!L$10,0)-MAX(BD608-BC608,0)/Inputs!$B$10)*DCF!L$6</f>
        <v>3123.3895408457583</v>
      </c>
      <c r="CL608" s="15">
        <f ca="1">(BE608*DCF!M$10-DCF!M$5*MAX(BE608*DCF!M$10,0)-MAX(BE608-BD608,0)/Inputs!$B$10)*DCF!M$6</f>
        <v>3704.7212325475512</v>
      </c>
      <c r="CM608" s="15">
        <f ca="1">(BF608*DCF!C$28-DCF!C$5*MAX(BF608*DCF!C$28,0)-MAX(BF608-Inputs!$B$13,0)/Inputs!$B$17)*DCF!C$6</f>
        <v>3318.20037757925</v>
      </c>
      <c r="CN608" s="15">
        <f ca="1">(BG608*DCF!D$28-DCF!D$5*MAX(BG608*DCF!D$28,0)-MAX(BG608-BF608,0)/Inputs!$B$17)*DCF!D$6</f>
        <v>3653.27565651331</v>
      </c>
      <c r="CO608" s="15">
        <f ca="1">(BH608*DCF!E$28-DCF!E$5*MAX(BH608*DCF!E$28,0)-MAX(BH608-BG608,0)/Inputs!$B$17)*DCF!E$6</f>
        <v>5073.3240137345456</v>
      </c>
      <c r="CP608" s="15">
        <f ca="1">(BI608*DCF!F$28-DCF!F$5*MAX(BI608*DCF!F$28,0)-MAX(BI608-BH608,0)/Inputs!$B$17)*DCF!F$6</f>
        <v>6455.7711953269009</v>
      </c>
      <c r="CQ608" s="15">
        <f ca="1">(BJ608*DCF!G$28-DCF!G$5*MAX(BJ608*DCF!G$28,0)-MAX(BJ608-BI608,0)/Inputs!$B$17)*DCF!G$6</f>
        <v>8900.4373295084461</v>
      </c>
      <c r="CR608" s="15">
        <f ca="1">(BK608*DCF!H$28-DCF!H$5*MAX(BK608*DCF!H$28,0)-MAX(BK608-BJ608,0)/Inputs!$B$17)*DCF!H$6</f>
        <v>11276.157446123445</v>
      </c>
      <c r="CS608" s="15">
        <f ca="1">(BL608*DCF!I$28-DCF!I$5*MAX(BL608*DCF!I$28,0)-MAX(BL608-BK608,0)/Inputs!$B$17)*DCF!I$6</f>
        <v>12039.000110884719</v>
      </c>
      <c r="CT608" s="15">
        <f ca="1">(BM608*DCF!J$28-DCF!J$5*MAX(BM608*DCF!J$28,0)-MAX(BM608-BL608,0)/Inputs!$B$17)*DCF!J$6</f>
        <v>13459.016786450531</v>
      </c>
      <c r="CU608" s="15">
        <f ca="1">(BN608*DCF!K$28-DCF!K$5*MAX(BN608*DCF!K$28,0)-MAX(BN608-BM608,0)/Inputs!$B$17)*DCF!K$6</f>
        <v>15170.639107967057</v>
      </c>
      <c r="CV608" s="15">
        <f ca="1">(BO608*DCF!L$28-DCF!L$5*MAX(BO608*DCF!L$28,0)-MAX(BO608-BN608,0)/Inputs!$B$17)*DCF!L$6</f>
        <v>18768.242490556753</v>
      </c>
      <c r="CW608" s="15">
        <f ca="1">(BP608*DCF!M$28-DCF!M$5*MAX(BP608*DCF!M$28,0)-MAX(BP608-BO608,0)/Inputs!$B$17)*DCF!M$6</f>
        <v>23080.071495844415</v>
      </c>
      <c r="CX608" s="15">
        <f ca="1">(BQ608*DCF!C$46-DCF!C$5*MAX(BQ608*DCF!C$46,0)-MAX(BQ608-Inputs!$B$20,0)/Inputs!$B$24)*DCF!C$6</f>
        <v>-368.8889721065097</v>
      </c>
      <c r="CY608" s="15">
        <f ca="1">(BR608*DCF!D$46-DCF!D$5*MAX(BR608*DCF!D$46,0)-MAX(BR608-BQ608,0)/Inputs!$B$24)*DCF!D$6</f>
        <v>-2623.0052662285684</v>
      </c>
      <c r="CZ608" s="15">
        <f ca="1">(BS608*DCF!E$46-DCF!E$5*MAX(BS608*DCF!E$46,0)-MAX(BS608-BR608,0)/Inputs!$B$24)*DCF!E$6</f>
        <v>-4572.3364894034203</v>
      </c>
      <c r="DA608" s="15">
        <f ca="1">(BT608*DCF!F$46-DCF!F$5*MAX(BT608*DCF!F$46,0)-MAX(BT608-BS608,0)/Inputs!$B$24)*DCF!F$6</f>
        <v>-4211.4112956632152</v>
      </c>
      <c r="DB608" s="15">
        <f ca="1">(BU608*DCF!G$46-DCF!G$5*MAX(BU608*DCF!G$46,0)-MAX(BU608-BT608,0)/Inputs!$B$24)*DCF!G$6</f>
        <v>-9101.8725791318666</v>
      </c>
      <c r="DC608" s="15">
        <f ca="1">(BV608*DCF!H$46-DCF!H$5*MAX(BV608*DCF!H$46,0)-MAX(BV608-BU608,0)/Inputs!$B$24)*DCF!H$6</f>
        <v>-7697.4854107538931</v>
      </c>
      <c r="DD608" s="15">
        <f ca="1">(BW608*DCF!I$46-DCF!I$5*MAX(BW608*DCF!I$46,0)-MAX(BW608-BV608,0)/Inputs!$B$24)*DCF!I$6</f>
        <v>-8537.2840631144136</v>
      </c>
      <c r="DE608" s="15">
        <f ca="1">(BX608*DCF!J$46-DCF!J$5*MAX(BX608*DCF!J$46,0)-MAX(BX608-BW608,0)/Inputs!$B$24)*DCF!J$6</f>
        <v>-7615.4237582506657</v>
      </c>
      <c r="DF608" s="15">
        <f ca="1">(BY608*DCF!K$46-DCF!K$5*MAX(BY608*DCF!K$46,0)-MAX(BY608-BX608,0)/Inputs!$B$24)*DCF!K$6</f>
        <v>-8629.0779450556256</v>
      </c>
      <c r="DG608" s="15">
        <f ca="1">(BZ608*DCF!L$46-DCF!L$5*MAX(BZ608*DCF!L$46,0)-MAX(BZ608-BY608,0)/Inputs!$B$24)*DCF!L$6</f>
        <v>-14209.172729930466</v>
      </c>
      <c r="DH608" s="15">
        <f ca="1">(CA608*DCF!M$46-DCF!M$5*MAX(CA608*DCF!M$46,0)-MAX(CA608-BZ608,0)/Inputs!$B$24)*DCF!M$6</f>
        <v>-9887.1499107635263</v>
      </c>
      <c r="DI608" s="15">
        <f ca="1">SUM(CB608:CL608)+BE608*DCF!M$10*(1+Inputs!$B$30)*(1-Inputs!$B$33)*(1-Inputs!$B$30/Inputs!$B$31)/(Inputs!$B$29-Inputs!$B$30)*DCF!M$6</f>
        <v>114461.13847852677</v>
      </c>
      <c r="DJ608" s="15">
        <f ca="1">SUM(CM608:CW608)+BP608*DCF!M$28*(1+Inputs!$B$30)*(1-Inputs!$B$33)*(1-Inputs!$B$30/Inputs!$B$31)/(Inputs!$B$29-Inputs!$B$30)*DCF!M$6</f>
        <v>627841.13904284732</v>
      </c>
      <c r="DK608" s="15">
        <f ca="1">SUM(CX608:DH608)+CA608*DCF!M$46*(1+Inputs!$B$30)*(1-Inputs!$B$33)*(1-Inputs!$B$30/Inputs!$B$31)/(Inputs!$B$29-Inputs!$B$30)*DCF!M$6</f>
        <v>1172410.0127998735</v>
      </c>
      <c r="DM608" s="15">
        <f ca="1">DI608+DJ608+DK608+Inputs!$B$34+Inputs!$B$36-Inputs!$B$35</f>
        <v>1991563.2903212477</v>
      </c>
    </row>
    <row r="609" spans="1:117" x14ac:dyDescent="0.75">
      <c r="A609" s="11">
        <v>596</v>
      </c>
      <c r="C609" s="23">
        <f t="shared" ca="1" si="359"/>
        <v>0.6868399667262699</v>
      </c>
      <c r="D609" s="23">
        <f t="shared" ca="1" si="359"/>
        <v>0.65102714371643888</v>
      </c>
      <c r="E609" s="23">
        <f t="shared" ca="1" si="359"/>
        <v>-1.3042509410252074</v>
      </c>
      <c r="F609" s="23">
        <f t="shared" ca="1" si="359"/>
        <v>-1.3870858326809496</v>
      </c>
      <c r="G609" s="23">
        <f t="shared" ca="1" si="359"/>
        <v>0.44006364108328172</v>
      </c>
      <c r="H609" s="23">
        <f t="shared" ca="1" si="359"/>
        <v>-0.44748509587061247</v>
      </c>
      <c r="I609" s="23">
        <f t="shared" ca="1" si="359"/>
        <v>-0.30489695069040096</v>
      </c>
      <c r="J609" s="23">
        <f t="shared" ca="1" si="359"/>
        <v>-7.060479423057224E-2</v>
      </c>
      <c r="K609" s="23">
        <f t="shared" ca="1" si="359"/>
        <v>0.56768112147873329</v>
      </c>
      <c r="L609" s="23">
        <f t="shared" ca="1" si="359"/>
        <v>-0.34120821050787864</v>
      </c>
      <c r="M609" s="23">
        <f t="shared" ca="1" si="359"/>
        <v>-0.55529619662866003</v>
      </c>
      <c r="N609" s="23">
        <f ca="1">SQRT(Inputs!$B$38)*C609+SQRT(1-Inputs!$B$38)*_xlfn.NORM.S.INV(RAND())</f>
        <v>-0.68193954210663477</v>
      </c>
      <c r="O609" s="23">
        <f ca="1">SQRT(Inputs!$B$38)*D609+SQRT(1-Inputs!$B$38)*_xlfn.NORM.S.INV(RAND())</f>
        <v>-0.6938377280748127</v>
      </c>
      <c r="P609" s="23">
        <f ca="1">SQRT(Inputs!$B$38)*E609+SQRT(1-Inputs!$B$38)*_xlfn.NORM.S.INV(RAND())</f>
        <v>4.1322601424780392E-2</v>
      </c>
      <c r="Q609" s="23">
        <f ca="1">SQRT(Inputs!$B$38)*F609+SQRT(1-Inputs!$B$38)*_xlfn.NORM.S.INV(RAND())</f>
        <v>-0.39881309632023576</v>
      </c>
      <c r="R609" s="23">
        <f ca="1">SQRT(Inputs!$B$38)*G609+SQRT(1-Inputs!$B$38)*_xlfn.NORM.S.INV(RAND())</f>
        <v>-0.36310581785304508</v>
      </c>
      <c r="S609" s="23">
        <f ca="1">SQRT(Inputs!$B$38)*H609+SQRT(1-Inputs!$B$38)*_xlfn.NORM.S.INV(RAND())</f>
        <v>-0.24282105402997756</v>
      </c>
      <c r="T609" s="23">
        <f ca="1">SQRT(Inputs!$B$38)*I609+SQRT(1-Inputs!$B$38)*_xlfn.NORM.S.INV(RAND())</f>
        <v>0.29977808826200036</v>
      </c>
      <c r="U609" s="23">
        <f ca="1">SQRT(Inputs!$B$38)*J609+SQRT(1-Inputs!$B$38)*_xlfn.NORM.S.INV(RAND())</f>
        <v>0.41941784040784535</v>
      </c>
      <c r="V609" s="23">
        <f ca="1">SQRT(Inputs!$B$38)*K609+SQRT(1-Inputs!$B$38)*_xlfn.NORM.S.INV(RAND())</f>
        <v>0.19035063249829998</v>
      </c>
      <c r="W609" s="23">
        <f ca="1">SQRT(Inputs!$B$38)*L609+SQRT(1-Inputs!$B$38)*_xlfn.NORM.S.INV(RAND())</f>
        <v>-0.56467906922210509</v>
      </c>
      <c r="X609" s="23">
        <f ca="1">SQRT(Inputs!$B$38)*M609+SQRT(1-Inputs!$B$38)*_xlfn.NORM.S.INV(RAND())</f>
        <v>1.1795770999923032</v>
      </c>
      <c r="Y609" s="23">
        <f ca="1">SQRT(Inputs!$B$38)*C609+SQRT(1-Inputs!$B$38)*_xlfn.NORM.S.INV(RAND())</f>
        <v>0.48447973237612652</v>
      </c>
      <c r="Z609" s="23">
        <f ca="1">SQRT(Inputs!$B$38)*D609+SQRT(1-Inputs!$B$38)*_xlfn.NORM.S.INV(RAND())</f>
        <v>0.95036397525056149</v>
      </c>
      <c r="AA609" s="23">
        <f ca="1">SQRT(Inputs!$B$38)*E609+SQRT(1-Inputs!$B$38)*_xlfn.NORM.S.INV(RAND())</f>
        <v>-1.5350877506222738</v>
      </c>
      <c r="AB609" s="23">
        <f ca="1">SQRT(Inputs!$B$38)*F609+SQRT(1-Inputs!$B$38)*_xlfn.NORM.S.INV(RAND())</f>
        <v>-1.0360114877788924</v>
      </c>
      <c r="AC609" s="23">
        <f ca="1">SQRT(Inputs!$B$38)*G609+SQRT(1-Inputs!$B$38)*_xlfn.NORM.S.INV(RAND())</f>
        <v>-0.53959336638099697</v>
      </c>
      <c r="AD609" s="23">
        <f ca="1">SQRT(Inputs!$B$38)*H609+SQRT(1-Inputs!$B$38)*_xlfn.NORM.S.INV(RAND())</f>
        <v>1.4301109865323984</v>
      </c>
      <c r="AE609" s="23">
        <f ca="1">SQRT(Inputs!$B$38)*I609+SQRT(1-Inputs!$B$38)*_xlfn.NORM.S.INV(RAND())</f>
        <v>0.75740764541416516</v>
      </c>
      <c r="AF609" s="23">
        <f ca="1">SQRT(Inputs!$B$38)*J609+SQRT(1-Inputs!$B$38)*_xlfn.NORM.S.INV(RAND())</f>
        <v>-0.8264511535689083</v>
      </c>
      <c r="AG609" s="23">
        <f ca="1">SQRT(Inputs!$B$38)*K609+SQRT(1-Inputs!$B$38)*_xlfn.NORM.S.INV(RAND())</f>
        <v>-0.26228660315525676</v>
      </c>
      <c r="AH609" s="23">
        <f ca="1">SQRT(Inputs!$B$38)*L609+SQRT(1-Inputs!$B$38)*_xlfn.NORM.S.INV(RAND())</f>
        <v>-0.39216832187196737</v>
      </c>
      <c r="AI609" s="23">
        <f ca="1">SQRT(Inputs!$B$38)*M609+SQRT(1-Inputs!$B$38)*_xlfn.NORM.S.INV(RAND())</f>
        <v>-1.7377446522772464</v>
      </c>
      <c r="AJ609" s="23">
        <f ca="1">SQRT(Inputs!$B$38)*C609+SQRT(1-Inputs!$B$38)*_xlfn.NORM.S.INV(RAND())</f>
        <v>4.1939940634189932E-2</v>
      </c>
      <c r="AK609" s="23">
        <f ca="1">SQRT(Inputs!$B$38)*D609+SQRT(1-Inputs!$B$38)*_xlfn.NORM.S.INV(RAND())</f>
        <v>-0.68084926921399536</v>
      </c>
      <c r="AL609" s="23">
        <f ca="1">SQRT(Inputs!$B$38)*E609+SQRT(1-Inputs!$B$38)*_xlfn.NORM.S.INV(RAND())</f>
        <v>-2.328418572094169</v>
      </c>
      <c r="AM609" s="23">
        <f ca="1">SQRT(Inputs!$B$38)*F609+SQRT(1-Inputs!$B$38)*_xlfn.NORM.S.INV(RAND())</f>
        <v>-0.85456029863173744</v>
      </c>
      <c r="AN609" s="23">
        <f ca="1">SQRT(Inputs!$B$38)*G609+SQRT(1-Inputs!$B$38)*_xlfn.NORM.S.INV(RAND())</f>
        <v>0.41244010605145848</v>
      </c>
      <c r="AO609" s="23">
        <f ca="1">SQRT(Inputs!$B$38)*H609+SQRT(1-Inputs!$B$38)*_xlfn.NORM.S.INV(RAND())</f>
        <v>-4.1154153197019733E-2</v>
      </c>
      <c r="AP609" s="23">
        <f ca="1">SQRT(Inputs!$B$38)*I609+SQRT(1-Inputs!$B$38)*_xlfn.NORM.S.INV(RAND())</f>
        <v>-0.35516782118811185</v>
      </c>
      <c r="AQ609" s="23">
        <f ca="1">SQRT(Inputs!$B$38)*J609+SQRT(1-Inputs!$B$38)*_xlfn.NORM.S.INV(RAND())</f>
        <v>-1.0144635379303235</v>
      </c>
      <c r="AR609" s="23">
        <f ca="1">SQRT(Inputs!$B$38)*K609+SQRT(1-Inputs!$B$38)*_xlfn.NORM.S.INV(RAND())</f>
        <v>-0.59193429069301151</v>
      </c>
      <c r="AS609" s="23">
        <f ca="1">SQRT(Inputs!$B$38)*L609+SQRT(1-Inputs!$B$38)*_xlfn.NORM.S.INV(RAND())</f>
        <v>-0.24698894563213136</v>
      </c>
      <c r="AT609" s="23">
        <f ca="1">SQRT(Inputs!$B$38)*M609+SQRT(1-Inputs!$B$38)*_xlfn.NORM.S.INV(RAND())</f>
        <v>0.71834630830632462</v>
      </c>
      <c r="AU609" s="15">
        <f ca="1">Inputs!$B$6*EXP($B$8-0.5*C$5^2+C$5*N609)</f>
        <v>4443.6205633652471</v>
      </c>
      <c r="AV609" s="15">
        <f t="shared" ca="1" si="328"/>
        <v>4884.3490228697528</v>
      </c>
      <c r="AW609" s="15">
        <f t="shared" ca="1" si="329"/>
        <v>5988.8851703948903</v>
      </c>
      <c r="AX609" s="15">
        <f t="shared" ca="1" si="330"/>
        <v>6956.443672697118</v>
      </c>
      <c r="AY609" s="15">
        <f t="shared" ca="1" si="331"/>
        <v>8148.5041485144193</v>
      </c>
      <c r="AZ609" s="15">
        <f t="shared" ca="1" si="332"/>
        <v>9702.8921419082744</v>
      </c>
      <c r="BA609" s="15">
        <f t="shared" ca="1" si="333"/>
        <v>12252.303311836258</v>
      </c>
      <c r="BB609" s="15">
        <f t="shared" ca="1" si="334"/>
        <v>15644.327262908086</v>
      </c>
      <c r="BC609" s="15">
        <f t="shared" ca="1" si="335"/>
        <v>19515.635773336271</v>
      </c>
      <c r="BD609" s="15">
        <f t="shared" ca="1" si="336"/>
        <v>22678.500920431634</v>
      </c>
      <c r="BE609" s="15">
        <f t="shared" ca="1" si="337"/>
        <v>30941.487150341713</v>
      </c>
      <c r="BF609" s="15">
        <f ca="1">Inputs!$B$13*EXP($B$9-0.5*C$6^2+C$6*Y609)</f>
        <v>15225.336880625813</v>
      </c>
      <c r="BG609" s="15">
        <f t="shared" ca="1" si="338"/>
        <v>22026.731041979387</v>
      </c>
      <c r="BH609" s="15">
        <f t="shared" ca="1" si="339"/>
        <v>20863.254202735734</v>
      </c>
      <c r="BI609" s="15">
        <f t="shared" ca="1" si="340"/>
        <v>21775.253482678796</v>
      </c>
      <c r="BJ609" s="15">
        <f t="shared" ca="1" si="341"/>
        <v>24697.398018093394</v>
      </c>
      <c r="BK609" s="15">
        <f t="shared" ca="1" si="342"/>
        <v>36826.699184955658</v>
      </c>
      <c r="BL609" s="15">
        <f t="shared" ca="1" si="343"/>
        <v>49902.568520383109</v>
      </c>
      <c r="BM609" s="15">
        <f t="shared" ca="1" si="344"/>
        <v>55355.76847297608</v>
      </c>
      <c r="BN609" s="15">
        <f t="shared" ca="1" si="345"/>
        <v>65974.07644455097</v>
      </c>
      <c r="BO609" s="15">
        <f t="shared" ca="1" si="346"/>
        <v>77556.982321424526</v>
      </c>
      <c r="BP609" s="15">
        <f t="shared" ca="1" si="347"/>
        <v>78398.702869785891</v>
      </c>
      <c r="BQ609" s="15">
        <f ca="1">Inputs!$B$20*EXP($B$10-0.5*C$7^2+C$7*AJ609)</f>
        <v>4353.7989141623966</v>
      </c>
      <c r="BR609" s="15">
        <f t="shared" ca="1" si="348"/>
        <v>4758.8506421944139</v>
      </c>
      <c r="BS609" s="15">
        <f t="shared" ca="1" si="349"/>
        <v>3338.911597745489</v>
      </c>
      <c r="BT609" s="15">
        <f t="shared" ca="1" si="350"/>
        <v>3679.0961652773863</v>
      </c>
      <c r="BU609" s="15">
        <f t="shared" ca="1" si="351"/>
        <v>5633.8921881317883</v>
      </c>
      <c r="BV609" s="15">
        <f t="shared" ca="1" si="352"/>
        <v>7766.0284411589146</v>
      </c>
      <c r="BW609" s="15">
        <f t="shared" ca="1" si="353"/>
        <v>10052.287731478664</v>
      </c>
      <c r="BX609" s="15">
        <f t="shared" ca="1" si="354"/>
        <v>11472.371436426341</v>
      </c>
      <c r="BY609" s="15">
        <f t="shared" ca="1" si="355"/>
        <v>14353.552507917291</v>
      </c>
      <c r="BZ609" s="15">
        <f t="shared" ca="1" si="356"/>
        <v>19246.036916493264</v>
      </c>
      <c r="CA609" s="15">
        <f t="shared" ca="1" si="357"/>
        <v>30715.798653087862</v>
      </c>
      <c r="CB609" s="15">
        <f ca="1">(AU609*DCF!C$10-DCF!C$5*MAX(AU609*DCF!C$10,0)-MAX(AU609-Inputs!$B$6,0)/Inputs!$B$10)*DCF!C$6</f>
        <v>1046.7721484789402</v>
      </c>
      <c r="CC609" s="15">
        <f ca="1">(AV609*DCF!D$10-DCF!D$5*MAX(AV609*DCF!D$10,0)-MAX(AV609-AU609,0)/Inputs!$B$10)*DCF!D$6</f>
        <v>1083.0668837790843</v>
      </c>
      <c r="CD609" s="15">
        <f ca="1">(AW609*DCF!E$10-DCF!E$5*MAX(AW609*DCF!E$10,0)-MAX(AW609-AV609,0)/Inputs!$B$10)*DCF!E$6</f>
        <v>1133.9509696986843</v>
      </c>
      <c r="CE609" s="15">
        <f ca="1">(AX609*DCF!F$10-DCF!F$5*MAX(AX609*DCF!F$10,0)-MAX(AX609-AW609,0)/Inputs!$B$10)*DCF!F$6</f>
        <v>1317.2556316417276</v>
      </c>
      <c r="CF609" s="15">
        <f ca="1">(AY609*DCF!G$10-DCF!G$5*MAX(AY609*DCF!G$10,0)-MAX(AY609-AX609,0)/Inputs!$B$10)*DCF!G$6</f>
        <v>1449.7819362196444</v>
      </c>
      <c r="CG609" s="15">
        <f ca="1">(AZ609*DCF!H$10-DCF!H$5*MAX(AZ609*DCF!H$10,0)-MAX(AZ609-AY609,0)/Inputs!$B$10)*DCF!H$6</f>
        <v>1607.8140147442864</v>
      </c>
      <c r="CH609" s="15">
        <f ca="1">(BA609*DCF!I$10-DCF!I$5*MAX(BA609*DCF!I$10,0)-MAX(BA609-AZ609,0)/Inputs!$B$10)*DCF!I$6</f>
        <v>1819.8560945240329</v>
      </c>
      <c r="CI609" s="15">
        <f ca="1">(BB609*DCF!J$10-DCF!J$5*MAX(BB609*DCF!J$10,0)-MAX(BB609-BA609,0)/Inputs!$B$10)*DCF!J$6</f>
        <v>2170.5975245116438</v>
      </c>
      <c r="CJ609" s="15">
        <f ca="1">(BC609*DCF!K$10-DCF!K$5*MAX(BC609*DCF!K$10,0)-MAX(BC609-BB609,0)/Inputs!$B$10)*DCF!K$6</f>
        <v>2599.779677277103</v>
      </c>
      <c r="CK609" s="15">
        <f ca="1">(BD609*DCF!L$10-DCF!L$5*MAX(BD609*DCF!L$10,0)-MAX(BD609-BC609,0)/Inputs!$B$10)*DCF!L$6</f>
        <v>3011.3395176633103</v>
      </c>
      <c r="CL609" s="15">
        <f ca="1">(BE609*DCF!M$10-DCF!M$5*MAX(BE609*DCF!M$10,0)-MAX(BE609-BD609,0)/Inputs!$B$10)*DCF!M$6</f>
        <v>3379.142041144763</v>
      </c>
      <c r="CM609" s="15">
        <f ca="1">(BF609*DCF!C$28-DCF!C$5*MAX(BF609*DCF!C$28,0)-MAX(BF609-Inputs!$B$13,0)/Inputs!$B$17)*DCF!C$6</f>
        <v>3760.2210307795767</v>
      </c>
      <c r="CN609" s="15">
        <f ca="1">(BG609*DCF!D$28-DCF!D$5*MAX(BG609*DCF!D$28,0)-MAX(BG609-BF609,0)/Inputs!$B$17)*DCF!D$6</f>
        <v>5036.3310962348096</v>
      </c>
      <c r="CO609" s="15">
        <f ca="1">(BH609*DCF!E$28-DCF!E$5*MAX(BH609*DCF!E$28,0)-MAX(BH609-BG609,0)/Inputs!$B$17)*DCF!E$6</f>
        <v>5908.8450905707405</v>
      </c>
      <c r="CP609" s="15">
        <f ca="1">(BI609*DCF!F$28-DCF!F$5*MAX(BI609*DCF!F$28,0)-MAX(BI609-BH609,0)/Inputs!$B$17)*DCF!F$6</f>
        <v>5745.3638574279767</v>
      </c>
      <c r="CQ609" s="15">
        <f ca="1">(BJ609*DCF!G$28-DCF!G$5*MAX(BJ609*DCF!G$28,0)-MAX(BJ609-BI609,0)/Inputs!$B$17)*DCF!G$6</f>
        <v>5916.4514508196489</v>
      </c>
      <c r="CR609" s="15">
        <f ca="1">(BK609*DCF!H$28-DCF!H$5*MAX(BK609*DCF!H$28,0)-MAX(BK609-BJ609,0)/Inputs!$B$17)*DCF!H$6</f>
        <v>7223.0959973310446</v>
      </c>
      <c r="CS609" s="15">
        <f ca="1">(BL609*DCF!I$28-DCF!I$5*MAX(BL609*DCF!I$28,0)-MAX(BL609-BK609,0)/Inputs!$B$17)*DCF!I$6</f>
        <v>9857.9524270175734</v>
      </c>
      <c r="CT609" s="15">
        <f ca="1">(BM609*DCF!J$28-DCF!J$5*MAX(BM609*DCF!J$28,0)-MAX(BM609-BL609,0)/Inputs!$B$17)*DCF!J$6</f>
        <v>11625.882039908936</v>
      </c>
      <c r="CU609" s="15">
        <f ca="1">(BN609*DCF!K$28-DCF!K$5*MAX(BN609*DCF!K$28,0)-MAX(BN609-BM609,0)/Inputs!$B$17)*DCF!K$6</f>
        <v>12632.017466345293</v>
      </c>
      <c r="CV609" s="15">
        <f ca="1">(BO609*DCF!L$28-DCF!L$5*MAX(BO609*DCF!L$28,0)-MAX(BO609-BN609,0)/Inputs!$B$17)*DCF!L$6</f>
        <v>14163.620770079957</v>
      </c>
      <c r="CW609" s="15">
        <f ca="1">(BP609*DCF!M$28-DCF!M$5*MAX(BP609*DCF!M$28,0)-MAX(BP609-BO609,0)/Inputs!$B$17)*DCF!M$6</f>
        <v>14662.777867474131</v>
      </c>
      <c r="CX609" s="15">
        <f ca="1">(BQ609*DCF!C$46-DCF!C$5*MAX(BQ609*DCF!C$46,0)-MAX(BQ609-Inputs!$B$20,0)/Inputs!$B$24)*DCF!C$6</f>
        <v>-1537.9669151240623</v>
      </c>
      <c r="CY609" s="15">
        <f ca="1">(BR609*DCF!D$46-DCF!D$5*MAX(BR609*DCF!D$46,0)-MAX(BR609-BQ609,0)/Inputs!$B$24)*DCF!D$6</f>
        <v>-985.05703690767257</v>
      </c>
      <c r="CZ609" s="15">
        <f ca="1">(BS609*DCF!E$46-DCF!E$5*MAX(BS609*DCF!E$46,0)-MAX(BS609-BR609,0)/Inputs!$B$24)*DCF!E$6</f>
        <v>-394.83210991465694</v>
      </c>
      <c r="DA609" s="15">
        <f ca="1">(BT609*DCF!F$46-DCF!F$5*MAX(BT609*DCF!F$46,0)-MAX(BT609-BS609,0)/Inputs!$B$24)*DCF!F$6</f>
        <v>-391.80699886876675</v>
      </c>
      <c r="DB609" s="15">
        <f ca="1">(BU609*DCF!G$46-DCF!G$5*MAX(BU609*DCF!G$46,0)-MAX(BU609-BT609,0)/Inputs!$B$24)*DCF!G$6</f>
        <v>-847.06776203161337</v>
      </c>
      <c r="DC609" s="15">
        <f ca="1">(BV609*DCF!H$46-DCF!H$5*MAX(BV609*DCF!H$46,0)-MAX(BV609-BU609,0)/Inputs!$B$24)*DCF!H$6</f>
        <v>-662.54827681261281</v>
      </c>
      <c r="DD609" s="15">
        <f ca="1">(BW609*DCF!I$46-DCF!I$5*MAX(BW609*DCF!I$46,0)-MAX(BW609-BV609,0)/Inputs!$B$24)*DCF!I$6</f>
        <v>-424.13511592086604</v>
      </c>
      <c r="DE609" s="15">
        <f ca="1">(BX609*DCF!J$46-DCF!J$5*MAX(BX609*DCF!J$46,0)-MAX(BX609-BW609,0)/Inputs!$B$24)*DCF!J$6</f>
        <v>104.65124986732269</v>
      </c>
      <c r="DF609" s="15">
        <f ca="1">(BY609*DCF!K$46-DCF!K$5*MAX(BY609*DCF!K$46,0)-MAX(BY609-BX609,0)/Inputs!$B$24)*DCF!K$6</f>
        <v>114.11015888688475</v>
      </c>
      <c r="DG609" s="15">
        <f ca="1">(BZ609*DCF!L$46-DCF!L$5*MAX(BZ609*DCF!L$46,0)-MAX(BZ609-BY609,0)/Inputs!$B$24)*DCF!L$6</f>
        <v>223.20412201248226</v>
      </c>
      <c r="DH609" s="15">
        <f ca="1">(CA609*DCF!M$46-DCF!M$5*MAX(CA609*DCF!M$46,0)-MAX(CA609-BZ609,0)/Inputs!$B$24)*DCF!M$6</f>
        <v>10.173251265769816</v>
      </c>
      <c r="DI609" s="15">
        <f ca="1">SUM(CB609:CL609)+BE609*DCF!M$10*(1+Inputs!$B$30)*(1-Inputs!$B$33)*(1-Inputs!$B$30/Inputs!$B$31)/(Inputs!$B$29-Inputs!$B$30)*DCF!M$6</f>
        <v>106729.92433789365</v>
      </c>
      <c r="DJ609" s="15">
        <f ca="1">SUM(CM609:CW609)+BP609*DCF!M$28*(1+Inputs!$B$30)*(1-Inputs!$B$33)*(1-Inputs!$B$30/Inputs!$B$31)/(Inputs!$B$29-Inputs!$B$30)*DCF!M$6</f>
        <v>387445.39483016799</v>
      </c>
      <c r="DK609" s="15">
        <f ca="1">SUM(CX609:DH609)+CA609*DCF!M$46*(1+Inputs!$B$30)*(1-Inputs!$B$33)*(1-Inputs!$B$30/Inputs!$B$31)/(Inputs!$B$29-Inputs!$B$30)*DCF!M$6</f>
        <v>42698.987803080861</v>
      </c>
      <c r="DM609" s="15">
        <f ca="1">DI609+DJ609+DK609+Inputs!$B$34+Inputs!$B$36-Inputs!$B$35</f>
        <v>613725.30697114253</v>
      </c>
    </row>
    <row r="610" spans="1:117" x14ac:dyDescent="0.75">
      <c r="A610" s="11">
        <v>597</v>
      </c>
      <c r="C610" s="23">
        <f t="shared" ca="1" si="359"/>
        <v>0.83423936027259726</v>
      </c>
      <c r="D610" s="23">
        <f t="shared" ca="1" si="359"/>
        <v>-1.254413354773031</v>
      </c>
      <c r="E610" s="23">
        <f t="shared" ca="1" si="359"/>
        <v>0.98296579400137463</v>
      </c>
      <c r="F610" s="23">
        <f t="shared" ca="1" si="359"/>
        <v>1.716526184832484</v>
      </c>
      <c r="G610" s="23">
        <f t="shared" ca="1" si="359"/>
        <v>-0.65246763235767835</v>
      </c>
      <c r="H610" s="23">
        <f t="shared" ca="1" si="359"/>
        <v>-0.40454593331150063</v>
      </c>
      <c r="I610" s="23">
        <f t="shared" ca="1" si="359"/>
        <v>0.53202577812710017</v>
      </c>
      <c r="J610" s="23">
        <f t="shared" ca="1" si="359"/>
        <v>-1.5603305825744034</v>
      </c>
      <c r="K610" s="23">
        <f t="shared" ca="1" si="359"/>
        <v>0.80184346751051527</v>
      </c>
      <c r="L610" s="23">
        <f t="shared" ca="1" si="359"/>
        <v>-1.1770486150288404</v>
      </c>
      <c r="M610" s="23">
        <f t="shared" ca="1" si="359"/>
        <v>0.82443166006200785</v>
      </c>
      <c r="N610" s="23">
        <f ca="1">SQRT(Inputs!$B$38)*C610+SQRT(1-Inputs!$B$38)*_xlfn.NORM.S.INV(RAND())</f>
        <v>0.59373965189021094</v>
      </c>
      <c r="O610" s="23">
        <f ca="1">SQRT(Inputs!$B$38)*D610+SQRT(1-Inputs!$B$38)*_xlfn.NORM.S.INV(RAND())</f>
        <v>-0.74578944368515676</v>
      </c>
      <c r="P610" s="23">
        <f ca="1">SQRT(Inputs!$B$38)*E610+SQRT(1-Inputs!$B$38)*_xlfn.NORM.S.INV(RAND())</f>
        <v>0.62044135182956528</v>
      </c>
      <c r="Q610" s="23">
        <f ca="1">SQRT(Inputs!$B$38)*F610+SQRT(1-Inputs!$B$38)*_xlfn.NORM.S.INV(RAND())</f>
        <v>0.39542931164538564</v>
      </c>
      <c r="R610" s="23">
        <f ca="1">SQRT(Inputs!$B$38)*G610+SQRT(1-Inputs!$B$38)*_xlfn.NORM.S.INV(RAND())</f>
        <v>0.49053712567601981</v>
      </c>
      <c r="S610" s="23">
        <f ca="1">SQRT(Inputs!$B$38)*H610+SQRT(1-Inputs!$B$38)*_xlfn.NORM.S.INV(RAND())</f>
        <v>-1.1336322330745399</v>
      </c>
      <c r="T610" s="23">
        <f ca="1">SQRT(Inputs!$B$38)*I610+SQRT(1-Inputs!$B$38)*_xlfn.NORM.S.INV(RAND())</f>
        <v>0.58607639304803194</v>
      </c>
      <c r="U610" s="23">
        <f ca="1">SQRT(Inputs!$B$38)*J610+SQRT(1-Inputs!$B$38)*_xlfn.NORM.S.INV(RAND())</f>
        <v>-1.1009797328590205</v>
      </c>
      <c r="V610" s="23">
        <f ca="1">SQRT(Inputs!$B$38)*K610+SQRT(1-Inputs!$B$38)*_xlfn.NORM.S.INV(RAND())</f>
        <v>0.67197156666666957</v>
      </c>
      <c r="W610" s="23">
        <f ca="1">SQRT(Inputs!$B$38)*L610+SQRT(1-Inputs!$B$38)*_xlfn.NORM.S.INV(RAND())</f>
        <v>-0.66546374494168481</v>
      </c>
      <c r="X610" s="23">
        <f ca="1">SQRT(Inputs!$B$38)*M610+SQRT(1-Inputs!$B$38)*_xlfn.NORM.S.INV(RAND())</f>
        <v>0.16108936994427292</v>
      </c>
      <c r="Y610" s="23">
        <f ca="1">SQRT(Inputs!$B$38)*C610+SQRT(1-Inputs!$B$38)*_xlfn.NORM.S.INV(RAND())</f>
        <v>-1.1788697374213601</v>
      </c>
      <c r="Z610" s="23">
        <f ca="1">SQRT(Inputs!$B$38)*D610+SQRT(1-Inputs!$B$38)*_xlfn.NORM.S.INV(RAND())</f>
        <v>-0.81141810002071435</v>
      </c>
      <c r="AA610" s="23">
        <f ca="1">SQRT(Inputs!$B$38)*E610+SQRT(1-Inputs!$B$38)*_xlfn.NORM.S.INV(RAND())</f>
        <v>1.0306064404840538</v>
      </c>
      <c r="AB610" s="23">
        <f ca="1">SQRT(Inputs!$B$38)*F610+SQRT(1-Inputs!$B$38)*_xlfn.NORM.S.INV(RAND())</f>
        <v>0.94775972742720072</v>
      </c>
      <c r="AC610" s="23">
        <f ca="1">SQRT(Inputs!$B$38)*G610+SQRT(1-Inputs!$B$38)*_xlfn.NORM.S.INV(RAND())</f>
        <v>0.69560666359128509</v>
      </c>
      <c r="AD610" s="23">
        <f ca="1">SQRT(Inputs!$B$38)*H610+SQRT(1-Inputs!$B$38)*_xlfn.NORM.S.INV(RAND())</f>
        <v>-0.87167509306717372</v>
      </c>
      <c r="AE610" s="23">
        <f ca="1">SQRT(Inputs!$B$38)*I610+SQRT(1-Inputs!$B$38)*_xlfn.NORM.S.INV(RAND())</f>
        <v>5.900364444827999E-2</v>
      </c>
      <c r="AF610" s="23">
        <f ca="1">SQRT(Inputs!$B$38)*J610+SQRT(1-Inputs!$B$38)*_xlfn.NORM.S.INV(RAND())</f>
        <v>-1.2724231290675363</v>
      </c>
      <c r="AG610" s="23">
        <f ca="1">SQRT(Inputs!$B$38)*K610+SQRT(1-Inputs!$B$38)*_xlfn.NORM.S.INV(RAND())</f>
        <v>0.8626674979023039</v>
      </c>
      <c r="AH610" s="23">
        <f ca="1">SQRT(Inputs!$B$38)*L610+SQRT(1-Inputs!$B$38)*_xlfn.NORM.S.INV(RAND())</f>
        <v>-0.55051217493053395</v>
      </c>
      <c r="AI610" s="23">
        <f ca="1">SQRT(Inputs!$B$38)*M610+SQRT(1-Inputs!$B$38)*_xlfn.NORM.S.INV(RAND())</f>
        <v>2.022673881738505</v>
      </c>
      <c r="AJ610" s="23">
        <f ca="1">SQRT(Inputs!$B$38)*C610+SQRT(1-Inputs!$B$38)*_xlfn.NORM.S.INV(RAND())</f>
        <v>0.12898097659395741</v>
      </c>
      <c r="AK610" s="23">
        <f ca="1">SQRT(Inputs!$B$38)*D610+SQRT(1-Inputs!$B$38)*_xlfn.NORM.S.INV(RAND())</f>
        <v>-1.6072380745469932</v>
      </c>
      <c r="AL610" s="23">
        <f ca="1">SQRT(Inputs!$B$38)*E610+SQRT(1-Inputs!$B$38)*_xlfn.NORM.S.INV(RAND())</f>
        <v>1.7962256865571877</v>
      </c>
      <c r="AM610" s="23">
        <f ca="1">SQRT(Inputs!$B$38)*F610+SQRT(1-Inputs!$B$38)*_xlfn.NORM.S.INV(RAND())</f>
        <v>1.8280504864519362</v>
      </c>
      <c r="AN610" s="23">
        <f ca="1">SQRT(Inputs!$B$38)*G610+SQRT(1-Inputs!$B$38)*_xlfn.NORM.S.INV(RAND())</f>
        <v>0.51099247471370635</v>
      </c>
      <c r="AO610" s="23">
        <f ca="1">SQRT(Inputs!$B$38)*H610+SQRT(1-Inputs!$B$38)*_xlfn.NORM.S.INV(RAND())</f>
        <v>-2.9076247217921597E-2</v>
      </c>
      <c r="AP610" s="23">
        <f ca="1">SQRT(Inputs!$B$38)*I610+SQRT(1-Inputs!$B$38)*_xlfn.NORM.S.INV(RAND())</f>
        <v>1.8023011046072448</v>
      </c>
      <c r="AQ610" s="23">
        <f ca="1">SQRT(Inputs!$B$38)*J610+SQRT(1-Inputs!$B$38)*_xlfn.NORM.S.INV(RAND())</f>
        <v>-2.0122486779103506</v>
      </c>
      <c r="AR610" s="23">
        <f ca="1">SQRT(Inputs!$B$38)*K610+SQRT(1-Inputs!$B$38)*_xlfn.NORM.S.INV(RAND())</f>
        <v>6.1124500512935775E-2</v>
      </c>
      <c r="AS610" s="23">
        <f ca="1">SQRT(Inputs!$B$38)*L610+SQRT(1-Inputs!$B$38)*_xlfn.NORM.S.INV(RAND())</f>
        <v>-0.99179234129806559</v>
      </c>
      <c r="AT610" s="23">
        <f ca="1">SQRT(Inputs!$B$38)*M610+SQRT(1-Inputs!$B$38)*_xlfn.NORM.S.INV(RAND())</f>
        <v>0.90188360944808788</v>
      </c>
      <c r="AU610" s="15">
        <f ca="1">Inputs!$B$6*EXP($B$8-0.5*C$5^2+C$5*N610)</f>
        <v>5462.8334420936671</v>
      </c>
      <c r="AV610" s="15">
        <f t="shared" ca="1" si="328"/>
        <v>5958.9575946197219</v>
      </c>
      <c r="AW610" s="15">
        <f t="shared" ca="1" si="329"/>
        <v>7900.1128165898808</v>
      </c>
      <c r="AX610" s="15">
        <f t="shared" ca="1" si="330"/>
        <v>10133.706471832886</v>
      </c>
      <c r="AY610" s="15">
        <f t="shared" ca="1" si="331"/>
        <v>13114.629193910858</v>
      </c>
      <c r="AZ610" s="15">
        <f t="shared" ca="1" si="332"/>
        <v>14157.186255336655</v>
      </c>
      <c r="BA610" s="15">
        <f t="shared" ca="1" si="333"/>
        <v>18420.721439181121</v>
      </c>
      <c r="BB610" s="15">
        <f t="shared" ca="1" si="334"/>
        <v>20197.170573298557</v>
      </c>
      <c r="BC610" s="15">
        <f t="shared" ca="1" si="335"/>
        <v>26394.111655888864</v>
      </c>
      <c r="BD610" s="15">
        <f t="shared" ca="1" si="336"/>
        <v>30383.983058981426</v>
      </c>
      <c r="BE610" s="15">
        <f t="shared" ca="1" si="337"/>
        <v>37781.967642096024</v>
      </c>
      <c r="BF610" s="15">
        <f ca="1">Inputs!$B$13*EXP($B$9-0.5*C$6^2+C$6*Y610)</f>
        <v>10948.536008748952</v>
      </c>
      <c r="BG610" s="15">
        <f t="shared" ca="1" si="338"/>
        <v>11526.035395550221</v>
      </c>
      <c r="BH610" s="15">
        <f t="shared" ca="1" si="339"/>
        <v>16707.879902172805</v>
      </c>
      <c r="BI610" s="15">
        <f t="shared" ca="1" si="340"/>
        <v>23665.214045242497</v>
      </c>
      <c r="BJ610" s="15">
        <f t="shared" ca="1" si="341"/>
        <v>32071.843822867544</v>
      </c>
      <c r="BK610" s="15">
        <f t="shared" ca="1" si="342"/>
        <v>34957.42698442869</v>
      </c>
      <c r="BL610" s="15">
        <f t="shared" ca="1" si="343"/>
        <v>43270.581963692559</v>
      </c>
      <c r="BM610" s="15">
        <f t="shared" ca="1" si="344"/>
        <v>45412.13593027577</v>
      </c>
      <c r="BN610" s="15">
        <f t="shared" ca="1" si="345"/>
        <v>61934.058224131964</v>
      </c>
      <c r="BO610" s="15">
        <f t="shared" ca="1" si="346"/>
        <v>71479.83298153941</v>
      </c>
      <c r="BP610" s="15">
        <f t="shared" ca="1" si="347"/>
        <v>110636.67310933243</v>
      </c>
      <c r="BQ610" s="15">
        <f ca="1">Inputs!$B$20*EXP($B$10-0.5*C$7^2+C$7*AJ610)</f>
        <v>4490.305440189306</v>
      </c>
      <c r="BR610" s="15">
        <f t="shared" ca="1" si="348"/>
        <v>3657.1185595221991</v>
      </c>
      <c r="BS610" s="15">
        <f t="shared" ca="1" si="349"/>
        <v>8389.023254470454</v>
      </c>
      <c r="BT610" s="15">
        <f t="shared" ca="1" si="350"/>
        <v>18684.263111991106</v>
      </c>
      <c r="BU610" s="15">
        <f t="shared" ca="1" si="351"/>
        <v>29302.175025137032</v>
      </c>
      <c r="BV610" s="15">
        <f t="shared" ca="1" si="352"/>
        <v>40501.590347559264</v>
      </c>
      <c r="BW610" s="15">
        <f t="shared" ca="1" si="353"/>
        <v>82765.329824877059</v>
      </c>
      <c r="BX610" s="15">
        <f t="shared" ca="1" si="354"/>
        <v>77332.983697031741</v>
      </c>
      <c r="BY610" s="15">
        <f t="shared" ca="1" si="355"/>
        <v>109631.27236933666</v>
      </c>
      <c r="BZ610" s="15">
        <f t="shared" ca="1" si="356"/>
        <v>128189.58534791088</v>
      </c>
      <c r="CA610" s="15">
        <f t="shared" ca="1" si="357"/>
        <v>211367.21964615924</v>
      </c>
      <c r="CB610" s="15">
        <f ca="1">(AU610*DCF!C$10-DCF!C$5*MAX(AU610*DCF!C$10,0)-MAX(AU610-Inputs!$B$6,0)/Inputs!$B$10)*DCF!C$6</f>
        <v>1039.5049789882644</v>
      </c>
      <c r="CC610" s="15">
        <f ca="1">(AV610*DCF!D$10-DCF!D$5*MAX(AV610*DCF!D$10,0)-MAX(AV610-AU610,0)/Inputs!$B$10)*DCF!D$6</f>
        <v>1331.4886529740129</v>
      </c>
      <c r="CD610" s="15">
        <f ca="1">(AW610*DCF!E$10-DCF!E$5*MAX(AW610*DCF!E$10,0)-MAX(AW610-AV610,0)/Inputs!$B$10)*DCF!E$6</f>
        <v>1386.7817476573437</v>
      </c>
      <c r="CE610" s="15">
        <f ca="1">(AX610*DCF!F$10-DCF!F$5*MAX(AX610*DCF!F$10,0)-MAX(AX610-AW610,0)/Inputs!$B$10)*DCF!F$6</f>
        <v>1747.4165105083687</v>
      </c>
      <c r="CF610" s="15">
        <f ca="1">(AY610*DCF!G$10-DCF!G$5*MAX(AY610*DCF!G$10,0)-MAX(AY610-AX610,0)/Inputs!$B$10)*DCF!G$6</f>
        <v>2129.1513503820165</v>
      </c>
      <c r="CG610" s="15">
        <f ca="1">(AZ610*DCF!H$10-DCF!H$5*MAX(AZ610*DCF!H$10,0)-MAX(AZ610-AY610,0)/Inputs!$B$10)*DCF!H$6</f>
        <v>2563.5031696048027</v>
      </c>
      <c r="CH610" s="15">
        <f ca="1">(BA610*DCF!I$10-DCF!I$5*MAX(BA610*DCF!I$10,0)-MAX(BA610-AZ610,0)/Inputs!$B$10)*DCF!I$6</f>
        <v>2665.4246660523095</v>
      </c>
      <c r="CI610" s="15">
        <f ca="1">(BB610*DCF!J$10-DCF!J$5*MAX(BB610*DCF!J$10,0)-MAX(BB610-BA610,0)/Inputs!$B$10)*DCF!J$6</f>
        <v>3196.6897416212896</v>
      </c>
      <c r="CJ610" s="15">
        <f ca="1">(BC610*DCF!K$10-DCF!K$5*MAX(BC610*DCF!K$10,0)-MAX(BC610-BB610,0)/Inputs!$B$10)*DCF!K$6</f>
        <v>3381.550667939277</v>
      </c>
      <c r="CK610" s="15">
        <f ca="1">(BD610*DCF!L$10-DCF!L$5*MAX(BD610*DCF!L$10,0)-MAX(BD610-BC610,0)/Inputs!$B$10)*DCF!L$6</f>
        <v>4066.5274520543567</v>
      </c>
      <c r="CL610" s="15">
        <f ca="1">(BE610*DCF!M$10-DCF!M$5*MAX(BE610*DCF!M$10,0)-MAX(BE610-BD610,0)/Inputs!$B$10)*DCF!M$6</f>
        <v>4447.7560027962863</v>
      </c>
      <c r="CM610" s="15">
        <f ca="1">(BF610*DCF!C$28-DCF!C$5*MAX(BF610*DCF!C$28,0)-MAX(BF610-Inputs!$B$13,0)/Inputs!$B$17)*DCF!C$6</f>
        <v>3341.4213879696854</v>
      </c>
      <c r="CN610" s="15">
        <f ca="1">(BG610*DCF!D$28-DCF!D$5*MAX(BG610*DCF!D$28,0)-MAX(BG610-BF610,0)/Inputs!$B$17)*DCF!D$6</f>
        <v>3271.4761609503221</v>
      </c>
      <c r="CO610" s="15">
        <f ca="1">(BH610*DCF!E$28-DCF!E$5*MAX(BH610*DCF!E$28,0)-MAX(BH610-BG610,0)/Inputs!$B$17)*DCF!E$6</f>
        <v>3710.6988709200059</v>
      </c>
      <c r="CP610" s="15">
        <f ca="1">(BI610*DCF!F$28-DCF!F$5*MAX(BI610*DCF!F$28,0)-MAX(BI610-BH610,0)/Inputs!$B$17)*DCF!F$6</f>
        <v>5157.7896013339187</v>
      </c>
      <c r="CQ610" s="15">
        <f ca="1">(BJ610*DCF!G$28-DCF!G$5*MAX(BJ610*DCF!G$28,0)-MAX(BJ610-BI610,0)/Inputs!$B$17)*DCF!G$6</f>
        <v>6907.3711269862515</v>
      </c>
      <c r="CR610" s="15">
        <f ca="1">(BK610*DCF!H$28-DCF!H$5*MAX(BK610*DCF!H$28,0)-MAX(BK610-BJ610,0)/Inputs!$B$17)*DCF!H$6</f>
        <v>8197.0187254423436</v>
      </c>
      <c r="CS610" s="15">
        <f ca="1">(BL610*DCF!I$28-DCF!I$5*MAX(BL610*DCF!I$28,0)-MAX(BL610-BK610,0)/Inputs!$B$17)*DCF!I$6</f>
        <v>8982.0161679477133</v>
      </c>
      <c r="CT610" s="15">
        <f ca="1">(BM610*DCF!J$28-DCF!J$5*MAX(BM610*DCF!J$28,0)-MAX(BM610-BL610,0)/Inputs!$B$17)*DCF!J$6</f>
        <v>9846.7237035248036</v>
      </c>
      <c r="CU610" s="15">
        <f ca="1">(BN610*DCF!K$28-DCF!K$5*MAX(BN610*DCF!K$28,0)-MAX(BN610-BM610,0)/Inputs!$B$17)*DCF!K$6</f>
        <v>11055.719238539992</v>
      </c>
      <c r="CV610" s="15">
        <f ca="1">(BO610*DCF!L$28-DCF!L$5*MAX(BO610*DCF!L$28,0)-MAX(BO610-BN610,0)/Inputs!$B$17)*DCF!L$6</f>
        <v>13181.606701230858</v>
      </c>
      <c r="CW610" s="15">
        <f ca="1">(BP610*DCF!M$28-DCF!M$5*MAX(BP610*DCF!M$28,0)-MAX(BP610-BO610,0)/Inputs!$B$17)*DCF!M$6</f>
        <v>16723.364001233916</v>
      </c>
      <c r="CX610" s="15">
        <f ca="1">(BQ610*DCF!C$46-DCF!C$5*MAX(BQ610*DCF!C$46,0)-MAX(BQ610-Inputs!$B$20,0)/Inputs!$B$24)*DCF!C$6</f>
        <v>-1632.5441848886646</v>
      </c>
      <c r="CY610" s="15">
        <f ca="1">(BR610*DCF!D$46-DCF!D$5*MAX(BR610*DCF!D$46,0)-MAX(BR610-BQ610,0)/Inputs!$B$24)*DCF!D$6</f>
        <v>-624.18485300316479</v>
      </c>
      <c r="CZ610" s="15">
        <f ca="1">(BS610*DCF!E$46-DCF!E$5*MAX(BS610*DCF!E$46,0)-MAX(BS610-BR610,0)/Inputs!$B$24)*DCF!E$6</f>
        <v>-2857.2031696992485</v>
      </c>
      <c r="DA610" s="15">
        <f ca="1">(BT610*DCF!F$46-DCF!F$5*MAX(BT610*DCF!F$46,0)-MAX(BT610-BS610,0)/Inputs!$B$24)*DCF!F$6</f>
        <v>-5109.5284602199335</v>
      </c>
      <c r="DB610" s="15">
        <f ca="1">(BU610*DCF!G$46-DCF!G$5*MAX(BU610*DCF!G$46,0)-MAX(BU610-BT610,0)/Inputs!$B$24)*DCF!G$6</f>
        <v>-4557.3230570749311</v>
      </c>
      <c r="DC610" s="15">
        <f ca="1">(BV610*DCF!H$46-DCF!H$5*MAX(BV610*DCF!H$46,0)-MAX(BV610-BU610,0)/Inputs!$B$24)*DCF!H$6</f>
        <v>-3480.1496914865406</v>
      </c>
      <c r="DD610" s="15">
        <f ca="1">(BW610*DCF!I$46-DCF!I$5*MAX(BW610*DCF!I$46,0)-MAX(BW610-BV610,0)/Inputs!$B$24)*DCF!I$6</f>
        <v>-10220.787238334022</v>
      </c>
      <c r="DE610" s="15">
        <f ca="1">(BX610*DCF!J$46-DCF!J$5*MAX(BX610*DCF!J$46,0)-MAX(BX610-BW610,0)/Inputs!$B$24)*DCF!J$6</f>
        <v>3243.9047520039539</v>
      </c>
      <c r="DF610" s="15">
        <f ca="1">(BY610*DCF!K$46-DCF!K$5*MAX(BY610*DCF!K$46,0)-MAX(BY610-BX610,0)/Inputs!$B$24)*DCF!K$6</f>
        <v>-1649.7165664321935</v>
      </c>
      <c r="DG610" s="15">
        <f ca="1">(BZ610*DCF!L$46-DCF!L$5*MAX(BZ610*DCF!L$46,0)-MAX(BZ610-BY610,0)/Inputs!$B$24)*DCF!L$6</f>
        <v>4661.3459779249333</v>
      </c>
      <c r="DH610" s="15">
        <f ca="1">(CA610*DCF!M$46-DCF!M$5*MAX(CA610*DCF!M$46,0)-MAX(CA610-BZ610,0)/Inputs!$B$24)*DCF!M$6</f>
        <v>-818.43974192970779</v>
      </c>
      <c r="DI610" s="15">
        <f ca="1">SUM(CB610:CL610)+BE610*DCF!M$10*(1+Inputs!$B$30)*(1-Inputs!$B$33)*(1-Inputs!$B$30/Inputs!$B$31)/(Inputs!$B$29-Inputs!$B$30)*DCF!M$6</f>
        <v>133103.51050333108</v>
      </c>
      <c r="DJ610" s="15">
        <f ca="1">SUM(CM610:CW610)+BP610*DCF!M$28*(1+Inputs!$B$30)*(1-Inputs!$B$33)*(1-Inputs!$B$30/Inputs!$B$31)/(Inputs!$B$29-Inputs!$B$30)*DCF!M$6</f>
        <v>500912.97139516682</v>
      </c>
      <c r="DK610" s="15">
        <f ca="1">SUM(CX610:DH610)+CA610*DCF!M$46*(1+Inputs!$B$30)*(1-Inputs!$B$33)*(1-Inputs!$B$30/Inputs!$B$31)/(Inputs!$B$29-Inputs!$B$30)*DCF!M$6</f>
        <v>303754.13338762982</v>
      </c>
      <c r="DM610" s="15">
        <f ca="1">DI610+DJ610+DK610+Inputs!$B$34+Inputs!$B$36-Inputs!$B$35</f>
        <v>1014621.6152861277</v>
      </c>
    </row>
    <row r="611" spans="1:117" x14ac:dyDescent="0.75">
      <c r="A611" s="11">
        <v>598</v>
      </c>
      <c r="C611" s="23">
        <f t="shared" ca="1" si="359"/>
        <v>-1.2287133063317741</v>
      </c>
      <c r="D611" s="23">
        <f t="shared" ca="1" si="359"/>
        <v>-0.73102258683664945</v>
      </c>
      <c r="E611" s="23">
        <f t="shared" ca="1" si="359"/>
        <v>0.7508247839192097</v>
      </c>
      <c r="F611" s="23">
        <f t="shared" ca="1" si="359"/>
        <v>0.11636615099787828</v>
      </c>
      <c r="G611" s="23">
        <f t="shared" ca="1" si="359"/>
        <v>1.7376844484498291</v>
      </c>
      <c r="H611" s="23">
        <f t="shared" ca="1" si="359"/>
        <v>-0.11333848317706038</v>
      </c>
      <c r="I611" s="23">
        <f t="shared" ca="1" si="359"/>
        <v>0.87018012059407834</v>
      </c>
      <c r="J611" s="23">
        <f t="shared" ca="1" si="359"/>
        <v>-0.73899105759687223</v>
      </c>
      <c r="K611" s="23">
        <f t="shared" ca="1" si="359"/>
        <v>1.2550753939167498</v>
      </c>
      <c r="L611" s="23">
        <f t="shared" ca="1" si="359"/>
        <v>0.62500181639640029</v>
      </c>
      <c r="M611" s="23">
        <f t="shared" ca="1" si="359"/>
        <v>0.78908043805675288</v>
      </c>
      <c r="N611" s="23">
        <f ca="1">SQRT(Inputs!$B$38)*C611+SQRT(1-Inputs!$B$38)*_xlfn.NORM.S.INV(RAND())</f>
        <v>-1.8936315975226492E-3</v>
      </c>
      <c r="O611" s="23">
        <f ca="1">SQRT(Inputs!$B$38)*D611+SQRT(1-Inputs!$B$38)*_xlfn.NORM.S.INV(RAND())</f>
        <v>-0.9465835265859901</v>
      </c>
      <c r="P611" s="23">
        <f ca="1">SQRT(Inputs!$B$38)*E611+SQRT(1-Inputs!$B$38)*_xlfn.NORM.S.INV(RAND())</f>
        <v>0.69370402823710986</v>
      </c>
      <c r="Q611" s="23">
        <f ca="1">SQRT(Inputs!$B$38)*F611+SQRT(1-Inputs!$B$38)*_xlfn.NORM.S.INV(RAND())</f>
        <v>0.10558385435168566</v>
      </c>
      <c r="R611" s="23">
        <f ca="1">SQRT(Inputs!$B$38)*G611+SQRT(1-Inputs!$B$38)*_xlfn.NORM.S.INV(RAND())</f>
        <v>0.9072010575338203</v>
      </c>
      <c r="S611" s="23">
        <f ca="1">SQRT(Inputs!$B$38)*H611+SQRT(1-Inputs!$B$38)*_xlfn.NORM.S.INV(RAND())</f>
        <v>0.20363112911635903</v>
      </c>
      <c r="T611" s="23">
        <f ca="1">SQRT(Inputs!$B$38)*I611+SQRT(1-Inputs!$B$38)*_xlfn.NORM.S.INV(RAND())</f>
        <v>0.55497988892875039</v>
      </c>
      <c r="U611" s="23">
        <f ca="1">SQRT(Inputs!$B$38)*J611+SQRT(1-Inputs!$B$38)*_xlfn.NORM.S.INV(RAND())</f>
        <v>-0.29806142863893281</v>
      </c>
      <c r="V611" s="23">
        <f ca="1">SQRT(Inputs!$B$38)*K611+SQRT(1-Inputs!$B$38)*_xlfn.NORM.S.INV(RAND())</f>
        <v>1.4640149808190772</v>
      </c>
      <c r="W611" s="23">
        <f ca="1">SQRT(Inputs!$B$38)*L611+SQRT(1-Inputs!$B$38)*_xlfn.NORM.S.INV(RAND())</f>
        <v>-0.10737054556027426</v>
      </c>
      <c r="X611" s="23">
        <f ca="1">SQRT(Inputs!$B$38)*M611+SQRT(1-Inputs!$B$38)*_xlfn.NORM.S.INV(RAND())</f>
        <v>1.2683951581092501</v>
      </c>
      <c r="Y611" s="23">
        <f ca="1">SQRT(Inputs!$B$38)*C611+SQRT(1-Inputs!$B$38)*_xlfn.NORM.S.INV(RAND())</f>
        <v>-2.8531221618746425</v>
      </c>
      <c r="Z611" s="23">
        <f ca="1">SQRT(Inputs!$B$38)*D611+SQRT(1-Inputs!$B$38)*_xlfn.NORM.S.INV(RAND())</f>
        <v>-6.9747993506146522E-2</v>
      </c>
      <c r="AA611" s="23">
        <f ca="1">SQRT(Inputs!$B$38)*E611+SQRT(1-Inputs!$B$38)*_xlfn.NORM.S.INV(RAND())</f>
        <v>0.82622436079443617</v>
      </c>
      <c r="AB611" s="23">
        <f ca="1">SQRT(Inputs!$B$38)*F611+SQRT(1-Inputs!$B$38)*_xlfn.NORM.S.INV(RAND())</f>
        <v>-0.47650978162371549</v>
      </c>
      <c r="AC611" s="23">
        <f ca="1">SQRT(Inputs!$B$38)*G611+SQRT(1-Inputs!$B$38)*_xlfn.NORM.S.INV(RAND())</f>
        <v>0.65557319042681139</v>
      </c>
      <c r="AD611" s="23">
        <f ca="1">SQRT(Inputs!$B$38)*H611+SQRT(1-Inputs!$B$38)*_xlfn.NORM.S.INV(RAND())</f>
        <v>1.3651252691080114</v>
      </c>
      <c r="AE611" s="23">
        <f ca="1">SQRT(Inputs!$B$38)*I611+SQRT(1-Inputs!$B$38)*_xlfn.NORM.S.INV(RAND())</f>
        <v>0.3208271189175298</v>
      </c>
      <c r="AF611" s="23">
        <f ca="1">SQRT(Inputs!$B$38)*J611+SQRT(1-Inputs!$B$38)*_xlfn.NORM.S.INV(RAND())</f>
        <v>-0.30727204216328097</v>
      </c>
      <c r="AG611" s="23">
        <f ca="1">SQRT(Inputs!$B$38)*K611+SQRT(1-Inputs!$B$38)*_xlfn.NORM.S.INV(RAND())</f>
        <v>7.7046751943997127E-2</v>
      </c>
      <c r="AH611" s="23">
        <f ca="1">SQRT(Inputs!$B$38)*L611+SQRT(1-Inputs!$B$38)*_xlfn.NORM.S.INV(RAND())</f>
        <v>1.4228573796215385</v>
      </c>
      <c r="AI611" s="23">
        <f ca="1">SQRT(Inputs!$B$38)*M611+SQRT(1-Inputs!$B$38)*_xlfn.NORM.S.INV(RAND())</f>
        <v>-0.41399026819306795</v>
      </c>
      <c r="AJ611" s="23">
        <f ca="1">SQRT(Inputs!$B$38)*C611+SQRT(1-Inputs!$B$38)*_xlfn.NORM.S.INV(RAND())</f>
        <v>-0.73009946583146323</v>
      </c>
      <c r="AK611" s="23">
        <f ca="1">SQRT(Inputs!$B$38)*D611+SQRT(1-Inputs!$B$38)*_xlfn.NORM.S.INV(RAND())</f>
        <v>0.56619145963743245</v>
      </c>
      <c r="AL611" s="23">
        <f ca="1">SQRT(Inputs!$B$38)*E611+SQRT(1-Inputs!$B$38)*_xlfn.NORM.S.INV(RAND())</f>
        <v>2.372906478114984</v>
      </c>
      <c r="AM611" s="23">
        <f ca="1">SQRT(Inputs!$B$38)*F611+SQRT(1-Inputs!$B$38)*_xlfn.NORM.S.INV(RAND())</f>
        <v>0.16113075020786038</v>
      </c>
      <c r="AN611" s="23">
        <f ca="1">SQRT(Inputs!$B$38)*G611+SQRT(1-Inputs!$B$38)*_xlfn.NORM.S.INV(RAND())</f>
        <v>0.91899238019553786</v>
      </c>
      <c r="AO611" s="23">
        <f ca="1">SQRT(Inputs!$B$38)*H611+SQRT(1-Inputs!$B$38)*_xlfn.NORM.S.INV(RAND())</f>
        <v>-1.9057221788045426</v>
      </c>
      <c r="AP611" s="23">
        <f ca="1">SQRT(Inputs!$B$38)*I611+SQRT(1-Inputs!$B$38)*_xlfn.NORM.S.INV(RAND())</f>
        <v>-0.58779531850466626</v>
      </c>
      <c r="AQ611" s="23">
        <f ca="1">SQRT(Inputs!$B$38)*J611+SQRT(1-Inputs!$B$38)*_xlfn.NORM.S.INV(RAND())</f>
        <v>-1.4132096409841604</v>
      </c>
      <c r="AR611" s="23">
        <f ca="1">SQRT(Inputs!$B$38)*K611+SQRT(1-Inputs!$B$38)*_xlfn.NORM.S.INV(RAND())</f>
        <v>1.2102893632098377E-2</v>
      </c>
      <c r="AS611" s="23">
        <f ca="1">SQRT(Inputs!$B$38)*L611+SQRT(1-Inputs!$B$38)*_xlfn.NORM.S.INV(RAND())</f>
        <v>-1.0128941288574111E-2</v>
      </c>
      <c r="AT611" s="23">
        <f ca="1">SQRT(Inputs!$B$38)*M611+SQRT(1-Inputs!$B$38)*_xlfn.NORM.S.INV(RAND())</f>
        <v>1.2483018962947479</v>
      </c>
      <c r="AU611" s="15">
        <f ca="1">Inputs!$B$6*EXP($B$8-0.5*C$5^2+C$5*N611)</f>
        <v>4960.7185998046225</v>
      </c>
      <c r="AV611" s="15">
        <f t="shared" ca="1" si="328"/>
        <v>5253.8199296450684</v>
      </c>
      <c r="AW611" s="15">
        <f t="shared" ca="1" si="329"/>
        <v>7034.4439513291672</v>
      </c>
      <c r="AX611" s="15">
        <f t="shared" ca="1" si="330"/>
        <v>8702.3883991344228</v>
      </c>
      <c r="AY611" s="15">
        <f t="shared" ca="1" si="331"/>
        <v>11823.866081481463</v>
      </c>
      <c r="AZ611" s="15">
        <f t="shared" ca="1" si="332"/>
        <v>14788.838248332242</v>
      </c>
      <c r="BA611" s="15">
        <f t="shared" ca="1" si="333"/>
        <v>19180.075609521984</v>
      </c>
      <c r="BB611" s="15">
        <f t="shared" ca="1" si="334"/>
        <v>22791.381148746885</v>
      </c>
      <c r="BC611" s="15">
        <f t="shared" ca="1" si="335"/>
        <v>32150.780440988081</v>
      </c>
      <c r="BD611" s="15">
        <f t="shared" ca="1" si="336"/>
        <v>38994.156673577192</v>
      </c>
      <c r="BE611" s="15">
        <f t="shared" ca="1" si="337"/>
        <v>53633.931208668946</v>
      </c>
      <c r="BF611" s="15">
        <f ca="1">Inputs!$B$13*EXP($B$9-0.5*C$6^2+C$6*Y611)</f>
        <v>7856.0903617847043</v>
      </c>
      <c r="BG611" s="15">
        <f t="shared" ca="1" si="338"/>
        <v>9454.7524432750997</v>
      </c>
      <c r="BH611" s="15">
        <f t="shared" ca="1" si="339"/>
        <v>13248.591887893235</v>
      </c>
      <c r="BI611" s="15">
        <f t="shared" ca="1" si="340"/>
        <v>15071.329157384176</v>
      </c>
      <c r="BJ611" s="15">
        <f t="shared" ca="1" si="341"/>
        <v>20307.613377269285</v>
      </c>
      <c r="BK611" s="15">
        <f t="shared" ca="1" si="342"/>
        <v>30014.292873722676</v>
      </c>
      <c r="BL611" s="15">
        <f t="shared" ca="1" si="343"/>
        <v>38434.130661729003</v>
      </c>
      <c r="BM611" s="15">
        <f t="shared" ca="1" si="344"/>
        <v>45474.450779673767</v>
      </c>
      <c r="BN611" s="15">
        <f t="shared" ca="1" si="345"/>
        <v>56446.65119591057</v>
      </c>
      <c r="BO611" s="15">
        <f t="shared" ca="1" si="346"/>
        <v>81943.174729568957</v>
      </c>
      <c r="BP611" s="15">
        <f t="shared" ca="1" si="347"/>
        <v>96235.378946409546</v>
      </c>
      <c r="BQ611" s="15">
        <f ca="1">Inputs!$B$20*EXP($B$10-0.5*C$7^2+C$7*AJ611)</f>
        <v>3310.89903883344</v>
      </c>
      <c r="BR611" s="15">
        <f t="shared" ca="1" si="348"/>
        <v>5377.4397297943851</v>
      </c>
      <c r="BS611" s="15">
        <f t="shared" ca="1" si="349"/>
        <v>14557.19411789114</v>
      </c>
      <c r="BT611" s="15">
        <f t="shared" ca="1" si="350"/>
        <v>20937.798189260484</v>
      </c>
      <c r="BU611" s="15">
        <f t="shared" ca="1" si="351"/>
        <v>36243.492681286181</v>
      </c>
      <c r="BV611" s="15">
        <f t="shared" ca="1" si="352"/>
        <v>32823.13936411016</v>
      </c>
      <c r="BW611" s="15">
        <f t="shared" ca="1" si="353"/>
        <v>40444.863513610268</v>
      </c>
      <c r="BX611" s="15">
        <f t="shared" ca="1" si="354"/>
        <v>42612.293495831436</v>
      </c>
      <c r="BY611" s="15">
        <f t="shared" ca="1" si="355"/>
        <v>59845.476580228787</v>
      </c>
      <c r="BZ611" s="15">
        <f t="shared" ca="1" si="356"/>
        <v>83815.371498934401</v>
      </c>
      <c r="CA611" s="15">
        <f t="shared" ca="1" si="357"/>
        <v>146974.91399726216</v>
      </c>
      <c r="CB611" s="15">
        <f ca="1">(AU611*DCF!C$10-DCF!C$5*MAX(AU611*DCF!C$10,0)-MAX(AU611-Inputs!$B$6,0)/Inputs!$B$10)*DCF!C$6</f>
        <v>1043.0851473111481</v>
      </c>
      <c r="CC611" s="15">
        <f ca="1">(AV611*DCF!D$10-DCF!D$5*MAX(AV611*DCF!D$10,0)-MAX(AV611-AU611,0)/Inputs!$B$10)*DCF!D$6</f>
        <v>1209.117926114463</v>
      </c>
      <c r="CD611" s="15">
        <f ca="1">(AW611*DCF!E$10-DCF!E$5*MAX(AW611*DCF!E$10,0)-MAX(AW611-AV611,0)/Inputs!$B$10)*DCF!E$6</f>
        <v>1223.0708611278867</v>
      </c>
      <c r="CE611" s="15">
        <f ca="1">(AX611*DCF!F$10-DCF!F$5*MAX(AX611*DCF!F$10,0)-MAX(AX611-AW611,0)/Inputs!$B$10)*DCF!F$6</f>
        <v>1552.6596322850964</v>
      </c>
      <c r="CF611" s="15">
        <f ca="1">(AY611*DCF!G$10-DCF!G$5*MAX(AY611*DCF!G$10,0)-MAX(AY611-AX611,0)/Inputs!$B$10)*DCF!G$6</f>
        <v>1836.1856219228953</v>
      </c>
      <c r="CG611" s="15">
        <f ca="1">(AZ611*DCF!H$10-DCF!H$5*MAX(AZ611*DCF!H$10,0)-MAX(AZ611-AY611,0)/Inputs!$B$10)*DCF!H$6</f>
        <v>2344.7795913014415</v>
      </c>
      <c r="CH611" s="15">
        <f ca="1">(BA611*DCF!I$10-DCF!I$5*MAX(BA611*DCF!I$10,0)-MAX(BA611-AZ611,0)/Inputs!$B$10)*DCF!I$6</f>
        <v>2783.1833402845159</v>
      </c>
      <c r="CI611" s="15">
        <f ca="1">(BB611*DCF!J$10-DCF!J$5*MAX(BB611*DCF!J$10,0)-MAX(BB611-BA611,0)/Inputs!$B$10)*DCF!J$6</f>
        <v>3363.8200435907052</v>
      </c>
      <c r="CJ611" s="15">
        <f ca="1">(BC611*DCF!K$10-DCF!K$5*MAX(BC611*DCF!K$10,0)-MAX(BC611-BB611,0)/Inputs!$B$10)*DCF!K$6</f>
        <v>3865.5858818149973</v>
      </c>
      <c r="CK611" s="15">
        <f ca="1">(BD611*DCF!L$10-DCF!L$5*MAX(BD611*DCF!L$10,0)-MAX(BD611-BC611,0)/Inputs!$B$10)*DCF!L$6</f>
        <v>4996.1009871900515</v>
      </c>
      <c r="CL611" s="15">
        <f ca="1">(BE611*DCF!M$10-DCF!M$5*MAX(BE611*DCF!M$10,0)-MAX(BE611-BD611,0)/Inputs!$B$10)*DCF!M$6</f>
        <v>5819.5639044574928</v>
      </c>
      <c r="CM611" s="15">
        <f ca="1">(BF611*DCF!C$28-DCF!C$5*MAX(BF611*DCF!C$28,0)-MAX(BF611-Inputs!$B$13,0)/Inputs!$B$17)*DCF!C$6</f>
        <v>2397.6272571705649</v>
      </c>
      <c r="CN611" s="15">
        <f ca="1">(BG611*DCF!D$28-DCF!D$5*MAX(BG611*DCF!D$28,0)-MAX(BG611-BF611,0)/Inputs!$B$17)*DCF!D$6</f>
        <v>2443.5747371261045</v>
      </c>
      <c r="CO611" s="15">
        <f ca="1">(BH611*DCF!E$28-DCF!E$5*MAX(BH611*DCF!E$28,0)-MAX(BH611-BG611,0)/Inputs!$B$17)*DCF!E$6</f>
        <v>3004.5235997932455</v>
      </c>
      <c r="CP611" s="15">
        <f ca="1">(BI611*DCF!F$28-DCF!F$5*MAX(BI611*DCF!F$28,0)-MAX(BI611-BH611,0)/Inputs!$B$17)*DCF!F$6</f>
        <v>3759.6107439499756</v>
      </c>
      <c r="CQ611" s="15">
        <f ca="1">(BJ611*DCF!G$28-DCF!G$5*MAX(BJ611*DCF!G$28,0)-MAX(BJ611-BI611,0)/Inputs!$B$17)*DCF!G$6</f>
        <v>4388.2730865384965</v>
      </c>
      <c r="CR611" s="15">
        <f ca="1">(BK611*DCF!H$28-DCF!H$5*MAX(BK611*DCF!H$28,0)-MAX(BK611-BJ611,0)/Inputs!$B$17)*DCF!H$6</f>
        <v>5914.7201773511579</v>
      </c>
      <c r="CS611" s="15">
        <f ca="1">(BL611*DCF!I$28-DCF!I$5*MAX(BL611*DCF!I$28,0)-MAX(BL611-BK611,0)/Inputs!$B$17)*DCF!I$6</f>
        <v>7829.3977018608684</v>
      </c>
      <c r="CT611" s="15">
        <f ca="1">(BM611*DCF!J$28-DCF!J$5*MAX(BM611*DCF!J$28,0)-MAX(BM611-BL611,0)/Inputs!$B$17)*DCF!J$6</f>
        <v>9211.08871367551</v>
      </c>
      <c r="CU611" s="15">
        <f ca="1">(BN611*DCF!K$28-DCF!K$5*MAX(BN611*DCF!K$28,0)-MAX(BN611-BM611,0)/Inputs!$B$17)*DCF!K$6</f>
        <v>10576.637889555883</v>
      </c>
      <c r="CV611" s="15">
        <f ca="1">(BO611*DCF!L$28-DCF!L$5*MAX(BO611*DCF!L$28,0)-MAX(BO611-BN611,0)/Inputs!$B$17)*DCF!L$6</f>
        <v>13464.409182508352</v>
      </c>
      <c r="CW611" s="15">
        <f ca="1">(BP611*DCF!M$28-DCF!M$5*MAX(BP611*DCF!M$28,0)-MAX(BP611-BO611,0)/Inputs!$B$17)*DCF!M$6</f>
        <v>16612.805301440007</v>
      </c>
      <c r="CX611" s="15">
        <f ca="1">(BQ611*DCF!C$46-DCF!C$5*MAX(BQ611*DCF!C$46,0)-MAX(BQ611-Inputs!$B$20,0)/Inputs!$B$24)*DCF!C$6</f>
        <v>-815.40349110861894</v>
      </c>
      <c r="CY611" s="15">
        <f ca="1">(BR611*DCF!D$46-DCF!D$5*MAX(BR611*DCF!D$46,0)-MAX(BR611-BQ611,0)/Inputs!$B$24)*DCF!D$6</f>
        <v>-1799.5793173481964</v>
      </c>
      <c r="CZ611" s="15">
        <f ca="1">(BS611*DCF!E$46-DCF!E$5*MAX(BS611*DCF!E$46,0)-MAX(BS611-BR611,0)/Inputs!$B$24)*DCF!E$6</f>
        <v>-5339.8200155637905</v>
      </c>
      <c r="DA611" s="15">
        <f ca="1">(BT611*DCF!F$46-DCF!F$5*MAX(BT611*DCF!F$46,0)-MAX(BT611-BS611,0)/Inputs!$B$24)*DCF!F$6</f>
        <v>-3848.2024916673445</v>
      </c>
      <c r="DB611" s="15">
        <f ca="1">(BU611*DCF!G$46-DCF!G$5*MAX(BU611*DCF!G$46,0)-MAX(BU611-BT611,0)/Inputs!$B$24)*DCF!G$6</f>
        <v>-6367.6927089191358</v>
      </c>
      <c r="DC611" s="15">
        <f ca="1">(BV611*DCF!H$46-DCF!H$5*MAX(BV611*DCF!H$46,0)-MAX(BV611-BU611,0)/Inputs!$B$24)*DCF!H$6</f>
        <v>0</v>
      </c>
      <c r="DD611" s="15">
        <f ca="1">(BW611*DCF!I$46-DCF!I$5*MAX(BW611*DCF!I$46,0)-MAX(BW611-BV611,0)/Inputs!$B$24)*DCF!I$6</f>
        <v>-1253.8123546262184</v>
      </c>
      <c r="DE611" s="15">
        <f ca="1">(BX611*DCF!J$46-DCF!J$5*MAX(BX611*DCF!J$46,0)-MAX(BX611-BW611,0)/Inputs!$B$24)*DCF!J$6</f>
        <v>1212.7008199592544</v>
      </c>
      <c r="DF611" s="15">
        <f ca="1">(BY611*DCF!K$46-DCF!K$5*MAX(BY611*DCF!K$46,0)-MAX(BY611-BX611,0)/Inputs!$B$24)*DCF!K$6</f>
        <v>-803.09764741277775</v>
      </c>
      <c r="DG611" s="15">
        <f ca="1">(BZ611*DCF!L$46-DCF!L$5*MAX(BZ611*DCF!L$46,0)-MAX(BZ611-BY611,0)/Inputs!$B$24)*DCF!L$6</f>
        <v>369.30244001616063</v>
      </c>
      <c r="DH611" s="15">
        <f ca="1">(CA611*DCF!M$46-DCF!M$5*MAX(CA611*DCF!M$46,0)-MAX(CA611-BZ611,0)/Inputs!$B$24)*DCF!M$6</f>
        <v>-1681.6375562286041</v>
      </c>
      <c r="DI611" s="15">
        <f ca="1">SUM(CB611:CL611)+BE611*DCF!M$10*(1+Inputs!$B$30)*(1-Inputs!$B$33)*(1-Inputs!$B$30/Inputs!$B$31)/(Inputs!$B$29-Inputs!$B$30)*DCF!M$6</f>
        <v>179301.09272644314</v>
      </c>
      <c r="DJ611" s="15">
        <f ca="1">SUM(CM611:CW611)+BP611*DCF!M$28*(1+Inputs!$B$30)*(1-Inputs!$B$33)*(1-Inputs!$B$30/Inputs!$B$31)/(Inputs!$B$29-Inputs!$B$30)*DCF!M$6</f>
        <v>436701.77797630412</v>
      </c>
      <c r="DK611" s="15">
        <f ca="1">SUM(CX611:DH611)+CA611*DCF!M$46*(1+Inputs!$B$30)*(1-Inputs!$B$33)*(1-Inputs!$B$30/Inputs!$B$31)/(Inputs!$B$29-Inputs!$B$30)*DCF!M$6</f>
        <v>206913.38500844146</v>
      </c>
      <c r="DM611" s="15">
        <f ca="1">DI611+DJ611+DK611+Inputs!$B$34+Inputs!$B$36-Inputs!$B$35</f>
        <v>899767.25571118877</v>
      </c>
    </row>
    <row r="612" spans="1:117" x14ac:dyDescent="0.75">
      <c r="A612" s="11">
        <v>599</v>
      </c>
      <c r="C612" s="23">
        <f t="shared" ca="1" si="359"/>
        <v>-2.6336488181136829E-2</v>
      </c>
      <c r="D612" s="23">
        <f t="shared" ca="1" si="359"/>
        <v>-1.1264174062417561E-2</v>
      </c>
      <c r="E612" s="23">
        <f t="shared" ca="1" si="359"/>
        <v>-1.1526788400120105</v>
      </c>
      <c r="F612" s="23">
        <f t="shared" ca="1" si="359"/>
        <v>-1.7287680941730601</v>
      </c>
      <c r="G612" s="23">
        <f t="shared" ca="1" si="359"/>
        <v>0.37795501413246679</v>
      </c>
      <c r="H612" s="23">
        <f t="shared" ca="1" si="359"/>
        <v>-0.52556665659900181</v>
      </c>
      <c r="I612" s="23">
        <f t="shared" ca="1" si="359"/>
        <v>0.92291326817388908</v>
      </c>
      <c r="J612" s="23">
        <f t="shared" ca="1" si="359"/>
        <v>-0.5290905421639065</v>
      </c>
      <c r="K612" s="23">
        <f t="shared" ca="1" si="359"/>
        <v>1.3416288629928885</v>
      </c>
      <c r="L612" s="23">
        <f t="shared" ca="1" si="359"/>
        <v>0.18021805741018895</v>
      </c>
      <c r="M612" s="23">
        <f t="shared" ca="1" si="359"/>
        <v>-3.3791941934317067E-3</v>
      </c>
      <c r="N612" s="23">
        <f ca="1">SQRT(Inputs!$B$38)*C612+SQRT(1-Inputs!$B$38)*_xlfn.NORM.S.INV(RAND())</f>
        <v>0.34211965083994716</v>
      </c>
      <c r="O612" s="23">
        <f ca="1">SQRT(Inputs!$B$38)*D612+SQRT(1-Inputs!$B$38)*_xlfn.NORM.S.INV(RAND())</f>
        <v>-0.31489204376918456</v>
      </c>
      <c r="P612" s="23">
        <f ca="1">SQRT(Inputs!$B$38)*E612+SQRT(1-Inputs!$B$38)*_xlfn.NORM.S.INV(RAND())</f>
        <v>-0.9701721425970613</v>
      </c>
      <c r="Q612" s="23">
        <f ca="1">SQRT(Inputs!$B$38)*F612+SQRT(1-Inputs!$B$38)*_xlfn.NORM.S.INV(RAND())</f>
        <v>-1.3118922880192192</v>
      </c>
      <c r="R612" s="23">
        <f ca="1">SQRT(Inputs!$B$38)*G612+SQRT(1-Inputs!$B$38)*_xlfn.NORM.S.INV(RAND())</f>
        <v>-0.19730999755340192</v>
      </c>
      <c r="S612" s="23">
        <f ca="1">SQRT(Inputs!$B$38)*H612+SQRT(1-Inputs!$B$38)*_xlfn.NORM.S.INV(RAND())</f>
        <v>0.40868237283406644</v>
      </c>
      <c r="T612" s="23">
        <f ca="1">SQRT(Inputs!$B$38)*I612+SQRT(1-Inputs!$B$38)*_xlfn.NORM.S.INV(RAND())</f>
        <v>0.19230809465701698</v>
      </c>
      <c r="U612" s="23">
        <f ca="1">SQRT(Inputs!$B$38)*J612+SQRT(1-Inputs!$B$38)*_xlfn.NORM.S.INV(RAND())</f>
        <v>-0.88315045329164177</v>
      </c>
      <c r="V612" s="23">
        <f ca="1">SQRT(Inputs!$B$38)*K612+SQRT(1-Inputs!$B$38)*_xlfn.NORM.S.INV(RAND())</f>
        <v>1.249181861707136</v>
      </c>
      <c r="W612" s="23">
        <f ca="1">SQRT(Inputs!$B$38)*L612+SQRT(1-Inputs!$B$38)*_xlfn.NORM.S.INV(RAND())</f>
        <v>-0.42815400784015345</v>
      </c>
      <c r="X612" s="23">
        <f ca="1">SQRT(Inputs!$B$38)*M612+SQRT(1-Inputs!$B$38)*_xlfn.NORM.S.INV(RAND())</f>
        <v>1.4263201900415146</v>
      </c>
      <c r="Y612" s="23">
        <f ca="1">SQRT(Inputs!$B$38)*C612+SQRT(1-Inputs!$B$38)*_xlfn.NORM.S.INV(RAND())</f>
        <v>-0.30377810993697546</v>
      </c>
      <c r="Z612" s="23">
        <f ca="1">SQRT(Inputs!$B$38)*D612+SQRT(1-Inputs!$B$38)*_xlfn.NORM.S.INV(RAND())</f>
        <v>0.20528176039552012</v>
      </c>
      <c r="AA612" s="23">
        <f ca="1">SQRT(Inputs!$B$38)*E612+SQRT(1-Inputs!$B$38)*_xlfn.NORM.S.INV(RAND())</f>
        <v>-2.3332124636276506</v>
      </c>
      <c r="AB612" s="23">
        <f ca="1">SQRT(Inputs!$B$38)*F612+SQRT(1-Inputs!$B$38)*_xlfn.NORM.S.INV(RAND())</f>
        <v>-2.2499612482562137</v>
      </c>
      <c r="AC612" s="23">
        <f ca="1">SQRT(Inputs!$B$38)*G612+SQRT(1-Inputs!$B$38)*_xlfn.NORM.S.INV(RAND())</f>
        <v>0.18458859635923627</v>
      </c>
      <c r="AD612" s="23">
        <f ca="1">SQRT(Inputs!$B$38)*H612+SQRT(1-Inputs!$B$38)*_xlfn.NORM.S.INV(RAND())</f>
        <v>-0.72502755149100817</v>
      </c>
      <c r="AE612" s="23">
        <f ca="1">SQRT(Inputs!$B$38)*I612+SQRT(1-Inputs!$B$38)*_xlfn.NORM.S.INV(RAND())</f>
        <v>1.0103724513318468</v>
      </c>
      <c r="AF612" s="23">
        <f ca="1">SQRT(Inputs!$B$38)*J612+SQRT(1-Inputs!$B$38)*_xlfn.NORM.S.INV(RAND())</f>
        <v>0.47077943655487442</v>
      </c>
      <c r="AG612" s="23">
        <f ca="1">SQRT(Inputs!$B$38)*K612+SQRT(1-Inputs!$B$38)*_xlfn.NORM.S.INV(RAND())</f>
        <v>-0.18499348902589607</v>
      </c>
      <c r="AH612" s="23">
        <f ca="1">SQRT(Inputs!$B$38)*L612+SQRT(1-Inputs!$B$38)*_xlfn.NORM.S.INV(RAND())</f>
        <v>1.6877906534705205</v>
      </c>
      <c r="AI612" s="23">
        <f ca="1">SQRT(Inputs!$B$38)*M612+SQRT(1-Inputs!$B$38)*_xlfn.NORM.S.INV(RAND())</f>
        <v>0.77406818292829516</v>
      </c>
      <c r="AJ612" s="23">
        <f ca="1">SQRT(Inputs!$B$38)*C612+SQRT(1-Inputs!$B$38)*_xlfn.NORM.S.INV(RAND())</f>
        <v>-0.45693389066554546</v>
      </c>
      <c r="AK612" s="23">
        <f ca="1">SQRT(Inputs!$B$38)*D612+SQRT(1-Inputs!$B$38)*_xlfn.NORM.S.INV(RAND())</f>
        <v>0.30418541149070172</v>
      </c>
      <c r="AL612" s="23">
        <f ca="1">SQRT(Inputs!$B$38)*E612+SQRT(1-Inputs!$B$38)*_xlfn.NORM.S.INV(RAND())</f>
        <v>-0.40670267001773086</v>
      </c>
      <c r="AM612" s="23">
        <f ca="1">SQRT(Inputs!$B$38)*F612+SQRT(1-Inputs!$B$38)*_xlfn.NORM.S.INV(RAND())</f>
        <v>1.0134280793719375</v>
      </c>
      <c r="AN612" s="23">
        <f ca="1">SQRT(Inputs!$B$38)*G612+SQRT(1-Inputs!$B$38)*_xlfn.NORM.S.INV(RAND())</f>
        <v>0.61730558301347394</v>
      </c>
      <c r="AO612" s="23">
        <f ca="1">SQRT(Inputs!$B$38)*H612+SQRT(1-Inputs!$B$38)*_xlfn.NORM.S.INV(RAND())</f>
        <v>-0.86301625097366697</v>
      </c>
      <c r="AP612" s="23">
        <f ca="1">SQRT(Inputs!$B$38)*I612+SQRT(1-Inputs!$B$38)*_xlfn.NORM.S.INV(RAND())</f>
        <v>0.12780396714084685</v>
      </c>
      <c r="AQ612" s="23">
        <f ca="1">SQRT(Inputs!$B$38)*J612+SQRT(1-Inputs!$B$38)*_xlfn.NORM.S.INV(RAND())</f>
        <v>-0.98798909876585483</v>
      </c>
      <c r="AR612" s="23">
        <f ca="1">SQRT(Inputs!$B$38)*K612+SQRT(1-Inputs!$B$38)*_xlfn.NORM.S.INV(RAND())</f>
        <v>0.94507716113922047</v>
      </c>
      <c r="AS612" s="23">
        <f ca="1">SQRT(Inputs!$B$38)*L612+SQRT(1-Inputs!$B$38)*_xlfn.NORM.S.INV(RAND())</f>
        <v>0.87747138536486591</v>
      </c>
      <c r="AT612" s="23">
        <f ca="1">SQRT(Inputs!$B$38)*M612+SQRT(1-Inputs!$B$38)*_xlfn.NORM.S.INV(RAND())</f>
        <v>-0.94563580632684952</v>
      </c>
      <c r="AU612" s="15">
        <f ca="1">Inputs!$B$6*EXP($B$8-0.5*C$5^2+C$5*N612)</f>
        <v>5244.7999351914013</v>
      </c>
      <c r="AV612" s="15">
        <f t="shared" ca="1" si="328"/>
        <v>6095.3169953254173</v>
      </c>
      <c r="AW612" s="15">
        <f t="shared" ca="1" si="329"/>
        <v>6520.5481603643166</v>
      </c>
      <c r="AX612" s="15">
        <f t="shared" ca="1" si="330"/>
        <v>6757.465647333097</v>
      </c>
      <c r="AY612" s="15">
        <f t="shared" ca="1" si="331"/>
        <v>8070.1886738822523</v>
      </c>
      <c r="AZ612" s="15">
        <f t="shared" ca="1" si="332"/>
        <v>10324.396343557417</v>
      </c>
      <c r="BA612" s="15">
        <f t="shared" ca="1" si="333"/>
        <v>12891.289354679002</v>
      </c>
      <c r="BB612" s="15">
        <f t="shared" ca="1" si="334"/>
        <v>14446.358949067917</v>
      </c>
      <c r="BC612" s="15">
        <f t="shared" ca="1" si="335"/>
        <v>19960.570857324477</v>
      </c>
      <c r="BD612" s="15">
        <f t="shared" ca="1" si="336"/>
        <v>23493.644602484139</v>
      </c>
      <c r="BE612" s="15">
        <f t="shared" ca="1" si="337"/>
        <v>32782.141826738407</v>
      </c>
      <c r="BF612" s="15">
        <f ca="1">Inputs!$B$13*EXP($B$9-0.5*C$6^2+C$6*Y612)</f>
        <v>13022.656438488999</v>
      </c>
      <c r="BG612" s="15">
        <f t="shared" ca="1" si="338"/>
        <v>16470.073711184996</v>
      </c>
      <c r="BH612" s="15">
        <f t="shared" ca="1" si="339"/>
        <v>13665.888113662255</v>
      </c>
      <c r="BI612" s="15">
        <f t="shared" ca="1" si="340"/>
        <v>11832.346650406344</v>
      </c>
      <c r="BJ612" s="15">
        <f t="shared" ca="1" si="341"/>
        <v>14896.828659716602</v>
      </c>
      <c r="BK612" s="15">
        <f t="shared" ca="1" si="342"/>
        <v>16564.566622942384</v>
      </c>
      <c r="BL612" s="15">
        <f t="shared" ca="1" si="343"/>
        <v>23194.086814702176</v>
      </c>
      <c r="BM612" s="15">
        <f t="shared" ca="1" si="344"/>
        <v>30227.665593176596</v>
      </c>
      <c r="BN612" s="15">
        <f t="shared" ca="1" si="345"/>
        <v>36361.156781395723</v>
      </c>
      <c r="BO612" s="15">
        <f t="shared" ca="1" si="346"/>
        <v>54436.072943310748</v>
      </c>
      <c r="BP612" s="15">
        <f t="shared" ca="1" si="347"/>
        <v>73141.856767445672</v>
      </c>
      <c r="BQ612" s="15">
        <f ca="1">Inputs!$B$20*EXP($B$10-0.5*C$7^2+C$7*AJ612)</f>
        <v>3647.7366012187658</v>
      </c>
      <c r="BR612" s="15">
        <f t="shared" ca="1" si="348"/>
        <v>5451.5043112701696</v>
      </c>
      <c r="BS612" s="15">
        <f t="shared" ca="1" si="349"/>
        <v>6642.2628492263975</v>
      </c>
      <c r="BT612" s="15">
        <f t="shared" ca="1" si="350"/>
        <v>11947.338133216519</v>
      </c>
      <c r="BU612" s="15">
        <f t="shared" ca="1" si="351"/>
        <v>19225.032244880011</v>
      </c>
      <c r="BV612" s="15">
        <f t="shared" ca="1" si="352"/>
        <v>22021.234920428316</v>
      </c>
      <c r="BW612" s="15">
        <f t="shared" ca="1" si="353"/>
        <v>31571.953338532359</v>
      </c>
      <c r="BX612" s="15">
        <f t="shared" ca="1" si="354"/>
        <v>36223.860497431378</v>
      </c>
      <c r="BY612" s="15">
        <f t="shared" ca="1" si="355"/>
        <v>60815.344415847583</v>
      </c>
      <c r="BZ612" s="15">
        <f t="shared" ca="1" si="356"/>
        <v>100269.71080442512</v>
      </c>
      <c r="CA612" s="15">
        <f t="shared" ca="1" si="357"/>
        <v>119062.03966576024</v>
      </c>
      <c r="CB612" s="15">
        <f ca="1">(AU612*DCF!C$10-DCF!C$5*MAX(AU612*DCF!C$10,0)-MAX(AU612-Inputs!$B$6,0)/Inputs!$B$10)*DCF!C$6</f>
        <v>1041.0595967549493</v>
      </c>
      <c r="CC612" s="15">
        <f ca="1">(AV612*DCF!D$10-DCF!D$5*MAX(AV612*DCF!D$10,0)-MAX(AV612-AU612,0)/Inputs!$B$10)*DCF!D$6</f>
        <v>1278.3158976924972</v>
      </c>
      <c r="CD612" s="15">
        <f ca="1">(AW612*DCF!E$10-DCF!E$5*MAX(AW612*DCF!E$10,0)-MAX(AW612-AV612,0)/Inputs!$B$10)*DCF!E$6</f>
        <v>1409.7111039348117</v>
      </c>
      <c r="CE612" s="15">
        <f ca="1">(AX612*DCF!F$10-DCF!F$5*MAX(AX612*DCF!F$10,0)-MAX(AX612-AW612,0)/Inputs!$B$10)*DCF!F$6</f>
        <v>1425.8473263883225</v>
      </c>
      <c r="CF612" s="15">
        <f ca="1">(AY612*DCF!G$10-DCF!G$5*MAX(AY612*DCF!G$10,0)-MAX(AY612-AX612,0)/Inputs!$B$10)*DCF!G$6</f>
        <v>1410.452400226709</v>
      </c>
      <c r="CG612" s="15">
        <f ca="1">(AZ612*DCF!H$10-DCF!H$5*MAX(AZ612*DCF!H$10,0)-MAX(AZ612-AY612,0)/Inputs!$B$10)*DCF!H$6</f>
        <v>1604.2139718378533</v>
      </c>
      <c r="CH612" s="15">
        <f ca="1">(BA612*DCF!I$10-DCF!I$5*MAX(BA612*DCF!I$10,0)-MAX(BA612-AZ612,0)/Inputs!$B$10)*DCF!I$6</f>
        <v>1933.7078998052921</v>
      </c>
      <c r="CI612" s="15">
        <f ca="1">(BB612*DCF!J$10-DCF!J$5*MAX(BB612*DCF!J$10,0)-MAX(BB612-BA612,0)/Inputs!$B$10)*DCF!J$6</f>
        <v>2243.3835443589064</v>
      </c>
      <c r="CJ612" s="15">
        <f ca="1">(BC612*DCF!K$10-DCF!K$5*MAX(BC612*DCF!K$10,0)-MAX(BC612-BB612,0)/Inputs!$B$10)*DCF!K$6</f>
        <v>2441.4256139888971</v>
      </c>
      <c r="CK612" s="15">
        <f ca="1">(BD612*DCF!L$10-DCF!L$5*MAX(BD612*DCF!L$10,0)-MAX(BD612-BC612,0)/Inputs!$B$10)*DCF!L$6</f>
        <v>3086.4047197328778</v>
      </c>
      <c r="CL612" s="15">
        <f ca="1">(BE612*DCF!M$10-DCF!M$5*MAX(BE612*DCF!M$10,0)-MAX(BE612-BD612,0)/Inputs!$B$10)*DCF!M$6</f>
        <v>3516.3739773334391</v>
      </c>
      <c r="CM612" s="15">
        <f ca="1">(BF612*DCF!C$28-DCF!C$5*MAX(BF612*DCF!C$28,0)-MAX(BF612-Inputs!$B$13,0)/Inputs!$B$17)*DCF!C$6</f>
        <v>3596.6795859317499</v>
      </c>
      <c r="CN612" s="15">
        <f ca="1">(BG612*DCF!D$28-DCF!D$5*MAX(BG612*DCF!D$28,0)-MAX(BG612-BF612,0)/Inputs!$B$17)*DCF!D$6</f>
        <v>4115.3244035520083</v>
      </c>
      <c r="CO612" s="15">
        <f ca="1">(BH612*DCF!E$28-DCF!E$5*MAX(BH612*DCF!E$28,0)-MAX(BH612-BG612,0)/Inputs!$B$17)*DCF!E$6</f>
        <v>3870.4228546529339</v>
      </c>
      <c r="CP612" s="15">
        <f ca="1">(BI612*DCF!F$28-DCF!F$5*MAX(BI612*DCF!F$28,0)-MAX(BI612-BH612,0)/Inputs!$B$17)*DCF!F$6</f>
        <v>3212.1704413694029</v>
      </c>
      <c r="CQ612" s="15">
        <f ca="1">(BJ612*DCF!G$28-DCF!G$5*MAX(BJ612*DCF!G$28,0)-MAX(BJ612-BI612,0)/Inputs!$B$17)*DCF!G$6</f>
        <v>3349.679617096634</v>
      </c>
      <c r="CR612" s="15">
        <f ca="1">(BK612*DCF!H$28-DCF!H$5*MAX(BK612*DCF!H$28,0)-MAX(BK612-BJ612,0)/Inputs!$B$17)*DCF!H$6</f>
        <v>3837.480401378537</v>
      </c>
      <c r="CS612" s="15">
        <f ca="1">(BL612*DCF!I$28-DCF!I$5*MAX(BL612*DCF!I$28,0)-MAX(BL612-BK612,0)/Inputs!$B$17)*DCF!I$6</f>
        <v>4502.6205669622859</v>
      </c>
      <c r="CT612" s="15">
        <f ca="1">(BM612*DCF!J$28-DCF!J$5*MAX(BM612*DCF!J$28,0)-MAX(BM612-BL612,0)/Inputs!$B$17)*DCF!J$6</f>
        <v>5810.6837300834413</v>
      </c>
      <c r="CU612" s="15">
        <f ca="1">(BN612*DCF!K$28-DCF!K$5*MAX(BN612*DCF!K$28,0)-MAX(BN612-BM612,0)/Inputs!$B$17)*DCF!K$6</f>
        <v>6927.5956718334273</v>
      </c>
      <c r="CV612" s="15">
        <f ca="1">(BO612*DCF!L$28-DCF!L$5*MAX(BO612*DCF!L$28,0)-MAX(BO612-BN612,0)/Inputs!$B$17)*DCF!L$6</f>
        <v>8815.9322550970264</v>
      </c>
      <c r="CW612" s="15">
        <f ca="1">(BP612*DCF!M$28-DCF!M$5*MAX(BP612*DCF!M$28,0)-MAX(BP612-BO612,0)/Inputs!$B$17)*DCF!M$6</f>
        <v>11806.402651151477</v>
      </c>
      <c r="CX612" s="15">
        <f ca="1">(BQ612*DCF!C$46-DCF!C$5*MAX(BQ612*DCF!C$46,0)-MAX(BQ612-Inputs!$B$20,0)/Inputs!$B$24)*DCF!C$6</f>
        <v>-1048.7782456481057</v>
      </c>
      <c r="CY612" s="15">
        <f ca="1">(BR612*DCF!D$46-DCF!D$5*MAX(BR612*DCF!D$46,0)-MAX(BR612-BQ612,0)/Inputs!$B$24)*DCF!D$6</f>
        <v>-1700.0973644574226</v>
      </c>
      <c r="CZ612" s="15">
        <f ca="1">(BS612*DCF!E$46-DCF!E$5*MAX(BS612*DCF!E$46,0)-MAX(BS612-BR612,0)/Inputs!$B$24)*DCF!E$6</f>
        <v>-1254.8233815666092</v>
      </c>
      <c r="DA612" s="15">
        <f ca="1">(BT612*DCF!F$46-DCF!F$5*MAX(BT612*DCF!F$46,0)-MAX(BT612-BS612,0)/Inputs!$B$24)*DCF!F$6</f>
        <v>-2801.8263168183107</v>
      </c>
      <c r="DB612" s="15">
        <f ca="1">(BU612*DCF!G$46-DCF!G$5*MAX(BU612*DCF!G$46,0)-MAX(BU612-BT612,0)/Inputs!$B$24)*DCF!G$6</f>
        <v>-3094.7646101770838</v>
      </c>
      <c r="DC612" s="15">
        <f ca="1">(BV612*DCF!H$46-DCF!H$5*MAX(BV612*DCF!H$46,0)-MAX(BV612-BU612,0)/Inputs!$B$24)*DCF!H$6</f>
        <v>-868.90284880859224</v>
      </c>
      <c r="DD612" s="15">
        <f ca="1">(BW612*DCF!I$46-DCF!I$5*MAX(BW612*DCF!I$46,0)-MAX(BW612-BV612,0)/Inputs!$B$24)*DCF!I$6</f>
        <v>-2012.475284335306</v>
      </c>
      <c r="DE612" s="15">
        <f ca="1">(BX612*DCF!J$46-DCF!J$5*MAX(BX612*DCF!J$46,0)-MAX(BX612-BW612,0)/Inputs!$B$24)*DCF!J$6</f>
        <v>285.88097034627145</v>
      </c>
      <c r="DF612" s="15">
        <f ca="1">(BY612*DCF!K$46-DCF!K$5*MAX(BY612*DCF!K$46,0)-MAX(BY612-BX612,0)/Inputs!$B$24)*DCF!K$6</f>
        <v>-2550.2832435532323</v>
      </c>
      <c r="DG612" s="15">
        <f ca="1">(BZ612*DCF!L$46-DCF!L$5*MAX(BZ612*DCF!L$46,0)-MAX(BZ612-BY612,0)/Inputs!$B$24)*DCF!L$6</f>
        <v>-1997.4725985894354</v>
      </c>
      <c r="DH612" s="15">
        <f ca="1">(CA612*DCF!M$46-DCF!M$5*MAX(CA612*DCF!M$46,0)-MAX(CA612-BZ612,0)/Inputs!$B$24)*DCF!M$6</f>
        <v>5405.343693866369</v>
      </c>
      <c r="DI612" s="15">
        <f ca="1">SUM(CB612:CL612)+BE612*DCF!M$10*(1+Inputs!$B$30)*(1-Inputs!$B$33)*(1-Inputs!$B$30/Inputs!$B$31)/(Inputs!$B$29-Inputs!$B$30)*DCF!M$6</f>
        <v>112624.03025481527</v>
      </c>
      <c r="DJ612" s="15">
        <f ca="1">SUM(CM612:CW612)+BP612*DCF!M$28*(1+Inputs!$B$30)*(1-Inputs!$B$33)*(1-Inputs!$B$30/Inputs!$B$31)/(Inputs!$B$29-Inputs!$B$30)*DCF!M$6</f>
        <v>331251.33162541251</v>
      </c>
      <c r="DK612" s="15">
        <f ca="1">SUM(CX612:DH612)+CA612*DCF!M$46*(1+Inputs!$B$30)*(1-Inputs!$B$33)*(1-Inputs!$B$30/Inputs!$B$31)/(Inputs!$B$29-Inputs!$B$30)*DCF!M$6</f>
        <v>172445.81789375434</v>
      </c>
      <c r="DM612" s="15">
        <f ca="1">DI612+DJ612+DK612+Inputs!$B$34+Inputs!$B$36-Inputs!$B$35</f>
        <v>693172.17977398215</v>
      </c>
    </row>
    <row r="613" spans="1:117" x14ac:dyDescent="0.75">
      <c r="A613" s="11">
        <v>600</v>
      </c>
      <c r="C613" s="23">
        <f t="shared" ca="1" si="359"/>
        <v>-2.2749470377549066E-2</v>
      </c>
      <c r="D613" s="23">
        <f t="shared" ca="1" si="359"/>
        <v>0.18350732962505009</v>
      </c>
      <c r="E613" s="23">
        <f t="shared" ca="1" si="359"/>
        <v>0.52590045365851668</v>
      </c>
      <c r="F613" s="23">
        <f t="shared" ca="1" si="359"/>
        <v>-2.0290061126342711E-3</v>
      </c>
      <c r="G613" s="23">
        <f t="shared" ca="1" si="359"/>
        <v>0.48345471088725428</v>
      </c>
      <c r="H613" s="23">
        <f t="shared" ca="1" si="359"/>
        <v>-0.55849386791787836</v>
      </c>
      <c r="I613" s="23">
        <f t="shared" ca="1" si="359"/>
        <v>-0.93149908430892281</v>
      </c>
      <c r="J613" s="23">
        <f t="shared" ca="1" si="359"/>
        <v>1.0971037049265446</v>
      </c>
      <c r="K613" s="23">
        <f t="shared" ca="1" si="359"/>
        <v>1.3609371925841738</v>
      </c>
      <c r="L613" s="23">
        <f t="shared" ca="1" si="359"/>
        <v>0.60223391951703698</v>
      </c>
      <c r="M613" s="23">
        <f t="shared" ca="1" si="359"/>
        <v>-1.0409260741231661</v>
      </c>
      <c r="N613" s="23">
        <f ca="1">SQRT(Inputs!$B$38)*C613+SQRT(1-Inputs!$B$38)*_xlfn.NORM.S.INV(RAND())</f>
        <v>1.7045217283273711E-2</v>
      </c>
      <c r="O613" s="23">
        <f ca="1">SQRT(Inputs!$B$38)*D613+SQRT(1-Inputs!$B$38)*_xlfn.NORM.S.INV(RAND())</f>
        <v>-2.9371161674249691E-2</v>
      </c>
      <c r="P613" s="23">
        <f ca="1">SQRT(Inputs!$B$38)*E613+SQRT(1-Inputs!$B$38)*_xlfn.NORM.S.INV(RAND())</f>
        <v>-1.1059032756115452</v>
      </c>
      <c r="Q613" s="23">
        <f ca="1">SQRT(Inputs!$B$38)*F613+SQRT(1-Inputs!$B$38)*_xlfn.NORM.S.INV(RAND())</f>
        <v>-0.4819065118243181</v>
      </c>
      <c r="R613" s="23">
        <f ca="1">SQRT(Inputs!$B$38)*G613+SQRT(1-Inputs!$B$38)*_xlfn.NORM.S.INV(RAND())</f>
        <v>1.1452477429116783</v>
      </c>
      <c r="S613" s="23">
        <f ca="1">SQRT(Inputs!$B$38)*H613+SQRT(1-Inputs!$B$38)*_xlfn.NORM.S.INV(RAND())</f>
        <v>-4.1126730349819063E-2</v>
      </c>
      <c r="T613" s="23">
        <f ca="1">SQRT(Inputs!$B$38)*I613+SQRT(1-Inputs!$B$38)*_xlfn.NORM.S.INV(RAND())</f>
        <v>-0.64858034724259017</v>
      </c>
      <c r="U613" s="23">
        <f ca="1">SQRT(Inputs!$B$38)*J613+SQRT(1-Inputs!$B$38)*_xlfn.NORM.S.INV(RAND())</f>
        <v>0.15335766705807591</v>
      </c>
      <c r="V613" s="23">
        <f ca="1">SQRT(Inputs!$B$38)*K613+SQRT(1-Inputs!$B$38)*_xlfn.NORM.S.INV(RAND())</f>
        <v>1.3382338297951457</v>
      </c>
      <c r="W613" s="23">
        <f ca="1">SQRT(Inputs!$B$38)*L613+SQRT(1-Inputs!$B$38)*_xlfn.NORM.S.INV(RAND())</f>
        <v>0.43173296876412109</v>
      </c>
      <c r="X613" s="23">
        <f ca="1">SQRT(Inputs!$B$38)*M613+SQRT(1-Inputs!$B$38)*_xlfn.NORM.S.INV(RAND())</f>
        <v>0.23865544474534772</v>
      </c>
      <c r="Y613" s="23">
        <f ca="1">SQRT(Inputs!$B$38)*C613+SQRT(1-Inputs!$B$38)*_xlfn.NORM.S.INV(RAND())</f>
        <v>1.103383382110241</v>
      </c>
      <c r="Z613" s="23">
        <f ca="1">SQRT(Inputs!$B$38)*D613+SQRT(1-Inputs!$B$38)*_xlfn.NORM.S.INV(RAND())</f>
        <v>-9.8006508831034039E-2</v>
      </c>
      <c r="AA613" s="23">
        <f ca="1">SQRT(Inputs!$B$38)*E613+SQRT(1-Inputs!$B$38)*_xlfn.NORM.S.INV(RAND())</f>
        <v>1.7525918679148604</v>
      </c>
      <c r="AB613" s="23">
        <f ca="1">SQRT(Inputs!$B$38)*F613+SQRT(1-Inputs!$B$38)*_xlfn.NORM.S.INV(RAND())</f>
        <v>1.4599301771919539</v>
      </c>
      <c r="AC613" s="23">
        <f ca="1">SQRT(Inputs!$B$38)*G613+SQRT(1-Inputs!$B$38)*_xlfn.NORM.S.INV(RAND())</f>
        <v>-5.8433248020078488E-2</v>
      </c>
      <c r="AD613" s="23">
        <f ca="1">SQRT(Inputs!$B$38)*H613+SQRT(1-Inputs!$B$38)*_xlfn.NORM.S.INV(RAND())</f>
        <v>-1.1501380153434828</v>
      </c>
      <c r="AE613" s="23">
        <f ca="1">SQRT(Inputs!$B$38)*I613+SQRT(1-Inputs!$B$38)*_xlfn.NORM.S.INV(RAND())</f>
        <v>-0.75760131847327583</v>
      </c>
      <c r="AF613" s="23">
        <f ca="1">SQRT(Inputs!$B$38)*J613+SQRT(1-Inputs!$B$38)*_xlfn.NORM.S.INV(RAND())</f>
        <v>1.9620347291397948</v>
      </c>
      <c r="AG613" s="23">
        <f ca="1">SQRT(Inputs!$B$38)*K613+SQRT(1-Inputs!$B$38)*_xlfn.NORM.S.INV(RAND())</f>
        <v>1.4228648491915021</v>
      </c>
      <c r="AH613" s="23">
        <f ca="1">SQRT(Inputs!$B$38)*L613+SQRT(1-Inputs!$B$38)*_xlfn.NORM.S.INV(RAND())</f>
        <v>0.24051479104881229</v>
      </c>
      <c r="AI613" s="23">
        <f ca="1">SQRT(Inputs!$B$38)*M613+SQRT(1-Inputs!$B$38)*_xlfn.NORM.S.INV(RAND())</f>
        <v>-0.53507866864466502</v>
      </c>
      <c r="AJ613" s="23">
        <f ca="1">SQRT(Inputs!$B$38)*C613+SQRT(1-Inputs!$B$38)*_xlfn.NORM.S.INV(RAND())</f>
        <v>0.15996901333076727</v>
      </c>
      <c r="AK613" s="23">
        <f ca="1">SQRT(Inputs!$B$38)*D613+SQRT(1-Inputs!$B$38)*_xlfn.NORM.S.INV(RAND())</f>
        <v>-7.2377208244809366E-2</v>
      </c>
      <c r="AL613" s="23">
        <f ca="1">SQRT(Inputs!$B$38)*E613+SQRT(1-Inputs!$B$38)*_xlfn.NORM.S.INV(RAND())</f>
        <v>1.7380776581008006E-2</v>
      </c>
      <c r="AM613" s="23">
        <f ca="1">SQRT(Inputs!$B$38)*F613+SQRT(1-Inputs!$B$38)*_xlfn.NORM.S.INV(RAND())</f>
        <v>-0.77864818597771635</v>
      </c>
      <c r="AN613" s="23">
        <f ca="1">SQRT(Inputs!$B$38)*G613+SQRT(1-Inputs!$B$38)*_xlfn.NORM.S.INV(RAND())</f>
        <v>-1.126342345542509</v>
      </c>
      <c r="AO613" s="23">
        <f ca="1">SQRT(Inputs!$B$38)*H613+SQRT(1-Inputs!$B$38)*_xlfn.NORM.S.INV(RAND())</f>
        <v>-1.9059896232416236</v>
      </c>
      <c r="AP613" s="23">
        <f ca="1">SQRT(Inputs!$B$38)*I613+SQRT(1-Inputs!$B$38)*_xlfn.NORM.S.INV(RAND())</f>
        <v>4.8819042538912449E-2</v>
      </c>
      <c r="AQ613" s="23">
        <f ca="1">SQRT(Inputs!$B$38)*J613+SQRT(1-Inputs!$B$38)*_xlfn.NORM.S.INV(RAND())</f>
        <v>1.7159270605416221</v>
      </c>
      <c r="AR613" s="23">
        <f ca="1">SQRT(Inputs!$B$38)*K613+SQRT(1-Inputs!$B$38)*_xlfn.NORM.S.INV(RAND())</f>
        <v>0.33516371103987724</v>
      </c>
      <c r="AS613" s="23">
        <f ca="1">SQRT(Inputs!$B$38)*L613+SQRT(1-Inputs!$B$38)*_xlfn.NORM.S.INV(RAND())</f>
        <v>-0.13501357797403485</v>
      </c>
      <c r="AT613" s="23">
        <f ca="1">SQRT(Inputs!$B$38)*M613+SQRT(1-Inputs!$B$38)*_xlfn.NORM.S.INV(RAND())</f>
        <v>-1.526182308294936</v>
      </c>
      <c r="AU613" s="15">
        <f ca="1">Inputs!$B$6*EXP($B$8-0.5*C$5^2+C$5*N613)</f>
        <v>4975.9499591573867</v>
      </c>
      <c r="AV613" s="15">
        <f t="shared" ca="1" si="328"/>
        <v>6030.8060797864337</v>
      </c>
      <c r="AW613" s="15">
        <f t="shared" ca="1" si="329"/>
        <v>6334.499355451524</v>
      </c>
      <c r="AX613" s="15">
        <f t="shared" ca="1" si="330"/>
        <v>7281.9070021367515</v>
      </c>
      <c r="AY613" s="15">
        <f t="shared" ca="1" si="331"/>
        <v>10172.787706517336</v>
      </c>
      <c r="AZ613" s="15">
        <f t="shared" ca="1" si="332"/>
        <v>12385.375422141797</v>
      </c>
      <c r="BA613" s="15">
        <f t="shared" ca="1" si="333"/>
        <v>14161.84553181638</v>
      </c>
      <c r="BB613" s="15">
        <f t="shared" ca="1" si="334"/>
        <v>17606.873562141842</v>
      </c>
      <c r="BC613" s="15">
        <f t="shared" ca="1" si="335"/>
        <v>24537.486495995257</v>
      </c>
      <c r="BD613" s="15">
        <f t="shared" ca="1" si="336"/>
        <v>31299.475609887882</v>
      </c>
      <c r="BE613" s="15">
        <f t="shared" ca="1" si="337"/>
        <v>39196.30303865004</v>
      </c>
      <c r="BF613" s="15">
        <f ca="1">Inputs!$B$13*EXP($B$9-0.5*C$6^2+C$6*Y613)</f>
        <v>17212.866547939764</v>
      </c>
      <c r="BG613" s="15">
        <f t="shared" ca="1" si="338"/>
        <v>20610.21205368252</v>
      </c>
      <c r="BH613" s="15">
        <f t="shared" ca="1" si="339"/>
        <v>33676.670969173843</v>
      </c>
      <c r="BI613" s="15">
        <f t="shared" ca="1" si="340"/>
        <v>51612.510682035056</v>
      </c>
      <c r="BJ613" s="15">
        <f t="shared" ca="1" si="341"/>
        <v>62742.867793496604</v>
      </c>
      <c r="BK613" s="15">
        <f t="shared" ca="1" si="342"/>
        <v>65843.880416425789</v>
      </c>
      <c r="BL613" s="15">
        <f t="shared" ca="1" si="343"/>
        <v>73317.796795146249</v>
      </c>
      <c r="BM613" s="15">
        <f t="shared" ca="1" si="344"/>
        <v>114998.44764191502</v>
      </c>
      <c r="BN613" s="15">
        <f t="shared" ca="1" si="345"/>
        <v>167727.59850949771</v>
      </c>
      <c r="BO613" s="15">
        <f t="shared" ca="1" si="346"/>
        <v>212222.55193439499</v>
      </c>
      <c r="BP613" s="15">
        <f t="shared" ca="1" si="347"/>
        <v>245841.65717235039</v>
      </c>
      <c r="BQ613" s="15">
        <f ca="1">Inputs!$B$20*EXP($B$10-0.5*C$7^2+C$7*AJ613)</f>
        <v>4539.9302403915008</v>
      </c>
      <c r="BR613" s="15">
        <f t="shared" ca="1" si="348"/>
        <v>6020.1225140594452</v>
      </c>
      <c r="BS613" s="15">
        <f t="shared" ca="1" si="349"/>
        <v>8285.1662311882028</v>
      </c>
      <c r="BT613" s="15">
        <f t="shared" ca="1" si="350"/>
        <v>9312.9242455304338</v>
      </c>
      <c r="BU613" s="15">
        <f t="shared" ca="1" si="351"/>
        <v>9827.6278042179729</v>
      </c>
      <c r="BV613" s="15">
        <f t="shared" ca="1" si="352"/>
        <v>8899.6434156185551</v>
      </c>
      <c r="BW613" s="15">
        <f t="shared" ca="1" si="353"/>
        <v>12547.934537585168</v>
      </c>
      <c r="BX613" s="15">
        <f t="shared" ca="1" si="354"/>
        <v>24756.05657519447</v>
      </c>
      <c r="BY613" s="15">
        <f t="shared" ca="1" si="355"/>
        <v>36984.64212585015</v>
      </c>
      <c r="BZ613" s="15">
        <f t="shared" ca="1" si="356"/>
        <v>50622.457424162109</v>
      </c>
      <c r="CA613" s="15">
        <f t="shared" ca="1" si="357"/>
        <v>54217.989570893515</v>
      </c>
      <c r="CB613" s="15">
        <f ca="1">(AU613*DCF!C$10-DCF!C$5*MAX(AU613*DCF!C$10,0)-MAX(AU613-Inputs!$B$6,0)/Inputs!$B$10)*DCF!C$6</f>
        <v>1042.9765450041127</v>
      </c>
      <c r="CC613" s="15">
        <f ca="1">(AV613*DCF!D$10-DCF!D$5*MAX(AV613*DCF!D$10,0)-MAX(AV613-AU613,0)/Inputs!$B$10)*DCF!D$6</f>
        <v>1212.769067108389</v>
      </c>
      <c r="CD613" s="15">
        <f ca="1">(AW613*DCF!E$10-DCF!E$5*MAX(AW613*DCF!E$10,0)-MAX(AW613-AV613,0)/Inputs!$B$10)*DCF!E$6</f>
        <v>1394.1307623030082</v>
      </c>
      <c r="CE613" s="15">
        <f ca="1">(AX613*DCF!F$10-DCF!F$5*MAX(AX613*DCF!F$10,0)-MAX(AX613-AW613,0)/Inputs!$B$10)*DCF!F$6</f>
        <v>1392.4966512285432</v>
      </c>
      <c r="CF613" s="15">
        <f ca="1">(AY613*DCF!G$10-DCF!G$5*MAX(AY613*DCF!G$10,0)-MAX(AY613-AX613,0)/Inputs!$B$10)*DCF!G$6</f>
        <v>1540.3224079111458</v>
      </c>
      <c r="CG613" s="15">
        <f ca="1">(AZ613*DCF!H$10-DCF!H$5*MAX(AZ613*DCF!H$10,0)-MAX(AZ613-AY613,0)/Inputs!$B$10)*DCF!H$6</f>
        <v>2011.744907226122</v>
      </c>
      <c r="CH613" s="15">
        <f ca="1">(BA613*DCF!I$10-DCF!I$5*MAX(BA613*DCF!I$10,0)-MAX(BA613-AZ613,0)/Inputs!$B$10)*DCF!I$6</f>
        <v>2295.4492130890044</v>
      </c>
      <c r="CI613" s="15">
        <f ca="1">(BB613*DCF!J$10-DCF!J$5*MAX(BB613*DCF!J$10,0)-MAX(BB613-BA613,0)/Inputs!$B$10)*DCF!J$6</f>
        <v>2499.3431284303601</v>
      </c>
      <c r="CJ613" s="15">
        <f ca="1">(BC613*DCF!K$10-DCF!K$5*MAX(BC613*DCF!K$10,0)-MAX(BC613-BB613,0)/Inputs!$B$10)*DCF!K$6</f>
        <v>2979.9609441283483</v>
      </c>
      <c r="CK613" s="15">
        <f ca="1">(BD613*DCF!L$10-DCF!L$5*MAX(BD613*DCF!L$10,0)-MAX(BD613-BC613,0)/Inputs!$B$10)*DCF!L$6</f>
        <v>3846.1214332012541</v>
      </c>
      <c r="CL613" s="15">
        <f ca="1">(BE613*DCF!M$10-DCF!M$5*MAX(BE613*DCF!M$10,0)-MAX(BE613-BD613,0)/Inputs!$B$10)*DCF!M$6</f>
        <v>4587.7449123278202</v>
      </c>
      <c r="CM613" s="15">
        <f ca="1">(BF613*DCF!C$28-DCF!C$5*MAX(BF613*DCF!C$28,0)-MAX(BF613-Inputs!$B$13,0)/Inputs!$B$17)*DCF!C$6</f>
        <v>3907.788270789717</v>
      </c>
      <c r="CN613" s="15">
        <f ca="1">(BG613*DCF!D$28-DCF!D$5*MAX(BG613*DCF!D$28,0)-MAX(BG613-BF613,0)/Inputs!$B$17)*DCF!D$6</f>
        <v>5345.3732364459674</v>
      </c>
      <c r="CO613" s="15">
        <f ca="1">(BH613*DCF!E$28-DCF!E$5*MAX(BH613*DCF!E$28,0)-MAX(BH613-BG613,0)/Inputs!$B$17)*DCF!E$6</f>
        <v>6962.6136849258182</v>
      </c>
      <c r="CP613" s="15">
        <f ca="1">(BI613*DCF!F$28-DCF!F$5*MAX(BI613*DCF!F$28,0)-MAX(BI613-BH613,0)/Inputs!$B$17)*DCF!F$6</f>
        <v>10745.93401482741</v>
      </c>
      <c r="CQ613" s="15">
        <f ca="1">(BJ613*DCF!G$28-DCF!G$5*MAX(BJ613*DCF!G$28,0)-MAX(BJ613-BI613,0)/Inputs!$B$17)*DCF!G$6</f>
        <v>14407.096966143607</v>
      </c>
      <c r="CR613" s="15">
        <f ca="1">(BK613*DCF!H$28-DCF!H$5*MAX(BK613*DCF!H$28,0)-MAX(BK613-BJ613,0)/Inputs!$B$17)*DCF!H$6</f>
        <v>15802.107728439621</v>
      </c>
      <c r="CS613" s="15">
        <f ca="1">(BL613*DCF!I$28-DCF!I$5*MAX(BL613*DCF!I$28,0)-MAX(BL613-BK613,0)/Inputs!$B$17)*DCF!I$6</f>
        <v>16168.166459805983</v>
      </c>
      <c r="CT613" s="15">
        <f ca="1">(BM613*DCF!J$28-DCF!J$5*MAX(BM613*DCF!J$28,0)-MAX(BM613-BL613,0)/Inputs!$B$17)*DCF!J$6</f>
        <v>20127.68676416211</v>
      </c>
      <c r="CU613" s="15">
        <f ca="1">(BN613*DCF!K$28-DCF!K$5*MAX(BN613*DCF!K$28,0)-MAX(BN613-BM613,0)/Inputs!$B$17)*DCF!K$6</f>
        <v>28962.637884305477</v>
      </c>
      <c r="CV613" s="15">
        <f ca="1">(BO613*DCF!L$28-DCF!L$5*MAX(BO613*DCF!L$28,0)-MAX(BO613-BN613,0)/Inputs!$B$17)*DCF!L$6</f>
        <v>37308.175460724378</v>
      </c>
      <c r="CW613" s="15">
        <f ca="1">(BP613*DCF!M$28-DCF!M$5*MAX(BP613*DCF!M$28,0)-MAX(BP613-BO613,0)/Inputs!$B$17)*DCF!M$6</f>
        <v>42741.108902124804</v>
      </c>
      <c r="CX613" s="15">
        <f ca="1">(BQ613*DCF!C$46-DCF!C$5*MAX(BQ613*DCF!C$46,0)-MAX(BQ613-Inputs!$B$20,0)/Inputs!$B$24)*DCF!C$6</f>
        <v>-1666.9262635506934</v>
      </c>
      <c r="CY613" s="15">
        <f ca="1">(BR613*DCF!D$46-DCF!D$5*MAX(BR613*DCF!D$46,0)-MAX(BR613-BQ613,0)/Inputs!$B$24)*DCF!D$6</f>
        <v>-1659.0802785408093</v>
      </c>
      <c r="CZ613" s="15">
        <f ca="1">(BS613*DCF!E$46-DCF!E$5*MAX(BS613*DCF!E$46,0)-MAX(BS613-BR613,0)/Inputs!$B$24)*DCF!E$6</f>
        <v>-1872.5532100196003</v>
      </c>
      <c r="DA613" s="15">
        <f ca="1">(BT613*DCF!F$46-DCF!F$5*MAX(BT613*DCF!F$46,0)-MAX(BT613-BS613,0)/Inputs!$B$24)*DCF!F$6</f>
        <v>-1052.4652072894646</v>
      </c>
      <c r="DB613" s="15">
        <f ca="1">(BU613*DCF!G$46-DCF!G$5*MAX(BU613*DCF!G$46,0)-MAX(BU613-BT613,0)/Inputs!$B$24)*DCF!G$6</f>
        <v>-503.7180901540936</v>
      </c>
      <c r="DC613" s="15">
        <f ca="1">(BV613*DCF!H$46-DCF!H$5*MAX(BV613*DCF!H$46,0)-MAX(BV613-BU613,0)/Inputs!$B$24)*DCF!H$6</f>
        <v>0</v>
      </c>
      <c r="DD613" s="15">
        <f ca="1">(BW613*DCF!I$46-DCF!I$5*MAX(BW613*DCF!I$46,0)-MAX(BW613-BV613,0)/Inputs!$B$24)*DCF!I$6</f>
        <v>-757.48383361382446</v>
      </c>
      <c r="DE613" s="15">
        <f ca="1">(BX613*DCF!J$46-DCF!J$5*MAX(BX613*DCF!J$46,0)-MAX(BX613-BW613,0)/Inputs!$B$24)*DCF!J$6</f>
        <v>-2198.9464173805568</v>
      </c>
      <c r="DF613" s="15">
        <f ca="1">(BY613*DCF!K$46-DCF!K$5*MAX(BY613*DCF!K$46,0)-MAX(BY613-BX613,0)/Inputs!$B$24)*DCF!K$6</f>
        <v>-882.99164457688278</v>
      </c>
      <c r="DG613" s="15">
        <f ca="1">(BZ613*DCF!L$46-DCF!L$5*MAX(BZ613*DCF!L$46,0)-MAX(BZ613-BY613,0)/Inputs!$B$24)*DCF!L$6</f>
        <v>413.01363961621678</v>
      </c>
      <c r="DH613" s="15">
        <f ca="1">(CA613*DCF!M$46-DCF!M$5*MAX(CA613*DCF!M$46,0)-MAX(CA613-BZ613,0)/Inputs!$B$24)*DCF!M$6</f>
        <v>3498.8092655349328</v>
      </c>
      <c r="DI613" s="15">
        <f ca="1">SUM(CB613:CL613)+BE613*DCF!M$10*(1+Inputs!$B$30)*(1-Inputs!$B$33)*(1-Inputs!$B$30/Inputs!$B$31)/(Inputs!$B$29-Inputs!$B$30)*DCF!M$6</f>
        <v>133886.88964597014</v>
      </c>
      <c r="DJ613" s="15">
        <f ca="1">SUM(CM613:CW613)+BP613*DCF!M$28*(1+Inputs!$B$30)*(1-Inputs!$B$33)*(1-Inputs!$B$30/Inputs!$B$31)/(Inputs!$B$29-Inputs!$B$30)*DCF!M$6</f>
        <v>1114719.4664793832</v>
      </c>
      <c r="DK613" s="15">
        <f ca="1">SUM(CX613:DH613)+CA613*DCF!M$46*(1+Inputs!$B$30)*(1-Inputs!$B$33)*(1-Inputs!$B$30/Inputs!$B$31)/(Inputs!$B$29-Inputs!$B$30)*DCF!M$6</f>
        <v>77145.092368072845</v>
      </c>
      <c r="DM613" s="15">
        <f ca="1">DI613+DJ613+DK613+Inputs!$B$34+Inputs!$B$36-Inputs!$B$35</f>
        <v>1402602.4484934262</v>
      </c>
    </row>
    <row r="614" spans="1:117" x14ac:dyDescent="0.75">
      <c r="A614" s="11">
        <v>601</v>
      </c>
      <c r="C614" s="23">
        <f t="shared" ref="C614:M623" ca="1" si="360">_xlfn.NORM.S.INV(RAND())</f>
        <v>2.6240682632017767</v>
      </c>
      <c r="D614" s="23">
        <f t="shared" ca="1" si="360"/>
        <v>-0.37595512329434305</v>
      </c>
      <c r="E614" s="23">
        <f t="shared" ca="1" si="360"/>
        <v>2.0919556312429854</v>
      </c>
      <c r="F614" s="23">
        <f t="shared" ca="1" si="360"/>
        <v>0.19819891792693811</v>
      </c>
      <c r="G614" s="23">
        <f t="shared" ca="1" si="360"/>
        <v>3.6938013623909631E-2</v>
      </c>
      <c r="H614" s="23">
        <f t="shared" ca="1" si="360"/>
        <v>-1.538035466815211</v>
      </c>
      <c r="I614" s="23">
        <f t="shared" ca="1" si="360"/>
        <v>-0.1661336559382357</v>
      </c>
      <c r="J614" s="23">
        <f t="shared" ca="1" si="360"/>
        <v>2.5530415942573274E-2</v>
      </c>
      <c r="K614" s="23">
        <f t="shared" ca="1" si="360"/>
        <v>-1.0100807888927894</v>
      </c>
      <c r="L614" s="23">
        <f t="shared" ca="1" si="360"/>
        <v>-7.1263583215050108E-2</v>
      </c>
      <c r="M614" s="23">
        <f t="shared" ca="1" si="360"/>
        <v>-1.3921092566700377</v>
      </c>
      <c r="N614" s="23">
        <f ca="1">SQRT(Inputs!$B$38)*C614+SQRT(1-Inputs!$B$38)*_xlfn.NORM.S.INV(RAND())</f>
        <v>0.76699513089254112</v>
      </c>
      <c r="O614" s="23">
        <f ca="1">SQRT(Inputs!$B$38)*D614+SQRT(1-Inputs!$B$38)*_xlfn.NORM.S.INV(RAND())</f>
        <v>-0.72851766141399543</v>
      </c>
      <c r="P614" s="23">
        <f ca="1">SQRT(Inputs!$B$38)*E614+SQRT(1-Inputs!$B$38)*_xlfn.NORM.S.INV(RAND())</f>
        <v>0.68883352918205665</v>
      </c>
      <c r="Q614" s="23">
        <f ca="1">SQRT(Inputs!$B$38)*F614+SQRT(1-Inputs!$B$38)*_xlfn.NORM.S.INV(RAND())</f>
        <v>-1.7091448446996647</v>
      </c>
      <c r="R614" s="23">
        <f ca="1">SQRT(Inputs!$B$38)*G614+SQRT(1-Inputs!$B$38)*_xlfn.NORM.S.INV(RAND())</f>
        <v>-0.13271324271110937</v>
      </c>
      <c r="S614" s="23">
        <f ca="1">SQRT(Inputs!$B$38)*H614+SQRT(1-Inputs!$B$38)*_xlfn.NORM.S.INV(RAND())</f>
        <v>-0.49865796628398384</v>
      </c>
      <c r="T614" s="23">
        <f ca="1">SQRT(Inputs!$B$38)*I614+SQRT(1-Inputs!$B$38)*_xlfn.NORM.S.INV(RAND())</f>
        <v>-0.39430579446793773</v>
      </c>
      <c r="U614" s="23">
        <f ca="1">SQRT(Inputs!$B$38)*J614+SQRT(1-Inputs!$B$38)*_xlfn.NORM.S.INV(RAND())</f>
        <v>0.88498547625253465</v>
      </c>
      <c r="V614" s="23">
        <f ca="1">SQRT(Inputs!$B$38)*K614+SQRT(1-Inputs!$B$38)*_xlfn.NORM.S.INV(RAND())</f>
        <v>-0.36019892356228317</v>
      </c>
      <c r="W614" s="23">
        <f ca="1">SQRT(Inputs!$B$38)*L614+SQRT(1-Inputs!$B$38)*_xlfn.NORM.S.INV(RAND())</f>
        <v>0.330636940064572</v>
      </c>
      <c r="X614" s="23">
        <f ca="1">SQRT(Inputs!$B$38)*M614+SQRT(1-Inputs!$B$38)*_xlfn.NORM.S.INV(RAND())</f>
        <v>-0.90970045096610419</v>
      </c>
      <c r="Y614" s="23">
        <f ca="1">SQRT(Inputs!$B$38)*C614+SQRT(1-Inputs!$B$38)*_xlfn.NORM.S.INV(RAND())</f>
        <v>0.805478745221339</v>
      </c>
      <c r="Z614" s="23">
        <f ca="1">SQRT(Inputs!$B$38)*D614+SQRT(1-Inputs!$B$38)*_xlfn.NORM.S.INV(RAND())</f>
        <v>-0.55678593761285788</v>
      </c>
      <c r="AA614" s="23">
        <f ca="1">SQRT(Inputs!$B$38)*E614+SQRT(1-Inputs!$B$38)*_xlfn.NORM.S.INV(RAND())</f>
        <v>0.94375749586342306</v>
      </c>
      <c r="AB614" s="23">
        <f ca="1">SQRT(Inputs!$B$38)*F614+SQRT(1-Inputs!$B$38)*_xlfn.NORM.S.INV(RAND())</f>
        <v>0.29849348267763398</v>
      </c>
      <c r="AC614" s="23">
        <f ca="1">SQRT(Inputs!$B$38)*G614+SQRT(1-Inputs!$B$38)*_xlfn.NORM.S.INV(RAND())</f>
        <v>0.75381145941079508</v>
      </c>
      <c r="AD614" s="23">
        <f ca="1">SQRT(Inputs!$B$38)*H614+SQRT(1-Inputs!$B$38)*_xlfn.NORM.S.INV(RAND())</f>
        <v>-1.3679990780112334</v>
      </c>
      <c r="AE614" s="23">
        <f ca="1">SQRT(Inputs!$B$38)*I614+SQRT(1-Inputs!$B$38)*_xlfn.NORM.S.INV(RAND())</f>
        <v>0.70381047865426927</v>
      </c>
      <c r="AF614" s="23">
        <f ca="1">SQRT(Inputs!$B$38)*J614+SQRT(1-Inputs!$B$38)*_xlfn.NORM.S.INV(RAND())</f>
        <v>0.46015529342872863</v>
      </c>
      <c r="AG614" s="23">
        <f ca="1">SQRT(Inputs!$B$38)*K614+SQRT(1-Inputs!$B$38)*_xlfn.NORM.S.INV(RAND())</f>
        <v>-1.3754140681946798</v>
      </c>
      <c r="AH614" s="23">
        <f ca="1">SQRT(Inputs!$B$38)*L614+SQRT(1-Inputs!$B$38)*_xlfn.NORM.S.INV(RAND())</f>
        <v>-0.22211751345756953</v>
      </c>
      <c r="AI614" s="23">
        <f ca="1">SQRT(Inputs!$B$38)*M614+SQRT(1-Inputs!$B$38)*_xlfn.NORM.S.INV(RAND())</f>
        <v>-1.1042072557843707</v>
      </c>
      <c r="AJ614" s="23">
        <f ca="1">SQRT(Inputs!$B$38)*C614+SQRT(1-Inputs!$B$38)*_xlfn.NORM.S.INV(RAND())</f>
        <v>2.0590571315130246</v>
      </c>
      <c r="AK614" s="23">
        <f ca="1">SQRT(Inputs!$B$38)*D614+SQRT(1-Inputs!$B$38)*_xlfn.NORM.S.INV(RAND())</f>
        <v>-0.66411845994776764</v>
      </c>
      <c r="AL614" s="23">
        <f ca="1">SQRT(Inputs!$B$38)*E614+SQRT(1-Inputs!$B$38)*_xlfn.NORM.S.INV(RAND())</f>
        <v>1.1289210616376257</v>
      </c>
      <c r="AM614" s="23">
        <f ca="1">SQRT(Inputs!$B$38)*F614+SQRT(1-Inputs!$B$38)*_xlfn.NORM.S.INV(RAND())</f>
        <v>-1.3176040599350153E-3</v>
      </c>
      <c r="AN614" s="23">
        <f ca="1">SQRT(Inputs!$B$38)*G614+SQRT(1-Inputs!$B$38)*_xlfn.NORM.S.INV(RAND())</f>
        <v>0.90021635426782309</v>
      </c>
      <c r="AO614" s="23">
        <f ca="1">SQRT(Inputs!$B$38)*H614+SQRT(1-Inputs!$B$38)*_xlfn.NORM.S.INV(RAND())</f>
        <v>-1.423524957450498</v>
      </c>
      <c r="AP614" s="23">
        <f ca="1">SQRT(Inputs!$B$38)*I614+SQRT(1-Inputs!$B$38)*_xlfn.NORM.S.INV(RAND())</f>
        <v>-0.23598892878486549</v>
      </c>
      <c r="AQ614" s="23">
        <f ca="1">SQRT(Inputs!$B$38)*J614+SQRT(1-Inputs!$B$38)*_xlfn.NORM.S.INV(RAND())</f>
        <v>1.3383109032342522</v>
      </c>
      <c r="AR614" s="23">
        <f ca="1">SQRT(Inputs!$B$38)*K614+SQRT(1-Inputs!$B$38)*_xlfn.NORM.S.INV(RAND())</f>
        <v>-0.91487259246615205</v>
      </c>
      <c r="AS614" s="23">
        <f ca="1">SQRT(Inputs!$B$38)*L614+SQRT(1-Inputs!$B$38)*_xlfn.NORM.S.INV(RAND())</f>
        <v>-2.2637745322721723</v>
      </c>
      <c r="AT614" s="23">
        <f ca="1">SQRT(Inputs!$B$38)*M614+SQRT(1-Inputs!$B$38)*_xlfn.NORM.S.INV(RAND())</f>
        <v>0.74368332591715736</v>
      </c>
      <c r="AU614" s="15">
        <f ca="1">Inputs!$B$6*EXP($B$8-0.5*C$5^2+C$5*N614)</f>
        <v>5618.2093817480827</v>
      </c>
      <c r="AV614" s="15">
        <f t="shared" ca="1" si="328"/>
        <v>6144.0274740259056</v>
      </c>
      <c r="AW614" s="15">
        <f t="shared" ca="1" si="329"/>
        <v>8220.9580912207202</v>
      </c>
      <c r="AX614" s="15">
        <f t="shared" ca="1" si="330"/>
        <v>8107.1494077675725</v>
      </c>
      <c r="AY614" s="15">
        <f t="shared" ca="1" si="331"/>
        <v>9755.3844480652388</v>
      </c>
      <c r="AZ614" s="15">
        <f t="shared" ca="1" si="332"/>
        <v>11293.602338396557</v>
      </c>
      <c r="BA614" s="15">
        <f t="shared" ca="1" si="333"/>
        <v>13261.747149136485</v>
      </c>
      <c r="BB614" s="15">
        <f t="shared" ca="1" si="334"/>
        <v>17741.796278023663</v>
      </c>
      <c r="BC614" s="15">
        <f t="shared" ca="1" si="335"/>
        <v>20986.64625554355</v>
      </c>
      <c r="BD614" s="15">
        <f t="shared" ca="1" si="336"/>
        <v>26518.160736046531</v>
      </c>
      <c r="BE614" s="15">
        <f t="shared" ca="1" si="337"/>
        <v>29910.759937057672</v>
      </c>
      <c r="BF614" s="15">
        <f ca="1">Inputs!$B$13*EXP($B$9-0.5*C$6^2+C$6*Y614)</f>
        <v>16225.72998687333</v>
      </c>
      <c r="BG614" s="15">
        <f t="shared" ca="1" si="338"/>
        <v>17884.713416305138</v>
      </c>
      <c r="BH614" s="15">
        <f t="shared" ca="1" si="339"/>
        <v>25554.510663965048</v>
      </c>
      <c r="BI614" s="15">
        <f t="shared" ca="1" si="340"/>
        <v>32753.337761334365</v>
      </c>
      <c r="BJ614" s="15">
        <f t="shared" ca="1" si="341"/>
        <v>44762.338715782971</v>
      </c>
      <c r="BK614" s="15">
        <f t="shared" ca="1" si="342"/>
        <v>45601.854648954497</v>
      </c>
      <c r="BL614" s="15">
        <f t="shared" ca="1" si="343"/>
        <v>61365.759372483153</v>
      </c>
      <c r="BM614" s="15">
        <f t="shared" ca="1" si="344"/>
        <v>79869.369579517035</v>
      </c>
      <c r="BN614" s="15">
        <f t="shared" ca="1" si="345"/>
        <v>83302.689644511454</v>
      </c>
      <c r="BO614" s="15">
        <f t="shared" ca="1" si="346"/>
        <v>99882.912131401579</v>
      </c>
      <c r="BP614" s="15">
        <f t="shared" ca="1" si="347"/>
        <v>108480.51531612109</v>
      </c>
      <c r="BQ614" s="15">
        <f ca="1">Inputs!$B$20*EXP($B$10-0.5*C$7^2+C$7*AJ614)</f>
        <v>8903.8638715863399</v>
      </c>
      <c r="BR614" s="15">
        <f t="shared" ca="1" si="348"/>
        <v>9784.0753115815878</v>
      </c>
      <c r="BS614" s="15">
        <f t="shared" ca="1" si="349"/>
        <v>18529.291488438201</v>
      </c>
      <c r="BT614" s="15">
        <f t="shared" ca="1" si="350"/>
        <v>25539.035910326511</v>
      </c>
      <c r="BU614" s="15">
        <f t="shared" ca="1" si="351"/>
        <v>44007.878331688458</v>
      </c>
      <c r="BV614" s="15">
        <f t="shared" ca="1" si="352"/>
        <v>44428.488174680511</v>
      </c>
      <c r="BW614" s="15">
        <f t="shared" ca="1" si="353"/>
        <v>58976.930641300773</v>
      </c>
      <c r="BX614" s="15">
        <f t="shared" ca="1" si="354"/>
        <v>107873.3859184735</v>
      </c>
      <c r="BY614" s="15">
        <f t="shared" ca="1" si="355"/>
        <v>126878.24401447043</v>
      </c>
      <c r="BZ614" s="15">
        <f t="shared" ca="1" si="356"/>
        <v>117422.93075187586</v>
      </c>
      <c r="CA614" s="15">
        <f t="shared" ca="1" si="357"/>
        <v>188247.31228051498</v>
      </c>
      <c r="CB614" s="15">
        <f ca="1">(AU614*DCF!C$10-DCF!C$5*MAX(AU614*DCF!C$10,0)-MAX(AU614-Inputs!$B$6,0)/Inputs!$B$10)*DCF!C$6</f>
        <v>1038.3971208441931</v>
      </c>
      <c r="CC614" s="15">
        <f ca="1">(AV614*DCF!D$10-DCF!D$5*MAX(AV614*DCF!D$10,0)-MAX(AV614-AU614,0)/Inputs!$B$10)*DCF!D$6</f>
        <v>1369.3580922091355</v>
      </c>
      <c r="CD614" s="15">
        <f ca="1">(AW614*DCF!E$10-DCF!E$5*MAX(AW614*DCF!E$10,0)-MAX(AW614-AV614,0)/Inputs!$B$10)*DCF!E$6</f>
        <v>1430.2775724512319</v>
      </c>
      <c r="CE614" s="15">
        <f ca="1">(AX614*DCF!F$10-DCF!F$5*MAX(AX614*DCF!F$10,0)-MAX(AX614-AW614,0)/Inputs!$B$10)*DCF!F$6</f>
        <v>1769.7777954876042</v>
      </c>
      <c r="CF614" s="15">
        <f ca="1">(AY614*DCF!G$10-DCF!G$5*MAX(AY614*DCF!G$10,0)-MAX(AY614-AX614,0)/Inputs!$B$10)*DCF!G$6</f>
        <v>1693.1786750503741</v>
      </c>
      <c r="CG614" s="15">
        <f ca="1">(AZ614*DCF!H$10-DCF!H$5*MAX(AZ614*DCF!H$10,0)-MAX(AZ614-AY614,0)/Inputs!$B$10)*DCF!H$6</f>
        <v>1919.5228320663648</v>
      </c>
      <c r="CH614" s="15">
        <f ca="1">(BA614*DCF!I$10-DCF!I$5*MAX(BA614*DCF!I$10,0)-MAX(BA614-AZ614,0)/Inputs!$B$10)*DCF!I$6</f>
        <v>2099.5927076136736</v>
      </c>
      <c r="CI614" s="15">
        <f ca="1">(BB614*DCF!J$10-DCF!J$5*MAX(BB614*DCF!J$10,0)-MAX(BB614-BA614,0)/Inputs!$B$10)*DCF!J$6</f>
        <v>2365.6557878317676</v>
      </c>
      <c r="CJ614" s="15">
        <f ca="1">(BC614*DCF!K$10-DCF!K$5*MAX(BC614*DCF!K$10,0)-MAX(BC614-BB614,0)/Inputs!$B$10)*DCF!K$6</f>
        <v>2924.2833985047118</v>
      </c>
      <c r="CK614" s="15">
        <f ca="1">(BD614*DCF!L$10-DCF!L$5*MAX(BD614*DCF!L$10,0)-MAX(BD614-BC614,0)/Inputs!$B$10)*DCF!L$6</f>
        <v>3284.1285221171756</v>
      </c>
      <c r="CL614" s="15">
        <f ca="1">(BE614*DCF!M$10-DCF!M$5*MAX(BE614*DCF!M$10,0)-MAX(BE614-BD614,0)/Inputs!$B$10)*DCF!M$6</f>
        <v>3815.5128701116664</v>
      </c>
      <c r="CM614" s="15">
        <f ca="1">(BF614*DCF!C$28-DCF!C$5*MAX(BF614*DCF!C$28,0)-MAX(BF614-Inputs!$B$13,0)/Inputs!$B$17)*DCF!C$6</f>
        <v>3834.4967772209502</v>
      </c>
      <c r="CN614" s="15">
        <f ca="1">(BG614*DCF!D$28-DCF!D$5*MAX(BG614*DCF!D$28,0)-MAX(BG614-BF614,0)/Inputs!$B$17)*DCF!D$6</f>
        <v>4913.5233614778444</v>
      </c>
      <c r="CO614" s="15">
        <f ca="1">(BH614*DCF!E$28-DCF!E$5*MAX(BH614*DCF!E$28,0)-MAX(BH614-BG614,0)/Inputs!$B$17)*DCF!E$6</f>
        <v>5725.8809905592379</v>
      </c>
      <c r="CP614" s="15">
        <f ca="1">(BI614*DCF!F$28-DCF!F$5*MAX(BI614*DCF!F$28,0)-MAX(BI614-BH614,0)/Inputs!$B$17)*DCF!F$6</f>
        <v>7581.0081918182996</v>
      </c>
      <c r="CQ614" s="15">
        <f ca="1">(BJ614*DCF!G$28-DCF!G$5*MAX(BJ614*DCF!G$28,0)-MAX(BJ614-BI614,0)/Inputs!$B$17)*DCF!G$6</f>
        <v>9594.1330646006882</v>
      </c>
      <c r="CR614" s="15">
        <f ca="1">(BK614*DCF!H$28-DCF!H$5*MAX(BK614*DCF!H$28,0)-MAX(BK614-BJ614,0)/Inputs!$B$17)*DCF!H$6</f>
        <v>11147.404551336782</v>
      </c>
      <c r="CS614" s="15">
        <f ca="1">(BL614*DCF!I$28-DCF!I$5*MAX(BL614*DCF!I$28,0)-MAX(BL614-BK614,0)/Inputs!$B$17)*DCF!I$6</f>
        <v>12167.741084816531</v>
      </c>
      <c r="CT614" s="15">
        <f ca="1">(BM614*DCF!J$28-DCF!J$5*MAX(BM614*DCF!J$28,0)-MAX(BM614-BL614,0)/Inputs!$B$17)*DCF!J$6</f>
        <v>15364.072325122001</v>
      </c>
      <c r="CU614" s="15">
        <f ca="1">(BN614*DCF!K$28-DCF!K$5*MAX(BN614*DCF!K$28,0)-MAX(BN614-BM614,0)/Inputs!$B$17)*DCF!K$6</f>
        <v>17171.595340168809</v>
      </c>
      <c r="CV614" s="15">
        <f ca="1">(BO614*DCF!L$28-DCF!L$5*MAX(BO614*DCF!L$28,0)-MAX(BO614-BN614,0)/Inputs!$B$17)*DCF!L$6</f>
        <v>18052.657678237607</v>
      </c>
      <c r="CW614" s="15">
        <f ca="1">(BP614*DCF!M$28-DCF!M$5*MAX(BP614*DCF!M$28,0)-MAX(BP614-BO614,0)/Inputs!$B$17)*DCF!M$6</f>
        <v>19511.980618137011</v>
      </c>
      <c r="CX614" s="15">
        <f ca="1">(BQ614*DCF!C$46-DCF!C$5*MAX(BQ614*DCF!C$46,0)-MAX(BQ614-Inputs!$B$20,0)/Inputs!$B$24)*DCF!C$6</f>
        <v>-4690.4368625309507</v>
      </c>
      <c r="CY614" s="15">
        <f ca="1">(BR614*DCF!D$46-DCF!D$5*MAX(BR614*DCF!D$46,0)-MAX(BR614-BQ614,0)/Inputs!$B$24)*DCF!D$6</f>
        <v>-2045.4924031288804</v>
      </c>
      <c r="CZ614" s="15">
        <f ca="1">(BS614*DCF!E$46-DCF!E$5*MAX(BS614*DCF!E$46,0)-MAX(BS614-BR614,0)/Inputs!$B$24)*DCF!E$6</f>
        <v>-5638.2444453482549</v>
      </c>
      <c r="DA614" s="15">
        <f ca="1">(BT614*DCF!F$46-DCF!F$5*MAX(BT614*DCF!F$46,0)-MAX(BT614-BS614,0)/Inputs!$B$24)*DCF!F$6</f>
        <v>-4412.3836040270062</v>
      </c>
      <c r="DB614" s="15">
        <f ca="1">(BU614*DCF!G$46-DCF!G$5*MAX(BU614*DCF!G$46,0)-MAX(BU614-BT614,0)/Inputs!$B$24)*DCF!G$6</f>
        <v>-7692.8917689023374</v>
      </c>
      <c r="DC614" s="15">
        <f ca="1">(BV614*DCF!H$46-DCF!H$5*MAX(BV614*DCF!H$46,0)-MAX(BV614-BU614,0)/Inputs!$B$24)*DCF!H$6</f>
        <v>-130.70193159051496</v>
      </c>
      <c r="DD614" s="15">
        <f ca="1">(BW614*DCF!I$46-DCF!I$5*MAX(BW614*DCF!I$46,0)-MAX(BW614-BV614,0)/Inputs!$B$24)*DCF!I$6</f>
        <v>-2814.1999467768351</v>
      </c>
      <c r="DE614" s="15">
        <f ca="1">(BX614*DCF!J$46-DCF!J$5*MAX(BX614*DCF!J$46,0)-MAX(BX614-BW614,0)/Inputs!$B$24)*DCF!J$6</f>
        <v>-8441.5509385357382</v>
      </c>
      <c r="DF614" s="15">
        <f ca="1">(BY614*DCF!K$46-DCF!K$5*MAX(BY614*DCF!K$46,0)-MAX(BY614-BX614,0)/Inputs!$B$24)*DCF!K$6</f>
        <v>2592.0243026018393</v>
      </c>
      <c r="DG614" s="15">
        <f ca="1">(BZ614*DCF!L$46-DCF!L$5*MAX(BZ614*DCF!L$46,0)-MAX(BZ614-BY614,0)/Inputs!$B$24)*DCF!L$6</f>
        <v>8116.904981169524</v>
      </c>
      <c r="DH614" s="15">
        <f ca="1">(CA614*DCF!M$46-DCF!M$5*MAX(CA614*DCF!M$46,0)-MAX(CA614-BZ614,0)/Inputs!$B$24)*DCF!M$6</f>
        <v>-48.425657308609509</v>
      </c>
      <c r="DI614" s="15">
        <f ca="1">SUM(CB614:CL614)+BE614*DCF!M$10*(1+Inputs!$B$30)*(1-Inputs!$B$33)*(1-Inputs!$B$30/Inputs!$B$31)/(Inputs!$B$29-Inputs!$B$30)*DCF!M$6</f>
        <v>106951.72580797249</v>
      </c>
      <c r="DJ614" s="15">
        <f ca="1">SUM(CM614:CW614)+BP614*DCF!M$28*(1+Inputs!$B$30)*(1-Inputs!$B$33)*(1-Inputs!$B$30/Inputs!$B$31)/(Inputs!$B$29-Inputs!$B$30)*DCF!M$6</f>
        <v>527601.43882492627</v>
      </c>
      <c r="DK614" s="15">
        <f ca="1">SUM(CX614:DH614)+CA614*DCF!M$46*(1+Inputs!$B$30)*(1-Inputs!$B$33)*(1-Inputs!$B$30/Inputs!$B$31)/(Inputs!$B$29-Inputs!$B$30)*DCF!M$6</f>
        <v>265847.24583099573</v>
      </c>
      <c r="DM614" s="15">
        <f ca="1">DI614+DJ614+DK614+Inputs!$B$34+Inputs!$B$36-Inputs!$B$35</f>
        <v>977251.41046389448</v>
      </c>
    </row>
    <row r="615" spans="1:117" x14ac:dyDescent="0.75">
      <c r="A615" s="11">
        <v>602</v>
      </c>
      <c r="C615" s="23">
        <f t="shared" ca="1" si="360"/>
        <v>0.93714459951780804</v>
      </c>
      <c r="D615" s="23">
        <f t="shared" ca="1" si="360"/>
        <v>1.1312335074322903</v>
      </c>
      <c r="E615" s="23">
        <f t="shared" ca="1" si="360"/>
        <v>-0.25770083109716718</v>
      </c>
      <c r="F615" s="23">
        <f t="shared" ca="1" si="360"/>
        <v>0.88193487242045554</v>
      </c>
      <c r="G615" s="23">
        <f t="shared" ca="1" si="360"/>
        <v>-1.1036193281459368</v>
      </c>
      <c r="H615" s="23">
        <f t="shared" ca="1" si="360"/>
        <v>-0.59969356602661705</v>
      </c>
      <c r="I615" s="23">
        <f t="shared" ca="1" si="360"/>
        <v>-0.56717189385034739</v>
      </c>
      <c r="J615" s="23">
        <f t="shared" ca="1" si="360"/>
        <v>-7.8030846167510548E-2</v>
      </c>
      <c r="K615" s="23">
        <f t="shared" ca="1" si="360"/>
        <v>-0.36389165648461297</v>
      </c>
      <c r="L615" s="23">
        <f t="shared" ca="1" si="360"/>
        <v>-0.86044034619315257</v>
      </c>
      <c r="M615" s="23">
        <f t="shared" ca="1" si="360"/>
        <v>-0.46479984387108936</v>
      </c>
      <c r="N615" s="23">
        <f ca="1">SQRT(Inputs!$B$38)*C615+SQRT(1-Inputs!$B$38)*_xlfn.NORM.S.INV(RAND())</f>
        <v>1.6832269309570096</v>
      </c>
      <c r="O615" s="23">
        <f ca="1">SQRT(Inputs!$B$38)*D615+SQRT(1-Inputs!$B$38)*_xlfn.NORM.S.INV(RAND())</f>
        <v>-0.19809580665156434</v>
      </c>
      <c r="P615" s="23">
        <f ca="1">SQRT(Inputs!$B$38)*E615+SQRT(1-Inputs!$B$38)*_xlfn.NORM.S.INV(RAND())</f>
        <v>0.74279714360359661</v>
      </c>
      <c r="Q615" s="23">
        <f ca="1">SQRT(Inputs!$B$38)*F615+SQRT(1-Inputs!$B$38)*_xlfn.NORM.S.INV(RAND())</f>
        <v>-0.46260780257966583</v>
      </c>
      <c r="R615" s="23">
        <f ca="1">SQRT(Inputs!$B$38)*G615+SQRT(1-Inputs!$B$38)*_xlfn.NORM.S.INV(RAND())</f>
        <v>-0.79587412460942097</v>
      </c>
      <c r="S615" s="23">
        <f ca="1">SQRT(Inputs!$B$38)*H615+SQRT(1-Inputs!$B$38)*_xlfn.NORM.S.INV(RAND())</f>
        <v>-0.36833036249058854</v>
      </c>
      <c r="T615" s="23">
        <f ca="1">SQRT(Inputs!$B$38)*I615+SQRT(1-Inputs!$B$38)*_xlfn.NORM.S.INV(RAND())</f>
        <v>-0.67450131117913026</v>
      </c>
      <c r="U615" s="23">
        <f ca="1">SQRT(Inputs!$B$38)*J615+SQRT(1-Inputs!$B$38)*_xlfn.NORM.S.INV(RAND())</f>
        <v>-1.0055627196497796</v>
      </c>
      <c r="V615" s="23">
        <f ca="1">SQRT(Inputs!$B$38)*K615+SQRT(1-Inputs!$B$38)*_xlfn.NORM.S.INV(RAND())</f>
        <v>-0.43122971850875924</v>
      </c>
      <c r="W615" s="23">
        <f ca="1">SQRT(Inputs!$B$38)*L615+SQRT(1-Inputs!$B$38)*_xlfn.NORM.S.INV(RAND())</f>
        <v>-1.1928266171569724</v>
      </c>
      <c r="X615" s="23">
        <f ca="1">SQRT(Inputs!$B$38)*M615+SQRT(1-Inputs!$B$38)*_xlfn.NORM.S.INV(RAND())</f>
        <v>-1.0380654206674222E-3</v>
      </c>
      <c r="Y615" s="23">
        <f ca="1">SQRT(Inputs!$B$38)*C615+SQRT(1-Inputs!$B$38)*_xlfn.NORM.S.INV(RAND())</f>
        <v>0.52603641709079541</v>
      </c>
      <c r="Z615" s="23">
        <f ca="1">SQRT(Inputs!$B$38)*D615+SQRT(1-Inputs!$B$38)*_xlfn.NORM.S.INV(RAND())</f>
        <v>0.69090207576253626</v>
      </c>
      <c r="AA615" s="23">
        <f ca="1">SQRT(Inputs!$B$38)*E615+SQRT(1-Inputs!$B$38)*_xlfn.NORM.S.INV(RAND())</f>
        <v>9.0207595655987599E-2</v>
      </c>
      <c r="AB615" s="23">
        <f ca="1">SQRT(Inputs!$B$38)*F615+SQRT(1-Inputs!$B$38)*_xlfn.NORM.S.INV(RAND())</f>
        <v>-0.27952464049059866</v>
      </c>
      <c r="AC615" s="23">
        <f ca="1">SQRT(Inputs!$B$38)*G615+SQRT(1-Inputs!$B$38)*_xlfn.NORM.S.INV(RAND())</f>
        <v>-0.1027941771912203</v>
      </c>
      <c r="AD615" s="23">
        <f ca="1">SQRT(Inputs!$B$38)*H615+SQRT(1-Inputs!$B$38)*_xlfn.NORM.S.INV(RAND())</f>
        <v>0.38859298213703175</v>
      </c>
      <c r="AE615" s="23">
        <f ca="1">SQRT(Inputs!$B$38)*I615+SQRT(1-Inputs!$B$38)*_xlfn.NORM.S.INV(RAND())</f>
        <v>0.56039352283272237</v>
      </c>
      <c r="AF615" s="23">
        <f ca="1">SQRT(Inputs!$B$38)*J615+SQRT(1-Inputs!$B$38)*_xlfn.NORM.S.INV(RAND())</f>
        <v>2.8328576847438655E-2</v>
      </c>
      <c r="AG615" s="23">
        <f ca="1">SQRT(Inputs!$B$38)*K615+SQRT(1-Inputs!$B$38)*_xlfn.NORM.S.INV(RAND())</f>
        <v>-0.62422857216485217</v>
      </c>
      <c r="AH615" s="23">
        <f ca="1">SQRT(Inputs!$B$38)*L615+SQRT(1-Inputs!$B$38)*_xlfn.NORM.S.INV(RAND())</f>
        <v>-1.3160288552604718</v>
      </c>
      <c r="AI615" s="23">
        <f ca="1">SQRT(Inputs!$B$38)*M615+SQRT(1-Inputs!$B$38)*_xlfn.NORM.S.INV(RAND())</f>
        <v>1.6024408042948413E-2</v>
      </c>
      <c r="AJ615" s="23">
        <f ca="1">SQRT(Inputs!$B$38)*C615+SQRT(1-Inputs!$B$38)*_xlfn.NORM.S.INV(RAND())</f>
        <v>0.67461770626421125</v>
      </c>
      <c r="AK615" s="23">
        <f ca="1">SQRT(Inputs!$B$38)*D615+SQRT(1-Inputs!$B$38)*_xlfn.NORM.S.INV(RAND())</f>
        <v>4.1031727900649684E-2</v>
      </c>
      <c r="AL615" s="23">
        <f ca="1">SQRT(Inputs!$B$38)*E615+SQRT(1-Inputs!$B$38)*_xlfn.NORM.S.INV(RAND())</f>
        <v>0.27881717291413299</v>
      </c>
      <c r="AM615" s="23">
        <f ca="1">SQRT(Inputs!$B$38)*F615+SQRT(1-Inputs!$B$38)*_xlfn.NORM.S.INV(RAND())</f>
        <v>1.2268863378426622</v>
      </c>
      <c r="AN615" s="23">
        <f ca="1">SQRT(Inputs!$B$38)*G615+SQRT(1-Inputs!$B$38)*_xlfn.NORM.S.INV(RAND())</f>
        <v>6.7484156156440878E-2</v>
      </c>
      <c r="AO615" s="23">
        <f ca="1">SQRT(Inputs!$B$38)*H615+SQRT(1-Inputs!$B$38)*_xlfn.NORM.S.INV(RAND())</f>
        <v>-1.0624809704232061</v>
      </c>
      <c r="AP615" s="23">
        <f ca="1">SQRT(Inputs!$B$38)*I615+SQRT(1-Inputs!$B$38)*_xlfn.NORM.S.INV(RAND())</f>
        <v>-0.78055780156823817</v>
      </c>
      <c r="AQ615" s="23">
        <f ca="1">SQRT(Inputs!$B$38)*J615+SQRT(1-Inputs!$B$38)*_xlfn.NORM.S.INV(RAND())</f>
        <v>0.952698575521992</v>
      </c>
      <c r="AR615" s="23">
        <f ca="1">SQRT(Inputs!$B$38)*K615+SQRT(1-Inputs!$B$38)*_xlfn.NORM.S.INV(RAND())</f>
        <v>1.6487974371477288</v>
      </c>
      <c r="AS615" s="23">
        <f ca="1">SQRT(Inputs!$B$38)*L615+SQRT(1-Inputs!$B$38)*_xlfn.NORM.S.INV(RAND())</f>
        <v>-0.19784910152292923</v>
      </c>
      <c r="AT615" s="23">
        <f ca="1">SQRT(Inputs!$B$38)*M615+SQRT(1-Inputs!$B$38)*_xlfn.NORM.S.INV(RAND())</f>
        <v>-0.5810802849157215</v>
      </c>
      <c r="AU615" s="15">
        <f ca="1">Inputs!$B$6*EXP($B$8-0.5*C$5^2+C$5*N615)</f>
        <v>6516.427243502686</v>
      </c>
      <c r="AV615" s="15">
        <f t="shared" ca="1" si="328"/>
        <v>7704.3315933509157</v>
      </c>
      <c r="AW615" s="15">
        <f t="shared" ca="1" si="329"/>
        <v>10384.015797108537</v>
      </c>
      <c r="AX615" s="15">
        <f t="shared" ca="1" si="330"/>
        <v>11965.897408376029</v>
      </c>
      <c r="AY615" s="15">
        <f t="shared" ca="1" si="331"/>
        <v>13325.567971786679</v>
      </c>
      <c r="AZ615" s="15">
        <f t="shared" ca="1" si="332"/>
        <v>15649.722902937066</v>
      </c>
      <c r="BA615" s="15">
        <f t="shared" ca="1" si="333"/>
        <v>17845.928188983067</v>
      </c>
      <c r="BB615" s="15">
        <f t="shared" ca="1" si="334"/>
        <v>19754.898673622371</v>
      </c>
      <c r="BC615" s="15">
        <f t="shared" ca="1" si="335"/>
        <v>23208.254557020358</v>
      </c>
      <c r="BD615" s="15">
        <f t="shared" ca="1" si="336"/>
        <v>25430.686117062909</v>
      </c>
      <c r="BE615" s="15">
        <f t="shared" ca="1" si="337"/>
        <v>31159.098443810526</v>
      </c>
      <c r="BF615" s="15">
        <f ca="1">Inputs!$B$13*EXP($B$9-0.5*C$6^2+C$6*Y615)</f>
        <v>15351.28919147034</v>
      </c>
      <c r="BG615" s="15">
        <f t="shared" ca="1" si="338"/>
        <v>21193.157888440244</v>
      </c>
      <c r="BH615" s="15">
        <f t="shared" ca="1" si="339"/>
        <v>26284.471280231897</v>
      </c>
      <c r="BI615" s="15">
        <f t="shared" ca="1" si="340"/>
        <v>30821.148757014562</v>
      </c>
      <c r="BJ615" s="15">
        <f t="shared" ca="1" si="341"/>
        <v>37228.979813331476</v>
      </c>
      <c r="BK615" s="15">
        <f t="shared" ca="1" si="342"/>
        <v>48173.881192253393</v>
      </c>
      <c r="BL615" s="15">
        <f t="shared" ca="1" si="343"/>
        <v>63633.176610476025</v>
      </c>
      <c r="BM615" s="15">
        <f t="shared" ca="1" si="344"/>
        <v>78494.659874796926</v>
      </c>
      <c r="BN615" s="15">
        <f t="shared" ca="1" si="345"/>
        <v>89580.528254091943</v>
      </c>
      <c r="BO615" s="15">
        <f t="shared" ca="1" si="346"/>
        <v>94585.033133763762</v>
      </c>
      <c r="BP615" s="15">
        <f t="shared" ca="1" si="347"/>
        <v>116628.00157416571</v>
      </c>
      <c r="BQ615" s="15">
        <f ca="1">Inputs!$B$20*EXP($B$10-0.5*C$7^2+C$7*AJ615)</f>
        <v>5449.0900329672995</v>
      </c>
      <c r="BR615" s="15">
        <f t="shared" ca="1" si="348"/>
        <v>7490.6906542376082</v>
      </c>
      <c r="BS615" s="15">
        <f t="shared" ca="1" si="349"/>
        <v>11112.886729213113</v>
      </c>
      <c r="BT615" s="15">
        <f t="shared" ca="1" si="350"/>
        <v>21139.814214255683</v>
      </c>
      <c r="BU615" s="15">
        <f t="shared" ca="1" si="351"/>
        <v>29779.572373423038</v>
      </c>
      <c r="BV615" s="15">
        <f t="shared" ca="1" si="352"/>
        <v>32611.910481019284</v>
      </c>
      <c r="BW615" s="15">
        <f t="shared" ca="1" si="353"/>
        <v>38578.126981944042</v>
      </c>
      <c r="BX615" s="15">
        <f t="shared" ca="1" si="354"/>
        <v>65313.058090542931</v>
      </c>
      <c r="BY615" s="15">
        <f t="shared" ca="1" si="355"/>
        <v>125456.00937158748</v>
      </c>
      <c r="BZ615" s="15">
        <f t="shared" ca="1" si="356"/>
        <v>169744.85071570484</v>
      </c>
      <c r="CA615" s="15">
        <f t="shared" ca="1" si="357"/>
        <v>215047.57249965909</v>
      </c>
      <c r="CB615" s="15">
        <f ca="1">(AU615*DCF!C$10-DCF!C$5*MAX(AU615*DCF!C$10,0)-MAX(AU615-Inputs!$B$6,0)/Inputs!$B$10)*DCF!C$6</f>
        <v>1031.9926673907921</v>
      </c>
      <c r="CC615" s="15">
        <f ca="1">(AV615*DCF!D$10-DCF!D$5*MAX(AV615*DCF!D$10,0)-MAX(AV615-AU615,0)/Inputs!$B$10)*DCF!D$6</f>
        <v>1588.2392447009649</v>
      </c>
      <c r="CD615" s="15">
        <f ca="1">(AW615*DCF!E$10-DCF!E$5*MAX(AW615*DCF!E$10,0)-MAX(AW615-AV615,0)/Inputs!$B$10)*DCF!E$6</f>
        <v>1793.9280950290183</v>
      </c>
      <c r="CE615" s="15">
        <f ca="1">(AX615*DCF!F$10-DCF!F$5*MAX(AX615*DCF!F$10,0)-MAX(AX615-AW615,0)/Inputs!$B$10)*DCF!F$6</f>
        <v>2282.9859905385028</v>
      </c>
      <c r="CF615" s="15">
        <f ca="1">(AY615*DCF!G$10-DCF!G$5*MAX(AY615*DCF!G$10,0)-MAX(AY615-AX615,0)/Inputs!$B$10)*DCF!G$6</f>
        <v>2484.2458265827977</v>
      </c>
      <c r="CG615" s="15">
        <f ca="1">(AZ615*DCF!H$10-DCF!H$5*MAX(AZ615*DCF!H$10,0)-MAX(AZ615-AY615,0)/Inputs!$B$10)*DCF!H$6</f>
        <v>2625.7095528565842</v>
      </c>
      <c r="CH615" s="15">
        <f ca="1">(BA615*DCF!I$10-DCF!I$5*MAX(BA615*DCF!I$10,0)-MAX(BA615-AZ615,0)/Inputs!$B$10)*DCF!I$6</f>
        <v>2899.5454436918917</v>
      </c>
      <c r="CI615" s="15">
        <f ca="1">(BB615*DCF!J$10-DCF!J$5*MAX(BB615*DCF!J$10,0)-MAX(BB615-BA615,0)/Inputs!$B$10)*DCF!J$6</f>
        <v>3100.7134305275731</v>
      </c>
      <c r="CJ615" s="15">
        <f ca="1">(BC615*DCF!K$10-DCF!K$5*MAX(BC615*DCF!K$10,0)-MAX(BC615-BB615,0)/Inputs!$B$10)*DCF!K$6</f>
        <v>3252.7390030281381</v>
      </c>
      <c r="CK615" s="15">
        <f ca="1">(BD615*DCF!L$10-DCF!L$5*MAX(BD615*DCF!L$10,0)-MAX(BD615-BC615,0)/Inputs!$B$10)*DCF!L$6</f>
        <v>3548.0346705328443</v>
      </c>
      <c r="CL615" s="15">
        <f ca="1">(BE615*DCF!M$10-DCF!M$5*MAX(BE615*DCF!M$10,0)-MAX(BE615-BD615,0)/Inputs!$B$10)*DCF!M$6</f>
        <v>3712.6317436673121</v>
      </c>
      <c r="CM615" s="15">
        <f ca="1">(BF615*DCF!C$28-DCF!C$5*MAX(BF615*DCF!C$28,0)-MAX(BF615-Inputs!$B$13,0)/Inputs!$B$17)*DCF!C$6</f>
        <v>3769.5725565403691</v>
      </c>
      <c r="CN615" s="15">
        <f ca="1">(BG615*DCF!D$28-DCF!D$5*MAX(BG615*DCF!D$28,0)-MAX(BG615-BF615,0)/Inputs!$B$17)*DCF!D$6</f>
        <v>4995.535352578393</v>
      </c>
      <c r="CO615" s="15">
        <f ca="1">(BH615*DCF!E$28-DCF!E$5*MAX(BH615*DCF!E$28,0)-MAX(BH615-BG615,0)/Inputs!$B$17)*DCF!E$6</f>
        <v>6440.8025108111742</v>
      </c>
      <c r="CP615" s="15">
        <f ca="1">(BI615*DCF!F$28-DCF!F$5*MAX(BI615*DCF!F$28,0)-MAX(BI615-BH615,0)/Inputs!$B$17)*DCF!F$6</f>
        <v>7541.1561895827381</v>
      </c>
      <c r="CQ615" s="15">
        <f ca="1">(BJ615*DCF!G$28-DCF!G$5*MAX(BJ615*DCF!G$28,0)-MAX(BJ615-BI615,0)/Inputs!$B$17)*DCF!G$6</f>
        <v>8581.6073859938006</v>
      </c>
      <c r="CR615" s="15">
        <f ca="1">(BK615*DCF!H$28-DCF!H$5*MAX(BK615*DCF!H$28,0)-MAX(BK615-BJ615,0)/Inputs!$B$17)*DCF!H$6</f>
        <v>10213.401786692821</v>
      </c>
      <c r="CS615" s="15">
        <f ca="1">(BL615*DCF!I$28-DCF!I$5*MAX(BL615*DCF!I$28,0)-MAX(BL615-BK615,0)/Inputs!$B$17)*DCF!I$6</f>
        <v>12744.651908487127</v>
      </c>
      <c r="CT615" s="15">
        <f ca="1">(BM615*DCF!J$28-DCF!J$5*MAX(BM615*DCF!J$28,0)-MAX(BM615-BL615,0)/Inputs!$B$17)*DCF!J$6</f>
        <v>15540.314218130878</v>
      </c>
      <c r="CU615" s="15">
        <f ca="1">(BN615*DCF!K$28-DCF!K$5*MAX(BN615*DCF!K$28,0)-MAX(BN615-BM615,0)/Inputs!$B$17)*DCF!K$6</f>
        <v>17560.034357010623</v>
      </c>
      <c r="CV615" s="15">
        <f ca="1">(BO615*DCF!L$28-DCF!L$5*MAX(BO615*DCF!L$28,0)-MAX(BO615-BN615,0)/Inputs!$B$17)*DCF!L$6</f>
        <v>18305.431365996254</v>
      </c>
      <c r="CW615" s="15">
        <f ca="1">(BP615*DCF!M$28-DCF!M$5*MAX(BP615*DCF!M$28,0)-MAX(BP615-BO615,0)/Inputs!$B$17)*DCF!M$6</f>
        <v>19639.516398285905</v>
      </c>
      <c r="CX615" s="15">
        <f ca="1">(BQ615*DCF!C$46-DCF!C$5*MAX(BQ615*DCF!C$46,0)-MAX(BQ615-Inputs!$B$20,0)/Inputs!$B$24)*DCF!C$6</f>
        <v>-2296.8291221482446</v>
      </c>
      <c r="CY615" s="15">
        <f ca="1">(BR615*DCF!D$46-DCF!D$5*MAX(BR615*DCF!D$46,0)-MAX(BR615-BQ615,0)/Inputs!$B$24)*DCF!D$6</f>
        <v>-2149.6202477864204</v>
      </c>
      <c r="CZ615" s="15">
        <f ca="1">(BS615*DCF!E$46-DCF!E$5*MAX(BS615*DCF!E$46,0)-MAX(BS615-BR615,0)/Inputs!$B$24)*DCF!E$6</f>
        <v>-2741.8881799915416</v>
      </c>
      <c r="DA615" s="15">
        <f ca="1">(BT615*DCF!F$46-DCF!F$5*MAX(BT615*DCF!F$46,0)-MAX(BT615-BS615,0)/Inputs!$B$24)*DCF!F$6</f>
        <v>-5190.6561998448196</v>
      </c>
      <c r="DB615" s="15">
        <f ca="1">(BU615*DCF!G$46-DCF!G$5*MAX(BU615*DCF!G$46,0)-MAX(BU615-BT615,0)/Inputs!$B$24)*DCF!G$6</f>
        <v>-3907.9699213568574</v>
      </c>
      <c r="DC615" s="15">
        <f ca="1">(BV615*DCF!H$46-DCF!H$5*MAX(BV615*DCF!H$46,0)-MAX(BV615-BU615,0)/Inputs!$B$24)*DCF!H$6</f>
        <v>-880.13171291202423</v>
      </c>
      <c r="DD615" s="15">
        <f ca="1">(BW615*DCF!I$46-DCF!I$5*MAX(BW615*DCF!I$46,0)-MAX(BW615-BV615,0)/Inputs!$B$24)*DCF!I$6</f>
        <v>-821.69315662850818</v>
      </c>
      <c r="DE615" s="15">
        <f ca="1">(BX615*DCF!J$46-DCF!J$5*MAX(BX615*DCF!J$46,0)-MAX(BX615-BW615,0)/Inputs!$B$24)*DCF!J$6</f>
        <v>-4349.9648214674407</v>
      </c>
      <c r="DF615" s="15">
        <f ca="1">(BY615*DCF!K$46-DCF!K$5*MAX(BY615*DCF!K$46,0)-MAX(BY615-BX615,0)/Inputs!$B$24)*DCF!K$6</f>
        <v>-7566.9553971370879</v>
      </c>
      <c r="DG615" s="15">
        <f ca="1">(BZ615*DCF!L$46-DCF!L$5*MAX(BZ615*DCF!L$46,0)-MAX(BZ615-BY615,0)/Inputs!$B$24)*DCF!L$6</f>
        <v>1710.9652041294858</v>
      </c>
      <c r="DH615" s="15">
        <f ca="1">(CA615*DCF!M$46-DCF!M$5*MAX(CA615*DCF!M$46,0)-MAX(CA615-BZ615,0)/Inputs!$B$24)*DCF!M$6</f>
        <v>7388.0707065212482</v>
      </c>
      <c r="DI615" s="15">
        <f ca="1">SUM(CB615:CL615)+BE615*DCF!M$10*(1+Inputs!$B$30)*(1-Inputs!$B$33)*(1-Inputs!$B$30/Inputs!$B$31)/(Inputs!$B$29-Inputs!$B$30)*DCF!M$6</f>
        <v>115036.94867409203</v>
      </c>
      <c r="DJ615" s="15">
        <f ca="1">SUM(CM615:CW615)+BP615*DCF!M$28*(1+Inputs!$B$30)*(1-Inputs!$B$33)*(1-Inputs!$B$30/Inputs!$B$31)/(Inputs!$B$29-Inputs!$B$30)*DCF!M$6</f>
        <v>558101.718198861</v>
      </c>
      <c r="DK615" s="15">
        <f ca="1">SUM(CX615:DH615)+CA615*DCF!M$46*(1+Inputs!$B$30)*(1-Inputs!$B$33)*(1-Inputs!$B$30/Inputs!$B$31)/(Inputs!$B$29-Inputs!$B$30)*DCF!M$6</f>
        <v>311682.3482493239</v>
      </c>
      <c r="DM615" s="15">
        <f ca="1">DI615+DJ615+DK615+Inputs!$B$34+Inputs!$B$36-Inputs!$B$35</f>
        <v>1061672.015122277</v>
      </c>
    </row>
    <row r="616" spans="1:117" x14ac:dyDescent="0.75">
      <c r="A616" s="11">
        <v>603</v>
      </c>
      <c r="C616" s="23">
        <f t="shared" ca="1" si="360"/>
        <v>0.56713538148001408</v>
      </c>
      <c r="D616" s="23">
        <f t="shared" ca="1" si="360"/>
        <v>1.5618360101918733</v>
      </c>
      <c r="E616" s="23">
        <f t="shared" ca="1" si="360"/>
        <v>0.17471276718897055</v>
      </c>
      <c r="F616" s="23">
        <f t="shared" ca="1" si="360"/>
        <v>0.78832470952277378</v>
      </c>
      <c r="G616" s="23">
        <f t="shared" ca="1" si="360"/>
        <v>1.1994010102468144</v>
      </c>
      <c r="H616" s="23">
        <f t="shared" ca="1" si="360"/>
        <v>-1.2924784829374216</v>
      </c>
      <c r="I616" s="23">
        <f t="shared" ca="1" si="360"/>
        <v>1.4394001779037284</v>
      </c>
      <c r="J616" s="23">
        <f t="shared" ca="1" si="360"/>
        <v>-0.2097106734350703</v>
      </c>
      <c r="K616" s="23">
        <f t="shared" ca="1" si="360"/>
        <v>-1.1088757745465081</v>
      </c>
      <c r="L616" s="23">
        <f t="shared" ca="1" si="360"/>
        <v>1.5069939333116302</v>
      </c>
      <c r="M616" s="23">
        <f t="shared" ca="1" si="360"/>
        <v>1.001411395301562</v>
      </c>
      <c r="N616" s="23">
        <f ca="1">SQRT(Inputs!$B$38)*C616+SQRT(1-Inputs!$B$38)*_xlfn.NORM.S.INV(RAND())</f>
        <v>0.65208249312505084</v>
      </c>
      <c r="O616" s="23">
        <f ca="1">SQRT(Inputs!$B$38)*D616+SQRT(1-Inputs!$B$38)*_xlfn.NORM.S.INV(RAND())</f>
        <v>-0.85455338855968954</v>
      </c>
      <c r="P616" s="23">
        <f ca="1">SQRT(Inputs!$B$38)*E616+SQRT(1-Inputs!$B$38)*_xlfn.NORM.S.INV(RAND())</f>
        <v>-0.61583448670260588</v>
      </c>
      <c r="Q616" s="23">
        <f ca="1">SQRT(Inputs!$B$38)*F616+SQRT(1-Inputs!$B$38)*_xlfn.NORM.S.INV(RAND())</f>
        <v>0.77713191665464765</v>
      </c>
      <c r="R616" s="23">
        <f ca="1">SQRT(Inputs!$B$38)*G616+SQRT(1-Inputs!$B$38)*_xlfn.NORM.S.INV(RAND())</f>
        <v>-0.840007634758975</v>
      </c>
      <c r="S616" s="23">
        <f ca="1">SQRT(Inputs!$B$38)*H616+SQRT(1-Inputs!$B$38)*_xlfn.NORM.S.INV(RAND())</f>
        <v>-1.0753731507440518</v>
      </c>
      <c r="T616" s="23">
        <f ca="1">SQRT(Inputs!$B$38)*I616+SQRT(1-Inputs!$B$38)*_xlfn.NORM.S.INV(RAND())</f>
        <v>-0.27757250829984803</v>
      </c>
      <c r="U616" s="23">
        <f ca="1">SQRT(Inputs!$B$38)*J616+SQRT(1-Inputs!$B$38)*_xlfn.NORM.S.INV(RAND())</f>
        <v>0.66867065562247396</v>
      </c>
      <c r="V616" s="23">
        <f ca="1">SQRT(Inputs!$B$38)*K616+SQRT(1-Inputs!$B$38)*_xlfn.NORM.S.INV(RAND())</f>
        <v>-8.5045286793772767E-2</v>
      </c>
      <c r="W616" s="23">
        <f ca="1">SQRT(Inputs!$B$38)*L616+SQRT(1-Inputs!$B$38)*_xlfn.NORM.S.INV(RAND())</f>
        <v>0.29301652651430043</v>
      </c>
      <c r="X616" s="23">
        <f ca="1">SQRT(Inputs!$B$38)*M616+SQRT(1-Inputs!$B$38)*_xlfn.NORM.S.INV(RAND())</f>
        <v>0.8601752054651568</v>
      </c>
      <c r="Y616" s="23">
        <f ca="1">SQRT(Inputs!$B$38)*C616+SQRT(1-Inputs!$B$38)*_xlfn.NORM.S.INV(RAND())</f>
        <v>0.22866739302909922</v>
      </c>
      <c r="Z616" s="23">
        <f ca="1">SQRT(Inputs!$B$38)*D616+SQRT(1-Inputs!$B$38)*_xlfn.NORM.S.INV(RAND())</f>
        <v>1.1059147230429924</v>
      </c>
      <c r="AA616" s="23">
        <f ca="1">SQRT(Inputs!$B$38)*E616+SQRT(1-Inputs!$B$38)*_xlfn.NORM.S.INV(RAND())</f>
        <v>0.83966461187205788</v>
      </c>
      <c r="AB616" s="23">
        <f ca="1">SQRT(Inputs!$B$38)*F616+SQRT(1-Inputs!$B$38)*_xlfn.NORM.S.INV(RAND())</f>
        <v>1.1368175576874877</v>
      </c>
      <c r="AC616" s="23">
        <f ca="1">SQRT(Inputs!$B$38)*G616+SQRT(1-Inputs!$B$38)*_xlfn.NORM.S.INV(RAND())</f>
        <v>-0.56847319711986566</v>
      </c>
      <c r="AD616" s="23">
        <f ca="1">SQRT(Inputs!$B$38)*H616+SQRT(1-Inputs!$B$38)*_xlfn.NORM.S.INV(RAND())</f>
        <v>-1.8350036772380509</v>
      </c>
      <c r="AE616" s="23">
        <f ca="1">SQRT(Inputs!$B$38)*I616+SQRT(1-Inputs!$B$38)*_xlfn.NORM.S.INV(RAND())</f>
        <v>-0.14919009749041579</v>
      </c>
      <c r="AF616" s="23">
        <f ca="1">SQRT(Inputs!$B$38)*J616+SQRT(1-Inputs!$B$38)*_xlfn.NORM.S.INV(RAND())</f>
        <v>-0.26329324427910106</v>
      </c>
      <c r="AG616" s="23">
        <f ca="1">SQRT(Inputs!$B$38)*K616+SQRT(1-Inputs!$B$38)*_xlfn.NORM.S.INV(RAND())</f>
        <v>-0.79195492178671012</v>
      </c>
      <c r="AH616" s="23">
        <f ca="1">SQRT(Inputs!$B$38)*L616+SQRT(1-Inputs!$B$38)*_xlfn.NORM.S.INV(RAND())</f>
        <v>0.54568644611775552</v>
      </c>
      <c r="AI616" s="23">
        <f ca="1">SQRT(Inputs!$B$38)*M616+SQRT(1-Inputs!$B$38)*_xlfn.NORM.S.INV(RAND())</f>
        <v>1.3761484495270175</v>
      </c>
      <c r="AJ616" s="23">
        <f ca="1">SQRT(Inputs!$B$38)*C616+SQRT(1-Inputs!$B$38)*_xlfn.NORM.S.INV(RAND())</f>
        <v>-0.15157572424104943</v>
      </c>
      <c r="AK616" s="23">
        <f ca="1">SQRT(Inputs!$B$38)*D616+SQRT(1-Inputs!$B$38)*_xlfn.NORM.S.INV(RAND())</f>
        <v>0.95046233527618496</v>
      </c>
      <c r="AL616" s="23">
        <f ca="1">SQRT(Inputs!$B$38)*E616+SQRT(1-Inputs!$B$38)*_xlfn.NORM.S.INV(RAND())</f>
        <v>0.27028677914653848</v>
      </c>
      <c r="AM616" s="23">
        <f ca="1">SQRT(Inputs!$B$38)*F616+SQRT(1-Inputs!$B$38)*_xlfn.NORM.S.INV(RAND())</f>
        <v>0.76858775455092565</v>
      </c>
      <c r="AN616" s="23">
        <f ca="1">SQRT(Inputs!$B$38)*G616+SQRT(1-Inputs!$B$38)*_xlfn.NORM.S.INV(RAND())</f>
        <v>0.57748907596298038</v>
      </c>
      <c r="AO616" s="23">
        <f ca="1">SQRT(Inputs!$B$38)*H616+SQRT(1-Inputs!$B$38)*_xlfn.NORM.S.INV(RAND())</f>
        <v>-1.2318542888912152</v>
      </c>
      <c r="AP616" s="23">
        <f ca="1">SQRT(Inputs!$B$38)*I616+SQRT(1-Inputs!$B$38)*_xlfn.NORM.S.INV(RAND())</f>
        <v>0.38863265706330447</v>
      </c>
      <c r="AQ616" s="23">
        <f ca="1">SQRT(Inputs!$B$38)*J616+SQRT(1-Inputs!$B$38)*_xlfn.NORM.S.INV(RAND())</f>
        <v>0.95720386787300105</v>
      </c>
      <c r="AR616" s="23">
        <f ca="1">SQRT(Inputs!$B$38)*K616+SQRT(1-Inputs!$B$38)*_xlfn.NORM.S.INV(RAND())</f>
        <v>-0.95831982711921437</v>
      </c>
      <c r="AS616" s="23">
        <f ca="1">SQRT(Inputs!$B$38)*L616+SQRT(1-Inputs!$B$38)*_xlfn.NORM.S.INV(RAND())</f>
        <v>1.5172018987082072</v>
      </c>
      <c r="AT616" s="23">
        <f ca="1">SQRT(Inputs!$B$38)*M616+SQRT(1-Inputs!$B$38)*_xlfn.NORM.S.INV(RAND())</f>
        <v>0.62291120781270037</v>
      </c>
      <c r="AU616" s="15">
        <f ca="1">Inputs!$B$6*EXP($B$8-0.5*C$5^2+C$5*N616)</f>
        <v>5514.6695677381576</v>
      </c>
      <c r="AV616" s="15">
        <f t="shared" ca="1" si="328"/>
        <v>5920.0679083679543</v>
      </c>
      <c r="AW616" s="15">
        <f t="shared" ca="1" si="329"/>
        <v>6643.1023157084601</v>
      </c>
      <c r="AX616" s="15">
        <f t="shared" ca="1" si="330"/>
        <v>8937.50425945194</v>
      </c>
      <c r="AY616" s="15">
        <f t="shared" ca="1" si="331"/>
        <v>9901.893436005681</v>
      </c>
      <c r="AZ616" s="15">
        <f t="shared" ca="1" si="332"/>
        <v>10757.84730034934</v>
      </c>
      <c r="BA616" s="15">
        <f t="shared" ca="1" si="333"/>
        <v>12787.908503360028</v>
      </c>
      <c r="BB616" s="15">
        <f t="shared" ca="1" si="334"/>
        <v>16741.104797522443</v>
      </c>
      <c r="BC616" s="15">
        <f t="shared" ca="1" si="335"/>
        <v>20335.959555137699</v>
      </c>
      <c r="BD616" s="15">
        <f t="shared" ca="1" si="336"/>
        <v>25605.711237065898</v>
      </c>
      <c r="BE616" s="15">
        <f t="shared" ca="1" si="337"/>
        <v>33933.567841988654</v>
      </c>
      <c r="BF616" s="15">
        <f ca="1">Inputs!$B$13*EXP($B$9-0.5*C$6^2+C$6*Y616)</f>
        <v>14472.448445326043</v>
      </c>
      <c r="BG616" s="15">
        <f t="shared" ca="1" si="338"/>
        <v>21533.500529423414</v>
      </c>
      <c r="BH616" s="15">
        <f t="shared" ca="1" si="339"/>
        <v>30241.429036578273</v>
      </c>
      <c r="BI616" s="15">
        <f t="shared" ca="1" si="340"/>
        <v>44099.049915677293</v>
      </c>
      <c r="BJ616" s="15">
        <f t="shared" ca="1" si="341"/>
        <v>49809.168364327321</v>
      </c>
      <c r="BK616" s="15">
        <f t="shared" ca="1" si="342"/>
        <v>47617.520755443627</v>
      </c>
      <c r="BL616" s="15">
        <f t="shared" ca="1" si="343"/>
        <v>57372.360533771811</v>
      </c>
      <c r="BM616" s="15">
        <f t="shared" ca="1" si="344"/>
        <v>68253.642735631613</v>
      </c>
      <c r="BN616" s="15">
        <f t="shared" ca="1" si="345"/>
        <v>76343.168836296187</v>
      </c>
      <c r="BO616" s="15">
        <f t="shared" ca="1" si="346"/>
        <v>100083.6215319943</v>
      </c>
      <c r="BP616" s="15">
        <f t="shared" ca="1" si="347"/>
        <v>143968.32716680178</v>
      </c>
      <c r="BQ616" s="15">
        <f ca="1">Inputs!$B$20*EXP($B$10-0.5*C$7^2+C$7*AJ616)</f>
        <v>4064.9934079765999</v>
      </c>
      <c r="BR616" s="15">
        <f t="shared" ca="1" si="348"/>
        <v>7459.1500935836902</v>
      </c>
      <c r="BS616" s="15">
        <f t="shared" ca="1" si="349"/>
        <v>11039.016187234796</v>
      </c>
      <c r="BT616" s="15">
        <f t="shared" ca="1" si="350"/>
        <v>18620.483152021199</v>
      </c>
      <c r="BU616" s="15">
        <f t="shared" ca="1" si="351"/>
        <v>29675.818263883066</v>
      </c>
      <c r="BV616" s="15">
        <f t="shared" ca="1" si="352"/>
        <v>31281.530919873541</v>
      </c>
      <c r="BW616" s="15">
        <f t="shared" ca="1" si="353"/>
        <v>47393.922993868597</v>
      </c>
      <c r="BX616" s="15">
        <f t="shared" ca="1" si="354"/>
        <v>80310.770309308587</v>
      </c>
      <c r="BY616" s="15">
        <f t="shared" ca="1" si="355"/>
        <v>93677.772292751833</v>
      </c>
      <c r="BZ616" s="15">
        <f t="shared" ca="1" si="356"/>
        <v>173727.25589766135</v>
      </c>
      <c r="CA616" s="15">
        <f t="shared" ca="1" si="357"/>
        <v>272598.40089337603</v>
      </c>
      <c r="CB616" s="15">
        <f ca="1">(AU616*DCF!C$10-DCF!C$5*MAX(AU616*DCF!C$10,0)-MAX(AU616-Inputs!$B$6,0)/Inputs!$B$10)*DCF!C$6</f>
        <v>1039.1353781731057</v>
      </c>
      <c r="CC616" s="15">
        <f ca="1">(AV616*DCF!D$10-DCF!D$5*MAX(AV616*DCF!D$10,0)-MAX(AV616-AU616,0)/Inputs!$B$10)*DCF!D$6</f>
        <v>1344.1306701868461</v>
      </c>
      <c r="CD616" s="15">
        <f ca="1">(AW616*DCF!E$10-DCF!E$5*MAX(AW616*DCF!E$10,0)-MAX(AW616-AV616,0)/Inputs!$B$10)*DCF!E$6</f>
        <v>1370.9292848076971</v>
      </c>
      <c r="CE616" s="15">
        <f ca="1">(AX616*DCF!F$10-DCF!F$5*MAX(AX616*DCF!F$10,0)-MAX(AX616-AW616,0)/Inputs!$B$10)*DCF!F$6</f>
        <v>1473.6347766903516</v>
      </c>
      <c r="CF616" s="15">
        <f ca="1">(AY616*DCF!G$10-DCF!G$5*MAX(AY616*DCF!G$10,0)-MAX(AY616-AX616,0)/Inputs!$B$10)*DCF!G$6</f>
        <v>1854.8123575377888</v>
      </c>
      <c r="CG616" s="15">
        <f ca="1">(AZ616*DCF!H$10-DCF!H$5*MAX(AZ616*DCF!H$10,0)-MAX(AZ616-AY616,0)/Inputs!$B$10)*DCF!H$6</f>
        <v>1936.6538161561541</v>
      </c>
      <c r="CH616" s="15">
        <f ca="1">(BA616*DCF!I$10-DCF!I$5*MAX(BA616*DCF!I$10,0)-MAX(BA616-AZ616,0)/Inputs!$B$10)*DCF!I$6</f>
        <v>2002.8832150302712</v>
      </c>
      <c r="CI616" s="15">
        <f ca="1">(BB616*DCF!J$10-DCF!J$5*MAX(BB616*DCF!J$10,0)-MAX(BB616-BA616,0)/Inputs!$B$10)*DCF!J$6</f>
        <v>2273.7706731136504</v>
      </c>
      <c r="CJ616" s="15">
        <f ca="1">(BC616*DCF!K$10-DCF!K$5*MAX(BC616*DCF!K$10,0)-MAX(BC616-BB616,0)/Inputs!$B$10)*DCF!K$6</f>
        <v>2770.5379486660499</v>
      </c>
      <c r="CK616" s="15">
        <f ca="1">(BD616*DCF!L$10-DCF!L$5*MAX(BD616*DCF!L$10,0)-MAX(BD616-BC616,0)/Inputs!$B$10)*DCF!L$6</f>
        <v>3180.363954725995</v>
      </c>
      <c r="CL616" s="15">
        <f ca="1">(BE616*DCF!M$10-DCF!M$5*MAX(BE616*DCF!M$10,0)-MAX(BE616-BD616,0)/Inputs!$B$10)*DCF!M$6</f>
        <v>3793.6138670178566</v>
      </c>
      <c r="CM616" s="15">
        <f ca="1">(BF616*DCF!C$28-DCF!C$5*MAX(BF616*DCF!C$28,0)-MAX(BF616-Inputs!$B$13,0)/Inputs!$B$17)*DCF!C$6</f>
        <v>3704.3216546545968</v>
      </c>
      <c r="CN616" s="15">
        <f ca="1">(BG616*DCF!D$28-DCF!D$5*MAX(BG616*DCF!D$28,0)-MAX(BG616-BF616,0)/Inputs!$B$17)*DCF!D$6</f>
        <v>4835.6663943728981</v>
      </c>
      <c r="CO616" s="15">
        <f ca="1">(BH616*DCF!E$28-DCF!E$5*MAX(BH616*DCF!E$28,0)-MAX(BH616-BG616,0)/Inputs!$B$17)*DCF!E$6</f>
        <v>6848.6983494345386</v>
      </c>
      <c r="CP616" s="15">
        <f ca="1">(BI616*DCF!F$28-DCF!F$5*MAX(BI616*DCF!F$28,0)-MAX(BI616-BH616,0)/Inputs!$B$17)*DCF!F$6</f>
        <v>9448.7315276504196</v>
      </c>
      <c r="CQ616" s="15">
        <f ca="1">(BJ616*DCF!G$28-DCF!G$5*MAX(BJ616*DCF!G$28,0)-MAX(BJ616-BI616,0)/Inputs!$B$17)*DCF!G$6</f>
        <v>11962.981119215785</v>
      </c>
      <c r="CR616" s="15">
        <f ca="1">(BK616*DCF!H$28-DCF!H$5*MAX(BK616*DCF!H$28,0)-MAX(BK616-BJ616,0)/Inputs!$B$17)*DCF!H$6</f>
        <v>11776.338233984603</v>
      </c>
      <c r="CS616" s="15">
        <f ca="1">(BL616*DCF!I$28-DCF!I$5*MAX(BL616*DCF!I$28,0)-MAX(BL616-BK616,0)/Inputs!$B$17)*DCF!I$6</f>
        <v>12091.166260459677</v>
      </c>
      <c r="CT616" s="15">
        <f ca="1">(BM616*DCF!J$28-DCF!J$5*MAX(BM616*DCF!J$28,0)-MAX(BM616-BL616,0)/Inputs!$B$17)*DCF!J$6</f>
        <v>13783.459370746245</v>
      </c>
      <c r="CU616" s="15">
        <f ca="1">(BN616*DCF!K$28-DCF!K$5*MAX(BN616*DCF!K$28,0)-MAX(BN616-BM616,0)/Inputs!$B$17)*DCF!K$6</f>
        <v>15131.538016826657</v>
      </c>
      <c r="CV616" s="15">
        <f ca="1">(BO616*DCF!L$28-DCF!L$5*MAX(BO616*DCF!L$28,0)-MAX(BO616-BN616,0)/Inputs!$B$17)*DCF!L$6</f>
        <v>17282.511428814378</v>
      </c>
      <c r="CW616" s="15">
        <f ca="1">(BP616*DCF!M$28-DCF!M$5*MAX(BP616*DCF!M$28,0)-MAX(BP616-BO616,0)/Inputs!$B$17)*DCF!M$6</f>
        <v>22500.5392069675</v>
      </c>
      <c r="CX616" s="15">
        <f ca="1">(BQ616*DCF!C$46-DCF!C$5*MAX(BQ616*DCF!C$46,0)-MAX(BQ616-Inputs!$B$20,0)/Inputs!$B$24)*DCF!C$6</f>
        <v>-1337.8707214618476</v>
      </c>
      <c r="CY616" s="15">
        <f ca="1">(BR616*DCF!D$46-DCF!D$5*MAX(BR616*DCF!D$46,0)-MAX(BR616-BQ616,0)/Inputs!$B$24)*DCF!D$6</f>
        <v>-2721.3614550360039</v>
      </c>
      <c r="CZ616" s="15">
        <f ca="1">(BS616*DCF!E$46-DCF!E$5*MAX(BS616*DCF!E$46,0)-MAX(BS616-BR616,0)/Inputs!$B$24)*DCF!E$6</f>
        <v>-2716.4675464722186</v>
      </c>
      <c r="DA616" s="15">
        <f ca="1">(BT616*DCF!F$46-DCF!F$5*MAX(BT616*DCF!F$46,0)-MAX(BT616-BS616,0)/Inputs!$B$24)*DCF!F$6</f>
        <v>-4116.7131011373549</v>
      </c>
      <c r="DB616" s="15">
        <f ca="1">(BU616*DCF!G$46-DCF!G$5*MAX(BU616*DCF!G$46,0)-MAX(BU616-BT616,0)/Inputs!$B$24)*DCF!G$6</f>
        <v>-4717.0321990183484</v>
      </c>
      <c r="DC616" s="15">
        <f ca="1">(BV616*DCF!H$46-DCF!H$5*MAX(BV616*DCF!H$46,0)-MAX(BV616-BU616,0)/Inputs!$B$24)*DCF!H$6</f>
        <v>-498.96536948436676</v>
      </c>
      <c r="DD616" s="15">
        <f ca="1">(BW616*DCF!I$46-DCF!I$5*MAX(BW616*DCF!I$46,0)-MAX(BW616-BV616,0)/Inputs!$B$24)*DCF!I$6</f>
        <v>-3530.6634276806808</v>
      </c>
      <c r="DE616" s="15">
        <f ca="1">(BX616*DCF!J$46-DCF!J$5*MAX(BX616*DCF!J$46,0)-MAX(BX616-BW616,0)/Inputs!$B$24)*DCF!J$6</f>
        <v>-5360.1954595591151</v>
      </c>
      <c r="DF616" s="15">
        <f ca="1">(BY616*DCF!K$46-DCF!K$5*MAX(BY616*DCF!K$46,0)-MAX(BY616-BX616,0)/Inputs!$B$24)*DCF!K$6</f>
        <v>2076.6272392523506</v>
      </c>
      <c r="DG616" s="15">
        <f ca="1">(BZ616*DCF!L$46-DCF!L$5*MAX(BZ616*DCF!L$46,0)-MAX(BZ616-BY616,0)/Inputs!$B$24)*DCF!L$6</f>
        <v>-6106.5021194405681</v>
      </c>
      <c r="DH616" s="15">
        <f ca="1">(CA616*DCF!M$46-DCF!M$5*MAX(CA616*DCF!M$46,0)-MAX(CA616-BZ616,0)/Inputs!$B$24)*DCF!M$6</f>
        <v>701.01881412744933</v>
      </c>
      <c r="DI616" s="15">
        <f ca="1">SUM(CB616:CL616)+BE616*DCF!M$10*(1+Inputs!$B$30)*(1-Inputs!$B$33)*(1-Inputs!$B$30/Inputs!$B$31)/(Inputs!$B$29-Inputs!$B$30)*DCF!M$6</f>
        <v>117478.03397134069</v>
      </c>
      <c r="DJ616" s="15">
        <f ca="1">SUM(CM616:CW616)+BP616*DCF!M$28*(1+Inputs!$B$30)*(1-Inputs!$B$33)*(1-Inputs!$B$30/Inputs!$B$31)/(Inputs!$B$29-Inputs!$B$30)*DCF!M$6</f>
        <v>663586.96261545701</v>
      </c>
      <c r="DK616" s="15">
        <f ca="1">SUM(CX616:DH616)+CA616*DCF!M$46*(1+Inputs!$B$30)*(1-Inputs!$B$33)*(1-Inputs!$B$30/Inputs!$B$31)/(Inputs!$B$29-Inputs!$B$30)*DCF!M$6</f>
        <v>393141.29378016543</v>
      </c>
      <c r="DM616" s="15">
        <f ca="1">DI616+DJ616+DK616+Inputs!$B$34+Inputs!$B$36-Inputs!$B$35</f>
        <v>1251057.2903669633</v>
      </c>
    </row>
    <row r="617" spans="1:117" x14ac:dyDescent="0.75">
      <c r="A617" s="11">
        <v>604</v>
      </c>
      <c r="C617" s="23">
        <f t="shared" ca="1" si="360"/>
        <v>-1.1892445879226121</v>
      </c>
      <c r="D617" s="23">
        <f t="shared" ca="1" si="360"/>
        <v>-0.12636599311917399</v>
      </c>
      <c r="E617" s="23">
        <f t="shared" ca="1" si="360"/>
        <v>-0.46179785022077419</v>
      </c>
      <c r="F617" s="23">
        <f t="shared" ca="1" si="360"/>
        <v>-0.33516956889537869</v>
      </c>
      <c r="G617" s="23">
        <f t="shared" ca="1" si="360"/>
        <v>-1.6244629253326133</v>
      </c>
      <c r="H617" s="23">
        <f t="shared" ca="1" si="360"/>
        <v>8.5486382691502869E-2</v>
      </c>
      <c r="I617" s="23">
        <f t="shared" ca="1" si="360"/>
        <v>-0.88237119480259441</v>
      </c>
      <c r="J617" s="23">
        <f t="shared" ca="1" si="360"/>
        <v>0.82453822859204973</v>
      </c>
      <c r="K617" s="23">
        <f t="shared" ca="1" si="360"/>
        <v>0.14069995468353105</v>
      </c>
      <c r="L617" s="23">
        <f t="shared" ca="1" si="360"/>
        <v>-1.9461515463381485</v>
      </c>
      <c r="M617" s="23">
        <f t="shared" ca="1" si="360"/>
        <v>0.46207194468210189</v>
      </c>
      <c r="N617" s="23">
        <f ca="1">SQRT(Inputs!$B$38)*C617+SQRT(1-Inputs!$B$38)*_xlfn.NORM.S.INV(RAND())</f>
        <v>-0.41976324618697958</v>
      </c>
      <c r="O617" s="23">
        <f ca="1">SQRT(Inputs!$B$38)*D617+SQRT(1-Inputs!$B$38)*_xlfn.NORM.S.INV(RAND())</f>
        <v>-0.55350742784598728</v>
      </c>
      <c r="P617" s="23">
        <f ca="1">SQRT(Inputs!$B$38)*E617+SQRT(1-Inputs!$B$38)*_xlfn.NORM.S.INV(RAND())</f>
        <v>-0.38778773906629244</v>
      </c>
      <c r="Q617" s="23">
        <f ca="1">SQRT(Inputs!$B$38)*F617+SQRT(1-Inputs!$B$38)*_xlfn.NORM.S.INV(RAND())</f>
        <v>-0.75704162560625954</v>
      </c>
      <c r="R617" s="23">
        <f ca="1">SQRT(Inputs!$B$38)*G617+SQRT(1-Inputs!$B$38)*_xlfn.NORM.S.INV(RAND())</f>
        <v>-0.31737238844123072</v>
      </c>
      <c r="S617" s="23">
        <f ca="1">SQRT(Inputs!$B$38)*H617+SQRT(1-Inputs!$B$38)*_xlfn.NORM.S.INV(RAND())</f>
        <v>1.3579851032208905</v>
      </c>
      <c r="T617" s="23">
        <f ca="1">SQRT(Inputs!$B$38)*I617+SQRT(1-Inputs!$B$38)*_xlfn.NORM.S.INV(RAND())</f>
        <v>0.50621385656140383</v>
      </c>
      <c r="U617" s="23">
        <f ca="1">SQRT(Inputs!$B$38)*J617+SQRT(1-Inputs!$B$38)*_xlfn.NORM.S.INV(RAND())</f>
        <v>1.1070086652482316</v>
      </c>
      <c r="V617" s="23">
        <f ca="1">SQRT(Inputs!$B$38)*K617+SQRT(1-Inputs!$B$38)*_xlfn.NORM.S.INV(RAND())</f>
        <v>1.5788967426284535</v>
      </c>
      <c r="W617" s="23">
        <f ca="1">SQRT(Inputs!$B$38)*L617+SQRT(1-Inputs!$B$38)*_xlfn.NORM.S.INV(RAND())</f>
        <v>-2.0618254032970542</v>
      </c>
      <c r="X617" s="23">
        <f ca="1">SQRT(Inputs!$B$38)*M617+SQRT(1-Inputs!$B$38)*_xlfn.NORM.S.INV(RAND())</f>
        <v>-0.1241149522941441</v>
      </c>
      <c r="Y617" s="23">
        <f ca="1">SQRT(Inputs!$B$38)*C617+SQRT(1-Inputs!$B$38)*_xlfn.NORM.S.INV(RAND())</f>
        <v>0.23527935900333874</v>
      </c>
      <c r="Z617" s="23">
        <f ca="1">SQRT(Inputs!$B$38)*D617+SQRT(1-Inputs!$B$38)*_xlfn.NORM.S.INV(RAND())</f>
        <v>0.63791052199220089</v>
      </c>
      <c r="AA617" s="23">
        <f ca="1">SQRT(Inputs!$B$38)*E617+SQRT(1-Inputs!$B$38)*_xlfn.NORM.S.INV(RAND())</f>
        <v>0.23333554770858977</v>
      </c>
      <c r="AB617" s="23">
        <f ca="1">SQRT(Inputs!$B$38)*F617+SQRT(1-Inputs!$B$38)*_xlfn.NORM.S.INV(RAND())</f>
        <v>-1.1542113713292941</v>
      </c>
      <c r="AC617" s="23">
        <f ca="1">SQRT(Inputs!$B$38)*G617+SQRT(1-Inputs!$B$38)*_xlfn.NORM.S.INV(RAND())</f>
        <v>-1.148488365424633</v>
      </c>
      <c r="AD617" s="23">
        <f ca="1">SQRT(Inputs!$B$38)*H617+SQRT(1-Inputs!$B$38)*_xlfn.NORM.S.INV(RAND())</f>
        <v>-0.39401662648256569</v>
      </c>
      <c r="AE617" s="23">
        <f ca="1">SQRT(Inputs!$B$38)*I617+SQRT(1-Inputs!$B$38)*_xlfn.NORM.S.INV(RAND())</f>
        <v>-0.24185769458118539</v>
      </c>
      <c r="AF617" s="23">
        <f ca="1">SQRT(Inputs!$B$38)*J617+SQRT(1-Inputs!$B$38)*_xlfn.NORM.S.INV(RAND())</f>
        <v>-5.4436362094974933E-2</v>
      </c>
      <c r="AG617" s="23">
        <f ca="1">SQRT(Inputs!$B$38)*K617+SQRT(1-Inputs!$B$38)*_xlfn.NORM.S.INV(RAND())</f>
        <v>0.76918519643522876</v>
      </c>
      <c r="AH617" s="23">
        <f ca="1">SQRT(Inputs!$B$38)*L617+SQRT(1-Inputs!$B$38)*_xlfn.NORM.S.INV(RAND())</f>
        <v>-0.69962268578545428</v>
      </c>
      <c r="AI617" s="23">
        <f ca="1">SQRT(Inputs!$B$38)*M617+SQRT(1-Inputs!$B$38)*_xlfn.NORM.S.INV(RAND())</f>
        <v>-0.3326107963989931</v>
      </c>
      <c r="AJ617" s="23">
        <f ca="1">SQRT(Inputs!$B$38)*C617+SQRT(1-Inputs!$B$38)*_xlfn.NORM.S.INV(RAND())</f>
        <v>-0.17896988581878387</v>
      </c>
      <c r="AK617" s="23">
        <f ca="1">SQRT(Inputs!$B$38)*D617+SQRT(1-Inputs!$B$38)*_xlfn.NORM.S.INV(RAND())</f>
        <v>1.1683252150300296</v>
      </c>
      <c r="AL617" s="23">
        <f ca="1">SQRT(Inputs!$B$38)*E617+SQRT(1-Inputs!$B$38)*_xlfn.NORM.S.INV(RAND())</f>
        <v>0.37582512374485971</v>
      </c>
      <c r="AM617" s="23">
        <f ca="1">SQRT(Inputs!$B$38)*F617+SQRT(1-Inputs!$B$38)*_xlfn.NORM.S.INV(RAND())</f>
        <v>-1.0279854740799652</v>
      </c>
      <c r="AN617" s="23">
        <f ca="1">SQRT(Inputs!$B$38)*G617+SQRT(1-Inputs!$B$38)*_xlfn.NORM.S.INV(RAND())</f>
        <v>-0.25430471259876175</v>
      </c>
      <c r="AO617" s="23">
        <f ca="1">SQRT(Inputs!$B$38)*H617+SQRT(1-Inputs!$B$38)*_xlfn.NORM.S.INV(RAND())</f>
        <v>-0.30218509698206319</v>
      </c>
      <c r="AP617" s="23">
        <f ca="1">SQRT(Inputs!$B$38)*I617+SQRT(1-Inputs!$B$38)*_xlfn.NORM.S.INV(RAND())</f>
        <v>-0.98766781849398666</v>
      </c>
      <c r="AQ617" s="23">
        <f ca="1">SQRT(Inputs!$B$38)*J617+SQRT(1-Inputs!$B$38)*_xlfn.NORM.S.INV(RAND())</f>
        <v>2.0161719746224898</v>
      </c>
      <c r="AR617" s="23">
        <f ca="1">SQRT(Inputs!$B$38)*K617+SQRT(1-Inputs!$B$38)*_xlfn.NORM.S.INV(RAND())</f>
        <v>0.62461436506865509</v>
      </c>
      <c r="AS617" s="23">
        <f ca="1">SQRT(Inputs!$B$38)*L617+SQRT(1-Inputs!$B$38)*_xlfn.NORM.S.INV(RAND())</f>
        <v>-1.8327931022294104</v>
      </c>
      <c r="AT617" s="23">
        <f ca="1">SQRT(Inputs!$B$38)*M617+SQRT(1-Inputs!$B$38)*_xlfn.NORM.S.INV(RAND())</f>
        <v>-0.81074940523144279</v>
      </c>
      <c r="AU617" s="15">
        <f ca="1">Inputs!$B$6*EXP($B$8-0.5*C$5^2+C$5*N617)</f>
        <v>4636.2635370482776</v>
      </c>
      <c r="AV617" s="15">
        <f t="shared" ca="1" si="328"/>
        <v>5202.3390660448922</v>
      </c>
      <c r="AW617" s="15">
        <f t="shared" ca="1" si="329"/>
        <v>6020.0689110895191</v>
      </c>
      <c r="AX617" s="15">
        <f t="shared" ca="1" si="330"/>
        <v>6686.6117171064898</v>
      </c>
      <c r="AY617" s="15">
        <f t="shared" ca="1" si="331"/>
        <v>7874.3794562883259</v>
      </c>
      <c r="AZ617" s="15">
        <f t="shared" ca="1" si="332"/>
        <v>11183.996354805038</v>
      </c>
      <c r="BA617" s="15">
        <f t="shared" ca="1" si="333"/>
        <v>14431.009216893664</v>
      </c>
      <c r="BB617" s="15">
        <f t="shared" ca="1" si="334"/>
        <v>19740.319627677207</v>
      </c>
      <c r="BC617" s="15">
        <f t="shared" ca="1" si="335"/>
        <v>28157.310815678618</v>
      </c>
      <c r="BD617" s="15">
        <f t="shared" ca="1" si="336"/>
        <v>28445.075486646721</v>
      </c>
      <c r="BE617" s="15">
        <f t="shared" ca="1" si="337"/>
        <v>34463.986112549908</v>
      </c>
      <c r="BF617" s="15">
        <f ca="1">Inputs!$B$13*EXP($B$9-0.5*C$6^2+C$6*Y617)</f>
        <v>14491.43147063508</v>
      </c>
      <c r="BG617" s="15">
        <f t="shared" ca="1" si="338"/>
        <v>19815.704141292812</v>
      </c>
      <c r="BH617" s="15">
        <f t="shared" ca="1" si="339"/>
        <v>25166.494385651156</v>
      </c>
      <c r="BI617" s="15">
        <f t="shared" ca="1" si="340"/>
        <v>25793.047582566614</v>
      </c>
      <c r="BJ617" s="15">
        <f t="shared" ca="1" si="341"/>
        <v>26796.17675510775</v>
      </c>
      <c r="BK617" s="15">
        <f t="shared" ca="1" si="342"/>
        <v>31169.550256373746</v>
      </c>
      <c r="BL617" s="15">
        <f t="shared" ca="1" si="343"/>
        <v>37106.590910365136</v>
      </c>
      <c r="BM617" s="15">
        <f t="shared" ca="1" si="344"/>
        <v>45304.598269903901</v>
      </c>
      <c r="BN617" s="15">
        <f t="shared" ca="1" si="345"/>
        <v>61099.083327548346</v>
      </c>
      <c r="BO617" s="15">
        <f t="shared" ca="1" si="346"/>
        <v>69304.465009197971</v>
      </c>
      <c r="BP617" s="15">
        <f t="shared" ca="1" si="347"/>
        <v>82146.18240652424</v>
      </c>
      <c r="BQ617" s="15">
        <f ca="1">Inputs!$B$20*EXP($B$10-0.5*C$7^2+C$7*AJ617)</f>
        <v>4025.6882356348592</v>
      </c>
      <c r="BR617" s="15">
        <f t="shared" ca="1" si="348"/>
        <v>7916.2225416724077</v>
      </c>
      <c r="BS617" s="15">
        <f t="shared" ca="1" si="349"/>
        <v>12075.993866949904</v>
      </c>
      <c r="BT617" s="15">
        <f t="shared" ca="1" si="350"/>
        <v>12714.546336673422</v>
      </c>
      <c r="BU617" s="15">
        <f t="shared" ca="1" si="351"/>
        <v>16569.240372057633</v>
      </c>
      <c r="BV617" s="15">
        <f t="shared" ca="1" si="352"/>
        <v>21535.364690339007</v>
      </c>
      <c r="BW617" s="15">
        <f t="shared" ca="1" si="353"/>
        <v>24382.597455168936</v>
      </c>
      <c r="BX617" s="15">
        <f t="shared" ca="1" si="354"/>
        <v>51089.300534828202</v>
      </c>
      <c r="BY617" s="15">
        <f t="shared" ca="1" si="355"/>
        <v>80671.611721775</v>
      </c>
      <c r="BZ617" s="15">
        <f t="shared" ca="1" si="356"/>
        <v>80815.598105770332</v>
      </c>
      <c r="CA617" s="15">
        <f t="shared" ca="1" si="357"/>
        <v>98289.818732449596</v>
      </c>
      <c r="CB617" s="15">
        <f ca="1">(AU617*DCF!C$10-DCF!C$5*MAX(AU617*DCF!C$10,0)-MAX(AU617-Inputs!$B$6,0)/Inputs!$B$10)*DCF!C$6</f>
        <v>1045.3985697397382</v>
      </c>
      <c r="CC617" s="15">
        <f ca="1">(AV617*DCF!D$10-DCF!D$5*MAX(AV617*DCF!D$10,0)-MAX(AV617-AU617,0)/Inputs!$B$10)*DCF!D$6</f>
        <v>1130.0122001614031</v>
      </c>
      <c r="CD617" s="15">
        <f ca="1">(AW617*DCF!E$10-DCF!E$5*MAX(AW617*DCF!E$10,0)-MAX(AW617-AV617,0)/Inputs!$B$10)*DCF!E$6</f>
        <v>1205.7514554703839</v>
      </c>
      <c r="CE617" s="15">
        <f ca="1">(AX617*DCF!F$10-DCF!F$5*MAX(AX617*DCF!F$10,0)-MAX(AX617-AW617,0)/Inputs!$B$10)*DCF!F$6</f>
        <v>1320.9856491055366</v>
      </c>
      <c r="CF617" s="15">
        <f ca="1">(AY617*DCF!G$10-DCF!G$5*MAX(AY617*DCF!G$10,0)-MAX(AY617-AX617,0)/Inputs!$B$10)*DCF!G$6</f>
        <v>1394.1264643337736</v>
      </c>
      <c r="CG617" s="15">
        <f ca="1">(AZ617*DCF!H$10-DCF!H$5*MAX(AZ617*DCF!H$10,0)-MAX(AZ617-AY617,0)/Inputs!$B$10)*DCF!H$6</f>
        <v>1583.6991013040706</v>
      </c>
      <c r="CH617" s="15">
        <f ca="1">(BA617*DCF!I$10-DCF!I$5*MAX(BA617*DCF!I$10,0)-MAX(BA617-AZ617,0)/Inputs!$B$10)*DCF!I$6</f>
        <v>2103.3950646763524</v>
      </c>
      <c r="CI617" s="15">
        <f ca="1">(BB617*DCF!J$10-DCF!J$5*MAX(BB617*DCF!J$10,0)-MAX(BB617-BA617,0)/Inputs!$B$10)*DCF!J$6</f>
        <v>2582.9461497123625</v>
      </c>
      <c r="CJ617" s="15">
        <f ca="1">(BC617*DCF!K$10-DCF!K$5*MAX(BC617*DCF!K$10,0)-MAX(BC617-BB617,0)/Inputs!$B$10)*DCF!K$6</f>
        <v>3354.6241961377086</v>
      </c>
      <c r="CK617" s="15">
        <f ca="1">(BD617*DCF!L$10-DCF!L$5*MAX(BD617*DCF!L$10,0)-MAX(BD617-BC617,0)/Inputs!$B$10)*DCF!L$6</f>
        <v>4252.8456627420001</v>
      </c>
      <c r="CL617" s="15">
        <f ca="1">(BE617*DCF!M$10-DCF!M$5*MAX(BE617*DCF!M$10,0)-MAX(BE617-BD617,0)/Inputs!$B$10)*DCF!M$6</f>
        <v>4144.2910135158663</v>
      </c>
      <c r="CM617" s="15">
        <f ca="1">(BF617*DCF!C$28-DCF!C$5*MAX(BF617*DCF!C$28,0)-MAX(BF617-Inputs!$B$13,0)/Inputs!$B$17)*DCF!C$6</f>
        <v>3705.7310789756348</v>
      </c>
      <c r="CN617" s="15">
        <f ca="1">(BG617*DCF!D$28-DCF!D$5*MAX(BG617*DCF!D$28,0)-MAX(BG617-BF617,0)/Inputs!$B$17)*DCF!D$6</f>
        <v>4700.2704187065974</v>
      </c>
      <c r="CO617" s="15">
        <f ca="1">(BH617*DCF!E$28-DCF!E$5*MAX(BH617*DCF!E$28,0)-MAX(BH617-BG617,0)/Inputs!$B$17)*DCF!E$6</f>
        <v>6073.0322310750526</v>
      </c>
      <c r="CP617" s="15">
        <f ca="1">(BI617*DCF!F$28-DCF!F$5*MAX(BI617*DCF!F$28,0)-MAX(BI617-BH617,0)/Inputs!$B$17)*DCF!F$6</f>
        <v>6888.0590946203574</v>
      </c>
      <c r="CQ617" s="15">
        <f ca="1">(BJ617*DCF!G$28-DCF!G$5*MAX(BJ617*DCF!G$28,0)-MAX(BJ617-BI617,0)/Inputs!$B$17)*DCF!G$6</f>
        <v>6783.7549440047205</v>
      </c>
      <c r="CR617" s="15">
        <f ca="1">(BK617*DCF!H$28-DCF!H$5*MAX(BK617*DCF!H$28,0)-MAX(BK617-BJ617,0)/Inputs!$B$17)*DCF!H$6</f>
        <v>7029.0741538696984</v>
      </c>
      <c r="CS617" s="15">
        <f ca="1">(BL617*DCF!I$28-DCF!I$5*MAX(BL617*DCF!I$28,0)-MAX(BL617-BK617,0)/Inputs!$B$17)*DCF!I$6</f>
        <v>7873.5802018680251</v>
      </c>
      <c r="CT617" s="15">
        <f ca="1">(BM617*DCF!J$28-DCF!J$5*MAX(BM617*DCF!J$28,0)-MAX(BM617-BL617,0)/Inputs!$B$17)*DCF!J$6</f>
        <v>9019.6976321787661</v>
      </c>
      <c r="CU617" s="15">
        <f ca="1">(BN617*DCF!K$28-DCF!K$5*MAX(BN617*DCF!K$28,0)-MAX(BN617-BM617,0)/Inputs!$B$17)*DCF!K$6</f>
        <v>10968.487912418488</v>
      </c>
      <c r="CV617" s="15">
        <f ca="1">(BO617*DCF!L$28-DCF!L$5*MAX(BO617*DCF!L$28,0)-MAX(BO617-BN617,0)/Inputs!$B$17)*DCF!L$6</f>
        <v>12899.242841658061</v>
      </c>
      <c r="CW617" s="15">
        <f ca="1">(BP617*DCF!M$28-DCF!M$5*MAX(BP617*DCF!M$28,0)-MAX(BP617-BO617,0)/Inputs!$B$17)*DCF!M$6</f>
        <v>14113.531448932414</v>
      </c>
      <c r="CX617" s="15">
        <f ca="1">(BQ617*DCF!C$46-DCF!C$5*MAX(BQ617*DCF!C$46,0)-MAX(BQ617-Inputs!$B$20,0)/Inputs!$B$24)*DCF!C$6</f>
        <v>-1310.6385004398562</v>
      </c>
      <c r="CY617" s="15">
        <f ca="1">(BR617*DCF!D$46-DCF!D$5*MAX(BR617*DCF!D$46,0)-MAX(BR617-BQ617,0)/Inputs!$B$24)*DCF!D$6</f>
        <v>-3011.1732731868051</v>
      </c>
      <c r="CZ617" s="15">
        <f ca="1">(BS617*DCF!E$46-DCF!E$5*MAX(BS617*DCF!E$46,0)-MAX(BS617-BR617,0)/Inputs!$B$24)*DCF!E$6</f>
        <v>-3067.6746403807365</v>
      </c>
      <c r="DA617" s="15">
        <f ca="1">(BT617*DCF!F$46-DCF!F$5*MAX(BT617*DCF!F$46,0)-MAX(BT617-BS617,0)/Inputs!$B$24)*DCF!F$6</f>
        <v>-1158.4707921404474</v>
      </c>
      <c r="DB617" s="15">
        <f ca="1">(BU617*DCF!G$46-DCF!G$5*MAX(BU617*DCF!G$46,0)-MAX(BU617-BT617,0)/Inputs!$B$24)*DCF!G$6</f>
        <v>-1853.9994233426967</v>
      </c>
      <c r="DC617" s="15">
        <f ca="1">(BV617*DCF!H$46-DCF!H$5*MAX(BV617*DCF!H$46,0)-MAX(BV617-BU617,0)/Inputs!$B$24)*DCF!H$6</f>
        <v>-1543.1927039574027</v>
      </c>
      <c r="DD617" s="15">
        <f ca="1">(BW617*DCF!I$46-DCF!I$5*MAX(BW617*DCF!I$46,0)-MAX(BW617-BV617,0)/Inputs!$B$24)*DCF!I$6</f>
        <v>-254.20484179139891</v>
      </c>
      <c r="DE617" s="15">
        <f ca="1">(BX617*DCF!J$46-DCF!J$5*MAX(BX617*DCF!J$46,0)-MAX(BX617-BW617,0)/Inputs!$B$24)*DCF!J$6</f>
        <v>-4939.1264938890599</v>
      </c>
      <c r="DF617" s="15">
        <f ca="1">(BY617*DCF!K$46-DCF!K$5*MAX(BY617*DCF!K$46,0)-MAX(BY617-BX617,0)/Inputs!$B$24)*DCF!K$6</f>
        <v>-2638.6467895419123</v>
      </c>
      <c r="DG617" s="15">
        <f ca="1">(BZ617*DCF!L$46-DCF!L$5*MAX(BZ617*DCF!L$46,0)-MAX(BZ617-BY617,0)/Inputs!$B$24)*DCF!L$6</f>
        <v>5553.8245174623671</v>
      </c>
      <c r="DH617" s="15">
        <f ca="1">(CA617*DCF!M$46-DCF!M$5*MAX(CA617*DCF!M$46,0)-MAX(CA617-BZ617,0)/Inputs!$B$24)*DCF!M$6</f>
        <v>4052.4418115290437</v>
      </c>
      <c r="DI617" s="15">
        <f ca="1">SUM(CB617:CL617)+BE617*DCF!M$10*(1+Inputs!$B$30)*(1-Inputs!$B$33)*(1-Inputs!$B$30/Inputs!$B$31)/(Inputs!$B$29-Inputs!$B$30)*DCF!M$6</f>
        <v>120031.8046171616</v>
      </c>
      <c r="DJ617" s="15">
        <f ca="1">SUM(CM617:CW617)+BP617*DCF!M$28*(1+Inputs!$B$30)*(1-Inputs!$B$33)*(1-Inputs!$B$30/Inputs!$B$31)/(Inputs!$B$29-Inputs!$B$30)*DCF!M$6</f>
        <v>394873.01116919215</v>
      </c>
      <c r="DK617" s="15">
        <f ca="1">SUM(CX617:DH617)+CA617*DCF!M$46*(1+Inputs!$B$30)*(1-Inputs!$B$33)*(1-Inputs!$B$30/Inputs!$B$31)/(Inputs!$B$29-Inputs!$B$30)*DCF!M$6</f>
        <v>141796.84180404537</v>
      </c>
      <c r="DM617" s="15">
        <f ca="1">DI617+DJ617+DK617+Inputs!$B$34+Inputs!$B$36-Inputs!$B$35</f>
        <v>733552.65759039915</v>
      </c>
    </row>
    <row r="618" spans="1:117" x14ac:dyDescent="0.75">
      <c r="A618" s="11">
        <v>605</v>
      </c>
      <c r="C618" s="23">
        <f t="shared" ca="1" si="360"/>
        <v>0.45433910111735715</v>
      </c>
      <c r="D618" s="23">
        <f t="shared" ca="1" si="360"/>
        <v>0.69640512452301284</v>
      </c>
      <c r="E618" s="23">
        <f t="shared" ca="1" si="360"/>
        <v>-0.36603717828968774</v>
      </c>
      <c r="F618" s="23">
        <f t="shared" ca="1" si="360"/>
        <v>-1.5107680125228855</v>
      </c>
      <c r="G618" s="23">
        <f t="shared" ca="1" si="360"/>
        <v>0.51329670921237436</v>
      </c>
      <c r="H618" s="23">
        <f t="shared" ca="1" si="360"/>
        <v>-0.83486906246484915</v>
      </c>
      <c r="I618" s="23">
        <f t="shared" ca="1" si="360"/>
        <v>-0.94875552337576163</v>
      </c>
      <c r="J618" s="23">
        <f t="shared" ca="1" si="360"/>
        <v>0.97876254086934045</v>
      </c>
      <c r="K618" s="23">
        <f t="shared" ca="1" si="360"/>
        <v>-0.60964310755323026</v>
      </c>
      <c r="L618" s="23">
        <f t="shared" ca="1" si="360"/>
        <v>1.2510031524747933</v>
      </c>
      <c r="M618" s="23">
        <f t="shared" ca="1" si="360"/>
        <v>0.46417080569699065</v>
      </c>
      <c r="N618" s="23">
        <f ca="1">SQRT(Inputs!$B$38)*C618+SQRT(1-Inputs!$B$38)*_xlfn.NORM.S.INV(RAND())</f>
        <v>0.35642335170553929</v>
      </c>
      <c r="O618" s="23">
        <f ca="1">SQRT(Inputs!$B$38)*D618+SQRT(1-Inputs!$B$38)*_xlfn.NORM.S.INV(RAND())</f>
        <v>0.62916526148911778</v>
      </c>
      <c r="P618" s="23">
        <f ca="1">SQRT(Inputs!$B$38)*E618+SQRT(1-Inputs!$B$38)*_xlfn.NORM.S.INV(RAND())</f>
        <v>0.76781149182578379</v>
      </c>
      <c r="Q618" s="23">
        <f ca="1">SQRT(Inputs!$B$38)*F618+SQRT(1-Inputs!$B$38)*_xlfn.NORM.S.INV(RAND())</f>
        <v>-0.35907651121004125</v>
      </c>
      <c r="R618" s="23">
        <f ca="1">SQRT(Inputs!$B$38)*G618+SQRT(1-Inputs!$B$38)*_xlfn.NORM.S.INV(RAND())</f>
        <v>-0.6726375071345676</v>
      </c>
      <c r="S618" s="23">
        <f ca="1">SQRT(Inputs!$B$38)*H618+SQRT(1-Inputs!$B$38)*_xlfn.NORM.S.INV(RAND())</f>
        <v>0.44358983723713291</v>
      </c>
      <c r="T618" s="23">
        <f ca="1">SQRT(Inputs!$B$38)*I618+SQRT(1-Inputs!$B$38)*_xlfn.NORM.S.INV(RAND())</f>
        <v>-1.0545676697948621</v>
      </c>
      <c r="U618" s="23">
        <f ca="1">SQRT(Inputs!$B$38)*J618+SQRT(1-Inputs!$B$38)*_xlfn.NORM.S.INV(RAND())</f>
        <v>0.65986827674423854</v>
      </c>
      <c r="V618" s="23">
        <f ca="1">SQRT(Inputs!$B$38)*K618+SQRT(1-Inputs!$B$38)*_xlfn.NORM.S.INV(RAND())</f>
        <v>-0.50250982332590355</v>
      </c>
      <c r="W618" s="23">
        <f ca="1">SQRT(Inputs!$B$38)*L618+SQRT(1-Inputs!$B$38)*_xlfn.NORM.S.INV(RAND())</f>
        <v>0.41584539016166827</v>
      </c>
      <c r="X618" s="23">
        <f ca="1">SQRT(Inputs!$B$38)*M618+SQRT(1-Inputs!$B$38)*_xlfn.NORM.S.INV(RAND())</f>
        <v>0.80940758849241523</v>
      </c>
      <c r="Y618" s="23">
        <f ca="1">SQRT(Inputs!$B$38)*C618+SQRT(1-Inputs!$B$38)*_xlfn.NORM.S.INV(RAND())</f>
        <v>0.27028638329274329</v>
      </c>
      <c r="Z618" s="23">
        <f ca="1">SQRT(Inputs!$B$38)*D618+SQRT(1-Inputs!$B$38)*_xlfn.NORM.S.INV(RAND())</f>
        <v>-0.55065412489324372</v>
      </c>
      <c r="AA618" s="23">
        <f ca="1">SQRT(Inputs!$B$38)*E618+SQRT(1-Inputs!$B$38)*_xlfn.NORM.S.INV(RAND())</f>
        <v>-0.99333453882514877</v>
      </c>
      <c r="AB618" s="23">
        <f ca="1">SQRT(Inputs!$B$38)*F618+SQRT(1-Inputs!$B$38)*_xlfn.NORM.S.INV(RAND())</f>
        <v>-0.16908634547990986</v>
      </c>
      <c r="AC618" s="23">
        <f ca="1">SQRT(Inputs!$B$38)*G618+SQRT(1-Inputs!$B$38)*_xlfn.NORM.S.INV(RAND())</f>
        <v>0.88809251259101996</v>
      </c>
      <c r="AD618" s="23">
        <f ca="1">SQRT(Inputs!$B$38)*H618+SQRT(1-Inputs!$B$38)*_xlfn.NORM.S.INV(RAND())</f>
        <v>-0.41831434797397127</v>
      </c>
      <c r="AE618" s="23">
        <f ca="1">SQRT(Inputs!$B$38)*I618+SQRT(1-Inputs!$B$38)*_xlfn.NORM.S.INV(RAND())</f>
        <v>-0.31900735922155904</v>
      </c>
      <c r="AF618" s="23">
        <f ca="1">SQRT(Inputs!$B$38)*J618+SQRT(1-Inputs!$B$38)*_xlfn.NORM.S.INV(RAND())</f>
        <v>-0.15139601252347423</v>
      </c>
      <c r="AG618" s="23">
        <f ca="1">SQRT(Inputs!$B$38)*K618+SQRT(1-Inputs!$B$38)*_xlfn.NORM.S.INV(RAND())</f>
        <v>-0.87570839159103397</v>
      </c>
      <c r="AH618" s="23">
        <f ca="1">SQRT(Inputs!$B$38)*L618+SQRT(1-Inputs!$B$38)*_xlfn.NORM.S.INV(RAND())</f>
        <v>0.88387636241370082</v>
      </c>
      <c r="AI618" s="23">
        <f ca="1">SQRT(Inputs!$B$38)*M618+SQRT(1-Inputs!$B$38)*_xlfn.NORM.S.INV(RAND())</f>
        <v>0.46605650750261912</v>
      </c>
      <c r="AJ618" s="23">
        <f ca="1">SQRT(Inputs!$B$38)*C618+SQRT(1-Inputs!$B$38)*_xlfn.NORM.S.INV(RAND())</f>
        <v>0.78440562342663511</v>
      </c>
      <c r="AK618" s="23">
        <f ca="1">SQRT(Inputs!$B$38)*D618+SQRT(1-Inputs!$B$38)*_xlfn.NORM.S.INV(RAND())</f>
        <v>0.91150775335171308</v>
      </c>
      <c r="AL618" s="23">
        <f ca="1">SQRT(Inputs!$B$38)*E618+SQRT(1-Inputs!$B$38)*_xlfn.NORM.S.INV(RAND())</f>
        <v>-1.1756230492941382</v>
      </c>
      <c r="AM618" s="23">
        <f ca="1">SQRT(Inputs!$B$38)*F618+SQRT(1-Inputs!$B$38)*_xlfn.NORM.S.INV(RAND())</f>
        <v>-0.47691358953947321</v>
      </c>
      <c r="AN618" s="23">
        <f ca="1">SQRT(Inputs!$B$38)*G618+SQRT(1-Inputs!$B$38)*_xlfn.NORM.S.INV(RAND())</f>
        <v>0.72445201308740192</v>
      </c>
      <c r="AO618" s="23">
        <f ca="1">SQRT(Inputs!$B$38)*H618+SQRT(1-Inputs!$B$38)*_xlfn.NORM.S.INV(RAND())</f>
        <v>-0.37262441534983337</v>
      </c>
      <c r="AP618" s="23">
        <f ca="1">SQRT(Inputs!$B$38)*I618+SQRT(1-Inputs!$B$38)*_xlfn.NORM.S.INV(RAND())</f>
        <v>-0.63547255854168816</v>
      </c>
      <c r="AQ618" s="23">
        <f ca="1">SQRT(Inputs!$B$38)*J618+SQRT(1-Inputs!$B$38)*_xlfn.NORM.S.INV(RAND())</f>
        <v>-0.49524279500646817</v>
      </c>
      <c r="AR618" s="23">
        <f ca="1">SQRT(Inputs!$B$38)*K618+SQRT(1-Inputs!$B$38)*_xlfn.NORM.S.INV(RAND())</f>
        <v>-1.5432175641274184</v>
      </c>
      <c r="AS618" s="23">
        <f ca="1">SQRT(Inputs!$B$38)*L618+SQRT(1-Inputs!$B$38)*_xlfn.NORM.S.INV(RAND())</f>
        <v>8.7250305889934432E-2</v>
      </c>
      <c r="AT618" s="23">
        <f ca="1">SQRT(Inputs!$B$38)*M618+SQRT(1-Inputs!$B$38)*_xlfn.NORM.S.INV(RAND())</f>
        <v>0.77206692354532036</v>
      </c>
      <c r="AU618" s="15">
        <f ca="1">Inputs!$B$6*EXP($B$8-0.5*C$5^2+C$5*N618)</f>
        <v>5256.9577308446833</v>
      </c>
      <c r="AV618" s="15">
        <f t="shared" ca="1" si="328"/>
        <v>7019.154665438291</v>
      </c>
      <c r="AW618" s="15">
        <f t="shared" ca="1" si="329"/>
        <v>9492.4972471893689</v>
      </c>
      <c r="AX618" s="15">
        <f t="shared" ca="1" si="330"/>
        <v>11080.970052027064</v>
      </c>
      <c r="AY618" s="15">
        <f t="shared" ca="1" si="331"/>
        <v>12518.976972030814</v>
      </c>
      <c r="AZ618" s="15">
        <f t="shared" ca="1" si="332"/>
        <v>16077.526874107183</v>
      </c>
      <c r="BA618" s="15">
        <f t="shared" ca="1" si="333"/>
        <v>17618.808204927005</v>
      </c>
      <c r="BB618" s="15">
        <f t="shared" ca="1" si="334"/>
        <v>23045.074436922816</v>
      </c>
      <c r="BC618" s="15">
        <f t="shared" ca="1" si="335"/>
        <v>26887.94153969851</v>
      </c>
      <c r="BD618" s="15">
        <f t="shared" ca="1" si="336"/>
        <v>34246.734920959243</v>
      </c>
      <c r="BE618" s="15">
        <f t="shared" ca="1" si="337"/>
        <v>45175.576744314312</v>
      </c>
      <c r="BF618" s="15">
        <f ca="1">Inputs!$B$13*EXP($B$9-0.5*C$6^2+C$6*Y618)</f>
        <v>14592.352694029185</v>
      </c>
      <c r="BG618" s="15">
        <f t="shared" ca="1" si="338"/>
        <v>16102.138894346361</v>
      </c>
      <c r="BH618" s="15">
        <f t="shared" ca="1" si="339"/>
        <v>16685.474778637174</v>
      </c>
      <c r="BI618" s="15">
        <f t="shared" ca="1" si="340"/>
        <v>19900.800455113764</v>
      </c>
      <c r="BJ618" s="15">
        <f t="shared" ca="1" si="341"/>
        <v>27728.984215644432</v>
      </c>
      <c r="BK618" s="15">
        <f t="shared" ca="1" si="342"/>
        <v>32148.079123989828</v>
      </c>
      <c r="BL618" s="15">
        <f t="shared" ca="1" si="343"/>
        <v>37890.775494608337</v>
      </c>
      <c r="BM618" s="15">
        <f t="shared" ca="1" si="344"/>
        <v>45708.147161262903</v>
      </c>
      <c r="BN618" s="15">
        <f t="shared" ca="1" si="345"/>
        <v>50614.982897356458</v>
      </c>
      <c r="BO618" s="15">
        <f t="shared" ca="1" si="346"/>
        <v>69015.175007518104</v>
      </c>
      <c r="BP618" s="15">
        <f t="shared" ca="1" si="347"/>
        <v>89550.575919541399</v>
      </c>
      <c r="BQ618" s="15">
        <f ca="1">Inputs!$B$20*EXP($B$10-0.5*C$7^2+C$7*AJ618)</f>
        <v>5665.4623249291853</v>
      </c>
      <c r="BR618" s="15">
        <f t="shared" ca="1" si="348"/>
        <v>10268.14786259935</v>
      </c>
      <c r="BS618" s="15">
        <f t="shared" ca="1" si="349"/>
        <v>10031.915877855103</v>
      </c>
      <c r="BT618" s="15">
        <f t="shared" ca="1" si="350"/>
        <v>12205.207876747778</v>
      </c>
      <c r="BU618" s="15">
        <f t="shared" ca="1" si="351"/>
        <v>20155.831115909983</v>
      </c>
      <c r="BV618" s="15">
        <f t="shared" ca="1" si="352"/>
        <v>25784.466107692671</v>
      </c>
      <c r="BW618" s="15">
        <f t="shared" ca="1" si="353"/>
        <v>31452.777274063101</v>
      </c>
      <c r="BX618" s="15">
        <f t="shared" ca="1" si="354"/>
        <v>39833.928766966361</v>
      </c>
      <c r="BY618" s="15">
        <f t="shared" ca="1" si="355"/>
        <v>41544.736515092263</v>
      </c>
      <c r="BZ618" s="15">
        <f t="shared" ca="1" si="356"/>
        <v>59235.617361114819</v>
      </c>
      <c r="CA618" s="15">
        <f t="shared" ca="1" si="357"/>
        <v>95444.141689994503</v>
      </c>
      <c r="CB618" s="15">
        <f ca="1">(AU618*DCF!C$10-DCF!C$5*MAX(AU618*DCF!C$10,0)-MAX(AU618-Inputs!$B$6,0)/Inputs!$B$10)*DCF!C$6</f>
        <v>1040.9729095049258</v>
      </c>
      <c r="CC618" s="15">
        <f ca="1">(AV618*DCF!D$10-DCF!D$5*MAX(AV618*DCF!D$10,0)-MAX(AV618-AU618,0)/Inputs!$B$10)*DCF!D$6</f>
        <v>1281.2057939581005</v>
      </c>
      <c r="CD618" s="15">
        <f ca="1">(AW618*DCF!E$10-DCF!E$5*MAX(AW618*DCF!E$10,0)-MAX(AW618-AV618,0)/Inputs!$B$10)*DCF!E$6</f>
        <v>1634.5673318621302</v>
      </c>
      <c r="CE618" s="15">
        <f ca="1">(AX618*DCF!F$10-DCF!F$5*MAX(AX618*DCF!F$10,0)-MAX(AX618-AW618,0)/Inputs!$B$10)*DCF!F$6</f>
        <v>2088.4362949743063</v>
      </c>
      <c r="CF618" s="15">
        <f ca="1">(AY618*DCF!G$10-DCF!G$5*MAX(AY618*DCF!G$10,0)-MAX(AY618-AX618,0)/Inputs!$B$10)*DCF!G$6</f>
        <v>2302.9983377082126</v>
      </c>
      <c r="CG618" s="15">
        <f ca="1">(AZ618*DCF!H$10-DCF!H$5*MAX(AZ618*DCF!H$10,0)-MAX(AZ618-AY618,0)/Inputs!$B$10)*DCF!H$6</f>
        <v>2489.5790441714521</v>
      </c>
      <c r="CH618" s="15">
        <f ca="1">(BA618*DCF!I$10-DCF!I$5*MAX(BA618*DCF!I$10,0)-MAX(BA618-AZ618,0)/Inputs!$B$10)*DCF!I$6</f>
        <v>2965.48938308476</v>
      </c>
      <c r="CI618" s="15">
        <f ca="1">(BB618*DCF!J$10-DCF!J$5*MAX(BB618*DCF!J$10,0)-MAX(BB618-BA618,0)/Inputs!$B$10)*DCF!J$6</f>
        <v>3132.3270156544941</v>
      </c>
      <c r="CJ618" s="15">
        <f ca="1">(BC618*DCF!K$10-DCF!K$5*MAX(BC618*DCF!K$10,0)-MAX(BC618-BB618,0)/Inputs!$B$10)*DCF!K$6</f>
        <v>3790.5838698638877</v>
      </c>
      <c r="CK618" s="15">
        <f ca="1">(BD618*DCF!L$10-DCF!L$5*MAX(BD618*DCF!L$10,0)-MAX(BD618-BC618,0)/Inputs!$B$10)*DCF!L$6</f>
        <v>4213.4477274233495</v>
      </c>
      <c r="CL618" s="15">
        <f ca="1">(BE618*DCF!M$10-DCF!M$5*MAX(BE618*DCF!M$10,0)-MAX(BE618-BD618,0)/Inputs!$B$10)*DCF!M$6</f>
        <v>5069.2912521750932</v>
      </c>
      <c r="CM618" s="15">
        <f ca="1">(BF618*DCF!C$28-DCF!C$5*MAX(BF618*DCF!C$28,0)-MAX(BF618-Inputs!$B$13,0)/Inputs!$B$17)*DCF!C$6</f>
        <v>3713.2241326088115</v>
      </c>
      <c r="CN618" s="15">
        <f ca="1">(BG618*DCF!D$28-DCF!D$5*MAX(BG618*DCF!D$28,0)-MAX(BG618-BF618,0)/Inputs!$B$17)*DCF!D$6</f>
        <v>4420.3446614071117</v>
      </c>
      <c r="CO618" s="15">
        <f ca="1">(BH618*DCF!E$28-DCF!E$5*MAX(BH618*DCF!E$28,0)-MAX(BH618-BG618,0)/Inputs!$B$17)*DCF!E$6</f>
        <v>4610.6560929707266</v>
      </c>
      <c r="CP618" s="15">
        <f ca="1">(BI618*DCF!F$28-DCF!F$5*MAX(BI618*DCF!F$28,0)-MAX(BI618-BH618,0)/Inputs!$B$17)*DCF!F$6</f>
        <v>4817.1422578136471</v>
      </c>
      <c r="CQ618" s="15">
        <f ca="1">(BJ618*DCF!G$28-DCF!G$5*MAX(BJ618*DCF!G$28,0)-MAX(BJ618-BI618,0)/Inputs!$B$17)*DCF!G$6</f>
        <v>5877.8721584376863</v>
      </c>
      <c r="CR618" s="15">
        <f ca="1">(BK618*DCF!H$28-DCF!H$5*MAX(BK618*DCF!H$28,0)-MAX(BK618-BJ618,0)/Inputs!$B$17)*DCF!H$6</f>
        <v>7263.9713151190672</v>
      </c>
      <c r="CS618" s="15">
        <f ca="1">(BL618*DCF!I$28-DCF!I$5*MAX(BL618*DCF!I$28,0)-MAX(BL618-BK618,0)/Inputs!$B$17)*DCF!I$6</f>
        <v>8085.877951219205</v>
      </c>
      <c r="CT618" s="15">
        <f ca="1">(BM618*DCF!J$28-DCF!J$5*MAX(BM618*DCF!J$28,0)-MAX(BM618-BL618,0)/Inputs!$B$17)*DCF!J$6</f>
        <v>9160.1917196601262</v>
      </c>
      <c r="CU618" s="15">
        <f ca="1">(BN618*DCF!K$28-DCF!K$5*MAX(BN618*DCF!K$28,0)-MAX(BN618-BM618,0)/Inputs!$B$17)*DCF!K$6</f>
        <v>10088.013707481572</v>
      </c>
      <c r="CV618" s="15">
        <f ca="1">(BO618*DCF!L$28-DCF!L$5*MAX(BO618*DCF!L$28,0)-MAX(BO618-BN618,0)/Inputs!$B$17)*DCF!L$6</f>
        <v>11687.963614478049</v>
      </c>
      <c r="CW618" s="15">
        <f ca="1">(BP618*DCF!M$28-DCF!M$5*MAX(BP618*DCF!M$28,0)-MAX(BP618-BO618,0)/Inputs!$B$17)*DCF!M$6</f>
        <v>14702.466259182944</v>
      </c>
      <c r="CX618" s="15">
        <f ca="1">(BQ618*DCF!C$46-DCF!C$5*MAX(BQ618*DCF!C$46,0)-MAX(BQ618-Inputs!$B$20,0)/Inputs!$B$24)*DCF!C$6</f>
        <v>-2446.7406408285347</v>
      </c>
      <c r="CY618" s="15">
        <f ca="1">(BR618*DCF!D$46-DCF!D$5*MAX(BR618*DCF!D$46,0)-MAX(BR618-BQ618,0)/Inputs!$B$24)*DCF!D$6</f>
        <v>-3716.4610970072499</v>
      </c>
      <c r="CZ618" s="15">
        <f ca="1">(BS618*DCF!E$46-DCF!E$5*MAX(BS618*DCF!E$46,0)-MAX(BS618-BR618,0)/Inputs!$B$24)*DCF!E$6</f>
        <v>-1186.2915194323759</v>
      </c>
      <c r="DA618" s="15">
        <f ca="1">(BT618*DCF!F$46-DCF!F$5*MAX(BT618*DCF!F$46,0)-MAX(BT618-BS618,0)/Inputs!$B$24)*DCF!F$6</f>
        <v>-1680.2247245932742</v>
      </c>
      <c r="DB618" s="15">
        <f ca="1">(BU618*DCF!G$46-DCF!G$5*MAX(BU618*DCF!G$46,0)-MAX(BU618-BT618,0)/Inputs!$B$24)*DCF!G$6</f>
        <v>-3352.4349081989353</v>
      </c>
      <c r="DC618" s="15">
        <f ca="1">(BV618*DCF!H$46-DCF!H$5*MAX(BV618*DCF!H$46,0)-MAX(BV618-BU618,0)/Inputs!$B$24)*DCF!H$6</f>
        <v>-1749.0638364776914</v>
      </c>
      <c r="DD618" s="15">
        <f ca="1">(BW618*DCF!I$46-DCF!I$5*MAX(BW618*DCF!I$46,0)-MAX(BW618-BV618,0)/Inputs!$B$24)*DCF!I$6</f>
        <v>-900.73877279837575</v>
      </c>
      <c r="DE618" s="15">
        <f ca="1">(BX618*DCF!J$46-DCF!J$5*MAX(BX618*DCF!J$46,0)-MAX(BX618-BW618,0)/Inputs!$B$24)*DCF!J$6</f>
        <v>-551.62132186944905</v>
      </c>
      <c r="DF618" s="15">
        <f ca="1">(BY618*DCF!K$46-DCF!K$5*MAX(BY618*DCF!K$46,0)-MAX(BY618-BX618,0)/Inputs!$B$24)*DCF!K$6</f>
        <v>1954.0715172168839</v>
      </c>
      <c r="DG618" s="15">
        <f ca="1">(BZ618*DCF!L$46-DCF!L$5*MAX(BZ618*DCF!L$46,0)-MAX(BZ618-BY618,0)/Inputs!$B$24)*DCF!L$6</f>
        <v>91.179362924855965</v>
      </c>
      <c r="DH618" s="15">
        <f ca="1">(CA618*DCF!M$46-DCF!M$5*MAX(CA618*DCF!M$46,0)-MAX(CA618-BZ618,0)/Inputs!$B$24)*DCF!M$6</f>
        <v>-87.170412974711567</v>
      </c>
      <c r="DI618" s="15">
        <f ca="1">SUM(CB618:CL618)+BE618*DCF!M$10*(1+Inputs!$B$30)*(1-Inputs!$B$33)*(1-Inputs!$B$30/Inputs!$B$31)/(Inputs!$B$29-Inputs!$B$30)*DCF!M$6</f>
        <v>155733.12642496568</v>
      </c>
      <c r="DJ618" s="15">
        <f ca="1">SUM(CM618:CW618)+BP618*DCF!M$28*(1+Inputs!$B$30)*(1-Inputs!$B$33)*(1-Inputs!$B$30/Inputs!$B$31)/(Inputs!$B$29-Inputs!$B$30)*DCF!M$6</f>
        <v>416721.63982752268</v>
      </c>
      <c r="DK618" s="15">
        <f ca="1">SUM(CX618:DH618)+CA618*DCF!M$46*(1+Inputs!$B$30)*(1-Inputs!$B$33)*(1-Inputs!$B$30/Inputs!$B$31)/(Inputs!$B$29-Inputs!$B$30)*DCF!M$6</f>
        <v>133942.45278005442</v>
      </c>
      <c r="DM618" s="15">
        <f ca="1">DI618+DJ618+DK618+Inputs!$B$34+Inputs!$B$36-Inputs!$B$35</f>
        <v>783248.21903254278</v>
      </c>
    </row>
    <row r="619" spans="1:117" x14ac:dyDescent="0.75">
      <c r="A619" s="11">
        <v>606</v>
      </c>
      <c r="C619" s="23">
        <f t="shared" ca="1" si="360"/>
        <v>0.73818709378956349</v>
      </c>
      <c r="D619" s="23">
        <f t="shared" ca="1" si="360"/>
        <v>5.6716889800157669E-2</v>
      </c>
      <c r="E619" s="23">
        <f t="shared" ca="1" si="360"/>
        <v>1.47136152461452</v>
      </c>
      <c r="F619" s="23">
        <f t="shared" ca="1" si="360"/>
        <v>-0.92616913750158203</v>
      </c>
      <c r="G619" s="23">
        <f t="shared" ca="1" si="360"/>
        <v>-0.79751201367391678</v>
      </c>
      <c r="H619" s="23">
        <f t="shared" ca="1" si="360"/>
        <v>-0.64169059949751206</v>
      </c>
      <c r="I619" s="23">
        <f t="shared" ca="1" si="360"/>
        <v>0.40329451305016667</v>
      </c>
      <c r="J619" s="23">
        <f t="shared" ca="1" si="360"/>
        <v>-0.46281969666591782</v>
      </c>
      <c r="K619" s="23">
        <f t="shared" ca="1" si="360"/>
        <v>0.30744796594812263</v>
      </c>
      <c r="L619" s="23">
        <f t="shared" ca="1" si="360"/>
        <v>0.15552237653225168</v>
      </c>
      <c r="M619" s="23">
        <f t="shared" ca="1" si="360"/>
        <v>-0.4256735138777919</v>
      </c>
      <c r="N619" s="23">
        <f ca="1">SQRT(Inputs!$B$38)*C619+SQRT(1-Inputs!$B$38)*_xlfn.NORM.S.INV(RAND())</f>
        <v>1.0248952869738965</v>
      </c>
      <c r="O619" s="23">
        <f ca="1">SQRT(Inputs!$B$38)*D619+SQRT(1-Inputs!$B$38)*_xlfn.NORM.S.INV(RAND())</f>
        <v>-1.3600342352821408</v>
      </c>
      <c r="P619" s="23">
        <f ca="1">SQRT(Inputs!$B$38)*E619+SQRT(1-Inputs!$B$38)*_xlfn.NORM.S.INV(RAND())</f>
        <v>1.4868156276942015</v>
      </c>
      <c r="Q619" s="23">
        <f ca="1">SQRT(Inputs!$B$38)*F619+SQRT(1-Inputs!$B$38)*_xlfn.NORM.S.INV(RAND())</f>
        <v>-1.4452882667511</v>
      </c>
      <c r="R619" s="23">
        <f ca="1">SQRT(Inputs!$B$38)*G619+SQRT(1-Inputs!$B$38)*_xlfn.NORM.S.INV(RAND())</f>
        <v>-0.25265864934299587</v>
      </c>
      <c r="S619" s="23">
        <f ca="1">SQRT(Inputs!$B$38)*H619+SQRT(1-Inputs!$B$38)*_xlfn.NORM.S.INV(RAND())</f>
        <v>-0.47093847920405335</v>
      </c>
      <c r="T619" s="23">
        <f ca="1">SQRT(Inputs!$B$38)*I619+SQRT(1-Inputs!$B$38)*_xlfn.NORM.S.INV(RAND())</f>
        <v>-0.5857536173422162</v>
      </c>
      <c r="U619" s="23">
        <f ca="1">SQRT(Inputs!$B$38)*J619+SQRT(1-Inputs!$B$38)*_xlfn.NORM.S.INV(RAND())</f>
        <v>-0.12787184071534291</v>
      </c>
      <c r="V619" s="23">
        <f ca="1">SQRT(Inputs!$B$38)*K619+SQRT(1-Inputs!$B$38)*_xlfn.NORM.S.INV(RAND())</f>
        <v>0.22265029122815599</v>
      </c>
      <c r="W619" s="23">
        <f ca="1">SQRT(Inputs!$B$38)*L619+SQRT(1-Inputs!$B$38)*_xlfn.NORM.S.INV(RAND())</f>
        <v>-1.1285209464835715</v>
      </c>
      <c r="X619" s="23">
        <f ca="1">SQRT(Inputs!$B$38)*M619+SQRT(1-Inputs!$B$38)*_xlfn.NORM.S.INV(RAND())</f>
        <v>-1.2060498831065554</v>
      </c>
      <c r="Y619" s="23">
        <f ca="1">SQRT(Inputs!$B$38)*C619+SQRT(1-Inputs!$B$38)*_xlfn.NORM.S.INV(RAND())</f>
        <v>1.2057344504338525</v>
      </c>
      <c r="Z619" s="23">
        <f ca="1">SQRT(Inputs!$B$38)*D619+SQRT(1-Inputs!$B$38)*_xlfn.NORM.S.INV(RAND())</f>
        <v>0.34063763636716249</v>
      </c>
      <c r="AA619" s="23">
        <f ca="1">SQRT(Inputs!$B$38)*E619+SQRT(1-Inputs!$B$38)*_xlfn.NORM.S.INV(RAND())</f>
        <v>1.3549900008039697</v>
      </c>
      <c r="AB619" s="23">
        <f ca="1">SQRT(Inputs!$B$38)*F619+SQRT(1-Inputs!$B$38)*_xlfn.NORM.S.INV(RAND())</f>
        <v>0.3694373528846473</v>
      </c>
      <c r="AC619" s="23">
        <f ca="1">SQRT(Inputs!$B$38)*G619+SQRT(1-Inputs!$B$38)*_xlfn.NORM.S.INV(RAND())</f>
        <v>-0.36417044262862819</v>
      </c>
      <c r="AD619" s="23">
        <f ca="1">SQRT(Inputs!$B$38)*H619+SQRT(1-Inputs!$B$38)*_xlfn.NORM.S.INV(RAND())</f>
        <v>-0.70230013329567365</v>
      </c>
      <c r="AE619" s="23">
        <f ca="1">SQRT(Inputs!$B$38)*I619+SQRT(1-Inputs!$B$38)*_xlfn.NORM.S.INV(RAND())</f>
        <v>0.217754546574389</v>
      </c>
      <c r="AF619" s="23">
        <f ca="1">SQRT(Inputs!$B$38)*J619+SQRT(1-Inputs!$B$38)*_xlfn.NORM.S.INV(RAND())</f>
        <v>0.14881456354040495</v>
      </c>
      <c r="AG619" s="23">
        <f ca="1">SQRT(Inputs!$B$38)*K619+SQRT(1-Inputs!$B$38)*_xlfn.NORM.S.INV(RAND())</f>
        <v>-1.5848871111482596</v>
      </c>
      <c r="AH619" s="23">
        <f ca="1">SQRT(Inputs!$B$38)*L619+SQRT(1-Inputs!$B$38)*_xlfn.NORM.S.INV(RAND())</f>
        <v>-0.48320521778230385</v>
      </c>
      <c r="AI619" s="23">
        <f ca="1">SQRT(Inputs!$B$38)*M619+SQRT(1-Inputs!$B$38)*_xlfn.NORM.S.INV(RAND())</f>
        <v>-0.99826896917264785</v>
      </c>
      <c r="AJ619" s="23">
        <f ca="1">SQRT(Inputs!$B$38)*C619+SQRT(1-Inputs!$B$38)*_xlfn.NORM.S.INV(RAND())</f>
        <v>0.36601291233162242</v>
      </c>
      <c r="AK619" s="23">
        <f ca="1">SQRT(Inputs!$B$38)*D619+SQRT(1-Inputs!$B$38)*_xlfn.NORM.S.INV(RAND())</f>
        <v>0.33318753968140818</v>
      </c>
      <c r="AL619" s="23">
        <f ca="1">SQRT(Inputs!$B$38)*E619+SQRT(1-Inputs!$B$38)*_xlfn.NORM.S.INV(RAND())</f>
        <v>0.38979117918571604</v>
      </c>
      <c r="AM619" s="23">
        <f ca="1">SQRT(Inputs!$B$38)*F619+SQRT(1-Inputs!$B$38)*_xlfn.NORM.S.INV(RAND())</f>
        <v>4.1294071157461421E-2</v>
      </c>
      <c r="AN619" s="23">
        <f ca="1">SQRT(Inputs!$B$38)*G619+SQRT(1-Inputs!$B$38)*_xlfn.NORM.S.INV(RAND())</f>
        <v>-0.2549171441507968</v>
      </c>
      <c r="AO619" s="23">
        <f ca="1">SQRT(Inputs!$B$38)*H619+SQRT(1-Inputs!$B$38)*_xlfn.NORM.S.INV(RAND())</f>
        <v>-0.70324829480699158</v>
      </c>
      <c r="AP619" s="23">
        <f ca="1">SQRT(Inputs!$B$38)*I619+SQRT(1-Inputs!$B$38)*_xlfn.NORM.S.INV(RAND())</f>
        <v>0.59507656236127915</v>
      </c>
      <c r="AQ619" s="23">
        <f ca="1">SQRT(Inputs!$B$38)*J619+SQRT(1-Inputs!$B$38)*_xlfn.NORM.S.INV(RAND())</f>
        <v>-0.33685589856473491</v>
      </c>
      <c r="AR619" s="23">
        <f ca="1">SQRT(Inputs!$B$38)*K619+SQRT(1-Inputs!$B$38)*_xlfn.NORM.S.INV(RAND())</f>
        <v>0.3270480325133861</v>
      </c>
      <c r="AS619" s="23">
        <f ca="1">SQRT(Inputs!$B$38)*L619+SQRT(1-Inputs!$B$38)*_xlfn.NORM.S.INV(RAND())</f>
        <v>0.80107165652573542</v>
      </c>
      <c r="AT619" s="23">
        <f ca="1">SQRT(Inputs!$B$38)*M619+SQRT(1-Inputs!$B$38)*_xlfn.NORM.S.INV(RAND())</f>
        <v>0.37975127730443903</v>
      </c>
      <c r="AU619" s="15">
        <f ca="1">Inputs!$B$6*EXP($B$8-0.5*C$5^2+C$5*N619)</f>
        <v>5857.7178900316521</v>
      </c>
      <c r="AV619" s="15">
        <f t="shared" ca="1" si="328"/>
        <v>5837.9190781653188</v>
      </c>
      <c r="AW619" s="15">
        <f t="shared" ca="1" si="329"/>
        <v>8699.0467958566733</v>
      </c>
      <c r="AX619" s="15">
        <f t="shared" ca="1" si="330"/>
        <v>8866.1209604417108</v>
      </c>
      <c r="AY619" s="15">
        <f t="shared" ca="1" si="331"/>
        <v>10520.253145813023</v>
      </c>
      <c r="AZ619" s="15">
        <f t="shared" ca="1" si="332"/>
        <v>12216.307520303348</v>
      </c>
      <c r="BA619" s="15">
        <f t="shared" ca="1" si="333"/>
        <v>14060.679396633916</v>
      </c>
      <c r="BB619" s="15">
        <f t="shared" ca="1" si="334"/>
        <v>16995.419645928509</v>
      </c>
      <c r="BC619" s="15">
        <f t="shared" ca="1" si="335"/>
        <v>21267.271896613216</v>
      </c>
      <c r="BD619" s="15">
        <f t="shared" ca="1" si="336"/>
        <v>23444.422990899071</v>
      </c>
      <c r="BE619" s="15">
        <f t="shared" ca="1" si="337"/>
        <v>25739.570395845374</v>
      </c>
      <c r="BF619" s="15">
        <f ca="1">Inputs!$B$13*EXP($B$9-0.5*C$6^2+C$6*Y619)</f>
        <v>17565.697984833481</v>
      </c>
      <c r="BG619" s="15">
        <f t="shared" ca="1" si="338"/>
        <v>22765.034784725551</v>
      </c>
      <c r="BH619" s="15">
        <f t="shared" ca="1" si="339"/>
        <v>34823.736727357718</v>
      </c>
      <c r="BI619" s="15">
        <f t="shared" ca="1" si="340"/>
        <v>45123.804219512727</v>
      </c>
      <c r="BJ619" s="15">
        <f t="shared" ca="1" si="341"/>
        <v>52489.863715294785</v>
      </c>
      <c r="BK619" s="15">
        <f t="shared" ca="1" si="342"/>
        <v>58547.113508693685</v>
      </c>
      <c r="BL619" s="15">
        <f t="shared" ca="1" si="343"/>
        <v>73976.437682403834</v>
      </c>
      <c r="BM619" s="15">
        <f t="shared" ca="1" si="344"/>
        <v>92629.70993841406</v>
      </c>
      <c r="BN619" s="15">
        <f t="shared" ca="1" si="345"/>
        <v>94216.560321002456</v>
      </c>
      <c r="BO619" s="15">
        <f t="shared" ca="1" si="346"/>
        <v>109592.05202476958</v>
      </c>
      <c r="BP619" s="15">
        <f t="shared" ca="1" si="347"/>
        <v>120462.58795950661</v>
      </c>
      <c r="BQ619" s="15">
        <f ca="1">Inputs!$B$20*EXP($B$10-0.5*C$7^2+C$7*AJ619)</f>
        <v>4884.1333063665916</v>
      </c>
      <c r="BR619" s="15">
        <f t="shared" ca="1" si="348"/>
        <v>7366.8269062560121</v>
      </c>
      <c r="BS619" s="15">
        <f t="shared" ca="1" si="349"/>
        <v>11283.071748004159</v>
      </c>
      <c r="BT619" s="15">
        <f t="shared" ca="1" si="350"/>
        <v>15726.343582043184</v>
      </c>
      <c r="BU619" s="15">
        <f t="shared" ca="1" si="351"/>
        <v>20491.093315931535</v>
      </c>
      <c r="BV619" s="15">
        <f t="shared" ca="1" si="352"/>
        <v>24331.695148144438</v>
      </c>
      <c r="BW619" s="15">
        <f t="shared" ca="1" si="353"/>
        <v>38510.836917707347</v>
      </c>
      <c r="BX619" s="15">
        <f t="shared" ca="1" si="354"/>
        <v>50346.237986496322</v>
      </c>
      <c r="BY619" s="15">
        <f t="shared" ca="1" si="355"/>
        <v>75098.737581434892</v>
      </c>
      <c r="BZ619" s="15">
        <f t="shared" ca="1" si="356"/>
        <v>122092.6796636595</v>
      </c>
      <c r="CA619" s="15">
        <f t="shared" ca="1" si="357"/>
        <v>183475.98602925034</v>
      </c>
      <c r="CB619" s="15">
        <f ca="1">(AU619*DCF!C$10-DCF!C$5*MAX(AU619*DCF!C$10,0)-MAX(AU619-Inputs!$B$6,0)/Inputs!$B$10)*DCF!C$6</f>
        <v>1036.6893824899378</v>
      </c>
      <c r="CC619" s="15">
        <f ca="1">(AV619*DCF!D$10-DCF!D$5*MAX(AV619*DCF!D$10,0)-MAX(AV619-AU619,0)/Inputs!$B$10)*DCF!D$6</f>
        <v>1422.9532246992846</v>
      </c>
      <c r="CD619" s="15">
        <f ca="1">(AW619*DCF!E$10-DCF!E$5*MAX(AW619*DCF!E$10,0)-MAX(AW619-AV619,0)/Inputs!$B$10)*DCF!E$6</f>
        <v>1364.0269818708641</v>
      </c>
      <c r="CE619" s="15">
        <f ca="1">(AX619*DCF!F$10-DCF!F$5*MAX(AX619*DCF!F$10,0)-MAX(AX619-AW619,0)/Inputs!$B$10)*DCF!F$6</f>
        <v>1900.696084480332</v>
      </c>
      <c r="CF619" s="15">
        <f ca="1">(AY619*DCF!G$10-DCF!G$5*MAX(AY619*DCF!G$10,0)-MAX(AY619-AX619,0)/Inputs!$B$10)*DCF!G$6</f>
        <v>1849.6385724494896</v>
      </c>
      <c r="CG619" s="15">
        <f ca="1">(AZ619*DCF!H$10-DCF!H$5*MAX(AZ619*DCF!H$10,0)-MAX(AZ619-AY619,0)/Inputs!$B$10)*DCF!H$6</f>
        <v>2070.6400076177733</v>
      </c>
      <c r="CH619" s="15">
        <f ca="1">(BA619*DCF!I$10-DCF!I$5*MAX(BA619*DCF!I$10,0)-MAX(BA619-AZ619,0)/Inputs!$B$10)*DCF!I$6</f>
        <v>2265.8315819486875</v>
      </c>
      <c r="CI619" s="15">
        <f ca="1">(BB619*DCF!J$10-DCF!J$5*MAX(BB619*DCF!J$10,0)-MAX(BB619-BA619,0)/Inputs!$B$10)*DCF!J$6</f>
        <v>2471.7419219843082</v>
      </c>
      <c r="CJ619" s="15">
        <f ca="1">(BC619*DCF!K$10-DCF!K$5*MAX(BC619*DCF!K$10,0)-MAX(BC619-BB619,0)/Inputs!$B$10)*DCF!K$6</f>
        <v>2825.6949354468202</v>
      </c>
      <c r="CK619" s="15">
        <f ca="1">(BD619*DCF!L$10-DCF!L$5*MAX(BD619*DCF!L$10,0)-MAX(BD619-BC619,0)/Inputs!$B$10)*DCF!L$6</f>
        <v>3254.3239177694959</v>
      </c>
      <c r="CL619" s="15">
        <f ca="1">(BE619*DCF!M$10-DCF!M$5*MAX(BE619*DCF!M$10,0)-MAX(BE619-BD619,0)/Inputs!$B$10)*DCF!M$6</f>
        <v>3358.0064186974273</v>
      </c>
      <c r="CM619" s="15">
        <f ca="1">(BF619*DCF!C$28-DCF!C$5*MAX(BF619*DCF!C$28,0)-MAX(BF619-Inputs!$B$13,0)/Inputs!$B$17)*DCF!C$6</f>
        <v>3933.984791117176</v>
      </c>
      <c r="CN619" s="15">
        <f ca="1">(BG619*DCF!D$28-DCF!D$5*MAX(BG619*DCF!D$28,0)-MAX(BG619-BF619,0)/Inputs!$B$17)*DCF!D$6</f>
        <v>5595.5708654971504</v>
      </c>
      <c r="CO619" s="15">
        <f ca="1">(BH619*DCF!E$28-DCF!E$5*MAX(BH619*DCF!E$28,0)-MAX(BH619-BG619,0)/Inputs!$B$17)*DCF!E$6</f>
        <v>7486.0981606002524</v>
      </c>
      <c r="CP619" s="15">
        <f ca="1">(BI619*DCF!F$28-DCF!F$5*MAX(BI619*DCF!F$28,0)-MAX(BI619-BH619,0)/Inputs!$B$17)*DCF!F$6</f>
        <v>10374.63415374348</v>
      </c>
      <c r="CQ619" s="15">
        <f ca="1">(BJ619*DCF!G$28-DCF!G$5*MAX(BJ619*DCF!G$28,0)-MAX(BJ619-BI619,0)/Inputs!$B$17)*DCF!G$6</f>
        <v>12379.994940973807</v>
      </c>
      <c r="CR619" s="15">
        <f ca="1">(BK619*DCF!H$28-DCF!H$5*MAX(BK619*DCF!H$28,0)-MAX(BK619-BJ619,0)/Inputs!$B$17)*DCF!H$6</f>
        <v>13538.220475132641</v>
      </c>
      <c r="CS619" s="15">
        <f ca="1">(BL619*DCF!I$28-DCF!I$5*MAX(BL619*DCF!I$28,0)-MAX(BL619-BK619,0)/Inputs!$B$17)*DCF!I$6</f>
        <v>15181.202955470892</v>
      </c>
      <c r="CT619" s="15">
        <f ca="1">(BM619*DCF!J$28-DCF!J$5*MAX(BM619*DCF!J$28,0)-MAX(BM619-BL619,0)/Inputs!$B$17)*DCF!J$6</f>
        <v>18190.843577823278</v>
      </c>
      <c r="CU619" s="15">
        <f ca="1">(BN619*DCF!K$28-DCF!K$5*MAX(BN619*DCF!K$28,0)-MAX(BN619-BM619,0)/Inputs!$B$17)*DCF!K$6</f>
        <v>19702.589775359851</v>
      </c>
      <c r="CV619" s="15">
        <f ca="1">(BO619*DCF!L$28-DCF!L$5*MAX(BO619*DCF!L$28,0)-MAX(BO619-BN619,0)/Inputs!$B$17)*DCF!L$6</f>
        <v>20126.152177564516</v>
      </c>
      <c r="CW619" s="15">
        <f ca="1">(BP619*DCF!M$28-DCF!M$5*MAX(BP619*DCF!M$28,0)-MAX(BP619-BO619,0)/Inputs!$B$17)*DCF!M$6</f>
        <v>21528.829180177705</v>
      </c>
      <c r="CX619" s="15">
        <f ca="1">(BQ619*DCF!C$46-DCF!C$5*MAX(BQ619*DCF!C$46,0)-MAX(BQ619-Inputs!$B$20,0)/Inputs!$B$24)*DCF!C$6</f>
        <v>-1905.404138360225</v>
      </c>
      <c r="CY619" s="15">
        <f ca="1">(BR619*DCF!D$46-DCF!D$5*MAX(BR619*DCF!D$46,0)-MAX(BR619-BQ619,0)/Inputs!$B$24)*DCF!D$6</f>
        <v>-2316.6903071185297</v>
      </c>
      <c r="CZ619" s="15">
        <f ca="1">(BS619*DCF!E$46-DCF!E$5*MAX(BS619*DCF!E$46,0)-MAX(BS619-BR619,0)/Inputs!$B$24)*DCF!E$6</f>
        <v>-2877.9187836051965</v>
      </c>
      <c r="DA619" s="15">
        <f ca="1">(BT619*DCF!F$46-DCF!F$5*MAX(BT619*DCF!F$46,0)-MAX(BT619-BS619,0)/Inputs!$B$24)*DCF!F$6</f>
        <v>-2763.2275064844462</v>
      </c>
      <c r="DB619" s="15">
        <f ca="1">(BU619*DCF!G$46-DCF!G$5*MAX(BU619*DCF!G$46,0)-MAX(BU619-BT619,0)/Inputs!$B$24)*DCF!G$6</f>
        <v>-2292.0475642109886</v>
      </c>
      <c r="DC619" s="15">
        <f ca="1">(BV619*DCF!H$46-DCF!H$5*MAX(BV619*DCF!H$46,0)-MAX(BV619-BU619,0)/Inputs!$B$24)*DCF!H$6</f>
        <v>-1193.4434876023133</v>
      </c>
      <c r="DD619" s="15">
        <f ca="1">(BW619*DCF!I$46-DCF!I$5*MAX(BW619*DCF!I$46,0)-MAX(BW619-BV619,0)/Inputs!$B$24)*DCF!I$6</f>
        <v>-3180.8603698838783</v>
      </c>
      <c r="DE619" s="15">
        <f ca="1">(BX619*DCF!J$46-DCF!J$5*MAX(BX619*DCF!J$46,0)-MAX(BX619-BW619,0)/Inputs!$B$24)*DCF!J$6</f>
        <v>-1026.6695817426855</v>
      </c>
      <c r="DF619" s="15">
        <f ca="1">(BY619*DCF!K$46-DCF!K$5*MAX(BY619*DCF!K$46,0)-MAX(BY619-BX619,0)/Inputs!$B$24)*DCF!K$6</f>
        <v>-1773.8127633279032</v>
      </c>
      <c r="DG619" s="15">
        <f ca="1">(BZ619*DCF!L$46-DCF!L$5*MAX(BZ619*DCF!L$46,0)-MAX(BZ619-BY619,0)/Inputs!$B$24)*DCF!L$6</f>
        <v>-2195.182656610561</v>
      </c>
      <c r="DH619" s="15">
        <f ca="1">(CA619*DCF!M$46-DCF!M$5*MAX(CA619*DCF!M$46,0)-MAX(CA619-BZ619,0)/Inputs!$B$24)*DCF!M$6</f>
        <v>1551.2363787405316</v>
      </c>
      <c r="DI619" s="15">
        <f ca="1">SUM(CB619:CL619)+BE619*DCF!M$10*(1+Inputs!$B$30)*(1-Inputs!$B$33)*(1-Inputs!$B$30/Inputs!$B$31)/(Inputs!$B$29-Inputs!$B$30)*DCF!M$6</f>
        <v>95453.80781167376</v>
      </c>
      <c r="DJ619" s="15">
        <f ca="1">SUM(CM619:CW619)+BP619*DCF!M$28*(1+Inputs!$B$30)*(1-Inputs!$B$33)*(1-Inputs!$B$30/Inputs!$B$31)/(Inputs!$B$29-Inputs!$B$30)*DCF!M$6</f>
        <v>595036.75471229071</v>
      </c>
      <c r="DK619" s="15">
        <f ca="1">SUM(CX619:DH619)+CA619*DCF!M$46*(1+Inputs!$B$30)*(1-Inputs!$B$33)*(1-Inputs!$B$30/Inputs!$B$31)/(Inputs!$B$29-Inputs!$B$30)*DCF!M$6</f>
        <v>263701.58774098544</v>
      </c>
      <c r="DM619" s="15">
        <f ca="1">DI619+DJ619+DK619+Inputs!$B$34+Inputs!$B$36-Inputs!$B$35</f>
        <v>1031043.15026495</v>
      </c>
    </row>
    <row r="620" spans="1:117" x14ac:dyDescent="0.75">
      <c r="A620" s="11">
        <v>607</v>
      </c>
      <c r="C620" s="23">
        <f t="shared" ca="1" si="360"/>
        <v>-7.7501806599928225E-2</v>
      </c>
      <c r="D620" s="23">
        <f t="shared" ca="1" si="360"/>
        <v>-0.58833483501459638</v>
      </c>
      <c r="E620" s="23">
        <f t="shared" ca="1" si="360"/>
        <v>0.46023067678527807</v>
      </c>
      <c r="F620" s="23">
        <f t="shared" ca="1" si="360"/>
        <v>-7.3068169639352545E-2</v>
      </c>
      <c r="G620" s="23">
        <f t="shared" ca="1" si="360"/>
        <v>-2.7043276081200815</v>
      </c>
      <c r="H620" s="23">
        <f t="shared" ca="1" si="360"/>
        <v>-0.98718789982626198</v>
      </c>
      <c r="I620" s="23">
        <f t="shared" ca="1" si="360"/>
        <v>2.392909454567087</v>
      </c>
      <c r="J620" s="23">
        <f t="shared" ca="1" si="360"/>
        <v>-0.81524169595708451</v>
      </c>
      <c r="K620" s="23">
        <f t="shared" ca="1" si="360"/>
        <v>-0.85931272589388785</v>
      </c>
      <c r="L620" s="23">
        <f t="shared" ca="1" si="360"/>
        <v>9.8504806097705289E-2</v>
      </c>
      <c r="M620" s="23">
        <f t="shared" ca="1" si="360"/>
        <v>1.0415319984247378</v>
      </c>
      <c r="N620" s="23">
        <f ca="1">SQRT(Inputs!$B$38)*C620+SQRT(1-Inputs!$B$38)*_xlfn.NORM.S.INV(RAND())</f>
        <v>-0.78459184895466361</v>
      </c>
      <c r="O620" s="23">
        <f ca="1">SQRT(Inputs!$B$38)*D620+SQRT(1-Inputs!$B$38)*_xlfn.NORM.S.INV(RAND())</f>
        <v>-0.59081118961537959</v>
      </c>
      <c r="P620" s="23">
        <f ca="1">SQRT(Inputs!$B$38)*E620+SQRT(1-Inputs!$B$38)*_xlfn.NORM.S.INV(RAND())</f>
        <v>1.5189807102845116</v>
      </c>
      <c r="Q620" s="23">
        <f ca="1">SQRT(Inputs!$B$38)*F620+SQRT(1-Inputs!$B$38)*_xlfn.NORM.S.INV(RAND())</f>
        <v>0.46311326895076449</v>
      </c>
      <c r="R620" s="23">
        <f ca="1">SQRT(Inputs!$B$38)*G620+SQRT(1-Inputs!$B$38)*_xlfn.NORM.S.INV(RAND())</f>
        <v>-0.70753722221141147</v>
      </c>
      <c r="S620" s="23">
        <f ca="1">SQRT(Inputs!$B$38)*H620+SQRT(1-Inputs!$B$38)*_xlfn.NORM.S.INV(RAND())</f>
        <v>0.62548237995152789</v>
      </c>
      <c r="T620" s="23">
        <f ca="1">SQRT(Inputs!$B$38)*I620+SQRT(1-Inputs!$B$38)*_xlfn.NORM.S.INV(RAND())</f>
        <v>1.6842650167027653</v>
      </c>
      <c r="U620" s="23">
        <f ca="1">SQRT(Inputs!$B$38)*J620+SQRT(1-Inputs!$B$38)*_xlfn.NORM.S.INV(RAND())</f>
        <v>-0.45683047001067778</v>
      </c>
      <c r="V620" s="23">
        <f ca="1">SQRT(Inputs!$B$38)*K620+SQRT(1-Inputs!$B$38)*_xlfn.NORM.S.INV(RAND())</f>
        <v>-0.55177338493941153</v>
      </c>
      <c r="W620" s="23">
        <f ca="1">SQRT(Inputs!$B$38)*L620+SQRT(1-Inputs!$B$38)*_xlfn.NORM.S.INV(RAND())</f>
        <v>1.0274072298568648</v>
      </c>
      <c r="X620" s="23">
        <f ca="1">SQRT(Inputs!$B$38)*M620+SQRT(1-Inputs!$B$38)*_xlfn.NORM.S.INV(RAND())</f>
        <v>2.1805830051973318</v>
      </c>
      <c r="Y620" s="23">
        <f ca="1">SQRT(Inputs!$B$38)*C620+SQRT(1-Inputs!$B$38)*_xlfn.NORM.S.INV(RAND())</f>
        <v>-1.6497396583628026</v>
      </c>
      <c r="Z620" s="23">
        <f ca="1">SQRT(Inputs!$B$38)*D620+SQRT(1-Inputs!$B$38)*_xlfn.NORM.S.INV(RAND())</f>
        <v>-5.5361504531764583E-3</v>
      </c>
      <c r="AA620" s="23">
        <f ca="1">SQRT(Inputs!$B$38)*E620+SQRT(1-Inputs!$B$38)*_xlfn.NORM.S.INV(RAND())</f>
        <v>-0.56580697042096728</v>
      </c>
      <c r="AB620" s="23">
        <f ca="1">SQRT(Inputs!$B$38)*F620+SQRT(1-Inputs!$B$38)*_xlfn.NORM.S.INV(RAND())</f>
        <v>-1.0252996094917148</v>
      </c>
      <c r="AC620" s="23">
        <f ca="1">SQRT(Inputs!$B$38)*G620+SQRT(1-Inputs!$B$38)*_xlfn.NORM.S.INV(RAND())</f>
        <v>-0.97165071429632088</v>
      </c>
      <c r="AD620" s="23">
        <f ca="1">SQRT(Inputs!$B$38)*H620+SQRT(1-Inputs!$B$38)*_xlfn.NORM.S.INV(RAND())</f>
        <v>-1.0792967593453096</v>
      </c>
      <c r="AE620" s="23">
        <f ca="1">SQRT(Inputs!$B$38)*I620+SQRT(1-Inputs!$B$38)*_xlfn.NORM.S.INV(RAND())</f>
        <v>1.5735800913735332</v>
      </c>
      <c r="AF620" s="23">
        <f ca="1">SQRT(Inputs!$B$38)*J620+SQRT(1-Inputs!$B$38)*_xlfn.NORM.S.INV(RAND())</f>
        <v>3.1752903070640714E-2</v>
      </c>
      <c r="AG620" s="23">
        <f ca="1">SQRT(Inputs!$B$38)*K620+SQRT(1-Inputs!$B$38)*_xlfn.NORM.S.INV(RAND())</f>
        <v>-0.20665079740830755</v>
      </c>
      <c r="AH620" s="23">
        <f ca="1">SQRT(Inputs!$B$38)*L620+SQRT(1-Inputs!$B$38)*_xlfn.NORM.S.INV(RAND())</f>
        <v>0.65442461450702505</v>
      </c>
      <c r="AI620" s="23">
        <f ca="1">SQRT(Inputs!$B$38)*M620+SQRT(1-Inputs!$B$38)*_xlfn.NORM.S.INV(RAND())</f>
        <v>1.8336524983453666</v>
      </c>
      <c r="AJ620" s="23">
        <f ca="1">SQRT(Inputs!$B$38)*C620+SQRT(1-Inputs!$B$38)*_xlfn.NORM.S.INV(RAND())</f>
        <v>-0.86671666361825284</v>
      </c>
      <c r="AK620" s="23">
        <f ca="1">SQRT(Inputs!$B$38)*D620+SQRT(1-Inputs!$B$38)*_xlfn.NORM.S.INV(RAND())</f>
        <v>-1.399982477768291</v>
      </c>
      <c r="AL620" s="23">
        <f ca="1">SQRT(Inputs!$B$38)*E620+SQRT(1-Inputs!$B$38)*_xlfn.NORM.S.INV(RAND())</f>
        <v>1.4674834264623002</v>
      </c>
      <c r="AM620" s="23">
        <f ca="1">SQRT(Inputs!$B$38)*F620+SQRT(1-Inputs!$B$38)*_xlfn.NORM.S.INV(RAND())</f>
        <v>0.32820118902039525</v>
      </c>
      <c r="AN620" s="23">
        <f ca="1">SQRT(Inputs!$B$38)*G620+SQRT(1-Inputs!$B$38)*_xlfn.NORM.S.INV(RAND())</f>
        <v>-1.7774176039222449</v>
      </c>
      <c r="AO620" s="23">
        <f ca="1">SQRT(Inputs!$B$38)*H620+SQRT(1-Inputs!$B$38)*_xlfn.NORM.S.INV(RAND())</f>
        <v>-1.2642126983265574</v>
      </c>
      <c r="AP620" s="23">
        <f ca="1">SQRT(Inputs!$B$38)*I620+SQRT(1-Inputs!$B$38)*_xlfn.NORM.S.INV(RAND())</f>
        <v>2.3675966826823966</v>
      </c>
      <c r="AQ620" s="23">
        <f ca="1">SQRT(Inputs!$B$38)*J620+SQRT(1-Inputs!$B$38)*_xlfn.NORM.S.INV(RAND())</f>
        <v>0.61726076780243955</v>
      </c>
      <c r="AR620" s="23">
        <f ca="1">SQRT(Inputs!$B$38)*K620+SQRT(1-Inputs!$B$38)*_xlfn.NORM.S.INV(RAND())</f>
        <v>-1.5703820423990531</v>
      </c>
      <c r="AS620" s="23">
        <f ca="1">SQRT(Inputs!$B$38)*L620+SQRT(1-Inputs!$B$38)*_xlfn.NORM.S.INV(RAND())</f>
        <v>-0.68385680292308093</v>
      </c>
      <c r="AT620" s="23">
        <f ca="1">SQRT(Inputs!$B$38)*M620+SQRT(1-Inputs!$B$38)*_xlfn.NORM.S.INV(RAND())</f>
        <v>-0.50479663627887261</v>
      </c>
      <c r="AU620" s="15">
        <f ca="1">Inputs!$B$6*EXP($B$8-0.5*C$5^2+C$5*N620)</f>
        <v>4370.3925862994593</v>
      </c>
      <c r="AV620" s="15">
        <f t="shared" ca="1" si="328"/>
        <v>4877.1818830662251</v>
      </c>
      <c r="AW620" s="15">
        <f t="shared" ca="1" si="329"/>
        <v>7299.0563939722906</v>
      </c>
      <c r="AX620" s="15">
        <f t="shared" ca="1" si="330"/>
        <v>9442.2201087547965</v>
      </c>
      <c r="AY620" s="15">
        <f t="shared" ca="1" si="331"/>
        <v>10624.171030099491</v>
      </c>
      <c r="AZ620" s="15">
        <f t="shared" ca="1" si="332"/>
        <v>13920.163385748638</v>
      </c>
      <c r="BA620" s="15">
        <f t="shared" ca="1" si="333"/>
        <v>20318.429242318754</v>
      </c>
      <c r="BB620" s="15">
        <f t="shared" ca="1" si="334"/>
        <v>23763.047233402522</v>
      </c>
      <c r="BC620" s="15">
        <f t="shared" ca="1" si="335"/>
        <v>27594.105765062151</v>
      </c>
      <c r="BD620" s="15">
        <f t="shared" ca="1" si="336"/>
        <v>37215.191088576772</v>
      </c>
      <c r="BE620" s="15">
        <f t="shared" ca="1" si="337"/>
        <v>55621.482605984951</v>
      </c>
      <c r="BF620" s="15">
        <f ca="1">Inputs!$B$13*EXP($B$9-0.5*C$6^2+C$6*Y620)</f>
        <v>9972.7550041195846</v>
      </c>
      <c r="BG620" s="15">
        <f t="shared" ca="1" si="338"/>
        <v>12142.013197902132</v>
      </c>
      <c r="BH620" s="15">
        <f t="shared" ca="1" si="339"/>
        <v>13506.440780119216</v>
      </c>
      <c r="BI620" s="15">
        <f t="shared" ca="1" si="340"/>
        <v>14120.111906119599</v>
      </c>
      <c r="BJ620" s="15">
        <f t="shared" ca="1" si="341"/>
        <v>15047.994879812017</v>
      </c>
      <c r="BK620" s="15">
        <f t="shared" ca="1" si="342"/>
        <v>15944.770311369391</v>
      </c>
      <c r="BL620" s="15">
        <f t="shared" ca="1" si="343"/>
        <v>24016.699212453186</v>
      </c>
      <c r="BM620" s="15">
        <f t="shared" ca="1" si="344"/>
        <v>29638.387642541831</v>
      </c>
      <c r="BN620" s="15">
        <f t="shared" ca="1" si="345"/>
        <v>35559.899264074571</v>
      </c>
      <c r="BO620" s="15">
        <f t="shared" ca="1" si="346"/>
        <v>47210.948424528542</v>
      </c>
      <c r="BP620" s="15">
        <f t="shared" ca="1" si="347"/>
        <v>71524.972126184541</v>
      </c>
      <c r="BQ620" s="15">
        <f ca="1">Inputs!$B$20*EXP($B$10-0.5*C$7^2+C$7*AJ620)</f>
        <v>3154.2918276791033</v>
      </c>
      <c r="BR620" s="15">
        <f t="shared" ca="1" si="348"/>
        <v>2743.7869853472139</v>
      </c>
      <c r="BS620" s="15">
        <f t="shared" ca="1" si="349"/>
        <v>5726.8857367572191</v>
      </c>
      <c r="BT620" s="15">
        <f t="shared" ca="1" si="350"/>
        <v>8606.0942240791865</v>
      </c>
      <c r="BU620" s="15">
        <f t="shared" ca="1" si="351"/>
        <v>7757.9989792503748</v>
      </c>
      <c r="BV620" s="15">
        <f t="shared" ca="1" si="352"/>
        <v>8118.3706668992463</v>
      </c>
      <c r="BW620" s="15">
        <f t="shared" ca="1" si="353"/>
        <v>18698.473095579186</v>
      </c>
      <c r="BX620" s="15">
        <f t="shared" ca="1" si="354"/>
        <v>29597.852116627997</v>
      </c>
      <c r="BY620" s="15">
        <f t="shared" ca="1" si="355"/>
        <v>30709.018173553544</v>
      </c>
      <c r="BZ620" s="15">
        <f t="shared" ca="1" si="356"/>
        <v>37998.738720883368</v>
      </c>
      <c r="CA620" s="15">
        <f t="shared" ca="1" si="357"/>
        <v>48797.128643031305</v>
      </c>
      <c r="CB620" s="15">
        <f ca="1">(AU620*DCF!C$10-DCF!C$5*MAX(AU620*DCF!C$10,0)-MAX(AU620-Inputs!$B$6,0)/Inputs!$B$10)*DCF!C$6</f>
        <v>1047.294277007634</v>
      </c>
      <c r="CC620" s="15">
        <f ca="1">(AV620*DCF!D$10-DCF!D$5*MAX(AV620*DCF!D$10,0)-MAX(AV620-AU620,0)/Inputs!$B$10)*DCF!D$6</f>
        <v>1065.2127357762836</v>
      </c>
      <c r="CD620" s="15">
        <f ca="1">(AW620*DCF!E$10-DCF!E$5*MAX(AW620*DCF!E$10,0)-MAX(AW620-AV620,0)/Inputs!$B$10)*DCF!E$6</f>
        <v>1139.7294964274424</v>
      </c>
      <c r="CE620" s="15">
        <f ca="1">(AX620*DCF!F$10-DCF!F$5*MAX(AX620*DCF!F$10,0)-MAX(AX620-AW620,0)/Inputs!$B$10)*DCF!F$6</f>
        <v>1615.2823680473036</v>
      </c>
      <c r="CF620" s="15">
        <f ca="1">(AY620*DCF!G$10-DCF!G$5*MAX(AY620*DCF!G$10,0)-MAX(AY620-AX620,0)/Inputs!$B$10)*DCF!G$6</f>
        <v>1961.8111964715922</v>
      </c>
      <c r="CG620" s="15">
        <f ca="1">(AZ620*DCF!H$10-DCF!H$5*MAX(AZ620*DCF!H$10,0)-MAX(AZ620-AY620,0)/Inputs!$B$10)*DCF!H$6</f>
        <v>2117.3471748033317</v>
      </c>
      <c r="CH620" s="15">
        <f ca="1">(BA620*DCF!I$10-DCF!I$5*MAX(BA620*DCF!I$10,0)-MAX(BA620-AZ620,0)/Inputs!$B$10)*DCF!I$6</f>
        <v>2661.8960285668431</v>
      </c>
      <c r="CI620" s="15">
        <f ca="1">(BB620*DCF!J$10-DCF!J$5*MAX(BB620*DCF!J$10,0)-MAX(BB620-BA620,0)/Inputs!$B$10)*DCF!J$6</f>
        <v>3555.8189494285712</v>
      </c>
      <c r="CJ620" s="15">
        <f ca="1">(BC620*DCF!K$10-DCF!K$5*MAX(BC620*DCF!K$10,0)-MAX(BC620-BB620,0)/Inputs!$B$10)*DCF!K$6</f>
        <v>3905.9179892815637</v>
      </c>
      <c r="CK620" s="15">
        <f ca="1">(BD620*DCF!L$10-DCF!L$5*MAX(BD620*DCF!L$10,0)-MAX(BD620-BC620,0)/Inputs!$B$10)*DCF!L$6</f>
        <v>4368.5963877315544</v>
      </c>
      <c r="CL620" s="15">
        <f ca="1">(BE620*DCF!M$10-DCF!M$5*MAX(BE620*DCF!M$10,0)-MAX(BE620-BD620,0)/Inputs!$B$10)*DCF!M$6</f>
        <v>5650.0824152792266</v>
      </c>
      <c r="CM620" s="15">
        <f ca="1">(BF620*DCF!C$28-DCF!C$5*MAX(BF620*DCF!C$28,0)-MAX(BF620-Inputs!$B$13,0)/Inputs!$B$17)*DCF!C$6</f>
        <v>3043.6194246535251</v>
      </c>
      <c r="CN620" s="15">
        <f ca="1">(BG620*DCF!D$28-DCF!D$5*MAX(BG620*DCF!D$28,0)-MAX(BG620-BF620,0)/Inputs!$B$17)*DCF!D$6</f>
        <v>3113.3006954675934</v>
      </c>
      <c r="CO620" s="15">
        <f ca="1">(BH620*DCF!E$28-DCF!E$5*MAX(BH620*DCF!E$28,0)-MAX(BH620-BG620,0)/Inputs!$B$17)*DCF!E$6</f>
        <v>3556.3546351972418</v>
      </c>
      <c r="CP620" s="15">
        <f ca="1">(BI620*DCF!F$28-DCF!F$5*MAX(BI620*DCF!F$28,0)-MAX(BI620-BH620,0)/Inputs!$B$17)*DCF!F$6</f>
        <v>3721.5099182851222</v>
      </c>
      <c r="CQ620" s="15">
        <f ca="1">(BJ620*DCF!G$28-DCF!G$5*MAX(BJ620*DCF!G$28,0)-MAX(BJ620-BI620,0)/Inputs!$B$17)*DCF!G$6</f>
        <v>3748.2556905648717</v>
      </c>
      <c r="CR620" s="15">
        <f ca="1">(BK620*DCF!H$28-DCF!H$5*MAX(BK620*DCF!H$28,0)-MAX(BK620-BJ620,0)/Inputs!$B$17)*DCF!H$6</f>
        <v>3803.9838769573762</v>
      </c>
      <c r="CS620" s="15">
        <f ca="1">(BL620*DCF!I$28-DCF!I$5*MAX(BL620*DCF!I$28,0)-MAX(BL620-BK620,0)/Inputs!$B$17)*DCF!I$6</f>
        <v>4489.0305006073913</v>
      </c>
      <c r="CT620" s="15">
        <f ca="1">(BM620*DCF!J$28-DCF!J$5*MAX(BM620*DCF!J$28,0)-MAX(BM620-BL620,0)/Inputs!$B$17)*DCF!J$6</f>
        <v>5866.430954030975</v>
      </c>
      <c r="CU620" s="15">
        <f ca="1">(BN620*DCF!K$28-DCF!K$5*MAX(BN620*DCF!K$28,0)-MAX(BN620-BM620,0)/Inputs!$B$17)*DCF!K$6</f>
        <v>6784.3481922247393</v>
      </c>
      <c r="CV620" s="15">
        <f ca="1">(BO620*DCF!L$28-DCF!L$5*MAX(BO620*DCF!L$28,0)-MAX(BO620-BN620,0)/Inputs!$B$17)*DCF!L$6</f>
        <v>8101.2395220701683</v>
      </c>
      <c r="CW620" s="15">
        <f ca="1">(BP620*DCF!M$28-DCF!M$5*MAX(BP620*DCF!M$28,0)-MAX(BP620-BO620,0)/Inputs!$B$17)*DCF!M$6</f>
        <v>10915.96621538004</v>
      </c>
      <c r="CX620" s="15">
        <f ca="1">(BQ620*DCF!C$46-DCF!C$5*MAX(BQ620*DCF!C$46,0)-MAX(BQ620-Inputs!$B$20,0)/Inputs!$B$24)*DCF!C$6</f>
        <v>-728.47386320533565</v>
      </c>
      <c r="CY620" s="15">
        <f ca="1">(BR620*DCF!D$46-DCF!D$5*MAX(BR620*DCF!D$46,0)-MAX(BR620-BQ620,0)/Inputs!$B$24)*DCF!D$6</f>
        <v>-468.30045245913544</v>
      </c>
      <c r="CZ620" s="15">
        <f ca="1">(BS620*DCF!E$46-DCF!E$5*MAX(BS620*DCF!E$46,0)-MAX(BS620-BR620,0)/Inputs!$B$24)*DCF!E$6</f>
        <v>-1853.0696140238467</v>
      </c>
      <c r="DA620" s="15">
        <f ca="1">(BT620*DCF!F$46-DCF!F$5*MAX(BT620*DCF!F$46,0)-MAX(BT620-BS620,0)/Inputs!$B$24)*DCF!F$6</f>
        <v>-1675.1610222332054</v>
      </c>
      <c r="DB620" s="15">
        <f ca="1">(BU620*DCF!G$46-DCF!G$5*MAX(BU620*DCF!G$46,0)-MAX(BU620-BT620,0)/Inputs!$B$24)*DCF!G$6</f>
        <v>-260.96375772758375</v>
      </c>
      <c r="DC620" s="15">
        <f ca="1">(BV620*DCF!H$46-DCF!H$5*MAX(BV620*DCF!H$46,0)-MAX(BV620-BU620,0)/Inputs!$B$24)*DCF!H$6</f>
        <v>-111.98329390292268</v>
      </c>
      <c r="DD620" s="15">
        <f ca="1">(BW620*DCF!I$46-DCF!I$5*MAX(BW620*DCF!I$46,0)-MAX(BW620-BV620,0)/Inputs!$B$24)*DCF!I$6</f>
        <v>-2605.2896271039999</v>
      </c>
      <c r="DE620" s="15">
        <f ca="1">(BX620*DCF!J$46-DCF!J$5*MAX(BX620*DCF!J$46,0)-MAX(BX620-BW620,0)/Inputs!$B$24)*DCF!J$6</f>
        <v>-1648.7892213555538</v>
      </c>
      <c r="DF620" s="15">
        <f ca="1">(BY620*DCF!K$46-DCF!K$5*MAX(BY620*DCF!K$46,0)-MAX(BY620-BX620,0)/Inputs!$B$24)*DCF!K$6</f>
        <v>1481.9954044647177</v>
      </c>
      <c r="DG620" s="15">
        <f ca="1">(BZ620*DCF!L$46-DCF!L$5*MAX(BZ620*DCF!L$46,0)-MAX(BZ620-BY620,0)/Inputs!$B$24)*DCF!L$6</f>
        <v>976.9892708309286</v>
      </c>
      <c r="DH620" s="15">
        <f ca="1">(CA620*DCF!M$46-DCF!M$5*MAX(CA620*DCF!M$46,0)-MAX(CA620-BZ620,0)/Inputs!$B$24)*DCF!M$6</f>
        <v>1568.0329830463961</v>
      </c>
      <c r="DI620" s="15">
        <f ca="1">SUM(CB620:CL620)+BE620*DCF!M$10*(1+Inputs!$B$30)*(1-Inputs!$B$33)*(1-Inputs!$B$30/Inputs!$B$31)/(Inputs!$B$29-Inputs!$B$30)*DCF!M$6</f>
        <v>183884.31062924053</v>
      </c>
      <c r="DJ620" s="15">
        <f ca="1">SUM(CM620:CW620)+BP620*DCF!M$28*(1+Inputs!$B$30)*(1-Inputs!$B$33)*(1-Inputs!$B$30/Inputs!$B$31)/(Inputs!$B$29-Inputs!$B$30)*DCF!M$6</f>
        <v>322550.63062145509</v>
      </c>
      <c r="DK620" s="15">
        <f ca="1">SUM(CX620:DH620)+CA620*DCF!M$46*(1+Inputs!$B$30)*(1-Inputs!$B$33)*(1-Inputs!$B$30/Inputs!$B$31)/(Inputs!$B$29-Inputs!$B$30)*DCF!M$6</f>
        <v>70121.128077875139</v>
      </c>
      <c r="DM620" s="15">
        <f ca="1">DI620+DJ620+DK620+Inputs!$B$34+Inputs!$B$36-Inputs!$B$35</f>
        <v>653407.06932857074</v>
      </c>
    </row>
    <row r="621" spans="1:117" x14ac:dyDescent="0.75">
      <c r="A621" s="11">
        <v>608</v>
      </c>
      <c r="C621" s="23">
        <f t="shared" ca="1" si="360"/>
        <v>1.35729214536695</v>
      </c>
      <c r="D621" s="23">
        <f t="shared" ca="1" si="360"/>
        <v>-1.4258342234466774</v>
      </c>
      <c r="E621" s="23">
        <f t="shared" ca="1" si="360"/>
        <v>-1.6304567845159497</v>
      </c>
      <c r="F621" s="23">
        <f t="shared" ca="1" si="360"/>
        <v>-0.31013710044998616</v>
      </c>
      <c r="G621" s="23">
        <f t="shared" ca="1" si="360"/>
        <v>-1.7374531255272052E-2</v>
      </c>
      <c r="H621" s="23">
        <f t="shared" ca="1" si="360"/>
        <v>0.97834197330906281</v>
      </c>
      <c r="I621" s="23">
        <f t="shared" ca="1" si="360"/>
        <v>1.3202192334339125</v>
      </c>
      <c r="J621" s="23">
        <f t="shared" ca="1" si="360"/>
        <v>0.68468094948740632</v>
      </c>
      <c r="K621" s="23">
        <f t="shared" ca="1" si="360"/>
        <v>-1.3628203416783136</v>
      </c>
      <c r="L621" s="23">
        <f t="shared" ca="1" si="360"/>
        <v>1.3151900695939878</v>
      </c>
      <c r="M621" s="23">
        <f t="shared" ca="1" si="360"/>
        <v>0.14440338219143012</v>
      </c>
      <c r="N621" s="23">
        <f ca="1">SQRT(Inputs!$B$38)*C621+SQRT(1-Inputs!$B$38)*_xlfn.NORM.S.INV(RAND())</f>
        <v>1.9557380440075411</v>
      </c>
      <c r="O621" s="23">
        <f ca="1">SQRT(Inputs!$B$38)*D621+SQRT(1-Inputs!$B$38)*_xlfn.NORM.S.INV(RAND())</f>
        <v>-0.77658225680186843</v>
      </c>
      <c r="P621" s="23">
        <f ca="1">SQRT(Inputs!$B$38)*E621+SQRT(1-Inputs!$B$38)*_xlfn.NORM.S.INV(RAND())</f>
        <v>-1.4843404397359263</v>
      </c>
      <c r="Q621" s="23">
        <f ca="1">SQRT(Inputs!$B$38)*F621+SQRT(1-Inputs!$B$38)*_xlfn.NORM.S.INV(RAND())</f>
        <v>7.4761639690810927E-2</v>
      </c>
      <c r="R621" s="23">
        <f ca="1">SQRT(Inputs!$B$38)*G621+SQRT(1-Inputs!$B$38)*_xlfn.NORM.S.INV(RAND())</f>
        <v>-0.41051189589408532</v>
      </c>
      <c r="S621" s="23">
        <f ca="1">SQRT(Inputs!$B$38)*H621+SQRT(1-Inputs!$B$38)*_xlfn.NORM.S.INV(RAND())</f>
        <v>1.4628424710584613</v>
      </c>
      <c r="T621" s="23">
        <f ca="1">SQRT(Inputs!$B$38)*I621+SQRT(1-Inputs!$B$38)*_xlfn.NORM.S.INV(RAND())</f>
        <v>-0.30226900384911248</v>
      </c>
      <c r="U621" s="23">
        <f ca="1">SQRT(Inputs!$B$38)*J621+SQRT(1-Inputs!$B$38)*_xlfn.NORM.S.INV(RAND())</f>
        <v>0.85025539895455482</v>
      </c>
      <c r="V621" s="23">
        <f ca="1">SQRT(Inputs!$B$38)*K621+SQRT(1-Inputs!$B$38)*_xlfn.NORM.S.INV(RAND())</f>
        <v>-0.90588134096080841</v>
      </c>
      <c r="W621" s="23">
        <f ca="1">SQRT(Inputs!$B$38)*L621+SQRT(1-Inputs!$B$38)*_xlfn.NORM.S.INV(RAND())</f>
        <v>0.95803688918198771</v>
      </c>
      <c r="X621" s="23">
        <f ca="1">SQRT(Inputs!$B$38)*M621+SQRT(1-Inputs!$B$38)*_xlfn.NORM.S.INV(RAND())</f>
        <v>-0.98686818079625505</v>
      </c>
      <c r="Y621" s="23">
        <f ca="1">SQRT(Inputs!$B$38)*C621+SQRT(1-Inputs!$B$38)*_xlfn.NORM.S.INV(RAND())</f>
        <v>-9.5527902060551839E-2</v>
      </c>
      <c r="Z621" s="23">
        <f ca="1">SQRT(Inputs!$B$38)*D621+SQRT(1-Inputs!$B$38)*_xlfn.NORM.S.INV(RAND())</f>
        <v>-0.85073057379555328</v>
      </c>
      <c r="AA621" s="23">
        <f ca="1">SQRT(Inputs!$B$38)*E621+SQRT(1-Inputs!$B$38)*_xlfn.NORM.S.INV(RAND())</f>
        <v>1.4411686691049086E-2</v>
      </c>
      <c r="AB621" s="23">
        <f ca="1">SQRT(Inputs!$B$38)*F621+SQRT(1-Inputs!$B$38)*_xlfn.NORM.S.INV(RAND())</f>
        <v>-1.3391692094359409</v>
      </c>
      <c r="AC621" s="23">
        <f ca="1">SQRT(Inputs!$B$38)*G621+SQRT(1-Inputs!$B$38)*_xlfn.NORM.S.INV(RAND())</f>
        <v>1.5978735902336463E-2</v>
      </c>
      <c r="AD621" s="23">
        <f ca="1">SQRT(Inputs!$B$38)*H621+SQRT(1-Inputs!$B$38)*_xlfn.NORM.S.INV(RAND())</f>
        <v>1.279921766069368</v>
      </c>
      <c r="AE621" s="23">
        <f ca="1">SQRT(Inputs!$B$38)*I621+SQRT(1-Inputs!$B$38)*_xlfn.NORM.S.INV(RAND())</f>
        <v>1.9460625802308902</v>
      </c>
      <c r="AF621" s="23">
        <f ca="1">SQRT(Inputs!$B$38)*J621+SQRT(1-Inputs!$B$38)*_xlfn.NORM.S.INV(RAND())</f>
        <v>0.50585784577428727</v>
      </c>
      <c r="AG621" s="23">
        <f ca="1">SQRT(Inputs!$B$38)*K621+SQRT(1-Inputs!$B$38)*_xlfn.NORM.S.INV(RAND())</f>
        <v>-1.7259754267417842</v>
      </c>
      <c r="AH621" s="23">
        <f ca="1">SQRT(Inputs!$B$38)*L621+SQRT(1-Inputs!$B$38)*_xlfn.NORM.S.INV(RAND())</f>
        <v>1.0807549722265937</v>
      </c>
      <c r="AI621" s="23">
        <f ca="1">SQRT(Inputs!$B$38)*M621+SQRT(1-Inputs!$B$38)*_xlfn.NORM.S.INV(RAND())</f>
        <v>0.23810526207916421</v>
      </c>
      <c r="AJ621" s="23">
        <f ca="1">SQRT(Inputs!$B$38)*C621+SQRT(1-Inputs!$B$38)*_xlfn.NORM.S.INV(RAND())</f>
        <v>1.9250702839891227</v>
      </c>
      <c r="AK621" s="23">
        <f ca="1">SQRT(Inputs!$B$38)*D621+SQRT(1-Inputs!$B$38)*_xlfn.NORM.S.INV(RAND())</f>
        <v>-1.8042773597679118</v>
      </c>
      <c r="AL621" s="23">
        <f ca="1">SQRT(Inputs!$B$38)*E621+SQRT(1-Inputs!$B$38)*_xlfn.NORM.S.INV(RAND())</f>
        <v>1.1812138216667782</v>
      </c>
      <c r="AM621" s="23">
        <f ca="1">SQRT(Inputs!$B$38)*F621+SQRT(1-Inputs!$B$38)*_xlfn.NORM.S.INV(RAND())</f>
        <v>-0.47178067370758214</v>
      </c>
      <c r="AN621" s="23">
        <f ca="1">SQRT(Inputs!$B$38)*G621+SQRT(1-Inputs!$B$38)*_xlfn.NORM.S.INV(RAND())</f>
        <v>0.53307229131471845</v>
      </c>
      <c r="AO621" s="23">
        <f ca="1">SQRT(Inputs!$B$38)*H621+SQRT(1-Inputs!$B$38)*_xlfn.NORM.S.INV(RAND())</f>
        <v>0.59693344329526221</v>
      </c>
      <c r="AP621" s="23">
        <f ca="1">SQRT(Inputs!$B$38)*I621+SQRT(1-Inputs!$B$38)*_xlfn.NORM.S.INV(RAND())</f>
        <v>0.46597774749356768</v>
      </c>
      <c r="AQ621" s="23">
        <f ca="1">SQRT(Inputs!$B$38)*J621+SQRT(1-Inputs!$B$38)*_xlfn.NORM.S.INV(RAND())</f>
        <v>0.74936524325301224</v>
      </c>
      <c r="AR621" s="23">
        <f ca="1">SQRT(Inputs!$B$38)*K621+SQRT(1-Inputs!$B$38)*_xlfn.NORM.S.INV(RAND())</f>
        <v>-7.8885963818157712E-2</v>
      </c>
      <c r="AS621" s="23">
        <f ca="1">SQRT(Inputs!$B$38)*L621+SQRT(1-Inputs!$B$38)*_xlfn.NORM.S.INV(RAND())</f>
        <v>0.89336783707362177</v>
      </c>
      <c r="AT621" s="23">
        <f ca="1">SQRT(Inputs!$B$38)*M621+SQRT(1-Inputs!$B$38)*_xlfn.NORM.S.INV(RAND())</f>
        <v>0.84364499621439393</v>
      </c>
      <c r="AU621" s="15">
        <f ca="1">Inputs!$B$6*EXP($B$8-0.5*C$5^2+C$5*N621)</f>
        <v>6810.3156421284884</v>
      </c>
      <c r="AV621" s="15">
        <f t="shared" ca="1" si="328"/>
        <v>7395.257414391026</v>
      </c>
      <c r="AW621" s="15">
        <f t="shared" ca="1" si="329"/>
        <v>7381.1168512352797</v>
      </c>
      <c r="AX621" s="15">
        <f t="shared" ca="1" si="330"/>
        <v>9096.1670633944723</v>
      </c>
      <c r="AY621" s="15">
        <f t="shared" ca="1" si="331"/>
        <v>10596.064490847801</v>
      </c>
      <c r="AZ621" s="15">
        <f t="shared" ca="1" si="332"/>
        <v>15224.393355895603</v>
      </c>
      <c r="BA621" s="15">
        <f t="shared" ca="1" si="333"/>
        <v>18050.598577351779</v>
      </c>
      <c r="BB621" s="15">
        <f t="shared" ca="1" si="334"/>
        <v>24064.524478311872</v>
      </c>
      <c r="BC621" s="15">
        <f t="shared" ca="1" si="335"/>
        <v>27005.139369005137</v>
      </c>
      <c r="BD621" s="15">
        <f t="shared" ca="1" si="336"/>
        <v>36185.322905059707</v>
      </c>
      <c r="BE621" s="15">
        <f t="shared" ca="1" si="337"/>
        <v>40528.831166844757</v>
      </c>
      <c r="BF621" s="15">
        <f ca="1">Inputs!$B$13*EXP($B$9-0.5*C$6^2+C$6*Y621)</f>
        <v>13571.551036325936</v>
      </c>
      <c r="BG621" s="15">
        <f t="shared" ca="1" si="338"/>
        <v>14186.417043554311</v>
      </c>
      <c r="BH621" s="15">
        <f t="shared" ca="1" si="339"/>
        <v>17374.673140073886</v>
      </c>
      <c r="BI621" s="15">
        <f t="shared" ca="1" si="340"/>
        <v>17307.439289963084</v>
      </c>
      <c r="BJ621" s="15">
        <f t="shared" ca="1" si="341"/>
        <v>21266.719662060441</v>
      </c>
      <c r="BK621" s="15">
        <f t="shared" ca="1" si="342"/>
        <v>31069.335794541581</v>
      </c>
      <c r="BL621" s="15">
        <f t="shared" ca="1" si="343"/>
        <v>49112.346237871359</v>
      </c>
      <c r="BM621" s="15">
        <f t="shared" ca="1" si="344"/>
        <v>64285.13205851541</v>
      </c>
      <c r="BN621" s="15">
        <f t="shared" ca="1" si="345"/>
        <v>64290.184637218066</v>
      </c>
      <c r="BO621" s="15">
        <f t="shared" ca="1" si="346"/>
        <v>89691.047275215868</v>
      </c>
      <c r="BP621" s="15">
        <f t="shared" ca="1" si="347"/>
        <v>113411.41614089783</v>
      </c>
      <c r="BQ621" s="15">
        <f ca="1">Inputs!$B$20*EXP($B$10-0.5*C$7^2+C$7*AJ621)</f>
        <v>8490.6241211787947</v>
      </c>
      <c r="BR621" s="15">
        <f t="shared" ca="1" si="348"/>
        <v>6495.7076938455002</v>
      </c>
      <c r="BS621" s="15">
        <f t="shared" ca="1" si="349"/>
        <v>12487.859653612644</v>
      </c>
      <c r="BT621" s="15">
        <f t="shared" ca="1" si="350"/>
        <v>15213.673734874263</v>
      </c>
      <c r="BU621" s="15">
        <f t="shared" ca="1" si="351"/>
        <v>23987.128713525799</v>
      </c>
      <c r="BV621" s="15">
        <f t="shared" ca="1" si="352"/>
        <v>38177.103659862361</v>
      </c>
      <c r="BW621" s="15">
        <f t="shared" ca="1" si="353"/>
        <v>58795.901002600214</v>
      </c>
      <c r="BX621" s="15">
        <f t="shared" ca="1" si="354"/>
        <v>95565.855721755506</v>
      </c>
      <c r="BY621" s="15">
        <f t="shared" ca="1" si="355"/>
        <v>131898.17708409563</v>
      </c>
      <c r="BZ621" s="15">
        <f t="shared" ca="1" si="356"/>
        <v>218104.4498105337</v>
      </c>
      <c r="CA621" s="15">
        <f t="shared" ca="1" si="357"/>
        <v>355922.04161796049</v>
      </c>
      <c r="CB621" s="15">
        <f ca="1">(AU621*DCF!C$10-DCF!C$5*MAX(AU621*DCF!C$10,0)-MAX(AU621-Inputs!$B$6,0)/Inputs!$B$10)*DCF!C$6</f>
        <v>1029.89719072568</v>
      </c>
      <c r="CC621" s="15">
        <f ca="1">(AV621*DCF!D$10-DCF!D$5*MAX(AV621*DCF!D$10,0)-MAX(AV621-AU621,0)/Inputs!$B$10)*DCF!D$6</f>
        <v>1659.9211513808946</v>
      </c>
      <c r="CD621" s="15">
        <f ca="1">(AW621*DCF!E$10-DCF!E$5*MAX(AW621*DCF!E$10,0)-MAX(AW621-AV621,0)/Inputs!$B$10)*DCF!E$6</f>
        <v>1704.1823834588993</v>
      </c>
      <c r="CE621" s="15">
        <f ca="1">(AX621*DCF!F$10-DCF!F$5*MAX(AX621*DCF!F$10,0)-MAX(AX621-AW621,0)/Inputs!$B$10)*DCF!F$6</f>
        <v>1628.8193454614261</v>
      </c>
      <c r="CF621" s="15">
        <f ca="1">(AY621*DCF!G$10-DCF!G$5*MAX(AY621*DCF!G$10,0)-MAX(AY621-AX621,0)/Inputs!$B$10)*DCF!G$6</f>
        <v>1894.9053163547933</v>
      </c>
      <c r="CG621" s="15">
        <f ca="1">(AZ621*DCF!H$10-DCF!H$5*MAX(AZ621*DCF!H$10,0)-MAX(AZ621-AY621,0)/Inputs!$B$10)*DCF!H$6</f>
        <v>2133.9841264740267</v>
      </c>
      <c r="CH621" s="15">
        <f ca="1">(BA621*DCF!I$10-DCF!I$5*MAX(BA621*DCF!I$10,0)-MAX(BA621-AZ621,0)/Inputs!$B$10)*DCF!I$6</f>
        <v>2833.5891946392126</v>
      </c>
      <c r="CI621" s="15">
        <f ca="1">(BB621*DCF!J$10-DCF!J$5*MAX(BB621*DCF!J$10,0)-MAX(BB621-BA621,0)/Inputs!$B$10)*DCF!J$6</f>
        <v>3218.2168692341088</v>
      </c>
      <c r="CJ621" s="15">
        <f ca="1">(BC621*DCF!K$10-DCF!K$5*MAX(BC621*DCF!K$10,0)-MAX(BC621-BB621,0)/Inputs!$B$10)*DCF!K$6</f>
        <v>3935.7524130639717</v>
      </c>
      <c r="CK621" s="15">
        <f ca="1">(BD621*DCF!L$10-DCF!L$5*MAX(BD621*DCF!L$10,0)-MAX(BD621-BC621,0)/Inputs!$B$10)*DCF!L$6</f>
        <v>4270.2884216584343</v>
      </c>
      <c r="CL621" s="15">
        <f ca="1">(BE621*DCF!M$10-DCF!M$5*MAX(BE621*DCF!M$10,0)-MAX(BE621-BD621,0)/Inputs!$B$10)*DCF!M$6</f>
        <v>5200.2638075776013</v>
      </c>
      <c r="CM621" s="15">
        <f ca="1">(BF621*DCF!C$28-DCF!C$5*MAX(BF621*DCF!C$28,0)-MAX(BF621-Inputs!$B$13,0)/Inputs!$B$17)*DCF!C$6</f>
        <v>3637.433121434311</v>
      </c>
      <c r="CN621" s="15">
        <f ca="1">(BG621*DCF!D$28-DCF!D$5*MAX(BG621*DCF!D$28,0)-MAX(BG621-BF621,0)/Inputs!$B$17)*DCF!D$6</f>
        <v>4047.0479014428192</v>
      </c>
      <c r="CO621" s="15">
        <f ca="1">(BH621*DCF!E$28-DCF!E$5*MAX(BH621*DCF!E$28,0)-MAX(BH621-BG621,0)/Inputs!$B$17)*DCF!E$6</f>
        <v>4292.4554234305451</v>
      </c>
      <c r="CP621" s="15">
        <f ca="1">(BI621*DCF!F$28-DCF!F$5*MAX(BI621*DCF!F$28,0)-MAX(BI621-BH621,0)/Inputs!$B$17)*DCF!F$6</f>
        <v>4698.5138743467814</v>
      </c>
      <c r="CQ621" s="15">
        <f ca="1">(BJ621*DCF!G$28-DCF!G$5*MAX(BJ621*DCF!G$28,0)-MAX(BJ621-BI621,0)/Inputs!$B$17)*DCF!G$6</f>
        <v>4851.8999207862189</v>
      </c>
      <c r="CR621" s="15">
        <f ca="1">(BK621*DCF!H$28-DCF!H$5*MAX(BK621*DCF!H$28,0)-MAX(BK621-BJ621,0)/Inputs!$B$17)*DCF!H$6</f>
        <v>6160.7380707553912</v>
      </c>
      <c r="CS621" s="15">
        <f ca="1">(BL621*DCF!I$28-DCF!I$5*MAX(BL621*DCF!I$28,0)-MAX(BL621-BK621,0)/Inputs!$B$17)*DCF!I$6</f>
        <v>8959.1922295416443</v>
      </c>
      <c r="CT621" s="15">
        <f ca="1">(BM621*DCF!J$28-DCF!J$5*MAX(BM621*DCF!J$28,0)-MAX(BM621-BL621,0)/Inputs!$B$17)*DCF!J$6</f>
        <v>12329.133714960431</v>
      </c>
      <c r="CU621" s="15">
        <f ca="1">(BN621*DCF!K$28-DCF!K$5*MAX(BN621*DCF!K$28,0)-MAX(BN621-BM621,0)/Inputs!$B$17)*DCF!K$6</f>
        <v>13576.39016808292</v>
      </c>
      <c r="CV621" s="15">
        <f ca="1">(BO621*DCF!L$28-DCF!L$5*MAX(BO621*DCF!L$28,0)-MAX(BO621-BN621,0)/Inputs!$B$17)*DCF!L$6</f>
        <v>15021.096572087004</v>
      </c>
      <c r="CW621" s="15">
        <f ca="1">(BP621*DCF!M$28-DCF!M$5*MAX(BP621*DCF!M$28,0)-MAX(BP621-BO621,0)/Inputs!$B$17)*DCF!M$6</f>
        <v>18858.978509277185</v>
      </c>
      <c r="CX621" s="15">
        <f ca="1">(BQ621*DCF!C$46-DCF!C$5*MAX(BQ621*DCF!C$46,0)-MAX(BQ621-Inputs!$B$20,0)/Inputs!$B$24)*DCF!C$6</f>
        <v>-4404.1275666365782</v>
      </c>
      <c r="CY621" s="15">
        <f ca="1">(BR621*DCF!D$46-DCF!D$5*MAX(BR621*DCF!D$46,0)-MAX(BR621-BQ621,0)/Inputs!$B$24)*DCF!D$6</f>
        <v>-1108.6658214778254</v>
      </c>
      <c r="CZ621" s="15">
        <f ca="1">(BS621*DCF!E$46-DCF!E$5*MAX(BS621*DCF!E$46,0)-MAX(BS621-BR621,0)/Inputs!$B$24)*DCF!E$6</f>
        <v>-3838.652488240572</v>
      </c>
      <c r="DA621" s="15">
        <f ca="1">(BT621*DCF!F$46-DCF!F$5*MAX(BT621*DCF!F$46,0)-MAX(BT621-BS621,0)/Inputs!$B$24)*DCF!F$6</f>
        <v>-2100.5109861001292</v>
      </c>
      <c r="DB621" s="15">
        <f ca="1">(BU621*DCF!G$46-DCF!G$5*MAX(BU621*DCF!G$46,0)-MAX(BU621-BT621,0)/Inputs!$B$24)*DCF!G$6</f>
        <v>-3758.0965296570475</v>
      </c>
      <c r="DC621" s="15">
        <f ca="1">(BV621*DCF!H$46-DCF!H$5*MAX(BV621*DCF!H$46,0)-MAX(BV621-BU621,0)/Inputs!$B$24)*DCF!H$6</f>
        <v>-4409.4477711550953</v>
      </c>
      <c r="DD621" s="15">
        <f ca="1">(BW621*DCF!I$46-DCF!I$5*MAX(BW621*DCF!I$46,0)-MAX(BW621-BV621,0)/Inputs!$B$24)*DCF!I$6</f>
        <v>-4560.9449463958226</v>
      </c>
      <c r="DE621" s="15">
        <f ca="1">(BX621*DCF!J$46-DCF!J$5*MAX(BX621*DCF!J$46,0)-MAX(BX621-BW621,0)/Inputs!$B$24)*DCF!J$6</f>
        <v>-5742.0679568631112</v>
      </c>
      <c r="DF621" s="15">
        <f ca="1">(BY621*DCF!K$46-DCF!K$5*MAX(BY621*DCF!K$46,0)-MAX(BY621-BX621,0)/Inputs!$B$24)*DCF!K$6</f>
        <v>-1365.9872849056803</v>
      </c>
      <c r="DG621" s="15">
        <f ca="1">(BZ621*DCF!L$46-DCF!L$5*MAX(BZ621*DCF!L$46,0)-MAX(BZ621-BY621,0)/Inputs!$B$24)*DCF!L$6</f>
        <v>-4432.2135349104728</v>
      </c>
      <c r="DH621" s="15">
        <f ca="1">(CA621*DCF!M$46-DCF!M$5*MAX(CA621*DCF!M$46,0)-MAX(CA621-BZ621,0)/Inputs!$B$24)*DCF!M$6</f>
        <v>-908.73096143696546</v>
      </c>
      <c r="DI621" s="15">
        <f ca="1">SUM(CB621:CL621)+BE621*DCF!M$10*(1+Inputs!$B$30)*(1-Inputs!$B$33)*(1-Inputs!$B$30/Inputs!$B$31)/(Inputs!$B$29-Inputs!$B$30)*DCF!M$6</f>
        <v>142302.09329566723</v>
      </c>
      <c r="DJ621" s="15">
        <f ca="1">SUM(CM621:CW621)+BP621*DCF!M$28*(1+Inputs!$B$30)*(1-Inputs!$B$33)*(1-Inputs!$B$30/Inputs!$B$31)/(Inputs!$B$29-Inputs!$B$30)*DCF!M$6</f>
        <v>517266.84061393153</v>
      </c>
      <c r="DK621" s="15">
        <f ca="1">SUM(CX621:DH621)+CA621*DCF!M$46*(1+Inputs!$B$30)*(1-Inputs!$B$33)*(1-Inputs!$B$30/Inputs!$B$31)/(Inputs!$B$29-Inputs!$B$30)*DCF!M$6</f>
        <v>513668.1921547408</v>
      </c>
      <c r="DM621" s="15">
        <f ca="1">DI621+DJ621+DK621+Inputs!$B$34+Inputs!$B$36-Inputs!$B$35</f>
        <v>1250088.1260643397</v>
      </c>
    </row>
    <row r="622" spans="1:117" x14ac:dyDescent="0.75">
      <c r="A622" s="11">
        <v>609</v>
      </c>
      <c r="C622" s="23">
        <f t="shared" ca="1" si="360"/>
        <v>-2.1036009040513672</v>
      </c>
      <c r="D622" s="23">
        <f t="shared" ca="1" si="360"/>
        <v>-1.2629853510364872</v>
      </c>
      <c r="E622" s="23">
        <f t="shared" ca="1" si="360"/>
        <v>-0.97250071684356942</v>
      </c>
      <c r="F622" s="23">
        <f t="shared" ca="1" si="360"/>
        <v>0.31437588755239915</v>
      </c>
      <c r="G622" s="23">
        <f t="shared" ca="1" si="360"/>
        <v>-0.23671180407308659</v>
      </c>
      <c r="H622" s="23">
        <f t="shared" ca="1" si="360"/>
        <v>0.35078823381405</v>
      </c>
      <c r="I622" s="23">
        <f t="shared" ca="1" si="360"/>
        <v>1.4502964234814748</v>
      </c>
      <c r="J622" s="23">
        <f t="shared" ca="1" si="360"/>
        <v>-0.17236821531593574</v>
      </c>
      <c r="K622" s="23">
        <f t="shared" ca="1" si="360"/>
        <v>-0.10616901860693662</v>
      </c>
      <c r="L622" s="23">
        <f t="shared" ca="1" si="360"/>
        <v>0.39322229417207605</v>
      </c>
      <c r="M622" s="23">
        <f t="shared" ca="1" si="360"/>
        <v>1.0222308101562467</v>
      </c>
      <c r="N622" s="23">
        <f ca="1">SQRT(Inputs!$B$38)*C622+SQRT(1-Inputs!$B$38)*_xlfn.NORM.S.INV(RAND())</f>
        <v>-0.84247230552646779</v>
      </c>
      <c r="O622" s="23">
        <f ca="1">SQRT(Inputs!$B$38)*D622+SQRT(1-Inputs!$B$38)*_xlfn.NORM.S.INV(RAND())</f>
        <v>-1.0566491802159659</v>
      </c>
      <c r="P622" s="23">
        <f ca="1">SQRT(Inputs!$B$38)*E622+SQRT(1-Inputs!$B$38)*_xlfn.NORM.S.INV(RAND())</f>
        <v>-0.94098211001571164</v>
      </c>
      <c r="Q622" s="23">
        <f ca="1">SQRT(Inputs!$B$38)*F622+SQRT(1-Inputs!$B$38)*_xlfn.NORM.S.INV(RAND())</f>
        <v>0.3961674572671583</v>
      </c>
      <c r="R622" s="23">
        <f ca="1">SQRT(Inputs!$B$38)*G622+SQRT(1-Inputs!$B$38)*_xlfn.NORM.S.INV(RAND())</f>
        <v>-0.48693124535071264</v>
      </c>
      <c r="S622" s="23">
        <f ca="1">SQRT(Inputs!$B$38)*H622+SQRT(1-Inputs!$B$38)*_xlfn.NORM.S.INV(RAND())</f>
        <v>2.2012409183629291</v>
      </c>
      <c r="T622" s="23">
        <f ca="1">SQRT(Inputs!$B$38)*I622+SQRT(1-Inputs!$B$38)*_xlfn.NORM.S.INV(RAND())</f>
        <v>0.62013912339457156</v>
      </c>
      <c r="U622" s="23">
        <f ca="1">SQRT(Inputs!$B$38)*J622+SQRT(1-Inputs!$B$38)*_xlfn.NORM.S.INV(RAND())</f>
        <v>-0.46864437284647525</v>
      </c>
      <c r="V622" s="23">
        <f ca="1">SQRT(Inputs!$B$38)*K622+SQRT(1-Inputs!$B$38)*_xlfn.NORM.S.INV(RAND())</f>
        <v>0.43090248161650974</v>
      </c>
      <c r="W622" s="23">
        <f ca="1">SQRT(Inputs!$B$38)*L622+SQRT(1-Inputs!$B$38)*_xlfn.NORM.S.INV(RAND())</f>
        <v>-0.13428716048919523</v>
      </c>
      <c r="X622" s="23">
        <f ca="1">SQRT(Inputs!$B$38)*M622+SQRT(1-Inputs!$B$38)*_xlfn.NORM.S.INV(RAND())</f>
        <v>2.0765379874806964</v>
      </c>
      <c r="Y622" s="23">
        <f ca="1">SQRT(Inputs!$B$38)*C622+SQRT(1-Inputs!$B$38)*_xlfn.NORM.S.INV(RAND())</f>
        <v>-0.61475324955821076</v>
      </c>
      <c r="Z622" s="23">
        <f ca="1">SQRT(Inputs!$B$38)*D622+SQRT(1-Inputs!$B$38)*_xlfn.NORM.S.INV(RAND())</f>
        <v>-0.982441285368303</v>
      </c>
      <c r="AA622" s="23">
        <f ca="1">SQRT(Inputs!$B$38)*E622+SQRT(1-Inputs!$B$38)*_xlfn.NORM.S.INV(RAND())</f>
        <v>-1.1193162322092305</v>
      </c>
      <c r="AB622" s="23">
        <f ca="1">SQRT(Inputs!$B$38)*F622+SQRT(1-Inputs!$B$38)*_xlfn.NORM.S.INV(RAND())</f>
        <v>0.32513267107117289</v>
      </c>
      <c r="AC622" s="23">
        <f ca="1">SQRT(Inputs!$B$38)*G622+SQRT(1-Inputs!$B$38)*_xlfn.NORM.S.INV(RAND())</f>
        <v>-0.22808776492994895</v>
      </c>
      <c r="AD622" s="23">
        <f ca="1">SQRT(Inputs!$B$38)*H622+SQRT(1-Inputs!$B$38)*_xlfn.NORM.S.INV(RAND())</f>
        <v>1.035769528948173</v>
      </c>
      <c r="AE622" s="23">
        <f ca="1">SQRT(Inputs!$B$38)*I622+SQRT(1-Inputs!$B$38)*_xlfn.NORM.S.INV(RAND())</f>
        <v>2.0421787248786245</v>
      </c>
      <c r="AF622" s="23">
        <f ca="1">SQRT(Inputs!$B$38)*J622+SQRT(1-Inputs!$B$38)*_xlfn.NORM.S.INV(RAND())</f>
        <v>0.14226804848036889</v>
      </c>
      <c r="AG622" s="23">
        <f ca="1">SQRT(Inputs!$B$38)*K622+SQRT(1-Inputs!$B$38)*_xlfn.NORM.S.INV(RAND())</f>
        <v>-0.87942448032111709</v>
      </c>
      <c r="AH622" s="23">
        <f ca="1">SQRT(Inputs!$B$38)*L622+SQRT(1-Inputs!$B$38)*_xlfn.NORM.S.INV(RAND())</f>
        <v>-1.0085737526814345</v>
      </c>
      <c r="AI622" s="23">
        <f ca="1">SQRT(Inputs!$B$38)*M622+SQRT(1-Inputs!$B$38)*_xlfn.NORM.S.INV(RAND())</f>
        <v>-0.32147534192510585</v>
      </c>
      <c r="AJ622" s="23">
        <f ca="1">SQRT(Inputs!$B$38)*C622+SQRT(1-Inputs!$B$38)*_xlfn.NORM.S.INV(RAND())</f>
        <v>-1.2275548025858536</v>
      </c>
      <c r="AK622" s="23">
        <f ca="1">SQRT(Inputs!$B$38)*D622+SQRT(1-Inputs!$B$38)*_xlfn.NORM.S.INV(RAND())</f>
        <v>-1.5566279256901603</v>
      </c>
      <c r="AL622" s="23">
        <f ca="1">SQRT(Inputs!$B$38)*E622+SQRT(1-Inputs!$B$38)*_xlfn.NORM.S.INV(RAND())</f>
        <v>-0.51779227214153078</v>
      </c>
      <c r="AM622" s="23">
        <f ca="1">SQRT(Inputs!$B$38)*F622+SQRT(1-Inputs!$B$38)*_xlfn.NORM.S.INV(RAND())</f>
        <v>0.82269458079180202</v>
      </c>
      <c r="AN622" s="23">
        <f ca="1">SQRT(Inputs!$B$38)*G622+SQRT(1-Inputs!$B$38)*_xlfn.NORM.S.INV(RAND())</f>
        <v>0.11775114246123988</v>
      </c>
      <c r="AO622" s="23">
        <f ca="1">SQRT(Inputs!$B$38)*H622+SQRT(1-Inputs!$B$38)*_xlfn.NORM.S.INV(RAND())</f>
        <v>-0.3077897316551047</v>
      </c>
      <c r="AP622" s="23">
        <f ca="1">SQRT(Inputs!$B$38)*I622+SQRT(1-Inputs!$B$38)*_xlfn.NORM.S.INV(RAND())</f>
        <v>1.7035870077376865</v>
      </c>
      <c r="AQ622" s="23">
        <f ca="1">SQRT(Inputs!$B$38)*J622+SQRT(1-Inputs!$B$38)*_xlfn.NORM.S.INV(RAND())</f>
        <v>-0.56992727855161385</v>
      </c>
      <c r="AR622" s="23">
        <f ca="1">SQRT(Inputs!$B$38)*K622+SQRT(1-Inputs!$B$38)*_xlfn.NORM.S.INV(RAND())</f>
        <v>9.9827123146300697E-3</v>
      </c>
      <c r="AS622" s="23">
        <f ca="1">SQRT(Inputs!$B$38)*L622+SQRT(1-Inputs!$B$38)*_xlfn.NORM.S.INV(RAND())</f>
        <v>-1.0200723751870471</v>
      </c>
      <c r="AT622" s="23">
        <f ca="1">SQRT(Inputs!$B$38)*M622+SQRT(1-Inputs!$B$38)*_xlfn.NORM.S.INV(RAND())</f>
        <v>0.52933231191977659</v>
      </c>
      <c r="AU622" s="15">
        <f ca="1">Inputs!$B$6*EXP($B$8-0.5*C$5^2+C$5*N622)</f>
        <v>4329.6363482460038</v>
      </c>
      <c r="AV622" s="15">
        <f t="shared" ca="1" si="328"/>
        <v>4511.8406155107323</v>
      </c>
      <c r="AW622" s="15">
        <f t="shared" ca="1" si="329"/>
        <v>4845.6434811844356</v>
      </c>
      <c r="AX622" s="15">
        <f t="shared" ca="1" si="330"/>
        <v>6216.2222730618778</v>
      </c>
      <c r="AY622" s="15">
        <f t="shared" ca="1" si="331"/>
        <v>7176.8964957859125</v>
      </c>
      <c r="AZ622" s="15">
        <f t="shared" ca="1" si="332"/>
        <v>11185.24351333839</v>
      </c>
      <c r="BA622" s="15">
        <f t="shared" ca="1" si="333"/>
        <v>14605.73411983458</v>
      </c>
      <c r="BB622" s="15">
        <f t="shared" ca="1" si="334"/>
        <v>17061.662490098493</v>
      </c>
      <c r="BC622" s="15">
        <f t="shared" ca="1" si="335"/>
        <v>21783.701071776988</v>
      </c>
      <c r="BD622" s="15">
        <f t="shared" ca="1" si="336"/>
        <v>26353.985280104735</v>
      </c>
      <c r="BE622" s="15">
        <f t="shared" ca="1" si="337"/>
        <v>39016.92469073199</v>
      </c>
      <c r="BF622" s="15">
        <f ca="1">Inputs!$B$13*EXP($B$9-0.5*C$6^2+C$6*Y622)</f>
        <v>12244.055333552535</v>
      </c>
      <c r="BG622" s="15">
        <f t="shared" ca="1" si="338"/>
        <v>12498.192875375611</v>
      </c>
      <c r="BH622" s="15">
        <f t="shared" ca="1" si="339"/>
        <v>12683.164976721973</v>
      </c>
      <c r="BI622" s="15">
        <f t="shared" ca="1" si="340"/>
        <v>16322.864275147747</v>
      </c>
      <c r="BJ622" s="15">
        <f t="shared" ca="1" si="341"/>
        <v>19363.555428406438</v>
      </c>
      <c r="BK622" s="15">
        <f t="shared" ca="1" si="342"/>
        <v>27364.073650317579</v>
      </c>
      <c r="BL622" s="15">
        <f t="shared" ca="1" si="343"/>
        <v>43797.464579654552</v>
      </c>
      <c r="BM622" s="15">
        <f t="shared" ca="1" si="344"/>
        <v>54796.480679647473</v>
      </c>
      <c r="BN622" s="15">
        <f t="shared" ca="1" si="345"/>
        <v>60651.946586519662</v>
      </c>
      <c r="BO622" s="15">
        <f t="shared" ca="1" si="346"/>
        <v>66370.43205972304</v>
      </c>
      <c r="BP622" s="15">
        <f t="shared" ca="1" si="347"/>
        <v>78767.801408945073</v>
      </c>
      <c r="BQ622" s="15">
        <f ca="1">Inputs!$B$20*EXP($B$10-0.5*C$7^2+C$7*AJ622)</f>
        <v>2775.3613899046959</v>
      </c>
      <c r="BR622" s="15">
        <f t="shared" ca="1" si="348"/>
        <v>2297.010680118573</v>
      </c>
      <c r="BS622" s="15">
        <f t="shared" ca="1" si="349"/>
        <v>2710.8559164980193</v>
      </c>
      <c r="BT622" s="15">
        <f t="shared" ca="1" si="350"/>
        <v>4638.0066956287737</v>
      </c>
      <c r="BU622" s="15">
        <f t="shared" ca="1" si="351"/>
        <v>6613.4949686207065</v>
      </c>
      <c r="BV622" s="15">
        <f t="shared" ca="1" si="352"/>
        <v>8584.8412613473429</v>
      </c>
      <c r="BW622" s="15">
        <f t="shared" ca="1" si="353"/>
        <v>17180.469609873326</v>
      </c>
      <c r="BX622" s="15">
        <f t="shared" ca="1" si="354"/>
        <v>21435.1626463623</v>
      </c>
      <c r="BY622" s="15">
        <f t="shared" ca="1" si="355"/>
        <v>30091.721578686</v>
      </c>
      <c r="BZ622" s="15">
        <f t="shared" ca="1" si="356"/>
        <v>35003.180004563976</v>
      </c>
      <c r="CA622" s="15">
        <f t="shared" ca="1" si="357"/>
        <v>54018.303859689157</v>
      </c>
      <c r="CB622" s="15">
        <f ca="1">(AU622*DCF!C$10-DCF!C$5*MAX(AU622*DCF!C$10,0)-MAX(AU622-Inputs!$B$6,0)/Inputs!$B$10)*DCF!C$6</f>
        <v>1047.5848762493811</v>
      </c>
      <c r="CC622" s="15">
        <f ca="1">(AV622*DCF!D$10-DCF!D$5*MAX(AV622*DCF!D$10,0)-MAX(AV622-AU622,0)/Inputs!$B$10)*DCF!D$6</f>
        <v>1055.304841365848</v>
      </c>
      <c r="CD622" s="15">
        <f ca="1">(AW622*DCF!E$10-DCF!E$5*MAX(AW622*DCF!E$10,0)-MAX(AW622-AV622,0)/Inputs!$B$10)*DCF!E$6</f>
        <v>1043.5957149669748</v>
      </c>
      <c r="CE622" s="15">
        <f ca="1">(AX622*DCF!F$10-DCF!F$5*MAX(AX622*DCF!F$10,0)-MAX(AX622-AW622,0)/Inputs!$B$10)*DCF!F$6</f>
        <v>1071.8079495640336</v>
      </c>
      <c r="CF622" s="15">
        <f ca="1">(AY622*DCF!G$10-DCF!G$5*MAX(AY622*DCF!G$10,0)-MAX(AY622-AX622,0)/Inputs!$B$10)*DCF!G$6</f>
        <v>1294.0684791848469</v>
      </c>
      <c r="CG622" s="15">
        <f ca="1">(AZ622*DCF!H$10-DCF!H$5*MAX(AZ622*DCF!H$10,0)-MAX(AZ622-AY622,0)/Inputs!$B$10)*DCF!H$6</f>
        <v>1459.8691789993741</v>
      </c>
      <c r="CH622" s="15">
        <f ca="1">(BA622*DCF!I$10-DCF!I$5*MAX(BA622*DCF!I$10,0)-MAX(BA622-AZ622,0)/Inputs!$B$10)*DCF!I$6</f>
        <v>2106.8545022663311</v>
      </c>
      <c r="CI622" s="15">
        <f ca="1">(BB622*DCF!J$10-DCF!J$5*MAX(BB622*DCF!J$10,0)-MAX(BB622-BA622,0)/Inputs!$B$10)*DCF!J$6</f>
        <v>2555.6653978294339</v>
      </c>
      <c r="CJ622" s="15">
        <f ca="1">(BC622*DCF!K$10-DCF!K$5*MAX(BC622*DCF!K$10,0)-MAX(BC622-BB622,0)/Inputs!$B$10)*DCF!K$6</f>
        <v>2845.8125055037622</v>
      </c>
      <c r="CK622" s="15">
        <f ca="1">(BD622*DCF!L$10-DCF!L$5*MAX(BD622*DCF!L$10,0)-MAX(BD622-BC622,0)/Inputs!$B$10)*DCF!L$6</f>
        <v>3383.6703792736171</v>
      </c>
      <c r="CL622" s="15">
        <f ca="1">(BE622*DCF!M$10-DCF!M$5*MAX(BE622*DCF!M$10,0)-MAX(BE622-BD622,0)/Inputs!$B$10)*DCF!M$6</f>
        <v>3993.0693056510431</v>
      </c>
      <c r="CM622" s="15">
        <f ca="1">(BF622*DCF!C$28-DCF!C$5*MAX(BF622*DCF!C$28,0)-MAX(BF622-Inputs!$B$13,0)/Inputs!$B$17)*DCF!C$6</f>
        <v>3538.8711325467011</v>
      </c>
      <c r="CN622" s="15">
        <f ca="1">(BG622*DCF!D$28-DCF!D$5*MAX(BG622*DCF!D$28,0)-MAX(BG622-BF622,0)/Inputs!$B$17)*DCF!D$6</f>
        <v>3626.786867967262</v>
      </c>
      <c r="CO622" s="15">
        <f ca="1">(BH622*DCF!E$28-DCF!E$5*MAX(BH622*DCF!E$28,0)-MAX(BH622-BG622,0)/Inputs!$B$17)*DCF!E$6</f>
        <v>3555.6427083928243</v>
      </c>
      <c r="CP622" s="15">
        <f ca="1">(BI622*DCF!F$28-DCF!F$5*MAX(BI622*DCF!F$28,0)-MAX(BI622-BH622,0)/Inputs!$B$17)*DCF!F$6</f>
        <v>3768.5629052651184</v>
      </c>
      <c r="CQ622" s="15">
        <f ca="1">(BJ622*DCF!G$28-DCF!G$5*MAX(BJ622*DCF!G$28,0)-MAX(BJ622-BI622,0)/Inputs!$B$17)*DCF!G$6</f>
        <v>4512.6071531544658</v>
      </c>
      <c r="CR622" s="15">
        <f ca="1">(BK622*DCF!H$28-DCF!H$5*MAX(BK622*DCF!H$28,0)-MAX(BK622-BJ622,0)/Inputs!$B$17)*DCF!H$6</f>
        <v>5524.3813053749673</v>
      </c>
      <c r="CS622" s="15">
        <f ca="1">(BL622*DCF!I$28-DCF!I$5*MAX(BL622*DCF!I$28,0)-MAX(BL622-BK622,0)/Inputs!$B$17)*DCF!I$6</f>
        <v>7940.4114125259066</v>
      </c>
      <c r="CT622" s="15">
        <f ca="1">(BM622*DCF!J$28-DCF!J$5*MAX(BM622*DCF!J$28,0)-MAX(BM622-BL622,0)/Inputs!$B$17)*DCF!J$6</f>
        <v>10765.784513679406</v>
      </c>
      <c r="CU622" s="15">
        <f ca="1">(BN622*DCF!K$28-DCF!K$5*MAX(BN622*DCF!K$28,0)-MAX(BN622-BM622,0)/Inputs!$B$17)*DCF!K$6</f>
        <v>12091.45758861765</v>
      </c>
      <c r="CV622" s="15">
        <f ca="1">(BO622*DCF!L$28-DCF!L$5*MAX(BO622*DCF!L$28,0)-MAX(BO622-BN622,0)/Inputs!$B$17)*DCF!L$6</f>
        <v>12595.238136106207</v>
      </c>
      <c r="CW622" s="15">
        <f ca="1">(BP622*DCF!M$28-DCF!M$5*MAX(BP622*DCF!M$28,0)-MAX(BP622-BO622,0)/Inputs!$B$17)*DCF!M$6</f>
        <v>13524.33396596501</v>
      </c>
      <c r="CX622" s="15">
        <f ca="1">(BQ622*DCF!C$46-DCF!C$5*MAX(BQ622*DCF!C$46,0)-MAX(BQ622-Inputs!$B$20,0)/Inputs!$B$24)*DCF!C$6</f>
        <v>-640.96106002417912</v>
      </c>
      <c r="CY622" s="15">
        <f ca="1">(BR622*DCF!D$46-DCF!D$5*MAX(BR622*DCF!D$46,0)-MAX(BR622-BQ622,0)/Inputs!$B$24)*DCF!D$6</f>
        <v>-392.04615611472849</v>
      </c>
      <c r="CZ622" s="15">
        <f ca="1">(BS622*DCF!E$46-DCF!E$5*MAX(BS622*DCF!E$46,0)-MAX(BS622-BR622,0)/Inputs!$B$24)*DCF!E$6</f>
        <v>-483.68983128178172</v>
      </c>
      <c r="DA622" s="15">
        <f ca="1">(BT622*DCF!F$46-DCF!F$5*MAX(BT622*DCF!F$46,0)-MAX(BT622-BS622,0)/Inputs!$B$24)*DCF!F$6</f>
        <v>-1039.5054918558451</v>
      </c>
      <c r="DB622" s="15">
        <f ca="1">(BU622*DCF!G$46-DCF!G$5*MAX(BU622*DCF!G$46,0)-MAX(BU622-BT622,0)/Inputs!$B$24)*DCF!G$6</f>
        <v>-886.98012822581325</v>
      </c>
      <c r="DC622" s="15">
        <f ca="1">(BV622*DCF!H$46-DCF!H$5*MAX(BV622*DCF!H$46,0)-MAX(BV622-BU622,0)/Inputs!$B$24)*DCF!H$6</f>
        <v>-612.58378182566764</v>
      </c>
      <c r="DD622" s="15">
        <f ca="1">(BW622*DCF!I$46-DCF!I$5*MAX(BW622*DCF!I$46,0)-MAX(BW622-BV622,0)/Inputs!$B$24)*DCF!I$6</f>
        <v>-2070.682767989857</v>
      </c>
      <c r="DE622" s="15">
        <f ca="1">(BX622*DCF!J$46-DCF!J$5*MAX(BX622*DCF!J$46,0)-MAX(BX622-BW622,0)/Inputs!$B$24)*DCF!J$6</f>
        <v>-229.12930115014646</v>
      </c>
      <c r="DF622" s="15">
        <f ca="1">(BY622*DCF!K$46-DCF!K$5*MAX(BY622*DCF!K$46,0)-MAX(BY622-BX622,0)/Inputs!$B$24)*DCF!K$6</f>
        <v>-401.68688080834039</v>
      </c>
      <c r="DG622" s="15">
        <f ca="1">(BZ622*DCF!L$46-DCF!L$5*MAX(BZ622*DCF!L$46,0)-MAX(BZ622-BY622,0)/Inputs!$B$24)*DCF!L$6</f>
        <v>1308.1287788277439</v>
      </c>
      <c r="DH622" s="15">
        <f ca="1">(CA622*DCF!M$46-DCF!M$5*MAX(CA622*DCF!M$46,0)-MAX(CA622-BZ622,0)/Inputs!$B$24)*DCF!M$6</f>
        <v>259.59346332115575</v>
      </c>
      <c r="DI622" s="15">
        <f ca="1">SUM(CB622:CL622)+BE622*DCF!M$10*(1+Inputs!$B$30)*(1-Inputs!$B$33)*(1-Inputs!$B$30/Inputs!$B$31)/(Inputs!$B$29-Inputs!$B$30)*DCF!M$6</f>
        <v>130441.92049057764</v>
      </c>
      <c r="DJ622" s="15">
        <f ca="1">SUM(CM622:CW622)+BP622*DCF!M$28*(1+Inputs!$B$30)*(1-Inputs!$B$33)*(1-Inputs!$B$30/Inputs!$B$31)/(Inputs!$B$29-Inputs!$B$30)*DCF!M$6</f>
        <v>373726.52157951106</v>
      </c>
      <c r="DK622" s="15">
        <f ca="1">SUM(CX622:DH622)+CA622*DCF!M$46*(1+Inputs!$B$30)*(1-Inputs!$B$33)*(1-Inputs!$B$30/Inputs!$B$31)/(Inputs!$B$29-Inputs!$B$30)*DCF!M$6</f>
        <v>78329.153487113566</v>
      </c>
      <c r="DM622" s="15">
        <f ca="1">DI622+DJ622+DK622+Inputs!$B$34+Inputs!$B$36-Inputs!$B$35</f>
        <v>659348.59555720224</v>
      </c>
    </row>
    <row r="623" spans="1:117" x14ac:dyDescent="0.75">
      <c r="A623" s="11">
        <v>610</v>
      </c>
      <c r="C623" s="23">
        <f t="shared" ca="1" si="360"/>
        <v>-0.77582668787577136</v>
      </c>
      <c r="D623" s="23">
        <f t="shared" ca="1" si="360"/>
        <v>-0.97882618734326876</v>
      </c>
      <c r="E623" s="23">
        <f t="shared" ca="1" si="360"/>
        <v>-1.2013493387648477</v>
      </c>
      <c r="F623" s="23">
        <f t="shared" ca="1" si="360"/>
        <v>-1.2109887761528688</v>
      </c>
      <c r="G623" s="23">
        <f t="shared" ca="1" si="360"/>
        <v>-0.95335877126569224</v>
      </c>
      <c r="H623" s="23">
        <f t="shared" ca="1" si="360"/>
        <v>-0.69223026398754861</v>
      </c>
      <c r="I623" s="23">
        <f t="shared" ca="1" si="360"/>
        <v>-0.28540769830128254</v>
      </c>
      <c r="J623" s="23">
        <f t="shared" ca="1" si="360"/>
        <v>0.63821717381379961</v>
      </c>
      <c r="K623" s="23">
        <f t="shared" ca="1" si="360"/>
        <v>1.1575657964372281</v>
      </c>
      <c r="L623" s="23">
        <f t="shared" ca="1" si="360"/>
        <v>-0.97831361685284768</v>
      </c>
      <c r="M623" s="23">
        <f t="shared" ca="1" si="360"/>
        <v>0.5142455363945051</v>
      </c>
      <c r="N623" s="23">
        <f ca="1">SQRT(Inputs!$B$38)*C623+SQRT(1-Inputs!$B$38)*_xlfn.NORM.S.INV(RAND())</f>
        <v>-0.38160029687855457</v>
      </c>
      <c r="O623" s="23">
        <f ca="1">SQRT(Inputs!$B$38)*D623+SQRT(1-Inputs!$B$38)*_xlfn.NORM.S.INV(RAND())</f>
        <v>-1.3972884445531941</v>
      </c>
      <c r="P623" s="23">
        <f ca="1">SQRT(Inputs!$B$38)*E623+SQRT(1-Inputs!$B$38)*_xlfn.NORM.S.INV(RAND())</f>
        <v>-0.33132084947810625</v>
      </c>
      <c r="Q623" s="23">
        <f ca="1">SQRT(Inputs!$B$38)*F623+SQRT(1-Inputs!$B$38)*_xlfn.NORM.S.INV(RAND())</f>
        <v>-0.93657547716268985</v>
      </c>
      <c r="R623" s="23">
        <f ca="1">SQRT(Inputs!$B$38)*G623+SQRT(1-Inputs!$B$38)*_xlfn.NORM.S.INV(RAND())</f>
        <v>-1.5727041661178391</v>
      </c>
      <c r="S623" s="23">
        <f ca="1">SQRT(Inputs!$B$38)*H623+SQRT(1-Inputs!$B$38)*_xlfn.NORM.S.INV(RAND())</f>
        <v>-1.1455251272112457</v>
      </c>
      <c r="T623" s="23">
        <f ca="1">SQRT(Inputs!$B$38)*I623+SQRT(1-Inputs!$B$38)*_xlfn.NORM.S.INV(RAND())</f>
        <v>-0.94765204175972451</v>
      </c>
      <c r="U623" s="23">
        <f ca="1">SQRT(Inputs!$B$38)*J623+SQRT(1-Inputs!$B$38)*_xlfn.NORM.S.INV(RAND())</f>
        <v>-0.63601445334979512</v>
      </c>
      <c r="V623" s="23">
        <f ca="1">SQRT(Inputs!$B$38)*K623+SQRT(1-Inputs!$B$38)*_xlfn.NORM.S.INV(RAND())</f>
        <v>1.1452987788409725</v>
      </c>
      <c r="W623" s="23">
        <f ca="1">SQRT(Inputs!$B$38)*L623+SQRT(1-Inputs!$B$38)*_xlfn.NORM.S.INV(RAND())</f>
        <v>-1.6106627959364115</v>
      </c>
      <c r="X623" s="23">
        <f ca="1">SQRT(Inputs!$B$38)*M623+SQRT(1-Inputs!$B$38)*_xlfn.NORM.S.INV(RAND())</f>
        <v>-0.64376859150602572</v>
      </c>
      <c r="Y623" s="23">
        <f ca="1">SQRT(Inputs!$B$38)*C623+SQRT(1-Inputs!$B$38)*_xlfn.NORM.S.INV(RAND())</f>
        <v>-2.4559588032219031</v>
      </c>
      <c r="Z623" s="23">
        <f ca="1">SQRT(Inputs!$B$38)*D623+SQRT(1-Inputs!$B$38)*_xlfn.NORM.S.INV(RAND())</f>
        <v>-0.4643003074627392</v>
      </c>
      <c r="AA623" s="23">
        <f ca="1">SQRT(Inputs!$B$38)*E623+SQRT(1-Inputs!$B$38)*_xlfn.NORM.S.INV(RAND())</f>
        <v>0.49428819777295374</v>
      </c>
      <c r="AB623" s="23">
        <f ca="1">SQRT(Inputs!$B$38)*F623+SQRT(1-Inputs!$B$38)*_xlfn.NORM.S.INV(RAND())</f>
        <v>0.62841783942653706</v>
      </c>
      <c r="AC623" s="23">
        <f ca="1">SQRT(Inputs!$B$38)*G623+SQRT(1-Inputs!$B$38)*_xlfn.NORM.S.INV(RAND())</f>
        <v>0.28053879793231551</v>
      </c>
      <c r="AD623" s="23">
        <f ca="1">SQRT(Inputs!$B$38)*H623+SQRT(1-Inputs!$B$38)*_xlfn.NORM.S.INV(RAND())</f>
        <v>-1.0980631182141178</v>
      </c>
      <c r="AE623" s="23">
        <f ca="1">SQRT(Inputs!$B$38)*I623+SQRT(1-Inputs!$B$38)*_xlfn.NORM.S.INV(RAND())</f>
        <v>-0.85681330987618332</v>
      </c>
      <c r="AF623" s="23">
        <f ca="1">SQRT(Inputs!$B$38)*J623+SQRT(1-Inputs!$B$38)*_xlfn.NORM.S.INV(RAND())</f>
        <v>-1.2070142360471672</v>
      </c>
      <c r="AG623" s="23">
        <f ca="1">SQRT(Inputs!$B$38)*K623+SQRT(1-Inputs!$B$38)*_xlfn.NORM.S.INV(RAND())</f>
        <v>0.32090293258601854</v>
      </c>
      <c r="AH623" s="23">
        <f ca="1">SQRT(Inputs!$B$38)*L623+SQRT(1-Inputs!$B$38)*_xlfn.NORM.S.INV(RAND())</f>
        <v>0.43811278651150565</v>
      </c>
      <c r="AI623" s="23">
        <f ca="1">SQRT(Inputs!$B$38)*M623+SQRT(1-Inputs!$B$38)*_xlfn.NORM.S.INV(RAND())</f>
        <v>8.8443084535481858E-2</v>
      </c>
      <c r="AJ623" s="23">
        <f ca="1">SQRT(Inputs!$B$38)*C623+SQRT(1-Inputs!$B$38)*_xlfn.NORM.S.INV(RAND())</f>
        <v>-0.46720995921010566</v>
      </c>
      <c r="AK623" s="23">
        <f ca="1">SQRT(Inputs!$B$38)*D623+SQRT(1-Inputs!$B$38)*_xlfn.NORM.S.INV(RAND())</f>
        <v>-1.460915505199808</v>
      </c>
      <c r="AL623" s="23">
        <f ca="1">SQRT(Inputs!$B$38)*E623+SQRT(1-Inputs!$B$38)*_xlfn.NORM.S.INV(RAND())</f>
        <v>7.0354927961770897E-2</v>
      </c>
      <c r="AM623" s="23">
        <f ca="1">SQRT(Inputs!$B$38)*F623+SQRT(1-Inputs!$B$38)*_xlfn.NORM.S.INV(RAND())</f>
        <v>-0.34271305473243335</v>
      </c>
      <c r="AN623" s="23">
        <f ca="1">SQRT(Inputs!$B$38)*G623+SQRT(1-Inputs!$B$38)*_xlfn.NORM.S.INV(RAND())</f>
        <v>0.12970360360020305</v>
      </c>
      <c r="AO623" s="23">
        <f ca="1">SQRT(Inputs!$B$38)*H623+SQRT(1-Inputs!$B$38)*_xlfn.NORM.S.INV(RAND())</f>
        <v>-0.25914406933204576</v>
      </c>
      <c r="AP623" s="23">
        <f ca="1">SQRT(Inputs!$B$38)*I623+SQRT(1-Inputs!$B$38)*_xlfn.NORM.S.INV(RAND())</f>
        <v>-1.6592836318910689</v>
      </c>
      <c r="AQ623" s="23">
        <f ca="1">SQRT(Inputs!$B$38)*J623+SQRT(1-Inputs!$B$38)*_xlfn.NORM.S.INV(RAND())</f>
        <v>-0.6644848722610821</v>
      </c>
      <c r="AR623" s="23">
        <f ca="1">SQRT(Inputs!$B$38)*K623+SQRT(1-Inputs!$B$38)*_xlfn.NORM.S.INV(RAND())</f>
        <v>-0.76677853414635166</v>
      </c>
      <c r="AS623" s="23">
        <f ca="1">SQRT(Inputs!$B$38)*L623+SQRT(1-Inputs!$B$38)*_xlfn.NORM.S.INV(RAND())</f>
        <v>0.15454624161029051</v>
      </c>
      <c r="AT623" s="23">
        <f ca="1">SQRT(Inputs!$B$38)*M623+SQRT(1-Inputs!$B$38)*_xlfn.NORM.S.INV(RAND())</f>
        <v>-0.4632181353052196</v>
      </c>
      <c r="AU623" s="15">
        <f ca="1">Inputs!$B$6*EXP($B$8-0.5*C$5^2+C$5*N623)</f>
        <v>4664.9929526483193</v>
      </c>
      <c r="AV623" s="15">
        <f t="shared" ca="1" si="328"/>
        <v>4623.8286983360267</v>
      </c>
      <c r="AW623" s="15">
        <f t="shared" ca="1" si="329"/>
        <v>5391.5330303042338</v>
      </c>
      <c r="AX623" s="15">
        <f t="shared" ca="1" si="330"/>
        <v>5855.659628257531</v>
      </c>
      <c r="AY623" s="15">
        <f t="shared" ca="1" si="331"/>
        <v>5955.4581800031374</v>
      </c>
      <c r="AZ623" s="15">
        <f t="shared" ca="1" si="332"/>
        <v>6420.4776796850974</v>
      </c>
      <c r="BA623" s="15">
        <f t="shared" ca="1" si="333"/>
        <v>7115.1535034428362</v>
      </c>
      <c r="BB623" s="15">
        <f t="shared" ca="1" si="334"/>
        <v>8173.341676783647</v>
      </c>
      <c r="BC623" s="15">
        <f t="shared" ca="1" si="335"/>
        <v>11180.447394797469</v>
      </c>
      <c r="BD623" s="15">
        <f t="shared" ca="1" si="336"/>
        <v>11781.533366776568</v>
      </c>
      <c r="BE623" s="15">
        <f t="shared" ca="1" si="337"/>
        <v>13614.602979383519</v>
      </c>
      <c r="BF623" s="15">
        <f ca="1">Inputs!$B$13*EXP($B$9-0.5*C$6^2+C$6*Y623)</f>
        <v>8499.6568475263648</v>
      </c>
      <c r="BG623" s="15">
        <f t="shared" ca="1" si="338"/>
        <v>9526.3519435176204</v>
      </c>
      <c r="BH623" s="15">
        <f t="shared" ca="1" si="339"/>
        <v>12633.872928822404</v>
      </c>
      <c r="BI623" s="15">
        <f t="shared" ca="1" si="340"/>
        <v>17036.436060341235</v>
      </c>
      <c r="BJ623" s="15">
        <f t="shared" ca="1" si="341"/>
        <v>21747.449081901421</v>
      </c>
      <c r="BK623" s="15">
        <f t="shared" ca="1" si="342"/>
        <v>22984.675160808503</v>
      </c>
      <c r="BL623" s="15">
        <f t="shared" ca="1" si="343"/>
        <v>25266.705322918817</v>
      </c>
      <c r="BM623" s="15">
        <f t="shared" ca="1" si="344"/>
        <v>26733.554503603904</v>
      </c>
      <c r="BN623" s="15">
        <f t="shared" ca="1" si="345"/>
        <v>34167.931702080459</v>
      </c>
      <c r="BO623" s="15">
        <f t="shared" ca="1" si="346"/>
        <v>44236.517828770055</v>
      </c>
      <c r="BP623" s="15">
        <f t="shared" ca="1" si="347"/>
        <v>54995.180900046733</v>
      </c>
      <c r="BQ623" s="15">
        <f ca="1">Inputs!$B$20*EXP($B$10-0.5*C$7^2+C$7*AJ623)</f>
        <v>3634.4657356700618</v>
      </c>
      <c r="BR623" s="15">
        <f t="shared" ca="1" si="348"/>
        <v>3100.8804210275375</v>
      </c>
      <c r="BS623" s="15">
        <f t="shared" ca="1" si="349"/>
        <v>4332.9972705535974</v>
      </c>
      <c r="BT623" s="15">
        <f t="shared" ca="1" si="350"/>
        <v>5460.584182706787</v>
      </c>
      <c r="BU623" s="15">
        <f t="shared" ca="1" si="351"/>
        <v>7808.9888261584165</v>
      </c>
      <c r="BV623" s="15">
        <f t="shared" ca="1" si="352"/>
        <v>10248.394214917738</v>
      </c>
      <c r="BW623" s="15">
        <f t="shared" ca="1" si="353"/>
        <v>10065.837450613668</v>
      </c>
      <c r="BX623" s="15">
        <f t="shared" ca="1" si="354"/>
        <v>12322.789409907582</v>
      </c>
      <c r="BY623" s="15">
        <f t="shared" ca="1" si="355"/>
        <v>14910.328063427996</v>
      </c>
      <c r="BZ623" s="15">
        <f t="shared" ca="1" si="356"/>
        <v>21524.193274686582</v>
      </c>
      <c r="CA623" s="15">
        <f t="shared" ca="1" si="357"/>
        <v>27845.868519169468</v>
      </c>
      <c r="CB623" s="15">
        <f ca="1">(AU623*DCF!C$10-DCF!C$5*MAX(AU623*DCF!C$10,0)-MAX(AU623-Inputs!$B$6,0)/Inputs!$B$10)*DCF!C$6</f>
        <v>1045.1937238857552</v>
      </c>
      <c r="CC623" s="15">
        <f ca="1">(AV623*DCF!D$10-DCF!D$5*MAX(AV623*DCF!D$10,0)-MAX(AV623-AU623,0)/Inputs!$B$10)*DCF!D$6</f>
        <v>1127.0269198082274</v>
      </c>
      <c r="CD623" s="15">
        <f ca="1">(AW623*DCF!E$10-DCF!E$5*MAX(AW623*DCF!E$10,0)-MAX(AW623-AV623,0)/Inputs!$B$10)*DCF!E$6</f>
        <v>1071.9003432314132</v>
      </c>
      <c r="CE623" s="15">
        <f ca="1">(AX623*DCF!F$10-DCF!F$5*MAX(AX623*DCF!F$10,0)-MAX(AX623-AW623,0)/Inputs!$B$10)*DCF!F$6</f>
        <v>1181.7079267959009</v>
      </c>
      <c r="CF623" s="15">
        <f ca="1">(AY623*DCF!G$10-DCF!G$5*MAX(AY623*DCF!G$10,0)-MAX(AY623-AX623,0)/Inputs!$B$10)*DCF!G$6</f>
        <v>1207.8786947504809</v>
      </c>
      <c r="CG623" s="15">
        <f ca="1">(AZ623*DCF!H$10-DCF!H$5*MAX(AZ623*DCF!H$10,0)-MAX(AZ623-AY623,0)/Inputs!$B$10)*DCF!H$6</f>
        <v>1163.9677980581669</v>
      </c>
      <c r="CH623" s="15">
        <f ca="1">(BA623*DCF!I$10-DCF!I$5*MAX(BA623*DCF!I$10,0)-MAX(BA623-AZ623,0)/Inputs!$B$10)*DCF!I$6</f>
        <v>1185.727809150243</v>
      </c>
      <c r="CI623" s="15">
        <f ca="1">(BB623*DCF!J$10-DCF!J$5*MAX(BB623*DCF!J$10,0)-MAX(BB623-BA623,0)/Inputs!$B$10)*DCF!J$6</f>
        <v>1242.2134164114293</v>
      </c>
      <c r="CJ623" s="15">
        <f ca="1">(BC623*DCF!K$10-DCF!K$5*MAX(BC623*DCF!K$10,0)-MAX(BC623-BB623,0)/Inputs!$B$10)*DCF!K$6</f>
        <v>1378.92344758183</v>
      </c>
      <c r="CK623" s="15">
        <f ca="1">(BD623*DCF!L$10-DCF!L$5*MAX(BD623*DCF!L$10,0)-MAX(BD623-BC623,0)/Inputs!$B$10)*DCF!L$6</f>
        <v>1699.1491203568557</v>
      </c>
      <c r="CL623" s="15">
        <f ca="1">(BE623*DCF!M$10-DCF!M$5*MAX(BE623*DCF!M$10,0)-MAX(BE623-BD623,0)/Inputs!$B$10)*DCF!M$6</f>
        <v>1702.2168208950702</v>
      </c>
      <c r="CM623" s="15">
        <f ca="1">(BF623*DCF!C$28-DCF!C$5*MAX(BF623*DCF!C$28,0)-MAX(BF623-Inputs!$B$13,0)/Inputs!$B$17)*DCF!C$6</f>
        <v>2594.0395280275329</v>
      </c>
      <c r="CN623" s="15">
        <f ca="1">(BG623*DCF!D$28-DCF!D$5*MAX(BG623*DCF!D$28,0)-MAX(BG623-BF623,0)/Inputs!$B$17)*DCF!D$6</f>
        <v>2586.6892237825459</v>
      </c>
      <c r="CO623" s="15">
        <f ca="1">(BH623*DCF!E$28-DCF!E$5*MAX(BH623*DCF!E$28,0)-MAX(BH623-BG623,0)/Inputs!$B$17)*DCF!E$6</f>
        <v>2965.6881659324995</v>
      </c>
      <c r="CP623" s="15">
        <f ca="1">(BI623*DCF!F$28-DCF!F$5*MAX(BI623*DCF!F$28,0)-MAX(BI623-BH623,0)/Inputs!$B$17)*DCF!F$6</f>
        <v>3823.3874300515981</v>
      </c>
      <c r="CQ623" s="15">
        <f ca="1">(BJ623*DCF!G$28-DCF!G$5*MAX(BJ623*DCF!G$28,0)-MAX(BJ623-BI623,0)/Inputs!$B$17)*DCF!G$6</f>
        <v>4850.1948106197269</v>
      </c>
      <c r="CR623" s="15">
        <f ca="1">(BK623*DCF!H$28-DCF!H$5*MAX(BK623*DCF!H$28,0)-MAX(BK623-BJ623,0)/Inputs!$B$17)*DCF!H$6</f>
        <v>5492.1335392362298</v>
      </c>
      <c r="CS623" s="15">
        <f ca="1">(BL623*DCF!I$28-DCF!I$5*MAX(BL623*DCF!I$28,0)-MAX(BL623-BK623,0)/Inputs!$B$17)*DCF!I$6</f>
        <v>5614.0012051620906</v>
      </c>
      <c r="CT623" s="15">
        <f ca="1">(BM623*DCF!J$28-DCF!J$5*MAX(BM623*DCF!J$28,0)-MAX(BM623-BL623,0)/Inputs!$B$17)*DCF!J$6</f>
        <v>5769.3097594381043</v>
      </c>
      <c r="CU623" s="15">
        <f ca="1">(BN623*DCF!K$28-DCF!K$5*MAX(BN623*DCF!K$28,0)-MAX(BN623-BM623,0)/Inputs!$B$17)*DCF!K$6</f>
        <v>6305.0821003692699</v>
      </c>
      <c r="CV623" s="15">
        <f ca="1">(BO623*DCF!L$28-DCF!L$5*MAX(BO623*DCF!L$28,0)-MAX(BO623-BN623,0)/Inputs!$B$17)*DCF!L$6</f>
        <v>7686.8365162988312</v>
      </c>
      <c r="CW623" s="15">
        <f ca="1">(BP623*DCF!M$28-DCF!M$5*MAX(BP623*DCF!M$28,0)-MAX(BP623-BO623,0)/Inputs!$B$17)*DCF!M$6</f>
        <v>9222.792511851987</v>
      </c>
      <c r="CX623" s="15">
        <f ca="1">(BQ623*DCF!C$46-DCF!C$5*MAX(BQ623*DCF!C$46,0)-MAX(BQ623-Inputs!$B$20,0)/Inputs!$B$24)*DCF!C$6</f>
        <v>-1039.5836505797195</v>
      </c>
      <c r="CY623" s="15">
        <f ca="1">(BR623*DCF!D$46-DCF!D$5*MAX(BR623*DCF!D$46,0)-MAX(BR623-BQ623,0)/Inputs!$B$24)*DCF!D$6</f>
        <v>-529.24797440319799</v>
      </c>
      <c r="CZ623" s="15">
        <f ca="1">(BS623*DCF!E$46-DCF!E$5*MAX(BS623*DCF!E$46,0)-MAX(BS623-BR623,0)/Inputs!$B$24)*DCF!E$6</f>
        <v>-998.05101400003844</v>
      </c>
      <c r="DA623" s="15">
        <f ca="1">(BT623*DCF!F$46-DCF!F$5*MAX(BT623*DCF!F$46,0)-MAX(BT623-BS623,0)/Inputs!$B$24)*DCF!F$6</f>
        <v>-808.26430508796318</v>
      </c>
      <c r="DB623" s="15">
        <f ca="1">(BU623*DCF!G$46-DCF!G$5*MAX(BU623*DCF!G$46,0)-MAX(BU623-BT623,0)/Inputs!$B$24)*DCF!G$6</f>
        <v>-1052.6358786807336</v>
      </c>
      <c r="DC623" s="15">
        <f ca="1">(BV623*DCF!H$46-DCF!H$5*MAX(BV623*DCF!H$46,0)-MAX(BV623-BU623,0)/Inputs!$B$24)*DCF!H$6</f>
        <v>-758.03027807216222</v>
      </c>
      <c r="DD623" s="15">
        <f ca="1">(BW623*DCF!I$46-DCF!I$5*MAX(BW623*DCF!I$46,0)-MAX(BW623-BV623,0)/Inputs!$B$24)*DCF!I$6</f>
        <v>232.47441715989635</v>
      </c>
      <c r="DE623" s="15">
        <f ca="1">(BX623*DCF!J$46-DCF!J$5*MAX(BX623*DCF!J$46,0)-MAX(BX623-BW623,0)/Inputs!$B$24)*DCF!J$6</f>
        <v>-81.599857085317197</v>
      </c>
      <c r="DF623" s="15">
        <f ca="1">(BY623*DCF!K$46-DCF!K$5*MAX(BY623*DCF!K$46,0)-MAX(BY623-BX623,0)/Inputs!$B$24)*DCF!K$6</f>
        <v>217.84960443757564</v>
      </c>
      <c r="DG623" s="15">
        <f ca="1">(BZ623*DCF!L$46-DCF!L$5*MAX(BZ623*DCF!L$46,0)-MAX(BZ623-BY623,0)/Inputs!$B$24)*DCF!L$6</f>
        <v>-8.8716651483355058</v>
      </c>
      <c r="DH623" s="15">
        <f ca="1">(CA623*DCF!M$46-DCF!M$5*MAX(CA623*DCF!M$46,0)-MAX(CA623-BZ623,0)/Inputs!$B$24)*DCF!M$6</f>
        <v>861.42138680288565</v>
      </c>
      <c r="DI623" s="15">
        <f ca="1">SUM(CB623:CL623)+BE623*DCF!M$10*(1+Inputs!$B$30)*(1-Inputs!$B$33)*(1-Inputs!$B$30/Inputs!$B$31)/(Inputs!$B$29-Inputs!$B$30)*DCF!M$6</f>
        <v>51895.526147036064</v>
      </c>
      <c r="DJ623" s="15">
        <f ca="1">SUM(CM623:CW623)+BP623*DCF!M$28*(1+Inputs!$B$30)*(1-Inputs!$B$33)*(1-Inputs!$B$30/Inputs!$B$31)/(Inputs!$B$29-Inputs!$B$30)*DCF!M$6</f>
        <v>260979.90903185101</v>
      </c>
      <c r="DK623" s="15">
        <f ca="1">SUM(CX623:DH623)+CA623*DCF!M$46*(1+Inputs!$B$30)*(1-Inputs!$B$33)*(1-Inputs!$B$30/Inputs!$B$31)/(Inputs!$B$29-Inputs!$B$30)*DCF!M$6</f>
        <v>39088.472069975956</v>
      </c>
      <c r="DM623" s="15">
        <f ca="1">DI623+DJ623+DK623+Inputs!$B$34+Inputs!$B$36-Inputs!$B$35</f>
        <v>428814.90724886308</v>
      </c>
    </row>
    <row r="624" spans="1:117" x14ac:dyDescent="0.75">
      <c r="A624" s="11">
        <v>611</v>
      </c>
      <c r="C624" s="23">
        <f t="shared" ref="C624:M633" ca="1" si="361">_xlfn.NORM.S.INV(RAND())</f>
        <v>-1.4918793152819863</v>
      </c>
      <c r="D624" s="23">
        <f t="shared" ca="1" si="361"/>
        <v>-0.95319253460912512</v>
      </c>
      <c r="E624" s="23">
        <f t="shared" ca="1" si="361"/>
        <v>-1.4046499244720878</v>
      </c>
      <c r="F624" s="23">
        <f t="shared" ca="1" si="361"/>
        <v>-0.93612748880793883</v>
      </c>
      <c r="G624" s="23">
        <f t="shared" ca="1" si="361"/>
        <v>1.24148783715974</v>
      </c>
      <c r="H624" s="23">
        <f t="shared" ca="1" si="361"/>
        <v>-0.77624460875509793</v>
      </c>
      <c r="I624" s="23">
        <f t="shared" ca="1" si="361"/>
        <v>-0.35080857257612247</v>
      </c>
      <c r="J624" s="23">
        <f t="shared" ca="1" si="361"/>
        <v>0.74441807817090855</v>
      </c>
      <c r="K624" s="23">
        <f t="shared" ca="1" si="361"/>
        <v>0.33885967186335825</v>
      </c>
      <c r="L624" s="23">
        <f t="shared" ca="1" si="361"/>
        <v>-1.71016075585336</v>
      </c>
      <c r="M624" s="23">
        <f t="shared" ca="1" si="361"/>
        <v>-7.1583235296966462E-3</v>
      </c>
      <c r="N624" s="23">
        <f ca="1">SQRT(Inputs!$B$38)*C624+SQRT(1-Inputs!$B$38)*_xlfn.NORM.S.INV(RAND())</f>
        <v>-1.5138301388051416</v>
      </c>
      <c r="O624" s="23">
        <f ca="1">SQRT(Inputs!$B$38)*D624+SQRT(1-Inputs!$B$38)*_xlfn.NORM.S.INV(RAND())</f>
        <v>0.22944831869476545</v>
      </c>
      <c r="P624" s="23">
        <f ca="1">SQRT(Inputs!$B$38)*E624+SQRT(1-Inputs!$B$38)*_xlfn.NORM.S.INV(RAND())</f>
        <v>-0.97582825796004025</v>
      </c>
      <c r="Q624" s="23">
        <f ca="1">SQRT(Inputs!$B$38)*F624+SQRT(1-Inputs!$B$38)*_xlfn.NORM.S.INV(RAND())</f>
        <v>-0.56522937892832814</v>
      </c>
      <c r="R624" s="23">
        <f ca="1">SQRT(Inputs!$B$38)*G624+SQRT(1-Inputs!$B$38)*_xlfn.NORM.S.INV(RAND())</f>
        <v>2.1173467460383835</v>
      </c>
      <c r="S624" s="23">
        <f ca="1">SQRT(Inputs!$B$38)*H624+SQRT(1-Inputs!$B$38)*_xlfn.NORM.S.INV(RAND())</f>
        <v>-1.0871509773197623</v>
      </c>
      <c r="T624" s="23">
        <f ca="1">SQRT(Inputs!$B$38)*I624+SQRT(1-Inputs!$B$38)*_xlfn.NORM.S.INV(RAND())</f>
        <v>0.41268180592835796</v>
      </c>
      <c r="U624" s="23">
        <f ca="1">SQRT(Inputs!$B$38)*J624+SQRT(1-Inputs!$B$38)*_xlfn.NORM.S.INV(RAND())</f>
        <v>-0.42114103249086887</v>
      </c>
      <c r="V624" s="23">
        <f ca="1">SQRT(Inputs!$B$38)*K624+SQRT(1-Inputs!$B$38)*_xlfn.NORM.S.INV(RAND())</f>
        <v>-0.32940672830779572</v>
      </c>
      <c r="W624" s="23">
        <f ca="1">SQRT(Inputs!$B$38)*L624+SQRT(1-Inputs!$B$38)*_xlfn.NORM.S.INV(RAND())</f>
        <v>-0.74750056823071276</v>
      </c>
      <c r="X624" s="23">
        <f ca="1">SQRT(Inputs!$B$38)*M624+SQRT(1-Inputs!$B$38)*_xlfn.NORM.S.INV(RAND())</f>
        <v>0.58284564206285627</v>
      </c>
      <c r="Y624" s="23">
        <f ca="1">SQRT(Inputs!$B$38)*C624+SQRT(1-Inputs!$B$38)*_xlfn.NORM.S.INV(RAND())</f>
        <v>-1.0477668416876929</v>
      </c>
      <c r="Z624" s="23">
        <f ca="1">SQRT(Inputs!$B$38)*D624+SQRT(1-Inputs!$B$38)*_xlfn.NORM.S.INV(RAND())</f>
        <v>-0.38503689171164546</v>
      </c>
      <c r="AA624" s="23">
        <f ca="1">SQRT(Inputs!$B$38)*E624+SQRT(1-Inputs!$B$38)*_xlfn.NORM.S.INV(RAND())</f>
        <v>0.45056182402607747</v>
      </c>
      <c r="AB624" s="23">
        <f ca="1">SQRT(Inputs!$B$38)*F624+SQRT(1-Inputs!$B$38)*_xlfn.NORM.S.INV(RAND())</f>
        <v>-0.58693051743116109</v>
      </c>
      <c r="AC624" s="23">
        <f ca="1">SQRT(Inputs!$B$38)*G624+SQRT(1-Inputs!$B$38)*_xlfn.NORM.S.INV(RAND())</f>
        <v>1.6395654524953802</v>
      </c>
      <c r="AD624" s="23">
        <f ca="1">SQRT(Inputs!$B$38)*H624+SQRT(1-Inputs!$B$38)*_xlfn.NORM.S.INV(RAND())</f>
        <v>-2.0266579947846211</v>
      </c>
      <c r="AE624" s="23">
        <f ca="1">SQRT(Inputs!$B$38)*I624+SQRT(1-Inputs!$B$38)*_xlfn.NORM.S.INV(RAND())</f>
        <v>-0.55018575124121272</v>
      </c>
      <c r="AF624" s="23">
        <f ca="1">SQRT(Inputs!$B$38)*J624+SQRT(1-Inputs!$B$38)*_xlfn.NORM.S.INV(RAND())</f>
        <v>0.52196936999426102</v>
      </c>
      <c r="AG624" s="23">
        <f ca="1">SQRT(Inputs!$B$38)*K624+SQRT(1-Inputs!$B$38)*_xlfn.NORM.S.INV(RAND())</f>
        <v>1.050219387760386</v>
      </c>
      <c r="AH624" s="23">
        <f ca="1">SQRT(Inputs!$B$38)*L624+SQRT(1-Inputs!$B$38)*_xlfn.NORM.S.INV(RAND())</f>
        <v>-0.92296980964067343</v>
      </c>
      <c r="AI624" s="23">
        <f ca="1">SQRT(Inputs!$B$38)*M624+SQRT(1-Inputs!$B$38)*_xlfn.NORM.S.INV(RAND())</f>
        <v>1.2888874085638635</v>
      </c>
      <c r="AJ624" s="23">
        <f ca="1">SQRT(Inputs!$B$38)*C624+SQRT(1-Inputs!$B$38)*_xlfn.NORM.S.INV(RAND())</f>
        <v>0.2218237508791906</v>
      </c>
      <c r="AK624" s="23">
        <f ca="1">SQRT(Inputs!$B$38)*D624+SQRT(1-Inputs!$B$38)*_xlfn.NORM.S.INV(RAND())</f>
        <v>-0.22902132919050799</v>
      </c>
      <c r="AL624" s="23">
        <f ca="1">SQRT(Inputs!$B$38)*E624+SQRT(1-Inputs!$B$38)*_xlfn.NORM.S.INV(RAND())</f>
        <v>-0.14962646218818643</v>
      </c>
      <c r="AM624" s="23">
        <f ca="1">SQRT(Inputs!$B$38)*F624+SQRT(1-Inputs!$B$38)*_xlfn.NORM.S.INV(RAND())</f>
        <v>0.40257256794905238</v>
      </c>
      <c r="AN624" s="23">
        <f ca="1">SQRT(Inputs!$B$38)*G624+SQRT(1-Inputs!$B$38)*_xlfn.NORM.S.INV(RAND())</f>
        <v>1.8814992957310106</v>
      </c>
      <c r="AO624" s="23">
        <f ca="1">SQRT(Inputs!$B$38)*H624+SQRT(1-Inputs!$B$38)*_xlfn.NORM.S.INV(RAND())</f>
        <v>0.15746812918096958</v>
      </c>
      <c r="AP624" s="23">
        <f ca="1">SQRT(Inputs!$B$38)*I624+SQRT(1-Inputs!$B$38)*_xlfn.NORM.S.INV(RAND())</f>
        <v>0.13360271641848404</v>
      </c>
      <c r="AQ624" s="23">
        <f ca="1">SQRT(Inputs!$B$38)*J624+SQRT(1-Inputs!$B$38)*_xlfn.NORM.S.INV(RAND())</f>
        <v>0.2446976140257198</v>
      </c>
      <c r="AR624" s="23">
        <f ca="1">SQRT(Inputs!$B$38)*K624+SQRT(1-Inputs!$B$38)*_xlfn.NORM.S.INV(RAND())</f>
        <v>-0.69261006121948876</v>
      </c>
      <c r="AS624" s="23">
        <f ca="1">SQRT(Inputs!$B$38)*L624+SQRT(1-Inputs!$B$38)*_xlfn.NORM.S.INV(RAND())</f>
        <v>-0.91410242323493152</v>
      </c>
      <c r="AT624" s="23">
        <f ca="1">SQRT(Inputs!$B$38)*M624+SQRT(1-Inputs!$B$38)*_xlfn.NORM.S.INV(RAND())</f>
        <v>0.52292442204458089</v>
      </c>
      <c r="AU624" s="15">
        <f ca="1">Inputs!$B$6*EXP($B$8-0.5*C$5^2+C$5*N624)</f>
        <v>3883.7795764954121</v>
      </c>
      <c r="AV624" s="15">
        <f t="shared" ca="1" si="328"/>
        <v>4889.685200657972</v>
      </c>
      <c r="AW624" s="15">
        <f t="shared" ca="1" si="329"/>
        <v>5226.8180907102733</v>
      </c>
      <c r="AX624" s="15">
        <f t="shared" ca="1" si="330"/>
        <v>5946.3341865506118</v>
      </c>
      <c r="AY624" s="15">
        <f t="shared" ca="1" si="331"/>
        <v>9305.7070679001663</v>
      </c>
      <c r="AZ624" s="15">
        <f t="shared" ca="1" si="332"/>
        <v>10097.020520875643</v>
      </c>
      <c r="BA624" s="15">
        <f t="shared" ca="1" si="333"/>
        <v>12901.541443202394</v>
      </c>
      <c r="BB624" s="15">
        <f t="shared" ca="1" si="334"/>
        <v>15142.811432563749</v>
      </c>
      <c r="BC624" s="15">
        <f t="shared" ca="1" si="335"/>
        <v>17965.646542681621</v>
      </c>
      <c r="BD624" s="15">
        <f t="shared" ca="1" si="336"/>
        <v>20523.341947261706</v>
      </c>
      <c r="BE624" s="15">
        <f t="shared" ca="1" si="337"/>
        <v>26519.834115609607</v>
      </c>
      <c r="BF624" s="15">
        <f ca="1">Inputs!$B$13*EXP($B$9-0.5*C$6^2+C$6*Y624)</f>
        <v>11236.827972366576</v>
      </c>
      <c r="BG624" s="15">
        <f t="shared" ca="1" si="338"/>
        <v>12775.570793410881</v>
      </c>
      <c r="BH624" s="15">
        <f t="shared" ca="1" si="339"/>
        <v>16820.563577536559</v>
      </c>
      <c r="BI624" s="15">
        <f t="shared" ca="1" si="340"/>
        <v>18812.267659158286</v>
      </c>
      <c r="BJ624" s="15">
        <f t="shared" ca="1" si="341"/>
        <v>29211.104626831042</v>
      </c>
      <c r="BK624" s="15">
        <f t="shared" ca="1" si="342"/>
        <v>27206.561775415739</v>
      </c>
      <c r="BL624" s="15">
        <f t="shared" ca="1" si="343"/>
        <v>31120.11486159273</v>
      </c>
      <c r="BM624" s="15">
        <f t="shared" ca="1" si="344"/>
        <v>40815.985602699082</v>
      </c>
      <c r="BN624" s="15">
        <f t="shared" ca="1" si="345"/>
        <v>56931.005984804782</v>
      </c>
      <c r="BO624" s="15">
        <f t="shared" ca="1" si="346"/>
        <v>62921.672703939505</v>
      </c>
      <c r="BP624" s="15">
        <f t="shared" ca="1" si="347"/>
        <v>89621.171018598252</v>
      </c>
      <c r="BQ624" s="15">
        <f ca="1">Inputs!$B$20*EXP($B$10-0.5*C$7^2+C$7*AJ624)</f>
        <v>4640.6314761615577</v>
      </c>
      <c r="BR624" s="15">
        <f t="shared" ca="1" si="348"/>
        <v>5855.0197670975376</v>
      </c>
      <c r="BS624" s="15">
        <f t="shared" ca="1" si="349"/>
        <v>7680.5680775292367</v>
      </c>
      <c r="BT624" s="15">
        <f t="shared" ca="1" si="350"/>
        <v>11769.391548527854</v>
      </c>
      <c r="BU624" s="15">
        <f t="shared" ca="1" si="351"/>
        <v>25715.751173554512</v>
      </c>
      <c r="BV624" s="15">
        <f t="shared" ca="1" si="352"/>
        <v>37070.124042903633</v>
      </c>
      <c r="BW624" s="15">
        <f t="shared" ca="1" si="353"/>
        <v>53212.88821256013</v>
      </c>
      <c r="BX624" s="15">
        <f t="shared" ca="1" si="354"/>
        <v>78168.853853199893</v>
      </c>
      <c r="BY624" s="15">
        <f t="shared" ca="1" si="355"/>
        <v>95934.467502433676</v>
      </c>
      <c r="BZ624" s="15">
        <f t="shared" ca="1" si="356"/>
        <v>113787.76476454007</v>
      </c>
      <c r="CA624" s="15">
        <f t="shared" ca="1" si="357"/>
        <v>175401.97650478271</v>
      </c>
      <c r="CB624" s="15">
        <f ca="1">(AU624*DCF!C$10-DCF!C$5*MAX(AU624*DCF!C$10,0)-MAX(AU624-Inputs!$B$6,0)/Inputs!$B$10)*DCF!C$6</f>
        <v>997.38999869726433</v>
      </c>
      <c r="CC624" s="15">
        <f ca="1">(AV624*DCF!D$10-DCF!D$5*MAX(AV624*DCF!D$10,0)-MAX(AV624-AU624,0)/Inputs!$B$10)*DCF!D$6</f>
        <v>946.56388109886905</v>
      </c>
      <c r="CD624" s="15">
        <f ca="1">(AW624*DCF!E$10-DCF!E$5*MAX(AW624*DCF!E$10,0)-MAX(AW624-AV624,0)/Inputs!$B$10)*DCF!E$6</f>
        <v>1130.8528051254352</v>
      </c>
      <c r="CE624" s="15">
        <f ca="1">(AX624*DCF!F$10-DCF!F$5*MAX(AX624*DCF!F$10,0)-MAX(AX624-AW624,0)/Inputs!$B$10)*DCF!F$6</f>
        <v>1148.3618157027181</v>
      </c>
      <c r="CF624" s="15">
        <f ca="1">(AY624*DCF!G$10-DCF!G$5*MAX(AY624*DCF!G$10,0)-MAX(AY624-AX624,0)/Inputs!$B$10)*DCF!G$6</f>
        <v>1271.6169519041423</v>
      </c>
      <c r="CG624" s="15">
        <f ca="1">(AZ624*DCF!H$10-DCF!H$5*MAX(AZ624*DCF!H$10,0)-MAX(AZ624-AY624,0)/Inputs!$B$10)*DCF!H$6</f>
        <v>1819.8318867932444</v>
      </c>
      <c r="CH624" s="15">
        <f ca="1">(BA624*DCF!I$10-DCF!I$5*MAX(BA624*DCF!I$10,0)-MAX(BA624-AZ624,0)/Inputs!$B$10)*DCF!I$6</f>
        <v>1896.601279214369</v>
      </c>
      <c r="CI624" s="15">
        <f ca="1">(BB624*DCF!J$10-DCF!J$5*MAX(BB624*DCF!J$10,0)-MAX(BB624-BA624,0)/Inputs!$B$10)*DCF!J$6</f>
        <v>2258.9140443392293</v>
      </c>
      <c r="CJ624" s="15">
        <f ca="1">(BC624*DCF!K$10-DCF!K$5*MAX(BC624*DCF!K$10,0)-MAX(BC624-BB624,0)/Inputs!$B$10)*DCF!K$6</f>
        <v>2497.0266194580008</v>
      </c>
      <c r="CK624" s="15">
        <f ca="1">(BD624*DCF!L$10-DCF!L$5*MAX(BD624*DCF!L$10,0)-MAX(BD624-BC624,0)/Inputs!$B$10)*DCF!L$6</f>
        <v>2764.5588083363382</v>
      </c>
      <c r="CL624" s="15">
        <f ca="1">(BE624*DCF!M$10-DCF!M$5*MAX(BE624*DCF!M$10,0)-MAX(BE624-BD624,0)/Inputs!$B$10)*DCF!M$6</f>
        <v>3025.9465410100829</v>
      </c>
      <c r="CM624" s="15">
        <f ca="1">(BF624*DCF!C$28-DCF!C$5*MAX(BF624*DCF!C$28,0)-MAX(BF624-Inputs!$B$13,0)/Inputs!$B$17)*DCF!C$6</f>
        <v>3429.4062046101872</v>
      </c>
      <c r="CN624" s="15">
        <f ca="1">(BG624*DCF!D$28-DCF!D$5*MAX(BG624*DCF!D$28,0)-MAX(BG624-BF624,0)/Inputs!$B$17)*DCF!D$6</f>
        <v>3434.4158574944809</v>
      </c>
      <c r="CO624" s="15">
        <f ca="1">(BH624*DCF!E$28-DCF!E$5*MAX(BH624*DCF!E$28,0)-MAX(BH624-BG624,0)/Inputs!$B$17)*DCF!E$6</f>
        <v>3966.6707202662042</v>
      </c>
      <c r="CP624" s="15">
        <f ca="1">(BI624*DCF!F$28-DCF!F$5*MAX(BI624*DCF!F$28,0)-MAX(BI624-BH624,0)/Inputs!$B$17)*DCF!F$6</f>
        <v>4744.413928762423</v>
      </c>
      <c r="CQ624" s="15">
        <f ca="1">(BJ624*DCF!G$28-DCF!G$5*MAX(BJ624*DCF!G$28,0)-MAX(BJ624-BI624,0)/Inputs!$B$17)*DCF!G$6</f>
        <v>5830.0610694467987</v>
      </c>
      <c r="CR624" s="15">
        <f ca="1">(BK624*DCF!H$28-DCF!H$5*MAX(BK624*DCF!H$28,0)-MAX(BK624-BJ624,0)/Inputs!$B$17)*DCF!H$6</f>
        <v>6728.4828896612598</v>
      </c>
      <c r="CS624" s="15">
        <f ca="1">(BL624*DCF!I$28-DCF!I$5*MAX(BL624*DCF!I$28,0)-MAX(BL624-BK624,0)/Inputs!$B$17)*DCF!I$6</f>
        <v>6756.2746779858144</v>
      </c>
      <c r="CT624" s="15">
        <f ca="1">(BM624*DCF!J$28-DCF!J$5*MAX(BM624*DCF!J$28,0)-MAX(BM624-BL624,0)/Inputs!$B$17)*DCF!J$6</f>
        <v>7819.7599302445906</v>
      </c>
      <c r="CU624" s="15">
        <f ca="1">(BN624*DCF!K$28-DCF!K$5*MAX(BN624*DCF!K$28,0)-MAX(BN624-BM624,0)/Inputs!$B$17)*DCF!K$6</f>
        <v>10048.998556062596</v>
      </c>
      <c r="CV624" s="15">
        <f ca="1">(BO624*DCF!L$28-DCF!L$5*MAX(BO624*DCF!L$28,0)-MAX(BO624-BN624,0)/Inputs!$B$17)*DCF!L$6</f>
        <v>11876.340493769236</v>
      </c>
      <c r="CW624" s="15">
        <f ca="1">(BP624*DCF!M$28-DCF!M$5*MAX(BP624*DCF!M$28,0)-MAX(BP624-BO624,0)/Inputs!$B$17)*DCF!M$6</f>
        <v>14071.427382566993</v>
      </c>
      <c r="CX624" s="15">
        <f ca="1">(BQ624*DCF!C$46-DCF!C$5*MAX(BQ624*DCF!C$46,0)-MAX(BQ624-Inputs!$B$20,0)/Inputs!$B$24)*DCF!C$6</f>
        <v>-1736.6961728602016</v>
      </c>
      <c r="CY624" s="15">
        <f ca="1">(BR624*DCF!D$46-DCF!D$5*MAX(BR624*DCF!D$46,0)-MAX(BR624-BQ624,0)/Inputs!$B$24)*DCF!D$6</f>
        <v>-1517.4847368218916</v>
      </c>
      <c r="CZ624" s="15">
        <f ca="1">(BS624*DCF!E$46-DCF!E$5*MAX(BS624*DCF!E$46,0)-MAX(BS624-BR624,0)/Inputs!$B$24)*DCF!E$6</f>
        <v>-1627.8214354622587</v>
      </c>
      <c r="DA624" s="15">
        <f ca="1">(BT624*DCF!F$46-DCF!F$5*MAX(BT624*DCF!F$46,0)-MAX(BT624-BS624,0)/Inputs!$B$24)*DCF!F$6</f>
        <v>-2345.9913876941623</v>
      </c>
      <c r="DB624" s="15">
        <f ca="1">(BU624*DCF!G$46-DCF!G$5*MAX(BU624*DCF!G$46,0)-MAX(BU624-BT624,0)/Inputs!$B$24)*DCF!G$6</f>
        <v>-5556.3068927956456</v>
      </c>
      <c r="DC624" s="15">
        <f ca="1">(BV624*DCF!H$46-DCF!H$5*MAX(BV624*DCF!H$46,0)-MAX(BV624-BU624,0)/Inputs!$B$24)*DCF!H$6</f>
        <v>-3528.3017997534293</v>
      </c>
      <c r="DD624" s="15">
        <f ca="1">(BW624*DCF!I$46-DCF!I$5*MAX(BW624*DCF!I$46,0)-MAX(BW624-BV624,0)/Inputs!$B$24)*DCF!I$6</f>
        <v>-3404.9908243896557</v>
      </c>
      <c r="DE624" s="15">
        <f ca="1">(BX624*DCF!J$46-DCF!J$5*MAX(BX624*DCF!J$46,0)-MAX(BX624-BW624,0)/Inputs!$B$24)*DCF!J$6</f>
        <v>-3338.947172267689</v>
      </c>
      <c r="DF624" s="15">
        <f ca="1">(BY624*DCF!K$46-DCF!K$5*MAX(BY624*DCF!K$46,0)-MAX(BY624-BX624,0)/Inputs!$B$24)*DCF!K$6</f>
        <v>1127.9945127878545</v>
      </c>
      <c r="DG624" s="15">
        <f ca="1">(BZ624*DCF!L$46-DCF!L$5*MAX(BZ624*DCF!L$46,0)-MAX(BZ624-BY624,0)/Inputs!$B$24)*DCF!L$6</f>
        <v>3825.3620318621201</v>
      </c>
      <c r="DH624" s="15">
        <f ca="1">(CA624*DCF!M$46-DCF!M$5*MAX(CA624*DCF!M$46,0)-MAX(CA624-BZ624,0)/Inputs!$B$24)*DCF!M$6</f>
        <v>869.99352692835407</v>
      </c>
      <c r="DI624" s="15">
        <f ca="1">SUM(CB624:CL624)+BE624*DCF!M$10*(1+Inputs!$B$30)*(1-Inputs!$B$33)*(1-Inputs!$B$30/Inputs!$B$31)/(Inputs!$B$29-Inputs!$B$30)*DCF!M$6</f>
        <v>93562.713663922448</v>
      </c>
      <c r="DJ624" s="15">
        <f ca="1">SUM(CM624:CW624)+BP624*DCF!M$28*(1+Inputs!$B$30)*(1-Inputs!$B$33)*(1-Inputs!$B$30/Inputs!$B$31)/(Inputs!$B$29-Inputs!$B$30)*DCF!M$6</f>
        <v>411262.12379361264</v>
      </c>
      <c r="DK624" s="15">
        <f ca="1">SUM(CX624:DH624)+CA624*DCF!M$46*(1+Inputs!$B$30)*(1-Inputs!$B$33)*(1-Inputs!$B$30/Inputs!$B$31)/(Inputs!$B$29-Inputs!$B$30)*DCF!M$6</f>
        <v>253959.04301832712</v>
      </c>
      <c r="DM624" s="15">
        <f ca="1">DI624+DJ624+DK624+Inputs!$B$34+Inputs!$B$36-Inputs!$B$35</f>
        <v>835634.88047586218</v>
      </c>
    </row>
    <row r="625" spans="1:117" x14ac:dyDescent="0.75">
      <c r="A625" s="11">
        <v>612</v>
      </c>
      <c r="C625" s="23">
        <f t="shared" ca="1" si="361"/>
        <v>-0.36557560002900502</v>
      </c>
      <c r="D625" s="23">
        <f t="shared" ca="1" si="361"/>
        <v>0.99865899868988794</v>
      </c>
      <c r="E625" s="23">
        <f t="shared" ca="1" si="361"/>
        <v>0.131893660272242</v>
      </c>
      <c r="F625" s="23">
        <f t="shared" ca="1" si="361"/>
        <v>0.13350948218847578</v>
      </c>
      <c r="G625" s="23">
        <f t="shared" ca="1" si="361"/>
        <v>1.6418593398180168</v>
      </c>
      <c r="H625" s="23">
        <f t="shared" ca="1" si="361"/>
        <v>-0.20856903413692332</v>
      </c>
      <c r="I625" s="23">
        <f t="shared" ca="1" si="361"/>
        <v>0.54456246278474463</v>
      </c>
      <c r="J625" s="23">
        <f t="shared" ca="1" si="361"/>
        <v>-0.69494531991339759</v>
      </c>
      <c r="K625" s="23">
        <f t="shared" ca="1" si="361"/>
        <v>-7.3588900040629221E-2</v>
      </c>
      <c r="L625" s="23">
        <f t="shared" ca="1" si="361"/>
        <v>0.10393435435435816</v>
      </c>
      <c r="M625" s="23">
        <f t="shared" ca="1" si="361"/>
        <v>0.54107279680213605</v>
      </c>
      <c r="N625" s="23">
        <f ca="1">SQRT(Inputs!$B$38)*C625+SQRT(1-Inputs!$B$38)*_xlfn.NORM.S.INV(RAND())</f>
        <v>-1.4205531896435175</v>
      </c>
      <c r="O625" s="23">
        <f ca="1">SQRT(Inputs!$B$38)*D625+SQRT(1-Inputs!$B$38)*_xlfn.NORM.S.INV(RAND())</f>
        <v>0.588774083627711</v>
      </c>
      <c r="P625" s="23">
        <f ca="1">SQRT(Inputs!$B$38)*E625+SQRT(1-Inputs!$B$38)*_xlfn.NORM.S.INV(RAND())</f>
        <v>0.27357824615183218</v>
      </c>
      <c r="Q625" s="23">
        <f ca="1">SQRT(Inputs!$B$38)*F625+SQRT(1-Inputs!$B$38)*_xlfn.NORM.S.INV(RAND())</f>
        <v>-0.24864936171839541</v>
      </c>
      <c r="R625" s="23">
        <f ca="1">SQRT(Inputs!$B$38)*G625+SQRT(1-Inputs!$B$38)*_xlfn.NORM.S.INV(RAND())</f>
        <v>2.3111616458547903</v>
      </c>
      <c r="S625" s="23">
        <f ca="1">SQRT(Inputs!$B$38)*H625+SQRT(1-Inputs!$B$38)*_xlfn.NORM.S.INV(RAND())</f>
        <v>-1.1844033289610088</v>
      </c>
      <c r="T625" s="23">
        <f ca="1">SQRT(Inputs!$B$38)*I625+SQRT(1-Inputs!$B$38)*_xlfn.NORM.S.INV(RAND())</f>
        <v>0.54634786316053863</v>
      </c>
      <c r="U625" s="23">
        <f ca="1">SQRT(Inputs!$B$38)*J625+SQRT(1-Inputs!$B$38)*_xlfn.NORM.S.INV(RAND())</f>
        <v>-1.8346032559534411</v>
      </c>
      <c r="V625" s="23">
        <f ca="1">SQRT(Inputs!$B$38)*K625+SQRT(1-Inputs!$B$38)*_xlfn.NORM.S.INV(RAND())</f>
        <v>-1.2641911576595419</v>
      </c>
      <c r="W625" s="23">
        <f ca="1">SQRT(Inputs!$B$38)*L625+SQRT(1-Inputs!$B$38)*_xlfn.NORM.S.INV(RAND())</f>
        <v>0.84989289450383798</v>
      </c>
      <c r="X625" s="23">
        <f ca="1">SQRT(Inputs!$B$38)*M625+SQRT(1-Inputs!$B$38)*_xlfn.NORM.S.INV(RAND())</f>
        <v>1.3660894325474962</v>
      </c>
      <c r="Y625" s="23">
        <f ca="1">SQRT(Inputs!$B$38)*C625+SQRT(1-Inputs!$B$38)*_xlfn.NORM.S.INV(RAND())</f>
        <v>-1.3272172505559769</v>
      </c>
      <c r="Z625" s="23">
        <f ca="1">SQRT(Inputs!$B$38)*D625+SQRT(1-Inputs!$B$38)*_xlfn.NORM.S.INV(RAND())</f>
        <v>-0.58824404733526203</v>
      </c>
      <c r="AA625" s="23">
        <f ca="1">SQRT(Inputs!$B$38)*E625+SQRT(1-Inputs!$B$38)*_xlfn.NORM.S.INV(RAND())</f>
        <v>-0.26586061423431345</v>
      </c>
      <c r="AB625" s="23">
        <f ca="1">SQRT(Inputs!$B$38)*F625+SQRT(1-Inputs!$B$38)*_xlfn.NORM.S.INV(RAND())</f>
        <v>-0.14475827460181895</v>
      </c>
      <c r="AC625" s="23">
        <f ca="1">SQRT(Inputs!$B$38)*G625+SQRT(1-Inputs!$B$38)*_xlfn.NORM.S.INV(RAND())</f>
        <v>0.86125699597049965</v>
      </c>
      <c r="AD625" s="23">
        <f ca="1">SQRT(Inputs!$B$38)*H625+SQRT(1-Inputs!$B$38)*_xlfn.NORM.S.INV(RAND())</f>
        <v>0.50524120310476905</v>
      </c>
      <c r="AE625" s="23">
        <f ca="1">SQRT(Inputs!$B$38)*I625+SQRT(1-Inputs!$B$38)*_xlfn.NORM.S.INV(RAND())</f>
        <v>1.5022603094076101</v>
      </c>
      <c r="AF625" s="23">
        <f ca="1">SQRT(Inputs!$B$38)*J625+SQRT(1-Inputs!$B$38)*_xlfn.NORM.S.INV(RAND())</f>
        <v>0.10369890399773324</v>
      </c>
      <c r="AG625" s="23">
        <f ca="1">SQRT(Inputs!$B$38)*K625+SQRT(1-Inputs!$B$38)*_xlfn.NORM.S.INV(RAND())</f>
        <v>1.1484544807482235</v>
      </c>
      <c r="AH625" s="23">
        <f ca="1">SQRT(Inputs!$B$38)*L625+SQRT(1-Inputs!$B$38)*_xlfn.NORM.S.INV(RAND())</f>
        <v>-1.4547899574860819</v>
      </c>
      <c r="AI625" s="23">
        <f ca="1">SQRT(Inputs!$B$38)*M625+SQRT(1-Inputs!$B$38)*_xlfn.NORM.S.INV(RAND())</f>
        <v>0.33009968153504377</v>
      </c>
      <c r="AJ625" s="23">
        <f ca="1">SQRT(Inputs!$B$38)*C625+SQRT(1-Inputs!$B$38)*_xlfn.NORM.S.INV(RAND())</f>
        <v>0.1619265118058944</v>
      </c>
      <c r="AK625" s="23">
        <f ca="1">SQRT(Inputs!$B$38)*D625+SQRT(1-Inputs!$B$38)*_xlfn.NORM.S.INV(RAND())</f>
        <v>1.7200941416923605</v>
      </c>
      <c r="AL625" s="23">
        <f ca="1">SQRT(Inputs!$B$38)*E625+SQRT(1-Inputs!$B$38)*_xlfn.NORM.S.INV(RAND())</f>
        <v>0.43384250537327823</v>
      </c>
      <c r="AM625" s="23">
        <f ca="1">SQRT(Inputs!$B$38)*F625+SQRT(1-Inputs!$B$38)*_xlfn.NORM.S.INV(RAND())</f>
        <v>5.5468916397796317E-2</v>
      </c>
      <c r="AN625" s="23">
        <f ca="1">SQRT(Inputs!$B$38)*G625+SQRT(1-Inputs!$B$38)*_xlfn.NORM.S.INV(RAND())</f>
        <v>1.0350078040464394</v>
      </c>
      <c r="AO625" s="23">
        <f ca="1">SQRT(Inputs!$B$38)*H625+SQRT(1-Inputs!$B$38)*_xlfn.NORM.S.INV(RAND())</f>
        <v>-0.21172875331470936</v>
      </c>
      <c r="AP625" s="23">
        <f ca="1">SQRT(Inputs!$B$38)*I625+SQRT(1-Inputs!$B$38)*_xlfn.NORM.S.INV(RAND())</f>
        <v>0.63340645741113866</v>
      </c>
      <c r="AQ625" s="23">
        <f ca="1">SQRT(Inputs!$B$38)*J625+SQRT(1-Inputs!$B$38)*_xlfn.NORM.S.INV(RAND())</f>
        <v>-0.38365042771425678</v>
      </c>
      <c r="AR625" s="23">
        <f ca="1">SQRT(Inputs!$B$38)*K625+SQRT(1-Inputs!$B$38)*_xlfn.NORM.S.INV(RAND())</f>
        <v>-0.51255954276612259</v>
      </c>
      <c r="AS625" s="23">
        <f ca="1">SQRT(Inputs!$B$38)*L625+SQRT(1-Inputs!$B$38)*_xlfn.NORM.S.INV(RAND())</f>
        <v>-0.30249251106974739</v>
      </c>
      <c r="AT625" s="23">
        <f ca="1">SQRT(Inputs!$B$38)*M625+SQRT(1-Inputs!$B$38)*_xlfn.NORM.S.INV(RAND())</f>
        <v>0.27583558325810159</v>
      </c>
      <c r="AU625" s="15">
        <f ca="1">Inputs!$B$6*EXP($B$8-0.5*C$5^2+C$5*N625)</f>
        <v>3942.865817516159</v>
      </c>
      <c r="AV625" s="15">
        <f t="shared" ca="1" si="328"/>
        <v>5233.3904592713225</v>
      </c>
      <c r="AW625" s="15">
        <f t="shared" ca="1" si="329"/>
        <v>6621.0602418688177</v>
      </c>
      <c r="AX625" s="15">
        <f t="shared" ca="1" si="330"/>
        <v>7836.3957455204772</v>
      </c>
      <c r="AY625" s="15">
        <f t="shared" ca="1" si="331"/>
        <v>12544.310229156163</v>
      </c>
      <c r="AZ625" s="15">
        <f t="shared" ca="1" si="332"/>
        <v>13466.031497266371</v>
      </c>
      <c r="BA625" s="15">
        <f t="shared" ca="1" si="333"/>
        <v>17448.718222747124</v>
      </c>
      <c r="BB625" s="15">
        <f t="shared" ca="1" si="334"/>
        <v>17775.676502261562</v>
      </c>
      <c r="BC625" s="15">
        <f t="shared" ca="1" si="335"/>
        <v>19269.660796764267</v>
      </c>
      <c r="BD625" s="15">
        <f t="shared" ca="1" si="336"/>
        <v>25560.372100800178</v>
      </c>
      <c r="BE625" s="15">
        <f t="shared" ca="1" si="337"/>
        <v>35470.853086033341</v>
      </c>
      <c r="BF625" s="15">
        <f ca="1">Inputs!$B$13*EXP($B$9-0.5*C$6^2+C$6*Y625)</f>
        <v>10631.233207741279</v>
      </c>
      <c r="BG625" s="15">
        <f t="shared" ca="1" si="338"/>
        <v>11651.88584840295</v>
      </c>
      <c r="BH625" s="15">
        <f t="shared" ca="1" si="339"/>
        <v>13622.344559113737</v>
      </c>
      <c r="BI625" s="15">
        <f t="shared" ca="1" si="340"/>
        <v>16308.352148135893</v>
      </c>
      <c r="BJ625" s="15">
        <f t="shared" ca="1" si="341"/>
        <v>22635.680203075859</v>
      </c>
      <c r="BK625" s="15">
        <f t="shared" ca="1" si="342"/>
        <v>29759.184609786345</v>
      </c>
      <c r="BL625" s="15">
        <f t="shared" ca="1" si="343"/>
        <v>44412.184485184662</v>
      </c>
      <c r="BM625" s="15">
        <f t="shared" ca="1" si="344"/>
        <v>55299.980001246724</v>
      </c>
      <c r="BN625" s="15">
        <f t="shared" ca="1" si="345"/>
        <v>78046.978908761375</v>
      </c>
      <c r="BO625" s="15">
        <f t="shared" ca="1" si="346"/>
        <v>81088.616680558102</v>
      </c>
      <c r="BP625" s="15">
        <f t="shared" ca="1" si="347"/>
        <v>103608.18425973004</v>
      </c>
      <c r="BQ625" s="15">
        <f ca="1">Inputs!$B$20*EXP($B$10-0.5*C$7^2+C$7*AJ625)</f>
        <v>4543.0833667540746</v>
      </c>
      <c r="BR625" s="15">
        <f t="shared" ca="1" si="348"/>
        <v>10644.623968873797</v>
      </c>
      <c r="BS625" s="15">
        <f t="shared" ca="1" si="349"/>
        <v>16510.938448955545</v>
      </c>
      <c r="BT625" s="15">
        <f t="shared" ca="1" si="350"/>
        <v>23098.676713385197</v>
      </c>
      <c r="BU625" s="15">
        <f t="shared" ca="1" si="351"/>
        <v>41122.333506682255</v>
      </c>
      <c r="BV625" s="15">
        <f t="shared" ca="1" si="352"/>
        <v>54547.916536054203</v>
      </c>
      <c r="BW625" s="15">
        <f t="shared" ca="1" si="353"/>
        <v>87038.614378909449</v>
      </c>
      <c r="BX625" s="15">
        <f t="shared" ca="1" si="354"/>
        <v>112725.42450882135</v>
      </c>
      <c r="BY625" s="15">
        <f t="shared" ca="1" si="355"/>
        <v>143193.5417322921</v>
      </c>
      <c r="BZ625" s="15">
        <f t="shared" ca="1" si="356"/>
        <v>190052.70213351666</v>
      </c>
      <c r="CA625" s="15">
        <f t="shared" ca="1" si="357"/>
        <v>280378.05232611002</v>
      </c>
      <c r="CB625" s="15">
        <f ca="1">(AU625*DCF!C$10-DCF!C$5*MAX(AU625*DCF!C$10,0)-MAX(AU625-Inputs!$B$6,0)/Inputs!$B$10)*DCF!C$6</f>
        <v>1012.5638840051136</v>
      </c>
      <c r="CC625" s="15">
        <f ca="1">(AV625*DCF!D$10-DCF!D$5*MAX(AV625*DCF!D$10,0)-MAX(AV625-AU625,0)/Inputs!$B$10)*DCF!D$6</f>
        <v>960.94281092808444</v>
      </c>
      <c r="CD625" s="15">
        <f ca="1">(AW625*DCF!E$10-DCF!E$5*MAX(AW625*DCF!E$10,0)-MAX(AW625-AV625,0)/Inputs!$B$10)*DCF!E$6</f>
        <v>1216.136710664792</v>
      </c>
      <c r="CE625" s="15">
        <f ca="1">(AX625*DCF!F$10-DCF!F$5*MAX(AX625*DCF!F$10,0)-MAX(AX625-AW625,0)/Inputs!$B$10)*DCF!F$6</f>
        <v>1457.7915159057181</v>
      </c>
      <c r="CF625" s="15">
        <f ca="1">(AY625*DCF!G$10-DCF!G$5*MAX(AY625*DCF!G$10,0)-MAX(AY625-AX625,0)/Inputs!$B$10)*DCF!G$6</f>
        <v>1679.6852559274125</v>
      </c>
      <c r="CG625" s="15">
        <f ca="1">(AZ625*DCF!H$10-DCF!H$5*MAX(AZ625*DCF!H$10,0)-MAX(AZ625-AY625,0)/Inputs!$B$10)*DCF!H$6</f>
        <v>2450.7715389438476</v>
      </c>
      <c r="CH625" s="15">
        <f ca="1">(BA625*DCF!I$10-DCF!I$5*MAX(BA625*DCF!I$10,0)-MAX(BA625-AZ625,0)/Inputs!$B$10)*DCF!I$6</f>
        <v>2533.9441244073005</v>
      </c>
      <c r="CI625" s="15">
        <f ca="1">(BB625*DCF!J$10-DCF!J$5*MAX(BB625*DCF!J$10,0)-MAX(BB625-BA625,0)/Inputs!$B$10)*DCF!J$6</f>
        <v>3000.802193702757</v>
      </c>
      <c r="CJ625" s="15">
        <f ca="1">(BC625*DCF!K$10-DCF!K$5*MAX(BC625*DCF!K$10,0)-MAX(BC625-BB625,0)/Inputs!$B$10)*DCF!K$6</f>
        <v>2892.9708571365227</v>
      </c>
      <c r="CK625" s="15">
        <f ca="1">(BD625*DCF!L$10-DCF!L$5*MAX(BD625*DCF!L$10,0)-MAX(BD625-BC625,0)/Inputs!$B$10)*DCF!L$6</f>
        <v>3041.4993408932255</v>
      </c>
      <c r="CL625" s="15">
        <f ca="1">(BE625*DCF!M$10-DCF!M$5*MAX(BE625*DCF!M$10,0)-MAX(BE625-BD625,0)/Inputs!$B$10)*DCF!M$6</f>
        <v>3821.4833058488593</v>
      </c>
      <c r="CM625" s="15">
        <f ca="1">(BF625*DCF!C$28-DCF!C$5*MAX(BF625*DCF!C$28,0)-MAX(BF625-Inputs!$B$13,0)/Inputs!$B$17)*DCF!C$6</f>
        <v>3244.5826540145254</v>
      </c>
      <c r="CN625" s="15">
        <f ca="1">(BG625*DCF!D$28-DCF!D$5*MAX(BG625*DCF!D$28,0)-MAX(BG625-BF625,0)/Inputs!$B$17)*DCF!D$6</f>
        <v>3213.9971144483079</v>
      </c>
      <c r="CO625" s="15">
        <f ca="1">(BH625*DCF!E$28-DCF!E$5*MAX(BH625*DCF!E$28,0)-MAX(BH625-BG625,0)/Inputs!$B$17)*DCF!E$6</f>
        <v>3469.7402557030082</v>
      </c>
      <c r="CP625" s="15">
        <f ca="1">(BI625*DCF!F$28-DCF!F$5*MAX(BI625*DCF!F$28,0)-MAX(BI625-BH625,0)/Inputs!$B$17)*DCF!F$6</f>
        <v>3938.2578949876442</v>
      </c>
      <c r="CQ625" s="15">
        <f ca="1">(BJ625*DCF!G$28-DCF!G$5*MAX(BJ625*DCF!G$28,0)-MAX(BJ625-BI625,0)/Inputs!$B$17)*DCF!G$6</f>
        <v>4808.8048926269375</v>
      </c>
      <c r="CR625" s="15">
        <f ca="1">(BK625*DCF!H$28-DCF!H$5*MAX(BK625*DCF!H$28,0)-MAX(BK625-BJ625,0)/Inputs!$B$17)*DCF!H$6</f>
        <v>6252.982005020187</v>
      </c>
      <c r="CS625" s="15">
        <f ca="1">(BL625*DCF!I$28-DCF!I$5*MAX(BL625*DCF!I$28,0)-MAX(BL625-BK625,0)/Inputs!$B$17)*DCF!I$6</f>
        <v>8340.5053633703228</v>
      </c>
      <c r="CT625" s="15">
        <f ca="1">(BM625*DCF!J$28-DCF!J$5*MAX(BM625*DCF!J$28,0)-MAX(BM625-BL625,0)/Inputs!$B$17)*DCF!J$6</f>
        <v>10892.853601993813</v>
      </c>
      <c r="CU625" s="15">
        <f ca="1">(BN625*DCF!K$28-DCF!K$5*MAX(BN625*DCF!K$28,0)-MAX(BN625-BM625,0)/Inputs!$B$17)*DCF!K$6</f>
        <v>13696.008954264626</v>
      </c>
      <c r="CV625" s="15">
        <f ca="1">(BO625*DCF!L$28-DCF!L$5*MAX(BO625*DCF!L$28,0)-MAX(BO625-BN625,0)/Inputs!$B$17)*DCF!L$6</f>
        <v>15834.714681815547</v>
      </c>
      <c r="CW625" s="15">
        <f ca="1">(BP625*DCF!M$28-DCF!M$5*MAX(BP625*DCF!M$28,0)-MAX(BP625-BO625,0)/Inputs!$B$17)*DCF!M$6</f>
        <v>17140.01223353203</v>
      </c>
      <c r="CX625" s="15">
        <f ca="1">(BQ625*DCF!C$46-DCF!C$5*MAX(BQ625*DCF!C$46,0)-MAX(BQ625-Inputs!$B$20,0)/Inputs!$B$24)*DCF!C$6</f>
        <v>-1669.1108776587121</v>
      </c>
      <c r="CY625" s="15">
        <f ca="1">(BR625*DCF!D$46-DCF!D$5*MAX(BR625*DCF!D$46,0)-MAX(BR625-BQ625,0)/Inputs!$B$24)*DCF!D$6</f>
        <v>-4420.2658031859964</v>
      </c>
      <c r="CZ625" s="15">
        <f ca="1">(BS625*DCF!E$46-DCF!E$5*MAX(BS625*DCF!E$46,0)-MAX(BS625-BR625,0)/Inputs!$B$24)*DCF!E$6</f>
        <v>-4264.7868902546252</v>
      </c>
      <c r="DA625" s="15">
        <f ca="1">(BT625*DCF!F$46-DCF!F$5*MAX(BT625*DCF!F$46,0)-MAX(BT625-BS625,0)/Inputs!$B$24)*DCF!F$6</f>
        <v>-4080.9954356149228</v>
      </c>
      <c r="DB625" s="15">
        <f ca="1">(BU625*DCF!G$46-DCF!G$5*MAX(BU625*DCF!G$46,0)-MAX(BU625-BT625,0)/Inputs!$B$24)*DCF!G$6</f>
        <v>-7446.0760926425683</v>
      </c>
      <c r="DC625" s="15">
        <f ca="1">(BV625*DCF!H$46-DCF!H$5*MAX(BV625*DCF!H$46,0)-MAX(BV625-BU625,0)/Inputs!$B$24)*DCF!H$6</f>
        <v>-4171.9176664653214</v>
      </c>
      <c r="DD625" s="15">
        <f ca="1">(BW625*DCF!I$46-DCF!I$5*MAX(BW625*DCF!I$46,0)-MAX(BW625-BV625,0)/Inputs!$B$24)*DCF!I$6</f>
        <v>-7316.6318975331415</v>
      </c>
      <c r="DE625" s="15">
        <f ca="1">(BX625*DCF!J$46-DCF!J$5*MAX(BX625*DCF!J$46,0)-MAX(BX625-BW625,0)/Inputs!$B$24)*DCF!J$6</f>
        <v>-2083.202639925918</v>
      </c>
      <c r="DF625" s="15">
        <f ca="1">(BY625*DCF!K$46-DCF!K$5*MAX(BY625*DCF!K$46,0)-MAX(BY625-BX625,0)/Inputs!$B$24)*DCF!K$6</f>
        <v>715.81538932044919</v>
      </c>
      <c r="DG625" s="15">
        <f ca="1">(BZ625*DCF!L$46-DCF!L$5*MAX(BZ625*DCF!L$46,0)-MAX(BZ625-BY625,0)/Inputs!$B$24)*DCF!L$6</f>
        <v>2533.0814228881436</v>
      </c>
      <c r="DH625" s="15">
        <f ca="1">(CA625*DCF!M$46-DCF!M$5*MAX(CA625*DCF!M$46,0)-MAX(CA625-BZ625,0)/Inputs!$B$24)*DCF!M$6</f>
        <v>3097.4643226500548</v>
      </c>
      <c r="DI625" s="15">
        <f ca="1">SUM(CB625:CL625)+BE625*DCF!M$10*(1+Inputs!$B$30)*(1-Inputs!$B$33)*(1-Inputs!$B$30/Inputs!$B$31)/(Inputs!$B$29-Inputs!$B$30)*DCF!M$6</f>
        <v>122784.44473026779</v>
      </c>
      <c r="DJ625" s="15">
        <f ca="1">SUM(CM625:CW625)+BP625*DCF!M$28*(1+Inputs!$B$30)*(1-Inputs!$B$33)*(1-Inputs!$B$30/Inputs!$B$31)/(Inputs!$B$29-Inputs!$B$30)*DCF!M$6</f>
        <v>475289.72214674833</v>
      </c>
      <c r="DK625" s="15">
        <f ca="1">SUM(CX625:DH625)+CA625*DCF!M$46*(1+Inputs!$B$30)*(1-Inputs!$B$33)*(1-Inputs!$B$30/Inputs!$B$31)/(Inputs!$B$29-Inputs!$B$30)*DCF!M$6</f>
        <v>404391.05563128617</v>
      </c>
      <c r="DM625" s="15">
        <f ca="1">DI625+DJ625+DK625+Inputs!$B$34+Inputs!$B$36-Inputs!$B$35</f>
        <v>1079316.2225083022</v>
      </c>
    </row>
    <row r="626" spans="1:117" x14ac:dyDescent="0.75">
      <c r="A626" s="11">
        <v>613</v>
      </c>
      <c r="C626" s="23">
        <f t="shared" ca="1" si="361"/>
        <v>-1.2801536765808574</v>
      </c>
      <c r="D626" s="23">
        <f t="shared" ca="1" si="361"/>
        <v>0.67773722772965428</v>
      </c>
      <c r="E626" s="23">
        <f t="shared" ca="1" si="361"/>
        <v>1.044333666100802</v>
      </c>
      <c r="F626" s="23">
        <f t="shared" ca="1" si="361"/>
        <v>0.4887367550722555</v>
      </c>
      <c r="G626" s="23">
        <f t="shared" ca="1" si="361"/>
        <v>2.514214747785273E-2</v>
      </c>
      <c r="H626" s="23">
        <f t="shared" ca="1" si="361"/>
        <v>-1.9778415541002965</v>
      </c>
      <c r="I626" s="23">
        <f t="shared" ca="1" si="361"/>
        <v>-2.5408437944156006</v>
      </c>
      <c r="J626" s="23">
        <f t="shared" ca="1" si="361"/>
        <v>-0.81678809475045933</v>
      </c>
      <c r="K626" s="23">
        <f t="shared" ca="1" si="361"/>
        <v>-1.8964923724679936</v>
      </c>
      <c r="L626" s="23">
        <f t="shared" ca="1" si="361"/>
        <v>0.87881155609067119</v>
      </c>
      <c r="M626" s="23">
        <f t="shared" ca="1" si="361"/>
        <v>1.0811489105683241</v>
      </c>
      <c r="N626" s="23">
        <f ca="1">SQRT(Inputs!$B$38)*C626+SQRT(1-Inputs!$B$38)*_xlfn.NORM.S.INV(RAND())</f>
        <v>-0.81045260429603572</v>
      </c>
      <c r="O626" s="23">
        <f ca="1">SQRT(Inputs!$B$38)*D626+SQRT(1-Inputs!$B$38)*_xlfn.NORM.S.INV(RAND())</f>
        <v>2.0277841063263495</v>
      </c>
      <c r="P626" s="23">
        <f ca="1">SQRT(Inputs!$B$38)*E626+SQRT(1-Inputs!$B$38)*_xlfn.NORM.S.INV(RAND())</f>
        <v>1.0515101225835082</v>
      </c>
      <c r="Q626" s="23">
        <f ca="1">SQRT(Inputs!$B$38)*F626+SQRT(1-Inputs!$B$38)*_xlfn.NORM.S.INV(RAND())</f>
        <v>-0.48688623778330159</v>
      </c>
      <c r="R626" s="23">
        <f ca="1">SQRT(Inputs!$B$38)*G626+SQRT(1-Inputs!$B$38)*_xlfn.NORM.S.INV(RAND())</f>
        <v>0.92544322361219822</v>
      </c>
      <c r="S626" s="23">
        <f ca="1">SQRT(Inputs!$B$38)*H626+SQRT(1-Inputs!$B$38)*_xlfn.NORM.S.INV(RAND())</f>
        <v>-1.9947557432505336</v>
      </c>
      <c r="T626" s="23">
        <f ca="1">SQRT(Inputs!$B$38)*I626+SQRT(1-Inputs!$B$38)*_xlfn.NORM.S.INV(RAND())</f>
        <v>-2.8147234365066276</v>
      </c>
      <c r="U626" s="23">
        <f ca="1">SQRT(Inputs!$B$38)*J626+SQRT(1-Inputs!$B$38)*_xlfn.NORM.S.INV(RAND())</f>
        <v>0.1947094448934783</v>
      </c>
      <c r="V626" s="23">
        <f ca="1">SQRT(Inputs!$B$38)*K626+SQRT(1-Inputs!$B$38)*_xlfn.NORM.S.INV(RAND())</f>
        <v>-2.3859980189388716</v>
      </c>
      <c r="W626" s="23">
        <f ca="1">SQRT(Inputs!$B$38)*L626+SQRT(1-Inputs!$B$38)*_xlfn.NORM.S.INV(RAND())</f>
        <v>-0.23507118671144084</v>
      </c>
      <c r="X626" s="23">
        <f ca="1">SQRT(Inputs!$B$38)*M626+SQRT(1-Inputs!$B$38)*_xlfn.NORM.S.INV(RAND())</f>
        <v>1.8735215712520219</v>
      </c>
      <c r="Y626" s="23">
        <f ca="1">SQRT(Inputs!$B$38)*C626+SQRT(1-Inputs!$B$38)*_xlfn.NORM.S.INV(RAND())</f>
        <v>-0.88527473301700521</v>
      </c>
      <c r="Z626" s="23">
        <f ca="1">SQRT(Inputs!$B$38)*D626+SQRT(1-Inputs!$B$38)*_xlfn.NORM.S.INV(RAND())</f>
        <v>-0.26331572108379703</v>
      </c>
      <c r="AA626" s="23">
        <f ca="1">SQRT(Inputs!$B$38)*E626+SQRT(1-Inputs!$B$38)*_xlfn.NORM.S.INV(RAND())</f>
        <v>0.16699476744652564</v>
      </c>
      <c r="AB626" s="23">
        <f ca="1">SQRT(Inputs!$B$38)*F626+SQRT(1-Inputs!$B$38)*_xlfn.NORM.S.INV(RAND())</f>
        <v>1.0169003483690491</v>
      </c>
      <c r="AC626" s="23">
        <f ca="1">SQRT(Inputs!$B$38)*G626+SQRT(1-Inputs!$B$38)*_xlfn.NORM.S.INV(RAND())</f>
        <v>-0.9061701440716996</v>
      </c>
      <c r="AD626" s="23">
        <f ca="1">SQRT(Inputs!$B$38)*H626+SQRT(1-Inputs!$B$38)*_xlfn.NORM.S.INV(RAND())</f>
        <v>-1.5364049486589226</v>
      </c>
      <c r="AE626" s="23">
        <f ca="1">SQRT(Inputs!$B$38)*I626+SQRT(1-Inputs!$B$38)*_xlfn.NORM.S.INV(RAND())</f>
        <v>-0.40509228485475646</v>
      </c>
      <c r="AF626" s="23">
        <f ca="1">SQRT(Inputs!$B$38)*J626+SQRT(1-Inputs!$B$38)*_xlfn.NORM.S.INV(RAND())</f>
        <v>5.625594532811995E-2</v>
      </c>
      <c r="AG626" s="23">
        <f ca="1">SQRT(Inputs!$B$38)*K626+SQRT(1-Inputs!$B$38)*_xlfn.NORM.S.INV(RAND())</f>
        <v>7.2851663963749758E-2</v>
      </c>
      <c r="AH626" s="23">
        <f ca="1">SQRT(Inputs!$B$38)*L626+SQRT(1-Inputs!$B$38)*_xlfn.NORM.S.INV(RAND())</f>
        <v>0.81575994054707324</v>
      </c>
      <c r="AI626" s="23">
        <f ca="1">SQRT(Inputs!$B$38)*M626+SQRT(1-Inputs!$B$38)*_xlfn.NORM.S.INV(RAND())</f>
        <v>2.8758654721523058E-2</v>
      </c>
      <c r="AJ626" s="23">
        <f ca="1">SQRT(Inputs!$B$38)*C626+SQRT(1-Inputs!$B$38)*_xlfn.NORM.S.INV(RAND())</f>
        <v>-1.5367894851919006</v>
      </c>
      <c r="AK626" s="23">
        <f ca="1">SQRT(Inputs!$B$38)*D626+SQRT(1-Inputs!$B$38)*_xlfn.NORM.S.INV(RAND())</f>
        <v>4.4701625698902681E-2</v>
      </c>
      <c r="AL626" s="23">
        <f ca="1">SQRT(Inputs!$B$38)*E626+SQRT(1-Inputs!$B$38)*_xlfn.NORM.S.INV(RAND())</f>
        <v>0.99388181667371023</v>
      </c>
      <c r="AM626" s="23">
        <f ca="1">SQRT(Inputs!$B$38)*F626+SQRT(1-Inputs!$B$38)*_xlfn.NORM.S.INV(RAND())</f>
        <v>-0.19012386795053104</v>
      </c>
      <c r="AN626" s="23">
        <f ca="1">SQRT(Inputs!$B$38)*G626+SQRT(1-Inputs!$B$38)*_xlfn.NORM.S.INV(RAND())</f>
        <v>0.77580763979063649</v>
      </c>
      <c r="AO626" s="23">
        <f ca="1">SQRT(Inputs!$B$38)*H626+SQRT(1-Inputs!$B$38)*_xlfn.NORM.S.INV(RAND())</f>
        <v>-2.1070719928638599</v>
      </c>
      <c r="AP626" s="23">
        <f ca="1">SQRT(Inputs!$B$38)*I626+SQRT(1-Inputs!$B$38)*_xlfn.NORM.S.INV(RAND())</f>
        <v>-2.1515558562316475</v>
      </c>
      <c r="AQ626" s="23">
        <f ca="1">SQRT(Inputs!$B$38)*J626+SQRT(1-Inputs!$B$38)*_xlfn.NORM.S.INV(RAND())</f>
        <v>0.58217059046948194</v>
      </c>
      <c r="AR626" s="23">
        <f ca="1">SQRT(Inputs!$B$38)*K626+SQRT(1-Inputs!$B$38)*_xlfn.NORM.S.INV(RAND())</f>
        <v>-1.6358658510131616</v>
      </c>
      <c r="AS626" s="23">
        <f ca="1">SQRT(Inputs!$B$38)*L626+SQRT(1-Inputs!$B$38)*_xlfn.NORM.S.INV(RAND())</f>
        <v>-0.13118781977167943</v>
      </c>
      <c r="AT626" s="23">
        <f ca="1">SQRT(Inputs!$B$38)*M626+SQRT(1-Inputs!$B$38)*_xlfn.NORM.S.INV(RAND())</f>
        <v>0.63455602496565044</v>
      </c>
      <c r="AU626" s="15">
        <f ca="1">Inputs!$B$6*EXP($B$8-0.5*C$5^2+C$5*N626)</f>
        <v>4352.1356635449229</v>
      </c>
      <c r="AV626" s="15">
        <f t="shared" ca="1" si="328"/>
        <v>7137.758030342754</v>
      </c>
      <c r="AW626" s="15">
        <f t="shared" ca="1" si="329"/>
        <v>10029.424851301206</v>
      </c>
      <c r="AX626" s="15">
        <f t="shared" ca="1" si="330"/>
        <v>11522.286567585859</v>
      </c>
      <c r="AY626" s="15">
        <f t="shared" ca="1" si="331"/>
        <v>15688.627847107371</v>
      </c>
      <c r="AZ626" s="15">
        <f t="shared" ca="1" si="332"/>
        <v>15403.637836659544</v>
      </c>
      <c r="BA626" s="15">
        <f t="shared" ca="1" si="333"/>
        <v>14040.287357201249</v>
      </c>
      <c r="BB626" s="15">
        <f t="shared" ca="1" si="334"/>
        <v>17528.214518084118</v>
      </c>
      <c r="BC626" s="15">
        <f t="shared" ca="1" si="335"/>
        <v>17051.271822831455</v>
      </c>
      <c r="BD626" s="15">
        <f t="shared" ca="1" si="336"/>
        <v>20435.132148471672</v>
      </c>
      <c r="BE626" s="15">
        <f t="shared" ca="1" si="337"/>
        <v>29699.814360508015</v>
      </c>
      <c r="BF626" s="15">
        <f ca="1">Inputs!$B$13*EXP($B$9-0.5*C$6^2+C$6*Y626)</f>
        <v>11604.701074064034</v>
      </c>
      <c r="BG626" s="15">
        <f t="shared" ca="1" si="338"/>
        <v>13486.803310432811</v>
      </c>
      <c r="BH626" s="15">
        <f t="shared" ca="1" si="339"/>
        <v>16941.179686046838</v>
      </c>
      <c r="BI626" s="15">
        <f t="shared" ca="1" si="340"/>
        <v>24252.389862516095</v>
      </c>
      <c r="BJ626" s="15">
        <f t="shared" ca="1" si="341"/>
        <v>26091.210354869167</v>
      </c>
      <c r="BK626" s="15">
        <f t="shared" ca="1" si="342"/>
        <v>25978.062018382381</v>
      </c>
      <c r="BL626" s="15">
        <f t="shared" ca="1" si="343"/>
        <v>30278.912624375564</v>
      </c>
      <c r="BM626" s="15">
        <f t="shared" ca="1" si="344"/>
        <v>37480.338280083852</v>
      </c>
      <c r="BN626" s="15">
        <f t="shared" ca="1" si="345"/>
        <v>46500.314661831966</v>
      </c>
      <c r="BO626" s="15">
        <f t="shared" ca="1" si="346"/>
        <v>62904.643315834888</v>
      </c>
      <c r="BP626" s="15">
        <f t="shared" ca="1" si="347"/>
        <v>77676.508053368452</v>
      </c>
      <c r="BQ626" s="15">
        <f ca="1">Inputs!$B$20*EXP($B$10-0.5*C$7^2+C$7*AJ626)</f>
        <v>2487.0587335892064</v>
      </c>
      <c r="BR626" s="15">
        <f t="shared" ca="1" si="348"/>
        <v>3422.8674728007168</v>
      </c>
      <c r="BS626" s="15">
        <f t="shared" ca="1" si="349"/>
        <v>6235.7052612183816</v>
      </c>
      <c r="BT626" s="15">
        <f t="shared" ca="1" si="350"/>
        <v>8179.3854030756429</v>
      </c>
      <c r="BU626" s="15">
        <f t="shared" ca="1" si="351"/>
        <v>13676.436980779483</v>
      </c>
      <c r="BV626" s="15">
        <f t="shared" ca="1" si="352"/>
        <v>11836.458647933398</v>
      </c>
      <c r="BW626" s="15">
        <f t="shared" ca="1" si="353"/>
        <v>10475.316392713756</v>
      </c>
      <c r="BX626" s="15">
        <f t="shared" ca="1" si="354"/>
        <v>16465.164790937131</v>
      </c>
      <c r="BY626" s="15">
        <f t="shared" ca="1" si="355"/>
        <v>16870.606053259784</v>
      </c>
      <c r="BZ626" s="15">
        <f t="shared" ca="1" si="356"/>
        <v>23107.764260373209</v>
      </c>
      <c r="CA626" s="15">
        <f t="shared" ca="1" si="357"/>
        <v>36333.894847962045</v>
      </c>
      <c r="CB626" s="15">
        <f ca="1">(AU626*DCF!C$10-DCF!C$5*MAX(AU626*DCF!C$10,0)-MAX(AU626-Inputs!$B$6,0)/Inputs!$B$10)*DCF!C$6</f>
        <v>1047.4244521210032</v>
      </c>
      <c r="CC626" s="15">
        <f ca="1">(AV626*DCF!D$10-DCF!D$5*MAX(AV626*DCF!D$10,0)-MAX(AV626-AU626,0)/Inputs!$B$10)*DCF!D$6</f>
        <v>1060.5790539454806</v>
      </c>
      <c r="CD626" s="15">
        <f ca="1">(AW626*DCF!E$10-DCF!E$5*MAX(AW626*DCF!E$10,0)-MAX(AW626-AV626,0)/Inputs!$B$10)*DCF!E$6</f>
        <v>1664.3114263055122</v>
      </c>
      <c r="CE626" s="15">
        <f ca="1">(AX626*DCF!F$10-DCF!F$5*MAX(AX626*DCF!F$10,0)-MAX(AX626-AW626,0)/Inputs!$B$10)*DCF!F$6</f>
        <v>2204.6692840530536</v>
      </c>
      <c r="CF626" s="15">
        <f ca="1">(AY626*DCF!G$10-DCF!G$5*MAX(AY626*DCF!G$10,0)-MAX(AY626-AX626,0)/Inputs!$B$10)*DCF!G$6</f>
        <v>2431.6397104736661</v>
      </c>
      <c r="CG626" s="15">
        <f ca="1">(AZ626*DCF!H$10-DCF!H$5*MAX(AZ626*DCF!H$10,0)-MAX(AZ626-AY626,0)/Inputs!$B$10)*DCF!H$6</f>
        <v>2990.62733473869</v>
      </c>
      <c r="CH626" s="15">
        <f ca="1">(BA626*DCF!I$10-DCF!I$5*MAX(BA626*DCF!I$10,0)-MAX(BA626-AZ626,0)/Inputs!$B$10)*DCF!I$6</f>
        <v>2564.64830891373</v>
      </c>
      <c r="CI626" s="15">
        <f ca="1">(BB626*DCF!J$10-DCF!J$5*MAX(BB626*DCF!J$10,0)-MAX(BB626-BA626,0)/Inputs!$B$10)*DCF!J$6</f>
        <v>2479.3443976405119</v>
      </c>
      <c r="CJ626" s="15">
        <f ca="1">(BC626*DCF!K$10-DCF!K$5*MAX(BC626*DCF!K$10,0)-MAX(BC626-BB626,0)/Inputs!$B$10)*DCF!K$6</f>
        <v>2744.9809184764404</v>
      </c>
      <c r="CK626" s="15">
        <f ca="1">(BD626*DCF!L$10-DCF!L$5*MAX(BD626*DCF!L$10,0)-MAX(BD626-BC626,0)/Inputs!$B$10)*DCF!L$6</f>
        <v>2644.4185922144848</v>
      </c>
      <c r="CL626" s="15">
        <f ca="1">(BE626*DCF!M$10-DCF!M$5*MAX(BE626*DCF!M$10,0)-MAX(BE626-BD626,0)/Inputs!$B$10)*DCF!M$6</f>
        <v>3084.2626625520661</v>
      </c>
      <c r="CM626" s="15">
        <f ca="1">(BF626*DCF!C$28-DCF!C$5*MAX(BF626*DCF!C$28,0)-MAX(BF626-Inputs!$B$13,0)/Inputs!$B$17)*DCF!C$6</f>
        <v>3491.4012783789635</v>
      </c>
      <c r="CN626" s="15">
        <f ca="1">(BG626*DCF!D$28-DCF!D$5*MAX(BG626*DCF!D$28,0)-MAX(BG626-BF626,0)/Inputs!$B$17)*DCF!D$6</f>
        <v>3570.6359313008284</v>
      </c>
      <c r="CO626" s="15">
        <f ca="1">(BH626*DCF!E$28-DCF!E$5*MAX(BH626*DCF!E$28,0)-MAX(BH626-BG626,0)/Inputs!$B$17)*DCF!E$6</f>
        <v>4117.2337143516006</v>
      </c>
      <c r="CP626" s="15">
        <f ca="1">(BI626*DCF!F$28-DCF!F$5*MAX(BI626*DCF!F$28,0)-MAX(BI626-BH626,0)/Inputs!$B$17)*DCF!F$6</f>
        <v>5252.7636436884659</v>
      </c>
      <c r="CQ626" s="15">
        <f ca="1">(BJ626*DCF!G$28-DCF!G$5*MAX(BJ626*DCF!G$28,0)-MAX(BJ626-BI626,0)/Inputs!$B$17)*DCF!G$6</f>
        <v>6460.2910385279902</v>
      </c>
      <c r="CR626" s="15">
        <f ca="1">(BK626*DCF!H$28-DCF!H$5*MAX(BK626*DCF!H$28,0)-MAX(BK626-BJ626,0)/Inputs!$B$17)*DCF!H$6</f>
        <v>6424.6613460430153</v>
      </c>
      <c r="CS626" s="15">
        <f ca="1">(BL626*DCF!I$28-DCF!I$5*MAX(BL626*DCF!I$28,0)-MAX(BL626-BK626,0)/Inputs!$B$17)*DCF!I$6</f>
        <v>6502.8743495286526</v>
      </c>
      <c r="CT626" s="15">
        <f ca="1">(BM626*DCF!J$28-DCF!J$5*MAX(BM626*DCF!J$28,0)-MAX(BM626-BL626,0)/Inputs!$B$17)*DCF!J$6</f>
        <v>7406.3767053912215</v>
      </c>
      <c r="CU626" s="15">
        <f ca="1">(BN626*DCF!K$28-DCF!K$5*MAX(BN626*DCF!K$28,0)-MAX(BN626-BM626,0)/Inputs!$B$17)*DCF!K$6</f>
        <v>8715.2598245153313</v>
      </c>
      <c r="CV626" s="15">
        <f ca="1">(BO626*DCF!L$28-DCF!L$5*MAX(BO626*DCF!L$28,0)-MAX(BO626-BN626,0)/Inputs!$B$17)*DCF!L$6</f>
        <v>10694.619560837427</v>
      </c>
      <c r="CW626" s="15">
        <f ca="1">(BP626*DCF!M$28-DCF!M$5*MAX(BP626*DCF!M$28,0)-MAX(BP626-BO626,0)/Inputs!$B$17)*DCF!M$6</f>
        <v>13070.804999828533</v>
      </c>
      <c r="CX626" s="15">
        <f ca="1">(BQ626*DCF!C$46-DCF!C$5*MAX(BQ626*DCF!C$46,0)-MAX(BQ626-Inputs!$B$20,0)/Inputs!$B$24)*DCF!C$6</f>
        <v>-574.37846041321166</v>
      </c>
      <c r="CY626" s="15">
        <f ca="1">(BR626*DCF!D$46-DCF!D$5*MAX(BR626*DCF!D$46,0)-MAX(BR626-BQ626,0)/Inputs!$B$24)*DCF!D$6</f>
        <v>-983.50547640951618</v>
      </c>
      <c r="CZ626" s="15">
        <f ca="1">(BS626*DCF!E$46-DCF!E$5*MAX(BS626*DCF!E$46,0)-MAX(BS626-BR626,0)/Inputs!$B$24)*DCF!E$6</f>
        <v>-1846.1262243112315</v>
      </c>
      <c r="DA626" s="15">
        <f ca="1">(BT626*DCF!F$46-DCF!F$5*MAX(BT626*DCF!F$46,0)-MAX(BT626-BS626,0)/Inputs!$B$24)*DCF!F$6</f>
        <v>-1303.4299431380484</v>
      </c>
      <c r="DB626" s="15">
        <f ca="1">(BU626*DCF!G$46-DCF!G$5*MAX(BU626*DCF!G$46,0)-MAX(BU626-BT626,0)/Inputs!$B$24)*DCF!G$6</f>
        <v>-2309.1478609551291</v>
      </c>
      <c r="DC626" s="15">
        <f ca="1">(BV626*DCF!H$46-DCF!H$5*MAX(BV626*DCF!H$46,0)-MAX(BV626-BU626,0)/Inputs!$B$24)*DCF!H$6</f>
        <v>0</v>
      </c>
      <c r="DD626" s="15">
        <f ca="1">(BW626*DCF!I$46-DCF!I$5*MAX(BW626*DCF!I$46,0)-MAX(BW626-BV626,0)/Inputs!$B$24)*DCF!I$6</f>
        <v>241.93149203032007</v>
      </c>
      <c r="DE626" s="15">
        <f ca="1">(BX626*DCF!J$46-DCF!J$5*MAX(BX626*DCF!J$46,0)-MAX(BX626-BW626,0)/Inputs!$B$24)*DCF!J$6</f>
        <v>-897.7418169706242</v>
      </c>
      <c r="DF626" s="15">
        <f ca="1">(BY626*DCF!K$46-DCF!K$5*MAX(BY626*DCF!K$46,0)-MAX(BY626-BX626,0)/Inputs!$B$24)*DCF!K$6</f>
        <v>864.38294783440654</v>
      </c>
      <c r="DG626" s="15">
        <f ca="1">(BZ626*DCF!L$46-DCF!L$5*MAX(BZ626*DCF!L$46,0)-MAX(BZ626-BY626,0)/Inputs!$B$24)*DCF!L$6</f>
        <v>185.8433360105229</v>
      </c>
      <c r="DH626" s="15">
        <f ca="1">(CA626*DCF!M$46-DCF!M$5*MAX(CA626*DCF!M$46,0)-MAX(CA626-BZ626,0)/Inputs!$B$24)*DCF!M$6</f>
        <v>83.430143634141913</v>
      </c>
      <c r="DI626" s="15">
        <f ca="1">SUM(CB626:CL626)+BE626*DCF!M$10*(1+Inputs!$B$30)*(1-Inputs!$B$33)*(1-Inputs!$B$30/Inputs!$B$31)/(Inputs!$B$29-Inputs!$B$30)*DCF!M$6</f>
        <v>107571.88224611507</v>
      </c>
      <c r="DJ626" s="15">
        <f ca="1">SUM(CM626:CW626)+BP626*DCF!M$28*(1+Inputs!$B$30)*(1-Inputs!$B$33)*(1-Inputs!$B$30/Inputs!$B$31)/(Inputs!$B$29-Inputs!$B$30)*DCF!M$6</f>
        <v>363939.92116306699</v>
      </c>
      <c r="DK626" s="15">
        <f ca="1">SUM(CX626:DH626)+CA626*DCF!M$46*(1+Inputs!$B$30)*(1-Inputs!$B$33)*(1-Inputs!$B$30/Inputs!$B$31)/(Inputs!$B$29-Inputs!$B$30)*DCF!M$6</f>
        <v>49637.763597254743</v>
      </c>
      <c r="DM626" s="15">
        <f ca="1">DI626+DJ626+DK626+Inputs!$B$34+Inputs!$B$36-Inputs!$B$35</f>
        <v>598000.56700643688</v>
      </c>
    </row>
    <row r="627" spans="1:117" x14ac:dyDescent="0.75">
      <c r="A627" s="11">
        <v>614</v>
      </c>
      <c r="C627" s="23">
        <f t="shared" ca="1" si="361"/>
        <v>0.32392002121526414</v>
      </c>
      <c r="D627" s="23">
        <f t="shared" ca="1" si="361"/>
        <v>1.1683077985273136</v>
      </c>
      <c r="E627" s="23">
        <f t="shared" ca="1" si="361"/>
        <v>-0.34888380444461869</v>
      </c>
      <c r="F627" s="23">
        <f t="shared" ca="1" si="361"/>
        <v>-1.4772084134561678</v>
      </c>
      <c r="G627" s="23">
        <f t="shared" ca="1" si="361"/>
        <v>0.51382605971592388</v>
      </c>
      <c r="H627" s="23">
        <f t="shared" ca="1" si="361"/>
        <v>0.41723532535234131</v>
      </c>
      <c r="I627" s="23">
        <f t="shared" ca="1" si="361"/>
        <v>-0.45614102038353405</v>
      </c>
      <c r="J627" s="23">
        <f t="shared" ca="1" si="361"/>
        <v>-0.44796432448358409</v>
      </c>
      <c r="K627" s="23">
        <f t="shared" ca="1" si="361"/>
        <v>-0.16982171442539326</v>
      </c>
      <c r="L627" s="23">
        <f t="shared" ca="1" si="361"/>
        <v>2.2527209241723565</v>
      </c>
      <c r="M627" s="23">
        <f t="shared" ca="1" si="361"/>
        <v>0.46389525716507718</v>
      </c>
      <c r="N627" s="23">
        <f ca="1">SQRT(Inputs!$B$38)*C627+SQRT(1-Inputs!$B$38)*_xlfn.NORM.S.INV(RAND())</f>
        <v>-0.43112115145038027</v>
      </c>
      <c r="O627" s="23">
        <f ca="1">SQRT(Inputs!$B$38)*D627+SQRT(1-Inputs!$B$38)*_xlfn.NORM.S.INV(RAND())</f>
        <v>0.55268727377281768</v>
      </c>
      <c r="P627" s="23">
        <f ca="1">SQRT(Inputs!$B$38)*E627+SQRT(1-Inputs!$B$38)*_xlfn.NORM.S.INV(RAND())</f>
        <v>-0.56493760223894762</v>
      </c>
      <c r="Q627" s="23">
        <f ca="1">SQRT(Inputs!$B$38)*F627+SQRT(1-Inputs!$B$38)*_xlfn.NORM.S.INV(RAND())</f>
        <v>-0.65990658225043164</v>
      </c>
      <c r="R627" s="23">
        <f ca="1">SQRT(Inputs!$B$38)*G627+SQRT(1-Inputs!$B$38)*_xlfn.NORM.S.INV(RAND())</f>
        <v>0.5354047358271139</v>
      </c>
      <c r="S627" s="23">
        <f ca="1">SQRT(Inputs!$B$38)*H627+SQRT(1-Inputs!$B$38)*_xlfn.NORM.S.INV(RAND())</f>
        <v>-0.68695519939014593</v>
      </c>
      <c r="T627" s="23">
        <f ca="1">SQRT(Inputs!$B$38)*I627+SQRT(1-Inputs!$B$38)*_xlfn.NORM.S.INV(RAND())</f>
        <v>-0.98340177680534158</v>
      </c>
      <c r="U627" s="23">
        <f ca="1">SQRT(Inputs!$B$38)*J627+SQRT(1-Inputs!$B$38)*_xlfn.NORM.S.INV(RAND())</f>
        <v>0.47056259841825709</v>
      </c>
      <c r="V627" s="23">
        <f ca="1">SQRT(Inputs!$B$38)*K627+SQRT(1-Inputs!$B$38)*_xlfn.NORM.S.INV(RAND())</f>
        <v>-0.31184489358771034</v>
      </c>
      <c r="W627" s="23">
        <f ca="1">SQRT(Inputs!$B$38)*L627+SQRT(1-Inputs!$B$38)*_xlfn.NORM.S.INV(RAND())</f>
        <v>0.2648652520534982</v>
      </c>
      <c r="X627" s="23">
        <f ca="1">SQRT(Inputs!$B$38)*M627+SQRT(1-Inputs!$B$38)*_xlfn.NORM.S.INV(RAND())</f>
        <v>0.76709214608215648</v>
      </c>
      <c r="Y627" s="23">
        <f ca="1">SQRT(Inputs!$B$38)*C627+SQRT(1-Inputs!$B$38)*_xlfn.NORM.S.INV(RAND())</f>
        <v>-1.8237289032139223</v>
      </c>
      <c r="Z627" s="23">
        <f ca="1">SQRT(Inputs!$B$38)*D627+SQRT(1-Inputs!$B$38)*_xlfn.NORM.S.INV(RAND())</f>
        <v>1.9066118604353743</v>
      </c>
      <c r="AA627" s="23">
        <f ca="1">SQRT(Inputs!$B$38)*E627+SQRT(1-Inputs!$B$38)*_xlfn.NORM.S.INV(RAND())</f>
        <v>0.36069495469479201</v>
      </c>
      <c r="AB627" s="23">
        <f ca="1">SQRT(Inputs!$B$38)*F627+SQRT(1-Inputs!$B$38)*_xlfn.NORM.S.INV(RAND())</f>
        <v>-0.82614248565177484</v>
      </c>
      <c r="AC627" s="23">
        <f ca="1">SQRT(Inputs!$B$38)*G627+SQRT(1-Inputs!$B$38)*_xlfn.NORM.S.INV(RAND())</f>
        <v>0.40995045905769645</v>
      </c>
      <c r="AD627" s="23">
        <f ca="1">SQRT(Inputs!$B$38)*H627+SQRT(1-Inputs!$B$38)*_xlfn.NORM.S.INV(RAND())</f>
        <v>1.0900819684347094</v>
      </c>
      <c r="AE627" s="23">
        <f ca="1">SQRT(Inputs!$B$38)*I627+SQRT(1-Inputs!$B$38)*_xlfn.NORM.S.INV(RAND())</f>
        <v>-0.44693259833278526</v>
      </c>
      <c r="AF627" s="23">
        <f ca="1">SQRT(Inputs!$B$38)*J627+SQRT(1-Inputs!$B$38)*_xlfn.NORM.S.INV(RAND())</f>
        <v>-0.72254387292179079</v>
      </c>
      <c r="AG627" s="23">
        <f ca="1">SQRT(Inputs!$B$38)*K627+SQRT(1-Inputs!$B$38)*_xlfn.NORM.S.INV(RAND())</f>
        <v>0.23453480959143352</v>
      </c>
      <c r="AH627" s="23">
        <f ca="1">SQRT(Inputs!$B$38)*L627+SQRT(1-Inputs!$B$38)*_xlfn.NORM.S.INV(RAND())</f>
        <v>2.2663897355142093</v>
      </c>
      <c r="AI627" s="23">
        <f ca="1">SQRT(Inputs!$B$38)*M627+SQRT(1-Inputs!$B$38)*_xlfn.NORM.S.INV(RAND())</f>
        <v>-1.5148127972104322</v>
      </c>
      <c r="AJ627" s="23">
        <f ca="1">SQRT(Inputs!$B$38)*C627+SQRT(1-Inputs!$B$38)*_xlfn.NORM.S.INV(RAND())</f>
        <v>-0.482728363519979</v>
      </c>
      <c r="AK627" s="23">
        <f ca="1">SQRT(Inputs!$B$38)*D627+SQRT(1-Inputs!$B$38)*_xlfn.NORM.S.INV(RAND())</f>
        <v>1.9723096595861156</v>
      </c>
      <c r="AL627" s="23">
        <f ca="1">SQRT(Inputs!$B$38)*E627+SQRT(1-Inputs!$B$38)*_xlfn.NORM.S.INV(RAND())</f>
        <v>1.6503517059603623</v>
      </c>
      <c r="AM627" s="23">
        <f ca="1">SQRT(Inputs!$B$38)*F627+SQRT(1-Inputs!$B$38)*_xlfn.NORM.S.INV(RAND())</f>
        <v>-3.5590704541867413E-2</v>
      </c>
      <c r="AN627" s="23">
        <f ca="1">SQRT(Inputs!$B$38)*G627+SQRT(1-Inputs!$B$38)*_xlfn.NORM.S.INV(RAND())</f>
        <v>0.41728346334592137</v>
      </c>
      <c r="AO627" s="23">
        <f ca="1">SQRT(Inputs!$B$38)*H627+SQRT(1-Inputs!$B$38)*_xlfn.NORM.S.INV(RAND())</f>
        <v>0.26481480254786949</v>
      </c>
      <c r="AP627" s="23">
        <f ca="1">SQRT(Inputs!$B$38)*I627+SQRT(1-Inputs!$B$38)*_xlfn.NORM.S.INV(RAND())</f>
        <v>-0.56797678530893048</v>
      </c>
      <c r="AQ627" s="23">
        <f ca="1">SQRT(Inputs!$B$38)*J627+SQRT(1-Inputs!$B$38)*_xlfn.NORM.S.INV(RAND())</f>
        <v>0.53653111309050394</v>
      </c>
      <c r="AR627" s="23">
        <f ca="1">SQRT(Inputs!$B$38)*K627+SQRT(1-Inputs!$B$38)*_xlfn.NORM.S.INV(RAND())</f>
        <v>-1.1896429639531185</v>
      </c>
      <c r="AS627" s="23">
        <f ca="1">SQRT(Inputs!$B$38)*L627+SQRT(1-Inputs!$B$38)*_xlfn.NORM.S.INV(RAND())</f>
        <v>0.68080132242017699</v>
      </c>
      <c r="AT627" s="23">
        <f ca="1">SQRT(Inputs!$B$38)*M627+SQRT(1-Inputs!$B$38)*_xlfn.NORM.S.INV(RAND())</f>
        <v>0.15957091647450361</v>
      </c>
      <c r="AU627" s="15">
        <f ca="1">Inputs!$B$6*EXP($B$8-0.5*C$5^2+C$5*N627)</f>
        <v>4627.7474164795822</v>
      </c>
      <c r="AV627" s="15">
        <f t="shared" ca="1" si="328"/>
        <v>6109.9331390334337</v>
      </c>
      <c r="AW627" s="15">
        <f t="shared" ca="1" si="329"/>
        <v>6903.385973311184</v>
      </c>
      <c r="AX627" s="15">
        <f t="shared" ca="1" si="330"/>
        <v>7761.3473297325281</v>
      </c>
      <c r="AY627" s="15">
        <f t="shared" ca="1" si="331"/>
        <v>10097.189699724835</v>
      </c>
      <c r="AZ627" s="15">
        <f t="shared" ca="1" si="332"/>
        <v>11449.418838390118</v>
      </c>
      <c r="BA627" s="15">
        <f t="shared" ca="1" si="333"/>
        <v>12640.825585399471</v>
      </c>
      <c r="BB627" s="15">
        <f t="shared" ca="1" si="334"/>
        <v>16223.329658682953</v>
      </c>
      <c r="BC627" s="15">
        <f t="shared" ca="1" si="335"/>
        <v>19280.24570454234</v>
      </c>
      <c r="BD627" s="15">
        <f t="shared" ca="1" si="336"/>
        <v>24212.587468770511</v>
      </c>
      <c r="BE627" s="15">
        <f t="shared" ca="1" si="337"/>
        <v>31816.464625382698</v>
      </c>
      <c r="BF627" s="15">
        <f ca="1">Inputs!$B$13*EXP($B$9-0.5*C$6^2+C$6*Y627)</f>
        <v>9634.6300943497281</v>
      </c>
      <c r="BG627" s="15">
        <f t="shared" ca="1" si="338"/>
        <v>16563.53472803862</v>
      </c>
      <c r="BH627" s="15">
        <f t="shared" ca="1" si="339"/>
        <v>21485.232437448427</v>
      </c>
      <c r="BI627" s="15">
        <f t="shared" ca="1" si="340"/>
        <v>23160.621484695141</v>
      </c>
      <c r="BJ627" s="15">
        <f t="shared" ca="1" si="341"/>
        <v>30121.816760735623</v>
      </c>
      <c r="BK627" s="15">
        <f t="shared" ca="1" si="342"/>
        <v>42883.290568495489</v>
      </c>
      <c r="BL627" s="15">
        <f t="shared" ca="1" si="343"/>
        <v>49712.638774619423</v>
      </c>
      <c r="BM627" s="15">
        <f t="shared" ca="1" si="344"/>
        <v>55861.518790254129</v>
      </c>
      <c r="BN627" s="15">
        <f t="shared" ca="1" si="345"/>
        <v>70660.999412137753</v>
      </c>
      <c r="BO627" s="15">
        <f t="shared" ca="1" si="346"/>
        <v>113145.68483543368</v>
      </c>
      <c r="BP627" s="15">
        <f t="shared" ca="1" si="347"/>
        <v>117299.21540674508</v>
      </c>
      <c r="BQ627" s="15">
        <f ca="1">Inputs!$B$20*EXP($B$10-0.5*C$7^2+C$7*AJ627)</f>
        <v>3614.5161914032897</v>
      </c>
      <c r="BR627" s="15">
        <f t="shared" ca="1" si="348"/>
        <v>9175.2134313174083</v>
      </c>
      <c r="BS627" s="15">
        <f t="shared" ca="1" si="349"/>
        <v>20183.365230734373</v>
      </c>
      <c r="BT627" s="15">
        <f t="shared" ca="1" si="350"/>
        <v>27569.859267619137</v>
      </c>
      <c r="BU627" s="15">
        <f t="shared" ca="1" si="351"/>
        <v>42267.923366724448</v>
      </c>
      <c r="BV627" s="15">
        <f t="shared" ca="1" si="352"/>
        <v>62422.214196629175</v>
      </c>
      <c r="BW627" s="15">
        <f t="shared" ca="1" si="353"/>
        <v>77240.327921363743</v>
      </c>
      <c r="BX627" s="15">
        <f t="shared" ca="1" si="354"/>
        <v>120301.05864341256</v>
      </c>
      <c r="BY627" s="15">
        <f t="shared" ca="1" si="355"/>
        <v>134249.06775902532</v>
      </c>
      <c r="BZ627" s="15">
        <f t="shared" ca="1" si="356"/>
        <v>213484.38912860688</v>
      </c>
      <c r="CA627" s="15">
        <f t="shared" ca="1" si="357"/>
        <v>308505.86486997007</v>
      </c>
      <c r="CB627" s="15">
        <f ca="1">(AU627*DCF!C$10-DCF!C$5*MAX(AU627*DCF!C$10,0)-MAX(AU627-Inputs!$B$6,0)/Inputs!$B$10)*DCF!C$6</f>
        <v>1045.4592911973132</v>
      </c>
      <c r="CC627" s="15">
        <f ca="1">(AV627*DCF!D$10-DCF!D$5*MAX(AV627*DCF!D$10,0)-MAX(AV627-AU627,0)/Inputs!$B$10)*DCF!D$6</f>
        <v>1127.8626123124359</v>
      </c>
      <c r="CD627" s="15">
        <f ca="1">(AW627*DCF!E$10-DCF!E$5*MAX(AW627*DCF!E$10,0)-MAX(AW627-AV627,0)/Inputs!$B$10)*DCF!E$6</f>
        <v>1415.1634920896092</v>
      </c>
      <c r="CE627" s="15">
        <f ca="1">(AX627*DCF!F$10-DCF!F$5*MAX(AX627*DCF!F$10,0)-MAX(AX627-AW627,0)/Inputs!$B$10)*DCF!F$6</f>
        <v>1515.7692660369846</v>
      </c>
      <c r="CF627" s="15">
        <f ca="1">(AY627*DCF!G$10-DCF!G$5*MAX(AY627*DCF!G$10,0)-MAX(AY627-AX627,0)/Inputs!$B$10)*DCF!G$6</f>
        <v>1631.4341657430211</v>
      </c>
      <c r="CG627" s="15">
        <f ca="1">(AZ627*DCF!H$10-DCF!H$5*MAX(AZ627*DCF!H$10,0)-MAX(AZ627-AY627,0)/Inputs!$B$10)*DCF!H$6</f>
        <v>1982.8003544520375</v>
      </c>
      <c r="CH627" s="15">
        <f ca="1">(BA627*DCF!I$10-DCF!I$5*MAX(BA627*DCF!I$10,0)-MAX(BA627-AZ627,0)/Inputs!$B$10)*DCF!I$6</f>
        <v>2113.5852460994879</v>
      </c>
      <c r="CI627" s="15">
        <f ca="1">(BB627*DCF!J$10-DCF!J$5*MAX(BB627*DCF!J$10,0)-MAX(BB627-BA627,0)/Inputs!$B$10)*DCF!J$6</f>
        <v>2241.0915554392554</v>
      </c>
      <c r="CJ627" s="15">
        <f ca="1">(BC627*DCF!K$10-DCF!K$5*MAX(BC627*DCF!K$10,0)-MAX(BC627-BB627,0)/Inputs!$B$10)*DCF!K$6</f>
        <v>2675.888204296341</v>
      </c>
      <c r="CK627" s="15">
        <f ca="1">(BD627*DCF!L$10-DCF!L$5*MAX(BD627*DCF!L$10,0)-MAX(BD627-BC627,0)/Inputs!$B$10)*DCF!L$6</f>
        <v>3013.8869643724761</v>
      </c>
      <c r="CL627" s="15">
        <f ca="1">(BE627*DCF!M$10-DCF!M$5*MAX(BE627*DCF!M$10,0)-MAX(BE627-BD627,0)/Inputs!$B$10)*DCF!M$6</f>
        <v>3581.3503011970902</v>
      </c>
      <c r="CM627" s="15">
        <f ca="1">(BF627*DCF!C$28-DCF!C$5*MAX(BF627*DCF!C$28,0)-MAX(BF627-Inputs!$B$13,0)/Inputs!$B$17)*DCF!C$6</f>
        <v>2940.4259196582011</v>
      </c>
      <c r="CN627" s="15">
        <f ca="1">(BG627*DCF!D$28-DCF!D$5*MAX(BG627*DCF!D$28,0)-MAX(BG627-BF627,0)/Inputs!$B$17)*DCF!D$6</f>
        <v>3400.0899495991862</v>
      </c>
      <c r="CO627" s="15">
        <f ca="1">(BH627*DCF!E$28-DCF!E$5*MAX(BH627*DCF!E$28,0)-MAX(BH627-BG627,0)/Inputs!$B$17)*DCF!E$6</f>
        <v>5115.0015294343975</v>
      </c>
      <c r="CP627" s="15">
        <f ca="1">(BI627*DCF!F$28-DCF!F$5*MAX(BI627*DCF!F$28,0)-MAX(BI627-BH627,0)/Inputs!$B$17)*DCF!F$6</f>
        <v>5982.4676047540361</v>
      </c>
      <c r="CQ627" s="15">
        <f ca="1">(BJ627*DCF!G$28-DCF!G$5*MAX(BJ627*DCF!G$28,0)-MAX(BJ627-BI627,0)/Inputs!$B$17)*DCF!G$6</f>
        <v>6644.5296149206106</v>
      </c>
      <c r="CR627" s="15">
        <f ca="1">(BK627*DCF!H$28-DCF!H$5*MAX(BK627*DCF!H$28,0)-MAX(BK627-BJ627,0)/Inputs!$B$17)*DCF!H$6</f>
        <v>8622.735979820467</v>
      </c>
      <c r="CS627" s="15">
        <f ca="1">(BL627*DCF!I$28-DCF!I$5*MAX(BL627*DCF!I$28,0)-MAX(BL627-BK627,0)/Inputs!$B$17)*DCF!I$6</f>
        <v>10709.857153542722</v>
      </c>
      <c r="CT627" s="15">
        <f ca="1">(BM627*DCF!J$28-DCF!J$5*MAX(BM627*DCF!J$28,0)-MAX(BM627-BL627,0)/Inputs!$B$17)*DCF!J$6</f>
        <v>11646.464852785146</v>
      </c>
      <c r="CU627" s="15">
        <f ca="1">(BN627*DCF!K$28-DCF!K$5*MAX(BN627*DCF!K$28,0)-MAX(BN627-BM627,0)/Inputs!$B$17)*DCF!K$6</f>
        <v>13109.679054784267</v>
      </c>
      <c r="CV627" s="15">
        <f ca="1">(BO627*DCF!L$28-DCF!L$5*MAX(BO627*DCF!L$28,0)-MAX(BO627-BN627,0)/Inputs!$B$17)*DCF!L$6</f>
        <v>17767.726040044174</v>
      </c>
      <c r="CW627" s="15">
        <f ca="1">(BP627*DCF!M$28-DCF!M$5*MAX(BP627*DCF!M$28,0)-MAX(BP627-BO627,0)/Inputs!$B$17)*DCF!M$6</f>
        <v>21635.754607225757</v>
      </c>
      <c r="CX627" s="15">
        <f ca="1">(BQ627*DCF!C$46-DCF!C$5*MAX(BQ627*DCF!C$46,0)-MAX(BQ627-Inputs!$B$20,0)/Inputs!$B$24)*DCF!C$6</f>
        <v>-1025.7617954295308</v>
      </c>
      <c r="CY627" s="15">
        <f ca="1">(BR627*DCF!D$46-DCF!D$5*MAX(BR627*DCF!D$46,0)-MAX(BR627-BQ627,0)/Inputs!$B$24)*DCF!D$6</f>
        <v>-3938.6983182762006</v>
      </c>
      <c r="CZ627" s="15">
        <f ca="1">(BS627*DCF!E$46-DCF!E$5*MAX(BS627*DCF!E$46,0)-MAX(BS627-BR627,0)/Inputs!$B$24)*DCF!E$6</f>
        <v>-6725.8284701141911</v>
      </c>
      <c r="DA627" s="15">
        <f ca="1">(BT627*DCF!F$46-DCF!F$5*MAX(BT627*DCF!F$46,0)-MAX(BT627-BS627,0)/Inputs!$B$24)*DCF!F$6</f>
        <v>-4697.4674455338445</v>
      </c>
      <c r="DB627" s="15">
        <f ca="1">(BU627*DCF!G$46-DCF!G$5*MAX(BU627*DCF!G$46,0)-MAX(BU627-BT627,0)/Inputs!$B$24)*DCF!G$6</f>
        <v>-6365.9477954878757</v>
      </c>
      <c r="DC627" s="15">
        <f ca="1">(BV627*DCF!H$46-DCF!H$5*MAX(BV627*DCF!H$46,0)-MAX(BV627-BU627,0)/Inputs!$B$24)*DCF!H$6</f>
        <v>-6262.8223880041751</v>
      </c>
      <c r="DD627" s="15">
        <f ca="1">(BW627*DCF!I$46-DCF!I$5*MAX(BW627*DCF!I$46,0)-MAX(BW627-BV627,0)/Inputs!$B$24)*DCF!I$6</f>
        <v>-2469.8118940353816</v>
      </c>
      <c r="DE627" s="15">
        <f ca="1">(BX627*DCF!J$46-DCF!J$5*MAX(BX627*DCF!J$46,0)-MAX(BX627-BW627,0)/Inputs!$B$24)*DCF!J$6</f>
        <v>-6372.7056346556283</v>
      </c>
      <c r="DF627" s="15">
        <f ca="1">(BY627*DCF!K$46-DCF!K$5*MAX(BY627*DCF!K$46,0)-MAX(BY627-BX627,0)/Inputs!$B$24)*DCF!K$6</f>
        <v>4251.8636119204493</v>
      </c>
      <c r="DG627" s="15">
        <f ca="1">(BZ627*DCF!L$46-DCF!L$5*MAX(BZ627*DCF!L$46,0)-MAX(BZ627-BY627,0)/Inputs!$B$24)*DCF!L$6</f>
        <v>-3174.0274559060972</v>
      </c>
      <c r="DH627" s="15">
        <f ca="1">(CA627*DCF!M$46-DCF!M$5*MAX(CA627*DCF!M$46,0)-MAX(CA627-BZ627,0)/Inputs!$B$24)*DCF!M$6</f>
        <v>4320.8202542098134</v>
      </c>
      <c r="DI627" s="15">
        <f ca="1">SUM(CB627:CL627)+BE627*DCF!M$10*(1+Inputs!$B$30)*(1-Inputs!$B$33)*(1-Inputs!$B$30/Inputs!$B$31)/(Inputs!$B$29-Inputs!$B$30)*DCF!M$6</f>
        <v>110889.93323486485</v>
      </c>
      <c r="DJ627" s="15">
        <f ca="1">SUM(CM627:CW627)+BP627*DCF!M$28*(1+Inputs!$B$30)*(1-Inputs!$B$33)*(1-Inputs!$B$30/Inputs!$B$31)/(Inputs!$B$29-Inputs!$B$30)*DCF!M$6</f>
        <v>542835.08910458977</v>
      </c>
      <c r="DK627" s="15">
        <f ca="1">SUM(CX627:DH627)+CA627*DCF!M$46*(1+Inputs!$B$30)*(1-Inputs!$B$33)*(1-Inputs!$B$30/Inputs!$B$31)/(Inputs!$B$29-Inputs!$B$30)*DCF!M$6</f>
        <v>444526.22461360565</v>
      </c>
      <c r="DM627" s="15">
        <f ca="1">DI627+DJ627+DK627+Inputs!$B$34+Inputs!$B$36-Inputs!$B$35</f>
        <v>1175102.2469530604</v>
      </c>
    </row>
    <row r="628" spans="1:117" x14ac:dyDescent="0.75">
      <c r="A628" s="11">
        <v>615</v>
      </c>
      <c r="C628" s="23">
        <f t="shared" ca="1" si="361"/>
        <v>6.1468702310550495E-2</v>
      </c>
      <c r="D628" s="23">
        <f t="shared" ca="1" si="361"/>
        <v>0.11432054899414691</v>
      </c>
      <c r="E628" s="23">
        <f t="shared" ca="1" si="361"/>
        <v>-1.6012868543546837</v>
      </c>
      <c r="F628" s="23">
        <f t="shared" ca="1" si="361"/>
        <v>-0.48254418912160246</v>
      </c>
      <c r="G628" s="23">
        <f t="shared" ca="1" si="361"/>
        <v>-1.2229190265250516</v>
      </c>
      <c r="H628" s="23">
        <f t="shared" ca="1" si="361"/>
        <v>0.46328736359081973</v>
      </c>
      <c r="I628" s="23">
        <f t="shared" ca="1" si="361"/>
        <v>1.5140576791380433</v>
      </c>
      <c r="J628" s="23">
        <f t="shared" ca="1" si="361"/>
        <v>1.4431780736735491</v>
      </c>
      <c r="K628" s="23">
        <f t="shared" ca="1" si="361"/>
        <v>-2.4749003788542008E-2</v>
      </c>
      <c r="L628" s="23">
        <f t="shared" ca="1" si="361"/>
        <v>0.64649682184319124</v>
      </c>
      <c r="M628" s="23">
        <f t="shared" ca="1" si="361"/>
        <v>0.63447813150934118</v>
      </c>
      <c r="N628" s="23">
        <f ca="1">SQRT(Inputs!$B$38)*C628+SQRT(1-Inputs!$B$38)*_xlfn.NORM.S.INV(RAND())</f>
        <v>0.51036166647572323</v>
      </c>
      <c r="O628" s="23">
        <f ca="1">SQRT(Inputs!$B$38)*D628+SQRT(1-Inputs!$B$38)*_xlfn.NORM.S.INV(RAND())</f>
        <v>-0.39161684403824343</v>
      </c>
      <c r="P628" s="23">
        <f ca="1">SQRT(Inputs!$B$38)*E628+SQRT(1-Inputs!$B$38)*_xlfn.NORM.S.INV(RAND())</f>
        <v>-1.4443481320454477</v>
      </c>
      <c r="Q628" s="23">
        <f ca="1">SQRT(Inputs!$B$38)*F628+SQRT(1-Inputs!$B$38)*_xlfn.NORM.S.INV(RAND())</f>
        <v>-0.18872962216612449</v>
      </c>
      <c r="R628" s="23">
        <f ca="1">SQRT(Inputs!$B$38)*G628+SQRT(1-Inputs!$B$38)*_xlfn.NORM.S.INV(RAND())</f>
        <v>-0.4936345937249742</v>
      </c>
      <c r="S628" s="23">
        <f ca="1">SQRT(Inputs!$B$38)*H628+SQRT(1-Inputs!$B$38)*_xlfn.NORM.S.INV(RAND())</f>
        <v>-0.33917027182833354</v>
      </c>
      <c r="T628" s="23">
        <f ca="1">SQRT(Inputs!$B$38)*I628+SQRT(1-Inputs!$B$38)*_xlfn.NORM.S.INV(RAND())</f>
        <v>1.1044075121683132</v>
      </c>
      <c r="U628" s="23">
        <f ca="1">SQRT(Inputs!$B$38)*J628+SQRT(1-Inputs!$B$38)*_xlfn.NORM.S.INV(RAND())</f>
        <v>0.64548545959106318</v>
      </c>
      <c r="V628" s="23">
        <f ca="1">SQRT(Inputs!$B$38)*K628+SQRT(1-Inputs!$B$38)*_xlfn.NORM.S.INV(RAND())</f>
        <v>-0.12663741716741719</v>
      </c>
      <c r="W628" s="23">
        <f ca="1">SQRT(Inputs!$B$38)*L628+SQRT(1-Inputs!$B$38)*_xlfn.NORM.S.INV(RAND())</f>
        <v>0.96651232390616326</v>
      </c>
      <c r="X628" s="23">
        <f ca="1">SQRT(Inputs!$B$38)*M628+SQRT(1-Inputs!$B$38)*_xlfn.NORM.S.INV(RAND())</f>
        <v>-0.39767137113823187</v>
      </c>
      <c r="Y628" s="23">
        <f ca="1">SQRT(Inputs!$B$38)*C628+SQRT(1-Inputs!$B$38)*_xlfn.NORM.S.INV(RAND())</f>
        <v>-0.98426127670125929</v>
      </c>
      <c r="Z628" s="23">
        <f ca="1">SQRT(Inputs!$B$38)*D628+SQRT(1-Inputs!$B$38)*_xlfn.NORM.S.INV(RAND())</f>
        <v>-1.2476565584182433</v>
      </c>
      <c r="AA628" s="23">
        <f ca="1">SQRT(Inputs!$B$38)*E628+SQRT(1-Inputs!$B$38)*_xlfn.NORM.S.INV(RAND())</f>
        <v>-1.4398713156787279</v>
      </c>
      <c r="AB628" s="23">
        <f ca="1">SQRT(Inputs!$B$38)*F628+SQRT(1-Inputs!$B$38)*_xlfn.NORM.S.INV(RAND())</f>
        <v>-1.1493000850068502</v>
      </c>
      <c r="AC628" s="23">
        <f ca="1">SQRT(Inputs!$B$38)*G628+SQRT(1-Inputs!$B$38)*_xlfn.NORM.S.INV(RAND())</f>
        <v>-1.0690267266153164</v>
      </c>
      <c r="AD628" s="23">
        <f ca="1">SQRT(Inputs!$B$38)*H628+SQRT(1-Inputs!$B$38)*_xlfn.NORM.S.INV(RAND())</f>
        <v>1.0695551677596977</v>
      </c>
      <c r="AE628" s="23">
        <f ca="1">SQRT(Inputs!$B$38)*I628+SQRT(1-Inputs!$B$38)*_xlfn.NORM.S.INV(RAND())</f>
        <v>1.1889463937014464</v>
      </c>
      <c r="AF628" s="23">
        <f ca="1">SQRT(Inputs!$B$38)*J628+SQRT(1-Inputs!$B$38)*_xlfn.NORM.S.INV(RAND())</f>
        <v>1.295295939059756</v>
      </c>
      <c r="AG628" s="23">
        <f ca="1">SQRT(Inputs!$B$38)*K628+SQRT(1-Inputs!$B$38)*_xlfn.NORM.S.INV(RAND())</f>
        <v>9.6626043616668961E-2</v>
      </c>
      <c r="AH628" s="23">
        <f ca="1">SQRT(Inputs!$B$38)*L628+SQRT(1-Inputs!$B$38)*_xlfn.NORM.S.INV(RAND())</f>
        <v>3.4863403373964763E-2</v>
      </c>
      <c r="AI628" s="23">
        <f ca="1">SQRT(Inputs!$B$38)*M628+SQRT(1-Inputs!$B$38)*_xlfn.NORM.S.INV(RAND())</f>
        <v>0.82232155601632217</v>
      </c>
      <c r="AJ628" s="23">
        <f ca="1">SQRT(Inputs!$B$38)*C628+SQRT(1-Inputs!$B$38)*_xlfn.NORM.S.INV(RAND())</f>
        <v>0.59227970959308618</v>
      </c>
      <c r="AK628" s="23">
        <f ca="1">SQRT(Inputs!$B$38)*D628+SQRT(1-Inputs!$B$38)*_xlfn.NORM.S.INV(RAND())</f>
        <v>0.891965799315658</v>
      </c>
      <c r="AL628" s="23">
        <f ca="1">SQRT(Inputs!$B$38)*E628+SQRT(1-Inputs!$B$38)*_xlfn.NORM.S.INV(RAND())</f>
        <v>-0.63380564624482172</v>
      </c>
      <c r="AM628" s="23">
        <f ca="1">SQRT(Inputs!$B$38)*F628+SQRT(1-Inputs!$B$38)*_xlfn.NORM.S.INV(RAND())</f>
        <v>2.2265404789984844E-2</v>
      </c>
      <c r="AN628" s="23">
        <f ca="1">SQRT(Inputs!$B$38)*G628+SQRT(1-Inputs!$B$38)*_xlfn.NORM.S.INV(RAND())</f>
        <v>0.51722171493613733</v>
      </c>
      <c r="AO628" s="23">
        <f ca="1">SQRT(Inputs!$B$38)*H628+SQRT(1-Inputs!$B$38)*_xlfn.NORM.S.INV(RAND())</f>
        <v>0.74637688394336443</v>
      </c>
      <c r="AP628" s="23">
        <f ca="1">SQRT(Inputs!$B$38)*I628+SQRT(1-Inputs!$B$38)*_xlfn.NORM.S.INV(RAND())</f>
        <v>-0.6785789802372113</v>
      </c>
      <c r="AQ628" s="23">
        <f ca="1">SQRT(Inputs!$B$38)*J628+SQRT(1-Inputs!$B$38)*_xlfn.NORM.S.INV(RAND())</f>
        <v>0.68692242401509462</v>
      </c>
      <c r="AR628" s="23">
        <f ca="1">SQRT(Inputs!$B$38)*K628+SQRT(1-Inputs!$B$38)*_xlfn.NORM.S.INV(RAND())</f>
        <v>-0.79766749864525099</v>
      </c>
      <c r="AS628" s="23">
        <f ca="1">SQRT(Inputs!$B$38)*L628+SQRT(1-Inputs!$B$38)*_xlfn.NORM.S.INV(RAND())</f>
        <v>0.66941679508513618</v>
      </c>
      <c r="AT628" s="23">
        <f ca="1">SQRT(Inputs!$B$38)*M628+SQRT(1-Inputs!$B$38)*_xlfn.NORM.S.INV(RAND())</f>
        <v>0.93571543222173692</v>
      </c>
      <c r="AU628" s="15">
        <f ca="1">Inputs!$B$6*EXP($B$8-0.5*C$5^2+C$5*N628)</f>
        <v>5389.5988089700622</v>
      </c>
      <c r="AV628" s="15">
        <f t="shared" ca="1" si="328"/>
        <v>6193.3344309220683</v>
      </c>
      <c r="AW628" s="15">
        <f t="shared" ca="1" si="329"/>
        <v>6214.9264346335358</v>
      </c>
      <c r="AX628" s="15">
        <f t="shared" ca="1" si="330"/>
        <v>7410.9847304320801</v>
      </c>
      <c r="AY628" s="15">
        <f t="shared" ca="1" si="331"/>
        <v>8549.6053872730245</v>
      </c>
      <c r="AZ628" s="15">
        <f t="shared" ca="1" si="332"/>
        <v>10073.063066971084</v>
      </c>
      <c r="BA628" s="15">
        <f t="shared" ca="1" si="333"/>
        <v>13837.289060788476</v>
      </c>
      <c r="BB628" s="15">
        <f t="shared" ca="1" si="334"/>
        <v>18072.855586073743</v>
      </c>
      <c r="BC628" s="15">
        <f t="shared" ca="1" si="335"/>
        <v>21865.715388903129</v>
      </c>
      <c r="BD628" s="15">
        <f t="shared" ca="1" si="336"/>
        <v>29322.027846868008</v>
      </c>
      <c r="BE628" s="15">
        <f t="shared" ca="1" si="337"/>
        <v>34652.271471633801</v>
      </c>
      <c r="BF628" s="15">
        <f ca="1">Inputs!$B$13*EXP($B$9-0.5*C$6^2+C$6*Y628)</f>
        <v>11379.192033422241</v>
      </c>
      <c r="BG628" s="15">
        <f t="shared" ca="1" si="338"/>
        <v>11072.614857055254</v>
      </c>
      <c r="BH628" s="15">
        <f t="shared" ca="1" si="339"/>
        <v>10654.687713837906</v>
      </c>
      <c r="BI628" s="15">
        <f t="shared" ca="1" si="340"/>
        <v>10928.208247405917</v>
      </c>
      <c r="BJ628" s="15">
        <f t="shared" ca="1" si="341"/>
        <v>11484.010035374211</v>
      </c>
      <c r="BK628" s="15">
        <f t="shared" ca="1" si="342"/>
        <v>16303.724585856742</v>
      </c>
      <c r="BL628" s="15">
        <f t="shared" ca="1" si="343"/>
        <v>23363.308233133517</v>
      </c>
      <c r="BM628" s="15">
        <f t="shared" ca="1" si="344"/>
        <v>33732.260888287376</v>
      </c>
      <c r="BN628" s="15">
        <f t="shared" ca="1" si="345"/>
        <v>41969.631438689154</v>
      </c>
      <c r="BO628" s="15">
        <f t="shared" ca="1" si="346"/>
        <v>51848.997592582346</v>
      </c>
      <c r="BP628" s="15">
        <f t="shared" ca="1" si="347"/>
        <v>70047.689825568348</v>
      </c>
      <c r="BQ628" s="15">
        <f ca="1">Inputs!$B$20*EXP($B$10-0.5*C$7^2+C$7*AJ628)</f>
        <v>5292.2567743229984</v>
      </c>
      <c r="BR628" s="15">
        <f t="shared" ca="1" si="348"/>
        <v>9532.4025868726294</v>
      </c>
      <c r="BS628" s="15">
        <f t="shared" ca="1" si="349"/>
        <v>10881.164459159821</v>
      </c>
      <c r="BT628" s="15">
        <f t="shared" ca="1" si="350"/>
        <v>15090.646952311363</v>
      </c>
      <c r="BU628" s="15">
        <f t="shared" ca="1" si="351"/>
        <v>23702.073994335544</v>
      </c>
      <c r="BV628" s="15">
        <f t="shared" ca="1" si="352"/>
        <v>39015.168950172236</v>
      </c>
      <c r="BW628" s="15">
        <f t="shared" ca="1" si="353"/>
        <v>47159.814470361758</v>
      </c>
      <c r="BX628" s="15">
        <f t="shared" ca="1" si="354"/>
        <v>75699.187610569279</v>
      </c>
      <c r="BY628" s="15">
        <f t="shared" ca="1" si="355"/>
        <v>91054.78806260963</v>
      </c>
      <c r="BZ628" s="15">
        <f t="shared" ca="1" si="356"/>
        <v>144493.63421016914</v>
      </c>
      <c r="CA628" s="15">
        <f t="shared" ca="1" si="357"/>
        <v>239687.04395301812</v>
      </c>
      <c r="CB628" s="15">
        <f ca="1">(AU628*DCF!C$10-DCF!C$5*MAX(AU628*DCF!C$10,0)-MAX(AU628-Inputs!$B$6,0)/Inputs!$B$10)*DCF!C$6</f>
        <v>1040.027154975837</v>
      </c>
      <c r="CC628" s="15">
        <f ca="1">(AV628*DCF!D$10-DCF!D$5*MAX(AV628*DCF!D$10,0)-MAX(AV628-AU628,0)/Inputs!$B$10)*DCF!D$6</f>
        <v>1313.6134129163206</v>
      </c>
      <c r="CD628" s="15">
        <f ca="1">(AW628*DCF!E$10-DCF!E$5*MAX(AW628*DCF!E$10,0)-MAX(AW628-AV628,0)/Inputs!$B$10)*DCF!E$6</f>
        <v>1430.0641670576558</v>
      </c>
      <c r="CE628" s="15">
        <f ca="1">(AX628*DCF!F$10-DCF!F$5*MAX(AX628*DCF!F$10,0)-MAX(AX628-AW628,0)/Inputs!$B$10)*DCF!F$6</f>
        <v>1368.93607829852</v>
      </c>
      <c r="CF628" s="15">
        <f ca="1">(AY628*DCF!G$10-DCF!G$5*MAX(AY628*DCF!G$10,0)-MAX(AY628-AX628,0)/Inputs!$B$10)*DCF!G$6</f>
        <v>1542.6968314006631</v>
      </c>
      <c r="CG628" s="15">
        <f ca="1">(AZ628*DCF!H$10-DCF!H$5*MAX(AZ628*DCF!H$10,0)-MAX(AZ628-AY628,0)/Inputs!$B$10)*DCF!H$6</f>
        <v>1685.1751970580319</v>
      </c>
      <c r="CH628" s="15">
        <f ca="1">(BA628*DCF!I$10-DCF!I$5*MAX(BA628*DCF!I$10,0)-MAX(BA628-AZ628,0)/Inputs!$B$10)*DCF!I$6</f>
        <v>1910.1029760203253</v>
      </c>
      <c r="CI628" s="15">
        <f ca="1">(BB628*DCF!J$10-DCF!J$5*MAX(BB628*DCF!J$10,0)-MAX(BB628-BA628,0)/Inputs!$B$10)*DCF!J$6</f>
        <v>2459.5136430840844</v>
      </c>
      <c r="CJ628" s="15">
        <f ca="1">(BC628*DCF!K$10-DCF!K$5*MAX(BC628*DCF!K$10,0)-MAX(BC628-BB628,0)/Inputs!$B$10)*DCF!K$6</f>
        <v>2989.086377742929</v>
      </c>
      <c r="CK628" s="15">
        <f ca="1">(BD628*DCF!L$10-DCF!L$5*MAX(BD628*DCF!L$10,0)-MAX(BD628-BC628,0)/Inputs!$B$10)*DCF!L$6</f>
        <v>3458.0974569918189</v>
      </c>
      <c r="CL628" s="15">
        <f ca="1">(BE628*DCF!M$10-DCF!M$5*MAX(BE628*DCF!M$10,0)-MAX(BE628-BD628,0)/Inputs!$B$10)*DCF!M$6</f>
        <v>4253.1291446030064</v>
      </c>
      <c r="CM628" s="15">
        <f ca="1">(BF628*DCF!C$28-DCF!C$5*MAX(BF628*DCF!C$28,0)-MAX(BF628-Inputs!$B$13,0)/Inputs!$B$17)*DCF!C$6</f>
        <v>3472.8547824026418</v>
      </c>
      <c r="CN628" s="15">
        <f ca="1">(BG628*DCF!D$28-DCF!D$5*MAX(BG628*DCF!D$28,0)-MAX(BG628-BF628,0)/Inputs!$B$17)*DCF!D$6</f>
        <v>3261.1404520922147</v>
      </c>
      <c r="CO628" s="15">
        <f ca="1">(BH628*DCF!E$28-DCF!E$5*MAX(BH628*DCF!E$28,0)-MAX(BH628-BG628,0)/Inputs!$B$17)*DCF!E$6</f>
        <v>3017.597282653066</v>
      </c>
      <c r="CP628" s="15">
        <f ca="1">(BI628*DCF!F$28-DCF!F$5*MAX(BI628*DCF!F$28,0)-MAX(BI628-BH628,0)/Inputs!$B$17)*DCF!F$6</f>
        <v>2916.9219442822377</v>
      </c>
      <c r="CQ628" s="15">
        <f ca="1">(BJ628*DCF!G$28-DCF!G$5*MAX(BJ628*DCF!G$28,0)-MAX(BJ628-BI628,0)/Inputs!$B$17)*DCF!G$6</f>
        <v>2886.1331625258836</v>
      </c>
      <c r="CR628" s="15">
        <f ca="1">(BK628*DCF!H$28-DCF!H$5*MAX(BK628*DCF!H$28,0)-MAX(BK628-BJ628,0)/Inputs!$B$17)*DCF!H$6</f>
        <v>3283.2425818034285</v>
      </c>
      <c r="CS628" s="15">
        <f ca="1">(BL628*DCF!I$28-DCF!I$5*MAX(BL628*DCF!I$28,0)-MAX(BL628-BK628,0)/Inputs!$B$17)*DCF!I$6</f>
        <v>4480.6862070283978</v>
      </c>
      <c r="CT628" s="15">
        <f ca="1">(BM628*DCF!J$28-DCF!J$5*MAX(BM628*DCF!J$28,0)-MAX(BM628-BL628,0)/Inputs!$B$17)*DCF!J$6</f>
        <v>6150.2560899504751</v>
      </c>
      <c r="CU628" s="15">
        <f ca="1">(BN628*DCF!K$28-DCF!K$5*MAX(BN628*DCF!K$28,0)-MAX(BN628-BM628,0)/Inputs!$B$17)*DCF!K$6</f>
        <v>7854.3142838376489</v>
      </c>
      <c r="CV628" s="15">
        <f ca="1">(BO628*DCF!L$28-DCF!L$5*MAX(BO628*DCF!L$28,0)-MAX(BO628-BN628,0)/Inputs!$B$17)*DCF!L$6</f>
        <v>9227.0965696104304</v>
      </c>
      <c r="CW628" s="15">
        <f ca="1">(BP628*DCF!M$28-DCF!M$5*MAX(BP628*DCF!M$28,0)-MAX(BP628-BO628,0)/Inputs!$B$17)*DCF!M$6</f>
        <v>11277.23867054463</v>
      </c>
      <c r="CX628" s="15">
        <f ca="1">(BQ628*DCF!C$46-DCF!C$5*MAX(BQ628*DCF!C$46,0)-MAX(BQ628-Inputs!$B$20,0)/Inputs!$B$24)*DCF!C$6</f>
        <v>-2188.1686658127005</v>
      </c>
      <c r="CY628" s="15">
        <f ca="1">(BR628*DCF!D$46-DCF!D$5*MAX(BR628*DCF!D$46,0)-MAX(BR628-BQ628,0)/Inputs!$B$24)*DCF!D$6</f>
        <v>-3436.193844886338</v>
      </c>
      <c r="CZ628" s="15">
        <f ca="1">(BS628*DCF!E$46-DCF!E$5*MAX(BS628*DCF!E$46,0)-MAX(BS628-BR628,0)/Inputs!$B$24)*DCF!E$6</f>
        <v>-1818.3614420529382</v>
      </c>
      <c r="DA628" s="15">
        <f ca="1">(BT628*DCF!F$46-DCF!F$5*MAX(BT628*DCF!F$46,0)-MAX(BT628-BS628,0)/Inputs!$B$24)*DCF!F$6</f>
        <v>-2631.8019690647093</v>
      </c>
      <c r="DB628" s="15">
        <f ca="1">(BU628*DCF!G$46-DCF!G$5*MAX(BU628*DCF!G$46,0)-MAX(BU628-BT628,0)/Inputs!$B$24)*DCF!G$6</f>
        <v>-3694.0048555025437</v>
      </c>
      <c r="DC628" s="15">
        <f ca="1">(BV628*DCF!H$46-DCF!H$5*MAX(BV628*DCF!H$46,0)-MAX(BV628-BU628,0)/Inputs!$B$24)*DCF!H$6</f>
        <v>-4758.4504326367905</v>
      </c>
      <c r="DD628" s="15">
        <f ca="1">(BW628*DCF!I$46-DCF!I$5*MAX(BW628*DCF!I$46,0)-MAX(BW628-BV628,0)/Inputs!$B$24)*DCF!I$6</f>
        <v>-1248.8384557793593</v>
      </c>
      <c r="DE628" s="15">
        <f ca="1">(BX628*DCF!J$46-DCF!J$5*MAX(BX628*DCF!J$46,0)-MAX(BX628-BW628,0)/Inputs!$B$24)*DCF!J$6</f>
        <v>-4392.8039639978251</v>
      </c>
      <c r="DF628" s="15">
        <f ca="1">(BY628*DCF!K$46-DCF!K$5*MAX(BY628*DCF!K$46,0)-MAX(BY628-BX628,0)/Inputs!$B$24)*DCF!K$6</f>
        <v>1439.6399875137561</v>
      </c>
      <c r="DG628" s="15">
        <f ca="1">(BZ628*DCF!L$46-DCF!L$5*MAX(BZ628*DCF!L$46,0)-MAX(BZ628-BY628,0)/Inputs!$B$24)*DCF!L$6</f>
        <v>-2105.21139283913</v>
      </c>
      <c r="DH628" s="15">
        <f ca="1">(CA628*DCF!M$46-DCF!M$5*MAX(CA628*DCF!M$46,0)-MAX(CA628-BZ628,0)/Inputs!$B$24)*DCF!M$6</f>
        <v>-1110.2490241122102</v>
      </c>
      <c r="DI628" s="15">
        <f ca="1">SUM(CB628:CL628)+BE628*DCF!M$10*(1+Inputs!$B$30)*(1-Inputs!$B$33)*(1-Inputs!$B$30/Inputs!$B$31)/(Inputs!$B$29-Inputs!$B$30)*DCF!M$6</f>
        <v>119888.17217455819</v>
      </c>
      <c r="DJ628" s="15">
        <f ca="1">SUM(CM628:CW628)+BP628*DCF!M$28*(1+Inputs!$B$30)*(1-Inputs!$B$33)*(1-Inputs!$B$30/Inputs!$B$31)/(Inputs!$B$29-Inputs!$B$30)*DCF!M$6</f>
        <v>317752.34478587919</v>
      </c>
      <c r="DK628" s="15">
        <f ca="1">SUM(CX628:DH628)+CA628*DCF!M$46*(1+Inputs!$B$30)*(1-Inputs!$B$33)*(1-Inputs!$B$30/Inputs!$B$31)/(Inputs!$B$29-Inputs!$B$30)*DCF!M$6</f>
        <v>344640.11863765161</v>
      </c>
      <c r="DM628" s="15">
        <f ca="1">DI628+DJ628+DK628+Inputs!$B$34+Inputs!$B$36-Inputs!$B$35</f>
        <v>859131.63559808908</v>
      </c>
    </row>
    <row r="629" spans="1:117" x14ac:dyDescent="0.75">
      <c r="A629" s="11">
        <v>616</v>
      </c>
      <c r="C629" s="23">
        <f t="shared" ca="1" si="361"/>
        <v>-0.24520693834188559</v>
      </c>
      <c r="D629" s="23">
        <f t="shared" ca="1" si="361"/>
        <v>0.25754659178122252</v>
      </c>
      <c r="E629" s="23">
        <f t="shared" ca="1" si="361"/>
        <v>-1.2620420594054</v>
      </c>
      <c r="F629" s="23">
        <f t="shared" ca="1" si="361"/>
        <v>-0.11651194897638802</v>
      </c>
      <c r="G629" s="23">
        <f t="shared" ca="1" si="361"/>
        <v>-0.60639807567687176</v>
      </c>
      <c r="H629" s="23">
        <f t="shared" ca="1" si="361"/>
        <v>-4.6158814337218468E-2</v>
      </c>
      <c r="I629" s="23">
        <f t="shared" ca="1" si="361"/>
        <v>0.46114736565129322</v>
      </c>
      <c r="J629" s="23">
        <f t="shared" ca="1" si="361"/>
        <v>1.3623855519519354</v>
      </c>
      <c r="K629" s="23">
        <f t="shared" ca="1" si="361"/>
        <v>-0.49996558879044617</v>
      </c>
      <c r="L629" s="23">
        <f t="shared" ca="1" si="361"/>
        <v>1.4791829990288028</v>
      </c>
      <c r="M629" s="23">
        <f t="shared" ca="1" si="361"/>
        <v>6.0479709166716342E-2</v>
      </c>
      <c r="N629" s="23">
        <f ca="1">SQRT(Inputs!$B$38)*C629+SQRT(1-Inputs!$B$38)*_xlfn.NORM.S.INV(RAND())</f>
        <v>-1.08481120635358</v>
      </c>
      <c r="O629" s="23">
        <f ca="1">SQRT(Inputs!$B$38)*D629+SQRT(1-Inputs!$B$38)*_xlfn.NORM.S.INV(RAND())</f>
        <v>0.16965347485887244</v>
      </c>
      <c r="P629" s="23">
        <f ca="1">SQRT(Inputs!$B$38)*E629+SQRT(1-Inputs!$B$38)*_xlfn.NORM.S.INV(RAND())</f>
        <v>0.86700842675252787</v>
      </c>
      <c r="Q629" s="23">
        <f ca="1">SQRT(Inputs!$B$38)*F629+SQRT(1-Inputs!$B$38)*_xlfn.NORM.S.INV(RAND())</f>
        <v>0.12463432242688434</v>
      </c>
      <c r="R629" s="23">
        <f ca="1">SQRT(Inputs!$B$38)*G629+SQRT(1-Inputs!$B$38)*_xlfn.NORM.S.INV(RAND())</f>
        <v>-0.74125343019961709</v>
      </c>
      <c r="S629" s="23">
        <f ca="1">SQRT(Inputs!$B$38)*H629+SQRT(1-Inputs!$B$38)*_xlfn.NORM.S.INV(RAND())</f>
        <v>-0.13784927351777471</v>
      </c>
      <c r="T629" s="23">
        <f ca="1">SQRT(Inputs!$B$38)*I629+SQRT(1-Inputs!$B$38)*_xlfn.NORM.S.INV(RAND())</f>
        <v>-1.1103386186441619</v>
      </c>
      <c r="U629" s="23">
        <f ca="1">SQRT(Inputs!$B$38)*J629+SQRT(1-Inputs!$B$38)*_xlfn.NORM.S.INV(RAND())</f>
        <v>1.210798894516635</v>
      </c>
      <c r="V629" s="23">
        <f ca="1">SQRT(Inputs!$B$38)*K629+SQRT(1-Inputs!$B$38)*_xlfn.NORM.S.INV(RAND())</f>
        <v>-0.89363601935195858</v>
      </c>
      <c r="W629" s="23">
        <f ca="1">SQRT(Inputs!$B$38)*L629+SQRT(1-Inputs!$B$38)*_xlfn.NORM.S.INV(RAND())</f>
        <v>0.33479593263937235</v>
      </c>
      <c r="X629" s="23">
        <f ca="1">SQRT(Inputs!$B$38)*M629+SQRT(1-Inputs!$B$38)*_xlfn.NORM.S.INV(RAND())</f>
        <v>0.51477850620799648</v>
      </c>
      <c r="Y629" s="23">
        <f ca="1">SQRT(Inputs!$B$38)*C629+SQRT(1-Inputs!$B$38)*_xlfn.NORM.S.INV(RAND())</f>
        <v>0.57791325748243028</v>
      </c>
      <c r="Z629" s="23">
        <f ca="1">SQRT(Inputs!$B$38)*D629+SQRT(1-Inputs!$B$38)*_xlfn.NORM.S.INV(RAND())</f>
        <v>0.30721267274919573</v>
      </c>
      <c r="AA629" s="23">
        <f ca="1">SQRT(Inputs!$B$38)*E629+SQRT(1-Inputs!$B$38)*_xlfn.NORM.S.INV(RAND())</f>
        <v>-1.1990123674666213</v>
      </c>
      <c r="AB629" s="23">
        <f ca="1">SQRT(Inputs!$B$38)*F629+SQRT(1-Inputs!$B$38)*_xlfn.NORM.S.INV(RAND())</f>
        <v>0.13519841663057147</v>
      </c>
      <c r="AC629" s="23">
        <f ca="1">SQRT(Inputs!$B$38)*G629+SQRT(1-Inputs!$B$38)*_xlfn.NORM.S.INV(RAND())</f>
        <v>-0.53551754400942808</v>
      </c>
      <c r="AD629" s="23">
        <f ca="1">SQRT(Inputs!$B$38)*H629+SQRT(1-Inputs!$B$38)*_xlfn.NORM.S.INV(RAND())</f>
        <v>-0.5718419465947765</v>
      </c>
      <c r="AE629" s="23">
        <f ca="1">SQRT(Inputs!$B$38)*I629+SQRT(1-Inputs!$B$38)*_xlfn.NORM.S.INV(RAND())</f>
        <v>0.3614253850518635</v>
      </c>
      <c r="AF629" s="23">
        <f ca="1">SQRT(Inputs!$B$38)*J629+SQRT(1-Inputs!$B$38)*_xlfn.NORM.S.INV(RAND())</f>
        <v>0.96809128385189647</v>
      </c>
      <c r="AG629" s="23">
        <f ca="1">SQRT(Inputs!$B$38)*K629+SQRT(1-Inputs!$B$38)*_xlfn.NORM.S.INV(RAND())</f>
        <v>-1.0106254172873637</v>
      </c>
      <c r="AH629" s="23">
        <f ca="1">SQRT(Inputs!$B$38)*L629+SQRT(1-Inputs!$B$38)*_xlfn.NORM.S.INV(RAND())</f>
        <v>0.82231312329157458</v>
      </c>
      <c r="AI629" s="23">
        <f ca="1">SQRT(Inputs!$B$38)*M629+SQRT(1-Inputs!$B$38)*_xlfn.NORM.S.INV(RAND())</f>
        <v>1.4254186220396579</v>
      </c>
      <c r="AJ629" s="23">
        <f ca="1">SQRT(Inputs!$B$38)*C629+SQRT(1-Inputs!$B$38)*_xlfn.NORM.S.INV(RAND())</f>
        <v>0.54880505755878883</v>
      </c>
      <c r="AK629" s="23">
        <f ca="1">SQRT(Inputs!$B$38)*D629+SQRT(1-Inputs!$B$38)*_xlfn.NORM.S.INV(RAND())</f>
        <v>-5.8731503836448345E-2</v>
      </c>
      <c r="AL629" s="23">
        <f ca="1">SQRT(Inputs!$B$38)*E629+SQRT(1-Inputs!$B$38)*_xlfn.NORM.S.INV(RAND())</f>
        <v>1.6881993444702621</v>
      </c>
      <c r="AM629" s="23">
        <f ca="1">SQRT(Inputs!$B$38)*F629+SQRT(1-Inputs!$B$38)*_xlfn.NORM.S.INV(RAND())</f>
        <v>-0.1471210534547569</v>
      </c>
      <c r="AN629" s="23">
        <f ca="1">SQRT(Inputs!$B$38)*G629+SQRT(1-Inputs!$B$38)*_xlfn.NORM.S.INV(RAND())</f>
        <v>0.64570367004526563</v>
      </c>
      <c r="AO629" s="23">
        <f ca="1">SQRT(Inputs!$B$38)*H629+SQRT(1-Inputs!$B$38)*_xlfn.NORM.S.INV(RAND())</f>
        <v>-1.4678257218969817</v>
      </c>
      <c r="AP629" s="23">
        <f ca="1">SQRT(Inputs!$B$38)*I629+SQRT(1-Inputs!$B$38)*_xlfn.NORM.S.INV(RAND())</f>
        <v>-1.0028654218516011</v>
      </c>
      <c r="AQ629" s="23">
        <f ca="1">SQRT(Inputs!$B$38)*J629+SQRT(1-Inputs!$B$38)*_xlfn.NORM.S.INV(RAND())</f>
        <v>1.5937608509542969</v>
      </c>
      <c r="AR629" s="23">
        <f ca="1">SQRT(Inputs!$B$38)*K629+SQRT(1-Inputs!$B$38)*_xlfn.NORM.S.INV(RAND())</f>
        <v>-1.1065630286362385</v>
      </c>
      <c r="AS629" s="23">
        <f ca="1">SQRT(Inputs!$B$38)*L629+SQRT(1-Inputs!$B$38)*_xlfn.NORM.S.INV(RAND())</f>
        <v>1.3420393061907936</v>
      </c>
      <c r="AT629" s="23">
        <f ca="1">SQRT(Inputs!$B$38)*M629+SQRT(1-Inputs!$B$38)*_xlfn.NORM.S.INV(RAND())</f>
        <v>1.887040192626966</v>
      </c>
      <c r="AU629" s="15">
        <f ca="1">Inputs!$B$6*EXP($B$8-0.5*C$5^2+C$5*N629)</f>
        <v>4163.0809415474778</v>
      </c>
      <c r="AV629" s="15">
        <f t="shared" ca="1" si="328"/>
        <v>5195.4476149077054</v>
      </c>
      <c r="AW629" s="15">
        <f t="shared" ca="1" si="329"/>
        <v>7120.8102054808887</v>
      </c>
      <c r="AX629" s="15">
        <f t="shared" ca="1" si="330"/>
        <v>8830.224257423708</v>
      </c>
      <c r="AY629" s="15">
        <f t="shared" ca="1" si="331"/>
        <v>9896.5214078193221</v>
      </c>
      <c r="AZ629" s="15">
        <f t="shared" ca="1" si="332"/>
        <v>11921.367567091796</v>
      </c>
      <c r="BA629" s="15">
        <f t="shared" ca="1" si="333"/>
        <v>12988.182975158492</v>
      </c>
      <c r="BB629" s="15">
        <f t="shared" ca="1" si="334"/>
        <v>17952.377648704412</v>
      </c>
      <c r="BC629" s="15">
        <f t="shared" ca="1" si="335"/>
        <v>20169.933549758378</v>
      </c>
      <c r="BD629" s="15">
        <f t="shared" ca="1" si="336"/>
        <v>25496.100755038322</v>
      </c>
      <c r="BE629" s="15">
        <f t="shared" ca="1" si="337"/>
        <v>32741.912759154591</v>
      </c>
      <c r="BF629" s="15">
        <f ca="1">Inputs!$B$13*EXP($B$9-0.5*C$6^2+C$6*Y629)</f>
        <v>15509.983614072169</v>
      </c>
      <c r="BG629" s="15">
        <f t="shared" ca="1" si="338"/>
        <v>19979.975523498844</v>
      </c>
      <c r="BH629" s="15">
        <f t="shared" ca="1" si="339"/>
        <v>20009.433002693135</v>
      </c>
      <c r="BI629" s="15">
        <f t="shared" ca="1" si="340"/>
        <v>25009.620006791265</v>
      </c>
      <c r="BJ629" s="15">
        <f t="shared" ca="1" si="341"/>
        <v>28382.472630089771</v>
      </c>
      <c r="BK629" s="15">
        <f t="shared" ca="1" si="342"/>
        <v>32225.0632909669</v>
      </c>
      <c r="BL629" s="15">
        <f t="shared" ca="1" si="343"/>
        <v>41482.759010448768</v>
      </c>
      <c r="BM629" s="15">
        <f t="shared" ca="1" si="344"/>
        <v>57507.648740166704</v>
      </c>
      <c r="BN629" s="15">
        <f t="shared" ca="1" si="345"/>
        <v>62659.865693979264</v>
      </c>
      <c r="BO629" s="15">
        <f t="shared" ca="1" si="346"/>
        <v>84829.536310329306</v>
      </c>
      <c r="BP629" s="15">
        <f t="shared" ca="1" si="347"/>
        <v>122708.69254763056</v>
      </c>
      <c r="BQ629" s="15">
        <f ca="1">Inputs!$B$20*EXP($B$10-0.5*C$7^2+C$7*AJ629)</f>
        <v>5211.2776698967309</v>
      </c>
      <c r="BR629" s="15">
        <f t="shared" ca="1" si="348"/>
        <v>6940.3668039161757</v>
      </c>
      <c r="BS629" s="15">
        <f t="shared" ca="1" si="349"/>
        <v>15434.074335423797</v>
      </c>
      <c r="BT629" s="15">
        <f t="shared" ca="1" si="350"/>
        <v>20474.578362987242</v>
      </c>
      <c r="BU629" s="15">
        <f t="shared" ca="1" si="351"/>
        <v>33173.793351282817</v>
      </c>
      <c r="BV629" s="15">
        <f t="shared" ca="1" si="352"/>
        <v>33158.24910842043</v>
      </c>
      <c r="BW629" s="15">
        <f t="shared" ca="1" si="353"/>
        <v>37421.603524338898</v>
      </c>
      <c r="BX629" s="15">
        <f t="shared" ca="1" si="354"/>
        <v>72043.572047720256</v>
      </c>
      <c r="BY629" s="15">
        <f t="shared" ca="1" si="355"/>
        <v>81684.618424749395</v>
      </c>
      <c r="BZ629" s="15">
        <f t="shared" ca="1" si="356"/>
        <v>146685.45642815399</v>
      </c>
      <c r="CA629" s="15">
        <f t="shared" ca="1" si="357"/>
        <v>288138.23261511151</v>
      </c>
      <c r="CB629" s="15">
        <f ca="1">(AU629*DCF!C$10-DCF!C$5*MAX(AU629*DCF!C$10,0)-MAX(AU629-Inputs!$B$6,0)/Inputs!$B$10)*DCF!C$6</f>
        <v>1048.772445986114</v>
      </c>
      <c r="CC629" s="15">
        <f ca="1">(AV629*DCF!D$10-DCF!D$5*MAX(AV629*DCF!D$10,0)-MAX(AV629-AU629,0)/Inputs!$B$10)*DCF!D$6</f>
        <v>1014.6395637878841</v>
      </c>
      <c r="CD629" s="15">
        <f ca="1">(AW629*DCF!E$10-DCF!E$5*MAX(AW629*DCF!E$10,0)-MAX(AW629-AV629,0)/Inputs!$B$10)*DCF!E$6</f>
        <v>1210.4103347957212</v>
      </c>
      <c r="CE629" s="15">
        <f ca="1">(AX629*DCF!F$10-DCF!F$5*MAX(AX629*DCF!F$10,0)-MAX(AX629-AW629,0)/Inputs!$B$10)*DCF!F$6</f>
        <v>1571.937199950826</v>
      </c>
      <c r="CF629" s="15">
        <f ca="1">(AY629*DCF!G$10-DCF!G$5*MAX(AY629*DCF!G$10,0)-MAX(AY629-AX629,0)/Inputs!$B$10)*DCF!G$6</f>
        <v>1834.1170319815465</v>
      </c>
      <c r="CG629" s="15">
        <f ca="1">(AZ629*DCF!H$10-DCF!H$5*MAX(AZ629*DCF!H$10,0)-MAX(AZ629-AY629,0)/Inputs!$B$10)*DCF!H$6</f>
        <v>1954.9943283864402</v>
      </c>
      <c r="CH629" s="15">
        <f ca="1">(BA629*DCF!I$10-DCF!I$5*MAX(BA629*DCF!I$10,0)-MAX(BA629-AZ629,0)/Inputs!$B$10)*DCF!I$6</f>
        <v>2197.4721144445743</v>
      </c>
      <c r="CI629" s="15">
        <f ca="1">(BB629*DCF!J$10-DCF!J$5*MAX(BB629*DCF!J$10,0)-MAX(BB629-BA629,0)/Inputs!$B$10)*DCF!J$6</f>
        <v>2328.4277604428185</v>
      </c>
      <c r="CJ629" s="15">
        <f ca="1">(BC629*DCF!K$10-DCF!K$5*MAX(BC629*DCF!K$10,0)-MAX(BC629-BB629,0)/Inputs!$B$10)*DCF!K$6</f>
        <v>2936.6113017712428</v>
      </c>
      <c r="CK629" s="15">
        <f ca="1">(BD629*DCF!L$10-DCF!L$5*MAX(BD629*DCF!L$10,0)-MAX(BD629-BC629,0)/Inputs!$B$10)*DCF!L$6</f>
        <v>3156.5371690705224</v>
      </c>
      <c r="CL629" s="15">
        <f ca="1">(BE629*DCF!M$10-DCF!M$5*MAX(BE629*DCF!M$10,0)-MAX(BE629-BD629,0)/Inputs!$B$10)*DCF!M$6</f>
        <v>3754.7177110200691</v>
      </c>
      <c r="CM629" s="15">
        <f ca="1">(BF629*DCF!C$28-DCF!C$5*MAX(BF629*DCF!C$28,0)-MAX(BF629-Inputs!$B$13,0)/Inputs!$B$17)*DCF!C$6</f>
        <v>3781.3550714549788</v>
      </c>
      <c r="CN629" s="15">
        <f ca="1">(BG629*DCF!D$28-DCF!D$5*MAX(BG629*DCF!D$28,0)-MAX(BG629-BF629,0)/Inputs!$B$17)*DCF!D$6</f>
        <v>4930.909384311859</v>
      </c>
      <c r="CO629" s="15">
        <f ca="1">(BH629*DCF!E$28-DCF!E$5*MAX(BH629*DCF!E$28,0)-MAX(BH629-BG629,0)/Inputs!$B$17)*DCF!E$6</f>
        <v>5661.2220595263625</v>
      </c>
      <c r="CP629" s="15">
        <f ca="1">(BI629*DCF!F$28-DCF!F$5*MAX(BI629*DCF!F$28,0)-MAX(BI629-BH629,0)/Inputs!$B$17)*DCF!F$6</f>
        <v>5879.0899788019824</v>
      </c>
      <c r="CQ629" s="15">
        <f ca="1">(BJ629*DCF!G$28-DCF!G$5*MAX(BJ629*DCF!G$28,0)-MAX(BJ629-BI629,0)/Inputs!$B$17)*DCF!G$6</f>
        <v>6796.7673695528047</v>
      </c>
      <c r="CR629" s="15">
        <f ca="1">(BK629*DCF!H$28-DCF!H$5*MAX(BK629*DCF!H$28,0)-MAX(BK629-BJ629,0)/Inputs!$B$17)*DCF!H$6</f>
        <v>7372.5829302582042</v>
      </c>
      <c r="CS629" s="15">
        <f ca="1">(BL629*DCF!I$28-DCF!I$5*MAX(BL629*DCF!I$28,0)-MAX(BL629-BK629,0)/Inputs!$B$17)*DCF!I$6</f>
        <v>8426.0336174769982</v>
      </c>
      <c r="CT629" s="15">
        <f ca="1">(BM629*DCF!J$28-DCF!J$5*MAX(BM629*DCF!J$28,0)-MAX(BM629-BL629,0)/Inputs!$B$17)*DCF!J$6</f>
        <v>10704.210274915235</v>
      </c>
      <c r="CU629" s="15">
        <f ca="1">(BN629*DCF!K$28-DCF!K$5*MAX(BN629*DCF!K$28,0)-MAX(BN629-BM629,0)/Inputs!$B$17)*DCF!K$6</f>
        <v>12601.635066838828</v>
      </c>
      <c r="CV629" s="15">
        <f ca="1">(BO629*DCF!L$28-DCF!L$5*MAX(BO629*DCF!L$28,0)-MAX(BO629-BN629,0)/Inputs!$B$17)*DCF!L$6</f>
        <v>14416.737857306936</v>
      </c>
      <c r="CW629" s="15">
        <f ca="1">(BP629*DCF!M$28-DCF!M$5*MAX(BP629*DCF!M$28,0)-MAX(BP629-BO629,0)/Inputs!$B$17)*DCF!M$6</f>
        <v>19128.275313545339</v>
      </c>
      <c r="CX629" s="15">
        <f ca="1">(BQ629*DCF!C$46-DCF!C$5*MAX(BQ629*DCF!C$46,0)-MAX(BQ629-Inputs!$B$20,0)/Inputs!$B$24)*DCF!C$6</f>
        <v>-2132.0630507367646</v>
      </c>
      <c r="CY629" s="15">
        <f ca="1">(BR629*DCF!D$46-DCF!D$5*MAX(BR629*DCF!D$46,0)-MAX(BR629-BQ629,0)/Inputs!$B$24)*DCF!D$6</f>
        <v>-1922.3467427255639</v>
      </c>
      <c r="CZ629" s="15">
        <f ca="1">(BS629*DCF!E$46-DCF!E$5*MAX(BS629*DCF!E$46,0)-MAX(BS629-BR629,0)/Inputs!$B$24)*DCF!E$6</f>
        <v>-5173.0918437538303</v>
      </c>
      <c r="DA629" s="15">
        <f ca="1">(BT629*DCF!F$46-DCF!F$5*MAX(BT629*DCF!F$46,0)-MAX(BT629-BS629,0)/Inputs!$B$24)*DCF!F$6</f>
        <v>-3326.4951054752323</v>
      </c>
      <c r="DB629" s="15">
        <f ca="1">(BU629*DCF!G$46-DCF!G$5*MAX(BU629*DCF!G$46,0)-MAX(BU629-BT629,0)/Inputs!$B$24)*DCF!G$6</f>
        <v>-5387.6658811353054</v>
      </c>
      <c r="DC629" s="15">
        <f ca="1">(BV629*DCF!H$46-DCF!H$5*MAX(BV629*DCF!H$46,0)-MAX(BV629-BU629,0)/Inputs!$B$24)*DCF!H$6</f>
        <v>0</v>
      </c>
      <c r="DD629" s="15">
        <f ca="1">(BW629*DCF!I$46-DCF!I$5*MAX(BW629*DCF!I$46,0)-MAX(BW629-BV629,0)/Inputs!$B$24)*DCF!I$6</f>
        <v>-359.57768565939227</v>
      </c>
      <c r="DE629" s="15">
        <f ca="1">(BX629*DCF!J$46-DCF!J$5*MAX(BX629*DCF!J$46,0)-MAX(BX629-BW629,0)/Inputs!$B$24)*DCF!J$6</f>
        <v>-6159.1518449931655</v>
      </c>
      <c r="DF629" s="15">
        <f ca="1">(BY629*DCF!K$46-DCF!K$5*MAX(BY629*DCF!K$46,0)-MAX(BY629-BX629,0)/Inputs!$B$24)*DCF!K$6</f>
        <v>2304.2981754553025</v>
      </c>
      <c r="DG629" s="15">
        <f ca="1">(BZ629*DCF!L$46-DCF!L$5*MAX(BZ629*DCF!L$46,0)-MAX(BZ629-BY629,0)/Inputs!$B$24)*DCF!L$6</f>
        <v>-4570.2181599314235</v>
      </c>
      <c r="DH629" s="15">
        <f ca="1">(CA629*DCF!M$46-DCF!M$5*MAX(CA629*DCF!M$46,0)-MAX(CA629-BZ629,0)/Inputs!$B$24)*DCF!M$6</f>
        <v>-6982.6733274539893</v>
      </c>
      <c r="DI629" s="15">
        <f ca="1">SUM(CB629:CL629)+BE629*DCF!M$10*(1+Inputs!$B$30)*(1-Inputs!$B$33)*(1-Inputs!$B$30/Inputs!$B$31)/(Inputs!$B$29-Inputs!$B$30)*DCF!M$6</f>
        <v>114129.81313733839</v>
      </c>
      <c r="DJ629" s="15">
        <f ca="1">SUM(CM629:CW629)+BP629*DCF!M$28*(1+Inputs!$B$30)*(1-Inputs!$B$33)*(1-Inputs!$B$30/Inputs!$B$31)/(Inputs!$B$29-Inputs!$B$30)*DCF!M$6</f>
        <v>555032.0376100291</v>
      </c>
      <c r="DK629" s="15">
        <f ca="1">SUM(CX629:DH629)+CA629*DCF!M$46*(1+Inputs!$B$30)*(1-Inputs!$B$33)*(1-Inputs!$B$30/Inputs!$B$31)/(Inputs!$B$29-Inputs!$B$30)*DCF!M$6</f>
        <v>411786.85431221721</v>
      </c>
      <c r="DM629" s="15">
        <f ca="1">DI629+DJ629+DK629+Inputs!$B$34+Inputs!$B$36-Inputs!$B$35</f>
        <v>1157799.7050595847</v>
      </c>
    </row>
    <row r="630" spans="1:117" x14ac:dyDescent="0.75">
      <c r="A630" s="11">
        <v>617</v>
      </c>
      <c r="C630" s="23">
        <f t="shared" ca="1" si="361"/>
        <v>-0.63115421784175041</v>
      </c>
      <c r="D630" s="23">
        <f t="shared" ca="1" si="361"/>
        <v>1.4468265181537432</v>
      </c>
      <c r="E630" s="23">
        <f t="shared" ca="1" si="361"/>
        <v>0.32683062377318517</v>
      </c>
      <c r="F630" s="23">
        <f t="shared" ca="1" si="361"/>
        <v>0.52133471335867276</v>
      </c>
      <c r="G630" s="23">
        <f t="shared" ca="1" si="361"/>
        <v>-1.1714346817994645</v>
      </c>
      <c r="H630" s="23">
        <f t="shared" ca="1" si="361"/>
        <v>-0.5849154761423665</v>
      </c>
      <c r="I630" s="23">
        <f t="shared" ca="1" si="361"/>
        <v>1.2620877765809051</v>
      </c>
      <c r="J630" s="23">
        <f t="shared" ca="1" si="361"/>
        <v>1.3428403407303438</v>
      </c>
      <c r="K630" s="23">
        <f t="shared" ca="1" si="361"/>
        <v>1.0756794803356882</v>
      </c>
      <c r="L630" s="23">
        <f t="shared" ca="1" si="361"/>
        <v>-0.19145632939671772</v>
      </c>
      <c r="M630" s="23">
        <f t="shared" ca="1" si="361"/>
        <v>-1.1115729567506827</v>
      </c>
      <c r="N630" s="23">
        <f ca="1">SQRT(Inputs!$B$38)*C630+SQRT(1-Inputs!$B$38)*_xlfn.NORM.S.INV(RAND())</f>
        <v>-1.9597017423329635</v>
      </c>
      <c r="O630" s="23">
        <f ca="1">SQRT(Inputs!$B$38)*D630+SQRT(1-Inputs!$B$38)*_xlfn.NORM.S.INV(RAND())</f>
        <v>0.69062548448611449</v>
      </c>
      <c r="P630" s="23">
        <f ca="1">SQRT(Inputs!$B$38)*E630+SQRT(1-Inputs!$B$38)*_xlfn.NORM.S.INV(RAND())</f>
        <v>0.83372936635158756</v>
      </c>
      <c r="Q630" s="23">
        <f ca="1">SQRT(Inputs!$B$38)*F630+SQRT(1-Inputs!$B$38)*_xlfn.NORM.S.INV(RAND())</f>
        <v>1.0878609289354548</v>
      </c>
      <c r="R630" s="23">
        <f ca="1">SQRT(Inputs!$B$38)*G630+SQRT(1-Inputs!$B$38)*_xlfn.NORM.S.INV(RAND())</f>
        <v>-1.3136221437494664</v>
      </c>
      <c r="S630" s="23">
        <f ca="1">SQRT(Inputs!$B$38)*H630+SQRT(1-Inputs!$B$38)*_xlfn.NORM.S.INV(RAND())</f>
        <v>-0.41133036551560237</v>
      </c>
      <c r="T630" s="23">
        <f ca="1">SQRT(Inputs!$B$38)*I630+SQRT(1-Inputs!$B$38)*_xlfn.NORM.S.INV(RAND())</f>
        <v>9.2532941586087492E-2</v>
      </c>
      <c r="U630" s="23">
        <f ca="1">SQRT(Inputs!$B$38)*J630+SQRT(1-Inputs!$B$38)*_xlfn.NORM.S.INV(RAND())</f>
        <v>0.99362150492324175</v>
      </c>
      <c r="V630" s="23">
        <f ca="1">SQRT(Inputs!$B$38)*K630+SQRT(1-Inputs!$B$38)*_xlfn.NORM.S.INV(RAND())</f>
        <v>1.2583899362917998</v>
      </c>
      <c r="W630" s="23">
        <f ca="1">SQRT(Inputs!$B$38)*L630+SQRT(1-Inputs!$B$38)*_xlfn.NORM.S.INV(RAND())</f>
        <v>-0.19812613140032964</v>
      </c>
      <c r="X630" s="23">
        <f ca="1">SQRT(Inputs!$B$38)*M630+SQRT(1-Inputs!$B$38)*_xlfn.NORM.S.INV(RAND())</f>
        <v>-0.28450359413359672</v>
      </c>
      <c r="Y630" s="23">
        <f ca="1">SQRT(Inputs!$B$38)*C630+SQRT(1-Inputs!$B$38)*_xlfn.NORM.S.INV(RAND())</f>
        <v>-0.14862451102305341</v>
      </c>
      <c r="Z630" s="23">
        <f ca="1">SQRT(Inputs!$B$38)*D630+SQRT(1-Inputs!$B$38)*_xlfn.NORM.S.INV(RAND())</f>
        <v>0.66826256946646323</v>
      </c>
      <c r="AA630" s="23">
        <f ca="1">SQRT(Inputs!$B$38)*E630+SQRT(1-Inputs!$B$38)*_xlfn.NORM.S.INV(RAND())</f>
        <v>-1.5837880346555739</v>
      </c>
      <c r="AB630" s="23">
        <f ca="1">SQRT(Inputs!$B$38)*F630+SQRT(1-Inputs!$B$38)*_xlfn.NORM.S.INV(RAND())</f>
        <v>0.58189815659770061</v>
      </c>
      <c r="AC630" s="23">
        <f ca="1">SQRT(Inputs!$B$38)*G630+SQRT(1-Inputs!$B$38)*_xlfn.NORM.S.INV(RAND())</f>
        <v>-1.9971918733222118</v>
      </c>
      <c r="AD630" s="23">
        <f ca="1">SQRT(Inputs!$B$38)*H630+SQRT(1-Inputs!$B$38)*_xlfn.NORM.S.INV(RAND())</f>
        <v>7.7465427247910279E-2</v>
      </c>
      <c r="AE630" s="23">
        <f ca="1">SQRT(Inputs!$B$38)*I630+SQRT(1-Inputs!$B$38)*_xlfn.NORM.S.INV(RAND())</f>
        <v>0.2452506616889874</v>
      </c>
      <c r="AF630" s="23">
        <f ca="1">SQRT(Inputs!$B$38)*J630+SQRT(1-Inputs!$B$38)*_xlfn.NORM.S.INV(RAND())</f>
        <v>0.81588583747047005</v>
      </c>
      <c r="AG630" s="23">
        <f ca="1">SQRT(Inputs!$B$38)*K630+SQRT(1-Inputs!$B$38)*_xlfn.NORM.S.INV(RAND())</f>
        <v>0.58987921124358222</v>
      </c>
      <c r="AH630" s="23">
        <f ca="1">SQRT(Inputs!$B$38)*L630+SQRT(1-Inputs!$B$38)*_xlfn.NORM.S.INV(RAND())</f>
        <v>-0.52616983766937009</v>
      </c>
      <c r="AI630" s="23">
        <f ca="1">SQRT(Inputs!$B$38)*M630+SQRT(1-Inputs!$B$38)*_xlfn.NORM.S.INV(RAND())</f>
        <v>-1.098564923254165</v>
      </c>
      <c r="AJ630" s="23">
        <f ca="1">SQRT(Inputs!$B$38)*C630+SQRT(1-Inputs!$B$38)*_xlfn.NORM.S.INV(RAND())</f>
        <v>-1.2760120510323283</v>
      </c>
      <c r="AK630" s="23">
        <f ca="1">SQRT(Inputs!$B$38)*D630+SQRT(1-Inputs!$B$38)*_xlfn.NORM.S.INV(RAND())</f>
        <v>-0.67854236350732011</v>
      </c>
      <c r="AL630" s="23">
        <f ca="1">SQRT(Inputs!$B$38)*E630+SQRT(1-Inputs!$B$38)*_xlfn.NORM.S.INV(RAND())</f>
        <v>-0.96618303178179665</v>
      </c>
      <c r="AM630" s="23">
        <f ca="1">SQRT(Inputs!$B$38)*F630+SQRT(1-Inputs!$B$38)*_xlfn.NORM.S.INV(RAND())</f>
        <v>0.33681479108042184</v>
      </c>
      <c r="AN630" s="23">
        <f ca="1">SQRT(Inputs!$B$38)*G630+SQRT(1-Inputs!$B$38)*_xlfn.NORM.S.INV(RAND())</f>
        <v>0.88407431326767238</v>
      </c>
      <c r="AO630" s="23">
        <f ca="1">SQRT(Inputs!$B$38)*H630+SQRT(1-Inputs!$B$38)*_xlfn.NORM.S.INV(RAND())</f>
        <v>0.69396445050625577</v>
      </c>
      <c r="AP630" s="23">
        <f ca="1">SQRT(Inputs!$B$38)*I630+SQRT(1-Inputs!$B$38)*_xlfn.NORM.S.INV(RAND())</f>
        <v>0.10821571734235469</v>
      </c>
      <c r="AQ630" s="23">
        <f ca="1">SQRT(Inputs!$B$38)*J630+SQRT(1-Inputs!$B$38)*_xlfn.NORM.S.INV(RAND())</f>
        <v>1.9465561348163156</v>
      </c>
      <c r="AR630" s="23">
        <f ca="1">SQRT(Inputs!$B$38)*K630+SQRT(1-Inputs!$B$38)*_xlfn.NORM.S.INV(RAND())</f>
        <v>0.97405007718583625</v>
      </c>
      <c r="AS630" s="23">
        <f ca="1">SQRT(Inputs!$B$38)*L630+SQRT(1-Inputs!$B$38)*_xlfn.NORM.S.INV(RAND())</f>
        <v>0.49556037785254275</v>
      </c>
      <c r="AT630" s="23">
        <f ca="1">SQRT(Inputs!$B$38)*M630+SQRT(1-Inputs!$B$38)*_xlfn.NORM.S.INV(RAND())</f>
        <v>-2.0410874587112007</v>
      </c>
      <c r="AU630" s="15">
        <f ca="1">Inputs!$B$6*EXP($B$8-0.5*C$5^2+C$5*N630)</f>
        <v>3613.3459155060905</v>
      </c>
      <c r="AV630" s="15">
        <f t="shared" ca="1" si="328"/>
        <v>4868.3794542315318</v>
      </c>
      <c r="AW630" s="15">
        <f t="shared" ca="1" si="329"/>
        <v>6642.6509997782923</v>
      </c>
      <c r="AX630" s="15">
        <f t="shared" ca="1" si="330"/>
        <v>9290.6518784504515</v>
      </c>
      <c r="AY630" s="15">
        <f t="shared" ca="1" si="331"/>
        <v>9739.267075265132</v>
      </c>
      <c r="AZ630" s="15">
        <f t="shared" ca="1" si="332"/>
        <v>11383.891703658914</v>
      </c>
      <c r="BA630" s="15">
        <f t="shared" ca="1" si="333"/>
        <v>14066.542120266313</v>
      </c>
      <c r="BB630" s="15">
        <f t="shared" ca="1" si="334"/>
        <v>19024.407781468875</v>
      </c>
      <c r="BC630" s="15">
        <f t="shared" ca="1" si="335"/>
        <v>26309.44743701613</v>
      </c>
      <c r="BD630" s="15">
        <f t="shared" ca="1" si="336"/>
        <v>31639.757651195683</v>
      </c>
      <c r="BE630" s="15">
        <f t="shared" ca="1" si="337"/>
        <v>37778.723779725558</v>
      </c>
      <c r="BF630" s="15">
        <f ca="1">Inputs!$B$13*EXP($B$9-0.5*C$6^2+C$6*Y630)</f>
        <v>13429.44233895869</v>
      </c>
      <c r="BG630" s="15">
        <f t="shared" ca="1" si="338"/>
        <v>18464.378348775481</v>
      </c>
      <c r="BH630" s="15">
        <f t="shared" ca="1" si="339"/>
        <v>17348.373494282601</v>
      </c>
      <c r="BI630" s="15">
        <f t="shared" ca="1" si="340"/>
        <v>23226.904504072278</v>
      </c>
      <c r="BJ630" s="15">
        <f t="shared" ca="1" si="341"/>
        <v>21351.643189473289</v>
      </c>
      <c r="BK630" s="15">
        <f t="shared" ca="1" si="342"/>
        <v>26482.927294376907</v>
      </c>
      <c r="BL630" s="15">
        <f t="shared" ca="1" si="343"/>
        <v>33581.602837953353</v>
      </c>
      <c r="BM630" s="15">
        <f t="shared" ca="1" si="344"/>
        <v>45682.273441926991</v>
      </c>
      <c r="BN630" s="15">
        <f t="shared" ca="1" si="345"/>
        <v>60298.749992060119</v>
      </c>
      <c r="BO630" s="15">
        <f t="shared" ca="1" si="346"/>
        <v>69789.672779780594</v>
      </c>
      <c r="BP630" s="15">
        <f t="shared" ca="1" si="347"/>
        <v>75845.414828112524</v>
      </c>
      <c r="BQ630" s="15">
        <f ca="1">Inputs!$B$20*EXP($B$10-0.5*C$7^2+C$7*AJ630)</f>
        <v>2728.0689706836242</v>
      </c>
      <c r="BR630" s="15">
        <f t="shared" ca="1" si="348"/>
        <v>2984.0577909351514</v>
      </c>
      <c r="BS630" s="15">
        <f t="shared" ca="1" si="349"/>
        <v>3096.1542183724264</v>
      </c>
      <c r="BT630" s="15">
        <f t="shared" ca="1" si="350"/>
        <v>4663.2801418549643</v>
      </c>
      <c r="BU630" s="15">
        <f t="shared" ca="1" si="351"/>
        <v>8004.2590033233591</v>
      </c>
      <c r="BV630" s="15">
        <f t="shared" ca="1" si="352"/>
        <v>13020.867897461299</v>
      </c>
      <c r="BW630" s="15">
        <f t="shared" ca="1" si="353"/>
        <v>18590.848017733049</v>
      </c>
      <c r="BX630" s="15">
        <f t="shared" ca="1" si="354"/>
        <v>38413.873227140233</v>
      </c>
      <c r="BY630" s="15">
        <f t="shared" ca="1" si="355"/>
        <v>64850.590240034471</v>
      </c>
      <c r="BZ630" s="15">
        <f t="shared" ca="1" si="356"/>
        <v>99673.454085121877</v>
      </c>
      <c r="CA630" s="15">
        <f t="shared" ca="1" si="357"/>
        <v>97418.662164968118</v>
      </c>
      <c r="CB630" s="15">
        <f ca="1">(AU630*DCF!C$10-DCF!C$5*MAX(AU630*DCF!C$10,0)-MAX(AU630-Inputs!$B$6,0)/Inputs!$B$10)*DCF!C$6</f>
        <v>927.94016935725074</v>
      </c>
      <c r="CC630" s="15">
        <f ca="1">(AV630*DCF!D$10-DCF!D$5*MAX(AV630*DCF!D$10,0)-MAX(AV630-AU630,0)/Inputs!$B$10)*DCF!D$6</f>
        <v>880.62742792366862</v>
      </c>
      <c r="CD630" s="15">
        <f ca="1">(AW630*DCF!E$10-DCF!E$5*MAX(AW630*DCF!E$10,0)-MAX(AW630-AV630,0)/Inputs!$B$10)*DCF!E$6</f>
        <v>1134.0429461264901</v>
      </c>
      <c r="CE630" s="15">
        <f ca="1">(AX630*DCF!F$10-DCF!F$5*MAX(AX630*DCF!F$10,0)-MAX(AX630-AW630,0)/Inputs!$B$10)*DCF!F$6</f>
        <v>1477.1511674993944</v>
      </c>
      <c r="CF630" s="15">
        <f ca="1">(AY630*DCF!G$10-DCF!G$5*MAX(AY630*DCF!G$10,0)-MAX(AY630-AX630,0)/Inputs!$B$10)*DCF!G$6</f>
        <v>1920.4455190027597</v>
      </c>
      <c r="CG630" s="15">
        <f ca="1">(AZ630*DCF!H$10-DCF!H$5*MAX(AZ630*DCF!H$10,0)-MAX(AZ630-AY630,0)/Inputs!$B$10)*DCF!H$6</f>
        <v>1918.1581531589773</v>
      </c>
      <c r="CH630" s="15">
        <f ca="1">(BA630*DCF!I$10-DCF!I$5*MAX(BA630*DCF!I$10,0)-MAX(BA630-AZ630,0)/Inputs!$B$10)*DCF!I$6</f>
        <v>2129.3954364538522</v>
      </c>
      <c r="CI630" s="15">
        <f ca="1">(BB630*DCF!J$10-DCF!J$5*MAX(BB630*DCF!J$10,0)-MAX(BB630-BA630,0)/Inputs!$B$10)*DCF!J$6</f>
        <v>2513.3496762097107</v>
      </c>
      <c r="CJ630" s="15">
        <f ca="1">(BC630*DCF!K$10-DCF!K$5*MAX(BC630*DCF!K$10,0)-MAX(BC630-BB630,0)/Inputs!$B$10)*DCF!K$6</f>
        <v>3215.6038521051723</v>
      </c>
      <c r="CK630" s="15">
        <f ca="1">(BD630*DCF!L$10-DCF!L$5*MAX(BD630*DCF!L$10,0)-MAX(BD630-BC630,0)/Inputs!$B$10)*DCF!L$6</f>
        <v>4082.581698458433</v>
      </c>
      <c r="CL630" s="15">
        <f ca="1">(BE630*DCF!M$10-DCF!M$5*MAX(BE630*DCF!M$10,0)-MAX(BE630-BD630,0)/Inputs!$B$10)*DCF!M$6</f>
        <v>4597.701458754942</v>
      </c>
      <c r="CM630" s="15">
        <f ca="1">(BF630*DCF!C$28-DCF!C$5*MAX(BF630*DCF!C$28,0)-MAX(BF630-Inputs!$B$13,0)/Inputs!$B$17)*DCF!C$6</f>
        <v>3626.8820395577518</v>
      </c>
      <c r="CN630" s="15">
        <f ca="1">(BG630*DCF!D$28-DCF!D$5*MAX(BG630*DCF!D$28,0)-MAX(BG630-BF630,0)/Inputs!$B$17)*DCF!D$6</f>
        <v>4364.0025818226513</v>
      </c>
      <c r="CO630" s="15">
        <f ca="1">(BH630*DCF!E$28-DCF!E$5*MAX(BH630*DCF!E$28,0)-MAX(BH630-BG630,0)/Inputs!$B$17)*DCF!E$6</f>
        <v>4913.3682864122729</v>
      </c>
      <c r="CP630" s="15">
        <f ca="1">(BI630*DCF!F$28-DCF!F$5*MAX(BI630*DCF!F$28,0)-MAX(BI630-BH630,0)/Inputs!$B$17)*DCF!F$6</f>
        <v>5235.2132685554598</v>
      </c>
      <c r="CQ630" s="15">
        <f ca="1">(BJ630*DCF!G$28-DCF!G$5*MAX(BJ630*DCF!G$28,0)-MAX(BJ630-BI630,0)/Inputs!$B$17)*DCF!G$6</f>
        <v>5539.8458199589259</v>
      </c>
      <c r="CR630" s="15">
        <f ca="1">(BK630*DCF!H$28-DCF!H$5*MAX(BK630*DCF!H$28,0)-MAX(BK630-BJ630,0)/Inputs!$B$17)*DCF!H$6</f>
        <v>5752.26255098809</v>
      </c>
      <c r="CS630" s="15">
        <f ca="1">(BL630*DCF!I$28-DCF!I$5*MAX(BL630*DCF!I$28,0)-MAX(BL630-BK630,0)/Inputs!$B$17)*DCF!I$6</f>
        <v>6877.9383317453321</v>
      </c>
      <c r="CT630" s="15">
        <f ca="1">(BM630*DCF!J$28-DCF!J$5*MAX(BM630*DCF!J$28,0)-MAX(BM630-BL630,0)/Inputs!$B$17)*DCF!J$6</f>
        <v>8586.4892828109932</v>
      </c>
      <c r="CU630" s="15">
        <f ca="1">(BN630*DCF!K$28-DCF!K$5*MAX(BN630*DCF!K$28,0)-MAX(BN630-BM630,0)/Inputs!$B$17)*DCF!K$6</f>
        <v>10943.76128231393</v>
      </c>
      <c r="CV630" s="15">
        <f ca="1">(BO630*DCF!L$28-DCF!L$5*MAX(BO630*DCF!L$28,0)-MAX(BO630-BN630,0)/Inputs!$B$17)*DCF!L$6</f>
        <v>12850.590856566016</v>
      </c>
      <c r="CW630" s="15">
        <f ca="1">(BP630*DCF!M$28-DCF!M$5*MAX(BP630*DCF!M$28,0)-MAX(BP630-BO630,0)/Inputs!$B$17)*DCF!M$6</f>
        <v>13637.363487703607</v>
      </c>
      <c r="CX630" s="15">
        <f ca="1">(BQ630*DCF!C$46-DCF!C$5*MAX(BQ630*DCF!C$46,0)-MAX(BQ630-Inputs!$B$20,0)/Inputs!$B$24)*DCF!C$6</f>
        <v>-630.03902325256911</v>
      </c>
      <c r="CY630" s="15">
        <f ca="1">(BR630*DCF!D$46-DCF!D$5*MAX(BR630*DCF!D$46,0)-MAX(BR630-BQ630,0)/Inputs!$B$24)*DCF!D$6</f>
        <v>-618.5373804865726</v>
      </c>
      <c r="CZ630" s="15">
        <f ca="1">(BS630*DCF!E$46-DCF!E$5*MAX(BS630*DCF!E$46,0)-MAX(BS630-BR630,0)/Inputs!$B$24)*DCF!E$6</f>
        <v>-410.31095286142039</v>
      </c>
      <c r="DA630" s="15">
        <f ca="1">(BT630*DCF!F$46-DCF!F$5*MAX(BT630*DCF!F$46,0)-MAX(BT630-BS630,0)/Inputs!$B$24)*DCF!F$6</f>
        <v>-910.24963280555562</v>
      </c>
      <c r="DB630" s="15">
        <f ca="1">(BU630*DCF!G$46-DCF!G$5*MAX(BU630*DCF!G$46,0)-MAX(BU630-BT630,0)/Inputs!$B$24)*DCF!G$6</f>
        <v>-1393.0867377026352</v>
      </c>
      <c r="DC630" s="15">
        <f ca="1">(BV630*DCF!H$46-DCF!H$5*MAX(BV630*DCF!H$46,0)-MAX(BV630-BU630,0)/Inputs!$B$24)*DCF!H$6</f>
        <v>-1558.8804765807024</v>
      </c>
      <c r="DD630" s="15">
        <f ca="1">(BW630*DCF!I$46-DCF!I$5*MAX(BW630*DCF!I$46,0)-MAX(BW630-BV630,0)/Inputs!$B$24)*DCF!I$6</f>
        <v>-1169.5629745536291</v>
      </c>
      <c r="DE630" s="15">
        <f ca="1">(BX630*DCF!J$46-DCF!J$5*MAX(BX630*DCF!J$46,0)-MAX(BX630-BW630,0)/Inputs!$B$24)*DCF!J$6</f>
        <v>-3645.3866995742437</v>
      </c>
      <c r="DF630" s="15">
        <f ca="1">(BY630*DCF!K$46-DCF!K$5*MAX(BY630*DCF!K$46,0)-MAX(BY630-BX630,0)/Inputs!$B$24)*DCF!K$6</f>
        <v>-2771.8095018537679</v>
      </c>
      <c r="DG630" s="15">
        <f ca="1">(BZ630*DCF!L$46-DCF!L$5*MAX(BZ630*DCF!L$46,0)-MAX(BZ630-BY630,0)/Inputs!$B$24)*DCF!L$6</f>
        <v>-990.56460075303335</v>
      </c>
      <c r="DH630" s="15">
        <f ca="1">(CA630*DCF!M$46-DCF!M$5*MAX(CA630*DCF!M$46,0)-MAX(CA630-BZ630,0)/Inputs!$B$24)*DCF!M$6</f>
        <v>7637.2406938816548</v>
      </c>
      <c r="DI630" s="15">
        <f ca="1">SUM(CB630:CL630)+BE630*DCF!M$10*(1+Inputs!$B$30)*(1-Inputs!$B$33)*(1-Inputs!$B$30/Inputs!$B$31)/(Inputs!$B$29-Inputs!$B$30)*DCF!M$6</f>
        <v>129935.68535593073</v>
      </c>
      <c r="DJ630" s="15">
        <f ca="1">SUM(CM630:CW630)+BP630*DCF!M$28*(1+Inputs!$B$30)*(1-Inputs!$B$33)*(1-Inputs!$B$30/Inputs!$B$31)/(Inputs!$B$29-Inputs!$B$30)*DCF!M$6</f>
        <v>363766.10767965874</v>
      </c>
      <c r="DK630" s="15">
        <f ca="1">SUM(CX630:DH630)+CA630*DCF!M$46*(1+Inputs!$B$30)*(1-Inputs!$B$33)*(1-Inputs!$B$30/Inputs!$B$31)/(Inputs!$B$29-Inputs!$B$30)*DCF!M$6</f>
        <v>144159.60439876295</v>
      </c>
      <c r="DM630" s="15">
        <f ca="1">DI630+DJ630+DK630+Inputs!$B$34+Inputs!$B$36-Inputs!$B$35</f>
        <v>714712.39743435243</v>
      </c>
    </row>
    <row r="631" spans="1:117" x14ac:dyDescent="0.75">
      <c r="A631" s="11">
        <v>618</v>
      </c>
      <c r="C631" s="23">
        <f t="shared" ca="1" si="361"/>
        <v>-1.0303748315296</v>
      </c>
      <c r="D631" s="23">
        <f t="shared" ca="1" si="361"/>
        <v>1.6133657415509448</v>
      </c>
      <c r="E631" s="23">
        <f t="shared" ca="1" si="361"/>
        <v>1.691244472815316</v>
      </c>
      <c r="F631" s="23">
        <f t="shared" ca="1" si="361"/>
        <v>-1.4783390618430219</v>
      </c>
      <c r="G631" s="23">
        <f t="shared" ca="1" si="361"/>
        <v>0.24238125285190279</v>
      </c>
      <c r="H631" s="23">
        <f t="shared" ca="1" si="361"/>
        <v>-2.0603322055796616</v>
      </c>
      <c r="I631" s="23">
        <f t="shared" ca="1" si="361"/>
        <v>1.8085861393648628</v>
      </c>
      <c r="J631" s="23">
        <f t="shared" ca="1" si="361"/>
        <v>-0.631086192927517</v>
      </c>
      <c r="K631" s="23">
        <f t="shared" ca="1" si="361"/>
        <v>0.47832982072936814</v>
      </c>
      <c r="L631" s="23">
        <f t="shared" ca="1" si="361"/>
        <v>-1.2254195734627487</v>
      </c>
      <c r="M631" s="23">
        <f t="shared" ca="1" si="361"/>
        <v>-0.62725757545592309</v>
      </c>
      <c r="N631" s="23">
        <f ca="1">SQRT(Inputs!$B$38)*C631+SQRT(1-Inputs!$B$38)*_xlfn.NORM.S.INV(RAND())</f>
        <v>-0.90639511540056683</v>
      </c>
      <c r="O631" s="23">
        <f ca="1">SQRT(Inputs!$B$38)*D631+SQRT(1-Inputs!$B$38)*_xlfn.NORM.S.INV(RAND())</f>
        <v>2.3986931702492456</v>
      </c>
      <c r="P631" s="23">
        <f ca="1">SQRT(Inputs!$B$38)*E631+SQRT(1-Inputs!$B$38)*_xlfn.NORM.S.INV(RAND())</f>
        <v>1.3223453044359696</v>
      </c>
      <c r="Q631" s="23">
        <f ca="1">SQRT(Inputs!$B$38)*F631+SQRT(1-Inputs!$B$38)*_xlfn.NORM.S.INV(RAND())</f>
        <v>0.55657848495114326</v>
      </c>
      <c r="R631" s="23">
        <f ca="1">SQRT(Inputs!$B$38)*G631+SQRT(1-Inputs!$B$38)*_xlfn.NORM.S.INV(RAND())</f>
        <v>1.2187132768733504</v>
      </c>
      <c r="S631" s="23">
        <f ca="1">SQRT(Inputs!$B$38)*H631+SQRT(1-Inputs!$B$38)*_xlfn.NORM.S.INV(RAND())</f>
        <v>1.0827680974777658</v>
      </c>
      <c r="T631" s="23">
        <f ca="1">SQRT(Inputs!$B$38)*I631+SQRT(1-Inputs!$B$38)*_xlfn.NORM.S.INV(RAND())</f>
        <v>3.1814908295995581</v>
      </c>
      <c r="U631" s="23">
        <f ca="1">SQRT(Inputs!$B$38)*J631+SQRT(1-Inputs!$B$38)*_xlfn.NORM.S.INV(RAND())</f>
        <v>1.7229864662233263</v>
      </c>
      <c r="V631" s="23">
        <f ca="1">SQRT(Inputs!$B$38)*K631+SQRT(1-Inputs!$B$38)*_xlfn.NORM.S.INV(RAND())</f>
        <v>0.18770751811381603</v>
      </c>
      <c r="W631" s="23">
        <f ca="1">SQRT(Inputs!$B$38)*L631+SQRT(1-Inputs!$B$38)*_xlfn.NORM.S.INV(RAND())</f>
        <v>1.6544950144909523</v>
      </c>
      <c r="X631" s="23">
        <f ca="1">SQRT(Inputs!$B$38)*M631+SQRT(1-Inputs!$B$38)*_xlfn.NORM.S.INV(RAND())</f>
        <v>-6.7483267138613801E-2</v>
      </c>
      <c r="Y631" s="23">
        <f ca="1">SQRT(Inputs!$B$38)*C631+SQRT(1-Inputs!$B$38)*_xlfn.NORM.S.INV(RAND())</f>
        <v>-0.76661232017303571</v>
      </c>
      <c r="Z631" s="23">
        <f ca="1">SQRT(Inputs!$B$38)*D631+SQRT(1-Inputs!$B$38)*_xlfn.NORM.S.INV(RAND())</f>
        <v>1.2359258181878312</v>
      </c>
      <c r="AA631" s="23">
        <f ca="1">SQRT(Inputs!$B$38)*E631+SQRT(1-Inputs!$B$38)*_xlfn.NORM.S.INV(RAND())</f>
        <v>1.7535554367429054</v>
      </c>
      <c r="AB631" s="23">
        <f ca="1">SQRT(Inputs!$B$38)*F631+SQRT(1-Inputs!$B$38)*_xlfn.NORM.S.INV(RAND())</f>
        <v>-1.2529723842311702</v>
      </c>
      <c r="AC631" s="23">
        <f ca="1">SQRT(Inputs!$B$38)*G631+SQRT(1-Inputs!$B$38)*_xlfn.NORM.S.INV(RAND())</f>
        <v>0.27977918366806376</v>
      </c>
      <c r="AD631" s="23">
        <f ca="1">SQRT(Inputs!$B$38)*H631+SQRT(1-Inputs!$B$38)*_xlfn.NORM.S.INV(RAND())</f>
        <v>-2.3636685051709634</v>
      </c>
      <c r="AE631" s="23">
        <f ca="1">SQRT(Inputs!$B$38)*I631+SQRT(1-Inputs!$B$38)*_xlfn.NORM.S.INV(RAND())</f>
        <v>0.66021227795943083</v>
      </c>
      <c r="AF631" s="23">
        <f ca="1">SQRT(Inputs!$B$38)*J631+SQRT(1-Inputs!$B$38)*_xlfn.NORM.S.INV(RAND())</f>
        <v>-1.7626152208575401</v>
      </c>
      <c r="AG631" s="23">
        <f ca="1">SQRT(Inputs!$B$38)*K631+SQRT(1-Inputs!$B$38)*_xlfn.NORM.S.INV(RAND())</f>
        <v>-0.46330202390136421</v>
      </c>
      <c r="AH631" s="23">
        <f ca="1">SQRT(Inputs!$B$38)*L631+SQRT(1-Inputs!$B$38)*_xlfn.NORM.S.INV(RAND())</f>
        <v>-1.2112542210731716</v>
      </c>
      <c r="AI631" s="23">
        <f ca="1">SQRT(Inputs!$B$38)*M631+SQRT(1-Inputs!$B$38)*_xlfn.NORM.S.INV(RAND())</f>
        <v>-1.2220141572657819</v>
      </c>
      <c r="AJ631" s="23">
        <f ca="1">SQRT(Inputs!$B$38)*C631+SQRT(1-Inputs!$B$38)*_xlfn.NORM.S.INV(RAND())</f>
        <v>-0.77821566697460565</v>
      </c>
      <c r="AK631" s="23">
        <f ca="1">SQRT(Inputs!$B$38)*D631+SQRT(1-Inputs!$B$38)*_xlfn.NORM.S.INV(RAND())</f>
        <v>1.3424689604005</v>
      </c>
      <c r="AL631" s="23">
        <f ca="1">SQRT(Inputs!$B$38)*E631+SQRT(1-Inputs!$B$38)*_xlfn.NORM.S.INV(RAND())</f>
        <v>1.3622305280988971</v>
      </c>
      <c r="AM631" s="23">
        <f ca="1">SQRT(Inputs!$B$38)*F631+SQRT(1-Inputs!$B$38)*_xlfn.NORM.S.INV(RAND())</f>
        <v>-0.79984076896412981</v>
      </c>
      <c r="AN631" s="23">
        <f ca="1">SQRT(Inputs!$B$38)*G631+SQRT(1-Inputs!$B$38)*_xlfn.NORM.S.INV(RAND())</f>
        <v>0.81464373914254262</v>
      </c>
      <c r="AO631" s="23">
        <f ca="1">SQRT(Inputs!$B$38)*H631+SQRT(1-Inputs!$B$38)*_xlfn.NORM.S.INV(RAND())</f>
        <v>-2.0227067797110174</v>
      </c>
      <c r="AP631" s="23">
        <f ca="1">SQRT(Inputs!$B$38)*I631+SQRT(1-Inputs!$B$38)*_xlfn.NORM.S.INV(RAND())</f>
        <v>1.6174338728155946</v>
      </c>
      <c r="AQ631" s="23">
        <f ca="1">SQRT(Inputs!$B$38)*J631+SQRT(1-Inputs!$B$38)*_xlfn.NORM.S.INV(RAND())</f>
        <v>0.33428432646412043</v>
      </c>
      <c r="AR631" s="23">
        <f ca="1">SQRT(Inputs!$B$38)*K631+SQRT(1-Inputs!$B$38)*_xlfn.NORM.S.INV(RAND())</f>
        <v>-0.96995643787839958</v>
      </c>
      <c r="AS631" s="23">
        <f ca="1">SQRT(Inputs!$B$38)*L631+SQRT(1-Inputs!$B$38)*_xlfn.NORM.S.INV(RAND())</f>
        <v>-2.0045212729816444</v>
      </c>
      <c r="AT631" s="23">
        <f ca="1">SQRT(Inputs!$B$38)*M631+SQRT(1-Inputs!$B$38)*_xlfn.NORM.S.INV(RAND())</f>
        <v>0.88116149812950328</v>
      </c>
      <c r="AU631" s="15">
        <f ca="1">Inputs!$B$6*EXP($B$8-0.5*C$5^2+C$5*N631)</f>
        <v>4285.0669338611233</v>
      </c>
      <c r="AV631" s="15">
        <f t="shared" ca="1" si="328"/>
        <v>7421.6671821281998</v>
      </c>
      <c r="AW631" s="15">
        <f t="shared" ca="1" si="329"/>
        <v>10816.349324923642</v>
      </c>
      <c r="AX631" s="15">
        <f t="shared" ca="1" si="330"/>
        <v>14156.611387010757</v>
      </c>
      <c r="AY631" s="15">
        <f t="shared" ca="1" si="331"/>
        <v>19947.127419955315</v>
      </c>
      <c r="AZ631" s="15">
        <f t="shared" ca="1" si="332"/>
        <v>27485.205656273607</v>
      </c>
      <c r="BA631" s="15">
        <f t="shared" ca="1" si="333"/>
        <v>46924.36307490772</v>
      </c>
      <c r="BB631" s="15">
        <f t="shared" ca="1" si="334"/>
        <v>68274.444228134016</v>
      </c>
      <c r="BC631" s="15">
        <f t="shared" ca="1" si="335"/>
        <v>85147.750641242004</v>
      </c>
      <c r="BD631" s="15">
        <f t="shared" ca="1" si="336"/>
        <v>121772.74639722385</v>
      </c>
      <c r="BE631" s="15">
        <f t="shared" ca="1" si="337"/>
        <v>148302.55106480749</v>
      </c>
      <c r="BF631" s="15">
        <f ca="1">Inputs!$B$13*EXP($B$9-0.5*C$6^2+C$6*Y631)</f>
        <v>11880.932811043675</v>
      </c>
      <c r="BG631" s="15">
        <f t="shared" ca="1" si="338"/>
        <v>18097.195416644114</v>
      </c>
      <c r="BH631" s="15">
        <f t="shared" ca="1" si="339"/>
        <v>29575.178629684637</v>
      </c>
      <c r="BI631" s="15">
        <f t="shared" ca="1" si="340"/>
        <v>29854.203972394171</v>
      </c>
      <c r="BJ631" s="15">
        <f t="shared" ca="1" si="341"/>
        <v>38105.487111724418</v>
      </c>
      <c r="BK631" s="15">
        <f t="shared" ca="1" si="342"/>
        <v>33899.010295130494</v>
      </c>
      <c r="BL631" s="15">
        <f t="shared" ca="1" si="343"/>
        <v>45360.400276723769</v>
      </c>
      <c r="BM631" s="15">
        <f t="shared" ca="1" si="344"/>
        <v>44792.937517604565</v>
      </c>
      <c r="BN631" s="15">
        <f t="shared" ca="1" si="345"/>
        <v>52114.469568064444</v>
      </c>
      <c r="BO631" s="15">
        <f t="shared" ca="1" si="346"/>
        <v>55700.155500614899</v>
      </c>
      <c r="BP631" s="15">
        <f t="shared" ca="1" si="347"/>
        <v>59692.584296738103</v>
      </c>
      <c r="BQ631" s="15">
        <f ca="1">Inputs!$B$20*EXP($B$10-0.5*C$7^2+C$7*AJ631)</f>
        <v>3254.8747051517048</v>
      </c>
      <c r="BR631" s="15">
        <f t="shared" ca="1" si="348"/>
        <v>6764.4205801140261</v>
      </c>
      <c r="BS631" s="15">
        <f t="shared" ca="1" si="349"/>
        <v>13698.419670263022</v>
      </c>
      <c r="BT631" s="15">
        <f t="shared" ca="1" si="350"/>
        <v>15312.314903546596</v>
      </c>
      <c r="BU631" s="15">
        <f t="shared" ca="1" si="351"/>
        <v>25844.866049380646</v>
      </c>
      <c r="BV631" s="15">
        <f t="shared" ca="1" si="352"/>
        <v>22797.010219108866</v>
      </c>
      <c r="BW631" s="15">
        <f t="shared" ca="1" si="353"/>
        <v>44798.309213015244</v>
      </c>
      <c r="BX631" s="15">
        <f t="shared" ca="1" si="354"/>
        <v>67000.5527507183</v>
      </c>
      <c r="BY631" s="15">
        <f t="shared" ca="1" si="355"/>
        <v>77978.387053524697</v>
      </c>
      <c r="BZ631" s="15">
        <f t="shared" ca="1" si="356"/>
        <v>75689.958897222299</v>
      </c>
      <c r="CA631" s="15">
        <f t="shared" ca="1" si="357"/>
        <v>124343.74498926445</v>
      </c>
      <c r="CB631" s="15">
        <f ca="1">(AU631*DCF!C$10-DCF!C$5*MAX(AU631*DCF!C$10,0)-MAX(AU631-Inputs!$B$6,0)/Inputs!$B$10)*DCF!C$6</f>
        <v>1047.902664118034</v>
      </c>
      <c r="CC631" s="15">
        <f ca="1">(AV631*DCF!D$10-DCF!D$5*MAX(AV631*DCF!D$10,0)-MAX(AV631-AU631,0)/Inputs!$B$10)*DCF!D$6</f>
        <v>1044.2032156192454</v>
      </c>
      <c r="CD631" s="15">
        <f ca="1">(AW631*DCF!E$10-DCF!E$5*MAX(AW631*DCF!E$10,0)-MAX(AW631-AV631,0)/Inputs!$B$10)*DCF!E$6</f>
        <v>1732.6998792956842</v>
      </c>
      <c r="CE631" s="15">
        <f ca="1">(AX631*DCF!F$10-DCF!F$5*MAX(AX631*DCF!F$10,0)-MAX(AX631-AW631,0)/Inputs!$B$10)*DCF!F$6</f>
        <v>2395.3399843190286</v>
      </c>
      <c r="CF631" s="15">
        <f ca="1">(AY631*DCF!G$10-DCF!G$5*MAX(AY631*DCF!G$10,0)-MAX(AY631-AX631,0)/Inputs!$B$10)*DCF!G$6</f>
        <v>2996.8658616399875</v>
      </c>
      <c r="CG631" s="15">
        <f ca="1">(AZ631*DCF!H$10-DCF!H$5*MAX(AZ631*DCF!H$10,0)-MAX(AZ631-AY631,0)/Inputs!$B$10)*DCF!H$6</f>
        <v>3997.7514640275917</v>
      </c>
      <c r="CH631" s="15">
        <f ca="1">(BA631*DCF!I$10-DCF!I$5*MAX(BA631*DCF!I$10,0)-MAX(BA631-AZ631,0)/Inputs!$B$10)*DCF!I$6</f>
        <v>5382.6664246472365</v>
      </c>
      <c r="CI631" s="15">
        <f ca="1">(BB631*DCF!J$10-DCF!J$5*MAX(BB631*DCF!J$10,0)-MAX(BB631-BA631,0)/Inputs!$B$10)*DCF!J$6</f>
        <v>8480.8000707291558</v>
      </c>
      <c r="CJ631" s="15">
        <f ca="1">(BC631*DCF!K$10-DCF!K$5*MAX(BC631*DCF!K$10,0)-MAX(BC631-BB631,0)/Inputs!$B$10)*DCF!K$6</f>
        <v>11345.414333580562</v>
      </c>
      <c r="CK631" s="15">
        <f ca="1">(BD631*DCF!L$10-DCF!L$5*MAX(BD631*DCF!L$10,0)-MAX(BD631-BC631,0)/Inputs!$B$10)*DCF!L$6</f>
        <v>13629.440821634513</v>
      </c>
      <c r="CL631" s="15">
        <f ca="1">(BE631*DCF!M$10-DCF!M$5*MAX(BE631*DCF!M$10,0)-MAX(BE631-BD631,0)/Inputs!$B$10)*DCF!M$6</f>
        <v>17758.13947129963</v>
      </c>
      <c r="CM631" s="15">
        <f ca="1">(BF631*DCF!C$28-DCF!C$5*MAX(BF631*DCF!C$28,0)-MAX(BF631-Inputs!$B$13,0)/Inputs!$B$17)*DCF!C$6</f>
        <v>3511.9105345172038</v>
      </c>
      <c r="CN631" s="15">
        <f ca="1">(BG631*DCF!D$28-DCF!D$5*MAX(BG631*DCF!D$28,0)-MAX(BG631-BF631,0)/Inputs!$B$17)*DCF!D$6</f>
        <v>4003.827613412524</v>
      </c>
      <c r="CO631" s="15">
        <f ca="1">(BH631*DCF!E$28-DCF!E$5*MAX(BH631*DCF!E$28,0)-MAX(BH631-BG631,0)/Inputs!$B$17)*DCF!E$6</f>
        <v>6114.0647173219477</v>
      </c>
      <c r="CP631" s="15">
        <f ca="1">(BI631*DCF!F$28-DCF!F$5*MAX(BI631*DCF!F$28,0)-MAX(BI631-BH631,0)/Inputs!$B$17)*DCF!F$6</f>
        <v>8053.8290190515245</v>
      </c>
      <c r="CQ631" s="15">
        <f ca="1">(BJ631*DCF!G$28-DCF!G$5*MAX(BJ631*DCF!G$28,0)-MAX(BJ631-BI631,0)/Inputs!$B$17)*DCF!G$6</f>
        <v>8498.9734253236747</v>
      </c>
      <c r="CR631" s="15">
        <f ca="1">(BK631*DCF!H$28-DCF!H$5*MAX(BK631*DCF!H$28,0)-MAX(BK631-BJ631,0)/Inputs!$B$17)*DCF!H$6</f>
        <v>8383.5992445521388</v>
      </c>
      <c r="CS631" s="15">
        <f ca="1">(BL631*DCF!I$28-DCF!I$5*MAX(BL631*DCF!I$28,0)-MAX(BL631-BK631,0)/Inputs!$B$17)*DCF!I$6</f>
        <v>9021.5750522478102</v>
      </c>
      <c r="CT631" s="15">
        <f ca="1">(BM631*DCF!J$28-DCF!J$5*MAX(BM631*DCF!J$28,0)-MAX(BM631-BL631,0)/Inputs!$B$17)*DCF!J$6</f>
        <v>9992.543615814242</v>
      </c>
      <c r="CU631" s="15">
        <f ca="1">(BN631*DCF!K$28-DCF!K$5*MAX(BN631*DCF!K$28,0)-MAX(BN631-BM631,0)/Inputs!$B$17)*DCF!K$6</f>
        <v>10108.912015554894</v>
      </c>
      <c r="CV631" s="15">
        <f ca="1">(BO631*DCF!L$28-DCF!L$5*MAX(BO631*DCF!L$28,0)-MAX(BO631-BN631,0)/Inputs!$B$17)*DCF!L$6</f>
        <v>10707.623819245613</v>
      </c>
      <c r="CW631" s="15">
        <f ca="1">(BP631*DCF!M$28-DCF!M$5*MAX(BP631*DCF!M$28,0)-MAX(BP631-BO631,0)/Inputs!$B$17)*DCF!M$6</f>
        <v>10813.873287619588</v>
      </c>
      <c r="CX631" s="15">
        <f ca="1">(BQ631*DCF!C$46-DCF!C$5*MAX(BQ631*DCF!C$46,0)-MAX(BQ631-Inputs!$B$20,0)/Inputs!$B$24)*DCF!C$6</f>
        <v>-776.58755553235892</v>
      </c>
      <c r="CY631" s="15">
        <f ca="1">(BR631*DCF!D$46-DCF!D$5*MAX(BR631*DCF!D$46,0)-MAX(BR631-BQ631,0)/Inputs!$B$24)*DCF!D$6</f>
        <v>-2652.0229376690604</v>
      </c>
      <c r="CZ631" s="15">
        <f ca="1">(BS631*DCF!E$46-DCF!E$5*MAX(BS631*DCF!E$46,0)-MAX(BS631-BR631,0)/Inputs!$B$24)*DCF!E$6</f>
        <v>-4353.0535281077409</v>
      </c>
      <c r="DA631" s="15">
        <f ca="1">(BT631*DCF!F$46-DCF!F$5*MAX(BT631*DCF!F$46,0)-MAX(BT631-BS631,0)/Inputs!$B$24)*DCF!F$6</f>
        <v>-1702.809856674925</v>
      </c>
      <c r="DB631" s="15">
        <f ca="1">(BU631*DCF!G$46-DCF!G$5*MAX(BU631*DCF!G$46,0)-MAX(BU631-BT631,0)/Inputs!$B$24)*DCF!G$6</f>
        <v>-4412.312338338078</v>
      </c>
      <c r="DC631" s="15">
        <f ca="1">(BV631*DCF!H$46-DCF!H$5*MAX(BV631*DCF!H$46,0)-MAX(BV631-BU631,0)/Inputs!$B$24)*DCF!H$6</f>
        <v>0</v>
      </c>
      <c r="DD631" s="15">
        <f ca="1">(BW631*DCF!I$46-DCF!I$5*MAX(BW631*DCF!I$46,0)-MAX(BW631-BV631,0)/Inputs!$B$24)*DCF!I$6</f>
        <v>-5281.0874950743046</v>
      </c>
      <c r="DE631" s="15">
        <f ca="1">(BX631*DCF!J$46-DCF!J$5*MAX(BX631*DCF!J$46,0)-MAX(BX631-BW631,0)/Inputs!$B$24)*DCF!J$6</f>
        <v>-3077.1843981456936</v>
      </c>
      <c r="DF631" s="15">
        <f ca="1">(BY631*DCF!K$46-DCF!K$5*MAX(BY631*DCF!K$46,0)-MAX(BY631-BX631,0)/Inputs!$B$24)*DCF!K$6</f>
        <v>1765.1084548239085</v>
      </c>
      <c r="DG631" s="15">
        <f ca="1">(BZ631*DCF!L$46-DCF!L$5*MAX(BZ631*DCF!L$46,0)-MAX(BZ631-BY631,0)/Inputs!$B$24)*DCF!L$6</f>
        <v>5232.0973464338913</v>
      </c>
      <c r="DH631" s="15">
        <f ca="1">(CA631*DCF!M$46-DCF!M$5*MAX(CA631*DCF!M$46,0)-MAX(CA631-BZ631,0)/Inputs!$B$24)*DCF!M$6</f>
        <v>-423.31407519570661</v>
      </c>
      <c r="DI631" s="15">
        <f ca="1">SUM(CB631:CL631)+BE631*DCF!M$10*(1+Inputs!$B$30)*(1-Inputs!$B$33)*(1-Inputs!$B$30/Inputs!$B$31)/(Inputs!$B$29-Inputs!$B$30)*DCF!M$6</f>
        <v>482539.18490248534</v>
      </c>
      <c r="DJ631" s="15">
        <f ca="1">SUM(CM631:CW631)+BP631*DCF!M$28*(1+Inputs!$B$30)*(1-Inputs!$B$33)*(1-Inputs!$B$30/Inputs!$B$31)/(Inputs!$B$29-Inputs!$B$30)*DCF!M$6</f>
        <v>310711.06761203689</v>
      </c>
      <c r="DK631" s="15">
        <f ca="1">SUM(CX631:DH631)+CA631*DCF!M$46*(1+Inputs!$B$30)*(1-Inputs!$B$33)*(1-Inputs!$B$30/Inputs!$B$31)/(Inputs!$B$29-Inputs!$B$30)*DCF!M$6</f>
        <v>176568.99282814609</v>
      </c>
      <c r="DM631" s="15">
        <f ca="1">DI631+DJ631+DK631+Inputs!$B$34+Inputs!$B$36-Inputs!$B$35</f>
        <v>1046670.2453426684</v>
      </c>
    </row>
    <row r="632" spans="1:117" x14ac:dyDescent="0.75">
      <c r="A632" s="11">
        <v>619</v>
      </c>
      <c r="C632" s="23">
        <f t="shared" ca="1" si="361"/>
        <v>-0.54957055086146156</v>
      </c>
      <c r="D632" s="23">
        <f t="shared" ca="1" si="361"/>
        <v>-0.60293217436023783</v>
      </c>
      <c r="E632" s="23">
        <f t="shared" ca="1" si="361"/>
        <v>-1.6604929787972493</v>
      </c>
      <c r="F632" s="23">
        <f t="shared" ca="1" si="361"/>
        <v>-0.24275877556612979</v>
      </c>
      <c r="G632" s="23">
        <f t="shared" ca="1" si="361"/>
        <v>-1.7897712757710158</v>
      </c>
      <c r="H632" s="23">
        <f t="shared" ca="1" si="361"/>
        <v>-0.17239654412681932</v>
      </c>
      <c r="I632" s="23">
        <f t="shared" ca="1" si="361"/>
        <v>0.5824424694480953</v>
      </c>
      <c r="J632" s="23">
        <f t="shared" ca="1" si="361"/>
        <v>-1.9490792345720505</v>
      </c>
      <c r="K632" s="23">
        <f t="shared" ca="1" si="361"/>
        <v>0.86768842395713142</v>
      </c>
      <c r="L632" s="23">
        <f t="shared" ca="1" si="361"/>
        <v>0.151810403683104</v>
      </c>
      <c r="M632" s="23">
        <f t="shared" ca="1" si="361"/>
        <v>-1.4417074934035101</v>
      </c>
      <c r="N632" s="23">
        <f ca="1">SQRT(Inputs!$B$38)*C632+SQRT(1-Inputs!$B$38)*_xlfn.NORM.S.INV(RAND())</f>
        <v>0.48215305894173449</v>
      </c>
      <c r="O632" s="23">
        <f ca="1">SQRT(Inputs!$B$38)*D632+SQRT(1-Inputs!$B$38)*_xlfn.NORM.S.INV(RAND())</f>
        <v>-1.3451959217078489</v>
      </c>
      <c r="P632" s="23">
        <f ca="1">SQRT(Inputs!$B$38)*E632+SQRT(1-Inputs!$B$38)*_xlfn.NORM.S.INV(RAND())</f>
        <v>-2.2687075508892867</v>
      </c>
      <c r="Q632" s="23">
        <f ca="1">SQRT(Inputs!$B$38)*F632+SQRT(1-Inputs!$B$38)*_xlfn.NORM.S.INV(RAND())</f>
        <v>0.51202767001043581</v>
      </c>
      <c r="R632" s="23">
        <f ca="1">SQRT(Inputs!$B$38)*G632+SQRT(1-Inputs!$B$38)*_xlfn.NORM.S.INV(RAND())</f>
        <v>-1.0343810317069562</v>
      </c>
      <c r="S632" s="23">
        <f ca="1">SQRT(Inputs!$B$38)*H632+SQRT(1-Inputs!$B$38)*_xlfn.NORM.S.INV(RAND())</f>
        <v>-1.0931020632712407</v>
      </c>
      <c r="T632" s="23">
        <f ca="1">SQRT(Inputs!$B$38)*I632+SQRT(1-Inputs!$B$38)*_xlfn.NORM.S.INV(RAND())</f>
        <v>0.64149709560506496</v>
      </c>
      <c r="U632" s="23">
        <f ca="1">SQRT(Inputs!$B$38)*J632+SQRT(1-Inputs!$B$38)*_xlfn.NORM.S.INV(RAND())</f>
        <v>-2.3713316775154802</v>
      </c>
      <c r="V632" s="23">
        <f ca="1">SQRT(Inputs!$B$38)*K632+SQRT(1-Inputs!$B$38)*_xlfn.NORM.S.INV(RAND())</f>
        <v>0.98096275372011132</v>
      </c>
      <c r="W632" s="23">
        <f ca="1">SQRT(Inputs!$B$38)*L632+SQRT(1-Inputs!$B$38)*_xlfn.NORM.S.INV(RAND())</f>
        <v>0.72334944674604684</v>
      </c>
      <c r="X632" s="23">
        <f ca="1">SQRT(Inputs!$B$38)*M632+SQRT(1-Inputs!$B$38)*_xlfn.NORM.S.INV(RAND())</f>
        <v>-0.74090468869487491</v>
      </c>
      <c r="Y632" s="23">
        <f ca="1">SQRT(Inputs!$B$38)*C632+SQRT(1-Inputs!$B$38)*_xlfn.NORM.S.INV(RAND())</f>
        <v>-1.6454141077388347</v>
      </c>
      <c r="Z632" s="23">
        <f ca="1">SQRT(Inputs!$B$38)*D632+SQRT(1-Inputs!$B$38)*_xlfn.NORM.S.INV(RAND())</f>
        <v>-0.65432565701127521</v>
      </c>
      <c r="AA632" s="23">
        <f ca="1">SQRT(Inputs!$B$38)*E632+SQRT(1-Inputs!$B$38)*_xlfn.NORM.S.INV(RAND())</f>
        <v>-2.2012987229591729</v>
      </c>
      <c r="AB632" s="23">
        <f ca="1">SQRT(Inputs!$B$38)*F632+SQRT(1-Inputs!$B$38)*_xlfn.NORM.S.INV(RAND())</f>
        <v>-1.4323360523378812</v>
      </c>
      <c r="AC632" s="23">
        <f ca="1">SQRT(Inputs!$B$38)*G632+SQRT(1-Inputs!$B$38)*_xlfn.NORM.S.INV(RAND())</f>
        <v>-0.43604006823982677</v>
      </c>
      <c r="AD632" s="23">
        <f ca="1">SQRT(Inputs!$B$38)*H632+SQRT(1-Inputs!$B$38)*_xlfn.NORM.S.INV(RAND())</f>
        <v>-0.16420324361393024</v>
      </c>
      <c r="AE632" s="23">
        <f ca="1">SQRT(Inputs!$B$38)*I632+SQRT(1-Inputs!$B$38)*_xlfn.NORM.S.INV(RAND())</f>
        <v>-0.4251102280875923</v>
      </c>
      <c r="AF632" s="23">
        <f ca="1">SQRT(Inputs!$B$38)*J632+SQRT(1-Inputs!$B$38)*_xlfn.NORM.S.INV(RAND())</f>
        <v>-2.3656198830912754</v>
      </c>
      <c r="AG632" s="23">
        <f ca="1">SQRT(Inputs!$B$38)*K632+SQRT(1-Inputs!$B$38)*_xlfn.NORM.S.INV(RAND())</f>
        <v>-6.1283267390980389E-2</v>
      </c>
      <c r="AH632" s="23">
        <f ca="1">SQRT(Inputs!$B$38)*L632+SQRT(1-Inputs!$B$38)*_xlfn.NORM.S.INV(RAND())</f>
        <v>-0.60708167717220174</v>
      </c>
      <c r="AI632" s="23">
        <f ca="1">SQRT(Inputs!$B$38)*M632+SQRT(1-Inputs!$B$38)*_xlfn.NORM.S.INV(RAND())</f>
        <v>-0.58976942054353676</v>
      </c>
      <c r="AJ632" s="23">
        <f ca="1">SQRT(Inputs!$B$38)*C632+SQRT(1-Inputs!$B$38)*_xlfn.NORM.S.INV(RAND())</f>
        <v>-8.2025560014776622E-2</v>
      </c>
      <c r="AK632" s="23">
        <f ca="1">SQRT(Inputs!$B$38)*D632+SQRT(1-Inputs!$B$38)*_xlfn.NORM.S.INV(RAND())</f>
        <v>-2.112421651007057E-3</v>
      </c>
      <c r="AL632" s="23">
        <f ca="1">SQRT(Inputs!$B$38)*E632+SQRT(1-Inputs!$B$38)*_xlfn.NORM.S.INV(RAND())</f>
        <v>-1.7819762444178604</v>
      </c>
      <c r="AM632" s="23">
        <f ca="1">SQRT(Inputs!$B$38)*F632+SQRT(1-Inputs!$B$38)*_xlfn.NORM.S.INV(RAND())</f>
        <v>0.34746247452980517</v>
      </c>
      <c r="AN632" s="23">
        <f ca="1">SQRT(Inputs!$B$38)*G632+SQRT(1-Inputs!$B$38)*_xlfn.NORM.S.INV(RAND())</f>
        <v>-0.81701694079832987</v>
      </c>
      <c r="AO632" s="23">
        <f ca="1">SQRT(Inputs!$B$38)*H632+SQRT(1-Inputs!$B$38)*_xlfn.NORM.S.INV(RAND())</f>
        <v>-0.62569686596774921</v>
      </c>
      <c r="AP632" s="23">
        <f ca="1">SQRT(Inputs!$B$38)*I632+SQRT(1-Inputs!$B$38)*_xlfn.NORM.S.INV(RAND())</f>
        <v>0.57918612347498699</v>
      </c>
      <c r="AQ632" s="23">
        <f ca="1">SQRT(Inputs!$B$38)*J632+SQRT(1-Inputs!$B$38)*_xlfn.NORM.S.INV(RAND())</f>
        <v>1.2636623621013607</v>
      </c>
      <c r="AR632" s="23">
        <f ca="1">SQRT(Inputs!$B$38)*K632+SQRT(1-Inputs!$B$38)*_xlfn.NORM.S.INV(RAND())</f>
        <v>1.0644867776373665</v>
      </c>
      <c r="AS632" s="23">
        <f ca="1">SQRT(Inputs!$B$38)*L632+SQRT(1-Inputs!$B$38)*_xlfn.NORM.S.INV(RAND())</f>
        <v>-0.69342463972521062</v>
      </c>
      <c r="AT632" s="23">
        <f ca="1">SQRT(Inputs!$B$38)*M632+SQRT(1-Inputs!$B$38)*_xlfn.NORM.S.INV(RAND())</f>
        <v>-2.1751997274434087</v>
      </c>
      <c r="AU632" s="15">
        <f ca="1">Inputs!$B$6*EXP($B$8-0.5*C$5^2+C$5*N632)</f>
        <v>5365.0448491369725</v>
      </c>
      <c r="AV632" s="15">
        <f t="shared" ca="1" si="328"/>
        <v>5358.5893771934416</v>
      </c>
      <c r="AW632" s="15">
        <f t="shared" ca="1" si="329"/>
        <v>4811.4114081019252</v>
      </c>
      <c r="AX632" s="15">
        <f t="shared" ca="1" si="330"/>
        <v>6262.3000999414153</v>
      </c>
      <c r="AY632" s="15">
        <f t="shared" ca="1" si="331"/>
        <v>6782.3027757334266</v>
      </c>
      <c r="AZ632" s="15">
        <f t="shared" ca="1" si="332"/>
        <v>7354.2168060253489</v>
      </c>
      <c r="BA632" s="15">
        <f t="shared" ca="1" si="333"/>
        <v>9624.6548147011163</v>
      </c>
      <c r="BB632" s="15">
        <f t="shared" ca="1" si="334"/>
        <v>9291.6693040233913</v>
      </c>
      <c r="BC632" s="15">
        <f t="shared" ca="1" si="335"/>
        <v>12510.190195691899</v>
      </c>
      <c r="BD632" s="15">
        <f t="shared" ca="1" si="336"/>
        <v>16398.974139856851</v>
      </c>
      <c r="BE632" s="15">
        <f t="shared" ca="1" si="337"/>
        <v>18783.545035019895</v>
      </c>
      <c r="BF632" s="15">
        <f ca="1">Inputs!$B$13*EXP($B$9-0.5*C$6^2+C$6*Y632)</f>
        <v>9981.3106127376195</v>
      </c>
      <c r="BG632" s="15">
        <f t="shared" ca="1" si="338"/>
        <v>10809.902260268833</v>
      </c>
      <c r="BH632" s="15">
        <f t="shared" ca="1" si="339"/>
        <v>9167.8174583319687</v>
      </c>
      <c r="BI632" s="15">
        <f t="shared" ca="1" si="340"/>
        <v>9002.316238554864</v>
      </c>
      <c r="BJ632" s="15">
        <f t="shared" ca="1" si="341"/>
        <v>10363.939036376971</v>
      </c>
      <c r="BK632" s="15">
        <f t="shared" ca="1" si="342"/>
        <v>12438.573122922344</v>
      </c>
      <c r="BL632" s="15">
        <f t="shared" ca="1" si="343"/>
        <v>14460.305241931661</v>
      </c>
      <c r="BM632" s="15">
        <f t="shared" ca="1" si="344"/>
        <v>13248.820282194623</v>
      </c>
      <c r="BN632" s="15">
        <f t="shared" ca="1" si="345"/>
        <v>16175.163264529629</v>
      </c>
      <c r="BO632" s="15">
        <f t="shared" ca="1" si="346"/>
        <v>18545.856475131488</v>
      </c>
      <c r="BP632" s="15">
        <f t="shared" ca="1" si="347"/>
        <v>21351.079291041024</v>
      </c>
      <c r="BQ632" s="15">
        <f ca="1">Inputs!$B$20*EXP($B$10-0.5*C$7^2+C$7*AJ632)</f>
        <v>4166.5166898729776</v>
      </c>
      <c r="BR632" s="15">
        <f t="shared" ca="1" si="348"/>
        <v>5649.6354231518153</v>
      </c>
      <c r="BS632" s="15">
        <f t="shared" ca="1" si="349"/>
        <v>4637.4727407145847</v>
      </c>
      <c r="BT632" s="15">
        <f t="shared" ca="1" si="350"/>
        <v>7004.2780162766167</v>
      </c>
      <c r="BU632" s="15">
        <f t="shared" ca="1" si="351"/>
        <v>7965.8445969970917</v>
      </c>
      <c r="BV632" s="15">
        <f t="shared" ca="1" si="352"/>
        <v>9625.5854969642824</v>
      </c>
      <c r="BW632" s="15">
        <f t="shared" ca="1" si="353"/>
        <v>15183.682969186799</v>
      </c>
      <c r="BX632" s="15">
        <f t="shared" ca="1" si="354"/>
        <v>27359.616791303612</v>
      </c>
      <c r="BY632" s="15">
        <f t="shared" ca="1" si="355"/>
        <v>46994.858358812191</v>
      </c>
      <c r="BZ632" s="15">
        <f t="shared" ca="1" si="356"/>
        <v>58048.328389934613</v>
      </c>
      <c r="CA632" s="15">
        <f t="shared" ca="1" si="357"/>
        <v>55399.05122376659</v>
      </c>
      <c r="CB632" s="15">
        <f ca="1">(AU632*DCF!C$10-DCF!C$5*MAX(AU632*DCF!C$10,0)-MAX(AU632-Inputs!$B$6,0)/Inputs!$B$10)*DCF!C$6</f>
        <v>1040.2022290859652</v>
      </c>
      <c r="CC632" s="15">
        <f ca="1">(AV632*DCF!D$10-DCF!D$5*MAX(AV632*DCF!D$10,0)-MAX(AV632-AU632,0)/Inputs!$B$10)*DCF!D$6</f>
        <v>1306.1198574395198</v>
      </c>
      <c r="CD632" s="15">
        <f ca="1">(AW632*DCF!E$10-DCF!E$5*MAX(AW632*DCF!E$10,0)-MAX(AW632-AV632,0)/Inputs!$B$10)*DCF!E$6</f>
        <v>1110.878302907267</v>
      </c>
      <c r="CE632" s="15">
        <f ca="1">(AX632*DCF!F$10-DCF!F$5*MAX(AX632*DCF!F$10,0)-MAX(AX632-AW632,0)/Inputs!$B$10)*DCF!F$6</f>
        <v>1065.156166672213</v>
      </c>
      <c r="CF632" s="15">
        <f ca="1">(AY632*DCF!G$10-DCF!G$5*MAX(AY632*DCF!G$10,0)-MAX(AY632-AX632,0)/Inputs!$B$10)*DCF!G$6</f>
        <v>1297.4711356251844</v>
      </c>
      <c r="CG632" s="15">
        <f ca="1">(AZ632*DCF!H$10-DCF!H$5*MAX(AZ632*DCF!H$10,0)-MAX(AZ632-AY632,0)/Inputs!$B$10)*DCF!H$6</f>
        <v>1326.2728789436881</v>
      </c>
      <c r="CH632" s="15">
        <f ca="1">(BA632*DCF!I$10-DCF!I$5*MAX(BA632*DCF!I$10,0)-MAX(BA632-AZ632,0)/Inputs!$B$10)*DCF!I$6</f>
        <v>1385.6419437884551</v>
      </c>
      <c r="CI632" s="15">
        <f ca="1">(BB632*DCF!J$10-DCF!J$5*MAX(BB632*DCF!J$10,0)-MAX(BB632-BA632,0)/Inputs!$B$10)*DCF!J$6</f>
        <v>1594.4720122569995</v>
      </c>
      <c r="CJ632" s="15">
        <f ca="1">(BC632*DCF!K$10-DCF!K$5*MAX(BC632*DCF!K$10,0)-MAX(BC632-BB632,0)/Inputs!$B$10)*DCF!K$6</f>
        <v>1563.3957767522277</v>
      </c>
      <c r="CK632" s="15">
        <f ca="1">(BD632*DCF!L$10-DCF!L$5*MAX(BD632*DCF!L$10,0)-MAX(BD632-BC632,0)/Inputs!$B$10)*DCF!L$6</f>
        <v>1970.3944137646879</v>
      </c>
      <c r="CL632" s="15">
        <f ca="1">(BE632*DCF!M$10-DCF!M$5*MAX(BE632*DCF!M$10,0)-MAX(BE632-BD632,0)/Inputs!$B$10)*DCF!M$6</f>
        <v>2365.7386793411492</v>
      </c>
      <c r="CM632" s="15">
        <f ca="1">(BF632*DCF!C$28-DCF!C$5*MAX(BF632*DCF!C$28,0)-MAX(BF632-Inputs!$B$13,0)/Inputs!$B$17)*DCF!C$6</f>
        <v>3046.2305402949728</v>
      </c>
      <c r="CN632" s="15">
        <f ca="1">(BG632*DCF!D$28-DCF!D$5*MAX(BG632*DCF!D$28,0)-MAX(BG632-BF632,0)/Inputs!$B$17)*DCF!D$6</f>
        <v>3006.9889441518822</v>
      </c>
      <c r="CO632" s="15">
        <f ca="1">(BH632*DCF!E$28-DCF!E$5*MAX(BH632*DCF!E$28,0)-MAX(BH632-BG632,0)/Inputs!$B$17)*DCF!E$6</f>
        <v>2596.4891504226734</v>
      </c>
      <c r="CP632" s="15">
        <f ca="1">(BI632*DCF!F$28-DCF!F$5*MAX(BI632*DCF!F$28,0)-MAX(BI632-BH632,0)/Inputs!$B$17)*DCF!F$6</f>
        <v>2443.8917299936156</v>
      </c>
      <c r="CQ632" s="15">
        <f ca="1">(BJ632*DCF!G$28-DCF!G$5*MAX(BJ632*DCF!G$28,0)-MAX(BJ632-BI632,0)/Inputs!$B$17)*DCF!G$6</f>
        <v>2459.991110564029</v>
      </c>
      <c r="CR632" s="15">
        <f ca="1">(BK632*DCF!H$28-DCF!H$5*MAX(BK632*DCF!H$28,0)-MAX(BK632-BJ632,0)/Inputs!$B$17)*DCF!H$6</f>
        <v>2753.8564492449709</v>
      </c>
      <c r="CS632" s="15">
        <f ca="1">(BL632*DCF!I$28-DCF!I$5*MAX(BL632*DCF!I$28,0)-MAX(BL632-BK632,0)/Inputs!$B$17)*DCF!I$6</f>
        <v>3110.2041552237088</v>
      </c>
      <c r="CT632" s="15">
        <f ca="1">(BM632*DCF!J$28-DCF!J$5*MAX(BM632*DCF!J$28,0)-MAX(BM632-BL632,0)/Inputs!$B$17)*DCF!J$6</f>
        <v>2955.5867925804664</v>
      </c>
      <c r="CU632" s="15">
        <f ca="1">(BN632*DCF!K$28-DCF!K$5*MAX(BN632*DCF!K$28,0)-MAX(BN632-BM632,0)/Inputs!$B$17)*DCF!K$6</f>
        <v>3057.4852358580788</v>
      </c>
      <c r="CV632" s="15">
        <f ca="1">(BO632*DCF!L$28-DCF!L$5*MAX(BO632*DCF!L$28,0)-MAX(BO632-BN632,0)/Inputs!$B$17)*DCF!L$6</f>
        <v>3432.0397520947949</v>
      </c>
      <c r="CW632" s="15">
        <f ca="1">(BP632*DCF!M$28-DCF!M$5*MAX(BP632*DCF!M$28,0)-MAX(BP632-BO632,0)/Inputs!$B$17)*DCF!M$6</f>
        <v>3723.9933160496289</v>
      </c>
      <c r="CX632" s="15">
        <f ca="1">(BQ632*DCF!C$46-DCF!C$5*MAX(BQ632*DCF!C$46,0)-MAX(BQ632-Inputs!$B$20,0)/Inputs!$B$24)*DCF!C$6</f>
        <v>-1408.210177741093</v>
      </c>
      <c r="CY632" s="15">
        <f ca="1">(BR632*DCF!D$46-DCF!D$5*MAX(BR632*DCF!D$46,0)-MAX(BR632-BQ632,0)/Inputs!$B$24)*DCF!D$6</f>
        <v>-1597.095468017671</v>
      </c>
      <c r="CZ632" s="15">
        <f ca="1">(BS632*DCF!E$46-DCF!E$5*MAX(BS632*DCF!E$46,0)-MAX(BS632-BR632,0)/Inputs!$B$24)*DCF!E$6</f>
        <v>-548.38922603533308</v>
      </c>
      <c r="DA632" s="15">
        <f ca="1">(BT632*DCF!F$46-DCF!F$5*MAX(BT632*DCF!F$46,0)-MAX(BT632-BS632,0)/Inputs!$B$24)*DCF!F$6</f>
        <v>-1371.9244308234365</v>
      </c>
      <c r="DB632" s="15">
        <f ca="1">(BU632*DCF!G$46-DCF!G$5*MAX(BU632*DCF!G$46,0)-MAX(BU632-BT632,0)/Inputs!$B$24)*DCF!G$6</f>
        <v>-591.40727317425569</v>
      </c>
      <c r="DC632" s="15">
        <f ca="1">(BV632*DCF!H$46-DCF!H$5*MAX(BV632*DCF!H$46,0)-MAX(BV632-BU632,0)/Inputs!$B$24)*DCF!H$6</f>
        <v>-515.75431526358784</v>
      </c>
      <c r="DD632" s="15">
        <f ca="1">(BW632*DCF!I$46-DCF!I$5*MAX(BW632*DCF!I$46,0)-MAX(BW632-BV632,0)/Inputs!$B$24)*DCF!I$6</f>
        <v>-1244.8417233037624</v>
      </c>
      <c r="DE632" s="15">
        <f ca="1">(BX632*DCF!J$46-DCF!J$5*MAX(BX632*DCF!J$46,0)-MAX(BX632-BW632,0)/Inputs!$B$24)*DCF!J$6</f>
        <v>-2081.1984792668018</v>
      </c>
      <c r="DF632" s="15">
        <f ca="1">(BY632*DCF!K$46-DCF!K$5*MAX(BY632*DCF!K$46,0)-MAX(BY632-BX632,0)/Inputs!$B$24)*DCF!K$6</f>
        <v>-2125.6081357357775</v>
      </c>
      <c r="DG632" s="15">
        <f ca="1">(BZ632*DCF!L$46-DCF!L$5*MAX(BZ632*DCF!L$46,0)-MAX(BZ632-BY632,0)/Inputs!$B$24)*DCF!L$6</f>
        <v>1511.1757618536139</v>
      </c>
      <c r="DH632" s="15">
        <f ca="1">(CA632*DCF!M$46-DCF!M$5*MAX(CA632*DCF!M$46,0)-MAX(CA632-BZ632,0)/Inputs!$B$24)*DCF!M$6</f>
        <v>4343.068145322266</v>
      </c>
      <c r="DI632" s="15">
        <f ca="1">SUM(CB632:CL632)+BE632*DCF!M$10*(1+Inputs!$B$30)*(1-Inputs!$B$33)*(1-Inputs!$B$30/Inputs!$B$31)/(Inputs!$B$29-Inputs!$B$30)*DCF!M$6</f>
        <v>68300.597615706618</v>
      </c>
      <c r="DJ632" s="15">
        <f ca="1">SUM(CM632:CW632)+BP632*DCF!M$28*(1+Inputs!$B$30)*(1-Inputs!$B$33)*(1-Inputs!$B$30/Inputs!$B$31)/(Inputs!$B$29-Inputs!$B$30)*DCF!M$6</f>
        <v>111813.87185082778</v>
      </c>
      <c r="DK632" s="15">
        <f ca="1">SUM(CX632:DH632)+CA632*DCF!M$46*(1+Inputs!$B$30)*(1-Inputs!$B$33)*(1-Inputs!$B$30/Inputs!$B$31)/(Inputs!$B$29-Inputs!$B$30)*DCF!M$6</f>
        <v>80023.310306900268</v>
      </c>
      <c r="DM632" s="15">
        <f ca="1">DI632+DJ632+DK632+Inputs!$B$34+Inputs!$B$36-Inputs!$B$35</f>
        <v>336988.77977343462</v>
      </c>
    </row>
    <row r="633" spans="1:117" x14ac:dyDescent="0.75">
      <c r="A633" s="11">
        <v>620</v>
      </c>
      <c r="C633" s="23">
        <f t="shared" ca="1" si="361"/>
        <v>0.76567863849253814</v>
      </c>
      <c r="D633" s="23">
        <f t="shared" ca="1" si="361"/>
        <v>-1.3102173105755635</v>
      </c>
      <c r="E633" s="23">
        <f t="shared" ca="1" si="361"/>
        <v>3.8894954157978737E-2</v>
      </c>
      <c r="F633" s="23">
        <f t="shared" ca="1" si="361"/>
        <v>1.233287306554179</v>
      </c>
      <c r="G633" s="23">
        <f t="shared" ca="1" si="361"/>
        <v>0.64722093253669499</v>
      </c>
      <c r="H633" s="23">
        <f t="shared" ca="1" si="361"/>
        <v>0.57029989138388149</v>
      </c>
      <c r="I633" s="23">
        <f t="shared" ca="1" si="361"/>
        <v>0.31637411964529127</v>
      </c>
      <c r="J633" s="23">
        <f t="shared" ca="1" si="361"/>
        <v>-0.27537398354865411</v>
      </c>
      <c r="K633" s="23">
        <f t="shared" ca="1" si="361"/>
        <v>0.218493788527091</v>
      </c>
      <c r="L633" s="23">
        <f t="shared" ca="1" si="361"/>
        <v>-0.95877448011709898</v>
      </c>
      <c r="M633" s="23">
        <f t="shared" ca="1" si="361"/>
        <v>1.5340042092503463</v>
      </c>
      <c r="N633" s="23">
        <f ca="1">SQRT(Inputs!$B$38)*C633+SQRT(1-Inputs!$B$38)*_xlfn.NORM.S.INV(RAND())</f>
        <v>1.7541138612183473</v>
      </c>
      <c r="O633" s="23">
        <f ca="1">SQRT(Inputs!$B$38)*D633+SQRT(1-Inputs!$B$38)*_xlfn.NORM.S.INV(RAND())</f>
        <v>-0.8941531095862324</v>
      </c>
      <c r="P633" s="23">
        <f ca="1">SQRT(Inputs!$B$38)*E633+SQRT(1-Inputs!$B$38)*_xlfn.NORM.S.INV(RAND())</f>
        <v>-0.52221427030720569</v>
      </c>
      <c r="Q633" s="23">
        <f ca="1">SQRT(Inputs!$B$38)*F633+SQRT(1-Inputs!$B$38)*_xlfn.NORM.S.INV(RAND())</f>
        <v>0.71119606092243803</v>
      </c>
      <c r="R633" s="23">
        <f ca="1">SQRT(Inputs!$B$38)*G633+SQRT(1-Inputs!$B$38)*_xlfn.NORM.S.INV(RAND())</f>
        <v>0.1191765641825496</v>
      </c>
      <c r="S633" s="23">
        <f ca="1">SQRT(Inputs!$B$38)*H633+SQRT(1-Inputs!$B$38)*_xlfn.NORM.S.INV(RAND())</f>
        <v>-0.66784457543981279</v>
      </c>
      <c r="T633" s="23">
        <f ca="1">SQRT(Inputs!$B$38)*I633+SQRT(1-Inputs!$B$38)*_xlfn.NORM.S.INV(RAND())</f>
        <v>1.2464474320956522</v>
      </c>
      <c r="U633" s="23">
        <f ca="1">SQRT(Inputs!$B$38)*J633+SQRT(1-Inputs!$B$38)*_xlfn.NORM.S.INV(RAND())</f>
        <v>-0.66428721295224735</v>
      </c>
      <c r="V633" s="23">
        <f ca="1">SQRT(Inputs!$B$38)*K633+SQRT(1-Inputs!$B$38)*_xlfn.NORM.S.INV(RAND())</f>
        <v>-0.36791339420528735</v>
      </c>
      <c r="W633" s="23">
        <f ca="1">SQRT(Inputs!$B$38)*L633+SQRT(1-Inputs!$B$38)*_xlfn.NORM.S.INV(RAND())</f>
        <v>-1.2745903835648349</v>
      </c>
      <c r="X633" s="23">
        <f ca="1">SQRT(Inputs!$B$38)*M633+SQRT(1-Inputs!$B$38)*_xlfn.NORM.S.INV(RAND())</f>
        <v>-0.28119698664066284</v>
      </c>
      <c r="Y633" s="23">
        <f ca="1">SQRT(Inputs!$B$38)*C633+SQRT(1-Inputs!$B$38)*_xlfn.NORM.S.INV(RAND())</f>
        <v>-0.19957317696016935</v>
      </c>
      <c r="Z633" s="23">
        <f ca="1">SQRT(Inputs!$B$38)*D633+SQRT(1-Inputs!$B$38)*_xlfn.NORM.S.INV(RAND())</f>
        <v>0.51836854955706024</v>
      </c>
      <c r="AA633" s="23">
        <f ca="1">SQRT(Inputs!$B$38)*E633+SQRT(1-Inputs!$B$38)*_xlfn.NORM.S.INV(RAND())</f>
        <v>-1.6173881836430961</v>
      </c>
      <c r="AB633" s="23">
        <f ca="1">SQRT(Inputs!$B$38)*F633+SQRT(1-Inputs!$B$38)*_xlfn.NORM.S.INV(RAND())</f>
        <v>1.3463120077625512E-2</v>
      </c>
      <c r="AC633" s="23">
        <f ca="1">SQRT(Inputs!$B$38)*G633+SQRT(1-Inputs!$B$38)*_xlfn.NORM.S.INV(RAND())</f>
        <v>-0.35709454758917725</v>
      </c>
      <c r="AD633" s="23">
        <f ca="1">SQRT(Inputs!$B$38)*H633+SQRT(1-Inputs!$B$38)*_xlfn.NORM.S.INV(RAND())</f>
        <v>-0.23236041312962069</v>
      </c>
      <c r="AE633" s="23">
        <f ca="1">SQRT(Inputs!$B$38)*I633+SQRT(1-Inputs!$B$38)*_xlfn.NORM.S.INV(RAND())</f>
        <v>-0.25503516426546691</v>
      </c>
      <c r="AF633" s="23">
        <f ca="1">SQRT(Inputs!$B$38)*J633+SQRT(1-Inputs!$B$38)*_xlfn.NORM.S.INV(RAND())</f>
        <v>0.88617393929932298</v>
      </c>
      <c r="AG633" s="23">
        <f ca="1">SQRT(Inputs!$B$38)*K633+SQRT(1-Inputs!$B$38)*_xlfn.NORM.S.INV(RAND())</f>
        <v>0.42300169621434225</v>
      </c>
      <c r="AH633" s="23">
        <f ca="1">SQRT(Inputs!$B$38)*L633+SQRT(1-Inputs!$B$38)*_xlfn.NORM.S.INV(RAND())</f>
        <v>0.15077138377143251</v>
      </c>
      <c r="AI633" s="23">
        <f ca="1">SQRT(Inputs!$B$38)*M633+SQRT(1-Inputs!$B$38)*_xlfn.NORM.S.INV(RAND())</f>
        <v>-0.40306687148576936</v>
      </c>
      <c r="AJ633" s="23">
        <f ca="1">SQRT(Inputs!$B$38)*C633+SQRT(1-Inputs!$B$38)*_xlfn.NORM.S.INV(RAND())</f>
        <v>0.66253340886013801</v>
      </c>
      <c r="AK633" s="23">
        <f ca="1">SQRT(Inputs!$B$38)*D633+SQRT(1-Inputs!$B$38)*_xlfn.NORM.S.INV(RAND())</f>
        <v>-0.15205013111749666</v>
      </c>
      <c r="AL633" s="23">
        <f ca="1">SQRT(Inputs!$B$38)*E633+SQRT(1-Inputs!$B$38)*_xlfn.NORM.S.INV(RAND())</f>
        <v>1.0126368767429479</v>
      </c>
      <c r="AM633" s="23">
        <f ca="1">SQRT(Inputs!$B$38)*F633+SQRT(1-Inputs!$B$38)*_xlfn.NORM.S.INV(RAND())</f>
        <v>0.41650194046350902</v>
      </c>
      <c r="AN633" s="23">
        <f ca="1">SQRT(Inputs!$B$38)*G633+SQRT(1-Inputs!$B$38)*_xlfn.NORM.S.INV(RAND())</f>
        <v>0.2448235137023046</v>
      </c>
      <c r="AO633" s="23">
        <f ca="1">SQRT(Inputs!$B$38)*H633+SQRT(1-Inputs!$B$38)*_xlfn.NORM.S.INV(RAND())</f>
        <v>-0.33010878142966299</v>
      </c>
      <c r="AP633" s="23">
        <f ca="1">SQRT(Inputs!$B$38)*I633+SQRT(1-Inputs!$B$38)*_xlfn.NORM.S.INV(RAND())</f>
        <v>0.45558602604721588</v>
      </c>
      <c r="AQ633" s="23">
        <f ca="1">SQRT(Inputs!$B$38)*J633+SQRT(1-Inputs!$B$38)*_xlfn.NORM.S.INV(RAND())</f>
        <v>0.42641540860766491</v>
      </c>
      <c r="AR633" s="23">
        <f ca="1">SQRT(Inputs!$B$38)*K633+SQRT(1-Inputs!$B$38)*_xlfn.NORM.S.INV(RAND())</f>
        <v>0.2362368913103125</v>
      </c>
      <c r="AS633" s="23">
        <f ca="1">SQRT(Inputs!$B$38)*L633+SQRT(1-Inputs!$B$38)*_xlfn.NORM.S.INV(RAND())</f>
        <v>0.20624499457681023</v>
      </c>
      <c r="AT633" s="23">
        <f ca="1">SQRT(Inputs!$B$38)*M633+SQRT(1-Inputs!$B$38)*_xlfn.NORM.S.INV(RAND())</f>
        <v>1.1606044324639364</v>
      </c>
      <c r="AU633" s="15">
        <f ca="1">Inputs!$B$6*EXP($B$8-0.5*C$5^2+C$5*N633)</f>
        <v>6591.6318454607181</v>
      </c>
      <c r="AV633" s="15">
        <f t="shared" ca="1" si="328"/>
        <v>7035.119663177461</v>
      </c>
      <c r="AW633" s="15">
        <f t="shared" ca="1" si="329"/>
        <v>7994.657088304426</v>
      </c>
      <c r="AX633" s="15">
        <f t="shared" ca="1" si="330"/>
        <v>10667.62241119763</v>
      </c>
      <c r="AY633" s="15">
        <f t="shared" ca="1" si="331"/>
        <v>13219.644886241142</v>
      </c>
      <c r="AZ633" s="15">
        <f t="shared" ca="1" si="332"/>
        <v>15021.61640989067</v>
      </c>
      <c r="BA633" s="15">
        <f t="shared" ca="1" si="333"/>
        <v>20944.128165169048</v>
      </c>
      <c r="BB633" s="15">
        <f t="shared" ca="1" si="334"/>
        <v>23990.951247786103</v>
      </c>
      <c r="BC633" s="15">
        <f t="shared" ca="1" si="335"/>
        <v>28357.60267614117</v>
      </c>
      <c r="BD633" s="15">
        <f t="shared" ca="1" si="336"/>
        <v>30836.407607920301</v>
      </c>
      <c r="BE633" s="15">
        <f t="shared" ca="1" si="337"/>
        <v>36830.592649898084</v>
      </c>
      <c r="BF633" s="15">
        <f ca="1">Inputs!$B$13*EXP($B$9-0.5*C$6^2+C$6*Y633)</f>
        <v>13294.481586155422</v>
      </c>
      <c r="BG633" s="15">
        <f t="shared" ca="1" si="338"/>
        <v>17791.063630042485</v>
      </c>
      <c r="BH633" s="15">
        <f t="shared" ca="1" si="339"/>
        <v>16622.859539416684</v>
      </c>
      <c r="BI633" s="15">
        <f t="shared" ca="1" si="340"/>
        <v>20391.091908953866</v>
      </c>
      <c r="BJ633" s="15">
        <f t="shared" ca="1" si="341"/>
        <v>23743.96172195243</v>
      </c>
      <c r="BK633" s="15">
        <f t="shared" ca="1" si="342"/>
        <v>28233.779398148548</v>
      </c>
      <c r="BL633" s="15">
        <f t="shared" ca="1" si="343"/>
        <v>33554.277907340329</v>
      </c>
      <c r="BM633" s="15">
        <f t="shared" ca="1" si="344"/>
        <v>46045.407777321321</v>
      </c>
      <c r="BN633" s="15">
        <f t="shared" ca="1" si="345"/>
        <v>59574.710544029884</v>
      </c>
      <c r="BO633" s="15">
        <f t="shared" ca="1" si="346"/>
        <v>74596.503858483731</v>
      </c>
      <c r="BP633" s="15">
        <f t="shared" ca="1" si="347"/>
        <v>87715.819130561518</v>
      </c>
      <c r="BQ633" s="15">
        <f ca="1">Inputs!$B$20*EXP($B$10-0.5*C$7^2+C$7*AJ633)</f>
        <v>5425.7847167648761</v>
      </c>
      <c r="BR633" s="15">
        <f t="shared" ca="1" si="348"/>
        <v>7015.0368976215568</v>
      </c>
      <c r="BS633" s="15">
        <f t="shared" ca="1" si="349"/>
        <v>12848.8655712823</v>
      </c>
      <c r="BT633" s="15">
        <f t="shared" ca="1" si="350"/>
        <v>19761.159317896734</v>
      </c>
      <c r="BU633" s="15">
        <f t="shared" ca="1" si="351"/>
        <v>29057.993695329911</v>
      </c>
      <c r="BV633" s="15">
        <f t="shared" ca="1" si="352"/>
        <v>37530.386679259209</v>
      </c>
      <c r="BW633" s="15">
        <f t="shared" ca="1" si="353"/>
        <v>57672.917891414581</v>
      </c>
      <c r="BX633" s="15">
        <f t="shared" ca="1" si="354"/>
        <v>87863.816201188805</v>
      </c>
      <c r="BY633" s="15">
        <f t="shared" ca="1" si="355"/>
        <v>128804.2108342729</v>
      </c>
      <c r="BZ633" s="15">
        <f t="shared" ca="1" si="356"/>
        <v>187714.26222831511</v>
      </c>
      <c r="CA633" s="15">
        <f t="shared" ca="1" si="357"/>
        <v>324077.44467359502</v>
      </c>
      <c r="CB633" s="15">
        <f ca="1">(AU633*DCF!C$10-DCF!C$5*MAX(AU633*DCF!C$10,0)-MAX(AU633-Inputs!$B$6,0)/Inputs!$B$10)*DCF!C$6</f>
        <v>1031.4564451743013</v>
      </c>
      <c r="CC633" s="15">
        <f ca="1">(AV633*DCF!D$10-DCF!D$5*MAX(AV633*DCF!D$10,0)-MAX(AV633-AU633,0)/Inputs!$B$10)*DCF!D$6</f>
        <v>1606.6298590787715</v>
      </c>
      <c r="CD633" s="15">
        <f ca="1">(AW633*DCF!E$10-DCF!E$5*MAX(AW633*DCF!E$10,0)-MAX(AW633-AV633,0)/Inputs!$B$10)*DCF!E$6</f>
        <v>1629.7114932667034</v>
      </c>
      <c r="CE633" s="15">
        <f ca="1">(AX633*DCF!F$10-DCF!F$5*MAX(AX633*DCF!F$10,0)-MAX(AX633-AW633,0)/Inputs!$B$10)*DCF!F$6</f>
        <v>1772.5471584420195</v>
      </c>
      <c r="CF633" s="15">
        <f ca="1">(AY633*DCF!G$10-DCF!G$5*MAX(AY633*DCF!G$10,0)-MAX(AY633-AX633,0)/Inputs!$B$10)*DCF!G$6</f>
        <v>2233.2308071855991</v>
      </c>
      <c r="CG633" s="15">
        <f ca="1">(AZ633*DCF!H$10-DCF!H$5*MAX(AZ633*DCF!H$10,0)-MAX(AZ633-AY633,0)/Inputs!$B$10)*DCF!H$6</f>
        <v>2596.4852520793656</v>
      </c>
      <c r="CH633" s="15">
        <f ca="1">(BA633*DCF!I$10-DCF!I$5*MAX(BA633*DCF!I$10,0)-MAX(BA633-AZ633,0)/Inputs!$B$10)*DCF!I$6</f>
        <v>2854.2287377334774</v>
      </c>
      <c r="CI633" s="15">
        <f ca="1">(BB633*DCF!J$10-DCF!J$5*MAX(BB633*DCF!J$10,0)-MAX(BB633-BA633,0)/Inputs!$B$10)*DCF!J$6</f>
        <v>3655.2070703522427</v>
      </c>
      <c r="CJ633" s="15">
        <f ca="1">(BC633*DCF!K$10-DCF!K$5*MAX(BC633*DCF!K$10,0)-MAX(BC633-BB633,0)/Inputs!$B$10)*DCF!K$6</f>
        <v>3953.8538778187599</v>
      </c>
      <c r="CK633" s="15">
        <f ca="1">(BD633*DCF!L$10-DCF!L$5*MAX(BD633*DCF!L$10,0)-MAX(BD633-BC633,0)/Inputs!$B$10)*DCF!L$6</f>
        <v>4330.1670383653736</v>
      </c>
      <c r="CL633" s="15">
        <f ca="1">(BE633*DCF!M$10-DCF!M$5*MAX(BE633*DCF!M$10,0)-MAX(BE633-BD633,0)/Inputs!$B$10)*DCF!M$6</f>
        <v>4481.2035409252376</v>
      </c>
      <c r="CM633" s="15">
        <f ca="1">(BF633*DCF!C$28-DCF!C$5*MAX(BF633*DCF!C$28,0)-MAX(BF633-Inputs!$B$13,0)/Inputs!$B$17)*DCF!C$6</f>
        <v>3616.861667973671</v>
      </c>
      <c r="CN633" s="15">
        <f ca="1">(BG633*DCF!D$28-DCF!D$5*MAX(BG633*DCF!D$28,0)-MAX(BG633-BF633,0)/Inputs!$B$17)*DCF!D$6</f>
        <v>4280.5514522120711</v>
      </c>
      <c r="CO633" s="15">
        <f ca="1">(BH633*DCF!E$28-DCF!E$5*MAX(BH633*DCF!E$28,0)-MAX(BH633-BG633,0)/Inputs!$B$17)*DCF!E$6</f>
        <v>4707.8898155710413</v>
      </c>
      <c r="CP633" s="15">
        <f ca="1">(BI633*DCF!F$28-DCF!F$5*MAX(BI633*DCF!F$28,0)-MAX(BI633-BH633,0)/Inputs!$B$17)*DCF!F$6</f>
        <v>4849.5780700028463</v>
      </c>
      <c r="CQ633" s="15">
        <f ca="1">(BJ633*DCF!G$28-DCF!G$5*MAX(BJ633*DCF!G$28,0)-MAX(BJ633-BI633,0)/Inputs!$B$17)*DCF!G$6</f>
        <v>5596.6314334421086</v>
      </c>
      <c r="CR633" s="15">
        <f ca="1">(BK633*DCF!H$28-DCF!H$5*MAX(BK633*DCF!H$28,0)-MAX(BK633-BJ633,0)/Inputs!$B$17)*DCF!H$6</f>
        <v>6284.9334741215926</v>
      </c>
      <c r="CS633" s="15">
        <f ca="1">(BL633*DCF!I$28-DCF!I$5*MAX(BL633*DCF!I$28,0)-MAX(BL633-BK633,0)/Inputs!$B$17)*DCF!I$6</f>
        <v>7126.7357097359281</v>
      </c>
      <c r="CT633" s="15">
        <f ca="1">(BM633*DCF!J$28-DCF!J$5*MAX(BM633*DCF!J$28,0)-MAX(BM633-BL633,0)/Inputs!$B$17)*DCF!J$6</f>
        <v>8615.7266766447501</v>
      </c>
      <c r="CU633" s="15">
        <f ca="1">(BN633*DCF!K$28-DCF!K$5*MAX(BN633*DCF!K$28,0)-MAX(BN633-BM633,0)/Inputs!$B$17)*DCF!K$6</f>
        <v>10924.020598233754</v>
      </c>
      <c r="CV633" s="15">
        <f ca="1">(BO633*DCF!L$28-DCF!L$5*MAX(BO633*DCF!L$28,0)-MAX(BO633-BN633,0)/Inputs!$B$17)*DCF!L$6</f>
        <v>13183.827328797683</v>
      </c>
      <c r="CW633" s="15">
        <f ca="1">(BP633*DCF!M$28-DCF!M$5*MAX(BP633*DCF!M$28,0)-MAX(BP633-BO633,0)/Inputs!$B$17)*DCF!M$6</f>
        <v>15132.445043652975</v>
      </c>
      <c r="CX633" s="15">
        <f ca="1">(BQ633*DCF!C$46-DCF!C$5*MAX(BQ633*DCF!C$46,0)-MAX(BQ633-Inputs!$B$20,0)/Inputs!$B$24)*DCF!C$6</f>
        <v>-2280.682251800145</v>
      </c>
      <c r="CY633" s="15">
        <f ca="1">(BR633*DCF!D$46-DCF!D$5*MAX(BR633*DCF!D$46,0)-MAX(BR633-BQ633,0)/Inputs!$B$24)*DCF!D$6</f>
        <v>-1875.423919229524</v>
      </c>
      <c r="CZ633" s="15">
        <f ca="1">(BS633*DCF!E$46-DCF!E$5*MAX(BS633*DCF!E$46,0)-MAX(BS633-BR633,0)/Inputs!$B$24)*DCF!E$6</f>
        <v>-3818.9353857514539</v>
      </c>
      <c r="DA633" s="15">
        <f ca="1">(BT633*DCF!F$46-DCF!F$5*MAX(BT633*DCF!F$46,0)-MAX(BT633-BS633,0)/Inputs!$B$24)*DCF!F$6</f>
        <v>-3956.1172285257353</v>
      </c>
      <c r="DB633" s="15">
        <f ca="1">(BU633*DCF!G$46-DCF!G$5*MAX(BU633*DCF!G$46,0)-MAX(BU633-BT633,0)/Inputs!$B$24)*DCF!G$6</f>
        <v>-4104.7248978749121</v>
      </c>
      <c r="DC633" s="15">
        <f ca="1">(BV633*DCF!H$46-DCF!H$5*MAX(BV633*DCF!H$46,0)-MAX(BV633-BU633,0)/Inputs!$B$24)*DCF!H$6</f>
        <v>-2632.7442085429475</v>
      </c>
      <c r="DD633" s="15">
        <f ca="1">(BW633*DCF!I$46-DCF!I$5*MAX(BW633*DCF!I$46,0)-MAX(BW633-BV633,0)/Inputs!$B$24)*DCF!I$6</f>
        <v>-4450.1630951098432</v>
      </c>
      <c r="DE633" s="15">
        <f ca="1">(BX633*DCF!J$46-DCF!J$5*MAX(BX633*DCF!J$46,0)-MAX(BX633-BW633,0)/Inputs!$B$24)*DCF!J$6</f>
        <v>-4320.4889365935041</v>
      </c>
      <c r="DF633" s="15">
        <f ca="1">(BY633*DCF!K$46-DCF!K$5*MAX(BY633*DCF!K$46,0)-MAX(BY633-BX633,0)/Inputs!$B$24)*DCF!K$6</f>
        <v>-2671.5801436293477</v>
      </c>
      <c r="DG633" s="15">
        <f ca="1">(BZ633*DCF!L$46-DCF!L$5*MAX(BZ633*DCF!L$46,0)-MAX(BZ633-BY633,0)/Inputs!$B$24)*DCF!L$6</f>
        <v>-355.72095063323951</v>
      </c>
      <c r="DH633" s="15">
        <f ca="1">(CA633*DCF!M$46-DCF!M$5*MAX(CA633*DCF!M$46,0)-MAX(CA633-BZ633,0)/Inputs!$B$24)*DCF!M$6</f>
        <v>-3101.1690625236201</v>
      </c>
      <c r="DI633" s="15">
        <f ca="1">SUM(CB633:CL633)+BE633*DCF!M$10*(1+Inputs!$B$30)*(1-Inputs!$B$33)*(1-Inputs!$B$30/Inputs!$B$31)/(Inputs!$B$29-Inputs!$B$30)*DCF!M$6</f>
        <v>132644.74765925587</v>
      </c>
      <c r="DJ633" s="15">
        <f ca="1">SUM(CM633:CW633)+BP633*DCF!M$28*(1+Inputs!$B$30)*(1-Inputs!$B$33)*(1-Inputs!$B$30/Inputs!$B$31)/(Inputs!$B$29-Inputs!$B$30)*DCF!M$6</f>
        <v>409804.91401969502</v>
      </c>
      <c r="DK633" s="15">
        <f ca="1">SUM(CX633:DH633)+CA633*DCF!M$46*(1+Inputs!$B$30)*(1-Inputs!$B$33)*(1-Inputs!$B$30/Inputs!$B$31)/(Inputs!$B$29-Inputs!$B$30)*DCF!M$6</f>
        <v>467494.36881265626</v>
      </c>
      <c r="DM633" s="15">
        <f ca="1">DI633+DJ633+DK633+Inputs!$B$34+Inputs!$B$36-Inputs!$B$35</f>
        <v>1086795.0304916073</v>
      </c>
    </row>
    <row r="634" spans="1:117" x14ac:dyDescent="0.75">
      <c r="A634" s="11">
        <v>621</v>
      </c>
      <c r="C634" s="23">
        <f t="shared" ref="C634:M643" ca="1" si="362">_xlfn.NORM.S.INV(RAND())</f>
        <v>0.94033271439064392</v>
      </c>
      <c r="D634" s="23">
        <f t="shared" ca="1" si="362"/>
        <v>0.27962884218148304</v>
      </c>
      <c r="E634" s="23">
        <f t="shared" ca="1" si="362"/>
        <v>-1.1792958179192627</v>
      </c>
      <c r="F634" s="23">
        <f t="shared" ca="1" si="362"/>
        <v>0.6094416205606098</v>
      </c>
      <c r="G634" s="23">
        <f t="shared" ca="1" si="362"/>
        <v>1.6842156442364131</v>
      </c>
      <c r="H634" s="23">
        <f t="shared" ca="1" si="362"/>
        <v>-0.74353441061340808</v>
      </c>
      <c r="I634" s="23">
        <f t="shared" ca="1" si="362"/>
        <v>1.468565188023679</v>
      </c>
      <c r="J634" s="23">
        <f t="shared" ca="1" si="362"/>
        <v>-6.3913801042767546E-2</v>
      </c>
      <c r="K634" s="23">
        <f t="shared" ca="1" si="362"/>
        <v>-0.80743988810507261</v>
      </c>
      <c r="L634" s="23">
        <f t="shared" ca="1" si="362"/>
        <v>0.71116133116228908</v>
      </c>
      <c r="M634" s="23">
        <f t="shared" ca="1" si="362"/>
        <v>1.1518875327974496</v>
      </c>
      <c r="N634" s="23">
        <f ca="1">SQRT(Inputs!$B$38)*C634+SQRT(1-Inputs!$B$38)*_xlfn.NORM.S.INV(RAND())</f>
        <v>1.2851647989127777</v>
      </c>
      <c r="O634" s="23">
        <f ca="1">SQRT(Inputs!$B$38)*D634+SQRT(1-Inputs!$B$38)*_xlfn.NORM.S.INV(RAND())</f>
        <v>-1.3691141779123797</v>
      </c>
      <c r="P634" s="23">
        <f ca="1">SQRT(Inputs!$B$38)*E634+SQRT(1-Inputs!$B$38)*_xlfn.NORM.S.INV(RAND())</f>
        <v>-1.5402119452338969</v>
      </c>
      <c r="Q634" s="23">
        <f ca="1">SQRT(Inputs!$B$38)*F634+SQRT(1-Inputs!$B$38)*_xlfn.NORM.S.INV(RAND())</f>
        <v>1.5420905913760761</v>
      </c>
      <c r="R634" s="23">
        <f ca="1">SQRT(Inputs!$B$38)*G634+SQRT(1-Inputs!$B$38)*_xlfn.NORM.S.INV(RAND())</f>
        <v>0.50917144788324775</v>
      </c>
      <c r="S634" s="23">
        <f ca="1">SQRT(Inputs!$B$38)*H634+SQRT(1-Inputs!$B$38)*_xlfn.NORM.S.INV(RAND())</f>
        <v>1.3129577818103713</v>
      </c>
      <c r="T634" s="23">
        <f ca="1">SQRT(Inputs!$B$38)*I634+SQRT(1-Inputs!$B$38)*_xlfn.NORM.S.INV(RAND())</f>
        <v>2.3518743295211082</v>
      </c>
      <c r="U634" s="23">
        <f ca="1">SQRT(Inputs!$B$38)*J634+SQRT(1-Inputs!$B$38)*_xlfn.NORM.S.INV(RAND())</f>
        <v>-0.81053065840053973</v>
      </c>
      <c r="V634" s="23">
        <f ca="1">SQRT(Inputs!$B$38)*K634+SQRT(1-Inputs!$B$38)*_xlfn.NORM.S.INV(RAND())</f>
        <v>-2.6933308892362082</v>
      </c>
      <c r="W634" s="23">
        <f ca="1">SQRT(Inputs!$B$38)*L634+SQRT(1-Inputs!$B$38)*_xlfn.NORM.S.INV(RAND())</f>
        <v>0.82794679385320546</v>
      </c>
      <c r="X634" s="23">
        <f ca="1">SQRT(Inputs!$B$38)*M634+SQRT(1-Inputs!$B$38)*_xlfn.NORM.S.INV(RAND())</f>
        <v>1.7692146890212892</v>
      </c>
      <c r="Y634" s="23">
        <f ca="1">SQRT(Inputs!$B$38)*C634+SQRT(1-Inputs!$B$38)*_xlfn.NORM.S.INV(RAND())</f>
        <v>1.3833529237063127</v>
      </c>
      <c r="Z634" s="23">
        <f ca="1">SQRT(Inputs!$B$38)*D634+SQRT(1-Inputs!$B$38)*_xlfn.NORM.S.INV(RAND())</f>
        <v>-0.76155176705792393</v>
      </c>
      <c r="AA634" s="23">
        <f ca="1">SQRT(Inputs!$B$38)*E634+SQRT(1-Inputs!$B$38)*_xlfn.NORM.S.INV(RAND())</f>
        <v>0.21238070743794168</v>
      </c>
      <c r="AB634" s="23">
        <f ca="1">SQRT(Inputs!$B$38)*F634+SQRT(1-Inputs!$B$38)*_xlfn.NORM.S.INV(RAND())</f>
        <v>1.0994716146494796</v>
      </c>
      <c r="AC634" s="23">
        <f ca="1">SQRT(Inputs!$B$38)*G634+SQRT(1-Inputs!$B$38)*_xlfn.NORM.S.INV(RAND())</f>
        <v>0.54500324188641613</v>
      </c>
      <c r="AD634" s="23">
        <f ca="1">SQRT(Inputs!$B$38)*H634+SQRT(1-Inputs!$B$38)*_xlfn.NORM.S.INV(RAND())</f>
        <v>-1.1637673635368022</v>
      </c>
      <c r="AE634" s="23">
        <f ca="1">SQRT(Inputs!$B$38)*I634+SQRT(1-Inputs!$B$38)*_xlfn.NORM.S.INV(RAND())</f>
        <v>1.303216735850623</v>
      </c>
      <c r="AF634" s="23">
        <f ca="1">SQRT(Inputs!$B$38)*J634+SQRT(1-Inputs!$B$38)*_xlfn.NORM.S.INV(RAND())</f>
        <v>0.59600414866538221</v>
      </c>
      <c r="AG634" s="23">
        <f ca="1">SQRT(Inputs!$B$38)*K634+SQRT(1-Inputs!$B$38)*_xlfn.NORM.S.INV(RAND())</f>
        <v>-2.0019604025468487</v>
      </c>
      <c r="AH634" s="23">
        <f ca="1">SQRT(Inputs!$B$38)*L634+SQRT(1-Inputs!$B$38)*_xlfn.NORM.S.INV(RAND())</f>
        <v>1.0646664818281231</v>
      </c>
      <c r="AI634" s="23">
        <f ca="1">SQRT(Inputs!$B$38)*M634+SQRT(1-Inputs!$B$38)*_xlfn.NORM.S.INV(RAND())</f>
        <v>1.0943718810318099</v>
      </c>
      <c r="AJ634" s="23">
        <f ca="1">SQRT(Inputs!$B$38)*C634+SQRT(1-Inputs!$B$38)*_xlfn.NORM.S.INV(RAND())</f>
        <v>0.48282988270625737</v>
      </c>
      <c r="AK634" s="23">
        <f ca="1">SQRT(Inputs!$B$38)*D634+SQRT(1-Inputs!$B$38)*_xlfn.NORM.S.INV(RAND())</f>
        <v>0.5290887866949856</v>
      </c>
      <c r="AL634" s="23">
        <f ca="1">SQRT(Inputs!$B$38)*E634+SQRT(1-Inputs!$B$38)*_xlfn.NORM.S.INV(RAND())</f>
        <v>-0.7742935378725696</v>
      </c>
      <c r="AM634" s="23">
        <f ca="1">SQRT(Inputs!$B$38)*F634+SQRT(1-Inputs!$B$38)*_xlfn.NORM.S.INV(RAND())</f>
        <v>1.2277601143427204</v>
      </c>
      <c r="AN634" s="23">
        <f ca="1">SQRT(Inputs!$B$38)*G634+SQRT(1-Inputs!$B$38)*_xlfn.NORM.S.INV(RAND())</f>
        <v>0.52851838293305253</v>
      </c>
      <c r="AO634" s="23">
        <f ca="1">SQRT(Inputs!$B$38)*H634+SQRT(1-Inputs!$B$38)*_xlfn.NORM.S.INV(RAND())</f>
        <v>-1.2401624975832508</v>
      </c>
      <c r="AP634" s="23">
        <f ca="1">SQRT(Inputs!$B$38)*I634+SQRT(1-Inputs!$B$38)*_xlfn.NORM.S.INV(RAND())</f>
        <v>1.4458256730030208</v>
      </c>
      <c r="AQ634" s="23">
        <f ca="1">SQRT(Inputs!$B$38)*J634+SQRT(1-Inputs!$B$38)*_xlfn.NORM.S.INV(RAND())</f>
        <v>-0.47797230414544301</v>
      </c>
      <c r="AR634" s="23">
        <f ca="1">SQRT(Inputs!$B$38)*K634+SQRT(1-Inputs!$B$38)*_xlfn.NORM.S.INV(RAND())</f>
        <v>-0.26452940409395981</v>
      </c>
      <c r="AS634" s="23">
        <f ca="1">SQRT(Inputs!$B$38)*L634+SQRT(1-Inputs!$B$38)*_xlfn.NORM.S.INV(RAND())</f>
        <v>1.8010533397788304</v>
      </c>
      <c r="AT634" s="23">
        <f ca="1">SQRT(Inputs!$B$38)*M634+SQRT(1-Inputs!$B$38)*_xlfn.NORM.S.INV(RAND())</f>
        <v>0.56195582662357024</v>
      </c>
      <c r="AU634" s="15">
        <f ca="1">Inputs!$B$6*EXP($B$8-0.5*C$5^2+C$5*N634)</f>
        <v>6109.7796914236051</v>
      </c>
      <c r="AV634" s="15">
        <f t="shared" ca="1" si="328"/>
        <v>6081.0051026430856</v>
      </c>
      <c r="AW634" s="15">
        <f t="shared" ca="1" si="329"/>
        <v>6023.8105378861374</v>
      </c>
      <c r="AX634" s="15">
        <f t="shared" ca="1" si="330"/>
        <v>8917.0560748058579</v>
      </c>
      <c r="AY634" s="15">
        <f t="shared" ca="1" si="331"/>
        <v>11565.23155326644</v>
      </c>
      <c r="AZ634" s="15">
        <f t="shared" ca="1" si="332"/>
        <v>16344.875317403094</v>
      </c>
      <c r="BA634" s="15">
        <f t="shared" ca="1" si="333"/>
        <v>25584.229494660834</v>
      </c>
      <c r="BB634" s="15">
        <f t="shared" ca="1" si="334"/>
        <v>28879.801645097246</v>
      </c>
      <c r="BC634" s="15">
        <f t="shared" ca="1" si="335"/>
        <v>27272.765180391052</v>
      </c>
      <c r="BD634" s="15">
        <f t="shared" ca="1" si="336"/>
        <v>36101.961653797378</v>
      </c>
      <c r="BE634" s="15">
        <f t="shared" ca="1" si="337"/>
        <v>51973.403213020865</v>
      </c>
      <c r="BF634" s="15">
        <f ca="1">Inputs!$B$13*EXP($B$9-0.5*C$6^2+C$6*Y634)</f>
        <v>18195.248239889879</v>
      </c>
      <c r="BG634" s="15">
        <f t="shared" ca="1" si="338"/>
        <v>19328.118453519572</v>
      </c>
      <c r="BH634" s="15">
        <f t="shared" ca="1" si="339"/>
        <v>24462.080778454245</v>
      </c>
      <c r="BI634" s="15">
        <f t="shared" ca="1" si="340"/>
        <v>35466.952909119173</v>
      </c>
      <c r="BJ634" s="15">
        <f t="shared" ca="1" si="341"/>
        <v>47033.722578474109</v>
      </c>
      <c r="BK634" s="15">
        <f t="shared" ca="1" si="342"/>
        <v>49266.822475015302</v>
      </c>
      <c r="BL634" s="15">
        <f t="shared" ca="1" si="343"/>
        <v>71652.822510879123</v>
      </c>
      <c r="BM634" s="15">
        <f t="shared" ca="1" si="344"/>
        <v>94845.488105648692</v>
      </c>
      <c r="BN634" s="15">
        <f t="shared" ca="1" si="345"/>
        <v>91767.189516759754</v>
      </c>
      <c r="BO634" s="15">
        <f t="shared" ca="1" si="346"/>
        <v>127784.93784493774</v>
      </c>
      <c r="BP634" s="15">
        <f t="shared" ca="1" si="347"/>
        <v>178040.61281317606</v>
      </c>
      <c r="BQ634" s="15">
        <f ca="1">Inputs!$B$20*EXP($B$10-0.5*C$7^2+C$7*AJ634)</f>
        <v>5090.7481674388155</v>
      </c>
      <c r="BR634" s="15">
        <f t="shared" ca="1" si="348"/>
        <v>8171.3517574045927</v>
      </c>
      <c r="BS634" s="15">
        <f t="shared" ca="1" si="349"/>
        <v>8958.6745590222308</v>
      </c>
      <c r="BT634" s="15">
        <f t="shared" ca="1" si="350"/>
        <v>17045.807816806206</v>
      </c>
      <c r="BU634" s="15">
        <f t="shared" ca="1" si="351"/>
        <v>26846.223536994563</v>
      </c>
      <c r="BV634" s="15">
        <f t="shared" ca="1" si="352"/>
        <v>28245.910213463958</v>
      </c>
      <c r="BW634" s="15">
        <f t="shared" ca="1" si="353"/>
        <v>53526.075729549826</v>
      </c>
      <c r="BX634" s="15">
        <f t="shared" ca="1" si="354"/>
        <v>68024.161787256075</v>
      </c>
      <c r="BY634" s="15">
        <f t="shared" ca="1" si="355"/>
        <v>90609.532568597293</v>
      </c>
      <c r="BZ634" s="15">
        <f t="shared" ca="1" si="356"/>
        <v>177038.38155060564</v>
      </c>
      <c r="CA634" s="15">
        <f t="shared" ca="1" si="357"/>
        <v>274801.16867696436</v>
      </c>
      <c r="CB634" s="15">
        <f ca="1">(AU634*DCF!C$10-DCF!C$5*MAX(AU634*DCF!C$10,0)-MAX(AU634-Inputs!$B$6,0)/Inputs!$B$10)*DCF!C$6</f>
        <v>1034.8921369183101</v>
      </c>
      <c r="CC634" s="15">
        <f ca="1">(AV634*DCF!D$10-DCF!D$5*MAX(AV634*DCF!D$10,0)-MAX(AV634-AU634,0)/Inputs!$B$10)*DCF!D$6</f>
        <v>1482.2037963119822</v>
      </c>
      <c r="CD634" s="15">
        <f ca="1">(AW634*DCF!E$10-DCF!E$5*MAX(AW634*DCF!E$10,0)-MAX(AW634-AV634,0)/Inputs!$B$10)*DCF!E$6</f>
        <v>1390.8019622046224</v>
      </c>
      <c r="CE634" s="15">
        <f ca="1">(AX634*DCF!F$10-DCF!F$5*MAX(AX634*DCF!F$10,0)-MAX(AX634-AW634,0)/Inputs!$B$10)*DCF!F$6</f>
        <v>1344.566465904011</v>
      </c>
      <c r="CF634" s="15">
        <f ca="1">(AY634*DCF!G$10-DCF!G$5*MAX(AY634*DCF!G$10,0)-MAX(AY634-AX634,0)/Inputs!$B$10)*DCF!G$6</f>
        <v>1873.8734658186231</v>
      </c>
      <c r="CG634" s="15">
        <f ca="1">(AZ634*DCF!H$10-DCF!H$5*MAX(AZ634*DCF!H$10,0)-MAX(AZ634-AY634,0)/Inputs!$B$10)*DCF!H$6</f>
        <v>2324.657829990701</v>
      </c>
      <c r="CH634" s="15">
        <f ca="1">(BA634*DCF!I$10-DCF!I$5*MAX(BA634*DCF!I$10,0)-MAX(BA634-AZ634,0)/Inputs!$B$10)*DCF!I$6</f>
        <v>3157.7276103633571</v>
      </c>
      <c r="CI634" s="15">
        <f ca="1">(BB634*DCF!J$10-DCF!J$5*MAX(BB634*DCF!J$10,0)-MAX(BB634-BA634,0)/Inputs!$B$10)*DCF!J$6</f>
        <v>4456.4513200770671</v>
      </c>
      <c r="CJ634" s="15">
        <f ca="1">(BC634*DCF!K$10-DCF!K$5*MAX(BC634*DCF!K$10,0)-MAX(BC634-BB634,0)/Inputs!$B$10)*DCF!K$6</f>
        <v>4390.4771909166984</v>
      </c>
      <c r="CK634" s="15">
        <f ca="1">(BD634*DCF!L$10-DCF!L$5*MAX(BD634*DCF!L$10,0)-MAX(BD634-BC634,0)/Inputs!$B$10)*DCF!L$6</f>
        <v>4303.1042699497802</v>
      </c>
      <c r="CL634" s="15">
        <f ca="1">(BE634*DCF!M$10-DCF!M$5*MAX(BE634*DCF!M$10,0)-MAX(BE634-BD634,0)/Inputs!$B$10)*DCF!M$6</f>
        <v>5438.1061406448853</v>
      </c>
      <c r="CM634" s="15">
        <f ca="1">(BF634*DCF!C$28-DCF!C$5*MAX(BF634*DCF!C$28,0)-MAX(BF634-Inputs!$B$13,0)/Inputs!$B$17)*DCF!C$6</f>
        <v>3980.7267316849884</v>
      </c>
      <c r="CN634" s="15">
        <f ca="1">(BG634*DCF!D$28-DCF!D$5*MAX(BG634*DCF!D$28,0)-MAX(BG634-BF634,0)/Inputs!$B$17)*DCF!D$6</f>
        <v>5450.8835063808556</v>
      </c>
      <c r="CO634" s="15">
        <f ca="1">(BH634*DCF!E$28-DCF!E$5*MAX(BH634*DCF!E$28,0)-MAX(BH634-BG634,0)/Inputs!$B$17)*DCF!E$6</f>
        <v>5916.2635527451339</v>
      </c>
      <c r="CP634" s="15">
        <f ca="1">(BI634*DCF!F$28-DCF!F$5*MAX(BI634*DCF!F$28,0)-MAX(BI634-BH634,0)/Inputs!$B$17)*DCF!F$6</f>
        <v>7624.7325680361182</v>
      </c>
      <c r="CQ634" s="15">
        <f ca="1">(BJ634*DCF!G$28-DCF!G$5*MAX(BJ634*DCF!G$28,0)-MAX(BJ634-BI634,0)/Inputs!$B$17)*DCF!G$6</f>
        <v>10257.839774156704</v>
      </c>
      <c r="CR634" s="15">
        <f ca="1">(BK634*DCF!H$28-DCF!H$5*MAX(BK634*DCF!H$28,0)-MAX(BK634-BJ634,0)/Inputs!$B$17)*DCF!H$6</f>
        <v>11837.2676903222</v>
      </c>
      <c r="CS634" s="15">
        <f ca="1">(BL634*DCF!I$28-DCF!I$5*MAX(BL634*DCF!I$28,0)-MAX(BL634-BK634,0)/Inputs!$B$17)*DCF!I$6</f>
        <v>13636.301532223757</v>
      </c>
      <c r="CT634" s="15">
        <f ca="1">(BM634*DCF!J$28-DCF!J$5*MAX(BM634*DCF!J$28,0)-MAX(BM634-BL634,0)/Inputs!$B$17)*DCF!J$6</f>
        <v>18083.25957996149</v>
      </c>
      <c r="CU634" s="15">
        <f ca="1">(BN634*DCF!K$28-DCF!K$5*MAX(BN634*DCF!K$28,0)-MAX(BN634-BM634,0)/Inputs!$B$17)*DCF!K$6</f>
        <v>19379.691765215062</v>
      </c>
      <c r="CV634" s="15">
        <f ca="1">(BO634*DCF!L$28-DCF!L$5*MAX(BO634*DCF!L$28,0)-MAX(BO634-BN634,0)/Inputs!$B$17)*DCF!L$6</f>
        <v>21420.309007345837</v>
      </c>
      <c r="CW634" s="15">
        <f ca="1">(BP634*DCF!M$28-DCF!M$5*MAX(BP634*DCF!M$28,0)-MAX(BP634-BO634,0)/Inputs!$B$17)*DCF!M$6</f>
        <v>28245.314154860749</v>
      </c>
      <c r="CX634" s="15">
        <f ca="1">(BQ634*DCF!C$46-DCF!C$5*MAX(BQ634*DCF!C$46,0)-MAX(BQ634-Inputs!$B$20,0)/Inputs!$B$24)*DCF!C$6</f>
        <v>-2048.5553123132672</v>
      </c>
      <c r="CY634" s="15">
        <f ca="1">(BR634*DCF!D$46-DCF!D$5*MAX(BR634*DCF!D$46,0)-MAX(BR634-BQ634,0)/Inputs!$B$24)*DCF!D$6</f>
        <v>-2709.127167109586</v>
      </c>
      <c r="CZ634" s="15">
        <f ca="1">(BS634*DCF!E$46-DCF!E$5*MAX(BS634*DCF!E$46,0)-MAX(BS634-BR634,0)/Inputs!$B$24)*DCF!E$6</f>
        <v>-1369.7198385708259</v>
      </c>
      <c r="DA634" s="15">
        <f ca="1">(BT634*DCF!F$46-DCF!F$5*MAX(BT634*DCF!F$46,0)-MAX(BT634-BS634,0)/Inputs!$B$24)*DCF!F$6</f>
        <v>-4186.1643699814131</v>
      </c>
      <c r="DB634" s="15">
        <f ca="1">(BU634*DCF!G$46-DCF!G$5*MAX(BU634*DCF!G$46,0)-MAX(BU634-BT634,0)/Inputs!$B$24)*DCF!G$6</f>
        <v>-4199.7201338231425</v>
      </c>
      <c r="DC634" s="15">
        <f ca="1">(BV634*DCF!H$46-DCF!H$5*MAX(BV634*DCF!H$46,0)-MAX(BV634-BU634,0)/Inputs!$B$24)*DCF!H$6</f>
        <v>-434.94405869031129</v>
      </c>
      <c r="DD634" s="15">
        <f ca="1">(BW634*DCF!I$46-DCF!I$5*MAX(BW634*DCF!I$46,0)-MAX(BW634-BV634,0)/Inputs!$B$24)*DCF!I$6</f>
        <v>-6020.7520785177385</v>
      </c>
      <c r="DE634" s="15">
        <f ca="1">(BX634*DCF!J$46-DCF!J$5*MAX(BX634*DCF!J$46,0)-MAX(BX634-BW634,0)/Inputs!$B$24)*DCF!J$6</f>
        <v>-991.23013491650931</v>
      </c>
      <c r="DF634" s="15">
        <f ca="1">(BY634*DCF!K$46-DCF!K$5*MAX(BY634*DCF!K$46,0)-MAX(BY634-BX634,0)/Inputs!$B$24)*DCF!K$6</f>
        <v>-356.8956209340821</v>
      </c>
      <c r="DG634" s="15">
        <f ca="1">(BZ634*DCF!L$46-DCF!L$5*MAX(BZ634*DCF!L$46,0)-MAX(BZ634-BY634,0)/Inputs!$B$24)*DCF!L$6</f>
        <v>-7321.2909526120866</v>
      </c>
      <c r="DH634" s="15">
        <f ca="1">(CA634*DCF!M$46-DCF!M$5*MAX(CA634*DCF!M$46,0)-MAX(CA634-BZ634,0)/Inputs!$B$24)*DCF!M$6</f>
        <v>1105.4162441724686</v>
      </c>
      <c r="DI634" s="15">
        <f ca="1">SUM(CB634:CL634)+BE634*DCF!M$10*(1+Inputs!$B$30)*(1-Inputs!$B$33)*(1-Inputs!$B$30/Inputs!$B$31)/(Inputs!$B$29-Inputs!$B$30)*DCF!M$6</f>
        <v>175839.53060804433</v>
      </c>
      <c r="DJ634" s="15">
        <f ca="1">SUM(CM634:CW634)+BP634*DCF!M$28*(1+Inputs!$B$30)*(1-Inputs!$B$33)*(1-Inputs!$B$30/Inputs!$B$31)/(Inputs!$B$29-Inputs!$B$30)*DCF!M$6</f>
        <v>806485.0962661868</v>
      </c>
      <c r="DK634" s="15">
        <f ca="1">SUM(CX634:DH634)+CA634*DCF!M$46*(1+Inputs!$B$30)*(1-Inputs!$B$33)*(1-Inputs!$B$30/Inputs!$B$31)/(Inputs!$B$29-Inputs!$B$30)*DCF!M$6</f>
        <v>396342.17563073238</v>
      </c>
      <c r="DM634" s="15">
        <f ca="1">DI634+DJ634+DK634+Inputs!$B$34+Inputs!$B$36-Inputs!$B$35</f>
        <v>1455517.8025049635</v>
      </c>
    </row>
    <row r="635" spans="1:117" x14ac:dyDescent="0.75">
      <c r="A635" s="11">
        <v>622</v>
      </c>
      <c r="C635" s="23">
        <f t="shared" ca="1" si="362"/>
        <v>6.4798784927111414E-2</v>
      </c>
      <c r="D635" s="23">
        <f t="shared" ca="1" si="362"/>
        <v>-0.34590848072872765</v>
      </c>
      <c r="E635" s="23">
        <f t="shared" ca="1" si="362"/>
        <v>-0.15762920689796067</v>
      </c>
      <c r="F635" s="23">
        <f t="shared" ca="1" si="362"/>
        <v>-5.7982908188718221E-2</v>
      </c>
      <c r="G635" s="23">
        <f t="shared" ca="1" si="362"/>
        <v>-1.3480763353908773</v>
      </c>
      <c r="H635" s="23">
        <f t="shared" ca="1" si="362"/>
        <v>0.41365591061017049</v>
      </c>
      <c r="I635" s="23">
        <f t="shared" ca="1" si="362"/>
        <v>-0.73030856659310761</v>
      </c>
      <c r="J635" s="23">
        <f t="shared" ca="1" si="362"/>
        <v>0.62755160475113547</v>
      </c>
      <c r="K635" s="23">
        <f t="shared" ca="1" si="362"/>
        <v>-0.39790918782041479</v>
      </c>
      <c r="L635" s="23">
        <f t="shared" ca="1" si="362"/>
        <v>-0.66400260705868941</v>
      </c>
      <c r="M635" s="23">
        <f t="shared" ca="1" si="362"/>
        <v>-6.8507334056440938E-2</v>
      </c>
      <c r="N635" s="23">
        <f ca="1">SQRT(Inputs!$B$38)*C635+SQRT(1-Inputs!$B$38)*_xlfn.NORM.S.INV(RAND())</f>
        <v>1.7035470244802227</v>
      </c>
      <c r="O635" s="23">
        <f ca="1">SQRT(Inputs!$B$38)*D635+SQRT(1-Inputs!$B$38)*_xlfn.NORM.S.INV(RAND())</f>
        <v>-9.4357858964266114E-2</v>
      </c>
      <c r="P635" s="23">
        <f ca="1">SQRT(Inputs!$B$38)*E635+SQRT(1-Inputs!$B$38)*_xlfn.NORM.S.INV(RAND())</f>
        <v>0.33244343419820821</v>
      </c>
      <c r="Q635" s="23">
        <f ca="1">SQRT(Inputs!$B$38)*F635+SQRT(1-Inputs!$B$38)*_xlfn.NORM.S.INV(RAND())</f>
        <v>1.5813359054429423</v>
      </c>
      <c r="R635" s="23">
        <f ca="1">SQRT(Inputs!$B$38)*G635+SQRT(1-Inputs!$B$38)*_xlfn.NORM.S.INV(RAND())</f>
        <v>-1.5075318465824763</v>
      </c>
      <c r="S635" s="23">
        <f ca="1">SQRT(Inputs!$B$38)*H635+SQRT(1-Inputs!$B$38)*_xlfn.NORM.S.INV(RAND())</f>
        <v>-0.37191852673080694</v>
      </c>
      <c r="T635" s="23">
        <f ca="1">SQRT(Inputs!$B$38)*I635+SQRT(1-Inputs!$B$38)*_xlfn.NORM.S.INV(RAND())</f>
        <v>0.19500425743377242</v>
      </c>
      <c r="U635" s="23">
        <f ca="1">SQRT(Inputs!$B$38)*J635+SQRT(1-Inputs!$B$38)*_xlfn.NORM.S.INV(RAND())</f>
        <v>0.18789984335555476</v>
      </c>
      <c r="V635" s="23">
        <f ca="1">SQRT(Inputs!$B$38)*K635+SQRT(1-Inputs!$B$38)*_xlfn.NORM.S.INV(RAND())</f>
        <v>-1.2189504946320318</v>
      </c>
      <c r="W635" s="23">
        <f ca="1">SQRT(Inputs!$B$38)*L635+SQRT(1-Inputs!$B$38)*_xlfn.NORM.S.INV(RAND())</f>
        <v>-1.6391780882573013</v>
      </c>
      <c r="X635" s="23">
        <f ca="1">SQRT(Inputs!$B$38)*M635+SQRT(1-Inputs!$B$38)*_xlfn.NORM.S.INV(RAND())</f>
        <v>7.0812369731784203E-2</v>
      </c>
      <c r="Y635" s="23">
        <f ca="1">SQRT(Inputs!$B$38)*C635+SQRT(1-Inputs!$B$38)*_xlfn.NORM.S.INV(RAND())</f>
        <v>-0.51421737577891846</v>
      </c>
      <c r="Z635" s="23">
        <f ca="1">SQRT(Inputs!$B$38)*D635+SQRT(1-Inputs!$B$38)*_xlfn.NORM.S.INV(RAND())</f>
        <v>-0.98480230540515856</v>
      </c>
      <c r="AA635" s="23">
        <f ca="1">SQRT(Inputs!$B$38)*E635+SQRT(1-Inputs!$B$38)*_xlfn.NORM.S.INV(RAND())</f>
        <v>1.4893850330202256</v>
      </c>
      <c r="AB635" s="23">
        <f ca="1">SQRT(Inputs!$B$38)*F635+SQRT(1-Inputs!$B$38)*_xlfn.NORM.S.INV(RAND())</f>
        <v>-0.15088414829673594</v>
      </c>
      <c r="AC635" s="23">
        <f ca="1">SQRT(Inputs!$B$38)*G635+SQRT(1-Inputs!$B$38)*_xlfn.NORM.S.INV(RAND())</f>
        <v>-0.95893421245816657</v>
      </c>
      <c r="AD635" s="23">
        <f ca="1">SQRT(Inputs!$B$38)*H635+SQRT(1-Inputs!$B$38)*_xlfn.NORM.S.INV(RAND())</f>
        <v>-1.2394931511788467</v>
      </c>
      <c r="AE635" s="23">
        <f ca="1">SQRT(Inputs!$B$38)*I635+SQRT(1-Inputs!$B$38)*_xlfn.NORM.S.INV(RAND())</f>
        <v>0.3494754691618624</v>
      </c>
      <c r="AF635" s="23">
        <f ca="1">SQRT(Inputs!$B$38)*J635+SQRT(1-Inputs!$B$38)*_xlfn.NORM.S.INV(RAND())</f>
        <v>-4.2814999266408249E-2</v>
      </c>
      <c r="AG635" s="23">
        <f ca="1">SQRT(Inputs!$B$38)*K635+SQRT(1-Inputs!$B$38)*_xlfn.NORM.S.INV(RAND())</f>
        <v>-0.28619481994173601</v>
      </c>
      <c r="AH635" s="23">
        <f ca="1">SQRT(Inputs!$B$38)*L635+SQRT(1-Inputs!$B$38)*_xlfn.NORM.S.INV(RAND())</f>
        <v>-0.94997159135601561</v>
      </c>
      <c r="AI635" s="23">
        <f ca="1">SQRT(Inputs!$B$38)*M635+SQRT(1-Inputs!$B$38)*_xlfn.NORM.S.INV(RAND())</f>
        <v>1.7683540413622276</v>
      </c>
      <c r="AJ635" s="23">
        <f ca="1">SQRT(Inputs!$B$38)*C635+SQRT(1-Inputs!$B$38)*_xlfn.NORM.S.INV(RAND())</f>
        <v>-0.4425326108137837</v>
      </c>
      <c r="AK635" s="23">
        <f ca="1">SQRT(Inputs!$B$38)*D635+SQRT(1-Inputs!$B$38)*_xlfn.NORM.S.INV(RAND())</f>
        <v>-0.56034512199861797</v>
      </c>
      <c r="AL635" s="23">
        <f ca="1">SQRT(Inputs!$B$38)*E635+SQRT(1-Inputs!$B$38)*_xlfn.NORM.S.INV(RAND())</f>
        <v>0.11576800969211221</v>
      </c>
      <c r="AM635" s="23">
        <f ca="1">SQRT(Inputs!$B$38)*F635+SQRT(1-Inputs!$B$38)*_xlfn.NORM.S.INV(RAND())</f>
        <v>-0.22891525535181112</v>
      </c>
      <c r="AN635" s="23">
        <f ca="1">SQRT(Inputs!$B$38)*G635+SQRT(1-Inputs!$B$38)*_xlfn.NORM.S.INV(RAND())</f>
        <v>-5.6193826025065174E-2</v>
      </c>
      <c r="AO635" s="23">
        <f ca="1">SQRT(Inputs!$B$38)*H635+SQRT(1-Inputs!$B$38)*_xlfn.NORM.S.INV(RAND())</f>
        <v>-0.85729273132540074</v>
      </c>
      <c r="AP635" s="23">
        <f ca="1">SQRT(Inputs!$B$38)*I635+SQRT(1-Inputs!$B$38)*_xlfn.NORM.S.INV(RAND())</f>
        <v>-0.12125092087810779</v>
      </c>
      <c r="AQ635" s="23">
        <f ca="1">SQRT(Inputs!$B$38)*J635+SQRT(1-Inputs!$B$38)*_xlfn.NORM.S.INV(RAND())</f>
        <v>-1.0991601773149813</v>
      </c>
      <c r="AR635" s="23">
        <f ca="1">SQRT(Inputs!$B$38)*K635+SQRT(1-Inputs!$B$38)*_xlfn.NORM.S.INV(RAND())</f>
        <v>0.64798286515582593</v>
      </c>
      <c r="AS635" s="23">
        <f ca="1">SQRT(Inputs!$B$38)*L635+SQRT(1-Inputs!$B$38)*_xlfn.NORM.S.INV(RAND())</f>
        <v>-0.30721385166479126</v>
      </c>
      <c r="AT635" s="23">
        <f ca="1">SQRT(Inputs!$B$38)*M635+SQRT(1-Inputs!$B$38)*_xlfn.NORM.S.INV(RAND())</f>
        <v>0.26553491144668101</v>
      </c>
      <c r="AU635" s="15">
        <f ca="1">Inputs!$B$6*EXP($B$8-0.5*C$5^2+C$5*N635)</f>
        <v>6537.8968618236031</v>
      </c>
      <c r="AV635" s="15">
        <f t="shared" ca="1" si="328"/>
        <v>7848.5185144741372</v>
      </c>
      <c r="AW635" s="15">
        <f t="shared" ca="1" si="329"/>
        <v>10008.760603916922</v>
      </c>
      <c r="AX635" s="15">
        <f t="shared" ca="1" si="330"/>
        <v>14888.805435163933</v>
      </c>
      <c r="AY635" s="15">
        <f t="shared" ca="1" si="331"/>
        <v>15258.251635428567</v>
      </c>
      <c r="AZ635" s="15">
        <f t="shared" ca="1" si="332"/>
        <v>17912.413037168153</v>
      </c>
      <c r="BA635" s="15">
        <f t="shared" ca="1" si="333"/>
        <v>22372.181409330755</v>
      </c>
      <c r="BB635" s="15">
        <f t="shared" ca="1" si="334"/>
        <v>27910.892071595881</v>
      </c>
      <c r="BC635" s="15">
        <f t="shared" ca="1" si="335"/>
        <v>30389.128553892246</v>
      </c>
      <c r="BD635" s="15">
        <f t="shared" ca="1" si="336"/>
        <v>31937.62071088317</v>
      </c>
      <c r="BE635" s="15">
        <f t="shared" ca="1" si="337"/>
        <v>39388.682768047387</v>
      </c>
      <c r="BF635" s="15">
        <f ca="1">Inputs!$B$13*EXP($B$9-0.5*C$6^2+C$6*Y635)</f>
        <v>12490.539841327636</v>
      </c>
      <c r="BG635" s="15">
        <f t="shared" ca="1" si="338"/>
        <v>12744.36292070017</v>
      </c>
      <c r="BH635" s="15">
        <f t="shared" ca="1" si="339"/>
        <v>19934.520102837701</v>
      </c>
      <c r="BI635" s="15">
        <f t="shared" ca="1" si="340"/>
        <v>23842.649378609942</v>
      </c>
      <c r="BJ635" s="15">
        <f t="shared" ca="1" si="341"/>
        <v>25456.05389957616</v>
      </c>
      <c r="BK635" s="15">
        <f t="shared" ca="1" si="342"/>
        <v>26391.185351892196</v>
      </c>
      <c r="BL635" s="15">
        <f t="shared" ca="1" si="343"/>
        <v>33920.340174216552</v>
      </c>
      <c r="BM635" s="15">
        <f t="shared" ca="1" si="344"/>
        <v>41474.237917039274</v>
      </c>
      <c r="BN635" s="15">
        <f t="shared" ca="1" si="345"/>
        <v>49288.382855099197</v>
      </c>
      <c r="BO635" s="15">
        <f t="shared" ca="1" si="346"/>
        <v>54304.129135455682</v>
      </c>
      <c r="BP635" s="15">
        <f t="shared" ca="1" si="347"/>
        <v>81664.795855052682</v>
      </c>
      <c r="BQ635" s="15">
        <f ca="1">Inputs!$B$20*EXP($B$10-0.5*C$7^2+C$7*AJ635)</f>
        <v>3666.4164857537667</v>
      </c>
      <c r="BR635" s="15">
        <f t="shared" ca="1" si="348"/>
        <v>4163.857211098878</v>
      </c>
      <c r="BS635" s="15">
        <f t="shared" ca="1" si="349"/>
        <v>5894.726059574974</v>
      </c>
      <c r="BT635" s="15">
        <f t="shared" ca="1" si="350"/>
        <v>7653.8375229666772</v>
      </c>
      <c r="BU635" s="15">
        <f t="shared" ca="1" si="351"/>
        <v>10464.04704460969</v>
      </c>
      <c r="BV635" s="15">
        <f t="shared" ca="1" si="352"/>
        <v>12001.466013417346</v>
      </c>
      <c r="BW635" s="15">
        <f t="shared" ca="1" si="353"/>
        <v>16323.054491937744</v>
      </c>
      <c r="BX635" s="15">
        <f t="shared" ca="1" si="354"/>
        <v>18315.366865005595</v>
      </c>
      <c r="BY635" s="15">
        <f t="shared" ca="1" si="355"/>
        <v>29050.132494603982</v>
      </c>
      <c r="BZ635" s="15">
        <f t="shared" ca="1" si="356"/>
        <v>38523.150088920615</v>
      </c>
      <c r="CA635" s="15">
        <f t="shared" ca="1" si="357"/>
        <v>56727.913438660144</v>
      </c>
      <c r="CB635" s="15">
        <f ca="1">(AU635*DCF!C$10-DCF!C$5*MAX(AU635*DCF!C$10,0)-MAX(AU635-Inputs!$B$6,0)/Inputs!$B$10)*DCF!C$6</f>
        <v>1031.8395851854011</v>
      </c>
      <c r="CC635" s="15">
        <f ca="1">(AV635*DCF!D$10-DCF!D$5*MAX(AV635*DCF!D$10,0)-MAX(AV635-AU635,0)/Inputs!$B$10)*DCF!D$6</f>
        <v>1593.4624273420554</v>
      </c>
      <c r="CD635" s="15">
        <f ca="1">(AW635*DCF!E$10-DCF!E$5*MAX(AW635*DCF!E$10,0)-MAX(AW635-AV635,0)/Inputs!$B$10)*DCF!E$6</f>
        <v>1824.2875195939591</v>
      </c>
      <c r="CE635" s="15">
        <f ca="1">(AX635*DCF!F$10-DCF!F$5*MAX(AX635*DCF!F$10,0)-MAX(AX635-AW635,0)/Inputs!$B$10)*DCF!F$6</f>
        <v>2234.7861595754262</v>
      </c>
      <c r="CF635" s="15">
        <f ca="1">(AY635*DCF!G$10-DCF!G$5*MAX(AY635*DCF!G$10,0)-MAX(AY635-AX635,0)/Inputs!$B$10)*DCF!G$6</f>
        <v>3072.7939108431733</v>
      </c>
      <c r="CG635" s="15">
        <f ca="1">(AZ635*DCF!H$10-DCF!H$5*MAX(AZ635*DCF!H$10,0)-MAX(AZ635-AY635,0)/Inputs!$B$10)*DCF!H$6</f>
        <v>3006.4139004029485</v>
      </c>
      <c r="CH635" s="15">
        <f ca="1">(BA635*DCF!I$10-DCF!I$5*MAX(BA635*DCF!I$10,0)-MAX(BA635-AZ635,0)/Inputs!$B$10)*DCF!I$6</f>
        <v>3355.0231346253299</v>
      </c>
      <c r="CI635" s="15">
        <f ca="1">(BB635*DCF!J$10-DCF!J$5*MAX(BB635*DCF!J$10,0)-MAX(BB635-BA635,0)/Inputs!$B$10)*DCF!J$6</f>
        <v>3950.2735115677197</v>
      </c>
      <c r="CJ635" s="15">
        <f ca="1">(BC635*DCF!K$10-DCF!K$5*MAX(BC635*DCF!K$10,0)-MAX(BC635-BB635,0)/Inputs!$B$10)*DCF!K$6</f>
        <v>4545.2462631352455</v>
      </c>
      <c r="CK635" s="15">
        <f ca="1">(BD635*DCF!L$10-DCF!L$5*MAX(BD635*DCF!L$10,0)-MAX(BD635-BC635,0)/Inputs!$B$10)*DCF!L$6</f>
        <v>4616.5554197821439</v>
      </c>
      <c r="CL635" s="15">
        <f ca="1">(BE635*DCF!M$10-DCF!M$5*MAX(BE635*DCF!M$10,0)-MAX(BE635-BD635,0)/Inputs!$B$10)*DCF!M$6</f>
        <v>4668.1436169931258</v>
      </c>
      <c r="CM635" s="15">
        <f ca="1">(BF635*DCF!C$28-DCF!C$5*MAX(BF635*DCF!C$28,0)-MAX(BF635-Inputs!$B$13,0)/Inputs!$B$17)*DCF!C$6</f>
        <v>3557.1717592572381</v>
      </c>
      <c r="CN635" s="15">
        <f ca="1">(BG635*DCF!D$28-DCF!D$5*MAX(BG635*DCF!D$28,0)-MAX(BG635-BF635,0)/Inputs!$B$17)*DCF!D$6</f>
        <v>3699.3567131932759</v>
      </c>
      <c r="CO635" s="15">
        <f ca="1">(BH635*DCF!E$28-DCF!E$5*MAX(BH635*DCF!E$28,0)-MAX(BH635-BG635,0)/Inputs!$B$17)*DCF!E$6</f>
        <v>4228.7300463772854</v>
      </c>
      <c r="CP635" s="15">
        <f ca="1">(BI635*DCF!F$28-DCF!F$5*MAX(BI635*DCF!F$28,0)-MAX(BI635-BH635,0)/Inputs!$B$17)*DCF!F$6</f>
        <v>5761.1145629944504</v>
      </c>
      <c r="CQ635" s="15">
        <f ca="1">(BJ635*DCF!G$28-DCF!G$5*MAX(BJ635*DCF!G$28,0)-MAX(BJ635-BI635,0)/Inputs!$B$17)*DCF!G$6</f>
        <v>6333.407616833455</v>
      </c>
      <c r="CR635" s="15">
        <f ca="1">(BK635*DCF!H$28-DCF!H$5*MAX(BK635*DCF!H$28,0)-MAX(BK635-BJ635,0)/Inputs!$B$17)*DCF!H$6</f>
        <v>6381.5381197165707</v>
      </c>
      <c r="CS635" s="15">
        <f ca="1">(BL635*DCF!I$28-DCF!I$5*MAX(BL635*DCF!I$28,0)-MAX(BL635-BK635,0)/Inputs!$B$17)*DCF!I$6</f>
        <v>6895.8064713444282</v>
      </c>
      <c r="CT635" s="15">
        <f ca="1">(BM635*DCF!J$28-DCF!J$5*MAX(BM635*DCF!J$28,0)-MAX(BM635-BL635,0)/Inputs!$B$17)*DCF!J$6</f>
        <v>8250.6129642262476</v>
      </c>
      <c r="CU635" s="15">
        <f ca="1">(BN635*DCF!K$28-DCF!K$5*MAX(BN635*DCF!K$28,0)-MAX(BN635-BM635,0)/Inputs!$B$17)*DCF!K$6</f>
        <v>9451.7513696270362</v>
      </c>
      <c r="CV635" s="15">
        <f ca="1">(BO635*DCF!L$28-DCF!L$5*MAX(BO635*DCF!L$28,0)-MAX(BO635-BN635,0)/Inputs!$B$17)*DCF!L$6</f>
        <v>10267.273544020392</v>
      </c>
      <c r="CW635" s="15">
        <f ca="1">(BP635*DCF!M$28-DCF!M$5*MAX(BP635*DCF!M$28,0)-MAX(BP635-BO635,0)/Inputs!$B$17)*DCF!M$6</f>
        <v>12505.320114281854</v>
      </c>
      <c r="CX635" s="15">
        <f ca="1">(BQ635*DCF!C$46-DCF!C$5*MAX(BQ635*DCF!C$46,0)-MAX(BQ635-Inputs!$B$20,0)/Inputs!$B$24)*DCF!C$6</f>
        <v>-1061.7204289287065</v>
      </c>
      <c r="CY635" s="15">
        <f ca="1">(BR635*DCF!D$46-DCF!D$5*MAX(BR635*DCF!D$46,0)-MAX(BR635-BQ635,0)/Inputs!$B$24)*DCF!D$6</f>
        <v>-922.92715190103422</v>
      </c>
      <c r="CZ635" s="15">
        <f ca="1">(BS635*DCF!E$46-DCF!E$5*MAX(BS635*DCF!E$46,0)-MAX(BS635-BR635,0)/Inputs!$B$24)*DCF!E$6</f>
        <v>-1379.3224700363919</v>
      </c>
      <c r="DA635" s="15">
        <f ca="1">(BT635*DCF!F$46-DCF!F$5*MAX(BT635*DCF!F$46,0)-MAX(BT635-BS635,0)/Inputs!$B$24)*DCF!F$6</f>
        <v>-1197.9489332510245</v>
      </c>
      <c r="DB635" s="15">
        <f ca="1">(BU635*DCF!G$46-DCF!G$5*MAX(BU635*DCF!G$46,0)-MAX(BU635-BT635,0)/Inputs!$B$24)*DCF!G$6</f>
        <v>-1297.288828268189</v>
      </c>
      <c r="DC635" s="15">
        <f ca="1">(BV635*DCF!H$46-DCF!H$5*MAX(BV635*DCF!H$46,0)-MAX(BV635-BU635,0)/Inputs!$B$24)*DCF!H$6</f>
        <v>-477.74352463466965</v>
      </c>
      <c r="DD635" s="15">
        <f ca="1">(BW635*DCF!I$46-DCF!I$5*MAX(BW635*DCF!I$46,0)-MAX(BW635-BV635,0)/Inputs!$B$24)*DCF!I$6</f>
        <v>-863.57359932871066</v>
      </c>
      <c r="DE635" s="15">
        <f ca="1">(BX635*DCF!J$46-DCF!J$5*MAX(BX635*DCF!J$46,0)-MAX(BX635-BW635,0)/Inputs!$B$24)*DCF!J$6</f>
        <v>239.95028549914653</v>
      </c>
      <c r="DF635" s="15">
        <f ca="1">(BY635*DCF!K$46-DCF!K$5*MAX(BY635*DCF!K$46,0)-MAX(BY635-BX635,0)/Inputs!$B$24)*DCF!K$6</f>
        <v>-970.29119907083282</v>
      </c>
      <c r="DG635" s="15">
        <f ca="1">(BZ635*DCF!L$46-DCF!L$5*MAX(BZ635*DCF!L$46,0)-MAX(BZ635-BY635,0)/Inputs!$B$24)*DCF!L$6</f>
        <v>519.15200417332244</v>
      </c>
      <c r="DH635" s="15">
        <f ca="1">(CA635*DCF!M$46-DCF!M$5*MAX(CA635*DCF!M$46,0)-MAX(CA635-BZ635,0)/Inputs!$B$24)*DCF!M$6</f>
        <v>641.42710440093674</v>
      </c>
      <c r="DI635" s="15">
        <f ca="1">SUM(CB635:CL635)+BE635*DCF!M$10*(1+Inputs!$B$30)*(1-Inputs!$B$33)*(1-Inputs!$B$30/Inputs!$B$31)/(Inputs!$B$29-Inputs!$B$30)*DCF!M$6</f>
        <v>143518.0504539299</v>
      </c>
      <c r="DJ635" s="15">
        <f ca="1">SUM(CM635:CW635)+BP635*DCF!M$28*(1+Inputs!$B$30)*(1-Inputs!$B$33)*(1-Inputs!$B$30/Inputs!$B$31)/(Inputs!$B$29-Inputs!$B$30)*DCF!M$6</f>
        <v>380364.35897485854</v>
      </c>
      <c r="DK635" s="15">
        <f ca="1">SUM(CX635:DH635)+CA635*DCF!M$46*(1+Inputs!$B$30)*(1-Inputs!$B$33)*(1-Inputs!$B$30/Inputs!$B$31)/(Inputs!$B$29-Inputs!$B$30)*DCF!M$6</f>
        <v>80937.78728575795</v>
      </c>
      <c r="DM635" s="15">
        <f ca="1">DI635+DJ635+DK635+Inputs!$B$34+Inputs!$B$36-Inputs!$B$35</f>
        <v>681671.19671454642</v>
      </c>
    </row>
    <row r="636" spans="1:117" x14ac:dyDescent="0.75">
      <c r="A636" s="11">
        <v>623</v>
      </c>
      <c r="C636" s="23">
        <f t="shared" ca="1" si="362"/>
        <v>1.8046875071403534</v>
      </c>
      <c r="D636" s="23">
        <f t="shared" ca="1" si="362"/>
        <v>-0.88792267640578026</v>
      </c>
      <c r="E636" s="23">
        <f t="shared" ca="1" si="362"/>
        <v>-0.96911588089016765</v>
      </c>
      <c r="F636" s="23">
        <f t="shared" ca="1" si="362"/>
        <v>-0.55578473912484516</v>
      </c>
      <c r="G636" s="23">
        <f t="shared" ca="1" si="362"/>
        <v>-1.8375707876704925</v>
      </c>
      <c r="H636" s="23">
        <f t="shared" ca="1" si="362"/>
        <v>-1.5588773478096392</v>
      </c>
      <c r="I636" s="23">
        <f t="shared" ca="1" si="362"/>
        <v>1.1311321848808302</v>
      </c>
      <c r="J636" s="23">
        <f t="shared" ca="1" si="362"/>
        <v>1.0481753129335063</v>
      </c>
      <c r="K636" s="23">
        <f t="shared" ca="1" si="362"/>
        <v>-0.18773346988557096</v>
      </c>
      <c r="L636" s="23">
        <f t="shared" ca="1" si="362"/>
        <v>0.30935629165466566</v>
      </c>
      <c r="M636" s="23">
        <f t="shared" ca="1" si="362"/>
        <v>0.43403882646659364</v>
      </c>
      <c r="N636" s="23">
        <f ca="1">SQRT(Inputs!$B$38)*C636+SQRT(1-Inputs!$B$38)*_xlfn.NORM.S.INV(RAND())</f>
        <v>1.7410082717372122</v>
      </c>
      <c r="O636" s="23">
        <f ca="1">SQRT(Inputs!$B$38)*D636+SQRT(1-Inputs!$B$38)*_xlfn.NORM.S.INV(RAND())</f>
        <v>-1.0234759071114552</v>
      </c>
      <c r="P636" s="23">
        <f ca="1">SQRT(Inputs!$B$38)*E636+SQRT(1-Inputs!$B$38)*_xlfn.NORM.S.INV(RAND())</f>
        <v>-1.4157193480757182</v>
      </c>
      <c r="Q636" s="23">
        <f ca="1">SQRT(Inputs!$B$38)*F636+SQRT(1-Inputs!$B$38)*_xlfn.NORM.S.INV(RAND())</f>
        <v>-1.3564378952036924</v>
      </c>
      <c r="R636" s="23">
        <f ca="1">SQRT(Inputs!$B$38)*G636+SQRT(1-Inputs!$B$38)*_xlfn.NORM.S.INV(RAND())</f>
        <v>-0.62016858748877235</v>
      </c>
      <c r="S636" s="23">
        <f ca="1">SQRT(Inputs!$B$38)*H636+SQRT(1-Inputs!$B$38)*_xlfn.NORM.S.INV(RAND())</f>
        <v>-1.4462630670340348</v>
      </c>
      <c r="T636" s="23">
        <f ca="1">SQRT(Inputs!$B$38)*I636+SQRT(1-Inputs!$B$38)*_xlfn.NORM.S.INV(RAND())</f>
        <v>1.57817355957019</v>
      </c>
      <c r="U636" s="23">
        <f ca="1">SQRT(Inputs!$B$38)*J636+SQRT(1-Inputs!$B$38)*_xlfn.NORM.S.INV(RAND())</f>
        <v>-9.8264518839177084E-2</v>
      </c>
      <c r="V636" s="23">
        <f ca="1">SQRT(Inputs!$B$38)*K636+SQRT(1-Inputs!$B$38)*_xlfn.NORM.S.INV(RAND())</f>
        <v>-0.81693935243810245</v>
      </c>
      <c r="W636" s="23">
        <f ca="1">SQRT(Inputs!$B$38)*L636+SQRT(1-Inputs!$B$38)*_xlfn.NORM.S.INV(RAND())</f>
        <v>0.54924922228888162</v>
      </c>
      <c r="X636" s="23">
        <f ca="1">SQRT(Inputs!$B$38)*M636+SQRT(1-Inputs!$B$38)*_xlfn.NORM.S.INV(RAND())</f>
        <v>0.70390144575146107</v>
      </c>
      <c r="Y636" s="23">
        <f ca="1">SQRT(Inputs!$B$38)*C636+SQRT(1-Inputs!$B$38)*_xlfn.NORM.S.INV(RAND())</f>
        <v>2.3038699308827075</v>
      </c>
      <c r="Z636" s="23">
        <f ca="1">SQRT(Inputs!$B$38)*D636+SQRT(1-Inputs!$B$38)*_xlfn.NORM.S.INV(RAND())</f>
        <v>-1.1077505157749878</v>
      </c>
      <c r="AA636" s="23">
        <f ca="1">SQRT(Inputs!$B$38)*E636+SQRT(1-Inputs!$B$38)*_xlfn.NORM.S.INV(RAND())</f>
        <v>0.43689839160769151</v>
      </c>
      <c r="AB636" s="23">
        <f ca="1">SQRT(Inputs!$B$38)*F636+SQRT(1-Inputs!$B$38)*_xlfn.NORM.S.INV(RAND())</f>
        <v>0.82000642282598935</v>
      </c>
      <c r="AC636" s="23">
        <f ca="1">SQRT(Inputs!$B$38)*G636+SQRT(1-Inputs!$B$38)*_xlfn.NORM.S.INV(RAND())</f>
        <v>-2.2287923954142492</v>
      </c>
      <c r="AD636" s="23">
        <f ca="1">SQRT(Inputs!$B$38)*H636+SQRT(1-Inputs!$B$38)*_xlfn.NORM.S.INV(RAND())</f>
        <v>-0.62036862456079145</v>
      </c>
      <c r="AE636" s="23">
        <f ca="1">SQRT(Inputs!$B$38)*I636+SQRT(1-Inputs!$B$38)*_xlfn.NORM.S.INV(RAND())</f>
        <v>1.7617673242880998</v>
      </c>
      <c r="AF636" s="23">
        <f ca="1">SQRT(Inputs!$B$38)*J636+SQRT(1-Inputs!$B$38)*_xlfn.NORM.S.INV(RAND())</f>
        <v>-0.90474714926954414</v>
      </c>
      <c r="AG636" s="23">
        <f ca="1">SQRT(Inputs!$B$38)*K636+SQRT(1-Inputs!$B$38)*_xlfn.NORM.S.INV(RAND())</f>
        <v>-0.93243464800022702</v>
      </c>
      <c r="AH636" s="23">
        <f ca="1">SQRT(Inputs!$B$38)*L636+SQRT(1-Inputs!$B$38)*_xlfn.NORM.S.INV(RAND())</f>
        <v>0.15642712080291743</v>
      </c>
      <c r="AI636" s="23">
        <f ca="1">SQRT(Inputs!$B$38)*M636+SQRT(1-Inputs!$B$38)*_xlfn.NORM.S.INV(RAND())</f>
        <v>1.0133200669953319</v>
      </c>
      <c r="AJ636" s="23">
        <f ca="1">SQRT(Inputs!$B$38)*C636+SQRT(1-Inputs!$B$38)*_xlfn.NORM.S.INV(RAND())</f>
        <v>0.97132812331228247</v>
      </c>
      <c r="AK636" s="23">
        <f ca="1">SQRT(Inputs!$B$38)*D636+SQRT(1-Inputs!$B$38)*_xlfn.NORM.S.INV(RAND())</f>
        <v>-0.32456380949963998</v>
      </c>
      <c r="AL636" s="23">
        <f ca="1">SQRT(Inputs!$B$38)*E636+SQRT(1-Inputs!$B$38)*_xlfn.NORM.S.INV(RAND())</f>
        <v>-0.95272618169396583</v>
      </c>
      <c r="AM636" s="23">
        <f ca="1">SQRT(Inputs!$B$38)*F636+SQRT(1-Inputs!$B$38)*_xlfn.NORM.S.INV(RAND())</f>
        <v>-0.19172053002046507</v>
      </c>
      <c r="AN636" s="23">
        <f ca="1">SQRT(Inputs!$B$38)*G636+SQRT(1-Inputs!$B$38)*_xlfn.NORM.S.INV(RAND())</f>
        <v>-2.2561474277263707</v>
      </c>
      <c r="AO636" s="23">
        <f ca="1">SQRT(Inputs!$B$38)*H636+SQRT(1-Inputs!$B$38)*_xlfn.NORM.S.INV(RAND())</f>
        <v>-1.537065798289142</v>
      </c>
      <c r="AP636" s="23">
        <f ca="1">SQRT(Inputs!$B$38)*I636+SQRT(1-Inputs!$B$38)*_xlfn.NORM.S.INV(RAND())</f>
        <v>2.2393154856278303</v>
      </c>
      <c r="AQ636" s="23">
        <f ca="1">SQRT(Inputs!$B$38)*J636+SQRT(1-Inputs!$B$38)*_xlfn.NORM.S.INV(RAND())</f>
        <v>0.83648133898036059</v>
      </c>
      <c r="AR636" s="23">
        <f ca="1">SQRT(Inputs!$B$38)*K636+SQRT(1-Inputs!$B$38)*_xlfn.NORM.S.INV(RAND())</f>
        <v>0.15329846334456845</v>
      </c>
      <c r="AS636" s="23">
        <f ca="1">SQRT(Inputs!$B$38)*L636+SQRT(1-Inputs!$B$38)*_xlfn.NORM.S.INV(RAND())</f>
        <v>0.90509734163019295</v>
      </c>
      <c r="AT636" s="23">
        <f ca="1">SQRT(Inputs!$B$38)*M636+SQRT(1-Inputs!$B$38)*_xlfn.NORM.S.INV(RAND())</f>
        <v>0.5536793948594918</v>
      </c>
      <c r="AU636" s="15">
        <f ca="1">Inputs!$B$6*EXP($B$8-0.5*C$5^2+C$5*N636)</f>
        <v>6577.662902724187</v>
      </c>
      <c r="AV636" s="15">
        <f t="shared" ca="1" si="328"/>
        <v>6887.9855404041391</v>
      </c>
      <c r="AW636" s="15">
        <f t="shared" ca="1" si="329"/>
        <v>6938.7414983762719</v>
      </c>
      <c r="AX636" s="15">
        <f t="shared" ca="1" si="330"/>
        <v>7150.9461419364688</v>
      </c>
      <c r="AY636" s="15">
        <f t="shared" ca="1" si="331"/>
        <v>8128.6010507565134</v>
      </c>
      <c r="AZ636" s="15">
        <f t="shared" ca="1" si="332"/>
        <v>8477.8436257239136</v>
      </c>
      <c r="BA636" s="15">
        <f t="shared" ca="1" si="333"/>
        <v>12237.9594879994</v>
      </c>
      <c r="BB636" s="15">
        <f t="shared" ca="1" si="334"/>
        <v>14836.206385586072</v>
      </c>
      <c r="BC636" s="15">
        <f t="shared" ca="1" si="335"/>
        <v>16792.70528936337</v>
      </c>
      <c r="BD636" s="15">
        <f t="shared" ca="1" si="336"/>
        <v>21657.149425505508</v>
      </c>
      <c r="BE636" s="15">
        <f t="shared" ca="1" si="337"/>
        <v>28295.179898553986</v>
      </c>
      <c r="BF636" s="15">
        <f ca="1">Inputs!$B$13*EXP($B$9-0.5*C$6^2+C$6*Y636)</f>
        <v>21837.984130334717</v>
      </c>
      <c r="BG636" s="15">
        <f t="shared" ca="1" si="338"/>
        <v>21792.890020207731</v>
      </c>
      <c r="BH636" s="15">
        <f t="shared" ca="1" si="339"/>
        <v>28627.990676350495</v>
      </c>
      <c r="BI636" s="15">
        <f t="shared" ca="1" si="340"/>
        <v>39759.426676713359</v>
      </c>
      <c r="BJ636" s="15">
        <f t="shared" ca="1" si="341"/>
        <v>35349.356864949274</v>
      </c>
      <c r="BK636" s="15">
        <f t="shared" ca="1" si="342"/>
        <v>39870.884095721216</v>
      </c>
      <c r="BL636" s="15">
        <f t="shared" ca="1" si="343"/>
        <v>61537.843100684622</v>
      </c>
      <c r="BM636" s="15">
        <f t="shared" ca="1" si="344"/>
        <v>67601.771975531403</v>
      </c>
      <c r="BN636" s="15">
        <f t="shared" ca="1" si="345"/>
        <v>74351.76677322363</v>
      </c>
      <c r="BO636" s="15">
        <f t="shared" ca="1" si="346"/>
        <v>93160.828324438509</v>
      </c>
      <c r="BP636" s="15">
        <f t="shared" ca="1" si="347"/>
        <v>128612.94500382051</v>
      </c>
      <c r="BQ636" s="15">
        <f ca="1">Inputs!$B$20*EXP($B$10-0.5*C$7^2+C$7*AJ636)</f>
        <v>6053.8030427513431</v>
      </c>
      <c r="BR636" s="15">
        <f t="shared" ca="1" si="348"/>
        <v>7409.7241866276272</v>
      </c>
      <c r="BS636" s="15">
        <f t="shared" ca="1" si="349"/>
        <v>7717.8419195905417</v>
      </c>
      <c r="BT636" s="15">
        <f t="shared" ca="1" si="350"/>
        <v>10119.267224739882</v>
      </c>
      <c r="BU636" s="15">
        <f t="shared" ca="1" si="351"/>
        <v>8124.2784528482207</v>
      </c>
      <c r="BV636" s="15">
        <f t="shared" ca="1" si="352"/>
        <v>7994.7777692359123</v>
      </c>
      <c r="BW636" s="15">
        <f t="shared" ca="1" si="353"/>
        <v>17920.589842489746</v>
      </c>
      <c r="BX636" s="15">
        <f t="shared" ca="1" si="354"/>
        <v>29640.993023488954</v>
      </c>
      <c r="BY636" s="15">
        <f t="shared" ca="1" si="355"/>
        <v>42768.231158629162</v>
      </c>
      <c r="BZ636" s="15">
        <f t="shared" ca="1" si="356"/>
        <v>70873.434979847763</v>
      </c>
      <c r="CA636" s="15">
        <f t="shared" ca="1" si="357"/>
        <v>109848.94679427444</v>
      </c>
      <c r="CB636" s="15">
        <f ca="1">(AU636*DCF!C$10-DCF!C$5*MAX(AU636*DCF!C$10,0)-MAX(AU636-Inputs!$B$6,0)/Inputs!$B$10)*DCF!C$6</f>
        <v>1031.5560462258486</v>
      </c>
      <c r="CC636" s="15">
        <f ca="1">(AV636*DCF!D$10-DCF!D$5*MAX(AV636*DCF!D$10,0)-MAX(AV636-AU636,0)/Inputs!$B$10)*DCF!D$6</f>
        <v>1603.2357574253617</v>
      </c>
      <c r="CD636" s="15">
        <f ca="1">(AW636*DCF!E$10-DCF!E$5*MAX(AW636*DCF!E$10,0)-MAX(AW636-AV636,0)/Inputs!$B$10)*DCF!E$6</f>
        <v>1590.6126128820124</v>
      </c>
      <c r="CE636" s="15">
        <f ca="1">(AX636*DCF!F$10-DCF!F$5*MAX(AX636*DCF!F$10,0)-MAX(AX636-AW636,0)/Inputs!$B$10)*DCF!F$6</f>
        <v>1516.8856212870528</v>
      </c>
      <c r="CF636" s="15">
        <f ca="1">(AY636*DCF!G$10-DCF!G$5*MAX(AY636*DCF!G$10,0)-MAX(AY636-AX636,0)/Inputs!$B$10)*DCF!G$6</f>
        <v>1486.893560173909</v>
      </c>
      <c r="CG636" s="15">
        <f ca="1">(AZ636*DCF!H$10-DCF!H$5*MAX(AZ636*DCF!H$10,0)-MAX(AZ636-AY636,0)/Inputs!$B$10)*DCF!H$6</f>
        <v>1583.9651407519341</v>
      </c>
      <c r="CH636" s="15">
        <f ca="1">(BA636*DCF!I$10-DCF!I$5*MAX(BA636*DCF!I$10,0)-MAX(BA636-AZ636,0)/Inputs!$B$10)*DCF!I$6</f>
        <v>1618.638012371609</v>
      </c>
      <c r="CI636" s="15">
        <f ca="1">(BB636*DCF!J$10-DCF!J$5*MAX(BB636*DCF!J$10,0)-MAX(BB636-BA636,0)/Inputs!$B$10)*DCF!J$6</f>
        <v>2152.2059389204187</v>
      </c>
      <c r="CJ636" s="15">
        <f ca="1">(BC636*DCF!K$10-DCF!K$5*MAX(BC636*DCF!K$10,0)-MAX(BC636-BB636,0)/Inputs!$B$10)*DCF!K$6</f>
        <v>2429.4757960464244</v>
      </c>
      <c r="CK636" s="15">
        <f ca="1">(BD636*DCF!L$10-DCF!L$5*MAX(BD636*DCF!L$10,0)-MAX(BD636-BC636,0)/Inputs!$B$10)*DCF!L$6</f>
        <v>2637.2585759915778</v>
      </c>
      <c r="CL636" s="15">
        <f ca="1">(BE636*DCF!M$10-DCF!M$5*MAX(BE636*DCF!M$10,0)-MAX(BE636-BD636,0)/Inputs!$B$10)*DCF!M$6</f>
        <v>3199.8321881148258</v>
      </c>
      <c r="CM636" s="15">
        <f ca="1">(BF636*DCF!C$28-DCF!C$5*MAX(BF636*DCF!C$28,0)-MAX(BF636-Inputs!$B$13,0)/Inputs!$B$17)*DCF!C$6</f>
        <v>4251.1873392820034</v>
      </c>
      <c r="CN636" s="15">
        <f ca="1">(BG636*DCF!D$28-DCF!D$5*MAX(BG636*DCF!D$28,0)-MAX(BG636-BF636,0)/Inputs!$B$17)*DCF!D$6</f>
        <v>6418.5087380341738</v>
      </c>
      <c r="CO636" s="15">
        <f ca="1">(BH636*DCF!E$28-DCF!E$5*MAX(BH636*DCF!E$28,0)-MAX(BH636-BG636,0)/Inputs!$B$17)*DCF!E$6</f>
        <v>6760.8524665859823</v>
      </c>
      <c r="CP636" s="15">
        <f ca="1">(BI636*DCF!F$28-DCF!F$5*MAX(BI636*DCF!F$28,0)-MAX(BI636-BH636,0)/Inputs!$B$17)*DCF!F$6</f>
        <v>8766.9831755036612</v>
      </c>
      <c r="CQ636" s="15">
        <f ca="1">(BJ636*DCF!G$28-DCF!G$5*MAX(BJ636*DCF!G$28,0)-MAX(BJ636-BI636,0)/Inputs!$B$17)*DCF!G$6</f>
        <v>9171.6588334088028</v>
      </c>
      <c r="CR636" s="15">
        <f ca="1">(BK636*DCF!H$28-DCF!H$5*MAX(BK636*DCF!H$28,0)-MAX(BK636-BJ636,0)/Inputs!$B$17)*DCF!H$6</f>
        <v>9157.9910799459285</v>
      </c>
      <c r="CS636" s="15">
        <f ca="1">(BL636*DCF!I$28-DCF!I$5*MAX(BL636*DCF!I$28,0)-MAX(BL636-BK636,0)/Inputs!$B$17)*DCF!I$6</f>
        <v>11360.93783547211</v>
      </c>
      <c r="CT636" s="15">
        <f ca="1">(BM636*DCF!J$28-DCF!J$5*MAX(BM636*DCF!J$28,0)-MAX(BM636-BL636,0)/Inputs!$B$17)*DCF!J$6</f>
        <v>14276.779774226799</v>
      </c>
      <c r="CU636" s="15">
        <f ca="1">(BN636*DCF!K$28-DCF!K$5*MAX(BN636*DCF!K$28,0)-MAX(BN636-BM636,0)/Inputs!$B$17)*DCF!K$6</f>
        <v>14875.062033077891</v>
      </c>
      <c r="CV636" s="15">
        <f ca="1">(BO636*DCF!L$28-DCF!L$5*MAX(BO636*DCF!L$28,0)-MAX(BO636-BN636,0)/Inputs!$B$17)*DCF!L$6</f>
        <v>16459.264006374342</v>
      </c>
      <c r="CW636" s="15">
        <f ca="1">(BP636*DCF!M$28-DCF!M$5*MAX(BP636*DCF!M$28,0)-MAX(BP636-BO636,0)/Inputs!$B$17)*DCF!M$6</f>
        <v>20492.857662037906</v>
      </c>
      <c r="CX636" s="15">
        <f ca="1">(BQ636*DCF!C$46-DCF!C$5*MAX(BQ636*DCF!C$46,0)-MAX(BQ636-Inputs!$B$20,0)/Inputs!$B$24)*DCF!C$6</f>
        <v>-2715.7988748854568</v>
      </c>
      <c r="CY636" s="15">
        <f ca="1">(BR636*DCF!D$46-DCF!D$5*MAX(BR636*DCF!D$46,0)-MAX(BR636-BQ636,0)/Inputs!$B$24)*DCF!D$6</f>
        <v>-1843.2274185802194</v>
      </c>
      <c r="CZ636" s="15">
        <f ca="1">(BS636*DCF!E$46-DCF!E$5*MAX(BS636*DCF!E$46,0)-MAX(BS636-BR636,0)/Inputs!$B$24)*DCF!E$6</f>
        <v>-1034.0997727495003</v>
      </c>
      <c r="DA636" s="15">
        <f ca="1">(BT636*DCF!F$46-DCF!F$5*MAX(BT636*DCF!F$46,0)-MAX(BT636-BS636,0)/Inputs!$B$24)*DCF!F$6</f>
        <v>-1611.3838866432172</v>
      </c>
      <c r="DB636" s="15">
        <f ca="1">(BU636*DCF!G$46-DCF!G$5*MAX(BU636*DCF!G$46,0)-MAX(BU636-BT636,0)/Inputs!$B$24)*DCF!G$6</f>
        <v>-273.2846755395388</v>
      </c>
      <c r="DC636" s="15">
        <f ca="1">(BV636*DCF!H$46-DCF!H$5*MAX(BV636*DCF!H$46,0)-MAX(BV636-BU636,0)/Inputs!$B$24)*DCF!H$6</f>
        <v>0</v>
      </c>
      <c r="DD636" s="15">
        <f ca="1">(BW636*DCF!I$46-DCF!I$5*MAX(BW636*DCF!I$46,0)-MAX(BW636-BV636,0)/Inputs!$B$24)*DCF!I$6</f>
        <v>-2435.4336928556286</v>
      </c>
      <c r="DE636" s="15">
        <f ca="1">(BX636*DCF!J$46-DCF!J$5*MAX(BX636*DCF!J$46,0)-MAX(BX636-BW636,0)/Inputs!$B$24)*DCF!J$6</f>
        <v>-1864.7017732312104</v>
      </c>
      <c r="DF636" s="15">
        <f ca="1">(BY636*DCF!K$46-DCF!K$5*MAX(BY636*DCF!K$46,0)-MAX(BY636-BX636,0)/Inputs!$B$24)*DCF!K$6</f>
        <v>-772.75970252923105</v>
      </c>
      <c r="DG636" s="15">
        <f ca="1">(BZ636*DCF!L$46-DCF!L$5*MAX(BZ636*DCF!L$46,0)-MAX(BZ636-BY636,0)/Inputs!$B$24)*DCF!L$6</f>
        <v>-1461.1480655797204</v>
      </c>
      <c r="DH636" s="15">
        <f ca="1">(CA636*DCF!M$46-DCF!M$5*MAX(CA636*DCF!M$46,0)-MAX(CA636-BZ636,0)/Inputs!$B$24)*DCF!M$6</f>
        <v>463.65387544301552</v>
      </c>
      <c r="DI636" s="15">
        <f ca="1">SUM(CB636:CL636)+BE636*DCF!M$10*(1+Inputs!$B$30)*(1-Inputs!$B$33)*(1-Inputs!$B$30/Inputs!$B$31)/(Inputs!$B$29-Inputs!$B$30)*DCF!M$6</f>
        <v>99596.419072885474</v>
      </c>
      <c r="DJ636" s="15">
        <f ca="1">SUM(CM636:CW636)+BP636*DCF!M$28*(1+Inputs!$B$30)*(1-Inputs!$B$33)*(1-Inputs!$B$30/Inputs!$B$31)/(Inputs!$B$29-Inputs!$B$30)*DCF!M$6</f>
        <v>599234.11851163255</v>
      </c>
      <c r="DK636" s="15">
        <f ca="1">SUM(CX636:DH636)+CA636*DCF!M$46*(1+Inputs!$B$30)*(1-Inputs!$B$33)*(1-Inputs!$B$30/Inputs!$B$31)/(Inputs!$B$29-Inputs!$B$30)*DCF!M$6</f>
        <v>156291.30019640861</v>
      </c>
      <c r="DM636" s="15">
        <f ca="1">DI636+DJ636+DK636+Inputs!$B$34+Inputs!$B$36-Inputs!$B$35</f>
        <v>931972.83778092673</v>
      </c>
    </row>
    <row r="637" spans="1:117" x14ac:dyDescent="0.75">
      <c r="A637" s="11">
        <v>624</v>
      </c>
      <c r="C637" s="23">
        <f t="shared" ca="1" si="362"/>
        <v>0.33335746804126282</v>
      </c>
      <c r="D637" s="23">
        <f t="shared" ca="1" si="362"/>
        <v>-0.27708267563350542</v>
      </c>
      <c r="E637" s="23">
        <f t="shared" ca="1" si="362"/>
        <v>0.90564040635666465</v>
      </c>
      <c r="F637" s="23">
        <f t="shared" ca="1" si="362"/>
        <v>-0.49344597046137656</v>
      </c>
      <c r="G637" s="23">
        <f t="shared" ca="1" si="362"/>
        <v>0.56965354916526767</v>
      </c>
      <c r="H637" s="23">
        <f t="shared" ca="1" si="362"/>
        <v>1.2696942576845272E-2</v>
      </c>
      <c r="I637" s="23">
        <f t="shared" ca="1" si="362"/>
        <v>-1.6904169439644383</v>
      </c>
      <c r="J637" s="23">
        <f t="shared" ca="1" si="362"/>
        <v>0.56341197019363587</v>
      </c>
      <c r="K637" s="23">
        <f t="shared" ca="1" si="362"/>
        <v>0.35541274847200249</v>
      </c>
      <c r="L637" s="23">
        <f t="shared" ca="1" si="362"/>
        <v>-1.0159077314090572</v>
      </c>
      <c r="M637" s="23">
        <f t="shared" ca="1" si="362"/>
        <v>-1.52965481644232</v>
      </c>
      <c r="N637" s="23">
        <f ca="1">SQRT(Inputs!$B$38)*C637+SQRT(1-Inputs!$B$38)*_xlfn.NORM.S.INV(RAND())</f>
        <v>-0.13835791954174201</v>
      </c>
      <c r="O637" s="23">
        <f ca="1">SQRT(Inputs!$B$38)*D637+SQRT(1-Inputs!$B$38)*_xlfn.NORM.S.INV(RAND())</f>
        <v>-0.9344342993668876</v>
      </c>
      <c r="P637" s="23">
        <f ca="1">SQRT(Inputs!$B$38)*E637+SQRT(1-Inputs!$B$38)*_xlfn.NORM.S.INV(RAND())</f>
        <v>0.82199444738794525</v>
      </c>
      <c r="Q637" s="23">
        <f ca="1">SQRT(Inputs!$B$38)*F637+SQRT(1-Inputs!$B$38)*_xlfn.NORM.S.INV(RAND())</f>
        <v>-0.5921099796702779</v>
      </c>
      <c r="R637" s="23">
        <f ca="1">SQRT(Inputs!$B$38)*G637+SQRT(1-Inputs!$B$38)*_xlfn.NORM.S.INV(RAND())</f>
        <v>0.9577430991541972</v>
      </c>
      <c r="S637" s="23">
        <f ca="1">SQRT(Inputs!$B$38)*H637+SQRT(1-Inputs!$B$38)*_xlfn.NORM.S.INV(RAND())</f>
        <v>0.67586578250866858</v>
      </c>
      <c r="T637" s="23">
        <f ca="1">SQRT(Inputs!$B$38)*I637+SQRT(1-Inputs!$B$38)*_xlfn.NORM.S.INV(RAND())</f>
        <v>-1.6555532170091944</v>
      </c>
      <c r="U637" s="23">
        <f ca="1">SQRT(Inputs!$B$38)*J637+SQRT(1-Inputs!$B$38)*_xlfn.NORM.S.INV(RAND())</f>
        <v>0.78656064302657525</v>
      </c>
      <c r="V637" s="23">
        <f ca="1">SQRT(Inputs!$B$38)*K637+SQRT(1-Inputs!$B$38)*_xlfn.NORM.S.INV(RAND())</f>
        <v>0.38686808152934005</v>
      </c>
      <c r="W637" s="23">
        <f ca="1">SQRT(Inputs!$B$38)*L637+SQRT(1-Inputs!$B$38)*_xlfn.NORM.S.INV(RAND())</f>
        <v>-1.0014354645017107</v>
      </c>
      <c r="X637" s="23">
        <f ca="1">SQRT(Inputs!$B$38)*M637+SQRT(1-Inputs!$B$38)*_xlfn.NORM.S.INV(RAND())</f>
        <v>-0.10192850466320191</v>
      </c>
      <c r="Y637" s="23">
        <f ca="1">SQRT(Inputs!$B$38)*C637+SQRT(1-Inputs!$B$38)*_xlfn.NORM.S.INV(RAND())</f>
        <v>1.4671409998774794</v>
      </c>
      <c r="Z637" s="23">
        <f ca="1">SQRT(Inputs!$B$38)*D637+SQRT(1-Inputs!$B$38)*_xlfn.NORM.S.INV(RAND())</f>
        <v>-1.7268367328299017</v>
      </c>
      <c r="AA637" s="23">
        <f ca="1">SQRT(Inputs!$B$38)*E637+SQRT(1-Inputs!$B$38)*_xlfn.NORM.S.INV(RAND())</f>
        <v>0.44477694634363041</v>
      </c>
      <c r="AB637" s="23">
        <f ca="1">SQRT(Inputs!$B$38)*F637+SQRT(1-Inputs!$B$38)*_xlfn.NORM.S.INV(RAND())</f>
        <v>1.1753596643777611</v>
      </c>
      <c r="AC637" s="23">
        <f ca="1">SQRT(Inputs!$B$38)*G637+SQRT(1-Inputs!$B$38)*_xlfn.NORM.S.INV(RAND())</f>
        <v>0.59638112676685839</v>
      </c>
      <c r="AD637" s="23">
        <f ca="1">SQRT(Inputs!$B$38)*H637+SQRT(1-Inputs!$B$38)*_xlfn.NORM.S.INV(RAND())</f>
        <v>0.74548907891710114</v>
      </c>
      <c r="AE637" s="23">
        <f ca="1">SQRT(Inputs!$B$38)*I637+SQRT(1-Inputs!$B$38)*_xlfn.NORM.S.INV(RAND())</f>
        <v>-0.24340750331207039</v>
      </c>
      <c r="AF637" s="23">
        <f ca="1">SQRT(Inputs!$B$38)*J637+SQRT(1-Inputs!$B$38)*_xlfn.NORM.S.INV(RAND())</f>
        <v>0.76953412155096412</v>
      </c>
      <c r="AG637" s="23">
        <f ca="1">SQRT(Inputs!$B$38)*K637+SQRT(1-Inputs!$B$38)*_xlfn.NORM.S.INV(RAND())</f>
        <v>0.62820954716437627</v>
      </c>
      <c r="AH637" s="23">
        <f ca="1">SQRT(Inputs!$B$38)*L637+SQRT(1-Inputs!$B$38)*_xlfn.NORM.S.INV(RAND())</f>
        <v>1.2045097460858749</v>
      </c>
      <c r="AI637" s="23">
        <f ca="1">SQRT(Inputs!$B$38)*M637+SQRT(1-Inputs!$B$38)*_xlfn.NORM.S.INV(RAND())</f>
        <v>-0.64190484657822433</v>
      </c>
      <c r="AJ637" s="23">
        <f ca="1">SQRT(Inputs!$B$38)*C637+SQRT(1-Inputs!$B$38)*_xlfn.NORM.S.INV(RAND())</f>
        <v>1.2211344920531271</v>
      </c>
      <c r="AK637" s="23">
        <f ca="1">SQRT(Inputs!$B$38)*D637+SQRT(1-Inputs!$B$38)*_xlfn.NORM.S.INV(RAND())</f>
        <v>2.0373165085063843E-2</v>
      </c>
      <c r="AL637" s="23">
        <f ca="1">SQRT(Inputs!$B$38)*E637+SQRT(1-Inputs!$B$38)*_xlfn.NORM.S.INV(RAND())</f>
        <v>2.1046210678206769</v>
      </c>
      <c r="AM637" s="23">
        <f ca="1">SQRT(Inputs!$B$38)*F637+SQRT(1-Inputs!$B$38)*_xlfn.NORM.S.INV(RAND())</f>
        <v>-1.6160295359741728</v>
      </c>
      <c r="AN637" s="23">
        <f ca="1">SQRT(Inputs!$B$38)*G637+SQRT(1-Inputs!$B$38)*_xlfn.NORM.S.INV(RAND())</f>
        <v>0.52400477338719642</v>
      </c>
      <c r="AO637" s="23">
        <f ca="1">SQRT(Inputs!$B$38)*H637+SQRT(1-Inputs!$B$38)*_xlfn.NORM.S.INV(RAND())</f>
        <v>-0.9950424110819831</v>
      </c>
      <c r="AP637" s="23">
        <f ca="1">SQRT(Inputs!$B$38)*I637+SQRT(1-Inputs!$B$38)*_xlfn.NORM.S.INV(RAND())</f>
        <v>-0.20955525353694904</v>
      </c>
      <c r="AQ637" s="23">
        <f ca="1">SQRT(Inputs!$B$38)*J637+SQRT(1-Inputs!$B$38)*_xlfn.NORM.S.INV(RAND())</f>
        <v>1.4232489133194657</v>
      </c>
      <c r="AR637" s="23">
        <f ca="1">SQRT(Inputs!$B$38)*K637+SQRT(1-Inputs!$B$38)*_xlfn.NORM.S.INV(RAND())</f>
        <v>4.7455070118374187E-2</v>
      </c>
      <c r="AS637" s="23">
        <f ca="1">SQRT(Inputs!$B$38)*L637+SQRT(1-Inputs!$B$38)*_xlfn.NORM.S.INV(RAND())</f>
        <v>-1.1910940915624459</v>
      </c>
      <c r="AT637" s="23">
        <f ca="1">SQRT(Inputs!$B$38)*M637+SQRT(1-Inputs!$B$38)*_xlfn.NORM.S.INV(RAND())</f>
        <v>-1.5330040758798873</v>
      </c>
      <c r="AU637" s="15">
        <f ca="1">Inputs!$B$6*EXP($B$8-0.5*C$5^2+C$5*N637)</f>
        <v>4852.3383135870263</v>
      </c>
      <c r="AV637" s="15">
        <f t="shared" ca="1" si="328"/>
        <v>5148.2242477118107</v>
      </c>
      <c r="AW637" s="15">
        <f t="shared" ca="1" si="329"/>
        <v>7013.3749941053466</v>
      </c>
      <c r="AX637" s="15">
        <f t="shared" ca="1" si="330"/>
        <v>7952.0757675063533</v>
      </c>
      <c r="AY637" s="15">
        <f t="shared" ca="1" si="331"/>
        <v>10868.386130750308</v>
      </c>
      <c r="AZ637" s="15">
        <f t="shared" ca="1" si="332"/>
        <v>14319.369231096416</v>
      </c>
      <c r="BA637" s="15">
        <f t="shared" ca="1" si="333"/>
        <v>14735.4871508217</v>
      </c>
      <c r="BB637" s="15">
        <f t="shared" ca="1" si="334"/>
        <v>19519.949956624179</v>
      </c>
      <c r="BC637" s="15">
        <f t="shared" ca="1" si="335"/>
        <v>24816.640784594252</v>
      </c>
      <c r="BD637" s="15">
        <f t="shared" ca="1" si="336"/>
        <v>27684.272211808926</v>
      </c>
      <c r="BE637" s="15">
        <f t="shared" ca="1" si="337"/>
        <v>33610.047548653522</v>
      </c>
      <c r="BF637" s="15">
        <f ca="1">Inputs!$B$13*EXP($B$9-0.5*C$6^2+C$6*Y637)</f>
        <v>18500.009893261515</v>
      </c>
      <c r="BG637" s="15">
        <f t="shared" ca="1" si="338"/>
        <v>16510.511898494431</v>
      </c>
      <c r="BH637" s="15">
        <f t="shared" ca="1" si="339"/>
        <v>21717.212368654051</v>
      </c>
      <c r="BI637" s="15">
        <f t="shared" ca="1" si="340"/>
        <v>31857.185321359306</v>
      </c>
      <c r="BJ637" s="15">
        <f t="shared" ca="1" si="341"/>
        <v>42560.744383939702</v>
      </c>
      <c r="BK637" s="15">
        <f t="shared" ca="1" si="342"/>
        <v>57815.150134500407</v>
      </c>
      <c r="BL637" s="15">
        <f t="shared" ca="1" si="343"/>
        <v>68813.706921210978</v>
      </c>
      <c r="BM637" s="15">
        <f t="shared" ca="1" si="344"/>
        <v>93072.312292579489</v>
      </c>
      <c r="BN637" s="15">
        <f t="shared" ca="1" si="345"/>
        <v>123417.2797793785</v>
      </c>
      <c r="BO637" s="15">
        <f t="shared" ca="1" si="346"/>
        <v>174673.82938569624</v>
      </c>
      <c r="BP637" s="15">
        <f t="shared" ca="1" si="347"/>
        <v>199910.45572958095</v>
      </c>
      <c r="BQ637" s="15">
        <f ca="1">Inputs!$B$20*EXP($B$10-0.5*C$7^2+C$7*AJ637)</f>
        <v>6614.6618068993921</v>
      </c>
      <c r="BR637" s="15">
        <f t="shared" ca="1" si="348"/>
        <v>9033.5037071328734</v>
      </c>
      <c r="BS637" s="15">
        <f t="shared" ca="1" si="349"/>
        <v>22640.965260073488</v>
      </c>
      <c r="BT637" s="15">
        <f t="shared" ca="1" si="350"/>
        <v>20430.424479775793</v>
      </c>
      <c r="BU637" s="15">
        <f t="shared" ca="1" si="351"/>
        <v>32141.688394924709</v>
      </c>
      <c r="BV637" s="15">
        <f t="shared" ca="1" si="352"/>
        <v>35737.573255633732</v>
      </c>
      <c r="BW637" s="15">
        <f t="shared" ca="1" si="353"/>
        <v>47706.265758932488</v>
      </c>
      <c r="BX637" s="15">
        <f t="shared" ca="1" si="354"/>
        <v>88757.013087854604</v>
      </c>
      <c r="BY637" s="15">
        <f t="shared" ca="1" si="355"/>
        <v>125497.92816542198</v>
      </c>
      <c r="BZ637" s="15">
        <f t="shared" ca="1" si="356"/>
        <v>141463.04056541517</v>
      </c>
      <c r="CA637" s="15">
        <f t="shared" ca="1" si="357"/>
        <v>151327.09951516904</v>
      </c>
      <c r="CB637" s="15">
        <f ca="1">(AU637*DCF!C$10-DCF!C$5*MAX(AU637*DCF!C$10,0)-MAX(AU637-Inputs!$B$6,0)/Inputs!$B$10)*DCF!C$6</f>
        <v>1043.8579180696709</v>
      </c>
      <c r="CC637" s="15">
        <f ca="1">(AV637*DCF!D$10-DCF!D$5*MAX(AV637*DCF!D$10,0)-MAX(AV637-AU637,0)/Inputs!$B$10)*DCF!D$6</f>
        <v>1182.7007411540294</v>
      </c>
      <c r="CD637" s="15">
        <f ca="1">(AW637*DCF!E$10-DCF!E$5*MAX(AW637*DCF!E$10,0)-MAX(AW637-AV637,0)/Inputs!$B$10)*DCF!E$6</f>
        <v>1199.1674554964586</v>
      </c>
      <c r="CE637" s="15">
        <f ca="1">(AX637*DCF!F$10-DCF!F$5*MAX(AX637*DCF!F$10,0)-MAX(AX637-AW637,0)/Inputs!$B$10)*DCF!F$6</f>
        <v>1540.6051091337449</v>
      </c>
      <c r="CF637" s="15">
        <f ca="1">(AY637*DCF!G$10-DCF!G$5*MAX(AY637*DCF!G$10,0)-MAX(AY637-AX637,0)/Inputs!$B$10)*DCF!G$6</f>
        <v>1678.7553819517689</v>
      </c>
      <c r="CG637" s="15">
        <f ca="1">(AZ637*DCF!H$10-DCF!H$5*MAX(AZ637*DCF!H$10,0)-MAX(AZ637-AY637,0)/Inputs!$B$10)*DCF!H$6</f>
        <v>2167.3318907232997</v>
      </c>
      <c r="CH637" s="15">
        <f ca="1">(BA637*DCF!I$10-DCF!I$5*MAX(BA637*DCF!I$10,0)-MAX(BA637-AZ637,0)/Inputs!$B$10)*DCF!I$6</f>
        <v>2623.3780319537359</v>
      </c>
      <c r="CI637" s="15">
        <f ca="1">(BB637*DCF!J$10-DCF!J$5*MAX(BB637*DCF!J$10,0)-MAX(BB637-BA637,0)/Inputs!$B$10)*DCF!J$6</f>
        <v>2624.6622085711297</v>
      </c>
      <c r="CJ637" s="15">
        <f ca="1">(BC637*DCF!K$10-DCF!K$5*MAX(BC637*DCF!K$10,0)-MAX(BC637-BB637,0)/Inputs!$B$10)*DCF!K$6</f>
        <v>3253.6245233090067</v>
      </c>
      <c r="CK637" s="15">
        <f ca="1">(BD637*DCF!L$10-DCF!L$5*MAX(BD637*DCF!L$10,0)-MAX(BD637-BC637,0)/Inputs!$B$10)*DCF!L$6</f>
        <v>3804.4835182180577</v>
      </c>
      <c r="CL637" s="15">
        <f ca="1">(BE637*DCF!M$10-DCF!M$5*MAX(BE637*DCF!M$10,0)-MAX(BE637-BD637,0)/Inputs!$B$10)*DCF!M$6</f>
        <v>4034.9152426889232</v>
      </c>
      <c r="CM637" s="15">
        <f ca="1">(BF637*DCF!C$28-DCF!C$5*MAX(BF637*DCF!C$28,0)-MAX(BF637-Inputs!$B$13,0)/Inputs!$B$17)*DCF!C$6</f>
        <v>4003.3542359625767</v>
      </c>
      <c r="CN637" s="15">
        <f ca="1">(BG637*DCF!D$28-DCF!D$5*MAX(BG637*DCF!D$28,0)-MAX(BG637-BF637,0)/Inputs!$B$17)*DCF!D$6</f>
        <v>4862.7265494222665</v>
      </c>
      <c r="CO637" s="15">
        <f ca="1">(BH637*DCF!E$28-DCF!E$5*MAX(BH637*DCF!E$28,0)-MAX(BH637-BG637,0)/Inputs!$B$17)*DCF!E$6</f>
        <v>5124.5322555465191</v>
      </c>
      <c r="CP637" s="15">
        <f ca="1">(BI637*DCF!F$28-DCF!F$5*MAX(BI637*DCF!F$28,0)-MAX(BI637-BH637,0)/Inputs!$B$17)*DCF!F$6</f>
        <v>6802.2443184728363</v>
      </c>
      <c r="CQ637" s="15">
        <f ca="1">(BJ637*DCF!G$28-DCF!G$5*MAX(BJ637*DCF!G$28,0)-MAX(BJ637-BI637,0)/Inputs!$B$17)*DCF!G$6</f>
        <v>9242.475141776893</v>
      </c>
      <c r="CR637" s="15">
        <f ca="1">(BK637*DCF!H$28-DCF!H$5*MAX(BK637*DCF!H$28,0)-MAX(BK637-BJ637,0)/Inputs!$B$17)*DCF!H$6</f>
        <v>11928.217926252426</v>
      </c>
      <c r="CS637" s="15">
        <f ca="1">(BL637*DCF!I$28-DCF!I$5*MAX(BL637*DCF!I$28,0)-MAX(BL637-BK637,0)/Inputs!$B$17)*DCF!I$6</f>
        <v>14603.122092337189</v>
      </c>
      <c r="CT637" s="15">
        <f ca="1">(BM637*DCF!J$28-DCF!J$5*MAX(BM637*DCF!J$28,0)-MAX(BM637-BL637,0)/Inputs!$B$17)*DCF!J$6</f>
        <v>17546.359264053324</v>
      </c>
      <c r="CU637" s="15">
        <f ca="1">(BN637*DCF!K$28-DCF!K$5*MAX(BN637*DCF!K$28,0)-MAX(BN637-BM637,0)/Inputs!$B$17)*DCF!K$6</f>
        <v>22346.805827753062</v>
      </c>
      <c r="CV637" s="15">
        <f ca="1">(BO637*DCF!L$28-DCF!L$5*MAX(BO637*DCF!L$28,0)-MAX(BO637-BN637,0)/Inputs!$B$17)*DCF!L$6</f>
        <v>29051.331286529963</v>
      </c>
      <c r="CW637" s="15">
        <f ca="1">(BP637*DCF!M$28-DCF!M$5*MAX(BP637*DCF!M$28,0)-MAX(BP637-BO637,0)/Inputs!$B$17)*DCF!M$6</f>
        <v>34975.331355129551</v>
      </c>
      <c r="CX637" s="15">
        <f ca="1">(BQ637*DCF!C$46-DCF!C$5*MAX(BQ637*DCF!C$46,0)-MAX(BQ637-Inputs!$B$20,0)/Inputs!$B$24)*DCF!C$6</f>
        <v>-3104.3846237178236</v>
      </c>
      <c r="CY637" s="15">
        <f ca="1">(BR637*DCF!D$46-DCF!D$5*MAX(BR637*DCF!D$46,0)-MAX(BR637-BQ637,0)/Inputs!$B$24)*DCF!D$6</f>
        <v>-2573.9081793968203</v>
      </c>
      <c r="CZ637" s="15">
        <f ca="1">(BS637*DCF!E$46-DCF!E$5*MAX(BS637*DCF!E$46,0)-MAX(BS637-BR637,0)/Inputs!$B$24)*DCF!E$6</f>
        <v>-8041.0202995595619</v>
      </c>
      <c r="DA637" s="15">
        <f ca="1">(BT637*DCF!F$46-DCF!F$5*MAX(BT637*DCF!F$46,0)-MAX(BT637-BS637,0)/Inputs!$B$24)*DCF!F$6</f>
        <v>-1487.8726816143669</v>
      </c>
      <c r="DB637" s="15">
        <f ca="1">(BU637*DCF!G$46-DCF!G$5*MAX(BU637*DCF!G$46,0)-MAX(BU637-BT637,0)/Inputs!$B$24)*DCF!G$6</f>
        <v>-5020.620688117102</v>
      </c>
      <c r="DC637" s="15">
        <f ca="1">(BV637*DCF!H$46-DCF!H$5*MAX(BV637*DCF!H$46,0)-MAX(BV637-BU637,0)/Inputs!$B$24)*DCF!H$6</f>
        <v>-1117.399188113244</v>
      </c>
      <c r="DD637" s="15">
        <f ca="1">(BW637*DCF!I$46-DCF!I$5*MAX(BW637*DCF!I$46,0)-MAX(BW637-BV637,0)/Inputs!$B$24)*DCF!I$6</f>
        <v>-2333.953904992396</v>
      </c>
      <c r="DE637" s="15">
        <f ca="1">(BX637*DCF!J$46-DCF!J$5*MAX(BX637*DCF!J$46,0)-MAX(BX637-BW637,0)/Inputs!$B$24)*DCF!J$6</f>
        <v>-7162.876332991299</v>
      </c>
      <c r="DF637" s="15">
        <f ca="1">(BY637*DCF!K$46-DCF!K$5*MAX(BY637*DCF!K$46,0)-MAX(BY637-BX637,0)/Inputs!$B$24)*DCF!K$6</f>
        <v>-1831.6854138075719</v>
      </c>
      <c r="DG637" s="15">
        <f ca="1">(BZ637*DCF!L$46-DCF!L$5*MAX(BZ637*DCF!L$46,0)-MAX(BZ637-BY637,0)/Inputs!$B$24)*DCF!L$6</f>
        <v>6165.7285837024028</v>
      </c>
      <c r="DH637" s="15">
        <f ca="1">(CA637*DCF!M$46-DCF!M$5*MAX(CA637*DCF!M$46,0)-MAX(CA637-BZ637,0)/Inputs!$B$24)*DCF!M$6</f>
        <v>9801.3078962872351</v>
      </c>
      <c r="DI637" s="15">
        <f ca="1">SUM(CB637:CL637)+BE637*DCF!M$10*(1+Inputs!$B$30)*(1-Inputs!$B$33)*(1-Inputs!$B$30/Inputs!$B$31)/(Inputs!$B$29-Inputs!$B$30)*DCF!M$6</f>
        <v>118690.68879604008</v>
      </c>
      <c r="DJ637" s="15">
        <f ca="1">SUM(CM637:CW637)+BP637*DCF!M$28*(1+Inputs!$B$30)*(1-Inputs!$B$33)*(1-Inputs!$B$30/Inputs!$B$31)/(Inputs!$B$29-Inputs!$B$30)*DCF!M$6</f>
        <v>902291.08936994115</v>
      </c>
      <c r="DK637" s="15">
        <f ca="1">SUM(CX637:DH637)+CA637*DCF!M$46*(1+Inputs!$B$30)*(1-Inputs!$B$33)*(1-Inputs!$B$30/Inputs!$B$31)/(Inputs!$B$29-Inputs!$B$30)*DCF!M$6</f>
        <v>217262.93685903703</v>
      </c>
      <c r="DM637" s="15">
        <f ca="1">DI637+DJ637+DK637+Inputs!$B$34+Inputs!$B$36-Inputs!$B$35</f>
        <v>1315095.7150250182</v>
      </c>
    </row>
    <row r="638" spans="1:117" x14ac:dyDescent="0.75">
      <c r="A638" s="11">
        <v>625</v>
      </c>
      <c r="C638" s="23">
        <f t="shared" ca="1" si="362"/>
        <v>-0.19685907163845362</v>
      </c>
      <c r="D638" s="23">
        <f t="shared" ca="1" si="362"/>
        <v>-0.60459829687487021</v>
      </c>
      <c r="E638" s="23">
        <f t="shared" ca="1" si="362"/>
        <v>-0.23217846342100371</v>
      </c>
      <c r="F638" s="23">
        <f t="shared" ca="1" si="362"/>
        <v>-0.36299916106866759</v>
      </c>
      <c r="G638" s="23">
        <f t="shared" ca="1" si="362"/>
        <v>1.2164562925383327</v>
      </c>
      <c r="H638" s="23">
        <f t="shared" ca="1" si="362"/>
        <v>-0.57889855954754366</v>
      </c>
      <c r="I638" s="23">
        <f t="shared" ca="1" si="362"/>
        <v>-0.54188134372055541</v>
      </c>
      <c r="J638" s="23">
        <f t="shared" ca="1" si="362"/>
        <v>-0.53680695980742799</v>
      </c>
      <c r="K638" s="23">
        <f t="shared" ca="1" si="362"/>
        <v>-1.1948714817790447</v>
      </c>
      <c r="L638" s="23">
        <f t="shared" ca="1" si="362"/>
        <v>1.1088866359494343</v>
      </c>
      <c r="M638" s="23">
        <f t="shared" ca="1" si="362"/>
        <v>-1.2229290047615669</v>
      </c>
      <c r="N638" s="23">
        <f ca="1">SQRT(Inputs!$B$38)*C638+SQRT(1-Inputs!$B$38)*_xlfn.NORM.S.INV(RAND())</f>
        <v>-1.1698629642115064</v>
      </c>
      <c r="O638" s="23">
        <f ca="1">SQRT(Inputs!$B$38)*D638+SQRT(1-Inputs!$B$38)*_xlfn.NORM.S.INV(RAND())</f>
        <v>-0.36988876689228395</v>
      </c>
      <c r="P638" s="23">
        <f ca="1">SQRT(Inputs!$B$38)*E638+SQRT(1-Inputs!$B$38)*_xlfn.NORM.S.INV(RAND())</f>
        <v>0.15163169332971688</v>
      </c>
      <c r="Q638" s="23">
        <f ca="1">SQRT(Inputs!$B$38)*F638+SQRT(1-Inputs!$B$38)*_xlfn.NORM.S.INV(RAND())</f>
        <v>0.1838505516947686</v>
      </c>
      <c r="R638" s="23">
        <f ca="1">SQRT(Inputs!$B$38)*G638+SQRT(1-Inputs!$B$38)*_xlfn.NORM.S.INV(RAND())</f>
        <v>-0.10881260574452978</v>
      </c>
      <c r="S638" s="23">
        <f ca="1">SQRT(Inputs!$B$38)*H638+SQRT(1-Inputs!$B$38)*_xlfn.NORM.S.INV(RAND())</f>
        <v>-0.76204305224904356</v>
      </c>
      <c r="T638" s="23">
        <f ca="1">SQRT(Inputs!$B$38)*I638+SQRT(1-Inputs!$B$38)*_xlfn.NORM.S.INV(RAND())</f>
        <v>-2.994787129131804E-2</v>
      </c>
      <c r="U638" s="23">
        <f ca="1">SQRT(Inputs!$B$38)*J638+SQRT(1-Inputs!$B$38)*_xlfn.NORM.S.INV(RAND())</f>
        <v>-1.0599252557118415</v>
      </c>
      <c r="V638" s="23">
        <f ca="1">SQRT(Inputs!$B$38)*K638+SQRT(1-Inputs!$B$38)*_xlfn.NORM.S.INV(RAND())</f>
        <v>-0.51475877497715972</v>
      </c>
      <c r="W638" s="23">
        <f ca="1">SQRT(Inputs!$B$38)*L638+SQRT(1-Inputs!$B$38)*_xlfn.NORM.S.INV(RAND())</f>
        <v>-1.093845095460348</v>
      </c>
      <c r="X638" s="23">
        <f ca="1">SQRT(Inputs!$B$38)*M638+SQRT(1-Inputs!$B$38)*_xlfn.NORM.S.INV(RAND())</f>
        <v>0.14535992077875226</v>
      </c>
      <c r="Y638" s="23">
        <f ca="1">SQRT(Inputs!$B$38)*C638+SQRT(1-Inputs!$B$38)*_xlfn.NORM.S.INV(RAND())</f>
        <v>0.33791906224732543</v>
      </c>
      <c r="Z638" s="23">
        <f ca="1">SQRT(Inputs!$B$38)*D638+SQRT(1-Inputs!$B$38)*_xlfn.NORM.S.INV(RAND())</f>
        <v>-1.2007767480382665</v>
      </c>
      <c r="AA638" s="23">
        <f ca="1">SQRT(Inputs!$B$38)*E638+SQRT(1-Inputs!$B$38)*_xlfn.NORM.S.INV(RAND())</f>
        <v>-1.426796609282049</v>
      </c>
      <c r="AB638" s="23">
        <f ca="1">SQRT(Inputs!$B$38)*F638+SQRT(1-Inputs!$B$38)*_xlfn.NORM.S.INV(RAND())</f>
        <v>-1.8833406486191662</v>
      </c>
      <c r="AC638" s="23">
        <f ca="1">SQRT(Inputs!$B$38)*G638+SQRT(1-Inputs!$B$38)*_xlfn.NORM.S.INV(RAND())</f>
        <v>0.16172020047097069</v>
      </c>
      <c r="AD638" s="23">
        <f ca="1">SQRT(Inputs!$B$38)*H638+SQRT(1-Inputs!$B$38)*_xlfn.NORM.S.INV(RAND())</f>
        <v>-1.5452050378113718</v>
      </c>
      <c r="AE638" s="23">
        <f ca="1">SQRT(Inputs!$B$38)*I638+SQRT(1-Inputs!$B$38)*_xlfn.NORM.S.INV(RAND())</f>
        <v>-0.44300374401649678</v>
      </c>
      <c r="AF638" s="23">
        <f ca="1">SQRT(Inputs!$B$38)*J638+SQRT(1-Inputs!$B$38)*_xlfn.NORM.S.INV(RAND())</f>
        <v>-0.16380051902267667</v>
      </c>
      <c r="AG638" s="23">
        <f ca="1">SQRT(Inputs!$B$38)*K638+SQRT(1-Inputs!$B$38)*_xlfn.NORM.S.INV(RAND())</f>
        <v>-1.0141759962871908</v>
      </c>
      <c r="AH638" s="23">
        <f ca="1">SQRT(Inputs!$B$38)*L638+SQRT(1-Inputs!$B$38)*_xlfn.NORM.S.INV(RAND())</f>
        <v>1.3398931306178452</v>
      </c>
      <c r="AI638" s="23">
        <f ca="1">SQRT(Inputs!$B$38)*M638+SQRT(1-Inputs!$B$38)*_xlfn.NORM.S.INV(RAND())</f>
        <v>-0.12138762695152694</v>
      </c>
      <c r="AJ638" s="23">
        <f ca="1">SQRT(Inputs!$B$38)*C638+SQRT(1-Inputs!$B$38)*_xlfn.NORM.S.INV(RAND())</f>
        <v>1.5600200277830187</v>
      </c>
      <c r="AK638" s="23">
        <f ca="1">SQRT(Inputs!$B$38)*D638+SQRT(1-Inputs!$B$38)*_xlfn.NORM.S.INV(RAND())</f>
        <v>0.47057085493178119</v>
      </c>
      <c r="AL638" s="23">
        <f ca="1">SQRT(Inputs!$B$38)*E638+SQRT(1-Inputs!$B$38)*_xlfn.NORM.S.INV(RAND())</f>
        <v>0.66221622173260242</v>
      </c>
      <c r="AM638" s="23">
        <f ca="1">SQRT(Inputs!$B$38)*F638+SQRT(1-Inputs!$B$38)*_xlfn.NORM.S.INV(RAND())</f>
        <v>1.4929853195881597</v>
      </c>
      <c r="AN638" s="23">
        <f ca="1">SQRT(Inputs!$B$38)*G638+SQRT(1-Inputs!$B$38)*_xlfn.NORM.S.INV(RAND())</f>
        <v>-0.10812353845795941</v>
      </c>
      <c r="AO638" s="23">
        <f ca="1">SQRT(Inputs!$B$38)*H638+SQRT(1-Inputs!$B$38)*_xlfn.NORM.S.INV(RAND())</f>
        <v>-0.74753914544010802</v>
      </c>
      <c r="AP638" s="23">
        <f ca="1">SQRT(Inputs!$B$38)*I638+SQRT(1-Inputs!$B$38)*_xlfn.NORM.S.INV(RAND())</f>
        <v>0.48026896313368406</v>
      </c>
      <c r="AQ638" s="23">
        <f ca="1">SQRT(Inputs!$B$38)*J638+SQRT(1-Inputs!$B$38)*_xlfn.NORM.S.INV(RAND())</f>
        <v>-0.56494100189218655</v>
      </c>
      <c r="AR638" s="23">
        <f ca="1">SQRT(Inputs!$B$38)*K638+SQRT(1-Inputs!$B$38)*_xlfn.NORM.S.INV(RAND())</f>
        <v>-1.2659991416735783</v>
      </c>
      <c r="AS638" s="23">
        <f ca="1">SQRT(Inputs!$B$38)*L638+SQRT(1-Inputs!$B$38)*_xlfn.NORM.S.INV(RAND())</f>
        <v>1.0992353134204831</v>
      </c>
      <c r="AT638" s="23">
        <f ca="1">SQRT(Inputs!$B$38)*M638+SQRT(1-Inputs!$B$38)*_xlfn.NORM.S.INV(RAND())</f>
        <v>-1.3166499016270368</v>
      </c>
      <c r="AU638" s="15">
        <f ca="1">Inputs!$B$6*EXP($B$8-0.5*C$5^2+C$5*N638)</f>
        <v>4106.1580959657058</v>
      </c>
      <c r="AV638" s="15">
        <f t="shared" ca="1" si="328"/>
        <v>4733.5962326235567</v>
      </c>
      <c r="AW638" s="15">
        <f t="shared" ca="1" si="329"/>
        <v>5891.043217206683</v>
      </c>
      <c r="AX638" s="15">
        <f t="shared" ca="1" si="330"/>
        <v>7359.4857056251922</v>
      </c>
      <c r="AY638" s="15">
        <f t="shared" ca="1" si="331"/>
        <v>8880.4695063847339</v>
      </c>
      <c r="AZ638" s="15">
        <f t="shared" ca="1" si="332"/>
        <v>9986.8340619119881</v>
      </c>
      <c r="BA638" s="15">
        <f t="shared" ca="1" si="333"/>
        <v>12183.085528194997</v>
      </c>
      <c r="BB638" s="15">
        <f t="shared" ca="1" si="334"/>
        <v>13413.050075061974</v>
      </c>
      <c r="BC638" s="15">
        <f t="shared" ca="1" si="335"/>
        <v>15631.24177203681</v>
      </c>
      <c r="BD638" s="15">
        <f t="shared" ca="1" si="336"/>
        <v>17287.405397193688</v>
      </c>
      <c r="BE638" s="15">
        <f t="shared" ca="1" si="337"/>
        <v>21465.820527509117</v>
      </c>
      <c r="BF638" s="15">
        <f ca="1">Inputs!$B$13*EXP($B$9-0.5*C$6^2+C$6*Y638)</f>
        <v>14789.324838344586</v>
      </c>
      <c r="BG638" s="15">
        <f t="shared" ca="1" si="338"/>
        <v>14513.119691229753</v>
      </c>
      <c r="BH638" s="15">
        <f t="shared" ca="1" si="339"/>
        <v>13995.650596693955</v>
      </c>
      <c r="BI638" s="15">
        <f t="shared" ca="1" si="340"/>
        <v>12821.338762820005</v>
      </c>
      <c r="BJ638" s="15">
        <f t="shared" ca="1" si="341"/>
        <v>16088.839334798728</v>
      </c>
      <c r="BK638" s="15">
        <f t="shared" ca="1" si="342"/>
        <v>15999.887214061171</v>
      </c>
      <c r="BL638" s="15">
        <f t="shared" ca="1" si="343"/>
        <v>18557.383997294382</v>
      </c>
      <c r="BM638" s="15">
        <f t="shared" ca="1" si="344"/>
        <v>22351.549604841883</v>
      </c>
      <c r="BN638" s="15">
        <f t="shared" ca="1" si="345"/>
        <v>24343.706278942947</v>
      </c>
      <c r="BO638" s="15">
        <f t="shared" ca="1" si="346"/>
        <v>35000.404334226041</v>
      </c>
      <c r="BP638" s="15">
        <f t="shared" ca="1" si="347"/>
        <v>42490.540395012184</v>
      </c>
      <c r="BQ638" s="15">
        <f ca="1">Inputs!$B$20*EXP($B$10-0.5*C$7^2+C$7*AJ638)</f>
        <v>7459.4784872974888</v>
      </c>
      <c r="BR638" s="15">
        <f t="shared" ca="1" si="348"/>
        <v>11753.028122709788</v>
      </c>
      <c r="BS638" s="15">
        <f t="shared" ca="1" si="349"/>
        <v>19465.986104183674</v>
      </c>
      <c r="BT638" s="15">
        <f t="shared" ca="1" si="350"/>
        <v>39707.011052079884</v>
      </c>
      <c r="BU638" s="15">
        <f t="shared" ca="1" si="351"/>
        <v>53608.116248223785</v>
      </c>
      <c r="BV638" s="15">
        <f t="shared" ca="1" si="352"/>
        <v>63023.730041267481</v>
      </c>
      <c r="BW638" s="15">
        <f t="shared" ca="1" si="353"/>
        <v>97355.7927184156</v>
      </c>
      <c r="BX638" s="15">
        <f t="shared" ca="1" si="354"/>
        <v>121587.15012129223</v>
      </c>
      <c r="BY638" s="15">
        <f t="shared" ca="1" si="355"/>
        <v>133716.49269072694</v>
      </c>
      <c r="BZ638" s="15">
        <f t="shared" ca="1" si="356"/>
        <v>229639.58856267622</v>
      </c>
      <c r="CA638" s="15">
        <f t="shared" ca="1" si="357"/>
        <v>255280.41600655043</v>
      </c>
      <c r="CB638" s="15">
        <f ca="1">(AU638*DCF!C$10-DCF!C$5*MAX(AU638*DCF!C$10,0)-MAX(AU638-Inputs!$B$6,0)/Inputs!$B$10)*DCF!C$6</f>
        <v>1049.1783160210869</v>
      </c>
      <c r="CC638" s="15">
        <f ca="1">(AV638*DCF!D$10-DCF!D$5*MAX(AV638*DCF!D$10,0)-MAX(AV638-AU638,0)/Inputs!$B$10)*DCF!D$6</f>
        <v>1000.7976442387464</v>
      </c>
      <c r="CD638" s="15">
        <f ca="1">(AW638*DCF!E$10-DCF!E$5*MAX(AW638*DCF!E$10,0)-MAX(AW638-AV638,0)/Inputs!$B$10)*DCF!E$6</f>
        <v>1099.443108588363</v>
      </c>
      <c r="CE638" s="15">
        <f ca="1">(AX638*DCF!F$10-DCF!F$5*MAX(AX638*DCF!F$10,0)-MAX(AX638-AW638,0)/Inputs!$B$10)*DCF!F$6</f>
        <v>1301.0175259682462</v>
      </c>
      <c r="CF638" s="15">
        <f ca="1">(AY638*DCF!G$10-DCF!G$5*MAX(AY638*DCF!G$10,0)-MAX(AY638-AX638,0)/Inputs!$B$10)*DCF!G$6</f>
        <v>1537.3712203473947</v>
      </c>
      <c r="CG638" s="15">
        <f ca="1">(AZ638*DCF!H$10-DCF!H$5*MAX(AZ638*DCF!H$10,0)-MAX(AZ638-AY638,0)/Inputs!$B$10)*DCF!H$6</f>
        <v>1742.4961354547893</v>
      </c>
      <c r="CH638" s="15">
        <f ca="1">(BA638*DCF!I$10-DCF!I$5*MAX(BA638*DCF!I$10,0)-MAX(BA638-AZ638,0)/Inputs!$B$10)*DCF!I$6</f>
        <v>1865.1430955201633</v>
      </c>
      <c r="CI638" s="15">
        <f ca="1">(BB638*DCF!J$10-DCF!J$5*MAX(BB638*DCF!J$10,0)-MAX(BB638-BA638,0)/Inputs!$B$10)*DCF!J$6</f>
        <v>2115.3296566185322</v>
      </c>
      <c r="CJ638" s="15">
        <f ca="1">(BC638*DCF!K$10-DCF!K$5*MAX(BC638*DCF!K$10,0)-MAX(BC638-BB638,0)/Inputs!$B$10)*DCF!K$6</f>
        <v>2205.865815616643</v>
      </c>
      <c r="CK638" s="15">
        <f ca="1">(BD638*DCF!L$10-DCF!L$5*MAX(BD638*DCF!L$10,0)-MAX(BD638-BC638,0)/Inputs!$B$10)*DCF!L$6</f>
        <v>2393.1006982739864</v>
      </c>
      <c r="CL638" s="15">
        <f ca="1">(BE638*DCF!M$10-DCF!M$5*MAX(BE638*DCF!M$10,0)-MAX(BE638-BD638,0)/Inputs!$B$10)*DCF!M$6</f>
        <v>2529.9485830594276</v>
      </c>
      <c r="CM638" s="15">
        <f ca="1">(BF638*DCF!C$28-DCF!C$5*MAX(BF638*DCF!C$28,0)-MAX(BF638-Inputs!$B$13,0)/Inputs!$B$17)*DCF!C$6</f>
        <v>3727.8486366720817</v>
      </c>
      <c r="CN638" s="15">
        <f ca="1">(BG638*DCF!D$28-DCF!D$5*MAX(BG638*DCF!D$28,0)-MAX(BG638-BF638,0)/Inputs!$B$17)*DCF!D$6</f>
        <v>4274.4484769077017</v>
      </c>
      <c r="CO638" s="15">
        <f ca="1">(BH638*DCF!E$28-DCF!E$5*MAX(BH638*DCF!E$28,0)-MAX(BH638-BG638,0)/Inputs!$B$17)*DCF!E$6</f>
        <v>3963.8174617445147</v>
      </c>
      <c r="CP638" s="15">
        <f ca="1">(BI638*DCF!F$28-DCF!F$5*MAX(BI638*DCF!F$28,0)-MAX(BI638-BH638,0)/Inputs!$B$17)*DCF!F$6</f>
        <v>3480.6557489844868</v>
      </c>
      <c r="CQ638" s="15">
        <f ca="1">(BJ638*DCF!G$28-DCF!G$5*MAX(BJ638*DCF!G$28,0)-MAX(BJ638-BI638,0)/Inputs!$B$17)*DCF!G$6</f>
        <v>3624.8101138432994</v>
      </c>
      <c r="CR638" s="15">
        <f ca="1">(BK638*DCF!H$28-DCF!H$5*MAX(BK638*DCF!H$28,0)-MAX(BK638-BJ638,0)/Inputs!$B$17)*DCF!H$6</f>
        <v>3956.9486304439697</v>
      </c>
      <c r="CS638" s="15">
        <f ca="1">(BL638*DCF!I$28-DCF!I$5*MAX(BL638*DCF!I$28,0)-MAX(BL638-BK638,0)/Inputs!$B$17)*DCF!I$6</f>
        <v>3996.7460134012663</v>
      </c>
      <c r="CT638" s="15">
        <f ca="1">(BM638*DCF!J$28-DCF!J$5*MAX(BM638*DCF!J$28,0)-MAX(BM638-BL638,0)/Inputs!$B$17)*DCF!J$6</f>
        <v>4483.175741927419</v>
      </c>
      <c r="CU638" s="15">
        <f ca="1">(BN638*DCF!K$28-DCF!K$5*MAX(BN638*DCF!K$28,0)-MAX(BN638-BM638,0)/Inputs!$B$17)*DCF!K$6</f>
        <v>4896.9699379650438</v>
      </c>
      <c r="CV638" s="15">
        <f ca="1">(BO638*DCF!L$28-DCF!L$5*MAX(BO638*DCF!L$28,0)-MAX(BO638-BN638,0)/Inputs!$B$17)*DCF!L$6</f>
        <v>5777.4921638945907</v>
      </c>
      <c r="CW638" s="15">
        <f ca="1">(BP638*DCF!M$28-DCF!M$5*MAX(BP638*DCF!M$28,0)-MAX(BP638-BO638,0)/Inputs!$B$17)*DCF!M$6</f>
        <v>7211.6900799319965</v>
      </c>
      <c r="CX638" s="15">
        <f ca="1">(BQ638*DCF!C$46-DCF!C$5*MAX(BQ638*DCF!C$46,0)-MAX(BQ638-Inputs!$B$20,0)/Inputs!$B$24)*DCF!C$6</f>
        <v>-3689.7079588666202</v>
      </c>
      <c r="CY638" s="15">
        <f ca="1">(BR638*DCF!D$46-DCF!D$5*MAX(BR638*DCF!D$46,0)-MAX(BR638-BQ638,0)/Inputs!$B$24)*DCF!D$6</f>
        <v>-3837.989806120343</v>
      </c>
      <c r="CZ638" s="15">
        <f ca="1">(BS638*DCF!E$46-DCF!E$5*MAX(BS638*DCF!E$46,0)-MAX(BS638-BR638,0)/Inputs!$B$24)*DCF!E$6</f>
        <v>-5342.1224515666136</v>
      </c>
      <c r="DA638" s="15">
        <f ca="1">(BT638*DCF!F$46-DCF!F$5*MAX(BT638*DCF!F$46,0)-MAX(BT638-BS638,0)/Inputs!$B$24)*DCF!F$6</f>
        <v>-10262.112642825445</v>
      </c>
      <c r="DB638" s="15">
        <f ca="1">(BU638*DCF!G$46-DCF!G$5*MAX(BU638*DCF!G$46,0)-MAX(BU638-BT638,0)/Inputs!$B$24)*DCF!G$6</f>
        <v>-6479.3282495652275</v>
      </c>
      <c r="DC638" s="15">
        <f ca="1">(BV638*DCF!H$46-DCF!H$5*MAX(BV638*DCF!H$46,0)-MAX(BV638-BU638,0)/Inputs!$B$24)*DCF!H$6</f>
        <v>-2925.8442957654652</v>
      </c>
      <c r="DD638" s="15">
        <f ca="1">(BW638*DCF!I$46-DCF!I$5*MAX(BW638*DCF!I$46,0)-MAX(BW638-BV638,0)/Inputs!$B$24)*DCF!I$6</f>
        <v>-7606.9372748562491</v>
      </c>
      <c r="DE638" s="15">
        <f ca="1">(BX638*DCF!J$46-DCF!J$5*MAX(BX638*DCF!J$46,0)-MAX(BX638-BW638,0)/Inputs!$B$24)*DCF!J$6</f>
        <v>-1325.5154788012214</v>
      </c>
      <c r="DF638" s="15">
        <f ca="1">(BY638*DCF!K$46-DCF!K$5*MAX(BY638*DCF!K$46,0)-MAX(BY638-BX638,0)/Inputs!$B$24)*DCF!K$6</f>
        <v>4666.9660034015933</v>
      </c>
      <c r="DG638" s="15">
        <f ca="1">(BZ638*DCF!L$46-DCF!L$5*MAX(BZ638*DCF!L$46,0)-MAX(BZ638-BY638,0)/Inputs!$B$24)*DCF!L$6</f>
        <v>-5833.7921417247981</v>
      </c>
      <c r="DH638" s="15">
        <f ca="1">(CA638*DCF!M$46-DCF!M$5*MAX(CA638*DCF!M$46,0)-MAX(CA638-BZ638,0)/Inputs!$B$24)*DCF!M$6</f>
        <v>14652.608590004813</v>
      </c>
      <c r="DI638" s="15">
        <f ca="1">SUM(CB638:CL638)+BE638*DCF!M$10*(1+Inputs!$B$30)*(1-Inputs!$B$33)*(1-Inputs!$B$30/Inputs!$B$31)/(Inputs!$B$29-Inputs!$B$30)*DCF!M$6</f>
        <v>78579.354183855568</v>
      </c>
      <c r="DJ638" s="15">
        <f ca="1">SUM(CM638:CW638)+BP638*DCF!M$28*(1+Inputs!$B$30)*(1-Inputs!$B$33)*(1-Inputs!$B$30/Inputs!$B$31)/(Inputs!$B$29-Inputs!$B$30)*DCF!M$6</f>
        <v>207063.58407044588</v>
      </c>
      <c r="DK638" s="15">
        <f ca="1">SUM(CX638:DH638)+CA638*DCF!M$46*(1+Inputs!$B$30)*(1-Inputs!$B$33)*(1-Inputs!$B$30/Inputs!$B$31)/(Inputs!$B$29-Inputs!$B$30)*DCF!M$6</f>
        <v>366709.987337903</v>
      </c>
      <c r="DM638" s="15">
        <f ca="1">DI638+DJ638+DK638+Inputs!$B$34+Inputs!$B$36-Inputs!$B$35</f>
        <v>729203.92559220444</v>
      </c>
    </row>
    <row r="639" spans="1:117" x14ac:dyDescent="0.75">
      <c r="A639" s="11">
        <v>626</v>
      </c>
      <c r="C639" s="23">
        <f t="shared" ca="1" si="362"/>
        <v>-1.3548631166610035</v>
      </c>
      <c r="D639" s="23">
        <f t="shared" ca="1" si="362"/>
        <v>-1.4916351863685187</v>
      </c>
      <c r="E639" s="23">
        <f t="shared" ca="1" si="362"/>
        <v>0.18404220828589679</v>
      </c>
      <c r="F639" s="23">
        <f t="shared" ca="1" si="362"/>
        <v>-7.9045963612148617E-3</v>
      </c>
      <c r="G639" s="23">
        <f t="shared" ca="1" si="362"/>
        <v>0.41714152579271435</v>
      </c>
      <c r="H639" s="23">
        <f t="shared" ca="1" si="362"/>
        <v>4.4373284523766168E-2</v>
      </c>
      <c r="I639" s="23">
        <f t="shared" ca="1" si="362"/>
        <v>9.0046629396484265E-2</v>
      </c>
      <c r="J639" s="23">
        <f t="shared" ca="1" si="362"/>
        <v>0.13761437329046261</v>
      </c>
      <c r="K639" s="23">
        <f t="shared" ca="1" si="362"/>
        <v>0.71783400183730994</v>
      </c>
      <c r="L639" s="23">
        <f t="shared" ca="1" si="362"/>
        <v>-0.82817961150688024</v>
      </c>
      <c r="M639" s="23">
        <f t="shared" ca="1" si="362"/>
        <v>1.8293714175211295</v>
      </c>
      <c r="N639" s="23">
        <f ca="1">SQRT(Inputs!$B$38)*C639+SQRT(1-Inputs!$B$38)*_xlfn.NORM.S.INV(RAND())</f>
        <v>-1.8790748597723899</v>
      </c>
      <c r="O639" s="23">
        <f ca="1">SQRT(Inputs!$B$38)*D639+SQRT(1-Inputs!$B$38)*_xlfn.NORM.S.INV(RAND())</f>
        <v>-2.8087383458521833</v>
      </c>
      <c r="P639" s="23">
        <f ca="1">SQRT(Inputs!$B$38)*E639+SQRT(1-Inputs!$B$38)*_xlfn.NORM.S.INV(RAND())</f>
        <v>-0.72096700352573917</v>
      </c>
      <c r="Q639" s="23">
        <f ca="1">SQRT(Inputs!$B$38)*F639+SQRT(1-Inputs!$B$38)*_xlfn.NORM.S.INV(RAND())</f>
        <v>1.8694449837465883</v>
      </c>
      <c r="R639" s="23">
        <f ca="1">SQRT(Inputs!$B$38)*G639+SQRT(1-Inputs!$B$38)*_xlfn.NORM.S.INV(RAND())</f>
        <v>-0.53209526560804588</v>
      </c>
      <c r="S639" s="23">
        <f ca="1">SQRT(Inputs!$B$38)*H639+SQRT(1-Inputs!$B$38)*_xlfn.NORM.S.INV(RAND())</f>
        <v>-0.1722001982194086</v>
      </c>
      <c r="T639" s="23">
        <f ca="1">SQRT(Inputs!$B$38)*I639+SQRT(1-Inputs!$B$38)*_xlfn.NORM.S.INV(RAND())</f>
        <v>-0.19521418166796531</v>
      </c>
      <c r="U639" s="23">
        <f ca="1">SQRT(Inputs!$B$38)*J639+SQRT(1-Inputs!$B$38)*_xlfn.NORM.S.INV(RAND())</f>
        <v>1.2224027558235613</v>
      </c>
      <c r="V639" s="23">
        <f ca="1">SQRT(Inputs!$B$38)*K639+SQRT(1-Inputs!$B$38)*_xlfn.NORM.S.INV(RAND())</f>
        <v>0.62493961425183786</v>
      </c>
      <c r="W639" s="23">
        <f ca="1">SQRT(Inputs!$B$38)*L639+SQRT(1-Inputs!$B$38)*_xlfn.NORM.S.INV(RAND())</f>
        <v>0.98870512715884451</v>
      </c>
      <c r="X639" s="23">
        <f ca="1">SQRT(Inputs!$B$38)*M639+SQRT(1-Inputs!$B$38)*_xlfn.NORM.S.INV(RAND())</f>
        <v>0.85174985550744708</v>
      </c>
      <c r="Y639" s="23">
        <f ca="1">SQRT(Inputs!$B$38)*C639+SQRT(1-Inputs!$B$38)*_xlfn.NORM.S.INV(RAND())</f>
        <v>-1.6872309435793964</v>
      </c>
      <c r="Z639" s="23">
        <f ca="1">SQRT(Inputs!$B$38)*D639+SQRT(1-Inputs!$B$38)*_xlfn.NORM.S.INV(RAND())</f>
        <v>-0.75186433264894714</v>
      </c>
      <c r="AA639" s="23">
        <f ca="1">SQRT(Inputs!$B$38)*E639+SQRT(1-Inputs!$B$38)*_xlfn.NORM.S.INV(RAND())</f>
        <v>1.724317360626366</v>
      </c>
      <c r="AB639" s="23">
        <f ca="1">SQRT(Inputs!$B$38)*F639+SQRT(1-Inputs!$B$38)*_xlfn.NORM.S.INV(RAND())</f>
        <v>-0.50454838101956589</v>
      </c>
      <c r="AC639" s="23">
        <f ca="1">SQRT(Inputs!$B$38)*G639+SQRT(1-Inputs!$B$38)*_xlfn.NORM.S.INV(RAND())</f>
        <v>0.1365861180607274</v>
      </c>
      <c r="AD639" s="23">
        <f ca="1">SQRT(Inputs!$B$38)*H639+SQRT(1-Inputs!$B$38)*_xlfn.NORM.S.INV(RAND())</f>
        <v>0.83916829057292641</v>
      </c>
      <c r="AE639" s="23">
        <f ca="1">SQRT(Inputs!$B$38)*I639+SQRT(1-Inputs!$B$38)*_xlfn.NORM.S.INV(RAND())</f>
        <v>0.86438350313195633</v>
      </c>
      <c r="AF639" s="23">
        <f ca="1">SQRT(Inputs!$B$38)*J639+SQRT(1-Inputs!$B$38)*_xlfn.NORM.S.INV(RAND())</f>
        <v>1.012806843872688</v>
      </c>
      <c r="AG639" s="23">
        <f ca="1">SQRT(Inputs!$B$38)*K639+SQRT(1-Inputs!$B$38)*_xlfn.NORM.S.INV(RAND())</f>
        <v>1.4642940133459939</v>
      </c>
      <c r="AH639" s="23">
        <f ca="1">SQRT(Inputs!$B$38)*L639+SQRT(1-Inputs!$B$38)*_xlfn.NORM.S.INV(RAND())</f>
        <v>-0.63570305222447021</v>
      </c>
      <c r="AI639" s="23">
        <f ca="1">SQRT(Inputs!$B$38)*M639+SQRT(1-Inputs!$B$38)*_xlfn.NORM.S.INV(RAND())</f>
        <v>1.1421279055016922</v>
      </c>
      <c r="AJ639" s="23">
        <f ca="1">SQRT(Inputs!$B$38)*C639+SQRT(1-Inputs!$B$38)*_xlfn.NORM.S.INV(RAND())</f>
        <v>0.72787075053752359</v>
      </c>
      <c r="AK639" s="23">
        <f ca="1">SQRT(Inputs!$B$38)*D639+SQRT(1-Inputs!$B$38)*_xlfn.NORM.S.INV(RAND())</f>
        <v>0.37480443635581873</v>
      </c>
      <c r="AL639" s="23">
        <f ca="1">SQRT(Inputs!$B$38)*E639+SQRT(1-Inputs!$B$38)*_xlfn.NORM.S.INV(RAND())</f>
        <v>-0.79967488579589441</v>
      </c>
      <c r="AM639" s="23">
        <f ca="1">SQRT(Inputs!$B$38)*F639+SQRT(1-Inputs!$B$38)*_xlfn.NORM.S.INV(RAND())</f>
        <v>0.15693566348096002</v>
      </c>
      <c r="AN639" s="23">
        <f ca="1">SQRT(Inputs!$B$38)*G639+SQRT(1-Inputs!$B$38)*_xlfn.NORM.S.INV(RAND())</f>
        <v>0.22713179456555194</v>
      </c>
      <c r="AO639" s="23">
        <f ca="1">SQRT(Inputs!$B$38)*H639+SQRT(1-Inputs!$B$38)*_xlfn.NORM.S.INV(RAND())</f>
        <v>-0.69769856197580682</v>
      </c>
      <c r="AP639" s="23">
        <f ca="1">SQRT(Inputs!$B$38)*I639+SQRT(1-Inputs!$B$38)*_xlfn.NORM.S.INV(RAND())</f>
        <v>-0.50462237614314454</v>
      </c>
      <c r="AQ639" s="23">
        <f ca="1">SQRT(Inputs!$B$38)*J639+SQRT(1-Inputs!$B$38)*_xlfn.NORM.S.INV(RAND())</f>
        <v>0.21830700478194043</v>
      </c>
      <c r="AR639" s="23">
        <f ca="1">SQRT(Inputs!$B$38)*K639+SQRT(1-Inputs!$B$38)*_xlfn.NORM.S.INV(RAND())</f>
        <v>-0.20734417169504599</v>
      </c>
      <c r="AS639" s="23">
        <f ca="1">SQRT(Inputs!$B$38)*L639+SQRT(1-Inputs!$B$38)*_xlfn.NORM.S.INV(RAND())</f>
        <v>-0.30639566828445347</v>
      </c>
      <c r="AT639" s="23">
        <f ca="1">SQRT(Inputs!$B$38)*M639+SQRT(1-Inputs!$B$38)*_xlfn.NORM.S.INV(RAND())</f>
        <v>0.90920676812075085</v>
      </c>
      <c r="AU639" s="15">
        <f ca="1">Inputs!$B$6*EXP($B$8-0.5*C$5^2+C$5*N639)</f>
        <v>3660.8139409303753</v>
      </c>
      <c r="AV639" s="15">
        <f t="shared" ca="1" si="328"/>
        <v>2948.4923248920063</v>
      </c>
      <c r="AW639" s="15">
        <f t="shared" ca="1" si="329"/>
        <v>3262.0137453094162</v>
      </c>
      <c r="AX639" s="15">
        <f t="shared" ca="1" si="330"/>
        <v>5030.3414636328662</v>
      </c>
      <c r="AY639" s="15">
        <f t="shared" ca="1" si="331"/>
        <v>5777.193032421882</v>
      </c>
      <c r="AZ639" s="15">
        <f t="shared" ca="1" si="332"/>
        <v>6932.9422322858445</v>
      </c>
      <c r="BA639" s="15">
        <f t="shared" ca="1" si="333"/>
        <v>8312.5672127916605</v>
      </c>
      <c r="BB639" s="15">
        <f t="shared" ca="1" si="334"/>
        <v>11503.067075924619</v>
      </c>
      <c r="BC639" s="15">
        <f t="shared" ca="1" si="335"/>
        <v>14964.3713274458</v>
      </c>
      <c r="BD639" s="15">
        <f t="shared" ca="1" si="336"/>
        <v>20108.991161539619</v>
      </c>
      <c r="BE639" s="15">
        <f t="shared" ca="1" si="337"/>
        <v>26628.683382565399</v>
      </c>
      <c r="BF639" s="15">
        <f ca="1">Inputs!$B$13*EXP($B$9-0.5*C$6^2+C$6*Y639)</f>
        <v>9898.9066782225218</v>
      </c>
      <c r="BG639" s="15">
        <f t="shared" ca="1" si="338"/>
        <v>10533.627679324916</v>
      </c>
      <c r="BH639" s="15">
        <f t="shared" ca="1" si="339"/>
        <v>17131.209165171123</v>
      </c>
      <c r="BI639" s="15">
        <f t="shared" ca="1" si="340"/>
        <v>19404.192372069865</v>
      </c>
      <c r="BJ639" s="15">
        <f t="shared" ca="1" si="341"/>
        <v>24261.266988043957</v>
      </c>
      <c r="BK639" s="15">
        <f t="shared" ca="1" si="342"/>
        <v>33379.884042038058</v>
      </c>
      <c r="BL639" s="15">
        <f t="shared" ca="1" si="343"/>
        <v>45863.334814952032</v>
      </c>
      <c r="BM639" s="15">
        <f t="shared" ca="1" si="344"/>
        <v>63934.617724877578</v>
      </c>
      <c r="BN639" s="15">
        <f t="shared" ca="1" si="345"/>
        <v>93714.062630017695</v>
      </c>
      <c r="BO639" s="15">
        <f t="shared" ca="1" si="346"/>
        <v>107092.26617552455</v>
      </c>
      <c r="BP639" s="15">
        <f t="shared" ca="1" si="347"/>
        <v>150019.36062904802</v>
      </c>
      <c r="BQ639" s="15">
        <f ca="1">Inputs!$B$20*EXP($B$10-0.5*C$7^2+C$7*AJ639)</f>
        <v>5552.9902208902495</v>
      </c>
      <c r="BR639" s="15">
        <f t="shared" ca="1" si="348"/>
        <v>8487.1094487438932</v>
      </c>
      <c r="BS639" s="15">
        <f t="shared" ca="1" si="349"/>
        <v>9237.2739806575501</v>
      </c>
      <c r="BT639" s="15">
        <f t="shared" ca="1" si="350"/>
        <v>13271.47573770967</v>
      </c>
      <c r="BU639" s="15">
        <f t="shared" ca="1" si="351"/>
        <v>19431.810565544958</v>
      </c>
      <c r="BV639" s="15">
        <f t="shared" ca="1" si="352"/>
        <v>23102.741682541589</v>
      </c>
      <c r="BW639" s="15">
        <f t="shared" ca="1" si="353"/>
        <v>28972.894048979408</v>
      </c>
      <c r="BX639" s="15">
        <f t="shared" ca="1" si="354"/>
        <v>42336.124291418892</v>
      </c>
      <c r="BY639" s="15">
        <f t="shared" ca="1" si="355"/>
        <v>57012.93280947741</v>
      </c>
      <c r="BZ639" s="15">
        <f t="shared" ca="1" si="356"/>
        <v>75615.770101825532</v>
      </c>
      <c r="CA639" s="15">
        <f t="shared" ca="1" si="357"/>
        <v>124842.49294626435</v>
      </c>
      <c r="CB639" s="15">
        <f ca="1">(AU639*DCF!C$10-DCF!C$5*MAX(AU639*DCF!C$10,0)-MAX(AU639-Inputs!$B$6,0)/Inputs!$B$10)*DCF!C$6</f>
        <v>940.13039099151013</v>
      </c>
      <c r="CC639" s="15">
        <f ca="1">(AV639*DCF!D$10-DCF!D$5*MAX(AV639*DCF!D$10,0)-MAX(AV639-AU639,0)/Inputs!$B$10)*DCF!D$6</f>
        <v>718.67502881261441</v>
      </c>
      <c r="CD639" s="15">
        <f ca="1">(AW639*DCF!E$10-DCF!E$5*MAX(AW639*DCF!E$10,0)-MAX(AW639-AV639,0)/Inputs!$B$10)*DCF!E$6</f>
        <v>682.52903957752528</v>
      </c>
      <c r="CE639" s="15">
        <f ca="1">(AX639*DCF!F$10-DCF!F$5*MAX(AX639*DCF!F$10,0)-MAX(AX639-AW639,0)/Inputs!$B$10)*DCF!F$6</f>
        <v>730.17036854305536</v>
      </c>
      <c r="CF639" s="15">
        <f ca="1">(AY639*DCF!G$10-DCF!G$5*MAX(AY639*DCF!G$10,0)-MAX(AY639-AX639,0)/Inputs!$B$10)*DCF!G$6</f>
        <v>1046.7741989092328</v>
      </c>
      <c r="CG639" s="15">
        <f ca="1">(AZ639*DCF!H$10-DCF!H$5*MAX(AZ639*DCF!H$10,0)-MAX(AZ639-AY639,0)/Inputs!$B$10)*DCF!H$6</f>
        <v>1140.8117172926179</v>
      </c>
      <c r="CH639" s="15">
        <f ca="1">(BA639*DCF!I$10-DCF!I$5*MAX(BA639*DCF!I$10,0)-MAX(BA639-AZ639,0)/Inputs!$B$10)*DCF!I$6</f>
        <v>1292.0959519076409</v>
      </c>
      <c r="CI639" s="15">
        <f ca="1">(BB639*DCF!J$10-DCF!J$5*MAX(BB639*DCF!J$10,0)-MAX(BB639-BA639,0)/Inputs!$B$10)*DCF!J$6</f>
        <v>1490.4853220351363</v>
      </c>
      <c r="CJ639" s="15">
        <f ca="1">(BC639*DCF!K$10-DCF!K$5*MAX(BC639*DCF!K$10,0)-MAX(BC639-BB639,0)/Inputs!$B$10)*DCF!K$6</f>
        <v>1924.4935500514116</v>
      </c>
      <c r="CK639" s="15">
        <f ca="1">(BD639*DCF!L$10-DCF!L$5*MAX(BD639*DCF!L$10,0)-MAX(BD639-BC639,0)/Inputs!$B$10)*DCF!L$6</f>
        <v>2367.5356158731438</v>
      </c>
      <c r="CL639" s="15">
        <f ca="1">(BE639*DCF!M$10-DCF!M$5*MAX(BE639*DCF!M$10,0)-MAX(BE639-BD639,0)/Inputs!$B$10)*DCF!M$6</f>
        <v>2978.8047438026879</v>
      </c>
      <c r="CM639" s="15">
        <f ca="1">(BF639*DCF!C$28-DCF!C$5*MAX(BF639*DCF!C$28,0)-MAX(BF639-Inputs!$B$13,0)/Inputs!$B$17)*DCF!C$6</f>
        <v>3021.0813998965145</v>
      </c>
      <c r="CN639" s="15">
        <f ca="1">(BG639*DCF!D$28-DCF!D$5*MAX(BG639*DCF!D$28,0)-MAX(BG639-BF639,0)/Inputs!$B$17)*DCF!D$6</f>
        <v>2966.9812058987027</v>
      </c>
      <c r="CO639" s="15">
        <f ca="1">(BH639*DCF!E$28-DCF!E$5*MAX(BH639*DCF!E$28,0)-MAX(BH639-BG639,0)/Inputs!$B$17)*DCF!E$6</f>
        <v>3551.5709848960223</v>
      </c>
      <c r="CP639" s="15">
        <f ca="1">(BI639*DCF!F$28-DCF!F$5*MAX(BI639*DCF!F$28,0)-MAX(BI639-BH639,0)/Inputs!$B$17)*DCF!F$6</f>
        <v>4853.8945857980516</v>
      </c>
      <c r="CQ639" s="15">
        <f ca="1">(BJ639*DCF!G$28-DCF!G$5*MAX(BJ639*DCF!G$28,0)-MAX(BJ639-BI639,0)/Inputs!$B$17)*DCF!G$6</f>
        <v>5477.8578213818537</v>
      </c>
      <c r="CR639" s="15">
        <f ca="1">(BK639*DCF!H$28-DCF!H$5*MAX(BK639*DCF!H$28,0)-MAX(BK639-BJ639,0)/Inputs!$B$17)*DCF!H$6</f>
        <v>6838.4364053660265</v>
      </c>
      <c r="CS639" s="15">
        <f ca="1">(BL639*DCF!I$28-DCF!I$5*MAX(BL639*DCF!I$28,0)-MAX(BL639-BK639,0)/Inputs!$B$17)*DCF!I$6</f>
        <v>8993.1445792685481</v>
      </c>
      <c r="CT639" s="15">
        <f ca="1">(BM639*DCF!J$28-DCF!J$5*MAX(BM639*DCF!J$28,0)-MAX(BM639-BL639,0)/Inputs!$B$17)*DCF!J$6</f>
        <v>11866.622883441281</v>
      </c>
      <c r="CU639" s="15">
        <f ca="1">(BN639*DCF!K$28-DCF!K$5*MAX(BN639*DCF!K$28,0)-MAX(BN639-BM639,0)/Inputs!$B$17)*DCF!K$6</f>
        <v>16143.253383255911</v>
      </c>
      <c r="CV639" s="15">
        <f ca="1">(BO639*DCF!L$28-DCF!L$5*MAX(BO639*DCF!L$28,0)-MAX(BO639-BN639,0)/Inputs!$B$17)*DCF!L$6</f>
        <v>19853.388916007396</v>
      </c>
      <c r="CW639" s="15">
        <f ca="1">(BP639*DCF!M$28-DCF!M$5*MAX(BP639*DCF!M$28,0)-MAX(BP639-BO639,0)/Inputs!$B$17)*DCF!M$6</f>
        <v>23739.141931437996</v>
      </c>
      <c r="CX639" s="15">
        <f ca="1">(BQ639*DCF!C$46-DCF!C$5*MAX(BQ639*DCF!C$46,0)-MAX(BQ639-Inputs!$B$20,0)/Inputs!$B$24)*DCF!C$6</f>
        <v>-2368.8153955359694</v>
      </c>
      <c r="CY639" s="15">
        <f ca="1">(BR639*DCF!D$46-DCF!D$5*MAX(BR639*DCF!D$46,0)-MAX(BR639-BQ639,0)/Inputs!$B$24)*DCF!D$6</f>
        <v>-2700.5159800740103</v>
      </c>
      <c r="CZ639" s="15">
        <f ca="1">(BS639*DCF!E$46-DCF!E$5*MAX(BS639*DCF!E$46,0)-MAX(BS639-BR639,0)/Inputs!$B$24)*DCF!E$6</f>
        <v>-1388.0179382908643</v>
      </c>
      <c r="DA639" s="15">
        <f ca="1">(BT639*DCF!F$46-DCF!F$5*MAX(BT639*DCF!F$46,0)-MAX(BT639-BS639,0)/Inputs!$B$24)*DCF!F$6</f>
        <v>-2435.4931624790602</v>
      </c>
      <c r="DB639" s="15">
        <f ca="1">(BU639*DCF!G$46-DCF!G$5*MAX(BU639*DCF!G$46,0)-MAX(BU639-BT639,0)/Inputs!$B$24)*DCF!G$6</f>
        <v>-2725.8626375842346</v>
      </c>
      <c r="DC639" s="15">
        <f ca="1">(BV639*DCF!H$46-DCF!H$5*MAX(BV639*DCF!H$46,0)-MAX(BV639-BU639,0)/Inputs!$B$24)*DCF!H$6</f>
        <v>-1140.7193524385773</v>
      </c>
      <c r="DD639" s="15">
        <f ca="1">(BW639*DCF!I$46-DCF!I$5*MAX(BW639*DCF!I$46,0)-MAX(BW639-BV639,0)/Inputs!$B$24)*DCF!I$6</f>
        <v>-1015.9534372179556</v>
      </c>
      <c r="DE639" s="15">
        <f ca="1">(BX639*DCF!J$46-DCF!J$5*MAX(BX639*DCF!J$46,0)-MAX(BX639-BW639,0)/Inputs!$B$24)*DCF!J$6</f>
        <v>-1767.8270297917741</v>
      </c>
      <c r="DF639" s="15">
        <f ca="1">(BY639*DCF!K$46-DCF!K$5*MAX(BY639*DCF!K$46,0)-MAX(BY639-BX639,0)/Inputs!$B$24)*DCF!K$6</f>
        <v>-338.65832272142239</v>
      </c>
      <c r="DG639" s="15">
        <f ca="1">(BZ639*DCF!L$46-DCF!L$5*MAX(BZ639*DCF!L$46,0)-MAX(BZ639-BY639,0)/Inputs!$B$24)*DCF!L$6</f>
        <v>1017.0848984084352</v>
      </c>
      <c r="DH639" s="15">
        <f ca="1">(CA639*DCF!M$46-DCF!M$5*MAX(CA639*DCF!M$46,0)-MAX(CA639-BZ639,0)/Inputs!$B$24)*DCF!M$6</f>
        <v>-503.99017270392687</v>
      </c>
      <c r="DI639" s="15">
        <f ca="1">SUM(CB639:CL639)+BE639*DCF!M$10*(1+Inputs!$B$30)*(1-Inputs!$B$33)*(1-Inputs!$B$30/Inputs!$B$31)/(Inputs!$B$29-Inputs!$B$30)*DCF!M$6</f>
        <v>89420.483909359828</v>
      </c>
      <c r="DJ639" s="15">
        <f ca="1">SUM(CM639:CW639)+BP639*DCF!M$28*(1+Inputs!$B$30)*(1-Inputs!$B$33)*(1-Inputs!$B$30/Inputs!$B$31)/(Inputs!$B$29-Inputs!$B$30)*DCF!M$6</f>
        <v>663979.86000506463</v>
      </c>
      <c r="DK639" s="15">
        <f ca="1">SUM(CX639:DH639)+CA639*DCF!M$46*(1+Inputs!$B$30)*(1-Inputs!$B$33)*(1-Inputs!$B$30/Inputs!$B$31)/(Inputs!$B$29-Inputs!$B$30)*DCF!M$6</f>
        <v>177652.51410319106</v>
      </c>
      <c r="DM639" s="15">
        <f ca="1">DI639+DJ639+DK639+Inputs!$B$34+Inputs!$B$36-Inputs!$B$35</f>
        <v>1007903.8580176155</v>
      </c>
    </row>
    <row r="640" spans="1:117" x14ac:dyDescent="0.75">
      <c r="A640" s="11">
        <v>627</v>
      </c>
      <c r="C640" s="23">
        <f t="shared" ca="1" si="362"/>
        <v>-1.4546115050697206</v>
      </c>
      <c r="D640" s="23">
        <f t="shared" ca="1" si="362"/>
        <v>1.5070073136837179</v>
      </c>
      <c r="E640" s="23">
        <f t="shared" ca="1" si="362"/>
        <v>0.97290922441937022</v>
      </c>
      <c r="F640" s="23">
        <f t="shared" ca="1" si="362"/>
        <v>1.9992292942295604</v>
      </c>
      <c r="G640" s="23">
        <f t="shared" ca="1" si="362"/>
        <v>0.42798426448722576</v>
      </c>
      <c r="H640" s="23">
        <f t="shared" ca="1" si="362"/>
        <v>0.20911596341472669</v>
      </c>
      <c r="I640" s="23">
        <f t="shared" ca="1" si="362"/>
        <v>-1.6007617954742166</v>
      </c>
      <c r="J640" s="23">
        <f t="shared" ca="1" si="362"/>
        <v>-0.56801747289609783</v>
      </c>
      <c r="K640" s="23">
        <f t="shared" ca="1" si="362"/>
        <v>0.63381347705302427</v>
      </c>
      <c r="L640" s="23">
        <f t="shared" ca="1" si="362"/>
        <v>0.92026979332882519</v>
      </c>
      <c r="M640" s="23">
        <f t="shared" ca="1" si="362"/>
        <v>-0.48453776525756426</v>
      </c>
      <c r="N640" s="23">
        <f ca="1">SQRT(Inputs!$B$38)*C640+SQRT(1-Inputs!$B$38)*_xlfn.NORM.S.INV(RAND())</f>
        <v>-1.2055300534143649</v>
      </c>
      <c r="O640" s="23">
        <f ca="1">SQRT(Inputs!$B$38)*D640+SQRT(1-Inputs!$B$38)*_xlfn.NORM.S.INV(RAND())</f>
        <v>-0.42545872093465287</v>
      </c>
      <c r="P640" s="23">
        <f ca="1">SQRT(Inputs!$B$38)*E640+SQRT(1-Inputs!$B$38)*_xlfn.NORM.S.INV(RAND())</f>
        <v>0.98805874774417024</v>
      </c>
      <c r="Q640" s="23">
        <f ca="1">SQRT(Inputs!$B$38)*F640+SQRT(1-Inputs!$B$38)*_xlfn.NORM.S.INV(RAND())</f>
        <v>1.1595889017695253</v>
      </c>
      <c r="R640" s="23">
        <f ca="1">SQRT(Inputs!$B$38)*G640+SQRT(1-Inputs!$B$38)*_xlfn.NORM.S.INV(RAND())</f>
        <v>0.53525544845326367</v>
      </c>
      <c r="S640" s="23">
        <f ca="1">SQRT(Inputs!$B$38)*H640+SQRT(1-Inputs!$B$38)*_xlfn.NORM.S.INV(RAND())</f>
        <v>0.94564300432349979</v>
      </c>
      <c r="T640" s="23">
        <f ca="1">SQRT(Inputs!$B$38)*I640+SQRT(1-Inputs!$B$38)*_xlfn.NORM.S.INV(RAND())</f>
        <v>-0.22653677085385704</v>
      </c>
      <c r="U640" s="23">
        <f ca="1">SQRT(Inputs!$B$38)*J640+SQRT(1-Inputs!$B$38)*_xlfn.NORM.S.INV(RAND())</f>
        <v>0.71396918158583444</v>
      </c>
      <c r="V640" s="23">
        <f ca="1">SQRT(Inputs!$B$38)*K640+SQRT(1-Inputs!$B$38)*_xlfn.NORM.S.INV(RAND())</f>
        <v>0.76223875423282306</v>
      </c>
      <c r="W640" s="23">
        <f ca="1">SQRT(Inputs!$B$38)*L640+SQRT(1-Inputs!$B$38)*_xlfn.NORM.S.INV(RAND())</f>
        <v>0.91421809760639183</v>
      </c>
      <c r="X640" s="23">
        <f ca="1">SQRT(Inputs!$B$38)*M640+SQRT(1-Inputs!$B$38)*_xlfn.NORM.S.INV(RAND())</f>
        <v>-0.40456535601859583</v>
      </c>
      <c r="Y640" s="23">
        <f ca="1">SQRT(Inputs!$B$38)*C640+SQRT(1-Inputs!$B$38)*_xlfn.NORM.S.INV(RAND())</f>
        <v>-1.5097547690532718</v>
      </c>
      <c r="Z640" s="23">
        <f ca="1">SQRT(Inputs!$B$38)*D640+SQRT(1-Inputs!$B$38)*_xlfn.NORM.S.INV(RAND())</f>
        <v>0.84668011301100199</v>
      </c>
      <c r="AA640" s="23">
        <f ca="1">SQRT(Inputs!$B$38)*E640+SQRT(1-Inputs!$B$38)*_xlfn.NORM.S.INV(RAND())</f>
        <v>1.5093535407835244</v>
      </c>
      <c r="AB640" s="23">
        <f ca="1">SQRT(Inputs!$B$38)*F640+SQRT(1-Inputs!$B$38)*_xlfn.NORM.S.INV(RAND())</f>
        <v>1.5201952631289783</v>
      </c>
      <c r="AC640" s="23">
        <f ca="1">SQRT(Inputs!$B$38)*G640+SQRT(1-Inputs!$B$38)*_xlfn.NORM.S.INV(RAND())</f>
        <v>-0.32028401662082684</v>
      </c>
      <c r="AD640" s="23">
        <f ca="1">SQRT(Inputs!$B$38)*H640+SQRT(1-Inputs!$B$38)*_xlfn.NORM.S.INV(RAND())</f>
        <v>-0.44111922783628904</v>
      </c>
      <c r="AE640" s="23">
        <f ca="1">SQRT(Inputs!$B$38)*I640+SQRT(1-Inputs!$B$38)*_xlfn.NORM.S.INV(RAND())</f>
        <v>0.47061417113483539</v>
      </c>
      <c r="AF640" s="23">
        <f ca="1">SQRT(Inputs!$B$38)*J640+SQRT(1-Inputs!$B$38)*_xlfn.NORM.S.INV(RAND())</f>
        <v>0.83824105338396371</v>
      </c>
      <c r="AG640" s="23">
        <f ca="1">SQRT(Inputs!$B$38)*K640+SQRT(1-Inputs!$B$38)*_xlfn.NORM.S.INV(RAND())</f>
        <v>0.6641882014885242</v>
      </c>
      <c r="AH640" s="23">
        <f ca="1">SQRT(Inputs!$B$38)*L640+SQRT(1-Inputs!$B$38)*_xlfn.NORM.S.INV(RAND())</f>
        <v>0.66059218646911955</v>
      </c>
      <c r="AI640" s="23">
        <f ca="1">SQRT(Inputs!$B$38)*M640+SQRT(1-Inputs!$B$38)*_xlfn.NORM.S.INV(RAND())</f>
        <v>-2.3629009353609143</v>
      </c>
      <c r="AJ640" s="23">
        <f ca="1">SQRT(Inputs!$B$38)*C640+SQRT(1-Inputs!$B$38)*_xlfn.NORM.S.INV(RAND())</f>
        <v>-1.9977745305653154</v>
      </c>
      <c r="AK640" s="23">
        <f ca="1">SQRT(Inputs!$B$38)*D640+SQRT(1-Inputs!$B$38)*_xlfn.NORM.S.INV(RAND())</f>
        <v>1.7688019720684987</v>
      </c>
      <c r="AL640" s="23">
        <f ca="1">SQRT(Inputs!$B$38)*E640+SQRT(1-Inputs!$B$38)*_xlfn.NORM.S.INV(RAND())</f>
        <v>1.1113475455685724</v>
      </c>
      <c r="AM640" s="23">
        <f ca="1">SQRT(Inputs!$B$38)*F640+SQRT(1-Inputs!$B$38)*_xlfn.NORM.S.INV(RAND())</f>
        <v>1.8442625230080436</v>
      </c>
      <c r="AN640" s="23">
        <f ca="1">SQRT(Inputs!$B$38)*G640+SQRT(1-Inputs!$B$38)*_xlfn.NORM.S.INV(RAND())</f>
        <v>-1.1417053545048572E-2</v>
      </c>
      <c r="AO640" s="23">
        <f ca="1">SQRT(Inputs!$B$38)*H640+SQRT(1-Inputs!$B$38)*_xlfn.NORM.S.INV(RAND())</f>
        <v>-0.50779492798613857</v>
      </c>
      <c r="AP640" s="23">
        <f ca="1">SQRT(Inputs!$B$38)*I640+SQRT(1-Inputs!$B$38)*_xlfn.NORM.S.INV(RAND())</f>
        <v>-1.7903549710509923</v>
      </c>
      <c r="AQ640" s="23">
        <f ca="1">SQRT(Inputs!$B$38)*J640+SQRT(1-Inputs!$B$38)*_xlfn.NORM.S.INV(RAND())</f>
        <v>-0.51929949120624153</v>
      </c>
      <c r="AR640" s="23">
        <f ca="1">SQRT(Inputs!$B$38)*K640+SQRT(1-Inputs!$B$38)*_xlfn.NORM.S.INV(RAND())</f>
        <v>-0.1901702362810217</v>
      </c>
      <c r="AS640" s="23">
        <f ca="1">SQRT(Inputs!$B$38)*L640+SQRT(1-Inputs!$B$38)*_xlfn.NORM.S.INV(RAND())</f>
        <v>-0.72159459401662784</v>
      </c>
      <c r="AT640" s="23">
        <f ca="1">SQRT(Inputs!$B$38)*M640+SQRT(1-Inputs!$B$38)*_xlfn.NORM.S.INV(RAND())</f>
        <v>-2.9339355199871436E-2</v>
      </c>
      <c r="AU640" s="15">
        <f ca="1">Inputs!$B$6*EXP($B$8-0.5*C$5^2+C$5*N640)</f>
        <v>4082.5193275042334</v>
      </c>
      <c r="AV640" s="15">
        <f t="shared" ca="1" si="328"/>
        <v>4668.048542414861</v>
      </c>
      <c r="AW640" s="15">
        <f t="shared" ca="1" si="329"/>
        <v>6503.2838035202249</v>
      </c>
      <c r="AX640" s="15">
        <f t="shared" ca="1" si="330"/>
        <v>9177.6026636761981</v>
      </c>
      <c r="AY640" s="15">
        <f t="shared" ca="1" si="331"/>
        <v>11939.470751378103</v>
      </c>
      <c r="AZ640" s="15">
        <f t="shared" ca="1" si="332"/>
        <v>16204.879250537373</v>
      </c>
      <c r="BA640" s="15">
        <f t="shared" ca="1" si="333"/>
        <v>19365.98887204134</v>
      </c>
      <c r="BB640" s="15">
        <f t="shared" ca="1" si="334"/>
        <v>25468.026538213024</v>
      </c>
      <c r="BC640" s="15">
        <f t="shared" ca="1" si="335"/>
        <v>33573.454286771339</v>
      </c>
      <c r="BD640" s="15">
        <f t="shared" ca="1" si="336"/>
        <v>44802.48356740921</v>
      </c>
      <c r="BE640" s="15">
        <f t="shared" ca="1" si="337"/>
        <v>52913.574320177795</v>
      </c>
      <c r="BF640" s="15">
        <f ca="1">Inputs!$B$13*EXP($B$9-0.5*C$6^2+C$6*Y640)</f>
        <v>10253.391779805479</v>
      </c>
      <c r="BG640" s="15">
        <f t="shared" ca="1" si="338"/>
        <v>14558.803008057857</v>
      </c>
      <c r="BH640" s="15">
        <f t="shared" ca="1" si="339"/>
        <v>22848.18334288336</v>
      </c>
      <c r="BI640" s="15">
        <f t="shared" ca="1" si="340"/>
        <v>35343.211518991906</v>
      </c>
      <c r="BJ640" s="15">
        <f t="shared" ca="1" si="341"/>
        <v>41373.580782720404</v>
      </c>
      <c r="BK640" s="15">
        <f t="shared" ca="1" si="342"/>
        <v>47818.484699308749</v>
      </c>
      <c r="BL640" s="15">
        <f t="shared" ca="1" si="343"/>
        <v>62433.101647809643</v>
      </c>
      <c r="BM640" s="15">
        <f t="shared" ca="1" si="344"/>
        <v>85166.204539941173</v>
      </c>
      <c r="BN640" s="15">
        <f t="shared" ca="1" si="345"/>
        <v>113421.46031393617</v>
      </c>
      <c r="BO640" s="15">
        <f t="shared" ca="1" si="346"/>
        <v>150691.51254345555</v>
      </c>
      <c r="BP640" s="15">
        <f t="shared" ca="1" si="347"/>
        <v>141911.17034214182</v>
      </c>
      <c r="BQ640" s="15">
        <f ca="1">Inputs!$B$20*EXP($B$10-0.5*C$7^2+C$7*AJ640)</f>
        <v>2111.9197450886204</v>
      </c>
      <c r="BR640" s="15">
        <f t="shared" ca="1" si="348"/>
        <v>5025.4501640336275</v>
      </c>
      <c r="BS640" s="15">
        <f t="shared" ca="1" si="349"/>
        <v>9469.390819708844</v>
      </c>
      <c r="BT640" s="15">
        <f t="shared" ca="1" si="350"/>
        <v>21180.37502331971</v>
      </c>
      <c r="BU640" s="15">
        <f t="shared" ca="1" si="351"/>
        <v>29272.479469707287</v>
      </c>
      <c r="BV640" s="15">
        <f t="shared" ca="1" si="352"/>
        <v>36323.781928656208</v>
      </c>
      <c r="BW640" s="15">
        <f t="shared" ca="1" si="353"/>
        <v>34700.626979656052</v>
      </c>
      <c r="BX640" s="15">
        <f t="shared" ca="1" si="354"/>
        <v>43735.789735883904</v>
      </c>
      <c r="BY640" s="15">
        <f t="shared" ca="1" si="355"/>
        <v>59091.669717887045</v>
      </c>
      <c r="BZ640" s="15">
        <f t="shared" ca="1" si="356"/>
        <v>72613.371434720189</v>
      </c>
      <c r="CA640" s="15">
        <f t="shared" ca="1" si="357"/>
        <v>101469.343959276</v>
      </c>
      <c r="CB640" s="15">
        <f ca="1">(AU640*DCF!C$10-DCF!C$5*MAX(AU640*DCF!C$10,0)-MAX(AU640-Inputs!$B$6,0)/Inputs!$B$10)*DCF!C$6</f>
        <v>1048.4281784125637</v>
      </c>
      <c r="CC640" s="15">
        <f ca="1">(AV640*DCF!D$10-DCF!D$5*MAX(AV640*DCF!D$10,0)-MAX(AV640-AU640,0)/Inputs!$B$10)*DCF!D$6</f>
        <v>995.03923255506152</v>
      </c>
      <c r="CD640" s="15">
        <f ca="1">(AW640*DCF!E$10-DCF!E$5*MAX(AW640*DCF!E$10,0)-MAX(AW640-AV640,0)/Inputs!$B$10)*DCF!E$6</f>
        <v>1088.1337256960289</v>
      </c>
      <c r="CE640" s="15">
        <f ca="1">(AX640*DCF!F$10-DCF!F$5*MAX(AX640*DCF!F$10,0)-MAX(AX640-AW640,0)/Inputs!$B$10)*DCF!F$6</f>
        <v>1446.9965846313178</v>
      </c>
      <c r="CF640" s="15">
        <f ca="1">(AY640*DCF!G$10-DCF!G$5*MAX(AY640*DCF!G$10,0)-MAX(AY640-AX640,0)/Inputs!$B$10)*DCF!G$6</f>
        <v>1929.1279692326134</v>
      </c>
      <c r="CG640" s="15">
        <f ca="1">(AZ640*DCF!H$10-DCF!H$5*MAX(AZ640*DCF!H$10,0)-MAX(AZ640-AY640,0)/Inputs!$B$10)*DCF!H$6</f>
        <v>2388.7891833749159</v>
      </c>
      <c r="CH640" s="15">
        <f ca="1">(BA640*DCF!I$10-DCF!I$5*MAX(BA640*DCF!I$10,0)-MAX(BA640-AZ640,0)/Inputs!$B$10)*DCF!I$6</f>
        <v>3018.9269602975155</v>
      </c>
      <c r="CI640" s="15">
        <f ca="1">(BB640*DCF!J$10-DCF!J$5*MAX(BB640*DCF!J$10,0)-MAX(BB640-BA640,0)/Inputs!$B$10)*DCF!J$6</f>
        <v>3445.7091932406852</v>
      </c>
      <c r="CJ640" s="15">
        <f ca="1">(BC640*DCF!K$10-DCF!K$5*MAX(BC640*DCF!K$10,0)-MAX(BC640-BB640,0)/Inputs!$B$10)*DCF!K$6</f>
        <v>4270.1504498747227</v>
      </c>
      <c r="CK640" s="15">
        <f ca="1">(BD640*DCF!L$10-DCF!L$5*MAX(BD640*DCF!L$10,0)-MAX(BD640-BC640,0)/Inputs!$B$10)*DCF!L$6</f>
        <v>5304.9711847068775</v>
      </c>
      <c r="CL640" s="15">
        <f ca="1">(BE640*DCF!M$10-DCF!M$5*MAX(BE640*DCF!M$10,0)-MAX(BE640-BD640,0)/Inputs!$B$10)*DCF!M$6</f>
        <v>6497.8332665402122</v>
      </c>
      <c r="CM640" s="15">
        <f ca="1">(BF640*DCF!C$28-DCF!C$5*MAX(BF640*DCF!C$28,0)-MAX(BF640-Inputs!$B$13,0)/Inputs!$B$17)*DCF!C$6</f>
        <v>3129.2679281409651</v>
      </c>
      <c r="CN640" s="15">
        <f ca="1">(BG640*DCF!D$28-DCF!D$5*MAX(BG640*DCF!D$28,0)-MAX(BG640-BF640,0)/Inputs!$B$17)*DCF!D$6</f>
        <v>3369.3616508762616</v>
      </c>
      <c r="CO640" s="15">
        <f ca="1">(BH640*DCF!E$28-DCF!E$5*MAX(BH640*DCF!E$28,0)-MAX(BH640-BG640,0)/Inputs!$B$17)*DCF!E$6</f>
        <v>4837.289605110489</v>
      </c>
      <c r="CP640" s="15">
        <f ca="1">(BI640*DCF!F$28-DCF!F$5*MAX(BI640*DCF!F$28,0)-MAX(BI640-BH640,0)/Inputs!$B$17)*DCF!F$6</f>
        <v>7319.8335782854519</v>
      </c>
      <c r="CQ640" s="15">
        <f ca="1">(BJ640*DCF!G$28-DCF!G$5*MAX(BJ640*DCF!G$28,0)-MAX(BJ640-BI640,0)/Inputs!$B$17)*DCF!G$6</f>
        <v>9720.4408971448684</v>
      </c>
      <c r="CR640" s="15">
        <f ca="1">(BK640*DCF!H$28-DCF!H$5*MAX(BK640*DCF!H$28,0)-MAX(BK640-BJ640,0)/Inputs!$B$17)*DCF!H$6</f>
        <v>10824.681632733831</v>
      </c>
      <c r="CS640" s="15">
        <f ca="1">(BL640*DCF!I$28-DCF!I$5*MAX(BL640*DCF!I$28,0)-MAX(BL640-BK640,0)/Inputs!$B$17)*DCF!I$6</f>
        <v>12583.687892176298</v>
      </c>
      <c r="CT640" s="15">
        <f ca="1">(BM640*DCF!J$28-DCF!J$5*MAX(BM640*DCF!J$28,0)-MAX(BM640-BL640,0)/Inputs!$B$17)*DCF!J$6</f>
        <v>15984.910065597256</v>
      </c>
      <c r="CU640" s="15">
        <f ca="1">(BN640*DCF!K$28-DCF!K$5*MAX(BN640*DCF!K$28,0)-MAX(BN640-BM640,0)/Inputs!$B$17)*DCF!K$6</f>
        <v>20491.818206553984</v>
      </c>
      <c r="CV640" s="15">
        <f ca="1">(BO640*DCF!L$28-DCF!L$5*MAX(BO640*DCF!L$28,0)-MAX(BO640-BN640,0)/Inputs!$B$17)*DCF!L$6</f>
        <v>25848.951191170996</v>
      </c>
      <c r="CW640" s="15">
        <f ca="1">(BP640*DCF!M$28-DCF!M$5*MAX(BP640*DCF!M$28,0)-MAX(BP640-BO640,0)/Inputs!$B$17)*DCF!M$6</f>
        <v>26700.668827943307</v>
      </c>
      <c r="CX640" s="15">
        <f ca="1">(BQ640*DCF!C$46-DCF!C$5*MAX(BQ640*DCF!C$46,0)-MAX(BQ640-Inputs!$B$20,0)/Inputs!$B$24)*DCF!C$6</f>
        <v>-487.74128062092848</v>
      </c>
      <c r="CY640" s="15">
        <f ca="1">(BR640*DCF!D$46-DCF!D$5*MAX(BR640*DCF!D$46,0)-MAX(BR640-BQ640,0)/Inputs!$B$24)*DCF!D$6</f>
        <v>-2100.9063932533463</v>
      </c>
      <c r="CZ640" s="15">
        <f ca="1">(BS640*DCF!E$46-DCF!E$5*MAX(BS640*DCF!E$46,0)-MAX(BS640-BR640,0)/Inputs!$B$24)*DCF!E$6</f>
        <v>-2871.451018592928</v>
      </c>
      <c r="DA640" s="15">
        <f ca="1">(BT640*DCF!F$46-DCF!F$5*MAX(BT640*DCF!F$46,0)-MAX(BT640-BS640,0)/Inputs!$B$24)*DCF!F$6</f>
        <v>-5806.8283827305268</v>
      </c>
      <c r="DB640" s="15">
        <f ca="1">(BU640*DCF!G$46-DCF!G$5*MAX(BU640*DCF!G$46,0)-MAX(BU640-BT640,0)/Inputs!$B$24)*DCF!G$6</f>
        <v>-3706.6924293061593</v>
      </c>
      <c r="DC640" s="15">
        <f ca="1">(BV640*DCF!H$46-DCF!H$5*MAX(BV640*DCF!H$46,0)-MAX(BV640-BU640,0)/Inputs!$B$24)*DCF!H$6</f>
        <v>-2191.1490350714043</v>
      </c>
      <c r="DD640" s="15">
        <f ca="1">(BW640*DCF!I$46-DCF!I$5*MAX(BW640*DCF!I$46,0)-MAX(BW640-BV640,0)/Inputs!$B$24)*DCF!I$6</f>
        <v>801.42442909076635</v>
      </c>
      <c r="DE640" s="15">
        <f ca="1">(BX640*DCF!J$46-DCF!J$5*MAX(BX640*DCF!J$46,0)-MAX(BX640-BW640,0)/Inputs!$B$24)*DCF!J$6</f>
        <v>-561.38214933204085</v>
      </c>
      <c r="DF640" s="15">
        <f ca="1">(BY640*DCF!K$46-DCF!K$5*MAX(BY640*DCF!K$46,0)-MAX(BY640-BX640,0)/Inputs!$B$24)*DCF!K$6</f>
        <v>-386.26835928571677</v>
      </c>
      <c r="DG640" s="15">
        <f ca="1">(BZ640*DCF!L$46-DCF!L$5*MAX(BZ640*DCF!L$46,0)-MAX(BZ640-BY640,0)/Inputs!$B$24)*DCF!L$6</f>
        <v>1959.4208688510082</v>
      </c>
      <c r="DH640" s="15">
        <f ca="1">(CA640*DCF!M$46-DCF!M$5*MAX(CA640*DCF!M$46,0)-MAX(CA640-BZ640,0)/Inputs!$B$24)*DCF!M$6</f>
        <v>1922.2783229558213</v>
      </c>
      <c r="DI640" s="15">
        <f ca="1">SUM(CB640:CL640)+BE640*DCF!M$10*(1+Inputs!$B$30)*(1-Inputs!$B$33)*(1-Inputs!$B$30/Inputs!$B$31)/(Inputs!$B$29-Inputs!$B$30)*DCF!M$6</f>
        <v>178693.28297120036</v>
      </c>
      <c r="DJ640" s="15">
        <f ca="1">SUM(CM640:CW640)+BP640*DCF!M$28*(1+Inputs!$B$30)*(1-Inputs!$B$33)*(1-Inputs!$B$30/Inputs!$B$31)/(Inputs!$B$29-Inputs!$B$30)*DCF!M$6</f>
        <v>667398.46299991466</v>
      </c>
      <c r="DK640" s="15">
        <f ca="1">SUM(CX640:DH640)+CA640*DCF!M$46*(1+Inputs!$B$30)*(1-Inputs!$B$33)*(1-Inputs!$B$30/Inputs!$B$31)/(Inputs!$B$29-Inputs!$B$30)*DCF!M$6</f>
        <v>143454.33014594347</v>
      </c>
      <c r="DM640" s="15">
        <f ca="1">DI640+DJ640+DK640+Inputs!$B$34+Inputs!$B$36-Inputs!$B$35</f>
        <v>1066397.0761170585</v>
      </c>
    </row>
    <row r="641" spans="1:117" x14ac:dyDescent="0.75">
      <c r="A641" s="11">
        <v>628</v>
      </c>
      <c r="C641" s="23">
        <f t="shared" ca="1" si="362"/>
        <v>0.44051413941170886</v>
      </c>
      <c r="D641" s="23">
        <f t="shared" ca="1" si="362"/>
        <v>1.0065589828017214</v>
      </c>
      <c r="E641" s="23">
        <f t="shared" ca="1" si="362"/>
        <v>-0.52529690068074453</v>
      </c>
      <c r="F641" s="23">
        <f t="shared" ca="1" si="362"/>
        <v>-0.52867448558031427</v>
      </c>
      <c r="G641" s="23">
        <f t="shared" ca="1" si="362"/>
        <v>-0.57077867570385488</v>
      </c>
      <c r="H641" s="23">
        <f t="shared" ca="1" si="362"/>
        <v>0.59187219114942491</v>
      </c>
      <c r="I641" s="23">
        <f t="shared" ca="1" si="362"/>
        <v>1.7289637504541944</v>
      </c>
      <c r="J641" s="23">
        <f t="shared" ca="1" si="362"/>
        <v>0.6767953748265223</v>
      </c>
      <c r="K641" s="23">
        <f t="shared" ca="1" si="362"/>
        <v>1.7295488921348492</v>
      </c>
      <c r="L641" s="23">
        <f t="shared" ca="1" si="362"/>
        <v>-0.45137830389738443</v>
      </c>
      <c r="M641" s="23">
        <f t="shared" ca="1" si="362"/>
        <v>-0.68623211568144393</v>
      </c>
      <c r="N641" s="23">
        <f ca="1">SQRT(Inputs!$B$38)*C641+SQRT(1-Inputs!$B$38)*_xlfn.NORM.S.INV(RAND())</f>
        <v>0.572960460177807</v>
      </c>
      <c r="O641" s="23">
        <f ca="1">SQRT(Inputs!$B$38)*D641+SQRT(1-Inputs!$B$38)*_xlfn.NORM.S.INV(RAND())</f>
        <v>1.3213338126083225</v>
      </c>
      <c r="P641" s="23">
        <f ca="1">SQRT(Inputs!$B$38)*E641+SQRT(1-Inputs!$B$38)*_xlfn.NORM.S.INV(RAND())</f>
        <v>-1.1852594034420088</v>
      </c>
      <c r="Q641" s="23">
        <f ca="1">SQRT(Inputs!$B$38)*F641+SQRT(1-Inputs!$B$38)*_xlfn.NORM.S.INV(RAND())</f>
        <v>-0.64314594160671446</v>
      </c>
      <c r="R641" s="23">
        <f ca="1">SQRT(Inputs!$B$38)*G641+SQRT(1-Inputs!$B$38)*_xlfn.NORM.S.INV(RAND())</f>
        <v>0.16823254752310657</v>
      </c>
      <c r="S641" s="23">
        <f ca="1">SQRT(Inputs!$B$38)*H641+SQRT(1-Inputs!$B$38)*_xlfn.NORM.S.INV(RAND())</f>
        <v>-0.67025895916731981</v>
      </c>
      <c r="T641" s="23">
        <f ca="1">SQRT(Inputs!$B$38)*I641+SQRT(1-Inputs!$B$38)*_xlfn.NORM.S.INV(RAND())</f>
        <v>1.5586120359781837</v>
      </c>
      <c r="U641" s="23">
        <f ca="1">SQRT(Inputs!$B$38)*J641+SQRT(1-Inputs!$B$38)*_xlfn.NORM.S.INV(RAND())</f>
        <v>1.1613932187942451</v>
      </c>
      <c r="V641" s="23">
        <f ca="1">SQRT(Inputs!$B$38)*K641+SQRT(1-Inputs!$B$38)*_xlfn.NORM.S.INV(RAND())</f>
        <v>0.63912680068843852</v>
      </c>
      <c r="W641" s="23">
        <f ca="1">SQRT(Inputs!$B$38)*L641+SQRT(1-Inputs!$B$38)*_xlfn.NORM.S.INV(RAND())</f>
        <v>-2.4129904409328709</v>
      </c>
      <c r="X641" s="23">
        <f ca="1">SQRT(Inputs!$B$38)*M641+SQRT(1-Inputs!$B$38)*_xlfn.NORM.S.INV(RAND())</f>
        <v>-0.73306380103352331</v>
      </c>
      <c r="Y641" s="23">
        <f ca="1">SQRT(Inputs!$B$38)*C641+SQRT(1-Inputs!$B$38)*_xlfn.NORM.S.INV(RAND())</f>
        <v>0.45311396659349656</v>
      </c>
      <c r="Z641" s="23">
        <f ca="1">SQRT(Inputs!$B$38)*D641+SQRT(1-Inputs!$B$38)*_xlfn.NORM.S.INV(RAND())</f>
        <v>1.1944115524497783</v>
      </c>
      <c r="AA641" s="23">
        <f ca="1">SQRT(Inputs!$B$38)*E641+SQRT(1-Inputs!$B$38)*_xlfn.NORM.S.INV(RAND())</f>
        <v>0.4790237077093728</v>
      </c>
      <c r="AB641" s="23">
        <f ca="1">SQRT(Inputs!$B$38)*F641+SQRT(1-Inputs!$B$38)*_xlfn.NORM.S.INV(RAND())</f>
        <v>0.50087007921053983</v>
      </c>
      <c r="AC641" s="23">
        <f ca="1">SQRT(Inputs!$B$38)*G641+SQRT(1-Inputs!$B$38)*_xlfn.NORM.S.INV(RAND())</f>
        <v>6.2679765639840179E-2</v>
      </c>
      <c r="AD641" s="23">
        <f ca="1">SQRT(Inputs!$B$38)*H641+SQRT(1-Inputs!$B$38)*_xlfn.NORM.S.INV(RAND())</f>
        <v>1.7437289893785022</v>
      </c>
      <c r="AE641" s="23">
        <f ca="1">SQRT(Inputs!$B$38)*I641+SQRT(1-Inputs!$B$38)*_xlfn.NORM.S.INV(RAND())</f>
        <v>0.32298787963788056</v>
      </c>
      <c r="AF641" s="23">
        <f ca="1">SQRT(Inputs!$B$38)*J641+SQRT(1-Inputs!$B$38)*_xlfn.NORM.S.INV(RAND())</f>
        <v>2.0002802397740429</v>
      </c>
      <c r="AG641" s="23">
        <f ca="1">SQRT(Inputs!$B$38)*K641+SQRT(1-Inputs!$B$38)*_xlfn.NORM.S.INV(RAND())</f>
        <v>0.73259889343250217</v>
      </c>
      <c r="AH641" s="23">
        <f ca="1">SQRT(Inputs!$B$38)*L641+SQRT(1-Inputs!$B$38)*_xlfn.NORM.S.INV(RAND())</f>
        <v>-0.54381529681990926</v>
      </c>
      <c r="AI641" s="23">
        <f ca="1">SQRT(Inputs!$B$38)*M641+SQRT(1-Inputs!$B$38)*_xlfn.NORM.S.INV(RAND())</f>
        <v>0.58675410875254852</v>
      </c>
      <c r="AJ641" s="23">
        <f ca="1">SQRT(Inputs!$B$38)*C641+SQRT(1-Inputs!$B$38)*_xlfn.NORM.S.INV(RAND())</f>
        <v>0.7060031654770953</v>
      </c>
      <c r="AK641" s="23">
        <f ca="1">SQRT(Inputs!$B$38)*D641+SQRT(1-Inputs!$B$38)*_xlfn.NORM.S.INV(RAND())</f>
        <v>-0.94352429377784508</v>
      </c>
      <c r="AL641" s="23">
        <f ca="1">SQRT(Inputs!$B$38)*E641+SQRT(1-Inputs!$B$38)*_xlfn.NORM.S.INV(RAND())</f>
        <v>-2.1700870443219342</v>
      </c>
      <c r="AM641" s="23">
        <f ca="1">SQRT(Inputs!$B$38)*F641+SQRT(1-Inputs!$B$38)*_xlfn.NORM.S.INV(RAND())</f>
        <v>-0.89425548153925527</v>
      </c>
      <c r="AN641" s="23">
        <f ca="1">SQRT(Inputs!$B$38)*G641+SQRT(1-Inputs!$B$38)*_xlfn.NORM.S.INV(RAND())</f>
        <v>0.53476512233959816</v>
      </c>
      <c r="AO641" s="23">
        <f ca="1">SQRT(Inputs!$B$38)*H641+SQRT(1-Inputs!$B$38)*_xlfn.NORM.S.INV(RAND())</f>
        <v>0.63940049887664885</v>
      </c>
      <c r="AP641" s="23">
        <f ca="1">SQRT(Inputs!$B$38)*I641+SQRT(1-Inputs!$B$38)*_xlfn.NORM.S.INV(RAND())</f>
        <v>1.3466443788135629</v>
      </c>
      <c r="AQ641" s="23">
        <f ca="1">SQRT(Inputs!$B$38)*J641+SQRT(1-Inputs!$B$38)*_xlfn.NORM.S.INV(RAND())</f>
        <v>-0.84341704180867638</v>
      </c>
      <c r="AR641" s="23">
        <f ca="1">SQRT(Inputs!$B$38)*K641+SQRT(1-Inputs!$B$38)*_xlfn.NORM.S.INV(RAND())</f>
        <v>2.4436570109746345</v>
      </c>
      <c r="AS641" s="23">
        <f ca="1">SQRT(Inputs!$B$38)*L641+SQRT(1-Inputs!$B$38)*_xlfn.NORM.S.INV(RAND())</f>
        <v>-1.6313932527063275</v>
      </c>
      <c r="AT641" s="23">
        <f ca="1">SQRT(Inputs!$B$38)*M641+SQRT(1-Inputs!$B$38)*_xlfn.NORM.S.INV(RAND())</f>
        <v>-0.38842337592264869</v>
      </c>
      <c r="AU641" s="15">
        <f ca="1">Inputs!$B$6*EXP($B$8-0.5*C$5^2+C$5*N641)</f>
        <v>5444.489569005259</v>
      </c>
      <c r="AV641" s="15">
        <f t="shared" ca="1" si="328"/>
        <v>8048.3350988322109</v>
      </c>
      <c r="AW641" s="15">
        <f t="shared" ca="1" si="329"/>
        <v>8363.6229916185912</v>
      </c>
      <c r="AX641" s="15">
        <f t="shared" ca="1" si="330"/>
        <v>9422.7746390098746</v>
      </c>
      <c r="AY641" s="15">
        <f t="shared" ca="1" si="331"/>
        <v>11744.082554616416</v>
      </c>
      <c r="AZ641" s="15">
        <f t="shared" ca="1" si="332"/>
        <v>13341.372434381668</v>
      </c>
      <c r="BA641" s="15">
        <f t="shared" ca="1" si="333"/>
        <v>19219.185787199942</v>
      </c>
      <c r="BB641" s="15">
        <f t="shared" ca="1" si="334"/>
        <v>26433.753256022846</v>
      </c>
      <c r="BC641" s="15">
        <f t="shared" ca="1" si="335"/>
        <v>34434.86753966174</v>
      </c>
      <c r="BD641" s="15">
        <f t="shared" ca="1" si="336"/>
        <v>33662.752504280237</v>
      </c>
      <c r="BE641" s="15">
        <f t="shared" ca="1" si="337"/>
        <v>38585.191066762774</v>
      </c>
      <c r="BF641" s="15">
        <f ca="1">Inputs!$B$13*EXP($B$9-0.5*C$6^2+C$6*Y641)</f>
        <v>15130.956575075124</v>
      </c>
      <c r="BG641" s="15">
        <f t="shared" ca="1" si="338"/>
        <v>22875.675212840633</v>
      </c>
      <c r="BH641" s="15">
        <f t="shared" ca="1" si="339"/>
        <v>30261.070574549391</v>
      </c>
      <c r="BI641" s="15">
        <f t="shared" ca="1" si="340"/>
        <v>40012.936572527535</v>
      </c>
      <c r="BJ641" s="15">
        <f t="shared" ca="1" si="341"/>
        <v>49498.458553301243</v>
      </c>
      <c r="BK641" s="15">
        <f t="shared" ca="1" si="342"/>
        <v>77027.594597955976</v>
      </c>
      <c r="BL641" s="15">
        <f t="shared" ca="1" si="343"/>
        <v>98663.585032126226</v>
      </c>
      <c r="BM641" s="15">
        <f t="shared" ca="1" si="344"/>
        <v>155490.14227072697</v>
      </c>
      <c r="BN641" s="15">
        <f t="shared" ca="1" si="345"/>
        <v>208781.09555294161</v>
      </c>
      <c r="BO641" s="15">
        <f t="shared" ca="1" si="346"/>
        <v>241147.7633997048</v>
      </c>
      <c r="BP641" s="15">
        <f t="shared" ca="1" si="347"/>
        <v>317209.24170817772</v>
      </c>
      <c r="BQ641" s="15">
        <f ca="1">Inputs!$B$20*EXP($B$10-0.5*C$7^2+C$7*AJ641)</f>
        <v>5510.0875225713417</v>
      </c>
      <c r="BR641" s="15">
        <f t="shared" ca="1" si="348"/>
        <v>5540.6818444809251</v>
      </c>
      <c r="BS641" s="15">
        <f t="shared" ca="1" si="349"/>
        <v>4068.3176197391253</v>
      </c>
      <c r="BT641" s="15">
        <f t="shared" ca="1" si="350"/>
        <v>4436.3787919497763</v>
      </c>
      <c r="BU641" s="15">
        <f t="shared" ca="1" si="351"/>
        <v>6997.6252532119943</v>
      </c>
      <c r="BV641" s="15">
        <f t="shared" ca="1" si="352"/>
        <v>11244.253301850611</v>
      </c>
      <c r="BW641" s="15">
        <f t="shared" ca="1" si="353"/>
        <v>20865.264505532636</v>
      </c>
      <c r="BX641" s="15">
        <f t="shared" ca="1" si="354"/>
        <v>24643.609214154065</v>
      </c>
      <c r="BY641" s="15">
        <f t="shared" ca="1" si="355"/>
        <v>55111.426930184498</v>
      </c>
      <c r="BZ641" s="15">
        <f t="shared" ca="1" si="356"/>
        <v>57292.197125197476</v>
      </c>
      <c r="CA641" s="15">
        <f t="shared" ca="1" si="357"/>
        <v>75110.665282488379</v>
      </c>
      <c r="CB641" s="15">
        <f ca="1">(AU641*DCF!C$10-DCF!C$5*MAX(AU641*DCF!C$10,0)-MAX(AU641-Inputs!$B$6,0)/Inputs!$B$10)*DCF!C$6</f>
        <v>1039.6357740730118</v>
      </c>
      <c r="CC641" s="15">
        <f ca="1">(AV641*DCF!D$10-DCF!D$5*MAX(AV641*DCF!D$10,0)-MAX(AV641-AU641,0)/Inputs!$B$10)*DCF!D$6</f>
        <v>1326.847569690203</v>
      </c>
      <c r="CD641" s="15">
        <f ca="1">(AW641*DCF!E$10-DCF!E$5*MAX(AW641*DCF!E$10,0)-MAX(AW641-AV641,0)/Inputs!$B$10)*DCF!E$6</f>
        <v>1860.011521035982</v>
      </c>
      <c r="CE641" s="15">
        <f ca="1">(AX641*DCF!F$10-DCF!F$5*MAX(AX641*DCF!F$10,0)-MAX(AX641-AW641,0)/Inputs!$B$10)*DCF!F$6</f>
        <v>1836.5934884048625</v>
      </c>
      <c r="CF641" s="15">
        <f ca="1">(AY641*DCF!G$10-DCF!G$5*MAX(AY641*DCF!G$10,0)-MAX(AY641-AX641,0)/Inputs!$B$10)*DCF!G$6</f>
        <v>1973.5534933403751</v>
      </c>
      <c r="CG641" s="15">
        <f ca="1">(AZ641*DCF!H$10-DCF!H$5*MAX(AZ641*DCF!H$10,0)-MAX(AZ641-AY641,0)/Inputs!$B$10)*DCF!H$6</f>
        <v>2306.6095743009478</v>
      </c>
      <c r="CH641" s="15">
        <f ca="1">(BA641*DCF!I$10-DCF!I$5*MAX(BA641*DCF!I$10,0)-MAX(BA641-AZ641,0)/Inputs!$B$10)*DCF!I$6</f>
        <v>2546.4767954625036</v>
      </c>
      <c r="CI641" s="15">
        <f ca="1">(BB641*DCF!J$10-DCF!J$5*MAX(BB641*DCF!J$10,0)-MAX(BB641-BA641,0)/Inputs!$B$10)*DCF!J$6</f>
        <v>3442.8445802438541</v>
      </c>
      <c r="CJ641" s="15">
        <f ca="1">(BC641*DCF!K$10-DCF!K$5*MAX(BC641*DCF!K$10,0)-MAX(BC641-BB641,0)/Inputs!$B$10)*DCF!K$6</f>
        <v>4423.4264463597874</v>
      </c>
      <c r="CK641" s="15">
        <f ca="1">(BD641*DCF!L$10-DCF!L$5*MAX(BD641*DCF!L$10,0)-MAX(BD641-BC641,0)/Inputs!$B$10)*DCF!L$6</f>
        <v>5076.9832074497226</v>
      </c>
      <c r="CL641" s="15">
        <f ca="1">(BE641*DCF!M$10-DCF!M$5*MAX(BE641*DCF!M$10,0)-MAX(BE641-BD641,0)/Inputs!$B$10)*DCF!M$6</f>
        <v>4856.8316400897202</v>
      </c>
      <c r="CM641" s="15">
        <f ca="1">(BF641*DCF!C$28-DCF!C$5*MAX(BF641*DCF!C$28,0)-MAX(BF641-Inputs!$B$13,0)/Inputs!$B$17)*DCF!C$6</f>
        <v>3753.2136177932584</v>
      </c>
      <c r="CN641" s="15">
        <f ca="1">(BG641*DCF!D$28-DCF!D$5*MAX(BG641*DCF!D$28,0)-MAX(BG641-BF641,0)/Inputs!$B$17)*DCF!D$6</f>
        <v>5085.1103725503817</v>
      </c>
      <c r="CO641" s="15">
        <f ca="1">(BH641*DCF!E$28-DCF!E$5*MAX(BH641*DCF!E$28,0)-MAX(BH641-BG641,0)/Inputs!$B$17)*DCF!E$6</f>
        <v>7114.9142613205104</v>
      </c>
      <c r="CP641" s="15">
        <f ca="1">(BI641*DCF!F$28-DCF!F$5*MAX(BI641*DCF!F$28,0)-MAX(BI641-BH641,0)/Inputs!$B$17)*DCF!F$6</f>
        <v>9086.9769592493394</v>
      </c>
      <c r="CQ641" s="15">
        <f ca="1">(BJ641*DCF!G$28-DCF!G$5*MAX(BJ641*DCF!G$28,0)-MAX(BJ641-BI641,0)/Inputs!$B$17)*DCF!G$6</f>
        <v>11247.37952372622</v>
      </c>
      <c r="CR641" s="15">
        <f ca="1">(BK641*DCF!H$28-DCF!H$5*MAX(BK641*DCF!H$28,0)-MAX(BK641-BJ641,0)/Inputs!$B$17)*DCF!H$6</f>
        <v>14772.518792557845</v>
      </c>
      <c r="CS641" s="15">
        <f ca="1">(BL641*DCF!I$28-DCF!I$5*MAX(BL641*DCF!I$28,0)-MAX(BL641-BK641,0)/Inputs!$B$17)*DCF!I$6</f>
        <v>20095.613744485127</v>
      </c>
      <c r="CT641" s="15">
        <f ca="1">(BM641*DCF!J$28-DCF!J$5*MAX(BM641*DCF!J$28,0)-MAX(BM641-BL641,0)/Inputs!$B$17)*DCF!J$6</f>
        <v>27152.472678950882</v>
      </c>
      <c r="CU641" s="15">
        <f ca="1">(BN641*DCF!K$28-DCF!K$5*MAX(BN641*DCF!K$28,0)-MAX(BN641-BM641,0)/Inputs!$B$17)*DCF!K$6</f>
        <v>37563.634803166453</v>
      </c>
      <c r="CV641" s="15">
        <f ca="1">(BO641*DCF!L$28-DCF!L$5*MAX(BO641*DCF!L$28,0)-MAX(BO641-BN641,0)/Inputs!$B$17)*DCF!L$6</f>
        <v>44451.698021490265</v>
      </c>
      <c r="CW641" s="15">
        <f ca="1">(BP641*DCF!M$28-DCF!M$5*MAX(BP641*DCF!M$28,0)-MAX(BP641-BO641,0)/Inputs!$B$17)*DCF!M$6</f>
        <v>51732.540648434617</v>
      </c>
      <c r="CX641" s="15">
        <f ca="1">(BQ641*DCF!C$46-DCF!C$5*MAX(BQ641*DCF!C$46,0)-MAX(BQ641-Inputs!$B$20,0)/Inputs!$B$24)*DCF!C$6</f>
        <v>-2339.0906622896127</v>
      </c>
      <c r="CY641" s="15">
        <f ca="1">(BR641*DCF!D$46-DCF!D$5*MAX(BR641*DCF!D$46,0)-MAX(BR641-BQ641,0)/Inputs!$B$24)*DCF!D$6</f>
        <v>-958.71952368488962</v>
      </c>
      <c r="CZ641" s="15">
        <f ca="1">(BS641*DCF!E$46-DCF!E$5*MAX(BS641*DCF!E$46,0)-MAX(BS641-BR641,0)/Inputs!$B$24)*DCF!E$6</f>
        <v>-481.08564200657088</v>
      </c>
      <c r="DA641" s="15">
        <f ca="1">(BT641*DCF!F$46-DCF!F$5*MAX(BT641*DCF!F$46,0)-MAX(BT641-BS641,0)/Inputs!$B$24)*DCF!F$6</f>
        <v>-457.10786065928329</v>
      </c>
      <c r="DB641" s="15">
        <f ca="1">(BU641*DCF!G$46-DCF!G$5*MAX(BU641*DCF!G$46,0)-MAX(BU641-BT641,0)/Inputs!$B$24)*DCF!G$6</f>
        <v>-1096.9389934161318</v>
      </c>
      <c r="DC641" s="15">
        <f ca="1">(BV641*DCF!H$46-DCF!H$5*MAX(BV641*DCF!H$46,0)-MAX(BV641-BU641,0)/Inputs!$B$24)*DCF!H$6</f>
        <v>-1319.6136465927011</v>
      </c>
      <c r="DD641" s="15">
        <f ca="1">(BW641*DCF!I$46-DCF!I$5*MAX(BW641*DCF!I$46,0)-MAX(BW641-BV641,0)/Inputs!$B$24)*DCF!I$6</f>
        <v>-2279.9287519723093</v>
      </c>
      <c r="DE641" s="15">
        <f ca="1">(BX641*DCF!J$46-DCF!J$5*MAX(BX641*DCF!J$46,0)-MAX(BX641-BW641,0)/Inputs!$B$24)*DCF!J$6</f>
        <v>31.775951468346218</v>
      </c>
      <c r="DF641" s="15">
        <f ca="1">(BY641*DCF!K$46-DCF!K$5*MAX(BY641*DCF!K$46,0)-MAX(BY641-BX641,0)/Inputs!$B$24)*DCF!K$6</f>
        <v>-4315.6552599385932</v>
      </c>
      <c r="DG641" s="15">
        <f ca="1">(BZ641*DCF!L$46-DCF!L$5*MAX(BZ641*DCF!L$46,0)-MAX(BZ641-BY641,0)/Inputs!$B$24)*DCF!L$6</f>
        <v>3466.8294622033363</v>
      </c>
      <c r="DH641" s="15">
        <f ca="1">(CA641*DCF!M$46-DCF!M$5*MAX(CA641*DCF!M$46,0)-MAX(CA641-BZ641,0)/Inputs!$B$24)*DCF!M$6</f>
        <v>2163.3200913846267</v>
      </c>
      <c r="DI641" s="15">
        <f ca="1">SUM(CB641:CL641)+BE641*DCF!M$10*(1+Inputs!$B$30)*(1-Inputs!$B$33)*(1-Inputs!$B$30/Inputs!$B$31)/(Inputs!$B$29-Inputs!$B$30)*DCF!M$6</f>
        <v>138072.91106558146</v>
      </c>
      <c r="DJ641" s="15">
        <f ca="1">SUM(CM641:CW641)+BP641*DCF!M$28*(1+Inputs!$B$30)*(1-Inputs!$B$33)*(1-Inputs!$B$30/Inputs!$B$31)/(Inputs!$B$29-Inputs!$B$30)*DCF!M$6</f>
        <v>1409119.4258661633</v>
      </c>
      <c r="DK641" s="15">
        <f ca="1">SUM(CX641:DH641)+CA641*DCF!M$46*(1+Inputs!$B$30)*(1-Inputs!$B$33)*(1-Inputs!$B$30/Inputs!$B$31)/(Inputs!$B$29-Inputs!$B$30)*DCF!M$6</f>
        <v>108543.77111832344</v>
      </c>
      <c r="DM641" s="15">
        <f ca="1">DI641+DJ641+DK641+Inputs!$B$34+Inputs!$B$36-Inputs!$B$35</f>
        <v>1732587.1080500684</v>
      </c>
    </row>
    <row r="642" spans="1:117" x14ac:dyDescent="0.75">
      <c r="A642" s="11">
        <v>629</v>
      </c>
      <c r="C642" s="23">
        <f t="shared" ca="1" si="362"/>
        <v>0.39765206702606348</v>
      </c>
      <c r="D642" s="23">
        <f t="shared" ca="1" si="362"/>
        <v>-0.69006133934954872</v>
      </c>
      <c r="E642" s="23">
        <f t="shared" ca="1" si="362"/>
        <v>1.0256443773873374</v>
      </c>
      <c r="F642" s="23">
        <f t="shared" ca="1" si="362"/>
        <v>0.5113146139235063</v>
      </c>
      <c r="G642" s="23">
        <f t="shared" ca="1" si="362"/>
        <v>0.29135625290247252</v>
      </c>
      <c r="H642" s="23">
        <f t="shared" ca="1" si="362"/>
        <v>-1.7048096981718475</v>
      </c>
      <c r="I642" s="23">
        <f t="shared" ca="1" si="362"/>
        <v>2.6679107960964612</v>
      </c>
      <c r="J642" s="23">
        <f t="shared" ca="1" si="362"/>
        <v>0.227691654730802</v>
      </c>
      <c r="K642" s="23">
        <f t="shared" ca="1" si="362"/>
        <v>-0.47105859082229989</v>
      </c>
      <c r="L642" s="23">
        <f t="shared" ca="1" si="362"/>
        <v>-1.3536678541480263</v>
      </c>
      <c r="M642" s="23">
        <f t="shared" ca="1" si="362"/>
        <v>0.13669253971004031</v>
      </c>
      <c r="N642" s="23">
        <f ca="1">SQRT(Inputs!$B$38)*C642+SQRT(1-Inputs!$B$38)*_xlfn.NORM.S.INV(RAND())</f>
        <v>0.39507267005996483</v>
      </c>
      <c r="O642" s="23">
        <f ca="1">SQRT(Inputs!$B$38)*D642+SQRT(1-Inputs!$B$38)*_xlfn.NORM.S.INV(RAND())</f>
        <v>0.17957446675514066</v>
      </c>
      <c r="P642" s="23">
        <f ca="1">SQRT(Inputs!$B$38)*E642+SQRT(1-Inputs!$B$38)*_xlfn.NORM.S.INV(RAND())</f>
        <v>-0.1632330000888973</v>
      </c>
      <c r="Q642" s="23">
        <f ca="1">SQRT(Inputs!$B$38)*F642+SQRT(1-Inputs!$B$38)*_xlfn.NORM.S.INV(RAND())</f>
        <v>-1.2828468762911975</v>
      </c>
      <c r="R642" s="23">
        <f ca="1">SQRT(Inputs!$B$38)*G642+SQRT(1-Inputs!$B$38)*_xlfn.NORM.S.INV(RAND())</f>
        <v>0.60614120883055289</v>
      </c>
      <c r="S642" s="23">
        <f ca="1">SQRT(Inputs!$B$38)*H642+SQRT(1-Inputs!$B$38)*_xlfn.NORM.S.INV(RAND())</f>
        <v>-0.42496911493379985</v>
      </c>
      <c r="T642" s="23">
        <f ca="1">SQRT(Inputs!$B$38)*I642+SQRT(1-Inputs!$B$38)*_xlfn.NORM.S.INV(RAND())</f>
        <v>2.4970679202674582</v>
      </c>
      <c r="U642" s="23">
        <f ca="1">SQRT(Inputs!$B$38)*J642+SQRT(1-Inputs!$B$38)*_xlfn.NORM.S.INV(RAND())</f>
        <v>0.4024638741640979</v>
      </c>
      <c r="V642" s="23">
        <f ca="1">SQRT(Inputs!$B$38)*K642+SQRT(1-Inputs!$B$38)*_xlfn.NORM.S.INV(RAND())</f>
        <v>3.3541592284232924E-2</v>
      </c>
      <c r="W642" s="23">
        <f ca="1">SQRT(Inputs!$B$38)*L642+SQRT(1-Inputs!$B$38)*_xlfn.NORM.S.INV(RAND())</f>
        <v>-0.82678090416586425</v>
      </c>
      <c r="X642" s="23">
        <f ca="1">SQRT(Inputs!$B$38)*M642+SQRT(1-Inputs!$B$38)*_xlfn.NORM.S.INV(RAND())</f>
        <v>-1.2984253507216208</v>
      </c>
      <c r="Y642" s="23">
        <f ca="1">SQRT(Inputs!$B$38)*C642+SQRT(1-Inputs!$B$38)*_xlfn.NORM.S.INV(RAND())</f>
        <v>-2.3373513900317016</v>
      </c>
      <c r="Z642" s="23">
        <f ca="1">SQRT(Inputs!$B$38)*D642+SQRT(1-Inputs!$B$38)*_xlfn.NORM.S.INV(RAND())</f>
        <v>-1.3120523695469566</v>
      </c>
      <c r="AA642" s="23">
        <f ca="1">SQRT(Inputs!$B$38)*E642+SQRT(1-Inputs!$B$38)*_xlfn.NORM.S.INV(RAND())</f>
        <v>1.2937892935841084</v>
      </c>
      <c r="AB642" s="23">
        <f ca="1">SQRT(Inputs!$B$38)*F642+SQRT(1-Inputs!$B$38)*_xlfn.NORM.S.INV(RAND())</f>
        <v>0.60605993236146705</v>
      </c>
      <c r="AC642" s="23">
        <f ca="1">SQRT(Inputs!$B$38)*G642+SQRT(1-Inputs!$B$38)*_xlfn.NORM.S.INV(RAND())</f>
        <v>-9.8190352188558067E-2</v>
      </c>
      <c r="AD642" s="23">
        <f ca="1">SQRT(Inputs!$B$38)*H642+SQRT(1-Inputs!$B$38)*_xlfn.NORM.S.INV(RAND())</f>
        <v>-0.21643600969605181</v>
      </c>
      <c r="AE642" s="23">
        <f ca="1">SQRT(Inputs!$B$38)*I642+SQRT(1-Inputs!$B$38)*_xlfn.NORM.S.INV(RAND())</f>
        <v>1.8215577144317543</v>
      </c>
      <c r="AF642" s="23">
        <f ca="1">SQRT(Inputs!$B$38)*J642+SQRT(1-Inputs!$B$38)*_xlfn.NORM.S.INV(RAND())</f>
        <v>-0.36032075160402022</v>
      </c>
      <c r="AG642" s="23">
        <f ca="1">SQRT(Inputs!$B$38)*K642+SQRT(1-Inputs!$B$38)*_xlfn.NORM.S.INV(RAND())</f>
        <v>-0.5167823351883829</v>
      </c>
      <c r="AH642" s="23">
        <f ca="1">SQRT(Inputs!$B$38)*L642+SQRT(1-Inputs!$B$38)*_xlfn.NORM.S.INV(RAND())</f>
        <v>-0.80810914700872238</v>
      </c>
      <c r="AI642" s="23">
        <f ca="1">SQRT(Inputs!$B$38)*M642+SQRT(1-Inputs!$B$38)*_xlfn.NORM.S.INV(RAND())</f>
        <v>1.6141054452361674</v>
      </c>
      <c r="AJ642" s="23">
        <f ca="1">SQRT(Inputs!$B$38)*C642+SQRT(1-Inputs!$B$38)*_xlfn.NORM.S.INV(RAND())</f>
        <v>0.67392885988792617</v>
      </c>
      <c r="AK642" s="23">
        <f ca="1">SQRT(Inputs!$B$38)*D642+SQRT(1-Inputs!$B$38)*_xlfn.NORM.S.INV(RAND())</f>
        <v>0.13283858293650108</v>
      </c>
      <c r="AL642" s="23">
        <f ca="1">SQRT(Inputs!$B$38)*E642+SQRT(1-Inputs!$B$38)*_xlfn.NORM.S.INV(RAND())</f>
        <v>-0.65780432860960258</v>
      </c>
      <c r="AM642" s="23">
        <f ca="1">SQRT(Inputs!$B$38)*F642+SQRT(1-Inputs!$B$38)*_xlfn.NORM.S.INV(RAND())</f>
        <v>0.84309163295801237</v>
      </c>
      <c r="AN642" s="23">
        <f ca="1">SQRT(Inputs!$B$38)*G642+SQRT(1-Inputs!$B$38)*_xlfn.NORM.S.INV(RAND())</f>
        <v>0.76035468675057516</v>
      </c>
      <c r="AO642" s="23">
        <f ca="1">SQRT(Inputs!$B$38)*H642+SQRT(1-Inputs!$B$38)*_xlfn.NORM.S.INV(RAND())</f>
        <v>0.56491622155233456</v>
      </c>
      <c r="AP642" s="23">
        <f ca="1">SQRT(Inputs!$B$38)*I642+SQRT(1-Inputs!$B$38)*_xlfn.NORM.S.INV(RAND())</f>
        <v>1.5909534092384898</v>
      </c>
      <c r="AQ642" s="23">
        <f ca="1">SQRT(Inputs!$B$38)*J642+SQRT(1-Inputs!$B$38)*_xlfn.NORM.S.INV(RAND())</f>
        <v>0.27995861809572281</v>
      </c>
      <c r="AR642" s="23">
        <f ca="1">SQRT(Inputs!$B$38)*K642+SQRT(1-Inputs!$B$38)*_xlfn.NORM.S.INV(RAND())</f>
        <v>-1.2456866511317708</v>
      </c>
      <c r="AS642" s="23">
        <f ca="1">SQRT(Inputs!$B$38)*L642+SQRT(1-Inputs!$B$38)*_xlfn.NORM.S.INV(RAND())</f>
        <v>-0.8834188611708268</v>
      </c>
      <c r="AT642" s="23">
        <f ca="1">SQRT(Inputs!$B$38)*M642+SQRT(1-Inputs!$B$38)*_xlfn.NORM.S.INV(RAND())</f>
        <v>-1.140144555402102E-2</v>
      </c>
      <c r="AU642" s="15">
        <f ca="1">Inputs!$B$6*EXP($B$8-0.5*C$5^2+C$5*N642)</f>
        <v>5289.9498479082167</v>
      </c>
      <c r="AV642" s="15">
        <f t="shared" ca="1" si="328"/>
        <v>6611.3960942375243</v>
      </c>
      <c r="AW642" s="15">
        <f t="shared" ca="1" si="329"/>
        <v>7885.8767542005407</v>
      </c>
      <c r="AX642" s="15">
        <f t="shared" ca="1" si="330"/>
        <v>8202.1113575711133</v>
      </c>
      <c r="AY642" s="15">
        <f t="shared" ca="1" si="331"/>
        <v>10759.122124917119</v>
      </c>
      <c r="AZ642" s="15">
        <f t="shared" ca="1" si="332"/>
        <v>12557.091366793804</v>
      </c>
      <c r="BA642" s="15">
        <f t="shared" ca="1" si="333"/>
        <v>19956.266146908674</v>
      </c>
      <c r="BB642" s="15">
        <f t="shared" ca="1" si="334"/>
        <v>25437.869932850655</v>
      </c>
      <c r="BC642" s="15">
        <f t="shared" ca="1" si="335"/>
        <v>31255.952856000986</v>
      </c>
      <c r="BD642" s="15">
        <f t="shared" ca="1" si="336"/>
        <v>35441.942703368928</v>
      </c>
      <c r="BE642" s="15">
        <f t="shared" ca="1" si="337"/>
        <v>38585.602898299396</v>
      </c>
      <c r="BF642" s="15">
        <f ca="1">Inputs!$B$13*EXP($B$9-0.5*C$6^2+C$6*Y642)</f>
        <v>8701.8829869876317</v>
      </c>
      <c r="BG642" s="15">
        <f t="shared" ca="1" si="338"/>
        <v>8369.6198275816532</v>
      </c>
      <c r="BH642" s="15">
        <f t="shared" ca="1" si="339"/>
        <v>12673.729655428047</v>
      </c>
      <c r="BI642" s="15">
        <f t="shared" ca="1" si="340"/>
        <v>17031.470120441158</v>
      </c>
      <c r="BJ642" s="15">
        <f t="shared" ca="1" si="341"/>
        <v>20586.032668411386</v>
      </c>
      <c r="BK642" s="15">
        <f t="shared" ca="1" si="342"/>
        <v>24531.835400780274</v>
      </c>
      <c r="BL642" s="15">
        <f t="shared" ca="1" si="343"/>
        <v>38157.639914381543</v>
      </c>
      <c r="BM642" s="15">
        <f t="shared" ca="1" si="344"/>
        <v>44850.765099093682</v>
      </c>
      <c r="BN642" s="15">
        <f t="shared" ca="1" si="345"/>
        <v>51848.39309168297</v>
      </c>
      <c r="BO642" s="15">
        <f t="shared" ca="1" si="346"/>
        <v>58074.45662061352</v>
      </c>
      <c r="BP642" s="15">
        <f t="shared" ca="1" si="347"/>
        <v>85821.783511630478</v>
      </c>
      <c r="BQ642" s="15">
        <f ca="1">Inputs!$B$20*EXP($B$10-0.5*C$7^2+C$7*AJ642)</f>
        <v>5447.7588636449073</v>
      </c>
      <c r="BR642" s="15">
        <f t="shared" ca="1" si="348"/>
        <v>7710.4203304010452</v>
      </c>
      <c r="BS642" s="15">
        <f t="shared" ca="1" si="349"/>
        <v>8740.9307909406307</v>
      </c>
      <c r="BT642" s="15">
        <f t="shared" ca="1" si="350"/>
        <v>15035.104206246684</v>
      </c>
      <c r="BU642" s="15">
        <f t="shared" ca="1" si="351"/>
        <v>25045.796483357833</v>
      </c>
      <c r="BV642" s="15">
        <f t="shared" ca="1" si="352"/>
        <v>39575.535900415809</v>
      </c>
      <c r="BW642" s="15">
        <f t="shared" ca="1" si="353"/>
        <v>77335.072993644921</v>
      </c>
      <c r="BX642" s="15">
        <f t="shared" ca="1" si="354"/>
        <v>114409.84703222495</v>
      </c>
      <c r="BY642" s="15">
        <f t="shared" ca="1" si="355"/>
        <v>126313.12891016527</v>
      </c>
      <c r="BZ642" s="15">
        <f t="shared" ca="1" si="356"/>
        <v>150667.33440994393</v>
      </c>
      <c r="CA642" s="15">
        <f t="shared" ca="1" si="357"/>
        <v>211213.5152143231</v>
      </c>
      <c r="CB642" s="15">
        <f ca="1">(AU642*DCF!C$10-DCF!C$5*MAX(AU642*DCF!C$10,0)-MAX(AU642-Inputs!$B$6,0)/Inputs!$B$10)*DCF!C$6</f>
        <v>1040.7376698297207</v>
      </c>
      <c r="CC642" s="15">
        <f ca="1">(AV642*DCF!D$10-DCF!D$5*MAX(AV642*DCF!D$10,0)-MAX(AV642-AU642,0)/Inputs!$B$10)*DCF!D$6</f>
        <v>1289.2829247698387</v>
      </c>
      <c r="CD642" s="15">
        <f ca="1">(AW642*DCF!E$10-DCF!E$5*MAX(AW642*DCF!E$10,0)-MAX(AW642-AV642,0)/Inputs!$B$10)*DCF!E$6</f>
        <v>1533.6575869465798</v>
      </c>
      <c r="CE642" s="15">
        <f ca="1">(AX642*DCF!F$10-DCF!F$5*MAX(AX642*DCF!F$10,0)-MAX(AX642-AW642,0)/Inputs!$B$10)*DCF!F$6</f>
        <v>1724.7072572043742</v>
      </c>
      <c r="CF642" s="15">
        <f ca="1">(AY642*DCF!G$10-DCF!G$5*MAX(AY642*DCF!G$10,0)-MAX(AY642-AX642,0)/Inputs!$B$10)*DCF!G$6</f>
        <v>1725.3062342692069</v>
      </c>
      <c r="CG642" s="15">
        <f ca="1">(AZ642*DCF!H$10-DCF!H$5*MAX(AZ642*DCF!H$10,0)-MAX(AZ642-AY642,0)/Inputs!$B$10)*DCF!H$6</f>
        <v>2118.7066240819604</v>
      </c>
      <c r="CH642" s="15">
        <f ca="1">(BA642*DCF!I$10-DCF!I$5*MAX(BA642*DCF!I$10,0)-MAX(BA642-AZ642,0)/Inputs!$B$10)*DCF!I$6</f>
        <v>2431.5579106464929</v>
      </c>
      <c r="CI642" s="15">
        <f ca="1">(BB642*DCF!J$10-DCF!J$5*MAX(BB642*DCF!J$10,0)-MAX(BB642-BA642,0)/Inputs!$B$10)*DCF!J$6</f>
        <v>3534.5507804065273</v>
      </c>
      <c r="CJ642" s="15">
        <f ca="1">(BC642*DCF!K$10-DCF!K$5*MAX(BC642*DCF!K$10,0)-MAX(BC642-BB642,0)/Inputs!$B$10)*DCF!K$6</f>
        <v>4217.2633945797861</v>
      </c>
      <c r="CK642" s="15">
        <f ca="1">(BD642*DCF!L$10-DCF!L$5*MAX(BD642*DCF!L$10,0)-MAX(BD642-BC642,0)/Inputs!$B$10)*DCF!L$6</f>
        <v>4804.0026581443772</v>
      </c>
      <c r="CL642" s="15">
        <f ca="1">(BE642*DCF!M$10-DCF!M$5*MAX(BE642*DCF!M$10,0)-MAX(BE642-BD642,0)/Inputs!$B$10)*DCF!M$6</f>
        <v>5069.3838369319265</v>
      </c>
      <c r="CM642" s="15">
        <f ca="1">(BF642*DCF!C$28-DCF!C$5*MAX(BF642*DCF!C$28,0)-MAX(BF642-Inputs!$B$13,0)/Inputs!$B$17)*DCF!C$6</f>
        <v>2655.7576195662054</v>
      </c>
      <c r="CN642" s="15">
        <f ca="1">(BG642*DCF!D$28-DCF!D$5*MAX(BG642*DCF!D$28,0)-MAX(BG642-BF642,0)/Inputs!$B$17)*DCF!D$6</f>
        <v>2465.0460745474288</v>
      </c>
      <c r="CO642" s="15">
        <f ca="1">(BH642*DCF!E$28-DCF!E$5*MAX(BH642*DCF!E$28,0)-MAX(BH642-BG642,0)/Inputs!$B$17)*DCF!E$6</f>
        <v>2741.145110533716</v>
      </c>
      <c r="CP642" s="15">
        <f ca="1">(BI642*DCF!F$28-DCF!F$5*MAX(BI642*DCF!F$28,0)-MAX(BI642-BH642,0)/Inputs!$B$17)*DCF!F$6</f>
        <v>3830.1999830895215</v>
      </c>
      <c r="CQ642" s="15">
        <f ca="1">(BJ642*DCF!G$28-DCF!G$5*MAX(BJ642*DCF!G$28,0)-MAX(BJ642-BI642,0)/Inputs!$B$17)*DCF!G$6</f>
        <v>4743.3600558208955</v>
      </c>
      <c r="CR642" s="15">
        <f ca="1">(BK642*DCF!H$28-DCF!H$5*MAX(BK642*DCF!H$28,0)-MAX(BK642-BJ642,0)/Inputs!$B$17)*DCF!H$6</f>
        <v>5453.9265363102586</v>
      </c>
      <c r="CS642" s="15">
        <f ca="1">(BL642*DCF!I$28-DCF!I$5*MAX(BL642*DCF!I$28,0)-MAX(BL642-BK642,0)/Inputs!$B$17)*DCF!I$6</f>
        <v>7017.1642372615515</v>
      </c>
      <c r="CT642" s="15">
        <f ca="1">(BM642*DCF!J$28-DCF!J$5*MAX(BM642*DCF!J$28,0)-MAX(BM642-BL642,0)/Inputs!$B$17)*DCF!J$6</f>
        <v>9117.990242718588</v>
      </c>
      <c r="CU642" s="15">
        <f ca="1">(BN642*DCF!K$28-DCF!K$5*MAX(BN642*DCF!K$28,0)-MAX(BN642-BM642,0)/Inputs!$B$17)*DCF!K$6</f>
        <v>10092.395057752421</v>
      </c>
      <c r="CV642" s="15">
        <f ca="1">(BO642*DCF!L$28-DCF!L$5*MAX(BO642*DCF!L$28,0)-MAX(BO642-BN642,0)/Inputs!$B$17)*DCF!L$6</f>
        <v>10882.58360114393</v>
      </c>
      <c r="CW642" s="15">
        <f ca="1">(BP642*DCF!M$28-DCF!M$5*MAX(BP642*DCF!M$28,0)-MAX(BP642-BO642,0)/Inputs!$B$17)*DCF!M$6</f>
        <v>13247.042894843977</v>
      </c>
      <c r="CX642" s="15">
        <f ca="1">(BQ642*DCF!C$46-DCF!C$5*MAX(BQ642*DCF!C$46,0)-MAX(BQ642-Inputs!$B$20,0)/Inputs!$B$24)*DCF!C$6</f>
        <v>-2295.9068339341156</v>
      </c>
      <c r="CY642" s="15">
        <f ca="1">(BR642*DCF!D$46-DCF!D$5*MAX(BR642*DCF!D$46,0)-MAX(BR642-BQ642,0)/Inputs!$B$24)*DCF!D$6</f>
        <v>-2281.4478071424164</v>
      </c>
      <c r="CZ642" s="15">
        <f ca="1">(BS642*DCF!E$46-DCF!E$5*MAX(BS642*DCF!E$46,0)-MAX(BS642-BR642,0)/Inputs!$B$24)*DCF!E$6</f>
        <v>-1439.8291391715059</v>
      </c>
      <c r="DA642" s="15">
        <f ca="1">(BT642*DCF!F$46-DCF!F$5*MAX(BT642*DCF!F$46,0)-MAX(BT642-BS642,0)/Inputs!$B$24)*DCF!F$6</f>
        <v>-3386.8588619919583</v>
      </c>
      <c r="DB642" s="15">
        <f ca="1">(BU642*DCF!G$46-DCF!G$5*MAX(BU642*DCF!G$46,0)-MAX(BU642-BT642,0)/Inputs!$B$24)*DCF!G$6</f>
        <v>-4209.8902041396614</v>
      </c>
      <c r="DC642" s="15">
        <f ca="1">(BV642*DCF!H$46-DCF!H$5*MAX(BV642*DCF!H$46,0)-MAX(BV642-BU642,0)/Inputs!$B$24)*DCF!H$6</f>
        <v>-4515.0274986603226</v>
      </c>
      <c r="DD642" s="15">
        <f ca="1">(BW642*DCF!I$46-DCF!I$5*MAX(BW642*DCF!I$46,0)-MAX(BW642-BV642,0)/Inputs!$B$24)*DCF!I$6</f>
        <v>-9053.2188675162888</v>
      </c>
      <c r="DE642" s="15">
        <f ca="1">(BX642*DCF!J$46-DCF!J$5*MAX(BX642*DCF!J$46,0)-MAX(BX642-BW642,0)/Inputs!$B$24)*DCF!J$6</f>
        <v>-5032.4477500317053</v>
      </c>
      <c r="DF642" s="15">
        <f ca="1">(BY642*DCF!K$46-DCF!K$5*MAX(BY642*DCF!K$46,0)-MAX(BY642-BX642,0)/Inputs!$B$24)*DCF!K$6</f>
        <v>4299.4400322102838</v>
      </c>
      <c r="DG642" s="15">
        <f ca="1">(BZ642*DCF!L$46-DCF!L$5*MAX(BZ642*DCF!L$46,0)-MAX(BZ642-BY642,0)/Inputs!$B$24)*DCF!L$6</f>
        <v>4903.4991688132322</v>
      </c>
      <c r="DH642" s="15">
        <f ca="1">(CA642*DCF!M$46-DCF!M$5*MAX(CA642*DCF!M$46,0)-MAX(CA642-BZ642,0)/Inputs!$B$24)*DCF!M$6</f>
        <v>3900.7560699228716</v>
      </c>
      <c r="DI642" s="15">
        <f ca="1">SUM(CB642:CL642)+BE642*DCF!M$10*(1+Inputs!$B$30)*(1-Inputs!$B$33)*(1-Inputs!$B$30/Inputs!$B$31)/(Inputs!$B$29-Inputs!$B$30)*DCF!M$6</f>
        <v>136873.39998555364</v>
      </c>
      <c r="DJ642" s="15">
        <f ca="1">SUM(CM642:CW642)+BP642*DCF!M$28*(1+Inputs!$B$30)*(1-Inputs!$B$33)*(1-Inputs!$B$30/Inputs!$B$31)/(Inputs!$B$29-Inputs!$B$30)*DCF!M$6</f>
        <v>390704.15593154414</v>
      </c>
      <c r="DK642" s="15">
        <f ca="1">SUM(CX642:DH642)+CA642*DCF!M$46*(1+Inputs!$B$30)*(1-Inputs!$B$33)*(1-Inputs!$B$30/Inputs!$B$31)/(Inputs!$B$29-Inputs!$B$30)*DCF!M$6</f>
        <v>307450.18267005513</v>
      </c>
      <c r="DM642" s="15">
        <f ca="1">DI642+DJ642+DK642+Inputs!$B$34+Inputs!$B$36-Inputs!$B$35</f>
        <v>911878.73858715291</v>
      </c>
    </row>
    <row r="643" spans="1:117" x14ac:dyDescent="0.75">
      <c r="A643" s="11">
        <v>630</v>
      </c>
      <c r="C643" s="23">
        <f t="shared" ca="1" si="362"/>
        <v>1.8086853392848459</v>
      </c>
      <c r="D643" s="23">
        <f t="shared" ca="1" si="362"/>
        <v>-0.61047906076503666</v>
      </c>
      <c r="E643" s="23">
        <f t="shared" ca="1" si="362"/>
        <v>0.29330011462780853</v>
      </c>
      <c r="F643" s="23">
        <f t="shared" ca="1" si="362"/>
        <v>-0.71103640096550746</v>
      </c>
      <c r="G643" s="23">
        <f t="shared" ca="1" si="362"/>
        <v>1.1877184783117027</v>
      </c>
      <c r="H643" s="23">
        <f t="shared" ca="1" si="362"/>
        <v>0.30117786398411189</v>
      </c>
      <c r="I643" s="23">
        <f t="shared" ca="1" si="362"/>
        <v>-1.1432699918142768</v>
      </c>
      <c r="J643" s="23">
        <f t="shared" ca="1" si="362"/>
        <v>-1.2287018829896608</v>
      </c>
      <c r="K643" s="23">
        <f t="shared" ca="1" si="362"/>
        <v>0.12998202573022852</v>
      </c>
      <c r="L643" s="23">
        <f t="shared" ca="1" si="362"/>
        <v>-0.55204812707038564</v>
      </c>
      <c r="M643" s="23">
        <f t="shared" ca="1" si="362"/>
        <v>1.0393181051782772</v>
      </c>
      <c r="N643" s="23">
        <f ca="1">SQRT(Inputs!$B$38)*C643+SQRT(1-Inputs!$B$38)*_xlfn.NORM.S.INV(RAND())</f>
        <v>1.7706994942699883</v>
      </c>
      <c r="O643" s="23">
        <f ca="1">SQRT(Inputs!$B$38)*D643+SQRT(1-Inputs!$B$38)*_xlfn.NORM.S.INV(RAND())</f>
        <v>-0.41055815115820377</v>
      </c>
      <c r="P643" s="23">
        <f ca="1">SQRT(Inputs!$B$38)*E643+SQRT(1-Inputs!$B$38)*_xlfn.NORM.S.INV(RAND())</f>
        <v>0.5350883377525083</v>
      </c>
      <c r="Q643" s="23">
        <f ca="1">SQRT(Inputs!$B$38)*F643+SQRT(1-Inputs!$B$38)*_xlfn.NORM.S.INV(RAND())</f>
        <v>-1.2588873276256844</v>
      </c>
      <c r="R643" s="23">
        <f ca="1">SQRT(Inputs!$B$38)*G643+SQRT(1-Inputs!$B$38)*_xlfn.NORM.S.INV(RAND())</f>
        <v>1.3064119739971523</v>
      </c>
      <c r="S643" s="23">
        <f ca="1">SQRT(Inputs!$B$38)*H643+SQRT(1-Inputs!$B$38)*_xlfn.NORM.S.INV(RAND())</f>
        <v>1.5544602446726012</v>
      </c>
      <c r="T643" s="23">
        <f ca="1">SQRT(Inputs!$B$38)*I643+SQRT(1-Inputs!$B$38)*_xlfn.NORM.S.INV(RAND())</f>
        <v>-1.4172793265041768</v>
      </c>
      <c r="U643" s="23">
        <f ca="1">SQRT(Inputs!$B$38)*J643+SQRT(1-Inputs!$B$38)*_xlfn.NORM.S.INV(RAND())</f>
        <v>6.9002466308442645E-2</v>
      </c>
      <c r="V643" s="23">
        <f ca="1">SQRT(Inputs!$B$38)*K643+SQRT(1-Inputs!$B$38)*_xlfn.NORM.S.INV(RAND())</f>
        <v>0.25360475301725804</v>
      </c>
      <c r="W643" s="23">
        <f ca="1">SQRT(Inputs!$B$38)*L643+SQRT(1-Inputs!$B$38)*_xlfn.NORM.S.INV(RAND())</f>
        <v>1.228908094586119</v>
      </c>
      <c r="X643" s="23">
        <f ca="1">SQRT(Inputs!$B$38)*M643+SQRT(1-Inputs!$B$38)*_xlfn.NORM.S.INV(RAND())</f>
        <v>0.22017631438237417</v>
      </c>
      <c r="Y643" s="23">
        <f ca="1">SQRT(Inputs!$B$38)*C643+SQRT(1-Inputs!$B$38)*_xlfn.NORM.S.INV(RAND())</f>
        <v>0.77317816887504476</v>
      </c>
      <c r="Z643" s="23">
        <f ca="1">SQRT(Inputs!$B$38)*D643+SQRT(1-Inputs!$B$38)*_xlfn.NORM.S.INV(RAND())</f>
        <v>-0.92612689472911747</v>
      </c>
      <c r="AA643" s="23">
        <f ca="1">SQRT(Inputs!$B$38)*E643+SQRT(1-Inputs!$B$38)*_xlfn.NORM.S.INV(RAND())</f>
        <v>0.40581073161587422</v>
      </c>
      <c r="AB643" s="23">
        <f ca="1">SQRT(Inputs!$B$38)*F643+SQRT(1-Inputs!$B$38)*_xlfn.NORM.S.INV(RAND())</f>
        <v>0.51267250019488497</v>
      </c>
      <c r="AC643" s="23">
        <f ca="1">SQRT(Inputs!$B$38)*G643+SQRT(1-Inputs!$B$38)*_xlfn.NORM.S.INV(RAND())</f>
        <v>-0.10638481530697008</v>
      </c>
      <c r="AD643" s="23">
        <f ca="1">SQRT(Inputs!$B$38)*H643+SQRT(1-Inputs!$B$38)*_xlfn.NORM.S.INV(RAND())</f>
        <v>-0.12972130350388647</v>
      </c>
      <c r="AE643" s="23">
        <f ca="1">SQRT(Inputs!$B$38)*I643+SQRT(1-Inputs!$B$38)*_xlfn.NORM.S.INV(RAND())</f>
        <v>0.29281982155383135</v>
      </c>
      <c r="AF643" s="23">
        <f ca="1">SQRT(Inputs!$B$38)*J643+SQRT(1-Inputs!$B$38)*_xlfn.NORM.S.INV(RAND())</f>
        <v>-1.267162501286077</v>
      </c>
      <c r="AG643" s="23">
        <f ca="1">SQRT(Inputs!$B$38)*K643+SQRT(1-Inputs!$B$38)*_xlfn.NORM.S.INV(RAND())</f>
        <v>-1.2762535298002811</v>
      </c>
      <c r="AH643" s="23">
        <f ca="1">SQRT(Inputs!$B$38)*L643+SQRT(1-Inputs!$B$38)*_xlfn.NORM.S.INV(RAND())</f>
        <v>1.5246849306608841</v>
      </c>
      <c r="AI643" s="23">
        <f ca="1">SQRT(Inputs!$B$38)*M643+SQRT(1-Inputs!$B$38)*_xlfn.NORM.S.INV(RAND())</f>
        <v>0.68915809476362733</v>
      </c>
      <c r="AJ643" s="23">
        <f ca="1">SQRT(Inputs!$B$38)*C643+SQRT(1-Inputs!$B$38)*_xlfn.NORM.S.INV(RAND())</f>
        <v>1.6343334202264512</v>
      </c>
      <c r="AK643" s="23">
        <f ca="1">SQRT(Inputs!$B$38)*D643+SQRT(1-Inputs!$B$38)*_xlfn.NORM.S.INV(RAND())</f>
        <v>0.58986713617431552</v>
      </c>
      <c r="AL643" s="23">
        <f ca="1">SQRT(Inputs!$B$38)*E643+SQRT(1-Inputs!$B$38)*_xlfn.NORM.S.INV(RAND())</f>
        <v>0.21975472296553555</v>
      </c>
      <c r="AM643" s="23">
        <f ca="1">SQRT(Inputs!$B$38)*F643+SQRT(1-Inputs!$B$38)*_xlfn.NORM.S.INV(RAND())</f>
        <v>0.13903009589690207</v>
      </c>
      <c r="AN643" s="23">
        <f ca="1">SQRT(Inputs!$B$38)*G643+SQRT(1-Inputs!$B$38)*_xlfn.NORM.S.INV(RAND())</f>
        <v>0.7523403825094126</v>
      </c>
      <c r="AO643" s="23">
        <f ca="1">SQRT(Inputs!$B$38)*H643+SQRT(1-Inputs!$B$38)*_xlfn.NORM.S.INV(RAND())</f>
        <v>-0.40570719272803901</v>
      </c>
      <c r="AP643" s="23">
        <f ca="1">SQRT(Inputs!$B$38)*I643+SQRT(1-Inputs!$B$38)*_xlfn.NORM.S.INV(RAND())</f>
        <v>-1.4378103142589369</v>
      </c>
      <c r="AQ643" s="23">
        <f ca="1">SQRT(Inputs!$B$38)*J643+SQRT(1-Inputs!$B$38)*_xlfn.NORM.S.INV(RAND())</f>
        <v>-1.1936016607374715</v>
      </c>
      <c r="AR643" s="23">
        <f ca="1">SQRT(Inputs!$B$38)*K643+SQRT(1-Inputs!$B$38)*_xlfn.NORM.S.INV(RAND())</f>
        <v>-1.8270241968339942</v>
      </c>
      <c r="AS643" s="23">
        <f ca="1">SQRT(Inputs!$B$38)*L643+SQRT(1-Inputs!$B$38)*_xlfn.NORM.S.INV(RAND())</f>
        <v>-0.52793364926403052</v>
      </c>
      <c r="AT643" s="23">
        <f ca="1">SQRT(Inputs!$B$38)*M643+SQRT(1-Inputs!$B$38)*_xlfn.NORM.S.INV(RAND())</f>
        <v>0.8288117650135296</v>
      </c>
      <c r="AU643" s="15">
        <f ca="1">Inputs!$B$6*EXP($B$8-0.5*C$5^2+C$5*N643)</f>
        <v>6609.3526213734922</v>
      </c>
      <c r="AV643" s="15">
        <f t="shared" ca="1" si="328"/>
        <v>7573.8642313221544</v>
      </c>
      <c r="AW643" s="15">
        <f t="shared" ca="1" si="329"/>
        <v>9926.1467776050777</v>
      </c>
      <c r="AX643" s="15">
        <f t="shared" ca="1" si="330"/>
        <v>10355.149134407004</v>
      </c>
      <c r="AY643" s="15">
        <f t="shared" ca="1" si="331"/>
        <v>14740.951554895906</v>
      </c>
      <c r="AZ643" s="15">
        <f t="shared" ca="1" si="332"/>
        <v>21394.516409649092</v>
      </c>
      <c r="BA643" s="15">
        <f t="shared" ca="1" si="333"/>
        <v>22572.173434172968</v>
      </c>
      <c r="BB643" s="15">
        <f t="shared" ca="1" si="334"/>
        <v>27826.931775606314</v>
      </c>
      <c r="BC643" s="15">
        <f t="shared" ca="1" si="335"/>
        <v>34925.521485390615</v>
      </c>
      <c r="BD643" s="15">
        <f t="shared" ca="1" si="336"/>
        <v>47998.98060504649</v>
      </c>
      <c r="BE643" s="15">
        <f t="shared" ca="1" si="337"/>
        <v>60007.99339748115</v>
      </c>
      <c r="BF643" s="15">
        <f ca="1">Inputs!$B$13*EXP($B$9-0.5*C$6^2+C$6*Y643)</f>
        <v>16122.160246144196</v>
      </c>
      <c r="BG643" s="15">
        <f t="shared" ca="1" si="338"/>
        <v>16624.866240702555</v>
      </c>
      <c r="BH643" s="15">
        <f t="shared" ca="1" si="339"/>
        <v>21726.757945136316</v>
      </c>
      <c r="BI643" s="15">
        <f t="shared" ca="1" si="340"/>
        <v>28780.611182840767</v>
      </c>
      <c r="BJ643" s="15">
        <f t="shared" ca="1" si="341"/>
        <v>34746.218505300181</v>
      </c>
      <c r="BK643" s="15">
        <f t="shared" ca="1" si="342"/>
        <v>41897.880083023687</v>
      </c>
      <c r="BL643" s="15">
        <f t="shared" ca="1" si="343"/>
        <v>53457.01677988757</v>
      </c>
      <c r="BM643" s="15">
        <f t="shared" ca="1" si="344"/>
        <v>56139.395222495557</v>
      </c>
      <c r="BN643" s="15">
        <f t="shared" ca="1" si="345"/>
        <v>59252.57297104656</v>
      </c>
      <c r="BO643" s="15">
        <f t="shared" ca="1" si="346"/>
        <v>87040.690269908097</v>
      </c>
      <c r="BP643" s="15">
        <f t="shared" ca="1" si="347"/>
        <v>115830.67972668099</v>
      </c>
      <c r="BQ643" s="15">
        <f ca="1">Inputs!$B$20*EXP($B$10-0.5*C$7^2+C$7*AJ643)</f>
        <v>7658.7070548405909</v>
      </c>
      <c r="BR643" s="15">
        <f t="shared" ca="1" si="348"/>
        <v>12532.868936911555</v>
      </c>
      <c r="BS643" s="15">
        <f t="shared" ca="1" si="349"/>
        <v>18280.52341374016</v>
      </c>
      <c r="BT643" s="15">
        <f t="shared" ca="1" si="350"/>
        <v>26141.1113716904</v>
      </c>
      <c r="BU643" s="15">
        <f t="shared" ca="1" si="351"/>
        <v>43462.055253978026</v>
      </c>
      <c r="BV643" s="15">
        <f t="shared" ca="1" si="352"/>
        <v>55186.223748307748</v>
      </c>
      <c r="BW643" s="15">
        <f t="shared" ca="1" si="353"/>
        <v>56804.425728421331</v>
      </c>
      <c r="BX643" s="15">
        <f t="shared" ca="1" si="354"/>
        <v>62542.298174479853</v>
      </c>
      <c r="BY643" s="15">
        <f t="shared" ca="1" si="355"/>
        <v>61780.98788498668</v>
      </c>
      <c r="BZ643" s="15">
        <f t="shared" ca="1" si="356"/>
        <v>78669.554969923716</v>
      </c>
      <c r="CA643" s="15">
        <f t="shared" ca="1" si="357"/>
        <v>128041.95729093245</v>
      </c>
      <c r="CB643" s="15">
        <f ca="1">(AU643*DCF!C$10-DCF!C$5*MAX(AU643*DCF!C$10,0)-MAX(AU643-Inputs!$B$6,0)/Inputs!$B$10)*DCF!C$6</f>
        <v>1031.3300928834774</v>
      </c>
      <c r="CC643" s="15">
        <f ca="1">(AV643*DCF!D$10-DCF!D$5*MAX(AV643*DCF!D$10,0)-MAX(AV643-AU643,0)/Inputs!$B$10)*DCF!D$6</f>
        <v>1610.9071821149876</v>
      </c>
      <c r="CD643" s="15">
        <f ca="1">(AW643*DCF!E$10-DCF!E$5*MAX(AW643*DCF!E$10,0)-MAX(AW643-AV643,0)/Inputs!$B$10)*DCF!E$6</f>
        <v>1761.9578386021426</v>
      </c>
      <c r="CE643" s="15">
        <f ca="1">(AX643*DCF!F$10-DCF!F$5*MAX(AX643*DCF!F$10,0)-MAX(AX643-AW643,0)/Inputs!$B$10)*DCF!F$6</f>
        <v>2171.2477989788899</v>
      </c>
      <c r="CF643" s="15">
        <f ca="1">(AY643*DCF!G$10-DCF!G$5*MAX(AY643*DCF!G$10,0)-MAX(AY643-AX643,0)/Inputs!$B$10)*DCF!G$6</f>
        <v>2194.1964069308415</v>
      </c>
      <c r="CG643" s="15">
        <f ca="1">(AZ643*DCF!H$10-DCF!H$5*MAX(AZ643*DCF!H$10,0)-MAX(AZ643-AY643,0)/Inputs!$B$10)*DCF!H$6</f>
        <v>2972.3009859500121</v>
      </c>
      <c r="CH643" s="15">
        <f ca="1">(BA643*DCF!I$10-DCF!I$5*MAX(BA643*DCF!I$10,0)-MAX(BA643-AZ643,0)/Inputs!$B$10)*DCF!I$6</f>
        <v>3929.9356376288215</v>
      </c>
      <c r="CI643" s="15">
        <f ca="1">(BB643*DCF!J$10-DCF!J$5*MAX(BB643*DCF!J$10,0)-MAX(BB643-BA643,0)/Inputs!$B$10)*DCF!J$6</f>
        <v>3978.8940250241913</v>
      </c>
      <c r="CJ643" s="15">
        <f ca="1">(BC643*DCF!K$10-DCF!K$5*MAX(BC643*DCF!K$10,0)-MAX(BC643-BB643,0)/Inputs!$B$10)*DCF!K$6</f>
        <v>4628.7535530661462</v>
      </c>
      <c r="CK643" s="15">
        <f ca="1">(BD643*DCF!L$10-DCF!L$5*MAX(BD643*DCF!L$10,0)-MAX(BD643-BC643,0)/Inputs!$B$10)*DCF!L$6</f>
        <v>5548.5490803576649</v>
      </c>
      <c r="CL643" s="15">
        <f ca="1">(BE643*DCF!M$10-DCF!M$5*MAX(BE643*DCF!M$10,0)-MAX(BE643-BD643,0)/Inputs!$B$10)*DCF!M$6</f>
        <v>7033.2991213211399</v>
      </c>
      <c r="CM643" s="15">
        <f ca="1">(BF643*DCF!C$28-DCF!C$5*MAX(BF643*DCF!C$28,0)-MAX(BF643-Inputs!$B$13,0)/Inputs!$B$17)*DCF!C$6</f>
        <v>3826.8070802874608</v>
      </c>
      <c r="CN643" s="15">
        <f ca="1">(BG643*DCF!D$28-DCF!D$5*MAX(BG643*DCF!D$28,0)-MAX(BG643-BF643,0)/Inputs!$B$17)*DCF!D$6</f>
        <v>4789.1563031297055</v>
      </c>
      <c r="CO643" s="15">
        <f ca="1">(BH643*DCF!E$28-DCF!E$5*MAX(BH643*DCF!E$28,0)-MAX(BH643-BG643,0)/Inputs!$B$17)*DCF!E$6</f>
        <v>5147.8920978337892</v>
      </c>
      <c r="CP643" s="15">
        <f ca="1">(BI643*DCF!F$28-DCF!F$5*MAX(BI643*DCF!F$28,0)-MAX(BI643-BH643,0)/Inputs!$B$17)*DCF!F$6</f>
        <v>6528.912353440398</v>
      </c>
      <c r="CQ643" s="15">
        <f ca="1">(BJ643*DCF!G$28-DCF!G$5*MAX(BJ643*DCF!G$28,0)-MAX(BJ643-BI643,0)/Inputs!$B$17)*DCF!G$6</f>
        <v>8011.8137913670807</v>
      </c>
      <c r="CR643" s="15">
        <f ca="1">(BK643*DCF!H$28-DCF!H$5*MAX(BK643*DCF!H$28,0)-MAX(BK643-BJ643,0)/Inputs!$B$17)*DCF!H$6</f>
        <v>9250.6404842942502</v>
      </c>
      <c r="CS643" s="15">
        <f ca="1">(BL643*DCF!I$28-DCF!I$5*MAX(BL643*DCF!I$28,0)-MAX(BL643-BK643,0)/Inputs!$B$17)*DCF!I$6</f>
        <v>10911.489362899605</v>
      </c>
      <c r="CT643" s="15">
        <f ca="1">(BM643*DCF!J$28-DCF!J$5*MAX(BM643*DCF!J$28,0)-MAX(BM643-BL643,0)/Inputs!$B$17)*DCF!J$6</f>
        <v>12168.084156759631</v>
      </c>
      <c r="CU643" s="15">
        <f ca="1">(BN643*DCF!K$28-DCF!K$5*MAX(BN643*DCF!K$28,0)-MAX(BN643-BM643,0)/Inputs!$B$17)*DCF!K$6</f>
        <v>12131.827116592529</v>
      </c>
      <c r="CV643" s="15">
        <f ca="1">(BO643*DCF!L$28-DCF!L$5*MAX(BO643*DCF!L$28,0)-MAX(BO643-BN643,0)/Inputs!$B$17)*DCF!L$6</f>
        <v>14222.172873280553</v>
      </c>
      <c r="CW643" s="15">
        <f ca="1">(BP643*DCF!M$28-DCF!M$5*MAX(BP643*DCF!M$28,0)-MAX(BP643-BO643,0)/Inputs!$B$17)*DCF!M$6</f>
        <v>18784.246548512496</v>
      </c>
      <c r="CX643" s="15">
        <f ca="1">(BQ643*DCF!C$46-DCF!C$5*MAX(BQ643*DCF!C$46,0)-MAX(BQ643-Inputs!$B$20,0)/Inputs!$B$24)*DCF!C$6</f>
        <v>-3827.7416084345896</v>
      </c>
      <c r="CY643" s="15">
        <f ca="1">(BR643*DCF!D$46-DCF!D$5*MAX(BR643*DCF!D$46,0)-MAX(BR643-BQ643,0)/Inputs!$B$24)*DCF!D$6</f>
        <v>-4218.832873111739</v>
      </c>
      <c r="CZ643" s="15">
        <f ca="1">(BS643*DCF!E$46-DCF!E$5*MAX(BS643*DCF!E$46,0)-MAX(BS643-BR643,0)/Inputs!$B$24)*DCF!E$6</f>
        <v>-4427.2708867948231</v>
      </c>
      <c r="DA643" s="15">
        <f ca="1">(BT643*DCF!F$46-DCF!F$5*MAX(BT643*DCF!F$46,0)-MAX(BT643-BS643,0)/Inputs!$B$24)*DCF!F$6</f>
        <v>-4766.0495744310902</v>
      </c>
      <c r="DB643" s="15">
        <f ca="1">(BU643*DCF!G$46-DCF!G$5*MAX(BU643*DCF!G$46,0)-MAX(BU643-BT643,0)/Inputs!$B$24)*DCF!G$6</f>
        <v>-7288.4009701441573</v>
      </c>
      <c r="DC643" s="15">
        <f ca="1">(BV643*DCF!H$46-DCF!H$5*MAX(BV643*DCF!H$46,0)-MAX(BV643-BU643,0)/Inputs!$B$24)*DCF!H$6</f>
        <v>-3643.213524440765</v>
      </c>
      <c r="DD643" s="15">
        <f ca="1">(BW643*DCF!I$46-DCF!I$5*MAX(BW643*DCF!I$46,0)-MAX(BW643-BV643,0)/Inputs!$B$24)*DCF!I$6</f>
        <v>847.39704054337653</v>
      </c>
      <c r="DE643" s="15">
        <f ca="1">(BX643*DCF!J$46-DCF!J$5*MAX(BX643*DCF!J$46,0)-MAX(BX643-BW643,0)/Inputs!$B$24)*DCF!J$6</f>
        <v>1101.886378342329</v>
      </c>
      <c r="DF643" s="15">
        <f ca="1">(BY643*DCF!K$46-DCF!K$5*MAX(BY643*DCF!K$46,0)-MAX(BY643-BX643,0)/Inputs!$B$24)*DCF!K$6</f>
        <v>3529.1359758793801</v>
      </c>
      <c r="DG643" s="15">
        <f ca="1">(BZ643*DCF!L$46-DCF!L$5*MAX(BZ643*DCF!L$46,0)-MAX(BZ643-BY643,0)/Inputs!$B$24)*DCF!L$6</f>
        <v>1616.1240099122754</v>
      </c>
      <c r="DH643" s="15">
        <f ca="1">(CA643*DCF!M$46-DCF!M$5*MAX(CA643*DCF!M$46,0)-MAX(CA643-BZ643,0)/Inputs!$B$24)*DCF!M$6</f>
        <v>-283.61992525818033</v>
      </c>
      <c r="DI643" s="15">
        <f ca="1">SUM(CB643:CL643)+BE643*DCF!M$10*(1+Inputs!$B$30)*(1-Inputs!$B$33)*(1-Inputs!$B$30/Inputs!$B$31)/(Inputs!$B$29-Inputs!$B$30)*DCF!M$6</f>
        <v>203864.41087161159</v>
      </c>
      <c r="DJ643" s="15">
        <f ca="1">SUM(CM643:CW643)+BP643*DCF!M$28*(1+Inputs!$B$30)*(1-Inputs!$B$33)*(1-Inputs!$B$30/Inputs!$B$31)/(Inputs!$B$29-Inputs!$B$30)*DCF!M$6</f>
        <v>535584.12667709519</v>
      </c>
      <c r="DK643" s="15">
        <f ca="1">SUM(CX643:DH643)+CA643*DCF!M$46*(1+Inputs!$B$30)*(1-Inputs!$B$33)*(1-Inputs!$B$30/Inputs!$B$31)/(Inputs!$B$29-Inputs!$B$30)*DCF!M$6</f>
        <v>176607.4475533198</v>
      </c>
      <c r="DM643" s="15">
        <f ca="1">DI643+DJ643+DK643+Inputs!$B$34+Inputs!$B$36-Inputs!$B$35</f>
        <v>992906.98510202649</v>
      </c>
    </row>
    <row r="644" spans="1:117" x14ac:dyDescent="0.75">
      <c r="A644" s="11">
        <v>631</v>
      </c>
      <c r="C644" s="23">
        <f t="shared" ref="C644:M653" ca="1" si="363">_xlfn.NORM.S.INV(RAND())</f>
        <v>-0.67081988455905595</v>
      </c>
      <c r="D644" s="23">
        <f t="shared" ca="1" si="363"/>
        <v>-1.5211807105120674</v>
      </c>
      <c r="E644" s="23">
        <f t="shared" ca="1" si="363"/>
        <v>-1.3985179170144773</v>
      </c>
      <c r="F644" s="23">
        <f t="shared" ca="1" si="363"/>
        <v>0.35927948008074129</v>
      </c>
      <c r="G644" s="23">
        <f t="shared" ca="1" si="363"/>
        <v>0.42111351744455844</v>
      </c>
      <c r="H644" s="23">
        <f t="shared" ca="1" si="363"/>
        <v>0.69405420516501193</v>
      </c>
      <c r="I644" s="23">
        <f t="shared" ca="1" si="363"/>
        <v>-1.5301952801671856</v>
      </c>
      <c r="J644" s="23">
        <f t="shared" ca="1" si="363"/>
        <v>-0.28490103314500281</v>
      </c>
      <c r="K644" s="23">
        <f t="shared" ca="1" si="363"/>
        <v>0.31151767791759616</v>
      </c>
      <c r="L644" s="23">
        <f t="shared" ca="1" si="363"/>
        <v>-2.3911640991778484</v>
      </c>
      <c r="M644" s="23">
        <f t="shared" ca="1" si="363"/>
        <v>1.6633853838131718</v>
      </c>
      <c r="N644" s="23">
        <f ca="1">SQRT(Inputs!$B$38)*C644+SQRT(1-Inputs!$B$38)*_xlfn.NORM.S.INV(RAND())</f>
        <v>0.31981093411849848</v>
      </c>
      <c r="O644" s="23">
        <f ca="1">SQRT(Inputs!$B$38)*D644+SQRT(1-Inputs!$B$38)*_xlfn.NORM.S.INV(RAND())</f>
        <v>-1.8518323178223075</v>
      </c>
      <c r="P644" s="23">
        <f ca="1">SQRT(Inputs!$B$38)*E644+SQRT(1-Inputs!$B$38)*_xlfn.NORM.S.INV(RAND())</f>
        <v>-2.8398205122125528</v>
      </c>
      <c r="Q644" s="23">
        <f ca="1">SQRT(Inputs!$B$38)*F644+SQRT(1-Inputs!$B$38)*_xlfn.NORM.S.INV(RAND())</f>
        <v>0.635248752314853</v>
      </c>
      <c r="R644" s="23">
        <f ca="1">SQRT(Inputs!$B$38)*G644+SQRT(1-Inputs!$B$38)*_xlfn.NORM.S.INV(RAND())</f>
        <v>-0.28292006307485312</v>
      </c>
      <c r="S644" s="23">
        <f ca="1">SQRT(Inputs!$B$38)*H644+SQRT(1-Inputs!$B$38)*_xlfn.NORM.S.INV(RAND())</f>
        <v>0.64487643188916632</v>
      </c>
      <c r="T644" s="23">
        <f ca="1">SQRT(Inputs!$B$38)*I644+SQRT(1-Inputs!$B$38)*_xlfn.NORM.S.INV(RAND())</f>
        <v>-0.97316883660365128</v>
      </c>
      <c r="U644" s="23">
        <f ca="1">SQRT(Inputs!$B$38)*J644+SQRT(1-Inputs!$B$38)*_xlfn.NORM.S.INV(RAND())</f>
        <v>2.3197459242585277</v>
      </c>
      <c r="V644" s="23">
        <f ca="1">SQRT(Inputs!$B$38)*K644+SQRT(1-Inputs!$B$38)*_xlfn.NORM.S.INV(RAND())</f>
        <v>-0.28095757939554733</v>
      </c>
      <c r="W644" s="23">
        <f ca="1">SQRT(Inputs!$B$38)*L644+SQRT(1-Inputs!$B$38)*_xlfn.NORM.S.INV(RAND())</f>
        <v>-1.4930620861360282</v>
      </c>
      <c r="X644" s="23">
        <f ca="1">SQRT(Inputs!$B$38)*M644+SQRT(1-Inputs!$B$38)*_xlfn.NORM.S.INV(RAND())</f>
        <v>1.6300956164890925</v>
      </c>
      <c r="Y644" s="23">
        <f ca="1">SQRT(Inputs!$B$38)*C644+SQRT(1-Inputs!$B$38)*_xlfn.NORM.S.INV(RAND())</f>
        <v>-0.46109016247504858</v>
      </c>
      <c r="Z644" s="23">
        <f ca="1">SQRT(Inputs!$B$38)*D644+SQRT(1-Inputs!$B$38)*_xlfn.NORM.S.INV(RAND())</f>
        <v>-2.1506695794814155</v>
      </c>
      <c r="AA644" s="23">
        <f ca="1">SQRT(Inputs!$B$38)*E644+SQRT(1-Inputs!$B$38)*_xlfn.NORM.S.INV(RAND())</f>
        <v>-1.5141347404762939</v>
      </c>
      <c r="AB644" s="23">
        <f ca="1">SQRT(Inputs!$B$38)*F644+SQRT(1-Inputs!$B$38)*_xlfn.NORM.S.INV(RAND())</f>
        <v>-0.43711471151070924</v>
      </c>
      <c r="AC644" s="23">
        <f ca="1">SQRT(Inputs!$B$38)*G644+SQRT(1-Inputs!$B$38)*_xlfn.NORM.S.INV(RAND())</f>
        <v>-0.40032142631940998</v>
      </c>
      <c r="AD644" s="23">
        <f ca="1">SQRT(Inputs!$B$38)*H644+SQRT(1-Inputs!$B$38)*_xlfn.NORM.S.INV(RAND())</f>
        <v>-1.0229524672953514</v>
      </c>
      <c r="AE644" s="23">
        <f ca="1">SQRT(Inputs!$B$38)*I644+SQRT(1-Inputs!$B$38)*_xlfn.NORM.S.INV(RAND())</f>
        <v>-0.22108704089619424</v>
      </c>
      <c r="AF644" s="23">
        <f ca="1">SQRT(Inputs!$B$38)*J644+SQRT(1-Inputs!$B$38)*_xlfn.NORM.S.INV(RAND())</f>
        <v>0.35295618587707867</v>
      </c>
      <c r="AG644" s="23">
        <f ca="1">SQRT(Inputs!$B$38)*K644+SQRT(1-Inputs!$B$38)*_xlfn.NORM.S.INV(RAND())</f>
        <v>-0.24588973982884405</v>
      </c>
      <c r="AH644" s="23">
        <f ca="1">SQRT(Inputs!$B$38)*L644+SQRT(1-Inputs!$B$38)*_xlfn.NORM.S.INV(RAND())</f>
        <v>-1.5471861030870753</v>
      </c>
      <c r="AI644" s="23">
        <f ca="1">SQRT(Inputs!$B$38)*M644+SQRT(1-Inputs!$B$38)*_xlfn.NORM.S.INV(RAND())</f>
        <v>0.63812718827400761</v>
      </c>
      <c r="AJ644" s="23">
        <f ca="1">SQRT(Inputs!$B$38)*C644+SQRT(1-Inputs!$B$38)*_xlfn.NORM.S.INV(RAND())</f>
        <v>0.20331100712222527</v>
      </c>
      <c r="AK644" s="23">
        <f ca="1">SQRT(Inputs!$B$38)*D644+SQRT(1-Inputs!$B$38)*_xlfn.NORM.S.INV(RAND())</f>
        <v>-5.5317742839788964E-2</v>
      </c>
      <c r="AL644" s="23">
        <f ca="1">SQRT(Inputs!$B$38)*E644+SQRT(1-Inputs!$B$38)*_xlfn.NORM.S.INV(RAND())</f>
        <v>0.85123973682761478</v>
      </c>
      <c r="AM644" s="23">
        <f ca="1">SQRT(Inputs!$B$38)*F644+SQRT(1-Inputs!$B$38)*_xlfn.NORM.S.INV(RAND())</f>
        <v>1.3308014848297263</v>
      </c>
      <c r="AN644" s="23">
        <f ca="1">SQRT(Inputs!$B$38)*G644+SQRT(1-Inputs!$B$38)*_xlfn.NORM.S.INV(RAND())</f>
        <v>1.268381350606633</v>
      </c>
      <c r="AO644" s="23">
        <f ca="1">SQRT(Inputs!$B$38)*H644+SQRT(1-Inputs!$B$38)*_xlfn.NORM.S.INV(RAND())</f>
        <v>1.0481193002328013</v>
      </c>
      <c r="AP644" s="23">
        <f ca="1">SQRT(Inputs!$B$38)*I644+SQRT(1-Inputs!$B$38)*_xlfn.NORM.S.INV(RAND())</f>
        <v>-1.4920192252809195</v>
      </c>
      <c r="AQ644" s="23">
        <f ca="1">SQRT(Inputs!$B$38)*J644+SQRT(1-Inputs!$B$38)*_xlfn.NORM.S.INV(RAND())</f>
        <v>0.69864572463303987</v>
      </c>
      <c r="AR644" s="23">
        <f ca="1">SQRT(Inputs!$B$38)*K644+SQRT(1-Inputs!$B$38)*_xlfn.NORM.S.INV(RAND())</f>
        <v>0.70618982521449347</v>
      </c>
      <c r="AS644" s="23">
        <f ca="1">SQRT(Inputs!$B$38)*L644+SQRT(1-Inputs!$B$38)*_xlfn.NORM.S.INV(RAND())</f>
        <v>-1.6609525970329726</v>
      </c>
      <c r="AT644" s="23">
        <f ca="1">SQRT(Inputs!$B$38)*M644+SQRT(1-Inputs!$B$38)*_xlfn.NORM.S.INV(RAND())</f>
        <v>1.8695111407565219</v>
      </c>
      <c r="AU644" s="15">
        <f ca="1">Inputs!$B$6*EXP($B$8-0.5*C$5^2+C$5*N644)</f>
        <v>5225.8941721171304</v>
      </c>
      <c r="AV644" s="15">
        <f t="shared" ca="1" si="328"/>
        <v>4844.9173221535502</v>
      </c>
      <c r="AW644" s="15">
        <f t="shared" ca="1" si="329"/>
        <v>4027.6678388668711</v>
      </c>
      <c r="AX644" s="15">
        <f t="shared" ca="1" si="330"/>
        <v>5323.5424070239096</v>
      </c>
      <c r="AY644" s="15">
        <f t="shared" ca="1" si="331"/>
        <v>6294.4586712334849</v>
      </c>
      <c r="AZ644" s="15">
        <f t="shared" ca="1" si="332"/>
        <v>8264.8537281420849</v>
      </c>
      <c r="BA644" s="15">
        <f t="shared" ca="1" si="333"/>
        <v>9134.6578970332212</v>
      </c>
      <c r="BB644" s="15">
        <f t="shared" ca="1" si="334"/>
        <v>14109.712354846908</v>
      </c>
      <c r="BC644" s="15">
        <f t="shared" ca="1" si="335"/>
        <v>16818.435790018542</v>
      </c>
      <c r="BD644" s="15">
        <f t="shared" ca="1" si="336"/>
        <v>17918.650806140584</v>
      </c>
      <c r="BE644" s="15">
        <f t="shared" ca="1" si="337"/>
        <v>25471.393873117508</v>
      </c>
      <c r="BF644" s="15">
        <f ca="1">Inputs!$B$13*EXP($B$9-0.5*C$6^2+C$6*Y644)</f>
        <v>12622.789773886672</v>
      </c>
      <c r="BG644" s="15">
        <f t="shared" ca="1" si="338"/>
        <v>10435.924840654945</v>
      </c>
      <c r="BH644" s="15">
        <f t="shared" ca="1" si="339"/>
        <v>9919.0986307449712</v>
      </c>
      <c r="BI644" s="15">
        <f t="shared" ca="1" si="340"/>
        <v>11352.394097022589</v>
      </c>
      <c r="BJ644" s="15">
        <f t="shared" ca="1" si="341"/>
        <v>13136.936126752731</v>
      </c>
      <c r="BK644" s="15">
        <f t="shared" ca="1" si="342"/>
        <v>14027.011395144376</v>
      </c>
      <c r="BL644" s="15">
        <f t="shared" ca="1" si="343"/>
        <v>16743.824447023773</v>
      </c>
      <c r="BM644" s="15">
        <f t="shared" ca="1" si="344"/>
        <v>21504.297949355867</v>
      </c>
      <c r="BN644" s="15">
        <f t="shared" ca="1" si="345"/>
        <v>25679.647805334884</v>
      </c>
      <c r="BO644" s="15">
        <f t="shared" ca="1" si="346"/>
        <v>26395.413528013254</v>
      </c>
      <c r="BP644" s="15">
        <f t="shared" ca="1" si="347"/>
        <v>34923.585449758306</v>
      </c>
      <c r="BQ644" s="15">
        <f ca="1">Inputs!$B$20*EXP($B$10-0.5*C$7^2+C$7*AJ644)</f>
        <v>4610.2602153225653</v>
      </c>
      <c r="BR644" s="15">
        <f t="shared" ca="1" si="348"/>
        <v>6146.5934044826363</v>
      </c>
      <c r="BS644" s="15">
        <f t="shared" ca="1" si="349"/>
        <v>10748.259494559585</v>
      </c>
      <c r="BT644" s="15">
        <f t="shared" ca="1" si="350"/>
        <v>21011.227083919002</v>
      </c>
      <c r="BU644" s="15">
        <f t="shared" ca="1" si="351"/>
        <v>39579.144276908701</v>
      </c>
      <c r="BV644" s="15">
        <f t="shared" ca="1" si="352"/>
        <v>69732.912802132312</v>
      </c>
      <c r="BW644" s="15">
        <f t="shared" ca="1" si="353"/>
        <v>70958.842520977414</v>
      </c>
      <c r="BX644" s="15">
        <f t="shared" ca="1" si="354"/>
        <v>114168.51192129348</v>
      </c>
      <c r="BY644" s="15">
        <f t="shared" ca="1" si="355"/>
        <v>183111.37595650073</v>
      </c>
      <c r="BZ644" s="15">
        <f t="shared" ca="1" si="356"/>
        <v>189325.53313058976</v>
      </c>
      <c r="CA644" s="15">
        <f t="shared" ca="1" si="357"/>
        <v>370740.66495458724</v>
      </c>
      <c r="CB644" s="15">
        <f ca="1">(AU644*DCF!C$10-DCF!C$5*MAX(AU644*DCF!C$10,0)-MAX(AU644-Inputs!$B$6,0)/Inputs!$B$10)*DCF!C$6</f>
        <v>1041.1943982154476</v>
      </c>
      <c r="CC644" s="15">
        <f ca="1">(AV644*DCF!D$10-DCF!D$5*MAX(AV644*DCF!D$10,0)-MAX(AV644-AU644,0)/Inputs!$B$10)*DCF!D$6</f>
        <v>1180.9157740374883</v>
      </c>
      <c r="CD644" s="15">
        <f ca="1">(AW644*DCF!E$10-DCF!E$5*MAX(AW644*DCF!E$10,0)-MAX(AW644-AV644,0)/Inputs!$B$10)*DCF!E$6</f>
        <v>929.92438891848485</v>
      </c>
      <c r="CE644" s="15">
        <f ca="1">(AX644*DCF!F$10-DCF!F$5*MAX(AX644*DCF!F$10,0)-MAX(AX644-AW644,0)/Inputs!$B$10)*DCF!F$6</f>
        <v>892.48145427816837</v>
      </c>
      <c r="CF644" s="15">
        <f ca="1">(AY644*DCF!G$10-DCF!G$5*MAX(AY644*DCF!G$10,0)-MAX(AY644-AX644,0)/Inputs!$B$10)*DCF!G$6</f>
        <v>1110.2824261485985</v>
      </c>
      <c r="CG644" s="15">
        <f ca="1">(AZ644*DCF!H$10-DCF!H$5*MAX(AZ644*DCF!H$10,0)-MAX(AZ644-AY644,0)/Inputs!$B$10)*DCF!H$6</f>
        <v>1254.7483131928032</v>
      </c>
      <c r="CH644" s="15">
        <f ca="1">(BA644*DCF!I$10-DCF!I$5*MAX(BA644*DCF!I$10,0)-MAX(BA644-AZ644,0)/Inputs!$B$10)*DCF!I$6</f>
        <v>1525.8904055696883</v>
      </c>
      <c r="CI644" s="15">
        <f ca="1">(BB644*DCF!J$10-DCF!J$5*MAX(BB644*DCF!J$10,0)-MAX(BB644-BA644,0)/Inputs!$B$10)*DCF!J$6</f>
        <v>1667.3718584361006</v>
      </c>
      <c r="CJ644" s="15">
        <f ca="1">(BC644*DCF!K$10-DCF!K$5*MAX(BC644*DCF!K$10,0)-MAX(BC644-BB644,0)/Inputs!$B$10)*DCF!K$6</f>
        <v>2328.3180099834899</v>
      </c>
      <c r="CK644" s="15">
        <f ca="1">(BD644*DCF!L$10-DCF!L$5*MAX(BD644*DCF!L$10,0)-MAX(BD644-BC644,0)/Inputs!$B$10)*DCF!L$6</f>
        <v>2560.197666426458</v>
      </c>
      <c r="CL644" s="15">
        <f ca="1">(BE644*DCF!M$10-DCF!M$5*MAX(BE644*DCF!M$10,0)-MAX(BE644-BD644,0)/Inputs!$B$10)*DCF!M$6</f>
        <v>2692.0872639820154</v>
      </c>
      <c r="CM644" s="15">
        <f ca="1">(BF644*DCF!C$28-DCF!C$5*MAX(BF644*DCF!C$28,0)-MAX(BF644-Inputs!$B$13,0)/Inputs!$B$17)*DCF!C$6</f>
        <v>3566.9908617643409</v>
      </c>
      <c r="CN644" s="15">
        <f ca="1">(BG644*DCF!D$28-DCF!D$5*MAX(BG644*DCF!D$28,0)-MAX(BG644-BF644,0)/Inputs!$B$17)*DCF!D$6</f>
        <v>3073.620557764516</v>
      </c>
      <c r="CO644" s="15">
        <f ca="1">(BH644*DCF!E$28-DCF!E$5*MAX(BH644*DCF!E$28,0)-MAX(BH644-BG644,0)/Inputs!$B$17)*DCF!E$6</f>
        <v>2809.2653560957419</v>
      </c>
      <c r="CP644" s="15">
        <f ca="1">(BI644*DCF!F$28-DCF!F$5*MAX(BI644*DCF!F$28,0)-MAX(BI644-BH644,0)/Inputs!$B$17)*DCF!F$6</f>
        <v>2820.9218708910485</v>
      </c>
      <c r="CQ644" s="15">
        <f ca="1">(BJ644*DCF!G$28-DCF!G$5*MAX(BJ644*DCF!G$28,0)-MAX(BJ644-BI644,0)/Inputs!$B$17)*DCF!G$6</f>
        <v>3108.3354074552631</v>
      </c>
      <c r="CR644" s="15">
        <f ca="1">(BK644*DCF!H$28-DCF!H$5*MAX(BK644*DCF!H$28,0)-MAX(BK644-BJ644,0)/Inputs!$B$17)*DCF!H$6</f>
        <v>3330.741956187665</v>
      </c>
      <c r="CS644" s="15">
        <f ca="1">(BL644*DCF!I$28-DCF!I$5*MAX(BL644*DCF!I$28,0)-MAX(BL644-BK644,0)/Inputs!$B$17)*DCF!I$6</f>
        <v>3547.4152084512389</v>
      </c>
      <c r="CT644" s="15">
        <f ca="1">(BM644*DCF!J$28-DCF!J$5*MAX(BM644*DCF!J$28,0)-MAX(BM644-BL644,0)/Inputs!$B$17)*DCF!J$6</f>
        <v>4166.0437537220214</v>
      </c>
      <c r="CU644" s="15">
        <f ca="1">(BN644*DCF!K$28-DCF!K$5*MAX(BN644*DCF!K$28,0)-MAX(BN644-BM644,0)/Inputs!$B$17)*DCF!K$6</f>
        <v>4911.6863038410847</v>
      </c>
      <c r="CV644" s="15">
        <f ca="1">(BO644*DCF!L$28-DCF!L$5*MAX(BO644*DCF!L$28,0)-MAX(BO644-BN644,0)/Inputs!$B$17)*DCF!L$6</f>
        <v>5185.4489501806756</v>
      </c>
      <c r="CW644" s="15">
        <f ca="1">(BP644*DCF!M$28-DCF!M$5*MAX(BP644*DCF!M$28,0)-MAX(BP644-BO644,0)/Inputs!$B$17)*DCF!M$6</f>
        <v>5679.4592122235981</v>
      </c>
      <c r="CX644" s="15">
        <f ca="1">(BQ644*DCF!C$46-DCF!C$5*MAX(BQ644*DCF!C$46,0)-MAX(BQ644-Inputs!$B$20,0)/Inputs!$B$24)*DCF!C$6</f>
        <v>-1715.6537288608997</v>
      </c>
      <c r="CY644" s="15">
        <f ca="1">(BR644*DCF!D$46-DCF!D$5*MAX(BR644*DCF!D$46,0)-MAX(BR644-BQ644,0)/Inputs!$B$24)*DCF!D$6</f>
        <v>-1704.6207728253394</v>
      </c>
      <c r="CZ644" s="15">
        <f ca="1">(BS644*DCF!E$46-DCF!E$5*MAX(BS644*DCF!E$46,0)-MAX(BS644-BR644,0)/Inputs!$B$24)*DCF!E$6</f>
        <v>-3084.8504902000818</v>
      </c>
      <c r="DA644" s="15">
        <f ca="1">(BT644*DCF!F$46-DCF!F$5*MAX(BT644*DCF!F$46,0)-MAX(BT644-BS644,0)/Inputs!$B$24)*DCF!F$6</f>
        <v>-5267.241335802516</v>
      </c>
      <c r="DB644" s="15">
        <f ca="1">(BU644*DCF!G$46-DCF!G$5*MAX(BU644*DCF!G$46,0)-MAX(BU644-BT644,0)/Inputs!$B$24)*DCF!G$6</f>
        <v>-7577.2447011067279</v>
      </c>
      <c r="DC644" s="15">
        <f ca="1">(BV644*DCF!H$46-DCF!H$5*MAX(BV644*DCF!H$46,0)-MAX(BV644-BU644,0)/Inputs!$B$24)*DCF!H$6</f>
        <v>-9370.0988140081736</v>
      </c>
      <c r="DD644" s="15">
        <f ca="1">(BW644*DCF!I$46-DCF!I$5*MAX(BW644*DCF!I$46,0)-MAX(BW644-BV644,0)/Inputs!$B$24)*DCF!I$6</f>
        <v>1286.9049731690593</v>
      </c>
      <c r="DE644" s="15">
        <f ca="1">(BX644*DCF!J$46-DCF!J$5*MAX(BX644*DCF!J$46,0)-MAX(BX644-BW644,0)/Inputs!$B$24)*DCF!J$6</f>
        <v>-6669.445110310965</v>
      </c>
      <c r="DF644" s="15">
        <f ca="1">(BY644*DCF!K$46-DCF!K$5*MAX(BY644*DCF!K$46,0)-MAX(BY644-BX644,0)/Inputs!$B$24)*DCF!K$6</f>
        <v>-6429.2328587681377</v>
      </c>
      <c r="DG644" s="15">
        <f ca="1">(BZ644*DCF!L$46-DCF!L$5*MAX(BZ644*DCF!L$46,0)-MAX(BZ644-BY644,0)/Inputs!$B$24)*DCF!L$6</f>
        <v>11680.915367755608</v>
      </c>
      <c r="DH644" s="15">
        <f ca="1">(CA644*DCF!M$46-DCF!M$5*MAX(CA644*DCF!M$46,0)-MAX(CA644-BZ644,0)/Inputs!$B$24)*DCF!M$6</f>
        <v>-8861.3450464204816</v>
      </c>
      <c r="DI644" s="15">
        <f ca="1">SUM(CB644:CL644)+BE644*DCF!M$10*(1+Inputs!$B$30)*(1-Inputs!$B$33)*(1-Inputs!$B$30/Inputs!$B$31)/(Inputs!$B$29-Inputs!$B$30)*DCF!M$6</f>
        <v>88070.637932389043</v>
      </c>
      <c r="DJ644" s="15">
        <f ca="1">SUM(CM644:CW644)+BP644*DCF!M$28*(1+Inputs!$B$30)*(1-Inputs!$B$33)*(1-Inputs!$B$30/Inputs!$B$31)/(Inputs!$B$29-Inputs!$B$30)*DCF!M$6</f>
        <v>171790.32960295776</v>
      </c>
      <c r="DK644" s="15">
        <f ca="1">SUM(CX644:DH644)+CA644*DCF!M$46*(1+Inputs!$B$30)*(1-Inputs!$B$33)*(1-Inputs!$B$30/Inputs!$B$31)/(Inputs!$B$29-Inputs!$B$30)*DCF!M$6</f>
        <v>535497.07254171907</v>
      </c>
      <c r="DM644" s="15">
        <f ca="1">DI644+DJ644+DK644+Inputs!$B$34+Inputs!$B$36-Inputs!$B$35</f>
        <v>872209.04007706582</v>
      </c>
    </row>
    <row r="645" spans="1:117" x14ac:dyDescent="0.75">
      <c r="A645" s="11">
        <v>632</v>
      </c>
      <c r="C645" s="23">
        <f t="shared" ca="1" si="363"/>
        <v>-0.40461488098834947</v>
      </c>
      <c r="D645" s="23">
        <f t="shared" ca="1" si="363"/>
        <v>1.0778068198407258</v>
      </c>
      <c r="E645" s="23">
        <f t="shared" ca="1" si="363"/>
        <v>-0.29030486739320682</v>
      </c>
      <c r="F645" s="23">
        <f t="shared" ca="1" si="363"/>
        <v>-0.14555313039469062</v>
      </c>
      <c r="G645" s="23">
        <f t="shared" ca="1" si="363"/>
        <v>0.10604450650340852</v>
      </c>
      <c r="H645" s="23">
        <f t="shared" ca="1" si="363"/>
        <v>-0.44103687691833532</v>
      </c>
      <c r="I645" s="23">
        <f t="shared" ca="1" si="363"/>
        <v>1.5324438745725562</v>
      </c>
      <c r="J645" s="23">
        <f t="shared" ca="1" si="363"/>
        <v>-0.32878797240637581</v>
      </c>
      <c r="K645" s="23">
        <f t="shared" ca="1" si="363"/>
        <v>-0.39452856558541094</v>
      </c>
      <c r="L645" s="23">
        <f t="shared" ca="1" si="363"/>
        <v>0.65432689123857035</v>
      </c>
      <c r="M645" s="23">
        <f t="shared" ca="1" si="363"/>
        <v>-0.42572753674611291</v>
      </c>
      <c r="N645" s="23">
        <f ca="1">SQRT(Inputs!$B$38)*C645+SQRT(1-Inputs!$B$38)*_xlfn.NORM.S.INV(RAND())</f>
        <v>0.71258154175767063</v>
      </c>
      <c r="O645" s="23">
        <f ca="1">SQRT(Inputs!$B$38)*D645+SQRT(1-Inputs!$B$38)*_xlfn.NORM.S.INV(RAND())</f>
        <v>0.78846227313436912</v>
      </c>
      <c r="P645" s="23">
        <f ca="1">SQRT(Inputs!$B$38)*E645+SQRT(1-Inputs!$B$38)*_xlfn.NORM.S.INV(RAND())</f>
        <v>0.51154555936336887</v>
      </c>
      <c r="Q645" s="23">
        <f ca="1">SQRT(Inputs!$B$38)*F645+SQRT(1-Inputs!$B$38)*_xlfn.NORM.S.INV(RAND())</f>
        <v>-0.50430805576148419</v>
      </c>
      <c r="R645" s="23">
        <f ca="1">SQRT(Inputs!$B$38)*G645+SQRT(1-Inputs!$B$38)*_xlfn.NORM.S.INV(RAND())</f>
        <v>1.0428091435355418</v>
      </c>
      <c r="S645" s="23">
        <f ca="1">SQRT(Inputs!$B$38)*H645+SQRT(1-Inputs!$B$38)*_xlfn.NORM.S.INV(RAND())</f>
        <v>0.39944697886846597</v>
      </c>
      <c r="T645" s="23">
        <f ca="1">SQRT(Inputs!$B$38)*I645+SQRT(1-Inputs!$B$38)*_xlfn.NORM.S.INV(RAND())</f>
        <v>-0.40069870792258599</v>
      </c>
      <c r="U645" s="23">
        <f ca="1">SQRT(Inputs!$B$38)*J645+SQRT(1-Inputs!$B$38)*_xlfn.NORM.S.INV(RAND())</f>
        <v>0.69059106847349683</v>
      </c>
      <c r="V645" s="23">
        <f ca="1">SQRT(Inputs!$B$38)*K645+SQRT(1-Inputs!$B$38)*_xlfn.NORM.S.INV(RAND())</f>
        <v>-2.101105751716454</v>
      </c>
      <c r="W645" s="23">
        <f ca="1">SQRT(Inputs!$B$38)*L645+SQRT(1-Inputs!$B$38)*_xlfn.NORM.S.INV(RAND())</f>
        <v>0.65867185601260181</v>
      </c>
      <c r="X645" s="23">
        <f ca="1">SQRT(Inputs!$B$38)*M645+SQRT(1-Inputs!$B$38)*_xlfn.NORM.S.INV(RAND())</f>
        <v>0.83727035879621514</v>
      </c>
      <c r="Y645" s="23">
        <f ca="1">SQRT(Inputs!$B$38)*C645+SQRT(1-Inputs!$B$38)*_xlfn.NORM.S.INV(RAND())</f>
        <v>-0.34671591216216557</v>
      </c>
      <c r="Z645" s="23">
        <f ca="1">SQRT(Inputs!$B$38)*D645+SQRT(1-Inputs!$B$38)*_xlfn.NORM.S.INV(RAND())</f>
        <v>0.40992160098143171</v>
      </c>
      <c r="AA645" s="23">
        <f ca="1">SQRT(Inputs!$B$38)*E645+SQRT(1-Inputs!$B$38)*_xlfn.NORM.S.INV(RAND())</f>
        <v>0.92713939989336747</v>
      </c>
      <c r="AB645" s="23">
        <f ca="1">SQRT(Inputs!$B$38)*F645+SQRT(1-Inputs!$B$38)*_xlfn.NORM.S.INV(RAND())</f>
        <v>0.81411117241777842</v>
      </c>
      <c r="AC645" s="23">
        <f ca="1">SQRT(Inputs!$B$38)*G645+SQRT(1-Inputs!$B$38)*_xlfn.NORM.S.INV(RAND())</f>
        <v>0.36565375512353965</v>
      </c>
      <c r="AD645" s="23">
        <f ca="1">SQRT(Inputs!$B$38)*H645+SQRT(1-Inputs!$B$38)*_xlfn.NORM.S.INV(RAND())</f>
        <v>-0.68400779704204284</v>
      </c>
      <c r="AE645" s="23">
        <f ca="1">SQRT(Inputs!$B$38)*I645+SQRT(1-Inputs!$B$38)*_xlfn.NORM.S.INV(RAND())</f>
        <v>0.49712293885222386</v>
      </c>
      <c r="AF645" s="23">
        <f ca="1">SQRT(Inputs!$B$38)*J645+SQRT(1-Inputs!$B$38)*_xlfn.NORM.S.INV(RAND())</f>
        <v>0.34948949810031038</v>
      </c>
      <c r="AG645" s="23">
        <f ca="1">SQRT(Inputs!$B$38)*K645+SQRT(1-Inputs!$B$38)*_xlfn.NORM.S.INV(RAND())</f>
        <v>0.73072299607183422</v>
      </c>
      <c r="AH645" s="23">
        <f ca="1">SQRT(Inputs!$B$38)*L645+SQRT(1-Inputs!$B$38)*_xlfn.NORM.S.INV(RAND())</f>
        <v>-0.65561883084619621</v>
      </c>
      <c r="AI645" s="23">
        <f ca="1">SQRT(Inputs!$B$38)*M645+SQRT(1-Inputs!$B$38)*_xlfn.NORM.S.INV(RAND())</f>
        <v>1.5244545484601242</v>
      </c>
      <c r="AJ645" s="23">
        <f ca="1">SQRT(Inputs!$B$38)*C645+SQRT(1-Inputs!$B$38)*_xlfn.NORM.S.INV(RAND())</f>
        <v>0.4101886738893365</v>
      </c>
      <c r="AK645" s="23">
        <f ca="1">SQRT(Inputs!$B$38)*D645+SQRT(1-Inputs!$B$38)*_xlfn.NORM.S.INV(RAND())</f>
        <v>1.1974495889406671</v>
      </c>
      <c r="AL645" s="23">
        <f ca="1">SQRT(Inputs!$B$38)*E645+SQRT(1-Inputs!$B$38)*_xlfn.NORM.S.INV(RAND())</f>
        <v>1.1434681038438073</v>
      </c>
      <c r="AM645" s="23">
        <f ca="1">SQRT(Inputs!$B$38)*F645+SQRT(1-Inputs!$B$38)*_xlfn.NORM.S.INV(RAND())</f>
        <v>-0.81151891802561127</v>
      </c>
      <c r="AN645" s="23">
        <f ca="1">SQRT(Inputs!$B$38)*G645+SQRT(1-Inputs!$B$38)*_xlfn.NORM.S.INV(RAND())</f>
        <v>-0.3720264396208251</v>
      </c>
      <c r="AO645" s="23">
        <f ca="1">SQRT(Inputs!$B$38)*H645+SQRT(1-Inputs!$B$38)*_xlfn.NORM.S.INV(RAND())</f>
        <v>-8.4493954832057794E-2</v>
      </c>
      <c r="AP645" s="23">
        <f ca="1">SQRT(Inputs!$B$38)*I645+SQRT(1-Inputs!$B$38)*_xlfn.NORM.S.INV(RAND())</f>
        <v>1.7816459694064233</v>
      </c>
      <c r="AQ645" s="23">
        <f ca="1">SQRT(Inputs!$B$38)*J645+SQRT(1-Inputs!$B$38)*_xlfn.NORM.S.INV(RAND())</f>
        <v>-1.1160984045563671</v>
      </c>
      <c r="AR645" s="23">
        <f ca="1">SQRT(Inputs!$B$38)*K645+SQRT(1-Inputs!$B$38)*_xlfn.NORM.S.INV(RAND())</f>
        <v>-1.1298846079880944</v>
      </c>
      <c r="AS645" s="23">
        <f ca="1">SQRT(Inputs!$B$38)*L645+SQRT(1-Inputs!$B$38)*_xlfn.NORM.S.INV(RAND())</f>
        <v>0.37677185115015027</v>
      </c>
      <c r="AT645" s="23">
        <f ca="1">SQRT(Inputs!$B$38)*M645+SQRT(1-Inputs!$B$38)*_xlfn.NORM.S.INV(RAND())</f>
        <v>-0.92617108128309367</v>
      </c>
      <c r="AU645" s="15">
        <f ca="1">Inputs!$B$6*EXP($B$8-0.5*C$5^2+C$5*N645)</f>
        <v>5568.940958723384</v>
      </c>
      <c r="AV645" s="15">
        <f t="shared" ca="1" si="328"/>
        <v>7611.9316734235917</v>
      </c>
      <c r="AW645" s="15">
        <f t="shared" ca="1" si="329"/>
        <v>9944.4087288979208</v>
      </c>
      <c r="AX645" s="15">
        <f t="shared" ca="1" si="330"/>
        <v>11399.776649997395</v>
      </c>
      <c r="AY645" s="15">
        <f t="shared" ca="1" si="331"/>
        <v>15736.04080532805</v>
      </c>
      <c r="AZ645" s="15">
        <f t="shared" ca="1" si="332"/>
        <v>20111.051461370804</v>
      </c>
      <c r="BA645" s="15">
        <f t="shared" ca="1" si="333"/>
        <v>23600.02435069095</v>
      </c>
      <c r="BB645" s="15">
        <f t="shared" ca="1" si="334"/>
        <v>30963.556818076318</v>
      </c>
      <c r="BC645" s="15">
        <f t="shared" ca="1" si="335"/>
        <v>30960.880838047698</v>
      </c>
      <c r="BD645" s="15">
        <f t="shared" ca="1" si="336"/>
        <v>40340.27011501955</v>
      </c>
      <c r="BE645" s="15">
        <f t="shared" ca="1" si="337"/>
        <v>53348.899642741759</v>
      </c>
      <c r="BF645" s="15">
        <f ca="1">Inputs!$B$13*EXP($B$9-0.5*C$6^2+C$6*Y645)</f>
        <v>12912.273890377654</v>
      </c>
      <c r="BG645" s="15">
        <f t="shared" ca="1" si="338"/>
        <v>16944.742116408768</v>
      </c>
      <c r="BH645" s="15">
        <f t="shared" ca="1" si="339"/>
        <v>24144.795430514667</v>
      </c>
      <c r="BI645" s="15">
        <f t="shared" ca="1" si="340"/>
        <v>33502.614507599312</v>
      </c>
      <c r="BJ645" s="15">
        <f t="shared" ca="1" si="341"/>
        <v>43294.886813274563</v>
      </c>
      <c r="BK645" s="15">
        <f t="shared" ca="1" si="342"/>
        <v>48411.463268502135</v>
      </c>
      <c r="BL645" s="15">
        <f t="shared" ca="1" si="343"/>
        <v>63424.820828804746</v>
      </c>
      <c r="BM645" s="15">
        <f t="shared" ca="1" si="344"/>
        <v>81422.198243793173</v>
      </c>
      <c r="BN645" s="15">
        <f t="shared" ca="1" si="345"/>
        <v>109303.35819332013</v>
      </c>
      <c r="BO645" s="15">
        <f t="shared" ca="1" si="346"/>
        <v>124618.19321799476</v>
      </c>
      <c r="BP645" s="15">
        <f t="shared" ca="1" si="347"/>
        <v>182298.31268762963</v>
      </c>
      <c r="BQ645" s="15">
        <f ca="1">Inputs!$B$20*EXP($B$10-0.5*C$7^2+C$7*AJ645)</f>
        <v>4961.2624186808071</v>
      </c>
      <c r="BR645" s="15">
        <f t="shared" ca="1" si="348"/>
        <v>9846.6155880081606</v>
      </c>
      <c r="BS645" s="15">
        <f t="shared" ca="1" si="349"/>
        <v>18725.803924987831</v>
      </c>
      <c r="BT645" s="15">
        <f t="shared" ca="1" si="350"/>
        <v>20867.978051177521</v>
      </c>
      <c r="BU645" s="15">
        <f t="shared" ca="1" si="351"/>
        <v>26430.85272142907</v>
      </c>
      <c r="BV645" s="15">
        <f t="shared" ca="1" si="352"/>
        <v>36079.540413450355</v>
      </c>
      <c r="BW645" s="15">
        <f t="shared" ca="1" si="353"/>
        <v>73407.222065096415</v>
      </c>
      <c r="BX645" s="15">
        <f t="shared" ca="1" si="354"/>
        <v>82087.732186392008</v>
      </c>
      <c r="BY645" s="15">
        <f t="shared" ca="1" si="355"/>
        <v>92658.546845087272</v>
      </c>
      <c r="BZ645" s="15">
        <f t="shared" ca="1" si="356"/>
        <v>139337.24529314091</v>
      </c>
      <c r="CA645" s="15">
        <f t="shared" ca="1" si="357"/>
        <v>166024.79627711998</v>
      </c>
      <c r="CB645" s="15">
        <f ca="1">(AU645*DCF!C$10-DCF!C$5*MAX(AU645*DCF!C$10,0)-MAX(AU645-Inputs!$B$6,0)/Inputs!$B$10)*DCF!C$6</f>
        <v>1038.7484134820033</v>
      </c>
      <c r="CC645" s="15">
        <f ca="1">(AV645*DCF!D$10-DCF!D$5*MAX(AV645*DCF!D$10,0)-MAX(AV645-AU645,0)/Inputs!$B$10)*DCF!D$6</f>
        <v>1357.2269593384005</v>
      </c>
      <c r="CD645" s="15">
        <f ca="1">(AW645*DCF!E$10-DCF!E$5*MAX(AW645*DCF!E$10,0)-MAX(AW645-AV645,0)/Inputs!$B$10)*DCF!E$6</f>
        <v>1770.6352491585537</v>
      </c>
      <c r="CE645" s="15">
        <f ca="1">(AX645*DCF!F$10-DCF!F$5*MAX(AX645*DCF!F$10,0)-MAX(AX645-AW645,0)/Inputs!$B$10)*DCF!F$6</f>
        <v>2185.7270934833246</v>
      </c>
      <c r="CF645" s="15">
        <f ca="1">(AY645*DCF!G$10-DCF!G$5*MAX(AY645*DCF!G$10,0)-MAX(AY645-AX645,0)/Inputs!$B$10)*DCF!G$6</f>
        <v>2408.7465559695102</v>
      </c>
      <c r="CG645" s="15">
        <f ca="1">(AZ645*DCF!H$10-DCF!H$5*MAX(AZ645*DCF!H$10,0)-MAX(AZ645-AY645,0)/Inputs!$B$10)*DCF!H$6</f>
        <v>3127.7134921018751</v>
      </c>
      <c r="CH645" s="15">
        <f ca="1">(BA645*DCF!I$10-DCF!I$5*MAX(BA645*DCF!I$10,0)-MAX(BA645-AZ645,0)/Inputs!$B$10)*DCF!I$6</f>
        <v>3738.5497209488094</v>
      </c>
      <c r="CI645" s="15">
        <f ca="1">(BB645*DCF!J$10-DCF!J$5*MAX(BB645*DCF!J$10,0)-MAX(BB645-BA645,0)/Inputs!$B$10)*DCF!J$6</f>
        <v>4197.5961913197534</v>
      </c>
      <c r="CJ645" s="15">
        <f ca="1">(BC645*DCF!K$10-DCF!K$5*MAX(BC645*DCF!K$10,0)-MAX(BC645-BB645,0)/Inputs!$B$10)*DCF!K$6</f>
        <v>4984.2045803215187</v>
      </c>
      <c r="CK645" s="15">
        <f ca="1">(BD645*DCF!L$10-DCF!L$5*MAX(BD645*DCF!L$10,0)-MAX(BD645-BC645,0)/Inputs!$B$10)*DCF!L$6</f>
        <v>4871.1729435382576</v>
      </c>
      <c r="CL645" s="15">
        <f ca="1">(BE645*DCF!M$10-DCF!M$5*MAX(BE645*DCF!M$10,0)-MAX(BE645-BD645,0)/Inputs!$B$10)*DCF!M$6</f>
        <v>5974.1999636568262</v>
      </c>
      <c r="CM645" s="15">
        <f ca="1">(BF645*DCF!C$28-DCF!C$5*MAX(BF645*DCF!C$28,0)-MAX(BF645-Inputs!$B$13,0)/Inputs!$B$17)*DCF!C$6</f>
        <v>3588.4840614885388</v>
      </c>
      <c r="CN645" s="15">
        <f ca="1">(BG645*DCF!D$28-DCF!D$5*MAX(BG645*DCF!D$28,0)-MAX(BG645-BF645,0)/Inputs!$B$17)*DCF!D$6</f>
        <v>4130.3070038403675</v>
      </c>
      <c r="CO645" s="15">
        <f ca="1">(BH645*DCF!E$28-DCF!E$5*MAX(BH645*DCF!E$28,0)-MAX(BH645-BG645,0)/Inputs!$B$17)*DCF!E$6</f>
        <v>5419.2045978120377</v>
      </c>
      <c r="CP645" s="15">
        <f ca="1">(BI645*DCF!F$28-DCF!F$5*MAX(BI645*DCF!F$28,0)-MAX(BI645-BH645,0)/Inputs!$B$17)*DCF!F$6</f>
        <v>7391.3384764548955</v>
      </c>
      <c r="CQ645" s="15">
        <f ca="1">(BJ645*DCF!G$28-DCF!G$5*MAX(BJ645*DCF!G$28,0)-MAX(BJ645-BI645,0)/Inputs!$B$17)*DCF!G$6</f>
        <v>9586.2233950878908</v>
      </c>
      <c r="CR645" s="15">
        <f ca="1">(BK645*DCF!H$28-DCF!H$5*MAX(BK645*DCF!H$28,0)-MAX(BK645-BJ645,0)/Inputs!$B$17)*DCF!H$6</f>
        <v>11177.716584976966</v>
      </c>
      <c r="CS645" s="15">
        <f ca="1">(BL645*DCF!I$28-DCF!I$5*MAX(BL645*DCF!I$28,0)-MAX(BL645-BK645,0)/Inputs!$B$17)*DCF!I$6</f>
        <v>12759.662167460256</v>
      </c>
      <c r="CT645" s="15">
        <f ca="1">(BM645*DCF!J$28-DCF!J$5*MAX(BM645*DCF!J$28,0)-MAX(BM645-BL645,0)/Inputs!$B$17)*DCF!J$6</f>
        <v>15777.604360423962</v>
      </c>
      <c r="CU645" s="15">
        <f ca="1">(BN645*DCF!K$28-DCF!K$5*MAX(BN645*DCF!K$28,0)-MAX(BN645-BM645,0)/Inputs!$B$17)*DCF!K$6</f>
        <v>19667.965842470494</v>
      </c>
      <c r="CV645" s="15">
        <f ca="1">(BO645*DCF!L$28-DCF!L$5*MAX(BO645*DCF!L$28,0)-MAX(BO645-BN645,0)/Inputs!$B$17)*DCF!L$6</f>
        <v>23131.046146799847</v>
      </c>
      <c r="CW645" s="15">
        <f ca="1">(BP645*DCF!M$28-DCF!M$5*MAX(BP645*DCF!M$28,0)-MAX(BP645-BO645,0)/Inputs!$B$17)*DCF!M$6</f>
        <v>28270.339778249603</v>
      </c>
      <c r="CX645" s="15">
        <f ca="1">(BQ645*DCF!C$46-DCF!C$5*MAX(BQ645*DCF!C$46,0)-MAX(BQ645-Inputs!$B$20,0)/Inputs!$B$24)*DCF!C$6</f>
        <v>-1958.8423224116448</v>
      </c>
      <c r="CY645" s="15">
        <f ca="1">(BR645*DCF!D$46-DCF!D$5*MAX(BR645*DCF!D$46,0)-MAX(BR645-BQ645,0)/Inputs!$B$24)*DCF!D$6</f>
        <v>-3765.1273000680007</v>
      </c>
      <c r="CZ645" s="15">
        <f ca="1">(BS645*DCF!E$46-DCF!E$5*MAX(BS645*DCF!E$46,0)-MAX(BS645-BR645,0)/Inputs!$B$24)*DCF!E$6</f>
        <v>-5714.2905204493482</v>
      </c>
      <c r="DA645" s="15">
        <f ca="1">(BT645*DCF!F$46-DCF!F$5*MAX(BT645*DCF!F$46,0)-MAX(BT645-BS645,0)/Inputs!$B$24)*DCF!F$6</f>
        <v>-2299.7714177441658</v>
      </c>
      <c r="DB645" s="15">
        <f ca="1">(BU645*DCF!G$46-DCF!G$5*MAX(BU645*DCF!G$46,0)-MAX(BU645-BT645,0)/Inputs!$B$24)*DCF!G$6</f>
        <v>-2760.3227946495622</v>
      </c>
      <c r="DC645" s="15">
        <f ca="1">(BV645*DCF!H$46-DCF!H$5*MAX(BV645*DCF!H$46,0)-MAX(BV645-BU645,0)/Inputs!$B$24)*DCF!H$6</f>
        <v>-2998.2705818052787</v>
      </c>
      <c r="DD645" s="15">
        <f ca="1">(BW645*DCF!I$46-DCF!I$5*MAX(BW645*DCF!I$46,0)-MAX(BW645-BV645,0)/Inputs!$B$24)*DCF!I$6</f>
        <v>-9019.9651163209364</v>
      </c>
      <c r="DE645" s="15">
        <f ca="1">(BX645*DCF!J$46-DCF!J$5*MAX(BX645*DCF!J$46,0)-MAX(BX645-BW645,0)/Inputs!$B$24)*DCF!J$6</f>
        <v>1141.4238340930278</v>
      </c>
      <c r="DF645" s="15">
        <f ca="1">(BY645*DCF!K$46-DCF!K$5*MAX(BY645*DCF!K$46,0)-MAX(BY645-BX645,0)/Inputs!$B$24)*DCF!K$6</f>
        <v>2703.3970885071881</v>
      </c>
      <c r="DG645" s="15">
        <f ca="1">(BZ645*DCF!L$46-DCF!L$5*MAX(BZ645*DCF!L$46,0)-MAX(BZ645-BY645,0)/Inputs!$B$24)*DCF!L$6</f>
        <v>-931.80477881680577</v>
      </c>
      <c r="DH645" s="15">
        <f ca="1">(CA645*DCF!M$46-DCF!M$5*MAX(CA645*DCF!M$46,0)-MAX(CA645-BZ645,0)/Inputs!$B$24)*DCF!M$6</f>
        <v>7436.4943345374368</v>
      </c>
      <c r="DI645" s="15">
        <f ca="1">SUM(CB645:CL645)+BE645*DCF!M$10*(1+Inputs!$B$30)*(1-Inputs!$B$33)*(1-Inputs!$B$30/Inputs!$B$31)/(Inputs!$B$29-Inputs!$B$30)*DCF!M$6</f>
        <v>184125.21433523364</v>
      </c>
      <c r="DJ645" s="15">
        <f ca="1">SUM(CM645:CW645)+BP645*DCF!M$28*(1+Inputs!$B$30)*(1-Inputs!$B$33)*(1-Inputs!$B$30/Inputs!$B$31)/(Inputs!$B$29-Inputs!$B$30)*DCF!M$6</f>
        <v>817351.37888879387</v>
      </c>
      <c r="DK645" s="15">
        <f ca="1">SUM(CX645:DH645)+CA645*DCF!M$46*(1+Inputs!$B$30)*(1-Inputs!$B$33)*(1-Inputs!$B$30/Inputs!$B$31)/(Inputs!$B$29-Inputs!$B$30)*DCF!M$6</f>
        <v>238526.92236368963</v>
      </c>
      <c r="DM645" s="15">
        <f ca="1">DI645+DJ645+DK645+Inputs!$B$34+Inputs!$B$36-Inputs!$B$35</f>
        <v>1316854.5155877173</v>
      </c>
    </row>
    <row r="646" spans="1:117" x14ac:dyDescent="0.75">
      <c r="A646" s="11">
        <v>633</v>
      </c>
      <c r="C646" s="23">
        <f t="shared" ca="1" si="363"/>
        <v>2.0376437873956683</v>
      </c>
      <c r="D646" s="23">
        <f t="shared" ca="1" si="363"/>
        <v>-0.34758406874822445</v>
      </c>
      <c r="E646" s="23">
        <f t="shared" ca="1" si="363"/>
        <v>0.78214691090050592</v>
      </c>
      <c r="F646" s="23">
        <f t="shared" ca="1" si="363"/>
        <v>-1.6922011311844765</v>
      </c>
      <c r="G646" s="23">
        <f t="shared" ca="1" si="363"/>
        <v>-0.90885150067803977</v>
      </c>
      <c r="H646" s="23">
        <f t="shared" ca="1" si="363"/>
        <v>2.0487220960553301</v>
      </c>
      <c r="I646" s="23">
        <f t="shared" ca="1" si="363"/>
        <v>3.3642658770016362E-2</v>
      </c>
      <c r="J646" s="23">
        <f t="shared" ca="1" si="363"/>
        <v>0.13475374501980619</v>
      </c>
      <c r="K646" s="23">
        <f t="shared" ca="1" si="363"/>
        <v>-0.71231563439220336</v>
      </c>
      <c r="L646" s="23">
        <f t="shared" ca="1" si="363"/>
        <v>1.1629029610054258</v>
      </c>
      <c r="M646" s="23">
        <f t="shared" ca="1" si="363"/>
        <v>-1.106986590639671</v>
      </c>
      <c r="N646" s="23">
        <f ca="1">SQRT(Inputs!$B$38)*C646+SQRT(1-Inputs!$B$38)*_xlfn.NORM.S.INV(RAND())</f>
        <v>-0.99533090995080631</v>
      </c>
      <c r="O646" s="23">
        <f ca="1">SQRT(Inputs!$B$38)*D646+SQRT(1-Inputs!$B$38)*_xlfn.NORM.S.INV(RAND())</f>
        <v>0.18101469599969083</v>
      </c>
      <c r="P646" s="23">
        <f ca="1">SQRT(Inputs!$B$38)*E646+SQRT(1-Inputs!$B$38)*_xlfn.NORM.S.INV(RAND())</f>
        <v>0.96078512158201834</v>
      </c>
      <c r="Q646" s="23">
        <f ca="1">SQRT(Inputs!$B$38)*F646+SQRT(1-Inputs!$B$38)*_xlfn.NORM.S.INV(RAND())</f>
        <v>-1.5866232575139432</v>
      </c>
      <c r="R646" s="23">
        <f ca="1">SQRT(Inputs!$B$38)*G646+SQRT(1-Inputs!$B$38)*_xlfn.NORM.S.INV(RAND())</f>
        <v>-2.1391003289848811</v>
      </c>
      <c r="S646" s="23">
        <f ca="1">SQRT(Inputs!$B$38)*H646+SQRT(1-Inputs!$B$38)*_xlfn.NORM.S.INV(RAND())</f>
        <v>0.99231976385268716</v>
      </c>
      <c r="T646" s="23">
        <f ca="1">SQRT(Inputs!$B$38)*I646+SQRT(1-Inputs!$B$38)*_xlfn.NORM.S.INV(RAND())</f>
        <v>-0.147920391149577</v>
      </c>
      <c r="U646" s="23">
        <f ca="1">SQRT(Inputs!$B$38)*J646+SQRT(1-Inputs!$B$38)*_xlfn.NORM.S.INV(RAND())</f>
        <v>-0.27748575784617563</v>
      </c>
      <c r="V646" s="23">
        <f ca="1">SQRT(Inputs!$B$38)*K646+SQRT(1-Inputs!$B$38)*_xlfn.NORM.S.INV(RAND())</f>
        <v>0.71959838590833614</v>
      </c>
      <c r="W646" s="23">
        <f ca="1">SQRT(Inputs!$B$38)*L646+SQRT(1-Inputs!$B$38)*_xlfn.NORM.S.INV(RAND())</f>
        <v>1.1295454815665074</v>
      </c>
      <c r="X646" s="23">
        <f ca="1">SQRT(Inputs!$B$38)*M646+SQRT(1-Inputs!$B$38)*_xlfn.NORM.S.INV(RAND())</f>
        <v>-0.72392098919192349</v>
      </c>
      <c r="Y646" s="23">
        <f ca="1">SQRT(Inputs!$B$38)*C646+SQRT(1-Inputs!$B$38)*_xlfn.NORM.S.INV(RAND())</f>
        <v>2.0198230848156715</v>
      </c>
      <c r="Z646" s="23">
        <f ca="1">SQRT(Inputs!$B$38)*D646+SQRT(1-Inputs!$B$38)*_xlfn.NORM.S.INV(RAND())</f>
        <v>0.11440554187967766</v>
      </c>
      <c r="AA646" s="23">
        <f ca="1">SQRT(Inputs!$B$38)*E646+SQRT(1-Inputs!$B$38)*_xlfn.NORM.S.INV(RAND())</f>
        <v>-3.449808067128322</v>
      </c>
      <c r="AB646" s="23">
        <f ca="1">SQRT(Inputs!$B$38)*F646+SQRT(1-Inputs!$B$38)*_xlfn.NORM.S.INV(RAND())</f>
        <v>-1.077064862075787</v>
      </c>
      <c r="AC646" s="23">
        <f ca="1">SQRT(Inputs!$B$38)*G646+SQRT(1-Inputs!$B$38)*_xlfn.NORM.S.INV(RAND())</f>
        <v>-0.90198889218730871</v>
      </c>
      <c r="AD646" s="23">
        <f ca="1">SQRT(Inputs!$B$38)*H646+SQRT(1-Inputs!$B$38)*_xlfn.NORM.S.INV(RAND())</f>
        <v>-0.26650946087074034</v>
      </c>
      <c r="AE646" s="23">
        <f ca="1">SQRT(Inputs!$B$38)*I646+SQRT(1-Inputs!$B$38)*_xlfn.NORM.S.INV(RAND())</f>
        <v>0.32851747030978323</v>
      </c>
      <c r="AF646" s="23">
        <f ca="1">SQRT(Inputs!$B$38)*J646+SQRT(1-Inputs!$B$38)*_xlfn.NORM.S.INV(RAND())</f>
        <v>1.3789715293228049</v>
      </c>
      <c r="AG646" s="23">
        <f ca="1">SQRT(Inputs!$B$38)*K646+SQRT(1-Inputs!$B$38)*_xlfn.NORM.S.INV(RAND())</f>
        <v>-0.57861138139873591</v>
      </c>
      <c r="AH646" s="23">
        <f ca="1">SQRT(Inputs!$B$38)*L646+SQRT(1-Inputs!$B$38)*_xlfn.NORM.S.INV(RAND())</f>
        <v>1.3556158708904817</v>
      </c>
      <c r="AI646" s="23">
        <f ca="1">SQRT(Inputs!$B$38)*M646+SQRT(1-Inputs!$B$38)*_xlfn.NORM.S.INV(RAND())</f>
        <v>9.1487686585615013E-2</v>
      </c>
      <c r="AJ646" s="23">
        <f ca="1">SQRT(Inputs!$B$38)*C646+SQRT(1-Inputs!$B$38)*_xlfn.NORM.S.INV(RAND())</f>
        <v>1.525802924659633</v>
      </c>
      <c r="AK646" s="23">
        <f ca="1">SQRT(Inputs!$B$38)*D646+SQRT(1-Inputs!$B$38)*_xlfn.NORM.S.INV(RAND())</f>
        <v>-0.68466662551536994</v>
      </c>
      <c r="AL646" s="23">
        <f ca="1">SQRT(Inputs!$B$38)*E646+SQRT(1-Inputs!$B$38)*_xlfn.NORM.S.INV(RAND())</f>
        <v>0.28062825601776292</v>
      </c>
      <c r="AM646" s="23">
        <f ca="1">SQRT(Inputs!$B$38)*F646+SQRT(1-Inputs!$B$38)*_xlfn.NORM.S.INV(RAND())</f>
        <v>-0.13655249208916964</v>
      </c>
      <c r="AN646" s="23">
        <f ca="1">SQRT(Inputs!$B$38)*G646+SQRT(1-Inputs!$B$38)*_xlfn.NORM.S.INV(RAND())</f>
        <v>-1.4300113745497196</v>
      </c>
      <c r="AO646" s="23">
        <f ca="1">SQRT(Inputs!$B$38)*H646+SQRT(1-Inputs!$B$38)*_xlfn.NORM.S.INV(RAND())</f>
        <v>0.83085001931259628</v>
      </c>
      <c r="AP646" s="23">
        <f ca="1">SQRT(Inputs!$B$38)*I646+SQRT(1-Inputs!$B$38)*_xlfn.NORM.S.INV(RAND())</f>
        <v>0.1452894635354782</v>
      </c>
      <c r="AQ646" s="23">
        <f ca="1">SQRT(Inputs!$B$38)*J646+SQRT(1-Inputs!$B$38)*_xlfn.NORM.S.INV(RAND())</f>
        <v>-0.71413348852820968</v>
      </c>
      <c r="AR646" s="23">
        <f ca="1">SQRT(Inputs!$B$38)*K646+SQRT(1-Inputs!$B$38)*_xlfn.NORM.S.INV(RAND())</f>
        <v>-0.30761095589570003</v>
      </c>
      <c r="AS646" s="23">
        <f ca="1">SQRT(Inputs!$B$38)*L646+SQRT(1-Inputs!$B$38)*_xlfn.NORM.S.INV(RAND())</f>
        <v>1.4564180811743941</v>
      </c>
      <c r="AT646" s="23">
        <f ca="1">SQRT(Inputs!$B$38)*M646+SQRT(1-Inputs!$B$38)*_xlfn.NORM.S.INV(RAND())</f>
        <v>0.5706735205957516</v>
      </c>
      <c r="AU646" s="15">
        <f ca="1">Inputs!$B$6*EXP($B$8-0.5*C$5^2+C$5*N646)</f>
        <v>4223.8197043482005</v>
      </c>
      <c r="AV646" s="15">
        <f t="shared" ca="1" si="328"/>
        <v>5280.0612464391979</v>
      </c>
      <c r="AW646" s="15">
        <f t="shared" ca="1" si="329"/>
        <v>7328.8977941883322</v>
      </c>
      <c r="AX646" s="15">
        <f t="shared" ca="1" si="330"/>
        <v>7338.9198260750745</v>
      </c>
      <c r="AY646" s="15">
        <f t="shared" ca="1" si="331"/>
        <v>6986.2428947945982</v>
      </c>
      <c r="AZ646" s="15">
        <f t="shared" ca="1" si="332"/>
        <v>9530.9608491564322</v>
      </c>
      <c r="BA646" s="15">
        <f t="shared" ca="1" si="333"/>
        <v>11484.284023083537</v>
      </c>
      <c r="BB646" s="15">
        <f t="shared" ca="1" si="334"/>
        <v>13674.754510760922</v>
      </c>
      <c r="BC646" s="15">
        <f t="shared" ca="1" si="335"/>
        <v>17952.820365205142</v>
      </c>
      <c r="BD646" s="15">
        <f t="shared" ca="1" si="336"/>
        <v>24444.748972376558</v>
      </c>
      <c r="BE646" s="15">
        <f t="shared" ca="1" si="337"/>
        <v>28042.599077832445</v>
      </c>
      <c r="BF646" s="15">
        <f ca="1">Inputs!$B$13*EXP($B$9-0.5*C$6^2+C$6*Y646)</f>
        <v>20642.234877547133</v>
      </c>
      <c r="BG646" s="15">
        <f t="shared" ca="1" si="338"/>
        <v>25682.145681105027</v>
      </c>
      <c r="BH646" s="15">
        <f t="shared" ca="1" si="339"/>
        <v>17706.967032694596</v>
      </c>
      <c r="BI646" s="15">
        <f t="shared" ca="1" si="340"/>
        <v>18364.583319263798</v>
      </c>
      <c r="BJ646" s="15">
        <f t="shared" ca="1" si="341"/>
        <v>19768.900577382083</v>
      </c>
      <c r="BK646" s="15">
        <f t="shared" ca="1" si="342"/>
        <v>23398.027360294887</v>
      </c>
      <c r="BL646" s="15">
        <f t="shared" ca="1" si="343"/>
        <v>29991.694999822754</v>
      </c>
      <c r="BM646" s="15">
        <f t="shared" ca="1" si="344"/>
        <v>43754.88372572841</v>
      </c>
      <c r="BN646" s="15">
        <f t="shared" ca="1" si="345"/>
        <v>50208.141385711111</v>
      </c>
      <c r="BO646" s="15">
        <f t="shared" ca="1" si="346"/>
        <v>72319.302709636962</v>
      </c>
      <c r="BP646" s="15">
        <f t="shared" ca="1" si="347"/>
        <v>89938.93453638404</v>
      </c>
      <c r="BQ646" s="15">
        <f ca="1">Inputs!$B$20*EXP($B$10-0.5*C$7^2+C$7*AJ646)</f>
        <v>7369.495788241742</v>
      </c>
      <c r="BR646" s="15">
        <f t="shared" ca="1" si="348"/>
        <v>8045.3507137971828</v>
      </c>
      <c r="BS646" s="15">
        <f t="shared" ca="1" si="349"/>
        <v>11941.968016625271</v>
      </c>
      <c r="BT646" s="15">
        <f t="shared" ca="1" si="350"/>
        <v>15885.992509128122</v>
      </c>
      <c r="BU646" s="15">
        <f t="shared" ca="1" si="351"/>
        <v>15576.345321032319</v>
      </c>
      <c r="BV646" s="15">
        <f t="shared" ca="1" si="352"/>
        <v>26132.325591303677</v>
      </c>
      <c r="BW646" s="15">
        <f t="shared" ca="1" si="353"/>
        <v>37604.955271539045</v>
      </c>
      <c r="BX646" s="15">
        <f t="shared" ca="1" si="354"/>
        <v>45580.75798620125</v>
      </c>
      <c r="BY646" s="15">
        <f t="shared" ca="1" si="355"/>
        <v>60216.087364958839</v>
      </c>
      <c r="BZ646" s="15">
        <f t="shared" ca="1" si="356"/>
        <v>110431.01890243197</v>
      </c>
      <c r="CA646" s="15">
        <f t="shared" ca="1" si="357"/>
        <v>171678.14313620699</v>
      </c>
      <c r="CB646" s="15">
        <f ca="1">(AU646*DCF!C$10-DCF!C$5*MAX(AU646*DCF!C$10,0)-MAX(AU646-Inputs!$B$6,0)/Inputs!$B$10)*DCF!C$6</f>
        <v>1048.3393677812176</v>
      </c>
      <c r="CC646" s="15">
        <f ca="1">(AV646*DCF!D$10-DCF!D$5*MAX(AV646*DCF!D$10,0)-MAX(AV646-AU646,0)/Inputs!$B$10)*DCF!D$6</f>
        <v>1029.4423013448534</v>
      </c>
      <c r="CD646" s="15">
        <f ca="1">(AW646*DCF!E$10-DCF!E$5*MAX(AW646*DCF!E$10,0)-MAX(AW646-AV646,0)/Inputs!$B$10)*DCF!E$6</f>
        <v>1230.6429981329406</v>
      </c>
      <c r="CE646" s="15">
        <f ca="1">(AX646*DCF!F$10-DCF!F$5*MAX(AX646*DCF!F$10,0)-MAX(AX646-AW646,0)/Inputs!$B$10)*DCF!F$6</f>
        <v>1599.9891657584139</v>
      </c>
      <c r="CF646" s="15">
        <f ca="1">(AY646*DCF!G$10-DCF!G$5*MAX(AY646*DCF!G$10,0)-MAX(AY646-AX646,0)/Inputs!$B$10)*DCF!G$6</f>
        <v>1439.4444275063902</v>
      </c>
      <c r="CG646" s="15">
        <f ca="1">(AZ646*DCF!H$10-DCF!H$5*MAX(AZ646*DCF!H$10,0)-MAX(AZ646-AY646,0)/Inputs!$B$10)*DCF!H$6</f>
        <v>1398.5825923513305</v>
      </c>
      <c r="CH646" s="15">
        <f ca="1">(BA646*DCF!I$10-DCF!I$5*MAX(BA646*DCF!I$10,0)-MAX(BA646-AZ646,0)/Inputs!$B$10)*DCF!I$6</f>
        <v>1777.3463042771555</v>
      </c>
      <c r="CI646" s="15">
        <f ca="1">(BB646*DCF!J$10-DCF!J$5*MAX(BB646*DCF!J$10,0)-MAX(BB646-BA646,0)/Inputs!$B$10)*DCF!J$6</f>
        <v>2014.6898975612457</v>
      </c>
      <c r="CJ646" s="15">
        <f ca="1">(BC646*DCF!K$10-DCF!K$5*MAX(BC646*DCF!K$10,0)-MAX(BC646-BB646,0)/Inputs!$B$10)*DCF!K$6</f>
        <v>2291.2516593497548</v>
      </c>
      <c r="CK646" s="15">
        <f ca="1">(BD646*DCF!L$10-DCF!L$5*MAX(BD646*DCF!L$10,0)-MAX(BD646-BC646,0)/Inputs!$B$10)*DCF!L$6</f>
        <v>2847.221503186232</v>
      </c>
      <c r="CL646" s="15">
        <f ca="1">(BE646*DCF!M$10-DCF!M$5*MAX(BE646*DCF!M$10,0)-MAX(BE646-BD646,0)/Inputs!$B$10)*DCF!M$6</f>
        <v>3527.3717963727195</v>
      </c>
      <c r="CM646" s="15">
        <f ca="1">(BF646*DCF!C$28-DCF!C$5*MAX(BF646*DCF!C$28,0)-MAX(BF646-Inputs!$B$13,0)/Inputs!$B$17)*DCF!C$6</f>
        <v>4162.4070710525884</v>
      </c>
      <c r="CN646" s="15">
        <f ca="1">(BG646*DCF!D$28-DCF!D$5*MAX(BG646*DCF!D$28,0)-MAX(BG646-BF646,0)/Inputs!$B$17)*DCF!D$6</f>
        <v>6488.7401788134066</v>
      </c>
      <c r="CO646" s="15">
        <f ca="1">(BH646*DCF!E$28-DCF!E$5*MAX(BH646*DCF!E$28,0)-MAX(BH646-BG646,0)/Inputs!$B$17)*DCF!E$6</f>
        <v>5014.9283617661104</v>
      </c>
      <c r="CP646" s="15">
        <f ca="1">(BI646*DCF!F$28-DCF!F$5*MAX(BI646*DCF!F$28,0)-MAX(BI646-BH646,0)/Inputs!$B$17)*DCF!F$6</f>
        <v>4865.7711928281815</v>
      </c>
      <c r="CQ646" s="15">
        <f ca="1">(BJ646*DCF!G$28-DCF!G$5*MAX(BJ646*DCF!G$28,0)-MAX(BJ646-BI646,0)/Inputs!$B$17)*DCF!G$6</f>
        <v>4892.998951163353</v>
      </c>
      <c r="CR646" s="15">
        <f ca="1">(BK646*DCF!H$28-DCF!H$5*MAX(BK646*DCF!H$28,0)-MAX(BK646-BJ646,0)/Inputs!$B$17)*DCF!H$6</f>
        <v>5222.725854396168</v>
      </c>
      <c r="CS646" s="15">
        <f ca="1">(BL646*DCF!I$28-DCF!I$5*MAX(BL646*DCF!I$28,0)-MAX(BL646-BK646,0)/Inputs!$B$17)*DCF!I$6</f>
        <v>6106.2447170805026</v>
      </c>
      <c r="CT646" s="15">
        <f ca="1">(BM646*DCF!J$28-DCF!J$5*MAX(BM646*DCF!J$28,0)-MAX(BM646-BL646,0)/Inputs!$B$17)*DCF!J$6</f>
        <v>7936.0850489820159</v>
      </c>
      <c r="CU646" s="15">
        <f ca="1">(BN646*DCF!K$28-DCF!K$5*MAX(BN646*DCF!K$28,0)-MAX(BN646-BM646,0)/Inputs!$B$17)*DCF!K$6</f>
        <v>9812.6795143164654</v>
      </c>
      <c r="CV646" s="15">
        <f ca="1">(BO646*DCF!L$28-DCF!L$5*MAX(BO646*DCF!L$28,0)-MAX(BO646-BN646,0)/Inputs!$B$17)*DCF!L$6</f>
        <v>11927.30408974875</v>
      </c>
      <c r="CW646" s="15">
        <f ca="1">(BP646*DCF!M$28-DCF!M$5*MAX(BP646*DCF!M$28,0)-MAX(BP646-BO646,0)/Inputs!$B$17)*DCF!M$6</f>
        <v>15080.315958159516</v>
      </c>
      <c r="CX646" s="15">
        <f ca="1">(BQ646*DCF!C$46-DCF!C$5*MAX(BQ646*DCF!C$46,0)-MAX(BQ646-Inputs!$B$20,0)/Inputs!$B$24)*DCF!C$6</f>
        <v>-3627.3642874654101</v>
      </c>
      <c r="CY646" s="15">
        <f ca="1">(BR646*DCF!D$46-DCF!D$5*MAX(BR646*DCF!D$46,0)-MAX(BR646-BQ646,0)/Inputs!$B$24)*DCF!D$6</f>
        <v>-1661.5354334704709</v>
      </c>
      <c r="CZ646" s="15">
        <f ca="1">(BS646*DCF!E$46-DCF!E$5*MAX(BS646*DCF!E$46,0)-MAX(BS646-BR646,0)/Inputs!$B$24)*DCF!E$6</f>
        <v>-2948.0977790894312</v>
      </c>
      <c r="DA646" s="15">
        <f ca="1">(BT646*DCF!F$46-DCF!F$5*MAX(BT646*DCF!F$46,0)-MAX(BT646-BS646,0)/Inputs!$B$24)*DCF!F$6</f>
        <v>-2593.0624112665714</v>
      </c>
      <c r="DB646" s="15">
        <f ca="1">(BU646*DCF!G$46-DCF!G$5*MAX(BU646*DCF!G$46,0)-MAX(BU646-BT646,0)/Inputs!$B$24)*DCF!G$6</f>
        <v>-523.95748149889971</v>
      </c>
      <c r="DC646" s="15">
        <f ca="1">(BV646*DCF!H$46-DCF!H$5*MAX(BV646*DCF!H$46,0)-MAX(BV646-BU646,0)/Inputs!$B$24)*DCF!H$6</f>
        <v>-3280.2061914226306</v>
      </c>
      <c r="DD646" s="15">
        <f ca="1">(BW646*DCF!I$46-DCF!I$5*MAX(BW646*DCF!I$46,0)-MAX(BW646-BV646,0)/Inputs!$B$24)*DCF!I$6</f>
        <v>-2424.8471396438777</v>
      </c>
      <c r="DE646" s="15">
        <f ca="1">(BX646*DCF!J$46-DCF!J$5*MAX(BX646*DCF!J$46,0)-MAX(BX646-BW646,0)/Inputs!$B$24)*DCF!J$6</f>
        <v>-203.06585914480803</v>
      </c>
      <c r="DF646" s="15">
        <f ca="1">(BY646*DCF!K$46-DCF!K$5*MAX(BY646*DCF!K$46,0)-MAX(BY646-BX646,0)/Inputs!$B$24)*DCF!K$6</f>
        <v>-145.52217261768206</v>
      </c>
      <c r="DG646" s="15">
        <f ca="1">(BZ646*DCF!L$46-DCF!L$5*MAX(BZ646*DCF!L$46,0)-MAX(BZ646-BY646,0)/Inputs!$B$24)*DCF!L$6</f>
        <v>-3730.220070826741</v>
      </c>
      <c r="DH646" s="15">
        <f ca="1">(CA646*DCF!M$46-DCF!M$5*MAX(CA646*DCF!M$46,0)-MAX(CA646-BZ646,0)/Inputs!$B$24)*DCF!M$6</f>
        <v>654.80152750158027</v>
      </c>
      <c r="DI646" s="15">
        <f ca="1">SUM(CB646:CL646)+BE646*DCF!M$10*(1+Inputs!$B$30)*(1-Inputs!$B$33)*(1-Inputs!$B$30/Inputs!$B$31)/(Inputs!$B$29-Inputs!$B$30)*DCF!M$6</f>
        <v>98247.246072213122</v>
      </c>
      <c r="DJ646" s="15">
        <f ca="1">SUM(CM646:CW646)+BP646*DCF!M$28*(1+Inputs!$B$30)*(1-Inputs!$B$33)*(1-Inputs!$B$30/Inputs!$B$31)/(Inputs!$B$29-Inputs!$B$30)*DCF!M$6</f>
        <v>415245.19311702956</v>
      </c>
      <c r="DK646" s="15">
        <f ca="1">SUM(CX646:DH646)+CA646*DCF!M$46*(1+Inputs!$B$30)*(1-Inputs!$B$33)*(1-Inputs!$B$30/Inputs!$B$31)/(Inputs!$B$29-Inputs!$B$30)*DCF!M$6</f>
        <v>244951.66856576846</v>
      </c>
      <c r="DM646" s="15">
        <f ca="1">DI646+DJ646+DK646+Inputs!$B$34+Inputs!$B$36-Inputs!$B$35</f>
        <v>835295.10775501118</v>
      </c>
    </row>
    <row r="647" spans="1:117" x14ac:dyDescent="0.75">
      <c r="A647" s="11">
        <v>634</v>
      </c>
      <c r="C647" s="23">
        <f t="shared" ca="1" si="363"/>
        <v>0.44260741977778612</v>
      </c>
      <c r="D647" s="23">
        <f t="shared" ca="1" si="363"/>
        <v>-1.3565617329721111</v>
      </c>
      <c r="E647" s="23">
        <f t="shared" ca="1" si="363"/>
        <v>0.18358750215196321</v>
      </c>
      <c r="F647" s="23">
        <f t="shared" ca="1" si="363"/>
        <v>-0.94527201458688936</v>
      </c>
      <c r="G647" s="23">
        <f t="shared" ca="1" si="363"/>
        <v>-0.84927650657928544</v>
      </c>
      <c r="H647" s="23">
        <f t="shared" ca="1" si="363"/>
        <v>1.2349208640518232</v>
      </c>
      <c r="I647" s="23">
        <f t="shared" ca="1" si="363"/>
        <v>-1.6995476085955898</v>
      </c>
      <c r="J647" s="23">
        <f t="shared" ca="1" si="363"/>
        <v>9.4437426501067206E-2</v>
      </c>
      <c r="K647" s="23">
        <f t="shared" ca="1" si="363"/>
        <v>-0.45518960100401035</v>
      </c>
      <c r="L647" s="23">
        <f t="shared" ca="1" si="363"/>
        <v>-1.6650762474112895</v>
      </c>
      <c r="M647" s="23">
        <f t="shared" ca="1" si="363"/>
        <v>0.69740621845680673</v>
      </c>
      <c r="N647" s="23">
        <f ca="1">SQRT(Inputs!$B$38)*C647+SQRT(1-Inputs!$B$38)*_xlfn.NORM.S.INV(RAND())</f>
        <v>0.36093088350693742</v>
      </c>
      <c r="O647" s="23">
        <f ca="1">SQRT(Inputs!$B$38)*D647+SQRT(1-Inputs!$B$38)*_xlfn.NORM.S.INV(RAND())</f>
        <v>-1.8434896771487919</v>
      </c>
      <c r="P647" s="23">
        <f ca="1">SQRT(Inputs!$B$38)*E647+SQRT(1-Inputs!$B$38)*_xlfn.NORM.S.INV(RAND())</f>
        <v>1.2795104154244377</v>
      </c>
      <c r="Q647" s="23">
        <f ca="1">SQRT(Inputs!$B$38)*F647+SQRT(1-Inputs!$B$38)*_xlfn.NORM.S.INV(RAND())</f>
        <v>-1.0626544887887539</v>
      </c>
      <c r="R647" s="23">
        <f ca="1">SQRT(Inputs!$B$38)*G647+SQRT(1-Inputs!$B$38)*_xlfn.NORM.S.INV(RAND())</f>
        <v>-0.91530222747811618</v>
      </c>
      <c r="S647" s="23">
        <f ca="1">SQRT(Inputs!$B$38)*H647+SQRT(1-Inputs!$B$38)*_xlfn.NORM.S.INV(RAND())</f>
        <v>1.78833063411563</v>
      </c>
      <c r="T647" s="23">
        <f ca="1">SQRT(Inputs!$B$38)*I647+SQRT(1-Inputs!$B$38)*_xlfn.NORM.S.INV(RAND())</f>
        <v>-0.9752361861344323</v>
      </c>
      <c r="U647" s="23">
        <f ca="1">SQRT(Inputs!$B$38)*J647+SQRT(1-Inputs!$B$38)*_xlfn.NORM.S.INV(RAND())</f>
        <v>-0.46811059915684106</v>
      </c>
      <c r="V647" s="23">
        <f ca="1">SQRT(Inputs!$B$38)*K647+SQRT(1-Inputs!$B$38)*_xlfn.NORM.S.INV(RAND())</f>
        <v>0.37445580653754501</v>
      </c>
      <c r="W647" s="23">
        <f ca="1">SQRT(Inputs!$B$38)*L647+SQRT(1-Inputs!$B$38)*_xlfn.NORM.S.INV(RAND())</f>
        <v>-2.6705999724837861</v>
      </c>
      <c r="X647" s="23">
        <f ca="1">SQRT(Inputs!$B$38)*M647+SQRT(1-Inputs!$B$38)*_xlfn.NORM.S.INV(RAND())</f>
        <v>1.0989038894608099</v>
      </c>
      <c r="Y647" s="23">
        <f ca="1">SQRT(Inputs!$B$38)*C647+SQRT(1-Inputs!$B$38)*_xlfn.NORM.S.INV(RAND())</f>
        <v>0.73444877157586086</v>
      </c>
      <c r="Z647" s="23">
        <f ca="1">SQRT(Inputs!$B$38)*D647+SQRT(1-Inputs!$B$38)*_xlfn.NORM.S.INV(RAND())</f>
        <v>-1.9189350256226674</v>
      </c>
      <c r="AA647" s="23">
        <f ca="1">SQRT(Inputs!$B$38)*E647+SQRT(1-Inputs!$B$38)*_xlfn.NORM.S.INV(RAND())</f>
        <v>-2.7334367757468406E-2</v>
      </c>
      <c r="AB647" s="23">
        <f ca="1">SQRT(Inputs!$B$38)*F647+SQRT(1-Inputs!$B$38)*_xlfn.NORM.S.INV(RAND())</f>
        <v>0.18822942373647356</v>
      </c>
      <c r="AC647" s="23">
        <f ca="1">SQRT(Inputs!$B$38)*G647+SQRT(1-Inputs!$B$38)*_xlfn.NORM.S.INV(RAND())</f>
        <v>-0.10240258723859053</v>
      </c>
      <c r="AD647" s="23">
        <f ca="1">SQRT(Inputs!$B$38)*H647+SQRT(1-Inputs!$B$38)*_xlfn.NORM.S.INV(RAND())</f>
        <v>1.3799679468860107</v>
      </c>
      <c r="AE647" s="23">
        <f ca="1">SQRT(Inputs!$B$38)*I647+SQRT(1-Inputs!$B$38)*_xlfn.NORM.S.INV(RAND())</f>
        <v>-0.59278664027003769</v>
      </c>
      <c r="AF647" s="23">
        <f ca="1">SQRT(Inputs!$B$38)*J647+SQRT(1-Inputs!$B$38)*_xlfn.NORM.S.INV(RAND())</f>
        <v>-0.13102364653402288</v>
      </c>
      <c r="AG647" s="23">
        <f ca="1">SQRT(Inputs!$B$38)*K647+SQRT(1-Inputs!$B$38)*_xlfn.NORM.S.INV(RAND())</f>
        <v>-0.46340120812921948</v>
      </c>
      <c r="AH647" s="23">
        <f ca="1">SQRT(Inputs!$B$38)*L647+SQRT(1-Inputs!$B$38)*_xlfn.NORM.S.INV(RAND())</f>
        <v>-1.4959472218375265</v>
      </c>
      <c r="AI647" s="23">
        <f ca="1">SQRT(Inputs!$B$38)*M647+SQRT(1-Inputs!$B$38)*_xlfn.NORM.S.INV(RAND())</f>
        <v>0.66769367138436564</v>
      </c>
      <c r="AJ647" s="23">
        <f ca="1">SQRT(Inputs!$B$38)*C647+SQRT(1-Inputs!$B$38)*_xlfn.NORM.S.INV(RAND())</f>
        <v>9.7807412039137787E-2</v>
      </c>
      <c r="AK647" s="23">
        <f ca="1">SQRT(Inputs!$B$38)*D647+SQRT(1-Inputs!$B$38)*_xlfn.NORM.S.INV(RAND())</f>
        <v>-0.39523196169247443</v>
      </c>
      <c r="AL647" s="23">
        <f ca="1">SQRT(Inputs!$B$38)*E647+SQRT(1-Inputs!$B$38)*_xlfn.NORM.S.INV(RAND())</f>
        <v>-0.13440252556770055</v>
      </c>
      <c r="AM647" s="23">
        <f ca="1">SQRT(Inputs!$B$38)*F647+SQRT(1-Inputs!$B$38)*_xlfn.NORM.S.INV(RAND())</f>
        <v>-1.6704965170761148</v>
      </c>
      <c r="AN647" s="23">
        <f ca="1">SQRT(Inputs!$B$38)*G647+SQRT(1-Inputs!$B$38)*_xlfn.NORM.S.INV(RAND())</f>
        <v>-0.31537809456730043</v>
      </c>
      <c r="AO647" s="23">
        <f ca="1">SQRT(Inputs!$B$38)*H647+SQRT(1-Inputs!$B$38)*_xlfn.NORM.S.INV(RAND())</f>
        <v>-0.64834135117716685</v>
      </c>
      <c r="AP647" s="23">
        <f ca="1">SQRT(Inputs!$B$38)*I647+SQRT(1-Inputs!$B$38)*_xlfn.NORM.S.INV(RAND())</f>
        <v>-1.3031865616331502</v>
      </c>
      <c r="AQ647" s="23">
        <f ca="1">SQRT(Inputs!$B$38)*J647+SQRT(1-Inputs!$B$38)*_xlfn.NORM.S.INV(RAND())</f>
        <v>1.1418867007615443</v>
      </c>
      <c r="AR647" s="23">
        <f ca="1">SQRT(Inputs!$B$38)*K647+SQRT(1-Inputs!$B$38)*_xlfn.NORM.S.INV(RAND())</f>
        <v>0.17036465206429041</v>
      </c>
      <c r="AS647" s="23">
        <f ca="1">SQRT(Inputs!$B$38)*L647+SQRT(1-Inputs!$B$38)*_xlfn.NORM.S.INV(RAND())</f>
        <v>7.3405706322851594E-2</v>
      </c>
      <c r="AT647" s="23">
        <f ca="1">SQRT(Inputs!$B$38)*M647+SQRT(1-Inputs!$B$38)*_xlfn.NORM.S.INV(RAND())</f>
        <v>1.0408067644667125</v>
      </c>
      <c r="AU647" s="15">
        <f ca="1">Inputs!$B$6*EXP($B$8-0.5*C$5^2+C$5*N647)</f>
        <v>5260.7948594281343</v>
      </c>
      <c r="AV647" s="15">
        <f t="shared" ca="1" si="328"/>
        <v>4883.2599944071844</v>
      </c>
      <c r="AW647" s="15">
        <f t="shared" ca="1" si="329"/>
        <v>7075.8707139882281</v>
      </c>
      <c r="AX647" s="15">
        <f t="shared" ca="1" si="330"/>
        <v>7564.8912722488603</v>
      </c>
      <c r="AY647" s="15">
        <f t="shared" ca="1" si="331"/>
        <v>8307.7937845225715</v>
      </c>
      <c r="AZ647" s="15">
        <f t="shared" ca="1" si="332"/>
        <v>12372.211655798188</v>
      </c>
      <c r="BA647" s="15">
        <f t="shared" ca="1" si="333"/>
        <v>13671.321262158381</v>
      </c>
      <c r="BB647" s="15">
        <f t="shared" ca="1" si="334"/>
        <v>15970.983845405644</v>
      </c>
      <c r="BC647" s="15">
        <f t="shared" ca="1" si="335"/>
        <v>20280.357786493169</v>
      </c>
      <c r="BD647" s="15">
        <f t="shared" ca="1" si="336"/>
        <v>19353.630204295987</v>
      </c>
      <c r="BE647" s="15">
        <f t="shared" ca="1" si="337"/>
        <v>26211.881432495302</v>
      </c>
      <c r="BF647" s="15">
        <f ca="1">Inputs!$B$13*EXP($B$9-0.5*C$6^2+C$6*Y647)</f>
        <v>15998.84808311398</v>
      </c>
      <c r="BG647" s="15">
        <f t="shared" ca="1" si="338"/>
        <v>13791.891005320049</v>
      </c>
      <c r="BH647" s="15">
        <f t="shared" ca="1" si="339"/>
        <v>16774.930467490467</v>
      </c>
      <c r="BI647" s="15">
        <f t="shared" ca="1" si="340"/>
        <v>21138.685150540256</v>
      </c>
      <c r="BJ647" s="15">
        <f t="shared" ca="1" si="341"/>
        <v>25534.937440731515</v>
      </c>
      <c r="BK647" s="15">
        <f t="shared" ca="1" si="342"/>
        <v>37816.525126298562</v>
      </c>
      <c r="BL647" s="15">
        <f t="shared" ca="1" si="343"/>
        <v>43018.130447109383</v>
      </c>
      <c r="BM647" s="15">
        <f t="shared" ca="1" si="344"/>
        <v>52024.842243693907</v>
      </c>
      <c r="BN647" s="15">
        <f t="shared" ca="1" si="345"/>
        <v>60527.730104826725</v>
      </c>
      <c r="BO647" s="15">
        <f t="shared" ca="1" si="346"/>
        <v>62586.470558916342</v>
      </c>
      <c r="BP647" s="15">
        <f t="shared" ca="1" si="347"/>
        <v>83085.570095026575</v>
      </c>
      <c r="BQ647" s="15">
        <f ca="1">Inputs!$B$20*EXP($B$10-0.5*C$7^2+C$7*AJ647)</f>
        <v>4440.9308373791655</v>
      </c>
      <c r="BR647" s="15">
        <f t="shared" ca="1" si="348"/>
        <v>5314.9720342631572</v>
      </c>
      <c r="BS647" s="15">
        <f t="shared" ca="1" si="349"/>
        <v>7002.6892139744732</v>
      </c>
      <c r="BT647" s="15">
        <f t="shared" ca="1" si="350"/>
        <v>6229.33821597934</v>
      </c>
      <c r="BU647" s="15">
        <f t="shared" ca="1" si="351"/>
        <v>7998.8153706922067</v>
      </c>
      <c r="BV647" s="15">
        <f t="shared" ca="1" si="352"/>
        <v>9616.2407626691547</v>
      </c>
      <c r="BW647" s="15">
        <f t="shared" ca="1" si="353"/>
        <v>10184.299995408936</v>
      </c>
      <c r="BX647" s="15">
        <f t="shared" ca="1" si="354"/>
        <v>17908.60229866685</v>
      </c>
      <c r="BY647" s="15">
        <f t="shared" ca="1" si="355"/>
        <v>25924.374284130383</v>
      </c>
      <c r="BZ647" s="15">
        <f t="shared" ca="1" si="356"/>
        <v>36869.722405826877</v>
      </c>
      <c r="CA647" s="15">
        <f t="shared" ca="1" si="357"/>
        <v>62312.629886154922</v>
      </c>
      <c r="CB647" s="15">
        <f ca="1">(AU647*DCF!C$10-DCF!C$5*MAX(AU647*DCF!C$10,0)-MAX(AU647-Inputs!$B$6,0)/Inputs!$B$10)*DCF!C$6</f>
        <v>1040.9455500941929</v>
      </c>
      <c r="CC647" s="15">
        <f ca="1">(AV647*DCF!D$10-DCF!D$5*MAX(AV647*DCF!D$10,0)-MAX(AV647-AU647,0)/Inputs!$B$10)*DCF!D$6</f>
        <v>1190.2615406362338</v>
      </c>
      <c r="CD647" s="15">
        <f ca="1">(AW647*DCF!E$10-DCF!E$5*MAX(AW647*DCF!E$10,0)-MAX(AW647-AV647,0)/Inputs!$B$10)*DCF!E$6</f>
        <v>1139.8391757406903</v>
      </c>
      <c r="CE647" s="15">
        <f ca="1">(AX647*DCF!F$10-DCF!F$5*MAX(AX647*DCF!F$10,0)-MAX(AX647-AW647,0)/Inputs!$B$10)*DCF!F$6</f>
        <v>1549.6506547591041</v>
      </c>
      <c r="CF647" s="15">
        <f ca="1">(AY647*DCF!G$10-DCF!G$5*MAX(AY647*DCF!G$10,0)-MAX(AY647-AX647,0)/Inputs!$B$10)*DCF!G$6</f>
        <v>1568.9378713494925</v>
      </c>
      <c r="CG647" s="15">
        <f ca="1">(AZ647*DCF!H$10-DCF!H$5*MAX(AZ647*DCF!H$10,0)-MAX(AZ647-AY647,0)/Inputs!$B$10)*DCF!H$6</f>
        <v>1680.3635099672451</v>
      </c>
      <c r="CH647" s="15">
        <f ca="1">(BA647*DCF!I$10-DCF!I$5*MAX(BA647*DCF!I$10,0)-MAX(BA647-AZ647,0)/Inputs!$B$10)*DCF!I$6</f>
        <v>2284.1521711457403</v>
      </c>
      <c r="CI647" s="15">
        <f ca="1">(BB647*DCF!J$10-DCF!J$5*MAX(BB647*DCF!J$10,0)-MAX(BB647-BA647,0)/Inputs!$B$10)*DCF!J$6</f>
        <v>2392.1819166408181</v>
      </c>
      <c r="CJ647" s="15">
        <f ca="1">(BC647*DCF!K$10-DCF!K$5*MAX(BC647*DCF!K$10,0)-MAX(BC647-BB647,0)/Inputs!$B$10)*DCF!K$6</f>
        <v>2661.5651481778646</v>
      </c>
      <c r="CK647" s="15">
        <f ca="1">(BD647*DCF!L$10-DCF!L$5*MAX(BD647*DCF!L$10,0)-MAX(BD647-BC647,0)/Inputs!$B$10)*DCF!L$6</f>
        <v>2918.8954628088986</v>
      </c>
      <c r="CL647" s="15">
        <f ca="1">(BE647*DCF!M$10-DCF!M$5*MAX(BE647*DCF!M$10,0)-MAX(BE647-BD647,0)/Inputs!$B$10)*DCF!M$6</f>
        <v>2879.544106833554</v>
      </c>
      <c r="CM647" s="15">
        <f ca="1">(BF647*DCF!C$28-DCF!C$5*MAX(BF647*DCF!C$28,0)-MAX(BF647-Inputs!$B$13,0)/Inputs!$B$17)*DCF!C$6</f>
        <v>3817.6515764188607</v>
      </c>
      <c r="CN647" s="15">
        <f ca="1">(BG647*DCF!D$28-DCF!D$5*MAX(BG647*DCF!D$28,0)-MAX(BG647-BF647,0)/Inputs!$B$17)*DCF!D$6</f>
        <v>4062.0299946256437</v>
      </c>
      <c r="CO647" s="15">
        <f ca="1">(BH647*DCF!E$28-DCF!E$5*MAX(BH647*DCF!E$28,0)-MAX(BH647-BG647,0)/Inputs!$B$17)*DCF!E$6</f>
        <v>4163.0429931388671</v>
      </c>
      <c r="CP647" s="15">
        <f ca="1">(BI647*DCF!F$28-DCF!F$5*MAX(BI647*DCF!F$28,0)-MAX(BI647-BH647,0)/Inputs!$B$17)*DCF!F$6</f>
        <v>4944.1056927196032</v>
      </c>
      <c r="CQ647" s="15">
        <f ca="1">(BJ647*DCF!G$28-DCF!G$5*MAX(BJ647*DCF!G$28,0)-MAX(BJ647-BI647,0)/Inputs!$B$17)*DCF!G$6</f>
        <v>5885.8270464694706</v>
      </c>
      <c r="CR647" s="15">
        <f ca="1">(BK647*DCF!H$28-DCF!H$5*MAX(BK647*DCF!H$28,0)-MAX(BK647-BJ647,0)/Inputs!$B$17)*DCF!H$6</f>
        <v>7444.2298217994412</v>
      </c>
      <c r="CS647" s="15">
        <f ca="1">(BL647*DCF!I$28-DCF!I$5*MAX(BL647*DCF!I$28,0)-MAX(BL647-BK647,0)/Inputs!$B$17)*DCF!I$6</f>
        <v>9369.2541945781213</v>
      </c>
      <c r="CT647" s="15">
        <f ca="1">(BM647*DCF!J$28-DCF!J$5*MAX(BM647*DCF!J$28,0)-MAX(BM647-BL647,0)/Inputs!$B$17)*DCF!J$6</f>
        <v>10411.642326768329</v>
      </c>
      <c r="CU647" s="15">
        <f ca="1">(BN647*DCF!K$28-DCF!K$5*MAX(BN647*DCF!K$28,0)-MAX(BN647-BM647,0)/Inputs!$B$17)*DCF!K$6</f>
        <v>11740.951224545348</v>
      </c>
      <c r="CV647" s="15">
        <f ca="1">(BO647*DCF!L$28-DCF!L$5*MAX(BO647*DCF!L$28,0)-MAX(BO647-BN647,0)/Inputs!$B$17)*DCF!L$6</f>
        <v>12254.364643306224</v>
      </c>
      <c r="CW647" s="15">
        <f ca="1">(BP647*DCF!M$28-DCF!M$5*MAX(BP647*DCF!M$28,0)-MAX(BP647-BO647,0)/Inputs!$B$17)*DCF!M$6</f>
        <v>13489.866185641902</v>
      </c>
      <c r="CX647" s="15">
        <f ca="1">(BQ647*DCF!C$46-DCF!C$5*MAX(BQ647*DCF!C$46,0)-MAX(BQ647-Inputs!$B$20,0)/Inputs!$B$24)*DCF!C$6</f>
        <v>-1598.3354531495372</v>
      </c>
      <c r="CY647" s="15">
        <f ca="1">(BR647*DCF!D$46-DCF!D$5*MAX(BR647*DCF!D$46,0)-MAX(BR647-BQ647,0)/Inputs!$B$24)*DCF!D$6</f>
        <v>-1280.0879030083918</v>
      </c>
      <c r="CZ647" s="15">
        <f ca="1">(BS647*DCF!E$46-DCF!E$5*MAX(BS647*DCF!E$46,0)-MAX(BS647-BR647,0)/Inputs!$B$24)*DCF!E$6</f>
        <v>-1493.331842272293</v>
      </c>
      <c r="DA647" s="15">
        <f ca="1">(BT647*DCF!F$46-DCF!F$5*MAX(BT647*DCF!F$46,0)-MAX(BT647-BS647,0)/Inputs!$B$24)*DCF!F$6</f>
        <v>-453.65979376820815</v>
      </c>
      <c r="DB647" s="15">
        <f ca="1">(BU647*DCF!G$46-DCF!G$5*MAX(BU647*DCF!G$46,0)-MAX(BU647-BT647,0)/Inputs!$B$24)*DCF!G$6</f>
        <v>-864.28149958621293</v>
      </c>
      <c r="DC647" s="15">
        <f ca="1">(BV647*DCF!H$46-DCF!H$5*MAX(BV647*DCF!H$46,0)-MAX(BV647-BU647,0)/Inputs!$B$24)*DCF!H$6</f>
        <v>-502.60503042703903</v>
      </c>
      <c r="DD647" s="15">
        <f ca="1">(BW647*DCF!I$46-DCF!I$5*MAX(BW647*DCF!I$46,0)-MAX(BW647-BV647,0)/Inputs!$B$24)*DCF!I$6</f>
        <v>72.142525505719348</v>
      </c>
      <c r="DE647" s="15">
        <f ca="1">(BX647*DCF!J$46-DCF!J$5*MAX(BX647*DCF!J$46,0)-MAX(BX647-BW647,0)/Inputs!$B$24)*DCF!J$6</f>
        <v>-1297.1424449290512</v>
      </c>
      <c r="DF647" s="15">
        <f ca="1">(BY647*DCF!K$46-DCF!K$5*MAX(BY647*DCF!K$46,0)-MAX(BY647-BX647,0)/Inputs!$B$24)*DCF!K$6</f>
        <v>-482.7639187062934</v>
      </c>
      <c r="DG647" s="15">
        <f ca="1">(BZ647*DCF!L$46-DCF!L$5*MAX(BZ647*DCF!L$46,0)-MAX(BZ647-BY647,0)/Inputs!$B$24)*DCF!L$6</f>
        <v>71.664874918087705</v>
      </c>
      <c r="DH647" s="15">
        <f ca="1">(CA647*DCF!M$46-DCF!M$5*MAX(CA647*DCF!M$46,0)-MAX(CA647-BZ647,0)/Inputs!$B$24)*DCF!M$6</f>
        <v>-433.93194585474657</v>
      </c>
      <c r="DI647" s="15">
        <f ca="1">SUM(CB647:CL647)+BE647*DCF!M$10*(1+Inputs!$B$30)*(1-Inputs!$B$33)*(1-Inputs!$B$30/Inputs!$B$31)/(Inputs!$B$29-Inputs!$B$30)*DCF!M$6</f>
        <v>94254.349751036818</v>
      </c>
      <c r="DJ647" s="15">
        <f ca="1">SUM(CM647:CW647)+BP647*DCF!M$28*(1+Inputs!$B$30)*(1-Inputs!$B$33)*(1-Inputs!$B$30/Inputs!$B$31)/(Inputs!$B$29-Inputs!$B$30)*DCF!M$6</f>
        <v>395887.28605652036</v>
      </c>
      <c r="DK647" s="15">
        <f ca="1">SUM(CX647:DH647)+CA647*DCF!M$46*(1+Inputs!$B$30)*(1-Inputs!$B$33)*(1-Inputs!$B$30/Inputs!$B$31)/(Inputs!$B$29-Inputs!$B$30)*DCF!M$6</f>
        <v>88080.374775608158</v>
      </c>
      <c r="DM647" s="15">
        <f ca="1">DI647+DJ647+DK647+Inputs!$B$34+Inputs!$B$36-Inputs!$B$35</f>
        <v>655073.01058316533</v>
      </c>
    </row>
    <row r="648" spans="1:117" x14ac:dyDescent="0.75">
      <c r="A648" s="11">
        <v>635</v>
      </c>
      <c r="C648" s="23">
        <f t="shared" ca="1" si="363"/>
        <v>1.2360350785432781</v>
      </c>
      <c r="D648" s="23">
        <f t="shared" ca="1" si="363"/>
        <v>0.90858708069240901</v>
      </c>
      <c r="E648" s="23">
        <f t="shared" ca="1" si="363"/>
        <v>0.46717524825435097</v>
      </c>
      <c r="F648" s="23">
        <f t="shared" ca="1" si="363"/>
        <v>0.71524087229001776</v>
      </c>
      <c r="G648" s="23">
        <f t="shared" ca="1" si="363"/>
        <v>-0.1405610572312635</v>
      </c>
      <c r="H648" s="23">
        <f t="shared" ca="1" si="363"/>
        <v>-0.43174654667247381</v>
      </c>
      <c r="I648" s="23">
        <f t="shared" ca="1" si="363"/>
        <v>0.81702509860252537</v>
      </c>
      <c r="J648" s="23">
        <f t="shared" ca="1" si="363"/>
        <v>2.2251622374971275E-2</v>
      </c>
      <c r="K648" s="23">
        <f t="shared" ca="1" si="363"/>
        <v>-1.3571119155909539</v>
      </c>
      <c r="L648" s="23">
        <f t="shared" ca="1" si="363"/>
        <v>1.2519155097831118</v>
      </c>
      <c r="M648" s="23">
        <f t="shared" ca="1" si="363"/>
        <v>-0.18780059695106863</v>
      </c>
      <c r="N648" s="23">
        <f ca="1">SQRT(Inputs!$B$38)*C648+SQRT(1-Inputs!$B$38)*_xlfn.NORM.S.INV(RAND())</f>
        <v>2.8624750429181449</v>
      </c>
      <c r="O648" s="23">
        <f ca="1">SQRT(Inputs!$B$38)*D648+SQRT(1-Inputs!$B$38)*_xlfn.NORM.S.INV(RAND())</f>
        <v>0.78013015528699015</v>
      </c>
      <c r="P648" s="23">
        <f ca="1">SQRT(Inputs!$B$38)*E648+SQRT(1-Inputs!$B$38)*_xlfn.NORM.S.INV(RAND())</f>
        <v>1.1043950043278132</v>
      </c>
      <c r="Q648" s="23">
        <f ca="1">SQRT(Inputs!$B$38)*F648+SQRT(1-Inputs!$B$38)*_xlfn.NORM.S.INV(RAND())</f>
        <v>-0.69983542167991242</v>
      </c>
      <c r="R648" s="23">
        <f ca="1">SQRT(Inputs!$B$38)*G648+SQRT(1-Inputs!$B$38)*_xlfn.NORM.S.INV(RAND())</f>
        <v>-1.8811454442597246</v>
      </c>
      <c r="S648" s="23">
        <f ca="1">SQRT(Inputs!$B$38)*H648+SQRT(1-Inputs!$B$38)*_xlfn.NORM.S.INV(RAND())</f>
        <v>0.31459772715430878</v>
      </c>
      <c r="T648" s="23">
        <f ca="1">SQRT(Inputs!$B$38)*I648+SQRT(1-Inputs!$B$38)*_xlfn.NORM.S.INV(RAND())</f>
        <v>1.5469162932751934</v>
      </c>
      <c r="U648" s="23">
        <f ca="1">SQRT(Inputs!$B$38)*J648+SQRT(1-Inputs!$B$38)*_xlfn.NORM.S.INV(RAND())</f>
        <v>-0.13017019933929441</v>
      </c>
      <c r="V648" s="23">
        <f ca="1">SQRT(Inputs!$B$38)*K648+SQRT(1-Inputs!$B$38)*_xlfn.NORM.S.INV(RAND())</f>
        <v>-1.0793128780331291</v>
      </c>
      <c r="W648" s="23">
        <f ca="1">SQRT(Inputs!$B$38)*L648+SQRT(1-Inputs!$B$38)*_xlfn.NORM.S.INV(RAND())</f>
        <v>2.1917614450420548</v>
      </c>
      <c r="X648" s="23">
        <f ca="1">SQRT(Inputs!$B$38)*M648+SQRT(1-Inputs!$B$38)*_xlfn.NORM.S.INV(RAND())</f>
        <v>-1.569683857524107</v>
      </c>
      <c r="Y648" s="23">
        <f ca="1">SQRT(Inputs!$B$38)*C648+SQRT(1-Inputs!$B$38)*_xlfn.NORM.S.INV(RAND())</f>
        <v>1.8339621445254504</v>
      </c>
      <c r="Z648" s="23">
        <f ca="1">SQRT(Inputs!$B$38)*D648+SQRT(1-Inputs!$B$38)*_xlfn.NORM.S.INV(RAND())</f>
        <v>0.22549443996787349</v>
      </c>
      <c r="AA648" s="23">
        <f ca="1">SQRT(Inputs!$B$38)*E648+SQRT(1-Inputs!$B$38)*_xlfn.NORM.S.INV(RAND())</f>
        <v>-1.8953129394233936E-2</v>
      </c>
      <c r="AB648" s="23">
        <f ca="1">SQRT(Inputs!$B$38)*F648+SQRT(1-Inputs!$B$38)*_xlfn.NORM.S.INV(RAND())</f>
        <v>1.3917168596671101</v>
      </c>
      <c r="AC648" s="23">
        <f ca="1">SQRT(Inputs!$B$38)*G648+SQRT(1-Inputs!$B$38)*_xlfn.NORM.S.INV(RAND())</f>
        <v>0.21901157900715756</v>
      </c>
      <c r="AD648" s="23">
        <f ca="1">SQRT(Inputs!$B$38)*H648+SQRT(1-Inputs!$B$38)*_xlfn.NORM.S.INV(RAND())</f>
        <v>-1.3210877457723855</v>
      </c>
      <c r="AE648" s="23">
        <f ca="1">SQRT(Inputs!$B$38)*I648+SQRT(1-Inputs!$B$38)*_xlfn.NORM.S.INV(RAND())</f>
        <v>1.1455620178519554</v>
      </c>
      <c r="AF648" s="23">
        <f ca="1">SQRT(Inputs!$B$38)*J648+SQRT(1-Inputs!$B$38)*_xlfn.NORM.S.INV(RAND())</f>
        <v>0.56079481743415471</v>
      </c>
      <c r="AG648" s="23">
        <f ca="1">SQRT(Inputs!$B$38)*K648+SQRT(1-Inputs!$B$38)*_xlfn.NORM.S.INV(RAND())</f>
        <v>0.43699982988414232</v>
      </c>
      <c r="AH648" s="23">
        <f ca="1">SQRT(Inputs!$B$38)*L648+SQRT(1-Inputs!$B$38)*_xlfn.NORM.S.INV(RAND())</f>
        <v>1.7082457770196551</v>
      </c>
      <c r="AI648" s="23">
        <f ca="1">SQRT(Inputs!$B$38)*M648+SQRT(1-Inputs!$B$38)*_xlfn.NORM.S.INV(RAND())</f>
        <v>0.58059933445982403</v>
      </c>
      <c r="AJ648" s="23">
        <f ca="1">SQRT(Inputs!$B$38)*C648+SQRT(1-Inputs!$B$38)*_xlfn.NORM.S.INV(RAND())</f>
        <v>1.7388899514266423</v>
      </c>
      <c r="AK648" s="23">
        <f ca="1">SQRT(Inputs!$B$38)*D648+SQRT(1-Inputs!$B$38)*_xlfn.NORM.S.INV(RAND())</f>
        <v>-0.11848254644454498</v>
      </c>
      <c r="AL648" s="23">
        <f ca="1">SQRT(Inputs!$B$38)*E648+SQRT(1-Inputs!$B$38)*_xlfn.NORM.S.INV(RAND())</f>
        <v>0.41526014316265392</v>
      </c>
      <c r="AM648" s="23">
        <f ca="1">SQRT(Inputs!$B$38)*F648+SQRT(1-Inputs!$B$38)*_xlfn.NORM.S.INV(RAND())</f>
        <v>0.42453328638513205</v>
      </c>
      <c r="AN648" s="23">
        <f ca="1">SQRT(Inputs!$B$38)*G648+SQRT(1-Inputs!$B$38)*_xlfn.NORM.S.INV(RAND())</f>
        <v>0.6344922829358981</v>
      </c>
      <c r="AO648" s="23">
        <f ca="1">SQRT(Inputs!$B$38)*H648+SQRT(1-Inputs!$B$38)*_xlfn.NORM.S.INV(RAND())</f>
        <v>-0.16674487543757827</v>
      </c>
      <c r="AP648" s="23">
        <f ca="1">SQRT(Inputs!$B$38)*I648+SQRT(1-Inputs!$B$38)*_xlfn.NORM.S.INV(RAND())</f>
        <v>-1.6682892901860458</v>
      </c>
      <c r="AQ648" s="23">
        <f ca="1">SQRT(Inputs!$B$38)*J648+SQRT(1-Inputs!$B$38)*_xlfn.NORM.S.INV(RAND())</f>
        <v>0.45487673914540372</v>
      </c>
      <c r="AR648" s="23">
        <f ca="1">SQRT(Inputs!$B$38)*K648+SQRT(1-Inputs!$B$38)*_xlfn.NORM.S.INV(RAND())</f>
        <v>-0.47782440963088602</v>
      </c>
      <c r="AS648" s="23">
        <f ca="1">SQRT(Inputs!$B$38)*L648+SQRT(1-Inputs!$B$38)*_xlfn.NORM.S.INV(RAND())</f>
        <v>1.6609979690487024</v>
      </c>
      <c r="AT648" s="23">
        <f ca="1">SQRT(Inputs!$B$38)*M648+SQRT(1-Inputs!$B$38)*_xlfn.NORM.S.INV(RAND())</f>
        <v>-0.19810315351526342</v>
      </c>
      <c r="AU648" s="15">
        <f ca="1">Inputs!$B$6*EXP($B$8-0.5*C$5^2+C$5*N648)</f>
        <v>7886.9916475063856</v>
      </c>
      <c r="AV648" s="15">
        <f t="shared" ca="1" si="328"/>
        <v>10767.170733902341</v>
      </c>
      <c r="AW648" s="15">
        <f t="shared" ca="1" si="329"/>
        <v>15237.499531182877</v>
      </c>
      <c r="AX648" s="15">
        <f t="shared" ca="1" si="330"/>
        <v>17045.989746158641</v>
      </c>
      <c r="AY648" s="15">
        <f t="shared" ca="1" si="331"/>
        <v>16723.120728134712</v>
      </c>
      <c r="AZ648" s="15">
        <f t="shared" ca="1" si="332"/>
        <v>21173.798550770873</v>
      </c>
      <c r="BA648" s="15">
        <f t="shared" ca="1" si="333"/>
        <v>30465.032500909936</v>
      </c>
      <c r="BB648" s="15">
        <f t="shared" ca="1" si="334"/>
        <v>36815.205305385476</v>
      </c>
      <c r="BC648" s="15">
        <f t="shared" ca="1" si="335"/>
        <v>40628.02391494441</v>
      </c>
      <c r="BD648" s="15">
        <f t="shared" ca="1" si="336"/>
        <v>61097.996828715506</v>
      </c>
      <c r="BE648" s="15">
        <f t="shared" ca="1" si="337"/>
        <v>64894.057404734951</v>
      </c>
      <c r="BF648" s="15">
        <f ca="1">Inputs!$B$13*EXP($B$9-0.5*C$6^2+C$6*Y648)</f>
        <v>19895.482811376623</v>
      </c>
      <c r="BG648" s="15">
        <f t="shared" ca="1" si="338"/>
        <v>25254.244267340029</v>
      </c>
      <c r="BH648" s="15">
        <f t="shared" ca="1" si="339"/>
        <v>30759.197292117387</v>
      </c>
      <c r="BI648" s="15">
        <f t="shared" ca="1" si="340"/>
        <v>46648.858010189309</v>
      </c>
      <c r="BJ648" s="15">
        <f t="shared" ca="1" si="341"/>
        <v>59022.675005882076</v>
      </c>
      <c r="BK648" s="15">
        <f t="shared" ca="1" si="342"/>
        <v>60514.899754596532</v>
      </c>
      <c r="BL648" s="15">
        <f t="shared" ca="1" si="343"/>
        <v>86231.931405481024</v>
      </c>
      <c r="BM648" s="15">
        <f t="shared" ca="1" si="344"/>
        <v>113645.40892953059</v>
      </c>
      <c r="BN648" s="15">
        <f t="shared" ca="1" si="345"/>
        <v>147284.15682462914</v>
      </c>
      <c r="BO648" s="15">
        <f t="shared" ca="1" si="346"/>
        <v>221023.14511027944</v>
      </c>
      <c r="BP648" s="15">
        <f t="shared" ca="1" si="347"/>
        <v>290534.36468753748</v>
      </c>
      <c r="BQ648" s="15">
        <f ca="1">Inputs!$B$20*EXP($B$10-0.5*C$7^2+C$7*AJ648)</f>
        <v>7948.0575801458353</v>
      </c>
      <c r="BR648" s="15">
        <f t="shared" ca="1" si="348"/>
        <v>10386.235286246299</v>
      </c>
      <c r="BS648" s="15">
        <f t="shared" ca="1" si="349"/>
        <v>16024.40087748002</v>
      </c>
      <c r="BT648" s="15">
        <f t="shared" ca="1" si="350"/>
        <v>24697.013658749987</v>
      </c>
      <c r="BU648" s="15">
        <f t="shared" ca="1" si="351"/>
        <v>39906.758065161186</v>
      </c>
      <c r="BV648" s="15">
        <f t="shared" ca="1" si="352"/>
        <v>53474.699572846075</v>
      </c>
      <c r="BW648" s="15">
        <f t="shared" ca="1" si="353"/>
        <v>52422.129697000273</v>
      </c>
      <c r="BX648" s="15">
        <f t="shared" ca="1" si="354"/>
        <v>80321.309153468144</v>
      </c>
      <c r="BY648" s="15">
        <f t="shared" ca="1" si="355"/>
        <v>102711.36864468857</v>
      </c>
      <c r="BZ648" s="15">
        <f t="shared" ca="1" si="356"/>
        <v>195582.64466845084</v>
      </c>
      <c r="CA648" s="15">
        <f t="shared" ca="1" si="357"/>
        <v>265231.01561131736</v>
      </c>
      <c r="CB648" s="15">
        <f ca="1">(AU648*DCF!C$10-DCF!C$5*MAX(AU648*DCF!C$10,0)-MAX(AU648-Inputs!$B$6,0)/Inputs!$B$10)*DCF!C$6</f>
        <v>1022.2202988997187</v>
      </c>
      <c r="CC648" s="15">
        <f ca="1">(AV648*DCF!D$10-DCF!D$5*MAX(AV648*DCF!D$10,0)-MAX(AV648-AU648,0)/Inputs!$B$10)*DCF!D$6</f>
        <v>1922.1686306253273</v>
      </c>
      <c r="CD648" s="15">
        <f ca="1">(AW648*DCF!E$10-DCF!E$5*MAX(AW648*DCF!E$10,0)-MAX(AW648-AV648,0)/Inputs!$B$10)*DCF!E$6</f>
        <v>2511.1929122106662</v>
      </c>
      <c r="CE648" s="15">
        <f ca="1">(AX648*DCF!F$10-DCF!F$5*MAX(AX648*DCF!F$10,0)-MAX(AX648-AW648,0)/Inputs!$B$10)*DCF!F$6</f>
        <v>3344.8104196729896</v>
      </c>
      <c r="CF648" s="15">
        <f ca="1">(AY648*DCF!G$10-DCF!G$5*MAX(AY648*DCF!G$10,0)-MAX(AY648-AX648,0)/Inputs!$B$10)*DCF!G$6</f>
        <v>3445.6292609817506</v>
      </c>
      <c r="CG648" s="15">
        <f ca="1">(AZ648*DCF!H$10-DCF!H$5*MAX(AZ648*DCF!H$10,0)-MAX(AZ648-AY648,0)/Inputs!$B$10)*DCF!H$6</f>
        <v>3320.6105398562045</v>
      </c>
      <c r="CH648" s="15">
        <f ca="1">(BA648*DCF!I$10-DCF!I$5*MAX(BA648*DCF!I$10,0)-MAX(BA648-AZ648,0)/Inputs!$B$10)*DCF!I$6</f>
        <v>4040.7621669122423</v>
      </c>
      <c r="CI648" s="15">
        <f ca="1">(BB648*DCF!J$10-DCF!J$5*MAX(BB648*DCF!J$10,0)-MAX(BB648-BA648,0)/Inputs!$B$10)*DCF!J$6</f>
        <v>5355.3106075516471</v>
      </c>
      <c r="CJ648" s="15">
        <f ca="1">(BC648*DCF!K$10-DCF!K$5*MAX(BC648*DCF!K$10,0)-MAX(BC648-BB648,0)/Inputs!$B$10)*DCF!K$6</f>
        <v>6006.7227969154746</v>
      </c>
      <c r="CK648" s="15">
        <f ca="1">(BD648*DCF!L$10-DCF!L$5*MAX(BD648*DCF!L$10,0)-MAX(BD648-BC648,0)/Inputs!$B$10)*DCF!L$6</f>
        <v>6567.6408237714586</v>
      </c>
      <c r="CL648" s="15">
        <f ca="1">(BE648*DCF!M$10-DCF!M$5*MAX(BE648*DCF!M$10,0)-MAX(BE648-BD648,0)/Inputs!$B$10)*DCF!M$6</f>
        <v>8703.9108462063195</v>
      </c>
      <c r="CM648" s="15">
        <f ca="1">(BF648*DCF!C$28-DCF!C$5*MAX(BF648*DCF!C$28,0)-MAX(BF648-Inputs!$B$13,0)/Inputs!$B$17)*DCF!C$6</f>
        <v>4106.9632992242286</v>
      </c>
      <c r="CN648" s="15">
        <f ca="1">(BG648*DCF!D$28-DCF!D$5*MAX(BG648*DCF!D$28,0)-MAX(BG648-BF648,0)/Inputs!$B$17)*DCF!D$6</f>
        <v>6294.6878800821887</v>
      </c>
      <c r="CO648" s="15">
        <f ca="1">(BH648*DCF!E$28-DCF!E$5*MAX(BH648*DCF!E$28,0)-MAX(BH648-BG648,0)/Inputs!$B$17)*DCF!E$6</f>
        <v>7626.6019183308044</v>
      </c>
      <c r="CP648" s="15">
        <f ca="1">(BI648*DCF!F$28-DCF!F$5*MAX(BI648*DCF!F$28,0)-MAX(BI648-BH648,0)/Inputs!$B$17)*DCF!F$6</f>
        <v>9770.9722896412786</v>
      </c>
      <c r="CQ648" s="15">
        <f ca="1">(BJ648*DCF!G$28-DCF!G$5*MAX(BJ648*DCF!G$28,0)-MAX(BJ648-BI648,0)/Inputs!$B$17)*DCF!G$6</f>
        <v>13232.727053731736</v>
      </c>
      <c r="CR648" s="15">
        <f ca="1">(BK648*DCF!H$28-DCF!H$5*MAX(BK648*DCF!H$28,0)-MAX(BK648-BJ648,0)/Inputs!$B$17)*DCF!H$6</f>
        <v>14734.152504926786</v>
      </c>
      <c r="CS648" s="15">
        <f ca="1">(BL648*DCF!I$28-DCF!I$5*MAX(BL648*DCF!I$28,0)-MAX(BL648-BK648,0)/Inputs!$B$17)*DCF!I$6</f>
        <v>16586.518110020577</v>
      </c>
      <c r="CT648" s="15">
        <f ca="1">(BM648*DCF!J$28-DCF!J$5*MAX(BM648*DCF!J$28,0)-MAX(BM648-BL648,0)/Inputs!$B$17)*DCF!J$6</f>
        <v>21717.557443167287</v>
      </c>
      <c r="CU648" s="15">
        <f ca="1">(BN648*DCF!K$28-DCF!K$5*MAX(BN648*DCF!K$28,0)-MAX(BN648-BM648,0)/Inputs!$B$17)*DCF!K$6</f>
        <v>26983.645856679217</v>
      </c>
      <c r="CV648" s="15">
        <f ca="1">(BO648*DCF!L$28-DCF!L$5*MAX(BO648*DCF!L$28,0)-MAX(BO648-BN648,0)/Inputs!$B$17)*DCF!L$6</f>
        <v>35755.067214153947</v>
      </c>
      <c r="CW648" s="15">
        <f ca="1">(BP648*DCF!M$28-DCF!M$5*MAX(BP648*DCF!M$28,0)-MAX(BP648-BO648,0)/Inputs!$B$17)*DCF!M$6</f>
        <v>47398.33319453989</v>
      </c>
      <c r="CX648" s="15">
        <f ca="1">(BQ648*DCF!C$46-DCF!C$5*MAX(BQ648*DCF!C$46,0)-MAX(BQ648-Inputs!$B$20,0)/Inputs!$B$24)*DCF!C$6</f>
        <v>-4028.2154134959596</v>
      </c>
      <c r="CY648" s="15">
        <f ca="1">(BR648*DCF!D$46-DCF!D$5*MAX(BR648*DCF!D$46,0)-MAX(BR648-BQ648,0)/Inputs!$B$24)*DCF!D$6</f>
        <v>-2813.0383417049466</v>
      </c>
      <c r="CZ648" s="15">
        <f ca="1">(BS648*DCF!E$46-DCF!E$5*MAX(BS648*DCF!E$46,0)-MAX(BS648-BR648,0)/Inputs!$B$24)*DCF!E$6</f>
        <v>-4117.3229641578509</v>
      </c>
      <c r="DA648" s="15">
        <f ca="1">(BT648*DCF!F$46-DCF!F$5*MAX(BT648*DCF!F$46,0)-MAX(BT648-BS648,0)/Inputs!$B$24)*DCF!F$6</f>
        <v>-4956.5651569261081</v>
      </c>
      <c r="DB648" s="15">
        <f ca="1">(BU648*DCF!G$46-DCF!G$5*MAX(BU648*DCF!G$46,0)-MAX(BU648-BT648,0)/Inputs!$B$24)*DCF!G$6</f>
        <v>-6458.6420056455381</v>
      </c>
      <c r="DC648" s="15">
        <f ca="1">(BV648*DCF!H$46-DCF!H$5*MAX(BV648*DCF!H$46,0)-MAX(BV648-BU648,0)/Inputs!$B$24)*DCF!H$6</f>
        <v>-4216.1546913561997</v>
      </c>
      <c r="DD648" s="15">
        <f ca="1">(BW648*DCF!I$46-DCF!I$5*MAX(BW648*DCF!I$46,0)-MAX(BW648-BV648,0)/Inputs!$B$24)*DCF!I$6</f>
        <v>1210.7094027082326</v>
      </c>
      <c r="DE648" s="15">
        <f ca="1">(BX648*DCF!J$46-DCF!J$5*MAX(BX648*DCF!J$46,0)-MAX(BX648-BW648,0)/Inputs!$B$24)*DCF!J$6</f>
        <v>-4029.1498450772028</v>
      </c>
      <c r="DF648" s="15">
        <f ca="1">(BY648*DCF!K$46-DCF!K$5*MAX(BY648*DCF!K$46,0)-MAX(BY648-BX648,0)/Inputs!$B$24)*DCF!K$6</f>
        <v>382.24766039953431</v>
      </c>
      <c r="DG648" s="15">
        <f ca="1">(BZ648*DCF!L$46-DCF!L$5*MAX(BZ648*DCF!L$46,0)-MAX(BZ648-BY648,0)/Inputs!$B$24)*DCF!L$6</f>
        <v>-7497.3543996339749</v>
      </c>
      <c r="DH648" s="15">
        <f ca="1">(CA648*DCF!M$46-DCF!M$5*MAX(CA648*DCF!M$46,0)-MAX(CA648-BZ648,0)/Inputs!$B$24)*DCF!M$6</f>
        <v>6232.6467845725447</v>
      </c>
      <c r="DI648" s="15">
        <f ca="1">SUM(CB648:CL648)+BE648*DCF!M$10*(1+Inputs!$B$30)*(1-Inputs!$B$33)*(1-Inputs!$B$30/Inputs!$B$31)/(Inputs!$B$29-Inputs!$B$30)*DCF!M$6</f>
        <v>226841.99919605203</v>
      </c>
      <c r="DJ648" s="15">
        <f ca="1">SUM(CM648:CW648)+BP648*DCF!M$28*(1+Inputs!$B$30)*(1-Inputs!$B$33)*(1-Inputs!$B$30/Inputs!$B$31)/(Inputs!$B$29-Inputs!$B$30)*DCF!M$6</f>
        <v>1282288.5318907052</v>
      </c>
      <c r="DK648" s="15">
        <f ca="1">SUM(CX648:DH648)+CA648*DCF!M$46*(1+Inputs!$B$30)*(1-Inputs!$B$33)*(1-Inputs!$B$30/Inputs!$B$31)/(Inputs!$B$29-Inputs!$B$30)*DCF!M$6</f>
        <v>379787.72978711769</v>
      </c>
      <c r="DM648" s="15">
        <f ca="1">DI648+DJ648+DK648+Inputs!$B$34+Inputs!$B$36-Inputs!$B$35</f>
        <v>1965769.2608738751</v>
      </c>
    </row>
    <row r="649" spans="1:117" x14ac:dyDescent="0.75">
      <c r="A649" s="11">
        <v>636</v>
      </c>
      <c r="C649" s="23">
        <f t="shared" ca="1" si="363"/>
        <v>0.87393028565825659</v>
      </c>
      <c r="D649" s="23">
        <f t="shared" ca="1" si="363"/>
        <v>-0.35103226439391289</v>
      </c>
      <c r="E649" s="23">
        <f t="shared" ca="1" si="363"/>
        <v>-1.08382305962943</v>
      </c>
      <c r="F649" s="23">
        <f t="shared" ca="1" si="363"/>
        <v>1.0081499230004614</v>
      </c>
      <c r="G649" s="23">
        <f t="shared" ca="1" si="363"/>
        <v>0.35075049401281383</v>
      </c>
      <c r="H649" s="23">
        <f t="shared" ca="1" si="363"/>
        <v>0.31582522790991607</v>
      </c>
      <c r="I649" s="23">
        <f t="shared" ca="1" si="363"/>
        <v>0.24891634609766158</v>
      </c>
      <c r="J649" s="23">
        <f t="shared" ca="1" si="363"/>
        <v>1.308711258982755</v>
      </c>
      <c r="K649" s="23">
        <f t="shared" ca="1" si="363"/>
        <v>-0.21514621402678857</v>
      </c>
      <c r="L649" s="23">
        <f t="shared" ca="1" si="363"/>
        <v>-0.77412087548482023</v>
      </c>
      <c r="M649" s="23">
        <f t="shared" ca="1" si="363"/>
        <v>2.283847848034616</v>
      </c>
      <c r="N649" s="23">
        <f ca="1">SQRT(Inputs!$B$38)*C649+SQRT(1-Inputs!$B$38)*_xlfn.NORM.S.INV(RAND())</f>
        <v>1.4978174795256736</v>
      </c>
      <c r="O649" s="23">
        <f ca="1">SQRT(Inputs!$B$38)*D649+SQRT(1-Inputs!$B$38)*_xlfn.NORM.S.INV(RAND())</f>
        <v>1.407725199818443</v>
      </c>
      <c r="P649" s="23">
        <f ca="1">SQRT(Inputs!$B$38)*E649+SQRT(1-Inputs!$B$38)*_xlfn.NORM.S.INV(RAND())</f>
        <v>-0.93977277650386026</v>
      </c>
      <c r="Q649" s="23">
        <f ca="1">SQRT(Inputs!$B$38)*F649+SQRT(1-Inputs!$B$38)*_xlfn.NORM.S.INV(RAND())</f>
        <v>1.7505724746604803</v>
      </c>
      <c r="R649" s="23">
        <f ca="1">SQRT(Inputs!$B$38)*G649+SQRT(1-Inputs!$B$38)*_xlfn.NORM.S.INV(RAND())</f>
        <v>1.0519789355919602</v>
      </c>
      <c r="S649" s="23">
        <f ca="1">SQRT(Inputs!$B$38)*H649+SQRT(1-Inputs!$B$38)*_xlfn.NORM.S.INV(RAND())</f>
        <v>0.35625200596044815</v>
      </c>
      <c r="T649" s="23">
        <f ca="1">SQRT(Inputs!$B$38)*I649+SQRT(1-Inputs!$B$38)*_xlfn.NORM.S.INV(RAND())</f>
        <v>1.4964375303033495</v>
      </c>
      <c r="U649" s="23">
        <f ca="1">SQRT(Inputs!$B$38)*J649+SQRT(1-Inputs!$B$38)*_xlfn.NORM.S.INV(RAND())</f>
        <v>0.9309163866904252</v>
      </c>
      <c r="V649" s="23">
        <f ca="1">SQRT(Inputs!$B$38)*K649+SQRT(1-Inputs!$B$38)*_xlfn.NORM.S.INV(RAND())</f>
        <v>-1.6574368333226355</v>
      </c>
      <c r="W649" s="23">
        <f ca="1">SQRT(Inputs!$B$38)*L649+SQRT(1-Inputs!$B$38)*_xlfn.NORM.S.INV(RAND())</f>
        <v>-0.63328435231277969</v>
      </c>
      <c r="X649" s="23">
        <f ca="1">SQRT(Inputs!$B$38)*M649+SQRT(1-Inputs!$B$38)*_xlfn.NORM.S.INV(RAND())</f>
        <v>0.58139914675454707</v>
      </c>
      <c r="Y649" s="23">
        <f ca="1">SQRT(Inputs!$B$38)*C649+SQRT(1-Inputs!$B$38)*_xlfn.NORM.S.INV(RAND())</f>
        <v>1.7222952472558561</v>
      </c>
      <c r="Z649" s="23">
        <f ca="1">SQRT(Inputs!$B$38)*D649+SQRT(1-Inputs!$B$38)*_xlfn.NORM.S.INV(RAND())</f>
        <v>-0.23559385009633024</v>
      </c>
      <c r="AA649" s="23">
        <f ca="1">SQRT(Inputs!$B$38)*E649+SQRT(1-Inputs!$B$38)*_xlfn.NORM.S.INV(RAND())</f>
        <v>-0.80580584140651479</v>
      </c>
      <c r="AB649" s="23">
        <f ca="1">SQRT(Inputs!$B$38)*F649+SQRT(1-Inputs!$B$38)*_xlfn.NORM.S.INV(RAND())</f>
        <v>0.89448265682244577</v>
      </c>
      <c r="AC649" s="23">
        <f ca="1">SQRT(Inputs!$B$38)*G649+SQRT(1-Inputs!$B$38)*_xlfn.NORM.S.INV(RAND())</f>
        <v>-0.42295162467215597</v>
      </c>
      <c r="AD649" s="23">
        <f ca="1">SQRT(Inputs!$B$38)*H649+SQRT(1-Inputs!$B$38)*_xlfn.NORM.S.INV(RAND())</f>
        <v>1.3097425615640201</v>
      </c>
      <c r="AE649" s="23">
        <f ca="1">SQRT(Inputs!$B$38)*I649+SQRT(1-Inputs!$B$38)*_xlfn.NORM.S.INV(RAND())</f>
        <v>0.63081157810725352</v>
      </c>
      <c r="AF649" s="23">
        <f ca="1">SQRT(Inputs!$B$38)*J649+SQRT(1-Inputs!$B$38)*_xlfn.NORM.S.INV(RAND())</f>
        <v>0.53790400922076664</v>
      </c>
      <c r="AG649" s="23">
        <f ca="1">SQRT(Inputs!$B$38)*K649+SQRT(1-Inputs!$B$38)*_xlfn.NORM.S.INV(RAND())</f>
        <v>0.30205684277869349</v>
      </c>
      <c r="AH649" s="23">
        <f ca="1">SQRT(Inputs!$B$38)*L649+SQRT(1-Inputs!$B$38)*_xlfn.NORM.S.INV(RAND())</f>
        <v>-0.90965512025129835</v>
      </c>
      <c r="AI649" s="23">
        <f ca="1">SQRT(Inputs!$B$38)*M649+SQRT(1-Inputs!$B$38)*_xlfn.NORM.S.INV(RAND())</f>
        <v>1.1581284884701613</v>
      </c>
      <c r="AJ649" s="23">
        <f ca="1">SQRT(Inputs!$B$38)*C649+SQRT(1-Inputs!$B$38)*_xlfn.NORM.S.INV(RAND())</f>
        <v>0.41504922308704173</v>
      </c>
      <c r="AK649" s="23">
        <f ca="1">SQRT(Inputs!$B$38)*D649+SQRT(1-Inputs!$B$38)*_xlfn.NORM.S.INV(RAND())</f>
        <v>-0.1343580160822945</v>
      </c>
      <c r="AL649" s="23">
        <f ca="1">SQRT(Inputs!$B$38)*E649+SQRT(1-Inputs!$B$38)*_xlfn.NORM.S.INV(RAND())</f>
        <v>0.98745281909472005</v>
      </c>
      <c r="AM649" s="23">
        <f ca="1">SQRT(Inputs!$B$38)*F649+SQRT(1-Inputs!$B$38)*_xlfn.NORM.S.INV(RAND())</f>
        <v>0.21661240095347223</v>
      </c>
      <c r="AN649" s="23">
        <f ca="1">SQRT(Inputs!$B$38)*G649+SQRT(1-Inputs!$B$38)*_xlfn.NORM.S.INV(RAND())</f>
        <v>-0.66457800032197478</v>
      </c>
      <c r="AO649" s="23">
        <f ca="1">SQRT(Inputs!$B$38)*H649+SQRT(1-Inputs!$B$38)*_xlfn.NORM.S.INV(RAND())</f>
        <v>1.1190856286318251</v>
      </c>
      <c r="AP649" s="23">
        <f ca="1">SQRT(Inputs!$B$38)*I649+SQRT(1-Inputs!$B$38)*_xlfn.NORM.S.INV(RAND())</f>
        <v>0.24589561004915508</v>
      </c>
      <c r="AQ649" s="23">
        <f ca="1">SQRT(Inputs!$B$38)*J649+SQRT(1-Inputs!$B$38)*_xlfn.NORM.S.INV(RAND())</f>
        <v>1.0471309564272229</v>
      </c>
      <c r="AR649" s="23">
        <f ca="1">SQRT(Inputs!$B$38)*K649+SQRT(1-Inputs!$B$38)*_xlfn.NORM.S.INV(RAND())</f>
        <v>-0.14759946189299045</v>
      </c>
      <c r="AS649" s="23">
        <f ca="1">SQRT(Inputs!$B$38)*L649+SQRT(1-Inputs!$B$38)*_xlfn.NORM.S.INV(RAND())</f>
        <v>-1.5184444755300732</v>
      </c>
      <c r="AT649" s="23">
        <f ca="1">SQRT(Inputs!$B$38)*M649+SQRT(1-Inputs!$B$38)*_xlfn.NORM.S.INV(RAND())</f>
        <v>0.52435342052197931</v>
      </c>
      <c r="AU649" s="15">
        <f ca="1">Inputs!$B$6*EXP($B$8-0.5*C$5^2+C$5*N649)</f>
        <v>6323.7567805973586</v>
      </c>
      <c r="AV649" s="15">
        <f t="shared" ca="1" si="328"/>
        <v>9467.6147279494671</v>
      </c>
      <c r="AW649" s="15">
        <f t="shared" ca="1" si="329"/>
        <v>10169.723034362712</v>
      </c>
      <c r="AX649" s="15">
        <f t="shared" ca="1" si="330"/>
        <v>15451.514717369635</v>
      </c>
      <c r="AY649" s="15">
        <f t="shared" ca="1" si="331"/>
        <v>21351.838977856107</v>
      </c>
      <c r="AZ649" s="15">
        <f t="shared" ca="1" si="332"/>
        <v>27158.690277710375</v>
      </c>
      <c r="BA649" s="15">
        <f t="shared" ca="1" si="333"/>
        <v>38870.244603013256</v>
      </c>
      <c r="BB649" s="15">
        <f t="shared" ca="1" si="334"/>
        <v>52241.141208996341</v>
      </c>
      <c r="BC649" s="15">
        <f t="shared" ca="1" si="335"/>
        <v>54522.377532718056</v>
      </c>
      <c r="BD649" s="15">
        <f t="shared" ca="1" si="336"/>
        <v>62953.459860981871</v>
      </c>
      <c r="BE649" s="15">
        <f t="shared" ca="1" si="337"/>
        <v>81336.430355471472</v>
      </c>
      <c r="BF649" s="15">
        <f ca="1">Inputs!$B$13*EXP($B$9-0.5*C$6^2+C$6*Y649)</f>
        <v>19459.88188453871</v>
      </c>
      <c r="BG649" s="15">
        <f t="shared" ca="1" si="338"/>
        <v>22729.382961328265</v>
      </c>
      <c r="BH649" s="15">
        <f t="shared" ca="1" si="339"/>
        <v>24296.880460924149</v>
      </c>
      <c r="BI649" s="15">
        <f t="shared" ca="1" si="340"/>
        <v>34133.296225445702</v>
      </c>
      <c r="BJ649" s="15">
        <f t="shared" ca="1" si="341"/>
        <v>39370.249956165906</v>
      </c>
      <c r="BK649" s="15">
        <f t="shared" ca="1" si="342"/>
        <v>57751.44133915432</v>
      </c>
      <c r="BL649" s="15">
        <f t="shared" ca="1" si="343"/>
        <v>76983.559591449535</v>
      </c>
      <c r="BM649" s="15">
        <f t="shared" ca="1" si="344"/>
        <v>101168.84233626434</v>
      </c>
      <c r="BN649" s="15">
        <f t="shared" ca="1" si="345"/>
        <v>129011.35518411627</v>
      </c>
      <c r="BO649" s="15">
        <f t="shared" ca="1" si="346"/>
        <v>142807.65813562417</v>
      </c>
      <c r="BP649" s="15">
        <f t="shared" ca="1" si="347"/>
        <v>200413.97012991336</v>
      </c>
      <c r="BQ649" s="15">
        <f ca="1">Inputs!$B$20*EXP($B$10-0.5*C$7^2+C$7*AJ649)</f>
        <v>4969.8227769101777</v>
      </c>
      <c r="BR649" s="15">
        <f t="shared" ca="1" si="348"/>
        <v>6461.7248005133815</v>
      </c>
      <c r="BS649" s="15">
        <f t="shared" ca="1" si="349"/>
        <v>11750.113454178845</v>
      </c>
      <c r="BT649" s="15">
        <f t="shared" ca="1" si="350"/>
        <v>17148.115099541559</v>
      </c>
      <c r="BU649" s="15">
        <f t="shared" ca="1" si="351"/>
        <v>20235.040072644129</v>
      </c>
      <c r="BV649" s="15">
        <f t="shared" ca="1" si="352"/>
        <v>36225.904718731035</v>
      </c>
      <c r="BW649" s="15">
        <f t="shared" ca="1" si="353"/>
        <v>53251.73743192343</v>
      </c>
      <c r="BX649" s="15">
        <f t="shared" ca="1" si="354"/>
        <v>91878.60647704947</v>
      </c>
      <c r="BY649" s="15">
        <f t="shared" ca="1" si="355"/>
        <v>125152.90886844521</v>
      </c>
      <c r="BZ649" s="15">
        <f t="shared" ca="1" si="356"/>
        <v>132834.95590606562</v>
      </c>
      <c r="CA649" s="15">
        <f t="shared" ca="1" si="357"/>
        <v>204814.91271721263</v>
      </c>
      <c r="CB649" s="15">
        <f ca="1">(AU649*DCF!C$10-DCF!C$5*MAX(AU649*DCF!C$10,0)-MAX(AU649-Inputs!$B$6,0)/Inputs!$B$10)*DCF!C$6</f>
        <v>1033.3664421330488</v>
      </c>
      <c r="CC649" s="15">
        <f ca="1">(AV649*DCF!D$10-DCF!D$5*MAX(AV649*DCF!D$10,0)-MAX(AV649-AU649,0)/Inputs!$B$10)*DCF!D$6</f>
        <v>1541.1194690991299</v>
      </c>
      <c r="CD649" s="15">
        <f ca="1">(AW649*DCF!E$10-DCF!E$5*MAX(AW649*DCF!E$10,0)-MAX(AW649-AV649,0)/Inputs!$B$10)*DCF!E$6</f>
        <v>2189.8832941817177</v>
      </c>
      <c r="CE649" s="15">
        <f ca="1">(AX649*DCF!F$10-DCF!F$5*MAX(AX649*DCF!F$10,0)-MAX(AX649-AW649,0)/Inputs!$B$10)*DCF!F$6</f>
        <v>2274.0311397219712</v>
      </c>
      <c r="CF649" s="15">
        <f ca="1">(AY649*DCF!G$10-DCF!G$5*MAX(AY649*DCF!G$10,0)-MAX(AY649-AX649,0)/Inputs!$B$10)*DCF!G$6</f>
        <v>3265.1853792205743</v>
      </c>
      <c r="CG649" s="15">
        <f ca="1">(AZ649*DCF!H$10-DCF!H$5*MAX(AZ649*DCF!H$10,0)-MAX(AZ649-AY649,0)/Inputs!$B$10)*DCF!H$6</f>
        <v>4241.768647991822</v>
      </c>
      <c r="CH649" s="15">
        <f ca="1">(BA649*DCF!I$10-DCF!I$5*MAX(BA649*DCF!I$10,0)-MAX(BA649-AZ649,0)/Inputs!$B$10)*DCF!I$6</f>
        <v>5179.0704530077737</v>
      </c>
      <c r="CI649" s="15">
        <f ca="1">(BB649*DCF!J$10-DCF!J$5*MAX(BB649*DCF!J$10,0)-MAX(BB649-BA649,0)/Inputs!$B$10)*DCF!J$6</f>
        <v>6938.562001909313</v>
      </c>
      <c r="CJ649" s="15">
        <f ca="1">(BC649*DCF!K$10-DCF!K$5*MAX(BC649*DCF!K$10,0)-MAX(BC649-BB649,0)/Inputs!$B$10)*DCF!K$6</f>
        <v>8457.8887898270532</v>
      </c>
      <c r="CK649" s="15">
        <f ca="1">(BD649*DCF!L$10-DCF!L$5*MAX(BD649*DCF!L$10,0)-MAX(BD649-BC649,0)/Inputs!$B$10)*DCF!L$6</f>
        <v>8404.3034118048454</v>
      </c>
      <c r="CL649" s="15">
        <f ca="1">(BE649*DCF!M$10-DCF!M$5*MAX(BE649*DCF!M$10,0)-MAX(BE649-BD649,0)/Inputs!$B$10)*DCF!M$6</f>
        <v>9281.5800864332432</v>
      </c>
      <c r="CM649" s="15">
        <f ca="1">(BF649*DCF!C$28-DCF!C$5*MAX(BF649*DCF!C$28,0)-MAX(BF649-Inputs!$B$13,0)/Inputs!$B$17)*DCF!C$6</f>
        <v>4074.6214290240205</v>
      </c>
      <c r="CN649" s="15">
        <f ca="1">(BG649*DCF!D$28-DCF!D$5*MAX(BG649*DCF!D$28,0)-MAX(BG649-BF649,0)/Inputs!$B$17)*DCF!D$6</f>
        <v>5996.7930232182207</v>
      </c>
      <c r="CO649" s="15">
        <f ca="1">(BH649*DCF!E$28-DCF!E$5*MAX(BH649*DCF!E$28,0)-MAX(BH649-BG649,0)/Inputs!$B$17)*DCF!E$6</f>
        <v>6572.3770066529314</v>
      </c>
      <c r="CP649" s="15">
        <f ca="1">(BI649*DCF!F$28-DCF!F$5*MAX(BI649*DCF!F$28,0)-MAX(BI649-BH649,0)/Inputs!$B$17)*DCF!F$6</f>
        <v>7475.4158584041952</v>
      </c>
      <c r="CQ649" s="15">
        <f ca="1">(BJ649*DCF!G$28-DCF!G$5*MAX(BJ649*DCF!G$28,0)-MAX(BJ649-BI649,0)/Inputs!$B$17)*DCF!G$6</f>
        <v>9334.1061696316901</v>
      </c>
      <c r="CR649" s="15">
        <f ca="1">(BK649*DCF!H$28-DCF!H$5*MAX(BK649*DCF!H$28,0)-MAX(BK649-BJ649,0)/Inputs!$B$17)*DCF!H$6</f>
        <v>11426.647299709775</v>
      </c>
      <c r="CS649" s="15">
        <f ca="1">(BL649*DCF!I$28-DCF!I$5*MAX(BL649*DCF!I$28,0)-MAX(BL649-BK649,0)/Inputs!$B$17)*DCF!I$6</f>
        <v>15342.519271905232</v>
      </c>
      <c r="CT649" s="15">
        <f ca="1">(BM649*DCF!J$28-DCF!J$5*MAX(BM649*DCF!J$28,0)-MAX(BM649-BL649,0)/Inputs!$B$17)*DCF!J$6</f>
        <v>19362.27959006717</v>
      </c>
      <c r="CU649" s="15">
        <f ca="1">(BN649*DCF!K$28-DCF!K$5*MAX(BN649*DCF!K$28,0)-MAX(BN649-BM649,0)/Inputs!$B$17)*DCF!K$6</f>
        <v>23834.698118063538</v>
      </c>
      <c r="CV649" s="15">
        <f ca="1">(BO649*DCF!L$28-DCF!L$5*MAX(BO649*DCF!L$28,0)-MAX(BO649-BN649,0)/Inputs!$B$17)*DCF!L$6</f>
        <v>26932.050628644291</v>
      </c>
      <c r="CW649" s="15">
        <f ca="1">(BP649*DCF!M$28-DCF!M$5*MAX(BP649*DCF!M$28,0)-MAX(BP649-BO649,0)/Inputs!$B$17)*DCF!M$6</f>
        <v>31686.526165177995</v>
      </c>
      <c r="CX649" s="15">
        <f ca="1">(BQ649*DCF!C$46-DCF!C$5*MAX(BQ649*DCF!C$46,0)-MAX(BQ649-Inputs!$B$20,0)/Inputs!$B$24)*DCF!C$6</f>
        <v>-1964.7732865428482</v>
      </c>
      <c r="CY649" s="15">
        <f ca="1">(BR649*DCF!D$46-DCF!D$5*MAX(BR649*DCF!D$46,0)-MAX(BR649-BQ649,0)/Inputs!$B$24)*DCF!D$6</f>
        <v>-1739.4479436376776</v>
      </c>
      <c r="CZ649" s="15">
        <f ca="1">(BS649*DCF!E$46-DCF!E$5*MAX(BS649*DCF!E$46,0)-MAX(BS649-BR649,0)/Inputs!$B$24)*DCF!E$6</f>
        <v>-3474.0085946771137</v>
      </c>
      <c r="DA649" s="15">
        <f ca="1">(BT649*DCF!F$46-DCF!F$5*MAX(BT649*DCF!F$46,0)-MAX(BT649-BS649,0)/Inputs!$B$24)*DCF!F$6</f>
        <v>-3214.4172031285348</v>
      </c>
      <c r="DB649" s="15">
        <f ca="1">(BU649*DCF!G$46-DCF!G$5*MAX(BU649*DCF!G$46,0)-MAX(BU649-BT649,0)/Inputs!$B$24)*DCF!G$6</f>
        <v>-1719.047339247493</v>
      </c>
      <c r="DC649" s="15">
        <f ca="1">(BV649*DCF!H$46-DCF!H$5*MAX(BV649*DCF!H$46,0)-MAX(BV649-BU649,0)/Inputs!$B$24)*DCF!H$6</f>
        <v>-4969.0632111182531</v>
      </c>
      <c r="DD649" s="15">
        <f ca="1">(BW649*DCF!I$46-DCF!I$5*MAX(BW649*DCF!I$46,0)-MAX(BW649-BV649,0)/Inputs!$B$24)*DCF!I$6</f>
        <v>-3657.5884034735204</v>
      </c>
      <c r="DE649" s="15">
        <f ca="1">(BX649*DCF!J$46-DCF!J$5*MAX(BX649*DCF!J$46,0)-MAX(BX649-BW649,0)/Inputs!$B$24)*DCF!J$6</f>
        <v>-6389.161204785777</v>
      </c>
      <c r="DF649" s="15">
        <f ca="1">(BY649*DCF!K$46-DCF!K$5*MAX(BY649*DCF!K$46,0)-MAX(BY649-BX649,0)/Inputs!$B$24)*DCF!K$6</f>
        <v>-1002.1663082604545</v>
      </c>
      <c r="DG649" s="15">
        <f ca="1">(BZ649*DCF!L$46-DCF!L$5*MAX(BZ649*DCF!L$46,0)-MAX(BZ649-BY649,0)/Inputs!$B$24)*DCF!L$6</f>
        <v>7443.7942482365406</v>
      </c>
      <c r="DH649" s="15">
        <f ca="1">(CA649*DCF!M$46-DCF!M$5*MAX(CA649*DCF!M$46,0)-MAX(CA649-BZ649,0)/Inputs!$B$24)*DCF!M$6</f>
        <v>1008.8290045781522</v>
      </c>
      <c r="DI649" s="15">
        <f ca="1">SUM(CB649:CL649)+BE649*DCF!M$10*(1+Inputs!$B$30)*(1-Inputs!$B$33)*(1-Inputs!$B$30/Inputs!$B$31)/(Inputs!$B$29-Inputs!$B$30)*DCF!M$6</f>
        <v>279167.12035755155</v>
      </c>
      <c r="DJ649" s="15">
        <f ca="1">SUM(CM649:CW649)+BP649*DCF!M$28*(1+Inputs!$B$30)*(1-Inputs!$B$33)*(1-Inputs!$B$30/Inputs!$B$31)/(Inputs!$B$29-Inputs!$B$30)*DCF!M$6</f>
        <v>905711.00665642193</v>
      </c>
      <c r="DK649" s="15">
        <f ca="1">SUM(CX649:DH649)+CA649*DCF!M$46*(1+Inputs!$B$30)*(1-Inputs!$B$33)*(1-Inputs!$B$30/Inputs!$B$31)/(Inputs!$B$29-Inputs!$B$30)*DCF!M$6</f>
        <v>296991.06669618585</v>
      </c>
      <c r="DM649" s="15">
        <f ca="1">DI649+DJ649+DK649+Inputs!$B$34+Inputs!$B$36-Inputs!$B$35</f>
        <v>1558720.1937101593</v>
      </c>
    </row>
    <row r="650" spans="1:117" x14ac:dyDescent="0.75">
      <c r="A650" s="11">
        <v>637</v>
      </c>
      <c r="C650" s="23">
        <f t="shared" ca="1" si="363"/>
        <v>0.69479949423379195</v>
      </c>
      <c r="D650" s="23">
        <f t="shared" ca="1" si="363"/>
        <v>-0.90091923268762852</v>
      </c>
      <c r="E650" s="23">
        <f t="shared" ca="1" si="363"/>
        <v>-0.66639990550326311</v>
      </c>
      <c r="F650" s="23">
        <f t="shared" ca="1" si="363"/>
        <v>-0.76446822260304825</v>
      </c>
      <c r="G650" s="23">
        <f t="shared" ca="1" si="363"/>
        <v>0.8637937815076342</v>
      </c>
      <c r="H650" s="23">
        <f t="shared" ca="1" si="363"/>
        <v>9.6332227014288313E-2</v>
      </c>
      <c r="I650" s="23">
        <f t="shared" ca="1" si="363"/>
        <v>1.0529402078674239</v>
      </c>
      <c r="J650" s="23">
        <f t="shared" ca="1" si="363"/>
        <v>1.0137101410122642</v>
      </c>
      <c r="K650" s="23">
        <f t="shared" ca="1" si="363"/>
        <v>-1.6510260021583634</v>
      </c>
      <c r="L650" s="23">
        <f t="shared" ca="1" si="363"/>
        <v>-9.5126159003082342E-2</v>
      </c>
      <c r="M650" s="23">
        <f t="shared" ca="1" si="363"/>
        <v>-0.70126880685108739</v>
      </c>
      <c r="N650" s="23">
        <f ca="1">SQRT(Inputs!$B$38)*C650+SQRT(1-Inputs!$B$38)*_xlfn.NORM.S.INV(RAND())</f>
        <v>0.10497771300388736</v>
      </c>
      <c r="O650" s="23">
        <f ca="1">SQRT(Inputs!$B$38)*D650+SQRT(1-Inputs!$B$38)*_xlfn.NORM.S.INV(RAND())</f>
        <v>-0.33921935259077418</v>
      </c>
      <c r="P650" s="23">
        <f ca="1">SQRT(Inputs!$B$38)*E650+SQRT(1-Inputs!$B$38)*_xlfn.NORM.S.INV(RAND())</f>
        <v>0.80493274638658652</v>
      </c>
      <c r="Q650" s="23">
        <f ca="1">SQRT(Inputs!$B$38)*F650+SQRT(1-Inputs!$B$38)*_xlfn.NORM.S.INV(RAND())</f>
        <v>-2.8088767493963496E-2</v>
      </c>
      <c r="R650" s="23">
        <f ca="1">SQRT(Inputs!$B$38)*G650+SQRT(1-Inputs!$B$38)*_xlfn.NORM.S.INV(RAND())</f>
        <v>0.27807540375969436</v>
      </c>
      <c r="S650" s="23">
        <f ca="1">SQRT(Inputs!$B$38)*H650+SQRT(1-Inputs!$B$38)*_xlfn.NORM.S.INV(RAND())</f>
        <v>1.8402832615561395</v>
      </c>
      <c r="T650" s="23">
        <f ca="1">SQRT(Inputs!$B$38)*I650+SQRT(1-Inputs!$B$38)*_xlfn.NORM.S.INV(RAND())</f>
        <v>2.0312068136998551</v>
      </c>
      <c r="U650" s="23">
        <f ca="1">SQRT(Inputs!$B$38)*J650+SQRT(1-Inputs!$B$38)*_xlfn.NORM.S.INV(RAND())</f>
        <v>-0.75121982930026676</v>
      </c>
      <c r="V650" s="23">
        <f ca="1">SQRT(Inputs!$B$38)*K650+SQRT(1-Inputs!$B$38)*_xlfn.NORM.S.INV(RAND())</f>
        <v>-0.32421796143993187</v>
      </c>
      <c r="W650" s="23">
        <f ca="1">SQRT(Inputs!$B$38)*L650+SQRT(1-Inputs!$B$38)*_xlfn.NORM.S.INV(RAND())</f>
        <v>6.1180200978066417E-2</v>
      </c>
      <c r="X650" s="23">
        <f ca="1">SQRT(Inputs!$B$38)*M650+SQRT(1-Inputs!$B$38)*_xlfn.NORM.S.INV(RAND())</f>
        <v>-0.12274399642827766</v>
      </c>
      <c r="Y650" s="23">
        <f ca="1">SQRT(Inputs!$B$38)*C650+SQRT(1-Inputs!$B$38)*_xlfn.NORM.S.INV(RAND())</f>
        <v>1.1718003491331936</v>
      </c>
      <c r="Z650" s="23">
        <f ca="1">SQRT(Inputs!$B$38)*D650+SQRT(1-Inputs!$B$38)*_xlfn.NORM.S.INV(RAND())</f>
        <v>0.96859017601811082</v>
      </c>
      <c r="AA650" s="23">
        <f ca="1">SQRT(Inputs!$B$38)*E650+SQRT(1-Inputs!$B$38)*_xlfn.NORM.S.INV(RAND())</f>
        <v>-1.4749831275107013</v>
      </c>
      <c r="AB650" s="23">
        <f ca="1">SQRT(Inputs!$B$38)*F650+SQRT(1-Inputs!$B$38)*_xlfn.NORM.S.INV(RAND())</f>
        <v>0.29897980662246371</v>
      </c>
      <c r="AC650" s="23">
        <f ca="1">SQRT(Inputs!$B$38)*G650+SQRT(1-Inputs!$B$38)*_xlfn.NORM.S.INV(RAND())</f>
        <v>0.51196403444835825</v>
      </c>
      <c r="AD650" s="23">
        <f ca="1">SQRT(Inputs!$B$38)*H650+SQRT(1-Inputs!$B$38)*_xlfn.NORM.S.INV(RAND())</f>
        <v>-1.0433952138159652</v>
      </c>
      <c r="AE650" s="23">
        <f ca="1">SQRT(Inputs!$B$38)*I650+SQRT(1-Inputs!$B$38)*_xlfn.NORM.S.INV(RAND())</f>
        <v>0.55510086084174171</v>
      </c>
      <c r="AF650" s="23">
        <f ca="1">SQRT(Inputs!$B$38)*J650+SQRT(1-Inputs!$B$38)*_xlfn.NORM.S.INV(RAND())</f>
        <v>0.48540588360011694</v>
      </c>
      <c r="AG650" s="23">
        <f ca="1">SQRT(Inputs!$B$38)*K650+SQRT(1-Inputs!$B$38)*_xlfn.NORM.S.INV(RAND())</f>
        <v>-1.1054572211931564</v>
      </c>
      <c r="AH650" s="23">
        <f ca="1">SQRT(Inputs!$B$38)*L650+SQRT(1-Inputs!$B$38)*_xlfn.NORM.S.INV(RAND())</f>
        <v>-0.57175442192441606</v>
      </c>
      <c r="AI650" s="23">
        <f ca="1">SQRT(Inputs!$B$38)*M650+SQRT(1-Inputs!$B$38)*_xlfn.NORM.S.INV(RAND())</f>
        <v>0.35253396295485478</v>
      </c>
      <c r="AJ650" s="23">
        <f ca="1">SQRT(Inputs!$B$38)*C650+SQRT(1-Inputs!$B$38)*_xlfn.NORM.S.INV(RAND())</f>
        <v>0.11836915808448673</v>
      </c>
      <c r="AK650" s="23">
        <f ca="1">SQRT(Inputs!$B$38)*D650+SQRT(1-Inputs!$B$38)*_xlfn.NORM.S.INV(RAND())</f>
        <v>-0.81365292502531394</v>
      </c>
      <c r="AL650" s="23">
        <f ca="1">SQRT(Inputs!$B$38)*E650+SQRT(1-Inputs!$B$38)*_xlfn.NORM.S.INV(RAND())</f>
        <v>-7.1308026145501302E-2</v>
      </c>
      <c r="AM650" s="23">
        <f ca="1">SQRT(Inputs!$B$38)*F650+SQRT(1-Inputs!$B$38)*_xlfn.NORM.S.INV(RAND())</f>
        <v>-1.0898865846366923</v>
      </c>
      <c r="AN650" s="23">
        <f ca="1">SQRT(Inputs!$B$38)*G650+SQRT(1-Inputs!$B$38)*_xlfn.NORM.S.INV(RAND())</f>
        <v>1.3294202045296593</v>
      </c>
      <c r="AO650" s="23">
        <f ca="1">SQRT(Inputs!$B$38)*H650+SQRT(1-Inputs!$B$38)*_xlfn.NORM.S.INV(RAND())</f>
        <v>0.2435308807449082</v>
      </c>
      <c r="AP650" s="23">
        <f ca="1">SQRT(Inputs!$B$38)*I650+SQRT(1-Inputs!$B$38)*_xlfn.NORM.S.INV(RAND())</f>
        <v>1.0672205517235529</v>
      </c>
      <c r="AQ650" s="23">
        <f ca="1">SQRT(Inputs!$B$38)*J650+SQRT(1-Inputs!$B$38)*_xlfn.NORM.S.INV(RAND())</f>
        <v>0.28700395635762271</v>
      </c>
      <c r="AR650" s="23">
        <f ca="1">SQRT(Inputs!$B$38)*K650+SQRT(1-Inputs!$B$38)*_xlfn.NORM.S.INV(RAND())</f>
        <v>-0.34358432392889371</v>
      </c>
      <c r="AS650" s="23">
        <f ca="1">SQRT(Inputs!$B$38)*L650+SQRT(1-Inputs!$B$38)*_xlfn.NORM.S.INV(RAND())</f>
        <v>-0.59836427484161814</v>
      </c>
      <c r="AT650" s="23">
        <f ca="1">SQRT(Inputs!$B$38)*M650+SQRT(1-Inputs!$B$38)*_xlfn.NORM.S.INV(RAND())</f>
        <v>-0.73376281927330256</v>
      </c>
      <c r="AU650" s="15">
        <f ca="1">Inputs!$B$6*EXP($B$8-0.5*C$5^2+C$5*N650)</f>
        <v>5047.2836245910376</v>
      </c>
      <c r="AV650" s="15">
        <f t="shared" ca="1" si="328"/>
        <v>5844.826920360304</v>
      </c>
      <c r="AW650" s="15">
        <f t="shared" ca="1" si="329"/>
        <v>7944.0472236252044</v>
      </c>
      <c r="AX650" s="15">
        <f t="shared" ca="1" si="330"/>
        <v>9664.9083792571528</v>
      </c>
      <c r="AY650" s="15">
        <f t="shared" ca="1" si="331"/>
        <v>12201.389794187653</v>
      </c>
      <c r="AZ650" s="15">
        <f t="shared" ca="1" si="332"/>
        <v>18274.921936048955</v>
      </c>
      <c r="BA650" s="15">
        <f t="shared" ca="1" si="333"/>
        <v>27661.193755048651</v>
      </c>
      <c r="BB650" s="15">
        <f t="shared" ca="1" si="334"/>
        <v>31410.402700963008</v>
      </c>
      <c r="BC650" s="15">
        <f t="shared" ca="1" si="335"/>
        <v>37284.417867738055</v>
      </c>
      <c r="BD650" s="15">
        <f t="shared" ca="1" si="336"/>
        <v>45939.059031512646</v>
      </c>
      <c r="BE650" s="15">
        <f t="shared" ca="1" si="337"/>
        <v>55666.605649726233</v>
      </c>
      <c r="BF650" s="15">
        <f ca="1">Inputs!$B$13*EXP($B$9-0.5*C$6^2+C$6*Y650)</f>
        <v>17447.923858375922</v>
      </c>
      <c r="BG650" s="15">
        <f t="shared" ca="1" si="338"/>
        <v>25325.332884984189</v>
      </c>
      <c r="BH650" s="15">
        <f t="shared" ca="1" si="339"/>
        <v>24227.943743931362</v>
      </c>
      <c r="BI650" s="15">
        <f t="shared" ca="1" si="340"/>
        <v>31055.395191764172</v>
      </c>
      <c r="BJ650" s="15">
        <f t="shared" ca="1" si="341"/>
        <v>40987.764054008381</v>
      </c>
      <c r="BK650" s="15">
        <f t="shared" ca="1" si="342"/>
        <v>43643.199895026875</v>
      </c>
      <c r="BL650" s="15">
        <f t="shared" ca="1" si="343"/>
        <v>57609.045040045479</v>
      </c>
      <c r="BM650" s="15">
        <f t="shared" ca="1" si="344"/>
        <v>75215.461302012816</v>
      </c>
      <c r="BN650" s="15">
        <f t="shared" ca="1" si="345"/>
        <v>81028.078473875285</v>
      </c>
      <c r="BO650" s="15">
        <f t="shared" ca="1" si="346"/>
        <v>93286.14994447722</v>
      </c>
      <c r="BP650" s="15">
        <f t="shared" ca="1" si="347"/>
        <v>119496.50317617225</v>
      </c>
      <c r="BQ650" s="15">
        <f ca="1">Inputs!$B$20*EXP($B$10-0.5*C$7^2+C$7*AJ650)</f>
        <v>4473.4364672976881</v>
      </c>
      <c r="BR650" s="15">
        <f t="shared" ca="1" si="348"/>
        <v>4687.6833778039372</v>
      </c>
      <c r="BS650" s="15">
        <f t="shared" ca="1" si="349"/>
        <v>6289.1500443283667</v>
      </c>
      <c r="BT650" s="15">
        <f t="shared" ca="1" si="350"/>
        <v>6515.0474342327334</v>
      </c>
      <c r="BU650" s="15">
        <f t="shared" ca="1" si="351"/>
        <v>12455.091015371188</v>
      </c>
      <c r="BV650" s="15">
        <f t="shared" ca="1" si="352"/>
        <v>18305.96462731357</v>
      </c>
      <c r="BW650" s="15">
        <f t="shared" ca="1" si="353"/>
        <v>32018.5592800087</v>
      </c>
      <c r="BX650" s="15">
        <f t="shared" ca="1" si="354"/>
        <v>47435.348161539216</v>
      </c>
      <c r="BY650" s="15">
        <f t="shared" ca="1" si="355"/>
        <v>62236.334992309319</v>
      </c>
      <c r="BZ650" s="15">
        <f t="shared" ca="1" si="356"/>
        <v>78229.906908223376</v>
      </c>
      <c r="CA650" s="15">
        <f t="shared" ca="1" si="357"/>
        <v>96455.6240754553</v>
      </c>
      <c r="CB650" s="15">
        <f ca="1">(AU650*DCF!C$10-DCF!C$5*MAX(AU650*DCF!C$10,0)-MAX(AU650-Inputs!$B$6,0)/Inputs!$B$10)*DCF!C$6</f>
        <v>1042.4679232549995</v>
      </c>
      <c r="CC650" s="15">
        <f ca="1">(AV650*DCF!D$10-DCF!D$5*MAX(AV650*DCF!D$10,0)-MAX(AV650-AU650,0)/Inputs!$B$10)*DCF!D$6</f>
        <v>1230.1769049527447</v>
      </c>
      <c r="CD650" s="15">
        <f ca="1">(AW650*DCF!E$10-DCF!E$5*MAX(AW650*DCF!E$10,0)-MAX(AW650-AV650,0)/Inputs!$B$10)*DCF!E$6</f>
        <v>1361.3227008171723</v>
      </c>
      <c r="CE650" s="15">
        <f ca="1">(AX650*DCF!F$10-DCF!F$5*MAX(AX650*DCF!F$10,0)-MAX(AX650-AW650,0)/Inputs!$B$10)*DCF!F$6</f>
        <v>1751.7655550542568</v>
      </c>
      <c r="CF650" s="15">
        <f ca="1">(AY650*DCF!G$10-DCF!G$5*MAX(AY650*DCF!G$10,0)-MAX(AY650-AX650,0)/Inputs!$B$10)*DCF!G$6</f>
        <v>2026.4169426268866</v>
      </c>
      <c r="CG650" s="15">
        <f ca="1">(AZ650*DCF!H$10-DCF!H$5*MAX(AZ650*DCF!H$10,0)-MAX(AZ650-AY650,0)/Inputs!$B$10)*DCF!H$6</f>
        <v>2469.6246879070577</v>
      </c>
      <c r="CH650" s="15">
        <f ca="1">(BA650*DCF!I$10-DCF!I$5*MAX(BA650*DCF!I$10,0)-MAX(BA650-AZ650,0)/Inputs!$B$10)*DCF!I$6</f>
        <v>3513.0135720742196</v>
      </c>
      <c r="CI650" s="15">
        <f ca="1">(BB650*DCF!J$10-DCF!J$5*MAX(BB650*DCF!J$10,0)-MAX(BB650-BA650,0)/Inputs!$B$10)*DCF!J$6</f>
        <v>4821.9671520585625</v>
      </c>
      <c r="CJ650" s="15">
        <f ca="1">(BC650*DCF!K$10-DCF!K$5*MAX(BC650*DCF!K$10,0)-MAX(BC650-BB650,0)/Inputs!$B$10)*DCF!K$6</f>
        <v>5179.9197811026024</v>
      </c>
      <c r="CK650" s="15">
        <f ca="1">(BD650*DCF!L$10-DCF!L$5*MAX(BD650*DCF!L$10,0)-MAX(BD650-BC650,0)/Inputs!$B$10)*DCF!L$6</f>
        <v>5809.2984442646111</v>
      </c>
      <c r="CL650" s="15">
        <f ca="1">(BE650*DCF!M$10-DCF!M$5*MAX(BE650*DCF!M$10,0)-MAX(BE650-BD650,0)/Inputs!$B$10)*DCF!M$6</f>
        <v>6693.2186701666369</v>
      </c>
      <c r="CM650" s="15">
        <f ca="1">(BF650*DCF!C$28-DCF!C$5*MAX(BF650*DCF!C$28,0)-MAX(BF650-Inputs!$B$13,0)/Inputs!$B$17)*DCF!C$6</f>
        <v>3925.2404674113386</v>
      </c>
      <c r="CN650" s="15">
        <f ca="1">(BG650*DCF!D$28-DCF!D$5*MAX(BG650*DCF!D$28,0)-MAX(BG650-BF650,0)/Inputs!$B$17)*DCF!D$6</f>
        <v>5778.2821116922105</v>
      </c>
      <c r="CO650" s="15">
        <f ca="1">(BH650*DCF!E$28-DCF!E$5*MAX(BH650*DCF!E$28,0)-MAX(BH650-BG650,0)/Inputs!$B$17)*DCF!E$6</f>
        <v>6861.7850817913595</v>
      </c>
      <c r="CP650" s="15">
        <f ca="1">(BI650*DCF!F$28-DCF!F$5*MAX(BI650*DCF!F$28,0)-MAX(BI650-BH650,0)/Inputs!$B$17)*DCF!F$6</f>
        <v>7187.6763164897584</v>
      </c>
      <c r="CQ650" s="15">
        <f ca="1">(BJ650*DCF!G$28-DCF!G$5*MAX(BJ650*DCF!G$28,0)-MAX(BJ650-BI650,0)/Inputs!$B$17)*DCF!G$6</f>
        <v>8964.0600342764355</v>
      </c>
      <c r="CR650" s="15">
        <f ca="1">(BK650*DCF!H$28-DCF!H$5*MAX(BK650*DCF!H$28,0)-MAX(BK650-BJ650,0)/Inputs!$B$17)*DCF!H$6</f>
        <v>10380.864628866186</v>
      </c>
      <c r="CS650" s="15">
        <f ca="1">(BL650*DCF!I$28-DCF!I$5*MAX(BL650*DCF!I$28,0)-MAX(BL650-BK650,0)/Inputs!$B$17)*DCF!I$6</f>
        <v>11542.414973072784</v>
      </c>
      <c r="CT650" s="15">
        <f ca="1">(BM650*DCF!J$28-DCF!J$5*MAX(BM650*DCF!J$28,0)-MAX(BM650-BL650,0)/Inputs!$B$17)*DCF!J$6</f>
        <v>14444.825016506313</v>
      </c>
      <c r="CU650" s="15">
        <f ca="1">(BN650*DCF!K$28-DCF!K$5*MAX(BN650*DCF!K$28,0)-MAX(BN650-BM650,0)/Inputs!$B$17)*DCF!K$6</f>
        <v>16399.803395862335</v>
      </c>
      <c r="CV650" s="15">
        <f ca="1">(BO650*DCF!L$28-DCF!L$5*MAX(BO650*DCF!L$28,0)-MAX(BO650-BN650,0)/Inputs!$B$17)*DCF!L$6</f>
        <v>17225.523751359106</v>
      </c>
      <c r="CW650" s="15">
        <f ca="1">(BP650*DCF!M$28-DCF!M$5*MAX(BP650*DCF!M$28,0)-MAX(BP650-BO650,0)/Inputs!$B$17)*DCF!M$6</f>
        <v>19743.617823528217</v>
      </c>
      <c r="CX650" s="15">
        <f ca="1">(BQ650*DCF!C$46-DCF!C$5*MAX(BQ650*DCF!C$46,0)-MAX(BQ650-Inputs!$B$20,0)/Inputs!$B$24)*DCF!C$6</f>
        <v>-1620.8566748020933</v>
      </c>
      <c r="CY650" s="15">
        <f ca="1">(BR650*DCF!D$46-DCF!D$5*MAX(BR650*DCF!D$46,0)-MAX(BR650-BQ650,0)/Inputs!$B$24)*DCF!D$6</f>
        <v>-891.49561270381696</v>
      </c>
      <c r="CZ650" s="15">
        <f ca="1">(BS650*DCF!E$46-DCF!E$5*MAX(BS650*DCF!E$46,0)-MAX(BS650-BR650,0)/Inputs!$B$24)*DCF!E$6</f>
        <v>-1374.9570152375379</v>
      </c>
      <c r="DA650" s="15">
        <f ca="1">(BT650*DCF!F$46-DCF!F$5*MAX(BT650*DCF!F$46,0)-MAX(BT650-BS650,0)/Inputs!$B$24)*DCF!F$6</f>
        <v>-556.7233262583178</v>
      </c>
      <c r="DB650" s="15">
        <f ca="1">(BU650*DCF!G$46-DCF!G$5*MAX(BU650*DCF!G$46,0)-MAX(BU650-BT650,0)/Inputs!$B$24)*DCF!G$6</f>
        <v>-2417.077953265893</v>
      </c>
      <c r="DC650" s="15">
        <f ca="1">(BV650*DCF!H$46-DCF!H$5*MAX(BV650*DCF!H$46,0)-MAX(BV650-BU650,0)/Inputs!$B$24)*DCF!H$6</f>
        <v>-1818.1231260136983</v>
      </c>
      <c r="DD650" s="15">
        <f ca="1">(BW650*DCF!I$46-DCF!I$5*MAX(BW650*DCF!I$46,0)-MAX(BW650-BV650,0)/Inputs!$B$24)*DCF!I$6</f>
        <v>-3196.8744095287425</v>
      </c>
      <c r="DE650" s="15">
        <f ca="1">(BX650*DCF!J$46-DCF!J$5*MAX(BX650*DCF!J$46,0)-MAX(BX650-BW650,0)/Inputs!$B$24)*DCF!J$6</f>
        <v>-2098.4988943146182</v>
      </c>
      <c r="DF650" s="15">
        <f ca="1">(BY650*DCF!K$46-DCF!K$5*MAX(BY650*DCF!K$46,0)-MAX(BY650-BX650,0)/Inputs!$B$24)*DCF!K$6</f>
        <v>-70.700556262483261</v>
      </c>
      <c r="DG650" s="15">
        <f ca="1">(BZ650*DCF!L$46-DCF!L$5*MAX(BZ650*DCF!L$46,0)-MAX(BZ650-BY650,0)/Inputs!$B$24)*DCF!L$6</f>
        <v>1788.2735610944685</v>
      </c>
      <c r="DH650" s="15">
        <f ca="1">(CA650*DCF!M$46-DCF!M$5*MAX(CA650*DCF!M$46,0)-MAX(CA650-BZ650,0)/Inputs!$B$24)*DCF!M$6</f>
        <v>3751.5431405867289</v>
      </c>
      <c r="DI650" s="15">
        <f ca="1">SUM(CB650:CL650)+BE650*DCF!M$10*(1+Inputs!$B$30)*(1-Inputs!$B$33)*(1-Inputs!$B$30/Inputs!$B$31)/(Inputs!$B$29-Inputs!$B$30)*DCF!M$6</f>
        <v>190820.09197212144</v>
      </c>
      <c r="DJ650" s="15">
        <f ca="1">SUM(CM650:CW650)+BP650*DCF!M$28*(1+Inputs!$B$30)*(1-Inputs!$B$33)*(1-Inputs!$B$30/Inputs!$B$31)/(Inputs!$B$29-Inputs!$B$30)*DCF!M$6</f>
        <v>565867.89162346162</v>
      </c>
      <c r="DK650" s="15">
        <f ca="1">SUM(CX650:DH650)+CA650*DCF!M$46*(1+Inputs!$B$30)*(1-Inputs!$B$33)*(1-Inputs!$B$30/Inputs!$B$31)/(Inputs!$B$29-Inputs!$B$30)*DCF!M$6</f>
        <v>140626.32985305801</v>
      </c>
      <c r="DM650" s="15">
        <f ca="1">DI650+DJ650+DK650+Inputs!$B$34+Inputs!$B$36-Inputs!$B$35</f>
        <v>974165.3134486411</v>
      </c>
    </row>
    <row r="651" spans="1:117" x14ac:dyDescent="0.75">
      <c r="A651" s="11">
        <v>638</v>
      </c>
      <c r="C651" s="23">
        <f t="shared" ca="1" si="363"/>
        <v>-1.051866650211869</v>
      </c>
      <c r="D651" s="23">
        <f t="shared" ca="1" si="363"/>
        <v>-0.20015893744295946</v>
      </c>
      <c r="E651" s="23">
        <f t="shared" ca="1" si="363"/>
        <v>-0.65501713963536479</v>
      </c>
      <c r="F651" s="23">
        <f t="shared" ca="1" si="363"/>
        <v>-1.5875319195543618</v>
      </c>
      <c r="G651" s="23">
        <f t="shared" ca="1" si="363"/>
        <v>2.4436531451152761</v>
      </c>
      <c r="H651" s="23">
        <f t="shared" ca="1" si="363"/>
        <v>-6.9612809844034132E-3</v>
      </c>
      <c r="I651" s="23">
        <f t="shared" ca="1" si="363"/>
        <v>0.12460256507562981</v>
      </c>
      <c r="J651" s="23">
        <f t="shared" ca="1" si="363"/>
        <v>-0.42406828092448401</v>
      </c>
      <c r="K651" s="23">
        <f t="shared" ca="1" si="363"/>
        <v>-1.1170861865282056</v>
      </c>
      <c r="L651" s="23">
        <f t="shared" ca="1" si="363"/>
        <v>-1.7106546341648563</v>
      </c>
      <c r="M651" s="23">
        <f t="shared" ca="1" si="363"/>
        <v>1.3022318746141217</v>
      </c>
      <c r="N651" s="23">
        <f ca="1">SQRT(Inputs!$B$38)*C651+SQRT(1-Inputs!$B$38)*_xlfn.NORM.S.INV(RAND())</f>
        <v>-2.4162715550011877</v>
      </c>
      <c r="O651" s="23">
        <f ca="1">SQRT(Inputs!$B$38)*D651+SQRT(1-Inputs!$B$38)*_xlfn.NORM.S.INV(RAND())</f>
        <v>-0.25725161282744136</v>
      </c>
      <c r="P651" s="23">
        <f ca="1">SQRT(Inputs!$B$38)*E651+SQRT(1-Inputs!$B$38)*_xlfn.NORM.S.INV(RAND())</f>
        <v>-1.8274521504059662</v>
      </c>
      <c r="Q651" s="23">
        <f ca="1">SQRT(Inputs!$B$38)*F651+SQRT(1-Inputs!$B$38)*_xlfn.NORM.S.INV(RAND())</f>
        <v>-0.68440594706693247</v>
      </c>
      <c r="R651" s="23">
        <f ca="1">SQRT(Inputs!$B$38)*G651+SQRT(1-Inputs!$B$38)*_xlfn.NORM.S.INV(RAND())</f>
        <v>0.12816275254068743</v>
      </c>
      <c r="S651" s="23">
        <f ca="1">SQRT(Inputs!$B$38)*H651+SQRT(1-Inputs!$B$38)*_xlfn.NORM.S.INV(RAND())</f>
        <v>-0.73533958773421748</v>
      </c>
      <c r="T651" s="23">
        <f ca="1">SQRT(Inputs!$B$38)*I651+SQRT(1-Inputs!$B$38)*_xlfn.NORM.S.INV(RAND())</f>
        <v>0.14730554780545338</v>
      </c>
      <c r="U651" s="23">
        <f ca="1">SQRT(Inputs!$B$38)*J651+SQRT(1-Inputs!$B$38)*_xlfn.NORM.S.INV(RAND())</f>
        <v>-0.35050605273147822</v>
      </c>
      <c r="V651" s="23">
        <f ca="1">SQRT(Inputs!$B$38)*K651+SQRT(1-Inputs!$B$38)*_xlfn.NORM.S.INV(RAND())</f>
        <v>-2.4340841846921197</v>
      </c>
      <c r="W651" s="23">
        <f ca="1">SQRT(Inputs!$B$38)*L651+SQRT(1-Inputs!$B$38)*_xlfn.NORM.S.INV(RAND())</f>
        <v>-0.64382737541537172</v>
      </c>
      <c r="X651" s="23">
        <f ca="1">SQRT(Inputs!$B$38)*M651+SQRT(1-Inputs!$B$38)*_xlfn.NORM.S.INV(RAND())</f>
        <v>0.92812695336254392</v>
      </c>
      <c r="Y651" s="23">
        <f ca="1">SQRT(Inputs!$B$38)*C651+SQRT(1-Inputs!$B$38)*_xlfn.NORM.S.INV(RAND())</f>
        <v>-0.55537230865969889</v>
      </c>
      <c r="Z651" s="23">
        <f ca="1">SQRT(Inputs!$B$38)*D651+SQRT(1-Inputs!$B$38)*_xlfn.NORM.S.INV(RAND())</f>
        <v>-0.76870763712268475</v>
      </c>
      <c r="AA651" s="23">
        <f ca="1">SQRT(Inputs!$B$38)*E651+SQRT(1-Inputs!$B$38)*_xlfn.NORM.S.INV(RAND())</f>
        <v>-0.91760577160036072</v>
      </c>
      <c r="AB651" s="23">
        <f ca="1">SQRT(Inputs!$B$38)*F651+SQRT(1-Inputs!$B$38)*_xlfn.NORM.S.INV(RAND())</f>
        <v>-0.85304562583240606</v>
      </c>
      <c r="AC651" s="23">
        <f ca="1">SQRT(Inputs!$B$38)*G651+SQRT(1-Inputs!$B$38)*_xlfn.NORM.S.INV(RAND())</f>
        <v>1.0998959835254281</v>
      </c>
      <c r="AD651" s="23">
        <f ca="1">SQRT(Inputs!$B$38)*H651+SQRT(1-Inputs!$B$38)*_xlfn.NORM.S.INV(RAND())</f>
        <v>-0.43442450518422804</v>
      </c>
      <c r="AE651" s="23">
        <f ca="1">SQRT(Inputs!$B$38)*I651+SQRT(1-Inputs!$B$38)*_xlfn.NORM.S.INV(RAND())</f>
        <v>-0.76535326776581691</v>
      </c>
      <c r="AF651" s="23">
        <f ca="1">SQRT(Inputs!$B$38)*J651+SQRT(1-Inputs!$B$38)*_xlfn.NORM.S.INV(RAND())</f>
        <v>0.35069460936646768</v>
      </c>
      <c r="AG651" s="23">
        <f ca="1">SQRT(Inputs!$B$38)*K651+SQRT(1-Inputs!$B$38)*_xlfn.NORM.S.INV(RAND())</f>
        <v>0.41774169136905104</v>
      </c>
      <c r="AH651" s="23">
        <f ca="1">SQRT(Inputs!$B$38)*L651+SQRT(1-Inputs!$B$38)*_xlfn.NORM.S.INV(RAND())</f>
        <v>-2.0477780724844283</v>
      </c>
      <c r="AI651" s="23">
        <f ca="1">SQRT(Inputs!$B$38)*M651+SQRT(1-Inputs!$B$38)*_xlfn.NORM.S.INV(RAND())</f>
        <v>0.1887970639184684</v>
      </c>
      <c r="AJ651" s="23">
        <f ca="1">SQRT(Inputs!$B$38)*C651+SQRT(1-Inputs!$B$38)*_xlfn.NORM.S.INV(RAND())</f>
        <v>-0.3811203461568734</v>
      </c>
      <c r="AK651" s="23">
        <f ca="1">SQRT(Inputs!$B$38)*D651+SQRT(1-Inputs!$B$38)*_xlfn.NORM.S.INV(RAND())</f>
        <v>1.044883950441621</v>
      </c>
      <c r="AL651" s="23">
        <f ca="1">SQRT(Inputs!$B$38)*E651+SQRT(1-Inputs!$B$38)*_xlfn.NORM.S.INV(RAND())</f>
        <v>-2.2797452156354905</v>
      </c>
      <c r="AM651" s="23">
        <f ca="1">SQRT(Inputs!$B$38)*F651+SQRT(1-Inputs!$B$38)*_xlfn.NORM.S.INV(RAND())</f>
        <v>-0.10242379971325966</v>
      </c>
      <c r="AN651" s="23">
        <f ca="1">SQRT(Inputs!$B$38)*G651+SQRT(1-Inputs!$B$38)*_xlfn.NORM.S.INV(RAND())</f>
        <v>0.35651780425954582</v>
      </c>
      <c r="AO651" s="23">
        <f ca="1">SQRT(Inputs!$B$38)*H651+SQRT(1-Inputs!$B$38)*_xlfn.NORM.S.INV(RAND())</f>
        <v>-0.33410108173855146</v>
      </c>
      <c r="AP651" s="23">
        <f ca="1">SQRT(Inputs!$B$38)*I651+SQRT(1-Inputs!$B$38)*_xlfn.NORM.S.INV(RAND())</f>
        <v>0.17253642530549013</v>
      </c>
      <c r="AQ651" s="23">
        <f ca="1">SQRT(Inputs!$B$38)*J651+SQRT(1-Inputs!$B$38)*_xlfn.NORM.S.INV(RAND())</f>
        <v>-0.12316150939167511</v>
      </c>
      <c r="AR651" s="23">
        <f ca="1">SQRT(Inputs!$B$38)*K651+SQRT(1-Inputs!$B$38)*_xlfn.NORM.S.INV(RAND())</f>
        <v>0.63310883434379517</v>
      </c>
      <c r="AS651" s="23">
        <f ca="1">SQRT(Inputs!$B$38)*L651+SQRT(1-Inputs!$B$38)*_xlfn.NORM.S.INV(RAND())</f>
        <v>-1.2289771888431069</v>
      </c>
      <c r="AT651" s="23">
        <f ca="1">SQRT(Inputs!$B$38)*M651+SQRT(1-Inputs!$B$38)*_xlfn.NORM.S.INV(RAND())</f>
        <v>1.6500033865665737</v>
      </c>
      <c r="AU651" s="15">
        <f ca="1">Inputs!$B$6*EXP($B$8-0.5*C$5^2+C$5*N651)</f>
        <v>3355.9263071239252</v>
      </c>
      <c r="AV651" s="15">
        <f t="shared" ca="1" si="328"/>
        <v>3933.3303777120132</v>
      </c>
      <c r="AW651" s="15">
        <f t="shared" ca="1" si="329"/>
        <v>3748.265658013283</v>
      </c>
      <c r="AX651" s="15">
        <f t="shared" ca="1" si="330"/>
        <v>4201.2260412662399</v>
      </c>
      <c r="AY651" s="15">
        <f t="shared" ca="1" si="331"/>
        <v>5211.7549245782584</v>
      </c>
      <c r="AZ651" s="15">
        <f t="shared" ca="1" si="332"/>
        <v>5878.3164953566993</v>
      </c>
      <c r="BA651" s="15">
        <f t="shared" ca="1" si="333"/>
        <v>7305.318361400552</v>
      </c>
      <c r="BB651" s="15">
        <f t="shared" ca="1" si="334"/>
        <v>8635.3016990420783</v>
      </c>
      <c r="BC651" s="15">
        <f t="shared" ca="1" si="335"/>
        <v>8361.4332324719908</v>
      </c>
      <c r="BD651" s="15">
        <f t="shared" ca="1" si="336"/>
        <v>9644.8899115065633</v>
      </c>
      <c r="BE651" s="15">
        <f t="shared" ca="1" si="337"/>
        <v>12861.091662060555</v>
      </c>
      <c r="BF651" s="15">
        <f ca="1">Inputs!$B$13*EXP($B$9-0.5*C$6^2+C$6*Y651)</f>
        <v>12389.045747243046</v>
      </c>
      <c r="BG651" s="15">
        <f t="shared" ca="1" si="338"/>
        <v>13143.429250405356</v>
      </c>
      <c r="BH651" s="15">
        <f t="shared" ca="1" si="339"/>
        <v>13791.722406728582</v>
      </c>
      <c r="BI651" s="15">
        <f t="shared" ca="1" si="340"/>
        <v>14805.745580743833</v>
      </c>
      <c r="BJ651" s="15">
        <f t="shared" ca="1" si="341"/>
        <v>21269.287217048404</v>
      </c>
      <c r="BK651" s="15">
        <f t="shared" ca="1" si="342"/>
        <v>24604.892401747995</v>
      </c>
      <c r="BL651" s="15">
        <f t="shared" ca="1" si="343"/>
        <v>27370.275674747372</v>
      </c>
      <c r="BM651" s="15">
        <f t="shared" ca="1" si="344"/>
        <v>35142.1042964316</v>
      </c>
      <c r="BN651" s="15">
        <f t="shared" ca="1" si="345"/>
        <v>45439.090374497129</v>
      </c>
      <c r="BO651" s="15">
        <f t="shared" ca="1" si="346"/>
        <v>44065.419188652915</v>
      </c>
      <c r="BP651" s="15">
        <f t="shared" ca="1" si="347"/>
        <v>55408.886673158107</v>
      </c>
      <c r="BQ651" s="15">
        <f ca="1">Inputs!$B$20*EXP($B$10-0.5*C$7^2+C$7*AJ651)</f>
        <v>3747.1539971981992</v>
      </c>
      <c r="BR651" s="15">
        <f t="shared" ca="1" si="348"/>
        <v>7085.2304090847783</v>
      </c>
      <c r="BS651" s="15">
        <f t="shared" ca="1" si="349"/>
        <v>5041.1298343918625</v>
      </c>
      <c r="BT651" s="15">
        <f t="shared" ca="1" si="350"/>
        <v>6766.3521336088161</v>
      </c>
      <c r="BU651" s="15">
        <f t="shared" ca="1" si="351"/>
        <v>10222.222435847068</v>
      </c>
      <c r="BV651" s="15">
        <f t="shared" ca="1" si="352"/>
        <v>13190.829611357769</v>
      </c>
      <c r="BW651" s="15">
        <f t="shared" ca="1" si="353"/>
        <v>19091.656649534627</v>
      </c>
      <c r="BX651" s="15">
        <f t="shared" ca="1" si="354"/>
        <v>26051.512571767802</v>
      </c>
      <c r="BY651" s="15">
        <f t="shared" ca="1" si="355"/>
        <v>41203.066294171891</v>
      </c>
      <c r="BZ651" s="15">
        <f t="shared" ca="1" si="356"/>
        <v>46122.353288674429</v>
      </c>
      <c r="CA651" s="15">
        <f t="shared" ca="1" si="357"/>
        <v>86862.454874421237</v>
      </c>
      <c r="CB651" s="15">
        <f ca="1">(AU651*DCF!C$10-DCF!C$5*MAX(AU651*DCF!C$10,0)-MAX(AU651-Inputs!$B$6,0)/Inputs!$B$10)*DCF!C$6</f>
        <v>861.83246735923524</v>
      </c>
      <c r="CC651" s="15">
        <f ca="1">(AV651*DCF!D$10-DCF!D$5*MAX(AV651*DCF!D$10,0)-MAX(AV651-AU651,0)/Inputs!$B$10)*DCF!D$6</f>
        <v>817.93776125383897</v>
      </c>
      <c r="CD651" s="15">
        <f ca="1">(AW651*DCF!E$10-DCF!E$5*MAX(AW651*DCF!E$10,0)-MAX(AW651-AV651,0)/Inputs!$B$10)*DCF!E$6</f>
        <v>865.41487306777776</v>
      </c>
      <c r="CE651" s="15">
        <f ca="1">(AX651*DCF!F$10-DCF!F$5*MAX(AX651*DCF!F$10,0)-MAX(AX651-AW651,0)/Inputs!$B$10)*DCF!F$6</f>
        <v>822.87112383497526</v>
      </c>
      <c r="CF651" s="15">
        <f ca="1">(AY651*DCF!G$10-DCF!G$5*MAX(AY651*DCF!G$10,0)-MAX(AY651-AX651,0)/Inputs!$B$10)*DCF!G$6</f>
        <v>879.58808028401495</v>
      </c>
      <c r="CG651" s="15">
        <f ca="1">(AZ651*DCF!H$10-DCF!H$5*MAX(AZ651*DCF!H$10,0)-MAX(AZ651-AY651,0)/Inputs!$B$10)*DCF!H$6</f>
        <v>1022.9194073958255</v>
      </c>
      <c r="CH651" s="15">
        <f ca="1">(BA651*DCF!I$10-DCF!I$5*MAX(BA651*DCF!I$10,0)-MAX(BA651-AZ651,0)/Inputs!$B$10)*DCF!I$6</f>
        <v>1100.3368621445857</v>
      </c>
      <c r="CI651" s="15">
        <f ca="1">(BB651*DCF!J$10-DCF!J$5*MAX(BB651*DCF!J$10,0)-MAX(BB651-BA651,0)/Inputs!$B$10)*DCF!J$6</f>
        <v>1280.3007498030897</v>
      </c>
      <c r="CJ651" s="15">
        <f ca="1">(BC651*DCF!K$10-DCF!K$5*MAX(BC651*DCF!K$10,0)-MAX(BC651-BB651,0)/Inputs!$B$10)*DCF!K$6</f>
        <v>1346.0564650384592</v>
      </c>
      <c r="CK651" s="15">
        <f ca="1">(BD651*DCF!L$10-DCF!L$5*MAX(BD651*DCF!L$10,0)-MAX(BD651-BC651,0)/Inputs!$B$10)*DCF!L$6</f>
        <v>1288.661075992346</v>
      </c>
      <c r="CL651" s="15">
        <f ca="1">(BE651*DCF!M$10-DCF!M$5*MAX(BE651*DCF!M$10,0)-MAX(BE651-BD651,0)/Inputs!$B$10)*DCF!M$6</f>
        <v>1430.6567155541518</v>
      </c>
      <c r="CM651" s="15">
        <f ca="1">(BF651*DCF!C$28-DCF!C$5*MAX(BF651*DCF!C$28,0)-MAX(BF651-Inputs!$B$13,0)/Inputs!$B$17)*DCF!C$6</f>
        <v>3549.6361719461652</v>
      </c>
      <c r="CN651" s="15">
        <f ca="1">(BG651*DCF!D$28-DCF!D$5*MAX(BG651*DCF!D$28,0)-MAX(BG651-BF651,0)/Inputs!$B$17)*DCF!D$6</f>
        <v>3710.098462380442</v>
      </c>
      <c r="CO651" s="15">
        <f ca="1">(BH651*DCF!E$28-DCF!E$5*MAX(BH651*DCF!E$28,0)-MAX(BH651-BG651,0)/Inputs!$B$17)*DCF!E$6</f>
        <v>3778.2917096133847</v>
      </c>
      <c r="CP651" s="15">
        <f ca="1">(BI651*DCF!F$28-DCF!F$5*MAX(BI651*DCF!F$28,0)-MAX(BI651-BH651,0)/Inputs!$B$17)*DCF!F$6</f>
        <v>3834.7509823753207</v>
      </c>
      <c r="CQ651" s="15">
        <f ca="1">(BJ651*DCF!G$28-DCF!G$5*MAX(BJ651*DCF!G$28,0)-MAX(BJ651-BI651,0)/Inputs!$B$17)*DCF!G$6</f>
        <v>4431.3740868487539</v>
      </c>
      <c r="CR651" s="15">
        <f ca="1">(BK651*DCF!H$28-DCF!H$5*MAX(BK651*DCF!H$28,0)-MAX(BK651-BJ651,0)/Inputs!$B$17)*DCF!H$6</f>
        <v>5566.8019132655245</v>
      </c>
      <c r="CS651" s="15">
        <f ca="1">(BL651*DCF!I$28-DCF!I$5*MAX(BL651*DCF!I$28,0)-MAX(BL651-BK651,0)/Inputs!$B$17)*DCF!I$6</f>
        <v>6039.2861724647601</v>
      </c>
      <c r="CT651" s="15">
        <f ca="1">(BM651*DCF!J$28-DCF!J$5*MAX(BM651*DCF!J$28,0)-MAX(BM651-BL651,0)/Inputs!$B$17)*DCF!J$6</f>
        <v>6809.125641462083</v>
      </c>
      <c r="CU651" s="15">
        <f ca="1">(BN651*DCF!K$28-DCF!K$5*MAX(BN651*DCF!K$28,0)-MAX(BN651-BM651,0)/Inputs!$B$17)*DCF!K$6</f>
        <v>8334.7303704833939</v>
      </c>
      <c r="CV651" s="15">
        <f ca="1">(BO651*DCF!L$28-DCF!L$5*MAX(BO651*DCF!L$28,0)-MAX(BO651-BN651,0)/Inputs!$B$17)*DCF!L$6</f>
        <v>8791.9760557125755</v>
      </c>
      <c r="CW651" s="15">
        <f ca="1">(BP651*DCF!M$28-DCF!M$5*MAX(BP651*DCF!M$28,0)-MAX(BP651-BO651,0)/Inputs!$B$17)*DCF!M$6</f>
        <v>9239.5029987129419</v>
      </c>
      <c r="CX651" s="15">
        <f ca="1">(BQ651*DCF!C$46-DCF!C$5*MAX(BQ651*DCF!C$46,0)-MAX(BQ651-Inputs!$B$20,0)/Inputs!$B$24)*DCF!C$6</f>
        <v>-1117.6586585668817</v>
      </c>
      <c r="CY651" s="15">
        <f ca="1">(BR651*DCF!D$46-DCF!D$5*MAX(BR651*DCF!D$46,0)-MAX(BR651-BQ651,0)/Inputs!$B$24)*DCF!D$6</f>
        <v>-2633.6130975237975</v>
      </c>
      <c r="CZ651" s="15">
        <f ca="1">(BS651*DCF!E$46-DCF!E$5*MAX(BS651*DCF!E$46,0)-MAX(BS651-BR651,0)/Inputs!$B$24)*DCF!E$6</f>
        <v>-596.12238018240089</v>
      </c>
      <c r="DA651" s="15">
        <f ca="1">(BT651*DCF!F$46-DCF!F$5*MAX(BT651*DCF!F$46,0)-MAX(BT651-BS651,0)/Inputs!$B$24)*DCF!F$6</f>
        <v>-1120.9765200930931</v>
      </c>
      <c r="DB651" s="15">
        <f ca="1">(BU651*DCF!G$46-DCF!G$5*MAX(BU651*DCF!G$46,0)-MAX(BU651-BT651,0)/Inputs!$B$24)*DCF!G$6</f>
        <v>-1506.3418561093456</v>
      </c>
      <c r="DC651" s="15">
        <f ca="1">(BV651*DCF!H$46-DCF!H$5*MAX(BV651*DCF!H$46,0)-MAX(BV651-BU651,0)/Inputs!$B$24)*DCF!H$6</f>
        <v>-922.47649083200918</v>
      </c>
      <c r="DD651" s="15">
        <f ca="1">(BW651*DCF!I$46-DCF!I$5*MAX(BW651*DCF!I$46,0)-MAX(BW651-BV651,0)/Inputs!$B$24)*DCF!I$6</f>
        <v>-1252.9699562401804</v>
      </c>
      <c r="DE651" s="15">
        <f ca="1">(BX651*DCF!J$46-DCF!J$5*MAX(BX651*DCF!J$46,0)-MAX(BX651-BW651,0)/Inputs!$B$24)*DCF!J$6</f>
        <v>-752.85119246277452</v>
      </c>
      <c r="DF651" s="15">
        <f ca="1">(BY651*DCF!K$46-DCF!K$5*MAX(BY651*DCF!K$46,0)-MAX(BY651-BX651,0)/Inputs!$B$24)*DCF!K$6</f>
        <v>-1358.0705284156163</v>
      </c>
      <c r="DG651" s="15">
        <f ca="1">(BZ651*DCF!L$46-DCF!L$5*MAX(BZ651*DCF!L$46,0)-MAX(BZ651-BY651,0)/Inputs!$B$24)*DCF!L$6</f>
        <v>2074.9742519685451</v>
      </c>
      <c r="DH651" s="15">
        <f ca="1">(CA651*DCF!M$46-DCF!M$5*MAX(CA651*DCF!M$46,0)-MAX(CA651-BZ651,0)/Inputs!$B$24)*DCF!M$6</f>
        <v>-1707.2952865752072</v>
      </c>
      <c r="DI651" s="15">
        <f ca="1">SUM(CB651:CL651)+BE651*DCF!M$10*(1+Inputs!$B$30)*(1-Inputs!$B$33)*(1-Inputs!$B$30/Inputs!$B$31)/(Inputs!$B$29-Inputs!$B$30)*DCF!M$6</f>
        <v>47509.163747573548</v>
      </c>
      <c r="DJ651" s="15">
        <f ca="1">SUM(CM651:CW651)+BP651*DCF!M$28*(1+Inputs!$B$30)*(1-Inputs!$B$33)*(1-Inputs!$B$30/Inputs!$B$31)/(Inputs!$B$29-Inputs!$B$30)*DCF!M$6</f>
        <v>269690.46032269456</v>
      </c>
      <c r="DK651" s="15">
        <f ca="1">SUM(CX651:DH651)+CA651*DCF!M$46*(1+Inputs!$B$30)*(1-Inputs!$B$33)*(1-Inputs!$B$30/Inputs!$B$31)/(Inputs!$B$29-Inputs!$B$30)*DCF!M$6</f>
        <v>123406.24303639366</v>
      </c>
      <c r="DM651" s="15">
        <f ca="1">DI651+DJ651+DK651+Inputs!$B$34+Inputs!$B$36-Inputs!$B$35</f>
        <v>517456.86710666178</v>
      </c>
    </row>
    <row r="652" spans="1:117" x14ac:dyDescent="0.75">
      <c r="A652" s="11">
        <v>639</v>
      </c>
      <c r="C652" s="23">
        <f t="shared" ca="1" si="363"/>
        <v>1.4354248634109901</v>
      </c>
      <c r="D652" s="23">
        <f t="shared" ca="1" si="363"/>
        <v>-8.5651118494137882E-2</v>
      </c>
      <c r="E652" s="23">
        <f t="shared" ca="1" si="363"/>
        <v>-0.8071862160260268</v>
      </c>
      <c r="F652" s="23">
        <f t="shared" ca="1" si="363"/>
        <v>0.69686260697912072</v>
      </c>
      <c r="G652" s="23">
        <f t="shared" ca="1" si="363"/>
        <v>-1.6005147449125285</v>
      </c>
      <c r="H652" s="23">
        <f t="shared" ca="1" si="363"/>
        <v>0.85694423532850506</v>
      </c>
      <c r="I652" s="23">
        <f t="shared" ca="1" si="363"/>
        <v>-2.0447656340753326</v>
      </c>
      <c r="J652" s="23">
        <f t="shared" ca="1" si="363"/>
        <v>0.72741967679340069</v>
      </c>
      <c r="K652" s="23">
        <f t="shared" ca="1" si="363"/>
        <v>0.78794845178085193</v>
      </c>
      <c r="L652" s="23">
        <f t="shared" ca="1" si="363"/>
        <v>1.3427825539877696</v>
      </c>
      <c r="M652" s="23">
        <f t="shared" ca="1" si="363"/>
        <v>1.3123813943838396</v>
      </c>
      <c r="N652" s="23">
        <f ca="1">SQRT(Inputs!$B$38)*C652+SQRT(1-Inputs!$B$38)*_xlfn.NORM.S.INV(RAND())</f>
        <v>0.6185035119961122</v>
      </c>
      <c r="O652" s="23">
        <f ca="1">SQRT(Inputs!$B$38)*D652+SQRT(1-Inputs!$B$38)*_xlfn.NORM.S.INV(RAND())</f>
        <v>-1.6535147316551408</v>
      </c>
      <c r="P652" s="23">
        <f ca="1">SQRT(Inputs!$B$38)*E652+SQRT(1-Inputs!$B$38)*_xlfn.NORM.S.INV(RAND())</f>
        <v>-2.3563582158811469</v>
      </c>
      <c r="Q652" s="23">
        <f ca="1">SQRT(Inputs!$B$38)*F652+SQRT(1-Inputs!$B$38)*_xlfn.NORM.S.INV(RAND())</f>
        <v>0.56244715061096939</v>
      </c>
      <c r="R652" s="23">
        <f ca="1">SQRT(Inputs!$B$38)*G652+SQRT(1-Inputs!$B$38)*_xlfn.NORM.S.INV(RAND())</f>
        <v>0.55944083680638579</v>
      </c>
      <c r="S652" s="23">
        <f ca="1">SQRT(Inputs!$B$38)*H652+SQRT(1-Inputs!$B$38)*_xlfn.NORM.S.INV(RAND())</f>
        <v>0.8104373635679939</v>
      </c>
      <c r="T652" s="23">
        <f ca="1">SQRT(Inputs!$B$38)*I652+SQRT(1-Inputs!$B$38)*_xlfn.NORM.S.INV(RAND())</f>
        <v>5.9324647541034947E-2</v>
      </c>
      <c r="U652" s="23">
        <f ca="1">SQRT(Inputs!$B$38)*J652+SQRT(1-Inputs!$B$38)*_xlfn.NORM.S.INV(RAND())</f>
        <v>-0.31160478726331503</v>
      </c>
      <c r="V652" s="23">
        <f ca="1">SQRT(Inputs!$B$38)*K652+SQRT(1-Inputs!$B$38)*_xlfn.NORM.S.INV(RAND())</f>
        <v>1.8408776688658013</v>
      </c>
      <c r="W652" s="23">
        <f ca="1">SQRT(Inputs!$B$38)*L652+SQRT(1-Inputs!$B$38)*_xlfn.NORM.S.INV(RAND())</f>
        <v>1.011495973057098</v>
      </c>
      <c r="X652" s="23">
        <f ca="1">SQRT(Inputs!$B$38)*M652+SQRT(1-Inputs!$B$38)*_xlfn.NORM.S.INV(RAND())</f>
        <v>-1.0810597155183999</v>
      </c>
      <c r="Y652" s="23">
        <f ca="1">SQRT(Inputs!$B$38)*C652+SQRT(1-Inputs!$B$38)*_xlfn.NORM.S.INV(RAND())</f>
        <v>-0.34068953806131563</v>
      </c>
      <c r="Z652" s="23">
        <f ca="1">SQRT(Inputs!$B$38)*D652+SQRT(1-Inputs!$B$38)*_xlfn.NORM.S.INV(RAND())</f>
        <v>-0.84551570175948454</v>
      </c>
      <c r="AA652" s="23">
        <f ca="1">SQRT(Inputs!$B$38)*E652+SQRT(1-Inputs!$B$38)*_xlfn.NORM.S.INV(RAND())</f>
        <v>-0.51591678166515786</v>
      </c>
      <c r="AB652" s="23">
        <f ca="1">SQRT(Inputs!$B$38)*F652+SQRT(1-Inputs!$B$38)*_xlfn.NORM.S.INV(RAND())</f>
        <v>-0.64184959650715934</v>
      </c>
      <c r="AC652" s="23">
        <f ca="1">SQRT(Inputs!$B$38)*G652+SQRT(1-Inputs!$B$38)*_xlfn.NORM.S.INV(RAND())</f>
        <v>-0.17053760630573855</v>
      </c>
      <c r="AD652" s="23">
        <f ca="1">SQRT(Inputs!$B$38)*H652+SQRT(1-Inputs!$B$38)*_xlfn.NORM.S.INV(RAND())</f>
        <v>0.81228693411981989</v>
      </c>
      <c r="AE652" s="23">
        <f ca="1">SQRT(Inputs!$B$38)*I652+SQRT(1-Inputs!$B$38)*_xlfn.NORM.S.INV(RAND())</f>
        <v>-0.94441089265660827</v>
      </c>
      <c r="AF652" s="23">
        <f ca="1">SQRT(Inputs!$B$38)*J652+SQRT(1-Inputs!$B$38)*_xlfn.NORM.S.INV(RAND())</f>
        <v>1.4479996627891847</v>
      </c>
      <c r="AG652" s="23">
        <f ca="1">SQRT(Inputs!$B$38)*K652+SQRT(1-Inputs!$B$38)*_xlfn.NORM.S.INV(RAND())</f>
        <v>0.6366621196159844</v>
      </c>
      <c r="AH652" s="23">
        <f ca="1">SQRT(Inputs!$B$38)*L652+SQRT(1-Inputs!$B$38)*_xlfn.NORM.S.INV(RAND())</f>
        <v>0.53893233092266801</v>
      </c>
      <c r="AI652" s="23">
        <f ca="1">SQRT(Inputs!$B$38)*M652+SQRT(1-Inputs!$B$38)*_xlfn.NORM.S.INV(RAND())</f>
        <v>0.33965744367013495</v>
      </c>
      <c r="AJ652" s="23">
        <f ca="1">SQRT(Inputs!$B$38)*C652+SQRT(1-Inputs!$B$38)*_xlfn.NORM.S.INV(RAND())</f>
        <v>-0.67797385589674797</v>
      </c>
      <c r="AK652" s="23">
        <f ca="1">SQRT(Inputs!$B$38)*D652+SQRT(1-Inputs!$B$38)*_xlfn.NORM.S.INV(RAND())</f>
        <v>0.22051321005768723</v>
      </c>
      <c r="AL652" s="23">
        <f ca="1">SQRT(Inputs!$B$38)*E652+SQRT(1-Inputs!$B$38)*_xlfn.NORM.S.INV(RAND())</f>
        <v>-9.906311041040966E-2</v>
      </c>
      <c r="AM652" s="23">
        <f ca="1">SQRT(Inputs!$B$38)*F652+SQRT(1-Inputs!$B$38)*_xlfn.NORM.S.INV(RAND())</f>
        <v>0.38546483957927907</v>
      </c>
      <c r="AN652" s="23">
        <f ca="1">SQRT(Inputs!$B$38)*G652+SQRT(1-Inputs!$B$38)*_xlfn.NORM.S.INV(RAND())</f>
        <v>2.6028356807383801E-3</v>
      </c>
      <c r="AO652" s="23">
        <f ca="1">SQRT(Inputs!$B$38)*H652+SQRT(1-Inputs!$B$38)*_xlfn.NORM.S.INV(RAND())</f>
        <v>0.65983050951598843</v>
      </c>
      <c r="AP652" s="23">
        <f ca="1">SQRT(Inputs!$B$38)*I652+SQRT(1-Inputs!$B$38)*_xlfn.NORM.S.INV(RAND())</f>
        <v>-0.30912494194661533</v>
      </c>
      <c r="AQ652" s="23">
        <f ca="1">SQRT(Inputs!$B$38)*J652+SQRT(1-Inputs!$B$38)*_xlfn.NORM.S.INV(RAND())</f>
        <v>0.9204175796163514</v>
      </c>
      <c r="AR652" s="23">
        <f ca="1">SQRT(Inputs!$B$38)*K652+SQRT(1-Inputs!$B$38)*_xlfn.NORM.S.INV(RAND())</f>
        <v>-1.3790057954430011</v>
      </c>
      <c r="AS652" s="23">
        <f ca="1">SQRT(Inputs!$B$38)*L652+SQRT(1-Inputs!$B$38)*_xlfn.NORM.S.INV(RAND())</f>
        <v>0.21826635894403812</v>
      </c>
      <c r="AT652" s="23">
        <f ca="1">SQRT(Inputs!$B$38)*M652+SQRT(1-Inputs!$B$38)*_xlfn.NORM.S.INV(RAND())</f>
        <v>1.4038986498054533</v>
      </c>
      <c r="AU652" s="15">
        <f ca="1">Inputs!$B$6*EXP($B$8-0.5*C$5^2+C$5*N652)</f>
        <v>5484.7757177480817</v>
      </c>
      <c r="AV652" s="15">
        <f t="shared" ca="1" si="328"/>
        <v>5235.3803611645117</v>
      </c>
      <c r="AW652" s="15">
        <f t="shared" ca="1" si="329"/>
        <v>4645.5361179749634</v>
      </c>
      <c r="AX652" s="15">
        <f t="shared" ca="1" si="330"/>
        <v>6084.6116788068512</v>
      </c>
      <c r="AY652" s="15">
        <f t="shared" ca="1" si="331"/>
        <v>7938.0783818732525</v>
      </c>
      <c r="AZ652" s="15">
        <f t="shared" ca="1" si="332"/>
        <v>10614.755543695721</v>
      </c>
      <c r="BA652" s="15">
        <f t="shared" ca="1" si="333"/>
        <v>13070.64957642614</v>
      </c>
      <c r="BB652" s="15">
        <f t="shared" ca="1" si="334"/>
        <v>15510.585944470802</v>
      </c>
      <c r="BC652" s="15">
        <f t="shared" ca="1" si="335"/>
        <v>22690.709078958924</v>
      </c>
      <c r="BD652" s="15">
        <f t="shared" ca="1" si="336"/>
        <v>30556.644652840703</v>
      </c>
      <c r="BE652" s="15">
        <f t="shared" ca="1" si="337"/>
        <v>33932.157977756528</v>
      </c>
      <c r="BF652" s="15">
        <f ca="1">Inputs!$B$13*EXP($B$9-0.5*C$6^2+C$6*Y652)</f>
        <v>12927.709593204041</v>
      </c>
      <c r="BG652" s="15">
        <f t="shared" ca="1" si="338"/>
        <v>13526.127639167618</v>
      </c>
      <c r="BH652" s="15">
        <f t="shared" ca="1" si="339"/>
        <v>15171.109300695078</v>
      </c>
      <c r="BI652" s="15">
        <f t="shared" ca="1" si="340"/>
        <v>16824.679581782417</v>
      </c>
      <c r="BJ652" s="15">
        <f t="shared" ca="1" si="341"/>
        <v>20125.110247341308</v>
      </c>
      <c r="BK652" s="15">
        <f t="shared" ca="1" si="342"/>
        <v>27588.00016370714</v>
      </c>
      <c r="BL652" s="15">
        <f t="shared" ca="1" si="343"/>
        <v>29984.747175361779</v>
      </c>
      <c r="BM652" s="15">
        <f t="shared" ca="1" si="344"/>
        <v>44121.480392468584</v>
      </c>
      <c r="BN652" s="15">
        <f t="shared" ca="1" si="345"/>
        <v>58565.984495496908</v>
      </c>
      <c r="BO652" s="15">
        <f t="shared" ca="1" si="346"/>
        <v>76718.007153659448</v>
      </c>
      <c r="BP652" s="15">
        <f t="shared" ca="1" si="347"/>
        <v>98129.992138439367</v>
      </c>
      <c r="BQ652" s="15">
        <f ca="1">Inputs!$B$20*EXP($B$10-0.5*C$7^2+C$7*AJ652)</f>
        <v>3372.680459913915</v>
      </c>
      <c r="BR652" s="15">
        <f t="shared" ca="1" si="348"/>
        <v>4908.2620764256963</v>
      </c>
      <c r="BS652" s="15">
        <f t="shared" ca="1" si="349"/>
        <v>6532.8023718514905</v>
      </c>
      <c r="BT652" s="15">
        <f t="shared" ca="1" si="350"/>
        <v>9965.7758476588388</v>
      </c>
      <c r="BU652" s="15">
        <f t="shared" ca="1" si="351"/>
        <v>13820.071050016033</v>
      </c>
      <c r="BV652" s="15">
        <f t="shared" ca="1" si="352"/>
        <v>22309.467720685065</v>
      </c>
      <c r="BW652" s="15">
        <f t="shared" ca="1" si="353"/>
        <v>29159.986386339315</v>
      </c>
      <c r="BX652" s="15">
        <f t="shared" ca="1" si="354"/>
        <v>49049.621306224421</v>
      </c>
      <c r="BY652" s="15">
        <f t="shared" ca="1" si="355"/>
        <v>52788.958030973568</v>
      </c>
      <c r="BZ652" s="15">
        <f t="shared" ca="1" si="356"/>
        <v>77102.784311646843</v>
      </c>
      <c r="CA652" s="15">
        <f t="shared" ca="1" si="357"/>
        <v>138994.52676440368</v>
      </c>
      <c r="CB652" s="15">
        <f ca="1">(AU652*DCF!C$10-DCF!C$5*MAX(AU652*DCF!C$10,0)-MAX(AU652-Inputs!$B$6,0)/Inputs!$B$10)*DCF!C$6</f>
        <v>1039.3485266518392</v>
      </c>
      <c r="CC652" s="15">
        <f ca="1">(AV652*DCF!D$10-DCF!D$5*MAX(AV652*DCF!D$10,0)-MAX(AV652-AU652,0)/Inputs!$B$10)*DCF!D$6</f>
        <v>1276.0884944961524</v>
      </c>
      <c r="CD652" s="15">
        <f ca="1">(AW652*DCF!E$10-DCF!E$5*MAX(AW652*DCF!E$10,0)-MAX(AW652-AV652,0)/Inputs!$B$10)*DCF!E$6</f>
        <v>1072.5803389293367</v>
      </c>
      <c r="CE652" s="15">
        <f ca="1">(AX652*DCF!F$10-DCF!F$5*MAX(AX652*DCF!F$10,0)-MAX(AX652-AW652,0)/Inputs!$B$10)*DCF!F$6</f>
        <v>1028.8250871984098</v>
      </c>
      <c r="CF652" s="15">
        <f ca="1">(AY652*DCF!G$10-DCF!G$5*MAX(AY652*DCF!G$10,0)-MAX(AY652-AX652,0)/Inputs!$B$10)*DCF!G$6</f>
        <v>1279.2921362553923</v>
      </c>
      <c r="CG652" s="15">
        <f ca="1">(AZ652*DCF!H$10-DCF!H$5*MAX(AZ652*DCF!H$10,0)-MAX(AZ652-AY652,0)/Inputs!$B$10)*DCF!H$6</f>
        <v>1585.5703867162586</v>
      </c>
      <c r="CH652" s="15">
        <f ca="1">(BA652*DCF!I$10-DCF!I$5*MAX(BA652*DCF!I$10,0)-MAX(BA652-AZ652,0)/Inputs!$B$10)*DCF!I$6</f>
        <v>1984.6781907463167</v>
      </c>
      <c r="CI652" s="15">
        <f ca="1">(BB652*DCF!J$10-DCF!J$5*MAX(BB652*DCF!J$10,0)-MAX(BB652-BA652,0)/Inputs!$B$10)*DCF!J$6</f>
        <v>2291.9203880083205</v>
      </c>
      <c r="CJ652" s="15">
        <f ca="1">(BC652*DCF!K$10-DCF!K$5*MAX(BC652*DCF!K$10,0)-MAX(BC652-BB652,0)/Inputs!$B$10)*DCF!K$6</f>
        <v>2647.7318095554501</v>
      </c>
      <c r="CK652" s="15">
        <f ca="1">(BD652*DCF!L$10-DCF!L$5*MAX(BD652*DCF!L$10,0)-MAX(BD652-BC652,0)/Inputs!$B$10)*DCF!L$6</f>
        <v>3591.3302475007636</v>
      </c>
      <c r="CL652" s="15">
        <f ca="1">(BE652*DCF!M$10-DCF!M$5*MAX(BE652*DCF!M$10,0)-MAX(BE652-BD652,0)/Inputs!$B$10)*DCF!M$6</f>
        <v>4385.0252370642602</v>
      </c>
      <c r="CM652" s="15">
        <f ca="1">(BF652*DCF!C$28-DCF!C$5*MAX(BF652*DCF!C$28,0)-MAX(BF652-Inputs!$B$13,0)/Inputs!$B$17)*DCF!C$6</f>
        <v>3589.6301093192537</v>
      </c>
      <c r="CN652" s="15">
        <f ca="1">(BG652*DCF!D$28-DCF!D$5*MAX(BG652*DCF!D$28,0)-MAX(BG652-BF652,0)/Inputs!$B$17)*DCF!D$6</f>
        <v>3856.0865473319295</v>
      </c>
      <c r="CO652" s="15">
        <f ca="1">(BH652*DCF!E$28-DCF!E$5*MAX(BH652*DCF!E$28,0)-MAX(BH652-BG652,0)/Inputs!$B$17)*DCF!E$6</f>
        <v>3972.5250547839337</v>
      </c>
      <c r="CP652" s="15">
        <f ca="1">(BI652*DCF!F$28-DCF!F$5*MAX(BI652*DCF!F$28,0)-MAX(BI652-BH652,0)/Inputs!$B$17)*DCF!F$6</f>
        <v>4266.3987235387913</v>
      </c>
      <c r="CQ652" s="15">
        <f ca="1">(BJ652*DCF!G$28-DCF!G$5*MAX(BJ652*DCF!G$28,0)-MAX(BJ652-BI652,0)/Inputs!$B$17)*DCF!G$6</f>
        <v>4666.5127087710616</v>
      </c>
      <c r="CR652" s="15">
        <f ca="1">(BK652*DCF!H$28-DCF!H$5*MAX(BK652*DCF!H$28,0)-MAX(BK652-BJ652,0)/Inputs!$B$17)*DCF!H$6</f>
        <v>5663.293153579024</v>
      </c>
      <c r="CS652" s="15">
        <f ca="1">(BL652*DCF!I$28-DCF!I$5*MAX(BL652*DCF!I$28,0)-MAX(BL652-BK652,0)/Inputs!$B$17)*DCF!I$6</f>
        <v>6706.9976911091408</v>
      </c>
      <c r="CT652" s="15">
        <f ca="1">(BM652*DCF!J$28-DCF!J$5*MAX(BM652*DCF!J$28,0)-MAX(BM652-BL652,0)/Inputs!$B$17)*DCF!J$6</f>
        <v>7968.3375911014255</v>
      </c>
      <c r="CU652" s="15">
        <f ca="1">(BN652*DCF!K$28-DCF!K$5*MAX(BN652*DCF!K$28,0)-MAX(BN652-BM652,0)/Inputs!$B$17)*DCF!K$6</f>
        <v>10598.89459683019</v>
      </c>
      <c r="CV652" s="15">
        <f ca="1">(BO652*DCF!L$28-DCF!L$5*MAX(BO652*DCF!L$28,0)-MAX(BO652-BN652,0)/Inputs!$B$17)*DCF!L$6</f>
        <v>13252.921096418557</v>
      </c>
      <c r="CW652" s="15">
        <f ca="1">(BP652*DCF!M$28-DCF!M$5*MAX(BP652*DCF!M$28,0)-MAX(BP652-BO652,0)/Inputs!$B$17)*DCF!M$6</f>
        <v>16225.060718926718</v>
      </c>
      <c r="CX652" s="15">
        <f ca="1">(BQ652*DCF!C$46-DCF!C$5*MAX(BQ652*DCF!C$46,0)-MAX(BQ652-Inputs!$B$20,0)/Inputs!$B$24)*DCF!C$6</f>
        <v>-858.20817084104965</v>
      </c>
      <c r="CY652" s="15">
        <f ca="1">(BR652*DCF!D$46-DCF!D$5*MAX(BR652*DCF!D$46,0)-MAX(BR652-BQ652,0)/Inputs!$B$24)*DCF!D$6</f>
        <v>-1492.9458035754885</v>
      </c>
      <c r="CZ652" s="15">
        <f ca="1">(BS652*DCF!E$46-DCF!E$5*MAX(BS652*DCF!E$46,0)-MAX(BS652-BR652,0)/Inputs!$B$24)*DCF!E$6</f>
        <v>-1412.8643165036392</v>
      </c>
      <c r="DA652" s="15">
        <f ca="1">(BT652*DCF!F$46-DCF!F$5*MAX(BT652*DCF!F$46,0)-MAX(BT652-BS652,0)/Inputs!$B$24)*DCF!F$6</f>
        <v>-1975.8249727794796</v>
      </c>
      <c r="DB652" s="15">
        <f ca="1">(BU652*DCF!G$46-DCF!G$5*MAX(BU652*DCF!G$46,0)-MAX(BU652-BT652,0)/Inputs!$B$24)*DCF!G$6</f>
        <v>-1761.3886394942622</v>
      </c>
      <c r="DC652" s="15">
        <f ca="1">(BV652*DCF!H$46-DCF!H$5*MAX(BV652*DCF!H$46,0)-MAX(BV652-BU652,0)/Inputs!$B$24)*DCF!H$6</f>
        <v>-2638.0280000140028</v>
      </c>
      <c r="DD652" s="15">
        <f ca="1">(BW652*DCF!I$46-DCF!I$5*MAX(BW652*DCF!I$46,0)-MAX(BW652-BV652,0)/Inputs!$B$24)*DCF!I$6</f>
        <v>-1293.0577056760376</v>
      </c>
      <c r="DE652" s="15">
        <f ca="1">(BX652*DCF!J$46-DCF!J$5*MAX(BX652*DCF!J$46,0)-MAX(BX652-BW652,0)/Inputs!$B$24)*DCF!J$6</f>
        <v>-3216.9102946263365</v>
      </c>
      <c r="DF652" s="15">
        <f ca="1">(BY652*DCF!K$46-DCF!K$5*MAX(BY652*DCF!K$46,0)-MAX(BY652-BX652,0)/Inputs!$B$24)*DCF!K$6</f>
        <v>2099.4433735163889</v>
      </c>
      <c r="DG652" s="15">
        <f ca="1">(BZ652*DCF!L$46-DCF!L$5*MAX(BZ652*DCF!L$46,0)-MAX(BZ652-BY652,0)/Inputs!$B$24)*DCF!L$6</f>
        <v>-172.54052986500852</v>
      </c>
      <c r="DH652" s="15">
        <f ca="1">(CA652*DCF!M$46-DCF!M$5*MAX(CA652*DCF!M$46,0)-MAX(CA652-BZ652,0)/Inputs!$B$24)*DCF!M$6</f>
        <v>-2042.2271299415249</v>
      </c>
      <c r="DI652" s="15">
        <f ca="1">SUM(CB652:CL652)+BE652*DCF!M$10*(1+Inputs!$B$30)*(1-Inputs!$B$33)*(1-Inputs!$B$30/Inputs!$B$31)/(Inputs!$B$29-Inputs!$B$30)*DCF!M$6</f>
        <v>116616.0352015559</v>
      </c>
      <c r="DJ652" s="15">
        <f ca="1">SUM(CM652:CW652)+BP652*DCF!M$28*(1+Inputs!$B$30)*(1-Inputs!$B$33)*(1-Inputs!$B$30/Inputs!$B$31)/(Inputs!$B$29-Inputs!$B$30)*DCF!M$6</f>
        <v>444896.07899982377</v>
      </c>
      <c r="DK652" s="15">
        <f ca="1">SUM(CX652:DH652)+CA652*DCF!M$46*(1+Inputs!$B$30)*(1-Inputs!$B$33)*(1-Inputs!$B$30/Inputs!$B$31)/(Inputs!$B$29-Inputs!$B$30)*DCF!M$6</f>
        <v>200137.45114223953</v>
      </c>
      <c r="DM652" s="15">
        <f ca="1">DI652+DJ652+DK652+Inputs!$B$34+Inputs!$B$36-Inputs!$B$35</f>
        <v>838500.56534361921</v>
      </c>
    </row>
    <row r="653" spans="1:117" x14ac:dyDescent="0.75">
      <c r="A653" s="11">
        <v>640</v>
      </c>
      <c r="C653" s="23">
        <f t="shared" ca="1" si="363"/>
        <v>0.53688254721687001</v>
      </c>
      <c r="D653" s="23">
        <f t="shared" ca="1" si="363"/>
        <v>0.47329565200111684</v>
      </c>
      <c r="E653" s="23">
        <f t="shared" ca="1" si="363"/>
        <v>-1.7326870603856046</v>
      </c>
      <c r="F653" s="23">
        <f t="shared" ca="1" si="363"/>
        <v>1.3389028035413137</v>
      </c>
      <c r="G653" s="23">
        <f t="shared" ca="1" si="363"/>
        <v>0.76655861280869142</v>
      </c>
      <c r="H653" s="23">
        <f t="shared" ca="1" si="363"/>
        <v>0.87202259108227353</v>
      </c>
      <c r="I653" s="23">
        <f t="shared" ca="1" si="363"/>
        <v>-0.30230383886632534</v>
      </c>
      <c r="J653" s="23">
        <f t="shared" ca="1" si="363"/>
        <v>-0.12763665636430596</v>
      </c>
      <c r="K653" s="23">
        <f t="shared" ca="1" si="363"/>
        <v>-0.23864331599536004</v>
      </c>
      <c r="L653" s="23">
        <f t="shared" ca="1" si="363"/>
        <v>-0.63745566519394248</v>
      </c>
      <c r="M653" s="23">
        <f t="shared" ca="1" si="363"/>
        <v>-0.11750756776184638</v>
      </c>
      <c r="N653" s="23">
        <f ca="1">SQRT(Inputs!$B$38)*C653+SQRT(1-Inputs!$B$38)*_xlfn.NORM.S.INV(RAND())</f>
        <v>2.7740657172456773E-2</v>
      </c>
      <c r="O653" s="23">
        <f ca="1">SQRT(Inputs!$B$38)*D653+SQRT(1-Inputs!$B$38)*_xlfn.NORM.S.INV(RAND())</f>
        <v>0.27030080630420972</v>
      </c>
      <c r="P653" s="23">
        <f ca="1">SQRT(Inputs!$B$38)*E653+SQRT(1-Inputs!$B$38)*_xlfn.NORM.S.INV(RAND())</f>
        <v>-1.0262780115627166</v>
      </c>
      <c r="Q653" s="23">
        <f ca="1">SQRT(Inputs!$B$38)*F653+SQRT(1-Inputs!$B$38)*_xlfn.NORM.S.INV(RAND())</f>
        <v>0.72659252342078429</v>
      </c>
      <c r="R653" s="23">
        <f ca="1">SQRT(Inputs!$B$38)*G653+SQRT(1-Inputs!$B$38)*_xlfn.NORM.S.INV(RAND())</f>
        <v>2.1082691755365972</v>
      </c>
      <c r="S653" s="23">
        <f ca="1">SQRT(Inputs!$B$38)*H653+SQRT(1-Inputs!$B$38)*_xlfn.NORM.S.INV(RAND())</f>
        <v>1.5481587842035658</v>
      </c>
      <c r="T653" s="23">
        <f ca="1">SQRT(Inputs!$B$38)*I653+SQRT(1-Inputs!$B$38)*_xlfn.NORM.S.INV(RAND())</f>
        <v>-0.18125545556300104</v>
      </c>
      <c r="U653" s="23">
        <f ca="1">SQRT(Inputs!$B$38)*J653+SQRT(1-Inputs!$B$38)*_xlfn.NORM.S.INV(RAND())</f>
        <v>0.56968426054081145</v>
      </c>
      <c r="V653" s="23">
        <f ca="1">SQRT(Inputs!$B$38)*K653+SQRT(1-Inputs!$B$38)*_xlfn.NORM.S.INV(RAND())</f>
        <v>-0.16064309155252718</v>
      </c>
      <c r="W653" s="23">
        <f ca="1">SQRT(Inputs!$B$38)*L653+SQRT(1-Inputs!$B$38)*_xlfn.NORM.S.INV(RAND())</f>
        <v>-1.0993432937772591</v>
      </c>
      <c r="X653" s="23">
        <f ca="1">SQRT(Inputs!$B$38)*M653+SQRT(1-Inputs!$B$38)*_xlfn.NORM.S.INV(RAND())</f>
        <v>0.18862312371159567</v>
      </c>
      <c r="Y653" s="23">
        <f ca="1">SQRT(Inputs!$B$38)*C653+SQRT(1-Inputs!$B$38)*_xlfn.NORM.S.INV(RAND())</f>
        <v>0.61282363473062684</v>
      </c>
      <c r="Z653" s="23">
        <f ca="1">SQRT(Inputs!$B$38)*D653+SQRT(1-Inputs!$B$38)*_xlfn.NORM.S.INV(RAND())</f>
        <v>-1.0931455566423476</v>
      </c>
      <c r="AA653" s="23">
        <f ca="1">SQRT(Inputs!$B$38)*E653+SQRT(1-Inputs!$B$38)*_xlfn.NORM.S.INV(RAND())</f>
        <v>-0.38505107669191774</v>
      </c>
      <c r="AB653" s="23">
        <f ca="1">SQRT(Inputs!$B$38)*F653+SQRT(1-Inputs!$B$38)*_xlfn.NORM.S.INV(RAND())</f>
        <v>0.32689250990347718</v>
      </c>
      <c r="AC653" s="23">
        <f ca="1">SQRT(Inputs!$B$38)*G653+SQRT(1-Inputs!$B$38)*_xlfn.NORM.S.INV(RAND())</f>
        <v>2.2151247779481018</v>
      </c>
      <c r="AD653" s="23">
        <f ca="1">SQRT(Inputs!$B$38)*H653+SQRT(1-Inputs!$B$38)*_xlfn.NORM.S.INV(RAND())</f>
        <v>1.6331567706267223</v>
      </c>
      <c r="AE653" s="23">
        <f ca="1">SQRT(Inputs!$B$38)*I653+SQRT(1-Inputs!$B$38)*_xlfn.NORM.S.INV(RAND())</f>
        <v>0.54042470286783428</v>
      </c>
      <c r="AF653" s="23">
        <f ca="1">SQRT(Inputs!$B$38)*J653+SQRT(1-Inputs!$B$38)*_xlfn.NORM.S.INV(RAND())</f>
        <v>0.76786142893752229</v>
      </c>
      <c r="AG653" s="23">
        <f ca="1">SQRT(Inputs!$B$38)*K653+SQRT(1-Inputs!$B$38)*_xlfn.NORM.S.INV(RAND())</f>
        <v>0.6464542764170419</v>
      </c>
      <c r="AH653" s="23">
        <f ca="1">SQRT(Inputs!$B$38)*L653+SQRT(1-Inputs!$B$38)*_xlfn.NORM.S.INV(RAND())</f>
        <v>-0.81931876280237792</v>
      </c>
      <c r="AI653" s="23">
        <f ca="1">SQRT(Inputs!$B$38)*M653+SQRT(1-Inputs!$B$38)*_xlfn.NORM.S.INV(RAND())</f>
        <v>-0.74374386144243654</v>
      </c>
      <c r="AJ653" s="23">
        <f ca="1">SQRT(Inputs!$B$38)*C653+SQRT(1-Inputs!$B$38)*_xlfn.NORM.S.INV(RAND())</f>
        <v>0.73906347112245641</v>
      </c>
      <c r="AK653" s="23">
        <f ca="1">SQRT(Inputs!$B$38)*D653+SQRT(1-Inputs!$B$38)*_xlfn.NORM.S.INV(RAND())</f>
        <v>1.3453147329775907</v>
      </c>
      <c r="AL653" s="23">
        <f ca="1">SQRT(Inputs!$B$38)*E653+SQRT(1-Inputs!$B$38)*_xlfn.NORM.S.INV(RAND())</f>
        <v>-1.6922937626972332</v>
      </c>
      <c r="AM653" s="23">
        <f ca="1">SQRT(Inputs!$B$38)*F653+SQRT(1-Inputs!$B$38)*_xlfn.NORM.S.INV(RAND())</f>
        <v>0.6096683612435817</v>
      </c>
      <c r="AN653" s="23">
        <f ca="1">SQRT(Inputs!$B$38)*G653+SQRT(1-Inputs!$B$38)*_xlfn.NORM.S.INV(RAND())</f>
        <v>0.1300947527989349</v>
      </c>
      <c r="AO653" s="23">
        <f ca="1">SQRT(Inputs!$B$38)*H653+SQRT(1-Inputs!$B$38)*_xlfn.NORM.S.INV(RAND())</f>
        <v>0.18962247564696383</v>
      </c>
      <c r="AP653" s="23">
        <f ca="1">SQRT(Inputs!$B$38)*I653+SQRT(1-Inputs!$B$38)*_xlfn.NORM.S.INV(RAND())</f>
        <v>-1.3479868558133967</v>
      </c>
      <c r="AQ653" s="23">
        <f ca="1">SQRT(Inputs!$B$38)*J653+SQRT(1-Inputs!$B$38)*_xlfn.NORM.S.INV(RAND())</f>
        <v>-0.65577900095472397</v>
      </c>
      <c r="AR653" s="23">
        <f ca="1">SQRT(Inputs!$B$38)*K653+SQRT(1-Inputs!$B$38)*_xlfn.NORM.S.INV(RAND())</f>
        <v>-1.7785289846314951</v>
      </c>
      <c r="AS653" s="23">
        <f ca="1">SQRT(Inputs!$B$38)*L653+SQRT(1-Inputs!$B$38)*_xlfn.NORM.S.INV(RAND())</f>
        <v>0.77340993697145577</v>
      </c>
      <c r="AT653" s="23">
        <f ca="1">SQRT(Inputs!$B$38)*M653+SQRT(1-Inputs!$B$38)*_xlfn.NORM.S.INV(RAND())</f>
        <v>2.0137827092040612</v>
      </c>
      <c r="AU653" s="15">
        <f ca="1">Inputs!$B$6*EXP($B$8-0.5*C$5^2+C$5*N653)</f>
        <v>4984.5723017580258</v>
      </c>
      <c r="AV653" s="15">
        <f t="shared" ca="1" si="328"/>
        <v>6313.393656745011</v>
      </c>
      <c r="AW653" s="15">
        <f t="shared" ca="1" si="329"/>
        <v>6702.9210198319852</v>
      </c>
      <c r="AX653" s="15">
        <f t="shared" ca="1" si="330"/>
        <v>8961.2227536926512</v>
      </c>
      <c r="AY653" s="15">
        <f t="shared" ca="1" si="331"/>
        <v>14008.99304151051</v>
      </c>
      <c r="AZ653" s="15">
        <f t="shared" ca="1" si="332"/>
        <v>20318.07281295523</v>
      </c>
      <c r="BA653" s="15">
        <f t="shared" ca="1" si="333"/>
        <v>24396.895642095198</v>
      </c>
      <c r="BB653" s="15">
        <f t="shared" ca="1" si="334"/>
        <v>31623.656629368277</v>
      </c>
      <c r="BC653" s="15">
        <f t="shared" ca="1" si="335"/>
        <v>38134.96911013683</v>
      </c>
      <c r="BD653" s="15">
        <f t="shared" ca="1" si="336"/>
        <v>42153.767141382355</v>
      </c>
      <c r="BE653" s="15">
        <f t="shared" ca="1" si="337"/>
        <v>52549.111206195455</v>
      </c>
      <c r="BF653" s="15">
        <f ca="1">Inputs!$B$13*EXP($B$9-0.5*C$6^2+C$6*Y653)</f>
        <v>15617.698999244201</v>
      </c>
      <c r="BG653" s="15">
        <f t="shared" ca="1" si="338"/>
        <v>15626.575831524942</v>
      </c>
      <c r="BH653" s="15">
        <f t="shared" ca="1" si="339"/>
        <v>17911.586760377737</v>
      </c>
      <c r="BI653" s="15">
        <f t="shared" ca="1" si="340"/>
        <v>23057.935913379722</v>
      </c>
      <c r="BJ653" s="15">
        <f t="shared" ca="1" si="341"/>
        <v>38900.770105221214</v>
      </c>
      <c r="BK653" s="15">
        <f t="shared" ca="1" si="342"/>
        <v>59631.417857068656</v>
      </c>
      <c r="BL653" s="15">
        <f t="shared" ca="1" si="343"/>
        <v>78563.936998965582</v>
      </c>
      <c r="BM653" s="15">
        <f t="shared" ca="1" si="344"/>
        <v>106237.67188216592</v>
      </c>
      <c r="BN653" s="15">
        <f t="shared" ca="1" si="345"/>
        <v>141183.36894043052</v>
      </c>
      <c r="BO653" s="15">
        <f t="shared" ca="1" si="346"/>
        <v>157931.04369287437</v>
      </c>
      <c r="BP653" s="15">
        <f t="shared" ca="1" si="347"/>
        <v>178675.20420794352</v>
      </c>
      <c r="BQ653" s="15">
        <f ca="1">Inputs!$B$20*EXP($B$10-0.5*C$7^2+C$7*AJ653)</f>
        <v>5575.0786531454896</v>
      </c>
      <c r="BR653" s="15">
        <f t="shared" ca="1" si="348"/>
        <v>11596.844234465076</v>
      </c>
      <c r="BS653" s="15">
        <f t="shared" ca="1" si="349"/>
        <v>9767.5788019828851</v>
      </c>
      <c r="BT653" s="15">
        <f t="shared" ca="1" si="350"/>
        <v>15803.085902111116</v>
      </c>
      <c r="BU653" s="15">
        <f t="shared" ca="1" si="351"/>
        <v>22601.574774156201</v>
      </c>
      <c r="BV653" s="15">
        <f t="shared" ca="1" si="352"/>
        <v>32817.817517478958</v>
      </c>
      <c r="BW653" s="15">
        <f t="shared" ca="1" si="353"/>
        <v>34428.459720160012</v>
      </c>
      <c r="BX653" s="15">
        <f t="shared" ca="1" si="354"/>
        <v>42221.599538977629</v>
      </c>
      <c r="BY653" s="15">
        <f t="shared" ca="1" si="355"/>
        <v>42096.425816479292</v>
      </c>
      <c r="BZ653" s="15">
        <f t="shared" ca="1" si="356"/>
        <v>68091.634004836407</v>
      </c>
      <c r="CA653" s="15">
        <f t="shared" ca="1" si="357"/>
        <v>136800.87474366048</v>
      </c>
      <c r="CB653" s="15">
        <f ca="1">(AU653*DCF!C$10-DCF!C$5*MAX(AU653*DCF!C$10,0)-MAX(AU653-Inputs!$B$6,0)/Inputs!$B$10)*DCF!C$6</f>
        <v>1042.9150661645169</v>
      </c>
      <c r="CC653" s="15">
        <f ca="1">(AV653*DCF!D$10-DCF!D$5*MAX(AV653*DCF!D$10,0)-MAX(AV653-AU653,0)/Inputs!$B$10)*DCF!D$6</f>
        <v>1214.8486223054133</v>
      </c>
      <c r="CD653" s="15">
        <f ca="1">(AW653*DCF!E$10-DCF!E$5*MAX(AW653*DCF!E$10,0)-MAX(AW653-AV653,0)/Inputs!$B$10)*DCF!E$6</f>
        <v>1459.8600688082115</v>
      </c>
      <c r="CE653" s="15">
        <f ca="1">(AX653*DCF!F$10-DCF!F$5*MAX(AX653*DCF!F$10,0)-MAX(AX653-AW653,0)/Inputs!$B$10)*DCF!F$6</f>
        <v>1486.3240448307731</v>
      </c>
      <c r="CF653" s="15">
        <f ca="1">(AY653*DCF!G$10-DCF!G$5*MAX(AY653*DCF!G$10,0)-MAX(AY653-AX653,0)/Inputs!$B$10)*DCF!G$6</f>
        <v>1916.1421219194101</v>
      </c>
      <c r="CG653" s="15">
        <f ca="1">(AZ653*DCF!H$10-DCF!H$5*MAX(AZ653*DCF!H$10,0)-MAX(AZ653-AY653,0)/Inputs!$B$10)*DCF!H$6</f>
        <v>2824.4781917914788</v>
      </c>
      <c r="CH653" s="15">
        <f ca="1">(BA653*DCF!I$10-DCF!I$5*MAX(BA653*DCF!I$10,0)-MAX(BA653-AZ653,0)/Inputs!$B$10)*DCF!I$6</f>
        <v>3787.3529793312696</v>
      </c>
      <c r="CI653" s="15">
        <f ca="1">(BB653*DCF!J$10-DCF!J$5*MAX(BB653*DCF!J$10,0)-MAX(BB653-BA653,0)/Inputs!$B$10)*DCF!J$6</f>
        <v>4331.5963145810592</v>
      </c>
      <c r="CJ653" s="15">
        <f ca="1">(BC653*DCF!K$10-DCF!K$5*MAX(BC653*DCF!K$10,0)-MAX(BC653-BB653,0)/Inputs!$B$10)*DCF!K$6</f>
        <v>5227.6329486856057</v>
      </c>
      <c r="CK653" s="15">
        <f ca="1">(BD653*DCF!L$10-DCF!L$5*MAX(BD653*DCF!L$10,0)-MAX(BD653-BC653,0)/Inputs!$B$10)*DCF!L$6</f>
        <v>5837.8940241277178</v>
      </c>
      <c r="CL653" s="15">
        <f ca="1">(BE653*DCF!M$10-DCF!M$5*MAX(BE653*DCF!M$10,0)-MAX(BE653-BD653,0)/Inputs!$B$10)*DCF!M$6</f>
        <v>6173.5243420162287</v>
      </c>
      <c r="CM653" s="15">
        <f ca="1">(BF653*DCF!C$28-DCF!C$5*MAX(BF653*DCF!C$28,0)-MAX(BF653-Inputs!$B$13,0)/Inputs!$B$17)*DCF!C$6</f>
        <v>3789.3525682259051</v>
      </c>
      <c r="CN653" s="15">
        <f ca="1">(BG653*DCF!D$28-DCF!D$5*MAX(BG653*DCF!D$28,0)-MAX(BG653-BF653,0)/Inputs!$B$17)*DCF!D$6</f>
        <v>4600.4931554410205</v>
      </c>
      <c r="CO653" s="15">
        <f ca="1">(BH653*DCF!E$28-DCF!E$5*MAX(BH653*DCF!E$28,0)-MAX(BH653-BG653,0)/Inputs!$B$17)*DCF!E$6</f>
        <v>4622.5361107966492</v>
      </c>
      <c r="CP653" s="15">
        <f ca="1">(BI653*DCF!F$28-DCF!F$5*MAX(BI653*DCF!F$28,0)-MAX(BI653-BH653,0)/Inputs!$B$17)*DCF!F$6</f>
        <v>5322.6480270061102</v>
      </c>
      <c r="CQ653" s="15">
        <f ca="1">(BJ653*DCF!G$28-DCF!G$5*MAX(BJ653*DCF!G$28,0)-MAX(BJ653-BI653,0)/Inputs!$B$17)*DCF!G$6</f>
        <v>7428.4917401159628</v>
      </c>
      <c r="CR653" s="15">
        <f ca="1">(BK653*DCF!H$28-DCF!H$5*MAX(BK653*DCF!H$28,0)-MAX(BK653-BJ653,0)/Inputs!$B$17)*DCF!H$6</f>
        <v>11526.546648227442</v>
      </c>
      <c r="CS653" s="15">
        <f ca="1">(BL653*DCF!I$28-DCF!I$5*MAX(BL653*DCF!I$28,0)-MAX(BL653-BK653,0)/Inputs!$B$17)*DCF!I$6</f>
        <v>15757.151476263993</v>
      </c>
      <c r="CT653" s="15">
        <f ca="1">(BM653*DCF!J$28-DCF!J$5*MAX(BM653*DCF!J$28,0)-MAX(BM653-BL653,0)/Inputs!$B$17)*DCF!J$6</f>
        <v>20030.509117960693</v>
      </c>
      <c r="CU653" s="15">
        <f ca="1">(BN653*DCF!K$28-DCF!K$5*MAX(BN653*DCF!K$28,0)-MAX(BN653-BM653,0)/Inputs!$B$17)*DCF!K$6</f>
        <v>25535.177883469794</v>
      </c>
      <c r="CV653" s="15">
        <f ca="1">(BO653*DCF!L$28-DCF!L$5*MAX(BO653*DCF!L$28,0)-MAX(BO653-BN653,0)/Inputs!$B$17)*DCF!L$6</f>
        <v>29615.530844620596</v>
      </c>
      <c r="CW653" s="15">
        <f ca="1">(BP653*DCF!M$28-DCF!M$5*MAX(BP653*DCF!M$28,0)-MAX(BP653-BO653,0)/Inputs!$B$17)*DCF!M$6</f>
        <v>31449.49540611175</v>
      </c>
      <c r="CX653" s="15">
        <f ca="1">(BQ653*DCF!C$46-DCF!C$5*MAX(BQ653*DCF!C$46,0)-MAX(BQ653-Inputs!$B$20,0)/Inputs!$B$24)*DCF!C$6</f>
        <v>-2384.1191592232026</v>
      </c>
      <c r="CY653" s="15">
        <f ca="1">(BR653*DCF!D$46-DCF!D$5*MAX(BR653*DCF!D$46,0)-MAX(BR653-BQ653,0)/Inputs!$B$24)*DCF!D$6</f>
        <v>-4548.7482572761573</v>
      </c>
      <c r="CZ653" s="15">
        <f ca="1">(BS653*DCF!E$46-DCF!E$5*MAX(BS653*DCF!E$46,0)-MAX(BS653-BR653,0)/Inputs!$B$24)*DCF!E$6</f>
        <v>-1155.0331999651069</v>
      </c>
      <c r="DA653" s="15">
        <f ca="1">(BT653*DCF!F$46-DCF!F$5*MAX(BT653*DCF!F$46,0)-MAX(BT653-BS653,0)/Inputs!$B$24)*DCF!F$6</f>
        <v>-3348.5995622132446</v>
      </c>
      <c r="DB653" s="15">
        <f ca="1">(BU653*DCF!G$46-DCF!G$5*MAX(BU653*DCF!G$46,0)-MAX(BU653-BT653,0)/Inputs!$B$24)*DCF!G$6</f>
        <v>-3047.1496549603144</v>
      </c>
      <c r="DC653" s="15">
        <f ca="1">(BV653*DCF!H$46-DCF!H$5*MAX(BV653*DCF!H$46,0)-MAX(BV653-BU653,0)/Inputs!$B$24)*DCF!H$6</f>
        <v>-3174.6348365297163</v>
      </c>
      <c r="DD653" s="15">
        <f ca="1">(BW653*DCF!I$46-DCF!I$5*MAX(BW653*DCF!I$46,0)-MAX(BW653-BV653,0)/Inputs!$B$24)*DCF!I$6</f>
        <v>332.7855529287433</v>
      </c>
      <c r="DE653" s="15">
        <f ca="1">(BX653*DCF!J$46-DCF!J$5*MAX(BX653*DCF!J$46,0)-MAX(BX653-BW653,0)/Inputs!$B$24)*DCF!J$6</f>
        <v>-295.53404840434098</v>
      </c>
      <c r="DF653" s="15">
        <f ca="1">(BY653*DCF!K$46-DCF!K$5*MAX(BY653*DCF!K$46,0)-MAX(BY653-BX653,0)/Inputs!$B$24)*DCF!K$6</f>
        <v>2404.6881717308524</v>
      </c>
      <c r="DG653" s="15">
        <f ca="1">(BZ653*DCF!L$46-DCF!L$5*MAX(BZ653*DCF!L$46,0)-MAX(BZ653-BY653,0)/Inputs!$B$24)*DCF!L$6</f>
        <v>-1175.9420730204104</v>
      </c>
      <c r="DH653" s="15">
        <f ca="1">(CA653*DCF!M$46-DCF!M$5*MAX(CA653*DCF!M$46,0)-MAX(CA653-BZ653,0)/Inputs!$B$24)*DCF!M$6</f>
        <v>-3639.4411126833802</v>
      </c>
      <c r="DI653" s="15">
        <f ca="1">SUM(CB653:CL653)+BE653*DCF!M$10*(1+Inputs!$B$30)*(1-Inputs!$B$33)*(1-Inputs!$B$30/Inputs!$B$31)/(Inputs!$B$29-Inputs!$B$30)*DCF!M$6</f>
        <v>181547.44010146096</v>
      </c>
      <c r="DJ653" s="15">
        <f ca="1">SUM(CM653:CW653)+BP653*DCF!M$28*(1+Inputs!$B$30)*(1-Inputs!$B$33)*(1-Inputs!$B$30/Inputs!$B$31)/(Inputs!$B$29-Inputs!$B$30)*DCF!M$6</f>
        <v>822685.20770581404</v>
      </c>
      <c r="DK653" s="15">
        <f ca="1">SUM(CX653:DH653)+CA653*DCF!M$46*(1+Inputs!$B$30)*(1-Inputs!$B$33)*(1-Inputs!$B$30/Inputs!$B$31)/(Inputs!$B$29-Inputs!$B$30)*DCF!M$6</f>
        <v>191478.62927366077</v>
      </c>
      <c r="DM653" s="15">
        <f ca="1">DI653+DJ653+DK653+Inputs!$B$34+Inputs!$B$36-Inputs!$B$35</f>
        <v>1272562.2770809357</v>
      </c>
    </row>
    <row r="654" spans="1:117" x14ac:dyDescent="0.75">
      <c r="A654" s="11">
        <v>641</v>
      </c>
      <c r="C654" s="23">
        <f t="shared" ref="C654:M663" ca="1" si="364">_xlfn.NORM.S.INV(RAND())</f>
        <v>-1.3887482191873828</v>
      </c>
      <c r="D654" s="23">
        <f t="shared" ca="1" si="364"/>
        <v>-0.92483592459334774</v>
      </c>
      <c r="E654" s="23">
        <f t="shared" ca="1" si="364"/>
        <v>1.1726081838772933</v>
      </c>
      <c r="F654" s="23">
        <f t="shared" ca="1" si="364"/>
        <v>-4.2673705646173801E-2</v>
      </c>
      <c r="G654" s="23">
        <f t="shared" ca="1" si="364"/>
        <v>0.4255135023672586</v>
      </c>
      <c r="H654" s="23">
        <f t="shared" ca="1" si="364"/>
        <v>-0.18705589279502061</v>
      </c>
      <c r="I654" s="23">
        <f t="shared" ca="1" si="364"/>
        <v>0.28446270322728201</v>
      </c>
      <c r="J654" s="23">
        <f t="shared" ca="1" si="364"/>
        <v>0.84786317480639084</v>
      </c>
      <c r="K654" s="23">
        <f t="shared" ca="1" si="364"/>
        <v>-0.123529774963042</v>
      </c>
      <c r="L654" s="23">
        <f t="shared" ca="1" si="364"/>
        <v>8.8702461187274276E-2</v>
      </c>
      <c r="M654" s="23">
        <f t="shared" ca="1" si="364"/>
        <v>1.4517158063697118</v>
      </c>
      <c r="N654" s="23">
        <f ca="1">SQRT(Inputs!$B$38)*C654+SQRT(1-Inputs!$B$38)*_xlfn.NORM.S.INV(RAND())</f>
        <v>-1.9197054860334533</v>
      </c>
      <c r="O654" s="23">
        <f ca="1">SQRT(Inputs!$B$38)*D654+SQRT(1-Inputs!$B$38)*_xlfn.NORM.S.INV(RAND())</f>
        <v>-0.51790541612195251</v>
      </c>
      <c r="P654" s="23">
        <f ca="1">SQRT(Inputs!$B$38)*E654+SQRT(1-Inputs!$B$38)*_xlfn.NORM.S.INV(RAND())</f>
        <v>-0.3143066296714474</v>
      </c>
      <c r="Q654" s="23">
        <f ca="1">SQRT(Inputs!$B$38)*F654+SQRT(1-Inputs!$B$38)*_xlfn.NORM.S.INV(RAND())</f>
        <v>0.71043621853690098</v>
      </c>
      <c r="R654" s="23">
        <f ca="1">SQRT(Inputs!$B$38)*G654+SQRT(1-Inputs!$B$38)*_xlfn.NORM.S.INV(RAND())</f>
        <v>0.12142551780211462</v>
      </c>
      <c r="S654" s="23">
        <f ca="1">SQRT(Inputs!$B$38)*H654+SQRT(1-Inputs!$B$38)*_xlfn.NORM.S.INV(RAND())</f>
        <v>-1.3300437170911616E-2</v>
      </c>
      <c r="T654" s="23">
        <f ca="1">SQRT(Inputs!$B$38)*I654+SQRT(1-Inputs!$B$38)*_xlfn.NORM.S.INV(RAND())</f>
        <v>4.2344886522605707E-2</v>
      </c>
      <c r="U654" s="23">
        <f ca="1">SQRT(Inputs!$B$38)*J654+SQRT(1-Inputs!$B$38)*_xlfn.NORM.S.INV(RAND())</f>
        <v>1.575948819713936</v>
      </c>
      <c r="V654" s="23">
        <f ca="1">SQRT(Inputs!$B$38)*K654+SQRT(1-Inputs!$B$38)*_xlfn.NORM.S.INV(RAND())</f>
        <v>-0.29852724760547111</v>
      </c>
      <c r="W654" s="23">
        <f ca="1">SQRT(Inputs!$B$38)*L654+SQRT(1-Inputs!$B$38)*_xlfn.NORM.S.INV(RAND())</f>
        <v>0.18104444225786889</v>
      </c>
      <c r="X654" s="23">
        <f ca="1">SQRT(Inputs!$B$38)*M654+SQRT(1-Inputs!$B$38)*_xlfn.NORM.S.INV(RAND())</f>
        <v>1.1310507394905465</v>
      </c>
      <c r="Y654" s="23">
        <f ca="1">SQRT(Inputs!$B$38)*C654+SQRT(1-Inputs!$B$38)*_xlfn.NORM.S.INV(RAND())</f>
        <v>-1.2122732753219319</v>
      </c>
      <c r="Z654" s="23">
        <f ca="1">SQRT(Inputs!$B$38)*D654+SQRT(1-Inputs!$B$38)*_xlfn.NORM.S.INV(RAND())</f>
        <v>1.2146820409316748</v>
      </c>
      <c r="AA654" s="23">
        <f ca="1">SQRT(Inputs!$B$38)*E654+SQRT(1-Inputs!$B$38)*_xlfn.NORM.S.INV(RAND())</f>
        <v>-0.32048643194319149</v>
      </c>
      <c r="AB654" s="23">
        <f ca="1">SQRT(Inputs!$B$38)*F654+SQRT(1-Inputs!$B$38)*_xlfn.NORM.S.INV(RAND())</f>
        <v>-1.0752408343671567</v>
      </c>
      <c r="AC654" s="23">
        <f ca="1">SQRT(Inputs!$B$38)*G654+SQRT(1-Inputs!$B$38)*_xlfn.NORM.S.INV(RAND())</f>
        <v>-0.15834094086043252</v>
      </c>
      <c r="AD654" s="23">
        <f ca="1">SQRT(Inputs!$B$38)*H654+SQRT(1-Inputs!$B$38)*_xlfn.NORM.S.INV(RAND())</f>
        <v>-0.47805128767211191</v>
      </c>
      <c r="AE654" s="23">
        <f ca="1">SQRT(Inputs!$B$38)*I654+SQRT(1-Inputs!$B$38)*_xlfn.NORM.S.INV(RAND())</f>
        <v>3.6424834770227288E-2</v>
      </c>
      <c r="AF654" s="23">
        <f ca="1">SQRT(Inputs!$B$38)*J654+SQRT(1-Inputs!$B$38)*_xlfn.NORM.S.INV(RAND())</f>
        <v>0.18227443115204861</v>
      </c>
      <c r="AG654" s="23">
        <f ca="1">SQRT(Inputs!$B$38)*K654+SQRT(1-Inputs!$B$38)*_xlfn.NORM.S.INV(RAND())</f>
        <v>0.79176255968181875</v>
      </c>
      <c r="AH654" s="23">
        <f ca="1">SQRT(Inputs!$B$38)*L654+SQRT(1-Inputs!$B$38)*_xlfn.NORM.S.INV(RAND())</f>
        <v>8.8384844875791638E-2</v>
      </c>
      <c r="AI654" s="23">
        <f ca="1">SQRT(Inputs!$B$38)*M654+SQRT(1-Inputs!$B$38)*_xlfn.NORM.S.INV(RAND())</f>
        <v>-0.54670299581189208</v>
      </c>
      <c r="AJ654" s="23">
        <f ca="1">SQRT(Inputs!$B$38)*C654+SQRT(1-Inputs!$B$38)*_xlfn.NORM.S.INV(RAND())</f>
        <v>-0.82031131774041377</v>
      </c>
      <c r="AK654" s="23">
        <f ca="1">SQRT(Inputs!$B$38)*D654+SQRT(1-Inputs!$B$38)*_xlfn.NORM.S.INV(RAND())</f>
        <v>0.50289937953491803</v>
      </c>
      <c r="AL654" s="23">
        <f ca="1">SQRT(Inputs!$B$38)*E654+SQRT(1-Inputs!$B$38)*_xlfn.NORM.S.INV(RAND())</f>
        <v>1.1599140336073175</v>
      </c>
      <c r="AM654" s="23">
        <f ca="1">SQRT(Inputs!$B$38)*F654+SQRT(1-Inputs!$B$38)*_xlfn.NORM.S.INV(RAND())</f>
        <v>0.41239371976474209</v>
      </c>
      <c r="AN654" s="23">
        <f ca="1">SQRT(Inputs!$B$38)*G654+SQRT(1-Inputs!$B$38)*_xlfn.NORM.S.INV(RAND())</f>
        <v>0.57945006531508669</v>
      </c>
      <c r="AO654" s="23">
        <f ca="1">SQRT(Inputs!$B$38)*H654+SQRT(1-Inputs!$B$38)*_xlfn.NORM.S.INV(RAND())</f>
        <v>-0.50254672434541714</v>
      </c>
      <c r="AP654" s="23">
        <f ca="1">SQRT(Inputs!$B$38)*I654+SQRT(1-Inputs!$B$38)*_xlfn.NORM.S.INV(RAND())</f>
        <v>1.2241291190434604</v>
      </c>
      <c r="AQ654" s="23">
        <f ca="1">SQRT(Inputs!$B$38)*J654+SQRT(1-Inputs!$B$38)*_xlfn.NORM.S.INV(RAND())</f>
        <v>-4.5604504635922916E-2</v>
      </c>
      <c r="AR654" s="23">
        <f ca="1">SQRT(Inputs!$B$38)*K654+SQRT(1-Inputs!$B$38)*_xlfn.NORM.S.INV(RAND())</f>
        <v>-1.5602312686418356</v>
      </c>
      <c r="AS654" s="23">
        <f ca="1">SQRT(Inputs!$B$38)*L654+SQRT(1-Inputs!$B$38)*_xlfn.NORM.S.INV(RAND())</f>
        <v>0.81300601876907908</v>
      </c>
      <c r="AT654" s="23">
        <f ca="1">SQRT(Inputs!$B$38)*M654+SQRT(1-Inputs!$B$38)*_xlfn.NORM.S.INV(RAND())</f>
        <v>1.7660148920646668</v>
      </c>
      <c r="AU654" s="15">
        <f ca="1">Inputs!$B$6*EXP($B$8-0.5*C$5^2+C$5*N654)</f>
        <v>3636.8157560348736</v>
      </c>
      <c r="AV654" s="15">
        <f t="shared" ref="AV654:AV717" ca="1" si="365">AU654*EXP($B$8-0.5*D$5^2+D$5*O654)</f>
        <v>4102.2791801149788</v>
      </c>
      <c r="AW654" s="15">
        <f t="shared" ref="AW654:AW717" ca="1" si="366">AV654*EXP($B$8-0.5*E$5^2+E$5*P654)</f>
        <v>4794.3795071499553</v>
      </c>
      <c r="AX654" s="15">
        <f t="shared" ref="AX654:AX717" ca="1" si="367">AW654*EXP($B$8-0.5*F$5^2+F$5*Q654)</f>
        <v>6396.7440778727059</v>
      </c>
      <c r="AY654" s="15">
        <f t="shared" ref="AY654:AY717" ca="1" si="368">AX654*EXP($B$8-0.5*G$5^2+G$5*R654)</f>
        <v>7929.1237766143413</v>
      </c>
      <c r="AZ654" s="15">
        <f t="shared" ref="AZ654:AZ717" ca="1" si="369">AY654*EXP($B$8-0.5*H$5^2+H$5*S654)</f>
        <v>9683.3396015544167</v>
      </c>
      <c r="BA654" s="15">
        <f t="shared" ref="BA654:BA717" ca="1" si="370">AZ654*EXP($B$8-0.5*I$5^2+I$5*T654)</f>
        <v>11902.564795858314</v>
      </c>
      <c r="BB654" s="15">
        <f t="shared" ref="BB654:BB717" ca="1" si="371">BA654*EXP($B$8-0.5*J$5^2+J$5*U654)</f>
        <v>17064.849675109068</v>
      </c>
      <c r="BC654" s="15">
        <f t="shared" ref="BC654:BC717" ca="1" si="372">BB654*EXP($B$8-0.5*K$5^2+K$5*V654)</f>
        <v>20306.419116247802</v>
      </c>
      <c r="BD654" s="15">
        <f t="shared" ref="BD654:BD717" ca="1" si="373">BC654*EXP($B$8-0.5*L$5^2+L$5*W654)</f>
        <v>25302.130476839455</v>
      </c>
      <c r="BE654" s="15">
        <f t="shared" ref="BE654:BE717" ca="1" si="374">BD654*EXP($B$8-0.5*M$5^2+M$5*X654)</f>
        <v>34368.805442453719</v>
      </c>
      <c r="BF654" s="15">
        <f ca="1">Inputs!$B$13*EXP($B$9-0.5*C$6^2+C$6*Y654)</f>
        <v>10876.272430722156</v>
      </c>
      <c r="BG654" s="15">
        <f t="shared" ref="BG654:BG717" ca="1" si="375">BF654*EXP($B$9-0.5*D$6^2+D$6*Z654)</f>
        <v>16503.500807740595</v>
      </c>
      <c r="BH654" s="15">
        <f t="shared" ref="BH654:BH717" ca="1" si="376">BG654*EXP($B$9-0.5*E$6^2+E$6*AA654)</f>
        <v>19120.399794718876</v>
      </c>
      <c r="BI654" s="15">
        <f t="shared" ref="BI654:BI717" ca="1" si="377">BH654*EXP($B$9-0.5*F$6^2+F$6*AB654)</f>
        <v>19836.077604471811</v>
      </c>
      <c r="BJ654" s="15">
        <f t="shared" ref="BJ654:BJ717" ca="1" si="378">BI654*EXP($B$9-0.5*G$6^2+G$6*AC654)</f>
        <v>23768.993709667138</v>
      </c>
      <c r="BK654" s="15">
        <f t="shared" ref="BK654:BK717" ca="1" si="379">BJ654*EXP($B$9-0.5*H$6^2+H$6*AD654)</f>
        <v>27333.789171268283</v>
      </c>
      <c r="BL654" s="15">
        <f t="shared" ref="BL654:BL717" ca="1" si="380">BK654*EXP($B$9-0.5*I$6^2+I$6*AE654)</f>
        <v>33735.127889531585</v>
      </c>
      <c r="BM654" s="15">
        <f t="shared" ref="BM654:BM717" ca="1" si="381">BL654*EXP($B$9-0.5*J$6^2+J$6*AF654)</f>
        <v>42417.440176586999</v>
      </c>
      <c r="BN654" s="15">
        <f t="shared" ref="BN654:BN717" ca="1" si="382">BM654*EXP($B$9-0.5*K$6^2+K$6*AG654)</f>
        <v>57360.362116441021</v>
      </c>
      <c r="BO654" s="15">
        <f t="shared" ref="BO654:BO717" ca="1" si="383">BN654*EXP($B$9-0.5*L$6^2+L$6*AH654)</f>
        <v>71304.836633618717</v>
      </c>
      <c r="BP654" s="15">
        <f t="shared" ref="BP654:BP717" ca="1" si="384">BO654*EXP($B$9-0.5*M$6^2+M$6*AI654)</f>
        <v>82491.835701749427</v>
      </c>
      <c r="BQ654" s="15">
        <f ca="1">Inputs!$B$20*EXP($B$10-0.5*C$7^2+C$7*AJ654)</f>
        <v>3206.6384715041781</v>
      </c>
      <c r="BR654" s="15">
        <f t="shared" ref="BR654:BR717" ca="1" si="385">BQ654*EXP($B$10-0.5*D$7^2+D$7*AK654)</f>
        <v>5104.4642121964034</v>
      </c>
      <c r="BS654" s="15">
        <f t="shared" ref="BS654:BS717" ca="1" si="386">BR654*EXP($B$10-0.5*E$7^2+E$7*AL654)</f>
        <v>9753.3759089474497</v>
      </c>
      <c r="BT654" s="15">
        <f t="shared" ref="BT654:BT717" ca="1" si="387">BS654*EXP($B$10-0.5*F$7^2+F$7*AM654)</f>
        <v>14984.23410804479</v>
      </c>
      <c r="BU654" s="15">
        <f t="shared" ref="BU654:BU717" ca="1" si="388">BT654*EXP($B$10-0.5*G$7^2+G$7*AN654)</f>
        <v>23891.993050058049</v>
      </c>
      <c r="BV654" s="15">
        <f t="shared" ref="BV654:BV717" ca="1" si="389">BU654*EXP($B$10-0.5*H$7^2+H$7*AO654)</f>
        <v>29682.292787856059</v>
      </c>
      <c r="BW654" s="15">
        <f t="shared" ref="BW654:BW717" ca="1" si="390">BV654*EXP($B$10-0.5*I$7^2+I$7*AP654)</f>
        <v>53669.722424110798</v>
      </c>
      <c r="BX654" s="15">
        <f t="shared" ref="BX654:BX717" ca="1" si="391">BW654*EXP($B$10-0.5*J$7^2+J$7*AQ654)</f>
        <v>74382.567232583911</v>
      </c>
      <c r="BY654" s="15">
        <f t="shared" ref="BY654:BY717" ca="1" si="392">BX654*EXP($B$10-0.5*K$7^2+K$7*AR654)</f>
        <v>77325.073177236016</v>
      </c>
      <c r="BZ654" s="15">
        <f t="shared" ref="BZ654:BZ717" ca="1" si="393">BY654*EXP($B$10-0.5*L$7^2+L$7*AS654)</f>
        <v>125988.27930685403</v>
      </c>
      <c r="CA654" s="15">
        <f t="shared" ref="CA654:CA717" ca="1" si="394">BZ654*EXP($B$10-0.5*M$7^2+M$7*AT654)</f>
        <v>242216.60482162592</v>
      </c>
      <c r="CB654" s="15">
        <f ca="1">(AU654*DCF!C$10-DCF!C$5*MAX(AU654*DCF!C$10,0)-MAX(AU654-Inputs!$B$6,0)/Inputs!$B$10)*DCF!C$6</f>
        <v>933.96743834957374</v>
      </c>
      <c r="CC654" s="15">
        <f ca="1">(AV654*DCF!D$10-DCF!D$5*MAX(AV654*DCF!D$10,0)-MAX(AV654-AU654,0)/Inputs!$B$10)*DCF!D$6</f>
        <v>886.41168420512588</v>
      </c>
      <c r="CD654" s="15">
        <f ca="1">(AW654*DCF!E$10-DCF!E$5*MAX(AW654*DCF!E$10,0)-MAX(AW654-AV654,0)/Inputs!$B$10)*DCF!E$6</f>
        <v>951.05625341876009</v>
      </c>
      <c r="CE654" s="15">
        <f ca="1">(AX654*DCF!F$10-DCF!F$5*MAX(AX654*DCF!F$10,0)-MAX(AX654-AW654,0)/Inputs!$B$10)*DCF!F$6</f>
        <v>1062.9866979253818</v>
      </c>
      <c r="CF654" s="15">
        <f ca="1">(AY654*DCF!G$10-DCF!G$5*MAX(AY654*DCF!G$10,0)-MAX(AY654-AX654,0)/Inputs!$B$10)*DCF!G$6</f>
        <v>1339.1656018019123</v>
      </c>
      <c r="CG654" s="15">
        <f ca="1">(AZ654*DCF!H$10-DCF!H$5*MAX(AZ654*DCF!H$10,0)-MAX(AZ654-AY654,0)/Inputs!$B$10)*DCF!H$6</f>
        <v>1568.5348611313007</v>
      </c>
      <c r="CH654" s="15">
        <f ca="1">(BA654*DCF!I$10-DCF!I$5*MAX(BA654*DCF!I$10,0)-MAX(BA654-AZ654,0)/Inputs!$B$10)*DCF!I$6</f>
        <v>1810.1336948277462</v>
      </c>
      <c r="CI654" s="15">
        <f ca="1">(BB654*DCF!J$10-DCF!J$5*MAX(BB654*DCF!J$10,0)-MAX(BB654-BA654,0)/Inputs!$B$10)*DCF!J$6</f>
        <v>2146.1085944110869</v>
      </c>
      <c r="CJ654" s="15">
        <f ca="1">(BC654*DCF!K$10-DCF!K$5*MAX(BC654*DCF!K$10,0)-MAX(BC654-BB654,0)/Inputs!$B$10)*DCF!K$6</f>
        <v>2815.2369787431662</v>
      </c>
      <c r="CK654" s="15">
        <f ca="1">(BD654*DCF!L$10-DCF!L$5*MAX(BD654*DCF!L$10,0)-MAX(BD654-BC654,0)/Inputs!$B$10)*DCF!L$6</f>
        <v>3170.0160538505588</v>
      </c>
      <c r="CL654" s="15">
        <f ca="1">(BE654*DCF!M$10-DCF!M$5*MAX(BE654*DCF!M$10,0)-MAX(BE654-BD654,0)/Inputs!$B$10)*DCF!M$6</f>
        <v>3766.7717744366928</v>
      </c>
      <c r="CM654" s="15">
        <f ca="1">(BF654*DCF!C$28-DCF!C$5*MAX(BF654*DCF!C$28,0)-MAX(BF654-Inputs!$B$13,0)/Inputs!$B$17)*DCF!C$6</f>
        <v>3319.3670178697007</v>
      </c>
      <c r="CN654" s="15">
        <f ca="1">(BG654*DCF!D$28-DCF!D$5*MAX(BG654*DCF!D$28,0)-MAX(BG654-BF654,0)/Inputs!$B$17)*DCF!D$6</f>
        <v>3660.1158023741391</v>
      </c>
      <c r="CO654" s="15">
        <f ca="1">(BH654*DCF!E$28-DCF!E$5*MAX(BH654*DCF!E$28,0)-MAX(BH654-BG654,0)/Inputs!$B$17)*DCF!E$6</f>
        <v>4899.4829188933172</v>
      </c>
      <c r="CP654" s="15">
        <f ca="1">(BI654*DCF!F$28-DCF!F$5*MAX(BI654*DCF!F$28,0)-MAX(BI654-BH654,0)/Inputs!$B$17)*DCF!F$6</f>
        <v>5254.6721128055715</v>
      </c>
      <c r="CQ654" s="15">
        <f ca="1">(BJ654*DCF!G$28-DCF!G$5*MAX(BJ654*DCF!G$28,0)-MAX(BJ654-BI654,0)/Inputs!$B$17)*DCF!G$6</f>
        <v>5505.5681163820364</v>
      </c>
      <c r="CR654" s="15">
        <f ca="1">(BK654*DCF!H$28-DCF!H$5*MAX(BK654*DCF!H$28,0)-MAX(BK654-BJ654,0)/Inputs!$B$17)*DCF!H$6</f>
        <v>6206.078454406681</v>
      </c>
      <c r="CS654" s="15">
        <f ca="1">(BL654*DCF!I$28-DCF!I$5*MAX(BL654*DCF!I$28,0)-MAX(BL654-BK654,0)/Inputs!$B$17)*DCF!I$6</f>
        <v>7014.1294267409676</v>
      </c>
      <c r="CT654" s="15">
        <f ca="1">(BM654*DCF!J$28-DCF!J$5*MAX(BM654*DCF!J$28,0)-MAX(BM654-BL654,0)/Inputs!$B$17)*DCF!J$6</f>
        <v>8311.4068186574386</v>
      </c>
      <c r="CU654" s="15">
        <f ca="1">(BN654*DCF!K$28-DCF!K$5*MAX(BN654*DCF!K$28,0)-MAX(BN654-BM654,0)/Inputs!$B$17)*DCF!K$6</f>
        <v>10283.23781893542</v>
      </c>
      <c r="CV654" s="15">
        <f ca="1">(BO654*DCF!L$28-DCF!L$5*MAX(BO654*DCF!L$28,0)-MAX(BO654-BN654,0)/Inputs!$B$17)*DCF!L$6</f>
        <v>12648.971044083555</v>
      </c>
      <c r="CW654" s="15">
        <f ca="1">(BP654*DCF!M$28-DCF!M$5*MAX(BP654*DCF!M$28,0)-MAX(BP654-BO654,0)/Inputs!$B$17)*DCF!M$6</f>
        <v>14351.530878285828</v>
      </c>
      <c r="CX654" s="15">
        <f ca="1">(BQ654*DCF!C$46-DCF!C$5*MAX(BQ654*DCF!C$46,0)-MAX(BQ654-Inputs!$B$20,0)/Inputs!$B$24)*DCF!C$6</f>
        <v>-743.16753221998488</v>
      </c>
      <c r="CY654" s="15">
        <f ca="1">(BR654*DCF!D$46-DCF!D$5*MAX(BR654*DCF!D$46,0)-MAX(BR654-BQ654,0)/Inputs!$B$24)*DCF!D$6</f>
        <v>-1680.999493547157</v>
      </c>
      <c r="CZ654" s="15">
        <f ca="1">(BS654*DCF!E$46-DCF!E$5*MAX(BS654*DCF!E$46,0)-MAX(BS654-BR654,0)/Inputs!$B$24)*DCF!E$6</f>
        <v>-2985.8266914791129</v>
      </c>
      <c r="DA654" s="15">
        <f ca="1">(BT654*DCF!F$46-DCF!F$5*MAX(BT654*DCF!F$46,0)-MAX(BT654-BS654,0)/Inputs!$B$24)*DCF!F$6</f>
        <v>-2995.9674956358554</v>
      </c>
      <c r="DB654" s="15">
        <f ca="1">(BU654*DCF!G$46-DCF!G$5*MAX(BU654*DCF!G$46,0)-MAX(BU654-BT654,0)/Inputs!$B$24)*DCF!G$6</f>
        <v>-3800.0735536556822</v>
      </c>
      <c r="DC654" s="15">
        <f ca="1">(BV654*DCF!H$46-DCF!H$5*MAX(BV654*DCF!H$46,0)-MAX(BV654-BU654,0)/Inputs!$B$24)*DCF!H$6</f>
        <v>-1799.3001657656196</v>
      </c>
      <c r="DD654" s="15">
        <f ca="1">(BW654*DCF!I$46-DCF!I$5*MAX(BW654*DCF!I$46,0)-MAX(BW654-BV654,0)/Inputs!$B$24)*DCF!I$6</f>
        <v>-5646.3400415249707</v>
      </c>
      <c r="DE654" s="15">
        <f ca="1">(BX654*DCF!J$46-DCF!J$5*MAX(BX654*DCF!J$46,0)-MAX(BX654-BW654,0)/Inputs!$B$24)*DCF!J$6</f>
        <v>-2372.5651006744697</v>
      </c>
      <c r="DF654" s="15">
        <f ca="1">(BY654*DCF!K$46-DCF!K$5*MAX(BY654*DCF!K$46,0)-MAX(BY654-BX654,0)/Inputs!$B$24)*DCF!K$6</f>
        <v>3696.2303758305952</v>
      </c>
      <c r="DG654" s="15">
        <f ca="1">(BZ654*DCF!L$46-DCF!L$5*MAX(BZ654*DCF!L$46,0)-MAX(BZ654-BY654,0)/Inputs!$B$24)*DCF!L$6</f>
        <v>-2303.6578627875447</v>
      </c>
      <c r="DH654" s="15">
        <f ca="1">(CA654*DCF!M$46-DCF!M$5*MAX(CA654*DCF!M$46,0)-MAX(CA654-BZ654,0)/Inputs!$B$24)*DCF!M$6</f>
        <v>-5309.4209107653269</v>
      </c>
      <c r="DI654" s="15">
        <f ca="1">SUM(CB654:CL654)+BE654*DCF!M$10*(1+Inputs!$B$30)*(1-Inputs!$B$33)*(1-Inputs!$B$30/Inputs!$B$31)/(Inputs!$B$29-Inputs!$B$30)*DCF!M$6</f>
        <v>116099.22965985198</v>
      </c>
      <c r="DJ654" s="15">
        <f ca="1">SUM(CM654:CW654)+BP654*DCF!M$28*(1+Inputs!$B$30)*(1-Inputs!$B$33)*(1-Inputs!$B$30/Inputs!$B$31)/(Inputs!$B$29-Inputs!$B$30)*DCF!M$6</f>
        <v>387555.71987552353</v>
      </c>
      <c r="DK654" s="15">
        <f ca="1">SUM(CX654:DH654)+CA654*DCF!M$46*(1+Inputs!$B$30)*(1-Inputs!$B$33)*(1-Inputs!$B$30/Inputs!$B$31)/(Inputs!$B$29-Inputs!$B$30)*DCF!M$6</f>
        <v>348554.47497310571</v>
      </c>
      <c r="DM654" s="15">
        <f ca="1">DI654+DJ654+DK654+Inputs!$B$34+Inputs!$B$36-Inputs!$B$35</f>
        <v>929060.42450848129</v>
      </c>
    </row>
    <row r="655" spans="1:117" x14ac:dyDescent="0.75">
      <c r="A655" s="11">
        <v>642</v>
      </c>
      <c r="C655" s="23">
        <f t="shared" ca="1" si="364"/>
        <v>1.2878169447619938</v>
      </c>
      <c r="D655" s="23">
        <f t="shared" ca="1" si="364"/>
        <v>-1.7293224156371381</v>
      </c>
      <c r="E655" s="23">
        <f t="shared" ca="1" si="364"/>
        <v>0.41281894100483402</v>
      </c>
      <c r="F655" s="23">
        <f t="shared" ca="1" si="364"/>
        <v>-0.56521449324495976</v>
      </c>
      <c r="G655" s="23">
        <f t="shared" ca="1" si="364"/>
        <v>0.22284100145104391</v>
      </c>
      <c r="H655" s="23">
        <f t="shared" ca="1" si="364"/>
        <v>0.63914623388133984</v>
      </c>
      <c r="I655" s="23">
        <f t="shared" ca="1" si="364"/>
        <v>0.30775053864079827</v>
      </c>
      <c r="J655" s="23">
        <f t="shared" ca="1" si="364"/>
        <v>0.6918124274075349</v>
      </c>
      <c r="K655" s="23">
        <f t="shared" ca="1" si="364"/>
        <v>0.47830310924268454</v>
      </c>
      <c r="L655" s="23">
        <f t="shared" ca="1" si="364"/>
        <v>-0.56098073867047482</v>
      </c>
      <c r="M655" s="23">
        <f t="shared" ca="1" si="364"/>
        <v>-0.58628006682477651</v>
      </c>
      <c r="N655" s="23">
        <f ca="1">SQRT(Inputs!$B$38)*C655+SQRT(1-Inputs!$B$38)*_xlfn.NORM.S.INV(RAND())</f>
        <v>0.91603012447914978</v>
      </c>
      <c r="O655" s="23">
        <f ca="1">SQRT(Inputs!$B$38)*D655+SQRT(1-Inputs!$B$38)*_xlfn.NORM.S.INV(RAND())</f>
        <v>-1.377642028307178</v>
      </c>
      <c r="P655" s="23">
        <f ca="1">SQRT(Inputs!$B$38)*E655+SQRT(1-Inputs!$B$38)*_xlfn.NORM.S.INV(RAND())</f>
        <v>0.46353110922220842</v>
      </c>
      <c r="Q655" s="23">
        <f ca="1">SQRT(Inputs!$B$38)*F655+SQRT(1-Inputs!$B$38)*_xlfn.NORM.S.INV(RAND())</f>
        <v>-0.39124840485734624</v>
      </c>
      <c r="R655" s="23">
        <f ca="1">SQRT(Inputs!$B$38)*G655+SQRT(1-Inputs!$B$38)*_xlfn.NORM.S.INV(RAND())</f>
        <v>0.8245832135092982</v>
      </c>
      <c r="S655" s="23">
        <f ca="1">SQRT(Inputs!$B$38)*H655+SQRT(1-Inputs!$B$38)*_xlfn.NORM.S.INV(RAND())</f>
        <v>0.455516079046135</v>
      </c>
      <c r="T655" s="23">
        <f ca="1">SQRT(Inputs!$B$38)*I655+SQRT(1-Inputs!$B$38)*_xlfn.NORM.S.INV(RAND())</f>
        <v>-0.42202179997376033</v>
      </c>
      <c r="U655" s="23">
        <f ca="1">SQRT(Inputs!$B$38)*J655+SQRT(1-Inputs!$B$38)*_xlfn.NORM.S.INV(RAND())</f>
        <v>1.9079343315487556</v>
      </c>
      <c r="V655" s="23">
        <f ca="1">SQRT(Inputs!$B$38)*K655+SQRT(1-Inputs!$B$38)*_xlfn.NORM.S.INV(RAND())</f>
        <v>-0.53210150800305644</v>
      </c>
      <c r="W655" s="23">
        <f ca="1">SQRT(Inputs!$B$38)*L655+SQRT(1-Inputs!$B$38)*_xlfn.NORM.S.INV(RAND())</f>
        <v>-1.2169664151696786</v>
      </c>
      <c r="X655" s="23">
        <f ca="1">SQRT(Inputs!$B$38)*M655+SQRT(1-Inputs!$B$38)*_xlfn.NORM.S.INV(RAND())</f>
        <v>-1.0510998584181401</v>
      </c>
      <c r="Y655" s="23">
        <f ca="1">SQRT(Inputs!$B$38)*C655+SQRT(1-Inputs!$B$38)*_xlfn.NORM.S.INV(RAND())</f>
        <v>0.416361930724026</v>
      </c>
      <c r="Z655" s="23">
        <f ca="1">SQRT(Inputs!$B$38)*D655+SQRT(1-Inputs!$B$38)*_xlfn.NORM.S.INV(RAND())</f>
        <v>-0.33737907905699838</v>
      </c>
      <c r="AA655" s="23">
        <f ca="1">SQRT(Inputs!$B$38)*E655+SQRT(1-Inputs!$B$38)*_xlfn.NORM.S.INV(RAND())</f>
        <v>1.2290337767866064</v>
      </c>
      <c r="AB655" s="23">
        <f ca="1">SQRT(Inputs!$B$38)*F655+SQRT(1-Inputs!$B$38)*_xlfn.NORM.S.INV(RAND())</f>
        <v>-2.6260590608161278</v>
      </c>
      <c r="AC655" s="23">
        <f ca="1">SQRT(Inputs!$B$38)*G655+SQRT(1-Inputs!$B$38)*_xlfn.NORM.S.INV(RAND())</f>
        <v>-0.76718693894964607</v>
      </c>
      <c r="AD655" s="23">
        <f ca="1">SQRT(Inputs!$B$38)*H655+SQRT(1-Inputs!$B$38)*_xlfn.NORM.S.INV(RAND())</f>
        <v>0.80165655169244454</v>
      </c>
      <c r="AE655" s="23">
        <f ca="1">SQRT(Inputs!$B$38)*I655+SQRT(1-Inputs!$B$38)*_xlfn.NORM.S.INV(RAND())</f>
        <v>-0.68376233967700084</v>
      </c>
      <c r="AF655" s="23">
        <f ca="1">SQRT(Inputs!$B$38)*J655+SQRT(1-Inputs!$B$38)*_xlfn.NORM.S.INV(RAND())</f>
        <v>1.0443641685288902</v>
      </c>
      <c r="AG655" s="23">
        <f ca="1">SQRT(Inputs!$B$38)*K655+SQRT(1-Inputs!$B$38)*_xlfn.NORM.S.INV(RAND())</f>
        <v>0.81667579961575498</v>
      </c>
      <c r="AH655" s="23">
        <f ca="1">SQRT(Inputs!$B$38)*L655+SQRT(1-Inputs!$B$38)*_xlfn.NORM.S.INV(RAND())</f>
        <v>-1.8207505445308423</v>
      </c>
      <c r="AI655" s="23">
        <f ca="1">SQRT(Inputs!$B$38)*M655+SQRT(1-Inputs!$B$38)*_xlfn.NORM.S.INV(RAND())</f>
        <v>-0.33739172261459927</v>
      </c>
      <c r="AJ655" s="23">
        <f ca="1">SQRT(Inputs!$B$38)*C655+SQRT(1-Inputs!$B$38)*_xlfn.NORM.S.INV(RAND())</f>
        <v>1.1158934531797111</v>
      </c>
      <c r="AK655" s="23">
        <f ca="1">SQRT(Inputs!$B$38)*D655+SQRT(1-Inputs!$B$38)*_xlfn.NORM.S.INV(RAND())</f>
        <v>-0.46966997417857531</v>
      </c>
      <c r="AL655" s="23">
        <f ca="1">SQRT(Inputs!$B$38)*E655+SQRT(1-Inputs!$B$38)*_xlfn.NORM.S.INV(RAND())</f>
        <v>1.552131896693824</v>
      </c>
      <c r="AM655" s="23">
        <f ca="1">SQRT(Inputs!$B$38)*F655+SQRT(1-Inputs!$B$38)*_xlfn.NORM.S.INV(RAND())</f>
        <v>0.44014346843072555</v>
      </c>
      <c r="AN655" s="23">
        <f ca="1">SQRT(Inputs!$B$38)*G655+SQRT(1-Inputs!$B$38)*_xlfn.NORM.S.INV(RAND())</f>
        <v>0.6115288526623327</v>
      </c>
      <c r="AO655" s="23">
        <f ca="1">SQRT(Inputs!$B$38)*H655+SQRT(1-Inputs!$B$38)*_xlfn.NORM.S.INV(RAND())</f>
        <v>-0.71846052604268462</v>
      </c>
      <c r="AP655" s="23">
        <f ca="1">SQRT(Inputs!$B$38)*I655+SQRT(1-Inputs!$B$38)*_xlfn.NORM.S.INV(RAND())</f>
        <v>0.26527181414211876</v>
      </c>
      <c r="AQ655" s="23">
        <f ca="1">SQRT(Inputs!$B$38)*J655+SQRT(1-Inputs!$B$38)*_xlfn.NORM.S.INV(RAND())</f>
        <v>1.4438165423600187</v>
      </c>
      <c r="AR655" s="23">
        <f ca="1">SQRT(Inputs!$B$38)*K655+SQRT(1-Inputs!$B$38)*_xlfn.NORM.S.INV(RAND())</f>
        <v>-0.12645051052805362</v>
      </c>
      <c r="AS655" s="23">
        <f ca="1">SQRT(Inputs!$B$38)*L655+SQRT(1-Inputs!$B$38)*_xlfn.NORM.S.INV(RAND())</f>
        <v>0.54224213854790682</v>
      </c>
      <c r="AT655" s="23">
        <f ca="1">SQRT(Inputs!$B$38)*M655+SQRT(1-Inputs!$B$38)*_xlfn.NORM.S.INV(RAND())</f>
        <v>0.6042667613194771</v>
      </c>
      <c r="AU655" s="15">
        <f ca="1">Inputs!$B$6*EXP($B$8-0.5*C$5^2+C$5*N655)</f>
        <v>5755.3954301740287</v>
      </c>
      <c r="AV655" s="15">
        <f t="shared" ca="1" si="365"/>
        <v>5721.1118356124425</v>
      </c>
      <c r="AW655" s="15">
        <f t="shared" ca="1" si="366"/>
        <v>7425.9483590438076</v>
      </c>
      <c r="AX655" s="15">
        <f t="shared" ca="1" si="367"/>
        <v>8633.8332000716473</v>
      </c>
      <c r="AY655" s="15">
        <f t="shared" ca="1" si="368"/>
        <v>11618.077977862824</v>
      </c>
      <c r="AZ655" s="15">
        <f t="shared" ca="1" si="369"/>
        <v>14940.153318491581</v>
      </c>
      <c r="BA655" s="15">
        <f t="shared" ca="1" si="370"/>
        <v>17492.969013092978</v>
      </c>
      <c r="BB655" s="15">
        <f t="shared" ca="1" si="371"/>
        <v>25928.102258002338</v>
      </c>
      <c r="BC655" s="15">
        <f t="shared" ca="1" si="372"/>
        <v>30165.436665611269</v>
      </c>
      <c r="BD655" s="15">
        <f t="shared" ca="1" si="373"/>
        <v>32979.542719051839</v>
      </c>
      <c r="BE655" s="15">
        <f t="shared" ca="1" si="374"/>
        <v>36722.778116297828</v>
      </c>
      <c r="BF655" s="15">
        <f ca="1">Inputs!$B$13*EXP($B$9-0.5*C$6^2+C$6*Y655)</f>
        <v>15021.112977736611</v>
      </c>
      <c r="BG655" s="15">
        <f t="shared" ca="1" si="375"/>
        <v>17225.558890622022</v>
      </c>
      <c r="BH655" s="15">
        <f t="shared" ca="1" si="376"/>
        <v>25805.223659047802</v>
      </c>
      <c r="BI655" s="15">
        <f t="shared" ca="1" si="377"/>
        <v>21086.275408693429</v>
      </c>
      <c r="BJ655" s="15">
        <f t="shared" ca="1" si="378"/>
        <v>23144.091206432015</v>
      </c>
      <c r="BK655" s="15">
        <f t="shared" ca="1" si="379"/>
        <v>31680.610993560706</v>
      </c>
      <c r="BL655" s="15">
        <f t="shared" ca="1" si="380"/>
        <v>35615.845917486891</v>
      </c>
      <c r="BM655" s="15">
        <f t="shared" ca="1" si="381"/>
        <v>49844.387886307384</v>
      </c>
      <c r="BN655" s="15">
        <f t="shared" ca="1" si="382"/>
        <v>67605.227942516605</v>
      </c>
      <c r="BO655" s="15">
        <f t="shared" ca="1" si="383"/>
        <v>67314.631683526997</v>
      </c>
      <c r="BP655" s="15">
        <f t="shared" ca="1" si="384"/>
        <v>79744.438246502366</v>
      </c>
      <c r="BQ655" s="15">
        <f ca="1">Inputs!$B$20*EXP($B$10-0.5*C$7^2+C$7*AJ655)</f>
        <v>6372.3065288834723</v>
      </c>
      <c r="BR655" s="15">
        <f t="shared" ca="1" si="385"/>
        <v>7448.2955368579378</v>
      </c>
      <c r="BS655" s="15">
        <f t="shared" ca="1" si="386"/>
        <v>15928.808259530531</v>
      </c>
      <c r="BT655" s="15">
        <f t="shared" ca="1" si="387"/>
        <v>24650.423491847781</v>
      </c>
      <c r="BU655" s="15">
        <f t="shared" ca="1" si="388"/>
        <v>39610.76700313358</v>
      </c>
      <c r="BV655" s="15">
        <f t="shared" ca="1" si="389"/>
        <v>46874.001832892427</v>
      </c>
      <c r="BW655" s="15">
        <f t="shared" ca="1" si="390"/>
        <v>69187.493583726347</v>
      </c>
      <c r="BX655" s="15">
        <f t="shared" ca="1" si="391"/>
        <v>129254.4696605619</v>
      </c>
      <c r="BY655" s="15">
        <f t="shared" ca="1" si="392"/>
        <v>176778.48670630864</v>
      </c>
      <c r="BZ655" s="15">
        <f t="shared" ca="1" si="393"/>
        <v>274045.05274732021</v>
      </c>
      <c r="CA655" s="15">
        <f t="shared" ca="1" si="394"/>
        <v>428586.44856906269</v>
      </c>
      <c r="CB655" s="15">
        <f ca="1">(AU655*DCF!C$10-DCF!C$5*MAX(AU655*DCF!C$10,0)-MAX(AU655-Inputs!$B$6,0)/Inputs!$B$10)*DCF!C$6</f>
        <v>1037.4189598667622</v>
      </c>
      <c r="CC655" s="15">
        <f ca="1">(AV655*DCF!D$10-DCF!D$5*MAX(AV655*DCF!D$10,0)-MAX(AV655-AU655,0)/Inputs!$B$10)*DCF!D$6</f>
        <v>1394.4822506701139</v>
      </c>
      <c r="CD655" s="15">
        <f ca="1">(AW655*DCF!E$10-DCF!E$5*MAX(AW655*DCF!E$10,0)-MAX(AW655-AV655,0)/Inputs!$B$10)*DCF!E$6</f>
        <v>1330.5334797374933</v>
      </c>
      <c r="CE655" s="15">
        <f ca="1">(AX655*DCF!F$10-DCF!F$5*MAX(AX655*DCF!F$10,0)-MAX(AX655-AW655,0)/Inputs!$B$10)*DCF!F$6</f>
        <v>1633.4211395399661</v>
      </c>
      <c r="CF655" s="15">
        <f ca="1">(AY655*DCF!G$10-DCF!G$5*MAX(AY655*DCF!G$10,0)-MAX(AY655-AX655,0)/Inputs!$B$10)*DCF!G$6</f>
        <v>1820.1636080631913</v>
      </c>
      <c r="CG655" s="15">
        <f ca="1">(AZ655*DCF!H$10-DCF!H$5*MAX(AZ655*DCF!H$10,0)-MAX(AZ655-AY655,0)/Inputs!$B$10)*DCF!H$6</f>
        <v>2310.7474502832679</v>
      </c>
      <c r="CH655" s="15">
        <f ca="1">(BA655*DCF!I$10-DCF!I$5*MAX(BA655*DCF!I$10,0)-MAX(BA655-AZ655,0)/Inputs!$B$10)*DCF!I$6</f>
        <v>2776.5760767448232</v>
      </c>
      <c r="CI655" s="15">
        <f ca="1">(BB655*DCF!J$10-DCF!J$5*MAX(BB655*DCF!J$10,0)-MAX(BB655-BA655,0)/Inputs!$B$10)*DCF!J$6</f>
        <v>3171.1170656528166</v>
      </c>
      <c r="CJ655" s="15">
        <f ca="1">(BC655*DCF!K$10-DCF!K$5*MAX(BC655*DCF!K$10,0)-MAX(BC655-BB655,0)/Inputs!$B$10)*DCF!K$6</f>
        <v>4262.9885304804602</v>
      </c>
      <c r="CK655" s="15">
        <f ca="1">(BD655*DCF!L$10-DCF!L$5*MAX(BD655*DCF!L$10,0)-MAX(BD655-BC655,0)/Inputs!$B$10)*DCF!L$6</f>
        <v>4610.0327028820047</v>
      </c>
      <c r="CL655" s="15">
        <f ca="1">(BE655*DCF!M$10-DCF!M$5*MAX(BE655*DCF!M$10,0)-MAX(BE655-BD655,0)/Inputs!$B$10)*DCF!M$6</f>
        <v>4734.8895020071477</v>
      </c>
      <c r="CM655" s="15">
        <f ca="1">(BF655*DCF!C$28-DCF!C$5*MAX(BF655*DCF!C$28,0)-MAX(BF655-Inputs!$B$13,0)/Inputs!$B$17)*DCF!C$6</f>
        <v>3745.0581085907543</v>
      </c>
      <c r="CN655" s="15">
        <f ca="1">(BG655*DCF!D$28-DCF!D$5*MAX(BG655*DCF!D$28,0)-MAX(BG655-BF655,0)/Inputs!$B$17)*DCF!D$6</f>
        <v>4603.0149940791989</v>
      </c>
      <c r="CO655" s="15">
        <f ca="1">(BH655*DCF!E$28-DCF!E$5*MAX(BH655*DCF!E$28,0)-MAX(BH655-BG655,0)/Inputs!$B$17)*DCF!E$6</f>
        <v>5617.5650108588188</v>
      </c>
      <c r="CP655" s="15">
        <f ca="1">(BI655*DCF!F$28-DCF!F$5*MAX(BI655*DCF!F$28,0)-MAX(BI655-BH655,0)/Inputs!$B$17)*DCF!F$6</f>
        <v>5724.3683427795368</v>
      </c>
      <c r="CQ655" s="15">
        <f ca="1">(BJ655*DCF!G$28-DCF!G$5*MAX(BJ655*DCF!G$28,0)-MAX(BJ655-BI655,0)/Inputs!$B$17)*DCF!G$6</f>
        <v>5658.8057687810388</v>
      </c>
      <c r="CR655" s="15">
        <f ca="1">(BK655*DCF!H$28-DCF!H$5*MAX(BK655*DCF!H$28,0)-MAX(BK655-BJ655,0)/Inputs!$B$17)*DCF!H$6</f>
        <v>6508.6290124145689</v>
      </c>
      <c r="CS655" s="15">
        <f ca="1">(BL655*DCF!I$28-DCF!I$5*MAX(BL655*DCF!I$28,0)-MAX(BL655-BK655,0)/Inputs!$B$17)*DCF!I$6</f>
        <v>7810.3474813329049</v>
      </c>
      <c r="CT655" s="15">
        <f ca="1">(BM655*DCF!J$28-DCF!J$5*MAX(BM655*DCF!J$28,0)-MAX(BM655-BL655,0)/Inputs!$B$17)*DCF!J$6</f>
        <v>9232.8479670231209</v>
      </c>
      <c r="CU655" s="15">
        <f ca="1">(BN655*DCF!K$28-DCF!K$5*MAX(BN655*DCF!K$28,0)-MAX(BN655-BM655,0)/Inputs!$B$17)*DCF!K$6</f>
        <v>12101.624270974886</v>
      </c>
      <c r="CV655" s="15">
        <f ca="1">(BO655*DCF!L$28-DCF!L$5*MAX(BO655*DCF!L$28,0)-MAX(BO655-BN655,0)/Inputs!$B$17)*DCF!L$6</f>
        <v>13430.68194647016</v>
      </c>
      <c r="CW655" s="15">
        <f ca="1">(BP655*DCF!M$28-DCF!M$5*MAX(BP655*DCF!M$28,0)-MAX(BP655-BO655,0)/Inputs!$B$17)*DCF!M$6</f>
        <v>13704.698151859175</v>
      </c>
      <c r="CX655" s="15">
        <f ca="1">(BQ655*DCF!C$46-DCF!C$5*MAX(BQ655*DCF!C$46,0)-MAX(BQ655-Inputs!$B$20,0)/Inputs!$B$24)*DCF!C$6</f>
        <v>-2936.4710361779253</v>
      </c>
      <c r="CY655" s="15">
        <f ca="1">(BR655*DCF!D$46-DCF!D$5*MAX(BR655*DCF!D$46,0)-MAX(BR655-BQ655,0)/Inputs!$B$24)*DCF!D$6</f>
        <v>-1730.3659298274099</v>
      </c>
      <c r="CZ655" s="15">
        <f ca="1">(BS655*DCF!E$46-DCF!E$5*MAX(BS655*DCF!E$46,0)-MAX(BS655-BR655,0)/Inputs!$B$24)*DCF!E$6</f>
        <v>-5226.3939612804134</v>
      </c>
      <c r="DA655" s="15">
        <f ca="1">(BT655*DCF!F$46-DCF!F$5*MAX(BT655*DCF!F$46,0)-MAX(BT655-BS655,0)/Inputs!$B$24)*DCF!F$6</f>
        <v>-4971.0155079187462</v>
      </c>
      <c r="DB655" s="15">
        <f ca="1">(BU655*DCF!G$46-DCF!G$5*MAX(BU655*DCF!G$46,0)-MAX(BU655-BT655,0)/Inputs!$B$24)*DCF!G$6</f>
        <v>-6364.7919175656953</v>
      </c>
      <c r="DC655" s="15">
        <f ca="1">(BV655*DCF!H$46-DCF!H$5*MAX(BV655*DCF!H$46,0)-MAX(BV655-BU655,0)/Inputs!$B$24)*DCF!H$6</f>
        <v>-2257.0057207694085</v>
      </c>
      <c r="DD655" s="15">
        <f ca="1">(BW655*DCF!I$46-DCF!I$5*MAX(BW655*DCF!I$46,0)-MAX(BW655-BV655,0)/Inputs!$B$24)*DCF!I$6</f>
        <v>-4807.428292631992</v>
      </c>
      <c r="DE655" s="15">
        <f ca="1">(BX655*DCF!J$46-DCF!J$5*MAX(BX655*DCF!J$46,0)-MAX(BX655-BW655,0)/Inputs!$B$24)*DCF!J$6</f>
        <v>-10506.913234306841</v>
      </c>
      <c r="DF655" s="15">
        <f ca="1">(BY655*DCF!K$46-DCF!K$5*MAX(BY655*DCF!K$46,0)-MAX(BY655-BX655,0)/Inputs!$B$24)*DCF!K$6</f>
        <v>-1543.941686919389</v>
      </c>
      <c r="DG655" s="15">
        <f ca="1">(BZ655*DCF!L$46-DCF!L$5*MAX(BZ655*DCF!L$46,0)-MAX(BZ655-BY655,0)/Inputs!$B$24)*DCF!L$6</f>
        <v>-3068.2792326283547</v>
      </c>
      <c r="DH655" s="15">
        <f ca="1">(CA655*DCF!M$46-DCF!M$5*MAX(CA655*DCF!M$46,0)-MAX(CA655-BZ655,0)/Inputs!$B$24)*DCF!M$6</f>
        <v>1291.6584040871287</v>
      </c>
      <c r="DI655" s="15">
        <f ca="1">SUM(CB655:CL655)+BE655*DCF!M$10*(1+Inputs!$B$30)*(1-Inputs!$B$33)*(1-Inputs!$B$30/Inputs!$B$31)/(Inputs!$B$29-Inputs!$B$30)*DCF!M$6</f>
        <v>131282.34787205292</v>
      </c>
      <c r="DJ655" s="15">
        <f ca="1">SUM(CM655:CW655)+BP655*DCF!M$28*(1+Inputs!$B$30)*(1-Inputs!$B$33)*(1-Inputs!$B$30/Inputs!$B$31)/(Inputs!$B$29-Inputs!$B$30)*DCF!M$6</f>
        <v>384044.07592322252</v>
      </c>
      <c r="DK655" s="15">
        <f ca="1">SUM(CX655:DH655)+CA655*DCF!M$46*(1+Inputs!$B$30)*(1-Inputs!$B$33)*(1-Inputs!$B$30/Inputs!$B$31)/(Inputs!$B$29-Inputs!$B$30)*DCF!M$6</f>
        <v>620524.47068226105</v>
      </c>
      <c r="DM655" s="15">
        <f ca="1">DI655+DJ655+DK655+Inputs!$B$34+Inputs!$B$36-Inputs!$B$35</f>
        <v>1212701.8944775364</v>
      </c>
    </row>
    <row r="656" spans="1:117" x14ac:dyDescent="0.75">
      <c r="A656" s="11">
        <v>643</v>
      </c>
      <c r="C656" s="23">
        <f t="shared" ca="1" si="364"/>
        <v>-1.8483800786811981</v>
      </c>
      <c r="D656" s="23">
        <f t="shared" ca="1" si="364"/>
        <v>0.79507074747730655</v>
      </c>
      <c r="E656" s="23">
        <f t="shared" ca="1" si="364"/>
        <v>1.2967973987907004</v>
      </c>
      <c r="F656" s="23">
        <f t="shared" ca="1" si="364"/>
        <v>-0.87498367889495876</v>
      </c>
      <c r="G656" s="23">
        <f t="shared" ca="1" si="364"/>
        <v>0.86867265375207037</v>
      </c>
      <c r="H656" s="23">
        <f t="shared" ca="1" si="364"/>
        <v>7.7751224026984048E-3</v>
      </c>
      <c r="I656" s="23">
        <f t="shared" ca="1" si="364"/>
        <v>-0.47820600015066544</v>
      </c>
      <c r="J656" s="23">
        <f t="shared" ca="1" si="364"/>
        <v>-0.64030792960786465</v>
      </c>
      <c r="K656" s="23">
        <f t="shared" ca="1" si="364"/>
        <v>0.36380436371128255</v>
      </c>
      <c r="L656" s="23">
        <f t="shared" ca="1" si="364"/>
        <v>-1.0966293667666436</v>
      </c>
      <c r="M656" s="23">
        <f t="shared" ca="1" si="364"/>
        <v>-0.85859783772388854</v>
      </c>
      <c r="N656" s="23">
        <f ca="1">SQRT(Inputs!$B$38)*C656+SQRT(1-Inputs!$B$38)*_xlfn.NORM.S.INV(RAND())</f>
        <v>-0.92092381678695301</v>
      </c>
      <c r="O656" s="23">
        <f ca="1">SQRT(Inputs!$B$38)*D656+SQRT(1-Inputs!$B$38)*_xlfn.NORM.S.INV(RAND())</f>
        <v>0.47237438779133201</v>
      </c>
      <c r="P656" s="23">
        <f ca="1">SQRT(Inputs!$B$38)*E656+SQRT(1-Inputs!$B$38)*_xlfn.NORM.S.INV(RAND())</f>
        <v>0.68598048089133279</v>
      </c>
      <c r="Q656" s="23">
        <f ca="1">SQRT(Inputs!$B$38)*F656+SQRT(1-Inputs!$B$38)*_xlfn.NORM.S.INV(RAND())</f>
        <v>-0.21966249123467346</v>
      </c>
      <c r="R656" s="23">
        <f ca="1">SQRT(Inputs!$B$38)*G656+SQRT(1-Inputs!$B$38)*_xlfn.NORM.S.INV(RAND())</f>
        <v>0.49765406589233918</v>
      </c>
      <c r="S656" s="23">
        <f ca="1">SQRT(Inputs!$B$38)*H656+SQRT(1-Inputs!$B$38)*_xlfn.NORM.S.INV(RAND())</f>
        <v>1.3848571057920795</v>
      </c>
      <c r="T656" s="23">
        <f ca="1">SQRT(Inputs!$B$38)*I656+SQRT(1-Inputs!$B$38)*_xlfn.NORM.S.INV(RAND())</f>
        <v>0.45508841576549613</v>
      </c>
      <c r="U656" s="23">
        <f ca="1">SQRT(Inputs!$B$38)*J656+SQRT(1-Inputs!$B$38)*_xlfn.NORM.S.INV(RAND())</f>
        <v>-1.7868527370963985</v>
      </c>
      <c r="V656" s="23">
        <f ca="1">SQRT(Inputs!$B$38)*K656+SQRT(1-Inputs!$B$38)*_xlfn.NORM.S.INV(RAND())</f>
        <v>-0.49733369551623918</v>
      </c>
      <c r="W656" s="23">
        <f ca="1">SQRT(Inputs!$B$38)*L656+SQRT(1-Inputs!$B$38)*_xlfn.NORM.S.INV(RAND())</f>
        <v>0.76687881313065698</v>
      </c>
      <c r="X656" s="23">
        <f ca="1">SQRT(Inputs!$B$38)*M656+SQRT(1-Inputs!$B$38)*_xlfn.NORM.S.INV(RAND())</f>
        <v>-1.5570605324449986</v>
      </c>
      <c r="Y656" s="23">
        <f ca="1">SQRT(Inputs!$B$38)*C656+SQRT(1-Inputs!$B$38)*_xlfn.NORM.S.INV(RAND())</f>
        <v>-0.2411649107427154</v>
      </c>
      <c r="Z656" s="23">
        <f ca="1">SQRT(Inputs!$B$38)*D656+SQRT(1-Inputs!$B$38)*_xlfn.NORM.S.INV(RAND())</f>
        <v>-0.70568693678088001</v>
      </c>
      <c r="AA656" s="23">
        <f ca="1">SQRT(Inputs!$B$38)*E656+SQRT(1-Inputs!$B$38)*_xlfn.NORM.S.INV(RAND())</f>
        <v>1.1110746410044987</v>
      </c>
      <c r="AB656" s="23">
        <f ca="1">SQRT(Inputs!$B$38)*F656+SQRT(1-Inputs!$B$38)*_xlfn.NORM.S.INV(RAND())</f>
        <v>6.3330673175424512E-2</v>
      </c>
      <c r="AC656" s="23">
        <f ca="1">SQRT(Inputs!$B$38)*G656+SQRT(1-Inputs!$B$38)*_xlfn.NORM.S.INV(RAND())</f>
        <v>0.73615527049344909</v>
      </c>
      <c r="AD656" s="23">
        <f ca="1">SQRT(Inputs!$B$38)*H656+SQRT(1-Inputs!$B$38)*_xlfn.NORM.S.INV(RAND())</f>
        <v>0.3885831208018648</v>
      </c>
      <c r="AE656" s="23">
        <f ca="1">SQRT(Inputs!$B$38)*I656+SQRT(1-Inputs!$B$38)*_xlfn.NORM.S.INV(RAND())</f>
        <v>-6.5476752491424317E-2</v>
      </c>
      <c r="AF656" s="23">
        <f ca="1">SQRT(Inputs!$B$38)*J656+SQRT(1-Inputs!$B$38)*_xlfn.NORM.S.INV(RAND())</f>
        <v>-0.87249206266966517</v>
      </c>
      <c r="AG656" s="23">
        <f ca="1">SQRT(Inputs!$B$38)*K656+SQRT(1-Inputs!$B$38)*_xlfn.NORM.S.INV(RAND())</f>
        <v>-1.0164903199390944</v>
      </c>
      <c r="AH656" s="23">
        <f ca="1">SQRT(Inputs!$B$38)*L656+SQRT(1-Inputs!$B$38)*_xlfn.NORM.S.INV(RAND())</f>
        <v>1.3984659907866945</v>
      </c>
      <c r="AI656" s="23">
        <f ca="1">SQRT(Inputs!$B$38)*M656+SQRT(1-Inputs!$B$38)*_xlfn.NORM.S.INV(RAND())</f>
        <v>0.21418011530929837</v>
      </c>
      <c r="AJ656" s="23">
        <f ca="1">SQRT(Inputs!$B$38)*C656+SQRT(1-Inputs!$B$38)*_xlfn.NORM.S.INV(RAND())</f>
        <v>-0.78541552359274669</v>
      </c>
      <c r="AK656" s="23">
        <f ca="1">SQRT(Inputs!$B$38)*D656+SQRT(1-Inputs!$B$38)*_xlfn.NORM.S.INV(RAND())</f>
        <v>1.1450039076025282</v>
      </c>
      <c r="AL656" s="23">
        <f ca="1">SQRT(Inputs!$B$38)*E656+SQRT(1-Inputs!$B$38)*_xlfn.NORM.S.INV(RAND())</f>
        <v>0.51298910101055206</v>
      </c>
      <c r="AM656" s="23">
        <f ca="1">SQRT(Inputs!$B$38)*F656+SQRT(1-Inputs!$B$38)*_xlfn.NORM.S.INV(RAND())</f>
        <v>-0.32994036318531256</v>
      </c>
      <c r="AN656" s="23">
        <f ca="1">SQRT(Inputs!$B$38)*G656+SQRT(1-Inputs!$B$38)*_xlfn.NORM.S.INV(RAND())</f>
        <v>0.93309382507487193</v>
      </c>
      <c r="AO656" s="23">
        <f ca="1">SQRT(Inputs!$B$38)*H656+SQRT(1-Inputs!$B$38)*_xlfn.NORM.S.INV(RAND())</f>
        <v>1.2492083104638665</v>
      </c>
      <c r="AP656" s="23">
        <f ca="1">SQRT(Inputs!$B$38)*I656+SQRT(1-Inputs!$B$38)*_xlfn.NORM.S.INV(RAND())</f>
        <v>0.99740880733069215</v>
      </c>
      <c r="AQ656" s="23">
        <f ca="1">SQRT(Inputs!$B$38)*J656+SQRT(1-Inputs!$B$38)*_xlfn.NORM.S.INV(RAND())</f>
        <v>0.82420995767187888</v>
      </c>
      <c r="AR656" s="23">
        <f ca="1">SQRT(Inputs!$B$38)*K656+SQRT(1-Inputs!$B$38)*_xlfn.NORM.S.INV(RAND())</f>
        <v>1.2035391331931207</v>
      </c>
      <c r="AS656" s="23">
        <f ca="1">SQRT(Inputs!$B$38)*L656+SQRT(1-Inputs!$B$38)*_xlfn.NORM.S.INV(RAND())</f>
        <v>-0.75660082517905969</v>
      </c>
      <c r="AT656" s="23">
        <f ca="1">SQRT(Inputs!$B$38)*M656+SQRT(1-Inputs!$B$38)*_xlfn.NORM.S.INV(RAND())</f>
        <v>-0.72508410295592685</v>
      </c>
      <c r="AU656" s="15">
        <f ca="1">Inputs!$B$6*EXP($B$8-0.5*C$5^2+C$5*N656)</f>
        <v>4275.0011306082197</v>
      </c>
      <c r="AV656" s="15">
        <f t="shared" ca="1" si="365"/>
        <v>5577.950426804764</v>
      </c>
      <c r="AW656" s="15">
        <f t="shared" ca="1" si="366"/>
        <v>7460.6524508310686</v>
      </c>
      <c r="AX656" s="15">
        <f t="shared" ca="1" si="367"/>
        <v>8862.1355808668395</v>
      </c>
      <c r="AY656" s="15">
        <f t="shared" ca="1" si="368"/>
        <v>11478.550755870081</v>
      </c>
      <c r="AZ656" s="15">
        <f t="shared" ca="1" si="369"/>
        <v>16351.321972640604</v>
      </c>
      <c r="BA656" s="15">
        <f t="shared" ca="1" si="370"/>
        <v>20985.955434217976</v>
      </c>
      <c r="BB656" s="15">
        <f t="shared" ca="1" si="371"/>
        <v>21481.720742617232</v>
      </c>
      <c r="BC656" s="15">
        <f t="shared" ca="1" si="372"/>
        <v>25076.41809795022</v>
      </c>
      <c r="BD656" s="15">
        <f t="shared" ca="1" si="373"/>
        <v>33005.512543810779</v>
      </c>
      <c r="BE656" s="15">
        <f t="shared" ca="1" si="374"/>
        <v>35096.49627715024</v>
      </c>
      <c r="BF656" s="15">
        <f ca="1">Inputs!$B$13*EXP($B$9-0.5*C$6^2+C$6*Y656)</f>
        <v>13185.313092419961</v>
      </c>
      <c r="BG656" s="15">
        <f t="shared" ca="1" si="375"/>
        <v>14148.154656084638</v>
      </c>
      <c r="BH656" s="15">
        <f t="shared" ca="1" si="376"/>
        <v>20784.395388388806</v>
      </c>
      <c r="BI656" s="15">
        <f t="shared" ca="1" si="377"/>
        <v>25692.455196315917</v>
      </c>
      <c r="BJ656" s="15">
        <f t="shared" ca="1" si="378"/>
        <v>35023.335743711483</v>
      </c>
      <c r="BK656" s="15">
        <f t="shared" ca="1" si="379"/>
        <v>45319.741727100823</v>
      </c>
      <c r="BL656" s="15">
        <f t="shared" ca="1" si="380"/>
        <v>55199.460159832852</v>
      </c>
      <c r="BM656" s="15">
        <f t="shared" ca="1" si="381"/>
        <v>60882.271244333679</v>
      </c>
      <c r="BN656" s="15">
        <f t="shared" ca="1" si="382"/>
        <v>66290.220043691792</v>
      </c>
      <c r="BO656" s="15">
        <f t="shared" ca="1" si="383"/>
        <v>95960.549603301188</v>
      </c>
      <c r="BP656" s="15">
        <f t="shared" ca="1" si="384"/>
        <v>121010.53813998014</v>
      </c>
      <c r="BQ656" s="15">
        <f ca="1">Inputs!$B$20*EXP($B$10-0.5*C$7^2+C$7*AJ656)</f>
        <v>3246.5734509838762</v>
      </c>
      <c r="BR656" s="15">
        <f t="shared" ca="1" si="385"/>
        <v>6337.0413156130962</v>
      </c>
      <c r="BS656" s="15">
        <f t="shared" ca="1" si="386"/>
        <v>10055.414514421906</v>
      </c>
      <c r="BT656" s="15">
        <f t="shared" ca="1" si="387"/>
        <v>12714.692318154737</v>
      </c>
      <c r="BU656" s="15">
        <f t="shared" ca="1" si="388"/>
        <v>22084.458514041995</v>
      </c>
      <c r="BV656" s="15">
        <f t="shared" ca="1" si="389"/>
        <v>40713.074538520676</v>
      </c>
      <c r="BW656" s="15">
        <f t="shared" ca="1" si="390"/>
        <v>70165.900797799288</v>
      </c>
      <c r="BX656" s="15">
        <f t="shared" ca="1" si="391"/>
        <v>115770.56392360436</v>
      </c>
      <c r="BY656" s="15">
        <f t="shared" ca="1" si="392"/>
        <v>204217.29554043373</v>
      </c>
      <c r="BZ656" s="15">
        <f t="shared" ca="1" si="393"/>
        <v>249337.74779151948</v>
      </c>
      <c r="CA656" s="15">
        <f t="shared" ca="1" si="394"/>
        <v>307902.02805960964</v>
      </c>
      <c r="CB656" s="15">
        <f ca="1">(AU656*DCF!C$10-DCF!C$5*MAX(AU656*DCF!C$10,0)-MAX(AU656-Inputs!$B$6,0)/Inputs!$B$10)*DCF!C$6</f>
        <v>1047.9744350893643</v>
      </c>
      <c r="CC656" s="15">
        <f ca="1">(AV656*DCF!D$10-DCF!D$5*MAX(AV656*DCF!D$10,0)-MAX(AV656-AU656,0)/Inputs!$B$10)*DCF!D$6</f>
        <v>1041.8975418879807</v>
      </c>
      <c r="CD656" s="15">
        <f ca="1">(AW656*DCF!E$10-DCF!E$5*MAX(AW656*DCF!E$10,0)-MAX(AW656-AV656,0)/Inputs!$B$10)*DCF!E$6</f>
        <v>1298.4834256458157</v>
      </c>
      <c r="CE656" s="15">
        <f ca="1">(AX656*DCF!F$10-DCF!F$5*MAX(AX656*DCF!F$10,0)-MAX(AX656-AW656,0)/Inputs!$B$10)*DCF!F$6</f>
        <v>1642.9761813478449</v>
      </c>
      <c r="CF656" s="15">
        <f ca="1">(AY656*DCF!G$10-DCF!G$5*MAX(AY656*DCF!G$10,0)-MAX(AY656-AX656,0)/Inputs!$B$10)*DCF!G$6</f>
        <v>1862.1186466430504</v>
      </c>
      <c r="CG656" s="15">
        <f ca="1">(AZ656*DCF!H$10-DCF!H$5*MAX(AZ656*DCF!H$10,0)-MAX(AZ656-AY656,0)/Inputs!$B$10)*DCF!H$6</f>
        <v>2309.3730039836437</v>
      </c>
      <c r="CH656" s="15">
        <f ca="1">(BA656*DCF!I$10-DCF!I$5*MAX(BA656*DCF!I$10,0)-MAX(BA656-AZ656,0)/Inputs!$B$10)*DCF!I$6</f>
        <v>3073.1262172674715</v>
      </c>
      <c r="CI656" s="15">
        <f ca="1">(BB656*DCF!J$10-DCF!J$5*MAX(BB656*DCF!J$10,0)-MAX(BB656-BA656,0)/Inputs!$B$10)*DCF!J$6</f>
        <v>3611.1880610615576</v>
      </c>
      <c r="CJ656" s="15">
        <f ca="1">(BC656*DCF!K$10-DCF!K$5*MAX(BC656*DCF!K$10,0)-MAX(BC656-BB656,0)/Inputs!$B$10)*DCF!K$6</f>
        <v>3533.697675780506</v>
      </c>
      <c r="CK656" s="15">
        <f ca="1">(BD656*DCF!L$10-DCF!L$5*MAX(BD656*DCF!L$10,0)-MAX(BD656-BC656,0)/Inputs!$B$10)*DCF!L$6</f>
        <v>3952.4986282728646</v>
      </c>
      <c r="CL656" s="15">
        <f ca="1">(BE656*DCF!M$10-DCF!M$5*MAX(BE656*DCF!M$10,0)-MAX(BE656-BD656,0)/Inputs!$B$10)*DCF!M$6</f>
        <v>4702.7792155076386</v>
      </c>
      <c r="CM656" s="15">
        <f ca="1">(BF656*DCF!C$28-DCF!C$5*MAX(BF656*DCF!C$28,0)-MAX(BF656-Inputs!$B$13,0)/Inputs!$B$17)*DCF!C$6</f>
        <v>3608.7562828911045</v>
      </c>
      <c r="CN656" s="15">
        <f ca="1">(BG656*DCF!D$28-DCF!D$5*MAX(BG656*DCF!D$28,0)-MAX(BG656-BF656,0)/Inputs!$B$17)*DCF!D$6</f>
        <v>3961.5396051205512</v>
      </c>
      <c r="CO656" s="15">
        <f ca="1">(BH656*DCF!E$28-DCF!E$5*MAX(BH656*DCF!E$28,0)-MAX(BH656-BG656,0)/Inputs!$B$17)*DCF!E$6</f>
        <v>4578.5991682243839</v>
      </c>
      <c r="CP656" s="15">
        <f ca="1">(BI656*DCF!F$28-DCF!F$5*MAX(BI656*DCF!F$28,0)-MAX(BI656-BH656,0)/Inputs!$B$17)*DCF!F$6</f>
        <v>6081.2349585344518</v>
      </c>
      <c r="CQ656" s="15">
        <f ca="1">(BJ656*DCF!G$28-DCF!G$5*MAX(BJ656*DCF!G$28,0)-MAX(BJ656-BI656,0)/Inputs!$B$17)*DCF!G$6</f>
        <v>7517.7082497612355</v>
      </c>
      <c r="CR656" s="15">
        <f ca="1">(BK656*DCF!H$28-DCF!H$5*MAX(BK656*DCF!H$28,0)-MAX(BK656-BJ656,0)/Inputs!$B$17)*DCF!H$6</f>
        <v>9608.2995933979364</v>
      </c>
      <c r="CS656" s="15">
        <f ca="1">(BL656*DCF!I$28-DCF!I$5*MAX(BL656*DCF!I$28,0)-MAX(BL656-BK656,0)/Inputs!$B$17)*DCF!I$6</f>
        <v>11562.278222876315</v>
      </c>
      <c r="CT656" s="15">
        <f ca="1">(BM656*DCF!J$28-DCF!J$5*MAX(BM656*DCF!J$28,0)-MAX(BM656-BL656,0)/Inputs!$B$17)*DCF!J$6</f>
        <v>12828.306387972279</v>
      </c>
      <c r="CU656" s="15">
        <f ca="1">(BN656*DCF!K$28-DCF!K$5*MAX(BN656*DCF!K$28,0)-MAX(BN656-BM656,0)/Inputs!$B$17)*DCF!K$6</f>
        <v>13336.981290591824</v>
      </c>
      <c r="CV656" s="15">
        <f ca="1">(BO656*DCF!L$28-DCF!L$5*MAX(BO656*DCF!L$28,0)-MAX(BO656-BN656,0)/Inputs!$B$17)*DCF!L$6</f>
        <v>15788.896581146681</v>
      </c>
      <c r="CW656" s="15">
        <f ca="1">(BP656*DCF!M$28-DCF!M$5*MAX(BP656*DCF!M$28,0)-MAX(BP656-BO656,0)/Inputs!$B$17)*DCF!M$6</f>
        <v>20149.775094241759</v>
      </c>
      <c r="CX656" s="15">
        <f ca="1">(BQ656*DCF!C$46-DCF!C$5*MAX(BQ656*DCF!C$46,0)-MAX(BQ656-Inputs!$B$20,0)/Inputs!$B$24)*DCF!C$6</f>
        <v>-770.83610922670402</v>
      </c>
      <c r="CY656" s="15">
        <f ca="1">(BR656*DCF!D$46-DCF!D$5*MAX(BR656*DCF!D$46,0)-MAX(BR656-BQ656,0)/Inputs!$B$24)*DCF!D$6</f>
        <v>-2400.2621554862239</v>
      </c>
      <c r="CZ656" s="15">
        <f ca="1">(BS656*DCF!E$46-DCF!E$5*MAX(BS656*DCF!E$46,0)-MAX(BS656-BR656,0)/Inputs!$B$24)*DCF!E$6</f>
        <v>-2654.7506238959663</v>
      </c>
      <c r="DA656" s="15">
        <f ca="1">(BT656*DCF!F$46-DCF!F$5*MAX(BT656*DCF!F$46,0)-MAX(BT656-BS656,0)/Inputs!$B$24)*DCF!F$6</f>
        <v>-1894.2913975484303</v>
      </c>
      <c r="DB656" s="15">
        <f ca="1">(BU656*DCF!G$46-DCF!G$5*MAX(BU656*DCF!G$46,0)-MAX(BU656-BT656,0)/Inputs!$B$24)*DCF!G$6</f>
        <v>-3894.6817751707354</v>
      </c>
      <c r="DC656" s="15">
        <f ca="1">(BV656*DCF!H$46-DCF!H$5*MAX(BV656*DCF!H$46,0)-MAX(BV656-BU656,0)/Inputs!$B$24)*DCF!H$6</f>
        <v>-5788.7282901826584</v>
      </c>
      <c r="DD656" s="15">
        <f ca="1">(BW656*DCF!I$46-DCF!I$5*MAX(BW656*DCF!I$46,0)-MAX(BW656-BV656,0)/Inputs!$B$24)*DCF!I$6</f>
        <v>-6834.2583471530115</v>
      </c>
      <c r="DE656" s="15">
        <f ca="1">(BX656*DCF!J$46-DCF!J$5*MAX(BX656*DCF!J$46,0)-MAX(BX656-BW656,0)/Inputs!$B$24)*DCF!J$6</f>
        <v>-7237.3566676649361</v>
      </c>
      <c r="DF656" s="15">
        <f ca="1">(BY656*DCF!K$46-DCF!K$5*MAX(BY656*DCF!K$46,0)-MAX(BY656-BX656,0)/Inputs!$B$24)*DCF!K$6</f>
        <v>-10001.520351754012</v>
      </c>
      <c r="DG656" s="15">
        <f ca="1">(BZ656*DCF!L$46-DCF!L$5*MAX(BZ656*DCF!L$46,0)-MAX(BZ656-BY656,0)/Inputs!$B$24)*DCF!L$6</f>
        <v>7024.6583226784769</v>
      </c>
      <c r="DH656" s="15">
        <f ca="1">(CA656*DCF!M$46-DCF!M$5*MAX(CA656*DCF!M$46,0)-MAX(CA656-BZ656,0)/Inputs!$B$24)*DCF!M$6</f>
        <v>11895.084515459363</v>
      </c>
      <c r="DI656" s="15">
        <f ca="1">SUM(CB656:CL656)+BE656*DCF!M$10*(1+Inputs!$B$30)*(1-Inputs!$B$33)*(1-Inputs!$B$30/Inputs!$B$31)/(Inputs!$B$29-Inputs!$B$30)*DCF!M$6</f>
        <v>125750.1262749139</v>
      </c>
      <c r="DJ656" s="15">
        <f ca="1">SUM(CM656:CW656)+BP656*DCF!M$28*(1+Inputs!$B$30)*(1-Inputs!$B$33)*(1-Inputs!$B$30/Inputs!$B$31)/(Inputs!$B$29-Inputs!$B$30)*DCF!M$6</f>
        <v>558054.27922445349</v>
      </c>
      <c r="DK656" s="15">
        <f ca="1">SUM(CX656:DH656)+CA656*DCF!M$46*(1+Inputs!$B$30)*(1-Inputs!$B$33)*(1-Inputs!$B$30/Inputs!$B$31)/(Inputs!$B$29-Inputs!$B$30)*DCF!M$6</f>
        <v>453496.06582711346</v>
      </c>
      <c r="DM656" s="15">
        <f ca="1">DI656+DJ656+DK656+Inputs!$B$34+Inputs!$B$36-Inputs!$B$35</f>
        <v>1214151.4713264809</v>
      </c>
    </row>
    <row r="657" spans="1:117" x14ac:dyDescent="0.75">
      <c r="A657" s="11">
        <v>644</v>
      </c>
      <c r="C657" s="23">
        <f t="shared" ca="1" si="364"/>
        <v>0.11642378716924617</v>
      </c>
      <c r="D657" s="23">
        <f t="shared" ca="1" si="364"/>
        <v>1.3547438916343122</v>
      </c>
      <c r="E657" s="23">
        <f t="shared" ca="1" si="364"/>
        <v>-0.61299621360987988</v>
      </c>
      <c r="F657" s="23">
        <f t="shared" ca="1" si="364"/>
        <v>-1.143271041116789</v>
      </c>
      <c r="G657" s="23">
        <f t="shared" ca="1" si="364"/>
        <v>-1.48508898832367</v>
      </c>
      <c r="H657" s="23">
        <f t="shared" ca="1" si="364"/>
        <v>0.48010859404034173</v>
      </c>
      <c r="I657" s="23">
        <f t="shared" ca="1" si="364"/>
        <v>-1.392136811567795</v>
      </c>
      <c r="J657" s="23">
        <f t="shared" ca="1" si="364"/>
        <v>0.29962198911270777</v>
      </c>
      <c r="K657" s="23">
        <f t="shared" ca="1" si="364"/>
        <v>2.0566822418055746</v>
      </c>
      <c r="L657" s="23">
        <f t="shared" ca="1" si="364"/>
        <v>-1.1011209434901157</v>
      </c>
      <c r="M657" s="23">
        <f t="shared" ca="1" si="364"/>
        <v>0.54430889033613927</v>
      </c>
      <c r="N657" s="23">
        <f ca="1">SQRT(Inputs!$B$38)*C657+SQRT(1-Inputs!$B$38)*_xlfn.NORM.S.INV(RAND())</f>
        <v>-0.79957652273311897</v>
      </c>
      <c r="O657" s="23">
        <f ca="1">SQRT(Inputs!$B$38)*D657+SQRT(1-Inputs!$B$38)*_xlfn.NORM.S.INV(RAND())</f>
        <v>0.48368629529959384</v>
      </c>
      <c r="P657" s="23">
        <f ca="1">SQRT(Inputs!$B$38)*E657+SQRT(1-Inputs!$B$38)*_xlfn.NORM.S.INV(RAND())</f>
        <v>-0.92265044576766275</v>
      </c>
      <c r="Q657" s="23">
        <f ca="1">SQRT(Inputs!$B$38)*F657+SQRT(1-Inputs!$B$38)*_xlfn.NORM.S.INV(RAND())</f>
        <v>-0.86252696142959562</v>
      </c>
      <c r="R657" s="23">
        <f ca="1">SQRT(Inputs!$B$38)*G657+SQRT(1-Inputs!$B$38)*_xlfn.NORM.S.INV(RAND())</f>
        <v>-1.4470719935098235</v>
      </c>
      <c r="S657" s="23">
        <f ca="1">SQRT(Inputs!$B$38)*H657+SQRT(1-Inputs!$B$38)*_xlfn.NORM.S.INV(RAND())</f>
        <v>0.18435160412148785</v>
      </c>
      <c r="T657" s="23">
        <f ca="1">SQRT(Inputs!$B$38)*I657+SQRT(1-Inputs!$B$38)*_xlfn.NORM.S.INV(RAND())</f>
        <v>-1.6557008359822789</v>
      </c>
      <c r="U657" s="23">
        <f ca="1">SQRT(Inputs!$B$38)*J657+SQRT(1-Inputs!$B$38)*_xlfn.NORM.S.INV(RAND())</f>
        <v>0.19193031690351725</v>
      </c>
      <c r="V657" s="23">
        <f ca="1">SQRT(Inputs!$B$38)*K657+SQRT(1-Inputs!$B$38)*_xlfn.NORM.S.INV(RAND())</f>
        <v>0.77660397884899246</v>
      </c>
      <c r="W657" s="23">
        <f ca="1">SQRT(Inputs!$B$38)*L657+SQRT(1-Inputs!$B$38)*_xlfn.NORM.S.INV(RAND())</f>
        <v>-0.27841330546360671</v>
      </c>
      <c r="X657" s="23">
        <f ca="1">SQRT(Inputs!$B$38)*M657+SQRT(1-Inputs!$B$38)*_xlfn.NORM.S.INV(RAND())</f>
        <v>0.44095322934305914</v>
      </c>
      <c r="Y657" s="23">
        <f ca="1">SQRT(Inputs!$B$38)*C657+SQRT(1-Inputs!$B$38)*_xlfn.NORM.S.INV(RAND())</f>
        <v>-0.5476296470198535</v>
      </c>
      <c r="Z657" s="23">
        <f ca="1">SQRT(Inputs!$B$38)*D657+SQRT(1-Inputs!$B$38)*_xlfn.NORM.S.INV(RAND())</f>
        <v>-3.6169828884032418E-2</v>
      </c>
      <c r="AA657" s="23">
        <f ca="1">SQRT(Inputs!$B$38)*E657+SQRT(1-Inputs!$B$38)*_xlfn.NORM.S.INV(RAND())</f>
        <v>1.2959543837376175</v>
      </c>
      <c r="AB657" s="23">
        <f ca="1">SQRT(Inputs!$B$38)*F657+SQRT(1-Inputs!$B$38)*_xlfn.NORM.S.INV(RAND())</f>
        <v>-0.73585193936119686</v>
      </c>
      <c r="AC657" s="23">
        <f ca="1">SQRT(Inputs!$B$38)*G657+SQRT(1-Inputs!$B$38)*_xlfn.NORM.S.INV(RAND())</f>
        <v>-0.25749327224927088</v>
      </c>
      <c r="AD657" s="23">
        <f ca="1">SQRT(Inputs!$B$38)*H657+SQRT(1-Inputs!$B$38)*_xlfn.NORM.S.INV(RAND())</f>
        <v>0.54169057594573045</v>
      </c>
      <c r="AE657" s="23">
        <f ca="1">SQRT(Inputs!$B$38)*I657+SQRT(1-Inputs!$B$38)*_xlfn.NORM.S.INV(RAND())</f>
        <v>-4.1704002568606957E-2</v>
      </c>
      <c r="AF657" s="23">
        <f ca="1">SQRT(Inputs!$B$38)*J657+SQRT(1-Inputs!$B$38)*_xlfn.NORM.S.INV(RAND())</f>
        <v>-0.87157905902548005</v>
      </c>
      <c r="AG657" s="23">
        <f ca="1">SQRT(Inputs!$B$38)*K657+SQRT(1-Inputs!$B$38)*_xlfn.NORM.S.INV(RAND())</f>
        <v>-0.95112710700754155</v>
      </c>
      <c r="AH657" s="23">
        <f ca="1">SQRT(Inputs!$B$38)*L657+SQRT(1-Inputs!$B$38)*_xlfn.NORM.S.INV(RAND())</f>
        <v>-0.39802558234857044</v>
      </c>
      <c r="AI657" s="23">
        <f ca="1">SQRT(Inputs!$B$38)*M657+SQRT(1-Inputs!$B$38)*_xlfn.NORM.S.INV(RAND())</f>
        <v>0.70423679538997019</v>
      </c>
      <c r="AJ657" s="23">
        <f ca="1">SQRT(Inputs!$B$38)*C657+SQRT(1-Inputs!$B$38)*_xlfn.NORM.S.INV(RAND())</f>
        <v>4.7920576254747146E-2</v>
      </c>
      <c r="AK657" s="23">
        <f ca="1">SQRT(Inputs!$B$38)*D657+SQRT(1-Inputs!$B$38)*_xlfn.NORM.S.INV(RAND())</f>
        <v>0.65618350008783166</v>
      </c>
      <c r="AL657" s="23">
        <f ca="1">SQRT(Inputs!$B$38)*E657+SQRT(1-Inputs!$B$38)*_xlfn.NORM.S.INV(RAND())</f>
        <v>-0.28005531536122358</v>
      </c>
      <c r="AM657" s="23">
        <f ca="1">SQRT(Inputs!$B$38)*F657+SQRT(1-Inputs!$B$38)*_xlfn.NORM.S.INV(RAND())</f>
        <v>-1.385248342864656</v>
      </c>
      <c r="AN657" s="23">
        <f ca="1">SQRT(Inputs!$B$38)*G657+SQRT(1-Inputs!$B$38)*_xlfn.NORM.S.INV(RAND())</f>
        <v>0.7142296707956044</v>
      </c>
      <c r="AO657" s="23">
        <f ca="1">SQRT(Inputs!$B$38)*H657+SQRT(1-Inputs!$B$38)*_xlfn.NORM.S.INV(RAND())</f>
        <v>0.89185166919956338</v>
      </c>
      <c r="AP657" s="23">
        <f ca="1">SQRT(Inputs!$B$38)*I657+SQRT(1-Inputs!$B$38)*_xlfn.NORM.S.INV(RAND())</f>
        <v>-1.6258936938556721</v>
      </c>
      <c r="AQ657" s="23">
        <f ca="1">SQRT(Inputs!$B$38)*J657+SQRT(1-Inputs!$B$38)*_xlfn.NORM.S.INV(RAND())</f>
        <v>-0.52063626617407466</v>
      </c>
      <c r="AR657" s="23">
        <f ca="1">SQRT(Inputs!$B$38)*K657+SQRT(1-Inputs!$B$38)*_xlfn.NORM.S.INV(RAND())</f>
        <v>1.2254846906627244</v>
      </c>
      <c r="AS657" s="23">
        <f ca="1">SQRT(Inputs!$B$38)*L657+SQRT(1-Inputs!$B$38)*_xlfn.NORM.S.INV(RAND())</f>
        <v>-1.2372253750724358</v>
      </c>
      <c r="AT657" s="23">
        <f ca="1">SQRT(Inputs!$B$38)*M657+SQRT(1-Inputs!$B$38)*_xlfn.NORM.S.INV(RAND())</f>
        <v>0.43255269003959812</v>
      </c>
      <c r="AU657" s="15">
        <f ca="1">Inputs!$B$6*EXP($B$8-0.5*C$5^2+C$5*N657)</f>
        <v>4359.8045419462796</v>
      </c>
      <c r="AV657" s="15">
        <f t="shared" ca="1" si="365"/>
        <v>5698.0697321240368</v>
      </c>
      <c r="AW657" s="15">
        <f t="shared" ca="1" si="366"/>
        <v>6134.7843770982172</v>
      </c>
      <c r="AX657" s="15">
        <f t="shared" ca="1" si="367"/>
        <v>6724.8183396108006</v>
      </c>
      <c r="AY657" s="15">
        <f t="shared" ca="1" si="368"/>
        <v>6940.5201719054685</v>
      </c>
      <c r="AZ657" s="15">
        <f t="shared" ca="1" si="369"/>
        <v>8662.5259482380752</v>
      </c>
      <c r="BA657" s="15">
        <f t="shared" ca="1" si="370"/>
        <v>8914.1194455653149</v>
      </c>
      <c r="BB657" s="15">
        <f t="shared" ca="1" si="371"/>
        <v>11125.491532001781</v>
      </c>
      <c r="BC657" s="15">
        <f t="shared" ca="1" si="372"/>
        <v>14686.630392208723</v>
      </c>
      <c r="BD657" s="15">
        <f t="shared" ca="1" si="373"/>
        <v>17530.012826568047</v>
      </c>
      <c r="BE657" s="15">
        <f t="shared" ca="1" si="374"/>
        <v>22361.055793353113</v>
      </c>
      <c r="BF657" s="15">
        <f ca="1">Inputs!$B$13*EXP($B$9-0.5*C$6^2+C$6*Y657)</f>
        <v>12408.077098705187</v>
      </c>
      <c r="BG657" s="15">
        <f t="shared" ca="1" si="375"/>
        <v>15023.78896528577</v>
      </c>
      <c r="BH657" s="15">
        <f t="shared" ca="1" si="376"/>
        <v>22758.002219835664</v>
      </c>
      <c r="BI657" s="15">
        <f t="shared" ca="1" si="377"/>
        <v>24875.961958734701</v>
      </c>
      <c r="BJ657" s="15">
        <f t="shared" ca="1" si="378"/>
        <v>29385.141441304469</v>
      </c>
      <c r="BK657" s="15">
        <f t="shared" ca="1" si="379"/>
        <v>38824.903009388188</v>
      </c>
      <c r="BL657" s="15">
        <f t="shared" ca="1" si="380"/>
        <v>47434.653907735606</v>
      </c>
      <c r="BM657" s="15">
        <f t="shared" ca="1" si="381"/>
        <v>52324.008703058367</v>
      </c>
      <c r="BN657" s="15">
        <f t="shared" ca="1" si="382"/>
        <v>57419.762374925624</v>
      </c>
      <c r="BO657" s="15">
        <f t="shared" ca="1" si="383"/>
        <v>67454.866191302281</v>
      </c>
      <c r="BP657" s="15">
        <f t="shared" ca="1" si="384"/>
        <v>89920.040906775961</v>
      </c>
      <c r="BQ657" s="15">
        <f ca="1">Inputs!$B$20*EXP($B$10-0.5*C$7^2+C$7*AJ657)</f>
        <v>4363.0441160984165</v>
      </c>
      <c r="BR657" s="15">
        <f t="shared" ca="1" si="385"/>
        <v>7291.7406334856987</v>
      </c>
      <c r="BS657" s="15">
        <f t="shared" ca="1" si="386"/>
        <v>9213.5652447396114</v>
      </c>
      <c r="BT657" s="15">
        <f t="shared" ca="1" si="387"/>
        <v>8832.8924086334882</v>
      </c>
      <c r="BU657" s="15">
        <f t="shared" ca="1" si="388"/>
        <v>14550.711961392424</v>
      </c>
      <c r="BV657" s="15">
        <f t="shared" ca="1" si="389"/>
        <v>24749.447026848702</v>
      </c>
      <c r="BW657" s="15">
        <f t="shared" ca="1" si="390"/>
        <v>24480.976093977632</v>
      </c>
      <c r="BX657" s="15">
        <f t="shared" ca="1" si="391"/>
        <v>30846.933337211794</v>
      </c>
      <c r="BY657" s="15">
        <f t="shared" ca="1" si="392"/>
        <v>54642.410667378863</v>
      </c>
      <c r="BZ657" s="15">
        <f t="shared" ca="1" si="393"/>
        <v>61073.562426776502</v>
      </c>
      <c r="CA657" s="15">
        <f t="shared" ca="1" si="394"/>
        <v>92644.102638690019</v>
      </c>
      <c r="CB657" s="15">
        <f ca="1">(AU657*DCF!C$10-DCF!C$5*MAX(AU657*DCF!C$10,0)-MAX(AU657-Inputs!$B$6,0)/Inputs!$B$10)*DCF!C$6</f>
        <v>1047.3697716510942</v>
      </c>
      <c r="CC657" s="15">
        <f ca="1">(AV657*DCF!D$10-DCF!D$5*MAX(AV657*DCF!D$10,0)-MAX(AV657-AU657,0)/Inputs!$B$10)*DCF!D$6</f>
        <v>1062.564952313259</v>
      </c>
      <c r="CD657" s="15">
        <f ca="1">(AW657*DCF!E$10-DCF!E$5*MAX(AW657*DCF!E$10,0)-MAX(AW657-AV657,0)/Inputs!$B$10)*DCF!E$6</f>
        <v>1318.0578319896756</v>
      </c>
      <c r="CE657" s="15">
        <f ca="1">(AX657*DCF!F$10-DCF!F$5*MAX(AX657*DCF!F$10,0)-MAX(AX657-AW657,0)/Inputs!$B$10)*DCF!F$6</f>
        <v>1345.2456873655403</v>
      </c>
      <c r="CF657" s="15">
        <f ca="1">(AY657*DCF!G$10-DCF!G$5*MAX(AY657*DCF!G$10,0)-MAX(AY657-AX657,0)/Inputs!$B$10)*DCF!G$6</f>
        <v>1388.5621048180476</v>
      </c>
      <c r="CG657" s="15">
        <f ca="1">(AZ657*DCF!H$10-DCF!H$5*MAX(AZ657*DCF!H$10,0)-MAX(AZ657-AY657,0)/Inputs!$B$10)*DCF!H$6</f>
        <v>1376.0626297004655</v>
      </c>
      <c r="CH657" s="15">
        <f ca="1">(BA657*DCF!I$10-DCF!I$5*MAX(BA657*DCF!I$10,0)-MAX(BA657-AZ657,0)/Inputs!$B$10)*DCF!I$6</f>
        <v>1587.0142860336096</v>
      </c>
      <c r="CI657" s="15">
        <f ca="1">(BB657*DCF!J$10-DCF!J$5*MAX(BB657*DCF!J$10,0)-MAX(BB657-BA657,0)/Inputs!$B$10)*DCF!J$6</f>
        <v>1574.0631624279615</v>
      </c>
      <c r="CJ657" s="15">
        <f ca="1">(BC657*DCF!K$10-DCF!K$5*MAX(BC657*DCF!K$10,0)-MAX(BC657-BB657,0)/Inputs!$B$10)*DCF!K$6</f>
        <v>1865.80639456923</v>
      </c>
      <c r="CK657" s="15">
        <f ca="1">(BD657*DCF!L$10-DCF!L$5*MAX(BD657*DCF!L$10,0)-MAX(BD657-BC657,0)/Inputs!$B$10)*DCF!L$6</f>
        <v>2276.1638972599071</v>
      </c>
      <c r="CL657" s="15">
        <f ca="1">(BE657*DCF!M$10-DCF!M$5*MAX(BE657*DCF!M$10,0)-MAX(BE657-BD657,0)/Inputs!$B$10)*DCF!M$6</f>
        <v>2578.3144897504894</v>
      </c>
      <c r="CM657" s="15">
        <f ca="1">(BF657*DCF!C$28-DCF!C$5*MAX(BF657*DCF!C$28,0)-MAX(BF657-Inputs!$B$13,0)/Inputs!$B$17)*DCF!C$6</f>
        <v>3551.0491843178124</v>
      </c>
      <c r="CN657" s="15">
        <f ca="1">(BG657*DCF!D$28-DCF!D$5*MAX(BG657*DCF!D$28,0)-MAX(BG657-BF657,0)/Inputs!$B$17)*DCF!D$6</f>
        <v>3866.8010855514381</v>
      </c>
      <c r="CO657" s="15">
        <f ca="1">(BH657*DCF!E$28-DCF!E$5*MAX(BH657*DCF!E$28,0)-MAX(BH657-BG657,0)/Inputs!$B$17)*DCF!E$6</f>
        <v>4921.1644950266455</v>
      </c>
      <c r="CP657" s="15">
        <f ca="1">(BI657*DCF!F$28-DCF!F$5*MAX(BI657*DCF!F$28,0)-MAX(BI657-BH657,0)/Inputs!$B$17)*DCF!F$6</f>
        <v>6367.5603701295331</v>
      </c>
      <c r="CQ657" s="15">
        <f ca="1">(BJ657*DCF!G$28-DCF!G$5*MAX(BJ657*DCF!G$28,0)-MAX(BJ657-BI657,0)/Inputs!$B$17)*DCF!G$6</f>
        <v>6865.7984476580805</v>
      </c>
      <c r="CR657" s="15">
        <f ca="1">(BK657*DCF!H$28-DCF!H$5*MAX(BK657*DCF!H$28,0)-MAX(BK657-BJ657,0)/Inputs!$B$17)*DCF!H$6</f>
        <v>8135.1528243718158</v>
      </c>
      <c r="CS657" s="15">
        <f ca="1">(BL657*DCF!I$28-DCF!I$5*MAX(BL657*DCF!I$28,0)-MAX(BL657-BK657,0)/Inputs!$B$17)*DCF!I$6</f>
        <v>9918.6397250866867</v>
      </c>
      <c r="CT657" s="15">
        <f ca="1">(BM657*DCF!J$28-DCF!J$5*MAX(BM657*DCF!J$28,0)-MAX(BM657-BL657,0)/Inputs!$B$17)*DCF!J$6</f>
        <v>11024.309187261531</v>
      </c>
      <c r="CU657" s="15">
        <f ca="1">(BN657*DCF!K$28-DCF!K$5*MAX(BN657*DCF!K$28,0)-MAX(BN657-BM657,0)/Inputs!$B$17)*DCF!K$6</f>
        <v>11501.929106632158</v>
      </c>
      <c r="CV657" s="15">
        <f ca="1">(BO657*DCF!L$28-DCF!L$5*MAX(BO657*DCF!L$28,0)-MAX(BO657-BN657,0)/Inputs!$B$17)*DCF!L$6</f>
        <v>12323.172944063159</v>
      </c>
      <c r="CW657" s="15">
        <f ca="1">(BP657*DCF!M$28-DCF!M$5*MAX(BP657*DCF!M$28,0)-MAX(BP657-BO657,0)/Inputs!$B$17)*DCF!M$6</f>
        <v>14570.26572260962</v>
      </c>
      <c r="CX657" s="15">
        <f ca="1">(BQ657*DCF!C$46-DCF!C$5*MAX(BQ657*DCF!C$46,0)-MAX(BQ657-Inputs!$B$20,0)/Inputs!$B$24)*DCF!C$6</f>
        <v>-1544.3723668118357</v>
      </c>
      <c r="CY657" s="15">
        <f ca="1">(BR657*DCF!D$46-DCF!D$5*MAX(BR657*DCF!D$46,0)-MAX(BR657-BQ657,0)/Inputs!$B$24)*DCF!D$6</f>
        <v>-2494.1805741271487</v>
      </c>
      <c r="CZ657" s="15">
        <f ca="1">(BS657*DCF!E$46-DCF!E$5*MAX(BS657*DCF!E$46,0)-MAX(BS657-BR657,0)/Inputs!$B$24)*DCF!E$6</f>
        <v>-1847.0504869726853</v>
      </c>
      <c r="DA657" s="15">
        <f ca="1">(BT657*DCF!F$46-DCF!F$5*MAX(BT657*DCF!F$46,0)-MAX(BT657-BS657,0)/Inputs!$B$24)*DCF!F$6</f>
        <v>-643.26707100257556</v>
      </c>
      <c r="DB657" s="15">
        <f ca="1">(BU657*DCF!G$46-DCF!G$5*MAX(BU657*DCF!G$46,0)-MAX(BU657-BT657,0)/Inputs!$B$24)*DCF!G$6</f>
        <v>-2412.8187289124426</v>
      </c>
      <c r="DC657" s="15">
        <f ca="1">(BV657*DCF!H$46-DCF!H$5*MAX(BV657*DCF!H$46,0)-MAX(BV657-BU657,0)/Inputs!$B$24)*DCF!H$6</f>
        <v>-3169.1944329040302</v>
      </c>
      <c r="DD657" s="15">
        <f ca="1">(BW657*DCF!I$46-DCF!I$5*MAX(BW657*DCF!I$46,0)-MAX(BW657-BV657,0)/Inputs!$B$24)*DCF!I$6</f>
        <v>565.39763103425025</v>
      </c>
      <c r="DE657" s="15">
        <f ca="1">(BX657*DCF!J$46-DCF!J$5*MAX(BX657*DCF!J$46,0)-MAX(BX657-BW657,0)/Inputs!$B$24)*DCF!J$6</f>
        <v>-394.20432943080613</v>
      </c>
      <c r="DF657" s="15">
        <f ca="1">(BY657*DCF!K$46-DCF!K$5*MAX(BY657*DCF!K$46,0)-MAX(BY657-BX657,0)/Inputs!$B$24)*DCF!K$6</f>
        <v>-2707.9013882469908</v>
      </c>
      <c r="DG657" s="15">
        <f ca="1">(BZ657*DCF!L$46-DCF!L$5*MAX(BZ657*DCF!L$46,0)-MAX(BZ657-BY657,0)/Inputs!$B$24)*DCF!L$6</f>
        <v>2766.3422614412939</v>
      </c>
      <c r="DH657" s="15">
        <f ca="1">(CA657*DCF!M$46-DCF!M$5*MAX(CA657*DCF!M$46,0)-MAX(CA657-BZ657,0)/Inputs!$B$24)*DCF!M$6</f>
        <v>662.91684564145032</v>
      </c>
      <c r="DI657" s="15">
        <f ca="1">SUM(CB657:CL657)+BE657*DCF!M$10*(1+Inputs!$B$30)*(1-Inputs!$B$33)*(1-Inputs!$B$30/Inputs!$B$31)/(Inputs!$B$29-Inputs!$B$30)*DCF!M$6</f>
        <v>79650.339175132132</v>
      </c>
      <c r="DJ657" s="15">
        <f ca="1">SUM(CM657:CW657)+BP657*DCF!M$28*(1+Inputs!$B$30)*(1-Inputs!$B$33)*(1-Inputs!$B$30/Inputs!$B$31)/(Inputs!$B$29-Inputs!$B$30)*DCF!M$6</f>
        <v>426710.7269767088</v>
      </c>
      <c r="DK657" s="15">
        <f ca="1">SUM(CX657:DH657)+CA657*DCF!M$46*(1+Inputs!$B$30)*(1-Inputs!$B$33)*(1-Inputs!$B$30/Inputs!$B$31)/(Inputs!$B$29-Inputs!$B$30)*DCF!M$6</f>
        <v>132020.42443465535</v>
      </c>
      <c r="DM657" s="15">
        <f ca="1">DI657+DJ657+DK657+Inputs!$B$34+Inputs!$B$36-Inputs!$B$35</f>
        <v>715232.49058649631</v>
      </c>
    </row>
    <row r="658" spans="1:117" x14ac:dyDescent="0.75">
      <c r="A658" s="11">
        <v>645</v>
      </c>
      <c r="C658" s="23">
        <f t="shared" ca="1" si="364"/>
        <v>2.6016041293317684</v>
      </c>
      <c r="D658" s="23">
        <f t="shared" ca="1" si="364"/>
        <v>0.65701881484995495</v>
      </c>
      <c r="E658" s="23">
        <f t="shared" ca="1" si="364"/>
        <v>-5.3808045391683101E-3</v>
      </c>
      <c r="F658" s="23">
        <f t="shared" ca="1" si="364"/>
        <v>-7.284478682766557E-2</v>
      </c>
      <c r="G658" s="23">
        <f t="shared" ca="1" si="364"/>
        <v>-1.5725931904626882</v>
      </c>
      <c r="H658" s="23">
        <f t="shared" ca="1" si="364"/>
        <v>0.73763855773470022</v>
      </c>
      <c r="I658" s="23">
        <f t="shared" ca="1" si="364"/>
        <v>0.36537453489059146</v>
      </c>
      <c r="J658" s="23">
        <f t="shared" ca="1" si="364"/>
        <v>-8.333484551665675E-2</v>
      </c>
      <c r="K658" s="23">
        <f t="shared" ca="1" si="364"/>
        <v>5.5839950739230926E-2</v>
      </c>
      <c r="L658" s="23">
        <f t="shared" ca="1" si="364"/>
        <v>3.6539838286564659E-2</v>
      </c>
      <c r="M658" s="23">
        <f t="shared" ca="1" si="364"/>
        <v>0.77373240205761262</v>
      </c>
      <c r="N658" s="23">
        <f ca="1">SQRT(Inputs!$B$38)*C658+SQRT(1-Inputs!$B$38)*_xlfn.NORM.S.INV(RAND())</f>
        <v>1.2803739845795747</v>
      </c>
      <c r="O658" s="23">
        <f ca="1">SQRT(Inputs!$B$38)*D658+SQRT(1-Inputs!$B$38)*_xlfn.NORM.S.INV(RAND())</f>
        <v>1.4484358120635543</v>
      </c>
      <c r="P658" s="23">
        <f ca="1">SQRT(Inputs!$B$38)*E658+SQRT(1-Inputs!$B$38)*_xlfn.NORM.S.INV(RAND())</f>
        <v>-1.8836439686802136</v>
      </c>
      <c r="Q658" s="23">
        <f ca="1">SQRT(Inputs!$B$38)*F658+SQRT(1-Inputs!$B$38)*_xlfn.NORM.S.INV(RAND())</f>
        <v>-1.5543070390420326</v>
      </c>
      <c r="R658" s="23">
        <f ca="1">SQRT(Inputs!$B$38)*G658+SQRT(1-Inputs!$B$38)*_xlfn.NORM.S.INV(RAND())</f>
        <v>-0.47577261870723364</v>
      </c>
      <c r="S658" s="23">
        <f ca="1">SQRT(Inputs!$B$38)*H658+SQRT(1-Inputs!$B$38)*_xlfn.NORM.S.INV(RAND())</f>
        <v>0.21910549291099821</v>
      </c>
      <c r="T658" s="23">
        <f ca="1">SQRT(Inputs!$B$38)*I658+SQRT(1-Inputs!$B$38)*_xlfn.NORM.S.INV(RAND())</f>
        <v>1.8041136789958365</v>
      </c>
      <c r="U658" s="23">
        <f ca="1">SQRT(Inputs!$B$38)*J658+SQRT(1-Inputs!$B$38)*_xlfn.NORM.S.INV(RAND())</f>
        <v>-0.67847715555408994</v>
      </c>
      <c r="V658" s="23">
        <f ca="1">SQRT(Inputs!$B$38)*K658+SQRT(1-Inputs!$B$38)*_xlfn.NORM.S.INV(RAND())</f>
        <v>-1.5579781532125331E-2</v>
      </c>
      <c r="W658" s="23">
        <f ca="1">SQRT(Inputs!$B$38)*L658+SQRT(1-Inputs!$B$38)*_xlfn.NORM.S.INV(RAND())</f>
        <v>-0.33736625751354182</v>
      </c>
      <c r="X658" s="23">
        <f ca="1">SQRT(Inputs!$B$38)*M658+SQRT(1-Inputs!$B$38)*_xlfn.NORM.S.INV(RAND())</f>
        <v>-1.2331174119971076</v>
      </c>
      <c r="Y658" s="23">
        <f ca="1">SQRT(Inputs!$B$38)*C658+SQRT(1-Inputs!$B$38)*_xlfn.NORM.S.INV(RAND())</f>
        <v>2.5438069394572604E-2</v>
      </c>
      <c r="Z658" s="23">
        <f ca="1">SQRT(Inputs!$B$38)*D658+SQRT(1-Inputs!$B$38)*_xlfn.NORM.S.INV(RAND())</f>
        <v>0.10823581396152127</v>
      </c>
      <c r="AA658" s="23">
        <f ca="1">SQRT(Inputs!$B$38)*E658+SQRT(1-Inputs!$B$38)*_xlfn.NORM.S.INV(RAND())</f>
        <v>0.20922290323930698</v>
      </c>
      <c r="AB658" s="23">
        <f ca="1">SQRT(Inputs!$B$38)*F658+SQRT(1-Inputs!$B$38)*_xlfn.NORM.S.INV(RAND())</f>
        <v>0.62345399124861023</v>
      </c>
      <c r="AC658" s="23">
        <f ca="1">SQRT(Inputs!$B$38)*G658+SQRT(1-Inputs!$B$38)*_xlfn.NORM.S.INV(RAND())</f>
        <v>-0.1153808158457672</v>
      </c>
      <c r="AD658" s="23">
        <f ca="1">SQRT(Inputs!$B$38)*H658+SQRT(1-Inputs!$B$38)*_xlfn.NORM.S.INV(RAND())</f>
        <v>1.3876624671007254</v>
      </c>
      <c r="AE658" s="23">
        <f ca="1">SQRT(Inputs!$B$38)*I658+SQRT(1-Inputs!$B$38)*_xlfn.NORM.S.INV(RAND())</f>
        <v>0.68882888102190565</v>
      </c>
      <c r="AF658" s="23">
        <f ca="1">SQRT(Inputs!$B$38)*J658+SQRT(1-Inputs!$B$38)*_xlfn.NORM.S.INV(RAND())</f>
        <v>1.5574552766414811</v>
      </c>
      <c r="AG658" s="23">
        <f ca="1">SQRT(Inputs!$B$38)*K658+SQRT(1-Inputs!$B$38)*_xlfn.NORM.S.INV(RAND())</f>
        <v>-0.68601687959649604</v>
      </c>
      <c r="AH658" s="23">
        <f ca="1">SQRT(Inputs!$B$38)*L658+SQRT(1-Inputs!$B$38)*_xlfn.NORM.S.INV(RAND())</f>
        <v>0.34573408805684258</v>
      </c>
      <c r="AI658" s="23">
        <f ca="1">SQRT(Inputs!$B$38)*M658+SQRT(1-Inputs!$B$38)*_xlfn.NORM.S.INV(RAND())</f>
        <v>0.89693906969509918</v>
      </c>
      <c r="AJ658" s="23">
        <f ca="1">SQRT(Inputs!$B$38)*C658+SQRT(1-Inputs!$B$38)*_xlfn.NORM.S.INV(RAND())</f>
        <v>1.8052746217477145</v>
      </c>
      <c r="AK658" s="23">
        <f ca="1">SQRT(Inputs!$B$38)*D658+SQRT(1-Inputs!$B$38)*_xlfn.NORM.S.INV(RAND())</f>
        <v>-0.709564797875748</v>
      </c>
      <c r="AL658" s="23">
        <f ca="1">SQRT(Inputs!$B$38)*E658+SQRT(1-Inputs!$B$38)*_xlfn.NORM.S.INV(RAND())</f>
        <v>0.42782947094262819</v>
      </c>
      <c r="AM658" s="23">
        <f ca="1">SQRT(Inputs!$B$38)*F658+SQRT(1-Inputs!$B$38)*_xlfn.NORM.S.INV(RAND())</f>
        <v>-0.43782399223427282</v>
      </c>
      <c r="AN658" s="23">
        <f ca="1">SQRT(Inputs!$B$38)*G658+SQRT(1-Inputs!$B$38)*_xlfn.NORM.S.INV(RAND())</f>
        <v>-1.2617452713014814</v>
      </c>
      <c r="AO658" s="23">
        <f ca="1">SQRT(Inputs!$B$38)*H658+SQRT(1-Inputs!$B$38)*_xlfn.NORM.S.INV(RAND())</f>
        <v>0.67846793250419246</v>
      </c>
      <c r="AP658" s="23">
        <f ca="1">SQRT(Inputs!$B$38)*I658+SQRT(1-Inputs!$B$38)*_xlfn.NORM.S.INV(RAND())</f>
        <v>1.8336879054762216</v>
      </c>
      <c r="AQ658" s="23">
        <f ca="1">SQRT(Inputs!$B$38)*J658+SQRT(1-Inputs!$B$38)*_xlfn.NORM.S.INV(RAND())</f>
        <v>1.1624541642178479</v>
      </c>
      <c r="AR658" s="23">
        <f ca="1">SQRT(Inputs!$B$38)*K658+SQRT(1-Inputs!$B$38)*_xlfn.NORM.S.INV(RAND())</f>
        <v>-0.82873409218411132</v>
      </c>
      <c r="AS658" s="23">
        <f ca="1">SQRT(Inputs!$B$38)*L658+SQRT(1-Inputs!$B$38)*_xlfn.NORM.S.INV(RAND())</f>
        <v>-0.31609155168982223</v>
      </c>
      <c r="AT658" s="23">
        <f ca="1">SQRT(Inputs!$B$38)*M658+SQRT(1-Inputs!$B$38)*_xlfn.NORM.S.INV(RAND())</f>
        <v>0.48058913797296449</v>
      </c>
      <c r="AU658" s="15">
        <f ca="1">Inputs!$B$6*EXP($B$8-0.5*C$5^2+C$5*N658)</f>
        <v>6105.0433705091809</v>
      </c>
      <c r="AV658" s="15">
        <f t="shared" ca="1" si="365"/>
        <v>9195.0428160783613</v>
      </c>
      <c r="AW658" s="15">
        <f t="shared" ca="1" si="366"/>
        <v>8696.2512943286911</v>
      </c>
      <c r="AX658" s="15">
        <f t="shared" ca="1" si="367"/>
        <v>8743.3721043701153</v>
      </c>
      <c r="AY658" s="15">
        <f t="shared" ca="1" si="368"/>
        <v>10107.763669058215</v>
      </c>
      <c r="AZ658" s="15">
        <f t="shared" ca="1" si="369"/>
        <v>12663.96453771891</v>
      </c>
      <c r="BA658" s="15">
        <f t="shared" ca="1" si="370"/>
        <v>18718.152468863897</v>
      </c>
      <c r="BB658" s="15">
        <f t="shared" ca="1" si="371"/>
        <v>21410.693365672276</v>
      </c>
      <c r="BC658" s="15">
        <f t="shared" ca="1" si="372"/>
        <v>26183.243627911419</v>
      </c>
      <c r="BD658" s="15">
        <f t="shared" ca="1" si="373"/>
        <v>31080.556171634049</v>
      </c>
      <c r="BE658" s="15">
        <f t="shared" ca="1" si="374"/>
        <v>34039.239834881664</v>
      </c>
      <c r="BF658" s="15">
        <f ca="1">Inputs!$B$13*EXP($B$9-0.5*C$6^2+C$6*Y658)</f>
        <v>13900.947324944613</v>
      </c>
      <c r="BG658" s="15">
        <f t="shared" ca="1" si="375"/>
        <v>17275.694146855902</v>
      </c>
      <c r="BH658" s="15">
        <f t="shared" ca="1" si="376"/>
        <v>21853.040184844751</v>
      </c>
      <c r="BI658" s="15">
        <f t="shared" ca="1" si="377"/>
        <v>29445.727743260093</v>
      </c>
      <c r="BJ658" s="15">
        <f t="shared" ca="1" si="378"/>
        <v>35503.131598468499</v>
      </c>
      <c r="BK658" s="15">
        <f t="shared" ca="1" si="379"/>
        <v>52634.249216384873</v>
      </c>
      <c r="BL658" s="15">
        <f t="shared" ca="1" si="380"/>
        <v>70691.770845732375</v>
      </c>
      <c r="BM658" s="15">
        <f t="shared" ca="1" si="381"/>
        <v>105444.4738042494</v>
      </c>
      <c r="BN658" s="15">
        <f t="shared" ca="1" si="382"/>
        <v>119448.75210565096</v>
      </c>
      <c r="BO658" s="15">
        <f t="shared" ca="1" si="383"/>
        <v>152996.09737792396</v>
      </c>
      <c r="BP658" s="15">
        <f t="shared" ca="1" si="384"/>
        <v>208451.62490849601</v>
      </c>
      <c r="BQ658" s="15">
        <f ca="1">Inputs!$B$20*EXP($B$10-0.5*C$7^2+C$7*AJ658)</f>
        <v>8137.4190735034899</v>
      </c>
      <c r="BR658" s="15">
        <f t="shared" ca="1" si="385"/>
        <v>8813.7322174406436</v>
      </c>
      <c r="BS658" s="15">
        <f t="shared" ca="1" si="386"/>
        <v>13647.44258936466</v>
      </c>
      <c r="BT658" s="15">
        <f t="shared" ca="1" si="387"/>
        <v>16775.135276065233</v>
      </c>
      <c r="BU658" s="15">
        <f t="shared" ca="1" si="388"/>
        <v>17131.669423055304</v>
      </c>
      <c r="BV658" s="15">
        <f t="shared" ca="1" si="389"/>
        <v>27771.683946282545</v>
      </c>
      <c r="BW658" s="15">
        <f t="shared" ca="1" si="390"/>
        <v>57129.918245216482</v>
      </c>
      <c r="BX658" s="15">
        <f t="shared" ca="1" si="391"/>
        <v>100875.29393556109</v>
      </c>
      <c r="BY658" s="15">
        <f t="shared" ca="1" si="392"/>
        <v>120618.80446012471</v>
      </c>
      <c r="BZ658" s="15">
        <f t="shared" ca="1" si="393"/>
        <v>159690.8074546335</v>
      </c>
      <c r="CA658" s="15">
        <f t="shared" ca="1" si="394"/>
        <v>244315.84295983196</v>
      </c>
      <c r="CB658" s="15">
        <f ca="1">(AU658*DCF!C$10-DCF!C$5*MAX(AU658*DCF!C$10,0)-MAX(AU658-Inputs!$B$6,0)/Inputs!$B$10)*DCF!C$6</f>
        <v>1034.9259077306358</v>
      </c>
      <c r="CC658" s="15">
        <f ca="1">(AV658*DCF!D$10-DCF!D$5*MAX(AV658*DCF!D$10,0)-MAX(AV658-AU658,0)/Inputs!$B$10)*DCF!D$6</f>
        <v>1487.8138982772764</v>
      </c>
      <c r="CD658" s="15">
        <f ca="1">(AW658*DCF!E$10-DCF!E$5*MAX(AW658*DCF!E$10,0)-MAX(AW658-AV658,0)/Inputs!$B$10)*DCF!E$6</f>
        <v>2007.8259911908021</v>
      </c>
      <c r="CE658" s="15">
        <f ca="1">(AX658*DCF!F$10-DCF!F$5*MAX(AX658*DCF!F$10,0)-MAX(AX658-AW658,0)/Inputs!$B$10)*DCF!F$6</f>
        <v>1898.8595239107717</v>
      </c>
      <c r="CF658" s="15">
        <f ca="1">(AY658*DCF!G$10-DCF!G$5*MAX(AY658*DCF!G$10,0)-MAX(AY658-AX658,0)/Inputs!$B$10)*DCF!G$6</f>
        <v>1820.3424575709059</v>
      </c>
      <c r="CG658" s="15">
        <f ca="1">(AZ658*DCF!H$10-DCF!H$5*MAX(AZ658*DCF!H$10,0)-MAX(AZ658-AY658,0)/Inputs!$B$10)*DCF!H$6</f>
        <v>2004.8185084404795</v>
      </c>
      <c r="CH658" s="15">
        <f ca="1">(BA658*DCF!I$10-DCF!I$5*MAX(BA658*DCF!I$10,0)-MAX(BA658-AZ658,0)/Inputs!$B$10)*DCF!I$6</f>
        <v>2426.0246755017529</v>
      </c>
      <c r="CI658" s="15">
        <f ca="1">(BB658*DCF!J$10-DCF!J$5*MAX(BB658*DCF!J$10,0)-MAX(BB658-BA658,0)/Inputs!$B$10)*DCF!J$6</f>
        <v>3266.1144579038059</v>
      </c>
      <c r="CJ658" s="15">
        <f ca="1">(BC658*DCF!K$10-DCF!K$5*MAX(BC658*DCF!K$10,0)-MAX(BC658-BB658,0)/Inputs!$B$10)*DCF!K$6</f>
        <v>3546.9973336323919</v>
      </c>
      <c r="CK658" s="15">
        <f ca="1">(BD658*DCF!L$10-DCF!L$5*MAX(BD658*DCF!L$10,0)-MAX(BD658-BC658,0)/Inputs!$B$10)*DCF!L$6</f>
        <v>4054.2370912171718</v>
      </c>
      <c r="CL658" s="15">
        <f ca="1">(BE658*DCF!M$10-DCF!M$5*MAX(BE658*DCF!M$10,0)-MAX(BE658-BD658,0)/Inputs!$B$10)*DCF!M$6</f>
        <v>4449.9306289788283</v>
      </c>
      <c r="CM658" s="15">
        <f ca="1">(BF658*DCF!C$28-DCF!C$5*MAX(BF658*DCF!C$28,0)-MAX(BF658-Inputs!$B$13,0)/Inputs!$B$17)*DCF!C$6</f>
        <v>3661.8896626273454</v>
      </c>
      <c r="CN658" s="15">
        <f ca="1">(BG658*DCF!D$28-DCF!D$5*MAX(BG658*DCF!D$28,0)-MAX(BG658-BF658,0)/Inputs!$B$17)*DCF!D$6</f>
        <v>4368.1021415992172</v>
      </c>
      <c r="CO658" s="15">
        <f ca="1">(BH658*DCF!E$28-DCF!E$5*MAX(BH658*DCF!E$28,0)-MAX(BH658-BG658,0)/Inputs!$B$17)*DCF!E$6</f>
        <v>5287.0382073561732</v>
      </c>
      <c r="CP658" s="15">
        <f ca="1">(BI658*DCF!F$28-DCF!F$5*MAX(BI658*DCF!F$28,0)-MAX(BI658-BH658,0)/Inputs!$B$17)*DCF!F$6</f>
        <v>6611.3706748388422</v>
      </c>
      <c r="CQ658" s="15">
        <f ca="1">(BJ658*DCF!G$28-DCF!G$5*MAX(BJ658*DCF!G$28,0)-MAX(BJ658-BI658,0)/Inputs!$B$17)*DCF!G$6</f>
        <v>8192.7613661033283</v>
      </c>
      <c r="CR658" s="15">
        <f ca="1">(BK658*DCF!H$28-DCF!H$5*MAX(BK658*DCF!H$28,0)-MAX(BK658-BJ658,0)/Inputs!$B$17)*DCF!H$6</f>
        <v>10355.335612742674</v>
      </c>
      <c r="CS658" s="15">
        <f ca="1">(BL658*DCF!I$28-DCF!I$5*MAX(BL658*DCF!I$28,0)-MAX(BL658-BK658,0)/Inputs!$B$17)*DCF!I$6</f>
        <v>14031.57666484039</v>
      </c>
      <c r="CT658" s="15">
        <f ca="1">(BM658*DCF!J$28-DCF!J$5*MAX(BM658*DCF!J$28,0)-MAX(BM658-BL658,0)/Inputs!$B$17)*DCF!J$6</f>
        <v>18914.946758308284</v>
      </c>
      <c r="CU658" s="15">
        <f ca="1">(BN658*DCF!K$28-DCF!K$5*MAX(BN658*DCF!K$28,0)-MAX(BN658-BM658,0)/Inputs!$B$17)*DCF!K$6</f>
        <v>23510.236091473995</v>
      </c>
      <c r="CV658" s="15">
        <f ca="1">(BO658*DCF!L$28-DCF!L$5*MAX(BO658*DCF!L$28,0)-MAX(BO658-BN658,0)/Inputs!$B$17)*DCF!L$6</f>
        <v>26729.994738363854</v>
      </c>
      <c r="CW658" s="15">
        <f ca="1">(BP658*DCF!M$28-DCF!M$5*MAX(BP658*DCF!M$28,0)-MAX(BP658-BO658,0)/Inputs!$B$17)*DCF!M$6</f>
        <v>33423.632975372791</v>
      </c>
      <c r="CX658" s="15">
        <f ca="1">(BQ658*DCF!C$46-DCF!C$5*MAX(BQ658*DCF!C$46,0)-MAX(BQ658-Inputs!$B$20,0)/Inputs!$B$24)*DCF!C$6</f>
        <v>-4159.4127530047272</v>
      </c>
      <c r="CY658" s="15">
        <f ca="1">(BR658*DCF!D$46-DCF!D$5*MAX(BR658*DCF!D$46,0)-MAX(BR658-BQ658,0)/Inputs!$B$24)*DCF!D$6</f>
        <v>-1792.8757552340292</v>
      </c>
      <c r="CZ658" s="15">
        <f ca="1">(BS658*DCF!E$46-DCF!E$5*MAX(BS658*DCF!E$46,0)-MAX(BS658-BR658,0)/Inputs!$B$24)*DCF!E$6</f>
        <v>-3519.1494068433449</v>
      </c>
      <c r="DA658" s="15">
        <f ca="1">(BT658*DCF!F$46-DCF!F$5*MAX(BT658*DCF!F$46,0)-MAX(BT658-BS658,0)/Inputs!$B$24)*DCF!F$6</f>
        <v>-2360.5631924347726</v>
      </c>
      <c r="DB658" s="15">
        <f ca="1">(BU658*DCF!G$46-DCF!G$5*MAX(BU658*DCF!G$46,0)-MAX(BU658-BT658,0)/Inputs!$B$24)*DCF!G$6</f>
        <v>-696.20655413858117</v>
      </c>
      <c r="DC658" s="15">
        <f ca="1">(BV658*DCF!H$46-DCF!H$5*MAX(BV658*DCF!H$46,0)-MAX(BV658-BU658,0)/Inputs!$B$24)*DCF!H$6</f>
        <v>-3306.3193206422602</v>
      </c>
      <c r="DD658" s="15">
        <f ca="1">(BW658*DCF!I$46-DCF!I$5*MAX(BW658*DCF!I$46,0)-MAX(BW658-BV658,0)/Inputs!$B$24)*DCF!I$6</f>
        <v>-7108.1757241148352</v>
      </c>
      <c r="DE658" s="15">
        <f ca="1">(BX658*DCF!J$46-DCF!J$5*MAX(BX658*DCF!J$46,0)-MAX(BX658-BW658,0)/Inputs!$B$24)*DCF!J$6</f>
        <v>-7369.1193897862477</v>
      </c>
      <c r="DF658" s="15">
        <f ca="1">(BY658*DCF!K$46-DCF!K$5*MAX(BY658*DCF!K$46,0)-MAX(BY658-BX658,0)/Inputs!$B$24)*DCF!K$6</f>
        <v>2053.5140819415415</v>
      </c>
      <c r="DG658" s="15">
        <f ca="1">(BZ658*DCF!L$46-DCF!L$5*MAX(BZ658*DCF!L$46,0)-MAX(BZ658-BY658,0)/Inputs!$B$24)*DCF!L$6</f>
        <v>2196.563536382921</v>
      </c>
      <c r="DH658" s="15">
        <f ca="1">(CA658*DCF!M$46-DCF!M$5*MAX(CA658*DCF!M$46,0)-MAX(CA658-BZ658,0)/Inputs!$B$24)*DCF!M$6</f>
        <v>1462.0147909068871</v>
      </c>
      <c r="DI658" s="15">
        <f ca="1">SUM(CB658:CL658)+BE658*DCF!M$10*(1+Inputs!$B$30)*(1-Inputs!$B$33)*(1-Inputs!$B$30/Inputs!$B$31)/(Inputs!$B$29-Inputs!$B$30)*DCF!M$6</f>
        <v>122729.54505717843</v>
      </c>
      <c r="DJ658" s="15">
        <f ca="1">SUM(CM658:CW658)+BP658*DCF!M$28*(1+Inputs!$B$30)*(1-Inputs!$B$33)*(1-Inputs!$B$30/Inputs!$B$31)/(Inputs!$B$29-Inputs!$B$30)*DCF!M$6</f>
        <v>928585.05637058534</v>
      </c>
      <c r="DK658" s="15">
        <f ca="1">SUM(CX658:DH658)+CA658*DCF!M$46*(1+Inputs!$B$30)*(1-Inputs!$B$33)*(1-Inputs!$B$30/Inputs!$B$31)/(Inputs!$B$29-Inputs!$B$30)*DCF!M$6</f>
        <v>353141.50459068449</v>
      </c>
      <c r="DM658" s="15">
        <f ca="1">DI658+DJ658+DK658+Inputs!$B$34+Inputs!$B$36-Inputs!$B$35</f>
        <v>1481307.1060184482</v>
      </c>
    </row>
    <row r="659" spans="1:117" x14ac:dyDescent="0.75">
      <c r="A659" s="11">
        <v>646</v>
      </c>
      <c r="C659" s="23">
        <f t="shared" ca="1" si="364"/>
        <v>-0.6338131418617251</v>
      </c>
      <c r="D659" s="23">
        <f t="shared" ca="1" si="364"/>
        <v>-1.2754201035012811</v>
      </c>
      <c r="E659" s="23">
        <f t="shared" ca="1" si="364"/>
        <v>-0.96979908723209785</v>
      </c>
      <c r="F659" s="23">
        <f t="shared" ca="1" si="364"/>
        <v>-0.46424756803466205</v>
      </c>
      <c r="G659" s="23">
        <f t="shared" ca="1" si="364"/>
        <v>0.94674731479431973</v>
      </c>
      <c r="H659" s="23">
        <f t="shared" ca="1" si="364"/>
        <v>0.73584116128445942</v>
      </c>
      <c r="I659" s="23">
        <f t="shared" ca="1" si="364"/>
        <v>0.15784407423279992</v>
      </c>
      <c r="J659" s="23">
        <f t="shared" ca="1" si="364"/>
        <v>-0.13571458777034023</v>
      </c>
      <c r="K659" s="23">
        <f t="shared" ca="1" si="364"/>
        <v>-0.8954508629514899</v>
      </c>
      <c r="L659" s="23">
        <f t="shared" ca="1" si="364"/>
        <v>-0.15904657219691776</v>
      </c>
      <c r="M659" s="23">
        <f t="shared" ca="1" si="364"/>
        <v>5.773443460255416E-2</v>
      </c>
      <c r="N659" s="23">
        <f ca="1">SQRT(Inputs!$B$38)*C659+SQRT(1-Inputs!$B$38)*_xlfn.NORM.S.INV(RAND())</f>
        <v>1.2509225335026168</v>
      </c>
      <c r="O659" s="23">
        <f ca="1">SQRT(Inputs!$B$38)*D659+SQRT(1-Inputs!$B$38)*_xlfn.NORM.S.INV(RAND())</f>
        <v>0.25449188625121599</v>
      </c>
      <c r="P659" s="23">
        <f ca="1">SQRT(Inputs!$B$38)*E659+SQRT(1-Inputs!$B$38)*_xlfn.NORM.S.INV(RAND())</f>
        <v>0.63962016519529497</v>
      </c>
      <c r="Q659" s="23">
        <f ca="1">SQRT(Inputs!$B$38)*F659+SQRT(1-Inputs!$B$38)*_xlfn.NORM.S.INV(RAND())</f>
        <v>0.48870936472949228</v>
      </c>
      <c r="R659" s="23">
        <f ca="1">SQRT(Inputs!$B$38)*G659+SQRT(1-Inputs!$B$38)*_xlfn.NORM.S.INV(RAND())</f>
        <v>0.96009344727386581</v>
      </c>
      <c r="S659" s="23">
        <f ca="1">SQRT(Inputs!$B$38)*H659+SQRT(1-Inputs!$B$38)*_xlfn.NORM.S.INV(RAND())</f>
        <v>0.35525767120030444</v>
      </c>
      <c r="T659" s="23">
        <f ca="1">SQRT(Inputs!$B$38)*I659+SQRT(1-Inputs!$B$38)*_xlfn.NORM.S.INV(RAND())</f>
        <v>0.79084445833478434</v>
      </c>
      <c r="U659" s="23">
        <f ca="1">SQRT(Inputs!$B$38)*J659+SQRT(1-Inputs!$B$38)*_xlfn.NORM.S.INV(RAND())</f>
        <v>-1.2873775319239897</v>
      </c>
      <c r="V659" s="23">
        <f ca="1">SQRT(Inputs!$B$38)*K659+SQRT(1-Inputs!$B$38)*_xlfn.NORM.S.INV(RAND())</f>
        <v>-1.651864030297036</v>
      </c>
      <c r="W659" s="23">
        <f ca="1">SQRT(Inputs!$B$38)*L659+SQRT(1-Inputs!$B$38)*_xlfn.NORM.S.INV(RAND())</f>
        <v>0.33464072855371924</v>
      </c>
      <c r="X659" s="23">
        <f ca="1">SQRT(Inputs!$B$38)*M659+SQRT(1-Inputs!$B$38)*_xlfn.NORM.S.INV(RAND())</f>
        <v>-0.24251099281603999</v>
      </c>
      <c r="Y659" s="23">
        <f ca="1">SQRT(Inputs!$B$38)*C659+SQRT(1-Inputs!$B$38)*_xlfn.NORM.S.INV(RAND())</f>
        <v>0.12455686479652212</v>
      </c>
      <c r="Z659" s="23">
        <f ca="1">SQRT(Inputs!$B$38)*D659+SQRT(1-Inputs!$B$38)*_xlfn.NORM.S.INV(RAND())</f>
        <v>0.74336949790846696</v>
      </c>
      <c r="AA659" s="23">
        <f ca="1">SQRT(Inputs!$B$38)*E659+SQRT(1-Inputs!$B$38)*_xlfn.NORM.S.INV(RAND())</f>
        <v>-2.005885678530317</v>
      </c>
      <c r="AB659" s="23">
        <f ca="1">SQRT(Inputs!$B$38)*F659+SQRT(1-Inputs!$B$38)*_xlfn.NORM.S.INV(RAND())</f>
        <v>0.26229389995354596</v>
      </c>
      <c r="AC659" s="23">
        <f ca="1">SQRT(Inputs!$B$38)*G659+SQRT(1-Inputs!$B$38)*_xlfn.NORM.S.INV(RAND())</f>
        <v>1.0103473298453807</v>
      </c>
      <c r="AD659" s="23">
        <f ca="1">SQRT(Inputs!$B$38)*H659+SQRT(1-Inputs!$B$38)*_xlfn.NORM.S.INV(RAND())</f>
        <v>-0.19392501989479649</v>
      </c>
      <c r="AE659" s="23">
        <f ca="1">SQRT(Inputs!$B$38)*I659+SQRT(1-Inputs!$B$38)*_xlfn.NORM.S.INV(RAND())</f>
        <v>-8.8330020613909724E-2</v>
      </c>
      <c r="AF659" s="23">
        <f ca="1">SQRT(Inputs!$B$38)*J659+SQRT(1-Inputs!$B$38)*_xlfn.NORM.S.INV(RAND())</f>
        <v>-1.4164945338334394</v>
      </c>
      <c r="AG659" s="23">
        <f ca="1">SQRT(Inputs!$B$38)*K659+SQRT(1-Inputs!$B$38)*_xlfn.NORM.S.INV(RAND())</f>
        <v>-2.1586371028447493</v>
      </c>
      <c r="AH659" s="23">
        <f ca="1">SQRT(Inputs!$B$38)*L659+SQRT(1-Inputs!$B$38)*_xlfn.NORM.S.INV(RAND())</f>
        <v>-1.5917769382701646E-2</v>
      </c>
      <c r="AI659" s="23">
        <f ca="1">SQRT(Inputs!$B$38)*M659+SQRT(1-Inputs!$B$38)*_xlfn.NORM.S.INV(RAND())</f>
        <v>2.916036216602071E-2</v>
      </c>
      <c r="AJ659" s="23">
        <f ca="1">SQRT(Inputs!$B$38)*C659+SQRT(1-Inputs!$B$38)*_xlfn.NORM.S.INV(RAND())</f>
        <v>-1.3665150834136914</v>
      </c>
      <c r="AK659" s="23">
        <f ca="1">SQRT(Inputs!$B$38)*D659+SQRT(1-Inputs!$B$38)*_xlfn.NORM.S.INV(RAND())</f>
        <v>-0.92935700038267777</v>
      </c>
      <c r="AL659" s="23">
        <f ca="1">SQRT(Inputs!$B$38)*E659+SQRT(1-Inputs!$B$38)*_xlfn.NORM.S.INV(RAND())</f>
        <v>-0.25099381903768819</v>
      </c>
      <c r="AM659" s="23">
        <f ca="1">SQRT(Inputs!$B$38)*F659+SQRT(1-Inputs!$B$38)*_xlfn.NORM.S.INV(RAND())</f>
        <v>-1.4305077341542747</v>
      </c>
      <c r="AN659" s="23">
        <f ca="1">SQRT(Inputs!$B$38)*G659+SQRT(1-Inputs!$B$38)*_xlfn.NORM.S.INV(RAND())</f>
        <v>-0.29171991797125485</v>
      </c>
      <c r="AO659" s="23">
        <f ca="1">SQRT(Inputs!$B$38)*H659+SQRT(1-Inputs!$B$38)*_xlfn.NORM.S.INV(RAND())</f>
        <v>0.73852818907715723</v>
      </c>
      <c r="AP659" s="23">
        <f ca="1">SQRT(Inputs!$B$38)*I659+SQRT(1-Inputs!$B$38)*_xlfn.NORM.S.INV(RAND())</f>
        <v>-0.18621667916258916</v>
      </c>
      <c r="AQ659" s="23">
        <f ca="1">SQRT(Inputs!$B$38)*J659+SQRT(1-Inputs!$B$38)*_xlfn.NORM.S.INV(RAND())</f>
        <v>0.3375978967789639</v>
      </c>
      <c r="AR659" s="23">
        <f ca="1">SQRT(Inputs!$B$38)*K659+SQRT(1-Inputs!$B$38)*_xlfn.NORM.S.INV(RAND())</f>
        <v>1.3267688215035469</v>
      </c>
      <c r="AS659" s="23">
        <f ca="1">SQRT(Inputs!$B$38)*L659+SQRT(1-Inputs!$B$38)*_xlfn.NORM.S.INV(RAND())</f>
        <v>-0.60872784475597563</v>
      </c>
      <c r="AT659" s="23">
        <f ca="1">SQRT(Inputs!$B$38)*M659+SQRT(1-Inputs!$B$38)*_xlfn.NORM.S.INV(RAND())</f>
        <v>-0.69115222040714575</v>
      </c>
      <c r="AU659" s="15">
        <f ca="1">Inputs!$B$6*EXP($B$8-0.5*C$5^2+C$5*N659)</f>
        <v>6076.0074731340792</v>
      </c>
      <c r="AV659" s="15">
        <f t="shared" ca="1" si="365"/>
        <v>7677.9236208992234</v>
      </c>
      <c r="AW659" s="15">
        <f t="shared" ca="1" si="366"/>
        <v>10205.405019463591</v>
      </c>
      <c r="AX659" s="15">
        <f t="shared" ca="1" si="367"/>
        <v>13244.221353143612</v>
      </c>
      <c r="AY659" s="15">
        <f t="shared" ca="1" si="368"/>
        <v>18106.319989175106</v>
      </c>
      <c r="AZ659" s="15">
        <f t="shared" ca="1" si="369"/>
        <v>23027.997557071852</v>
      </c>
      <c r="BA659" s="15">
        <f t="shared" ca="1" si="370"/>
        <v>30612.106337877212</v>
      </c>
      <c r="BB659" s="15">
        <f t="shared" ca="1" si="371"/>
        <v>32943.262379959153</v>
      </c>
      <c r="BC659" s="15">
        <f t="shared" ca="1" si="372"/>
        <v>34400.310347571387</v>
      </c>
      <c r="BD659" s="15">
        <f t="shared" ca="1" si="373"/>
        <v>43483.586312413303</v>
      </c>
      <c r="BE659" s="15">
        <f t="shared" ca="1" si="374"/>
        <v>52119.535391913931</v>
      </c>
      <c r="BF659" s="15">
        <f ca="1">Inputs!$B$13*EXP($B$9-0.5*C$6^2+C$6*Y659)</f>
        <v>14176.803363725325</v>
      </c>
      <c r="BG659" s="15">
        <f t="shared" ca="1" si="375"/>
        <v>19757.894490059796</v>
      </c>
      <c r="BH659" s="15">
        <f t="shared" ca="1" si="376"/>
        <v>17308.54811700225</v>
      </c>
      <c r="BI659" s="15">
        <f t="shared" ca="1" si="377"/>
        <v>22061.184328138093</v>
      </c>
      <c r="BJ659" s="15">
        <f t="shared" ca="1" si="378"/>
        <v>31285.679152108401</v>
      </c>
      <c r="BK659" s="15">
        <f t="shared" ca="1" si="379"/>
        <v>37396.75875914927</v>
      </c>
      <c r="BL659" s="15">
        <f t="shared" ca="1" si="380"/>
        <v>45414.565533637935</v>
      </c>
      <c r="BM659" s="15">
        <f t="shared" ca="1" si="381"/>
        <v>46816.776686045829</v>
      </c>
      <c r="BN659" s="15">
        <f t="shared" ca="1" si="382"/>
        <v>44454.750150631211</v>
      </c>
      <c r="BO659" s="15">
        <f t="shared" ca="1" si="383"/>
        <v>54595.87398023728</v>
      </c>
      <c r="BP659" s="15">
        <f t="shared" ca="1" si="384"/>
        <v>67419.663061385843</v>
      </c>
      <c r="BQ659" s="15">
        <f ca="1">Inputs!$B$20*EXP($B$10-0.5*C$7^2+C$7*AJ659)</f>
        <v>2641.8889253857101</v>
      </c>
      <c r="BR659" s="15">
        <f t="shared" ca="1" si="385"/>
        <v>2668.5372477445289</v>
      </c>
      <c r="BS659" s="15">
        <f t="shared" ca="1" si="386"/>
        <v>3400.1230254996985</v>
      </c>
      <c r="BT659" s="15">
        <f t="shared" ca="1" si="387"/>
        <v>3221.1687620251555</v>
      </c>
      <c r="BU659" s="15">
        <f t="shared" ca="1" si="388"/>
        <v>4159.9047576550101</v>
      </c>
      <c r="BV659" s="15">
        <f t="shared" ca="1" si="389"/>
        <v>6835.3784833773534</v>
      </c>
      <c r="BW659" s="15">
        <f t="shared" ca="1" si="390"/>
        <v>9169.76422084966</v>
      </c>
      <c r="BX659" s="15">
        <f t="shared" ca="1" si="391"/>
        <v>13723.453871063533</v>
      </c>
      <c r="BY659" s="15">
        <f t="shared" ca="1" si="392"/>
        <v>24785.467220852835</v>
      </c>
      <c r="BZ659" s="15">
        <f t="shared" ca="1" si="393"/>
        <v>31095.568910190508</v>
      </c>
      <c r="CA659" s="15">
        <f t="shared" ca="1" si="394"/>
        <v>38631.511365183214</v>
      </c>
      <c r="CB659" s="15">
        <f ca="1">(AU659*DCF!C$10-DCF!C$5*MAX(AU659*DCF!C$10,0)-MAX(AU659-Inputs!$B$6,0)/Inputs!$B$10)*DCF!C$6</f>
        <v>1035.1329388543027</v>
      </c>
      <c r="CC659" s="15">
        <f ca="1">(AV659*DCF!D$10-DCF!D$5*MAX(AV659*DCF!D$10,0)-MAX(AV659-AU659,0)/Inputs!$B$10)*DCF!D$6</f>
        <v>1480.8565388604588</v>
      </c>
      <c r="CD659" s="15">
        <f ca="1">(AW659*DCF!E$10-DCF!E$5*MAX(AW659*DCF!E$10,0)-MAX(AW659-AV659,0)/Inputs!$B$10)*DCF!E$6</f>
        <v>1786.9720844180715</v>
      </c>
      <c r="CE659" s="15">
        <f ca="1">(AX659*DCF!F$10-DCF!F$5*MAX(AX659*DCF!F$10,0)-MAX(AX659-AW659,0)/Inputs!$B$10)*DCF!F$6</f>
        <v>2258.8900763519164</v>
      </c>
      <c r="CF659" s="15">
        <f ca="1">(AY659*DCF!G$10-DCF!G$5*MAX(AY659*DCF!G$10,0)-MAX(AY659-AX659,0)/Inputs!$B$10)*DCF!G$6</f>
        <v>2796.0440455354951</v>
      </c>
      <c r="CG659" s="15">
        <f ca="1">(AZ659*DCF!H$10-DCF!H$5*MAX(AZ659*DCF!H$10,0)-MAX(AZ659-AY659,0)/Inputs!$B$10)*DCF!H$6</f>
        <v>3596.9701583550541</v>
      </c>
      <c r="CH659" s="15">
        <f ca="1">(BA659*DCF!I$10-DCF!I$5*MAX(BA659*DCF!I$10,0)-MAX(BA659-AZ659,0)/Inputs!$B$10)*DCF!I$6</f>
        <v>4347.655531684446</v>
      </c>
      <c r="CI659" s="15">
        <f ca="1">(BB659*DCF!J$10-DCF!J$5*MAX(BB659*DCF!J$10,0)-MAX(BB659-BA659,0)/Inputs!$B$10)*DCF!J$6</f>
        <v>5299.8919796455948</v>
      </c>
      <c r="CJ659" s="15">
        <f ca="1">(BC659*DCF!K$10-DCF!K$5*MAX(BC659*DCF!K$10,0)-MAX(BC659-BB659,0)/Inputs!$B$10)*DCF!K$6</f>
        <v>5333.9329586784961</v>
      </c>
      <c r="CK659" s="15">
        <f ca="1">(BD659*DCF!L$10-DCF!L$5*MAX(BD659*DCF!L$10,0)-MAX(BD659-BC659,0)/Inputs!$B$10)*DCF!L$6</f>
        <v>5383.5370450546015</v>
      </c>
      <c r="CL659" s="15">
        <f ca="1">(BE659*DCF!M$10-DCF!M$5*MAX(BE659*DCF!M$10,0)-MAX(BE659-BD659,0)/Inputs!$B$10)*DCF!M$6</f>
        <v>6323.0841684351162</v>
      </c>
      <c r="CM659" s="15">
        <f ca="1">(BF659*DCF!C$28-DCF!C$5*MAX(BF659*DCF!C$28,0)-MAX(BF659-Inputs!$B$13,0)/Inputs!$B$17)*DCF!C$6</f>
        <v>3682.3710244668468</v>
      </c>
      <c r="CN659" s="15">
        <f ca="1">(BG659*DCF!D$28-DCF!D$5*MAX(BG659*DCF!D$28,0)-MAX(BG659-BF659,0)/Inputs!$B$17)*DCF!D$6</f>
        <v>4628.4529914823734</v>
      </c>
      <c r="CO659" s="15">
        <f ca="1">(BH659*DCF!E$28-DCF!E$5*MAX(BH659*DCF!E$28,0)-MAX(BH659-BG659,0)/Inputs!$B$17)*DCF!E$6</f>
        <v>4902.0890304181494</v>
      </c>
      <c r="CP659" s="15">
        <f ca="1">(BI659*DCF!F$28-DCF!F$5*MAX(BI659*DCF!F$28,0)-MAX(BI659-BH659,0)/Inputs!$B$17)*DCF!F$6</f>
        <v>5123.7378910839334</v>
      </c>
      <c r="CQ659" s="15">
        <f ca="1">(BJ659*DCF!G$28-DCF!G$5*MAX(BJ659*DCF!G$28,0)-MAX(BJ659-BI659,0)/Inputs!$B$17)*DCF!G$6</f>
        <v>6565.8379172684763</v>
      </c>
      <c r="CR659" s="15">
        <f ca="1">(BK659*DCF!H$28-DCF!H$5*MAX(BK659*DCF!H$28,0)-MAX(BK659-BJ659,0)/Inputs!$B$17)*DCF!H$6</f>
        <v>8299.1407570710635</v>
      </c>
      <c r="CS659" s="15">
        <f ca="1">(BL659*DCF!I$28-DCF!I$5*MAX(BL659*DCF!I$28,0)-MAX(BL659-BK659,0)/Inputs!$B$17)*DCF!I$6</f>
        <v>9528.5719378509602</v>
      </c>
      <c r="CT659" s="15">
        <f ca="1">(BM659*DCF!J$28-DCF!J$5*MAX(BM659*DCF!J$28,0)-MAX(BM659-BL659,0)/Inputs!$B$17)*DCF!J$6</f>
        <v>10258.106017895352</v>
      </c>
      <c r="CU659" s="15">
        <f ca="1">(BN659*DCF!K$28-DCF!K$5*MAX(BN659*DCF!K$28,0)-MAX(BN659-BM659,0)/Inputs!$B$17)*DCF!K$6</f>
        <v>9388.0978588925682</v>
      </c>
      <c r="CV659" s="15">
        <f ca="1">(BO659*DCF!L$28-DCF!L$5*MAX(BO659*DCF!L$28,0)-MAX(BO659-BN659,0)/Inputs!$B$17)*DCF!L$6</f>
        <v>9745.537748051569</v>
      </c>
      <c r="CW659" s="15">
        <f ca="1">(BP659*DCF!M$28-DCF!M$5*MAX(BP659*DCF!M$28,0)-MAX(BP659-BO659,0)/Inputs!$B$17)*DCF!M$6</f>
        <v>11344.602324298587</v>
      </c>
      <c r="CX659" s="15">
        <f ca="1">(BQ659*DCF!C$46-DCF!C$5*MAX(BQ659*DCF!C$46,0)-MAX(BQ659-Inputs!$B$20,0)/Inputs!$B$24)*DCF!C$6</f>
        <v>-610.13601048168823</v>
      </c>
      <c r="CY659" s="15">
        <f ca="1">(BR659*DCF!D$46-DCF!D$5*MAX(BR659*DCF!D$46,0)-MAX(BR659-BQ659,0)/Inputs!$B$24)*DCF!D$6</f>
        <v>-466.82769504627169</v>
      </c>
      <c r="CZ659" s="15">
        <f ca="1">(BS659*DCF!E$46-DCF!E$5*MAX(BS659*DCF!E$46,0)-MAX(BS659-BR659,0)/Inputs!$B$24)*DCF!E$6</f>
        <v>-690.44144117686653</v>
      </c>
      <c r="DA659" s="15">
        <f ca="1">(BT659*DCF!F$46-DCF!F$5*MAX(BT659*DCF!F$46,0)-MAX(BT659-BS659,0)/Inputs!$B$24)*DCF!F$6</f>
        <v>-234.58587503314538</v>
      </c>
      <c r="DB659" s="15">
        <f ca="1">(BU659*DCF!G$46-DCF!G$5*MAX(BU659*DCF!G$46,0)-MAX(BU659-BT659,0)/Inputs!$B$24)*DCF!G$6</f>
        <v>-455.70321885054273</v>
      </c>
      <c r="DC659" s="15">
        <f ca="1">(BV659*DCF!H$46-DCF!H$5*MAX(BV659*DCF!H$46,0)-MAX(BV659-BU659,0)/Inputs!$B$24)*DCF!H$6</f>
        <v>-831.3870673687228</v>
      </c>
      <c r="DD659" s="15">
        <f ca="1">(BW659*DCF!I$46-DCF!I$5*MAX(BW659*DCF!I$46,0)-MAX(BW659-BV659,0)/Inputs!$B$24)*DCF!I$6</f>
        <v>-458.33257962005013</v>
      </c>
      <c r="DE659" s="15">
        <f ca="1">(BX659*DCF!J$46-DCF!J$5*MAX(BX659*DCF!J$46,0)-MAX(BX659-BW659,0)/Inputs!$B$24)*DCF!J$6</f>
        <v>-631.90316963246619</v>
      </c>
      <c r="DF659" s="15">
        <f ca="1">(BY659*DCF!K$46-DCF!K$5*MAX(BY659*DCF!K$46,0)-MAX(BY659-BX659,0)/Inputs!$B$24)*DCF!K$6</f>
        <v>-1294.0700694380639</v>
      </c>
      <c r="DG659" s="15">
        <f ca="1">(BZ659*DCF!L$46-DCF!L$5*MAX(BZ659*DCF!L$46,0)-MAX(BZ659-BY659,0)/Inputs!$B$24)*DCF!L$6</f>
        <v>721.49603302203559</v>
      </c>
      <c r="DH659" s="15">
        <f ca="1">(CA659*DCF!M$46-DCF!M$5*MAX(CA659*DCF!M$46,0)-MAX(CA659-BZ659,0)/Inputs!$B$24)*DCF!M$6</f>
        <v>1453.1233594704333</v>
      </c>
      <c r="DI659" s="15">
        <f ca="1">SUM(CB659:CL659)+BE659*DCF!M$10*(1+Inputs!$B$30)*(1-Inputs!$B$33)*(1-Inputs!$B$30/Inputs!$B$31)/(Inputs!$B$29-Inputs!$B$30)*DCF!M$6</f>
        <v>184692.32373107527</v>
      </c>
      <c r="DJ659" s="15">
        <f ca="1">SUM(CM659:CW659)+BP659*DCF!M$28*(1+Inputs!$B$30)*(1-Inputs!$B$33)*(1-Inputs!$B$30/Inputs!$B$31)/(Inputs!$B$29-Inputs!$B$30)*DCF!M$6</f>
        <v>333639.63060889312</v>
      </c>
      <c r="DK659" s="15">
        <f ca="1">SUM(CX659:DH659)+CA659*DCF!M$46*(1+Inputs!$B$30)*(1-Inputs!$B$33)*(1-Inputs!$B$30/Inputs!$B$31)/(Inputs!$B$29-Inputs!$B$30)*DCF!M$6</f>
        <v>56230.1250314875</v>
      </c>
      <c r="DM659" s="15">
        <f ca="1">DI659+DJ659+DK659+Inputs!$B$34+Inputs!$B$36-Inputs!$B$35</f>
        <v>651413.07937145594</v>
      </c>
    </row>
    <row r="660" spans="1:117" x14ac:dyDescent="0.75">
      <c r="A660" s="11">
        <v>647</v>
      </c>
      <c r="C660" s="23">
        <f t="shared" ca="1" si="364"/>
        <v>1.1788278431271397</v>
      </c>
      <c r="D660" s="23">
        <f t="shared" ca="1" si="364"/>
        <v>1.0036661110748517</v>
      </c>
      <c r="E660" s="23">
        <f t="shared" ca="1" si="364"/>
        <v>0.97816812080842108</v>
      </c>
      <c r="F660" s="23">
        <f t="shared" ca="1" si="364"/>
        <v>-0.57984230375985524</v>
      </c>
      <c r="G660" s="23">
        <f t="shared" ca="1" si="364"/>
        <v>-0.19804892033811963</v>
      </c>
      <c r="H660" s="23">
        <f t="shared" ca="1" si="364"/>
        <v>-0.1613993711751231</v>
      </c>
      <c r="I660" s="23">
        <f t="shared" ca="1" si="364"/>
        <v>0.26411126884788899</v>
      </c>
      <c r="J660" s="23">
        <f t="shared" ca="1" si="364"/>
        <v>-1.5262568018574756</v>
      </c>
      <c r="K660" s="23">
        <f t="shared" ca="1" si="364"/>
        <v>-0.73915573282404212</v>
      </c>
      <c r="L660" s="23">
        <f t="shared" ca="1" si="364"/>
        <v>-0.60379354769004856</v>
      </c>
      <c r="M660" s="23">
        <f t="shared" ca="1" si="364"/>
        <v>0.93393645216069587</v>
      </c>
      <c r="N660" s="23">
        <f ca="1">SQRT(Inputs!$B$38)*C660+SQRT(1-Inputs!$B$38)*_xlfn.NORM.S.INV(RAND())</f>
        <v>-0.53936078938687304</v>
      </c>
      <c r="O660" s="23">
        <f ca="1">SQRT(Inputs!$B$38)*D660+SQRT(1-Inputs!$B$38)*_xlfn.NORM.S.INV(RAND())</f>
        <v>-0.14794149430886794</v>
      </c>
      <c r="P660" s="23">
        <f ca="1">SQRT(Inputs!$B$38)*E660+SQRT(1-Inputs!$B$38)*_xlfn.NORM.S.INV(RAND())</f>
        <v>1.4050252182148157</v>
      </c>
      <c r="Q660" s="23">
        <f ca="1">SQRT(Inputs!$B$38)*F660+SQRT(1-Inputs!$B$38)*_xlfn.NORM.S.INV(RAND())</f>
        <v>-0.79446453394557182</v>
      </c>
      <c r="R660" s="23">
        <f ca="1">SQRT(Inputs!$B$38)*G660+SQRT(1-Inputs!$B$38)*_xlfn.NORM.S.INV(RAND())</f>
        <v>-1.1196222573582684</v>
      </c>
      <c r="S660" s="23">
        <f ca="1">SQRT(Inputs!$B$38)*H660+SQRT(1-Inputs!$B$38)*_xlfn.NORM.S.INV(RAND())</f>
        <v>-1.6508499938021612</v>
      </c>
      <c r="T660" s="23">
        <f ca="1">SQRT(Inputs!$B$38)*I660+SQRT(1-Inputs!$B$38)*_xlfn.NORM.S.INV(RAND())</f>
        <v>-1.1640458812686911</v>
      </c>
      <c r="U660" s="23">
        <f ca="1">SQRT(Inputs!$B$38)*J660+SQRT(1-Inputs!$B$38)*_xlfn.NORM.S.INV(RAND())</f>
        <v>-0.48858773806025585</v>
      </c>
      <c r="V660" s="23">
        <f ca="1">SQRT(Inputs!$B$38)*K660+SQRT(1-Inputs!$B$38)*_xlfn.NORM.S.INV(RAND())</f>
        <v>-0.46032382756808321</v>
      </c>
      <c r="W660" s="23">
        <f ca="1">SQRT(Inputs!$B$38)*L660+SQRT(1-Inputs!$B$38)*_xlfn.NORM.S.INV(RAND())</f>
        <v>-0.94005176383704225</v>
      </c>
      <c r="X660" s="23">
        <f ca="1">SQRT(Inputs!$B$38)*M660+SQRT(1-Inputs!$B$38)*_xlfn.NORM.S.INV(RAND())</f>
        <v>1.4248866443061257</v>
      </c>
      <c r="Y660" s="23">
        <f ca="1">SQRT(Inputs!$B$38)*C660+SQRT(1-Inputs!$B$38)*_xlfn.NORM.S.INV(RAND())</f>
        <v>0.51526751457362063</v>
      </c>
      <c r="Z660" s="23">
        <f ca="1">SQRT(Inputs!$B$38)*D660+SQRT(1-Inputs!$B$38)*_xlfn.NORM.S.INV(RAND())</f>
        <v>-0.94735532138062628</v>
      </c>
      <c r="AA660" s="23">
        <f ca="1">SQRT(Inputs!$B$38)*E660+SQRT(1-Inputs!$B$38)*_xlfn.NORM.S.INV(RAND())</f>
        <v>1.0222790950333123</v>
      </c>
      <c r="AB660" s="23">
        <f ca="1">SQRT(Inputs!$B$38)*F660+SQRT(1-Inputs!$B$38)*_xlfn.NORM.S.INV(RAND())</f>
        <v>0.45915474842859327</v>
      </c>
      <c r="AC660" s="23">
        <f ca="1">SQRT(Inputs!$B$38)*G660+SQRT(1-Inputs!$B$38)*_xlfn.NORM.S.INV(RAND())</f>
        <v>0.62293899267029795</v>
      </c>
      <c r="AD660" s="23">
        <f ca="1">SQRT(Inputs!$B$38)*H660+SQRT(1-Inputs!$B$38)*_xlfn.NORM.S.INV(RAND())</f>
        <v>8.3819067992818033E-2</v>
      </c>
      <c r="AE660" s="23">
        <f ca="1">SQRT(Inputs!$B$38)*I660+SQRT(1-Inputs!$B$38)*_xlfn.NORM.S.INV(RAND())</f>
        <v>-0.37238857753604382</v>
      </c>
      <c r="AF660" s="23">
        <f ca="1">SQRT(Inputs!$B$38)*J660+SQRT(1-Inputs!$B$38)*_xlfn.NORM.S.INV(RAND())</f>
        <v>-3.9723771652793172E-2</v>
      </c>
      <c r="AG660" s="23">
        <f ca="1">SQRT(Inputs!$B$38)*K660+SQRT(1-Inputs!$B$38)*_xlfn.NORM.S.INV(RAND())</f>
        <v>-1.5418012506743313</v>
      </c>
      <c r="AH660" s="23">
        <f ca="1">SQRT(Inputs!$B$38)*L660+SQRT(1-Inputs!$B$38)*_xlfn.NORM.S.INV(RAND())</f>
        <v>-0.61942719595252194</v>
      </c>
      <c r="AI660" s="23">
        <f ca="1">SQRT(Inputs!$B$38)*M660+SQRT(1-Inputs!$B$38)*_xlfn.NORM.S.INV(RAND())</f>
        <v>-4.5992629171538457E-3</v>
      </c>
      <c r="AJ660" s="23">
        <f ca="1">SQRT(Inputs!$B$38)*C660+SQRT(1-Inputs!$B$38)*_xlfn.NORM.S.INV(RAND())</f>
        <v>0.2752766408860069</v>
      </c>
      <c r="AK660" s="23">
        <f ca="1">SQRT(Inputs!$B$38)*D660+SQRT(1-Inputs!$B$38)*_xlfn.NORM.S.INV(RAND())</f>
        <v>-0.65530675773436431</v>
      </c>
      <c r="AL660" s="23">
        <f ca="1">SQRT(Inputs!$B$38)*E660+SQRT(1-Inputs!$B$38)*_xlfn.NORM.S.INV(RAND())</f>
        <v>-1.2185457715933932</v>
      </c>
      <c r="AM660" s="23">
        <f ca="1">SQRT(Inputs!$B$38)*F660+SQRT(1-Inputs!$B$38)*_xlfn.NORM.S.INV(RAND())</f>
        <v>-0.29688347298727591</v>
      </c>
      <c r="AN660" s="23">
        <f ca="1">SQRT(Inputs!$B$38)*G660+SQRT(1-Inputs!$B$38)*_xlfn.NORM.S.INV(RAND())</f>
        <v>-0.86820809864310378</v>
      </c>
      <c r="AO660" s="23">
        <f ca="1">SQRT(Inputs!$B$38)*H660+SQRT(1-Inputs!$B$38)*_xlfn.NORM.S.INV(RAND())</f>
        <v>-0.78993947952319987</v>
      </c>
      <c r="AP660" s="23">
        <f ca="1">SQRT(Inputs!$B$38)*I660+SQRT(1-Inputs!$B$38)*_xlfn.NORM.S.INV(RAND())</f>
        <v>-0.54686873671204594</v>
      </c>
      <c r="AQ660" s="23">
        <f ca="1">SQRT(Inputs!$B$38)*J660+SQRT(1-Inputs!$B$38)*_xlfn.NORM.S.INV(RAND())</f>
        <v>-0.97829061625739988</v>
      </c>
      <c r="AR660" s="23">
        <f ca="1">SQRT(Inputs!$B$38)*K660+SQRT(1-Inputs!$B$38)*_xlfn.NORM.S.INV(RAND())</f>
        <v>-1.864839998560746</v>
      </c>
      <c r="AS660" s="23">
        <f ca="1">SQRT(Inputs!$B$38)*L660+SQRT(1-Inputs!$B$38)*_xlfn.NORM.S.INV(RAND())</f>
        <v>-8.6363068511691732E-3</v>
      </c>
      <c r="AT660" s="23">
        <f ca="1">SQRT(Inputs!$B$38)*M660+SQRT(1-Inputs!$B$38)*_xlfn.NORM.S.INV(RAND())</f>
        <v>1.9109095368162445</v>
      </c>
      <c r="AU660" s="15">
        <f ca="1">Inputs!$B$6*EXP($B$8-0.5*C$5^2+C$5*N660)</f>
        <v>4547.3704713882225</v>
      </c>
      <c r="AV660" s="15">
        <f t="shared" ca="1" si="365"/>
        <v>5416.1210994398798</v>
      </c>
      <c r="AW660" s="15">
        <f t="shared" ca="1" si="366"/>
        <v>7981.9836174044322</v>
      </c>
      <c r="AX660" s="15">
        <f t="shared" ca="1" si="367"/>
        <v>8824.3961153475066</v>
      </c>
      <c r="AY660" s="15">
        <f t="shared" ca="1" si="368"/>
        <v>9462.4767824005739</v>
      </c>
      <c r="AZ660" s="15">
        <f t="shared" ca="1" si="369"/>
        <v>9649.1754193685229</v>
      </c>
      <c r="BA660" s="15">
        <f t="shared" ca="1" si="370"/>
        <v>10453.731912252113</v>
      </c>
      <c r="BB660" s="15">
        <f t="shared" ca="1" si="371"/>
        <v>12187.132767831656</v>
      </c>
      <c r="BC660" s="15">
        <f t="shared" ca="1" si="372"/>
        <v>14277.412934540769</v>
      </c>
      <c r="BD660" s="15">
        <f t="shared" ca="1" si="373"/>
        <v>16018.91548488909</v>
      </c>
      <c r="BE660" s="15">
        <f t="shared" ca="1" si="374"/>
        <v>22349.269645440836</v>
      </c>
      <c r="BF660" s="15">
        <f ca="1">Inputs!$B$13*EXP($B$9-0.5*C$6^2+C$6*Y660)</f>
        <v>15318.550529350949</v>
      </c>
      <c r="BG660" s="15">
        <f t="shared" ca="1" si="375"/>
        <v>15735.808726259778</v>
      </c>
      <c r="BH660" s="15">
        <f t="shared" ca="1" si="376"/>
        <v>22778.789289185981</v>
      </c>
      <c r="BI660" s="15">
        <f t="shared" ca="1" si="377"/>
        <v>29926.660421363729</v>
      </c>
      <c r="BJ660" s="15">
        <f t="shared" ca="1" si="378"/>
        <v>40134.941478911875</v>
      </c>
      <c r="BK660" s="15">
        <f t="shared" ca="1" si="379"/>
        <v>49823.357011267799</v>
      </c>
      <c r="BL660" s="15">
        <f t="shared" ca="1" si="380"/>
        <v>58318.602290642819</v>
      </c>
      <c r="BM660" s="15">
        <f t="shared" ca="1" si="381"/>
        <v>71333.264309909035</v>
      </c>
      <c r="BN660" s="15">
        <f t="shared" ca="1" si="382"/>
        <v>72930.871301589184</v>
      </c>
      <c r="BO660" s="15">
        <f t="shared" ca="1" si="383"/>
        <v>83499.983775134155</v>
      </c>
      <c r="BP660" s="15">
        <f t="shared" ca="1" si="384"/>
        <v>102719.29685793351</v>
      </c>
      <c r="BQ660" s="15">
        <f ca="1">Inputs!$B$20*EXP($B$10-0.5*C$7^2+C$7*AJ660)</f>
        <v>4729.4516507145627</v>
      </c>
      <c r="BR660" s="15">
        <f t="shared" ca="1" si="385"/>
        <v>5211.5559424828825</v>
      </c>
      <c r="BS660" s="15">
        <f t="shared" ca="1" si="386"/>
        <v>5029.2751134896689</v>
      </c>
      <c r="BT660" s="15">
        <f t="shared" ca="1" si="387"/>
        <v>6414.7158492719173</v>
      </c>
      <c r="BU660" s="15">
        <f t="shared" ca="1" si="388"/>
        <v>7205.5376881920502</v>
      </c>
      <c r="BV660" s="15">
        <f t="shared" ca="1" si="389"/>
        <v>8390.565865862518</v>
      </c>
      <c r="BW660" s="15">
        <f t="shared" ca="1" si="390"/>
        <v>10428.849542723578</v>
      </c>
      <c r="BX660" s="15">
        <f t="shared" ca="1" si="391"/>
        <v>11988.7548261175</v>
      </c>
      <c r="BY660" s="15">
        <f t="shared" ca="1" si="392"/>
        <v>11757.444259300551</v>
      </c>
      <c r="BZ660" s="15">
        <f t="shared" ca="1" si="393"/>
        <v>16471.169708592242</v>
      </c>
      <c r="CA660" s="15">
        <f t="shared" ca="1" si="394"/>
        <v>32492.294237219459</v>
      </c>
      <c r="CB660" s="15">
        <f ca="1">(AU660*DCF!C$10-DCF!C$5*MAX(AU660*DCF!C$10,0)-MAX(AU660-Inputs!$B$6,0)/Inputs!$B$10)*DCF!C$6</f>
        <v>1046.0323931422674</v>
      </c>
      <c r="CC660" s="15">
        <f ca="1">(AV660*DCF!D$10-DCF!D$5*MAX(AV660*DCF!D$10,0)-MAX(AV660-AU660,0)/Inputs!$B$10)*DCF!D$6</f>
        <v>1108.3207211412075</v>
      </c>
      <c r="CD660" s="15">
        <f ca="1">(AW660*DCF!E$10-DCF!E$5*MAX(AW660*DCF!E$10,0)-MAX(AW660-AV660,0)/Inputs!$B$10)*DCF!E$6</f>
        <v>1264.9744590570197</v>
      </c>
      <c r="CE660" s="15">
        <f ca="1">(AX660*DCF!F$10-DCF!F$5*MAX(AX660*DCF!F$10,0)-MAX(AX660-AW660,0)/Inputs!$B$10)*DCF!F$6</f>
        <v>1751.0664537216262</v>
      </c>
      <c r="CF660" s="15">
        <f ca="1">(AY660*DCF!G$10-DCF!G$5*MAX(AY660*DCF!G$10,0)-MAX(AY660-AX660,0)/Inputs!$B$10)*DCF!G$6</f>
        <v>1826.9971513951498</v>
      </c>
      <c r="CG660" s="15">
        <f ca="1">(AZ660*DCF!H$10-DCF!H$5*MAX(AZ660*DCF!H$10,0)-MAX(AZ660-AY660,0)/Inputs!$B$10)*DCF!H$6</f>
        <v>1840.2426388403755</v>
      </c>
      <c r="CH660" s="15">
        <f ca="1">(BA660*DCF!I$10-DCF!I$5*MAX(BA660*DCF!I$10,0)-MAX(BA660-AZ660,0)/Inputs!$B$10)*DCF!I$6</f>
        <v>1777.5400131202452</v>
      </c>
      <c r="CI660" s="15">
        <f ca="1">(BB660*DCF!J$10-DCF!J$5*MAX(BB660*DCF!J$10,0)-MAX(BB660-BA660,0)/Inputs!$B$10)*DCF!J$6</f>
        <v>1828.6719255510925</v>
      </c>
      <c r="CJ660" s="15">
        <f ca="1">(BC660*DCF!K$10-DCF!K$5*MAX(BC660*DCF!K$10,0)-MAX(BC660-BB660,0)/Inputs!$B$10)*DCF!K$6</f>
        <v>2005.8267824618765</v>
      </c>
      <c r="CK660" s="15">
        <f ca="1">(BD660*DCF!L$10-DCF!L$5*MAX(BD660*DCF!L$10,0)-MAX(BD660-BC660,0)/Inputs!$B$10)*DCF!L$6</f>
        <v>2190.7525931506843</v>
      </c>
      <c r="CL660" s="15">
        <f ca="1">(BE660*DCF!M$10-DCF!M$5*MAX(BE660*DCF!M$10,0)-MAX(BE660-BD660,0)/Inputs!$B$10)*DCF!M$6</f>
        <v>2397.5425697412011</v>
      </c>
      <c r="CM660" s="15">
        <f ca="1">(BF660*DCF!C$28-DCF!C$5*MAX(BF660*DCF!C$28,0)-MAX(BF660-Inputs!$B$13,0)/Inputs!$B$17)*DCF!C$6</f>
        <v>3767.1418235103001</v>
      </c>
      <c r="CN660" s="15">
        <f ca="1">(BG660*DCF!D$28-DCF!D$5*MAX(BG660*DCF!D$28,0)-MAX(BG660-BF660,0)/Inputs!$B$17)*DCF!D$6</f>
        <v>4545.5382930603491</v>
      </c>
      <c r="CO660" s="15">
        <f ca="1">(BH660*DCF!E$28-DCF!E$5*MAX(BH660*DCF!E$28,0)-MAX(BH660-BG660,0)/Inputs!$B$17)*DCF!E$6</f>
        <v>5063.2842120619507</v>
      </c>
      <c r="CP660" s="15">
        <f ca="1">(BI660*DCF!F$28-DCF!F$5*MAX(BI660*DCF!F$28,0)-MAX(BI660-BH660,0)/Inputs!$B$17)*DCF!F$6</f>
        <v>6822.9170900189511</v>
      </c>
      <c r="CQ660" s="15">
        <f ca="1">(BJ660*DCF!G$28-DCF!G$5*MAX(BJ660*DCF!G$28,0)-MAX(BJ660-BI660,0)/Inputs!$B$17)*DCF!G$6</f>
        <v>8696.3830412509687</v>
      </c>
      <c r="CR660" s="15">
        <f ca="1">(BK660*DCF!H$28-DCF!H$5*MAX(BK660*DCF!H$28,0)-MAX(BK660-BJ660,0)/Inputs!$B$17)*DCF!H$6</f>
        <v>10816.55799405538</v>
      </c>
      <c r="CS660" s="15">
        <f ca="1">(BL660*DCF!I$28-DCF!I$5*MAX(BL660*DCF!I$28,0)-MAX(BL660-BK660,0)/Inputs!$B$17)*DCF!I$6</f>
        <v>12494.468309692165</v>
      </c>
      <c r="CT660" s="15">
        <f ca="1">(BM660*DCF!J$28-DCF!J$5*MAX(BM660*DCF!J$28,0)-MAX(BM660-BL660,0)/Inputs!$B$17)*DCF!J$6</f>
        <v>14187.60190442915</v>
      </c>
      <c r="CU660" s="15">
        <f ca="1">(BN660*DCF!K$28-DCF!K$5*MAX(BN660*DCF!K$28,0)-MAX(BN660-BM660,0)/Inputs!$B$17)*DCF!K$6</f>
        <v>15206.091610331119</v>
      </c>
      <c r="CV660" s="15">
        <f ca="1">(BO660*DCF!L$28-DCF!L$5*MAX(BO660*DCF!L$28,0)-MAX(BO660-BN660,0)/Inputs!$B$17)*DCF!L$6</f>
        <v>15464.086717016393</v>
      </c>
      <c r="CW660" s="15">
        <f ca="1">(BP660*DCF!M$28-DCF!M$5*MAX(BP660*DCF!M$28,0)-MAX(BP660-BO660,0)/Inputs!$B$17)*DCF!M$6</f>
        <v>17317.736884150763</v>
      </c>
      <c r="CX660" s="15">
        <f ca="1">(BQ660*DCF!C$46-DCF!C$5*MAX(BQ660*DCF!C$46,0)-MAX(BQ660-Inputs!$B$20,0)/Inputs!$B$24)*DCF!C$6</f>
        <v>-1798.2344000331843</v>
      </c>
      <c r="CY660" s="15">
        <f ca="1">(BR660*DCF!D$46-DCF!D$5*MAX(BR660*DCF!D$46,0)-MAX(BR660-BQ660,0)/Inputs!$B$24)*DCF!D$6</f>
        <v>-1095.200963794771</v>
      </c>
      <c r="CZ660" s="15">
        <f ca="1">(BS660*DCF!E$46-DCF!E$5*MAX(BS660*DCF!E$46,0)-MAX(BS660-BR660,0)/Inputs!$B$24)*DCF!E$6</f>
        <v>-594.72053879509883</v>
      </c>
      <c r="DA660" s="15">
        <f ca="1">(BT660*DCF!F$46-DCF!F$5*MAX(BT660*DCF!F$46,0)-MAX(BT660-BS660,0)/Inputs!$B$24)*DCF!F$6</f>
        <v>-971.64293409232278</v>
      </c>
      <c r="DB660" s="15">
        <f ca="1">(BU660*DCF!G$46-DCF!G$5*MAX(BU660*DCF!G$46,0)-MAX(BU660-BT660,0)/Inputs!$B$24)*DCF!G$6</f>
        <v>-508.39689330763355</v>
      </c>
      <c r="DC660" s="15">
        <f ca="1">(BV660*DCF!H$46-DCF!H$5*MAX(BV660*DCF!H$46,0)-MAX(BV660-BU660,0)/Inputs!$B$24)*DCF!H$6</f>
        <v>-368.2402454229881</v>
      </c>
      <c r="DD660" s="15">
        <f ca="1">(BW660*DCF!I$46-DCF!I$5*MAX(BW660*DCF!I$46,0)-MAX(BW660-BV660,0)/Inputs!$B$24)*DCF!I$6</f>
        <v>-344.25406939288359</v>
      </c>
      <c r="DE660" s="15">
        <f ca="1">(BX660*DCF!J$46-DCF!J$5*MAX(BX660*DCF!J$46,0)-MAX(BX660-BW660,0)/Inputs!$B$24)*DCF!J$6</f>
        <v>89.233706431593561</v>
      </c>
      <c r="DF660" s="15">
        <f ca="1">(BY660*DCF!K$46-DCF!K$5*MAX(BY660*DCF!K$46,0)-MAX(BY660-BX660,0)/Inputs!$B$24)*DCF!K$6</f>
        <v>671.62440971549074</v>
      </c>
      <c r="DG660" s="15">
        <f ca="1">(BZ660*DCF!L$46-DCF!L$5*MAX(BZ660*DCF!L$46,0)-MAX(BZ660-BY660,0)/Inputs!$B$24)*DCF!L$6</f>
        <v>71.844114025519374</v>
      </c>
      <c r="DH660" s="15">
        <f ca="1">(CA660*DCF!M$46-DCF!M$5*MAX(CA660*DCF!M$46,0)-MAX(CA660-BZ660,0)/Inputs!$B$24)*DCF!M$6</f>
        <v>-802.04707231924863</v>
      </c>
      <c r="DI660" s="15">
        <f ca="1">SUM(CB660:CL660)+BE660*DCF!M$10*(1+Inputs!$B$30)*(1-Inputs!$B$33)*(1-Inputs!$B$30/Inputs!$B$31)/(Inputs!$B$29-Inputs!$B$30)*DCF!M$6</f>
        <v>81236.280663080077</v>
      </c>
      <c r="DJ660" s="15">
        <f ca="1">SUM(CM660:CW660)+BP660*DCF!M$28*(1+Inputs!$B$30)*(1-Inputs!$B$33)*(1-Inputs!$B$30/Inputs!$B$31)/(Inputs!$B$29-Inputs!$B$30)*DCF!M$6</f>
        <v>495540.68984985724</v>
      </c>
      <c r="DK660" s="15">
        <f ca="1">SUM(CX660:DH660)+CA660*DCF!M$46*(1+Inputs!$B$30)*(1-Inputs!$B$33)*(1-Inputs!$B$30/Inputs!$B$31)/(Inputs!$B$29-Inputs!$B$30)*DCF!M$6</f>
        <v>44586.900962065549</v>
      </c>
      <c r="DM660" s="15">
        <f ca="1">DI660+DJ660+DK660+Inputs!$B$34+Inputs!$B$36-Inputs!$B$35</f>
        <v>698214.87147500284</v>
      </c>
    </row>
    <row r="661" spans="1:117" x14ac:dyDescent="0.75">
      <c r="A661" s="11">
        <v>648</v>
      </c>
      <c r="C661" s="23">
        <f t="shared" ca="1" si="364"/>
        <v>-0.5664986355414533</v>
      </c>
      <c r="D661" s="23">
        <f t="shared" ca="1" si="364"/>
        <v>-7.2714327080935934E-2</v>
      </c>
      <c r="E661" s="23">
        <f t="shared" ca="1" si="364"/>
        <v>-1.7226551906788159</v>
      </c>
      <c r="F661" s="23">
        <f t="shared" ca="1" si="364"/>
        <v>-5.2335500511019976E-2</v>
      </c>
      <c r="G661" s="23">
        <f t="shared" ca="1" si="364"/>
        <v>-1.2313147759452117</v>
      </c>
      <c r="H661" s="23">
        <f t="shared" ca="1" si="364"/>
        <v>-0.75429887233499759</v>
      </c>
      <c r="I661" s="23">
        <f t="shared" ca="1" si="364"/>
        <v>-0.75255936068897689</v>
      </c>
      <c r="J661" s="23">
        <f t="shared" ca="1" si="364"/>
        <v>-0.73138419220548645</v>
      </c>
      <c r="K661" s="23">
        <f t="shared" ca="1" si="364"/>
        <v>0.2315618859619005</v>
      </c>
      <c r="L661" s="23">
        <f t="shared" ca="1" si="364"/>
        <v>1.155111315854374</v>
      </c>
      <c r="M661" s="23">
        <f t="shared" ca="1" si="364"/>
        <v>-0.11964696665657103</v>
      </c>
      <c r="N661" s="23">
        <f ca="1">SQRT(Inputs!$B$38)*C661+SQRT(1-Inputs!$B$38)*_xlfn.NORM.S.INV(RAND())</f>
        <v>-0.79993550387403745</v>
      </c>
      <c r="O661" s="23">
        <f ca="1">SQRT(Inputs!$B$38)*D661+SQRT(1-Inputs!$B$38)*_xlfn.NORM.S.INV(RAND())</f>
        <v>-0.41941069921187429</v>
      </c>
      <c r="P661" s="23">
        <f ca="1">SQRT(Inputs!$B$38)*E661+SQRT(1-Inputs!$B$38)*_xlfn.NORM.S.INV(RAND())</f>
        <v>0.72853241197659302</v>
      </c>
      <c r="Q661" s="23">
        <f ca="1">SQRT(Inputs!$B$38)*F661+SQRT(1-Inputs!$B$38)*_xlfn.NORM.S.INV(RAND())</f>
        <v>-0.71117677176519889</v>
      </c>
      <c r="R661" s="23">
        <f ca="1">SQRT(Inputs!$B$38)*G661+SQRT(1-Inputs!$B$38)*_xlfn.NORM.S.INV(RAND())</f>
        <v>-1.8236965438886537</v>
      </c>
      <c r="S661" s="23">
        <f ca="1">SQRT(Inputs!$B$38)*H661+SQRT(1-Inputs!$B$38)*_xlfn.NORM.S.INV(RAND())</f>
        <v>-0.12688131162260119</v>
      </c>
      <c r="T661" s="23">
        <f ca="1">SQRT(Inputs!$B$38)*I661+SQRT(1-Inputs!$B$38)*_xlfn.NORM.S.INV(RAND())</f>
        <v>-1.9864547301430227</v>
      </c>
      <c r="U661" s="23">
        <f ca="1">SQRT(Inputs!$B$38)*J661+SQRT(1-Inputs!$B$38)*_xlfn.NORM.S.INV(RAND())</f>
        <v>0.19614216893916431</v>
      </c>
      <c r="V661" s="23">
        <f ca="1">SQRT(Inputs!$B$38)*K661+SQRT(1-Inputs!$B$38)*_xlfn.NORM.S.INV(RAND())</f>
        <v>0.42427942373230909</v>
      </c>
      <c r="W661" s="23">
        <f ca="1">SQRT(Inputs!$B$38)*L661+SQRT(1-Inputs!$B$38)*_xlfn.NORM.S.INV(RAND())</f>
        <v>4.8598341107179199E-2</v>
      </c>
      <c r="X661" s="23">
        <f ca="1">SQRT(Inputs!$B$38)*M661+SQRT(1-Inputs!$B$38)*_xlfn.NORM.S.INV(RAND())</f>
        <v>0.56459966658350658</v>
      </c>
      <c r="Y661" s="23">
        <f ca="1">SQRT(Inputs!$B$38)*C661+SQRT(1-Inputs!$B$38)*_xlfn.NORM.S.INV(RAND())</f>
        <v>-0.86945257601323878</v>
      </c>
      <c r="Z661" s="23">
        <f ca="1">SQRT(Inputs!$B$38)*D661+SQRT(1-Inputs!$B$38)*_xlfn.NORM.S.INV(RAND())</f>
        <v>-0.27088953726369902</v>
      </c>
      <c r="AA661" s="23">
        <f ca="1">SQRT(Inputs!$B$38)*E661+SQRT(1-Inputs!$B$38)*_xlfn.NORM.S.INV(RAND())</f>
        <v>-0.99887374237764359</v>
      </c>
      <c r="AB661" s="23">
        <f ca="1">SQRT(Inputs!$B$38)*F661+SQRT(1-Inputs!$B$38)*_xlfn.NORM.S.INV(RAND())</f>
        <v>-0.65524259217451819</v>
      </c>
      <c r="AC661" s="23">
        <f ca="1">SQRT(Inputs!$B$38)*G661+SQRT(1-Inputs!$B$38)*_xlfn.NORM.S.INV(RAND())</f>
        <v>-0.34685730469615572</v>
      </c>
      <c r="AD661" s="23">
        <f ca="1">SQRT(Inputs!$B$38)*H661+SQRT(1-Inputs!$B$38)*_xlfn.NORM.S.INV(RAND())</f>
        <v>-0.92959814094732263</v>
      </c>
      <c r="AE661" s="23">
        <f ca="1">SQRT(Inputs!$B$38)*I661+SQRT(1-Inputs!$B$38)*_xlfn.NORM.S.INV(RAND())</f>
        <v>-1.108313221294408</v>
      </c>
      <c r="AF661" s="23">
        <f ca="1">SQRT(Inputs!$B$38)*J661+SQRT(1-Inputs!$B$38)*_xlfn.NORM.S.INV(RAND())</f>
        <v>-0.90301371708797107</v>
      </c>
      <c r="AG661" s="23">
        <f ca="1">SQRT(Inputs!$B$38)*K661+SQRT(1-Inputs!$B$38)*_xlfn.NORM.S.INV(RAND())</f>
        <v>5.60210215465234E-2</v>
      </c>
      <c r="AH661" s="23">
        <f ca="1">SQRT(Inputs!$B$38)*L661+SQRT(1-Inputs!$B$38)*_xlfn.NORM.S.INV(RAND())</f>
        <v>-0.4445499399899242</v>
      </c>
      <c r="AI661" s="23">
        <f ca="1">SQRT(Inputs!$B$38)*M661+SQRT(1-Inputs!$B$38)*_xlfn.NORM.S.INV(RAND())</f>
        <v>-0.38050590761175423</v>
      </c>
      <c r="AJ661" s="23">
        <f ca="1">SQRT(Inputs!$B$38)*C661+SQRT(1-Inputs!$B$38)*_xlfn.NORM.S.INV(RAND())</f>
        <v>0.12745173600165771</v>
      </c>
      <c r="AK661" s="23">
        <f ca="1">SQRT(Inputs!$B$38)*D661+SQRT(1-Inputs!$B$38)*_xlfn.NORM.S.INV(RAND())</f>
        <v>-1.5186538061096091</v>
      </c>
      <c r="AL661" s="23">
        <f ca="1">SQRT(Inputs!$B$38)*E661+SQRT(1-Inputs!$B$38)*_xlfn.NORM.S.INV(RAND())</f>
        <v>-2.2032804125530729</v>
      </c>
      <c r="AM661" s="23">
        <f ca="1">SQRT(Inputs!$B$38)*F661+SQRT(1-Inputs!$B$38)*_xlfn.NORM.S.INV(RAND())</f>
        <v>3.9409821246426516E-2</v>
      </c>
      <c r="AN661" s="23">
        <f ca="1">SQRT(Inputs!$B$38)*G661+SQRT(1-Inputs!$B$38)*_xlfn.NORM.S.INV(RAND())</f>
        <v>-0.41162707221766603</v>
      </c>
      <c r="AO661" s="23">
        <f ca="1">SQRT(Inputs!$B$38)*H661+SQRT(1-Inputs!$B$38)*_xlfn.NORM.S.INV(RAND())</f>
        <v>0.53856863577025615</v>
      </c>
      <c r="AP661" s="23">
        <f ca="1">SQRT(Inputs!$B$38)*I661+SQRT(1-Inputs!$B$38)*_xlfn.NORM.S.INV(RAND())</f>
        <v>-0.49179823824936686</v>
      </c>
      <c r="AQ661" s="23">
        <f ca="1">SQRT(Inputs!$B$38)*J661+SQRT(1-Inputs!$B$38)*_xlfn.NORM.S.INV(RAND())</f>
        <v>0.47862090605493895</v>
      </c>
      <c r="AR661" s="23">
        <f ca="1">SQRT(Inputs!$B$38)*K661+SQRT(1-Inputs!$B$38)*_xlfn.NORM.S.INV(RAND())</f>
        <v>0.29473166550496976</v>
      </c>
      <c r="AS661" s="23">
        <f ca="1">SQRT(Inputs!$B$38)*L661+SQRT(1-Inputs!$B$38)*_xlfn.NORM.S.INV(RAND())</f>
        <v>2.430590974842556</v>
      </c>
      <c r="AT661" s="23">
        <f ca="1">SQRT(Inputs!$B$38)*M661+SQRT(1-Inputs!$B$38)*_xlfn.NORM.S.INV(RAND())</f>
        <v>-0.36280120331882343</v>
      </c>
      <c r="AU661" s="15">
        <f ca="1">Inputs!$B$6*EXP($B$8-0.5*C$5^2+C$5*N661)</f>
        <v>4359.5512037626759</v>
      </c>
      <c r="AV661" s="15">
        <f t="shared" ca="1" si="365"/>
        <v>4989.2480307391679</v>
      </c>
      <c r="AW661" s="15">
        <f t="shared" ca="1" si="366"/>
        <v>6711.6587462427142</v>
      </c>
      <c r="AX661" s="15">
        <f t="shared" ca="1" si="367"/>
        <v>7497.6131583773958</v>
      </c>
      <c r="AY661" s="15">
        <f t="shared" ca="1" si="368"/>
        <v>7405.11760482928</v>
      </c>
      <c r="AZ661" s="15">
        <f t="shared" ca="1" si="369"/>
        <v>8930.9982648243204</v>
      </c>
      <c r="BA661" s="15">
        <f t="shared" ca="1" si="370"/>
        <v>8877.6926674809474</v>
      </c>
      <c r="BB661" s="15">
        <f t="shared" ca="1" si="371"/>
        <v>11084.704754296828</v>
      </c>
      <c r="BC661" s="15">
        <f t="shared" ca="1" si="372"/>
        <v>14143.4968370433</v>
      </c>
      <c r="BD661" s="15">
        <f t="shared" ca="1" si="373"/>
        <v>17406.058440926448</v>
      </c>
      <c r="BE661" s="15">
        <f t="shared" ca="1" si="374"/>
        <v>22454.398582103149</v>
      </c>
      <c r="BF661" s="15">
        <f ca="1">Inputs!$B$13*EXP($B$9-0.5*C$6^2+C$6*Y661)</f>
        <v>11641.158759139716</v>
      </c>
      <c r="BG661" s="15">
        <f t="shared" ca="1" si="375"/>
        <v>13510.697425582113</v>
      </c>
      <c r="BH661" s="15">
        <f t="shared" ca="1" si="376"/>
        <v>13987.296280629265</v>
      </c>
      <c r="BI661" s="15">
        <f t="shared" ca="1" si="377"/>
        <v>15479.893404576493</v>
      </c>
      <c r="BJ661" s="15">
        <f t="shared" ca="1" si="378"/>
        <v>18051.84247015811</v>
      </c>
      <c r="BK661" s="15">
        <f t="shared" ca="1" si="379"/>
        <v>19521.459814456397</v>
      </c>
      <c r="BL661" s="15">
        <f t="shared" ca="1" si="380"/>
        <v>20771.501276551433</v>
      </c>
      <c r="BM661" s="15">
        <f t="shared" ca="1" si="381"/>
        <v>22823.235803222378</v>
      </c>
      <c r="BN661" s="15">
        <f t="shared" ca="1" si="382"/>
        <v>28258.797163087249</v>
      </c>
      <c r="BO661" s="15">
        <f t="shared" ca="1" si="383"/>
        <v>33018.466629982817</v>
      </c>
      <c r="BP661" s="15">
        <f t="shared" ca="1" si="384"/>
        <v>38924.804500968057</v>
      </c>
      <c r="BQ661" s="15">
        <f ca="1">Inputs!$B$20*EXP($B$10-0.5*C$7^2+C$7*AJ661)</f>
        <v>4487.8705806200942</v>
      </c>
      <c r="BR661" s="15">
        <f t="shared" ca="1" si="385"/>
        <v>3759.4240081790881</v>
      </c>
      <c r="BS661" s="15">
        <f t="shared" ca="1" si="386"/>
        <v>2734.2153631514107</v>
      </c>
      <c r="BT661" s="15">
        <f t="shared" ca="1" si="387"/>
        <v>3809.065647376025</v>
      </c>
      <c r="BU661" s="15">
        <f t="shared" ca="1" si="388"/>
        <v>4778.4580975817908</v>
      </c>
      <c r="BV661" s="15">
        <f t="shared" ca="1" si="389"/>
        <v>7505.8820497076294</v>
      </c>
      <c r="BW661" s="15">
        <f t="shared" ca="1" si="390"/>
        <v>9438.627828038756</v>
      </c>
      <c r="BX661" s="15">
        <f t="shared" ca="1" si="391"/>
        <v>14530.89153582301</v>
      </c>
      <c r="BY661" s="15">
        <f t="shared" ca="1" si="392"/>
        <v>21541.337502934352</v>
      </c>
      <c r="BZ661" s="15">
        <f t="shared" ca="1" si="393"/>
        <v>47252.766523831997</v>
      </c>
      <c r="CA661" s="15">
        <f t="shared" ca="1" si="394"/>
        <v>62231.568787966826</v>
      </c>
      <c r="CB661" s="15">
        <f ca="1">(AU661*DCF!C$10-DCF!C$5*MAX(AU661*DCF!C$10,0)-MAX(AU661-Inputs!$B$6,0)/Inputs!$B$10)*DCF!C$6</f>
        <v>1047.3715779974984</v>
      </c>
      <c r="CC661" s="15">
        <f ca="1">(AV661*DCF!D$10-DCF!D$5*MAX(AV661*DCF!D$10,0)-MAX(AV661-AU661,0)/Inputs!$B$10)*DCF!D$6</f>
        <v>1062.5603155252709</v>
      </c>
      <c r="CD661" s="15">
        <f ca="1">(AW661*DCF!E$10-DCF!E$5*MAX(AW661*DCF!E$10,0)-MAX(AW661-AV661,0)/Inputs!$B$10)*DCF!E$6</f>
        <v>1161.65694284395</v>
      </c>
      <c r="CE661" s="15">
        <f ca="1">(AX661*DCF!F$10-DCF!F$5*MAX(AX661*DCF!F$10,0)-MAX(AX661-AW661,0)/Inputs!$B$10)*DCF!F$6</f>
        <v>1473.1793765834148</v>
      </c>
      <c r="CF661" s="15">
        <f ca="1">(AY661*DCF!G$10-DCF!G$5*MAX(AY661*DCF!G$10,0)-MAX(AY661-AX661,0)/Inputs!$B$10)*DCF!G$6</f>
        <v>1525.7493092951449</v>
      </c>
      <c r="CG661" s="15">
        <f ca="1">(AZ661*DCF!H$10-DCF!H$5*MAX(AZ661*DCF!H$10,0)-MAX(AZ661-AY661,0)/Inputs!$B$10)*DCF!H$6</f>
        <v>1463.0122529493856</v>
      </c>
      <c r="CH661" s="15">
        <f ca="1">(BA661*DCF!I$10-DCF!I$5*MAX(BA661*DCF!I$10,0)-MAX(BA661-AZ661,0)/Inputs!$B$10)*DCF!I$6</f>
        <v>1621.6305911312472</v>
      </c>
      <c r="CI661" s="15">
        <f ca="1">(BB661*DCF!J$10-DCF!J$5*MAX(BB661*DCF!J$10,0)-MAX(BB661-BA661,0)/Inputs!$B$10)*DCF!J$6</f>
        <v>1567.7247428307107</v>
      </c>
      <c r="CJ661" s="15">
        <f ca="1">(BC661*DCF!K$10-DCF!K$5*MAX(BC661*DCF!K$10,0)-MAX(BC661-BB661,0)/Inputs!$B$10)*DCF!K$6</f>
        <v>1848.6915166843007</v>
      </c>
      <c r="CK661" s="15">
        <f ca="1">(BD661*DCF!L$10-DCF!L$5*MAX(BD661*DCF!L$10,0)-MAX(BD661-BC661,0)/Inputs!$B$10)*DCF!L$6</f>
        <v>2203.2625650705486</v>
      </c>
      <c r="CL661" s="15">
        <f ca="1">(BE661*DCF!M$10-DCF!M$5*MAX(BE661*DCF!M$10,0)-MAX(BE661-BD661,0)/Inputs!$B$10)*DCF!M$6</f>
        <v>2565.5278952618864</v>
      </c>
      <c r="CM661" s="15">
        <f ca="1">(BF661*DCF!C$28-DCF!C$5*MAX(BF661*DCF!C$28,0)-MAX(BF661-Inputs!$B$13,0)/Inputs!$B$17)*DCF!C$6</f>
        <v>3494.1081360688158</v>
      </c>
      <c r="CN661" s="15">
        <f ca="1">(BG661*DCF!D$28-DCF!D$5*MAX(BG661*DCF!D$28,0)-MAX(BG661-BF661,0)/Inputs!$B$17)*DCF!D$6</f>
        <v>3580.3536848018825</v>
      </c>
      <c r="CO661" s="15">
        <f ca="1">(BH661*DCF!E$28-DCF!E$5*MAX(BH661*DCF!E$28,0)-MAX(BH661-BG661,0)/Inputs!$B$17)*DCF!E$6</f>
        <v>3867.5202966240208</v>
      </c>
      <c r="CP661" s="15">
        <f ca="1">(BI661*DCF!F$28-DCF!F$5*MAX(BI661*DCF!F$28,0)-MAX(BI661-BH661,0)/Inputs!$B$17)*DCF!F$6</f>
        <v>3930.6324068873378</v>
      </c>
      <c r="CQ661" s="15">
        <f ca="1">(BJ661*DCF!G$28-DCF!G$5*MAX(BJ661*DCF!G$28,0)-MAX(BJ661-BI661,0)/Inputs!$B$17)*DCF!G$6</f>
        <v>4251.1110627402668</v>
      </c>
      <c r="CR661" s="15">
        <f ca="1">(BK661*DCF!H$28-DCF!H$5*MAX(BK661*DCF!H$28,0)-MAX(BK661-BJ661,0)/Inputs!$B$17)*DCF!H$6</f>
        <v>4599.5350944520824</v>
      </c>
      <c r="CS661" s="15">
        <f ca="1">(BL661*DCF!I$28-DCF!I$5*MAX(BL661*DCF!I$28,0)-MAX(BL661-BK661,0)/Inputs!$B$17)*DCF!I$6</f>
        <v>4705.062337648681</v>
      </c>
      <c r="CT661" s="15">
        <f ca="1">(BM661*DCF!J$28-DCF!J$5*MAX(BM661*DCF!J$28,0)-MAX(BM661-BL661,0)/Inputs!$B$17)*DCF!J$6</f>
        <v>4819.4330495455752</v>
      </c>
      <c r="CU661" s="15">
        <f ca="1">(BN661*DCF!K$28-DCF!K$5*MAX(BN661*DCF!K$28,0)-MAX(BN661-BM661,0)/Inputs!$B$17)*DCF!K$6</f>
        <v>5302.0002803182579</v>
      </c>
      <c r="CV661" s="15">
        <f ca="1">(BO661*DCF!L$28-DCF!L$5*MAX(BO661*DCF!L$28,0)-MAX(BO661-BN661,0)/Inputs!$B$17)*DCF!L$6</f>
        <v>6049.3126092617867</v>
      </c>
      <c r="CW661" s="15">
        <f ca="1">(BP661*DCF!M$28-DCF!M$5*MAX(BP661*DCF!M$28,0)-MAX(BP661-BO661,0)/Inputs!$B$17)*DCF!M$6</f>
        <v>6706.3462223185797</v>
      </c>
      <c r="CX661" s="15">
        <f ca="1">(BQ661*DCF!C$46-DCF!C$5*MAX(BQ661*DCF!C$46,0)-MAX(BQ661-Inputs!$B$20,0)/Inputs!$B$24)*DCF!C$6</f>
        <v>-1630.857215210227</v>
      </c>
      <c r="CY661" s="15">
        <f ca="1">(BR661*DCF!D$46-DCF!D$5*MAX(BR661*DCF!D$46,0)-MAX(BR661-BQ661,0)/Inputs!$B$24)*DCF!D$6</f>
        <v>-641.64600729499227</v>
      </c>
      <c r="CZ661" s="15">
        <f ca="1">(BS661*DCF!E$46-DCF!E$5*MAX(BS661*DCF!E$46,0)-MAX(BS661-BR661,0)/Inputs!$B$24)*DCF!E$6</f>
        <v>-323.32572731877138</v>
      </c>
      <c r="DA661" s="15">
        <f ca="1">(BT661*DCF!F$46-DCF!F$5*MAX(BT661*DCF!F$46,0)-MAX(BT661-BS661,0)/Inputs!$B$24)*DCF!F$6</f>
        <v>-668.78721028769769</v>
      </c>
      <c r="DB661" s="15">
        <f ca="1">(BU661*DCF!G$46-DCF!G$5*MAX(BU661*DCF!G$46,0)-MAX(BU661-BT661,0)/Inputs!$B$24)*DCF!G$6</f>
        <v>-486.82235671525478</v>
      </c>
      <c r="DC661" s="15">
        <f ca="1">(BV661*DCF!H$46-DCF!H$5*MAX(BV661*DCF!H$46,0)-MAX(BV661-BU661,0)/Inputs!$B$24)*DCF!H$6</f>
        <v>-847.53028191929081</v>
      </c>
      <c r="DD661" s="15">
        <f ca="1">(BW661*DCF!I$46-DCF!I$5*MAX(BW661*DCF!I$46,0)-MAX(BW661-BV661,0)/Inputs!$B$24)*DCF!I$6</f>
        <v>-336.82777579896043</v>
      </c>
      <c r="DE661" s="15">
        <f ca="1">(BX661*DCF!J$46-DCF!J$5*MAX(BX661*DCF!J$46,0)-MAX(BX661-BW661,0)/Inputs!$B$24)*DCF!J$6</f>
        <v>-740.854434098041</v>
      </c>
      <c r="DF661" s="15">
        <f ca="1">(BY661*DCF!K$46-DCF!K$5*MAX(BY661*DCF!K$46,0)-MAX(BY661-BX661,0)/Inputs!$B$24)*DCF!K$6</f>
        <v>-486.85949785208999</v>
      </c>
      <c r="DG661" s="15">
        <f ca="1">(BZ661*DCF!L$46-DCF!L$5*MAX(BZ661*DCF!L$46,0)-MAX(BZ661-BY661,0)/Inputs!$B$24)*DCF!L$6</f>
        <v>-2552.2165827358021</v>
      </c>
      <c r="DH661" s="15">
        <f ca="1">(CA661*DCF!M$46-DCF!M$5*MAX(CA661*DCF!M$46,0)-MAX(CA661-BZ661,0)/Inputs!$B$24)*DCF!M$6</f>
        <v>1747.2992403716369</v>
      </c>
      <c r="DI661" s="15">
        <f ca="1">SUM(CB661:CL661)+BE661*DCF!M$10*(1+Inputs!$B$30)*(1-Inputs!$B$33)*(1-Inputs!$B$30/Inputs!$B$31)/(Inputs!$B$29-Inputs!$B$30)*DCF!M$6</f>
        <v>80031.255268848166</v>
      </c>
      <c r="DJ661" s="15">
        <f ca="1">SUM(CM661:CW661)+BP661*DCF!M$28*(1+Inputs!$B$30)*(1-Inputs!$B$33)*(1-Inputs!$B$30/Inputs!$B$31)/(Inputs!$B$29-Inputs!$B$30)*DCF!M$6</f>
        <v>195743.07605192938</v>
      </c>
      <c r="DK661" s="15">
        <f ca="1">SUM(CX661:DH661)+CA661*DCF!M$46*(1+Inputs!$B$30)*(1-Inputs!$B$33)*(1-Inputs!$B$30/Inputs!$B$31)/(Inputs!$B$29-Inputs!$B$30)*DCF!M$6</f>
        <v>89248.949297926883</v>
      </c>
      <c r="DM661" s="15">
        <f ca="1">DI661+DJ661+DK661+Inputs!$B$34+Inputs!$B$36-Inputs!$B$35</f>
        <v>441874.28061870439</v>
      </c>
    </row>
    <row r="662" spans="1:117" x14ac:dyDescent="0.75">
      <c r="A662" s="11">
        <v>649</v>
      </c>
      <c r="C662" s="23">
        <f t="shared" ca="1" si="364"/>
        <v>1.3918950898167533</v>
      </c>
      <c r="D662" s="23">
        <f t="shared" ca="1" si="364"/>
        <v>-1.2785738320175535</v>
      </c>
      <c r="E662" s="23">
        <f t="shared" ca="1" si="364"/>
        <v>-7.4205933146971569E-3</v>
      </c>
      <c r="F662" s="23">
        <f t="shared" ca="1" si="364"/>
        <v>-0.98175306784300898</v>
      </c>
      <c r="G662" s="23">
        <f t="shared" ca="1" si="364"/>
        <v>0.44871465257128368</v>
      </c>
      <c r="H662" s="23">
        <f t="shared" ca="1" si="364"/>
        <v>1.7295501309643722</v>
      </c>
      <c r="I662" s="23">
        <f t="shared" ca="1" si="364"/>
        <v>1.1779914540963419</v>
      </c>
      <c r="J662" s="23">
        <f t="shared" ca="1" si="364"/>
        <v>0.82522547331092233</v>
      </c>
      <c r="K662" s="23">
        <f t="shared" ca="1" si="364"/>
        <v>-0.5399112400016074</v>
      </c>
      <c r="L662" s="23">
        <f t="shared" ca="1" si="364"/>
        <v>-0.41225733225732764</v>
      </c>
      <c r="M662" s="23">
        <f t="shared" ca="1" si="364"/>
        <v>2.1081872510083648</v>
      </c>
      <c r="N662" s="23">
        <f ca="1">SQRT(Inputs!$B$38)*C662+SQRT(1-Inputs!$B$38)*_xlfn.NORM.S.INV(RAND())</f>
        <v>1.4614381805273311</v>
      </c>
      <c r="O662" s="23">
        <f ca="1">SQRT(Inputs!$B$38)*D662+SQRT(1-Inputs!$B$38)*_xlfn.NORM.S.INV(RAND())</f>
        <v>-1.4062765304313456</v>
      </c>
      <c r="P662" s="23">
        <f ca="1">SQRT(Inputs!$B$38)*E662+SQRT(1-Inputs!$B$38)*_xlfn.NORM.S.INV(RAND())</f>
        <v>0.76109700134956448</v>
      </c>
      <c r="Q662" s="23">
        <f ca="1">SQRT(Inputs!$B$38)*F662+SQRT(1-Inputs!$B$38)*_xlfn.NORM.S.INV(RAND())</f>
        <v>0.10819771254051846</v>
      </c>
      <c r="R662" s="23">
        <f ca="1">SQRT(Inputs!$B$38)*G662+SQRT(1-Inputs!$B$38)*_xlfn.NORM.S.INV(RAND())</f>
        <v>0.17575040429837302</v>
      </c>
      <c r="S662" s="23">
        <f ca="1">SQRT(Inputs!$B$38)*H662+SQRT(1-Inputs!$B$38)*_xlfn.NORM.S.INV(RAND())</f>
        <v>-0.10318847542319309</v>
      </c>
      <c r="T662" s="23">
        <f ca="1">SQRT(Inputs!$B$38)*I662+SQRT(1-Inputs!$B$38)*_xlfn.NORM.S.INV(RAND())</f>
        <v>-0.43211046942289832</v>
      </c>
      <c r="U662" s="23">
        <f ca="1">SQRT(Inputs!$B$38)*J662+SQRT(1-Inputs!$B$38)*_xlfn.NORM.S.INV(RAND())</f>
        <v>0.31968374676505418</v>
      </c>
      <c r="V662" s="23">
        <f ca="1">SQRT(Inputs!$B$38)*K662+SQRT(1-Inputs!$B$38)*_xlfn.NORM.S.INV(RAND())</f>
        <v>0.58717043344847086</v>
      </c>
      <c r="W662" s="23">
        <f ca="1">SQRT(Inputs!$B$38)*L662+SQRT(1-Inputs!$B$38)*_xlfn.NORM.S.INV(RAND())</f>
        <v>0.34250475354282273</v>
      </c>
      <c r="X662" s="23">
        <f ca="1">SQRT(Inputs!$B$38)*M662+SQRT(1-Inputs!$B$38)*_xlfn.NORM.S.INV(RAND())</f>
        <v>5.7677991815978435E-2</v>
      </c>
      <c r="Y662" s="23">
        <f ca="1">SQRT(Inputs!$B$38)*C662+SQRT(1-Inputs!$B$38)*_xlfn.NORM.S.INV(RAND())</f>
        <v>0.34227954083684914</v>
      </c>
      <c r="Z662" s="23">
        <f ca="1">SQRT(Inputs!$B$38)*D662+SQRT(1-Inputs!$B$38)*_xlfn.NORM.S.INV(RAND())</f>
        <v>-1.4576042288739155</v>
      </c>
      <c r="AA662" s="23">
        <f ca="1">SQRT(Inputs!$B$38)*E662+SQRT(1-Inputs!$B$38)*_xlfn.NORM.S.INV(RAND())</f>
        <v>-0.51799399240205113</v>
      </c>
      <c r="AB662" s="23">
        <f ca="1">SQRT(Inputs!$B$38)*F662+SQRT(1-Inputs!$B$38)*_xlfn.NORM.S.INV(RAND())</f>
        <v>-1.8198969836684924</v>
      </c>
      <c r="AC662" s="23">
        <f ca="1">SQRT(Inputs!$B$38)*G662+SQRT(1-Inputs!$B$38)*_xlfn.NORM.S.INV(RAND())</f>
        <v>2.4825498069147773</v>
      </c>
      <c r="AD662" s="23">
        <f ca="1">SQRT(Inputs!$B$38)*H662+SQRT(1-Inputs!$B$38)*_xlfn.NORM.S.INV(RAND())</f>
        <v>2.182742737226107</v>
      </c>
      <c r="AE662" s="23">
        <f ca="1">SQRT(Inputs!$B$38)*I662+SQRT(1-Inputs!$B$38)*_xlfn.NORM.S.INV(RAND())</f>
        <v>0.76095502699450124</v>
      </c>
      <c r="AF662" s="23">
        <f ca="1">SQRT(Inputs!$B$38)*J662+SQRT(1-Inputs!$B$38)*_xlfn.NORM.S.INV(RAND())</f>
        <v>0.35890362266663639</v>
      </c>
      <c r="AG662" s="23">
        <f ca="1">SQRT(Inputs!$B$38)*K662+SQRT(1-Inputs!$B$38)*_xlfn.NORM.S.INV(RAND())</f>
        <v>-1.1827978795151417</v>
      </c>
      <c r="AH662" s="23">
        <f ca="1">SQRT(Inputs!$B$38)*L662+SQRT(1-Inputs!$B$38)*_xlfn.NORM.S.INV(RAND())</f>
        <v>0.19978710997912982</v>
      </c>
      <c r="AI662" s="23">
        <f ca="1">SQRT(Inputs!$B$38)*M662+SQRT(1-Inputs!$B$38)*_xlfn.NORM.S.INV(RAND())</f>
        <v>0.37474664971571126</v>
      </c>
      <c r="AJ662" s="23">
        <f ca="1">SQRT(Inputs!$B$38)*C662+SQRT(1-Inputs!$B$38)*_xlfn.NORM.S.INV(RAND())</f>
        <v>-0.80478363841502509</v>
      </c>
      <c r="AK662" s="23">
        <f ca="1">SQRT(Inputs!$B$38)*D662+SQRT(1-Inputs!$B$38)*_xlfn.NORM.S.INV(RAND())</f>
        <v>0.37119917026909266</v>
      </c>
      <c r="AL662" s="23">
        <f ca="1">SQRT(Inputs!$B$38)*E662+SQRT(1-Inputs!$B$38)*_xlfn.NORM.S.INV(RAND())</f>
        <v>-0.34923823380844199</v>
      </c>
      <c r="AM662" s="23">
        <f ca="1">SQRT(Inputs!$B$38)*F662+SQRT(1-Inputs!$B$38)*_xlfn.NORM.S.INV(RAND())</f>
        <v>-3.5137627097000967E-2</v>
      </c>
      <c r="AN662" s="23">
        <f ca="1">SQRT(Inputs!$B$38)*G662+SQRT(1-Inputs!$B$38)*_xlfn.NORM.S.INV(RAND())</f>
        <v>-0.23247921225828411</v>
      </c>
      <c r="AO662" s="23">
        <f ca="1">SQRT(Inputs!$B$38)*H662+SQRT(1-Inputs!$B$38)*_xlfn.NORM.S.INV(RAND())</f>
        <v>1.2773498024519938</v>
      </c>
      <c r="AP662" s="23">
        <f ca="1">SQRT(Inputs!$B$38)*I662+SQRT(1-Inputs!$B$38)*_xlfn.NORM.S.INV(RAND())</f>
        <v>0.95188915752497172</v>
      </c>
      <c r="AQ662" s="23">
        <f ca="1">SQRT(Inputs!$B$38)*J662+SQRT(1-Inputs!$B$38)*_xlfn.NORM.S.INV(RAND())</f>
        <v>-0.26850374543055083</v>
      </c>
      <c r="AR662" s="23">
        <f ca="1">SQRT(Inputs!$B$38)*K662+SQRT(1-Inputs!$B$38)*_xlfn.NORM.S.INV(RAND())</f>
        <v>1.3557995459527135</v>
      </c>
      <c r="AS662" s="23">
        <f ca="1">SQRT(Inputs!$B$38)*L662+SQRT(1-Inputs!$B$38)*_xlfn.NORM.S.INV(RAND())</f>
        <v>-0.46574361420244526</v>
      </c>
      <c r="AT662" s="23">
        <f ca="1">SQRT(Inputs!$B$38)*M662+SQRT(1-Inputs!$B$38)*_xlfn.NORM.S.INV(RAND())</f>
        <v>-0.33170147764535685</v>
      </c>
      <c r="AU662" s="15">
        <f ca="1">Inputs!$B$6*EXP($B$8-0.5*C$5^2+C$5*N662)</f>
        <v>6286.6266919106256</v>
      </c>
      <c r="AV662" s="15">
        <f t="shared" ca="1" si="365"/>
        <v>6222.9237615807178</v>
      </c>
      <c r="AW662" s="15">
        <f t="shared" ca="1" si="366"/>
        <v>8408.0798170547969</v>
      </c>
      <c r="AX662" s="15">
        <f t="shared" ca="1" si="367"/>
        <v>10405.125828931532</v>
      </c>
      <c r="AY662" s="15">
        <f t="shared" ca="1" si="368"/>
        <v>12979.827952976748</v>
      </c>
      <c r="AZ662" s="15">
        <f t="shared" ca="1" si="369"/>
        <v>15695.316328570256</v>
      </c>
      <c r="BA662" s="15">
        <f t="shared" ca="1" si="370"/>
        <v>18357.772518827333</v>
      </c>
      <c r="BB662" s="15">
        <f t="shared" ca="1" si="371"/>
        <v>23207.027969172239</v>
      </c>
      <c r="BC662" s="15">
        <f t="shared" ca="1" si="372"/>
        <v>30080.217702686266</v>
      </c>
      <c r="BD662" s="15">
        <f t="shared" ca="1" si="373"/>
        <v>38050.76697684449</v>
      </c>
      <c r="BE662" s="15">
        <f t="shared" ca="1" si="374"/>
        <v>46871.92330580236</v>
      </c>
      <c r="BF662" s="15">
        <f ca="1">Inputs!$B$13*EXP($B$9-0.5*C$6^2+C$6*Y662)</f>
        <v>14802.115068818699</v>
      </c>
      <c r="BG662" s="15">
        <f t="shared" ca="1" si="375"/>
        <v>13867.888120048843</v>
      </c>
      <c r="BH662" s="15">
        <f t="shared" ca="1" si="376"/>
        <v>15549.075121966789</v>
      </c>
      <c r="BI662" s="15">
        <f t="shared" ca="1" si="377"/>
        <v>14384.203695002485</v>
      </c>
      <c r="BJ662" s="15">
        <f t="shared" ca="1" si="378"/>
        <v>25221.146972971866</v>
      </c>
      <c r="BK662" s="15">
        <f t="shared" ca="1" si="379"/>
        <v>41665.514292571621</v>
      </c>
      <c r="BL662" s="15">
        <f t="shared" ca="1" si="380"/>
        <v>56485.43817963676</v>
      </c>
      <c r="BM662" s="15">
        <f t="shared" ca="1" si="381"/>
        <v>72598.555759328912</v>
      </c>
      <c r="BN662" s="15">
        <f t="shared" ca="1" si="382"/>
        <v>77487.433427181139</v>
      </c>
      <c r="BO662" s="15">
        <f t="shared" ca="1" si="383"/>
        <v>97580.321588431747</v>
      </c>
      <c r="BP662" s="15">
        <f t="shared" ca="1" si="384"/>
        <v>125312.16265319235</v>
      </c>
      <c r="BQ662" s="15">
        <f ca="1">Inputs!$B$20*EXP($B$10-0.5*C$7^2+C$7*AJ662)</f>
        <v>3224.3474295499154</v>
      </c>
      <c r="BR662" s="15">
        <f t="shared" ca="1" si="385"/>
        <v>4922.4065034760879</v>
      </c>
      <c r="BS662" s="15">
        <f t="shared" ca="1" si="386"/>
        <v>6097.4008844418022</v>
      </c>
      <c r="BT662" s="15">
        <f t="shared" ca="1" si="387"/>
        <v>8329.8530206662181</v>
      </c>
      <c r="BU662" s="15">
        <f t="shared" ca="1" si="388"/>
        <v>10912.710302371466</v>
      </c>
      <c r="BV662" s="15">
        <f t="shared" ca="1" si="389"/>
        <v>20245.723503008765</v>
      </c>
      <c r="BW662" s="15">
        <f t="shared" ca="1" si="390"/>
        <v>34557.429168616196</v>
      </c>
      <c r="BX662" s="15">
        <f t="shared" ca="1" si="391"/>
        <v>45801.168831886323</v>
      </c>
      <c r="BY662" s="15">
        <f t="shared" ca="1" si="392"/>
        <v>83180.675746256064</v>
      </c>
      <c r="BZ662" s="15">
        <f t="shared" ca="1" si="393"/>
        <v>107136.9843905458</v>
      </c>
      <c r="CA662" s="15">
        <f t="shared" ca="1" si="394"/>
        <v>141880.60502045372</v>
      </c>
      <c r="CB662" s="15">
        <f ca="1">(AU662*DCF!C$10-DCF!C$5*MAX(AU662*DCF!C$10,0)-MAX(AU662-Inputs!$B$6,0)/Inputs!$B$10)*DCF!C$6</f>
        <v>1033.631186283483</v>
      </c>
      <c r="CC662" s="15">
        <f ca="1">(AV662*DCF!D$10-DCF!D$5*MAX(AV662*DCF!D$10,0)-MAX(AV662-AU662,0)/Inputs!$B$10)*DCF!D$6</f>
        <v>1516.7955079606759</v>
      </c>
      <c r="CD662" s="15">
        <f ca="1">(AW662*DCF!E$10-DCF!E$5*MAX(AW662*DCF!E$10,0)-MAX(AW662-AV662,0)/Inputs!$B$10)*DCF!E$6</f>
        <v>1449.1041497217177</v>
      </c>
      <c r="CE662" s="15">
        <f ca="1">(AX662*DCF!F$10-DCF!F$5*MAX(AX662*DCF!F$10,0)-MAX(AX662-AW662,0)/Inputs!$B$10)*DCF!F$6</f>
        <v>1855.8866234871523</v>
      </c>
      <c r="CF662" s="15">
        <f ca="1">(AY662*DCF!G$10-DCF!G$5*MAX(AY662*DCF!G$10,0)-MAX(AY662-AX662,0)/Inputs!$B$10)*DCF!G$6</f>
        <v>2179.4595421185049</v>
      </c>
      <c r="CG662" s="15">
        <f ca="1">(AZ662*DCF!H$10-DCF!H$5*MAX(AZ662*DCF!H$10,0)-MAX(AZ662-AY662,0)/Inputs!$B$10)*DCF!H$6</f>
        <v>2565.073280506092</v>
      </c>
      <c r="CH662" s="15">
        <f ca="1">(BA662*DCF!I$10-DCF!I$5*MAX(BA662*DCF!I$10,0)-MAX(BA662-AZ662,0)/Inputs!$B$10)*DCF!I$6</f>
        <v>2916.5592463711155</v>
      </c>
      <c r="CI662" s="15">
        <f ca="1">(BB662*DCF!J$10-DCF!J$5*MAX(BB662*DCF!J$10,0)-MAX(BB662-BA662,0)/Inputs!$B$10)*DCF!J$6</f>
        <v>3247.5550931579619</v>
      </c>
      <c r="CJ662" s="15">
        <f ca="1">(BC662*DCF!K$10-DCF!K$5*MAX(BC662*DCF!K$10,0)-MAX(BC662-BB662,0)/Inputs!$B$10)*DCF!K$6</f>
        <v>3880.2900255366076</v>
      </c>
      <c r="CK662" s="15">
        <f ca="1">(BD662*DCF!L$10-DCF!L$5*MAX(BD662*DCF!L$10,0)-MAX(BD662-BC662,0)/Inputs!$B$10)*DCF!L$6</f>
        <v>4708.0581566570891</v>
      </c>
      <c r="CL662" s="15">
        <f ca="1">(BE662*DCF!M$10-DCF!M$5*MAX(BE662*DCF!M$10,0)-MAX(BE662-BD662,0)/Inputs!$B$10)*DCF!M$6</f>
        <v>5560.4532453559186</v>
      </c>
      <c r="CM662" s="15">
        <f ca="1">(BF662*DCF!C$28-DCF!C$5*MAX(BF662*DCF!C$28,0)-MAX(BF662-Inputs!$B$13,0)/Inputs!$B$17)*DCF!C$6</f>
        <v>3728.7982672819785</v>
      </c>
      <c r="CN662" s="15">
        <f ca="1">(BG662*DCF!D$28-DCF!D$5*MAX(BG662*DCF!D$28,0)-MAX(BG662-BF662,0)/Inputs!$B$17)*DCF!D$6</f>
        <v>4084.4128976963166</v>
      </c>
      <c r="CO662" s="15">
        <f ca="1">(BH662*DCF!E$28-DCF!E$5*MAX(BH662*DCF!E$28,0)-MAX(BH662-BG662,0)/Inputs!$B$17)*DCF!E$6</f>
        <v>4072.4361313627651</v>
      </c>
      <c r="CP662" s="15">
        <f ca="1">(BI662*DCF!F$28-DCF!F$5*MAX(BI662*DCF!F$28,0)-MAX(BI662-BH662,0)/Inputs!$B$17)*DCF!F$6</f>
        <v>3904.9324108617784</v>
      </c>
      <c r="CQ662" s="15">
        <f ca="1">(BJ662*DCF!G$28-DCF!G$5*MAX(BJ662*DCF!G$28,0)-MAX(BJ662-BI662,0)/Inputs!$B$17)*DCF!G$6</f>
        <v>4721.1511310015439</v>
      </c>
      <c r="CR662" s="15">
        <f ca="1">(BK662*DCF!H$28-DCF!H$5*MAX(BK662*DCF!H$28,0)-MAX(BK662-BJ662,0)/Inputs!$B$17)*DCF!H$6</f>
        <v>7749.3481747191963</v>
      </c>
      <c r="CS662" s="15">
        <f ca="1">(BL662*DCF!I$28-DCF!I$5*MAX(BL662*DCF!I$28,0)-MAX(BL662-BK662,0)/Inputs!$B$17)*DCF!I$6</f>
        <v>11155.608924173275</v>
      </c>
      <c r="CT662" s="15">
        <f ca="1">(BM662*DCF!J$28-DCF!J$5*MAX(BM662*DCF!J$28,0)-MAX(BM662-BL662,0)/Inputs!$B$17)*DCF!J$6</f>
        <v>14059.037041101605</v>
      </c>
      <c r="CU662" s="15">
        <f ca="1">(BN662*DCF!K$28-DCF!K$5*MAX(BN662*DCF!K$28,0)-MAX(BN662-BM662,0)/Inputs!$B$17)*DCF!K$6</f>
        <v>15765.224313086012</v>
      </c>
      <c r="CV662" s="15">
        <f ca="1">(BO662*DCF!L$28-DCF!L$5*MAX(BO662*DCF!L$28,0)-MAX(BO662-BN662,0)/Inputs!$B$17)*DCF!L$6</f>
        <v>17195.778555457968</v>
      </c>
      <c r="CW662" s="15">
        <f ca="1">(BP662*DCF!M$28-DCF!M$5*MAX(BP662*DCF!M$28,0)-MAX(BP662-BO662,0)/Inputs!$B$17)*DCF!M$6</f>
        <v>20678.799288529808</v>
      </c>
      <c r="CX662" s="15">
        <f ca="1">(BQ662*DCF!C$46-DCF!C$5*MAX(BQ662*DCF!C$46,0)-MAX(BQ662-Inputs!$B$20,0)/Inputs!$B$24)*DCF!C$6</f>
        <v>-755.43701816391365</v>
      </c>
      <c r="CY662" s="15">
        <f ca="1">(BR662*DCF!D$46-DCF!D$5*MAX(BR662*DCF!D$46,0)-MAX(BR662-BQ662,0)/Inputs!$B$24)*DCF!D$6</f>
        <v>-1564.6877098140617</v>
      </c>
      <c r="CZ662" s="15">
        <f ca="1">(BS662*DCF!E$46-DCF!E$5*MAX(BS662*DCF!E$46,0)-MAX(BS662-BR662,0)/Inputs!$B$24)*DCF!E$6</f>
        <v>-1184.1787088496924</v>
      </c>
      <c r="DA662" s="15">
        <f ca="1">(BT662*DCF!F$46-DCF!F$5*MAX(BT662*DCF!F$46,0)-MAX(BT662-BS662,0)/Inputs!$B$24)*DCF!F$6</f>
        <v>-1419.5389583080348</v>
      </c>
      <c r="DB662" s="15">
        <f ca="1">(BU662*DCF!G$46-DCF!G$5*MAX(BU662*DCF!G$46,0)-MAX(BU662-BT662,0)/Inputs!$B$24)*DCF!G$6</f>
        <v>-1235.9041722256554</v>
      </c>
      <c r="DC662" s="15">
        <f ca="1">(BV662*DCF!H$46-DCF!H$5*MAX(BV662*DCF!H$46,0)-MAX(BV662-BU662,0)/Inputs!$B$24)*DCF!H$6</f>
        <v>-2900.176667777404</v>
      </c>
      <c r="DD662" s="15">
        <f ca="1">(BW662*DCF!I$46-DCF!I$5*MAX(BW662*DCF!I$46,0)-MAX(BW662-BV662,0)/Inputs!$B$24)*DCF!I$6</f>
        <v>-3310.2198203276812</v>
      </c>
      <c r="DE662" s="15">
        <f ca="1">(BX662*DCF!J$46-DCF!J$5*MAX(BX662*DCF!J$46,0)-MAX(BX662-BW662,0)/Inputs!$B$24)*DCF!J$6</f>
        <v>-1060.4237221018461</v>
      </c>
      <c r="DF662" s="15">
        <f ca="1">(BY662*DCF!K$46-DCF!K$5*MAX(BY662*DCF!K$46,0)-MAX(BY662-BX662,0)/Inputs!$B$24)*DCF!K$6</f>
        <v>-4405.4259252105721</v>
      </c>
      <c r="DG662" s="15">
        <f ca="1">(BZ662*DCF!L$46-DCF!L$5*MAX(BZ662*DCF!L$46,0)-MAX(BZ662-BY662,0)/Inputs!$B$24)*DCF!L$6</f>
        <v>1984.4924666404893</v>
      </c>
      <c r="DH662" s="15">
        <f ca="1">(CA662*DCF!M$46-DCF!M$5*MAX(CA662*DCF!M$46,0)-MAX(CA662-BZ662,0)/Inputs!$B$24)*DCF!M$6</f>
        <v>3859.5132230209852</v>
      </c>
      <c r="DI662" s="15">
        <f ca="1">SUM(CB662:CL662)+BE662*DCF!M$10*(1+Inputs!$B$30)*(1-Inputs!$B$33)*(1-Inputs!$B$30/Inputs!$B$31)/(Inputs!$B$29-Inputs!$B$30)*DCF!M$6</f>
        <v>161358.04843422354</v>
      </c>
      <c r="DJ662" s="15">
        <f ca="1">SUM(CM662:CW662)+BP662*DCF!M$28*(1+Inputs!$B$30)*(1-Inputs!$B$33)*(1-Inputs!$B$30/Inputs!$B$31)/(Inputs!$B$29-Inputs!$B$30)*DCF!M$6</f>
        <v>572109.40146278718</v>
      </c>
      <c r="DK662" s="15">
        <f ca="1">SUM(CX662:DH662)+CA662*DCF!M$46*(1+Inputs!$B$30)*(1-Inputs!$B$33)*(1-Inputs!$B$30/Inputs!$B$31)/(Inputs!$B$29-Inputs!$B$30)*DCF!M$6</f>
        <v>207372.23518060101</v>
      </c>
      <c r="DM662" s="15">
        <f ca="1">DI662+DJ662+DK662+Inputs!$B$34+Inputs!$B$36-Inputs!$B$35</f>
        <v>1017690.6850776117</v>
      </c>
    </row>
    <row r="663" spans="1:117" x14ac:dyDescent="0.75">
      <c r="A663" s="11">
        <v>650</v>
      </c>
      <c r="C663" s="23">
        <f t="shared" ca="1" si="364"/>
        <v>8.3837741903953933E-2</v>
      </c>
      <c r="D663" s="23">
        <f t="shared" ca="1" si="364"/>
        <v>-1.1984742429822419</v>
      </c>
      <c r="E663" s="23">
        <f t="shared" ca="1" si="364"/>
        <v>-0.23803528391075565</v>
      </c>
      <c r="F663" s="23">
        <f t="shared" ca="1" si="364"/>
        <v>-0.26954303536464097</v>
      </c>
      <c r="G663" s="23">
        <f t="shared" ca="1" si="364"/>
        <v>-0.63276305006947597</v>
      </c>
      <c r="H663" s="23">
        <f t="shared" ca="1" si="364"/>
        <v>-0.56240560624242175</v>
      </c>
      <c r="I663" s="23">
        <f t="shared" ca="1" si="364"/>
        <v>0.80182576563352181</v>
      </c>
      <c r="J663" s="23">
        <f t="shared" ca="1" si="364"/>
        <v>0.8627864811238295</v>
      </c>
      <c r="K663" s="23">
        <f t="shared" ca="1" si="364"/>
        <v>-0.11233751986318771</v>
      </c>
      <c r="L663" s="23">
        <f t="shared" ca="1" si="364"/>
        <v>0.77310224569449171</v>
      </c>
      <c r="M663" s="23">
        <f t="shared" ca="1" si="364"/>
        <v>0.73661576628855652</v>
      </c>
      <c r="N663" s="23">
        <f ca="1">SQRT(Inputs!$B$38)*C663+SQRT(1-Inputs!$B$38)*_xlfn.NORM.S.INV(RAND())</f>
        <v>0.10995408856844335</v>
      </c>
      <c r="O663" s="23">
        <f ca="1">SQRT(Inputs!$B$38)*D663+SQRT(1-Inputs!$B$38)*_xlfn.NORM.S.INV(RAND())</f>
        <v>2.1919933630233146E-2</v>
      </c>
      <c r="P663" s="23">
        <f ca="1">SQRT(Inputs!$B$38)*E663+SQRT(1-Inputs!$B$38)*_xlfn.NORM.S.INV(RAND())</f>
        <v>-0.16287552471795666</v>
      </c>
      <c r="Q663" s="23">
        <f ca="1">SQRT(Inputs!$B$38)*F663+SQRT(1-Inputs!$B$38)*_xlfn.NORM.S.INV(RAND())</f>
        <v>0.14764169128918508</v>
      </c>
      <c r="R663" s="23">
        <f ca="1">SQRT(Inputs!$B$38)*G663+SQRT(1-Inputs!$B$38)*_xlfn.NORM.S.INV(RAND())</f>
        <v>0.61665140763550519</v>
      </c>
      <c r="S663" s="23">
        <f ca="1">SQRT(Inputs!$B$38)*H663+SQRT(1-Inputs!$B$38)*_xlfn.NORM.S.INV(RAND())</f>
        <v>-1.6676909339841908</v>
      </c>
      <c r="T663" s="23">
        <f ca="1">SQRT(Inputs!$B$38)*I663+SQRT(1-Inputs!$B$38)*_xlfn.NORM.S.INV(RAND())</f>
        <v>-0.23459321118581011</v>
      </c>
      <c r="U663" s="23">
        <f ca="1">SQRT(Inputs!$B$38)*J663+SQRT(1-Inputs!$B$38)*_xlfn.NORM.S.INV(RAND())</f>
        <v>7.2309121069659865E-2</v>
      </c>
      <c r="V663" s="23">
        <f ca="1">SQRT(Inputs!$B$38)*K663+SQRT(1-Inputs!$B$38)*_xlfn.NORM.S.INV(RAND())</f>
        <v>0.57154539112223657</v>
      </c>
      <c r="W663" s="23">
        <f ca="1">SQRT(Inputs!$B$38)*L663+SQRT(1-Inputs!$B$38)*_xlfn.NORM.S.INV(RAND())</f>
        <v>-0.53466673203489878</v>
      </c>
      <c r="X663" s="23">
        <f ca="1">SQRT(Inputs!$B$38)*M663+SQRT(1-Inputs!$B$38)*_xlfn.NORM.S.INV(RAND())</f>
        <v>0.94056872209647224</v>
      </c>
      <c r="Y663" s="23">
        <f ca="1">SQRT(Inputs!$B$38)*C663+SQRT(1-Inputs!$B$38)*_xlfn.NORM.S.INV(RAND())</f>
        <v>-2.3886701074384957</v>
      </c>
      <c r="Z663" s="23">
        <f ca="1">SQRT(Inputs!$B$38)*D663+SQRT(1-Inputs!$B$38)*_xlfn.NORM.S.INV(RAND())</f>
        <v>-0.69858466188772195</v>
      </c>
      <c r="AA663" s="23">
        <f ca="1">SQRT(Inputs!$B$38)*E663+SQRT(1-Inputs!$B$38)*_xlfn.NORM.S.INV(RAND())</f>
        <v>1.2103606860746876</v>
      </c>
      <c r="AB663" s="23">
        <f ca="1">SQRT(Inputs!$B$38)*F663+SQRT(1-Inputs!$B$38)*_xlfn.NORM.S.INV(RAND())</f>
        <v>-0.45693485529892647</v>
      </c>
      <c r="AC663" s="23">
        <f ca="1">SQRT(Inputs!$B$38)*G663+SQRT(1-Inputs!$B$38)*_xlfn.NORM.S.INV(RAND())</f>
        <v>-0.32594738877372159</v>
      </c>
      <c r="AD663" s="23">
        <f ca="1">SQRT(Inputs!$B$38)*H663+SQRT(1-Inputs!$B$38)*_xlfn.NORM.S.INV(RAND())</f>
        <v>1.0846049013942227</v>
      </c>
      <c r="AE663" s="23">
        <f ca="1">SQRT(Inputs!$B$38)*I663+SQRT(1-Inputs!$B$38)*_xlfn.NORM.S.INV(RAND())</f>
        <v>-0.25070249658106258</v>
      </c>
      <c r="AF663" s="23">
        <f ca="1">SQRT(Inputs!$B$38)*J663+SQRT(1-Inputs!$B$38)*_xlfn.NORM.S.INV(RAND())</f>
        <v>-0.25706057828412393</v>
      </c>
      <c r="AG663" s="23">
        <f ca="1">SQRT(Inputs!$B$38)*K663+SQRT(1-Inputs!$B$38)*_xlfn.NORM.S.INV(RAND())</f>
        <v>-0.63437008982749821</v>
      </c>
      <c r="AH663" s="23">
        <f ca="1">SQRT(Inputs!$B$38)*L663+SQRT(1-Inputs!$B$38)*_xlfn.NORM.S.INV(RAND())</f>
        <v>0.35727055532876356</v>
      </c>
      <c r="AI663" s="23">
        <f ca="1">SQRT(Inputs!$B$38)*M663+SQRT(1-Inputs!$B$38)*_xlfn.NORM.S.INV(RAND())</f>
        <v>0.4885408192144603</v>
      </c>
      <c r="AJ663" s="23">
        <f ca="1">SQRT(Inputs!$B$38)*C663+SQRT(1-Inputs!$B$38)*_xlfn.NORM.S.INV(RAND())</f>
        <v>-0.1391124519506392</v>
      </c>
      <c r="AK663" s="23">
        <f ca="1">SQRT(Inputs!$B$38)*D663+SQRT(1-Inputs!$B$38)*_xlfn.NORM.S.INV(RAND())</f>
        <v>-2.8232303514902508</v>
      </c>
      <c r="AL663" s="23">
        <f ca="1">SQRT(Inputs!$B$38)*E663+SQRT(1-Inputs!$B$38)*_xlfn.NORM.S.INV(RAND())</f>
        <v>-0.33751976144635132</v>
      </c>
      <c r="AM663" s="23">
        <f ca="1">SQRT(Inputs!$B$38)*F663+SQRT(1-Inputs!$B$38)*_xlfn.NORM.S.INV(RAND())</f>
        <v>-0.77675526475859236</v>
      </c>
      <c r="AN663" s="23">
        <f ca="1">SQRT(Inputs!$B$38)*G663+SQRT(1-Inputs!$B$38)*_xlfn.NORM.S.INV(RAND())</f>
        <v>-0.66674107093855395</v>
      </c>
      <c r="AO663" s="23">
        <f ca="1">SQRT(Inputs!$B$38)*H663+SQRT(1-Inputs!$B$38)*_xlfn.NORM.S.INV(RAND())</f>
        <v>1.57550794479058</v>
      </c>
      <c r="AP663" s="23">
        <f ca="1">SQRT(Inputs!$B$38)*I663+SQRT(1-Inputs!$B$38)*_xlfn.NORM.S.INV(RAND())</f>
        <v>1.2178678403672611</v>
      </c>
      <c r="AQ663" s="23">
        <f ca="1">SQRT(Inputs!$B$38)*J663+SQRT(1-Inputs!$B$38)*_xlfn.NORM.S.INV(RAND())</f>
        <v>1.0336440226153987</v>
      </c>
      <c r="AR663" s="23">
        <f ca="1">SQRT(Inputs!$B$38)*K663+SQRT(1-Inputs!$B$38)*_xlfn.NORM.S.INV(RAND())</f>
        <v>-0.1994494519092716</v>
      </c>
      <c r="AS663" s="23">
        <f ca="1">SQRT(Inputs!$B$38)*L663+SQRT(1-Inputs!$B$38)*_xlfn.NORM.S.INV(RAND())</f>
        <v>-0.18062619013743625</v>
      </c>
      <c r="AT663" s="23">
        <f ca="1">SQRT(Inputs!$B$38)*M663+SQRT(1-Inputs!$B$38)*_xlfn.NORM.S.INV(RAND())</f>
        <v>-0.10838041364077305</v>
      </c>
      <c r="AU663" s="15">
        <f ca="1">Inputs!$B$6*EXP($B$8-0.5*C$5^2+C$5*N663)</f>
        <v>5051.3510576046419</v>
      </c>
      <c r="AV663" s="15">
        <f t="shared" ca="1" si="365"/>
        <v>6168.5361524179398</v>
      </c>
      <c r="AW663" s="15">
        <f t="shared" ca="1" si="366"/>
        <v>7358.0013484348383</v>
      </c>
      <c r="AX663" s="15">
        <f t="shared" ca="1" si="367"/>
        <v>9150.6198195059897</v>
      </c>
      <c r="AY663" s="15">
        <f t="shared" ca="1" si="368"/>
        <v>12018.071100773021</v>
      </c>
      <c r="AZ663" s="15">
        <f t="shared" ca="1" si="369"/>
        <v>12232.486313437927</v>
      </c>
      <c r="BA663" s="15">
        <f t="shared" ca="1" si="370"/>
        <v>14606.374340446984</v>
      </c>
      <c r="BB663" s="15">
        <f t="shared" ca="1" si="371"/>
        <v>18012.676529332628</v>
      </c>
      <c r="BC663" s="15">
        <f t="shared" ca="1" si="372"/>
        <v>23312.275144143819</v>
      </c>
      <c r="BD663" s="15">
        <f t="shared" ca="1" si="373"/>
        <v>27166.609105121432</v>
      </c>
      <c r="BE663" s="15">
        <f t="shared" ca="1" si="374"/>
        <v>36266.707951429627</v>
      </c>
      <c r="BF663" s="15">
        <f ca="1">Inputs!$B$13*EXP($B$9-0.5*C$6^2+C$6*Y663)</f>
        <v>8613.8004477791492</v>
      </c>
      <c r="BG663" s="15">
        <f t="shared" ca="1" si="375"/>
        <v>9254.6652935901675</v>
      </c>
      <c r="BH663" s="15">
        <f t="shared" ca="1" si="376"/>
        <v>13821.334632570783</v>
      </c>
      <c r="BI663" s="15">
        <f t="shared" ca="1" si="377"/>
        <v>15770.31352832853</v>
      </c>
      <c r="BJ663" s="15">
        <f t="shared" ca="1" si="378"/>
        <v>18446.029174263385</v>
      </c>
      <c r="BK663" s="15">
        <f t="shared" ca="1" si="379"/>
        <v>26241.339077567296</v>
      </c>
      <c r="BL663" s="15">
        <f t="shared" ca="1" si="380"/>
        <v>31203.888666599258</v>
      </c>
      <c r="BM663" s="15">
        <f t="shared" ca="1" si="381"/>
        <v>37150.793687203477</v>
      </c>
      <c r="BN663" s="15">
        <f t="shared" ca="1" si="382"/>
        <v>42346.136968637351</v>
      </c>
      <c r="BO663" s="15">
        <f t="shared" ca="1" si="383"/>
        <v>54311.890931499343</v>
      </c>
      <c r="BP663" s="15">
        <f t="shared" ca="1" si="384"/>
        <v>70652.092858530057</v>
      </c>
      <c r="BQ663" s="15">
        <f ca="1">Inputs!$B$20*EXP($B$10-0.5*C$7^2+C$7*AJ663)</f>
        <v>4083.002514833348</v>
      </c>
      <c r="BR663" s="15">
        <f t="shared" ca="1" si="385"/>
        <v>2260.108044127463</v>
      </c>
      <c r="BS663" s="15">
        <f t="shared" ca="1" si="386"/>
        <v>2809.0413171132941</v>
      </c>
      <c r="BT663" s="15">
        <f t="shared" ca="1" si="387"/>
        <v>3159.0654985520773</v>
      </c>
      <c r="BU663" s="15">
        <f t="shared" ca="1" si="388"/>
        <v>3725.7953861108413</v>
      </c>
      <c r="BV663" s="15">
        <f t="shared" ca="1" si="389"/>
        <v>7392.5323373196788</v>
      </c>
      <c r="BW663" s="15">
        <f t="shared" ca="1" si="390"/>
        <v>13349.027034666107</v>
      </c>
      <c r="BX663" s="15">
        <f t="shared" ca="1" si="391"/>
        <v>22969.735431296507</v>
      </c>
      <c r="BY663" s="15">
        <f t="shared" ca="1" si="392"/>
        <v>30979.489715147723</v>
      </c>
      <c r="BZ663" s="15">
        <f t="shared" ca="1" si="393"/>
        <v>42048.880975407592</v>
      </c>
      <c r="CA663" s="15">
        <f t="shared" ca="1" si="394"/>
        <v>57939.232992864127</v>
      </c>
      <c r="CB663" s="15">
        <f ca="1">(AU663*DCF!C$10-DCF!C$5*MAX(AU663*DCF!C$10,0)-MAX(AU663-Inputs!$B$6,0)/Inputs!$B$10)*DCF!C$6</f>
        <v>1042.43892173263</v>
      </c>
      <c r="CC663" s="15">
        <f ca="1">(AV663*DCF!D$10-DCF!D$5*MAX(AV663*DCF!D$10,0)-MAX(AV663-AU663,0)/Inputs!$B$10)*DCF!D$6</f>
        <v>1231.1425501320134</v>
      </c>
      <c r="CD663" s="15">
        <f ca="1">(AW663*DCF!E$10-DCF!E$5*MAX(AW663*DCF!E$10,0)-MAX(AW663-AV663,0)/Inputs!$B$10)*DCF!E$6</f>
        <v>1430.928561938143</v>
      </c>
      <c r="CE663" s="15">
        <f ca="1">(AX663*DCF!F$10-DCF!F$5*MAX(AX663*DCF!F$10,0)-MAX(AX663-AW663,0)/Inputs!$B$10)*DCF!F$6</f>
        <v>1624.5662638032331</v>
      </c>
      <c r="CF663" s="15">
        <f ca="1">(AY663*DCF!G$10-DCF!G$5*MAX(AY663*DCF!G$10,0)-MAX(AY663-AX663,0)/Inputs!$B$10)*DCF!G$6</f>
        <v>1925.0278588862714</v>
      </c>
      <c r="CG663" s="15">
        <f ca="1">(AZ663*DCF!H$10-DCF!H$5*MAX(AZ663*DCF!H$10,0)-MAX(AZ663-AY663,0)/Inputs!$B$10)*DCF!H$6</f>
        <v>2336.8727269858859</v>
      </c>
      <c r="CH663" s="15">
        <f ca="1">(BA663*DCF!I$10-DCF!I$5*MAX(BA663*DCF!I$10,0)-MAX(BA663-AZ663,0)/Inputs!$B$10)*DCF!I$6</f>
        <v>2278.6509398913836</v>
      </c>
      <c r="CI663" s="15">
        <f ca="1">(BB663*DCF!J$10-DCF!J$5*MAX(BB663*DCF!J$10,0)-MAX(BB663-BA663,0)/Inputs!$B$10)*DCF!J$6</f>
        <v>2574.848122314369</v>
      </c>
      <c r="CJ663" s="15">
        <f ca="1">(BC663*DCF!K$10-DCF!K$5*MAX(BC663*DCF!K$10,0)-MAX(BC663-BB663,0)/Inputs!$B$10)*DCF!K$6</f>
        <v>3011.0387695544273</v>
      </c>
      <c r="CK663" s="15">
        <f ca="1">(BD663*DCF!L$10-DCF!L$5*MAX(BD663*DCF!L$10,0)-MAX(BD663-BC663,0)/Inputs!$B$10)*DCF!L$6</f>
        <v>3598.8134641420693</v>
      </c>
      <c r="CL663" s="15">
        <f ca="1">(BE663*DCF!M$10-DCF!M$5*MAX(BE663*DCF!M$10,0)-MAX(BE663-BD663,0)/Inputs!$B$10)*DCF!M$6</f>
        <v>4030.5975263326154</v>
      </c>
      <c r="CM663" s="15">
        <f ca="1">(BF663*DCF!C$28-DCF!C$5*MAX(BF663*DCF!C$28,0)-MAX(BF663-Inputs!$B$13,0)/Inputs!$B$17)*DCF!C$6</f>
        <v>2628.875406256343</v>
      </c>
      <c r="CN663" s="15">
        <f ca="1">(BG663*DCF!D$28-DCF!D$5*MAX(BG663*DCF!D$28,0)-MAX(BG663-BF663,0)/Inputs!$B$17)*DCF!D$6</f>
        <v>2588.9865217845613</v>
      </c>
      <c r="CO663" s="15">
        <f ca="1">(BH663*DCF!E$28-DCF!E$5*MAX(BH663*DCF!E$28,0)-MAX(BH663-BG663,0)/Inputs!$B$17)*DCF!E$6</f>
        <v>3014.4204092536097</v>
      </c>
      <c r="CP663" s="15">
        <f ca="1">(BI663*DCF!F$28-DCF!F$5*MAX(BI663*DCF!F$28,0)-MAX(BI663-BH663,0)/Inputs!$B$17)*DCF!F$6</f>
        <v>3926.382305347187</v>
      </c>
      <c r="CQ663" s="15">
        <f ca="1">(BJ663*DCF!G$28-DCF!G$5*MAX(BJ663*DCF!G$28,0)-MAX(BJ663-BI663,0)/Inputs!$B$17)*DCF!G$6</f>
        <v>4335.933280079521</v>
      </c>
      <c r="CR663" s="15">
        <f ca="1">(BK663*DCF!H$28-DCF!H$5*MAX(BK663*DCF!H$28,0)-MAX(BK663-BJ663,0)/Inputs!$B$17)*DCF!H$6</f>
        <v>5278.6002725459412</v>
      </c>
      <c r="CS663" s="15">
        <f ca="1">(BL663*DCF!I$28-DCF!I$5*MAX(BL663*DCF!I$28,0)-MAX(BL663-BK663,0)/Inputs!$B$17)*DCF!I$6</f>
        <v>6625.4111851778371</v>
      </c>
      <c r="CT663" s="15">
        <f ca="1">(BM663*DCF!J$28-DCF!J$5*MAX(BM663*DCF!J$28,0)-MAX(BM663-BL663,0)/Inputs!$B$17)*DCF!J$6</f>
        <v>7499.2000917991973</v>
      </c>
      <c r="CU663" s="15">
        <f ca="1">(BN663*DCF!K$28-DCF!K$5*MAX(BN663*DCF!K$28,0)-MAX(BN663-BM663,0)/Inputs!$B$17)*DCF!K$6</f>
        <v>8306.4337597000467</v>
      </c>
      <c r="CV663" s="15">
        <f ca="1">(BO663*DCF!L$28-DCF!L$5*MAX(BO663*DCF!L$28,0)-MAX(BO663-BN663,0)/Inputs!$B$17)*DCF!L$6</f>
        <v>9482.4172269379378</v>
      </c>
      <c r="CW663" s="15">
        <f ca="1">(BP663*DCF!M$28-DCF!M$5*MAX(BP663*DCF!M$28,0)-MAX(BP663-BO663,0)/Inputs!$B$17)*DCF!M$6</f>
        <v>11585.221910219096</v>
      </c>
      <c r="CX663" s="15">
        <f ca="1">(BQ663*DCF!C$46-DCF!C$5*MAX(BQ663*DCF!C$46,0)-MAX(BQ663-Inputs!$B$20,0)/Inputs!$B$24)*DCF!C$6</f>
        <v>-1350.3481627020885</v>
      </c>
      <c r="CY663" s="15">
        <f ca="1">(BR663*DCF!D$46-DCF!D$5*MAX(BR663*DCF!D$46,0)-MAX(BR663-BQ663,0)/Inputs!$B$24)*DCF!D$6</f>
        <v>-385.74773673164196</v>
      </c>
      <c r="CZ663" s="15">
        <f ca="1">(BS663*DCF!E$46-DCF!E$5*MAX(BS663*DCF!E$46,0)-MAX(BS663-BR663,0)/Inputs!$B$24)*DCF!E$6</f>
        <v>-548.54841097355722</v>
      </c>
      <c r="DA663" s="15">
        <f ca="1">(BT663*DCF!F$46-DCF!F$5*MAX(BT663*DCF!F$46,0)-MAX(BT663-BS663,0)/Inputs!$B$24)*DCF!F$6</f>
        <v>-357.51799231056634</v>
      </c>
      <c r="DB663" s="15">
        <f ca="1">(BU663*DCF!G$46-DCF!G$5*MAX(BU663*DCF!G$46,0)-MAX(BU663-BT663,0)/Inputs!$B$24)*DCF!G$6</f>
        <v>-315.96513247531971</v>
      </c>
      <c r="DC663" s="15">
        <f ca="1">(BV663*DCF!H$46-DCF!H$5*MAX(BV663*DCF!H$46,0)-MAX(BV663-BU663,0)/Inputs!$B$24)*DCF!H$6</f>
        <v>-1139.4160411181006</v>
      </c>
      <c r="DD663" s="15">
        <f ca="1">(BW663*DCF!I$46-DCF!I$5*MAX(BW663*DCF!I$46,0)-MAX(BW663-BV663,0)/Inputs!$B$24)*DCF!I$6</f>
        <v>-1401.5782442926018</v>
      </c>
      <c r="DE663" s="15">
        <f ca="1">(BX663*DCF!J$46-DCF!J$5*MAX(BX663*DCF!J$46,0)-MAX(BX663-BW663,0)/Inputs!$B$24)*DCF!J$6</f>
        <v>-1587.7378229094697</v>
      </c>
      <c r="DF663" s="15">
        <f ca="1">(BY663*DCF!K$46-DCF!K$5*MAX(BY663*DCF!K$46,0)-MAX(BY663-BX663,0)/Inputs!$B$24)*DCF!K$6</f>
        <v>-192.52469739618235</v>
      </c>
      <c r="DG663" s="15">
        <f ca="1">(BZ663*DCF!L$46-DCF!L$5*MAX(BZ663*DCF!L$46,0)-MAX(BZ663-BY663,0)/Inputs!$B$24)*DCF!L$6</f>
        <v>401.60481519077968</v>
      </c>
      <c r="DH663" s="15">
        <f ca="1">(CA663*DCF!M$46-DCF!M$5*MAX(CA663*DCF!M$46,0)-MAX(CA663-BZ663,0)/Inputs!$B$24)*DCF!M$6</f>
        <v>1220.2318374744652</v>
      </c>
      <c r="DI663" s="15">
        <f ca="1">SUM(CB663:CL663)+BE663*DCF!M$10*(1+Inputs!$B$30)*(1-Inputs!$B$33)*(1-Inputs!$B$30/Inputs!$B$31)/(Inputs!$B$29-Inputs!$B$30)*DCF!M$6</f>
        <v>126015.65351210615</v>
      </c>
      <c r="DJ663" s="15">
        <f ca="1">SUM(CM663:CW663)+BP663*DCF!M$28*(1+Inputs!$B$30)*(1-Inputs!$B$33)*(1-Inputs!$B$30/Inputs!$B$31)/(Inputs!$B$29-Inputs!$B$30)*DCF!M$6</f>
        <v>327439.4939724296</v>
      </c>
      <c r="DK663" s="15">
        <f ca="1">SUM(CX663:DH663)+CA663*DCF!M$46*(1+Inputs!$B$30)*(1-Inputs!$B$33)*(1-Inputs!$B$30/Inputs!$B$31)/(Inputs!$B$29-Inputs!$B$30)*DCF!M$6</f>
        <v>83923.369959633419</v>
      </c>
      <c r="DM663" s="15">
        <f ca="1">DI663+DJ663+DK663+Inputs!$B$34+Inputs!$B$36-Inputs!$B$35</f>
        <v>614229.51744416915</v>
      </c>
    </row>
    <row r="664" spans="1:117" x14ac:dyDescent="0.75">
      <c r="A664" s="11">
        <v>651</v>
      </c>
      <c r="C664" s="23">
        <f t="shared" ref="C664:M673" ca="1" si="395">_xlfn.NORM.S.INV(RAND())</f>
        <v>-0.59713825409608645</v>
      </c>
      <c r="D664" s="23">
        <f t="shared" ca="1" si="395"/>
        <v>0.1359265786898895</v>
      </c>
      <c r="E664" s="23">
        <f t="shared" ca="1" si="395"/>
        <v>1.0775799386956482</v>
      </c>
      <c r="F664" s="23">
        <f t="shared" ca="1" si="395"/>
        <v>0.11889250286220326</v>
      </c>
      <c r="G664" s="23">
        <f t="shared" ca="1" si="395"/>
        <v>2.8229170052596362</v>
      </c>
      <c r="H664" s="23">
        <f t="shared" ca="1" si="395"/>
        <v>-0.11459769436447811</v>
      </c>
      <c r="I664" s="23">
        <f t="shared" ca="1" si="395"/>
        <v>0.64007076937151275</v>
      </c>
      <c r="J664" s="23">
        <f t="shared" ca="1" si="395"/>
        <v>0.41919676234890424</v>
      </c>
      <c r="K664" s="23">
        <f t="shared" ca="1" si="395"/>
        <v>-0.41183588253486014</v>
      </c>
      <c r="L664" s="23">
        <f t="shared" ca="1" si="395"/>
        <v>1.9770370002563298</v>
      </c>
      <c r="M664" s="23">
        <f t="shared" ca="1" si="395"/>
        <v>1.2059905752558688E-2</v>
      </c>
      <c r="N664" s="23">
        <f ca="1">SQRT(Inputs!$B$38)*C664+SQRT(1-Inputs!$B$38)*_xlfn.NORM.S.INV(RAND())</f>
        <v>-1.4435509101628143</v>
      </c>
      <c r="O664" s="23">
        <f ca="1">SQRT(Inputs!$B$38)*D664+SQRT(1-Inputs!$B$38)*_xlfn.NORM.S.INV(RAND())</f>
        <v>0.20630518199409023</v>
      </c>
      <c r="P664" s="23">
        <f ca="1">SQRT(Inputs!$B$38)*E664+SQRT(1-Inputs!$B$38)*_xlfn.NORM.S.INV(RAND())</f>
        <v>6.6838629589799359E-2</v>
      </c>
      <c r="Q664" s="23">
        <f ca="1">SQRT(Inputs!$B$38)*F664+SQRT(1-Inputs!$B$38)*_xlfn.NORM.S.INV(RAND())</f>
        <v>-1.0882210828615961</v>
      </c>
      <c r="R664" s="23">
        <f ca="1">SQRT(Inputs!$B$38)*G664+SQRT(1-Inputs!$B$38)*_xlfn.NORM.S.INV(RAND())</f>
        <v>1.9466824281392867</v>
      </c>
      <c r="S664" s="23">
        <f ca="1">SQRT(Inputs!$B$38)*H664+SQRT(1-Inputs!$B$38)*_xlfn.NORM.S.INV(RAND())</f>
        <v>-1.4717654915372951</v>
      </c>
      <c r="T664" s="23">
        <f ca="1">SQRT(Inputs!$B$38)*I664+SQRT(1-Inputs!$B$38)*_xlfn.NORM.S.INV(RAND())</f>
        <v>-0.4793175338486983</v>
      </c>
      <c r="U664" s="23">
        <f ca="1">SQRT(Inputs!$B$38)*J664+SQRT(1-Inputs!$B$38)*_xlfn.NORM.S.INV(RAND())</f>
        <v>0.11342086991866607</v>
      </c>
      <c r="V664" s="23">
        <f ca="1">SQRT(Inputs!$B$38)*K664+SQRT(1-Inputs!$B$38)*_xlfn.NORM.S.INV(RAND())</f>
        <v>0.75174216750611578</v>
      </c>
      <c r="W664" s="23">
        <f ca="1">SQRT(Inputs!$B$38)*L664+SQRT(1-Inputs!$B$38)*_xlfn.NORM.S.INV(RAND())</f>
        <v>1.6446501272112457</v>
      </c>
      <c r="X664" s="23">
        <f ca="1">SQRT(Inputs!$B$38)*M664+SQRT(1-Inputs!$B$38)*_xlfn.NORM.S.INV(RAND())</f>
        <v>-0.74818729848158472</v>
      </c>
      <c r="Y664" s="23">
        <f ca="1">SQRT(Inputs!$B$38)*C664+SQRT(1-Inputs!$B$38)*_xlfn.NORM.S.INV(RAND())</f>
        <v>0.80633911167616068</v>
      </c>
      <c r="Z664" s="23">
        <f ca="1">SQRT(Inputs!$B$38)*D664+SQRT(1-Inputs!$B$38)*_xlfn.NORM.S.INV(RAND())</f>
        <v>1.0627530692945975</v>
      </c>
      <c r="AA664" s="23">
        <f ca="1">SQRT(Inputs!$B$38)*E664+SQRT(1-Inputs!$B$38)*_xlfn.NORM.S.INV(RAND())</f>
        <v>2.1666843189432727</v>
      </c>
      <c r="AB664" s="23">
        <f ca="1">SQRT(Inputs!$B$38)*F664+SQRT(1-Inputs!$B$38)*_xlfn.NORM.S.INV(RAND())</f>
        <v>0.47152738948829148</v>
      </c>
      <c r="AC664" s="23">
        <f ca="1">SQRT(Inputs!$B$38)*G664+SQRT(1-Inputs!$B$38)*_xlfn.NORM.S.INV(RAND())</f>
        <v>1.6196661619287005</v>
      </c>
      <c r="AD664" s="23">
        <f ca="1">SQRT(Inputs!$B$38)*H664+SQRT(1-Inputs!$B$38)*_xlfn.NORM.S.INV(RAND())</f>
        <v>1.2540324616743863</v>
      </c>
      <c r="AE664" s="23">
        <f ca="1">SQRT(Inputs!$B$38)*I664+SQRT(1-Inputs!$B$38)*_xlfn.NORM.S.INV(RAND())</f>
        <v>-0.67246814687641776</v>
      </c>
      <c r="AF664" s="23">
        <f ca="1">SQRT(Inputs!$B$38)*J664+SQRT(1-Inputs!$B$38)*_xlfn.NORM.S.INV(RAND())</f>
        <v>-0.88688641557556824</v>
      </c>
      <c r="AG664" s="23">
        <f ca="1">SQRT(Inputs!$B$38)*K664+SQRT(1-Inputs!$B$38)*_xlfn.NORM.S.INV(RAND())</f>
        <v>1.3087374466539818</v>
      </c>
      <c r="AH664" s="23">
        <f ca="1">SQRT(Inputs!$B$38)*L664+SQRT(1-Inputs!$B$38)*_xlfn.NORM.S.INV(RAND())</f>
        <v>1.2387751105738274</v>
      </c>
      <c r="AI664" s="23">
        <f ca="1">SQRT(Inputs!$B$38)*M664+SQRT(1-Inputs!$B$38)*_xlfn.NORM.S.INV(RAND())</f>
        <v>-0.2483152585126755</v>
      </c>
      <c r="AJ664" s="23">
        <f ca="1">SQRT(Inputs!$B$38)*C664+SQRT(1-Inputs!$B$38)*_xlfn.NORM.S.INV(RAND())</f>
        <v>-0.44692715144345868</v>
      </c>
      <c r="AK664" s="23">
        <f ca="1">SQRT(Inputs!$B$38)*D664+SQRT(1-Inputs!$B$38)*_xlfn.NORM.S.INV(RAND())</f>
        <v>1.1632599326229194</v>
      </c>
      <c r="AL664" s="23">
        <f ca="1">SQRT(Inputs!$B$38)*E664+SQRT(1-Inputs!$B$38)*_xlfn.NORM.S.INV(RAND())</f>
        <v>1.9493077131937522</v>
      </c>
      <c r="AM664" s="23">
        <f ca="1">SQRT(Inputs!$B$38)*F664+SQRT(1-Inputs!$B$38)*_xlfn.NORM.S.INV(RAND())</f>
        <v>1.3322259872211992</v>
      </c>
      <c r="AN664" s="23">
        <f ca="1">SQRT(Inputs!$B$38)*G664+SQRT(1-Inputs!$B$38)*_xlfn.NORM.S.INV(RAND())</f>
        <v>3.1578476206739001</v>
      </c>
      <c r="AO664" s="23">
        <f ca="1">SQRT(Inputs!$B$38)*H664+SQRT(1-Inputs!$B$38)*_xlfn.NORM.S.INV(RAND())</f>
        <v>0.17249094914444724</v>
      </c>
      <c r="AP664" s="23">
        <f ca="1">SQRT(Inputs!$B$38)*I664+SQRT(1-Inputs!$B$38)*_xlfn.NORM.S.INV(RAND())</f>
        <v>-0.50898133538758805</v>
      </c>
      <c r="AQ664" s="23">
        <f ca="1">SQRT(Inputs!$B$38)*J664+SQRT(1-Inputs!$B$38)*_xlfn.NORM.S.INV(RAND())</f>
        <v>-0.23090970018488374</v>
      </c>
      <c r="AR664" s="23">
        <f ca="1">SQRT(Inputs!$B$38)*K664+SQRT(1-Inputs!$B$38)*_xlfn.NORM.S.INV(RAND())</f>
        <v>0.28120166193411072</v>
      </c>
      <c r="AS664" s="23">
        <f ca="1">SQRT(Inputs!$B$38)*L664+SQRT(1-Inputs!$B$38)*_xlfn.NORM.S.INV(RAND())</f>
        <v>0.93182581986173729</v>
      </c>
      <c r="AT664" s="23">
        <f ca="1">SQRT(Inputs!$B$38)*M664+SQRT(1-Inputs!$B$38)*_xlfn.NORM.S.INV(RAND())</f>
        <v>-0.15964839784142193</v>
      </c>
      <c r="AU664" s="15">
        <f ca="1">Inputs!$B$6*EXP($B$8-0.5*C$5^2+C$5*N664)</f>
        <v>3928.2149520207977</v>
      </c>
      <c r="AV664" s="15">
        <f t="shared" ca="1" si="365"/>
        <v>4928.8291176691309</v>
      </c>
      <c r="AW664" s="15">
        <f t="shared" ca="1" si="366"/>
        <v>6064.2589690724335</v>
      </c>
      <c r="AX664" s="15">
        <f t="shared" ca="1" si="367"/>
        <v>6462.6904818891644</v>
      </c>
      <c r="AY664" s="15">
        <f t="shared" ca="1" si="368"/>
        <v>9914.1906332486615</v>
      </c>
      <c r="AZ664" s="15">
        <f t="shared" ca="1" si="369"/>
        <v>10311.152821655402</v>
      </c>
      <c r="BA664" s="15">
        <f t="shared" ca="1" si="370"/>
        <v>12000.833924995657</v>
      </c>
      <c r="BB664" s="15">
        <f t="shared" ca="1" si="371"/>
        <v>14860.591487306519</v>
      </c>
      <c r="BC664" s="15">
        <f t="shared" ca="1" si="372"/>
        <v>19570.268625144996</v>
      </c>
      <c r="BD664" s="15">
        <f t="shared" ca="1" si="373"/>
        <v>27962.358418750373</v>
      </c>
      <c r="BE664" s="15">
        <f t="shared" ca="1" si="374"/>
        <v>32007.120804894439</v>
      </c>
      <c r="BF664" s="15">
        <f ca="1">Inputs!$B$13*EXP($B$9-0.5*C$6^2+C$6*Y664)</f>
        <v>16228.497775296853</v>
      </c>
      <c r="BG664" s="15">
        <f t="shared" ca="1" si="375"/>
        <v>23958.997951426838</v>
      </c>
      <c r="BH664" s="15">
        <f t="shared" ca="1" si="376"/>
        <v>41931.733549467332</v>
      </c>
      <c r="BI664" s="15">
        <f t="shared" ca="1" si="377"/>
        <v>55194.715886734062</v>
      </c>
      <c r="BJ664" s="15">
        <f t="shared" ca="1" si="378"/>
        <v>85459.15722175203</v>
      </c>
      <c r="BK664" s="15">
        <f t="shared" ca="1" si="379"/>
        <v>124411.15725927694</v>
      </c>
      <c r="BL664" s="15">
        <f t="shared" ca="1" si="380"/>
        <v>140069.85934526304</v>
      </c>
      <c r="BM664" s="15">
        <f t="shared" ca="1" si="381"/>
        <v>154214.11039708319</v>
      </c>
      <c r="BN664" s="15">
        <f t="shared" ca="1" si="382"/>
        <v>221869.19674547351</v>
      </c>
      <c r="BO664" s="15">
        <f t="shared" ca="1" si="383"/>
        <v>315267.12294264138</v>
      </c>
      <c r="BP664" s="15">
        <f t="shared" ca="1" si="384"/>
        <v>377270.22434766951</v>
      </c>
      <c r="BQ664" s="15">
        <f ca="1">Inputs!$B$20*EXP($B$10-0.5*C$7^2+C$7*AJ664)</f>
        <v>3660.7062129580631</v>
      </c>
      <c r="BR664" s="15">
        <f t="shared" ca="1" si="385"/>
        <v>7186.9415411441596</v>
      </c>
      <c r="BS664" s="15">
        <f t="shared" ca="1" si="386"/>
        <v>17227.03315750296</v>
      </c>
      <c r="BT664" s="15">
        <f t="shared" ca="1" si="387"/>
        <v>33688.839891814096</v>
      </c>
      <c r="BU664" s="15">
        <f t="shared" ca="1" si="388"/>
        <v>100243.8696179582</v>
      </c>
      <c r="BV664" s="15">
        <f t="shared" ca="1" si="389"/>
        <v>144994.84731301956</v>
      </c>
      <c r="BW664" s="15">
        <f t="shared" ca="1" si="390"/>
        <v>181668.76247487371</v>
      </c>
      <c r="BX664" s="15">
        <f t="shared" ca="1" si="391"/>
        <v>242598.72318187458</v>
      </c>
      <c r="BY664" s="15">
        <f t="shared" ca="1" si="392"/>
        <v>358710.99592373078</v>
      </c>
      <c r="BZ664" s="15">
        <f t="shared" ca="1" si="393"/>
        <v>597366.45547444897</v>
      </c>
      <c r="CA664" s="15">
        <f t="shared" ca="1" si="394"/>
        <v>815647.57807965146</v>
      </c>
      <c r="CB664" s="15">
        <f ca="1">(AU664*DCF!C$10-DCF!C$5*MAX(AU664*DCF!C$10,0)-MAX(AU664-Inputs!$B$6,0)/Inputs!$B$10)*DCF!C$6</f>
        <v>1008.8014081926941</v>
      </c>
      <c r="CC664" s="15">
        <f ca="1">(AV664*DCF!D$10-DCF!D$5*MAX(AV664*DCF!D$10,0)-MAX(AV664-AU664,0)/Inputs!$B$10)*DCF!D$6</f>
        <v>957.39512935039318</v>
      </c>
      <c r="CD664" s="15">
        <f ca="1">(AW664*DCF!E$10-DCF!E$5*MAX(AW664*DCF!E$10,0)-MAX(AW664-AV664,0)/Inputs!$B$10)*DCF!E$6</f>
        <v>1144.3950384899761</v>
      </c>
      <c r="CE664" s="15">
        <f ca="1">(AX664*DCF!F$10-DCF!F$5*MAX(AX664*DCF!F$10,0)-MAX(AX664-AW664,0)/Inputs!$B$10)*DCF!F$6</f>
        <v>1327.8913131735303</v>
      </c>
      <c r="CF664" s="15">
        <f ca="1">(AY664*DCF!G$10-DCF!G$5*MAX(AY664*DCF!G$10,0)-MAX(AY664-AX664,0)/Inputs!$B$10)*DCF!G$6</f>
        <v>1379.2803601305834</v>
      </c>
      <c r="CG664" s="15">
        <f ca="1">(AZ664*DCF!H$10-DCF!H$5*MAX(AZ664*DCF!H$10,0)-MAX(AZ664-AY664,0)/Inputs!$B$10)*DCF!H$6</f>
        <v>1931.429963288266</v>
      </c>
      <c r="CH664" s="15">
        <f ca="1">(BA664*DCF!I$10-DCF!I$5*MAX(BA664*DCF!I$10,0)-MAX(BA664-AZ664,0)/Inputs!$B$10)*DCF!I$6</f>
        <v>1914.947664317672</v>
      </c>
      <c r="CI664" s="15">
        <f ca="1">(BB664*DCF!J$10-DCF!J$5*MAX(BB664*DCF!J$10,0)-MAX(BB664-BA664,0)/Inputs!$B$10)*DCF!J$6</f>
        <v>2116.7628470678887</v>
      </c>
      <c r="CJ664" s="15">
        <f ca="1">(BC664*DCF!K$10-DCF!K$5*MAX(BC664*DCF!K$10,0)-MAX(BC664-BB664,0)/Inputs!$B$10)*DCF!K$6</f>
        <v>2491.2158434872777</v>
      </c>
      <c r="CK664" s="15">
        <f ca="1">(BD664*DCF!L$10-DCF!L$5*MAX(BD664*DCF!L$10,0)-MAX(BD664-BC664,0)/Inputs!$B$10)*DCF!L$6</f>
        <v>3132.0222907474986</v>
      </c>
      <c r="CL664" s="15">
        <f ca="1">(BE664*DCF!M$10-DCF!M$5*MAX(BE664*DCF!M$10,0)-MAX(BE664-BD664,0)/Inputs!$B$10)*DCF!M$6</f>
        <v>4033.428642225268</v>
      </c>
      <c r="CM664" s="15">
        <f ca="1">(BF664*DCF!C$28-DCF!C$5*MAX(BF664*DCF!C$28,0)-MAX(BF664-Inputs!$B$13,0)/Inputs!$B$17)*DCF!C$6</f>
        <v>3834.7022759892488</v>
      </c>
      <c r="CN664" s="15">
        <f ca="1">(BG664*DCF!D$28-DCF!D$5*MAX(BG664*DCF!D$28,0)-MAX(BG664-BF664,0)/Inputs!$B$17)*DCF!D$6</f>
        <v>5407.2073543922033</v>
      </c>
      <c r="CO664" s="15">
        <f ca="1">(BH664*DCF!E$28-DCF!E$5*MAX(BH664*DCF!E$28,0)-MAX(BH664-BG664,0)/Inputs!$B$17)*DCF!E$6</f>
        <v>8333.6348006697972</v>
      </c>
      <c r="CP664" s="15">
        <f ca="1">(BI664*DCF!F$28-DCF!F$5*MAX(BI664*DCF!F$28,0)-MAX(BI664-BH664,0)/Inputs!$B$17)*DCF!F$6</f>
        <v>12569.175914900581</v>
      </c>
      <c r="CQ664" s="15">
        <f ca="1">(BJ664*DCF!G$28-DCF!G$5*MAX(BJ664*DCF!G$28,0)-MAX(BJ664-BI664,0)/Inputs!$B$17)*DCF!G$6</f>
        <v>17082.846661565589</v>
      </c>
      <c r="CR664" s="15">
        <f ca="1">(BK664*DCF!H$28-DCF!H$5*MAX(BK664*DCF!H$28,0)-MAX(BK664-BJ664,0)/Inputs!$B$17)*DCF!H$6</f>
        <v>24716.204110302093</v>
      </c>
      <c r="CS664" s="15">
        <f ca="1">(BL664*DCF!I$28-DCF!I$5*MAX(BL664*DCF!I$28,0)-MAX(BL664-BK664,0)/Inputs!$B$17)*DCF!I$6</f>
        <v>30690.349029185967</v>
      </c>
      <c r="CT664" s="15">
        <f ca="1">(BM664*DCF!J$28-DCF!J$5*MAX(BM664*DCF!J$28,0)-MAX(BM664-BL664,0)/Inputs!$B$17)*DCF!J$6</f>
        <v>32527.136774853796</v>
      </c>
      <c r="CU664" s="15">
        <f ca="1">(BN664*DCF!K$28-DCF!K$5*MAX(BN664*DCF!K$28,0)-MAX(BN664-BM664,0)/Inputs!$B$17)*DCF!K$6</f>
        <v>38568.207355684128</v>
      </c>
      <c r="CV664" s="15">
        <f ca="1">(BO664*DCF!L$28-DCF!L$5*MAX(BO664*DCF!L$28,0)-MAX(BO664-BN664,0)/Inputs!$B$17)*DCF!L$6</f>
        <v>52334.277355205479</v>
      </c>
      <c r="CW664" s="15">
        <f ca="1">(BP664*DCF!M$28-DCF!M$5*MAX(BP664*DCF!M$28,0)-MAX(BP664-BO664,0)/Inputs!$B$17)*DCF!M$6</f>
        <v>64502.544707942303</v>
      </c>
      <c r="CX664" s="15">
        <f ca="1">(BQ664*DCF!C$46-DCF!C$5*MAX(BQ664*DCF!C$46,0)-MAX(BQ664-Inputs!$B$20,0)/Inputs!$B$24)*DCF!C$6</f>
        <v>-1057.7641198323763</v>
      </c>
      <c r="CY664" s="15">
        <f ca="1">(BR664*DCF!D$46-DCF!D$5*MAX(BR664*DCF!D$46,0)-MAX(BR664-BQ664,0)/Inputs!$B$24)*DCF!D$6</f>
        <v>-2731.2586635562666</v>
      </c>
      <c r="CZ664" s="15">
        <f ca="1">(BS664*DCF!E$46-DCF!E$5*MAX(BS664*DCF!E$46,0)-MAX(BS664-BR664,0)/Inputs!$B$24)*DCF!E$6</f>
        <v>-5994.654381208039</v>
      </c>
      <c r="DA664" s="15">
        <f ca="1">(BT664*DCF!F$46-DCF!F$5*MAX(BT664*DCF!F$46,0)-MAX(BT664-BS664,0)/Inputs!$B$24)*DCF!F$6</f>
        <v>-8447.6985473866825</v>
      </c>
      <c r="DB664" s="15">
        <f ca="1">(BU664*DCF!G$46-DCF!G$5*MAX(BU664*DCF!G$46,0)-MAX(BU664-BT664,0)/Inputs!$B$24)*DCF!G$6</f>
        <v>-25759.802749293816</v>
      </c>
      <c r="DC664" s="15">
        <f ca="1">(BV664*DCF!H$46-DCF!H$5*MAX(BV664*DCF!H$46,0)-MAX(BV664-BU664,0)/Inputs!$B$24)*DCF!H$6</f>
        <v>-13906.092124950776</v>
      </c>
      <c r="DD664" s="15">
        <f ca="1">(BW664*DCF!I$46-DCF!I$5*MAX(BW664*DCF!I$46,0)-MAX(BW664-BV664,0)/Inputs!$B$24)*DCF!I$6</f>
        <v>-6331.9518134954715</v>
      </c>
      <c r="DE664" s="15">
        <f ca="1">(BX664*DCF!J$46-DCF!J$5*MAX(BX664*DCF!J$46,0)-MAX(BX664-BW664,0)/Inputs!$B$24)*DCF!J$6</f>
        <v>-5981.2847502425211</v>
      </c>
      <c r="DF664" s="15">
        <f ca="1">(BY664*DCF!K$46-DCF!K$5*MAX(BY664*DCF!K$46,0)-MAX(BY664-BX664,0)/Inputs!$B$24)*DCF!K$6</f>
        <v>-7953.6457472439952</v>
      </c>
      <c r="DG664" s="15">
        <f ca="1">(BZ664*DCF!L$46-DCF!L$5*MAX(BZ664*DCF!L$46,0)-MAX(BZ664-BY664,0)/Inputs!$B$24)*DCF!L$6</f>
        <v>-12715.341786492585</v>
      </c>
      <c r="DH664" s="15">
        <f ca="1">(CA664*DCF!M$46-DCF!M$5*MAX(CA664*DCF!M$46,0)-MAX(CA664-BZ664,0)/Inputs!$B$24)*DCF!M$6</f>
        <v>18310.546557403399</v>
      </c>
      <c r="DI664" s="15">
        <f ca="1">SUM(CB664:CL664)+BE664*DCF!M$10*(1+Inputs!$B$30)*(1-Inputs!$B$33)*(1-Inputs!$B$30/Inputs!$B$31)/(Inputs!$B$29-Inputs!$B$30)*DCF!M$6</f>
        <v>110513.81095084798</v>
      </c>
      <c r="DJ664" s="15">
        <f ca="1">SUM(CM664:CW664)+BP664*DCF!M$28*(1+Inputs!$B$30)*(1-Inputs!$B$33)*(1-Inputs!$B$30/Inputs!$B$31)/(Inputs!$B$29-Inputs!$B$30)*DCF!M$6</f>
        <v>1690496.9839964351</v>
      </c>
      <c r="DK664" s="15">
        <f ca="1">SUM(CX664:DH664)+CA664*DCF!M$46*(1+Inputs!$B$30)*(1-Inputs!$B$33)*(1-Inputs!$B$30/Inputs!$B$31)/(Inputs!$B$29-Inputs!$B$30)*DCF!M$6</f>
        <v>1188518.8272171952</v>
      </c>
      <c r="DM664" s="15">
        <f ca="1">DI664+DJ664+DK664+Inputs!$B$34+Inputs!$B$36-Inputs!$B$35</f>
        <v>3066380.6221644785</v>
      </c>
    </row>
    <row r="665" spans="1:117" x14ac:dyDescent="0.75">
      <c r="A665" s="11">
        <v>652</v>
      </c>
      <c r="C665" s="23">
        <f t="shared" ca="1" si="395"/>
        <v>0.33227730254052895</v>
      </c>
      <c r="D665" s="23">
        <f t="shared" ca="1" si="395"/>
        <v>0.56963793785860695</v>
      </c>
      <c r="E665" s="23">
        <f t="shared" ca="1" si="395"/>
        <v>-0.86755505457427584</v>
      </c>
      <c r="F665" s="23">
        <f t="shared" ca="1" si="395"/>
        <v>-0.8291097251117886</v>
      </c>
      <c r="G665" s="23">
        <f t="shared" ca="1" si="395"/>
        <v>-0.58250380004817537</v>
      </c>
      <c r="H665" s="23">
        <f t="shared" ca="1" si="395"/>
        <v>0.65608758573820913</v>
      </c>
      <c r="I665" s="23">
        <f t="shared" ca="1" si="395"/>
        <v>-0.29148672510625789</v>
      </c>
      <c r="J665" s="23">
        <f t="shared" ca="1" si="395"/>
        <v>-0.43475734699413271</v>
      </c>
      <c r="K665" s="23">
        <f t="shared" ca="1" si="395"/>
        <v>-1.1583395234914795</v>
      </c>
      <c r="L665" s="23">
        <f t="shared" ca="1" si="395"/>
        <v>0.20394168658156897</v>
      </c>
      <c r="M665" s="23">
        <f t="shared" ca="1" si="395"/>
        <v>-1.2843349124225303</v>
      </c>
      <c r="N665" s="23">
        <f ca="1">SQRT(Inputs!$B$38)*C665+SQRT(1-Inputs!$B$38)*_xlfn.NORM.S.INV(RAND())</f>
        <v>0.14964596446026762</v>
      </c>
      <c r="O665" s="23">
        <f ca="1">SQRT(Inputs!$B$38)*D665+SQRT(1-Inputs!$B$38)*_xlfn.NORM.S.INV(RAND())</f>
        <v>1.0026947270614577</v>
      </c>
      <c r="P665" s="23">
        <f ca="1">SQRT(Inputs!$B$38)*E665+SQRT(1-Inputs!$B$38)*_xlfn.NORM.S.INV(RAND())</f>
        <v>0.66769985587128156</v>
      </c>
      <c r="Q665" s="23">
        <f ca="1">SQRT(Inputs!$B$38)*F665+SQRT(1-Inputs!$B$38)*_xlfn.NORM.S.INV(RAND())</f>
        <v>-3.6386590999286372E-2</v>
      </c>
      <c r="R665" s="23">
        <f ca="1">SQRT(Inputs!$B$38)*G665+SQRT(1-Inputs!$B$38)*_xlfn.NORM.S.INV(RAND())</f>
        <v>-6.2493375537402696E-2</v>
      </c>
      <c r="S665" s="23">
        <f ca="1">SQRT(Inputs!$B$38)*H665+SQRT(1-Inputs!$B$38)*_xlfn.NORM.S.INV(RAND())</f>
        <v>0.46589726762766526</v>
      </c>
      <c r="T665" s="23">
        <f ca="1">SQRT(Inputs!$B$38)*I665+SQRT(1-Inputs!$B$38)*_xlfn.NORM.S.INV(RAND())</f>
        <v>0.83343886107423981</v>
      </c>
      <c r="U665" s="23">
        <f ca="1">SQRT(Inputs!$B$38)*J665+SQRT(1-Inputs!$B$38)*_xlfn.NORM.S.INV(RAND())</f>
        <v>0.42238593173936756</v>
      </c>
      <c r="V665" s="23">
        <f ca="1">SQRT(Inputs!$B$38)*K665+SQRT(1-Inputs!$B$38)*_xlfn.NORM.S.INV(RAND())</f>
        <v>-1.5518086738265917</v>
      </c>
      <c r="W665" s="23">
        <f ca="1">SQRT(Inputs!$B$38)*L665+SQRT(1-Inputs!$B$38)*_xlfn.NORM.S.INV(RAND())</f>
        <v>0.48609061385585772</v>
      </c>
      <c r="X665" s="23">
        <f ca="1">SQRT(Inputs!$B$38)*M665+SQRT(1-Inputs!$B$38)*_xlfn.NORM.S.INV(RAND())</f>
        <v>-0.529603222455447</v>
      </c>
      <c r="Y665" s="23">
        <f ca="1">SQRT(Inputs!$B$38)*C665+SQRT(1-Inputs!$B$38)*_xlfn.NORM.S.INV(RAND())</f>
        <v>-0.5288865497200046</v>
      </c>
      <c r="Z665" s="23">
        <f ca="1">SQRT(Inputs!$B$38)*D665+SQRT(1-Inputs!$B$38)*_xlfn.NORM.S.INV(RAND())</f>
        <v>1.7211132883226843</v>
      </c>
      <c r="AA665" s="23">
        <f ca="1">SQRT(Inputs!$B$38)*E665+SQRT(1-Inputs!$B$38)*_xlfn.NORM.S.INV(RAND())</f>
        <v>-0.79256794822059784</v>
      </c>
      <c r="AB665" s="23">
        <f ca="1">SQRT(Inputs!$B$38)*F665+SQRT(1-Inputs!$B$38)*_xlfn.NORM.S.INV(RAND())</f>
        <v>-0.51506471205963866</v>
      </c>
      <c r="AC665" s="23">
        <f ca="1">SQRT(Inputs!$B$38)*G665+SQRT(1-Inputs!$B$38)*_xlfn.NORM.S.INV(RAND())</f>
        <v>-0.14892543935156535</v>
      </c>
      <c r="AD665" s="23">
        <f ca="1">SQRT(Inputs!$B$38)*H665+SQRT(1-Inputs!$B$38)*_xlfn.NORM.S.INV(RAND())</f>
        <v>1.3174016770344443</v>
      </c>
      <c r="AE665" s="23">
        <f ca="1">SQRT(Inputs!$B$38)*I665+SQRT(1-Inputs!$B$38)*_xlfn.NORM.S.INV(RAND())</f>
        <v>-0.67366791390578795</v>
      </c>
      <c r="AF665" s="23">
        <f ca="1">SQRT(Inputs!$B$38)*J665+SQRT(1-Inputs!$B$38)*_xlfn.NORM.S.INV(RAND())</f>
        <v>-0.30145662487576141</v>
      </c>
      <c r="AG665" s="23">
        <f ca="1">SQRT(Inputs!$B$38)*K665+SQRT(1-Inputs!$B$38)*_xlfn.NORM.S.INV(RAND())</f>
        <v>-7.3478378940023292E-2</v>
      </c>
      <c r="AH665" s="23">
        <f ca="1">SQRT(Inputs!$B$38)*L665+SQRT(1-Inputs!$B$38)*_xlfn.NORM.S.INV(RAND())</f>
        <v>1.3488727753163177</v>
      </c>
      <c r="AI665" s="23">
        <f ca="1">SQRT(Inputs!$B$38)*M665+SQRT(1-Inputs!$B$38)*_xlfn.NORM.S.INV(RAND())</f>
        <v>-0.1691137428479681</v>
      </c>
      <c r="AJ665" s="23">
        <f ca="1">SQRT(Inputs!$B$38)*C665+SQRT(1-Inputs!$B$38)*_xlfn.NORM.S.INV(RAND())</f>
        <v>-1.1546981311367603</v>
      </c>
      <c r="AK665" s="23">
        <f ca="1">SQRT(Inputs!$B$38)*D665+SQRT(1-Inputs!$B$38)*_xlfn.NORM.S.INV(RAND())</f>
        <v>-1.854699607156586</v>
      </c>
      <c r="AL665" s="23">
        <f ca="1">SQRT(Inputs!$B$38)*E665+SQRT(1-Inputs!$B$38)*_xlfn.NORM.S.INV(RAND())</f>
        <v>-0.54242220494446436</v>
      </c>
      <c r="AM665" s="23">
        <f ca="1">SQRT(Inputs!$B$38)*F665+SQRT(1-Inputs!$B$38)*_xlfn.NORM.S.INV(RAND())</f>
        <v>-0.49010742445610217</v>
      </c>
      <c r="AN665" s="23">
        <f ca="1">SQRT(Inputs!$B$38)*G665+SQRT(1-Inputs!$B$38)*_xlfn.NORM.S.INV(RAND())</f>
        <v>-0.76490037887087181</v>
      </c>
      <c r="AO665" s="23">
        <f ca="1">SQRT(Inputs!$B$38)*H665+SQRT(1-Inputs!$B$38)*_xlfn.NORM.S.INV(RAND())</f>
        <v>0.84836220358900505</v>
      </c>
      <c r="AP665" s="23">
        <f ca="1">SQRT(Inputs!$B$38)*I665+SQRT(1-Inputs!$B$38)*_xlfn.NORM.S.INV(RAND())</f>
        <v>-1.2895568091053804</v>
      </c>
      <c r="AQ665" s="23">
        <f ca="1">SQRT(Inputs!$B$38)*J665+SQRT(1-Inputs!$B$38)*_xlfn.NORM.S.INV(RAND())</f>
        <v>1.72227227982461</v>
      </c>
      <c r="AR665" s="23">
        <f ca="1">SQRT(Inputs!$B$38)*K665+SQRT(1-Inputs!$B$38)*_xlfn.NORM.S.INV(RAND())</f>
        <v>-0.62969149753705334</v>
      </c>
      <c r="AS665" s="23">
        <f ca="1">SQRT(Inputs!$B$38)*L665+SQRT(1-Inputs!$B$38)*_xlfn.NORM.S.INV(RAND())</f>
        <v>-0.12033447759616206</v>
      </c>
      <c r="AT665" s="23">
        <f ca="1">SQRT(Inputs!$B$38)*M665+SQRT(1-Inputs!$B$38)*_xlfn.NORM.S.INV(RAND())</f>
        <v>-0.99725570169818711</v>
      </c>
      <c r="AU665" s="15">
        <f ca="1">Inputs!$B$6*EXP($B$8-0.5*C$5^2+C$5*N665)</f>
        <v>5083.9107072044571</v>
      </c>
      <c r="AV665" s="15">
        <f t="shared" ca="1" si="365"/>
        <v>7171.3354125939295</v>
      </c>
      <c r="AW665" s="15">
        <f t="shared" ca="1" si="366"/>
        <v>9568.224338672384</v>
      </c>
      <c r="AX665" s="15">
        <f t="shared" ca="1" si="367"/>
        <v>11628.85761479581</v>
      </c>
      <c r="AY665" s="15">
        <f t="shared" ca="1" si="368"/>
        <v>14108.305076881845</v>
      </c>
      <c r="AZ665" s="15">
        <f t="shared" ca="1" si="369"/>
        <v>18163.188166224216</v>
      </c>
      <c r="BA665" s="15">
        <f t="shared" ca="1" si="370"/>
        <v>24252.983403923663</v>
      </c>
      <c r="BB665" s="15">
        <f t="shared" ca="1" si="371"/>
        <v>30976.580155416454</v>
      </c>
      <c r="BC665" s="15">
        <f t="shared" ca="1" si="372"/>
        <v>32660.571919391747</v>
      </c>
      <c r="BD665" s="15">
        <f t="shared" ca="1" si="373"/>
        <v>41873.459252708737</v>
      </c>
      <c r="BE665" s="15">
        <f t="shared" ca="1" si="374"/>
        <v>48894.261694432724</v>
      </c>
      <c r="BF665" s="15">
        <f ca="1">Inputs!$B$13*EXP($B$9-0.5*C$6^2+C$6*Y665)</f>
        <v>12454.268495983404</v>
      </c>
      <c r="BG665" s="15">
        <f t="shared" ca="1" si="375"/>
        <v>20706.17604296092</v>
      </c>
      <c r="BH665" s="15">
        <f t="shared" ca="1" si="376"/>
        <v>22182.797315450654</v>
      </c>
      <c r="BI665" s="15">
        <f t="shared" ca="1" si="377"/>
        <v>25085.391671470054</v>
      </c>
      <c r="BJ665" s="15">
        <f t="shared" ca="1" si="378"/>
        <v>30099.917748774762</v>
      </c>
      <c r="BK665" s="15">
        <f t="shared" ca="1" si="379"/>
        <v>44199.038257129985</v>
      </c>
      <c r="BL665" s="15">
        <f t="shared" ca="1" si="380"/>
        <v>49754.304317155351</v>
      </c>
      <c r="BM665" s="15">
        <f t="shared" ca="1" si="381"/>
        <v>58910.78476127157</v>
      </c>
      <c r="BN665" s="15">
        <f t="shared" ca="1" si="382"/>
        <v>71817.715948685596</v>
      </c>
      <c r="BO665" s="15">
        <f t="shared" ca="1" si="383"/>
        <v>103364.46613371042</v>
      </c>
      <c r="BP665" s="15">
        <f t="shared" ca="1" si="384"/>
        <v>124807.91942707825</v>
      </c>
      <c r="BQ665" s="15">
        <f ca="1">Inputs!$B$20*EXP($B$10-0.5*C$7^2+C$7*AJ665)</f>
        <v>2848.0141712663644</v>
      </c>
      <c r="BR665" s="15">
        <f t="shared" ca="1" si="385"/>
        <v>2144.2459783762797</v>
      </c>
      <c r="BS665" s="15">
        <f t="shared" ca="1" si="386"/>
        <v>2512.7305367071722</v>
      </c>
      <c r="BT665" s="15">
        <f t="shared" ca="1" si="387"/>
        <v>3046.5201173684795</v>
      </c>
      <c r="BU665" s="15">
        <f t="shared" ca="1" si="388"/>
        <v>3508.7242155347744</v>
      </c>
      <c r="BV665" s="15">
        <f t="shared" ca="1" si="389"/>
        <v>5909.8332038286826</v>
      </c>
      <c r="BW665" s="15">
        <f t="shared" ca="1" si="390"/>
        <v>6277.0256033600699</v>
      </c>
      <c r="BX665" s="15">
        <f t="shared" ca="1" si="391"/>
        <v>12399.825332067232</v>
      </c>
      <c r="BY665" s="15">
        <f t="shared" ca="1" si="392"/>
        <v>15402.260916331867</v>
      </c>
      <c r="BZ665" s="15">
        <f t="shared" ca="1" si="393"/>
        <v>21138.697767661266</v>
      </c>
      <c r="CA665" s="15">
        <f t="shared" ca="1" si="394"/>
        <v>24871.274863773877</v>
      </c>
      <c r="CB665" s="15">
        <f ca="1">(AU665*DCF!C$10-DCF!C$5*MAX(AU665*DCF!C$10,0)-MAX(AU665-Inputs!$B$6,0)/Inputs!$B$10)*DCF!C$6</f>
        <v>1042.2067656275246</v>
      </c>
      <c r="CC665" s="15">
        <f ca="1">(AV665*DCF!D$10-DCF!D$5*MAX(AV665*DCF!D$10,0)-MAX(AV665-AU665,0)/Inputs!$B$10)*DCF!D$6</f>
        <v>1239.0005399934291</v>
      </c>
      <c r="CD665" s="15">
        <f ca="1">(AW665*DCF!E$10-DCF!E$5*MAX(AW665*DCF!E$10,0)-MAX(AW665-AV665,0)/Inputs!$B$10)*DCF!E$6</f>
        <v>1669.2720411433172</v>
      </c>
      <c r="CE665" s="15">
        <f ca="1">(AX665*DCF!F$10-DCF!F$5*MAX(AX665*DCF!F$10,0)-MAX(AX665-AW665,0)/Inputs!$B$10)*DCF!F$6</f>
        <v>2109.7943889239373</v>
      </c>
      <c r="CF665" s="15">
        <f ca="1">(AY665*DCF!G$10-DCF!G$5*MAX(AY665*DCF!G$10,0)-MAX(AY665-AX665,0)/Inputs!$B$10)*DCF!G$6</f>
        <v>2430.2803899044616</v>
      </c>
      <c r="CG665" s="15">
        <f ca="1">(AZ665*DCF!H$10-DCF!H$5*MAX(AZ665*DCF!H$10,0)-MAX(AZ665-AY665,0)/Inputs!$B$10)*DCF!H$6</f>
        <v>2806.3788246951435</v>
      </c>
      <c r="CH665" s="15">
        <f ca="1">(BA665*DCF!I$10-DCF!I$5*MAX(BA665*DCF!I$10,0)-MAX(BA665-AZ665,0)/Inputs!$B$10)*DCF!I$6</f>
        <v>3431.1955302459128</v>
      </c>
      <c r="CI665" s="15">
        <f ca="1">(BB665*DCF!J$10-DCF!J$5*MAX(BB665*DCF!J$10,0)-MAX(BB665-BA665,0)/Inputs!$B$10)*DCF!J$6</f>
        <v>4296.80273867507</v>
      </c>
      <c r="CJ665" s="15">
        <f ca="1">(BC665*DCF!K$10-DCF!K$5*MAX(BC665*DCF!K$10,0)-MAX(BC665-BB665,0)/Inputs!$B$10)*DCF!K$6</f>
        <v>5022.0943353297334</v>
      </c>
      <c r="CK665" s="15">
        <f ca="1">(BD665*DCF!L$10-DCF!L$5*MAX(BD665*DCF!L$10,0)-MAX(BD665-BC665,0)/Inputs!$B$10)*DCF!L$6</f>
        <v>5123.938417792584</v>
      </c>
      <c r="CL665" s="15">
        <f ca="1">(BE665*DCF!M$10-DCF!M$5*MAX(BE665*DCF!M$10,0)-MAX(BE665-BD665,0)/Inputs!$B$10)*DCF!M$6</f>
        <v>6060.902857454651</v>
      </c>
      <c r="CM665" s="15">
        <f ca="1">(BF665*DCF!C$28-DCF!C$5*MAX(BF665*DCF!C$28,0)-MAX(BF665-Inputs!$B$13,0)/Inputs!$B$17)*DCF!C$6</f>
        <v>3554.4787366513733</v>
      </c>
      <c r="CN665" s="15">
        <f ca="1">(BG665*DCF!D$28-DCF!D$5*MAX(BG665*DCF!D$28,0)-MAX(BG665-BF665,0)/Inputs!$B$17)*DCF!D$6</f>
        <v>4337.9361813480491</v>
      </c>
      <c r="CO665" s="15">
        <f ca="1">(BH665*DCF!E$28-DCF!E$5*MAX(BH665*DCF!E$28,0)-MAX(BH665-BG665,0)/Inputs!$B$17)*DCF!E$6</f>
        <v>5991.5414690240168</v>
      </c>
      <c r="CP665" s="15">
        <f ca="1">(BI665*DCF!F$28-DCF!F$5*MAX(BI665*DCF!F$28,0)-MAX(BI665-BH665,0)/Inputs!$B$17)*DCF!F$6</f>
        <v>6281.5598864349668</v>
      </c>
      <c r="CQ665" s="15">
        <f ca="1">(BJ665*DCF!G$28-DCF!G$5*MAX(BJ665*DCF!G$28,0)-MAX(BJ665-BI665,0)/Inputs!$B$17)*DCF!G$6</f>
        <v>6966.2582786038411</v>
      </c>
      <c r="CR665" s="15">
        <f ca="1">(BK665*DCF!H$28-DCF!H$5*MAX(BK665*DCF!H$28,0)-MAX(BK665-BJ665,0)/Inputs!$B$17)*DCF!H$6</f>
        <v>8740.302141350041</v>
      </c>
      <c r="CS665" s="15">
        <f ca="1">(BL665*DCF!I$28-DCF!I$5*MAX(BL665*DCF!I$28,0)-MAX(BL665-BK665,0)/Inputs!$B$17)*DCF!I$6</f>
        <v>10902.524780204205</v>
      </c>
      <c r="CT665" s="15">
        <f ca="1">(BM665*DCF!J$28-DCF!J$5*MAX(BM665*DCF!J$28,0)-MAX(BM665-BL665,0)/Inputs!$B$17)*DCF!J$6</f>
        <v>11927.921055269535</v>
      </c>
      <c r="CU665" s="15">
        <f ca="1">(BN665*DCF!K$28-DCF!K$5*MAX(BN665*DCF!K$28,0)-MAX(BN665-BM665,0)/Inputs!$B$17)*DCF!K$6</f>
        <v>13585.770289698145</v>
      </c>
      <c r="CV665" s="15">
        <f ca="1">(BO665*DCF!L$28-DCF!L$5*MAX(BO665*DCF!L$28,0)-MAX(BO665-BN665,0)/Inputs!$B$17)*DCF!L$6</f>
        <v>17053.813213565136</v>
      </c>
      <c r="CW665" s="15">
        <f ca="1">(BP665*DCF!M$28-DCF!M$5*MAX(BP665*DCF!M$28,0)-MAX(BP665-BO665,0)/Inputs!$B$17)*DCF!M$6</f>
        <v>21241.238855082029</v>
      </c>
      <c r="CX665" s="15">
        <f ca="1">(BQ665*DCF!C$46-DCF!C$5*MAX(BQ665*DCF!C$46,0)-MAX(BQ665-Inputs!$B$20,0)/Inputs!$B$24)*DCF!C$6</f>
        <v>-657.73999336405643</v>
      </c>
      <c r="CY665" s="15">
        <f ca="1">(BR665*DCF!D$46-DCF!D$5*MAX(BR665*DCF!D$46,0)-MAX(BR665-BQ665,0)/Inputs!$B$24)*DCF!D$6</f>
        <v>-365.97278404621574</v>
      </c>
      <c r="CZ665" s="15">
        <f ca="1">(BS665*DCF!E$46-DCF!E$5*MAX(BS665*DCF!E$46,0)-MAX(BS665-BR665,0)/Inputs!$B$24)*DCF!E$6</f>
        <v>-442.38122963232206</v>
      </c>
      <c r="DA665" s="15">
        <f ca="1">(BT665*DCF!F$46-DCF!F$5*MAX(BT665*DCF!F$46,0)-MAX(BT665-BS665,0)/Inputs!$B$24)*DCF!F$6</f>
        <v>-416.23651721093461</v>
      </c>
      <c r="DB665" s="15">
        <f ca="1">(BU665*DCF!G$46-DCF!G$5*MAX(BU665*DCF!G$46,0)-MAX(BU665-BT665,0)/Inputs!$B$24)*DCF!G$6</f>
        <v>-273.50287680321418</v>
      </c>
      <c r="DC665" s="15">
        <f ca="1">(BV665*DCF!H$46-DCF!H$5*MAX(BV665*DCF!H$46,0)-MAX(BV665-BU665,0)/Inputs!$B$24)*DCF!H$6</f>
        <v>-746.12990627347369</v>
      </c>
      <c r="DD665" s="15">
        <f ca="1">(BW665*DCF!I$46-DCF!I$5*MAX(BW665*DCF!I$46,0)-MAX(BW665-BV665,0)/Inputs!$B$24)*DCF!I$6</f>
        <v>39.563606242090394</v>
      </c>
      <c r="DE665" s="15">
        <f ca="1">(BX665*DCF!J$46-DCF!J$5*MAX(BX665*DCF!J$46,0)-MAX(BX665-BW665,0)/Inputs!$B$24)*DCF!J$6</f>
        <v>-1103.5280826875048</v>
      </c>
      <c r="DF665" s="15">
        <f ca="1">(BY665*DCF!K$46-DCF!K$5*MAX(BY665*DCF!K$46,0)-MAX(BY665-BX665,0)/Inputs!$B$24)*DCF!K$6</f>
        <v>144.31175363921042</v>
      </c>
      <c r="DG665" s="15">
        <f ca="1">(BZ665*DCF!L$46-DCF!L$5*MAX(BZ665*DCF!L$46,0)-MAX(BZ665-BY665,0)/Inputs!$B$24)*DCF!L$6</f>
        <v>163.04577459656298</v>
      </c>
      <c r="DH665" s="15">
        <f ca="1">(CA665*DCF!M$46-DCF!M$5*MAX(CA665*DCF!M$46,0)-MAX(CA665-BZ665,0)/Inputs!$B$24)*DCF!M$6</f>
        <v>1169.491937743742</v>
      </c>
      <c r="DI665" s="15">
        <f ca="1">SUM(CB665:CL665)+BE665*DCF!M$10*(1+Inputs!$B$30)*(1-Inputs!$B$33)*(1-Inputs!$B$30/Inputs!$B$31)/(Inputs!$B$29-Inputs!$B$30)*DCF!M$6</f>
        <v>171305.24368506792</v>
      </c>
      <c r="DJ665" s="15">
        <f ca="1">SUM(CM665:CW665)+BP665*DCF!M$28*(1+Inputs!$B$30)*(1-Inputs!$B$33)*(1-Inputs!$B$30/Inputs!$B$31)/(Inputs!$B$29-Inputs!$B$30)*DCF!M$6</f>
        <v>573706.13179314369</v>
      </c>
      <c r="DK665" s="15">
        <f ca="1">SUM(CX665:DH665)+CA665*DCF!M$46*(1+Inputs!$B$30)*(1-Inputs!$B$33)*(1-Inputs!$B$30/Inputs!$B$31)/(Inputs!$B$29-Inputs!$B$30)*DCF!M$6</f>
        <v>35964.858812450912</v>
      </c>
      <c r="DM665" s="15">
        <f ca="1">DI665+DJ665+DK665+Inputs!$B$34+Inputs!$B$36-Inputs!$B$35</f>
        <v>857827.23429066245</v>
      </c>
    </row>
    <row r="666" spans="1:117" x14ac:dyDescent="0.75">
      <c r="A666" s="11">
        <v>653</v>
      </c>
      <c r="C666" s="23">
        <f t="shared" ca="1" si="395"/>
        <v>-1.1602308744273029</v>
      </c>
      <c r="D666" s="23">
        <f t="shared" ca="1" si="395"/>
        <v>0.92460997073119955</v>
      </c>
      <c r="E666" s="23">
        <f t="shared" ca="1" si="395"/>
        <v>4.0032708933290181E-2</v>
      </c>
      <c r="F666" s="23">
        <f t="shared" ca="1" si="395"/>
        <v>0.47472658540225043</v>
      </c>
      <c r="G666" s="23">
        <f t="shared" ca="1" si="395"/>
        <v>1.3790647505414437</v>
      </c>
      <c r="H666" s="23">
        <f t="shared" ca="1" si="395"/>
        <v>0.14766320491224708</v>
      </c>
      <c r="I666" s="23">
        <f t="shared" ca="1" si="395"/>
        <v>2.5358754571394462</v>
      </c>
      <c r="J666" s="23">
        <f t="shared" ca="1" si="395"/>
        <v>-1.7875602225359779</v>
      </c>
      <c r="K666" s="23">
        <f t="shared" ca="1" si="395"/>
        <v>-0.7936663966901879</v>
      </c>
      <c r="L666" s="23">
        <f t="shared" ca="1" si="395"/>
        <v>1.7823704627818734E-2</v>
      </c>
      <c r="M666" s="23">
        <f t="shared" ca="1" si="395"/>
        <v>0.15245585376196233</v>
      </c>
      <c r="N666" s="23">
        <f ca="1">SQRT(Inputs!$B$38)*C666+SQRT(1-Inputs!$B$38)*_xlfn.NORM.S.INV(RAND())</f>
        <v>0.37960004704710759</v>
      </c>
      <c r="O666" s="23">
        <f ca="1">SQRT(Inputs!$B$38)*D666+SQRT(1-Inputs!$B$38)*_xlfn.NORM.S.INV(RAND())</f>
        <v>-2.6847085133223536E-2</v>
      </c>
      <c r="P666" s="23">
        <f ca="1">SQRT(Inputs!$B$38)*E666+SQRT(1-Inputs!$B$38)*_xlfn.NORM.S.INV(RAND())</f>
        <v>0.3609743515184945</v>
      </c>
      <c r="Q666" s="23">
        <f ca="1">SQRT(Inputs!$B$38)*F666+SQRT(1-Inputs!$B$38)*_xlfn.NORM.S.INV(RAND())</f>
        <v>0.33608997746981201</v>
      </c>
      <c r="R666" s="23">
        <f ca="1">SQRT(Inputs!$B$38)*G666+SQRT(1-Inputs!$B$38)*_xlfn.NORM.S.INV(RAND())</f>
        <v>-0.22002527970429886</v>
      </c>
      <c r="S666" s="23">
        <f ca="1">SQRT(Inputs!$B$38)*H666+SQRT(1-Inputs!$B$38)*_xlfn.NORM.S.INV(RAND())</f>
        <v>-1.1481530186398055</v>
      </c>
      <c r="T666" s="23">
        <f ca="1">SQRT(Inputs!$B$38)*I666+SQRT(1-Inputs!$B$38)*_xlfn.NORM.S.INV(RAND())</f>
        <v>0.85490821913431403</v>
      </c>
      <c r="U666" s="23">
        <f ca="1">SQRT(Inputs!$B$38)*J666+SQRT(1-Inputs!$B$38)*_xlfn.NORM.S.INV(RAND())</f>
        <v>-0.82334475210068059</v>
      </c>
      <c r="V666" s="23">
        <f ca="1">SQRT(Inputs!$B$38)*K666+SQRT(1-Inputs!$B$38)*_xlfn.NORM.S.INV(RAND())</f>
        <v>-2.3203939574595878</v>
      </c>
      <c r="W666" s="23">
        <f ca="1">SQRT(Inputs!$B$38)*L666+SQRT(1-Inputs!$B$38)*_xlfn.NORM.S.INV(RAND())</f>
        <v>-0.44718362717298349</v>
      </c>
      <c r="X666" s="23">
        <f ca="1">SQRT(Inputs!$B$38)*M666+SQRT(1-Inputs!$B$38)*_xlfn.NORM.S.INV(RAND())</f>
        <v>-0.91655273858596298</v>
      </c>
      <c r="Y666" s="23">
        <f ca="1">SQRT(Inputs!$B$38)*C666+SQRT(1-Inputs!$B$38)*_xlfn.NORM.S.INV(RAND())</f>
        <v>0.3823391515422313</v>
      </c>
      <c r="Z666" s="23">
        <f ca="1">SQRT(Inputs!$B$38)*D666+SQRT(1-Inputs!$B$38)*_xlfn.NORM.S.INV(RAND())</f>
        <v>-0.28064302625004001</v>
      </c>
      <c r="AA666" s="23">
        <f ca="1">SQRT(Inputs!$B$38)*E666+SQRT(1-Inputs!$B$38)*_xlfn.NORM.S.INV(RAND())</f>
        <v>0.73632707384327156</v>
      </c>
      <c r="AB666" s="23">
        <f ca="1">SQRT(Inputs!$B$38)*F666+SQRT(1-Inputs!$B$38)*_xlfn.NORM.S.INV(RAND())</f>
        <v>-0.22303539612759626</v>
      </c>
      <c r="AC666" s="23">
        <f ca="1">SQRT(Inputs!$B$38)*G666+SQRT(1-Inputs!$B$38)*_xlfn.NORM.S.INV(RAND())</f>
        <v>0.53981531368059432</v>
      </c>
      <c r="AD666" s="23">
        <f ca="1">SQRT(Inputs!$B$38)*H666+SQRT(1-Inputs!$B$38)*_xlfn.NORM.S.INV(RAND())</f>
        <v>-0.90452919577597546</v>
      </c>
      <c r="AE666" s="23">
        <f ca="1">SQRT(Inputs!$B$38)*I666+SQRT(1-Inputs!$B$38)*_xlfn.NORM.S.INV(RAND())</f>
        <v>1.5687980114921665</v>
      </c>
      <c r="AF666" s="23">
        <f ca="1">SQRT(Inputs!$B$38)*J666+SQRT(1-Inputs!$B$38)*_xlfn.NORM.S.INV(RAND())</f>
        <v>-2.4857241188344896</v>
      </c>
      <c r="AG666" s="23">
        <f ca="1">SQRT(Inputs!$B$38)*K666+SQRT(1-Inputs!$B$38)*_xlfn.NORM.S.INV(RAND())</f>
        <v>-0.42572880713861311</v>
      </c>
      <c r="AH666" s="23">
        <f ca="1">SQRT(Inputs!$B$38)*L666+SQRT(1-Inputs!$B$38)*_xlfn.NORM.S.INV(RAND())</f>
        <v>0.99426117123445523</v>
      </c>
      <c r="AI666" s="23">
        <f ca="1">SQRT(Inputs!$B$38)*M666+SQRT(1-Inputs!$B$38)*_xlfn.NORM.S.INV(RAND())</f>
        <v>-0.44613745537231553</v>
      </c>
      <c r="AJ666" s="23">
        <f ca="1">SQRT(Inputs!$B$38)*C666+SQRT(1-Inputs!$B$38)*_xlfn.NORM.S.INV(RAND())</f>
        <v>-1.4260313887390601</v>
      </c>
      <c r="AK666" s="23">
        <f ca="1">SQRT(Inputs!$B$38)*D666+SQRT(1-Inputs!$B$38)*_xlfn.NORM.S.INV(RAND())</f>
        <v>0.52962206097781017</v>
      </c>
      <c r="AL666" s="23">
        <f ca="1">SQRT(Inputs!$B$38)*E666+SQRT(1-Inputs!$B$38)*_xlfn.NORM.S.INV(RAND())</f>
        <v>1.386627383966446</v>
      </c>
      <c r="AM666" s="23">
        <f ca="1">SQRT(Inputs!$B$38)*F666+SQRT(1-Inputs!$B$38)*_xlfn.NORM.S.INV(RAND())</f>
        <v>0.50346789246203427</v>
      </c>
      <c r="AN666" s="23">
        <f ca="1">SQRT(Inputs!$B$38)*G666+SQRT(1-Inputs!$B$38)*_xlfn.NORM.S.INV(RAND())</f>
        <v>1.0272386463063388</v>
      </c>
      <c r="AO666" s="23">
        <f ca="1">SQRT(Inputs!$B$38)*H666+SQRT(1-Inputs!$B$38)*_xlfn.NORM.S.INV(RAND())</f>
        <v>-0.11468976308176745</v>
      </c>
      <c r="AP666" s="23">
        <f ca="1">SQRT(Inputs!$B$38)*I666+SQRT(1-Inputs!$B$38)*_xlfn.NORM.S.INV(RAND())</f>
        <v>0.59437686813704593</v>
      </c>
      <c r="AQ666" s="23">
        <f ca="1">SQRT(Inputs!$B$38)*J666+SQRT(1-Inputs!$B$38)*_xlfn.NORM.S.INV(RAND())</f>
        <v>-0.43669210250322144</v>
      </c>
      <c r="AR666" s="23">
        <f ca="1">SQRT(Inputs!$B$38)*K666+SQRT(1-Inputs!$B$38)*_xlfn.NORM.S.INV(RAND())</f>
        <v>-0.41661714585396176</v>
      </c>
      <c r="AS666" s="23">
        <f ca="1">SQRT(Inputs!$B$38)*L666+SQRT(1-Inputs!$B$38)*_xlfn.NORM.S.INV(RAND())</f>
        <v>-0.27061613249964872</v>
      </c>
      <c r="AT666" s="23">
        <f ca="1">SQRT(Inputs!$B$38)*M666+SQRT(1-Inputs!$B$38)*_xlfn.NORM.S.INV(RAND())</f>
        <v>-0.41378804791393536</v>
      </c>
      <c r="AU666" s="15">
        <f ca="1">Inputs!$B$6*EXP($B$8-0.5*C$5^2+C$5*N666)</f>
        <v>5276.717212012406</v>
      </c>
      <c r="AV666" s="15">
        <f t="shared" ca="1" si="365"/>
        <v>6397.7071306567213</v>
      </c>
      <c r="AW666" s="15">
        <f t="shared" ca="1" si="366"/>
        <v>8190.0821539579438</v>
      </c>
      <c r="AX666" s="15">
        <f t="shared" ca="1" si="367"/>
        <v>10428.063609475375</v>
      </c>
      <c r="AY666" s="15">
        <f t="shared" ca="1" si="368"/>
        <v>12420.8519725323</v>
      </c>
      <c r="AZ666" s="15">
        <f t="shared" ca="1" si="369"/>
        <v>13386.833760237672</v>
      </c>
      <c r="BA666" s="15">
        <f t="shared" ca="1" si="370"/>
        <v>17915.412294644808</v>
      </c>
      <c r="BB666" s="15">
        <f t="shared" ca="1" si="371"/>
        <v>20197.197240389331</v>
      </c>
      <c r="BC666" s="15">
        <f t="shared" ca="1" si="372"/>
        <v>19772.449926273137</v>
      </c>
      <c r="BD666" s="15">
        <f t="shared" ca="1" si="373"/>
        <v>23230.840204324155</v>
      </c>
      <c r="BE666" s="15">
        <f t="shared" ca="1" si="374"/>
        <v>26186.52792670979</v>
      </c>
      <c r="BF666" s="15">
        <f ca="1">Inputs!$B$13*EXP($B$9-0.5*C$6^2+C$6*Y666)</f>
        <v>14920.137430819972</v>
      </c>
      <c r="BG666" s="15">
        <f t="shared" ca="1" si="375"/>
        <v>17285.82304472227</v>
      </c>
      <c r="BH666" s="15">
        <f t="shared" ca="1" si="376"/>
        <v>23863.505214505549</v>
      </c>
      <c r="BI666" s="15">
        <f t="shared" ca="1" si="377"/>
        <v>28226.687380459549</v>
      </c>
      <c r="BJ666" s="15">
        <f t="shared" ca="1" si="378"/>
        <v>37404.22110813341</v>
      </c>
      <c r="BK666" s="15">
        <f t="shared" ca="1" si="379"/>
        <v>40587.621836663202</v>
      </c>
      <c r="BL666" s="15">
        <f t="shared" ca="1" si="380"/>
        <v>61096.948077994115</v>
      </c>
      <c r="BM666" s="15">
        <f t="shared" ca="1" si="381"/>
        <v>55149.233312638469</v>
      </c>
      <c r="BN666" s="15">
        <f t="shared" ca="1" si="382"/>
        <v>64453.086461306695</v>
      </c>
      <c r="BO666" s="15">
        <f t="shared" ca="1" si="383"/>
        <v>89018.796529096842</v>
      </c>
      <c r="BP666" s="15">
        <f t="shared" ca="1" si="384"/>
        <v>104165.02528635826</v>
      </c>
      <c r="BQ666" s="15">
        <f ca="1">Inputs!$B$20*EXP($B$10-0.5*C$7^2+C$7*AJ666)</f>
        <v>2586.7047288491999</v>
      </c>
      <c r="BR666" s="15">
        <f t="shared" ca="1" si="385"/>
        <v>4152.7204887643538</v>
      </c>
      <c r="BS666" s="15">
        <f t="shared" ca="1" si="386"/>
        <v>8468.6776278015259</v>
      </c>
      <c r="BT666" s="15">
        <f t="shared" ca="1" si="387"/>
        <v>13325.122733902848</v>
      </c>
      <c r="BU666" s="15">
        <f t="shared" ca="1" si="388"/>
        <v>23678.02295096904</v>
      </c>
      <c r="BV666" s="15">
        <f t="shared" ca="1" si="389"/>
        <v>32102.638082653681</v>
      </c>
      <c r="BW666" s="15">
        <f t="shared" ca="1" si="390"/>
        <v>50802.723878425393</v>
      </c>
      <c r="BX666" s="15">
        <f t="shared" ca="1" si="391"/>
        <v>65099.678834179234</v>
      </c>
      <c r="BY666" s="15">
        <f t="shared" ca="1" si="392"/>
        <v>84227.201889619479</v>
      </c>
      <c r="BZ666" s="15">
        <f t="shared" ca="1" si="393"/>
        <v>112447.0166770728</v>
      </c>
      <c r="CA666" s="15">
        <f t="shared" ca="1" si="394"/>
        <v>146756.23574043589</v>
      </c>
      <c r="CB666" s="15">
        <f ca="1">(AU666*DCF!C$10-DCF!C$5*MAX(AU666*DCF!C$10,0)-MAX(AU666-Inputs!$B$6,0)/Inputs!$B$10)*DCF!C$6</f>
        <v>1040.8320208822538</v>
      </c>
      <c r="CC666" s="15">
        <f ca="1">(AV666*DCF!D$10-DCF!D$5*MAX(AV666*DCF!D$10,0)-MAX(AV666-AU666,0)/Inputs!$B$10)*DCF!D$6</f>
        <v>1286.073716783422</v>
      </c>
      <c r="CD666" s="15">
        <f ca="1">(AW666*DCF!E$10-DCF!E$5*MAX(AW666*DCF!E$10,0)-MAX(AW666-AV666,0)/Inputs!$B$10)*DCF!E$6</f>
        <v>1487.242513710102</v>
      </c>
      <c r="CE666" s="15">
        <f ca="1">(AX666*DCF!F$10-DCF!F$5*MAX(AX666*DCF!F$10,0)-MAX(AX666-AW666,0)/Inputs!$B$10)*DCF!F$6</f>
        <v>1810.7612120929095</v>
      </c>
      <c r="CF666" s="15">
        <f ca="1">(AY666*DCF!G$10-DCF!G$5*MAX(AY666*DCF!G$10,0)-MAX(AY666-AX666,0)/Inputs!$B$10)*DCF!G$6</f>
        <v>2176.1420969362316</v>
      </c>
      <c r="CG666" s="15">
        <f ca="1">(AZ666*DCF!H$10-DCF!H$5*MAX(AZ666*DCF!H$10,0)-MAX(AZ666-AY666,0)/Inputs!$B$10)*DCF!H$6</f>
        <v>2427.535992763766</v>
      </c>
      <c r="CH666" s="15">
        <f ca="1">(BA666*DCF!I$10-DCF!I$5*MAX(BA666*DCF!I$10,0)-MAX(BA666-AZ666,0)/Inputs!$B$10)*DCF!I$6</f>
        <v>2529.6467233078261</v>
      </c>
      <c r="CI666" s="15">
        <f ca="1">(BB666*DCF!J$10-DCF!J$5*MAX(BB666*DCF!J$10,0)-MAX(BB666-BA666,0)/Inputs!$B$10)*DCF!J$6</f>
        <v>3120.1190027696107</v>
      </c>
      <c r="CJ666" s="15">
        <f ca="1">(BC666*DCF!K$10-DCF!K$5*MAX(BC666*DCF!K$10,0)-MAX(BC666-BB666,0)/Inputs!$B$10)*DCF!K$6</f>
        <v>3183.0468907590262</v>
      </c>
      <c r="CK666" s="15">
        <f ca="1">(BD666*DCF!L$10-DCF!L$5*MAX(BD666*DCF!L$10,0)-MAX(BD666-BC666,0)/Inputs!$B$10)*DCF!L$6</f>
        <v>3056.4266005384138</v>
      </c>
      <c r="CL666" s="15">
        <f ca="1">(BE666*DCF!M$10-DCF!M$5*MAX(BE666*DCF!M$10,0)-MAX(BE666-BD666,0)/Inputs!$B$10)*DCF!M$6</f>
        <v>3342.1693085418315</v>
      </c>
      <c r="CM666" s="15">
        <f ca="1">(BF666*DCF!C$28-DCF!C$5*MAX(BF666*DCF!C$28,0)-MAX(BF666-Inputs!$B$13,0)/Inputs!$B$17)*DCF!C$6</f>
        <v>3737.5610216229202</v>
      </c>
      <c r="CN666" s="15">
        <f ca="1">(BG666*DCF!D$28-DCF!D$5*MAX(BG666*DCF!D$28,0)-MAX(BG666-BF666,0)/Inputs!$B$17)*DCF!D$6</f>
        <v>4586.3643563763098</v>
      </c>
      <c r="CO666" s="15">
        <f ca="1">(BH666*DCF!E$28-DCF!E$5*MAX(BH666*DCF!E$28,0)-MAX(BH666-BG666,0)/Inputs!$B$17)*DCF!E$6</f>
        <v>5462.1989856026212</v>
      </c>
      <c r="CP666" s="15">
        <f ca="1">(BI666*DCF!F$28-DCF!F$5*MAX(BI666*DCF!F$28,0)-MAX(BI666-BH666,0)/Inputs!$B$17)*DCF!F$6</f>
        <v>6868.4158298373159</v>
      </c>
      <c r="CQ666" s="15">
        <f ca="1">(BJ666*DCF!G$28-DCF!G$5*MAX(BJ666*DCF!G$28,0)-MAX(BJ666-BI666,0)/Inputs!$B$17)*DCF!G$6</f>
        <v>8161.2384414812959</v>
      </c>
      <c r="CR666" s="15">
        <f ca="1">(BK666*DCF!H$28-DCF!H$5*MAX(BK666*DCF!H$28,0)-MAX(BK666-BJ666,0)/Inputs!$B$17)*DCF!H$6</f>
        <v>9543.1555367208803</v>
      </c>
      <c r="CS666" s="15">
        <f ca="1">(BL666*DCF!I$28-DCF!I$5*MAX(BL666*DCF!I$28,0)-MAX(BL666-BK666,0)/Inputs!$B$17)*DCF!I$6</f>
        <v>11423.415823237754</v>
      </c>
      <c r="CT666" s="15">
        <f ca="1">(BM666*DCF!J$28-DCF!J$5*MAX(BM666*DCF!J$28,0)-MAX(BM666-BL666,0)/Inputs!$B$17)*DCF!J$6</f>
        <v>12302.857320725374</v>
      </c>
      <c r="CU666" s="15">
        <f ca="1">(BN666*DCF!K$28-DCF!K$5*MAX(BN666*DCF!K$28,0)-MAX(BN666-BM666,0)/Inputs!$B$17)*DCF!K$6</f>
        <v>12471.813091664935</v>
      </c>
      <c r="CV666" s="15">
        <f ca="1">(BO666*DCF!L$28-DCF!L$5*MAX(BO666*DCF!L$28,0)-MAX(BO666-BN666,0)/Inputs!$B$17)*DCF!L$6</f>
        <v>14981.467343701879</v>
      </c>
      <c r="CW666" s="15">
        <f ca="1">(BP666*DCF!M$28-DCF!M$5*MAX(BP666*DCF!M$28,0)-MAX(BP666-BO666,0)/Inputs!$B$17)*DCF!M$6</f>
        <v>18015.503287455005</v>
      </c>
      <c r="CX666" s="15">
        <f ca="1">(BQ666*DCF!C$46-DCF!C$5*MAX(BQ666*DCF!C$46,0)-MAX(BQ666-Inputs!$B$20,0)/Inputs!$B$24)*DCF!C$6</f>
        <v>-597.3913923439261</v>
      </c>
      <c r="CY666" s="15">
        <f ca="1">(BR666*DCF!D$46-DCF!D$5*MAX(BR666*DCF!D$46,0)-MAX(BR666-BQ666,0)/Inputs!$B$24)*DCF!D$6</f>
        <v>-1376.9784703831779</v>
      </c>
      <c r="CZ666" s="15">
        <f ca="1">(BS666*DCF!E$46-DCF!E$5*MAX(BS666*DCF!E$46,0)-MAX(BS666-BR666,0)/Inputs!$B$24)*DCF!E$6</f>
        <v>-2702.6673623492657</v>
      </c>
      <c r="DA666" s="15">
        <f ca="1">(BT666*DCF!F$46-DCF!F$5*MAX(BT666*DCF!F$46,0)-MAX(BT666-BS666,0)/Inputs!$B$24)*DCF!F$6</f>
        <v>-2738.8048724079363</v>
      </c>
      <c r="DB666" s="15">
        <f ca="1">(BU666*DCF!G$46-DCF!G$5*MAX(BU666*DCF!G$46,0)-MAX(BU666-BT666,0)/Inputs!$B$24)*DCF!G$6</f>
        <v>-4278.9929946981774</v>
      </c>
      <c r="DC666" s="15">
        <f ca="1">(BV666*DCF!H$46-DCF!H$5*MAX(BV666*DCF!H$46,0)-MAX(BV666-BU666,0)/Inputs!$B$24)*DCF!H$6</f>
        <v>-2617.8975336976778</v>
      </c>
      <c r="DD666" s="15">
        <f ca="1">(BW666*DCF!I$46-DCF!I$5*MAX(BW666*DCF!I$46,0)-MAX(BW666-BV666,0)/Inputs!$B$24)*DCF!I$6</f>
        <v>-4194.762611277738</v>
      </c>
      <c r="DE666" s="15">
        <f ca="1">(BX666*DCF!J$46-DCF!J$5*MAX(BX666*DCF!J$46,0)-MAX(BX666-BW666,0)/Inputs!$B$24)*DCF!J$6</f>
        <v>-1060.5674230390764</v>
      </c>
      <c r="DF666" s="15">
        <f ca="1">(BY666*DCF!K$46-DCF!K$5*MAX(BY666*DCF!K$46,0)-MAX(BY666-BX666,0)/Inputs!$B$24)*DCF!K$6</f>
        <v>125.60495123256364</v>
      </c>
      <c r="DG666" s="15">
        <f ca="1">(BZ666*DCF!L$46-DCF!L$5*MAX(BZ666*DCF!L$46,0)-MAX(BZ666-BY666,0)/Inputs!$B$24)*DCF!L$6</f>
        <v>1386.70481970272</v>
      </c>
      <c r="DH666" s="15">
        <f ca="1">(CA666*DCF!M$46-DCF!M$5*MAX(CA666*DCF!M$46,0)-MAX(CA666-BZ666,0)/Inputs!$B$24)*DCF!M$6</f>
        <v>4332.5578721966813</v>
      </c>
      <c r="DI666" s="15">
        <f ca="1">SUM(CB666:CL666)+BE666*DCF!M$10*(1+Inputs!$B$30)*(1-Inputs!$B$33)*(1-Inputs!$B$30/Inputs!$B$31)/(Inputs!$B$29-Inputs!$B$30)*DCF!M$6</f>
        <v>98337.449580101864</v>
      </c>
      <c r="DJ666" s="15">
        <f ca="1">SUM(CM666:CW666)+BP666*DCF!M$28*(1+Inputs!$B$30)*(1-Inputs!$B$33)*(1-Inputs!$B$30/Inputs!$B$31)/(Inputs!$B$29-Inputs!$B$30)*DCF!M$6</f>
        <v>494077.51478748646</v>
      </c>
      <c r="DK666" s="15">
        <f ca="1">SUM(CX666:DH666)+CA666*DCF!M$46*(1+Inputs!$B$30)*(1-Inputs!$B$33)*(1-Inputs!$B$30/Inputs!$B$31)/(Inputs!$B$29-Inputs!$B$30)*DCF!M$6</f>
        <v>213179.32982512683</v>
      </c>
      <c r="DM666" s="15">
        <f ca="1">DI666+DJ666+DK666+Inputs!$B$34+Inputs!$B$36-Inputs!$B$35</f>
        <v>882445.29419271508</v>
      </c>
    </row>
    <row r="667" spans="1:117" x14ac:dyDescent="0.75">
      <c r="A667" s="11">
        <v>654</v>
      </c>
      <c r="C667" s="23">
        <f t="shared" ca="1" si="395"/>
        <v>-0.35207666381236985</v>
      </c>
      <c r="D667" s="23">
        <f t="shared" ca="1" si="395"/>
        <v>0.50439322980447487</v>
      </c>
      <c r="E667" s="23">
        <f t="shared" ca="1" si="395"/>
        <v>-0.1426222509829374</v>
      </c>
      <c r="F667" s="23">
        <f t="shared" ca="1" si="395"/>
        <v>-1.9457178467555383</v>
      </c>
      <c r="G667" s="23">
        <f t="shared" ca="1" si="395"/>
        <v>-1.9265727733897775</v>
      </c>
      <c r="H667" s="23">
        <f t="shared" ca="1" si="395"/>
        <v>1.2518143022540251</v>
      </c>
      <c r="I667" s="23">
        <f t="shared" ca="1" si="395"/>
        <v>1.0791828897838946</v>
      </c>
      <c r="J667" s="23">
        <f t="shared" ca="1" si="395"/>
        <v>-1.4980829987809403</v>
      </c>
      <c r="K667" s="23">
        <f t="shared" ca="1" si="395"/>
        <v>-1.2755038694362744</v>
      </c>
      <c r="L667" s="23">
        <f t="shared" ca="1" si="395"/>
        <v>0.22990668867749556</v>
      </c>
      <c r="M667" s="23">
        <f t="shared" ca="1" si="395"/>
        <v>-1.2457238233068395</v>
      </c>
      <c r="N667" s="23">
        <f ca="1">SQRT(Inputs!$B$38)*C667+SQRT(1-Inputs!$B$38)*_xlfn.NORM.S.INV(RAND())</f>
        <v>-0.12802032737306482</v>
      </c>
      <c r="O667" s="23">
        <f ca="1">SQRT(Inputs!$B$38)*D667+SQRT(1-Inputs!$B$38)*_xlfn.NORM.S.INV(RAND())</f>
        <v>1.1485593365557227</v>
      </c>
      <c r="P667" s="23">
        <f ca="1">SQRT(Inputs!$B$38)*E667+SQRT(1-Inputs!$B$38)*_xlfn.NORM.S.INV(RAND())</f>
        <v>0.58059166334952728</v>
      </c>
      <c r="Q667" s="23">
        <f ca="1">SQRT(Inputs!$B$38)*F667+SQRT(1-Inputs!$B$38)*_xlfn.NORM.S.INV(RAND())</f>
        <v>-1.0398213695795782</v>
      </c>
      <c r="R667" s="23">
        <f ca="1">SQRT(Inputs!$B$38)*G667+SQRT(1-Inputs!$B$38)*_xlfn.NORM.S.INV(RAND())</f>
        <v>-2.3828831525619987</v>
      </c>
      <c r="S667" s="23">
        <f ca="1">SQRT(Inputs!$B$38)*H667+SQRT(1-Inputs!$B$38)*_xlfn.NORM.S.INV(RAND())</f>
        <v>0.37604798380873011</v>
      </c>
      <c r="T667" s="23">
        <f ca="1">SQRT(Inputs!$B$38)*I667+SQRT(1-Inputs!$B$38)*_xlfn.NORM.S.INV(RAND())</f>
        <v>1.57873504952984</v>
      </c>
      <c r="U667" s="23">
        <f ca="1">SQRT(Inputs!$B$38)*J667+SQRT(1-Inputs!$B$38)*_xlfn.NORM.S.INV(RAND())</f>
        <v>-0.35481883174010459</v>
      </c>
      <c r="V667" s="23">
        <f ca="1">SQRT(Inputs!$B$38)*K667+SQRT(1-Inputs!$B$38)*_xlfn.NORM.S.INV(RAND())</f>
        <v>7.9406811983131487E-3</v>
      </c>
      <c r="W667" s="23">
        <f ca="1">SQRT(Inputs!$B$38)*L667+SQRT(1-Inputs!$B$38)*_xlfn.NORM.S.INV(RAND())</f>
        <v>-1.3144982074562694</v>
      </c>
      <c r="X667" s="23">
        <f ca="1">SQRT(Inputs!$B$38)*M667+SQRT(1-Inputs!$B$38)*_xlfn.NORM.S.INV(RAND())</f>
        <v>0.13262649583498276</v>
      </c>
      <c r="Y667" s="23">
        <f ca="1">SQRT(Inputs!$B$38)*C667+SQRT(1-Inputs!$B$38)*_xlfn.NORM.S.INV(RAND())</f>
        <v>0.33004683318503747</v>
      </c>
      <c r="Z667" s="23">
        <f ca="1">SQRT(Inputs!$B$38)*D667+SQRT(1-Inputs!$B$38)*_xlfn.NORM.S.INV(RAND())</f>
        <v>0.62341437069940564</v>
      </c>
      <c r="AA667" s="23">
        <f ca="1">SQRT(Inputs!$B$38)*E667+SQRT(1-Inputs!$B$38)*_xlfn.NORM.S.INV(RAND())</f>
        <v>0.69040638672973487</v>
      </c>
      <c r="AB667" s="23">
        <f ca="1">SQRT(Inputs!$B$38)*F667+SQRT(1-Inputs!$B$38)*_xlfn.NORM.S.INV(RAND())</f>
        <v>-1.8317567482486967</v>
      </c>
      <c r="AC667" s="23">
        <f ca="1">SQRT(Inputs!$B$38)*G667+SQRT(1-Inputs!$B$38)*_xlfn.NORM.S.INV(RAND())</f>
        <v>-2.3527298193909756</v>
      </c>
      <c r="AD667" s="23">
        <f ca="1">SQRT(Inputs!$B$38)*H667+SQRT(1-Inputs!$B$38)*_xlfn.NORM.S.INV(RAND())</f>
        <v>0.44031799718221132</v>
      </c>
      <c r="AE667" s="23">
        <f ca="1">SQRT(Inputs!$B$38)*I667+SQRT(1-Inputs!$B$38)*_xlfn.NORM.S.INV(RAND())</f>
        <v>0.18654892980608961</v>
      </c>
      <c r="AF667" s="23">
        <f ca="1">SQRT(Inputs!$B$38)*J667+SQRT(1-Inputs!$B$38)*_xlfn.NORM.S.INV(RAND())</f>
        <v>-1.3073960405906133</v>
      </c>
      <c r="AG667" s="23">
        <f ca="1">SQRT(Inputs!$B$38)*K667+SQRT(1-Inputs!$B$38)*_xlfn.NORM.S.INV(RAND())</f>
        <v>-0.99582704222257323</v>
      </c>
      <c r="AH667" s="23">
        <f ca="1">SQRT(Inputs!$B$38)*L667+SQRT(1-Inputs!$B$38)*_xlfn.NORM.S.INV(RAND())</f>
        <v>-0.17213232361926323</v>
      </c>
      <c r="AI667" s="23">
        <f ca="1">SQRT(Inputs!$B$38)*M667+SQRT(1-Inputs!$B$38)*_xlfn.NORM.S.INV(RAND())</f>
        <v>-0.20462068879219036</v>
      </c>
      <c r="AJ667" s="23">
        <f ca="1">SQRT(Inputs!$B$38)*C667+SQRT(1-Inputs!$B$38)*_xlfn.NORM.S.INV(RAND())</f>
        <v>0.17068776103746275</v>
      </c>
      <c r="AK667" s="23">
        <f ca="1">SQRT(Inputs!$B$38)*D667+SQRT(1-Inputs!$B$38)*_xlfn.NORM.S.INV(RAND())</f>
        <v>2.771791793945301</v>
      </c>
      <c r="AL667" s="23">
        <f ca="1">SQRT(Inputs!$B$38)*E667+SQRT(1-Inputs!$B$38)*_xlfn.NORM.S.INV(RAND())</f>
        <v>-0.69529756919560726</v>
      </c>
      <c r="AM667" s="23">
        <f ca="1">SQRT(Inputs!$B$38)*F667+SQRT(1-Inputs!$B$38)*_xlfn.NORM.S.INV(RAND())</f>
        <v>0.22816449570701325</v>
      </c>
      <c r="AN667" s="23">
        <f ca="1">SQRT(Inputs!$B$38)*G667+SQRT(1-Inputs!$B$38)*_xlfn.NORM.S.INV(RAND())</f>
        <v>-1.6465989098936122</v>
      </c>
      <c r="AO667" s="23">
        <f ca="1">SQRT(Inputs!$B$38)*H667+SQRT(1-Inputs!$B$38)*_xlfn.NORM.S.INV(RAND())</f>
        <v>0.79248313473391996</v>
      </c>
      <c r="AP667" s="23">
        <f ca="1">SQRT(Inputs!$B$38)*I667+SQRT(1-Inputs!$B$38)*_xlfn.NORM.S.INV(RAND())</f>
        <v>1.1910658025803722</v>
      </c>
      <c r="AQ667" s="23">
        <f ca="1">SQRT(Inputs!$B$38)*J667+SQRT(1-Inputs!$B$38)*_xlfn.NORM.S.INV(RAND())</f>
        <v>-0.80941822677530573</v>
      </c>
      <c r="AR667" s="23">
        <f ca="1">SQRT(Inputs!$B$38)*K667+SQRT(1-Inputs!$B$38)*_xlfn.NORM.S.INV(RAND())</f>
        <v>-0.65438785614608019</v>
      </c>
      <c r="AS667" s="23">
        <f ca="1">SQRT(Inputs!$B$38)*L667+SQRT(1-Inputs!$B$38)*_xlfn.NORM.S.INV(RAND())</f>
        <v>0.81072730401565829</v>
      </c>
      <c r="AT667" s="23">
        <f ca="1">SQRT(Inputs!$B$38)*M667+SQRT(1-Inputs!$B$38)*_xlfn.NORM.S.INV(RAND())</f>
        <v>-2.1979107533626836</v>
      </c>
      <c r="AU667" s="15">
        <f ca="1">Inputs!$B$6*EXP($B$8-0.5*C$5^2+C$5*N667)</f>
        <v>4860.4649065058193</v>
      </c>
      <c r="AV667" s="15">
        <f t="shared" ca="1" si="365"/>
        <v>7004.7742805379476</v>
      </c>
      <c r="AW667" s="15">
        <f t="shared" ca="1" si="366"/>
        <v>9236.8272797791815</v>
      </c>
      <c r="AX667" s="15">
        <f t="shared" ca="1" si="367"/>
        <v>9903.4039958856865</v>
      </c>
      <c r="AY667" s="15">
        <f t="shared" ca="1" si="368"/>
        <v>9162.8648530476967</v>
      </c>
      <c r="AZ667" s="15">
        <f t="shared" ca="1" si="369"/>
        <v>11680.234060100407</v>
      </c>
      <c r="BA667" s="15">
        <f t="shared" ca="1" si="370"/>
        <v>16861.6735397023</v>
      </c>
      <c r="BB667" s="15">
        <f t="shared" ca="1" si="371"/>
        <v>19922.846475419363</v>
      </c>
      <c r="BC667" s="15">
        <f t="shared" ca="1" si="372"/>
        <v>24419.127221311323</v>
      </c>
      <c r="BD667" s="15">
        <f t="shared" ca="1" si="373"/>
        <v>26454.728114134377</v>
      </c>
      <c r="BE667" s="15">
        <f t="shared" ca="1" si="374"/>
        <v>32810.836346158234</v>
      </c>
      <c r="BF667" s="15">
        <f ca="1">Inputs!$B$13*EXP($B$9-0.5*C$6^2+C$6*Y667)</f>
        <v>14766.26186166236</v>
      </c>
      <c r="BG667" s="15">
        <f t="shared" ca="1" si="375"/>
        <v>20138.764347084725</v>
      </c>
      <c r="BH667" s="15">
        <f t="shared" ca="1" si="376"/>
        <v>27591.116961908629</v>
      </c>
      <c r="BI667" s="15">
        <f t="shared" ca="1" si="377"/>
        <v>25477.555870338234</v>
      </c>
      <c r="BJ667" s="15">
        <f t="shared" ca="1" si="378"/>
        <v>22250.536336997022</v>
      </c>
      <c r="BK667" s="15">
        <f t="shared" ca="1" si="379"/>
        <v>28995.412645852528</v>
      </c>
      <c r="BL667" s="15">
        <f t="shared" ca="1" si="380"/>
        <v>36488.914039141797</v>
      </c>
      <c r="BM667" s="15">
        <f t="shared" ca="1" si="381"/>
        <v>38128.813878849738</v>
      </c>
      <c r="BN667" s="15">
        <f t="shared" ca="1" si="382"/>
        <v>41618.585061130165</v>
      </c>
      <c r="BO667" s="15">
        <f t="shared" ca="1" si="383"/>
        <v>50192.966028617207</v>
      </c>
      <c r="BP667" s="15">
        <f t="shared" ca="1" si="384"/>
        <v>60362.421564695323</v>
      </c>
      <c r="BQ667" s="15">
        <f ca="1">Inputs!$B$20*EXP($B$10-0.5*C$7^2+C$7*AJ667)</f>
        <v>4557.2227896678442</v>
      </c>
      <c r="BR667" s="15">
        <f t="shared" ca="1" si="385"/>
        <v>14911.915464758651</v>
      </c>
      <c r="BS667" s="15">
        <f t="shared" ca="1" si="386"/>
        <v>16723.859283059559</v>
      </c>
      <c r="BT667" s="15">
        <f t="shared" ca="1" si="387"/>
        <v>24480.876234911542</v>
      </c>
      <c r="BU667" s="15">
        <f t="shared" ca="1" si="388"/>
        <v>22778.116819932271</v>
      </c>
      <c r="BV667" s="15">
        <f t="shared" ca="1" si="389"/>
        <v>37885.782939487137</v>
      </c>
      <c r="BW667" s="15">
        <f t="shared" ca="1" si="390"/>
        <v>68025.078880111294</v>
      </c>
      <c r="BX667" s="15">
        <f t="shared" ca="1" si="391"/>
        <v>80892.745039654459</v>
      </c>
      <c r="BY667" s="15">
        <f t="shared" ca="1" si="392"/>
        <v>100006.08588390927</v>
      </c>
      <c r="BZ667" s="15">
        <f t="shared" ca="1" si="393"/>
        <v>162874.95423395833</v>
      </c>
      <c r="CA667" s="15">
        <f t="shared" ca="1" si="394"/>
        <v>154815.41606950777</v>
      </c>
      <c r="CB667" s="15">
        <f ca="1">(AU667*DCF!C$10-DCF!C$5*MAX(AU667*DCF!C$10,0)-MAX(AU667-Inputs!$B$6,0)/Inputs!$B$10)*DCF!C$6</f>
        <v>1043.7999740136693</v>
      </c>
      <c r="CC667" s="15">
        <f ca="1">(AV667*DCF!D$10-DCF!D$5*MAX(AV667*DCF!D$10,0)-MAX(AV667-AU667,0)/Inputs!$B$10)*DCF!D$6</f>
        <v>1184.5325547984417</v>
      </c>
      <c r="CD667" s="15">
        <f ca="1">(AW667*DCF!E$10-DCF!E$5*MAX(AW667*DCF!E$10,0)-MAX(AW667-AV667,0)/Inputs!$B$10)*DCF!E$6</f>
        <v>1629.8856124980273</v>
      </c>
      <c r="CE667" s="15">
        <f ca="1">(AX667*DCF!F$10-DCF!F$5*MAX(AX667*DCF!F$10,0)-MAX(AX667-AW667,0)/Inputs!$B$10)*DCF!F$6</f>
        <v>2023.199221166223</v>
      </c>
      <c r="CF667" s="15">
        <f ca="1">(AY667*DCF!G$10-DCF!G$5*MAX(AY667*DCF!G$10,0)-MAX(AY667-AX667,0)/Inputs!$B$10)*DCF!G$6</f>
        <v>1887.9152859888427</v>
      </c>
      <c r="CG667" s="15">
        <f ca="1">(AZ667*DCF!H$10-DCF!H$5*MAX(AZ667*DCF!H$10,0)-MAX(AZ667-AY667,0)/Inputs!$B$10)*DCF!H$6</f>
        <v>1820.7217882668231</v>
      </c>
      <c r="CH667" s="15">
        <f ca="1">(BA667*DCF!I$10-DCF!I$5*MAX(BA667*DCF!I$10,0)-MAX(BA667-AZ667,0)/Inputs!$B$10)*DCF!I$6</f>
        <v>2230.0750240958996</v>
      </c>
      <c r="CI667" s="15">
        <f ca="1">(BB667*DCF!J$10-DCF!J$5*MAX(BB667*DCF!J$10,0)-MAX(BB667-BA667,0)/Inputs!$B$10)*DCF!J$6</f>
        <v>2954.9363683208194</v>
      </c>
      <c r="CJ667" s="15">
        <f ca="1">(BC667*DCF!K$10-DCF!K$5*MAX(BC667*DCF!K$10,0)-MAX(BC667-BB667,0)/Inputs!$B$10)*DCF!K$6</f>
        <v>3301.6764507360708</v>
      </c>
      <c r="CK667" s="15">
        <f ca="1">(BD667*DCF!L$10-DCF!L$5*MAX(BD667*DCF!L$10,0)-MAX(BD667-BC667,0)/Inputs!$B$10)*DCF!L$6</f>
        <v>3726.6399071642359</v>
      </c>
      <c r="CL667" s="15">
        <f ca="1">(BE667*DCF!M$10-DCF!M$5*MAX(BE667*DCF!M$10,0)-MAX(BE667-BD667,0)/Inputs!$B$10)*DCF!M$6</f>
        <v>3870.7283425857736</v>
      </c>
      <c r="CM667" s="15">
        <f ca="1">(BF667*DCF!C$28-DCF!C$5*MAX(BF667*DCF!C$28,0)-MAX(BF667-Inputs!$B$13,0)/Inputs!$B$17)*DCF!C$6</f>
        <v>3726.1362899980254</v>
      </c>
      <c r="CN667" s="15">
        <f ca="1">(BG667*DCF!D$28-DCF!D$5*MAX(BG667*DCF!D$28,0)-MAX(BG667-BF667,0)/Inputs!$B$17)*DCF!D$6</f>
        <v>4785.129469503514</v>
      </c>
      <c r="CO667" s="15">
        <f ca="1">(BH667*DCF!E$28-DCF!E$5*MAX(BH667*DCF!E$28,0)-MAX(BH667-BG667,0)/Inputs!$B$17)*DCF!E$6</f>
        <v>6345.5395029056672</v>
      </c>
      <c r="CP667" s="15">
        <f ca="1">(BI667*DCF!F$28-DCF!F$5*MAX(BI667*DCF!F$28,0)-MAX(BI667-BH667,0)/Inputs!$B$17)*DCF!F$6</f>
        <v>6916.4853180013552</v>
      </c>
      <c r="CQ667" s="15">
        <f ca="1">(BJ667*DCF!G$28-DCF!G$5*MAX(BJ667*DCF!G$28,0)-MAX(BJ667-BI667,0)/Inputs!$B$17)*DCF!G$6</f>
        <v>5773.0704669666166</v>
      </c>
      <c r="CR667" s="15">
        <f ca="1">(BK667*DCF!H$28-DCF!H$5*MAX(BK667*DCF!H$28,0)-MAX(BK667-BJ667,0)/Inputs!$B$17)*DCF!H$6</f>
        <v>6122.9209526086743</v>
      </c>
      <c r="CS667" s="15">
        <f ca="1">(BL667*DCF!I$28-DCF!I$5*MAX(BL667*DCF!I$28,0)-MAX(BL667-BK667,0)/Inputs!$B$17)*DCF!I$6</f>
        <v>7504.9317767938837</v>
      </c>
      <c r="CT667" s="15">
        <f ca="1">(BM667*DCF!J$28-DCF!J$5*MAX(BM667*DCF!J$28,0)-MAX(BM667-BL667,0)/Inputs!$B$17)*DCF!J$6</f>
        <v>8288.4534900123308</v>
      </c>
      <c r="CU667" s="15">
        <f ca="1">(BN667*DCF!K$28-DCF!K$5*MAX(BN667*DCF!K$28,0)-MAX(BN667-BM667,0)/Inputs!$B$17)*DCF!K$6</f>
        <v>8361.6968597157629</v>
      </c>
      <c r="CV667" s="15">
        <f ca="1">(BO667*DCF!L$28-DCF!L$5*MAX(BO667*DCF!L$28,0)-MAX(BO667-BN667,0)/Inputs!$B$17)*DCF!L$6</f>
        <v>9044.3447625919616</v>
      </c>
      <c r="CW667" s="15">
        <f ca="1">(BP667*DCF!M$28-DCF!M$5*MAX(BP667*DCF!M$28,0)-MAX(BP667-BO667,0)/Inputs!$B$17)*DCF!M$6</f>
        <v>10294.230692825766</v>
      </c>
      <c r="CX667" s="15">
        <f ca="1">(BQ667*DCF!C$46-DCF!C$5*MAX(BQ667*DCF!C$46,0)-MAX(BQ667-Inputs!$B$20,0)/Inputs!$B$24)*DCF!C$6</f>
        <v>-1678.907244573564</v>
      </c>
      <c r="CY667" s="15">
        <f ca="1">(BR667*DCF!D$46-DCF!D$5*MAX(BR667*DCF!D$46,0)-MAX(BR667-BQ667,0)/Inputs!$B$24)*DCF!D$6</f>
        <v>-6963.3776321786418</v>
      </c>
      <c r="CZ667" s="15">
        <f ca="1">(BS667*DCF!E$46-DCF!E$5*MAX(BS667*DCF!E$46,0)-MAX(BS667-BR667,0)/Inputs!$B$24)*DCF!E$6</f>
        <v>-2691.8438497953175</v>
      </c>
      <c r="DA667" s="15">
        <f ca="1">(BT667*DCF!F$46-DCF!F$5*MAX(BT667*DCF!F$46,0)-MAX(BT667-BS667,0)/Inputs!$B$24)*DCF!F$6</f>
        <v>-4607.4272775139552</v>
      </c>
      <c r="DB667" s="15">
        <f ca="1">(BU667*DCF!G$46-DCF!G$5*MAX(BU667*DCF!G$46,0)-MAX(BU667-BT667,0)/Inputs!$B$24)*DCF!G$6</f>
        <v>-766.21084575880889</v>
      </c>
      <c r="DC667" s="15">
        <f ca="1">(BV667*DCF!H$46-DCF!H$5*MAX(BV667*DCF!H$46,0)-MAX(BV667-BU667,0)/Inputs!$B$24)*DCF!H$6</f>
        <v>-4694.6146804455757</v>
      </c>
      <c r="DD667" s="15">
        <f ca="1">(BW667*DCF!I$46-DCF!I$5*MAX(BW667*DCF!I$46,0)-MAX(BW667-BV667,0)/Inputs!$B$24)*DCF!I$6</f>
        <v>-7080.7603481259775</v>
      </c>
      <c r="DE667" s="15">
        <f ca="1">(BX667*DCF!J$46-DCF!J$5*MAX(BX667*DCF!J$46,0)-MAX(BX667-BW667,0)/Inputs!$B$24)*DCF!J$6</f>
        <v>-19.067944113278802</v>
      </c>
      <c r="DF667" s="15">
        <f ca="1">(BY667*DCF!K$46-DCF!K$5*MAX(BY667*DCF!K$46,0)-MAX(BY667-BX667,0)/Inputs!$B$24)*DCF!K$6</f>
        <v>1030.4216680706929</v>
      </c>
      <c r="DG667" s="15">
        <f ca="1">(BZ667*DCF!L$46-DCF!L$5*MAX(BZ667*DCF!L$46,0)-MAX(BZ667-BY667,0)/Inputs!$B$24)*DCF!L$6</f>
        <v>-2968.6410919512537</v>
      </c>
      <c r="DH667" s="15">
        <f ca="1">(CA667*DCF!M$46-DCF!M$5*MAX(CA667*DCF!M$46,0)-MAX(CA667-BZ667,0)/Inputs!$B$24)*DCF!M$6</f>
        <v>12136.92088733532</v>
      </c>
      <c r="DI667" s="15">
        <f ca="1">SUM(CB667:CL667)+BE667*DCF!M$10*(1+Inputs!$B$30)*(1-Inputs!$B$33)*(1-Inputs!$B$30/Inputs!$B$31)/(Inputs!$B$29-Inputs!$B$30)*DCF!M$6</f>
        <v>116987.10195938667</v>
      </c>
      <c r="DJ667" s="15">
        <f ca="1">SUM(CM667:CW667)+BP667*DCF!M$28*(1+Inputs!$B$30)*(1-Inputs!$B$33)*(1-Inputs!$B$30/Inputs!$B$31)/(Inputs!$B$29-Inputs!$B$30)*DCF!M$6</f>
        <v>301148.82948184042</v>
      </c>
      <c r="DK667" s="15">
        <f ca="1">SUM(CX667:DH667)+CA667*DCF!M$46*(1+Inputs!$B$30)*(1-Inputs!$B$33)*(1-Inputs!$B$30/Inputs!$B$31)/(Inputs!$B$29-Inputs!$B$30)*DCF!M$6</f>
        <v>221059.4639428271</v>
      </c>
      <c r="DM667" s="15">
        <f ca="1">DI667+DJ667+DK667+Inputs!$B$34+Inputs!$B$36-Inputs!$B$35</f>
        <v>716046.39538405417</v>
      </c>
    </row>
    <row r="668" spans="1:117" x14ac:dyDescent="0.75">
      <c r="A668" s="11">
        <v>655</v>
      </c>
      <c r="C668" s="23">
        <f t="shared" ca="1" si="395"/>
        <v>0.56270860843108517</v>
      </c>
      <c r="D668" s="23">
        <f t="shared" ca="1" si="395"/>
        <v>9.2039866610046234E-3</v>
      </c>
      <c r="E668" s="23">
        <f t="shared" ca="1" si="395"/>
        <v>0.84649837394336069</v>
      </c>
      <c r="F668" s="23">
        <f t="shared" ca="1" si="395"/>
        <v>0.68452953796245875</v>
      </c>
      <c r="G668" s="23">
        <f t="shared" ca="1" si="395"/>
        <v>1.2191251916454569</v>
      </c>
      <c r="H668" s="23">
        <f t="shared" ca="1" si="395"/>
        <v>-0.62746025157639052</v>
      </c>
      <c r="I668" s="23">
        <f t="shared" ca="1" si="395"/>
        <v>0.77915166049401552</v>
      </c>
      <c r="J668" s="23">
        <f t="shared" ca="1" si="395"/>
        <v>-2.0439175610805087</v>
      </c>
      <c r="K668" s="23">
        <f t="shared" ca="1" si="395"/>
        <v>-2.3894908941625248</v>
      </c>
      <c r="L668" s="23">
        <f t="shared" ca="1" si="395"/>
        <v>0.70631790301971786</v>
      </c>
      <c r="M668" s="23">
        <f t="shared" ca="1" si="395"/>
        <v>0.55766772765461858</v>
      </c>
      <c r="N668" s="23">
        <f ca="1">SQRT(Inputs!$B$38)*C668+SQRT(1-Inputs!$B$38)*_xlfn.NORM.S.INV(RAND())</f>
        <v>1.416168118024439</v>
      </c>
      <c r="O668" s="23">
        <f ca="1">SQRT(Inputs!$B$38)*D668+SQRT(1-Inputs!$B$38)*_xlfn.NORM.S.INV(RAND())</f>
        <v>-0.11020901810619636</v>
      </c>
      <c r="P668" s="23">
        <f ca="1">SQRT(Inputs!$B$38)*E668+SQRT(1-Inputs!$B$38)*_xlfn.NORM.S.INV(RAND())</f>
        <v>1.239729079074305</v>
      </c>
      <c r="Q668" s="23">
        <f ca="1">SQRT(Inputs!$B$38)*F668+SQRT(1-Inputs!$B$38)*_xlfn.NORM.S.INV(RAND())</f>
        <v>0.4517256367539515</v>
      </c>
      <c r="R668" s="23">
        <f ca="1">SQRT(Inputs!$B$38)*G668+SQRT(1-Inputs!$B$38)*_xlfn.NORM.S.INV(RAND())</f>
        <v>-0.34600823949764092</v>
      </c>
      <c r="S668" s="23">
        <f ca="1">SQRT(Inputs!$B$38)*H668+SQRT(1-Inputs!$B$38)*_xlfn.NORM.S.INV(RAND())</f>
        <v>-0.43901025554331141</v>
      </c>
      <c r="T668" s="23">
        <f ca="1">SQRT(Inputs!$B$38)*I668+SQRT(1-Inputs!$B$38)*_xlfn.NORM.S.INV(RAND())</f>
        <v>0.85577289167947979</v>
      </c>
      <c r="U668" s="23">
        <f ca="1">SQRT(Inputs!$B$38)*J668+SQRT(1-Inputs!$B$38)*_xlfn.NORM.S.INV(RAND())</f>
        <v>-1.5202619186492305</v>
      </c>
      <c r="V668" s="23">
        <f ca="1">SQRT(Inputs!$B$38)*K668+SQRT(1-Inputs!$B$38)*_xlfn.NORM.S.INV(RAND())</f>
        <v>-0.20072707456620265</v>
      </c>
      <c r="W668" s="23">
        <f ca="1">SQRT(Inputs!$B$38)*L668+SQRT(1-Inputs!$B$38)*_xlfn.NORM.S.INV(RAND())</f>
        <v>0.69405537802958028</v>
      </c>
      <c r="X668" s="23">
        <f ca="1">SQRT(Inputs!$B$38)*M668+SQRT(1-Inputs!$B$38)*_xlfn.NORM.S.INV(RAND())</f>
        <v>-0.2611833380351391</v>
      </c>
      <c r="Y668" s="23">
        <f ca="1">SQRT(Inputs!$B$38)*C668+SQRT(1-Inputs!$B$38)*_xlfn.NORM.S.INV(RAND())</f>
        <v>0.88290465054984635</v>
      </c>
      <c r="Z668" s="23">
        <f ca="1">SQRT(Inputs!$B$38)*D668+SQRT(1-Inputs!$B$38)*_xlfn.NORM.S.INV(RAND())</f>
        <v>-0.21386710928829131</v>
      </c>
      <c r="AA668" s="23">
        <f ca="1">SQRT(Inputs!$B$38)*E668+SQRT(1-Inputs!$B$38)*_xlfn.NORM.S.INV(RAND())</f>
        <v>0.47098651255862511</v>
      </c>
      <c r="AB668" s="23">
        <f ca="1">SQRT(Inputs!$B$38)*F668+SQRT(1-Inputs!$B$38)*_xlfn.NORM.S.INV(RAND())</f>
        <v>-1.15193452141154</v>
      </c>
      <c r="AC668" s="23">
        <f ca="1">SQRT(Inputs!$B$38)*G668+SQRT(1-Inputs!$B$38)*_xlfn.NORM.S.INV(RAND())</f>
        <v>1.3254951721108674</v>
      </c>
      <c r="AD668" s="23">
        <f ca="1">SQRT(Inputs!$B$38)*H668+SQRT(1-Inputs!$B$38)*_xlfn.NORM.S.INV(RAND())</f>
        <v>2.1826748667056084E-2</v>
      </c>
      <c r="AE668" s="23">
        <f ca="1">SQRT(Inputs!$B$38)*I668+SQRT(1-Inputs!$B$38)*_xlfn.NORM.S.INV(RAND())</f>
        <v>-0.24717650434524002</v>
      </c>
      <c r="AF668" s="23">
        <f ca="1">SQRT(Inputs!$B$38)*J668+SQRT(1-Inputs!$B$38)*_xlfn.NORM.S.INV(RAND())</f>
        <v>-2.33794809519331</v>
      </c>
      <c r="AG668" s="23">
        <f ca="1">SQRT(Inputs!$B$38)*K668+SQRT(1-Inputs!$B$38)*_xlfn.NORM.S.INV(RAND())</f>
        <v>-1.3579915120638233</v>
      </c>
      <c r="AH668" s="23">
        <f ca="1">SQRT(Inputs!$B$38)*L668+SQRT(1-Inputs!$B$38)*_xlfn.NORM.S.INV(RAND())</f>
        <v>0.5834050401191675</v>
      </c>
      <c r="AI668" s="23">
        <f ca="1">SQRT(Inputs!$B$38)*M668+SQRT(1-Inputs!$B$38)*_xlfn.NORM.S.INV(RAND())</f>
        <v>0.65577487105258436</v>
      </c>
      <c r="AJ668" s="23">
        <f ca="1">SQRT(Inputs!$B$38)*C668+SQRT(1-Inputs!$B$38)*_xlfn.NORM.S.INV(RAND())</f>
        <v>0.18468206535546536</v>
      </c>
      <c r="AK668" s="23">
        <f ca="1">SQRT(Inputs!$B$38)*D668+SQRT(1-Inputs!$B$38)*_xlfn.NORM.S.INV(RAND())</f>
        <v>0.56206977802506264</v>
      </c>
      <c r="AL668" s="23">
        <f ca="1">SQRT(Inputs!$B$38)*E668+SQRT(1-Inputs!$B$38)*_xlfn.NORM.S.INV(RAND())</f>
        <v>1.5174367974671226</v>
      </c>
      <c r="AM668" s="23">
        <f ca="1">SQRT(Inputs!$B$38)*F668+SQRT(1-Inputs!$B$38)*_xlfn.NORM.S.INV(RAND())</f>
        <v>2.1741660421537441</v>
      </c>
      <c r="AN668" s="23">
        <f ca="1">SQRT(Inputs!$B$38)*G668+SQRT(1-Inputs!$B$38)*_xlfn.NORM.S.INV(RAND())</f>
        <v>0.59781382978596542</v>
      </c>
      <c r="AO668" s="23">
        <f ca="1">SQRT(Inputs!$B$38)*H668+SQRT(1-Inputs!$B$38)*_xlfn.NORM.S.INV(RAND())</f>
        <v>-0.15431076167127608</v>
      </c>
      <c r="AP668" s="23">
        <f ca="1">SQRT(Inputs!$B$38)*I668+SQRT(1-Inputs!$B$38)*_xlfn.NORM.S.INV(RAND())</f>
        <v>1.0448677541673963</v>
      </c>
      <c r="AQ668" s="23">
        <f ca="1">SQRT(Inputs!$B$38)*J668+SQRT(1-Inputs!$B$38)*_xlfn.NORM.S.INV(RAND())</f>
        <v>0.27258731184167018</v>
      </c>
      <c r="AR668" s="23">
        <f ca="1">SQRT(Inputs!$B$38)*K668+SQRT(1-Inputs!$B$38)*_xlfn.NORM.S.INV(RAND())</f>
        <v>-1.2280226459994403</v>
      </c>
      <c r="AS668" s="23">
        <f ca="1">SQRT(Inputs!$B$38)*L668+SQRT(1-Inputs!$B$38)*_xlfn.NORM.S.INV(RAND())</f>
        <v>0.43338515289214247</v>
      </c>
      <c r="AT668" s="23">
        <f ca="1">SQRT(Inputs!$B$38)*M668+SQRT(1-Inputs!$B$38)*_xlfn.NORM.S.INV(RAND())</f>
        <v>-3.7256840299323968E-3</v>
      </c>
      <c r="AU668" s="15">
        <f ca="1">Inputs!$B$6*EXP($B$8-0.5*C$5^2+C$5*N668)</f>
        <v>6240.7266481364122</v>
      </c>
      <c r="AV668" s="15">
        <f t="shared" ca="1" si="365"/>
        <v>7474.3357663715315</v>
      </c>
      <c r="AW668" s="15">
        <f t="shared" ca="1" si="366"/>
        <v>10772.396453045445</v>
      </c>
      <c r="AX668" s="15">
        <f t="shared" ca="1" si="367"/>
        <v>13915.597638051597</v>
      </c>
      <c r="AY668" s="15">
        <f t="shared" ca="1" si="368"/>
        <v>16332.763603765492</v>
      </c>
      <c r="AZ668" s="15">
        <f t="shared" ca="1" si="369"/>
        <v>19032.699301769324</v>
      </c>
      <c r="BA668" s="15">
        <f t="shared" ca="1" si="370"/>
        <v>25473.500299193136</v>
      </c>
      <c r="BB668" s="15">
        <f t="shared" ca="1" si="371"/>
        <v>26781.123691736317</v>
      </c>
      <c r="BC668" s="15">
        <f t="shared" ca="1" si="372"/>
        <v>32170.639333543128</v>
      </c>
      <c r="BD668" s="15">
        <f t="shared" ca="1" si="373"/>
        <v>42055.471195182741</v>
      </c>
      <c r="BE668" s="15">
        <f t="shared" ca="1" si="374"/>
        <v>50322.138212656733</v>
      </c>
      <c r="BF668" s="15">
        <f ca="1">Inputs!$B$13*EXP($B$9-0.5*C$6^2+C$6*Y668)</f>
        <v>16476.708209672226</v>
      </c>
      <c r="BG668" s="15">
        <f t="shared" ca="1" si="375"/>
        <v>19320.594169104606</v>
      </c>
      <c r="BH668" s="15">
        <f t="shared" ca="1" si="376"/>
        <v>25524.187011053818</v>
      </c>
      <c r="BI668" s="15">
        <f t="shared" ca="1" si="377"/>
        <v>26168.81473422475</v>
      </c>
      <c r="BJ668" s="15">
        <f t="shared" ca="1" si="378"/>
        <v>38835.560587926579</v>
      </c>
      <c r="BK668" s="15">
        <f t="shared" ca="1" si="379"/>
        <v>47805.13566972196</v>
      </c>
      <c r="BL668" s="15">
        <f t="shared" ca="1" si="380"/>
        <v>56871.636821962602</v>
      </c>
      <c r="BM668" s="15">
        <f t="shared" ca="1" si="381"/>
        <v>52286.359753417622</v>
      </c>
      <c r="BN668" s="15">
        <f t="shared" ca="1" si="382"/>
        <v>54647.954994570471</v>
      </c>
      <c r="BO668" s="15">
        <f t="shared" ca="1" si="383"/>
        <v>71956.639466831795</v>
      </c>
      <c r="BP668" s="15">
        <f t="shared" ca="1" si="384"/>
        <v>95395.867822133703</v>
      </c>
      <c r="BQ668" s="15">
        <f ca="1">Inputs!$B$20*EXP($B$10-0.5*C$7^2+C$7*AJ668)</f>
        <v>4579.8989662413233</v>
      </c>
      <c r="BR668" s="15">
        <f t="shared" ca="1" si="385"/>
        <v>7428.7721044005084</v>
      </c>
      <c r="BS668" s="15">
        <f t="shared" ca="1" si="386"/>
        <v>15729.534769275338</v>
      </c>
      <c r="BT668" s="15">
        <f t="shared" ca="1" si="387"/>
        <v>38363.056986253338</v>
      </c>
      <c r="BU668" s="15">
        <f t="shared" ca="1" si="388"/>
        <v>61441.35923037499</v>
      </c>
      <c r="BV668" s="15">
        <f t="shared" ca="1" si="389"/>
        <v>82561.836966995485</v>
      </c>
      <c r="BW668" s="15">
        <f t="shared" ca="1" si="390"/>
        <v>143725.51984591645</v>
      </c>
      <c r="BX668" s="15">
        <f t="shared" ca="1" si="391"/>
        <v>212314.18548581714</v>
      </c>
      <c r="BY668" s="15">
        <f t="shared" ca="1" si="392"/>
        <v>235197.02541975307</v>
      </c>
      <c r="BZ668" s="15">
        <f t="shared" ca="1" si="393"/>
        <v>357382.640889498</v>
      </c>
      <c r="CA668" s="15">
        <f t="shared" ca="1" si="394"/>
        <v>501681.89276892744</v>
      </c>
      <c r="CB668" s="15">
        <f ca="1">(AU668*DCF!C$10-DCF!C$5*MAX(AU668*DCF!C$10,0)-MAX(AU668-Inputs!$B$6,0)/Inputs!$B$10)*DCF!C$6</f>
        <v>1033.9584617768544</v>
      </c>
      <c r="CC668" s="15">
        <f ca="1">(AV668*DCF!D$10-DCF!D$5*MAX(AV668*DCF!D$10,0)-MAX(AV668-AU668,0)/Inputs!$B$10)*DCF!D$6</f>
        <v>1521.0354084529422</v>
      </c>
      <c r="CD668" s="15">
        <f ca="1">(AW668*DCF!E$10-DCF!E$5*MAX(AW668*DCF!E$10,0)-MAX(AW668-AV668,0)/Inputs!$B$10)*DCF!E$6</f>
        <v>1744.3150140249804</v>
      </c>
      <c r="CE668" s="15">
        <f ca="1">(AX668*DCF!F$10-DCF!F$5*MAX(AX668*DCF!F$10,0)-MAX(AX668-AW668,0)/Inputs!$B$10)*DCF!F$6</f>
        <v>2383.7305498292217</v>
      </c>
      <c r="CF668" s="15">
        <f ca="1">(AY668*DCF!G$10-DCF!G$5*MAX(AY668*DCF!G$10,0)-MAX(AY668-AX668,0)/Inputs!$B$10)*DCF!G$6</f>
        <v>2900.5790676523216</v>
      </c>
      <c r="CG668" s="15">
        <f ca="1">(AZ668*DCF!H$10-DCF!H$5*MAX(AZ668*DCF!H$10,0)-MAX(AZ668-AY668,0)/Inputs!$B$10)*DCF!H$6</f>
        <v>3215.7902353218874</v>
      </c>
      <c r="CH668" s="15">
        <f ca="1">(BA668*DCF!I$10-DCF!I$5*MAX(BA668*DCF!I$10,0)-MAX(BA668-AZ668,0)/Inputs!$B$10)*DCF!I$6</f>
        <v>3596.5621996947571</v>
      </c>
      <c r="CI668" s="15">
        <f ca="1">(BB668*DCF!J$10-DCF!J$5*MAX(BB668*DCF!J$10,0)-MAX(BB668-BA668,0)/Inputs!$B$10)*DCF!J$6</f>
        <v>4397.5541891594694</v>
      </c>
      <c r="CJ668" s="15">
        <f ca="1">(BC668*DCF!K$10-DCF!K$5*MAX(BC668*DCF!K$10,0)-MAX(BC668-BB668,0)/Inputs!$B$10)*DCF!K$6</f>
        <v>4424.5061229103685</v>
      </c>
      <c r="CK668" s="15">
        <f ca="1">(BD668*DCF!L$10-DCF!L$5*MAX(BD668*DCF!L$10,0)-MAX(BD668-BC668,0)/Inputs!$B$10)*DCF!L$6</f>
        <v>5064.4959726080433</v>
      </c>
      <c r="CL668" s="15">
        <f ca="1">(BE668*DCF!M$10-DCF!M$5*MAX(BE668*DCF!M$10,0)-MAX(BE668-BD668,0)/Inputs!$B$10)*DCF!M$6</f>
        <v>6113.5628668767804</v>
      </c>
      <c r="CM668" s="15">
        <f ca="1">(BF668*DCF!C$28-DCF!C$5*MAX(BF668*DCF!C$28,0)-MAX(BF668-Inputs!$B$13,0)/Inputs!$B$17)*DCF!C$6</f>
        <v>3853.1310468120723</v>
      </c>
      <c r="CN668" s="15">
        <f ca="1">(BG668*DCF!D$28-DCF!D$5*MAX(BG668*DCF!D$28,0)-MAX(BG668-BF668,0)/Inputs!$B$17)*DCF!D$6</f>
        <v>5083.6293230750689</v>
      </c>
      <c r="CO668" s="15">
        <f ca="1">(BH668*DCF!E$28-DCF!E$5*MAX(BH668*DCF!E$28,0)-MAX(BH668-BG668,0)/Inputs!$B$17)*DCF!E$6</f>
        <v>6006.2614984795191</v>
      </c>
      <c r="CP668" s="15">
        <f ca="1">(BI668*DCF!F$28-DCF!F$5*MAX(BI668*DCF!F$28,0)-MAX(BI668-BH668,0)/Inputs!$B$17)*DCF!F$6</f>
        <v>6986.7792250701868</v>
      </c>
      <c r="CQ668" s="15">
        <f ca="1">(BJ668*DCF!G$28-DCF!G$5*MAX(BJ668*DCF!G$28,0)-MAX(BJ668-BI668,0)/Inputs!$B$17)*DCF!G$6</f>
        <v>7945.759318664087</v>
      </c>
      <c r="CR668" s="15">
        <f ca="1">(BK668*DCF!H$28-DCF!H$5*MAX(BK668*DCF!H$28,0)-MAX(BK668-BJ668,0)/Inputs!$B$17)*DCF!H$6</f>
        <v>10429.117222605202</v>
      </c>
      <c r="CS668" s="15">
        <f ca="1">(BL668*DCF!I$28-DCF!I$5*MAX(BL668*DCF!I$28,0)-MAX(BL668-BK668,0)/Inputs!$B$17)*DCF!I$6</f>
        <v>12072.217254278452</v>
      </c>
      <c r="CT668" s="15">
        <f ca="1">(BM668*DCF!J$28-DCF!J$5*MAX(BM668*DCF!J$28,0)-MAX(BM668-BL668,0)/Inputs!$B$17)*DCF!J$6</f>
        <v>11664.198851500569</v>
      </c>
      <c r="CU668" s="15">
        <f ca="1">(BN668*DCF!K$28-DCF!K$5*MAX(BN668*DCF!K$28,0)-MAX(BN668-BM668,0)/Inputs!$B$17)*DCF!K$6</f>
        <v>11251.467851720456</v>
      </c>
      <c r="CV668" s="15">
        <f ca="1">(BO668*DCF!L$28-DCF!L$5*MAX(BO668*DCF!L$28,0)-MAX(BO668-BN668,0)/Inputs!$B$17)*DCF!L$6</f>
        <v>12398.353424379698</v>
      </c>
      <c r="CW668" s="15">
        <f ca="1">(BP668*DCF!M$28-DCF!M$5*MAX(BP668*DCF!M$28,0)-MAX(BP668-BO668,0)/Inputs!$B$17)*DCF!M$6</f>
        <v>15498.729750171071</v>
      </c>
      <c r="CX668" s="15">
        <f ca="1">(BQ668*DCF!C$46-DCF!C$5*MAX(BQ668*DCF!C$46,0)-MAX(BQ668-Inputs!$B$20,0)/Inputs!$B$24)*DCF!C$6</f>
        <v>-1694.6182214143116</v>
      </c>
      <c r="CY668" s="15">
        <f ca="1">(BR668*DCF!D$46-DCF!D$5*MAX(BR668*DCF!D$46,0)-MAX(BR668-BQ668,0)/Inputs!$B$24)*DCF!D$6</f>
        <v>-2483.5086772746722</v>
      </c>
      <c r="CZ668" s="15">
        <f ca="1">(BS668*DCF!E$46-DCF!E$5*MAX(BS668*DCF!E$46,0)-MAX(BS668-BR668,0)/Inputs!$B$24)*DCF!E$6</f>
        <v>-5131.9769997535041</v>
      </c>
      <c r="DA668" s="15">
        <f ca="1">(BT668*DCF!F$46-DCF!F$5*MAX(BT668*DCF!F$46,0)-MAX(BT668-BS668,0)/Inputs!$B$24)*DCF!F$6</f>
        <v>-11035.421298906993</v>
      </c>
      <c r="DB668" s="15">
        <f ca="1">(BU668*DCF!G$46-DCF!G$5*MAX(BU668*DCF!G$46,0)-MAX(BU668-BT668,0)/Inputs!$B$24)*DCF!G$6</f>
        <v>-9829.8508345520422</v>
      </c>
      <c r="DC668" s="15">
        <f ca="1">(BV668*DCF!H$46-DCF!H$5*MAX(BV668*DCF!H$46,0)-MAX(BV668-BU668,0)/Inputs!$B$24)*DCF!H$6</f>
        <v>-6563.0590493407044</v>
      </c>
      <c r="DD668" s="15">
        <f ca="1">(BW668*DCF!I$46-DCF!I$5*MAX(BW668*DCF!I$46,0)-MAX(BW668-BV668,0)/Inputs!$B$24)*DCF!I$6</f>
        <v>-14238.330619331347</v>
      </c>
      <c r="DE668" s="15">
        <f ca="1">(BX668*DCF!J$46-DCF!J$5*MAX(BX668*DCF!J$46,0)-MAX(BX668-BW668,0)/Inputs!$B$24)*DCF!J$6</f>
        <v>-9282.6007579267498</v>
      </c>
      <c r="DF668" s="15">
        <f ca="1">(BY668*DCF!K$46-DCF!K$5*MAX(BY668*DCF!K$46,0)-MAX(BY668-BX668,0)/Inputs!$B$24)*DCF!K$6</f>
        <v>7829.551937552681</v>
      </c>
      <c r="DG668" s="15">
        <f ca="1">(BZ668*DCF!L$46-DCF!L$5*MAX(BZ668*DCF!L$46,0)-MAX(BZ668-BY668,0)/Inputs!$B$24)*DCF!L$6</f>
        <v>-2946.8005808353382</v>
      </c>
      <c r="DH668" s="15">
        <f ca="1">(CA668*DCF!M$46-DCF!M$5*MAX(CA668*DCF!M$46,0)-MAX(CA668-BZ668,0)/Inputs!$B$24)*DCF!M$6</f>
        <v>9163.2379689848076</v>
      </c>
      <c r="DI668" s="15">
        <f ca="1">SUM(CB668:CL668)+BE668*DCF!M$10*(1+Inputs!$B$30)*(1-Inputs!$B$33)*(1-Inputs!$B$30/Inputs!$B$31)/(Inputs!$B$29-Inputs!$B$30)*DCF!M$6</f>
        <v>176443.26617551947</v>
      </c>
      <c r="DJ668" s="15">
        <f ca="1">SUM(CM668:CW668)+BP668*DCF!M$28*(1+Inputs!$B$30)*(1-Inputs!$B$33)*(1-Inputs!$B$30/Inputs!$B$31)/(Inputs!$B$29-Inputs!$B$30)*DCF!M$6</f>
        <v>457173.59360509703</v>
      </c>
      <c r="DK668" s="15">
        <f ca="1">SUM(CX668:DH668)+CA668*DCF!M$46*(1+Inputs!$B$30)*(1-Inputs!$B$33)*(1-Inputs!$B$30/Inputs!$B$31)/(Inputs!$B$29-Inputs!$B$30)*DCF!M$6</f>
        <v>729446.25710729475</v>
      </c>
      <c r="DM668" s="15">
        <f ca="1">DI668+DJ668+DK668+Inputs!$B$34+Inputs!$B$36-Inputs!$B$35</f>
        <v>1439914.1168879112</v>
      </c>
    </row>
    <row r="669" spans="1:117" x14ac:dyDescent="0.75">
      <c r="A669" s="11">
        <v>656</v>
      </c>
      <c r="C669" s="23">
        <f t="shared" ca="1" si="395"/>
        <v>-5.7756034038193224E-2</v>
      </c>
      <c r="D669" s="23">
        <f t="shared" ca="1" si="395"/>
        <v>-1.2561145422642492</v>
      </c>
      <c r="E669" s="23">
        <f t="shared" ca="1" si="395"/>
        <v>0.53916369589232593</v>
      </c>
      <c r="F669" s="23">
        <f t="shared" ca="1" si="395"/>
        <v>-0.50595721331419996</v>
      </c>
      <c r="G669" s="23">
        <f t="shared" ca="1" si="395"/>
        <v>-0.90038791544646302</v>
      </c>
      <c r="H669" s="23">
        <f t="shared" ca="1" si="395"/>
        <v>-0.72629967896495573</v>
      </c>
      <c r="I669" s="23">
        <f t="shared" ca="1" si="395"/>
        <v>-1.0883158504081281</v>
      </c>
      <c r="J669" s="23">
        <f t="shared" ca="1" si="395"/>
        <v>0.22847380109033677</v>
      </c>
      <c r="K669" s="23">
        <f t="shared" ca="1" si="395"/>
        <v>-0.55777847993740848</v>
      </c>
      <c r="L669" s="23">
        <f t="shared" ca="1" si="395"/>
        <v>-0.63569207283875073</v>
      </c>
      <c r="M669" s="23">
        <f t="shared" ca="1" si="395"/>
        <v>0.85892065504167292</v>
      </c>
      <c r="N669" s="23">
        <f ca="1">SQRT(Inputs!$B$38)*C669+SQRT(1-Inputs!$B$38)*_xlfn.NORM.S.INV(RAND())</f>
        <v>0.59937763286542478</v>
      </c>
      <c r="O669" s="23">
        <f ca="1">SQRT(Inputs!$B$38)*D669+SQRT(1-Inputs!$B$38)*_xlfn.NORM.S.INV(RAND())</f>
        <v>-0.69281260315541571</v>
      </c>
      <c r="P669" s="23">
        <f ca="1">SQRT(Inputs!$B$38)*E669+SQRT(1-Inputs!$B$38)*_xlfn.NORM.S.INV(RAND())</f>
        <v>0.53250815297223997</v>
      </c>
      <c r="Q669" s="23">
        <f ca="1">SQRT(Inputs!$B$38)*F669+SQRT(1-Inputs!$B$38)*_xlfn.NORM.S.INV(RAND())</f>
        <v>-1.0716296123169147</v>
      </c>
      <c r="R669" s="23">
        <f ca="1">SQRT(Inputs!$B$38)*G669+SQRT(1-Inputs!$B$38)*_xlfn.NORM.S.INV(RAND())</f>
        <v>-1.6550131572435713</v>
      </c>
      <c r="S669" s="23">
        <f ca="1">SQRT(Inputs!$B$38)*H669+SQRT(1-Inputs!$B$38)*_xlfn.NORM.S.INV(RAND())</f>
        <v>0.77807042755967082</v>
      </c>
      <c r="T669" s="23">
        <f ca="1">SQRT(Inputs!$B$38)*I669+SQRT(1-Inputs!$B$38)*_xlfn.NORM.S.INV(RAND())</f>
        <v>-0.37298913180223042</v>
      </c>
      <c r="U669" s="23">
        <f ca="1">SQRT(Inputs!$B$38)*J669+SQRT(1-Inputs!$B$38)*_xlfn.NORM.S.INV(RAND())</f>
        <v>0.34926454140677399</v>
      </c>
      <c r="V669" s="23">
        <f ca="1">SQRT(Inputs!$B$38)*K669+SQRT(1-Inputs!$B$38)*_xlfn.NORM.S.INV(RAND())</f>
        <v>-0.85554583866339129</v>
      </c>
      <c r="W669" s="23">
        <f ca="1">SQRT(Inputs!$B$38)*L669+SQRT(1-Inputs!$B$38)*_xlfn.NORM.S.INV(RAND())</f>
        <v>1.0026572720709339</v>
      </c>
      <c r="X669" s="23">
        <f ca="1">SQRT(Inputs!$B$38)*M669+SQRT(1-Inputs!$B$38)*_xlfn.NORM.S.INV(RAND())</f>
        <v>-0.20675073373946679</v>
      </c>
      <c r="Y669" s="23">
        <f ca="1">SQRT(Inputs!$B$38)*C669+SQRT(1-Inputs!$B$38)*_xlfn.NORM.S.INV(RAND())</f>
        <v>0.31284279196975517</v>
      </c>
      <c r="Z669" s="23">
        <f ca="1">SQRT(Inputs!$B$38)*D669+SQRT(1-Inputs!$B$38)*_xlfn.NORM.S.INV(RAND())</f>
        <v>-0.77010907050619037</v>
      </c>
      <c r="AA669" s="23">
        <f ca="1">SQRT(Inputs!$B$38)*E669+SQRT(1-Inputs!$B$38)*_xlfn.NORM.S.INV(RAND())</f>
        <v>-1.1689992289060962</v>
      </c>
      <c r="AB669" s="23">
        <f ca="1">SQRT(Inputs!$B$38)*F669+SQRT(1-Inputs!$B$38)*_xlfn.NORM.S.INV(RAND())</f>
        <v>-0.25684167956210235</v>
      </c>
      <c r="AC669" s="23">
        <f ca="1">SQRT(Inputs!$B$38)*G669+SQRT(1-Inputs!$B$38)*_xlfn.NORM.S.INV(RAND())</f>
        <v>-0.51213171161119952</v>
      </c>
      <c r="AD669" s="23">
        <f ca="1">SQRT(Inputs!$B$38)*H669+SQRT(1-Inputs!$B$38)*_xlfn.NORM.S.INV(RAND())</f>
        <v>0.4612611391965295</v>
      </c>
      <c r="AE669" s="23">
        <f ca="1">SQRT(Inputs!$B$38)*I669+SQRT(1-Inputs!$B$38)*_xlfn.NORM.S.INV(RAND())</f>
        <v>-0.94748506790426212</v>
      </c>
      <c r="AF669" s="23">
        <f ca="1">SQRT(Inputs!$B$38)*J669+SQRT(1-Inputs!$B$38)*_xlfn.NORM.S.INV(RAND())</f>
        <v>-0.61335714716412648</v>
      </c>
      <c r="AG669" s="23">
        <f ca="1">SQRT(Inputs!$B$38)*K669+SQRT(1-Inputs!$B$38)*_xlfn.NORM.S.INV(RAND())</f>
        <v>-0.22878694863772392</v>
      </c>
      <c r="AH669" s="23">
        <f ca="1">SQRT(Inputs!$B$38)*L669+SQRT(1-Inputs!$B$38)*_xlfn.NORM.S.INV(RAND())</f>
        <v>-0.53132303385765223</v>
      </c>
      <c r="AI669" s="23">
        <f ca="1">SQRT(Inputs!$B$38)*M669+SQRT(1-Inputs!$B$38)*_xlfn.NORM.S.INV(RAND())</f>
        <v>-0.25661271246771095</v>
      </c>
      <c r="AJ669" s="23">
        <f ca="1">SQRT(Inputs!$B$38)*C669+SQRT(1-Inputs!$B$38)*_xlfn.NORM.S.INV(RAND())</f>
        <v>1.071829316478957</v>
      </c>
      <c r="AK669" s="23">
        <f ca="1">SQRT(Inputs!$B$38)*D669+SQRT(1-Inputs!$B$38)*_xlfn.NORM.S.INV(RAND())</f>
        <v>-1.3812280270704074</v>
      </c>
      <c r="AL669" s="23">
        <f ca="1">SQRT(Inputs!$B$38)*E669+SQRT(1-Inputs!$B$38)*_xlfn.NORM.S.INV(RAND())</f>
        <v>0.32783648486418349</v>
      </c>
      <c r="AM669" s="23">
        <f ca="1">SQRT(Inputs!$B$38)*F669+SQRT(1-Inputs!$B$38)*_xlfn.NORM.S.INV(RAND())</f>
        <v>-0.23354316472213818</v>
      </c>
      <c r="AN669" s="23">
        <f ca="1">SQRT(Inputs!$B$38)*G669+SQRT(1-Inputs!$B$38)*_xlfn.NORM.S.INV(RAND())</f>
        <v>-0.59532573720811077</v>
      </c>
      <c r="AO669" s="23">
        <f ca="1">SQRT(Inputs!$B$38)*H669+SQRT(1-Inputs!$B$38)*_xlfn.NORM.S.INV(RAND())</f>
        <v>-1.4285080280921443</v>
      </c>
      <c r="AP669" s="23">
        <f ca="1">SQRT(Inputs!$B$38)*I669+SQRT(1-Inputs!$B$38)*_xlfn.NORM.S.INV(RAND())</f>
        <v>-1.6169607991024662</v>
      </c>
      <c r="AQ669" s="23">
        <f ca="1">SQRT(Inputs!$B$38)*J669+SQRT(1-Inputs!$B$38)*_xlfn.NORM.S.INV(RAND())</f>
        <v>-0.4679597305707438</v>
      </c>
      <c r="AR669" s="23">
        <f ca="1">SQRT(Inputs!$B$38)*K669+SQRT(1-Inputs!$B$38)*_xlfn.NORM.S.INV(RAND())</f>
        <v>-0.50539317718643817</v>
      </c>
      <c r="AS669" s="23">
        <f ca="1">SQRT(Inputs!$B$38)*L669+SQRT(1-Inputs!$B$38)*_xlfn.NORM.S.INV(RAND())</f>
        <v>-0.71978207532765415</v>
      </c>
      <c r="AT669" s="23">
        <f ca="1">SQRT(Inputs!$B$38)*M669+SQRT(1-Inputs!$B$38)*_xlfn.NORM.S.INV(RAND())</f>
        <v>0.82271544819487852</v>
      </c>
      <c r="AU669" s="15">
        <f ca="1">Inputs!$B$6*EXP($B$8-0.5*C$5^2+C$5*N669)</f>
        <v>5467.821303468334</v>
      </c>
      <c r="AV669" s="15">
        <f t="shared" ca="1" si="365"/>
        <v>6011.0382894192353</v>
      </c>
      <c r="AW669" s="15">
        <f t="shared" ca="1" si="366"/>
        <v>7875.1988575863234</v>
      </c>
      <c r="AX669" s="15">
        <f t="shared" ca="1" si="367"/>
        <v>8410.0264375501774</v>
      </c>
      <c r="AY669" s="15">
        <f t="shared" ca="1" si="368"/>
        <v>8471.532360746156</v>
      </c>
      <c r="AZ669" s="15">
        <f t="shared" ca="1" si="369"/>
        <v>11287.783303469565</v>
      </c>
      <c r="BA669" s="15">
        <f t="shared" ca="1" si="370"/>
        <v>13284.518690937233</v>
      </c>
      <c r="BB669" s="15">
        <f t="shared" ca="1" si="371"/>
        <v>16843.50539052947</v>
      </c>
      <c r="BC669" s="15">
        <f t="shared" ca="1" si="372"/>
        <v>18993.797497931439</v>
      </c>
      <c r="BD669" s="15">
        <f t="shared" ca="1" si="373"/>
        <v>25557.028767637614</v>
      </c>
      <c r="BE669" s="15">
        <f t="shared" ca="1" si="374"/>
        <v>30732.653778620464</v>
      </c>
      <c r="BF669" s="15">
        <f ca="1">Inputs!$B$13*EXP($B$9-0.5*C$6^2+C$6*Y669)</f>
        <v>14715.984929312468</v>
      </c>
      <c r="BG669" s="15">
        <f t="shared" ca="1" si="375"/>
        <v>15608.111124455994</v>
      </c>
      <c r="BH669" s="15">
        <f t="shared" ca="1" si="376"/>
        <v>15709.127115128409</v>
      </c>
      <c r="BI669" s="15">
        <f t="shared" ca="1" si="377"/>
        <v>18484.933981537739</v>
      </c>
      <c r="BJ669" s="15">
        <f t="shared" ca="1" si="378"/>
        <v>21048.68792442845</v>
      </c>
      <c r="BK669" s="15">
        <f t="shared" ca="1" si="379"/>
        <v>27507.563820651299</v>
      </c>
      <c r="BL669" s="15">
        <f t="shared" ca="1" si="380"/>
        <v>29885.414465405858</v>
      </c>
      <c r="BM669" s="15">
        <f t="shared" ca="1" si="381"/>
        <v>34040.503707147051</v>
      </c>
      <c r="BN669" s="15">
        <f t="shared" ca="1" si="382"/>
        <v>40733.32579940396</v>
      </c>
      <c r="BO669" s="15">
        <f t="shared" ca="1" si="383"/>
        <v>47116.451795636502</v>
      </c>
      <c r="BP669" s="15">
        <f t="shared" ca="1" si="384"/>
        <v>56329.793156457737</v>
      </c>
      <c r="BQ669" s="15">
        <f ca="1">Inputs!$B$20*EXP($B$10-0.5*C$7^2+C$7*AJ669)</f>
        <v>6273.4893188225979</v>
      </c>
      <c r="BR669" s="15">
        <f t="shared" ca="1" si="385"/>
        <v>5489.6462374762104</v>
      </c>
      <c r="BS669" s="15">
        <f t="shared" ca="1" si="386"/>
        <v>8259.6870786478303</v>
      </c>
      <c r="BT669" s="15">
        <f t="shared" ca="1" si="387"/>
        <v>10711.540901564222</v>
      </c>
      <c r="BU669" s="15">
        <f t="shared" ca="1" si="388"/>
        <v>12853.372232022091</v>
      </c>
      <c r="BV669" s="15">
        <f t="shared" ca="1" si="389"/>
        <v>12961.659715241723</v>
      </c>
      <c r="BW669" s="15">
        <f t="shared" ca="1" si="390"/>
        <v>12845.320365467289</v>
      </c>
      <c r="BX669" s="15">
        <f t="shared" ca="1" si="391"/>
        <v>16357.407675565693</v>
      </c>
      <c r="BY669" s="15">
        <f t="shared" ca="1" si="392"/>
        <v>20807.09699466559</v>
      </c>
      <c r="BZ669" s="15">
        <f t="shared" ca="1" si="393"/>
        <v>25576.819542653502</v>
      </c>
      <c r="CA669" s="15">
        <f t="shared" ca="1" si="394"/>
        <v>41583.560318004464</v>
      </c>
      <c r="CB669" s="15">
        <f ca="1">(AU669*DCF!C$10-DCF!C$5*MAX(AU669*DCF!C$10,0)-MAX(AU669-Inputs!$B$6,0)/Inputs!$B$10)*DCF!C$6</f>
        <v>1039.4694146476229</v>
      </c>
      <c r="CC669" s="15">
        <f ca="1">(AV669*DCF!D$10-DCF!D$5*MAX(AV669*DCF!D$10,0)-MAX(AV669-AU669,0)/Inputs!$B$10)*DCF!D$6</f>
        <v>1332.7006145726268</v>
      </c>
      <c r="CD669" s="15">
        <f ca="1">(AW669*DCF!E$10-DCF!E$5*MAX(AW669*DCF!E$10,0)-MAX(AW669-AV669,0)/Inputs!$B$10)*DCF!E$6</f>
        <v>1398.3718956344865</v>
      </c>
      <c r="CE669" s="15">
        <f ca="1">(AX669*DCF!F$10-DCF!F$5*MAX(AX669*DCF!F$10,0)-MAX(AX669-AW669,0)/Inputs!$B$10)*DCF!F$6</f>
        <v>1724.6110089394633</v>
      </c>
      <c r="CF669" s="15">
        <f ca="1">(AY669*DCF!G$10-DCF!G$5*MAX(AY669*DCF!G$10,0)-MAX(AY669-AX669,0)/Inputs!$B$10)*DCF!G$6</f>
        <v>1733.6507426784995</v>
      </c>
      <c r="CG669" s="15">
        <f ca="1">(AZ669*DCF!H$10-DCF!H$5*MAX(AZ669*DCF!H$10,0)-MAX(AZ669-AY669,0)/Inputs!$B$10)*DCF!H$6</f>
        <v>1691.4553820371661</v>
      </c>
      <c r="CH669" s="15">
        <f ca="1">(BA669*DCF!I$10-DCF!I$5*MAX(BA669*DCF!I$10,0)-MAX(BA669-AZ669,0)/Inputs!$B$10)*DCF!I$6</f>
        <v>2099.0623812857102</v>
      </c>
      <c r="CI669" s="15">
        <f ca="1">(BB669*DCF!J$10-DCF!J$5*MAX(BB669*DCF!J$10,0)-MAX(BB669-BA669,0)/Inputs!$B$10)*DCF!J$6</f>
        <v>2351.0788204806704</v>
      </c>
      <c r="CJ669" s="15">
        <f ca="1">(BC669*DCF!K$10-DCF!K$5*MAX(BC669*DCF!K$10,0)-MAX(BC669-BB669,0)/Inputs!$B$10)*DCF!K$6</f>
        <v>2756.6881934488965</v>
      </c>
      <c r="CK669" s="15">
        <f ca="1">(BD669*DCF!L$10-DCF!L$5*MAX(BD669*DCF!L$10,0)-MAX(BD669-BC669,0)/Inputs!$B$10)*DCF!L$6</f>
        <v>3005.7538586314004</v>
      </c>
      <c r="CL669" s="15">
        <f ca="1">(BE669*DCF!M$10-DCF!M$5*MAX(BE669*DCF!M$10,0)-MAX(BE669-BD669,0)/Inputs!$B$10)*DCF!M$6</f>
        <v>3718.4912371030778</v>
      </c>
      <c r="CM669" s="15">
        <f ca="1">(BF669*DCF!C$28-DCF!C$5*MAX(BF669*DCF!C$28,0)-MAX(BF669-Inputs!$B$13,0)/Inputs!$B$17)*DCF!C$6</f>
        <v>3722.4034007410432</v>
      </c>
      <c r="CN669" s="15">
        <f ca="1">(BG669*DCF!D$28-DCF!D$5*MAX(BG669*DCF!D$28,0)-MAX(BG669-BF669,0)/Inputs!$B$17)*DCF!D$6</f>
        <v>4406.6172875936218</v>
      </c>
      <c r="CO669" s="15">
        <f ca="1">(BH669*DCF!E$28-DCF!E$5*MAX(BH669*DCF!E$28,0)-MAX(BH669-BG669,0)/Inputs!$B$17)*DCF!E$6</f>
        <v>4429.1956613894536</v>
      </c>
      <c r="CP669" s="15">
        <f ca="1">(BI669*DCF!F$28-DCF!F$5*MAX(BI669*DCF!F$28,0)-MAX(BI669-BH669,0)/Inputs!$B$17)*DCF!F$6</f>
        <v>4512.7931518793093</v>
      </c>
      <c r="CQ669" s="15">
        <f ca="1">(BJ669*DCF!G$28-DCF!G$5*MAX(BJ669*DCF!G$28,0)-MAX(BJ669-BI669,0)/Inputs!$B$17)*DCF!G$6</f>
        <v>5030.0436915303335</v>
      </c>
      <c r="CR669" s="15">
        <f ca="1">(BK669*DCF!H$28-DCF!H$5*MAX(BK669*DCF!H$28,0)-MAX(BK669-BJ669,0)/Inputs!$B$17)*DCF!H$6</f>
        <v>5799.3959610407392</v>
      </c>
      <c r="CS669" s="15">
        <f ca="1">(BL669*DCF!I$28-DCF!I$5*MAX(BL669*DCF!I$28,0)-MAX(BL669-BK669,0)/Inputs!$B$17)*DCF!I$6</f>
        <v>6686.3515106402238</v>
      </c>
      <c r="CT669" s="15">
        <f ca="1">(BM669*DCF!J$28-DCF!J$5*MAX(BM669*DCF!J$28,0)-MAX(BM669-BL669,0)/Inputs!$B$17)*DCF!J$6</f>
        <v>7042.9273563182896</v>
      </c>
      <c r="CU669" s="15">
        <f ca="1">(BN669*DCF!K$28-DCF!K$5*MAX(BN669*DCF!K$28,0)-MAX(BN669-BM669,0)/Inputs!$B$17)*DCF!K$6</f>
        <v>7782.4138747799134</v>
      </c>
      <c r="CV669" s="15">
        <f ca="1">(BO669*DCF!L$28-DCF!L$5*MAX(BO669*DCF!L$28,0)-MAX(BO669-BN669,0)/Inputs!$B$17)*DCF!L$6</f>
        <v>8678.4597513508688</v>
      </c>
      <c r="CW669" s="15">
        <f ca="1">(BP669*DCF!M$28-DCF!M$5*MAX(BP669*DCF!M$28,0)-MAX(BP669-BO669,0)/Inputs!$B$17)*DCF!M$6</f>
        <v>9635.4301214653988</v>
      </c>
      <c r="CX669" s="15">
        <f ca="1">(BQ669*DCF!C$46-DCF!C$5*MAX(BQ669*DCF!C$46,0)-MAX(BQ669-Inputs!$B$20,0)/Inputs!$B$24)*DCF!C$6</f>
        <v>-2868.0064564590748</v>
      </c>
      <c r="CY669" s="15">
        <f ca="1">(BR669*DCF!D$46-DCF!D$5*MAX(BR669*DCF!D$46,0)-MAX(BR669-BQ669,0)/Inputs!$B$24)*DCF!D$6</f>
        <v>-936.95459253203501</v>
      </c>
      <c r="CZ669" s="15">
        <f ca="1">(BS669*DCF!E$46-DCF!E$5*MAX(BS669*DCF!E$46,0)-MAX(BS669-BR669,0)/Inputs!$B$24)*DCF!E$6</f>
        <v>-2068.5962198159318</v>
      </c>
      <c r="DA669" s="15">
        <f ca="1">(BT669*DCF!F$46-DCF!F$5*MAX(BT669*DCF!F$46,0)-MAX(BT669-BS669,0)/Inputs!$B$24)*DCF!F$6</f>
        <v>-1672.8796179154401</v>
      </c>
      <c r="DB669" s="15">
        <f ca="1">(BU669*DCF!G$46-DCF!G$5*MAX(BU669*DCF!G$46,0)-MAX(BU669-BT669,0)/Inputs!$B$24)*DCF!G$6</f>
        <v>-1152.8317888685283</v>
      </c>
      <c r="DC669" s="15">
        <f ca="1">(BV669*DCF!H$46-DCF!H$5*MAX(BV669*DCF!H$46,0)-MAX(BV669-BU669,0)/Inputs!$B$24)*DCF!H$6</f>
        <v>-33.649671922082931</v>
      </c>
      <c r="DD669" s="15">
        <f ca="1">(BW669*DCF!I$46-DCF!I$5*MAX(BW669*DCF!I$46,0)-MAX(BW669-BV669,0)/Inputs!$B$24)*DCF!I$6</f>
        <v>296.66765232853027</v>
      </c>
      <c r="DE669" s="15">
        <f ca="1">(BX669*DCF!J$46-DCF!J$5*MAX(BX669*DCF!J$46,0)-MAX(BX669-BW669,0)/Inputs!$B$24)*DCF!J$6</f>
        <v>-245.20017019884807</v>
      </c>
      <c r="DF669" s="15">
        <f ca="1">(BY669*DCF!K$46-DCF!K$5*MAX(BY669*DCF!K$46,0)-MAX(BY669-BX669,0)/Inputs!$B$24)*DCF!K$6</f>
        <v>98.515397190600254</v>
      </c>
      <c r="DG669" s="15">
        <f ca="1">(BZ669*DCF!L$46-DCF!L$5*MAX(BZ669*DCF!L$46,0)-MAX(BZ669-BY669,0)/Inputs!$B$24)*DCF!L$6</f>
        <v>688.6033098787583</v>
      </c>
      <c r="DH669" s="15">
        <f ca="1">(CA669*DCF!M$46-DCF!M$5*MAX(CA669*DCF!M$46,0)-MAX(CA669-BZ669,0)/Inputs!$B$24)*DCF!M$6</f>
        <v>-86.320486839378248</v>
      </c>
      <c r="DI669" s="15">
        <f ca="1">SUM(CB669:CL669)+BE669*DCF!M$10*(1+Inputs!$B$30)*(1-Inputs!$B$33)*(1-Inputs!$B$30/Inputs!$B$31)/(Inputs!$B$29-Inputs!$B$30)*DCF!M$6</f>
        <v>108380.7154126344</v>
      </c>
      <c r="DJ669" s="15">
        <f ca="1">SUM(CM669:CW669)+BP669*DCF!M$28*(1+Inputs!$B$30)*(1-Inputs!$B$33)*(1-Inputs!$B$30/Inputs!$B$31)/(Inputs!$B$29-Inputs!$B$30)*DCF!M$6</f>
        <v>276748.11075382563</v>
      </c>
      <c r="DK669" s="15">
        <f ca="1">SUM(CX669:DH669)+CA669*DCF!M$46*(1+Inputs!$B$30)*(1-Inputs!$B$33)*(1-Inputs!$B$30/Inputs!$B$31)/(Inputs!$B$29-Inputs!$B$30)*DCF!M$6</f>
        <v>56312.45749410479</v>
      </c>
      <c r="DM669" s="15">
        <f ca="1">DI669+DJ669+DK669+Inputs!$B$34+Inputs!$B$36-Inputs!$B$35</f>
        <v>518292.2836605648</v>
      </c>
    </row>
    <row r="670" spans="1:117" x14ac:dyDescent="0.75">
      <c r="A670" s="11">
        <v>657</v>
      </c>
      <c r="C670" s="23">
        <f t="shared" ca="1" si="395"/>
        <v>-0.70373738801300789</v>
      </c>
      <c r="D670" s="23">
        <f t="shared" ca="1" si="395"/>
        <v>1.3532188986572538</v>
      </c>
      <c r="E670" s="23">
        <f t="shared" ca="1" si="395"/>
        <v>0.21948045355785983</v>
      </c>
      <c r="F670" s="23">
        <f t="shared" ca="1" si="395"/>
        <v>-0.27331124489399722</v>
      </c>
      <c r="G670" s="23">
        <f t="shared" ca="1" si="395"/>
        <v>0.26978239228207906</v>
      </c>
      <c r="H670" s="23">
        <f t="shared" ca="1" si="395"/>
        <v>0.82684276654400379</v>
      </c>
      <c r="I670" s="23">
        <f t="shared" ca="1" si="395"/>
        <v>0.40985233216324884</v>
      </c>
      <c r="J670" s="23">
        <f t="shared" ca="1" si="395"/>
        <v>-0.11706704231241448</v>
      </c>
      <c r="K670" s="23">
        <f t="shared" ca="1" si="395"/>
        <v>0.83534551472599194</v>
      </c>
      <c r="L670" s="23">
        <f t="shared" ca="1" si="395"/>
        <v>0.21597202190721224</v>
      </c>
      <c r="M670" s="23">
        <f t="shared" ca="1" si="395"/>
        <v>0.60357162921011775</v>
      </c>
      <c r="N670" s="23">
        <f ca="1">SQRT(Inputs!$B$38)*C670+SQRT(1-Inputs!$B$38)*_xlfn.NORM.S.INV(RAND())</f>
        <v>-1.1038469631484193</v>
      </c>
      <c r="O670" s="23">
        <f ca="1">SQRT(Inputs!$B$38)*D670+SQRT(1-Inputs!$B$38)*_xlfn.NORM.S.INV(RAND())</f>
        <v>0.3265262109752165</v>
      </c>
      <c r="P670" s="23">
        <f ca="1">SQRT(Inputs!$B$38)*E670+SQRT(1-Inputs!$B$38)*_xlfn.NORM.S.INV(RAND())</f>
        <v>0.42395872413490321</v>
      </c>
      <c r="Q670" s="23">
        <f ca="1">SQRT(Inputs!$B$38)*F670+SQRT(1-Inputs!$B$38)*_xlfn.NORM.S.INV(RAND())</f>
        <v>-1.0729650726072417</v>
      </c>
      <c r="R670" s="23">
        <f ca="1">SQRT(Inputs!$B$38)*G670+SQRT(1-Inputs!$B$38)*_xlfn.NORM.S.INV(RAND())</f>
        <v>0.95390640407530758</v>
      </c>
      <c r="S670" s="23">
        <f ca="1">SQRT(Inputs!$B$38)*H670+SQRT(1-Inputs!$B$38)*_xlfn.NORM.S.INV(RAND())</f>
        <v>-0.86392494218779226</v>
      </c>
      <c r="T670" s="23">
        <f ca="1">SQRT(Inputs!$B$38)*I670+SQRT(1-Inputs!$B$38)*_xlfn.NORM.S.INV(RAND())</f>
        <v>4.2911299026281297E-2</v>
      </c>
      <c r="U670" s="23">
        <f ca="1">SQRT(Inputs!$B$38)*J670+SQRT(1-Inputs!$B$38)*_xlfn.NORM.S.INV(RAND())</f>
        <v>-5.6494254582902331E-2</v>
      </c>
      <c r="V670" s="23">
        <f ca="1">SQRT(Inputs!$B$38)*K670+SQRT(1-Inputs!$B$38)*_xlfn.NORM.S.INV(RAND())</f>
        <v>0.3100976643363581</v>
      </c>
      <c r="W670" s="23">
        <f ca="1">SQRT(Inputs!$B$38)*L670+SQRT(1-Inputs!$B$38)*_xlfn.NORM.S.INV(RAND())</f>
        <v>0.14284918620118356</v>
      </c>
      <c r="X670" s="23">
        <f ca="1">SQRT(Inputs!$B$38)*M670+SQRT(1-Inputs!$B$38)*_xlfn.NORM.S.INV(RAND())</f>
        <v>0.16462033514953997</v>
      </c>
      <c r="Y670" s="23">
        <f ca="1">SQRT(Inputs!$B$38)*C670+SQRT(1-Inputs!$B$38)*_xlfn.NORM.S.INV(RAND())</f>
        <v>5.8890067633818599E-2</v>
      </c>
      <c r="Z670" s="23">
        <f ca="1">SQRT(Inputs!$B$38)*D670+SQRT(1-Inputs!$B$38)*_xlfn.NORM.S.INV(RAND())</f>
        <v>0.40049159745751373</v>
      </c>
      <c r="AA670" s="23">
        <f ca="1">SQRT(Inputs!$B$38)*E670+SQRT(1-Inputs!$B$38)*_xlfn.NORM.S.INV(RAND())</f>
        <v>-0.55927156850213799</v>
      </c>
      <c r="AB670" s="23">
        <f ca="1">SQRT(Inputs!$B$38)*F670+SQRT(1-Inputs!$B$38)*_xlfn.NORM.S.INV(RAND())</f>
        <v>-0.11841954170421698</v>
      </c>
      <c r="AC670" s="23">
        <f ca="1">SQRT(Inputs!$B$38)*G670+SQRT(1-Inputs!$B$38)*_xlfn.NORM.S.INV(RAND())</f>
        <v>0.65434116803959608</v>
      </c>
      <c r="AD670" s="23">
        <f ca="1">SQRT(Inputs!$B$38)*H670+SQRT(1-Inputs!$B$38)*_xlfn.NORM.S.INV(RAND())</f>
        <v>1.9364854689509103</v>
      </c>
      <c r="AE670" s="23">
        <f ca="1">SQRT(Inputs!$B$38)*I670+SQRT(1-Inputs!$B$38)*_xlfn.NORM.S.INV(RAND())</f>
        <v>-0.30602853378485528</v>
      </c>
      <c r="AF670" s="23">
        <f ca="1">SQRT(Inputs!$B$38)*J670+SQRT(1-Inputs!$B$38)*_xlfn.NORM.S.INV(RAND())</f>
        <v>7.202422960579527E-2</v>
      </c>
      <c r="AG670" s="23">
        <f ca="1">SQRT(Inputs!$B$38)*K670+SQRT(1-Inputs!$B$38)*_xlfn.NORM.S.INV(RAND())</f>
        <v>-0.44988140830298368</v>
      </c>
      <c r="AH670" s="23">
        <f ca="1">SQRT(Inputs!$B$38)*L670+SQRT(1-Inputs!$B$38)*_xlfn.NORM.S.INV(RAND())</f>
        <v>0.42494682659355287</v>
      </c>
      <c r="AI670" s="23">
        <f ca="1">SQRT(Inputs!$B$38)*M670+SQRT(1-Inputs!$B$38)*_xlfn.NORM.S.INV(RAND())</f>
        <v>0.54504758320708102</v>
      </c>
      <c r="AJ670" s="23">
        <f ca="1">SQRT(Inputs!$B$38)*C670+SQRT(1-Inputs!$B$38)*_xlfn.NORM.S.INV(RAND())</f>
        <v>-0.85033590789745062</v>
      </c>
      <c r="AK670" s="23">
        <f ca="1">SQRT(Inputs!$B$38)*D670+SQRT(1-Inputs!$B$38)*_xlfn.NORM.S.INV(RAND())</f>
        <v>0.25576390908873348</v>
      </c>
      <c r="AL670" s="23">
        <f ca="1">SQRT(Inputs!$B$38)*E670+SQRT(1-Inputs!$B$38)*_xlfn.NORM.S.INV(RAND())</f>
        <v>1.0716545383904006</v>
      </c>
      <c r="AM670" s="23">
        <f ca="1">SQRT(Inputs!$B$38)*F670+SQRT(1-Inputs!$B$38)*_xlfn.NORM.S.INV(RAND())</f>
        <v>0.35691335017049763</v>
      </c>
      <c r="AN670" s="23">
        <f ca="1">SQRT(Inputs!$B$38)*G670+SQRT(1-Inputs!$B$38)*_xlfn.NORM.S.INV(RAND())</f>
        <v>-8.3940455860885582E-2</v>
      </c>
      <c r="AO670" s="23">
        <f ca="1">SQRT(Inputs!$B$38)*H670+SQRT(1-Inputs!$B$38)*_xlfn.NORM.S.INV(RAND())</f>
        <v>-0.37909376674051665</v>
      </c>
      <c r="AP670" s="23">
        <f ca="1">SQRT(Inputs!$B$38)*I670+SQRT(1-Inputs!$B$38)*_xlfn.NORM.S.INV(RAND())</f>
        <v>0.17737070378584396</v>
      </c>
      <c r="AQ670" s="23">
        <f ca="1">SQRT(Inputs!$B$38)*J670+SQRT(1-Inputs!$B$38)*_xlfn.NORM.S.INV(RAND())</f>
        <v>-0.10677957645077273</v>
      </c>
      <c r="AR670" s="23">
        <f ca="1">SQRT(Inputs!$B$38)*K670+SQRT(1-Inputs!$B$38)*_xlfn.NORM.S.INV(RAND())</f>
        <v>0.20403516045507791</v>
      </c>
      <c r="AS670" s="23">
        <f ca="1">SQRT(Inputs!$B$38)*L670+SQRT(1-Inputs!$B$38)*_xlfn.NORM.S.INV(RAND())</f>
        <v>0.37061765766430038</v>
      </c>
      <c r="AT670" s="23">
        <f ca="1">SQRT(Inputs!$B$38)*M670+SQRT(1-Inputs!$B$38)*_xlfn.NORM.S.INV(RAND())</f>
        <v>4.5997627600687208E-2</v>
      </c>
      <c r="AU670" s="15">
        <f ca="1">Inputs!$B$6*EXP($B$8-0.5*C$5^2+C$5*N670)</f>
        <v>4150.2726654897397</v>
      </c>
      <c r="AV670" s="15">
        <f t="shared" ca="1" si="365"/>
        <v>5300.3174757218803</v>
      </c>
      <c r="AW670" s="15">
        <f t="shared" ca="1" si="366"/>
        <v>6843.1379345367641</v>
      </c>
      <c r="AX670" s="15">
        <f t="shared" ca="1" si="367"/>
        <v>7306.6561003255265</v>
      </c>
      <c r="AY670" s="15">
        <f t="shared" ca="1" si="368"/>
        <v>9981.7943646511212</v>
      </c>
      <c r="AZ670" s="15">
        <f t="shared" ca="1" si="369"/>
        <v>11100.13087996287</v>
      </c>
      <c r="BA670" s="15">
        <f t="shared" ca="1" si="370"/>
        <v>13644.864773872669</v>
      </c>
      <c r="BB670" s="15">
        <f t="shared" ca="1" si="371"/>
        <v>16611.184075853776</v>
      </c>
      <c r="BC670" s="15">
        <f t="shared" ca="1" si="372"/>
        <v>20962.664582926398</v>
      </c>
      <c r="BD670" s="15">
        <f t="shared" ca="1" si="373"/>
        <v>26026.67551554519</v>
      </c>
      <c r="BE670" s="15">
        <f t="shared" ca="1" si="374"/>
        <v>32374.139504239105</v>
      </c>
      <c r="BF670" s="15">
        <f ca="1">Inputs!$B$13*EXP($B$9-0.5*C$6^2+C$6*Y670)</f>
        <v>13993.441731050734</v>
      </c>
      <c r="BG670" s="15">
        <f t="shared" ca="1" si="375"/>
        <v>18332.336089694356</v>
      </c>
      <c r="BH670" s="15">
        <f t="shared" ca="1" si="376"/>
        <v>20414.501528458793</v>
      </c>
      <c r="BI670" s="15">
        <f t="shared" ca="1" si="377"/>
        <v>24539.044522237939</v>
      </c>
      <c r="BJ670" s="15">
        <f t="shared" ca="1" si="378"/>
        <v>33058.858503843127</v>
      </c>
      <c r="BK670" s="15">
        <f t="shared" ca="1" si="379"/>
        <v>52812.836059707108</v>
      </c>
      <c r="BL670" s="15">
        <f t="shared" ca="1" si="380"/>
        <v>62351.716748637751</v>
      </c>
      <c r="BM670" s="15">
        <f t="shared" ca="1" si="381"/>
        <v>77332.555700157376</v>
      </c>
      <c r="BN670" s="15">
        <f t="shared" ca="1" si="382"/>
        <v>90117.597218326177</v>
      </c>
      <c r="BO670" s="15">
        <f t="shared" ca="1" si="383"/>
        <v>116494.97598270552</v>
      </c>
      <c r="BP670" s="15">
        <f t="shared" ca="1" si="384"/>
        <v>152516.79208238999</v>
      </c>
      <c r="BQ670" s="15">
        <f ca="1">Inputs!$B$20*EXP($B$10-0.5*C$7^2+C$7*AJ670)</f>
        <v>3172.6715110745486</v>
      </c>
      <c r="BR670" s="15">
        <f t="shared" ca="1" si="385"/>
        <v>4669.1685011047648</v>
      </c>
      <c r="BS670" s="15">
        <f t="shared" ca="1" si="386"/>
        <v>8698.3260619598095</v>
      </c>
      <c r="BT670" s="15">
        <f t="shared" ca="1" si="387"/>
        <v>13170.262240612617</v>
      </c>
      <c r="BU670" s="15">
        <f t="shared" ca="1" si="388"/>
        <v>17885.417408164165</v>
      </c>
      <c r="BV670" s="15">
        <f t="shared" ca="1" si="389"/>
        <v>22846.701791590196</v>
      </c>
      <c r="BW670" s="15">
        <f t="shared" ca="1" si="390"/>
        <v>33100.867477124382</v>
      </c>
      <c r="BX670" s="15">
        <f t="shared" ca="1" si="391"/>
        <v>45316.357465172267</v>
      </c>
      <c r="BY670" s="15">
        <f t="shared" ca="1" si="392"/>
        <v>66023.616605147487</v>
      </c>
      <c r="BZ670" s="15">
        <f t="shared" ca="1" si="393"/>
        <v>99172.145049601939</v>
      </c>
      <c r="CA670" s="15">
        <f t="shared" ca="1" si="394"/>
        <v>140450.09905358715</v>
      </c>
      <c r="CB670" s="15">
        <f ca="1">(AU670*DCF!C$10-DCF!C$5*MAX(AU670*DCF!C$10,0)-MAX(AU670-Inputs!$B$6,0)/Inputs!$B$10)*DCF!C$6</f>
        <v>1048.8637712773634</v>
      </c>
      <c r="CC670" s="15">
        <f ca="1">(AV670*DCF!D$10-DCF!D$5*MAX(AV670*DCF!D$10,0)-MAX(AV670-AU670,0)/Inputs!$B$10)*DCF!D$6</f>
        <v>1011.5081480707695</v>
      </c>
      <c r="CD670" s="15">
        <f ca="1">(AW670*DCF!E$10-DCF!E$5*MAX(AW670*DCF!E$10,0)-MAX(AW670-AV670,0)/Inputs!$B$10)*DCF!E$6</f>
        <v>1232.4645573885784</v>
      </c>
      <c r="CE670" s="15">
        <f ca="1">(AX670*DCF!F$10-DCF!F$5*MAX(AX670*DCF!F$10,0)-MAX(AX670-AW670,0)/Inputs!$B$10)*DCF!F$6</f>
        <v>1498.5847438682365</v>
      </c>
      <c r="CF670" s="15">
        <f ca="1">(AY670*DCF!G$10-DCF!G$5*MAX(AY670*DCF!G$10,0)-MAX(AY670-AX670,0)/Inputs!$B$10)*DCF!G$6</f>
        <v>1542.4395939971826</v>
      </c>
      <c r="CG670" s="15">
        <f ca="1">(AZ670*DCF!H$10-DCF!H$5*MAX(AZ670*DCF!H$10,0)-MAX(AZ670-AY670,0)/Inputs!$B$10)*DCF!H$6</f>
        <v>1956.5176751415745</v>
      </c>
      <c r="CH670" s="15">
        <f ca="1">(BA670*DCF!I$10-DCF!I$5*MAX(BA670*DCF!I$10,0)-MAX(BA670-AZ670,0)/Inputs!$B$10)*DCF!I$6</f>
        <v>2074.993509984728</v>
      </c>
      <c r="CI670" s="15">
        <f ca="1">(BB670*DCF!J$10-DCF!J$5*MAX(BB670*DCF!J$10,0)-MAX(BB670-BA670,0)/Inputs!$B$10)*DCF!J$6</f>
        <v>2401.0209215547093</v>
      </c>
      <c r="CJ670" s="15">
        <f ca="1">(BC670*DCF!K$10-DCF!K$5*MAX(BC670*DCF!K$10,0)-MAX(BC670-BB670,0)/Inputs!$B$10)*DCF!K$6</f>
        <v>2765.5113062352566</v>
      </c>
      <c r="CK670" s="15">
        <f ca="1">(BD670*DCF!L$10-DCF!L$5*MAX(BD670*DCF!L$10,0)-MAX(BD670-BC670,0)/Inputs!$B$10)*DCF!L$6</f>
        <v>3270.4589830826035</v>
      </c>
      <c r="CL670" s="15">
        <f ca="1">(BE670*DCF!M$10-DCF!M$5*MAX(BE670*DCF!M$10,0)-MAX(BE670-BD670,0)/Inputs!$B$10)*DCF!M$6</f>
        <v>3810.1374171624075</v>
      </c>
      <c r="CM670" s="15">
        <f ca="1">(BF670*DCF!C$28-DCF!C$5*MAX(BF670*DCF!C$28,0)-MAX(BF670-Inputs!$B$13,0)/Inputs!$B$17)*DCF!C$6</f>
        <v>3668.7570540680495</v>
      </c>
      <c r="CN670" s="15">
        <f ca="1">(BG670*DCF!D$28-DCF!D$5*MAX(BG670*DCF!D$28,0)-MAX(BG670-BF670,0)/Inputs!$B$17)*DCF!D$6</f>
        <v>4473.6106885682939</v>
      </c>
      <c r="CO670" s="15">
        <f ca="1">(BH670*DCF!E$28-DCF!E$5*MAX(BH670*DCF!E$28,0)-MAX(BH670-BG670,0)/Inputs!$B$17)*DCF!E$6</f>
        <v>5371.3841950998703</v>
      </c>
      <c r="CP670" s="15">
        <f ca="1">(BI670*DCF!F$28-DCF!F$5*MAX(BI670*DCF!F$28,0)-MAX(BI670-BH670,0)/Inputs!$B$17)*DCF!F$6</f>
        <v>5910.7659627978337</v>
      </c>
      <c r="CQ670" s="15">
        <f ca="1">(BJ670*DCF!G$28-DCF!G$5*MAX(BJ670*DCF!G$28,0)-MAX(BJ670-BI670,0)/Inputs!$B$17)*DCF!G$6</f>
        <v>7144.423109438123</v>
      </c>
      <c r="CR670" s="15">
        <f ca="1">(BK670*DCF!H$28-DCF!H$5*MAX(BK670*DCF!H$28,0)-MAX(BK670-BJ670,0)/Inputs!$B$17)*DCF!H$6</f>
        <v>9991.9832818024861</v>
      </c>
      <c r="CS670" s="15">
        <f ca="1">(BL670*DCF!I$28-DCF!I$5*MAX(BL670*DCF!I$28,0)-MAX(BL670-BK670,0)/Inputs!$B$17)*DCF!I$6</f>
        <v>13293.073747213577</v>
      </c>
      <c r="CT670" s="15">
        <f ca="1">(BM670*DCF!J$28-DCF!J$5*MAX(BM670*DCF!J$28,0)-MAX(BM670-BL670,0)/Inputs!$B$17)*DCF!J$6</f>
        <v>15265.242924331358</v>
      </c>
      <c r="CU670" s="15">
        <f ca="1">(BN670*DCF!K$28-DCF!K$5*MAX(BN670*DCF!K$28,0)-MAX(BN670-BM670,0)/Inputs!$B$17)*DCF!K$6</f>
        <v>17465.328240604151</v>
      </c>
      <c r="CV670" s="15">
        <f ca="1">(BO670*DCF!L$28-DCF!L$5*MAX(BO670*DCF!L$28,0)-MAX(BO670-BN670,0)/Inputs!$B$17)*DCF!L$6</f>
        <v>20258.548532278659</v>
      </c>
      <c r="CW670" s="15">
        <f ca="1">(BP670*DCF!M$28-DCF!M$5*MAX(BP670*DCF!M$28,0)-MAX(BP670-BO670,0)/Inputs!$B$17)*DCF!M$6</f>
        <v>24930.830726140521</v>
      </c>
      <c r="CX670" s="15">
        <f ca="1">(BQ670*DCF!C$46-DCF!C$5*MAX(BQ670*DCF!C$46,0)-MAX(BQ670-Inputs!$B$20,0)/Inputs!$B$24)*DCF!C$6</f>
        <v>-732.71859378165095</v>
      </c>
      <c r="CY670" s="15">
        <f ca="1">(BR670*DCF!D$46-DCF!D$5*MAX(BR670*DCF!D$46,0)-MAX(BR670-BQ670,0)/Inputs!$B$24)*DCF!D$6</f>
        <v>-1435.4610203146308</v>
      </c>
      <c r="CZ670" s="15">
        <f ca="1">(BS670*DCF!E$46-DCF!E$5*MAX(BS670*DCF!E$46,0)-MAX(BS670-BR670,0)/Inputs!$B$24)*DCF!E$6</f>
        <v>-2616.7751912845165</v>
      </c>
      <c r="DA670" s="15">
        <f ca="1">(BT670*DCF!F$46-DCF!F$5*MAX(BT670*DCF!F$46,0)-MAX(BT670-BS670,0)/Inputs!$B$24)*DCF!F$6</f>
        <v>-2587.515096445376</v>
      </c>
      <c r="DB670" s="15">
        <f ca="1">(BU670*DCF!G$46-DCF!G$5*MAX(BU670*DCF!G$46,0)-MAX(BU670-BT670,0)/Inputs!$B$24)*DCF!G$6</f>
        <v>-2187.7151426139653</v>
      </c>
      <c r="DC670" s="15">
        <f ca="1">(BV670*DCF!H$46-DCF!H$5*MAX(BV670*DCF!H$46,0)-MAX(BV670-BU670,0)/Inputs!$B$24)*DCF!H$6</f>
        <v>-1541.6887238558777</v>
      </c>
      <c r="DD670" s="15">
        <f ca="1">(BW670*DCF!I$46-DCF!I$5*MAX(BW670*DCF!I$46,0)-MAX(BW670-BV670,0)/Inputs!$B$24)*DCF!I$6</f>
        <v>-2179.0969169788259</v>
      </c>
      <c r="DE670" s="15">
        <f ca="1">(BX670*DCF!J$46-DCF!J$5*MAX(BX670*DCF!J$46,0)-MAX(BX670-BW670,0)/Inputs!$B$24)*DCF!J$6</f>
        <v>-1338.4525278581025</v>
      </c>
      <c r="DF670" s="15">
        <f ca="1">(BY670*DCF!K$46-DCF!K$5*MAX(BY670*DCF!K$46,0)-MAX(BY670-BX670,0)/Inputs!$B$24)*DCF!K$6</f>
        <v>-1301.2377788618746</v>
      </c>
      <c r="DG670" s="15">
        <f ca="1">(BZ670*DCF!L$46-DCF!L$5*MAX(BZ670*DCF!L$46,0)-MAX(BZ670-BY670,0)/Inputs!$B$24)*DCF!L$6</f>
        <v>-646.31009446989287</v>
      </c>
      <c r="DH670" s="15">
        <f ca="1">(CA670*DCF!M$46-DCF!M$5*MAX(CA670*DCF!M$46,0)-MAX(CA670-BZ670,0)/Inputs!$B$24)*DCF!M$6</f>
        <v>2381.3242752245274</v>
      </c>
      <c r="DI670" s="15">
        <f ca="1">SUM(CB670:CL670)+BE670*DCF!M$10*(1+Inputs!$B$30)*(1-Inputs!$B$33)*(1-Inputs!$B$30/Inputs!$B$31)/(Inputs!$B$29-Inputs!$B$30)*DCF!M$6</f>
        <v>112710.15897173641</v>
      </c>
      <c r="DJ670" s="15">
        <f ca="1">SUM(CM670:CW670)+BP670*DCF!M$28*(1+Inputs!$B$30)*(1-Inputs!$B$33)*(1-Inputs!$B$30/Inputs!$B$31)/(Inputs!$B$29-Inputs!$B$30)*DCF!M$6</f>
        <v>693715.61405044282</v>
      </c>
      <c r="DK670" s="15">
        <f ca="1">SUM(CX670:DH670)+CA670*DCF!M$46*(1+Inputs!$B$30)*(1-Inputs!$B$33)*(1-Inputs!$B$30/Inputs!$B$31)/(Inputs!$B$29-Inputs!$B$30)*DCF!M$6</f>
        <v>202966.84370343783</v>
      </c>
      <c r="DM670" s="15">
        <f ca="1">DI670+DJ670+DK670+Inputs!$B$34+Inputs!$B$36-Inputs!$B$35</f>
        <v>1086243.6167256171</v>
      </c>
    </row>
    <row r="671" spans="1:117" x14ac:dyDescent="0.75">
      <c r="A671" s="11">
        <v>658</v>
      </c>
      <c r="C671" s="23">
        <f t="shared" ca="1" si="395"/>
        <v>-1.8744865664767787</v>
      </c>
      <c r="D671" s="23">
        <f t="shared" ca="1" si="395"/>
        <v>-1.5036076824769722</v>
      </c>
      <c r="E671" s="23">
        <f t="shared" ca="1" si="395"/>
        <v>0.39200872048738755</v>
      </c>
      <c r="F671" s="23">
        <f t="shared" ca="1" si="395"/>
        <v>-0.2958644774026587</v>
      </c>
      <c r="G671" s="23">
        <f t="shared" ca="1" si="395"/>
        <v>1.0257953123592312</v>
      </c>
      <c r="H671" s="23">
        <f t="shared" ca="1" si="395"/>
        <v>-0.29344166559636076</v>
      </c>
      <c r="I671" s="23">
        <f t="shared" ca="1" si="395"/>
        <v>-3.011705510132852</v>
      </c>
      <c r="J671" s="23">
        <f t="shared" ca="1" si="395"/>
        <v>-0.51525131631267451</v>
      </c>
      <c r="K671" s="23">
        <f t="shared" ca="1" si="395"/>
        <v>0.1263777029026672</v>
      </c>
      <c r="L671" s="23">
        <f t="shared" ca="1" si="395"/>
        <v>-0.4008049324762768</v>
      </c>
      <c r="M671" s="23">
        <f t="shared" ca="1" si="395"/>
        <v>1.3567904620362574</v>
      </c>
      <c r="N671" s="23">
        <f ca="1">SQRT(Inputs!$B$38)*C671+SQRT(1-Inputs!$B$38)*_xlfn.NORM.S.INV(RAND())</f>
        <v>-2.6458289856550437</v>
      </c>
      <c r="O671" s="23">
        <f ca="1">SQRT(Inputs!$B$38)*D671+SQRT(1-Inputs!$B$38)*_xlfn.NORM.S.INV(RAND())</f>
        <v>-1.0553006903104363</v>
      </c>
      <c r="P671" s="23">
        <f ca="1">SQRT(Inputs!$B$38)*E671+SQRT(1-Inputs!$B$38)*_xlfn.NORM.S.INV(RAND())</f>
        <v>0.39021438187135404</v>
      </c>
      <c r="Q671" s="23">
        <f ca="1">SQRT(Inputs!$B$38)*F671+SQRT(1-Inputs!$B$38)*_xlfn.NORM.S.INV(RAND())</f>
        <v>1.368093600380643</v>
      </c>
      <c r="R671" s="23">
        <f ca="1">SQRT(Inputs!$B$38)*G671+SQRT(1-Inputs!$B$38)*_xlfn.NORM.S.INV(RAND())</f>
        <v>0.44125392566533006</v>
      </c>
      <c r="S671" s="23">
        <f ca="1">SQRT(Inputs!$B$38)*H671+SQRT(1-Inputs!$B$38)*_xlfn.NORM.S.INV(RAND())</f>
        <v>0.32863848956343922</v>
      </c>
      <c r="T671" s="23">
        <f ca="1">SQRT(Inputs!$B$38)*I671+SQRT(1-Inputs!$B$38)*_xlfn.NORM.S.INV(RAND())</f>
        <v>-0.43325907789718876</v>
      </c>
      <c r="U671" s="23">
        <f ca="1">SQRT(Inputs!$B$38)*J671+SQRT(1-Inputs!$B$38)*_xlfn.NORM.S.INV(RAND())</f>
        <v>0.41830787814280163</v>
      </c>
      <c r="V671" s="23">
        <f ca="1">SQRT(Inputs!$B$38)*K671+SQRT(1-Inputs!$B$38)*_xlfn.NORM.S.INV(RAND())</f>
        <v>-1.2383758647064724</v>
      </c>
      <c r="W671" s="23">
        <f ca="1">SQRT(Inputs!$B$38)*L671+SQRT(1-Inputs!$B$38)*_xlfn.NORM.S.INV(RAND())</f>
        <v>-0.33688658429762153</v>
      </c>
      <c r="X671" s="23">
        <f ca="1">SQRT(Inputs!$B$38)*M671+SQRT(1-Inputs!$B$38)*_xlfn.NORM.S.INV(RAND())</f>
        <v>0.97024619876963447</v>
      </c>
      <c r="Y671" s="23">
        <f ca="1">SQRT(Inputs!$B$38)*C671+SQRT(1-Inputs!$B$38)*_xlfn.NORM.S.INV(RAND())</f>
        <v>-0.69639459076281418</v>
      </c>
      <c r="Z671" s="23">
        <f ca="1">SQRT(Inputs!$B$38)*D671+SQRT(1-Inputs!$B$38)*_xlfn.NORM.S.INV(RAND())</f>
        <v>-7.4248126944909565E-2</v>
      </c>
      <c r="AA671" s="23">
        <f ca="1">SQRT(Inputs!$B$38)*E671+SQRT(1-Inputs!$B$38)*_xlfn.NORM.S.INV(RAND())</f>
        <v>4.9521263494402223E-2</v>
      </c>
      <c r="AB671" s="23">
        <f ca="1">SQRT(Inputs!$B$38)*F671+SQRT(1-Inputs!$B$38)*_xlfn.NORM.S.INV(RAND())</f>
        <v>0.64729964715460664</v>
      </c>
      <c r="AC671" s="23">
        <f ca="1">SQRT(Inputs!$B$38)*G671+SQRT(1-Inputs!$B$38)*_xlfn.NORM.S.INV(RAND())</f>
        <v>0.36566916726213461</v>
      </c>
      <c r="AD671" s="23">
        <f ca="1">SQRT(Inputs!$B$38)*H671+SQRT(1-Inputs!$B$38)*_xlfn.NORM.S.INV(RAND())</f>
        <v>0.9933080945344086</v>
      </c>
      <c r="AE671" s="23">
        <f ca="1">SQRT(Inputs!$B$38)*I671+SQRT(1-Inputs!$B$38)*_xlfn.NORM.S.INV(RAND())</f>
        <v>-1.3266543574042817</v>
      </c>
      <c r="AF671" s="23">
        <f ca="1">SQRT(Inputs!$B$38)*J671+SQRT(1-Inputs!$B$38)*_xlfn.NORM.S.INV(RAND())</f>
        <v>-0.73923014726532132</v>
      </c>
      <c r="AG671" s="23">
        <f ca="1">SQRT(Inputs!$B$38)*K671+SQRT(1-Inputs!$B$38)*_xlfn.NORM.S.INV(RAND())</f>
        <v>-0.79339242528851084</v>
      </c>
      <c r="AH671" s="23">
        <f ca="1">SQRT(Inputs!$B$38)*L671+SQRT(1-Inputs!$B$38)*_xlfn.NORM.S.INV(RAND())</f>
        <v>6.2053261583983721E-2</v>
      </c>
      <c r="AI671" s="23">
        <f ca="1">SQRT(Inputs!$B$38)*M671+SQRT(1-Inputs!$B$38)*_xlfn.NORM.S.INV(RAND())</f>
        <v>0.97800390255909531</v>
      </c>
      <c r="AJ671" s="23">
        <f ca="1">SQRT(Inputs!$B$38)*C671+SQRT(1-Inputs!$B$38)*_xlfn.NORM.S.INV(RAND())</f>
        <v>-0.18939623468272115</v>
      </c>
      <c r="AK671" s="23">
        <f ca="1">SQRT(Inputs!$B$38)*D671+SQRT(1-Inputs!$B$38)*_xlfn.NORM.S.INV(RAND())</f>
        <v>-0.14758678864761476</v>
      </c>
      <c r="AL671" s="23">
        <f ca="1">SQRT(Inputs!$B$38)*E671+SQRT(1-Inputs!$B$38)*_xlfn.NORM.S.INV(RAND())</f>
        <v>-0.55293538356060745</v>
      </c>
      <c r="AM671" s="23">
        <f ca="1">SQRT(Inputs!$B$38)*F671+SQRT(1-Inputs!$B$38)*_xlfn.NORM.S.INV(RAND())</f>
        <v>-2.2308575294520683E-3</v>
      </c>
      <c r="AN671" s="23">
        <f ca="1">SQRT(Inputs!$B$38)*G671+SQRT(1-Inputs!$B$38)*_xlfn.NORM.S.INV(RAND())</f>
        <v>9.4309453176552094E-2</v>
      </c>
      <c r="AO671" s="23">
        <f ca="1">SQRT(Inputs!$B$38)*H671+SQRT(1-Inputs!$B$38)*_xlfn.NORM.S.INV(RAND())</f>
        <v>1.1090933145106667</v>
      </c>
      <c r="AP671" s="23">
        <f ca="1">SQRT(Inputs!$B$38)*I671+SQRT(1-Inputs!$B$38)*_xlfn.NORM.S.INV(RAND())</f>
        <v>-1.3681216948771493</v>
      </c>
      <c r="AQ671" s="23">
        <f ca="1">SQRT(Inputs!$B$38)*J671+SQRT(1-Inputs!$B$38)*_xlfn.NORM.S.INV(RAND())</f>
        <v>0.25845543196191406</v>
      </c>
      <c r="AR671" s="23">
        <f ca="1">SQRT(Inputs!$B$38)*K671+SQRT(1-Inputs!$B$38)*_xlfn.NORM.S.INV(RAND())</f>
        <v>0.44341342178388493</v>
      </c>
      <c r="AS671" s="23">
        <f ca="1">SQRT(Inputs!$B$38)*L671+SQRT(1-Inputs!$B$38)*_xlfn.NORM.S.INV(RAND())</f>
        <v>-0.33529619204951466</v>
      </c>
      <c r="AT671" s="23">
        <f ca="1">SQRT(Inputs!$B$38)*M671+SQRT(1-Inputs!$B$38)*_xlfn.NORM.S.INV(RAND())</f>
        <v>-0.14993265540237732</v>
      </c>
      <c r="AU671" s="15">
        <f ca="1">Inputs!$B$6*EXP($B$8-0.5*C$5^2+C$5*N671)</f>
        <v>3233.5113840577956</v>
      </c>
      <c r="AV671" s="15">
        <f t="shared" ca="1" si="365"/>
        <v>3370.2555369579254</v>
      </c>
      <c r="AW671" s="15">
        <f t="shared" ca="1" si="366"/>
        <v>4331.5123834856067</v>
      </c>
      <c r="AX671" s="15">
        <f t="shared" ca="1" si="367"/>
        <v>6274.0660049150911</v>
      </c>
      <c r="AY671" s="15">
        <f t="shared" ca="1" si="368"/>
        <v>8073.0402328663722</v>
      </c>
      <c r="AZ671" s="15">
        <f t="shared" ca="1" si="369"/>
        <v>10237.409078191007</v>
      </c>
      <c r="BA671" s="15">
        <f t="shared" ca="1" si="370"/>
        <v>11972.580361388167</v>
      </c>
      <c r="BB671" s="15">
        <f t="shared" ca="1" si="371"/>
        <v>15285.463671260071</v>
      </c>
      <c r="BC671" s="15">
        <f t="shared" ca="1" si="372"/>
        <v>16611.497610427483</v>
      </c>
      <c r="BD671" s="15">
        <f t="shared" ca="1" si="373"/>
        <v>19719.395971796479</v>
      </c>
      <c r="BE671" s="15">
        <f t="shared" ca="1" si="374"/>
        <v>26396.12776414218</v>
      </c>
      <c r="BF671" s="15">
        <f ca="1">Inputs!$B$13*EXP($B$9-0.5*C$6^2+C$6*Y671)</f>
        <v>12047.477874140042</v>
      </c>
      <c r="BG671" s="15">
        <f t="shared" ca="1" si="375"/>
        <v>14487.290994730402</v>
      </c>
      <c r="BH671" s="15">
        <f t="shared" ca="1" si="376"/>
        <v>17846.788633609882</v>
      </c>
      <c r="BI671" s="15">
        <f t="shared" ca="1" si="377"/>
        <v>24135.955909198055</v>
      </c>
      <c r="BJ671" s="15">
        <f t="shared" ca="1" si="378"/>
        <v>31190.574707709933</v>
      </c>
      <c r="BK671" s="15">
        <f t="shared" ca="1" si="379"/>
        <v>43823.639030652965</v>
      </c>
      <c r="BL671" s="15">
        <f t="shared" ca="1" si="380"/>
        <v>45328.942839403055</v>
      </c>
      <c r="BM671" s="15">
        <f t="shared" ca="1" si="381"/>
        <v>50830.135389572082</v>
      </c>
      <c r="BN671" s="15">
        <f t="shared" ca="1" si="382"/>
        <v>56844.807573484002</v>
      </c>
      <c r="BO671" s="15">
        <f t="shared" ca="1" si="383"/>
        <v>70447.992449631172</v>
      </c>
      <c r="BP671" s="15">
        <f t="shared" ca="1" si="384"/>
        <v>96868.431317865383</v>
      </c>
      <c r="BQ671" s="15">
        <f ca="1">Inputs!$B$20*EXP($B$10-0.5*C$7^2+C$7*AJ671)</f>
        <v>4010.8285504266264</v>
      </c>
      <c r="BR671" s="15">
        <f t="shared" ca="1" si="385"/>
        <v>5192.9853591925075</v>
      </c>
      <c r="BS671" s="15">
        <f t="shared" ca="1" si="386"/>
        <v>6067.0433234639831</v>
      </c>
      <c r="BT671" s="15">
        <f t="shared" ca="1" si="387"/>
        <v>8360.2398089124163</v>
      </c>
      <c r="BU671" s="15">
        <f t="shared" ca="1" si="388"/>
        <v>11853.728991574375</v>
      </c>
      <c r="BV671" s="15">
        <f t="shared" ca="1" si="389"/>
        <v>21173.490501818589</v>
      </c>
      <c r="BW671" s="15">
        <f t="shared" ca="1" si="390"/>
        <v>22118.190791125195</v>
      </c>
      <c r="BX671" s="15">
        <f t="shared" ca="1" si="391"/>
        <v>32580.994334702034</v>
      </c>
      <c r="BY671" s="15">
        <f t="shared" ca="1" si="392"/>
        <v>49693.420892227157</v>
      </c>
      <c r="BZ671" s="15">
        <f t="shared" ca="1" si="393"/>
        <v>65558.72995202968</v>
      </c>
      <c r="CA671" s="15">
        <f t="shared" ca="1" si="394"/>
        <v>89668.944612668478</v>
      </c>
      <c r="CB671" s="15">
        <f ca="1">(AU671*DCF!C$10-DCF!C$5*MAX(AU671*DCF!C$10,0)-MAX(AU671-Inputs!$B$6,0)/Inputs!$B$10)*DCF!C$6</f>
        <v>830.39519921549891</v>
      </c>
      <c r="CC671" s="15">
        <f ca="1">(AV671*DCF!D$10-DCF!D$5*MAX(AV671*DCF!D$10,0)-MAX(AV671-AU671,0)/Inputs!$B$10)*DCF!D$6</f>
        <v>788.13547156573532</v>
      </c>
      <c r="CD671" s="15">
        <f ca="1">(AW671*DCF!E$10-DCF!E$5*MAX(AW671*DCF!E$10,0)-MAX(AW671-AV671,0)/Inputs!$B$10)*DCF!E$6</f>
        <v>783.56240837642895</v>
      </c>
      <c r="CE671" s="15">
        <f ca="1">(AX671*DCF!F$10-DCF!F$5*MAX(AX671*DCF!F$10,0)-MAX(AX671-AW671,0)/Inputs!$B$10)*DCF!F$6</f>
        <v>965.42136293239344</v>
      </c>
      <c r="CF671" s="15">
        <f ca="1">(AY671*DCF!G$10-DCF!G$5*MAX(AY671*DCF!G$10,0)-MAX(AY671-AX671,0)/Inputs!$B$10)*DCF!G$6</f>
        <v>1317.5740510071673</v>
      </c>
      <c r="CG671" s="15">
        <f ca="1">(AZ671*DCF!H$10-DCF!H$5*MAX(AZ671*DCF!H$10,0)-MAX(AZ671-AY671,0)/Inputs!$B$10)*DCF!H$6</f>
        <v>1603.2778257098948</v>
      </c>
      <c r="CH671" s="15">
        <f ca="1">(BA671*DCF!I$10-DCF!I$5*MAX(BA671*DCF!I$10,0)-MAX(BA671-AZ671,0)/Inputs!$B$10)*DCF!I$6</f>
        <v>1902.3247856114167</v>
      </c>
      <c r="CI671" s="15">
        <f ca="1">(BB671*DCF!J$10-DCF!J$5*MAX(BB671*DCF!J$10,0)-MAX(BB671-BA671,0)/Inputs!$B$10)*DCF!J$6</f>
        <v>2121.0081595456759</v>
      </c>
      <c r="CJ671" s="15">
        <f ca="1">(BC671*DCF!K$10-DCF!K$5*MAX(BC671*DCF!K$10,0)-MAX(BC671-BB671,0)/Inputs!$B$10)*DCF!K$6</f>
        <v>2488.5597675552895</v>
      </c>
      <c r="CK671" s="15">
        <f ca="1">(BD671*DCF!L$10-DCF!L$5*MAX(BD671*DCF!L$10,0)-MAX(BD671-BC671,0)/Inputs!$B$10)*DCF!L$6</f>
        <v>2572.1583165501797</v>
      </c>
      <c r="CL671" s="15">
        <f ca="1">(BE671*DCF!M$10-DCF!M$5*MAX(BE671*DCF!M$10,0)-MAX(BE671-BD671,0)/Inputs!$B$10)*DCF!M$6</f>
        <v>2927.2280834105827</v>
      </c>
      <c r="CM671" s="15">
        <f ca="1">(BF671*DCF!C$28-DCF!C$5*MAX(BF671*DCF!C$28,0)-MAX(BF671-Inputs!$B$13,0)/Inputs!$B$17)*DCF!C$6</f>
        <v>3524.2759324796198</v>
      </c>
      <c r="CN671" s="15">
        <f ca="1">(BG671*DCF!D$28-DCF!D$5*MAX(BG671*DCF!D$28,0)-MAX(BG671-BF671,0)/Inputs!$B$17)*DCF!D$6</f>
        <v>3746.3173269463573</v>
      </c>
      <c r="CO671" s="15">
        <f ca="1">(BH671*DCF!E$28-DCF!E$5*MAX(BH671*DCF!E$28,0)-MAX(BH671-BG671,0)/Inputs!$B$17)*DCF!E$6</f>
        <v>4392.4175870011832</v>
      </c>
      <c r="CP671" s="15">
        <f ca="1">(BI671*DCF!F$28-DCF!F$5*MAX(BI671*DCF!F$28,0)-MAX(BI671-BH671,0)/Inputs!$B$17)*DCF!F$6</f>
        <v>5407.2339570591403</v>
      </c>
      <c r="CQ671" s="15">
        <f ca="1">(BJ671*DCF!G$28-DCF!G$5*MAX(BJ671*DCF!G$28,0)-MAX(BJ671-BI671,0)/Inputs!$B$17)*DCF!G$6</f>
        <v>6906.114059338297</v>
      </c>
      <c r="CR671" s="15">
        <f ca="1">(BK671*DCF!H$28-DCF!H$5*MAX(BK671*DCF!H$28,0)-MAX(BK671-BJ671,0)/Inputs!$B$17)*DCF!H$6</f>
        <v>8875.2457594354255</v>
      </c>
      <c r="CS671" s="15">
        <f ca="1">(BL671*DCF!I$28-DCF!I$5*MAX(BL671*DCF!I$28,0)-MAX(BL671-BK671,0)/Inputs!$B$17)*DCF!I$6</f>
        <v>10443.181332128042</v>
      </c>
      <c r="CT671" s="15">
        <f ca="1">(BM671*DCF!J$28-DCF!J$5*MAX(BM671*DCF!J$28,0)-MAX(BM671-BL671,0)/Inputs!$B$17)*DCF!J$6</f>
        <v>10609.9267340509</v>
      </c>
      <c r="CU671" s="15">
        <f ca="1">(BN671*DCF!K$28-DCF!K$5*MAX(BN671*DCF!K$28,0)-MAX(BN671-BM671,0)/Inputs!$B$17)*DCF!K$6</f>
        <v>11267.953015056853</v>
      </c>
      <c r="CV671" s="15">
        <f ca="1">(BO671*DCF!L$28-DCF!L$5*MAX(BO671*DCF!L$28,0)-MAX(BO671-BN671,0)/Inputs!$B$17)*DCF!L$6</f>
        <v>12516.630136305093</v>
      </c>
      <c r="CW671" s="15">
        <f ca="1">(BP671*DCF!M$28-DCF!M$5*MAX(BP671*DCF!M$28,0)-MAX(BP671-BO671,0)/Inputs!$B$17)*DCF!M$6</f>
        <v>15464.173155596467</v>
      </c>
      <c r="CX671" s="15">
        <f ca="1">(BQ671*DCF!C$46-DCF!C$5*MAX(BQ671*DCF!C$46,0)-MAX(BQ671-Inputs!$B$20,0)/Inputs!$B$24)*DCF!C$6</f>
        <v>-1300.3431065311499</v>
      </c>
      <c r="CY671" s="15">
        <f ca="1">(BR671*DCF!D$46-DCF!D$5*MAX(BR671*DCF!D$46,0)-MAX(BR671-BQ671,0)/Inputs!$B$24)*DCF!D$6</f>
        <v>-1390.7379963380824</v>
      </c>
      <c r="CZ671" s="15">
        <f ca="1">(BS671*DCF!E$46-DCF!E$5*MAX(BS671*DCF!E$46,0)-MAX(BS671-BR671,0)/Inputs!$B$24)*DCF!E$6</f>
        <v>-1061.9680235952312</v>
      </c>
      <c r="DA671" s="15">
        <f ca="1">(BT671*DCF!F$46-DCF!F$5*MAX(BT671*DCF!F$46,0)-MAX(BT671-BS671,0)/Inputs!$B$24)*DCF!F$6</f>
        <v>-1443.8708541758815</v>
      </c>
      <c r="DB671" s="15">
        <f ca="1">(BU671*DCF!G$46-DCF!G$5*MAX(BU671*DCF!G$46,0)-MAX(BU671-BT671,0)/Inputs!$B$24)*DCF!G$6</f>
        <v>-1573.8767612968634</v>
      </c>
      <c r="DC671" s="15">
        <f ca="1">(BV671*DCF!H$46-DCF!H$5*MAX(BV671*DCF!H$46,0)-MAX(BV671-BU671,0)/Inputs!$B$24)*DCF!H$6</f>
        <v>-2896.0587861822069</v>
      </c>
      <c r="DD671" s="15">
        <f ca="1">(BW671*DCF!I$46-DCF!I$5*MAX(BW671*DCF!I$46,0)-MAX(BW671-BV671,0)/Inputs!$B$24)*DCF!I$6</f>
        <v>239.64128190008444</v>
      </c>
      <c r="DE671" s="15">
        <f ca="1">(BX671*DCF!J$46-DCF!J$5*MAX(BX671*DCF!J$46,0)-MAX(BX671-BW671,0)/Inputs!$B$24)*DCF!J$6</f>
        <v>-1407.8819731122805</v>
      </c>
      <c r="DF671" s="15">
        <f ca="1">(BY671*DCF!K$46-DCF!K$5*MAX(BY671*DCF!K$46,0)-MAX(BY671-BX671,0)/Inputs!$B$24)*DCF!K$6</f>
        <v>-1353.4347782051514</v>
      </c>
      <c r="DG671" s="15">
        <f ca="1">(BZ671*DCF!L$46-DCF!L$5*MAX(BZ671*DCF!L$46,0)-MAX(BZ671-BY671,0)/Inputs!$B$24)*DCF!L$6</f>
        <v>941.39992166451248</v>
      </c>
      <c r="DH671" s="15">
        <f ca="1">(CA671*DCF!M$46-DCF!M$5*MAX(CA671*DCF!M$46,0)-MAX(CA671-BZ671,0)/Inputs!$B$24)*DCF!M$6</f>
        <v>1989.3034354469628</v>
      </c>
      <c r="DI671" s="15">
        <f ca="1">SUM(CB671:CL671)+BE671*DCF!M$10*(1+Inputs!$B$30)*(1-Inputs!$B$33)*(1-Inputs!$B$30/Inputs!$B$31)/(Inputs!$B$29-Inputs!$B$30)*DCF!M$6</f>
        <v>91760.418051742003</v>
      </c>
      <c r="DJ671" s="15">
        <f ca="1">SUM(CM671:CW671)+BP671*DCF!M$28*(1+Inputs!$B$30)*(1-Inputs!$B$33)*(1-Inputs!$B$30/Inputs!$B$31)/(Inputs!$B$29-Inputs!$B$30)*DCF!M$6</f>
        <v>452601.63607541489</v>
      </c>
      <c r="DK671" s="15">
        <f ca="1">SUM(CX671:DH671)+CA671*DCF!M$46*(1+Inputs!$B$30)*(1-Inputs!$B$33)*(1-Inputs!$B$30/Inputs!$B$31)/(Inputs!$B$29-Inputs!$B$30)*DCF!M$6</f>
        <v>129380.98269629384</v>
      </c>
      <c r="DM671" s="15">
        <f ca="1">DI671+DJ671+DK671+Inputs!$B$34+Inputs!$B$36-Inputs!$B$35</f>
        <v>750594.0368234507</v>
      </c>
    </row>
    <row r="672" spans="1:117" x14ac:dyDescent="0.75">
      <c r="A672" s="11">
        <v>659</v>
      </c>
      <c r="C672" s="23">
        <f t="shared" ca="1" si="395"/>
        <v>-0.97980598529092267</v>
      </c>
      <c r="D672" s="23">
        <f t="shared" ca="1" si="395"/>
        <v>-0.16561529765353802</v>
      </c>
      <c r="E672" s="23">
        <f t="shared" ca="1" si="395"/>
        <v>0.71549303786481178</v>
      </c>
      <c r="F672" s="23">
        <f t="shared" ca="1" si="395"/>
        <v>8.0373152098227721E-2</v>
      </c>
      <c r="G672" s="23">
        <f t="shared" ca="1" si="395"/>
        <v>-1.3190996471332299</v>
      </c>
      <c r="H672" s="23">
        <f t="shared" ca="1" si="395"/>
        <v>0.53610353635456121</v>
      </c>
      <c r="I672" s="23">
        <f t="shared" ca="1" si="395"/>
        <v>0.32209982501470791</v>
      </c>
      <c r="J672" s="23">
        <f t="shared" ca="1" si="395"/>
        <v>-0.61672874313833537</v>
      </c>
      <c r="K672" s="23">
        <f t="shared" ca="1" si="395"/>
        <v>3.1375240200823148E-2</v>
      </c>
      <c r="L672" s="23">
        <f t="shared" ca="1" si="395"/>
        <v>-1.3234819559416953</v>
      </c>
      <c r="M672" s="23">
        <f t="shared" ca="1" si="395"/>
        <v>-0.59262527837080781</v>
      </c>
      <c r="N672" s="23">
        <f ca="1">SQRT(Inputs!$B$38)*C672+SQRT(1-Inputs!$B$38)*_xlfn.NORM.S.INV(RAND())</f>
        <v>-0.38940377841774387</v>
      </c>
      <c r="O672" s="23">
        <f ca="1">SQRT(Inputs!$B$38)*D672+SQRT(1-Inputs!$B$38)*_xlfn.NORM.S.INV(RAND())</f>
        <v>-9.2188760422200089E-2</v>
      </c>
      <c r="P672" s="23">
        <f ca="1">SQRT(Inputs!$B$38)*E672+SQRT(1-Inputs!$B$38)*_xlfn.NORM.S.INV(RAND())</f>
        <v>1.2764899721698106</v>
      </c>
      <c r="Q672" s="23">
        <f ca="1">SQRT(Inputs!$B$38)*F672+SQRT(1-Inputs!$B$38)*_xlfn.NORM.S.INV(RAND())</f>
        <v>-0.48725191563985926</v>
      </c>
      <c r="R672" s="23">
        <f ca="1">SQRT(Inputs!$B$38)*G672+SQRT(1-Inputs!$B$38)*_xlfn.NORM.S.INV(RAND())</f>
        <v>-2.170226709176315E-2</v>
      </c>
      <c r="S672" s="23">
        <f ca="1">SQRT(Inputs!$B$38)*H672+SQRT(1-Inputs!$B$38)*_xlfn.NORM.S.INV(RAND())</f>
        <v>0.45878007279387983</v>
      </c>
      <c r="T672" s="23">
        <f ca="1">SQRT(Inputs!$B$38)*I672+SQRT(1-Inputs!$B$38)*_xlfn.NORM.S.INV(RAND())</f>
        <v>-0.56434889488696882</v>
      </c>
      <c r="U672" s="23">
        <f ca="1">SQRT(Inputs!$B$38)*J672+SQRT(1-Inputs!$B$38)*_xlfn.NORM.S.INV(RAND())</f>
        <v>-1.2276299675545546</v>
      </c>
      <c r="V672" s="23">
        <f ca="1">SQRT(Inputs!$B$38)*K672+SQRT(1-Inputs!$B$38)*_xlfn.NORM.S.INV(RAND())</f>
        <v>-0.72771148729277224</v>
      </c>
      <c r="W672" s="23">
        <f ca="1">SQRT(Inputs!$B$38)*L672+SQRT(1-Inputs!$B$38)*_xlfn.NORM.S.INV(RAND())</f>
        <v>-0.70423225824356728</v>
      </c>
      <c r="X672" s="23">
        <f ca="1">SQRT(Inputs!$B$38)*M672+SQRT(1-Inputs!$B$38)*_xlfn.NORM.S.INV(RAND())</f>
        <v>0.18839254004980943</v>
      </c>
      <c r="Y672" s="23">
        <f ca="1">SQRT(Inputs!$B$38)*C672+SQRT(1-Inputs!$B$38)*_xlfn.NORM.S.INV(RAND())</f>
        <v>-0.69305888506482516</v>
      </c>
      <c r="Z672" s="23">
        <f ca="1">SQRT(Inputs!$B$38)*D672+SQRT(1-Inputs!$B$38)*_xlfn.NORM.S.INV(RAND())</f>
        <v>-0.96015018764978377</v>
      </c>
      <c r="AA672" s="23">
        <f ca="1">SQRT(Inputs!$B$38)*E672+SQRT(1-Inputs!$B$38)*_xlfn.NORM.S.INV(RAND())</f>
        <v>-0.92663221545014562</v>
      </c>
      <c r="AB672" s="23">
        <f ca="1">SQRT(Inputs!$B$38)*F672+SQRT(1-Inputs!$B$38)*_xlfn.NORM.S.INV(RAND())</f>
        <v>0.60706172440366657</v>
      </c>
      <c r="AC672" s="23">
        <f ca="1">SQRT(Inputs!$B$38)*G672+SQRT(1-Inputs!$B$38)*_xlfn.NORM.S.INV(RAND())</f>
        <v>-1.9739859426142394</v>
      </c>
      <c r="AD672" s="23">
        <f ca="1">SQRT(Inputs!$B$38)*H672+SQRT(1-Inputs!$B$38)*_xlfn.NORM.S.INV(RAND())</f>
        <v>-0.28770555104656514</v>
      </c>
      <c r="AE672" s="23">
        <f ca="1">SQRT(Inputs!$B$38)*I672+SQRT(1-Inputs!$B$38)*_xlfn.NORM.S.INV(RAND())</f>
        <v>0.4211028494743928</v>
      </c>
      <c r="AF672" s="23">
        <f ca="1">SQRT(Inputs!$B$38)*J672+SQRT(1-Inputs!$B$38)*_xlfn.NORM.S.INV(RAND())</f>
        <v>-0.28289768972924978</v>
      </c>
      <c r="AG672" s="23">
        <f ca="1">SQRT(Inputs!$B$38)*K672+SQRT(1-Inputs!$B$38)*_xlfn.NORM.S.INV(RAND())</f>
        <v>0.39347504732666505</v>
      </c>
      <c r="AH672" s="23">
        <f ca="1">SQRT(Inputs!$B$38)*L672+SQRT(1-Inputs!$B$38)*_xlfn.NORM.S.INV(RAND())</f>
        <v>0.51673176684960742</v>
      </c>
      <c r="AI672" s="23">
        <f ca="1">SQRT(Inputs!$B$38)*M672+SQRT(1-Inputs!$B$38)*_xlfn.NORM.S.INV(RAND())</f>
        <v>0.7350737135686557</v>
      </c>
      <c r="AJ672" s="23">
        <f ca="1">SQRT(Inputs!$B$38)*C672+SQRT(1-Inputs!$B$38)*_xlfn.NORM.S.INV(RAND())</f>
        <v>-1.7870852405812916</v>
      </c>
      <c r="AK672" s="23">
        <f ca="1">SQRT(Inputs!$B$38)*D672+SQRT(1-Inputs!$B$38)*_xlfn.NORM.S.INV(RAND())</f>
        <v>0.45154319704265522</v>
      </c>
      <c r="AL672" s="23">
        <f ca="1">SQRT(Inputs!$B$38)*E672+SQRT(1-Inputs!$B$38)*_xlfn.NORM.S.INV(RAND())</f>
        <v>0.84997955647556789</v>
      </c>
      <c r="AM672" s="23">
        <f ca="1">SQRT(Inputs!$B$38)*F672+SQRT(1-Inputs!$B$38)*_xlfn.NORM.S.INV(RAND())</f>
        <v>-1.3560763739706865</v>
      </c>
      <c r="AN672" s="23">
        <f ca="1">SQRT(Inputs!$B$38)*G672+SQRT(1-Inputs!$B$38)*_xlfn.NORM.S.INV(RAND())</f>
        <v>-0.23276270578629871</v>
      </c>
      <c r="AO672" s="23">
        <f ca="1">SQRT(Inputs!$B$38)*H672+SQRT(1-Inputs!$B$38)*_xlfn.NORM.S.INV(RAND())</f>
        <v>0.50155284867386296</v>
      </c>
      <c r="AP672" s="23">
        <f ca="1">SQRT(Inputs!$B$38)*I672+SQRT(1-Inputs!$B$38)*_xlfn.NORM.S.INV(RAND())</f>
        <v>0.93061346591443261</v>
      </c>
      <c r="AQ672" s="23">
        <f ca="1">SQRT(Inputs!$B$38)*J672+SQRT(1-Inputs!$B$38)*_xlfn.NORM.S.INV(RAND())</f>
        <v>-0.65126191634791364</v>
      </c>
      <c r="AR672" s="23">
        <f ca="1">SQRT(Inputs!$B$38)*K672+SQRT(1-Inputs!$B$38)*_xlfn.NORM.S.INV(RAND())</f>
        <v>1.1941354652057465</v>
      </c>
      <c r="AS672" s="23">
        <f ca="1">SQRT(Inputs!$B$38)*L672+SQRT(1-Inputs!$B$38)*_xlfn.NORM.S.INV(RAND())</f>
        <v>-1.0347534069002204</v>
      </c>
      <c r="AT672" s="23">
        <f ca="1">SQRT(Inputs!$B$38)*M672+SQRT(1-Inputs!$B$38)*_xlfn.NORM.S.INV(RAND())</f>
        <v>-0.77144827697628449</v>
      </c>
      <c r="AU672" s="15">
        <f ca="1">Inputs!$B$6*EXP($B$8-0.5*C$5^2+C$5*N672)</f>
        <v>4659.1039770990737</v>
      </c>
      <c r="AV672" s="15">
        <f t="shared" ca="1" si="365"/>
        <v>5594.876866162791</v>
      </c>
      <c r="AW672" s="15">
        <f t="shared" ca="1" si="366"/>
        <v>8103.7053636839664</v>
      </c>
      <c r="AX672" s="15">
        <f t="shared" ca="1" si="367"/>
        <v>9309.5019074333068</v>
      </c>
      <c r="AY672" s="15">
        <f t="shared" ca="1" si="368"/>
        <v>11348.361826101951</v>
      </c>
      <c r="AZ672" s="15">
        <f t="shared" ca="1" si="369"/>
        <v>14598.560685681419</v>
      </c>
      <c r="BA672" s="15">
        <f t="shared" ca="1" si="370"/>
        <v>16840.279696356574</v>
      </c>
      <c r="BB672" s="15">
        <f t="shared" ca="1" si="371"/>
        <v>18231.500645007174</v>
      </c>
      <c r="BC672" s="15">
        <f t="shared" ca="1" si="372"/>
        <v>20814.254635991645</v>
      </c>
      <c r="BD672" s="15">
        <f t="shared" ca="1" si="373"/>
        <v>23873.918090374322</v>
      </c>
      <c r="BE672" s="15">
        <f t="shared" ca="1" si="374"/>
        <v>29760.72874015359</v>
      </c>
      <c r="BF672" s="15">
        <f ca="1">Inputs!$B$13*EXP($B$9-0.5*C$6^2+C$6*Y672)</f>
        <v>12055.447457306587</v>
      </c>
      <c r="BG672" s="15">
        <f t="shared" ca="1" si="375"/>
        <v>12355.265427714334</v>
      </c>
      <c r="BH672" s="15">
        <f t="shared" ca="1" si="376"/>
        <v>12945.287855781484</v>
      </c>
      <c r="BI672" s="15">
        <f t="shared" ca="1" si="377"/>
        <v>17399.083655310704</v>
      </c>
      <c r="BJ672" s="15">
        <f t="shared" ca="1" si="378"/>
        <v>16047.93193737645</v>
      </c>
      <c r="BK672" s="15">
        <f t="shared" ca="1" si="379"/>
        <v>18939.240321774545</v>
      </c>
      <c r="BL672" s="15">
        <f t="shared" ca="1" si="380"/>
        <v>24569.431787198388</v>
      </c>
      <c r="BM672" s="15">
        <f t="shared" ca="1" si="381"/>
        <v>29158.188709548805</v>
      </c>
      <c r="BN672" s="15">
        <f t="shared" ca="1" si="382"/>
        <v>37592.349808920189</v>
      </c>
      <c r="BO672" s="15">
        <f t="shared" ca="1" si="383"/>
        <v>49116.860376417477</v>
      </c>
      <c r="BP672" s="15">
        <f t="shared" ca="1" si="384"/>
        <v>65703.893885717785</v>
      </c>
      <c r="BQ672" s="15">
        <f ca="1">Inputs!$B$20*EXP($B$10-0.5*C$7^2+C$7*AJ672)</f>
        <v>2275.7853676949358</v>
      </c>
      <c r="BR672" s="15">
        <f t="shared" ca="1" si="385"/>
        <v>3564.0866491446527</v>
      </c>
      <c r="BS672" s="15">
        <f t="shared" ca="1" si="386"/>
        <v>6230.0958491896963</v>
      </c>
      <c r="BT672" s="15">
        <f t="shared" ca="1" si="387"/>
        <v>6018.5725402121234</v>
      </c>
      <c r="BU672" s="15">
        <f t="shared" ca="1" si="388"/>
        <v>7884.2247499261848</v>
      </c>
      <c r="BV672" s="15">
        <f t="shared" ca="1" si="389"/>
        <v>12281.491321018108</v>
      </c>
      <c r="BW672" s="15">
        <f t="shared" ca="1" si="390"/>
        <v>20869.094696330107</v>
      </c>
      <c r="BX672" s="15">
        <f t="shared" ca="1" si="391"/>
        <v>25616.157077661024</v>
      </c>
      <c r="BY672" s="15">
        <f t="shared" ca="1" si="392"/>
        <v>45105.238825688793</v>
      </c>
      <c r="BZ672" s="15">
        <f t="shared" ca="1" si="393"/>
        <v>52325.736364908633</v>
      </c>
      <c r="CA672" s="15">
        <f t="shared" ca="1" si="394"/>
        <v>64085.788960910213</v>
      </c>
      <c r="CB672" s="15">
        <f ca="1">(AU672*DCF!C$10-DCF!C$5*MAX(AU672*DCF!C$10,0)-MAX(AU672-Inputs!$B$6,0)/Inputs!$B$10)*DCF!C$6</f>
        <v>1045.2357133310772</v>
      </c>
      <c r="CC672" s="15">
        <f ca="1">(AV672*DCF!D$10-DCF!D$5*MAX(AV672*DCF!D$10,0)-MAX(AV672-AU672,0)/Inputs!$B$10)*DCF!D$6</f>
        <v>1135.5496039987388</v>
      </c>
      <c r="CD672" s="15">
        <f ca="1">(AW672*DCF!E$10-DCF!E$5*MAX(AW672*DCF!E$10,0)-MAX(AW672-AV672,0)/Inputs!$B$10)*DCF!E$6</f>
        <v>1305.9244959041448</v>
      </c>
      <c r="CE672" s="15">
        <f ca="1">(AX672*DCF!F$10-DCF!F$5*MAX(AX672*DCF!F$10,0)-MAX(AX672-AW672,0)/Inputs!$B$10)*DCF!F$6</f>
        <v>1781.3530644438222</v>
      </c>
      <c r="CF672" s="15">
        <f ca="1">(AY672*DCF!G$10-DCF!G$5*MAX(AY672*DCF!G$10,0)-MAX(AY672-AX672,0)/Inputs!$B$10)*DCF!G$6</f>
        <v>1946.3106404980342</v>
      </c>
      <c r="CG672" s="15">
        <f ca="1">(AZ672*DCF!H$10-DCF!H$5*MAX(AZ672*DCF!H$10,0)-MAX(AZ672-AY672,0)/Inputs!$B$10)*DCF!H$6</f>
        <v>2257.189953371555</v>
      </c>
      <c r="CH672" s="15">
        <f ca="1">(BA672*DCF!I$10-DCF!I$5*MAX(BA672*DCF!I$10,0)-MAX(BA672-AZ672,0)/Inputs!$B$10)*DCF!I$6</f>
        <v>2708.3843047621781</v>
      </c>
      <c r="CI672" s="15">
        <f ca="1">(BB672*DCF!J$10-DCF!J$5*MAX(BB672*DCF!J$10,0)-MAX(BB672-BA672,0)/Inputs!$B$10)*DCF!J$6</f>
        <v>2917.7512043912348</v>
      </c>
      <c r="CJ672" s="15">
        <f ca="1">(BC672*DCF!K$10-DCF!K$5*MAX(BC672*DCF!K$10,0)-MAX(BC672-BB672,0)/Inputs!$B$10)*DCF!K$6</f>
        <v>2989.2144755446334</v>
      </c>
      <c r="CK672" s="15">
        <f ca="1">(BD672*DCF!L$10-DCF!L$5*MAX(BD672*DCF!L$10,0)-MAX(BD672-BC672,0)/Inputs!$B$10)*DCF!L$6</f>
        <v>3204.976808753474</v>
      </c>
      <c r="CL672" s="15">
        <f ca="1">(BE672*DCF!M$10-DCF!M$5*MAX(BE672*DCF!M$10,0)-MAX(BE672-BD672,0)/Inputs!$B$10)*DCF!M$6</f>
        <v>3496.3813197449954</v>
      </c>
      <c r="CM672" s="15">
        <f ca="1">(BF672*DCF!C$28-DCF!C$5*MAX(BF672*DCF!C$28,0)-MAX(BF672-Inputs!$B$13,0)/Inputs!$B$17)*DCF!C$6</f>
        <v>3524.8676466116194</v>
      </c>
      <c r="CN672" s="15">
        <f ca="1">(BG672*DCF!D$28-DCF!D$5*MAX(BG672*DCF!D$28,0)-MAX(BG672-BF672,0)/Inputs!$B$17)*DCF!D$6</f>
        <v>3574.9457083319176</v>
      </c>
      <c r="CO672" s="15">
        <f ca="1">(BH672*DCF!E$28-DCF!E$5*MAX(BH672*DCF!E$28,0)-MAX(BH672-BG672,0)/Inputs!$B$17)*DCF!E$6</f>
        <v>3550.0507312515929</v>
      </c>
      <c r="CP672" s="15">
        <f ca="1">(BI672*DCF!F$28-DCF!F$5*MAX(BI672*DCF!F$28,0)-MAX(BI672-BH672,0)/Inputs!$B$17)*DCF!F$6</f>
        <v>3912.5089826299977</v>
      </c>
      <c r="CQ672" s="15">
        <f ca="1">(BJ672*DCF!G$28-DCF!G$5*MAX(BJ672*DCF!G$28,0)-MAX(BJ672-BI672,0)/Inputs!$B$17)*DCF!G$6</f>
        <v>4163.7576964610826</v>
      </c>
      <c r="CR672" s="15">
        <f ca="1">(BK672*DCF!H$28-DCF!H$5*MAX(BK672*DCF!H$28,0)-MAX(BK672-BJ672,0)/Inputs!$B$17)*DCF!H$6</f>
        <v>4234.6549005097095</v>
      </c>
      <c r="CS672" s="15">
        <f ca="1">(BL672*DCF!I$28-DCF!I$5*MAX(BL672*DCF!I$28,0)-MAX(BL672-BK672,0)/Inputs!$B$17)*DCF!I$6</f>
        <v>4969.4714231798753</v>
      </c>
      <c r="CT672" s="15">
        <f ca="1">(BM672*DCF!J$28-DCF!J$5*MAX(BM672*DCF!J$28,0)-MAX(BM672-BL672,0)/Inputs!$B$17)*DCF!J$6</f>
        <v>5896.265007647602</v>
      </c>
      <c r="CU672" s="15">
        <f ca="1">(BN672*DCF!K$28-DCF!K$5*MAX(BN672*DCF!K$28,0)-MAX(BN672-BM672,0)/Inputs!$B$17)*DCF!K$6</f>
        <v>6905.8015765147384</v>
      </c>
      <c r="CV672" s="15">
        <f ca="1">(BO672*DCF!L$28-DCF!L$5*MAX(BO672*DCF!L$28,0)-MAX(BO672-BN672,0)/Inputs!$B$17)*DCF!L$6</f>
        <v>8495.8270141171761</v>
      </c>
      <c r="CW672" s="15">
        <f ca="1">(BP672*DCF!M$28-DCF!M$5*MAX(BP672*DCF!M$28,0)-MAX(BP672-BO672,0)/Inputs!$B$17)*DCF!M$6</f>
        <v>10628.414573679327</v>
      </c>
      <c r="CX672" s="15">
        <f ca="1">(BQ672*DCF!C$46-DCF!C$5*MAX(BQ672*DCF!C$46,0)-MAX(BQ672-Inputs!$B$20,0)/Inputs!$B$24)*DCF!C$6</f>
        <v>-525.58553526441938</v>
      </c>
      <c r="CY672" s="15">
        <f ca="1">(BR672*DCF!D$46-DCF!D$5*MAX(BR672*DCF!D$46,0)-MAX(BR672-BQ672,0)/Inputs!$B$24)*DCF!D$6</f>
        <v>-1158.0139383569503</v>
      </c>
      <c r="CZ672" s="15">
        <f ca="1">(BS672*DCF!E$46-DCF!E$5*MAX(BS672*DCF!E$46,0)-MAX(BS672-BR672,0)/Inputs!$B$24)*DCF!E$6</f>
        <v>-1787.587114162737</v>
      </c>
      <c r="DA672" s="15">
        <f ca="1">(BT672*DCF!F$46-DCF!F$5*MAX(BT672*DCF!F$46,0)-MAX(BT672-BS672,0)/Inputs!$B$24)*DCF!F$6</f>
        <v>-438.31050469658555</v>
      </c>
      <c r="DB672" s="15">
        <f ca="1">(BU672*DCF!G$46-DCF!G$5*MAX(BU672*DCF!G$46,0)-MAX(BU672-BT672,0)/Inputs!$B$24)*DCF!G$6</f>
        <v>-892.77828582239943</v>
      </c>
      <c r="DC672" s="15">
        <f ca="1">(BV672*DCF!H$46-DCF!H$5*MAX(BV672*DCF!H$46,0)-MAX(BV672-BU672,0)/Inputs!$B$24)*DCF!H$6</f>
        <v>-1366.4236444675255</v>
      </c>
      <c r="DD672" s="15">
        <f ca="1">(BW672*DCF!I$46-DCF!I$5*MAX(BW672*DCF!I$46,0)-MAX(BW672-BV672,0)/Inputs!$B$24)*DCF!I$6</f>
        <v>-1983.1888826506101</v>
      </c>
      <c r="DE672" s="15">
        <f ca="1">(BX672*DCF!J$46-DCF!J$5*MAX(BX672*DCF!J$46,0)-MAX(BX672-BW672,0)/Inputs!$B$24)*DCF!J$6</f>
        <v>-184.31645606208752</v>
      </c>
      <c r="DF672" s="15">
        <f ca="1">(BY672*DCF!K$46-DCF!K$5*MAX(BY672*DCF!K$46,0)-MAX(BY672-BX672,0)/Inputs!$B$24)*DCF!K$6</f>
        <v>-2197.7442404533354</v>
      </c>
      <c r="DG672" s="15">
        <f ca="1">(BZ672*DCF!L$46-DCF!L$5*MAX(BZ672*DCF!L$46,0)-MAX(BZ672-BY672,0)/Inputs!$B$24)*DCF!L$6</f>
        <v>1983.0138580408895</v>
      </c>
      <c r="DH672" s="15">
        <f ca="1">(CA672*DCF!M$46-DCF!M$5*MAX(CA672*DCF!M$46,0)-MAX(CA672-BZ672,0)/Inputs!$B$24)*DCF!M$6</f>
        <v>2565.5623929586268</v>
      </c>
      <c r="DI672" s="15">
        <f ca="1">SUM(CB672:CL672)+BE672*DCF!M$10*(1+Inputs!$B$30)*(1-Inputs!$B$33)*(1-Inputs!$B$30/Inputs!$B$31)/(Inputs!$B$29-Inputs!$B$30)*DCF!M$6</f>
        <v>107612.77321348723</v>
      </c>
      <c r="DJ672" s="15">
        <f ca="1">SUM(CM672:CW672)+BP672*DCF!M$28*(1+Inputs!$B$30)*(1-Inputs!$B$33)*(1-Inputs!$B$30/Inputs!$B$31)/(Inputs!$B$29-Inputs!$B$30)*DCF!M$6</f>
        <v>303662.97263160435</v>
      </c>
      <c r="DK672" s="15">
        <f ca="1">SUM(CX672:DH672)+CA672*DCF!M$46*(1+Inputs!$B$30)*(1-Inputs!$B$33)*(1-Inputs!$B$30/Inputs!$B$31)/(Inputs!$B$29-Inputs!$B$30)*DCF!M$6</f>
        <v>93098.848829640832</v>
      </c>
      <c r="DM672" s="15">
        <f ca="1">DI672+DJ672+DK672+Inputs!$B$34+Inputs!$B$36-Inputs!$B$35</f>
        <v>581225.59467473242</v>
      </c>
    </row>
    <row r="673" spans="1:117" x14ac:dyDescent="0.75">
      <c r="A673" s="11">
        <v>660</v>
      </c>
      <c r="C673" s="23">
        <f t="shared" ca="1" si="395"/>
        <v>-1.0501221955921232</v>
      </c>
      <c r="D673" s="23">
        <f t="shared" ca="1" si="395"/>
        <v>1.1423183101787981</v>
      </c>
      <c r="E673" s="23">
        <f t="shared" ca="1" si="395"/>
        <v>-1.7052384777762939</v>
      </c>
      <c r="F673" s="23">
        <f t="shared" ca="1" si="395"/>
        <v>0.22665514549615182</v>
      </c>
      <c r="G673" s="23">
        <f t="shared" ca="1" si="395"/>
        <v>0.11524815070836925</v>
      </c>
      <c r="H673" s="23">
        <f t="shared" ca="1" si="395"/>
        <v>8.4596010384891257E-2</v>
      </c>
      <c r="I673" s="23">
        <f t="shared" ca="1" si="395"/>
        <v>0.7797290357538974</v>
      </c>
      <c r="J673" s="23">
        <f t="shared" ca="1" si="395"/>
        <v>-0.5852728372160374</v>
      </c>
      <c r="K673" s="23">
        <f t="shared" ca="1" si="395"/>
        <v>-0.51677387065933478</v>
      </c>
      <c r="L673" s="23">
        <f t="shared" ca="1" si="395"/>
        <v>-0.88414931357732418</v>
      </c>
      <c r="M673" s="23">
        <f t="shared" ca="1" si="395"/>
        <v>0.68525210761500599</v>
      </c>
      <c r="N673" s="23">
        <f ca="1">SQRT(Inputs!$B$38)*C673+SQRT(1-Inputs!$B$38)*_xlfn.NORM.S.INV(RAND())</f>
        <v>2.4496333119602753E-2</v>
      </c>
      <c r="O673" s="23">
        <f ca="1">SQRT(Inputs!$B$38)*D673+SQRT(1-Inputs!$B$38)*_xlfn.NORM.S.INV(RAND())</f>
        <v>2.1492776362009756</v>
      </c>
      <c r="P673" s="23">
        <f ca="1">SQRT(Inputs!$B$38)*E673+SQRT(1-Inputs!$B$38)*_xlfn.NORM.S.INV(RAND())</f>
        <v>-0.9724899149737587</v>
      </c>
      <c r="Q673" s="23">
        <f ca="1">SQRT(Inputs!$B$38)*F673+SQRT(1-Inputs!$B$38)*_xlfn.NORM.S.INV(RAND())</f>
        <v>-1.8818659836092519</v>
      </c>
      <c r="R673" s="23">
        <f ca="1">SQRT(Inputs!$B$38)*G673+SQRT(1-Inputs!$B$38)*_xlfn.NORM.S.INV(RAND())</f>
        <v>-0.62266249387292094</v>
      </c>
      <c r="S673" s="23">
        <f ca="1">SQRT(Inputs!$B$38)*H673+SQRT(1-Inputs!$B$38)*_xlfn.NORM.S.INV(RAND())</f>
        <v>-7.6105509249160416E-2</v>
      </c>
      <c r="T673" s="23">
        <f ca="1">SQRT(Inputs!$B$38)*I673+SQRT(1-Inputs!$B$38)*_xlfn.NORM.S.INV(RAND())</f>
        <v>0.66259003023984431</v>
      </c>
      <c r="U673" s="23">
        <f ca="1">SQRT(Inputs!$B$38)*J673+SQRT(1-Inputs!$B$38)*_xlfn.NORM.S.INV(RAND())</f>
        <v>1.5184656426836907</v>
      </c>
      <c r="V673" s="23">
        <f ca="1">SQRT(Inputs!$B$38)*K673+SQRT(1-Inputs!$B$38)*_xlfn.NORM.S.INV(RAND())</f>
        <v>-2.2639270794027815</v>
      </c>
      <c r="W673" s="23">
        <f ca="1">SQRT(Inputs!$B$38)*L673+SQRT(1-Inputs!$B$38)*_xlfn.NORM.S.INV(RAND())</f>
        <v>-0.23321715722329855</v>
      </c>
      <c r="X673" s="23">
        <f ca="1">SQRT(Inputs!$B$38)*M673+SQRT(1-Inputs!$B$38)*_xlfn.NORM.S.INV(RAND())</f>
        <v>-1.1072864474886179</v>
      </c>
      <c r="Y673" s="23">
        <f ca="1">SQRT(Inputs!$B$38)*C673+SQRT(1-Inputs!$B$38)*_xlfn.NORM.S.INV(RAND())</f>
        <v>-0.6108238534654663</v>
      </c>
      <c r="Z673" s="23">
        <f ca="1">SQRT(Inputs!$B$38)*D673+SQRT(1-Inputs!$B$38)*_xlfn.NORM.S.INV(RAND())</f>
        <v>-0.96070793381356745</v>
      </c>
      <c r="AA673" s="23">
        <f ca="1">SQRT(Inputs!$B$38)*E673+SQRT(1-Inputs!$B$38)*_xlfn.NORM.S.INV(RAND())</f>
        <v>-0.64526746225421905</v>
      </c>
      <c r="AB673" s="23">
        <f ca="1">SQRT(Inputs!$B$38)*F673+SQRT(1-Inputs!$B$38)*_xlfn.NORM.S.INV(RAND())</f>
        <v>-1.1758561880281277</v>
      </c>
      <c r="AC673" s="23">
        <f ca="1">SQRT(Inputs!$B$38)*G673+SQRT(1-Inputs!$B$38)*_xlfn.NORM.S.INV(RAND())</f>
        <v>0.9523625747768879</v>
      </c>
      <c r="AD673" s="23">
        <f ca="1">SQRT(Inputs!$B$38)*H673+SQRT(1-Inputs!$B$38)*_xlfn.NORM.S.INV(RAND())</f>
        <v>0.86184871582760381</v>
      </c>
      <c r="AE673" s="23">
        <f ca="1">SQRT(Inputs!$B$38)*I673+SQRT(1-Inputs!$B$38)*_xlfn.NORM.S.INV(RAND())</f>
        <v>-0.72352229034793791</v>
      </c>
      <c r="AF673" s="23">
        <f ca="1">SQRT(Inputs!$B$38)*J673+SQRT(1-Inputs!$B$38)*_xlfn.NORM.S.INV(RAND())</f>
        <v>0.31806414432277541</v>
      </c>
      <c r="AG673" s="23">
        <f ca="1">SQRT(Inputs!$B$38)*K673+SQRT(1-Inputs!$B$38)*_xlfn.NORM.S.INV(RAND())</f>
        <v>0.18833291058117779</v>
      </c>
      <c r="AH673" s="23">
        <f ca="1">SQRT(Inputs!$B$38)*L673+SQRT(1-Inputs!$B$38)*_xlfn.NORM.S.INV(RAND())</f>
        <v>-1.3914466822815981</v>
      </c>
      <c r="AI673" s="23">
        <f ca="1">SQRT(Inputs!$B$38)*M673+SQRT(1-Inputs!$B$38)*_xlfn.NORM.S.INV(RAND())</f>
        <v>0.63677669212986598</v>
      </c>
      <c r="AJ673" s="23">
        <f ca="1">SQRT(Inputs!$B$38)*C673+SQRT(1-Inputs!$B$38)*_xlfn.NORM.S.INV(RAND())</f>
        <v>0.20732603638391389</v>
      </c>
      <c r="AK673" s="23">
        <f ca="1">SQRT(Inputs!$B$38)*D673+SQRT(1-Inputs!$B$38)*_xlfn.NORM.S.INV(RAND())</f>
        <v>1.1017554802807212</v>
      </c>
      <c r="AL673" s="23">
        <f ca="1">SQRT(Inputs!$B$38)*E673+SQRT(1-Inputs!$B$38)*_xlfn.NORM.S.INV(RAND())</f>
        <v>-1.5898009859667708</v>
      </c>
      <c r="AM673" s="23">
        <f ca="1">SQRT(Inputs!$B$38)*F673+SQRT(1-Inputs!$B$38)*_xlfn.NORM.S.INV(RAND())</f>
        <v>-0.87516520300958356</v>
      </c>
      <c r="AN673" s="23">
        <f ca="1">SQRT(Inputs!$B$38)*G673+SQRT(1-Inputs!$B$38)*_xlfn.NORM.S.INV(RAND())</f>
        <v>-0.61119842599532748</v>
      </c>
      <c r="AO673" s="23">
        <f ca="1">SQRT(Inputs!$B$38)*H673+SQRT(1-Inputs!$B$38)*_xlfn.NORM.S.INV(RAND())</f>
        <v>3.0029361974310852E-2</v>
      </c>
      <c r="AP673" s="23">
        <f ca="1">SQRT(Inputs!$B$38)*I673+SQRT(1-Inputs!$B$38)*_xlfn.NORM.S.INV(RAND())</f>
        <v>1.7582438129130702</v>
      </c>
      <c r="AQ673" s="23">
        <f ca="1">SQRT(Inputs!$B$38)*J673+SQRT(1-Inputs!$B$38)*_xlfn.NORM.S.INV(RAND())</f>
        <v>-1.3029845042804435</v>
      </c>
      <c r="AR673" s="23">
        <f ca="1">SQRT(Inputs!$B$38)*K673+SQRT(1-Inputs!$B$38)*_xlfn.NORM.S.INV(RAND())</f>
        <v>-0.48361501696405446</v>
      </c>
      <c r="AS673" s="23">
        <f ca="1">SQRT(Inputs!$B$38)*L673+SQRT(1-Inputs!$B$38)*_xlfn.NORM.S.INV(RAND())</f>
        <v>0.47796449576570421</v>
      </c>
      <c r="AT673" s="23">
        <f ca="1">SQRT(Inputs!$B$38)*M673+SQRT(1-Inputs!$B$38)*_xlfn.NORM.S.INV(RAND())</f>
        <v>-0.78120682475033587</v>
      </c>
      <c r="AU673" s="15">
        <f ca="1">Inputs!$B$6*EXP($B$8-0.5*C$5^2+C$5*N673)</f>
        <v>4981.9552476014132</v>
      </c>
      <c r="AV673" s="15">
        <f t="shared" ca="1" si="365"/>
        <v>8317.967342246493</v>
      </c>
      <c r="AW673" s="15">
        <f t="shared" ca="1" si="366"/>
        <v>8895.4771906570259</v>
      </c>
      <c r="AX673" s="15">
        <f t="shared" ca="1" si="367"/>
        <v>8585.0641917218891</v>
      </c>
      <c r="AY673" s="15">
        <f t="shared" ca="1" si="368"/>
        <v>9755.9453055259291</v>
      </c>
      <c r="AZ673" s="15">
        <f t="shared" ca="1" si="369"/>
        <v>11832.205850967657</v>
      </c>
      <c r="BA673" s="15">
        <f t="shared" ca="1" si="370"/>
        <v>15519.337942688553</v>
      </c>
      <c r="BB673" s="15">
        <f t="shared" ca="1" si="371"/>
        <v>22122.484807716573</v>
      </c>
      <c r="BC673" s="15">
        <f t="shared" ca="1" si="372"/>
        <v>21775.619044986794</v>
      </c>
      <c r="BD673" s="15">
        <f t="shared" ca="1" si="373"/>
        <v>26101.561875725689</v>
      </c>
      <c r="BE673" s="15">
        <f t="shared" ca="1" si="374"/>
        <v>28915.778941565019</v>
      </c>
      <c r="BF673" s="15">
        <f ca="1">Inputs!$B$13*EXP($B$9-0.5*C$6^2+C$6*Y673)</f>
        <v>12253.597091521153</v>
      </c>
      <c r="BG673" s="15">
        <f t="shared" ca="1" si="375"/>
        <v>12557.079233430713</v>
      </c>
      <c r="BH673" s="15">
        <f t="shared" ca="1" si="376"/>
        <v>13785.268768073664</v>
      </c>
      <c r="BI673" s="15">
        <f t="shared" ca="1" si="377"/>
        <v>14081.479772648394</v>
      </c>
      <c r="BJ673" s="15">
        <f t="shared" ca="1" si="378"/>
        <v>19803.188458237317</v>
      </c>
      <c r="BK673" s="15">
        <f t="shared" ca="1" si="379"/>
        <v>27330.493663780373</v>
      </c>
      <c r="BL673" s="15">
        <f t="shared" ca="1" si="380"/>
        <v>30567.467857259089</v>
      </c>
      <c r="BM673" s="15">
        <f t="shared" ca="1" si="381"/>
        <v>39088.373379988734</v>
      </c>
      <c r="BN673" s="15">
        <f t="shared" ca="1" si="382"/>
        <v>49171.119965069425</v>
      </c>
      <c r="BO673" s="15">
        <f t="shared" ca="1" si="383"/>
        <v>51464.95787003154</v>
      </c>
      <c r="BP673" s="15">
        <f t="shared" ca="1" si="384"/>
        <v>68082.504881292436</v>
      </c>
      <c r="BQ673" s="15">
        <f ca="1">Inputs!$B$20*EXP($B$10-0.5*C$7^2+C$7*AJ673)</f>
        <v>4616.8301857203815</v>
      </c>
      <c r="BR673" s="15">
        <f t="shared" ca="1" si="385"/>
        <v>8888.7408183755651</v>
      </c>
      <c r="BS673" s="15">
        <f t="shared" ca="1" si="386"/>
        <v>7710.3009939673684</v>
      </c>
      <c r="BT673" s="15">
        <f t="shared" ca="1" si="387"/>
        <v>8450.0649295181775</v>
      </c>
      <c r="BU673" s="15">
        <f t="shared" ca="1" si="388"/>
        <v>10100.832753580051</v>
      </c>
      <c r="BV673" s="15">
        <f t="shared" ca="1" si="389"/>
        <v>14148.573050217681</v>
      </c>
      <c r="BW673" s="15">
        <f t="shared" ca="1" si="390"/>
        <v>28644.37511291738</v>
      </c>
      <c r="BX673" s="15">
        <f t="shared" ca="1" si="391"/>
        <v>30853.725986820282</v>
      </c>
      <c r="BY673" s="15">
        <f t="shared" ca="1" si="392"/>
        <v>39410.705304651594</v>
      </c>
      <c r="BZ673" s="15">
        <f t="shared" ca="1" si="393"/>
        <v>60377.477157500733</v>
      </c>
      <c r="CA673" s="15">
        <f t="shared" ca="1" si="394"/>
        <v>73819.013663374688</v>
      </c>
      <c r="CB673" s="15">
        <f ca="1">(AU673*DCF!C$10-DCF!C$5*MAX(AU673*DCF!C$10,0)-MAX(AU673-Inputs!$B$6,0)/Inputs!$B$10)*DCF!C$6</f>
        <v>1042.9337262271195</v>
      </c>
      <c r="CC673" s="15">
        <f ca="1">(AV673*DCF!D$10-DCF!D$5*MAX(AV673*DCF!D$10,0)-MAX(AV673-AU673,0)/Inputs!$B$10)*DCF!D$6</f>
        <v>1214.0489476533096</v>
      </c>
      <c r="CD673" s="15">
        <f ca="1">(AW673*DCF!E$10-DCF!E$5*MAX(AW673*DCF!E$10,0)-MAX(AW673-AV673,0)/Inputs!$B$10)*DCF!E$6</f>
        <v>1923.7449457300766</v>
      </c>
      <c r="CE673" s="15">
        <f ca="1">(AX673*DCF!F$10-DCF!F$5*MAX(AX673*DCF!F$10,0)-MAX(AX673-AW673,0)/Inputs!$B$10)*DCF!F$6</f>
        <v>1874.1058311800548</v>
      </c>
      <c r="CF673" s="15">
        <f ca="1">(AY673*DCF!G$10-DCF!G$5*MAX(AY673*DCF!G$10,0)-MAX(AY673-AX673,0)/Inputs!$B$10)*DCF!G$6</f>
        <v>1785.0499080425748</v>
      </c>
      <c r="CG673" s="15">
        <f ca="1">(AZ673*DCF!H$10-DCF!H$5*MAX(AZ673*DCF!H$10,0)-MAX(AZ673-AY673,0)/Inputs!$B$10)*DCF!H$6</f>
        <v>1928.5539712577502</v>
      </c>
      <c r="CH673" s="15">
        <f ca="1">(BA673*DCF!I$10-DCF!I$5*MAX(BA673*DCF!I$10,0)-MAX(BA673-AZ673,0)/Inputs!$B$10)*DCF!I$6</f>
        <v>2229.9980464827804</v>
      </c>
      <c r="CI673" s="15">
        <f ca="1">(BB673*DCF!J$10-DCF!J$5*MAX(BB673*DCF!J$10,0)-MAX(BB673-BA673,0)/Inputs!$B$10)*DCF!J$6</f>
        <v>2795.6716280756227</v>
      </c>
      <c r="CJ673" s="15">
        <f ca="1">(BC673*DCF!K$10-DCF!K$5*MAX(BC673*DCF!K$10,0)-MAX(BC673-BB673,0)/Inputs!$B$10)*DCF!K$6</f>
        <v>3505.5249477909729</v>
      </c>
      <c r="CK673" s="15">
        <f ca="1">(BD673*DCF!L$10-DCF!L$5*MAX(BD673*DCF!L$10,0)-MAX(BD673-BC673,0)/Inputs!$B$10)*DCF!L$6</f>
        <v>3377.197426172168</v>
      </c>
      <c r="CL673" s="15">
        <f ca="1">(BE673*DCF!M$10-DCF!M$5*MAX(BE673*DCF!M$10,0)-MAX(BE673-BD673,0)/Inputs!$B$10)*DCF!M$6</f>
        <v>3744.2021085228225</v>
      </c>
      <c r="CM673" s="15">
        <f ca="1">(BF673*DCF!C$28-DCF!C$5*MAX(BF673*DCF!C$28,0)-MAX(BF673-Inputs!$B$13,0)/Inputs!$B$17)*DCF!C$6</f>
        <v>3539.5795752489316</v>
      </c>
      <c r="CN673" s="15">
        <f ca="1">(BG673*DCF!D$28-DCF!D$5*MAX(BG673*DCF!D$28,0)-MAX(BG673-BF673,0)/Inputs!$B$17)*DCF!D$6</f>
        <v>3633.6027929285187</v>
      </c>
      <c r="CO673" s="15">
        <f ca="1">(BH673*DCF!E$28-DCF!E$5*MAX(BH673*DCF!E$28,0)-MAX(BH673-BG673,0)/Inputs!$B$17)*DCF!E$6</f>
        <v>3662.1743302105369</v>
      </c>
      <c r="CP673" s="15">
        <f ca="1">(BI673*DCF!F$28-DCF!F$5*MAX(BI673*DCF!F$28,0)-MAX(BI673-BH673,0)/Inputs!$B$17)*DCF!F$6</f>
        <v>3768.8209445969392</v>
      </c>
      <c r="CQ673" s="15">
        <f ca="1">(BJ673*DCF!G$28-DCF!G$5*MAX(BJ673*DCF!G$28,0)-MAX(BJ673-BI673,0)/Inputs!$B$17)*DCF!G$6</f>
        <v>4175.7526145116262</v>
      </c>
      <c r="CR673" s="15">
        <f ca="1">(BK673*DCF!H$28-DCF!H$5*MAX(BK673*DCF!H$28,0)-MAX(BK673-BJ673,0)/Inputs!$B$17)*DCF!H$6</f>
        <v>5589.6006269315167</v>
      </c>
      <c r="CS673" s="15">
        <f ca="1">(BL673*DCF!I$28-DCF!I$5*MAX(BL673*DCF!I$28,0)-MAX(BL673-BK673,0)/Inputs!$B$17)*DCF!I$6</f>
        <v>6723.427869609156</v>
      </c>
      <c r="CT673" s="15">
        <f ca="1">(BM673*DCF!J$28-DCF!J$5*MAX(BM673*DCF!J$28,0)-MAX(BM673-BL673,0)/Inputs!$B$17)*DCF!J$6</f>
        <v>7590.1497742462425</v>
      </c>
      <c r="CU673" s="15">
        <f ca="1">(BN673*DCF!K$28-DCF!K$5*MAX(BN673*DCF!K$28,0)-MAX(BN673-BM673,0)/Inputs!$B$17)*DCF!K$6</f>
        <v>9149.1139292935804</v>
      </c>
      <c r="CV673" s="15">
        <f ca="1">(BO673*DCF!L$28-DCF!L$5*MAX(BO673*DCF!L$28,0)-MAX(BO673-BN673,0)/Inputs!$B$17)*DCF!L$6</f>
        <v>10008.787754140974</v>
      </c>
      <c r="CW673" s="15">
        <f ca="1">(BP673*DCF!M$28-DCF!M$5*MAX(BP673*DCF!M$28,0)-MAX(BP673-BO673,0)/Inputs!$B$17)*DCF!M$6</f>
        <v>11072.762090704449</v>
      </c>
      <c r="CX673" s="15">
        <f ca="1">(BQ673*DCF!C$46-DCF!C$5*MAX(BQ673*DCF!C$46,0)-MAX(BQ673-Inputs!$B$20,0)/Inputs!$B$24)*DCF!C$6</f>
        <v>-1720.2056713998022</v>
      </c>
      <c r="CY673" s="15">
        <f ca="1">(BR673*DCF!D$46-DCF!D$5*MAX(BR673*DCF!D$46,0)-MAX(BR673-BQ673,0)/Inputs!$B$24)*DCF!D$6</f>
        <v>-3339.8895764574604</v>
      </c>
      <c r="CZ673" s="15">
        <f ca="1">(BS673*DCF!E$46-DCF!E$5*MAX(BS673*DCF!E$46,0)-MAX(BS673-BR673,0)/Inputs!$B$24)*DCF!E$6</f>
        <v>-911.7565171778665</v>
      </c>
      <c r="DA673" s="15">
        <f ca="1">(BT673*DCF!F$46-DCF!F$5*MAX(BT673*DCF!F$46,0)-MAX(BT673-BS673,0)/Inputs!$B$24)*DCF!F$6</f>
        <v>-884.75858820942119</v>
      </c>
      <c r="DB673" s="15">
        <f ca="1">(BU673*DCF!G$46-DCF!G$5*MAX(BU673*DCF!G$46,0)-MAX(BU673-BT673,0)/Inputs!$B$24)*DCF!G$6</f>
        <v>-895.05773784631242</v>
      </c>
      <c r="DC673" s="15">
        <f ca="1">(BV673*DCF!H$46-DCF!H$5*MAX(BV673*DCF!H$46,0)-MAX(BV673-BU673,0)/Inputs!$B$24)*DCF!H$6</f>
        <v>-1257.8104962638693</v>
      </c>
      <c r="DD673" s="15">
        <f ca="1">(BW673*DCF!I$46-DCF!I$5*MAX(BW673*DCF!I$46,0)-MAX(BW673-BV673,0)/Inputs!$B$24)*DCF!I$6</f>
        <v>-3499.6310492148227</v>
      </c>
      <c r="DE673" s="15">
        <f ca="1">(BX673*DCF!J$46-DCF!J$5*MAX(BX673*DCF!J$46,0)-MAX(BX673-BW673,0)/Inputs!$B$24)*DCF!J$6</f>
        <v>708.3447032510187</v>
      </c>
      <c r="DF673" s="15">
        <f ca="1">(BY673*DCF!K$46-DCF!K$5*MAX(BY673*DCF!K$46,0)-MAX(BY673-BX673,0)/Inputs!$B$24)*DCF!K$6</f>
        <v>155.03888735701261</v>
      </c>
      <c r="DG673" s="15">
        <f ca="1">(BZ673*DCF!L$46-DCF!L$5*MAX(BZ673*DCF!L$46,0)-MAX(BZ673-BY673,0)/Inputs!$B$24)*DCF!L$6</f>
        <v>-571.23420194208995</v>
      </c>
      <c r="DH673" s="15">
        <f ca="1">(CA673*DCF!M$46-DCF!M$5*MAX(CA673*DCF!M$46,0)-MAX(CA673-BZ673,0)/Inputs!$B$24)*DCF!M$6</f>
        <v>2977.0843673852764</v>
      </c>
      <c r="DI673" s="15">
        <f ca="1">SUM(CB673:CL673)+BE673*DCF!M$10*(1+Inputs!$B$30)*(1-Inputs!$B$33)*(1-Inputs!$B$30/Inputs!$B$31)/(Inputs!$B$29-Inputs!$B$30)*DCF!M$6</f>
        <v>105894.02665310222</v>
      </c>
      <c r="DJ673" s="15">
        <f ca="1">SUM(CM673:CW673)+BP673*DCF!M$28*(1+Inputs!$B$30)*(1-Inputs!$B$33)*(1-Inputs!$B$30/Inputs!$B$31)/(Inputs!$B$29-Inputs!$B$30)*DCF!M$6</f>
        <v>321546.45414583664</v>
      </c>
      <c r="DK673" s="15">
        <f ca="1">SUM(CX673:DH673)+CA673*DCF!M$46*(1+Inputs!$B$30)*(1-Inputs!$B$33)*(1-Inputs!$B$30/Inputs!$B$31)/(Inputs!$B$29-Inputs!$B$30)*DCF!M$6</f>
        <v>104893.06366424343</v>
      </c>
      <c r="DM673" s="15">
        <f ca="1">DI673+DJ673+DK673+Inputs!$B$34+Inputs!$B$36-Inputs!$B$35</f>
        <v>609184.54446318233</v>
      </c>
    </row>
    <row r="674" spans="1:117" x14ac:dyDescent="0.75">
      <c r="A674" s="11">
        <v>661</v>
      </c>
      <c r="C674" s="23">
        <f t="shared" ref="C674:M683" ca="1" si="396">_xlfn.NORM.S.INV(RAND())</f>
        <v>5.0996092661575655E-2</v>
      </c>
      <c r="D674" s="23">
        <f t="shared" ca="1" si="396"/>
        <v>1.4206346439648689</v>
      </c>
      <c r="E674" s="23">
        <f t="shared" ca="1" si="396"/>
        <v>-2.2459113107816457</v>
      </c>
      <c r="F674" s="23">
        <f t="shared" ca="1" si="396"/>
        <v>0.77545091554982448</v>
      </c>
      <c r="G674" s="23">
        <f t="shared" ca="1" si="396"/>
        <v>-0.58076207471547547</v>
      </c>
      <c r="H674" s="23">
        <f t="shared" ca="1" si="396"/>
        <v>1.7175456753188707</v>
      </c>
      <c r="I674" s="23">
        <f t="shared" ca="1" si="396"/>
        <v>-8.8616533025544869E-2</v>
      </c>
      <c r="J674" s="23">
        <f t="shared" ca="1" si="396"/>
        <v>-0.21480204031237346</v>
      </c>
      <c r="K674" s="23">
        <f t="shared" ca="1" si="396"/>
        <v>-0.15953465231787881</v>
      </c>
      <c r="L674" s="23">
        <f t="shared" ca="1" si="396"/>
        <v>1.7114195541605899</v>
      </c>
      <c r="M674" s="23">
        <f t="shared" ca="1" si="396"/>
        <v>-0.16859192989952512</v>
      </c>
      <c r="N674" s="23">
        <f ca="1">SQRT(Inputs!$B$38)*C674+SQRT(1-Inputs!$B$38)*_xlfn.NORM.S.INV(RAND())</f>
        <v>0.95061072081281661</v>
      </c>
      <c r="O674" s="23">
        <f ca="1">SQRT(Inputs!$B$38)*D674+SQRT(1-Inputs!$B$38)*_xlfn.NORM.S.INV(RAND())</f>
        <v>3.4368072978273125</v>
      </c>
      <c r="P674" s="23">
        <f ca="1">SQRT(Inputs!$B$38)*E674+SQRT(1-Inputs!$B$38)*_xlfn.NORM.S.INV(RAND())</f>
        <v>-1.9817226788838924</v>
      </c>
      <c r="Q674" s="23">
        <f ca="1">SQRT(Inputs!$B$38)*F674+SQRT(1-Inputs!$B$38)*_xlfn.NORM.S.INV(RAND())</f>
        <v>-9.0910870703138857E-2</v>
      </c>
      <c r="R674" s="23">
        <f ca="1">SQRT(Inputs!$B$38)*G674+SQRT(1-Inputs!$B$38)*_xlfn.NORM.S.INV(RAND())</f>
        <v>-1.03069415159267</v>
      </c>
      <c r="S674" s="23">
        <f ca="1">SQRT(Inputs!$B$38)*H674+SQRT(1-Inputs!$B$38)*_xlfn.NORM.S.INV(RAND())</f>
        <v>1.673044869054177</v>
      </c>
      <c r="T674" s="23">
        <f ca="1">SQRT(Inputs!$B$38)*I674+SQRT(1-Inputs!$B$38)*_xlfn.NORM.S.INV(RAND())</f>
        <v>-0.16631768633292807</v>
      </c>
      <c r="U674" s="23">
        <f ca="1">SQRT(Inputs!$B$38)*J674+SQRT(1-Inputs!$B$38)*_xlfn.NORM.S.INV(RAND())</f>
        <v>0.94464823182570423</v>
      </c>
      <c r="V674" s="23">
        <f ca="1">SQRT(Inputs!$B$38)*K674+SQRT(1-Inputs!$B$38)*_xlfn.NORM.S.INV(RAND())</f>
        <v>-0.28438387781627072</v>
      </c>
      <c r="W674" s="23">
        <f ca="1">SQRT(Inputs!$B$38)*L674+SQRT(1-Inputs!$B$38)*_xlfn.NORM.S.INV(RAND())</f>
        <v>2.4903970201344938E-2</v>
      </c>
      <c r="X674" s="23">
        <f ca="1">SQRT(Inputs!$B$38)*M674+SQRT(1-Inputs!$B$38)*_xlfn.NORM.S.INV(RAND())</f>
        <v>0.25955539197276067</v>
      </c>
      <c r="Y674" s="23">
        <f ca="1">SQRT(Inputs!$B$38)*C674+SQRT(1-Inputs!$B$38)*_xlfn.NORM.S.INV(RAND())</f>
        <v>-0.45424836649133776</v>
      </c>
      <c r="Z674" s="23">
        <f ca="1">SQRT(Inputs!$B$38)*D674+SQRT(1-Inputs!$B$38)*_xlfn.NORM.S.INV(RAND())</f>
        <v>0.25165885005911404</v>
      </c>
      <c r="AA674" s="23">
        <f ca="1">SQRT(Inputs!$B$38)*E674+SQRT(1-Inputs!$B$38)*_xlfn.NORM.S.INV(RAND())</f>
        <v>-2.0838441712084963</v>
      </c>
      <c r="AB674" s="23">
        <f ca="1">SQRT(Inputs!$B$38)*F674+SQRT(1-Inputs!$B$38)*_xlfn.NORM.S.INV(RAND())</f>
        <v>1.3178260786784302</v>
      </c>
      <c r="AC674" s="23">
        <f ca="1">SQRT(Inputs!$B$38)*G674+SQRT(1-Inputs!$B$38)*_xlfn.NORM.S.INV(RAND())</f>
        <v>0.29448897205022823</v>
      </c>
      <c r="AD674" s="23">
        <f ca="1">SQRT(Inputs!$B$38)*H674+SQRT(1-Inputs!$B$38)*_xlfn.NORM.S.INV(RAND())</f>
        <v>1.4531980509289122</v>
      </c>
      <c r="AE674" s="23">
        <f ca="1">SQRT(Inputs!$B$38)*I674+SQRT(1-Inputs!$B$38)*_xlfn.NORM.S.INV(RAND())</f>
        <v>0.27401658692078595</v>
      </c>
      <c r="AF674" s="23">
        <f ca="1">SQRT(Inputs!$B$38)*J674+SQRT(1-Inputs!$B$38)*_xlfn.NORM.S.INV(RAND())</f>
        <v>-0.39852826977618422</v>
      </c>
      <c r="AG674" s="23">
        <f ca="1">SQRT(Inputs!$B$38)*K674+SQRT(1-Inputs!$B$38)*_xlfn.NORM.S.INV(RAND())</f>
        <v>-0.35447626209756272</v>
      </c>
      <c r="AH674" s="23">
        <f ca="1">SQRT(Inputs!$B$38)*L674+SQRT(1-Inputs!$B$38)*_xlfn.NORM.S.INV(RAND())</f>
        <v>0.87954579859772719</v>
      </c>
      <c r="AI674" s="23">
        <f ca="1">SQRT(Inputs!$B$38)*M674+SQRT(1-Inputs!$B$38)*_xlfn.NORM.S.INV(RAND())</f>
        <v>-0.99508491059827964</v>
      </c>
      <c r="AJ674" s="23">
        <f ca="1">SQRT(Inputs!$B$38)*C674+SQRT(1-Inputs!$B$38)*_xlfn.NORM.S.INV(RAND())</f>
        <v>1.7962006275181228</v>
      </c>
      <c r="AK674" s="23">
        <f ca="1">SQRT(Inputs!$B$38)*D674+SQRT(1-Inputs!$B$38)*_xlfn.NORM.S.INV(RAND())</f>
        <v>0.6259506316280119</v>
      </c>
      <c r="AL674" s="23">
        <f ca="1">SQRT(Inputs!$B$38)*E674+SQRT(1-Inputs!$B$38)*_xlfn.NORM.S.INV(RAND())</f>
        <v>-1.1722727009337062</v>
      </c>
      <c r="AM674" s="23">
        <f ca="1">SQRT(Inputs!$B$38)*F674+SQRT(1-Inputs!$B$38)*_xlfn.NORM.S.INV(RAND())</f>
        <v>0.11956763141737747</v>
      </c>
      <c r="AN674" s="23">
        <f ca="1">SQRT(Inputs!$B$38)*G674+SQRT(1-Inputs!$B$38)*_xlfn.NORM.S.INV(RAND())</f>
        <v>-0.84565060773354284</v>
      </c>
      <c r="AO674" s="23">
        <f ca="1">SQRT(Inputs!$B$38)*H674+SQRT(1-Inputs!$B$38)*_xlfn.NORM.S.INV(RAND())</f>
        <v>1.758924642697425</v>
      </c>
      <c r="AP674" s="23">
        <f ca="1">SQRT(Inputs!$B$38)*I674+SQRT(1-Inputs!$B$38)*_xlfn.NORM.S.INV(RAND())</f>
        <v>1.0117917823059186</v>
      </c>
      <c r="AQ674" s="23">
        <f ca="1">SQRT(Inputs!$B$38)*J674+SQRT(1-Inputs!$B$38)*_xlfn.NORM.S.INV(RAND())</f>
        <v>-0.26386219472312095</v>
      </c>
      <c r="AR674" s="23">
        <f ca="1">SQRT(Inputs!$B$38)*K674+SQRT(1-Inputs!$B$38)*_xlfn.NORM.S.INV(RAND())</f>
        <v>1.999020420046044</v>
      </c>
      <c r="AS674" s="23">
        <f ca="1">SQRT(Inputs!$B$38)*L674+SQRT(1-Inputs!$B$38)*_xlfn.NORM.S.INV(RAND())</f>
        <v>1.5507152657734791</v>
      </c>
      <c r="AT674" s="23">
        <f ca="1">SQRT(Inputs!$B$38)*M674+SQRT(1-Inputs!$B$38)*_xlfn.NORM.S.INV(RAND())</f>
        <v>-0.41671055268501206</v>
      </c>
      <c r="AU674" s="15">
        <f ca="1">Inputs!$B$6*EXP($B$8-0.5*C$5^2+C$5*N674)</f>
        <v>5787.7025578965395</v>
      </c>
      <c r="AV674" s="15">
        <f t="shared" ca="1" si="365"/>
        <v>11677.208684136356</v>
      </c>
      <c r="AW674" s="15">
        <f t="shared" ca="1" si="366"/>
        <v>10898.634741911494</v>
      </c>
      <c r="AX674" s="15">
        <f t="shared" ca="1" si="367"/>
        <v>13155.86599890228</v>
      </c>
      <c r="AY674" s="15">
        <f t="shared" ca="1" si="368"/>
        <v>14254.426169423839</v>
      </c>
      <c r="AZ674" s="15">
        <f t="shared" ca="1" si="369"/>
        <v>20960.320347215507</v>
      </c>
      <c r="BA674" s="15">
        <f t="shared" ca="1" si="370"/>
        <v>25207.451507776103</v>
      </c>
      <c r="BB674" s="15">
        <f t="shared" ca="1" si="371"/>
        <v>33925.153380749092</v>
      </c>
      <c r="BC674" s="15">
        <f t="shared" ca="1" si="372"/>
        <v>40424.58987663444</v>
      </c>
      <c r="BD674" s="15">
        <f t="shared" ca="1" si="373"/>
        <v>49639.428279161897</v>
      </c>
      <c r="BE674" s="15">
        <f t="shared" ca="1" si="374"/>
        <v>62281.853364500726</v>
      </c>
      <c r="BF674" s="15">
        <f ca="1">Inputs!$B$13*EXP($B$9-0.5*C$6^2+C$6*Y674)</f>
        <v>12639.922567008856</v>
      </c>
      <c r="BG674" s="15">
        <f t="shared" ca="1" si="375"/>
        <v>16120.356414938216</v>
      </c>
      <c r="BH674" s="15">
        <f t="shared" ca="1" si="376"/>
        <v>13940.527036432753</v>
      </c>
      <c r="BI674" s="15">
        <f t="shared" ca="1" si="377"/>
        <v>20902.868125058569</v>
      </c>
      <c r="BJ674" s="15">
        <f t="shared" ca="1" si="378"/>
        <v>26736.758852707655</v>
      </c>
      <c r="BK674" s="15">
        <f t="shared" ca="1" si="379"/>
        <v>39993.130931073458</v>
      </c>
      <c r="BL674" s="15">
        <f t="shared" ca="1" si="380"/>
        <v>50902.581840372899</v>
      </c>
      <c r="BM674" s="15">
        <f t="shared" ca="1" si="381"/>
        <v>59547.949878273677</v>
      </c>
      <c r="BN674" s="15">
        <f t="shared" ca="1" si="382"/>
        <v>70190.659913979223</v>
      </c>
      <c r="BO674" s="15">
        <f t="shared" ca="1" si="383"/>
        <v>95659.081613502611</v>
      </c>
      <c r="BP674" s="15">
        <f t="shared" ca="1" si="384"/>
        <v>105185.53149018798</v>
      </c>
      <c r="BQ674" s="15">
        <f ca="1">Inputs!$B$20*EXP($B$10-0.5*C$7^2+C$7*AJ674)</f>
        <v>8111.2717948034187</v>
      </c>
      <c r="BR674" s="15">
        <f t="shared" ca="1" si="385"/>
        <v>13426.436026433315</v>
      </c>
      <c r="BS674" s="15">
        <f t="shared" ca="1" si="386"/>
        <v>13130.171715002092</v>
      </c>
      <c r="BT674" s="15">
        <f t="shared" ca="1" si="387"/>
        <v>18680.499252885489</v>
      </c>
      <c r="BU674" s="15">
        <f t="shared" ca="1" si="388"/>
        <v>21098.322677703138</v>
      </c>
      <c r="BV674" s="15">
        <f t="shared" ca="1" si="389"/>
        <v>43628.344902699071</v>
      </c>
      <c r="BW674" s="15">
        <f t="shared" ca="1" si="390"/>
        <v>75419.387009994025</v>
      </c>
      <c r="BX674" s="15">
        <f t="shared" ca="1" si="391"/>
        <v>100051.18773807441</v>
      </c>
      <c r="BY674" s="15">
        <f t="shared" ca="1" si="392"/>
        <v>205501.10979908911</v>
      </c>
      <c r="BZ674" s="15">
        <f t="shared" ca="1" si="393"/>
        <v>383461.01515694719</v>
      </c>
      <c r="CA674" s="15">
        <f t="shared" ca="1" si="394"/>
        <v>500200.70660130266</v>
      </c>
      <c r="CB674" s="15">
        <f ca="1">(AU674*DCF!C$10-DCF!C$5*MAX(AU674*DCF!C$10,0)-MAX(AU674-Inputs!$B$6,0)/Inputs!$B$10)*DCF!C$6</f>
        <v>1037.1886042876515</v>
      </c>
      <c r="CC674" s="15">
        <f ca="1">(AV674*DCF!D$10-DCF!D$5*MAX(AV674*DCF!D$10,0)-MAX(AV674-AU674,0)/Inputs!$B$10)*DCF!D$6</f>
        <v>1410.2385767078551</v>
      </c>
      <c r="CD674" s="15">
        <f ca="1">(AW674*DCF!E$10-DCF!E$5*MAX(AW674*DCF!E$10,0)-MAX(AW674-AV674,0)/Inputs!$B$10)*DCF!E$6</f>
        <v>2516.3212702438564</v>
      </c>
      <c r="CE674" s="15">
        <f ca="1">(AX674*DCF!F$10-DCF!F$5*MAX(AX674*DCF!F$10,0)-MAX(AX674-AW674,0)/Inputs!$B$10)*DCF!F$6</f>
        <v>2402.2307200238256</v>
      </c>
      <c r="CF674" s="15">
        <f ca="1">(AY674*DCF!G$10-DCF!G$5*MAX(AY674*DCF!G$10,0)-MAX(AY674-AX674,0)/Inputs!$B$10)*DCF!G$6</f>
        <v>2725.8175587466403</v>
      </c>
      <c r="CG674" s="15">
        <f ca="1">(AZ674*DCF!H$10-DCF!H$5*MAX(AZ674*DCF!H$10,0)-MAX(AZ674-AY674,0)/Inputs!$B$10)*DCF!H$6</f>
        <v>2878.7094995548937</v>
      </c>
      <c r="CH674" s="15">
        <f ca="1">(BA674*DCF!I$10-DCF!I$5*MAX(BA674*DCF!I$10,0)-MAX(BA674-AZ674,0)/Inputs!$B$10)*DCF!I$6</f>
        <v>3907.8035034792006</v>
      </c>
      <c r="CI674" s="15">
        <f ca="1">(BB674*DCF!J$10-DCF!J$5*MAX(BB674*DCF!J$10,0)-MAX(BB674-BA674,0)/Inputs!$B$10)*DCF!J$6</f>
        <v>4500.6109748428362</v>
      </c>
      <c r="CJ674" s="15">
        <f ca="1">(BC674*DCF!K$10-DCF!K$5*MAX(BC674*DCF!K$10,0)-MAX(BC674-BB674,0)/Inputs!$B$10)*DCF!K$6</f>
        <v>5597.8875776688092</v>
      </c>
      <c r="CK674" s="15">
        <f ca="1">(BD674*DCF!L$10-DCF!L$5*MAX(BD674*DCF!L$10,0)-MAX(BD674-BC674,0)/Inputs!$B$10)*DCF!L$6</f>
        <v>6294.9419195560886</v>
      </c>
      <c r="CL674" s="15">
        <f ca="1">(BE674*DCF!M$10-DCF!M$5*MAX(BE674*DCF!M$10,0)-MAX(BE674-BD674,0)/Inputs!$B$10)*DCF!M$6</f>
        <v>7278.5023065393125</v>
      </c>
      <c r="CM674" s="15">
        <f ca="1">(BF674*DCF!C$28-DCF!C$5*MAX(BF674*DCF!C$28,0)-MAX(BF674-Inputs!$B$13,0)/Inputs!$B$17)*DCF!C$6</f>
        <v>3568.2629127109431</v>
      </c>
      <c r="CN674" s="15">
        <f ca="1">(BG674*DCF!D$28-DCF!D$5*MAX(BG674*DCF!D$28,0)-MAX(BG674-BF674,0)/Inputs!$B$17)*DCF!D$6</f>
        <v>4005.2806446991158</v>
      </c>
      <c r="CO674" s="15">
        <f ca="1">(BH674*DCF!E$28-DCF!E$5*MAX(BH674*DCF!E$28,0)-MAX(BH674-BG674,0)/Inputs!$B$17)*DCF!E$6</f>
        <v>3948.205487923984</v>
      </c>
      <c r="CP674" s="15">
        <f ca="1">(BI674*DCF!F$28-DCF!F$5*MAX(BI674*DCF!F$28,0)-MAX(BI674-BH674,0)/Inputs!$B$17)*DCF!F$6</f>
        <v>4406.9738529986807</v>
      </c>
      <c r="CQ674" s="15">
        <f ca="1">(BJ674*DCF!G$28-DCF!G$5*MAX(BJ674*DCF!G$28,0)-MAX(BJ674-BI674,0)/Inputs!$B$17)*DCF!G$6</f>
        <v>5955.8521469526922</v>
      </c>
      <c r="CR674" s="15">
        <f ca="1">(BK674*DCF!H$28-DCF!H$5*MAX(BK674*DCF!H$28,0)-MAX(BK674-BJ674,0)/Inputs!$B$17)*DCF!H$6</f>
        <v>7831.0743124909122</v>
      </c>
      <c r="CS674" s="15">
        <f ca="1">(BL674*DCF!I$28-DCF!I$5*MAX(BL674*DCF!I$28,0)-MAX(BL674-BK674,0)/Inputs!$B$17)*DCF!I$6</f>
        <v>10404.056056884316</v>
      </c>
      <c r="CT674" s="15">
        <f ca="1">(BM674*DCF!J$28-DCF!J$5*MAX(BM674*DCF!J$28,0)-MAX(BM674-BL674,0)/Inputs!$B$17)*DCF!J$6</f>
        <v>12137.831101396387</v>
      </c>
      <c r="CU674" s="15">
        <f ca="1">(BN674*DCF!K$28-DCF!K$5*MAX(BN674*DCF!K$28,0)-MAX(BN674-BM674,0)/Inputs!$B$17)*DCF!K$6</f>
        <v>13519.500267799849</v>
      </c>
      <c r="CV674" s="15">
        <f ca="1">(BO674*DCF!L$28-DCF!L$5*MAX(BO674*DCF!L$28,0)-MAX(BO674-BN674,0)/Inputs!$B$17)*DCF!L$6</f>
        <v>16204.200270395893</v>
      </c>
      <c r="CW674" s="15">
        <f ca="1">(BP674*DCF!M$28-DCF!M$5*MAX(BP674*DCF!M$28,0)-MAX(BP674-BO674,0)/Inputs!$B$17)*DCF!M$6</f>
        <v>18794.936925139475</v>
      </c>
      <c r="CX674" s="15">
        <f ca="1">(BQ674*DCF!C$46-DCF!C$5*MAX(BQ674*DCF!C$46,0)-MAX(BQ674-Inputs!$B$20,0)/Inputs!$B$24)*DCF!C$6</f>
        <v>-4141.2968555219986</v>
      </c>
      <c r="CY674" s="15">
        <f ca="1">(BR674*DCF!D$46-DCF!D$5*MAX(BR674*DCF!D$46,0)-MAX(BR674-BQ674,0)/Inputs!$B$24)*DCF!D$6</f>
        <v>-4559.5159789441395</v>
      </c>
      <c r="CZ674" s="15">
        <f ca="1">(BS674*DCF!E$46-DCF!E$5*MAX(BS674*DCF!E$46,0)-MAX(BS674-BR674,0)/Inputs!$B$24)*DCF!E$6</f>
        <v>-1552.665666643144</v>
      </c>
      <c r="DA674" s="15">
        <f ca="1">(BT674*DCF!F$46-DCF!F$5*MAX(BT674*DCF!F$46,0)-MAX(BT674-BS674,0)/Inputs!$B$24)*DCF!F$6</f>
        <v>-3381.4817785022965</v>
      </c>
      <c r="DB674" s="15">
        <f ca="1">(BU674*DCF!G$46-DCF!G$5*MAX(BU674*DCF!G$46,0)-MAX(BU674-BT674,0)/Inputs!$B$24)*DCF!G$6</f>
        <v>-1523.013919432881</v>
      </c>
      <c r="DC674" s="15">
        <f ca="1">(BV674*DCF!H$46-DCF!H$5*MAX(BV674*DCF!H$46,0)-MAX(BV674-BU674,0)/Inputs!$B$24)*DCF!H$6</f>
        <v>-7001.0663626810028</v>
      </c>
      <c r="DD674" s="15">
        <f ca="1">(BW674*DCF!I$46-DCF!I$5*MAX(BW674*DCF!I$46,0)-MAX(BW674-BV674,0)/Inputs!$B$24)*DCF!I$6</f>
        <v>-7384.1383617904039</v>
      </c>
      <c r="DE674" s="15">
        <f ca="1">(BX674*DCF!J$46-DCF!J$5*MAX(BX674*DCF!J$46,0)-MAX(BX674-BW674,0)/Inputs!$B$24)*DCF!J$6</f>
        <v>-2335.0805567540442</v>
      </c>
      <c r="DF674" s="15">
        <f ca="1">(BY674*DCF!K$46-DCF!K$5*MAX(BY674*DCF!K$46,0)-MAX(BY674-BX674,0)/Inputs!$B$24)*DCF!K$6</f>
        <v>-14093.513297319518</v>
      </c>
      <c r="DG674" s="15">
        <f ca="1">(BZ674*DCF!L$46-DCF!L$5*MAX(BZ674*DCF!L$46,0)-MAX(BZ674-BY674,0)/Inputs!$B$24)*DCF!L$6</f>
        <v>-13766.030796671055</v>
      </c>
      <c r="DH674" s="15">
        <f ca="1">(CA674*DCF!M$46-DCF!M$5*MAX(CA674*DCF!M$46,0)-MAX(CA674-BZ674,0)/Inputs!$B$24)*DCF!M$6</f>
        <v>14808.615727181295</v>
      </c>
      <c r="DI674" s="15">
        <f ca="1">SUM(CB674:CL674)+BE674*DCF!M$10*(1+Inputs!$B$30)*(1-Inputs!$B$33)*(1-Inputs!$B$30/Inputs!$B$31)/(Inputs!$B$29-Inputs!$B$30)*DCF!M$6</f>
        <v>213881.47401730492</v>
      </c>
      <c r="DJ674" s="15">
        <f ca="1">SUM(CM674:CW674)+BP674*DCF!M$28*(1+Inputs!$B$30)*(1-Inputs!$B$33)*(1-Inputs!$B$30/Inputs!$B$31)/(Inputs!$B$29-Inputs!$B$30)*DCF!M$6</f>
        <v>491086.47407519328</v>
      </c>
      <c r="DK674" s="15">
        <f ca="1">SUM(CX674:DH674)+CA674*DCF!M$46*(1+Inputs!$B$30)*(1-Inputs!$B$33)*(1-Inputs!$B$30/Inputs!$B$31)/(Inputs!$B$29-Inputs!$B$30)*DCF!M$6</f>
        <v>728440.35712014767</v>
      </c>
      <c r="DM674" s="15">
        <f ca="1">DI674+DJ674+DK674+Inputs!$B$34+Inputs!$B$36-Inputs!$B$35</f>
        <v>1510259.3052126458</v>
      </c>
    </row>
    <row r="675" spans="1:117" x14ac:dyDescent="0.75">
      <c r="A675" s="11">
        <v>662</v>
      </c>
      <c r="C675" s="23">
        <f t="shared" ca="1" si="396"/>
        <v>0.2822191705700911</v>
      </c>
      <c r="D675" s="23">
        <f t="shared" ca="1" si="396"/>
        <v>-0.41622373895002435</v>
      </c>
      <c r="E675" s="23">
        <f t="shared" ca="1" si="396"/>
        <v>1.0330950341133103</v>
      </c>
      <c r="F675" s="23">
        <f t="shared" ca="1" si="396"/>
        <v>0.22129589785183024</v>
      </c>
      <c r="G675" s="23">
        <f t="shared" ca="1" si="396"/>
        <v>0.34985600175932807</v>
      </c>
      <c r="H675" s="23">
        <f t="shared" ca="1" si="396"/>
        <v>0.47938218121922815</v>
      </c>
      <c r="I675" s="23">
        <f t="shared" ca="1" si="396"/>
        <v>0.47290685868951482</v>
      </c>
      <c r="J675" s="23">
        <f t="shared" ca="1" si="396"/>
        <v>-0.30702631018026977</v>
      </c>
      <c r="K675" s="23">
        <f t="shared" ca="1" si="396"/>
        <v>9.5051667265352455E-2</v>
      </c>
      <c r="L675" s="23">
        <f t="shared" ca="1" si="396"/>
        <v>0.33638825530605082</v>
      </c>
      <c r="M675" s="23">
        <f t="shared" ca="1" si="396"/>
        <v>-0.6642112759754617</v>
      </c>
      <c r="N675" s="23">
        <f ca="1">SQRT(Inputs!$B$38)*C675+SQRT(1-Inputs!$B$38)*_xlfn.NORM.S.INV(RAND())</f>
        <v>1.2735645773922026</v>
      </c>
      <c r="O675" s="23">
        <f ca="1">SQRT(Inputs!$B$38)*D675+SQRT(1-Inputs!$B$38)*_xlfn.NORM.S.INV(RAND())</f>
        <v>-1.3786783996560026</v>
      </c>
      <c r="P675" s="23">
        <f ca="1">SQRT(Inputs!$B$38)*E675+SQRT(1-Inputs!$B$38)*_xlfn.NORM.S.INV(RAND())</f>
        <v>0.24543292026767471</v>
      </c>
      <c r="Q675" s="23">
        <f ca="1">SQRT(Inputs!$B$38)*F675+SQRT(1-Inputs!$B$38)*_xlfn.NORM.S.INV(RAND())</f>
        <v>-0.59130098063595415</v>
      </c>
      <c r="R675" s="23">
        <f ca="1">SQRT(Inputs!$B$38)*G675+SQRT(1-Inputs!$B$38)*_xlfn.NORM.S.INV(RAND())</f>
        <v>0.73320100529418575</v>
      </c>
      <c r="S675" s="23">
        <f ca="1">SQRT(Inputs!$B$38)*H675+SQRT(1-Inputs!$B$38)*_xlfn.NORM.S.INV(RAND())</f>
        <v>0.87009025481410385</v>
      </c>
      <c r="T675" s="23">
        <f ca="1">SQRT(Inputs!$B$38)*I675+SQRT(1-Inputs!$B$38)*_xlfn.NORM.S.INV(RAND())</f>
        <v>2.0517533281981062</v>
      </c>
      <c r="U675" s="23">
        <f ca="1">SQRT(Inputs!$B$38)*J675+SQRT(1-Inputs!$B$38)*_xlfn.NORM.S.INV(RAND())</f>
        <v>0.28782705513175688</v>
      </c>
      <c r="V675" s="23">
        <f ca="1">SQRT(Inputs!$B$38)*K675+SQRT(1-Inputs!$B$38)*_xlfn.NORM.S.INV(RAND())</f>
        <v>1.2935549881117829</v>
      </c>
      <c r="W675" s="23">
        <f ca="1">SQRT(Inputs!$B$38)*L675+SQRT(1-Inputs!$B$38)*_xlfn.NORM.S.INV(RAND())</f>
        <v>1.4424543693802214</v>
      </c>
      <c r="X675" s="23">
        <f ca="1">SQRT(Inputs!$B$38)*M675+SQRT(1-Inputs!$B$38)*_xlfn.NORM.S.INV(RAND())</f>
        <v>-1.8170732145003545</v>
      </c>
      <c r="Y675" s="23">
        <f ca="1">SQRT(Inputs!$B$38)*C675+SQRT(1-Inputs!$B$38)*_xlfn.NORM.S.INV(RAND())</f>
        <v>0.6103350787650913</v>
      </c>
      <c r="Z675" s="23">
        <f ca="1">SQRT(Inputs!$B$38)*D675+SQRT(1-Inputs!$B$38)*_xlfn.NORM.S.INV(RAND())</f>
        <v>0.61653094755633986</v>
      </c>
      <c r="AA675" s="23">
        <f ca="1">SQRT(Inputs!$B$38)*E675+SQRT(1-Inputs!$B$38)*_xlfn.NORM.S.INV(RAND())</f>
        <v>0.74761400312640824</v>
      </c>
      <c r="AB675" s="23">
        <f ca="1">SQRT(Inputs!$B$38)*F675+SQRT(1-Inputs!$B$38)*_xlfn.NORM.S.INV(RAND())</f>
        <v>0.52174025695892057</v>
      </c>
      <c r="AC675" s="23">
        <f ca="1">SQRT(Inputs!$B$38)*G675+SQRT(1-Inputs!$B$38)*_xlfn.NORM.S.INV(RAND())</f>
        <v>1.1048702699305499</v>
      </c>
      <c r="AD675" s="23">
        <f ca="1">SQRT(Inputs!$B$38)*H675+SQRT(1-Inputs!$B$38)*_xlfn.NORM.S.INV(RAND())</f>
        <v>-0.42406753779898348</v>
      </c>
      <c r="AE675" s="23">
        <f ca="1">SQRT(Inputs!$B$38)*I675+SQRT(1-Inputs!$B$38)*_xlfn.NORM.S.INV(RAND())</f>
        <v>-0.36939293428430992</v>
      </c>
      <c r="AF675" s="23">
        <f ca="1">SQRT(Inputs!$B$38)*J675+SQRT(1-Inputs!$B$38)*_xlfn.NORM.S.INV(RAND())</f>
        <v>0.2005821531914535</v>
      </c>
      <c r="AG675" s="23">
        <f ca="1">SQRT(Inputs!$B$38)*K675+SQRT(1-Inputs!$B$38)*_xlfn.NORM.S.INV(RAND())</f>
        <v>-0.69280640366007373</v>
      </c>
      <c r="AH675" s="23">
        <f ca="1">SQRT(Inputs!$B$38)*L675+SQRT(1-Inputs!$B$38)*_xlfn.NORM.S.INV(RAND())</f>
        <v>1.2998781288001373</v>
      </c>
      <c r="AI675" s="23">
        <f ca="1">SQRT(Inputs!$B$38)*M675+SQRT(1-Inputs!$B$38)*_xlfn.NORM.S.INV(RAND())</f>
        <v>0.53015990412326397</v>
      </c>
      <c r="AJ675" s="23">
        <f ca="1">SQRT(Inputs!$B$38)*C675+SQRT(1-Inputs!$B$38)*_xlfn.NORM.S.INV(RAND())</f>
        <v>-1.651832841655245</v>
      </c>
      <c r="AK675" s="23">
        <f ca="1">SQRT(Inputs!$B$38)*D675+SQRT(1-Inputs!$B$38)*_xlfn.NORM.S.INV(RAND())</f>
        <v>0.85062311263750123</v>
      </c>
      <c r="AL675" s="23">
        <f ca="1">SQRT(Inputs!$B$38)*E675+SQRT(1-Inputs!$B$38)*_xlfn.NORM.S.INV(RAND())</f>
        <v>0.45840502121919535</v>
      </c>
      <c r="AM675" s="23">
        <f ca="1">SQRT(Inputs!$B$38)*F675+SQRT(1-Inputs!$B$38)*_xlfn.NORM.S.INV(RAND())</f>
        <v>-0.26161915233213434</v>
      </c>
      <c r="AN675" s="23">
        <f ca="1">SQRT(Inputs!$B$38)*G675+SQRT(1-Inputs!$B$38)*_xlfn.NORM.S.INV(RAND())</f>
        <v>1.5719132681971191</v>
      </c>
      <c r="AO675" s="23">
        <f ca="1">SQRT(Inputs!$B$38)*H675+SQRT(1-Inputs!$B$38)*_xlfn.NORM.S.INV(RAND())</f>
        <v>-0.74676795709171628</v>
      </c>
      <c r="AP675" s="23">
        <f ca="1">SQRT(Inputs!$B$38)*I675+SQRT(1-Inputs!$B$38)*_xlfn.NORM.S.INV(RAND())</f>
        <v>1.258767745399908</v>
      </c>
      <c r="AQ675" s="23">
        <f ca="1">SQRT(Inputs!$B$38)*J675+SQRT(1-Inputs!$B$38)*_xlfn.NORM.S.INV(RAND())</f>
        <v>1.7092595675957001</v>
      </c>
      <c r="AR675" s="23">
        <f ca="1">SQRT(Inputs!$B$38)*K675+SQRT(1-Inputs!$B$38)*_xlfn.NORM.S.INV(RAND())</f>
        <v>0.89723951847606109</v>
      </c>
      <c r="AS675" s="23">
        <f ca="1">SQRT(Inputs!$B$38)*L675+SQRT(1-Inputs!$B$38)*_xlfn.NORM.S.INV(RAND())</f>
        <v>0.16380108171425378</v>
      </c>
      <c r="AT675" s="23">
        <f ca="1">SQRT(Inputs!$B$38)*M675+SQRT(1-Inputs!$B$38)*_xlfn.NORM.S.INV(RAND())</f>
        <v>3.035748064354804E-2</v>
      </c>
      <c r="AU675" s="15">
        <f ca="1">Inputs!$B$6*EXP($B$8-0.5*C$5^2+C$5*N675)</f>
        <v>6098.3177347218443</v>
      </c>
      <c r="AV675" s="15">
        <f t="shared" ca="1" si="365"/>
        <v>6061.0677748066664</v>
      </c>
      <c r="AW675" s="15">
        <f t="shared" ca="1" si="366"/>
        <v>7639.1465270078843</v>
      </c>
      <c r="AX675" s="15">
        <f t="shared" ca="1" si="367"/>
        <v>8662.4787760182826</v>
      </c>
      <c r="AY675" s="15">
        <f t="shared" ca="1" si="368"/>
        <v>11532.882782909002</v>
      </c>
      <c r="AZ675" s="15">
        <f t="shared" ca="1" si="369"/>
        <v>15523.346343265377</v>
      </c>
      <c r="BA675" s="15">
        <f t="shared" ca="1" si="370"/>
        <v>23546.948762900724</v>
      </c>
      <c r="BB675" s="15">
        <f t="shared" ca="1" si="371"/>
        <v>29672.083200598066</v>
      </c>
      <c r="BC675" s="15">
        <f t="shared" ca="1" si="372"/>
        <v>41173.977417787457</v>
      </c>
      <c r="BD675" s="15">
        <f t="shared" ca="1" si="373"/>
        <v>57727.987848703779</v>
      </c>
      <c r="BE675" s="15">
        <f t="shared" ca="1" si="374"/>
        <v>59948.555540078378</v>
      </c>
      <c r="BF675" s="15">
        <f ca="1">Inputs!$B$13*EXP($B$9-0.5*C$6^2+C$6*Y675)</f>
        <v>15609.995900383186</v>
      </c>
      <c r="BG675" s="15">
        <f t="shared" ca="1" si="375"/>
        <v>21263.053638910125</v>
      </c>
      <c r="BH675" s="15">
        <f t="shared" ca="1" si="376"/>
        <v>29409.173263573233</v>
      </c>
      <c r="BI675" s="15">
        <f t="shared" ca="1" si="377"/>
        <v>39011.625734694317</v>
      </c>
      <c r="BJ675" s="15">
        <f t="shared" ca="1" si="378"/>
        <v>56082.595051114644</v>
      </c>
      <c r="BK675" s="15">
        <f t="shared" ca="1" si="379"/>
        <v>64969.422188693854</v>
      </c>
      <c r="BL675" s="15">
        <f t="shared" ca="1" si="380"/>
        <v>76076.709934576473</v>
      </c>
      <c r="BM675" s="15">
        <f t="shared" ca="1" si="381"/>
        <v>95874.153844993867</v>
      </c>
      <c r="BN675" s="15">
        <f t="shared" ca="1" si="382"/>
        <v>108519.04988495559</v>
      </c>
      <c r="BO675" s="15">
        <f t="shared" ca="1" si="383"/>
        <v>155300.297549382</v>
      </c>
      <c r="BP675" s="15">
        <f t="shared" ca="1" si="384"/>
        <v>202978.58493039987</v>
      </c>
      <c r="BQ675" s="15">
        <f ca="1">Inputs!$B$20*EXP($B$10-0.5*C$7^2+C$7*AJ675)</f>
        <v>2387.6196178729169</v>
      </c>
      <c r="BR675" s="15">
        <f t="shared" ca="1" si="385"/>
        <v>4244.4799790839343</v>
      </c>
      <c r="BS675" s="15">
        <f t="shared" ca="1" si="386"/>
        <v>6630.2456897726433</v>
      </c>
      <c r="BT675" s="15">
        <f t="shared" ca="1" si="387"/>
        <v>8535.3099461511829</v>
      </c>
      <c r="BU675" s="15">
        <f t="shared" ca="1" si="388"/>
        <v>17303.39366630272</v>
      </c>
      <c r="BV675" s="15">
        <f t="shared" ca="1" si="389"/>
        <v>20346.059142496182</v>
      </c>
      <c r="BW675" s="15">
        <f t="shared" ca="1" si="390"/>
        <v>37059.207147530913</v>
      </c>
      <c r="BX675" s="15">
        <f t="shared" ca="1" si="391"/>
        <v>73017.143998031854</v>
      </c>
      <c r="BY675" s="15">
        <f t="shared" ca="1" si="392"/>
        <v>121469.8203936572</v>
      </c>
      <c r="BZ675" s="15">
        <f t="shared" ca="1" si="393"/>
        <v>175649.51760362173</v>
      </c>
      <c r="CA675" s="15">
        <f t="shared" ca="1" si="394"/>
        <v>248068.87905151749</v>
      </c>
      <c r="CB675" s="15">
        <f ca="1">(AU675*DCF!C$10-DCF!C$5*MAX(AU675*DCF!C$10,0)-MAX(AU675-Inputs!$B$6,0)/Inputs!$B$10)*DCF!C$6</f>
        <v>1034.9738627125826</v>
      </c>
      <c r="CC675" s="15">
        <f ca="1">(AV675*DCF!D$10-DCF!D$5*MAX(AV675*DCF!D$10,0)-MAX(AV675-AU675,0)/Inputs!$B$10)*DCF!D$6</f>
        <v>1477.3442077228176</v>
      </c>
      <c r="CD675" s="15">
        <f ca="1">(AW675*DCF!E$10-DCF!E$5*MAX(AW675*DCF!E$10,0)-MAX(AW675-AV675,0)/Inputs!$B$10)*DCF!E$6</f>
        <v>1408.308642224157</v>
      </c>
      <c r="CE675" s="15">
        <f ca="1">(AX675*DCF!F$10-DCF!F$5*MAX(AX675*DCF!F$10,0)-MAX(AX675-AW675,0)/Inputs!$B$10)*DCF!F$6</f>
        <v>1678.0752419205883</v>
      </c>
      <c r="CF675" s="15">
        <f ca="1">(AY675*DCF!G$10-DCF!G$5*MAX(AY675*DCF!G$10,0)-MAX(AY675-AX675,0)/Inputs!$B$10)*DCF!G$6</f>
        <v>1824.4921664959807</v>
      </c>
      <c r="CG675" s="15">
        <f ca="1">(AZ675*DCF!H$10-DCF!H$5*MAX(AZ675*DCF!H$10,0)-MAX(AZ675-AY675,0)/Inputs!$B$10)*DCF!H$6</f>
        <v>2305.2904835010459</v>
      </c>
      <c r="CH675" s="15">
        <f ca="1">(BA675*DCF!I$10-DCF!I$5*MAX(BA675*DCF!I$10,0)-MAX(BA675-AZ675,0)/Inputs!$B$10)*DCF!I$6</f>
        <v>2985.0166252388226</v>
      </c>
      <c r="CI675" s="15">
        <f ca="1">(BB675*DCF!J$10-DCF!J$5*MAX(BB675*DCF!J$10,0)-MAX(BB675-BA675,0)/Inputs!$B$10)*DCF!J$6</f>
        <v>4163.6351361605521</v>
      </c>
      <c r="CJ675" s="15">
        <f ca="1">(BC675*DCF!K$10-DCF!K$5*MAX(BC675*DCF!K$10,0)-MAX(BC675-BB675,0)/Inputs!$B$10)*DCF!K$6</f>
        <v>5018.2590069749622</v>
      </c>
      <c r="CK675" s="15">
        <f ca="1">(BD675*DCF!L$10-DCF!L$5*MAX(BD675*DCF!L$10,0)-MAX(BD675-BC675,0)/Inputs!$B$10)*DCF!L$6</f>
        <v>6565.7767395996789</v>
      </c>
      <c r="CL675" s="15">
        <f ca="1">(BE675*DCF!M$10-DCF!M$5*MAX(BE675*DCF!M$10,0)-MAX(BE675-BD675,0)/Inputs!$B$10)*DCF!M$6</f>
        <v>8194.2460268179839</v>
      </c>
      <c r="CM675" s="15">
        <f ca="1">(BF675*DCF!C$28-DCF!C$5*MAX(BF675*DCF!C$28,0)-MAX(BF675-Inputs!$B$13,0)/Inputs!$B$17)*DCF!C$6</f>
        <v>3788.7806396367941</v>
      </c>
      <c r="CN675" s="15">
        <f ca="1">(BG675*DCF!D$28-DCF!D$5*MAX(BG675*DCF!D$28,0)-MAX(BG675-BF675,0)/Inputs!$B$17)*DCF!D$6</f>
        <v>5056.4032975012897</v>
      </c>
      <c r="CO675" s="15">
        <f ca="1">(BH675*DCF!E$28-DCF!E$5*MAX(BH675*DCF!E$28,0)-MAX(BH675-BG675,0)/Inputs!$B$17)*DCF!E$6</f>
        <v>6723.7134925663322</v>
      </c>
      <c r="CP675" s="15">
        <f ca="1">(BI675*DCF!F$28-DCF!F$5*MAX(BI675*DCF!F$28,0)-MAX(BI675-BH675,0)/Inputs!$B$17)*DCF!F$6</f>
        <v>8842.350536393973</v>
      </c>
      <c r="CQ675" s="15">
        <f ca="1">(BJ675*DCF!G$28-DCF!G$5*MAX(BJ675*DCF!G$28,0)-MAX(BJ675-BI675,0)/Inputs!$B$17)*DCF!G$6</f>
        <v>11679.886384997702</v>
      </c>
      <c r="CR675" s="15">
        <f ca="1">(BK675*DCF!H$28-DCF!H$5*MAX(BK675*DCF!H$28,0)-MAX(BK675-BJ675,0)/Inputs!$B$17)*DCF!H$6</f>
        <v>14686.891355984677</v>
      </c>
      <c r="CS675" s="15">
        <f ca="1">(BL675*DCF!I$28-DCF!I$5*MAX(BL675*DCF!I$28,0)-MAX(BL675-BK675,0)/Inputs!$B$17)*DCF!I$6</f>
        <v>16295.433083350759</v>
      </c>
      <c r="CT675" s="15">
        <f ca="1">(BM675*DCF!J$28-DCF!J$5*MAX(BM675*DCF!J$28,0)-MAX(BM675-BL675,0)/Inputs!$B$17)*DCF!J$6</f>
        <v>18762.916096297758</v>
      </c>
      <c r="CU675" s="15">
        <f ca="1">(BN675*DCF!K$28-DCF!K$5*MAX(BN675*DCF!K$28,0)-MAX(BN675-BM675,0)/Inputs!$B$17)*DCF!K$6</f>
        <v>21368.572460937718</v>
      </c>
      <c r="CV675" s="15">
        <f ca="1">(BO675*DCF!L$28-DCF!L$5*MAX(BO675*DCF!L$28,0)-MAX(BO675-BN675,0)/Inputs!$B$17)*DCF!L$6</f>
        <v>25692.292914427922</v>
      </c>
      <c r="CW675" s="15">
        <f ca="1">(BP675*DCF!M$28-DCF!M$5*MAX(BP675*DCF!M$28,0)-MAX(BP675-BO675,0)/Inputs!$B$17)*DCF!M$6</f>
        <v>33206.817466672386</v>
      </c>
      <c r="CX675" s="15">
        <f ca="1">(BQ675*DCF!C$46-DCF!C$5*MAX(BQ675*DCF!C$46,0)-MAX(BQ675-Inputs!$B$20,0)/Inputs!$B$24)*DCF!C$6</f>
        <v>-551.41330666811018</v>
      </c>
      <c r="CY675" s="15">
        <f ca="1">(BR675*DCF!D$46-DCF!D$5*MAX(BR675*DCF!D$46,0)-MAX(BR675-BQ675,0)/Inputs!$B$24)*DCF!D$6</f>
        <v>-1516.7406526653153</v>
      </c>
      <c r="CZ675" s="15">
        <f ca="1">(BS675*DCF!E$46-DCF!E$5*MAX(BS675*DCF!E$46,0)-MAX(BS675-BR675,0)/Inputs!$B$24)*DCF!E$6</f>
        <v>-1724.4412610017823</v>
      </c>
      <c r="DA675" s="15">
        <f ca="1">(BT675*DCF!F$46-DCF!F$5*MAX(BT675*DCF!F$46,0)-MAX(BT675-BS675,0)/Inputs!$B$24)*DCF!F$6</f>
        <v>-1315.2893540473676</v>
      </c>
      <c r="DB675" s="15">
        <f ca="1">(BU675*DCF!G$46-DCF!G$5*MAX(BU675*DCF!G$46,0)-MAX(BU675-BT675,0)/Inputs!$B$24)*DCF!G$6</f>
        <v>-3531.4621028802039</v>
      </c>
      <c r="DC675" s="15">
        <f ca="1">(BV675*DCF!H$46-DCF!H$5*MAX(BV675*DCF!H$46,0)-MAX(BV675-BU675,0)/Inputs!$B$24)*DCF!H$6</f>
        <v>-945.48965400644067</v>
      </c>
      <c r="DD675" s="15">
        <f ca="1">(BW675*DCF!I$46-DCF!I$5*MAX(BW675*DCF!I$46,0)-MAX(BW675-BV675,0)/Inputs!$B$24)*DCF!I$6</f>
        <v>-3941.8014828309279</v>
      </c>
      <c r="DE675" s="15">
        <f ca="1">(BX675*DCF!J$46-DCF!J$5*MAX(BX675*DCF!J$46,0)-MAX(BX675-BW675,0)/Inputs!$B$24)*DCF!J$6</f>
        <v>-6472.5901684388818</v>
      </c>
      <c r="DF675" s="15">
        <f ca="1">(BY675*DCF!K$46-DCF!K$5*MAX(BY675*DCF!K$46,0)-MAX(BY675-BX675,0)/Inputs!$B$24)*DCF!K$6</f>
        <v>-4930.8538803354759</v>
      </c>
      <c r="DG675" s="15">
        <f ca="1">(BZ675*DCF!L$46-DCF!L$5*MAX(BZ675*DCF!L$46,0)-MAX(BZ675-BY675,0)/Inputs!$B$24)*DCF!L$6</f>
        <v>-119.20610793847935</v>
      </c>
      <c r="DH675" s="15">
        <f ca="1">(CA675*DCF!M$46-DCF!M$5*MAX(CA675*DCF!M$46,0)-MAX(CA675-BZ675,0)/Inputs!$B$24)*DCF!M$6</f>
        <v>4307.9099074576852</v>
      </c>
      <c r="DI675" s="15">
        <f ca="1">SUM(CB675:CL675)+BE675*DCF!M$10*(1+Inputs!$B$30)*(1-Inputs!$B$33)*(1-Inputs!$B$30/Inputs!$B$31)/(Inputs!$B$29-Inputs!$B$30)*DCF!M$6</f>
        <v>203493.04094498625</v>
      </c>
      <c r="DJ675" s="15">
        <f ca="1">SUM(CM675:CW675)+BP675*DCF!M$28*(1+Inputs!$B$30)*(1-Inputs!$B$33)*(1-Inputs!$B$30/Inputs!$B$31)/(Inputs!$B$29-Inputs!$B$30)*DCF!M$6</f>
        <v>919293.50569572183</v>
      </c>
      <c r="DK675" s="15">
        <f ca="1">SUM(CX675:DH675)+CA675*DCF!M$46*(1+Inputs!$B$30)*(1-Inputs!$B$33)*(1-Inputs!$B$30/Inputs!$B$31)/(Inputs!$B$29-Inputs!$B$30)*DCF!M$6</f>
        <v>362802.49458758847</v>
      </c>
      <c r="DM675" s="15">
        <f ca="1">DI675+DJ675+DK675+Inputs!$B$34+Inputs!$B$36-Inputs!$B$35</f>
        <v>1562440.0412282967</v>
      </c>
    </row>
    <row r="676" spans="1:117" x14ac:dyDescent="0.75">
      <c r="A676" s="11">
        <v>663</v>
      </c>
      <c r="C676" s="23">
        <f t="shared" ca="1" si="396"/>
        <v>0.9761223678500095</v>
      </c>
      <c r="D676" s="23">
        <f t="shared" ca="1" si="396"/>
        <v>0.62543342558402193</v>
      </c>
      <c r="E676" s="23">
        <f t="shared" ca="1" si="396"/>
        <v>1.2789732012390029</v>
      </c>
      <c r="F676" s="23">
        <f t="shared" ca="1" si="396"/>
        <v>-0.85859219196502512</v>
      </c>
      <c r="G676" s="23">
        <f t="shared" ca="1" si="396"/>
        <v>0.40162616926749273</v>
      </c>
      <c r="H676" s="23">
        <f t="shared" ca="1" si="396"/>
        <v>0.32612838460097737</v>
      </c>
      <c r="I676" s="23">
        <f t="shared" ca="1" si="396"/>
        <v>0.17197275794981659</v>
      </c>
      <c r="J676" s="23">
        <f t="shared" ca="1" si="396"/>
        <v>1.1937350658957049</v>
      </c>
      <c r="K676" s="23">
        <f t="shared" ca="1" si="396"/>
        <v>0.95440087586869682</v>
      </c>
      <c r="L676" s="23">
        <f t="shared" ca="1" si="396"/>
        <v>-1.8754548924485879</v>
      </c>
      <c r="M676" s="23">
        <f t="shared" ca="1" si="396"/>
        <v>0.82867761176743981</v>
      </c>
      <c r="N676" s="23">
        <f ca="1">SQRT(Inputs!$B$38)*C676+SQRT(1-Inputs!$B$38)*_xlfn.NORM.S.INV(RAND())</f>
        <v>-0.29964149077567848</v>
      </c>
      <c r="O676" s="23">
        <f ca="1">SQRT(Inputs!$B$38)*D676+SQRT(1-Inputs!$B$38)*_xlfn.NORM.S.INV(RAND())</f>
        <v>0.85698429038011015</v>
      </c>
      <c r="P676" s="23">
        <f ca="1">SQRT(Inputs!$B$38)*E676+SQRT(1-Inputs!$B$38)*_xlfn.NORM.S.INV(RAND())</f>
        <v>1.3791132500801022</v>
      </c>
      <c r="Q676" s="23">
        <f ca="1">SQRT(Inputs!$B$38)*F676+SQRT(1-Inputs!$B$38)*_xlfn.NORM.S.INV(RAND())</f>
        <v>-0.28128710756025144</v>
      </c>
      <c r="R676" s="23">
        <f ca="1">SQRT(Inputs!$B$38)*G676+SQRT(1-Inputs!$B$38)*_xlfn.NORM.S.INV(RAND())</f>
        <v>-0.86689756158690834</v>
      </c>
      <c r="S676" s="23">
        <f ca="1">SQRT(Inputs!$B$38)*H676+SQRT(1-Inputs!$B$38)*_xlfn.NORM.S.INV(RAND())</f>
        <v>-0.43069988034714479</v>
      </c>
      <c r="T676" s="23">
        <f ca="1">SQRT(Inputs!$B$38)*I676+SQRT(1-Inputs!$B$38)*_xlfn.NORM.S.INV(RAND())</f>
        <v>0.62608481470516086</v>
      </c>
      <c r="U676" s="23">
        <f ca="1">SQRT(Inputs!$B$38)*J676+SQRT(1-Inputs!$B$38)*_xlfn.NORM.S.INV(RAND())</f>
        <v>-1.6164070361601395</v>
      </c>
      <c r="V676" s="23">
        <f ca="1">SQRT(Inputs!$B$38)*K676+SQRT(1-Inputs!$B$38)*_xlfn.NORM.S.INV(RAND())</f>
        <v>1.0716085444008678</v>
      </c>
      <c r="W676" s="23">
        <f ca="1">SQRT(Inputs!$B$38)*L676+SQRT(1-Inputs!$B$38)*_xlfn.NORM.S.INV(RAND())</f>
        <v>-2.0145444560476986</v>
      </c>
      <c r="X676" s="23">
        <f ca="1">SQRT(Inputs!$B$38)*M676+SQRT(1-Inputs!$B$38)*_xlfn.NORM.S.INV(RAND())</f>
        <v>0.46335227192466355</v>
      </c>
      <c r="Y676" s="23">
        <f ca="1">SQRT(Inputs!$B$38)*C676+SQRT(1-Inputs!$B$38)*_xlfn.NORM.S.INV(RAND())</f>
        <v>0.28784766157170261</v>
      </c>
      <c r="Z676" s="23">
        <f ca="1">SQRT(Inputs!$B$38)*D676+SQRT(1-Inputs!$B$38)*_xlfn.NORM.S.INV(RAND())</f>
        <v>-1.3177094984422915</v>
      </c>
      <c r="AA676" s="23">
        <f ca="1">SQRT(Inputs!$B$38)*E676+SQRT(1-Inputs!$B$38)*_xlfn.NORM.S.INV(RAND())</f>
        <v>0.85416657501296722</v>
      </c>
      <c r="AB676" s="23">
        <f ca="1">SQRT(Inputs!$B$38)*F676+SQRT(1-Inputs!$B$38)*_xlfn.NORM.S.INV(RAND())</f>
        <v>-1.4133159433470726</v>
      </c>
      <c r="AC676" s="23">
        <f ca="1">SQRT(Inputs!$B$38)*G676+SQRT(1-Inputs!$B$38)*_xlfn.NORM.S.INV(RAND())</f>
        <v>-0.43588509741729919</v>
      </c>
      <c r="AD676" s="23">
        <f ca="1">SQRT(Inputs!$B$38)*H676+SQRT(1-Inputs!$B$38)*_xlfn.NORM.S.INV(RAND())</f>
        <v>-1.136585286972664</v>
      </c>
      <c r="AE676" s="23">
        <f ca="1">SQRT(Inputs!$B$38)*I676+SQRT(1-Inputs!$B$38)*_xlfn.NORM.S.INV(RAND())</f>
        <v>1.2091234271576226E-2</v>
      </c>
      <c r="AF676" s="23">
        <f ca="1">SQRT(Inputs!$B$38)*J676+SQRT(1-Inputs!$B$38)*_xlfn.NORM.S.INV(RAND())</f>
        <v>-0.3776346050769539</v>
      </c>
      <c r="AG676" s="23">
        <f ca="1">SQRT(Inputs!$B$38)*K676+SQRT(1-Inputs!$B$38)*_xlfn.NORM.S.INV(RAND())</f>
        <v>1.9834675480203821</v>
      </c>
      <c r="AH676" s="23">
        <f ca="1">SQRT(Inputs!$B$38)*L676+SQRT(1-Inputs!$B$38)*_xlfn.NORM.S.INV(RAND())</f>
        <v>-1.4262888062510086</v>
      </c>
      <c r="AI676" s="23">
        <f ca="1">SQRT(Inputs!$B$38)*M676+SQRT(1-Inputs!$B$38)*_xlfn.NORM.S.INV(RAND())</f>
        <v>1.0512851224824782</v>
      </c>
      <c r="AJ676" s="23">
        <f ca="1">SQRT(Inputs!$B$38)*C676+SQRT(1-Inputs!$B$38)*_xlfn.NORM.S.INV(RAND())</f>
        <v>2.1698986876875281</v>
      </c>
      <c r="AK676" s="23">
        <f ca="1">SQRT(Inputs!$B$38)*D676+SQRT(1-Inputs!$B$38)*_xlfn.NORM.S.INV(RAND())</f>
        <v>0.85361407748423068</v>
      </c>
      <c r="AL676" s="23">
        <f ca="1">SQRT(Inputs!$B$38)*E676+SQRT(1-Inputs!$B$38)*_xlfn.NORM.S.INV(RAND())</f>
        <v>8.7381966173722958E-2</v>
      </c>
      <c r="AM676" s="23">
        <f ca="1">SQRT(Inputs!$B$38)*F676+SQRT(1-Inputs!$B$38)*_xlfn.NORM.S.INV(RAND())</f>
        <v>0.22243637257327126</v>
      </c>
      <c r="AN676" s="23">
        <f ca="1">SQRT(Inputs!$B$38)*G676+SQRT(1-Inputs!$B$38)*_xlfn.NORM.S.INV(RAND())</f>
        <v>0.90426042071323953</v>
      </c>
      <c r="AO676" s="23">
        <f ca="1">SQRT(Inputs!$B$38)*H676+SQRT(1-Inputs!$B$38)*_xlfn.NORM.S.INV(RAND())</f>
        <v>-0.33582658673681343</v>
      </c>
      <c r="AP676" s="23">
        <f ca="1">SQRT(Inputs!$B$38)*I676+SQRT(1-Inputs!$B$38)*_xlfn.NORM.S.INV(RAND())</f>
        <v>-1.8465978874846549</v>
      </c>
      <c r="AQ676" s="23">
        <f ca="1">SQRT(Inputs!$B$38)*J676+SQRT(1-Inputs!$B$38)*_xlfn.NORM.S.INV(RAND())</f>
        <v>0.5605468484648477</v>
      </c>
      <c r="AR676" s="23">
        <f ca="1">SQRT(Inputs!$B$38)*K676+SQRT(1-Inputs!$B$38)*_xlfn.NORM.S.INV(RAND())</f>
        <v>0.36488573558292908</v>
      </c>
      <c r="AS676" s="23">
        <f ca="1">SQRT(Inputs!$B$38)*L676+SQRT(1-Inputs!$B$38)*_xlfn.NORM.S.INV(RAND())</f>
        <v>-1.8648726021023949</v>
      </c>
      <c r="AT676" s="23">
        <f ca="1">SQRT(Inputs!$B$38)*M676+SQRT(1-Inputs!$B$38)*_xlfn.NORM.S.INV(RAND())</f>
        <v>0.20781771576907485</v>
      </c>
      <c r="AU676" s="15">
        <f ca="1">Inputs!$B$6*EXP($B$8-0.5*C$5^2+C$5*N676)</f>
        <v>4727.2954268457106</v>
      </c>
      <c r="AV676" s="15">
        <f t="shared" ca="1" si="365"/>
        <v>6526.9531882366273</v>
      </c>
      <c r="AW676" s="15">
        <f t="shared" ca="1" si="366"/>
        <v>9585.507001904145</v>
      </c>
      <c r="AX676" s="15">
        <f t="shared" ca="1" si="367"/>
        <v>11298.819261630832</v>
      </c>
      <c r="AY676" s="15">
        <f t="shared" ca="1" si="368"/>
        <v>12478.752790386356</v>
      </c>
      <c r="AZ676" s="15">
        <f t="shared" ca="1" si="369"/>
        <v>14554.903444699772</v>
      </c>
      <c r="BA676" s="15">
        <f t="shared" ca="1" si="370"/>
        <v>19017.67958552545</v>
      </c>
      <c r="BB676" s="15">
        <f t="shared" ca="1" si="371"/>
        <v>19802.2367164811</v>
      </c>
      <c r="BC676" s="15">
        <f t="shared" ca="1" si="372"/>
        <v>26895.802345576696</v>
      </c>
      <c r="BD676" s="15">
        <f t="shared" ca="1" si="373"/>
        <v>27291.098956154146</v>
      </c>
      <c r="BE676" s="15">
        <f t="shared" ca="1" si="374"/>
        <v>34883.263204289717</v>
      </c>
      <c r="BF676" s="15">
        <f ca="1">Inputs!$B$13*EXP($B$9-0.5*C$6^2+C$6*Y676)</f>
        <v>14643.244257451417</v>
      </c>
      <c r="BG676" s="15">
        <f t="shared" ca="1" si="375"/>
        <v>14069.753452530076</v>
      </c>
      <c r="BH676" s="15">
        <f t="shared" ca="1" si="376"/>
        <v>19807.002285880211</v>
      </c>
      <c r="BI676" s="15">
        <f t="shared" ca="1" si="377"/>
        <v>19506.461042769588</v>
      </c>
      <c r="BJ676" s="15">
        <f t="shared" ca="1" si="378"/>
        <v>22457.363611912544</v>
      </c>
      <c r="BK676" s="15">
        <f t="shared" ca="1" si="379"/>
        <v>23610.824095142732</v>
      </c>
      <c r="BL676" s="15">
        <f t="shared" ca="1" si="380"/>
        <v>29048.529242048815</v>
      </c>
      <c r="BM676" s="15">
        <f t="shared" ca="1" si="381"/>
        <v>34070.491073273952</v>
      </c>
      <c r="BN676" s="15">
        <f t="shared" ca="1" si="382"/>
        <v>53145.559352263845</v>
      </c>
      <c r="BO676" s="15">
        <f t="shared" ca="1" si="383"/>
        <v>55399.977249934775</v>
      </c>
      <c r="BP676" s="15">
        <f t="shared" ca="1" si="384"/>
        <v>76811.980014072295</v>
      </c>
      <c r="BQ676" s="15">
        <f ca="1">Inputs!$B$20*EXP($B$10-0.5*C$7^2+C$7*AJ676)</f>
        <v>9260.8784254278653</v>
      </c>
      <c r="BR676" s="15">
        <f t="shared" ca="1" si="385"/>
        <v>16478.742115063975</v>
      </c>
      <c r="BS676" s="15">
        <f t="shared" ca="1" si="386"/>
        <v>23139.354903389158</v>
      </c>
      <c r="BT676" s="15">
        <f t="shared" ca="1" si="387"/>
        <v>33821.206721417926</v>
      </c>
      <c r="BU676" s="15">
        <f t="shared" ca="1" si="388"/>
        <v>58336.451315361708</v>
      </c>
      <c r="BV676" s="15">
        <f t="shared" ca="1" si="389"/>
        <v>75248.518994799466</v>
      </c>
      <c r="BW676" s="15">
        <f t="shared" ca="1" si="390"/>
        <v>71035.342209722148</v>
      </c>
      <c r="BX676" s="15">
        <f t="shared" ca="1" si="391"/>
        <v>111170.80299753239</v>
      </c>
      <c r="BY676" s="15">
        <f t="shared" ca="1" si="392"/>
        <v>167032.25242487699</v>
      </c>
      <c r="BZ676" s="15">
        <f t="shared" ca="1" si="393"/>
        <v>166346.48628938073</v>
      </c>
      <c r="CA676" s="15">
        <f t="shared" ca="1" si="394"/>
        <v>242456.7919808889</v>
      </c>
      <c r="CB676" s="15">
        <f ca="1">(AU676*DCF!C$10-DCF!C$5*MAX(AU676*DCF!C$10,0)-MAX(AU676-Inputs!$B$6,0)/Inputs!$B$10)*DCF!C$6</f>
        <v>1044.7494961398834</v>
      </c>
      <c r="CC676" s="15">
        <f ca="1">(AV676*DCF!D$10-DCF!D$5*MAX(AV676*DCF!D$10,0)-MAX(AV676-AU676,0)/Inputs!$B$10)*DCF!D$6</f>
        <v>1152.1011762507082</v>
      </c>
      <c r="CD676" s="15">
        <f ca="1">(AW676*DCF!E$10-DCF!E$5*MAX(AW676*DCF!E$10,0)-MAX(AW676-AV676,0)/Inputs!$B$10)*DCF!E$6</f>
        <v>1524.2279996287648</v>
      </c>
      <c r="CE676" s="15">
        <f ca="1">(AX676*DCF!F$10-DCF!F$5*MAX(AX676*DCF!F$10,0)-MAX(AX676-AW676,0)/Inputs!$B$10)*DCF!F$6</f>
        <v>2110.0164348188628</v>
      </c>
      <c r="CF676" s="15">
        <f ca="1">(AY676*DCF!G$10-DCF!G$5*MAX(AY676*DCF!G$10,0)-MAX(AY676-AX676,0)/Inputs!$B$10)*DCF!G$6</f>
        <v>2344.3167190787267</v>
      </c>
      <c r="CG676" s="15">
        <f ca="1">(AZ676*DCF!H$10-DCF!H$5*MAX(AZ676*DCF!H$10,0)-MAX(AZ676-AY676,0)/Inputs!$B$10)*DCF!H$6</f>
        <v>2457.187175162544</v>
      </c>
      <c r="CH676" s="15">
        <f ca="1">(BA676*DCF!I$10-DCF!I$5*MAX(BA676*DCF!I$10,0)-MAX(BA676-AZ676,0)/Inputs!$B$10)*DCF!I$6</f>
        <v>2741.7846445729097</v>
      </c>
      <c r="CI676" s="15">
        <f ca="1">(BB676*DCF!J$10-DCF!J$5*MAX(BB676*DCF!J$10,0)-MAX(BB676-BA676,0)/Inputs!$B$10)*DCF!J$6</f>
        <v>3279.2230634277284</v>
      </c>
      <c r="CJ676" s="15">
        <f ca="1">(BC676*DCF!K$10-DCF!K$5*MAX(BC676*DCF!K$10,0)-MAX(BC676-BB676,0)/Inputs!$B$10)*DCF!K$6</f>
        <v>3336.801024402549</v>
      </c>
      <c r="CK676" s="15">
        <f ca="1">(BD676*DCF!L$10-DCF!L$5*MAX(BD676*DCF!L$10,0)-MAX(BD676-BC676,0)/Inputs!$B$10)*DCF!L$6</f>
        <v>4064.8984370782123</v>
      </c>
      <c r="CL676" s="15">
        <f ca="1">(BE676*DCF!M$10-DCF!M$5*MAX(BE676*DCF!M$10,0)-MAX(BE676-BD676,0)/Inputs!$B$10)*DCF!M$6</f>
        <v>4015.5144788652792</v>
      </c>
      <c r="CM676" s="15">
        <f ca="1">(BF676*DCF!C$28-DCF!C$5*MAX(BF676*DCF!C$28,0)-MAX(BF676-Inputs!$B$13,0)/Inputs!$B$17)*DCF!C$6</f>
        <v>3717.0026561083728</v>
      </c>
      <c r="CN676" s="15">
        <f ca="1">(BG676*DCF!D$28-DCF!D$5*MAX(BG676*DCF!D$28,0)-MAX(BG676-BF676,0)/Inputs!$B$17)*DCF!D$6</f>
        <v>4143.8668938957899</v>
      </c>
      <c r="CO676" s="15">
        <f ca="1">(BH676*DCF!E$28-DCF!E$5*MAX(BH676*DCF!E$28,0)-MAX(BH676-BG676,0)/Inputs!$B$17)*DCF!E$6</f>
        <v>4478.9629665550256</v>
      </c>
      <c r="CP676" s="15">
        <f ca="1">(BI676*DCF!F$28-DCF!F$5*MAX(BI676*DCF!F$28,0)-MAX(BI676-BH676,0)/Inputs!$B$17)*DCF!F$6</f>
        <v>5295.4903561041692</v>
      </c>
      <c r="CQ676" s="15">
        <f ca="1">(BJ676*DCF!G$28-DCF!G$5*MAX(BJ676*DCF!G$28,0)-MAX(BJ676-BI676,0)/Inputs!$B$17)*DCF!G$6</f>
        <v>5330.4207118655358</v>
      </c>
      <c r="CR676" s="15">
        <f ca="1">(BK676*DCF!H$28-DCF!H$5*MAX(BK676*DCF!H$28,0)-MAX(BK676-BJ676,0)/Inputs!$B$17)*DCF!H$6</f>
        <v>5660.0019016362203</v>
      </c>
      <c r="CS676" s="15">
        <f ca="1">(BL676*DCF!I$28-DCF!I$5*MAX(BL676*DCF!I$28,0)-MAX(BL676-BK676,0)/Inputs!$B$17)*DCF!I$6</f>
        <v>6050.3724809499345</v>
      </c>
      <c r="CT676" s="15">
        <f ca="1">(BM676*DCF!J$28-DCF!J$5*MAX(BM676*DCF!J$28,0)-MAX(BM676-BL676,0)/Inputs!$B$17)*DCF!J$6</f>
        <v>6934.6768043885968</v>
      </c>
      <c r="CU676" s="15">
        <f ca="1">(BN676*DCF!K$28-DCF!K$5*MAX(BN676*DCF!K$28,0)-MAX(BN676-BM676,0)/Inputs!$B$17)*DCF!K$6</f>
        <v>8887.0092581770259</v>
      </c>
      <c r="CV676" s="15">
        <f ca="1">(BO676*DCF!L$28-DCF!L$5*MAX(BO676*DCF!L$28,0)-MAX(BO676-BN676,0)/Inputs!$B$17)*DCF!L$6</f>
        <v>10798.367155548123</v>
      </c>
      <c r="CW676" s="15">
        <f ca="1">(BP676*DCF!M$28-DCF!M$5*MAX(BP676*DCF!M$28,0)-MAX(BP676-BO676,0)/Inputs!$B$17)*DCF!M$6</f>
        <v>12214.062541938822</v>
      </c>
      <c r="CX676" s="15">
        <f ca="1">(BQ676*DCF!C$46-DCF!C$5*MAX(BQ676*DCF!C$46,0)-MAX(BQ676-Inputs!$B$20,0)/Inputs!$B$24)*DCF!C$6</f>
        <v>-4937.7910568784282</v>
      </c>
      <c r="CY676" s="15">
        <f ca="1">(BR676*DCF!D$46-DCF!D$5*MAX(BR676*DCF!D$46,0)-MAX(BR676-BQ676,0)/Inputs!$B$24)*DCF!D$6</f>
        <v>-5892.3395124670569</v>
      </c>
      <c r="CZ676" s="15">
        <f ca="1">(BS676*DCF!E$46-DCF!E$5*MAX(BS676*DCF!E$46,0)-MAX(BS676-BR676,0)/Inputs!$B$24)*DCF!E$6</f>
        <v>-5361.6992033533152</v>
      </c>
      <c r="DA676" s="15">
        <f ca="1">(BT676*DCF!F$46-DCF!F$5*MAX(BT676*DCF!F$46,0)-MAX(BT676-BS676,0)/Inputs!$B$24)*DCF!F$6</f>
        <v>-6352.6740334737833</v>
      </c>
      <c r="DB676" s="15">
        <f ca="1">(BU676*DCF!G$46-DCF!G$5*MAX(BU676*DCF!G$46,0)-MAX(BU676-BT676,0)/Inputs!$B$24)*DCF!G$6</f>
        <v>-10208.766882805883</v>
      </c>
      <c r="DC676" s="15">
        <f ca="1">(BV676*DCF!H$46-DCF!H$5*MAX(BV676*DCF!H$46,0)-MAX(BV676-BU676,0)/Inputs!$B$24)*DCF!H$6</f>
        <v>-5255.321409427399</v>
      </c>
      <c r="DD676" s="15">
        <f ca="1">(BW676*DCF!I$46-DCF!I$5*MAX(BW676*DCF!I$46,0)-MAX(BW676-BV676,0)/Inputs!$B$24)*DCF!I$6</f>
        <v>1640.5887596518025</v>
      </c>
      <c r="DE676" s="15">
        <f ca="1">(BX676*DCF!J$46-DCF!J$5*MAX(BX676*DCF!J$46,0)-MAX(BX676-BW676,0)/Inputs!$B$24)*DCF!J$6</f>
        <v>-5979.9608089874591</v>
      </c>
      <c r="DF676" s="15">
        <f ca="1">(BY676*DCF!K$46-DCF!K$5*MAX(BY676*DCF!K$46,0)-MAX(BY676-BX676,0)/Inputs!$B$24)*DCF!K$6</f>
        <v>-4143.1279034759427</v>
      </c>
      <c r="DG676" s="15">
        <f ca="1">(BZ676*DCF!L$46-DCF!L$5*MAX(BZ676*DCF!L$46,0)-MAX(BZ676-BY676,0)/Inputs!$B$24)*DCF!L$6</f>
        <v>11498.764462074649</v>
      </c>
      <c r="DH676" s="15">
        <f ca="1">(CA676*DCF!M$46-DCF!M$5*MAX(CA676*DCF!M$46,0)-MAX(CA676-BZ676,0)/Inputs!$B$24)*DCF!M$6</f>
        <v>3096.3295387670064</v>
      </c>
      <c r="DI676" s="15">
        <f ca="1">SUM(CB676:CL676)+BE676*DCF!M$10*(1+Inputs!$B$30)*(1-Inputs!$B$33)*(1-Inputs!$B$30/Inputs!$B$31)/(Inputs!$B$29-Inputs!$B$30)*DCF!M$6</f>
        <v>125151.40343036599</v>
      </c>
      <c r="DJ676" s="15">
        <f ca="1">SUM(CM676:CW676)+BP676*DCF!M$28*(1+Inputs!$B$30)*(1-Inputs!$B$33)*(1-Inputs!$B$30/Inputs!$B$31)/(Inputs!$B$29-Inputs!$B$30)*DCF!M$6</f>
        <v>358535.24187709449</v>
      </c>
      <c r="DK676" s="15">
        <f ca="1">SUM(CX676:DH676)+CA676*DCF!M$46*(1+Inputs!$B$30)*(1-Inputs!$B$33)*(1-Inputs!$B$30/Inputs!$B$31)/(Inputs!$B$29-Inputs!$B$30)*DCF!M$6</f>
        <v>342970.92319516349</v>
      </c>
      <c r="DM676" s="15">
        <f ca="1">DI676+DJ676+DK676+Inputs!$B$34+Inputs!$B$36-Inputs!$B$35</f>
        <v>903508.56850262394</v>
      </c>
    </row>
    <row r="677" spans="1:117" x14ac:dyDescent="0.75">
      <c r="A677" s="11">
        <v>664</v>
      </c>
      <c r="C677" s="23">
        <f t="shared" ca="1" si="396"/>
        <v>2.3052990738524319</v>
      </c>
      <c r="D677" s="23">
        <f t="shared" ca="1" si="396"/>
        <v>-0.14837440478050026</v>
      </c>
      <c r="E677" s="23">
        <f t="shared" ca="1" si="396"/>
        <v>0.36381119320833527</v>
      </c>
      <c r="F677" s="23">
        <f t="shared" ca="1" si="396"/>
        <v>-8.3454916039316415E-2</v>
      </c>
      <c r="G677" s="23">
        <f t="shared" ca="1" si="396"/>
        <v>0.68528414904884782</v>
      </c>
      <c r="H677" s="23">
        <f t="shared" ca="1" si="396"/>
        <v>1.1981513375270776</v>
      </c>
      <c r="I677" s="23">
        <f t="shared" ca="1" si="396"/>
        <v>0.5997618957003138</v>
      </c>
      <c r="J677" s="23">
        <f t="shared" ca="1" si="396"/>
        <v>-0.22482191336490831</v>
      </c>
      <c r="K677" s="23">
        <f t="shared" ca="1" si="396"/>
        <v>-0.13514044460292587</v>
      </c>
      <c r="L677" s="23">
        <f t="shared" ca="1" si="396"/>
        <v>-4.3837013085523671E-3</v>
      </c>
      <c r="M677" s="23">
        <f t="shared" ca="1" si="396"/>
        <v>-0.37816444258374182</v>
      </c>
      <c r="N677" s="23">
        <f ca="1">SQRT(Inputs!$B$38)*C677+SQRT(1-Inputs!$B$38)*_xlfn.NORM.S.INV(RAND())</f>
        <v>2.724268631897683</v>
      </c>
      <c r="O677" s="23">
        <f ca="1">SQRT(Inputs!$B$38)*D677+SQRT(1-Inputs!$B$38)*_xlfn.NORM.S.INV(RAND())</f>
        <v>0.69903758611793321</v>
      </c>
      <c r="P677" s="23">
        <f ca="1">SQRT(Inputs!$B$38)*E677+SQRT(1-Inputs!$B$38)*_xlfn.NORM.S.INV(RAND())</f>
        <v>-0.29396132317270995</v>
      </c>
      <c r="Q677" s="23">
        <f ca="1">SQRT(Inputs!$B$38)*F677+SQRT(1-Inputs!$B$38)*_xlfn.NORM.S.INV(RAND())</f>
        <v>-1.1652065125324518</v>
      </c>
      <c r="R677" s="23">
        <f ca="1">SQRT(Inputs!$B$38)*G677+SQRT(1-Inputs!$B$38)*_xlfn.NORM.S.INV(RAND())</f>
        <v>-0.12713596921726567</v>
      </c>
      <c r="S677" s="23">
        <f ca="1">SQRT(Inputs!$B$38)*H677+SQRT(1-Inputs!$B$38)*_xlfn.NORM.S.INV(RAND())</f>
        <v>1.3009686682575803</v>
      </c>
      <c r="T677" s="23">
        <f ca="1">SQRT(Inputs!$B$38)*I677+SQRT(1-Inputs!$B$38)*_xlfn.NORM.S.INV(RAND())</f>
        <v>0.5265734857791402</v>
      </c>
      <c r="U677" s="23">
        <f ca="1">SQRT(Inputs!$B$38)*J677+SQRT(1-Inputs!$B$38)*_xlfn.NORM.S.INV(RAND())</f>
        <v>-0.69195898843509152</v>
      </c>
      <c r="V677" s="23">
        <f ca="1">SQRT(Inputs!$B$38)*K677+SQRT(1-Inputs!$B$38)*_xlfn.NORM.S.INV(RAND())</f>
        <v>8.5148114348231871E-2</v>
      </c>
      <c r="W677" s="23">
        <f ca="1">SQRT(Inputs!$B$38)*L677+SQRT(1-Inputs!$B$38)*_xlfn.NORM.S.INV(RAND())</f>
        <v>-0.42932388209058731</v>
      </c>
      <c r="X677" s="23">
        <f ca="1">SQRT(Inputs!$B$38)*M677+SQRT(1-Inputs!$B$38)*_xlfn.NORM.S.INV(RAND())</f>
        <v>0.34420369349744995</v>
      </c>
      <c r="Y677" s="23">
        <f ca="1">SQRT(Inputs!$B$38)*C677+SQRT(1-Inputs!$B$38)*_xlfn.NORM.S.INV(RAND())</f>
        <v>1.1672358575872959</v>
      </c>
      <c r="Z677" s="23">
        <f ca="1">SQRT(Inputs!$B$38)*D677+SQRT(1-Inputs!$B$38)*_xlfn.NORM.S.INV(RAND())</f>
        <v>-0.47085027430747867</v>
      </c>
      <c r="AA677" s="23">
        <f ca="1">SQRT(Inputs!$B$38)*E677+SQRT(1-Inputs!$B$38)*_xlfn.NORM.S.INV(RAND())</f>
        <v>0.34709686385292804</v>
      </c>
      <c r="AB677" s="23">
        <f ca="1">SQRT(Inputs!$B$38)*F677+SQRT(1-Inputs!$B$38)*_xlfn.NORM.S.INV(RAND())</f>
        <v>-0.99850028471746388</v>
      </c>
      <c r="AC677" s="23">
        <f ca="1">SQRT(Inputs!$B$38)*G677+SQRT(1-Inputs!$B$38)*_xlfn.NORM.S.INV(RAND())</f>
        <v>-0.50557826008517903</v>
      </c>
      <c r="AD677" s="23">
        <f ca="1">SQRT(Inputs!$B$38)*H677+SQRT(1-Inputs!$B$38)*_xlfn.NORM.S.INV(RAND())</f>
        <v>0.10294297173483147</v>
      </c>
      <c r="AE677" s="23">
        <f ca="1">SQRT(Inputs!$B$38)*I677+SQRT(1-Inputs!$B$38)*_xlfn.NORM.S.INV(RAND())</f>
        <v>-0.33121773783233871</v>
      </c>
      <c r="AF677" s="23">
        <f ca="1">SQRT(Inputs!$B$38)*J677+SQRT(1-Inputs!$B$38)*_xlfn.NORM.S.INV(RAND())</f>
        <v>-0.21483111256621312</v>
      </c>
      <c r="AG677" s="23">
        <f ca="1">SQRT(Inputs!$B$38)*K677+SQRT(1-Inputs!$B$38)*_xlfn.NORM.S.INV(RAND())</f>
        <v>1.1197738715269614</v>
      </c>
      <c r="AH677" s="23">
        <f ca="1">SQRT(Inputs!$B$38)*L677+SQRT(1-Inputs!$B$38)*_xlfn.NORM.S.INV(RAND())</f>
        <v>-0.17668922849703353</v>
      </c>
      <c r="AI677" s="23">
        <f ca="1">SQRT(Inputs!$B$38)*M677+SQRT(1-Inputs!$B$38)*_xlfn.NORM.S.INV(RAND())</f>
        <v>0.3216044403794498</v>
      </c>
      <c r="AJ677" s="23">
        <f ca="1">SQRT(Inputs!$B$38)*C677+SQRT(1-Inputs!$B$38)*_xlfn.NORM.S.INV(RAND())</f>
        <v>0.28367922008313884</v>
      </c>
      <c r="AK677" s="23">
        <f ca="1">SQRT(Inputs!$B$38)*D677+SQRT(1-Inputs!$B$38)*_xlfn.NORM.S.INV(RAND())</f>
        <v>6.9847210537179016E-2</v>
      </c>
      <c r="AL677" s="23">
        <f ca="1">SQRT(Inputs!$B$38)*E677+SQRT(1-Inputs!$B$38)*_xlfn.NORM.S.INV(RAND())</f>
        <v>1.9628141877422145</v>
      </c>
      <c r="AM677" s="23">
        <f ca="1">SQRT(Inputs!$B$38)*F677+SQRT(1-Inputs!$B$38)*_xlfn.NORM.S.INV(RAND())</f>
        <v>0.4398309796487892</v>
      </c>
      <c r="AN677" s="23">
        <f ca="1">SQRT(Inputs!$B$38)*G677+SQRT(1-Inputs!$B$38)*_xlfn.NORM.S.INV(RAND())</f>
        <v>0.62806972210279666</v>
      </c>
      <c r="AO677" s="23">
        <f ca="1">SQRT(Inputs!$B$38)*H677+SQRT(1-Inputs!$B$38)*_xlfn.NORM.S.INV(RAND())</f>
        <v>1.6391341864020217</v>
      </c>
      <c r="AP677" s="23">
        <f ca="1">SQRT(Inputs!$B$38)*I677+SQRT(1-Inputs!$B$38)*_xlfn.NORM.S.INV(RAND())</f>
        <v>-0.9148001122899041</v>
      </c>
      <c r="AQ677" s="23">
        <f ca="1">SQRT(Inputs!$B$38)*J677+SQRT(1-Inputs!$B$38)*_xlfn.NORM.S.INV(RAND())</f>
        <v>0.63626488037493922</v>
      </c>
      <c r="AR677" s="23">
        <f ca="1">SQRT(Inputs!$B$38)*K677+SQRT(1-Inputs!$B$38)*_xlfn.NORM.S.INV(RAND())</f>
        <v>-0.14955677673617188</v>
      </c>
      <c r="AS677" s="23">
        <f ca="1">SQRT(Inputs!$B$38)*L677+SQRT(1-Inputs!$B$38)*_xlfn.NORM.S.INV(RAND())</f>
        <v>-0.63935350533774493</v>
      </c>
      <c r="AT677" s="23">
        <f ca="1">SQRT(Inputs!$B$38)*M677+SQRT(1-Inputs!$B$38)*_xlfn.NORM.S.INV(RAND())</f>
        <v>0.79141145743250274</v>
      </c>
      <c r="AU677" s="15">
        <f ca="1">Inputs!$B$6*EXP($B$8-0.5*C$5^2+C$5*N677)</f>
        <v>7712.5037743772345</v>
      </c>
      <c r="AV677" s="15">
        <f t="shared" ca="1" si="365"/>
        <v>10404.169695680159</v>
      </c>
      <c r="AW677" s="15">
        <f t="shared" ca="1" si="366"/>
        <v>12192.883180470088</v>
      </c>
      <c r="AX677" s="15">
        <f t="shared" ca="1" si="367"/>
        <v>12869.597976946305</v>
      </c>
      <c r="AY677" s="15">
        <f t="shared" ca="1" si="368"/>
        <v>15496.159368571138</v>
      </c>
      <c r="AZ677" s="15">
        <f t="shared" ca="1" si="369"/>
        <v>21871.470505140132</v>
      </c>
      <c r="BA677" s="15">
        <f t="shared" ca="1" si="370"/>
        <v>28281.541642858603</v>
      </c>
      <c r="BB677" s="15">
        <f t="shared" ca="1" si="371"/>
        <v>32306.076092988922</v>
      </c>
      <c r="BC677" s="15">
        <f t="shared" ca="1" si="372"/>
        <v>39893.274158481021</v>
      </c>
      <c r="BD677" s="15">
        <f t="shared" ca="1" si="373"/>
        <v>46949.3514228731</v>
      </c>
      <c r="BE677" s="15">
        <f t="shared" ca="1" si="374"/>
        <v>59362.567298648995</v>
      </c>
      <c r="BF677" s="15">
        <f ca="1">Inputs!$B$13*EXP($B$9-0.5*C$6^2+C$6*Y677)</f>
        <v>17432.142375112882</v>
      </c>
      <c r="BG677" s="15">
        <f t="shared" ca="1" si="375"/>
        <v>19514.737609431984</v>
      </c>
      <c r="BH677" s="15">
        <f t="shared" ca="1" si="376"/>
        <v>25256.331350292225</v>
      </c>
      <c r="BI677" s="15">
        <f t="shared" ca="1" si="377"/>
        <v>26513.003208449652</v>
      </c>
      <c r="BJ677" s="15">
        <f t="shared" ca="1" si="378"/>
        <v>30218.736817040208</v>
      </c>
      <c r="BK677" s="15">
        <f t="shared" ca="1" si="379"/>
        <v>37611.216788909784</v>
      </c>
      <c r="BL677" s="15">
        <f t="shared" ca="1" si="380"/>
        <v>44259.717508528476</v>
      </c>
      <c r="BM677" s="15">
        <f t="shared" ca="1" si="381"/>
        <v>52971.997666260861</v>
      </c>
      <c r="BN677" s="15">
        <f t="shared" ca="1" si="382"/>
        <v>74504.896983455532</v>
      </c>
      <c r="BO677" s="15">
        <f t="shared" ca="1" si="383"/>
        <v>89807.027816374262</v>
      </c>
      <c r="BP677" s="15">
        <f t="shared" ca="1" si="384"/>
        <v>114637.44413304651</v>
      </c>
      <c r="BQ677" s="15">
        <f ca="1">Inputs!$B$20*EXP($B$10-0.5*C$7^2+C$7*AJ677)</f>
        <v>4743.5676201616043</v>
      </c>
      <c r="BR677" s="15">
        <f t="shared" ca="1" si="385"/>
        <v>6580.7788956927152</v>
      </c>
      <c r="BS677" s="15">
        <f t="shared" ca="1" si="386"/>
        <v>15835.374835498058</v>
      </c>
      <c r="BT677" s="15">
        <f t="shared" ca="1" si="387"/>
        <v>24503.822986655436</v>
      </c>
      <c r="BU677" s="15">
        <f t="shared" ca="1" si="388"/>
        <v>39533.105400845889</v>
      </c>
      <c r="BV677" s="15">
        <f t="shared" ca="1" si="389"/>
        <v>79572.083698580027</v>
      </c>
      <c r="BW677" s="15">
        <f t="shared" ca="1" si="390"/>
        <v>91492.67591157787</v>
      </c>
      <c r="BX677" s="15">
        <f t="shared" ca="1" si="391"/>
        <v>145376.7552199818</v>
      </c>
      <c r="BY677" s="15">
        <f t="shared" ca="1" si="392"/>
        <v>197951.53965409531</v>
      </c>
      <c r="BZ677" s="15">
        <f t="shared" ca="1" si="393"/>
        <v>246953.50186117023</v>
      </c>
      <c r="CA677" s="15">
        <f t="shared" ca="1" si="394"/>
        <v>399277.14440880402</v>
      </c>
      <c r="CB677" s="15">
        <f ca="1">(AU677*DCF!C$10-DCF!C$5*MAX(AU677*DCF!C$10,0)-MAX(AU677-Inputs!$B$6,0)/Inputs!$B$10)*DCF!C$6</f>
        <v>1023.4644285359914</v>
      </c>
      <c r="CC677" s="15">
        <f ca="1">(AV677*DCF!D$10-DCF!D$5*MAX(AV677*DCF!D$10,0)-MAX(AV677-AU677,0)/Inputs!$B$10)*DCF!D$6</f>
        <v>1879.6535883778963</v>
      </c>
      <c r="CD677" s="15">
        <f ca="1">(AW677*DCF!E$10-DCF!E$5*MAX(AW677*DCF!E$10,0)-MAX(AW677-AV677,0)/Inputs!$B$10)*DCF!E$6</f>
        <v>2412.250281605413</v>
      </c>
      <c r="CE677" s="15">
        <f ca="1">(AX677*DCF!F$10-DCF!F$5*MAX(AX677*DCF!F$10,0)-MAX(AX677-AW677,0)/Inputs!$B$10)*DCF!F$6</f>
        <v>2668.6051568857047</v>
      </c>
      <c r="CF677" s="15">
        <f ca="1">(AY677*DCF!G$10-DCF!G$5*MAX(AY677*DCF!G$10,0)-MAX(AY677-AX677,0)/Inputs!$B$10)*DCF!G$6</f>
        <v>2687.9558382912401</v>
      </c>
      <c r="CG677" s="15">
        <f ca="1">(AZ677*DCF!H$10-DCF!H$5*MAX(AZ677*DCF!H$10,0)-MAX(AZ677-AY677,0)/Inputs!$B$10)*DCF!H$6</f>
        <v>3114.3109017212546</v>
      </c>
      <c r="CH677" s="15">
        <f ca="1">(BA677*DCF!I$10-DCF!I$5*MAX(BA677*DCF!I$10,0)-MAX(BA677-AZ677,0)/Inputs!$B$10)*DCF!I$6</f>
        <v>4114.529689189997</v>
      </c>
      <c r="CI677" s="15">
        <f ca="1">(BB677*DCF!J$10-DCF!J$5*MAX(BB677*DCF!J$10,0)-MAX(BB677-BA677,0)/Inputs!$B$10)*DCF!J$6</f>
        <v>4933.9457412191941</v>
      </c>
      <c r="CJ677" s="15">
        <f ca="1">(BC677*DCF!K$10-DCF!K$5*MAX(BC677*DCF!K$10,0)-MAX(BC677-BB677,0)/Inputs!$B$10)*DCF!K$6</f>
        <v>5360.0842190537169</v>
      </c>
      <c r="CK677" s="15">
        <f ca="1">(BD677*DCF!L$10-DCF!L$5*MAX(BD677*DCF!L$10,0)-MAX(BD677-BC677,0)/Inputs!$B$10)*DCF!L$6</f>
        <v>6168.3899437657437</v>
      </c>
      <c r="CL677" s="15">
        <f ca="1">(BE677*DCF!M$10-DCF!M$5*MAX(BE677*DCF!M$10,0)-MAX(BE677-BD677,0)/Inputs!$B$10)*DCF!M$6</f>
        <v>6893.9347736272102</v>
      </c>
      <c r="CM677" s="15">
        <f ca="1">(BF677*DCF!C$28-DCF!C$5*MAX(BF677*DCF!C$28,0)-MAX(BF677-Inputs!$B$13,0)/Inputs!$B$17)*DCF!C$6</f>
        <v>3924.068746572807</v>
      </c>
      <c r="CN677" s="15">
        <f ca="1">(BG677*DCF!D$28-DCF!D$5*MAX(BG677*DCF!D$28,0)-MAX(BG677-BF677,0)/Inputs!$B$17)*DCF!D$6</f>
        <v>5303.2272604985137</v>
      </c>
      <c r="CO677" s="15">
        <f ca="1">(BH677*DCF!E$28-DCF!E$5*MAX(BH677*DCF!E$28,0)-MAX(BH677-BG677,0)/Inputs!$B$17)*DCF!E$6</f>
        <v>6021.4536693027567</v>
      </c>
      <c r="CP677" s="15">
        <f ca="1">(BI677*DCF!F$28-DCF!F$5*MAX(BI677*DCF!F$28,0)-MAX(BI677-BH677,0)/Inputs!$B$17)*DCF!F$6</f>
        <v>6968.7850207311694</v>
      </c>
      <c r="CQ677" s="15">
        <f ca="1">(BJ677*DCF!G$28-DCF!G$5*MAX(BJ677*DCF!G$28,0)-MAX(BJ677-BI677,0)/Inputs!$B$17)*DCF!G$6</f>
        <v>7217.2127512898169</v>
      </c>
      <c r="CR677" s="15">
        <f ca="1">(BK677*DCF!H$28-DCF!H$5*MAX(BK677*DCF!H$28,0)-MAX(BK677-BJ677,0)/Inputs!$B$17)*DCF!H$6</f>
        <v>8153.0849378378771</v>
      </c>
      <c r="CS677" s="15">
        <f ca="1">(BL677*DCF!I$28-DCF!I$5*MAX(BL677*DCF!I$28,0)-MAX(BL677-BK677,0)/Inputs!$B$17)*DCF!I$6</f>
        <v>9453.5433153614777</v>
      </c>
      <c r="CT677" s="15">
        <f ca="1">(BM677*DCF!J$28-DCF!J$5*MAX(BM677*DCF!J$28,0)-MAX(BM677-BL677,0)/Inputs!$B$17)*DCF!J$6</f>
        <v>10661.975845600777</v>
      </c>
      <c r="CU677" s="15">
        <f ca="1">(BN677*DCF!K$28-DCF!K$5*MAX(BN677*DCF!K$28,0)-MAX(BN677-BM677,0)/Inputs!$B$17)*DCF!K$6</f>
        <v>13096.69166980965</v>
      </c>
      <c r="CV677" s="15">
        <f ca="1">(BO677*DCF!L$28-DCF!L$5*MAX(BO677*DCF!L$28,0)-MAX(BO677-BN677,0)/Inputs!$B$17)*DCF!L$6</f>
        <v>16186.925467698184</v>
      </c>
      <c r="CW677" s="15">
        <f ca="1">(BP677*DCF!M$28-DCF!M$5*MAX(BP677*DCF!M$28,0)-MAX(BP677-BO677,0)/Inputs!$B$17)*DCF!M$6</f>
        <v>18973.625235359697</v>
      </c>
      <c r="CX677" s="15">
        <f ca="1">(BQ677*DCF!C$46-DCF!C$5*MAX(BQ677*DCF!C$46,0)-MAX(BQ677-Inputs!$B$20,0)/Inputs!$B$24)*DCF!C$6</f>
        <v>-1808.0145174329821</v>
      </c>
      <c r="CY677" s="15">
        <f ca="1">(BR677*DCF!D$46-DCF!D$5*MAX(BR677*DCF!D$46,0)-MAX(BR677-BQ677,0)/Inputs!$B$24)*DCF!D$6</f>
        <v>-1907.1082927780071</v>
      </c>
      <c r="CZ677" s="15">
        <f ca="1">(BS677*DCF!E$46-DCF!E$5*MAX(BS677*DCF!E$46,0)-MAX(BS677-BR677,0)/Inputs!$B$24)*DCF!E$6</f>
        <v>-5520.4675902286008</v>
      </c>
      <c r="DA677" s="15">
        <f ca="1">(BT677*DCF!F$46-DCF!F$5*MAX(BT677*DCF!F$46,0)-MAX(BT677-BS677,0)/Inputs!$B$24)*DCF!F$6</f>
        <v>-4940.9793172615837</v>
      </c>
      <c r="DB677" s="15">
        <f ca="1">(BU677*DCF!G$46-DCF!G$5*MAX(BU677*DCF!G$46,0)-MAX(BU677-BT677,0)/Inputs!$B$24)*DCF!G$6</f>
        <v>-6385.3692195760441</v>
      </c>
      <c r="DC677" s="15">
        <f ca="1">(BV677*DCF!H$46-DCF!H$5*MAX(BV677*DCF!H$46,0)-MAX(BV677-BU677,0)/Inputs!$B$24)*DCF!H$6</f>
        <v>-12441.867183130653</v>
      </c>
      <c r="DD677" s="15">
        <f ca="1">(BW677*DCF!I$46-DCF!I$5*MAX(BW677*DCF!I$46,0)-MAX(BW677-BV677,0)/Inputs!$B$24)*DCF!I$6</f>
        <v>-1308.8820595656998</v>
      </c>
      <c r="DE677" s="15">
        <f ca="1">(BX677*DCF!J$46-DCF!J$5*MAX(BX677*DCF!J$46,0)-MAX(BX677-BW677,0)/Inputs!$B$24)*DCF!J$6</f>
        <v>-8191.0247428685889</v>
      </c>
      <c r="DF677" s="15">
        <f ca="1">(BY677*DCF!K$46-DCF!K$5*MAX(BY677*DCF!K$46,0)-MAX(BY677-BX677,0)/Inputs!$B$24)*DCF!K$6</f>
        <v>-1571.7697800809685</v>
      </c>
      <c r="DG677" s="15">
        <f ca="1">(BZ677*DCF!L$46-DCF!L$5*MAX(BZ677*DCF!L$46,0)-MAX(BZ677-BY677,0)/Inputs!$B$24)*DCF!L$6</f>
        <v>5981.4477634388077</v>
      </c>
      <c r="DH677" s="15">
        <f ca="1">(CA677*DCF!M$46-DCF!M$5*MAX(CA677*DCF!M$46,0)-MAX(CA677-BZ677,0)/Inputs!$B$24)*DCF!M$6</f>
        <v>-542.44091864306756</v>
      </c>
      <c r="DI677" s="15">
        <f ca="1">SUM(CB677:CL677)+BE677*DCF!M$10*(1+Inputs!$B$30)*(1-Inputs!$B$33)*(1-Inputs!$B$30/Inputs!$B$31)/(Inputs!$B$29-Inputs!$B$30)*DCF!M$6</f>
        <v>206463.93434310015</v>
      </c>
      <c r="DJ677" s="15">
        <f ca="1">SUM(CM677:CW677)+BP677*DCF!M$28*(1+Inputs!$B$30)*(1-Inputs!$B$33)*(1-Inputs!$B$30/Inputs!$B$31)/(Inputs!$B$29-Inputs!$B$30)*DCF!M$6</f>
        <v>531343.9578474377</v>
      </c>
      <c r="DK677" s="15">
        <f ca="1">SUM(CX677:DH677)+CA677*DCF!M$46*(1+Inputs!$B$30)*(1-Inputs!$B$33)*(1-Inputs!$B$30/Inputs!$B$31)/(Inputs!$B$29-Inputs!$B$30)*DCF!M$6</f>
        <v>578693.28679928184</v>
      </c>
      <c r="DM677" s="15">
        <f ca="1">DI677+DJ677+DK677+Inputs!$B$34+Inputs!$B$36-Inputs!$B$35</f>
        <v>1393352.1789898197</v>
      </c>
    </row>
    <row r="678" spans="1:117" x14ac:dyDescent="0.75">
      <c r="A678" s="11">
        <v>665</v>
      </c>
      <c r="C678" s="23">
        <f t="shared" ca="1" si="396"/>
        <v>-1.1437126236501018</v>
      </c>
      <c r="D678" s="23">
        <f t="shared" ca="1" si="396"/>
        <v>-1.7080934498891771</v>
      </c>
      <c r="E678" s="23">
        <f t="shared" ca="1" si="396"/>
        <v>4.9870798796252835E-2</v>
      </c>
      <c r="F678" s="23">
        <f t="shared" ca="1" si="396"/>
        <v>0.78627395343922502</v>
      </c>
      <c r="G678" s="23">
        <f t="shared" ca="1" si="396"/>
        <v>-1.1772088651239008</v>
      </c>
      <c r="H678" s="23">
        <f t="shared" ca="1" si="396"/>
        <v>1.0800419370578356</v>
      </c>
      <c r="I678" s="23">
        <f t="shared" ca="1" si="396"/>
        <v>0.40424368652834974</v>
      </c>
      <c r="J678" s="23">
        <f t="shared" ca="1" si="396"/>
        <v>-0.6986717107315602</v>
      </c>
      <c r="K678" s="23">
        <f t="shared" ca="1" si="396"/>
        <v>-1.2510937015764797E-2</v>
      </c>
      <c r="L678" s="23">
        <f t="shared" ca="1" si="396"/>
        <v>-1.0541608348977518</v>
      </c>
      <c r="M678" s="23">
        <f t="shared" ca="1" si="396"/>
        <v>1.4997860381375283</v>
      </c>
      <c r="N678" s="23">
        <f ca="1">SQRT(Inputs!$B$38)*C678+SQRT(1-Inputs!$B$38)*_xlfn.NORM.S.INV(RAND())</f>
        <v>-0.34169344496330795</v>
      </c>
      <c r="O678" s="23">
        <f ca="1">SQRT(Inputs!$B$38)*D678+SQRT(1-Inputs!$B$38)*_xlfn.NORM.S.INV(RAND())</f>
        <v>-0.84128240490613382</v>
      </c>
      <c r="P678" s="23">
        <f ca="1">SQRT(Inputs!$B$38)*E678+SQRT(1-Inputs!$B$38)*_xlfn.NORM.S.INV(RAND())</f>
        <v>0.72326249438773016</v>
      </c>
      <c r="Q678" s="23">
        <f ca="1">SQRT(Inputs!$B$38)*F678+SQRT(1-Inputs!$B$38)*_xlfn.NORM.S.INV(RAND())</f>
        <v>-0.11857445047688248</v>
      </c>
      <c r="R678" s="23">
        <f ca="1">SQRT(Inputs!$B$38)*G678+SQRT(1-Inputs!$B$38)*_xlfn.NORM.S.INV(RAND())</f>
        <v>-2.1548126459536459</v>
      </c>
      <c r="S678" s="23">
        <f ca="1">SQRT(Inputs!$B$38)*H678+SQRT(1-Inputs!$B$38)*_xlfn.NORM.S.INV(RAND())</f>
        <v>-0.17034441240429543</v>
      </c>
      <c r="T678" s="23">
        <f ca="1">SQRT(Inputs!$B$38)*I678+SQRT(1-Inputs!$B$38)*_xlfn.NORM.S.INV(RAND())</f>
        <v>0.5639938382682923</v>
      </c>
      <c r="U678" s="23">
        <f ca="1">SQRT(Inputs!$B$38)*J678+SQRT(1-Inputs!$B$38)*_xlfn.NORM.S.INV(RAND())</f>
        <v>-0.97977586342792278</v>
      </c>
      <c r="V678" s="23">
        <f ca="1">SQRT(Inputs!$B$38)*K678+SQRT(1-Inputs!$B$38)*_xlfn.NORM.S.INV(RAND())</f>
        <v>-0.52866920041923959</v>
      </c>
      <c r="W678" s="23">
        <f ca="1">SQRT(Inputs!$B$38)*L678+SQRT(1-Inputs!$B$38)*_xlfn.NORM.S.INV(RAND())</f>
        <v>-0.99899128305751472</v>
      </c>
      <c r="X678" s="23">
        <f ca="1">SQRT(Inputs!$B$38)*M678+SQRT(1-Inputs!$B$38)*_xlfn.NORM.S.INV(RAND())</f>
        <v>0.12890003305912767</v>
      </c>
      <c r="Y678" s="23">
        <f ca="1">SQRT(Inputs!$B$38)*C678+SQRT(1-Inputs!$B$38)*_xlfn.NORM.S.INV(RAND())</f>
        <v>1.155477511220617</v>
      </c>
      <c r="Z678" s="23">
        <f ca="1">SQRT(Inputs!$B$38)*D678+SQRT(1-Inputs!$B$38)*_xlfn.NORM.S.INV(RAND())</f>
        <v>0.84718915843121756</v>
      </c>
      <c r="AA678" s="23">
        <f ca="1">SQRT(Inputs!$B$38)*E678+SQRT(1-Inputs!$B$38)*_xlfn.NORM.S.INV(RAND())</f>
        <v>0.32706001120083228</v>
      </c>
      <c r="AB678" s="23">
        <f ca="1">SQRT(Inputs!$B$38)*F678+SQRT(1-Inputs!$B$38)*_xlfn.NORM.S.INV(RAND())</f>
        <v>1.4368940476134817</v>
      </c>
      <c r="AC678" s="23">
        <f ca="1">SQRT(Inputs!$B$38)*G678+SQRT(1-Inputs!$B$38)*_xlfn.NORM.S.INV(RAND())</f>
        <v>-0.44348886122402398</v>
      </c>
      <c r="AD678" s="23">
        <f ca="1">SQRT(Inputs!$B$38)*H678+SQRT(1-Inputs!$B$38)*_xlfn.NORM.S.INV(RAND())</f>
        <v>0.38232494440403164</v>
      </c>
      <c r="AE678" s="23">
        <f ca="1">SQRT(Inputs!$B$38)*I678+SQRT(1-Inputs!$B$38)*_xlfn.NORM.S.INV(RAND())</f>
        <v>-0.76405832763753256</v>
      </c>
      <c r="AF678" s="23">
        <f ca="1">SQRT(Inputs!$B$38)*J678+SQRT(1-Inputs!$B$38)*_xlfn.NORM.S.INV(RAND())</f>
        <v>-0.79809738447235801</v>
      </c>
      <c r="AG678" s="23">
        <f ca="1">SQRT(Inputs!$B$38)*K678+SQRT(1-Inputs!$B$38)*_xlfn.NORM.S.INV(RAND())</f>
        <v>0.88544297650681436</v>
      </c>
      <c r="AH678" s="23">
        <f ca="1">SQRT(Inputs!$B$38)*L678+SQRT(1-Inputs!$B$38)*_xlfn.NORM.S.INV(RAND())</f>
        <v>0.41172482187617687</v>
      </c>
      <c r="AI678" s="23">
        <f ca="1">SQRT(Inputs!$B$38)*M678+SQRT(1-Inputs!$B$38)*_xlfn.NORM.S.INV(RAND())</f>
        <v>1.141159867637624</v>
      </c>
      <c r="AJ678" s="23">
        <f ca="1">SQRT(Inputs!$B$38)*C678+SQRT(1-Inputs!$B$38)*_xlfn.NORM.S.INV(RAND())</f>
        <v>-2.1163605847077434</v>
      </c>
      <c r="AK678" s="23">
        <f ca="1">SQRT(Inputs!$B$38)*D678+SQRT(1-Inputs!$B$38)*_xlfn.NORM.S.INV(RAND())</f>
        <v>-1.1581655228698711</v>
      </c>
      <c r="AL678" s="23">
        <f ca="1">SQRT(Inputs!$B$38)*E678+SQRT(1-Inputs!$B$38)*_xlfn.NORM.S.INV(RAND())</f>
        <v>-0.25572650044130574</v>
      </c>
      <c r="AM678" s="23">
        <f ca="1">SQRT(Inputs!$B$38)*F678+SQRT(1-Inputs!$B$38)*_xlfn.NORM.S.INV(RAND())</f>
        <v>0.4705423601810706</v>
      </c>
      <c r="AN678" s="23">
        <f ca="1">SQRT(Inputs!$B$38)*G678+SQRT(1-Inputs!$B$38)*_xlfn.NORM.S.INV(RAND())</f>
        <v>-2.0437005587675823</v>
      </c>
      <c r="AO678" s="23">
        <f ca="1">SQRT(Inputs!$B$38)*H678+SQRT(1-Inputs!$B$38)*_xlfn.NORM.S.INV(RAND())</f>
        <v>1.0652251820364711</v>
      </c>
      <c r="AP678" s="23">
        <f ca="1">SQRT(Inputs!$B$38)*I678+SQRT(1-Inputs!$B$38)*_xlfn.NORM.S.INV(RAND())</f>
        <v>-5.7457865296617339E-4</v>
      </c>
      <c r="AQ678" s="23">
        <f ca="1">SQRT(Inputs!$B$38)*J678+SQRT(1-Inputs!$B$38)*_xlfn.NORM.S.INV(RAND())</f>
        <v>-0.9573470879935686</v>
      </c>
      <c r="AR678" s="23">
        <f ca="1">SQRT(Inputs!$B$38)*K678+SQRT(1-Inputs!$B$38)*_xlfn.NORM.S.INV(RAND())</f>
        <v>0.30735114133762892</v>
      </c>
      <c r="AS678" s="23">
        <f ca="1">SQRT(Inputs!$B$38)*L678+SQRT(1-Inputs!$B$38)*_xlfn.NORM.S.INV(RAND())</f>
        <v>-0.3970326478716743</v>
      </c>
      <c r="AT678" s="23">
        <f ca="1">SQRT(Inputs!$B$38)*M678+SQRT(1-Inputs!$B$38)*_xlfn.NORM.S.INV(RAND())</f>
        <v>1.2644484928242885</v>
      </c>
      <c r="AU678" s="15">
        <f ca="1">Inputs!$B$6*EXP($B$8-0.5*C$5^2+C$5*N678)</f>
        <v>4695.2256273881958</v>
      </c>
      <c r="AV678" s="15">
        <f t="shared" ca="1" si="365"/>
        <v>5050.2291167047979</v>
      </c>
      <c r="AW678" s="15">
        <f t="shared" ca="1" si="366"/>
        <v>6788.8646717185884</v>
      </c>
      <c r="AX678" s="15">
        <f t="shared" ca="1" si="367"/>
        <v>8166.6422973615581</v>
      </c>
      <c r="AY678" s="15">
        <f t="shared" ca="1" si="368"/>
        <v>7759.9359564229362</v>
      </c>
      <c r="AZ678" s="15">
        <f t="shared" ca="1" si="369"/>
        <v>9314.2435835563028</v>
      </c>
      <c r="BA678" s="15">
        <f t="shared" ca="1" si="370"/>
        <v>12091.315668199863</v>
      </c>
      <c r="BB678" s="15">
        <f t="shared" ca="1" si="371"/>
        <v>13419.343124667794</v>
      </c>
      <c r="BC678" s="15">
        <f t="shared" ca="1" si="372"/>
        <v>15617.590592318593</v>
      </c>
      <c r="BD678" s="15">
        <f t="shared" ca="1" si="373"/>
        <v>17426.229752667223</v>
      </c>
      <c r="BE678" s="15">
        <f t="shared" ca="1" si="374"/>
        <v>21605.78405178737</v>
      </c>
      <c r="BF678" s="15">
        <f ca="1">Inputs!$B$13*EXP($B$9-0.5*C$6^2+C$6*Y678)</f>
        <v>17391.554243143473</v>
      </c>
      <c r="BG678" s="15">
        <f t="shared" ca="1" si="375"/>
        <v>24696.556565459119</v>
      </c>
      <c r="BH678" s="15">
        <f t="shared" ca="1" si="376"/>
        <v>31856.692300658011</v>
      </c>
      <c r="BI678" s="15">
        <f t="shared" ca="1" si="377"/>
        <v>48650.424147376572</v>
      </c>
      <c r="BJ678" s="15">
        <f t="shared" ca="1" si="378"/>
        <v>55948.817135183912</v>
      </c>
      <c r="BK678" s="15">
        <f t="shared" ca="1" si="379"/>
        <v>72335.386312342525</v>
      </c>
      <c r="BL678" s="15">
        <f t="shared" ca="1" si="380"/>
        <v>80478.780543537199</v>
      </c>
      <c r="BM678" s="15">
        <f t="shared" ca="1" si="381"/>
        <v>89588.25879700447</v>
      </c>
      <c r="BN678" s="15">
        <f t="shared" ca="1" si="382"/>
        <v>122516.34526860842</v>
      </c>
      <c r="BO678" s="15">
        <f t="shared" ca="1" si="383"/>
        <v>158133.59554872033</v>
      </c>
      <c r="BP678" s="15">
        <f t="shared" ca="1" si="384"/>
        <v>221495.91238001405</v>
      </c>
      <c r="BQ678" s="15">
        <f ca="1">Inputs!$B$20*EXP($B$10-0.5*C$7^2+C$7*AJ678)</f>
        <v>2024.9336714103285</v>
      </c>
      <c r="BR678" s="15">
        <f t="shared" ca="1" si="385"/>
        <v>1902.0043355921218</v>
      </c>
      <c r="BS678" s="15">
        <f t="shared" ca="1" si="386"/>
        <v>2420.1515052418895</v>
      </c>
      <c r="BT678" s="15">
        <f t="shared" ca="1" si="387"/>
        <v>3775.2610158061439</v>
      </c>
      <c r="BU678" s="15">
        <f t="shared" ca="1" si="388"/>
        <v>3190.861454031809</v>
      </c>
      <c r="BV678" s="15">
        <f t="shared" ca="1" si="389"/>
        <v>5643.5593232045867</v>
      </c>
      <c r="BW678" s="15">
        <f t="shared" ca="1" si="390"/>
        <v>7874.3110311707733</v>
      </c>
      <c r="BX678" s="15">
        <f t="shared" ca="1" si="391"/>
        <v>9090.2051870952382</v>
      </c>
      <c r="BY678" s="15">
        <f t="shared" ca="1" si="392"/>
        <v>13508.36101544626</v>
      </c>
      <c r="BZ678" s="15">
        <f t="shared" ca="1" si="393"/>
        <v>17619.978725810597</v>
      </c>
      <c r="CA678" s="15">
        <f t="shared" ca="1" si="394"/>
        <v>30986.393034848174</v>
      </c>
      <c r="CB678" s="15">
        <f ca="1">(AU678*DCF!C$10-DCF!C$5*MAX(AU678*DCF!C$10,0)-MAX(AU678-Inputs!$B$6,0)/Inputs!$B$10)*DCF!C$6</f>
        <v>1044.9781595261629</v>
      </c>
      <c r="CC678" s="15">
        <f ca="1">(AV678*DCF!D$10-DCF!D$5*MAX(AV678*DCF!D$10,0)-MAX(AV678-AU678,0)/Inputs!$B$10)*DCF!D$6</f>
        <v>1144.4008232490976</v>
      </c>
      <c r="CD678" s="15">
        <f ca="1">(AW678*DCF!E$10-DCF!E$5*MAX(AW678*DCF!E$10,0)-MAX(AW678-AV678,0)/Inputs!$B$10)*DCF!E$6</f>
        <v>1175.828056265907</v>
      </c>
      <c r="CE678" s="15">
        <f ca="1">(AX678*DCF!F$10-DCF!F$5*MAX(AX678*DCF!F$10,0)-MAX(AX678-AW678,0)/Inputs!$B$10)*DCF!F$6</f>
        <v>1496.083633690384</v>
      </c>
      <c r="CF678" s="15">
        <f ca="1">(AY678*DCF!G$10-DCF!G$5*MAX(AY678*DCF!G$10,0)-MAX(AY678-AX678,0)/Inputs!$B$10)*DCF!G$6</f>
        <v>1598.8560286963616</v>
      </c>
      <c r="CG678" s="15">
        <f ca="1">(AZ678*DCF!H$10-DCF!H$5*MAX(AZ678*DCF!H$10,0)-MAX(AZ678-AY678,0)/Inputs!$B$10)*DCF!H$6</f>
        <v>1532.3718888399646</v>
      </c>
      <c r="CH678" s="15">
        <f ca="1">(BA678*DCF!I$10-DCF!I$5*MAX(BA678*DCF!I$10,0)-MAX(BA678-AZ678,0)/Inputs!$B$10)*DCF!I$6</f>
        <v>1753.1051583482947</v>
      </c>
      <c r="CI678" s="15">
        <f ca="1">(BB678*DCF!J$10-DCF!J$5*MAX(BB678*DCF!J$10,0)-MAX(BB678-BA678,0)/Inputs!$B$10)*DCF!J$6</f>
        <v>2101.5497405298215</v>
      </c>
      <c r="CJ678" s="15">
        <f ca="1">(BC678*DCF!K$10-DCF!K$5*MAX(BC678*DCF!K$10,0)-MAX(BC678-BB678,0)/Inputs!$B$10)*DCF!K$6</f>
        <v>2206.4600834196358</v>
      </c>
      <c r="CK678" s="15">
        <f ca="1">(BD678*DCF!L$10-DCF!L$5*MAX(BD678*DCF!L$10,0)-MAX(BD678-BC678,0)/Inputs!$B$10)*DCF!L$6</f>
        <v>2394.3204954643161</v>
      </c>
      <c r="CL678" s="15">
        <f ca="1">(BE678*DCF!M$10-DCF!M$5*MAX(BE678*DCF!M$10,0)-MAX(BE678-BD678,0)/Inputs!$B$10)*DCF!M$6</f>
        <v>2549.5631607441883</v>
      </c>
      <c r="CM678" s="15">
        <f ca="1">(BF678*DCF!C$28-DCF!C$5*MAX(BF678*DCF!C$28,0)-MAX(BF678-Inputs!$B$13,0)/Inputs!$B$17)*DCF!C$6</f>
        <v>3921.055217411259</v>
      </c>
      <c r="CN678" s="15">
        <f ca="1">(BG678*DCF!D$28-DCF!D$5*MAX(BG678*DCF!D$28,0)-MAX(BG678-BF678,0)/Inputs!$B$17)*DCF!D$6</f>
        <v>5715.2135782715859</v>
      </c>
      <c r="CO678" s="15">
        <f ca="1">(BH678*DCF!E$28-DCF!E$5*MAX(BH678*DCF!E$28,0)-MAX(BH678-BG678,0)/Inputs!$B$17)*DCF!E$6</f>
        <v>7611.2183182378712</v>
      </c>
      <c r="CP678" s="15">
        <f ca="1">(BI678*DCF!F$28-DCF!F$5*MAX(BI678*DCF!F$28,0)-MAX(BI678-BH678,0)/Inputs!$B$17)*DCF!F$6</f>
        <v>10149.744334004874</v>
      </c>
      <c r="CQ678" s="15">
        <f ca="1">(BJ678*DCF!G$28-DCF!G$5*MAX(BJ678*DCF!G$28,0)-MAX(BJ678-BI678,0)/Inputs!$B$17)*DCF!G$6</f>
        <v>13288.827486945889</v>
      </c>
      <c r="CR678" s="15">
        <f ca="1">(BK678*DCF!H$28-DCF!H$5*MAX(BK678*DCF!H$28,0)-MAX(BK678-BJ678,0)/Inputs!$B$17)*DCF!H$6</f>
        <v>15343.326106884286</v>
      </c>
      <c r="CS678" s="15">
        <f ca="1">(BL678*DCF!I$28-DCF!I$5*MAX(BL678*DCF!I$28,0)-MAX(BL678-BK678,0)/Inputs!$B$17)*DCF!I$6</f>
        <v>17756.002940684139</v>
      </c>
      <c r="CT678" s="15">
        <f ca="1">(BM678*DCF!J$28-DCF!J$5*MAX(BM678*DCF!J$28,0)-MAX(BM678-BL678,0)/Inputs!$B$17)*DCF!J$6</f>
        <v>18777.776605884588</v>
      </c>
      <c r="CU678" s="15">
        <f ca="1">(BN678*DCF!K$28-DCF!K$5*MAX(BN678*DCF!K$28,0)-MAX(BN678-BM678,0)/Inputs!$B$17)*DCF!K$6</f>
        <v>21840.145896419232</v>
      </c>
      <c r="CV678" s="15">
        <f ca="1">(BO678*DCF!L$28-DCF!L$5*MAX(BO678*DCF!L$28,0)-MAX(BO678-BN678,0)/Inputs!$B$17)*DCF!L$6</f>
        <v>27520.820255701165</v>
      </c>
      <c r="CW678" s="15">
        <f ca="1">(BP678*DCF!M$28-DCF!M$5*MAX(BP678*DCF!M$28,0)-MAX(BP678-BO678,0)/Inputs!$B$17)*DCF!M$6</f>
        <v>35051.441555122197</v>
      </c>
      <c r="CX678" s="15">
        <f ca="1">(BQ678*DCF!C$46-DCF!C$5*MAX(BQ678*DCF!C$46,0)-MAX(BQ678-Inputs!$B$20,0)/Inputs!$B$24)*DCF!C$6</f>
        <v>-467.65211810862087</v>
      </c>
      <c r="CY678" s="15">
        <f ca="1">(BR678*DCF!D$46-DCF!D$5*MAX(BR678*DCF!D$46,0)-MAX(BR678-BQ678,0)/Inputs!$B$24)*DCF!D$6</f>
        <v>-324.62778477109538</v>
      </c>
      <c r="CZ678" s="15">
        <f ca="1">(BS678*DCF!E$46-DCF!E$5*MAX(BS678*DCF!E$46,0)-MAX(BS678-BR678,0)/Inputs!$B$24)*DCF!E$6</f>
        <v>-490.42647920474394</v>
      </c>
      <c r="DA678" s="15">
        <f ca="1">(BT678*DCF!F$46-DCF!F$5*MAX(BT678*DCF!F$46,0)-MAX(BT678-BS678,0)/Inputs!$B$24)*DCF!F$6</f>
        <v>-768.37658726784275</v>
      </c>
      <c r="DB678" s="15">
        <f ca="1">(BU678*DCF!G$46-DCF!G$5*MAX(BU678*DCF!G$46,0)-MAX(BU678-BT678,0)/Inputs!$B$24)*DCF!G$6</f>
        <v>-107.33427494117859</v>
      </c>
      <c r="DC678" s="15">
        <f ca="1">(BV678*DCF!H$46-DCF!H$5*MAX(BV678*DCF!H$46,0)-MAX(BV678-BU678,0)/Inputs!$B$24)*DCF!H$6</f>
        <v>-762.16083491626489</v>
      </c>
      <c r="DD678" s="15">
        <f ca="1">(BW678*DCF!I$46-DCF!I$5*MAX(BW678*DCF!I$46,0)-MAX(BW678-BV678,0)/Inputs!$B$24)*DCF!I$6</f>
        <v>-458.50225238485251</v>
      </c>
      <c r="DE678" s="15">
        <f ca="1">(BX678*DCF!J$46-DCF!J$5*MAX(BX678*DCF!J$46,0)-MAX(BX678-BW678,0)/Inputs!$B$24)*DCF!J$6</f>
        <v>58.873697536602528</v>
      </c>
      <c r="DF678" s="15">
        <f ca="1">(BY678*DCF!K$46-DCF!K$5*MAX(BY678*DCF!K$46,0)-MAX(BY678-BX678,0)/Inputs!$B$24)*DCF!K$6</f>
        <v>-310.68786720827194</v>
      </c>
      <c r="DG678" s="15">
        <f ca="1">(BZ678*DCF!L$46-DCF!L$5*MAX(BZ678*DCF!L$46,0)-MAX(BZ678-BY678,0)/Inputs!$B$24)*DCF!L$6</f>
        <v>287.51496588261926</v>
      </c>
      <c r="DH678" s="15">
        <f ca="1">(CA678*DCF!M$46-DCF!M$5*MAX(CA678*DCF!M$46,0)-MAX(CA678-BZ678,0)/Inputs!$B$24)*DCF!M$6</f>
        <v>-365.12018826656362</v>
      </c>
      <c r="DI678" s="15">
        <f ca="1">SUM(CB678:CL678)+BE678*DCF!M$10*(1+Inputs!$B$30)*(1-Inputs!$B$33)*(1-Inputs!$B$30/Inputs!$B$31)/(Inputs!$B$29-Inputs!$B$30)*DCF!M$6</f>
        <v>79126.699951814691</v>
      </c>
      <c r="DJ678" s="15">
        <f ca="1">SUM(CM678:CW678)+BP678*DCF!M$28*(1+Inputs!$B$30)*(1-Inputs!$B$33)*(1-Inputs!$B$30/Inputs!$B$31)/(Inputs!$B$29-Inputs!$B$30)*DCF!M$6</f>
        <v>998876.97647396429</v>
      </c>
      <c r="DK678" s="15">
        <f ca="1">SUM(CX678:DH678)+CA678*DCF!M$46*(1+Inputs!$B$30)*(1-Inputs!$B$33)*(1-Inputs!$B$30/Inputs!$B$31)/(Inputs!$B$29-Inputs!$B$30)*DCF!M$6</f>
        <v>44200.134481133566</v>
      </c>
      <c r="DM678" s="15">
        <f ca="1">DI678+DJ678+DK678+Inputs!$B$34+Inputs!$B$36-Inputs!$B$35</f>
        <v>1199054.8109069127</v>
      </c>
    </row>
    <row r="679" spans="1:117" x14ac:dyDescent="0.75">
      <c r="A679" s="11">
        <v>666</v>
      </c>
      <c r="C679" s="23">
        <f t="shared" ca="1" si="396"/>
        <v>-0.66596332487147336</v>
      </c>
      <c r="D679" s="23">
        <f t="shared" ca="1" si="396"/>
        <v>3.9756677360211275E-2</v>
      </c>
      <c r="E679" s="23">
        <f t="shared" ca="1" si="396"/>
        <v>0.35966667169261912</v>
      </c>
      <c r="F679" s="23">
        <f t="shared" ca="1" si="396"/>
        <v>-1.8240937332855556</v>
      </c>
      <c r="G679" s="23">
        <f t="shared" ca="1" si="396"/>
        <v>-9.5609643036376576E-2</v>
      </c>
      <c r="H679" s="23">
        <f t="shared" ca="1" si="396"/>
        <v>-0.33073181384729877</v>
      </c>
      <c r="I679" s="23">
        <f t="shared" ca="1" si="396"/>
        <v>-2.5076318790604311</v>
      </c>
      <c r="J679" s="23">
        <f t="shared" ca="1" si="396"/>
        <v>0.88829899624444786</v>
      </c>
      <c r="K679" s="23">
        <f t="shared" ca="1" si="396"/>
        <v>0.43160212370938278</v>
      </c>
      <c r="L679" s="23">
        <f t="shared" ca="1" si="396"/>
        <v>-1.9888242557609099</v>
      </c>
      <c r="M679" s="23">
        <f t="shared" ca="1" si="396"/>
        <v>-0.2944719712163012</v>
      </c>
      <c r="N679" s="23">
        <f ca="1">SQRT(Inputs!$B$38)*C679+SQRT(1-Inputs!$B$38)*_xlfn.NORM.S.INV(RAND())</f>
        <v>-0.75241781048353462</v>
      </c>
      <c r="O679" s="23">
        <f ca="1">SQRT(Inputs!$B$38)*D679+SQRT(1-Inputs!$B$38)*_xlfn.NORM.S.INV(RAND())</f>
        <v>0.81204763954371917</v>
      </c>
      <c r="P679" s="23">
        <f ca="1">SQRT(Inputs!$B$38)*E679+SQRT(1-Inputs!$B$38)*_xlfn.NORM.S.INV(RAND())</f>
        <v>0.80682992529545416</v>
      </c>
      <c r="Q679" s="23">
        <f ca="1">SQRT(Inputs!$B$38)*F679+SQRT(1-Inputs!$B$38)*_xlfn.NORM.S.INV(RAND())</f>
        <v>-1.2375925200431956</v>
      </c>
      <c r="R679" s="23">
        <f ca="1">SQRT(Inputs!$B$38)*G679+SQRT(1-Inputs!$B$38)*_xlfn.NORM.S.INV(RAND())</f>
        <v>-1.0953939648253137</v>
      </c>
      <c r="S679" s="23">
        <f ca="1">SQRT(Inputs!$B$38)*H679+SQRT(1-Inputs!$B$38)*_xlfn.NORM.S.INV(RAND())</f>
        <v>-0.51813641620619277</v>
      </c>
      <c r="T679" s="23">
        <f ca="1">SQRT(Inputs!$B$38)*I679+SQRT(1-Inputs!$B$38)*_xlfn.NORM.S.INV(RAND())</f>
        <v>-1.5961180684517249</v>
      </c>
      <c r="U679" s="23">
        <f ca="1">SQRT(Inputs!$B$38)*J679+SQRT(1-Inputs!$B$38)*_xlfn.NORM.S.INV(RAND())</f>
        <v>0.93128034310162855</v>
      </c>
      <c r="V679" s="23">
        <f ca="1">SQRT(Inputs!$B$38)*K679+SQRT(1-Inputs!$B$38)*_xlfn.NORM.S.INV(RAND())</f>
        <v>2.7659468260645608</v>
      </c>
      <c r="W679" s="23">
        <f ca="1">SQRT(Inputs!$B$38)*L679+SQRT(1-Inputs!$B$38)*_xlfn.NORM.S.INV(RAND())</f>
        <v>-1.3782305053117816</v>
      </c>
      <c r="X679" s="23">
        <f ca="1">SQRT(Inputs!$B$38)*M679+SQRT(1-Inputs!$B$38)*_xlfn.NORM.S.INV(RAND())</f>
        <v>4.8020739560504316E-2</v>
      </c>
      <c r="Y679" s="23">
        <f ca="1">SQRT(Inputs!$B$38)*C679+SQRT(1-Inputs!$B$38)*_xlfn.NORM.S.INV(RAND())</f>
        <v>0.2886829012528454</v>
      </c>
      <c r="Z679" s="23">
        <f ca="1">SQRT(Inputs!$B$38)*D679+SQRT(1-Inputs!$B$38)*_xlfn.NORM.S.INV(RAND())</f>
        <v>1.1346865830273978</v>
      </c>
      <c r="AA679" s="23">
        <f ca="1">SQRT(Inputs!$B$38)*E679+SQRT(1-Inputs!$B$38)*_xlfn.NORM.S.INV(RAND())</f>
        <v>-2.3666514362075168</v>
      </c>
      <c r="AB679" s="23">
        <f ca="1">SQRT(Inputs!$B$38)*F679+SQRT(1-Inputs!$B$38)*_xlfn.NORM.S.INV(RAND())</f>
        <v>-1.1088602638420637</v>
      </c>
      <c r="AC679" s="23">
        <f ca="1">SQRT(Inputs!$B$38)*G679+SQRT(1-Inputs!$B$38)*_xlfn.NORM.S.INV(RAND())</f>
        <v>-0.57875535175915116</v>
      </c>
      <c r="AD679" s="23">
        <f ca="1">SQRT(Inputs!$B$38)*H679+SQRT(1-Inputs!$B$38)*_xlfn.NORM.S.INV(RAND())</f>
        <v>-1.1020268592292566</v>
      </c>
      <c r="AE679" s="23">
        <f ca="1">SQRT(Inputs!$B$38)*I679+SQRT(1-Inputs!$B$38)*_xlfn.NORM.S.INV(RAND())</f>
        <v>-2.2437494632885548</v>
      </c>
      <c r="AF679" s="23">
        <f ca="1">SQRT(Inputs!$B$38)*J679+SQRT(1-Inputs!$B$38)*_xlfn.NORM.S.INV(RAND())</f>
        <v>0.14514088576571826</v>
      </c>
      <c r="AG679" s="23">
        <f ca="1">SQRT(Inputs!$B$38)*K679+SQRT(1-Inputs!$B$38)*_xlfn.NORM.S.INV(RAND())</f>
        <v>0.74939298754775852</v>
      </c>
      <c r="AH679" s="23">
        <f ca="1">SQRT(Inputs!$B$38)*L679+SQRT(1-Inputs!$B$38)*_xlfn.NORM.S.INV(RAND())</f>
        <v>-0.86310154193664623</v>
      </c>
      <c r="AI679" s="23">
        <f ca="1">SQRT(Inputs!$B$38)*M679+SQRT(1-Inputs!$B$38)*_xlfn.NORM.S.INV(RAND())</f>
        <v>2.2214758018699059</v>
      </c>
      <c r="AJ679" s="23">
        <f ca="1">SQRT(Inputs!$B$38)*C679+SQRT(1-Inputs!$B$38)*_xlfn.NORM.S.INV(RAND())</f>
        <v>-0.15782446924440449</v>
      </c>
      <c r="AK679" s="23">
        <f ca="1">SQRT(Inputs!$B$38)*D679+SQRT(1-Inputs!$B$38)*_xlfn.NORM.S.INV(RAND())</f>
        <v>-0.96524293987641341</v>
      </c>
      <c r="AL679" s="23">
        <f ca="1">SQRT(Inputs!$B$38)*E679+SQRT(1-Inputs!$B$38)*_xlfn.NORM.S.INV(RAND())</f>
        <v>0.2258384476172613</v>
      </c>
      <c r="AM679" s="23">
        <f ca="1">SQRT(Inputs!$B$38)*F679+SQRT(1-Inputs!$B$38)*_xlfn.NORM.S.INV(RAND())</f>
        <v>-1.5424556519634003</v>
      </c>
      <c r="AN679" s="23">
        <f ca="1">SQRT(Inputs!$B$38)*G679+SQRT(1-Inputs!$B$38)*_xlfn.NORM.S.INV(RAND())</f>
        <v>-0.53723849338041818</v>
      </c>
      <c r="AO679" s="23">
        <f ca="1">SQRT(Inputs!$B$38)*H679+SQRT(1-Inputs!$B$38)*_xlfn.NORM.S.INV(RAND())</f>
        <v>-1.272266371372957</v>
      </c>
      <c r="AP679" s="23">
        <f ca="1">SQRT(Inputs!$B$38)*I679+SQRT(1-Inputs!$B$38)*_xlfn.NORM.S.INV(RAND())</f>
        <v>-1.449435282717602</v>
      </c>
      <c r="AQ679" s="23">
        <f ca="1">SQRT(Inputs!$B$38)*J679+SQRT(1-Inputs!$B$38)*_xlfn.NORM.S.INV(RAND())</f>
        <v>0.30389827779678186</v>
      </c>
      <c r="AR679" s="23">
        <f ca="1">SQRT(Inputs!$B$38)*K679+SQRT(1-Inputs!$B$38)*_xlfn.NORM.S.INV(RAND())</f>
        <v>0.36043418397856564</v>
      </c>
      <c r="AS679" s="23">
        <f ca="1">SQRT(Inputs!$B$38)*L679+SQRT(1-Inputs!$B$38)*_xlfn.NORM.S.INV(RAND())</f>
        <v>-1.8006641229368943</v>
      </c>
      <c r="AT679" s="23">
        <f ca="1">SQRT(Inputs!$B$38)*M679+SQRT(1-Inputs!$B$38)*_xlfn.NORM.S.INV(RAND())</f>
        <v>-1.0208802739749296</v>
      </c>
      <c r="AU679" s="15">
        <f ca="1">Inputs!$B$6*EXP($B$8-0.5*C$5^2+C$5*N679)</f>
        <v>4393.2134492513187</v>
      </c>
      <c r="AV679" s="15">
        <f t="shared" ca="1" si="365"/>
        <v>6025.7432120049325</v>
      </c>
      <c r="AW679" s="15">
        <f t="shared" ca="1" si="366"/>
        <v>8192.0371937089003</v>
      </c>
      <c r="AX679" s="15">
        <f t="shared" ca="1" si="367"/>
        <v>8568.8588140642823</v>
      </c>
      <c r="AY679" s="15">
        <f t="shared" ca="1" si="368"/>
        <v>9214.4981466875797</v>
      </c>
      <c r="AZ679" s="15">
        <f t="shared" ca="1" si="369"/>
        <v>10644.573060683228</v>
      </c>
      <c r="BA679" s="15">
        <f t="shared" ca="1" si="370"/>
        <v>11022.252887690242</v>
      </c>
      <c r="BB679" s="15">
        <f t="shared" ca="1" si="371"/>
        <v>14814.315492872736</v>
      </c>
      <c r="BC679" s="15">
        <f t="shared" ca="1" si="372"/>
        <v>23696.410791124046</v>
      </c>
      <c r="BD679" s="15">
        <f t="shared" ca="1" si="373"/>
        <v>25519.188461162183</v>
      </c>
      <c r="BE679" s="15">
        <f t="shared" ca="1" si="374"/>
        <v>31407.561533260032</v>
      </c>
      <c r="BF679" s="15">
        <f ca="1">Inputs!$B$13*EXP($B$9-0.5*C$6^2+C$6*Y679)</f>
        <v>14645.669150110021</v>
      </c>
      <c r="BG679" s="15">
        <f t="shared" ca="1" si="375"/>
        <v>21904.659375079365</v>
      </c>
      <c r="BH679" s="15">
        <f t="shared" ca="1" si="376"/>
        <v>18074.661847606272</v>
      </c>
      <c r="BI679" s="15">
        <f t="shared" ca="1" si="377"/>
        <v>18654.416698971003</v>
      </c>
      <c r="BJ679" s="15">
        <f t="shared" ca="1" si="378"/>
        <v>21038.658874689212</v>
      </c>
      <c r="BK679" s="15">
        <f t="shared" ca="1" si="379"/>
        <v>22223.56554188253</v>
      </c>
      <c r="BL679" s="15">
        <f t="shared" ca="1" si="380"/>
        <v>20411.077118506986</v>
      </c>
      <c r="BM679" s="15">
        <f t="shared" ca="1" si="381"/>
        <v>25546.100340170779</v>
      </c>
      <c r="BN679" s="15">
        <f t="shared" ca="1" si="382"/>
        <v>34370.587660320292</v>
      </c>
      <c r="BO679" s="15">
        <f t="shared" ca="1" si="383"/>
        <v>38252.57350972548</v>
      </c>
      <c r="BP679" s="15">
        <f t="shared" ca="1" si="384"/>
        <v>60556.126194642289</v>
      </c>
      <c r="BQ679" s="15">
        <f ca="1">Inputs!$B$20*EXP($B$10-0.5*C$7^2+C$7*AJ679)</f>
        <v>4055.9940513916276</v>
      </c>
      <c r="BR679" s="15">
        <f t="shared" ca="1" si="385"/>
        <v>4050.4802496324996</v>
      </c>
      <c r="BS679" s="15">
        <f t="shared" ca="1" si="386"/>
        <v>5918.3885549129973</v>
      </c>
      <c r="BT679" s="15">
        <f t="shared" ca="1" si="387"/>
        <v>5444.6273137830985</v>
      </c>
      <c r="BU679" s="15">
        <f t="shared" ca="1" si="388"/>
        <v>6625.786812755844</v>
      </c>
      <c r="BV679" s="15">
        <f t="shared" ca="1" si="389"/>
        <v>6920.9959863489476</v>
      </c>
      <c r="BW679" s="15">
        <f t="shared" ca="1" si="390"/>
        <v>7106.4310820342525</v>
      </c>
      <c r="BX679" s="15">
        <f t="shared" ca="1" si="391"/>
        <v>10563.862886740177</v>
      </c>
      <c r="BY679" s="15">
        <f t="shared" ca="1" si="392"/>
        <v>15858.51311017437</v>
      </c>
      <c r="BZ679" s="15">
        <f t="shared" ca="1" si="393"/>
        <v>15980.929557664629</v>
      </c>
      <c r="CA679" s="15">
        <f t="shared" ca="1" si="394"/>
        <v>18724.000366761389</v>
      </c>
      <c r="CB679" s="15">
        <f ca="1">(AU679*DCF!C$10-DCF!C$5*MAX(AU679*DCF!C$10,0)-MAX(AU679-Inputs!$B$6,0)/Inputs!$B$10)*DCF!C$6</f>
        <v>1047.1315601871779</v>
      </c>
      <c r="CC679" s="15">
        <f ca="1">(AV679*DCF!D$10-DCF!D$5*MAX(AV679*DCF!D$10,0)-MAX(AV679-AU679,0)/Inputs!$B$10)*DCF!D$6</f>
        <v>1070.6844285476154</v>
      </c>
      <c r="CD679" s="15">
        <f ca="1">(AW679*DCF!E$10-DCF!E$5*MAX(AW679*DCF!E$10,0)-MAX(AW679-AV679,0)/Inputs!$B$10)*DCF!E$6</f>
        <v>1403.471867223411</v>
      </c>
      <c r="CE679" s="15">
        <f ca="1">(AX679*DCF!F$10-DCF!F$5*MAX(AX679*DCF!F$10,0)-MAX(AX679-AW679,0)/Inputs!$B$10)*DCF!F$6</f>
        <v>1792.1609863713441</v>
      </c>
      <c r="CF679" s="15">
        <f ca="1">(AY679*DCF!G$10-DCF!G$5*MAX(AY679*DCF!G$10,0)-MAX(AY679-AX679,0)/Inputs!$B$10)*DCF!G$6</f>
        <v>1774.450764719154</v>
      </c>
      <c r="CG679" s="15">
        <f ca="1">(AZ679*DCF!H$10-DCF!H$5*MAX(AZ679*DCF!H$10,0)-MAX(AZ679-AY679,0)/Inputs!$B$10)*DCF!H$6</f>
        <v>1812.7160564289422</v>
      </c>
      <c r="CH679" s="15">
        <f ca="1">(BA679*DCF!I$10-DCF!I$5*MAX(BA679*DCF!I$10,0)-MAX(BA679-AZ679,0)/Inputs!$B$10)*DCF!I$6</f>
        <v>1951.4107852339948</v>
      </c>
      <c r="CI679" s="15">
        <f ca="1">(BB679*DCF!J$10-DCF!J$5*MAX(BB679*DCF!J$10,0)-MAX(BB679-BA679,0)/Inputs!$B$10)*DCF!J$6</f>
        <v>1967.546312954458</v>
      </c>
      <c r="CJ679" s="15">
        <f ca="1">(BC679*DCF!K$10-DCF!K$5*MAX(BC679*DCF!K$10,0)-MAX(BC679-BB679,0)/Inputs!$B$10)*DCF!K$6</f>
        <v>2571.3834394008495</v>
      </c>
      <c r="CK679" s="15">
        <f ca="1">(BD679*DCF!L$10-DCF!L$5*MAX(BD679*DCF!L$10,0)-MAX(BD679-BC679,0)/Inputs!$B$10)*DCF!L$6</f>
        <v>3613.0642259190499</v>
      </c>
      <c r="CL679" s="15">
        <f ca="1">(BE679*DCF!M$10-DCF!M$5*MAX(BE679*DCF!M$10,0)-MAX(BE679-BD679,0)/Inputs!$B$10)*DCF!M$6</f>
        <v>3728.5840790240063</v>
      </c>
      <c r="CM679" s="15">
        <f ca="1">(BF679*DCF!C$28-DCF!C$5*MAX(BF679*DCF!C$28,0)-MAX(BF679-Inputs!$B$13,0)/Inputs!$B$17)*DCF!C$6</f>
        <v>3717.1826960458066</v>
      </c>
      <c r="CN679" s="15">
        <f ca="1">(BG679*DCF!D$28-DCF!D$5*MAX(BG679*DCF!D$28,0)-MAX(BG679-BF679,0)/Inputs!$B$17)*DCF!D$6</f>
        <v>4902.7519539186478</v>
      </c>
      <c r="CO679" s="15">
        <f ca="1">(BH679*DCF!E$28-DCF!E$5*MAX(BH679*DCF!E$28,0)-MAX(BH679-BG679,0)/Inputs!$B$17)*DCF!E$6</f>
        <v>5119.0660806860224</v>
      </c>
      <c r="CP679" s="15">
        <f ca="1">(BI679*DCF!F$28-DCF!F$5*MAX(BI679*DCF!F$28,0)-MAX(BI679-BH679,0)/Inputs!$B$17)*DCF!F$6</f>
        <v>4958.6292259303291</v>
      </c>
      <c r="CQ679" s="15">
        <f ca="1">(BJ679*DCF!G$28-DCF!G$5*MAX(BJ679*DCF!G$28,0)-MAX(BJ679-BI679,0)/Inputs!$B$17)*DCF!G$6</f>
        <v>5057.6336843639947</v>
      </c>
      <c r="CR679" s="15">
        <f ca="1">(BK679*DCF!H$28-DCF!H$5*MAX(BK679*DCF!H$28,0)-MAX(BK679-BJ679,0)/Inputs!$B$17)*DCF!H$6</f>
        <v>5312.0317016721419</v>
      </c>
      <c r="CS679" s="15">
        <f ca="1">(BL679*DCF!I$28-DCF!I$5*MAX(BL679*DCF!I$28,0)-MAX(BL679-BK679,0)/Inputs!$B$17)*DCF!I$6</f>
        <v>4799.7267748576451</v>
      </c>
      <c r="CT679" s="15">
        <f ca="1">(BM679*DCF!J$28-DCF!J$5*MAX(BM679*DCF!J$28,0)-MAX(BM679-BL679,0)/Inputs!$B$17)*DCF!J$6</f>
        <v>5018.0389896996194</v>
      </c>
      <c r="CU679" s="15">
        <f ca="1">(BN679*DCF!K$28-DCF!K$5*MAX(BN679*DCF!K$28,0)-MAX(BN679-BM679,0)/Inputs!$B$17)*DCF!K$6</f>
        <v>6177.6096671046898</v>
      </c>
      <c r="CV679" s="15">
        <f ca="1">(BO679*DCF!L$28-DCF!L$5*MAX(BO679*DCF!L$28,0)-MAX(BO679-BN679,0)/Inputs!$B$17)*DCF!L$6</f>
        <v>7192.9381598556674</v>
      </c>
      <c r="CW679" s="15">
        <f ca="1">(BP679*DCF!M$28-DCF!M$5*MAX(BP679*DCF!M$28,0)-MAX(BP679-BO679,0)/Inputs!$B$17)*DCF!M$6</f>
        <v>9062.3222194391328</v>
      </c>
      <c r="CX679" s="15">
        <f ca="1">(BQ679*DCF!C$46-DCF!C$5*MAX(BQ679*DCF!C$46,0)-MAX(BQ679-Inputs!$B$20,0)/Inputs!$B$24)*DCF!C$6</f>
        <v>-1331.6356014260698</v>
      </c>
      <c r="CY679" s="15">
        <f ca="1">(BR679*DCF!D$46-DCF!D$5*MAX(BR679*DCF!D$46,0)-MAX(BR679-BQ679,0)/Inputs!$B$24)*DCF!D$6</f>
        <v>-691.32252019179782</v>
      </c>
      <c r="CZ679" s="15">
        <f ca="1">(BS679*DCF!E$46-DCF!E$5*MAX(BS679*DCF!E$46,0)-MAX(BS679-BR679,0)/Inputs!$B$24)*DCF!E$6</f>
        <v>-1436.1377825453296</v>
      </c>
      <c r="DA679" s="15">
        <f ca="1">(BT679*DCF!F$46-DCF!F$5*MAX(BT679*DCF!F$46,0)-MAX(BT679-BS679,0)/Inputs!$B$24)*DCF!F$6</f>
        <v>-396.51218454949043</v>
      </c>
      <c r="DB679" s="15">
        <f ca="1">(BU679*DCF!G$46-DCF!G$5*MAX(BU679*DCF!G$46,0)-MAX(BU679-BT679,0)/Inputs!$B$24)*DCF!G$6</f>
        <v>-620.19709601703619</v>
      </c>
      <c r="DC679" s="15">
        <f ca="1">(BV679*DCF!H$46-DCF!H$5*MAX(BV679*DCF!H$46,0)-MAX(BV679-BU679,0)/Inputs!$B$24)*DCF!H$6</f>
        <v>-91.734441917440535</v>
      </c>
      <c r="DD679" s="15">
        <f ca="1">(BW679*DCF!I$46-DCF!I$5*MAX(BW679*DCF!I$46,0)-MAX(BW679-BV679,0)/Inputs!$B$24)*DCF!I$6</f>
        <v>110.89453778050009</v>
      </c>
      <c r="DE679" s="15">
        <f ca="1">(BX679*DCF!J$46-DCF!J$5*MAX(BX679*DCF!J$46,0)-MAX(BX679-BW679,0)/Inputs!$B$24)*DCF!J$6</f>
        <v>-473.72960123144696</v>
      </c>
      <c r="DF679" s="15">
        <f ca="1">(BY679*DCF!K$46-DCF!K$5*MAX(BY679*DCF!K$46,0)-MAX(BY679-BX679,0)/Inputs!$B$24)*DCF!K$6</f>
        <v>-391.15712236628002</v>
      </c>
      <c r="DG679" s="15">
        <f ca="1">(BZ679*DCF!L$46-DCF!L$5*MAX(BZ679*DCF!L$46,0)-MAX(BZ679-BY679,0)/Inputs!$B$24)*DCF!L$6</f>
        <v>1076.9846151545246</v>
      </c>
      <c r="DH679" s="15">
        <f ca="1">(CA679*DCF!M$46-DCF!M$5*MAX(CA679*DCF!M$46,0)-MAX(CA679-BZ679,0)/Inputs!$B$24)*DCF!M$6</f>
        <v>894.43217132851396</v>
      </c>
      <c r="DI679" s="15">
        <f ca="1">SUM(CB679:CL679)+BE679*DCF!M$10*(1+Inputs!$B$30)*(1-Inputs!$B$33)*(1-Inputs!$B$30/Inputs!$B$31)/(Inputs!$B$29-Inputs!$B$30)*DCF!M$6</f>
        <v>110140.2635750778</v>
      </c>
      <c r="DJ679" s="15">
        <f ca="1">SUM(CM679:CW679)+BP679*DCF!M$28*(1+Inputs!$B$30)*(1-Inputs!$B$33)*(1-Inputs!$B$30/Inputs!$B$31)/(Inputs!$B$29-Inputs!$B$30)*DCF!M$6</f>
        <v>286022.59778231848</v>
      </c>
      <c r="DK679" s="15">
        <f ca="1">SUM(CX679:DH679)+CA679*DCF!M$46*(1+Inputs!$B$30)*(1-Inputs!$B$33)*(1-Inputs!$B$30/Inputs!$B$31)/(Inputs!$B$29-Inputs!$B$30)*DCF!M$6</f>
        <v>25599.407540668159</v>
      </c>
      <c r="DM679" s="15">
        <f ca="1">DI679+DJ679+DK679+Inputs!$B$34+Inputs!$B$36-Inputs!$B$35</f>
        <v>498613.26889806445</v>
      </c>
    </row>
    <row r="680" spans="1:117" x14ac:dyDescent="0.75">
      <c r="A680" s="11">
        <v>667</v>
      </c>
      <c r="C680" s="23">
        <f t="shared" ca="1" si="396"/>
        <v>-0.24724628494215736</v>
      </c>
      <c r="D680" s="23">
        <f t="shared" ca="1" si="396"/>
        <v>-1.8633840509882937</v>
      </c>
      <c r="E680" s="23">
        <f t="shared" ca="1" si="396"/>
        <v>-1.1365008557521321</v>
      </c>
      <c r="F680" s="23">
        <f t="shared" ca="1" si="396"/>
        <v>1.2229452051880869</v>
      </c>
      <c r="G680" s="23">
        <f t="shared" ca="1" si="396"/>
        <v>-0.37685400171444711</v>
      </c>
      <c r="H680" s="23">
        <f t="shared" ca="1" si="396"/>
        <v>-0.46112320747480429</v>
      </c>
      <c r="I680" s="23">
        <f t="shared" ca="1" si="396"/>
        <v>-0.9256762189270108</v>
      </c>
      <c r="J680" s="23">
        <f t="shared" ca="1" si="396"/>
        <v>0.72164514387593903</v>
      </c>
      <c r="K680" s="23">
        <f t="shared" ca="1" si="396"/>
        <v>-0.74220776802636401</v>
      </c>
      <c r="L680" s="23">
        <f t="shared" ca="1" si="396"/>
        <v>2.3901704410371392E-2</v>
      </c>
      <c r="M680" s="23">
        <f t="shared" ca="1" si="396"/>
        <v>0.5926040894027248</v>
      </c>
      <c r="N680" s="23">
        <f ca="1">SQRT(Inputs!$B$38)*C680+SQRT(1-Inputs!$B$38)*_xlfn.NORM.S.INV(RAND())</f>
        <v>-0.3937367425683832</v>
      </c>
      <c r="O680" s="23">
        <f ca="1">SQRT(Inputs!$B$38)*D680+SQRT(1-Inputs!$B$38)*_xlfn.NORM.S.INV(RAND())</f>
        <v>-1.6634096294672687</v>
      </c>
      <c r="P680" s="23">
        <f ca="1">SQRT(Inputs!$B$38)*E680+SQRT(1-Inputs!$B$38)*_xlfn.NORM.S.INV(RAND())</f>
        <v>7.5509368818555966E-3</v>
      </c>
      <c r="Q680" s="23">
        <f ca="1">SQRT(Inputs!$B$38)*F680+SQRT(1-Inputs!$B$38)*_xlfn.NORM.S.INV(RAND())</f>
        <v>-0.79935746862119317</v>
      </c>
      <c r="R680" s="23">
        <f ca="1">SQRT(Inputs!$B$38)*G680+SQRT(1-Inputs!$B$38)*_xlfn.NORM.S.INV(RAND())</f>
        <v>9.452664553586157E-2</v>
      </c>
      <c r="S680" s="23">
        <f ca="1">SQRT(Inputs!$B$38)*H680+SQRT(1-Inputs!$B$38)*_xlfn.NORM.S.INV(RAND())</f>
        <v>-0.3461916349853672</v>
      </c>
      <c r="T680" s="23">
        <f ca="1">SQRT(Inputs!$B$38)*I680+SQRT(1-Inputs!$B$38)*_xlfn.NORM.S.INV(RAND())</f>
        <v>-0.50473225282667711</v>
      </c>
      <c r="U680" s="23">
        <f ca="1">SQRT(Inputs!$B$38)*J680+SQRT(1-Inputs!$B$38)*_xlfn.NORM.S.INV(RAND())</f>
        <v>1.5352239836339876E-2</v>
      </c>
      <c r="V680" s="23">
        <f ca="1">SQRT(Inputs!$B$38)*K680+SQRT(1-Inputs!$B$38)*_xlfn.NORM.S.INV(RAND())</f>
        <v>-0.85859479349882428</v>
      </c>
      <c r="W680" s="23">
        <f ca="1">SQRT(Inputs!$B$38)*L680+SQRT(1-Inputs!$B$38)*_xlfn.NORM.S.INV(RAND())</f>
        <v>9.3017213219178746E-2</v>
      </c>
      <c r="X680" s="23">
        <f ca="1">SQRT(Inputs!$B$38)*M680+SQRT(1-Inputs!$B$38)*_xlfn.NORM.S.INV(RAND())</f>
        <v>0.6989475931770408</v>
      </c>
      <c r="Y680" s="23">
        <f ca="1">SQRT(Inputs!$B$38)*C680+SQRT(1-Inputs!$B$38)*_xlfn.NORM.S.INV(RAND())</f>
        <v>1.0168429632786598</v>
      </c>
      <c r="Z680" s="23">
        <f ca="1">SQRT(Inputs!$B$38)*D680+SQRT(1-Inputs!$B$38)*_xlfn.NORM.S.INV(RAND())</f>
        <v>-0.89632712241056844</v>
      </c>
      <c r="AA680" s="23">
        <f ca="1">SQRT(Inputs!$B$38)*E680+SQRT(1-Inputs!$B$38)*_xlfn.NORM.S.INV(RAND())</f>
        <v>-1.7288081462801141E-2</v>
      </c>
      <c r="AB680" s="23">
        <f ca="1">SQRT(Inputs!$B$38)*F680+SQRT(1-Inputs!$B$38)*_xlfn.NORM.S.INV(RAND())</f>
        <v>2.4716780035971588</v>
      </c>
      <c r="AC680" s="23">
        <f ca="1">SQRT(Inputs!$B$38)*G680+SQRT(1-Inputs!$B$38)*_xlfn.NORM.S.INV(RAND())</f>
        <v>-0.91120213828515717</v>
      </c>
      <c r="AD680" s="23">
        <f ca="1">SQRT(Inputs!$B$38)*H680+SQRT(1-Inputs!$B$38)*_xlfn.NORM.S.INV(RAND())</f>
        <v>-0.82666528630526881</v>
      </c>
      <c r="AE680" s="23">
        <f ca="1">SQRT(Inputs!$B$38)*I680+SQRT(1-Inputs!$B$38)*_xlfn.NORM.S.INV(RAND())</f>
        <v>-0.13135862568401047</v>
      </c>
      <c r="AF680" s="23">
        <f ca="1">SQRT(Inputs!$B$38)*J680+SQRT(1-Inputs!$B$38)*_xlfn.NORM.S.INV(RAND())</f>
        <v>0.40922762636733634</v>
      </c>
      <c r="AG680" s="23">
        <f ca="1">SQRT(Inputs!$B$38)*K680+SQRT(1-Inputs!$B$38)*_xlfn.NORM.S.INV(RAND())</f>
        <v>-0.53624009620288038</v>
      </c>
      <c r="AH680" s="23">
        <f ca="1">SQRT(Inputs!$B$38)*L680+SQRT(1-Inputs!$B$38)*_xlfn.NORM.S.INV(RAND())</f>
        <v>1.7508626952985469</v>
      </c>
      <c r="AI680" s="23">
        <f ca="1">SQRT(Inputs!$B$38)*M680+SQRT(1-Inputs!$B$38)*_xlfn.NORM.S.INV(RAND())</f>
        <v>-0.4029404595166341</v>
      </c>
      <c r="AJ680" s="23">
        <f ca="1">SQRT(Inputs!$B$38)*C680+SQRT(1-Inputs!$B$38)*_xlfn.NORM.S.INV(RAND())</f>
        <v>-0.43900723655781626</v>
      </c>
      <c r="AK680" s="23">
        <f ca="1">SQRT(Inputs!$B$38)*D680+SQRT(1-Inputs!$B$38)*_xlfn.NORM.S.INV(RAND())</f>
        <v>-1.6015070116724552</v>
      </c>
      <c r="AL680" s="23">
        <f ca="1">SQRT(Inputs!$B$38)*E680+SQRT(1-Inputs!$B$38)*_xlfn.NORM.S.INV(RAND())</f>
        <v>0.30229637675640442</v>
      </c>
      <c r="AM680" s="23">
        <f ca="1">SQRT(Inputs!$B$38)*F680+SQRT(1-Inputs!$B$38)*_xlfn.NORM.S.INV(RAND())</f>
        <v>0.43855296446149711</v>
      </c>
      <c r="AN680" s="23">
        <f ca="1">SQRT(Inputs!$B$38)*G680+SQRT(1-Inputs!$B$38)*_xlfn.NORM.S.INV(RAND())</f>
        <v>-0.99721367695770524</v>
      </c>
      <c r="AO680" s="23">
        <f ca="1">SQRT(Inputs!$B$38)*H680+SQRT(1-Inputs!$B$38)*_xlfn.NORM.S.INV(RAND())</f>
        <v>-1.1162522040051197</v>
      </c>
      <c r="AP680" s="23">
        <f ca="1">SQRT(Inputs!$B$38)*I680+SQRT(1-Inputs!$B$38)*_xlfn.NORM.S.INV(RAND())</f>
        <v>-0.81466901531766989</v>
      </c>
      <c r="AQ680" s="23">
        <f ca="1">SQRT(Inputs!$B$38)*J680+SQRT(1-Inputs!$B$38)*_xlfn.NORM.S.INV(RAND())</f>
        <v>1.639583138070817</v>
      </c>
      <c r="AR680" s="23">
        <f ca="1">SQRT(Inputs!$B$38)*K680+SQRT(1-Inputs!$B$38)*_xlfn.NORM.S.INV(RAND())</f>
        <v>0.35909502005144478</v>
      </c>
      <c r="AS680" s="23">
        <f ca="1">SQRT(Inputs!$B$38)*L680+SQRT(1-Inputs!$B$38)*_xlfn.NORM.S.INV(RAND())</f>
        <v>-1.0211782412347503</v>
      </c>
      <c r="AT680" s="23">
        <f ca="1">SQRT(Inputs!$B$38)*M680+SQRT(1-Inputs!$B$38)*_xlfn.NORM.S.INV(RAND())</f>
        <v>-0.42251806871335745</v>
      </c>
      <c r="AU680" s="15">
        <f ca="1">Inputs!$B$6*EXP($B$8-0.5*C$5^2+C$5*N680)</f>
        <v>4655.8372728295963</v>
      </c>
      <c r="AV680" s="15">
        <f t="shared" ca="1" si="365"/>
        <v>4437.6732194280048</v>
      </c>
      <c r="AW680" s="15">
        <f t="shared" ca="1" si="366"/>
        <v>5416.4698901405245</v>
      </c>
      <c r="AX680" s="15">
        <f t="shared" ca="1" si="367"/>
        <v>5984.4606644993164</v>
      </c>
      <c r="AY680" s="15">
        <f t="shared" ca="1" si="368"/>
        <v>7394.8082646768053</v>
      </c>
      <c r="AZ680" s="15">
        <f t="shared" ca="1" si="369"/>
        <v>8705.7583782195052</v>
      </c>
      <c r="BA680" s="15">
        <f t="shared" ca="1" si="370"/>
        <v>10105.449430988278</v>
      </c>
      <c r="BB680" s="15">
        <f t="shared" ca="1" si="371"/>
        <v>12391.194079237417</v>
      </c>
      <c r="BC680" s="15">
        <f t="shared" ca="1" si="372"/>
        <v>13968.978963728787</v>
      </c>
      <c r="BD680" s="15">
        <f t="shared" ca="1" si="373"/>
        <v>17262.855936321201</v>
      </c>
      <c r="BE680" s="15">
        <f t="shared" ca="1" si="374"/>
        <v>22543.838248580894</v>
      </c>
      <c r="BF680" s="15">
        <f ca="1">Inputs!$B$13*EXP($B$9-0.5*C$6^2+C$6*Y680)</f>
        <v>16920.073888843304</v>
      </c>
      <c r="BG680" s="15">
        <f t="shared" ca="1" si="375"/>
        <v>17541.728827778956</v>
      </c>
      <c r="BH680" s="15">
        <f t="shared" ca="1" si="376"/>
        <v>21371.398823588021</v>
      </c>
      <c r="BI680" s="15">
        <f t="shared" ca="1" si="377"/>
        <v>38272.819712114688</v>
      </c>
      <c r="BJ680" s="15">
        <f t="shared" ca="1" si="378"/>
        <v>41144.816890934118</v>
      </c>
      <c r="BK680" s="15">
        <f t="shared" ca="1" si="379"/>
        <v>45122.372601798445</v>
      </c>
      <c r="BL680" s="15">
        <f t="shared" ca="1" si="380"/>
        <v>54491.83569084201</v>
      </c>
      <c r="BM680" s="15">
        <f t="shared" ca="1" si="381"/>
        <v>70475.467520328501</v>
      </c>
      <c r="BN680" s="15">
        <f t="shared" ca="1" si="382"/>
        <v>81281.320374273142</v>
      </c>
      <c r="BO680" s="15">
        <f t="shared" ca="1" si="383"/>
        <v>122581.20319113632</v>
      </c>
      <c r="BP680" s="15">
        <f t="shared" ca="1" si="384"/>
        <v>144141.67001997912</v>
      </c>
      <c r="BQ680" s="15">
        <f ca="1">Inputs!$B$20*EXP($B$10-0.5*C$7^2+C$7*AJ680)</f>
        <v>3671.0038007641497</v>
      </c>
      <c r="BR680" s="15">
        <f t="shared" ca="1" si="385"/>
        <v>2995.2869695721547</v>
      </c>
      <c r="BS680" s="15">
        <f t="shared" ca="1" si="386"/>
        <v>4473.7533723091601</v>
      </c>
      <c r="BT680" s="15">
        <f t="shared" ca="1" si="387"/>
        <v>6920.4117334878838</v>
      </c>
      <c r="BU680" s="15">
        <f t="shared" ca="1" si="388"/>
        <v>7534.6694052501525</v>
      </c>
      <c r="BV680" s="15">
        <f t="shared" ca="1" si="389"/>
        <v>8151.9346678638149</v>
      </c>
      <c r="BW680" s="15">
        <f t="shared" ca="1" si="390"/>
        <v>9573.9278286500667</v>
      </c>
      <c r="BX680" s="15">
        <f t="shared" ca="1" si="391"/>
        <v>18601.694284015623</v>
      </c>
      <c r="BY680" s="15">
        <f t="shared" ca="1" si="392"/>
        <v>27917.783794705214</v>
      </c>
      <c r="BZ680" s="15">
        <f t="shared" ca="1" si="393"/>
        <v>32467.818978425843</v>
      </c>
      <c r="CA680" s="15">
        <f t="shared" ca="1" si="394"/>
        <v>42308.536920788632</v>
      </c>
      <c r="CB680" s="15">
        <f ca="1">(AU680*DCF!C$10-DCF!C$5*MAX(AU680*DCF!C$10,0)-MAX(AU680-Inputs!$B$6,0)/Inputs!$B$10)*DCF!C$6</f>
        <v>1045.2590055147784</v>
      </c>
      <c r="CC680" s="15">
        <f ca="1">(AV680*DCF!D$10-DCF!D$5*MAX(AV680*DCF!D$10,0)-MAX(AV680-AU680,0)/Inputs!$B$10)*DCF!D$6</f>
        <v>1081.6527829863692</v>
      </c>
      <c r="CD680" s="15">
        <f ca="1">(AW680*DCF!E$10-DCF!E$5*MAX(AW680*DCF!E$10,0)-MAX(AW680-AV680,0)/Inputs!$B$10)*DCF!E$6</f>
        <v>1030.1111308331629</v>
      </c>
      <c r="CE680" s="15">
        <f ca="1">(AX680*DCF!F$10-DCF!F$5*MAX(AX680*DCF!F$10,0)-MAX(AX680-AW680,0)/Inputs!$B$10)*DCF!F$6</f>
        <v>1188.2134277243888</v>
      </c>
      <c r="CF680" s="15">
        <f ca="1">(AY680*DCF!G$10-DCF!G$5*MAX(AY680*DCF!G$10,0)-MAX(AY680-AX680,0)/Inputs!$B$10)*DCF!G$6</f>
        <v>1252.5319929072982</v>
      </c>
      <c r="CG680" s="15">
        <f ca="1">(AZ680*DCF!H$10-DCF!H$5*MAX(AZ680*DCF!H$10,0)-MAX(AZ680-AY680,0)/Inputs!$B$10)*DCF!H$6</f>
        <v>1457.4465390667049</v>
      </c>
      <c r="CH680" s="15">
        <f ca="1">(BA680*DCF!I$10-DCF!I$5*MAX(BA680*DCF!I$10,0)-MAX(BA680-AZ680,0)/Inputs!$B$10)*DCF!I$6</f>
        <v>1616.2985897263836</v>
      </c>
      <c r="CI680" s="15">
        <f ca="1">(BB680*DCF!J$10-DCF!J$5*MAX(BB680*DCF!J$10,0)-MAX(BB680-BA680,0)/Inputs!$B$10)*DCF!J$6</f>
        <v>1779.9907201927763</v>
      </c>
      <c r="CJ680" s="15">
        <f ca="1">(BC680*DCF!K$10-DCF!K$5*MAX(BC680*DCF!K$10,0)-MAX(BC680-BB680,0)/Inputs!$B$10)*DCF!K$6</f>
        <v>2027.9154045382575</v>
      </c>
      <c r="CK680" s="15">
        <f ca="1">(BD680*DCF!L$10-DCF!L$5*MAX(BD680*DCF!L$10,0)-MAX(BD680-BC680,0)/Inputs!$B$10)*DCF!L$6</f>
        <v>2177.6153200277749</v>
      </c>
      <c r="CL680" s="15">
        <f ca="1">(BE680*DCF!M$10-DCF!M$5*MAX(BE680*DCF!M$10,0)-MAX(BE680-BD680,0)/Inputs!$B$10)*DCF!M$6</f>
        <v>2550.3573959228506</v>
      </c>
      <c r="CM680" s="15">
        <f ca="1">(BF680*DCF!C$28-DCF!C$5*MAX(BF680*DCF!C$28,0)-MAX(BF680-Inputs!$B$13,0)/Inputs!$B$17)*DCF!C$6</f>
        <v>3886.0494231595899</v>
      </c>
      <c r="CN680" s="15">
        <f ca="1">(BG680*DCF!D$28-DCF!D$5*MAX(BG680*DCF!D$28,0)-MAX(BG680-BF680,0)/Inputs!$B$17)*DCF!D$6</f>
        <v>5033.8162177686027</v>
      </c>
      <c r="CO680" s="15">
        <f ca="1">(BH680*DCF!E$28-DCF!E$5*MAX(BH680*DCF!E$28,0)-MAX(BH680-BG680,0)/Inputs!$B$17)*DCF!E$6</f>
        <v>5297.9854538443051</v>
      </c>
      <c r="CP680" s="15">
        <f ca="1">(BI680*DCF!F$28-DCF!F$5*MAX(BI680*DCF!F$28,0)-MAX(BI680-BH680,0)/Inputs!$B$17)*DCF!F$6</f>
        <v>7312.891592666243</v>
      </c>
      <c r="CQ680" s="15">
        <f ca="1">(BJ680*DCF!G$28-DCF!G$5*MAX(BJ680*DCF!G$28,0)-MAX(BJ680-BI680,0)/Inputs!$B$17)*DCF!G$6</f>
        <v>10192.293353569496</v>
      </c>
      <c r="CR680" s="15">
        <f ca="1">(BK680*DCF!H$28-DCF!H$5*MAX(BK680*DCF!H$28,0)-MAX(BK680-BJ680,0)/Inputs!$B$17)*DCF!H$6</f>
        <v>10541.260034165332</v>
      </c>
      <c r="CS680" s="15">
        <f ca="1">(BL680*DCF!I$28-DCF!I$5*MAX(BL680*DCF!I$28,0)-MAX(BL680-BK680,0)/Inputs!$B$17)*DCF!I$6</f>
        <v>11469.115464701927</v>
      </c>
      <c r="CT680" s="15">
        <f ca="1">(BM680*DCF!J$28-DCF!J$5*MAX(BM680*DCF!J$28,0)-MAX(BM680-BL680,0)/Inputs!$B$17)*DCF!J$6</f>
        <v>13602.580865344595</v>
      </c>
      <c r="CU680" s="15">
        <f ca="1">(BN680*DCF!K$28-DCF!K$5*MAX(BN680*DCF!K$28,0)-MAX(BN680-BM680,0)/Inputs!$B$17)*DCF!K$6</f>
        <v>15841.67897769821</v>
      </c>
      <c r="CV680" s="15">
        <f ca="1">(BO680*DCF!L$28-DCF!L$5*MAX(BO680*DCF!L$28,0)-MAX(BO680-BN680,0)/Inputs!$B$17)*DCF!L$6</f>
        <v>19784.372392902915</v>
      </c>
      <c r="CW680" s="15">
        <f ca="1">(BP680*DCF!M$28-DCF!M$5*MAX(BP680*DCF!M$28,0)-MAX(BP680-BO680,0)/Inputs!$B$17)*DCF!M$6</f>
        <v>24866.664015678136</v>
      </c>
      <c r="CX680" s="15">
        <f ca="1">(BQ680*DCF!C$46-DCF!C$5*MAX(BQ680*DCF!C$46,0)-MAX(BQ680-Inputs!$B$20,0)/Inputs!$B$24)*DCF!C$6</f>
        <v>-1064.8987072268935</v>
      </c>
      <c r="CY680" s="15">
        <f ca="1">(BR680*DCF!D$46-DCF!D$5*MAX(BR680*DCF!D$46,0)-MAX(BR680-BQ680,0)/Inputs!$B$24)*DCF!D$6</f>
        <v>-511.22563471088409</v>
      </c>
      <c r="CZ680" s="15">
        <f ca="1">(BS680*DCF!E$46-DCF!E$5*MAX(BS680*DCF!E$46,0)-MAX(BS680-BR680,0)/Inputs!$B$24)*DCF!E$6</f>
        <v>-1111.7998800872174</v>
      </c>
      <c r="DA680" s="15">
        <f ca="1">(BT680*DCF!F$46-DCF!F$5*MAX(BT680*DCF!F$46,0)-MAX(BT680-BS680,0)/Inputs!$B$24)*DCF!F$6</f>
        <v>-1394.8937906893109</v>
      </c>
      <c r="DB680" s="15">
        <f ca="1">(BU680*DCF!G$46-DCF!G$5*MAX(BU680*DCF!G$46,0)-MAX(BU680-BT680,0)/Inputs!$B$24)*DCF!G$6</f>
        <v>-460.07553663468087</v>
      </c>
      <c r="DC680" s="15">
        <f ca="1">(BV680*DCF!H$46-DCF!H$5*MAX(BV680*DCF!H$46,0)-MAX(BV680-BU680,0)/Inputs!$B$24)*DCF!H$6</f>
        <v>-191.81139831018285</v>
      </c>
      <c r="DD680" s="15">
        <f ca="1">(BW680*DCF!I$46-DCF!I$5*MAX(BW680*DCF!I$46,0)-MAX(BW680-BV680,0)/Inputs!$B$24)*DCF!I$6</f>
        <v>-187.0856520921898</v>
      </c>
      <c r="DE680" s="15">
        <f ca="1">(BX680*DCF!J$46-DCF!J$5*MAX(BX680*DCF!J$46,0)-MAX(BX680-BW680,0)/Inputs!$B$24)*DCF!J$6</f>
        <v>-1613.7265508870976</v>
      </c>
      <c r="DF680" s="15">
        <f ca="1">(BY680*DCF!K$46-DCF!K$5*MAX(BY680*DCF!K$46,0)-MAX(BY680-BX680,0)/Inputs!$B$24)*DCF!K$6</f>
        <v>-687.43687575987599</v>
      </c>
      <c r="DG680" s="15">
        <f ca="1">(BZ680*DCF!L$46-DCF!L$5*MAX(BZ680*DCF!L$46,0)-MAX(BZ680-BY680,0)/Inputs!$B$24)*DCF!L$6</f>
        <v>1214.6622636170064</v>
      </c>
      <c r="DH680" s="15">
        <f ca="1">(CA680*DCF!M$46-DCF!M$5*MAX(CA680*DCF!M$46,0)-MAX(CA680-BZ680,0)/Inputs!$B$24)*DCF!M$6</f>
        <v>1259.5601267697114</v>
      </c>
      <c r="DI680" s="15">
        <f ca="1">SUM(CB680:CL680)+BE680*DCF!M$10*(1+Inputs!$B$30)*(1-Inputs!$B$33)*(1-Inputs!$B$30/Inputs!$B$31)/(Inputs!$B$29-Inputs!$B$30)*DCF!M$6</f>
        <v>79947.192266640253</v>
      </c>
      <c r="DJ680" s="15">
        <f ca="1">SUM(CM680:CW680)+BP680*DCF!M$28*(1+Inputs!$B$30)*(1-Inputs!$B$33)*(1-Inputs!$B$30/Inputs!$B$31)/(Inputs!$B$29-Inputs!$B$30)*DCF!M$6</f>
        <v>662692.93944731483</v>
      </c>
      <c r="DK680" s="15">
        <f ca="1">SUM(CX680:DH680)+CA680*DCF!M$46*(1+Inputs!$B$30)*(1-Inputs!$B$33)*(1-Inputs!$B$30/Inputs!$B$31)/(Inputs!$B$29-Inputs!$B$30)*DCF!M$6</f>
        <v>60665.278210119628</v>
      </c>
      <c r="DM680" s="15">
        <f ca="1">DI680+DJ680+DK680+Inputs!$B$34+Inputs!$B$36-Inputs!$B$35</f>
        <v>880156.40992407466</v>
      </c>
    </row>
    <row r="681" spans="1:117" x14ac:dyDescent="0.75">
      <c r="A681" s="11">
        <v>668</v>
      </c>
      <c r="C681" s="23">
        <f t="shared" ca="1" si="396"/>
        <v>1.2987328764132118</v>
      </c>
      <c r="D681" s="23">
        <f t="shared" ca="1" si="396"/>
        <v>-1.4863043537257923</v>
      </c>
      <c r="E681" s="23">
        <f t="shared" ca="1" si="396"/>
        <v>0.39494299816237421</v>
      </c>
      <c r="F681" s="23">
        <f t="shared" ca="1" si="396"/>
        <v>-1.5396552285537719</v>
      </c>
      <c r="G681" s="23">
        <f t="shared" ca="1" si="396"/>
        <v>0.2161609998816616</v>
      </c>
      <c r="H681" s="23">
        <f t="shared" ca="1" si="396"/>
        <v>-0.74723355048633433</v>
      </c>
      <c r="I681" s="23">
        <f t="shared" ca="1" si="396"/>
        <v>-1.8887604591175142E-2</v>
      </c>
      <c r="J681" s="23">
        <f t="shared" ca="1" si="396"/>
        <v>8.5220724274668001E-3</v>
      </c>
      <c r="K681" s="23">
        <f t="shared" ca="1" si="396"/>
        <v>0.21831274012045615</v>
      </c>
      <c r="L681" s="23">
        <f t="shared" ca="1" si="396"/>
        <v>-0.30936387230517837</v>
      </c>
      <c r="M681" s="23">
        <f t="shared" ca="1" si="396"/>
        <v>-0.26809024168827167</v>
      </c>
      <c r="N681" s="23">
        <f ca="1">SQRT(Inputs!$B$38)*C681+SQRT(1-Inputs!$B$38)*_xlfn.NORM.S.INV(RAND())</f>
        <v>1.5720513751439218</v>
      </c>
      <c r="O681" s="23">
        <f ca="1">SQRT(Inputs!$B$38)*D681+SQRT(1-Inputs!$B$38)*_xlfn.NORM.S.INV(RAND())</f>
        <v>-0.9710391779417451</v>
      </c>
      <c r="P681" s="23">
        <f ca="1">SQRT(Inputs!$B$38)*E681+SQRT(1-Inputs!$B$38)*_xlfn.NORM.S.INV(RAND())</f>
        <v>-0.53223094329460019</v>
      </c>
      <c r="Q681" s="23">
        <f ca="1">SQRT(Inputs!$B$38)*F681+SQRT(1-Inputs!$B$38)*_xlfn.NORM.S.INV(RAND())</f>
        <v>-0.50380116091885263</v>
      </c>
      <c r="R681" s="23">
        <f ca="1">SQRT(Inputs!$B$38)*G681+SQRT(1-Inputs!$B$38)*_xlfn.NORM.S.INV(RAND())</f>
        <v>-1.2146231968699401</v>
      </c>
      <c r="S681" s="23">
        <f ca="1">SQRT(Inputs!$B$38)*H681+SQRT(1-Inputs!$B$38)*_xlfn.NORM.S.INV(RAND())</f>
        <v>0.22851704688232993</v>
      </c>
      <c r="T681" s="23">
        <f ca="1">SQRT(Inputs!$B$38)*I681+SQRT(1-Inputs!$B$38)*_xlfn.NORM.S.INV(RAND())</f>
        <v>1.6739319523146263</v>
      </c>
      <c r="U681" s="23">
        <f ca="1">SQRT(Inputs!$B$38)*J681+SQRT(1-Inputs!$B$38)*_xlfn.NORM.S.INV(RAND())</f>
        <v>-0.41465862236033474</v>
      </c>
      <c r="V681" s="23">
        <f ca="1">SQRT(Inputs!$B$38)*K681+SQRT(1-Inputs!$B$38)*_xlfn.NORM.S.INV(RAND())</f>
        <v>-4.4938460496268082E-2</v>
      </c>
      <c r="W681" s="23">
        <f ca="1">SQRT(Inputs!$B$38)*L681+SQRT(1-Inputs!$B$38)*_xlfn.NORM.S.INV(RAND())</f>
        <v>1.1881726685909719</v>
      </c>
      <c r="X681" s="23">
        <f ca="1">SQRT(Inputs!$B$38)*M681+SQRT(1-Inputs!$B$38)*_xlfn.NORM.S.INV(RAND())</f>
        <v>-0.98746473496035825</v>
      </c>
      <c r="Y681" s="23">
        <f ca="1">SQRT(Inputs!$B$38)*C681+SQRT(1-Inputs!$B$38)*_xlfn.NORM.S.INV(RAND())</f>
        <v>2.865924549572143</v>
      </c>
      <c r="Z681" s="23">
        <f ca="1">SQRT(Inputs!$B$38)*D681+SQRT(1-Inputs!$B$38)*_xlfn.NORM.S.INV(RAND())</f>
        <v>-1.6259942785984898</v>
      </c>
      <c r="AA681" s="23">
        <f ca="1">SQRT(Inputs!$B$38)*E681+SQRT(1-Inputs!$B$38)*_xlfn.NORM.S.INV(RAND())</f>
        <v>3.449100111442005E-4</v>
      </c>
      <c r="AB681" s="23">
        <f ca="1">SQRT(Inputs!$B$38)*F681+SQRT(1-Inputs!$B$38)*_xlfn.NORM.S.INV(RAND())</f>
        <v>-1.7425980300724837</v>
      </c>
      <c r="AC681" s="23">
        <f ca="1">SQRT(Inputs!$B$38)*G681+SQRT(1-Inputs!$B$38)*_xlfn.NORM.S.INV(RAND())</f>
        <v>0.50269593983559691</v>
      </c>
      <c r="AD681" s="23">
        <f ca="1">SQRT(Inputs!$B$38)*H681+SQRT(1-Inputs!$B$38)*_xlfn.NORM.S.INV(RAND())</f>
        <v>-1.1872800421131198</v>
      </c>
      <c r="AE681" s="23">
        <f ca="1">SQRT(Inputs!$B$38)*I681+SQRT(1-Inputs!$B$38)*_xlfn.NORM.S.INV(RAND())</f>
        <v>0.20312189486051774</v>
      </c>
      <c r="AF681" s="23">
        <f ca="1">SQRT(Inputs!$B$38)*J681+SQRT(1-Inputs!$B$38)*_xlfn.NORM.S.INV(RAND())</f>
        <v>-0.30999602013018301</v>
      </c>
      <c r="AG681" s="23">
        <f ca="1">SQRT(Inputs!$B$38)*K681+SQRT(1-Inputs!$B$38)*_xlfn.NORM.S.INV(RAND())</f>
        <v>0.23258410714893041</v>
      </c>
      <c r="AH681" s="23">
        <f ca="1">SQRT(Inputs!$B$38)*L681+SQRT(1-Inputs!$B$38)*_xlfn.NORM.S.INV(RAND())</f>
        <v>0.88015613733451881</v>
      </c>
      <c r="AI681" s="23">
        <f ca="1">SQRT(Inputs!$B$38)*M681+SQRT(1-Inputs!$B$38)*_xlfn.NORM.S.INV(RAND())</f>
        <v>1.5915068072592822</v>
      </c>
      <c r="AJ681" s="23">
        <f ca="1">SQRT(Inputs!$B$38)*C681+SQRT(1-Inputs!$B$38)*_xlfn.NORM.S.INV(RAND())</f>
        <v>-5.9989242723201275E-2</v>
      </c>
      <c r="AK681" s="23">
        <f ca="1">SQRT(Inputs!$B$38)*D681+SQRT(1-Inputs!$B$38)*_xlfn.NORM.S.INV(RAND())</f>
        <v>-1.0799920692381575</v>
      </c>
      <c r="AL681" s="23">
        <f ca="1">SQRT(Inputs!$B$38)*E681+SQRT(1-Inputs!$B$38)*_xlfn.NORM.S.INV(RAND())</f>
        <v>0.42731336115429608</v>
      </c>
      <c r="AM681" s="23">
        <f ca="1">SQRT(Inputs!$B$38)*F681+SQRT(1-Inputs!$B$38)*_xlfn.NORM.S.INV(RAND())</f>
        <v>0.25005350942690419</v>
      </c>
      <c r="AN681" s="23">
        <f ca="1">SQRT(Inputs!$B$38)*G681+SQRT(1-Inputs!$B$38)*_xlfn.NORM.S.INV(RAND())</f>
        <v>1.2860233000752808</v>
      </c>
      <c r="AO681" s="23">
        <f ca="1">SQRT(Inputs!$B$38)*H681+SQRT(1-Inputs!$B$38)*_xlfn.NORM.S.INV(RAND())</f>
        <v>-0.61905689434313815</v>
      </c>
      <c r="AP681" s="23">
        <f ca="1">SQRT(Inputs!$B$38)*I681+SQRT(1-Inputs!$B$38)*_xlfn.NORM.S.INV(RAND())</f>
        <v>1.5813035567084681</v>
      </c>
      <c r="AQ681" s="23">
        <f ca="1">SQRT(Inputs!$B$38)*J681+SQRT(1-Inputs!$B$38)*_xlfn.NORM.S.INV(RAND())</f>
        <v>-0.39960314028000316</v>
      </c>
      <c r="AR681" s="23">
        <f ca="1">SQRT(Inputs!$B$38)*K681+SQRT(1-Inputs!$B$38)*_xlfn.NORM.S.INV(RAND())</f>
        <v>-1.0846312333238004</v>
      </c>
      <c r="AS681" s="23">
        <f ca="1">SQRT(Inputs!$B$38)*L681+SQRT(1-Inputs!$B$38)*_xlfn.NORM.S.INV(RAND())</f>
        <v>-0.88855471633623928</v>
      </c>
      <c r="AT681" s="23">
        <f ca="1">SQRT(Inputs!$B$38)*M681+SQRT(1-Inputs!$B$38)*_xlfn.NORM.S.INV(RAND())</f>
        <v>-1.6448430512395174</v>
      </c>
      <c r="AU681" s="15">
        <f ca="1">Inputs!$B$6*EXP($B$8-0.5*C$5^2+C$5*N681)</f>
        <v>6400.2044031150526</v>
      </c>
      <c r="AV681" s="15">
        <f t="shared" ca="1" si="365"/>
        <v>6754.0273596587249</v>
      </c>
      <c r="AW681" s="15">
        <f t="shared" ca="1" si="366"/>
        <v>7664.8632153874587</v>
      </c>
      <c r="AX681" s="15">
        <f t="shared" ca="1" si="367"/>
        <v>8787.1752568234533</v>
      </c>
      <c r="AY681" s="15">
        <f t="shared" ca="1" si="368"/>
        <v>9318.599325199164</v>
      </c>
      <c r="AZ681" s="15">
        <f t="shared" ca="1" si="369"/>
        <v>11687.331050592713</v>
      </c>
      <c r="BA681" s="15">
        <f t="shared" ca="1" si="370"/>
        <v>17040.858641660489</v>
      </c>
      <c r="BB681" s="15">
        <f t="shared" ca="1" si="371"/>
        <v>20014.209790724202</v>
      </c>
      <c r="BC681" s="15">
        <f t="shared" ca="1" si="372"/>
        <v>24406.211841438919</v>
      </c>
      <c r="BD681" s="15">
        <f t="shared" ca="1" si="373"/>
        <v>33414.485117470213</v>
      </c>
      <c r="BE681" s="15">
        <f t="shared" ca="1" si="374"/>
        <v>37423.36220465252</v>
      </c>
      <c r="BF681" s="15">
        <f ca="1">Inputs!$B$13*EXP($B$9-0.5*C$6^2+C$6*Y681)</f>
        <v>24412.050294298664</v>
      </c>
      <c r="BG681" s="15">
        <f t="shared" ca="1" si="375"/>
        <v>22186.82673674195</v>
      </c>
      <c r="BH681" s="15">
        <f t="shared" ca="1" si="376"/>
        <v>27109.772240242208</v>
      </c>
      <c r="BI681" s="15">
        <f t="shared" ca="1" si="377"/>
        <v>25378.98720490987</v>
      </c>
      <c r="BJ681" s="15">
        <f t="shared" ca="1" si="378"/>
        <v>33451.165693143834</v>
      </c>
      <c r="BK681" s="15">
        <f t="shared" ca="1" si="379"/>
        <v>34927.398457545845</v>
      </c>
      <c r="BL681" s="15">
        <f t="shared" ca="1" si="380"/>
        <v>44048.44943301141</v>
      </c>
      <c r="BM681" s="15">
        <f t="shared" ca="1" si="381"/>
        <v>52099.560925106802</v>
      </c>
      <c r="BN681" s="15">
        <f t="shared" ca="1" si="382"/>
        <v>65886.976282016709</v>
      </c>
      <c r="BO681" s="15">
        <f t="shared" ca="1" si="383"/>
        <v>89800.193002502885</v>
      </c>
      <c r="BP681" s="15">
        <f t="shared" ca="1" si="384"/>
        <v>132366.38478981765</v>
      </c>
      <c r="BQ681" s="15">
        <f ca="1">Inputs!$B$20*EXP($B$10-0.5*C$7^2+C$7*AJ681)</f>
        <v>4199.2093636487471</v>
      </c>
      <c r="BR681" s="15">
        <f t="shared" ca="1" si="385"/>
        <v>4043.4321992310629</v>
      </c>
      <c r="BS681" s="15">
        <f t="shared" ca="1" si="386"/>
        <v>6260.0415399800913</v>
      </c>
      <c r="BT681" s="15">
        <f t="shared" ca="1" si="387"/>
        <v>9216.4033237072508</v>
      </c>
      <c r="BU681" s="15">
        <f t="shared" ca="1" si="388"/>
        <v>17435.338386731692</v>
      </c>
      <c r="BV681" s="15">
        <f t="shared" ca="1" si="389"/>
        <v>21099.657271747692</v>
      </c>
      <c r="BW681" s="15">
        <f t="shared" ca="1" si="390"/>
        <v>41146.992765340081</v>
      </c>
      <c r="BX681" s="15">
        <f t="shared" ca="1" si="391"/>
        <v>53120.125355758835</v>
      </c>
      <c r="BY681" s="15">
        <f t="shared" ca="1" si="392"/>
        <v>60482.046657082908</v>
      </c>
      <c r="BZ681" s="15">
        <f t="shared" ca="1" si="393"/>
        <v>72075.398795759043</v>
      </c>
      <c r="CA681" s="15">
        <f t="shared" ca="1" si="394"/>
        <v>75583.963123954149</v>
      </c>
      <c r="CB681" s="15">
        <f ca="1">(AU681*DCF!C$10-DCF!C$5*MAX(AU681*DCF!C$10,0)-MAX(AU681-Inputs!$B$6,0)/Inputs!$B$10)*DCF!C$6</f>
        <v>1032.8213569584107</v>
      </c>
      <c r="CC681" s="15">
        <f ca="1">(AV681*DCF!D$10-DCF!D$5*MAX(AV681*DCF!D$10,0)-MAX(AV681-AU681,0)/Inputs!$B$10)*DCF!D$6</f>
        <v>1559.9779441348551</v>
      </c>
      <c r="CD681" s="15">
        <f ca="1">(AW681*DCF!E$10-DCF!E$5*MAX(AW681*DCF!E$10,0)-MAX(AW681-AV681,0)/Inputs!$B$10)*DCF!E$6</f>
        <v>1564.5369481289492</v>
      </c>
      <c r="CE681" s="15">
        <f ca="1">(AX681*DCF!F$10-DCF!F$5*MAX(AX681*DCF!F$10,0)-MAX(AX681-AW681,0)/Inputs!$B$10)*DCF!F$6</f>
        <v>1684.7010441467598</v>
      </c>
      <c r="CF681" s="15">
        <f ca="1">(AY681*DCF!G$10-DCF!G$5*MAX(AY681*DCF!G$10,0)-MAX(AY681-AX681,0)/Inputs!$B$10)*DCF!G$6</f>
        <v>1817.8539033521481</v>
      </c>
      <c r="CG681" s="15">
        <f ca="1">(AZ681*DCF!H$10-DCF!H$5*MAX(AZ681*DCF!H$10,0)-MAX(AZ681-AY681,0)/Inputs!$B$10)*DCF!H$6</f>
        <v>1848.4929236092323</v>
      </c>
      <c r="CH681" s="15">
        <f ca="1">(BA681*DCF!I$10-DCF!I$5*MAX(BA681*DCF!I$10,0)-MAX(BA681-AZ681,0)/Inputs!$B$10)*DCF!I$6</f>
        <v>2234.577125828549</v>
      </c>
      <c r="CI681" s="15">
        <f ca="1">(BB681*DCF!J$10-DCF!J$5*MAX(BB681*DCF!J$10,0)-MAX(BB681-BA681,0)/Inputs!$B$10)*DCF!J$6</f>
        <v>2983.9224698000908</v>
      </c>
      <c r="CJ681" s="15">
        <f ca="1">(BC681*DCF!K$10-DCF!K$5*MAX(BC681*DCF!K$10,0)-MAX(BC681-BB681,0)/Inputs!$B$10)*DCF!K$6</f>
        <v>3314.1947119102588</v>
      </c>
      <c r="CK681" s="15">
        <f ca="1">(BD681*DCF!L$10-DCF!L$5*MAX(BD681*DCF!L$10,0)-MAX(BD681-BC681,0)/Inputs!$B$10)*DCF!L$6</f>
        <v>3874.6241732197441</v>
      </c>
      <c r="CL681" s="15">
        <f ca="1">(BE681*DCF!M$10-DCF!M$5*MAX(BE681*DCF!M$10,0)-MAX(BE681-BD681,0)/Inputs!$B$10)*DCF!M$6</f>
        <v>4802.0172400415195</v>
      </c>
      <c r="CM681" s="15">
        <f ca="1">(BF681*DCF!C$28-DCF!C$5*MAX(BF681*DCF!C$28,0)-MAX(BF681-Inputs!$B$13,0)/Inputs!$B$17)*DCF!C$6</f>
        <v>4442.3028962804519</v>
      </c>
      <c r="CN681" s="15">
        <f ca="1">(BG681*DCF!D$28-DCF!D$5*MAX(BG681*DCF!D$28,0)-MAX(BG681-BF681,0)/Inputs!$B$17)*DCF!D$6</f>
        <v>6534.5321867352313</v>
      </c>
      <c r="CO681" s="15">
        <f ca="1">(BH681*DCF!E$28-DCF!E$5*MAX(BH681*DCF!E$28,0)-MAX(BH681-BG681,0)/Inputs!$B$17)*DCF!E$6</f>
        <v>6707.7254315958698</v>
      </c>
      <c r="CP681" s="15">
        <f ca="1">(BI681*DCF!F$28-DCF!F$5*MAX(BI681*DCF!F$28,0)-MAX(BI681-BH681,0)/Inputs!$B$17)*DCF!F$6</f>
        <v>6889.7265217212162</v>
      </c>
      <c r="CQ681" s="15">
        <f ca="1">(BJ681*DCF!G$28-DCF!G$5*MAX(BJ681*DCF!G$28,0)-MAX(BJ681-BI681,0)/Inputs!$B$17)*DCF!G$6</f>
        <v>7321.4980540145762</v>
      </c>
      <c r="CR681" s="15">
        <f ca="1">(BK681*DCF!H$28-DCF!H$5*MAX(BK681*DCF!H$28,0)-MAX(BK681-BJ681,0)/Inputs!$B$17)*DCF!H$6</f>
        <v>8408.5658397896659</v>
      </c>
      <c r="CS681" s="15">
        <f ca="1">(BL681*DCF!I$28-DCF!I$5*MAX(BL681*DCF!I$28,0)-MAX(BL681-BK681,0)/Inputs!$B$17)*DCF!I$6</f>
        <v>9048.9762225111517</v>
      </c>
      <c r="CT681" s="15">
        <f ca="1">(BM681*DCF!J$28-DCF!J$5*MAX(BM681*DCF!J$28,0)-MAX(BM681-BL681,0)/Inputs!$B$17)*DCF!J$6</f>
        <v>10555.015589827741</v>
      </c>
      <c r="CU681" s="15">
        <f ca="1">(BN681*DCF!K$28-DCF!K$5*MAX(BN681*DCF!K$28,0)-MAX(BN681-BM681,0)/Inputs!$B$17)*DCF!K$6</f>
        <v>12225.449930065552</v>
      </c>
      <c r="CV681" s="15">
        <f ca="1">(BO681*DCF!L$28-DCF!L$5*MAX(BO681*DCF!L$28,0)-MAX(BO681-BN681,0)/Inputs!$B$17)*DCF!L$6</f>
        <v>15211.203051830164</v>
      </c>
      <c r="CW681" s="15">
        <f ca="1">(BP681*DCF!M$28-DCF!M$5*MAX(BP681*DCF!M$28,0)-MAX(BP681-BO681,0)/Inputs!$B$17)*DCF!M$6</f>
        <v>20455.448780731604</v>
      </c>
      <c r="CX681" s="15">
        <f ca="1">(BQ681*DCF!C$46-DCF!C$5*MAX(BQ681*DCF!C$46,0)-MAX(BQ681-Inputs!$B$20,0)/Inputs!$B$24)*DCF!C$6</f>
        <v>-1430.8609909806562</v>
      </c>
      <c r="CY681" s="15">
        <f ca="1">(BR681*DCF!D$46-DCF!D$5*MAX(BR681*DCF!D$46,0)-MAX(BR681-BQ681,0)/Inputs!$B$24)*DCF!D$6</f>
        <v>-690.11958235093255</v>
      </c>
      <c r="CZ681" s="15">
        <f ca="1">(BS681*DCF!E$46-DCF!E$5*MAX(BS681*DCF!E$46,0)-MAX(BS681-BR681,0)/Inputs!$B$24)*DCF!E$6</f>
        <v>-1613.9871914860146</v>
      </c>
      <c r="DA681" s="15">
        <f ca="1">(BT681*DCF!F$46-DCF!F$5*MAX(BT681*DCF!F$46,0)-MAX(BT681-BS681,0)/Inputs!$B$24)*DCF!F$6</f>
        <v>-1747.7015437594832</v>
      </c>
      <c r="DB681" s="15">
        <f ca="1">(BU681*DCF!G$46-DCF!G$5*MAX(BU681*DCF!G$46,0)-MAX(BU681-BT681,0)/Inputs!$B$24)*DCF!G$6</f>
        <v>-3351.1777041796104</v>
      </c>
      <c r="DC681" s="15">
        <f ca="1">(BV681*DCF!H$46-DCF!H$5*MAX(BV681*DCF!H$46,0)-MAX(BV681-BU681,0)/Inputs!$B$24)*DCF!H$6</f>
        <v>-1138.6646418644139</v>
      </c>
      <c r="DD681" s="15">
        <f ca="1">(BW681*DCF!I$46-DCF!I$5*MAX(BW681*DCF!I$46,0)-MAX(BW681-BV681,0)/Inputs!$B$24)*DCF!I$6</f>
        <v>-4804.5087327831425</v>
      </c>
      <c r="DE681" s="15">
        <f ca="1">(BX681*DCF!J$46-DCF!J$5*MAX(BX681*DCF!J$46,0)-MAX(BX681-BW681,0)/Inputs!$B$24)*DCF!J$6</f>
        <v>-946.83682889304453</v>
      </c>
      <c r="DF681" s="15">
        <f ca="1">(BY681*DCF!K$46-DCF!K$5*MAX(BY681*DCF!K$46,0)-MAX(BY681-BX681,0)/Inputs!$B$24)*DCF!K$6</f>
        <v>1651.461524879121</v>
      </c>
      <c r="DG681" s="15">
        <f ca="1">(BZ681*DCF!L$46-DCF!L$5*MAX(BZ681*DCF!L$46,0)-MAX(BZ681-BY681,0)/Inputs!$B$24)*DCF!L$6</f>
        <v>2358.6252450326961</v>
      </c>
      <c r="DH681" s="15">
        <f ca="1">(CA681*DCF!M$46-DCF!M$5*MAX(CA681*DCF!M$46,0)-MAX(CA681-BZ681,0)/Inputs!$B$24)*DCF!M$6</f>
        <v>5191.9988808737371</v>
      </c>
      <c r="DI681" s="15">
        <f ca="1">SUM(CB681:CL681)+BE681*DCF!M$10*(1+Inputs!$B$30)*(1-Inputs!$B$33)*(1-Inputs!$B$30/Inputs!$B$31)/(Inputs!$B$29-Inputs!$B$30)*DCF!M$6</f>
        <v>130867.431729412</v>
      </c>
      <c r="DJ681" s="15">
        <f ca="1">SUM(CM681:CW681)+BP681*DCF!M$28*(1+Inputs!$B$30)*(1-Inputs!$B$33)*(1-Inputs!$B$30/Inputs!$B$31)/(Inputs!$B$29-Inputs!$B$30)*DCF!M$6</f>
        <v>598970.31015083008</v>
      </c>
      <c r="DK681" s="15">
        <f ca="1">SUM(CX681:DH681)+CA681*DCF!M$46*(1+Inputs!$B$30)*(1-Inputs!$B$33)*(1-Inputs!$B$30/Inputs!$B$31)/(Inputs!$B$29-Inputs!$B$30)*DCF!M$6</f>
        <v>110339.98891693502</v>
      </c>
      <c r="DM681" s="15">
        <f ca="1">DI681+DJ681+DK681+Inputs!$B$34+Inputs!$B$36-Inputs!$B$35</f>
        <v>917028.73079717706</v>
      </c>
    </row>
    <row r="682" spans="1:117" x14ac:dyDescent="0.75">
      <c r="A682" s="11">
        <v>669</v>
      </c>
      <c r="C682" s="23">
        <f t="shared" ca="1" si="396"/>
        <v>-0.85829300273545994</v>
      </c>
      <c r="D682" s="23">
        <f t="shared" ca="1" si="396"/>
        <v>0.9501897046220924</v>
      </c>
      <c r="E682" s="23">
        <f t="shared" ca="1" si="396"/>
        <v>-1.2119129409570477</v>
      </c>
      <c r="F682" s="23">
        <f t="shared" ca="1" si="396"/>
        <v>-1.5316309585893062</v>
      </c>
      <c r="G682" s="23">
        <f t="shared" ca="1" si="396"/>
        <v>0.8193528307261424</v>
      </c>
      <c r="H682" s="23">
        <f t="shared" ca="1" si="396"/>
        <v>1.0258592757030216</v>
      </c>
      <c r="I682" s="23">
        <f t="shared" ca="1" si="396"/>
        <v>1.152213920004886</v>
      </c>
      <c r="J682" s="23">
        <f t="shared" ca="1" si="396"/>
        <v>-0.30466748256835852</v>
      </c>
      <c r="K682" s="23">
        <f t="shared" ca="1" si="396"/>
        <v>-1.5741920389620081</v>
      </c>
      <c r="L682" s="23">
        <f t="shared" ca="1" si="396"/>
        <v>-1.3877020662237725</v>
      </c>
      <c r="M682" s="23">
        <f t="shared" ca="1" si="396"/>
        <v>-1.0277502075115892</v>
      </c>
      <c r="N682" s="23">
        <f ca="1">SQRT(Inputs!$B$38)*C682+SQRT(1-Inputs!$B$38)*_xlfn.NORM.S.INV(RAND())</f>
        <v>-0.77236515805825601</v>
      </c>
      <c r="O682" s="23">
        <f ca="1">SQRT(Inputs!$B$38)*D682+SQRT(1-Inputs!$B$38)*_xlfn.NORM.S.INV(RAND())</f>
        <v>0.79376119437478354</v>
      </c>
      <c r="P682" s="23">
        <f ca="1">SQRT(Inputs!$B$38)*E682+SQRT(1-Inputs!$B$38)*_xlfn.NORM.S.INV(RAND())</f>
        <v>-1.4974168758866346</v>
      </c>
      <c r="Q682" s="23">
        <f ca="1">SQRT(Inputs!$B$38)*F682+SQRT(1-Inputs!$B$38)*_xlfn.NORM.S.INV(RAND())</f>
        <v>9.1345825193389074E-2</v>
      </c>
      <c r="R682" s="23">
        <f ca="1">SQRT(Inputs!$B$38)*G682+SQRT(1-Inputs!$B$38)*_xlfn.NORM.S.INV(RAND())</f>
        <v>0.33577025313765224</v>
      </c>
      <c r="S682" s="23">
        <f ca="1">SQRT(Inputs!$B$38)*H682+SQRT(1-Inputs!$B$38)*_xlfn.NORM.S.INV(RAND())</f>
        <v>-1.5519513749675038</v>
      </c>
      <c r="T682" s="23">
        <f ca="1">SQRT(Inputs!$B$38)*I682+SQRT(1-Inputs!$B$38)*_xlfn.NORM.S.INV(RAND())</f>
        <v>-0.3505435123017141</v>
      </c>
      <c r="U682" s="23">
        <f ca="1">SQRT(Inputs!$B$38)*J682+SQRT(1-Inputs!$B$38)*_xlfn.NORM.S.INV(RAND())</f>
        <v>-1.4461640388741454E-2</v>
      </c>
      <c r="V682" s="23">
        <f ca="1">SQRT(Inputs!$B$38)*K682+SQRT(1-Inputs!$B$38)*_xlfn.NORM.S.INV(RAND())</f>
        <v>-4.0382695191388041E-2</v>
      </c>
      <c r="W682" s="23">
        <f ca="1">SQRT(Inputs!$B$38)*L682+SQRT(1-Inputs!$B$38)*_xlfn.NORM.S.INV(RAND())</f>
        <v>-1.1747809003287588</v>
      </c>
      <c r="X682" s="23">
        <f ca="1">SQRT(Inputs!$B$38)*M682+SQRT(1-Inputs!$B$38)*_xlfn.NORM.S.INV(RAND())</f>
        <v>-1.006819649554104</v>
      </c>
      <c r="Y682" s="23">
        <f ca="1">SQRT(Inputs!$B$38)*C682+SQRT(1-Inputs!$B$38)*_xlfn.NORM.S.INV(RAND())</f>
        <v>-0.85409910222890639</v>
      </c>
      <c r="Z682" s="23">
        <f ca="1">SQRT(Inputs!$B$38)*D682+SQRT(1-Inputs!$B$38)*_xlfn.NORM.S.INV(RAND())</f>
        <v>-1.095673753478462</v>
      </c>
      <c r="AA682" s="23">
        <f ca="1">SQRT(Inputs!$B$38)*E682+SQRT(1-Inputs!$B$38)*_xlfn.NORM.S.INV(RAND())</f>
        <v>-1.2112770923585152</v>
      </c>
      <c r="AB682" s="23">
        <f ca="1">SQRT(Inputs!$B$38)*F682+SQRT(1-Inputs!$B$38)*_xlfn.NORM.S.INV(RAND())</f>
        <v>6.7715158373403472E-2</v>
      </c>
      <c r="AC682" s="23">
        <f ca="1">SQRT(Inputs!$B$38)*G682+SQRT(1-Inputs!$B$38)*_xlfn.NORM.S.INV(RAND())</f>
        <v>1.1695202047298983</v>
      </c>
      <c r="AD682" s="23">
        <f ca="1">SQRT(Inputs!$B$38)*H682+SQRT(1-Inputs!$B$38)*_xlfn.NORM.S.INV(RAND())</f>
        <v>1.1245322620667326</v>
      </c>
      <c r="AE682" s="23">
        <f ca="1">SQRT(Inputs!$B$38)*I682+SQRT(1-Inputs!$B$38)*_xlfn.NORM.S.INV(RAND())</f>
        <v>0.18377700830844201</v>
      </c>
      <c r="AF682" s="23">
        <f ca="1">SQRT(Inputs!$B$38)*J682+SQRT(1-Inputs!$B$38)*_xlfn.NORM.S.INV(RAND())</f>
        <v>-1.0939987004709578E-2</v>
      </c>
      <c r="AG682" s="23">
        <f ca="1">SQRT(Inputs!$B$38)*K682+SQRT(1-Inputs!$B$38)*_xlfn.NORM.S.INV(RAND())</f>
        <v>-0.97740810343079743</v>
      </c>
      <c r="AH682" s="23">
        <f ca="1">SQRT(Inputs!$B$38)*L682+SQRT(1-Inputs!$B$38)*_xlfn.NORM.S.INV(RAND())</f>
        <v>-0.52823581097579297</v>
      </c>
      <c r="AI682" s="23">
        <f ca="1">SQRT(Inputs!$B$38)*M682+SQRT(1-Inputs!$B$38)*_xlfn.NORM.S.INV(RAND())</f>
        <v>-0.80017992857684117</v>
      </c>
      <c r="AJ682" s="23">
        <f ca="1">SQRT(Inputs!$B$38)*C682+SQRT(1-Inputs!$B$38)*_xlfn.NORM.S.INV(RAND())</f>
        <v>1.8224704387563739E-2</v>
      </c>
      <c r="AK682" s="23">
        <f ca="1">SQRT(Inputs!$B$38)*D682+SQRT(1-Inputs!$B$38)*_xlfn.NORM.S.INV(RAND())</f>
        <v>0.24388794417834264</v>
      </c>
      <c r="AL682" s="23">
        <f ca="1">SQRT(Inputs!$B$38)*E682+SQRT(1-Inputs!$B$38)*_xlfn.NORM.S.INV(RAND())</f>
        <v>0.57860215789912872</v>
      </c>
      <c r="AM682" s="23">
        <f ca="1">SQRT(Inputs!$B$38)*F682+SQRT(1-Inputs!$B$38)*_xlfn.NORM.S.INV(RAND())</f>
        <v>-2.1765371251088141</v>
      </c>
      <c r="AN682" s="23">
        <f ca="1">SQRT(Inputs!$B$38)*G682+SQRT(1-Inputs!$B$38)*_xlfn.NORM.S.INV(RAND())</f>
        <v>0.56881364423764136</v>
      </c>
      <c r="AO682" s="23">
        <f ca="1">SQRT(Inputs!$B$38)*H682+SQRT(1-Inputs!$B$38)*_xlfn.NORM.S.INV(RAND())</f>
        <v>1.0700842103390857</v>
      </c>
      <c r="AP682" s="23">
        <f ca="1">SQRT(Inputs!$B$38)*I682+SQRT(1-Inputs!$B$38)*_xlfn.NORM.S.INV(RAND())</f>
        <v>6.5241138012570477E-2</v>
      </c>
      <c r="AQ682" s="23">
        <f ca="1">SQRT(Inputs!$B$38)*J682+SQRT(1-Inputs!$B$38)*_xlfn.NORM.S.INV(RAND())</f>
        <v>-0.13726162381424448</v>
      </c>
      <c r="AR682" s="23">
        <f ca="1">SQRT(Inputs!$B$38)*K682+SQRT(1-Inputs!$B$38)*_xlfn.NORM.S.INV(RAND())</f>
        <v>0.14227264560315644</v>
      </c>
      <c r="AS682" s="23">
        <f ca="1">SQRT(Inputs!$B$38)*L682+SQRT(1-Inputs!$B$38)*_xlfn.NORM.S.INV(RAND())</f>
        <v>-0.93372071886445851</v>
      </c>
      <c r="AT682" s="23">
        <f ca="1">SQRT(Inputs!$B$38)*M682+SQRT(1-Inputs!$B$38)*_xlfn.NORM.S.INV(RAND())</f>
        <v>1.0764782947168501</v>
      </c>
      <c r="AU682" s="15">
        <f ca="1">Inputs!$B$6*EXP($B$8-0.5*C$5^2+C$5*N682)</f>
        <v>4379.0509105114161</v>
      </c>
      <c r="AV682" s="15">
        <f t="shared" ca="1" si="365"/>
        <v>5990.1903840640152</v>
      </c>
      <c r="AW682" s="15">
        <f t="shared" ca="1" si="366"/>
        <v>5968.2006753444093</v>
      </c>
      <c r="AX682" s="15">
        <f t="shared" ca="1" si="367"/>
        <v>7370.2052768089452</v>
      </c>
      <c r="AY682" s="15">
        <f t="shared" ca="1" si="368"/>
        <v>9367.3651074166937</v>
      </c>
      <c r="AZ682" s="15">
        <f t="shared" ca="1" si="369"/>
        <v>9656.7852984043129</v>
      </c>
      <c r="BA682" s="15">
        <f t="shared" ca="1" si="370"/>
        <v>11391.737267005083</v>
      </c>
      <c r="BB682" s="15">
        <f t="shared" ca="1" si="371"/>
        <v>13926.764448801758</v>
      </c>
      <c r="BC682" s="15">
        <f t="shared" ca="1" si="372"/>
        <v>16990.382164411414</v>
      </c>
      <c r="BD682" s="15">
        <f t="shared" ca="1" si="373"/>
        <v>18648.838268414416</v>
      </c>
      <c r="BE682" s="15">
        <f t="shared" ca="1" si="374"/>
        <v>20849.431388521676</v>
      </c>
      <c r="BF682" s="15">
        <f ca="1">Inputs!$B$13*EXP($B$9-0.5*C$6^2+C$6*Y682)</f>
        <v>11676.645990559318</v>
      </c>
      <c r="BG682" s="15">
        <f t="shared" ca="1" si="375"/>
        <v>11677.954286965885</v>
      </c>
      <c r="BH682" s="15">
        <f t="shared" ca="1" si="376"/>
        <v>11671.405597124478</v>
      </c>
      <c r="BI682" s="15">
        <f t="shared" ca="1" si="377"/>
        <v>14437.24946825828</v>
      </c>
      <c r="BJ682" s="15">
        <f t="shared" ca="1" si="378"/>
        <v>20949.116064836755</v>
      </c>
      <c r="BK682" s="15">
        <f t="shared" ca="1" si="379"/>
        <v>29964.674285063949</v>
      </c>
      <c r="BL682" s="15">
        <f t="shared" ca="1" si="380"/>
        <v>37695.126020325901</v>
      </c>
      <c r="BM682" s="15">
        <f t="shared" ca="1" si="381"/>
        <v>46272.516110743978</v>
      </c>
      <c r="BN682" s="15">
        <f t="shared" ca="1" si="382"/>
        <v>50619.252468702238</v>
      </c>
      <c r="BO682" s="15">
        <f t="shared" ca="1" si="383"/>
        <v>58572.570626515502</v>
      </c>
      <c r="BP682" s="15">
        <f t="shared" ca="1" si="384"/>
        <v>65843.693800167835</v>
      </c>
      <c r="BQ682" s="15">
        <f ca="1">Inputs!$B$20*EXP($B$10-0.5*C$7^2+C$7*AJ682)</f>
        <v>4317.3310284503013</v>
      </c>
      <c r="BR682" s="15">
        <f t="shared" ca="1" si="385"/>
        <v>6329.8266384467106</v>
      </c>
      <c r="BS682" s="15">
        <f t="shared" ca="1" si="386"/>
        <v>10235.032211670621</v>
      </c>
      <c r="BT682" s="15">
        <f t="shared" ca="1" si="387"/>
        <v>7972.8454777939914</v>
      </c>
      <c r="BU682" s="15">
        <f t="shared" ca="1" si="388"/>
        <v>12679.83015770708</v>
      </c>
      <c r="BV682" s="15">
        <f t="shared" ca="1" si="389"/>
        <v>22450.91363888689</v>
      </c>
      <c r="BW682" s="15">
        <f t="shared" ca="1" si="390"/>
        <v>31764.582050756184</v>
      </c>
      <c r="BX682" s="15">
        <f t="shared" ca="1" si="391"/>
        <v>43221.999124784852</v>
      </c>
      <c r="BY682" s="15">
        <f t="shared" ca="1" si="392"/>
        <v>62232.498969115091</v>
      </c>
      <c r="BZ682" s="15">
        <f t="shared" ca="1" si="393"/>
        <v>73548.166711375423</v>
      </c>
      <c r="CA682" s="15">
        <f t="shared" ca="1" si="394"/>
        <v>125092.42061346865</v>
      </c>
      <c r="CB682" s="15">
        <f ca="1">(AU682*DCF!C$10-DCF!C$5*MAX(AU682*DCF!C$10,0)-MAX(AU682-Inputs!$B$6,0)/Inputs!$B$10)*DCF!C$6</f>
        <v>1047.2325416127362</v>
      </c>
      <c r="CC682" s="15">
        <f ca="1">(AV682*DCF!D$10-DCF!D$5*MAX(AV682*DCF!D$10,0)-MAX(AV682-AU682,0)/Inputs!$B$10)*DCF!D$6</f>
        <v>1067.2341297975497</v>
      </c>
      <c r="CD682" s="15">
        <f ca="1">(AW682*DCF!E$10-DCF!E$5*MAX(AW682*DCF!E$10,0)-MAX(AW682-AV682,0)/Inputs!$B$10)*DCF!E$6</f>
        <v>1377.9625301782451</v>
      </c>
      <c r="CE682" s="15">
        <f ca="1">(AX682*DCF!F$10-DCF!F$5*MAX(AX682*DCF!F$10,0)-MAX(AX682-AW682,0)/Inputs!$B$10)*DCF!F$6</f>
        <v>1317.1816683607801</v>
      </c>
      <c r="CF682" s="15">
        <f ca="1">(AY682*DCF!G$10-DCF!G$5*MAX(AY682*DCF!G$10,0)-MAX(AY682-AX682,0)/Inputs!$B$10)*DCF!G$6</f>
        <v>1546.1618542958306</v>
      </c>
      <c r="CG682" s="15">
        <f ca="1">(AZ682*DCF!H$10-DCF!H$5*MAX(AZ682*DCF!H$10,0)-MAX(AZ682-AY682,0)/Inputs!$B$10)*DCF!H$6</f>
        <v>1823.4800488700555</v>
      </c>
      <c r="CH682" s="15">
        <f ca="1">(BA682*DCF!I$10-DCF!I$5*MAX(BA682*DCF!I$10,0)-MAX(BA682-AZ682,0)/Inputs!$B$10)*DCF!I$6</f>
        <v>1796.2619167663154</v>
      </c>
      <c r="CI682" s="15">
        <f ca="1">(BB682*DCF!J$10-DCF!J$5*MAX(BB682*DCF!J$10,0)-MAX(BB682-BA682,0)/Inputs!$B$10)*DCF!J$6</f>
        <v>2005.7234985186356</v>
      </c>
      <c r="CJ682" s="15">
        <f ca="1">(BC682*DCF!K$10-DCF!K$5*MAX(BC682*DCF!K$10,0)-MAX(BC682-BB682,0)/Inputs!$B$10)*DCF!K$6</f>
        <v>2306.3188180082038</v>
      </c>
      <c r="CK682" s="15">
        <f ca="1">(BD682*DCF!L$10-DCF!L$5*MAX(BD682*DCF!L$10,0)-MAX(BD682-BC682,0)/Inputs!$B$10)*DCF!L$6</f>
        <v>2598.1342095838977</v>
      </c>
      <c r="CL682" s="15">
        <f ca="1">(BE682*DCF!M$10-DCF!M$5*MAX(BE682*DCF!M$10,0)-MAX(BE682-BD682,0)/Inputs!$B$10)*DCF!M$6</f>
        <v>2679.2400751063383</v>
      </c>
      <c r="CM682" s="15">
        <f ca="1">(BF682*DCF!C$28-DCF!C$5*MAX(BF682*DCF!C$28,0)-MAX(BF682-Inputs!$B$13,0)/Inputs!$B$17)*DCF!C$6</f>
        <v>3496.7429409133988</v>
      </c>
      <c r="CN682" s="15">
        <f ca="1">(BG682*DCF!D$28-DCF!D$5*MAX(BG682*DCF!D$28,0)-MAX(BG682-BF682,0)/Inputs!$B$17)*DCF!D$6</f>
        <v>3439.1477560263029</v>
      </c>
      <c r="CO682" s="15">
        <f ca="1">(BH682*DCF!E$28-DCF!E$5*MAX(BH682*DCF!E$28,0)-MAX(BH682-BG682,0)/Inputs!$B$17)*DCF!E$6</f>
        <v>3305.5498913293086</v>
      </c>
      <c r="CP682" s="15">
        <f ca="1">(BI682*DCF!F$28-DCF!F$5*MAX(BI682*DCF!F$28,0)-MAX(BI682-BH682,0)/Inputs!$B$17)*DCF!F$6</f>
        <v>3415.7673467921209</v>
      </c>
      <c r="CQ682" s="15">
        <f ca="1">(BJ682*DCF!G$28-DCF!G$5*MAX(BJ682*DCF!G$28,0)-MAX(BJ682-BI682,0)/Inputs!$B$17)*DCF!G$6</f>
        <v>4340.1754713501559</v>
      </c>
      <c r="CR682" s="15">
        <f ca="1">(BK682*DCF!H$28-DCF!H$5*MAX(BK682*DCF!H$28,0)-MAX(BK682-BJ682,0)/Inputs!$B$17)*DCF!H$6</f>
        <v>6009.8298039559404</v>
      </c>
      <c r="CS682" s="15">
        <f ca="1">(BL682*DCF!I$28-DCF!I$5*MAX(BL682*DCF!I$28,0)-MAX(BL682-BK682,0)/Inputs!$B$17)*DCF!I$6</f>
        <v>7754.5665492395674</v>
      </c>
      <c r="CT682" s="15">
        <f ca="1">(BM682*DCF!J$28-DCF!J$5*MAX(BM682*DCF!J$28,0)-MAX(BM682-BL682,0)/Inputs!$B$17)*DCF!J$6</f>
        <v>9185.3206127649319</v>
      </c>
      <c r="CU682" s="15">
        <f ca="1">(BN682*DCF!K$28-DCF!K$5*MAX(BN682*DCF!K$28,0)-MAX(BN682-BM682,0)/Inputs!$B$17)*DCF!K$6</f>
        <v>10157.520082689434</v>
      </c>
      <c r="CV682" s="15">
        <f ca="1">(BO682*DCF!L$28-DCF!L$5*MAX(BO682*DCF!L$28,0)-MAX(BO682-BN682,0)/Inputs!$B$17)*DCF!L$6</f>
        <v>10786.526059241303</v>
      </c>
      <c r="CW682" s="15">
        <f ca="1">(BP682*DCF!M$28-DCF!M$5*MAX(BP682*DCF!M$28,0)-MAX(BP682-BO682,0)/Inputs!$B$17)*DCF!M$6</f>
        <v>11628.492409065435</v>
      </c>
      <c r="CX682" s="15">
        <f ca="1">(BQ682*DCF!C$46-DCF!C$5*MAX(BQ682*DCF!C$46,0)-MAX(BQ682-Inputs!$B$20,0)/Inputs!$B$24)*DCF!C$6</f>
        <v>-1512.7004816052895</v>
      </c>
      <c r="CY682" s="15">
        <f ca="1">(BR682*DCF!D$46-DCF!D$5*MAX(BR682*DCF!D$46,0)-MAX(BR682-BQ682,0)/Inputs!$B$24)*DCF!D$6</f>
        <v>-1939.0689652726694</v>
      </c>
      <c r="CZ682" s="15">
        <f ca="1">(BS682*DCF!E$46-DCF!E$5*MAX(BS682*DCF!E$46,0)-MAX(BS682-BR682,0)/Inputs!$B$24)*DCF!E$6</f>
        <v>-2749.6349079140195</v>
      </c>
      <c r="DA682" s="15">
        <f ca="1">(BT682*DCF!F$46-DCF!F$5*MAX(BT682*DCF!F$46,0)-MAX(BT682-BS682,0)/Inputs!$B$24)*DCF!F$6</f>
        <v>-580.6330158673486</v>
      </c>
      <c r="DB682" s="15">
        <f ca="1">(BU682*DCF!G$46-DCF!G$5*MAX(BU682*DCF!G$46,0)-MAX(BU682-BT682,0)/Inputs!$B$24)*DCF!G$6</f>
        <v>-2009.8610818807172</v>
      </c>
      <c r="DC682" s="15">
        <f ca="1">(BV682*DCF!H$46-DCF!H$5*MAX(BV682*DCF!H$46,0)-MAX(BV682-BU682,0)/Inputs!$B$24)*DCF!H$6</f>
        <v>-3036.3043233548478</v>
      </c>
      <c r="DD682" s="15">
        <f ca="1">(BW682*DCF!I$46-DCF!I$5*MAX(BW682*DCF!I$46,0)-MAX(BW682-BV682,0)/Inputs!$B$24)*DCF!I$6</f>
        <v>-1939.9785631874886</v>
      </c>
      <c r="DE682" s="15">
        <f ca="1">(BX682*DCF!J$46-DCF!J$5*MAX(BX682*DCF!J$46,0)-MAX(BX682-BW682,0)/Inputs!$B$24)*DCF!J$6</f>
        <v>-1225.2765153015766</v>
      </c>
      <c r="DF682" s="15">
        <f ca="1">(BY682*DCF!K$46-DCF!K$5*MAX(BY682*DCF!K$46,0)-MAX(BY682-BX682,0)/Inputs!$B$24)*DCF!K$6</f>
        <v>-1102.1382300366622</v>
      </c>
      <c r="DG682" s="15">
        <f ca="1">(BZ682*DCF!L$46-DCF!L$5*MAX(BZ682*DCF!L$46,0)-MAX(BZ682-BY682,0)/Inputs!$B$24)*DCF!L$6</f>
        <v>2523.2717952442249</v>
      </c>
      <c r="DH682" s="15">
        <f ca="1">(CA682*DCF!M$46-DCF!M$5*MAX(CA682*DCF!M$46,0)-MAX(CA682-BZ682,0)/Inputs!$B$24)*DCF!M$6</f>
        <v>-968.8910577152011</v>
      </c>
      <c r="DI682" s="15">
        <f ca="1">SUM(CB682:CL682)+BE682*DCF!M$10*(1+Inputs!$B$30)*(1-Inputs!$B$33)*(1-Inputs!$B$30/Inputs!$B$31)/(Inputs!$B$29-Inputs!$B$30)*DCF!M$6</f>
        <v>77589.174550542186</v>
      </c>
      <c r="DJ682" s="15">
        <f ca="1">SUM(CM682:CW682)+BP682*DCF!M$28*(1+Inputs!$B$30)*(1-Inputs!$B$33)*(1-Inputs!$B$30/Inputs!$B$31)/(Inputs!$B$29-Inputs!$B$30)*DCF!M$6</f>
        <v>317844.79964147357</v>
      </c>
      <c r="DK682" s="15">
        <f ca="1">SUM(CX682:DH682)+CA682*DCF!M$46*(1+Inputs!$B$30)*(1-Inputs!$B$33)*(1-Inputs!$B$30/Inputs!$B$31)/(Inputs!$B$29-Inputs!$B$30)*DCF!M$6</f>
        <v>178866.48506605154</v>
      </c>
      <c r="DM682" s="15">
        <f ca="1">DI682+DJ682+DK682+Inputs!$B$34+Inputs!$B$36-Inputs!$B$35</f>
        <v>651151.45925806731</v>
      </c>
    </row>
    <row r="683" spans="1:117" x14ac:dyDescent="0.75">
      <c r="A683" s="11">
        <v>670</v>
      </c>
      <c r="C683" s="23">
        <f t="shared" ca="1" si="396"/>
        <v>-0.11653083574783901</v>
      </c>
      <c r="D683" s="23">
        <f t="shared" ca="1" si="396"/>
        <v>0.52514930860296627</v>
      </c>
      <c r="E683" s="23">
        <f t="shared" ca="1" si="396"/>
        <v>1.8660256975175271</v>
      </c>
      <c r="F683" s="23">
        <f t="shared" ca="1" si="396"/>
        <v>-1.3160983582017531</v>
      </c>
      <c r="G683" s="23">
        <f t="shared" ca="1" si="396"/>
        <v>-2.4984626827720902E-2</v>
      </c>
      <c r="H683" s="23">
        <f t="shared" ca="1" si="396"/>
        <v>-0.83771462535006613</v>
      </c>
      <c r="I683" s="23">
        <f t="shared" ca="1" si="396"/>
        <v>0.72323093409421968</v>
      </c>
      <c r="J683" s="23">
        <f t="shared" ca="1" si="396"/>
        <v>-2.4999507637927034</v>
      </c>
      <c r="K683" s="23">
        <f t="shared" ca="1" si="396"/>
        <v>-6.6807851533440474E-2</v>
      </c>
      <c r="L683" s="23">
        <f t="shared" ca="1" si="396"/>
        <v>-2.6333695736947662E-3</v>
      </c>
      <c r="M683" s="23">
        <f t="shared" ca="1" si="396"/>
        <v>1.9480685143145839</v>
      </c>
      <c r="N683" s="23">
        <f ca="1">SQRT(Inputs!$B$38)*C683+SQRT(1-Inputs!$B$38)*_xlfn.NORM.S.INV(RAND())</f>
        <v>1.437488947127312</v>
      </c>
      <c r="O683" s="23">
        <f ca="1">SQRT(Inputs!$B$38)*D683+SQRT(1-Inputs!$B$38)*_xlfn.NORM.S.INV(RAND())</f>
        <v>-4.6737011982592613E-2</v>
      </c>
      <c r="P683" s="23">
        <f ca="1">SQRT(Inputs!$B$38)*E683+SQRT(1-Inputs!$B$38)*_xlfn.NORM.S.INV(RAND())</f>
        <v>0.44382923573157396</v>
      </c>
      <c r="Q683" s="23">
        <f ca="1">SQRT(Inputs!$B$38)*F683+SQRT(1-Inputs!$B$38)*_xlfn.NORM.S.INV(RAND())</f>
        <v>0.22846152740892955</v>
      </c>
      <c r="R683" s="23">
        <f ca="1">SQRT(Inputs!$B$38)*G683+SQRT(1-Inputs!$B$38)*_xlfn.NORM.S.INV(RAND())</f>
        <v>0.42696179004057666</v>
      </c>
      <c r="S683" s="23">
        <f ca="1">SQRT(Inputs!$B$38)*H683+SQRT(1-Inputs!$B$38)*_xlfn.NORM.S.INV(RAND())</f>
        <v>0.15716265241487998</v>
      </c>
      <c r="T683" s="23">
        <f ca="1">SQRT(Inputs!$B$38)*I683+SQRT(1-Inputs!$B$38)*_xlfn.NORM.S.INV(RAND())</f>
        <v>-0.33400415903138286</v>
      </c>
      <c r="U683" s="23">
        <f ca="1">SQRT(Inputs!$B$38)*J683+SQRT(1-Inputs!$B$38)*_xlfn.NORM.S.INV(RAND())</f>
        <v>-1.6803924655305889</v>
      </c>
      <c r="V683" s="23">
        <f ca="1">SQRT(Inputs!$B$38)*K683+SQRT(1-Inputs!$B$38)*_xlfn.NORM.S.INV(RAND())</f>
        <v>-1.1540966323371102</v>
      </c>
      <c r="W683" s="23">
        <f ca="1">SQRT(Inputs!$B$38)*L683+SQRT(1-Inputs!$B$38)*_xlfn.NORM.S.INV(RAND())</f>
        <v>0.27163428469042272</v>
      </c>
      <c r="X683" s="23">
        <f ca="1">SQRT(Inputs!$B$38)*M683+SQRT(1-Inputs!$B$38)*_xlfn.NORM.S.INV(RAND())</f>
        <v>1.8272788167515386</v>
      </c>
      <c r="Y683" s="23">
        <f ca="1">SQRT(Inputs!$B$38)*C683+SQRT(1-Inputs!$B$38)*_xlfn.NORM.S.INV(RAND())</f>
        <v>1.4718644768050655</v>
      </c>
      <c r="Z683" s="23">
        <f ca="1">SQRT(Inputs!$B$38)*D683+SQRT(1-Inputs!$B$38)*_xlfn.NORM.S.INV(RAND())</f>
        <v>0.11244415540405614</v>
      </c>
      <c r="AA683" s="23">
        <f ca="1">SQRT(Inputs!$B$38)*E683+SQRT(1-Inputs!$B$38)*_xlfn.NORM.S.INV(RAND())</f>
        <v>1.3568415688236855</v>
      </c>
      <c r="AB683" s="23">
        <f ca="1">SQRT(Inputs!$B$38)*F683+SQRT(1-Inputs!$B$38)*_xlfn.NORM.S.INV(RAND())</f>
        <v>-1.2142765745194057</v>
      </c>
      <c r="AC683" s="23">
        <f ca="1">SQRT(Inputs!$B$38)*G683+SQRT(1-Inputs!$B$38)*_xlfn.NORM.S.INV(RAND())</f>
        <v>-1.0680700575116073</v>
      </c>
      <c r="AD683" s="23">
        <f ca="1">SQRT(Inputs!$B$38)*H683+SQRT(1-Inputs!$B$38)*_xlfn.NORM.S.INV(RAND())</f>
        <v>-1.127899518672979</v>
      </c>
      <c r="AE683" s="23">
        <f ca="1">SQRT(Inputs!$B$38)*I683+SQRT(1-Inputs!$B$38)*_xlfn.NORM.S.INV(RAND())</f>
        <v>-0.36316761503951983</v>
      </c>
      <c r="AF683" s="23">
        <f ca="1">SQRT(Inputs!$B$38)*J683+SQRT(1-Inputs!$B$38)*_xlfn.NORM.S.INV(RAND())</f>
        <v>-1.5272677536031796</v>
      </c>
      <c r="AG683" s="23">
        <f ca="1">SQRT(Inputs!$B$38)*K683+SQRT(1-Inputs!$B$38)*_xlfn.NORM.S.INV(RAND())</f>
        <v>-1.5059755203584522</v>
      </c>
      <c r="AH683" s="23">
        <f ca="1">SQRT(Inputs!$B$38)*L683+SQRT(1-Inputs!$B$38)*_xlfn.NORM.S.INV(RAND())</f>
        <v>-0.38833025339341715</v>
      </c>
      <c r="AI683" s="23">
        <f ca="1">SQRT(Inputs!$B$38)*M683+SQRT(1-Inputs!$B$38)*_xlfn.NORM.S.INV(RAND())</f>
        <v>1.6857440857188926</v>
      </c>
      <c r="AJ683" s="23">
        <f ca="1">SQRT(Inputs!$B$38)*C683+SQRT(1-Inputs!$B$38)*_xlfn.NORM.S.INV(RAND())</f>
        <v>0.67406442955780577</v>
      </c>
      <c r="AK683" s="23">
        <f ca="1">SQRT(Inputs!$B$38)*D683+SQRT(1-Inputs!$B$38)*_xlfn.NORM.S.INV(RAND())</f>
        <v>0.85827734515682386</v>
      </c>
      <c r="AL683" s="23">
        <f ca="1">SQRT(Inputs!$B$38)*E683+SQRT(1-Inputs!$B$38)*_xlfn.NORM.S.INV(RAND())</f>
        <v>2.5514118859315227</v>
      </c>
      <c r="AM683" s="23">
        <f ca="1">SQRT(Inputs!$B$38)*F683+SQRT(1-Inputs!$B$38)*_xlfn.NORM.S.INV(RAND())</f>
        <v>0.22305911508222487</v>
      </c>
      <c r="AN683" s="23">
        <f ca="1">SQRT(Inputs!$B$38)*G683+SQRT(1-Inputs!$B$38)*_xlfn.NORM.S.INV(RAND())</f>
        <v>-1.6469880481261754</v>
      </c>
      <c r="AO683" s="23">
        <f ca="1">SQRT(Inputs!$B$38)*H683+SQRT(1-Inputs!$B$38)*_xlfn.NORM.S.INV(RAND())</f>
        <v>-0.23258673550820319</v>
      </c>
      <c r="AP683" s="23">
        <f ca="1">SQRT(Inputs!$B$38)*I683+SQRT(1-Inputs!$B$38)*_xlfn.NORM.S.INV(RAND())</f>
        <v>0.36831930100293708</v>
      </c>
      <c r="AQ683" s="23">
        <f ca="1">SQRT(Inputs!$B$38)*J683+SQRT(1-Inputs!$B$38)*_xlfn.NORM.S.INV(RAND())</f>
        <v>0.2204067056753114</v>
      </c>
      <c r="AR683" s="23">
        <f ca="1">SQRT(Inputs!$B$38)*K683+SQRT(1-Inputs!$B$38)*_xlfn.NORM.S.INV(RAND())</f>
        <v>0.51270270342266622</v>
      </c>
      <c r="AS683" s="23">
        <f ca="1">SQRT(Inputs!$B$38)*L683+SQRT(1-Inputs!$B$38)*_xlfn.NORM.S.INV(RAND())</f>
        <v>-1.4238088691572919</v>
      </c>
      <c r="AT683" s="23">
        <f ca="1">SQRT(Inputs!$B$38)*M683+SQRT(1-Inputs!$B$38)*_xlfn.NORM.S.INV(RAND())</f>
        <v>1.6058070150800519</v>
      </c>
      <c r="AU683" s="15">
        <f ca="1">Inputs!$B$6*EXP($B$8-0.5*C$5^2+C$5*N683)</f>
        <v>6262.3022796350751</v>
      </c>
      <c r="AV683" s="15">
        <f t="shared" ca="1" si="365"/>
        <v>7570.4986649241991</v>
      </c>
      <c r="AW683" s="15">
        <f t="shared" ca="1" si="366"/>
        <v>9800.3565315996057</v>
      </c>
      <c r="AX683" s="15">
        <f t="shared" ca="1" si="367"/>
        <v>12311.688539320907</v>
      </c>
      <c r="AY683" s="15">
        <f t="shared" ca="1" si="368"/>
        <v>15815.420794165104</v>
      </c>
      <c r="AZ683" s="15">
        <f t="shared" ca="1" si="369"/>
        <v>19680.357706575247</v>
      </c>
      <c r="BA683" s="15">
        <f t="shared" ca="1" si="370"/>
        <v>23256.381204115987</v>
      </c>
      <c r="BB683" s="15">
        <f t="shared" ca="1" si="371"/>
        <v>24061.058954791813</v>
      </c>
      <c r="BC683" s="15">
        <f t="shared" ca="1" si="372"/>
        <v>26361.984212043048</v>
      </c>
      <c r="BD683" s="15">
        <f t="shared" ca="1" si="373"/>
        <v>33126.968868018514</v>
      </c>
      <c r="BE683" s="15">
        <f t="shared" ca="1" si="374"/>
        <v>47943.398966216548</v>
      </c>
      <c r="BF683" s="15">
        <f ca="1">Inputs!$B$13*EXP($B$9-0.5*C$6^2+C$6*Y683)</f>
        <v>18517.341756437996</v>
      </c>
      <c r="BG683" s="15">
        <f t="shared" ca="1" si="375"/>
        <v>23030.296585806824</v>
      </c>
      <c r="BH683" s="15">
        <f t="shared" ca="1" si="376"/>
        <v>35240.328950103831</v>
      </c>
      <c r="BI683" s="15">
        <f t="shared" ca="1" si="377"/>
        <v>35785.307033978534</v>
      </c>
      <c r="BJ683" s="15">
        <f t="shared" ca="1" si="378"/>
        <v>37610.511325205844</v>
      </c>
      <c r="BK683" s="15">
        <f t="shared" ca="1" si="379"/>
        <v>39589.058164413516</v>
      </c>
      <c r="BL683" s="15">
        <f t="shared" ca="1" si="380"/>
        <v>46394.687611634792</v>
      </c>
      <c r="BM683" s="15">
        <f t="shared" ca="1" si="381"/>
        <v>47173.514746472567</v>
      </c>
      <c r="BN683" s="15">
        <f t="shared" ca="1" si="382"/>
        <v>48437.537415866231</v>
      </c>
      <c r="BO683" s="15">
        <f t="shared" ca="1" si="383"/>
        <v>56967.005865519874</v>
      </c>
      <c r="BP683" s="15">
        <f t="shared" ca="1" si="384"/>
        <v>84871.266236504816</v>
      </c>
      <c r="BQ683" s="15">
        <f ca="1">Inputs!$B$20*EXP($B$10-0.5*C$7^2+C$7*AJ683)</f>
        <v>5448.0208211511208</v>
      </c>
      <c r="BR683" s="15">
        <f t="shared" ca="1" si="385"/>
        <v>9708.5373571030341</v>
      </c>
      <c r="BS683" s="15">
        <f t="shared" ca="1" si="386"/>
        <v>27664.38508685572</v>
      </c>
      <c r="BT683" s="15">
        <f t="shared" ca="1" si="387"/>
        <v>40441.738974425767</v>
      </c>
      <c r="BU683" s="15">
        <f t="shared" ca="1" si="388"/>
        <v>37625.283969602664</v>
      </c>
      <c r="BV683" s="15">
        <f t="shared" ca="1" si="389"/>
        <v>49675.166829528061</v>
      </c>
      <c r="BW683" s="15">
        <f t="shared" ca="1" si="390"/>
        <v>74938.816239550986</v>
      </c>
      <c r="BX683" s="15">
        <f t="shared" ca="1" si="391"/>
        <v>109549.11107465532</v>
      </c>
      <c r="BY683" s="15">
        <f t="shared" ca="1" si="392"/>
        <v>169317.07316010576</v>
      </c>
      <c r="BZ683" s="15">
        <f t="shared" ca="1" si="393"/>
        <v>182863.78267168574</v>
      </c>
      <c r="CA683" s="15">
        <f t="shared" ca="1" si="394"/>
        <v>341694.12251973245</v>
      </c>
      <c r="CB683" s="15">
        <f ca="1">(AU683*DCF!C$10-DCF!C$5*MAX(AU683*DCF!C$10,0)-MAX(AU683-Inputs!$B$6,0)/Inputs!$B$10)*DCF!C$6</f>
        <v>1033.8046236786108</v>
      </c>
      <c r="CC683" s="15">
        <f ca="1">(AV683*DCF!D$10-DCF!D$5*MAX(AV683*DCF!D$10,0)-MAX(AV683-AU683,0)/Inputs!$B$10)*DCF!D$6</f>
        <v>1526.2883105092365</v>
      </c>
      <c r="CD683" s="15">
        <f ca="1">(AW683*DCF!E$10-DCF!E$5*MAX(AW683*DCF!E$10,0)-MAX(AW683-AV683,0)/Inputs!$B$10)*DCF!E$6</f>
        <v>1760.4899808706155</v>
      </c>
      <c r="CE683" s="15">
        <f ca="1">(AX683*DCF!F$10-DCF!F$5*MAX(AX683*DCF!F$10,0)-MAX(AX683-AW683,0)/Inputs!$B$10)*DCF!F$6</f>
        <v>2165.0760596181181</v>
      </c>
      <c r="CF683" s="15">
        <f ca="1">(AY683*DCF!G$10-DCF!G$5*MAX(AY683*DCF!G$10,0)-MAX(AY683-AX683,0)/Inputs!$B$10)*DCF!G$6</f>
        <v>2585.1290154144731</v>
      </c>
      <c r="CG683" s="15">
        <f ca="1">(AZ683*DCF!H$10-DCF!H$5*MAX(AZ683*DCF!H$10,0)-MAX(AZ683-AY683,0)/Inputs!$B$10)*DCF!H$6</f>
        <v>3134.6667281424111</v>
      </c>
      <c r="CH683" s="15">
        <f ca="1">(BA683*DCF!I$10-DCF!I$5*MAX(BA683*DCF!I$10,0)-MAX(BA683-AZ683,0)/Inputs!$B$10)*DCF!I$6</f>
        <v>3661.4993044841349</v>
      </c>
      <c r="CI683" s="15">
        <f ca="1">(BB683*DCF!J$10-DCF!J$5*MAX(BB683*DCF!J$10,0)-MAX(BB683-BA683,0)/Inputs!$B$10)*DCF!J$6</f>
        <v>4006.9978930134162</v>
      </c>
      <c r="CJ683" s="15">
        <f ca="1">(BC683*DCF!K$10-DCF!K$5*MAX(BC683*DCF!K$10,0)-MAX(BC683-BB683,0)/Inputs!$B$10)*DCF!K$6</f>
        <v>3921.7615727409998</v>
      </c>
      <c r="CK683" s="15">
        <f ca="1">(BD683*DCF!L$10-DCF!L$5*MAX(BD683*DCF!L$10,0)-MAX(BD683-BC683,0)/Inputs!$B$10)*DCF!L$6</f>
        <v>4121.354795986209</v>
      </c>
      <c r="CL683" s="15">
        <f ca="1">(BE683*DCF!M$10-DCF!M$5*MAX(BE683*DCF!M$10,0)-MAX(BE683-BD683,0)/Inputs!$B$10)*DCF!M$6</f>
        <v>4995.4528088772886</v>
      </c>
      <c r="CM683" s="15">
        <f ca="1">(BF683*DCF!C$28-DCF!C$5*MAX(BF683*DCF!C$28,0)-MAX(BF683-Inputs!$B$13,0)/Inputs!$B$17)*DCF!C$6</f>
        <v>4004.6410671758395</v>
      </c>
      <c r="CN683" s="15">
        <f ca="1">(BG683*DCF!D$28-DCF!D$5*MAX(BG683*DCF!D$28,0)-MAX(BG683-BF683,0)/Inputs!$B$17)*DCF!D$6</f>
        <v>5820.1333285307774</v>
      </c>
      <c r="CO683" s="15">
        <f ca="1">(BH683*DCF!E$28-DCF!E$5*MAX(BH683*DCF!E$28,0)-MAX(BH683-BG683,0)/Inputs!$B$17)*DCF!E$6</f>
        <v>7574.2593530279719</v>
      </c>
      <c r="CP683" s="15">
        <f ca="1">(BI683*DCF!F$28-DCF!F$5*MAX(BI683*DCF!F$28,0)-MAX(BI683-BH683,0)/Inputs!$B$17)*DCF!F$6</f>
        <v>9615.546369668722</v>
      </c>
      <c r="CQ683" s="15">
        <f ca="1">(BJ683*DCF!G$28-DCF!G$5*MAX(BJ683*DCF!G$28,0)-MAX(BJ683-BI683,0)/Inputs!$B$17)*DCF!G$6</f>
        <v>9451.3511824841735</v>
      </c>
      <c r="CR683" s="15">
        <f ca="1">(BK683*DCF!H$28-DCF!H$5*MAX(BK683*DCF!H$28,0)-MAX(BK683-BJ683,0)/Inputs!$B$17)*DCF!H$6</f>
        <v>9483.4002056142526</v>
      </c>
      <c r="CS683" s="15">
        <f ca="1">(BL683*DCF!I$28-DCF!I$5*MAX(BL683*DCF!I$28,0)-MAX(BL683-BK683,0)/Inputs!$B$17)*DCF!I$6</f>
        <v>9933.0352296780984</v>
      </c>
      <c r="CT683" s="15">
        <f ca="1">(BM683*DCF!J$28-DCF!J$5*MAX(BM683*DCF!J$28,0)-MAX(BM683-BL683,0)/Inputs!$B$17)*DCF!J$6</f>
        <v>10420.343848891633</v>
      </c>
      <c r="CU683" s="15">
        <f ca="1">(BN683*DCF!K$28-DCF!K$5*MAX(BN683*DCF!K$28,0)-MAX(BN683-BM683,0)/Inputs!$B$17)*DCF!K$6</f>
        <v>10074.369809619153</v>
      </c>
      <c r="CV683" s="15">
        <f ca="1">(BO683*DCF!L$28-DCF!L$5*MAX(BO683*DCF!L$28,0)-MAX(BO683-BN683,0)/Inputs!$B$17)*DCF!L$6</f>
        <v>10400.989822577403</v>
      </c>
      <c r="CW683" s="15">
        <f ca="1">(BP683*DCF!M$28-DCF!M$5*MAX(BP683*DCF!M$28,0)-MAX(BP683-BO683,0)/Inputs!$B$17)*DCF!M$6</f>
        <v>13051.798561060841</v>
      </c>
      <c r="CX683" s="15">
        <f ca="1">(BQ683*DCF!C$46-DCF!C$5*MAX(BQ683*DCF!C$46,0)-MAX(BQ683-Inputs!$B$20,0)/Inputs!$B$24)*DCF!C$6</f>
        <v>-2296.0883287421161</v>
      </c>
      <c r="CY683" s="15">
        <f ca="1">(BR683*DCF!D$46-DCF!D$5*MAX(BR683*DCF!D$46,0)-MAX(BR683-BQ683,0)/Inputs!$B$24)*DCF!D$6</f>
        <v>-3474.9479612321265</v>
      </c>
      <c r="CZ683" s="15">
        <f ca="1">(BS683*DCF!E$46-DCF!E$5*MAX(BS683*DCF!E$46,0)-MAX(BS683-BR683,0)/Inputs!$B$24)*DCF!E$6</f>
        <v>-10349.062562227986</v>
      </c>
      <c r="DA683" s="15">
        <f ca="1">(BT683*DCF!F$46-DCF!F$5*MAX(BT683*DCF!F$46,0)-MAX(BT683-BS683,0)/Inputs!$B$24)*DCF!F$6</f>
        <v>-7597.8615977294485</v>
      </c>
      <c r="DB683" s="15">
        <f ca="1">(BU683*DCF!G$46-DCF!G$5*MAX(BU683*DCF!G$46,0)-MAX(BU683-BT683,0)/Inputs!$B$24)*DCF!G$6</f>
        <v>-1265.6402142532488</v>
      </c>
      <c r="DC683" s="15">
        <f ca="1">(BV683*DCF!H$46-DCF!H$5*MAX(BV683*DCF!H$46,0)-MAX(BV683-BU683,0)/Inputs!$B$24)*DCF!H$6</f>
        <v>-3744.4272678645921</v>
      </c>
      <c r="DD683" s="15">
        <f ca="1">(BW683*DCF!I$46-DCF!I$5*MAX(BW683*DCF!I$46,0)-MAX(BW683-BV683,0)/Inputs!$B$24)*DCF!I$6</f>
        <v>-5521.4754023418791</v>
      </c>
      <c r="DE683" s="15">
        <f ca="1">(BX683*DCF!J$46-DCF!J$5*MAX(BX683*DCF!J$46,0)-MAX(BX683-BW683,0)/Inputs!$B$24)*DCF!J$6</f>
        <v>-4582.8025570850341</v>
      </c>
      <c r="DF683" s="15">
        <f ca="1">(BY683*DCF!K$46-DCF!K$5*MAX(BY683*DCF!K$46,0)-MAX(BY683-BX683,0)/Inputs!$B$24)*DCF!K$6</f>
        <v>-4969.6028587469564</v>
      </c>
      <c r="DG683" s="15">
        <f ca="1">(BZ683*DCF!L$46-DCF!L$5*MAX(BZ683*DCF!L$46,0)-MAX(BZ683-BY683,0)/Inputs!$B$24)*DCF!L$6</f>
        <v>9574.8633490147495</v>
      </c>
      <c r="DH683" s="15">
        <f ca="1">(CA683*DCF!M$46-DCF!M$5*MAX(CA683*DCF!M$46,0)-MAX(CA683-BZ683,0)/Inputs!$B$24)*DCF!M$6</f>
        <v>-6416.9891938671562</v>
      </c>
      <c r="DI683" s="15">
        <f ca="1">SUM(CB683:CL683)+BE683*DCF!M$10*(1+Inputs!$B$30)*(1-Inputs!$B$33)*(1-Inputs!$B$30/Inputs!$B$31)/(Inputs!$B$29-Inputs!$B$30)*DCF!M$6</f>
        <v>166339.63440213416</v>
      </c>
      <c r="DJ683" s="15">
        <f ca="1">SUM(CM683:CW683)+BP683*DCF!M$28*(1+Inputs!$B$30)*(1-Inputs!$B$33)*(1-Inputs!$B$30/Inputs!$B$31)/(Inputs!$B$29-Inputs!$B$30)*DCF!M$6</f>
        <v>414760.34376833186</v>
      </c>
      <c r="DK683" s="15">
        <f ca="1">SUM(CX683:DH683)+CA683*DCF!M$46*(1+Inputs!$B$30)*(1-Inputs!$B$33)*(1-Inputs!$B$30/Inputs!$B$31)/(Inputs!$B$29-Inputs!$B$30)*DCF!M$6</f>
        <v>487655.55507682153</v>
      </c>
      <c r="DM683" s="15">
        <f ca="1">DI683+DJ683+DK683+Inputs!$B$34+Inputs!$B$36-Inputs!$B$35</f>
        <v>1145606.5332472876</v>
      </c>
    </row>
    <row r="684" spans="1:117" x14ac:dyDescent="0.75">
      <c r="A684" s="11">
        <v>671</v>
      </c>
      <c r="C684" s="23">
        <f t="shared" ref="C684:M693" ca="1" si="397">_xlfn.NORM.S.INV(RAND())</f>
        <v>-0.49766676800401743</v>
      </c>
      <c r="D684" s="23">
        <f t="shared" ca="1" si="397"/>
        <v>-5.2411303244024467E-2</v>
      </c>
      <c r="E684" s="23">
        <f t="shared" ca="1" si="397"/>
        <v>0.56325485908322093</v>
      </c>
      <c r="F684" s="23">
        <f t="shared" ca="1" si="397"/>
        <v>0.87327217493321618</v>
      </c>
      <c r="G684" s="23">
        <f t="shared" ca="1" si="397"/>
        <v>1.1491625763193065</v>
      </c>
      <c r="H684" s="23">
        <f t="shared" ca="1" si="397"/>
        <v>-0.87745115862946022</v>
      </c>
      <c r="I684" s="23">
        <f t="shared" ca="1" si="397"/>
        <v>-1.5784012656365423</v>
      </c>
      <c r="J684" s="23">
        <f t="shared" ca="1" si="397"/>
        <v>-9.5881578288094182E-2</v>
      </c>
      <c r="K684" s="23">
        <f t="shared" ca="1" si="397"/>
        <v>0.98884559691246665</v>
      </c>
      <c r="L684" s="23">
        <f t="shared" ca="1" si="397"/>
        <v>1.5043745963784896</v>
      </c>
      <c r="M684" s="23">
        <f t="shared" ca="1" si="397"/>
        <v>-0.3300608318076495</v>
      </c>
      <c r="N684" s="23">
        <f ca="1">SQRT(Inputs!$B$38)*C684+SQRT(1-Inputs!$B$38)*_xlfn.NORM.S.INV(RAND())</f>
        <v>-0.54431716548746956</v>
      </c>
      <c r="O684" s="23">
        <f ca="1">SQRT(Inputs!$B$38)*D684+SQRT(1-Inputs!$B$38)*_xlfn.NORM.S.INV(RAND())</f>
        <v>6.4407768724083922E-2</v>
      </c>
      <c r="P684" s="23">
        <f ca="1">SQRT(Inputs!$B$38)*E684+SQRT(1-Inputs!$B$38)*_xlfn.NORM.S.INV(RAND())</f>
        <v>0.64840985776681781</v>
      </c>
      <c r="Q684" s="23">
        <f ca="1">SQRT(Inputs!$B$38)*F684+SQRT(1-Inputs!$B$38)*_xlfn.NORM.S.INV(RAND())</f>
        <v>1.2583360976595015</v>
      </c>
      <c r="R684" s="23">
        <f ca="1">SQRT(Inputs!$B$38)*G684+SQRT(1-Inputs!$B$38)*_xlfn.NORM.S.INV(RAND())</f>
        <v>1.1779761834568814</v>
      </c>
      <c r="S684" s="23">
        <f ca="1">SQRT(Inputs!$B$38)*H684+SQRT(1-Inputs!$B$38)*_xlfn.NORM.S.INV(RAND())</f>
        <v>-0.61844608691971481</v>
      </c>
      <c r="T684" s="23">
        <f ca="1">SQRT(Inputs!$B$38)*I684+SQRT(1-Inputs!$B$38)*_xlfn.NORM.S.INV(RAND())</f>
        <v>-0.62726287375848311</v>
      </c>
      <c r="U684" s="23">
        <f ca="1">SQRT(Inputs!$B$38)*J684+SQRT(1-Inputs!$B$38)*_xlfn.NORM.S.INV(RAND())</f>
        <v>9.7198798483703913E-2</v>
      </c>
      <c r="V684" s="23">
        <f ca="1">SQRT(Inputs!$B$38)*K684+SQRT(1-Inputs!$B$38)*_xlfn.NORM.S.INV(RAND())</f>
        <v>0.6390038877391202</v>
      </c>
      <c r="W684" s="23">
        <f ca="1">SQRT(Inputs!$B$38)*L684+SQRT(1-Inputs!$B$38)*_xlfn.NORM.S.INV(RAND())</f>
        <v>1.820455802273746</v>
      </c>
      <c r="X684" s="23">
        <f ca="1">SQRT(Inputs!$B$38)*M684+SQRT(1-Inputs!$B$38)*_xlfn.NORM.S.INV(RAND())</f>
        <v>0.92416730730175189</v>
      </c>
      <c r="Y684" s="23">
        <f ca="1">SQRT(Inputs!$B$38)*C684+SQRT(1-Inputs!$B$38)*_xlfn.NORM.S.INV(RAND())</f>
        <v>-0.6682826472107628</v>
      </c>
      <c r="Z684" s="23">
        <f ca="1">SQRT(Inputs!$B$38)*D684+SQRT(1-Inputs!$B$38)*_xlfn.NORM.S.INV(RAND())</f>
        <v>-0.14755299289246365</v>
      </c>
      <c r="AA684" s="23">
        <f ca="1">SQRT(Inputs!$B$38)*E684+SQRT(1-Inputs!$B$38)*_xlfn.NORM.S.INV(RAND())</f>
        <v>0.46052371450074781</v>
      </c>
      <c r="AB684" s="23">
        <f ca="1">SQRT(Inputs!$B$38)*F684+SQRT(1-Inputs!$B$38)*_xlfn.NORM.S.INV(RAND())</f>
        <v>0.99178600703874653</v>
      </c>
      <c r="AC684" s="23">
        <f ca="1">SQRT(Inputs!$B$38)*G684+SQRT(1-Inputs!$B$38)*_xlfn.NORM.S.INV(RAND())</f>
        <v>0.54706144705200632</v>
      </c>
      <c r="AD684" s="23">
        <f ca="1">SQRT(Inputs!$B$38)*H684+SQRT(1-Inputs!$B$38)*_xlfn.NORM.S.INV(RAND())</f>
        <v>0.1829350342906757</v>
      </c>
      <c r="AE684" s="23">
        <f ca="1">SQRT(Inputs!$B$38)*I684+SQRT(1-Inputs!$B$38)*_xlfn.NORM.S.INV(RAND())</f>
        <v>-0.92430153968036244</v>
      </c>
      <c r="AF684" s="23">
        <f ca="1">SQRT(Inputs!$B$38)*J684+SQRT(1-Inputs!$B$38)*_xlfn.NORM.S.INV(RAND())</f>
        <v>-0.17475395829681384</v>
      </c>
      <c r="AG684" s="23">
        <f ca="1">SQRT(Inputs!$B$38)*K684+SQRT(1-Inputs!$B$38)*_xlfn.NORM.S.INV(RAND())</f>
        <v>0.19464362662283724</v>
      </c>
      <c r="AH684" s="23">
        <f ca="1">SQRT(Inputs!$B$38)*L684+SQRT(1-Inputs!$B$38)*_xlfn.NORM.S.INV(RAND())</f>
        <v>7.9003721213235401E-2</v>
      </c>
      <c r="AI684" s="23">
        <f ca="1">SQRT(Inputs!$B$38)*M684+SQRT(1-Inputs!$B$38)*_xlfn.NORM.S.INV(RAND())</f>
        <v>-0.13238875314181842</v>
      </c>
      <c r="AJ684" s="23">
        <f ca="1">SQRT(Inputs!$B$38)*C684+SQRT(1-Inputs!$B$38)*_xlfn.NORM.S.INV(RAND())</f>
        <v>0.1750059747410847</v>
      </c>
      <c r="AK684" s="23">
        <f ca="1">SQRT(Inputs!$B$38)*D684+SQRT(1-Inputs!$B$38)*_xlfn.NORM.S.INV(RAND())</f>
        <v>0.61130257530394916</v>
      </c>
      <c r="AL684" s="23">
        <f ca="1">SQRT(Inputs!$B$38)*E684+SQRT(1-Inputs!$B$38)*_xlfn.NORM.S.INV(RAND())</f>
        <v>-1.7033389259634513</v>
      </c>
      <c r="AM684" s="23">
        <f ca="1">SQRT(Inputs!$B$38)*F684+SQRT(1-Inputs!$B$38)*_xlfn.NORM.S.INV(RAND())</f>
        <v>3.0527512014652265</v>
      </c>
      <c r="AN684" s="23">
        <f ca="1">SQRT(Inputs!$B$38)*G684+SQRT(1-Inputs!$B$38)*_xlfn.NORM.S.INV(RAND())</f>
        <v>-0.93317620380004862</v>
      </c>
      <c r="AO684" s="23">
        <f ca="1">SQRT(Inputs!$B$38)*H684+SQRT(1-Inputs!$B$38)*_xlfn.NORM.S.INV(RAND())</f>
        <v>0.63125725489697815</v>
      </c>
      <c r="AP684" s="23">
        <f ca="1">SQRT(Inputs!$B$38)*I684+SQRT(1-Inputs!$B$38)*_xlfn.NORM.S.INV(RAND())</f>
        <v>-0.71713742687351689</v>
      </c>
      <c r="AQ684" s="23">
        <f ca="1">SQRT(Inputs!$B$38)*J684+SQRT(1-Inputs!$B$38)*_xlfn.NORM.S.INV(RAND())</f>
        <v>-1.1037298448619166</v>
      </c>
      <c r="AR684" s="23">
        <f ca="1">SQRT(Inputs!$B$38)*K684+SQRT(1-Inputs!$B$38)*_xlfn.NORM.S.INV(RAND())</f>
        <v>-0.2623993411699661</v>
      </c>
      <c r="AS684" s="23">
        <f ca="1">SQRT(Inputs!$B$38)*L684+SQRT(1-Inputs!$B$38)*_xlfn.NORM.S.INV(RAND())</f>
        <v>1.7534019334398909</v>
      </c>
      <c r="AT684" s="23">
        <f ca="1">SQRT(Inputs!$B$38)*M684+SQRT(1-Inputs!$B$38)*_xlfn.NORM.S.INV(RAND())</f>
        <v>-1.440070006955704</v>
      </c>
      <c r="AU684" s="15">
        <f ca="1">Inputs!$B$6*EXP($B$8-0.5*C$5^2+C$5*N684)</f>
        <v>4543.7235617494371</v>
      </c>
      <c r="AV684" s="15">
        <f t="shared" ca="1" si="365"/>
        <v>5583.4101566575537</v>
      </c>
      <c r="AW684" s="15">
        <f t="shared" ca="1" si="366"/>
        <v>7430.2063280831244</v>
      </c>
      <c r="AX684" s="15">
        <f t="shared" ca="1" si="367"/>
        <v>10615.860687258488</v>
      </c>
      <c r="AY684" s="15">
        <f t="shared" ca="1" si="368"/>
        <v>14887.098506863917</v>
      </c>
      <c r="AZ684" s="15">
        <f t="shared" ca="1" si="369"/>
        <v>17008.632075278914</v>
      </c>
      <c r="BA684" s="15">
        <f t="shared" ca="1" si="370"/>
        <v>19491.668218803366</v>
      </c>
      <c r="BB684" s="15">
        <f t="shared" ca="1" si="371"/>
        <v>24097.269157509327</v>
      </c>
      <c r="BC684" s="15">
        <f t="shared" ca="1" si="372"/>
        <v>31390.79109583985</v>
      </c>
      <c r="BD684" s="15">
        <f t="shared" ca="1" si="373"/>
        <v>45595.364408586684</v>
      </c>
      <c r="BE684" s="15">
        <f t="shared" ca="1" si="374"/>
        <v>60777.75066445984</v>
      </c>
      <c r="BF684" s="15">
        <f ca="1">Inputs!$B$13*EXP($B$9-0.5*C$6^2+C$6*Y684)</f>
        <v>12114.807452882325</v>
      </c>
      <c r="BG684" s="15">
        <f t="shared" ca="1" si="375"/>
        <v>14376.830198286312</v>
      </c>
      <c r="BH684" s="15">
        <f t="shared" ca="1" si="376"/>
        <v>18960.113720411089</v>
      </c>
      <c r="BI684" s="15">
        <f t="shared" ca="1" si="377"/>
        <v>27037.904345318071</v>
      </c>
      <c r="BJ684" s="15">
        <f t="shared" ca="1" si="378"/>
        <v>35866.363785269925</v>
      </c>
      <c r="BK684" s="15">
        <f t="shared" ca="1" si="379"/>
        <v>45129.244200680158</v>
      </c>
      <c r="BL684" s="15">
        <f t="shared" ca="1" si="380"/>
        <v>49177.902865587981</v>
      </c>
      <c r="BM684" s="15">
        <f t="shared" ca="1" si="381"/>
        <v>59152.068355719879</v>
      </c>
      <c r="BN684" s="15">
        <f t="shared" ca="1" si="382"/>
        <v>74466.4880776215</v>
      </c>
      <c r="BO684" s="15">
        <f t="shared" ca="1" si="383"/>
        <v>92468.623954656359</v>
      </c>
      <c r="BP684" s="15">
        <f t="shared" ca="1" si="384"/>
        <v>112117.2117015081</v>
      </c>
      <c r="BQ684" s="15">
        <f ca="1">Inputs!$B$20*EXP($B$10-0.5*C$7^2+C$7*AJ684)</f>
        <v>4564.2079601082796</v>
      </c>
      <c r="BR684" s="15">
        <f t="shared" ca="1" si="385"/>
        <v>7519.9838752482929</v>
      </c>
      <c r="BS684" s="15">
        <f t="shared" ca="1" si="386"/>
        <v>6313.7348421627657</v>
      </c>
      <c r="BT684" s="15">
        <f t="shared" ca="1" si="387"/>
        <v>19390.115115011948</v>
      </c>
      <c r="BU684" s="15">
        <f t="shared" ca="1" si="388"/>
        <v>21440.855428831372</v>
      </c>
      <c r="BV684" s="15">
        <f t="shared" ca="1" si="389"/>
        <v>34389.452762456807</v>
      </c>
      <c r="BW684" s="15">
        <f t="shared" ca="1" si="390"/>
        <v>41230.598771393881</v>
      </c>
      <c r="BX684" s="15">
        <f t="shared" ca="1" si="391"/>
        <v>46220.642310634335</v>
      </c>
      <c r="BY684" s="15">
        <f t="shared" ca="1" si="392"/>
        <v>61591.90787814217</v>
      </c>
      <c r="BZ684" s="15">
        <f t="shared" ca="1" si="393"/>
        <v>119292.40770084324</v>
      </c>
      <c r="CA684" s="15">
        <f t="shared" ca="1" si="394"/>
        <v>129735.44966625607</v>
      </c>
      <c r="CB684" s="15">
        <f ca="1">(AU684*DCF!C$10-DCF!C$5*MAX(AU684*DCF!C$10,0)-MAX(AU684-Inputs!$B$6,0)/Inputs!$B$10)*DCF!C$6</f>
        <v>1046.0583962580199</v>
      </c>
      <c r="CC684" s="15">
        <f ca="1">(AV684*DCF!D$10-DCF!D$5*MAX(AV684*DCF!D$10,0)-MAX(AV684-AU684,0)/Inputs!$B$10)*DCF!D$6</f>
        <v>1107.4180336859683</v>
      </c>
      <c r="CD684" s="15">
        <f ca="1">(AW684*DCF!E$10-DCF!E$5*MAX(AW684*DCF!E$10,0)-MAX(AW684-AV684,0)/Inputs!$B$10)*DCF!E$6</f>
        <v>1299.5413854920689</v>
      </c>
      <c r="CE684" s="15">
        <f ca="1">(AX684*DCF!F$10-DCF!F$5*MAX(AX684*DCF!F$10,0)-MAX(AX684-AW684,0)/Inputs!$B$10)*DCF!F$6</f>
        <v>1654.5697791995456</v>
      </c>
      <c r="CF684" s="15">
        <f ca="1">(AY684*DCF!G$10-DCF!G$5*MAX(AY684*DCF!G$10,0)-MAX(AY684-AX684,0)/Inputs!$B$10)*DCF!G$6</f>
        <v>2246.3297988945692</v>
      </c>
      <c r="CG684" s="15">
        <f ca="1">(AZ684*DCF!H$10-DCF!H$5*MAX(AZ684*DCF!H$10,0)-MAX(AZ684-AY684,0)/Inputs!$B$10)*DCF!H$6</f>
        <v>2925.5217988096688</v>
      </c>
      <c r="CH684" s="15">
        <f ca="1">(BA684*DCF!I$10-DCF!I$5*MAX(BA684*DCF!I$10,0)-MAX(BA684-AZ684,0)/Inputs!$B$10)*DCF!I$6</f>
        <v>3153.1118000894398</v>
      </c>
      <c r="CI684" s="15">
        <f ca="1">(BB684*DCF!J$10-DCF!J$5*MAX(BB684*DCF!J$10,0)-MAX(BB684-BA684,0)/Inputs!$B$10)*DCF!J$6</f>
        <v>3437.2443728597373</v>
      </c>
      <c r="CJ684" s="15">
        <f ca="1">(BC684*DCF!K$10-DCF!K$5*MAX(BC684*DCF!K$10,0)-MAX(BC684-BB684,0)/Inputs!$B$10)*DCF!K$6</f>
        <v>4032.4311838619956</v>
      </c>
      <c r="CK684" s="15">
        <f ca="1">(BD684*DCF!L$10-DCF!L$5*MAX(BD684*DCF!L$10,0)-MAX(BD684-BC684,0)/Inputs!$B$10)*DCF!L$6</f>
        <v>5039.7666713417557</v>
      </c>
      <c r="CL684" s="15">
        <f ca="1">(BE684*DCF!M$10-DCF!M$5*MAX(BE684*DCF!M$10,0)-MAX(BE684-BD684,0)/Inputs!$B$10)*DCF!M$6</f>
        <v>6762.8284603597021</v>
      </c>
      <c r="CM684" s="15">
        <f ca="1">(BF684*DCF!C$28-DCF!C$5*MAX(BF684*DCF!C$28,0)-MAX(BF684-Inputs!$B$13,0)/Inputs!$B$17)*DCF!C$6</f>
        <v>3529.2749220642495</v>
      </c>
      <c r="CN684" s="15">
        <f ca="1">(BG684*DCF!D$28-DCF!D$5*MAX(BG684*DCF!D$28,0)-MAX(BG684-BF684,0)/Inputs!$B$17)*DCF!D$6</f>
        <v>3751.71491339567</v>
      </c>
      <c r="CO684" s="15">
        <f ca="1">(BH684*DCF!E$28-DCF!E$5*MAX(BH684*DCF!E$28,0)-MAX(BH684-BG684,0)/Inputs!$B$17)*DCF!E$6</f>
        <v>4466.5397235020737</v>
      </c>
      <c r="CP684" s="15">
        <f ca="1">(BI684*DCF!F$28-DCF!F$5*MAX(BI684*DCF!F$28,0)-MAX(BI684-BH684,0)/Inputs!$B$17)*DCF!F$6</f>
        <v>5869.3893655489046</v>
      </c>
      <c r="CQ684" s="15">
        <f ca="1">(BJ684*DCF!G$28-DCF!G$5*MAX(BJ684*DCF!G$28,0)-MAX(BJ684-BI684,0)/Inputs!$B$17)*DCF!G$6</f>
        <v>7820.9405381364186</v>
      </c>
      <c r="CR684" s="15">
        <f ca="1">(BK684*DCF!H$28-DCF!H$5*MAX(BK684*DCF!H$28,0)-MAX(BK684-BJ684,0)/Inputs!$B$17)*DCF!H$6</f>
        <v>9721.7683222733194</v>
      </c>
      <c r="CS684" s="15">
        <f ca="1">(BL684*DCF!I$28-DCF!I$5*MAX(BL684*DCF!I$28,0)-MAX(BL684-BK684,0)/Inputs!$B$17)*DCF!I$6</f>
        <v>10983.22657788606</v>
      </c>
      <c r="CT684" s="15">
        <f ca="1">(BM684*DCF!J$28-DCF!J$5*MAX(BM684*DCF!J$28,0)-MAX(BM684-BL684,0)/Inputs!$B$17)*DCF!J$6</f>
        <v>11873.328969770891</v>
      </c>
      <c r="CU684" s="15">
        <f ca="1">(BN684*DCF!K$28-DCF!K$5*MAX(BN684*DCF!K$28,0)-MAX(BN684-BM684,0)/Inputs!$B$17)*DCF!K$6</f>
        <v>13850.261273504591</v>
      </c>
      <c r="CV684" s="15">
        <f ca="1">(BO684*DCF!L$28-DCF!L$5*MAX(BO684*DCF!L$28,0)-MAX(BO684-BN684,0)/Inputs!$B$17)*DCF!L$6</f>
        <v>16412.459690890919</v>
      </c>
      <c r="CW684" s="15">
        <f ca="1">(BP684*DCF!M$28-DCF!M$5*MAX(BP684*DCF!M$28,0)-MAX(BP684-BO684,0)/Inputs!$B$17)*DCF!M$6</f>
        <v>19041.08873610416</v>
      </c>
      <c r="CX684" s="15">
        <f ca="1">(BQ684*DCF!C$46-DCF!C$5*MAX(BQ684*DCF!C$46,0)-MAX(BQ684-Inputs!$B$20,0)/Inputs!$B$24)*DCF!C$6</f>
        <v>-1683.7468545784848</v>
      </c>
      <c r="CY684" s="15">
        <f ca="1">(BR684*DCF!D$46-DCF!D$5*MAX(BR684*DCF!D$46,0)-MAX(BR684-BQ684,0)/Inputs!$B$24)*DCF!D$6</f>
        <v>-2544.6909270365004</v>
      </c>
      <c r="CZ684" s="15">
        <f ca="1">(BS684*DCF!E$46-DCF!E$5*MAX(BS684*DCF!E$46,0)-MAX(BS684-BR684,0)/Inputs!$B$24)*DCF!E$6</f>
        <v>-746.61013812286888</v>
      </c>
      <c r="DA684" s="15">
        <f ca="1">(BT684*DCF!F$46-DCF!F$5*MAX(BT684*DCF!F$46,0)-MAX(BT684-BS684,0)/Inputs!$B$24)*DCF!F$6</f>
        <v>-6173.6342095930304</v>
      </c>
      <c r="DB684" s="15">
        <f ca="1">(BU684*DCF!G$46-DCF!G$5*MAX(BU684*DCF!G$46,0)-MAX(BU684-BT684,0)/Inputs!$B$24)*DCF!G$6</f>
        <v>-1411.0565385556515</v>
      </c>
      <c r="DC684" s="15">
        <f ca="1">(BV684*DCF!H$46-DCF!H$5*MAX(BV684*DCF!H$46,0)-MAX(BV684-BU684,0)/Inputs!$B$24)*DCF!H$6</f>
        <v>-4023.6972840519388</v>
      </c>
      <c r="DD684" s="15">
        <f ca="1">(BW684*DCF!I$46-DCF!I$5*MAX(BW684*DCF!I$46,0)-MAX(BW684-BV684,0)/Inputs!$B$24)*DCF!I$6</f>
        <v>-1011.5917072531796</v>
      </c>
      <c r="DE684" s="15">
        <f ca="1">(BX684*DCF!J$46-DCF!J$5*MAX(BX684*DCF!J$46,0)-MAX(BX684-BW684,0)/Inputs!$B$24)*DCF!J$6</f>
        <v>615.55007118194192</v>
      </c>
      <c r="DF684" s="15">
        <f ca="1">(BY684*DCF!K$46-DCF!K$5*MAX(BY684*DCF!K$46,0)-MAX(BY684-BX684,0)/Inputs!$B$24)*DCF!K$6</f>
        <v>-247.2154795672335</v>
      </c>
      <c r="DG684" s="15">
        <f ca="1">(BZ684*DCF!L$46-DCF!L$5*MAX(BZ684*DCF!L$46,0)-MAX(BZ684-BY684,0)/Inputs!$B$24)*DCF!L$6</f>
        <v>-4811.6822493643285</v>
      </c>
      <c r="DH684" s="15">
        <f ca="1">(CA684*DCF!M$46-DCF!M$5*MAX(CA684*DCF!M$46,0)-MAX(CA684-BZ684,0)/Inputs!$B$24)*DCF!M$6</f>
        <v>7987.5673184948846</v>
      </c>
      <c r="DI684" s="15">
        <f ca="1">SUM(CB684:CL684)+BE684*DCF!M$10*(1+Inputs!$B$30)*(1-Inputs!$B$33)*(1-Inputs!$B$30/Inputs!$B$31)/(Inputs!$B$29-Inputs!$B$30)*DCF!M$6</f>
        <v>201850.10548259356</v>
      </c>
      <c r="DJ684" s="15">
        <f ca="1">SUM(CM684:CW684)+BP684*DCF!M$28*(1+Inputs!$B$30)*(1-Inputs!$B$33)*(1-Inputs!$B$30/Inputs!$B$31)/(Inputs!$B$29-Inputs!$B$30)*DCF!M$6</f>
        <v>523351.57004899217</v>
      </c>
      <c r="DK684" s="15">
        <f ca="1">SUM(CX684:DH684)+CA684*DCF!M$46*(1+Inputs!$B$30)*(1-Inputs!$B$33)*(1-Inputs!$B$30/Inputs!$B$31)/(Inputs!$B$29-Inputs!$B$30)*DCF!M$6</f>
        <v>186535.56533205803</v>
      </c>
      <c r="DM684" s="15">
        <f ca="1">DI684+DJ684+DK684+Inputs!$B$34+Inputs!$B$36-Inputs!$B$35</f>
        <v>988588.2408636437</v>
      </c>
    </row>
    <row r="685" spans="1:117" x14ac:dyDescent="0.75">
      <c r="A685" s="11">
        <v>672</v>
      </c>
      <c r="C685" s="23">
        <f t="shared" ca="1" si="397"/>
        <v>0.21729708330725206</v>
      </c>
      <c r="D685" s="23">
        <f t="shared" ca="1" si="397"/>
        <v>0.8822068540719159</v>
      </c>
      <c r="E685" s="23">
        <f t="shared" ca="1" si="397"/>
        <v>-0.17024760843988831</v>
      </c>
      <c r="F685" s="23">
        <f t="shared" ca="1" si="397"/>
        <v>-1.3716357595473971</v>
      </c>
      <c r="G685" s="23">
        <f t="shared" ca="1" si="397"/>
        <v>0.40321365977752199</v>
      </c>
      <c r="H685" s="23">
        <f t="shared" ca="1" si="397"/>
        <v>0.40639512854530752</v>
      </c>
      <c r="I685" s="23">
        <f t="shared" ca="1" si="397"/>
        <v>0.86403305749166037</v>
      </c>
      <c r="J685" s="23">
        <f t="shared" ca="1" si="397"/>
        <v>0.6847858692167168</v>
      </c>
      <c r="K685" s="23">
        <f t="shared" ca="1" si="397"/>
        <v>-0.59299594511581766</v>
      </c>
      <c r="L685" s="23">
        <f t="shared" ca="1" si="397"/>
        <v>0.62452246020076685</v>
      </c>
      <c r="M685" s="23">
        <f t="shared" ca="1" si="397"/>
        <v>-1.7744401385120354</v>
      </c>
      <c r="N685" s="23">
        <f ca="1">SQRT(Inputs!$B$38)*C685+SQRT(1-Inputs!$B$38)*_xlfn.NORM.S.INV(RAND())</f>
        <v>-2.691488955572463E-2</v>
      </c>
      <c r="O685" s="23">
        <f ca="1">SQRT(Inputs!$B$38)*D685+SQRT(1-Inputs!$B$38)*_xlfn.NORM.S.INV(RAND())</f>
        <v>0.52600739901512183</v>
      </c>
      <c r="P685" s="23">
        <f ca="1">SQRT(Inputs!$B$38)*E685+SQRT(1-Inputs!$B$38)*_xlfn.NORM.S.INV(RAND())</f>
        <v>-8.6464620732340847E-2</v>
      </c>
      <c r="Q685" s="23">
        <f ca="1">SQRT(Inputs!$B$38)*F685+SQRT(1-Inputs!$B$38)*_xlfn.NORM.S.INV(RAND())</f>
        <v>-6.8549074290938927E-2</v>
      </c>
      <c r="R685" s="23">
        <f ca="1">SQRT(Inputs!$B$38)*G685+SQRT(1-Inputs!$B$38)*_xlfn.NORM.S.INV(RAND())</f>
        <v>-0.22321227714786784</v>
      </c>
      <c r="S685" s="23">
        <f ca="1">SQRT(Inputs!$B$38)*H685+SQRT(1-Inputs!$B$38)*_xlfn.NORM.S.INV(RAND())</f>
        <v>-0.51620545940682172</v>
      </c>
      <c r="T685" s="23">
        <f ca="1">SQRT(Inputs!$B$38)*I685+SQRT(1-Inputs!$B$38)*_xlfn.NORM.S.INV(RAND())</f>
        <v>0.87650243782666337</v>
      </c>
      <c r="U685" s="23">
        <f ca="1">SQRT(Inputs!$B$38)*J685+SQRT(1-Inputs!$B$38)*_xlfn.NORM.S.INV(RAND())</f>
        <v>1.4516712081421028</v>
      </c>
      <c r="V685" s="23">
        <f ca="1">SQRT(Inputs!$B$38)*K685+SQRT(1-Inputs!$B$38)*_xlfn.NORM.S.INV(RAND())</f>
        <v>0.33240636465529239</v>
      </c>
      <c r="W685" s="23">
        <f ca="1">SQRT(Inputs!$B$38)*L685+SQRT(1-Inputs!$B$38)*_xlfn.NORM.S.INV(RAND())</f>
        <v>1.1051491366569517</v>
      </c>
      <c r="X685" s="23">
        <f ca="1">SQRT(Inputs!$B$38)*M685+SQRT(1-Inputs!$B$38)*_xlfn.NORM.S.INV(RAND())</f>
        <v>-1.1382011776979721</v>
      </c>
      <c r="Y685" s="23">
        <f ca="1">SQRT(Inputs!$B$38)*C685+SQRT(1-Inputs!$B$38)*_xlfn.NORM.S.INV(RAND())</f>
        <v>-1.164601756005506</v>
      </c>
      <c r="Z685" s="23">
        <f ca="1">SQRT(Inputs!$B$38)*D685+SQRT(1-Inputs!$B$38)*_xlfn.NORM.S.INV(RAND())</f>
        <v>-0.27337783231373158</v>
      </c>
      <c r="AA685" s="23">
        <f ca="1">SQRT(Inputs!$B$38)*E685+SQRT(1-Inputs!$B$38)*_xlfn.NORM.S.INV(RAND())</f>
        <v>-0.80872485570597885</v>
      </c>
      <c r="AB685" s="23">
        <f ca="1">SQRT(Inputs!$B$38)*F685+SQRT(1-Inputs!$B$38)*_xlfn.NORM.S.INV(RAND())</f>
        <v>-0.14429983538871083</v>
      </c>
      <c r="AC685" s="23">
        <f ca="1">SQRT(Inputs!$B$38)*G685+SQRT(1-Inputs!$B$38)*_xlfn.NORM.S.INV(RAND())</f>
        <v>-0.33034334771840707</v>
      </c>
      <c r="AD685" s="23">
        <f ca="1">SQRT(Inputs!$B$38)*H685+SQRT(1-Inputs!$B$38)*_xlfn.NORM.S.INV(RAND())</f>
        <v>0.30409159809817493</v>
      </c>
      <c r="AE685" s="23">
        <f ca="1">SQRT(Inputs!$B$38)*I685+SQRT(1-Inputs!$B$38)*_xlfn.NORM.S.INV(RAND())</f>
        <v>0.93558138875913044</v>
      </c>
      <c r="AF685" s="23">
        <f ca="1">SQRT(Inputs!$B$38)*J685+SQRT(1-Inputs!$B$38)*_xlfn.NORM.S.INV(RAND())</f>
        <v>0.69084348654850625</v>
      </c>
      <c r="AG685" s="23">
        <f ca="1">SQRT(Inputs!$B$38)*K685+SQRT(1-Inputs!$B$38)*_xlfn.NORM.S.INV(RAND())</f>
        <v>-1.1548914971133191</v>
      </c>
      <c r="AH685" s="23">
        <f ca="1">SQRT(Inputs!$B$38)*L685+SQRT(1-Inputs!$B$38)*_xlfn.NORM.S.INV(RAND())</f>
        <v>1.4780277156449313</v>
      </c>
      <c r="AI685" s="23">
        <f ca="1">SQRT(Inputs!$B$38)*M685+SQRT(1-Inputs!$B$38)*_xlfn.NORM.S.INV(RAND())</f>
        <v>-0.43502649845331909</v>
      </c>
      <c r="AJ685" s="23">
        <f ca="1">SQRT(Inputs!$B$38)*C685+SQRT(1-Inputs!$B$38)*_xlfn.NORM.S.INV(RAND())</f>
        <v>-7.9625530209666145E-2</v>
      </c>
      <c r="AK685" s="23">
        <f ca="1">SQRT(Inputs!$B$38)*D685+SQRT(1-Inputs!$B$38)*_xlfn.NORM.S.INV(RAND())</f>
        <v>0.37933869106313789</v>
      </c>
      <c r="AL685" s="23">
        <f ca="1">SQRT(Inputs!$B$38)*E685+SQRT(1-Inputs!$B$38)*_xlfn.NORM.S.INV(RAND())</f>
        <v>0.43721298326617769</v>
      </c>
      <c r="AM685" s="23">
        <f ca="1">SQRT(Inputs!$B$38)*F685+SQRT(1-Inputs!$B$38)*_xlfn.NORM.S.INV(RAND())</f>
        <v>-1.7342599133858503</v>
      </c>
      <c r="AN685" s="23">
        <f ca="1">SQRT(Inputs!$B$38)*G685+SQRT(1-Inputs!$B$38)*_xlfn.NORM.S.INV(RAND())</f>
        <v>-0.24962465669227324</v>
      </c>
      <c r="AO685" s="23">
        <f ca="1">SQRT(Inputs!$B$38)*H685+SQRT(1-Inputs!$B$38)*_xlfn.NORM.S.INV(RAND())</f>
        <v>0.21869774959239932</v>
      </c>
      <c r="AP685" s="23">
        <f ca="1">SQRT(Inputs!$B$38)*I685+SQRT(1-Inputs!$B$38)*_xlfn.NORM.S.INV(RAND())</f>
        <v>0.18950723193193175</v>
      </c>
      <c r="AQ685" s="23">
        <f ca="1">SQRT(Inputs!$B$38)*J685+SQRT(1-Inputs!$B$38)*_xlfn.NORM.S.INV(RAND())</f>
        <v>0.1793707436511385</v>
      </c>
      <c r="AR685" s="23">
        <f ca="1">SQRT(Inputs!$B$38)*K685+SQRT(1-Inputs!$B$38)*_xlfn.NORM.S.INV(RAND())</f>
        <v>1.0962273335486112</v>
      </c>
      <c r="AS685" s="23">
        <f ca="1">SQRT(Inputs!$B$38)*L685+SQRT(1-Inputs!$B$38)*_xlfn.NORM.S.INV(RAND())</f>
        <v>2.0798672403654415</v>
      </c>
      <c r="AT685" s="23">
        <f ca="1">SQRT(Inputs!$B$38)*M685+SQRT(1-Inputs!$B$38)*_xlfn.NORM.S.INV(RAND())</f>
        <v>-0.94834623127270767</v>
      </c>
      <c r="AU685" s="15">
        <f ca="1">Inputs!$B$6*EXP($B$8-0.5*C$5^2+C$5*N685)</f>
        <v>4940.6669947315613</v>
      </c>
      <c r="AV685" s="15">
        <f t="shared" ca="1" si="365"/>
        <v>6497.5367624290056</v>
      </c>
      <c r="AW685" s="15">
        <f t="shared" ca="1" si="366"/>
        <v>7830.7345644897387</v>
      </c>
      <c r="AX685" s="15">
        <f t="shared" ca="1" si="367"/>
        <v>9479.0135796963586</v>
      </c>
      <c r="AY685" s="15">
        <f t="shared" ca="1" si="368"/>
        <v>11286.238257891217</v>
      </c>
      <c r="AZ685" s="15">
        <f t="shared" ca="1" si="369"/>
        <v>13040.616427728986</v>
      </c>
      <c r="BA685" s="15">
        <f t="shared" ca="1" si="370"/>
        <v>17491.561550463201</v>
      </c>
      <c r="BB685" s="15">
        <f t="shared" ca="1" si="371"/>
        <v>24767.544443489602</v>
      </c>
      <c r="BC685" s="15">
        <f t="shared" ca="1" si="372"/>
        <v>31323.052594066849</v>
      </c>
      <c r="BD685" s="15">
        <f t="shared" ca="1" si="373"/>
        <v>42552.587149431645</v>
      </c>
      <c r="BE685" s="15">
        <f t="shared" ca="1" si="374"/>
        <v>47007.972175989576</v>
      </c>
      <c r="BF685" s="15">
        <f ca="1">Inputs!$B$13*EXP($B$9-0.5*C$6^2+C$6*Y685)</f>
        <v>10979.548816623748</v>
      </c>
      <c r="BG685" s="15">
        <f t="shared" ca="1" si="375"/>
        <v>12737.114668006989</v>
      </c>
      <c r="BH685" s="15">
        <f t="shared" ca="1" si="376"/>
        <v>13608.92028668274</v>
      </c>
      <c r="BI685" s="15">
        <f t="shared" ca="1" si="377"/>
        <v>16293.430591577137</v>
      </c>
      <c r="BJ685" s="15">
        <f t="shared" ca="1" si="378"/>
        <v>19045.830035965184</v>
      </c>
      <c r="BK685" s="15">
        <f t="shared" ca="1" si="379"/>
        <v>24363.190059626024</v>
      </c>
      <c r="BL685" s="15">
        <f t="shared" ca="1" si="380"/>
        <v>33784.85372044726</v>
      </c>
      <c r="BM685" s="15">
        <f t="shared" ca="1" si="381"/>
        <v>45250.369185073549</v>
      </c>
      <c r="BN685" s="15">
        <f t="shared" ca="1" si="382"/>
        <v>48459.3721758432</v>
      </c>
      <c r="BO685" s="15">
        <f t="shared" ca="1" si="383"/>
        <v>70800.695423951678</v>
      </c>
      <c r="BP685" s="15">
        <f t="shared" ca="1" si="384"/>
        <v>82951.535942736562</v>
      </c>
      <c r="BQ685" s="15">
        <f ca="1">Inputs!$B$20*EXP($B$10-0.5*C$7^2+C$7*AJ685)</f>
        <v>4170.0649431446964</v>
      </c>
      <c r="BR685" s="15">
        <f t="shared" ca="1" si="385"/>
        <v>6382.6509086959832</v>
      </c>
      <c r="BS685" s="15">
        <f t="shared" ca="1" si="386"/>
        <v>9909.7552380622001</v>
      </c>
      <c r="BT685" s="15">
        <f t="shared" ca="1" si="387"/>
        <v>8669.1288579165266</v>
      </c>
      <c r="BU685" s="15">
        <f t="shared" ca="1" si="388"/>
        <v>11310.166465228449</v>
      </c>
      <c r="BV685" s="15">
        <f t="shared" ca="1" si="389"/>
        <v>16530.45812735596</v>
      </c>
      <c r="BW685" s="15">
        <f t="shared" ca="1" si="390"/>
        <v>24011.335658228509</v>
      </c>
      <c r="BX685" s="15">
        <f t="shared" ca="1" si="391"/>
        <v>34813.32945332853</v>
      </c>
      <c r="BY685" s="15">
        <f t="shared" ca="1" si="392"/>
        <v>60162.137506016334</v>
      </c>
      <c r="BZ685" s="15">
        <f t="shared" ca="1" si="393"/>
        <v>123730.49396315606</v>
      </c>
      <c r="CA685" s="15">
        <f t="shared" ca="1" si="394"/>
        <v>146849.04515694344</v>
      </c>
      <c r="CB685" s="15">
        <f ca="1">(AU685*DCF!C$10-DCF!C$5*MAX(AU685*DCF!C$10,0)-MAX(AU685-Inputs!$B$6,0)/Inputs!$B$10)*DCF!C$6</f>
        <v>1043.2281188293337</v>
      </c>
      <c r="CC685" s="15">
        <f ca="1">(AV685*DCF!D$10-DCF!D$5*MAX(AV685*DCF!D$10,0)-MAX(AV685-AU685,0)/Inputs!$B$10)*DCF!D$6</f>
        <v>1204.1286197988045</v>
      </c>
      <c r="CD685" s="15">
        <f ca="1">(AW685*DCF!E$10-DCF!E$5*MAX(AW685*DCF!E$10,0)-MAX(AW685-AV685,0)/Inputs!$B$10)*DCF!E$6</f>
        <v>1507.7006011563867</v>
      </c>
      <c r="CE685" s="15">
        <f ca="1">(AX685*DCF!F$10-DCF!F$5*MAX(AX685*DCF!F$10,0)-MAX(AX685-AW685,0)/Inputs!$B$10)*DCF!F$6</f>
        <v>1726.2875604677608</v>
      </c>
      <c r="CF685" s="15">
        <f ca="1">(AY685*DCF!G$10-DCF!G$5*MAX(AY685*DCF!G$10,0)-MAX(AY685-AX685,0)/Inputs!$B$10)*DCF!G$6</f>
        <v>1978.0350061120309</v>
      </c>
      <c r="CG685" s="15">
        <f ca="1">(AZ685*DCF!H$10-DCF!H$5*MAX(AZ685*DCF!H$10,0)-MAX(AZ685-AY685,0)/Inputs!$B$10)*DCF!H$6</f>
        <v>2220.3237378001277</v>
      </c>
      <c r="CH685" s="15">
        <f ca="1">(BA685*DCF!I$10-DCF!I$5*MAX(BA685*DCF!I$10,0)-MAX(BA685-AZ685,0)/Inputs!$B$10)*DCF!I$6</f>
        <v>2464.9592540113631</v>
      </c>
      <c r="CI685" s="15">
        <f ca="1">(BB685*DCF!J$10-DCF!J$5*MAX(BB685*DCF!J$10,0)-MAX(BB685-BA685,0)/Inputs!$B$10)*DCF!J$6</f>
        <v>3147.6127863751753</v>
      </c>
      <c r="CJ685" s="15">
        <f ca="1">(BC685*DCF!K$10-DCF!K$5*MAX(BC685*DCF!K$10,0)-MAX(BC685-BB685,0)/Inputs!$B$10)*DCF!K$6</f>
        <v>4124.8370686148464</v>
      </c>
      <c r="CK685" s="15">
        <f ca="1">(BD685*DCF!L$10-DCF!L$5*MAX(BD685*DCF!L$10,0)-MAX(BD685-BC685,0)/Inputs!$B$10)*DCF!L$6</f>
        <v>4965.5786807156155</v>
      </c>
      <c r="CL685" s="15">
        <f ca="1">(BE685*DCF!M$10-DCF!M$5*MAX(BE685*DCF!M$10,0)-MAX(BE685-BD685,0)/Inputs!$B$10)*DCF!M$6</f>
        <v>6101.1895305343032</v>
      </c>
      <c r="CM685" s="15">
        <f ca="1">(BF685*DCF!C$28-DCF!C$5*MAX(BF685*DCF!C$28,0)-MAX(BF685-Inputs!$B$13,0)/Inputs!$B$17)*DCF!C$6</f>
        <v>3350.8862935471093</v>
      </c>
      <c r="CN685" s="15">
        <f ca="1">(BG685*DCF!D$28-DCF!D$5*MAX(BG685*DCF!D$28,0)-MAX(BG685-BF685,0)/Inputs!$B$17)*DCF!D$6</f>
        <v>3376.4046562934714</v>
      </c>
      <c r="CO685" s="15">
        <f ca="1">(BH685*DCF!E$28-DCF!E$5*MAX(BH685*DCF!E$28,0)-MAX(BH685-BG685,0)/Inputs!$B$17)*DCF!E$6</f>
        <v>3682.4676644314895</v>
      </c>
      <c r="CP685" s="15">
        <f ca="1">(BI685*DCF!F$28-DCF!F$5*MAX(BI685*DCF!F$28,0)-MAX(BI685-BH685,0)/Inputs!$B$17)*DCF!F$6</f>
        <v>3934.4796896704506</v>
      </c>
      <c r="CQ685" s="15">
        <f ca="1">(BJ685*DCF!G$28-DCF!G$5*MAX(BJ685*DCF!G$28,0)-MAX(BJ685-BI685,0)/Inputs!$B$17)*DCF!G$6</f>
        <v>4478.6587069676798</v>
      </c>
      <c r="CR685" s="15">
        <f ca="1">(BK685*DCF!H$28-DCF!H$5*MAX(BK685*DCF!H$28,0)-MAX(BK685-BJ685,0)/Inputs!$B$17)*DCF!H$6</f>
        <v>5199.1171705255929</v>
      </c>
      <c r="CS685" s="15">
        <f ca="1">(BL685*DCF!I$28-DCF!I$5*MAX(BL685*DCF!I$28,0)-MAX(BL685-BK685,0)/Inputs!$B$17)*DCF!I$6</f>
        <v>6592.3133828559312</v>
      </c>
      <c r="CT685" s="15">
        <f ca="1">(BM685*DCF!J$28-DCF!J$5*MAX(BM685*DCF!J$28,0)-MAX(BM685-BL685,0)/Inputs!$B$17)*DCF!J$6</f>
        <v>8574.3551613818618</v>
      </c>
      <c r="CU685" s="15">
        <f ca="1">(BN685*DCF!K$28-DCF!K$5*MAX(BN685*DCF!K$28,0)-MAX(BN685-BM685,0)/Inputs!$B$17)*DCF!K$6</f>
        <v>9840.746762489016</v>
      </c>
      <c r="CV685" s="15">
        <f ca="1">(BO685*DCF!L$28-DCF!L$5*MAX(BO685*DCF!L$28,0)-MAX(BO685-BN685,0)/Inputs!$B$17)*DCF!L$6</f>
        <v>11598.266855366726</v>
      </c>
      <c r="CW685" s="15">
        <f ca="1">(BP685*DCF!M$28-DCF!M$5*MAX(BP685*DCF!M$28,0)-MAX(BP685-BO685,0)/Inputs!$B$17)*DCF!M$6</f>
        <v>14337.27522981189</v>
      </c>
      <c r="CX685" s="15">
        <f ca="1">(BQ685*DCF!C$46-DCF!C$5*MAX(BQ685*DCF!C$46,0)-MAX(BQ685-Inputs!$B$20,0)/Inputs!$B$24)*DCF!C$6</f>
        <v>-1410.6685518323532</v>
      </c>
      <c r="CY685" s="15">
        <f ca="1">(BR685*DCF!D$46-DCF!D$5*MAX(BR685*DCF!D$46,0)-MAX(BR685-BQ685,0)/Inputs!$B$24)*DCF!D$6</f>
        <v>-2033.4617301408316</v>
      </c>
      <c r="CZ685" s="15">
        <f ca="1">(BS685*DCF!E$46-DCF!E$5*MAX(BS685*DCF!E$46,0)-MAX(BS685-BR685,0)/Inputs!$B$24)*DCF!E$6</f>
        <v>-2562.1332380690251</v>
      </c>
      <c r="DA685" s="15">
        <f ca="1">(BT685*DCF!F$46-DCF!F$5*MAX(BT685*DCF!F$46,0)-MAX(BT685-BS685,0)/Inputs!$B$24)*DCF!F$6</f>
        <v>-631.34077384721616</v>
      </c>
      <c r="DB685" s="15">
        <f ca="1">(BU685*DCF!G$46-DCF!G$5*MAX(BU685*DCF!G$46,0)-MAX(BU685-BT685,0)/Inputs!$B$24)*DCF!G$6</f>
        <v>-1268.8445242978801</v>
      </c>
      <c r="DC685" s="15">
        <f ca="1">(BV685*DCF!H$46-DCF!H$5*MAX(BV685*DCF!H$46,0)-MAX(BV685-BU685,0)/Inputs!$B$24)*DCF!H$6</f>
        <v>-1622.1736487484363</v>
      </c>
      <c r="DD685" s="15">
        <f ca="1">(BW685*DCF!I$46-DCF!I$5*MAX(BW685*DCF!I$46,0)-MAX(BW685-BV685,0)/Inputs!$B$24)*DCF!I$6</f>
        <v>-1592.9194341436382</v>
      </c>
      <c r="DE685" s="15">
        <f ca="1">(BX685*DCF!J$46-DCF!J$5*MAX(BX685*DCF!J$46,0)-MAX(BX685-BW685,0)/Inputs!$B$24)*DCF!J$6</f>
        <v>-1404.1894029643038</v>
      </c>
      <c r="DF685" s="15">
        <f ca="1">(BY685*DCF!K$46-DCF!K$5*MAX(BY685*DCF!K$46,0)-MAX(BY685-BX685,0)/Inputs!$B$24)*DCF!K$6</f>
        <v>-2773.1208375801411</v>
      </c>
      <c r="DG685" s="15">
        <f ca="1">(BZ685*DCF!L$46-DCF!L$5*MAX(BZ685*DCF!L$46,0)-MAX(BZ685-BY685,0)/Inputs!$B$24)*DCF!L$6</f>
        <v>-5832.8133652246988</v>
      </c>
      <c r="DH685" s="15">
        <f ca="1">(CA685*DCF!M$46-DCF!M$5*MAX(CA685*DCF!M$46,0)-MAX(CA685-BZ685,0)/Inputs!$B$24)*DCF!M$6</f>
        <v>6679.3122505930969</v>
      </c>
      <c r="DI685" s="15">
        <f ca="1">SUM(CB685:CL685)+BE685*DCF!M$10*(1+Inputs!$B$30)*(1-Inputs!$B$33)*(1-Inputs!$B$30/Inputs!$B$31)/(Inputs!$B$29-Inputs!$B$30)*DCF!M$6</f>
        <v>161307.68914627406</v>
      </c>
      <c r="DJ685" s="15">
        <f ca="1">SUM(CM685:CW685)+BP685*DCF!M$28*(1+Inputs!$B$30)*(1-Inputs!$B$33)*(1-Inputs!$B$30/Inputs!$B$31)/(Inputs!$B$29-Inputs!$B$30)*DCF!M$6</f>
        <v>382771.93350552808</v>
      </c>
      <c r="DK685" s="15">
        <f ca="1">SUM(CX685:DH685)+CA685*DCF!M$46*(1+Inputs!$B$30)*(1-Inputs!$B$33)*(1-Inputs!$B$30/Inputs!$B$31)/(Inputs!$B$29-Inputs!$B$30)*DCF!M$6</f>
        <v>212593.66593783532</v>
      </c>
      <c r="DM685" s="15">
        <f ca="1">DI685+DJ685+DK685+Inputs!$B$34+Inputs!$B$36-Inputs!$B$35</f>
        <v>833524.28858963749</v>
      </c>
    </row>
    <row r="686" spans="1:117" x14ac:dyDescent="0.75">
      <c r="A686" s="11">
        <v>673</v>
      </c>
      <c r="C686" s="23">
        <f t="shared" ca="1" si="397"/>
        <v>-0.76868398750896294</v>
      </c>
      <c r="D686" s="23">
        <f t="shared" ca="1" si="397"/>
        <v>0.57141858355946007</v>
      </c>
      <c r="E686" s="23">
        <f t="shared" ca="1" si="397"/>
        <v>-0.54489183312436196</v>
      </c>
      <c r="F686" s="23">
        <f t="shared" ca="1" si="397"/>
        <v>-0.19930636761414436</v>
      </c>
      <c r="G686" s="23">
        <f t="shared" ca="1" si="397"/>
        <v>0.69367268072698351</v>
      </c>
      <c r="H686" s="23">
        <f t="shared" ca="1" si="397"/>
        <v>-1.7800914894790385E-2</v>
      </c>
      <c r="I686" s="23">
        <f t="shared" ca="1" si="397"/>
        <v>-0.53005419282485811</v>
      </c>
      <c r="J686" s="23">
        <f t="shared" ca="1" si="397"/>
        <v>1.2625956887423699</v>
      </c>
      <c r="K686" s="23">
        <f t="shared" ca="1" si="397"/>
        <v>-1.346434241558756</v>
      </c>
      <c r="L686" s="23">
        <f t="shared" ca="1" si="397"/>
        <v>-1.0685029692546759</v>
      </c>
      <c r="M686" s="23">
        <f t="shared" ca="1" si="397"/>
        <v>0.25276555563940184</v>
      </c>
      <c r="N686" s="23">
        <f ca="1">SQRT(Inputs!$B$38)*C686+SQRT(1-Inputs!$B$38)*_xlfn.NORM.S.INV(RAND())</f>
        <v>-0.65735229100790948</v>
      </c>
      <c r="O686" s="23">
        <f ca="1">SQRT(Inputs!$B$38)*D686+SQRT(1-Inputs!$B$38)*_xlfn.NORM.S.INV(RAND())</f>
        <v>1.0313468202343485</v>
      </c>
      <c r="P686" s="23">
        <f ca="1">SQRT(Inputs!$B$38)*E686+SQRT(1-Inputs!$B$38)*_xlfn.NORM.S.INV(RAND())</f>
        <v>9.4522262250951561E-2</v>
      </c>
      <c r="Q686" s="23">
        <f ca="1">SQRT(Inputs!$B$38)*F686+SQRT(1-Inputs!$B$38)*_xlfn.NORM.S.INV(RAND())</f>
        <v>1.6746428456657778</v>
      </c>
      <c r="R686" s="23">
        <f ca="1">SQRT(Inputs!$B$38)*G686+SQRT(1-Inputs!$B$38)*_xlfn.NORM.S.INV(RAND())</f>
        <v>-0.35372394102216193</v>
      </c>
      <c r="S686" s="23">
        <f ca="1">SQRT(Inputs!$B$38)*H686+SQRT(1-Inputs!$B$38)*_xlfn.NORM.S.INV(RAND())</f>
        <v>-0.22506346419053197</v>
      </c>
      <c r="T686" s="23">
        <f ca="1">SQRT(Inputs!$B$38)*I686+SQRT(1-Inputs!$B$38)*_xlfn.NORM.S.INV(RAND())</f>
        <v>-1.0034292349216565</v>
      </c>
      <c r="U686" s="23">
        <f ca="1">SQRT(Inputs!$B$38)*J686+SQRT(1-Inputs!$B$38)*_xlfn.NORM.S.INV(RAND())</f>
        <v>-0.13864825226784305</v>
      </c>
      <c r="V686" s="23">
        <f ca="1">SQRT(Inputs!$B$38)*K686+SQRT(1-Inputs!$B$38)*_xlfn.NORM.S.INV(RAND())</f>
        <v>6.3340089543734157E-3</v>
      </c>
      <c r="W686" s="23">
        <f ca="1">SQRT(Inputs!$B$38)*L686+SQRT(1-Inputs!$B$38)*_xlfn.NORM.S.INV(RAND())</f>
        <v>0.3287083815540216</v>
      </c>
      <c r="X686" s="23">
        <f ca="1">SQRT(Inputs!$B$38)*M686+SQRT(1-Inputs!$B$38)*_xlfn.NORM.S.INV(RAND())</f>
        <v>-2.6534612717797723E-2</v>
      </c>
      <c r="Y686" s="23">
        <f ca="1">SQRT(Inputs!$B$38)*C686+SQRT(1-Inputs!$B$38)*_xlfn.NORM.S.INV(RAND())</f>
        <v>-1.2051264802974635</v>
      </c>
      <c r="Z686" s="23">
        <f ca="1">SQRT(Inputs!$B$38)*D686+SQRT(1-Inputs!$B$38)*_xlfn.NORM.S.INV(RAND())</f>
        <v>-0.59672531584589361</v>
      </c>
      <c r="AA686" s="23">
        <f ca="1">SQRT(Inputs!$B$38)*E686+SQRT(1-Inputs!$B$38)*_xlfn.NORM.S.INV(RAND())</f>
        <v>-0.50701937140821718</v>
      </c>
      <c r="AB686" s="23">
        <f ca="1">SQRT(Inputs!$B$38)*F686+SQRT(1-Inputs!$B$38)*_xlfn.NORM.S.INV(RAND())</f>
        <v>0.84998413746610102</v>
      </c>
      <c r="AC686" s="23">
        <f ca="1">SQRT(Inputs!$B$38)*G686+SQRT(1-Inputs!$B$38)*_xlfn.NORM.S.INV(RAND())</f>
        <v>-0.15429574943920937</v>
      </c>
      <c r="AD686" s="23">
        <f ca="1">SQRT(Inputs!$B$38)*H686+SQRT(1-Inputs!$B$38)*_xlfn.NORM.S.INV(RAND())</f>
        <v>-0.45390444650643302</v>
      </c>
      <c r="AE686" s="23">
        <f ca="1">SQRT(Inputs!$B$38)*I686+SQRT(1-Inputs!$B$38)*_xlfn.NORM.S.INV(RAND())</f>
        <v>-1.3087243626466791</v>
      </c>
      <c r="AF686" s="23">
        <f ca="1">SQRT(Inputs!$B$38)*J686+SQRT(1-Inputs!$B$38)*_xlfn.NORM.S.INV(RAND())</f>
        <v>-5.878141172424145E-2</v>
      </c>
      <c r="AG686" s="23">
        <f ca="1">SQRT(Inputs!$B$38)*K686+SQRT(1-Inputs!$B$38)*_xlfn.NORM.S.INV(RAND())</f>
        <v>0.39898688050860309</v>
      </c>
      <c r="AH686" s="23">
        <f ca="1">SQRT(Inputs!$B$38)*L686+SQRT(1-Inputs!$B$38)*_xlfn.NORM.S.INV(RAND())</f>
        <v>-0.81498736728148469</v>
      </c>
      <c r="AI686" s="23">
        <f ca="1">SQRT(Inputs!$B$38)*M686+SQRT(1-Inputs!$B$38)*_xlfn.NORM.S.INV(RAND())</f>
        <v>2.5870941411499908</v>
      </c>
      <c r="AJ686" s="23">
        <f ca="1">SQRT(Inputs!$B$38)*C686+SQRT(1-Inputs!$B$38)*_xlfn.NORM.S.INV(RAND())</f>
        <v>-1.6125614747363639</v>
      </c>
      <c r="AK686" s="23">
        <f ca="1">SQRT(Inputs!$B$38)*D686+SQRT(1-Inputs!$B$38)*_xlfn.NORM.S.INV(RAND())</f>
        <v>-0.34637699781799725</v>
      </c>
      <c r="AL686" s="23">
        <f ca="1">SQRT(Inputs!$B$38)*E686+SQRT(1-Inputs!$B$38)*_xlfn.NORM.S.INV(RAND())</f>
        <v>0.73556943975498301</v>
      </c>
      <c r="AM686" s="23">
        <f ca="1">SQRT(Inputs!$B$38)*F686+SQRT(1-Inputs!$B$38)*_xlfn.NORM.S.INV(RAND())</f>
        <v>6.237039233854326E-2</v>
      </c>
      <c r="AN686" s="23">
        <f ca="1">SQRT(Inputs!$B$38)*G686+SQRT(1-Inputs!$B$38)*_xlfn.NORM.S.INV(RAND())</f>
        <v>0.48682448746956514</v>
      </c>
      <c r="AO686" s="23">
        <f ca="1">SQRT(Inputs!$B$38)*H686+SQRT(1-Inputs!$B$38)*_xlfn.NORM.S.INV(RAND())</f>
        <v>-1.3005420086793253</v>
      </c>
      <c r="AP686" s="23">
        <f ca="1">SQRT(Inputs!$B$38)*I686+SQRT(1-Inputs!$B$38)*_xlfn.NORM.S.INV(RAND())</f>
        <v>-3.2616225200788607E-2</v>
      </c>
      <c r="AQ686" s="23">
        <f ca="1">SQRT(Inputs!$B$38)*J686+SQRT(1-Inputs!$B$38)*_xlfn.NORM.S.INV(RAND())</f>
        <v>2.5375497709612631</v>
      </c>
      <c r="AR686" s="23">
        <f ca="1">SQRT(Inputs!$B$38)*K686+SQRT(1-Inputs!$B$38)*_xlfn.NORM.S.INV(RAND())</f>
        <v>-0.50135058277018851</v>
      </c>
      <c r="AS686" s="23">
        <f ca="1">SQRT(Inputs!$B$38)*L686+SQRT(1-Inputs!$B$38)*_xlfn.NORM.S.INV(RAND())</f>
        <v>-0.18054030614944794</v>
      </c>
      <c r="AT686" s="23">
        <f ca="1">SQRT(Inputs!$B$38)*M686+SQRT(1-Inputs!$B$38)*_xlfn.NORM.S.INV(RAND())</f>
        <v>-0.24547052175644837</v>
      </c>
      <c r="AU686" s="15">
        <f ca="1">Inputs!$B$6*EXP($B$8-0.5*C$5^2+C$5*N686)</f>
        <v>4461.3414765386933</v>
      </c>
      <c r="AV686" s="15">
        <f t="shared" ca="1" si="365"/>
        <v>6319.7103258876505</v>
      </c>
      <c r="AW686" s="15">
        <f t="shared" ca="1" si="366"/>
        <v>7804.6387482057899</v>
      </c>
      <c r="AX686" s="15">
        <f t="shared" ca="1" si="367"/>
        <v>11746.134669361658</v>
      </c>
      <c r="AY686" s="15">
        <f t="shared" ca="1" si="368"/>
        <v>13774.043364754652</v>
      </c>
      <c r="AZ686" s="15">
        <f t="shared" ca="1" si="369"/>
        <v>16433.648827402187</v>
      </c>
      <c r="BA686" s="15">
        <f t="shared" ca="1" si="370"/>
        <v>18105.7153311195</v>
      </c>
      <c r="BB686" s="15">
        <f t="shared" ca="1" si="371"/>
        <v>21861.118246620004</v>
      </c>
      <c r="BC686" s="15">
        <f t="shared" ca="1" si="372"/>
        <v>26790.681849918245</v>
      </c>
      <c r="BD686" s="15">
        <f t="shared" ca="1" si="373"/>
        <v>33845.87789150286</v>
      </c>
      <c r="BE686" s="15">
        <f t="shared" ca="1" si="374"/>
        <v>41373.670920086362</v>
      </c>
      <c r="BF686" s="15">
        <f ca="1">Inputs!$B$13*EXP($B$9-0.5*C$6^2+C$6*Y686)</f>
        <v>10891.693242572988</v>
      </c>
      <c r="BG686" s="15">
        <f t="shared" ca="1" si="375"/>
        <v>11919.097062323659</v>
      </c>
      <c r="BH686" s="15">
        <f t="shared" ca="1" si="376"/>
        <v>13388.382186623126</v>
      </c>
      <c r="BI686" s="15">
        <f t="shared" ca="1" si="377"/>
        <v>18680.188278654325</v>
      </c>
      <c r="BJ686" s="15">
        <f t="shared" ca="1" si="378"/>
        <v>22396.98100607462</v>
      </c>
      <c r="BK686" s="15">
        <f t="shared" ca="1" si="379"/>
        <v>25840.816933371272</v>
      </c>
      <c r="BL686" s="15">
        <f t="shared" ca="1" si="380"/>
        <v>26790.604250738441</v>
      </c>
      <c r="BM686" s="15">
        <f t="shared" ca="1" si="381"/>
        <v>32691.836269646676</v>
      </c>
      <c r="BN686" s="15">
        <f t="shared" ca="1" si="382"/>
        <v>42175.972388933609</v>
      </c>
      <c r="BO686" s="15">
        <f t="shared" ca="1" si="383"/>
        <v>47202.796450573253</v>
      </c>
      <c r="BP686" s="15">
        <f t="shared" ca="1" si="384"/>
        <v>77885.217548756686</v>
      </c>
      <c r="BQ686" s="15">
        <f ca="1">Inputs!$B$20*EXP($B$10-0.5*C$7^2+C$7*AJ686)</f>
        <v>2421.1091650592734</v>
      </c>
      <c r="BR686" s="15">
        <f t="shared" ca="1" si="385"/>
        <v>2942.92762122361</v>
      </c>
      <c r="BS686" s="15">
        <f t="shared" ca="1" si="386"/>
        <v>4978.0082100438494</v>
      </c>
      <c r="BT686" s="15">
        <f t="shared" ca="1" si="387"/>
        <v>6976.8153986466959</v>
      </c>
      <c r="BU686" s="15">
        <f t="shared" ca="1" si="388"/>
        <v>10877.808135639305</v>
      </c>
      <c r="BV686" s="15">
        <f t="shared" ca="1" si="389"/>
        <v>11290.310294173616</v>
      </c>
      <c r="BW686" s="15">
        <f t="shared" ca="1" si="390"/>
        <v>15646.605808859433</v>
      </c>
      <c r="BX686" s="15">
        <f t="shared" ca="1" si="391"/>
        <v>36396.849027635602</v>
      </c>
      <c r="BY686" s="15">
        <f t="shared" ca="1" si="392"/>
        <v>46333.670460929134</v>
      </c>
      <c r="BZ686" s="15">
        <f t="shared" ca="1" si="393"/>
        <v>62890.311386500682</v>
      </c>
      <c r="CA686" s="15">
        <f t="shared" ca="1" si="394"/>
        <v>84571.140482777482</v>
      </c>
      <c r="CB686" s="15">
        <f ca="1">(AU686*DCF!C$10-DCF!C$5*MAX(AU686*DCF!C$10,0)-MAX(AU686-Inputs!$B$6,0)/Inputs!$B$10)*DCF!C$6</f>
        <v>1046.6457952094233</v>
      </c>
      <c r="CC686" s="15">
        <f ca="1">(AV686*DCF!D$10-DCF!D$5*MAX(AV686*DCF!D$10,0)-MAX(AV686-AU686,0)/Inputs!$B$10)*DCF!D$6</f>
        <v>1087.2719703572118</v>
      </c>
      <c r="CD686" s="15">
        <f ca="1">(AW686*DCF!E$10-DCF!E$5*MAX(AW686*DCF!E$10,0)-MAX(AW686-AV686,0)/Inputs!$B$10)*DCF!E$6</f>
        <v>1467.4994734853917</v>
      </c>
      <c r="CE686" s="15">
        <f ca="1">(AX686*DCF!F$10-DCF!F$5*MAX(AX686*DCF!F$10,0)-MAX(AX686-AW686,0)/Inputs!$B$10)*DCF!F$6</f>
        <v>1744.0348986559331</v>
      </c>
      <c r="CF686" s="15">
        <f ca="1">(AY686*DCF!G$10-DCF!G$5*MAX(AY686*DCF!G$10,0)-MAX(AY686-AX686,0)/Inputs!$B$10)*DCF!G$6</f>
        <v>2448.2027115549854</v>
      </c>
      <c r="CG686" s="15">
        <f ca="1">(AZ686*DCF!H$10-DCF!H$5*MAX(AZ686*DCF!H$10,0)-MAX(AZ686-AY686,0)/Inputs!$B$10)*DCF!H$6</f>
        <v>2718.3440777741212</v>
      </c>
      <c r="CH686" s="15">
        <f ca="1">(BA686*DCF!I$10-DCF!I$5*MAX(BA686*DCF!I$10,0)-MAX(BA686-AZ686,0)/Inputs!$B$10)*DCF!I$6</f>
        <v>3032.976201960621</v>
      </c>
      <c r="CI686" s="15">
        <f ca="1">(BB686*DCF!J$10-DCF!J$5*MAX(BB686*DCF!J$10,0)-MAX(BB686-BA686,0)/Inputs!$B$10)*DCF!J$6</f>
        <v>3182.3491882336557</v>
      </c>
      <c r="CJ686" s="15">
        <f ca="1">(BC686*DCF!K$10-DCF!K$5*MAX(BC686*DCF!K$10,0)-MAX(BC686-BB686,0)/Inputs!$B$10)*DCF!K$6</f>
        <v>3622.8056542954482</v>
      </c>
      <c r="CK686" s="15">
        <f ca="1">(BD686*DCF!L$10-DCF!L$5*MAX(BD686*DCF!L$10,0)-MAX(BD686-BC686,0)/Inputs!$B$10)*DCF!L$6</f>
        <v>4192.2509163868417</v>
      </c>
      <c r="CL686" s="15">
        <f ca="1">(BE686*DCF!M$10-DCF!M$5*MAX(BE686*DCF!M$10,0)-MAX(BE686-BD686,0)/Inputs!$B$10)*DCF!M$6</f>
        <v>4939.0847847756204</v>
      </c>
      <c r="CM686" s="15">
        <f ca="1">(BF686*DCF!C$28-DCF!C$5*MAX(BF686*DCF!C$28,0)-MAX(BF686-Inputs!$B$13,0)/Inputs!$B$17)*DCF!C$6</f>
        <v>3324.0733485149171</v>
      </c>
      <c r="CN686" s="15">
        <f ca="1">(BG686*DCF!D$28-DCF!D$5*MAX(BG686*DCF!D$28,0)-MAX(BG686-BF686,0)/Inputs!$B$17)*DCF!D$6</f>
        <v>3291.2566438180247</v>
      </c>
      <c r="CO686" s="15">
        <f ca="1">(BH686*DCF!E$28-DCF!E$5*MAX(BH686*DCF!E$28,0)-MAX(BH686-BG686,0)/Inputs!$B$17)*DCF!E$6</f>
        <v>3502.2523611122815</v>
      </c>
      <c r="CP686" s="15">
        <f ca="1">(BI686*DCF!F$28-DCF!F$5*MAX(BI686*DCF!F$28,0)-MAX(BI686-BH686,0)/Inputs!$B$17)*DCF!F$6</f>
        <v>4107.7221229540037</v>
      </c>
      <c r="CQ686" s="15">
        <f ca="1">(BJ686*DCF!G$28-DCF!G$5*MAX(BJ686*DCF!G$28,0)-MAX(BJ686-BI686,0)/Inputs!$B$17)*DCF!G$6</f>
        <v>5185.9388281080528</v>
      </c>
      <c r="CR686" s="15">
        <f ca="1">(BK686*DCF!H$28-DCF!H$5*MAX(BK686*DCF!H$28,0)-MAX(BK686-BJ686,0)/Inputs!$B$17)*DCF!H$6</f>
        <v>5855.6436654947393</v>
      </c>
      <c r="CS686" s="15">
        <f ca="1">(BL686*DCF!I$28-DCF!I$5*MAX(BL686*DCF!I$28,0)-MAX(BL686-BK686,0)/Inputs!$B$17)*DCF!I$6</f>
        <v>6163.5683573623173</v>
      </c>
      <c r="CT686" s="15">
        <f ca="1">(BM686*DCF!J$28-DCF!J$5*MAX(BM686*DCF!J$28,0)-MAX(BM686-BL686,0)/Inputs!$B$17)*DCF!J$6</f>
        <v>6510.538287924207</v>
      </c>
      <c r="CU686" s="15">
        <f ca="1">(BN686*DCF!K$28-DCF!K$5*MAX(BN686*DCF!K$28,0)-MAX(BN686-BM686,0)/Inputs!$B$17)*DCF!K$6</f>
        <v>7745.1778574728351</v>
      </c>
      <c r="CV686" s="15">
        <f ca="1">(BO686*DCF!L$28-DCF!L$5*MAX(BO686*DCF!L$28,0)-MAX(BO686-BN686,0)/Inputs!$B$17)*DCF!L$6</f>
        <v>8849.1551478870879</v>
      </c>
      <c r="CW686" s="15">
        <f ca="1">(BP686*DCF!M$28-DCF!M$5*MAX(BP686*DCF!M$28,0)-MAX(BP686-BO686,0)/Inputs!$B$17)*DCF!M$6</f>
        <v>11446.973597087499</v>
      </c>
      <c r="CX686" s="15">
        <f ca="1">(BQ686*DCF!C$46-DCF!C$5*MAX(BQ686*DCF!C$46,0)-MAX(BQ686-Inputs!$B$20,0)/Inputs!$B$24)*DCF!C$6</f>
        <v>-559.14761317766124</v>
      </c>
      <c r="CY686" s="15">
        <f ca="1">(BR686*DCF!D$46-DCF!D$5*MAX(BR686*DCF!D$46,0)-MAX(BR686-BQ686,0)/Inputs!$B$24)*DCF!D$6</f>
        <v>-724.94471874244584</v>
      </c>
      <c r="CZ686" s="15">
        <f ca="1">(BS686*DCF!E$46-DCF!E$5*MAX(BS686*DCF!E$46,0)-MAX(BS686-BR686,0)/Inputs!$B$24)*DCF!E$6</f>
        <v>-1390.8308814307234</v>
      </c>
      <c r="DA686" s="15">
        <f ca="1">(BT686*DCF!F$46-DCF!F$5*MAX(BT686*DCF!F$46,0)-MAX(BT686-BS686,0)/Inputs!$B$24)*DCF!F$6</f>
        <v>-1235.9246926069218</v>
      </c>
      <c r="DB686" s="15">
        <f ca="1">(BU686*DCF!G$46-DCF!G$5*MAX(BU686*DCF!G$46,0)-MAX(BU686-BT686,0)/Inputs!$B$24)*DCF!G$6</f>
        <v>-1678.1248562770645</v>
      </c>
      <c r="DC686" s="15">
        <f ca="1">(BV686*DCF!H$46-DCF!H$5*MAX(BV686*DCF!H$46,0)-MAX(BV686-BU686,0)/Inputs!$B$24)*DCF!H$6</f>
        <v>-128.18251832187852</v>
      </c>
      <c r="DD686" s="15">
        <f ca="1">(BW686*DCF!I$46-DCF!I$5*MAX(BW686*DCF!I$46,0)-MAX(BW686-BV686,0)/Inputs!$B$24)*DCF!I$6</f>
        <v>-889.15949125956354</v>
      </c>
      <c r="DE686" s="15">
        <f ca="1">(BX686*DCF!J$46-DCF!J$5*MAX(BX686*DCF!J$46,0)-MAX(BX686-BW686,0)/Inputs!$B$24)*DCF!J$6</f>
        <v>-3975.8783528549075</v>
      </c>
      <c r="DF686" s="15">
        <f ca="1">(BY686*DCF!K$46-DCF!K$5*MAX(BY686*DCF!K$46,0)-MAX(BY686-BX686,0)/Inputs!$B$24)*DCF!K$6</f>
        <v>212.47717545557043</v>
      </c>
      <c r="DG686" s="15">
        <f ca="1">(BZ686*DCF!L$46-DCF!L$5*MAX(BZ686*DCF!L$46,0)-MAX(BZ686-BY686,0)/Inputs!$B$24)*DCF!L$6</f>
        <v>600.49376134162105</v>
      </c>
      <c r="DH686" s="15">
        <f ca="1">(CA686*DCF!M$46-DCF!M$5*MAX(CA686*DCF!M$46,0)-MAX(CA686-BZ686,0)/Inputs!$B$24)*DCF!M$6</f>
        <v>2097.533714233809</v>
      </c>
      <c r="DI686" s="15">
        <f ca="1">SUM(CB686:CL686)+BE686*DCF!M$10*(1+Inputs!$B$30)*(1-Inputs!$B$33)*(1-Inputs!$B$30/Inputs!$B$31)/(Inputs!$B$29-Inputs!$B$30)*DCF!M$6</f>
        <v>144624.93895344803</v>
      </c>
      <c r="DJ686" s="15">
        <f ca="1">SUM(CM686:CW686)+BP686*DCF!M$28*(1+Inputs!$B$30)*(1-Inputs!$B$33)*(1-Inputs!$B$30/Inputs!$B$31)/(Inputs!$B$29-Inputs!$B$30)*DCF!M$6</f>
        <v>354989.75403582811</v>
      </c>
      <c r="DK686" s="15">
        <f ca="1">SUM(CX686:DH686)+CA686*DCF!M$46*(1+Inputs!$B$30)*(1-Inputs!$B$33)*(1-Inputs!$B$30/Inputs!$B$31)/(Inputs!$B$29-Inputs!$B$30)*DCF!M$6</f>
        <v>123085.31280476366</v>
      </c>
      <c r="DM686" s="15">
        <f ca="1">DI686+DJ686+DK686+Inputs!$B$34+Inputs!$B$36-Inputs!$B$35</f>
        <v>699551.00579403981</v>
      </c>
    </row>
    <row r="687" spans="1:117" x14ac:dyDescent="0.75">
      <c r="A687" s="11">
        <v>674</v>
      </c>
      <c r="C687" s="23">
        <f t="shared" ca="1" si="397"/>
        <v>-1.040490403361175</v>
      </c>
      <c r="D687" s="23">
        <f t="shared" ca="1" si="397"/>
        <v>-0.63566585510510432</v>
      </c>
      <c r="E687" s="23">
        <f t="shared" ca="1" si="397"/>
        <v>3.0284176259954898</v>
      </c>
      <c r="F687" s="23">
        <f t="shared" ca="1" si="397"/>
        <v>0.36200397287007824</v>
      </c>
      <c r="G687" s="23">
        <f t="shared" ca="1" si="397"/>
        <v>-0.63802663536411597</v>
      </c>
      <c r="H687" s="23">
        <f t="shared" ca="1" si="397"/>
        <v>-5.7953779146471769E-2</v>
      </c>
      <c r="I687" s="23">
        <f t="shared" ca="1" si="397"/>
        <v>-1.0605779363497568E-2</v>
      </c>
      <c r="J687" s="23">
        <f t="shared" ca="1" si="397"/>
        <v>-0.51530984392235668</v>
      </c>
      <c r="K687" s="23">
        <f t="shared" ca="1" si="397"/>
        <v>0.64930443172445829</v>
      </c>
      <c r="L687" s="23">
        <f t="shared" ca="1" si="397"/>
        <v>-0.48665430969259504</v>
      </c>
      <c r="M687" s="23">
        <f t="shared" ca="1" si="397"/>
        <v>0.92211313402745509</v>
      </c>
      <c r="N687" s="23">
        <f ca="1">SQRT(Inputs!$B$38)*C687+SQRT(1-Inputs!$B$38)*_xlfn.NORM.S.INV(RAND())</f>
        <v>-0.45560123209639641</v>
      </c>
      <c r="O687" s="23">
        <f ca="1">SQRT(Inputs!$B$38)*D687+SQRT(1-Inputs!$B$38)*_xlfn.NORM.S.INV(RAND())</f>
        <v>-0.99167628068993152</v>
      </c>
      <c r="P687" s="23">
        <f ca="1">SQRT(Inputs!$B$38)*E687+SQRT(1-Inputs!$B$38)*_xlfn.NORM.S.INV(RAND())</f>
        <v>1.957679196575552</v>
      </c>
      <c r="Q687" s="23">
        <f ca="1">SQRT(Inputs!$B$38)*F687+SQRT(1-Inputs!$B$38)*_xlfn.NORM.S.INV(RAND())</f>
        <v>0.96515341145477429</v>
      </c>
      <c r="R687" s="23">
        <f ca="1">SQRT(Inputs!$B$38)*G687+SQRT(1-Inputs!$B$38)*_xlfn.NORM.S.INV(RAND())</f>
        <v>-0.26956937157958583</v>
      </c>
      <c r="S687" s="23">
        <f ca="1">SQRT(Inputs!$B$38)*H687+SQRT(1-Inputs!$B$38)*_xlfn.NORM.S.INV(RAND())</f>
        <v>1.021191489382095</v>
      </c>
      <c r="T687" s="23">
        <f ca="1">SQRT(Inputs!$B$38)*I687+SQRT(1-Inputs!$B$38)*_xlfn.NORM.S.INV(RAND())</f>
        <v>-0.46151278704117993</v>
      </c>
      <c r="U687" s="23">
        <f ca="1">SQRT(Inputs!$B$38)*J687+SQRT(1-Inputs!$B$38)*_xlfn.NORM.S.INV(RAND())</f>
        <v>-0.64379032375729528</v>
      </c>
      <c r="V687" s="23">
        <f ca="1">SQRT(Inputs!$B$38)*K687+SQRT(1-Inputs!$B$38)*_xlfn.NORM.S.INV(RAND())</f>
        <v>1.9725013752881662</v>
      </c>
      <c r="W687" s="23">
        <f ca="1">SQRT(Inputs!$B$38)*L687+SQRT(1-Inputs!$B$38)*_xlfn.NORM.S.INV(RAND())</f>
        <v>-0.35186851152781906</v>
      </c>
      <c r="X687" s="23">
        <f ca="1">SQRT(Inputs!$B$38)*M687+SQRT(1-Inputs!$B$38)*_xlfn.NORM.S.INV(RAND())</f>
        <v>0.96986643194225786</v>
      </c>
      <c r="Y687" s="23">
        <f ca="1">SQRT(Inputs!$B$38)*C687+SQRT(1-Inputs!$B$38)*_xlfn.NORM.S.INV(RAND())</f>
        <v>0.75878577528694446</v>
      </c>
      <c r="Z687" s="23">
        <f ca="1">SQRT(Inputs!$B$38)*D687+SQRT(1-Inputs!$B$38)*_xlfn.NORM.S.INV(RAND())</f>
        <v>-0.58798092361181453</v>
      </c>
      <c r="AA687" s="23">
        <f ca="1">SQRT(Inputs!$B$38)*E687+SQRT(1-Inputs!$B$38)*_xlfn.NORM.S.INV(RAND())</f>
        <v>0.33293688839642566</v>
      </c>
      <c r="AB687" s="23">
        <f ca="1">SQRT(Inputs!$B$38)*F687+SQRT(1-Inputs!$B$38)*_xlfn.NORM.S.INV(RAND())</f>
        <v>-0.69404444215523231</v>
      </c>
      <c r="AC687" s="23">
        <f ca="1">SQRT(Inputs!$B$38)*G687+SQRT(1-Inputs!$B$38)*_xlfn.NORM.S.INV(RAND())</f>
        <v>-0.56508545877476091</v>
      </c>
      <c r="AD687" s="23">
        <f ca="1">SQRT(Inputs!$B$38)*H687+SQRT(1-Inputs!$B$38)*_xlfn.NORM.S.INV(RAND())</f>
        <v>1.5870861151731399</v>
      </c>
      <c r="AE687" s="23">
        <f ca="1">SQRT(Inputs!$B$38)*I687+SQRT(1-Inputs!$B$38)*_xlfn.NORM.S.INV(RAND())</f>
        <v>0.36890529451949233</v>
      </c>
      <c r="AF687" s="23">
        <f ca="1">SQRT(Inputs!$B$38)*J687+SQRT(1-Inputs!$B$38)*_xlfn.NORM.S.INV(RAND())</f>
        <v>-0.48673331940224879</v>
      </c>
      <c r="AG687" s="23">
        <f ca="1">SQRT(Inputs!$B$38)*K687+SQRT(1-Inputs!$B$38)*_xlfn.NORM.S.INV(RAND())</f>
        <v>0.56719064810501196</v>
      </c>
      <c r="AH687" s="23">
        <f ca="1">SQRT(Inputs!$B$38)*L687+SQRT(1-Inputs!$B$38)*_xlfn.NORM.S.INV(RAND())</f>
        <v>-0.23670014888487512</v>
      </c>
      <c r="AI687" s="23">
        <f ca="1">SQRT(Inputs!$B$38)*M687+SQRT(1-Inputs!$B$38)*_xlfn.NORM.S.INV(RAND())</f>
        <v>1.2075838063599003</v>
      </c>
      <c r="AJ687" s="23">
        <f ca="1">SQRT(Inputs!$B$38)*C687+SQRT(1-Inputs!$B$38)*_xlfn.NORM.S.INV(RAND())</f>
        <v>-0.81346717828570902</v>
      </c>
      <c r="AK687" s="23">
        <f ca="1">SQRT(Inputs!$B$38)*D687+SQRT(1-Inputs!$B$38)*_xlfn.NORM.S.INV(RAND())</f>
        <v>-1.1642179540452864</v>
      </c>
      <c r="AL687" s="23">
        <f ca="1">SQRT(Inputs!$B$38)*E687+SQRT(1-Inputs!$B$38)*_xlfn.NORM.S.INV(RAND())</f>
        <v>1.5393397562862747</v>
      </c>
      <c r="AM687" s="23">
        <f ca="1">SQRT(Inputs!$B$38)*F687+SQRT(1-Inputs!$B$38)*_xlfn.NORM.S.INV(RAND())</f>
        <v>-1.1618745120469123</v>
      </c>
      <c r="AN687" s="23">
        <f ca="1">SQRT(Inputs!$B$38)*G687+SQRT(1-Inputs!$B$38)*_xlfn.NORM.S.INV(RAND())</f>
        <v>-1.0261903747270051</v>
      </c>
      <c r="AO687" s="23">
        <f ca="1">SQRT(Inputs!$B$38)*H687+SQRT(1-Inputs!$B$38)*_xlfn.NORM.S.INV(RAND())</f>
        <v>-0.74242474921577029</v>
      </c>
      <c r="AP687" s="23">
        <f ca="1">SQRT(Inputs!$B$38)*I687+SQRT(1-Inputs!$B$38)*_xlfn.NORM.S.INV(RAND())</f>
        <v>-1.0811429589054224</v>
      </c>
      <c r="AQ687" s="23">
        <f ca="1">SQRT(Inputs!$B$38)*J687+SQRT(1-Inputs!$B$38)*_xlfn.NORM.S.INV(RAND())</f>
        <v>0.23524926432886811</v>
      </c>
      <c r="AR687" s="23">
        <f ca="1">SQRT(Inputs!$B$38)*K687+SQRT(1-Inputs!$B$38)*_xlfn.NORM.S.INV(RAND())</f>
        <v>-4.2692723111316666E-3</v>
      </c>
      <c r="AS687" s="23">
        <f ca="1">SQRT(Inputs!$B$38)*L687+SQRT(1-Inputs!$B$38)*_xlfn.NORM.S.INV(RAND())</f>
        <v>-0.64104792070170347</v>
      </c>
      <c r="AT687" s="23">
        <f ca="1">SQRT(Inputs!$B$38)*M687+SQRT(1-Inputs!$B$38)*_xlfn.NORM.S.INV(RAND())</f>
        <v>0.72973168147555789</v>
      </c>
      <c r="AU687" s="15">
        <f ca="1">Inputs!$B$6*EXP($B$8-0.5*C$5^2+C$5*N687)</f>
        <v>4609.4454855910817</v>
      </c>
      <c r="AV687" s="15">
        <f t="shared" ca="1" si="365"/>
        <v>4849.5324345819936</v>
      </c>
      <c r="AW687" s="15">
        <f t="shared" ca="1" si="366"/>
        <v>7700.0896063968166</v>
      </c>
      <c r="AX687" s="15">
        <f t="shared" ca="1" si="367"/>
        <v>10605.78227387205</v>
      </c>
      <c r="AY687" s="15">
        <f t="shared" ca="1" si="368"/>
        <v>12559.649722804954</v>
      </c>
      <c r="AZ687" s="15">
        <f t="shared" ca="1" si="369"/>
        <v>17189.027284691503</v>
      </c>
      <c r="BA687" s="15">
        <f t="shared" ca="1" si="370"/>
        <v>20043.094982692171</v>
      </c>
      <c r="BB687" s="15">
        <f t="shared" ca="1" si="371"/>
        <v>23006.037467708822</v>
      </c>
      <c r="BC687" s="15">
        <f t="shared" ca="1" si="372"/>
        <v>34086.284724302786</v>
      </c>
      <c r="BD687" s="15">
        <f t="shared" ca="1" si="373"/>
        <v>40406.934614047197</v>
      </c>
      <c r="BE687" s="15">
        <f t="shared" ca="1" si="374"/>
        <v>54086.327914282207</v>
      </c>
      <c r="BF687" s="15">
        <f ca="1">Inputs!$B$13*EXP($B$9-0.5*C$6^2+C$6*Y687)</f>
        <v>16076.225114317489</v>
      </c>
      <c r="BG687" s="15">
        <f t="shared" ca="1" si="375"/>
        <v>17620.461322388546</v>
      </c>
      <c r="BH687" s="15">
        <f t="shared" ca="1" si="376"/>
        <v>22751.229346115375</v>
      </c>
      <c r="BI687" s="15">
        <f t="shared" ca="1" si="377"/>
        <v>25029.103648307355</v>
      </c>
      <c r="BJ687" s="15">
        <f t="shared" ca="1" si="378"/>
        <v>28283.778812735651</v>
      </c>
      <c r="BK687" s="15">
        <f t="shared" ca="1" si="379"/>
        <v>43085.425097288113</v>
      </c>
      <c r="BL687" s="15">
        <f t="shared" ca="1" si="380"/>
        <v>55516.900691088151</v>
      </c>
      <c r="BM687" s="15">
        <f t="shared" ca="1" si="381"/>
        <v>64238.210550812109</v>
      </c>
      <c r="BN687" s="15">
        <f t="shared" ca="1" si="382"/>
        <v>84561.607424947259</v>
      </c>
      <c r="BO687" s="15">
        <f t="shared" ca="1" si="383"/>
        <v>101220.67614283456</v>
      </c>
      <c r="BP687" s="15">
        <f t="shared" ca="1" si="384"/>
        <v>142849.63239017146</v>
      </c>
      <c r="BQ687" s="15">
        <f ca="1">Inputs!$B$20*EXP($B$10-0.5*C$7^2+C$7*AJ687)</f>
        <v>3214.4320348789911</v>
      </c>
      <c r="BR687" s="15">
        <f t="shared" ca="1" si="385"/>
        <v>3013.4929316234125</v>
      </c>
      <c r="BS687" s="15">
        <f t="shared" ca="1" si="386"/>
        <v>6420.9751536483745</v>
      </c>
      <c r="BT687" s="15">
        <f t="shared" ca="1" si="387"/>
        <v>6527.1722048308193</v>
      </c>
      <c r="BU687" s="15">
        <f t="shared" ca="1" si="388"/>
        <v>7056.8727837522501</v>
      </c>
      <c r="BV687" s="15">
        <f t="shared" ca="1" si="389"/>
        <v>8305.8917684960234</v>
      </c>
      <c r="BW687" s="15">
        <f t="shared" ca="1" si="390"/>
        <v>9219.8095183045825</v>
      </c>
      <c r="BX687" s="15">
        <f t="shared" ca="1" si="391"/>
        <v>13518.1182914724</v>
      </c>
      <c r="BY687" s="15">
        <f t="shared" ca="1" si="392"/>
        <v>18925.714250415789</v>
      </c>
      <c r="BZ687" s="15">
        <f t="shared" ca="1" si="393"/>
        <v>23603.331437654389</v>
      </c>
      <c r="CA687" s="15">
        <f t="shared" ca="1" si="394"/>
        <v>37746.132712470782</v>
      </c>
      <c r="CB687" s="15">
        <f ca="1">(AU687*DCF!C$10-DCF!C$5*MAX(AU687*DCF!C$10,0)-MAX(AU687-Inputs!$B$6,0)/Inputs!$B$10)*DCF!C$6</f>
        <v>1045.5897872266992</v>
      </c>
      <c r="CC687" s="15">
        <f ca="1">(AV687*DCF!D$10-DCF!D$5*MAX(AV687*DCF!D$10,0)-MAX(AV687-AU687,0)/Inputs!$B$10)*DCF!D$6</f>
        <v>1123.5017574359579</v>
      </c>
      <c r="CD687" s="15">
        <f ca="1">(AW687*DCF!E$10-DCF!E$5*MAX(AW687*DCF!E$10,0)-MAX(AW687-AV687,0)/Inputs!$B$10)*DCF!E$6</f>
        <v>1135.7645935601045</v>
      </c>
      <c r="CE687" s="15">
        <f ca="1">(AX687*DCF!F$10-DCF!F$5*MAX(AX687*DCF!F$10,0)-MAX(AX687-AW687,0)/Inputs!$B$10)*DCF!F$6</f>
        <v>1710.6227645974936</v>
      </c>
      <c r="CF687" s="15">
        <f ca="1">(AY687*DCF!G$10-DCF!G$5*MAX(AY687*DCF!G$10,0)-MAX(AY687-AX687,0)/Inputs!$B$10)*DCF!G$6</f>
        <v>2212.2212366738277</v>
      </c>
      <c r="CG687" s="15">
        <f ca="1">(AZ687*DCF!H$10-DCF!H$5*MAX(AZ687*DCF!H$10,0)-MAX(AZ687-AY687,0)/Inputs!$B$10)*DCF!H$6</f>
        <v>2515.232998022092</v>
      </c>
      <c r="CH687" s="15">
        <f ca="1">(BA687*DCF!I$10-DCF!I$5*MAX(BA687*DCF!I$10,0)-MAX(BA687-AZ687,0)/Inputs!$B$10)*DCF!I$6</f>
        <v>3192.9751790378614</v>
      </c>
      <c r="CI687" s="15">
        <f ca="1">(BB687*DCF!J$10-DCF!J$5*MAX(BB687*DCF!J$10,0)-MAX(BB687-BA687,0)/Inputs!$B$10)*DCF!J$6</f>
        <v>3498.9043026965933</v>
      </c>
      <c r="CJ687" s="15">
        <f ca="1">(BC687*DCF!K$10-DCF!K$5*MAX(BC687*DCF!K$10,0)-MAX(BC687-BB687,0)/Inputs!$B$10)*DCF!K$6</f>
        <v>3936.2784681602898</v>
      </c>
      <c r="CK687" s="15">
        <f ca="1">(BD687*DCF!L$10-DCF!L$5*MAX(BD687*DCF!L$10,0)-MAX(BD687-BC687,0)/Inputs!$B$10)*DCF!L$6</f>
        <v>5276.7717457595672</v>
      </c>
      <c r="CL687" s="15">
        <f ca="1">(BE687*DCF!M$10-DCF!M$5*MAX(BE687*DCF!M$10,0)-MAX(BE687-BD687,0)/Inputs!$B$10)*DCF!M$6</f>
        <v>5998.1307310275015</v>
      </c>
      <c r="CM687" s="15">
        <f ca="1">(BF687*DCF!C$28-DCF!C$5*MAX(BF687*DCF!C$28,0)-MAX(BF687-Inputs!$B$13,0)/Inputs!$B$17)*DCF!C$6</f>
        <v>3823.3965547820321</v>
      </c>
      <c r="CN687" s="15">
        <f ca="1">(BG687*DCF!D$28-DCF!D$5*MAX(BG687*DCF!D$28,0)-MAX(BG687-BF687,0)/Inputs!$B$17)*DCF!D$6</f>
        <v>4860.1758685923296</v>
      </c>
      <c r="CO687" s="15">
        <f ca="1">(BH687*DCF!E$28-DCF!E$5*MAX(BH687*DCF!E$28,0)-MAX(BH687-BG687,0)/Inputs!$B$17)*DCF!E$6</f>
        <v>5432.3495157267034</v>
      </c>
      <c r="CP687" s="15">
        <f ca="1">(BI687*DCF!F$28-DCF!F$5*MAX(BI687*DCF!F$28,0)-MAX(BI687-BH687,0)/Inputs!$B$17)*DCF!F$6</f>
        <v>6380.0193310743534</v>
      </c>
      <c r="CQ687" s="15">
        <f ca="1">(BJ687*DCF!G$28-DCF!G$5*MAX(BJ687*DCF!G$28,0)-MAX(BJ687-BI687,0)/Inputs!$B$17)*DCF!G$6</f>
        <v>6791.0367909836677</v>
      </c>
      <c r="CR687" s="15">
        <f ca="1">(BK687*DCF!H$28-DCF!H$5*MAX(BK687*DCF!H$28,0)-MAX(BK687-BJ687,0)/Inputs!$B$17)*DCF!H$6</f>
        <v>8355.7405304766253</v>
      </c>
      <c r="CS687" s="15">
        <f ca="1">(BL687*DCF!I$28-DCF!I$5*MAX(BL687*DCF!I$28,0)-MAX(BL687-BK687,0)/Inputs!$B$17)*DCF!I$6</f>
        <v>11270.669945484968</v>
      </c>
      <c r="CT687" s="15">
        <f ca="1">(BM687*DCF!J$28-DCF!J$5*MAX(BM687*DCF!J$28,0)-MAX(BM687-BL687,0)/Inputs!$B$17)*DCF!J$6</f>
        <v>13174.079334813188</v>
      </c>
      <c r="CU687" s="15">
        <f ca="1">(BN687*DCF!K$28-DCF!K$5*MAX(BN687*DCF!K$28,0)-MAX(BN687-BM687,0)/Inputs!$B$17)*DCF!K$6</f>
        <v>15368.648232926829</v>
      </c>
      <c r="CV687" s="15">
        <f ca="1">(BO687*DCF!L$28-DCF!L$5*MAX(BO687*DCF!L$28,0)-MAX(BO687-BN687,0)/Inputs!$B$17)*DCF!L$6</f>
        <v>18310.648095503639</v>
      </c>
      <c r="CW687" s="15">
        <f ca="1">(BP687*DCF!M$28-DCF!M$5*MAX(BP687*DCF!M$28,0)-MAX(BP687-BO687,0)/Inputs!$B$17)*DCF!M$6</f>
        <v>22525.845333279012</v>
      </c>
      <c r="CX687" s="15">
        <f ca="1">(BQ687*DCF!C$46-DCF!C$5*MAX(BQ687*DCF!C$46,0)-MAX(BQ687-Inputs!$B$20,0)/Inputs!$B$24)*DCF!C$6</f>
        <v>-748.56722970830788</v>
      </c>
      <c r="CY687" s="15">
        <f ca="1">(BR687*DCF!D$46-DCF!D$5*MAX(BR687*DCF!D$46,0)-MAX(BR687-BQ687,0)/Inputs!$B$24)*DCF!D$6</f>
        <v>-514.33296786451047</v>
      </c>
      <c r="CZ687" s="15">
        <f ca="1">(BS687*DCF!E$46-DCF!E$5*MAX(BS687*DCF!E$46,0)-MAX(BS687-BR687,0)/Inputs!$B$24)*DCF!E$6</f>
        <v>-2102.4271770958298</v>
      </c>
      <c r="DA687" s="15">
        <f ca="1">(BT687*DCF!F$46-DCF!F$5*MAX(BT687*DCF!F$46,0)-MAX(BT687-BS687,0)/Inputs!$B$24)*DCF!F$6</f>
        <v>-514.01965136690342</v>
      </c>
      <c r="DB687" s="15">
        <f ca="1">(BU687*DCF!G$46-DCF!G$5*MAX(BU687*DCF!G$46,0)-MAX(BU687-BT687,0)/Inputs!$B$24)*DCF!G$6</f>
        <v>-415.56006691085537</v>
      </c>
      <c r="DC687" s="15">
        <f ca="1">(BV687*DCF!H$46-DCF!H$5*MAX(BV687*DCF!H$46,0)-MAX(BV687-BU687,0)/Inputs!$B$24)*DCF!H$6</f>
        <v>-388.1249966428378</v>
      </c>
      <c r="DD687" s="15">
        <f ca="1">(BW687*DCF!I$46-DCF!I$5*MAX(BW687*DCF!I$46,0)-MAX(BW687-BV687,0)/Inputs!$B$24)*DCF!I$6</f>
        <v>-49.415356398104166</v>
      </c>
      <c r="DE687" s="15">
        <f ca="1">(BX687*DCF!J$46-DCF!J$5*MAX(BX687*DCF!J$46,0)-MAX(BX687-BW687,0)/Inputs!$B$24)*DCF!J$6</f>
        <v>-572.79359294851872</v>
      </c>
      <c r="DF687" s="15">
        <f ca="1">(BY687*DCF!K$46-DCF!K$5*MAX(BY687*DCF!K$46,0)-MAX(BY687-BX687,0)/Inputs!$B$24)*DCF!K$6</f>
        <v>-243.61706501007401</v>
      </c>
      <c r="DG687" s="15">
        <f ca="1">(BZ687*DCF!L$46-DCF!L$5*MAX(BZ687*DCF!L$46,0)-MAX(BZ687-BY687,0)/Inputs!$B$24)*DCF!L$6</f>
        <v>573.02894042616492</v>
      </c>
      <c r="DH687" s="15">
        <f ca="1">(CA687*DCF!M$46-DCF!M$5*MAX(CA687*DCF!M$46,0)-MAX(CA687-BZ687,0)/Inputs!$B$24)*DCF!M$6</f>
        <v>2.508359201594339</v>
      </c>
      <c r="DI687" s="15">
        <f ca="1">SUM(CB687:CL687)+BE687*DCF!M$10*(1+Inputs!$B$30)*(1-Inputs!$B$33)*(1-Inputs!$B$30/Inputs!$B$31)/(Inputs!$B$29-Inputs!$B$30)*DCF!M$6</f>
        <v>182168.95936728921</v>
      </c>
      <c r="DJ687" s="15">
        <f ca="1">SUM(CM687:CW687)+BP687*DCF!M$28*(1+Inputs!$B$30)*(1-Inputs!$B$33)*(1-Inputs!$B$30/Inputs!$B$31)/(Inputs!$B$29-Inputs!$B$30)*DCF!M$6</f>
        <v>646362.49744388065</v>
      </c>
      <c r="DK687" s="15">
        <f ca="1">SUM(CX687:DH687)+CA687*DCF!M$46*(1+Inputs!$B$30)*(1-Inputs!$B$33)*(1-Inputs!$B$30/Inputs!$B$31)/(Inputs!$B$29-Inputs!$B$30)*DCF!M$6</f>
        <v>53386.671684425048</v>
      </c>
      <c r="DM687" s="15">
        <f ca="1">DI687+DJ687+DK687+Inputs!$B$34+Inputs!$B$36-Inputs!$B$35</f>
        <v>958769.12849559495</v>
      </c>
    </row>
    <row r="688" spans="1:117" x14ac:dyDescent="0.75">
      <c r="A688" s="11">
        <v>675</v>
      </c>
      <c r="C688" s="23">
        <f t="shared" ca="1" si="397"/>
        <v>-2.4221980228327902E-2</v>
      </c>
      <c r="D688" s="23">
        <f t="shared" ca="1" si="397"/>
        <v>-7.40135119420713E-2</v>
      </c>
      <c r="E688" s="23">
        <f t="shared" ca="1" si="397"/>
        <v>-0.52721851506156947</v>
      </c>
      <c r="F688" s="23">
        <f t="shared" ca="1" si="397"/>
        <v>2.0723717751567587</v>
      </c>
      <c r="G688" s="23">
        <f t="shared" ca="1" si="397"/>
        <v>1.5392490486597319</v>
      </c>
      <c r="H688" s="23">
        <f t="shared" ca="1" si="397"/>
        <v>0.52546736132755945</v>
      </c>
      <c r="I688" s="23">
        <f t="shared" ca="1" si="397"/>
        <v>-0.40457162845497846</v>
      </c>
      <c r="J688" s="23">
        <f t="shared" ca="1" si="397"/>
        <v>0.1938374396201013</v>
      </c>
      <c r="K688" s="23">
        <f t="shared" ca="1" si="397"/>
        <v>-0.32004522841476324</v>
      </c>
      <c r="L688" s="23">
        <f t="shared" ca="1" si="397"/>
        <v>0.87647604560341319</v>
      </c>
      <c r="M688" s="23">
        <f t="shared" ca="1" si="397"/>
        <v>-1.1047003796705706</v>
      </c>
      <c r="N688" s="23">
        <f ca="1">SQRT(Inputs!$B$38)*C688+SQRT(1-Inputs!$B$38)*_xlfn.NORM.S.INV(RAND())</f>
        <v>8.9354170831033961E-2</v>
      </c>
      <c r="O688" s="23">
        <f ca="1">SQRT(Inputs!$B$38)*D688+SQRT(1-Inputs!$B$38)*_xlfn.NORM.S.INV(RAND())</f>
        <v>-0.28513340349962218</v>
      </c>
      <c r="P688" s="23">
        <f ca="1">SQRT(Inputs!$B$38)*E688+SQRT(1-Inputs!$B$38)*_xlfn.NORM.S.INV(RAND())</f>
        <v>0.75927019968582443</v>
      </c>
      <c r="Q688" s="23">
        <f ca="1">SQRT(Inputs!$B$38)*F688+SQRT(1-Inputs!$B$38)*_xlfn.NORM.S.INV(RAND())</f>
        <v>2.5620177466434546</v>
      </c>
      <c r="R688" s="23">
        <f ca="1">SQRT(Inputs!$B$38)*G688+SQRT(1-Inputs!$B$38)*_xlfn.NORM.S.INV(RAND())</f>
        <v>2.1335705797061912</v>
      </c>
      <c r="S688" s="23">
        <f ca="1">SQRT(Inputs!$B$38)*H688+SQRT(1-Inputs!$B$38)*_xlfn.NORM.S.INV(RAND())</f>
        <v>0.70504857735138327</v>
      </c>
      <c r="T688" s="23">
        <f ca="1">SQRT(Inputs!$B$38)*I688+SQRT(1-Inputs!$B$38)*_xlfn.NORM.S.INV(RAND())</f>
        <v>-0.38833433652195992</v>
      </c>
      <c r="U688" s="23">
        <f ca="1">SQRT(Inputs!$B$38)*J688+SQRT(1-Inputs!$B$38)*_xlfn.NORM.S.INV(RAND())</f>
        <v>-5.9292427348983379E-3</v>
      </c>
      <c r="V688" s="23">
        <f ca="1">SQRT(Inputs!$B$38)*K688+SQRT(1-Inputs!$B$38)*_xlfn.NORM.S.INV(RAND())</f>
        <v>0.25368744886834627</v>
      </c>
      <c r="W688" s="23">
        <f ca="1">SQRT(Inputs!$B$38)*L688+SQRT(1-Inputs!$B$38)*_xlfn.NORM.S.INV(RAND())</f>
        <v>1.126974752328668</v>
      </c>
      <c r="X688" s="23">
        <f ca="1">SQRT(Inputs!$B$38)*M688+SQRT(1-Inputs!$B$38)*_xlfn.NORM.S.INV(RAND())</f>
        <v>-1.5250846918184116</v>
      </c>
      <c r="Y688" s="23">
        <f ca="1">SQRT(Inputs!$B$38)*C688+SQRT(1-Inputs!$B$38)*_xlfn.NORM.S.INV(RAND())</f>
        <v>0.83767096973053312</v>
      </c>
      <c r="Z688" s="23">
        <f ca="1">SQRT(Inputs!$B$38)*D688+SQRT(1-Inputs!$B$38)*_xlfn.NORM.S.INV(RAND())</f>
        <v>-0.12205983682192278</v>
      </c>
      <c r="AA688" s="23">
        <f ca="1">SQRT(Inputs!$B$38)*E688+SQRT(1-Inputs!$B$38)*_xlfn.NORM.S.INV(RAND())</f>
        <v>1.5182542338875067</v>
      </c>
      <c r="AB688" s="23">
        <f ca="1">SQRT(Inputs!$B$38)*F688+SQRT(1-Inputs!$B$38)*_xlfn.NORM.S.INV(RAND())</f>
        <v>0.48841943120480646</v>
      </c>
      <c r="AC688" s="23">
        <f ca="1">SQRT(Inputs!$B$38)*G688+SQRT(1-Inputs!$B$38)*_xlfn.NORM.S.INV(RAND())</f>
        <v>1.7726925418246458</v>
      </c>
      <c r="AD688" s="23">
        <f ca="1">SQRT(Inputs!$B$38)*H688+SQRT(1-Inputs!$B$38)*_xlfn.NORM.S.INV(RAND())</f>
        <v>1.2519691029855378</v>
      </c>
      <c r="AE688" s="23">
        <f ca="1">SQRT(Inputs!$B$38)*I688+SQRT(1-Inputs!$B$38)*_xlfn.NORM.S.INV(RAND())</f>
        <v>-0.77345216148819629</v>
      </c>
      <c r="AF688" s="23">
        <f ca="1">SQRT(Inputs!$B$38)*J688+SQRT(1-Inputs!$B$38)*_xlfn.NORM.S.INV(RAND())</f>
        <v>0.86350023217869654</v>
      </c>
      <c r="AG688" s="23">
        <f ca="1">SQRT(Inputs!$B$38)*K688+SQRT(1-Inputs!$B$38)*_xlfn.NORM.S.INV(RAND())</f>
        <v>-0.742028719721326</v>
      </c>
      <c r="AH688" s="23">
        <f ca="1">SQRT(Inputs!$B$38)*L688+SQRT(1-Inputs!$B$38)*_xlfn.NORM.S.INV(RAND())</f>
        <v>0.58694186296549955</v>
      </c>
      <c r="AI688" s="23">
        <f ca="1">SQRT(Inputs!$B$38)*M688+SQRT(1-Inputs!$B$38)*_xlfn.NORM.S.INV(RAND())</f>
        <v>-0.44476930807677806</v>
      </c>
      <c r="AJ688" s="23">
        <f ca="1">SQRT(Inputs!$B$38)*C688+SQRT(1-Inputs!$B$38)*_xlfn.NORM.S.INV(RAND())</f>
        <v>-8.1340189572918151E-2</v>
      </c>
      <c r="AK688" s="23">
        <f ca="1">SQRT(Inputs!$B$38)*D688+SQRT(1-Inputs!$B$38)*_xlfn.NORM.S.INV(RAND())</f>
        <v>-0.6962076339084492</v>
      </c>
      <c r="AL688" s="23">
        <f ca="1">SQRT(Inputs!$B$38)*E688+SQRT(1-Inputs!$B$38)*_xlfn.NORM.S.INV(RAND())</f>
        <v>0.79214784434835983</v>
      </c>
      <c r="AM688" s="23">
        <f ca="1">SQRT(Inputs!$B$38)*F688+SQRT(1-Inputs!$B$38)*_xlfn.NORM.S.INV(RAND())</f>
        <v>3.3333143421373839</v>
      </c>
      <c r="AN688" s="23">
        <f ca="1">SQRT(Inputs!$B$38)*G688+SQRT(1-Inputs!$B$38)*_xlfn.NORM.S.INV(RAND())</f>
        <v>1.2864392322313916</v>
      </c>
      <c r="AO688" s="23">
        <f ca="1">SQRT(Inputs!$B$38)*H688+SQRT(1-Inputs!$B$38)*_xlfn.NORM.S.INV(RAND())</f>
        <v>0.11770855852238085</v>
      </c>
      <c r="AP688" s="23">
        <f ca="1">SQRT(Inputs!$B$38)*I688+SQRT(1-Inputs!$B$38)*_xlfn.NORM.S.INV(RAND())</f>
        <v>-0.78702137266802619</v>
      </c>
      <c r="AQ688" s="23">
        <f ca="1">SQRT(Inputs!$B$38)*J688+SQRT(1-Inputs!$B$38)*_xlfn.NORM.S.INV(RAND())</f>
        <v>1.7098550636488465</v>
      </c>
      <c r="AR688" s="23">
        <f ca="1">SQRT(Inputs!$B$38)*K688+SQRT(1-Inputs!$B$38)*_xlfn.NORM.S.INV(RAND())</f>
        <v>0.60793698669369201</v>
      </c>
      <c r="AS688" s="23">
        <f ca="1">SQRT(Inputs!$B$38)*L688+SQRT(1-Inputs!$B$38)*_xlfn.NORM.S.INV(RAND())</f>
        <v>0.2097234845200891</v>
      </c>
      <c r="AT688" s="23">
        <f ca="1">SQRT(Inputs!$B$38)*M688+SQRT(1-Inputs!$B$38)*_xlfn.NORM.S.INV(RAND())</f>
        <v>-0.92679306723467059</v>
      </c>
      <c r="AU688" s="15">
        <f ca="1">Inputs!$B$6*EXP($B$8-0.5*C$5^2+C$5*N688)</f>
        <v>5034.5350163601815</v>
      </c>
      <c r="AV688" s="15">
        <f t="shared" ca="1" si="365"/>
        <v>5876.6114842543629</v>
      </c>
      <c r="AW688" s="15">
        <f t="shared" ca="1" si="366"/>
        <v>7938.2050744817643</v>
      </c>
      <c r="AX688" s="15">
        <f t="shared" ca="1" si="367"/>
        <v>13347.851813657926</v>
      </c>
      <c r="AY688" s="15">
        <f t="shared" ca="1" si="368"/>
        <v>20928.317700783369</v>
      </c>
      <c r="AZ688" s="15">
        <f t="shared" ca="1" si="369"/>
        <v>27662.332235531812</v>
      </c>
      <c r="BA688" s="15">
        <f t="shared" ca="1" si="370"/>
        <v>32503.37558026347</v>
      </c>
      <c r="BB688" s="15">
        <f t="shared" ca="1" si="371"/>
        <v>39770.403423641983</v>
      </c>
      <c r="BC688" s="15">
        <f t="shared" ca="1" si="372"/>
        <v>49916.145207016831</v>
      </c>
      <c r="BD688" s="15">
        <f t="shared" ca="1" si="373"/>
        <v>67950.0076507419</v>
      </c>
      <c r="BE688" s="15">
        <f t="shared" ca="1" si="374"/>
        <v>72465.554084540854</v>
      </c>
      <c r="BF688" s="15">
        <f ca="1">Inputs!$B$13*EXP($B$9-0.5*C$6^2+C$6*Y688)</f>
        <v>16329.614293862815</v>
      </c>
      <c r="BG688" s="15">
        <f t="shared" ca="1" si="375"/>
        <v>19467.952800762185</v>
      </c>
      <c r="BH688" s="15">
        <f t="shared" ca="1" si="376"/>
        <v>30597.603701445332</v>
      </c>
      <c r="BI688" s="15">
        <f t="shared" ca="1" si="377"/>
        <v>40380.460923809653</v>
      </c>
      <c r="BJ688" s="15">
        <f t="shared" ca="1" si="378"/>
        <v>63916.365713646213</v>
      </c>
      <c r="BK688" s="15">
        <f t="shared" ca="1" si="379"/>
        <v>93023.097909930104</v>
      </c>
      <c r="BL688" s="15">
        <f t="shared" ca="1" si="380"/>
        <v>103369.56453837339</v>
      </c>
      <c r="BM688" s="15">
        <f t="shared" ca="1" si="381"/>
        <v>141451.59073443533</v>
      </c>
      <c r="BN688" s="15">
        <f t="shared" ca="1" si="382"/>
        <v>159166.08920273732</v>
      </c>
      <c r="BO688" s="15">
        <f t="shared" ca="1" si="383"/>
        <v>209665.05441609048</v>
      </c>
      <c r="BP688" s="15">
        <f t="shared" ca="1" si="384"/>
        <v>245376.84294374759</v>
      </c>
      <c r="BQ688" s="15">
        <f ca="1">Inputs!$B$20*EXP($B$10-0.5*C$7^2+C$7*AJ688)</f>
        <v>4167.5296474912975</v>
      </c>
      <c r="BR688" s="15">
        <f t="shared" ca="1" si="385"/>
        <v>4533.0877949773758</v>
      </c>
      <c r="BS688" s="15">
        <f t="shared" ca="1" si="386"/>
        <v>7793.4045066051267</v>
      </c>
      <c r="BT688" s="15">
        <f t="shared" ca="1" si="387"/>
        <v>25762.361479890023</v>
      </c>
      <c r="BU688" s="15">
        <f t="shared" ca="1" si="388"/>
        <v>48741.432306023751</v>
      </c>
      <c r="BV688" s="15">
        <f t="shared" ca="1" si="389"/>
        <v>69635.836964241491</v>
      </c>
      <c r="BW688" s="15">
        <f t="shared" ca="1" si="390"/>
        <v>82262.817005026271</v>
      </c>
      <c r="BX688" s="15">
        <f t="shared" ca="1" si="391"/>
        <v>162100.42083690796</v>
      </c>
      <c r="BY688" s="15">
        <f t="shared" ca="1" si="392"/>
        <v>255146.24119411674</v>
      </c>
      <c r="BZ688" s="15">
        <f t="shared" ca="1" si="393"/>
        <v>372078.09263285203</v>
      </c>
      <c r="CA688" s="15">
        <f t="shared" ca="1" si="394"/>
        <v>443293.98098609183</v>
      </c>
      <c r="CB688" s="15">
        <f ca="1">(AU688*DCF!C$10-DCF!C$5*MAX(AU688*DCF!C$10,0)-MAX(AU688-Inputs!$B$6,0)/Inputs!$B$10)*DCF!C$6</f>
        <v>1042.5588231040081</v>
      </c>
      <c r="CC688" s="15">
        <f ca="1">(AV688*DCF!D$10-DCF!D$5*MAX(AV688*DCF!D$10,0)-MAX(AV688-AU688,0)/Inputs!$B$10)*DCF!D$6</f>
        <v>1227.065928561821</v>
      </c>
      <c r="CD688" s="15">
        <f ca="1">(AW688*DCF!E$10-DCF!E$5*MAX(AW688*DCF!E$10,0)-MAX(AW688-AV688,0)/Inputs!$B$10)*DCF!E$6</f>
        <v>1368.4489355404858</v>
      </c>
      <c r="CE688" s="15">
        <f ca="1">(AX688*DCF!F$10-DCF!F$5*MAX(AX688*DCF!F$10,0)-MAX(AX688-AW688,0)/Inputs!$B$10)*DCF!F$6</f>
        <v>1788.2014131237868</v>
      </c>
      <c r="CF688" s="15">
        <f ca="1">(AY688*DCF!G$10-DCF!G$5*MAX(AY688*DCF!G$10,0)-MAX(AY688-AX688,0)/Inputs!$B$10)*DCF!G$6</f>
        <v>2854.9708636598616</v>
      </c>
      <c r="CG688" s="15">
        <f ca="1">(AZ688*DCF!H$10-DCF!H$5*MAX(AZ688*DCF!H$10,0)-MAX(AZ688-AY688,0)/Inputs!$B$10)*DCF!H$6</f>
        <v>4174.9166414018646</v>
      </c>
      <c r="CH688" s="15">
        <f ca="1">(BA688*DCF!I$10-DCF!I$5*MAX(BA688*DCF!I$10,0)-MAX(BA688-AZ688,0)/Inputs!$B$10)*DCF!I$6</f>
        <v>5143.0802683942948</v>
      </c>
      <c r="CI688" s="15">
        <f ca="1">(BB688*DCF!J$10-DCF!J$5*MAX(BB688*DCF!J$10,0)-MAX(BB688-BA688,0)/Inputs!$B$10)*DCF!J$6</f>
        <v>5723.4951890751763</v>
      </c>
      <c r="CJ688" s="15">
        <f ca="1">(BC688*DCF!K$10-DCF!K$5*MAX(BC688*DCF!K$10,0)-MAX(BC688-BB688,0)/Inputs!$B$10)*DCF!K$6</f>
        <v>6615.4483173206727</v>
      </c>
      <c r="CK688" s="15">
        <f ca="1">(BD688*DCF!L$10-DCF!L$5*MAX(BD688*DCF!L$10,0)-MAX(BD688-BC688,0)/Inputs!$B$10)*DCF!L$6</f>
        <v>7916.0828811926121</v>
      </c>
      <c r="CL688" s="15">
        <f ca="1">(BE688*DCF!M$10-DCF!M$5*MAX(BE688*DCF!M$10,0)-MAX(BE688-BD688,0)/Inputs!$B$10)*DCF!M$6</f>
        <v>9686.3966844660135</v>
      </c>
      <c r="CM688" s="15">
        <f ca="1">(BF688*DCF!C$28-DCF!C$5*MAX(BF688*DCF!C$28,0)-MAX(BF688-Inputs!$B$13,0)/Inputs!$B$17)*DCF!C$6</f>
        <v>3842.2098296170543</v>
      </c>
      <c r="CN688" s="15">
        <f ca="1">(BG688*DCF!D$28-DCF!D$5*MAX(BG688*DCF!D$28,0)-MAX(BG688-BF688,0)/Inputs!$B$17)*DCF!D$6</f>
        <v>5064.2096098367101</v>
      </c>
      <c r="CO688" s="15">
        <f ca="1">(BH688*DCF!E$28-DCF!E$5*MAX(BH688*DCF!E$28,0)-MAX(BH688-BG688,0)/Inputs!$B$17)*DCF!E$6</f>
        <v>6472.2852074459888</v>
      </c>
      <c r="CP688" s="15">
        <f ca="1">(BI688*DCF!F$28-DCF!F$5*MAX(BI688*DCF!F$28,0)-MAX(BI688-BH688,0)/Inputs!$B$17)*DCF!F$6</f>
        <v>9181.1076974608677</v>
      </c>
      <c r="CQ688" s="15">
        <f ca="1">(BJ688*DCF!G$28-DCF!G$5*MAX(BJ688*DCF!G$28,0)-MAX(BJ688-BI688,0)/Inputs!$B$17)*DCF!G$6</f>
        <v>12625.079337173944</v>
      </c>
      <c r="CR688" s="15">
        <f ca="1">(BK688*DCF!H$28-DCF!H$5*MAX(BK688*DCF!H$28,0)-MAX(BK688-BJ688,0)/Inputs!$B$17)*DCF!H$6</f>
        <v>18483.269066635901</v>
      </c>
      <c r="CS688" s="15">
        <f ca="1">(BL688*DCF!I$28-DCF!I$5*MAX(BL688*DCF!I$28,0)-MAX(BL688-BK688,0)/Inputs!$B$17)*DCF!I$6</f>
        <v>22822.631889525623</v>
      </c>
      <c r="CT688" s="15">
        <f ca="1">(BM688*DCF!J$28-DCF!J$5*MAX(BM688*DCF!J$28,0)-MAX(BM688-BL688,0)/Inputs!$B$17)*DCF!J$6</f>
        <v>26506.081951160719</v>
      </c>
      <c r="CU688" s="15">
        <f ca="1">(BN688*DCF!K$28-DCF!K$5*MAX(BN688*DCF!K$28,0)-MAX(BN688-BM688,0)/Inputs!$B$17)*DCF!K$6</f>
        <v>31443.419195166502</v>
      </c>
      <c r="CV688" s="15">
        <f ca="1">(BO688*DCF!L$28-DCF!L$5*MAX(BO688*DCF!L$28,0)-MAX(BO688-BN688,0)/Inputs!$B$17)*DCF!L$6</f>
        <v>36118.53707880697</v>
      </c>
      <c r="CW688" s="15">
        <f ca="1">(BP688*DCF!M$28-DCF!M$5*MAX(BP688*DCF!M$28,0)-MAX(BP688-BO688,0)/Inputs!$B$17)*DCF!M$6</f>
        <v>42434.909629315567</v>
      </c>
      <c r="CX688" s="15">
        <f ca="1">(BQ688*DCF!C$46-DCF!C$5*MAX(BQ688*DCF!C$46,0)-MAX(BQ688-Inputs!$B$20,0)/Inputs!$B$24)*DCF!C$6</f>
        <v>-1408.9119959524</v>
      </c>
      <c r="CY688" s="15">
        <f ca="1">(BR688*DCF!D$46-DCF!D$5*MAX(BR688*DCF!D$46,0)-MAX(BR688-BQ688,0)/Inputs!$B$24)*DCF!D$6</f>
        <v>-929.67300075290962</v>
      </c>
      <c r="CZ688" s="15">
        <f ca="1">(BS688*DCF!E$46-DCF!E$5*MAX(BS688*DCF!E$46,0)-MAX(BS688-BR688,0)/Inputs!$B$24)*DCF!E$6</f>
        <v>-2206.7107448655888</v>
      </c>
      <c r="DA688" s="15">
        <f ca="1">(BT688*DCF!F$46-DCF!F$5*MAX(BT688*DCF!F$46,0)-MAX(BT688-BS688,0)/Inputs!$B$24)*DCF!F$6</f>
        <v>-8419.2433210748059</v>
      </c>
      <c r="DB688" s="15">
        <f ca="1">(BU688*DCF!G$46-DCF!G$5*MAX(BU688*DCF!G$46,0)-MAX(BU688-BT688,0)/Inputs!$B$24)*DCF!G$6</f>
        <v>-9369.2708963709556</v>
      </c>
      <c r="DC688" s="15">
        <f ca="1">(BV688*DCF!H$46-DCF!H$5*MAX(BV688*DCF!H$46,0)-MAX(BV688-BU688,0)/Inputs!$B$24)*DCF!H$6</f>
        <v>-6492.8082253997809</v>
      </c>
      <c r="DD688" s="15">
        <f ca="1">(BW688*DCF!I$46-DCF!I$5*MAX(BW688*DCF!I$46,0)-MAX(BW688-BV688,0)/Inputs!$B$24)*DCF!I$6</f>
        <v>-1724.8258466085617</v>
      </c>
      <c r="DE688" s="15">
        <f ca="1">(BX688*DCF!J$46-DCF!J$5*MAX(BX688*DCF!J$46,0)-MAX(BX688-BW688,0)/Inputs!$B$24)*DCF!J$6</f>
        <v>-14371.963913400223</v>
      </c>
      <c r="DF688" s="15">
        <f ca="1">(BY688*DCF!K$46-DCF!K$5*MAX(BY688*DCF!K$46,0)-MAX(BY688-BX688,0)/Inputs!$B$24)*DCF!K$6</f>
        <v>-8218.9434257356752</v>
      </c>
      <c r="DG688" s="15">
        <f ca="1">(BZ688*DCF!L$46-DCF!L$5*MAX(BZ688*DCF!L$46,0)-MAX(BZ688-BY688,0)/Inputs!$B$24)*DCF!L$6</f>
        <v>-742.02753936672264</v>
      </c>
      <c r="DH688" s="15">
        <f ca="1">(CA688*DCF!M$46-DCF!M$5*MAX(CA688*DCF!M$46,0)-MAX(CA688-BZ688,0)/Inputs!$B$24)*DCF!M$6</f>
        <v>19864.385047463184</v>
      </c>
      <c r="DI688" s="15">
        <f ca="1">SUM(CB688:CL688)+BE688*DCF!M$10*(1+Inputs!$B$30)*(1-Inputs!$B$33)*(1-Inputs!$B$30/Inputs!$B$31)/(Inputs!$B$29-Inputs!$B$30)*DCF!M$6</f>
        <v>249213.26122086705</v>
      </c>
      <c r="DJ688" s="15">
        <f ca="1">SUM(CM688:CW688)+BP688*DCF!M$28*(1+Inputs!$B$30)*(1-Inputs!$B$33)*(1-Inputs!$B$30/Inputs!$B$31)/(Inputs!$B$29-Inputs!$B$30)*DCF!M$6</f>
        <v>1125509.7387391895</v>
      </c>
      <c r="DK688" s="15">
        <f ca="1">SUM(CX688:DH688)+CA688*DCF!M$46*(1+Inputs!$B$30)*(1-Inputs!$B$33)*(1-Inputs!$B$30/Inputs!$B$31)/(Inputs!$B$29-Inputs!$B$30)*DCF!M$6</f>
        <v>651365.01227145456</v>
      </c>
      <c r="DM688" s="15">
        <f ca="1">DI688+DJ688+DK688+Inputs!$B$34+Inputs!$B$36-Inputs!$B$35</f>
        <v>2102939.0122315111</v>
      </c>
    </row>
    <row r="689" spans="1:117" x14ac:dyDescent="0.75">
      <c r="A689" s="11">
        <v>676</v>
      </c>
      <c r="C689" s="23">
        <f t="shared" ca="1" si="397"/>
        <v>0.18448672629120544</v>
      </c>
      <c r="D689" s="23">
        <f t="shared" ca="1" si="397"/>
        <v>-1.0905317534701811</v>
      </c>
      <c r="E689" s="23">
        <f t="shared" ca="1" si="397"/>
        <v>-0.84819031702767789</v>
      </c>
      <c r="F689" s="23">
        <f t="shared" ca="1" si="397"/>
        <v>-1.0849976195716626</v>
      </c>
      <c r="G689" s="23">
        <f t="shared" ca="1" si="397"/>
        <v>-0.81547485756536131</v>
      </c>
      <c r="H689" s="23">
        <f t="shared" ca="1" si="397"/>
        <v>0.57586037038512572</v>
      </c>
      <c r="I689" s="23">
        <f t="shared" ca="1" si="397"/>
        <v>0.7792030948322306</v>
      </c>
      <c r="J689" s="23">
        <f t="shared" ca="1" si="397"/>
        <v>1.0823044416555803</v>
      </c>
      <c r="K689" s="23">
        <f t="shared" ca="1" si="397"/>
        <v>1.0118881579512098</v>
      </c>
      <c r="L689" s="23">
        <f t="shared" ca="1" si="397"/>
        <v>-7.3385622735368722E-2</v>
      </c>
      <c r="M689" s="23">
        <f t="shared" ca="1" si="397"/>
        <v>0.48883427144962227</v>
      </c>
      <c r="N689" s="23">
        <f ca="1">SQRT(Inputs!$B$38)*C689+SQRT(1-Inputs!$B$38)*_xlfn.NORM.S.INV(RAND())</f>
        <v>0.10248130690297899</v>
      </c>
      <c r="O689" s="23">
        <f ca="1">SQRT(Inputs!$B$38)*D689+SQRT(1-Inputs!$B$38)*_xlfn.NORM.S.INV(RAND())</f>
        <v>-0.44646999151568373</v>
      </c>
      <c r="P689" s="23">
        <f ca="1">SQRT(Inputs!$B$38)*E689+SQRT(1-Inputs!$B$38)*_xlfn.NORM.S.INV(RAND())</f>
        <v>-6.892221630553419E-2</v>
      </c>
      <c r="Q689" s="23">
        <f ca="1">SQRT(Inputs!$B$38)*F689+SQRT(1-Inputs!$B$38)*_xlfn.NORM.S.INV(RAND())</f>
        <v>0.66823566419021385</v>
      </c>
      <c r="R689" s="23">
        <f ca="1">SQRT(Inputs!$B$38)*G689+SQRT(1-Inputs!$B$38)*_xlfn.NORM.S.INV(RAND())</f>
        <v>-0.36420585517353954</v>
      </c>
      <c r="S689" s="23">
        <f ca="1">SQRT(Inputs!$B$38)*H689+SQRT(1-Inputs!$B$38)*_xlfn.NORM.S.INV(RAND())</f>
        <v>0.4919416038102683</v>
      </c>
      <c r="T689" s="23">
        <f ca="1">SQRT(Inputs!$B$38)*I689+SQRT(1-Inputs!$B$38)*_xlfn.NORM.S.INV(RAND())</f>
        <v>1.2794957845203814</v>
      </c>
      <c r="U689" s="23">
        <f ca="1">SQRT(Inputs!$B$38)*J689+SQRT(1-Inputs!$B$38)*_xlfn.NORM.S.INV(RAND())</f>
        <v>-0.90183098294138198</v>
      </c>
      <c r="V689" s="23">
        <f ca="1">SQRT(Inputs!$B$38)*K689+SQRT(1-Inputs!$B$38)*_xlfn.NORM.S.INV(RAND())</f>
        <v>0.68856384001508708</v>
      </c>
      <c r="W689" s="23">
        <f ca="1">SQRT(Inputs!$B$38)*L689+SQRT(1-Inputs!$B$38)*_xlfn.NORM.S.INV(RAND())</f>
        <v>-0.318981211890143</v>
      </c>
      <c r="X689" s="23">
        <f ca="1">SQRT(Inputs!$B$38)*M689+SQRT(1-Inputs!$B$38)*_xlfn.NORM.S.INV(RAND())</f>
        <v>1.1060502725561068</v>
      </c>
      <c r="Y689" s="23">
        <f ca="1">SQRT(Inputs!$B$38)*C689+SQRT(1-Inputs!$B$38)*_xlfn.NORM.S.INV(RAND())</f>
        <v>1.4282778962538007</v>
      </c>
      <c r="Z689" s="23">
        <f ca="1">SQRT(Inputs!$B$38)*D689+SQRT(1-Inputs!$B$38)*_xlfn.NORM.S.INV(RAND())</f>
        <v>-0.1237892105220107</v>
      </c>
      <c r="AA689" s="23">
        <f ca="1">SQRT(Inputs!$B$38)*E689+SQRT(1-Inputs!$B$38)*_xlfn.NORM.S.INV(RAND())</f>
        <v>-0.46228688811726171</v>
      </c>
      <c r="AB689" s="23">
        <f ca="1">SQRT(Inputs!$B$38)*F689+SQRT(1-Inputs!$B$38)*_xlfn.NORM.S.INV(RAND())</f>
        <v>-1.5488169783130445</v>
      </c>
      <c r="AC689" s="23">
        <f ca="1">SQRT(Inputs!$B$38)*G689+SQRT(1-Inputs!$B$38)*_xlfn.NORM.S.INV(RAND())</f>
        <v>-0.63050967565551752</v>
      </c>
      <c r="AD689" s="23">
        <f ca="1">SQRT(Inputs!$B$38)*H689+SQRT(1-Inputs!$B$38)*_xlfn.NORM.S.INV(RAND())</f>
        <v>-1.0461837699636811</v>
      </c>
      <c r="AE689" s="23">
        <f ca="1">SQRT(Inputs!$B$38)*I689+SQRT(1-Inputs!$B$38)*_xlfn.NORM.S.INV(RAND())</f>
        <v>1.1932512056230251</v>
      </c>
      <c r="AF689" s="23">
        <f ca="1">SQRT(Inputs!$B$38)*J689+SQRT(1-Inputs!$B$38)*_xlfn.NORM.S.INV(RAND())</f>
        <v>-0.2265499821737873</v>
      </c>
      <c r="AG689" s="23">
        <f ca="1">SQRT(Inputs!$B$38)*K689+SQRT(1-Inputs!$B$38)*_xlfn.NORM.S.INV(RAND())</f>
        <v>0.3354035894162235</v>
      </c>
      <c r="AH689" s="23">
        <f ca="1">SQRT(Inputs!$B$38)*L689+SQRT(1-Inputs!$B$38)*_xlfn.NORM.S.INV(RAND())</f>
        <v>-1.5421073402589267</v>
      </c>
      <c r="AI689" s="23">
        <f ca="1">SQRT(Inputs!$B$38)*M689+SQRT(1-Inputs!$B$38)*_xlfn.NORM.S.INV(RAND())</f>
        <v>0.58658106252241105</v>
      </c>
      <c r="AJ689" s="23">
        <f ca="1">SQRT(Inputs!$B$38)*C689+SQRT(1-Inputs!$B$38)*_xlfn.NORM.S.INV(RAND())</f>
        <v>0.11508588100214796</v>
      </c>
      <c r="AK689" s="23">
        <f ca="1">SQRT(Inputs!$B$38)*D689+SQRT(1-Inputs!$B$38)*_xlfn.NORM.S.INV(RAND())</f>
        <v>-0.76122665426016478</v>
      </c>
      <c r="AL689" s="23">
        <f ca="1">SQRT(Inputs!$B$38)*E689+SQRT(1-Inputs!$B$38)*_xlfn.NORM.S.INV(RAND())</f>
        <v>-0.64914688433445678</v>
      </c>
      <c r="AM689" s="23">
        <f ca="1">SQRT(Inputs!$B$38)*F689+SQRT(1-Inputs!$B$38)*_xlfn.NORM.S.INV(RAND())</f>
        <v>-1.2551405573880565</v>
      </c>
      <c r="AN689" s="23">
        <f ca="1">SQRT(Inputs!$B$38)*G689+SQRT(1-Inputs!$B$38)*_xlfn.NORM.S.INV(RAND())</f>
        <v>0.66699675006239545</v>
      </c>
      <c r="AO689" s="23">
        <f ca="1">SQRT(Inputs!$B$38)*H689+SQRT(1-Inputs!$B$38)*_xlfn.NORM.S.INV(RAND())</f>
        <v>-0.11000015270532637</v>
      </c>
      <c r="AP689" s="23">
        <f ca="1">SQRT(Inputs!$B$38)*I689+SQRT(1-Inputs!$B$38)*_xlfn.NORM.S.INV(RAND())</f>
        <v>-0.95692035960763855</v>
      </c>
      <c r="AQ689" s="23">
        <f ca="1">SQRT(Inputs!$B$38)*J689+SQRT(1-Inputs!$B$38)*_xlfn.NORM.S.INV(RAND())</f>
        <v>-0.35073956302568754</v>
      </c>
      <c r="AR689" s="23">
        <f ca="1">SQRT(Inputs!$B$38)*K689+SQRT(1-Inputs!$B$38)*_xlfn.NORM.S.INV(RAND())</f>
        <v>0.93733793358143802</v>
      </c>
      <c r="AS689" s="23">
        <f ca="1">SQRT(Inputs!$B$38)*L689+SQRT(1-Inputs!$B$38)*_xlfn.NORM.S.INV(RAND())</f>
        <v>-1.2713295783488308</v>
      </c>
      <c r="AT689" s="23">
        <f ca="1">SQRT(Inputs!$B$38)*M689+SQRT(1-Inputs!$B$38)*_xlfn.NORM.S.INV(RAND())</f>
        <v>-0.46226437524797032</v>
      </c>
      <c r="AU689" s="15">
        <f ca="1">Inputs!$B$6*EXP($B$8-0.5*C$5^2+C$5*N689)</f>
        <v>5045.2444246194336</v>
      </c>
      <c r="AV689" s="15">
        <f t="shared" ca="1" si="365"/>
        <v>5751.0566638057762</v>
      </c>
      <c r="AW689" s="15">
        <f t="shared" ca="1" si="366"/>
        <v>6947.5072052081096</v>
      </c>
      <c r="AX689" s="15">
        <f t="shared" ca="1" si="367"/>
        <v>9220.7419810893716</v>
      </c>
      <c r="AY689" s="15">
        <f t="shared" ca="1" si="368"/>
        <v>10799.426507485985</v>
      </c>
      <c r="AZ689" s="15">
        <f t="shared" ca="1" si="369"/>
        <v>13943.23298422992</v>
      </c>
      <c r="BA689" s="15">
        <f t="shared" ca="1" si="370"/>
        <v>19507.932958433896</v>
      </c>
      <c r="BB689" s="15">
        <f t="shared" ca="1" si="371"/>
        <v>21820.287863480407</v>
      </c>
      <c r="BC689" s="15">
        <f t="shared" ca="1" si="372"/>
        <v>28560.945459060582</v>
      </c>
      <c r="BD689" s="15">
        <f t="shared" ca="1" si="373"/>
        <v>33961.333573477132</v>
      </c>
      <c r="BE689" s="15">
        <f t="shared" ca="1" si="374"/>
        <v>46025.993495103728</v>
      </c>
      <c r="BF689" s="15">
        <f ca="1">Inputs!$B$13*EXP($B$9-0.5*C$6^2+C$6*Y689)</f>
        <v>18358.023856679851</v>
      </c>
      <c r="BG689" s="15">
        <f t="shared" ca="1" si="375"/>
        <v>21879.367756527474</v>
      </c>
      <c r="BH689" s="15">
        <f t="shared" ca="1" si="376"/>
        <v>24759.486668840971</v>
      </c>
      <c r="BI689" s="15">
        <f t="shared" ca="1" si="377"/>
        <v>23880.511008260703</v>
      </c>
      <c r="BJ689" s="15">
        <f t="shared" ca="1" si="378"/>
        <v>26732.531673240868</v>
      </c>
      <c r="BK689" s="15">
        <f t="shared" ca="1" si="379"/>
        <v>28453.622862581709</v>
      </c>
      <c r="BL689" s="15">
        <f t="shared" ca="1" si="380"/>
        <v>40796.918233582619</v>
      </c>
      <c r="BM689" s="15">
        <f t="shared" ca="1" si="381"/>
        <v>48756.53375376523</v>
      </c>
      <c r="BN689" s="15">
        <f t="shared" ca="1" si="382"/>
        <v>62423.696084734875</v>
      </c>
      <c r="BO689" s="15">
        <f t="shared" ca="1" si="383"/>
        <v>64201.514829683954</v>
      </c>
      <c r="BP689" s="15">
        <f t="shared" ca="1" si="384"/>
        <v>84449.941728919352</v>
      </c>
      <c r="BQ689" s="15">
        <f ca="1">Inputs!$B$20*EXP($B$10-0.5*C$7^2+C$7*AJ689)</f>
        <v>4468.2300862250358</v>
      </c>
      <c r="BR689" s="15">
        <f t="shared" ca="1" si="385"/>
        <v>4760.8371530095728</v>
      </c>
      <c r="BS689" s="15">
        <f t="shared" ca="1" si="386"/>
        <v>5410.5672885174026</v>
      </c>
      <c r="BT689" s="15">
        <f t="shared" ca="1" si="387"/>
        <v>5367.1178940491718</v>
      </c>
      <c r="BU689" s="15">
        <f t="shared" ca="1" si="388"/>
        <v>8740.9555433457936</v>
      </c>
      <c r="BV689" s="15">
        <f t="shared" ca="1" si="389"/>
        <v>11863.50605175463</v>
      </c>
      <c r="BW689" s="15">
        <f t="shared" ca="1" si="390"/>
        <v>13519.699604250965</v>
      </c>
      <c r="BX689" s="15">
        <f t="shared" ca="1" si="391"/>
        <v>17625.535923727693</v>
      </c>
      <c r="BY689" s="15">
        <f t="shared" ca="1" si="392"/>
        <v>29547.293543990752</v>
      </c>
      <c r="BZ689" s="15">
        <f t="shared" ca="1" si="393"/>
        <v>32818.467493198885</v>
      </c>
      <c r="CA689" s="15">
        <f t="shared" ca="1" si="394"/>
        <v>42464.4778381918</v>
      </c>
      <c r="CB689" s="15">
        <f ca="1">(AU689*DCF!C$10-DCF!C$5*MAX(AU689*DCF!C$10,0)-MAX(AU689-Inputs!$B$6,0)/Inputs!$B$10)*DCF!C$6</f>
        <v>1042.4824631142658</v>
      </c>
      <c r="CC689" s="15">
        <f ca="1">(AV689*DCF!D$10-DCF!D$5*MAX(AV689*DCF!D$10,0)-MAX(AV689-AU689,0)/Inputs!$B$10)*DCF!D$6</f>
        <v>1229.6872575656607</v>
      </c>
      <c r="CD689" s="15">
        <f ca="1">(AW689*DCF!E$10-DCF!E$5*MAX(AW689*DCF!E$10,0)-MAX(AW689-AV689,0)/Inputs!$B$10)*DCF!E$6</f>
        <v>1334.5786097282171</v>
      </c>
      <c r="CE689" s="15">
        <f ca="1">(AX689*DCF!F$10-DCF!F$5*MAX(AX689*DCF!F$10,0)-MAX(AX689-AW689,0)/Inputs!$B$10)*DCF!F$6</f>
        <v>1539.8694827690836</v>
      </c>
      <c r="CF689" s="15">
        <f ca="1">(AY689*DCF!G$10-DCF!G$5*MAX(AY689*DCF!G$10,0)-MAX(AY689-AX689,0)/Inputs!$B$10)*DCF!G$6</f>
        <v>1921.6617534834679</v>
      </c>
      <c r="CG689" s="15">
        <f ca="1">(AZ689*DCF!H$10-DCF!H$5*MAX(AZ689*DCF!H$10,0)-MAX(AZ689-AY689,0)/Inputs!$B$10)*DCF!H$6</f>
        <v>2148.8494849881326</v>
      </c>
      <c r="CH689" s="15">
        <f ca="1">(BA689*DCF!I$10-DCF!I$5*MAX(BA689*DCF!I$10,0)-MAX(BA689-AZ689,0)/Inputs!$B$10)*DCF!I$6</f>
        <v>2650.5819347115153</v>
      </c>
      <c r="CI689" s="15">
        <f ca="1">(BB689*DCF!J$10-DCF!J$5*MAX(BB689*DCF!J$10,0)-MAX(BB689-BA689,0)/Inputs!$B$10)*DCF!J$6</f>
        <v>3394.0127462090204</v>
      </c>
      <c r="CJ689" s="15">
        <f ca="1">(BC689*DCF!K$10-DCF!K$5*MAX(BC689*DCF!K$10,0)-MAX(BC689-BB689,0)/Inputs!$B$10)*DCF!K$6</f>
        <v>3654.2640757663103</v>
      </c>
      <c r="CK689" s="15">
        <f ca="1">(BD689*DCF!L$10-DCF!L$5*MAX(BD689*DCF!L$10,0)-MAX(BD689-BC689,0)/Inputs!$B$10)*DCF!L$6</f>
        <v>4423.6572873897376</v>
      </c>
      <c r="CL689" s="15">
        <f ca="1">(BE689*DCF!M$10-DCF!M$5*MAX(BE689*DCF!M$10,0)-MAX(BE689-BD689,0)/Inputs!$B$10)*DCF!M$6</f>
        <v>5053.6104470918908</v>
      </c>
      <c r="CM689" s="15">
        <f ca="1">(BF689*DCF!C$28-DCF!C$5*MAX(BF689*DCF!C$28,0)-MAX(BF689-Inputs!$B$13,0)/Inputs!$B$17)*DCF!C$6</f>
        <v>3992.8122612273505</v>
      </c>
      <c r="CN689" s="15">
        <f ca="1">(BG689*DCF!D$28-DCF!D$5*MAX(BG689*DCF!D$28,0)-MAX(BG689-BF689,0)/Inputs!$B$17)*DCF!D$6</f>
        <v>5692.7143197580644</v>
      </c>
      <c r="CO689" s="15">
        <f ca="1">(BH689*DCF!E$28-DCF!E$5*MAX(BH689*DCF!E$28,0)-MAX(BH689-BG689,0)/Inputs!$B$17)*DCF!E$6</f>
        <v>6444.6957096075794</v>
      </c>
      <c r="CP689" s="15">
        <f ca="1">(BI689*DCF!F$28-DCF!F$5*MAX(BI689*DCF!F$28,0)-MAX(BI689-BH689,0)/Inputs!$B$17)*DCF!F$6</f>
        <v>6482.929705486391</v>
      </c>
      <c r="CQ689" s="15">
        <f ca="1">(BJ689*DCF!G$28-DCF!G$5*MAX(BJ689*DCF!G$28,0)-MAX(BJ689-BI689,0)/Inputs!$B$17)*DCF!G$6</f>
        <v>6456.2764604300255</v>
      </c>
      <c r="CR689" s="15">
        <f ca="1">(BK689*DCF!H$28-DCF!H$5*MAX(BK689*DCF!H$28,0)-MAX(BK689-BJ689,0)/Inputs!$B$17)*DCF!H$6</f>
        <v>6769.485584109917</v>
      </c>
      <c r="CS689" s="15">
        <f ca="1">(BL689*DCF!I$28-DCF!I$5*MAX(BL689*DCF!I$28,0)-MAX(BL689-BK689,0)/Inputs!$B$17)*DCF!I$6</f>
        <v>7821.8779299066737</v>
      </c>
      <c r="CT689" s="15">
        <f ca="1">(BM689*DCF!J$28-DCF!J$5*MAX(BM689*DCF!J$28,0)-MAX(BM689-BL689,0)/Inputs!$B$17)*DCF!J$6</f>
        <v>9821.3746229247281</v>
      </c>
      <c r="CU689" s="15">
        <f ca="1">(BN689*DCF!K$28-DCF!K$5*MAX(BN689*DCF!K$28,0)-MAX(BN689-BM689,0)/Inputs!$B$17)*DCF!K$6</f>
        <v>11508.792615142183</v>
      </c>
      <c r="CV689" s="15">
        <f ca="1">(BO689*DCF!L$28-DCF!L$5*MAX(BO689*DCF!L$28,0)-MAX(BO689-BN689,0)/Inputs!$B$17)*DCF!L$6</f>
        <v>12608.386634721488</v>
      </c>
      <c r="CW689" s="15">
        <f ca="1">(BP689*DCF!M$28-DCF!M$5*MAX(BP689*DCF!M$28,0)-MAX(BP689-BO689,0)/Inputs!$B$17)*DCF!M$6</f>
        <v>13772.775832437346</v>
      </c>
      <c r="CX689" s="15">
        <f ca="1">(BQ689*DCF!C$46-DCF!C$5*MAX(BQ689*DCF!C$46,0)-MAX(BQ689-Inputs!$B$20,0)/Inputs!$B$24)*DCF!C$6</f>
        <v>-1617.249482373004</v>
      </c>
      <c r="CY689" s="15">
        <f ca="1">(BR689*DCF!D$46-DCF!D$5*MAX(BR689*DCF!D$46,0)-MAX(BR689-BQ689,0)/Inputs!$B$24)*DCF!D$6</f>
        <v>-937.41688439892096</v>
      </c>
      <c r="CZ689" s="15">
        <f ca="1">(BS689*DCF!E$46-DCF!E$5*MAX(BS689*DCF!E$46,0)-MAX(BS689-BR689,0)/Inputs!$B$24)*DCF!E$6</f>
        <v>-895.91473500108282</v>
      </c>
      <c r="DA689" s="15">
        <f ca="1">(BT689*DCF!F$46-DCF!F$5*MAX(BT689*DCF!F$46,0)-MAX(BT689-BS689,0)/Inputs!$B$24)*DCF!F$6</f>
        <v>-390.86745855253179</v>
      </c>
      <c r="DB689" s="15">
        <f ca="1">(BU689*DCF!G$46-DCF!G$5*MAX(BU689*DCF!G$46,0)-MAX(BU689-BT689,0)/Inputs!$B$24)*DCF!G$6</f>
        <v>-1428.9208007893901</v>
      </c>
      <c r="DC689" s="15">
        <f ca="1">(BV689*DCF!H$46-DCF!H$5*MAX(BV689*DCF!H$46,0)-MAX(BV689-BU689,0)/Inputs!$B$24)*DCF!H$6</f>
        <v>-970.31343830365495</v>
      </c>
      <c r="DD689" s="15">
        <f ca="1">(BW689*DCF!I$46-DCF!I$5*MAX(BW689*DCF!I$46,0)-MAX(BW689-BV689,0)/Inputs!$B$24)*DCF!I$6</f>
        <v>-163.18639595389672</v>
      </c>
      <c r="DE689" s="15">
        <f ca="1">(BX689*DCF!J$46-DCF!J$5*MAX(BX689*DCF!J$46,0)-MAX(BX689-BW689,0)/Inputs!$B$24)*DCF!J$6</f>
        <v>-349.45823481516112</v>
      </c>
      <c r="DF689" s="15">
        <f ca="1">(BY689*DCF!K$46-DCF!K$5*MAX(BY689*DCF!K$46,0)-MAX(BY689-BX689,0)/Inputs!$B$24)*DCF!K$6</f>
        <v>-1232.6731190077987</v>
      </c>
      <c r="DG689" s="15">
        <f ca="1">(BZ689*DCF!L$46-DCF!L$5*MAX(BZ689*DCF!L$46,0)-MAX(BZ689-BY689,0)/Inputs!$B$24)*DCF!L$6</f>
        <v>1528.3115385952844</v>
      </c>
      <c r="DH689" s="15">
        <f ca="1">(CA689*DCF!M$46-DCF!M$5*MAX(CA689*DCF!M$46,0)-MAX(CA689-BZ689,0)/Inputs!$B$24)*DCF!M$6</f>
        <v>1312.4901126856603</v>
      </c>
      <c r="DI689" s="15">
        <f ca="1">SUM(CB689:CL689)+BE689*DCF!M$10*(1+Inputs!$B$30)*(1-Inputs!$B$33)*(1-Inputs!$B$30/Inputs!$B$31)/(Inputs!$B$29-Inputs!$B$30)*DCF!M$6</f>
        <v>156484.20407044655</v>
      </c>
      <c r="DJ689" s="15">
        <f ca="1">SUM(CM689:CW689)+BP689*DCF!M$28*(1+Inputs!$B$30)*(1-Inputs!$B$33)*(1-Inputs!$B$30/Inputs!$B$31)/(Inputs!$B$29-Inputs!$B$30)*DCF!M$6</f>
        <v>404739.19443102123</v>
      </c>
      <c r="DK689" s="15">
        <f ca="1">SUM(CX689:DH689)+CA689*DCF!M$46*(1+Inputs!$B$30)*(1-Inputs!$B$33)*(1-Inputs!$B$30/Inputs!$B$31)/(Inputs!$B$29-Inputs!$B$30)*DCF!M$6</f>
        <v>60509.914078904621</v>
      </c>
      <c r="DM689" s="15">
        <f ca="1">DI689+DJ689+DK689+Inputs!$B$34+Inputs!$B$36-Inputs!$B$35</f>
        <v>698584.31258037244</v>
      </c>
    </row>
    <row r="690" spans="1:117" x14ac:dyDescent="0.75">
      <c r="A690" s="11">
        <v>677</v>
      </c>
      <c r="C690" s="23">
        <f t="shared" ca="1" si="397"/>
        <v>-0.90322959582527795</v>
      </c>
      <c r="D690" s="23">
        <f t="shared" ca="1" si="397"/>
        <v>-0.53692664899204112</v>
      </c>
      <c r="E690" s="23">
        <f t="shared" ca="1" si="397"/>
        <v>1.0539865659520222</v>
      </c>
      <c r="F690" s="23">
        <f t="shared" ca="1" si="397"/>
        <v>0.31266766166050569</v>
      </c>
      <c r="G690" s="23">
        <f t="shared" ca="1" si="397"/>
        <v>0.49313079792021236</v>
      </c>
      <c r="H690" s="23">
        <f t="shared" ca="1" si="397"/>
        <v>0.51273580681420905</v>
      </c>
      <c r="I690" s="23">
        <f t="shared" ca="1" si="397"/>
        <v>-0.17874672247235407</v>
      </c>
      <c r="J690" s="23">
        <f t="shared" ca="1" si="397"/>
        <v>0.61204149733495761</v>
      </c>
      <c r="K690" s="23">
        <f t="shared" ca="1" si="397"/>
        <v>-0.33392088047603613</v>
      </c>
      <c r="L690" s="23">
        <f t="shared" ca="1" si="397"/>
        <v>-1.1656671251021706</v>
      </c>
      <c r="M690" s="23">
        <f t="shared" ca="1" si="397"/>
        <v>-0.23326981402726207</v>
      </c>
      <c r="N690" s="23">
        <f ca="1">SQRT(Inputs!$B$38)*C690+SQRT(1-Inputs!$B$38)*_xlfn.NORM.S.INV(RAND())</f>
        <v>8.9426313914982958E-2</v>
      </c>
      <c r="O690" s="23">
        <f ca="1">SQRT(Inputs!$B$38)*D690+SQRT(1-Inputs!$B$38)*_xlfn.NORM.S.INV(RAND())</f>
        <v>-0.28093178872868474</v>
      </c>
      <c r="P690" s="23">
        <f ca="1">SQRT(Inputs!$B$38)*E690+SQRT(1-Inputs!$B$38)*_xlfn.NORM.S.INV(RAND())</f>
        <v>0.40003895372075493</v>
      </c>
      <c r="Q690" s="23">
        <f ca="1">SQRT(Inputs!$B$38)*F690+SQRT(1-Inputs!$B$38)*_xlfn.NORM.S.INV(RAND())</f>
        <v>0.30135826637307161</v>
      </c>
      <c r="R690" s="23">
        <f ca="1">SQRT(Inputs!$B$38)*G690+SQRT(1-Inputs!$B$38)*_xlfn.NORM.S.INV(RAND())</f>
        <v>-0.45263876442828699</v>
      </c>
      <c r="S690" s="23">
        <f ca="1">SQRT(Inputs!$B$38)*H690+SQRT(1-Inputs!$B$38)*_xlfn.NORM.S.INV(RAND())</f>
        <v>0.22947696294300662</v>
      </c>
      <c r="T690" s="23">
        <f ca="1">SQRT(Inputs!$B$38)*I690+SQRT(1-Inputs!$B$38)*_xlfn.NORM.S.INV(RAND())</f>
        <v>0.57996189786089514</v>
      </c>
      <c r="U690" s="23">
        <f ca="1">SQRT(Inputs!$B$38)*J690+SQRT(1-Inputs!$B$38)*_xlfn.NORM.S.INV(RAND())</f>
        <v>-0.96762761827560118</v>
      </c>
      <c r="V690" s="23">
        <f ca="1">SQRT(Inputs!$B$38)*K690+SQRT(1-Inputs!$B$38)*_xlfn.NORM.S.INV(RAND())</f>
        <v>0.10783023379781501</v>
      </c>
      <c r="W690" s="23">
        <f ca="1">SQRT(Inputs!$B$38)*L690+SQRT(1-Inputs!$B$38)*_xlfn.NORM.S.INV(RAND())</f>
        <v>0.56262954982255264</v>
      </c>
      <c r="X690" s="23">
        <f ca="1">SQRT(Inputs!$B$38)*M690+SQRT(1-Inputs!$B$38)*_xlfn.NORM.S.INV(RAND())</f>
        <v>0.63465434706186508</v>
      </c>
      <c r="Y690" s="23">
        <f ca="1">SQRT(Inputs!$B$38)*C690+SQRT(1-Inputs!$B$38)*_xlfn.NORM.S.INV(RAND())</f>
        <v>-1.3913680399694603</v>
      </c>
      <c r="Z690" s="23">
        <f ca="1">SQRT(Inputs!$B$38)*D690+SQRT(1-Inputs!$B$38)*_xlfn.NORM.S.INV(RAND())</f>
        <v>0.64447777418490837</v>
      </c>
      <c r="AA690" s="23">
        <f ca="1">SQRT(Inputs!$B$38)*E690+SQRT(1-Inputs!$B$38)*_xlfn.NORM.S.INV(RAND())</f>
        <v>1.0929595945839945</v>
      </c>
      <c r="AB690" s="23">
        <f ca="1">SQRT(Inputs!$B$38)*F690+SQRT(1-Inputs!$B$38)*_xlfn.NORM.S.INV(RAND())</f>
        <v>-1.6500038539294057</v>
      </c>
      <c r="AC690" s="23">
        <f ca="1">SQRT(Inputs!$B$38)*G690+SQRT(1-Inputs!$B$38)*_xlfn.NORM.S.INV(RAND())</f>
        <v>-0.44638192705742397</v>
      </c>
      <c r="AD690" s="23">
        <f ca="1">SQRT(Inputs!$B$38)*H690+SQRT(1-Inputs!$B$38)*_xlfn.NORM.S.INV(RAND())</f>
        <v>3.0981991666997608</v>
      </c>
      <c r="AE690" s="23">
        <f ca="1">SQRT(Inputs!$B$38)*I690+SQRT(1-Inputs!$B$38)*_xlfn.NORM.S.INV(RAND())</f>
        <v>-0.4402838554631871</v>
      </c>
      <c r="AF690" s="23">
        <f ca="1">SQRT(Inputs!$B$38)*J690+SQRT(1-Inputs!$B$38)*_xlfn.NORM.S.INV(RAND())</f>
        <v>1.1287921250821371</v>
      </c>
      <c r="AG690" s="23">
        <f ca="1">SQRT(Inputs!$B$38)*K690+SQRT(1-Inputs!$B$38)*_xlfn.NORM.S.INV(RAND())</f>
        <v>-0.37574709732187905</v>
      </c>
      <c r="AH690" s="23">
        <f ca="1">SQRT(Inputs!$B$38)*L690+SQRT(1-Inputs!$B$38)*_xlfn.NORM.S.INV(RAND())</f>
        <v>-0.13612608174121033</v>
      </c>
      <c r="AI690" s="23">
        <f ca="1">SQRT(Inputs!$B$38)*M690+SQRT(1-Inputs!$B$38)*_xlfn.NORM.S.INV(RAND())</f>
        <v>-0.92419642422299453</v>
      </c>
      <c r="AJ690" s="23">
        <f ca="1">SQRT(Inputs!$B$38)*C690+SQRT(1-Inputs!$B$38)*_xlfn.NORM.S.INV(RAND())</f>
        <v>-1.7812056073012503</v>
      </c>
      <c r="AK690" s="23">
        <f ca="1">SQRT(Inputs!$B$38)*D690+SQRT(1-Inputs!$B$38)*_xlfn.NORM.S.INV(RAND())</f>
        <v>-0.57529071874093396</v>
      </c>
      <c r="AL690" s="23">
        <f ca="1">SQRT(Inputs!$B$38)*E690+SQRT(1-Inputs!$B$38)*_xlfn.NORM.S.INV(RAND())</f>
        <v>0.16264572682535894</v>
      </c>
      <c r="AM690" s="23">
        <f ca="1">SQRT(Inputs!$B$38)*F690+SQRT(1-Inputs!$B$38)*_xlfn.NORM.S.INV(RAND())</f>
        <v>-0.11878538270742081</v>
      </c>
      <c r="AN690" s="23">
        <f ca="1">SQRT(Inputs!$B$38)*G690+SQRT(1-Inputs!$B$38)*_xlfn.NORM.S.INV(RAND())</f>
        <v>0.78814795861468323</v>
      </c>
      <c r="AO690" s="23">
        <f ca="1">SQRT(Inputs!$B$38)*H690+SQRT(1-Inputs!$B$38)*_xlfn.NORM.S.INV(RAND())</f>
        <v>-1.4352063647841979</v>
      </c>
      <c r="AP690" s="23">
        <f ca="1">SQRT(Inputs!$B$38)*I690+SQRT(1-Inputs!$B$38)*_xlfn.NORM.S.INV(RAND())</f>
        <v>0.12774240038922458</v>
      </c>
      <c r="AQ690" s="23">
        <f ca="1">SQRT(Inputs!$B$38)*J690+SQRT(1-Inputs!$B$38)*_xlfn.NORM.S.INV(RAND())</f>
        <v>-0.85394890788882916</v>
      </c>
      <c r="AR690" s="23">
        <f ca="1">SQRT(Inputs!$B$38)*K690+SQRT(1-Inputs!$B$38)*_xlfn.NORM.S.INV(RAND())</f>
        <v>-1.1081352971042315</v>
      </c>
      <c r="AS690" s="23">
        <f ca="1">SQRT(Inputs!$B$38)*L690+SQRT(1-Inputs!$B$38)*_xlfn.NORM.S.INV(RAND())</f>
        <v>1.3110519481487677</v>
      </c>
      <c r="AT690" s="23">
        <f ca="1">SQRT(Inputs!$B$38)*M690+SQRT(1-Inputs!$B$38)*_xlfn.NORM.S.INV(RAND())</f>
        <v>-0.50190757471800729</v>
      </c>
      <c r="AU690" s="15">
        <f ca="1">Inputs!$B$6*EXP($B$8-0.5*C$5^2+C$5*N690)</f>
        <v>5034.5938101184938</v>
      </c>
      <c r="AV690" s="15">
        <f t="shared" ca="1" si="365"/>
        <v>5880.311680982978</v>
      </c>
      <c r="AW690" s="15">
        <f t="shared" ca="1" si="366"/>
        <v>7567.5026338372172</v>
      </c>
      <c r="AX690" s="15">
        <f t="shared" ca="1" si="367"/>
        <v>9593.6425411049604</v>
      </c>
      <c r="AY690" s="15">
        <f t="shared" ca="1" si="368"/>
        <v>11120.722594066476</v>
      </c>
      <c r="AZ690" s="15">
        <f t="shared" ca="1" si="369"/>
        <v>13949.01759000011</v>
      </c>
      <c r="BA690" s="15">
        <f t="shared" ca="1" si="370"/>
        <v>18138.250202688163</v>
      </c>
      <c r="BB690" s="15">
        <f t="shared" ca="1" si="371"/>
        <v>20154.947849172873</v>
      </c>
      <c r="BC690" s="15">
        <f t="shared" ca="1" si="372"/>
        <v>24942.96271508907</v>
      </c>
      <c r="BD690" s="15">
        <f t="shared" ca="1" si="373"/>
        <v>32208.625213159201</v>
      </c>
      <c r="BE690" s="15">
        <f t="shared" ca="1" si="374"/>
        <v>41816.168623757047</v>
      </c>
      <c r="BF690" s="15">
        <f ca="1">Inputs!$B$13*EXP($B$9-0.5*C$6^2+C$6*Y690)</f>
        <v>10496.884006185333</v>
      </c>
      <c r="BG690" s="15">
        <f t="shared" ca="1" si="375"/>
        <v>14370.545442572824</v>
      </c>
      <c r="BH690" s="15">
        <f t="shared" ca="1" si="376"/>
        <v>21047.765928247773</v>
      </c>
      <c r="BI690" s="15">
        <f t="shared" ca="1" si="377"/>
        <v>19986.834143425742</v>
      </c>
      <c r="BJ690" s="15">
        <f t="shared" ca="1" si="378"/>
        <v>22975.616641942157</v>
      </c>
      <c r="BK690" s="15">
        <f t="shared" ca="1" si="379"/>
        <v>42993.878922624768</v>
      </c>
      <c r="BL690" s="15">
        <f t="shared" ca="1" si="380"/>
        <v>49883.801241617657</v>
      </c>
      <c r="BM690" s="15">
        <f t="shared" ca="1" si="381"/>
        <v>70548.461281645868</v>
      </c>
      <c r="BN690" s="15">
        <f t="shared" ca="1" si="382"/>
        <v>82945.539594696558</v>
      </c>
      <c r="BO690" s="15">
        <f t="shared" ca="1" si="383"/>
        <v>100453.77697539561</v>
      </c>
      <c r="BP690" s="15">
        <f t="shared" ca="1" si="384"/>
        <v>111348.42173908353</v>
      </c>
      <c r="BQ690" s="15">
        <f ca="1">Inputs!$B$20*EXP($B$10-0.5*C$7^2+C$7*AJ690)</f>
        <v>2280.5362519525606</v>
      </c>
      <c r="BR690" s="15">
        <f t="shared" ca="1" si="385"/>
        <v>2577.6839423236206</v>
      </c>
      <c r="BS690" s="15">
        <f t="shared" ca="1" si="386"/>
        <v>3698.6612127609837</v>
      </c>
      <c r="BT690" s="15">
        <f t="shared" ca="1" si="387"/>
        <v>4943.1888156068508</v>
      </c>
      <c r="BU690" s="15">
        <f t="shared" ca="1" si="388"/>
        <v>8290.0336426320428</v>
      </c>
      <c r="BV690" s="15">
        <f t="shared" ca="1" si="389"/>
        <v>8347.2691840489024</v>
      </c>
      <c r="BW690" s="15">
        <f t="shared" ca="1" si="390"/>
        <v>11967.365140515731</v>
      </c>
      <c r="BX690" s="15">
        <f t="shared" ca="1" si="391"/>
        <v>14104.640004069312</v>
      </c>
      <c r="BY690" s="15">
        <f t="shared" ca="1" si="392"/>
        <v>15987.347362958792</v>
      </c>
      <c r="BZ690" s="15">
        <f t="shared" ca="1" si="393"/>
        <v>28546.259793611247</v>
      </c>
      <c r="CA690" s="15">
        <f t="shared" ca="1" si="394"/>
        <v>36677.29192022897</v>
      </c>
      <c r="CB690" s="15">
        <f ca="1">(AU690*DCF!C$10-DCF!C$5*MAX(AU690*DCF!C$10,0)-MAX(AU690-Inputs!$B$6,0)/Inputs!$B$10)*DCF!C$6</f>
        <v>1042.5584038940319</v>
      </c>
      <c r="CC690" s="15">
        <f ca="1">(AV690*DCF!D$10-DCF!D$5*MAX(AV690*DCF!D$10,0)-MAX(AV690-AU690,0)/Inputs!$B$10)*DCF!D$6</f>
        <v>1227.0799656343886</v>
      </c>
      <c r="CD690" s="15">
        <f ca="1">(AW690*DCF!E$10-DCF!E$5*MAX(AW690*DCF!E$10,0)-MAX(AW690-AV690,0)/Inputs!$B$10)*DCF!E$6</f>
        <v>1367.1906216595305</v>
      </c>
      <c r="CE690" s="15">
        <f ca="1">(AX690*DCF!F$10-DCF!F$5*MAX(AX690*DCF!F$10,0)-MAX(AX690-AW690,0)/Inputs!$B$10)*DCF!F$6</f>
        <v>1672.6873966933144</v>
      </c>
      <c r="CF690" s="15">
        <f ca="1">(AY690*DCF!G$10-DCF!G$5*MAX(AY690*DCF!G$10,0)-MAX(AY690-AX690,0)/Inputs!$B$10)*DCF!G$6</f>
        <v>1997.7808220712429</v>
      </c>
      <c r="CG690" s="15">
        <f ca="1">(AZ690*DCF!H$10-DCF!H$5*MAX(AZ690*DCF!H$10,0)-MAX(AZ690-AY690,0)/Inputs!$B$10)*DCF!H$6</f>
        <v>2205.9972900566854</v>
      </c>
      <c r="CH690" s="15">
        <f ca="1">(BA690*DCF!I$10-DCF!I$5*MAX(BA690*DCF!I$10,0)-MAX(BA690-AZ690,0)/Inputs!$B$10)*DCF!I$6</f>
        <v>2626.0157007235657</v>
      </c>
      <c r="CI690" s="15">
        <f ca="1">(BB690*DCF!J$10-DCF!J$5*MAX(BB690*DCF!J$10,0)-MAX(BB690-BA690,0)/Inputs!$B$10)*DCF!J$6</f>
        <v>3153.0385211193466</v>
      </c>
      <c r="CJ690" s="15">
        <f ca="1">(BC690*DCF!K$10-DCF!K$5*MAX(BC690*DCF!K$10,0)-MAX(BC690-BB690,0)/Inputs!$B$10)*DCF!K$6</f>
        <v>3345.1672165936693</v>
      </c>
      <c r="CK690" s="15">
        <f ca="1">(BD690*DCF!L$10-DCF!L$5*MAX(BD690*DCF!L$10,0)-MAX(BD690-BC690,0)/Inputs!$B$10)*DCF!L$6</f>
        <v>3918.1053579763798</v>
      </c>
      <c r="CL690" s="15">
        <f ca="1">(BE690*DCF!M$10-DCF!M$5*MAX(BE690*DCF!M$10,0)-MAX(BE690-BD690,0)/Inputs!$B$10)*DCF!M$6</f>
        <v>4753.0785289781661</v>
      </c>
      <c r="CM690" s="15">
        <f ca="1">(BF690*DCF!C$28-DCF!C$5*MAX(BF690*DCF!C$28,0)-MAX(BF690-Inputs!$B$13,0)/Inputs!$B$17)*DCF!C$6</f>
        <v>3203.5801587789106</v>
      </c>
      <c r="CN690" s="15">
        <f ca="1">(BG690*DCF!D$28-DCF!D$5*MAX(BG690*DCF!D$28,0)-MAX(BG690-BF690,0)/Inputs!$B$17)*DCF!D$6</f>
        <v>3406.0274820741711</v>
      </c>
      <c r="CO690" s="15">
        <f ca="1">(BH690*DCF!E$28-DCF!E$5*MAX(BH690*DCF!E$28,0)-MAX(BH690-BG690,0)/Inputs!$B$17)*DCF!E$6</f>
        <v>4645.1138494930683</v>
      </c>
      <c r="CP690" s="15">
        <f ca="1">(BI690*DCF!F$28-DCF!F$5*MAX(BI690*DCF!F$28,0)-MAX(BI690-BH690,0)/Inputs!$B$17)*DCF!F$6</f>
        <v>5425.8989994905323</v>
      </c>
      <c r="CQ690" s="15">
        <f ca="1">(BJ690*DCF!G$28-DCF!G$5*MAX(BJ690*DCF!G$28,0)-MAX(BJ690-BI690,0)/Inputs!$B$17)*DCF!G$6</f>
        <v>5458.5143625685214</v>
      </c>
      <c r="CR690" s="15">
        <f ca="1">(BK690*DCF!H$28-DCF!H$5*MAX(BK690*DCF!H$28,0)-MAX(BK690-BJ690,0)/Inputs!$B$17)*DCF!H$6</f>
        <v>7522.5844224478515</v>
      </c>
      <c r="CS690" s="15">
        <f ca="1">(BL690*DCF!I$28-DCF!I$5*MAX(BL690*DCF!I$28,0)-MAX(BL690-BK690,0)/Inputs!$B$17)*DCF!I$6</f>
        <v>10741.412285263461</v>
      </c>
      <c r="CT690" s="15">
        <f ca="1">(BM690*DCF!J$28-DCF!J$5*MAX(BM690*DCF!J$28,0)-MAX(BM690-BL690,0)/Inputs!$B$17)*DCF!J$6</f>
        <v>12998.198431664117</v>
      </c>
      <c r="CU690" s="15">
        <f ca="1">(BN690*DCF!K$28-DCF!K$5*MAX(BN690*DCF!K$28,0)-MAX(BN690-BM690,0)/Inputs!$B$17)*DCF!K$6</f>
        <v>15998.230249381553</v>
      </c>
      <c r="CV690" s="15">
        <f ca="1">(BO690*DCF!L$28-DCF!L$5*MAX(BO690*DCF!L$28,0)-MAX(BO690-BN690,0)/Inputs!$B$17)*DCF!L$6</f>
        <v>18061.550764309472</v>
      </c>
      <c r="CW690" s="15">
        <f ca="1">(BP690*DCF!M$28-DCF!M$5*MAX(BP690*DCF!M$28,0)-MAX(BP690-BO690,0)/Inputs!$B$17)*DCF!M$6</f>
        <v>19811.473481108951</v>
      </c>
      <c r="CX690" s="15">
        <f ca="1">(BQ690*DCF!C$46-DCF!C$5*MAX(BQ690*DCF!C$46,0)-MAX(BQ690-Inputs!$B$20,0)/Inputs!$B$24)*DCF!C$6</f>
        <v>-526.68273717149202</v>
      </c>
      <c r="CY690" s="15">
        <f ca="1">(BR690*DCF!D$46-DCF!D$5*MAX(BR690*DCF!D$46,0)-MAX(BR690-BQ690,0)/Inputs!$B$24)*DCF!D$6</f>
        <v>-566.74098951960195</v>
      </c>
      <c r="CZ690" s="15">
        <f ca="1">(BS690*DCF!E$46-DCF!E$5*MAX(BS690*DCF!E$46,0)-MAX(BS690-BR690,0)/Inputs!$B$24)*DCF!E$6</f>
        <v>-879.2315082515762</v>
      </c>
      <c r="DA690" s="15">
        <f ca="1">(BT690*DCF!F$46-DCF!F$5*MAX(BT690*DCF!F$46,0)-MAX(BT690-BS690,0)/Inputs!$B$24)*DCF!F$6</f>
        <v>-813.1661054911342</v>
      </c>
      <c r="DB690" s="15">
        <f ca="1">(BU690*DCF!G$46-DCF!G$5*MAX(BU690*DCF!G$46,0)-MAX(BU690-BT690,0)/Inputs!$B$24)*DCF!G$6</f>
        <v>-1404.6728268632125</v>
      </c>
      <c r="DC690" s="15">
        <f ca="1">(BV690*DCF!H$46-DCF!H$5*MAX(BV690*DCF!H$46,0)-MAX(BV690-BU690,0)/Inputs!$B$24)*DCF!H$6</f>
        <v>-17.785593807308537</v>
      </c>
      <c r="DD690" s="15">
        <f ca="1">(BW690*DCF!I$46-DCF!I$5*MAX(BW690*DCF!I$46,0)-MAX(BW690-BV690,0)/Inputs!$B$24)*DCF!I$6</f>
        <v>-762.79856758199037</v>
      </c>
      <c r="DE690" s="15">
        <f ca="1">(BX690*DCF!J$46-DCF!J$5*MAX(BX690*DCF!J$46,0)-MAX(BX690-BW690,0)/Inputs!$B$24)*DCF!J$6</f>
        <v>24.880257029951981</v>
      </c>
      <c r="DF690" s="15">
        <f ca="1">(BY690*DCF!K$46-DCF!K$5*MAX(BY690*DCF!K$46,0)-MAX(BY690-BX690,0)/Inputs!$B$24)*DCF!K$6</f>
        <v>452.03742764106892</v>
      </c>
      <c r="DG690" s="15">
        <f ca="1">(BZ690*DCF!L$46-DCF!L$5*MAX(BZ690*DCF!L$46,0)-MAX(BZ690-BY690,0)/Inputs!$B$24)*DCF!L$6</f>
        <v>-868.85264467095612</v>
      </c>
      <c r="DH690" s="15">
        <f ca="1">(CA690*DCF!M$46-DCF!M$5*MAX(CA690*DCF!M$46,0)-MAX(CA690-BZ690,0)/Inputs!$B$24)*DCF!M$6</f>
        <v>1175.5130417639089</v>
      </c>
      <c r="DI690" s="15">
        <f ca="1">SUM(CB690:CL690)+BE690*DCF!M$10*(1+Inputs!$B$30)*(1-Inputs!$B$33)*(1-Inputs!$B$30/Inputs!$B$31)/(Inputs!$B$29-Inputs!$B$30)*DCF!M$6</f>
        <v>143683.65006690097</v>
      </c>
      <c r="DJ690" s="15">
        <f ca="1">SUM(CM690:CW690)+BP690*DCF!M$28*(1+Inputs!$B$30)*(1-Inputs!$B$33)*(1-Inputs!$B$30/Inputs!$B$31)/(Inputs!$B$29-Inputs!$B$30)*DCF!M$6</f>
        <v>520451.42466033227</v>
      </c>
      <c r="DK690" s="15">
        <f ca="1">SUM(CX690:DH690)+CA690*DCF!M$46*(1+Inputs!$B$30)*(1-Inputs!$B$33)*(1-Inputs!$B$30/Inputs!$B$31)/(Inputs!$B$29-Inputs!$B$30)*DCF!M$6</f>
        <v>52519.937764729097</v>
      </c>
      <c r="DM690" s="15">
        <f ca="1">DI690+DJ690+DK690+Inputs!$B$34+Inputs!$B$36-Inputs!$B$35</f>
        <v>793506.01249196241</v>
      </c>
    </row>
    <row r="691" spans="1:117" x14ac:dyDescent="0.75">
      <c r="A691" s="11">
        <v>678</v>
      </c>
      <c r="C691" s="23">
        <f t="shared" ca="1" si="397"/>
        <v>-1.3416638105163106</v>
      </c>
      <c r="D691" s="23">
        <f t="shared" ca="1" si="397"/>
        <v>-1.9502482202133742E-2</v>
      </c>
      <c r="E691" s="23">
        <f t="shared" ca="1" si="397"/>
        <v>3.0119458845218737E-2</v>
      </c>
      <c r="F691" s="23">
        <f t="shared" ca="1" si="397"/>
        <v>-5.8675606549290334E-2</v>
      </c>
      <c r="G691" s="23">
        <f t="shared" ca="1" si="397"/>
        <v>-0.40631681944504311</v>
      </c>
      <c r="H691" s="23">
        <f t="shared" ca="1" si="397"/>
        <v>-0.22691780999459069</v>
      </c>
      <c r="I691" s="23">
        <f t="shared" ca="1" si="397"/>
        <v>-1.7670232395266314</v>
      </c>
      <c r="J691" s="23">
        <f t="shared" ca="1" si="397"/>
        <v>-0.71571928633525639</v>
      </c>
      <c r="K691" s="23">
        <f t="shared" ca="1" si="397"/>
        <v>-0.4998421434658929</v>
      </c>
      <c r="L691" s="23">
        <f t="shared" ca="1" si="397"/>
        <v>9.3097140395076564E-2</v>
      </c>
      <c r="M691" s="23">
        <f t="shared" ca="1" si="397"/>
        <v>0.46930232054814663</v>
      </c>
      <c r="N691" s="23">
        <f ca="1">SQRT(Inputs!$B$38)*C691+SQRT(1-Inputs!$B$38)*_xlfn.NORM.S.INV(RAND())</f>
        <v>-8.519017820419883E-2</v>
      </c>
      <c r="O691" s="23">
        <f ca="1">SQRT(Inputs!$B$38)*D691+SQRT(1-Inputs!$B$38)*_xlfn.NORM.S.INV(RAND())</f>
        <v>1.7580939671272928</v>
      </c>
      <c r="P691" s="23">
        <f ca="1">SQRT(Inputs!$B$38)*E691+SQRT(1-Inputs!$B$38)*_xlfn.NORM.S.INV(RAND())</f>
        <v>0.34327717974945227</v>
      </c>
      <c r="Q691" s="23">
        <f ca="1">SQRT(Inputs!$B$38)*F691+SQRT(1-Inputs!$B$38)*_xlfn.NORM.S.INV(RAND())</f>
        <v>-1.5432501480536194</v>
      </c>
      <c r="R691" s="23">
        <f ca="1">SQRT(Inputs!$B$38)*G691+SQRT(1-Inputs!$B$38)*_xlfn.NORM.S.INV(RAND())</f>
        <v>-2.0129965682197533</v>
      </c>
      <c r="S691" s="23">
        <f ca="1">SQRT(Inputs!$B$38)*H691+SQRT(1-Inputs!$B$38)*_xlfn.NORM.S.INV(RAND())</f>
        <v>1.0098751600640832</v>
      </c>
      <c r="T691" s="23">
        <f ca="1">SQRT(Inputs!$B$38)*I691+SQRT(1-Inputs!$B$38)*_xlfn.NORM.S.INV(RAND())</f>
        <v>-1.9717411618533551</v>
      </c>
      <c r="U691" s="23">
        <f ca="1">SQRT(Inputs!$B$38)*J691+SQRT(1-Inputs!$B$38)*_xlfn.NORM.S.INV(RAND())</f>
        <v>0.72272270456969123</v>
      </c>
      <c r="V691" s="23">
        <f ca="1">SQRT(Inputs!$B$38)*K691+SQRT(1-Inputs!$B$38)*_xlfn.NORM.S.INV(RAND())</f>
        <v>-0.41818774407277709</v>
      </c>
      <c r="W691" s="23">
        <f ca="1">SQRT(Inputs!$B$38)*L691+SQRT(1-Inputs!$B$38)*_xlfn.NORM.S.INV(RAND())</f>
        <v>-0.6083439235367869</v>
      </c>
      <c r="X691" s="23">
        <f ca="1">SQRT(Inputs!$B$38)*M691+SQRT(1-Inputs!$B$38)*_xlfn.NORM.S.INV(RAND())</f>
        <v>-0.34453880418844757</v>
      </c>
      <c r="Y691" s="23">
        <f ca="1">SQRT(Inputs!$B$38)*C691+SQRT(1-Inputs!$B$38)*_xlfn.NORM.S.INV(RAND())</f>
        <v>-0.61258434852181409</v>
      </c>
      <c r="Z691" s="23">
        <f ca="1">SQRT(Inputs!$B$38)*D691+SQRT(1-Inputs!$B$38)*_xlfn.NORM.S.INV(RAND())</f>
        <v>0.62365009035379693</v>
      </c>
      <c r="AA691" s="23">
        <f ca="1">SQRT(Inputs!$B$38)*E691+SQRT(1-Inputs!$B$38)*_xlfn.NORM.S.INV(RAND())</f>
        <v>-0.22596840030960844</v>
      </c>
      <c r="AB691" s="23">
        <f ca="1">SQRT(Inputs!$B$38)*F691+SQRT(1-Inputs!$B$38)*_xlfn.NORM.S.INV(RAND())</f>
        <v>-1.5846196226797535</v>
      </c>
      <c r="AC691" s="23">
        <f ca="1">SQRT(Inputs!$B$38)*G691+SQRT(1-Inputs!$B$38)*_xlfn.NORM.S.INV(RAND())</f>
        <v>-1.7026066145043133</v>
      </c>
      <c r="AD691" s="23">
        <f ca="1">SQRT(Inputs!$B$38)*H691+SQRT(1-Inputs!$B$38)*_xlfn.NORM.S.INV(RAND())</f>
        <v>0.73335520649952091</v>
      </c>
      <c r="AE691" s="23">
        <f ca="1">SQRT(Inputs!$B$38)*I691+SQRT(1-Inputs!$B$38)*_xlfn.NORM.S.INV(RAND())</f>
        <v>-1.1296646168542499</v>
      </c>
      <c r="AF691" s="23">
        <f ca="1">SQRT(Inputs!$B$38)*J691+SQRT(1-Inputs!$B$38)*_xlfn.NORM.S.INV(RAND())</f>
        <v>-1.1870845427018653</v>
      </c>
      <c r="AG691" s="23">
        <f ca="1">SQRT(Inputs!$B$38)*K691+SQRT(1-Inputs!$B$38)*_xlfn.NORM.S.INV(RAND())</f>
        <v>-0.41277947470360704</v>
      </c>
      <c r="AH691" s="23">
        <f ca="1">SQRT(Inputs!$B$38)*L691+SQRT(1-Inputs!$B$38)*_xlfn.NORM.S.INV(RAND())</f>
        <v>-0.8871158443925895</v>
      </c>
      <c r="AI691" s="23">
        <f ca="1">SQRT(Inputs!$B$38)*M691+SQRT(1-Inputs!$B$38)*_xlfn.NORM.S.INV(RAND())</f>
        <v>0.86154176850027819</v>
      </c>
      <c r="AJ691" s="23">
        <f ca="1">SQRT(Inputs!$B$38)*C691+SQRT(1-Inputs!$B$38)*_xlfn.NORM.S.INV(RAND())</f>
        <v>0.42503762512102627</v>
      </c>
      <c r="AK691" s="23">
        <f ca="1">SQRT(Inputs!$B$38)*D691+SQRT(1-Inputs!$B$38)*_xlfn.NORM.S.INV(RAND())</f>
        <v>-1.5680508416027468</v>
      </c>
      <c r="AL691" s="23">
        <f ca="1">SQRT(Inputs!$B$38)*E691+SQRT(1-Inputs!$B$38)*_xlfn.NORM.S.INV(RAND())</f>
        <v>-0.38466189232604736</v>
      </c>
      <c r="AM691" s="23">
        <f ca="1">SQRT(Inputs!$B$38)*F691+SQRT(1-Inputs!$B$38)*_xlfn.NORM.S.INV(RAND())</f>
        <v>-2.0033802081505163</v>
      </c>
      <c r="AN691" s="23">
        <f ca="1">SQRT(Inputs!$B$38)*G691+SQRT(1-Inputs!$B$38)*_xlfn.NORM.S.INV(RAND())</f>
        <v>-0.44378907188985928</v>
      </c>
      <c r="AO691" s="23">
        <f ca="1">SQRT(Inputs!$B$38)*H691+SQRT(1-Inputs!$B$38)*_xlfn.NORM.S.INV(RAND())</f>
        <v>1.3087600374596382</v>
      </c>
      <c r="AP691" s="23">
        <f ca="1">SQRT(Inputs!$B$38)*I691+SQRT(1-Inputs!$B$38)*_xlfn.NORM.S.INV(RAND())</f>
        <v>-2.1988659128251618</v>
      </c>
      <c r="AQ691" s="23">
        <f ca="1">SQRT(Inputs!$B$38)*J691+SQRT(1-Inputs!$B$38)*_xlfn.NORM.S.INV(RAND())</f>
        <v>0.23710972287603249</v>
      </c>
      <c r="AR691" s="23">
        <f ca="1">SQRT(Inputs!$B$38)*K691+SQRT(1-Inputs!$B$38)*_xlfn.NORM.S.INV(RAND())</f>
        <v>-0.52340054343246545</v>
      </c>
      <c r="AS691" s="23">
        <f ca="1">SQRT(Inputs!$B$38)*L691+SQRT(1-Inputs!$B$38)*_xlfn.NORM.S.INV(RAND())</f>
        <v>-0.41552642365853454</v>
      </c>
      <c r="AT691" s="23">
        <f ca="1">SQRT(Inputs!$B$38)*M691+SQRT(1-Inputs!$B$38)*_xlfn.NORM.S.INV(RAND())</f>
        <v>0.30362778984920746</v>
      </c>
      <c r="AU691" s="15">
        <f ca="1">Inputs!$B$6*EXP($B$8-0.5*C$5^2+C$5*N691)</f>
        <v>4894.2798276056383</v>
      </c>
      <c r="AV691" s="15">
        <f t="shared" ca="1" si="365"/>
        <v>7714.8427498705551</v>
      </c>
      <c r="AW691" s="15">
        <f t="shared" ca="1" si="366"/>
        <v>9852.6785436350383</v>
      </c>
      <c r="AX691" s="15">
        <f t="shared" ca="1" si="367"/>
        <v>9919.7588691802539</v>
      </c>
      <c r="AY691" s="15">
        <f t="shared" ca="1" si="368"/>
        <v>9583.1587197511508</v>
      </c>
      <c r="AZ691" s="15">
        <f t="shared" ca="1" si="369"/>
        <v>13099.094026940789</v>
      </c>
      <c r="BA691" s="15">
        <f t="shared" ca="1" si="370"/>
        <v>13040.977289968841</v>
      </c>
      <c r="BB691" s="15">
        <f t="shared" ca="1" si="371"/>
        <v>17165.111784855293</v>
      </c>
      <c r="BC691" s="15">
        <f t="shared" ca="1" si="372"/>
        <v>20191.150213457757</v>
      </c>
      <c r="BD691" s="15">
        <f t="shared" ca="1" si="373"/>
        <v>23367.86231806401</v>
      </c>
      <c r="BE691" s="15">
        <f t="shared" ca="1" si="374"/>
        <v>27749.70598948899</v>
      </c>
      <c r="BF691" s="15">
        <f ca="1">Inputs!$B$13*EXP($B$9-0.5*C$6^2+C$6*Y691)</f>
        <v>12249.321159843514</v>
      </c>
      <c r="BG691" s="15">
        <f t="shared" ca="1" si="375"/>
        <v>16706.779756313725</v>
      </c>
      <c r="BH691" s="15">
        <f t="shared" ca="1" si="376"/>
        <v>19661.736034716374</v>
      </c>
      <c r="BI691" s="15">
        <f t="shared" ca="1" si="377"/>
        <v>18859.516892704818</v>
      </c>
      <c r="BJ691" s="15">
        <f t="shared" ca="1" si="378"/>
        <v>18088.895251723618</v>
      </c>
      <c r="BK691" s="15">
        <f t="shared" ca="1" si="379"/>
        <v>24531.666710643494</v>
      </c>
      <c r="BL691" s="15">
        <f t="shared" ca="1" si="380"/>
        <v>26030.407971580378</v>
      </c>
      <c r="BM691" s="15">
        <f t="shared" ca="1" si="381"/>
        <v>27609.866068403542</v>
      </c>
      <c r="BN691" s="15">
        <f t="shared" ca="1" si="382"/>
        <v>32317.85110311551</v>
      </c>
      <c r="BO691" s="15">
        <f t="shared" ca="1" si="383"/>
        <v>35867.728573656103</v>
      </c>
      <c r="BP691" s="15">
        <f t="shared" ca="1" si="384"/>
        <v>48672.888239170752</v>
      </c>
      <c r="BQ691" s="15">
        <f ca="1">Inputs!$B$20*EXP($B$10-0.5*C$7^2+C$7*AJ691)</f>
        <v>4987.460658617124</v>
      </c>
      <c r="BR691" s="15">
        <f t="shared" ca="1" si="385"/>
        <v>4112.8935534343091</v>
      </c>
      <c r="BS691" s="15">
        <f t="shared" ca="1" si="386"/>
        <v>5043.0854581194826</v>
      </c>
      <c r="BT691" s="15">
        <f t="shared" ca="1" si="387"/>
        <v>4111.0062048640739</v>
      </c>
      <c r="BU691" s="15">
        <f t="shared" ca="1" si="388"/>
        <v>5117.2622603387763</v>
      </c>
      <c r="BV691" s="15">
        <f t="shared" ca="1" si="389"/>
        <v>9561.1848273299893</v>
      </c>
      <c r="BW691" s="15">
        <f t="shared" ca="1" si="390"/>
        <v>8377.38408108972</v>
      </c>
      <c r="BX691" s="15">
        <f t="shared" ca="1" si="391"/>
        <v>12287.533121037184</v>
      </c>
      <c r="BY691" s="15">
        <f t="shared" ca="1" si="392"/>
        <v>15576.34151006249</v>
      </c>
      <c r="BZ691" s="15">
        <f t="shared" ca="1" si="393"/>
        <v>20248.444922895414</v>
      </c>
      <c r="CA691" s="15">
        <f t="shared" ca="1" si="394"/>
        <v>30019.709814292411</v>
      </c>
      <c r="CB691" s="15">
        <f ca="1">(AU691*DCF!C$10-DCF!C$5*MAX(AU691*DCF!C$10,0)-MAX(AU691-Inputs!$B$6,0)/Inputs!$B$10)*DCF!C$6</f>
        <v>1043.558867599028</v>
      </c>
      <c r="CC691" s="15">
        <f ca="1">(AV691*DCF!D$10-DCF!D$5*MAX(AV691*DCF!D$10,0)-MAX(AV691-AU691,0)/Inputs!$B$10)*DCF!D$6</f>
        <v>1192.7202047183901</v>
      </c>
      <c r="CD691" s="15">
        <f ca="1">(AW691*DCF!E$10-DCF!E$5*MAX(AW691*DCF!E$10,0)-MAX(AW691-AV691,0)/Inputs!$B$10)*DCF!E$6</f>
        <v>1793.2974821612002</v>
      </c>
      <c r="CE691" s="15">
        <f ca="1">(AX691*DCF!F$10-DCF!F$5*MAX(AX691*DCF!F$10,0)-MAX(AX691-AW691,0)/Inputs!$B$10)*DCF!F$6</f>
        <v>2151.5097995590527</v>
      </c>
      <c r="CF691" s="15">
        <f ca="1">(AY691*DCF!G$10-DCF!G$5*MAX(AY691*DCF!G$10,0)-MAX(AY691-AX691,0)/Inputs!$B$10)*DCF!G$6</f>
        <v>1974.5125706026047</v>
      </c>
      <c r="CG691" s="15">
        <f ca="1">(AZ691*DCF!H$10-DCF!H$5*MAX(AZ691*DCF!H$10,0)-MAX(AZ691-AY691,0)/Inputs!$B$10)*DCF!H$6</f>
        <v>1918.8811558077732</v>
      </c>
      <c r="CH691" s="15">
        <f ca="1">(BA691*DCF!I$10-DCF!I$5*MAX(BA691*DCF!I$10,0)-MAX(BA691-AZ691,0)/Inputs!$B$10)*DCF!I$6</f>
        <v>2382.1108145729499</v>
      </c>
      <c r="CI691" s="15">
        <f ca="1">(BB691*DCF!J$10-DCF!J$5*MAX(BB691*DCF!J$10,0)-MAX(BB691-BA691,0)/Inputs!$B$10)*DCF!J$6</f>
        <v>2320.6283884894219</v>
      </c>
      <c r="CJ691" s="15">
        <f ca="1">(BC691*DCF!K$10-DCF!K$5*MAX(BC691*DCF!K$10,0)-MAX(BC691-BB691,0)/Inputs!$B$10)*DCF!K$6</f>
        <v>2826.8515973935105</v>
      </c>
      <c r="CK691" s="15">
        <f ca="1">(BD691*DCF!L$10-DCF!L$5*MAX(BD691*DCF!L$10,0)-MAX(BD691-BC691,0)/Inputs!$B$10)*DCF!L$6</f>
        <v>3113.5176894921865</v>
      </c>
      <c r="CL691" s="15">
        <f ca="1">(BE691*DCF!M$10-DCF!M$5*MAX(BE691*DCF!M$10,0)-MAX(BE691-BD691,0)/Inputs!$B$10)*DCF!M$6</f>
        <v>3392.3843849611799</v>
      </c>
      <c r="CM691" s="15">
        <f ca="1">(BF691*DCF!C$28-DCF!C$5*MAX(BF691*DCF!C$28,0)-MAX(BF691-Inputs!$B$13,0)/Inputs!$B$17)*DCF!C$6</f>
        <v>3539.2621020325469</v>
      </c>
      <c r="CN691" s="15">
        <f ca="1">(BG691*DCF!D$28-DCF!D$5*MAX(BG691*DCF!D$28,0)-MAX(BG691-BF691,0)/Inputs!$B$17)*DCF!D$6</f>
        <v>3969.5516688106295</v>
      </c>
      <c r="CO691" s="15">
        <f ca="1">(BH691*DCF!E$28-DCF!E$5*MAX(BH691*DCF!E$28,0)-MAX(BH691-BG691,0)/Inputs!$B$17)*DCF!E$6</f>
        <v>4986.1725424790229</v>
      </c>
      <c r="CP691" s="15">
        <f ca="1">(BI691*DCF!F$28-DCF!F$5*MAX(BI691*DCF!F$28,0)-MAX(BI691-BH691,0)/Inputs!$B$17)*DCF!F$6</f>
        <v>5119.8620604284724</v>
      </c>
      <c r="CQ691" s="15">
        <f ca="1">(BJ691*DCF!G$28-DCF!G$5*MAX(BJ691*DCF!G$28,0)-MAX(BJ691-BI691,0)/Inputs!$B$17)*DCF!G$6</f>
        <v>4693.3011131125004</v>
      </c>
      <c r="CR691" s="15">
        <f ca="1">(BK691*DCF!H$28-DCF!H$5*MAX(BK691*DCF!H$28,0)-MAX(BK691-BJ691,0)/Inputs!$B$17)*DCF!H$6</f>
        <v>5065.9259510810698</v>
      </c>
      <c r="CS691" s="15">
        <f ca="1">(BL691*DCF!I$28-DCF!I$5*MAX(BL691*DCF!I$28,0)-MAX(BL691-BK691,0)/Inputs!$B$17)*DCF!I$6</f>
        <v>5906.0141732193351</v>
      </c>
      <c r="CT691" s="15">
        <f ca="1">(BM691*DCF!J$28-DCF!J$5*MAX(BM691*DCF!J$28,0)-MAX(BM691-BL691,0)/Inputs!$B$17)*DCF!J$6</f>
        <v>5949.8689642433983</v>
      </c>
      <c r="CU691" s="15">
        <f ca="1">(BN691*DCF!K$28-DCF!K$5*MAX(BN691*DCF!K$28,0)-MAX(BN691-BM691,0)/Inputs!$B$17)*DCF!K$6</f>
        <v>6248.322822836556</v>
      </c>
      <c r="CV691" s="15">
        <f ca="1">(BO691*DCF!L$28-DCF!L$5*MAX(BO691*DCF!L$28,0)-MAX(BO691-BN691,0)/Inputs!$B$17)*DCF!L$6</f>
        <v>6754.6901543706235</v>
      </c>
      <c r="CW691" s="15">
        <f ca="1">(BP691*DCF!M$28-DCF!M$5*MAX(BP691*DCF!M$28,0)-MAX(BP691-BO691,0)/Inputs!$B$17)*DCF!M$6</f>
        <v>7819.333089609072</v>
      </c>
      <c r="CX691" s="15">
        <f ca="1">(BQ691*DCF!C$46-DCF!C$5*MAX(BQ691*DCF!C$46,0)-MAX(BQ691-Inputs!$B$20,0)/Inputs!$B$24)*DCF!C$6</f>
        <v>-1976.9935279102472</v>
      </c>
      <c r="CY691" s="15">
        <f ca="1">(BR691*DCF!D$46-DCF!D$5*MAX(BR691*DCF!D$46,0)-MAX(BR691-BQ691,0)/Inputs!$B$24)*DCF!D$6</f>
        <v>-701.97501565370715</v>
      </c>
      <c r="CZ691" s="15">
        <f ca="1">(BS691*DCF!E$46-DCF!E$5*MAX(BS691*DCF!E$46,0)-MAX(BS691-BR691,0)/Inputs!$B$24)*DCF!E$6</f>
        <v>-963.00967714198373</v>
      </c>
      <c r="DA691" s="15">
        <f ca="1">(BT691*DCF!F$46-DCF!F$5*MAX(BT691*DCF!F$46,0)-MAX(BT691-BS691,0)/Inputs!$B$24)*DCF!F$6</f>
        <v>-299.38946360215499</v>
      </c>
      <c r="DB691" s="15">
        <f ca="1">(BU691*DCF!G$46-DCF!G$5*MAX(BU691*DCF!G$46,0)-MAX(BU691-BT691,0)/Inputs!$B$24)*DCF!G$6</f>
        <v>-510.61924783167126</v>
      </c>
      <c r="DC691" s="15">
        <f ca="1">(BV691*DCF!H$46-DCF!H$5*MAX(BV691*DCF!H$46,0)-MAX(BV691-BU691,0)/Inputs!$B$24)*DCF!H$6</f>
        <v>-1380.9217093272002</v>
      </c>
      <c r="DD691" s="15">
        <f ca="1">(BW691*DCF!I$46-DCF!I$5*MAX(BW691*DCF!I$46,0)-MAX(BW691-BV691,0)/Inputs!$B$24)*DCF!I$6</f>
        <v>193.4789321932866</v>
      </c>
      <c r="DE691" s="15">
        <f ca="1">(BX691*DCF!J$46-DCF!J$5*MAX(BX691*DCF!J$46,0)-MAX(BX691-BW691,0)/Inputs!$B$24)*DCF!J$6</f>
        <v>-521.4796172553007</v>
      </c>
      <c r="DF691" s="15">
        <f ca="1">(BY691*DCF!K$46-DCF!K$5*MAX(BY691*DCF!K$46,0)-MAX(BY691-BX691,0)/Inputs!$B$24)*DCF!K$6</f>
        <v>84.102109228274912</v>
      </c>
      <c r="DG691" s="15">
        <f ca="1">(BZ691*DCF!L$46-DCF!L$5*MAX(BZ691*DCF!L$46,0)-MAX(BZ691-BY691,0)/Inputs!$B$24)*DCF!L$6</f>
        <v>342.36891299491373</v>
      </c>
      <c r="DH691" s="15">
        <f ca="1">(CA691*DCF!M$46-DCF!M$5*MAX(CA691*DCF!M$46,0)-MAX(CA691-BZ691,0)/Inputs!$B$24)*DCF!M$6</f>
        <v>310.68391259142516</v>
      </c>
      <c r="DI691" s="15">
        <f ca="1">SUM(CB691:CL691)+BE691*DCF!M$10*(1+Inputs!$B$30)*(1-Inputs!$B$33)*(1-Inputs!$B$30/Inputs!$B$31)/(Inputs!$B$29-Inputs!$B$30)*DCF!M$6</f>
        <v>101337.77167597821</v>
      </c>
      <c r="DJ691" s="15">
        <f ca="1">SUM(CM691:CW691)+BP691*DCF!M$28*(1+Inputs!$B$30)*(1-Inputs!$B$33)*(1-Inputs!$B$30/Inputs!$B$31)/(Inputs!$B$29-Inputs!$B$30)*DCF!M$6</f>
        <v>240662.02677812616</v>
      </c>
      <c r="DK691" s="15">
        <f ca="1">SUM(CX691:DH691)+CA691*DCF!M$46*(1+Inputs!$B$30)*(1-Inputs!$B$33)*(1-Inputs!$B$30/Inputs!$B$31)/(Inputs!$B$29-Inputs!$B$30)*DCF!M$6</f>
        <v>40990.273043142224</v>
      </c>
      <c r="DM691" s="15">
        <f ca="1">DI691+DJ691+DK691+Inputs!$B$34+Inputs!$B$36-Inputs!$B$35</f>
        <v>459841.07149724656</v>
      </c>
    </row>
    <row r="692" spans="1:117" x14ac:dyDescent="0.75">
      <c r="A692" s="11">
        <v>679</v>
      </c>
      <c r="C692" s="23">
        <f t="shared" ca="1" si="397"/>
        <v>-1.9816735836968717</v>
      </c>
      <c r="D692" s="23">
        <f t="shared" ca="1" si="397"/>
        <v>0.58595569938227243</v>
      </c>
      <c r="E692" s="23">
        <f t="shared" ca="1" si="397"/>
        <v>-0.63390256050257354</v>
      </c>
      <c r="F692" s="23">
        <f t="shared" ca="1" si="397"/>
        <v>-0.99847539077639946</v>
      </c>
      <c r="G692" s="23">
        <f t="shared" ca="1" si="397"/>
        <v>-0.22620632672401636</v>
      </c>
      <c r="H692" s="23">
        <f t="shared" ca="1" si="397"/>
        <v>0.95484082906151702</v>
      </c>
      <c r="I692" s="23">
        <f t="shared" ca="1" si="397"/>
        <v>-1.0925901600372969</v>
      </c>
      <c r="J692" s="23">
        <f t="shared" ca="1" si="397"/>
        <v>-0.47012042455039676</v>
      </c>
      <c r="K692" s="23">
        <f t="shared" ca="1" si="397"/>
        <v>-0.17084240871920614</v>
      </c>
      <c r="L692" s="23">
        <f t="shared" ca="1" si="397"/>
        <v>0.54146440002463581</v>
      </c>
      <c r="M692" s="23">
        <f t="shared" ca="1" si="397"/>
        <v>-0.69809798383353694</v>
      </c>
      <c r="N692" s="23">
        <f ca="1">SQRT(Inputs!$B$38)*C692+SQRT(1-Inputs!$B$38)*_xlfn.NORM.S.INV(RAND())</f>
        <v>-2.1233238065271949</v>
      </c>
      <c r="O692" s="23">
        <f ca="1">SQRT(Inputs!$B$38)*D692+SQRT(1-Inputs!$B$38)*_xlfn.NORM.S.INV(RAND())</f>
        <v>1.2329987471864565</v>
      </c>
      <c r="P692" s="23">
        <f ca="1">SQRT(Inputs!$B$38)*E692+SQRT(1-Inputs!$B$38)*_xlfn.NORM.S.INV(RAND())</f>
        <v>9.497856092634066E-2</v>
      </c>
      <c r="Q692" s="23">
        <f ca="1">SQRT(Inputs!$B$38)*F692+SQRT(1-Inputs!$B$38)*_xlfn.NORM.S.INV(RAND())</f>
        <v>-0.80759604122705309</v>
      </c>
      <c r="R692" s="23">
        <f ca="1">SQRT(Inputs!$B$38)*G692+SQRT(1-Inputs!$B$38)*_xlfn.NORM.S.INV(RAND())</f>
        <v>1.1567923426833295</v>
      </c>
      <c r="S692" s="23">
        <f ca="1">SQRT(Inputs!$B$38)*H692+SQRT(1-Inputs!$B$38)*_xlfn.NORM.S.INV(RAND())</f>
        <v>1.1929610073314596</v>
      </c>
      <c r="T692" s="23">
        <f ca="1">SQRT(Inputs!$B$38)*I692+SQRT(1-Inputs!$B$38)*_xlfn.NORM.S.INV(RAND())</f>
        <v>-0.45235386037211756</v>
      </c>
      <c r="U692" s="23">
        <f ca="1">SQRT(Inputs!$B$38)*J692+SQRT(1-Inputs!$B$38)*_xlfn.NORM.S.INV(RAND())</f>
        <v>-2.02537594695933</v>
      </c>
      <c r="V692" s="23">
        <f ca="1">SQRT(Inputs!$B$38)*K692+SQRT(1-Inputs!$B$38)*_xlfn.NORM.S.INV(RAND())</f>
        <v>-1.1100005672382187</v>
      </c>
      <c r="W692" s="23">
        <f ca="1">SQRT(Inputs!$B$38)*L692+SQRT(1-Inputs!$B$38)*_xlfn.NORM.S.INV(RAND())</f>
        <v>-0.18784655637225406</v>
      </c>
      <c r="X692" s="23">
        <f ca="1">SQRT(Inputs!$B$38)*M692+SQRT(1-Inputs!$B$38)*_xlfn.NORM.S.INV(RAND())</f>
        <v>-1.1111691215246613</v>
      </c>
      <c r="Y692" s="23">
        <f ca="1">SQRT(Inputs!$B$38)*C692+SQRT(1-Inputs!$B$38)*_xlfn.NORM.S.INV(RAND())</f>
        <v>-2.8259974941496209</v>
      </c>
      <c r="Z692" s="23">
        <f ca="1">SQRT(Inputs!$B$38)*D692+SQRT(1-Inputs!$B$38)*_xlfn.NORM.S.INV(RAND())</f>
        <v>1.881067666193184</v>
      </c>
      <c r="AA692" s="23">
        <f ca="1">SQRT(Inputs!$B$38)*E692+SQRT(1-Inputs!$B$38)*_xlfn.NORM.S.INV(RAND())</f>
        <v>-1.4121893690428811</v>
      </c>
      <c r="AB692" s="23">
        <f ca="1">SQRT(Inputs!$B$38)*F692+SQRT(1-Inputs!$B$38)*_xlfn.NORM.S.INV(RAND())</f>
        <v>-0.97108451809238838</v>
      </c>
      <c r="AC692" s="23">
        <f ca="1">SQRT(Inputs!$B$38)*G692+SQRT(1-Inputs!$B$38)*_xlfn.NORM.S.INV(RAND())</f>
        <v>-1.6181044625909788E-2</v>
      </c>
      <c r="AD692" s="23">
        <f ca="1">SQRT(Inputs!$B$38)*H692+SQRT(1-Inputs!$B$38)*_xlfn.NORM.S.INV(RAND())</f>
        <v>0.19157675206043606</v>
      </c>
      <c r="AE692" s="23">
        <f ca="1">SQRT(Inputs!$B$38)*I692+SQRT(1-Inputs!$B$38)*_xlfn.NORM.S.INV(RAND())</f>
        <v>-0.82370596816464592</v>
      </c>
      <c r="AF692" s="23">
        <f ca="1">SQRT(Inputs!$B$38)*J692+SQRT(1-Inputs!$B$38)*_xlfn.NORM.S.INV(RAND())</f>
        <v>-1.3731095439498393</v>
      </c>
      <c r="AG692" s="23">
        <f ca="1">SQRT(Inputs!$B$38)*K692+SQRT(1-Inputs!$B$38)*_xlfn.NORM.S.INV(RAND())</f>
        <v>-0.79554802207874731</v>
      </c>
      <c r="AH692" s="23">
        <f ca="1">SQRT(Inputs!$B$38)*L692+SQRT(1-Inputs!$B$38)*_xlfn.NORM.S.INV(RAND())</f>
        <v>0.49089381342291144</v>
      </c>
      <c r="AI692" s="23">
        <f ca="1">SQRT(Inputs!$B$38)*M692+SQRT(1-Inputs!$B$38)*_xlfn.NORM.S.INV(RAND())</f>
        <v>-0.65601815513539208</v>
      </c>
      <c r="AJ692" s="23">
        <f ca="1">SQRT(Inputs!$B$38)*C692+SQRT(1-Inputs!$B$38)*_xlfn.NORM.S.INV(RAND())</f>
        <v>-0.42667500549008119</v>
      </c>
      <c r="AK692" s="23">
        <f ca="1">SQRT(Inputs!$B$38)*D692+SQRT(1-Inputs!$B$38)*_xlfn.NORM.S.INV(RAND())</f>
        <v>-4.4997750231199674E-2</v>
      </c>
      <c r="AL692" s="23">
        <f ca="1">SQRT(Inputs!$B$38)*E692+SQRT(1-Inputs!$B$38)*_xlfn.NORM.S.INV(RAND())</f>
        <v>-1.1361499294465891</v>
      </c>
      <c r="AM692" s="23">
        <f ca="1">SQRT(Inputs!$B$38)*F692+SQRT(1-Inputs!$B$38)*_xlfn.NORM.S.INV(RAND())</f>
        <v>-0.56634256437398323</v>
      </c>
      <c r="AN692" s="23">
        <f ca="1">SQRT(Inputs!$B$38)*G692+SQRT(1-Inputs!$B$38)*_xlfn.NORM.S.INV(RAND())</f>
        <v>0.15457409382283591</v>
      </c>
      <c r="AO692" s="23">
        <f ca="1">SQRT(Inputs!$B$38)*H692+SQRT(1-Inputs!$B$38)*_xlfn.NORM.S.INV(RAND())</f>
        <v>0.30053898364363296</v>
      </c>
      <c r="AP692" s="23">
        <f ca="1">SQRT(Inputs!$B$38)*I692+SQRT(1-Inputs!$B$38)*_xlfn.NORM.S.INV(RAND())</f>
        <v>-0.20755750772346204</v>
      </c>
      <c r="AQ692" s="23">
        <f ca="1">SQRT(Inputs!$B$38)*J692+SQRT(1-Inputs!$B$38)*_xlfn.NORM.S.INV(RAND())</f>
        <v>-1.5850823841425128</v>
      </c>
      <c r="AR692" s="23">
        <f ca="1">SQRT(Inputs!$B$38)*K692+SQRT(1-Inputs!$B$38)*_xlfn.NORM.S.INV(RAND())</f>
        <v>-1.2964846875463181</v>
      </c>
      <c r="AS692" s="23">
        <f ca="1">SQRT(Inputs!$B$38)*L692+SQRT(1-Inputs!$B$38)*_xlfn.NORM.S.INV(RAND())</f>
        <v>-0.74211661860187661</v>
      </c>
      <c r="AT692" s="23">
        <f ca="1">SQRT(Inputs!$B$38)*M692+SQRT(1-Inputs!$B$38)*_xlfn.NORM.S.INV(RAND())</f>
        <v>-0.50993414871589215</v>
      </c>
      <c r="AU692" s="15">
        <f ca="1">Inputs!$B$6*EXP($B$8-0.5*C$5^2+C$5*N692)</f>
        <v>3518.8990921148516</v>
      </c>
      <c r="AV692" s="15">
        <f t="shared" ca="1" si="365"/>
        <v>5134.6996048042211</v>
      </c>
      <c r="AW692" s="15">
        <f t="shared" ca="1" si="366"/>
        <v>6341.5789542302427</v>
      </c>
      <c r="AX692" s="15">
        <f t="shared" ca="1" si="367"/>
        <v>6999.3720931407906</v>
      </c>
      <c r="AY692" s="15">
        <f t="shared" ca="1" si="368"/>
        <v>9791.280244678921</v>
      </c>
      <c r="AZ692" s="15">
        <f t="shared" ca="1" si="369"/>
        <v>13656.141372924927</v>
      </c>
      <c r="BA692" s="15">
        <f t="shared" ca="1" si="370"/>
        <v>15938.879582797599</v>
      </c>
      <c r="BB692" s="15">
        <f t="shared" ca="1" si="371"/>
        <v>15930.137800207931</v>
      </c>
      <c r="BC692" s="15">
        <f t="shared" ca="1" si="372"/>
        <v>17527.965258643839</v>
      </c>
      <c r="BD692" s="15">
        <f t="shared" ca="1" si="373"/>
        <v>21099.418811967804</v>
      </c>
      <c r="BE692" s="15">
        <f t="shared" ca="1" si="374"/>
        <v>23366.05051534122</v>
      </c>
      <c r="BF692" s="15">
        <f ca="1">Inputs!$B$13*EXP($B$9-0.5*C$6^2+C$6*Y692)</f>
        <v>7898.449512565162</v>
      </c>
      <c r="BG692" s="15">
        <f t="shared" ca="1" si="375"/>
        <v>13516.308440348828</v>
      </c>
      <c r="BH692" s="15">
        <f t="shared" ca="1" si="376"/>
        <v>13065.997836897128</v>
      </c>
      <c r="BI692" s="15">
        <f t="shared" ca="1" si="377"/>
        <v>13774.12070331239</v>
      </c>
      <c r="BJ692" s="15">
        <f t="shared" ca="1" si="378"/>
        <v>16846.834898451485</v>
      </c>
      <c r="BK692" s="15">
        <f t="shared" ca="1" si="379"/>
        <v>21222.668164681745</v>
      </c>
      <c r="BL692" s="15">
        <f t="shared" ca="1" si="380"/>
        <v>23430.067547433122</v>
      </c>
      <c r="BM692" s="15">
        <f t="shared" ca="1" si="381"/>
        <v>24284.019066526012</v>
      </c>
      <c r="BN692" s="15">
        <f t="shared" ca="1" si="382"/>
        <v>27150.505094103206</v>
      </c>
      <c r="BO692" s="15">
        <f t="shared" ca="1" si="383"/>
        <v>35367.525399188569</v>
      </c>
      <c r="BP692" s="15">
        <f t="shared" ca="1" si="384"/>
        <v>40412.704079101306</v>
      </c>
      <c r="BQ692" s="15">
        <f ca="1">Inputs!$B$20*EXP($B$10-0.5*C$7^2+C$7*AJ692)</f>
        <v>3687.0960456765933</v>
      </c>
      <c r="BR692" s="15">
        <f t="shared" ca="1" si="385"/>
        <v>4931.9295514338328</v>
      </c>
      <c r="BS692" s="15">
        <f t="shared" ca="1" si="386"/>
        <v>4873.4009057730509</v>
      </c>
      <c r="BT692" s="15">
        <f t="shared" ca="1" si="387"/>
        <v>5791.683824331536</v>
      </c>
      <c r="BU692" s="15">
        <f t="shared" ca="1" si="388"/>
        <v>8332.47624975289</v>
      </c>
      <c r="BV692" s="15">
        <f t="shared" ca="1" si="389"/>
        <v>12405.029688483615</v>
      </c>
      <c r="BW692" s="15">
        <f t="shared" ca="1" si="390"/>
        <v>16566.539547552879</v>
      </c>
      <c r="BX692" s="15">
        <f t="shared" ca="1" si="391"/>
        <v>16863.171994595257</v>
      </c>
      <c r="BY692" s="15">
        <f t="shared" ca="1" si="392"/>
        <v>18437.561605665462</v>
      </c>
      <c r="BZ692" s="15">
        <f t="shared" ca="1" si="393"/>
        <v>22571.23832923446</v>
      </c>
      <c r="CA692" s="15">
        <f t="shared" ca="1" si="394"/>
        <v>28959.028471325408</v>
      </c>
      <c r="CB692" s="15">
        <f ca="1">(AU692*DCF!C$10-DCF!C$5*MAX(AU692*DCF!C$10,0)-MAX(AU692-Inputs!$B$6,0)/Inputs!$B$10)*DCF!C$6</f>
        <v>903.68536415943572</v>
      </c>
      <c r="CC692" s="15">
        <f ca="1">(AV692*DCF!D$10-DCF!D$5*MAX(AV692*DCF!D$10,0)-MAX(AV692-AU692,0)/Inputs!$B$10)*DCF!D$6</f>
        <v>857.57757570731792</v>
      </c>
      <c r="CD692" s="15">
        <f ca="1">(AW692*DCF!E$10-DCF!E$5*MAX(AW692*DCF!E$10,0)-MAX(AW692-AV692,0)/Inputs!$B$10)*DCF!E$6</f>
        <v>1192.3304227020151</v>
      </c>
      <c r="CE692" s="15">
        <f ca="1">(AX692*DCF!F$10-DCF!F$5*MAX(AX692*DCF!F$10,0)-MAX(AX692-AW692,0)/Inputs!$B$10)*DCF!F$6</f>
        <v>1391.0813295480157</v>
      </c>
      <c r="CF692" s="15">
        <f ca="1">(AY692*DCF!G$10-DCF!G$5*MAX(AY692*DCF!G$10,0)-MAX(AY692-AX692,0)/Inputs!$B$10)*DCF!G$6</f>
        <v>1480.7409033174338</v>
      </c>
      <c r="CG692" s="15">
        <f ca="1">(AZ692*DCF!H$10-DCF!H$5*MAX(AZ692*DCF!H$10,0)-MAX(AZ692-AY692,0)/Inputs!$B$10)*DCF!H$6</f>
        <v>1965.0742627395719</v>
      </c>
      <c r="CH692" s="15">
        <f ca="1">(BA692*DCF!I$10-DCF!I$5*MAX(BA692*DCF!I$10,0)-MAX(BA692-AZ692,0)/Inputs!$B$10)*DCF!I$6</f>
        <v>2537.0028013403376</v>
      </c>
      <c r="CI692" s="15">
        <f ca="1">(BB692*DCF!J$10-DCF!J$5*MAX(BB692*DCF!J$10,0)-MAX(BB692-BA692,0)/Inputs!$B$10)*DCF!J$6</f>
        <v>2733.6486096023987</v>
      </c>
      <c r="CJ692" s="15">
        <f ca="1">(BC692*DCF!K$10-DCF!K$5*MAX(BC692*DCF!K$10,0)-MAX(BC692-BB692,0)/Inputs!$B$10)*DCF!K$6</f>
        <v>2598.0493851229558</v>
      </c>
      <c r="CK692" s="15">
        <f ca="1">(BD692*DCF!L$10-DCF!L$5*MAX(BD692*DCF!L$10,0)-MAX(BD692-BC692,0)/Inputs!$B$10)*DCF!L$6</f>
        <v>2720.3468113845015</v>
      </c>
      <c r="CL692" s="15">
        <f ca="1">(BE692*DCF!M$10-DCF!M$5*MAX(BE692*DCF!M$10,0)-MAX(BE692-BD692,0)/Inputs!$B$10)*DCF!M$6</f>
        <v>3026.4785695822056</v>
      </c>
      <c r="CM692" s="15">
        <f ca="1">(BF692*DCF!C$28-DCF!C$5*MAX(BF692*DCF!C$28,0)-MAX(BF692-Inputs!$B$13,0)/Inputs!$B$17)*DCF!C$6</f>
        <v>2410.5549921920278</v>
      </c>
      <c r="CN692" s="15">
        <f ca="1">(BG692*DCF!D$28-DCF!D$5*MAX(BG692*DCF!D$28,0)-MAX(BG692-BF692,0)/Inputs!$B$17)*DCF!D$6</f>
        <v>2782.3176872464355</v>
      </c>
      <c r="CO692" s="15">
        <f ca="1">(BH692*DCF!E$28-DCF!E$5*MAX(BH692*DCF!E$28,0)-MAX(BH692-BG692,0)/Inputs!$B$17)*DCF!E$6</f>
        <v>3700.5232463607654</v>
      </c>
      <c r="CP692" s="15">
        <f ca="1">(BI692*DCF!F$28-DCF!F$5*MAX(BI692*DCF!F$28,0)-MAX(BI692-BH692,0)/Inputs!$B$17)*DCF!F$6</f>
        <v>3610.3859881634867</v>
      </c>
      <c r="CQ692" s="15">
        <f ca="1">(BJ692*DCF!G$28-DCF!G$5*MAX(BJ692*DCF!G$28,0)-MAX(BJ692-BI692,0)/Inputs!$B$17)*DCF!G$6</f>
        <v>3854.238958058756</v>
      </c>
      <c r="CR692" s="15">
        <f ca="1">(BK692*DCF!H$28-DCF!H$5*MAX(BK692*DCF!H$28,0)-MAX(BK692-BJ692,0)/Inputs!$B$17)*DCF!H$6</f>
        <v>4568.718292902141</v>
      </c>
      <c r="CS692" s="15">
        <f ca="1">(BL692*DCF!I$28-DCF!I$5*MAX(BL692*DCF!I$28,0)-MAX(BL692-BK692,0)/Inputs!$B$17)*DCF!I$6</f>
        <v>5192.8220590185992</v>
      </c>
      <c r="CT692" s="15">
        <f ca="1">(BM692*DCF!J$28-DCF!J$5*MAX(BM692*DCF!J$28,0)-MAX(BM692-BL692,0)/Inputs!$B$17)*DCF!J$6</f>
        <v>5304.1252285656064</v>
      </c>
      <c r="CU692" s="15">
        <f ca="1">(BN692*DCF!K$28-DCF!K$5*MAX(BN692*DCF!K$28,0)-MAX(BN692-BM692,0)/Inputs!$B$17)*DCF!K$6</f>
        <v>5382.6250863430769</v>
      </c>
      <c r="CV692" s="15">
        <f ca="1">(BO692*DCF!L$28-DCF!L$5*MAX(BO692*DCF!L$28,0)-MAX(BO692-BN692,0)/Inputs!$B$17)*DCF!L$6</f>
        <v>6126.7941277414002</v>
      </c>
      <c r="CW692" s="15">
        <f ca="1">(BP692*DCF!M$28-DCF!M$5*MAX(BP692*DCF!M$28,0)-MAX(BP692-BO692,0)/Inputs!$B$17)*DCF!M$6</f>
        <v>7076.3107224666992</v>
      </c>
      <c r="CX692" s="15">
        <f ca="1">(BQ692*DCF!C$46-DCF!C$5*MAX(BQ692*DCF!C$46,0)-MAX(BQ692-Inputs!$B$20,0)/Inputs!$B$24)*DCF!C$6</f>
        <v>-1076.0480685981015</v>
      </c>
      <c r="CY692" s="15">
        <f ca="1">(BR692*DCF!D$46-DCF!D$5*MAX(BR692*DCF!D$46,0)-MAX(BR692-BQ692,0)/Inputs!$B$24)*DCF!D$6</f>
        <v>-1372.9254841962024</v>
      </c>
      <c r="CZ692" s="15">
        <f ca="1">(BS692*DCF!E$46-DCF!E$5*MAX(BS692*DCF!E$46,0)-MAX(BS692-BR692,0)/Inputs!$B$24)*DCF!E$6</f>
        <v>-576.28814233525134</v>
      </c>
      <c r="DA692" s="15">
        <f ca="1">(BT692*DCF!F$46-DCF!F$5*MAX(BT692*DCF!F$46,0)-MAX(BT692-BS692,0)/Inputs!$B$24)*DCF!F$6</f>
        <v>-756.1628736908973</v>
      </c>
      <c r="DB692" s="15">
        <f ca="1">(BU692*DCF!G$46-DCF!G$5*MAX(BU692*DCF!G$46,0)-MAX(BU692-BT692,0)/Inputs!$B$24)*DCF!G$6</f>
        <v>-1134.9604100617628</v>
      </c>
      <c r="DC692" s="15">
        <f ca="1">(BV692*DCF!H$46-DCF!H$5*MAX(BV692*DCF!H$46,0)-MAX(BV692-BU692,0)/Inputs!$B$24)*DCF!H$6</f>
        <v>-1265.5210281366544</v>
      </c>
      <c r="DD692" s="15">
        <f ca="1">(BW692*DCF!I$46-DCF!I$5*MAX(BW692*DCF!I$46,0)-MAX(BW692-BV692,0)/Inputs!$B$24)*DCF!I$6</f>
        <v>-811.99783868535576</v>
      </c>
      <c r="DE692" s="15">
        <f ca="1">(BX692*DCF!J$46-DCF!J$5*MAX(BX692*DCF!J$46,0)-MAX(BX692-BW692,0)/Inputs!$B$24)*DCF!J$6</f>
        <v>628.70134056109782</v>
      </c>
      <c r="DF692" s="15">
        <f ca="1">(BY692*DCF!K$46-DCF!K$5*MAX(BY692*DCF!K$46,0)-MAX(BY692-BX692,0)/Inputs!$B$24)*DCF!K$6</f>
        <v>667.53146767556768</v>
      </c>
      <c r="DG692" s="15">
        <f ca="1">(BZ692*DCF!L$46-DCF!L$5*MAX(BZ692*DCF!L$46,0)-MAX(BZ692-BY692,0)/Inputs!$B$24)*DCF!L$6</f>
        <v>624.7806506725226</v>
      </c>
      <c r="DH692" s="15">
        <f ca="1">(CA692*DCF!M$46-DCF!M$5*MAX(CA692*DCF!M$46,0)-MAX(CA692-BZ692,0)/Inputs!$B$24)*DCF!M$6</f>
        <v>934.86702814551586</v>
      </c>
      <c r="DI692" s="15">
        <f ca="1">SUM(CB692:CL692)+BE692*DCF!M$10*(1+Inputs!$B$30)*(1-Inputs!$B$33)*(1-Inputs!$B$30/Inputs!$B$31)/(Inputs!$B$29-Inputs!$B$30)*DCF!M$6</f>
        <v>86434.043603431317</v>
      </c>
      <c r="DJ692" s="15">
        <f ca="1">SUM(CM692:CW692)+BP692*DCF!M$28*(1+Inputs!$B$30)*(1-Inputs!$B$33)*(1-Inputs!$B$30/Inputs!$B$31)/(Inputs!$B$29-Inputs!$B$30)*DCF!M$6</f>
        <v>199968.20286216083</v>
      </c>
      <c r="DK692" s="15">
        <f ca="1">SUM(CX692:DH692)+CA692*DCF!M$46*(1+Inputs!$B$30)*(1-Inputs!$B$33)*(1-Inputs!$B$30/Inputs!$B$31)/(Inputs!$B$29-Inputs!$B$30)*DCF!M$6</f>
        <v>40636.065074242695</v>
      </c>
      <c r="DM692" s="15">
        <f ca="1">DI692+DJ692+DK692+Inputs!$B$34+Inputs!$B$36-Inputs!$B$35</f>
        <v>403889.31153983489</v>
      </c>
    </row>
    <row r="693" spans="1:117" x14ac:dyDescent="0.75">
      <c r="A693" s="11">
        <v>680</v>
      </c>
      <c r="C693" s="23">
        <f t="shared" ca="1" si="397"/>
        <v>0.90860468028436969</v>
      </c>
      <c r="D693" s="23">
        <f t="shared" ca="1" si="397"/>
        <v>-0.11334236070888347</v>
      </c>
      <c r="E693" s="23">
        <f t="shared" ca="1" si="397"/>
        <v>2.1249236327552476</v>
      </c>
      <c r="F693" s="23">
        <f t="shared" ca="1" si="397"/>
        <v>1.3386060297096227</v>
      </c>
      <c r="G693" s="23">
        <f t="shared" ca="1" si="397"/>
        <v>0.19513781260916496</v>
      </c>
      <c r="H693" s="23">
        <f t="shared" ca="1" si="397"/>
        <v>1.0540508367210155</v>
      </c>
      <c r="I693" s="23">
        <f t="shared" ca="1" si="397"/>
        <v>1.2466825870888281</v>
      </c>
      <c r="J693" s="23">
        <f t="shared" ca="1" si="397"/>
        <v>2.2151965364276983E-2</v>
      </c>
      <c r="K693" s="23">
        <f t="shared" ca="1" si="397"/>
        <v>1.3340859396108504</v>
      </c>
      <c r="L693" s="23">
        <f t="shared" ca="1" si="397"/>
        <v>0.37739898542854577</v>
      </c>
      <c r="M693" s="23">
        <f t="shared" ca="1" si="397"/>
        <v>0.57956147745346631</v>
      </c>
      <c r="N693" s="23">
        <f ca="1">SQRT(Inputs!$B$38)*C693+SQRT(1-Inputs!$B$38)*_xlfn.NORM.S.INV(RAND())</f>
        <v>-0.63314384599420781</v>
      </c>
      <c r="O693" s="23">
        <f ca="1">SQRT(Inputs!$B$38)*D693+SQRT(1-Inputs!$B$38)*_xlfn.NORM.S.INV(RAND())</f>
        <v>1.0761504636415686</v>
      </c>
      <c r="P693" s="23">
        <f ca="1">SQRT(Inputs!$B$38)*E693+SQRT(1-Inputs!$B$38)*_xlfn.NORM.S.INV(RAND())</f>
        <v>-3.2309616396517082E-2</v>
      </c>
      <c r="Q693" s="23">
        <f ca="1">SQRT(Inputs!$B$38)*F693+SQRT(1-Inputs!$B$38)*_xlfn.NORM.S.INV(RAND())</f>
        <v>0.63150225321273901</v>
      </c>
      <c r="R693" s="23">
        <f ca="1">SQRT(Inputs!$B$38)*G693+SQRT(1-Inputs!$B$38)*_xlfn.NORM.S.INV(RAND())</f>
        <v>-0.165097529104065</v>
      </c>
      <c r="S693" s="23">
        <f ca="1">SQRT(Inputs!$B$38)*H693+SQRT(1-Inputs!$B$38)*_xlfn.NORM.S.INV(RAND())</f>
        <v>0.38795986092050327</v>
      </c>
      <c r="T693" s="23">
        <f ca="1">SQRT(Inputs!$B$38)*I693+SQRT(1-Inputs!$B$38)*_xlfn.NORM.S.INV(RAND())</f>
        <v>0.10166112924224968</v>
      </c>
      <c r="U693" s="23">
        <f ca="1">SQRT(Inputs!$B$38)*J693+SQRT(1-Inputs!$B$38)*_xlfn.NORM.S.INV(RAND())</f>
        <v>1.3985978680029407</v>
      </c>
      <c r="V693" s="23">
        <f ca="1">SQRT(Inputs!$B$38)*K693+SQRT(1-Inputs!$B$38)*_xlfn.NORM.S.INV(RAND())</f>
        <v>-0.40485035075553832</v>
      </c>
      <c r="W693" s="23">
        <f ca="1">SQRT(Inputs!$B$38)*L693+SQRT(1-Inputs!$B$38)*_xlfn.NORM.S.INV(RAND())</f>
        <v>-1.0580509652828134</v>
      </c>
      <c r="X693" s="23">
        <f ca="1">SQRT(Inputs!$B$38)*M693+SQRT(1-Inputs!$B$38)*_xlfn.NORM.S.INV(RAND())</f>
        <v>-0.1018216298852454</v>
      </c>
      <c r="Y693" s="23">
        <f ca="1">SQRT(Inputs!$B$38)*C693+SQRT(1-Inputs!$B$38)*_xlfn.NORM.S.INV(RAND())</f>
        <v>-0.16018859713918726</v>
      </c>
      <c r="Z693" s="23">
        <f ca="1">SQRT(Inputs!$B$38)*D693+SQRT(1-Inputs!$B$38)*_xlfn.NORM.S.INV(RAND())</f>
        <v>-0.89019479510714405</v>
      </c>
      <c r="AA693" s="23">
        <f ca="1">SQRT(Inputs!$B$38)*E693+SQRT(1-Inputs!$B$38)*_xlfn.NORM.S.INV(RAND())</f>
        <v>0.48014604693772123</v>
      </c>
      <c r="AB693" s="23">
        <f ca="1">SQRT(Inputs!$B$38)*F693+SQRT(1-Inputs!$B$38)*_xlfn.NORM.S.INV(RAND())</f>
        <v>-1.1456563113090106</v>
      </c>
      <c r="AC693" s="23">
        <f ca="1">SQRT(Inputs!$B$38)*G693+SQRT(1-Inputs!$B$38)*_xlfn.NORM.S.INV(RAND())</f>
        <v>-0.53384716646690711</v>
      </c>
      <c r="AD693" s="23">
        <f ca="1">SQRT(Inputs!$B$38)*H693+SQRT(1-Inputs!$B$38)*_xlfn.NORM.S.INV(RAND())</f>
        <v>1.065486528336643</v>
      </c>
      <c r="AE693" s="23">
        <f ca="1">SQRT(Inputs!$B$38)*I693+SQRT(1-Inputs!$B$38)*_xlfn.NORM.S.INV(RAND())</f>
        <v>1.1148923877716164</v>
      </c>
      <c r="AF693" s="23">
        <f ca="1">SQRT(Inputs!$B$38)*J693+SQRT(1-Inputs!$B$38)*_xlfn.NORM.S.INV(RAND())</f>
        <v>-0.32980125168185537</v>
      </c>
      <c r="AG693" s="23">
        <f ca="1">SQRT(Inputs!$B$38)*K693+SQRT(1-Inputs!$B$38)*_xlfn.NORM.S.INV(RAND())</f>
        <v>5.2503913368653232E-2</v>
      </c>
      <c r="AH693" s="23">
        <f ca="1">SQRT(Inputs!$B$38)*L693+SQRT(1-Inputs!$B$38)*_xlfn.NORM.S.INV(RAND())</f>
        <v>0.1303190960375093</v>
      </c>
      <c r="AI693" s="23">
        <f ca="1">SQRT(Inputs!$B$38)*M693+SQRT(1-Inputs!$B$38)*_xlfn.NORM.S.INV(RAND())</f>
        <v>-0.62096419090040467</v>
      </c>
      <c r="AJ693" s="23">
        <f ca="1">SQRT(Inputs!$B$38)*C693+SQRT(1-Inputs!$B$38)*_xlfn.NORM.S.INV(RAND())</f>
        <v>0.27077614776482078</v>
      </c>
      <c r="AK693" s="23">
        <f ca="1">SQRT(Inputs!$B$38)*D693+SQRT(1-Inputs!$B$38)*_xlfn.NORM.S.INV(RAND())</f>
        <v>-1.6782433721135985</v>
      </c>
      <c r="AL693" s="23">
        <f ca="1">SQRT(Inputs!$B$38)*E693+SQRT(1-Inputs!$B$38)*_xlfn.NORM.S.INV(RAND())</f>
        <v>3.131465271015816</v>
      </c>
      <c r="AM693" s="23">
        <f ca="1">SQRT(Inputs!$B$38)*F693+SQRT(1-Inputs!$B$38)*_xlfn.NORM.S.INV(RAND())</f>
        <v>0.94685196652310366</v>
      </c>
      <c r="AN693" s="23">
        <f ca="1">SQRT(Inputs!$B$38)*G693+SQRT(1-Inputs!$B$38)*_xlfn.NORM.S.INV(RAND())</f>
        <v>-7.9044744809326301E-2</v>
      </c>
      <c r="AO693" s="23">
        <f ca="1">SQRT(Inputs!$B$38)*H693+SQRT(1-Inputs!$B$38)*_xlfn.NORM.S.INV(RAND())</f>
        <v>1.3654957984850762</v>
      </c>
      <c r="AP693" s="23">
        <f ca="1">SQRT(Inputs!$B$38)*I693+SQRT(1-Inputs!$B$38)*_xlfn.NORM.S.INV(RAND())</f>
        <v>0.44976321963777077</v>
      </c>
      <c r="AQ693" s="23">
        <f ca="1">SQRT(Inputs!$B$38)*J693+SQRT(1-Inputs!$B$38)*_xlfn.NORM.S.INV(RAND())</f>
        <v>0.11310813551853514</v>
      </c>
      <c r="AR693" s="23">
        <f ca="1">SQRT(Inputs!$B$38)*K693+SQRT(1-Inputs!$B$38)*_xlfn.NORM.S.INV(RAND())</f>
        <v>1.3960482514236356</v>
      </c>
      <c r="AS693" s="23">
        <f ca="1">SQRT(Inputs!$B$38)*L693+SQRT(1-Inputs!$B$38)*_xlfn.NORM.S.INV(RAND())</f>
        <v>-0.66864067726755227</v>
      </c>
      <c r="AT693" s="23">
        <f ca="1">SQRT(Inputs!$B$38)*M693+SQRT(1-Inputs!$B$38)*_xlfn.NORM.S.INV(RAND())</f>
        <v>-0.1561091621128427</v>
      </c>
      <c r="AU693" s="15">
        <f ca="1">Inputs!$B$6*EXP($B$8-0.5*C$5^2+C$5*N693)</f>
        <v>4478.8584144077349</v>
      </c>
      <c r="AV693" s="15">
        <f t="shared" ca="1" si="365"/>
        <v>6386.4568915430982</v>
      </c>
      <c r="AW693" s="15">
        <f t="shared" ca="1" si="366"/>
        <v>7753.2902511464354</v>
      </c>
      <c r="AX693" s="15">
        <f t="shared" ca="1" si="367"/>
        <v>10243.062837898782</v>
      </c>
      <c r="AY693" s="15">
        <f t="shared" ca="1" si="368"/>
        <v>12279.014342989873</v>
      </c>
      <c r="AZ693" s="15">
        <f t="shared" ca="1" si="369"/>
        <v>15673.047434882235</v>
      </c>
      <c r="BA693" s="15">
        <f t="shared" ca="1" si="370"/>
        <v>19384.961734855104</v>
      </c>
      <c r="BB693" s="15">
        <f t="shared" ca="1" si="371"/>
        <v>27302.976743461142</v>
      </c>
      <c r="BC693" s="15">
        <f t="shared" ca="1" si="372"/>
        <v>32157.594784281897</v>
      </c>
      <c r="BD693" s="15">
        <f t="shared" ca="1" si="373"/>
        <v>35684.02962102423</v>
      </c>
      <c r="BE693" s="15">
        <f t="shared" ca="1" si="374"/>
        <v>43322.562276204466</v>
      </c>
      <c r="BF693" s="15">
        <f ca="1">Inputs!$B$13*EXP($B$9-0.5*C$6^2+C$6*Y693)</f>
        <v>13398.689890035317</v>
      </c>
      <c r="BG693" s="15">
        <f t="shared" ca="1" si="375"/>
        <v>13906.345767168032</v>
      </c>
      <c r="BH693" s="15">
        <f t="shared" ca="1" si="376"/>
        <v>18399.424242163965</v>
      </c>
      <c r="BI693" s="15">
        <f t="shared" ca="1" si="377"/>
        <v>18882.350001697047</v>
      </c>
      <c r="BJ693" s="15">
        <f t="shared" ca="1" si="378"/>
        <v>21434.025660374089</v>
      </c>
      <c r="BK693" s="15">
        <f t="shared" ca="1" si="379"/>
        <v>30412.803066209359</v>
      </c>
      <c r="BL693" s="15">
        <f t="shared" ca="1" si="380"/>
        <v>43165.435769869662</v>
      </c>
      <c r="BM693" s="15">
        <f t="shared" ca="1" si="381"/>
        <v>50929.691860864448</v>
      </c>
      <c r="BN693" s="15">
        <f t="shared" ca="1" si="382"/>
        <v>63032.489313467137</v>
      </c>
      <c r="BO693" s="15">
        <f t="shared" ca="1" si="383"/>
        <v>78738.748774316846</v>
      </c>
      <c r="BP693" s="15">
        <f t="shared" ca="1" si="384"/>
        <v>90328.86241690407</v>
      </c>
      <c r="BQ693" s="15">
        <f ca="1">Inputs!$B$20*EXP($B$10-0.5*C$7^2+C$7*AJ693)</f>
        <v>4721.908299838632</v>
      </c>
      <c r="BR693" s="15">
        <f t="shared" ca="1" si="385"/>
        <v>3759.9963543125359</v>
      </c>
      <c r="BS693" s="15">
        <f t="shared" ca="1" si="386"/>
        <v>12656.250680258818</v>
      </c>
      <c r="BT693" s="15">
        <f t="shared" ca="1" si="387"/>
        <v>22370.474000690348</v>
      </c>
      <c r="BU693" s="15">
        <f t="shared" ca="1" si="388"/>
        <v>30415.454844847478</v>
      </c>
      <c r="BV693" s="15">
        <f t="shared" ca="1" si="389"/>
        <v>57559.858354202086</v>
      </c>
      <c r="BW693" s="15">
        <f t="shared" ca="1" si="390"/>
        <v>88343.251753748351</v>
      </c>
      <c r="BX693" s="15">
        <f t="shared" ca="1" si="391"/>
        <v>126396.04379258258</v>
      </c>
      <c r="BY693" s="15">
        <f t="shared" ca="1" si="392"/>
        <v>231325.59066815861</v>
      </c>
      <c r="BZ693" s="15">
        <f t="shared" ca="1" si="393"/>
        <v>287039.55961576349</v>
      </c>
      <c r="CA693" s="15">
        <f t="shared" ca="1" si="394"/>
        <v>392172.02717048815</v>
      </c>
      <c r="CB693" s="15">
        <f ca="1">(AU693*DCF!C$10-DCF!C$5*MAX(AU693*DCF!C$10,0)-MAX(AU693-Inputs!$B$6,0)/Inputs!$B$10)*DCF!C$6</f>
        <v>1046.5208963201837</v>
      </c>
      <c r="CC693" s="15">
        <f ca="1">(AV693*DCF!D$10-DCF!D$5*MAX(AV693*DCF!D$10,0)-MAX(AV693-AU693,0)/Inputs!$B$10)*DCF!D$6</f>
        <v>1091.5376372377609</v>
      </c>
      <c r="CD693" s="15">
        <f ca="1">(AW693*DCF!E$10-DCF!E$5*MAX(AW693*DCF!E$10,0)-MAX(AW693-AV693,0)/Inputs!$B$10)*DCF!E$6</f>
        <v>1482.243821551677</v>
      </c>
      <c r="CE693" s="15">
        <f ca="1">(AX693*DCF!F$10-DCF!F$5*MAX(AX693*DCF!F$10,0)-MAX(AX693-AW693,0)/Inputs!$B$10)*DCF!F$6</f>
        <v>1717.9843467146627</v>
      </c>
      <c r="CF693" s="15">
        <f ca="1">(AY693*DCF!G$10-DCF!G$5*MAX(AY693*DCF!G$10,0)-MAX(AY693-AX693,0)/Inputs!$B$10)*DCF!G$6</f>
        <v>2138.6211914186097</v>
      </c>
      <c r="CG693" s="15">
        <f ca="1">(AZ693*DCF!H$10-DCF!H$5*MAX(AZ693*DCF!H$10,0)-MAX(AZ693-AY693,0)/Inputs!$B$10)*DCF!H$6</f>
        <v>2440.2619799221084</v>
      </c>
      <c r="CH693" s="15">
        <f ca="1">(BA693*DCF!I$10-DCF!I$5*MAX(BA693*DCF!I$10,0)-MAX(BA693-AZ693,0)/Inputs!$B$10)*DCF!I$6</f>
        <v>2932.0413444816377</v>
      </c>
      <c r="CI693" s="15">
        <f ca="1">(BB693*DCF!J$10-DCF!J$5*MAX(BB693*DCF!J$10,0)-MAX(BB693-BA693,0)/Inputs!$B$10)*DCF!J$6</f>
        <v>3485.4094647995439</v>
      </c>
      <c r="CJ693" s="15">
        <f ca="1">(BC693*DCF!K$10-DCF!K$5*MAX(BC693*DCF!K$10,0)-MAX(BC693-BB693,0)/Inputs!$B$10)*DCF!K$6</f>
        <v>4497.2836814766652</v>
      </c>
      <c r="CK693" s="15">
        <f ca="1">(BD693*DCF!L$10-DCF!L$5*MAX(BD693*DCF!L$10,0)-MAX(BD693-BC693,0)/Inputs!$B$10)*DCF!L$6</f>
        <v>4925.8051108445088</v>
      </c>
      <c r="CL693" s="15">
        <f ca="1">(BE693*DCF!M$10-DCF!M$5*MAX(BE693*DCF!M$10,0)-MAX(BE693-BD693,0)/Inputs!$B$10)*DCF!M$6</f>
        <v>5200.8695305357751</v>
      </c>
      <c r="CM693" s="15">
        <f ca="1">(BF693*DCF!C$28-DCF!C$5*MAX(BF693*DCF!C$28,0)-MAX(BF693-Inputs!$B$13,0)/Inputs!$B$17)*DCF!C$6</f>
        <v>3624.5987760242274</v>
      </c>
      <c r="CN693" s="15">
        <f ca="1">(BG693*DCF!D$28-DCF!D$5*MAX(BG693*DCF!D$28,0)-MAX(BG693-BF693,0)/Inputs!$B$17)*DCF!D$6</f>
        <v>3987.4332873297194</v>
      </c>
      <c r="CO693" s="15">
        <f ca="1">(BH693*DCF!E$28-DCF!E$5*MAX(BH693*DCF!E$28,0)-MAX(BH693-BG693,0)/Inputs!$B$17)*DCF!E$6</f>
        <v>4325.5206525132653</v>
      </c>
      <c r="CP693" s="15">
        <f ca="1">(BI693*DCF!F$28-DCF!F$5*MAX(BI693*DCF!F$28,0)-MAX(BI693-BH693,0)/Inputs!$B$17)*DCF!F$6</f>
        <v>5038.136380329167</v>
      </c>
      <c r="CQ693" s="15">
        <f ca="1">(BJ693*DCF!G$28-DCF!G$5*MAX(BJ693*DCF!G$28,0)-MAX(BJ693-BI693,0)/Inputs!$B$17)*DCF!G$6</f>
        <v>5132.0539387562676</v>
      </c>
      <c r="CR693" s="15">
        <f ca="1">(BK693*DCF!H$28-DCF!H$5*MAX(BK693*DCF!H$28,0)-MAX(BK693-BJ693,0)/Inputs!$B$17)*DCF!H$6</f>
        <v>6126.3717019724863</v>
      </c>
      <c r="CS693" s="15">
        <f ca="1">(BL693*DCF!I$28-DCF!I$5*MAX(BL693*DCF!I$28,0)-MAX(BL693-BK693,0)/Inputs!$B$17)*DCF!I$6</f>
        <v>8320.0895655998484</v>
      </c>
      <c r="CT693" s="15">
        <f ca="1">(BM693*DCF!J$28-DCF!J$5*MAX(BM693*DCF!J$28,0)-MAX(BM693-BL693,0)/Inputs!$B$17)*DCF!J$6</f>
        <v>10332.072353067488</v>
      </c>
      <c r="CU693" s="15">
        <f ca="1">(BN693*DCF!K$28-DCF!K$5*MAX(BN693*DCF!K$28,0)-MAX(BN693-BM693,0)/Inputs!$B$17)*DCF!K$6</f>
        <v>11828.973397755366</v>
      </c>
      <c r="CV693" s="15">
        <f ca="1">(BO693*DCF!L$28-DCF!L$5*MAX(BO693*DCF!L$28,0)-MAX(BO693-BN693,0)/Inputs!$B$17)*DCF!L$6</f>
        <v>13932.843648901309</v>
      </c>
      <c r="CW693" s="15">
        <f ca="1">(BP693*DCF!M$28-DCF!M$5*MAX(BP693*DCF!M$28,0)-MAX(BP693-BO693,0)/Inputs!$B$17)*DCF!M$6</f>
        <v>15783.935189989039</v>
      </c>
      <c r="CX693" s="15">
        <f ca="1">(BQ693*DCF!C$46-DCF!C$5*MAX(BQ693*DCF!C$46,0)-MAX(BQ693-Inputs!$B$20,0)/Inputs!$B$24)*DCF!C$6</f>
        <v>-1793.0080599343871</v>
      </c>
      <c r="CY693" s="15">
        <f ca="1">(BR693*DCF!D$46-DCF!D$5*MAX(BR693*DCF!D$46,0)-MAX(BR693-BQ693,0)/Inputs!$B$24)*DCF!D$6</f>
        <v>-641.74369343268756</v>
      </c>
      <c r="CZ693" s="15">
        <f ca="1">(BS693*DCF!E$46-DCF!E$5*MAX(BS693*DCF!E$46,0)-MAX(BS693-BR693,0)/Inputs!$B$24)*DCF!E$6</f>
        <v>-5003.2822244064719</v>
      </c>
      <c r="DA693" s="15">
        <f ca="1">(BT693*DCF!F$46-DCF!F$5*MAX(BT693*DCF!F$46,0)-MAX(BT693-BS693,0)/Inputs!$B$24)*DCF!F$6</f>
        <v>-5166.4151546500998</v>
      </c>
      <c r="DB693" s="15">
        <f ca="1">(BU693*DCF!G$46-DCF!G$5*MAX(BU693*DCF!G$46,0)-MAX(BU693-BT693,0)/Inputs!$B$24)*DCF!G$6</f>
        <v>-3729.288413940646</v>
      </c>
      <c r="DC693" s="15">
        <f ca="1">(BV693*DCF!H$46-DCF!H$5*MAX(BV693*DCF!H$46,0)-MAX(BV693-BU693,0)/Inputs!$B$24)*DCF!H$6</f>
        <v>-8434.9570740122526</v>
      </c>
      <c r="DD693" s="15">
        <f ca="1">(BW693*DCF!I$46-DCF!I$5*MAX(BW693*DCF!I$46,0)-MAX(BW693-BV693,0)/Inputs!$B$24)*DCF!I$6</f>
        <v>-6796.3997340477517</v>
      </c>
      <c r="DE693" s="15">
        <f ca="1">(BX693*DCF!J$46-DCF!J$5*MAX(BX693*DCF!J$46,0)-MAX(BX693-BW693,0)/Inputs!$B$24)*DCF!J$6</f>
        <v>-4789.0143465853771</v>
      </c>
      <c r="DF693" s="15">
        <f ca="1">(BY693*DCF!K$46-DCF!K$5*MAX(BY693*DCF!K$46,0)-MAX(BY693-BX693,0)/Inputs!$B$24)*DCF!K$6</f>
        <v>-12490.854806074864</v>
      </c>
      <c r="DG693" s="15">
        <f ca="1">(BZ693*DCF!L$46-DCF!L$5*MAX(BZ693*DCF!L$46,0)-MAX(BZ693-BY693,0)/Inputs!$B$24)*DCF!L$6</f>
        <v>7233.4623216329474</v>
      </c>
      <c r="DH693" s="15">
        <f ca="1">(CA693*DCF!M$46-DCF!M$5*MAX(CA693*DCF!M$46,0)-MAX(CA693-BZ693,0)/Inputs!$B$24)*DCF!M$6</f>
        <v>8766.1534321149848</v>
      </c>
      <c r="DI693" s="15">
        <f ca="1">SUM(CB693:CL693)+BE693*DCF!M$10*(1+Inputs!$B$30)*(1-Inputs!$B$33)*(1-Inputs!$B$30/Inputs!$B$31)/(Inputs!$B$29-Inputs!$B$30)*DCF!M$6</f>
        <v>151525.84270155878</v>
      </c>
      <c r="DJ693" s="15">
        <f ca="1">SUM(CM693:CW693)+BP693*DCF!M$28*(1+Inputs!$B$30)*(1-Inputs!$B$33)*(1-Inputs!$B$30/Inputs!$B$31)/(Inputs!$B$29-Inputs!$B$30)*DCF!M$6</f>
        <v>423613.92033462692</v>
      </c>
      <c r="DK693" s="15">
        <f ca="1">SUM(CX693:DH693)+CA693*DCF!M$46*(1+Inputs!$B$30)*(1-Inputs!$B$33)*(1-Inputs!$B$30/Inputs!$B$31)/(Inputs!$B$29-Inputs!$B$30)*DCF!M$6</f>
        <v>573499.06199869351</v>
      </c>
      <c r="DM693" s="15">
        <f ca="1">DI693+DJ693+DK693+Inputs!$B$34+Inputs!$B$36-Inputs!$B$35</f>
        <v>1225489.8250348791</v>
      </c>
    </row>
    <row r="694" spans="1:117" x14ac:dyDescent="0.75">
      <c r="A694" s="11">
        <v>681</v>
      </c>
      <c r="C694" s="23">
        <f t="shared" ref="C694:M703" ca="1" si="398">_xlfn.NORM.S.INV(RAND())</f>
        <v>0.47014690940570308</v>
      </c>
      <c r="D694" s="23">
        <f t="shared" ca="1" si="398"/>
        <v>0.241376600242699</v>
      </c>
      <c r="E694" s="23">
        <f t="shared" ca="1" si="398"/>
        <v>1.734426217156485</v>
      </c>
      <c r="F694" s="23">
        <f t="shared" ca="1" si="398"/>
        <v>0.31789469192128494</v>
      </c>
      <c r="G694" s="23">
        <f t="shared" ca="1" si="398"/>
        <v>-0.53706041597167009</v>
      </c>
      <c r="H694" s="23">
        <f t="shared" ca="1" si="398"/>
        <v>-0.54644097002127057</v>
      </c>
      <c r="I694" s="23">
        <f t="shared" ca="1" si="398"/>
        <v>-2.0063443840881767</v>
      </c>
      <c r="J694" s="23">
        <f t="shared" ca="1" si="398"/>
        <v>1.3351338301247004</v>
      </c>
      <c r="K694" s="23">
        <f t="shared" ca="1" si="398"/>
        <v>-1.1537796681987169</v>
      </c>
      <c r="L694" s="23">
        <f t="shared" ca="1" si="398"/>
        <v>-1.3873819374286356</v>
      </c>
      <c r="M694" s="23">
        <f t="shared" ca="1" si="398"/>
        <v>0.76757849299705738</v>
      </c>
      <c r="N694" s="23">
        <f ca="1">SQRT(Inputs!$B$38)*C694+SQRT(1-Inputs!$B$38)*_xlfn.NORM.S.INV(RAND())</f>
        <v>0.78055253623945897</v>
      </c>
      <c r="O694" s="23">
        <f ca="1">SQRT(Inputs!$B$38)*D694+SQRT(1-Inputs!$B$38)*_xlfn.NORM.S.INV(RAND())</f>
        <v>-0.19055319457972597</v>
      </c>
      <c r="P694" s="23">
        <f ca="1">SQRT(Inputs!$B$38)*E694+SQRT(1-Inputs!$B$38)*_xlfn.NORM.S.INV(RAND())</f>
        <v>0.95197212600609471</v>
      </c>
      <c r="Q694" s="23">
        <f ca="1">SQRT(Inputs!$B$38)*F694+SQRT(1-Inputs!$B$38)*_xlfn.NORM.S.INV(RAND())</f>
        <v>0.1370798561360371</v>
      </c>
      <c r="R694" s="23">
        <f ca="1">SQRT(Inputs!$B$38)*G694+SQRT(1-Inputs!$B$38)*_xlfn.NORM.S.INV(RAND())</f>
        <v>-0.78125414172867225</v>
      </c>
      <c r="S694" s="23">
        <f ca="1">SQRT(Inputs!$B$38)*H694+SQRT(1-Inputs!$B$38)*_xlfn.NORM.S.INV(RAND())</f>
        <v>8.740396089689606E-2</v>
      </c>
      <c r="T694" s="23">
        <f ca="1">SQRT(Inputs!$B$38)*I694+SQRT(1-Inputs!$B$38)*_xlfn.NORM.S.INV(RAND())</f>
        <v>0.12780483101011586</v>
      </c>
      <c r="U694" s="23">
        <f ca="1">SQRT(Inputs!$B$38)*J694+SQRT(1-Inputs!$B$38)*_xlfn.NORM.S.INV(RAND())</f>
        <v>0.68426019426394513</v>
      </c>
      <c r="V694" s="23">
        <f ca="1">SQRT(Inputs!$B$38)*K694+SQRT(1-Inputs!$B$38)*_xlfn.NORM.S.INV(RAND())</f>
        <v>-1.4611653300970862</v>
      </c>
      <c r="W694" s="23">
        <f ca="1">SQRT(Inputs!$B$38)*L694+SQRT(1-Inputs!$B$38)*_xlfn.NORM.S.INV(RAND())</f>
        <v>-6.4351131246059401E-2</v>
      </c>
      <c r="X694" s="23">
        <f ca="1">SQRT(Inputs!$B$38)*M694+SQRT(1-Inputs!$B$38)*_xlfn.NORM.S.INV(RAND())</f>
        <v>0.93103290305488995</v>
      </c>
      <c r="Y694" s="23">
        <f ca="1">SQRT(Inputs!$B$38)*C694+SQRT(1-Inputs!$B$38)*_xlfn.NORM.S.INV(RAND())</f>
        <v>1.146376546982246</v>
      </c>
      <c r="Z694" s="23">
        <f ca="1">SQRT(Inputs!$B$38)*D694+SQRT(1-Inputs!$B$38)*_xlfn.NORM.S.INV(RAND())</f>
        <v>0.82011397355154059</v>
      </c>
      <c r="AA694" s="23">
        <f ca="1">SQRT(Inputs!$B$38)*E694+SQRT(1-Inputs!$B$38)*_xlfn.NORM.S.INV(RAND())</f>
        <v>1.6254321066373492</v>
      </c>
      <c r="AB694" s="23">
        <f ca="1">SQRT(Inputs!$B$38)*F694+SQRT(1-Inputs!$B$38)*_xlfn.NORM.S.INV(RAND())</f>
        <v>1.2160378732664374</v>
      </c>
      <c r="AC694" s="23">
        <f ca="1">SQRT(Inputs!$B$38)*G694+SQRT(1-Inputs!$B$38)*_xlfn.NORM.S.INV(RAND())</f>
        <v>4.7918847900339401E-2</v>
      </c>
      <c r="AD694" s="23">
        <f ca="1">SQRT(Inputs!$B$38)*H694+SQRT(1-Inputs!$B$38)*_xlfn.NORM.S.INV(RAND())</f>
        <v>7.2276271845621964E-2</v>
      </c>
      <c r="AE694" s="23">
        <f ca="1">SQRT(Inputs!$B$38)*I694+SQRT(1-Inputs!$B$38)*_xlfn.NORM.S.INV(RAND())</f>
        <v>0.59163812327441101</v>
      </c>
      <c r="AF694" s="23">
        <f ca="1">SQRT(Inputs!$B$38)*J694+SQRT(1-Inputs!$B$38)*_xlfn.NORM.S.INV(RAND())</f>
        <v>1.6902263019436106</v>
      </c>
      <c r="AG694" s="23">
        <f ca="1">SQRT(Inputs!$B$38)*K694+SQRT(1-Inputs!$B$38)*_xlfn.NORM.S.INV(RAND())</f>
        <v>-0.7707572079020929</v>
      </c>
      <c r="AH694" s="23">
        <f ca="1">SQRT(Inputs!$B$38)*L694+SQRT(1-Inputs!$B$38)*_xlfn.NORM.S.INV(RAND())</f>
        <v>-0.2239532008219467</v>
      </c>
      <c r="AI694" s="23">
        <f ca="1">SQRT(Inputs!$B$38)*M694+SQRT(1-Inputs!$B$38)*_xlfn.NORM.S.INV(RAND())</f>
        <v>1.5276431607117009</v>
      </c>
      <c r="AJ694" s="23">
        <f ca="1">SQRT(Inputs!$B$38)*C694+SQRT(1-Inputs!$B$38)*_xlfn.NORM.S.INV(RAND())</f>
        <v>1.3102621848284672</v>
      </c>
      <c r="AK694" s="23">
        <f ca="1">SQRT(Inputs!$B$38)*D694+SQRT(1-Inputs!$B$38)*_xlfn.NORM.S.INV(RAND())</f>
        <v>-1.3720482327098764</v>
      </c>
      <c r="AL694" s="23">
        <f ca="1">SQRT(Inputs!$B$38)*E694+SQRT(1-Inputs!$B$38)*_xlfn.NORM.S.INV(RAND())</f>
        <v>2.0724925803446252</v>
      </c>
      <c r="AM694" s="23">
        <f ca="1">SQRT(Inputs!$B$38)*F694+SQRT(1-Inputs!$B$38)*_xlfn.NORM.S.INV(RAND())</f>
        <v>-0.42559006252222797</v>
      </c>
      <c r="AN694" s="23">
        <f ca="1">SQRT(Inputs!$B$38)*G694+SQRT(1-Inputs!$B$38)*_xlfn.NORM.S.INV(RAND())</f>
        <v>-1.3511820108238688</v>
      </c>
      <c r="AO694" s="23">
        <f ca="1">SQRT(Inputs!$B$38)*H694+SQRT(1-Inputs!$B$38)*_xlfn.NORM.S.INV(RAND())</f>
        <v>0.27910886448157313</v>
      </c>
      <c r="AP694" s="23">
        <f ca="1">SQRT(Inputs!$B$38)*I694+SQRT(1-Inputs!$B$38)*_xlfn.NORM.S.INV(RAND())</f>
        <v>-2.2742459877726904</v>
      </c>
      <c r="AQ694" s="23">
        <f ca="1">SQRT(Inputs!$B$38)*J694+SQRT(1-Inputs!$B$38)*_xlfn.NORM.S.INV(RAND())</f>
        <v>1.0940736396871689</v>
      </c>
      <c r="AR694" s="23">
        <f ca="1">SQRT(Inputs!$B$38)*K694+SQRT(1-Inputs!$B$38)*_xlfn.NORM.S.INV(RAND())</f>
        <v>-0.27864548283675866</v>
      </c>
      <c r="AS694" s="23">
        <f ca="1">SQRT(Inputs!$B$38)*L694+SQRT(1-Inputs!$B$38)*_xlfn.NORM.S.INV(RAND())</f>
        <v>-0.54958409630790273</v>
      </c>
      <c r="AT694" s="23">
        <f ca="1">SQRT(Inputs!$B$38)*M694+SQRT(1-Inputs!$B$38)*_xlfn.NORM.S.INV(RAND())</f>
        <v>0.57158736156932788</v>
      </c>
      <c r="AU694" s="15">
        <f ca="1">Inputs!$B$6*EXP($B$8-0.5*C$5^2+C$5*N694)</f>
        <v>5630.5525245409599</v>
      </c>
      <c r="AV694" s="15">
        <f t="shared" ca="1" si="365"/>
        <v>6664.3541044834074</v>
      </c>
      <c r="AW694" s="15">
        <f t="shared" ca="1" si="366"/>
        <v>9239.3521667913974</v>
      </c>
      <c r="AX694" s="15">
        <f t="shared" ca="1" si="367"/>
        <v>11475.169506040198</v>
      </c>
      <c r="AY694" s="15">
        <f t="shared" ca="1" si="368"/>
        <v>12800.917367328466</v>
      </c>
      <c r="AZ694" s="15">
        <f t="shared" ca="1" si="369"/>
        <v>15807.280971480894</v>
      </c>
      <c r="BA694" s="15">
        <f t="shared" ca="1" si="370"/>
        <v>19604.554873036937</v>
      </c>
      <c r="BB694" s="15">
        <f t="shared" ca="1" si="371"/>
        <v>25705.136229580592</v>
      </c>
      <c r="BC694" s="15">
        <f t="shared" ca="1" si="372"/>
        <v>27340.736670112536</v>
      </c>
      <c r="BD694" s="15">
        <f t="shared" ca="1" si="373"/>
        <v>33293.980469165486</v>
      </c>
      <c r="BE694" s="15">
        <f t="shared" ca="1" si="374"/>
        <v>44408.001178127051</v>
      </c>
      <c r="BF694" s="15">
        <f ca="1">Inputs!$B$13*EXP($B$9-0.5*C$6^2+C$6*Y694)</f>
        <v>17360.203906267474</v>
      </c>
      <c r="BG694" s="15">
        <f t="shared" ca="1" si="375"/>
        <v>24531.896659585207</v>
      </c>
      <c r="BH694" s="15">
        <f t="shared" ca="1" si="376"/>
        <v>39248.076873128251</v>
      </c>
      <c r="BI694" s="15">
        <f t="shared" ca="1" si="377"/>
        <v>57934.984636648929</v>
      </c>
      <c r="BJ694" s="15">
        <f t="shared" ca="1" si="378"/>
        <v>71516.802316404719</v>
      </c>
      <c r="BK694" s="15">
        <f t="shared" ca="1" si="379"/>
        <v>88641.267472001127</v>
      </c>
      <c r="BL694" s="15">
        <f t="shared" ca="1" si="380"/>
        <v>117561.84667872451</v>
      </c>
      <c r="BM694" s="15">
        <f t="shared" ca="1" si="381"/>
        <v>178272.57553664033</v>
      </c>
      <c r="BN694" s="15">
        <f t="shared" ca="1" si="382"/>
        <v>199908.88716612058</v>
      </c>
      <c r="BO694" s="15">
        <f t="shared" ca="1" si="383"/>
        <v>239646.78301519263</v>
      </c>
      <c r="BP694" s="15">
        <f t="shared" ca="1" si="384"/>
        <v>350695.09731255821</v>
      </c>
      <c r="BQ694" s="15">
        <f ca="1">Inputs!$B$20*EXP($B$10-0.5*C$7^2+C$7*AJ694)</f>
        <v>6827.1050158474636</v>
      </c>
      <c r="BR694" s="15">
        <f t="shared" ca="1" si="385"/>
        <v>5991.5320402509233</v>
      </c>
      <c r="BS694" s="15">
        <f t="shared" ca="1" si="386"/>
        <v>14878.844006599722</v>
      </c>
      <c r="BT694" s="15">
        <f t="shared" ca="1" si="387"/>
        <v>18347.536078642512</v>
      </c>
      <c r="BU694" s="15">
        <f t="shared" ca="1" si="388"/>
        <v>18336.347886011066</v>
      </c>
      <c r="BV694" s="15">
        <f t="shared" ca="1" si="389"/>
        <v>27166.87683708821</v>
      </c>
      <c r="BW694" s="15">
        <f t="shared" ca="1" si="390"/>
        <v>23426.512189100646</v>
      </c>
      <c r="BX694" s="15">
        <f t="shared" ca="1" si="391"/>
        <v>40801.422791749814</v>
      </c>
      <c r="BY694" s="15">
        <f t="shared" ca="1" si="392"/>
        <v>54201.720926034512</v>
      </c>
      <c r="BZ694" s="15">
        <f t="shared" ca="1" si="393"/>
        <v>68744.252194879751</v>
      </c>
      <c r="CA694" s="15">
        <f t="shared" ca="1" si="394"/>
        <v>106888.46623292453</v>
      </c>
      <c r="CB694" s="15">
        <f ca="1">(AU694*DCF!C$10-DCF!C$5*MAX(AU694*DCF!C$10,0)-MAX(AU694-Inputs!$B$6,0)/Inputs!$B$10)*DCF!C$6</f>
        <v>1038.309112036028</v>
      </c>
      <c r="CC694" s="15">
        <f ca="1">(AV694*DCF!D$10-DCF!D$5*MAX(AV694*DCF!D$10,0)-MAX(AV694-AU694,0)/Inputs!$B$10)*DCF!D$6</f>
        <v>1372.3257046912502</v>
      </c>
      <c r="CD694" s="15">
        <f ca="1">(AW694*DCF!E$10-DCF!E$5*MAX(AW694*DCF!E$10,0)-MAX(AW694-AV694,0)/Inputs!$B$10)*DCF!E$6</f>
        <v>1553.2231385833816</v>
      </c>
      <c r="CE694" s="15">
        <f ca="1">(AX694*DCF!F$10-DCF!F$5*MAX(AX694*DCF!F$10,0)-MAX(AX694-AW694,0)/Inputs!$B$10)*DCF!F$6</f>
        <v>2039.7930594986701</v>
      </c>
      <c r="CF694" s="15">
        <f ca="1">(AY694*DCF!G$10-DCF!G$5*MAX(AY694*DCF!G$10,0)-MAX(AY694-AX694,0)/Inputs!$B$10)*DCF!G$6</f>
        <v>2382.6674251128811</v>
      </c>
      <c r="CG694" s="15">
        <f ca="1">(AZ694*DCF!H$10-DCF!H$5*MAX(AZ694*DCF!H$10,0)-MAX(AZ694-AY694,0)/Inputs!$B$10)*DCF!H$6</f>
        <v>2535.1611847787863</v>
      </c>
      <c r="CH694" s="15">
        <f ca="1">(BA694*DCF!I$10-DCF!I$5*MAX(BA694*DCF!I$10,0)-MAX(BA694-AZ694,0)/Inputs!$B$10)*DCF!I$6</f>
        <v>2958.1510346556656</v>
      </c>
      <c r="CI694" s="15">
        <f ca="1">(BB694*DCF!J$10-DCF!J$5*MAX(BB694*DCF!J$10,0)-MAX(BB694-BA694,0)/Inputs!$B$10)*DCF!J$6</f>
        <v>3486.618446176823</v>
      </c>
      <c r="CJ694" s="15">
        <f ca="1">(BC694*DCF!K$10-DCF!K$5*MAX(BC694*DCF!K$10,0)-MAX(BC694-BB694,0)/Inputs!$B$10)*DCF!K$6</f>
        <v>4172.4603458717384</v>
      </c>
      <c r="CK694" s="15">
        <f ca="1">(BD694*DCF!L$10-DCF!L$5*MAX(BD694*DCF!L$10,0)-MAX(BD694-BC694,0)/Inputs!$B$10)*DCF!L$6</f>
        <v>4251.5145573570344</v>
      </c>
      <c r="CL694" s="15">
        <f ca="1">(BE694*DCF!M$10-DCF!M$5*MAX(BE694*DCF!M$10,0)-MAX(BE694-BD694,0)/Inputs!$B$10)*DCF!M$6</f>
        <v>4938.8548154230893</v>
      </c>
      <c r="CM694" s="15">
        <f ca="1">(BF694*DCF!C$28-DCF!C$5*MAX(BF694*DCF!C$28,0)-MAX(BF694-Inputs!$B$13,0)/Inputs!$B$17)*DCF!C$6</f>
        <v>3918.7275627541931</v>
      </c>
      <c r="CN694" s="15">
        <f ca="1">(BG694*DCF!D$28-DCF!D$5*MAX(BG694*DCF!D$28,0)-MAX(BG694-BF694,0)/Inputs!$B$17)*DCF!D$6</f>
        <v>5695.1584815676324</v>
      </c>
      <c r="CO694" s="15">
        <f ca="1">(BH694*DCF!E$28-DCF!E$5*MAX(BH694*DCF!E$28,0)-MAX(BH694-BG694,0)/Inputs!$B$17)*DCF!E$6</f>
        <v>8215.3976840583309</v>
      </c>
      <c r="CP694" s="15">
        <f ca="1">(BI694*DCF!F$28-DCF!F$5*MAX(BI694*DCF!F$28,0)-MAX(BI694-BH694,0)/Inputs!$B$17)*DCF!F$6</f>
        <v>12325.57534392942</v>
      </c>
      <c r="CQ694" s="15">
        <f ca="1">(BJ694*DCF!G$28-DCF!G$5*MAX(BJ694*DCF!G$28,0)-MAX(BJ694-BI694,0)/Inputs!$B$17)*DCF!G$6</f>
        <v>16271.249395647823</v>
      </c>
      <c r="CR694" s="15">
        <f ca="1">(BK694*DCF!H$28-DCF!H$5*MAX(BK694*DCF!H$28,0)-MAX(BK694-BJ694,0)/Inputs!$B$17)*DCF!H$6</f>
        <v>19261.302088954591</v>
      </c>
      <c r="CS694" s="15">
        <f ca="1">(BL694*DCF!I$28-DCF!I$5*MAX(BL694*DCF!I$28,0)-MAX(BL694-BK694,0)/Inputs!$B$17)*DCF!I$6</f>
        <v>23494.035552395319</v>
      </c>
      <c r="CT694" s="15">
        <f ca="1">(BM694*DCF!J$28-DCF!J$5*MAX(BM694*DCF!J$28,0)-MAX(BM694-BL694,0)/Inputs!$B$17)*DCF!J$6</f>
        <v>31719.837185801502</v>
      </c>
      <c r="CU694" s="15">
        <f ca="1">(BN694*DCF!K$28-DCF!K$5*MAX(BN694*DCF!K$28,0)-MAX(BN694-BM694,0)/Inputs!$B$17)*DCF!K$6</f>
        <v>39567.245116524129</v>
      </c>
      <c r="CV694" s="15">
        <f ca="1">(BO694*DCF!L$28-DCF!L$5*MAX(BO694*DCF!L$28,0)-MAX(BO694-BN694,0)/Inputs!$B$17)*DCF!L$6</f>
        <v>43318.15418951484</v>
      </c>
      <c r="CW694" s="15">
        <f ca="1">(BP694*DCF!M$28-DCF!M$5*MAX(BP694*DCF!M$28,0)-MAX(BP694-BO694,0)/Inputs!$B$17)*DCF!M$6</f>
        <v>54375.816293404554</v>
      </c>
      <c r="CX694" s="15">
        <f ca="1">(BQ694*DCF!C$46-DCF!C$5*MAX(BQ694*DCF!C$46,0)-MAX(BQ694-Inputs!$B$20,0)/Inputs!$B$24)*DCF!C$6</f>
        <v>-3251.5739139820762</v>
      </c>
      <c r="CY694" s="15">
        <f ca="1">(BR694*DCF!D$46-DCF!D$5*MAX(BR694*DCF!D$46,0)-MAX(BR694-BQ694,0)/Inputs!$B$24)*DCF!D$6</f>
        <v>-1022.6147949374605</v>
      </c>
      <c r="CZ694" s="15">
        <f ca="1">(BS694*DCF!E$46-DCF!E$5*MAX(BS694*DCF!E$46,0)-MAX(BS694-BR694,0)/Inputs!$B$24)*DCF!E$6</f>
        <v>-5262.5829230975405</v>
      </c>
      <c r="DA694" s="15">
        <f ca="1">(BT694*DCF!F$46-DCF!F$5*MAX(BT694*DCF!F$46,0)-MAX(BT694-BS694,0)/Inputs!$B$24)*DCF!F$6</f>
        <v>-2599.2440163706747</v>
      </c>
      <c r="DB694" s="15">
        <f ca="1">(BU694*DCF!G$46-DCF!G$5*MAX(BU694*DCF!G$46,0)-MAX(BU694-BT694,0)/Inputs!$B$24)*DCF!G$6</f>
        <v>-616.79851468555523</v>
      </c>
      <c r="DC694" s="15">
        <f ca="1">(BV694*DCF!H$46-DCF!H$5*MAX(BV694*DCF!H$46,0)-MAX(BV694-BU694,0)/Inputs!$B$24)*DCF!H$6</f>
        <v>-2744.0327659986633</v>
      </c>
      <c r="DD694" s="15">
        <f ca="1">(BW694*DCF!I$46-DCF!I$5*MAX(BW694*DCF!I$46,0)-MAX(BW694-BV694,0)/Inputs!$B$24)*DCF!I$6</f>
        <v>541.04437847030385</v>
      </c>
      <c r="DE694" s="15">
        <f ca="1">(BX694*DCF!J$46-DCF!J$5*MAX(BX694*DCF!J$46,0)-MAX(BX694-BW694,0)/Inputs!$B$24)*DCF!J$6</f>
        <v>-2896.0356024558446</v>
      </c>
      <c r="DF694" s="15">
        <f ca="1">(BY694*DCF!K$46-DCF!K$5*MAX(BY694*DCF!K$46,0)-MAX(BY694-BX694,0)/Inputs!$B$24)*DCF!K$6</f>
        <v>-186.53307879913248</v>
      </c>
      <c r="DG694" s="15">
        <f ca="1">(BZ694*DCF!L$46-DCF!L$5*MAX(BZ694*DCF!L$46,0)-MAX(BZ694-BY694,0)/Inputs!$B$24)*DCF!L$6</f>
        <v>1460.9493901043757</v>
      </c>
      <c r="DH694" s="15">
        <f ca="1">(CA694*DCF!M$46-DCF!M$5*MAX(CA694*DCF!M$46,0)-MAX(CA694-BZ694,0)/Inputs!$B$24)*DCF!M$6</f>
        <v>405.3517739121678</v>
      </c>
      <c r="DI694" s="15">
        <f ca="1">SUM(CB694:CL694)+BE694*DCF!M$10*(1+Inputs!$B$30)*(1-Inputs!$B$33)*(1-Inputs!$B$30/Inputs!$B$31)/(Inputs!$B$29-Inputs!$B$30)*DCF!M$6</f>
        <v>154317.13333793508</v>
      </c>
      <c r="DJ694" s="15">
        <f ca="1">SUM(CM694:CW694)+BP694*DCF!M$28*(1+Inputs!$B$30)*(1-Inputs!$B$33)*(1-Inputs!$B$30/Inputs!$B$31)/(Inputs!$B$29-Inputs!$B$30)*DCF!M$6</f>
        <v>1559481.2899391104</v>
      </c>
      <c r="DK694" s="15">
        <f ca="1">SUM(CX694:DH694)+CA694*DCF!M$46*(1+Inputs!$B$30)*(1-Inputs!$B$33)*(1-Inputs!$B$30/Inputs!$B$31)/(Inputs!$B$29-Inputs!$B$30)*DCF!M$6</f>
        <v>149090.16047653064</v>
      </c>
      <c r="DM694" s="15">
        <f ca="1">DI694+DJ694+DK694+Inputs!$B$34+Inputs!$B$36-Inputs!$B$35</f>
        <v>1939739.5837535763</v>
      </c>
    </row>
    <row r="695" spans="1:117" x14ac:dyDescent="0.75">
      <c r="A695" s="11">
        <v>682</v>
      </c>
      <c r="C695" s="23">
        <f t="shared" ca="1" si="398"/>
        <v>-0.36746568143286712</v>
      </c>
      <c r="D695" s="23">
        <f t="shared" ca="1" si="398"/>
        <v>0.61306837223691479</v>
      </c>
      <c r="E695" s="23">
        <f t="shared" ca="1" si="398"/>
        <v>1.2037648998948125</v>
      </c>
      <c r="F695" s="23">
        <f t="shared" ca="1" si="398"/>
        <v>-0.54095446458352936</v>
      </c>
      <c r="G695" s="23">
        <f t="shared" ca="1" si="398"/>
        <v>-2.0773581132557113</v>
      </c>
      <c r="H695" s="23">
        <f t="shared" ca="1" si="398"/>
        <v>-2.4568141224106745E-2</v>
      </c>
      <c r="I695" s="23">
        <f t="shared" ca="1" si="398"/>
        <v>1.226114306935131E-2</v>
      </c>
      <c r="J695" s="23">
        <f t="shared" ca="1" si="398"/>
        <v>1.0242548463912766</v>
      </c>
      <c r="K695" s="23">
        <f t="shared" ca="1" si="398"/>
        <v>1.355128780138827</v>
      </c>
      <c r="L695" s="23">
        <f t="shared" ca="1" si="398"/>
        <v>-0.63237570164621915</v>
      </c>
      <c r="M695" s="23">
        <f t="shared" ca="1" si="398"/>
        <v>1.530156835226909</v>
      </c>
      <c r="N695" s="23">
        <f ca="1">SQRT(Inputs!$B$38)*C695+SQRT(1-Inputs!$B$38)*_xlfn.NORM.S.INV(RAND())</f>
        <v>-1.1069574069783996</v>
      </c>
      <c r="O695" s="23">
        <f ca="1">SQRT(Inputs!$B$38)*D695+SQRT(1-Inputs!$B$38)*_xlfn.NORM.S.INV(RAND())</f>
        <v>0.2340073972832544</v>
      </c>
      <c r="P695" s="23">
        <f ca="1">SQRT(Inputs!$B$38)*E695+SQRT(1-Inputs!$B$38)*_xlfn.NORM.S.INV(RAND())</f>
        <v>1.4223836545942405</v>
      </c>
      <c r="Q695" s="23">
        <f ca="1">SQRT(Inputs!$B$38)*F695+SQRT(1-Inputs!$B$38)*_xlfn.NORM.S.INV(RAND())</f>
        <v>-0.69274814689975406</v>
      </c>
      <c r="R695" s="23">
        <f ca="1">SQRT(Inputs!$B$38)*G695+SQRT(1-Inputs!$B$38)*_xlfn.NORM.S.INV(RAND())</f>
        <v>-1.2307166523741828</v>
      </c>
      <c r="S695" s="23">
        <f ca="1">SQRT(Inputs!$B$38)*H695+SQRT(1-Inputs!$B$38)*_xlfn.NORM.S.INV(RAND())</f>
        <v>-8.6194930862421137E-2</v>
      </c>
      <c r="T695" s="23">
        <f ca="1">SQRT(Inputs!$B$38)*I695+SQRT(1-Inputs!$B$38)*_xlfn.NORM.S.INV(RAND())</f>
        <v>1.6801909246109124</v>
      </c>
      <c r="U695" s="23">
        <f ca="1">SQRT(Inputs!$B$38)*J695+SQRT(1-Inputs!$B$38)*_xlfn.NORM.S.INV(RAND())</f>
        <v>0.35609218190581393</v>
      </c>
      <c r="V695" s="23">
        <f ca="1">SQRT(Inputs!$B$38)*K695+SQRT(1-Inputs!$B$38)*_xlfn.NORM.S.INV(RAND())</f>
        <v>1.9639378900749003</v>
      </c>
      <c r="W695" s="23">
        <f ca="1">SQRT(Inputs!$B$38)*L695+SQRT(1-Inputs!$B$38)*_xlfn.NORM.S.INV(RAND())</f>
        <v>1.0869402128032393</v>
      </c>
      <c r="X695" s="23">
        <f ca="1">SQRT(Inputs!$B$38)*M695+SQRT(1-Inputs!$B$38)*_xlfn.NORM.S.INV(RAND())</f>
        <v>0.95512545656609638</v>
      </c>
      <c r="Y695" s="23">
        <f ca="1">SQRT(Inputs!$B$38)*C695+SQRT(1-Inputs!$B$38)*_xlfn.NORM.S.INV(RAND())</f>
        <v>0.74254180957216964</v>
      </c>
      <c r="Z695" s="23">
        <f ca="1">SQRT(Inputs!$B$38)*D695+SQRT(1-Inputs!$B$38)*_xlfn.NORM.S.INV(RAND())</f>
        <v>0.97461197936982502</v>
      </c>
      <c r="AA695" s="23">
        <f ca="1">SQRT(Inputs!$B$38)*E695+SQRT(1-Inputs!$B$38)*_xlfn.NORM.S.INV(RAND())</f>
        <v>0.41143949455650008</v>
      </c>
      <c r="AB695" s="23">
        <f ca="1">SQRT(Inputs!$B$38)*F695+SQRT(1-Inputs!$B$38)*_xlfn.NORM.S.INV(RAND())</f>
        <v>-0.9840815525718063</v>
      </c>
      <c r="AC695" s="23">
        <f ca="1">SQRT(Inputs!$B$38)*G695+SQRT(1-Inputs!$B$38)*_xlfn.NORM.S.INV(RAND())</f>
        <v>-1.1876940841102637</v>
      </c>
      <c r="AD695" s="23">
        <f ca="1">SQRT(Inputs!$B$38)*H695+SQRT(1-Inputs!$B$38)*_xlfn.NORM.S.INV(RAND())</f>
        <v>-0.88096605633368241</v>
      </c>
      <c r="AE695" s="23">
        <f ca="1">SQRT(Inputs!$B$38)*I695+SQRT(1-Inputs!$B$38)*_xlfn.NORM.S.INV(RAND())</f>
        <v>0.17855059819119151</v>
      </c>
      <c r="AF695" s="23">
        <f ca="1">SQRT(Inputs!$B$38)*J695+SQRT(1-Inputs!$B$38)*_xlfn.NORM.S.INV(RAND())</f>
        <v>0.76465390284520673</v>
      </c>
      <c r="AG695" s="23">
        <f ca="1">SQRT(Inputs!$B$38)*K695+SQRT(1-Inputs!$B$38)*_xlfn.NORM.S.INV(RAND())</f>
        <v>1.038296075139945</v>
      </c>
      <c r="AH695" s="23">
        <f ca="1">SQRT(Inputs!$B$38)*L695+SQRT(1-Inputs!$B$38)*_xlfn.NORM.S.INV(RAND())</f>
        <v>-0.4496610738343001</v>
      </c>
      <c r="AI695" s="23">
        <f ca="1">SQRT(Inputs!$B$38)*M695+SQRT(1-Inputs!$B$38)*_xlfn.NORM.S.INV(RAND())</f>
        <v>0.69852501867699435</v>
      </c>
      <c r="AJ695" s="23">
        <f ca="1">SQRT(Inputs!$B$38)*C695+SQRT(1-Inputs!$B$38)*_xlfn.NORM.S.INV(RAND())</f>
        <v>-0.28974997123937263</v>
      </c>
      <c r="AK695" s="23">
        <f ca="1">SQRT(Inputs!$B$38)*D695+SQRT(1-Inputs!$B$38)*_xlfn.NORM.S.INV(RAND())</f>
        <v>1.2014477673879529</v>
      </c>
      <c r="AL695" s="23">
        <f ca="1">SQRT(Inputs!$B$38)*E695+SQRT(1-Inputs!$B$38)*_xlfn.NORM.S.INV(RAND())</f>
        <v>0.8724194846829284</v>
      </c>
      <c r="AM695" s="23">
        <f ca="1">SQRT(Inputs!$B$38)*F695+SQRT(1-Inputs!$B$38)*_xlfn.NORM.S.INV(RAND())</f>
        <v>6.3315196156907283E-3</v>
      </c>
      <c r="AN695" s="23">
        <f ca="1">SQRT(Inputs!$B$38)*G695+SQRT(1-Inputs!$B$38)*_xlfn.NORM.S.INV(RAND())</f>
        <v>-2.2253922757022142</v>
      </c>
      <c r="AO695" s="23">
        <f ca="1">SQRT(Inputs!$B$38)*H695+SQRT(1-Inputs!$B$38)*_xlfn.NORM.S.INV(RAND())</f>
        <v>0.68354303613034506</v>
      </c>
      <c r="AP695" s="23">
        <f ca="1">SQRT(Inputs!$B$38)*I695+SQRT(1-Inputs!$B$38)*_xlfn.NORM.S.INV(RAND())</f>
        <v>-0.54566771005837178</v>
      </c>
      <c r="AQ695" s="23">
        <f ca="1">SQRT(Inputs!$B$38)*J695+SQRT(1-Inputs!$B$38)*_xlfn.NORM.S.INV(RAND())</f>
        <v>0.92331571789840317</v>
      </c>
      <c r="AR695" s="23">
        <f ca="1">SQRT(Inputs!$B$38)*K695+SQRT(1-Inputs!$B$38)*_xlfn.NORM.S.INV(RAND())</f>
        <v>0.42979508956179424</v>
      </c>
      <c r="AS695" s="23">
        <f ca="1">SQRT(Inputs!$B$38)*L695+SQRT(1-Inputs!$B$38)*_xlfn.NORM.S.INV(RAND())</f>
        <v>-0.49957225294070207</v>
      </c>
      <c r="AT695" s="23">
        <f ca="1">SQRT(Inputs!$B$38)*M695+SQRT(1-Inputs!$B$38)*_xlfn.NORM.S.INV(RAND())</f>
        <v>0.48494335958772289</v>
      </c>
      <c r="AU695" s="15">
        <f ca="1">Inputs!$B$6*EXP($B$8-0.5*C$5^2+C$5*N695)</f>
        <v>4148.1835411820384</v>
      </c>
      <c r="AV695" s="15">
        <f t="shared" ca="1" si="365"/>
        <v>5226.0722708341364</v>
      </c>
      <c r="AW695" s="15">
        <f t="shared" ca="1" si="366"/>
        <v>7719.9538145098559</v>
      </c>
      <c r="AX695" s="15">
        <f t="shared" ca="1" si="367"/>
        <v>8643.8606865013935</v>
      </c>
      <c r="AY695" s="15">
        <f t="shared" ca="1" si="368"/>
        <v>9149.4048113054687</v>
      </c>
      <c r="AZ695" s="15">
        <f t="shared" ca="1" si="369"/>
        <v>11084.2594787414</v>
      </c>
      <c r="BA695" s="15">
        <f t="shared" ca="1" si="370"/>
        <v>16172.132906093009</v>
      </c>
      <c r="BB695" s="15">
        <f t="shared" ca="1" si="371"/>
        <v>20518.756635279988</v>
      </c>
      <c r="BC695" s="15">
        <f t="shared" ca="1" si="372"/>
        <v>30375.950980602487</v>
      </c>
      <c r="BD695" s="15">
        <f t="shared" ca="1" si="373"/>
        <v>41195.720885513154</v>
      </c>
      <c r="BE695" s="15">
        <f t="shared" ca="1" si="374"/>
        <v>55068.165595496997</v>
      </c>
      <c r="BF695" s="15">
        <f ca="1">Inputs!$B$13*EXP($B$9-0.5*C$6^2+C$6*Y695)</f>
        <v>16024.537655401124</v>
      </c>
      <c r="BG695" s="15">
        <f t="shared" ca="1" si="375"/>
        <v>23284.601100874788</v>
      </c>
      <c r="BH695" s="15">
        <f t="shared" ca="1" si="376"/>
        <v>30458.675467687026</v>
      </c>
      <c r="BI695" s="15">
        <f t="shared" ca="1" si="377"/>
        <v>32045.238731647223</v>
      </c>
      <c r="BJ695" s="15">
        <f t="shared" ca="1" si="378"/>
        <v>33103.913978641991</v>
      </c>
      <c r="BK695" s="15">
        <f t="shared" ca="1" si="379"/>
        <v>36036.743240365082</v>
      </c>
      <c r="BL695" s="15">
        <f t="shared" ca="1" si="380"/>
        <v>45303.006697158213</v>
      </c>
      <c r="BM695" s="15">
        <f t="shared" ca="1" si="381"/>
        <v>61236.34798067699</v>
      </c>
      <c r="BN695" s="15">
        <f t="shared" ca="1" si="382"/>
        <v>85291.80683144166</v>
      </c>
      <c r="BO695" s="15">
        <f t="shared" ca="1" si="383"/>
        <v>99598.436428332789</v>
      </c>
      <c r="BP695" s="15">
        <f t="shared" ca="1" si="384"/>
        <v>132682.81869880101</v>
      </c>
      <c r="BQ695" s="15">
        <f ca="1">Inputs!$B$20*EXP($B$10-0.5*C$7^2+C$7*AJ695)</f>
        <v>3870.5789988989582</v>
      </c>
      <c r="BR695" s="15">
        <f t="shared" ca="1" si="385"/>
        <v>7691.6968993921064</v>
      </c>
      <c r="BS695" s="15">
        <f t="shared" ca="1" si="386"/>
        <v>13532.174295669894</v>
      </c>
      <c r="BT695" s="15">
        <f t="shared" ca="1" si="387"/>
        <v>18688.942538532156</v>
      </c>
      <c r="BU695" s="15">
        <f t="shared" ca="1" si="388"/>
        <v>15116.540271733895</v>
      </c>
      <c r="BV695" s="15">
        <f t="shared" ca="1" si="389"/>
        <v>24533.048204473842</v>
      </c>
      <c r="BW695" s="15">
        <f t="shared" ca="1" si="390"/>
        <v>30500.507048494925</v>
      </c>
      <c r="BX695" s="15">
        <f t="shared" ca="1" si="391"/>
        <v>51334.309761934317</v>
      </c>
      <c r="BY695" s="15">
        <f t="shared" ca="1" si="392"/>
        <v>78092.751083319396</v>
      </c>
      <c r="BZ695" s="15">
        <f t="shared" ca="1" si="393"/>
        <v>99960.146767146536</v>
      </c>
      <c r="CA695" s="15">
        <f t="shared" ca="1" si="394"/>
        <v>153050.45789780552</v>
      </c>
      <c r="CB695" s="15">
        <f ca="1">(AU695*DCF!C$10-DCF!C$5*MAX(AU695*DCF!C$10,0)-MAX(AU695-Inputs!$B$6,0)/Inputs!$B$10)*DCF!C$6</f>
        <v>1048.8786671060445</v>
      </c>
      <c r="CC695" s="15">
        <f ca="1">(AV695*DCF!D$10-DCF!D$5*MAX(AV695*DCF!D$10,0)-MAX(AV695-AU695,0)/Inputs!$B$10)*DCF!D$6</f>
        <v>1011.0047541647943</v>
      </c>
      <c r="CD695" s="15">
        <f ca="1">(AW695*DCF!E$10-DCF!E$5*MAX(AW695*DCF!E$10,0)-MAX(AW695-AV695,0)/Inputs!$B$10)*DCF!E$6</f>
        <v>1220.6890449947969</v>
      </c>
      <c r="CE695" s="15">
        <f ca="1">(AX695*DCF!F$10-DCF!F$5*MAX(AX695*DCF!F$10,0)-MAX(AX695-AW695,0)/Inputs!$B$10)*DCF!F$6</f>
        <v>1694.6988985638156</v>
      </c>
      <c r="CF695" s="15">
        <f ca="1">(AY695*DCF!G$10-DCF!G$5*MAX(AY695*DCF!G$10,0)-MAX(AY695-AX695,0)/Inputs!$B$10)*DCF!G$6</f>
        <v>1787.9676637409677</v>
      </c>
      <c r="CG695" s="15">
        <f ca="1">(AZ695*DCF!H$10-DCF!H$5*MAX(AZ695*DCF!H$10,0)-MAX(AZ695-AY695,0)/Inputs!$B$10)*DCF!H$6</f>
        <v>1808.4487952770892</v>
      </c>
      <c r="CH695" s="15">
        <f ca="1">(BA695*DCF!I$10-DCF!I$5*MAX(BA695*DCF!I$10,0)-MAX(BA695-AZ695,0)/Inputs!$B$10)*DCF!I$6</f>
        <v>2119.4692156817005</v>
      </c>
      <c r="CI695" s="15">
        <f ca="1">(BB695*DCF!J$10-DCF!J$5*MAX(BB695*DCF!J$10,0)-MAX(BB695-BA695,0)/Inputs!$B$10)*DCF!J$6</f>
        <v>2862.407049236167</v>
      </c>
      <c r="CJ695" s="15">
        <f ca="1">(BC695*DCF!K$10-DCF!K$5*MAX(BC695*DCF!K$10,0)-MAX(BC695-BB695,0)/Inputs!$B$10)*DCF!K$6</f>
        <v>3510.1831130193159</v>
      </c>
      <c r="CK695" s="15">
        <f ca="1">(BD695*DCF!L$10-DCF!L$5*MAX(BD695*DCF!L$10,0)-MAX(BD695-BC695,0)/Inputs!$B$10)*DCF!L$6</f>
        <v>4813.9266499640453</v>
      </c>
      <c r="CL695" s="15">
        <f ca="1">(BE695*DCF!M$10-DCF!M$5*MAX(BE695*DCF!M$10,0)-MAX(BE695-BD695,0)/Inputs!$B$10)*DCF!M$6</f>
        <v>6113.6186733502882</v>
      </c>
      <c r="CM695" s="15">
        <f ca="1">(BF695*DCF!C$28-DCF!C$5*MAX(BF695*DCF!C$28,0)-MAX(BF695-Inputs!$B$13,0)/Inputs!$B$17)*DCF!C$6</f>
        <v>3819.558938780187</v>
      </c>
      <c r="CN695" s="15">
        <f ca="1">(BG695*DCF!D$28-DCF!D$5*MAX(BG695*DCF!D$28,0)-MAX(BG695-BF695,0)/Inputs!$B$17)*DCF!D$6</f>
        <v>5308.9476517393687</v>
      </c>
      <c r="CO695" s="15">
        <f ca="1">(BH695*DCF!E$28-DCF!E$5*MAX(BH695*DCF!E$28,0)-MAX(BH695-BG695,0)/Inputs!$B$17)*DCF!E$6</f>
        <v>7212.5279450040607</v>
      </c>
      <c r="CP695" s="15">
        <f ca="1">(BI695*DCF!F$28-DCF!F$5*MAX(BI695*DCF!F$28,0)-MAX(BI695-BH695,0)/Inputs!$B$17)*DCF!F$6</f>
        <v>8410.5792966663648</v>
      </c>
      <c r="CQ695" s="15">
        <f ca="1">(BJ695*DCF!G$28-DCF!G$5*MAX(BJ695*DCF!G$28,0)-MAX(BJ695-BI695,0)/Inputs!$B$17)*DCF!G$6</f>
        <v>8411.0029223202055</v>
      </c>
      <c r="CR695" s="15">
        <f ca="1">(BK695*DCF!H$28-DCF!H$5*MAX(BK695*DCF!H$28,0)-MAX(BK695-BJ695,0)/Inputs!$B$17)*DCF!H$6</f>
        <v>8456.6048252664605</v>
      </c>
      <c r="CS695" s="15">
        <f ca="1">(BL695*DCF!I$28-DCF!I$5*MAX(BL695*DCF!I$28,0)-MAX(BL695-BK695,0)/Inputs!$B$17)*DCF!I$6</f>
        <v>9323.1467305059468</v>
      </c>
      <c r="CT695" s="15">
        <f ca="1">(BM695*DCF!J$28-DCF!J$5*MAX(BM695*DCF!J$28,0)-MAX(BM695-BL695,0)/Inputs!$B$17)*DCF!J$6</f>
        <v>11548.158324938586</v>
      </c>
      <c r="CU695" s="15">
        <f ca="1">(BN695*DCF!K$28-DCF!K$5*MAX(BN695*DCF!K$28,0)-MAX(BN695-BM695,0)/Inputs!$B$17)*DCF!K$6</f>
        <v>15065.726223053507</v>
      </c>
      <c r="CV695" s="15">
        <f ca="1">(BO695*DCF!L$28-DCF!L$5*MAX(BO695*DCF!L$28,0)-MAX(BO695-BN695,0)/Inputs!$B$17)*DCF!L$6</f>
        <v>18253.159631052829</v>
      </c>
      <c r="CW695" s="15">
        <f ca="1">(BP695*DCF!M$28-DCF!M$5*MAX(BP695*DCF!M$28,0)-MAX(BP695-BO695,0)/Inputs!$B$17)*DCF!M$6</f>
        <v>21506.101530497392</v>
      </c>
      <c r="CX695" s="15">
        <f ca="1">(BQ695*DCF!C$46-DCF!C$5*MAX(BQ695*DCF!C$46,0)-MAX(BQ695-Inputs!$B$20,0)/Inputs!$B$24)*DCF!C$6</f>
        <v>-1203.1725165581695</v>
      </c>
      <c r="CY695" s="15">
        <f ca="1">(BR695*DCF!D$46-DCF!D$5*MAX(BR695*DCF!D$46,0)-MAX(BR695-BQ695,0)/Inputs!$B$24)*DCF!D$6</f>
        <v>-2943.2325780179067</v>
      </c>
      <c r="CZ695" s="15">
        <f ca="1">(BS695*DCF!E$46-DCF!E$5*MAX(BS695*DCF!E$46,0)-MAX(BS695-BR695,0)/Inputs!$B$24)*DCF!E$6</f>
        <v>-3902.3585755592371</v>
      </c>
      <c r="DA695" s="15">
        <f ca="1">(BT695*DCF!F$46-DCF!F$5*MAX(BT695*DCF!F$46,0)-MAX(BT695-BS695,0)/Inputs!$B$24)*DCF!F$6</f>
        <v>-3238.7892912700377</v>
      </c>
      <c r="DB695" s="15">
        <f ca="1">(BU695*DCF!G$46-DCF!G$5*MAX(BU695*DCF!G$46,0)-MAX(BU695-BT695,0)/Inputs!$B$24)*DCF!G$6</f>
        <v>-508.49054810435206</v>
      </c>
      <c r="DC695" s="15">
        <f ca="1">(BV695*DCF!H$46-DCF!H$5*MAX(BV695*DCF!H$46,0)-MAX(BV695-BU695,0)/Inputs!$B$24)*DCF!H$6</f>
        <v>-2926.1221441975904</v>
      </c>
      <c r="DD695" s="15">
        <f ca="1">(BW695*DCF!I$46-DCF!I$5*MAX(BW695*DCF!I$46,0)-MAX(BW695-BV695,0)/Inputs!$B$24)*DCF!I$6</f>
        <v>-1008.6055482940444</v>
      </c>
      <c r="DE695" s="15">
        <f ca="1">(BX695*DCF!J$46-DCF!J$5*MAX(BX695*DCF!J$46,0)-MAX(BX695-BW695,0)/Inputs!$B$24)*DCF!J$6</f>
        <v>-3371.451807018525</v>
      </c>
      <c r="DF695" s="15">
        <f ca="1">(BY695*DCF!K$46-DCF!K$5*MAX(BY695*DCF!K$46,0)-MAX(BY695-BX695,0)/Inputs!$B$24)*DCF!K$6</f>
        <v>-2094.1870164139359</v>
      </c>
      <c r="DG695" s="15">
        <f ca="1">(BZ695*DCF!L$46-DCF!L$5*MAX(BZ695*DCF!L$46,0)-MAX(BZ695-BY695,0)/Inputs!$B$24)*DCF!L$6</f>
        <v>1961.1187915026708</v>
      </c>
      <c r="DH695" s="15">
        <f ca="1">(CA695*DCF!M$46-DCF!M$5*MAX(CA695*DCF!M$46,0)-MAX(CA695-BZ695,0)/Inputs!$B$24)*DCF!M$6</f>
        <v>899.69646826842029</v>
      </c>
      <c r="DI695" s="15">
        <f ca="1">SUM(CB695:CL695)+BE695*DCF!M$10*(1+Inputs!$B$30)*(1-Inputs!$B$33)*(1-Inputs!$B$30/Inputs!$B$31)/(Inputs!$B$29-Inputs!$B$30)*DCF!M$6</f>
        <v>181246.72557847024</v>
      </c>
      <c r="DJ695" s="15">
        <f ca="1">SUM(CM695:CW695)+BP695*DCF!M$28*(1+Inputs!$B$30)*(1-Inputs!$B$33)*(1-Inputs!$B$30/Inputs!$B$31)/(Inputs!$B$29-Inputs!$B$30)*DCF!M$6</f>
        <v>609659.56600302644</v>
      </c>
      <c r="DK695" s="15">
        <f ca="1">SUM(CX695:DH695)+CA695*DCF!M$46*(1+Inputs!$B$30)*(1-Inputs!$B$33)*(1-Inputs!$B$30/Inputs!$B$31)/(Inputs!$B$29-Inputs!$B$30)*DCF!M$6</f>
        <v>218298.54313010193</v>
      </c>
      <c r="DM695" s="15">
        <f ca="1">DI695+DJ695+DK695+Inputs!$B$34+Inputs!$B$36-Inputs!$B$35</f>
        <v>1086055.8347115987</v>
      </c>
    </row>
    <row r="696" spans="1:117" x14ac:dyDescent="0.75">
      <c r="A696" s="11">
        <v>683</v>
      </c>
      <c r="C696" s="23">
        <f t="shared" ca="1" si="398"/>
        <v>-0.43236375243244113</v>
      </c>
      <c r="D696" s="23">
        <f t="shared" ca="1" si="398"/>
        <v>-0.3737851037642021</v>
      </c>
      <c r="E696" s="23">
        <f t="shared" ca="1" si="398"/>
        <v>-1.0516696739415143</v>
      </c>
      <c r="F696" s="23">
        <f t="shared" ca="1" si="398"/>
        <v>0.87595794805688754</v>
      </c>
      <c r="G696" s="23">
        <f t="shared" ca="1" si="398"/>
        <v>0.16079722554508585</v>
      </c>
      <c r="H696" s="23">
        <f t="shared" ca="1" si="398"/>
        <v>1.3170463735950058</v>
      </c>
      <c r="I696" s="23">
        <f t="shared" ca="1" si="398"/>
        <v>1.4008294783352415</v>
      </c>
      <c r="J696" s="23">
        <f t="shared" ca="1" si="398"/>
        <v>-0.47489540475716213</v>
      </c>
      <c r="K696" s="23">
        <f t="shared" ca="1" si="398"/>
        <v>0.75154612930507858</v>
      </c>
      <c r="L696" s="23">
        <f t="shared" ca="1" si="398"/>
        <v>-1.0223030961374027</v>
      </c>
      <c r="M696" s="23">
        <f t="shared" ca="1" si="398"/>
        <v>-1.1155604737029872</v>
      </c>
      <c r="N696" s="23">
        <f ca="1">SQRT(Inputs!$B$38)*C696+SQRT(1-Inputs!$B$38)*_xlfn.NORM.S.INV(RAND())</f>
        <v>-0.32624025038443616</v>
      </c>
      <c r="O696" s="23">
        <f ca="1">SQRT(Inputs!$B$38)*D696+SQRT(1-Inputs!$B$38)*_xlfn.NORM.S.INV(RAND())</f>
        <v>-1.2797937768729977</v>
      </c>
      <c r="P696" s="23">
        <f ca="1">SQRT(Inputs!$B$38)*E696+SQRT(1-Inputs!$B$38)*_xlfn.NORM.S.INV(RAND())</f>
        <v>-0.34005523895226042</v>
      </c>
      <c r="Q696" s="23">
        <f ca="1">SQRT(Inputs!$B$38)*F696+SQRT(1-Inputs!$B$38)*_xlfn.NORM.S.INV(RAND())</f>
        <v>0.81561400750512014</v>
      </c>
      <c r="R696" s="23">
        <f ca="1">SQRT(Inputs!$B$38)*G696+SQRT(1-Inputs!$B$38)*_xlfn.NORM.S.INV(RAND())</f>
        <v>-0.26104859649443557</v>
      </c>
      <c r="S696" s="23">
        <f ca="1">SQRT(Inputs!$B$38)*H696+SQRT(1-Inputs!$B$38)*_xlfn.NORM.S.INV(RAND())</f>
        <v>-0.63795927514779815</v>
      </c>
      <c r="T696" s="23">
        <f ca="1">SQRT(Inputs!$B$38)*I696+SQRT(1-Inputs!$B$38)*_xlfn.NORM.S.INV(RAND())</f>
        <v>1.1188967691010203</v>
      </c>
      <c r="U696" s="23">
        <f ca="1">SQRT(Inputs!$B$38)*J696+SQRT(1-Inputs!$B$38)*_xlfn.NORM.S.INV(RAND())</f>
        <v>0.10069434039712671</v>
      </c>
      <c r="V696" s="23">
        <f ca="1">SQRT(Inputs!$B$38)*K696+SQRT(1-Inputs!$B$38)*_xlfn.NORM.S.INV(RAND())</f>
        <v>9.4580250194232607E-2</v>
      </c>
      <c r="W696" s="23">
        <f ca="1">SQRT(Inputs!$B$38)*L696+SQRT(1-Inputs!$B$38)*_xlfn.NORM.S.INV(RAND())</f>
        <v>-1.3307868998422436</v>
      </c>
      <c r="X696" s="23">
        <f ca="1">SQRT(Inputs!$B$38)*M696+SQRT(1-Inputs!$B$38)*_xlfn.NORM.S.INV(RAND())</f>
        <v>-1.8222232512977441</v>
      </c>
      <c r="Y696" s="23">
        <f ca="1">SQRT(Inputs!$B$38)*C696+SQRT(1-Inputs!$B$38)*_xlfn.NORM.S.INV(RAND())</f>
        <v>-1.0131359137697755</v>
      </c>
      <c r="Z696" s="23">
        <f ca="1">SQRT(Inputs!$B$38)*D696+SQRT(1-Inputs!$B$38)*_xlfn.NORM.S.INV(RAND())</f>
        <v>-2.2843802221613378</v>
      </c>
      <c r="AA696" s="23">
        <f ca="1">SQRT(Inputs!$B$38)*E696+SQRT(1-Inputs!$B$38)*_xlfn.NORM.S.INV(RAND())</f>
        <v>-0.18215003185818057</v>
      </c>
      <c r="AB696" s="23">
        <f ca="1">SQRT(Inputs!$B$38)*F696+SQRT(1-Inputs!$B$38)*_xlfn.NORM.S.INV(RAND())</f>
        <v>-1.4997038991110767</v>
      </c>
      <c r="AC696" s="23">
        <f ca="1">SQRT(Inputs!$B$38)*G696+SQRT(1-Inputs!$B$38)*_xlfn.NORM.S.INV(RAND())</f>
        <v>0.75063563404800415</v>
      </c>
      <c r="AD696" s="23">
        <f ca="1">SQRT(Inputs!$B$38)*H696+SQRT(1-Inputs!$B$38)*_xlfn.NORM.S.INV(RAND())</f>
        <v>1.4030462540723803</v>
      </c>
      <c r="AE696" s="23">
        <f ca="1">SQRT(Inputs!$B$38)*I696+SQRT(1-Inputs!$B$38)*_xlfn.NORM.S.INV(RAND())</f>
        <v>1.3698830076991029</v>
      </c>
      <c r="AF696" s="23">
        <f ca="1">SQRT(Inputs!$B$38)*J696+SQRT(1-Inputs!$B$38)*_xlfn.NORM.S.INV(RAND())</f>
        <v>-2.1613114878676263</v>
      </c>
      <c r="AG696" s="23">
        <f ca="1">SQRT(Inputs!$B$38)*K696+SQRT(1-Inputs!$B$38)*_xlfn.NORM.S.INV(RAND())</f>
        <v>1.6449351128722625</v>
      </c>
      <c r="AH696" s="23">
        <f ca="1">SQRT(Inputs!$B$38)*L696+SQRT(1-Inputs!$B$38)*_xlfn.NORM.S.INV(RAND())</f>
        <v>1.3167378588842378</v>
      </c>
      <c r="AI696" s="23">
        <f ca="1">SQRT(Inputs!$B$38)*M696+SQRT(1-Inputs!$B$38)*_xlfn.NORM.S.INV(RAND())</f>
        <v>-0.91515332804387728</v>
      </c>
      <c r="AJ696" s="23">
        <f ca="1">SQRT(Inputs!$B$38)*C696+SQRT(1-Inputs!$B$38)*_xlfn.NORM.S.INV(RAND())</f>
        <v>-1.7800001176242921</v>
      </c>
      <c r="AK696" s="23">
        <f ca="1">SQRT(Inputs!$B$38)*D696+SQRT(1-Inputs!$B$38)*_xlfn.NORM.S.INV(RAND())</f>
        <v>5.4741674808613916E-2</v>
      </c>
      <c r="AL696" s="23">
        <f ca="1">SQRT(Inputs!$B$38)*E696+SQRT(1-Inputs!$B$38)*_xlfn.NORM.S.INV(RAND())</f>
        <v>-0.86737868914404381</v>
      </c>
      <c r="AM696" s="23">
        <f ca="1">SQRT(Inputs!$B$38)*F696+SQRT(1-Inputs!$B$38)*_xlfn.NORM.S.INV(RAND())</f>
        <v>0.57045639862025499</v>
      </c>
      <c r="AN696" s="23">
        <f ca="1">SQRT(Inputs!$B$38)*G696+SQRT(1-Inputs!$B$38)*_xlfn.NORM.S.INV(RAND())</f>
        <v>1.4954231607534894</v>
      </c>
      <c r="AO696" s="23">
        <f ca="1">SQRT(Inputs!$B$38)*H696+SQRT(1-Inputs!$B$38)*_xlfn.NORM.S.INV(RAND())</f>
        <v>-0.7746496637718453</v>
      </c>
      <c r="AP696" s="23">
        <f ca="1">SQRT(Inputs!$B$38)*I696+SQRT(1-Inputs!$B$38)*_xlfn.NORM.S.INV(RAND())</f>
        <v>0.73145738441000208</v>
      </c>
      <c r="AQ696" s="23">
        <f ca="1">SQRT(Inputs!$B$38)*J696+SQRT(1-Inputs!$B$38)*_xlfn.NORM.S.INV(RAND())</f>
        <v>0.28071246330375599</v>
      </c>
      <c r="AR696" s="23">
        <f ca="1">SQRT(Inputs!$B$38)*K696+SQRT(1-Inputs!$B$38)*_xlfn.NORM.S.INV(RAND())</f>
        <v>0.26099798861389345</v>
      </c>
      <c r="AS696" s="23">
        <f ca="1">SQRT(Inputs!$B$38)*L696+SQRT(1-Inputs!$B$38)*_xlfn.NORM.S.INV(RAND())</f>
        <v>-1.6070049901862931</v>
      </c>
      <c r="AT696" s="23">
        <f ca="1">SQRT(Inputs!$B$38)*M696+SQRT(1-Inputs!$B$38)*_xlfn.NORM.S.INV(RAND())</f>
        <v>-1.7531829922524924</v>
      </c>
      <c r="AU696" s="15">
        <f ca="1">Inputs!$B$6*EXP($B$8-0.5*C$5^2+C$5*N696)</f>
        <v>4706.9852302480749</v>
      </c>
      <c r="AV696" s="15">
        <f t="shared" ca="1" si="365"/>
        <v>4746.7485220013077</v>
      </c>
      <c r="AW696" s="15">
        <f t="shared" ca="1" si="366"/>
        <v>5528.3446931601593</v>
      </c>
      <c r="AX696" s="15">
        <f t="shared" ca="1" si="367"/>
        <v>7473.5747458111928</v>
      </c>
      <c r="AY696" s="15">
        <f t="shared" ca="1" si="368"/>
        <v>8859.2178138693143</v>
      </c>
      <c r="AZ696" s="15">
        <f t="shared" ca="1" si="369"/>
        <v>10100.002944093354</v>
      </c>
      <c r="BA696" s="15">
        <f t="shared" ca="1" si="370"/>
        <v>13895.351677705685</v>
      </c>
      <c r="BB696" s="15">
        <f t="shared" ca="1" si="371"/>
        <v>17184.640786300461</v>
      </c>
      <c r="BC696" s="15">
        <f t="shared" ca="1" si="372"/>
        <v>21239.845147081389</v>
      </c>
      <c r="BD696" s="15">
        <f t="shared" ca="1" si="373"/>
        <v>22975.387589088241</v>
      </c>
      <c r="BE696" s="15">
        <f t="shared" ca="1" si="374"/>
        <v>23847.971086863199</v>
      </c>
      <c r="BF696" s="15">
        <f ca="1">Inputs!$B$13*EXP($B$9-0.5*C$6^2+C$6*Y696)</f>
        <v>11314.239863042905</v>
      </c>
      <c r="BG696" s="15">
        <f t="shared" ca="1" si="375"/>
        <v>9131.0969474901613</v>
      </c>
      <c r="BH696" s="15">
        <f t="shared" ca="1" si="376"/>
        <v>10824.512505250803</v>
      </c>
      <c r="BI696" s="15">
        <f t="shared" ca="1" si="377"/>
        <v>10519.457842463833</v>
      </c>
      <c r="BJ696" s="15">
        <f t="shared" ca="1" si="378"/>
        <v>14369.833997380543</v>
      </c>
      <c r="BK696" s="15">
        <f t="shared" ca="1" si="379"/>
        <v>21348.290679386231</v>
      </c>
      <c r="BL696" s="15">
        <f t="shared" ca="1" si="380"/>
        <v>31317.99116344066</v>
      </c>
      <c r="BM696" s="15">
        <f t="shared" ca="1" si="381"/>
        <v>29431.768588049577</v>
      </c>
      <c r="BN696" s="15">
        <f t="shared" ca="1" si="382"/>
        <v>44084.543529884912</v>
      </c>
      <c r="BO696" s="15">
        <f t="shared" ca="1" si="383"/>
        <v>63212.617594540556</v>
      </c>
      <c r="BP696" s="15">
        <f t="shared" ca="1" si="384"/>
        <v>70140.123493681822</v>
      </c>
      <c r="BQ696" s="15">
        <f ca="1">Inputs!$B$20*EXP($B$10-0.5*C$7^2+C$7*AJ696)</f>
        <v>2281.5115409293498</v>
      </c>
      <c r="BR696" s="15">
        <f t="shared" ca="1" si="385"/>
        <v>3150.0066378914271</v>
      </c>
      <c r="BS696" s="15">
        <f t="shared" ca="1" si="386"/>
        <v>3362.4106506096264</v>
      </c>
      <c r="BT696" s="15">
        <f t="shared" ca="1" si="387"/>
        <v>5384.412610180173</v>
      </c>
      <c r="BU696" s="15">
        <f t="shared" ca="1" si="388"/>
        <v>10715.495835999445</v>
      </c>
      <c r="BV696" s="15">
        <f t="shared" ca="1" si="389"/>
        <v>12520.831608657121</v>
      </c>
      <c r="BW696" s="15">
        <f t="shared" ca="1" si="390"/>
        <v>20397.626292872148</v>
      </c>
      <c r="BX696" s="15">
        <f t="shared" ca="1" si="391"/>
        <v>30180.898814675322</v>
      </c>
      <c r="BY696" s="15">
        <f t="shared" ca="1" si="392"/>
        <v>44453.872479964775</v>
      </c>
      <c r="BZ696" s="15">
        <f t="shared" ca="1" si="393"/>
        <v>46420.576696518096</v>
      </c>
      <c r="CA696" s="15">
        <f t="shared" ca="1" si="394"/>
        <v>47752.054265762112</v>
      </c>
      <c r="CB696" s="15">
        <f ca="1">(AU696*DCF!C$10-DCF!C$5*MAX(AU696*DCF!C$10,0)-MAX(AU696-Inputs!$B$6,0)/Inputs!$B$10)*DCF!C$6</f>
        <v>1044.8943114617309</v>
      </c>
      <c r="CC696" s="15">
        <f ca="1">(AV696*DCF!D$10-DCF!D$5*MAX(AV696*DCF!D$10,0)-MAX(AV696-AU696,0)/Inputs!$B$10)*DCF!D$6</f>
        <v>1147.2925560574176</v>
      </c>
      <c r="CD696" s="15">
        <f ca="1">(AW696*DCF!E$10-DCF!E$5*MAX(AW696*DCF!E$10,0)-MAX(AW696-AV696,0)/Inputs!$B$10)*DCF!E$6</f>
        <v>1100.358960856373</v>
      </c>
      <c r="CE696" s="15">
        <f ca="1">(AX696*DCF!F$10-DCF!F$5*MAX(AX696*DCF!F$10,0)-MAX(AX696-AW696,0)/Inputs!$B$10)*DCF!F$6</f>
        <v>1226.7153104523552</v>
      </c>
      <c r="CF696" s="15">
        <f ca="1">(AY696*DCF!G$10-DCF!G$5*MAX(AY696*DCF!G$10,0)-MAX(AY696-AX696,0)/Inputs!$B$10)*DCF!G$6</f>
        <v>1559.0073525411658</v>
      </c>
      <c r="CG696" s="15">
        <f ca="1">(AZ696*DCF!H$10-DCF!H$5*MAX(AZ696*DCF!H$10,0)-MAX(AZ696-AY696,0)/Inputs!$B$10)*DCF!H$6</f>
        <v>1740.5991722594395</v>
      </c>
      <c r="CH696" s="15">
        <f ca="1">(BA696*DCF!I$10-DCF!I$5*MAX(BA696*DCF!I$10,0)-MAX(BA696-AZ696,0)/Inputs!$B$10)*DCF!I$6</f>
        <v>1915.6036782317954</v>
      </c>
      <c r="CI696" s="15">
        <f ca="1">(BB696*DCF!J$10-DCF!J$5*MAX(BB696*DCF!J$10,0)-MAX(BB696-BA696,0)/Inputs!$B$10)*DCF!J$6</f>
        <v>2450.4866715958419</v>
      </c>
      <c r="CJ696" s="15">
        <f ca="1">(BC696*DCF!K$10-DCF!K$5*MAX(BC696*DCF!K$10,0)-MAX(BC696-BB696,0)/Inputs!$B$10)*DCF!K$6</f>
        <v>2851.6070758481014</v>
      </c>
      <c r="CK696" s="15">
        <f ca="1">(BD696*DCF!L$10-DCF!L$5*MAX(BD696*DCF!L$10,0)-MAX(BD696-BC696,0)/Inputs!$B$10)*DCF!L$6</f>
        <v>3240.6916090217996</v>
      </c>
      <c r="CL696" s="15">
        <f ca="1">(BE696*DCF!M$10-DCF!M$5*MAX(BE696*DCF!M$10,0)-MAX(BE696-BD696,0)/Inputs!$B$10)*DCF!M$6</f>
        <v>3261.017748841391</v>
      </c>
      <c r="CM696" s="15">
        <f ca="1">(BF696*DCF!C$28-DCF!C$5*MAX(BF696*DCF!C$28,0)-MAX(BF696-Inputs!$B$13,0)/Inputs!$B$17)*DCF!C$6</f>
        <v>3453.0318059675155</v>
      </c>
      <c r="CN696" s="15">
        <f ca="1">(BG696*DCF!D$28-DCF!D$5*MAX(BG696*DCF!D$28,0)-MAX(BG696-BF696,0)/Inputs!$B$17)*DCF!D$6</f>
        <v>2689.3186489243849</v>
      </c>
      <c r="CO696" s="15">
        <f ca="1">(BH696*DCF!E$28-DCF!E$5*MAX(BH696*DCF!E$28,0)-MAX(BH696-BG696,0)/Inputs!$B$17)*DCF!E$6</f>
        <v>2731.9457906185876</v>
      </c>
      <c r="CP696" s="15">
        <f ca="1">(BI696*DCF!F$28-DCF!F$5*MAX(BI696*DCF!F$28,0)-MAX(BI696-BH696,0)/Inputs!$B$17)*DCF!F$6</f>
        <v>2855.7557126365518</v>
      </c>
      <c r="CQ696" s="15">
        <f ca="1">(BJ696*DCF!G$28-DCF!G$5*MAX(BJ696*DCF!G$28,0)-MAX(BJ696-BI696,0)/Inputs!$B$17)*DCF!G$6</f>
        <v>3080.7672220517466</v>
      </c>
      <c r="CR696" s="15">
        <f ca="1">(BK696*DCF!H$28-DCF!H$5*MAX(BK696*DCF!H$28,0)-MAX(BK696-BJ696,0)/Inputs!$B$17)*DCF!H$6</f>
        <v>4195.4114867906328</v>
      </c>
      <c r="CS696" s="15">
        <f ca="1">(BL696*DCF!I$28-DCF!I$5*MAX(BL696*DCF!I$28,0)-MAX(BL696-BK696,0)/Inputs!$B$17)*DCF!I$6</f>
        <v>5933.5630750488481</v>
      </c>
      <c r="CT696" s="15">
        <f ca="1">(BM696*DCF!J$28-DCF!J$5*MAX(BM696*DCF!J$28,0)-MAX(BM696-BL696,0)/Inputs!$B$17)*DCF!J$6</f>
        <v>6565.7277152464076</v>
      </c>
      <c r="CU696" s="15">
        <f ca="1">(BN696*DCF!K$28-DCF!K$5*MAX(BN696*DCF!K$28,0)-MAX(BN696-BM696,0)/Inputs!$B$17)*DCF!K$6</f>
        <v>7515.1466716569903</v>
      </c>
      <c r="CV696" s="15">
        <f ca="1">(BO696*DCF!L$28-DCF!L$5*MAX(BO696*DCF!L$28,0)-MAX(BO696-BN696,0)/Inputs!$B$17)*DCF!L$6</f>
        <v>10447.870558759138</v>
      </c>
      <c r="CW696" s="15">
        <f ca="1">(BP696*DCF!M$28-DCF!M$5*MAX(BP696*DCF!M$28,0)-MAX(BP696-BO696,0)/Inputs!$B$17)*DCF!M$6</f>
        <v>12472.785802956463</v>
      </c>
      <c r="CX696" s="15">
        <f ca="1">(BQ696*DCF!C$46-DCF!C$5*MAX(BQ696*DCF!C$46,0)-MAX(BQ696-Inputs!$B$20,0)/Inputs!$B$24)*DCF!C$6</f>
        <v>-526.90797711994219</v>
      </c>
      <c r="CY696" s="15">
        <f ca="1">(BR696*DCF!D$46-DCF!D$5*MAX(BR696*DCF!D$46,0)-MAX(BR696-BQ696,0)/Inputs!$B$24)*DCF!D$6</f>
        <v>-908.21232269355448</v>
      </c>
      <c r="CZ696" s="15">
        <f ca="1">(BS696*DCF!E$46-DCF!E$5*MAX(BS696*DCF!E$46,0)-MAX(BS696-BR696,0)/Inputs!$B$24)*DCF!E$6</f>
        <v>-481.33472825429351</v>
      </c>
      <c r="DA696" s="15">
        <f ca="1">(BT696*DCF!F$46-DCF!F$5*MAX(BT696*DCF!F$46,0)-MAX(BT696-BS696,0)/Inputs!$B$24)*DCF!F$6</f>
        <v>-1128.4018029643337</v>
      </c>
      <c r="DB696" s="15">
        <f ca="1">(BU696*DCF!G$46-DCF!G$5*MAX(BU696*DCF!G$46,0)-MAX(BU696-BT696,0)/Inputs!$B$24)*DCF!G$6</f>
        <v>-2153.7191765103894</v>
      </c>
      <c r="DC696" s="15">
        <f ca="1">(BV696*DCF!H$46-DCF!H$5*MAX(BV696*DCF!H$46,0)-MAX(BV696-BU696,0)/Inputs!$B$24)*DCF!H$6</f>
        <v>-560.99702987757064</v>
      </c>
      <c r="DD696" s="15">
        <f ca="1">(BW696*DCF!I$46-DCF!I$5*MAX(BW696*DCF!I$46,0)-MAX(BW696-BV696,0)/Inputs!$B$24)*DCF!I$6</f>
        <v>-1790.0319509636161</v>
      </c>
      <c r="DE696" s="15">
        <f ca="1">(BX696*DCF!J$46-DCF!J$5*MAX(BX696*DCF!J$46,0)-MAX(BX696-BW696,0)/Inputs!$B$24)*DCF!J$6</f>
        <v>-1328.3588161596913</v>
      </c>
      <c r="DF696" s="15">
        <f ca="1">(BY696*DCF!K$46-DCF!K$5*MAX(BY696*DCF!K$46,0)-MAX(BY696-BX696,0)/Inputs!$B$24)*DCF!K$6</f>
        <v>-957.14493375636766</v>
      </c>
      <c r="DG696" s="15">
        <f ca="1">(BZ696*DCF!L$46-DCF!L$5*MAX(BZ696*DCF!L$46,0)-MAX(BZ696-BY696,0)/Inputs!$B$24)*DCF!L$6</f>
        <v>2763.7683884796652</v>
      </c>
      <c r="DH696" s="15">
        <f ca="1">(CA696*DCF!M$46-DCF!M$5*MAX(CA696*DCF!M$46,0)-MAX(CA696-BZ696,0)/Inputs!$B$24)*DCF!M$6</f>
        <v>3465.219963197776</v>
      </c>
      <c r="DI696" s="15">
        <f ca="1">SUM(CB696:CL696)+BE696*DCF!M$10*(1+Inputs!$B$30)*(1-Inputs!$B$33)*(1-Inputs!$B$30/Inputs!$B$31)/(Inputs!$B$29-Inputs!$B$30)*DCF!M$6</f>
        <v>87907.493338678047</v>
      </c>
      <c r="DJ696" s="15">
        <f ca="1">SUM(CM696:CW696)+BP696*DCF!M$28*(1+Inputs!$B$30)*(1-Inputs!$B$33)*(1-Inputs!$B$30/Inputs!$B$31)/(Inputs!$B$29-Inputs!$B$30)*DCF!M$6</f>
        <v>322209.17941069679</v>
      </c>
      <c r="DK696" s="15">
        <f ca="1">SUM(CX696:DH696)+CA696*DCF!M$46*(1+Inputs!$B$30)*(1-Inputs!$B$33)*(1-Inputs!$B$30/Inputs!$B$31)/(Inputs!$B$29-Inputs!$B$30)*DCF!M$6</f>
        <v>70224.212100690056</v>
      </c>
      <c r="DM696" s="15">
        <f ca="1">DI696+DJ696+DK696+Inputs!$B$34+Inputs!$B$36-Inputs!$B$35</f>
        <v>557191.88485006487</v>
      </c>
    </row>
    <row r="697" spans="1:117" x14ac:dyDescent="0.75">
      <c r="A697" s="11">
        <v>684</v>
      </c>
      <c r="C697" s="23">
        <f t="shared" ca="1" si="398"/>
        <v>9.2415895836487447E-2</v>
      </c>
      <c r="D697" s="23">
        <f t="shared" ca="1" si="398"/>
        <v>1.6625906283346117</v>
      </c>
      <c r="E697" s="23">
        <f t="shared" ca="1" si="398"/>
        <v>-1.6500103063804328</v>
      </c>
      <c r="F697" s="23">
        <f t="shared" ca="1" si="398"/>
        <v>-0.12254672936915072</v>
      </c>
      <c r="G697" s="23">
        <f t="shared" ca="1" si="398"/>
        <v>0.3588950281629501</v>
      </c>
      <c r="H697" s="23">
        <f t="shared" ca="1" si="398"/>
        <v>-0.71131048198584235</v>
      </c>
      <c r="I697" s="23">
        <f t="shared" ca="1" si="398"/>
        <v>-0.31872426488251621</v>
      </c>
      <c r="J697" s="23">
        <f t="shared" ca="1" si="398"/>
        <v>-0.15702609984560875</v>
      </c>
      <c r="K697" s="23">
        <f t="shared" ca="1" si="398"/>
        <v>0.83383896623290465</v>
      </c>
      <c r="L697" s="23">
        <f t="shared" ca="1" si="398"/>
        <v>-0.95190372867498307</v>
      </c>
      <c r="M697" s="23">
        <f t="shared" ca="1" si="398"/>
        <v>0.34020609238037014</v>
      </c>
      <c r="N697" s="23">
        <f ca="1">SQRT(Inputs!$B$38)*C697+SQRT(1-Inputs!$B$38)*_xlfn.NORM.S.INV(RAND())</f>
        <v>-0.27547478070309012</v>
      </c>
      <c r="O697" s="23">
        <f ca="1">SQRT(Inputs!$B$38)*D697+SQRT(1-Inputs!$B$38)*_xlfn.NORM.S.INV(RAND())</f>
        <v>0.41141213018435696</v>
      </c>
      <c r="P697" s="23">
        <f ca="1">SQRT(Inputs!$B$38)*E697+SQRT(1-Inputs!$B$38)*_xlfn.NORM.S.INV(RAND())</f>
        <v>-0.85945052972908265</v>
      </c>
      <c r="Q697" s="23">
        <f ca="1">SQRT(Inputs!$B$38)*F697+SQRT(1-Inputs!$B$38)*_xlfn.NORM.S.INV(RAND())</f>
        <v>-4.5664736442421909E-2</v>
      </c>
      <c r="R697" s="23">
        <f ca="1">SQRT(Inputs!$B$38)*G697+SQRT(1-Inputs!$B$38)*_xlfn.NORM.S.INV(RAND())</f>
        <v>-0.5454002456656375</v>
      </c>
      <c r="S697" s="23">
        <f ca="1">SQRT(Inputs!$B$38)*H697+SQRT(1-Inputs!$B$38)*_xlfn.NORM.S.INV(RAND())</f>
        <v>-0.71639484110403795</v>
      </c>
      <c r="T697" s="23">
        <f ca="1">SQRT(Inputs!$B$38)*I697+SQRT(1-Inputs!$B$38)*_xlfn.NORM.S.INV(RAND())</f>
        <v>0.16339476872180686</v>
      </c>
      <c r="U697" s="23">
        <f ca="1">SQRT(Inputs!$B$38)*J697+SQRT(1-Inputs!$B$38)*_xlfn.NORM.S.INV(RAND())</f>
        <v>-1.2324020018721686</v>
      </c>
      <c r="V697" s="23">
        <f ca="1">SQRT(Inputs!$B$38)*K697+SQRT(1-Inputs!$B$38)*_xlfn.NORM.S.INV(RAND())</f>
        <v>0.7507355753908157</v>
      </c>
      <c r="W697" s="23">
        <f ca="1">SQRT(Inputs!$B$38)*L697+SQRT(1-Inputs!$B$38)*_xlfn.NORM.S.INV(RAND())</f>
        <v>-1.2846491296610156</v>
      </c>
      <c r="X697" s="23">
        <f ca="1">SQRT(Inputs!$B$38)*M697+SQRT(1-Inputs!$B$38)*_xlfn.NORM.S.INV(RAND())</f>
        <v>3.8569293810422789E-2</v>
      </c>
      <c r="Y697" s="23">
        <f ca="1">SQRT(Inputs!$B$38)*C697+SQRT(1-Inputs!$B$38)*_xlfn.NORM.S.INV(RAND())</f>
        <v>0.22114240480125466</v>
      </c>
      <c r="Z697" s="23">
        <f ca="1">SQRT(Inputs!$B$38)*D697+SQRT(1-Inputs!$B$38)*_xlfn.NORM.S.INV(RAND())</f>
        <v>2.4465538048915159E-2</v>
      </c>
      <c r="AA697" s="23">
        <f ca="1">SQRT(Inputs!$B$38)*E697+SQRT(1-Inputs!$B$38)*_xlfn.NORM.S.INV(RAND())</f>
        <v>-1.6103103621775192</v>
      </c>
      <c r="AB697" s="23">
        <f ca="1">SQRT(Inputs!$B$38)*F697+SQRT(1-Inputs!$B$38)*_xlfn.NORM.S.INV(RAND())</f>
        <v>0.10106385776820416</v>
      </c>
      <c r="AC697" s="23">
        <f ca="1">SQRT(Inputs!$B$38)*G697+SQRT(1-Inputs!$B$38)*_xlfn.NORM.S.INV(RAND())</f>
        <v>-0.76220046197751024</v>
      </c>
      <c r="AD697" s="23">
        <f ca="1">SQRT(Inputs!$B$38)*H697+SQRT(1-Inputs!$B$38)*_xlfn.NORM.S.INV(RAND())</f>
        <v>-1.4390713961062775</v>
      </c>
      <c r="AE697" s="23">
        <f ca="1">SQRT(Inputs!$B$38)*I697+SQRT(1-Inputs!$B$38)*_xlfn.NORM.S.INV(RAND())</f>
        <v>1.5665620363853707</v>
      </c>
      <c r="AF697" s="23">
        <f ca="1">SQRT(Inputs!$B$38)*J697+SQRT(1-Inputs!$B$38)*_xlfn.NORM.S.INV(RAND())</f>
        <v>0.50929962536491047</v>
      </c>
      <c r="AG697" s="23">
        <f ca="1">SQRT(Inputs!$B$38)*K697+SQRT(1-Inputs!$B$38)*_xlfn.NORM.S.INV(RAND())</f>
        <v>0.85028579179603581</v>
      </c>
      <c r="AH697" s="23">
        <f ca="1">SQRT(Inputs!$B$38)*L697+SQRT(1-Inputs!$B$38)*_xlfn.NORM.S.INV(RAND())</f>
        <v>-2.4312818153172584</v>
      </c>
      <c r="AI697" s="23">
        <f ca="1">SQRT(Inputs!$B$38)*M697+SQRT(1-Inputs!$B$38)*_xlfn.NORM.S.INV(RAND())</f>
        <v>-0.61565665908615563</v>
      </c>
      <c r="AJ697" s="23">
        <f ca="1">SQRT(Inputs!$B$38)*C697+SQRT(1-Inputs!$B$38)*_xlfn.NORM.S.INV(RAND())</f>
        <v>0.2985754736343576</v>
      </c>
      <c r="AK697" s="23">
        <f ca="1">SQRT(Inputs!$B$38)*D697+SQRT(1-Inputs!$B$38)*_xlfn.NORM.S.INV(RAND())</f>
        <v>1.3391003560553401</v>
      </c>
      <c r="AL697" s="23">
        <f ca="1">SQRT(Inputs!$B$38)*E697+SQRT(1-Inputs!$B$38)*_xlfn.NORM.S.INV(RAND())</f>
        <v>-1.4403117607589069</v>
      </c>
      <c r="AM697" s="23">
        <f ca="1">SQRT(Inputs!$B$38)*F697+SQRT(1-Inputs!$B$38)*_xlfn.NORM.S.INV(RAND())</f>
        <v>-1.1417699104902914</v>
      </c>
      <c r="AN697" s="23">
        <f ca="1">SQRT(Inputs!$B$38)*G697+SQRT(1-Inputs!$B$38)*_xlfn.NORM.S.INV(RAND())</f>
        <v>0.8491254623299308</v>
      </c>
      <c r="AO697" s="23">
        <f ca="1">SQRT(Inputs!$B$38)*H697+SQRT(1-Inputs!$B$38)*_xlfn.NORM.S.INV(RAND())</f>
        <v>-0.48641007296524258</v>
      </c>
      <c r="AP697" s="23">
        <f ca="1">SQRT(Inputs!$B$38)*I697+SQRT(1-Inputs!$B$38)*_xlfn.NORM.S.INV(RAND())</f>
        <v>-1.2722674477173013E-3</v>
      </c>
      <c r="AQ697" s="23">
        <f ca="1">SQRT(Inputs!$B$38)*J697+SQRT(1-Inputs!$B$38)*_xlfn.NORM.S.INV(RAND())</f>
        <v>-0.7097378456082406</v>
      </c>
      <c r="AR697" s="23">
        <f ca="1">SQRT(Inputs!$B$38)*K697+SQRT(1-Inputs!$B$38)*_xlfn.NORM.S.INV(RAND())</f>
        <v>0.52564786945083108</v>
      </c>
      <c r="AS697" s="23">
        <f ca="1">SQRT(Inputs!$B$38)*L697+SQRT(1-Inputs!$B$38)*_xlfn.NORM.S.INV(RAND())</f>
        <v>-1.6373419213253715</v>
      </c>
      <c r="AT697" s="23">
        <f ca="1">SQRT(Inputs!$B$38)*M697+SQRT(1-Inputs!$B$38)*_xlfn.NORM.S.INV(RAND())</f>
        <v>0.13379022684325564</v>
      </c>
      <c r="AU697" s="15">
        <f ca="1">Inputs!$B$6*EXP($B$8-0.5*C$5^2+C$5*N697)</f>
        <v>4745.8245401599452</v>
      </c>
      <c r="AV697" s="15">
        <f t="shared" ca="1" si="365"/>
        <v>6137.0171589072961</v>
      </c>
      <c r="AW697" s="15">
        <f t="shared" ca="1" si="366"/>
        <v>6663.9390241282545</v>
      </c>
      <c r="AX697" s="15">
        <f t="shared" ca="1" si="367"/>
        <v>8089.7166016359351</v>
      </c>
      <c r="AY697" s="15">
        <f t="shared" ca="1" si="368"/>
        <v>9276.3662429194774</v>
      </c>
      <c r="AZ697" s="15">
        <f t="shared" ca="1" si="369"/>
        <v>10484.624596193225</v>
      </c>
      <c r="BA697" s="15">
        <f t="shared" ca="1" si="370"/>
        <v>13051.798857404921</v>
      </c>
      <c r="BB697" s="15">
        <f t="shared" ca="1" si="371"/>
        <v>14123.28910244217</v>
      </c>
      <c r="BC697" s="15">
        <f t="shared" ca="1" si="372"/>
        <v>18597.490331100242</v>
      </c>
      <c r="BD697" s="15">
        <f t="shared" ca="1" si="373"/>
        <v>20204.123233140039</v>
      </c>
      <c r="BE697" s="15">
        <f t="shared" ca="1" si="374"/>
        <v>24844.685899976012</v>
      </c>
      <c r="BF697" s="15">
        <f ca="1">Inputs!$B$13*EXP($B$9-0.5*C$6^2+C$6*Y697)</f>
        <v>14450.874376001702</v>
      </c>
      <c r="BG697" s="15">
        <f t="shared" ca="1" si="375"/>
        <v>17689.709891877417</v>
      </c>
      <c r="BH697" s="15">
        <f t="shared" ca="1" si="376"/>
        <v>16547.574882235098</v>
      </c>
      <c r="BI697" s="15">
        <f t="shared" ca="1" si="377"/>
        <v>20574.291757954416</v>
      </c>
      <c r="BJ697" s="15">
        <f t="shared" ca="1" si="378"/>
        <v>22598.380312113764</v>
      </c>
      <c r="BK697" s="15">
        <f t="shared" ca="1" si="379"/>
        <v>22800.522934155011</v>
      </c>
      <c r="BL697" s="15">
        <f t="shared" ca="1" si="380"/>
        <v>34311.908612669235</v>
      </c>
      <c r="BM697" s="15">
        <f t="shared" ca="1" si="381"/>
        <v>44931.448899013347</v>
      </c>
      <c r="BN697" s="15">
        <f t="shared" ca="1" si="382"/>
        <v>61187.630889967098</v>
      </c>
      <c r="BO697" s="15">
        <f t="shared" ca="1" si="383"/>
        <v>56750.76111957903</v>
      </c>
      <c r="BP697" s="15">
        <f t="shared" ca="1" si="384"/>
        <v>65143.467821102728</v>
      </c>
      <c r="BQ697" s="15">
        <f ca="1">Inputs!$B$20*EXP($B$10-0.5*C$7^2+C$7*AJ697)</f>
        <v>4768.6963150691954</v>
      </c>
      <c r="BR697" s="15">
        <f t="shared" ca="1" si="385"/>
        <v>9899.9131398875124</v>
      </c>
      <c r="BS697" s="15">
        <f t="shared" ca="1" si="386"/>
        <v>8964.1344138045588</v>
      </c>
      <c r="BT697" s="15">
        <f t="shared" ca="1" si="387"/>
        <v>9160.5794860875267</v>
      </c>
      <c r="BU697" s="15">
        <f t="shared" ca="1" si="388"/>
        <v>15591.214033094968</v>
      </c>
      <c r="BV697" s="15">
        <f t="shared" ca="1" si="389"/>
        <v>19440.342134648159</v>
      </c>
      <c r="BW697" s="15">
        <f t="shared" ca="1" si="390"/>
        <v>27120.596935822905</v>
      </c>
      <c r="BX697" s="15">
        <f t="shared" ca="1" si="391"/>
        <v>32901.705951434022</v>
      </c>
      <c r="BY697" s="15">
        <f t="shared" ca="1" si="392"/>
        <v>50978.369603040228</v>
      </c>
      <c r="BZ697" s="15">
        <f t="shared" ca="1" si="393"/>
        <v>52937.671364044734</v>
      </c>
      <c r="CA697" s="15">
        <f t="shared" ca="1" si="394"/>
        <v>76150.458743607363</v>
      </c>
      <c r="CB697" s="15">
        <f ca="1">(AU697*DCF!C$10-DCF!C$5*MAX(AU697*DCF!C$10,0)-MAX(AU697-Inputs!$B$6,0)/Inputs!$B$10)*DCF!C$6</f>
        <v>1044.6173802593084</v>
      </c>
      <c r="CC697" s="15">
        <f ca="1">(AV697*DCF!D$10-DCF!D$5*MAX(AV697*DCF!D$10,0)-MAX(AV697-AU697,0)/Inputs!$B$10)*DCF!D$6</f>
        <v>1156.6504455729898</v>
      </c>
      <c r="CD697" s="15">
        <f ca="1">(AW697*DCF!E$10-DCF!E$5*MAX(AW697*DCF!E$10,0)-MAX(AW697-AV697,0)/Inputs!$B$10)*DCF!E$6</f>
        <v>1419.9128149239946</v>
      </c>
      <c r="CE697" s="15">
        <f ca="1">(AX697*DCF!F$10-DCF!F$5*MAX(AX697*DCF!F$10,0)-MAX(AX697-AW697,0)/Inputs!$B$10)*DCF!F$6</f>
        <v>1469.3032769840024</v>
      </c>
      <c r="CF697" s="15">
        <f ca="1">(AY697*DCF!G$10-DCF!G$5*MAX(AY697*DCF!G$10,0)-MAX(AY697-AX697,0)/Inputs!$B$10)*DCF!G$6</f>
        <v>1683.2065271642425</v>
      </c>
      <c r="CG697" s="15">
        <f ca="1">(AZ697*DCF!H$10-DCF!H$5*MAX(AZ697*DCF!H$10,0)-MAX(AZ697-AY697,0)/Inputs!$B$10)*DCF!H$6</f>
        <v>1821.0494542639001</v>
      </c>
      <c r="CH697" s="15">
        <f ca="1">(BA697*DCF!I$10-DCF!I$5*MAX(BA697*DCF!I$10,0)-MAX(BA697-AZ697,0)/Inputs!$B$10)*DCF!I$6</f>
        <v>1962.980995679887</v>
      </c>
      <c r="CI697" s="15">
        <f ca="1">(BB697*DCF!J$10-DCF!J$5*MAX(BB697*DCF!J$10,0)-MAX(BB697-BA697,0)/Inputs!$B$10)*DCF!J$6</f>
        <v>2261.2224906973065</v>
      </c>
      <c r="CJ697" s="15">
        <f ca="1">(BC697*DCF!K$10-DCF!K$5*MAX(BC697*DCF!K$10,0)-MAX(BC697-BB697,0)/Inputs!$B$10)*DCF!K$6</f>
        <v>2367.577203738666</v>
      </c>
      <c r="CK697" s="15">
        <f ca="1">(BD697*DCF!L$10-DCF!L$5*MAX(BD697*DCF!L$10,0)-MAX(BD697-BC697,0)/Inputs!$B$10)*DCF!L$6</f>
        <v>2839.4023366173647</v>
      </c>
      <c r="CL697" s="15">
        <f ca="1">(BE697*DCF!M$10-DCF!M$5*MAX(BE697*DCF!M$10,0)-MAX(BE697-BD697,0)/Inputs!$B$10)*DCF!M$6</f>
        <v>2951.541728275592</v>
      </c>
      <c r="CM697" s="15">
        <f ca="1">(BF697*DCF!C$28-DCF!C$5*MAX(BF697*DCF!C$28,0)-MAX(BF697-Inputs!$B$13,0)/Inputs!$B$17)*DCF!C$6</f>
        <v>3702.7198542295073</v>
      </c>
      <c r="CN697" s="15">
        <f ca="1">(BG697*DCF!D$28-DCF!D$5*MAX(BG697*DCF!D$28,0)-MAX(BG697-BF697,0)/Inputs!$B$17)*DCF!D$6</f>
        <v>4519.0354403482443</v>
      </c>
      <c r="CO697" s="15">
        <f ca="1">(BH697*DCF!E$28-DCF!E$5*MAX(BH697*DCF!E$28,0)-MAX(BH697-BG697,0)/Inputs!$B$17)*DCF!E$6</f>
        <v>4686.5678601052259</v>
      </c>
      <c r="CP697" s="15">
        <f ca="1">(BI697*DCF!F$28-DCF!F$5*MAX(BI697*DCF!F$28,0)-MAX(BI697-BH697,0)/Inputs!$B$17)*DCF!F$6</f>
        <v>4852.2508133547244</v>
      </c>
      <c r="CQ697" s="15">
        <f ca="1">(BJ697*DCF!G$28-DCF!G$5*MAX(BJ697*DCF!G$28,0)-MAX(BJ697-BI697,0)/Inputs!$B$17)*DCF!G$6</f>
        <v>5522.889526139088</v>
      </c>
      <c r="CR697" s="15">
        <f ca="1">(BK697*DCF!H$28-DCF!H$5*MAX(BK697*DCF!H$28,0)-MAX(BK697-BJ697,0)/Inputs!$B$17)*DCF!H$6</f>
        <v>5607.4135829631077</v>
      </c>
      <c r="CS697" s="15">
        <f ca="1">(BL697*DCF!I$28-DCF!I$5*MAX(BL697*DCF!I$28,0)-MAX(BL697-BK697,0)/Inputs!$B$17)*DCF!I$6</f>
        <v>6416.3127668562374</v>
      </c>
      <c r="CT697" s="15">
        <f ca="1">(BM697*DCF!J$28-DCF!J$5*MAX(BM697*DCF!J$28,0)-MAX(BM697-BL697,0)/Inputs!$B$17)*DCF!J$6</f>
        <v>8615.3788599716245</v>
      </c>
      <c r="CU697" s="15">
        <f ca="1">(BN697*DCF!K$28-DCF!K$5*MAX(BN697*DCF!K$28,0)-MAX(BN697-BM697,0)/Inputs!$B$17)*DCF!K$6</f>
        <v>10930.63594837239</v>
      </c>
      <c r="CV697" s="15">
        <f ca="1">(BO697*DCF!L$28-DCF!L$5*MAX(BO697*DCF!L$28,0)-MAX(BO697-BN697,0)/Inputs!$B$17)*DCF!L$6</f>
        <v>11322.968034655298</v>
      </c>
      <c r="CW697" s="15">
        <f ca="1">(BP697*DCF!M$28-DCF!M$5*MAX(BP697*DCF!M$28,0)-MAX(BP697-BO697,0)/Inputs!$B$17)*DCF!M$6</f>
        <v>11379.507491495902</v>
      </c>
      <c r="CX697" s="15">
        <f ca="1">(BQ697*DCF!C$46-DCF!C$5*MAX(BQ697*DCF!C$46,0)-MAX(BQ697-Inputs!$B$20,0)/Inputs!$B$24)*DCF!C$6</f>
        <v>-1825.42469866226</v>
      </c>
      <c r="CY697" s="15">
        <f ca="1">(BR697*DCF!D$46-DCF!D$5*MAX(BR697*DCF!D$46,0)-MAX(BR697-BQ697,0)/Inputs!$B$24)*DCF!D$6</f>
        <v>-3879.1319302031893</v>
      </c>
      <c r="CZ697" s="15">
        <f ca="1">(BS697*DCF!E$46-DCF!E$5*MAX(BS697*DCF!E$46,0)-MAX(BS697-BR697,0)/Inputs!$B$24)*DCF!E$6</f>
        <v>-1060.0245021613862</v>
      </c>
      <c r="DA697" s="15">
        <f ca="1">(BT697*DCF!F$46-DCF!F$5*MAX(BT697*DCF!F$46,0)-MAX(BT697-BS697,0)/Inputs!$B$24)*DCF!F$6</f>
        <v>-738.66317669921261</v>
      </c>
      <c r="DB697" s="15">
        <f ca="1">(BU697*DCF!G$46-DCF!G$5*MAX(BU697*DCF!G$46,0)-MAX(BU697-BT697,0)/Inputs!$B$24)*DCF!G$6</f>
        <v>-2687.5960433839855</v>
      </c>
      <c r="DC697" s="15">
        <f ca="1">(BV697*DCF!H$46-DCF!H$5*MAX(BV697*DCF!H$46,0)-MAX(BV697-BU697,0)/Inputs!$B$24)*DCF!H$6</f>
        <v>-1196.0929735584891</v>
      </c>
      <c r="DD697" s="15">
        <f ca="1">(BW697*DCF!I$46-DCF!I$5*MAX(BW697*DCF!I$46,0)-MAX(BW697-BV697,0)/Inputs!$B$24)*DCF!I$6</f>
        <v>-1578.3433411601534</v>
      </c>
      <c r="DE697" s="15">
        <f ca="1">(BX697*DCF!J$46-DCF!J$5*MAX(BX697*DCF!J$46,0)-MAX(BX697-BW697,0)/Inputs!$B$24)*DCF!J$6</f>
        <v>-152.92010715954916</v>
      </c>
      <c r="DF697" s="15">
        <f ca="1">(BY697*DCF!K$46-DCF!K$5*MAX(BY697*DCF!K$46,0)-MAX(BY697-BX697,0)/Inputs!$B$24)*DCF!K$6</f>
        <v>-1516.2466253228092</v>
      </c>
      <c r="DG697" s="15">
        <f ca="1">(BZ697*DCF!L$46-DCF!L$5*MAX(BZ697*DCF!L$46,0)-MAX(BZ697-BY697,0)/Inputs!$B$24)*DCF!L$6</f>
        <v>3215.9402493552707</v>
      </c>
      <c r="DH697" s="15">
        <f ca="1">(CA697*DCF!M$46-DCF!M$5*MAX(CA697*DCF!M$46,0)-MAX(CA697-BZ697,0)/Inputs!$B$24)*DCF!M$6</f>
        <v>1117.1199464208396</v>
      </c>
      <c r="DI697" s="15">
        <f ca="1">SUM(CB697:CL697)+BE697*DCF!M$10*(1+Inputs!$B$30)*(1-Inputs!$B$33)*(1-Inputs!$B$30/Inputs!$B$31)/(Inputs!$B$29-Inputs!$B$30)*DCF!M$6</f>
        <v>90120.554050769788</v>
      </c>
      <c r="DJ697" s="15">
        <f ca="1">SUM(CM697:CW697)+BP697*DCF!M$28*(1+Inputs!$B$30)*(1-Inputs!$B$33)*(1-Inputs!$B$30/Inputs!$B$31)/(Inputs!$B$29-Inputs!$B$30)*DCF!M$6</f>
        <v>319282.52335090609</v>
      </c>
      <c r="DK697" s="15">
        <f ca="1">SUM(CX697:DH697)+CA697*DCF!M$46*(1+Inputs!$B$30)*(1-Inputs!$B$33)*(1-Inputs!$B$30/Inputs!$B$31)/(Inputs!$B$29-Inputs!$B$30)*DCF!M$6</f>
        <v>107436.24661359184</v>
      </c>
      <c r="DM697" s="15">
        <f ca="1">DI697+DJ697+DK697+Inputs!$B$34+Inputs!$B$36-Inputs!$B$35</f>
        <v>593690.32401526766</v>
      </c>
    </row>
    <row r="698" spans="1:117" x14ac:dyDescent="0.75">
      <c r="A698" s="11">
        <v>685</v>
      </c>
      <c r="C698" s="23">
        <f t="shared" ca="1" si="398"/>
        <v>1.2208799004522475</v>
      </c>
      <c r="D698" s="23">
        <f t="shared" ca="1" si="398"/>
        <v>1.1454603754600889</v>
      </c>
      <c r="E698" s="23">
        <f t="shared" ca="1" si="398"/>
        <v>0.4632497419000568</v>
      </c>
      <c r="F698" s="23">
        <f t="shared" ca="1" si="398"/>
        <v>0.41838543928693456</v>
      </c>
      <c r="G698" s="23">
        <f t="shared" ca="1" si="398"/>
        <v>0.36457433586891252</v>
      </c>
      <c r="H698" s="23">
        <f t="shared" ca="1" si="398"/>
        <v>0.43109090197454586</v>
      </c>
      <c r="I698" s="23">
        <f t="shared" ca="1" si="398"/>
        <v>-0.46591255307317253</v>
      </c>
      <c r="J698" s="23">
        <f t="shared" ca="1" si="398"/>
        <v>-0.4380234102588369</v>
      </c>
      <c r="K698" s="23">
        <f t="shared" ca="1" si="398"/>
        <v>-0.90027895826541626</v>
      </c>
      <c r="L698" s="23">
        <f t="shared" ca="1" si="398"/>
        <v>0.64431251696162195</v>
      </c>
      <c r="M698" s="23">
        <f t="shared" ca="1" si="398"/>
        <v>0.6338253804971733</v>
      </c>
      <c r="N698" s="23">
        <f ca="1">SQRT(Inputs!$B$38)*C698+SQRT(1-Inputs!$B$38)*_xlfn.NORM.S.INV(RAND())</f>
        <v>0.66399736166678125</v>
      </c>
      <c r="O698" s="23">
        <f ca="1">SQRT(Inputs!$B$38)*D698+SQRT(1-Inputs!$B$38)*_xlfn.NORM.S.INV(RAND())</f>
        <v>1.4375284951018716</v>
      </c>
      <c r="P698" s="23">
        <f ca="1">SQRT(Inputs!$B$38)*E698+SQRT(1-Inputs!$B$38)*_xlfn.NORM.S.INV(RAND())</f>
        <v>-0.90060629676370574</v>
      </c>
      <c r="Q698" s="23">
        <f ca="1">SQRT(Inputs!$B$38)*F698+SQRT(1-Inputs!$B$38)*_xlfn.NORM.S.INV(RAND())</f>
        <v>-0.41254175496348966</v>
      </c>
      <c r="R698" s="23">
        <f ca="1">SQRT(Inputs!$B$38)*G698+SQRT(1-Inputs!$B$38)*_xlfn.NORM.S.INV(RAND())</f>
        <v>0.46037775701323469</v>
      </c>
      <c r="S698" s="23">
        <f ca="1">SQRT(Inputs!$B$38)*H698+SQRT(1-Inputs!$B$38)*_xlfn.NORM.S.INV(RAND())</f>
        <v>-0.89652745007603518</v>
      </c>
      <c r="T698" s="23">
        <f ca="1">SQRT(Inputs!$B$38)*I698+SQRT(1-Inputs!$B$38)*_xlfn.NORM.S.INV(RAND())</f>
        <v>-0.99004542996434419</v>
      </c>
      <c r="U698" s="23">
        <f ca="1">SQRT(Inputs!$B$38)*J698+SQRT(1-Inputs!$B$38)*_xlfn.NORM.S.INV(RAND())</f>
        <v>-0.8662969962624032</v>
      </c>
      <c r="V698" s="23">
        <f ca="1">SQRT(Inputs!$B$38)*K698+SQRT(1-Inputs!$B$38)*_xlfn.NORM.S.INV(RAND())</f>
        <v>-1.847950551045642</v>
      </c>
      <c r="W698" s="23">
        <f ca="1">SQRT(Inputs!$B$38)*L698+SQRT(1-Inputs!$B$38)*_xlfn.NORM.S.INV(RAND())</f>
        <v>-9.8306767395142103E-2</v>
      </c>
      <c r="X698" s="23">
        <f ca="1">SQRT(Inputs!$B$38)*M698+SQRT(1-Inputs!$B$38)*_xlfn.NORM.S.INV(RAND())</f>
        <v>0.10165365604084045</v>
      </c>
      <c r="Y698" s="23">
        <f ca="1">SQRT(Inputs!$B$38)*C698+SQRT(1-Inputs!$B$38)*_xlfn.NORM.S.INV(RAND())</f>
        <v>0.52831823796651045</v>
      </c>
      <c r="Z698" s="23">
        <f ca="1">SQRT(Inputs!$B$38)*D698+SQRT(1-Inputs!$B$38)*_xlfn.NORM.S.INV(RAND())</f>
        <v>1.079284043114964</v>
      </c>
      <c r="AA698" s="23">
        <f ca="1">SQRT(Inputs!$B$38)*E698+SQRT(1-Inputs!$B$38)*_xlfn.NORM.S.INV(RAND())</f>
        <v>1.2000518582564479</v>
      </c>
      <c r="AB698" s="23">
        <f ca="1">SQRT(Inputs!$B$38)*F698+SQRT(1-Inputs!$B$38)*_xlfn.NORM.S.INV(RAND())</f>
        <v>0.61495073404970135</v>
      </c>
      <c r="AC698" s="23">
        <f ca="1">SQRT(Inputs!$B$38)*G698+SQRT(1-Inputs!$B$38)*_xlfn.NORM.S.INV(RAND())</f>
        <v>-0.33778142159342439</v>
      </c>
      <c r="AD698" s="23">
        <f ca="1">SQRT(Inputs!$B$38)*H698+SQRT(1-Inputs!$B$38)*_xlfn.NORM.S.INV(RAND())</f>
        <v>0.11129113881287658</v>
      </c>
      <c r="AE698" s="23">
        <f ca="1">SQRT(Inputs!$B$38)*I698+SQRT(1-Inputs!$B$38)*_xlfn.NORM.S.INV(RAND())</f>
        <v>0.80033850091367664</v>
      </c>
      <c r="AF698" s="23">
        <f ca="1">SQRT(Inputs!$B$38)*J698+SQRT(1-Inputs!$B$38)*_xlfn.NORM.S.INV(RAND())</f>
        <v>-0.13950070240683327</v>
      </c>
      <c r="AG698" s="23">
        <f ca="1">SQRT(Inputs!$B$38)*K698+SQRT(1-Inputs!$B$38)*_xlfn.NORM.S.INV(RAND())</f>
        <v>-1.98494839700544</v>
      </c>
      <c r="AH698" s="23">
        <f ca="1">SQRT(Inputs!$B$38)*L698+SQRT(1-Inputs!$B$38)*_xlfn.NORM.S.INV(RAND())</f>
        <v>0.2779183091885985</v>
      </c>
      <c r="AI698" s="23">
        <f ca="1">SQRT(Inputs!$B$38)*M698+SQRT(1-Inputs!$B$38)*_xlfn.NORM.S.INV(RAND())</f>
        <v>0.52045240269095372</v>
      </c>
      <c r="AJ698" s="23">
        <f ca="1">SQRT(Inputs!$B$38)*C698+SQRT(1-Inputs!$B$38)*_xlfn.NORM.S.INV(RAND())</f>
        <v>1.5585500586275804</v>
      </c>
      <c r="AK698" s="23">
        <f ca="1">SQRT(Inputs!$B$38)*D698+SQRT(1-Inputs!$B$38)*_xlfn.NORM.S.INV(RAND())</f>
        <v>0.27813905269317324</v>
      </c>
      <c r="AL698" s="23">
        <f ca="1">SQRT(Inputs!$B$38)*E698+SQRT(1-Inputs!$B$38)*_xlfn.NORM.S.INV(RAND())</f>
        <v>3.3160192186166726E-2</v>
      </c>
      <c r="AM698" s="23">
        <f ca="1">SQRT(Inputs!$B$38)*F698+SQRT(1-Inputs!$B$38)*_xlfn.NORM.S.INV(RAND())</f>
        <v>0.8058035542215195</v>
      </c>
      <c r="AN698" s="23">
        <f ca="1">SQRT(Inputs!$B$38)*G698+SQRT(1-Inputs!$B$38)*_xlfn.NORM.S.INV(RAND())</f>
        <v>-0.40740220262895188</v>
      </c>
      <c r="AO698" s="23">
        <f ca="1">SQRT(Inputs!$B$38)*H698+SQRT(1-Inputs!$B$38)*_xlfn.NORM.S.INV(RAND())</f>
        <v>0.80140611110853344</v>
      </c>
      <c r="AP698" s="23">
        <f ca="1">SQRT(Inputs!$B$38)*I698+SQRT(1-Inputs!$B$38)*_xlfn.NORM.S.INV(RAND())</f>
        <v>0.69686228668261874</v>
      </c>
      <c r="AQ698" s="23">
        <f ca="1">SQRT(Inputs!$B$38)*J698+SQRT(1-Inputs!$B$38)*_xlfn.NORM.S.INV(RAND())</f>
        <v>0.42997341480783391</v>
      </c>
      <c r="AR698" s="23">
        <f ca="1">SQRT(Inputs!$B$38)*K698+SQRT(1-Inputs!$B$38)*_xlfn.NORM.S.INV(RAND())</f>
        <v>9.9496815829220153E-2</v>
      </c>
      <c r="AS698" s="23">
        <f ca="1">SQRT(Inputs!$B$38)*L698+SQRT(1-Inputs!$B$38)*_xlfn.NORM.S.INV(RAND())</f>
        <v>1.1657276700444181</v>
      </c>
      <c r="AT698" s="23">
        <f ca="1">SQRT(Inputs!$B$38)*M698+SQRT(1-Inputs!$B$38)*_xlfn.NORM.S.INV(RAND())</f>
        <v>-5.376150635191429E-2</v>
      </c>
      <c r="AU698" s="15">
        <f ca="1">Inputs!$B$6*EXP($B$8-0.5*C$5^2+C$5*N698)</f>
        <v>5525.3159546747711</v>
      </c>
      <c r="AV698" s="15">
        <f t="shared" ca="1" si="365"/>
        <v>8308.5575212914373</v>
      </c>
      <c r="AW698" s="15">
        <f t="shared" ca="1" si="366"/>
        <v>8971.9837725272446</v>
      </c>
      <c r="AX698" s="15">
        <f t="shared" ca="1" si="367"/>
        <v>10403.629591051276</v>
      </c>
      <c r="AY698" s="15">
        <f t="shared" ca="1" si="368"/>
        <v>13416.612679221909</v>
      </c>
      <c r="AZ698" s="15">
        <f t="shared" ca="1" si="369"/>
        <v>14866.309583146769</v>
      </c>
      <c r="BA698" s="15">
        <f t="shared" ca="1" si="370"/>
        <v>16401.86352458657</v>
      </c>
      <c r="BB698" s="15">
        <f t="shared" ca="1" si="371"/>
        <v>18411.474187647455</v>
      </c>
      <c r="BC698" s="15">
        <f t="shared" ca="1" si="372"/>
        <v>18865.308069918607</v>
      </c>
      <c r="BD698" s="15">
        <f t="shared" ca="1" si="373"/>
        <v>22900.243216513212</v>
      </c>
      <c r="BE698" s="15">
        <f t="shared" ca="1" si="374"/>
        <v>28322.327565886888</v>
      </c>
      <c r="BF698" s="15">
        <f ca="1">Inputs!$B$13*EXP($B$9-0.5*C$6^2+C$6*Y698)</f>
        <v>15358.235159374961</v>
      </c>
      <c r="BG698" s="15">
        <f t="shared" ca="1" si="375"/>
        <v>22741.91680795822</v>
      </c>
      <c r="BH698" s="15">
        <f t="shared" ca="1" si="376"/>
        <v>33905.782923557199</v>
      </c>
      <c r="BI698" s="15">
        <f t="shared" ca="1" si="377"/>
        <v>45626.35688201533</v>
      </c>
      <c r="BJ698" s="15">
        <f t="shared" ca="1" si="378"/>
        <v>53276.725856247918</v>
      </c>
      <c r="BK698" s="15">
        <f t="shared" ca="1" si="379"/>
        <v>66385.342598498028</v>
      </c>
      <c r="BL698" s="15">
        <f t="shared" ca="1" si="380"/>
        <v>90458.31521600562</v>
      </c>
      <c r="BM698" s="15">
        <f t="shared" ca="1" si="381"/>
        <v>109282.44069695006</v>
      </c>
      <c r="BN698" s="15">
        <f t="shared" ca="1" si="382"/>
        <v>105951.35491625412</v>
      </c>
      <c r="BO698" s="15">
        <f t="shared" ca="1" si="383"/>
        <v>134642.36807250476</v>
      </c>
      <c r="BP698" s="15">
        <f t="shared" ca="1" si="384"/>
        <v>175785.08616504309</v>
      </c>
      <c r="BQ698" s="15">
        <f ca="1">Inputs!$B$20*EXP($B$10-0.5*C$7^2+C$7*AJ698)</f>
        <v>7455.590333193074</v>
      </c>
      <c r="BR698" s="15">
        <f t="shared" ca="1" si="385"/>
        <v>11050.515222835074</v>
      </c>
      <c r="BS698" s="15">
        <f t="shared" ca="1" si="386"/>
        <v>15277.299776851089</v>
      </c>
      <c r="BT698" s="15">
        <f t="shared" ca="1" si="387"/>
        <v>26022.388202184888</v>
      </c>
      <c r="BU698" s="15">
        <f t="shared" ca="1" si="388"/>
        <v>32678.374925972708</v>
      </c>
      <c r="BV698" s="15">
        <f t="shared" ca="1" si="389"/>
        <v>54461.79847435878</v>
      </c>
      <c r="BW698" s="15">
        <f t="shared" ca="1" si="390"/>
        <v>88076.189907371561</v>
      </c>
      <c r="BX698" s="15">
        <f t="shared" ca="1" si="391"/>
        <v>134278.4853721176</v>
      </c>
      <c r="BY698" s="15">
        <f t="shared" ca="1" si="392"/>
        <v>191762.87233384926</v>
      </c>
      <c r="BZ698" s="15">
        <f t="shared" ca="1" si="393"/>
        <v>333376.45733998838</v>
      </c>
      <c r="CA698" s="15">
        <f t="shared" ca="1" si="394"/>
        <v>463840.22808871244</v>
      </c>
      <c r="CB698" s="15">
        <f ca="1">(AU698*DCF!C$10-DCF!C$5*MAX(AU698*DCF!C$10,0)-MAX(AU698-Inputs!$B$6,0)/Inputs!$B$10)*DCF!C$6</f>
        <v>1039.0594675366267</v>
      </c>
      <c r="CC698" s="15">
        <f ca="1">(AV698*DCF!D$10-DCF!D$5*MAX(AV698*DCF!D$10,0)-MAX(AV698-AU698,0)/Inputs!$B$10)*DCF!D$6</f>
        <v>1346.5339937722445</v>
      </c>
      <c r="CD698" s="15">
        <f ca="1">(AW698*DCF!E$10-DCF!E$5*MAX(AW698*DCF!E$10,0)-MAX(AW698-AV698,0)/Inputs!$B$10)*DCF!E$6</f>
        <v>1922.0571657430187</v>
      </c>
      <c r="CE698" s="15">
        <f ca="1">(AX698*DCF!F$10-DCF!F$5*MAX(AX698*DCF!F$10,0)-MAX(AX698-AW698,0)/Inputs!$B$10)*DCF!F$6</f>
        <v>1973.2057594642993</v>
      </c>
      <c r="CF698" s="15">
        <f ca="1">(AY698*DCF!G$10-DCF!G$5*MAX(AY698*DCF!G$10,0)-MAX(AY698-AX698,0)/Inputs!$B$10)*DCF!G$6</f>
        <v>2185.2094255294323</v>
      </c>
      <c r="CG698" s="15">
        <f ca="1">(AZ698*DCF!H$10-DCF!H$5*MAX(AZ698*DCF!H$10,0)-MAX(AZ698-AY698,0)/Inputs!$B$10)*DCF!H$6</f>
        <v>2628.8849943579894</v>
      </c>
      <c r="CH698" s="15">
        <f ca="1">(BA698*DCF!I$10-DCF!I$5*MAX(BA698*DCF!I$10,0)-MAX(BA698-AZ698,0)/Inputs!$B$10)*DCF!I$6</f>
        <v>2744.137476791976</v>
      </c>
      <c r="CI698" s="15">
        <f ca="1">(BB698*DCF!J$10-DCF!J$5*MAX(BB698*DCF!J$10,0)-MAX(BB698-BA698,0)/Inputs!$B$10)*DCF!J$6</f>
        <v>2854.928310930954</v>
      </c>
      <c r="CJ698" s="15">
        <f ca="1">(BC698*DCF!K$10-DCF!K$5*MAX(BC698*DCF!K$10,0)-MAX(BC698-BB698,0)/Inputs!$B$10)*DCF!K$6</f>
        <v>2973.481785770794</v>
      </c>
      <c r="CK698" s="15">
        <f ca="1">(BD698*DCF!L$10-DCF!L$5*MAX(BD698*DCF!L$10,0)-MAX(BD698-BC698,0)/Inputs!$B$10)*DCF!L$6</f>
        <v>2932.0097015768156</v>
      </c>
      <c r="CL698" s="15">
        <f ca="1">(BE698*DCF!M$10-DCF!M$5*MAX(BE698*DCF!M$10,0)-MAX(BE698-BD698,0)/Inputs!$B$10)*DCF!M$6</f>
        <v>3348.9208318490419</v>
      </c>
      <c r="CM698" s="15">
        <f ca="1">(BF698*DCF!C$28-DCF!C$5*MAX(BF698*DCF!C$28,0)-MAX(BF698-Inputs!$B$13,0)/Inputs!$B$17)*DCF!C$6</f>
        <v>3770.088270760762</v>
      </c>
      <c r="CN698" s="15">
        <f ca="1">(BG698*DCF!D$28-DCF!D$5*MAX(BG698*DCF!D$28,0)-MAX(BG698-BF698,0)/Inputs!$B$17)*DCF!D$6</f>
        <v>5122.7411805365055</v>
      </c>
      <c r="CO698" s="15">
        <f ca="1">(BH698*DCF!E$28-DCF!E$5*MAX(BH698*DCF!E$28,0)-MAX(BH698-BG698,0)/Inputs!$B$17)*DCF!E$6</f>
        <v>7402.4771221593574</v>
      </c>
      <c r="CP698" s="15">
        <f ca="1">(BI698*DCF!F$28-DCF!F$5*MAX(BI698*DCF!F$28,0)-MAX(BI698-BH698,0)/Inputs!$B$17)*DCF!F$6</f>
        <v>10252.438308934416</v>
      </c>
      <c r="CQ698" s="15">
        <f ca="1">(BJ698*DCF!G$28-DCF!G$5*MAX(BJ698*DCF!G$28,0)-MAX(BJ698-BI698,0)/Inputs!$B$17)*DCF!G$6</f>
        <v>12536.334247709285</v>
      </c>
      <c r="CR698" s="15">
        <f ca="1">(BK698*DCF!H$28-DCF!H$5*MAX(BK698*DCF!H$28,0)-MAX(BK698-BJ698,0)/Inputs!$B$17)*DCF!H$6</f>
        <v>14381.116468635562</v>
      </c>
      <c r="CS698" s="15">
        <f ca="1">(BL698*DCF!I$28-DCF!I$5*MAX(BL698*DCF!I$28,0)-MAX(BL698-BK698,0)/Inputs!$B$17)*DCF!I$6</f>
        <v>17816.337972589099</v>
      </c>
      <c r="CT698" s="15">
        <f ca="1">(BM698*DCF!J$28-DCF!J$5*MAX(BM698*DCF!J$28,0)-MAX(BM698-BL698,0)/Inputs!$B$17)*DCF!J$6</f>
        <v>21883.1312451421</v>
      </c>
      <c r="CU698" s="15">
        <f ca="1">(BN698*DCF!K$28-DCF!K$5*MAX(BN698*DCF!K$28,0)-MAX(BN698-BM698,0)/Inputs!$B$17)*DCF!K$6</f>
        <v>22375.149671647145</v>
      </c>
      <c r="CV698" s="15">
        <f ca="1">(BO698*DCF!L$28-DCF!L$5*MAX(BO698*DCF!L$28,0)-MAX(BO698-BN698,0)/Inputs!$B$17)*DCF!L$6</f>
        <v>23617.542576266726</v>
      </c>
      <c r="CW698" s="15">
        <f ca="1">(BP698*DCF!M$28-DCF!M$5*MAX(BP698*DCF!M$28,0)-MAX(BP698-BO698,0)/Inputs!$B$17)*DCF!M$6</f>
        <v>28773.495571839147</v>
      </c>
      <c r="CX698" s="15">
        <f ca="1">(BQ698*DCF!C$46-DCF!C$5*MAX(BQ698*DCF!C$46,0)-MAX(BQ698-Inputs!$B$20,0)/Inputs!$B$24)*DCF!C$6</f>
        <v>-3687.0140876626374</v>
      </c>
      <c r="CY698" s="15">
        <f ca="1">(BR698*DCF!D$46-DCF!D$5*MAX(BR698*DCF!D$46,0)-MAX(BR698-BQ698,0)/Inputs!$B$24)*DCF!D$6</f>
        <v>-3419.9898570160512</v>
      </c>
      <c r="CZ698" s="15">
        <f ca="1">(BS698*DCF!E$46-DCF!E$5*MAX(BS698*DCF!E$46,0)-MAX(BS698-BR698,0)/Inputs!$B$24)*DCF!E$6</f>
        <v>-3472.649408042043</v>
      </c>
      <c r="DA698" s="15">
        <f ca="1">(BT698*DCF!F$46-DCF!F$5*MAX(BT698*DCF!F$46,0)-MAX(BT698-BS698,0)/Inputs!$B$24)*DCF!F$6</f>
        <v>-5807.7412087926195</v>
      </c>
      <c r="DB698" s="15">
        <f ca="1">(BU698*DCF!G$46-DCF!G$5*MAX(BU698*DCF!G$46,0)-MAX(BU698-BT698,0)/Inputs!$B$24)*DCF!G$6</f>
        <v>-3338.1783955662322</v>
      </c>
      <c r="DC698" s="15">
        <f ca="1">(BV698*DCF!H$46-DCF!H$5*MAX(BV698*DCF!H$46,0)-MAX(BV698-BU698,0)/Inputs!$B$24)*DCF!H$6</f>
        <v>-6769.0653984104765</v>
      </c>
      <c r="DD698" s="15">
        <f ca="1">(BW698*DCF!I$46-DCF!I$5*MAX(BW698*DCF!I$46,0)-MAX(BW698-BV698,0)/Inputs!$B$24)*DCF!I$6</f>
        <v>-7615.2376476040781</v>
      </c>
      <c r="DE698" s="15">
        <f ca="1">(BX698*DCF!J$46-DCF!J$5*MAX(BX698*DCF!J$46,0)-MAX(BX698-BW698,0)/Inputs!$B$24)*DCF!J$6</f>
        <v>-6619.4828908140807</v>
      </c>
      <c r="DF698" s="15">
        <f ca="1">(BY698*DCF!K$46-DCF!K$5*MAX(BY698*DCF!K$46,0)-MAX(BY698-BX698,0)/Inputs!$B$24)*DCF!K$6</f>
        <v>-3128.0089154083535</v>
      </c>
      <c r="DG698" s="15">
        <f ca="1">(BZ698*DCF!L$46-DCF!L$5*MAX(BZ698*DCF!L$46,0)-MAX(BZ698-BY698,0)/Inputs!$B$24)*DCF!L$6</f>
        <v>-9002.8514945002717</v>
      </c>
      <c r="DH698" s="15">
        <f ca="1">(CA698*DCF!M$46-DCF!M$5*MAX(CA698*DCF!M$46,0)-MAX(CA698-BZ698,0)/Inputs!$B$24)*DCF!M$6</f>
        <v>9088.9930974484469</v>
      </c>
      <c r="DI698" s="15">
        <f ca="1">SUM(CB698:CL698)+BE698*DCF!M$10*(1+Inputs!$B$30)*(1-Inputs!$B$33)*(1-Inputs!$B$30/Inputs!$B$31)/(Inputs!$B$29-Inputs!$B$30)*DCF!M$6</f>
        <v>104769.84105319591</v>
      </c>
      <c r="DJ698" s="15">
        <f ca="1">SUM(CM698:CW698)+BP698*DCF!M$28*(1+Inputs!$B$30)*(1-Inputs!$B$33)*(1-Inputs!$B$30/Inputs!$B$31)/(Inputs!$B$29-Inputs!$B$30)*DCF!M$6</f>
        <v>820213.81172213214</v>
      </c>
      <c r="DK698" s="15">
        <f ca="1">SUM(CX698:DH698)+CA698*DCF!M$46*(1+Inputs!$B$30)*(1-Inputs!$B$33)*(1-Inputs!$B$30/Inputs!$B$31)/(Inputs!$B$29-Inputs!$B$30)*DCF!M$6</f>
        <v>673380.71180636378</v>
      </c>
      <c r="DM698" s="15">
        <f ca="1">DI698+DJ698+DK698+Inputs!$B$34+Inputs!$B$36-Inputs!$B$35</f>
        <v>1675215.3645816918</v>
      </c>
    </row>
    <row r="699" spans="1:117" x14ac:dyDescent="0.75">
      <c r="A699" s="11">
        <v>686</v>
      </c>
      <c r="C699" s="23">
        <f t="shared" ca="1" si="398"/>
        <v>-7.2307384780429557E-2</v>
      </c>
      <c r="D699" s="23">
        <f t="shared" ca="1" si="398"/>
        <v>5.6863553966941628E-2</v>
      </c>
      <c r="E699" s="23">
        <f t="shared" ca="1" si="398"/>
        <v>-6.8700581241826861E-2</v>
      </c>
      <c r="F699" s="23">
        <f t="shared" ca="1" si="398"/>
        <v>0.1915483093878001</v>
      </c>
      <c r="G699" s="23">
        <f t="shared" ca="1" si="398"/>
        <v>2.3530228246667246E-2</v>
      </c>
      <c r="H699" s="23">
        <f t="shared" ca="1" si="398"/>
        <v>0.10793423197104085</v>
      </c>
      <c r="I699" s="23">
        <f t="shared" ca="1" si="398"/>
        <v>0.28991386478175885</v>
      </c>
      <c r="J699" s="23">
        <f t="shared" ca="1" si="398"/>
        <v>1.0398396197460023</v>
      </c>
      <c r="K699" s="23">
        <f t="shared" ca="1" si="398"/>
        <v>0.39730974871558017</v>
      </c>
      <c r="L699" s="23">
        <f t="shared" ca="1" si="398"/>
        <v>-1.2153633521496578</v>
      </c>
      <c r="M699" s="23">
        <f t="shared" ca="1" si="398"/>
        <v>-0.733408529141091</v>
      </c>
      <c r="N699" s="23">
        <f ca="1">SQRT(Inputs!$B$38)*C699+SQRT(1-Inputs!$B$38)*_xlfn.NORM.S.INV(RAND())</f>
        <v>-0.76823108458891665</v>
      </c>
      <c r="O699" s="23">
        <f ca="1">SQRT(Inputs!$B$38)*D699+SQRT(1-Inputs!$B$38)*_xlfn.NORM.S.INV(RAND())</f>
        <v>-0.74288026568688204</v>
      </c>
      <c r="P699" s="23">
        <f ca="1">SQRT(Inputs!$B$38)*E699+SQRT(1-Inputs!$B$38)*_xlfn.NORM.S.INV(RAND())</f>
        <v>-1.1075739551109831</v>
      </c>
      <c r="Q699" s="23">
        <f ca="1">SQRT(Inputs!$B$38)*F699+SQRT(1-Inputs!$B$38)*_xlfn.NORM.S.INV(RAND())</f>
        <v>0.19291165690012824</v>
      </c>
      <c r="R699" s="23">
        <f ca="1">SQRT(Inputs!$B$38)*G699+SQRT(1-Inputs!$B$38)*_xlfn.NORM.S.INV(RAND())</f>
        <v>-0.66399595786365828</v>
      </c>
      <c r="S699" s="23">
        <f ca="1">SQRT(Inputs!$B$38)*H699+SQRT(1-Inputs!$B$38)*_xlfn.NORM.S.INV(RAND())</f>
        <v>0.69500996901078527</v>
      </c>
      <c r="T699" s="23">
        <f ca="1">SQRT(Inputs!$B$38)*I699+SQRT(1-Inputs!$B$38)*_xlfn.NORM.S.INV(RAND())</f>
        <v>0.20835788041248512</v>
      </c>
      <c r="U699" s="23">
        <f ca="1">SQRT(Inputs!$B$38)*J699+SQRT(1-Inputs!$B$38)*_xlfn.NORM.S.INV(RAND())</f>
        <v>-0.57061285982282517</v>
      </c>
      <c r="V699" s="23">
        <f ca="1">SQRT(Inputs!$B$38)*K699+SQRT(1-Inputs!$B$38)*_xlfn.NORM.S.INV(RAND())</f>
        <v>1.1043702455113913</v>
      </c>
      <c r="W699" s="23">
        <f ca="1">SQRT(Inputs!$B$38)*L699+SQRT(1-Inputs!$B$38)*_xlfn.NORM.S.INV(RAND())</f>
        <v>-0.18452270159050438</v>
      </c>
      <c r="X699" s="23">
        <f ca="1">SQRT(Inputs!$B$38)*M699+SQRT(1-Inputs!$B$38)*_xlfn.NORM.S.INV(RAND())</f>
        <v>8.1453373728488321E-2</v>
      </c>
      <c r="Y699" s="23">
        <f ca="1">SQRT(Inputs!$B$38)*C699+SQRT(1-Inputs!$B$38)*_xlfn.NORM.S.INV(RAND())</f>
        <v>0.46006467979752141</v>
      </c>
      <c r="Z699" s="23">
        <f ca="1">SQRT(Inputs!$B$38)*D699+SQRT(1-Inputs!$B$38)*_xlfn.NORM.S.INV(RAND())</f>
        <v>0.15274403582428975</v>
      </c>
      <c r="AA699" s="23">
        <f ca="1">SQRT(Inputs!$B$38)*E699+SQRT(1-Inputs!$B$38)*_xlfn.NORM.S.INV(RAND())</f>
        <v>-0.38617664338574881</v>
      </c>
      <c r="AB699" s="23">
        <f ca="1">SQRT(Inputs!$B$38)*F699+SQRT(1-Inputs!$B$38)*_xlfn.NORM.S.INV(RAND())</f>
        <v>-0.23007929049953452</v>
      </c>
      <c r="AC699" s="23">
        <f ca="1">SQRT(Inputs!$B$38)*G699+SQRT(1-Inputs!$B$38)*_xlfn.NORM.S.INV(RAND())</f>
        <v>1.8965146972572391</v>
      </c>
      <c r="AD699" s="23">
        <f ca="1">SQRT(Inputs!$B$38)*H699+SQRT(1-Inputs!$B$38)*_xlfn.NORM.S.INV(RAND())</f>
        <v>-0.43875123689848122</v>
      </c>
      <c r="AE699" s="23">
        <f ca="1">SQRT(Inputs!$B$38)*I699+SQRT(1-Inputs!$B$38)*_xlfn.NORM.S.INV(RAND())</f>
        <v>-0.72777720915225941</v>
      </c>
      <c r="AF699" s="23">
        <f ca="1">SQRT(Inputs!$B$38)*J699+SQRT(1-Inputs!$B$38)*_xlfn.NORM.S.INV(RAND())</f>
        <v>-1.1009323340286228</v>
      </c>
      <c r="AG699" s="23">
        <f ca="1">SQRT(Inputs!$B$38)*K699+SQRT(1-Inputs!$B$38)*_xlfn.NORM.S.INV(RAND())</f>
        <v>1.0374331401449541</v>
      </c>
      <c r="AH699" s="23">
        <f ca="1">SQRT(Inputs!$B$38)*L699+SQRT(1-Inputs!$B$38)*_xlfn.NORM.S.INV(RAND())</f>
        <v>0.45651316882586979</v>
      </c>
      <c r="AI699" s="23">
        <f ca="1">SQRT(Inputs!$B$38)*M699+SQRT(1-Inputs!$B$38)*_xlfn.NORM.S.INV(RAND())</f>
        <v>-1.0116997116043447</v>
      </c>
      <c r="AJ699" s="23">
        <f ca="1">SQRT(Inputs!$B$38)*C699+SQRT(1-Inputs!$B$38)*_xlfn.NORM.S.INV(RAND())</f>
        <v>0.85523508246490243</v>
      </c>
      <c r="AK699" s="23">
        <f ca="1">SQRT(Inputs!$B$38)*D699+SQRT(1-Inputs!$B$38)*_xlfn.NORM.S.INV(RAND())</f>
        <v>-6.3477394297232828E-2</v>
      </c>
      <c r="AL699" s="23">
        <f ca="1">SQRT(Inputs!$B$38)*E699+SQRT(1-Inputs!$B$38)*_xlfn.NORM.S.INV(RAND())</f>
        <v>-3.7250607484358156E-2</v>
      </c>
      <c r="AM699" s="23">
        <f ca="1">SQRT(Inputs!$B$38)*F699+SQRT(1-Inputs!$B$38)*_xlfn.NORM.S.INV(RAND())</f>
        <v>-3.1406552210813829E-2</v>
      </c>
      <c r="AN699" s="23">
        <f ca="1">SQRT(Inputs!$B$38)*G699+SQRT(1-Inputs!$B$38)*_xlfn.NORM.S.INV(RAND())</f>
        <v>-1.119323877934566</v>
      </c>
      <c r="AO699" s="23">
        <f ca="1">SQRT(Inputs!$B$38)*H699+SQRT(1-Inputs!$B$38)*_xlfn.NORM.S.INV(RAND())</f>
        <v>-1.3915911117368243</v>
      </c>
      <c r="AP699" s="23">
        <f ca="1">SQRT(Inputs!$B$38)*I699+SQRT(1-Inputs!$B$38)*_xlfn.NORM.S.INV(RAND())</f>
        <v>1.0724388093296426</v>
      </c>
      <c r="AQ699" s="23">
        <f ca="1">SQRT(Inputs!$B$38)*J699+SQRT(1-Inputs!$B$38)*_xlfn.NORM.S.INV(RAND())</f>
        <v>-1.0988649051930039</v>
      </c>
      <c r="AR699" s="23">
        <f ca="1">SQRT(Inputs!$B$38)*K699+SQRT(1-Inputs!$B$38)*_xlfn.NORM.S.INV(RAND())</f>
        <v>0.41767925048356225</v>
      </c>
      <c r="AS699" s="23">
        <f ca="1">SQRT(Inputs!$B$38)*L699+SQRT(1-Inputs!$B$38)*_xlfn.NORM.S.INV(RAND())</f>
        <v>-0.42886156405697706</v>
      </c>
      <c r="AT699" s="23">
        <f ca="1">SQRT(Inputs!$B$38)*M699+SQRT(1-Inputs!$B$38)*_xlfn.NORM.S.INV(RAND())</f>
        <v>-0.2219703059215519</v>
      </c>
      <c r="AU699" s="15">
        <f ca="1">Inputs!$B$6*EXP($B$8-0.5*C$5^2+C$5*N699)</f>
        <v>4381.9823310369675</v>
      </c>
      <c r="AV699" s="15">
        <f t="shared" ca="1" si="365"/>
        <v>4781.9906616833559</v>
      </c>
      <c r="AW699" s="15">
        <f t="shared" ca="1" si="366"/>
        <v>5021.6656190596505</v>
      </c>
      <c r="AX699" s="15">
        <f t="shared" ca="1" si="367"/>
        <v>6280.506688497986</v>
      </c>
      <c r="AY699" s="15">
        <f t="shared" ca="1" si="368"/>
        <v>7102.7093681647766</v>
      </c>
      <c r="AZ699" s="15">
        <f t="shared" ca="1" si="369"/>
        <v>9377.7452111895054</v>
      </c>
      <c r="BA699" s="15">
        <f t="shared" ca="1" si="370"/>
        <v>11728.963376557283</v>
      </c>
      <c r="BB699" s="15">
        <f t="shared" ca="1" si="371"/>
        <v>13561.906706875892</v>
      </c>
      <c r="BC699" s="15">
        <f t="shared" ca="1" si="372"/>
        <v>18478.404013786636</v>
      </c>
      <c r="BD699" s="15">
        <f t="shared" ca="1" si="373"/>
        <v>22250.432950294169</v>
      </c>
      <c r="BE699" s="15">
        <f t="shared" ca="1" si="374"/>
        <v>27468.078289644578</v>
      </c>
      <c r="BF699" s="15">
        <f ca="1">Inputs!$B$13*EXP($B$9-0.5*C$6^2+C$6*Y699)</f>
        <v>15151.820842747251</v>
      </c>
      <c r="BG699" s="15">
        <f t="shared" ca="1" si="375"/>
        <v>18982.077894157133</v>
      </c>
      <c r="BH699" s="15">
        <f t="shared" ca="1" si="376"/>
        <v>21753.688871655919</v>
      </c>
      <c r="BI699" s="15">
        <f t="shared" ca="1" si="377"/>
        <v>25703.231721414752</v>
      </c>
      <c r="BJ699" s="15">
        <f t="shared" ca="1" si="378"/>
        <v>41417.129780373871</v>
      </c>
      <c r="BK699" s="15">
        <f t="shared" ca="1" si="379"/>
        <v>47884.25220285161</v>
      </c>
      <c r="BL699" s="15">
        <f t="shared" ca="1" si="380"/>
        <v>53526.053843724505</v>
      </c>
      <c r="BM699" s="15">
        <f t="shared" ca="1" si="381"/>
        <v>57384.761372060246</v>
      </c>
      <c r="BN699" s="15">
        <f t="shared" ca="1" si="382"/>
        <v>79918.937554859134</v>
      </c>
      <c r="BO699" s="15">
        <f t="shared" ca="1" si="383"/>
        <v>103690.94722398034</v>
      </c>
      <c r="BP699" s="15">
        <f t="shared" ca="1" si="384"/>
        <v>113802.8467426813</v>
      </c>
      <c r="BQ699" s="15">
        <f ca="1">Inputs!$B$20*EXP($B$10-0.5*C$7^2+C$7*AJ699)</f>
        <v>5809.5928145040834</v>
      </c>
      <c r="BR699" s="15">
        <f t="shared" ca="1" si="385"/>
        <v>7725.5487183690166</v>
      </c>
      <c r="BS699" s="15">
        <f t="shared" ca="1" si="386"/>
        <v>10466.730090640758</v>
      </c>
      <c r="BT699" s="15">
        <f t="shared" ca="1" si="387"/>
        <v>14312.934811029339</v>
      </c>
      <c r="BU699" s="15">
        <f t="shared" ca="1" si="388"/>
        <v>15129.649506069989</v>
      </c>
      <c r="BV699" s="15">
        <f t="shared" ca="1" si="389"/>
        <v>15384.541854616364</v>
      </c>
      <c r="BW699" s="15">
        <f t="shared" ca="1" si="390"/>
        <v>26938.498633125615</v>
      </c>
      <c r="BX699" s="15">
        <f t="shared" ca="1" si="391"/>
        <v>30228.269605563233</v>
      </c>
      <c r="BY699" s="15">
        <f t="shared" ca="1" si="392"/>
        <v>45878.537193797085</v>
      </c>
      <c r="BZ699" s="15">
        <f t="shared" ca="1" si="393"/>
        <v>59493.720078059865</v>
      </c>
      <c r="CA699" s="15">
        <f t="shared" ca="1" si="394"/>
        <v>80338.401217062317</v>
      </c>
      <c r="CB699" s="15">
        <f ca="1">(AU699*DCF!C$10-DCF!C$5*MAX(AU699*DCF!C$10,0)-MAX(AU699-Inputs!$B$6,0)/Inputs!$B$10)*DCF!C$6</f>
        <v>1047.21164006189</v>
      </c>
      <c r="CC699" s="15">
        <f ca="1">(AV699*DCF!D$10-DCF!D$5*MAX(AV699*DCF!D$10,0)-MAX(AV699-AU699,0)/Inputs!$B$10)*DCF!D$6</f>
        <v>1068.0462643956062</v>
      </c>
      <c r="CD699" s="15">
        <f ca="1">(AW699*DCF!E$10-DCF!E$5*MAX(AW699*DCF!E$10,0)-MAX(AW699-AV699,0)/Inputs!$B$10)*DCF!E$6</f>
        <v>1105.4379275089029</v>
      </c>
      <c r="CE699" s="15">
        <f ca="1">(AX699*DCF!F$10-DCF!F$5*MAX(AX699*DCF!F$10,0)-MAX(AX699-AW699,0)/Inputs!$B$10)*DCF!F$6</f>
        <v>1109.0909847412775</v>
      </c>
      <c r="CF699" s="15">
        <f ca="1">(AY699*DCF!G$10-DCF!G$5*MAX(AY699*DCF!G$10,0)-MAX(AY699-AX699,0)/Inputs!$B$10)*DCF!G$6</f>
        <v>1305.399598205182</v>
      </c>
      <c r="CG699" s="15">
        <f ca="1">(AZ699*DCF!H$10-DCF!H$5*MAX(AZ699*DCF!H$10,0)-MAX(AZ699-AY699,0)/Inputs!$B$10)*DCF!H$6</f>
        <v>1416.722559900267</v>
      </c>
      <c r="CH699" s="15">
        <f ca="1">(BA699*DCF!I$10-DCF!I$5*MAX(BA699*DCF!I$10,0)-MAX(BA699-AZ699,0)/Inputs!$B$10)*DCF!I$6</f>
        <v>1756.7715766505548</v>
      </c>
      <c r="CI699" s="15">
        <f ca="1">(BB699*DCF!J$10-DCF!J$5*MAX(BB699*DCF!J$10,0)-MAX(BB699-BA699,0)/Inputs!$B$10)*DCF!J$6</f>
        <v>2049.5023016941477</v>
      </c>
      <c r="CJ699" s="15">
        <f ca="1">(BC699*DCF!K$10-DCF!K$5*MAX(BC699*DCF!K$10,0)-MAX(BC699-BB699,0)/Inputs!$B$10)*DCF!K$6</f>
        <v>2286.491501216266</v>
      </c>
      <c r="CK699" s="15">
        <f ca="1">(BD699*DCF!L$10-DCF!L$5*MAX(BD699*DCF!L$10,0)-MAX(BD699-BC699,0)/Inputs!$B$10)*DCF!L$6</f>
        <v>2868.0039864471569</v>
      </c>
      <c r="CL699" s="15">
        <f ca="1">(BE699*DCF!M$10-DCF!M$5*MAX(BE699*DCF!M$10,0)-MAX(BE699-BD699,0)/Inputs!$B$10)*DCF!M$6</f>
        <v>3252.7976342304714</v>
      </c>
      <c r="CM699" s="15">
        <f ca="1">(BF699*DCF!C$28-DCF!C$5*MAX(BF699*DCF!C$28,0)-MAX(BF699-Inputs!$B$13,0)/Inputs!$B$17)*DCF!C$6</f>
        <v>3754.7627178876332</v>
      </c>
      <c r="CN699" s="15">
        <f ca="1">(BG699*DCF!D$28-DCF!D$5*MAX(BG699*DCF!D$28,0)-MAX(BG699-BF699,0)/Inputs!$B$17)*DCF!D$6</f>
        <v>4773.4902939661815</v>
      </c>
      <c r="CO699" s="15">
        <f ca="1">(BH699*DCF!E$28-DCF!E$5*MAX(BH699*DCF!E$28,0)-MAX(BH699-BG699,0)/Inputs!$B$17)*DCF!E$6</f>
        <v>5614.785671240179</v>
      </c>
      <c r="CP699" s="15">
        <f ca="1">(BI699*DCF!F$28-DCF!F$5*MAX(BI699*DCF!F$28,0)-MAX(BI699-BH699,0)/Inputs!$B$17)*DCF!F$6</f>
        <v>6258.6736639866058</v>
      </c>
      <c r="CQ699" s="15">
        <f ca="1">(BJ699*DCF!G$28-DCF!G$5*MAX(BJ699*DCF!G$28,0)-MAX(BJ699-BI699,0)/Inputs!$B$17)*DCF!G$6</f>
        <v>8103.0661332175086</v>
      </c>
      <c r="CR699" s="15">
        <f ca="1">(BK699*DCF!H$28-DCF!H$5*MAX(BK699*DCF!H$28,0)-MAX(BK699-BJ699,0)/Inputs!$B$17)*DCF!H$6</f>
        <v>10837.494529669928</v>
      </c>
      <c r="CS699" s="15">
        <f ca="1">(BL699*DCF!I$28-DCF!I$5*MAX(BL699*DCF!I$28,0)-MAX(BL699-BK699,0)/Inputs!$B$17)*DCF!I$6</f>
        <v>11777.042627757104</v>
      </c>
      <c r="CT699" s="15">
        <f ca="1">(BM699*DCF!J$28-DCF!J$5*MAX(BM699*DCF!J$28,0)-MAX(BM699-BL699,0)/Inputs!$B$17)*DCF!J$6</f>
        <v>12289.932566433614</v>
      </c>
      <c r="CU699" s="15">
        <f ca="1">(BN699*DCF!K$28-DCF!K$5*MAX(BN699*DCF!K$28,0)-MAX(BN699-BM699,0)/Inputs!$B$17)*DCF!K$6</f>
        <v>14117.403182174861</v>
      </c>
      <c r="CV699" s="15">
        <f ca="1">(BO699*DCF!L$28-DCF!L$5*MAX(BO699*DCF!L$28,0)-MAX(BO699-BN699,0)/Inputs!$B$17)*DCF!L$6</f>
        <v>17998.677897512069</v>
      </c>
      <c r="CW699" s="15">
        <f ca="1">(BP699*DCF!M$28-DCF!M$5*MAX(BP699*DCF!M$28,0)-MAX(BP699-BO699,0)/Inputs!$B$17)*DCF!M$6</f>
        <v>20355.093838671793</v>
      </c>
      <c r="CX699" s="15">
        <f ca="1">(BQ699*DCF!C$46-DCF!C$5*MAX(BQ699*DCF!C$46,0)-MAX(BQ699-Inputs!$B$20,0)/Inputs!$B$24)*DCF!C$6</f>
        <v>-2546.6001024277712</v>
      </c>
      <c r="CY699" s="15">
        <f ca="1">(BR699*DCF!D$46-DCF!D$5*MAX(BR699*DCF!D$46,0)-MAX(BR699-BQ699,0)/Inputs!$B$24)*DCF!D$6</f>
        <v>-2136.0934844017684</v>
      </c>
      <c r="CZ699" s="15">
        <f ca="1">(BS699*DCF!E$46-DCF!E$5*MAX(BS699*DCF!E$46,0)-MAX(BS699-BR699,0)/Inputs!$B$24)*DCF!E$6</f>
        <v>-2318.2072905825653</v>
      </c>
      <c r="DA699" s="15">
        <f ca="1">(BT699*DCF!F$46-DCF!F$5*MAX(BT699*DCF!F$46,0)-MAX(BT699-BS699,0)/Inputs!$B$24)*DCF!F$6</f>
        <v>-2442.8831327158769</v>
      </c>
      <c r="DB699" s="15">
        <f ca="1">(BU699*DCF!G$46-DCF!G$5*MAX(BU699*DCF!G$46,0)-MAX(BU699-BT699,0)/Inputs!$B$24)*DCF!G$6</f>
        <v>-783.65820394632374</v>
      </c>
      <c r="DC699" s="15">
        <f ca="1">(BV699*DCF!H$46-DCF!H$5*MAX(BV699*DCF!H$46,0)-MAX(BV699-BU699,0)/Inputs!$B$24)*DCF!H$6</f>
        <v>-79.206235559455067</v>
      </c>
      <c r="DD699" s="15">
        <f ca="1">(BW699*DCF!I$46-DCF!I$5*MAX(BW699*DCF!I$46,0)-MAX(BW699-BV699,0)/Inputs!$B$24)*DCF!I$6</f>
        <v>-2694.5389534606347</v>
      </c>
      <c r="DE699" s="15">
        <f ca="1">(BX699*DCF!J$46-DCF!J$5*MAX(BX699*DCF!J$46,0)-MAX(BX699-BW699,0)/Inputs!$B$24)*DCF!J$6</f>
        <v>395.59877959110855</v>
      </c>
      <c r="DF699" s="15">
        <f ca="1">(BY699*DCF!K$46-DCF!K$5*MAX(BY699*DCF!K$46,0)-MAX(BY699-BX699,0)/Inputs!$B$24)*DCF!K$6</f>
        <v>-1213.1636563174734</v>
      </c>
      <c r="DG699" s="15">
        <f ca="1">(BZ699*DCF!L$46-DCF!L$5*MAX(BZ699*DCF!L$46,0)-MAX(BZ699-BY699,0)/Inputs!$B$24)*DCF!L$6</f>
        <v>1031.3648529915463</v>
      </c>
      <c r="DH699" s="15">
        <f ca="1">(CA699*DCF!M$46-DCF!M$5*MAX(CA699*DCF!M$46,0)-MAX(CA699-BZ699,0)/Inputs!$B$24)*DCF!M$6</f>
        <v>1940.5054849498949</v>
      </c>
      <c r="DI699" s="15">
        <f ca="1">SUM(CB699:CL699)+BE699*DCF!M$10*(1+Inputs!$B$30)*(1-Inputs!$B$33)*(1-Inputs!$B$30/Inputs!$B$31)/(Inputs!$B$29-Inputs!$B$30)*DCF!M$6</f>
        <v>95709.501082864866</v>
      </c>
      <c r="DJ699" s="15">
        <f ca="1">SUM(CM699:CW699)+BP699*DCF!M$28*(1+Inputs!$B$30)*(1-Inputs!$B$33)*(1-Inputs!$B$30/Inputs!$B$31)/(Inputs!$B$29-Inputs!$B$30)*DCF!M$6</f>
        <v>538166.85961816669</v>
      </c>
      <c r="DK699" s="15">
        <f ca="1">SUM(CX699:DH699)+CA699*DCF!M$46*(1+Inputs!$B$30)*(1-Inputs!$B$33)*(1-Inputs!$B$30/Inputs!$B$31)/(Inputs!$B$29-Inputs!$B$30)*DCF!M$6</f>
        <v>113365.80303170921</v>
      </c>
      <c r="DM699" s="15">
        <f ca="1">DI699+DJ699+DK699+Inputs!$B$34+Inputs!$B$36-Inputs!$B$35</f>
        <v>824093.16373274068</v>
      </c>
    </row>
    <row r="700" spans="1:117" x14ac:dyDescent="0.75">
      <c r="A700" s="11">
        <v>687</v>
      </c>
      <c r="C700" s="23">
        <f t="shared" ca="1" si="398"/>
        <v>-1.5358684408076624</v>
      </c>
      <c r="D700" s="23">
        <f t="shared" ca="1" si="398"/>
        <v>0.70870865497900704</v>
      </c>
      <c r="E700" s="23">
        <f t="shared" ca="1" si="398"/>
        <v>-1.0805658296509066</v>
      </c>
      <c r="F700" s="23">
        <f t="shared" ca="1" si="398"/>
        <v>0.6286968430337484</v>
      </c>
      <c r="G700" s="23">
        <f t="shared" ca="1" si="398"/>
        <v>-1.6846212513253682</v>
      </c>
      <c r="H700" s="23">
        <f t="shared" ca="1" si="398"/>
        <v>-0.8524540493798175</v>
      </c>
      <c r="I700" s="23">
        <f t="shared" ca="1" si="398"/>
        <v>4.1578157874398482E-2</v>
      </c>
      <c r="J700" s="23">
        <f t="shared" ca="1" si="398"/>
        <v>-1.1246747412548543</v>
      </c>
      <c r="K700" s="23">
        <f t="shared" ca="1" si="398"/>
        <v>-9.4102815862941808E-2</v>
      </c>
      <c r="L700" s="23">
        <f t="shared" ca="1" si="398"/>
        <v>-0.64123651183792563</v>
      </c>
      <c r="M700" s="23">
        <f t="shared" ca="1" si="398"/>
        <v>0.23328084632287968</v>
      </c>
      <c r="N700" s="23">
        <f ca="1">SQRT(Inputs!$B$38)*C700+SQRT(1-Inputs!$B$38)*_xlfn.NORM.S.INV(RAND())</f>
        <v>-0.68409908779979811</v>
      </c>
      <c r="O700" s="23">
        <f ca="1">SQRT(Inputs!$B$38)*D700+SQRT(1-Inputs!$B$38)*_xlfn.NORM.S.INV(RAND())</f>
        <v>0.14226316164676281</v>
      </c>
      <c r="P700" s="23">
        <f ca="1">SQRT(Inputs!$B$38)*E700+SQRT(1-Inputs!$B$38)*_xlfn.NORM.S.INV(RAND())</f>
        <v>-0.93165879538551644</v>
      </c>
      <c r="Q700" s="23">
        <f ca="1">SQRT(Inputs!$B$38)*F700+SQRT(1-Inputs!$B$38)*_xlfn.NORM.S.INV(RAND())</f>
        <v>0.32605014671484905</v>
      </c>
      <c r="R700" s="23">
        <f ca="1">SQRT(Inputs!$B$38)*G700+SQRT(1-Inputs!$B$38)*_xlfn.NORM.S.INV(RAND())</f>
        <v>0.40795895421021311</v>
      </c>
      <c r="S700" s="23">
        <f ca="1">SQRT(Inputs!$B$38)*H700+SQRT(1-Inputs!$B$38)*_xlfn.NORM.S.INV(RAND())</f>
        <v>-1.5213466808543616</v>
      </c>
      <c r="T700" s="23">
        <f ca="1">SQRT(Inputs!$B$38)*I700+SQRT(1-Inputs!$B$38)*_xlfn.NORM.S.INV(RAND())</f>
        <v>0.54351041100770681</v>
      </c>
      <c r="U700" s="23">
        <f ca="1">SQRT(Inputs!$B$38)*J700+SQRT(1-Inputs!$B$38)*_xlfn.NORM.S.INV(RAND())</f>
        <v>-1.263212278605429</v>
      </c>
      <c r="V700" s="23">
        <f ca="1">SQRT(Inputs!$B$38)*K700+SQRT(1-Inputs!$B$38)*_xlfn.NORM.S.INV(RAND())</f>
        <v>0.75353829379154269</v>
      </c>
      <c r="W700" s="23">
        <f ca="1">SQRT(Inputs!$B$38)*L700+SQRT(1-Inputs!$B$38)*_xlfn.NORM.S.INV(RAND())</f>
        <v>-0.58782229193451796</v>
      </c>
      <c r="X700" s="23">
        <f ca="1">SQRT(Inputs!$B$38)*M700+SQRT(1-Inputs!$B$38)*_xlfn.NORM.S.INV(RAND())</f>
        <v>0.7272111026568373</v>
      </c>
      <c r="Y700" s="23">
        <f ca="1">SQRT(Inputs!$B$38)*C700+SQRT(1-Inputs!$B$38)*_xlfn.NORM.S.INV(RAND())</f>
        <v>-1.6908461895691356</v>
      </c>
      <c r="Z700" s="23">
        <f ca="1">SQRT(Inputs!$B$38)*D700+SQRT(1-Inputs!$B$38)*_xlfn.NORM.S.INV(RAND())</f>
        <v>0.45343622603421352</v>
      </c>
      <c r="AA700" s="23">
        <f ca="1">SQRT(Inputs!$B$38)*E700+SQRT(1-Inputs!$B$38)*_xlfn.NORM.S.INV(RAND())</f>
        <v>-2.3823228197414443</v>
      </c>
      <c r="AB700" s="23">
        <f ca="1">SQRT(Inputs!$B$38)*F700+SQRT(1-Inputs!$B$38)*_xlfn.NORM.S.INV(RAND())</f>
        <v>-0.78665504786629481</v>
      </c>
      <c r="AC700" s="23">
        <f ca="1">SQRT(Inputs!$B$38)*G700+SQRT(1-Inputs!$B$38)*_xlfn.NORM.S.INV(RAND())</f>
        <v>-0.69438759312376774</v>
      </c>
      <c r="AD700" s="23">
        <f ca="1">SQRT(Inputs!$B$38)*H700+SQRT(1-Inputs!$B$38)*_xlfn.NORM.S.INV(RAND())</f>
        <v>0.95739327488893533</v>
      </c>
      <c r="AE700" s="23">
        <f ca="1">SQRT(Inputs!$B$38)*I700+SQRT(1-Inputs!$B$38)*_xlfn.NORM.S.INV(RAND())</f>
        <v>-5.6190849364372325E-2</v>
      </c>
      <c r="AF700" s="23">
        <f ca="1">SQRT(Inputs!$B$38)*J700+SQRT(1-Inputs!$B$38)*_xlfn.NORM.S.INV(RAND())</f>
        <v>-0.77888982070686863</v>
      </c>
      <c r="AG700" s="23">
        <f ca="1">SQRT(Inputs!$B$38)*K700+SQRT(1-Inputs!$B$38)*_xlfn.NORM.S.INV(RAND())</f>
        <v>-0.39136040600173921</v>
      </c>
      <c r="AH700" s="23">
        <f ca="1">SQRT(Inputs!$B$38)*L700+SQRT(1-Inputs!$B$38)*_xlfn.NORM.S.INV(RAND())</f>
        <v>1.5080372693943915</v>
      </c>
      <c r="AI700" s="23">
        <f ca="1">SQRT(Inputs!$B$38)*M700+SQRT(1-Inputs!$B$38)*_xlfn.NORM.S.INV(RAND())</f>
        <v>-0.55628616756194993</v>
      </c>
      <c r="AJ700" s="23">
        <f ca="1">SQRT(Inputs!$B$38)*C700+SQRT(1-Inputs!$B$38)*_xlfn.NORM.S.INV(RAND())</f>
        <v>-1.6040104368993529</v>
      </c>
      <c r="AK700" s="23">
        <f ca="1">SQRT(Inputs!$B$38)*D700+SQRT(1-Inputs!$B$38)*_xlfn.NORM.S.INV(RAND())</f>
        <v>-1.1469429576650936</v>
      </c>
      <c r="AL700" s="23">
        <f ca="1">SQRT(Inputs!$B$38)*E700+SQRT(1-Inputs!$B$38)*_xlfn.NORM.S.INV(RAND())</f>
        <v>-1.2228545501549932</v>
      </c>
      <c r="AM700" s="23">
        <f ca="1">SQRT(Inputs!$B$38)*F700+SQRT(1-Inputs!$B$38)*_xlfn.NORM.S.INV(RAND())</f>
        <v>0.11555701706667526</v>
      </c>
      <c r="AN700" s="23">
        <f ca="1">SQRT(Inputs!$B$38)*G700+SQRT(1-Inputs!$B$38)*_xlfn.NORM.S.INV(RAND())</f>
        <v>-1.8255141883607915</v>
      </c>
      <c r="AO700" s="23">
        <f ca="1">SQRT(Inputs!$B$38)*H700+SQRT(1-Inputs!$B$38)*_xlfn.NORM.S.INV(RAND())</f>
        <v>-6.6897401549040281E-2</v>
      </c>
      <c r="AP700" s="23">
        <f ca="1">SQRT(Inputs!$B$38)*I700+SQRT(1-Inputs!$B$38)*_xlfn.NORM.S.INV(RAND())</f>
        <v>-0.66507558266276945</v>
      </c>
      <c r="AQ700" s="23">
        <f ca="1">SQRT(Inputs!$B$38)*J700+SQRT(1-Inputs!$B$38)*_xlfn.NORM.S.INV(RAND())</f>
        <v>-0.81190720037756892</v>
      </c>
      <c r="AR700" s="23">
        <f ca="1">SQRT(Inputs!$B$38)*K700+SQRT(1-Inputs!$B$38)*_xlfn.NORM.S.INV(RAND())</f>
        <v>-0.95157817469538697</v>
      </c>
      <c r="AS700" s="23">
        <f ca="1">SQRT(Inputs!$B$38)*L700+SQRT(1-Inputs!$B$38)*_xlfn.NORM.S.INV(RAND())</f>
        <v>-0.16532933091669405</v>
      </c>
      <c r="AT700" s="23">
        <f ca="1">SQRT(Inputs!$B$38)*M700+SQRT(1-Inputs!$B$38)*_xlfn.NORM.S.INV(RAND())</f>
        <v>-1.1141457450596417</v>
      </c>
      <c r="AU700" s="15">
        <f ca="1">Inputs!$B$6*EXP($B$8-0.5*C$5^2+C$5*N700)</f>
        <v>4442.0674681682895</v>
      </c>
      <c r="AV700" s="15">
        <f t="shared" ca="1" si="365"/>
        <v>5521.3369594587884</v>
      </c>
      <c r="AW700" s="15">
        <f t="shared" ca="1" si="366"/>
        <v>5937.2878266992648</v>
      </c>
      <c r="AX700" s="15">
        <f t="shared" ca="1" si="367"/>
        <v>7550.2056117809261</v>
      </c>
      <c r="AY700" s="15">
        <f t="shared" ca="1" si="368"/>
        <v>9677.3863426403041</v>
      </c>
      <c r="AZ700" s="15">
        <f t="shared" ca="1" si="369"/>
        <v>10010.063996680245</v>
      </c>
      <c r="BA700" s="15">
        <f t="shared" ca="1" si="370"/>
        <v>12966.769366560666</v>
      </c>
      <c r="BB700" s="15">
        <f t="shared" ca="1" si="371"/>
        <v>13988.033131782253</v>
      </c>
      <c r="BC700" s="15">
        <f t="shared" ca="1" si="372"/>
        <v>18424.369779586381</v>
      </c>
      <c r="BD700" s="15">
        <f t="shared" ca="1" si="373"/>
        <v>21364.079132192845</v>
      </c>
      <c r="BE700" s="15">
        <f t="shared" ca="1" si="374"/>
        <v>27971.604160807659</v>
      </c>
      <c r="BF700" s="15">
        <f ca="1">Inputs!$B$13*EXP($B$9-0.5*C$6^2+C$6*Y700)</f>
        <v>9891.8145333865905</v>
      </c>
      <c r="BG700" s="15">
        <f t="shared" ca="1" si="375"/>
        <v>13083.325706176774</v>
      </c>
      <c r="BH700" s="15">
        <f t="shared" ca="1" si="376"/>
        <v>10767.701443589303</v>
      </c>
      <c r="BI700" s="15">
        <f t="shared" ca="1" si="377"/>
        <v>11678.115065034395</v>
      </c>
      <c r="BJ700" s="15">
        <f t="shared" ca="1" si="378"/>
        <v>12952.999949766143</v>
      </c>
      <c r="BK700" s="15">
        <f t="shared" ca="1" si="379"/>
        <v>18110.561468150565</v>
      </c>
      <c r="BL700" s="15">
        <f t="shared" ca="1" si="380"/>
        <v>22085.230595173754</v>
      </c>
      <c r="BM700" s="15">
        <f t="shared" ca="1" si="381"/>
        <v>24643.813927234303</v>
      </c>
      <c r="BN700" s="15">
        <f t="shared" ca="1" si="382"/>
        <v>28920.169363720135</v>
      </c>
      <c r="BO700" s="15">
        <f t="shared" ca="1" si="383"/>
        <v>42400.944347593817</v>
      </c>
      <c r="BP700" s="15">
        <f t="shared" ca="1" si="384"/>
        <v>48999.988471726356</v>
      </c>
      <c r="BQ700" s="15">
        <f ca="1">Inputs!$B$20*EXP($B$10-0.5*C$7^2+C$7*AJ700)</f>
        <v>2428.4633059318066</v>
      </c>
      <c r="BR700" s="15">
        <f t="shared" ca="1" si="385"/>
        <v>2289.1808216337677</v>
      </c>
      <c r="BS700" s="15">
        <f t="shared" ca="1" si="386"/>
        <v>2206.3817233497216</v>
      </c>
      <c r="BT700" s="15">
        <f t="shared" ca="1" si="387"/>
        <v>3135.7526463453632</v>
      </c>
      <c r="BU700" s="15">
        <f t="shared" ca="1" si="388"/>
        <v>2794.030436983559</v>
      </c>
      <c r="BV700" s="15">
        <f t="shared" ca="1" si="389"/>
        <v>3829.152878201814</v>
      </c>
      <c r="BW700" s="15">
        <f t="shared" ca="1" si="390"/>
        <v>4641.7581477153608</v>
      </c>
      <c r="BX700" s="15">
        <f t="shared" ca="1" si="391"/>
        <v>5517.0424489666011</v>
      </c>
      <c r="BY700" s="15">
        <f t="shared" ca="1" si="392"/>
        <v>6443.6102085680195</v>
      </c>
      <c r="BZ700" s="15">
        <f t="shared" ca="1" si="393"/>
        <v>8770.6284720106432</v>
      </c>
      <c r="CA700" s="15">
        <f t="shared" ca="1" si="394"/>
        <v>10107.17079719146</v>
      </c>
      <c r="CB700" s="15">
        <f ca="1">(AU700*DCF!C$10-DCF!C$5*MAX(AU700*DCF!C$10,0)-MAX(AU700-Inputs!$B$6,0)/Inputs!$B$10)*DCF!C$6</f>
        <v>1046.7832223245196</v>
      </c>
      <c r="CC700" s="15">
        <f ca="1">(AV700*DCF!D$10-DCF!D$5*MAX(AV700*DCF!D$10,0)-MAX(AV700-AU700,0)/Inputs!$B$10)*DCF!D$6</f>
        <v>1082.6368590760242</v>
      </c>
      <c r="CD700" s="15">
        <f ca="1">(AW700*DCF!E$10-DCF!E$5*MAX(AW700*DCF!E$10,0)-MAX(AW700-AV700,0)/Inputs!$B$10)*DCF!E$6</f>
        <v>1277.1358849915362</v>
      </c>
      <c r="CE700" s="15">
        <f ca="1">(AX700*DCF!F$10-DCF!F$5*MAX(AX700*DCF!F$10,0)-MAX(AX700-AW700,0)/Inputs!$B$10)*DCF!F$6</f>
        <v>1312.5896502620235</v>
      </c>
      <c r="CF700" s="15">
        <f ca="1">(AY700*DCF!G$10-DCF!G$5*MAX(AY700*DCF!G$10,0)-MAX(AY700-AX700,0)/Inputs!$B$10)*DCF!G$6</f>
        <v>1585.0463186589448</v>
      </c>
      <c r="CG700" s="15">
        <f ca="1">(AZ700*DCF!H$10-DCF!H$5*MAX(AZ700*DCF!H$10,0)-MAX(AZ700-AY700,0)/Inputs!$B$10)*DCF!H$6</f>
        <v>1884.3882234832517</v>
      </c>
      <c r="CH700" s="15">
        <f ca="1">(BA700*DCF!I$10-DCF!I$5*MAX(BA700*DCF!I$10,0)-MAX(BA700-AZ700,0)/Inputs!$B$10)*DCF!I$6</f>
        <v>1883.552459830313</v>
      </c>
      <c r="CI700" s="15">
        <f ca="1">(BB700*DCF!J$10-DCF!J$5*MAX(BB700*DCF!J$10,0)-MAX(BB700-BA700,0)/Inputs!$B$10)*DCF!J$6</f>
        <v>2245.6232476444543</v>
      </c>
      <c r="CJ700" s="15">
        <f ca="1">(BC700*DCF!K$10-DCF!K$5*MAX(BC700*DCF!K$10,0)-MAX(BC700-BB700,0)/Inputs!$B$10)*DCF!K$6</f>
        <v>2345.0080401917126</v>
      </c>
      <c r="CK700" s="15">
        <f ca="1">(BD700*DCF!L$10-DCF!L$5*MAX(BD700*DCF!L$10,0)-MAX(BD700-BC700,0)/Inputs!$B$10)*DCF!L$6</f>
        <v>2841.9573744298377</v>
      </c>
      <c r="CL700" s="15">
        <f ca="1">(BE700*DCF!M$10-DCF!M$5*MAX(BE700*DCF!M$10,0)-MAX(BE700-BD700,0)/Inputs!$B$10)*DCF!M$6</f>
        <v>3157.8156676606109</v>
      </c>
      <c r="CM700" s="15">
        <f ca="1">(BF700*DCF!C$28-DCF!C$5*MAX(BF700*DCF!C$28,0)-MAX(BF700-Inputs!$B$13,0)/Inputs!$B$17)*DCF!C$6</f>
        <v>3018.9169238037821</v>
      </c>
      <c r="CN700" s="15">
        <f ca="1">(BG700*DCF!D$28-DCF!D$5*MAX(BG700*DCF!D$28,0)-MAX(BG700-BF700,0)/Inputs!$B$17)*DCF!D$6</f>
        <v>3172.4455090714628</v>
      </c>
      <c r="CO700" s="15">
        <f ca="1">(BH700*DCF!E$28-DCF!E$5*MAX(BH700*DCF!E$28,0)-MAX(BH700-BG700,0)/Inputs!$B$17)*DCF!E$6</f>
        <v>3049.6047832912491</v>
      </c>
      <c r="CP700" s="15">
        <f ca="1">(BI700*DCF!F$28-DCF!F$5*MAX(BI700*DCF!F$28,0)-MAX(BI700-BH700,0)/Inputs!$B$17)*DCF!F$6</f>
        <v>3004.545438564809</v>
      </c>
      <c r="CQ700" s="15">
        <f ca="1">(BJ700*DCF!G$28-DCF!G$5*MAX(BJ700*DCF!G$28,0)-MAX(BJ700-BI700,0)/Inputs!$B$17)*DCF!G$6</f>
        <v>3146.3310678072389</v>
      </c>
      <c r="CR700" s="15">
        <f ca="1">(BK700*DCF!H$28-DCF!H$5*MAX(BK700*DCF!H$28,0)-MAX(BK700-BJ700,0)/Inputs!$B$17)*DCF!H$6</f>
        <v>3677.6013395084929</v>
      </c>
      <c r="CS700" s="15">
        <f ca="1">(BL700*DCF!I$28-DCF!I$5*MAX(BL700*DCF!I$28,0)-MAX(BL700-BK700,0)/Inputs!$B$17)*DCF!I$6</f>
        <v>4622.9221773989748</v>
      </c>
      <c r="CT700" s="15">
        <f ca="1">(BM700*DCF!J$28-DCF!J$5*MAX(BM700*DCF!J$28,0)-MAX(BM700-BL700,0)/Inputs!$B$17)*DCF!J$6</f>
        <v>5158.3690978549039</v>
      </c>
      <c r="CU700" s="15">
        <f ca="1">(BN700*DCF!K$28-DCF!K$5*MAX(BN700*DCF!K$28,0)-MAX(BN700-BM700,0)/Inputs!$B$17)*DCF!K$6</f>
        <v>5583.6582849148645</v>
      </c>
      <c r="CV700" s="15">
        <f ca="1">(BO700*DCF!L$28-DCF!L$5*MAX(BO700*DCF!L$28,0)-MAX(BO700-BN700,0)/Inputs!$B$17)*DCF!L$6</f>
        <v>6934.5062193832291</v>
      </c>
      <c r="CW700" s="15">
        <f ca="1">(BP700*DCF!M$28-DCF!M$5*MAX(BP700*DCF!M$28,0)-MAX(BP700-BO700,0)/Inputs!$B$17)*DCF!M$6</f>
        <v>8529.5906492046634</v>
      </c>
      <c r="CX700" s="15">
        <f ca="1">(BQ700*DCF!C$46-DCF!C$5*MAX(BQ700*DCF!C$46,0)-MAX(BQ700-Inputs!$B$20,0)/Inputs!$B$24)*DCF!C$6</f>
        <v>-560.84602908355805</v>
      </c>
      <c r="CY700" s="15">
        <f ca="1">(BR700*DCF!D$46-DCF!D$5*MAX(BR700*DCF!D$46,0)-MAX(BR700-BQ700,0)/Inputs!$B$24)*DCF!D$6</f>
        <v>-390.70978186603247</v>
      </c>
      <c r="CZ700" s="15">
        <f ca="1">(BS700*DCF!E$46-DCF!E$5*MAX(BS700*DCF!E$46,0)-MAX(BS700-BR700,0)/Inputs!$B$24)*DCF!E$6</f>
        <v>-260.90848038490401</v>
      </c>
      <c r="DA700" s="15">
        <f ca="1">(BT700*DCF!F$46-DCF!F$5*MAX(BT700*DCF!F$46,0)-MAX(BT700-BS700,0)/Inputs!$B$24)*DCF!F$6</f>
        <v>-566.77866616621691</v>
      </c>
      <c r="DB700" s="15">
        <f ca="1">(BU700*DCF!G$46-DCF!G$5*MAX(BU700*DCF!G$46,0)-MAX(BU700-BT700,0)/Inputs!$B$24)*DCF!G$6</f>
        <v>-93.985663570031363</v>
      </c>
      <c r="DC700" s="15">
        <f ca="1">(BV700*DCF!H$46-DCF!H$5*MAX(BV700*DCF!H$46,0)-MAX(BV700-BU700,0)/Inputs!$B$24)*DCF!H$6</f>
        <v>-321.65795630814904</v>
      </c>
      <c r="DD700" s="15">
        <f ca="1">(BW700*DCF!I$46-DCF!I$5*MAX(BW700*DCF!I$46,0)-MAX(BW700-BV700,0)/Inputs!$B$24)*DCF!I$6</f>
        <v>-126.06433336268547</v>
      </c>
      <c r="DE700" s="15">
        <f ca="1">(BX700*DCF!J$46-DCF!J$5*MAX(BX700*DCF!J$46,0)-MAX(BX700-BW700,0)/Inputs!$B$24)*DCF!J$6</f>
        <v>-0.68642676627927846</v>
      </c>
      <c r="DF700" s="15">
        <f ca="1">(BY700*DCF!K$46-DCF!K$5*MAX(BY700*DCF!K$46,0)-MAX(BY700-BX700,0)/Inputs!$B$24)*DCF!K$6</f>
        <v>141.09607755329441</v>
      </c>
      <c r="DG700" s="15">
        <f ca="1">(BZ700*DCF!L$46-DCF!L$5*MAX(BZ700*DCF!L$46,0)-MAX(BZ700-BY700,0)/Inputs!$B$24)*DCF!L$6</f>
        <v>79.661052744991338</v>
      </c>
      <c r="DH700" s="15">
        <f ca="1">(CA700*DCF!M$46-DCF!M$5*MAX(CA700*DCF!M$46,0)-MAX(CA700-BZ700,0)/Inputs!$B$24)*DCF!M$6</f>
        <v>512.95005674709557</v>
      </c>
      <c r="DI700" s="15">
        <f ca="1">SUM(CB700:CL700)+BE700*DCF!M$10*(1+Inputs!$B$30)*(1-Inputs!$B$33)*(1-Inputs!$B$30/Inputs!$B$31)/(Inputs!$B$29-Inputs!$B$30)*DCF!M$6</f>
        <v>98507.881214253546</v>
      </c>
      <c r="DJ700" s="15">
        <f ca="1">SUM(CM700:CW700)+BP700*DCF!M$28*(1+Inputs!$B$30)*(1-Inputs!$B$33)*(1-Inputs!$B$30/Inputs!$B$31)/(Inputs!$B$29-Inputs!$B$30)*DCF!M$6</f>
        <v>231721.97932358002</v>
      </c>
      <c r="DK700" s="15">
        <f ca="1">SUM(CX700:DH700)+CA700*DCF!M$46*(1+Inputs!$B$30)*(1-Inputs!$B$33)*(1-Inputs!$B$30/Inputs!$B$31)/(Inputs!$B$29-Inputs!$B$30)*DCF!M$6</f>
        <v>14038.95317291595</v>
      </c>
      <c r="DM700" s="15">
        <f ca="1">DI700+DJ700+DK700+Inputs!$B$34+Inputs!$B$36-Inputs!$B$35</f>
        <v>421119.8137107495</v>
      </c>
    </row>
    <row r="701" spans="1:117" x14ac:dyDescent="0.75">
      <c r="A701" s="11">
        <v>688</v>
      </c>
      <c r="C701" s="23">
        <f t="shared" ca="1" si="398"/>
        <v>0.40348527151838331</v>
      </c>
      <c r="D701" s="23">
        <f t="shared" ca="1" si="398"/>
        <v>1.0968071410477345</v>
      </c>
      <c r="E701" s="23">
        <f t="shared" ca="1" si="398"/>
        <v>-0.41857257270685833</v>
      </c>
      <c r="F701" s="23">
        <f t="shared" ca="1" si="398"/>
        <v>1.1025547506533651</v>
      </c>
      <c r="G701" s="23">
        <f t="shared" ca="1" si="398"/>
        <v>1.0396429725791929</v>
      </c>
      <c r="H701" s="23">
        <f t="shared" ca="1" si="398"/>
        <v>-0.34915724183630026</v>
      </c>
      <c r="I701" s="23">
        <f t="shared" ca="1" si="398"/>
        <v>-1.7858663684968972</v>
      </c>
      <c r="J701" s="23">
        <f t="shared" ca="1" si="398"/>
        <v>-0.29765553661991273</v>
      </c>
      <c r="K701" s="23">
        <f t="shared" ca="1" si="398"/>
        <v>0.27641698239706425</v>
      </c>
      <c r="L701" s="23">
        <f t="shared" ca="1" si="398"/>
        <v>-0.66025454006909612</v>
      </c>
      <c r="M701" s="23">
        <f t="shared" ca="1" si="398"/>
        <v>0.82898630333916279</v>
      </c>
      <c r="N701" s="23">
        <f ca="1">SQRT(Inputs!$B$38)*C701+SQRT(1-Inputs!$B$38)*_xlfn.NORM.S.INV(RAND())</f>
        <v>1.1588675127119679</v>
      </c>
      <c r="O701" s="23">
        <f ca="1">SQRT(Inputs!$B$38)*D701+SQRT(1-Inputs!$B$38)*_xlfn.NORM.S.INV(RAND())</f>
        <v>-0.98748310321091981</v>
      </c>
      <c r="P701" s="23">
        <f ca="1">SQRT(Inputs!$B$38)*E701+SQRT(1-Inputs!$B$38)*_xlfn.NORM.S.INV(RAND())</f>
        <v>0.66477031888412619</v>
      </c>
      <c r="Q701" s="23">
        <f ca="1">SQRT(Inputs!$B$38)*F701+SQRT(1-Inputs!$B$38)*_xlfn.NORM.S.INV(RAND())</f>
        <v>0.57558288415207504</v>
      </c>
      <c r="R701" s="23">
        <f ca="1">SQRT(Inputs!$B$38)*G701+SQRT(1-Inputs!$B$38)*_xlfn.NORM.S.INV(RAND())</f>
        <v>1.1098269685950832</v>
      </c>
      <c r="S701" s="23">
        <f ca="1">SQRT(Inputs!$B$38)*H701+SQRT(1-Inputs!$B$38)*_xlfn.NORM.S.INV(RAND())</f>
        <v>0.38027136061379685</v>
      </c>
      <c r="T701" s="23">
        <f ca="1">SQRT(Inputs!$B$38)*I701+SQRT(1-Inputs!$B$38)*_xlfn.NORM.S.INV(RAND())</f>
        <v>0.74318724279748694</v>
      </c>
      <c r="U701" s="23">
        <f ca="1">SQRT(Inputs!$B$38)*J701+SQRT(1-Inputs!$B$38)*_xlfn.NORM.S.INV(RAND())</f>
        <v>-0.85853722036709801</v>
      </c>
      <c r="V701" s="23">
        <f ca="1">SQRT(Inputs!$B$38)*K701+SQRT(1-Inputs!$B$38)*_xlfn.NORM.S.INV(RAND())</f>
        <v>0.36191936744650688</v>
      </c>
      <c r="W701" s="23">
        <f ca="1">SQRT(Inputs!$B$38)*L701+SQRT(1-Inputs!$B$38)*_xlfn.NORM.S.INV(RAND())</f>
        <v>-0.44854070873627577</v>
      </c>
      <c r="X701" s="23">
        <f ca="1">SQRT(Inputs!$B$38)*M701+SQRT(1-Inputs!$B$38)*_xlfn.NORM.S.INV(RAND())</f>
        <v>1.2226194069485543</v>
      </c>
      <c r="Y701" s="23">
        <f ca="1">SQRT(Inputs!$B$38)*C701+SQRT(1-Inputs!$B$38)*_xlfn.NORM.S.INV(RAND())</f>
        <v>0.28404852846066375</v>
      </c>
      <c r="Z701" s="23">
        <f ca="1">SQRT(Inputs!$B$38)*D701+SQRT(1-Inputs!$B$38)*_xlfn.NORM.S.INV(RAND())</f>
        <v>-0.73737506427009103</v>
      </c>
      <c r="AA701" s="23">
        <f ca="1">SQRT(Inputs!$B$38)*E701+SQRT(1-Inputs!$B$38)*_xlfn.NORM.S.INV(RAND())</f>
        <v>-2.064574655843336</v>
      </c>
      <c r="AB701" s="23">
        <f ca="1">SQRT(Inputs!$B$38)*F701+SQRT(1-Inputs!$B$38)*_xlfn.NORM.S.INV(RAND())</f>
        <v>7.7259094761836677E-2</v>
      </c>
      <c r="AC701" s="23">
        <f ca="1">SQRT(Inputs!$B$38)*G701+SQRT(1-Inputs!$B$38)*_xlfn.NORM.S.INV(RAND())</f>
        <v>0.54791589871312629</v>
      </c>
      <c r="AD701" s="23">
        <f ca="1">SQRT(Inputs!$B$38)*H701+SQRT(1-Inputs!$B$38)*_xlfn.NORM.S.INV(RAND())</f>
        <v>0.80657196899560857</v>
      </c>
      <c r="AE701" s="23">
        <f ca="1">SQRT(Inputs!$B$38)*I701+SQRT(1-Inputs!$B$38)*_xlfn.NORM.S.INV(RAND())</f>
        <v>-1.7904421084269169</v>
      </c>
      <c r="AF701" s="23">
        <f ca="1">SQRT(Inputs!$B$38)*J701+SQRT(1-Inputs!$B$38)*_xlfn.NORM.S.INV(RAND())</f>
        <v>-0.31134159745106238</v>
      </c>
      <c r="AG701" s="23">
        <f ca="1">SQRT(Inputs!$B$38)*K701+SQRT(1-Inputs!$B$38)*_xlfn.NORM.S.INV(RAND())</f>
        <v>0.115533548538088</v>
      </c>
      <c r="AH701" s="23">
        <f ca="1">SQRT(Inputs!$B$38)*L701+SQRT(1-Inputs!$B$38)*_xlfn.NORM.S.INV(RAND())</f>
        <v>-0.28688460137448402</v>
      </c>
      <c r="AI701" s="23">
        <f ca="1">SQRT(Inputs!$B$38)*M701+SQRT(1-Inputs!$B$38)*_xlfn.NORM.S.INV(RAND())</f>
        <v>1.1529948950788478</v>
      </c>
      <c r="AJ701" s="23">
        <f ca="1">SQRT(Inputs!$B$38)*C701+SQRT(1-Inputs!$B$38)*_xlfn.NORM.S.INV(RAND())</f>
        <v>3.7124017068776077E-2</v>
      </c>
      <c r="AK701" s="23">
        <f ca="1">SQRT(Inputs!$B$38)*D701+SQRT(1-Inputs!$B$38)*_xlfn.NORM.S.INV(RAND())</f>
        <v>-0.28378509816201047</v>
      </c>
      <c r="AL701" s="23">
        <f ca="1">SQRT(Inputs!$B$38)*E701+SQRT(1-Inputs!$B$38)*_xlfn.NORM.S.INV(RAND())</f>
        <v>0.23843455958966611</v>
      </c>
      <c r="AM701" s="23">
        <f ca="1">SQRT(Inputs!$B$38)*F701+SQRT(1-Inputs!$B$38)*_xlfn.NORM.S.INV(RAND())</f>
        <v>1.6321989514197255</v>
      </c>
      <c r="AN701" s="23">
        <f ca="1">SQRT(Inputs!$B$38)*G701+SQRT(1-Inputs!$B$38)*_xlfn.NORM.S.INV(RAND())</f>
        <v>0.62843495684217898</v>
      </c>
      <c r="AO701" s="23">
        <f ca="1">SQRT(Inputs!$B$38)*H701+SQRT(1-Inputs!$B$38)*_xlfn.NORM.S.INV(RAND())</f>
        <v>1.2142113859672614</v>
      </c>
      <c r="AP701" s="23">
        <f ca="1">SQRT(Inputs!$B$38)*I701+SQRT(1-Inputs!$B$38)*_xlfn.NORM.S.INV(RAND())</f>
        <v>0.67090364886252896</v>
      </c>
      <c r="AQ701" s="23">
        <f ca="1">SQRT(Inputs!$B$38)*J701+SQRT(1-Inputs!$B$38)*_xlfn.NORM.S.INV(RAND())</f>
        <v>-0.39953204578860402</v>
      </c>
      <c r="AR701" s="23">
        <f ca="1">SQRT(Inputs!$B$38)*K701+SQRT(1-Inputs!$B$38)*_xlfn.NORM.S.INV(RAND())</f>
        <v>-0.23191621619276812</v>
      </c>
      <c r="AS701" s="23">
        <f ca="1">SQRT(Inputs!$B$38)*L701+SQRT(1-Inputs!$B$38)*_xlfn.NORM.S.INV(RAND())</f>
        <v>-0.23684602274200503</v>
      </c>
      <c r="AT701" s="23">
        <f ca="1">SQRT(Inputs!$B$38)*M701+SQRT(1-Inputs!$B$38)*_xlfn.NORM.S.INV(RAND())</f>
        <v>0.15701364691967362</v>
      </c>
      <c r="AU701" s="15">
        <f ca="1">Inputs!$B$6*EXP($B$8-0.5*C$5^2+C$5*N701)</f>
        <v>5986.1387327391194</v>
      </c>
      <c r="AV701" s="15">
        <f t="shared" ca="1" si="365"/>
        <v>6301.8160077738066</v>
      </c>
      <c r="AW701" s="15">
        <f t="shared" ca="1" si="366"/>
        <v>8404.7621188588564</v>
      </c>
      <c r="AX701" s="15">
        <f t="shared" ca="1" si="367"/>
        <v>11026.436126180619</v>
      </c>
      <c r="AY701" s="15">
        <f t="shared" ca="1" si="368"/>
        <v>15340.286291502203</v>
      </c>
      <c r="AZ701" s="15">
        <f t="shared" ca="1" si="369"/>
        <v>19563.912390419984</v>
      </c>
      <c r="BA701" s="15">
        <f t="shared" ca="1" si="370"/>
        <v>25877.753898998191</v>
      </c>
      <c r="BB701" s="15">
        <f t="shared" ca="1" si="371"/>
        <v>29070.974470830137</v>
      </c>
      <c r="BC701" s="15">
        <f t="shared" ca="1" si="372"/>
        <v>36870.410621293406</v>
      </c>
      <c r="BD701" s="15">
        <f t="shared" ca="1" si="373"/>
        <v>43313.899179065753</v>
      </c>
      <c r="BE701" s="15">
        <f t="shared" ca="1" si="374"/>
        <v>59327.587529139419</v>
      </c>
      <c r="BF701" s="15">
        <f ca="1">Inputs!$B$13*EXP($B$9-0.5*C$6^2+C$6*Y701)</f>
        <v>14632.219566728147</v>
      </c>
      <c r="BG701" s="15">
        <f t="shared" ca="1" si="375"/>
        <v>15611.203017496095</v>
      </c>
      <c r="BH701" s="15">
        <f t="shared" ca="1" si="376"/>
        <v>13543.438079840744</v>
      </c>
      <c r="BI701" s="15">
        <f t="shared" ca="1" si="377"/>
        <v>16777.536927462206</v>
      </c>
      <c r="BJ701" s="15">
        <f t="shared" ca="1" si="378"/>
        <v>22258.506222208711</v>
      </c>
      <c r="BK701" s="15">
        <f t="shared" ca="1" si="379"/>
        <v>30488.781110914417</v>
      </c>
      <c r="BL701" s="15">
        <f t="shared" ca="1" si="380"/>
        <v>29696.468642498268</v>
      </c>
      <c r="BM701" s="15">
        <f t="shared" ca="1" si="381"/>
        <v>35118.4751510801</v>
      </c>
      <c r="BN701" s="15">
        <f t="shared" ca="1" si="382"/>
        <v>43793.47206865788</v>
      </c>
      <c r="BO701" s="15">
        <f t="shared" ca="1" si="383"/>
        <v>52116.104541602996</v>
      </c>
      <c r="BP701" s="15">
        <f t="shared" ca="1" si="384"/>
        <v>73096.376239262332</v>
      </c>
      <c r="BQ701" s="15">
        <f ca="1">Inputs!$B$20*EXP($B$10-0.5*C$7^2+C$7*AJ701)</f>
        <v>4346.3684305286852</v>
      </c>
      <c r="BR701" s="15">
        <f t="shared" ca="1" si="385"/>
        <v>5389.2040190465414</v>
      </c>
      <c r="BS701" s="15">
        <f t="shared" ca="1" si="386"/>
        <v>7903.0130911086926</v>
      </c>
      <c r="BT701" s="15">
        <f t="shared" ca="1" si="387"/>
        <v>16720.298284353012</v>
      </c>
      <c r="BU701" s="15">
        <f t="shared" ca="1" si="388"/>
        <v>26977.983567014333</v>
      </c>
      <c r="BV701" s="15">
        <f t="shared" ca="1" si="389"/>
        <v>49343.769645372638</v>
      </c>
      <c r="BW701" s="15">
        <f t="shared" ca="1" si="390"/>
        <v>79362.03516960112</v>
      </c>
      <c r="BX701" s="15">
        <f t="shared" ca="1" si="391"/>
        <v>102456.60882639071</v>
      </c>
      <c r="BY701" s="15">
        <f t="shared" ca="1" si="392"/>
        <v>137328.45669858693</v>
      </c>
      <c r="BZ701" s="15">
        <f t="shared" ca="1" si="393"/>
        <v>184481.25415448684</v>
      </c>
      <c r="CA701" s="15">
        <f t="shared" ca="1" si="394"/>
        <v>266472.37213090737</v>
      </c>
      <c r="CB701" s="15">
        <f ca="1">(AU701*DCF!C$10-DCF!C$5*MAX(AU701*DCF!C$10,0)-MAX(AU701-Inputs!$B$6,0)/Inputs!$B$10)*DCF!C$6</f>
        <v>1035.7737189915968</v>
      </c>
      <c r="CC701" s="15">
        <f ca="1">(AV701*DCF!D$10-DCF!D$5*MAX(AV701*DCF!D$10,0)-MAX(AV701-AU701,0)/Inputs!$B$10)*DCF!D$6</f>
        <v>1459.0553168368115</v>
      </c>
      <c r="CD701" s="15">
        <f ca="1">(AW701*DCF!E$10-DCF!E$5*MAX(AW701*DCF!E$10,0)-MAX(AW701-AV701,0)/Inputs!$B$10)*DCF!E$6</f>
        <v>1466.8552299496901</v>
      </c>
      <c r="CE701" s="15">
        <f ca="1">(AX701*DCF!F$10-DCF!F$5*MAX(AX701*DCF!F$10,0)-MAX(AX701-AW701,0)/Inputs!$B$10)*DCF!F$6</f>
        <v>1861.5480716969685</v>
      </c>
      <c r="CF701" s="15">
        <f ca="1">(AY701*DCF!G$10-DCF!G$5*MAX(AY701*DCF!G$10,0)-MAX(AY701-AX701,0)/Inputs!$B$10)*DCF!G$6</f>
        <v>2331.5137121289026</v>
      </c>
      <c r="CG701" s="15">
        <f ca="1">(AZ701*DCF!H$10-DCF!H$5*MAX(AZ701*DCF!H$10,0)-MAX(AZ701-AY701,0)/Inputs!$B$10)*DCF!H$6</f>
        <v>3048.3670910683791</v>
      </c>
      <c r="CH701" s="15">
        <f ca="1">(BA701*DCF!I$10-DCF!I$5*MAX(BA701*DCF!I$10,0)-MAX(BA701-AZ701,0)/Inputs!$B$10)*DCF!I$6</f>
        <v>3691.2303895917266</v>
      </c>
      <c r="CI701" s="15">
        <f ca="1">(BB701*DCF!J$10-DCF!J$5*MAX(BB701*DCF!J$10,0)-MAX(BB701-BA701,0)/Inputs!$B$10)*DCF!J$6</f>
        <v>4504.7667156746693</v>
      </c>
      <c r="CJ701" s="15">
        <f ca="1">(BC701*DCF!K$10-DCF!K$5*MAX(BC701*DCF!K$10,0)-MAX(BC701-BB701,0)/Inputs!$B$10)*DCF!K$6</f>
        <v>4843.741635995174</v>
      </c>
      <c r="CK701" s="15">
        <f ca="1">(BD701*DCF!L$10-DCF!L$5*MAX(BD701*DCF!L$10,0)-MAX(BD701-BC701,0)/Inputs!$B$10)*DCF!L$6</f>
        <v>5699.3122522002795</v>
      </c>
      <c r="CL701" s="15">
        <f ca="1">(BE701*DCF!M$10-DCF!M$5*MAX(BE701*DCF!M$10,0)-MAX(BE701-BD701,0)/Inputs!$B$10)*DCF!M$6</f>
        <v>6458.883767950595</v>
      </c>
      <c r="CM701" s="15">
        <f ca="1">(BF701*DCF!C$28-DCF!C$5*MAX(BF701*DCF!C$28,0)-MAX(BF701-Inputs!$B$13,0)/Inputs!$B$17)*DCF!C$6</f>
        <v>3716.1841107509103</v>
      </c>
      <c r="CN701" s="15">
        <f ca="1">(BG701*DCF!D$28-DCF!D$5*MAX(BG701*DCF!D$28,0)-MAX(BG701-BF701,0)/Inputs!$B$17)*DCF!D$6</f>
        <v>4388.9972864076371</v>
      </c>
      <c r="CO701" s="15">
        <f ca="1">(BH701*DCF!E$28-DCF!E$5*MAX(BH701*DCF!E$28,0)-MAX(BH701-BG701,0)/Inputs!$B$17)*DCF!E$6</f>
        <v>3835.7428246750801</v>
      </c>
      <c r="CP701" s="15">
        <f ca="1">(BI701*DCF!F$28-DCF!F$5*MAX(BI701*DCF!F$28,0)-MAX(BI701-BH701,0)/Inputs!$B$17)*DCF!F$6</f>
        <v>3965.8405269717859</v>
      </c>
      <c r="CQ701" s="15">
        <f ca="1">(BJ701*DCF!G$28-DCF!G$5*MAX(BJ701*DCF!G$28,0)-MAX(BJ701-BI701,0)/Inputs!$B$17)*DCF!G$6</f>
        <v>4853.2934241411012</v>
      </c>
      <c r="CR701" s="15">
        <f ca="1">(BK701*DCF!H$28-DCF!H$5*MAX(BK701*DCF!H$28,0)-MAX(BK701-BJ701,0)/Inputs!$B$17)*DCF!H$6</f>
        <v>6261.4581961966614</v>
      </c>
      <c r="CS701" s="15">
        <f ca="1">(BL701*DCF!I$28-DCF!I$5*MAX(BL701*DCF!I$28,0)-MAX(BL701-BK701,0)/Inputs!$B$17)*DCF!I$6</f>
        <v>6983.2147923678722</v>
      </c>
      <c r="CT701" s="15">
        <f ca="1">(BM701*DCF!J$28-DCF!J$5*MAX(BM701*DCF!J$28,0)-MAX(BM701-BL701,0)/Inputs!$B$17)*DCF!J$6</f>
        <v>7115.4215973119763</v>
      </c>
      <c r="CU701" s="15">
        <f ca="1">(BN701*DCF!K$28-DCF!K$5*MAX(BN701*DCF!K$28,0)-MAX(BN701-BM701,0)/Inputs!$B$17)*DCF!K$6</f>
        <v>8185.8754437270263</v>
      </c>
      <c r="CV701" s="15">
        <f ca="1">(BO701*DCF!L$28-DCF!L$5*MAX(BO701*DCF!L$28,0)-MAX(BO701-BN701,0)/Inputs!$B$17)*DCF!L$6</f>
        <v>9456.5370243111902</v>
      </c>
      <c r="CW701" s="15">
        <f ca="1">(BP701*DCF!M$28-DCF!M$5*MAX(BP701*DCF!M$28,0)-MAX(BP701-BO701,0)/Inputs!$B$17)*DCF!M$6</f>
        <v>11560.097569166748</v>
      </c>
      <c r="CX701" s="15">
        <f ca="1">(BQ701*DCF!C$46-DCF!C$5*MAX(BQ701*DCF!C$46,0)-MAX(BQ701-Inputs!$B$20,0)/Inputs!$B$24)*DCF!C$6</f>
        <v>-1532.8187740383498</v>
      </c>
      <c r="CY701" s="15">
        <f ca="1">(BR701*DCF!D$46-DCF!D$5*MAX(BR701*DCF!D$46,0)-MAX(BR701-BQ701,0)/Inputs!$B$24)*DCF!D$6</f>
        <v>-1364.7807374881611</v>
      </c>
      <c r="CZ701" s="15">
        <f ca="1">(BS701*DCF!E$46-DCF!E$5*MAX(BS701*DCF!E$46,0)-MAX(BS701-BR701,0)/Inputs!$B$24)*DCF!E$6</f>
        <v>-1925.4193903395035</v>
      </c>
      <c r="DA701" s="15">
        <f ca="1">(BT701*DCF!F$46-DCF!F$5*MAX(BT701*DCF!F$46,0)-MAX(BT701-BS701,0)/Inputs!$B$24)*DCF!F$6</f>
        <v>-4428.3301093644568</v>
      </c>
      <c r="DB701" s="15">
        <f ca="1">(BU701*DCF!G$46-DCF!G$5*MAX(BU701*DCF!G$46,0)-MAX(BU701-BT701,0)/Inputs!$B$24)*DCF!G$6</f>
        <v>-4357.9687271794692</v>
      </c>
      <c r="DC701" s="15">
        <f ca="1">(BV701*DCF!H$46-DCF!H$5*MAX(BV701*DCF!H$46,0)-MAX(BV701-BU701,0)/Inputs!$B$24)*DCF!H$6</f>
        <v>-6950.0309864049259</v>
      </c>
      <c r="DD701" s="15">
        <f ca="1">(BW701*DCF!I$46-DCF!I$5*MAX(BW701*DCF!I$46,0)-MAX(BW701-BV701,0)/Inputs!$B$24)*DCF!I$6</f>
        <v>-6784.1857983123418</v>
      </c>
      <c r="DE701" s="15">
        <f ca="1">(BX701*DCF!J$46-DCF!J$5*MAX(BX701*DCF!J$46,0)-MAX(BX701-BW701,0)/Inputs!$B$24)*DCF!J$6</f>
        <v>-1826.5322912634156</v>
      </c>
      <c r="DF701" s="15">
        <f ca="1">(BY701*DCF!K$46-DCF!K$5*MAX(BY701*DCF!K$46,0)-MAX(BY701-BX701,0)/Inputs!$B$24)*DCF!K$6</f>
        <v>-698.01451317761871</v>
      </c>
      <c r="DG701" s="15">
        <f ca="1">(BZ701*DCF!L$46-DCF!L$5*MAX(BZ701*DCF!L$46,0)-MAX(BZ701-BY701,0)/Inputs!$B$24)*DCF!L$6</f>
        <v>2081.5019065266015</v>
      </c>
      <c r="DH701" s="15">
        <f ca="1">(CA701*DCF!M$46-DCF!M$5*MAX(CA701*DCF!M$46,0)-MAX(CA701-BZ701,0)/Inputs!$B$24)*DCF!M$6</f>
        <v>3749.6364877650462</v>
      </c>
      <c r="DI701" s="15">
        <f ca="1">SUM(CB701:CL701)+BE701*DCF!M$10*(1+Inputs!$B$30)*(1-Inputs!$B$33)*(1-Inputs!$B$30/Inputs!$B$31)/(Inputs!$B$29-Inputs!$B$30)*DCF!M$6</f>
        <v>201510.50852180691</v>
      </c>
      <c r="DJ701" s="15">
        <f ca="1">SUM(CM701:CW701)+BP701*DCF!M$28*(1+Inputs!$B$30)*(1-Inputs!$B$33)*(1-Inputs!$B$30/Inputs!$B$31)/(Inputs!$B$29-Inputs!$B$30)*DCF!M$6</f>
        <v>341560.23836052895</v>
      </c>
      <c r="DK701" s="15">
        <f ca="1">SUM(CX701:DH701)+CA701*DCF!M$46*(1+Inputs!$B$30)*(1-Inputs!$B$33)*(1-Inputs!$B$30/Inputs!$B$31)/(Inputs!$B$29-Inputs!$B$30)*DCF!M$6</f>
        <v>387960.91005152493</v>
      </c>
      <c r="DM701" s="15">
        <f ca="1">DI701+DJ701+DK701+Inputs!$B$34+Inputs!$B$36-Inputs!$B$35</f>
        <v>1007882.6569338609</v>
      </c>
    </row>
    <row r="702" spans="1:117" x14ac:dyDescent="0.75">
      <c r="A702" s="11">
        <v>689</v>
      </c>
      <c r="C702" s="23">
        <f t="shared" ca="1" si="398"/>
        <v>-0.65648873162509458</v>
      </c>
      <c r="D702" s="23">
        <f t="shared" ca="1" si="398"/>
        <v>-0.65055619564195977</v>
      </c>
      <c r="E702" s="23">
        <f t="shared" ca="1" si="398"/>
        <v>0.64886797074092684</v>
      </c>
      <c r="F702" s="23">
        <f t="shared" ca="1" si="398"/>
        <v>-1.375981966685951</v>
      </c>
      <c r="G702" s="23">
        <f t="shared" ca="1" si="398"/>
        <v>-0.58056541778600335</v>
      </c>
      <c r="H702" s="23">
        <f t="shared" ca="1" si="398"/>
        <v>-1.1212125137400926</v>
      </c>
      <c r="I702" s="23">
        <f t="shared" ca="1" si="398"/>
        <v>0.47278813714669043</v>
      </c>
      <c r="J702" s="23">
        <f t="shared" ca="1" si="398"/>
        <v>-1.5575416785583118</v>
      </c>
      <c r="K702" s="23">
        <f t="shared" ca="1" si="398"/>
        <v>-0.2537066623162324</v>
      </c>
      <c r="L702" s="23">
        <f t="shared" ca="1" si="398"/>
        <v>-0.13647035247394923</v>
      </c>
      <c r="M702" s="23">
        <f t="shared" ca="1" si="398"/>
        <v>-1.5577106367495885</v>
      </c>
      <c r="N702" s="23">
        <f ca="1">SQRT(Inputs!$B$38)*C702+SQRT(1-Inputs!$B$38)*_xlfn.NORM.S.INV(RAND())</f>
        <v>-1.0088979938788487</v>
      </c>
      <c r="O702" s="23">
        <f ca="1">SQRT(Inputs!$B$38)*D702+SQRT(1-Inputs!$B$38)*_xlfn.NORM.S.INV(RAND())</f>
        <v>9.1087615612451878E-2</v>
      </c>
      <c r="P702" s="23">
        <f ca="1">SQRT(Inputs!$B$38)*E702+SQRT(1-Inputs!$B$38)*_xlfn.NORM.S.INV(RAND())</f>
        <v>-0.22801535637793213</v>
      </c>
      <c r="Q702" s="23">
        <f ca="1">SQRT(Inputs!$B$38)*F702+SQRT(1-Inputs!$B$38)*_xlfn.NORM.S.INV(RAND())</f>
        <v>-1.4883362907801403</v>
      </c>
      <c r="R702" s="23">
        <f ca="1">SQRT(Inputs!$B$38)*G702+SQRT(1-Inputs!$B$38)*_xlfn.NORM.S.INV(RAND())</f>
        <v>0.86129514787900374</v>
      </c>
      <c r="S702" s="23">
        <f ca="1">SQRT(Inputs!$B$38)*H702+SQRT(1-Inputs!$B$38)*_xlfn.NORM.S.INV(RAND())</f>
        <v>0.48623644388056453</v>
      </c>
      <c r="T702" s="23">
        <f ca="1">SQRT(Inputs!$B$38)*I702+SQRT(1-Inputs!$B$38)*_xlfn.NORM.S.INV(RAND())</f>
        <v>-0.16351625961545874</v>
      </c>
      <c r="U702" s="23">
        <f ca="1">SQRT(Inputs!$B$38)*J702+SQRT(1-Inputs!$B$38)*_xlfn.NORM.S.INV(RAND())</f>
        <v>-0.47871914939490395</v>
      </c>
      <c r="V702" s="23">
        <f ca="1">SQRT(Inputs!$B$38)*K702+SQRT(1-Inputs!$B$38)*_xlfn.NORM.S.INV(RAND())</f>
        <v>0.56562700206951555</v>
      </c>
      <c r="W702" s="23">
        <f ca="1">SQRT(Inputs!$B$38)*L702+SQRT(1-Inputs!$B$38)*_xlfn.NORM.S.INV(RAND())</f>
        <v>0.41982181192500856</v>
      </c>
      <c r="X702" s="23">
        <f ca="1">SQRT(Inputs!$B$38)*M702+SQRT(1-Inputs!$B$38)*_xlfn.NORM.S.INV(RAND())</f>
        <v>-0.70625806390488255</v>
      </c>
      <c r="Y702" s="23">
        <f ca="1">SQRT(Inputs!$B$38)*C702+SQRT(1-Inputs!$B$38)*_xlfn.NORM.S.INV(RAND())</f>
        <v>0.82173508479393798</v>
      </c>
      <c r="Z702" s="23">
        <f ca="1">SQRT(Inputs!$B$38)*D702+SQRT(1-Inputs!$B$38)*_xlfn.NORM.S.INV(RAND())</f>
        <v>1.2573335753972452</v>
      </c>
      <c r="AA702" s="23">
        <f ca="1">SQRT(Inputs!$B$38)*E702+SQRT(1-Inputs!$B$38)*_xlfn.NORM.S.INV(RAND())</f>
        <v>-1.1482562561078566</v>
      </c>
      <c r="AB702" s="23">
        <f ca="1">SQRT(Inputs!$B$38)*F702+SQRT(1-Inputs!$B$38)*_xlfn.NORM.S.INV(RAND())</f>
        <v>-8.0136776728080727E-2</v>
      </c>
      <c r="AC702" s="23">
        <f ca="1">SQRT(Inputs!$B$38)*G702+SQRT(1-Inputs!$B$38)*_xlfn.NORM.S.INV(RAND())</f>
        <v>-0.2194072141485392</v>
      </c>
      <c r="AD702" s="23">
        <f ca="1">SQRT(Inputs!$B$38)*H702+SQRT(1-Inputs!$B$38)*_xlfn.NORM.S.INV(RAND())</f>
        <v>0.63010171904093804</v>
      </c>
      <c r="AE702" s="23">
        <f ca="1">SQRT(Inputs!$B$38)*I702+SQRT(1-Inputs!$B$38)*_xlfn.NORM.S.INV(RAND())</f>
        <v>-0.74263705241965638</v>
      </c>
      <c r="AF702" s="23">
        <f ca="1">SQRT(Inputs!$B$38)*J702+SQRT(1-Inputs!$B$38)*_xlfn.NORM.S.INV(RAND())</f>
        <v>-2.4885530115223644</v>
      </c>
      <c r="AG702" s="23">
        <f ca="1">SQRT(Inputs!$B$38)*K702+SQRT(1-Inputs!$B$38)*_xlfn.NORM.S.INV(RAND())</f>
        <v>-0.24603276261634144</v>
      </c>
      <c r="AH702" s="23">
        <f ca="1">SQRT(Inputs!$B$38)*L702+SQRT(1-Inputs!$B$38)*_xlfn.NORM.S.INV(RAND())</f>
        <v>-0.1524191090717989</v>
      </c>
      <c r="AI702" s="23">
        <f ca="1">SQRT(Inputs!$B$38)*M702+SQRT(1-Inputs!$B$38)*_xlfn.NORM.S.INV(RAND())</f>
        <v>-3.0703683134453379</v>
      </c>
      <c r="AJ702" s="23">
        <f ca="1">SQRT(Inputs!$B$38)*C702+SQRT(1-Inputs!$B$38)*_xlfn.NORM.S.INV(RAND())</f>
        <v>-0.48342548095526466</v>
      </c>
      <c r="AK702" s="23">
        <f ca="1">SQRT(Inputs!$B$38)*D702+SQRT(1-Inputs!$B$38)*_xlfn.NORM.S.INV(RAND())</f>
        <v>-0.59141314370297748</v>
      </c>
      <c r="AL702" s="23">
        <f ca="1">SQRT(Inputs!$B$38)*E702+SQRT(1-Inputs!$B$38)*_xlfn.NORM.S.INV(RAND())</f>
        <v>1.1674969721442561</v>
      </c>
      <c r="AM702" s="23">
        <f ca="1">SQRT(Inputs!$B$38)*F702+SQRT(1-Inputs!$B$38)*_xlfn.NORM.S.INV(RAND())</f>
        <v>-0.1923412390318352</v>
      </c>
      <c r="AN702" s="23">
        <f ca="1">SQRT(Inputs!$B$38)*G702+SQRT(1-Inputs!$B$38)*_xlfn.NORM.S.INV(RAND())</f>
        <v>-1.5034613651310433</v>
      </c>
      <c r="AO702" s="23">
        <f ca="1">SQRT(Inputs!$B$38)*H702+SQRT(1-Inputs!$B$38)*_xlfn.NORM.S.INV(RAND())</f>
        <v>0.28754243176892547</v>
      </c>
      <c r="AP702" s="23">
        <f ca="1">SQRT(Inputs!$B$38)*I702+SQRT(1-Inputs!$B$38)*_xlfn.NORM.S.INV(RAND())</f>
        <v>0.22415409705197378</v>
      </c>
      <c r="AQ702" s="23">
        <f ca="1">SQRT(Inputs!$B$38)*J702+SQRT(1-Inputs!$B$38)*_xlfn.NORM.S.INV(RAND())</f>
        <v>-0.71180355489478919</v>
      </c>
      <c r="AR702" s="23">
        <f ca="1">SQRT(Inputs!$B$38)*K702+SQRT(1-Inputs!$B$38)*_xlfn.NORM.S.INV(RAND())</f>
        <v>0.76482856264935961</v>
      </c>
      <c r="AS702" s="23">
        <f ca="1">SQRT(Inputs!$B$38)*L702+SQRT(1-Inputs!$B$38)*_xlfn.NORM.S.INV(RAND())</f>
        <v>-0.82351095470865565</v>
      </c>
      <c r="AT702" s="23">
        <f ca="1">SQRT(Inputs!$B$38)*M702+SQRT(1-Inputs!$B$38)*_xlfn.NORM.S.INV(RAND())</f>
        <v>-0.82138896211869705</v>
      </c>
      <c r="AU702" s="15">
        <f ca="1">Inputs!$B$6*EXP($B$8-0.5*C$5^2+C$5*N702)</f>
        <v>4214.553759702052</v>
      </c>
      <c r="AV702" s="15">
        <f t="shared" ca="1" si="365"/>
        <v>5199.2760402151889</v>
      </c>
      <c r="AW702" s="15">
        <f t="shared" ca="1" si="366"/>
        <v>6147.589410376715</v>
      </c>
      <c r="AX702" s="15">
        <f t="shared" ca="1" si="367"/>
        <v>6232.0532198836199</v>
      </c>
      <c r="AY702" s="15">
        <f t="shared" ca="1" si="368"/>
        <v>8422.1666164895851</v>
      </c>
      <c r="AZ702" s="15">
        <f t="shared" ca="1" si="369"/>
        <v>10867.102783958308</v>
      </c>
      <c r="BA702" s="15">
        <f t="shared" ca="1" si="370"/>
        <v>13072.905832466238</v>
      </c>
      <c r="BB702" s="15">
        <f t="shared" ca="1" si="371"/>
        <v>15255.685150864634</v>
      </c>
      <c r="BC702" s="15">
        <f t="shared" ca="1" si="372"/>
        <v>19732.859070270206</v>
      </c>
      <c r="BD702" s="15">
        <f t="shared" ca="1" si="373"/>
        <v>25142.772041735971</v>
      </c>
      <c r="BE702" s="15">
        <f t="shared" ca="1" si="374"/>
        <v>28889.798185907493</v>
      </c>
      <c r="BF702" s="15">
        <f ca="1">Inputs!$B$13*EXP($B$9-0.5*C$6^2+C$6*Y702)</f>
        <v>16278.106327171274</v>
      </c>
      <c r="BG702" s="15">
        <f t="shared" ca="1" si="375"/>
        <v>24890.991802761193</v>
      </c>
      <c r="BH702" s="15">
        <f t="shared" ca="1" si="376"/>
        <v>25138.423788199994</v>
      </c>
      <c r="BI702" s="15">
        <f t="shared" ca="1" si="377"/>
        <v>30395.967828542292</v>
      </c>
      <c r="BJ702" s="15">
        <f t="shared" ca="1" si="378"/>
        <v>36103.401922214623</v>
      </c>
      <c r="BK702" s="15">
        <f t="shared" ca="1" si="379"/>
        <v>48278.986296987794</v>
      </c>
      <c r="BL702" s="15">
        <f t="shared" ca="1" si="380"/>
        <v>53863.47072428235</v>
      </c>
      <c r="BM702" s="15">
        <f t="shared" ca="1" si="381"/>
        <v>48602.842992658356</v>
      </c>
      <c r="BN702" s="15">
        <f t="shared" ca="1" si="382"/>
        <v>58038.74657686604</v>
      </c>
      <c r="BO702" s="15">
        <f t="shared" ca="1" si="383"/>
        <v>70156.634273322692</v>
      </c>
      <c r="BP702" s="15">
        <f t="shared" ca="1" si="384"/>
        <v>60979.844992032049</v>
      </c>
      <c r="BQ702" s="15">
        <f ca="1">Inputs!$B$20*EXP($B$10-0.5*C$7^2+C$7*AJ702)</f>
        <v>3613.6225929238935</v>
      </c>
      <c r="BR702" s="15">
        <f t="shared" ca="1" si="385"/>
        <v>4063.6081387632189</v>
      </c>
      <c r="BS702" s="15">
        <f t="shared" ca="1" si="386"/>
        <v>7781.4843047464583</v>
      </c>
      <c r="BT702" s="15">
        <f t="shared" ca="1" si="387"/>
        <v>10201.050900376231</v>
      </c>
      <c r="BU702" s="15">
        <f t="shared" ca="1" si="388"/>
        <v>9826.0178631901235</v>
      </c>
      <c r="BV702" s="15">
        <f t="shared" ca="1" si="389"/>
        <v>14585.778474334396</v>
      </c>
      <c r="BW702" s="15">
        <f t="shared" ca="1" si="390"/>
        <v>21342.520942896743</v>
      </c>
      <c r="BX702" s="15">
        <f t="shared" ca="1" si="391"/>
        <v>25881.237497082846</v>
      </c>
      <c r="BY702" s="15">
        <f t="shared" ca="1" si="392"/>
        <v>41978.449235029053</v>
      </c>
      <c r="BZ702" s="15">
        <f t="shared" ca="1" si="393"/>
        <v>50626.736263978324</v>
      </c>
      <c r="CA702" s="15">
        <f t="shared" ca="1" si="394"/>
        <v>61457.115298454228</v>
      </c>
      <c r="CB702" s="15">
        <f ca="1">(AU702*DCF!C$10-DCF!C$5*MAX(AU702*DCF!C$10,0)-MAX(AU702-Inputs!$B$6,0)/Inputs!$B$10)*DCF!C$6</f>
        <v>1048.4054356181146</v>
      </c>
      <c r="CC702" s="15">
        <f ca="1">(AV702*DCF!D$10-DCF!D$5*MAX(AV702*DCF!D$10,0)-MAX(AV702-AU702,0)/Inputs!$B$10)*DCF!D$6</f>
        <v>1027.1895547732736</v>
      </c>
      <c r="CD702" s="15">
        <f ca="1">(AW702*DCF!E$10-DCF!E$5*MAX(AW702*DCF!E$10,0)-MAX(AW702-AV702,0)/Inputs!$B$10)*DCF!E$6</f>
        <v>1205.7810912611556</v>
      </c>
      <c r="CE702" s="15">
        <f ca="1">(AX702*DCF!F$10-DCF!F$5*MAX(AX702*DCF!F$10,0)-MAX(AX702-AW702,0)/Inputs!$B$10)*DCF!F$6</f>
        <v>1342.8724613269353</v>
      </c>
      <c r="CF702" s="15">
        <f ca="1">(AY702*DCF!G$10-DCF!G$5*MAX(AY702*DCF!G$10,0)-MAX(AY702-AX702,0)/Inputs!$B$10)*DCF!G$6</f>
        <v>1314.3242905507177</v>
      </c>
      <c r="CG702" s="15">
        <f ca="1">(AZ702*DCF!H$10-DCF!H$5*MAX(AZ702*DCF!H$10,0)-MAX(AZ702-AY702,0)/Inputs!$B$10)*DCF!H$6</f>
        <v>1675.7135524715272</v>
      </c>
      <c r="CH702" s="15">
        <f ca="1">(BA702*DCF!I$10-DCF!I$5*MAX(BA702*DCF!I$10,0)-MAX(BA702-AZ702,0)/Inputs!$B$10)*DCF!I$6</f>
        <v>2026.1140102246213</v>
      </c>
      <c r="CI702" s="15">
        <f ca="1">(BB702*DCF!J$10-DCF!J$5*MAX(BB702*DCF!J$10,0)-MAX(BB702-BA702,0)/Inputs!$B$10)*DCF!J$6</f>
        <v>2287.1467336388455</v>
      </c>
      <c r="CJ702" s="15">
        <f ca="1">(BC702*DCF!K$10-DCF!K$5*MAX(BC702*DCF!K$10,0)-MAX(BC702-BB702,0)/Inputs!$B$10)*DCF!K$6</f>
        <v>2549.9372051662926</v>
      </c>
      <c r="CK702" s="15">
        <f ca="1">(BD702*DCF!L$10-DCF!L$5*MAX(BD702*DCF!L$10,0)-MAX(BD702-BC702,0)/Inputs!$B$10)*DCF!L$6</f>
        <v>3092.4187966872078</v>
      </c>
      <c r="CL702" s="15">
        <f ca="1">(BE702*DCF!M$10-DCF!M$5*MAX(BE702*DCF!M$10,0)-MAX(BE702-BD702,0)/Inputs!$B$10)*DCF!M$6</f>
        <v>3629.1018764780988</v>
      </c>
      <c r="CM702" s="15">
        <f ca="1">(BF702*DCF!C$28-DCF!C$5*MAX(BF702*DCF!C$28,0)-MAX(BF702-Inputs!$B$13,0)/Inputs!$B$17)*DCF!C$6</f>
        <v>3838.3855402953873</v>
      </c>
      <c r="CN702" s="15">
        <f ca="1">(BG702*DCF!D$28-DCF!D$5*MAX(BG702*DCF!D$28,0)-MAX(BG702-BF702,0)/Inputs!$B$17)*DCF!D$6</f>
        <v>5493.4477975313494</v>
      </c>
      <c r="CO702" s="15">
        <f ca="1">(BH702*DCF!E$28-DCF!E$5*MAX(BH702*DCF!E$28,0)-MAX(BH702-BG702,0)/Inputs!$B$17)*DCF!E$6</f>
        <v>7070.8838042570715</v>
      </c>
      <c r="CP702" s="15">
        <f ca="1">(BI702*DCF!F$28-DCF!F$5*MAX(BI702*DCF!F$28,0)-MAX(BI702-BH702,0)/Inputs!$B$17)*DCF!F$6</f>
        <v>7294.4856150736359</v>
      </c>
      <c r="CQ702" s="15">
        <f ca="1">(BJ702*DCF!G$28-DCF!G$5*MAX(BJ702*DCF!G$28,0)-MAX(BJ702-BI702,0)/Inputs!$B$17)*DCF!G$6</f>
        <v>8407.3675124483489</v>
      </c>
      <c r="CR702" s="15">
        <f ca="1">(BK702*DCF!H$28-DCF!H$5*MAX(BK702*DCF!H$28,0)-MAX(BK702-BJ702,0)/Inputs!$B$17)*DCF!H$6</f>
        <v>10048.181838469212</v>
      </c>
      <c r="CS702" s="15">
        <f ca="1">(BL702*DCF!I$28-DCF!I$5*MAX(BL702*DCF!I$28,0)-MAX(BL702-BK702,0)/Inputs!$B$17)*DCF!I$6</f>
        <v>11864.614009323768</v>
      </c>
      <c r="CT702" s="15">
        <f ca="1">(BM702*DCF!J$28-DCF!J$5*MAX(BM702*DCF!J$28,0)-MAX(BM702-BL702,0)/Inputs!$B$17)*DCF!J$6</f>
        <v>10842.468821470644</v>
      </c>
      <c r="CU702" s="15">
        <f ca="1">(BN702*DCF!K$28-DCF!K$5*MAX(BN702*DCF!K$28,0)-MAX(BN702-BM702,0)/Inputs!$B$17)*DCF!K$6</f>
        <v>11101.037637877162</v>
      </c>
      <c r="CV702" s="15">
        <f ca="1">(BO702*DCF!L$28-DCF!L$5*MAX(BO702*DCF!L$28,0)-MAX(BO702-BN702,0)/Inputs!$B$17)*DCF!L$6</f>
        <v>12626.561917153713</v>
      </c>
      <c r="CW702" s="15">
        <f ca="1">(BP702*DCF!M$28-DCF!M$5*MAX(BP702*DCF!M$28,0)-MAX(BP702-BO702,0)/Inputs!$B$17)*DCF!M$6</f>
        <v>11473.393126038191</v>
      </c>
      <c r="CX702" s="15">
        <f ca="1">(BQ702*DCF!C$46-DCF!C$5*MAX(BQ702*DCF!C$46,0)-MAX(BQ702-Inputs!$B$20,0)/Inputs!$B$24)*DCF!C$6</f>
        <v>-1025.1426740812194</v>
      </c>
      <c r="CY702" s="15">
        <f ca="1">(BR702*DCF!D$46-DCF!D$5*MAX(BR702*DCF!D$46,0)-MAX(BR702-BQ702,0)/Inputs!$B$24)*DCF!D$6</f>
        <v>-885.56824191056035</v>
      </c>
      <c r="CZ702" s="15">
        <f ca="1">(BS702*DCF!E$46-DCF!E$5*MAX(BS702*DCF!E$46,0)-MAX(BS702-BR702,0)/Inputs!$B$24)*DCF!E$6</f>
        <v>-2385.6585007355643</v>
      </c>
      <c r="DA702" s="15">
        <f ca="1">(BT702*DCF!F$46-DCF!F$5*MAX(BT702*DCF!F$46,0)-MAX(BT702-BS702,0)/Inputs!$B$24)*DCF!F$6</f>
        <v>-1623.9457083327627</v>
      </c>
      <c r="DB702" s="15">
        <f ca="1">(BU702*DCF!G$46-DCF!G$5*MAX(BU702*DCF!G$46,0)-MAX(BU702-BT702,0)/Inputs!$B$24)*DCF!G$6</f>
        <v>-330.52782707690295</v>
      </c>
      <c r="DC702" s="15">
        <f ca="1">(BV702*DCF!H$46-DCF!H$5*MAX(BV702*DCF!H$46,0)-MAX(BV702-BU702,0)/Inputs!$B$24)*DCF!H$6</f>
        <v>-1479.0664463759604</v>
      </c>
      <c r="DD702" s="15">
        <f ca="1">(BW702*DCF!I$46-DCF!I$5*MAX(BW702*DCF!I$46,0)-MAX(BW702-BV702,0)/Inputs!$B$24)*DCF!I$6</f>
        <v>-1446.6855815221463</v>
      </c>
      <c r="DE702" s="15">
        <f ca="1">(BX702*DCF!J$46-DCF!J$5*MAX(BX702*DCF!J$46,0)-MAX(BX702-BW702,0)/Inputs!$B$24)*DCF!J$6</f>
        <v>-117.94715624740851</v>
      </c>
      <c r="DF702" s="15">
        <f ca="1">(BY702*DCF!K$46-DCF!K$5*MAX(BY702*DCF!K$46,0)-MAX(BY702-BX702,0)/Inputs!$B$24)*DCF!K$6</f>
        <v>-1545.4390916612517</v>
      </c>
      <c r="DG702" s="15">
        <f ca="1">(BZ702*DCF!L$46-DCF!L$5*MAX(BZ702*DCF!L$46,0)-MAX(BZ702-BY702,0)/Inputs!$B$24)*DCF!L$6</f>
        <v>1542.4563033428865</v>
      </c>
      <c r="DH702" s="15">
        <f ca="1">(CA702*DCF!M$46-DCF!M$5*MAX(CA702*DCF!M$46,0)-MAX(CA702-BZ702,0)/Inputs!$B$24)*DCF!M$6</f>
        <v>2553.8387174584409</v>
      </c>
      <c r="DI702" s="15">
        <f ca="1">SUM(CB702:CL702)+BE702*DCF!M$10*(1+Inputs!$B$30)*(1-Inputs!$B$33)*(1-Inputs!$B$30/Inputs!$B$31)/(Inputs!$B$29-Inputs!$B$30)*DCF!M$6</f>
        <v>101599.69538760895</v>
      </c>
      <c r="DJ702" s="15">
        <f ca="1">SUM(CM702:CW702)+BP702*DCF!M$28*(1+Inputs!$B$30)*(1-Inputs!$B$33)*(1-Inputs!$B$30/Inputs!$B$31)/(Inputs!$B$29-Inputs!$B$30)*DCF!M$6</f>
        <v>326337.78093699901</v>
      </c>
      <c r="DK702" s="15">
        <f ca="1">SUM(CX702:DH702)+CA702*DCF!M$46*(1+Inputs!$B$30)*(1-Inputs!$B$33)*(1-Inputs!$B$30/Inputs!$B$31)/(Inputs!$B$29-Inputs!$B$30)*DCF!M$6</f>
        <v>88276.294104976856</v>
      </c>
      <c r="DM702" s="15">
        <f ca="1">DI702+DJ702+DK702+Inputs!$B$34+Inputs!$B$36-Inputs!$B$35</f>
        <v>593064.7704295849</v>
      </c>
    </row>
    <row r="703" spans="1:117" x14ac:dyDescent="0.75">
      <c r="A703" s="11">
        <v>690</v>
      </c>
      <c r="C703" s="23">
        <f t="shared" ca="1" si="398"/>
        <v>-5.3466779462224459E-2</v>
      </c>
      <c r="D703" s="23">
        <f t="shared" ca="1" si="398"/>
        <v>0.10743630619862024</v>
      </c>
      <c r="E703" s="23">
        <f t="shared" ca="1" si="398"/>
        <v>1.7473023602008972</v>
      </c>
      <c r="F703" s="23">
        <f t="shared" ca="1" si="398"/>
        <v>2.6371444180772019</v>
      </c>
      <c r="G703" s="23">
        <f t="shared" ca="1" si="398"/>
        <v>1.3425950654508418</v>
      </c>
      <c r="H703" s="23">
        <f t="shared" ca="1" si="398"/>
        <v>-0.5078431204011028</v>
      </c>
      <c r="I703" s="23">
        <f t="shared" ca="1" si="398"/>
        <v>0.67742311802494459</v>
      </c>
      <c r="J703" s="23">
        <f t="shared" ca="1" si="398"/>
        <v>-1.4062322265185851</v>
      </c>
      <c r="K703" s="23">
        <f t="shared" ca="1" si="398"/>
        <v>-1.5337313956840031</v>
      </c>
      <c r="L703" s="23">
        <f t="shared" ca="1" si="398"/>
        <v>-8.212559816956945E-2</v>
      </c>
      <c r="M703" s="23">
        <f t="shared" ca="1" si="398"/>
        <v>0.28538605622110735</v>
      </c>
      <c r="N703" s="23">
        <f ca="1">SQRT(Inputs!$B$38)*C703+SQRT(1-Inputs!$B$38)*_xlfn.NORM.S.INV(RAND())</f>
        <v>-0.42287914337749116</v>
      </c>
      <c r="O703" s="23">
        <f ca="1">SQRT(Inputs!$B$38)*D703+SQRT(1-Inputs!$B$38)*_xlfn.NORM.S.INV(RAND())</f>
        <v>0.63803680094270088</v>
      </c>
      <c r="P703" s="23">
        <f ca="1">SQRT(Inputs!$B$38)*E703+SQRT(1-Inputs!$B$38)*_xlfn.NORM.S.INV(RAND())</f>
        <v>0.63415976590655276</v>
      </c>
      <c r="Q703" s="23">
        <f ca="1">SQRT(Inputs!$B$38)*F703+SQRT(1-Inputs!$B$38)*_xlfn.NORM.S.INV(RAND())</f>
        <v>1.7856952764019383</v>
      </c>
      <c r="R703" s="23">
        <f ca="1">SQRT(Inputs!$B$38)*G703+SQRT(1-Inputs!$B$38)*_xlfn.NORM.S.INV(RAND())</f>
        <v>-0.54125591592612121</v>
      </c>
      <c r="S703" s="23">
        <f ca="1">SQRT(Inputs!$B$38)*H703+SQRT(1-Inputs!$B$38)*_xlfn.NORM.S.INV(RAND())</f>
        <v>-0.65921694393568142</v>
      </c>
      <c r="T703" s="23">
        <f ca="1">SQRT(Inputs!$B$38)*I703+SQRT(1-Inputs!$B$38)*_xlfn.NORM.S.INV(RAND())</f>
        <v>0.10064112761360666</v>
      </c>
      <c r="U703" s="23">
        <f ca="1">SQRT(Inputs!$B$38)*J703+SQRT(1-Inputs!$B$38)*_xlfn.NORM.S.INV(RAND())</f>
        <v>-2.4897341990925019</v>
      </c>
      <c r="V703" s="23">
        <f ca="1">SQRT(Inputs!$B$38)*K703+SQRT(1-Inputs!$B$38)*_xlfn.NORM.S.INV(RAND())</f>
        <v>-1.6603465308791387</v>
      </c>
      <c r="W703" s="23">
        <f ca="1">SQRT(Inputs!$B$38)*L703+SQRT(1-Inputs!$B$38)*_xlfn.NORM.S.INV(RAND())</f>
        <v>0.56089448173741563</v>
      </c>
      <c r="X703" s="23">
        <f ca="1">SQRT(Inputs!$B$38)*M703+SQRT(1-Inputs!$B$38)*_xlfn.NORM.S.INV(RAND())</f>
        <v>-0.72438057075257711</v>
      </c>
      <c r="Y703" s="23">
        <f ca="1">SQRT(Inputs!$B$38)*C703+SQRT(1-Inputs!$B$38)*_xlfn.NORM.S.INV(RAND())</f>
        <v>0.21070082365498541</v>
      </c>
      <c r="Z703" s="23">
        <f ca="1">SQRT(Inputs!$B$38)*D703+SQRT(1-Inputs!$B$38)*_xlfn.NORM.S.INV(RAND())</f>
        <v>-0.13550677432842353</v>
      </c>
      <c r="AA703" s="23">
        <f ca="1">SQRT(Inputs!$B$38)*E703+SQRT(1-Inputs!$B$38)*_xlfn.NORM.S.INV(RAND())</f>
        <v>0.76715942191143527</v>
      </c>
      <c r="AB703" s="23">
        <f ca="1">SQRT(Inputs!$B$38)*F703+SQRT(1-Inputs!$B$38)*_xlfn.NORM.S.INV(RAND())</f>
        <v>0.22619621131158429</v>
      </c>
      <c r="AC703" s="23">
        <f ca="1">SQRT(Inputs!$B$38)*G703+SQRT(1-Inputs!$B$38)*_xlfn.NORM.S.INV(RAND())</f>
        <v>0.32097281699533353</v>
      </c>
      <c r="AD703" s="23">
        <f ca="1">SQRT(Inputs!$B$38)*H703+SQRT(1-Inputs!$B$38)*_xlfn.NORM.S.INV(RAND())</f>
        <v>-0.57841791292509159</v>
      </c>
      <c r="AE703" s="23">
        <f ca="1">SQRT(Inputs!$B$38)*I703+SQRT(1-Inputs!$B$38)*_xlfn.NORM.S.INV(RAND())</f>
        <v>2.0240834275269215</v>
      </c>
      <c r="AF703" s="23">
        <f ca="1">SQRT(Inputs!$B$38)*J703+SQRT(1-Inputs!$B$38)*_xlfn.NORM.S.INV(RAND())</f>
        <v>1.2284487109192965</v>
      </c>
      <c r="AG703" s="23">
        <f ca="1">SQRT(Inputs!$B$38)*K703+SQRT(1-Inputs!$B$38)*_xlfn.NORM.S.INV(RAND())</f>
        <v>-0.72902223250283338</v>
      </c>
      <c r="AH703" s="23">
        <f ca="1">SQRT(Inputs!$B$38)*L703+SQRT(1-Inputs!$B$38)*_xlfn.NORM.S.INV(RAND())</f>
        <v>-1.258865170500052</v>
      </c>
      <c r="AI703" s="23">
        <f ca="1">SQRT(Inputs!$B$38)*M703+SQRT(1-Inputs!$B$38)*_xlfn.NORM.S.INV(RAND())</f>
        <v>-0.35716347203173271</v>
      </c>
      <c r="AJ703" s="23">
        <f ca="1">SQRT(Inputs!$B$38)*C703+SQRT(1-Inputs!$B$38)*_xlfn.NORM.S.INV(RAND())</f>
        <v>-3.1756972747914294E-2</v>
      </c>
      <c r="AK703" s="23">
        <f ca="1">SQRT(Inputs!$B$38)*D703+SQRT(1-Inputs!$B$38)*_xlfn.NORM.S.INV(RAND())</f>
        <v>9.0995115470823285E-2</v>
      </c>
      <c r="AL703" s="23">
        <f ca="1">SQRT(Inputs!$B$38)*E703+SQRT(1-Inputs!$B$38)*_xlfn.NORM.S.INV(RAND())</f>
        <v>2.1442642265779948</v>
      </c>
      <c r="AM703" s="23">
        <f ca="1">SQRT(Inputs!$B$38)*F703+SQRT(1-Inputs!$B$38)*_xlfn.NORM.S.INV(RAND())</f>
        <v>0.43809845915105705</v>
      </c>
      <c r="AN703" s="23">
        <f ca="1">SQRT(Inputs!$B$38)*G703+SQRT(1-Inputs!$B$38)*_xlfn.NORM.S.INV(RAND())</f>
        <v>0.11754160735118768</v>
      </c>
      <c r="AO703" s="23">
        <f ca="1">SQRT(Inputs!$B$38)*H703+SQRT(1-Inputs!$B$38)*_xlfn.NORM.S.INV(RAND())</f>
        <v>0.77188425780928471</v>
      </c>
      <c r="AP703" s="23">
        <f ca="1">SQRT(Inputs!$B$38)*I703+SQRT(1-Inputs!$B$38)*_xlfn.NORM.S.INV(RAND())</f>
        <v>0.4024940007378226</v>
      </c>
      <c r="AQ703" s="23">
        <f ca="1">SQRT(Inputs!$B$38)*J703+SQRT(1-Inputs!$B$38)*_xlfn.NORM.S.INV(RAND())</f>
        <v>-1.3792360867912958</v>
      </c>
      <c r="AR703" s="23">
        <f ca="1">SQRT(Inputs!$B$38)*K703+SQRT(1-Inputs!$B$38)*_xlfn.NORM.S.INV(RAND())</f>
        <v>-1.2703783305720762</v>
      </c>
      <c r="AS703" s="23">
        <f ca="1">SQRT(Inputs!$B$38)*L703+SQRT(1-Inputs!$B$38)*_xlfn.NORM.S.INV(RAND())</f>
        <v>-1.003506044188452</v>
      </c>
      <c r="AT703" s="23">
        <f ca="1">SQRT(Inputs!$B$38)*M703+SQRT(1-Inputs!$B$38)*_xlfn.NORM.S.INV(RAND())</f>
        <v>-0.28946279086728322</v>
      </c>
      <c r="AU703" s="15">
        <f ca="1">Inputs!$B$6*EXP($B$8-0.5*C$5^2+C$5*N703)</f>
        <v>4633.9256887232586</v>
      </c>
      <c r="AV703" s="15">
        <f t="shared" ca="1" si="365"/>
        <v>6195.3505628690164</v>
      </c>
      <c r="AW703" s="15">
        <f t="shared" ca="1" si="366"/>
        <v>8228.7237648991559</v>
      </c>
      <c r="AX703" s="15">
        <f t="shared" ca="1" si="367"/>
        <v>12557.410725037977</v>
      </c>
      <c r="AY703" s="15">
        <f t="shared" ca="1" si="368"/>
        <v>14406.380471992128</v>
      </c>
      <c r="AZ703" s="15">
        <f t="shared" ca="1" si="369"/>
        <v>16385.676221711659</v>
      </c>
      <c r="BA703" s="15">
        <f t="shared" ca="1" si="370"/>
        <v>20264.202038763477</v>
      </c>
      <c r="BB703" s="15">
        <f t="shared" ca="1" si="371"/>
        <v>19332.418163759881</v>
      </c>
      <c r="BC703" s="15">
        <f t="shared" ca="1" si="372"/>
        <v>20170.948894753688</v>
      </c>
      <c r="BD703" s="15">
        <f t="shared" ca="1" si="373"/>
        <v>26042.33966564004</v>
      </c>
      <c r="BE703" s="15">
        <f t="shared" ca="1" si="374"/>
        <v>29874.077351537857</v>
      </c>
      <c r="BF703" s="15">
        <f ca="1">Inputs!$B$13*EXP($B$9-0.5*C$6^2+C$6*Y703)</f>
        <v>14420.991725978387</v>
      </c>
      <c r="BG703" s="15">
        <f t="shared" ca="1" si="375"/>
        <v>17150.853517589909</v>
      </c>
      <c r="BH703" s="15">
        <f t="shared" ca="1" si="376"/>
        <v>23798.566272615291</v>
      </c>
      <c r="BI703" s="15">
        <f t="shared" ca="1" si="377"/>
        <v>30165.183940604147</v>
      </c>
      <c r="BJ703" s="15">
        <f t="shared" ca="1" si="378"/>
        <v>38731.720359658953</v>
      </c>
      <c r="BK703" s="15">
        <f t="shared" ca="1" si="379"/>
        <v>43936.102265120666</v>
      </c>
      <c r="BL703" s="15">
        <f t="shared" ca="1" si="380"/>
        <v>70157.051021678824</v>
      </c>
      <c r="BM703" s="15">
        <f t="shared" ca="1" si="381"/>
        <v>100456.01337154707</v>
      </c>
      <c r="BN703" s="15">
        <f t="shared" ca="1" si="382"/>
        <v>113212.80718713727</v>
      </c>
      <c r="BO703" s="15">
        <f t="shared" ca="1" si="383"/>
        <v>120334.49108343932</v>
      </c>
      <c r="BP703" s="15">
        <f t="shared" ca="1" si="384"/>
        <v>142235.56615341542</v>
      </c>
      <c r="BQ703" s="15">
        <f ca="1">Inputs!$B$20*EXP($B$10-0.5*C$7^2+C$7*AJ703)</f>
        <v>4241.4693678428557</v>
      </c>
      <c r="BR703" s="15">
        <f t="shared" ca="1" si="385"/>
        <v>5923.8673641503065</v>
      </c>
      <c r="BS703" s="15">
        <f t="shared" ca="1" si="386"/>
        <v>15017.192705071524</v>
      </c>
      <c r="BT703" s="15">
        <f t="shared" ca="1" si="387"/>
        <v>23227.200417554366</v>
      </c>
      <c r="BU703" s="15">
        <f t="shared" ca="1" si="388"/>
        <v>33118.793269454873</v>
      </c>
      <c r="BV703" s="15">
        <f t="shared" ca="1" si="389"/>
        <v>54829.898130686634</v>
      </c>
      <c r="BW703" s="15">
        <f t="shared" ca="1" si="390"/>
        <v>83315.577045868413</v>
      </c>
      <c r="BX703" s="15">
        <f t="shared" ca="1" si="391"/>
        <v>88380.334921277681</v>
      </c>
      <c r="BY703" s="15">
        <f t="shared" ca="1" si="392"/>
        <v>97115.615780998414</v>
      </c>
      <c r="BZ703" s="15">
        <f t="shared" ca="1" si="393"/>
        <v>113311.02227077288</v>
      </c>
      <c r="CA703" s="15">
        <f t="shared" ca="1" si="394"/>
        <v>151187.37261800113</v>
      </c>
      <c r="CB703" s="15">
        <f ca="1">(AU703*DCF!C$10-DCF!C$5*MAX(AU703*DCF!C$10,0)-MAX(AU703-Inputs!$B$6,0)/Inputs!$B$10)*DCF!C$6</f>
        <v>1045.4152390149954</v>
      </c>
      <c r="CC703" s="15">
        <f ca="1">(AV703*DCF!D$10-DCF!D$5*MAX(AV703*DCF!D$10,0)-MAX(AV703-AU703,0)/Inputs!$B$10)*DCF!D$6</f>
        <v>1129.3621374085421</v>
      </c>
      <c r="CD703" s="15">
        <f ca="1">(AW703*DCF!E$10-DCF!E$5*MAX(AW703*DCF!E$10,0)-MAX(AW703-AV703,0)/Inputs!$B$10)*DCF!E$6</f>
        <v>1441.8814765651716</v>
      </c>
      <c r="CE703" s="15">
        <f ca="1">(AX703*DCF!F$10-DCF!F$5*MAX(AX703*DCF!F$10,0)-MAX(AX703-AW703,0)/Inputs!$B$10)*DCF!F$6</f>
        <v>1840.5703130723766</v>
      </c>
      <c r="CF703" s="15">
        <f ca="1">(AY703*DCF!G$10-DCF!G$5*MAX(AY703*DCF!G$10,0)-MAX(AY703-AX703,0)/Inputs!$B$10)*DCF!G$6</f>
        <v>2612.884511521795</v>
      </c>
      <c r="CG703" s="15">
        <f ca="1">(AZ703*DCF!H$10-DCF!H$5*MAX(AZ703*DCF!H$10,0)-MAX(AZ703-AY703,0)/Inputs!$B$10)*DCF!H$6</f>
        <v>2829.8313476640546</v>
      </c>
      <c r="CH703" s="15">
        <f ca="1">(BA703*DCF!I$10-DCF!I$5*MAX(BA703*DCF!I$10,0)-MAX(BA703-AZ703,0)/Inputs!$B$10)*DCF!I$6</f>
        <v>3065.3163468808029</v>
      </c>
      <c r="CI703" s="15">
        <f ca="1">(BB703*DCF!J$10-DCF!J$5*MAX(BB703*DCF!J$10,0)-MAX(BB703-BA703,0)/Inputs!$B$10)*DCF!J$6</f>
        <v>3317.4878143819042</v>
      </c>
      <c r="CJ703" s="15">
        <f ca="1">(BC703*DCF!K$10-DCF!K$5*MAX(BC703*DCF!K$10,0)-MAX(BC703-BB703,0)/Inputs!$B$10)*DCF!K$6</f>
        <v>3129.8172871977672</v>
      </c>
      <c r="CK703" s="15">
        <f ca="1">(BD703*DCF!L$10-DCF!L$5*MAX(BD703*DCF!L$10,0)-MAX(BD703-BC703,0)/Inputs!$B$10)*DCF!L$6</f>
        <v>3168.4141490783104</v>
      </c>
      <c r="CL703" s="15">
        <f ca="1">(BE703*DCF!M$10-DCF!M$5*MAX(BE703*DCF!M$10,0)-MAX(BE703-BD703,0)/Inputs!$B$10)*DCF!M$6</f>
        <v>3757.8766986669148</v>
      </c>
      <c r="CM703" s="15">
        <f ca="1">(BF703*DCF!C$28-DCF!C$5*MAX(BF703*DCF!C$28,0)-MAX(BF703-Inputs!$B$13,0)/Inputs!$B$17)*DCF!C$6</f>
        <v>3700.5011702719048</v>
      </c>
      <c r="CN703" s="15">
        <f ca="1">(BG703*DCF!D$28-DCF!D$5*MAX(BG703*DCF!D$28,0)-MAX(BG703-BF703,0)/Inputs!$B$17)*DCF!D$6</f>
        <v>4468.917241678354</v>
      </c>
      <c r="CO703" s="15">
        <f ca="1">(BH703*DCF!E$28-DCF!E$5*MAX(BH703*DCF!E$28,0)-MAX(BH703-BG703,0)/Inputs!$B$17)*DCF!E$6</f>
        <v>5430.0050565322445</v>
      </c>
      <c r="CP703" s="15">
        <f ca="1">(BI703*DCF!F$28-DCF!F$5*MAX(BI703*DCF!F$28,0)-MAX(BI703-BH703,0)/Inputs!$B$17)*DCF!F$6</f>
        <v>7029.9094843860839</v>
      </c>
      <c r="CQ703" s="15">
        <f ca="1">(BJ703*DCF!G$28-DCF!G$5*MAX(BJ703*DCF!G$28,0)-MAX(BJ703-BI703,0)/Inputs!$B$17)*DCF!G$6</f>
        <v>8608.4319053907147</v>
      </c>
      <c r="CR703" s="15">
        <f ca="1">(BK703*DCF!H$28-DCF!H$5*MAX(BK703*DCF!H$28,0)-MAX(BK703-BJ703,0)/Inputs!$B$17)*DCF!H$6</f>
        <v>10057.267930565575</v>
      </c>
      <c r="CS703" s="15">
        <f ca="1">(BL703*DCF!I$28-DCF!I$5*MAX(BL703*DCF!I$28,0)-MAX(BL703-BK703,0)/Inputs!$B$17)*DCF!I$6</f>
        <v>12734.133613417322</v>
      </c>
      <c r="CT703" s="15">
        <f ca="1">(BM703*DCF!J$28-DCF!J$5*MAX(BM703*DCF!J$28,0)-MAX(BM703-BL703,0)/Inputs!$B$17)*DCF!J$6</f>
        <v>18392.635580481703</v>
      </c>
      <c r="CU703" s="15">
        <f ca="1">(BN703*DCF!K$28-DCF!K$5*MAX(BN703*DCF!K$28,0)-MAX(BN703-BM703,0)/Inputs!$B$17)*DCF!K$6</f>
        <v>22346.109315874561</v>
      </c>
      <c r="CV703" s="15">
        <f ca="1">(BO703*DCF!L$28-DCF!L$5*MAX(BO703*DCF!L$28,0)-MAX(BO703-BN703,0)/Inputs!$B$17)*DCF!L$6</f>
        <v>23203.426368725708</v>
      </c>
      <c r="CW703" s="15">
        <f ca="1">(BP703*DCF!M$28-DCF!M$5*MAX(BP703*DCF!M$28,0)-MAX(BP703-BO703,0)/Inputs!$B$17)*DCF!M$6</f>
        <v>24472.426338017693</v>
      </c>
      <c r="CX703" s="15">
        <f ca="1">(BQ703*DCF!C$46-DCF!C$5*MAX(BQ703*DCF!C$46,0)-MAX(BQ703-Inputs!$B$20,0)/Inputs!$B$24)*DCF!C$6</f>
        <v>-1460.1404396139878</v>
      </c>
      <c r="CY703" s="15">
        <f ca="1">(BR703*DCF!D$46-DCF!D$5*MAX(BR703*DCF!D$46,0)-MAX(BR703-BQ703,0)/Inputs!$B$24)*DCF!D$6</f>
        <v>-1728.9312725408204</v>
      </c>
      <c r="CZ703" s="15">
        <f ca="1">(BS703*DCF!E$46-DCF!E$5*MAX(BS703*DCF!E$46,0)-MAX(BS703-BR703,0)/Inputs!$B$24)*DCF!E$6</f>
        <v>-5360.1476983729381</v>
      </c>
      <c r="DA703" s="15">
        <f ca="1">(BT703*DCF!F$46-DCF!F$5*MAX(BT703*DCF!F$46,0)-MAX(BT703-BS703,0)/Inputs!$B$24)*DCF!F$6</f>
        <v>-4681.0749342268637</v>
      </c>
      <c r="DB703" s="15">
        <f ca="1">(BU703*DCF!G$46-DCF!G$5*MAX(BU703*DCF!G$46,0)-MAX(BU703-BT703,0)/Inputs!$B$24)*DCF!G$6</f>
        <v>-4441.3871722063523</v>
      </c>
      <c r="DC703" s="15">
        <f ca="1">(BV703*DCF!H$46-DCF!H$5*MAX(BV703*DCF!H$46,0)-MAX(BV703-BU703,0)/Inputs!$B$24)*DCF!H$6</f>
        <v>-6746.5928094812216</v>
      </c>
      <c r="DD703" s="15">
        <f ca="1">(BW703*DCF!I$46-DCF!I$5*MAX(BW703*DCF!I$46,0)-MAX(BW703-BV703,0)/Inputs!$B$24)*DCF!I$6</f>
        <v>-6252.9308898871168</v>
      </c>
      <c r="DE703" s="15">
        <f ca="1">(BX703*DCF!J$46-DCF!J$5*MAX(BX703*DCF!J$46,0)-MAX(BX703-BW703,0)/Inputs!$B$24)*DCF!J$6</f>
        <v>2364.2195351698933</v>
      </c>
      <c r="DF703" s="15">
        <f ca="1">(BY703*DCF!K$46-DCF!K$5*MAX(BY703*DCF!K$46,0)-MAX(BY703-BX703,0)/Inputs!$B$24)*DCF!K$6</f>
        <v>3407.6566061583826</v>
      </c>
      <c r="DG703" s="15">
        <f ca="1">(BZ703*DCF!L$46-DCF!L$5*MAX(BZ703*DCF!L$46,0)-MAX(BZ703-BY703,0)/Inputs!$B$24)*DCF!L$6</f>
        <v>4167.5932355092809</v>
      </c>
      <c r="DH703" s="15">
        <f ca="1">(CA703*DCF!M$46-DCF!M$5*MAX(CA703*DCF!M$46,0)-MAX(CA703-BZ703,0)/Inputs!$B$24)*DCF!M$6</f>
        <v>3934.2107027711081</v>
      </c>
      <c r="DI703" s="15">
        <f ca="1">SUM(CB703:CL703)+BE703*DCF!M$10*(1+Inputs!$B$30)*(1-Inputs!$B$33)*(1-Inputs!$B$30/Inputs!$B$31)/(Inputs!$B$29-Inputs!$B$30)*DCF!M$6</f>
        <v>110478.80963455861</v>
      </c>
      <c r="DJ703" s="15">
        <f ca="1">SUM(CM703:CW703)+BP703*DCF!M$28*(1+Inputs!$B$30)*(1-Inputs!$B$33)*(1-Inputs!$B$30/Inputs!$B$31)/(Inputs!$B$29-Inputs!$B$30)*DCF!M$6</f>
        <v>668235.04597280943</v>
      </c>
      <c r="DK703" s="15">
        <f ca="1">SUM(CX703:DH703)+CA703*DCF!M$46*(1+Inputs!$B$30)*(1-Inputs!$B$33)*(1-Inputs!$B$30/Inputs!$B$31)/(Inputs!$B$29-Inputs!$B$30)*DCF!M$6</f>
        <v>216956.06221990625</v>
      </c>
      <c r="DM703" s="15">
        <f ca="1">DI703+DJ703+DK703+Inputs!$B$34+Inputs!$B$36-Inputs!$B$35</f>
        <v>1072520.9178272742</v>
      </c>
    </row>
    <row r="704" spans="1:117" x14ac:dyDescent="0.75">
      <c r="A704" s="11">
        <v>691</v>
      </c>
      <c r="C704" s="23">
        <f t="shared" ref="C704:M713" ca="1" si="399">_xlfn.NORM.S.INV(RAND())</f>
        <v>-5.0461652591550214E-2</v>
      </c>
      <c r="D704" s="23">
        <f t="shared" ca="1" si="399"/>
        <v>6.1088817576001764E-2</v>
      </c>
      <c r="E704" s="23">
        <f t="shared" ca="1" si="399"/>
        <v>0.27419931278642878</v>
      </c>
      <c r="F704" s="23">
        <f t="shared" ca="1" si="399"/>
        <v>0.31842156136001476</v>
      </c>
      <c r="G704" s="23">
        <f t="shared" ca="1" si="399"/>
        <v>-0.93197103742941612</v>
      </c>
      <c r="H704" s="23">
        <f t="shared" ca="1" si="399"/>
        <v>-0.50259872990904031</v>
      </c>
      <c r="I704" s="23">
        <f t="shared" ca="1" si="399"/>
        <v>0.61181434567462478</v>
      </c>
      <c r="J704" s="23">
        <f t="shared" ca="1" si="399"/>
        <v>0.55257497153441815</v>
      </c>
      <c r="K704" s="23">
        <f t="shared" ca="1" si="399"/>
        <v>-2.1215169805692979</v>
      </c>
      <c r="L704" s="23">
        <f t="shared" ca="1" si="399"/>
        <v>-0.73559167772302858</v>
      </c>
      <c r="M704" s="23">
        <f t="shared" ca="1" si="399"/>
        <v>-1.8044761467580674</v>
      </c>
      <c r="N704" s="23">
        <f ca="1">SQRT(Inputs!$B$38)*C704+SQRT(1-Inputs!$B$38)*_xlfn.NORM.S.INV(RAND())</f>
        <v>0.53804877635498927</v>
      </c>
      <c r="O704" s="23">
        <f ca="1">SQRT(Inputs!$B$38)*D704+SQRT(1-Inputs!$B$38)*_xlfn.NORM.S.INV(RAND())</f>
        <v>1.3335887651057261</v>
      </c>
      <c r="P704" s="23">
        <f ca="1">SQRT(Inputs!$B$38)*E704+SQRT(1-Inputs!$B$38)*_xlfn.NORM.S.INV(RAND())</f>
        <v>-1.1702372420043912</v>
      </c>
      <c r="Q704" s="23">
        <f ca="1">SQRT(Inputs!$B$38)*F704+SQRT(1-Inputs!$B$38)*_xlfn.NORM.S.INV(RAND())</f>
        <v>-0.60964917674204822</v>
      </c>
      <c r="R704" s="23">
        <f ca="1">SQRT(Inputs!$B$38)*G704+SQRT(1-Inputs!$B$38)*_xlfn.NORM.S.INV(RAND())</f>
        <v>0.9297568202185561</v>
      </c>
      <c r="S704" s="23">
        <f ca="1">SQRT(Inputs!$B$38)*H704+SQRT(1-Inputs!$B$38)*_xlfn.NORM.S.INV(RAND())</f>
        <v>-1.3358291046436952</v>
      </c>
      <c r="T704" s="23">
        <f ca="1">SQRT(Inputs!$B$38)*I704+SQRT(1-Inputs!$B$38)*_xlfn.NORM.S.INV(RAND())</f>
        <v>0.48060920248404881</v>
      </c>
      <c r="U704" s="23">
        <f ca="1">SQRT(Inputs!$B$38)*J704+SQRT(1-Inputs!$B$38)*_xlfn.NORM.S.INV(RAND())</f>
        <v>0.93377590202972627</v>
      </c>
      <c r="V704" s="23">
        <f ca="1">SQRT(Inputs!$B$38)*K704+SQRT(1-Inputs!$B$38)*_xlfn.NORM.S.INV(RAND())</f>
        <v>-0.61076901701595332</v>
      </c>
      <c r="W704" s="23">
        <f ca="1">SQRT(Inputs!$B$38)*L704+SQRT(1-Inputs!$B$38)*_xlfn.NORM.S.INV(RAND())</f>
        <v>0.66330500858052299</v>
      </c>
      <c r="X704" s="23">
        <f ca="1">SQRT(Inputs!$B$38)*M704+SQRT(1-Inputs!$B$38)*_xlfn.NORM.S.INV(RAND())</f>
        <v>0.15108070769009585</v>
      </c>
      <c r="Y704" s="23">
        <f ca="1">SQRT(Inputs!$B$38)*C704+SQRT(1-Inputs!$B$38)*_xlfn.NORM.S.INV(RAND())</f>
        <v>-1.0729724825030922</v>
      </c>
      <c r="Z704" s="23">
        <f ca="1">SQRT(Inputs!$B$38)*D704+SQRT(1-Inputs!$B$38)*_xlfn.NORM.S.INV(RAND())</f>
        <v>-2.5718593596668313</v>
      </c>
      <c r="AA704" s="23">
        <f ca="1">SQRT(Inputs!$B$38)*E704+SQRT(1-Inputs!$B$38)*_xlfn.NORM.S.INV(RAND())</f>
        <v>0.42760510483743597</v>
      </c>
      <c r="AB704" s="23">
        <f ca="1">SQRT(Inputs!$B$38)*F704+SQRT(1-Inputs!$B$38)*_xlfn.NORM.S.INV(RAND())</f>
        <v>-0.22312600386394438</v>
      </c>
      <c r="AC704" s="23">
        <f ca="1">SQRT(Inputs!$B$38)*G704+SQRT(1-Inputs!$B$38)*_xlfn.NORM.S.INV(RAND())</f>
        <v>0.94012138171311654</v>
      </c>
      <c r="AD704" s="23">
        <f ca="1">SQRT(Inputs!$B$38)*H704+SQRT(1-Inputs!$B$38)*_xlfn.NORM.S.INV(RAND())</f>
        <v>0.88540130590683641</v>
      </c>
      <c r="AE704" s="23">
        <f ca="1">SQRT(Inputs!$B$38)*I704+SQRT(1-Inputs!$B$38)*_xlfn.NORM.S.INV(RAND())</f>
        <v>0.56325316199082232</v>
      </c>
      <c r="AF704" s="23">
        <f ca="1">SQRT(Inputs!$B$38)*J704+SQRT(1-Inputs!$B$38)*_xlfn.NORM.S.INV(RAND())</f>
        <v>-0.27811050564214779</v>
      </c>
      <c r="AG704" s="23">
        <f ca="1">SQRT(Inputs!$B$38)*K704+SQRT(1-Inputs!$B$38)*_xlfn.NORM.S.INV(RAND())</f>
        <v>-1.0949868519432739</v>
      </c>
      <c r="AH704" s="23">
        <f ca="1">SQRT(Inputs!$B$38)*L704+SQRT(1-Inputs!$B$38)*_xlfn.NORM.S.INV(RAND())</f>
        <v>-0.20074797511741774</v>
      </c>
      <c r="AI704" s="23">
        <f ca="1">SQRT(Inputs!$B$38)*M704+SQRT(1-Inputs!$B$38)*_xlfn.NORM.S.INV(RAND())</f>
        <v>-0.68846124509957052</v>
      </c>
      <c r="AJ704" s="23">
        <f ca="1">SQRT(Inputs!$B$38)*C704+SQRT(1-Inputs!$B$38)*_xlfn.NORM.S.INV(RAND())</f>
        <v>1.6788207988122454</v>
      </c>
      <c r="AK704" s="23">
        <f ca="1">SQRT(Inputs!$B$38)*D704+SQRT(1-Inputs!$B$38)*_xlfn.NORM.S.INV(RAND())</f>
        <v>-8.799939221340955E-2</v>
      </c>
      <c r="AL704" s="23">
        <f ca="1">SQRT(Inputs!$B$38)*E704+SQRT(1-Inputs!$B$38)*_xlfn.NORM.S.INV(RAND())</f>
        <v>0.76548133454326239</v>
      </c>
      <c r="AM704" s="23">
        <f ca="1">SQRT(Inputs!$B$38)*F704+SQRT(1-Inputs!$B$38)*_xlfn.NORM.S.INV(RAND())</f>
        <v>1.8121736432521125</v>
      </c>
      <c r="AN704" s="23">
        <f ca="1">SQRT(Inputs!$B$38)*G704+SQRT(1-Inputs!$B$38)*_xlfn.NORM.S.INV(RAND())</f>
        <v>0.18056025735896597</v>
      </c>
      <c r="AO704" s="23">
        <f ca="1">SQRT(Inputs!$B$38)*H704+SQRT(1-Inputs!$B$38)*_xlfn.NORM.S.INV(RAND())</f>
        <v>-0.10869911469527904</v>
      </c>
      <c r="AP704" s="23">
        <f ca="1">SQRT(Inputs!$B$38)*I704+SQRT(1-Inputs!$B$38)*_xlfn.NORM.S.INV(RAND())</f>
        <v>0.52633052490863574</v>
      </c>
      <c r="AQ704" s="23">
        <f ca="1">SQRT(Inputs!$B$38)*J704+SQRT(1-Inputs!$B$38)*_xlfn.NORM.S.INV(RAND())</f>
        <v>-1.0800775052713005</v>
      </c>
      <c r="AR704" s="23">
        <f ca="1">SQRT(Inputs!$B$38)*K704+SQRT(1-Inputs!$B$38)*_xlfn.NORM.S.INV(RAND())</f>
        <v>-0.5237332567842653</v>
      </c>
      <c r="AS704" s="23">
        <f ca="1">SQRT(Inputs!$B$38)*L704+SQRT(1-Inputs!$B$38)*_xlfn.NORM.S.INV(RAND())</f>
        <v>-0.41431036546915667</v>
      </c>
      <c r="AT704" s="23">
        <f ca="1">SQRT(Inputs!$B$38)*M704+SQRT(1-Inputs!$B$38)*_xlfn.NORM.S.INV(RAND())</f>
        <v>-1.2499255284026396</v>
      </c>
      <c r="AU704" s="15">
        <f ca="1">Inputs!$B$6*EXP($B$8-0.5*C$5^2+C$5*N704)</f>
        <v>5413.808110169487</v>
      </c>
      <c r="AV704" s="15">
        <f t="shared" ca="1" si="365"/>
        <v>8017.4134599062863</v>
      </c>
      <c r="AW704" s="15">
        <f t="shared" ca="1" si="366"/>
        <v>8348.388453401034</v>
      </c>
      <c r="AX704" s="15">
        <f t="shared" ca="1" si="367"/>
        <v>9445.0543561954873</v>
      </c>
      <c r="AY704" s="15">
        <f t="shared" ca="1" si="368"/>
        <v>12866.769997217307</v>
      </c>
      <c r="AZ704" s="15">
        <f t="shared" ca="1" si="369"/>
        <v>13583.777290285658</v>
      </c>
      <c r="BA704" s="15">
        <f t="shared" ca="1" si="370"/>
        <v>17480.603742734082</v>
      </c>
      <c r="BB704" s="15">
        <f t="shared" ca="1" si="371"/>
        <v>23500.452941564632</v>
      </c>
      <c r="BC704" s="15">
        <f t="shared" ca="1" si="372"/>
        <v>27134.210372050518</v>
      </c>
      <c r="BD704" s="15">
        <f t="shared" ca="1" si="373"/>
        <v>35369.660036056979</v>
      </c>
      <c r="BE704" s="15">
        <f t="shared" ca="1" si="374"/>
        <v>43941.497423386143</v>
      </c>
      <c r="BF704" s="15">
        <f ca="1">Inputs!$B$13*EXP($B$9-0.5*C$6^2+C$6*Y704)</f>
        <v>11180.818047832365</v>
      </c>
      <c r="BG704" s="15">
        <f t="shared" ca="1" si="375"/>
        <v>8567.2868558318642</v>
      </c>
      <c r="BH704" s="15">
        <f t="shared" ca="1" si="376"/>
        <v>11236.988700300053</v>
      </c>
      <c r="BI704" s="15">
        <f t="shared" ca="1" si="377"/>
        <v>13291.364399051408</v>
      </c>
      <c r="BJ704" s="15">
        <f t="shared" ca="1" si="378"/>
        <v>18659.073322766202</v>
      </c>
      <c r="BK704" s="15">
        <f t="shared" ca="1" si="379"/>
        <v>25834.199220976519</v>
      </c>
      <c r="BL704" s="15">
        <f t="shared" ca="1" si="380"/>
        <v>34137.201394661119</v>
      </c>
      <c r="BM704" s="15">
        <f t="shared" ca="1" si="381"/>
        <v>40537.001308392944</v>
      </c>
      <c r="BN704" s="15">
        <f t="shared" ca="1" si="382"/>
        <v>43724.510485188635</v>
      </c>
      <c r="BO704" s="15">
        <f t="shared" ca="1" si="383"/>
        <v>52557.647229606177</v>
      </c>
      <c r="BP704" s="15">
        <f t="shared" ca="1" si="384"/>
        <v>59834.659327674155</v>
      </c>
      <c r="BQ704" s="15">
        <f ca="1">Inputs!$B$20*EXP($B$10-0.5*C$7^2+C$7*AJ704)</f>
        <v>7780.5114938512279</v>
      </c>
      <c r="BR704" s="15">
        <f t="shared" ca="1" si="385"/>
        <v>10266.198003700531</v>
      </c>
      <c r="BS704" s="15">
        <f t="shared" ca="1" si="386"/>
        <v>17515.260198188142</v>
      </c>
      <c r="BT704" s="15">
        <f t="shared" ca="1" si="387"/>
        <v>38848.327794953599</v>
      </c>
      <c r="BU704" s="15">
        <f t="shared" ca="1" si="388"/>
        <v>56243.502161042445</v>
      </c>
      <c r="BV704" s="15">
        <f t="shared" ca="1" si="389"/>
        <v>76357.869323468854</v>
      </c>
      <c r="BW704" s="15">
        <f t="shared" ca="1" si="390"/>
        <v>119109.22166821494</v>
      </c>
      <c r="BX704" s="15">
        <f t="shared" ca="1" si="391"/>
        <v>134159.36921069896</v>
      </c>
      <c r="BY704" s="15">
        <f t="shared" ca="1" si="392"/>
        <v>170056.8463929407</v>
      </c>
      <c r="BZ704" s="15">
        <f t="shared" ca="1" si="393"/>
        <v>221114.60190444664</v>
      </c>
      <c r="CA704" s="15">
        <f t="shared" ca="1" si="394"/>
        <v>248735.38971859284</v>
      </c>
      <c r="CB704" s="15">
        <f ca="1">(AU704*DCF!C$10-DCF!C$5*MAX(AU704*DCF!C$10,0)-MAX(AU704-Inputs!$B$6,0)/Inputs!$B$10)*DCF!C$6</f>
        <v>1039.8545383431995</v>
      </c>
      <c r="CC704" s="15">
        <f ca="1">(AV704*DCF!D$10-DCF!D$5*MAX(AV704*DCF!D$10,0)-MAX(AV704-AU704,0)/Inputs!$B$10)*DCF!D$6</f>
        <v>1319.3691913182604</v>
      </c>
      <c r="CD704" s="15">
        <f ca="1">(AW704*DCF!E$10-DCF!E$5*MAX(AW704*DCF!E$10,0)-MAX(AW704-AV704,0)/Inputs!$B$10)*DCF!E$6</f>
        <v>1852.9607239663076</v>
      </c>
      <c r="CE704" s="15">
        <f ca="1">(AX704*DCF!F$10-DCF!F$5*MAX(AX704*DCF!F$10,0)-MAX(AX704-AW704,0)/Inputs!$B$10)*DCF!F$6</f>
        <v>1833.6513286977429</v>
      </c>
      <c r="CF704" s="15">
        <f ca="1">(AY704*DCF!G$10-DCF!G$5*MAX(AY704*DCF!G$10,0)-MAX(AY704-AX704,0)/Inputs!$B$10)*DCF!G$6</f>
        <v>1993.3544625199481</v>
      </c>
      <c r="CG704" s="15">
        <f ca="1">(AZ704*DCF!H$10-DCF!H$5*MAX(AZ704*DCF!H$10,0)-MAX(AZ704-AY704,0)/Inputs!$B$10)*DCF!H$6</f>
        <v>2509.9826053674287</v>
      </c>
      <c r="CH704" s="15">
        <f ca="1">(BA704*DCF!I$10-DCF!I$5*MAX(BA704*DCF!I$10,0)-MAX(BA704-AZ704,0)/Inputs!$B$10)*DCF!I$6</f>
        <v>2553.8525387708478</v>
      </c>
      <c r="CI704" s="15">
        <f ca="1">(BB704*DCF!J$10-DCF!J$5*MAX(BB704*DCF!J$10,0)-MAX(BB704-BA704,0)/Inputs!$B$10)*DCF!J$6</f>
        <v>3120.5233065152033</v>
      </c>
      <c r="CJ704" s="15">
        <f ca="1">(BC704*DCF!K$10-DCF!K$5*MAX(BC704*DCF!K$10,0)-MAX(BC704-BB704,0)/Inputs!$B$10)*DCF!K$6</f>
        <v>3859.5013676589551</v>
      </c>
      <c r="CK704" s="15">
        <f ca="1">(BD704*DCF!L$10-DCF!L$5*MAX(BD704*DCF!L$10,0)-MAX(BD704-BC704,0)/Inputs!$B$10)*DCF!L$6</f>
        <v>4269.4403366254292</v>
      </c>
      <c r="CL704" s="15">
        <f ca="1">(BE704*DCF!M$10-DCF!M$5*MAX(BE704*DCF!M$10,0)-MAX(BE704-BD704,0)/Inputs!$B$10)*DCF!M$6</f>
        <v>5176.7160626095383</v>
      </c>
      <c r="CM704" s="15">
        <f ca="1">(BF704*DCF!C$28-DCF!C$5*MAX(BF704*DCF!C$28,0)-MAX(BF704-Inputs!$B$13,0)/Inputs!$B$17)*DCF!C$6</f>
        <v>3412.3123429625998</v>
      </c>
      <c r="CN704" s="15">
        <f ca="1">(BG704*DCF!D$28-DCF!D$5*MAX(BG704*DCF!D$28,0)-MAX(BG704-BF704,0)/Inputs!$B$17)*DCF!D$6</f>
        <v>2523.2635733219736</v>
      </c>
      <c r="CO704" s="15">
        <f ca="1">(BH704*DCF!E$28-DCF!E$5*MAX(BH704*DCF!E$28,0)-MAX(BH704-BG704,0)/Inputs!$B$17)*DCF!E$6</f>
        <v>2656.3538050486991</v>
      </c>
      <c r="CP704" s="15">
        <f ca="1">(BI704*DCF!F$28-DCF!F$5*MAX(BI704*DCF!F$28,0)-MAX(BI704-BH704,0)/Inputs!$B$17)*DCF!F$6</f>
        <v>3234.2237604980164</v>
      </c>
      <c r="CQ704" s="15">
        <f ca="1">(BJ704*DCF!G$28-DCF!G$5*MAX(BJ704*DCF!G$28,0)-MAX(BJ704-BI704,0)/Inputs!$B$17)*DCF!G$6</f>
        <v>3938.4425250937129</v>
      </c>
      <c r="CR704" s="15">
        <f ca="1">(BK704*DCF!H$28-DCF!H$5*MAX(BK704*DCF!H$28,0)-MAX(BK704-BJ704,0)/Inputs!$B$17)*DCF!H$6</f>
        <v>5274.2692839738647</v>
      </c>
      <c r="CS704" s="15">
        <f ca="1">(BL704*DCF!I$28-DCF!I$5*MAX(BL704*DCF!I$28,0)-MAX(BL704-BK704,0)/Inputs!$B$17)*DCF!I$6</f>
        <v>6835.7312270259536</v>
      </c>
      <c r="CT704" s="15">
        <f ca="1">(BM704*DCF!J$28-DCF!J$5*MAX(BM704*DCF!J$28,0)-MAX(BM704-BL704,0)/Inputs!$B$17)*DCF!J$6</f>
        <v>8194.5553389625456</v>
      </c>
      <c r="CU704" s="15">
        <f ca="1">(BN704*DCF!K$28-DCF!K$5*MAX(BN704*DCF!K$28,0)-MAX(BN704-BM704,0)/Inputs!$B$17)*DCF!K$6</f>
        <v>8843.4560687773992</v>
      </c>
      <c r="CV704" s="15">
        <f ca="1">(BO704*DCF!L$28-DCF!L$5*MAX(BO704*DCF!L$28,0)-MAX(BO704-BN704,0)/Inputs!$B$17)*DCF!L$6</f>
        <v>9486.8696489174545</v>
      </c>
      <c r="CW704" s="15">
        <f ca="1">(BP704*DCF!M$28-DCF!M$5*MAX(BP704*DCF!M$28,0)-MAX(BP704-BO704,0)/Inputs!$B$17)*DCF!M$6</f>
        <v>10497.273537388894</v>
      </c>
      <c r="CX704" s="15">
        <f ca="1">(BQ704*DCF!C$46-DCF!C$5*MAX(BQ704*DCF!C$46,0)-MAX(BQ704-Inputs!$B$20,0)/Inputs!$B$24)*DCF!C$6</f>
        <v>-3912.1326747237144</v>
      </c>
      <c r="CY704" s="15">
        <f ca="1">(BR704*DCF!D$46-DCF!D$5*MAX(BR704*DCF!D$46,0)-MAX(BR704-BQ704,0)/Inputs!$B$24)*DCF!D$6</f>
        <v>-2812.8223890807521</v>
      </c>
      <c r="CZ704" s="15">
        <f ca="1">(BS704*DCF!E$46-DCF!E$5*MAX(BS704*DCF!E$46,0)-MAX(BS704-BR704,0)/Inputs!$B$24)*DCF!E$6</f>
        <v>-4928.590768333047</v>
      </c>
      <c r="DA704" s="15">
        <f ca="1">(BT704*DCF!F$46-DCF!F$5*MAX(BT704*DCF!F$46,0)-MAX(BT704-BS704,0)/Inputs!$B$24)*DCF!F$6</f>
        <v>-10597.225149586684</v>
      </c>
      <c r="DB704" s="15">
        <f ca="1">(BU704*DCF!G$46-DCF!G$5*MAX(BU704*DCF!G$46,0)-MAX(BU704-BT704,0)/Inputs!$B$24)*DCF!G$6</f>
        <v>-7743.313259177633</v>
      </c>
      <c r="DC704" s="15">
        <f ca="1">(BV704*DCF!H$46-DCF!H$5*MAX(BV704*DCF!H$46,0)-MAX(BV704-BU704,0)/Inputs!$B$24)*DCF!H$6</f>
        <v>-6250.4163529516572</v>
      </c>
      <c r="DD704" s="15">
        <f ca="1">(BW704*DCF!I$46-DCF!I$5*MAX(BW704*DCF!I$46,0)-MAX(BW704-BV704,0)/Inputs!$B$24)*DCF!I$6</f>
        <v>-9521.3857610023751</v>
      </c>
      <c r="DE704" s="15">
        <f ca="1">(BX704*DCF!J$46-DCF!J$5*MAX(BX704*DCF!J$46,0)-MAX(BX704-BW704,0)/Inputs!$B$24)*DCF!J$6</f>
        <v>1636.5611907038221</v>
      </c>
      <c r="DF704" s="15">
        <f ca="1">(BY704*DCF!K$46-DCF!K$5*MAX(BY704*DCF!K$46,0)-MAX(BY704-BX704,0)/Inputs!$B$24)*DCF!K$6</f>
        <v>920.28834845747872</v>
      </c>
      <c r="DG704" s="15">
        <f ca="1">(BZ704*DCF!L$46-DCF!L$5*MAX(BZ704*DCF!L$46,0)-MAX(BZ704-BY704,0)/Inputs!$B$24)*DCF!L$6</f>
        <v>3730.0910444399597</v>
      </c>
      <c r="DH704" s="15">
        <f ca="1">(CA704*DCF!M$46-DCF!M$5*MAX(CA704*DCF!M$46,0)-MAX(CA704-BZ704,0)/Inputs!$B$24)*DCF!M$6</f>
        <v>13725.581233361145</v>
      </c>
      <c r="DI704" s="15">
        <f ca="1">SUM(CB704:CL704)+BE704*DCF!M$10*(1+Inputs!$B$30)*(1-Inputs!$B$33)*(1-Inputs!$B$30/Inputs!$B$31)/(Inputs!$B$29-Inputs!$B$30)*DCF!M$6</f>
        <v>151818.97485782515</v>
      </c>
      <c r="DJ704" s="15">
        <f ca="1">SUM(CM704:CW704)+BP704*DCF!M$28*(1+Inputs!$B$30)*(1-Inputs!$B$33)*(1-Inputs!$B$30/Inputs!$B$31)/(Inputs!$B$29-Inputs!$B$30)*DCF!M$6</f>
        <v>286924.28196580394</v>
      </c>
      <c r="DK704" s="15">
        <f ca="1">SUM(CX704:DH704)+CA704*DCF!M$46*(1+Inputs!$B$30)*(1-Inputs!$B$33)*(1-Inputs!$B$30/Inputs!$B$31)/(Inputs!$B$29-Inputs!$B$30)*DCF!M$6</f>
        <v>358821.01255758462</v>
      </c>
      <c r="DM704" s="15">
        <f ca="1">DI704+DJ704+DK704+Inputs!$B$34+Inputs!$B$36-Inputs!$B$35</f>
        <v>874415.2693812137</v>
      </c>
    </row>
    <row r="705" spans="1:117" x14ac:dyDescent="0.75">
      <c r="A705" s="11">
        <v>692</v>
      </c>
      <c r="C705" s="23">
        <f t="shared" ca="1" si="399"/>
        <v>0.44387567549008222</v>
      </c>
      <c r="D705" s="23">
        <f t="shared" ca="1" si="399"/>
        <v>1.0907034382853837</v>
      </c>
      <c r="E705" s="23">
        <f t="shared" ca="1" si="399"/>
        <v>-1.8721391721511618</v>
      </c>
      <c r="F705" s="23">
        <f t="shared" ca="1" si="399"/>
        <v>-0.4741587276877004</v>
      </c>
      <c r="G705" s="23">
        <f t="shared" ca="1" si="399"/>
        <v>-0.48867685148721052</v>
      </c>
      <c r="H705" s="23">
        <f t="shared" ca="1" si="399"/>
        <v>1.0118001604417317</v>
      </c>
      <c r="I705" s="23">
        <f t="shared" ca="1" si="399"/>
        <v>1.5565217555266178</v>
      </c>
      <c r="J705" s="23">
        <f t="shared" ca="1" si="399"/>
        <v>-1.5668659654796198</v>
      </c>
      <c r="K705" s="23">
        <f t="shared" ca="1" si="399"/>
        <v>-0.90532019633430816</v>
      </c>
      <c r="L705" s="23">
        <f t="shared" ca="1" si="399"/>
        <v>-0.33952610964402596</v>
      </c>
      <c r="M705" s="23">
        <f t="shared" ca="1" si="399"/>
        <v>0.26092195649952832</v>
      </c>
      <c r="N705" s="23">
        <f ca="1">SQRT(Inputs!$B$38)*C705+SQRT(1-Inputs!$B$38)*_xlfn.NORM.S.INV(RAND())</f>
        <v>-0.71280926266179723</v>
      </c>
      <c r="O705" s="23">
        <f ca="1">SQRT(Inputs!$B$38)*D705+SQRT(1-Inputs!$B$38)*_xlfn.NORM.S.INV(RAND())</f>
        <v>1.6419500360455606</v>
      </c>
      <c r="P705" s="23">
        <f ca="1">SQRT(Inputs!$B$38)*E705+SQRT(1-Inputs!$B$38)*_xlfn.NORM.S.INV(RAND())</f>
        <v>-0.20959677219086736</v>
      </c>
      <c r="Q705" s="23">
        <f ca="1">SQRT(Inputs!$B$38)*F705+SQRT(1-Inputs!$B$38)*_xlfn.NORM.S.INV(RAND())</f>
        <v>-0.42815325403802551</v>
      </c>
      <c r="R705" s="23">
        <f ca="1">SQRT(Inputs!$B$38)*G705+SQRT(1-Inputs!$B$38)*_xlfn.NORM.S.INV(RAND())</f>
        <v>-1.7071746170445632</v>
      </c>
      <c r="S705" s="23">
        <f ca="1">SQRT(Inputs!$B$38)*H705+SQRT(1-Inputs!$B$38)*_xlfn.NORM.S.INV(RAND())</f>
        <v>1.9300014656706002</v>
      </c>
      <c r="T705" s="23">
        <f ca="1">SQRT(Inputs!$B$38)*I705+SQRT(1-Inputs!$B$38)*_xlfn.NORM.S.INV(RAND())</f>
        <v>-0.5233533172536885</v>
      </c>
      <c r="U705" s="23">
        <f ca="1">SQRT(Inputs!$B$38)*J705+SQRT(1-Inputs!$B$38)*_xlfn.NORM.S.INV(RAND())</f>
        <v>-0.59874793204690668</v>
      </c>
      <c r="V705" s="23">
        <f ca="1">SQRT(Inputs!$B$38)*K705+SQRT(1-Inputs!$B$38)*_xlfn.NORM.S.INV(RAND())</f>
        <v>-0.81650959861050465</v>
      </c>
      <c r="W705" s="23">
        <f ca="1">SQRT(Inputs!$B$38)*L705+SQRT(1-Inputs!$B$38)*_xlfn.NORM.S.INV(RAND())</f>
        <v>-1.22331077533379</v>
      </c>
      <c r="X705" s="23">
        <f ca="1">SQRT(Inputs!$B$38)*M705+SQRT(1-Inputs!$B$38)*_xlfn.NORM.S.INV(RAND())</f>
        <v>-6.3445097677895967E-2</v>
      </c>
      <c r="Y705" s="23">
        <f ca="1">SQRT(Inputs!$B$38)*C705+SQRT(1-Inputs!$B$38)*_xlfn.NORM.S.INV(RAND())</f>
        <v>0.19308797079258178</v>
      </c>
      <c r="Z705" s="23">
        <f ca="1">SQRT(Inputs!$B$38)*D705+SQRT(1-Inputs!$B$38)*_xlfn.NORM.S.INV(RAND())</f>
        <v>-0.50843392938749354</v>
      </c>
      <c r="AA705" s="23">
        <f ca="1">SQRT(Inputs!$B$38)*E705+SQRT(1-Inputs!$B$38)*_xlfn.NORM.S.INV(RAND())</f>
        <v>-2.6861699977453504</v>
      </c>
      <c r="AB705" s="23">
        <f ca="1">SQRT(Inputs!$B$38)*F705+SQRT(1-Inputs!$B$38)*_xlfn.NORM.S.INV(RAND())</f>
        <v>0.17164197013993437</v>
      </c>
      <c r="AC705" s="23">
        <f ca="1">SQRT(Inputs!$B$38)*G705+SQRT(1-Inputs!$B$38)*_xlfn.NORM.S.INV(RAND())</f>
        <v>-1.3554696014824055</v>
      </c>
      <c r="AD705" s="23">
        <f ca="1">SQRT(Inputs!$B$38)*H705+SQRT(1-Inputs!$B$38)*_xlfn.NORM.S.INV(RAND())</f>
        <v>0.51529587793419607</v>
      </c>
      <c r="AE705" s="23">
        <f ca="1">SQRT(Inputs!$B$38)*I705+SQRT(1-Inputs!$B$38)*_xlfn.NORM.S.INV(RAND())</f>
        <v>0.22974594799059045</v>
      </c>
      <c r="AF705" s="23">
        <f ca="1">SQRT(Inputs!$B$38)*J705+SQRT(1-Inputs!$B$38)*_xlfn.NORM.S.INV(RAND())</f>
        <v>-0.52382572389040116</v>
      </c>
      <c r="AG705" s="23">
        <f ca="1">SQRT(Inputs!$B$38)*K705+SQRT(1-Inputs!$B$38)*_xlfn.NORM.S.INV(RAND())</f>
        <v>-0.58544915325036928</v>
      </c>
      <c r="AH705" s="23">
        <f ca="1">SQRT(Inputs!$B$38)*L705+SQRT(1-Inputs!$B$38)*_xlfn.NORM.S.INV(RAND())</f>
        <v>-0.60513802697698393</v>
      </c>
      <c r="AI705" s="23">
        <f ca="1">SQRT(Inputs!$B$38)*M705+SQRT(1-Inputs!$B$38)*_xlfn.NORM.S.INV(RAND())</f>
        <v>1.0487878723988096</v>
      </c>
      <c r="AJ705" s="23">
        <f ca="1">SQRT(Inputs!$B$38)*C705+SQRT(1-Inputs!$B$38)*_xlfn.NORM.S.INV(RAND())</f>
        <v>1.0223902929942301</v>
      </c>
      <c r="AK705" s="23">
        <f ca="1">SQRT(Inputs!$B$38)*D705+SQRT(1-Inputs!$B$38)*_xlfn.NORM.S.INV(RAND())</f>
        <v>-1.1255673936986446</v>
      </c>
      <c r="AL705" s="23">
        <f ca="1">SQRT(Inputs!$B$38)*E705+SQRT(1-Inputs!$B$38)*_xlfn.NORM.S.INV(RAND())</f>
        <v>-0.63787984567773048</v>
      </c>
      <c r="AM705" s="23">
        <f ca="1">SQRT(Inputs!$B$38)*F705+SQRT(1-Inputs!$B$38)*_xlfn.NORM.S.INV(RAND())</f>
        <v>-0.60247552831056206</v>
      </c>
      <c r="AN705" s="23">
        <f ca="1">SQRT(Inputs!$B$38)*G705+SQRT(1-Inputs!$B$38)*_xlfn.NORM.S.INV(RAND())</f>
        <v>-1.5935431968959604</v>
      </c>
      <c r="AO705" s="23">
        <f ca="1">SQRT(Inputs!$B$38)*H705+SQRT(1-Inputs!$B$38)*_xlfn.NORM.S.INV(RAND())</f>
        <v>0.89892579413628981</v>
      </c>
      <c r="AP705" s="23">
        <f ca="1">SQRT(Inputs!$B$38)*I705+SQRT(1-Inputs!$B$38)*_xlfn.NORM.S.INV(RAND())</f>
        <v>0.70755118691725538</v>
      </c>
      <c r="AQ705" s="23">
        <f ca="1">SQRT(Inputs!$B$38)*J705+SQRT(1-Inputs!$B$38)*_xlfn.NORM.S.INV(RAND())</f>
        <v>1.0245397332817126</v>
      </c>
      <c r="AR705" s="23">
        <f ca="1">SQRT(Inputs!$B$38)*K705+SQRT(1-Inputs!$B$38)*_xlfn.NORM.S.INV(RAND())</f>
        <v>-1.4752781837970959</v>
      </c>
      <c r="AS705" s="23">
        <f ca="1">SQRT(Inputs!$B$38)*L705+SQRT(1-Inputs!$B$38)*_xlfn.NORM.S.INV(RAND())</f>
        <v>-6.5662122511236876E-2</v>
      </c>
      <c r="AT705" s="23">
        <f ca="1">SQRT(Inputs!$B$38)*M705+SQRT(1-Inputs!$B$38)*_xlfn.NORM.S.INV(RAND())</f>
        <v>1.3661868051360864</v>
      </c>
      <c r="AU705" s="15">
        <f ca="1">Inputs!$B$6*EXP($B$8-0.5*C$5^2+C$5*N705)</f>
        <v>4421.4712812010093</v>
      </c>
      <c r="AV705" s="15">
        <f t="shared" ca="1" si="365"/>
        <v>6851.5478954548244</v>
      </c>
      <c r="AW705" s="15">
        <f t="shared" ca="1" si="366"/>
        <v>8121.3757184805108</v>
      </c>
      <c r="AX705" s="15">
        <f t="shared" ca="1" si="367"/>
        <v>9398.9418135127216</v>
      </c>
      <c r="AY705" s="15">
        <f t="shared" ca="1" si="368"/>
        <v>9410.1798988761802</v>
      </c>
      <c r="AZ705" s="15">
        <f t="shared" ca="1" si="369"/>
        <v>14234.25892278738</v>
      </c>
      <c r="BA705" s="15">
        <f t="shared" ca="1" si="370"/>
        <v>16490.639566081125</v>
      </c>
      <c r="BB705" s="15">
        <f t="shared" ca="1" si="371"/>
        <v>19014.040462659766</v>
      </c>
      <c r="BC705" s="15">
        <f t="shared" ca="1" si="372"/>
        <v>21522.376784071461</v>
      </c>
      <c r="BD705" s="15">
        <f t="shared" ca="1" si="373"/>
        <v>23516.220758969474</v>
      </c>
      <c r="BE705" s="15">
        <f t="shared" ca="1" si="374"/>
        <v>28650.076223611944</v>
      </c>
      <c r="BF705" s="15">
        <f ca="1">Inputs!$B$13*EXP($B$9-0.5*C$6^2+C$6*Y705)</f>
        <v>14370.725650725992</v>
      </c>
      <c r="BG705" s="15">
        <f t="shared" ca="1" si="375"/>
        <v>15978.848062315137</v>
      </c>
      <c r="BH705" s="15">
        <f t="shared" ca="1" si="376"/>
        <v>12504.43052316307</v>
      </c>
      <c r="BI705" s="15">
        <f t="shared" ca="1" si="377"/>
        <v>15717.097532814936</v>
      </c>
      <c r="BJ705" s="15">
        <f t="shared" ca="1" si="378"/>
        <v>15848.390523933655</v>
      </c>
      <c r="BK705" s="15">
        <f t="shared" ca="1" si="379"/>
        <v>20864.459455465985</v>
      </c>
      <c r="BL705" s="15">
        <f t="shared" ca="1" si="380"/>
        <v>26404.01378332045</v>
      </c>
      <c r="BM705" s="15">
        <f t="shared" ca="1" si="381"/>
        <v>30411.440149528087</v>
      </c>
      <c r="BN705" s="15">
        <f t="shared" ca="1" si="382"/>
        <v>34868.136083819765</v>
      </c>
      <c r="BO705" s="15">
        <f t="shared" ca="1" si="383"/>
        <v>39987.575599142838</v>
      </c>
      <c r="BP705" s="15">
        <f t="shared" ca="1" si="384"/>
        <v>55427.025576992477</v>
      </c>
      <c r="BQ705" s="15">
        <f ca="1">Inputs!$B$20*EXP($B$10-0.5*C$7^2+C$7*AJ705)</f>
        <v>6164.441523510156</v>
      </c>
      <c r="BR705" s="15">
        <f t="shared" ca="1" si="385"/>
        <v>5850.4662385222427</v>
      </c>
      <c r="BS705" s="15">
        <f t="shared" ca="1" si="386"/>
        <v>6670.452539214888</v>
      </c>
      <c r="BT705" s="15">
        <f t="shared" ca="1" si="387"/>
        <v>7852.5623859368534</v>
      </c>
      <c r="BU705" s="15">
        <f t="shared" ca="1" si="388"/>
        <v>7400.7830793072153</v>
      </c>
      <c r="BV705" s="15">
        <f t="shared" ca="1" si="389"/>
        <v>12608.142409128248</v>
      </c>
      <c r="BW705" s="15">
        <f t="shared" ca="1" si="390"/>
        <v>20436.200236463781</v>
      </c>
      <c r="BX705" s="15">
        <f t="shared" ca="1" si="391"/>
        <v>35100.545543322267</v>
      </c>
      <c r="BY705" s="15">
        <f t="shared" ca="1" si="392"/>
        <v>37087.01692216767</v>
      </c>
      <c r="BZ705" s="15">
        <f t="shared" ca="1" si="393"/>
        <v>51413.904675875761</v>
      </c>
      <c r="CA705" s="15">
        <f t="shared" ca="1" si="394"/>
        <v>92065.694598111397</v>
      </c>
      <c r="CB705" s="15">
        <f ca="1">(AU705*DCF!C$10-DCF!C$5*MAX(AU705*DCF!C$10,0)-MAX(AU705-Inputs!$B$6,0)/Inputs!$B$10)*DCF!C$6</f>
        <v>1046.9300768086775</v>
      </c>
      <c r="CC705" s="15">
        <f ca="1">(AV705*DCF!D$10-DCF!D$5*MAX(AV705*DCF!D$10,0)-MAX(AV705-AU705,0)/Inputs!$B$10)*DCF!D$6</f>
        <v>1077.5077990410384</v>
      </c>
      <c r="CD705" s="15">
        <f ca="1">(AW705*DCF!E$10-DCF!E$5*MAX(AW705*DCF!E$10,0)-MAX(AW705-AV705,0)/Inputs!$B$10)*DCF!E$6</f>
        <v>1589.0785605308952</v>
      </c>
      <c r="CE705" s="15">
        <f ca="1">(AX705*DCF!F$10-DCF!F$5*MAX(AX705*DCF!F$10,0)-MAX(AX705-AW705,0)/Inputs!$B$10)*DCF!F$6</f>
        <v>1785.944189155977</v>
      </c>
      <c r="CF705" s="15">
        <f ca="1">(AY705*DCF!G$10-DCF!G$5*MAX(AY705*DCF!G$10,0)-MAX(AY705-AX705,0)/Inputs!$B$10)*DCF!G$6</f>
        <v>1936.7118863423564</v>
      </c>
      <c r="CG705" s="15">
        <f ca="1">(AZ705*DCF!H$10-DCF!H$5*MAX(AZ705*DCF!H$10,0)-MAX(AZ705-AY705,0)/Inputs!$B$10)*DCF!H$6</f>
        <v>1906.989866088702</v>
      </c>
      <c r="CH705" s="15">
        <f ca="1">(BA705*DCF!I$10-DCF!I$5*MAX(BA705*DCF!I$10,0)-MAX(BA705-AZ705,0)/Inputs!$B$10)*DCF!I$6</f>
        <v>2642.1127864251516</v>
      </c>
      <c r="CI705" s="15">
        <f ca="1">(BB705*DCF!J$10-DCF!J$5*MAX(BB705*DCF!J$10,0)-MAX(BB705-BA705,0)/Inputs!$B$10)*DCF!J$6</f>
        <v>2880.4736385660972</v>
      </c>
      <c r="CJ705" s="15">
        <f ca="1">(BC705*DCF!K$10-DCF!K$5*MAX(BC705*DCF!K$10,0)-MAX(BC705-BB705,0)/Inputs!$B$10)*DCF!K$6</f>
        <v>3113.6281097735655</v>
      </c>
      <c r="CK705" s="15">
        <f ca="1">(BD705*DCF!L$10-DCF!L$5*MAX(BD705*DCF!L$10,0)-MAX(BD705-BC705,0)/Inputs!$B$10)*DCF!L$6</f>
        <v>3288.8569650364625</v>
      </c>
      <c r="CL705" s="15">
        <f ca="1">(BE705*DCF!M$10-DCF!M$5*MAX(BE705*DCF!M$10,0)-MAX(BE705-BD705,0)/Inputs!$B$10)*DCF!M$6</f>
        <v>3429.6024265504439</v>
      </c>
      <c r="CM705" s="15">
        <f ca="1">(BF705*DCF!C$28-DCF!C$5*MAX(BF705*DCF!C$28,0)-MAX(BF705-Inputs!$B$13,0)/Inputs!$B$17)*DCF!C$6</f>
        <v>3696.7690871170585</v>
      </c>
      <c r="CN705" s="15">
        <f ca="1">(BG705*DCF!D$28-DCF!D$5*MAX(BG705*DCF!D$28,0)-MAX(BG705-BF705,0)/Inputs!$B$17)*DCF!D$6</f>
        <v>4363.0530452750018</v>
      </c>
      <c r="CO705" s="15">
        <f ca="1">(BH705*DCF!E$28-DCF!E$5*MAX(BH705*DCF!E$28,0)-MAX(BH705-BG705,0)/Inputs!$B$17)*DCF!E$6</f>
        <v>3541.4773835946685</v>
      </c>
      <c r="CP705" s="15">
        <f ca="1">(BI705*DCF!F$28-DCF!F$5*MAX(BI705*DCF!F$28,0)-MAX(BI705-BH705,0)/Inputs!$B$17)*DCF!F$6</f>
        <v>3681.8611690717194</v>
      </c>
      <c r="CQ705" s="15">
        <f ca="1">(BJ705*DCF!G$28-DCF!G$5*MAX(BJ705*DCF!G$28,0)-MAX(BJ705-BI705,0)/Inputs!$B$17)*DCF!G$6</f>
        <v>4089.9029787372224</v>
      </c>
      <c r="CR705" s="15">
        <f ca="1">(BK705*DCF!H$28-DCF!H$5*MAX(BK705*DCF!H$28,0)-MAX(BK705-BJ705,0)/Inputs!$B$17)*DCF!H$6</f>
        <v>4380.6546719919543</v>
      </c>
      <c r="CS705" s="15">
        <f ca="1">(BL705*DCF!I$28-DCF!I$5*MAX(BL705*DCF!I$28,0)-MAX(BL705-BK705,0)/Inputs!$B$17)*DCF!I$6</f>
        <v>5413.8881592978059</v>
      </c>
      <c r="CT705" s="15">
        <f ca="1">(BM705*DCF!J$28-DCF!J$5*MAX(BM705*DCF!J$28,0)-MAX(BM705-BL705,0)/Inputs!$B$17)*DCF!J$6</f>
        <v>6252.9238021596839</v>
      </c>
      <c r="CU705" s="15">
        <f ca="1">(BN705*DCF!K$28-DCF!K$5*MAX(BN705*DCF!K$28,0)-MAX(BN705-BM705,0)/Inputs!$B$17)*DCF!K$6</f>
        <v>6817.679817769842</v>
      </c>
      <c r="CV705" s="15">
        <f ca="1">(BO705*DCF!L$28-DCF!L$5*MAX(BO705*DCF!L$28,0)-MAX(BO705-BN705,0)/Inputs!$B$17)*DCF!L$6</f>
        <v>7399.0875484342705</v>
      </c>
      <c r="CW705" s="15">
        <f ca="1">(BP705*DCF!M$28-DCF!M$5*MAX(BP705*DCF!M$28,0)-MAX(BP705-BO705,0)/Inputs!$B$17)*DCF!M$6</f>
        <v>8814.770579197193</v>
      </c>
      <c r="CX705" s="15">
        <f ca="1">(BQ705*DCF!C$46-DCF!C$5*MAX(BQ705*DCF!C$46,0)-MAX(BQ705-Inputs!$B$20,0)/Inputs!$B$24)*DCF!C$6</f>
        <v>-2792.4537114389072</v>
      </c>
      <c r="CY705" s="15">
        <f ca="1">(BR705*DCF!D$46-DCF!D$5*MAX(BR705*DCF!D$46,0)-MAX(BR705-BQ705,0)/Inputs!$B$24)*DCF!D$6</f>
        <v>-998.5381522793964</v>
      </c>
      <c r="CZ705" s="15">
        <f ca="1">(BS705*DCF!E$46-DCF!E$5*MAX(BS705*DCF!E$46,0)-MAX(BS705-BR705,0)/Inputs!$B$24)*DCF!E$6</f>
        <v>-1112.0086527586222</v>
      </c>
      <c r="DA705" s="15">
        <f ca="1">(BT705*DCF!F$46-DCF!F$5*MAX(BT705*DCF!F$46,0)-MAX(BT705-BS705,0)/Inputs!$B$24)*DCF!F$6</f>
        <v>-1002.3168051649557</v>
      </c>
      <c r="DB705" s="15">
        <f ca="1">(BU705*DCF!G$46-DCF!G$5*MAX(BU705*DCF!G$46,0)-MAX(BU705-BT705,0)/Inputs!$B$24)*DCF!G$6</f>
        <v>-248.94772062593736</v>
      </c>
      <c r="DC705" s="15">
        <f ca="1">(BV705*DCF!H$46-DCF!H$5*MAX(BV705*DCF!H$46,0)-MAX(BV705-BU705,0)/Inputs!$B$24)*DCF!H$6</f>
        <v>-1618.1550057219129</v>
      </c>
      <c r="DD705" s="15">
        <f ca="1">(BW705*DCF!I$46-DCF!I$5*MAX(BW705*DCF!I$46,0)-MAX(BW705-BV705,0)/Inputs!$B$24)*DCF!I$6</f>
        <v>-1775.1506045879134</v>
      </c>
      <c r="DE705" s="15">
        <f ca="1">(BX705*DCF!J$46-DCF!J$5*MAX(BX705*DCF!J$46,0)-MAX(BX705-BW705,0)/Inputs!$B$24)*DCF!J$6</f>
        <v>-2416.3740015049466</v>
      </c>
      <c r="DF705" s="15">
        <f ca="1">(BY705*DCF!K$46-DCF!K$5*MAX(BY705*DCF!K$46,0)-MAX(BY705-BX705,0)/Inputs!$B$24)*DCF!K$6</f>
        <v>1631.9014683146968</v>
      </c>
      <c r="DG705" s="15">
        <f ca="1">(BZ705*DCF!L$46-DCF!L$5*MAX(BZ705*DCF!L$46,0)-MAX(BZ705-BY705,0)/Inputs!$B$24)*DCF!L$6</f>
        <v>311.78333878301339</v>
      </c>
      <c r="DH705" s="15">
        <f ca="1">(CA705*DCF!M$46-DCF!M$5*MAX(CA705*DCF!M$46,0)-MAX(CA705-BZ705,0)/Inputs!$B$24)*DCF!M$6</f>
        <v>-1280.9196170454004</v>
      </c>
      <c r="DI705" s="15">
        <f ca="1">SUM(CB705:CL705)+BE705*DCF!M$10*(1+Inputs!$B$30)*(1-Inputs!$B$33)*(1-Inputs!$B$30/Inputs!$B$31)/(Inputs!$B$29-Inputs!$B$30)*DCF!M$6</f>
        <v>104431.37729266824</v>
      </c>
      <c r="DJ705" s="15">
        <f ca="1">SUM(CM705:CW705)+BP705*DCF!M$28*(1+Inputs!$B$30)*(1-Inputs!$B$33)*(1-Inputs!$B$30/Inputs!$B$31)/(Inputs!$B$29-Inputs!$B$30)*DCF!M$6</f>
        <v>264124.26174572</v>
      </c>
      <c r="DK705" s="15">
        <f ca="1">SUM(CX705:DH705)+CA705*DCF!M$46*(1+Inputs!$B$30)*(1-Inputs!$B$33)*(1-Inputs!$B$30/Inputs!$B$31)/(Inputs!$B$29-Inputs!$B$30)*DCF!M$6</f>
        <v>131043.29026336945</v>
      </c>
      <c r="DM705" s="15">
        <f ca="1">DI705+DJ705+DK705+Inputs!$B$34+Inputs!$B$36-Inputs!$B$35</f>
        <v>576449.92930175771</v>
      </c>
    </row>
    <row r="706" spans="1:117" x14ac:dyDescent="0.75">
      <c r="A706" s="11">
        <v>693</v>
      </c>
      <c r="C706" s="23">
        <f t="shared" ca="1" si="399"/>
        <v>0.90959189913612193</v>
      </c>
      <c r="D706" s="23">
        <f t="shared" ca="1" si="399"/>
        <v>0.9665231093392268</v>
      </c>
      <c r="E706" s="23">
        <f t="shared" ca="1" si="399"/>
        <v>0.36157333897372174</v>
      </c>
      <c r="F706" s="23">
        <f t="shared" ca="1" si="399"/>
        <v>-1.7819422818359718</v>
      </c>
      <c r="G706" s="23">
        <f t="shared" ca="1" si="399"/>
        <v>0.45017981797221374</v>
      </c>
      <c r="H706" s="23">
        <f t="shared" ca="1" si="399"/>
        <v>0.96293428798336067</v>
      </c>
      <c r="I706" s="23">
        <f t="shared" ca="1" si="399"/>
        <v>0.13634372919390295</v>
      </c>
      <c r="J706" s="23">
        <f t="shared" ca="1" si="399"/>
        <v>0.71572850447088066</v>
      </c>
      <c r="K706" s="23">
        <f t="shared" ca="1" si="399"/>
        <v>-1.6087456971275935</v>
      </c>
      <c r="L706" s="23">
        <f t="shared" ca="1" si="399"/>
        <v>-1.1011596530094945</v>
      </c>
      <c r="M706" s="23">
        <f t="shared" ca="1" si="399"/>
        <v>2.0720082462838629</v>
      </c>
      <c r="N706" s="23">
        <f ca="1">SQRT(Inputs!$B$38)*C706+SQRT(1-Inputs!$B$38)*_xlfn.NORM.S.INV(RAND())</f>
        <v>-0.43570750958918569</v>
      </c>
      <c r="O706" s="23">
        <f ca="1">SQRT(Inputs!$B$38)*D706+SQRT(1-Inputs!$B$38)*_xlfn.NORM.S.INV(RAND())</f>
        <v>1.7531313287644497</v>
      </c>
      <c r="P706" s="23">
        <f ca="1">SQRT(Inputs!$B$38)*E706+SQRT(1-Inputs!$B$38)*_xlfn.NORM.S.INV(RAND())</f>
        <v>0.95113890094465359</v>
      </c>
      <c r="Q706" s="23">
        <f ca="1">SQRT(Inputs!$B$38)*F706+SQRT(1-Inputs!$B$38)*_xlfn.NORM.S.INV(RAND())</f>
        <v>-1.554296407211055</v>
      </c>
      <c r="R706" s="23">
        <f ca="1">SQRT(Inputs!$B$38)*G706+SQRT(1-Inputs!$B$38)*_xlfn.NORM.S.INV(RAND())</f>
        <v>1.9659558316441623</v>
      </c>
      <c r="S706" s="23">
        <f ca="1">SQRT(Inputs!$B$38)*H706+SQRT(1-Inputs!$B$38)*_xlfn.NORM.S.INV(RAND())</f>
        <v>1.18764231723289</v>
      </c>
      <c r="T706" s="23">
        <f ca="1">SQRT(Inputs!$B$38)*I706+SQRT(1-Inputs!$B$38)*_xlfn.NORM.S.INV(RAND())</f>
        <v>-0.42730957299912764</v>
      </c>
      <c r="U706" s="23">
        <f ca="1">SQRT(Inputs!$B$38)*J706+SQRT(1-Inputs!$B$38)*_xlfn.NORM.S.INV(RAND())</f>
        <v>-3.0588257141075492E-2</v>
      </c>
      <c r="V706" s="23">
        <f ca="1">SQRT(Inputs!$B$38)*K706+SQRT(1-Inputs!$B$38)*_xlfn.NORM.S.INV(RAND())</f>
        <v>-1.1890765240708578</v>
      </c>
      <c r="W706" s="23">
        <f ca="1">SQRT(Inputs!$B$38)*L706+SQRT(1-Inputs!$B$38)*_xlfn.NORM.S.INV(RAND())</f>
        <v>-0.49536701122194987</v>
      </c>
      <c r="X706" s="23">
        <f ca="1">SQRT(Inputs!$B$38)*M706+SQRT(1-Inputs!$B$38)*_xlfn.NORM.S.INV(RAND())</f>
        <v>0.80067311975281119</v>
      </c>
      <c r="Y706" s="23">
        <f ca="1">SQRT(Inputs!$B$38)*C706+SQRT(1-Inputs!$B$38)*_xlfn.NORM.S.INV(RAND())</f>
        <v>2.1728869676555158</v>
      </c>
      <c r="Z706" s="23">
        <f ca="1">SQRT(Inputs!$B$38)*D706+SQRT(1-Inputs!$B$38)*_xlfn.NORM.S.INV(RAND())</f>
        <v>0.45009301978559879</v>
      </c>
      <c r="AA706" s="23">
        <f ca="1">SQRT(Inputs!$B$38)*E706+SQRT(1-Inputs!$B$38)*_xlfn.NORM.S.INV(RAND())</f>
        <v>0.78502208629316672</v>
      </c>
      <c r="AB706" s="23">
        <f ca="1">SQRT(Inputs!$B$38)*F706+SQRT(1-Inputs!$B$38)*_xlfn.NORM.S.INV(RAND())</f>
        <v>-1.2462868529266697</v>
      </c>
      <c r="AC706" s="23">
        <f ca="1">SQRT(Inputs!$B$38)*G706+SQRT(1-Inputs!$B$38)*_xlfn.NORM.S.INV(RAND())</f>
        <v>0.17115566612118058</v>
      </c>
      <c r="AD706" s="23">
        <f ca="1">SQRT(Inputs!$B$38)*H706+SQRT(1-Inputs!$B$38)*_xlfn.NORM.S.INV(RAND())</f>
        <v>-0.31121641286854018</v>
      </c>
      <c r="AE706" s="23">
        <f ca="1">SQRT(Inputs!$B$38)*I706+SQRT(1-Inputs!$B$38)*_xlfn.NORM.S.INV(RAND())</f>
        <v>-0.84785995249388857</v>
      </c>
      <c r="AF706" s="23">
        <f ca="1">SQRT(Inputs!$B$38)*J706+SQRT(1-Inputs!$B$38)*_xlfn.NORM.S.INV(RAND())</f>
        <v>8.5471838861166494E-2</v>
      </c>
      <c r="AG706" s="23">
        <f ca="1">SQRT(Inputs!$B$38)*K706+SQRT(1-Inputs!$B$38)*_xlfn.NORM.S.INV(RAND())</f>
        <v>-1.4629097069735413</v>
      </c>
      <c r="AH706" s="23">
        <f ca="1">SQRT(Inputs!$B$38)*L706+SQRT(1-Inputs!$B$38)*_xlfn.NORM.S.INV(RAND())</f>
        <v>-1.8115731466427709</v>
      </c>
      <c r="AI706" s="23">
        <f ca="1">SQRT(Inputs!$B$38)*M706+SQRT(1-Inputs!$B$38)*_xlfn.NORM.S.INV(RAND())</f>
        <v>2.02922884494832</v>
      </c>
      <c r="AJ706" s="23">
        <f ca="1">SQRT(Inputs!$B$38)*C706+SQRT(1-Inputs!$B$38)*_xlfn.NORM.S.INV(RAND())</f>
        <v>1.1491854712729543</v>
      </c>
      <c r="AK706" s="23">
        <f ca="1">SQRT(Inputs!$B$38)*D706+SQRT(1-Inputs!$B$38)*_xlfn.NORM.S.INV(RAND())</f>
        <v>1.7937556230938525</v>
      </c>
      <c r="AL706" s="23">
        <f ca="1">SQRT(Inputs!$B$38)*E706+SQRT(1-Inputs!$B$38)*_xlfn.NORM.S.INV(RAND())</f>
        <v>-0.93949687786363434</v>
      </c>
      <c r="AM706" s="23">
        <f ca="1">SQRT(Inputs!$B$38)*F706+SQRT(1-Inputs!$B$38)*_xlfn.NORM.S.INV(RAND())</f>
        <v>-1.8654996049286208</v>
      </c>
      <c r="AN706" s="23">
        <f ca="1">SQRT(Inputs!$B$38)*G706+SQRT(1-Inputs!$B$38)*_xlfn.NORM.S.INV(RAND())</f>
        <v>6.4844207637634793E-2</v>
      </c>
      <c r="AO706" s="23">
        <f ca="1">SQRT(Inputs!$B$38)*H706+SQRT(1-Inputs!$B$38)*_xlfn.NORM.S.INV(RAND())</f>
        <v>-0.20490498301190985</v>
      </c>
      <c r="AP706" s="23">
        <f ca="1">SQRT(Inputs!$B$38)*I706+SQRT(1-Inputs!$B$38)*_xlfn.NORM.S.INV(RAND())</f>
        <v>3.8664143621680518E-2</v>
      </c>
      <c r="AQ706" s="23">
        <f ca="1">SQRT(Inputs!$B$38)*J706+SQRT(1-Inputs!$B$38)*_xlfn.NORM.S.INV(RAND())</f>
        <v>-0.36806585290252281</v>
      </c>
      <c r="AR706" s="23">
        <f ca="1">SQRT(Inputs!$B$38)*K706+SQRT(1-Inputs!$B$38)*_xlfn.NORM.S.INV(RAND())</f>
        <v>0.18519538633658794</v>
      </c>
      <c r="AS706" s="23">
        <f ca="1">SQRT(Inputs!$B$38)*L706+SQRT(1-Inputs!$B$38)*_xlfn.NORM.S.INV(RAND())</f>
        <v>-1.0562423969371411</v>
      </c>
      <c r="AT706" s="23">
        <f ca="1">SQRT(Inputs!$B$38)*M706+SQRT(1-Inputs!$B$38)*_xlfn.NORM.S.INV(RAND())</f>
        <v>0.82036729945878994</v>
      </c>
      <c r="AU706" s="15">
        <f ca="1">Inputs!$B$6*EXP($B$8-0.5*C$5^2+C$5*N706)</f>
        <v>4624.3130152761141</v>
      </c>
      <c r="AV706" s="15">
        <f t="shared" ca="1" si="365"/>
        <v>7283.9778297715684</v>
      </c>
      <c r="AW706" s="15">
        <f t="shared" ca="1" si="366"/>
        <v>10097.253566927999</v>
      </c>
      <c r="AX706" s="15">
        <f t="shared" ca="1" si="367"/>
        <v>10151.979220072531</v>
      </c>
      <c r="AY706" s="15">
        <f t="shared" ca="1" si="368"/>
        <v>15608.895848922599</v>
      </c>
      <c r="AZ706" s="15">
        <f t="shared" ca="1" si="369"/>
        <v>21757.367299896705</v>
      </c>
      <c r="BA706" s="15">
        <f t="shared" ca="1" si="370"/>
        <v>25460.942148103019</v>
      </c>
      <c r="BB706" s="15">
        <f t="shared" ca="1" si="371"/>
        <v>31076.56737392275</v>
      </c>
      <c r="BC706" s="15">
        <f t="shared" ca="1" si="372"/>
        <v>33933.601807289728</v>
      </c>
      <c r="BD706" s="15">
        <f t="shared" ca="1" si="373"/>
        <v>39689.637340571448</v>
      </c>
      <c r="BE706" s="15">
        <f t="shared" ca="1" si="374"/>
        <v>52313.787789070338</v>
      </c>
      <c r="BF706" s="15">
        <f ca="1">Inputs!$B$13*EXP($B$9-0.5*C$6^2+C$6*Y706)</f>
        <v>21278.214905913519</v>
      </c>
      <c r="BG706" s="15">
        <f t="shared" ca="1" si="375"/>
        <v>28126.480648284629</v>
      </c>
      <c r="BH706" s="15">
        <f t="shared" ca="1" si="376"/>
        <v>39144.172370344815</v>
      </c>
      <c r="BI706" s="15">
        <f t="shared" ca="1" si="377"/>
        <v>39554.1574579792</v>
      </c>
      <c r="BJ706" s="15">
        <f t="shared" ca="1" si="378"/>
        <v>49702.032956643059</v>
      </c>
      <c r="BK706" s="15">
        <f t="shared" ca="1" si="379"/>
        <v>58469.250150636653</v>
      </c>
      <c r="BL706" s="15">
        <f t="shared" ca="1" si="380"/>
        <v>64348.980780535028</v>
      </c>
      <c r="BM706" s="15">
        <f t="shared" ca="1" si="381"/>
        <v>79943.127911153832</v>
      </c>
      <c r="BN706" s="15">
        <f t="shared" ca="1" si="382"/>
        <v>82509.940958068109</v>
      </c>
      <c r="BO706" s="15">
        <f t="shared" ca="1" si="383"/>
        <v>82242.966459137839</v>
      </c>
      <c r="BP706" s="15">
        <f t="shared" ca="1" si="384"/>
        <v>127390.45121236832</v>
      </c>
      <c r="BQ706" s="15">
        <f ca="1">Inputs!$B$20*EXP($B$10-0.5*C$7^2+C$7*AJ706)</f>
        <v>6447.9973805760283</v>
      </c>
      <c r="BR706" s="15">
        <f t="shared" ca="1" si="385"/>
        <v>15465.504828930056</v>
      </c>
      <c r="BS706" s="15">
        <f t="shared" ca="1" si="386"/>
        <v>16169.926166390362</v>
      </c>
      <c r="BT706" s="15">
        <f t="shared" ca="1" si="387"/>
        <v>13666.852336435048</v>
      </c>
      <c r="BU706" s="15">
        <f t="shared" ca="1" si="388"/>
        <v>19240.14633812982</v>
      </c>
      <c r="BV706" s="15">
        <f t="shared" ca="1" si="389"/>
        <v>25560.919073855723</v>
      </c>
      <c r="BW706" s="15">
        <f t="shared" ca="1" si="390"/>
        <v>35961.904607021985</v>
      </c>
      <c r="BX706" s="15">
        <f t="shared" ca="1" si="391"/>
        <v>46720.713181996871</v>
      </c>
      <c r="BY706" s="15">
        <f t="shared" ca="1" si="392"/>
        <v>67824.774580738012</v>
      </c>
      <c r="BZ706" s="15">
        <f t="shared" ca="1" si="393"/>
        <v>78372.027611115787</v>
      </c>
      <c r="CA706" s="15">
        <f t="shared" ca="1" si="394"/>
        <v>127366.43602822174</v>
      </c>
      <c r="CB706" s="15">
        <f ca="1">(AU706*DCF!C$10-DCF!C$5*MAX(AU706*DCF!C$10,0)-MAX(AU706-Inputs!$B$6,0)/Inputs!$B$10)*DCF!C$6</f>
        <v>1045.4837790900442</v>
      </c>
      <c r="CC706" s="15">
        <f ca="1">(AV706*DCF!D$10-DCF!D$5*MAX(AV706*DCF!D$10,0)-MAX(AV706-AU706,0)/Inputs!$B$10)*DCF!D$6</f>
        <v>1126.9305920352369</v>
      </c>
      <c r="CD706" s="15">
        <f ca="1">(AW706*DCF!E$10-DCF!E$5*MAX(AW706*DCF!E$10,0)-MAX(AW706-AV706,0)/Inputs!$B$10)*DCF!E$6</f>
        <v>1697.628915379948</v>
      </c>
      <c r="CE706" s="15">
        <f ca="1">(AX706*DCF!F$10-DCF!F$5*MAX(AX706*DCF!F$10,0)-MAX(AX706-AW706,0)/Inputs!$B$10)*DCF!F$6</f>
        <v>2204.7738330914876</v>
      </c>
      <c r="CF706" s="15">
        <f ca="1">(AY706*DCF!G$10-DCF!G$5*MAX(AY706*DCF!G$10,0)-MAX(AY706-AX706,0)/Inputs!$B$10)*DCF!G$6</f>
        <v>2167.1408565863535</v>
      </c>
      <c r="CG706" s="15">
        <f ca="1">(AZ706*DCF!H$10-DCF!H$5*MAX(AZ706*DCF!H$10,0)-MAX(AZ706-AY706,0)/Inputs!$B$10)*DCF!H$6</f>
        <v>3132.4371353955307</v>
      </c>
      <c r="CH706" s="15">
        <f ca="1">(BA706*DCF!I$10-DCF!I$5*MAX(BA706*DCF!I$10,0)-MAX(BA706-AZ706,0)/Inputs!$B$10)*DCF!I$6</f>
        <v>4043.2692758173507</v>
      </c>
      <c r="CI706" s="15">
        <f ca="1">(BB706*DCF!J$10-DCF!J$5*MAX(BB706*DCF!J$10,0)-MAX(BB706-BA706,0)/Inputs!$B$10)*DCF!J$6</f>
        <v>4481.8556041840839</v>
      </c>
      <c r="CJ706" s="15">
        <f ca="1">(BC706*DCF!K$10-DCF!K$5*MAX(BC706*DCF!K$10,0)-MAX(BC706-BB706,0)/Inputs!$B$10)*DCF!K$6</f>
        <v>5062.8235855788698</v>
      </c>
      <c r="CK706" s="15">
        <f ca="1">(BD706*DCF!L$10-DCF!L$5*MAX(BD706*DCF!L$10,0)-MAX(BD706-BC706,0)/Inputs!$B$10)*DCF!L$6</f>
        <v>5241.603455012123</v>
      </c>
      <c r="CL706" s="15">
        <f ca="1">(BE706*DCF!M$10-DCF!M$5*MAX(BE706*DCF!M$10,0)-MAX(BE706-BD706,0)/Inputs!$B$10)*DCF!M$6</f>
        <v>5874.062427055379</v>
      </c>
      <c r="CM706" s="15">
        <f ca="1">(BF706*DCF!C$28-DCF!C$5*MAX(BF706*DCF!C$28,0)-MAX(BF706-Inputs!$B$13,0)/Inputs!$B$17)*DCF!C$6</f>
        <v>4209.6264001680283</v>
      </c>
      <c r="CN706" s="15">
        <f ca="1">(BG706*DCF!D$28-DCF!D$5*MAX(BG706*DCF!D$28,0)-MAX(BG706-BF706,0)/Inputs!$B$17)*DCF!D$6</f>
        <v>6822.8481814846045</v>
      </c>
      <c r="CO706" s="15">
        <f ca="1">(BH706*DCF!E$28-DCF!E$5*MAX(BH706*DCF!E$28,0)-MAX(BH706-BG706,0)/Inputs!$B$17)*DCF!E$6</f>
        <v>8914.8912514828153</v>
      </c>
      <c r="CP706" s="15">
        <f ca="1">(BI706*DCF!F$28-DCF!F$5*MAX(BI706*DCF!F$28,0)-MAX(BI706-BH706,0)/Inputs!$B$17)*DCF!F$6</f>
        <v>10663.267593706805</v>
      </c>
      <c r="CQ706" s="15">
        <f ca="1">(BJ706*DCF!G$28-DCF!G$5*MAX(BJ706*DCF!G$28,0)-MAX(BJ706-BI706,0)/Inputs!$B$17)*DCF!G$6</f>
        <v>11188.797128732487</v>
      </c>
      <c r="CR706" s="15">
        <f ca="1">(BK706*DCF!H$28-DCF!H$5*MAX(BK706*DCF!H$28,0)-MAX(BK706-BJ706,0)/Inputs!$B$17)*DCF!H$6</f>
        <v>13097.911124895347</v>
      </c>
      <c r="CS706" s="15">
        <f ca="1">(BL706*DCF!I$28-DCF!I$5*MAX(BL706*DCF!I$28,0)-MAX(BL706-BK706,0)/Inputs!$B$17)*DCF!I$6</f>
        <v>14287.936663069055</v>
      </c>
      <c r="CT706" s="15">
        <f ca="1">(BM706*DCF!J$28-DCF!J$5*MAX(BM706*DCF!J$28,0)-MAX(BM706-BL706,0)/Inputs!$B$17)*DCF!J$6</f>
        <v>15766.297593216446</v>
      </c>
      <c r="CU706" s="15">
        <f ca="1">(BN706*DCF!K$28-DCF!K$5*MAX(BN706*DCF!K$28,0)-MAX(BN706-BM706,0)/Inputs!$B$17)*DCF!K$6</f>
        <v>17110.3156774987</v>
      </c>
      <c r="CV706" s="15">
        <f ca="1">(BO706*DCF!L$28-DCF!L$5*MAX(BO706*DCF!L$28,0)-MAX(BO706-BN706,0)/Inputs!$B$17)*DCF!L$6</f>
        <v>16409.198078063648</v>
      </c>
      <c r="CW706" s="15">
        <f ca="1">(BP706*DCF!M$28-DCF!M$5*MAX(BP706*DCF!M$28,0)-MAX(BP706-BO706,0)/Inputs!$B$17)*DCF!M$6</f>
        <v>19249.406350971421</v>
      </c>
      <c r="CX706" s="15">
        <f ca="1">(BQ706*DCF!C$46-DCF!C$5*MAX(BQ706*DCF!C$46,0)-MAX(BQ706-Inputs!$B$20,0)/Inputs!$B$24)*DCF!C$6</f>
        <v>-2988.9127348101815</v>
      </c>
      <c r="CY706" s="15">
        <f ca="1">(BR706*DCF!D$46-DCF!D$5*MAX(BR706*DCF!D$46,0)-MAX(BR706-BQ706,0)/Inputs!$B$24)*DCF!D$6</f>
        <v>-6487.2965901684038</v>
      </c>
      <c r="CZ706" s="15">
        <f ca="1">(BS706*DCF!E$46-DCF!E$5*MAX(BS706*DCF!E$46,0)-MAX(BS706-BR706,0)/Inputs!$B$24)*DCF!E$6</f>
        <v>-2189.7854219435494</v>
      </c>
      <c r="DA706" s="15">
        <f ca="1">(BT706*DCF!F$46-DCF!F$5*MAX(BT706*DCF!F$46,0)-MAX(BT706-BS706,0)/Inputs!$B$24)*DCF!F$6</f>
        <v>-995.30659557115314</v>
      </c>
      <c r="DB706" s="15">
        <f ca="1">(BU706*DCF!G$46-DCF!G$5*MAX(BU706*DCF!G$46,0)-MAX(BU706-BT706,0)/Inputs!$B$24)*DCF!G$6</f>
        <v>-2521.9464962531083</v>
      </c>
      <c r="DC706" s="15">
        <f ca="1">(BV706*DCF!H$46-DCF!H$5*MAX(BV706*DCF!H$46,0)-MAX(BV706-BU706,0)/Inputs!$B$24)*DCF!H$6</f>
        <v>-1964.1413996097283</v>
      </c>
      <c r="DD706" s="15">
        <f ca="1">(BW706*DCF!I$46-DCF!I$5*MAX(BW706*DCF!I$46,0)-MAX(BW706-BV706,0)/Inputs!$B$24)*DCF!I$6</f>
        <v>-2155.1664540550673</v>
      </c>
      <c r="DE706" s="15">
        <f ca="1">(BX706*DCF!J$46-DCF!J$5*MAX(BX706*DCF!J$46,0)-MAX(BX706-BW706,0)/Inputs!$B$24)*DCF!J$6</f>
        <v>-893.25557824139412</v>
      </c>
      <c r="DF706" s="15">
        <f ca="1">(BY706*DCF!K$46-DCF!K$5*MAX(BY706*DCF!K$46,0)-MAX(BY706-BX706,0)/Inputs!$B$24)*DCF!K$6</f>
        <v>-1295.555613735424</v>
      </c>
      <c r="DG706" s="15">
        <f ca="1">(BZ706*DCF!L$46-DCF!L$5*MAX(BZ706*DCF!L$46,0)-MAX(BZ706-BY706,0)/Inputs!$B$24)*DCF!L$6</f>
        <v>3030.6178361292691</v>
      </c>
      <c r="DH706" s="15">
        <f ca="1">(CA706*DCF!M$46-DCF!M$5*MAX(CA706*DCF!M$46,0)-MAX(CA706-BZ706,0)/Inputs!$B$24)*DCF!M$6</f>
        <v>-257.5561718367685</v>
      </c>
      <c r="DI706" s="15">
        <f ca="1">SUM(CB706:CL706)+BE706*DCF!M$10*(1+Inputs!$B$30)*(1-Inputs!$B$33)*(1-Inputs!$B$30/Inputs!$B$31)/(Inputs!$B$29-Inputs!$B$30)*DCF!M$6</f>
        <v>181667.97265443642</v>
      </c>
      <c r="DJ706" s="15">
        <f ca="1">SUM(CM706:CW706)+BP706*DCF!M$28*(1+Inputs!$B$30)*(1-Inputs!$B$33)*(1-Inputs!$B$30/Inputs!$B$31)/(Inputs!$B$29-Inputs!$B$30)*DCF!M$6</f>
        <v>610426.24309441471</v>
      </c>
      <c r="DK706" s="15">
        <f ca="1">SUM(CX706:DH706)+CA706*DCF!M$46*(1+Inputs!$B$30)*(1-Inputs!$B$33)*(1-Inputs!$B$30/Inputs!$B$31)/(Inputs!$B$29-Inputs!$B$30)*DCF!M$6</f>
        <v>178205.29239840238</v>
      </c>
      <c r="DM706" s="15">
        <f ca="1">DI706+DJ706+DK706+Inputs!$B$34+Inputs!$B$36-Inputs!$B$35</f>
        <v>1047150.5081472537</v>
      </c>
    </row>
    <row r="707" spans="1:117" x14ac:dyDescent="0.75">
      <c r="A707" s="11">
        <v>694</v>
      </c>
      <c r="C707" s="23">
        <f t="shared" ca="1" si="399"/>
        <v>1.382946645822565</v>
      </c>
      <c r="D707" s="23">
        <f t="shared" ca="1" si="399"/>
        <v>0.75884462414217224</v>
      </c>
      <c r="E707" s="23">
        <f t="shared" ca="1" si="399"/>
        <v>-0.43671090328960621</v>
      </c>
      <c r="F707" s="23">
        <f t="shared" ca="1" si="399"/>
        <v>-0.52440440489923834</v>
      </c>
      <c r="G707" s="23">
        <f t="shared" ca="1" si="399"/>
        <v>1.3639370228319776</v>
      </c>
      <c r="H707" s="23">
        <f t="shared" ca="1" si="399"/>
        <v>-0.11172249098916492</v>
      </c>
      <c r="I707" s="23">
        <f t="shared" ca="1" si="399"/>
        <v>0.54468049303127952</v>
      </c>
      <c r="J707" s="23">
        <f t="shared" ca="1" si="399"/>
        <v>2.0244570963655728</v>
      </c>
      <c r="K707" s="23">
        <f t="shared" ca="1" si="399"/>
        <v>-1.9420712188237057</v>
      </c>
      <c r="L707" s="23">
        <f t="shared" ca="1" si="399"/>
        <v>-0.10796739051231982</v>
      </c>
      <c r="M707" s="23">
        <f t="shared" ca="1" si="399"/>
        <v>3.5929589052160981E-3</v>
      </c>
      <c r="N707" s="23">
        <f ca="1">SQRT(Inputs!$B$38)*C707+SQRT(1-Inputs!$B$38)*_xlfn.NORM.S.INV(RAND())</f>
        <v>2.8300909206681517</v>
      </c>
      <c r="O707" s="23">
        <f ca="1">SQRT(Inputs!$B$38)*D707+SQRT(1-Inputs!$B$38)*_xlfn.NORM.S.INV(RAND())</f>
        <v>0.55625265344510977</v>
      </c>
      <c r="P707" s="23">
        <f ca="1">SQRT(Inputs!$B$38)*E707+SQRT(1-Inputs!$B$38)*_xlfn.NORM.S.INV(RAND())</f>
        <v>-0.33816051367223721</v>
      </c>
      <c r="Q707" s="23">
        <f ca="1">SQRT(Inputs!$B$38)*F707+SQRT(1-Inputs!$B$38)*_xlfn.NORM.S.INV(RAND())</f>
        <v>-0.38497136758591582</v>
      </c>
      <c r="R707" s="23">
        <f ca="1">SQRT(Inputs!$B$38)*G707+SQRT(1-Inputs!$B$38)*_xlfn.NORM.S.INV(RAND())</f>
        <v>1.2452481259630686</v>
      </c>
      <c r="S707" s="23">
        <f ca="1">SQRT(Inputs!$B$38)*H707+SQRT(1-Inputs!$B$38)*_xlfn.NORM.S.INV(RAND())</f>
        <v>-0.2774965965052737</v>
      </c>
      <c r="T707" s="23">
        <f ca="1">SQRT(Inputs!$B$38)*I707+SQRT(1-Inputs!$B$38)*_xlfn.NORM.S.INV(RAND())</f>
        <v>2.1805483150146818</v>
      </c>
      <c r="U707" s="23">
        <f ca="1">SQRT(Inputs!$B$38)*J707+SQRT(1-Inputs!$B$38)*_xlfn.NORM.S.INV(RAND())</f>
        <v>0.99992663276884708</v>
      </c>
      <c r="V707" s="23">
        <f ca="1">SQRT(Inputs!$B$38)*K707+SQRT(1-Inputs!$B$38)*_xlfn.NORM.S.INV(RAND())</f>
        <v>-1.3617938593172045</v>
      </c>
      <c r="W707" s="23">
        <f ca="1">SQRT(Inputs!$B$38)*L707+SQRT(1-Inputs!$B$38)*_xlfn.NORM.S.INV(RAND())</f>
        <v>-0.16043737094182808</v>
      </c>
      <c r="X707" s="23">
        <f ca="1">SQRT(Inputs!$B$38)*M707+SQRT(1-Inputs!$B$38)*_xlfn.NORM.S.INV(RAND())</f>
        <v>-0.64775722315193229</v>
      </c>
      <c r="Y707" s="23">
        <f ca="1">SQRT(Inputs!$B$38)*C707+SQRT(1-Inputs!$B$38)*_xlfn.NORM.S.INV(RAND())</f>
        <v>0.61689252787889926</v>
      </c>
      <c r="Z707" s="23">
        <f ca="1">SQRT(Inputs!$B$38)*D707+SQRT(1-Inputs!$B$38)*_xlfn.NORM.S.INV(RAND())</f>
        <v>-0.36646220645168753</v>
      </c>
      <c r="AA707" s="23">
        <f ca="1">SQRT(Inputs!$B$38)*E707+SQRT(1-Inputs!$B$38)*_xlfn.NORM.S.INV(RAND())</f>
        <v>0.74193481378053905</v>
      </c>
      <c r="AB707" s="23">
        <f ca="1">SQRT(Inputs!$B$38)*F707+SQRT(1-Inputs!$B$38)*_xlfn.NORM.S.INV(RAND())</f>
        <v>-1.1773608519357446</v>
      </c>
      <c r="AC707" s="23">
        <f ca="1">SQRT(Inputs!$B$38)*G707+SQRT(1-Inputs!$B$38)*_xlfn.NORM.S.INV(RAND())</f>
        <v>0.38381151671070673</v>
      </c>
      <c r="AD707" s="23">
        <f ca="1">SQRT(Inputs!$B$38)*H707+SQRT(1-Inputs!$B$38)*_xlfn.NORM.S.INV(RAND())</f>
        <v>-0.83723596137224598</v>
      </c>
      <c r="AE707" s="23">
        <f ca="1">SQRT(Inputs!$B$38)*I707+SQRT(1-Inputs!$B$38)*_xlfn.NORM.S.INV(RAND())</f>
        <v>4.722596671449264E-2</v>
      </c>
      <c r="AF707" s="23">
        <f ca="1">SQRT(Inputs!$B$38)*J707+SQRT(1-Inputs!$B$38)*_xlfn.NORM.S.INV(RAND())</f>
        <v>1.6312182773896211</v>
      </c>
      <c r="AG707" s="23">
        <f ca="1">SQRT(Inputs!$B$38)*K707+SQRT(1-Inputs!$B$38)*_xlfn.NORM.S.INV(RAND())</f>
        <v>0.11355412284810229</v>
      </c>
      <c r="AH707" s="23">
        <f ca="1">SQRT(Inputs!$B$38)*L707+SQRT(1-Inputs!$B$38)*_xlfn.NORM.S.INV(RAND())</f>
        <v>-0.19481249995721633</v>
      </c>
      <c r="AI707" s="23">
        <f ca="1">SQRT(Inputs!$B$38)*M707+SQRT(1-Inputs!$B$38)*_xlfn.NORM.S.INV(RAND())</f>
        <v>-0.26707654670606085</v>
      </c>
      <c r="AJ707" s="23">
        <f ca="1">SQRT(Inputs!$B$38)*C707+SQRT(1-Inputs!$B$38)*_xlfn.NORM.S.INV(RAND())</f>
        <v>1.4960961561668373</v>
      </c>
      <c r="AK707" s="23">
        <f ca="1">SQRT(Inputs!$B$38)*D707+SQRT(1-Inputs!$B$38)*_xlfn.NORM.S.INV(RAND())</f>
        <v>0.75822687342875272</v>
      </c>
      <c r="AL707" s="23">
        <f ca="1">SQRT(Inputs!$B$38)*E707+SQRT(1-Inputs!$B$38)*_xlfn.NORM.S.INV(RAND())</f>
        <v>0.52691209452176124</v>
      </c>
      <c r="AM707" s="23">
        <f ca="1">SQRT(Inputs!$B$38)*F707+SQRT(1-Inputs!$B$38)*_xlfn.NORM.S.INV(RAND())</f>
        <v>1.301868188840007</v>
      </c>
      <c r="AN707" s="23">
        <f ca="1">SQRT(Inputs!$B$38)*G707+SQRT(1-Inputs!$B$38)*_xlfn.NORM.S.INV(RAND())</f>
        <v>0.8632387169859429</v>
      </c>
      <c r="AO707" s="23">
        <f ca="1">SQRT(Inputs!$B$38)*H707+SQRT(1-Inputs!$B$38)*_xlfn.NORM.S.INV(RAND())</f>
        <v>-0.86744042597763138</v>
      </c>
      <c r="AP707" s="23">
        <f ca="1">SQRT(Inputs!$B$38)*I707+SQRT(1-Inputs!$B$38)*_xlfn.NORM.S.INV(RAND())</f>
        <v>-0.22680555117585649</v>
      </c>
      <c r="AQ707" s="23">
        <f ca="1">SQRT(Inputs!$B$38)*J707+SQRT(1-Inputs!$B$38)*_xlfn.NORM.S.INV(RAND())</f>
        <v>1.598110022504968</v>
      </c>
      <c r="AR707" s="23">
        <f ca="1">SQRT(Inputs!$B$38)*K707+SQRT(1-Inputs!$B$38)*_xlfn.NORM.S.INV(RAND())</f>
        <v>-0.89962804143201791</v>
      </c>
      <c r="AS707" s="23">
        <f ca="1">SQRT(Inputs!$B$38)*L707+SQRT(1-Inputs!$B$38)*_xlfn.NORM.S.INV(RAND())</f>
        <v>-1.0050799713104166</v>
      </c>
      <c r="AT707" s="23">
        <f ca="1">SQRT(Inputs!$B$38)*M707+SQRT(1-Inputs!$B$38)*_xlfn.NORM.S.INV(RAND())</f>
        <v>0.23139323268080914</v>
      </c>
      <c r="AU707" s="15">
        <f ca="1">Inputs!$B$6*EXP($B$8-0.5*C$5^2+C$5*N707)</f>
        <v>7845.7552882360596</v>
      </c>
      <c r="AV707" s="15">
        <f t="shared" ca="1" si="365"/>
        <v>10364.043734243001</v>
      </c>
      <c r="AW707" s="15">
        <f t="shared" ca="1" si="366"/>
        <v>12073.664848349033</v>
      </c>
      <c r="AX707" s="15">
        <f t="shared" ca="1" si="367"/>
        <v>14048.54745759439</v>
      </c>
      <c r="AY707" s="15">
        <f t="shared" ca="1" si="368"/>
        <v>19856.300261498211</v>
      </c>
      <c r="AZ707" s="15">
        <f t="shared" ca="1" si="369"/>
        <v>23553.926320739742</v>
      </c>
      <c r="BA707" s="15">
        <f t="shared" ca="1" si="370"/>
        <v>36213.186301537266</v>
      </c>
      <c r="BB707" s="15">
        <f t="shared" ca="1" si="371"/>
        <v>49007.763289522198</v>
      </c>
      <c r="BC707" s="15">
        <f t="shared" ca="1" si="372"/>
        <v>52628.50997023192</v>
      </c>
      <c r="BD707" s="15">
        <f t="shared" ca="1" si="373"/>
        <v>63514.583489073848</v>
      </c>
      <c r="BE707" s="15">
        <f t="shared" ca="1" si="374"/>
        <v>73370.05507733296</v>
      </c>
      <c r="BF707" s="15">
        <f ca="1">Inputs!$B$13*EXP($B$9-0.5*C$6^2+C$6*Y707)</f>
        <v>15630.302077799746</v>
      </c>
      <c r="BG707" s="15">
        <f t="shared" ca="1" si="375"/>
        <v>17830.336019824037</v>
      </c>
      <c r="BH707" s="15">
        <f t="shared" ca="1" si="376"/>
        <v>24638.123711126231</v>
      </c>
      <c r="BI707" s="15">
        <f t="shared" ca="1" si="377"/>
        <v>25161.707416479847</v>
      </c>
      <c r="BJ707" s="15">
        <f t="shared" ca="1" si="378"/>
        <v>32601.285231823123</v>
      </c>
      <c r="BK707" s="15">
        <f t="shared" ca="1" si="379"/>
        <v>35701.503851683417</v>
      </c>
      <c r="BL707" s="15">
        <f t="shared" ca="1" si="380"/>
        <v>44124.208551073061</v>
      </c>
      <c r="BM707" s="15">
        <f t="shared" ca="1" si="381"/>
        <v>66421.932241508461</v>
      </c>
      <c r="BN707" s="15">
        <f t="shared" ca="1" si="382"/>
        <v>82809.891578502662</v>
      </c>
      <c r="BO707" s="15">
        <f t="shared" ca="1" si="383"/>
        <v>99607.67729647251</v>
      </c>
      <c r="BP707" s="15">
        <f t="shared" ca="1" si="384"/>
        <v>118944.2712059316</v>
      </c>
      <c r="BQ707" s="15">
        <f ca="1">Inputs!$B$20*EXP($B$10-0.5*C$7^2+C$7*AJ707)</f>
        <v>7292.2549069411507</v>
      </c>
      <c r="BR707" s="15">
        <f t="shared" ca="1" si="385"/>
        <v>12588.604890494735</v>
      </c>
      <c r="BS707" s="15">
        <f t="shared" ca="1" si="386"/>
        <v>20055.230895126082</v>
      </c>
      <c r="BT707" s="15">
        <f t="shared" ca="1" si="387"/>
        <v>38908.508717304867</v>
      </c>
      <c r="BU707" s="15">
        <f t="shared" ca="1" si="388"/>
        <v>66448.423168756795</v>
      </c>
      <c r="BV707" s="15">
        <f t="shared" ca="1" si="389"/>
        <v>76037.247120426968</v>
      </c>
      <c r="BW707" s="15">
        <f t="shared" ca="1" si="390"/>
        <v>101132.59129011165</v>
      </c>
      <c r="BX707" s="15">
        <f t="shared" ca="1" si="391"/>
        <v>194868.94752139214</v>
      </c>
      <c r="BY707" s="15">
        <f t="shared" ca="1" si="392"/>
        <v>229869.9373993552</v>
      </c>
      <c r="BZ707" s="15">
        <f t="shared" ca="1" si="393"/>
        <v>268126.41890194401</v>
      </c>
      <c r="CA707" s="15">
        <f t="shared" ca="1" si="394"/>
        <v>392445.86605793802</v>
      </c>
      <c r="CB707" s="15">
        <f ca="1">(AU707*DCF!C$10-DCF!C$5*MAX(AU707*DCF!C$10,0)-MAX(AU707-Inputs!$B$6,0)/Inputs!$B$10)*DCF!C$6</f>
        <v>1022.5143214913181</v>
      </c>
      <c r="CC707" s="15">
        <f ca="1">(AV707*DCF!D$10-DCF!D$5*MAX(AV707*DCF!D$10,0)-MAX(AV707-AU707,0)/Inputs!$B$10)*DCF!D$6</f>
        <v>1912.1467168621043</v>
      </c>
      <c r="CD707" s="15">
        <f ca="1">(AW707*DCF!E$10-DCF!E$5*MAX(AW707*DCF!E$10,0)-MAX(AW707-AV707,0)/Inputs!$B$10)*DCF!E$6</f>
        <v>2402.5395437405364</v>
      </c>
      <c r="CE707" s="15">
        <f ca="1">(AX707*DCF!F$10-DCF!F$5*MAX(AX707*DCF!F$10,0)-MAX(AX707-AW707,0)/Inputs!$B$10)*DCF!F$6</f>
        <v>2655.8514131566976</v>
      </c>
      <c r="CF707" s="15">
        <f ca="1">(AY707*DCF!G$10-DCF!G$5*MAX(AY707*DCF!G$10,0)-MAX(AY707-AX707,0)/Inputs!$B$10)*DCF!G$6</f>
        <v>2974.8386424198434</v>
      </c>
      <c r="CG707" s="15">
        <f ca="1">(AZ707*DCF!H$10-DCF!H$5*MAX(AZ707*DCF!H$10,0)-MAX(AZ707-AY707,0)/Inputs!$B$10)*DCF!H$6</f>
        <v>3916.4318944469969</v>
      </c>
      <c r="CH707" s="15">
        <f ca="1">(BA707*DCF!I$10-DCF!I$5*MAX(BA707*DCF!I$10,0)-MAX(BA707-AZ707,0)/Inputs!$B$10)*DCF!I$6</f>
        <v>4538.2658990061364</v>
      </c>
      <c r="CI707" s="15">
        <f ca="1">(BB707*DCF!J$10-DCF!J$5*MAX(BB707*DCF!J$10,0)-MAX(BB707-BA707,0)/Inputs!$B$10)*DCF!J$6</f>
        <v>6471.038589564645</v>
      </c>
      <c r="CJ707" s="15">
        <f ca="1">(BC707*DCF!K$10-DCF!K$5*MAX(BC707*DCF!K$10,0)-MAX(BC707-BB707,0)/Inputs!$B$10)*DCF!K$6</f>
        <v>7965.4954690699815</v>
      </c>
      <c r="CK707" s="15">
        <f ca="1">(BD707*DCF!L$10-DCF!L$5*MAX(BD707*DCF!L$10,0)-MAX(BD707-BC707,0)/Inputs!$B$10)*DCF!L$6</f>
        <v>8171.4614145142641</v>
      </c>
      <c r="CL707" s="15">
        <f ca="1">(BE707*DCF!M$10-DCF!M$5*MAX(BE707*DCF!M$10,0)-MAX(BE707-BD707,0)/Inputs!$B$10)*DCF!M$6</f>
        <v>9176.1223571023384</v>
      </c>
      <c r="CM707" s="15">
        <f ca="1">(BF707*DCF!C$28-DCF!C$5*MAX(BF707*DCF!C$28,0)-MAX(BF707-Inputs!$B$13,0)/Inputs!$B$17)*DCF!C$6</f>
        <v>3790.2883034497168</v>
      </c>
      <c r="CN707" s="15">
        <f ca="1">(BG707*DCF!D$28-DCF!D$5*MAX(BG707*DCF!D$28,0)-MAX(BG707-BF707,0)/Inputs!$B$17)*DCF!D$6</f>
        <v>4782.0770827660999</v>
      </c>
      <c r="CO707" s="15">
        <f ca="1">(BH707*DCF!E$28-DCF!E$5*MAX(BH707*DCF!E$28,0)-MAX(BH707-BG707,0)/Inputs!$B$17)*DCF!E$6</f>
        <v>5636.2341061070756</v>
      </c>
      <c r="CP707" s="15">
        <f ca="1">(BI707*DCF!F$28-DCF!F$5*MAX(BI707*DCF!F$28,0)-MAX(BI707-BH707,0)/Inputs!$B$17)*DCF!F$6</f>
        <v>6735.4140930680951</v>
      </c>
      <c r="CQ707" s="15">
        <f ca="1">(BJ707*DCF!G$28-DCF!G$5*MAX(BJ707*DCF!G$28,0)-MAX(BJ707-BI707,0)/Inputs!$B$17)*DCF!G$6</f>
        <v>7207.3873041490642</v>
      </c>
      <c r="CR707" s="15">
        <f ca="1">(BK707*DCF!H$28-DCF!H$5*MAX(BK707*DCF!H$28,0)-MAX(BK707-BJ707,0)/Inputs!$B$17)*DCF!H$6</f>
        <v>8347.6888171256705</v>
      </c>
      <c r="CS707" s="15">
        <f ca="1">(BL707*DCF!I$28-DCF!I$5*MAX(BL707*DCF!I$28,0)-MAX(BL707-BK707,0)/Inputs!$B$17)*DCF!I$6</f>
        <v>9167.0253091890263</v>
      </c>
      <c r="CT707" s="15">
        <f ca="1">(BM707*DCF!J$28-DCF!J$5*MAX(BM707*DCF!J$28,0)-MAX(BM707-BL707,0)/Inputs!$B$17)*DCF!J$6</f>
        <v>11861.108986234625</v>
      </c>
      <c r="CU707" s="15">
        <f ca="1">(BN707*DCF!K$28-DCF!K$5*MAX(BN707*DCF!K$28,0)-MAX(BN707-BM707,0)/Inputs!$B$17)*DCF!K$6</f>
        <v>15480.753895662661</v>
      </c>
      <c r="CV707" s="15">
        <f ca="1">(BO707*DCF!L$28-DCF!L$5*MAX(BO707*DCF!L$28,0)-MAX(BO707-BN707,0)/Inputs!$B$17)*DCF!L$6</f>
        <v>17973.124909144681</v>
      </c>
      <c r="CW707" s="15">
        <f ca="1">(BP707*DCF!M$28-DCF!M$5*MAX(BP707*DCF!M$28,0)-MAX(BP707-BO707,0)/Inputs!$B$17)*DCF!M$6</f>
        <v>20358.216055690824</v>
      </c>
      <c r="CX707" s="15">
        <f ca="1">(BQ707*DCF!C$46-DCF!C$5*MAX(BQ707*DCF!C$46,0)-MAX(BQ707-Inputs!$B$20,0)/Inputs!$B$24)*DCF!C$6</f>
        <v>-3573.8486653171944</v>
      </c>
      <c r="CY707" s="15">
        <f ca="1">(BR707*DCF!D$46-DCF!D$5*MAX(BR707*DCF!D$46,0)-MAX(BR707-BQ707,0)/Inputs!$B$24)*DCF!D$6</f>
        <v>-4408.489859032361</v>
      </c>
      <c r="CZ707" s="15">
        <f ca="1">(BS707*DCF!E$46-DCF!E$5*MAX(BS707*DCF!E$46,0)-MAX(BS707-BR707,0)/Inputs!$B$24)*DCF!E$6</f>
        <v>-5314.704390188439</v>
      </c>
      <c r="DA707" s="15">
        <f ca="1">(BT707*DCF!F$46-DCF!F$5*MAX(BT707*DCF!F$46,0)-MAX(BT707-BS707,0)/Inputs!$B$24)*DCF!F$6</f>
        <v>-9698.6380557833618</v>
      </c>
      <c r="DB707" s="15">
        <f ca="1">(BU707*DCF!G$46-DCF!G$5*MAX(BU707*DCF!G$46,0)-MAX(BU707-BT707,0)/Inputs!$B$24)*DCF!G$6</f>
        <v>-11499.076768540934</v>
      </c>
      <c r="DC707" s="15">
        <f ca="1">(BV707*DCF!H$46-DCF!H$5*MAX(BV707*DCF!H$46,0)-MAX(BV707-BU707,0)/Inputs!$B$24)*DCF!H$6</f>
        <v>-2979.6682912823931</v>
      </c>
      <c r="DD707" s="15">
        <f ca="1">(BW707*DCF!I$46-DCF!I$5*MAX(BW707*DCF!I$46,0)-MAX(BW707-BV707,0)/Inputs!$B$24)*DCF!I$6</f>
        <v>-4868.2060920509339</v>
      </c>
      <c r="DE707" s="15">
        <f ca="1">(BX707*DCF!J$46-DCF!J$5*MAX(BX707*DCF!J$46,0)-MAX(BX707-BW707,0)/Inputs!$B$24)*DCF!J$6</f>
        <v>-16683.136924293558</v>
      </c>
      <c r="DF707" s="15">
        <f ca="1">(BY707*DCF!K$46-DCF!K$5*MAX(BY707*DCF!K$46,0)-MAX(BY707-BX707,0)/Inputs!$B$24)*DCF!K$6</f>
        <v>4556.6270018393516</v>
      </c>
      <c r="DG707" s="15">
        <f ca="1">(BZ707*DCF!L$46-DCF!L$5*MAX(BZ707*DCF!L$46,0)-MAX(BZ707-BY707,0)/Inputs!$B$24)*DCF!L$6</f>
        <v>9876.7718679688551</v>
      </c>
      <c r="DH707" s="15">
        <f ca="1">(CA707*DCF!M$46-DCF!M$5*MAX(CA707*DCF!M$46,0)-MAX(CA707-BZ707,0)/Inputs!$B$24)*DCF!M$6</f>
        <v>4776.4643081118284</v>
      </c>
      <c r="DI707" s="15">
        <f ca="1">SUM(CB707:CL707)+BE707*DCF!M$10*(1+Inputs!$B$30)*(1-Inputs!$B$33)*(1-Inputs!$B$30/Inputs!$B$31)/(Inputs!$B$29-Inputs!$B$30)*DCF!M$6</f>
        <v>255396.53976012912</v>
      </c>
      <c r="DJ707" s="15">
        <f ca="1">SUM(CM707:CW707)+BP707*DCF!M$28*(1+Inputs!$B$30)*(1-Inputs!$B$33)*(1-Inputs!$B$30/Inputs!$B$31)/(Inputs!$B$29-Inputs!$B$30)*DCF!M$6</f>
        <v>552703.95838427101</v>
      </c>
      <c r="DK707" s="15">
        <f ca="1">SUM(CX707:DH707)+CA707*DCF!M$46*(1+Inputs!$B$30)*(1-Inputs!$B$33)*(1-Inputs!$B$30/Inputs!$B$31)/(Inputs!$B$29-Inputs!$B$30)*DCF!M$6</f>
        <v>566951.89124174858</v>
      </c>
      <c r="DM707" s="15">
        <f ca="1">DI707+DJ707+DK707+Inputs!$B$34+Inputs!$B$36-Inputs!$B$35</f>
        <v>1451903.3893861487</v>
      </c>
    </row>
    <row r="708" spans="1:117" x14ac:dyDescent="0.75">
      <c r="A708" s="11">
        <v>695</v>
      </c>
      <c r="C708" s="23">
        <f t="shared" ca="1" si="399"/>
        <v>0.34911081568667146</v>
      </c>
      <c r="D708" s="23">
        <f t="shared" ca="1" si="399"/>
        <v>1.7768946561273058</v>
      </c>
      <c r="E708" s="23">
        <f t="shared" ca="1" si="399"/>
        <v>2.1930733514305563</v>
      </c>
      <c r="F708" s="23">
        <f t="shared" ca="1" si="399"/>
        <v>0.31102193706996178</v>
      </c>
      <c r="G708" s="23">
        <f t="shared" ca="1" si="399"/>
        <v>-1.5768449322655353</v>
      </c>
      <c r="H708" s="23">
        <f t="shared" ca="1" si="399"/>
        <v>0.18857472518051371</v>
      </c>
      <c r="I708" s="23">
        <f t="shared" ca="1" si="399"/>
        <v>-2.7748761922580436</v>
      </c>
      <c r="J708" s="23">
        <f t="shared" ca="1" si="399"/>
        <v>0.31460850969501719</v>
      </c>
      <c r="K708" s="23">
        <f t="shared" ca="1" si="399"/>
        <v>1.2942166550048626</v>
      </c>
      <c r="L708" s="23">
        <f t="shared" ca="1" si="399"/>
        <v>-0.86047405622589157</v>
      </c>
      <c r="M708" s="23">
        <f t="shared" ca="1" si="399"/>
        <v>0.78126619230628513</v>
      </c>
      <c r="N708" s="23">
        <f ca="1">SQRT(Inputs!$B$38)*C708+SQRT(1-Inputs!$B$38)*_xlfn.NORM.S.INV(RAND())</f>
        <v>0.27608982745189148</v>
      </c>
      <c r="O708" s="23">
        <f ca="1">SQRT(Inputs!$B$38)*D708+SQRT(1-Inputs!$B$38)*_xlfn.NORM.S.INV(RAND())</f>
        <v>1.756531953842916</v>
      </c>
      <c r="P708" s="23">
        <f ca="1">SQRT(Inputs!$B$38)*E708+SQRT(1-Inputs!$B$38)*_xlfn.NORM.S.INV(RAND())</f>
        <v>1.3271593562756374</v>
      </c>
      <c r="Q708" s="23">
        <f ca="1">SQRT(Inputs!$B$38)*F708+SQRT(1-Inputs!$B$38)*_xlfn.NORM.S.INV(RAND())</f>
        <v>-0.49645510025330719</v>
      </c>
      <c r="R708" s="23">
        <f ca="1">SQRT(Inputs!$B$38)*G708+SQRT(1-Inputs!$B$38)*_xlfn.NORM.S.INV(RAND())</f>
        <v>0.24092967089589301</v>
      </c>
      <c r="S708" s="23">
        <f ca="1">SQRT(Inputs!$B$38)*H708+SQRT(1-Inputs!$B$38)*_xlfn.NORM.S.INV(RAND())</f>
        <v>1.8609909295057265</v>
      </c>
      <c r="T708" s="23">
        <f ca="1">SQRT(Inputs!$B$38)*I708+SQRT(1-Inputs!$B$38)*_xlfn.NORM.S.INV(RAND())</f>
        <v>-2.7422952666332394</v>
      </c>
      <c r="U708" s="23">
        <f ca="1">SQRT(Inputs!$B$38)*J708+SQRT(1-Inputs!$B$38)*_xlfn.NORM.S.INV(RAND())</f>
        <v>-0.12943586642790908</v>
      </c>
      <c r="V708" s="23">
        <f ca="1">SQRT(Inputs!$B$38)*K708+SQRT(1-Inputs!$B$38)*_xlfn.NORM.S.INV(RAND())</f>
        <v>1.1740214208830757E-3</v>
      </c>
      <c r="W708" s="23">
        <f ca="1">SQRT(Inputs!$B$38)*L708+SQRT(1-Inputs!$B$38)*_xlfn.NORM.S.INV(RAND())</f>
        <v>0.6314192202347817</v>
      </c>
      <c r="X708" s="23">
        <f ca="1">SQRT(Inputs!$B$38)*M708+SQRT(1-Inputs!$B$38)*_xlfn.NORM.S.INV(RAND())</f>
        <v>-0.67067211823917583</v>
      </c>
      <c r="Y708" s="23">
        <f ca="1">SQRT(Inputs!$B$38)*C708+SQRT(1-Inputs!$B$38)*_xlfn.NORM.S.INV(RAND())</f>
        <v>-0.89034450299073875</v>
      </c>
      <c r="Z708" s="23">
        <f ca="1">SQRT(Inputs!$B$38)*D708+SQRT(1-Inputs!$B$38)*_xlfn.NORM.S.INV(RAND())</f>
        <v>0.85411187039932979</v>
      </c>
      <c r="AA708" s="23">
        <f ca="1">SQRT(Inputs!$B$38)*E708+SQRT(1-Inputs!$B$38)*_xlfn.NORM.S.INV(RAND())</f>
        <v>2.7815848760746289</v>
      </c>
      <c r="AB708" s="23">
        <f ca="1">SQRT(Inputs!$B$38)*F708+SQRT(1-Inputs!$B$38)*_xlfn.NORM.S.INV(RAND())</f>
        <v>1.1112613958417881</v>
      </c>
      <c r="AC708" s="23">
        <f ca="1">SQRT(Inputs!$B$38)*G708+SQRT(1-Inputs!$B$38)*_xlfn.NORM.S.INV(RAND())</f>
        <v>0.36759340432701282</v>
      </c>
      <c r="AD708" s="23">
        <f ca="1">SQRT(Inputs!$B$38)*H708+SQRT(1-Inputs!$B$38)*_xlfn.NORM.S.INV(RAND())</f>
        <v>0.46031650889821729</v>
      </c>
      <c r="AE708" s="23">
        <f ca="1">SQRT(Inputs!$B$38)*I708+SQRT(1-Inputs!$B$38)*_xlfn.NORM.S.INV(RAND())</f>
        <v>-0.85310383011093993</v>
      </c>
      <c r="AF708" s="23">
        <f ca="1">SQRT(Inputs!$B$38)*J708+SQRT(1-Inputs!$B$38)*_xlfn.NORM.S.INV(RAND())</f>
        <v>-0.17776908378077486</v>
      </c>
      <c r="AG708" s="23">
        <f ca="1">SQRT(Inputs!$B$38)*K708+SQRT(1-Inputs!$B$38)*_xlfn.NORM.S.INV(RAND())</f>
        <v>0.30240862316414668</v>
      </c>
      <c r="AH708" s="23">
        <f ca="1">SQRT(Inputs!$B$38)*L708+SQRT(1-Inputs!$B$38)*_xlfn.NORM.S.INV(RAND())</f>
        <v>-0.6127249941774302</v>
      </c>
      <c r="AI708" s="23">
        <f ca="1">SQRT(Inputs!$B$38)*M708+SQRT(1-Inputs!$B$38)*_xlfn.NORM.S.INV(RAND())</f>
        <v>0.61511961562854656</v>
      </c>
      <c r="AJ708" s="23">
        <f ca="1">SQRT(Inputs!$B$38)*C708+SQRT(1-Inputs!$B$38)*_xlfn.NORM.S.INV(RAND())</f>
        <v>-0.34547345393230611</v>
      </c>
      <c r="AK708" s="23">
        <f ca="1">SQRT(Inputs!$B$38)*D708+SQRT(1-Inputs!$B$38)*_xlfn.NORM.S.INV(RAND())</f>
        <v>1.140573832394072</v>
      </c>
      <c r="AL708" s="23">
        <f ca="1">SQRT(Inputs!$B$38)*E708+SQRT(1-Inputs!$B$38)*_xlfn.NORM.S.INV(RAND())</f>
        <v>2.0406714594769242</v>
      </c>
      <c r="AM708" s="23">
        <f ca="1">SQRT(Inputs!$B$38)*F708+SQRT(1-Inputs!$B$38)*_xlfn.NORM.S.INV(RAND())</f>
        <v>0.3186778551784567</v>
      </c>
      <c r="AN708" s="23">
        <f ca="1">SQRT(Inputs!$B$38)*G708+SQRT(1-Inputs!$B$38)*_xlfn.NORM.S.INV(RAND())</f>
        <v>-0.93419520072333595</v>
      </c>
      <c r="AO708" s="23">
        <f ca="1">SQRT(Inputs!$B$38)*H708+SQRT(1-Inputs!$B$38)*_xlfn.NORM.S.INV(RAND())</f>
        <v>-1.367260240490187</v>
      </c>
      <c r="AP708" s="23">
        <f ca="1">SQRT(Inputs!$B$38)*I708+SQRT(1-Inputs!$B$38)*_xlfn.NORM.S.INV(RAND())</f>
        <v>-0.95919389956812329</v>
      </c>
      <c r="AQ708" s="23">
        <f ca="1">SQRT(Inputs!$B$38)*J708+SQRT(1-Inputs!$B$38)*_xlfn.NORM.S.INV(RAND())</f>
        <v>1.2802158740311647</v>
      </c>
      <c r="AR708" s="23">
        <f ca="1">SQRT(Inputs!$B$38)*K708+SQRT(1-Inputs!$B$38)*_xlfn.NORM.S.INV(RAND())</f>
        <v>0.14696904516158193</v>
      </c>
      <c r="AS708" s="23">
        <f ca="1">SQRT(Inputs!$B$38)*L708+SQRT(1-Inputs!$B$38)*_xlfn.NORM.S.INV(RAND())</f>
        <v>0.36507961755017204</v>
      </c>
      <c r="AT708" s="23">
        <f ca="1">SQRT(Inputs!$B$38)*M708+SQRT(1-Inputs!$B$38)*_xlfn.NORM.S.INV(RAND())</f>
        <v>1.629111356788437</v>
      </c>
      <c r="AU708" s="15">
        <f ca="1">Inputs!$B$6*EXP($B$8-0.5*C$5^2+C$5*N708)</f>
        <v>5189.0396765490686</v>
      </c>
      <c r="AV708" s="15">
        <f t="shared" ca="1" si="365"/>
        <v>8177.5937343669211</v>
      </c>
      <c r="AW708" s="15">
        <f t="shared" ca="1" si="366"/>
        <v>11925.77905289234</v>
      </c>
      <c r="AX708" s="15">
        <f t="shared" ca="1" si="367"/>
        <v>13684.540474725041</v>
      </c>
      <c r="AY708" s="15">
        <f t="shared" ca="1" si="368"/>
        <v>17201.159928231122</v>
      </c>
      <c r="AZ708" s="15">
        <f t="shared" ca="1" si="369"/>
        <v>25822.262484127274</v>
      </c>
      <c r="BA708" s="15">
        <f t="shared" ca="1" si="370"/>
        <v>23715.870795651776</v>
      </c>
      <c r="BB708" s="15">
        <f t="shared" ca="1" si="371"/>
        <v>28661.347767090003</v>
      </c>
      <c r="BC708" s="15">
        <f t="shared" ca="1" si="372"/>
        <v>35106.835421526608</v>
      </c>
      <c r="BD708" s="15">
        <f t="shared" ca="1" si="373"/>
        <v>45625.763544800837</v>
      </c>
      <c r="BE708" s="15">
        <f t="shared" ca="1" si="374"/>
        <v>52595.564639126475</v>
      </c>
      <c r="BF708" s="15">
        <f ca="1">Inputs!$B$13*EXP($B$9-0.5*C$6^2+C$6*Y708)</f>
        <v>11593.043394348402</v>
      </c>
      <c r="BG708" s="15">
        <f t="shared" ca="1" si="375"/>
        <v>16483.064460954589</v>
      </c>
      <c r="BH708" s="15">
        <f t="shared" ca="1" si="376"/>
        <v>31945.08121788318</v>
      </c>
      <c r="BI708" s="15">
        <f t="shared" ca="1" si="377"/>
        <v>46400.491744173814</v>
      </c>
      <c r="BJ708" s="15">
        <f t="shared" ca="1" si="378"/>
        <v>59979.372333686188</v>
      </c>
      <c r="BK708" s="15">
        <f t="shared" ca="1" si="379"/>
        <v>78374.20784445772</v>
      </c>
      <c r="BL708" s="15">
        <f t="shared" ca="1" si="380"/>
        <v>86197.006235176072</v>
      </c>
      <c r="BM708" s="15">
        <f t="shared" ca="1" si="381"/>
        <v>103640.48639401818</v>
      </c>
      <c r="BN708" s="15">
        <f t="shared" ca="1" si="382"/>
        <v>132168.78796793561</v>
      </c>
      <c r="BO708" s="15">
        <f t="shared" ca="1" si="383"/>
        <v>151440.57162743746</v>
      </c>
      <c r="BP708" s="15">
        <f t="shared" ca="1" si="384"/>
        <v>199848.33294419557</v>
      </c>
      <c r="BQ708" s="15">
        <f ca="1">Inputs!$B$20*EXP($B$10-0.5*C$7^2+C$7*AJ708)</f>
        <v>3794.8312874643493</v>
      </c>
      <c r="BR708" s="15">
        <f t="shared" ca="1" si="385"/>
        <v>7396.7811265407427</v>
      </c>
      <c r="BS708" s="15">
        <f t="shared" ca="1" si="386"/>
        <v>18201.408789635087</v>
      </c>
      <c r="BT708" s="15">
        <f t="shared" ca="1" si="387"/>
        <v>27283.971932367436</v>
      </c>
      <c r="BU708" s="15">
        <f t="shared" ca="1" si="388"/>
        <v>30162.145642629133</v>
      </c>
      <c r="BV708" s="15">
        <f t="shared" ca="1" si="389"/>
        <v>30838.880885534196</v>
      </c>
      <c r="BW708" s="15">
        <f t="shared" ca="1" si="390"/>
        <v>35127.206678162001</v>
      </c>
      <c r="BX708" s="15">
        <f t="shared" ca="1" si="391"/>
        <v>63506.434041998829</v>
      </c>
      <c r="BY708" s="15">
        <f t="shared" ca="1" si="392"/>
        <v>91520.913749195111</v>
      </c>
      <c r="BZ708" s="15">
        <f t="shared" ca="1" si="393"/>
        <v>137331.00494757708</v>
      </c>
      <c r="CA708" s="15">
        <f t="shared" ca="1" si="394"/>
        <v>257677.74292821987</v>
      </c>
      <c r="CB708" s="15">
        <f ca="1">(AU708*DCF!C$10-DCF!C$5*MAX(AU708*DCF!C$10,0)-MAX(AU708-Inputs!$B$6,0)/Inputs!$B$10)*DCF!C$6</f>
        <v>1041.4571773378236</v>
      </c>
      <c r="CC708" s="15">
        <f ca="1">(AV708*DCF!D$10-DCF!D$5*MAX(AV708*DCF!D$10,0)-MAX(AV708-AU708,0)/Inputs!$B$10)*DCF!D$6</f>
        <v>1264.5523803901337</v>
      </c>
      <c r="CD708" s="15">
        <f ca="1">(AW708*DCF!E$10-DCF!E$5*MAX(AW708*DCF!E$10,0)-MAX(AW708-AV708,0)/Inputs!$B$10)*DCF!E$6</f>
        <v>1909.2259885148994</v>
      </c>
      <c r="CE708" s="15">
        <f ca="1">(AX708*DCF!F$10-DCF!F$5*MAX(AX708*DCF!F$10,0)-MAX(AX708-AW708,0)/Inputs!$B$10)*DCF!F$6</f>
        <v>2621.3587297360605</v>
      </c>
      <c r="CF708" s="15">
        <f ca="1">(AY708*DCF!G$10-DCF!G$5*MAX(AY708*DCF!G$10,0)-MAX(AY708-AX708,0)/Inputs!$B$10)*DCF!G$6</f>
        <v>2868.1693543425254</v>
      </c>
      <c r="CG708" s="15">
        <f ca="1">(AZ708*DCF!H$10-DCF!H$5*MAX(AZ708*DCF!H$10,0)-MAX(AZ708-AY708,0)/Inputs!$B$10)*DCF!H$6</f>
        <v>3482.5794706370075</v>
      </c>
      <c r="CH708" s="15">
        <f ca="1">(BA708*DCF!I$10-DCF!I$5*MAX(BA708*DCF!I$10,0)-MAX(BA708-AZ708,0)/Inputs!$B$10)*DCF!I$6</f>
        <v>4332.0244367569057</v>
      </c>
      <c r="CI708" s="15">
        <f ca="1">(BB708*DCF!J$10-DCF!J$5*MAX(BB708*DCF!J$10,0)-MAX(BB708-BA708,0)/Inputs!$B$10)*DCF!J$6</f>
        <v>4168.9482403534175</v>
      </c>
      <c r="CJ708" s="15">
        <f ca="1">(BC708*DCF!K$10-DCF!K$5*MAX(BC708*DCF!K$10,0)-MAX(BC708-BB708,0)/Inputs!$B$10)*DCF!K$6</f>
        <v>4749.3665305744498</v>
      </c>
      <c r="CK708" s="15">
        <f ca="1">(BD708*DCF!L$10-DCF!L$5*MAX(BD708*DCF!L$10,0)-MAX(BD708-BC708,0)/Inputs!$B$10)*DCF!L$6</f>
        <v>5520.9650379502373</v>
      </c>
      <c r="CL708" s="15">
        <f ca="1">(BE708*DCF!M$10-DCF!M$5*MAX(BE708*DCF!M$10,0)-MAX(BE708-BD708,0)/Inputs!$B$10)*DCF!M$6</f>
        <v>6589.2972316668656</v>
      </c>
      <c r="CM708" s="15">
        <f ca="1">(BF708*DCF!C$28-DCF!C$5*MAX(BF708*DCF!C$28,0)-MAX(BF708-Inputs!$B$13,0)/Inputs!$B$17)*DCF!C$6</f>
        <v>3490.5357357665193</v>
      </c>
      <c r="CN708" s="15">
        <f ca="1">(BG708*DCF!D$28-DCF!D$5*MAX(BG708*DCF!D$28,0)-MAX(BG708-BF708,0)/Inputs!$B$17)*DCF!D$6</f>
        <v>3811.3769468939527</v>
      </c>
      <c r="CO708" s="15">
        <f ca="1">(BH708*DCF!E$28-DCF!E$5*MAX(BH708*DCF!E$28,0)-MAX(BH708-BG708,0)/Inputs!$B$17)*DCF!E$6</f>
        <v>6000.0651576901801</v>
      </c>
      <c r="CP708" s="15">
        <f ca="1">(BI708*DCF!F$28-DCF!F$5*MAX(BI708*DCF!F$28,0)-MAX(BI708-BH708,0)/Inputs!$B$17)*DCF!F$6</f>
        <v>9964.6753080671297</v>
      </c>
      <c r="CQ708" s="15">
        <f ca="1">(BJ708*DCF!G$28-DCF!G$5*MAX(BJ708*DCF!G$28,0)-MAX(BJ708-BI708,0)/Inputs!$B$17)*DCF!G$6</f>
        <v>13278.26964196649</v>
      </c>
      <c r="CR708" s="15">
        <f ca="1">(BK708*DCF!H$28-DCF!H$5*MAX(BK708*DCF!H$28,0)-MAX(BK708-BJ708,0)/Inputs!$B$17)*DCF!H$6</f>
        <v>16524.765067293782</v>
      </c>
      <c r="CS708" s="15">
        <f ca="1">(BL708*DCF!I$28-DCF!I$5*MAX(BL708*DCF!I$28,0)-MAX(BL708-BK708,0)/Inputs!$B$17)*DCF!I$6</f>
        <v>19146.676410572705</v>
      </c>
      <c r="CT708" s="15">
        <f ca="1">(BM708*DCF!J$28-DCF!J$5*MAX(BM708*DCF!J$28,0)-MAX(BM708-BL708,0)/Inputs!$B$17)*DCF!J$6</f>
        <v>20807.569352167309</v>
      </c>
      <c r="CU708" s="15">
        <f ca="1">(BN708*DCF!K$28-DCF!K$5*MAX(BN708*DCF!K$28,0)-MAX(BN708-BM708,0)/Inputs!$B$17)*DCF!K$6</f>
        <v>24417.49499704827</v>
      </c>
      <c r="CV708" s="15">
        <f ca="1">(BO708*DCF!L$28-DCF!L$5*MAX(BO708*DCF!L$28,0)-MAX(BO708-BN708,0)/Inputs!$B$17)*DCF!L$6</f>
        <v>28034.938301629536</v>
      </c>
      <c r="CW708" s="15">
        <f ca="1">(BP708*DCF!M$28-DCF!M$5*MAX(BP708*DCF!M$28,0)-MAX(BP708-BO708,0)/Inputs!$B$17)*DCF!M$6</f>
        <v>32541.608219914098</v>
      </c>
      <c r="CX708" s="15">
        <f ca="1">(BQ708*DCF!C$46-DCF!C$5*MAX(BQ708*DCF!C$46,0)-MAX(BQ708-Inputs!$B$20,0)/Inputs!$B$24)*DCF!C$6</f>
        <v>-1150.6914231854614</v>
      </c>
      <c r="CY708" s="15">
        <f ca="1">(BR708*DCF!D$46-DCF!D$5*MAX(BR708*DCF!D$46,0)-MAX(BR708-BQ708,0)/Inputs!$B$24)*DCF!D$6</f>
        <v>-2799.3801405704612</v>
      </c>
      <c r="CZ708" s="15">
        <f ca="1">(BS708*DCF!E$46-DCF!E$5*MAX(BS708*DCF!E$46,0)-MAX(BS708-BR708,0)/Inputs!$B$24)*DCF!E$6</f>
        <v>-6411.2350585016093</v>
      </c>
      <c r="DA708" s="15">
        <f ca="1">(BT708*DCF!F$46-DCF!F$5*MAX(BT708*DCF!F$46,0)-MAX(BT708-BS708,0)/Inputs!$B$24)*DCF!F$6</f>
        <v>-5294.2397005367875</v>
      </c>
      <c r="DB708" s="15">
        <f ca="1">(BU708*DCF!G$46-DCF!G$5*MAX(BU708*DCF!G$46,0)-MAX(BU708-BT708,0)/Inputs!$B$24)*DCF!G$6</f>
        <v>-1982.7557566577348</v>
      </c>
      <c r="DC708" s="15">
        <f ca="1">(BV708*DCF!H$46-DCF!H$5*MAX(BV708*DCF!H$46,0)-MAX(BV708-BU708,0)/Inputs!$B$24)*DCF!H$6</f>
        <v>-210.29133030712072</v>
      </c>
      <c r="DD708" s="15">
        <f ca="1">(BW708*DCF!I$46-DCF!I$5*MAX(BW708*DCF!I$46,0)-MAX(BW708-BV708,0)/Inputs!$B$24)*DCF!I$6</f>
        <v>-419.73598628805274</v>
      </c>
      <c r="DE708" s="15">
        <f ca="1">(BX708*DCF!J$46-DCF!J$5*MAX(BX708*DCF!J$46,0)-MAX(BX708-BW708,0)/Inputs!$B$24)*DCF!J$6</f>
        <v>-4861.7882058179857</v>
      </c>
      <c r="DF708" s="15">
        <f ca="1">(BY708*DCF!K$46-DCF!K$5*MAX(BY708*DCF!K$46,0)-MAX(BY708-BX708,0)/Inputs!$B$24)*DCF!K$6</f>
        <v>-1634.8215457432682</v>
      </c>
      <c r="DG708" s="15">
        <f ca="1">(BZ708*DCF!L$46-DCF!L$5*MAX(BZ708*DCF!L$46,0)-MAX(BZ708-BY708,0)/Inputs!$B$24)*DCF!L$6</f>
        <v>-873.91819234586569</v>
      </c>
      <c r="DH708" s="15">
        <f ca="1">(CA708*DCF!M$46-DCF!M$5*MAX(CA708*DCF!M$46,0)-MAX(CA708-BZ708,0)/Inputs!$B$24)*DCF!M$6</f>
        <v>-4958.3080306954098</v>
      </c>
      <c r="DI708" s="15">
        <f ca="1">SUM(CB708:CL708)+BE708*DCF!M$10*(1+Inputs!$B$30)*(1-Inputs!$B$33)*(1-Inputs!$B$30/Inputs!$B$31)/(Inputs!$B$29-Inputs!$B$30)*DCF!M$6</f>
        <v>184922.09647328965</v>
      </c>
      <c r="DJ708" s="15">
        <f ca="1">SUM(CM708:CW708)+BP708*DCF!M$28*(1+Inputs!$B$30)*(1-Inputs!$B$33)*(1-Inputs!$B$30/Inputs!$B$31)/(Inputs!$B$29-Inputs!$B$30)*DCF!M$6</f>
        <v>919592.04621142615</v>
      </c>
      <c r="DK708" s="15">
        <f ca="1">SUM(CX708:DH708)+CA708*DCF!M$46*(1+Inputs!$B$30)*(1-Inputs!$B$33)*(1-Inputs!$B$30/Inputs!$B$31)/(Inputs!$B$29-Inputs!$B$30)*DCF!M$6</f>
        <v>367803.14907636796</v>
      </c>
      <c r="DM708" s="15">
        <f ca="1">DI708+DJ708+DK708+Inputs!$B$34+Inputs!$B$36-Inputs!$B$35</f>
        <v>1549168.2917610838</v>
      </c>
    </row>
    <row r="709" spans="1:117" x14ac:dyDescent="0.75">
      <c r="A709" s="11">
        <v>696</v>
      </c>
      <c r="C709" s="23">
        <f t="shared" ca="1" si="399"/>
        <v>-0.54875129640551912</v>
      </c>
      <c r="D709" s="23">
        <f t="shared" ca="1" si="399"/>
        <v>0.93082363766538101</v>
      </c>
      <c r="E709" s="23">
        <f t="shared" ca="1" si="399"/>
        <v>-0.48385601408906032</v>
      </c>
      <c r="F709" s="23">
        <f t="shared" ca="1" si="399"/>
        <v>1.9601997129778278E-2</v>
      </c>
      <c r="G709" s="23">
        <f t="shared" ca="1" si="399"/>
        <v>-0.58803176625891607</v>
      </c>
      <c r="H709" s="23">
        <f t="shared" ca="1" si="399"/>
        <v>-0.47933437455602562</v>
      </c>
      <c r="I709" s="23">
        <f t="shared" ca="1" si="399"/>
        <v>1.9679265833467863</v>
      </c>
      <c r="J709" s="23">
        <f t="shared" ca="1" si="399"/>
        <v>-0.18620701391820743</v>
      </c>
      <c r="K709" s="23">
        <f t="shared" ca="1" si="399"/>
        <v>0.62344424953895916</v>
      </c>
      <c r="L709" s="23">
        <f t="shared" ca="1" si="399"/>
        <v>-0.78312396493591463</v>
      </c>
      <c r="M709" s="23">
        <f t="shared" ca="1" si="399"/>
        <v>0.47032332977081481</v>
      </c>
      <c r="N709" s="23">
        <f ca="1">SQRT(Inputs!$B$38)*C709+SQRT(1-Inputs!$B$38)*_xlfn.NORM.S.INV(RAND())</f>
        <v>0.47849064159197435</v>
      </c>
      <c r="O709" s="23">
        <f ca="1">SQRT(Inputs!$B$38)*D709+SQRT(1-Inputs!$B$38)*_xlfn.NORM.S.INV(RAND())</f>
        <v>0.27958902895519333</v>
      </c>
      <c r="P709" s="23">
        <f ca="1">SQRT(Inputs!$B$38)*E709+SQRT(1-Inputs!$B$38)*_xlfn.NORM.S.INV(RAND())</f>
        <v>-0.12634566462544944</v>
      </c>
      <c r="Q709" s="23">
        <f ca="1">SQRT(Inputs!$B$38)*F709+SQRT(1-Inputs!$B$38)*_xlfn.NORM.S.INV(RAND())</f>
        <v>0.26622942444848474</v>
      </c>
      <c r="R709" s="23">
        <f ca="1">SQRT(Inputs!$B$38)*G709+SQRT(1-Inputs!$B$38)*_xlfn.NORM.S.INV(RAND())</f>
        <v>-1.0985203334219078</v>
      </c>
      <c r="S709" s="23">
        <f ca="1">SQRT(Inputs!$B$38)*H709+SQRT(1-Inputs!$B$38)*_xlfn.NORM.S.INV(RAND())</f>
        <v>-1.2481518425814742</v>
      </c>
      <c r="T709" s="23">
        <f ca="1">SQRT(Inputs!$B$38)*I709+SQRT(1-Inputs!$B$38)*_xlfn.NORM.S.INV(RAND())</f>
        <v>0.52465833661675987</v>
      </c>
      <c r="U709" s="23">
        <f ca="1">SQRT(Inputs!$B$38)*J709+SQRT(1-Inputs!$B$38)*_xlfn.NORM.S.INV(RAND())</f>
        <v>-1.3756624606980503</v>
      </c>
      <c r="V709" s="23">
        <f ca="1">SQRT(Inputs!$B$38)*K709+SQRT(1-Inputs!$B$38)*_xlfn.NORM.S.INV(RAND())</f>
        <v>2.6943360403866752</v>
      </c>
      <c r="W709" s="23">
        <f ca="1">SQRT(Inputs!$B$38)*L709+SQRT(1-Inputs!$B$38)*_xlfn.NORM.S.INV(RAND())</f>
        <v>-0.22572481758079008</v>
      </c>
      <c r="X709" s="23">
        <f ca="1">SQRT(Inputs!$B$38)*M709+SQRT(1-Inputs!$B$38)*_xlfn.NORM.S.INV(RAND())</f>
        <v>0.28809306570028437</v>
      </c>
      <c r="Y709" s="23">
        <f ca="1">SQRT(Inputs!$B$38)*C709+SQRT(1-Inputs!$B$38)*_xlfn.NORM.S.INV(RAND())</f>
        <v>0.12558452542644444</v>
      </c>
      <c r="Z709" s="23">
        <f ca="1">SQRT(Inputs!$B$38)*D709+SQRT(1-Inputs!$B$38)*_xlfn.NORM.S.INV(RAND())</f>
        <v>-0.2987627619844152</v>
      </c>
      <c r="AA709" s="23">
        <f ca="1">SQRT(Inputs!$B$38)*E709+SQRT(1-Inputs!$B$38)*_xlfn.NORM.S.INV(RAND())</f>
        <v>0.86585638468591042</v>
      </c>
      <c r="AB709" s="23">
        <f ca="1">SQRT(Inputs!$B$38)*F709+SQRT(1-Inputs!$B$38)*_xlfn.NORM.S.INV(RAND())</f>
        <v>-2.1346629249966807E-3</v>
      </c>
      <c r="AC709" s="23">
        <f ca="1">SQRT(Inputs!$B$38)*G709+SQRT(1-Inputs!$B$38)*_xlfn.NORM.S.INV(RAND())</f>
        <v>-0.87584258934000303</v>
      </c>
      <c r="AD709" s="23">
        <f ca="1">SQRT(Inputs!$B$38)*H709+SQRT(1-Inputs!$B$38)*_xlfn.NORM.S.INV(RAND())</f>
        <v>1.2635272810505889</v>
      </c>
      <c r="AE709" s="23">
        <f ca="1">SQRT(Inputs!$B$38)*I709+SQRT(1-Inputs!$B$38)*_xlfn.NORM.S.INV(RAND())</f>
        <v>0.40542405624161959</v>
      </c>
      <c r="AF709" s="23">
        <f ca="1">SQRT(Inputs!$B$38)*J709+SQRT(1-Inputs!$B$38)*_xlfn.NORM.S.INV(RAND())</f>
        <v>2.053585875421303</v>
      </c>
      <c r="AG709" s="23">
        <f ca="1">SQRT(Inputs!$B$38)*K709+SQRT(1-Inputs!$B$38)*_xlfn.NORM.S.INV(RAND())</f>
        <v>0.77141885001243637</v>
      </c>
      <c r="AH709" s="23">
        <f ca="1">SQRT(Inputs!$B$38)*L709+SQRT(1-Inputs!$B$38)*_xlfn.NORM.S.INV(RAND())</f>
        <v>-1.7902982838953667</v>
      </c>
      <c r="AI709" s="23">
        <f ca="1">SQRT(Inputs!$B$38)*M709+SQRT(1-Inputs!$B$38)*_xlfn.NORM.S.INV(RAND())</f>
        <v>-0.13296021326381086</v>
      </c>
      <c r="AJ709" s="23">
        <f ca="1">SQRT(Inputs!$B$38)*C709+SQRT(1-Inputs!$B$38)*_xlfn.NORM.S.INV(RAND())</f>
        <v>-0.5024440492595168</v>
      </c>
      <c r="AK709" s="23">
        <f ca="1">SQRT(Inputs!$B$38)*D709+SQRT(1-Inputs!$B$38)*_xlfn.NORM.S.INV(RAND())</f>
        <v>2.4907225581938004</v>
      </c>
      <c r="AL709" s="23">
        <f ca="1">SQRT(Inputs!$B$38)*E709+SQRT(1-Inputs!$B$38)*_xlfn.NORM.S.INV(RAND())</f>
        <v>-0.51392744382381794</v>
      </c>
      <c r="AM709" s="23">
        <f ca="1">SQRT(Inputs!$B$38)*F709+SQRT(1-Inputs!$B$38)*_xlfn.NORM.S.INV(RAND())</f>
        <v>1.0625312784031014</v>
      </c>
      <c r="AN709" s="23">
        <f ca="1">SQRT(Inputs!$B$38)*G709+SQRT(1-Inputs!$B$38)*_xlfn.NORM.S.INV(RAND())</f>
        <v>-0.8652264533464713</v>
      </c>
      <c r="AO709" s="23">
        <f ca="1">SQRT(Inputs!$B$38)*H709+SQRT(1-Inputs!$B$38)*_xlfn.NORM.S.INV(RAND())</f>
        <v>-0.23825199583298418</v>
      </c>
      <c r="AP709" s="23">
        <f ca="1">SQRT(Inputs!$B$38)*I709+SQRT(1-Inputs!$B$38)*_xlfn.NORM.S.INV(RAND())</f>
        <v>2.5447773171913362</v>
      </c>
      <c r="AQ709" s="23">
        <f ca="1">SQRT(Inputs!$B$38)*J709+SQRT(1-Inputs!$B$38)*_xlfn.NORM.S.INV(RAND())</f>
        <v>0.5827269491109266</v>
      </c>
      <c r="AR709" s="23">
        <f ca="1">SQRT(Inputs!$B$38)*K709+SQRT(1-Inputs!$B$38)*_xlfn.NORM.S.INV(RAND())</f>
        <v>-0.84895183297280019</v>
      </c>
      <c r="AS709" s="23">
        <f ca="1">SQRT(Inputs!$B$38)*L709+SQRT(1-Inputs!$B$38)*_xlfn.NORM.S.INV(RAND())</f>
        <v>0.53862915640739373</v>
      </c>
      <c r="AT709" s="23">
        <f ca="1">SQRT(Inputs!$B$38)*M709+SQRT(1-Inputs!$B$38)*_xlfn.NORM.S.INV(RAND())</f>
        <v>0.56345896718859856</v>
      </c>
      <c r="AU709" s="15">
        <f ca="1">Inputs!$B$6*EXP($B$8-0.5*C$5^2+C$5*N709)</f>
        <v>5361.8651423163428</v>
      </c>
      <c r="AV709" s="15">
        <f t="shared" ca="1" si="365"/>
        <v>6800.5487410220048</v>
      </c>
      <c r="AW709" s="15">
        <f t="shared" ca="1" si="366"/>
        <v>8151.9509485057097</v>
      </c>
      <c r="AX709" s="15">
        <f t="shared" ca="1" si="367"/>
        <v>10289.315890172551</v>
      </c>
      <c r="AY709" s="15">
        <f t="shared" ca="1" si="368"/>
        <v>11060.547620410995</v>
      </c>
      <c r="AZ709" s="15">
        <f t="shared" ca="1" si="369"/>
        <v>11790.188394604258</v>
      </c>
      <c r="BA709" s="15">
        <f t="shared" ca="1" si="370"/>
        <v>15242.590816145303</v>
      </c>
      <c r="BB709" s="15">
        <f t="shared" ca="1" si="371"/>
        <v>16258.884500156559</v>
      </c>
      <c r="BC709" s="15">
        <f t="shared" ca="1" si="372"/>
        <v>25827.931784494915</v>
      </c>
      <c r="BD709" s="15">
        <f t="shared" ca="1" si="373"/>
        <v>30980.60989727352</v>
      </c>
      <c r="BE709" s="15">
        <f t="shared" ca="1" si="374"/>
        <v>38972.076562584974</v>
      </c>
      <c r="BF709" s="15">
        <f ca="1">Inputs!$B$13*EXP($B$9-0.5*C$6^2+C$6*Y709)</f>
        <v>14179.691917196231</v>
      </c>
      <c r="BG709" s="15">
        <f t="shared" ca="1" si="375"/>
        <v>16374.35154646841</v>
      </c>
      <c r="BH709" s="15">
        <f t="shared" ca="1" si="376"/>
        <v>23096.086783056977</v>
      </c>
      <c r="BI709" s="15">
        <f t="shared" ca="1" si="377"/>
        <v>28263.796296872981</v>
      </c>
      <c r="BJ709" s="15">
        <f t="shared" ca="1" si="378"/>
        <v>30539.978947537413</v>
      </c>
      <c r="BK709" s="15">
        <f t="shared" ca="1" si="379"/>
        <v>44517.508574750129</v>
      </c>
      <c r="BL709" s="15">
        <f t="shared" ca="1" si="380"/>
        <v>57634.295886150547</v>
      </c>
      <c r="BM709" s="15">
        <f t="shared" ca="1" si="381"/>
        <v>91432.979452839107</v>
      </c>
      <c r="BN709" s="15">
        <f t="shared" ca="1" si="382"/>
        <v>123342.15476782402</v>
      </c>
      <c r="BO709" s="15">
        <f t="shared" ca="1" si="383"/>
        <v>123247.47474790343</v>
      </c>
      <c r="BP709" s="15">
        <f t="shared" ca="1" si="384"/>
        <v>149426.56230673663</v>
      </c>
      <c r="BQ709" s="15">
        <f ca="1">Inputs!$B$20*EXP($B$10-0.5*C$7^2+C$7*AJ709)</f>
        <v>3589.3287259390181</v>
      </c>
      <c r="BR709" s="15">
        <f t="shared" ca="1" si="385"/>
        <v>10741.883195808879</v>
      </c>
      <c r="BS709" s="15">
        <f t="shared" ca="1" si="386"/>
        <v>12691.294117523481</v>
      </c>
      <c r="BT709" s="15">
        <f t="shared" ca="1" si="387"/>
        <v>23123.592468395746</v>
      </c>
      <c r="BU709" s="15">
        <f t="shared" ca="1" si="388"/>
        <v>25993.071845125356</v>
      </c>
      <c r="BV709" s="15">
        <f t="shared" ca="1" si="389"/>
        <v>34273.845331129342</v>
      </c>
      <c r="BW709" s="15">
        <f t="shared" ca="1" si="390"/>
        <v>81957.029051557693</v>
      </c>
      <c r="BX709" s="15">
        <f t="shared" ca="1" si="391"/>
        <v>128834.91600113058</v>
      </c>
      <c r="BY709" s="15">
        <f t="shared" ca="1" si="392"/>
        <v>153455.99772605932</v>
      </c>
      <c r="BZ709" s="15">
        <f t="shared" ca="1" si="393"/>
        <v>237732.17752837655</v>
      </c>
      <c r="CA709" s="15">
        <f t="shared" ca="1" si="394"/>
        <v>369109.40993658034</v>
      </c>
      <c r="CB709" s="15">
        <f ca="1">(AU709*DCF!C$10-DCF!C$5*MAX(AU709*DCF!C$10,0)-MAX(AU709-Inputs!$B$6,0)/Inputs!$B$10)*DCF!C$6</f>
        <v>1040.2249009623497</v>
      </c>
      <c r="CC709" s="15">
        <f ca="1">(AV709*DCF!D$10-DCF!D$5*MAX(AV709*DCF!D$10,0)-MAX(AV709-AU709,0)/Inputs!$B$10)*DCF!D$6</f>
        <v>1306.8023408989461</v>
      </c>
      <c r="CD709" s="15">
        <f ca="1">(AW709*DCF!E$10-DCF!E$5*MAX(AW709*DCF!E$10,0)-MAX(AW709-AV709,0)/Inputs!$B$10)*DCF!E$6</f>
        <v>1577.7639649149767</v>
      </c>
      <c r="CE709" s="15">
        <f ca="1">(AX709*DCF!F$10-DCF!F$5*MAX(AX709*DCF!F$10,0)-MAX(AX709-AW709,0)/Inputs!$B$10)*DCF!F$6</f>
        <v>1801.4086080453817</v>
      </c>
      <c r="CF709" s="15">
        <f ca="1">(AY709*DCF!G$10-DCF!G$5*MAX(AY709*DCF!G$10,0)-MAX(AY709-AX709,0)/Inputs!$B$10)*DCF!G$6</f>
        <v>2130.6694893451845</v>
      </c>
      <c r="CG709" s="15">
        <f ca="1">(AZ709*DCF!H$10-DCF!H$5*MAX(AZ709*DCF!H$10,0)-MAX(AZ709-AY709,0)/Inputs!$B$10)*DCF!H$6</f>
        <v>2159.5127337031363</v>
      </c>
      <c r="CH709" s="15">
        <f ca="1">(BA709*DCF!I$10-DCF!I$5*MAX(BA709*DCF!I$10,0)-MAX(BA709-AZ709,0)/Inputs!$B$10)*DCF!I$6</f>
        <v>2217.9503323228164</v>
      </c>
      <c r="CI709" s="15">
        <f ca="1">(BB709*DCF!J$10-DCF!J$5*MAX(BB709*DCF!J$10,0)-MAX(BB709-BA709,0)/Inputs!$B$10)*DCF!J$6</f>
        <v>2636.0597454762838</v>
      </c>
      <c r="CJ709" s="15">
        <f ca="1">(BC709*DCF!K$10-DCF!K$5*MAX(BC709*DCF!K$10,0)-MAX(BC709-BB709,0)/Inputs!$B$10)*DCF!K$6</f>
        <v>2818.3612661877928</v>
      </c>
      <c r="CK709" s="15">
        <f ca="1">(BD709*DCF!L$10-DCF!L$5*MAX(BD709*DCF!L$10,0)-MAX(BD709-BC709,0)/Inputs!$B$10)*DCF!L$6</f>
        <v>4006.140389660442</v>
      </c>
      <c r="CL709" s="15">
        <f ca="1">(BE709*DCF!M$10-DCF!M$5*MAX(BE709*DCF!M$10,0)-MAX(BE709-BD709,0)/Inputs!$B$10)*DCF!M$6</f>
        <v>4544.7979883820963</v>
      </c>
      <c r="CM709" s="15">
        <f ca="1">(BF709*DCF!C$28-DCF!C$5*MAX(BF709*DCF!C$28,0)-MAX(BF709-Inputs!$B$13,0)/Inputs!$B$17)*DCF!C$6</f>
        <v>3682.5854896244405</v>
      </c>
      <c r="CN709" s="15">
        <f ca="1">(BG709*DCF!D$28-DCF!D$5*MAX(BG709*DCF!D$28,0)-MAX(BG709-BF709,0)/Inputs!$B$17)*DCF!D$6</f>
        <v>4354.4026621333014</v>
      </c>
      <c r="CO709" s="15">
        <f ca="1">(BH709*DCF!E$28-DCF!E$5*MAX(BH709*DCF!E$28,0)-MAX(BH709-BG709,0)/Inputs!$B$17)*DCF!E$6</f>
        <v>5216.461544215269</v>
      </c>
      <c r="CP709" s="15">
        <f ca="1">(BI709*DCF!F$28-DCF!F$5*MAX(BI709*DCF!F$28,0)-MAX(BI709-BH709,0)/Inputs!$B$17)*DCF!F$6</f>
        <v>6732.0130029596357</v>
      </c>
      <c r="CQ709" s="15">
        <f ca="1">(BJ709*DCF!G$28-DCF!G$5*MAX(BJ709*DCF!G$28,0)-MAX(BJ709-BI709,0)/Inputs!$B$17)*DCF!G$6</f>
        <v>7540.9978081884137</v>
      </c>
      <c r="CR709" s="15">
        <f ca="1">(BK709*DCF!H$28-DCF!H$5*MAX(BK709*DCF!H$28,0)-MAX(BK709-BJ709,0)/Inputs!$B$17)*DCF!H$6</f>
        <v>8837.9551751516228</v>
      </c>
      <c r="CS709" s="15">
        <f ca="1">(BL709*DCF!I$28-DCF!I$5*MAX(BL709*DCF!I$28,0)-MAX(BL709-BK709,0)/Inputs!$B$17)*DCF!I$6</f>
        <v>11670.21861510738</v>
      </c>
      <c r="CT709" s="15">
        <f ca="1">(BM709*DCF!J$28-DCF!J$5*MAX(BM709*DCF!J$28,0)-MAX(BM709-BL709,0)/Inputs!$B$17)*DCF!J$6</f>
        <v>15915.715511942799</v>
      </c>
      <c r="CU709" s="15">
        <f ca="1">(BN709*DCF!K$28-DCF!K$5*MAX(BN709*DCF!K$28,0)-MAX(BN709-BM709,0)/Inputs!$B$17)*DCF!K$6</f>
        <v>22139.346061146614</v>
      </c>
      <c r="CV709" s="15">
        <f ca="1">(BO709*DCF!L$28-DCF!L$5*MAX(BO709*DCF!L$28,0)-MAX(BO709-BN709,0)/Inputs!$B$17)*DCF!L$6</f>
        <v>24590.458161115992</v>
      </c>
      <c r="CW709" s="15">
        <f ca="1">(BP709*DCF!M$28-DCF!M$5*MAX(BP709*DCF!M$28,0)-MAX(BP709-BO709,0)/Inputs!$B$17)*DCF!M$6</f>
        <v>25378.243911685968</v>
      </c>
      <c r="CX709" s="15">
        <f ca="1">(BQ709*DCF!C$46-DCF!C$5*MAX(BQ709*DCF!C$46,0)-MAX(BQ709-Inputs!$B$20,0)/Inputs!$B$24)*DCF!C$6</f>
        <v>-1008.3108955697585</v>
      </c>
      <c r="CY709" s="15">
        <f ca="1">(BR709*DCF!D$46-DCF!D$5*MAX(BR709*DCF!D$46,0)-MAX(BR709-BQ709,0)/Inputs!$B$24)*DCF!D$6</f>
        <v>-4885.3245782711147</v>
      </c>
      <c r="CZ709" s="15">
        <f ca="1">(BS709*DCF!E$46-DCF!E$5*MAX(BS709*DCF!E$46,0)-MAX(BS709-BR709,0)/Inputs!$B$24)*DCF!E$6</f>
        <v>-2269.1717455041289</v>
      </c>
      <c r="DA709" s="15">
        <f ca="1">(BT709*DCF!F$46-DCF!F$5*MAX(BT709*DCF!F$46,0)-MAX(BT709-BS709,0)/Inputs!$B$24)*DCF!F$6</f>
        <v>-5482.7358217133979</v>
      </c>
      <c r="DB709" s="15">
        <f ca="1">(BU709*DCF!G$46-DCF!G$5*MAX(BU709*DCF!G$46,0)-MAX(BU709-BT709,0)/Inputs!$B$24)*DCF!G$6</f>
        <v>-1839.5917491726223</v>
      </c>
      <c r="DC709" s="15">
        <f ca="1">(BV709*DCF!H$46-DCF!H$5*MAX(BV709*DCF!H$46,0)-MAX(BV709-BU709,0)/Inputs!$B$24)*DCF!H$6</f>
        <v>-2573.1996236348</v>
      </c>
      <c r="DD709" s="15">
        <f ca="1">(BW709*DCF!I$46-DCF!I$5*MAX(BW709*DCF!I$46,0)-MAX(BW709-BV709,0)/Inputs!$B$24)*DCF!I$6</f>
        <v>-11795.168046015615</v>
      </c>
      <c r="DE709" s="15">
        <f ca="1">(BX709*DCF!J$46-DCF!J$5*MAX(BX709*DCF!J$46,0)-MAX(BX709-BW709,0)/Inputs!$B$24)*DCF!J$6</f>
        <v>-7026.9813924110877</v>
      </c>
      <c r="DF709" s="15">
        <f ca="1">(BY709*DCF!K$46-DCF!K$5*MAX(BY709*DCF!K$46,0)-MAX(BY709-BX709,0)/Inputs!$B$24)*DCF!K$6</f>
        <v>2734.4090184789848</v>
      </c>
      <c r="DG709" s="15">
        <f ca="1">(BZ709*DCF!L$46-DCF!L$5*MAX(BZ709*DCF!L$46,0)-MAX(BZ709-BY709,0)/Inputs!$B$24)*DCF!L$6</f>
        <v>-2638.6528868409428</v>
      </c>
      <c r="DH709" s="15">
        <f ca="1">(CA709*DCF!M$46-DCF!M$5*MAX(CA709*DCF!M$46,0)-MAX(CA709-BZ709,0)/Inputs!$B$24)*DCF!M$6</f>
        <v>1471.5040008753995</v>
      </c>
      <c r="DI709" s="15">
        <f ca="1">SUM(CB709:CL709)+BE709*DCF!M$10*(1+Inputs!$B$30)*(1-Inputs!$B$33)*(1-Inputs!$B$30/Inputs!$B$31)/(Inputs!$B$29-Inputs!$B$30)*DCF!M$6</f>
        <v>134699.49618593414</v>
      </c>
      <c r="DJ709" s="15">
        <f ca="1">SUM(CM709:CW709)+BP709*DCF!M$28*(1+Inputs!$B$30)*(1-Inputs!$B$33)*(1-Inputs!$B$30/Inputs!$B$31)/(Inputs!$B$29-Inputs!$B$30)*DCF!M$6</f>
        <v>690533.19642510242</v>
      </c>
      <c r="DK709" s="15">
        <f ca="1">SUM(CX709:DH709)+CA709*DCF!M$46*(1+Inputs!$B$30)*(1-Inputs!$B$33)*(1-Inputs!$B$30/Inputs!$B$31)/(Inputs!$B$29-Inputs!$B$30)*DCF!M$6</f>
        <v>535373.64784696989</v>
      </c>
      <c r="DM709" s="15">
        <f ca="1">DI709+DJ709+DK709+Inputs!$B$34+Inputs!$B$36-Inputs!$B$35</f>
        <v>1437457.3404580066</v>
      </c>
    </row>
    <row r="710" spans="1:117" x14ac:dyDescent="0.75">
      <c r="A710" s="11">
        <v>697</v>
      </c>
      <c r="C710" s="23">
        <f t="shared" ca="1" si="399"/>
        <v>0.13611462444143033</v>
      </c>
      <c r="D710" s="23">
        <f t="shared" ca="1" si="399"/>
        <v>0.90129437604124474</v>
      </c>
      <c r="E710" s="23">
        <f t="shared" ca="1" si="399"/>
        <v>0.61102563549377975</v>
      </c>
      <c r="F710" s="23">
        <f t="shared" ca="1" si="399"/>
        <v>0.27901839251539806</v>
      </c>
      <c r="G710" s="23">
        <f t="shared" ca="1" si="399"/>
        <v>-0.64637301542737158</v>
      </c>
      <c r="H710" s="23">
        <f t="shared" ca="1" si="399"/>
        <v>1.0147797841886284</v>
      </c>
      <c r="I710" s="23">
        <f t="shared" ca="1" si="399"/>
        <v>-1.4594067908186596</v>
      </c>
      <c r="J710" s="23">
        <f t="shared" ca="1" si="399"/>
        <v>-3.1774907629901903</v>
      </c>
      <c r="K710" s="23">
        <f t="shared" ca="1" si="399"/>
        <v>7.6193697800830712E-2</v>
      </c>
      <c r="L710" s="23">
        <f t="shared" ca="1" si="399"/>
        <v>-0.67557552962457801</v>
      </c>
      <c r="M710" s="23">
        <f t="shared" ca="1" si="399"/>
        <v>-1.981075233542638</v>
      </c>
      <c r="N710" s="23">
        <f ca="1">SQRT(Inputs!$B$38)*C710+SQRT(1-Inputs!$B$38)*_xlfn.NORM.S.INV(RAND())</f>
        <v>1.0956685897558545</v>
      </c>
      <c r="O710" s="23">
        <f ca="1">SQRT(Inputs!$B$38)*D710+SQRT(1-Inputs!$B$38)*_xlfn.NORM.S.INV(RAND())</f>
        <v>0.37098511307212428</v>
      </c>
      <c r="P710" s="23">
        <f ca="1">SQRT(Inputs!$B$38)*E710+SQRT(1-Inputs!$B$38)*_xlfn.NORM.S.INV(RAND())</f>
        <v>0.35049294636604073</v>
      </c>
      <c r="Q710" s="23">
        <f ca="1">SQRT(Inputs!$B$38)*F710+SQRT(1-Inputs!$B$38)*_xlfn.NORM.S.INV(RAND())</f>
        <v>0.72440694116760307</v>
      </c>
      <c r="R710" s="23">
        <f ca="1">SQRT(Inputs!$B$38)*G710+SQRT(1-Inputs!$B$38)*_xlfn.NORM.S.INV(RAND())</f>
        <v>0.44726944723500917</v>
      </c>
      <c r="S710" s="23">
        <f ca="1">SQRT(Inputs!$B$38)*H710+SQRT(1-Inputs!$B$38)*_xlfn.NORM.S.INV(RAND())</f>
        <v>0.88508689712476862</v>
      </c>
      <c r="T710" s="23">
        <f ca="1">SQRT(Inputs!$B$38)*I710+SQRT(1-Inputs!$B$38)*_xlfn.NORM.S.INV(RAND())</f>
        <v>0.68594535541905921</v>
      </c>
      <c r="U710" s="23">
        <f ca="1">SQRT(Inputs!$B$38)*J710+SQRT(1-Inputs!$B$38)*_xlfn.NORM.S.INV(RAND())</f>
        <v>-2.0687868225076511</v>
      </c>
      <c r="V710" s="23">
        <f ca="1">SQRT(Inputs!$B$38)*K710+SQRT(1-Inputs!$B$38)*_xlfn.NORM.S.INV(RAND())</f>
        <v>1.319419236875857</v>
      </c>
      <c r="W710" s="23">
        <f ca="1">SQRT(Inputs!$B$38)*L710+SQRT(1-Inputs!$B$38)*_xlfn.NORM.S.INV(RAND())</f>
        <v>2.4246368540857524</v>
      </c>
      <c r="X710" s="23">
        <f ca="1">SQRT(Inputs!$B$38)*M710+SQRT(1-Inputs!$B$38)*_xlfn.NORM.S.INV(RAND())</f>
        <v>-0.6078740907418666</v>
      </c>
      <c r="Y710" s="23">
        <f ca="1">SQRT(Inputs!$B$38)*C710+SQRT(1-Inputs!$B$38)*_xlfn.NORM.S.INV(RAND())</f>
        <v>-0.80078021241784691</v>
      </c>
      <c r="Z710" s="23">
        <f ca="1">SQRT(Inputs!$B$38)*D710+SQRT(1-Inputs!$B$38)*_xlfn.NORM.S.INV(RAND())</f>
        <v>0.3762731568940928</v>
      </c>
      <c r="AA710" s="23">
        <f ca="1">SQRT(Inputs!$B$38)*E710+SQRT(1-Inputs!$B$38)*_xlfn.NORM.S.INV(RAND())</f>
        <v>1.1623003469416648</v>
      </c>
      <c r="AB710" s="23">
        <f ca="1">SQRT(Inputs!$B$38)*F710+SQRT(1-Inputs!$B$38)*_xlfn.NORM.S.INV(RAND())</f>
        <v>-0.92180035975863617</v>
      </c>
      <c r="AC710" s="23">
        <f ca="1">SQRT(Inputs!$B$38)*G710+SQRT(1-Inputs!$B$38)*_xlfn.NORM.S.INV(RAND())</f>
        <v>-0.37258809014420941</v>
      </c>
      <c r="AD710" s="23">
        <f ca="1">SQRT(Inputs!$B$38)*H710+SQRT(1-Inputs!$B$38)*_xlfn.NORM.S.INV(RAND())</f>
        <v>0.6266135637467829</v>
      </c>
      <c r="AE710" s="23">
        <f ca="1">SQRT(Inputs!$B$38)*I710+SQRT(1-Inputs!$B$38)*_xlfn.NORM.S.INV(RAND())</f>
        <v>-1.4830125255516577</v>
      </c>
      <c r="AF710" s="23">
        <f ca="1">SQRT(Inputs!$B$38)*J710+SQRT(1-Inputs!$B$38)*_xlfn.NORM.S.INV(RAND())</f>
        <v>-2.3953268984385563</v>
      </c>
      <c r="AG710" s="23">
        <f ca="1">SQRT(Inputs!$B$38)*K710+SQRT(1-Inputs!$B$38)*_xlfn.NORM.S.INV(RAND())</f>
        <v>-1.4380590733177521</v>
      </c>
      <c r="AH710" s="23">
        <f ca="1">SQRT(Inputs!$B$38)*L710+SQRT(1-Inputs!$B$38)*_xlfn.NORM.S.INV(RAND())</f>
        <v>-1.3478352904516633</v>
      </c>
      <c r="AI710" s="23">
        <f ca="1">SQRT(Inputs!$B$38)*M710+SQRT(1-Inputs!$B$38)*_xlfn.NORM.S.INV(RAND())</f>
        <v>-1.2052405689867332</v>
      </c>
      <c r="AJ710" s="23">
        <f ca="1">SQRT(Inputs!$B$38)*C710+SQRT(1-Inputs!$B$38)*_xlfn.NORM.S.INV(RAND())</f>
        <v>3.0063987741720657E-2</v>
      </c>
      <c r="AK710" s="23">
        <f ca="1">SQRT(Inputs!$B$38)*D710+SQRT(1-Inputs!$B$38)*_xlfn.NORM.S.INV(RAND())</f>
        <v>0.59541678180852986</v>
      </c>
      <c r="AL710" s="23">
        <f ca="1">SQRT(Inputs!$B$38)*E710+SQRT(1-Inputs!$B$38)*_xlfn.NORM.S.INV(RAND())</f>
        <v>-0.13356817231486889</v>
      </c>
      <c r="AM710" s="23">
        <f ca="1">SQRT(Inputs!$B$38)*F710+SQRT(1-Inputs!$B$38)*_xlfn.NORM.S.INV(RAND())</f>
        <v>-1.002110536505229</v>
      </c>
      <c r="AN710" s="23">
        <f ca="1">SQRT(Inputs!$B$38)*G710+SQRT(1-Inputs!$B$38)*_xlfn.NORM.S.INV(RAND())</f>
        <v>-0.30682547994616272</v>
      </c>
      <c r="AO710" s="23">
        <f ca="1">SQRT(Inputs!$B$38)*H710+SQRT(1-Inputs!$B$38)*_xlfn.NORM.S.INV(RAND())</f>
        <v>0.14380624029506966</v>
      </c>
      <c r="AP710" s="23">
        <f ca="1">SQRT(Inputs!$B$38)*I710+SQRT(1-Inputs!$B$38)*_xlfn.NORM.S.INV(RAND())</f>
        <v>-0.45106824022887781</v>
      </c>
      <c r="AQ710" s="23">
        <f ca="1">SQRT(Inputs!$B$38)*J710+SQRT(1-Inputs!$B$38)*_xlfn.NORM.S.INV(RAND())</f>
        <v>-1.9217470131287577</v>
      </c>
      <c r="AR710" s="23">
        <f ca="1">SQRT(Inputs!$B$38)*K710+SQRT(1-Inputs!$B$38)*_xlfn.NORM.S.INV(RAND())</f>
        <v>0.98503380653396955</v>
      </c>
      <c r="AS710" s="23">
        <f ca="1">SQRT(Inputs!$B$38)*L710+SQRT(1-Inputs!$B$38)*_xlfn.NORM.S.INV(RAND())</f>
        <v>-0.27633049197561327</v>
      </c>
      <c r="AT710" s="23">
        <f ca="1">SQRT(Inputs!$B$38)*M710+SQRT(1-Inputs!$B$38)*_xlfn.NORM.S.INV(RAND())</f>
        <v>-0.14559584355113264</v>
      </c>
      <c r="AU710" s="15">
        <f ca="1">Inputs!$B$6*EXP($B$8-0.5*C$5^2+C$5*N710)</f>
        <v>5925.2114926601625</v>
      </c>
      <c r="AV710" s="15">
        <f t="shared" ca="1" si="365"/>
        <v>7616.7208929967537</v>
      </c>
      <c r="AW710" s="15">
        <f t="shared" ca="1" si="366"/>
        <v>9736.8384201151457</v>
      </c>
      <c r="AX710" s="15">
        <f t="shared" ca="1" si="367"/>
        <v>13013.752690379126</v>
      </c>
      <c r="AY710" s="15">
        <f t="shared" ca="1" si="368"/>
        <v>16756.977720754669</v>
      </c>
      <c r="AZ710" s="15">
        <f t="shared" ca="1" si="369"/>
        <v>22592.295753292557</v>
      </c>
      <c r="BA710" s="15">
        <f t="shared" ca="1" si="370"/>
        <v>29704.990023937495</v>
      </c>
      <c r="BB710" s="15">
        <f t="shared" ca="1" si="371"/>
        <v>29559.852862419462</v>
      </c>
      <c r="BC710" s="15">
        <f t="shared" ca="1" si="372"/>
        <v>41120.779927260905</v>
      </c>
      <c r="BD710" s="15">
        <f t="shared" ca="1" si="373"/>
        <v>63200.755458641659</v>
      </c>
      <c r="BE710" s="15">
        <f t="shared" ca="1" si="374"/>
        <v>73273.217890827247</v>
      </c>
      <c r="BF710" s="15">
        <f ca="1">Inputs!$B$13*EXP($B$9-0.5*C$6^2+C$6*Y710)</f>
        <v>11800.726821036362</v>
      </c>
      <c r="BG710" s="15">
        <f t="shared" ca="1" si="375"/>
        <v>15392.323570253842</v>
      </c>
      <c r="BH710" s="15">
        <f t="shared" ca="1" si="376"/>
        <v>22805.080925454102</v>
      </c>
      <c r="BI710" s="15">
        <f t="shared" ca="1" si="377"/>
        <v>24224.085332620085</v>
      </c>
      <c r="BJ710" s="15">
        <f t="shared" ca="1" si="378"/>
        <v>28144.281651644047</v>
      </c>
      <c r="BK710" s="15">
        <f t="shared" ca="1" si="379"/>
        <v>37617.847644715148</v>
      </c>
      <c r="BL710" s="15">
        <f t="shared" ca="1" si="380"/>
        <v>38129.500199148526</v>
      </c>
      <c r="BM710" s="15">
        <f t="shared" ca="1" si="381"/>
        <v>34806.321498390833</v>
      </c>
      <c r="BN710" s="15">
        <f t="shared" ca="1" si="382"/>
        <v>36031.023150701221</v>
      </c>
      <c r="BO710" s="15">
        <f t="shared" ca="1" si="383"/>
        <v>37903.536069749447</v>
      </c>
      <c r="BP710" s="15">
        <f t="shared" ca="1" si="384"/>
        <v>40697.621559958585</v>
      </c>
      <c r="BQ710" s="15">
        <f ca="1">Inputs!$B$20*EXP($B$10-0.5*C$7^2+C$7*AJ710)</f>
        <v>4335.4984342429279</v>
      </c>
      <c r="BR710" s="15">
        <f t="shared" ca="1" si="385"/>
        <v>7107.2157418927427</v>
      </c>
      <c r="BS710" s="15">
        <f t="shared" ca="1" si="386"/>
        <v>9366.2864742103029</v>
      </c>
      <c r="BT710" s="15">
        <f t="shared" ca="1" si="387"/>
        <v>9928.7217347199949</v>
      </c>
      <c r="BU710" s="15">
        <f t="shared" ca="1" si="388"/>
        <v>12775.439867224693</v>
      </c>
      <c r="BV710" s="15">
        <f t="shared" ca="1" si="389"/>
        <v>18359.630075945712</v>
      </c>
      <c r="BW710" s="15">
        <f t="shared" ca="1" si="390"/>
        <v>23287.071509209793</v>
      </c>
      <c r="BX710" s="15">
        <f t="shared" ca="1" si="391"/>
        <v>22156.987028954627</v>
      </c>
      <c r="BY710" s="15">
        <f t="shared" ca="1" si="392"/>
        <v>37484.281430091003</v>
      </c>
      <c r="BZ710" s="15">
        <f t="shared" ca="1" si="393"/>
        <v>49990.620940502689</v>
      </c>
      <c r="CA710" s="15">
        <f t="shared" ca="1" si="394"/>
        <v>68428.142177650254</v>
      </c>
      <c r="CB710" s="15">
        <f ca="1">(AU710*DCF!C$10-DCF!C$5*MAX(AU710*DCF!C$10,0)-MAX(AU710-Inputs!$B$6,0)/Inputs!$B$10)*DCF!C$6</f>
        <v>1036.2081410730812</v>
      </c>
      <c r="CC710" s="15">
        <f ca="1">(AV710*DCF!D$10-DCF!D$5*MAX(AV710*DCF!D$10,0)-MAX(AV710-AU710,0)/Inputs!$B$10)*DCF!D$6</f>
        <v>1444.0938187515496</v>
      </c>
      <c r="CD710" s="15">
        <f ca="1">(AW710*DCF!E$10-DCF!E$5*MAX(AW710*DCF!E$10,0)-MAX(AW710-AV710,0)/Inputs!$B$10)*DCF!E$6</f>
        <v>1770.5427290518676</v>
      </c>
      <c r="CE710" s="15">
        <f ca="1">(AX710*DCF!F$10-DCF!F$5*MAX(AX710*DCF!F$10,0)-MAX(AX710-AW710,0)/Inputs!$B$10)*DCF!F$6</f>
        <v>2159.036857101521</v>
      </c>
      <c r="CF710" s="15">
        <f ca="1">(AY710*DCF!G$10-DCF!G$5*MAX(AY710*DCF!G$10,0)-MAX(AY710-AX710,0)/Inputs!$B$10)*DCF!G$6</f>
        <v>2733.0926116843275</v>
      </c>
      <c r="CG710" s="15">
        <f ca="1">(AZ710*DCF!H$10-DCF!H$5*MAX(AZ710*DCF!H$10,0)-MAX(AZ710-AY710,0)/Inputs!$B$10)*DCF!H$6</f>
        <v>3350.1450969621364</v>
      </c>
      <c r="CH710" s="15">
        <f ca="1">(BA710*DCF!I$10-DCF!I$5*MAX(BA710*DCF!I$10,0)-MAX(BA710-AZ710,0)/Inputs!$B$10)*DCF!I$6</f>
        <v>4259.2869693690845</v>
      </c>
      <c r="CI710" s="15">
        <f ca="1">(BB710*DCF!J$10-DCF!J$5*MAX(BB710*DCF!J$10,0)-MAX(BB710-BA710,0)/Inputs!$B$10)*DCF!J$6</f>
        <v>5072.5393396377094</v>
      </c>
      <c r="CJ710" s="15">
        <f ca="1">(BC710*DCF!K$10-DCF!K$5*MAX(BC710*DCF!K$10,0)-MAX(BC710-BB710,0)/Inputs!$B$10)*DCF!K$6</f>
        <v>5001.4313653305389</v>
      </c>
      <c r="CK710" s="15">
        <f ca="1">(BD710*DCF!L$10-DCF!L$5*MAX(BD710*DCF!L$10,0)-MAX(BD710-BC710,0)/Inputs!$B$10)*DCF!L$6</f>
        <v>6676.5774044813161</v>
      </c>
      <c r="CL710" s="15">
        <f ca="1">(BE710*DCF!M$10-DCF!M$5*MAX(BE710*DCF!M$10,0)-MAX(BE710-BD710,0)/Inputs!$B$10)*DCF!M$6</f>
        <v>9136.5355027556761</v>
      </c>
      <c r="CM710" s="15">
        <f ca="1">(BF710*DCF!C$28-DCF!C$5*MAX(BF710*DCF!C$28,0)-MAX(BF710-Inputs!$B$13,0)/Inputs!$B$17)*DCF!C$6</f>
        <v>3505.9555156954443</v>
      </c>
      <c r="CN710" s="15">
        <f ca="1">(BG710*DCF!D$28-DCF!D$5*MAX(BG710*DCF!D$28,0)-MAX(BG710-BF710,0)/Inputs!$B$17)*DCF!D$6</f>
        <v>3767.1420371061968</v>
      </c>
      <c r="CO710" s="15">
        <f ca="1">(BH710*DCF!E$28-DCF!E$5*MAX(BH710*DCF!E$28,0)-MAX(BH710-BG710,0)/Inputs!$B$17)*DCF!E$6</f>
        <v>4997.8525557534413</v>
      </c>
      <c r="CP710" s="15">
        <f ca="1">(BI710*DCF!F$28-DCF!F$5*MAX(BI710*DCF!F$28,0)-MAX(BI710-BH710,0)/Inputs!$B$17)*DCF!F$6</f>
        <v>6317.848903105757</v>
      </c>
      <c r="CQ710" s="15">
        <f ca="1">(BJ710*DCF!G$28-DCF!G$5*MAX(BJ710*DCF!G$28,0)-MAX(BJ710-BI710,0)/Inputs!$B$17)*DCF!G$6</f>
        <v>6642.9091105197849</v>
      </c>
      <c r="CR710" s="15">
        <f ca="1">(BK710*DCF!H$28-DCF!H$5*MAX(BK710*DCF!H$28,0)-MAX(BK710-BJ710,0)/Inputs!$B$17)*DCF!H$6</f>
        <v>7831.3824566035901</v>
      </c>
      <c r="CS710" s="15">
        <f ca="1">(BL710*DCF!I$28-DCF!I$5*MAX(BL710*DCF!I$28,0)-MAX(BL710-BK710,0)/Inputs!$B$17)*DCF!I$6</f>
        <v>8892.829947446995</v>
      </c>
      <c r="CT710" s="15">
        <f ca="1">(BM710*DCF!J$28-DCF!J$5*MAX(BM710*DCF!J$28,0)-MAX(BM710-BL710,0)/Inputs!$B$17)*DCF!J$6</f>
        <v>7764.6991904031547</v>
      </c>
      <c r="CU710" s="15">
        <f ca="1">(BN710*DCF!K$28-DCF!K$5*MAX(BN710*DCF!K$28,0)-MAX(BN710-BM710,0)/Inputs!$B$17)*DCF!K$6</f>
        <v>7459.1383177147009</v>
      </c>
      <c r="CV710" s="15">
        <f ca="1">(BO710*DCF!L$28-DCF!L$5*MAX(BO710*DCF!L$28,0)-MAX(BO710-BN710,0)/Inputs!$B$17)*DCF!L$6</f>
        <v>7350.673077165513</v>
      </c>
      <c r="CW710" s="15">
        <f ca="1">(BP710*DCF!M$28-DCF!M$5*MAX(BP710*DCF!M$28,0)-MAX(BP710-BO710,0)/Inputs!$B$17)*DCF!M$6</f>
        <v>7365.2206038327013</v>
      </c>
      <c r="CX710" s="15">
        <f ca="1">(BQ710*DCF!C$46-DCF!C$5*MAX(BQ710*DCF!C$46,0)-MAX(BQ710-Inputs!$B$20,0)/Inputs!$B$24)*DCF!C$6</f>
        <v>-1525.2875987826289</v>
      </c>
      <c r="CY710" s="15">
        <f ca="1">(BR710*DCF!D$46-DCF!D$5*MAX(BR710*DCF!D$46,0)-MAX(BR710-BQ710,0)/Inputs!$B$24)*DCF!D$6</f>
        <v>-2395.7047525590992</v>
      </c>
      <c r="CZ710" s="15">
        <f ca="1">(BS710*DCF!E$46-DCF!E$5*MAX(BS710*DCF!E$46,0)-MAX(BS710-BR710,0)/Inputs!$B$24)*DCF!E$6</f>
        <v>-1998.0431749496302</v>
      </c>
      <c r="DA710" s="15">
        <f ca="1">(BT710*DCF!F$46-DCF!F$5*MAX(BT710*DCF!F$46,0)-MAX(BT710-BS710,0)/Inputs!$B$24)*DCF!F$6</f>
        <v>-927.87274917617754</v>
      </c>
      <c r="DB710" s="15">
        <f ca="1">(BU710*DCF!G$46-DCF!G$5*MAX(BU710*DCF!G$46,0)-MAX(BU710-BT710,0)/Inputs!$B$24)*DCF!G$6</f>
        <v>-1387.3202914381498</v>
      </c>
      <c r="DC710" s="15">
        <f ca="1">(BV710*DCF!H$46-DCF!H$5*MAX(BV710*DCF!H$46,0)-MAX(BV710-BU710,0)/Inputs!$B$24)*DCF!H$6</f>
        <v>-1735.2528924589815</v>
      </c>
      <c r="DD710" s="15">
        <f ca="1">(BW710*DCF!I$46-DCF!I$5*MAX(BW710*DCF!I$46,0)-MAX(BW710-BV710,0)/Inputs!$B$24)*DCF!I$6</f>
        <v>-876.65387281158303</v>
      </c>
      <c r="DE710" s="15">
        <f ca="1">(BX710*DCF!J$46-DCF!J$5*MAX(BX710*DCF!J$46,0)-MAX(BX710-BW710,0)/Inputs!$B$24)*DCF!J$6</f>
        <v>929.42431647150659</v>
      </c>
      <c r="DF710" s="15">
        <f ca="1">(BY710*DCF!K$46-DCF!K$5*MAX(BY710*DCF!K$46,0)-MAX(BY710-BX710,0)/Inputs!$B$24)*DCF!K$6</f>
        <v>-1613.5517010557592</v>
      </c>
      <c r="DG710" s="15">
        <f ca="1">(BZ710*DCF!L$46-DCF!L$5*MAX(BZ710*DCF!L$46,0)-MAX(BZ710-BY710,0)/Inputs!$B$24)*DCF!L$6</f>
        <v>625.39444536123983</v>
      </c>
      <c r="DH710" s="15">
        <f ca="1">(CA710*DCF!M$46-DCF!M$5*MAX(CA710*DCF!M$46,0)-MAX(CA710-BZ710,0)/Inputs!$B$24)*DCF!M$6</f>
        <v>1510.0196288095551</v>
      </c>
      <c r="DI710" s="15">
        <f ca="1">SUM(CB710:CL710)+BE710*DCF!M$10*(1+Inputs!$B$30)*(1-Inputs!$B$33)*(1-Inputs!$B$30/Inputs!$B$31)/(Inputs!$B$29-Inputs!$B$30)*DCF!M$6</f>
        <v>246559.82416436845</v>
      </c>
      <c r="DJ710" s="15">
        <f ca="1">SUM(CM710:CW710)+BP710*DCF!M$28*(1+Inputs!$B$30)*(1-Inputs!$B$33)*(1-Inputs!$B$30/Inputs!$B$31)/(Inputs!$B$29-Inputs!$B$30)*DCF!M$6</f>
        <v>222911.67701094176</v>
      </c>
      <c r="DK710" s="15">
        <f ca="1">SUM(CX710:DH710)+CA710*DCF!M$46*(1+Inputs!$B$30)*(1-Inputs!$B$33)*(1-Inputs!$B$30/Inputs!$B$31)/(Inputs!$B$29-Inputs!$B$30)*DCF!M$6</f>
        <v>96403.164995690604</v>
      </c>
      <c r="DM710" s="15">
        <f ca="1">DI710+DJ710+DK710+Inputs!$B$34+Inputs!$B$36-Inputs!$B$35</f>
        <v>642725.6661710008</v>
      </c>
    </row>
    <row r="711" spans="1:117" x14ac:dyDescent="0.75">
      <c r="A711" s="11">
        <v>698</v>
      </c>
      <c r="C711" s="23">
        <f t="shared" ca="1" si="399"/>
        <v>-0.80700367031110565</v>
      </c>
      <c r="D711" s="23">
        <f t="shared" ca="1" si="399"/>
        <v>-1.2216745303505961E-2</v>
      </c>
      <c r="E711" s="23">
        <f t="shared" ca="1" si="399"/>
        <v>0.19925818376140564</v>
      </c>
      <c r="F711" s="23">
        <f t="shared" ca="1" si="399"/>
        <v>-0.54054165232252516</v>
      </c>
      <c r="G711" s="23">
        <f t="shared" ca="1" si="399"/>
        <v>0.33838307262702338</v>
      </c>
      <c r="H711" s="23">
        <f t="shared" ca="1" si="399"/>
        <v>-0.44365507193931225</v>
      </c>
      <c r="I711" s="23">
        <f t="shared" ca="1" si="399"/>
        <v>3.268351176119369E-2</v>
      </c>
      <c r="J711" s="23">
        <f t="shared" ca="1" si="399"/>
        <v>0.42524842122683243</v>
      </c>
      <c r="K711" s="23">
        <f t="shared" ca="1" si="399"/>
        <v>0.18014038171868837</v>
      </c>
      <c r="L711" s="23">
        <f t="shared" ca="1" si="399"/>
        <v>-0.37574439174247776</v>
      </c>
      <c r="M711" s="23">
        <f t="shared" ca="1" si="399"/>
        <v>-0.85927679532605261</v>
      </c>
      <c r="N711" s="23">
        <f ca="1">SQRT(Inputs!$B$38)*C711+SQRT(1-Inputs!$B$38)*_xlfn.NORM.S.INV(RAND())</f>
        <v>-1.3757510066318677</v>
      </c>
      <c r="O711" s="23">
        <f ca="1">SQRT(Inputs!$B$38)*D711+SQRT(1-Inputs!$B$38)*_xlfn.NORM.S.INV(RAND())</f>
        <v>-0.59063117360045292</v>
      </c>
      <c r="P711" s="23">
        <f ca="1">SQRT(Inputs!$B$38)*E711+SQRT(1-Inputs!$B$38)*_xlfn.NORM.S.INV(RAND())</f>
        <v>1.6045801993940429</v>
      </c>
      <c r="Q711" s="23">
        <f ca="1">SQRT(Inputs!$B$38)*F711+SQRT(1-Inputs!$B$38)*_xlfn.NORM.S.INV(RAND())</f>
        <v>-1.4617349542385791</v>
      </c>
      <c r="R711" s="23">
        <f ca="1">SQRT(Inputs!$B$38)*G711+SQRT(1-Inputs!$B$38)*_xlfn.NORM.S.INV(RAND())</f>
        <v>1.4834818064388606</v>
      </c>
      <c r="S711" s="23">
        <f ca="1">SQRT(Inputs!$B$38)*H711+SQRT(1-Inputs!$B$38)*_xlfn.NORM.S.INV(RAND())</f>
        <v>3.0523538625168156E-3</v>
      </c>
      <c r="T711" s="23">
        <f ca="1">SQRT(Inputs!$B$38)*I711+SQRT(1-Inputs!$B$38)*_xlfn.NORM.S.INV(RAND())</f>
        <v>0.91060477725342048</v>
      </c>
      <c r="U711" s="23">
        <f ca="1">SQRT(Inputs!$B$38)*J711+SQRT(1-Inputs!$B$38)*_xlfn.NORM.S.INV(RAND())</f>
        <v>0.58999250278103199</v>
      </c>
      <c r="V711" s="23">
        <f ca="1">SQRT(Inputs!$B$38)*K711+SQRT(1-Inputs!$B$38)*_xlfn.NORM.S.INV(RAND())</f>
        <v>0.80914005641116549</v>
      </c>
      <c r="W711" s="23">
        <f ca="1">SQRT(Inputs!$B$38)*L711+SQRT(1-Inputs!$B$38)*_xlfn.NORM.S.INV(RAND())</f>
        <v>-0.79998234076648056</v>
      </c>
      <c r="X711" s="23">
        <f ca="1">SQRT(Inputs!$B$38)*M711+SQRT(1-Inputs!$B$38)*_xlfn.NORM.S.INV(RAND())</f>
        <v>1.3250685061807235</v>
      </c>
      <c r="Y711" s="23">
        <f ca="1">SQRT(Inputs!$B$38)*C711+SQRT(1-Inputs!$B$38)*_xlfn.NORM.S.INV(RAND())</f>
        <v>0.2464221284997315</v>
      </c>
      <c r="Z711" s="23">
        <f ca="1">SQRT(Inputs!$B$38)*D711+SQRT(1-Inputs!$B$38)*_xlfn.NORM.S.INV(RAND())</f>
        <v>-0.93370986729382899</v>
      </c>
      <c r="AA711" s="23">
        <f ca="1">SQRT(Inputs!$B$38)*E711+SQRT(1-Inputs!$B$38)*_xlfn.NORM.S.INV(RAND())</f>
        <v>-0.27424380469189064</v>
      </c>
      <c r="AB711" s="23">
        <f ca="1">SQRT(Inputs!$B$38)*F711+SQRT(1-Inputs!$B$38)*_xlfn.NORM.S.INV(RAND())</f>
        <v>0.86060322416384161</v>
      </c>
      <c r="AC711" s="23">
        <f ca="1">SQRT(Inputs!$B$38)*G711+SQRT(1-Inputs!$B$38)*_xlfn.NORM.S.INV(RAND())</f>
        <v>-0.77695491518718052</v>
      </c>
      <c r="AD711" s="23">
        <f ca="1">SQRT(Inputs!$B$38)*H711+SQRT(1-Inputs!$B$38)*_xlfn.NORM.S.INV(RAND())</f>
        <v>-0.20189372169628558</v>
      </c>
      <c r="AE711" s="23">
        <f ca="1">SQRT(Inputs!$B$38)*I711+SQRT(1-Inputs!$B$38)*_xlfn.NORM.S.INV(RAND())</f>
        <v>-5.4942436694090102E-2</v>
      </c>
      <c r="AF711" s="23">
        <f ca="1">SQRT(Inputs!$B$38)*J711+SQRT(1-Inputs!$B$38)*_xlfn.NORM.S.INV(RAND())</f>
        <v>1.3939526946139391</v>
      </c>
      <c r="AG711" s="23">
        <f ca="1">SQRT(Inputs!$B$38)*K711+SQRT(1-Inputs!$B$38)*_xlfn.NORM.S.INV(RAND())</f>
        <v>1.3056035414237916</v>
      </c>
      <c r="AH711" s="23">
        <f ca="1">SQRT(Inputs!$B$38)*L711+SQRT(1-Inputs!$B$38)*_xlfn.NORM.S.INV(RAND())</f>
        <v>0.30745381207567668</v>
      </c>
      <c r="AI711" s="23">
        <f ca="1">SQRT(Inputs!$B$38)*M711+SQRT(1-Inputs!$B$38)*_xlfn.NORM.S.INV(RAND())</f>
        <v>-1.7015979148116933</v>
      </c>
      <c r="AJ711" s="23">
        <f ca="1">SQRT(Inputs!$B$38)*C711+SQRT(1-Inputs!$B$38)*_xlfn.NORM.S.INV(RAND())</f>
        <v>-1.3902396179285479</v>
      </c>
      <c r="AK711" s="23">
        <f ca="1">SQRT(Inputs!$B$38)*D711+SQRT(1-Inputs!$B$38)*_xlfn.NORM.S.INV(RAND())</f>
        <v>-0.64022603651742394</v>
      </c>
      <c r="AL711" s="23">
        <f ca="1">SQRT(Inputs!$B$38)*E711+SQRT(1-Inputs!$B$38)*_xlfn.NORM.S.INV(RAND())</f>
        <v>-0.77947706822527962</v>
      </c>
      <c r="AM711" s="23">
        <f ca="1">SQRT(Inputs!$B$38)*F711+SQRT(1-Inputs!$B$38)*_xlfn.NORM.S.INV(RAND())</f>
        <v>-0.34635615725880042</v>
      </c>
      <c r="AN711" s="23">
        <f ca="1">SQRT(Inputs!$B$38)*G711+SQRT(1-Inputs!$B$38)*_xlfn.NORM.S.INV(RAND())</f>
        <v>-7.008781485647525E-2</v>
      </c>
      <c r="AO711" s="23">
        <f ca="1">SQRT(Inputs!$B$38)*H711+SQRT(1-Inputs!$B$38)*_xlfn.NORM.S.INV(RAND())</f>
        <v>0.38555367985392419</v>
      </c>
      <c r="AP711" s="23">
        <f ca="1">SQRT(Inputs!$B$38)*I711+SQRT(1-Inputs!$B$38)*_xlfn.NORM.S.INV(RAND())</f>
        <v>-0.78623310634317778</v>
      </c>
      <c r="AQ711" s="23">
        <f ca="1">SQRT(Inputs!$B$38)*J711+SQRT(1-Inputs!$B$38)*_xlfn.NORM.S.INV(RAND())</f>
        <v>1.1134402527318663</v>
      </c>
      <c r="AR711" s="23">
        <f ca="1">SQRT(Inputs!$B$38)*K711+SQRT(1-Inputs!$B$38)*_xlfn.NORM.S.INV(RAND())</f>
        <v>0.75280603331770113</v>
      </c>
      <c r="AS711" s="23">
        <f ca="1">SQRT(Inputs!$B$38)*L711+SQRT(1-Inputs!$B$38)*_xlfn.NORM.S.INV(RAND())</f>
        <v>0.16808203526938975</v>
      </c>
      <c r="AT711" s="23">
        <f ca="1">SQRT(Inputs!$B$38)*M711+SQRT(1-Inputs!$B$38)*_xlfn.NORM.S.INV(RAND())</f>
        <v>-0.72541359556703022</v>
      </c>
      <c r="AU711" s="15">
        <f ca="1">Inputs!$B$6*EXP($B$8-0.5*C$5^2+C$5*N711)</f>
        <v>3971.5644731140242</v>
      </c>
      <c r="AV711" s="15">
        <f t="shared" ca="1" si="365"/>
        <v>4432.2231031892752</v>
      </c>
      <c r="AW711" s="15">
        <f t="shared" ca="1" si="366"/>
        <v>6710.1718028757805</v>
      </c>
      <c r="AX711" s="15">
        <f t="shared" ca="1" si="367"/>
        <v>6825.0095873111522</v>
      </c>
      <c r="AY711" s="15">
        <f t="shared" ca="1" si="368"/>
        <v>9918.670709240605</v>
      </c>
      <c r="AZ711" s="15">
        <f t="shared" ca="1" si="369"/>
        <v>12134.880338554383</v>
      </c>
      <c r="BA711" s="15">
        <f t="shared" ca="1" si="370"/>
        <v>16334.882613639682</v>
      </c>
      <c r="BB711" s="15">
        <f t="shared" ca="1" si="371"/>
        <v>21216.668148111305</v>
      </c>
      <c r="BC711" s="15">
        <f t="shared" ca="1" si="372"/>
        <v>28095.976560680218</v>
      </c>
      <c r="BD711" s="15">
        <f t="shared" ca="1" si="373"/>
        <v>31938.719106598408</v>
      </c>
      <c r="BE711" s="15">
        <f t="shared" ca="1" si="374"/>
        <v>44156.978236720621</v>
      </c>
      <c r="BF711" s="15">
        <f ca="1">Inputs!$B$13*EXP($B$9-0.5*C$6^2+C$6*Y711)</f>
        <v>14523.478836844903</v>
      </c>
      <c r="BG711" s="15">
        <f t="shared" ca="1" si="375"/>
        <v>14955.858753980996</v>
      </c>
      <c r="BH711" s="15">
        <f t="shared" ca="1" si="376"/>
        <v>17460.760101202392</v>
      </c>
      <c r="BI711" s="15">
        <f t="shared" ca="1" si="377"/>
        <v>24402.040347255195</v>
      </c>
      <c r="BJ711" s="15">
        <f t="shared" ca="1" si="378"/>
        <v>26745.757794961766</v>
      </c>
      <c r="BK711" s="15">
        <f t="shared" ca="1" si="379"/>
        <v>31935.382581905465</v>
      </c>
      <c r="BL711" s="15">
        <f t="shared" ca="1" si="380"/>
        <v>38950.443647303277</v>
      </c>
      <c r="BM711" s="15">
        <f t="shared" ca="1" si="381"/>
        <v>56930.655723428128</v>
      </c>
      <c r="BN711" s="15">
        <f t="shared" ca="1" si="382"/>
        <v>81875.880412654224</v>
      </c>
      <c r="BO711" s="15">
        <f t="shared" ca="1" si="383"/>
        <v>104405.22538847785</v>
      </c>
      <c r="BP711" s="15">
        <f t="shared" ca="1" si="384"/>
        <v>105971.4248112401</v>
      </c>
      <c r="BQ711" s="15">
        <f ca="1">Inputs!$B$20*EXP($B$10-0.5*C$7^2+C$7*AJ711)</f>
        <v>2619.7515411892387</v>
      </c>
      <c r="BR711" s="15">
        <f t="shared" ca="1" si="385"/>
        <v>2900.6591612714774</v>
      </c>
      <c r="BS711" s="15">
        <f t="shared" ca="1" si="386"/>
        <v>3175.4114723982475</v>
      </c>
      <c r="BT711" s="15">
        <f t="shared" ca="1" si="387"/>
        <v>3997.9342198136947</v>
      </c>
      <c r="BU711" s="15">
        <f t="shared" ca="1" si="388"/>
        <v>5447.4847459584607</v>
      </c>
      <c r="BV711" s="15">
        <f t="shared" ca="1" si="389"/>
        <v>8266.8124977739499</v>
      </c>
      <c r="BW711" s="15">
        <f t="shared" ca="1" si="390"/>
        <v>9767.4527922816524</v>
      </c>
      <c r="BX711" s="15">
        <f t="shared" ca="1" si="391"/>
        <v>17077.926681053064</v>
      </c>
      <c r="BY711" s="15">
        <f t="shared" ca="1" si="392"/>
        <v>27636.149304056369</v>
      </c>
      <c r="BZ711" s="15">
        <f t="shared" ca="1" si="393"/>
        <v>39994.280221820329</v>
      </c>
      <c r="CA711" s="15">
        <f t="shared" ca="1" si="394"/>
        <v>49385.217859351971</v>
      </c>
      <c r="CB711" s="15">
        <f ca="1">(AU711*DCF!C$10-DCF!C$5*MAX(AU711*DCF!C$10,0)-MAX(AU711-Inputs!$B$6,0)/Inputs!$B$10)*DCF!C$6</f>
        <v>1019.9339603715989</v>
      </c>
      <c r="CC711" s="15">
        <f ca="1">(AV711*DCF!D$10-DCF!D$5*MAX(AV711*DCF!D$10,0)-MAX(AV711-AU711,0)/Inputs!$B$10)*DCF!D$6</f>
        <v>968.00480342547166</v>
      </c>
      <c r="CD711" s="15">
        <f ca="1">(AW711*DCF!E$10-DCF!E$5*MAX(AW711*DCF!E$10,0)-MAX(AW711-AV711,0)/Inputs!$B$10)*DCF!E$6</f>
        <v>1036.1834714928902</v>
      </c>
      <c r="CE711" s="15">
        <f ca="1">(AX711*DCF!F$10-DCF!F$5*MAX(AX711*DCF!F$10,0)-MAX(AX711-AW711,0)/Inputs!$B$10)*DCF!F$6</f>
        <v>1465.9938202282904</v>
      </c>
      <c r="CF711" s="15">
        <f ca="1">(AY711*DCF!G$10-DCF!G$5*MAX(AY711*DCF!G$10,0)-MAX(AY711-AX711,0)/Inputs!$B$10)*DCF!G$6</f>
        <v>1448.9862797173355</v>
      </c>
      <c r="CG711" s="15">
        <f ca="1">(AZ711*DCF!H$10-DCF!H$5*MAX(AZ711*DCF!H$10,0)-MAX(AZ711-AY711,0)/Inputs!$B$10)*DCF!H$6</f>
        <v>1962.4679713650992</v>
      </c>
      <c r="CH711" s="15">
        <f ca="1">(BA711*DCF!I$10-DCF!I$5*MAX(BA711*DCF!I$10,0)-MAX(BA711-AZ711,0)/Inputs!$B$10)*DCF!I$6</f>
        <v>2294.8396272869604</v>
      </c>
      <c r="CI711" s="15">
        <f ca="1">(BB711*DCF!J$10-DCF!J$5*MAX(BB711*DCF!J$10,0)-MAX(BB711-BA711,0)/Inputs!$B$10)*DCF!J$6</f>
        <v>2901.0753313868918</v>
      </c>
      <c r="CJ711" s="15">
        <f ca="1">(BC711*DCF!K$10-DCF!K$5*MAX(BC711*DCF!K$10,0)-MAX(BC711-BB711,0)/Inputs!$B$10)*DCF!K$6</f>
        <v>3560.002546845255</v>
      </c>
      <c r="CK711" s="15">
        <f ca="1">(BD711*DCF!L$10-DCF!L$5*MAX(BD711*DCF!L$10,0)-MAX(BD711-BC711,0)/Inputs!$B$10)*DCF!L$6</f>
        <v>4320.0373563015801</v>
      </c>
      <c r="CL711" s="15">
        <f ca="1">(BE711*DCF!M$10-DCF!M$5*MAX(BE711*DCF!M$10,0)-MAX(BE711-BD711,0)/Inputs!$B$10)*DCF!M$6</f>
        <v>4771.519153555626</v>
      </c>
      <c r="CM711" s="15">
        <f ca="1">(BF711*DCF!C$28-DCF!C$5*MAX(BF711*DCF!C$28,0)-MAX(BF711-Inputs!$B$13,0)/Inputs!$B$17)*DCF!C$6</f>
        <v>3708.1104856627148</v>
      </c>
      <c r="CN711" s="15">
        <f ca="1">(BG711*DCF!D$28-DCF!D$5*MAX(BG711*DCF!D$28,0)-MAX(BG711-BF711,0)/Inputs!$B$17)*DCF!D$6</f>
        <v>4312.5988813563335</v>
      </c>
      <c r="CO711" s="15">
        <f ca="1">(BH711*DCF!E$28-DCF!E$5*MAX(BH711*DCF!E$28,0)-MAX(BH711-BG711,0)/Inputs!$B$17)*DCF!E$6</f>
        <v>4451.5165985820668</v>
      </c>
      <c r="CP711" s="15">
        <f ca="1">(BI711*DCF!F$28-DCF!F$5*MAX(BI711*DCF!F$28,0)-MAX(BI711-BH711,0)/Inputs!$B$17)*DCF!F$6</f>
        <v>5360.7413993931987</v>
      </c>
      <c r="CQ711" s="15">
        <f ca="1">(BJ711*DCF!G$28-DCF!G$5*MAX(BJ711*DCF!G$28,0)-MAX(BJ711-BI711,0)/Inputs!$B$17)*DCF!G$6</f>
        <v>6545.1996577795726</v>
      </c>
      <c r="CR711" s="15">
        <f ca="1">(BK711*DCF!H$28-DCF!H$5*MAX(BK711*DCF!H$28,0)-MAX(BK711-BJ711,0)/Inputs!$B$17)*DCF!H$6</f>
        <v>7091.6503943087046</v>
      </c>
      <c r="CS711" s="15">
        <f ca="1">(BL711*DCF!I$28-DCF!I$5*MAX(BL711*DCF!I$28,0)-MAX(BL711-BK711,0)/Inputs!$B$17)*DCF!I$6</f>
        <v>8152.4387947661917</v>
      </c>
      <c r="CT711" s="15">
        <f ca="1">(BM711*DCF!J$28-DCF!J$5*MAX(BM711*DCF!J$28,0)-MAX(BM711-BL711,0)/Inputs!$B$17)*DCF!J$6</f>
        <v>10316.233161873904</v>
      </c>
      <c r="CU711" s="15">
        <f ca="1">(BN711*DCF!K$28-DCF!K$5*MAX(BN711*DCF!K$28,0)-MAX(BN711-BM711,0)/Inputs!$B$17)*DCF!K$6</f>
        <v>14235.355374675739</v>
      </c>
      <c r="CV711" s="15">
        <f ca="1">(BO711*DCF!L$28-DCF!L$5*MAX(BO711*DCF!L$28,0)-MAX(BO711-BN711,0)/Inputs!$B$17)*DCF!L$6</f>
        <v>18281.800966109608</v>
      </c>
      <c r="CW711" s="15">
        <f ca="1">(BP711*DCF!M$28-DCF!M$5*MAX(BP711*DCF!M$28,0)-MAX(BP711-BO711,0)/Inputs!$B$17)*DCF!M$6</f>
        <v>19774.873058165103</v>
      </c>
      <c r="CX711" s="15">
        <f ca="1">(BQ711*DCF!C$46-DCF!C$5*MAX(BQ711*DCF!C$46,0)-MAX(BQ711-Inputs!$B$20,0)/Inputs!$B$24)*DCF!C$6</f>
        <v>-605.02345062107122</v>
      </c>
      <c r="CY711" s="15">
        <f ca="1">(BR711*DCF!D$46-DCF!D$5*MAX(BR711*DCF!D$46,0)-MAX(BR711-BQ711,0)/Inputs!$B$24)*DCF!D$6</f>
        <v>-614.93582432711446</v>
      </c>
      <c r="CZ711" s="15">
        <f ca="1">(BS711*DCF!E$46-DCF!E$5*MAX(BS711*DCF!E$46,0)-MAX(BS711-BR711,0)/Inputs!$B$24)*DCF!E$6</f>
        <v>-483.79773265195303</v>
      </c>
      <c r="DA711" s="15">
        <f ca="1">(BT711*DCF!F$46-DCF!F$5*MAX(BT711*DCF!F$46,0)-MAX(BT711-BS711,0)/Inputs!$B$24)*DCF!F$6</f>
        <v>-590.66138101667411</v>
      </c>
      <c r="DB711" s="15">
        <f ca="1">(BU711*DCF!G$46-DCF!G$5*MAX(BU711*DCF!G$46,0)-MAX(BU711-BT711,0)/Inputs!$B$24)*DCF!G$6</f>
        <v>-670.8427813120486</v>
      </c>
      <c r="DC711" s="15">
        <f ca="1">(BV711*DCF!H$46-DCF!H$5*MAX(BV711*DCF!H$46,0)-MAX(BV711-BU711,0)/Inputs!$B$24)*DCF!H$6</f>
        <v>-876.08882456892638</v>
      </c>
      <c r="DD711" s="15">
        <f ca="1">(BW711*DCF!I$46-DCF!I$5*MAX(BW711*DCF!I$46,0)-MAX(BW711-BV711,0)/Inputs!$B$24)*DCF!I$6</f>
        <v>-205.19266763649406</v>
      </c>
      <c r="DE711" s="15">
        <f ca="1">(BX711*DCF!J$46-DCF!J$5*MAX(BX711*DCF!J$46,0)-MAX(BX711-BW711,0)/Inputs!$B$24)*DCF!J$6</f>
        <v>-1222.2464547970101</v>
      </c>
      <c r="DF711" s="15">
        <f ca="1">(BY711*DCF!K$46-DCF!K$5*MAX(BY711*DCF!K$46,0)-MAX(BY711-BX711,0)/Inputs!$B$24)*DCF!K$6</f>
        <v>-1007.8142989211648</v>
      </c>
      <c r="DG711" s="15">
        <f ca="1">(BZ711*DCF!L$46-DCF!L$5*MAX(BZ711*DCF!L$46,0)-MAX(BZ711-BY711,0)/Inputs!$B$24)*DCF!L$6</f>
        <v>-32.06632981506322</v>
      </c>
      <c r="DH711" s="15">
        <f ca="1">(CA711*DCF!M$46-DCF!M$5*MAX(CA711*DCF!M$46,0)-MAX(CA711-BZ711,0)/Inputs!$B$24)*DCF!M$6</f>
        <v>1908.3734933593719</v>
      </c>
      <c r="DI711" s="15">
        <f ca="1">SUM(CB711:CL711)+BE711*DCF!M$10*(1+Inputs!$B$30)*(1-Inputs!$B$33)*(1-Inputs!$B$30/Inputs!$B$31)/(Inputs!$B$29-Inputs!$B$30)*DCF!M$6</f>
        <v>148638.49867035786</v>
      </c>
      <c r="DJ711" s="15">
        <f ca="1">SUM(CM711:CW711)+BP711*DCF!M$28*(1+Inputs!$B$30)*(1-Inputs!$B$33)*(1-Inputs!$B$30/Inputs!$B$31)/(Inputs!$B$29-Inputs!$B$30)*DCF!M$6</f>
        <v>495457.02087494259</v>
      </c>
      <c r="DK711" s="15">
        <f ca="1">SUM(CX711:DH711)+CA711*DCF!M$46*(1+Inputs!$B$30)*(1-Inputs!$B$33)*(1-Inputs!$B$30/Inputs!$B$31)/(Inputs!$B$29-Inputs!$B$30)*DCF!M$6</f>
        <v>71955.100611289425</v>
      </c>
      <c r="DM711" s="15">
        <f ca="1">DI711+DJ711+DK711+Inputs!$B$34+Inputs!$B$36-Inputs!$B$35</f>
        <v>792901.62015658978</v>
      </c>
    </row>
    <row r="712" spans="1:117" x14ac:dyDescent="0.75">
      <c r="A712" s="11">
        <v>699</v>
      </c>
      <c r="C712" s="23">
        <f t="shared" ca="1" si="399"/>
        <v>-0.74866604753718968</v>
      </c>
      <c r="D712" s="23">
        <f t="shared" ca="1" si="399"/>
        <v>-1.0950229477886069</v>
      </c>
      <c r="E712" s="23">
        <f t="shared" ca="1" si="399"/>
        <v>-0.51750962328691796</v>
      </c>
      <c r="F712" s="23">
        <f t="shared" ca="1" si="399"/>
        <v>0.94155607209216985</v>
      </c>
      <c r="G712" s="23">
        <f t="shared" ca="1" si="399"/>
        <v>-2.1685634300907024</v>
      </c>
      <c r="H712" s="23">
        <f t="shared" ca="1" si="399"/>
        <v>0.25958491596981409</v>
      </c>
      <c r="I712" s="23">
        <f t="shared" ca="1" si="399"/>
        <v>0.78219168721793775</v>
      </c>
      <c r="J712" s="23">
        <f t="shared" ca="1" si="399"/>
        <v>-0.14968593442337005</v>
      </c>
      <c r="K712" s="23">
        <f t="shared" ca="1" si="399"/>
        <v>-0.50751647880017836</v>
      </c>
      <c r="L712" s="23">
        <f t="shared" ca="1" si="399"/>
        <v>-0.40657411398386833</v>
      </c>
      <c r="M712" s="23">
        <f t="shared" ca="1" si="399"/>
        <v>0.78272741879968855</v>
      </c>
      <c r="N712" s="23">
        <f ca="1">SQRT(Inputs!$B$38)*C712+SQRT(1-Inputs!$B$38)*_xlfn.NORM.S.INV(RAND())</f>
        <v>0.19241531071731777</v>
      </c>
      <c r="O712" s="23">
        <f ca="1">SQRT(Inputs!$B$38)*D712+SQRT(1-Inputs!$B$38)*_xlfn.NORM.S.INV(RAND())</f>
        <v>3.7010083897372814E-2</v>
      </c>
      <c r="P712" s="23">
        <f ca="1">SQRT(Inputs!$B$38)*E712+SQRT(1-Inputs!$B$38)*_xlfn.NORM.S.INV(RAND())</f>
        <v>-0.93440331811691202</v>
      </c>
      <c r="Q712" s="23">
        <f ca="1">SQRT(Inputs!$B$38)*F712+SQRT(1-Inputs!$B$38)*_xlfn.NORM.S.INV(RAND())</f>
        <v>1.0153534592655975</v>
      </c>
      <c r="R712" s="23">
        <f ca="1">SQRT(Inputs!$B$38)*G712+SQRT(1-Inputs!$B$38)*_xlfn.NORM.S.INV(RAND())</f>
        <v>0.1356829598119369</v>
      </c>
      <c r="S712" s="23">
        <f ca="1">SQRT(Inputs!$B$38)*H712+SQRT(1-Inputs!$B$38)*_xlfn.NORM.S.INV(RAND())</f>
        <v>-0.15132977151553403</v>
      </c>
      <c r="T712" s="23">
        <f ca="1">SQRT(Inputs!$B$38)*I712+SQRT(1-Inputs!$B$38)*_xlfn.NORM.S.INV(RAND())</f>
        <v>0.57376624539728982</v>
      </c>
      <c r="U712" s="23">
        <f ca="1">SQRT(Inputs!$B$38)*J712+SQRT(1-Inputs!$B$38)*_xlfn.NORM.S.INV(RAND())</f>
        <v>-0.91477170253889206</v>
      </c>
      <c r="V712" s="23">
        <f ca="1">SQRT(Inputs!$B$38)*K712+SQRT(1-Inputs!$B$38)*_xlfn.NORM.S.INV(RAND())</f>
        <v>0.36984079401775155</v>
      </c>
      <c r="W712" s="23">
        <f ca="1">SQRT(Inputs!$B$38)*L712+SQRT(1-Inputs!$B$38)*_xlfn.NORM.S.INV(RAND())</f>
        <v>-1.7457880907435814</v>
      </c>
      <c r="X712" s="23">
        <f ca="1">SQRT(Inputs!$B$38)*M712+SQRT(1-Inputs!$B$38)*_xlfn.NORM.S.INV(RAND())</f>
        <v>-1.0324627570889</v>
      </c>
      <c r="Y712" s="23">
        <f ca="1">SQRT(Inputs!$B$38)*C712+SQRT(1-Inputs!$B$38)*_xlfn.NORM.S.INV(RAND())</f>
        <v>-1.8151584384671562</v>
      </c>
      <c r="Z712" s="23">
        <f ca="1">SQRT(Inputs!$B$38)*D712+SQRT(1-Inputs!$B$38)*_xlfn.NORM.S.INV(RAND())</f>
        <v>-0.83668251785343628</v>
      </c>
      <c r="AA712" s="23">
        <f ca="1">SQRT(Inputs!$B$38)*E712+SQRT(1-Inputs!$B$38)*_xlfn.NORM.S.INV(RAND())</f>
        <v>0.19897950424280747</v>
      </c>
      <c r="AB712" s="23">
        <f ca="1">SQRT(Inputs!$B$38)*F712+SQRT(1-Inputs!$B$38)*_xlfn.NORM.S.INV(RAND())</f>
        <v>-9.5184716703014205E-2</v>
      </c>
      <c r="AC712" s="23">
        <f ca="1">SQRT(Inputs!$B$38)*G712+SQRT(1-Inputs!$B$38)*_xlfn.NORM.S.INV(RAND())</f>
        <v>-0.7518138219620768</v>
      </c>
      <c r="AD712" s="23">
        <f ca="1">SQRT(Inputs!$B$38)*H712+SQRT(1-Inputs!$B$38)*_xlfn.NORM.S.INV(RAND())</f>
        <v>6.6066050202292156E-2</v>
      </c>
      <c r="AE712" s="23">
        <f ca="1">SQRT(Inputs!$B$38)*I712+SQRT(1-Inputs!$B$38)*_xlfn.NORM.S.INV(RAND())</f>
        <v>-0.73072429279649542</v>
      </c>
      <c r="AF712" s="23">
        <f ca="1">SQRT(Inputs!$B$38)*J712+SQRT(1-Inputs!$B$38)*_xlfn.NORM.S.INV(RAND())</f>
        <v>0.88103976798810368</v>
      </c>
      <c r="AG712" s="23">
        <f ca="1">SQRT(Inputs!$B$38)*K712+SQRT(1-Inputs!$B$38)*_xlfn.NORM.S.INV(RAND())</f>
        <v>-0.59661603716173017</v>
      </c>
      <c r="AH712" s="23">
        <f ca="1">SQRT(Inputs!$B$38)*L712+SQRT(1-Inputs!$B$38)*_xlfn.NORM.S.INV(RAND())</f>
        <v>0.88996107474828223</v>
      </c>
      <c r="AI712" s="23">
        <f ca="1">SQRT(Inputs!$B$38)*M712+SQRT(1-Inputs!$B$38)*_xlfn.NORM.S.INV(RAND())</f>
        <v>0.80489226303659844</v>
      </c>
      <c r="AJ712" s="23">
        <f ca="1">SQRT(Inputs!$B$38)*C712+SQRT(1-Inputs!$B$38)*_xlfn.NORM.S.INV(RAND())</f>
        <v>-0.34765603743692841</v>
      </c>
      <c r="AK712" s="23">
        <f ca="1">SQRT(Inputs!$B$38)*D712+SQRT(1-Inputs!$B$38)*_xlfn.NORM.S.INV(RAND())</f>
        <v>-1.3374571461047795</v>
      </c>
      <c r="AL712" s="23">
        <f ca="1">SQRT(Inputs!$B$38)*E712+SQRT(1-Inputs!$B$38)*_xlfn.NORM.S.INV(RAND())</f>
        <v>0.37677502920107997</v>
      </c>
      <c r="AM712" s="23">
        <f ca="1">SQRT(Inputs!$B$38)*F712+SQRT(1-Inputs!$B$38)*_xlfn.NORM.S.INV(RAND())</f>
        <v>2.1464796149973346</v>
      </c>
      <c r="AN712" s="23">
        <f ca="1">SQRT(Inputs!$B$38)*G712+SQRT(1-Inputs!$B$38)*_xlfn.NORM.S.INV(RAND())</f>
        <v>-1.5732357500296685</v>
      </c>
      <c r="AO712" s="23">
        <f ca="1">SQRT(Inputs!$B$38)*H712+SQRT(1-Inputs!$B$38)*_xlfn.NORM.S.INV(RAND())</f>
        <v>1.2739580073833643</v>
      </c>
      <c r="AP712" s="23">
        <f ca="1">SQRT(Inputs!$B$38)*I712+SQRT(1-Inputs!$B$38)*_xlfn.NORM.S.INV(RAND())</f>
        <v>-0.23422452232077029</v>
      </c>
      <c r="AQ712" s="23">
        <f ca="1">SQRT(Inputs!$B$38)*J712+SQRT(1-Inputs!$B$38)*_xlfn.NORM.S.INV(RAND())</f>
        <v>3.5069465668267158E-2</v>
      </c>
      <c r="AR712" s="23">
        <f ca="1">SQRT(Inputs!$B$38)*K712+SQRT(1-Inputs!$B$38)*_xlfn.NORM.S.INV(RAND())</f>
        <v>-0.80205937846284692</v>
      </c>
      <c r="AS712" s="23">
        <f ca="1">SQRT(Inputs!$B$38)*L712+SQRT(1-Inputs!$B$38)*_xlfn.NORM.S.INV(RAND())</f>
        <v>-1.4981912094021788</v>
      </c>
      <c r="AT712" s="23">
        <f ca="1">SQRT(Inputs!$B$38)*M712+SQRT(1-Inputs!$B$38)*_xlfn.NORM.S.INV(RAND())</f>
        <v>1.0210403017575971</v>
      </c>
      <c r="AU712" s="15">
        <f ca="1">Inputs!$B$6*EXP($B$8-0.5*C$5^2+C$5*N712)</f>
        <v>5119.2297858700476</v>
      </c>
      <c r="AV712" s="15">
        <f t="shared" ca="1" si="365"/>
        <v>6265.3129799174858</v>
      </c>
      <c r="AW712" s="15">
        <f t="shared" ca="1" si="366"/>
        <v>6734.8178221759199</v>
      </c>
      <c r="AX712" s="15">
        <f t="shared" ca="1" si="367"/>
        <v>9334.6173138793747</v>
      </c>
      <c r="AY712" s="15">
        <f t="shared" ca="1" si="368"/>
        <v>11590.065287648162</v>
      </c>
      <c r="AZ712" s="15">
        <f t="shared" ca="1" si="369"/>
        <v>13940.703734896106</v>
      </c>
      <c r="BA712" s="15">
        <f t="shared" ca="1" si="370"/>
        <v>18115.688834718687</v>
      </c>
      <c r="BB712" s="15">
        <f t="shared" ca="1" si="371"/>
        <v>20236.760855450771</v>
      </c>
      <c r="BC712" s="15">
        <f t="shared" ca="1" si="372"/>
        <v>25685.703752506357</v>
      </c>
      <c r="BD712" s="15">
        <f t="shared" ca="1" si="373"/>
        <v>26726.689414484823</v>
      </c>
      <c r="BE712" s="15">
        <f t="shared" ca="1" si="374"/>
        <v>29810.775161837926</v>
      </c>
      <c r="BF712" s="15">
        <f ca="1">Inputs!$B$13*EXP($B$9-0.5*C$6^2+C$6*Y712)</f>
        <v>9651.0139667207895</v>
      </c>
      <c r="BG712" s="15">
        <f t="shared" ca="1" si="375"/>
        <v>10113.862295006817</v>
      </c>
      <c r="BH712" s="15">
        <f t="shared" ca="1" si="376"/>
        <v>12771.901256073228</v>
      </c>
      <c r="BI712" s="15">
        <f t="shared" ca="1" si="377"/>
        <v>15407.3371007841</v>
      </c>
      <c r="BJ712" s="15">
        <f t="shared" ca="1" si="378"/>
        <v>16948.459274360415</v>
      </c>
      <c r="BK712" s="15">
        <f t="shared" ca="1" si="379"/>
        <v>20988.959340805359</v>
      </c>
      <c r="BL712" s="15">
        <f t="shared" ca="1" si="380"/>
        <v>23452.954376705209</v>
      </c>
      <c r="BM712" s="15">
        <f t="shared" ca="1" si="381"/>
        <v>32163.180609575698</v>
      </c>
      <c r="BN712" s="15">
        <f t="shared" ca="1" si="382"/>
        <v>36827.273316206229</v>
      </c>
      <c r="BO712" s="15">
        <f t="shared" ca="1" si="383"/>
        <v>50250.713844328537</v>
      </c>
      <c r="BP712" s="15">
        <f t="shared" ca="1" si="384"/>
        <v>67754.492570222894</v>
      </c>
      <c r="BQ712" s="15">
        <f ca="1">Inputs!$B$20*EXP($B$10-0.5*C$7^2+C$7*AJ712)</f>
        <v>3791.8947520383658</v>
      </c>
      <c r="BR712" s="15">
        <f t="shared" ca="1" si="385"/>
        <v>3364.5616643660601</v>
      </c>
      <c r="BS712" s="15">
        <f t="shared" ca="1" si="386"/>
        <v>5133.9527074376692</v>
      </c>
      <c r="BT712" s="15">
        <f t="shared" ca="1" si="387"/>
        <v>12430.680200810171</v>
      </c>
      <c r="BU712" s="15">
        <f t="shared" ca="1" si="388"/>
        <v>11773.218527023631</v>
      </c>
      <c r="BV712" s="15">
        <f t="shared" ca="1" si="389"/>
        <v>21825.490215224218</v>
      </c>
      <c r="BW712" s="15">
        <f t="shared" ca="1" si="390"/>
        <v>28983.232411562669</v>
      </c>
      <c r="BX712" s="15">
        <f t="shared" ca="1" si="391"/>
        <v>40823.712558857333</v>
      </c>
      <c r="BY712" s="15">
        <f t="shared" ca="1" si="392"/>
        <v>49063.569343797906</v>
      </c>
      <c r="BZ712" s="15">
        <f t="shared" ca="1" si="393"/>
        <v>52269.403986617552</v>
      </c>
      <c r="CA712" s="15">
        <f t="shared" ca="1" si="394"/>
        <v>88029.512094947597</v>
      </c>
      <c r="CB712" s="15">
        <f ca="1">(AU712*DCF!C$10-DCF!C$5*MAX(AU712*DCF!C$10,0)-MAX(AU712-Inputs!$B$6,0)/Inputs!$B$10)*DCF!C$6</f>
        <v>1041.9549343013373</v>
      </c>
      <c r="CC712" s="15">
        <f ca="1">(AV712*DCF!D$10-DCF!D$5*MAX(AV712*DCF!D$10,0)-MAX(AV712-AU712,0)/Inputs!$B$10)*DCF!D$6</f>
        <v>1247.6852010122827</v>
      </c>
      <c r="CD712" s="15">
        <f ca="1">(AW712*DCF!E$10-DCF!E$5*MAX(AW712*DCF!E$10,0)-MAX(AW712-AV712,0)/Inputs!$B$10)*DCF!E$6</f>
        <v>1449.2102924040882</v>
      </c>
      <c r="CE712" s="15">
        <f ca="1">(AX712*DCF!F$10-DCF!F$5*MAX(AX712*DCF!F$10,0)-MAX(AX712-AW712,0)/Inputs!$B$10)*DCF!F$6</f>
        <v>1496.7782655621997</v>
      </c>
      <c r="CF712" s="15">
        <f ca="1">(AY712*DCF!G$10-DCF!G$5*MAX(AY712*DCF!G$10,0)-MAX(AY712-AX712,0)/Inputs!$B$10)*DCF!G$6</f>
        <v>1954.4792179623287</v>
      </c>
      <c r="CG712" s="15">
        <f ca="1">(AZ712*DCF!H$10-DCF!H$5*MAX(AZ712*DCF!H$10,0)-MAX(AZ712-AY712,0)/Inputs!$B$10)*DCF!H$6</f>
        <v>2289.1996324699207</v>
      </c>
      <c r="CH712" s="15">
        <f ca="1">(BA712*DCF!I$10-DCF!I$5*MAX(BA712*DCF!I$10,0)-MAX(BA712-AZ712,0)/Inputs!$B$10)*DCF!I$6</f>
        <v>2624.2316531344095</v>
      </c>
      <c r="CI712" s="15">
        <f ca="1">(BB712*DCF!J$10-DCF!J$5*MAX(BB712*DCF!J$10,0)-MAX(BB712-BA712,0)/Inputs!$B$10)*DCF!J$6</f>
        <v>3151.2616063637843</v>
      </c>
      <c r="CJ712" s="15">
        <f ca="1">(BC712*DCF!K$10-DCF!K$5*MAX(BC712*DCF!K$10,0)-MAX(BC712-BB712,0)/Inputs!$B$10)*DCF!K$6</f>
        <v>3372.2167319416717</v>
      </c>
      <c r="CK712" s="15">
        <f ca="1">(BD712*DCF!L$10-DCF!L$5*MAX(BD712*DCF!L$10,0)-MAX(BD712-BC712,0)/Inputs!$B$10)*DCF!L$6</f>
        <v>3896.2766964374541</v>
      </c>
      <c r="CL712" s="15">
        <f ca="1">(BE712*DCF!M$10-DCF!M$5*MAX(BE712*DCF!M$10,0)-MAX(BE712-BD712,0)/Inputs!$B$10)*DCF!M$6</f>
        <v>3838.2589535974757</v>
      </c>
      <c r="CM712" s="15">
        <f ca="1">(BF712*DCF!C$28-DCF!C$5*MAX(BF712*DCF!C$28,0)-MAX(BF712-Inputs!$B$13,0)/Inputs!$B$17)*DCF!C$6</f>
        <v>2945.426170058317</v>
      </c>
      <c r="CN712" s="15">
        <f ca="1">(BG712*DCF!D$28-DCF!D$5*MAX(BG712*DCF!D$28,0)-MAX(BG712-BF712,0)/Inputs!$B$17)*DCF!D$6</f>
        <v>2880.0189402368101</v>
      </c>
      <c r="CO712" s="15">
        <f ca="1">(BH712*DCF!E$28-DCF!E$5*MAX(BH712*DCF!E$28,0)-MAX(BH712-BG712,0)/Inputs!$B$17)*DCF!E$6</f>
        <v>3093.3669659587144</v>
      </c>
      <c r="CP712" s="15">
        <f ca="1">(BI712*DCF!F$28-DCF!F$5*MAX(BI712*DCF!F$28,0)-MAX(BI712-BH712,0)/Inputs!$B$17)*DCF!F$6</f>
        <v>3702.8634285443513</v>
      </c>
      <c r="CQ712" s="15">
        <f ca="1">(BJ712*DCF!G$28-DCF!G$5*MAX(BJ712*DCF!G$28,0)-MAX(BJ712-BI712,0)/Inputs!$B$17)*DCF!G$6</f>
        <v>4138.2048211553829</v>
      </c>
      <c r="CR712" s="15">
        <f ca="1">(BK712*DCF!H$28-DCF!H$5*MAX(BK712*DCF!H$28,0)-MAX(BK712-BJ712,0)/Inputs!$B$17)*DCF!H$6</f>
        <v>4563.0208909179246</v>
      </c>
      <c r="CS712" s="15">
        <f ca="1">(BL712*DCF!I$28-DCF!I$5*MAX(BL712*DCF!I$28,0)-MAX(BL712-BK712,0)/Inputs!$B$17)*DCF!I$6</f>
        <v>5161.3746236932593</v>
      </c>
      <c r="CT712" s="15">
        <f ca="1">(BM712*DCF!J$28-DCF!J$5*MAX(BM712*DCF!J$28,0)-MAX(BM712-BL712,0)/Inputs!$B$17)*DCF!J$6</f>
        <v>6020.1545020874273</v>
      </c>
      <c r="CU712" s="15">
        <f ca="1">(BN712*DCF!K$28-DCF!K$5*MAX(BN712*DCF!K$28,0)-MAX(BN712-BM712,0)/Inputs!$B$17)*DCF!K$6</f>
        <v>7206.0134102928851</v>
      </c>
      <c r="CV712" s="15">
        <f ca="1">(BO712*DCF!L$28-DCF!L$5*MAX(BO712*DCF!L$28,0)-MAX(BO712-BN712,0)/Inputs!$B$17)*DCF!L$6</f>
        <v>8507.1874889235114</v>
      </c>
      <c r="CW712" s="15">
        <f ca="1">(BP712*DCF!M$28-DCF!M$5*MAX(BP712*DCF!M$28,0)-MAX(BP712-BO712,0)/Inputs!$B$17)*DCF!M$6</f>
        <v>10918.410267882111</v>
      </c>
      <c r="CX712" s="15">
        <f ca="1">(BQ712*DCF!C$46-DCF!C$5*MAX(BQ712*DCF!C$46,0)-MAX(BQ712-Inputs!$B$20,0)/Inputs!$B$24)*DCF!C$6</f>
        <v>-1148.6568720820085</v>
      </c>
      <c r="CY712" s="15">
        <f ca="1">(BR712*DCF!D$46-DCF!D$5*MAX(BR712*DCF!D$46,0)-MAX(BR712-BQ712,0)/Inputs!$B$24)*DCF!D$6</f>
        <v>-574.25221351500045</v>
      </c>
      <c r="CZ712" s="15">
        <f ca="1">(BS712*DCF!E$46-DCF!E$5*MAX(BS712*DCF!E$46,0)-MAX(BS712-BR712,0)/Inputs!$B$24)*DCF!E$6</f>
        <v>-1304.544085150678</v>
      </c>
      <c r="DA712" s="15">
        <f ca="1">(BT712*DCF!F$46-DCF!F$5*MAX(BT712*DCF!F$46,0)-MAX(BT712-BS712,0)/Inputs!$B$24)*DCF!F$6</f>
        <v>-3562.2498724674492</v>
      </c>
      <c r="DB712" s="15">
        <f ca="1">(BU712*DCF!G$46-DCF!G$5*MAX(BU712*DCF!G$46,0)-MAX(BU712-BT712,0)/Inputs!$B$24)*DCF!G$6</f>
        <v>-396.02781020950425</v>
      </c>
      <c r="DC712" s="15">
        <f ca="1">(BV712*DCF!H$46-DCF!H$5*MAX(BV712*DCF!H$46,0)-MAX(BV712-BU712,0)/Inputs!$B$24)*DCF!H$6</f>
        <v>-3123.6818358178252</v>
      </c>
      <c r="DD712" s="15">
        <f ca="1">(BW712*DCF!I$46-DCF!I$5*MAX(BW712*DCF!I$46,0)-MAX(BW712-BV712,0)/Inputs!$B$24)*DCF!I$6</f>
        <v>-1385.331897778359</v>
      </c>
      <c r="DE712" s="15">
        <f ca="1">(BX712*DCF!J$46-DCF!J$5*MAX(BX712*DCF!J$46,0)-MAX(BX712-BW712,0)/Inputs!$B$24)*DCF!J$6</f>
        <v>-1427.4600714050248</v>
      </c>
      <c r="DF712" s="15">
        <f ca="1">(BY712*DCF!K$46-DCF!K$5*MAX(BY712*DCF!K$46,0)-MAX(BY712-BX712,0)/Inputs!$B$24)*DCF!K$6</f>
        <v>784.12923169380645</v>
      </c>
      <c r="DG712" s="15">
        <f ca="1">(BZ712*DCF!L$46-DCF!L$5*MAX(BZ712*DCF!L$46,0)-MAX(BZ712-BY712,0)/Inputs!$B$24)*DCF!L$6</f>
        <v>2887.6514630940205</v>
      </c>
      <c r="DH712" s="15">
        <f ca="1">(CA712*DCF!M$46-DCF!M$5*MAX(CA712*DCF!M$46,0)-MAX(CA712-BZ712,0)/Inputs!$B$24)*DCF!M$6</f>
        <v>-574.70407642462192</v>
      </c>
      <c r="DI712" s="15">
        <f ca="1">SUM(CB712:CL712)+BE712*DCF!M$10*(1+Inputs!$B$30)*(1-Inputs!$B$33)*(1-Inputs!$B$30/Inputs!$B$31)/(Inputs!$B$29-Inputs!$B$30)*DCF!M$6</f>
        <v>109325.33466727322</v>
      </c>
      <c r="DJ712" s="15">
        <f ca="1">SUM(CM712:CW712)+BP712*DCF!M$28*(1+Inputs!$B$30)*(1-Inputs!$B$33)*(1-Inputs!$B$30/Inputs!$B$31)/(Inputs!$B$29-Inputs!$B$30)*DCF!M$6</f>
        <v>310551.57322087116</v>
      </c>
      <c r="DK712" s="15">
        <f ca="1">SUM(CX712:DH712)+CA712*DCF!M$46*(1+Inputs!$B$30)*(1-Inputs!$B$33)*(1-Inputs!$B$30/Inputs!$B$31)/(Inputs!$B$29-Inputs!$B$30)*DCF!M$6</f>
        <v>126278.92542106318</v>
      </c>
      <c r="DM712" s="15">
        <f ca="1">DI712+DJ712+DK712+Inputs!$B$34+Inputs!$B$36-Inputs!$B$35</f>
        <v>623006.83330920758</v>
      </c>
    </row>
    <row r="713" spans="1:117" x14ac:dyDescent="0.75">
      <c r="A713" s="11">
        <v>700</v>
      </c>
      <c r="C713" s="23">
        <f t="shared" ca="1" si="399"/>
        <v>-1.6790093617413914E-2</v>
      </c>
      <c r="D713" s="23">
        <f t="shared" ca="1" si="399"/>
        <v>1.2994777110594515</v>
      </c>
      <c r="E713" s="23">
        <f t="shared" ca="1" si="399"/>
        <v>1.1839580651444526</v>
      </c>
      <c r="F713" s="23">
        <f t="shared" ca="1" si="399"/>
        <v>-0.40149122446968349</v>
      </c>
      <c r="G713" s="23">
        <f t="shared" ca="1" si="399"/>
        <v>-0.80188974129961299</v>
      </c>
      <c r="H713" s="23">
        <f t="shared" ca="1" si="399"/>
        <v>-0.54825188583132378</v>
      </c>
      <c r="I713" s="23">
        <f t="shared" ca="1" si="399"/>
        <v>0.28430620682967062</v>
      </c>
      <c r="J713" s="23">
        <f t="shared" ca="1" si="399"/>
        <v>1.3421928886434962</v>
      </c>
      <c r="K713" s="23">
        <f t="shared" ca="1" si="399"/>
        <v>1.2507909138541258</v>
      </c>
      <c r="L713" s="23">
        <f t="shared" ca="1" si="399"/>
        <v>0.28057872385383925</v>
      </c>
      <c r="M713" s="23">
        <f t="shared" ca="1" si="399"/>
        <v>0.83545750118674778</v>
      </c>
      <c r="N713" s="23">
        <f ca="1">SQRT(Inputs!$B$38)*C713+SQRT(1-Inputs!$B$38)*_xlfn.NORM.S.INV(RAND())</f>
        <v>0.8777608186343242</v>
      </c>
      <c r="O713" s="23">
        <f ca="1">SQRT(Inputs!$B$38)*D713+SQRT(1-Inputs!$B$38)*_xlfn.NORM.S.INV(RAND())</f>
        <v>0.5913651926621083</v>
      </c>
      <c r="P713" s="23">
        <f ca="1">SQRT(Inputs!$B$38)*E713+SQRT(1-Inputs!$B$38)*_xlfn.NORM.S.INV(RAND())</f>
        <v>0.13284257193352733</v>
      </c>
      <c r="Q713" s="23">
        <f ca="1">SQRT(Inputs!$B$38)*F713+SQRT(1-Inputs!$B$38)*_xlfn.NORM.S.INV(RAND())</f>
        <v>-1.4385173503778004</v>
      </c>
      <c r="R713" s="23">
        <f ca="1">SQRT(Inputs!$B$38)*G713+SQRT(1-Inputs!$B$38)*_xlfn.NORM.S.INV(RAND())</f>
        <v>-0.71942387852922396</v>
      </c>
      <c r="S713" s="23">
        <f ca="1">SQRT(Inputs!$B$38)*H713+SQRT(1-Inputs!$B$38)*_xlfn.NORM.S.INV(RAND())</f>
        <v>-1.5746877440545524</v>
      </c>
      <c r="T713" s="23">
        <f ca="1">SQRT(Inputs!$B$38)*I713+SQRT(1-Inputs!$B$38)*_xlfn.NORM.S.INV(RAND())</f>
        <v>-0.48550497230868872</v>
      </c>
      <c r="U713" s="23">
        <f ca="1">SQRT(Inputs!$B$38)*J713+SQRT(1-Inputs!$B$38)*_xlfn.NORM.S.INV(RAND())</f>
        <v>1.6898904774519723</v>
      </c>
      <c r="V713" s="23">
        <f ca="1">SQRT(Inputs!$B$38)*K713+SQRT(1-Inputs!$B$38)*_xlfn.NORM.S.INV(RAND())</f>
        <v>-0.12232621206939054</v>
      </c>
      <c r="W713" s="23">
        <f ca="1">SQRT(Inputs!$B$38)*L713+SQRT(1-Inputs!$B$38)*_xlfn.NORM.S.INV(RAND())</f>
        <v>0.8582452080921682</v>
      </c>
      <c r="X713" s="23">
        <f ca="1">SQRT(Inputs!$B$38)*M713+SQRT(1-Inputs!$B$38)*_xlfn.NORM.S.INV(RAND())</f>
        <v>0.86501213758224715</v>
      </c>
      <c r="Y713" s="23">
        <f ca="1">SQRT(Inputs!$B$38)*C713+SQRT(1-Inputs!$B$38)*_xlfn.NORM.S.INV(RAND())</f>
        <v>-1.4873342820271731</v>
      </c>
      <c r="Z713" s="23">
        <f ca="1">SQRT(Inputs!$B$38)*D713+SQRT(1-Inputs!$B$38)*_xlfn.NORM.S.INV(RAND())</f>
        <v>0.21772055209587121</v>
      </c>
      <c r="AA713" s="23">
        <f ca="1">SQRT(Inputs!$B$38)*E713+SQRT(1-Inputs!$B$38)*_xlfn.NORM.S.INV(RAND())</f>
        <v>1.4547767624952956</v>
      </c>
      <c r="AB713" s="23">
        <f ca="1">SQRT(Inputs!$B$38)*F713+SQRT(1-Inputs!$B$38)*_xlfn.NORM.S.INV(RAND())</f>
        <v>-0.1597634775573086</v>
      </c>
      <c r="AC713" s="23">
        <f ca="1">SQRT(Inputs!$B$38)*G713+SQRT(1-Inputs!$B$38)*_xlfn.NORM.S.INV(RAND())</f>
        <v>-1.4933420079759709</v>
      </c>
      <c r="AD713" s="23">
        <f ca="1">SQRT(Inputs!$B$38)*H713+SQRT(1-Inputs!$B$38)*_xlfn.NORM.S.INV(RAND())</f>
        <v>-0.1042148008868696</v>
      </c>
      <c r="AE713" s="23">
        <f ca="1">SQRT(Inputs!$B$38)*I713+SQRT(1-Inputs!$B$38)*_xlfn.NORM.S.INV(RAND())</f>
        <v>-0.33717887869277718</v>
      </c>
      <c r="AF713" s="23">
        <f ca="1">SQRT(Inputs!$B$38)*J713+SQRT(1-Inputs!$B$38)*_xlfn.NORM.S.INV(RAND())</f>
        <v>0.14017201099844478</v>
      </c>
      <c r="AG713" s="23">
        <f ca="1">SQRT(Inputs!$B$38)*K713+SQRT(1-Inputs!$B$38)*_xlfn.NORM.S.INV(RAND())</f>
        <v>0.87919067704160647</v>
      </c>
      <c r="AH713" s="23">
        <f ca="1">SQRT(Inputs!$B$38)*L713+SQRT(1-Inputs!$B$38)*_xlfn.NORM.S.INV(RAND())</f>
        <v>-0.55993025121007334</v>
      </c>
      <c r="AI713" s="23">
        <f ca="1">SQRT(Inputs!$B$38)*M713+SQRT(1-Inputs!$B$38)*_xlfn.NORM.S.INV(RAND())</f>
        <v>-0.62488639752375885</v>
      </c>
      <c r="AJ713" s="23">
        <f ca="1">SQRT(Inputs!$B$38)*C713+SQRT(1-Inputs!$B$38)*_xlfn.NORM.S.INV(RAND())</f>
        <v>1.4489921991346153</v>
      </c>
      <c r="AK713" s="23">
        <f ca="1">SQRT(Inputs!$B$38)*D713+SQRT(1-Inputs!$B$38)*_xlfn.NORM.S.INV(RAND())</f>
        <v>6.126352250086875E-2</v>
      </c>
      <c r="AL713" s="23">
        <f ca="1">SQRT(Inputs!$B$38)*E713+SQRT(1-Inputs!$B$38)*_xlfn.NORM.S.INV(RAND())</f>
        <v>2.1389075937344812</v>
      </c>
      <c r="AM713" s="23">
        <f ca="1">SQRT(Inputs!$B$38)*F713+SQRT(1-Inputs!$B$38)*_xlfn.NORM.S.INV(RAND())</f>
        <v>-0.88334741873106737</v>
      </c>
      <c r="AN713" s="23">
        <f ca="1">SQRT(Inputs!$B$38)*G713+SQRT(1-Inputs!$B$38)*_xlfn.NORM.S.INV(RAND())</f>
        <v>-1.4178299003152093</v>
      </c>
      <c r="AO713" s="23">
        <f ca="1">SQRT(Inputs!$B$38)*H713+SQRT(1-Inputs!$B$38)*_xlfn.NORM.S.INV(RAND())</f>
        <v>-1.4286685654422047</v>
      </c>
      <c r="AP713" s="23">
        <f ca="1">SQRT(Inputs!$B$38)*I713+SQRT(1-Inputs!$B$38)*_xlfn.NORM.S.INV(RAND())</f>
        <v>1.0222189945777194</v>
      </c>
      <c r="AQ713" s="23">
        <f ca="1">SQRT(Inputs!$B$38)*J713+SQRT(1-Inputs!$B$38)*_xlfn.NORM.S.INV(RAND())</f>
        <v>1.1839971847975179</v>
      </c>
      <c r="AR713" s="23">
        <f ca="1">SQRT(Inputs!$B$38)*K713+SQRT(1-Inputs!$B$38)*_xlfn.NORM.S.INV(RAND())</f>
        <v>-2.6538180033465197E-3</v>
      </c>
      <c r="AS713" s="23">
        <f ca="1">SQRT(Inputs!$B$38)*L713+SQRT(1-Inputs!$B$38)*_xlfn.NORM.S.INV(RAND())</f>
        <v>0.20829436838535825</v>
      </c>
      <c r="AT713" s="23">
        <f ca="1">SQRT(Inputs!$B$38)*M713+SQRT(1-Inputs!$B$38)*_xlfn.NORM.S.INV(RAND())</f>
        <v>-0.8955873702872732</v>
      </c>
      <c r="AU713" s="15">
        <f ca="1">Inputs!$B$6*EXP($B$8-0.5*C$5^2+C$5*N713)</f>
        <v>5719.8522823998765</v>
      </c>
      <c r="AV713" s="15">
        <f t="shared" ca="1" si="365"/>
        <v>7594.8886266852169</v>
      </c>
      <c r="AW713" s="15">
        <f t="shared" ca="1" si="366"/>
        <v>9428.0478041511305</v>
      </c>
      <c r="AX713" s="15">
        <f t="shared" ca="1" si="367"/>
        <v>9617.2550790784699</v>
      </c>
      <c r="AY713" s="15">
        <f t="shared" ca="1" si="368"/>
        <v>10806.104744388775</v>
      </c>
      <c r="AZ713" s="15">
        <f t="shared" ca="1" si="369"/>
        <v>11112.120718797445</v>
      </c>
      <c r="BA713" s="15">
        <f t="shared" ca="1" si="370"/>
        <v>12924.68343007059</v>
      </c>
      <c r="BB713" s="15">
        <f t="shared" ca="1" si="371"/>
        <v>18743.022872030135</v>
      </c>
      <c r="BC713" s="15">
        <f t="shared" ca="1" si="372"/>
        <v>22685.9663619649</v>
      </c>
      <c r="BD713" s="15">
        <f t="shared" ca="1" si="373"/>
        <v>30115.471422651135</v>
      </c>
      <c r="BE713" s="15">
        <f t="shared" ca="1" si="374"/>
        <v>39927.643128284515</v>
      </c>
      <c r="BF713" s="15">
        <f ca="1">Inputs!$B$13*EXP($B$9-0.5*C$6^2+C$6*Y713)</f>
        <v>10299.067590709188</v>
      </c>
      <c r="BG713" s="15">
        <f t="shared" ca="1" si="375"/>
        <v>13054.751640282693</v>
      </c>
      <c r="BH713" s="15">
        <f t="shared" ca="1" si="376"/>
        <v>20303.149010717629</v>
      </c>
      <c r="BI713" s="15">
        <f t="shared" ca="1" si="377"/>
        <v>24250.381669822331</v>
      </c>
      <c r="BJ713" s="15">
        <f t="shared" ca="1" si="378"/>
        <v>23971.784214925068</v>
      </c>
      <c r="BK713" s="15">
        <f t="shared" ca="1" si="379"/>
        <v>29006.342282095164</v>
      </c>
      <c r="BL713" s="15">
        <f t="shared" ca="1" si="380"/>
        <v>34107.408500055921</v>
      </c>
      <c r="BM713" s="15">
        <f t="shared" ca="1" si="381"/>
        <v>42661.815706535417</v>
      </c>
      <c r="BN713" s="15">
        <f t="shared" ca="1" si="382"/>
        <v>58298.432450335749</v>
      </c>
      <c r="BO713" s="15">
        <f t="shared" ca="1" si="383"/>
        <v>67210.236020100681</v>
      </c>
      <c r="BP713" s="15">
        <f t="shared" ca="1" si="384"/>
        <v>77069.131326925577</v>
      </c>
      <c r="BQ713" s="15">
        <f ca="1">Inputs!$B$20*EXP($B$10-0.5*C$7^2+C$7*AJ713)</f>
        <v>7171.435581667798</v>
      </c>
      <c r="BR713" s="15">
        <f t="shared" ca="1" si="385"/>
        <v>9921.8901640515232</v>
      </c>
      <c r="BS713" s="15">
        <f t="shared" ca="1" si="386"/>
        <v>25113.642436286369</v>
      </c>
      <c r="BT713" s="15">
        <f t="shared" ca="1" si="387"/>
        <v>27464.153957193263</v>
      </c>
      <c r="BU713" s="15">
        <f t="shared" ca="1" si="388"/>
        <v>27008.318273617017</v>
      </c>
      <c r="BV713" s="15">
        <f t="shared" ca="1" si="389"/>
        <v>27234.873707463164</v>
      </c>
      <c r="BW713" s="15">
        <f t="shared" ca="1" si="390"/>
        <v>47184.36075680978</v>
      </c>
      <c r="BX713" s="15">
        <f t="shared" ca="1" si="391"/>
        <v>83674.846684853284</v>
      </c>
      <c r="BY713" s="15">
        <f t="shared" ca="1" si="392"/>
        <v>117183.15634076121</v>
      </c>
      <c r="BZ713" s="15">
        <f t="shared" ca="1" si="393"/>
        <v>170842.5398553054</v>
      </c>
      <c r="CA713" s="15">
        <f t="shared" ca="1" si="394"/>
        <v>204673.69820847065</v>
      </c>
      <c r="CB713" s="15">
        <f ca="1">(AU713*DCF!C$10-DCF!C$5*MAX(AU713*DCF!C$10,0)-MAX(AU713-Inputs!$B$6,0)/Inputs!$B$10)*DCF!C$6</f>
        <v>1037.6723888456315</v>
      </c>
      <c r="CC713" s="15">
        <f ca="1">(AV713*DCF!D$10-DCF!D$5*MAX(AV713*DCF!D$10,0)-MAX(AV713-AU713,0)/Inputs!$B$10)*DCF!D$6</f>
        <v>1394.0241097063001</v>
      </c>
      <c r="CD713" s="15">
        <f ca="1">(AW713*DCF!E$10-DCF!E$5*MAX(AW713*DCF!E$10,0)-MAX(AW713-AV713,0)/Inputs!$B$10)*DCF!E$6</f>
        <v>1763.8827951270152</v>
      </c>
      <c r="CE713" s="15">
        <f ca="1">(AX713*DCF!F$10-DCF!F$5*MAX(AX713*DCF!F$10,0)-MAX(AX713-AW713,0)/Inputs!$B$10)*DCF!F$6</f>
        <v>2060.0621139908171</v>
      </c>
      <c r="CF713" s="15">
        <f ca="1">(AY713*DCF!G$10-DCF!G$5*MAX(AY713*DCF!G$10,0)-MAX(AY713-AX713,0)/Inputs!$B$10)*DCF!G$6</f>
        <v>1997.970733587644</v>
      </c>
      <c r="CG713" s="15">
        <f ca="1">(AZ713*DCF!H$10-DCF!H$5*MAX(AZ713*DCF!H$10,0)-MAX(AZ713-AY713,0)/Inputs!$B$10)*DCF!H$6</f>
        <v>2103.0875857600308</v>
      </c>
      <c r="CH713" s="15">
        <f ca="1">(BA713*DCF!I$10-DCF!I$5*MAX(BA713*DCF!I$10,0)-MAX(BA713-AZ713,0)/Inputs!$B$10)*DCF!I$6</f>
        <v>2063.5443776787674</v>
      </c>
      <c r="CI713" s="15">
        <f ca="1">(BB713*DCF!J$10-DCF!J$5*MAX(BB713*DCF!J$10,0)-MAX(BB713-BA713,0)/Inputs!$B$10)*DCF!J$6</f>
        <v>2334.6727508417762</v>
      </c>
      <c r="CJ713" s="15">
        <f ca="1">(BC713*DCF!K$10-DCF!K$5*MAX(BC713*DCF!K$10,0)-MAX(BC713-BB713,0)/Inputs!$B$10)*DCF!K$6</f>
        <v>3100.1241795982141</v>
      </c>
      <c r="CK713" s="15">
        <f ca="1">(BD713*DCF!L$10-DCF!L$5*MAX(BD713*DCF!L$10,0)-MAX(BD713-BC713,0)/Inputs!$B$10)*DCF!L$6</f>
        <v>3581.2304668348279</v>
      </c>
      <c r="CL713" s="15">
        <f ca="1">(BE713*DCF!M$10-DCF!M$5*MAX(BE713*DCF!M$10,0)-MAX(BE713-BD713,0)/Inputs!$B$10)*DCF!M$6</f>
        <v>4462.1381190140282</v>
      </c>
      <c r="CM713" s="15">
        <f ca="1">(BF713*DCF!C$28-DCF!C$5*MAX(BF713*DCF!C$28,0)-MAX(BF713-Inputs!$B$13,0)/Inputs!$B$17)*DCF!C$6</f>
        <v>3143.2078860809629</v>
      </c>
      <c r="CN713" s="15">
        <f ca="1">(BG713*DCF!D$28-DCF!D$5*MAX(BG713*DCF!D$28,0)-MAX(BG713-BF713,0)/Inputs!$B$17)*DCF!D$6</f>
        <v>3257.011695530307</v>
      </c>
      <c r="CO713" s="15">
        <f ca="1">(BH713*DCF!E$28-DCF!E$5*MAX(BH713*DCF!E$28,0)-MAX(BH713-BG713,0)/Inputs!$B$17)*DCF!E$6</f>
        <v>4321.6539776087748</v>
      </c>
      <c r="CP713" s="15">
        <f ca="1">(BI713*DCF!F$28-DCF!F$5*MAX(BI713*DCF!F$28,0)-MAX(BI713-BH713,0)/Inputs!$B$17)*DCF!F$6</f>
        <v>5864.6837510266068</v>
      </c>
      <c r="CQ713" s="15">
        <f ca="1">(BJ713*DCF!G$28-DCF!G$5*MAX(BJ713*DCF!G$28,0)-MAX(BJ713-BI713,0)/Inputs!$B$17)*DCF!G$6</f>
        <v>6219.6612879650665</v>
      </c>
      <c r="CR713" s="15">
        <f ca="1">(BK713*DCF!H$28-DCF!H$5*MAX(BK713*DCF!H$28,0)-MAX(BK713-BJ713,0)/Inputs!$B$17)*DCF!H$6</f>
        <v>6391.3594293901888</v>
      </c>
      <c r="CS713" s="15">
        <f ca="1">(BL713*DCF!I$28-DCF!I$5*MAX(BL713*DCF!I$28,0)-MAX(BL713-BK713,0)/Inputs!$B$17)*DCF!I$6</f>
        <v>7288.3013095022006</v>
      </c>
      <c r="CT713" s="15">
        <f ca="1">(BM713*DCF!J$28-DCF!J$5*MAX(BM713*DCF!J$28,0)-MAX(BM713-BL713,0)/Inputs!$B$17)*DCF!J$6</f>
        <v>8382.882017865868</v>
      </c>
      <c r="CU713" s="15">
        <f ca="1">(BN713*DCF!K$28-DCF!K$5*MAX(BN713*DCF!K$28,0)-MAX(BN713-BM713,0)/Inputs!$B$17)*DCF!K$6</f>
        <v>10396.374171320653</v>
      </c>
      <c r="CV713" s="15">
        <f ca="1">(BO713*DCF!L$28-DCF!L$5*MAX(BO713*DCF!L$28,0)-MAX(BO713-BN713,0)/Inputs!$B$17)*DCF!L$6</f>
        <v>12401.467386143029</v>
      </c>
      <c r="CW713" s="15">
        <f ca="1">(BP713*DCF!M$28-DCF!M$5*MAX(BP713*DCF!M$28,0)-MAX(BP713-BO713,0)/Inputs!$B$17)*DCF!M$6</f>
        <v>13470.070073722134</v>
      </c>
      <c r="CX713" s="15">
        <f ca="1">(BQ713*DCF!C$46-DCF!C$5*MAX(BQ713*DCF!C$46,0)-MAX(BQ713-Inputs!$B$20,0)/Inputs!$B$24)*DCF!C$6</f>
        <v>-3490.1401258668348</v>
      </c>
      <c r="CY713" s="15">
        <f ca="1">(BR713*DCF!D$46-DCF!D$5*MAX(BR713*DCF!D$46,0)-MAX(BR713-BQ713,0)/Inputs!$B$24)*DCF!D$6</f>
        <v>-2867.0314089911767</v>
      </c>
      <c r="CZ713" s="15">
        <f ca="1">(BS713*DCF!E$46-DCF!E$5*MAX(BS713*DCF!E$46,0)-MAX(BS713-BR713,0)/Inputs!$B$24)*DCF!E$6</f>
        <v>-8957.9024676128392</v>
      </c>
      <c r="DA713" s="15">
        <f ca="1">(BT713*DCF!F$46-DCF!F$5*MAX(BT713*DCF!F$46,0)-MAX(BT713-BS713,0)/Inputs!$B$24)*DCF!F$6</f>
        <v>-2856.0088828896096</v>
      </c>
      <c r="DB713" s="15">
        <f ca="1">(BU713*DCF!G$46-DCF!G$5*MAX(BU713*DCF!G$46,0)-MAX(BU713-BT713,0)/Inputs!$B$24)*DCF!G$6</f>
        <v>-908.50646480320927</v>
      </c>
      <c r="DC713" s="15">
        <f ca="1">(BV713*DCF!H$46-DCF!H$5*MAX(BV713*DCF!H$46,0)-MAX(BV713-BU713,0)/Inputs!$B$24)*DCF!H$6</f>
        <v>-70.40071293951658</v>
      </c>
      <c r="DD713" s="15">
        <f ca="1">(BW713*DCF!I$46-DCF!I$5*MAX(BW713*DCF!I$46,0)-MAX(BW713-BV713,0)/Inputs!$B$24)*DCF!I$6</f>
        <v>-4636.9848760819887</v>
      </c>
      <c r="DE713" s="15">
        <f ca="1">(BX713*DCF!J$46-DCF!J$5*MAX(BX713*DCF!J$46,0)-MAX(BX713-BW713,0)/Inputs!$B$24)*DCF!J$6</f>
        <v>-6166.7523362008105</v>
      </c>
      <c r="DF713" s="15">
        <f ca="1">(BY713*DCF!K$46-DCF!K$5*MAX(BY713*DCF!K$46,0)-MAX(BY713-BX713,0)/Inputs!$B$24)*DCF!K$6</f>
        <v>-1514.7506858131771</v>
      </c>
      <c r="DG713" s="15">
        <f ca="1">(BZ713*DCF!L$46-DCF!L$5*MAX(BZ713*DCF!L$46,0)-MAX(BZ713-BY713,0)/Inputs!$B$24)*DCF!L$6</f>
        <v>-333.74155808217972</v>
      </c>
      <c r="DH713" s="15">
        <f ca="1">(CA713*DCF!M$46-DCF!M$5*MAX(CA713*DCF!M$46,0)-MAX(CA713-BZ713,0)/Inputs!$B$24)*DCF!M$6</f>
        <v>8973.0011277394133</v>
      </c>
      <c r="DI713" s="15">
        <f ca="1">SUM(CB713:CL713)+BE713*DCF!M$10*(1+Inputs!$B$30)*(1-Inputs!$B$33)*(1-Inputs!$B$30/Inputs!$B$31)/(Inputs!$B$29-Inputs!$B$30)*DCF!M$6</f>
        <v>137017.5684354213</v>
      </c>
      <c r="DJ713" s="15">
        <f ca="1">SUM(CM713:CW713)+BP713*DCF!M$28*(1+Inputs!$B$30)*(1-Inputs!$B$33)*(1-Inputs!$B$30/Inputs!$B$31)/(Inputs!$B$29-Inputs!$B$30)*DCF!M$6</f>
        <v>367115.88847494236</v>
      </c>
      <c r="DK713" s="15">
        <f ca="1">SUM(CX713:DH713)+CA713*DCF!M$46*(1+Inputs!$B$30)*(1-Inputs!$B$33)*(1-Inputs!$B$30/Inputs!$B$31)/(Inputs!$B$29-Inputs!$B$30)*DCF!M$6</f>
        <v>293620.56418825791</v>
      </c>
      <c r="DM713" s="15">
        <f ca="1">DI713+DJ713+DK713+Inputs!$B$34+Inputs!$B$36-Inputs!$B$35</f>
        <v>874605.02109862154</v>
      </c>
    </row>
    <row r="714" spans="1:117" x14ac:dyDescent="0.75">
      <c r="A714" s="11">
        <v>701</v>
      </c>
      <c r="C714" s="23">
        <f t="shared" ref="C714:M723" ca="1" si="400">_xlfn.NORM.S.INV(RAND())</f>
        <v>-0.21317507354348089</v>
      </c>
      <c r="D714" s="23">
        <f t="shared" ca="1" si="400"/>
        <v>0.53549506482106901</v>
      </c>
      <c r="E714" s="23">
        <f t="shared" ca="1" si="400"/>
        <v>1.0026215624597603</v>
      </c>
      <c r="F714" s="23">
        <f t="shared" ca="1" si="400"/>
        <v>1.1948981507632019</v>
      </c>
      <c r="G714" s="23">
        <f t="shared" ca="1" si="400"/>
        <v>-0.83491897924535941</v>
      </c>
      <c r="H714" s="23">
        <f t="shared" ca="1" si="400"/>
        <v>-1.4175381870684638</v>
      </c>
      <c r="I714" s="23">
        <f t="shared" ca="1" si="400"/>
        <v>-1.1502554410267962</v>
      </c>
      <c r="J714" s="23">
        <f t="shared" ca="1" si="400"/>
        <v>-1.747545940641875</v>
      </c>
      <c r="K714" s="23">
        <f t="shared" ca="1" si="400"/>
        <v>1.5724803969257144</v>
      </c>
      <c r="L714" s="23">
        <f t="shared" ca="1" si="400"/>
        <v>-0.71805666438848614</v>
      </c>
      <c r="M714" s="23">
        <f t="shared" ca="1" si="400"/>
        <v>-1.0799974523420695</v>
      </c>
      <c r="N714" s="23">
        <f ca="1">SQRT(Inputs!$B$38)*C714+SQRT(1-Inputs!$B$38)*_xlfn.NORM.S.INV(RAND())</f>
        <v>1.248829672492191</v>
      </c>
      <c r="O714" s="23">
        <f ca="1">SQRT(Inputs!$B$38)*D714+SQRT(1-Inputs!$B$38)*_xlfn.NORM.S.INV(RAND())</f>
        <v>-0.65095998084102458</v>
      </c>
      <c r="P714" s="23">
        <f ca="1">SQRT(Inputs!$B$38)*E714+SQRT(1-Inputs!$B$38)*_xlfn.NORM.S.INV(RAND())</f>
        <v>1.2780684897808263</v>
      </c>
      <c r="Q714" s="23">
        <f ca="1">SQRT(Inputs!$B$38)*F714+SQRT(1-Inputs!$B$38)*_xlfn.NORM.S.INV(RAND())</f>
        <v>4.8303006687186234E-2</v>
      </c>
      <c r="R714" s="23">
        <f ca="1">SQRT(Inputs!$B$38)*G714+SQRT(1-Inputs!$B$38)*_xlfn.NORM.S.INV(RAND())</f>
        <v>-0.73518651296645476</v>
      </c>
      <c r="S714" s="23">
        <f ca="1">SQRT(Inputs!$B$38)*H714+SQRT(1-Inputs!$B$38)*_xlfn.NORM.S.INV(RAND())</f>
        <v>-0.8049473410136363</v>
      </c>
      <c r="T714" s="23">
        <f ca="1">SQRT(Inputs!$B$38)*I714+SQRT(1-Inputs!$B$38)*_xlfn.NORM.S.INV(RAND())</f>
        <v>0.18772855355486129</v>
      </c>
      <c r="U714" s="23">
        <f ca="1">SQRT(Inputs!$B$38)*J714+SQRT(1-Inputs!$B$38)*_xlfn.NORM.S.INV(RAND())</f>
        <v>-1.9187749349353487</v>
      </c>
      <c r="V714" s="23">
        <f ca="1">SQRT(Inputs!$B$38)*K714+SQRT(1-Inputs!$B$38)*_xlfn.NORM.S.INV(RAND())</f>
        <v>4.2828389769846154E-2</v>
      </c>
      <c r="W714" s="23">
        <f ca="1">SQRT(Inputs!$B$38)*L714+SQRT(1-Inputs!$B$38)*_xlfn.NORM.S.INV(RAND())</f>
        <v>9.179228089797542E-2</v>
      </c>
      <c r="X714" s="23">
        <f ca="1">SQRT(Inputs!$B$38)*M714+SQRT(1-Inputs!$B$38)*_xlfn.NORM.S.INV(RAND())</f>
        <v>-2.272410415581323</v>
      </c>
      <c r="Y714" s="23">
        <f ca="1">SQRT(Inputs!$B$38)*C714+SQRT(1-Inputs!$B$38)*_xlfn.NORM.S.INV(RAND())</f>
        <v>0.84897446726782311</v>
      </c>
      <c r="Z714" s="23">
        <f ca="1">SQRT(Inputs!$B$38)*D714+SQRT(1-Inputs!$B$38)*_xlfn.NORM.S.INV(RAND())</f>
        <v>2.5469718452962233</v>
      </c>
      <c r="AA714" s="23">
        <f ca="1">SQRT(Inputs!$B$38)*E714+SQRT(1-Inputs!$B$38)*_xlfn.NORM.S.INV(RAND())</f>
        <v>0.95759265834136509</v>
      </c>
      <c r="AB714" s="23">
        <f ca="1">SQRT(Inputs!$B$38)*F714+SQRT(1-Inputs!$B$38)*_xlfn.NORM.S.INV(RAND())</f>
        <v>0.51141154397022581</v>
      </c>
      <c r="AC714" s="23">
        <f ca="1">SQRT(Inputs!$B$38)*G714+SQRT(1-Inputs!$B$38)*_xlfn.NORM.S.INV(RAND())</f>
        <v>0.58707974848761801</v>
      </c>
      <c r="AD714" s="23">
        <f ca="1">SQRT(Inputs!$B$38)*H714+SQRT(1-Inputs!$B$38)*_xlfn.NORM.S.INV(RAND())</f>
        <v>-0.84744587873141553</v>
      </c>
      <c r="AE714" s="23">
        <f ca="1">SQRT(Inputs!$B$38)*I714+SQRT(1-Inputs!$B$38)*_xlfn.NORM.S.INV(RAND())</f>
        <v>-2.3800890644846433</v>
      </c>
      <c r="AF714" s="23">
        <f ca="1">SQRT(Inputs!$B$38)*J714+SQRT(1-Inputs!$B$38)*_xlfn.NORM.S.INV(RAND())</f>
        <v>-0.68673569704723303</v>
      </c>
      <c r="AG714" s="23">
        <f ca="1">SQRT(Inputs!$B$38)*K714+SQRT(1-Inputs!$B$38)*_xlfn.NORM.S.INV(RAND())</f>
        <v>0.9839690825926295</v>
      </c>
      <c r="AH714" s="23">
        <f ca="1">SQRT(Inputs!$B$38)*L714+SQRT(1-Inputs!$B$38)*_xlfn.NORM.S.INV(RAND())</f>
        <v>0.19681928913376057</v>
      </c>
      <c r="AI714" s="23">
        <f ca="1">SQRT(Inputs!$B$38)*M714+SQRT(1-Inputs!$B$38)*_xlfn.NORM.S.INV(RAND())</f>
        <v>-0.91057604392284686</v>
      </c>
      <c r="AJ714" s="23">
        <f ca="1">SQRT(Inputs!$B$38)*C714+SQRT(1-Inputs!$B$38)*_xlfn.NORM.S.INV(RAND())</f>
        <v>0.81557275417353159</v>
      </c>
      <c r="AK714" s="23">
        <f ca="1">SQRT(Inputs!$B$38)*D714+SQRT(1-Inputs!$B$38)*_xlfn.NORM.S.INV(RAND())</f>
        <v>2.4571415943141106E-2</v>
      </c>
      <c r="AL714" s="23">
        <f ca="1">SQRT(Inputs!$B$38)*E714+SQRT(1-Inputs!$B$38)*_xlfn.NORM.S.INV(RAND())</f>
        <v>1.0236162883208917</v>
      </c>
      <c r="AM714" s="23">
        <f ca="1">SQRT(Inputs!$B$38)*F714+SQRT(1-Inputs!$B$38)*_xlfn.NORM.S.INV(RAND())</f>
        <v>0.65746937661787863</v>
      </c>
      <c r="AN714" s="23">
        <f ca="1">SQRT(Inputs!$B$38)*G714+SQRT(1-Inputs!$B$38)*_xlfn.NORM.S.INV(RAND())</f>
        <v>-0.47678059161170455</v>
      </c>
      <c r="AO714" s="23">
        <f ca="1">SQRT(Inputs!$B$38)*H714+SQRT(1-Inputs!$B$38)*_xlfn.NORM.S.INV(RAND())</f>
        <v>0.81596180880992009</v>
      </c>
      <c r="AP714" s="23">
        <f ca="1">SQRT(Inputs!$B$38)*I714+SQRT(1-Inputs!$B$38)*_xlfn.NORM.S.INV(RAND())</f>
        <v>-2.1993345772398287</v>
      </c>
      <c r="AQ714" s="23">
        <f ca="1">SQRT(Inputs!$B$38)*J714+SQRT(1-Inputs!$B$38)*_xlfn.NORM.S.INV(RAND())</f>
        <v>-1.0809479503628128</v>
      </c>
      <c r="AR714" s="23">
        <f ca="1">SQRT(Inputs!$B$38)*K714+SQRT(1-Inputs!$B$38)*_xlfn.NORM.S.INV(RAND())</f>
        <v>7.4501500636101614E-3</v>
      </c>
      <c r="AS714" s="23">
        <f ca="1">SQRT(Inputs!$B$38)*L714+SQRT(1-Inputs!$B$38)*_xlfn.NORM.S.INV(RAND())</f>
        <v>-0.46480695343752548</v>
      </c>
      <c r="AT714" s="23">
        <f ca="1">SQRT(Inputs!$B$38)*M714+SQRT(1-Inputs!$B$38)*_xlfn.NORM.S.INV(RAND())</f>
        <v>-0.73864960354234266</v>
      </c>
      <c r="AU714" s="15">
        <f ca="1">Inputs!$B$6*EXP($B$8-0.5*C$5^2+C$5*N714)</f>
        <v>6073.9494050318317</v>
      </c>
      <c r="AV714" s="15">
        <f t="shared" ca="1" si="365"/>
        <v>6718.6011307892595</v>
      </c>
      <c r="AW714" s="15">
        <f t="shared" ca="1" si="366"/>
        <v>9733.3969427200664</v>
      </c>
      <c r="AX714" s="15">
        <f t="shared" ca="1" si="367"/>
        <v>11955.429935576809</v>
      </c>
      <c r="AY714" s="15">
        <f t="shared" ca="1" si="368"/>
        <v>13408.609716879195</v>
      </c>
      <c r="AZ714" s="15">
        <f t="shared" ca="1" si="369"/>
        <v>15008.033511019428</v>
      </c>
      <c r="BA714" s="15">
        <f t="shared" ca="1" si="370"/>
        <v>18730.411748788509</v>
      </c>
      <c r="BB714" s="15">
        <f t="shared" ca="1" si="371"/>
        <v>18921.147481025007</v>
      </c>
      <c r="BC714" s="15">
        <f t="shared" ca="1" si="372"/>
        <v>23269.593491159023</v>
      </c>
      <c r="BD714" s="15">
        <f t="shared" ca="1" si="373"/>
        <v>28753.255351418371</v>
      </c>
      <c r="BE714" s="15">
        <f t="shared" ca="1" si="374"/>
        <v>28646.274711543298</v>
      </c>
      <c r="BF714" s="15">
        <f ca="1">Inputs!$B$13*EXP($B$9-0.5*C$6^2+C$6*Y714)</f>
        <v>16366.248231491008</v>
      </c>
      <c r="BG714" s="15">
        <f t="shared" ca="1" si="375"/>
        <v>31582.601414378983</v>
      </c>
      <c r="BH714" s="15">
        <f t="shared" ca="1" si="376"/>
        <v>45230.359857817508</v>
      </c>
      <c r="BI714" s="15">
        <f t="shared" ca="1" si="377"/>
        <v>59903.312588432047</v>
      </c>
      <c r="BJ714" s="15">
        <f t="shared" ca="1" si="378"/>
        <v>79922.741210560634</v>
      </c>
      <c r="BK714" s="15">
        <f t="shared" ca="1" si="379"/>
        <v>87401.419329437209</v>
      </c>
      <c r="BL714" s="15">
        <f t="shared" ca="1" si="380"/>
        <v>78867.3685761503</v>
      </c>
      <c r="BM714" s="15">
        <f t="shared" ca="1" si="381"/>
        <v>89017.454920027187</v>
      </c>
      <c r="BN714" s="15">
        <f t="shared" ca="1" si="382"/>
        <v>123181.59086892474</v>
      </c>
      <c r="BO714" s="15">
        <f t="shared" ca="1" si="383"/>
        <v>155069.70276826512</v>
      </c>
      <c r="BP714" s="15">
        <f t="shared" ca="1" si="384"/>
        <v>172153.13138926894</v>
      </c>
      <c r="BQ714" s="15">
        <f ca="1">Inputs!$B$20*EXP($B$10-0.5*C$7^2+C$7*AJ714)</f>
        <v>5728.4382887645097</v>
      </c>
      <c r="BR714" s="15">
        <f t="shared" ca="1" si="385"/>
        <v>7833.6444813248954</v>
      </c>
      <c r="BS714" s="15">
        <f t="shared" ca="1" si="386"/>
        <v>14393.557683027477</v>
      </c>
      <c r="BT714" s="15">
        <f t="shared" ca="1" si="387"/>
        <v>23581.372189942187</v>
      </c>
      <c r="BU714" s="15">
        <f t="shared" ca="1" si="388"/>
        <v>29120.019616507758</v>
      </c>
      <c r="BV714" s="15">
        <f t="shared" ca="1" si="389"/>
        <v>48690.855636240165</v>
      </c>
      <c r="BW714" s="15">
        <f t="shared" ca="1" si="390"/>
        <v>42658.054150008931</v>
      </c>
      <c r="BX714" s="15">
        <f t="shared" ca="1" si="391"/>
        <v>48039.765301607717</v>
      </c>
      <c r="BY714" s="15">
        <f t="shared" ca="1" si="392"/>
        <v>67407.884066832703</v>
      </c>
      <c r="BZ714" s="15">
        <f t="shared" ca="1" si="393"/>
        <v>86836.527833919914</v>
      </c>
      <c r="CA714" s="15">
        <f t="shared" ca="1" si="394"/>
        <v>106974.44862181092</v>
      </c>
      <c r="CB714" s="15">
        <f ca="1">(AU714*DCF!C$10-DCF!C$5*MAX(AU714*DCF!C$10,0)-MAX(AU714-Inputs!$B$6,0)/Inputs!$B$10)*DCF!C$6</f>
        <v>1035.1476132467035</v>
      </c>
      <c r="CC714" s="15">
        <f ca="1">(AV714*DCF!D$10-DCF!D$5*MAX(AV714*DCF!D$10,0)-MAX(AV714-AU714,0)/Inputs!$B$10)*DCF!D$6</f>
        <v>1480.4320570095776</v>
      </c>
      <c r="CD714" s="15">
        <f ca="1">(AW714*DCF!E$10-DCF!E$5*MAX(AW714*DCF!E$10,0)-MAX(AW714-AV714,0)/Inputs!$B$10)*DCF!E$6</f>
        <v>1568.2295468367988</v>
      </c>
      <c r="CE714" s="15">
        <f ca="1">(AX714*DCF!F$10-DCF!F$5*MAX(AX714*DCF!F$10,0)-MAX(AX714-AW714,0)/Inputs!$B$10)*DCF!F$6</f>
        <v>2147.5013266136784</v>
      </c>
      <c r="CF714" s="15">
        <f ca="1">(AY714*DCF!G$10-DCF!G$5*MAX(AY714*DCF!G$10,0)-MAX(AY714-AX714,0)/Inputs!$B$10)*DCF!G$6</f>
        <v>2483.3816475124095</v>
      </c>
      <c r="CG714" s="15">
        <f ca="1">(AZ714*DCF!H$10-DCF!H$5*MAX(AZ714*DCF!H$10,0)-MAX(AZ714-AY714,0)/Inputs!$B$10)*DCF!H$6</f>
        <v>2629.8141030433089</v>
      </c>
      <c r="CH714" s="15">
        <f ca="1">(BA714*DCF!I$10-DCF!I$5*MAX(BA714*DCF!I$10,0)-MAX(BA714-AZ714,0)/Inputs!$B$10)*DCF!I$6</f>
        <v>2810.7624876618738</v>
      </c>
      <c r="CI714" s="15">
        <f ca="1">(BB714*DCF!J$10-DCF!J$5*MAX(BB714*DCF!J$10,0)-MAX(BB714-BA714,0)/Inputs!$B$10)*DCF!J$6</f>
        <v>3218.0099537953524</v>
      </c>
      <c r="CJ714" s="15">
        <f ca="1">(BC714*DCF!K$10-DCF!K$5*MAX(BC714*DCF!K$10,0)-MAX(BC714-BB714,0)/Inputs!$B$10)*DCF!K$6</f>
        <v>3137.3145943473728</v>
      </c>
      <c r="CK714" s="15">
        <f ca="1">(BD714*DCF!L$10-DCF!L$5*MAX(BD714*DCF!L$10,0)-MAX(BD714-BC714,0)/Inputs!$B$10)*DCF!L$6</f>
        <v>3627.4114112005841</v>
      </c>
      <c r="CL714" s="15">
        <f ca="1">(BE714*DCF!M$10-DCF!M$5*MAX(BE714*DCF!M$10,0)-MAX(BE714-BD714,0)/Inputs!$B$10)*DCF!M$6</f>
        <v>4042.3598740489788</v>
      </c>
      <c r="CM714" s="15">
        <f ca="1">(BF714*DCF!C$28-DCF!C$5*MAX(BF714*DCF!C$28,0)-MAX(BF714-Inputs!$B$13,0)/Inputs!$B$17)*DCF!C$6</f>
        <v>3844.9297734525599</v>
      </c>
      <c r="CN714" s="15">
        <f ca="1">(BG714*DCF!D$28-DCF!D$5*MAX(BG714*DCF!D$28,0)-MAX(BG714-BF714,0)/Inputs!$B$17)*DCF!D$6</f>
        <v>6055.4587336952663</v>
      </c>
      <c r="CO714" s="15">
        <f ca="1">(BH714*DCF!E$28-DCF!E$5*MAX(BH714*DCF!E$28,0)-MAX(BH714-BG714,0)/Inputs!$B$17)*DCF!E$6</f>
        <v>10120.257972800498</v>
      </c>
      <c r="CP714" s="15">
        <f ca="1">(BI714*DCF!F$28-DCF!F$5*MAX(BI714*DCF!F$28,0)-MAX(BI714-BH714,0)/Inputs!$B$17)*DCF!F$6</f>
        <v>13590.728494522298</v>
      </c>
      <c r="CQ714" s="15">
        <f ca="1">(BJ714*DCF!G$28-DCF!G$5*MAX(BJ714*DCF!G$28,0)-MAX(BJ714-BI714,0)/Inputs!$B$17)*DCF!G$6</f>
        <v>17369.491452734968</v>
      </c>
      <c r="CR714" s="15">
        <f ca="1">(BK714*DCF!H$28-DCF!H$5*MAX(BK714*DCF!H$28,0)-MAX(BK714-BJ714,0)/Inputs!$B$17)*DCF!H$6</f>
        <v>20453.358574862468</v>
      </c>
      <c r="CS714" s="15">
        <f ca="1">(BL714*DCF!I$28-DCF!I$5*MAX(BL714*DCF!I$28,0)-MAX(BL714-BK714,0)/Inputs!$B$17)*DCF!I$6</f>
        <v>18545.90124860614</v>
      </c>
      <c r="CT714" s="15">
        <f ca="1">(BM714*DCF!J$28-DCF!J$5*MAX(BM714*DCF!J$28,0)-MAX(BM714-BL714,0)/Inputs!$B$17)*DCF!J$6</f>
        <v>18512.46382299871</v>
      </c>
      <c r="CU714" s="15">
        <f ca="1">(BN714*DCF!K$28-DCF!K$5*MAX(BN714*DCF!K$28,0)-MAX(BN714-BM714,0)/Inputs!$B$17)*DCF!K$6</f>
        <v>21829.235016176226</v>
      </c>
      <c r="CV714" s="15">
        <f ca="1">(BO714*DCF!L$28-DCF!L$5*MAX(BO714*DCF!L$28,0)-MAX(BO714-BN714,0)/Inputs!$B$17)*DCF!L$6</f>
        <v>27331.46756134669</v>
      </c>
      <c r="CW714" s="15">
        <f ca="1">(BP714*DCF!M$28-DCF!M$5*MAX(BP714*DCF!M$28,0)-MAX(BP714-BO714,0)/Inputs!$B$17)*DCF!M$6</f>
        <v>30605.012977677892</v>
      </c>
      <c r="CX714" s="15">
        <f ca="1">(BQ714*DCF!C$46-DCF!C$5*MAX(BQ714*DCF!C$46,0)-MAX(BQ714-Inputs!$B$20,0)/Inputs!$B$24)*DCF!C$6</f>
        <v>-2490.3729483356879</v>
      </c>
      <c r="CY714" s="15">
        <f ca="1">(BR714*DCF!D$46-DCF!D$5*MAX(BR714*DCF!D$46,0)-MAX(BR714-BQ714,0)/Inputs!$B$24)*DCF!D$6</f>
        <v>-2235.2944375788843</v>
      </c>
      <c r="CZ714" s="15">
        <f ca="1">(BS714*DCF!E$46-DCF!E$5*MAX(BS714*DCF!E$46,0)-MAX(BS714-BR714,0)/Inputs!$B$24)*DCF!E$6</f>
        <v>-4287.8004496392668</v>
      </c>
      <c r="DA714" s="15">
        <f ca="1">(BT714*DCF!F$46-DCF!F$5*MAX(BT714*DCF!F$46,0)-MAX(BT714-BS714,0)/Inputs!$B$24)*DCF!F$6</f>
        <v>-5062.9183266202872</v>
      </c>
      <c r="DB714" s="15">
        <f ca="1">(BU714*DCF!G$46-DCF!G$5*MAX(BU714*DCF!G$46,0)-MAX(BU714-BT714,0)/Inputs!$B$24)*DCF!G$6</f>
        <v>-2842.6314897508987</v>
      </c>
      <c r="DC714" s="15">
        <f ca="1">(BV714*DCF!H$46-DCF!H$5*MAX(BV714*DCF!H$46,0)-MAX(BV714-BU714,0)/Inputs!$B$24)*DCF!H$6</f>
        <v>-6081.5173806300609</v>
      </c>
      <c r="DD714" s="15">
        <f ca="1">(BW714*DCF!I$46-DCF!I$5*MAX(BW714*DCF!I$46,0)-MAX(BW714-BV714,0)/Inputs!$B$24)*DCF!I$6</f>
        <v>985.20429366699477</v>
      </c>
      <c r="DE714" s="15">
        <f ca="1">(BX714*DCF!J$46-DCF!J$5*MAX(BX714*DCF!J$46,0)-MAX(BX714-BW714,0)/Inputs!$B$24)*DCF!J$6</f>
        <v>587.99339684379902</v>
      </c>
      <c r="DF714" s="15">
        <f ca="1">(BY714*DCF!K$46-DCF!K$5*MAX(BY714*DCF!K$46,0)-MAX(BY714-BX714,0)/Inputs!$B$24)*DCF!K$6</f>
        <v>-894.1100897169797</v>
      </c>
      <c r="DG714" s="15">
        <f ca="1">(BZ714*DCF!L$46-DCF!L$5*MAX(BZ714*DCF!L$46,0)-MAX(BZ714-BY714,0)/Inputs!$B$24)*DCF!L$6</f>
        <v>1605.8413072674755</v>
      </c>
      <c r="DH714" s="15">
        <f ca="1">(CA714*DCF!M$46-DCF!M$5*MAX(CA714*DCF!M$46,0)-MAX(CA714-BZ714,0)/Inputs!$B$24)*DCF!M$6</f>
        <v>4176.4196732026567</v>
      </c>
      <c r="DI714" s="15">
        <f ca="1">SUM(CB714:CL714)+BE714*DCF!M$10*(1+Inputs!$B$30)*(1-Inputs!$B$33)*(1-Inputs!$B$30/Inputs!$B$31)/(Inputs!$B$29-Inputs!$B$30)*DCF!M$6</f>
        <v>107903.32594530869</v>
      </c>
      <c r="DJ714" s="15">
        <f ca="1">SUM(CM714:CW714)+BP714*DCF!M$28*(1+Inputs!$B$30)*(1-Inputs!$B$33)*(1-Inputs!$B$30/Inputs!$B$31)/(Inputs!$B$29-Inputs!$B$30)*DCF!M$6</f>
        <v>827064.22715664015</v>
      </c>
      <c r="DK714" s="15">
        <f ca="1">SUM(CX714:DH714)+CA714*DCF!M$46*(1+Inputs!$B$30)*(1-Inputs!$B$33)*(1-Inputs!$B$30/Inputs!$B$31)/(Inputs!$B$29-Inputs!$B$30)*DCF!M$6</f>
        <v>148855.98305156309</v>
      </c>
      <c r="DM714" s="15">
        <f ca="1">DI714+DJ714+DK714+Inputs!$B$34+Inputs!$B$36-Inputs!$B$35</f>
        <v>1160674.5361535118</v>
      </c>
    </row>
    <row r="715" spans="1:117" x14ac:dyDescent="0.75">
      <c r="A715" s="11">
        <v>702</v>
      </c>
      <c r="C715" s="23">
        <f t="shared" ca="1" si="400"/>
        <v>1.1172879181355193</v>
      </c>
      <c r="D715" s="23">
        <f t="shared" ca="1" si="400"/>
        <v>0.36949030480546802</v>
      </c>
      <c r="E715" s="23">
        <f t="shared" ca="1" si="400"/>
        <v>-0.48468240305933558</v>
      </c>
      <c r="F715" s="23">
        <f t="shared" ca="1" si="400"/>
        <v>1.8996235796875646E-2</v>
      </c>
      <c r="G715" s="23">
        <f t="shared" ca="1" si="400"/>
        <v>0.63549952099188045</v>
      </c>
      <c r="H715" s="23">
        <f t="shared" ca="1" si="400"/>
        <v>0.38455694936397861</v>
      </c>
      <c r="I715" s="23">
        <f t="shared" ca="1" si="400"/>
        <v>1.2983504601633964</v>
      </c>
      <c r="J715" s="23">
        <f t="shared" ca="1" si="400"/>
        <v>1.6930536975692303</v>
      </c>
      <c r="K715" s="23">
        <f t="shared" ca="1" si="400"/>
        <v>0.32371771972187119</v>
      </c>
      <c r="L715" s="23">
        <f t="shared" ca="1" si="400"/>
        <v>0.62330766033912932</v>
      </c>
      <c r="M715" s="23">
        <f t="shared" ca="1" si="400"/>
        <v>-1.3773922661755271</v>
      </c>
      <c r="N715" s="23">
        <f ca="1">SQRT(Inputs!$B$38)*C715+SQRT(1-Inputs!$B$38)*_xlfn.NORM.S.INV(RAND())</f>
        <v>1.2869299385748569</v>
      </c>
      <c r="O715" s="23">
        <f ca="1">SQRT(Inputs!$B$38)*D715+SQRT(1-Inputs!$B$38)*_xlfn.NORM.S.INV(RAND())</f>
        <v>1.7522163335702501E-2</v>
      </c>
      <c r="P715" s="23">
        <f ca="1">SQRT(Inputs!$B$38)*E715+SQRT(1-Inputs!$B$38)*_xlfn.NORM.S.INV(RAND())</f>
        <v>-0.5417195356021014</v>
      </c>
      <c r="Q715" s="23">
        <f ca="1">SQRT(Inputs!$B$38)*F715+SQRT(1-Inputs!$B$38)*_xlfn.NORM.S.INV(RAND())</f>
        <v>1.3878415408530493</v>
      </c>
      <c r="R715" s="23">
        <f ca="1">SQRT(Inputs!$B$38)*G715+SQRT(1-Inputs!$B$38)*_xlfn.NORM.S.INV(RAND())</f>
        <v>1.472935225294584</v>
      </c>
      <c r="S715" s="23">
        <f ca="1">SQRT(Inputs!$B$38)*H715+SQRT(1-Inputs!$B$38)*_xlfn.NORM.S.INV(RAND())</f>
        <v>0.66233870321786548</v>
      </c>
      <c r="T715" s="23">
        <f ca="1">SQRT(Inputs!$B$38)*I715+SQRT(1-Inputs!$B$38)*_xlfn.NORM.S.INV(RAND())</f>
        <v>0.38884127447532618</v>
      </c>
      <c r="U715" s="23">
        <f ca="1">SQRT(Inputs!$B$38)*J715+SQRT(1-Inputs!$B$38)*_xlfn.NORM.S.INV(RAND())</f>
        <v>0.44003252619015498</v>
      </c>
      <c r="V715" s="23">
        <f ca="1">SQRT(Inputs!$B$38)*K715+SQRT(1-Inputs!$B$38)*_xlfn.NORM.S.INV(RAND())</f>
        <v>9.3884441776368524E-2</v>
      </c>
      <c r="W715" s="23">
        <f ca="1">SQRT(Inputs!$B$38)*L715+SQRT(1-Inputs!$B$38)*_xlfn.NORM.S.INV(RAND())</f>
        <v>0.66571307235349275</v>
      </c>
      <c r="X715" s="23">
        <f ca="1">SQRT(Inputs!$B$38)*M715+SQRT(1-Inputs!$B$38)*_xlfn.NORM.S.INV(RAND())</f>
        <v>9.6309913450238871E-2</v>
      </c>
      <c r="Y715" s="23">
        <f ca="1">SQRT(Inputs!$B$38)*C715+SQRT(1-Inputs!$B$38)*_xlfn.NORM.S.INV(RAND())</f>
        <v>-0.5984670622126731</v>
      </c>
      <c r="Z715" s="23">
        <f ca="1">SQRT(Inputs!$B$38)*D715+SQRT(1-Inputs!$B$38)*_xlfn.NORM.S.INV(RAND())</f>
        <v>0.18209689268709733</v>
      </c>
      <c r="AA715" s="23">
        <f ca="1">SQRT(Inputs!$B$38)*E715+SQRT(1-Inputs!$B$38)*_xlfn.NORM.S.INV(RAND())</f>
        <v>-1.6338508604182873</v>
      </c>
      <c r="AB715" s="23">
        <f ca="1">SQRT(Inputs!$B$38)*F715+SQRT(1-Inputs!$B$38)*_xlfn.NORM.S.INV(RAND())</f>
        <v>0.26620306864150256</v>
      </c>
      <c r="AC715" s="23">
        <f ca="1">SQRT(Inputs!$B$38)*G715+SQRT(1-Inputs!$B$38)*_xlfn.NORM.S.INV(RAND())</f>
        <v>0.39499081580222029</v>
      </c>
      <c r="AD715" s="23">
        <f ca="1">SQRT(Inputs!$B$38)*H715+SQRT(1-Inputs!$B$38)*_xlfn.NORM.S.INV(RAND())</f>
        <v>-1.0463475500643387</v>
      </c>
      <c r="AE715" s="23">
        <f ca="1">SQRT(Inputs!$B$38)*I715+SQRT(1-Inputs!$B$38)*_xlfn.NORM.S.INV(RAND())</f>
        <v>5.1314762958445947E-2</v>
      </c>
      <c r="AF715" s="23">
        <f ca="1">SQRT(Inputs!$B$38)*J715+SQRT(1-Inputs!$B$38)*_xlfn.NORM.S.INV(RAND())</f>
        <v>-0.2851365679565121</v>
      </c>
      <c r="AG715" s="23">
        <f ca="1">SQRT(Inputs!$B$38)*K715+SQRT(1-Inputs!$B$38)*_xlfn.NORM.S.INV(RAND())</f>
        <v>-0.64563554373658205</v>
      </c>
      <c r="AH715" s="23">
        <f ca="1">SQRT(Inputs!$B$38)*L715+SQRT(1-Inputs!$B$38)*_xlfn.NORM.S.INV(RAND())</f>
        <v>-1.1995398831060378</v>
      </c>
      <c r="AI715" s="23">
        <f ca="1">SQRT(Inputs!$B$38)*M715+SQRT(1-Inputs!$B$38)*_xlfn.NORM.S.INV(RAND())</f>
        <v>9.3240098618456724E-3</v>
      </c>
      <c r="AJ715" s="23">
        <f ca="1">SQRT(Inputs!$B$38)*C715+SQRT(1-Inputs!$B$38)*_xlfn.NORM.S.INV(RAND())</f>
        <v>0.10649896492609923</v>
      </c>
      <c r="AK715" s="23">
        <f ca="1">SQRT(Inputs!$B$38)*D715+SQRT(1-Inputs!$B$38)*_xlfn.NORM.S.INV(RAND())</f>
        <v>-0.48920062585057655</v>
      </c>
      <c r="AL715" s="23">
        <f ca="1">SQRT(Inputs!$B$38)*E715+SQRT(1-Inputs!$B$38)*_xlfn.NORM.S.INV(RAND())</f>
        <v>0.61146053362697028</v>
      </c>
      <c r="AM715" s="23">
        <f ca="1">SQRT(Inputs!$B$38)*F715+SQRT(1-Inputs!$B$38)*_xlfn.NORM.S.INV(RAND())</f>
        <v>0.97241160784720881</v>
      </c>
      <c r="AN715" s="23">
        <f ca="1">SQRT(Inputs!$B$38)*G715+SQRT(1-Inputs!$B$38)*_xlfn.NORM.S.INV(RAND())</f>
        <v>1.9087497449838597</v>
      </c>
      <c r="AO715" s="23">
        <f ca="1">SQRT(Inputs!$B$38)*H715+SQRT(1-Inputs!$B$38)*_xlfn.NORM.S.INV(RAND())</f>
        <v>0.35888898829948246</v>
      </c>
      <c r="AP715" s="23">
        <f ca="1">SQRT(Inputs!$B$38)*I715+SQRT(1-Inputs!$B$38)*_xlfn.NORM.S.INV(RAND())</f>
        <v>1.2312163087094912</v>
      </c>
      <c r="AQ715" s="23">
        <f ca="1">SQRT(Inputs!$B$38)*J715+SQRT(1-Inputs!$B$38)*_xlfn.NORM.S.INV(RAND())</f>
        <v>5.3550023112891365E-2</v>
      </c>
      <c r="AR715" s="23">
        <f ca="1">SQRT(Inputs!$B$38)*K715+SQRT(1-Inputs!$B$38)*_xlfn.NORM.S.INV(RAND())</f>
        <v>-0.51582804456466069</v>
      </c>
      <c r="AS715" s="23">
        <f ca="1">SQRT(Inputs!$B$38)*L715+SQRT(1-Inputs!$B$38)*_xlfn.NORM.S.INV(RAND())</f>
        <v>0.13415192487431651</v>
      </c>
      <c r="AT715" s="23">
        <f ca="1">SQRT(Inputs!$B$38)*M715+SQRT(1-Inputs!$B$38)*_xlfn.NORM.S.INV(RAND())</f>
        <v>-0.49358283653795587</v>
      </c>
      <c r="AU715" s="15">
        <f ca="1">Inputs!$B$6*EXP($B$8-0.5*C$5^2+C$5*N715)</f>
        <v>6111.5256795597188</v>
      </c>
      <c r="AV715" s="15">
        <f t="shared" ca="1" si="365"/>
        <v>7458.360699892608</v>
      </c>
      <c r="AW715" s="15">
        <f t="shared" ca="1" si="366"/>
        <v>8453.355865296935</v>
      </c>
      <c r="AX715" s="15">
        <f t="shared" ca="1" si="367"/>
        <v>12274.679244834919</v>
      </c>
      <c r="AY715" s="15">
        <f t="shared" ca="1" si="368"/>
        <v>17816.624720382788</v>
      </c>
      <c r="AZ715" s="15">
        <f t="shared" ca="1" si="369"/>
        <v>23438.906033789342</v>
      </c>
      <c r="BA715" s="15">
        <f t="shared" ca="1" si="370"/>
        <v>29874.598280368242</v>
      </c>
      <c r="BB715" s="15">
        <f t="shared" ca="1" si="371"/>
        <v>38224.182801995659</v>
      </c>
      <c r="BC715" s="15">
        <f t="shared" ca="1" si="372"/>
        <v>47241.091904037661</v>
      </c>
      <c r="BD715" s="15">
        <f t="shared" ca="1" si="373"/>
        <v>61593.012098633983</v>
      </c>
      <c r="BE715" s="15">
        <f t="shared" ca="1" si="374"/>
        <v>76139.306034817273</v>
      </c>
      <c r="BF715" s="15">
        <f ca="1">Inputs!$B$13*EXP($B$9-0.5*C$6^2+C$6*Y715)</f>
        <v>12283.651590885574</v>
      </c>
      <c r="BG715" s="15">
        <f t="shared" ca="1" si="375"/>
        <v>15470.580295978216</v>
      </c>
      <c r="BH715" s="15">
        <f t="shared" ca="1" si="376"/>
        <v>14415.330509537833</v>
      </c>
      <c r="BI715" s="15">
        <f t="shared" ca="1" si="377"/>
        <v>18384.596457715281</v>
      </c>
      <c r="BJ715" s="15">
        <f t="shared" ca="1" si="378"/>
        <v>23858.797828513914</v>
      </c>
      <c r="BK715" s="15">
        <f t="shared" ca="1" si="379"/>
        <v>25394.306334442786</v>
      </c>
      <c r="BL715" s="15">
        <f t="shared" ca="1" si="380"/>
        <v>31401.969962526742</v>
      </c>
      <c r="BM715" s="15">
        <f t="shared" ca="1" si="381"/>
        <v>37256.455350916636</v>
      </c>
      <c r="BN715" s="15">
        <f t="shared" ca="1" si="382"/>
        <v>42409.283434644283</v>
      </c>
      <c r="BO715" s="15">
        <f t="shared" ca="1" si="383"/>
        <v>45388.976456490476</v>
      </c>
      <c r="BP715" s="15">
        <f t="shared" ca="1" si="384"/>
        <v>55924.372099451895</v>
      </c>
      <c r="BQ715" s="15">
        <f ca="1">Inputs!$B$20*EXP($B$10-0.5*C$7^2+C$7*AJ715)</f>
        <v>4454.6422108196221</v>
      </c>
      <c r="BR715" s="15">
        <f t="shared" ca="1" si="385"/>
        <v>5174.6304398694656</v>
      </c>
      <c r="BS715" s="15">
        <f t="shared" ca="1" si="386"/>
        <v>8446.4688202769412</v>
      </c>
      <c r="BT715" s="15">
        <f t="shared" ca="1" si="387"/>
        <v>15029.941736402792</v>
      </c>
      <c r="BU715" s="15">
        <f t="shared" ca="1" si="388"/>
        <v>33057.206142954063</v>
      </c>
      <c r="BV715" s="15">
        <f t="shared" ca="1" si="389"/>
        <v>49865.38532968847</v>
      </c>
      <c r="BW715" s="15">
        <f t="shared" ca="1" si="390"/>
        <v>90298.91350495482</v>
      </c>
      <c r="BX715" s="15">
        <f t="shared" ca="1" si="391"/>
        <v>127660.69636389081</v>
      </c>
      <c r="BY715" s="15">
        <f t="shared" ca="1" si="392"/>
        <v>162064.2324319336</v>
      </c>
      <c r="BZ715" s="15">
        <f t="shared" ca="1" si="393"/>
        <v>233076.5703310862</v>
      </c>
      <c r="CA715" s="15">
        <f t="shared" ca="1" si="394"/>
        <v>299908.74135740194</v>
      </c>
      <c r="CB715" s="15">
        <f ca="1">(AU715*DCF!C$10-DCF!C$5*MAX(AU715*DCF!C$10,0)-MAX(AU715-Inputs!$B$6,0)/Inputs!$B$10)*DCF!C$6</f>
        <v>1034.8796877116936</v>
      </c>
      <c r="CC715" s="15">
        <f ca="1">(AV715*DCF!D$10-DCF!D$5*MAX(AV715*DCF!D$10,0)-MAX(AV715-AU715,0)/Inputs!$B$10)*DCF!D$6</f>
        <v>1489.5344213320566</v>
      </c>
      <c r="CD715" s="15">
        <f ca="1">(AW715*DCF!E$10-DCF!E$5*MAX(AW715*DCF!E$10,0)-MAX(AW715-AV715,0)/Inputs!$B$10)*DCF!E$6</f>
        <v>1727.6311875293286</v>
      </c>
      <c r="CE715" s="15">
        <f ca="1">(AX715*DCF!F$10-DCF!F$5*MAX(AX715*DCF!F$10,0)-MAX(AX715-AW715,0)/Inputs!$B$10)*DCF!F$6</f>
        <v>1884.4202636330665</v>
      </c>
      <c r="CF715" s="15">
        <f ca="1">(AY715*DCF!G$10-DCF!G$5*MAX(AY715*DCF!G$10,0)-MAX(AY715-AX715,0)/Inputs!$B$10)*DCF!G$6</f>
        <v>2605.6769650017532</v>
      </c>
      <c r="CG715" s="15">
        <f ca="1">(AZ715*DCF!H$10-DCF!H$5*MAX(AZ715*DCF!H$10,0)-MAX(AZ715-AY715,0)/Inputs!$B$10)*DCF!H$6</f>
        <v>3552.3435788488109</v>
      </c>
      <c r="CH715" s="15">
        <f ca="1">(BA715*DCF!I$10-DCF!I$5*MAX(BA715*DCF!I$10,0)-MAX(BA715-AZ715,0)/Inputs!$B$10)*DCF!I$6</f>
        <v>4401.3202624438054</v>
      </c>
      <c r="CI715" s="15">
        <f ca="1">(BB715*DCF!J$10-DCF!J$5*MAX(BB715*DCF!J$10,0)-MAX(BB715-BA715,0)/Inputs!$B$10)*DCF!J$6</f>
        <v>5294.116517180807</v>
      </c>
      <c r="CJ715" s="15">
        <f ca="1">(BC715*DCF!K$10-DCF!K$5*MAX(BC715*DCF!K$10,0)-MAX(BC715-BB715,0)/Inputs!$B$10)*DCF!K$6</f>
        <v>6342.8270885403426</v>
      </c>
      <c r="CK715" s="15">
        <f ca="1">(BD715*DCF!L$10-DCF!L$5*MAX(BD715*DCF!L$10,0)-MAX(BD715-BC715,0)/Inputs!$B$10)*DCF!L$6</f>
        <v>7433.4618161706576</v>
      </c>
      <c r="CL715" s="15">
        <f ca="1">(BE715*DCF!M$10-DCF!M$5*MAX(BE715*DCF!M$10,0)-MAX(BE715-BD715,0)/Inputs!$B$10)*DCF!M$6</f>
        <v>9006.5306343634802</v>
      </c>
      <c r="CM715" s="15">
        <f ca="1">(BF715*DCF!C$28-DCF!C$5*MAX(BF715*DCF!C$28,0)-MAX(BF715-Inputs!$B$13,0)/Inputs!$B$17)*DCF!C$6</f>
        <v>3541.8110184288907</v>
      </c>
      <c r="CN715" s="15">
        <f ca="1">(BG715*DCF!D$28-DCF!D$5*MAX(BG715*DCF!D$28,0)-MAX(BG715-BF715,0)/Inputs!$B$17)*DCF!D$6</f>
        <v>3876.5246954194722</v>
      </c>
      <c r="CO715" s="15">
        <f ca="1">(BH715*DCF!E$28-DCF!E$5*MAX(BH715*DCF!E$28,0)-MAX(BH715-BG715,0)/Inputs!$B$17)*DCF!E$6</f>
        <v>4082.678286068533</v>
      </c>
      <c r="CP715" s="15">
        <f ca="1">(BI715*DCF!F$28-DCF!F$5*MAX(BI715*DCF!F$28,0)-MAX(BI715-BH715,0)/Inputs!$B$17)*DCF!F$6</f>
        <v>4268.2660672427501</v>
      </c>
      <c r="CQ715" s="15">
        <f ca="1">(BJ715*DCF!G$28-DCF!G$5*MAX(BJ715*DCF!G$28,0)-MAX(BJ715-BI715,0)/Inputs!$B$17)*DCF!G$6</f>
        <v>5269.6395207235237</v>
      </c>
      <c r="CR715" s="15">
        <f ca="1">(BK715*DCF!H$28-DCF!H$5*MAX(BK715*DCF!H$28,0)-MAX(BK715-BJ715,0)/Inputs!$B$17)*DCF!H$6</f>
        <v>6041.7171949866224</v>
      </c>
      <c r="CS715" s="15">
        <f ca="1">(BL715*DCF!I$28-DCF!I$5*MAX(BL715*DCF!I$28,0)-MAX(BL715-BK715,0)/Inputs!$B$17)*DCF!I$6</f>
        <v>6521.9846986042758</v>
      </c>
      <c r="CT715" s="15">
        <f ca="1">(BM715*DCF!J$28-DCF!J$5*MAX(BM715*DCF!J$28,0)-MAX(BM715-BL715,0)/Inputs!$B$17)*DCF!J$6</f>
        <v>7535.0255027306503</v>
      </c>
      <c r="CU715" s="15">
        <f ca="1">(BN715*DCF!K$28-DCF!K$5*MAX(BN715*DCF!K$28,0)-MAX(BN715-BM715,0)/Inputs!$B$17)*DCF!K$6</f>
        <v>8324.9767799625697</v>
      </c>
      <c r="CV715" s="15">
        <f ca="1">(BO715*DCF!L$28-DCF!L$5*MAX(BO715*DCF!L$28,0)-MAX(BO715-BN715,0)/Inputs!$B$17)*DCF!L$6</f>
        <v>8718.8962779291505</v>
      </c>
      <c r="CW715" s="15">
        <f ca="1">(BP715*DCF!M$28-DCF!M$5*MAX(BP715*DCF!M$28,0)-MAX(BP715-BO715,0)/Inputs!$B$17)*DCF!M$6</f>
        <v>9420.958093685691</v>
      </c>
      <c r="CX715" s="15">
        <f ca="1">(BQ715*DCF!C$46-DCF!C$5*MAX(BQ715*DCF!C$46,0)-MAX(BQ715-Inputs!$B$20,0)/Inputs!$B$24)*DCF!C$6</f>
        <v>-1607.8352499905002</v>
      </c>
      <c r="CY715" s="15">
        <f ca="1">(BR715*DCF!D$46-DCF!D$5*MAX(BR715*DCF!D$46,0)-MAX(BR715-BQ715,0)/Inputs!$B$24)*DCF!D$6</f>
        <v>-1190.40174303458</v>
      </c>
      <c r="CZ715" s="15">
        <f ca="1">(BS715*DCF!E$46-DCF!E$5*MAX(BS715*DCF!E$46,0)-MAX(BS715-BR715,0)/Inputs!$B$24)*DCF!E$6</f>
        <v>-2288.478261674004</v>
      </c>
      <c r="DA715" s="15">
        <f ca="1">(BT715*DCF!F$46-DCF!F$5*MAX(BT715*DCF!F$46,0)-MAX(BT715-BS715,0)/Inputs!$B$24)*DCF!F$6</f>
        <v>-3491.825992001653</v>
      </c>
      <c r="DB715" s="15">
        <f ca="1">(BU715*DCF!G$46-DCF!G$5*MAX(BU715*DCF!G$46,0)-MAX(BU715-BT715,0)/Inputs!$B$24)*DCF!G$6</f>
        <v>-7175.9946726937278</v>
      </c>
      <c r="DC715" s="15">
        <f ca="1">(BV715*DCF!H$46-DCF!H$5*MAX(BV715*DCF!H$46,0)-MAX(BV715-BU715,0)/Inputs!$B$24)*DCF!H$6</f>
        <v>-5223.0386968551884</v>
      </c>
      <c r="DD715" s="15">
        <f ca="1">(BW715*DCF!I$46-DCF!I$5*MAX(BW715*DCF!I$46,0)-MAX(BW715-BV715,0)/Inputs!$B$24)*DCF!I$6</f>
        <v>-9521.4133413369691</v>
      </c>
      <c r="DE715" s="15">
        <f ca="1">(BX715*DCF!J$46-DCF!J$5*MAX(BX715*DCF!J$46,0)-MAX(BX715-BW715,0)/Inputs!$B$24)*DCF!J$6</f>
        <v>-4552.7213244102259</v>
      </c>
      <c r="DF715" s="15">
        <f ca="1">(BY715*DCF!K$46-DCF!K$5*MAX(BY715*DCF!K$46,0)-MAX(BY715-BX715,0)/Inputs!$B$24)*DCF!K$6</f>
        <v>829.69937004702422</v>
      </c>
      <c r="DG715" s="15">
        <f ca="1">(BZ715*DCF!L$46-DCF!L$5*MAX(BZ715*DCF!L$46,0)-MAX(BZ715-BY715,0)/Inputs!$B$24)*DCF!L$6</f>
        <v>41.178142935391023</v>
      </c>
      <c r="DH715" s="15">
        <f ca="1">(CA715*DCF!M$46-DCF!M$5*MAX(CA715*DCF!M$46,0)-MAX(CA715-BZ715,0)/Inputs!$B$24)*DCF!M$6</f>
        <v>9539.9884036396015</v>
      </c>
      <c r="DI715" s="15">
        <f ca="1">SUM(CB715:CL715)+BE715*DCF!M$10*(1+Inputs!$B$30)*(1-Inputs!$B$33)*(1-Inputs!$B$30/Inputs!$B$31)/(Inputs!$B$29-Inputs!$B$30)*DCF!M$6</f>
        <v>256669.4379557418</v>
      </c>
      <c r="DJ715" s="15">
        <f ca="1">SUM(CM715:CW715)+BP715*DCF!M$28*(1+Inputs!$B$30)*(1-Inputs!$B$33)*(1-Inputs!$B$30/Inputs!$B$31)/(Inputs!$B$29-Inputs!$B$30)*DCF!M$6</f>
        <v>275120.16757049755</v>
      </c>
      <c r="DK715" s="15">
        <f ca="1">SUM(CX715:DH715)+CA715*DCF!M$46*(1+Inputs!$B$30)*(1-Inputs!$B$33)*(1-Inputs!$B$30/Inputs!$B$31)/(Inputs!$B$29-Inputs!$B$30)*DCF!M$6</f>
        <v>439053.59723472892</v>
      </c>
      <c r="DM715" s="15">
        <f ca="1">DI715+DJ715+DK715+Inputs!$B$34+Inputs!$B$36-Inputs!$B$35</f>
        <v>1047694.2027609684</v>
      </c>
    </row>
    <row r="716" spans="1:117" x14ac:dyDescent="0.75">
      <c r="A716" s="11">
        <v>703</v>
      </c>
      <c r="C716" s="23">
        <f t="shared" ca="1" si="400"/>
        <v>2.1752518543573238</v>
      </c>
      <c r="D716" s="23">
        <f t="shared" ca="1" si="400"/>
        <v>-0.5550826559338089</v>
      </c>
      <c r="E716" s="23">
        <f t="shared" ca="1" si="400"/>
        <v>-0.34024043227481354</v>
      </c>
      <c r="F716" s="23">
        <f t="shared" ca="1" si="400"/>
        <v>-1.3169624735189533</v>
      </c>
      <c r="G716" s="23">
        <f t="shared" ca="1" si="400"/>
        <v>-2.1420770601637078</v>
      </c>
      <c r="H716" s="23">
        <f t="shared" ca="1" si="400"/>
        <v>-0.563495724505785</v>
      </c>
      <c r="I716" s="23">
        <f t="shared" ca="1" si="400"/>
        <v>-6.958498240475143E-2</v>
      </c>
      <c r="J716" s="23">
        <f t="shared" ca="1" si="400"/>
        <v>0.20128210478097355</v>
      </c>
      <c r="K716" s="23">
        <f t="shared" ca="1" si="400"/>
        <v>-0.59878239601372607</v>
      </c>
      <c r="L716" s="23">
        <f t="shared" ca="1" si="400"/>
        <v>0.22120063081732605</v>
      </c>
      <c r="M716" s="23">
        <f t="shared" ca="1" si="400"/>
        <v>0.98764493610651394</v>
      </c>
      <c r="N716" s="23">
        <f ca="1">SQRT(Inputs!$B$38)*C716+SQRT(1-Inputs!$B$38)*_xlfn.NORM.S.INV(RAND())</f>
        <v>1.4488355083837412</v>
      </c>
      <c r="O716" s="23">
        <f ca="1">SQRT(Inputs!$B$38)*D716+SQRT(1-Inputs!$B$38)*_xlfn.NORM.S.INV(RAND())</f>
        <v>-0.19915958402521941</v>
      </c>
      <c r="P716" s="23">
        <f ca="1">SQRT(Inputs!$B$38)*E716+SQRT(1-Inputs!$B$38)*_xlfn.NORM.S.INV(RAND())</f>
        <v>0.20979647666207524</v>
      </c>
      <c r="Q716" s="23">
        <f ca="1">SQRT(Inputs!$B$38)*F716+SQRT(1-Inputs!$B$38)*_xlfn.NORM.S.INV(RAND())</f>
        <v>-0.61182408362116736</v>
      </c>
      <c r="R716" s="23">
        <f ca="1">SQRT(Inputs!$B$38)*G716+SQRT(1-Inputs!$B$38)*_xlfn.NORM.S.INV(RAND())</f>
        <v>-2.7112738264124641</v>
      </c>
      <c r="S716" s="23">
        <f ca="1">SQRT(Inputs!$B$38)*H716+SQRT(1-Inputs!$B$38)*_xlfn.NORM.S.INV(RAND())</f>
        <v>-1.6334133542935909</v>
      </c>
      <c r="T716" s="23">
        <f ca="1">SQRT(Inputs!$B$38)*I716+SQRT(1-Inputs!$B$38)*_xlfn.NORM.S.INV(RAND())</f>
        <v>0.57706406515369535</v>
      </c>
      <c r="U716" s="23">
        <f ca="1">SQRT(Inputs!$B$38)*J716+SQRT(1-Inputs!$B$38)*_xlfn.NORM.S.INV(RAND())</f>
        <v>-0.43536813713498873</v>
      </c>
      <c r="V716" s="23">
        <f ca="1">SQRT(Inputs!$B$38)*K716+SQRT(1-Inputs!$B$38)*_xlfn.NORM.S.INV(RAND())</f>
        <v>-1.0904192044359358</v>
      </c>
      <c r="W716" s="23">
        <f ca="1">SQRT(Inputs!$B$38)*L716+SQRT(1-Inputs!$B$38)*_xlfn.NORM.S.INV(RAND())</f>
        <v>-0.81429688802994016</v>
      </c>
      <c r="X716" s="23">
        <f ca="1">SQRT(Inputs!$B$38)*M716+SQRT(1-Inputs!$B$38)*_xlfn.NORM.S.INV(RAND())</f>
        <v>0.28482628840536039</v>
      </c>
      <c r="Y716" s="23">
        <f ca="1">SQRT(Inputs!$B$38)*C716+SQRT(1-Inputs!$B$38)*_xlfn.NORM.S.INV(RAND())</f>
        <v>3.2121080753440072</v>
      </c>
      <c r="Z716" s="23">
        <f ca="1">SQRT(Inputs!$B$38)*D716+SQRT(1-Inputs!$B$38)*_xlfn.NORM.S.INV(RAND())</f>
        <v>-0.40832738626743481</v>
      </c>
      <c r="AA716" s="23">
        <f ca="1">SQRT(Inputs!$B$38)*E716+SQRT(1-Inputs!$B$38)*_xlfn.NORM.S.INV(RAND())</f>
        <v>-1.4057809442013411</v>
      </c>
      <c r="AB716" s="23">
        <f ca="1">SQRT(Inputs!$B$38)*F716+SQRT(1-Inputs!$B$38)*_xlfn.NORM.S.INV(RAND())</f>
        <v>-0.36305298356572208</v>
      </c>
      <c r="AC716" s="23">
        <f ca="1">SQRT(Inputs!$B$38)*G716+SQRT(1-Inputs!$B$38)*_xlfn.NORM.S.INV(RAND())</f>
        <v>-2.5486889752590116</v>
      </c>
      <c r="AD716" s="23">
        <f ca="1">SQRT(Inputs!$B$38)*H716+SQRT(1-Inputs!$B$38)*_xlfn.NORM.S.INV(RAND())</f>
        <v>-0.34412335925154425</v>
      </c>
      <c r="AE716" s="23">
        <f ca="1">SQRT(Inputs!$B$38)*I716+SQRT(1-Inputs!$B$38)*_xlfn.NORM.S.INV(RAND())</f>
        <v>0.14611278614198905</v>
      </c>
      <c r="AF716" s="23">
        <f ca="1">SQRT(Inputs!$B$38)*J716+SQRT(1-Inputs!$B$38)*_xlfn.NORM.S.INV(RAND())</f>
        <v>-1.2163271695059485</v>
      </c>
      <c r="AG716" s="23">
        <f ca="1">SQRT(Inputs!$B$38)*K716+SQRT(1-Inputs!$B$38)*_xlfn.NORM.S.INV(RAND())</f>
        <v>0.57178959586709932</v>
      </c>
      <c r="AH716" s="23">
        <f ca="1">SQRT(Inputs!$B$38)*L716+SQRT(1-Inputs!$B$38)*_xlfn.NORM.S.INV(RAND())</f>
        <v>0.84573418878902074</v>
      </c>
      <c r="AI716" s="23">
        <f ca="1">SQRT(Inputs!$B$38)*M716+SQRT(1-Inputs!$B$38)*_xlfn.NORM.S.INV(RAND())</f>
        <v>0.3791547301963647</v>
      </c>
      <c r="AJ716" s="23">
        <f ca="1">SQRT(Inputs!$B$38)*C716+SQRT(1-Inputs!$B$38)*_xlfn.NORM.S.INV(RAND())</f>
        <v>1.5280323740849611</v>
      </c>
      <c r="AK716" s="23">
        <f ca="1">SQRT(Inputs!$B$38)*D716+SQRT(1-Inputs!$B$38)*_xlfn.NORM.S.INV(RAND())</f>
        <v>-1.0381984516287859</v>
      </c>
      <c r="AL716" s="23">
        <f ca="1">SQRT(Inputs!$B$38)*E716+SQRT(1-Inputs!$B$38)*_xlfn.NORM.S.INV(RAND())</f>
        <v>0.19380283172733193</v>
      </c>
      <c r="AM716" s="23">
        <f ca="1">SQRT(Inputs!$B$38)*F716+SQRT(1-Inputs!$B$38)*_xlfn.NORM.S.INV(RAND())</f>
        <v>-1.2315179037019428</v>
      </c>
      <c r="AN716" s="23">
        <f ca="1">SQRT(Inputs!$B$38)*G716+SQRT(1-Inputs!$B$38)*_xlfn.NORM.S.INV(RAND())</f>
        <v>-2.7136667291411776</v>
      </c>
      <c r="AO716" s="23">
        <f ca="1">SQRT(Inputs!$B$38)*H716+SQRT(1-Inputs!$B$38)*_xlfn.NORM.S.INV(RAND())</f>
        <v>-1.1888026143398629</v>
      </c>
      <c r="AP716" s="23">
        <f ca="1">SQRT(Inputs!$B$38)*I716+SQRT(1-Inputs!$B$38)*_xlfn.NORM.S.INV(RAND())</f>
        <v>0.70927025521601128</v>
      </c>
      <c r="AQ716" s="23">
        <f ca="1">SQRT(Inputs!$B$38)*J716+SQRT(1-Inputs!$B$38)*_xlfn.NORM.S.INV(RAND())</f>
        <v>-0.84883205293707065</v>
      </c>
      <c r="AR716" s="23">
        <f ca="1">SQRT(Inputs!$B$38)*K716+SQRT(1-Inputs!$B$38)*_xlfn.NORM.S.INV(RAND())</f>
        <v>0.28789251154306333</v>
      </c>
      <c r="AS716" s="23">
        <f ca="1">SQRT(Inputs!$B$38)*L716+SQRT(1-Inputs!$B$38)*_xlfn.NORM.S.INV(RAND())</f>
        <v>0.46456607309782511</v>
      </c>
      <c r="AT716" s="23">
        <f ca="1">SQRT(Inputs!$B$38)*M716+SQRT(1-Inputs!$B$38)*_xlfn.NORM.S.INV(RAND())</f>
        <v>-0.18519296619884218</v>
      </c>
      <c r="AU716" s="15">
        <f ca="1">Inputs!$B$6*EXP($B$8-0.5*C$5^2+C$5*N716)</f>
        <v>6273.8148368821767</v>
      </c>
      <c r="AV716" s="15">
        <f t="shared" ca="1" si="365"/>
        <v>7416.3323725507998</v>
      </c>
      <c r="AW716" s="15">
        <f t="shared" ca="1" si="366"/>
        <v>9302.4505120973918</v>
      </c>
      <c r="AX716" s="15">
        <f t="shared" ca="1" si="367"/>
        <v>10521.585188504323</v>
      </c>
      <c r="AY716" s="15">
        <f t="shared" ca="1" si="368"/>
        <v>9368.5389750447466</v>
      </c>
      <c r="AZ716" s="15">
        <f t="shared" ca="1" si="369"/>
        <v>9571.7453756179893</v>
      </c>
      <c r="BA716" s="15">
        <f t="shared" ca="1" si="370"/>
        <v>12442.601380436186</v>
      </c>
      <c r="BB716" s="15">
        <f t="shared" ca="1" si="371"/>
        <v>14583.341752797262</v>
      </c>
      <c r="BC716" s="15">
        <f t="shared" ca="1" si="372"/>
        <v>16076.44141534797</v>
      </c>
      <c r="BD716" s="15">
        <f t="shared" ca="1" si="373"/>
        <v>18250.796078340725</v>
      </c>
      <c r="BE716" s="15">
        <f t="shared" ca="1" si="374"/>
        <v>22951.769667149438</v>
      </c>
      <c r="BF716" s="15">
        <f ca="1">Inputs!$B$13*EXP($B$9-0.5*C$6^2+C$6*Y716)</f>
        <v>26146.280919288394</v>
      </c>
      <c r="BG716" s="15">
        <f t="shared" ca="1" si="375"/>
        <v>29602.022285602736</v>
      </c>
      <c r="BH716" s="15">
        <f t="shared" ca="1" si="376"/>
        <v>28646.229989486375</v>
      </c>
      <c r="BI716" s="15">
        <f t="shared" ca="1" si="377"/>
        <v>33161.447799858332</v>
      </c>
      <c r="BJ716" s="15">
        <f t="shared" ca="1" si="378"/>
        <v>28154.566568140643</v>
      </c>
      <c r="BK716" s="15">
        <f t="shared" ca="1" si="379"/>
        <v>32972.854907772322</v>
      </c>
      <c r="BL716" s="15">
        <f t="shared" ca="1" si="380"/>
        <v>41277.407445242439</v>
      </c>
      <c r="BM716" s="15">
        <f t="shared" ca="1" si="381"/>
        <v>43623.25402274829</v>
      </c>
      <c r="BN716" s="15">
        <f t="shared" ca="1" si="382"/>
        <v>57456.239926728827</v>
      </c>
      <c r="BO716" s="15">
        <f t="shared" ca="1" si="383"/>
        <v>77996.872445273679</v>
      </c>
      <c r="BP716" s="15">
        <f t="shared" ca="1" si="384"/>
        <v>100213.23081733765</v>
      </c>
      <c r="BQ716" s="15">
        <f ca="1">Inputs!$B$20*EXP($B$10-0.5*C$7^2+C$7*AJ716)</f>
        <v>7375.3255003895156</v>
      </c>
      <c r="BR716" s="15">
        <f t="shared" ca="1" si="385"/>
        <v>7196.6128599356834</v>
      </c>
      <c r="BS716" s="15">
        <f t="shared" ca="1" si="386"/>
        <v>10419.077608726117</v>
      </c>
      <c r="BT716" s="15">
        <f t="shared" ca="1" si="387"/>
        <v>10399.654741566079</v>
      </c>
      <c r="BU716" s="15">
        <f t="shared" ca="1" si="388"/>
        <v>7474.3891141615431</v>
      </c>
      <c r="BV716" s="15">
        <f t="shared" ca="1" si="389"/>
        <v>7955.6090016387625</v>
      </c>
      <c r="BW716" s="15">
        <f t="shared" ca="1" si="390"/>
        <v>12899.72606204872</v>
      </c>
      <c r="BX716" s="15">
        <f t="shared" ca="1" si="391"/>
        <v>15219.11678455786</v>
      </c>
      <c r="BY716" s="15">
        <f t="shared" ca="1" si="392"/>
        <v>22532.09531726205</v>
      </c>
      <c r="BZ716" s="15">
        <f t="shared" ca="1" si="393"/>
        <v>34434.408829072425</v>
      </c>
      <c r="CA716" s="15">
        <f t="shared" ca="1" si="394"/>
        <v>46803.999087961609</v>
      </c>
      <c r="CB716" s="15">
        <f ca="1">(AU716*DCF!C$10-DCF!C$5*MAX(AU716*DCF!C$10,0)-MAX(AU716-Inputs!$B$6,0)/Inputs!$B$10)*DCF!C$6</f>
        <v>1033.7225370934314</v>
      </c>
      <c r="CC716" s="15">
        <f ca="1">(AV716*DCF!D$10-DCF!D$5*MAX(AV716*DCF!D$10,0)-MAX(AV716-AU716,0)/Inputs!$B$10)*DCF!D$6</f>
        <v>1529.107772541998</v>
      </c>
      <c r="CD716" s="15">
        <f ca="1">(AW716*DCF!E$10-DCF!E$5*MAX(AW716*DCF!E$10,0)-MAX(AW716-AV716,0)/Inputs!$B$10)*DCF!E$6</f>
        <v>1722.9558283524043</v>
      </c>
      <c r="CE716" s="15">
        <f ca="1">(AX716*DCF!F$10-DCF!F$5*MAX(AX716*DCF!F$10,0)-MAX(AX716-AW716,0)/Inputs!$B$10)*DCF!F$6</f>
        <v>2043.1735783098738</v>
      </c>
      <c r="CF716" s="15">
        <f ca="1">(AY716*DCF!G$10-DCF!G$5*MAX(AY716*DCF!G$10,0)-MAX(AY716-AX716,0)/Inputs!$B$10)*DCF!G$6</f>
        <v>1930.2923509219145</v>
      </c>
      <c r="CG716" s="15">
        <f ca="1">(AZ716*DCF!H$10-DCF!H$5*MAX(AZ716*DCF!H$10,0)-MAX(AZ716-AY716,0)/Inputs!$B$10)*DCF!H$6</f>
        <v>1822.2782909381237</v>
      </c>
      <c r="CH716" s="15">
        <f ca="1">(BA716*DCF!I$10-DCF!I$5*MAX(BA716*DCF!I$10,0)-MAX(BA716-AZ716,0)/Inputs!$B$10)*DCF!I$6</f>
        <v>1801.8883942318719</v>
      </c>
      <c r="CI716" s="15">
        <f ca="1">(BB716*DCF!J$10-DCF!J$5*MAX(BB716*DCF!J$10,0)-MAX(BB716-BA716,0)/Inputs!$B$10)*DCF!J$6</f>
        <v>2178.1413560014539</v>
      </c>
      <c r="CJ716" s="15">
        <f ca="1">(BC716*DCF!K$10-DCF!K$5*MAX(BC716*DCF!K$10,0)-MAX(BC716-BB716,0)/Inputs!$B$10)*DCF!K$6</f>
        <v>2379.0376551332274</v>
      </c>
      <c r="CK716" s="15">
        <f ca="1">(BD716*DCF!L$10-DCF!L$5*MAX(BD716*DCF!L$10,0)-MAX(BD716-BC716,0)/Inputs!$B$10)*DCF!L$6</f>
        <v>2471.3878413600014</v>
      </c>
      <c r="CL716" s="15">
        <f ca="1">(BE716*DCF!M$10-DCF!M$5*MAX(BE716*DCF!M$10,0)-MAX(BE716-BD716,0)/Inputs!$B$10)*DCF!M$6</f>
        <v>2677.2100346423831</v>
      </c>
      <c r="CM716" s="15">
        <f ca="1">(BF716*DCF!C$28-DCF!C$5*MAX(BF716*DCF!C$28,0)-MAX(BF716-Inputs!$B$13,0)/Inputs!$B$17)*DCF!C$6</f>
        <v>4571.0635538341348</v>
      </c>
      <c r="CN716" s="15">
        <f ca="1">(BG716*DCF!D$28-DCF!D$5*MAX(BG716*DCF!D$28,0)-MAX(BG716-BF716,0)/Inputs!$B$17)*DCF!D$6</f>
        <v>7981.2102206644859</v>
      </c>
      <c r="CO716" s="15">
        <f ca="1">(BH716*DCF!E$28-DCF!E$5*MAX(BH716*DCF!E$28,0)-MAX(BH716-BG716,0)/Inputs!$B$17)*DCF!E$6</f>
        <v>8113.1224204966811</v>
      </c>
      <c r="CP716" s="15">
        <f ca="1">(BI716*DCF!F$28-DCF!F$5*MAX(BI716*DCF!F$28,0)-MAX(BI716-BH716,0)/Inputs!$B$17)*DCF!F$6</f>
        <v>8180.3928056855466</v>
      </c>
      <c r="CQ716" s="15">
        <f ca="1">(BJ716*DCF!G$28-DCF!G$5*MAX(BJ716*DCF!G$28,0)-MAX(BJ716-BI716,0)/Inputs!$B$17)*DCF!G$6</f>
        <v>7304.9159041851153</v>
      </c>
      <c r="CR716" s="15">
        <f ca="1">(BK716*DCF!H$28-DCF!H$5*MAX(BK716*DCF!H$28,0)-MAX(BK716-BJ716,0)/Inputs!$B$17)*DCF!H$6</f>
        <v>7405.924009538775</v>
      </c>
      <c r="CS716" s="15">
        <f ca="1">(BL716*DCF!I$28-DCF!I$5*MAX(BL716*DCF!I$28,0)-MAX(BL716-BK716,0)/Inputs!$B$17)*DCF!I$6</f>
        <v>8514.5498405923208</v>
      </c>
      <c r="CT716" s="15">
        <f ca="1">(BM716*DCF!J$28-DCF!J$5*MAX(BM716*DCF!J$28,0)-MAX(BM716-BL716,0)/Inputs!$B$17)*DCF!J$6</f>
        <v>9420.5670001972794</v>
      </c>
      <c r="CU716" s="15">
        <f ca="1">(BN716*DCF!K$28-DCF!K$5*MAX(BN716*DCF!K$28,0)-MAX(BN716-BM716,0)/Inputs!$B$17)*DCF!K$6</f>
        <v>10439.43798499004</v>
      </c>
      <c r="CV716" s="15">
        <f ca="1">(BO716*DCF!L$28-DCF!L$5*MAX(BO716*DCF!L$28,0)-MAX(BO716-BN716,0)/Inputs!$B$17)*DCF!L$6</f>
        <v>13237.806376641865</v>
      </c>
      <c r="CW716" s="15">
        <f ca="1">(BP716*DCF!M$28-DCF!M$5*MAX(BP716*DCF!M$28,0)-MAX(BP716-BO716,0)/Inputs!$B$17)*DCF!M$6</f>
        <v>16532.943660696208</v>
      </c>
      <c r="CX716" s="15">
        <f ca="1">(BQ716*DCF!C$46-DCF!C$5*MAX(BQ716*DCF!C$46,0)-MAX(BQ716-Inputs!$B$20,0)/Inputs!$B$24)*DCF!C$6</f>
        <v>-3631.4033489996641</v>
      </c>
      <c r="CY716" s="15">
        <f ca="1">(BR716*DCF!D$46-DCF!D$5*MAX(BR716*DCF!D$46,0)-MAX(BR716-BQ716,0)/Inputs!$B$24)*DCF!D$6</f>
        <v>-1228.2939880096533</v>
      </c>
      <c r="CZ716" s="15">
        <f ca="1">(BS716*DCF!E$46-DCF!E$5*MAX(BS716*DCF!E$46,0)-MAX(BS716-BR716,0)/Inputs!$B$24)*DCF!E$6</f>
        <v>-2502.2809591288424</v>
      </c>
      <c r="DA716" s="15">
        <f ca="1">(BT716*DCF!F$46-DCF!F$5*MAX(BT716*DCF!F$46,0)-MAX(BT716-BS716,0)/Inputs!$B$24)*DCF!F$6</f>
        <v>-757.36860991384037</v>
      </c>
      <c r="DB716" s="15">
        <f ca="1">(BU716*DCF!G$46-DCF!G$5*MAX(BU716*DCF!G$46,0)-MAX(BU716-BT716,0)/Inputs!$B$24)*DCF!G$6</f>
        <v>-251.4236822106692</v>
      </c>
      <c r="DC716" s="15">
        <f ca="1">(BV716*DCF!H$46-DCF!H$5*MAX(BV716*DCF!H$46,0)-MAX(BV716-BU716,0)/Inputs!$B$24)*DCF!H$6</f>
        <v>-149.53613155037647</v>
      </c>
      <c r="DD716" s="15">
        <f ca="1">(BW716*DCF!I$46-DCF!I$5*MAX(BW716*DCF!I$46,0)-MAX(BW716-BV716,0)/Inputs!$B$24)*DCF!I$6</f>
        <v>-1121.3405692071469</v>
      </c>
      <c r="DE716" s="15">
        <f ca="1">(BX716*DCF!J$46-DCF!J$5*MAX(BX716*DCF!J$46,0)-MAX(BX716-BW716,0)/Inputs!$B$24)*DCF!J$6</f>
        <v>23.335324725937099</v>
      </c>
      <c r="DF716" s="15">
        <f ca="1">(BY716*DCF!K$46-DCF!K$5*MAX(BY716*DCF!K$46,0)-MAX(BY716-BX716,0)/Inputs!$B$24)*DCF!K$6</f>
        <v>-504.37652792580678</v>
      </c>
      <c r="DG716" s="15">
        <f ca="1">(BZ716*DCF!L$46-DCF!L$5*MAX(BZ716*DCF!L$46,0)-MAX(BZ716-BY716,0)/Inputs!$B$24)*DCF!L$6</f>
        <v>-313.24156637476091</v>
      </c>
      <c r="DH716" s="15">
        <f ca="1">(CA716*DCF!M$46-DCF!M$5*MAX(CA716*DCF!M$46,0)-MAX(CA716-BZ716,0)/Inputs!$B$24)*DCF!M$6</f>
        <v>1083.3102803997353</v>
      </c>
      <c r="DI716" s="15">
        <f ca="1">SUM(CB716:CL716)+BE716*DCF!M$10*(1+Inputs!$B$30)*(1-Inputs!$B$33)*(1-Inputs!$B$30/Inputs!$B$31)/(Inputs!$B$29-Inputs!$B$30)*DCF!M$6</f>
        <v>85464.274128937017</v>
      </c>
      <c r="DJ716" s="15">
        <f ca="1">SUM(CM716:CW716)+BP716*DCF!M$28*(1+Inputs!$B$30)*(1-Inputs!$B$33)*(1-Inputs!$B$30/Inputs!$B$31)/(Inputs!$B$29-Inputs!$B$30)*DCF!M$6</f>
        <v>473561.59584077419</v>
      </c>
      <c r="DK716" s="15">
        <f ca="1">SUM(CX716:DH716)+CA716*DCF!M$46*(1+Inputs!$B$30)*(1-Inputs!$B$33)*(1-Inputs!$B$30/Inputs!$B$31)/(Inputs!$B$29-Inputs!$B$30)*DCF!M$6</f>
        <v>63011.907099922493</v>
      </c>
      <c r="DM716" s="15">
        <f ca="1">DI716+DJ716+DK716+Inputs!$B$34+Inputs!$B$36-Inputs!$B$35</f>
        <v>698888.77706963371</v>
      </c>
    </row>
    <row r="717" spans="1:117" x14ac:dyDescent="0.75">
      <c r="A717" s="11">
        <v>704</v>
      </c>
      <c r="C717" s="23">
        <f t="shared" ca="1" si="400"/>
        <v>0.68489216357034999</v>
      </c>
      <c r="D717" s="23">
        <f t="shared" ca="1" si="400"/>
        <v>0.6661582354667801</v>
      </c>
      <c r="E717" s="23">
        <f t="shared" ca="1" si="400"/>
        <v>0.96258964098465016</v>
      </c>
      <c r="F717" s="23">
        <f t="shared" ca="1" si="400"/>
        <v>-1.361285038825617</v>
      </c>
      <c r="G717" s="23">
        <f t="shared" ca="1" si="400"/>
        <v>0.6761708406324588</v>
      </c>
      <c r="H717" s="23">
        <f t="shared" ca="1" si="400"/>
        <v>-9.7048977156753022E-2</v>
      </c>
      <c r="I717" s="23">
        <f t="shared" ca="1" si="400"/>
        <v>-0.38552116848270379</v>
      </c>
      <c r="J717" s="23">
        <f t="shared" ca="1" si="400"/>
        <v>-1.0896134979556378</v>
      </c>
      <c r="K717" s="23">
        <f t="shared" ca="1" si="400"/>
        <v>-1.4523800394316531</v>
      </c>
      <c r="L717" s="23">
        <f t="shared" ca="1" si="400"/>
        <v>1.4264565231437589</v>
      </c>
      <c r="M717" s="23">
        <f t="shared" ca="1" si="400"/>
        <v>0.51898791808551736</v>
      </c>
      <c r="N717" s="23">
        <f ca="1">SQRT(Inputs!$B$38)*C717+SQRT(1-Inputs!$B$38)*_xlfn.NORM.S.INV(RAND())</f>
        <v>1.8209616029194464E-3</v>
      </c>
      <c r="O717" s="23">
        <f ca="1">SQRT(Inputs!$B$38)*D717+SQRT(1-Inputs!$B$38)*_xlfn.NORM.S.INV(RAND())</f>
        <v>-0.52011188787425144</v>
      </c>
      <c r="P717" s="23">
        <f ca="1">SQRT(Inputs!$B$38)*E717+SQRT(1-Inputs!$B$38)*_xlfn.NORM.S.INV(RAND())</f>
        <v>0.5008467404108552</v>
      </c>
      <c r="Q717" s="23">
        <f ca="1">SQRT(Inputs!$B$38)*F717+SQRT(1-Inputs!$B$38)*_xlfn.NORM.S.INV(RAND())</f>
        <v>-0.53614632838695531</v>
      </c>
      <c r="R717" s="23">
        <f ca="1">SQRT(Inputs!$B$38)*G717+SQRT(1-Inputs!$B$38)*_xlfn.NORM.S.INV(RAND())</f>
        <v>0.35652884132234153</v>
      </c>
      <c r="S717" s="23">
        <f ca="1">SQRT(Inputs!$B$38)*H717+SQRT(1-Inputs!$B$38)*_xlfn.NORM.S.INV(RAND())</f>
        <v>0.75259492436756892</v>
      </c>
      <c r="T717" s="23">
        <f ca="1">SQRT(Inputs!$B$38)*I717+SQRT(1-Inputs!$B$38)*_xlfn.NORM.S.INV(RAND())</f>
        <v>0.39871501149420896</v>
      </c>
      <c r="U717" s="23">
        <f ca="1">SQRT(Inputs!$B$38)*J717+SQRT(1-Inputs!$B$38)*_xlfn.NORM.S.INV(RAND())</f>
        <v>-0.42031493125567787</v>
      </c>
      <c r="V717" s="23">
        <f ca="1">SQRT(Inputs!$B$38)*K717+SQRT(1-Inputs!$B$38)*_xlfn.NORM.S.INV(RAND())</f>
        <v>-2.5358890761228183</v>
      </c>
      <c r="W717" s="23">
        <f ca="1">SQRT(Inputs!$B$38)*L717+SQRT(1-Inputs!$B$38)*_xlfn.NORM.S.INV(RAND())</f>
        <v>-0.73593144241985475</v>
      </c>
      <c r="X717" s="23">
        <f ca="1">SQRT(Inputs!$B$38)*M717+SQRT(1-Inputs!$B$38)*_xlfn.NORM.S.INV(RAND())</f>
        <v>0.40350592701774712</v>
      </c>
      <c r="Y717" s="23">
        <f ca="1">SQRT(Inputs!$B$38)*C717+SQRT(1-Inputs!$B$38)*_xlfn.NORM.S.INV(RAND())</f>
        <v>-1.2926653398545247</v>
      </c>
      <c r="Z717" s="23">
        <f ca="1">SQRT(Inputs!$B$38)*D717+SQRT(1-Inputs!$B$38)*_xlfn.NORM.S.INV(RAND())</f>
        <v>1.6129640903828075</v>
      </c>
      <c r="AA717" s="23">
        <f ca="1">SQRT(Inputs!$B$38)*E717+SQRT(1-Inputs!$B$38)*_xlfn.NORM.S.INV(RAND())</f>
        <v>0.18440174060882381</v>
      </c>
      <c r="AB717" s="23">
        <f ca="1">SQRT(Inputs!$B$38)*F717+SQRT(1-Inputs!$B$38)*_xlfn.NORM.S.INV(RAND())</f>
        <v>-1.998529026281844</v>
      </c>
      <c r="AC717" s="23">
        <f ca="1">SQRT(Inputs!$B$38)*G717+SQRT(1-Inputs!$B$38)*_xlfn.NORM.S.INV(RAND())</f>
        <v>1.5106382911154821</v>
      </c>
      <c r="AD717" s="23">
        <f ca="1">SQRT(Inputs!$B$38)*H717+SQRT(1-Inputs!$B$38)*_xlfn.NORM.S.INV(RAND())</f>
        <v>-0.64823232720933122</v>
      </c>
      <c r="AE717" s="23">
        <f ca="1">SQRT(Inputs!$B$38)*I717+SQRT(1-Inputs!$B$38)*_xlfn.NORM.S.INV(RAND())</f>
        <v>-0.72701151691798471</v>
      </c>
      <c r="AF717" s="23">
        <f ca="1">SQRT(Inputs!$B$38)*J717+SQRT(1-Inputs!$B$38)*_xlfn.NORM.S.INV(RAND())</f>
        <v>-1.5375518328270983</v>
      </c>
      <c r="AG717" s="23">
        <f ca="1">SQRT(Inputs!$B$38)*K717+SQRT(1-Inputs!$B$38)*_xlfn.NORM.S.INV(RAND())</f>
        <v>-0.60103224911437125</v>
      </c>
      <c r="AH717" s="23">
        <f ca="1">SQRT(Inputs!$B$38)*L717+SQRT(1-Inputs!$B$38)*_xlfn.NORM.S.INV(RAND())</f>
        <v>1.230630386042979</v>
      </c>
      <c r="AI717" s="23">
        <f ca="1">SQRT(Inputs!$B$38)*M717+SQRT(1-Inputs!$B$38)*_xlfn.NORM.S.INV(RAND())</f>
        <v>0.8896483240581019</v>
      </c>
      <c r="AJ717" s="23">
        <f ca="1">SQRT(Inputs!$B$38)*C717+SQRT(1-Inputs!$B$38)*_xlfn.NORM.S.INV(RAND())</f>
        <v>0.11722358384582016</v>
      </c>
      <c r="AK717" s="23">
        <f ca="1">SQRT(Inputs!$B$38)*D717+SQRT(1-Inputs!$B$38)*_xlfn.NORM.S.INV(RAND())</f>
        <v>-0.11069118842185982</v>
      </c>
      <c r="AL717" s="23">
        <f ca="1">SQRT(Inputs!$B$38)*E717+SQRT(1-Inputs!$B$38)*_xlfn.NORM.S.INV(RAND())</f>
        <v>0.17227493461055765</v>
      </c>
      <c r="AM717" s="23">
        <f ca="1">SQRT(Inputs!$B$38)*F717+SQRT(1-Inputs!$B$38)*_xlfn.NORM.S.INV(RAND())</f>
        <v>-0.93927849962292009</v>
      </c>
      <c r="AN717" s="23">
        <f ca="1">SQRT(Inputs!$B$38)*G717+SQRT(1-Inputs!$B$38)*_xlfn.NORM.S.INV(RAND())</f>
        <v>-0.21825451553769692</v>
      </c>
      <c r="AO717" s="23">
        <f ca="1">SQRT(Inputs!$B$38)*H717+SQRT(1-Inputs!$B$38)*_xlfn.NORM.S.INV(RAND())</f>
        <v>0.11023153448188881</v>
      </c>
      <c r="AP717" s="23">
        <f ca="1">SQRT(Inputs!$B$38)*I717+SQRT(1-Inputs!$B$38)*_xlfn.NORM.S.INV(RAND())</f>
        <v>-1.4791142774123731</v>
      </c>
      <c r="AQ717" s="23">
        <f ca="1">SQRT(Inputs!$B$38)*J717+SQRT(1-Inputs!$B$38)*_xlfn.NORM.S.INV(RAND())</f>
        <v>-1.4763083189904527</v>
      </c>
      <c r="AR717" s="23">
        <f ca="1">SQRT(Inputs!$B$38)*K717+SQRT(1-Inputs!$B$38)*_xlfn.NORM.S.INV(RAND())</f>
        <v>-0.18311313769198589</v>
      </c>
      <c r="AS717" s="23">
        <f ca="1">SQRT(Inputs!$B$38)*L717+SQRT(1-Inputs!$B$38)*_xlfn.NORM.S.INV(RAND())</f>
        <v>0.29878293741079676</v>
      </c>
      <c r="AT717" s="23">
        <f ca="1">SQRT(Inputs!$B$38)*M717+SQRT(1-Inputs!$B$38)*_xlfn.NORM.S.INV(RAND())</f>
        <v>1.2626956056698826</v>
      </c>
      <c r="AU717" s="15">
        <f ca="1">Inputs!$B$6*EXP($B$8-0.5*C$5^2+C$5*N717)</f>
        <v>4963.7023402734267</v>
      </c>
      <c r="AV717" s="15">
        <f t="shared" ca="1" si="365"/>
        <v>5597.1732317088981</v>
      </c>
      <c r="AW717" s="15">
        <f t="shared" ca="1" si="366"/>
        <v>7301.7358261949412</v>
      </c>
      <c r="AX717" s="15">
        <f t="shared" ca="1" si="367"/>
        <v>8337.1194194298205</v>
      </c>
      <c r="AY717" s="15">
        <f t="shared" ca="1" si="368"/>
        <v>10622.011544749554</v>
      </c>
      <c r="AZ717" s="15">
        <f t="shared" ca="1" si="369"/>
        <v>14113.512473583847</v>
      </c>
      <c r="BA717" s="15">
        <f t="shared" ca="1" si="370"/>
        <v>18007.301652938524</v>
      </c>
      <c r="BB717" s="15">
        <f t="shared" ca="1" si="371"/>
        <v>21137.299323580664</v>
      </c>
      <c r="BC717" s="15">
        <f t="shared" ca="1" si="372"/>
        <v>20266.782324438391</v>
      </c>
      <c r="BD717" s="15">
        <f t="shared" ca="1" si="373"/>
        <v>23177.147444579008</v>
      </c>
      <c r="BE717" s="15">
        <f t="shared" ca="1" si="374"/>
        <v>29463.80296038029</v>
      </c>
      <c r="BF717" s="15">
        <f ca="1">Inputs!$B$13*EXP($B$9-0.5*C$6^2+C$6*Y717)</f>
        <v>10704.305397510743</v>
      </c>
      <c r="BG717" s="15">
        <f t="shared" ca="1" si="375"/>
        <v>17452.804732727727</v>
      </c>
      <c r="BH717" s="15">
        <f t="shared" ca="1" si="376"/>
        <v>21986.378263278159</v>
      </c>
      <c r="BI717" s="15">
        <f t="shared" ca="1" si="377"/>
        <v>19787.642388884695</v>
      </c>
      <c r="BJ717" s="15">
        <f t="shared" ca="1" si="378"/>
        <v>30159.895763755761</v>
      </c>
      <c r="BK717" s="15">
        <f t="shared" ca="1" si="379"/>
        <v>33888.8403585981</v>
      </c>
      <c r="BL717" s="15">
        <f t="shared" ca="1" si="380"/>
        <v>37885.438556260306</v>
      </c>
      <c r="BM717" s="15">
        <f t="shared" ca="1" si="381"/>
        <v>38472.238770647775</v>
      </c>
      <c r="BN717" s="15">
        <f t="shared" ca="1" si="382"/>
        <v>44027.922906481974</v>
      </c>
      <c r="BO717" s="15">
        <f t="shared" ca="1" si="383"/>
        <v>62502.689255180332</v>
      </c>
      <c r="BP717" s="15">
        <f t="shared" ca="1" si="384"/>
        <v>85087.331169821424</v>
      </c>
      <c r="BQ717" s="15">
        <f ca="1">Inputs!$B$20*EXP($B$10-0.5*C$7^2+C$7*AJ717)</f>
        <v>4471.6192106058152</v>
      </c>
      <c r="BR717" s="15">
        <f t="shared" ca="1" si="385"/>
        <v>5857.8274479708507</v>
      </c>
      <c r="BS717" s="15">
        <f t="shared" ca="1" si="386"/>
        <v>8428.5432317733776</v>
      </c>
      <c r="BT717" s="15">
        <f t="shared" ca="1" si="387"/>
        <v>9083.1574027551087</v>
      </c>
      <c r="BU717" s="15">
        <f t="shared" ca="1" si="388"/>
        <v>11940.621909819338</v>
      </c>
      <c r="BV717" s="15">
        <f t="shared" ca="1" si="389"/>
        <v>17030.596652981141</v>
      </c>
      <c r="BW717" s="15">
        <f t="shared" ca="1" si="390"/>
        <v>17377.3991953529</v>
      </c>
      <c r="BX717" s="15">
        <f t="shared" ca="1" si="391"/>
        <v>18078.510217051975</v>
      </c>
      <c r="BY717" s="15">
        <f t="shared" ca="1" si="392"/>
        <v>24458.978263257108</v>
      </c>
      <c r="BZ717" s="15">
        <f t="shared" ca="1" si="393"/>
        <v>36257.141912589075</v>
      </c>
      <c r="CA717" s="15">
        <f t="shared" ca="1" si="394"/>
        <v>63741.742828390299</v>
      </c>
      <c r="CB717" s="15">
        <f ca="1">(AU717*DCF!C$10-DCF!C$5*MAX(AU717*DCF!C$10,0)-MAX(AU717-Inputs!$B$6,0)/Inputs!$B$10)*DCF!C$6</f>
        <v>1043.0638727097812</v>
      </c>
      <c r="CC717" s="15">
        <f ca="1">(AV717*DCF!D$10-DCF!D$5*MAX(AV717*DCF!D$10,0)-MAX(AV717-AU717,0)/Inputs!$B$10)*DCF!D$6</f>
        <v>1209.8177578595589</v>
      </c>
      <c r="CD717" s="15">
        <f ca="1">(AW717*DCF!E$10-DCF!E$5*MAX(AW717*DCF!E$10,0)-MAX(AW717-AV717,0)/Inputs!$B$10)*DCF!E$6</f>
        <v>1301.916483342141</v>
      </c>
      <c r="CE717" s="15">
        <f ca="1">(AX717*DCF!F$10-DCF!F$5*MAX(AX717*DCF!F$10,0)-MAX(AX717-AW717,0)/Inputs!$B$10)*DCF!F$6</f>
        <v>1604.5422269518281</v>
      </c>
      <c r="CF717" s="15">
        <f ca="1">(AY717*DCF!G$10-DCF!G$5*MAX(AY717*DCF!G$10,0)-MAX(AY717-AX717,0)/Inputs!$B$10)*DCF!G$6</f>
        <v>1749.3618966888268</v>
      </c>
      <c r="CG717" s="15">
        <f ca="1">(AZ717*DCF!H$10-DCF!H$5*MAX(AZ717*DCF!H$10,0)-MAX(AZ717-AY717,0)/Inputs!$B$10)*DCF!H$6</f>
        <v>2120.1699867687003</v>
      </c>
      <c r="CH717" s="15">
        <f ca="1">(BA717*DCF!I$10-DCF!I$5*MAX(BA717*DCF!I$10,0)-MAX(BA717-AZ717,0)/Inputs!$B$10)*DCF!I$6</f>
        <v>2650.5592521705598</v>
      </c>
      <c r="CI717" s="15">
        <f ca="1">(BB717*DCF!J$10-DCF!J$5*MAX(BB717*DCF!J$10,0)-MAX(BB717-BA717,0)/Inputs!$B$10)*DCF!J$6</f>
        <v>3152.9100405525196</v>
      </c>
      <c r="CJ717" s="15">
        <f ca="1">(BC717*DCF!K$10-DCF!K$5*MAX(BC717*DCF!K$10,0)-MAX(BC717-BB717,0)/Inputs!$B$10)*DCF!K$6</f>
        <v>3262.6264678396878</v>
      </c>
      <c r="CK717" s="15">
        <f ca="1">(BD717*DCF!L$10-DCF!L$5*MAX(BD717*DCF!L$10,0)-MAX(BD717-BC717,0)/Inputs!$B$10)*DCF!L$6</f>
        <v>3119.1972375679861</v>
      </c>
      <c r="CL717" s="15">
        <f ca="1">(BE717*DCF!M$10-DCF!M$5*MAX(BE717*DCF!M$10,0)-MAX(BE717-BD717,0)/Inputs!$B$10)*DCF!M$6</f>
        <v>3406.7155102155434</v>
      </c>
      <c r="CM717" s="15">
        <f ca="1">(BF717*DCF!C$28-DCF!C$5*MAX(BF717*DCF!C$28,0)-MAX(BF717-Inputs!$B$13,0)/Inputs!$B$17)*DCF!C$6</f>
        <v>3266.8838071153928</v>
      </c>
      <c r="CN717" s="15">
        <f ca="1">(BG717*DCF!D$28-DCF!D$5*MAX(BG717*DCF!D$28,0)-MAX(BG717-BF717,0)/Inputs!$B$17)*DCF!D$6</f>
        <v>3700.489197613902</v>
      </c>
      <c r="CO717" s="15">
        <f ca="1">(BH717*DCF!E$28-DCF!E$5*MAX(BH717*DCF!E$28,0)-MAX(BH717-BG717,0)/Inputs!$B$17)*DCF!E$6</f>
        <v>5333.4288841425432</v>
      </c>
      <c r="CP717" s="15">
        <f ca="1">(BI717*DCF!F$28-DCF!F$5*MAX(BI717*DCF!F$28,0)-MAX(BI717-BH717,0)/Inputs!$B$17)*DCF!F$6</f>
        <v>5371.8236850152507</v>
      </c>
      <c r="CQ717" s="15">
        <f ca="1">(BJ717*DCF!G$28-DCF!G$5*MAX(BJ717*DCF!G$28,0)-MAX(BJ717-BI717,0)/Inputs!$B$17)*DCF!G$6</f>
        <v>6080.7032260749438</v>
      </c>
      <c r="CR717" s="15">
        <f ca="1">(BK717*DCF!H$28-DCF!H$5*MAX(BK717*DCF!H$28,0)-MAX(BK717-BJ717,0)/Inputs!$B$17)*DCF!H$6</f>
        <v>7801.7107644332054</v>
      </c>
      <c r="CS717" s="15">
        <f ca="1">(BL717*DCF!I$28-DCF!I$5*MAX(BL717*DCF!I$28,0)-MAX(BL717-BK717,0)/Inputs!$B$17)*DCF!I$6</f>
        <v>8335.2415723066661</v>
      </c>
      <c r="CT717" s="15">
        <f ca="1">(BM717*DCF!J$28-DCF!J$5*MAX(BM717*DCF!J$28,0)-MAX(BM717-BL717,0)/Inputs!$B$17)*DCF!J$6</f>
        <v>8504.6981585013218</v>
      </c>
      <c r="CU717" s="15">
        <f ca="1">(BN717*DCF!K$28-DCF!K$5*MAX(BN717*DCF!K$28,0)-MAX(BN717-BM717,0)/Inputs!$B$17)*DCF!K$6</f>
        <v>8617.4617963203218</v>
      </c>
      <c r="CV717" s="15">
        <f ca="1">(BO717*DCF!L$28-DCF!L$5*MAX(BO717*DCF!L$28,0)-MAX(BO717-BN717,0)/Inputs!$B$17)*DCF!L$6</f>
        <v>10380.147811192392</v>
      </c>
      <c r="CW717" s="15">
        <f ca="1">(BP717*DCF!M$28-DCF!M$5*MAX(BP717*DCF!M$28,0)-MAX(BP717-BO717,0)/Inputs!$B$17)*DCF!M$6</f>
        <v>13648.500909516813</v>
      </c>
      <c r="CX717" s="15">
        <f ca="1">(BQ717*DCF!C$46-DCF!C$5*MAX(BQ717*DCF!C$46,0)-MAX(BQ717-Inputs!$B$20,0)/Inputs!$B$24)*DCF!C$6</f>
        <v>-1619.5976055005647</v>
      </c>
      <c r="CY717" s="15">
        <f ca="1">(BR717*DCF!D$46-DCF!D$5*MAX(BR717*DCF!D$46,0)-MAX(BR717-BQ717,0)/Inputs!$B$24)*DCF!D$6</f>
        <v>-1591.2780873772331</v>
      </c>
      <c r="CZ717" s="15">
        <f ca="1">(BS717*DCF!E$46-DCF!E$5*MAX(BS717*DCF!E$46,0)-MAX(BS717-BR717,0)/Inputs!$B$24)*DCF!E$6</f>
        <v>-2009.9953036407885</v>
      </c>
      <c r="DA717" s="15">
        <f ca="1">(BT717*DCF!F$46-DCF!F$5*MAX(BT717*DCF!F$46,0)-MAX(BT717-BS717,0)/Inputs!$B$24)*DCF!F$6</f>
        <v>-899.85866375749208</v>
      </c>
      <c r="DB717" s="15">
        <f ca="1">(BU717*DCF!G$46-DCF!G$5*MAX(BU717*DCF!G$46,0)-MAX(BU717-BT717,0)/Inputs!$B$24)*DCF!G$6</f>
        <v>-1362.8535328293115</v>
      </c>
      <c r="DC717" s="15">
        <f ca="1">(BV717*DCF!H$46-DCF!H$5*MAX(BV717*DCF!H$46,0)-MAX(BV717-BU717,0)/Inputs!$B$24)*DCF!H$6</f>
        <v>-1581.6784646448527</v>
      </c>
      <c r="DD717" s="15">
        <f ca="1">(BW717*DCF!I$46-DCF!I$5*MAX(BW717*DCF!I$46,0)-MAX(BW717-BV717,0)/Inputs!$B$24)*DCF!I$6</f>
        <v>301.78417574231315</v>
      </c>
      <c r="DE717" s="15">
        <f ca="1">(BX717*DCF!J$46-DCF!J$5*MAX(BX717*DCF!J$46,0)-MAX(BX717-BW717,0)/Inputs!$B$24)*DCF!J$6</f>
        <v>572.42030743859561</v>
      </c>
      <c r="DF717" s="15">
        <f ca="1">(BY717*DCF!K$46-DCF!K$5*MAX(BY717*DCF!K$46,0)-MAX(BY717-BX717,0)/Inputs!$B$24)*DCF!K$6</f>
        <v>-165.86632354436406</v>
      </c>
      <c r="DG717" s="15">
        <f ca="1">(BZ717*DCF!L$46-DCF!L$5*MAX(BZ717*DCF!L$46,0)-MAX(BZ717-BY717,0)/Inputs!$B$24)*DCF!L$6</f>
        <v>-163.67498389666366</v>
      </c>
      <c r="DH717" s="15">
        <f ca="1">(CA717*DCF!M$46-DCF!M$5*MAX(CA717*DCF!M$46,0)-MAX(CA717-BZ717,0)/Inputs!$B$24)*DCF!M$6</f>
        <v>-748.72376950979321</v>
      </c>
      <c r="DI717" s="15">
        <f ca="1">SUM(CB717:CL717)+BE717*DCF!M$10*(1+Inputs!$B$30)*(1-Inputs!$B$33)*(1-Inputs!$B$30/Inputs!$B$31)/(Inputs!$B$29-Inputs!$B$30)*DCF!M$6</f>
        <v>106619.03398986445</v>
      </c>
      <c r="DJ717" s="15">
        <f ca="1">SUM(CM717:CW717)+BP717*DCF!M$28*(1+Inputs!$B$30)*(1-Inputs!$B$33)*(1-Inputs!$B$30/Inputs!$B$31)/(Inputs!$B$29-Inputs!$B$30)*DCF!M$6</f>
        <v>396773.31355767988</v>
      </c>
      <c r="DK717" s="15">
        <f ca="1">SUM(CX717:DH717)+CA717*DCF!M$46*(1+Inputs!$B$30)*(1-Inputs!$B$33)*(1-Inputs!$B$30/Inputs!$B$31)/(Inputs!$B$29-Inputs!$B$30)*DCF!M$6</f>
        <v>89282.962853312245</v>
      </c>
      <c r="DM717" s="15">
        <f ca="1">DI717+DJ717+DK717+Inputs!$B$34+Inputs!$B$36-Inputs!$B$35</f>
        <v>669526.31040085654</v>
      </c>
    </row>
    <row r="718" spans="1:117" x14ac:dyDescent="0.75">
      <c r="A718" s="11">
        <v>705</v>
      </c>
      <c r="C718" s="23">
        <f t="shared" ca="1" si="400"/>
        <v>3.2026033326991922E-2</v>
      </c>
      <c r="D718" s="23">
        <f t="shared" ca="1" si="400"/>
        <v>0.19401811777907688</v>
      </c>
      <c r="E718" s="23">
        <f t="shared" ca="1" si="400"/>
        <v>1.2731660268278944</v>
      </c>
      <c r="F718" s="23">
        <f t="shared" ca="1" si="400"/>
        <v>0.13649341957648642</v>
      </c>
      <c r="G718" s="23">
        <f t="shared" ca="1" si="400"/>
        <v>1.2027334274943897</v>
      </c>
      <c r="H718" s="23">
        <f t="shared" ca="1" si="400"/>
        <v>-0.52779238163701669</v>
      </c>
      <c r="I718" s="23">
        <f t="shared" ca="1" si="400"/>
        <v>1.4649254682759907</v>
      </c>
      <c r="J718" s="23">
        <f t="shared" ca="1" si="400"/>
        <v>2.5489657799691345</v>
      </c>
      <c r="K718" s="23">
        <f t="shared" ca="1" si="400"/>
        <v>0.31976157136997657</v>
      </c>
      <c r="L718" s="23">
        <f t="shared" ca="1" si="400"/>
        <v>-0.42794935986182336</v>
      </c>
      <c r="M718" s="23">
        <f t="shared" ca="1" si="400"/>
        <v>0.40595778872904614</v>
      </c>
      <c r="N718" s="23">
        <f ca="1">SQRT(Inputs!$B$38)*C718+SQRT(1-Inputs!$B$38)*_xlfn.NORM.S.INV(RAND())</f>
        <v>1.1919937176914444</v>
      </c>
      <c r="O718" s="23">
        <f ca="1">SQRT(Inputs!$B$38)*D718+SQRT(1-Inputs!$B$38)*_xlfn.NORM.S.INV(RAND())</f>
        <v>1.4935703009403696</v>
      </c>
      <c r="P718" s="23">
        <f ca="1">SQRT(Inputs!$B$38)*E718+SQRT(1-Inputs!$B$38)*_xlfn.NORM.S.INV(RAND())</f>
        <v>0.3757714944034739</v>
      </c>
      <c r="Q718" s="23">
        <f ca="1">SQRT(Inputs!$B$38)*F718+SQRT(1-Inputs!$B$38)*_xlfn.NORM.S.INV(RAND())</f>
        <v>-0.13386306038381215</v>
      </c>
      <c r="R718" s="23">
        <f ca="1">SQRT(Inputs!$B$38)*G718+SQRT(1-Inputs!$B$38)*_xlfn.NORM.S.INV(RAND())</f>
        <v>0.77321298177879805</v>
      </c>
      <c r="S718" s="23">
        <f ca="1">SQRT(Inputs!$B$38)*H718+SQRT(1-Inputs!$B$38)*_xlfn.NORM.S.INV(RAND())</f>
        <v>1.4316546942662425</v>
      </c>
      <c r="T718" s="23">
        <f ca="1">SQRT(Inputs!$B$38)*I718+SQRT(1-Inputs!$B$38)*_xlfn.NORM.S.INV(RAND())</f>
        <v>0.3242546998474552</v>
      </c>
      <c r="U718" s="23">
        <f ca="1">SQRT(Inputs!$B$38)*J718+SQRT(1-Inputs!$B$38)*_xlfn.NORM.S.INV(RAND())</f>
        <v>0.60902588445473527</v>
      </c>
      <c r="V718" s="23">
        <f ca="1">SQRT(Inputs!$B$38)*K718+SQRT(1-Inputs!$B$38)*_xlfn.NORM.S.INV(RAND())</f>
        <v>-0.73335055433699536</v>
      </c>
      <c r="W718" s="23">
        <f ca="1">SQRT(Inputs!$B$38)*L718+SQRT(1-Inputs!$B$38)*_xlfn.NORM.S.INV(RAND())</f>
        <v>-1.1463392898652391</v>
      </c>
      <c r="X718" s="23">
        <f ca="1">SQRT(Inputs!$B$38)*M718+SQRT(1-Inputs!$B$38)*_xlfn.NORM.S.INV(RAND())</f>
        <v>0.89670553425740396</v>
      </c>
      <c r="Y718" s="23">
        <f ca="1">SQRT(Inputs!$B$38)*C718+SQRT(1-Inputs!$B$38)*_xlfn.NORM.S.INV(RAND())</f>
        <v>-0.36151553527748237</v>
      </c>
      <c r="Z718" s="23">
        <f ca="1">SQRT(Inputs!$B$38)*D718+SQRT(1-Inputs!$B$38)*_xlfn.NORM.S.INV(RAND())</f>
        <v>0.45387185636023253</v>
      </c>
      <c r="AA718" s="23">
        <f ca="1">SQRT(Inputs!$B$38)*E718+SQRT(1-Inputs!$B$38)*_xlfn.NORM.S.INV(RAND())</f>
        <v>-9.735863943502987E-2</v>
      </c>
      <c r="AB718" s="23">
        <f ca="1">SQRT(Inputs!$B$38)*F718+SQRT(1-Inputs!$B$38)*_xlfn.NORM.S.INV(RAND())</f>
        <v>0.78078413674097291</v>
      </c>
      <c r="AC718" s="23">
        <f ca="1">SQRT(Inputs!$B$38)*G718+SQRT(1-Inputs!$B$38)*_xlfn.NORM.S.INV(RAND())</f>
        <v>-0.10792235192503186</v>
      </c>
      <c r="AD718" s="23">
        <f ca="1">SQRT(Inputs!$B$38)*H718+SQRT(1-Inputs!$B$38)*_xlfn.NORM.S.INV(RAND())</f>
        <v>-1.6614205367177919</v>
      </c>
      <c r="AE718" s="23">
        <f ca="1">SQRT(Inputs!$B$38)*I718+SQRT(1-Inputs!$B$38)*_xlfn.NORM.S.INV(RAND())</f>
        <v>-0.18030428136784604</v>
      </c>
      <c r="AF718" s="23">
        <f ca="1">SQRT(Inputs!$B$38)*J718+SQRT(1-Inputs!$B$38)*_xlfn.NORM.S.INV(RAND())</f>
        <v>1.2012007481222355</v>
      </c>
      <c r="AG718" s="23">
        <f ca="1">SQRT(Inputs!$B$38)*K718+SQRT(1-Inputs!$B$38)*_xlfn.NORM.S.INV(RAND())</f>
        <v>0.14796389857629619</v>
      </c>
      <c r="AH718" s="23">
        <f ca="1">SQRT(Inputs!$B$38)*L718+SQRT(1-Inputs!$B$38)*_xlfn.NORM.S.INV(RAND())</f>
        <v>-1.2663047035100714</v>
      </c>
      <c r="AI718" s="23">
        <f ca="1">SQRT(Inputs!$B$38)*M718+SQRT(1-Inputs!$B$38)*_xlfn.NORM.S.INV(RAND())</f>
        <v>0.64308665049341618</v>
      </c>
      <c r="AJ718" s="23">
        <f ca="1">SQRT(Inputs!$B$38)*C718+SQRT(1-Inputs!$B$38)*_xlfn.NORM.S.INV(RAND())</f>
        <v>-0.17005133666611708</v>
      </c>
      <c r="AK718" s="23">
        <f ca="1">SQRT(Inputs!$B$38)*D718+SQRT(1-Inputs!$B$38)*_xlfn.NORM.S.INV(RAND())</f>
        <v>-2.7650442379960186E-2</v>
      </c>
      <c r="AL718" s="23">
        <f ca="1">SQRT(Inputs!$B$38)*E718+SQRT(1-Inputs!$B$38)*_xlfn.NORM.S.INV(RAND())</f>
        <v>-1.5958907468469761</v>
      </c>
      <c r="AM718" s="23">
        <f ca="1">SQRT(Inputs!$B$38)*F718+SQRT(1-Inputs!$B$38)*_xlfn.NORM.S.INV(RAND())</f>
        <v>-0.43039738622557933</v>
      </c>
      <c r="AN718" s="23">
        <f ca="1">SQRT(Inputs!$B$38)*G718+SQRT(1-Inputs!$B$38)*_xlfn.NORM.S.INV(RAND())</f>
        <v>0.78832874204940939</v>
      </c>
      <c r="AO718" s="23">
        <f ca="1">SQRT(Inputs!$B$38)*H718+SQRT(1-Inputs!$B$38)*_xlfn.NORM.S.INV(RAND())</f>
        <v>-1.1646923513994505</v>
      </c>
      <c r="AP718" s="23">
        <f ca="1">SQRT(Inputs!$B$38)*I718+SQRT(1-Inputs!$B$38)*_xlfn.NORM.S.INV(RAND())</f>
        <v>0.40822320510958482</v>
      </c>
      <c r="AQ718" s="23">
        <f ca="1">SQRT(Inputs!$B$38)*J718+SQRT(1-Inputs!$B$38)*_xlfn.NORM.S.INV(RAND())</f>
        <v>2.6813063132406136</v>
      </c>
      <c r="AR718" s="23">
        <f ca="1">SQRT(Inputs!$B$38)*K718+SQRT(1-Inputs!$B$38)*_xlfn.NORM.S.INV(RAND())</f>
        <v>0.2663322407625075</v>
      </c>
      <c r="AS718" s="23">
        <f ca="1">SQRT(Inputs!$B$38)*L718+SQRT(1-Inputs!$B$38)*_xlfn.NORM.S.INV(RAND())</f>
        <v>0.23265606449093149</v>
      </c>
      <c r="AT718" s="23">
        <f ca="1">SQRT(Inputs!$B$38)*M718+SQRT(1-Inputs!$B$38)*_xlfn.NORM.S.INV(RAND())</f>
        <v>0.9694422974480863</v>
      </c>
      <c r="AU718" s="15">
        <f ca="1">Inputs!$B$6*EXP($B$8-0.5*C$5^2+C$5*N718)</f>
        <v>6018.3240649562276</v>
      </c>
      <c r="AV718" s="15">
        <f t="shared" ref="AV718:AV781" ca="1" si="401">AU718*EXP($B$8-0.5*D$5^2+D$5*O718)</f>
        <v>9124.7850522773078</v>
      </c>
      <c r="AW718" s="15">
        <f t="shared" ref="AW718:AW781" ca="1" si="402">AV718*EXP($B$8-0.5*E$5^2+E$5*P718)</f>
        <v>11704.512633456656</v>
      </c>
      <c r="AX718" s="15">
        <f t="shared" ref="AX718:AX781" ca="1" si="403">AW718*EXP($B$8-0.5*F$5^2+F$5*Q718)</f>
        <v>14053.037091497767</v>
      </c>
      <c r="AY718" s="15">
        <f t="shared" ref="AY718:AY781" ca="1" si="404">AX718*EXP($B$8-0.5*G$5^2+G$5*R718)</f>
        <v>18797.292906680166</v>
      </c>
      <c r="AZ718" s="15">
        <f t="shared" ref="AZ718:AZ781" ca="1" si="405">AY718*EXP($B$8-0.5*H$5^2+H$5*S718)</f>
        <v>26915.297224286158</v>
      </c>
      <c r="BA718" s="15">
        <f t="shared" ref="BA718:BA781" ca="1" si="406">AZ718*EXP($B$8-0.5*I$5^2+I$5*T718)</f>
        <v>34074.402906367228</v>
      </c>
      <c r="BB718" s="15">
        <f t="shared" ref="BB718:BB781" ca="1" si="407">BA718*EXP($B$8-0.5*J$5^2+J$5*U718)</f>
        <v>44342.23681072289</v>
      </c>
      <c r="BC718" s="15">
        <f t="shared" ref="BC718:BC781" ca="1" si="408">BB718*EXP($B$8-0.5*K$5^2+K$5*V718)</f>
        <v>50596.402634005026</v>
      </c>
      <c r="BD718" s="15">
        <f t="shared" ref="BD718:BD781" ca="1" si="409">BC718*EXP($B$8-0.5*L$5^2+L$5*W718)</f>
        <v>55683.125501786548</v>
      </c>
      <c r="BE718" s="15">
        <f t="shared" ref="BE718:BE781" ca="1" si="410">BD718*EXP($B$8-0.5*M$5^2+M$5*X718)</f>
        <v>74039.12325388231</v>
      </c>
      <c r="BF718" s="15">
        <f ca="1">Inputs!$B$13*EXP($B$9-0.5*C$6^2+C$6*Y718)</f>
        <v>12874.444915764649</v>
      </c>
      <c r="BG718" s="15">
        <f t="shared" ref="BG718:BG781" ca="1" si="411">BF718*EXP($B$9-0.5*D$6^2+D$6*Z718)</f>
        <v>17029.615370044467</v>
      </c>
      <c r="BH718" s="15">
        <f t="shared" ref="BH718:BH781" ca="1" si="412">BG718*EXP($B$9-0.5*E$6^2+E$6*AA718)</f>
        <v>20473.770770370793</v>
      </c>
      <c r="BI718" s="15">
        <f t="shared" ref="BI718:BI781" ca="1" si="413">BH718*EXP($B$9-0.5*F$6^2+F$6*AB718)</f>
        <v>28263.452713255952</v>
      </c>
      <c r="BJ718" s="15">
        <f t="shared" ref="BJ718:BJ781" ca="1" si="414">BI718*EXP($B$9-0.5*G$6^2+G$6*AC718)</f>
        <v>34114.302548851323</v>
      </c>
      <c r="BK718" s="15">
        <f t="shared" ref="BK718:BK781" ca="1" si="415">BJ718*EXP($B$9-0.5*H$6^2+H$6*AD718)</f>
        <v>33393.144161185483</v>
      </c>
      <c r="BL718" s="15">
        <f t="shared" ref="BL718:BL781" ca="1" si="416">BK718*EXP($B$9-0.5*I$6^2+I$6*AE718)</f>
        <v>40072.101269527535</v>
      </c>
      <c r="BM718" s="15">
        <f t="shared" ref="BM718:BM781" ca="1" si="417">BL718*EXP($B$9-0.5*J$6^2+J$6*AF718)</f>
        <v>57184.2810331777</v>
      </c>
      <c r="BN718" s="15">
        <f t="shared" ref="BN718:BN781" ca="1" si="418">BM718*EXP($B$9-0.5*K$6^2+K$6*AG718)</f>
        <v>71587.665514736393</v>
      </c>
      <c r="BO718" s="15">
        <f t="shared" ref="BO718:BO781" ca="1" si="419">BN718*EXP($B$9-0.5*L$6^2+L$6*AH718)</f>
        <v>76025.135089204545</v>
      </c>
      <c r="BP718" s="15">
        <f t="shared" ref="BP718:BP781" ca="1" si="420">BO718*EXP($B$9-0.5*M$6^2+M$6*AI718)</f>
        <v>100644.85533053157</v>
      </c>
      <c r="BQ718" s="15">
        <f ca="1">Inputs!$B$20*EXP($B$10-0.5*C$7^2+C$7*AJ718)</f>
        <v>4038.44267616867</v>
      </c>
      <c r="BR718" s="15">
        <f t="shared" ref="BR718:BR781" ca="1" si="421">BQ718*EXP($B$10-0.5*D$7^2+D$7*AK718)</f>
        <v>5431.7394979968058</v>
      </c>
      <c r="BS718" s="15">
        <f t="shared" ref="BS718:BS781" ca="1" si="422">BR718*EXP($B$10-0.5*E$7^2+E$7*AL718)</f>
        <v>4703.384058677585</v>
      </c>
      <c r="BT718" s="15">
        <f t="shared" ref="BT718:BT781" ca="1" si="423">BS718*EXP($B$10-0.5*F$7^2+F$7*AM718)</f>
        <v>5792.5702169608257</v>
      </c>
      <c r="BU718" s="15">
        <f t="shared" ref="BU718:BU781" ca="1" si="424">BT718*EXP($B$10-0.5*G$7^2+G$7*AN718)</f>
        <v>9714.9237937852849</v>
      </c>
      <c r="BV718" s="15">
        <f t="shared" ref="BV718:BV781" ca="1" si="425">BU718*EXP($B$10-0.5*H$7^2+H$7*AO718)</f>
        <v>10396.716847656455</v>
      </c>
      <c r="BW718" s="15">
        <f t="shared" ref="BW718:BW781" ca="1" si="426">BV718*EXP($B$10-0.5*I$7^2+I$7*AP718)</f>
        <v>15817.272669968406</v>
      </c>
      <c r="BX718" s="15">
        <f t="shared" ref="BX718:BX781" ca="1" si="427">BW718*EXP($B$10-0.5*J$7^2+J$7*AQ718)</f>
        <v>37869.658001994649</v>
      </c>
      <c r="BY718" s="15">
        <f t="shared" ref="BY718:BY781" ca="1" si="428">BX718*EXP($B$10-0.5*K$7^2+K$7*AR718)</f>
        <v>55835.709992445059</v>
      </c>
      <c r="BZ718" s="15">
        <f t="shared" ref="BZ718:BZ781" ca="1" si="429">BY718*EXP($B$10-0.5*L$7^2+L$7*AS718)</f>
        <v>81768.844382617885</v>
      </c>
      <c r="CA718" s="15">
        <f t="shared" ref="CA718:CA781" ca="1" si="430">BZ718*EXP($B$10-0.5*M$7^2+M$7*AT718)</f>
        <v>136454.09017450575</v>
      </c>
      <c r="CB718" s="15">
        <f ca="1">(AU718*DCF!C$10-DCF!C$5*MAX(AU718*DCF!C$10,0)-MAX(AU718-Inputs!$B$6,0)/Inputs!$B$10)*DCF!C$6</f>
        <v>1035.5442318361488</v>
      </c>
      <c r="CC718" s="15">
        <f ca="1">(AV718*DCF!D$10-DCF!D$5*MAX(AV718*DCF!D$10,0)-MAX(AV718-AU718,0)/Inputs!$B$10)*DCF!D$6</f>
        <v>1466.6753282044476</v>
      </c>
      <c r="CD718" s="15">
        <f ca="1">(AW718*DCF!E$10-DCF!E$5*MAX(AW718*DCF!E$10,0)-MAX(AW718-AV718,0)/Inputs!$B$10)*DCF!E$6</f>
        <v>2121.3241647773507</v>
      </c>
      <c r="CE718" s="15">
        <f ca="1">(AX718*DCF!F$10-DCF!F$5*MAX(AX718*DCF!F$10,0)-MAX(AX718-AW718,0)/Inputs!$B$10)*DCF!F$6</f>
        <v>2579.0858880162323</v>
      </c>
      <c r="CF718" s="15">
        <f ca="1">(AY718*DCF!G$10-DCF!G$5*MAX(AY718*DCF!G$10,0)-MAX(AY718-AX718,0)/Inputs!$B$10)*DCF!G$6</f>
        <v>2961.0634274174367</v>
      </c>
      <c r="CG718" s="15">
        <f ca="1">(AZ718*DCF!H$10-DCF!H$5*MAX(AZ718*DCF!H$10,0)-MAX(AZ718-AY718,0)/Inputs!$B$10)*DCF!H$6</f>
        <v>3784.1270608898594</v>
      </c>
      <c r="CH718" s="15">
        <f ca="1">(BA718*DCF!I$10-DCF!I$5*MAX(BA718*DCF!I$10,0)-MAX(BA718-AZ718,0)/Inputs!$B$10)*DCF!I$6</f>
        <v>5049.8062087359303</v>
      </c>
      <c r="CI718" s="15">
        <f ca="1">(BB718*DCF!J$10-DCF!J$5*MAX(BB718*DCF!J$10,0)-MAX(BB718-BA718,0)/Inputs!$B$10)*DCF!J$6</f>
        <v>6053.3096972081585</v>
      </c>
      <c r="CJ718" s="15">
        <f ca="1">(BC718*DCF!K$10-DCF!K$5*MAX(BC718*DCF!K$10,0)-MAX(BC718-BB718,0)/Inputs!$B$10)*DCF!K$6</f>
        <v>7269.7202318125628</v>
      </c>
      <c r="CK718" s="15">
        <f ca="1">(BD718*DCF!L$10-DCF!L$5*MAX(BD718*DCF!L$10,0)-MAX(BD718-BC718,0)/Inputs!$B$10)*DCF!L$6</f>
        <v>7740.2785661391408</v>
      </c>
      <c r="CL718" s="15">
        <f ca="1">(BE718*DCF!M$10-DCF!M$5*MAX(BE718*DCF!M$10,0)-MAX(BE718-BD718,0)/Inputs!$B$10)*DCF!M$6</f>
        <v>8255.0578529695576</v>
      </c>
      <c r="CM718" s="15">
        <f ca="1">(BF718*DCF!C$28-DCF!C$5*MAX(BF718*DCF!C$28,0)-MAX(BF718-Inputs!$B$13,0)/Inputs!$B$17)*DCF!C$6</f>
        <v>3585.6753902682508</v>
      </c>
      <c r="CN718" s="15">
        <f ca="1">(BG718*DCF!D$28-DCF!D$5*MAX(BG718*DCF!D$28,0)-MAX(BG718-BF718,0)/Inputs!$B$17)*DCF!D$6</f>
        <v>4129.1261234003323</v>
      </c>
      <c r="CO718" s="15">
        <f ca="1">(BH718*DCF!E$28-DCF!E$5*MAX(BH718*DCF!E$28,0)-MAX(BH718-BG718,0)/Inputs!$B$17)*DCF!E$6</f>
        <v>5119.7408258551968</v>
      </c>
      <c r="CP718" s="15">
        <f ca="1">(BI718*DCF!F$28-DCF!F$5*MAX(BI718*DCF!F$28,0)-MAX(BI718-BH718,0)/Inputs!$B$17)*DCF!F$6</f>
        <v>6254.5482049101956</v>
      </c>
      <c r="CQ718" s="15">
        <f ca="1">(BJ718*DCF!G$28-DCF!G$5*MAX(BJ718*DCF!G$28,0)-MAX(BJ718-BI718,0)/Inputs!$B$17)*DCF!G$6</f>
        <v>7867.1594777588643</v>
      </c>
      <c r="CR718" s="15">
        <f ca="1">(BK718*DCF!H$28-DCF!H$5*MAX(BK718*DCF!H$28,0)-MAX(BK718-BJ718,0)/Inputs!$B$17)*DCF!H$6</f>
        <v>8258.492968543982</v>
      </c>
      <c r="CS718" s="15">
        <f ca="1">(BL718*DCF!I$28-DCF!I$5*MAX(BL718*DCF!I$28,0)-MAX(BL718-BK718,0)/Inputs!$B$17)*DCF!I$6</f>
        <v>8464.4412130694091</v>
      </c>
      <c r="CT718" s="15">
        <f ca="1">(BM718*DCF!J$28-DCF!J$5*MAX(BM718*DCF!J$28,0)-MAX(BM718-BL718,0)/Inputs!$B$17)*DCF!J$6</f>
        <v>10487.906654828517</v>
      </c>
      <c r="CU718" s="15">
        <f ca="1">(BN718*DCF!K$28-DCF!K$5*MAX(BN718*DCF!K$28,0)-MAX(BN718-BM718,0)/Inputs!$B$17)*DCF!K$6</f>
        <v>13353.891899450166</v>
      </c>
      <c r="CV718" s="15">
        <f ca="1">(BO718*DCF!L$28-DCF!L$5*MAX(BO718*DCF!L$28,0)-MAX(BO718-BN718,0)/Inputs!$B$17)*DCF!L$6</f>
        <v>14666.503126500718</v>
      </c>
      <c r="CW718" s="15">
        <f ca="1">(BP718*DCF!M$28-DCF!M$5*MAX(BP718*DCF!M$28,0)-MAX(BP718-BO718,0)/Inputs!$B$17)*DCF!M$6</f>
        <v>16362.935214538053</v>
      </c>
      <c r="CX718" s="15">
        <f ca="1">(BQ718*DCF!C$46-DCF!C$5*MAX(BQ718*DCF!C$46,0)-MAX(BQ718-Inputs!$B$20,0)/Inputs!$B$24)*DCF!C$6</f>
        <v>-1319.4752952669769</v>
      </c>
      <c r="CY718" s="15">
        <f ca="1">(BR718*DCF!D$46-DCF!D$5*MAX(BR718*DCF!D$46,0)-MAX(BR718-BQ718,0)/Inputs!$B$24)*DCF!D$6</f>
        <v>-1521.5794509659161</v>
      </c>
      <c r="CZ718" s="15">
        <f ca="1">(BS718*DCF!E$46-DCF!E$5*MAX(BS718*DCF!E$46,0)-MAX(BS718-BR718,0)/Inputs!$B$24)*DCF!E$6</f>
        <v>-556.18335414467242</v>
      </c>
      <c r="DA718" s="15">
        <f ca="1">(BT718*DCF!F$46-DCF!F$5*MAX(BT718*DCF!F$46,0)-MAX(BT718-BS718,0)/Inputs!$B$24)*DCF!F$6</f>
        <v>-818.45869865368581</v>
      </c>
      <c r="DB718" s="15">
        <f ca="1">(BU718*DCF!G$46-DCF!G$5*MAX(BU718*DCF!G$46,0)-MAX(BU718-BT718,0)/Inputs!$B$24)*DCF!G$6</f>
        <v>-1646.1930890767853</v>
      </c>
      <c r="DC718" s="15">
        <f ca="1">(BV718*DCF!H$46-DCF!H$5*MAX(BV718*DCF!H$46,0)-MAX(BV718-BU718,0)/Inputs!$B$24)*DCF!H$6</f>
        <v>-211.86301407511664</v>
      </c>
      <c r="DD718" s="15">
        <f ca="1">(BW718*DCF!I$46-DCF!I$5*MAX(BW718*DCF!I$46,0)-MAX(BW718-BV718,0)/Inputs!$B$24)*DCF!I$6</f>
        <v>-1190.7258367867682</v>
      </c>
      <c r="DE718" s="15">
        <f ca="1">(BX718*DCF!J$46-DCF!J$5*MAX(BX718*DCF!J$46,0)-MAX(BX718-BW718,0)/Inputs!$B$24)*DCF!J$6</f>
        <v>-4259.4049048266415</v>
      </c>
      <c r="DF718" s="15">
        <f ca="1">(BY718*DCF!K$46-DCF!K$5*MAX(BY718*DCF!K$46,0)-MAX(BY718-BX718,0)/Inputs!$B$24)*DCF!K$6</f>
        <v>-1211.6822399596372</v>
      </c>
      <c r="DG718" s="15">
        <f ca="1">(BZ718*DCF!L$46-DCF!L$5*MAX(BZ718*DCF!L$46,0)-MAX(BZ718-BY718,0)/Inputs!$B$24)*DCF!L$6</f>
        <v>-216.45216906376558</v>
      </c>
      <c r="DH718" s="15">
        <f ca="1">(CA718*DCF!M$46-DCF!M$5*MAX(CA718*DCF!M$46,0)-MAX(CA718-BZ718,0)/Inputs!$B$24)*DCF!M$6</f>
        <v>-734.8245889757311</v>
      </c>
      <c r="DI718" s="15">
        <f ca="1">SUM(CB718:CL718)+BE718*DCF!M$10*(1+Inputs!$B$30)*(1-Inputs!$B$33)*(1-Inputs!$B$30/Inputs!$B$31)/(Inputs!$B$29-Inputs!$B$30)*DCF!M$6</f>
        <v>254367.85173960862</v>
      </c>
      <c r="DJ718" s="15">
        <f ca="1">SUM(CM718:CW718)+BP718*DCF!M$28*(1+Inputs!$B$30)*(1-Inputs!$B$33)*(1-Inputs!$B$30/Inputs!$B$31)/(Inputs!$B$29-Inputs!$B$30)*DCF!M$6</f>
        <v>472011.7054661914</v>
      </c>
      <c r="DK718" s="15">
        <f ca="1">SUM(CX718:DH718)+CA718*DCF!M$46*(1+Inputs!$B$30)*(1-Inputs!$B$33)*(1-Inputs!$B$30/Inputs!$B$31)/(Inputs!$B$29-Inputs!$B$30)*DCF!M$6</f>
        <v>197287.34478830983</v>
      </c>
      <c r="DM718" s="15">
        <f ca="1">DI718+DJ718+DK718+Inputs!$B$34+Inputs!$B$36-Inputs!$B$35</f>
        <v>1000517.9019941099</v>
      </c>
    </row>
    <row r="719" spans="1:117" x14ac:dyDescent="0.75">
      <c r="A719" s="11">
        <v>706</v>
      </c>
      <c r="C719" s="23">
        <f t="shared" ca="1" si="400"/>
        <v>2.1109556618988377</v>
      </c>
      <c r="D719" s="23">
        <f t="shared" ca="1" si="400"/>
        <v>1.2003865558171114</v>
      </c>
      <c r="E719" s="23">
        <f t="shared" ca="1" si="400"/>
        <v>-0.79564324874659675</v>
      </c>
      <c r="F719" s="23">
        <f t="shared" ca="1" si="400"/>
        <v>0.98338588905277358</v>
      </c>
      <c r="G719" s="23">
        <f t="shared" ca="1" si="400"/>
        <v>-0.18196816291342188</v>
      </c>
      <c r="H719" s="23">
        <f t="shared" ca="1" si="400"/>
        <v>1.6288751795309855</v>
      </c>
      <c r="I719" s="23">
        <f t="shared" ca="1" si="400"/>
        <v>-0.46377010604433389</v>
      </c>
      <c r="J719" s="23">
        <f t="shared" ca="1" si="400"/>
        <v>-0.77108309822766008</v>
      </c>
      <c r="K719" s="23">
        <f t="shared" ca="1" si="400"/>
        <v>0.75288547257839455</v>
      </c>
      <c r="L719" s="23">
        <f t="shared" ca="1" si="400"/>
        <v>1.9287024304611426</v>
      </c>
      <c r="M719" s="23">
        <f t="shared" ca="1" si="400"/>
        <v>2.0900651197525213</v>
      </c>
      <c r="N719" s="23">
        <f ca="1">SQRT(Inputs!$B$38)*C719+SQRT(1-Inputs!$B$38)*_xlfn.NORM.S.INV(RAND())</f>
        <v>2.5348823198128358</v>
      </c>
      <c r="O719" s="23">
        <f ca="1">SQRT(Inputs!$B$38)*D719+SQRT(1-Inputs!$B$38)*_xlfn.NORM.S.INV(RAND())</f>
        <v>-0.29665616326665767</v>
      </c>
      <c r="P719" s="23">
        <f ca="1">SQRT(Inputs!$B$38)*E719+SQRT(1-Inputs!$B$38)*_xlfn.NORM.S.INV(RAND())</f>
        <v>0.36731013291494946</v>
      </c>
      <c r="Q719" s="23">
        <f ca="1">SQRT(Inputs!$B$38)*F719+SQRT(1-Inputs!$B$38)*_xlfn.NORM.S.INV(RAND())</f>
        <v>0.17701556226089232</v>
      </c>
      <c r="R719" s="23">
        <f ca="1">SQRT(Inputs!$B$38)*G719+SQRT(1-Inputs!$B$38)*_xlfn.NORM.S.INV(RAND())</f>
        <v>-1.8038702484492131E-2</v>
      </c>
      <c r="S719" s="23">
        <f ca="1">SQRT(Inputs!$B$38)*H719+SQRT(1-Inputs!$B$38)*_xlfn.NORM.S.INV(RAND())</f>
        <v>1.6057227326521519</v>
      </c>
      <c r="T719" s="23">
        <f ca="1">SQRT(Inputs!$B$38)*I719+SQRT(1-Inputs!$B$38)*_xlfn.NORM.S.INV(RAND())</f>
        <v>-0.29477276867823998</v>
      </c>
      <c r="U719" s="23">
        <f ca="1">SQRT(Inputs!$B$38)*J719+SQRT(1-Inputs!$B$38)*_xlfn.NORM.S.INV(RAND())</f>
        <v>0.26334700517958054</v>
      </c>
      <c r="V719" s="23">
        <f ca="1">SQRT(Inputs!$B$38)*K719+SQRT(1-Inputs!$B$38)*_xlfn.NORM.S.INV(RAND())</f>
        <v>0.69138221527255717</v>
      </c>
      <c r="W719" s="23">
        <f ca="1">SQRT(Inputs!$B$38)*L719+SQRT(1-Inputs!$B$38)*_xlfn.NORM.S.INV(RAND())</f>
        <v>2.0184146390984097</v>
      </c>
      <c r="X719" s="23">
        <f ca="1">SQRT(Inputs!$B$38)*M719+SQRT(1-Inputs!$B$38)*_xlfn.NORM.S.INV(RAND())</f>
        <v>1.358977920300986</v>
      </c>
      <c r="Y719" s="23">
        <f ca="1">SQRT(Inputs!$B$38)*C719+SQRT(1-Inputs!$B$38)*_xlfn.NORM.S.INV(RAND())</f>
        <v>2.7707164168751133</v>
      </c>
      <c r="Z719" s="23">
        <f ca="1">SQRT(Inputs!$B$38)*D719+SQRT(1-Inputs!$B$38)*_xlfn.NORM.S.INV(RAND())</f>
        <v>-1.0076273709344385</v>
      </c>
      <c r="AA719" s="23">
        <f ca="1">SQRT(Inputs!$B$38)*E719+SQRT(1-Inputs!$B$38)*_xlfn.NORM.S.INV(RAND())</f>
        <v>-1.1765432068862378</v>
      </c>
      <c r="AB719" s="23">
        <f ca="1">SQRT(Inputs!$B$38)*F719+SQRT(1-Inputs!$B$38)*_xlfn.NORM.S.INV(RAND())</f>
        <v>0.73599002892356935</v>
      </c>
      <c r="AC719" s="23">
        <f ca="1">SQRT(Inputs!$B$38)*G719+SQRT(1-Inputs!$B$38)*_xlfn.NORM.S.INV(RAND())</f>
        <v>0.82735636667749013</v>
      </c>
      <c r="AD719" s="23">
        <f ca="1">SQRT(Inputs!$B$38)*H719+SQRT(1-Inputs!$B$38)*_xlfn.NORM.S.INV(RAND())</f>
        <v>-0.28955032487180676</v>
      </c>
      <c r="AE719" s="23">
        <f ca="1">SQRT(Inputs!$B$38)*I719+SQRT(1-Inputs!$B$38)*_xlfn.NORM.S.INV(RAND())</f>
        <v>-0.9401875181970385</v>
      </c>
      <c r="AF719" s="23">
        <f ca="1">SQRT(Inputs!$B$38)*J719+SQRT(1-Inputs!$B$38)*_xlfn.NORM.S.INV(RAND())</f>
        <v>-1.1743135125268434</v>
      </c>
      <c r="AG719" s="23">
        <f ca="1">SQRT(Inputs!$B$38)*K719+SQRT(1-Inputs!$B$38)*_xlfn.NORM.S.INV(RAND())</f>
        <v>-0.34594001899503612</v>
      </c>
      <c r="AH719" s="23">
        <f ca="1">SQRT(Inputs!$B$38)*L719+SQRT(1-Inputs!$B$38)*_xlfn.NORM.S.INV(RAND())</f>
        <v>0.92326269408982797</v>
      </c>
      <c r="AI719" s="23">
        <f ca="1">SQRT(Inputs!$B$38)*M719+SQRT(1-Inputs!$B$38)*_xlfn.NORM.S.INV(RAND())</f>
        <v>0.53015761584494281</v>
      </c>
      <c r="AJ719" s="23">
        <f ca="1">SQRT(Inputs!$B$38)*C719+SQRT(1-Inputs!$B$38)*_xlfn.NORM.S.INV(RAND())</f>
        <v>1.2911785019951818</v>
      </c>
      <c r="AK719" s="23">
        <f ca="1">SQRT(Inputs!$B$38)*D719+SQRT(1-Inputs!$B$38)*_xlfn.NORM.S.INV(RAND())</f>
        <v>0.96610027797757692</v>
      </c>
      <c r="AL719" s="23">
        <f ca="1">SQRT(Inputs!$B$38)*E719+SQRT(1-Inputs!$B$38)*_xlfn.NORM.S.INV(RAND())</f>
        <v>0.23531667299074105</v>
      </c>
      <c r="AM719" s="23">
        <f ca="1">SQRT(Inputs!$B$38)*F719+SQRT(1-Inputs!$B$38)*_xlfn.NORM.S.INV(RAND())</f>
        <v>1.1967505466319575</v>
      </c>
      <c r="AN719" s="23">
        <f ca="1">SQRT(Inputs!$B$38)*G719+SQRT(1-Inputs!$B$38)*_xlfn.NORM.S.INV(RAND())</f>
        <v>1.4060946663713243</v>
      </c>
      <c r="AO719" s="23">
        <f ca="1">SQRT(Inputs!$B$38)*H719+SQRT(1-Inputs!$B$38)*_xlfn.NORM.S.INV(RAND())</f>
        <v>1.1769293625728021</v>
      </c>
      <c r="AP719" s="23">
        <f ca="1">SQRT(Inputs!$B$38)*I719+SQRT(1-Inputs!$B$38)*_xlfn.NORM.S.INV(RAND())</f>
        <v>-0.55684964912015844</v>
      </c>
      <c r="AQ719" s="23">
        <f ca="1">SQRT(Inputs!$B$38)*J719+SQRT(1-Inputs!$B$38)*_xlfn.NORM.S.INV(RAND())</f>
        <v>-0.64658865232563068</v>
      </c>
      <c r="AR719" s="23">
        <f ca="1">SQRT(Inputs!$B$38)*K719+SQRT(1-Inputs!$B$38)*_xlfn.NORM.S.INV(RAND())</f>
        <v>0.13685222801332919</v>
      </c>
      <c r="AS719" s="23">
        <f ca="1">SQRT(Inputs!$B$38)*L719+SQRT(1-Inputs!$B$38)*_xlfn.NORM.S.INV(RAND())</f>
        <v>2.3232569222612023</v>
      </c>
      <c r="AT719" s="23">
        <f ca="1">SQRT(Inputs!$B$38)*M719+SQRT(1-Inputs!$B$38)*_xlfn.NORM.S.INV(RAND())</f>
        <v>0.63285952123701961</v>
      </c>
      <c r="AU719" s="15">
        <f ca="1">Inputs!$B$6*EXP($B$8-0.5*C$5^2+C$5*N719)</f>
        <v>7479.6525012674401</v>
      </c>
      <c r="AV719" s="15">
        <f t="shared" ca="1" si="401"/>
        <v>8715.9202340466181</v>
      </c>
      <c r="AW719" s="15">
        <f t="shared" ca="1" si="402"/>
        <v>11167.30269632656</v>
      </c>
      <c r="AX719" s="15">
        <f t="shared" ca="1" si="403"/>
        <v>13939.034559545318</v>
      </c>
      <c r="AY719" s="15">
        <f t="shared" ca="1" si="404"/>
        <v>16999.073086199987</v>
      </c>
      <c r="AZ719" s="15">
        <f t="shared" ca="1" si="405"/>
        <v>24811.543776880982</v>
      </c>
      <c r="BA719" s="15">
        <f t="shared" ca="1" si="406"/>
        <v>29440.564030176836</v>
      </c>
      <c r="BB719" s="15">
        <f t="shared" ca="1" si="407"/>
        <v>37007.892509481419</v>
      </c>
      <c r="BC719" s="15">
        <f t="shared" ca="1" si="408"/>
        <v>48453.439507547977</v>
      </c>
      <c r="BD719" s="15">
        <f t="shared" ca="1" si="409"/>
        <v>71694.253367704718</v>
      </c>
      <c r="BE719" s="15">
        <f t="shared" ca="1" si="410"/>
        <v>99427.726102399058</v>
      </c>
      <c r="BF719" s="15">
        <f ca="1">Inputs!$B$13*EXP($B$9-0.5*C$6^2+C$6*Y719)</f>
        <v>23955.599173833918</v>
      </c>
      <c r="BG719" s="15">
        <f t="shared" ca="1" si="411"/>
        <v>24341.946824951021</v>
      </c>
      <c r="BH719" s="15">
        <f t="shared" ca="1" si="412"/>
        <v>24468.853174162788</v>
      </c>
      <c r="BI719" s="15">
        <f t="shared" ca="1" si="413"/>
        <v>33546.457807743434</v>
      </c>
      <c r="BJ719" s="15">
        <f t="shared" ca="1" si="414"/>
        <v>46334.865262667103</v>
      </c>
      <c r="BK719" s="15">
        <f t="shared" ca="1" si="415"/>
        <v>54669.148676221885</v>
      </c>
      <c r="BL719" s="15">
        <f t="shared" ca="1" si="416"/>
        <v>59451.138774753599</v>
      </c>
      <c r="BM719" s="15">
        <f t="shared" ca="1" si="417"/>
        <v>63158.603296110356</v>
      </c>
      <c r="BN719" s="15">
        <f t="shared" ca="1" si="418"/>
        <v>74522.82152726443</v>
      </c>
      <c r="BO719" s="15">
        <f t="shared" ca="1" si="419"/>
        <v>102080.57526558169</v>
      </c>
      <c r="BP719" s="15">
        <f t="shared" ca="1" si="420"/>
        <v>133419.99771714059</v>
      </c>
      <c r="BQ719" s="15">
        <f ca="1">Inputs!$B$20*EXP($B$10-0.5*C$7^2+C$7*AJ719)</f>
        <v>6781.0507567644263</v>
      </c>
      <c r="BR719" s="15">
        <f t="shared" ca="1" si="421"/>
        <v>12504.98950103694</v>
      </c>
      <c r="BS719" s="15">
        <f t="shared" ca="1" si="422"/>
        <v>18321.562642405261</v>
      </c>
      <c r="BT719" s="15">
        <f t="shared" ca="1" si="423"/>
        <v>34578.283952092723</v>
      </c>
      <c r="BU719" s="15">
        <f t="shared" ca="1" si="424"/>
        <v>67342.647427615753</v>
      </c>
      <c r="BV719" s="15">
        <f t="shared" ca="1" si="425"/>
        <v>122142.02915903926</v>
      </c>
      <c r="BW719" s="15">
        <f t="shared" ca="1" si="426"/>
        <v>151493.1008919453</v>
      </c>
      <c r="BX719" s="15">
        <f t="shared" ca="1" si="427"/>
        <v>186127.30965983553</v>
      </c>
      <c r="BY719" s="15">
        <f t="shared" ca="1" si="428"/>
        <v>267714.62748101051</v>
      </c>
      <c r="BZ719" s="15">
        <f t="shared" ca="1" si="429"/>
        <v>575781.01184791152</v>
      </c>
      <c r="CA719" s="15">
        <f t="shared" ca="1" si="430"/>
        <v>905066.39200566849</v>
      </c>
      <c r="CB719" s="15">
        <f ca="1">(AU719*DCF!C$10-DCF!C$5*MAX(AU719*DCF!C$10,0)-MAX(AU719-Inputs!$B$6,0)/Inputs!$B$10)*DCF!C$6</f>
        <v>1025.124699616867</v>
      </c>
      <c r="CC719" s="15">
        <f ca="1">(AV719*DCF!D$10-DCF!D$5*MAX(AV719*DCF!D$10,0)-MAX(AV719-AU719,0)/Inputs!$B$10)*DCF!D$6</f>
        <v>1823.0149774143979</v>
      </c>
      <c r="CD719" s="15">
        <f ca="1">(AW719*DCF!E$10-DCF!E$5*MAX(AW719*DCF!E$10,0)-MAX(AW719-AV719,0)/Inputs!$B$10)*DCF!E$6</f>
        <v>2026.1995777192819</v>
      </c>
      <c r="CE719" s="15">
        <f ca="1">(AX719*DCF!F$10-DCF!F$5*MAX(AX719*DCF!F$10,0)-MAX(AX719-AW719,0)/Inputs!$B$10)*DCF!F$6</f>
        <v>2466.1403484996122</v>
      </c>
      <c r="CF719" s="15">
        <f ca="1">(AY719*DCF!G$10-DCF!G$5*MAX(AY719*DCF!G$10,0)-MAX(AY719-AX719,0)/Inputs!$B$10)*DCF!G$6</f>
        <v>2914.2941565187712</v>
      </c>
      <c r="CG719" s="15">
        <f ca="1">(AZ719*DCF!H$10-DCF!H$5*MAX(AZ719*DCF!H$10,0)-MAX(AZ719-AY719,0)/Inputs!$B$10)*DCF!H$6</f>
        <v>3429.9347929668475</v>
      </c>
      <c r="CH719" s="15">
        <f ca="1">(BA719*DCF!I$10-DCF!I$5*MAX(BA719*DCF!I$10,0)-MAX(BA719-AZ719,0)/Inputs!$B$10)*DCF!I$6</f>
        <v>4618.3955455128989</v>
      </c>
      <c r="CI719" s="15">
        <f ca="1">(BB719*DCF!J$10-DCF!J$5*MAX(BB719*DCF!J$10,0)-MAX(BB719-BA719,0)/Inputs!$B$10)*DCF!J$6</f>
        <v>5203.936293466536</v>
      </c>
      <c r="CJ719" s="15">
        <f ca="1">(BC719*DCF!K$10-DCF!K$5*MAX(BC719*DCF!K$10,0)-MAX(BC719-BB719,0)/Inputs!$B$10)*DCF!K$6</f>
        <v>6198.0232475082448</v>
      </c>
      <c r="CK719" s="15">
        <f ca="1">(BD719*DCF!L$10-DCF!L$5*MAX(BD719*DCF!L$10,0)-MAX(BD719-BC719,0)/Inputs!$B$10)*DCF!L$6</f>
        <v>7807.4432097250556</v>
      </c>
      <c r="CL719" s="15">
        <f ca="1">(BE719*DCF!M$10-DCF!M$5*MAX(BE719*DCF!M$10,0)-MAX(BE719-BD719,0)/Inputs!$B$10)*DCF!M$6</f>
        <v>10717.478508145396</v>
      </c>
      <c r="CM719" s="15">
        <f ca="1">(BF719*DCF!C$28-DCF!C$5*MAX(BF719*DCF!C$28,0)-MAX(BF719-Inputs!$B$13,0)/Inputs!$B$17)*DCF!C$6</f>
        <v>4408.4129709353138</v>
      </c>
      <c r="CN719" s="15">
        <f ca="1">(BG719*DCF!D$28-DCF!D$5*MAX(BG719*DCF!D$28,0)-MAX(BG719-BF719,0)/Inputs!$B$17)*DCF!D$6</f>
        <v>7086.8390901163593</v>
      </c>
      <c r="CO719" s="15">
        <f ca="1">(BH719*DCF!E$28-DCF!E$5*MAX(BH719*DCF!E$28,0)-MAX(BH719-BG719,0)/Inputs!$B$17)*DCF!E$6</f>
        <v>6905.0034275816697</v>
      </c>
      <c r="CP719" s="15">
        <f ca="1">(BI719*DCF!F$28-DCF!F$5*MAX(BI719*DCF!F$28,0)-MAX(BI719-BH719,0)/Inputs!$B$17)*DCF!F$6</f>
        <v>7454.2582461407355</v>
      </c>
      <c r="CQ719" s="15">
        <f ca="1">(BJ719*DCF!G$28-DCF!G$5*MAX(BJ719*DCF!G$28,0)-MAX(BJ719-BI719,0)/Inputs!$B$17)*DCF!G$6</f>
        <v>9871.0485341304848</v>
      </c>
      <c r="CR719" s="15">
        <f ca="1">(BK719*DCF!H$28-DCF!H$5*MAX(BK719*DCF!H$28,0)-MAX(BK719-BJ719,0)/Inputs!$B$17)*DCF!H$6</f>
        <v>12225.369864606966</v>
      </c>
      <c r="CS719" s="15">
        <f ca="1">(BL719*DCF!I$28-DCF!I$5*MAX(BL719*DCF!I$28,0)-MAX(BL719-BK719,0)/Inputs!$B$17)*DCF!I$6</f>
        <v>13293.753660116306</v>
      </c>
      <c r="CT719" s="15">
        <f ca="1">(BM719*DCF!J$28-DCF!J$5*MAX(BM719*DCF!J$28,0)-MAX(BM719-BL719,0)/Inputs!$B$17)*DCF!J$6</f>
        <v>13598.032226437654</v>
      </c>
      <c r="CU719" s="15">
        <f ca="1">(BN719*DCF!K$28-DCF!K$5*MAX(BN719*DCF!K$28,0)-MAX(BN719-BM719,0)/Inputs!$B$17)*DCF!K$6</f>
        <v>14346.005019668202</v>
      </c>
      <c r="CV719" s="15">
        <f ca="1">(BO719*DCF!L$28-DCF!L$5*MAX(BO719*DCF!L$28,0)-MAX(BO719-BN719,0)/Inputs!$B$17)*DCF!L$6</f>
        <v>17249.011636205043</v>
      </c>
      <c r="CW719" s="15">
        <f ca="1">(BP719*DCF!M$28-DCF!M$5*MAX(BP719*DCF!M$28,0)-MAX(BP719-BO719,0)/Inputs!$B$17)*DCF!M$6</f>
        <v>21827.199522639174</v>
      </c>
      <c r="CX719" s="15">
        <f ca="1">(BQ719*DCF!C$46-DCF!C$5*MAX(BQ719*DCF!C$46,0)-MAX(BQ719-Inputs!$B$20,0)/Inputs!$B$24)*DCF!C$6</f>
        <v>-3219.6656513379394</v>
      </c>
      <c r="CY719" s="15">
        <f ca="1">(BR719*DCF!D$46-DCF!D$5*MAX(BR719*DCF!D$46,0)-MAX(BR719-BQ719,0)/Inputs!$B$24)*DCF!D$6</f>
        <v>-4576.6672368778072</v>
      </c>
      <c r="CZ719" s="15">
        <f ca="1">(BS719*DCF!E$46-DCF!E$5*MAX(BS719*DCF!E$46,0)-MAX(BS719-BR719,0)/Inputs!$B$24)*DCF!E$6</f>
        <v>-4459.2896872998599</v>
      </c>
      <c r="DA719" s="15">
        <f ca="1">(BT719*DCF!F$46-DCF!F$5*MAX(BT719*DCF!F$46,0)-MAX(BT719-BS719,0)/Inputs!$B$24)*DCF!F$6</f>
        <v>-8437.7954010001849</v>
      </c>
      <c r="DB719" s="15">
        <f ca="1">(BU719*DCF!G$46-DCF!G$5*MAX(BU719*DCF!G$46,0)-MAX(BU719-BT719,0)/Inputs!$B$24)*DCF!G$6</f>
        <v>-13286.558135026105</v>
      </c>
      <c r="DC719" s="15">
        <f ca="1">(BV719*DCF!H$46-DCF!H$5*MAX(BV719*DCF!H$46,0)-MAX(BV719-BU719,0)/Inputs!$B$24)*DCF!H$6</f>
        <v>-17028.572111657304</v>
      </c>
      <c r="DD719" s="15">
        <f ca="1">(BW719*DCF!I$46-DCF!I$5*MAX(BW719*DCF!I$46,0)-MAX(BW719-BV719,0)/Inputs!$B$24)*DCF!I$6</f>
        <v>-4926.7653527309149</v>
      </c>
      <c r="DE719" s="15">
        <f ca="1">(BX719*DCF!J$46-DCF!J$5*MAX(BX719*DCF!J$46,0)-MAX(BX719-BW719,0)/Inputs!$B$24)*DCF!J$6</f>
        <v>-1376.9005369562617</v>
      </c>
      <c r="DF719" s="15">
        <f ca="1">(BY719*DCF!K$46-DCF!K$5*MAX(BY719*DCF!K$46,0)-MAX(BY719-BX719,0)/Inputs!$B$24)*DCF!K$6</f>
        <v>-4693.9674360804829</v>
      </c>
      <c r="DG719" s="15">
        <f ca="1">(BZ719*DCF!L$46-DCF!L$5*MAX(BZ719*DCF!L$46,0)-MAX(BZ719-BY719,0)/Inputs!$B$24)*DCF!L$6</f>
        <v>-29915.367599007546</v>
      </c>
      <c r="DH719" s="15">
        <f ca="1">(CA719*DCF!M$46-DCF!M$5*MAX(CA719*DCF!M$46,0)-MAX(CA719-BZ719,0)/Inputs!$B$24)*DCF!M$6</f>
        <v>2114.502442032584</v>
      </c>
      <c r="DI719" s="15">
        <f ca="1">SUM(CB719:CL719)+BE719*DCF!M$10*(1+Inputs!$B$30)*(1-Inputs!$B$33)*(1-Inputs!$B$30/Inputs!$B$31)/(Inputs!$B$29-Inputs!$B$30)*DCF!M$6</f>
        <v>324938.6618956342</v>
      </c>
      <c r="DJ719" s="15">
        <f ca="1">SUM(CM719:CW719)+BP719*DCF!M$28*(1+Inputs!$B$30)*(1-Inputs!$B$33)*(1-Inputs!$B$30/Inputs!$B$31)/(Inputs!$B$29-Inputs!$B$30)*DCF!M$6</f>
        <v>623344.42479007586</v>
      </c>
      <c r="DK719" s="15">
        <f ca="1">SUM(CX719:DH719)+CA719*DCF!M$46*(1+Inputs!$B$30)*(1-Inputs!$B$33)*(1-Inputs!$B$30/Inputs!$B$31)/(Inputs!$B$29-Inputs!$B$30)*DCF!M$6</f>
        <v>1309532.8073028342</v>
      </c>
      <c r="DM719" s="15">
        <f ca="1">DI719+DJ719+DK719+Inputs!$B$34+Inputs!$B$36-Inputs!$B$35</f>
        <v>2334666.8939885441</v>
      </c>
    </row>
    <row r="720" spans="1:117" x14ac:dyDescent="0.75">
      <c r="A720" s="11">
        <v>707</v>
      </c>
      <c r="C720" s="23">
        <f t="shared" ca="1" si="400"/>
        <v>-0.15908510786947544</v>
      </c>
      <c r="D720" s="23">
        <f t="shared" ca="1" si="400"/>
        <v>0.36793342231393078</v>
      </c>
      <c r="E720" s="23">
        <f t="shared" ca="1" si="400"/>
        <v>-0.7152649767587862</v>
      </c>
      <c r="F720" s="23">
        <f t="shared" ca="1" si="400"/>
        <v>-0.14411727287261167</v>
      </c>
      <c r="G720" s="23">
        <f t="shared" ca="1" si="400"/>
        <v>-4.331268279479368E-2</v>
      </c>
      <c r="H720" s="23">
        <f t="shared" ca="1" si="400"/>
        <v>9.3279144433775829E-2</v>
      </c>
      <c r="I720" s="23">
        <f t="shared" ca="1" si="400"/>
        <v>0.46242434235250024</v>
      </c>
      <c r="J720" s="23">
        <f t="shared" ca="1" si="400"/>
        <v>0.60297620481748104</v>
      </c>
      <c r="K720" s="23">
        <f t="shared" ca="1" si="400"/>
        <v>-0.20017047872955904</v>
      </c>
      <c r="L720" s="23">
        <f t="shared" ca="1" si="400"/>
        <v>-0.41485513824792097</v>
      </c>
      <c r="M720" s="23">
        <f t="shared" ca="1" si="400"/>
        <v>-1.070209540186873</v>
      </c>
      <c r="N720" s="23">
        <f ca="1">SQRT(Inputs!$B$38)*C720+SQRT(1-Inputs!$B$38)*_xlfn.NORM.S.INV(RAND())</f>
        <v>-3.9876708682171962E-2</v>
      </c>
      <c r="O720" s="23">
        <f ca="1">SQRT(Inputs!$B$38)*D720+SQRT(1-Inputs!$B$38)*_xlfn.NORM.S.INV(RAND())</f>
        <v>1.6561783201634479</v>
      </c>
      <c r="P720" s="23">
        <f ca="1">SQRT(Inputs!$B$38)*E720+SQRT(1-Inputs!$B$38)*_xlfn.NORM.S.INV(RAND())</f>
        <v>-1.0271494561028709</v>
      </c>
      <c r="Q720" s="23">
        <f ca="1">SQRT(Inputs!$B$38)*F720+SQRT(1-Inputs!$B$38)*_xlfn.NORM.S.INV(RAND())</f>
        <v>-0.82495505911516442</v>
      </c>
      <c r="R720" s="23">
        <f ca="1">SQRT(Inputs!$B$38)*G720+SQRT(1-Inputs!$B$38)*_xlfn.NORM.S.INV(RAND())</f>
        <v>-1.0519598553054803</v>
      </c>
      <c r="S720" s="23">
        <f ca="1">SQRT(Inputs!$B$38)*H720+SQRT(1-Inputs!$B$38)*_xlfn.NORM.S.INV(RAND())</f>
        <v>0.93843564097038057</v>
      </c>
      <c r="T720" s="23">
        <f ca="1">SQRT(Inputs!$B$38)*I720+SQRT(1-Inputs!$B$38)*_xlfn.NORM.S.INV(RAND())</f>
        <v>0.58476891064119196</v>
      </c>
      <c r="U720" s="23">
        <f ca="1">SQRT(Inputs!$B$38)*J720+SQRT(1-Inputs!$B$38)*_xlfn.NORM.S.INV(RAND())</f>
        <v>-5.2417856922503669E-3</v>
      </c>
      <c r="V720" s="23">
        <f ca="1">SQRT(Inputs!$B$38)*K720+SQRT(1-Inputs!$B$38)*_xlfn.NORM.S.INV(RAND())</f>
        <v>-4.7325883228034139E-2</v>
      </c>
      <c r="W720" s="23">
        <f ca="1">SQRT(Inputs!$B$38)*L720+SQRT(1-Inputs!$B$38)*_xlfn.NORM.S.INV(RAND())</f>
        <v>0.66680838875885184</v>
      </c>
      <c r="X720" s="23">
        <f ca="1">SQRT(Inputs!$B$38)*M720+SQRT(1-Inputs!$B$38)*_xlfn.NORM.S.INV(RAND())</f>
        <v>-0.96077405354346901</v>
      </c>
      <c r="Y720" s="23">
        <f ca="1">SQRT(Inputs!$B$38)*C720+SQRT(1-Inputs!$B$38)*_xlfn.NORM.S.INV(RAND())</f>
        <v>-1.1301928030682535</v>
      </c>
      <c r="Z720" s="23">
        <f ca="1">SQRT(Inputs!$B$38)*D720+SQRT(1-Inputs!$B$38)*_xlfn.NORM.S.INV(RAND())</f>
        <v>-0.80708372952231888</v>
      </c>
      <c r="AA720" s="23">
        <f ca="1">SQRT(Inputs!$B$38)*E720+SQRT(1-Inputs!$B$38)*_xlfn.NORM.S.INV(RAND())</f>
        <v>-1.845839572209808</v>
      </c>
      <c r="AB720" s="23">
        <f ca="1">SQRT(Inputs!$B$38)*F720+SQRT(1-Inputs!$B$38)*_xlfn.NORM.S.INV(RAND())</f>
        <v>0.60847882193513148</v>
      </c>
      <c r="AC720" s="23">
        <f ca="1">SQRT(Inputs!$B$38)*G720+SQRT(1-Inputs!$B$38)*_xlfn.NORM.S.INV(RAND())</f>
        <v>0.24049457320044224</v>
      </c>
      <c r="AD720" s="23">
        <f ca="1">SQRT(Inputs!$B$38)*H720+SQRT(1-Inputs!$B$38)*_xlfn.NORM.S.INV(RAND())</f>
        <v>-0.75060079011740599</v>
      </c>
      <c r="AE720" s="23">
        <f ca="1">SQRT(Inputs!$B$38)*I720+SQRT(1-Inputs!$B$38)*_xlfn.NORM.S.INV(RAND())</f>
        <v>0.36123513561237924</v>
      </c>
      <c r="AF720" s="23">
        <f ca="1">SQRT(Inputs!$B$38)*J720+SQRT(1-Inputs!$B$38)*_xlfn.NORM.S.INV(RAND())</f>
        <v>0.32982516179258264</v>
      </c>
      <c r="AG720" s="23">
        <f ca="1">SQRT(Inputs!$B$38)*K720+SQRT(1-Inputs!$B$38)*_xlfn.NORM.S.INV(RAND())</f>
        <v>0.58892030539744245</v>
      </c>
      <c r="AH720" s="23">
        <f ca="1">SQRT(Inputs!$B$38)*L720+SQRT(1-Inputs!$B$38)*_xlfn.NORM.S.INV(RAND())</f>
        <v>-0.56970262204661293</v>
      </c>
      <c r="AI720" s="23">
        <f ca="1">SQRT(Inputs!$B$38)*M720+SQRT(1-Inputs!$B$38)*_xlfn.NORM.S.INV(RAND())</f>
        <v>8.1642164023633002E-2</v>
      </c>
      <c r="AJ720" s="23">
        <f ca="1">SQRT(Inputs!$B$38)*C720+SQRT(1-Inputs!$B$38)*_xlfn.NORM.S.INV(RAND())</f>
        <v>0.3685565120836759</v>
      </c>
      <c r="AK720" s="23">
        <f ca="1">SQRT(Inputs!$B$38)*D720+SQRT(1-Inputs!$B$38)*_xlfn.NORM.S.INV(RAND())</f>
        <v>0.70337536903505093</v>
      </c>
      <c r="AL720" s="23">
        <f ca="1">SQRT(Inputs!$B$38)*E720+SQRT(1-Inputs!$B$38)*_xlfn.NORM.S.INV(RAND())</f>
        <v>-0.50267040536015273</v>
      </c>
      <c r="AM720" s="23">
        <f ca="1">SQRT(Inputs!$B$38)*F720+SQRT(1-Inputs!$B$38)*_xlfn.NORM.S.INV(RAND())</f>
        <v>-0.52268722159626635</v>
      </c>
      <c r="AN720" s="23">
        <f ca="1">SQRT(Inputs!$B$38)*G720+SQRT(1-Inputs!$B$38)*_xlfn.NORM.S.INV(RAND())</f>
        <v>0.44414202367947686</v>
      </c>
      <c r="AO720" s="23">
        <f ca="1">SQRT(Inputs!$B$38)*H720+SQRT(1-Inputs!$B$38)*_xlfn.NORM.S.INV(RAND())</f>
        <v>1.4613487116024597</v>
      </c>
      <c r="AP720" s="23">
        <f ca="1">SQRT(Inputs!$B$38)*I720+SQRT(1-Inputs!$B$38)*_xlfn.NORM.S.INV(RAND())</f>
        <v>0.43777131588679158</v>
      </c>
      <c r="AQ720" s="23">
        <f ca="1">SQRT(Inputs!$B$38)*J720+SQRT(1-Inputs!$B$38)*_xlfn.NORM.S.INV(RAND())</f>
        <v>-0.36621847336261437</v>
      </c>
      <c r="AR720" s="23">
        <f ca="1">SQRT(Inputs!$B$38)*K720+SQRT(1-Inputs!$B$38)*_xlfn.NORM.S.INV(RAND())</f>
        <v>-0.45680440056721711</v>
      </c>
      <c r="AS720" s="23">
        <f ca="1">SQRT(Inputs!$B$38)*L720+SQRT(1-Inputs!$B$38)*_xlfn.NORM.S.INV(RAND())</f>
        <v>1.2611889007256329</v>
      </c>
      <c r="AT720" s="23">
        <f ca="1">SQRT(Inputs!$B$38)*M720+SQRT(1-Inputs!$B$38)*_xlfn.NORM.S.INV(RAND())</f>
        <v>-7.851080963560586E-2</v>
      </c>
      <c r="AU720" s="15">
        <f ca="1">Inputs!$B$6*EXP($B$8-0.5*C$5^2+C$5*N720)</f>
        <v>4930.3115054021182</v>
      </c>
      <c r="AV720" s="15">
        <f t="shared" ca="1" si="401"/>
        <v>7656.0506664946224</v>
      </c>
      <c r="AW720" s="15">
        <f t="shared" ca="1" si="402"/>
        <v>8127.462677716665</v>
      </c>
      <c r="AX720" s="15">
        <f t="shared" ca="1" si="403"/>
        <v>8951.0668733084967</v>
      </c>
      <c r="AY720" s="15">
        <f t="shared" ca="1" si="404"/>
        <v>9674.4546966980797</v>
      </c>
      <c r="AZ720" s="15">
        <f t="shared" ca="1" si="405"/>
        <v>13120.26272965383</v>
      </c>
      <c r="BA720" s="15">
        <f t="shared" ca="1" si="406"/>
        <v>17069.185256809371</v>
      </c>
      <c r="BB720" s="15">
        <f t="shared" ca="1" si="407"/>
        <v>20886.911887866361</v>
      </c>
      <c r="BC720" s="15">
        <f t="shared" ca="1" si="408"/>
        <v>25464.554165562717</v>
      </c>
      <c r="BD720" s="15">
        <f t="shared" ca="1" si="409"/>
        <v>33204.12849236677</v>
      </c>
      <c r="BE720" s="15">
        <f t="shared" ca="1" si="410"/>
        <v>37278.28148412313</v>
      </c>
      <c r="BF720" s="15">
        <f ca="1">Inputs!$B$13*EXP($B$9-0.5*C$6^2+C$6*Y720)</f>
        <v>11054.701795323725</v>
      </c>
      <c r="BG720" s="15">
        <f t="shared" ca="1" si="411"/>
        <v>11646.906411276126</v>
      </c>
      <c r="BH720" s="15">
        <f t="shared" ca="1" si="412"/>
        <v>10477.528164681693</v>
      </c>
      <c r="BI720" s="15">
        <f t="shared" ca="1" si="413"/>
        <v>14085.369004555145</v>
      </c>
      <c r="BJ720" s="15">
        <f t="shared" ca="1" si="414"/>
        <v>17876.848971660074</v>
      </c>
      <c r="BK720" s="15">
        <f t="shared" ca="1" si="415"/>
        <v>19809.119678731819</v>
      </c>
      <c r="BL720" s="15">
        <f t="shared" ca="1" si="416"/>
        <v>25499.303786154269</v>
      </c>
      <c r="BM720" s="15">
        <f t="shared" ca="1" si="417"/>
        <v>32655.097114696204</v>
      </c>
      <c r="BN720" s="15">
        <f t="shared" ca="1" si="418"/>
        <v>43098.452290066947</v>
      </c>
      <c r="BO720" s="15">
        <f t="shared" ca="1" si="419"/>
        <v>49630.298116199156</v>
      </c>
      <c r="BP720" s="15">
        <f t="shared" ca="1" si="420"/>
        <v>61653.246899909303</v>
      </c>
      <c r="BQ720" s="15">
        <f ca="1">Inputs!$B$20*EXP($B$10-0.5*C$7^2+C$7*AJ720)</f>
        <v>4888.5416170344197</v>
      </c>
      <c r="BR720" s="15">
        <f t="shared" ca="1" si="421"/>
        <v>8293.3459251203458</v>
      </c>
      <c r="BS720" s="15">
        <f t="shared" ca="1" si="422"/>
        <v>9830.132269002399</v>
      </c>
      <c r="BT720" s="15">
        <f t="shared" ca="1" si="423"/>
        <v>11816.958107668286</v>
      </c>
      <c r="BU720" s="15">
        <f t="shared" ca="1" si="424"/>
        <v>18234.94767402282</v>
      </c>
      <c r="BV720" s="15">
        <f t="shared" ca="1" si="425"/>
        <v>35262.145963189621</v>
      </c>
      <c r="BW720" s="15">
        <f t="shared" ca="1" si="426"/>
        <v>53983.387090238997</v>
      </c>
      <c r="BX720" s="15">
        <f t="shared" ca="1" si="427"/>
        <v>70159.7044252138</v>
      </c>
      <c r="BY720" s="15">
        <f t="shared" ca="1" si="428"/>
        <v>90078.691288996808</v>
      </c>
      <c r="BZ720" s="15">
        <f t="shared" ca="1" si="429"/>
        <v>159372.69035195629</v>
      </c>
      <c r="CA720" s="15">
        <f t="shared" ca="1" si="430"/>
        <v>220768.63575679014</v>
      </c>
      <c r="CB720" s="15">
        <f ca="1">(AU720*DCF!C$10-DCF!C$5*MAX(AU720*DCF!C$10,0)-MAX(AU720-Inputs!$B$6,0)/Inputs!$B$10)*DCF!C$6</f>
        <v>1043.3019553140232</v>
      </c>
      <c r="CC720" s="15">
        <f ca="1">(AV720*DCF!D$10-DCF!D$5*MAX(AV720*DCF!D$10,0)-MAX(AV720-AU720,0)/Inputs!$B$10)*DCF!D$6</f>
        <v>1201.5103251465612</v>
      </c>
      <c r="CD720" s="15">
        <f ca="1">(AW720*DCF!E$10-DCF!E$5*MAX(AW720*DCF!E$10,0)-MAX(AW720-AV720,0)/Inputs!$B$10)*DCF!E$6</f>
        <v>1770.3202470784895</v>
      </c>
      <c r="CE720" s="15">
        <f ca="1">(AX720*DCF!F$10-DCF!F$5*MAX(AX720*DCF!F$10,0)-MAX(AX720-AW720,0)/Inputs!$B$10)*DCF!F$6</f>
        <v>1782.6320197182367</v>
      </c>
      <c r="CF720" s="15">
        <f ca="1">(AY720*DCF!G$10-DCF!G$5*MAX(AY720*DCF!G$10,0)-MAX(AY720-AX720,0)/Inputs!$B$10)*DCF!G$6</f>
        <v>1854.2755390655338</v>
      </c>
      <c r="CG720" s="15">
        <f ca="1">(AZ720*DCF!H$10-DCF!H$5*MAX(AZ720*DCF!H$10,0)-MAX(AZ720-AY720,0)/Inputs!$B$10)*DCF!H$6</f>
        <v>1935.4434293612919</v>
      </c>
      <c r="CH720" s="15">
        <f ca="1">(BA720*DCF!I$10-DCF!I$5*MAX(BA720*DCF!I$10,0)-MAX(BA720-AZ720,0)/Inputs!$B$10)*DCF!I$6</f>
        <v>2470.1558084512262</v>
      </c>
      <c r="CI720" s="15">
        <f ca="1">(BB720*DCF!J$10-DCF!J$5*MAX(BB720*DCF!J$10,0)-MAX(BB720-BA720,0)/Inputs!$B$10)*DCF!J$6</f>
        <v>3005.7289845165983</v>
      </c>
      <c r="CJ720" s="15">
        <f ca="1">(BC720*DCF!K$10-DCF!K$5*MAX(BC720*DCF!K$10,0)-MAX(BC720-BB720,0)/Inputs!$B$10)*DCF!K$6</f>
        <v>3458.5840232047508</v>
      </c>
      <c r="CK720" s="15">
        <f ca="1">(BD720*DCF!L$10-DCF!L$5*MAX(BD720*DCF!L$10,0)-MAX(BD720-BC720,0)/Inputs!$B$10)*DCF!L$6</f>
        <v>4006.9617101818403</v>
      </c>
      <c r="CL720" s="15">
        <f ca="1">(BE720*DCF!M$10-DCF!M$5*MAX(BE720*DCF!M$10,0)-MAX(BE720-BD720,0)/Inputs!$B$10)*DCF!M$6</f>
        <v>4773.7465696256832</v>
      </c>
      <c r="CM720" s="15">
        <f ca="1">(BF720*DCF!C$28-DCF!C$5*MAX(BF720*DCF!C$28,0)-MAX(BF720-Inputs!$B$13,0)/Inputs!$B$17)*DCF!C$6</f>
        <v>3373.8224897834893</v>
      </c>
      <c r="CN720" s="15">
        <f ca="1">(BG720*DCF!D$28-DCF!D$5*MAX(BG720*DCF!D$28,0)-MAX(BG720-BF720,0)/Inputs!$B$17)*DCF!D$6</f>
        <v>3303.9381632206364</v>
      </c>
      <c r="CO720" s="15">
        <f ca="1">(BH720*DCF!E$28-DCF!E$5*MAX(BH720*DCF!E$28,0)-MAX(BH720-BG720,0)/Inputs!$B$17)*DCF!E$6</f>
        <v>2967.4225437505338</v>
      </c>
      <c r="CP720" s="15">
        <f ca="1">(BI720*DCF!F$28-DCF!F$5*MAX(BI720*DCF!F$28,0)-MAX(BI720-BH720,0)/Inputs!$B$17)*DCF!F$6</f>
        <v>3166.9422127952475</v>
      </c>
      <c r="CQ720" s="15">
        <f ca="1">(BJ720*DCF!G$28-DCF!G$5*MAX(BJ720*DCF!G$28,0)-MAX(BJ720-BI720,0)/Inputs!$B$17)*DCF!G$6</f>
        <v>4000.594621741157</v>
      </c>
      <c r="CR720" s="15">
        <f ca="1">(BK720*DCF!H$28-DCF!H$5*MAX(BK720*DCF!H$28,0)-MAX(BK720-BJ720,0)/Inputs!$B$17)*DCF!H$6</f>
        <v>4598.7932036816537</v>
      </c>
      <c r="CS720" s="15">
        <f ca="1">(BL720*DCF!I$28-DCF!I$5*MAX(BL720*DCF!I$28,0)-MAX(BL720-BK720,0)/Inputs!$B$17)*DCF!I$6</f>
        <v>5179.5228645118068</v>
      </c>
      <c r="CT720" s="15">
        <f ca="1">(BM720*DCF!J$28-DCF!J$5*MAX(BM720*DCF!J$28,0)-MAX(BM720-BL720,0)/Inputs!$B$17)*DCF!J$6</f>
        <v>6335.9978250735321</v>
      </c>
      <c r="CU720" s="15">
        <f ca="1">(BN720*DCF!K$28-DCF!K$5*MAX(BN720*DCF!K$28,0)-MAX(BN720-BM720,0)/Inputs!$B$17)*DCF!K$6</f>
        <v>7822.4985877458084</v>
      </c>
      <c r="CV720" s="15">
        <f ca="1">(BO720*DCF!L$28-DCF!L$5*MAX(BO720*DCF!L$28,0)-MAX(BO720-BN720,0)/Inputs!$B$17)*DCF!L$6</f>
        <v>9163.1969608781892</v>
      </c>
      <c r="CW720" s="15">
        <f ca="1">(BP720*DCF!M$28-DCF!M$5*MAX(BP720*DCF!M$28,0)-MAX(BP720-BO720,0)/Inputs!$B$17)*DCF!M$6</f>
        <v>10343.358100455225</v>
      </c>
      <c r="CX720" s="15">
        <f ca="1">(BQ720*DCF!C$46-DCF!C$5*MAX(BQ720*DCF!C$46,0)-MAX(BQ720-Inputs!$B$20,0)/Inputs!$B$24)*DCF!C$6</f>
        <v>-1908.4583951739628</v>
      </c>
      <c r="CY720" s="15">
        <f ca="1">(BR720*DCF!D$46-DCF!D$5*MAX(BR720*DCF!D$46,0)-MAX(BR720-BQ720,0)/Inputs!$B$24)*DCF!D$6</f>
        <v>-2868.2824819094731</v>
      </c>
      <c r="CZ720" s="15">
        <f ca="1">(BS720*DCF!E$46-DCF!E$5*MAX(BS720*DCF!E$46,0)-MAX(BS720-BR720,0)/Inputs!$B$24)*DCF!E$6</f>
        <v>-1768.1891260533469</v>
      </c>
      <c r="DA720" s="15">
        <f ca="1">(BT720*DCF!F$46-DCF!F$5*MAX(BT720*DCF!F$46,0)-MAX(BT720-BS720,0)/Inputs!$B$24)*DCF!F$6</f>
        <v>-1584.0516981230555</v>
      </c>
      <c r="DB720" s="15">
        <f ca="1">(BU720*DCF!G$46-DCF!G$5*MAX(BU720*DCF!G$46,0)-MAX(BU720-BT720,0)/Inputs!$B$24)*DCF!G$6</f>
        <v>-2772.272498027588</v>
      </c>
      <c r="DC720" s="15">
        <f ca="1">(BV720*DCF!H$46-DCF!H$5*MAX(BV720*DCF!H$46,0)-MAX(BV720-BU720,0)/Inputs!$B$24)*DCF!H$6</f>
        <v>-5291.0975409837492</v>
      </c>
      <c r="DD720" s="15">
        <f ca="1">(BW720*DCF!I$46-DCF!I$5*MAX(BW720*DCF!I$46,0)-MAX(BW720-BV720,0)/Inputs!$B$24)*DCF!I$6</f>
        <v>-4127.3768388688268</v>
      </c>
      <c r="DE720" s="15">
        <f ca="1">(BX720*DCF!J$46-DCF!J$5*MAX(BX720*DCF!J$46,0)-MAX(BX720-BW720,0)/Inputs!$B$24)*DCF!J$6</f>
        <v>-1346.6895447876439</v>
      </c>
      <c r="DF720" s="15">
        <f ca="1">(BY720*DCF!K$46-DCF!K$5*MAX(BY720*DCF!K$46,0)-MAX(BY720-BX720,0)/Inputs!$B$24)*DCF!K$6</f>
        <v>265.97398322434492</v>
      </c>
      <c r="DG720" s="15">
        <f ca="1">(BZ720*DCF!L$46-DCF!L$5*MAX(BZ720*DCF!L$46,0)-MAX(BZ720-BY720,0)/Inputs!$B$24)*DCF!L$6</f>
        <v>-4664.7649297303042</v>
      </c>
      <c r="DH720" s="15">
        <f ca="1">(CA720*DCF!M$46-DCF!M$5*MAX(CA720*DCF!M$46,0)-MAX(CA720-BZ720,0)/Inputs!$B$24)*DCF!M$6</f>
        <v>4472.1914544775454</v>
      </c>
      <c r="DI720" s="15">
        <f ca="1">SUM(CB720:CL720)+BE720*DCF!M$10*(1+Inputs!$B$30)*(1-Inputs!$B$33)*(1-Inputs!$B$30/Inputs!$B$31)/(Inputs!$B$29-Inputs!$B$30)*DCF!M$6</f>
        <v>131048.61093621851</v>
      </c>
      <c r="DJ720" s="15">
        <f ca="1">SUM(CM720:CW720)+BP720*DCF!M$28*(1+Inputs!$B$30)*(1-Inputs!$B$33)*(1-Inputs!$B$30/Inputs!$B$31)/(Inputs!$B$29-Inputs!$B$30)*DCF!M$6</f>
        <v>289031.82277661882</v>
      </c>
      <c r="DK720" s="15">
        <f ca="1">SUM(CX720:DH720)+CA720*DCF!M$46*(1+Inputs!$B$30)*(1-Inputs!$B$33)*(1-Inputs!$B$30/Inputs!$B$31)/(Inputs!$B$29-Inputs!$B$30)*DCF!M$6</f>
        <v>319741.44498078182</v>
      </c>
      <c r="DM720" s="15">
        <f ca="1">DI720+DJ720+DK720+Inputs!$B$34+Inputs!$B$36-Inputs!$B$35</f>
        <v>816672.87869361916</v>
      </c>
    </row>
    <row r="721" spans="1:117" x14ac:dyDescent="0.75">
      <c r="A721" s="11">
        <v>708</v>
      </c>
      <c r="C721" s="23">
        <f t="shared" ca="1" si="400"/>
        <v>-0.5797694361835104</v>
      </c>
      <c r="D721" s="23">
        <f t="shared" ca="1" si="400"/>
        <v>-1.2828176178575792</v>
      </c>
      <c r="E721" s="23">
        <f t="shared" ca="1" si="400"/>
        <v>0.21647231031498776</v>
      </c>
      <c r="F721" s="23">
        <f t="shared" ca="1" si="400"/>
        <v>1.0093310596935137</v>
      </c>
      <c r="G721" s="23">
        <f t="shared" ca="1" si="400"/>
        <v>1.3103571317697174</v>
      </c>
      <c r="H721" s="23">
        <f t="shared" ca="1" si="400"/>
        <v>-1.7613507525509386</v>
      </c>
      <c r="I721" s="23">
        <f t="shared" ca="1" si="400"/>
        <v>-0.1962214902685461</v>
      </c>
      <c r="J721" s="23">
        <f t="shared" ca="1" si="400"/>
        <v>0.20846536366147225</v>
      </c>
      <c r="K721" s="23">
        <f t="shared" ca="1" si="400"/>
        <v>-0.71035357727839488</v>
      </c>
      <c r="L721" s="23">
        <f t="shared" ca="1" si="400"/>
        <v>1.8413807490290781</v>
      </c>
      <c r="M721" s="23">
        <f t="shared" ca="1" si="400"/>
        <v>-1.5444901400390936</v>
      </c>
      <c r="N721" s="23">
        <f ca="1">SQRT(Inputs!$B$38)*C721+SQRT(1-Inputs!$B$38)*_xlfn.NORM.S.INV(RAND())</f>
        <v>-1.3547133233450226</v>
      </c>
      <c r="O721" s="23">
        <f ca="1">SQRT(Inputs!$B$38)*D721+SQRT(1-Inputs!$B$38)*_xlfn.NORM.S.INV(RAND())</f>
        <v>0.37959532073631341</v>
      </c>
      <c r="P721" s="23">
        <f ca="1">SQRT(Inputs!$B$38)*E721+SQRT(1-Inputs!$B$38)*_xlfn.NORM.S.INV(RAND())</f>
        <v>1.303656581035801</v>
      </c>
      <c r="Q721" s="23">
        <f ca="1">SQRT(Inputs!$B$38)*F721+SQRT(1-Inputs!$B$38)*_xlfn.NORM.S.INV(RAND())</f>
        <v>-1.8221500373824018</v>
      </c>
      <c r="R721" s="23">
        <f ca="1">SQRT(Inputs!$B$38)*G721+SQRT(1-Inputs!$B$38)*_xlfn.NORM.S.INV(RAND())</f>
        <v>0.9432376187928424</v>
      </c>
      <c r="S721" s="23">
        <f ca="1">SQRT(Inputs!$B$38)*H721+SQRT(1-Inputs!$B$38)*_xlfn.NORM.S.INV(RAND())</f>
        <v>-0.81585163766953461</v>
      </c>
      <c r="T721" s="23">
        <f ca="1">SQRT(Inputs!$B$38)*I721+SQRT(1-Inputs!$B$38)*_xlfn.NORM.S.INV(RAND())</f>
        <v>0.18152767280562748</v>
      </c>
      <c r="U721" s="23">
        <f ca="1">SQRT(Inputs!$B$38)*J721+SQRT(1-Inputs!$B$38)*_xlfn.NORM.S.INV(RAND())</f>
        <v>1.3909209300575962</v>
      </c>
      <c r="V721" s="23">
        <f ca="1">SQRT(Inputs!$B$38)*K721+SQRT(1-Inputs!$B$38)*_xlfn.NORM.S.INV(RAND())</f>
        <v>0.49071065487036397</v>
      </c>
      <c r="W721" s="23">
        <f ca="1">SQRT(Inputs!$B$38)*L721+SQRT(1-Inputs!$B$38)*_xlfn.NORM.S.INV(RAND())</f>
        <v>0.50160119863887465</v>
      </c>
      <c r="X721" s="23">
        <f ca="1">SQRT(Inputs!$B$38)*M721+SQRT(1-Inputs!$B$38)*_xlfn.NORM.S.INV(RAND())</f>
        <v>-1.1880766408957291</v>
      </c>
      <c r="Y721" s="23">
        <f ca="1">SQRT(Inputs!$B$38)*C721+SQRT(1-Inputs!$B$38)*_xlfn.NORM.S.INV(RAND())</f>
        <v>-0.34931151592253878</v>
      </c>
      <c r="Z721" s="23">
        <f ca="1">SQRT(Inputs!$B$38)*D721+SQRT(1-Inputs!$B$38)*_xlfn.NORM.S.INV(RAND())</f>
        <v>-1.0360403236748914</v>
      </c>
      <c r="AA721" s="23">
        <f ca="1">SQRT(Inputs!$B$38)*E721+SQRT(1-Inputs!$B$38)*_xlfn.NORM.S.INV(RAND())</f>
        <v>1.0244609319063642</v>
      </c>
      <c r="AB721" s="23">
        <f ca="1">SQRT(Inputs!$B$38)*F721+SQRT(1-Inputs!$B$38)*_xlfn.NORM.S.INV(RAND())</f>
        <v>1.0134452698539147</v>
      </c>
      <c r="AC721" s="23">
        <f ca="1">SQRT(Inputs!$B$38)*G721+SQRT(1-Inputs!$B$38)*_xlfn.NORM.S.INV(RAND())</f>
        <v>1.2081582600441398</v>
      </c>
      <c r="AD721" s="23">
        <f ca="1">SQRT(Inputs!$B$38)*H721+SQRT(1-Inputs!$B$38)*_xlfn.NORM.S.INV(RAND())</f>
        <v>-0.55513310650750847</v>
      </c>
      <c r="AE721" s="23">
        <f ca="1">SQRT(Inputs!$B$38)*I721+SQRT(1-Inputs!$B$38)*_xlfn.NORM.S.INV(RAND())</f>
        <v>0.85166847127226153</v>
      </c>
      <c r="AF721" s="23">
        <f ca="1">SQRT(Inputs!$B$38)*J721+SQRT(1-Inputs!$B$38)*_xlfn.NORM.S.INV(RAND())</f>
        <v>-0.80562691047664525</v>
      </c>
      <c r="AG721" s="23">
        <f ca="1">SQRT(Inputs!$B$38)*K721+SQRT(1-Inputs!$B$38)*_xlfn.NORM.S.INV(RAND())</f>
        <v>0.25136164879776651</v>
      </c>
      <c r="AH721" s="23">
        <f ca="1">SQRT(Inputs!$B$38)*L721+SQRT(1-Inputs!$B$38)*_xlfn.NORM.S.INV(RAND())</f>
        <v>-0.40618654348588512</v>
      </c>
      <c r="AI721" s="23">
        <f ca="1">SQRT(Inputs!$B$38)*M721+SQRT(1-Inputs!$B$38)*_xlfn.NORM.S.INV(RAND())</f>
        <v>-0.50578080015932358</v>
      </c>
      <c r="AJ721" s="23">
        <f ca="1">SQRT(Inputs!$B$38)*C721+SQRT(1-Inputs!$B$38)*_xlfn.NORM.S.INV(RAND())</f>
        <v>-0.60249280938412642</v>
      </c>
      <c r="AK721" s="23">
        <f ca="1">SQRT(Inputs!$B$38)*D721+SQRT(1-Inputs!$B$38)*_xlfn.NORM.S.INV(RAND())</f>
        <v>-1.1657504109490511</v>
      </c>
      <c r="AL721" s="23">
        <f ca="1">SQRT(Inputs!$B$38)*E721+SQRT(1-Inputs!$B$38)*_xlfn.NORM.S.INV(RAND())</f>
        <v>0.39405205891309925</v>
      </c>
      <c r="AM721" s="23">
        <f ca="1">SQRT(Inputs!$B$38)*F721+SQRT(1-Inputs!$B$38)*_xlfn.NORM.S.INV(RAND())</f>
        <v>-4.3163371513622373E-2</v>
      </c>
      <c r="AN721" s="23">
        <f ca="1">SQRT(Inputs!$B$38)*G721+SQRT(1-Inputs!$B$38)*_xlfn.NORM.S.INV(RAND())</f>
        <v>1.6232141815664813</v>
      </c>
      <c r="AO721" s="23">
        <f ca="1">SQRT(Inputs!$B$38)*H721+SQRT(1-Inputs!$B$38)*_xlfn.NORM.S.INV(RAND())</f>
        <v>-0.27156025409340478</v>
      </c>
      <c r="AP721" s="23">
        <f ca="1">SQRT(Inputs!$B$38)*I721+SQRT(1-Inputs!$B$38)*_xlfn.NORM.S.INV(RAND())</f>
        <v>-0.94304656259897746</v>
      </c>
      <c r="AQ721" s="23">
        <f ca="1">SQRT(Inputs!$B$38)*J721+SQRT(1-Inputs!$B$38)*_xlfn.NORM.S.INV(RAND())</f>
        <v>-5.3920083747133959E-2</v>
      </c>
      <c r="AR721" s="23">
        <f ca="1">SQRT(Inputs!$B$38)*K721+SQRT(1-Inputs!$B$38)*_xlfn.NORM.S.INV(RAND())</f>
        <v>-1.1583596705610988</v>
      </c>
      <c r="AS721" s="23">
        <f ca="1">SQRT(Inputs!$B$38)*L721+SQRT(1-Inputs!$B$38)*_xlfn.NORM.S.INV(RAND())</f>
        <v>0.38772624392131105</v>
      </c>
      <c r="AT721" s="23">
        <f ca="1">SQRT(Inputs!$B$38)*M721+SQRT(1-Inputs!$B$38)*_xlfn.NORM.S.INV(RAND())</f>
        <v>0.43083893312907295</v>
      </c>
      <c r="AU721" s="15">
        <f ca="1">Inputs!$B$6*EXP($B$8-0.5*C$5^2+C$5*N721)</f>
        <v>3985.1124310025557</v>
      </c>
      <c r="AV721" s="15">
        <f t="shared" ca="1" si="401"/>
        <v>5129.2583019743242</v>
      </c>
      <c r="AW721" s="15">
        <f t="shared" ca="1" si="402"/>
        <v>7456.5691408029315</v>
      </c>
      <c r="AX721" s="15">
        <f t="shared" ca="1" si="403"/>
        <v>7250.2568703188363</v>
      </c>
      <c r="AY721" s="15">
        <f t="shared" ca="1" si="404"/>
        <v>9892.4125683230704</v>
      </c>
      <c r="AZ721" s="15">
        <f t="shared" ca="1" si="405"/>
        <v>11059.125116179504</v>
      </c>
      <c r="BA721" s="15">
        <f t="shared" ca="1" si="406"/>
        <v>13793.118132254725</v>
      </c>
      <c r="BB721" s="15">
        <f t="shared" ca="1" si="407"/>
        <v>19412.142440556145</v>
      </c>
      <c r="BC721" s="15">
        <f t="shared" ca="1" si="408"/>
        <v>24928.209941792727</v>
      </c>
      <c r="BD721" s="15">
        <f t="shared" ca="1" si="409"/>
        <v>32006.354080527446</v>
      </c>
      <c r="BE721" s="15">
        <f t="shared" ca="1" si="410"/>
        <v>35197.26312720828</v>
      </c>
      <c r="BF721" s="15">
        <f ca="1">Inputs!$B$13*EXP($B$9-0.5*C$6^2+C$6*Y721)</f>
        <v>12905.631299152754</v>
      </c>
      <c r="BG721" s="15">
        <f t="shared" ca="1" si="411"/>
        <v>13046.709410206098</v>
      </c>
      <c r="BH721" s="15">
        <f t="shared" ca="1" si="412"/>
        <v>18892.947533841143</v>
      </c>
      <c r="BI721" s="15">
        <f t="shared" ca="1" si="413"/>
        <v>27032.091651183666</v>
      </c>
      <c r="BJ721" s="15">
        <f t="shared" ca="1" si="414"/>
        <v>39443.886246287802</v>
      </c>
      <c r="BK721" s="15">
        <f t="shared" ca="1" si="415"/>
        <v>44886.02846946357</v>
      </c>
      <c r="BL721" s="15">
        <f t="shared" ca="1" si="416"/>
        <v>61571.023511533633</v>
      </c>
      <c r="BM721" s="15">
        <f t="shared" ca="1" si="417"/>
        <v>68476.231849358446</v>
      </c>
      <c r="BN721" s="15">
        <f t="shared" ca="1" si="418"/>
        <v>86792.585718498987</v>
      </c>
      <c r="BO721" s="15">
        <f t="shared" ca="1" si="419"/>
        <v>101864.42442983888</v>
      </c>
      <c r="BP721" s="15">
        <f t="shared" ca="1" si="420"/>
        <v>118393.55189761425</v>
      </c>
      <c r="BQ721" s="15">
        <f ca="1">Inputs!$B$20*EXP($B$10-0.5*C$7^2+C$7*AJ721)</f>
        <v>3464.1927655290351</v>
      </c>
      <c r="BR721" s="15">
        <f t="shared" ca="1" si="421"/>
        <v>3246.0605641479619</v>
      </c>
      <c r="BS721" s="15">
        <f t="shared" ca="1" si="422"/>
        <v>4977.7715926768897</v>
      </c>
      <c r="BT721" s="15">
        <f t="shared" ca="1" si="423"/>
        <v>6785.9895308662117</v>
      </c>
      <c r="BU721" s="15">
        <f t="shared" ca="1" si="424"/>
        <v>13928.879909974983</v>
      </c>
      <c r="BV721" s="15">
        <f t="shared" ca="1" si="425"/>
        <v>18228.978902509254</v>
      </c>
      <c r="BW721" s="15">
        <f t="shared" ca="1" si="426"/>
        <v>20834.907720119372</v>
      </c>
      <c r="BX721" s="15">
        <f t="shared" ca="1" si="427"/>
        <v>28827.660666388405</v>
      </c>
      <c r="BY721" s="15">
        <f t="shared" ca="1" si="428"/>
        <v>32363.136080933797</v>
      </c>
      <c r="BZ721" s="15">
        <f t="shared" ca="1" si="429"/>
        <v>48764.852131782856</v>
      </c>
      <c r="CA721" s="15">
        <f t="shared" ca="1" si="430"/>
        <v>73950.170431299368</v>
      </c>
      <c r="CB721" s="15">
        <f ca="1">(AU721*DCF!C$10-DCF!C$5*MAX(AU721*DCF!C$10,0)-MAX(AU721-Inputs!$B$6,0)/Inputs!$B$10)*DCF!C$6</f>
        <v>1023.4131994567858</v>
      </c>
      <c r="CC721" s="15">
        <f ca="1">(AV721*DCF!D$10-DCF!D$5*MAX(AV721*DCF!D$10,0)-MAX(AV721-AU721,0)/Inputs!$B$10)*DCF!D$6</f>
        <v>971.25193531009813</v>
      </c>
      <c r="CD721" s="15">
        <f ca="1">(AW721*DCF!E$10-DCF!E$5*MAX(AW721*DCF!E$10,0)-MAX(AW721-AV721,0)/Inputs!$B$10)*DCF!E$6</f>
        <v>1197.396337270862</v>
      </c>
      <c r="CE721" s="15">
        <f ca="1">(AX721*DCF!F$10-DCF!F$5*MAX(AX721*DCF!F$10,0)-MAX(AX721-AW721,0)/Inputs!$B$10)*DCF!F$6</f>
        <v>1582.7195201778122</v>
      </c>
      <c r="CF721" s="15">
        <f ca="1">(AY721*DCF!G$10-DCF!G$5*MAX(AY721*DCF!G$10,0)-MAX(AY721-AX721,0)/Inputs!$B$10)*DCF!G$6</f>
        <v>1530.3632014558245</v>
      </c>
      <c r="CG721" s="15">
        <f ca="1">(AZ721*DCF!H$10-DCF!H$5*MAX(AZ721*DCF!H$10,0)-MAX(AZ721-AY721,0)/Inputs!$B$10)*DCF!H$6</f>
        <v>1939.9663448569734</v>
      </c>
      <c r="CH721" s="15">
        <f ca="1">(BA721*DCF!I$10-DCF!I$5*MAX(BA721*DCF!I$10,0)-MAX(BA721-AZ721,0)/Inputs!$B$10)*DCF!I$6</f>
        <v>2071.0288631869312</v>
      </c>
      <c r="CI721" s="15">
        <f ca="1">(BB721*DCF!J$10-DCF!J$5*MAX(BB721*DCF!J$10,0)-MAX(BB721-BA721,0)/Inputs!$B$10)*DCF!J$6</f>
        <v>2479.6981454313973</v>
      </c>
      <c r="CJ721" s="15">
        <f ca="1">(BC721*DCF!K$10-DCF!K$5*MAX(BC721*DCF!K$10,0)-MAX(BC721-BB721,0)/Inputs!$B$10)*DCF!K$6</f>
        <v>3240.8759710761528</v>
      </c>
      <c r="CK721" s="15">
        <f ca="1">(BD721*DCF!L$10-DCF!L$5*MAX(BD721*DCF!L$10,0)-MAX(BD721-BC721,0)/Inputs!$B$10)*DCF!L$6</f>
        <v>3911.8481848433221</v>
      </c>
      <c r="CL721" s="15">
        <f ca="1">(BE721*DCF!M$10-DCF!M$5*MAX(BE721*DCF!M$10,0)-MAX(BE721-BD721,0)/Inputs!$B$10)*DCF!M$6</f>
        <v>4585.6008900955167</v>
      </c>
      <c r="CM721" s="15">
        <f ca="1">(BF721*DCF!C$28-DCF!C$5*MAX(BF721*DCF!C$28,0)-MAX(BF721-Inputs!$B$13,0)/Inputs!$B$17)*DCF!C$6</f>
        <v>3587.9908719428968</v>
      </c>
      <c r="CN721" s="15">
        <f ca="1">(BG721*DCF!D$28-DCF!D$5*MAX(BG721*DCF!D$28,0)-MAX(BG721-BF721,0)/Inputs!$B$17)*DCF!D$6</f>
        <v>3812.4583986716702</v>
      </c>
      <c r="CO721" s="15">
        <f ca="1">(BH721*DCF!E$28-DCF!E$5*MAX(BH721*DCF!E$28,0)-MAX(BH721-BG721,0)/Inputs!$B$17)*DCF!E$6</f>
        <v>4198.6060958120133</v>
      </c>
      <c r="CP721" s="15">
        <f ca="1">(BI721*DCF!F$28-DCF!F$5*MAX(BI721*DCF!F$28,0)-MAX(BI721-BH721,0)/Inputs!$B$17)*DCF!F$6</f>
        <v>5856.6409991389755</v>
      </c>
      <c r="CQ721" s="15">
        <f ca="1">(BJ721*DCF!G$28-DCF!G$5*MAX(BJ721*DCF!G$28,0)-MAX(BJ721-BI721,0)/Inputs!$B$17)*DCF!G$6</f>
        <v>8146.4743091646033</v>
      </c>
      <c r="CR721" s="15">
        <f ca="1">(BK721*DCF!H$28-DCF!H$5*MAX(BK721*DCF!H$28,0)-MAX(BK721-BJ721,0)/Inputs!$B$17)*DCF!H$6</f>
        <v>10255.253880203183</v>
      </c>
      <c r="CS721" s="15">
        <f ca="1">(BL721*DCF!I$28-DCF!I$5*MAX(BL721*DCF!I$28,0)-MAX(BL721-BK721,0)/Inputs!$B$17)*DCF!I$6</f>
        <v>12083.804871735072</v>
      </c>
      <c r="CT721" s="15">
        <f ca="1">(BM721*DCF!J$28-DCF!J$5*MAX(BM721*DCF!J$28,0)-MAX(BM721-BL721,0)/Inputs!$B$17)*DCF!J$6</f>
        <v>14360.310136108481</v>
      </c>
      <c r="CU721" s="15">
        <f ca="1">(BN721*DCF!K$28-DCF!K$5*MAX(BN721*DCF!K$28,0)-MAX(BN721-BM721,0)/Inputs!$B$17)*DCF!K$6</f>
        <v>16085.629476111051</v>
      </c>
      <c r="CV721" s="15">
        <f ca="1">(BO721*DCF!L$28-DCF!L$5*MAX(BO721*DCF!L$28,0)-MAX(BO721-BN721,0)/Inputs!$B$17)*DCF!L$6</f>
        <v>18618.687112879939</v>
      </c>
      <c r="CW721" s="15">
        <f ca="1">(BP721*DCF!M$28-DCF!M$5*MAX(BP721*DCF!M$28,0)-MAX(BP721-BO721,0)/Inputs!$B$17)*DCF!M$6</f>
        <v>20548.057030093969</v>
      </c>
      <c r="CX721" s="15">
        <f ca="1">(BQ721*DCF!C$46-DCF!C$5*MAX(BQ721*DCF!C$46,0)-MAX(BQ721-Inputs!$B$20,0)/Inputs!$B$24)*DCF!C$6</f>
        <v>-921.61161583997807</v>
      </c>
      <c r="CY721" s="15">
        <f ca="1">(BR721*DCF!D$46-DCF!D$5*MAX(BR721*DCF!D$46,0)-MAX(BR721-BQ721,0)/Inputs!$B$24)*DCF!D$6</f>
        <v>-554.02683918915125</v>
      </c>
      <c r="CZ721" s="15">
        <f ca="1">(BS721*DCF!E$46-DCF!E$5*MAX(BS721*DCF!E$46,0)-MAX(BS721-BR721,0)/Inputs!$B$24)*DCF!E$6</f>
        <v>-1271.2229719801614</v>
      </c>
      <c r="DA721" s="15">
        <f ca="1">(BT721*DCF!F$46-DCF!F$5*MAX(BT721*DCF!F$46,0)-MAX(BT721-BS721,0)/Inputs!$B$24)*DCF!F$6</f>
        <v>-1152.6279753606029</v>
      </c>
      <c r="DB721" s="15">
        <f ca="1">(BU721*DCF!G$46-DCF!G$5*MAX(BU721*DCF!G$46,0)-MAX(BU721-BT721,0)/Inputs!$B$24)*DCF!G$6</f>
        <v>-2871.2671973153574</v>
      </c>
      <c r="DC721" s="15">
        <f ca="1">(BV721*DCF!H$46-DCF!H$5*MAX(BV721*DCF!H$46,0)-MAX(BV721-BU721,0)/Inputs!$B$24)*DCF!H$6</f>
        <v>-1336.2294147863668</v>
      </c>
      <c r="DD721" s="15">
        <f ca="1">(BW721*DCF!I$46-DCF!I$5*MAX(BW721*DCF!I$46,0)-MAX(BW721-BV721,0)/Inputs!$B$24)*DCF!I$6</f>
        <v>-266.87108293572641</v>
      </c>
      <c r="DE721" s="15">
        <f ca="1">(BX721*DCF!J$46-DCF!J$5*MAX(BX721*DCF!J$46,0)-MAX(BX721-BW721,0)/Inputs!$B$24)*DCF!J$6</f>
        <v>-910.30687474374179</v>
      </c>
      <c r="DF721" s="15">
        <f ca="1">(BY721*DCF!K$46-DCF!K$5*MAX(BY721*DCF!K$46,0)-MAX(BY721-BX721,0)/Inputs!$B$24)*DCF!K$6</f>
        <v>982.59292408955992</v>
      </c>
      <c r="DG721" s="15">
        <f ca="1">(BZ721*DCF!L$46-DCF!L$5*MAX(BZ721*DCF!L$46,0)-MAX(BZ721-BY721,0)/Inputs!$B$24)*DCF!L$6</f>
        <v>-340.87399424397</v>
      </c>
      <c r="DH721" s="15">
        <f ca="1">(CA721*DCF!M$46-DCF!M$5*MAX(CA721*DCF!M$46,0)-MAX(CA721-BZ721,0)/Inputs!$B$24)*DCF!M$6</f>
        <v>532.25616431122887</v>
      </c>
      <c r="DI721" s="15">
        <f ca="1">SUM(CB721:CL721)+BE721*DCF!M$10*(1+Inputs!$B$30)*(1-Inputs!$B$33)*(1-Inputs!$B$30/Inputs!$B$31)/(Inputs!$B$29-Inputs!$B$30)*DCF!M$6</f>
        <v>122488.61131180302</v>
      </c>
      <c r="DJ721" s="15">
        <f ca="1">SUM(CM721:CW721)+BP721*DCF!M$28*(1+Inputs!$B$30)*(1-Inputs!$B$33)*(1-Inputs!$B$30/Inputs!$B$31)/(Inputs!$B$29-Inputs!$B$30)*DCF!M$6</f>
        <v>556875.00721347053</v>
      </c>
      <c r="DK721" s="15">
        <f ca="1">SUM(CX721:DH721)+CA721*DCF!M$46*(1+Inputs!$B$30)*(1-Inputs!$B$33)*(1-Inputs!$B$30/Inputs!$B$31)/(Inputs!$B$29-Inputs!$B$30)*DCF!M$6</f>
        <v>106225.53456649143</v>
      </c>
      <c r="DM721" s="15">
        <f ca="1">DI721+DJ721+DK721+Inputs!$B$34+Inputs!$B$36-Inputs!$B$35</f>
        <v>862440.15309176501</v>
      </c>
    </row>
    <row r="722" spans="1:117" x14ac:dyDescent="0.75">
      <c r="A722" s="11">
        <v>709</v>
      </c>
      <c r="C722" s="23">
        <f t="shared" ca="1" si="400"/>
        <v>-0.93891673363922756</v>
      </c>
      <c r="D722" s="23">
        <f t="shared" ca="1" si="400"/>
        <v>0.32261044551219092</v>
      </c>
      <c r="E722" s="23">
        <f t="shared" ca="1" si="400"/>
        <v>-0.75255807575527112</v>
      </c>
      <c r="F722" s="23">
        <f t="shared" ca="1" si="400"/>
        <v>-0.44998840333073226</v>
      </c>
      <c r="G722" s="23">
        <f t="shared" ca="1" si="400"/>
        <v>1.3653570919355646</v>
      </c>
      <c r="H722" s="23">
        <f t="shared" ca="1" si="400"/>
        <v>-0.25716160168822677</v>
      </c>
      <c r="I722" s="23">
        <f t="shared" ca="1" si="400"/>
        <v>0.41589644292271433</v>
      </c>
      <c r="J722" s="23">
        <f t="shared" ca="1" si="400"/>
        <v>0.61307573316104658</v>
      </c>
      <c r="K722" s="23">
        <f t="shared" ca="1" si="400"/>
        <v>-1.0871436512210588</v>
      </c>
      <c r="L722" s="23">
        <f t="shared" ca="1" si="400"/>
        <v>1.9924506845165975</v>
      </c>
      <c r="M722" s="23">
        <f t="shared" ca="1" si="400"/>
        <v>-0.62828463272666124</v>
      </c>
      <c r="N722" s="23">
        <f ca="1">SQRT(Inputs!$B$38)*C722+SQRT(1-Inputs!$B$38)*_xlfn.NORM.S.INV(RAND())</f>
        <v>0.35342166704309741</v>
      </c>
      <c r="O722" s="23">
        <f ca="1">SQRT(Inputs!$B$38)*D722+SQRT(1-Inputs!$B$38)*_xlfn.NORM.S.INV(RAND())</f>
        <v>0.79333770332184206</v>
      </c>
      <c r="P722" s="23">
        <f ca="1">SQRT(Inputs!$B$38)*E722+SQRT(1-Inputs!$B$38)*_xlfn.NORM.S.INV(RAND())</f>
        <v>-1.61624467281111</v>
      </c>
      <c r="Q722" s="23">
        <f ca="1">SQRT(Inputs!$B$38)*F722+SQRT(1-Inputs!$B$38)*_xlfn.NORM.S.INV(RAND())</f>
        <v>-1.6927685286579308</v>
      </c>
      <c r="R722" s="23">
        <f ca="1">SQRT(Inputs!$B$38)*G722+SQRT(1-Inputs!$B$38)*_xlfn.NORM.S.INV(RAND())</f>
        <v>2.3473811164263507</v>
      </c>
      <c r="S722" s="23">
        <f ca="1">SQRT(Inputs!$B$38)*H722+SQRT(1-Inputs!$B$38)*_xlfn.NORM.S.INV(RAND())</f>
        <v>-0.90110137022622483</v>
      </c>
      <c r="T722" s="23">
        <f ca="1">SQRT(Inputs!$B$38)*I722+SQRT(1-Inputs!$B$38)*_xlfn.NORM.S.INV(RAND())</f>
        <v>-0.88004459619909237</v>
      </c>
      <c r="U722" s="23">
        <f ca="1">SQRT(Inputs!$B$38)*J722+SQRT(1-Inputs!$B$38)*_xlfn.NORM.S.INV(RAND())</f>
        <v>0.68599014525175339</v>
      </c>
      <c r="V722" s="23">
        <f ca="1">SQRT(Inputs!$B$38)*K722+SQRT(1-Inputs!$B$38)*_xlfn.NORM.S.INV(RAND())</f>
        <v>-2.3839748015052762</v>
      </c>
      <c r="W722" s="23">
        <f ca="1">SQRT(Inputs!$B$38)*L722+SQRT(1-Inputs!$B$38)*_xlfn.NORM.S.INV(RAND())</f>
        <v>0.65927007389730385</v>
      </c>
      <c r="X722" s="23">
        <f ca="1">SQRT(Inputs!$B$38)*M722+SQRT(1-Inputs!$B$38)*_xlfn.NORM.S.INV(RAND())</f>
        <v>-1.1128489387001166</v>
      </c>
      <c r="Y722" s="23">
        <f ca="1">SQRT(Inputs!$B$38)*C722+SQRT(1-Inputs!$B$38)*_xlfn.NORM.S.INV(RAND())</f>
        <v>0.91587788025574712</v>
      </c>
      <c r="Z722" s="23">
        <f ca="1">SQRT(Inputs!$B$38)*D722+SQRT(1-Inputs!$B$38)*_xlfn.NORM.S.INV(RAND())</f>
        <v>0.98716243127662195</v>
      </c>
      <c r="AA722" s="23">
        <f ca="1">SQRT(Inputs!$B$38)*E722+SQRT(1-Inputs!$B$38)*_xlfn.NORM.S.INV(RAND())</f>
        <v>-1.3256826890589459</v>
      </c>
      <c r="AB722" s="23">
        <f ca="1">SQRT(Inputs!$B$38)*F722+SQRT(1-Inputs!$B$38)*_xlfn.NORM.S.INV(RAND())</f>
        <v>-1.393158781623387</v>
      </c>
      <c r="AC722" s="23">
        <f ca="1">SQRT(Inputs!$B$38)*G722+SQRT(1-Inputs!$B$38)*_xlfn.NORM.S.INV(RAND())</f>
        <v>0.51357424793727091</v>
      </c>
      <c r="AD722" s="23">
        <f ca="1">SQRT(Inputs!$B$38)*H722+SQRT(1-Inputs!$B$38)*_xlfn.NORM.S.INV(RAND())</f>
        <v>-0.56156095137862516</v>
      </c>
      <c r="AE722" s="23">
        <f ca="1">SQRT(Inputs!$B$38)*I722+SQRT(1-Inputs!$B$38)*_xlfn.NORM.S.INV(RAND())</f>
        <v>-0.46356914495522639</v>
      </c>
      <c r="AF722" s="23">
        <f ca="1">SQRT(Inputs!$B$38)*J722+SQRT(1-Inputs!$B$38)*_xlfn.NORM.S.INV(RAND())</f>
        <v>0.33954115438356702</v>
      </c>
      <c r="AG722" s="23">
        <f ca="1">SQRT(Inputs!$B$38)*K722+SQRT(1-Inputs!$B$38)*_xlfn.NORM.S.INV(RAND())</f>
        <v>5.4898465001450236E-2</v>
      </c>
      <c r="AH722" s="23">
        <f ca="1">SQRT(Inputs!$B$38)*L722+SQRT(1-Inputs!$B$38)*_xlfn.NORM.S.INV(RAND())</f>
        <v>-9.2943723764746355E-2</v>
      </c>
      <c r="AI722" s="23">
        <f ca="1">SQRT(Inputs!$B$38)*M722+SQRT(1-Inputs!$B$38)*_xlfn.NORM.S.INV(RAND())</f>
        <v>1.4312453877397548</v>
      </c>
      <c r="AJ722" s="23">
        <f ca="1">SQRT(Inputs!$B$38)*C722+SQRT(1-Inputs!$B$38)*_xlfn.NORM.S.INV(RAND())</f>
        <v>-0.62634763668528637</v>
      </c>
      <c r="AK722" s="23">
        <f ca="1">SQRT(Inputs!$B$38)*D722+SQRT(1-Inputs!$B$38)*_xlfn.NORM.S.INV(RAND())</f>
        <v>1.2267421582801674</v>
      </c>
      <c r="AL722" s="23">
        <f ca="1">SQRT(Inputs!$B$38)*E722+SQRT(1-Inputs!$B$38)*_xlfn.NORM.S.INV(RAND())</f>
        <v>-0.39539260572279378</v>
      </c>
      <c r="AM722" s="23">
        <f ca="1">SQRT(Inputs!$B$38)*F722+SQRT(1-Inputs!$B$38)*_xlfn.NORM.S.INV(RAND())</f>
        <v>0.82888579328849354</v>
      </c>
      <c r="AN722" s="23">
        <f ca="1">SQRT(Inputs!$B$38)*G722+SQRT(1-Inputs!$B$38)*_xlfn.NORM.S.INV(RAND())</f>
        <v>1.2032608370548294</v>
      </c>
      <c r="AO722" s="23">
        <f ca="1">SQRT(Inputs!$B$38)*H722+SQRT(1-Inputs!$B$38)*_xlfn.NORM.S.INV(RAND())</f>
        <v>0.6754279217583552</v>
      </c>
      <c r="AP722" s="23">
        <f ca="1">SQRT(Inputs!$B$38)*I722+SQRT(1-Inputs!$B$38)*_xlfn.NORM.S.INV(RAND())</f>
        <v>0.16046030469323982</v>
      </c>
      <c r="AQ722" s="23">
        <f ca="1">SQRT(Inputs!$B$38)*J722+SQRT(1-Inputs!$B$38)*_xlfn.NORM.S.INV(RAND())</f>
        <v>4.3257166369192301E-2</v>
      </c>
      <c r="AR722" s="23">
        <f ca="1">SQRT(Inputs!$B$38)*K722+SQRT(1-Inputs!$B$38)*_xlfn.NORM.S.INV(RAND())</f>
        <v>-1.3259326146395365</v>
      </c>
      <c r="AS722" s="23">
        <f ca="1">SQRT(Inputs!$B$38)*L722+SQRT(1-Inputs!$B$38)*_xlfn.NORM.S.INV(RAND())</f>
        <v>0.64038574144929283</v>
      </c>
      <c r="AT722" s="23">
        <f ca="1">SQRT(Inputs!$B$38)*M722+SQRT(1-Inputs!$B$38)*_xlfn.NORM.S.INV(RAND())</f>
        <v>-1.7712652201013861</v>
      </c>
      <c r="AU722" s="15">
        <f ca="1">Inputs!$B$6*EXP($B$8-0.5*C$5^2+C$5*N722)</f>
        <v>5254.4040379801263</v>
      </c>
      <c r="AV722" s="15">
        <f t="shared" ca="1" si="401"/>
        <v>7187.1557121222922</v>
      </c>
      <c r="AW722" s="15">
        <f t="shared" ca="1" si="402"/>
        <v>7046.9166378651089</v>
      </c>
      <c r="AX722" s="15">
        <f t="shared" ca="1" si="403"/>
        <v>6963.5935958930313</v>
      </c>
      <c r="AY722" s="15">
        <f t="shared" ca="1" si="404"/>
        <v>11194.402226058297</v>
      </c>
      <c r="AZ722" s="15">
        <f t="shared" ca="1" si="405"/>
        <v>12397.737972451079</v>
      </c>
      <c r="BA722" s="15">
        <f t="shared" ca="1" si="406"/>
        <v>13836.694641472917</v>
      </c>
      <c r="BB722" s="15">
        <f t="shared" ca="1" si="407"/>
        <v>18145.567443120111</v>
      </c>
      <c r="BC722" s="15">
        <f t="shared" ca="1" si="408"/>
        <v>17655.27433077724</v>
      </c>
      <c r="BD722" s="15">
        <f t="shared" ca="1" si="409"/>
        <v>23005.107360109148</v>
      </c>
      <c r="BE722" s="15">
        <f t="shared" ca="1" si="410"/>
        <v>25472.562505277336</v>
      </c>
      <c r="BF722" s="15">
        <f ca="1">Inputs!$B$13*EXP($B$9-0.5*C$6^2+C$6*Y722)</f>
        <v>16584.767052129177</v>
      </c>
      <c r="BG722" s="15">
        <f t="shared" ca="1" si="411"/>
        <v>24153.28279319789</v>
      </c>
      <c r="BH722" s="15">
        <f t="shared" ca="1" si="412"/>
        <v>23686.004799312253</v>
      </c>
      <c r="BI722" s="15">
        <f t="shared" ca="1" si="413"/>
        <v>23399.090613080869</v>
      </c>
      <c r="BJ722" s="15">
        <f t="shared" ca="1" si="414"/>
        <v>30889.931734791084</v>
      </c>
      <c r="BK722" s="15">
        <f t="shared" ca="1" si="415"/>
        <v>35121.121610633651</v>
      </c>
      <c r="BL722" s="15">
        <f t="shared" ca="1" si="416"/>
        <v>40626.627311292061</v>
      </c>
      <c r="BM722" s="15">
        <f t="shared" ca="1" si="417"/>
        <v>52090.391055424145</v>
      </c>
      <c r="BN722" s="15">
        <f t="shared" ca="1" si="418"/>
        <v>64487.516241298632</v>
      </c>
      <c r="BO722" s="15">
        <f t="shared" ca="1" si="419"/>
        <v>78492.622065818854</v>
      </c>
      <c r="BP722" s="15">
        <f t="shared" ca="1" si="420"/>
        <v>113617.11905274668</v>
      </c>
      <c r="BQ722" s="15">
        <f ca="1">Inputs!$B$20*EXP($B$10-0.5*C$7^2+C$7*AJ722)</f>
        <v>3435.0062429450559</v>
      </c>
      <c r="BR722" s="15">
        <f t="shared" ca="1" si="421"/>
        <v>6881.1724412569492</v>
      </c>
      <c r="BS722" s="15">
        <f t="shared" ca="1" si="422"/>
        <v>8411.4884052867037</v>
      </c>
      <c r="BT722" s="15">
        <f t="shared" ca="1" si="423"/>
        <v>14414.618344934117</v>
      </c>
      <c r="BU722" s="15">
        <f t="shared" ca="1" si="424"/>
        <v>26728.517186986624</v>
      </c>
      <c r="BV722" s="15">
        <f t="shared" ca="1" si="425"/>
        <v>43299.206953816472</v>
      </c>
      <c r="BW722" s="15">
        <f t="shared" ca="1" si="426"/>
        <v>62508.8390263295</v>
      </c>
      <c r="BX722" s="15">
        <f t="shared" ca="1" si="427"/>
        <v>88190.127710093017</v>
      </c>
      <c r="BY722" s="15">
        <f t="shared" ca="1" si="428"/>
        <v>95882.052165418878</v>
      </c>
      <c r="BZ722" s="15">
        <f t="shared" ca="1" si="429"/>
        <v>151344.0896767143</v>
      </c>
      <c r="CA722" s="15">
        <f t="shared" ca="1" si="430"/>
        <v>155185.63118549137</v>
      </c>
      <c r="CB722" s="15">
        <f ca="1">(AU722*DCF!C$10-DCF!C$5*MAX(AU722*DCF!C$10,0)-MAX(AU722-Inputs!$B$6,0)/Inputs!$B$10)*DCF!C$6</f>
        <v>1040.9911177902227</v>
      </c>
      <c r="CC722" s="15">
        <f ca="1">(AV722*DCF!D$10-DCF!D$5*MAX(AV722*DCF!D$10,0)-MAX(AV722-AU722,0)/Inputs!$B$10)*DCF!D$6</f>
        <v>1280.5696014133123</v>
      </c>
      <c r="CD722" s="15">
        <f ca="1">(AW722*DCF!E$10-DCF!E$5*MAX(AW722*DCF!E$10,0)-MAX(AW722-AV722,0)/Inputs!$B$10)*DCF!E$6</f>
        <v>1627.0208742113748</v>
      </c>
      <c r="CE722" s="15">
        <f ca="1">(AX722*DCF!F$10-DCF!F$5*MAX(AX722*DCF!F$10,0)-MAX(AX722-AW722,0)/Inputs!$B$10)*DCF!F$6</f>
        <v>1520.1413842211123</v>
      </c>
      <c r="CF722" s="15">
        <f ca="1">(AY722*DCF!G$10-DCF!G$5*MAX(AY722*DCF!G$10,0)-MAX(AY722-AX722,0)/Inputs!$B$10)*DCF!G$6</f>
        <v>1493.2584055875029</v>
      </c>
      <c r="CG722" s="15">
        <f ca="1">(AZ722*DCF!H$10-DCF!H$5*MAX(AZ722*DCF!H$10,0)-MAX(AZ722-AY722,0)/Inputs!$B$10)*DCF!H$6</f>
        <v>2193.35588560715</v>
      </c>
      <c r="CH722" s="15">
        <f ca="1">(BA722*DCF!I$10-DCF!I$5*MAX(BA722*DCF!I$10,0)-MAX(BA722-AZ722,0)/Inputs!$B$10)*DCF!I$6</f>
        <v>2291.4200366326754</v>
      </c>
      <c r="CI722" s="15">
        <f ca="1">(BB722*DCF!J$10-DCF!J$5*MAX(BB722*DCF!J$10,0)-MAX(BB722-BA722,0)/Inputs!$B$10)*DCF!J$6</f>
        <v>2460.8828082761538</v>
      </c>
      <c r="CJ722" s="15">
        <f ca="1">(BC722*DCF!K$10-DCF!K$5*MAX(BC722*DCF!K$10,0)-MAX(BC722-BB722,0)/Inputs!$B$10)*DCF!K$6</f>
        <v>2842.2156219196804</v>
      </c>
      <c r="CK722" s="15">
        <f ca="1">(BD722*DCF!L$10-DCF!L$5*MAX(BD722*DCF!L$10,0)-MAX(BD722-BC722,0)/Inputs!$B$10)*DCF!L$6</f>
        <v>2777.7876222329833</v>
      </c>
      <c r="CL722" s="15">
        <f ca="1">(BE722*DCF!M$10-DCF!M$5*MAX(BE722*DCF!M$10,0)-MAX(BE722-BD722,0)/Inputs!$B$10)*DCF!M$6</f>
        <v>3299.7441511840907</v>
      </c>
      <c r="CM722" s="15">
        <f ca="1">(BF722*DCF!C$28-DCF!C$5*MAX(BF722*DCF!C$28,0)-MAX(BF722-Inputs!$B$13,0)/Inputs!$B$17)*DCF!C$6</f>
        <v>3861.1540441047937</v>
      </c>
      <c r="CN722" s="15">
        <f ca="1">(BG722*DCF!D$28-DCF!D$5*MAX(BG722*DCF!D$28,0)-MAX(BG722-BF722,0)/Inputs!$B$17)*DCF!D$6</f>
        <v>5498.9874281664079</v>
      </c>
      <c r="CO722" s="15">
        <f ca="1">(BH722*DCF!E$28-DCF!E$5*MAX(BH722*DCF!E$28,0)-MAX(BH722-BG722,0)/Inputs!$B$17)*DCF!E$6</f>
        <v>6708.2983226700617</v>
      </c>
      <c r="CP722" s="15">
        <f ca="1">(BI722*DCF!F$28-DCF!F$5*MAX(BI722*DCF!F$28,0)-MAX(BI722-BH722,0)/Inputs!$B$17)*DCF!F$6</f>
        <v>6352.2367492234889</v>
      </c>
      <c r="CQ722" s="15">
        <f ca="1">(BJ722*DCF!G$28-DCF!G$5*MAX(BJ722*DCF!G$28,0)-MAX(BJ722-BI722,0)/Inputs!$B$17)*DCF!G$6</f>
        <v>6754.741673631248</v>
      </c>
      <c r="CR722" s="15">
        <f ca="1">(BK722*DCF!H$28-DCF!H$5*MAX(BK722*DCF!H$28,0)-MAX(BK722-BJ722,0)/Inputs!$B$17)*DCF!H$6</f>
        <v>8028.4326916042337</v>
      </c>
      <c r="CS722" s="15">
        <f ca="1">(BL722*DCF!I$28-DCF!I$5*MAX(BL722*DCF!I$28,0)-MAX(BL722-BK722,0)/Inputs!$B$17)*DCF!I$6</f>
        <v>8763.2659477100533</v>
      </c>
      <c r="CT722" s="15">
        <f ca="1">(BM722*DCF!J$28-DCF!J$5*MAX(BM722*DCF!J$28,0)-MAX(BM722-BL722,0)/Inputs!$B$17)*DCF!J$6</f>
        <v>10100.480136437811</v>
      </c>
      <c r="CU722" s="15">
        <f ca="1">(BN722*DCF!K$28-DCF!K$5*MAX(BN722*DCF!K$28,0)-MAX(BN722-BM722,0)/Inputs!$B$17)*DCF!K$6</f>
        <v>12100.199461576794</v>
      </c>
      <c r="CV722" s="15">
        <f ca="1">(BO722*DCF!L$28-DCF!L$5*MAX(BO722*DCF!L$28,0)-MAX(BO722-BN722,0)/Inputs!$B$17)*DCF!L$6</f>
        <v>14076.224574987114</v>
      </c>
      <c r="CW722" s="15">
        <f ca="1">(BP722*DCF!M$28-DCF!M$5*MAX(BP722*DCF!M$28,0)-MAX(BP722-BO722,0)/Inputs!$B$17)*DCF!M$6</f>
        <v>17705.629794571716</v>
      </c>
      <c r="CX722" s="15">
        <f ca="1">(BQ722*DCF!C$46-DCF!C$5*MAX(BQ722*DCF!C$46,0)-MAX(BQ722-Inputs!$B$20,0)/Inputs!$B$24)*DCF!C$6</f>
        <v>-901.39000665939204</v>
      </c>
      <c r="CY722" s="15">
        <f ca="1">(BR722*DCF!D$46-DCF!D$5*MAX(BR722*DCF!D$46,0)-MAX(BR722-BQ722,0)/Inputs!$B$24)*DCF!D$6</f>
        <v>-2644.9061757499044</v>
      </c>
      <c r="CZ722" s="15">
        <f ca="1">(BS722*DCF!E$46-DCF!E$5*MAX(BS722*DCF!E$46,0)-MAX(BS722-BR722,0)/Inputs!$B$24)*DCF!E$6</f>
        <v>-1597.8815735136459</v>
      </c>
      <c r="DA722" s="15">
        <f ca="1">(BT722*DCF!F$46-DCF!F$5*MAX(BT722*DCF!F$46,0)-MAX(BT722-BS722,0)/Inputs!$B$24)*DCF!F$6</f>
        <v>-3235.6930284868804</v>
      </c>
      <c r="DB722" s="15">
        <f ca="1">(BU722*DCF!G$46-DCF!G$5*MAX(BU722*DCF!G$46,0)-MAX(BU722-BT722,0)/Inputs!$B$24)*DCF!G$6</f>
        <v>-5041.2467866005109</v>
      </c>
      <c r="DC722" s="15">
        <f ca="1">(BV722*DCF!H$46-DCF!H$5*MAX(BV722*DCF!H$46,0)-MAX(BV722-BU722,0)/Inputs!$B$24)*DCF!H$6</f>
        <v>-5149.2403147416644</v>
      </c>
      <c r="DD722" s="15">
        <f ca="1">(BW722*DCF!I$46-DCF!I$5*MAX(BW722*DCF!I$46,0)-MAX(BW722-BV722,0)/Inputs!$B$24)*DCF!I$6</f>
        <v>-4070.6763689504055</v>
      </c>
      <c r="DE722" s="15">
        <f ca="1">(BX722*DCF!J$46-DCF!J$5*MAX(BX722*DCF!J$46,0)-MAX(BX722-BW722,0)/Inputs!$B$24)*DCF!J$6</f>
        <v>-3110.9262751837605</v>
      </c>
      <c r="DF722" s="15">
        <f ca="1">(BY722*DCF!K$46-DCF!K$5*MAX(BY722*DCF!K$46,0)-MAX(BY722-BX722,0)/Inputs!$B$24)*DCF!K$6</f>
        <v>3592.7858645056385</v>
      </c>
      <c r="DG722" s="15">
        <f ca="1">(BZ722*DCF!L$46-DCF!L$5*MAX(BZ722*DCF!L$46,0)-MAX(BZ722-BY722,0)/Inputs!$B$24)*DCF!L$6</f>
        <v>-2089.5259925568903</v>
      </c>
      <c r="DH722" s="15">
        <f ca="1">(CA722*DCF!M$46-DCF!M$5*MAX(CA722*DCF!M$46,0)-MAX(CA722-BZ722,0)/Inputs!$B$24)*DCF!M$6</f>
        <v>11362.846234597126</v>
      </c>
      <c r="DI722" s="15">
        <f ca="1">SUM(CB722:CL722)+BE722*DCF!M$10*(1+Inputs!$B$30)*(1-Inputs!$B$33)*(1-Inputs!$B$30/Inputs!$B$31)/(Inputs!$B$29-Inputs!$B$30)*DCF!M$6</f>
        <v>93717.865801030915</v>
      </c>
      <c r="DJ722" s="15">
        <f ca="1">SUM(CM722:CW722)+BP722*DCF!M$28*(1+Inputs!$B$30)*(1-Inputs!$B$33)*(1-Inputs!$B$30/Inputs!$B$31)/(Inputs!$B$29-Inputs!$B$30)*DCF!M$6</f>
        <v>521546.91049755644</v>
      </c>
      <c r="DK722" s="15">
        <f ca="1">SUM(CX722:DH722)+CA722*DCF!M$46*(1+Inputs!$B$30)*(1-Inputs!$B$33)*(1-Inputs!$B$30/Inputs!$B$31)/(Inputs!$B$29-Inputs!$B$30)*DCF!M$6</f>
        <v>227049.51430263175</v>
      </c>
      <c r="DM722" s="15">
        <f ca="1">DI722+DJ722+DK722+Inputs!$B$34+Inputs!$B$36-Inputs!$B$35</f>
        <v>919165.29060121905</v>
      </c>
    </row>
    <row r="723" spans="1:117" x14ac:dyDescent="0.75">
      <c r="A723" s="11">
        <v>710</v>
      </c>
      <c r="C723" s="23">
        <f t="shared" ca="1" si="400"/>
        <v>-2.9214063640103056</v>
      </c>
      <c r="D723" s="23">
        <f t="shared" ca="1" si="400"/>
        <v>-1.5279437323743286</v>
      </c>
      <c r="E723" s="23">
        <f t="shared" ca="1" si="400"/>
        <v>0.36799933642310523</v>
      </c>
      <c r="F723" s="23">
        <f t="shared" ca="1" si="400"/>
        <v>8.5602400767504847E-3</v>
      </c>
      <c r="G723" s="23">
        <f t="shared" ca="1" si="400"/>
        <v>0.45501585763331015</v>
      </c>
      <c r="H723" s="23">
        <f t="shared" ca="1" si="400"/>
        <v>0.86096496838721737</v>
      </c>
      <c r="I723" s="23">
        <f t="shared" ca="1" si="400"/>
        <v>-2.290082300146552</v>
      </c>
      <c r="J723" s="23">
        <f t="shared" ca="1" si="400"/>
        <v>5.3058597435480914E-2</v>
      </c>
      <c r="K723" s="23">
        <f t="shared" ca="1" si="400"/>
        <v>1.8907903366632453</v>
      </c>
      <c r="L723" s="23">
        <f t="shared" ca="1" si="400"/>
        <v>2.8109962313111532</v>
      </c>
      <c r="M723" s="23">
        <f t="shared" ca="1" si="400"/>
        <v>-0.42610923754437302</v>
      </c>
      <c r="N723" s="23">
        <f ca="1">SQRT(Inputs!$B$38)*C723+SQRT(1-Inputs!$B$38)*_xlfn.NORM.S.INV(RAND())</f>
        <v>-1.8493460596743776</v>
      </c>
      <c r="O723" s="23">
        <f ca="1">SQRT(Inputs!$B$38)*D723+SQRT(1-Inputs!$B$38)*_xlfn.NORM.S.INV(RAND())</f>
        <v>-0.82426342660131524</v>
      </c>
      <c r="P723" s="23">
        <f ca="1">SQRT(Inputs!$B$38)*E723+SQRT(1-Inputs!$B$38)*_xlfn.NORM.S.INV(RAND())</f>
        <v>0.34625021195910555</v>
      </c>
      <c r="Q723" s="23">
        <f ca="1">SQRT(Inputs!$B$38)*F723+SQRT(1-Inputs!$B$38)*_xlfn.NORM.S.INV(RAND())</f>
        <v>1.1978904431409239</v>
      </c>
      <c r="R723" s="23">
        <f ca="1">SQRT(Inputs!$B$38)*G723+SQRT(1-Inputs!$B$38)*_xlfn.NORM.S.INV(RAND())</f>
        <v>0.15916029026227152</v>
      </c>
      <c r="S723" s="23">
        <f ca="1">SQRT(Inputs!$B$38)*H723+SQRT(1-Inputs!$B$38)*_xlfn.NORM.S.INV(RAND())</f>
        <v>1.9228077136493025</v>
      </c>
      <c r="T723" s="23">
        <f ca="1">SQRT(Inputs!$B$38)*I723+SQRT(1-Inputs!$B$38)*_xlfn.NORM.S.INV(RAND())</f>
        <v>-3.4492475993048295</v>
      </c>
      <c r="U723" s="23">
        <f ca="1">SQRT(Inputs!$B$38)*J723+SQRT(1-Inputs!$B$38)*_xlfn.NORM.S.INV(RAND())</f>
        <v>-0.76293306341084066</v>
      </c>
      <c r="V723" s="23">
        <f ca="1">SQRT(Inputs!$B$38)*K723+SQRT(1-Inputs!$B$38)*_xlfn.NORM.S.INV(RAND())</f>
        <v>-2.8056657577781863E-2</v>
      </c>
      <c r="W723" s="23">
        <f ca="1">SQRT(Inputs!$B$38)*L723+SQRT(1-Inputs!$B$38)*_xlfn.NORM.S.INV(RAND())</f>
        <v>2.1407084557224603</v>
      </c>
      <c r="X723" s="23">
        <f ca="1">SQRT(Inputs!$B$38)*M723+SQRT(1-Inputs!$B$38)*_xlfn.NORM.S.INV(RAND())</f>
        <v>0.16984852300919798</v>
      </c>
      <c r="Y723" s="23">
        <f ca="1">SQRT(Inputs!$B$38)*C723+SQRT(1-Inputs!$B$38)*_xlfn.NORM.S.INV(RAND())</f>
        <v>-1.0966066309296374</v>
      </c>
      <c r="Z723" s="23">
        <f ca="1">SQRT(Inputs!$B$38)*D723+SQRT(1-Inputs!$B$38)*_xlfn.NORM.S.INV(RAND())</f>
        <v>-0.43207880465834581</v>
      </c>
      <c r="AA723" s="23">
        <f ca="1">SQRT(Inputs!$B$38)*E723+SQRT(1-Inputs!$B$38)*_xlfn.NORM.S.INV(RAND())</f>
        <v>-0.55062286499684121</v>
      </c>
      <c r="AB723" s="23">
        <f ca="1">SQRT(Inputs!$B$38)*F723+SQRT(1-Inputs!$B$38)*_xlfn.NORM.S.INV(RAND())</f>
        <v>-0.33727486116975458</v>
      </c>
      <c r="AC723" s="23">
        <f ca="1">SQRT(Inputs!$B$38)*G723+SQRT(1-Inputs!$B$38)*_xlfn.NORM.S.INV(RAND())</f>
        <v>-0.11839674058831209</v>
      </c>
      <c r="AD723" s="23">
        <f ca="1">SQRT(Inputs!$B$38)*H723+SQRT(1-Inputs!$B$38)*_xlfn.NORM.S.INV(RAND())</f>
        <v>-0.18667645342726502</v>
      </c>
      <c r="AE723" s="23">
        <f ca="1">SQRT(Inputs!$B$38)*I723+SQRT(1-Inputs!$B$38)*_xlfn.NORM.S.INV(RAND())</f>
        <v>-1.6910923110637577</v>
      </c>
      <c r="AF723" s="23">
        <f ca="1">SQRT(Inputs!$B$38)*J723+SQRT(1-Inputs!$B$38)*_xlfn.NORM.S.INV(RAND())</f>
        <v>-0.25259097266083397</v>
      </c>
      <c r="AG723" s="23">
        <f ca="1">SQRT(Inputs!$B$38)*K723+SQRT(1-Inputs!$B$38)*_xlfn.NORM.S.INV(RAND())</f>
        <v>1.474669440386394</v>
      </c>
      <c r="AH723" s="23">
        <f ca="1">SQRT(Inputs!$B$38)*L723+SQRT(1-Inputs!$B$38)*_xlfn.NORM.S.INV(RAND())</f>
        <v>1.1953714301570915</v>
      </c>
      <c r="AI723" s="23">
        <f ca="1">SQRT(Inputs!$B$38)*M723+SQRT(1-Inputs!$B$38)*_xlfn.NORM.S.INV(RAND())</f>
        <v>0.33447292793412708</v>
      </c>
      <c r="AJ723" s="23">
        <f ca="1">SQRT(Inputs!$B$38)*C723+SQRT(1-Inputs!$B$38)*_xlfn.NORM.S.INV(RAND())</f>
        <v>-1.5744847945272</v>
      </c>
      <c r="AK723" s="23">
        <f ca="1">SQRT(Inputs!$B$38)*D723+SQRT(1-Inputs!$B$38)*_xlfn.NORM.S.INV(RAND())</f>
        <v>-0.76651541866569195</v>
      </c>
      <c r="AL723" s="23">
        <f ca="1">SQRT(Inputs!$B$38)*E723+SQRT(1-Inputs!$B$38)*_xlfn.NORM.S.INV(RAND())</f>
        <v>1.6744807527003482</v>
      </c>
      <c r="AM723" s="23">
        <f ca="1">SQRT(Inputs!$B$38)*F723+SQRT(1-Inputs!$B$38)*_xlfn.NORM.S.INV(RAND())</f>
        <v>0.2175318341842627</v>
      </c>
      <c r="AN723" s="23">
        <f ca="1">SQRT(Inputs!$B$38)*G723+SQRT(1-Inputs!$B$38)*_xlfn.NORM.S.INV(RAND())</f>
        <v>-0.64354871567810179</v>
      </c>
      <c r="AO723" s="23">
        <f ca="1">SQRT(Inputs!$B$38)*H723+SQRT(1-Inputs!$B$38)*_xlfn.NORM.S.INV(RAND())</f>
        <v>0.62374708444326088</v>
      </c>
      <c r="AP723" s="23">
        <f ca="1">SQRT(Inputs!$B$38)*I723+SQRT(1-Inputs!$B$38)*_xlfn.NORM.S.INV(RAND())</f>
        <v>-0.93473883505022681</v>
      </c>
      <c r="AQ723" s="23">
        <f ca="1">SQRT(Inputs!$B$38)*J723+SQRT(1-Inputs!$B$38)*_xlfn.NORM.S.INV(RAND())</f>
        <v>-1.3962673247821764</v>
      </c>
      <c r="AR723" s="23">
        <f ca="1">SQRT(Inputs!$B$38)*K723+SQRT(1-Inputs!$B$38)*_xlfn.NORM.S.INV(RAND())</f>
        <v>-7.2022561911943006E-2</v>
      </c>
      <c r="AS723" s="23">
        <f ca="1">SQRT(Inputs!$B$38)*L723+SQRT(1-Inputs!$B$38)*_xlfn.NORM.S.INV(RAND())</f>
        <v>1.6181001402177579</v>
      </c>
      <c r="AT723" s="23">
        <f ca="1">SQRT(Inputs!$B$38)*M723+SQRT(1-Inputs!$B$38)*_xlfn.NORM.S.INV(RAND())</f>
        <v>-0.87014974793002708</v>
      </c>
      <c r="AU723" s="15">
        <f ca="1">Inputs!$B$6*EXP($B$8-0.5*C$5^2+C$5*N723)</f>
        <v>3678.4733045893499</v>
      </c>
      <c r="AV723" s="15">
        <f t="shared" ca="1" si="401"/>
        <v>3966.5138327963364</v>
      </c>
      <c r="AW723" s="15">
        <f t="shared" ca="1" si="402"/>
        <v>5067.6937657593135</v>
      </c>
      <c r="AX723" s="15">
        <f t="shared" ca="1" si="403"/>
        <v>7185.9643739310695</v>
      </c>
      <c r="AY723" s="15">
        <f t="shared" ca="1" si="404"/>
        <v>8946.7479541512148</v>
      </c>
      <c r="AZ723" s="15">
        <f t="shared" ca="1" si="405"/>
        <v>13522.53462450987</v>
      </c>
      <c r="BA723" s="15">
        <f t="shared" ca="1" si="406"/>
        <v>11533.727623043373</v>
      </c>
      <c r="BB723" s="15">
        <f t="shared" ca="1" si="407"/>
        <v>13081.652627451209</v>
      </c>
      <c r="BC723" s="15">
        <f t="shared" ca="1" si="408"/>
        <v>15978.362400537857</v>
      </c>
      <c r="BD723" s="15">
        <f t="shared" ca="1" si="409"/>
        <v>23914.412211718478</v>
      </c>
      <c r="BE723" s="15">
        <f t="shared" ca="1" si="410"/>
        <v>29760.899386322282</v>
      </c>
      <c r="BF723" s="15">
        <f ca="1">Inputs!$B$13*EXP($B$9-0.5*C$6^2+C$6*Y723)</f>
        <v>11128.55380689555</v>
      </c>
      <c r="BG723" s="15">
        <f t="shared" ca="1" si="411"/>
        <v>12545.528062715613</v>
      </c>
      <c r="BH723" s="15">
        <f t="shared" ca="1" si="412"/>
        <v>13990.488857629098</v>
      </c>
      <c r="BI723" s="15">
        <f t="shared" ca="1" si="413"/>
        <v>16260.05734484294</v>
      </c>
      <c r="BJ723" s="15">
        <f t="shared" ca="1" si="414"/>
        <v>19596.460711282896</v>
      </c>
      <c r="BK723" s="15">
        <f t="shared" ca="1" si="415"/>
        <v>23447.39488686914</v>
      </c>
      <c r="BL723" s="15">
        <f t="shared" ca="1" si="416"/>
        <v>23134.005937193102</v>
      </c>
      <c r="BM723" s="15">
        <f t="shared" ca="1" si="417"/>
        <v>27558.232556731797</v>
      </c>
      <c r="BN723" s="15">
        <f t="shared" ca="1" si="418"/>
        <v>40444.552335241264</v>
      </c>
      <c r="BO723" s="15">
        <f t="shared" ca="1" si="419"/>
        <v>57180.846356096801</v>
      </c>
      <c r="BP723" s="15">
        <f t="shared" ca="1" si="420"/>
        <v>73097.063648392621</v>
      </c>
      <c r="BQ723" s="15">
        <f ca="1">Inputs!$B$20*EXP($B$10-0.5*C$7^2+C$7*AJ723)</f>
        <v>2454.028370474251</v>
      </c>
      <c r="BR723" s="15">
        <f t="shared" ca="1" si="421"/>
        <v>2610.3451401092866</v>
      </c>
      <c r="BS723" s="15">
        <f t="shared" ca="1" si="422"/>
        <v>5782.0916152277605</v>
      </c>
      <c r="BT723" s="15">
        <f t="shared" ca="1" si="423"/>
        <v>8440.4198275583094</v>
      </c>
      <c r="BU723" s="15">
        <f t="shared" ca="1" si="424"/>
        <v>10010.634729818397</v>
      </c>
      <c r="BV723" s="15">
        <f t="shared" ca="1" si="425"/>
        <v>16029.129293540314</v>
      </c>
      <c r="BW723" s="15">
        <f t="shared" ca="1" si="426"/>
        <v>18352.819843877736</v>
      </c>
      <c r="BX723" s="15">
        <f t="shared" ca="1" si="427"/>
        <v>19402.130279537814</v>
      </c>
      <c r="BY723" s="15">
        <f t="shared" ca="1" si="428"/>
        <v>26813.638233227612</v>
      </c>
      <c r="BZ723" s="15">
        <f t="shared" ca="1" si="429"/>
        <v>50657.373224505325</v>
      </c>
      <c r="CA723" s="15">
        <f t="shared" ca="1" si="430"/>
        <v>60963.770406116149</v>
      </c>
      <c r="CB723" s="15">
        <f ca="1">(AU723*DCF!C$10-DCF!C$5*MAX(AU723*DCF!C$10,0)-MAX(AU723-Inputs!$B$6,0)/Inputs!$B$10)*DCF!C$6</f>
        <v>944.66547655697684</v>
      </c>
      <c r="CC723" s="15">
        <f ca="1">(AV723*DCF!D$10-DCF!D$5*MAX(AV723*DCF!D$10,0)-MAX(AV723-AU723,0)/Inputs!$B$10)*DCF!D$6</f>
        <v>896.5797302478494</v>
      </c>
      <c r="CD723" s="15">
        <f ca="1">(AW723*DCF!E$10-DCF!E$5*MAX(AW723*DCF!E$10,0)-MAX(AW723-AV723,0)/Inputs!$B$10)*DCF!E$6</f>
        <v>922.01849700718685</v>
      </c>
      <c r="CE723" s="15">
        <f ca="1">(AX723*DCF!F$10-DCF!F$5*MAX(AX723*DCF!F$10,0)-MAX(AX723-AW723,0)/Inputs!$B$10)*DCF!F$6</f>
        <v>1127.9249752054138</v>
      </c>
      <c r="CF723" s="15">
        <f ca="1">(AY723*DCF!G$10-DCF!G$5*MAX(AY723*DCF!G$10,0)-MAX(AY723-AX723,0)/Inputs!$B$10)*DCF!G$6</f>
        <v>1504.9335599997726</v>
      </c>
      <c r="CG723" s="15">
        <f ca="1">(AZ723*DCF!H$10-DCF!H$5*MAX(AZ723*DCF!H$10,0)-MAX(AZ723-AY723,0)/Inputs!$B$10)*DCF!H$6</f>
        <v>1812.8968416734019</v>
      </c>
      <c r="CH723" s="15">
        <f ca="1">(BA723*DCF!I$10-DCF!I$5*MAX(BA723*DCF!I$10,0)-MAX(BA723-AZ723,0)/Inputs!$B$10)*DCF!I$6</f>
        <v>2106.7912850614298</v>
      </c>
      <c r="CI723" s="15">
        <f ca="1">(BB723*DCF!J$10-DCF!J$5*MAX(BB723*DCF!J$10,0)-MAX(BB723-BA723,0)/Inputs!$B$10)*DCF!J$6</f>
        <v>2010.2794178864033</v>
      </c>
      <c r="CJ723" s="15">
        <f ca="1">(BC723*DCF!K$10-DCF!K$5*MAX(BC723*DCF!K$10,0)-MAX(BC723-BB723,0)/Inputs!$B$10)*DCF!K$6</f>
        <v>2166.7644603029544</v>
      </c>
      <c r="CK723" s="15">
        <f ca="1">(BD723*DCF!L$10-DCF!L$5*MAX(BD723*DCF!L$10,0)-MAX(BD723-BC723,0)/Inputs!$B$10)*DCF!L$6</f>
        <v>2580.4883807727192</v>
      </c>
      <c r="CL723" s="15">
        <f ca="1">(BE723*DCF!M$10-DCF!M$5*MAX(BE723*DCF!M$10,0)-MAX(BE723-BD723,0)/Inputs!$B$10)*DCF!M$6</f>
        <v>3501.2224700888387</v>
      </c>
      <c r="CM723" s="15">
        <f ca="1">(BF723*DCF!C$28-DCF!C$5*MAX(BF723*DCF!C$28,0)-MAX(BF723-Inputs!$B$13,0)/Inputs!$B$17)*DCF!C$6</f>
        <v>3396.3616393842658</v>
      </c>
      <c r="CN723" s="15">
        <f ca="1">(BG723*DCF!D$28-DCF!D$5*MAX(BG723*DCF!D$28,0)-MAX(BG723-BF723,0)/Inputs!$B$17)*DCF!D$6</f>
        <v>3392.6417856479661</v>
      </c>
      <c r="CO723" s="15">
        <f ca="1">(BH723*DCF!E$28-DCF!E$5*MAX(BH723*DCF!E$28,0)-MAX(BH723-BG723,0)/Inputs!$B$17)*DCF!E$6</f>
        <v>3677.5736822224353</v>
      </c>
      <c r="CP723" s="15">
        <f ca="1">(BI723*DCF!F$28-DCF!F$5*MAX(BI723*DCF!F$28,0)-MAX(BI723-BH723,0)/Inputs!$B$17)*DCF!F$6</f>
        <v>4000.9664488267058</v>
      </c>
      <c r="CQ723" s="15">
        <f ca="1">(BJ723*DCF!G$28-DCF!G$5*MAX(BJ723*DCF!G$28,0)-MAX(BJ723-BI723,0)/Inputs!$B$17)*DCF!G$6</f>
        <v>4523.3003228669322</v>
      </c>
      <c r="CR723" s="15">
        <f ca="1">(BK723*DCF!H$28-DCF!H$5*MAX(BK723*DCF!H$28,0)-MAX(BK723-BJ723,0)/Inputs!$B$17)*DCF!H$6</f>
        <v>5200.472344258068</v>
      </c>
      <c r="CS723" s="15">
        <f ca="1">(BL723*DCF!I$28-DCF!I$5*MAX(BL723*DCF!I$28,0)-MAX(BL723-BK723,0)/Inputs!$B$17)*DCF!I$6</f>
        <v>5440.0317563732524</v>
      </c>
      <c r="CT723" s="15">
        <f ca="1">(BM723*DCF!J$28-DCF!J$5*MAX(BM723*DCF!J$28,0)-MAX(BM723-BL723,0)/Inputs!$B$17)*DCF!J$6</f>
        <v>5561.1573370654714</v>
      </c>
      <c r="CU723" s="15">
        <f ca="1">(BN723*DCF!K$28-DCF!K$5*MAX(BN723*DCF!K$28,0)-MAX(BN723-BM723,0)/Inputs!$B$17)*DCF!K$6</f>
        <v>6962.8087915091346</v>
      </c>
      <c r="CV723" s="15">
        <f ca="1">(BO723*DCF!L$28-DCF!L$5*MAX(BO723*DCF!L$28,0)-MAX(BO723-BN723,0)/Inputs!$B$17)*DCF!L$6</f>
        <v>9515.0394907885202</v>
      </c>
      <c r="CW723" s="15">
        <f ca="1">(BP723*DCF!M$28-DCF!M$5*MAX(BP723*DCF!M$28,0)-MAX(BP723-BO723,0)/Inputs!$B$17)*DCF!M$6</f>
        <v>12089.562887305126</v>
      </c>
      <c r="CX723" s="15">
        <f ca="1">(BQ723*DCF!C$46-DCF!C$5*MAX(BQ723*DCF!C$46,0)-MAX(BQ723-Inputs!$B$20,0)/Inputs!$B$24)*DCF!C$6</f>
        <v>-566.75020103331428</v>
      </c>
      <c r="CY723" s="15">
        <f ca="1">(BR723*DCF!D$46-DCF!D$5*MAX(BR723*DCF!D$46,0)-MAX(BR723-BQ723,0)/Inputs!$B$24)*DCF!D$6</f>
        <v>-512.22410943735383</v>
      </c>
      <c r="CZ723" s="15">
        <f ca="1">(BS723*DCF!E$46-DCF!E$5*MAX(BS723*DCF!E$46,0)-MAX(BS723-BR723,0)/Inputs!$B$24)*DCF!E$6</f>
        <v>-1933.9575445698222</v>
      </c>
      <c r="DA723" s="15">
        <f ca="1">(BT723*DCF!F$46-DCF!F$5*MAX(BT723*DCF!F$46,0)-MAX(BT723-BS723,0)/Inputs!$B$24)*DCF!F$6</f>
        <v>-1582.6660745225986</v>
      </c>
      <c r="DB723" s="15">
        <f ca="1">(BU723*DCF!G$46-DCF!G$5*MAX(BU723*DCF!G$46,0)-MAX(BU723-BT723,0)/Inputs!$B$24)*DCF!G$6</f>
        <v>-864.92724317378907</v>
      </c>
      <c r="DC723" s="15">
        <f ca="1">(BV723*DCF!H$46-DCF!H$5*MAX(BV723*DCF!H$46,0)-MAX(BV723-BU723,0)/Inputs!$B$24)*DCF!H$6</f>
        <v>-1870.2103097485781</v>
      </c>
      <c r="DD723" s="15">
        <f ca="1">(BW723*DCF!I$46-DCF!I$5*MAX(BW723*DCF!I$46,0)-MAX(BW723-BV723,0)/Inputs!$B$24)*DCF!I$6</f>
        <v>-243.17617643257839</v>
      </c>
      <c r="DE723" s="15">
        <f ca="1">(BX723*DCF!J$46-DCF!J$5*MAX(BX723*DCF!J$46,0)-MAX(BX723-BW723,0)/Inputs!$B$24)*DCF!J$6</f>
        <v>535.60571192755401</v>
      </c>
      <c r="DF723" s="15">
        <f ca="1">(BY723*DCF!K$46-DCF!K$5*MAX(BY723*DCF!K$46,0)-MAX(BY723-BX723,0)/Inputs!$B$24)*DCF!K$6</f>
        <v>-283.93760730375567</v>
      </c>
      <c r="DG723" s="15">
        <f ca="1">(BZ723*DCF!L$46-DCF!L$5*MAX(BZ723*DCF!L$46,0)-MAX(BZ723-BY723,0)/Inputs!$B$24)*DCF!L$6</f>
        <v>-1894.2064552997181</v>
      </c>
      <c r="DH723" s="15">
        <f ca="1">(CA723*DCF!M$46-DCF!M$5*MAX(CA723*DCF!M$46,0)-MAX(CA723-BZ723,0)/Inputs!$B$24)*DCF!M$6</f>
        <v>2624.7040688279521</v>
      </c>
      <c r="DI723" s="15">
        <f ca="1">SUM(CB723:CL723)+BE723*DCF!M$10*(1+Inputs!$B$30)*(1-Inputs!$B$33)*(1-Inputs!$B$30/Inputs!$B$31)/(Inputs!$B$29-Inputs!$B$30)*DCF!M$6</f>
        <v>102399.54163409035</v>
      </c>
      <c r="DJ723" s="15">
        <f ca="1">SUM(CM723:CW723)+BP723*DCF!M$28*(1+Inputs!$B$30)*(1-Inputs!$B$33)*(1-Inputs!$B$30/Inputs!$B$31)/(Inputs!$B$29-Inputs!$B$30)*DCF!M$6</f>
        <v>335000.04280901497</v>
      </c>
      <c r="DK723" s="15">
        <f ca="1">SUM(CX723:DH723)+CA723*DCF!M$46*(1+Inputs!$B$30)*(1-Inputs!$B$33)*(1-Inputs!$B$30/Inputs!$B$31)/(Inputs!$B$29-Inputs!$B$30)*DCF!M$6</f>
        <v>87665.464727360129</v>
      </c>
      <c r="DM723" s="15">
        <f ca="1">DI723+DJ723+DK723+Inputs!$B$34+Inputs!$B$36-Inputs!$B$35</f>
        <v>601916.04917046544</v>
      </c>
    </row>
    <row r="724" spans="1:117" x14ac:dyDescent="0.75">
      <c r="A724" s="11">
        <v>711</v>
      </c>
      <c r="C724" s="23">
        <f t="shared" ref="C724:M733" ca="1" si="431">_xlfn.NORM.S.INV(RAND())</f>
        <v>0.31912420487363907</v>
      </c>
      <c r="D724" s="23">
        <f t="shared" ca="1" si="431"/>
        <v>-1.1465844168741413</v>
      </c>
      <c r="E724" s="23">
        <f t="shared" ca="1" si="431"/>
        <v>-1.7079606101453439</v>
      </c>
      <c r="F724" s="23">
        <f t="shared" ca="1" si="431"/>
        <v>-0.24917066149127626</v>
      </c>
      <c r="G724" s="23">
        <f t="shared" ca="1" si="431"/>
        <v>0.35937979448800639</v>
      </c>
      <c r="H724" s="23">
        <f t="shared" ca="1" si="431"/>
        <v>0.83334090053623511</v>
      </c>
      <c r="I724" s="23">
        <f t="shared" ca="1" si="431"/>
        <v>-0.48773297885501166</v>
      </c>
      <c r="J724" s="23">
        <f t="shared" ca="1" si="431"/>
        <v>1.7654579459170334</v>
      </c>
      <c r="K724" s="23">
        <f t="shared" ca="1" si="431"/>
        <v>0.89273137647885259</v>
      </c>
      <c r="L724" s="23">
        <f t="shared" ca="1" si="431"/>
        <v>1.9972699356011432</v>
      </c>
      <c r="M724" s="23">
        <f t="shared" ca="1" si="431"/>
        <v>-0.327935779892645</v>
      </c>
      <c r="N724" s="23">
        <f ca="1">SQRT(Inputs!$B$38)*C724+SQRT(1-Inputs!$B$38)*_xlfn.NORM.S.INV(RAND())</f>
        <v>-4.0889567815917682E-2</v>
      </c>
      <c r="O724" s="23">
        <f ca="1">SQRT(Inputs!$B$38)*D724+SQRT(1-Inputs!$B$38)*_xlfn.NORM.S.INV(RAND())</f>
        <v>-0.46289510338908124</v>
      </c>
      <c r="P724" s="23">
        <f ca="1">SQRT(Inputs!$B$38)*E724+SQRT(1-Inputs!$B$38)*_xlfn.NORM.S.INV(RAND())</f>
        <v>-1.5859025064279573</v>
      </c>
      <c r="Q724" s="23">
        <f ca="1">SQRT(Inputs!$B$38)*F724+SQRT(1-Inputs!$B$38)*_xlfn.NORM.S.INV(RAND())</f>
        <v>-0.81297615762035769</v>
      </c>
      <c r="R724" s="23">
        <f ca="1">SQRT(Inputs!$B$38)*G724+SQRT(1-Inputs!$B$38)*_xlfn.NORM.S.INV(RAND())</f>
        <v>1.3996309700330052</v>
      </c>
      <c r="S724" s="23">
        <f ca="1">SQRT(Inputs!$B$38)*H724+SQRT(1-Inputs!$B$38)*_xlfn.NORM.S.INV(RAND())</f>
        <v>2.0319277018694479</v>
      </c>
      <c r="T724" s="23">
        <f ca="1">SQRT(Inputs!$B$38)*I724+SQRT(1-Inputs!$B$38)*_xlfn.NORM.S.INV(RAND())</f>
        <v>-0.50140503918506196</v>
      </c>
      <c r="U724" s="23">
        <f ca="1">SQRT(Inputs!$B$38)*J724+SQRT(1-Inputs!$B$38)*_xlfn.NORM.S.INV(RAND())</f>
        <v>-1.2996901406967851</v>
      </c>
      <c r="V724" s="23">
        <f ca="1">SQRT(Inputs!$B$38)*K724+SQRT(1-Inputs!$B$38)*_xlfn.NORM.S.INV(RAND())</f>
        <v>0.12108857138984847</v>
      </c>
      <c r="W724" s="23">
        <f ca="1">SQRT(Inputs!$B$38)*L724+SQRT(1-Inputs!$B$38)*_xlfn.NORM.S.INV(RAND())</f>
        <v>3.6270593605650134</v>
      </c>
      <c r="X724" s="23">
        <f ca="1">SQRT(Inputs!$B$38)*M724+SQRT(1-Inputs!$B$38)*_xlfn.NORM.S.INV(RAND())</f>
        <v>-0.41501844056746928</v>
      </c>
      <c r="Y724" s="23">
        <f ca="1">SQRT(Inputs!$B$38)*C724+SQRT(1-Inputs!$B$38)*_xlfn.NORM.S.INV(RAND())</f>
        <v>0.13555606963078681</v>
      </c>
      <c r="Z724" s="23">
        <f ca="1">SQRT(Inputs!$B$38)*D724+SQRT(1-Inputs!$B$38)*_xlfn.NORM.S.INV(RAND())</f>
        <v>0.40268469836712029</v>
      </c>
      <c r="AA724" s="23">
        <f ca="1">SQRT(Inputs!$B$38)*E724+SQRT(1-Inputs!$B$38)*_xlfn.NORM.S.INV(RAND())</f>
        <v>-0.60357823457245574</v>
      </c>
      <c r="AB724" s="23">
        <f ca="1">SQRT(Inputs!$B$38)*F724+SQRT(1-Inputs!$B$38)*_xlfn.NORM.S.INV(RAND())</f>
        <v>-0.38730193847458494</v>
      </c>
      <c r="AC724" s="23">
        <f ca="1">SQRT(Inputs!$B$38)*G724+SQRT(1-Inputs!$B$38)*_xlfn.NORM.S.INV(RAND())</f>
        <v>-0.604948910286214</v>
      </c>
      <c r="AD724" s="23">
        <f ca="1">SQRT(Inputs!$B$38)*H724+SQRT(1-Inputs!$B$38)*_xlfn.NORM.S.INV(RAND())</f>
        <v>1.291632189077945</v>
      </c>
      <c r="AE724" s="23">
        <f ca="1">SQRT(Inputs!$B$38)*I724+SQRT(1-Inputs!$B$38)*_xlfn.NORM.S.INV(RAND())</f>
        <v>0.21029946477609085</v>
      </c>
      <c r="AF724" s="23">
        <f ca="1">SQRT(Inputs!$B$38)*J724+SQRT(1-Inputs!$B$38)*_xlfn.NORM.S.INV(RAND())</f>
        <v>1.1938062226162152</v>
      </c>
      <c r="AG724" s="23">
        <f ca="1">SQRT(Inputs!$B$38)*K724+SQRT(1-Inputs!$B$38)*_xlfn.NORM.S.INV(RAND())</f>
        <v>-0.25765146417177692</v>
      </c>
      <c r="AH724" s="23">
        <f ca="1">SQRT(Inputs!$B$38)*L724+SQRT(1-Inputs!$B$38)*_xlfn.NORM.S.INV(RAND())</f>
        <v>1.5380395833063247</v>
      </c>
      <c r="AI724" s="23">
        <f ca="1">SQRT(Inputs!$B$38)*M724+SQRT(1-Inputs!$B$38)*_xlfn.NORM.S.INV(RAND())</f>
        <v>-1.2696118333507629</v>
      </c>
      <c r="AJ724" s="23">
        <f ca="1">SQRT(Inputs!$B$38)*C724+SQRT(1-Inputs!$B$38)*_xlfn.NORM.S.INV(RAND())</f>
        <v>1.4811595585309925</v>
      </c>
      <c r="AK724" s="23">
        <f ca="1">SQRT(Inputs!$B$38)*D724+SQRT(1-Inputs!$B$38)*_xlfn.NORM.S.INV(RAND())</f>
        <v>-0.38137789100893282</v>
      </c>
      <c r="AL724" s="23">
        <f ca="1">SQRT(Inputs!$B$38)*E724+SQRT(1-Inputs!$B$38)*_xlfn.NORM.S.INV(RAND())</f>
        <v>-1.2839068304460231</v>
      </c>
      <c r="AM724" s="23">
        <f ca="1">SQRT(Inputs!$B$38)*F724+SQRT(1-Inputs!$B$38)*_xlfn.NORM.S.INV(RAND())</f>
        <v>1.952285546996561</v>
      </c>
      <c r="AN724" s="23">
        <f ca="1">SQRT(Inputs!$B$38)*G724+SQRT(1-Inputs!$B$38)*_xlfn.NORM.S.INV(RAND())</f>
        <v>0.56017888619075928</v>
      </c>
      <c r="AO724" s="23">
        <f ca="1">SQRT(Inputs!$B$38)*H724+SQRT(1-Inputs!$B$38)*_xlfn.NORM.S.INV(RAND())</f>
        <v>1.3150151720314567</v>
      </c>
      <c r="AP724" s="23">
        <f ca="1">SQRT(Inputs!$B$38)*I724+SQRT(1-Inputs!$B$38)*_xlfn.NORM.S.INV(RAND())</f>
        <v>0.84524383268640935</v>
      </c>
      <c r="AQ724" s="23">
        <f ca="1">SQRT(Inputs!$B$38)*J724+SQRT(1-Inputs!$B$38)*_xlfn.NORM.S.INV(RAND())</f>
        <v>1.9829069123882612</v>
      </c>
      <c r="AR724" s="23">
        <f ca="1">SQRT(Inputs!$B$38)*K724+SQRT(1-Inputs!$B$38)*_xlfn.NORM.S.INV(RAND())</f>
        <v>0.43984316230132409</v>
      </c>
      <c r="AS724" s="23">
        <f ca="1">SQRT(Inputs!$B$38)*L724+SQRT(1-Inputs!$B$38)*_xlfn.NORM.S.INV(RAND())</f>
        <v>1.7660460657410351</v>
      </c>
      <c r="AT724" s="23">
        <f ca="1">SQRT(Inputs!$B$38)*M724+SQRT(1-Inputs!$B$38)*_xlfn.NORM.S.INV(RAND())</f>
        <v>0.59842098068324201</v>
      </c>
      <c r="AU724" s="15">
        <f ca="1">Inputs!$B$6*EXP($B$8-0.5*C$5^2+C$5*N724)</f>
        <v>4929.5032243013229</v>
      </c>
      <c r="AV724" s="15">
        <f t="shared" ca="1" si="401"/>
        <v>5605.5697631689009</v>
      </c>
      <c r="AW724" s="15">
        <f t="shared" ca="1" si="402"/>
        <v>5518.7310493533996</v>
      </c>
      <c r="AX724" s="15">
        <f t="shared" ca="1" si="403"/>
        <v>6087.0797929602986</v>
      </c>
      <c r="AY724" s="15">
        <f t="shared" ca="1" si="404"/>
        <v>8760.0433784011348</v>
      </c>
      <c r="AZ724" s="15">
        <f t="shared" ca="1" si="405"/>
        <v>13400.399270838017</v>
      </c>
      <c r="BA724" s="15">
        <f t="shared" ca="1" si="406"/>
        <v>15560.301026095507</v>
      </c>
      <c r="BB724" s="15">
        <f t="shared" ca="1" si="407"/>
        <v>16724.596262650219</v>
      </c>
      <c r="BC724" s="15">
        <f t="shared" ca="1" si="408"/>
        <v>20724.202281728449</v>
      </c>
      <c r="BD724" s="15">
        <f t="shared" ca="1" si="409"/>
        <v>35643.674427044811</v>
      </c>
      <c r="BE724" s="15">
        <f t="shared" ca="1" si="410"/>
        <v>42056.584440617582</v>
      </c>
      <c r="BF724" s="15">
        <f ca="1">Inputs!$B$13*EXP($B$9-0.5*C$6^2+C$6*Y724)</f>
        <v>14207.750561613791</v>
      </c>
      <c r="BG724" s="15">
        <f t="shared" ca="1" si="411"/>
        <v>18620.461885729295</v>
      </c>
      <c r="BH724" s="15">
        <f t="shared" ca="1" si="412"/>
        <v>20583.535254561786</v>
      </c>
      <c r="BI724" s="15">
        <f t="shared" ca="1" si="413"/>
        <v>23739.142181693245</v>
      </c>
      <c r="BJ724" s="15">
        <f t="shared" ca="1" si="414"/>
        <v>26672.372075797455</v>
      </c>
      <c r="BK724" s="15">
        <f t="shared" ca="1" si="415"/>
        <v>39028.826865896423</v>
      </c>
      <c r="BL724" s="15">
        <f t="shared" ca="1" si="416"/>
        <v>49266.742093028821</v>
      </c>
      <c r="BM724" s="15">
        <f t="shared" ca="1" si="417"/>
        <v>70240.799879445796</v>
      </c>
      <c r="BN724" s="15">
        <f t="shared" ca="1" si="418"/>
        <v>83760.857562848847</v>
      </c>
      <c r="BO724" s="15">
        <f t="shared" ca="1" si="419"/>
        <v>123233.95989514919</v>
      </c>
      <c r="BP724" s="15">
        <f t="shared" ca="1" si="420"/>
        <v>131356.74617791086</v>
      </c>
      <c r="BQ724" s="15">
        <f ca="1">Inputs!$B$20*EXP($B$10-0.5*C$7^2+C$7*AJ724)</f>
        <v>7253.7244969322828</v>
      </c>
      <c r="BR724" s="15">
        <f t="shared" ca="1" si="421"/>
        <v>8719.6455066347498</v>
      </c>
      <c r="BS724" s="15">
        <f t="shared" ca="1" si="422"/>
        <v>8258.1789941951974</v>
      </c>
      <c r="BT724" s="15">
        <f t="shared" ca="1" si="423"/>
        <v>19002.156888933579</v>
      </c>
      <c r="BU724" s="15">
        <f t="shared" ca="1" si="424"/>
        <v>30157.517953000031</v>
      </c>
      <c r="BV724" s="15">
        <f t="shared" ca="1" si="425"/>
        <v>56426.312904470447</v>
      </c>
      <c r="BW724" s="15">
        <f t="shared" ca="1" si="426"/>
        <v>94164.490882972765</v>
      </c>
      <c r="BX724" s="15">
        <f t="shared" ca="1" si="427"/>
        <v>195993.1687307742</v>
      </c>
      <c r="BY724" s="15">
        <f t="shared" ca="1" si="428"/>
        <v>298729.99890578969</v>
      </c>
      <c r="BZ724" s="15">
        <f t="shared" ca="1" si="429"/>
        <v>579932.52541100886</v>
      </c>
      <c r="CA724" s="15">
        <f t="shared" ca="1" si="430"/>
        <v>906030.44309189473</v>
      </c>
      <c r="CB724" s="15">
        <f ca="1">(AU724*DCF!C$10-DCF!C$5*MAX(AU724*DCF!C$10,0)-MAX(AU724-Inputs!$B$6,0)/Inputs!$B$10)*DCF!C$6</f>
        <v>1043.3077185023408</v>
      </c>
      <c r="CC724" s="15">
        <f ca="1">(AV724*DCF!D$10-DCF!D$5*MAX(AV724*DCF!D$10,0)-MAX(AV724-AU724,0)/Inputs!$B$10)*DCF!D$6</f>
        <v>1201.47852169927</v>
      </c>
      <c r="CD724" s="15">
        <f ca="1">(AW724*DCF!E$10-DCF!E$5*MAX(AW724*DCF!E$10,0)-MAX(AW724-AV724,0)/Inputs!$B$10)*DCF!E$6</f>
        <v>1274.187148491184</v>
      </c>
      <c r="CE724" s="15">
        <f ca="1">(AX724*DCF!F$10-DCF!F$5*MAX(AX724*DCF!F$10,0)-MAX(AX724-AW724,0)/Inputs!$B$10)*DCF!F$6</f>
        <v>1210.5405353996046</v>
      </c>
      <c r="CF724" s="15">
        <f ca="1">(AY724*DCF!G$10-DCF!G$5*MAX(AY724*DCF!G$10,0)-MAX(AY724-AX724,0)/Inputs!$B$10)*DCF!G$6</f>
        <v>1291.1282167698205</v>
      </c>
      <c r="CG724" s="15">
        <f ca="1">(AZ724*DCF!H$10-DCF!H$5*MAX(AZ724*DCF!H$10,0)-MAX(AZ724-AY724,0)/Inputs!$B$10)*DCF!H$6</f>
        <v>1777.7187522161726</v>
      </c>
      <c r="CH724" s="15">
        <f ca="1">(BA724*DCF!I$10-DCF!I$5*MAX(BA724*DCF!I$10,0)-MAX(BA724-AZ724,0)/Inputs!$B$10)*DCF!I$6</f>
        <v>2487.9997919758848</v>
      </c>
      <c r="CI724" s="15">
        <f ca="1">(BB724*DCF!J$10-DCF!J$5*MAX(BB724*DCF!J$10,0)-MAX(BB724-BA724,0)/Inputs!$B$10)*DCF!J$6</f>
        <v>2693.5497681043994</v>
      </c>
      <c r="CJ724" s="15">
        <f ca="1">(BC724*DCF!K$10-DCF!K$5*MAX(BC724*DCF!K$10,0)-MAX(BC724-BB724,0)/Inputs!$B$10)*DCF!K$6</f>
        <v>2776.3797772744265</v>
      </c>
      <c r="CK724" s="15">
        <f ca="1">(BD724*DCF!L$10-DCF!L$5*MAX(BD724*DCF!L$10,0)-MAX(BD724-BC724,0)/Inputs!$B$10)*DCF!L$6</f>
        <v>3446.4145868402161</v>
      </c>
      <c r="CL724" s="15">
        <f ca="1">(BE724*DCF!M$10-DCF!M$5*MAX(BE724*DCF!M$10,0)-MAX(BE724-BD724,0)/Inputs!$B$10)*DCF!M$6</f>
        <v>5168.6374039223283</v>
      </c>
      <c r="CM724" s="15">
        <f ca="1">(BF724*DCF!C$28-DCF!C$5*MAX(BF724*DCF!C$28,0)-MAX(BF724-Inputs!$B$13,0)/Inputs!$B$17)*DCF!C$6</f>
        <v>3684.6687474410246</v>
      </c>
      <c r="CN724" s="15">
        <f ca="1">(BG724*DCF!D$28-DCF!D$5*MAX(BG724*DCF!D$28,0)-MAX(BG724-BF724,0)/Inputs!$B$17)*DCF!D$6</f>
        <v>4542.721837564105</v>
      </c>
      <c r="CO724" s="15">
        <f ca="1">(BH724*DCF!E$28-DCF!E$5*MAX(BH724*DCF!E$28,0)-MAX(BH724-BG724,0)/Inputs!$B$17)*DCF!E$6</f>
        <v>5442.7289639288929</v>
      </c>
      <c r="CP724" s="15">
        <f ca="1">(BI724*DCF!F$28-DCF!F$5*MAX(BI724*DCF!F$28,0)-MAX(BI724-BH724,0)/Inputs!$B$17)*DCF!F$6</f>
        <v>5870.0236735935314</v>
      </c>
      <c r="CQ724" s="15">
        <f ca="1">(BJ724*DCF!G$28-DCF!G$5*MAX(BJ724*DCF!G$28,0)-MAX(BJ724-BI724,0)/Inputs!$B$17)*DCF!G$6</f>
        <v>6427.0090063543466</v>
      </c>
      <c r="CR724" s="15">
        <f ca="1">(BK724*DCF!H$28-DCF!H$5*MAX(BK724*DCF!H$28,0)-MAX(BK724-BJ724,0)/Inputs!$B$17)*DCF!H$6</f>
        <v>7732.4131699900981</v>
      </c>
      <c r="CS724" s="15">
        <f ca="1">(BL724*DCF!I$28-DCF!I$5*MAX(BL724*DCF!I$28,0)-MAX(BL724-BK724,0)/Inputs!$B$17)*DCF!I$6</f>
        <v>10115.769329904193</v>
      </c>
      <c r="CT724" s="15">
        <f ca="1">(BM724*DCF!J$28-DCF!J$5*MAX(BM724*DCF!J$28,0)-MAX(BM724-BL724,0)/Inputs!$B$17)*DCF!J$6</f>
        <v>12888.540784275154</v>
      </c>
      <c r="CU724" s="15">
        <f ca="1">(BN724*DCF!K$28-DCF!K$5*MAX(BN724*DCF!K$28,0)-MAX(BN724-BM724,0)/Inputs!$B$17)*DCF!K$6</f>
        <v>16032.861718974171</v>
      </c>
      <c r="CV724" s="15">
        <f ca="1">(BO724*DCF!L$28-DCF!L$5*MAX(BO724*DCF!L$28,0)-MAX(BO724-BN724,0)/Inputs!$B$17)*DCF!L$6</f>
        <v>20121.31431459235</v>
      </c>
      <c r="CW724" s="15">
        <f ca="1">(BP724*DCF!M$28-DCF!M$5*MAX(BP724*DCF!M$28,0)-MAX(BP724-BO724,0)/Inputs!$B$17)*DCF!M$6</f>
        <v>23865.788402188646</v>
      </c>
      <c r="CX724" s="15">
        <f ca="1">(BQ724*DCF!C$46-DCF!C$5*MAX(BQ724*DCF!C$46,0)-MAX(BQ724-Inputs!$B$20,0)/Inputs!$B$24)*DCF!C$6</f>
        <v>-3547.153231130912</v>
      </c>
      <c r="CY724" s="15">
        <f ca="1">(BR724*DCF!D$46-DCF!D$5*MAX(BR724*DCF!D$46,0)-MAX(BR724-BQ724,0)/Inputs!$B$24)*DCF!D$6</f>
        <v>-2113.7364698116121</v>
      </c>
      <c r="CZ724" s="15">
        <f ca="1">(BS724*DCF!E$46-DCF!E$5*MAX(BS724*DCF!E$46,0)-MAX(BS724-BR724,0)/Inputs!$B$24)*DCF!E$6</f>
        <v>-976.54404463197477</v>
      </c>
      <c r="DA724" s="15">
        <f ca="1">(BT724*DCF!F$46-DCF!F$5*MAX(BT724*DCF!F$46,0)-MAX(BT724-BS724,0)/Inputs!$B$24)*DCF!F$6</f>
        <v>-5296.0791999771191</v>
      </c>
      <c r="DB724" s="15">
        <f ca="1">(BU724*DCF!G$46-DCF!G$5*MAX(BU724*DCF!G$46,0)-MAX(BU724-BT724,0)/Inputs!$B$24)*DCF!G$6</f>
        <v>-4766.8823788879799</v>
      </c>
      <c r="DC724" s="15">
        <f ca="1">(BV724*DCF!H$46-DCF!H$5*MAX(BV724*DCF!H$46,0)-MAX(BV724-BU724,0)/Inputs!$B$24)*DCF!H$6</f>
        <v>-8162.8670795923845</v>
      </c>
      <c r="DD724" s="15">
        <f ca="1">(BW724*DCF!I$46-DCF!I$5*MAX(BW724*DCF!I$46,0)-MAX(BW724-BV724,0)/Inputs!$B$24)*DCF!I$6</f>
        <v>-8658.4055631999872</v>
      </c>
      <c r="DE724" s="15">
        <f ca="1">(BX724*DCF!J$46-DCF!J$5*MAX(BX724*DCF!J$46,0)-MAX(BX724-BW724,0)/Inputs!$B$24)*DCF!J$6</f>
        <v>-18781.930437214585</v>
      </c>
      <c r="DF724" s="15">
        <f ca="1">(BY724*DCF!K$46-DCF!K$5*MAX(BY724*DCF!K$46,0)-MAX(BY724-BX724,0)/Inputs!$B$24)*DCF!K$6</f>
        <v>-8103.3331359958602</v>
      </c>
      <c r="DG724" s="15">
        <f ca="1">(BZ724*DCF!L$46-DCF!L$5*MAX(BZ724*DCF!L$46,0)-MAX(BZ724-BY724,0)/Inputs!$B$24)*DCF!L$6</f>
        <v>-23549.012012474894</v>
      </c>
      <c r="DH724" s="15">
        <f ca="1">(CA724*DCF!M$46-DCF!M$5*MAX(CA724*DCF!M$46,0)-MAX(CA724-BZ724,0)/Inputs!$B$24)*DCF!M$6</f>
        <v>2856.4390513364001</v>
      </c>
      <c r="DI724" s="15">
        <f ca="1">SUM(CB724:CL724)+BE724*DCF!M$10*(1+Inputs!$B$30)*(1-Inputs!$B$33)*(1-Inputs!$B$30/Inputs!$B$31)/(Inputs!$B$29-Inputs!$B$30)*DCF!M$6</f>
        <v>141415.37286018924</v>
      </c>
      <c r="DJ724" s="15">
        <f ca="1">SUM(CM724:CW724)+BP724*DCF!M$28*(1+Inputs!$B$30)*(1-Inputs!$B$33)*(1-Inputs!$B$30/Inputs!$B$31)/(Inputs!$B$29-Inputs!$B$30)*DCF!M$6</f>
        <v>604147.25545049994</v>
      </c>
      <c r="DK724" s="15">
        <f ca="1">SUM(CX724:DH724)+CA724*DCF!M$46*(1+Inputs!$B$30)*(1-Inputs!$B$33)*(1-Inputs!$B$30/Inputs!$B$31)/(Inputs!$B$29-Inputs!$B$30)*DCF!M$6</f>
        <v>1319730.8866856529</v>
      </c>
      <c r="DM724" s="15">
        <f ca="1">DI724+DJ724+DK724+Inputs!$B$34+Inputs!$B$36-Inputs!$B$35</f>
        <v>2142144.5149963424</v>
      </c>
    </row>
    <row r="725" spans="1:117" x14ac:dyDescent="0.75">
      <c r="A725" s="11">
        <v>712</v>
      </c>
      <c r="C725" s="23">
        <f t="shared" ca="1" si="431"/>
        <v>-0.17309849080247841</v>
      </c>
      <c r="D725" s="23">
        <f t="shared" ca="1" si="431"/>
        <v>-0.38960979923555689</v>
      </c>
      <c r="E725" s="23">
        <f t="shared" ca="1" si="431"/>
        <v>0.48079435474828947</v>
      </c>
      <c r="F725" s="23">
        <f t="shared" ca="1" si="431"/>
        <v>1.0748990518395285</v>
      </c>
      <c r="G725" s="23">
        <f t="shared" ca="1" si="431"/>
        <v>1.196169535629021</v>
      </c>
      <c r="H725" s="23">
        <f t="shared" ca="1" si="431"/>
        <v>0.31809492029337055</v>
      </c>
      <c r="I725" s="23">
        <f t="shared" ca="1" si="431"/>
        <v>-4.3507591664477728E-2</v>
      </c>
      <c r="J725" s="23">
        <f t="shared" ca="1" si="431"/>
        <v>-0.81398819730596694</v>
      </c>
      <c r="K725" s="23">
        <f t="shared" ca="1" si="431"/>
        <v>0.84327764993244458</v>
      </c>
      <c r="L725" s="23">
        <f t="shared" ca="1" si="431"/>
        <v>-1.0612998293994336</v>
      </c>
      <c r="M725" s="23">
        <f t="shared" ca="1" si="431"/>
        <v>0.86797297028197973</v>
      </c>
      <c r="N725" s="23">
        <f ca="1">SQRT(Inputs!$B$38)*C725+SQRT(1-Inputs!$B$38)*_xlfn.NORM.S.INV(RAND())</f>
        <v>0.92769882925530078</v>
      </c>
      <c r="O725" s="23">
        <f ca="1">SQRT(Inputs!$B$38)*D725+SQRT(1-Inputs!$B$38)*_xlfn.NORM.S.INV(RAND())</f>
        <v>0.16212831104072942</v>
      </c>
      <c r="P725" s="23">
        <f ca="1">SQRT(Inputs!$B$38)*E725+SQRT(1-Inputs!$B$38)*_xlfn.NORM.S.INV(RAND())</f>
        <v>-4.0776635214748447E-2</v>
      </c>
      <c r="Q725" s="23">
        <f ca="1">SQRT(Inputs!$B$38)*F725+SQRT(1-Inputs!$B$38)*_xlfn.NORM.S.INV(RAND())</f>
        <v>-0.1337861431256594</v>
      </c>
      <c r="R725" s="23">
        <f ca="1">SQRT(Inputs!$B$38)*G725+SQRT(1-Inputs!$B$38)*_xlfn.NORM.S.INV(RAND())</f>
        <v>-0.23135277819687894</v>
      </c>
      <c r="S725" s="23">
        <f ca="1">SQRT(Inputs!$B$38)*H725+SQRT(1-Inputs!$B$38)*_xlfn.NORM.S.INV(RAND())</f>
        <v>1.4851628362625309</v>
      </c>
      <c r="T725" s="23">
        <f ca="1">SQRT(Inputs!$B$38)*I725+SQRT(1-Inputs!$B$38)*_xlfn.NORM.S.INV(RAND())</f>
        <v>0.11910065082712097</v>
      </c>
      <c r="U725" s="23">
        <f ca="1">SQRT(Inputs!$B$38)*J725+SQRT(1-Inputs!$B$38)*_xlfn.NORM.S.INV(RAND())</f>
        <v>-1.0140039480383598</v>
      </c>
      <c r="V725" s="23">
        <f ca="1">SQRT(Inputs!$B$38)*K725+SQRT(1-Inputs!$B$38)*_xlfn.NORM.S.INV(RAND())</f>
        <v>-0.33321411674612333</v>
      </c>
      <c r="W725" s="23">
        <f ca="1">SQRT(Inputs!$B$38)*L725+SQRT(1-Inputs!$B$38)*_xlfn.NORM.S.INV(RAND())</f>
        <v>-2.5322270882557523</v>
      </c>
      <c r="X725" s="23">
        <f ca="1">SQRT(Inputs!$B$38)*M725+SQRT(1-Inputs!$B$38)*_xlfn.NORM.S.INV(RAND())</f>
        <v>1.0733567619003117</v>
      </c>
      <c r="Y725" s="23">
        <f ca="1">SQRT(Inputs!$B$38)*C725+SQRT(1-Inputs!$B$38)*_xlfn.NORM.S.INV(RAND())</f>
        <v>1.6964415952201104</v>
      </c>
      <c r="Z725" s="23">
        <f ca="1">SQRT(Inputs!$B$38)*D725+SQRT(1-Inputs!$B$38)*_xlfn.NORM.S.INV(RAND())</f>
        <v>0.80236190764396709</v>
      </c>
      <c r="AA725" s="23">
        <f ca="1">SQRT(Inputs!$B$38)*E725+SQRT(1-Inputs!$B$38)*_xlfn.NORM.S.INV(RAND())</f>
        <v>-0.13301606091442353</v>
      </c>
      <c r="AB725" s="23">
        <f ca="1">SQRT(Inputs!$B$38)*F725+SQRT(1-Inputs!$B$38)*_xlfn.NORM.S.INV(RAND())</f>
        <v>-1.0524118972591272</v>
      </c>
      <c r="AC725" s="23">
        <f ca="1">SQRT(Inputs!$B$38)*G725+SQRT(1-Inputs!$B$38)*_xlfn.NORM.S.INV(RAND())</f>
        <v>0.15843053790189343</v>
      </c>
      <c r="AD725" s="23">
        <f ca="1">SQRT(Inputs!$B$38)*H725+SQRT(1-Inputs!$B$38)*_xlfn.NORM.S.INV(RAND())</f>
        <v>0.65127616892073092</v>
      </c>
      <c r="AE725" s="23">
        <f ca="1">SQRT(Inputs!$B$38)*I725+SQRT(1-Inputs!$B$38)*_xlfn.NORM.S.INV(RAND())</f>
        <v>-0.16527684770148421</v>
      </c>
      <c r="AF725" s="23">
        <f ca="1">SQRT(Inputs!$B$38)*J725+SQRT(1-Inputs!$B$38)*_xlfn.NORM.S.INV(RAND())</f>
        <v>-1.0116371274207712</v>
      </c>
      <c r="AG725" s="23">
        <f ca="1">SQRT(Inputs!$B$38)*K725+SQRT(1-Inputs!$B$38)*_xlfn.NORM.S.INV(RAND())</f>
        <v>0.88332310697978744</v>
      </c>
      <c r="AH725" s="23">
        <f ca="1">SQRT(Inputs!$B$38)*L725+SQRT(1-Inputs!$B$38)*_xlfn.NORM.S.INV(RAND())</f>
        <v>-0.46574622915248243</v>
      </c>
      <c r="AI725" s="23">
        <f ca="1">SQRT(Inputs!$B$38)*M725+SQRT(1-Inputs!$B$38)*_xlfn.NORM.S.INV(RAND())</f>
        <v>0.72169469502959238</v>
      </c>
      <c r="AJ725" s="23">
        <f ca="1">SQRT(Inputs!$B$38)*C725+SQRT(1-Inputs!$B$38)*_xlfn.NORM.S.INV(RAND())</f>
        <v>-9.6945597182112375E-2</v>
      </c>
      <c r="AK725" s="23">
        <f ca="1">SQRT(Inputs!$B$38)*D725+SQRT(1-Inputs!$B$38)*_xlfn.NORM.S.INV(RAND())</f>
        <v>7.2366071661290415E-2</v>
      </c>
      <c r="AL725" s="23">
        <f ca="1">SQRT(Inputs!$B$38)*E725+SQRT(1-Inputs!$B$38)*_xlfn.NORM.S.INV(RAND())</f>
        <v>1.31653967781248</v>
      </c>
      <c r="AM725" s="23">
        <f ca="1">SQRT(Inputs!$B$38)*F725+SQRT(1-Inputs!$B$38)*_xlfn.NORM.S.INV(RAND())</f>
        <v>2.3593576259133164E-2</v>
      </c>
      <c r="AN725" s="23">
        <f ca="1">SQRT(Inputs!$B$38)*G725+SQRT(1-Inputs!$B$38)*_xlfn.NORM.S.INV(RAND())</f>
        <v>0.97515069649551722</v>
      </c>
      <c r="AO725" s="23">
        <f ca="1">SQRT(Inputs!$B$38)*H725+SQRT(1-Inputs!$B$38)*_xlfn.NORM.S.INV(RAND())</f>
        <v>0.45587445924436143</v>
      </c>
      <c r="AP725" s="23">
        <f ca="1">SQRT(Inputs!$B$38)*I725+SQRT(1-Inputs!$B$38)*_xlfn.NORM.S.INV(RAND())</f>
        <v>-1.4350523152410661</v>
      </c>
      <c r="AQ725" s="23">
        <f ca="1">SQRT(Inputs!$B$38)*J725+SQRT(1-Inputs!$B$38)*_xlfn.NORM.S.INV(RAND())</f>
        <v>7.2882862047883579E-2</v>
      </c>
      <c r="AR725" s="23">
        <f ca="1">SQRT(Inputs!$B$38)*K725+SQRT(1-Inputs!$B$38)*_xlfn.NORM.S.INV(RAND())</f>
        <v>6.4875755201030783E-2</v>
      </c>
      <c r="AS725" s="23">
        <f ca="1">SQRT(Inputs!$B$38)*L725+SQRT(1-Inputs!$B$38)*_xlfn.NORM.S.INV(RAND())</f>
        <v>-0.26915835308069885</v>
      </c>
      <c r="AT725" s="23">
        <f ca="1">SQRT(Inputs!$B$38)*M725+SQRT(1-Inputs!$B$38)*_xlfn.NORM.S.INV(RAND())</f>
        <v>-1.5832072572739109E-2</v>
      </c>
      <c r="AU725" s="15">
        <f ca="1">Inputs!$B$6*EXP($B$8-0.5*C$5^2+C$5*N725)</f>
        <v>5766.2767771839435</v>
      </c>
      <c r="AV725" s="15">
        <f t="shared" ca="1" si="401"/>
        <v>7188.2484444844495</v>
      </c>
      <c r="AW725" s="15">
        <f t="shared" ca="1" si="402"/>
        <v>8716.7211736969894</v>
      </c>
      <c r="AX725" s="15">
        <f t="shared" ca="1" si="403"/>
        <v>10465.842273040544</v>
      </c>
      <c r="AY725" s="15">
        <f t="shared" ca="1" si="404"/>
        <v>12449.369725982646</v>
      </c>
      <c r="AZ725" s="15">
        <f t="shared" ca="1" si="405"/>
        <v>17931.235869645672</v>
      </c>
      <c r="BA725" s="15">
        <f t="shared" ca="1" si="406"/>
        <v>22218.483036896163</v>
      </c>
      <c r="BB725" s="15">
        <f t="shared" ca="1" si="407"/>
        <v>24574.391705140653</v>
      </c>
      <c r="BC725" s="15">
        <f t="shared" ca="1" si="408"/>
        <v>29144.693901722287</v>
      </c>
      <c r="BD725" s="15">
        <f t="shared" ca="1" si="409"/>
        <v>28175.211353869414</v>
      </c>
      <c r="BE725" s="15">
        <f t="shared" ca="1" si="410"/>
        <v>38070.835224963397</v>
      </c>
      <c r="BF725" s="15">
        <f ca="1">Inputs!$B$13*EXP($B$9-0.5*C$6^2+C$6*Y725)</f>
        <v>19360.39685374179</v>
      </c>
      <c r="BG725" s="15">
        <f t="shared" ca="1" si="411"/>
        <v>27270.898542819563</v>
      </c>
      <c r="BH725" s="15">
        <f t="shared" ca="1" si="412"/>
        <v>32592.975262592092</v>
      </c>
      <c r="BI725" s="15">
        <f t="shared" ca="1" si="413"/>
        <v>33931.953928811432</v>
      </c>
      <c r="BJ725" s="15">
        <f t="shared" ca="1" si="414"/>
        <v>42559.279800255368</v>
      </c>
      <c r="BK725" s="15">
        <f t="shared" ca="1" si="415"/>
        <v>57076.357989564407</v>
      </c>
      <c r="BL725" s="15">
        <f t="shared" ca="1" si="416"/>
        <v>68625.704373847373</v>
      </c>
      <c r="BM725" s="15">
        <f t="shared" ca="1" si="417"/>
        <v>74393.632623054538</v>
      </c>
      <c r="BN725" s="15">
        <f t="shared" ca="1" si="418"/>
        <v>101711.10587639459</v>
      </c>
      <c r="BO725" s="15">
        <f t="shared" ca="1" si="419"/>
        <v>118550.00141948316</v>
      </c>
      <c r="BP725" s="15">
        <f t="shared" ca="1" si="420"/>
        <v>158344.78786390301</v>
      </c>
      <c r="BQ725" s="15">
        <f ca="1">Inputs!$B$20*EXP($B$10-0.5*C$7^2+C$7*AJ725)</f>
        <v>4144.5262249074176</v>
      </c>
      <c r="BR725" s="15">
        <f t="shared" ca="1" si="421"/>
        <v>5754.326565700454</v>
      </c>
      <c r="BS725" s="15">
        <f t="shared" ca="1" si="422"/>
        <v>11500.99252647675</v>
      </c>
      <c r="BT725" s="15">
        <f t="shared" ca="1" si="423"/>
        <v>15955.819826347551</v>
      </c>
      <c r="BU725" s="15">
        <f t="shared" ca="1" si="424"/>
        <v>27997.52360568539</v>
      </c>
      <c r="BV725" s="15">
        <f t="shared" ca="1" si="425"/>
        <v>43166.047598287951</v>
      </c>
      <c r="BW725" s="15">
        <f t="shared" ca="1" si="426"/>
        <v>44457.73077355123</v>
      </c>
      <c r="BX725" s="15">
        <f t="shared" ca="1" si="427"/>
        <v>63096.487848668468</v>
      </c>
      <c r="BY725" s="15">
        <f t="shared" ca="1" si="428"/>
        <v>89513.094290116074</v>
      </c>
      <c r="BZ725" s="15">
        <f t="shared" ca="1" si="429"/>
        <v>119535.94541547366</v>
      </c>
      <c r="CA725" s="15">
        <f t="shared" ca="1" si="430"/>
        <v>167439.98990961409</v>
      </c>
      <c r="CB725" s="15">
        <f ca="1">(AU725*DCF!C$10-DCF!C$5*MAX(AU725*DCF!C$10,0)-MAX(AU725-Inputs!$B$6,0)/Inputs!$B$10)*DCF!C$6</f>
        <v>1037.3413739230812</v>
      </c>
      <c r="CC725" s="15">
        <f ca="1">(AV725*DCF!D$10-DCF!D$5*MAX(AV725*DCF!D$10,0)-MAX(AV725-AU725,0)/Inputs!$B$10)*DCF!D$6</f>
        <v>1405.3762841294745</v>
      </c>
      <c r="CD725" s="15">
        <f ca="1">(AW725*DCF!E$10-DCF!E$5*MAX(AW725*DCF!E$10,0)-MAX(AW725-AV725,0)/Inputs!$B$10)*DCF!E$6</f>
        <v>1668.2768052456615</v>
      </c>
      <c r="CE725" s="15">
        <f ca="1">(AX725*DCF!F$10-DCF!F$5*MAX(AX725*DCF!F$10,0)-MAX(AX725-AW725,0)/Inputs!$B$10)*DCF!F$6</f>
        <v>1920.7279539920473</v>
      </c>
      <c r="CF725" s="15">
        <f ca="1">(AY725*DCF!G$10-DCF!G$5*MAX(AY725*DCF!G$10,0)-MAX(AY725-AX725,0)/Inputs!$B$10)*DCF!G$6</f>
        <v>2183.7979975015687</v>
      </c>
      <c r="CG725" s="15">
        <f ca="1">(AZ725*DCF!H$10-DCF!H$5*MAX(AZ725*DCF!H$10,0)-MAX(AZ725-AY725,0)/Inputs!$B$10)*DCF!H$6</f>
        <v>2507.9586965907065</v>
      </c>
      <c r="CH725" s="15">
        <f ca="1">(BA725*DCF!I$10-DCF!I$5*MAX(BA725*DCF!I$10,0)-MAX(BA725-AZ725,0)/Inputs!$B$10)*DCF!I$6</f>
        <v>3355.2475711173124</v>
      </c>
      <c r="CI725" s="15">
        <f ca="1">(BB725*DCF!J$10-DCF!J$5*MAX(BB725*DCF!J$10,0)-MAX(BB725-BA725,0)/Inputs!$B$10)*DCF!J$6</f>
        <v>3860.0235007478923</v>
      </c>
      <c r="CJ725" s="15">
        <f ca="1">(BC725*DCF!K$10-DCF!K$5*MAX(BC725*DCF!K$10,0)-MAX(BC725-BB725,0)/Inputs!$B$10)*DCF!K$6</f>
        <v>4052.0549169620772</v>
      </c>
      <c r="CK725" s="15">
        <f ca="1">(BD725*DCF!L$10-DCF!L$5*MAX(BD725*DCF!L$10,0)-MAX(BD725-BC725,0)/Inputs!$B$10)*DCF!L$6</f>
        <v>4249.3576510641406</v>
      </c>
      <c r="CL725" s="15">
        <f ca="1">(BE725*DCF!M$10-DCF!M$5*MAX(BE725*DCF!M$10,0)-MAX(BE725-BD725,0)/Inputs!$B$10)*DCF!M$6</f>
        <v>4190.14925497268</v>
      </c>
      <c r="CM725" s="15">
        <f ca="1">(BF725*DCF!C$28-DCF!C$5*MAX(BF725*DCF!C$28,0)-MAX(BF725-Inputs!$B$13,0)/Inputs!$B$17)*DCF!C$6</f>
        <v>4067.2350077501865</v>
      </c>
      <c r="CN725" s="15">
        <f ca="1">(BG725*DCF!D$28-DCF!D$5*MAX(BG725*DCF!D$28,0)-MAX(BG725-BF725,0)/Inputs!$B$17)*DCF!D$6</f>
        <v>6344.2358878912864</v>
      </c>
      <c r="CO725" s="15">
        <f ca="1">(BH725*DCF!E$28-DCF!E$5*MAX(BH725*DCF!E$28,0)-MAX(BH725-BG725,0)/Inputs!$B$17)*DCF!E$6</f>
        <v>8182.0028950968863</v>
      </c>
      <c r="CP725" s="15">
        <f ca="1">(BI725*DCF!F$28-DCF!F$5*MAX(BI725*DCF!F$28,0)-MAX(BI725-BH725,0)/Inputs!$B$17)*DCF!F$6</f>
        <v>8967.849464382718</v>
      </c>
      <c r="CQ725" s="15">
        <f ca="1">(BJ725*DCF!G$28-DCF!G$5*MAX(BJ725*DCF!G$28,0)-MAX(BJ725-BI725,0)/Inputs!$B$17)*DCF!G$6</f>
        <v>9591.2970564978605</v>
      </c>
      <c r="CR725" s="15">
        <f ca="1">(BK725*DCF!H$28-DCF!H$5*MAX(BK725*DCF!H$28,0)-MAX(BK725-BJ725,0)/Inputs!$B$17)*DCF!H$6</f>
        <v>11860.06648890585</v>
      </c>
      <c r="CS725" s="15">
        <f ca="1">(BL725*DCF!I$28-DCF!I$5*MAX(BL725*DCF!I$28,0)-MAX(BL725-BK725,0)/Inputs!$B$17)*DCF!I$6</f>
        <v>14479.857529408642</v>
      </c>
      <c r="CT725" s="15">
        <f ca="1">(BM725*DCF!J$28-DCF!J$5*MAX(BM725*DCF!J$28,0)-MAX(BM725-BL725,0)/Inputs!$B$17)*DCF!J$6</f>
        <v>15831.17579956913</v>
      </c>
      <c r="CU725" s="15">
        <f ca="1">(BN725*DCF!K$28-DCF!K$5*MAX(BN725*DCF!K$28,0)-MAX(BN725-BM725,0)/Inputs!$B$17)*DCF!K$6</f>
        <v>18133.653564457742</v>
      </c>
      <c r="CV725" s="15">
        <f ca="1">(BO725*DCF!L$28-DCF!L$5*MAX(BO725*DCF!L$28,0)-MAX(BO725-BN725,0)/Inputs!$B$17)*DCF!L$6</f>
        <v>21747.864523411012</v>
      </c>
      <c r="CW725" s="15">
        <f ca="1">(BP725*DCF!M$28-DCF!M$5*MAX(BP725*DCF!M$28,0)-MAX(BP725-BO725,0)/Inputs!$B$17)*DCF!M$6</f>
        <v>25632.9900864339</v>
      </c>
      <c r="CX725" s="15">
        <f ca="1">(BQ725*DCF!C$46-DCF!C$5*MAX(BQ725*DCF!C$46,0)-MAX(BQ725-Inputs!$B$20,0)/Inputs!$B$24)*DCF!C$6</f>
        <v>-1392.9742897741924</v>
      </c>
      <c r="CY725" s="15">
        <f ca="1">(BR725*DCF!D$46-DCF!D$5*MAX(BR725*DCF!D$46,0)-MAX(BR725-BQ725,0)/Inputs!$B$24)*DCF!D$6</f>
        <v>-1669.0177949952126</v>
      </c>
      <c r="CZ725" s="15">
        <f ca="1">(BS725*DCF!E$46-DCF!E$5*MAX(BS725*DCF!E$46,0)-MAX(BS725-BR725,0)/Inputs!$B$24)*DCF!E$6</f>
        <v>-3625.1899095126373</v>
      </c>
      <c r="DA725" s="15">
        <f ca="1">(BT725*DCF!F$46-DCF!F$5*MAX(BT725*DCF!F$46,0)-MAX(BT725-BS725,0)/Inputs!$B$24)*DCF!F$6</f>
        <v>-2784.1471278596723</v>
      </c>
      <c r="DB725" s="15">
        <f ca="1">(BU725*DCF!G$46-DCF!G$5*MAX(BU725*DCF!G$46,0)-MAX(BU725-BT725,0)/Inputs!$B$24)*DCF!G$6</f>
        <v>-4992.3726140955614</v>
      </c>
      <c r="DC725" s="15">
        <f ca="1">(BV725*DCF!H$46-DCF!H$5*MAX(BV725*DCF!H$46,0)-MAX(BV725-BU725,0)/Inputs!$B$24)*DCF!H$6</f>
        <v>-4713.5258916127723</v>
      </c>
      <c r="DD725" s="15">
        <f ca="1">(BW725*DCF!I$46-DCF!I$5*MAX(BW725*DCF!I$46,0)-MAX(BW725-BV725,0)/Inputs!$B$24)*DCF!I$6</f>
        <v>655.9762526407435</v>
      </c>
      <c r="DE725" s="15">
        <f ca="1">(BX725*DCF!J$46-DCF!J$5*MAX(BX725*DCF!J$46,0)-MAX(BX725-BW725,0)/Inputs!$B$24)*DCF!J$6</f>
        <v>-2295.9707308275028</v>
      </c>
      <c r="DF725" s="15">
        <f ca="1">(BY725*DCF!K$46-DCF!K$5*MAX(BY725*DCF!K$46,0)-MAX(BY725-BX725,0)/Inputs!$B$24)*DCF!K$6</f>
        <v>-1358.0785034093717</v>
      </c>
      <c r="DG725" s="15">
        <f ca="1">(BZ725*DCF!L$46-DCF!L$5*MAX(BZ725*DCF!L$46,0)-MAX(BZ725-BY725,0)/Inputs!$B$24)*DCF!L$6</f>
        <v>1468.6965926310161</v>
      </c>
      <c r="DH725" s="15">
        <f ca="1">(CA725*DCF!M$46-DCF!M$5*MAX(CA725*DCF!M$46,0)-MAX(CA725-BZ725,0)/Inputs!$B$24)*DCF!M$6</f>
        <v>3112.000479350454</v>
      </c>
      <c r="DI725" s="15">
        <f ca="1">SUM(CB725:CL725)+BE725*DCF!M$10*(1+Inputs!$B$30)*(1-Inputs!$B$33)*(1-Inputs!$B$30/Inputs!$B$31)/(Inputs!$B$29-Inputs!$B$30)*DCF!M$6</f>
        <v>136381.94987199761</v>
      </c>
      <c r="DJ725" s="15">
        <f ca="1">SUM(CM725:CW725)+BP725*DCF!M$28*(1+Inputs!$B$30)*(1-Inputs!$B$33)*(1-Inputs!$B$30/Inputs!$B$31)/(Inputs!$B$29-Inputs!$B$30)*DCF!M$6</f>
        <v>732405.74632819416</v>
      </c>
      <c r="DK725" s="15">
        <f ca="1">SUM(CX725:DH725)+CA725*DCF!M$46*(1+Inputs!$B$30)*(1-Inputs!$B$33)*(1-Inputs!$B$30/Inputs!$B$31)/(Inputs!$B$29-Inputs!$B$30)*DCF!M$6</f>
        <v>241287.45539759169</v>
      </c>
      <c r="DM725" s="15">
        <f ca="1">DI725+DJ725+DK725+Inputs!$B$34+Inputs!$B$36-Inputs!$B$35</f>
        <v>1186926.1515977834</v>
      </c>
    </row>
    <row r="726" spans="1:117" x14ac:dyDescent="0.75">
      <c r="A726" s="11">
        <v>713</v>
      </c>
      <c r="C726" s="23">
        <f t="shared" ca="1" si="431"/>
        <v>-8.9549028905441794E-2</v>
      </c>
      <c r="D726" s="23">
        <f t="shared" ca="1" si="431"/>
        <v>-0.30020357172457768</v>
      </c>
      <c r="E726" s="23">
        <f t="shared" ca="1" si="431"/>
        <v>1.8263265319295947</v>
      </c>
      <c r="F726" s="23">
        <f t="shared" ca="1" si="431"/>
        <v>-2.6995730066186647</v>
      </c>
      <c r="G726" s="23">
        <f t="shared" ca="1" si="431"/>
        <v>0.49010271077663153</v>
      </c>
      <c r="H726" s="23">
        <f t="shared" ca="1" si="431"/>
        <v>-1.0601538782505369</v>
      </c>
      <c r="I726" s="23">
        <f t="shared" ca="1" si="431"/>
        <v>-0.21258147546289491</v>
      </c>
      <c r="J726" s="23">
        <f t="shared" ca="1" si="431"/>
        <v>1.3609430472194757</v>
      </c>
      <c r="K726" s="23">
        <f t="shared" ca="1" si="431"/>
        <v>0.18191180451442723</v>
      </c>
      <c r="L726" s="23">
        <f t="shared" ca="1" si="431"/>
        <v>-0.48583536955074286</v>
      </c>
      <c r="M726" s="23">
        <f t="shared" ca="1" si="431"/>
        <v>-0.14562071252433959</v>
      </c>
      <c r="N726" s="23">
        <f ca="1">SQRT(Inputs!$B$38)*C726+SQRT(1-Inputs!$B$38)*_xlfn.NORM.S.INV(RAND())</f>
        <v>1.1266539439656647</v>
      </c>
      <c r="O726" s="23">
        <f ca="1">SQRT(Inputs!$B$38)*D726+SQRT(1-Inputs!$B$38)*_xlfn.NORM.S.INV(RAND())</f>
        <v>0.33107123623176948</v>
      </c>
      <c r="P726" s="23">
        <f ca="1">SQRT(Inputs!$B$38)*E726+SQRT(1-Inputs!$B$38)*_xlfn.NORM.S.INV(RAND())</f>
        <v>0.41454983668436718</v>
      </c>
      <c r="Q726" s="23">
        <f ca="1">SQRT(Inputs!$B$38)*F726+SQRT(1-Inputs!$B$38)*_xlfn.NORM.S.INV(RAND())</f>
        <v>-2.3780837859980211</v>
      </c>
      <c r="R726" s="23">
        <f ca="1">SQRT(Inputs!$B$38)*G726+SQRT(1-Inputs!$B$38)*_xlfn.NORM.S.INV(RAND())</f>
        <v>5.0301131471192223E-2</v>
      </c>
      <c r="S726" s="23">
        <f ca="1">SQRT(Inputs!$B$38)*H726+SQRT(1-Inputs!$B$38)*_xlfn.NORM.S.INV(RAND())</f>
        <v>-1.2626121868192317</v>
      </c>
      <c r="T726" s="23">
        <f ca="1">SQRT(Inputs!$B$38)*I726+SQRT(1-Inputs!$B$38)*_xlfn.NORM.S.INV(RAND())</f>
        <v>0.13718978342632288</v>
      </c>
      <c r="U726" s="23">
        <f ca="1">SQRT(Inputs!$B$38)*J726+SQRT(1-Inputs!$B$38)*_xlfn.NORM.S.INV(RAND())</f>
        <v>1.9562585467019855</v>
      </c>
      <c r="V726" s="23">
        <f ca="1">SQRT(Inputs!$B$38)*K726+SQRT(1-Inputs!$B$38)*_xlfn.NORM.S.INV(RAND())</f>
        <v>0.16748934405427729</v>
      </c>
      <c r="W726" s="23">
        <f ca="1">SQRT(Inputs!$B$38)*L726+SQRT(1-Inputs!$B$38)*_xlfn.NORM.S.INV(RAND())</f>
        <v>0.63684792403172852</v>
      </c>
      <c r="X726" s="23">
        <f ca="1">SQRT(Inputs!$B$38)*M726+SQRT(1-Inputs!$B$38)*_xlfn.NORM.S.INV(RAND())</f>
        <v>0.62492252710633989</v>
      </c>
      <c r="Y726" s="23">
        <f ca="1">SQRT(Inputs!$B$38)*C726+SQRT(1-Inputs!$B$38)*_xlfn.NORM.S.INV(RAND())</f>
        <v>-0.58120217481246028</v>
      </c>
      <c r="Z726" s="23">
        <f ca="1">SQRT(Inputs!$B$38)*D726+SQRT(1-Inputs!$B$38)*_xlfn.NORM.S.INV(RAND())</f>
        <v>-1.9423969370787941</v>
      </c>
      <c r="AA726" s="23">
        <f ca="1">SQRT(Inputs!$B$38)*E726+SQRT(1-Inputs!$B$38)*_xlfn.NORM.S.INV(RAND())</f>
        <v>1.9737895193410397</v>
      </c>
      <c r="AB726" s="23">
        <f ca="1">SQRT(Inputs!$B$38)*F726+SQRT(1-Inputs!$B$38)*_xlfn.NORM.S.INV(RAND())</f>
        <v>-1.1904212946862112</v>
      </c>
      <c r="AC726" s="23">
        <f ca="1">SQRT(Inputs!$B$38)*G726+SQRT(1-Inputs!$B$38)*_xlfn.NORM.S.INV(RAND())</f>
        <v>1.5040059113243593</v>
      </c>
      <c r="AD726" s="23">
        <f ca="1">SQRT(Inputs!$B$38)*H726+SQRT(1-Inputs!$B$38)*_xlfn.NORM.S.INV(RAND())</f>
        <v>-1.5991746851757798</v>
      </c>
      <c r="AE726" s="23">
        <f ca="1">SQRT(Inputs!$B$38)*I726+SQRT(1-Inputs!$B$38)*_xlfn.NORM.S.INV(RAND())</f>
        <v>-0.35950069569129267</v>
      </c>
      <c r="AF726" s="23">
        <f ca="1">SQRT(Inputs!$B$38)*J726+SQRT(1-Inputs!$B$38)*_xlfn.NORM.S.INV(RAND())</f>
        <v>2.5473992172602964</v>
      </c>
      <c r="AG726" s="23">
        <f ca="1">SQRT(Inputs!$B$38)*K726+SQRT(1-Inputs!$B$38)*_xlfn.NORM.S.INV(RAND())</f>
        <v>0.28296074592582121</v>
      </c>
      <c r="AH726" s="23">
        <f ca="1">SQRT(Inputs!$B$38)*L726+SQRT(1-Inputs!$B$38)*_xlfn.NORM.S.INV(RAND())</f>
        <v>-1.9098806948456053</v>
      </c>
      <c r="AI726" s="23">
        <f ca="1">SQRT(Inputs!$B$38)*M726+SQRT(1-Inputs!$B$38)*_xlfn.NORM.S.INV(RAND())</f>
        <v>-0.12181005894187144</v>
      </c>
      <c r="AJ726" s="23">
        <f ca="1">SQRT(Inputs!$B$38)*C726+SQRT(1-Inputs!$B$38)*_xlfn.NORM.S.INV(RAND())</f>
        <v>-0.6795443479354335</v>
      </c>
      <c r="AK726" s="23">
        <f ca="1">SQRT(Inputs!$B$38)*D726+SQRT(1-Inputs!$B$38)*_xlfn.NORM.S.INV(RAND())</f>
        <v>-0.73340227428878568</v>
      </c>
      <c r="AL726" s="23">
        <f ca="1">SQRT(Inputs!$B$38)*E726+SQRT(1-Inputs!$B$38)*_xlfn.NORM.S.INV(RAND())</f>
        <v>0.60630435946821071</v>
      </c>
      <c r="AM726" s="23">
        <f ca="1">SQRT(Inputs!$B$38)*F726+SQRT(1-Inputs!$B$38)*_xlfn.NORM.S.INV(RAND())</f>
        <v>-1.4592355221921613</v>
      </c>
      <c r="AN726" s="23">
        <f ca="1">SQRT(Inputs!$B$38)*G726+SQRT(1-Inputs!$B$38)*_xlfn.NORM.S.INV(RAND())</f>
        <v>-1.1025342919744545</v>
      </c>
      <c r="AO726" s="23">
        <f ca="1">SQRT(Inputs!$B$38)*H726+SQRT(1-Inputs!$B$38)*_xlfn.NORM.S.INV(RAND())</f>
        <v>-1.1598278867811886</v>
      </c>
      <c r="AP726" s="23">
        <f ca="1">SQRT(Inputs!$B$38)*I726+SQRT(1-Inputs!$B$38)*_xlfn.NORM.S.INV(RAND())</f>
        <v>-1.2814085919661775</v>
      </c>
      <c r="AQ726" s="23">
        <f ca="1">SQRT(Inputs!$B$38)*J726+SQRT(1-Inputs!$B$38)*_xlfn.NORM.S.INV(RAND())</f>
        <v>0.21122068459532706</v>
      </c>
      <c r="AR726" s="23">
        <f ca="1">SQRT(Inputs!$B$38)*K726+SQRT(1-Inputs!$B$38)*_xlfn.NORM.S.INV(RAND())</f>
        <v>0.2785108081967797</v>
      </c>
      <c r="AS726" s="23">
        <f ca="1">SQRT(Inputs!$B$38)*L726+SQRT(1-Inputs!$B$38)*_xlfn.NORM.S.INV(RAND())</f>
        <v>-2.0372495190954552</v>
      </c>
      <c r="AT726" s="23">
        <f ca="1">SQRT(Inputs!$B$38)*M726+SQRT(1-Inputs!$B$38)*_xlfn.NORM.S.INV(RAND())</f>
        <v>-0.82986152352239273</v>
      </c>
      <c r="AU726" s="15">
        <f ca="1">Inputs!$B$6*EXP($B$8-0.5*C$5^2+C$5*N726)</f>
        <v>5955.0051994084397</v>
      </c>
      <c r="AV726" s="15">
        <f t="shared" ca="1" si="401"/>
        <v>7610.2271881907027</v>
      </c>
      <c r="AW726" s="15">
        <f t="shared" ca="1" si="402"/>
        <v>9812.9565811845714</v>
      </c>
      <c r="AX726" s="15">
        <f t="shared" ca="1" si="403"/>
        <v>8901.2408650640955</v>
      </c>
      <c r="AY726" s="15">
        <f t="shared" ca="1" si="404"/>
        <v>10942.317708535946</v>
      </c>
      <c r="AZ726" s="15">
        <f t="shared" ca="1" si="405"/>
        <v>11645.600291667679</v>
      </c>
      <c r="BA726" s="15">
        <f t="shared" ca="1" si="406"/>
        <v>14457.335798225584</v>
      </c>
      <c r="BB726" s="15">
        <f t="shared" ca="1" si="407"/>
        <v>21532.682989994722</v>
      </c>
      <c r="BC726" s="15">
        <f t="shared" ca="1" si="408"/>
        <v>26801.898513643569</v>
      </c>
      <c r="BD726" s="15">
        <f t="shared" ca="1" si="409"/>
        <v>34850.141066388569</v>
      </c>
      <c r="BE726" s="15">
        <f t="shared" ca="1" si="410"/>
        <v>45205.537990888304</v>
      </c>
      <c r="BF726" s="15">
        <f ca="1">Inputs!$B$13*EXP($B$9-0.5*C$6^2+C$6*Y726)</f>
        <v>12325.767174521978</v>
      </c>
      <c r="BG726" s="15">
        <f t="shared" ca="1" si="411"/>
        <v>10580.605123116642</v>
      </c>
      <c r="BH726" s="15">
        <f t="shared" ca="1" si="412"/>
        <v>17934.541464585287</v>
      </c>
      <c r="BI726" s="15">
        <f t="shared" ca="1" si="413"/>
        <v>18278.885425771146</v>
      </c>
      <c r="BJ726" s="15">
        <f t="shared" ca="1" si="414"/>
        <v>27833.658614208354</v>
      </c>
      <c r="BK726" s="15">
        <f t="shared" ca="1" si="415"/>
        <v>27477.136920621106</v>
      </c>
      <c r="BL726" s="15">
        <f t="shared" ca="1" si="416"/>
        <v>32215.949844604205</v>
      </c>
      <c r="BM726" s="15">
        <f t="shared" ca="1" si="417"/>
        <v>54341.887472671937</v>
      </c>
      <c r="BN726" s="15">
        <f t="shared" ca="1" si="418"/>
        <v>69138.831810832882</v>
      </c>
      <c r="BO726" s="15">
        <f t="shared" ca="1" si="419"/>
        <v>68132.090971392478</v>
      </c>
      <c r="BP726" s="15">
        <f t="shared" ca="1" si="420"/>
        <v>82708.496336555676</v>
      </c>
      <c r="BQ726" s="15">
        <f ca="1">Inputs!$B$20*EXP($B$10-0.5*C$7^2+C$7*AJ726)</f>
        <v>3370.802311205166</v>
      </c>
      <c r="BR726" s="15">
        <f t="shared" ca="1" si="421"/>
        <v>3623.420272373005</v>
      </c>
      <c r="BS726" s="15">
        <f t="shared" ca="1" si="422"/>
        <v>5905.7005366200574</v>
      </c>
      <c r="BT726" s="15">
        <f t="shared" ca="1" si="423"/>
        <v>5552.8677188649544</v>
      </c>
      <c r="BU726" s="15">
        <f t="shared" ca="1" si="424"/>
        <v>5893.6162614716241</v>
      </c>
      <c r="BV726" s="15">
        <f t="shared" ca="1" si="425"/>
        <v>6314.1463111245157</v>
      </c>
      <c r="BW726" s="15">
        <f t="shared" ca="1" si="426"/>
        <v>6718.0353708344246</v>
      </c>
      <c r="BX726" s="15">
        <f t="shared" ca="1" si="427"/>
        <v>9802.6734669586349</v>
      </c>
      <c r="BY726" s="15">
        <f t="shared" ca="1" si="428"/>
        <v>14486.9555884729</v>
      </c>
      <c r="BZ726" s="15">
        <f t="shared" ca="1" si="429"/>
        <v>13977.457879372781</v>
      </c>
      <c r="CA726" s="15">
        <f t="shared" ca="1" si="430"/>
        <v>16942.073723953647</v>
      </c>
      <c r="CB726" s="15">
        <f ca="1">(AU726*DCF!C$10-DCF!C$5*MAX(AU726*DCF!C$10,0)-MAX(AU726-Inputs!$B$6,0)/Inputs!$B$10)*DCF!C$6</f>
        <v>1035.995706633511</v>
      </c>
      <c r="CC726" s="15">
        <f ca="1">(AV726*DCF!D$10-DCF!D$5*MAX(AV726*DCF!D$10,0)-MAX(AV726-AU726,0)/Inputs!$B$10)*DCF!D$6</f>
        <v>1451.3587577969765</v>
      </c>
      <c r="CD726" s="15">
        <f ca="1">(AW726*DCF!E$10-DCF!E$5*MAX(AW726*DCF!E$10,0)-MAX(AW726-AV726,0)/Inputs!$B$10)*DCF!E$6</f>
        <v>1769.5095874525582</v>
      </c>
      <c r="CE726" s="15">
        <f ca="1">(AX726*DCF!F$10-DCF!F$5*MAX(AX726*DCF!F$10,0)-MAX(AX726-AW726,0)/Inputs!$B$10)*DCF!F$6</f>
        <v>1943.1266950851962</v>
      </c>
      <c r="CF726" s="15">
        <f ca="1">(AY726*DCF!G$10-DCF!G$5*MAX(AY726*DCF!G$10,0)-MAX(AY726-AX726,0)/Inputs!$B$10)*DCF!G$6</f>
        <v>1862.2232407787749</v>
      </c>
      <c r="CG726" s="15">
        <f ca="1">(AZ726*DCF!H$10-DCF!H$5*MAX(AZ726*DCF!H$10,0)-MAX(AZ726-AY726,0)/Inputs!$B$10)*DCF!H$6</f>
        <v>2136.1212191635955</v>
      </c>
      <c r="CH726" s="15">
        <f ca="1">(BA726*DCF!I$10-DCF!I$5*MAX(BA726*DCF!I$10,0)-MAX(BA726-AZ726,0)/Inputs!$B$10)*DCF!I$6</f>
        <v>2179.6047077356284</v>
      </c>
      <c r="CI726" s="15">
        <f ca="1">(BB726*DCF!J$10-DCF!J$5*MAX(BB726*DCF!J$10,0)-MAX(BB726-BA726,0)/Inputs!$B$10)*DCF!J$6</f>
        <v>2622.9060893422061</v>
      </c>
      <c r="CJ726" s="15">
        <f ca="1">(BC726*DCF!K$10-DCF!K$5*MAX(BC726*DCF!K$10,0)-MAX(BC726-BB726,0)/Inputs!$B$10)*DCF!K$6</f>
        <v>3577.0652586175697</v>
      </c>
      <c r="CK726" s="15">
        <f ca="1">(BD726*DCF!L$10-DCF!L$5*MAX(BD726*DCF!L$10,0)-MAX(BD726-BC726,0)/Inputs!$B$10)*DCF!L$6</f>
        <v>4215.2959074772079</v>
      </c>
      <c r="CL726" s="15">
        <f ca="1">(BE726*DCF!M$10-DCF!M$5*MAX(BE726*DCF!M$10,0)-MAX(BE726-BD726,0)/Inputs!$B$10)*DCF!M$6</f>
        <v>5142.0232919605951</v>
      </c>
      <c r="CM726" s="15">
        <f ca="1">(BF726*DCF!C$28-DCF!C$5*MAX(BF726*DCF!C$28,0)-MAX(BF726-Inputs!$B$13,0)/Inputs!$B$17)*DCF!C$6</f>
        <v>3544.9379556217523</v>
      </c>
      <c r="CN726" s="15">
        <f ca="1">(BG726*DCF!D$28-DCF!D$5*MAX(BG726*DCF!D$28,0)-MAX(BG726-BF726,0)/Inputs!$B$17)*DCF!D$6</f>
        <v>3116.232237828086</v>
      </c>
      <c r="CO726" s="15">
        <f ca="1">(BH726*DCF!E$28-DCF!E$5*MAX(BH726*DCF!E$28,0)-MAX(BH726-BG726,0)/Inputs!$B$17)*DCF!E$6</f>
        <v>3630.0218655980034</v>
      </c>
      <c r="CP726" s="15">
        <f ca="1">(BI726*DCF!F$28-DCF!F$5*MAX(BI726*DCF!F$28,0)-MAX(BI726-BH726,0)/Inputs!$B$17)*DCF!F$6</f>
        <v>4899.5426505842197</v>
      </c>
      <c r="CQ726" s="15">
        <f ca="1">(BJ726*DCF!G$28-DCF!G$5*MAX(BJ726*DCF!G$28,0)-MAX(BJ726-BI726,0)/Inputs!$B$17)*DCF!G$6</f>
        <v>5614.6354401544741</v>
      </c>
      <c r="CR726" s="15">
        <f ca="1">(BK726*DCF!H$28-DCF!H$5*MAX(BK726*DCF!H$28,0)-MAX(BK726-BJ726,0)/Inputs!$B$17)*DCF!H$6</f>
        <v>6795.3991082525799</v>
      </c>
      <c r="CS726" s="15">
        <f ca="1">(BL726*DCF!I$28-DCF!I$5*MAX(BL726*DCF!I$28,0)-MAX(BL726-BK726,0)/Inputs!$B$17)*DCF!I$6</f>
        <v>6895.5135154950785</v>
      </c>
      <c r="CT726" s="15">
        <f ca="1">(BM726*DCF!J$28-DCF!J$5*MAX(BM726*DCF!J$28,0)-MAX(BM726-BL726,0)/Inputs!$B$17)*DCF!J$6</f>
        <v>9189.0335892705043</v>
      </c>
      <c r="CU726" s="15">
        <f ca="1">(BN726*DCF!K$28-DCF!K$5*MAX(BN726*DCF!K$28,0)-MAX(BN726-BM726,0)/Inputs!$B$17)*DCF!K$6</f>
        <v>12788.533440549991</v>
      </c>
      <c r="CV726" s="15">
        <f ca="1">(BO726*DCF!L$28-DCF!L$5*MAX(BO726*DCF!L$28,0)-MAX(BO726-BN726,0)/Inputs!$B$17)*DCF!L$6</f>
        <v>13593.782232766402</v>
      </c>
      <c r="CW726" s="15">
        <f ca="1">(BP726*DCF!M$28-DCF!M$5*MAX(BP726*DCF!M$28,0)-MAX(BP726-BO726,0)/Inputs!$B$17)*DCF!M$6</f>
        <v>14038.007504149344</v>
      </c>
      <c r="CX726" s="15">
        <f ca="1">(BQ726*DCF!C$46-DCF!C$5*MAX(BQ726*DCF!C$46,0)-MAX(BQ726-Inputs!$B$20,0)/Inputs!$B$24)*DCF!C$6</f>
        <v>-856.90691307517272</v>
      </c>
      <c r="CY726" s="15">
        <f ca="1">(BR726*DCF!D$46-DCF!D$5*MAX(BR726*DCF!D$46,0)-MAX(BR726-BQ726,0)/Inputs!$B$24)*DCF!D$6</f>
        <v>-726.22332835186739</v>
      </c>
      <c r="CZ726" s="15">
        <f ca="1">(BS726*DCF!E$46-DCF!E$5*MAX(BS726*DCF!E$46,0)-MAX(BS726-BR726,0)/Inputs!$B$24)*DCF!E$6</f>
        <v>-1597.9714210357085</v>
      </c>
      <c r="DA726" s="15">
        <f ca="1">(BT726*DCF!F$46-DCF!F$5*MAX(BT726*DCF!F$46,0)-MAX(BT726-BS726,0)/Inputs!$B$24)*DCF!F$6</f>
        <v>-404.39493519559613</v>
      </c>
      <c r="DB726" s="15">
        <f ca="1">(BU726*DCF!G$46-DCF!G$5*MAX(BU726*DCF!G$46,0)-MAX(BU726-BT726,0)/Inputs!$B$24)*DCF!G$6</f>
        <v>-312.87068403570561</v>
      </c>
      <c r="DC726" s="15">
        <f ca="1">(BV726*DCF!H$46-DCF!H$5*MAX(BV726*DCF!H$46,0)-MAX(BV726-BU726,0)/Inputs!$B$24)*DCF!H$6</f>
        <v>-130.67713629927246</v>
      </c>
      <c r="DD726" s="15">
        <f ca="1">(BW726*DCF!I$46-DCF!I$5*MAX(BW726*DCF!I$46,0)-MAX(BW726-BV726,0)/Inputs!$B$24)*DCF!I$6</f>
        <v>39.214706238019524</v>
      </c>
      <c r="DE726" s="15">
        <f ca="1">(BX726*DCF!J$46-DCF!J$5*MAX(BX726*DCF!J$46,0)-MAX(BX726-BW726,0)/Inputs!$B$24)*DCF!J$6</f>
        <v>-406.80059090294043</v>
      </c>
      <c r="DF726" s="15">
        <f ca="1">(BY726*DCF!K$46-DCF!K$5*MAX(BY726*DCF!K$46,0)-MAX(BY726-BX726,0)/Inputs!$B$24)*DCF!K$6</f>
        <v>-319.98113528544445</v>
      </c>
      <c r="DG726" s="15">
        <f ca="1">(BZ726*DCF!L$46-DCF!L$5*MAX(BZ726*DCF!L$46,0)-MAX(BZ726-BY726,0)/Inputs!$B$24)*DCF!L$6</f>
        <v>966.19711975086864</v>
      </c>
      <c r="DH726" s="15">
        <f ca="1">(CA726*DCF!M$46-DCF!M$5*MAX(CA726*DCF!M$46,0)-MAX(CA726-BZ726,0)/Inputs!$B$24)*DCF!M$6</f>
        <v>708.42075460411854</v>
      </c>
      <c r="DI726" s="15">
        <f ca="1">SUM(CB726:CL726)+BE726*DCF!M$10*(1+Inputs!$B$30)*(1-Inputs!$B$33)*(1-Inputs!$B$30/Inputs!$B$31)/(Inputs!$B$29-Inputs!$B$30)*DCF!M$6</f>
        <v>153742.84047204067</v>
      </c>
      <c r="DJ726" s="15">
        <f ca="1">SUM(CM726:CW726)+BP726*DCF!M$28*(1+Inputs!$B$30)*(1-Inputs!$B$33)*(1-Inputs!$B$30/Inputs!$B$31)/(Inputs!$B$29-Inputs!$B$30)*DCF!M$6</f>
        <v>391010.75822196732</v>
      </c>
      <c r="DK726" s="15">
        <f ca="1">SUM(CX726:DH726)+CA726*DCF!M$46*(1+Inputs!$B$30)*(1-Inputs!$B$33)*(1-Inputs!$B$30/Inputs!$B$31)/(Inputs!$B$29-Inputs!$B$30)*DCF!M$6</f>
        <v>23152.459330575042</v>
      </c>
      <c r="DM726" s="15">
        <f ca="1">DI726+DJ726+DK726+Inputs!$B$34+Inputs!$B$36-Inputs!$B$35</f>
        <v>644757.05802458304</v>
      </c>
    </row>
    <row r="727" spans="1:117" x14ac:dyDescent="0.75">
      <c r="A727" s="11">
        <v>714</v>
      </c>
      <c r="C727" s="23">
        <f t="shared" ca="1" si="431"/>
        <v>-1.7604886982626422</v>
      </c>
      <c r="D727" s="23">
        <f t="shared" ca="1" si="431"/>
        <v>-0.11318089397609446</v>
      </c>
      <c r="E727" s="23">
        <f t="shared" ca="1" si="431"/>
        <v>-1.7235386162337318</v>
      </c>
      <c r="F727" s="23">
        <f t="shared" ca="1" si="431"/>
        <v>0.55267507876541477</v>
      </c>
      <c r="G727" s="23">
        <f t="shared" ca="1" si="431"/>
        <v>0.60921148238208633</v>
      </c>
      <c r="H727" s="23">
        <f t="shared" ca="1" si="431"/>
        <v>1.2438820431583197</v>
      </c>
      <c r="I727" s="23">
        <f t="shared" ca="1" si="431"/>
        <v>1.2470158282635775</v>
      </c>
      <c r="J727" s="23">
        <f t="shared" ca="1" si="431"/>
        <v>0.20982196817939247</v>
      </c>
      <c r="K727" s="23">
        <f t="shared" ca="1" si="431"/>
        <v>0.22152256222486777</v>
      </c>
      <c r="L727" s="23">
        <f t="shared" ca="1" si="431"/>
        <v>0.4956973636745079</v>
      </c>
      <c r="M727" s="23">
        <f t="shared" ca="1" si="431"/>
        <v>-1.0832984802196699</v>
      </c>
      <c r="N727" s="23">
        <f ca="1">SQRT(Inputs!$B$38)*C727+SQRT(1-Inputs!$B$38)*_xlfn.NORM.S.INV(RAND())</f>
        <v>-0.6895256411690146</v>
      </c>
      <c r="O727" s="23">
        <f ca="1">SQRT(Inputs!$B$38)*D727+SQRT(1-Inputs!$B$38)*_xlfn.NORM.S.INV(RAND())</f>
        <v>-0.83537654620370605</v>
      </c>
      <c r="P727" s="23">
        <f ca="1">SQRT(Inputs!$B$38)*E727+SQRT(1-Inputs!$B$38)*_xlfn.NORM.S.INV(RAND())</f>
        <v>-2.1347507252619238</v>
      </c>
      <c r="Q727" s="23">
        <f ca="1">SQRT(Inputs!$B$38)*F727+SQRT(1-Inputs!$B$38)*_xlfn.NORM.S.INV(RAND())</f>
        <v>0.34109193985305647</v>
      </c>
      <c r="R727" s="23">
        <f ca="1">SQRT(Inputs!$B$38)*G727+SQRT(1-Inputs!$B$38)*_xlfn.NORM.S.INV(RAND())</f>
        <v>1.9123433500451239</v>
      </c>
      <c r="S727" s="23">
        <f ca="1">SQRT(Inputs!$B$38)*H727+SQRT(1-Inputs!$B$38)*_xlfn.NORM.S.INV(RAND())</f>
        <v>0.60844275950153559</v>
      </c>
      <c r="T727" s="23">
        <f ca="1">SQRT(Inputs!$B$38)*I727+SQRT(1-Inputs!$B$38)*_xlfn.NORM.S.INV(RAND())</f>
        <v>0.10101657701083022</v>
      </c>
      <c r="U727" s="23">
        <f ca="1">SQRT(Inputs!$B$38)*J727+SQRT(1-Inputs!$B$38)*_xlfn.NORM.S.INV(RAND())</f>
        <v>-0.22725140269322103</v>
      </c>
      <c r="V727" s="23">
        <f ca="1">SQRT(Inputs!$B$38)*K727+SQRT(1-Inputs!$B$38)*_xlfn.NORM.S.INV(RAND())</f>
        <v>-0.61300852404253114</v>
      </c>
      <c r="W727" s="23">
        <f ca="1">SQRT(Inputs!$B$38)*L727+SQRT(1-Inputs!$B$38)*_xlfn.NORM.S.INV(RAND())</f>
        <v>0.47479482186728883</v>
      </c>
      <c r="X727" s="23">
        <f ca="1">SQRT(Inputs!$B$38)*M727+SQRT(1-Inputs!$B$38)*_xlfn.NORM.S.INV(RAND())</f>
        <v>-1.6311662046029873</v>
      </c>
      <c r="Y727" s="23">
        <f ca="1">SQRT(Inputs!$B$38)*C727+SQRT(1-Inputs!$B$38)*_xlfn.NORM.S.INV(RAND())</f>
        <v>-2.03625714788551</v>
      </c>
      <c r="Z727" s="23">
        <f ca="1">SQRT(Inputs!$B$38)*D727+SQRT(1-Inputs!$B$38)*_xlfn.NORM.S.INV(RAND())</f>
        <v>0.18758443787880594</v>
      </c>
      <c r="AA727" s="23">
        <f ca="1">SQRT(Inputs!$B$38)*E727+SQRT(1-Inputs!$B$38)*_xlfn.NORM.S.INV(RAND())</f>
        <v>-1.2193802260920437</v>
      </c>
      <c r="AB727" s="23">
        <f ca="1">SQRT(Inputs!$B$38)*F727+SQRT(1-Inputs!$B$38)*_xlfn.NORM.S.INV(RAND())</f>
        <v>0.24509126967509157</v>
      </c>
      <c r="AC727" s="23">
        <f ca="1">SQRT(Inputs!$B$38)*G727+SQRT(1-Inputs!$B$38)*_xlfn.NORM.S.INV(RAND())</f>
        <v>1.5639154614933435</v>
      </c>
      <c r="AD727" s="23">
        <f ca="1">SQRT(Inputs!$B$38)*H727+SQRT(1-Inputs!$B$38)*_xlfn.NORM.S.INV(RAND())</f>
        <v>2.4715090035297829</v>
      </c>
      <c r="AE727" s="23">
        <f ca="1">SQRT(Inputs!$B$38)*I727+SQRT(1-Inputs!$B$38)*_xlfn.NORM.S.INV(RAND())</f>
        <v>1.0933618275744152</v>
      </c>
      <c r="AF727" s="23">
        <f ca="1">SQRT(Inputs!$B$38)*J727+SQRT(1-Inputs!$B$38)*_xlfn.NORM.S.INV(RAND())</f>
        <v>1.2770079794647047</v>
      </c>
      <c r="AG727" s="23">
        <f ca="1">SQRT(Inputs!$B$38)*K727+SQRT(1-Inputs!$B$38)*_xlfn.NORM.S.INV(RAND())</f>
        <v>0.3147479989354407</v>
      </c>
      <c r="AH727" s="23">
        <f ca="1">SQRT(Inputs!$B$38)*L727+SQRT(1-Inputs!$B$38)*_xlfn.NORM.S.INV(RAND())</f>
        <v>-0.99082901312813987</v>
      </c>
      <c r="AI727" s="23">
        <f ca="1">SQRT(Inputs!$B$38)*M727+SQRT(1-Inputs!$B$38)*_xlfn.NORM.S.INV(RAND())</f>
        <v>-1.8622916860748355</v>
      </c>
      <c r="AJ727" s="23">
        <f ca="1">SQRT(Inputs!$B$38)*C727+SQRT(1-Inputs!$B$38)*_xlfn.NORM.S.INV(RAND())</f>
        <v>-0.90698680915566898</v>
      </c>
      <c r="AK727" s="23">
        <f ca="1">SQRT(Inputs!$B$38)*D727+SQRT(1-Inputs!$B$38)*_xlfn.NORM.S.INV(RAND())</f>
        <v>-1.0537842891955269</v>
      </c>
      <c r="AL727" s="23">
        <f ca="1">SQRT(Inputs!$B$38)*E727+SQRT(1-Inputs!$B$38)*_xlfn.NORM.S.INV(RAND())</f>
        <v>-0.63688221455091054</v>
      </c>
      <c r="AM727" s="23">
        <f ca="1">SQRT(Inputs!$B$38)*F727+SQRT(1-Inputs!$B$38)*_xlfn.NORM.S.INV(RAND())</f>
        <v>-1.4700811008395003</v>
      </c>
      <c r="AN727" s="23">
        <f ca="1">SQRT(Inputs!$B$38)*G727+SQRT(1-Inputs!$B$38)*_xlfn.NORM.S.INV(RAND())</f>
        <v>0.91923235537723591</v>
      </c>
      <c r="AO727" s="23">
        <f ca="1">SQRT(Inputs!$B$38)*H727+SQRT(1-Inputs!$B$38)*_xlfn.NORM.S.INV(RAND())</f>
        <v>1.2603550764015434</v>
      </c>
      <c r="AP727" s="23">
        <f ca="1">SQRT(Inputs!$B$38)*I727+SQRT(1-Inputs!$B$38)*_xlfn.NORM.S.INV(RAND())</f>
        <v>0.98743033559418347</v>
      </c>
      <c r="AQ727" s="23">
        <f ca="1">SQRT(Inputs!$B$38)*J727+SQRT(1-Inputs!$B$38)*_xlfn.NORM.S.INV(RAND())</f>
        <v>1.7341141936220648</v>
      </c>
      <c r="AR727" s="23">
        <f ca="1">SQRT(Inputs!$B$38)*K727+SQRT(1-Inputs!$B$38)*_xlfn.NORM.S.INV(RAND())</f>
        <v>0.56238939136731292</v>
      </c>
      <c r="AS727" s="23">
        <f ca="1">SQRT(Inputs!$B$38)*L727+SQRT(1-Inputs!$B$38)*_xlfn.NORM.S.INV(RAND())</f>
        <v>0.62663153901922231</v>
      </c>
      <c r="AT727" s="23">
        <f ca="1">SQRT(Inputs!$B$38)*M727+SQRT(1-Inputs!$B$38)*_xlfn.NORM.S.INV(RAND())</f>
        <v>7.1686419832170944E-2</v>
      </c>
      <c r="AU727" s="15">
        <f ca="1">Inputs!$B$6*EXP($B$8-0.5*C$5^2+C$5*N727)</f>
        <v>4438.1672121490174</v>
      </c>
      <c r="AV727" s="15">
        <f t="shared" ca="1" si="401"/>
        <v>4777.8817266226988</v>
      </c>
      <c r="AW727" s="15">
        <f t="shared" ca="1" si="402"/>
        <v>4368.2184818633295</v>
      </c>
      <c r="AX727" s="15">
        <f t="shared" ca="1" si="403"/>
        <v>5565.3330638457974</v>
      </c>
      <c r="AY727" s="15">
        <f t="shared" ca="1" si="404"/>
        <v>8503.4150730065649</v>
      </c>
      <c r="AZ727" s="15">
        <f t="shared" ca="1" si="405"/>
        <v>11120.587989851932</v>
      </c>
      <c r="BA727" s="15">
        <f t="shared" ca="1" si="406"/>
        <v>13753.396193859217</v>
      </c>
      <c r="BB727" s="15">
        <f t="shared" ca="1" si="407"/>
        <v>16459.299794591774</v>
      </c>
      <c r="BC727" s="15">
        <f t="shared" ca="1" si="408"/>
        <v>19000.211053815314</v>
      </c>
      <c r="BD727" s="15">
        <f t="shared" ca="1" si="409"/>
        <v>24334.063252885706</v>
      </c>
      <c r="BE727" s="15">
        <f t="shared" ca="1" si="410"/>
        <v>25701.626831301088</v>
      </c>
      <c r="BF727" s="15">
        <f ca="1">Inputs!$B$13*EXP($B$9-0.5*C$6^2+C$6*Y727)</f>
        <v>9237.1248666677675</v>
      </c>
      <c r="BG727" s="15">
        <f t="shared" ca="1" si="411"/>
        <v>11645.173183182475</v>
      </c>
      <c r="BH727" s="15">
        <f t="shared" ca="1" si="412"/>
        <v>11623.011457759576</v>
      </c>
      <c r="BI727" s="15">
        <f t="shared" ca="1" si="413"/>
        <v>14775.320696361152</v>
      </c>
      <c r="BJ727" s="15">
        <f t="shared" ca="1" si="414"/>
        <v>22693.837241165766</v>
      </c>
      <c r="BK727" s="15">
        <f t="shared" ca="1" si="415"/>
        <v>38993.617446174627</v>
      </c>
      <c r="BL727" s="15">
        <f t="shared" ca="1" si="416"/>
        <v>55190.133746592568</v>
      </c>
      <c r="BM727" s="15">
        <f t="shared" ca="1" si="417"/>
        <v>79503.435944862853</v>
      </c>
      <c r="BN727" s="15">
        <f t="shared" ca="1" si="418"/>
        <v>101537.75437745682</v>
      </c>
      <c r="BO727" s="15">
        <f t="shared" ca="1" si="419"/>
        <v>111340.52221594616</v>
      </c>
      <c r="BP727" s="15">
        <f t="shared" ca="1" si="420"/>
        <v>110971.89880263798</v>
      </c>
      <c r="BQ727" s="15">
        <f ca="1">Inputs!$B$20*EXP($B$10-0.5*C$7^2+C$7*AJ727)</f>
        <v>3109.5589113931123</v>
      </c>
      <c r="BR727" s="15">
        <f t="shared" ca="1" si="421"/>
        <v>3019.2292356790031</v>
      </c>
      <c r="BS727" s="15">
        <f t="shared" ca="1" si="422"/>
        <v>3443.3831055654937</v>
      </c>
      <c r="BT727" s="15">
        <f t="shared" ca="1" si="423"/>
        <v>3228.4615626973205</v>
      </c>
      <c r="BU727" s="15">
        <f t="shared" ca="1" si="424"/>
        <v>5588.8167701623288</v>
      </c>
      <c r="BV727" s="15">
        <f t="shared" ca="1" si="425"/>
        <v>10328.985839626619</v>
      </c>
      <c r="BW727" s="15">
        <f t="shared" ca="1" si="426"/>
        <v>17763.669512660064</v>
      </c>
      <c r="BX727" s="15">
        <f t="shared" ca="1" si="427"/>
        <v>35174.292125361106</v>
      </c>
      <c r="BY727" s="15">
        <f t="shared" ca="1" si="428"/>
        <v>54884.004451787376</v>
      </c>
      <c r="BZ727" s="15">
        <f t="shared" ca="1" si="429"/>
        <v>86412.352278561681</v>
      </c>
      <c r="CA727" s="15">
        <f t="shared" ca="1" si="430"/>
        <v>122939.28680033532</v>
      </c>
      <c r="CB727" s="15">
        <f ca="1">(AU727*DCF!C$10-DCF!C$5*MAX(AU727*DCF!C$10,0)-MAX(AU727-Inputs!$B$6,0)/Inputs!$B$10)*DCF!C$6</f>
        <v>1046.8110318451218</v>
      </c>
      <c r="CC727" s="15">
        <f ca="1">(AV727*DCF!D$10-DCF!D$5*MAX(AV727*DCF!D$10,0)-MAX(AV727-AU727,0)/Inputs!$B$10)*DCF!D$6</f>
        <v>1081.7458083841379</v>
      </c>
      <c r="CD727" s="15">
        <f ca="1">(AW727*DCF!E$10-DCF!E$5*MAX(AW727*DCF!E$10,0)-MAX(AW727-AV727,0)/Inputs!$B$10)*DCF!E$6</f>
        <v>1008.5521112763876</v>
      </c>
      <c r="CE727" s="15">
        <f ca="1">(AX727*DCF!F$10-DCF!F$5*MAX(AX727*DCF!F$10,0)-MAX(AX727-AW727,0)/Inputs!$B$10)*DCF!F$6</f>
        <v>965.8134739003757</v>
      </c>
      <c r="CF727" s="15">
        <f ca="1">(AY727*DCF!G$10-DCF!G$5*MAX(AY727*DCF!G$10,0)-MAX(AY727-AX727,0)/Inputs!$B$10)*DCF!G$6</f>
        <v>1187.2922169591563</v>
      </c>
      <c r="CG727" s="15">
        <f ca="1">(AZ727*DCF!H$10-DCF!H$5*MAX(AZ727*DCF!H$10,0)-MAX(AZ727-AY727,0)/Inputs!$B$10)*DCF!H$6</f>
        <v>1694.3441644122947</v>
      </c>
      <c r="CH727" s="15">
        <f ca="1">(BA727*DCF!I$10-DCF!I$5*MAX(BA727*DCF!I$10,0)-MAX(BA727-AZ727,0)/Inputs!$B$10)*DCF!I$6</f>
        <v>2080.370968477197</v>
      </c>
      <c r="CI727" s="15">
        <f ca="1">(BB727*DCF!J$10-DCF!J$5*MAX(BB727*DCF!J$10,0)-MAX(BB727-BA727,0)/Inputs!$B$10)*DCF!J$6</f>
        <v>2414.4189346872731</v>
      </c>
      <c r="CJ727" s="15">
        <f ca="1">(BC727*DCF!K$10-DCF!K$5*MAX(BC727*DCF!K$10,0)-MAX(BC727-BB727,0)/Inputs!$B$10)*DCF!K$6</f>
        <v>2703.0399380047597</v>
      </c>
      <c r="CK727" s="15">
        <f ca="1">(BD727*DCF!L$10-DCF!L$5*MAX(BD727*DCF!L$10,0)-MAX(BD727-BC727,0)/Inputs!$B$10)*DCF!L$6</f>
        <v>2980.2860223506436</v>
      </c>
      <c r="CL727" s="15">
        <f ca="1">(BE727*DCF!M$10-DCF!M$5*MAX(BE727*DCF!M$10,0)-MAX(BE727-BD727,0)/Inputs!$B$10)*DCF!M$6</f>
        <v>3463.4618902025513</v>
      </c>
      <c r="CM727" s="15">
        <f ca="1">(BF727*DCF!C$28-DCF!C$5*MAX(BF727*DCF!C$28,0)-MAX(BF727-Inputs!$B$13,0)/Inputs!$B$17)*DCF!C$6</f>
        <v>2819.1099310598283</v>
      </c>
      <c r="CN727" s="15">
        <f ca="1">(BG727*DCF!D$28-DCF!D$5*MAX(BG727*DCF!D$28,0)-MAX(BG727-BF727,0)/Inputs!$B$17)*DCF!D$6</f>
        <v>2916.0249704928519</v>
      </c>
      <c r="CO727" s="15">
        <f ca="1">(BH727*DCF!E$28-DCF!E$5*MAX(BH727*DCF!E$28,0)-MAX(BH727-BG727,0)/Inputs!$B$17)*DCF!E$6</f>
        <v>3291.8438093336622</v>
      </c>
      <c r="CP727" s="15">
        <f ca="1">(BI727*DCF!F$28-DCF!F$5*MAX(BI727*DCF!F$28,0)-MAX(BI727-BH727,0)/Inputs!$B$17)*DCF!F$6</f>
        <v>3437.1826514357035</v>
      </c>
      <c r="CQ727" s="15">
        <f ca="1">(BJ727*DCF!G$28-DCF!G$5*MAX(BJ727*DCF!G$28,0)-MAX(BJ727-BI727,0)/Inputs!$B$17)*DCF!G$6</f>
        <v>4556.2719924232506</v>
      </c>
      <c r="CR727" s="15">
        <f ca="1">(BK727*DCF!H$28-DCF!H$5*MAX(BK727*DCF!H$28,0)-MAX(BK727-BJ727,0)/Inputs!$B$17)*DCF!H$6</f>
        <v>7111.0233862731575</v>
      </c>
      <c r="CS727" s="15">
        <f ca="1">(BL727*DCF!I$28-DCF!I$5*MAX(BL727*DCF!I$28,0)-MAX(BL727-BK727,0)/Inputs!$B$17)*DCF!I$6</f>
        <v>10653.430938953048</v>
      </c>
      <c r="CT727" s="15">
        <f ca="1">(BM727*DCF!J$28-DCF!J$5*MAX(BM727*DCF!J$28,0)-MAX(BM727-BL727,0)/Inputs!$B$17)*DCF!J$6</f>
        <v>14512.121046514756</v>
      </c>
      <c r="CU727" s="15">
        <f ca="1">(BN727*DCF!K$28-DCF!K$5*MAX(BN727*DCF!K$28,0)-MAX(BN727-BM727,0)/Inputs!$B$17)*DCF!K$6</f>
        <v>18744.160728666426</v>
      </c>
      <c r="CV727" s="15">
        <f ca="1">(BO727*DCF!L$28-DCF!L$5*MAX(BO727*DCF!L$28,0)-MAX(BO727-BN727,0)/Inputs!$B$17)*DCF!L$6</f>
        <v>21105.571678664666</v>
      </c>
      <c r="CW727" s="15">
        <f ca="1">(BP727*DCF!M$28-DCF!M$5*MAX(BP727*DCF!M$28,0)-MAX(BP727-BO727,0)/Inputs!$B$17)*DCF!M$6</f>
        <v>20879.426982340781</v>
      </c>
      <c r="CX727" s="15">
        <f ca="1">(BQ727*DCF!C$46-DCF!C$5*MAX(BQ727*DCF!C$46,0)-MAX(BQ727-Inputs!$B$20,0)/Inputs!$B$24)*DCF!C$6</f>
        <v>-718.14293565660785</v>
      </c>
      <c r="CY727" s="15">
        <f ca="1">(BR727*DCF!D$46-DCF!D$5*MAX(BR727*DCF!D$46,0)-MAX(BR727-BQ727,0)/Inputs!$B$24)*DCF!D$6</f>
        <v>-515.31202119445993</v>
      </c>
      <c r="CZ727" s="15">
        <f ca="1">(BS727*DCF!E$46-DCF!E$5*MAX(BS727*DCF!E$46,0)-MAX(BS727-BR727,0)/Inputs!$B$24)*DCF!E$6</f>
        <v>-574.37582635082174</v>
      </c>
      <c r="DA727" s="15">
        <f ca="1">(BT727*DCF!F$46-DCF!F$5*MAX(BT727*DCF!F$46,0)-MAX(BT727-BS727,0)/Inputs!$B$24)*DCF!F$6</f>
        <v>-235.11698288669561</v>
      </c>
      <c r="DB727" s="15">
        <f ca="1">(BU727*DCF!G$46-DCF!G$5*MAX(BU727*DCF!G$46,0)-MAX(BU727-BT727,0)/Inputs!$B$24)*DCF!G$6</f>
        <v>-981.97361086118667</v>
      </c>
      <c r="DC727" s="15">
        <f ca="1">(BV727*DCF!H$46-DCF!H$5*MAX(BV727*DCF!H$46,0)-MAX(BV727-BU727,0)/Inputs!$B$24)*DCF!H$6</f>
        <v>-1472.9784948382733</v>
      </c>
      <c r="DD727" s="15">
        <f ca="1">(BW727*DCF!I$46-DCF!I$5*MAX(BW727*DCF!I$46,0)-MAX(BW727-BV727,0)/Inputs!$B$24)*DCF!I$6</f>
        <v>-1723.9512356456878</v>
      </c>
      <c r="DE727" s="15">
        <f ca="1">(BX727*DCF!J$46-DCF!J$5*MAX(BX727*DCF!J$46,0)-MAX(BX727-BW727,0)/Inputs!$B$24)*DCF!J$6</f>
        <v>-3141.5484100772896</v>
      </c>
      <c r="DF727" s="15">
        <f ca="1">(BY727*DCF!K$46-DCF!K$5*MAX(BY727*DCF!K$46,0)-MAX(BY727-BX727,0)/Inputs!$B$24)*DCF!K$6</f>
        <v>-1693.1971643549155</v>
      </c>
      <c r="DG727" s="15">
        <f ca="1">(BZ727*DCF!L$46-DCF!L$5*MAX(BZ727*DCF!L$46,0)-MAX(BZ727-BY727,0)/Inputs!$B$24)*DCF!L$6</f>
        <v>-1161.683371035235</v>
      </c>
      <c r="DH727" s="15">
        <f ca="1">(CA727*DCF!M$46-DCF!M$5*MAX(CA727*DCF!M$46,0)-MAX(CA727-BZ727,0)/Inputs!$B$24)*DCF!M$6</f>
        <v>2001.7754061493101</v>
      </c>
      <c r="DI727" s="15">
        <f ca="1">SUM(CB727:CL727)+BE727*DCF!M$10*(1+Inputs!$B$30)*(1-Inputs!$B$33)*(1-Inputs!$B$30/Inputs!$B$31)/(Inputs!$B$29-Inputs!$B$30)*DCF!M$6</f>
        <v>92154.103900840797</v>
      </c>
      <c r="DJ727" s="15">
        <f ca="1">SUM(CM727:CW727)+BP727*DCF!M$28*(1+Inputs!$B$30)*(1-Inputs!$B$33)*(1-Inputs!$B$30/Inputs!$B$31)/(Inputs!$B$29-Inputs!$B$30)*DCF!M$6</f>
        <v>521807.85054173862</v>
      </c>
      <c r="DK727" s="15">
        <f ca="1">SUM(CX727:DH727)+CA727*DCF!M$46*(1+Inputs!$B$30)*(1-Inputs!$B$33)*(1-Inputs!$B$30/Inputs!$B$31)/(Inputs!$B$29-Inputs!$B$30)*DCF!M$6</f>
        <v>179862.19583608172</v>
      </c>
      <c r="DM727" s="15">
        <f ca="1">DI727+DJ727+DK727+Inputs!$B$34+Inputs!$B$36-Inputs!$B$35</f>
        <v>870675.15027866117</v>
      </c>
    </row>
    <row r="728" spans="1:117" x14ac:dyDescent="0.75">
      <c r="A728" s="11">
        <v>715</v>
      </c>
      <c r="C728" s="23">
        <f t="shared" ca="1" si="431"/>
        <v>0.34510934194653925</v>
      </c>
      <c r="D728" s="23">
        <f t="shared" ca="1" si="431"/>
        <v>1.5929684518929035</v>
      </c>
      <c r="E728" s="23">
        <f t="shared" ca="1" si="431"/>
        <v>-2.0692682404005431</v>
      </c>
      <c r="F728" s="23">
        <f t="shared" ca="1" si="431"/>
        <v>1.1077455267486322</v>
      </c>
      <c r="G728" s="23">
        <f t="shared" ca="1" si="431"/>
        <v>0.89143380275778705</v>
      </c>
      <c r="H728" s="23">
        <f t="shared" ca="1" si="431"/>
        <v>-0.56308026459704585</v>
      </c>
      <c r="I728" s="23">
        <f t="shared" ca="1" si="431"/>
        <v>0.87360435900140565</v>
      </c>
      <c r="J728" s="23">
        <f t="shared" ca="1" si="431"/>
        <v>-2.53007131131106</v>
      </c>
      <c r="K728" s="23">
        <f t="shared" ca="1" si="431"/>
        <v>0.31201993242830733</v>
      </c>
      <c r="L728" s="23">
        <f t="shared" ca="1" si="431"/>
        <v>-1.1091638680975215</v>
      </c>
      <c r="M728" s="23">
        <f t="shared" ca="1" si="431"/>
        <v>0.22832516337392422</v>
      </c>
      <c r="N728" s="23">
        <f ca="1">SQRT(Inputs!$B$38)*C728+SQRT(1-Inputs!$B$38)*_xlfn.NORM.S.INV(RAND())</f>
        <v>0.79290999156090747</v>
      </c>
      <c r="O728" s="23">
        <f ca="1">SQRT(Inputs!$B$38)*D728+SQRT(1-Inputs!$B$38)*_xlfn.NORM.S.INV(RAND())</f>
        <v>2.0647631612012081</v>
      </c>
      <c r="P728" s="23">
        <f ca="1">SQRT(Inputs!$B$38)*E728+SQRT(1-Inputs!$B$38)*_xlfn.NORM.S.INV(RAND())</f>
        <v>-1.8396004077771297</v>
      </c>
      <c r="Q728" s="23">
        <f ca="1">SQRT(Inputs!$B$38)*F728+SQRT(1-Inputs!$B$38)*_xlfn.NORM.S.INV(RAND())</f>
        <v>0.32789446054800436</v>
      </c>
      <c r="R728" s="23">
        <f ca="1">SQRT(Inputs!$B$38)*G728+SQRT(1-Inputs!$B$38)*_xlfn.NORM.S.INV(RAND())</f>
        <v>0.77459442131736067</v>
      </c>
      <c r="S728" s="23">
        <f ca="1">SQRT(Inputs!$B$38)*H728+SQRT(1-Inputs!$B$38)*_xlfn.NORM.S.INV(RAND())</f>
        <v>0.30075555665565296</v>
      </c>
      <c r="T728" s="23">
        <f ca="1">SQRT(Inputs!$B$38)*I728+SQRT(1-Inputs!$B$38)*_xlfn.NORM.S.INV(RAND())</f>
        <v>1.7438355466556033</v>
      </c>
      <c r="U728" s="23">
        <f ca="1">SQRT(Inputs!$B$38)*J728+SQRT(1-Inputs!$B$38)*_xlfn.NORM.S.INV(RAND())</f>
        <v>-1.0490853937586504</v>
      </c>
      <c r="V728" s="23">
        <f ca="1">SQRT(Inputs!$B$38)*K728+SQRT(1-Inputs!$B$38)*_xlfn.NORM.S.INV(RAND())</f>
        <v>-0.67660008607192978</v>
      </c>
      <c r="W728" s="23">
        <f ca="1">SQRT(Inputs!$B$38)*L728+SQRT(1-Inputs!$B$38)*_xlfn.NORM.S.INV(RAND())</f>
        <v>-1.5658787845524957</v>
      </c>
      <c r="X728" s="23">
        <f ca="1">SQRT(Inputs!$B$38)*M728+SQRT(1-Inputs!$B$38)*_xlfn.NORM.S.INV(RAND())</f>
        <v>2.7268870844442126</v>
      </c>
      <c r="Y728" s="23">
        <f ca="1">SQRT(Inputs!$B$38)*C728+SQRT(1-Inputs!$B$38)*_xlfn.NORM.S.INV(RAND())</f>
        <v>-2.1254061104790596</v>
      </c>
      <c r="Z728" s="23">
        <f ca="1">SQRT(Inputs!$B$38)*D728+SQRT(1-Inputs!$B$38)*_xlfn.NORM.S.INV(RAND())</f>
        <v>1.2378652771789722</v>
      </c>
      <c r="AA728" s="23">
        <f ca="1">SQRT(Inputs!$B$38)*E728+SQRT(1-Inputs!$B$38)*_xlfn.NORM.S.INV(RAND())</f>
        <v>-1.2314992876826127</v>
      </c>
      <c r="AB728" s="23">
        <f ca="1">SQRT(Inputs!$B$38)*F728+SQRT(1-Inputs!$B$38)*_xlfn.NORM.S.INV(RAND())</f>
        <v>1.3193083869488063</v>
      </c>
      <c r="AC728" s="23">
        <f ca="1">SQRT(Inputs!$B$38)*G728+SQRT(1-Inputs!$B$38)*_xlfn.NORM.S.INV(RAND())</f>
        <v>1.5798327361910069</v>
      </c>
      <c r="AD728" s="23">
        <f ca="1">SQRT(Inputs!$B$38)*H728+SQRT(1-Inputs!$B$38)*_xlfn.NORM.S.INV(RAND())</f>
        <v>6.0238419304522117E-2</v>
      </c>
      <c r="AE728" s="23">
        <f ca="1">SQRT(Inputs!$B$38)*I728+SQRT(1-Inputs!$B$38)*_xlfn.NORM.S.INV(RAND())</f>
        <v>-0.73559432862678142</v>
      </c>
      <c r="AF728" s="23">
        <f ca="1">SQRT(Inputs!$B$38)*J728+SQRT(1-Inputs!$B$38)*_xlfn.NORM.S.INV(RAND())</f>
        <v>-1.2993445454401213</v>
      </c>
      <c r="AG728" s="23">
        <f ca="1">SQRT(Inputs!$B$38)*K728+SQRT(1-Inputs!$B$38)*_xlfn.NORM.S.INV(RAND())</f>
        <v>1.2618060210697291</v>
      </c>
      <c r="AH728" s="23">
        <f ca="1">SQRT(Inputs!$B$38)*L728+SQRT(1-Inputs!$B$38)*_xlfn.NORM.S.INV(RAND())</f>
        <v>-1.0516991609094406</v>
      </c>
      <c r="AI728" s="23">
        <f ca="1">SQRT(Inputs!$B$38)*M728+SQRT(1-Inputs!$B$38)*_xlfn.NORM.S.INV(RAND())</f>
        <v>-0.15948421937742993</v>
      </c>
      <c r="AJ728" s="23">
        <f ca="1">SQRT(Inputs!$B$38)*C728+SQRT(1-Inputs!$B$38)*_xlfn.NORM.S.INV(RAND())</f>
        <v>2.1632200647153682E-2</v>
      </c>
      <c r="AK728" s="23">
        <f ca="1">SQRT(Inputs!$B$38)*D728+SQRT(1-Inputs!$B$38)*_xlfn.NORM.S.INV(RAND())</f>
        <v>2.0714449631325671</v>
      </c>
      <c r="AL728" s="23">
        <f ca="1">SQRT(Inputs!$B$38)*E728+SQRT(1-Inputs!$B$38)*_xlfn.NORM.S.INV(RAND())</f>
        <v>-1.0682213092680262</v>
      </c>
      <c r="AM728" s="23">
        <f ca="1">SQRT(Inputs!$B$38)*F728+SQRT(1-Inputs!$B$38)*_xlfn.NORM.S.INV(RAND())</f>
        <v>0.50639593257559101</v>
      </c>
      <c r="AN728" s="23">
        <f ca="1">SQRT(Inputs!$B$38)*G728+SQRT(1-Inputs!$B$38)*_xlfn.NORM.S.INV(RAND())</f>
        <v>0.56619149526608714</v>
      </c>
      <c r="AO728" s="23">
        <f ca="1">SQRT(Inputs!$B$38)*H728+SQRT(1-Inputs!$B$38)*_xlfn.NORM.S.INV(RAND())</f>
        <v>0.76038716765142556</v>
      </c>
      <c r="AP728" s="23">
        <f ca="1">SQRT(Inputs!$B$38)*I728+SQRT(1-Inputs!$B$38)*_xlfn.NORM.S.INV(RAND())</f>
        <v>0.54441958684857228</v>
      </c>
      <c r="AQ728" s="23">
        <f ca="1">SQRT(Inputs!$B$38)*J728+SQRT(1-Inputs!$B$38)*_xlfn.NORM.S.INV(RAND())</f>
        <v>-1.1173206459423839</v>
      </c>
      <c r="AR728" s="23">
        <f ca="1">SQRT(Inputs!$B$38)*K728+SQRT(1-Inputs!$B$38)*_xlfn.NORM.S.INV(RAND())</f>
        <v>-0.40336680872539654</v>
      </c>
      <c r="AS728" s="23">
        <f ca="1">SQRT(Inputs!$B$38)*L728+SQRT(1-Inputs!$B$38)*_xlfn.NORM.S.INV(RAND())</f>
        <v>-0.59101074778404761</v>
      </c>
      <c r="AT728" s="23">
        <f ca="1">SQRT(Inputs!$B$38)*M728+SQRT(1-Inputs!$B$38)*_xlfn.NORM.S.INV(RAND())</f>
        <v>0.27231561226251322</v>
      </c>
      <c r="AU728" s="15">
        <f ca="1">Inputs!$B$6*EXP($B$8-0.5*C$5^2+C$5*N728)</f>
        <v>5641.8268124544129</v>
      </c>
      <c r="AV728" s="15">
        <f t="shared" ca="1" si="401"/>
        <v>9303.3733898657338</v>
      </c>
      <c r="AW728" s="15">
        <f t="shared" ca="1" si="402"/>
        <v>8851.1309677519839</v>
      </c>
      <c r="AX728" s="15">
        <f t="shared" ca="1" si="403"/>
        <v>11258.214289237874</v>
      </c>
      <c r="AY728" s="15">
        <f t="shared" ca="1" si="404"/>
        <v>15061.377510769811</v>
      </c>
      <c r="AZ728" s="15">
        <f t="shared" ca="1" si="405"/>
        <v>19040.754540195147</v>
      </c>
      <c r="BA728" s="15">
        <f t="shared" ca="1" si="406"/>
        <v>27966.467905472455</v>
      </c>
      <c r="BB728" s="15">
        <f t="shared" ca="1" si="407"/>
        <v>30823.328474847734</v>
      </c>
      <c r="BC728" s="15">
        <f t="shared" ca="1" si="408"/>
        <v>35363.943913304996</v>
      </c>
      <c r="BD728" s="15">
        <f t="shared" ca="1" si="409"/>
        <v>37421.613049019194</v>
      </c>
      <c r="BE728" s="15">
        <f t="shared" ca="1" si="410"/>
        <v>58783.337477794768</v>
      </c>
      <c r="BF728" s="15">
        <f ca="1">Inputs!$B$13*EXP($B$9-0.5*C$6^2+C$6*Y728)</f>
        <v>9075.3060099195682</v>
      </c>
      <c r="BG728" s="15">
        <f t="shared" ca="1" si="411"/>
        <v>13828.465695076004</v>
      </c>
      <c r="BH728" s="15">
        <f t="shared" ca="1" si="412"/>
        <v>13774.434030861055</v>
      </c>
      <c r="BI728" s="15">
        <f t="shared" ca="1" si="413"/>
        <v>20658.535841252142</v>
      </c>
      <c r="BJ728" s="15">
        <f t="shared" ca="1" si="414"/>
        <v>31802.920590358757</v>
      </c>
      <c r="BK728" s="15">
        <f t="shared" ca="1" si="415"/>
        <v>39353.478009161154</v>
      </c>
      <c r="BL728" s="15">
        <f t="shared" ca="1" si="416"/>
        <v>43945.628809860289</v>
      </c>
      <c r="BM728" s="15">
        <f t="shared" ca="1" si="417"/>
        <v>45966.605033178515</v>
      </c>
      <c r="BN728" s="15">
        <f t="shared" ca="1" si="418"/>
        <v>65761.668800470245</v>
      </c>
      <c r="BO728" s="15">
        <f t="shared" ca="1" si="419"/>
        <v>71602.081640601333</v>
      </c>
      <c r="BP728" s="15">
        <f t="shared" ca="1" si="420"/>
        <v>86550.650644343739</v>
      </c>
      <c r="BQ728" s="15">
        <f ca="1">Inputs!$B$20*EXP($B$10-0.5*C$7^2+C$7*AJ728)</f>
        <v>4322.5520224568645</v>
      </c>
      <c r="BR728" s="15">
        <f t="shared" ca="1" si="421"/>
        <v>11323.463711303499</v>
      </c>
      <c r="BS728" s="15">
        <f t="shared" ca="1" si="422"/>
        <v>11409.519319030693</v>
      </c>
      <c r="BT728" s="15">
        <f t="shared" ca="1" si="423"/>
        <v>17966.213437736507</v>
      </c>
      <c r="BU728" s="15">
        <f t="shared" ca="1" si="424"/>
        <v>28554.92951096443</v>
      </c>
      <c r="BV728" s="15">
        <f t="shared" ca="1" si="425"/>
        <v>47151.887663169204</v>
      </c>
      <c r="BW728" s="15">
        <f t="shared" ca="1" si="426"/>
        <v>73833.487264936877</v>
      </c>
      <c r="BX728" s="15">
        <f t="shared" ca="1" si="427"/>
        <v>82544.175768203073</v>
      </c>
      <c r="BY728" s="15">
        <f t="shared" ca="1" si="428"/>
        <v>107068.3105454466</v>
      </c>
      <c r="BZ728" s="15">
        <f t="shared" ca="1" si="429"/>
        <v>134764.91588920905</v>
      </c>
      <c r="CA728" s="15">
        <f t="shared" ca="1" si="430"/>
        <v>198689.61055720906</v>
      </c>
      <c r="CB728" s="15">
        <f ca="1">(AU728*DCF!C$10-DCF!C$5*MAX(AU728*DCF!C$10,0)-MAX(AU728-Inputs!$B$6,0)/Inputs!$B$10)*DCF!C$6</f>
        <v>1038.2287243536666</v>
      </c>
      <c r="CC728" s="15">
        <f ca="1">(AV728*DCF!D$10-DCF!D$5*MAX(AV728*DCF!D$10,0)-MAX(AV728-AU728,0)/Inputs!$B$10)*DCF!D$6</f>
        <v>1374.8619320737707</v>
      </c>
      <c r="CD728" s="15">
        <f ca="1">(AW728*DCF!E$10-DCF!E$5*MAX(AW728*DCF!E$10,0)-MAX(AW728-AV728,0)/Inputs!$B$10)*DCF!E$6</f>
        <v>2043.5852423073413</v>
      </c>
      <c r="CE728" s="15">
        <f ca="1">(AX728*DCF!F$10-DCF!F$5*MAX(AX728*DCF!F$10,0)-MAX(AX728-AW728,0)/Inputs!$B$10)*DCF!F$6</f>
        <v>1956.7958767067687</v>
      </c>
      <c r="CF728" s="15">
        <f ca="1">(AY728*DCF!G$10-DCF!G$5*MAX(AY728*DCF!G$10,0)-MAX(AY728-AX728,0)/Inputs!$B$10)*DCF!G$6</f>
        <v>2372.2102451770875</v>
      </c>
      <c r="CG728" s="15">
        <f ca="1">(AZ728*DCF!H$10-DCF!H$5*MAX(AZ728*DCF!H$10,0)-MAX(AZ728-AY728,0)/Inputs!$B$10)*DCF!H$6</f>
        <v>2990.1664202274906</v>
      </c>
      <c r="CH728" s="15">
        <f ca="1">(BA728*DCF!I$10-DCF!I$5*MAX(BA728*DCF!I$10,0)-MAX(BA728-AZ728,0)/Inputs!$B$10)*DCF!I$6</f>
        <v>3644.3237458412054</v>
      </c>
      <c r="CI728" s="15">
        <f ca="1">(BB728*DCF!J$10-DCF!J$5*MAX(BB728*DCF!J$10,0)-MAX(BB728-BA728,0)/Inputs!$B$10)*DCF!J$6</f>
        <v>4856.444544398144</v>
      </c>
      <c r="CJ728" s="15">
        <f ca="1">(BC728*DCF!K$10-DCF!K$5*MAX(BC728*DCF!K$10,0)-MAX(BC728-BB728,0)/Inputs!$B$10)*DCF!K$6</f>
        <v>5057.4099813195598</v>
      </c>
      <c r="CK728" s="15">
        <f ca="1">(BD728*DCF!L$10-DCF!L$5*MAX(BD728*DCF!L$10,0)-MAX(BD728-BC728,0)/Inputs!$B$10)*DCF!L$6</f>
        <v>5377.800920149446</v>
      </c>
      <c r="CL728" s="15">
        <f ca="1">(BE728*DCF!M$10-DCF!M$5*MAX(BE728*DCF!M$10,0)-MAX(BE728-BD728,0)/Inputs!$B$10)*DCF!M$6</f>
        <v>5743.2029934806478</v>
      </c>
      <c r="CM728" s="15">
        <f ca="1">(BF728*DCF!C$28-DCF!C$5*MAX(BF728*DCF!C$28,0)-MAX(BF728-Inputs!$B$13,0)/Inputs!$B$17)*DCF!C$6</f>
        <v>2769.7238772090523</v>
      </c>
      <c r="CN728" s="15">
        <f ca="1">(BG728*DCF!D$28-DCF!D$5*MAX(BG728*DCF!D$28,0)-MAX(BG728-BF728,0)/Inputs!$B$17)*DCF!D$6</f>
        <v>3058.7351928861449</v>
      </c>
      <c r="CO728" s="15">
        <f ca="1">(BH728*DCF!E$28-DCF!E$5*MAX(BH728*DCF!E$28,0)-MAX(BH728-BG728,0)/Inputs!$B$17)*DCF!E$6</f>
        <v>3901.1649912203698</v>
      </c>
      <c r="CP728" s="15">
        <f ca="1">(BI728*DCF!F$28-DCF!F$5*MAX(BI728*DCF!F$28,0)-MAX(BI728-BH728,0)/Inputs!$B$17)*DCF!F$6</f>
        <v>4354.8887711370844</v>
      </c>
      <c r="CQ728" s="15">
        <f ca="1">(BJ728*DCF!G$28-DCF!G$5*MAX(BJ728*DCF!G$28,0)-MAX(BJ728-BI728,0)/Inputs!$B$17)*DCF!G$6</f>
        <v>6377.1336135107222</v>
      </c>
      <c r="CR728" s="15">
        <f ca="1">(BK728*DCF!H$28-DCF!H$5*MAX(BK728*DCF!H$28,0)-MAX(BK728-BJ728,0)/Inputs!$B$17)*DCF!H$6</f>
        <v>8559.4045604616203</v>
      </c>
      <c r="CS728" s="15">
        <f ca="1">(BL728*DCF!I$28-DCF!I$5*MAX(BL728*DCF!I$28,0)-MAX(BL728-BK728,0)/Inputs!$B$17)*DCF!I$6</f>
        <v>9674.8336593045133</v>
      </c>
      <c r="CT728" s="15">
        <f ca="1">(BM728*DCF!J$28-DCF!J$5*MAX(BM728*DCF!J$28,0)-MAX(BM728-BL728,0)/Inputs!$B$17)*DCF!J$6</f>
        <v>9986.4039672892904</v>
      </c>
      <c r="CU728" s="15">
        <f ca="1">(BN728*DCF!K$28-DCF!K$5*MAX(BN728*DCF!K$28,0)-MAX(BN728-BM728,0)/Inputs!$B$17)*DCF!K$6</f>
        <v>11463.130182280394</v>
      </c>
      <c r="CV728" s="15">
        <f ca="1">(BO728*DCF!L$28-DCF!L$5*MAX(BO728*DCF!L$28,0)-MAX(BO728-BN728,0)/Inputs!$B$17)*DCF!L$6</f>
        <v>13625.26575427456</v>
      </c>
      <c r="CW728" s="15">
        <f ca="1">(BP728*DCF!M$28-DCF!M$5*MAX(BP728*DCF!M$28,0)-MAX(BP728-BO728,0)/Inputs!$B$17)*DCF!M$6</f>
        <v>14722.009502957768</v>
      </c>
      <c r="CX728" s="15">
        <f ca="1">(BQ728*DCF!C$46-DCF!C$5*MAX(BQ728*DCF!C$46,0)-MAX(BQ728-Inputs!$B$20,0)/Inputs!$B$24)*DCF!C$6</f>
        <v>-1516.3177984689592</v>
      </c>
      <c r="CY728" s="15">
        <f ca="1">(BR728*DCF!D$46-DCF!D$5*MAX(BR728*DCF!D$46,0)-MAX(BR728-BQ728,0)/Inputs!$B$24)*DCF!D$6</f>
        <v>-4919.8820937198598</v>
      </c>
      <c r="CZ728" s="15">
        <f ca="1">(BS728*DCF!E$46-DCF!E$5*MAX(BS728*DCF!E$46,0)-MAX(BS728-BR728,0)/Inputs!$B$24)*DCF!E$6</f>
        <v>-1383.116276431587</v>
      </c>
      <c r="DA728" s="15">
        <f ca="1">(BT728*DCF!F$46-DCF!F$5*MAX(BT728*DCF!F$46,0)-MAX(BT728-BS728,0)/Inputs!$B$24)*DCF!F$6</f>
        <v>-3695.9128551356266</v>
      </c>
      <c r="DB728" s="15">
        <f ca="1">(BU728*DCF!G$46-DCF!G$5*MAX(BU728*DCF!G$46,0)-MAX(BU728-BT728,0)/Inputs!$B$24)*DCF!G$6</f>
        <v>-4522.3662906459776</v>
      </c>
      <c r="DC728" s="15">
        <f ca="1">(BV728*DCF!H$46-DCF!H$5*MAX(BV728*DCF!H$46,0)-MAX(BV728-BU728,0)/Inputs!$B$24)*DCF!H$6</f>
        <v>-5778.8908003445431</v>
      </c>
      <c r="DD728" s="15">
        <f ca="1">(BW728*DCF!I$46-DCF!I$5*MAX(BW728*DCF!I$46,0)-MAX(BW728-BV728,0)/Inputs!$B$24)*DCF!I$6</f>
        <v>-5954.0420492803105</v>
      </c>
      <c r="DE728" s="15">
        <f ca="1">(BX728*DCF!J$46-DCF!J$5*MAX(BX728*DCF!J$46,0)-MAX(BX728-BW728,0)/Inputs!$B$24)*DCF!J$6</f>
        <v>1152.5675659081135</v>
      </c>
      <c r="DF728" s="15">
        <f ca="1">(BY728*DCF!K$46-DCF!K$5*MAX(BY728*DCF!K$46,0)-MAX(BY728-BX728,0)/Inputs!$B$24)*DCF!K$6</f>
        <v>108.33911216845927</v>
      </c>
      <c r="DG728" s="15">
        <f ca="1">(BZ728*DCF!L$46-DCF!L$5*MAX(BZ728*DCF!L$46,0)-MAX(BZ728-BY728,0)/Inputs!$B$24)*DCF!L$6</f>
        <v>3047.8421772805132</v>
      </c>
      <c r="DH728" s="15">
        <f ca="1">(CA728*DCF!M$46-DCF!M$5*MAX(CA728*DCF!M$46,0)-MAX(CA728-BZ728,0)/Inputs!$B$24)*DCF!M$6</f>
        <v>2212.6318425612358</v>
      </c>
      <c r="DI728" s="15">
        <f ca="1">SUM(CB728:CL728)+BE728*DCF!M$10*(1+Inputs!$B$30)*(1-Inputs!$B$33)*(1-Inputs!$B$30/Inputs!$B$31)/(Inputs!$B$29-Inputs!$B$30)*DCF!M$6</f>
        <v>200049.83615590318</v>
      </c>
      <c r="DJ728" s="15">
        <f ca="1">SUM(CM728:CW728)+BP728*DCF!M$28*(1+Inputs!$B$30)*(1-Inputs!$B$33)*(1-Inputs!$B$30/Inputs!$B$31)/(Inputs!$B$29-Inputs!$B$30)*DCF!M$6</f>
        <v>409654.8344153018</v>
      </c>
      <c r="DK728" s="15">
        <f ca="1">SUM(CX728:DH728)+CA728*DCF!M$46*(1+Inputs!$B$30)*(1-Inputs!$B$33)*(1-Inputs!$B$30/Inputs!$B$31)/(Inputs!$B$29-Inputs!$B$30)*DCF!M$6</f>
        <v>285948.52674434229</v>
      </c>
      <c r="DM728" s="15">
        <f ca="1">DI728+DJ728+DK728+Inputs!$B$34+Inputs!$B$36-Inputs!$B$35</f>
        <v>972504.19731554727</v>
      </c>
    </row>
    <row r="729" spans="1:117" x14ac:dyDescent="0.75">
      <c r="A729" s="11">
        <v>716</v>
      </c>
      <c r="C729" s="23">
        <f t="shared" ca="1" si="431"/>
        <v>-0.61363269943190801</v>
      </c>
      <c r="D729" s="23">
        <f t="shared" ca="1" si="431"/>
        <v>0.39050242204940472</v>
      </c>
      <c r="E729" s="23">
        <f t="shared" ca="1" si="431"/>
        <v>-0.26872903779760415</v>
      </c>
      <c r="F729" s="23">
        <f t="shared" ca="1" si="431"/>
        <v>0.66927148704399575</v>
      </c>
      <c r="G729" s="23">
        <f t="shared" ca="1" si="431"/>
        <v>-0.39547600127883564</v>
      </c>
      <c r="H729" s="23">
        <f t="shared" ca="1" si="431"/>
        <v>-0.1770320824252839</v>
      </c>
      <c r="I729" s="23">
        <f t="shared" ca="1" si="431"/>
        <v>-9.6846157136425502E-3</v>
      </c>
      <c r="J729" s="23">
        <f t="shared" ca="1" si="431"/>
        <v>-0.19441038009300213</v>
      </c>
      <c r="K729" s="23">
        <f t="shared" ca="1" si="431"/>
        <v>0.10651857953731096</v>
      </c>
      <c r="L729" s="23">
        <f t="shared" ca="1" si="431"/>
        <v>1.804936610519746</v>
      </c>
      <c r="M729" s="23">
        <f t="shared" ca="1" si="431"/>
        <v>-9.6617181637351848E-2</v>
      </c>
      <c r="N729" s="23">
        <f ca="1">SQRT(Inputs!$B$38)*C729+SQRT(1-Inputs!$B$38)*_xlfn.NORM.S.INV(RAND())</f>
        <v>-0.1142005408916843</v>
      </c>
      <c r="O729" s="23">
        <f ca="1">SQRT(Inputs!$B$38)*D729+SQRT(1-Inputs!$B$38)*_xlfn.NORM.S.INV(RAND())</f>
        <v>-0.8228550721033856</v>
      </c>
      <c r="P729" s="23">
        <f ca="1">SQRT(Inputs!$B$38)*E729+SQRT(1-Inputs!$B$38)*_xlfn.NORM.S.INV(RAND())</f>
        <v>-0.13354897257619874</v>
      </c>
      <c r="Q729" s="23">
        <f ca="1">SQRT(Inputs!$B$38)*F729+SQRT(1-Inputs!$B$38)*_xlfn.NORM.S.INV(RAND())</f>
        <v>0.70919908243426089</v>
      </c>
      <c r="R729" s="23">
        <f ca="1">SQRT(Inputs!$B$38)*G729+SQRT(1-Inputs!$B$38)*_xlfn.NORM.S.INV(RAND())</f>
        <v>-0.75588440346035846</v>
      </c>
      <c r="S729" s="23">
        <f ca="1">SQRT(Inputs!$B$38)*H729+SQRT(1-Inputs!$B$38)*_xlfn.NORM.S.INV(RAND())</f>
        <v>5.8092599169552325E-2</v>
      </c>
      <c r="T729" s="23">
        <f ca="1">SQRT(Inputs!$B$38)*I729+SQRT(1-Inputs!$B$38)*_xlfn.NORM.S.INV(RAND())</f>
        <v>-0.75230929045875228</v>
      </c>
      <c r="U729" s="23">
        <f ca="1">SQRT(Inputs!$B$38)*J729+SQRT(1-Inputs!$B$38)*_xlfn.NORM.S.INV(RAND())</f>
        <v>4.1893802829914839E-4</v>
      </c>
      <c r="V729" s="23">
        <f ca="1">SQRT(Inputs!$B$38)*K729+SQRT(1-Inputs!$B$38)*_xlfn.NORM.S.INV(RAND())</f>
        <v>0.48062552627622784</v>
      </c>
      <c r="W729" s="23">
        <f ca="1">SQRT(Inputs!$B$38)*L729+SQRT(1-Inputs!$B$38)*_xlfn.NORM.S.INV(RAND())</f>
        <v>1.9918893929589863</v>
      </c>
      <c r="X729" s="23">
        <f ca="1">SQRT(Inputs!$B$38)*M729+SQRT(1-Inputs!$B$38)*_xlfn.NORM.S.INV(RAND())</f>
        <v>-0.46442669035212525</v>
      </c>
      <c r="Y729" s="23">
        <f ca="1">SQRT(Inputs!$B$38)*C729+SQRT(1-Inputs!$B$38)*_xlfn.NORM.S.INV(RAND())</f>
        <v>0.22454088599304617</v>
      </c>
      <c r="Z729" s="23">
        <f ca="1">SQRT(Inputs!$B$38)*D729+SQRT(1-Inputs!$B$38)*_xlfn.NORM.S.INV(RAND())</f>
        <v>-0.54588095180268936</v>
      </c>
      <c r="AA729" s="23">
        <f ca="1">SQRT(Inputs!$B$38)*E729+SQRT(1-Inputs!$B$38)*_xlfn.NORM.S.INV(RAND())</f>
        <v>-0.55581264601149927</v>
      </c>
      <c r="AB729" s="23">
        <f ca="1">SQRT(Inputs!$B$38)*F729+SQRT(1-Inputs!$B$38)*_xlfn.NORM.S.INV(RAND())</f>
        <v>0.76263746906429986</v>
      </c>
      <c r="AC729" s="23">
        <f ca="1">SQRT(Inputs!$B$38)*G729+SQRT(1-Inputs!$B$38)*_xlfn.NORM.S.INV(RAND())</f>
        <v>6.0708816505214785E-2</v>
      </c>
      <c r="AD729" s="23">
        <f ca="1">SQRT(Inputs!$B$38)*H729+SQRT(1-Inputs!$B$38)*_xlfn.NORM.S.INV(RAND())</f>
        <v>-0.6006482452389148</v>
      </c>
      <c r="AE729" s="23">
        <f ca="1">SQRT(Inputs!$B$38)*I729+SQRT(1-Inputs!$B$38)*_xlfn.NORM.S.INV(RAND())</f>
        <v>0.72669429652090145</v>
      </c>
      <c r="AF729" s="23">
        <f ca="1">SQRT(Inputs!$B$38)*J729+SQRT(1-Inputs!$B$38)*_xlfn.NORM.S.INV(RAND())</f>
        <v>0.11520500680298557</v>
      </c>
      <c r="AG729" s="23">
        <f ca="1">SQRT(Inputs!$B$38)*K729+SQRT(1-Inputs!$B$38)*_xlfn.NORM.S.INV(RAND())</f>
        <v>-3.6816599046002735E-3</v>
      </c>
      <c r="AH729" s="23">
        <f ca="1">SQRT(Inputs!$B$38)*L729+SQRT(1-Inputs!$B$38)*_xlfn.NORM.S.INV(RAND())</f>
        <v>0.18548237161542203</v>
      </c>
      <c r="AI729" s="23">
        <f ca="1">SQRT(Inputs!$B$38)*M729+SQRT(1-Inputs!$B$38)*_xlfn.NORM.S.INV(RAND())</f>
        <v>-0.29043067222263924</v>
      </c>
      <c r="AJ729" s="23">
        <f ca="1">SQRT(Inputs!$B$38)*C729+SQRT(1-Inputs!$B$38)*_xlfn.NORM.S.INV(RAND())</f>
        <v>2.8275190105924775E-2</v>
      </c>
      <c r="AK729" s="23">
        <f ca="1">SQRT(Inputs!$B$38)*D729+SQRT(1-Inputs!$B$38)*_xlfn.NORM.S.INV(RAND())</f>
        <v>-0.34210867301812231</v>
      </c>
      <c r="AL729" s="23">
        <f ca="1">SQRT(Inputs!$B$38)*E729+SQRT(1-Inputs!$B$38)*_xlfn.NORM.S.INV(RAND())</f>
        <v>-0.41384692541018953</v>
      </c>
      <c r="AM729" s="23">
        <f ca="1">SQRT(Inputs!$B$38)*F729+SQRT(1-Inputs!$B$38)*_xlfn.NORM.S.INV(RAND())</f>
        <v>1.204518315608335</v>
      </c>
      <c r="AN729" s="23">
        <f ca="1">SQRT(Inputs!$B$38)*G729+SQRT(1-Inputs!$B$38)*_xlfn.NORM.S.INV(RAND())</f>
        <v>0.47997878613020717</v>
      </c>
      <c r="AO729" s="23">
        <f ca="1">SQRT(Inputs!$B$38)*H729+SQRT(1-Inputs!$B$38)*_xlfn.NORM.S.INV(RAND())</f>
        <v>-0.44115366327398342</v>
      </c>
      <c r="AP729" s="23">
        <f ca="1">SQRT(Inputs!$B$38)*I729+SQRT(1-Inputs!$B$38)*_xlfn.NORM.S.INV(RAND())</f>
        <v>-0.26227980514302185</v>
      </c>
      <c r="AQ729" s="23">
        <f ca="1">SQRT(Inputs!$B$38)*J729+SQRT(1-Inputs!$B$38)*_xlfn.NORM.S.INV(RAND())</f>
        <v>-2.0180377836598282</v>
      </c>
      <c r="AR729" s="23">
        <f ca="1">SQRT(Inputs!$B$38)*K729+SQRT(1-Inputs!$B$38)*_xlfn.NORM.S.INV(RAND())</f>
        <v>-0.72536447329054921</v>
      </c>
      <c r="AS729" s="23">
        <f ca="1">SQRT(Inputs!$B$38)*L729+SQRT(1-Inputs!$B$38)*_xlfn.NORM.S.INV(RAND())</f>
        <v>-3.8016964321678892E-2</v>
      </c>
      <c r="AT729" s="23">
        <f ca="1">SQRT(Inputs!$B$38)*M729+SQRT(1-Inputs!$B$38)*_xlfn.NORM.S.INV(RAND())</f>
        <v>-0.9905553347701771</v>
      </c>
      <c r="AU729" s="15">
        <f ca="1">Inputs!$B$6*EXP($B$8-0.5*C$5^2+C$5*N729)</f>
        <v>4871.3501869535039</v>
      </c>
      <c r="AV729" s="15">
        <f t="shared" ca="1" si="401"/>
        <v>5253.8860120997842</v>
      </c>
      <c r="AW729" s="15">
        <f t="shared" ca="1" si="402"/>
        <v>6291.8200040457577</v>
      </c>
      <c r="AX729" s="15">
        <f t="shared" ca="1" si="403"/>
        <v>8393.3577243058335</v>
      </c>
      <c r="AY729" s="15">
        <f t="shared" ca="1" si="404"/>
        <v>9390.8408404677866</v>
      </c>
      <c r="AZ729" s="15">
        <f t="shared" ca="1" si="405"/>
        <v>11558.960101571711</v>
      </c>
      <c r="BA729" s="15">
        <f t="shared" ca="1" si="406"/>
        <v>13074.185344909432</v>
      </c>
      <c r="BB729" s="15">
        <f t="shared" ca="1" si="407"/>
        <v>16007.458643701028</v>
      </c>
      <c r="BC729" s="15">
        <f t="shared" ca="1" si="408"/>
        <v>20536.064508705469</v>
      </c>
      <c r="BD729" s="15">
        <f t="shared" ca="1" si="409"/>
        <v>30310.944574428398</v>
      </c>
      <c r="BE729" s="15">
        <f t="shared" ca="1" si="410"/>
        <v>35603.82229143619</v>
      </c>
      <c r="BF729" s="15">
        <f ca="1">Inputs!$B$13*EXP($B$9-0.5*C$6^2+C$6*Y729)</f>
        <v>14460.613803792103</v>
      </c>
      <c r="BG729" s="15">
        <f t="shared" ca="1" si="411"/>
        <v>15970.518651378663</v>
      </c>
      <c r="BH729" s="15">
        <f t="shared" ca="1" si="412"/>
        <v>17794.637248901457</v>
      </c>
      <c r="BI729" s="15">
        <f t="shared" ca="1" si="413"/>
        <v>24496.468452383986</v>
      </c>
      <c r="BJ729" s="15">
        <f t="shared" ca="1" si="414"/>
        <v>30295.026934152607</v>
      </c>
      <c r="BK729" s="15">
        <f t="shared" ca="1" si="415"/>
        <v>34261.919058180341</v>
      </c>
      <c r="BL729" s="15">
        <f t="shared" ca="1" si="416"/>
        <v>46242.703256906774</v>
      </c>
      <c r="BM729" s="15">
        <f t="shared" ca="1" si="417"/>
        <v>57661.617787563162</v>
      </c>
      <c r="BN729" s="15">
        <f t="shared" ca="1" si="418"/>
        <v>70885.28800406518</v>
      </c>
      <c r="BO729" s="15">
        <f t="shared" ca="1" si="419"/>
        <v>89117.898785497819</v>
      </c>
      <c r="BP729" s="15">
        <f t="shared" ca="1" si="420"/>
        <v>106136.93414795493</v>
      </c>
      <c r="BQ729" s="15">
        <f ca="1">Inputs!$B$20*EXP($B$10-0.5*C$7^2+C$7*AJ729)</f>
        <v>4332.7486255888771</v>
      </c>
      <c r="BR729" s="15">
        <f t="shared" ca="1" si="421"/>
        <v>5273.724079018175</v>
      </c>
      <c r="BS729" s="15">
        <f t="shared" ca="1" si="422"/>
        <v>6412.4795627186286</v>
      </c>
      <c r="BT729" s="15">
        <f t="shared" ca="1" si="423"/>
        <v>12126.958633120046</v>
      </c>
      <c r="BU729" s="15">
        <f t="shared" ca="1" si="424"/>
        <v>18876.291263274594</v>
      </c>
      <c r="BV729" s="15">
        <f t="shared" ca="1" si="425"/>
        <v>23777.642621260256</v>
      </c>
      <c r="BW729" s="15">
        <f t="shared" ca="1" si="426"/>
        <v>31388.663152219571</v>
      </c>
      <c r="BX729" s="15">
        <f t="shared" ca="1" si="427"/>
        <v>29294.433813074214</v>
      </c>
      <c r="BY729" s="15">
        <f t="shared" ca="1" si="428"/>
        <v>35727.648085871748</v>
      </c>
      <c r="BZ729" s="15">
        <f t="shared" ca="1" si="429"/>
        <v>49781.760154305382</v>
      </c>
      <c r="CA729" s="15">
        <f t="shared" ca="1" si="430"/>
        <v>58641.782527918935</v>
      </c>
      <c r="CB729" s="15">
        <f ca="1">(AU729*DCF!C$10-DCF!C$5*MAX(AU729*DCF!C$10,0)-MAX(AU729-Inputs!$B$6,0)/Inputs!$B$10)*DCF!C$6</f>
        <v>1043.7223600238758</v>
      </c>
      <c r="CC729" s="15">
        <f ca="1">(AV729*DCF!D$10-DCF!D$5*MAX(AV729*DCF!D$10,0)-MAX(AV729-AU729,0)/Inputs!$B$10)*DCF!D$6</f>
        <v>1187.3277722517992</v>
      </c>
      <c r="CD729" s="15">
        <f ca="1">(AW729*DCF!E$10-DCF!E$5*MAX(AW729*DCF!E$10,0)-MAX(AW729-AV729,0)/Inputs!$B$10)*DCF!E$6</f>
        <v>1218.8953640153866</v>
      </c>
      <c r="CE729" s="15">
        <f ca="1">(AX729*DCF!F$10-DCF!F$5*MAX(AX729*DCF!F$10,0)-MAX(AX729-AW729,0)/Inputs!$B$10)*DCF!F$6</f>
        <v>1394.9787185071648</v>
      </c>
      <c r="CF729" s="15">
        <f ca="1">(AY729*DCF!G$10-DCF!G$5*MAX(AY729*DCF!G$10,0)-MAX(AY729-AX729,0)/Inputs!$B$10)*DCF!G$6</f>
        <v>1743.1539310849059</v>
      </c>
      <c r="CG729" s="15">
        <f ca="1">(AZ729*DCF!H$10-DCF!H$5*MAX(AZ729*DCF!H$10,0)-MAX(AZ729-AY729,0)/Inputs!$B$10)*DCF!H$6</f>
        <v>1859.191951267235</v>
      </c>
      <c r="CH729" s="15">
        <f ca="1">(BA729*DCF!I$10-DCF!I$5*MAX(BA729*DCF!I$10,0)-MAX(BA729-AZ729,0)/Inputs!$B$10)*DCF!I$6</f>
        <v>2139.6266861775935</v>
      </c>
      <c r="CI729" s="15">
        <f ca="1">(BB729*DCF!J$10-DCF!J$5*MAX(BB729*DCF!J$10,0)-MAX(BB729-BA729,0)/Inputs!$B$10)*DCF!J$6</f>
        <v>2302.4278137874221</v>
      </c>
      <c r="CJ729" s="15">
        <f ca="1">(BC729*DCF!K$10-DCF!K$5*MAX(BC729*DCF!K$10,0)-MAX(BC729-BB729,0)/Inputs!$B$10)*DCF!K$6</f>
        <v>2672.0406917550904</v>
      </c>
      <c r="CK729" s="15">
        <f ca="1">(BD729*DCF!L$10-DCF!L$5*MAX(BD729*DCF!L$10,0)-MAX(BD729-BC729,0)/Inputs!$B$10)*DCF!L$6</f>
        <v>3307.4165721497729</v>
      </c>
      <c r="CL729" s="15">
        <f ca="1">(BE729*DCF!M$10-DCF!M$5*MAX(BE729*DCF!M$10,0)-MAX(BE729-BD729,0)/Inputs!$B$10)*DCF!M$6</f>
        <v>4391.8690296126551</v>
      </c>
      <c r="CM729" s="15">
        <f ca="1">(BF729*DCF!C$28-DCF!C$5*MAX(BF729*DCF!C$28,0)-MAX(BF729-Inputs!$B$13,0)/Inputs!$B$17)*DCF!C$6</f>
        <v>3703.4429732359517</v>
      </c>
      <c r="CN729" s="15">
        <f ca="1">(BG729*DCF!D$28-DCF!D$5*MAX(BG729*DCF!D$28,0)-MAX(BG729-BF729,0)/Inputs!$B$17)*DCF!D$6</f>
        <v>4381.5541512863074</v>
      </c>
      <c r="CO729" s="15">
        <f ca="1">(BH729*DCF!E$28-DCF!E$5*MAX(BH729*DCF!E$28,0)-MAX(BH729-BG729,0)/Inputs!$B$17)*DCF!E$6</f>
        <v>4680.249461114252</v>
      </c>
      <c r="CP729" s="15">
        <f ca="1">(BI729*DCF!F$28-DCF!F$5*MAX(BI729*DCF!F$28,0)-MAX(BI729-BH729,0)/Inputs!$B$17)*DCF!F$6</f>
        <v>5429.9716255986841</v>
      </c>
      <c r="CQ729" s="15">
        <f ca="1">(BJ729*DCF!G$28-DCF!G$5*MAX(BJ729*DCF!G$28,0)-MAX(BJ729-BI729,0)/Inputs!$B$17)*DCF!G$6</f>
        <v>6885.014331902853</v>
      </c>
      <c r="CR729" s="15">
        <f ca="1">(BK729*DCF!H$28-DCF!H$5*MAX(BK729*DCF!H$28,0)-MAX(BK729-BJ729,0)/Inputs!$B$17)*DCF!H$6</f>
        <v>7857.0068745329463</v>
      </c>
      <c r="CS729" s="15">
        <f ca="1">(BL729*DCF!I$28-DCF!I$5*MAX(BL729*DCF!I$28,0)-MAX(BL729-BK729,0)/Inputs!$B$17)*DCF!I$6</f>
        <v>9154.5022843329498</v>
      </c>
      <c r="CT729" s="15">
        <f ca="1">(BM729*DCF!J$28-DCF!J$5*MAX(BM729*DCF!J$28,0)-MAX(BM729-BL729,0)/Inputs!$B$17)*DCF!J$6</f>
        <v>11349.272840353091</v>
      </c>
      <c r="CU729" s="15">
        <f ca="1">(BN729*DCF!K$28-DCF!K$5*MAX(BN729*DCF!K$28,0)-MAX(BN729-BM729,0)/Inputs!$B$17)*DCF!K$6</f>
        <v>13350.060829700076</v>
      </c>
      <c r="CV729" s="15">
        <f ca="1">(BO729*DCF!L$28-DCF!L$5*MAX(BO729*DCF!L$28,0)-MAX(BO729-BN729,0)/Inputs!$B$17)*DCF!L$6</f>
        <v>15717.841068600059</v>
      </c>
      <c r="CW729" s="15">
        <f ca="1">(BP729*DCF!M$28-DCF!M$5*MAX(BP729*DCF!M$28,0)-MAX(BP729-BO729,0)/Inputs!$B$17)*DCF!M$6</f>
        <v>18190.758166178846</v>
      </c>
      <c r="CX729" s="15">
        <f ca="1">(BQ729*DCF!C$46-DCF!C$5*MAX(BQ729*DCF!C$46,0)-MAX(BQ729-Inputs!$B$20,0)/Inputs!$B$24)*DCF!C$6</f>
        <v>-1523.3824195765892</v>
      </c>
      <c r="CY729" s="15">
        <f ca="1">(BR729*DCF!D$46-DCF!D$5*MAX(BR729*DCF!D$46,0)-MAX(BR729-BQ729,0)/Inputs!$B$24)*DCF!D$6</f>
        <v>-1301.6081306259323</v>
      </c>
      <c r="CZ729" s="15">
        <f ca="1">(BS729*DCF!E$46-DCF!E$5*MAX(BS729*DCF!E$46,0)-MAX(BS729-BR729,0)/Inputs!$B$24)*DCF!E$6</f>
        <v>-1207.1529354881609</v>
      </c>
      <c r="DA729" s="15">
        <f ca="1">(BT729*DCF!F$46-DCF!F$5*MAX(BT729*DCF!F$46,0)-MAX(BT729-BS729,0)/Inputs!$B$24)*DCF!F$6</f>
        <v>-2963.9842781420289</v>
      </c>
      <c r="DB729" s="15">
        <f ca="1">(BU729*DCF!G$46-DCF!G$5*MAX(BU729*DCF!G$46,0)-MAX(BU729-BT729,0)/Inputs!$B$24)*DCF!G$6</f>
        <v>-2905.3032893525415</v>
      </c>
      <c r="DC729" s="15">
        <f ca="1">(BV729*DCF!H$46-DCF!H$5*MAX(BV729*DCF!H$46,0)-MAX(BV729-BU729,0)/Inputs!$B$24)*DCF!H$6</f>
        <v>-1523.0649034160226</v>
      </c>
      <c r="DD729" s="15">
        <f ca="1">(BW729*DCF!I$46-DCF!I$5*MAX(BW729*DCF!I$46,0)-MAX(BW729-BV729,0)/Inputs!$B$24)*DCF!I$6</f>
        <v>-1459.896217095569</v>
      </c>
      <c r="DE729" s="15">
        <f ca="1">(BX729*DCF!J$46-DCF!J$5*MAX(BX729*DCF!J$46,0)-MAX(BX729-BW729,0)/Inputs!$B$24)*DCF!J$6</f>
        <v>1228.8204658673246</v>
      </c>
      <c r="DF729" s="15">
        <f ca="1">(BY729*DCF!K$46-DCF!K$5*MAX(BY729*DCF!K$46,0)-MAX(BY729-BX729,0)/Inputs!$B$24)*DCF!K$6</f>
        <v>464.9162406491472</v>
      </c>
      <c r="DG729" s="15">
        <f ca="1">(BZ729*DCF!L$46-DCF!L$5*MAX(BZ729*DCF!L$46,0)-MAX(BZ729-BY729,0)/Inputs!$B$24)*DCF!L$6</f>
        <v>260.69077200718067</v>
      </c>
      <c r="DH729" s="15">
        <f ca="1">(CA729*DCF!M$46-DCF!M$5*MAX(CA729*DCF!M$46,0)-MAX(CA729-BZ729,0)/Inputs!$B$24)*DCF!M$6</f>
        <v>2745.0429533022525</v>
      </c>
      <c r="DI729" s="15">
        <f ca="1">SUM(CB729:CL729)+BE729*DCF!M$10*(1+Inputs!$B$30)*(1-Inputs!$B$33)*(1-Inputs!$B$30/Inputs!$B$31)/(Inputs!$B$29-Inputs!$B$30)*DCF!M$6</f>
        <v>122346.55913950888</v>
      </c>
      <c r="DJ729" s="15">
        <f ca="1">SUM(CM729:CW729)+BP729*DCF!M$28*(1+Inputs!$B$30)*(1-Inputs!$B$33)*(1-Inputs!$B$30/Inputs!$B$31)/(Inputs!$B$29-Inputs!$B$30)*DCF!M$6</f>
        <v>494540.32960605447</v>
      </c>
      <c r="DK729" s="15">
        <f ca="1">SUM(CX729:DH729)+CA729*DCF!M$46*(1+Inputs!$B$30)*(1-Inputs!$B$33)*(1-Inputs!$B$30/Inputs!$B$31)/(Inputs!$B$29-Inputs!$B$30)*DCF!M$6</f>
        <v>82482.220609514188</v>
      </c>
      <c r="DM729" s="15">
        <f ca="1">DI729+DJ729+DK729+Inputs!$B$34+Inputs!$B$36-Inputs!$B$35</f>
        <v>776220.1093550775</v>
      </c>
    </row>
    <row r="730" spans="1:117" x14ac:dyDescent="0.75">
      <c r="A730" s="11">
        <v>717</v>
      </c>
      <c r="C730" s="23">
        <f t="shared" ca="1" si="431"/>
        <v>2.0067859520107616</v>
      </c>
      <c r="D730" s="23">
        <f t="shared" ca="1" si="431"/>
        <v>0.57329177940657283</v>
      </c>
      <c r="E730" s="23">
        <f t="shared" ca="1" si="431"/>
        <v>-1.3048085669563063</v>
      </c>
      <c r="F730" s="23">
        <f t="shared" ca="1" si="431"/>
        <v>0.24119527661193946</v>
      </c>
      <c r="G730" s="23">
        <f t="shared" ca="1" si="431"/>
        <v>-7.0400410883426134E-2</v>
      </c>
      <c r="H730" s="23">
        <f t="shared" ca="1" si="431"/>
        <v>-0.39301770067178177</v>
      </c>
      <c r="I730" s="23">
        <f t="shared" ca="1" si="431"/>
        <v>-0.60914062492731169</v>
      </c>
      <c r="J730" s="23">
        <f t="shared" ca="1" si="431"/>
        <v>-0.24481752794413983</v>
      </c>
      <c r="K730" s="23">
        <f t="shared" ca="1" si="431"/>
        <v>1.4825813201661184</v>
      </c>
      <c r="L730" s="23">
        <f t="shared" ca="1" si="431"/>
        <v>-1.8567155205780859</v>
      </c>
      <c r="M730" s="23">
        <f t="shared" ca="1" si="431"/>
        <v>-8.5338847001066823E-2</v>
      </c>
      <c r="N730" s="23">
        <f ca="1">SQRT(Inputs!$B$38)*C730+SQRT(1-Inputs!$B$38)*_xlfn.NORM.S.INV(RAND())</f>
        <v>0.91024018378866933</v>
      </c>
      <c r="O730" s="23">
        <f ca="1">SQRT(Inputs!$B$38)*D730+SQRT(1-Inputs!$B$38)*_xlfn.NORM.S.INV(RAND())</f>
        <v>0.66486559256437983</v>
      </c>
      <c r="P730" s="23">
        <f ca="1">SQRT(Inputs!$B$38)*E730+SQRT(1-Inputs!$B$38)*_xlfn.NORM.S.INV(RAND())</f>
        <v>-1.1822540517272286</v>
      </c>
      <c r="Q730" s="23">
        <f ca="1">SQRT(Inputs!$B$38)*F730+SQRT(1-Inputs!$B$38)*_xlfn.NORM.S.INV(RAND())</f>
        <v>-0.85956085273256089</v>
      </c>
      <c r="R730" s="23">
        <f ca="1">SQRT(Inputs!$B$38)*G730+SQRT(1-Inputs!$B$38)*_xlfn.NORM.S.INV(RAND())</f>
        <v>1.285449150019754</v>
      </c>
      <c r="S730" s="23">
        <f ca="1">SQRT(Inputs!$B$38)*H730+SQRT(1-Inputs!$B$38)*_xlfn.NORM.S.INV(RAND())</f>
        <v>0.52719390725221404</v>
      </c>
      <c r="T730" s="23">
        <f ca="1">SQRT(Inputs!$B$38)*I730+SQRT(1-Inputs!$B$38)*_xlfn.NORM.S.INV(RAND())</f>
        <v>0.34118013003044678</v>
      </c>
      <c r="U730" s="23">
        <f ca="1">SQRT(Inputs!$B$38)*J730+SQRT(1-Inputs!$B$38)*_xlfn.NORM.S.INV(RAND())</f>
        <v>-0.17460930412023867</v>
      </c>
      <c r="V730" s="23">
        <f ca="1">SQRT(Inputs!$B$38)*K730+SQRT(1-Inputs!$B$38)*_xlfn.NORM.S.INV(RAND())</f>
        <v>0.76745789877902604</v>
      </c>
      <c r="W730" s="23">
        <f ca="1">SQRT(Inputs!$B$38)*L730+SQRT(1-Inputs!$B$38)*_xlfn.NORM.S.INV(RAND())</f>
        <v>-0.74389982589969494</v>
      </c>
      <c r="X730" s="23">
        <f ca="1">SQRT(Inputs!$B$38)*M730+SQRT(1-Inputs!$B$38)*_xlfn.NORM.S.INV(RAND())</f>
        <v>1.0714048875975264</v>
      </c>
      <c r="Y730" s="23">
        <f ca="1">SQRT(Inputs!$B$38)*C730+SQRT(1-Inputs!$B$38)*_xlfn.NORM.S.INV(RAND())</f>
        <v>-0.28420632691454273</v>
      </c>
      <c r="Z730" s="23">
        <f ca="1">SQRT(Inputs!$B$38)*D730+SQRT(1-Inputs!$B$38)*_xlfn.NORM.S.INV(RAND())</f>
        <v>0.50758918343054549</v>
      </c>
      <c r="AA730" s="23">
        <f ca="1">SQRT(Inputs!$B$38)*E730+SQRT(1-Inputs!$B$38)*_xlfn.NORM.S.INV(RAND())</f>
        <v>0.31333156653084737</v>
      </c>
      <c r="AB730" s="23">
        <f ca="1">SQRT(Inputs!$B$38)*F730+SQRT(1-Inputs!$B$38)*_xlfn.NORM.S.INV(RAND())</f>
        <v>-0.41126629479158483</v>
      </c>
      <c r="AC730" s="23">
        <f ca="1">SQRT(Inputs!$B$38)*G730+SQRT(1-Inputs!$B$38)*_xlfn.NORM.S.INV(RAND())</f>
        <v>1.22632156166363</v>
      </c>
      <c r="AD730" s="23">
        <f ca="1">SQRT(Inputs!$B$38)*H730+SQRT(1-Inputs!$B$38)*_xlfn.NORM.S.INV(RAND())</f>
        <v>-2.0831927499483704</v>
      </c>
      <c r="AE730" s="23">
        <f ca="1">SQRT(Inputs!$B$38)*I730+SQRT(1-Inputs!$B$38)*_xlfn.NORM.S.INV(RAND())</f>
        <v>-3.0293889982147992E-2</v>
      </c>
      <c r="AF730" s="23">
        <f ca="1">SQRT(Inputs!$B$38)*J730+SQRT(1-Inputs!$B$38)*_xlfn.NORM.S.INV(RAND())</f>
        <v>-1.1839233824837834</v>
      </c>
      <c r="AG730" s="23">
        <f ca="1">SQRT(Inputs!$B$38)*K730+SQRT(1-Inputs!$B$38)*_xlfn.NORM.S.INV(RAND())</f>
        <v>0.45046679322478816</v>
      </c>
      <c r="AH730" s="23">
        <f ca="1">SQRT(Inputs!$B$38)*L730+SQRT(1-Inputs!$B$38)*_xlfn.NORM.S.INV(RAND())</f>
        <v>-1.2472609877953271</v>
      </c>
      <c r="AI730" s="23">
        <f ca="1">SQRT(Inputs!$B$38)*M730+SQRT(1-Inputs!$B$38)*_xlfn.NORM.S.INV(RAND())</f>
        <v>0.17668238402703917</v>
      </c>
      <c r="AJ730" s="23">
        <f ca="1">SQRT(Inputs!$B$38)*C730+SQRT(1-Inputs!$B$38)*_xlfn.NORM.S.INV(RAND())</f>
        <v>1.6561958774915284</v>
      </c>
      <c r="AK730" s="23">
        <f ca="1">SQRT(Inputs!$B$38)*D730+SQRT(1-Inputs!$B$38)*_xlfn.NORM.S.INV(RAND())</f>
        <v>-5.9099782006958257E-2</v>
      </c>
      <c r="AL730" s="23">
        <f ca="1">SQRT(Inputs!$B$38)*E730+SQRT(1-Inputs!$B$38)*_xlfn.NORM.S.INV(RAND())</f>
        <v>-1.8706854582691907</v>
      </c>
      <c r="AM730" s="23">
        <f ca="1">SQRT(Inputs!$B$38)*F730+SQRT(1-Inputs!$B$38)*_xlfn.NORM.S.INV(RAND())</f>
        <v>-0.49310131044725303</v>
      </c>
      <c r="AN730" s="23">
        <f ca="1">SQRT(Inputs!$B$38)*G730+SQRT(1-Inputs!$B$38)*_xlfn.NORM.S.INV(RAND())</f>
        <v>0.47257769908675723</v>
      </c>
      <c r="AO730" s="23">
        <f ca="1">SQRT(Inputs!$B$38)*H730+SQRT(1-Inputs!$B$38)*_xlfn.NORM.S.INV(RAND())</f>
        <v>-1.6961929375709319</v>
      </c>
      <c r="AP730" s="23">
        <f ca="1">SQRT(Inputs!$B$38)*I730+SQRT(1-Inputs!$B$38)*_xlfn.NORM.S.INV(RAND())</f>
        <v>-9.5531576886117853E-2</v>
      </c>
      <c r="AQ730" s="23">
        <f ca="1">SQRT(Inputs!$B$38)*J730+SQRT(1-Inputs!$B$38)*_xlfn.NORM.S.INV(RAND())</f>
        <v>-0.49875213567496235</v>
      </c>
      <c r="AR730" s="23">
        <f ca="1">SQRT(Inputs!$B$38)*K730+SQRT(1-Inputs!$B$38)*_xlfn.NORM.S.INV(RAND())</f>
        <v>-6.3110350405429338E-2</v>
      </c>
      <c r="AS730" s="23">
        <f ca="1">SQRT(Inputs!$B$38)*L730+SQRT(1-Inputs!$B$38)*_xlfn.NORM.S.INV(RAND())</f>
        <v>-1.7058398386222695E-2</v>
      </c>
      <c r="AT730" s="23">
        <f ca="1">SQRT(Inputs!$B$38)*M730+SQRT(1-Inputs!$B$38)*_xlfn.NORM.S.INV(RAND())</f>
        <v>0.27732410618541542</v>
      </c>
      <c r="AU730" s="15">
        <f ca="1">Inputs!$B$6*EXP($B$8-0.5*C$5^2+C$5*N730)</f>
        <v>5750.0037962392007</v>
      </c>
      <c r="AV730" s="15">
        <f t="shared" ca="1" si="401"/>
        <v>7717.8815655147919</v>
      </c>
      <c r="AW730" s="15">
        <f t="shared" ca="1" si="402"/>
        <v>8023.475952391037</v>
      </c>
      <c r="AX730" s="15">
        <f t="shared" ca="1" si="403"/>
        <v>8798.4210943896323</v>
      </c>
      <c r="AY730" s="15">
        <f t="shared" ca="1" si="404"/>
        <v>12494.26354922292</v>
      </c>
      <c r="AZ730" s="15">
        <f t="shared" ca="1" si="405"/>
        <v>16194.195157882648</v>
      </c>
      <c r="BA730" s="15">
        <f t="shared" ca="1" si="406"/>
        <v>20537.981423939345</v>
      </c>
      <c r="BB730" s="15">
        <f t="shared" ca="1" si="407"/>
        <v>24708.689486113934</v>
      </c>
      <c r="BC730" s="15">
        <f t="shared" ca="1" si="408"/>
        <v>32588.865658515304</v>
      </c>
      <c r="BD730" s="15">
        <f t="shared" ca="1" si="409"/>
        <v>37240.949057710422</v>
      </c>
      <c r="BE730" s="15">
        <f t="shared" ca="1" si="410"/>
        <v>50311.672489750054</v>
      </c>
      <c r="BF730" s="15">
        <f ca="1">Inputs!$B$13*EXP($B$9-0.5*C$6^2+C$6*Y730)</f>
        <v>13073.283291112915</v>
      </c>
      <c r="BG730" s="15">
        <f t="shared" ca="1" si="411"/>
        <v>17461.054605740235</v>
      </c>
      <c r="BH730" s="15">
        <f t="shared" ca="1" si="412"/>
        <v>22472.214644758777</v>
      </c>
      <c r="BI730" s="15">
        <f t="shared" ca="1" si="413"/>
        <v>25821.947747079219</v>
      </c>
      <c r="BJ730" s="15">
        <f t="shared" ca="1" si="414"/>
        <v>37776.880843765444</v>
      </c>
      <c r="BK730" s="15">
        <f t="shared" ca="1" si="415"/>
        <v>34914.762104489339</v>
      </c>
      <c r="BL730" s="15">
        <f t="shared" ca="1" si="416"/>
        <v>42720.528407469224</v>
      </c>
      <c r="BM730" s="15">
        <f t="shared" ca="1" si="417"/>
        <v>45330.497956500585</v>
      </c>
      <c r="BN730" s="15">
        <f t="shared" ca="1" si="418"/>
        <v>58843.094306255072</v>
      </c>
      <c r="BO730" s="15">
        <f t="shared" ca="1" si="419"/>
        <v>62629.057610539108</v>
      </c>
      <c r="BP730" s="15">
        <f t="shared" ca="1" si="420"/>
        <v>78643.223124154683</v>
      </c>
      <c r="BQ730" s="15">
        <f ca="1">Inputs!$B$20*EXP($B$10-0.5*C$7^2+C$7*AJ730)</f>
        <v>7718.3253183086708</v>
      </c>
      <c r="BR730" s="15">
        <f t="shared" ca="1" si="421"/>
        <v>10278.044538116466</v>
      </c>
      <c r="BS730" s="15">
        <f t="shared" ca="1" si="422"/>
        <v>8224.4465968712138</v>
      </c>
      <c r="BT730" s="15">
        <f t="shared" ca="1" si="423"/>
        <v>9963.7707325210995</v>
      </c>
      <c r="BU730" s="15">
        <f t="shared" ca="1" si="424"/>
        <v>15481.418388363012</v>
      </c>
      <c r="BV730" s="15">
        <f t="shared" ca="1" si="425"/>
        <v>14698.140778196252</v>
      </c>
      <c r="BW730" s="15">
        <f t="shared" ca="1" si="426"/>
        <v>20099.886577829744</v>
      </c>
      <c r="BX730" s="15">
        <f t="shared" ca="1" si="427"/>
        <v>25437.955864539032</v>
      </c>
      <c r="BY730" s="15">
        <f t="shared" ca="1" si="428"/>
        <v>35215.111325729631</v>
      </c>
      <c r="BZ730" s="15">
        <f t="shared" ca="1" si="429"/>
        <v>49257.024776628801</v>
      </c>
      <c r="CA730" s="15">
        <f t="shared" ca="1" si="430"/>
        <v>72686.376255819341</v>
      </c>
      <c r="CB730" s="15">
        <f ca="1">(AU730*DCF!C$10-DCF!C$5*MAX(AU730*DCF!C$10,0)-MAX(AU730-Inputs!$B$6,0)/Inputs!$B$10)*DCF!C$6</f>
        <v>1037.4574031777265</v>
      </c>
      <c r="CC730" s="15">
        <f ca="1">(AV730*DCF!D$10-DCF!D$5*MAX(AV730*DCF!D$10,0)-MAX(AV730-AU730,0)/Inputs!$B$10)*DCF!D$6</f>
        <v>1401.3658536450321</v>
      </c>
      <c r="CD730" s="15">
        <f ca="1">(AW730*DCF!E$10-DCF!E$5*MAX(AW730*DCF!E$10,0)-MAX(AW730-AV730,0)/Inputs!$B$10)*DCF!E$6</f>
        <v>1783.6603633187901</v>
      </c>
      <c r="CE730" s="15">
        <f ca="1">(AX730*DCF!F$10-DCF!F$5*MAX(AX730*DCF!F$10,0)-MAX(AX730-AW730,0)/Inputs!$B$10)*DCF!F$6</f>
        <v>1759.4344321025937</v>
      </c>
      <c r="CF730" s="15">
        <f ca="1">(AY730*DCF!G$10-DCF!G$5*MAX(AY730*DCF!G$10,0)-MAX(AY730-AX730,0)/Inputs!$B$10)*DCF!G$6</f>
        <v>1863.9113795125754</v>
      </c>
      <c r="CG730" s="15">
        <f ca="1">(AZ730*DCF!H$10-DCF!H$5*MAX(AZ730*DCF!H$10,0)-MAX(AZ730-AY730,0)/Inputs!$B$10)*DCF!H$6</f>
        <v>2487.1254185444036</v>
      </c>
      <c r="CH730" s="15">
        <f ca="1">(BA730*DCF!I$10-DCF!I$5*MAX(BA730*DCF!I$10,0)-MAX(BA730-AZ730,0)/Inputs!$B$10)*DCF!I$6</f>
        <v>3039.0068381610427</v>
      </c>
      <c r="CI730" s="15">
        <f ca="1">(BB730*DCF!J$10-DCF!J$5*MAX(BB730*DCF!J$10,0)-MAX(BB730-BA730,0)/Inputs!$B$10)*DCF!J$6</f>
        <v>3608.0663689207372</v>
      </c>
      <c r="CJ730" s="15">
        <f ca="1">(BC730*DCF!K$10-DCF!K$5*MAX(BC730*DCF!K$10,0)-MAX(BC730-BB730,0)/Inputs!$B$10)*DCF!K$6</f>
        <v>4143.1792850128113</v>
      </c>
      <c r="CK730" s="15">
        <f ca="1">(BD730*DCF!L$10-DCF!L$5*MAX(BD730*DCF!L$10,0)-MAX(BD730-BC730,0)/Inputs!$B$10)*DCF!L$6</f>
        <v>5015.0535832613014</v>
      </c>
      <c r="CL730" s="15">
        <f ca="1">(BE730*DCF!M$10-DCF!M$5*MAX(BE730*DCF!M$10,0)-MAX(BE730-BD730,0)/Inputs!$B$10)*DCF!M$6</f>
        <v>5538.1901483940401</v>
      </c>
      <c r="CM730" s="15">
        <f ca="1">(BF730*DCF!C$28-DCF!C$5*MAX(BF730*DCF!C$28,0)-MAX(BF730-Inputs!$B$13,0)/Inputs!$B$17)*DCF!C$6</f>
        <v>3600.4384555652327</v>
      </c>
      <c r="CN730" s="15">
        <f ca="1">(BG730*DCF!D$28-DCF!D$5*MAX(BG730*DCF!D$28,0)-MAX(BG730-BF730,0)/Inputs!$B$17)*DCF!D$6</f>
        <v>4206.5705007715378</v>
      </c>
      <c r="CO730" s="15">
        <f ca="1">(BH730*DCF!E$28-DCF!E$5*MAX(BH730*DCF!E$28,0)-MAX(BH730-BG730,0)/Inputs!$B$17)*DCF!E$6</f>
        <v>5376.9006714511497</v>
      </c>
      <c r="CP730" s="15">
        <f ca="1">(BI730*DCF!F$28-DCF!F$5*MAX(BI730*DCF!F$28,0)-MAX(BI730-BH730,0)/Inputs!$B$17)*DCF!F$6</f>
        <v>6400.1067831094351</v>
      </c>
      <c r="CQ730" s="15">
        <f ca="1">(BJ730*DCF!G$28-DCF!G$5*MAX(BJ730*DCF!G$28,0)-MAX(BJ730-BI730,0)/Inputs!$B$17)*DCF!G$6</f>
        <v>7790.7967007400021</v>
      </c>
      <c r="CR730" s="15">
        <f ca="1">(BK730*DCF!H$28-DCF!H$5*MAX(BK730*DCF!H$28,0)-MAX(BK730-BJ730,0)/Inputs!$B$17)*DCF!H$6</f>
        <v>8634.8058735201976</v>
      </c>
      <c r="CS730" s="15">
        <f ca="1">(BL730*DCF!I$28-DCF!I$5*MAX(BL730*DCF!I$28,0)-MAX(BL730-BK730,0)/Inputs!$B$17)*DCF!I$6</f>
        <v>8925.4952338122821</v>
      </c>
      <c r="CT730" s="15">
        <f ca="1">(BM730*DCF!J$28-DCF!J$5*MAX(BM730*DCF!J$28,0)-MAX(BM730-BL730,0)/Inputs!$B$17)*DCF!J$6</f>
        <v>9766.4035782610281</v>
      </c>
      <c r="CU730" s="15">
        <f ca="1">(BN730*DCF!K$28-DCF!K$5*MAX(BN730*DCF!K$28,0)-MAX(BN730-BM730,0)/Inputs!$B$17)*DCF!K$6</f>
        <v>10771.561829375516</v>
      </c>
      <c r="CV730" s="15">
        <f ca="1">(BO730*DCF!L$28-DCF!L$5*MAX(BO730*DCF!L$28,0)-MAX(BO730-BN730,0)/Inputs!$B$17)*DCF!L$6</f>
        <v>12067.423508383301</v>
      </c>
      <c r="CW730" s="15">
        <f ca="1">(BP730*DCF!M$28-DCF!M$5*MAX(BP730*DCF!M$28,0)-MAX(BP730-BO730,0)/Inputs!$B$17)*DCF!M$6</f>
        <v>13122.837660987752</v>
      </c>
      <c r="CX730" s="15">
        <f ca="1">(BQ730*DCF!C$46-DCF!C$5*MAX(BQ730*DCF!C$46,0)-MAX(BQ730-Inputs!$B$20,0)/Inputs!$B$24)*DCF!C$6</f>
        <v>-3869.0475646480395</v>
      </c>
      <c r="CY730" s="15">
        <f ca="1">(BR730*DCF!D$46-DCF!D$5*MAX(BR730*DCF!D$46,0)-MAX(BR730-BQ730,0)/Inputs!$B$24)*DCF!D$6</f>
        <v>-2846.4334590528006</v>
      </c>
      <c r="CZ730" s="15">
        <f ca="1">(BS730*DCF!E$46-DCF!E$5*MAX(BS730*DCF!E$46,0)-MAX(BS730-BR730,0)/Inputs!$B$24)*DCF!E$6</f>
        <v>-972.55512991590354</v>
      </c>
      <c r="DA730" s="15">
        <f ca="1">(BT730*DCF!F$46-DCF!F$5*MAX(BT730*DCF!F$46,0)-MAX(BT730-BS730,0)/Inputs!$B$24)*DCF!F$6</f>
        <v>-1358.9676825266599</v>
      </c>
      <c r="DB730" s="15">
        <f ca="1">(BU730*DCF!G$46-DCF!G$5*MAX(BU730*DCF!G$46,0)-MAX(BU730-BT730,0)/Inputs!$B$24)*DCF!G$6</f>
        <v>-2376.7919830552523</v>
      </c>
      <c r="DC730" s="15">
        <f ca="1">(BV730*DCF!H$46-DCF!H$5*MAX(BV730*DCF!H$46,0)-MAX(BV730-BU730,0)/Inputs!$B$24)*DCF!H$6</f>
        <v>0</v>
      </c>
      <c r="DD730" s="15">
        <f ca="1">(BW730*DCF!I$46-DCF!I$5*MAX(BW730*DCF!I$46,0)-MAX(BW730-BV730,0)/Inputs!$B$24)*DCF!I$6</f>
        <v>-1086.4175789279327</v>
      </c>
      <c r="DE730" s="15">
        <f ca="1">(BX730*DCF!J$46-DCF!J$5*MAX(BX730*DCF!J$46,0)-MAX(BX730-BW730,0)/Inputs!$B$24)*DCF!J$6</f>
        <v>-348.51687964408683</v>
      </c>
      <c r="DF730" s="15">
        <f ca="1">(BY730*DCF!K$46-DCF!K$5*MAX(BY730*DCF!K$46,0)-MAX(BY730-BX730,0)/Inputs!$B$24)*DCF!K$6</f>
        <v>-383.53807655706879</v>
      </c>
      <c r="DG730" s="15">
        <f ca="1">(BZ730*DCF!L$46-DCF!L$5*MAX(BZ730*DCF!L$46,0)-MAX(BZ730-BY730,0)/Inputs!$B$24)*DCF!L$6</f>
        <v>227.17882623938544</v>
      </c>
      <c r="DH730" s="15">
        <f ca="1">(CA730*DCF!M$46-DCF!M$5*MAX(CA730*DCF!M$46,0)-MAX(CA730-BZ730,0)/Inputs!$B$24)*DCF!M$6</f>
        <v>800.27541031822761</v>
      </c>
      <c r="DI730" s="15">
        <f ca="1">SUM(CB730:CL730)+BE730*DCF!M$10*(1+Inputs!$B$30)*(1-Inputs!$B$33)*(1-Inputs!$B$30/Inputs!$B$31)/(Inputs!$B$29-Inputs!$B$30)*DCF!M$6</f>
        <v>171694.50091601873</v>
      </c>
      <c r="DJ730" s="15">
        <f ca="1">SUM(CM730:CW730)+BP730*DCF!M$28*(1+Inputs!$B$30)*(1-Inputs!$B$33)*(1-Inputs!$B$30/Inputs!$B$31)/(Inputs!$B$29-Inputs!$B$30)*DCF!M$6</f>
        <v>382483.51400062768</v>
      </c>
      <c r="DK730" s="15">
        <f ca="1">SUM(CX730:DH730)+CA730*DCF!M$46*(1+Inputs!$B$30)*(1-Inputs!$B$33)*(1-Inputs!$B$30/Inputs!$B$31)/(Inputs!$B$29-Inputs!$B$30)*DCF!M$6</f>
        <v>100166.93382543286</v>
      </c>
      <c r="DM730" s="15">
        <f ca="1">DI730+DJ730+DK730+Inputs!$B$34+Inputs!$B$36-Inputs!$B$35</f>
        <v>731195.94874207932</v>
      </c>
    </row>
    <row r="731" spans="1:117" x14ac:dyDescent="0.75">
      <c r="A731" s="11">
        <v>718</v>
      </c>
      <c r="C731" s="23">
        <f t="shared" ca="1" si="431"/>
        <v>0.40713476721285369</v>
      </c>
      <c r="D731" s="23">
        <f t="shared" ca="1" si="431"/>
        <v>-0.69194871339526554</v>
      </c>
      <c r="E731" s="23">
        <f t="shared" ca="1" si="431"/>
        <v>-0.42234393759013122</v>
      </c>
      <c r="F731" s="23">
        <f t="shared" ca="1" si="431"/>
        <v>-0.89865499634671264</v>
      </c>
      <c r="G731" s="23">
        <f t="shared" ca="1" si="431"/>
        <v>-0.41472441932489396</v>
      </c>
      <c r="H731" s="23">
        <f t="shared" ca="1" si="431"/>
        <v>-0.15341290213530875</v>
      </c>
      <c r="I731" s="23">
        <f t="shared" ca="1" si="431"/>
        <v>0.39283801117053596</v>
      </c>
      <c r="J731" s="23">
        <f t="shared" ca="1" si="431"/>
        <v>-0.47993327639841982</v>
      </c>
      <c r="K731" s="23">
        <f t="shared" ca="1" si="431"/>
        <v>1.3490035615065758E-2</v>
      </c>
      <c r="L731" s="23">
        <f t="shared" ca="1" si="431"/>
        <v>-2.6392008572588157</v>
      </c>
      <c r="M731" s="23">
        <f t="shared" ca="1" si="431"/>
        <v>-0.33985757190316962</v>
      </c>
      <c r="N731" s="23">
        <f ca="1">SQRT(Inputs!$B$38)*C731+SQRT(1-Inputs!$B$38)*_xlfn.NORM.S.INV(RAND())</f>
        <v>-3.8331768145200174E-2</v>
      </c>
      <c r="O731" s="23">
        <f ca="1">SQRT(Inputs!$B$38)*D731+SQRT(1-Inputs!$B$38)*_xlfn.NORM.S.INV(RAND())</f>
        <v>-1.0237404594233737</v>
      </c>
      <c r="P731" s="23">
        <f ca="1">SQRT(Inputs!$B$38)*E731+SQRT(1-Inputs!$B$38)*_xlfn.NORM.S.INV(RAND())</f>
        <v>-1.4725271702093741</v>
      </c>
      <c r="Q731" s="23">
        <f ca="1">SQRT(Inputs!$B$38)*F731+SQRT(1-Inputs!$B$38)*_xlfn.NORM.S.INV(RAND())</f>
        <v>-0.48738902482618457</v>
      </c>
      <c r="R731" s="23">
        <f ca="1">SQRT(Inputs!$B$38)*G731+SQRT(1-Inputs!$B$38)*_xlfn.NORM.S.INV(RAND())</f>
        <v>-1.28941132129586</v>
      </c>
      <c r="S731" s="23">
        <f ca="1">SQRT(Inputs!$B$38)*H731+SQRT(1-Inputs!$B$38)*_xlfn.NORM.S.INV(RAND())</f>
        <v>0.36424392473602663</v>
      </c>
      <c r="T731" s="23">
        <f ca="1">SQRT(Inputs!$B$38)*I731+SQRT(1-Inputs!$B$38)*_xlfn.NORM.S.INV(RAND())</f>
        <v>-1.3835515680937054</v>
      </c>
      <c r="U731" s="23">
        <f ca="1">SQRT(Inputs!$B$38)*J731+SQRT(1-Inputs!$B$38)*_xlfn.NORM.S.INV(RAND())</f>
        <v>-0.48352293130502277</v>
      </c>
      <c r="V731" s="23">
        <f ca="1">SQRT(Inputs!$B$38)*K731+SQRT(1-Inputs!$B$38)*_xlfn.NORM.S.INV(RAND())</f>
        <v>-0.84219838547745363</v>
      </c>
      <c r="W731" s="23">
        <f ca="1">SQRT(Inputs!$B$38)*L731+SQRT(1-Inputs!$B$38)*_xlfn.NORM.S.INV(RAND())</f>
        <v>-1.1498913260933585</v>
      </c>
      <c r="X731" s="23">
        <f ca="1">SQRT(Inputs!$B$38)*M731+SQRT(1-Inputs!$B$38)*_xlfn.NORM.S.INV(RAND())</f>
        <v>0.12401967540503375</v>
      </c>
      <c r="Y731" s="23">
        <f ca="1">SQRT(Inputs!$B$38)*C731+SQRT(1-Inputs!$B$38)*_xlfn.NORM.S.INV(RAND())</f>
        <v>0.96105910066977973</v>
      </c>
      <c r="Z731" s="23">
        <f ca="1">SQRT(Inputs!$B$38)*D731+SQRT(1-Inputs!$B$38)*_xlfn.NORM.S.INV(RAND())</f>
        <v>-0.92053878218402274</v>
      </c>
      <c r="AA731" s="23">
        <f ca="1">SQRT(Inputs!$B$38)*E731+SQRT(1-Inputs!$B$38)*_xlfn.NORM.S.INV(RAND())</f>
        <v>0.34066948211738346</v>
      </c>
      <c r="AB731" s="23">
        <f ca="1">SQRT(Inputs!$B$38)*F731+SQRT(1-Inputs!$B$38)*_xlfn.NORM.S.INV(RAND())</f>
        <v>-0.62876691839307075</v>
      </c>
      <c r="AC731" s="23">
        <f ca="1">SQRT(Inputs!$B$38)*G731+SQRT(1-Inputs!$B$38)*_xlfn.NORM.S.INV(RAND())</f>
        <v>-0.81656795236104651</v>
      </c>
      <c r="AD731" s="23">
        <f ca="1">SQRT(Inputs!$B$38)*H731+SQRT(1-Inputs!$B$38)*_xlfn.NORM.S.INV(RAND())</f>
        <v>-1.030970119055411</v>
      </c>
      <c r="AE731" s="23">
        <f ca="1">SQRT(Inputs!$B$38)*I731+SQRT(1-Inputs!$B$38)*_xlfn.NORM.S.INV(RAND())</f>
        <v>1.0810234828299949</v>
      </c>
      <c r="AF731" s="23">
        <f ca="1">SQRT(Inputs!$B$38)*J731+SQRT(1-Inputs!$B$38)*_xlfn.NORM.S.INV(RAND())</f>
        <v>-0.61259919362619053</v>
      </c>
      <c r="AG731" s="23">
        <f ca="1">SQRT(Inputs!$B$38)*K731+SQRT(1-Inputs!$B$38)*_xlfn.NORM.S.INV(RAND())</f>
        <v>1.0265404430613141</v>
      </c>
      <c r="AH731" s="23">
        <f ca="1">SQRT(Inputs!$B$38)*L731+SQRT(1-Inputs!$B$38)*_xlfn.NORM.S.INV(RAND())</f>
        <v>-0.97020134814160452</v>
      </c>
      <c r="AI731" s="23">
        <f ca="1">SQRT(Inputs!$B$38)*M731+SQRT(1-Inputs!$B$38)*_xlfn.NORM.S.INV(RAND())</f>
        <v>-0.58073631927243829</v>
      </c>
      <c r="AJ731" s="23">
        <f ca="1">SQRT(Inputs!$B$38)*C731+SQRT(1-Inputs!$B$38)*_xlfn.NORM.S.INV(RAND())</f>
        <v>-0.21666993098196691</v>
      </c>
      <c r="AK731" s="23">
        <f ca="1">SQRT(Inputs!$B$38)*D731+SQRT(1-Inputs!$B$38)*_xlfn.NORM.S.INV(RAND())</f>
        <v>0.12134884841930305</v>
      </c>
      <c r="AL731" s="23">
        <f ca="1">SQRT(Inputs!$B$38)*E731+SQRT(1-Inputs!$B$38)*_xlfn.NORM.S.INV(RAND())</f>
        <v>0.99379923196774056</v>
      </c>
      <c r="AM731" s="23">
        <f ca="1">SQRT(Inputs!$B$38)*F731+SQRT(1-Inputs!$B$38)*_xlfn.NORM.S.INV(RAND())</f>
        <v>1.7178602763576594</v>
      </c>
      <c r="AN731" s="23">
        <f ca="1">SQRT(Inputs!$B$38)*G731+SQRT(1-Inputs!$B$38)*_xlfn.NORM.S.INV(RAND())</f>
        <v>-0.44316431754895691</v>
      </c>
      <c r="AO731" s="23">
        <f ca="1">SQRT(Inputs!$B$38)*H731+SQRT(1-Inputs!$B$38)*_xlfn.NORM.S.INV(RAND())</f>
        <v>-1.9319570863359267E-2</v>
      </c>
      <c r="AP731" s="23">
        <f ca="1">SQRT(Inputs!$B$38)*I731+SQRT(1-Inputs!$B$38)*_xlfn.NORM.S.INV(RAND())</f>
        <v>6.2963345809513571E-4</v>
      </c>
      <c r="AQ731" s="23">
        <f ca="1">SQRT(Inputs!$B$38)*J731+SQRT(1-Inputs!$B$38)*_xlfn.NORM.S.INV(RAND())</f>
        <v>1.1395037944257975</v>
      </c>
      <c r="AR731" s="23">
        <f ca="1">SQRT(Inputs!$B$38)*K731+SQRT(1-Inputs!$B$38)*_xlfn.NORM.S.INV(RAND())</f>
        <v>-1.1778784685317698</v>
      </c>
      <c r="AS731" s="23">
        <f ca="1">SQRT(Inputs!$B$38)*L731+SQRT(1-Inputs!$B$38)*_xlfn.NORM.S.INV(RAND())</f>
        <v>-2.4565327038469018</v>
      </c>
      <c r="AT731" s="23">
        <f ca="1">SQRT(Inputs!$B$38)*M731+SQRT(1-Inputs!$B$38)*_xlfn.NORM.S.INV(RAND())</f>
        <v>-0.84197582527882364</v>
      </c>
      <c r="AU731" s="15">
        <f ca="1">Inputs!$B$6*EXP($B$8-0.5*C$5^2+C$5*N731)</f>
        <v>4931.5446529738274</v>
      </c>
      <c r="AV731" s="15">
        <f t="shared" ca="1" si="401"/>
        <v>5164.005437506672</v>
      </c>
      <c r="AW731" s="15">
        <f t="shared" ca="1" si="402"/>
        <v>5162.3503537536781</v>
      </c>
      <c r="AX731" s="15">
        <f t="shared" ca="1" si="403"/>
        <v>5930.3843233159423</v>
      </c>
      <c r="AY731" s="15">
        <f t="shared" ca="1" si="404"/>
        <v>6234.3461047756355</v>
      </c>
      <c r="AZ731" s="15">
        <f t="shared" ca="1" si="405"/>
        <v>7936.8222318878343</v>
      </c>
      <c r="BA731" s="15">
        <f t="shared" ca="1" si="406"/>
        <v>8403.3139545211779</v>
      </c>
      <c r="BB731" s="15">
        <f t="shared" ca="1" si="407"/>
        <v>9801.6942777641307</v>
      </c>
      <c r="BC731" s="15">
        <f t="shared" ca="1" si="408"/>
        <v>11067.257972209187</v>
      </c>
      <c r="BD731" s="15">
        <f t="shared" ca="1" si="409"/>
        <v>12175.861798533386</v>
      </c>
      <c r="BE731" s="15">
        <f t="shared" ca="1" si="410"/>
        <v>15089.444762533341</v>
      </c>
      <c r="BF731" s="15">
        <f ca="1">Inputs!$B$13*EXP($B$9-0.5*C$6^2+C$6*Y731)</f>
        <v>16733.98529627503</v>
      </c>
      <c r="BG731" s="15">
        <f t="shared" ca="1" si="411"/>
        <v>17273.176583414723</v>
      </c>
      <c r="BH731" s="15">
        <f t="shared" ca="1" si="412"/>
        <v>22331.443300938081</v>
      </c>
      <c r="BI731" s="15">
        <f t="shared" ca="1" si="413"/>
        <v>24815.371845568414</v>
      </c>
      <c r="BJ731" s="15">
        <f t="shared" ca="1" si="414"/>
        <v>27043.924442488031</v>
      </c>
      <c r="BK731" s="15">
        <f t="shared" ca="1" si="415"/>
        <v>28844.746157948837</v>
      </c>
      <c r="BL731" s="15">
        <f t="shared" ca="1" si="416"/>
        <v>40760.568041494538</v>
      </c>
      <c r="BM731" s="15">
        <f t="shared" ca="1" si="417"/>
        <v>46432.045354140209</v>
      </c>
      <c r="BN731" s="15">
        <f t="shared" ca="1" si="418"/>
        <v>64580.891597676782</v>
      </c>
      <c r="BO731" s="15">
        <f t="shared" ca="1" si="419"/>
        <v>70985.733152172077</v>
      </c>
      <c r="BP731" s="15">
        <f t="shared" ca="1" si="420"/>
        <v>81806.624969565266</v>
      </c>
      <c r="BQ731" s="15">
        <f ca="1">Inputs!$B$20*EXP($B$10-0.5*C$7^2+C$7*AJ731)</f>
        <v>3972.2168251796702</v>
      </c>
      <c r="BR731" s="15">
        <f t="shared" ca="1" si="421"/>
        <v>5601.5526616228326</v>
      </c>
      <c r="BS731" s="15">
        <f t="shared" ca="1" si="422"/>
        <v>10204.544350496835</v>
      </c>
      <c r="BT731" s="15">
        <f t="shared" ca="1" si="423"/>
        <v>22080.265145731511</v>
      </c>
      <c r="BU731" s="15">
        <f t="shared" ca="1" si="424"/>
        <v>27489.034109312364</v>
      </c>
      <c r="BV731" s="15">
        <f t="shared" ca="1" si="425"/>
        <v>38079.071453428194</v>
      </c>
      <c r="BW731" s="15">
        <f t="shared" ca="1" si="426"/>
        <v>53144.277751806934</v>
      </c>
      <c r="BX731" s="15">
        <f t="shared" ca="1" si="427"/>
        <v>93407.027199276505</v>
      </c>
      <c r="BY731" s="15">
        <f t="shared" ca="1" si="428"/>
        <v>104471.75891133481</v>
      </c>
      <c r="BZ731" s="15">
        <f t="shared" ca="1" si="429"/>
        <v>93320.108133107176</v>
      </c>
      <c r="CA731" s="15">
        <f t="shared" ca="1" si="430"/>
        <v>112870.04379659145</v>
      </c>
      <c r="CB731" s="15">
        <f ca="1">(AU731*DCF!C$10-DCF!C$5*MAX(AU731*DCF!C$10,0)-MAX(AU731-Inputs!$B$6,0)/Inputs!$B$10)*DCF!C$6</f>
        <v>1043.29316275204</v>
      </c>
      <c r="CC731" s="15">
        <f ca="1">(AV731*DCF!D$10-DCF!D$5*MAX(AV731*DCF!D$10,0)-MAX(AV731-AU731,0)/Inputs!$B$10)*DCF!D$6</f>
        <v>1202.0118620263834</v>
      </c>
      <c r="CD731" s="15">
        <f ca="1">(AW731*DCF!E$10-DCF!E$5*MAX(AW731*DCF!E$10,0)-MAX(AW731-AV731,0)/Inputs!$B$10)*DCF!E$6</f>
        <v>1191.9045189804167</v>
      </c>
      <c r="CE731" s="15">
        <f ca="1">(AX731*DCF!F$10-DCF!F$5*MAX(AX731*DCF!F$10,0)-MAX(AX731-AW731,0)/Inputs!$B$10)*DCF!F$6</f>
        <v>1134.784619355253</v>
      </c>
      <c r="CF731" s="15">
        <f ca="1">(AY731*DCF!G$10-DCF!G$5*MAX(AY731*DCF!G$10,0)-MAX(AY731-AX731,0)/Inputs!$B$10)*DCF!G$6</f>
        <v>1226.097019541138</v>
      </c>
      <c r="CG731" s="15">
        <f ca="1">(AZ731*DCF!H$10-DCF!H$5*MAX(AZ731*DCF!H$10,0)-MAX(AZ731-AY731,0)/Inputs!$B$10)*DCF!H$6</f>
        <v>1238.6345719712367</v>
      </c>
      <c r="CH731" s="15">
        <f ca="1">(BA731*DCF!I$10-DCF!I$5*MAX(BA731*DCF!I$10,0)-MAX(BA731-AZ731,0)/Inputs!$B$10)*DCF!I$6</f>
        <v>1458.4579187578779</v>
      </c>
      <c r="CI731" s="15">
        <f ca="1">(BB731*DCF!J$10-DCF!J$5*MAX(BB731*DCF!J$10,0)-MAX(BB731-BA731,0)/Inputs!$B$10)*DCF!J$6</f>
        <v>1470.091986644858</v>
      </c>
      <c r="CJ731" s="15">
        <f ca="1">(BC731*DCF!K$10-DCF!K$5*MAX(BC731*DCF!K$10,0)-MAX(BC731-BB731,0)/Inputs!$B$10)*DCF!K$6</f>
        <v>1604.4911405374016</v>
      </c>
      <c r="CK731" s="15">
        <f ca="1">(BD731*DCF!L$10-DCF!L$5*MAX(BD731*DCF!L$10,0)-MAX(BD731-BC731,0)/Inputs!$B$10)*DCF!L$6</f>
        <v>1692.9910704049098</v>
      </c>
      <c r="CL731" s="15">
        <f ca="1">(BE731*DCF!M$10-DCF!M$5*MAX(BE731*DCF!M$10,0)-MAX(BE731-BD731,0)/Inputs!$B$10)*DCF!M$6</f>
        <v>1781.2572071610705</v>
      </c>
      <c r="CM731" s="15">
        <f ca="1">(BF731*DCF!C$28-DCF!C$5*MAX(BF731*DCF!C$28,0)-MAX(BF731-Inputs!$B$13,0)/Inputs!$B$17)*DCF!C$6</f>
        <v>3872.2329853703714</v>
      </c>
      <c r="CN731" s="15">
        <f ca="1">(BG731*DCF!D$28-DCF!D$5*MAX(BG731*DCF!D$28,0)-MAX(BG731-BF731,0)/Inputs!$B$17)*DCF!D$6</f>
        <v>4972.3146658207352</v>
      </c>
      <c r="CO731" s="15">
        <f ca="1">(BH731*DCF!E$28-DCF!E$5*MAX(BH731*DCF!E$28,0)-MAX(BH731-BG731,0)/Inputs!$B$17)*DCF!E$6</f>
        <v>5327.7476423240314</v>
      </c>
      <c r="CP731" s="15">
        <f ca="1">(BI731*DCF!F$28-DCF!F$5*MAX(BI731*DCF!F$28,0)-MAX(BI731-BH731,0)/Inputs!$B$17)*DCF!F$6</f>
        <v>6284.4813447391043</v>
      </c>
      <c r="CQ731" s="15">
        <f ca="1">(BJ731*DCF!G$28-DCF!G$5*MAX(BJ731*DCF!G$28,0)-MAX(BJ731-BI731,0)/Inputs!$B$17)*DCF!G$6</f>
        <v>6641.930846876653</v>
      </c>
      <c r="CR731" s="15">
        <f ca="1">(BK731*DCF!H$28-DCF!H$5*MAX(BK731*DCF!H$28,0)-MAX(BK731-BJ731,0)/Inputs!$B$17)*DCF!H$6</f>
        <v>6853.8268039738432</v>
      </c>
      <c r="CS731" s="15">
        <f ca="1">(BL731*DCF!I$28-DCF!I$5*MAX(BL731*DCF!I$28,0)-MAX(BL731-BK731,0)/Inputs!$B$17)*DCF!I$6</f>
        <v>7874.6856224400044</v>
      </c>
      <c r="CT731" s="15">
        <f ca="1">(BM731*DCF!J$28-DCF!J$5*MAX(BM731*DCF!J$28,0)-MAX(BM731-BL731,0)/Inputs!$B$17)*DCF!J$6</f>
        <v>9606.2091739777243</v>
      </c>
      <c r="CU731" s="15">
        <f ca="1">(BN731*DCF!K$28-DCF!K$5*MAX(BN731*DCF!K$28,0)-MAX(BN731-BM731,0)/Inputs!$B$17)*DCF!K$6</f>
        <v>11415.409554274958</v>
      </c>
      <c r="CV731" s="15">
        <f ca="1">(BO731*DCF!L$28-DCF!L$5*MAX(BO731*DCF!L$28,0)-MAX(BO731-BN731,0)/Inputs!$B$17)*DCF!L$6</f>
        <v>13438.425243549107</v>
      </c>
      <c r="CW731" s="15">
        <f ca="1">(BP731*DCF!M$28-DCF!M$5*MAX(BP731*DCF!M$28,0)-MAX(BP731-BO731,0)/Inputs!$B$17)*DCF!M$6</f>
        <v>14260.876577531495</v>
      </c>
      <c r="CX731" s="15">
        <f ca="1">(BQ731*DCF!C$46-DCF!C$5*MAX(BQ731*DCF!C$46,0)-MAX(BQ731-Inputs!$B$20,0)/Inputs!$B$24)*DCF!C$6</f>
        <v>-1273.5913338427276</v>
      </c>
      <c r="CY731" s="15">
        <f ca="1">(BR731*DCF!D$46-DCF!D$5*MAX(BR731*DCF!D$46,0)-MAX(BR731-BQ731,0)/Inputs!$B$24)*DCF!D$6</f>
        <v>-1651.2784861372327</v>
      </c>
      <c r="CZ731" s="15">
        <f ca="1">(BS731*DCF!E$46-DCF!E$5*MAX(BS731*DCF!E$46,0)-MAX(BS731-BR731,0)/Inputs!$B$24)*DCF!E$6</f>
        <v>-3021.077742288212</v>
      </c>
      <c r="DA731" s="15">
        <f ca="1">(BT731*DCF!F$46-DCF!F$5*MAX(BT731*DCF!F$46,0)-MAX(BT731-BS731,0)/Inputs!$B$24)*DCF!F$6</f>
        <v>-5932.3498717150724</v>
      </c>
      <c r="DB731" s="15">
        <f ca="1">(BU731*DCF!G$46-DCF!G$5*MAX(BU731*DCF!G$46,0)-MAX(BU731-BT731,0)/Inputs!$B$24)*DCF!G$6</f>
        <v>-2744.0798108597833</v>
      </c>
      <c r="DC731" s="15">
        <f ca="1">(BV731*DCF!H$46-DCF!H$5*MAX(BV731*DCF!H$46,0)-MAX(BV731-BU731,0)/Inputs!$B$24)*DCF!H$6</f>
        <v>-3290.7892184486464</v>
      </c>
      <c r="DD731" s="15">
        <f ca="1">(BW731*DCF!I$46-DCF!I$5*MAX(BW731*DCF!I$46,0)-MAX(BW731-BV731,0)/Inputs!$B$24)*DCF!I$6</f>
        <v>-3097.2502306411247</v>
      </c>
      <c r="DE731" s="15">
        <f ca="1">(BX731*DCF!J$46-DCF!J$5*MAX(BX731*DCF!J$46,0)-MAX(BX731-BW731,0)/Inputs!$B$24)*DCF!J$6</f>
        <v>-6758.8569395209624</v>
      </c>
      <c r="DF731" s="15">
        <f ca="1">(BY731*DCF!K$46-DCF!K$5*MAX(BY731*DCF!K$46,0)-MAX(BY731-BX731,0)/Inputs!$B$24)*DCF!K$6</f>
        <v>3257.2106210823345</v>
      </c>
      <c r="DG731" s="15">
        <f ca="1">(BZ731*DCF!L$46-DCF!L$5*MAX(BZ731*DCF!L$46,0)-MAX(BZ731-BY731,0)/Inputs!$B$24)*DCF!L$6</f>
        <v>6450.7881526947458</v>
      </c>
      <c r="DH731" s="15">
        <f ca="1">(CA731*DCF!M$46-DCF!M$5*MAX(CA731*DCF!M$46,0)-MAX(CA731-BZ731,0)/Inputs!$B$24)*DCF!M$6</f>
        <v>4761.5331265059294</v>
      </c>
      <c r="DI731" s="15">
        <f ca="1">SUM(CB731:CL731)+BE731*DCF!M$10*(1+Inputs!$B$30)*(1-Inputs!$B$33)*(1-Inputs!$B$30/Inputs!$B$31)/(Inputs!$B$29-Inputs!$B$30)*DCF!M$6</f>
        <v>57038.139389512791</v>
      </c>
      <c r="DJ731" s="15">
        <f ca="1">SUM(CM731:CW731)+BP731*DCF!M$28*(1+Inputs!$B$30)*(1-Inputs!$B$33)*(1-Inputs!$B$30/Inputs!$B$31)/(Inputs!$B$29-Inputs!$B$30)*DCF!M$6</f>
        <v>394106.69922211021</v>
      </c>
      <c r="DK731" s="15">
        <f ca="1">SUM(CX731:DH731)+CA731*DCF!M$46*(1+Inputs!$B$30)*(1-Inputs!$B$33)*(1-Inputs!$B$30/Inputs!$B$31)/(Inputs!$B$29-Inputs!$B$30)*DCF!M$6</f>
        <v>161210.71628778873</v>
      </c>
      <c r="DM731" s="15">
        <f ca="1">DI731+DJ731+DK731+Inputs!$B$34+Inputs!$B$36-Inputs!$B$35</f>
        <v>689206.55489941174</v>
      </c>
    </row>
    <row r="732" spans="1:117" x14ac:dyDescent="0.75">
      <c r="A732" s="11">
        <v>719</v>
      </c>
      <c r="C732" s="23">
        <f t="shared" ca="1" si="431"/>
        <v>1.2934725875709805</v>
      </c>
      <c r="D732" s="23">
        <f t="shared" ca="1" si="431"/>
        <v>-1.1696194924932448</v>
      </c>
      <c r="E732" s="23">
        <f t="shared" ca="1" si="431"/>
        <v>8.2928953873892347E-2</v>
      </c>
      <c r="F732" s="23">
        <f t="shared" ca="1" si="431"/>
        <v>-1.991592150927175</v>
      </c>
      <c r="G732" s="23">
        <f t="shared" ca="1" si="431"/>
        <v>0.12219414378461627</v>
      </c>
      <c r="H732" s="23">
        <f t="shared" ca="1" si="431"/>
        <v>-0.70399803211352885</v>
      </c>
      <c r="I732" s="23">
        <f t="shared" ca="1" si="431"/>
        <v>-2.5836479658818701</v>
      </c>
      <c r="J732" s="23">
        <f t="shared" ca="1" si="431"/>
        <v>-0.11215498095395361</v>
      </c>
      <c r="K732" s="23">
        <f t="shared" ca="1" si="431"/>
        <v>-1.0290025542436043</v>
      </c>
      <c r="L732" s="23">
        <f t="shared" ca="1" si="431"/>
        <v>1.2121101369791083</v>
      </c>
      <c r="M732" s="23">
        <f t="shared" ca="1" si="431"/>
        <v>-3.8719750776762978E-2</v>
      </c>
      <c r="N732" s="23">
        <f ca="1">SQRT(Inputs!$B$38)*C732+SQRT(1-Inputs!$B$38)*_xlfn.NORM.S.INV(RAND())</f>
        <v>-0.24990504676610903</v>
      </c>
      <c r="O732" s="23">
        <f ca="1">SQRT(Inputs!$B$38)*D732+SQRT(1-Inputs!$B$38)*_xlfn.NORM.S.INV(RAND())</f>
        <v>0.97865829513192826</v>
      </c>
      <c r="P732" s="23">
        <f ca="1">SQRT(Inputs!$B$38)*E732+SQRT(1-Inputs!$B$38)*_xlfn.NORM.S.INV(RAND())</f>
        <v>1.1082125313547346</v>
      </c>
      <c r="Q732" s="23">
        <f ca="1">SQRT(Inputs!$B$38)*F732+SQRT(1-Inputs!$B$38)*_xlfn.NORM.S.INV(RAND())</f>
        <v>0.15805528752034004</v>
      </c>
      <c r="R732" s="23">
        <f ca="1">SQRT(Inputs!$B$38)*G732+SQRT(1-Inputs!$B$38)*_xlfn.NORM.S.INV(RAND())</f>
        <v>0.45718333148367707</v>
      </c>
      <c r="S732" s="23">
        <f ca="1">SQRT(Inputs!$B$38)*H732+SQRT(1-Inputs!$B$38)*_xlfn.NORM.S.INV(RAND())</f>
        <v>-0.69441261441425972</v>
      </c>
      <c r="T732" s="23">
        <f ca="1">SQRT(Inputs!$B$38)*I732+SQRT(1-Inputs!$B$38)*_xlfn.NORM.S.INV(RAND())</f>
        <v>-0.9554704338951614</v>
      </c>
      <c r="U732" s="23">
        <f ca="1">SQRT(Inputs!$B$38)*J732+SQRT(1-Inputs!$B$38)*_xlfn.NORM.S.INV(RAND())</f>
        <v>-1.7409742102256591</v>
      </c>
      <c r="V732" s="23">
        <f ca="1">SQRT(Inputs!$B$38)*K732+SQRT(1-Inputs!$B$38)*_xlfn.NORM.S.INV(RAND())</f>
        <v>-0.46069535956996771</v>
      </c>
      <c r="W732" s="23">
        <f ca="1">SQRT(Inputs!$B$38)*L732+SQRT(1-Inputs!$B$38)*_xlfn.NORM.S.INV(RAND())</f>
        <v>0.5361616496412801</v>
      </c>
      <c r="X732" s="23">
        <f ca="1">SQRT(Inputs!$B$38)*M732+SQRT(1-Inputs!$B$38)*_xlfn.NORM.S.INV(RAND())</f>
        <v>-0.19868034131692699</v>
      </c>
      <c r="Y732" s="23">
        <f ca="1">SQRT(Inputs!$B$38)*C732+SQRT(1-Inputs!$B$38)*_xlfn.NORM.S.INV(RAND())</f>
        <v>1.6024301792457167</v>
      </c>
      <c r="Z732" s="23">
        <f ca="1">SQRT(Inputs!$B$38)*D732+SQRT(1-Inputs!$B$38)*_xlfn.NORM.S.INV(RAND())</f>
        <v>-0.53023578853781106</v>
      </c>
      <c r="AA732" s="23">
        <f ca="1">SQRT(Inputs!$B$38)*E732+SQRT(1-Inputs!$B$38)*_xlfn.NORM.S.INV(RAND())</f>
        <v>-0.70575044724083424</v>
      </c>
      <c r="AB732" s="23">
        <f ca="1">SQRT(Inputs!$B$38)*F732+SQRT(1-Inputs!$B$38)*_xlfn.NORM.S.INV(RAND())</f>
        <v>0.1040999727179428</v>
      </c>
      <c r="AC732" s="23">
        <f ca="1">SQRT(Inputs!$B$38)*G732+SQRT(1-Inputs!$B$38)*_xlfn.NORM.S.INV(RAND())</f>
        <v>1.2820890298261676</v>
      </c>
      <c r="AD732" s="23">
        <f ca="1">SQRT(Inputs!$B$38)*H732+SQRT(1-Inputs!$B$38)*_xlfn.NORM.S.INV(RAND())</f>
        <v>-1.3946323969918535</v>
      </c>
      <c r="AE732" s="23">
        <f ca="1">SQRT(Inputs!$B$38)*I732+SQRT(1-Inputs!$B$38)*_xlfn.NORM.S.INV(RAND())</f>
        <v>-1.2414683441154701</v>
      </c>
      <c r="AF732" s="23">
        <f ca="1">SQRT(Inputs!$B$38)*J732+SQRT(1-Inputs!$B$38)*_xlfn.NORM.S.INV(RAND())</f>
        <v>-1.5626110307818006</v>
      </c>
      <c r="AG732" s="23">
        <f ca="1">SQRT(Inputs!$B$38)*K732+SQRT(1-Inputs!$B$38)*_xlfn.NORM.S.INV(RAND())</f>
        <v>-2.1006527587610497</v>
      </c>
      <c r="AH732" s="23">
        <f ca="1">SQRT(Inputs!$B$38)*L732+SQRT(1-Inputs!$B$38)*_xlfn.NORM.S.INV(RAND())</f>
        <v>0.93448383446530514</v>
      </c>
      <c r="AI732" s="23">
        <f ca="1">SQRT(Inputs!$B$38)*M732+SQRT(1-Inputs!$B$38)*_xlfn.NORM.S.INV(RAND())</f>
        <v>1.326563856243971</v>
      </c>
      <c r="AJ732" s="23">
        <f ca="1">SQRT(Inputs!$B$38)*C732+SQRT(1-Inputs!$B$38)*_xlfn.NORM.S.INV(RAND())</f>
        <v>0.17179315082983881</v>
      </c>
      <c r="AK732" s="23">
        <f ca="1">SQRT(Inputs!$B$38)*D732+SQRT(1-Inputs!$B$38)*_xlfn.NORM.S.INV(RAND())</f>
        <v>-0.70864352380622253</v>
      </c>
      <c r="AL732" s="23">
        <f ca="1">SQRT(Inputs!$B$38)*E732+SQRT(1-Inputs!$B$38)*_xlfn.NORM.S.INV(RAND())</f>
        <v>-1.9426282029697102</v>
      </c>
      <c r="AM732" s="23">
        <f ca="1">SQRT(Inputs!$B$38)*F732+SQRT(1-Inputs!$B$38)*_xlfn.NORM.S.INV(RAND())</f>
        <v>-1.0877325286993247</v>
      </c>
      <c r="AN732" s="23">
        <f ca="1">SQRT(Inputs!$B$38)*G732+SQRT(1-Inputs!$B$38)*_xlfn.NORM.S.INV(RAND())</f>
        <v>-0.35978995796931001</v>
      </c>
      <c r="AO732" s="23">
        <f ca="1">SQRT(Inputs!$B$38)*H732+SQRT(1-Inputs!$B$38)*_xlfn.NORM.S.INV(RAND())</f>
        <v>-2.317827487827774</v>
      </c>
      <c r="AP732" s="23">
        <f ca="1">SQRT(Inputs!$B$38)*I732+SQRT(1-Inputs!$B$38)*_xlfn.NORM.S.INV(RAND())</f>
        <v>-1.6062192850411883</v>
      </c>
      <c r="AQ732" s="23">
        <f ca="1">SQRT(Inputs!$B$38)*J732+SQRT(1-Inputs!$B$38)*_xlfn.NORM.S.INV(RAND())</f>
        <v>0.49969220794419444</v>
      </c>
      <c r="AR732" s="23">
        <f ca="1">SQRT(Inputs!$B$38)*K732+SQRT(1-Inputs!$B$38)*_xlfn.NORM.S.INV(RAND())</f>
        <v>-0.52155348070133212</v>
      </c>
      <c r="AS732" s="23">
        <f ca="1">SQRT(Inputs!$B$38)*L732+SQRT(1-Inputs!$B$38)*_xlfn.NORM.S.INV(RAND())</f>
        <v>0.2380149818802047</v>
      </c>
      <c r="AT732" s="23">
        <f ca="1">SQRT(Inputs!$B$38)*M732+SQRT(1-Inputs!$B$38)*_xlfn.NORM.S.INV(RAND())</f>
        <v>1.4214862930791943</v>
      </c>
      <c r="AU732" s="15">
        <f ca="1">Inputs!$B$6*EXP($B$8-0.5*C$5^2+C$5*N732)</f>
        <v>4765.5084604638314</v>
      </c>
      <c r="AV732" s="15">
        <f t="shared" ca="1" si="401"/>
        <v>6698.4838623125906</v>
      </c>
      <c r="AW732" s="15">
        <f t="shared" ca="1" si="402"/>
        <v>9484.4520376742985</v>
      </c>
      <c r="AX732" s="15">
        <f t="shared" ca="1" si="403"/>
        <v>11810.489861459177</v>
      </c>
      <c r="AY732" s="15">
        <f t="shared" ca="1" si="404"/>
        <v>15225.230976773288</v>
      </c>
      <c r="AZ732" s="15">
        <f t="shared" ca="1" si="405"/>
        <v>17250.042595962972</v>
      </c>
      <c r="BA732" s="15">
        <f t="shared" ca="1" si="406"/>
        <v>19100.807818511214</v>
      </c>
      <c r="BB732" s="15">
        <f t="shared" ca="1" si="407"/>
        <v>19642.117883243358</v>
      </c>
      <c r="BC732" s="15">
        <f t="shared" ca="1" si="408"/>
        <v>23010.217072027306</v>
      </c>
      <c r="BD732" s="15">
        <f t="shared" ca="1" si="409"/>
        <v>29639.420686977592</v>
      </c>
      <c r="BE732" s="15">
        <f t="shared" ca="1" si="410"/>
        <v>35667.990507026931</v>
      </c>
      <c r="BF732" s="15">
        <f ca="1">Inputs!$B$13*EXP($B$9-0.5*C$6^2+C$6*Y732)</f>
        <v>19002.908268132691</v>
      </c>
      <c r="BG732" s="15">
        <f t="shared" ca="1" si="411"/>
        <v>21046.426780827853</v>
      </c>
      <c r="BH732" s="15">
        <f t="shared" ca="1" si="412"/>
        <v>22874.327200183594</v>
      </c>
      <c r="BI732" s="15">
        <f t="shared" ca="1" si="413"/>
        <v>28453.901348184932</v>
      </c>
      <c r="BJ732" s="15">
        <f t="shared" ca="1" si="414"/>
        <v>41963.340505748703</v>
      </c>
      <c r="BK732" s="15">
        <f t="shared" ca="1" si="415"/>
        <v>42595.63143582199</v>
      </c>
      <c r="BL732" s="15">
        <f t="shared" ca="1" si="416"/>
        <v>44547.83082420483</v>
      </c>
      <c r="BM732" s="15">
        <f t="shared" ca="1" si="417"/>
        <v>45097.215198726873</v>
      </c>
      <c r="BN732" s="15">
        <f t="shared" ca="1" si="418"/>
        <v>43120.533883407501</v>
      </c>
      <c r="BO732" s="15">
        <f t="shared" ca="1" si="419"/>
        <v>59143.145665811673</v>
      </c>
      <c r="BP732" s="15">
        <f t="shared" ca="1" si="420"/>
        <v>84599.65779014783</v>
      </c>
      <c r="BQ732" s="15">
        <f ca="1">Inputs!$B$20*EXP($B$10-0.5*C$7^2+C$7*AJ732)</f>
        <v>4559.0098566872211</v>
      </c>
      <c r="BR732" s="15">
        <f t="shared" ca="1" si="421"/>
        <v>4939.3609641196745</v>
      </c>
      <c r="BS732" s="15">
        <f t="shared" ca="1" si="422"/>
        <v>3871.6268260827637</v>
      </c>
      <c r="BT732" s="15">
        <f t="shared" ca="1" si="423"/>
        <v>4012.9571898404229</v>
      </c>
      <c r="BU732" s="15">
        <f t="shared" ca="1" si="424"/>
        <v>5097.7814803457723</v>
      </c>
      <c r="BV732" s="15">
        <f t="shared" ca="1" si="425"/>
        <v>4207.3483075942513</v>
      </c>
      <c r="BW732" s="15">
        <f t="shared" ca="1" si="426"/>
        <v>4179.0746683387861</v>
      </c>
      <c r="BX732" s="15">
        <f t="shared" ca="1" si="427"/>
        <v>6460.9755692953504</v>
      </c>
      <c r="BY732" s="15">
        <f t="shared" ca="1" si="428"/>
        <v>8193.1769147578234</v>
      </c>
      <c r="BZ732" s="15">
        <f t="shared" ca="1" si="429"/>
        <v>12010.359168224464</v>
      </c>
      <c r="CA732" s="15">
        <f t="shared" ca="1" si="430"/>
        <v>21719.05624503427</v>
      </c>
      <c r="CB732" s="15">
        <f ca="1">(AU732*DCF!C$10-DCF!C$5*MAX(AU732*DCF!C$10,0)-MAX(AU732-Inputs!$B$6,0)/Inputs!$B$10)*DCF!C$6</f>
        <v>1044.4770303990638</v>
      </c>
      <c r="CC732" s="15">
        <f ca="1">(AV732*DCF!D$10-DCF!D$5*MAX(AV732*DCF!D$10,0)-MAX(AV732-AU732,0)/Inputs!$B$10)*DCF!D$6</f>
        <v>1161.4045985194261</v>
      </c>
      <c r="CD732" s="15">
        <f ca="1">(AW732*DCF!E$10-DCF!E$5*MAX(AW732*DCF!E$10,0)-MAX(AW732-AV732,0)/Inputs!$B$10)*DCF!E$6</f>
        <v>1562.2935910227168</v>
      </c>
      <c r="CE732" s="15">
        <f ca="1">(AX732*DCF!F$10-DCF!F$5*MAX(AX732*DCF!F$10,0)-MAX(AX732-AW732,0)/Inputs!$B$10)*DCF!F$6</f>
        <v>2094.220312688396</v>
      </c>
      <c r="CF732" s="15">
        <f ca="1">(AY732*DCF!G$10-DCF!G$5*MAX(AY732*DCF!G$10,0)-MAX(AY732-AX732,0)/Inputs!$B$10)*DCF!G$6</f>
        <v>2480.6320297703187</v>
      </c>
      <c r="CG732" s="15">
        <f ca="1">(AZ732*DCF!H$10-DCF!H$5*MAX(AZ732*DCF!H$10,0)-MAX(AZ732-AY732,0)/Inputs!$B$10)*DCF!H$6</f>
        <v>2989.5665406150565</v>
      </c>
      <c r="CH732" s="15">
        <f ca="1">(BA732*DCF!I$10-DCF!I$5*MAX(BA732*DCF!I$10,0)-MAX(BA732-AZ732,0)/Inputs!$B$10)*DCF!I$6</f>
        <v>3185.4304473970533</v>
      </c>
      <c r="CI732" s="15">
        <f ca="1">(BB732*DCF!J$10-DCF!J$5*MAX(BB732*DCF!J$10,0)-MAX(BB732-BA732,0)/Inputs!$B$10)*DCF!J$6</f>
        <v>3288.606384612774</v>
      </c>
      <c r="CJ732" s="15">
        <f ca="1">(BC732*DCF!K$10-DCF!K$5*MAX(BC732*DCF!K$10,0)-MAX(BC732-BB732,0)/Inputs!$B$10)*DCF!K$6</f>
        <v>3232.7927878451937</v>
      </c>
      <c r="CK732" s="15">
        <f ca="1">(BD732*DCF!L$10-DCF!L$5*MAX(BD732*DCF!L$10,0)-MAX(BD732-BC732,0)/Inputs!$B$10)*DCF!L$6</f>
        <v>3612.9248982740428</v>
      </c>
      <c r="CL732" s="15">
        <f ca="1">(BE732*DCF!M$10-DCF!M$5*MAX(BE732*DCF!M$10,0)-MAX(BE732-BD732,0)/Inputs!$B$10)*DCF!M$6</f>
        <v>4313.0377122770915</v>
      </c>
      <c r="CM732" s="15">
        <f ca="1">(BF732*DCF!C$28-DCF!C$5*MAX(BF732*DCF!C$28,0)-MAX(BF732-Inputs!$B$13,0)/Inputs!$B$17)*DCF!C$6</f>
        <v>4040.6927101528086</v>
      </c>
      <c r="CN732" s="15">
        <f ca="1">(BG732*DCF!D$28-DCF!D$5*MAX(BG732*DCF!D$28,0)-MAX(BG732-BF732,0)/Inputs!$B$17)*DCF!D$6</f>
        <v>5762.6819044385502</v>
      </c>
      <c r="CO732" s="15">
        <f ca="1">(BH732*DCF!E$28-DCF!E$5*MAX(BH732*DCF!E$28,0)-MAX(BH732-BG732,0)/Inputs!$B$17)*DCF!E$6</f>
        <v>6118.1627615018551</v>
      </c>
      <c r="CP732" s="15">
        <f ca="1">(BI732*DCF!F$28-DCF!F$5*MAX(BI732*DCF!F$28,0)-MAX(BI732-BH732,0)/Inputs!$B$17)*DCF!F$6</f>
        <v>6708.6350501892312</v>
      </c>
      <c r="CQ732" s="15">
        <f ca="1">(BJ732*DCF!G$28-DCF!G$5*MAX(BJ732*DCF!G$28,0)-MAX(BJ732-BI732,0)/Inputs!$B$17)*DCF!G$6</f>
        <v>8615.5528598246747</v>
      </c>
      <c r="CR732" s="15">
        <f ca="1">(BK732*DCF!H$28-DCF!H$5*MAX(BK732*DCF!H$28,0)-MAX(BK732-BJ732,0)/Inputs!$B$17)*DCF!H$6</f>
        <v>10436.129333897594</v>
      </c>
      <c r="CS732" s="15">
        <f ca="1">(BL732*DCF!I$28-DCF!I$5*MAX(BL732*DCF!I$28,0)-MAX(BL732-BK732,0)/Inputs!$B$17)*DCF!I$6</f>
        <v>10195.357253183551</v>
      </c>
      <c r="CT732" s="15">
        <f ca="1">(BM732*DCF!J$28-DCF!J$5*MAX(BM732*DCF!J$28,0)-MAX(BM732-BL732,0)/Inputs!$B$17)*DCF!J$6</f>
        <v>9987.5789185216581</v>
      </c>
      <c r="CU732" s="15">
        <f ca="1">(BN732*DCF!K$28-DCF!K$5*MAX(BN732*DCF!K$28,0)-MAX(BN732-BM732,0)/Inputs!$B$17)*DCF!K$6</f>
        <v>9106.3337540628236</v>
      </c>
      <c r="CV732" s="15">
        <f ca="1">(BO732*DCF!L$28-DCF!L$5*MAX(BO732*DCF!L$28,0)-MAX(BO732-BN732,0)/Inputs!$B$17)*DCF!L$6</f>
        <v>9987.3137268265273</v>
      </c>
      <c r="CW732" s="15">
        <f ca="1">(BP732*DCF!M$28-DCF!M$5*MAX(BP732*DCF!M$28,0)-MAX(BP732-BO732,0)/Inputs!$B$17)*DCF!M$6</f>
        <v>13256.553746462923</v>
      </c>
      <c r="CX732" s="15">
        <f ca="1">(BQ732*DCF!C$46-DCF!C$5*MAX(BQ732*DCF!C$46,0)-MAX(BQ732-Inputs!$B$20,0)/Inputs!$B$24)*DCF!C$6</f>
        <v>-1680.1453972428783</v>
      </c>
      <c r="CY732" s="15">
        <f ca="1">(BR732*DCF!D$46-DCF!D$5*MAX(BR732*DCF!D$46,0)-MAX(BR732-BQ732,0)/Inputs!$B$24)*DCF!D$6</f>
        <v>-1005.3263895291235</v>
      </c>
      <c r="CZ732" s="15">
        <f ca="1">(BS732*DCF!E$46-DCF!E$5*MAX(BS732*DCF!E$46,0)-MAX(BS732-BR732,0)/Inputs!$B$24)*DCF!E$6</f>
        <v>-457.82661319234063</v>
      </c>
      <c r="DA732" s="15">
        <f ca="1">(BT732*DCF!F$46-DCF!F$5*MAX(BT732*DCF!F$46,0)-MAX(BT732-BS732,0)/Inputs!$B$24)*DCF!F$6</f>
        <v>-343.71176765274913</v>
      </c>
      <c r="DB732" s="15">
        <f ca="1">(BU732*DCF!G$46-DCF!G$5*MAX(BU732*DCF!G$46,0)-MAX(BU732-BT732,0)/Inputs!$B$24)*DCF!G$6</f>
        <v>-536.39275482755613</v>
      </c>
      <c r="DC732" s="15">
        <f ca="1">(BV732*DCF!H$46-DCF!H$5*MAX(BV732*DCF!H$46,0)-MAX(BV732-BU732,0)/Inputs!$B$24)*DCF!H$6</f>
        <v>0</v>
      </c>
      <c r="DD732" s="15">
        <f ca="1">(BW732*DCF!I$46-DCF!I$5*MAX(BW732*DCF!I$46,0)-MAX(BW732-BV732,0)/Inputs!$B$24)*DCF!I$6</f>
        <v>96.517349158118648</v>
      </c>
      <c r="DE732" s="15">
        <f ca="1">(BX732*DCF!J$46-DCF!J$5*MAX(BX732*DCF!J$46,0)-MAX(BX732-BW732,0)/Inputs!$B$24)*DCF!J$6</f>
        <v>-334.10278480503575</v>
      </c>
      <c r="DF732" s="15">
        <f ca="1">(BY732*DCF!K$46-DCF!K$5*MAX(BY732*DCF!K$46,0)-MAX(BY732-BX732,0)/Inputs!$B$24)*DCF!K$6</f>
        <v>43.678393476170889</v>
      </c>
      <c r="DG732" s="15">
        <f ca="1">(BZ732*DCF!L$46-DCF!L$5*MAX(BZ732*DCF!L$46,0)-MAX(BZ732-BY732,0)/Inputs!$B$24)*DCF!L$6</f>
        <v>-33.62040486661548</v>
      </c>
      <c r="DH732" s="15">
        <f ca="1">(CA732*DCF!M$46-DCF!M$5*MAX(CA732*DCF!M$46,0)-MAX(CA732-BZ732,0)/Inputs!$B$24)*DCF!M$6</f>
        <v>-326.97455330475867</v>
      </c>
      <c r="DI732" s="15">
        <f ca="1">SUM(CB732:CL732)+BE732*DCF!M$10*(1+Inputs!$B$30)*(1-Inputs!$B$33)*(1-Inputs!$B$30/Inputs!$B$31)/(Inputs!$B$29-Inputs!$B$30)*DCF!M$6</f>
        <v>128229.87557482296</v>
      </c>
      <c r="DJ732" s="15">
        <f ca="1">SUM(CM732:CW732)+BP732*DCF!M$28*(1+Inputs!$B$30)*(1-Inputs!$B$33)*(1-Inputs!$B$30/Inputs!$B$31)/(Inputs!$B$29-Inputs!$B$30)*DCF!M$6</f>
        <v>408137.61381191667</v>
      </c>
      <c r="DK732" s="15">
        <f ca="1">SUM(CX732:DH732)+CA732*DCF!M$46*(1+Inputs!$B$30)*(1-Inputs!$B$33)*(1-Inputs!$B$30/Inputs!$B$31)/(Inputs!$B$29-Inputs!$B$30)*DCF!M$6</f>
        <v>29002.328818722333</v>
      </c>
      <c r="DM732" s="15">
        <f ca="1">DI732+DJ732+DK732+Inputs!$B$34+Inputs!$B$36-Inputs!$B$35</f>
        <v>642220.81820546195</v>
      </c>
    </row>
    <row r="733" spans="1:117" x14ac:dyDescent="0.75">
      <c r="A733" s="11">
        <v>720</v>
      </c>
      <c r="C733" s="23">
        <f t="shared" ca="1" si="431"/>
        <v>-8.989530931501602E-2</v>
      </c>
      <c r="D733" s="23">
        <f t="shared" ca="1" si="431"/>
        <v>-0.94454807342492997</v>
      </c>
      <c r="E733" s="23">
        <f t="shared" ca="1" si="431"/>
        <v>0.28755163051637184</v>
      </c>
      <c r="F733" s="23">
        <f t="shared" ca="1" si="431"/>
        <v>-2.2199148120779824</v>
      </c>
      <c r="G733" s="23">
        <f t="shared" ca="1" si="431"/>
        <v>-0.10179410341025677</v>
      </c>
      <c r="H733" s="23">
        <f t="shared" ca="1" si="431"/>
        <v>1.5651564522733972</v>
      </c>
      <c r="I733" s="23">
        <f t="shared" ca="1" si="431"/>
        <v>0.41957636714693769</v>
      </c>
      <c r="J733" s="23">
        <f t="shared" ca="1" si="431"/>
        <v>-1.8231226849995412</v>
      </c>
      <c r="K733" s="23">
        <f t="shared" ca="1" si="431"/>
        <v>-1.9613420814999121</v>
      </c>
      <c r="L733" s="23">
        <f t="shared" ca="1" si="431"/>
        <v>-1.4319848996181588</v>
      </c>
      <c r="M733" s="23">
        <f t="shared" ca="1" si="431"/>
        <v>-0.30575207757191381</v>
      </c>
      <c r="N733" s="23">
        <f ca="1">SQRT(Inputs!$B$38)*C733+SQRT(1-Inputs!$B$38)*_xlfn.NORM.S.INV(RAND())</f>
        <v>-6.6989138488131483E-2</v>
      </c>
      <c r="O733" s="23">
        <f ca="1">SQRT(Inputs!$B$38)*D733+SQRT(1-Inputs!$B$38)*_xlfn.NORM.S.INV(RAND())</f>
        <v>1.0587186481034301</v>
      </c>
      <c r="P733" s="23">
        <f ca="1">SQRT(Inputs!$B$38)*E733+SQRT(1-Inputs!$B$38)*_xlfn.NORM.S.INV(RAND())</f>
        <v>0.33831583788351433</v>
      </c>
      <c r="Q733" s="23">
        <f ca="1">SQRT(Inputs!$B$38)*F733+SQRT(1-Inputs!$B$38)*_xlfn.NORM.S.INV(RAND())</f>
        <v>-0.28420226610066279</v>
      </c>
      <c r="R733" s="23">
        <f ca="1">SQRT(Inputs!$B$38)*G733+SQRT(1-Inputs!$B$38)*_xlfn.NORM.S.INV(RAND())</f>
        <v>-1.6106529895988855</v>
      </c>
      <c r="S733" s="23">
        <f ca="1">SQRT(Inputs!$B$38)*H733+SQRT(1-Inputs!$B$38)*_xlfn.NORM.S.INV(RAND())</f>
        <v>1.3928325130041719E-2</v>
      </c>
      <c r="T733" s="23">
        <f ca="1">SQRT(Inputs!$B$38)*I733+SQRT(1-Inputs!$B$38)*_xlfn.NORM.S.INV(RAND())</f>
        <v>1.1580572237405837</v>
      </c>
      <c r="U733" s="23">
        <f ca="1">SQRT(Inputs!$B$38)*J733+SQRT(1-Inputs!$B$38)*_xlfn.NORM.S.INV(RAND())</f>
        <v>-1.7691488286949422</v>
      </c>
      <c r="V733" s="23">
        <f ca="1">SQRT(Inputs!$B$38)*K733+SQRT(1-Inputs!$B$38)*_xlfn.NORM.S.INV(RAND())</f>
        <v>-1.1620938424429537</v>
      </c>
      <c r="W733" s="23">
        <f ca="1">SQRT(Inputs!$B$38)*L733+SQRT(1-Inputs!$B$38)*_xlfn.NORM.S.INV(RAND())</f>
        <v>-0.11236070316756674</v>
      </c>
      <c r="X733" s="23">
        <f ca="1">SQRT(Inputs!$B$38)*M733+SQRT(1-Inputs!$B$38)*_xlfn.NORM.S.INV(RAND())</f>
        <v>-0.29361036131059648</v>
      </c>
      <c r="Y733" s="23">
        <f ca="1">SQRT(Inputs!$B$38)*C733+SQRT(1-Inputs!$B$38)*_xlfn.NORM.S.INV(RAND())</f>
        <v>-0.41723810422169683</v>
      </c>
      <c r="Z733" s="23">
        <f ca="1">SQRT(Inputs!$B$38)*D733+SQRT(1-Inputs!$B$38)*_xlfn.NORM.S.INV(RAND())</f>
        <v>0.71399722186538916</v>
      </c>
      <c r="AA733" s="23">
        <f ca="1">SQRT(Inputs!$B$38)*E733+SQRT(1-Inputs!$B$38)*_xlfn.NORM.S.INV(RAND())</f>
        <v>0.59304822326431583</v>
      </c>
      <c r="AB733" s="23">
        <f ca="1">SQRT(Inputs!$B$38)*F733+SQRT(1-Inputs!$B$38)*_xlfn.NORM.S.INV(RAND())</f>
        <v>-1.2012440874844272</v>
      </c>
      <c r="AC733" s="23">
        <f ca="1">SQRT(Inputs!$B$38)*G733+SQRT(1-Inputs!$B$38)*_xlfn.NORM.S.INV(RAND())</f>
        <v>-0.73458856037585396</v>
      </c>
      <c r="AD733" s="23">
        <f ca="1">SQRT(Inputs!$B$38)*H733+SQRT(1-Inputs!$B$38)*_xlfn.NORM.S.INV(RAND())</f>
        <v>1.6649308044949922</v>
      </c>
      <c r="AE733" s="23">
        <f ca="1">SQRT(Inputs!$B$38)*I733+SQRT(1-Inputs!$B$38)*_xlfn.NORM.S.INV(RAND())</f>
        <v>0.80374641252319612</v>
      </c>
      <c r="AF733" s="23">
        <f ca="1">SQRT(Inputs!$B$38)*J733+SQRT(1-Inputs!$B$38)*_xlfn.NORM.S.INV(RAND())</f>
        <v>-0.3916951510096689</v>
      </c>
      <c r="AG733" s="23">
        <f ca="1">SQRT(Inputs!$B$38)*K733+SQRT(1-Inputs!$B$38)*_xlfn.NORM.S.INV(RAND())</f>
        <v>-1.9506007322924068</v>
      </c>
      <c r="AH733" s="23">
        <f ca="1">SQRT(Inputs!$B$38)*L733+SQRT(1-Inputs!$B$38)*_xlfn.NORM.S.INV(RAND())</f>
        <v>-0.1428818854284063</v>
      </c>
      <c r="AI733" s="23">
        <f ca="1">SQRT(Inputs!$B$38)*M733+SQRT(1-Inputs!$B$38)*_xlfn.NORM.S.INV(RAND())</f>
        <v>0.76513983119081164</v>
      </c>
      <c r="AJ733" s="23">
        <f ca="1">SQRT(Inputs!$B$38)*C733+SQRT(1-Inputs!$B$38)*_xlfn.NORM.S.INV(RAND())</f>
        <v>-0.46528750163850108</v>
      </c>
      <c r="AK733" s="23">
        <f ca="1">SQRT(Inputs!$B$38)*D733+SQRT(1-Inputs!$B$38)*_xlfn.NORM.S.INV(RAND())</f>
        <v>0.31133936179410526</v>
      </c>
      <c r="AL733" s="23">
        <f ca="1">SQRT(Inputs!$B$38)*E733+SQRT(1-Inputs!$B$38)*_xlfn.NORM.S.INV(RAND())</f>
        <v>1.1210052681160176</v>
      </c>
      <c r="AM733" s="23">
        <f ca="1">SQRT(Inputs!$B$38)*F733+SQRT(1-Inputs!$B$38)*_xlfn.NORM.S.INV(RAND())</f>
        <v>-3.3699857462355585</v>
      </c>
      <c r="AN733" s="23">
        <f ca="1">SQRT(Inputs!$B$38)*G733+SQRT(1-Inputs!$B$38)*_xlfn.NORM.S.INV(RAND())</f>
        <v>-0.40947156255091766</v>
      </c>
      <c r="AO733" s="23">
        <f ca="1">SQRT(Inputs!$B$38)*H733+SQRT(1-Inputs!$B$38)*_xlfn.NORM.S.INV(RAND())</f>
        <v>-1.0119848358521244</v>
      </c>
      <c r="AP733" s="23">
        <f ca="1">SQRT(Inputs!$B$38)*I733+SQRT(1-Inputs!$B$38)*_xlfn.NORM.S.INV(RAND())</f>
        <v>0.55303091909230429</v>
      </c>
      <c r="AQ733" s="23">
        <f ca="1">SQRT(Inputs!$B$38)*J733+SQRT(1-Inputs!$B$38)*_xlfn.NORM.S.INV(RAND())</f>
        <v>0.3130312240883113</v>
      </c>
      <c r="AR733" s="23">
        <f ca="1">SQRT(Inputs!$B$38)*K733+SQRT(1-Inputs!$B$38)*_xlfn.NORM.S.INV(RAND())</f>
        <v>-1.0557019720131524</v>
      </c>
      <c r="AS733" s="23">
        <f ca="1">SQRT(Inputs!$B$38)*L733+SQRT(1-Inputs!$B$38)*_xlfn.NORM.S.INV(RAND())</f>
        <v>-1.7734650912097618</v>
      </c>
      <c r="AT733" s="23">
        <f ca="1">SQRT(Inputs!$B$38)*M733+SQRT(1-Inputs!$B$38)*_xlfn.NORM.S.INV(RAND())</f>
        <v>1.5178004901024664</v>
      </c>
      <c r="AU733" s="15">
        <f ca="1">Inputs!$B$6*EXP($B$8-0.5*C$5^2+C$5*N733)</f>
        <v>4908.7209031592538</v>
      </c>
      <c r="AV733" s="15">
        <f t="shared" ca="1" si="401"/>
        <v>6981.4861275276089</v>
      </c>
      <c r="AW733" s="15">
        <f t="shared" ca="1" si="402"/>
        <v>8910.1391902598116</v>
      </c>
      <c r="AX733" s="15">
        <f t="shared" ca="1" si="403"/>
        <v>10498.911904541681</v>
      </c>
      <c r="AY733" s="15">
        <f t="shared" ca="1" si="404"/>
        <v>10630.626710967155</v>
      </c>
      <c r="AZ733" s="15">
        <f t="shared" ca="1" si="405"/>
        <v>13021.500424766855</v>
      </c>
      <c r="BA733" s="15">
        <f t="shared" ca="1" si="406"/>
        <v>17988.255066507623</v>
      </c>
      <c r="BB733" s="15">
        <f t="shared" ca="1" si="407"/>
        <v>18445.893061141924</v>
      </c>
      <c r="BC733" s="15">
        <f t="shared" ca="1" si="408"/>
        <v>20194.252522480379</v>
      </c>
      <c r="BD733" s="15">
        <f t="shared" ca="1" si="409"/>
        <v>24481.22185862167</v>
      </c>
      <c r="BE733" s="15">
        <f t="shared" ca="1" si="410"/>
        <v>29207.003300681386</v>
      </c>
      <c r="BF733" s="15">
        <f ca="1">Inputs!$B$13*EXP($B$9-0.5*C$6^2+C$6*Y733)</f>
        <v>12733.005259949767</v>
      </c>
      <c r="BG733" s="15">
        <f t="shared" ca="1" si="411"/>
        <v>17651.903852834959</v>
      </c>
      <c r="BH733" s="15">
        <f t="shared" ca="1" si="412"/>
        <v>23796.616639120952</v>
      </c>
      <c r="BI733" s="15">
        <f t="shared" ca="1" si="413"/>
        <v>24213.143889556079</v>
      </c>
      <c r="BJ733" s="15">
        <f t="shared" ca="1" si="414"/>
        <v>26701.284330414477</v>
      </c>
      <c r="BK733" s="15">
        <f t="shared" ca="1" si="415"/>
        <v>41108.134493301535</v>
      </c>
      <c r="BL733" s="15">
        <f t="shared" ca="1" si="416"/>
        <v>56039.707918318411</v>
      </c>
      <c r="BM733" s="15">
        <f t="shared" ca="1" si="417"/>
        <v>65613.245817613206</v>
      </c>
      <c r="BN733" s="15">
        <f t="shared" ca="1" si="418"/>
        <v>63875.63684580235</v>
      </c>
      <c r="BO733" s="15">
        <f t="shared" ca="1" si="419"/>
        <v>77297.852249244257</v>
      </c>
      <c r="BP733" s="15">
        <f t="shared" ca="1" si="420"/>
        <v>103754.58800550079</v>
      </c>
      <c r="BQ733" s="15">
        <f ca="1">Inputs!$B$20*EXP($B$10-0.5*C$7^2+C$7*AJ733)</f>
        <v>3636.9447863601704</v>
      </c>
      <c r="BR733" s="15">
        <f t="shared" ca="1" si="421"/>
        <v>5447.7390066325706</v>
      </c>
      <c r="BS733" s="15">
        <f t="shared" ca="1" si="422"/>
        <v>10293.616340931008</v>
      </c>
      <c r="BT733" s="15">
        <f t="shared" ca="1" si="423"/>
        <v>5863.0442504990197</v>
      </c>
      <c r="BU733" s="15">
        <f t="shared" ca="1" si="424"/>
        <v>7359.0035204107207</v>
      </c>
      <c r="BV733" s="15">
        <f t="shared" ca="1" si="425"/>
        <v>8151.1265490026872</v>
      </c>
      <c r="BW733" s="15">
        <f t="shared" ca="1" si="426"/>
        <v>12786.847052938916</v>
      </c>
      <c r="BX733" s="15">
        <f t="shared" ca="1" si="427"/>
        <v>19042.757448673863</v>
      </c>
      <c r="BY733" s="15">
        <f t="shared" ca="1" si="428"/>
        <v>21802.23379584025</v>
      </c>
      <c r="BZ733" s="15">
        <f t="shared" ca="1" si="429"/>
        <v>22080.66153987866</v>
      </c>
      <c r="CA733" s="15">
        <f t="shared" ca="1" si="430"/>
        <v>40619.075355557587</v>
      </c>
      <c r="CB733" s="15">
        <f ca="1">(AU733*DCF!C$10-DCF!C$5*MAX(AU733*DCF!C$10,0)-MAX(AU733-Inputs!$B$6,0)/Inputs!$B$10)*DCF!C$6</f>
        <v>1043.4559001563418</v>
      </c>
      <c r="CC733" s="15">
        <f ca="1">(AV733*DCF!D$10-DCF!D$5*MAX(AV733*DCF!D$10,0)-MAX(AV733-AU733,0)/Inputs!$B$10)*DCF!D$6</f>
        <v>1196.3003937263272</v>
      </c>
      <c r="CD733" s="15">
        <f ca="1">(AW733*DCF!E$10-DCF!E$5*MAX(AW733*DCF!E$10,0)-MAX(AW733-AV733,0)/Inputs!$B$10)*DCF!E$6</f>
        <v>1622.7967630668304</v>
      </c>
      <c r="CE733" s="15">
        <f ca="1">(AX733*DCF!F$10-DCF!F$5*MAX(AX733*DCF!F$10,0)-MAX(AX733-AW733,0)/Inputs!$B$10)*DCF!F$6</f>
        <v>1961.3115252748507</v>
      </c>
      <c r="CF733" s="15">
        <f ca="1">(AY733*DCF!G$10-DCF!G$5*MAX(AY733*DCF!G$10,0)-MAX(AY733-AX733,0)/Inputs!$B$10)*DCF!G$6</f>
        <v>2165.0148547947579</v>
      </c>
      <c r="CG733" s="15">
        <f ca="1">(AZ733*DCF!H$10-DCF!H$5*MAX(AZ733*DCF!H$10,0)-MAX(AZ733-AY733,0)/Inputs!$B$10)*DCF!H$6</f>
        <v>2103.5911575915984</v>
      </c>
      <c r="CH733" s="15">
        <f ca="1">(BA733*DCF!I$10-DCF!I$5*MAX(BA733*DCF!I$10,0)-MAX(BA733-AZ733,0)/Inputs!$B$10)*DCF!I$6</f>
        <v>2471.0762065094191</v>
      </c>
      <c r="CI733" s="15">
        <f ca="1">(BB733*DCF!J$10-DCF!J$5*MAX(BB733*DCF!J$10,0)-MAX(BB733-BA733,0)/Inputs!$B$10)*DCF!J$6</f>
        <v>3096.0105529288676</v>
      </c>
      <c r="CJ733" s="15">
        <f ca="1">(BC733*DCF!K$10-DCF!K$5*MAX(BC733*DCF!K$10,0)-MAX(BC733-BB733,0)/Inputs!$B$10)*DCF!K$6</f>
        <v>3006.2066248927636</v>
      </c>
      <c r="CK733" s="15">
        <f ca="1">(BD733*DCF!L$10-DCF!L$5*MAX(BD733*DCF!L$10,0)-MAX(BD733-BC733,0)/Inputs!$B$10)*DCF!L$6</f>
        <v>3137.8592431473144</v>
      </c>
      <c r="CL733" s="15">
        <f ca="1">(BE733*DCF!M$10-DCF!M$5*MAX(BE733*DCF!M$10,0)-MAX(BE733-BD733,0)/Inputs!$B$10)*DCF!M$6</f>
        <v>3556.9408426762138</v>
      </c>
      <c r="CM733" s="15">
        <f ca="1">(BF733*DCF!C$28-DCF!C$5*MAX(BF733*DCF!C$28,0)-MAX(BF733-Inputs!$B$13,0)/Inputs!$B$17)*DCF!C$6</f>
        <v>3575.1739824252199</v>
      </c>
      <c r="CN733" s="15">
        <f ca="1">(BG733*DCF!D$28-DCF!D$5*MAX(BG733*DCF!D$28,0)-MAX(BG733-BF733,0)/Inputs!$B$17)*DCF!D$6</f>
        <v>4149.4662053138072</v>
      </c>
      <c r="CO733" s="15">
        <f ca="1">(BH733*DCF!E$28-DCF!E$5*MAX(BH733*DCF!E$28,0)-MAX(BH733-BG733,0)/Inputs!$B$17)*DCF!E$6</f>
        <v>5528.5872557640832</v>
      </c>
      <c r="CP733" s="15">
        <f ca="1">(BI733*DCF!F$28-DCF!F$5*MAX(BI733*DCF!F$28,0)-MAX(BI733-BH733,0)/Inputs!$B$17)*DCF!F$6</f>
        <v>6497.3954012639697</v>
      </c>
      <c r="CQ733" s="15">
        <f ca="1">(BJ733*DCF!G$28-DCF!G$5*MAX(BJ733*DCF!G$28,0)-MAX(BJ733-BI733,0)/Inputs!$B$17)*DCF!G$6</f>
        <v>6509.3701592604029</v>
      </c>
      <c r="CR733" s="15">
        <f ca="1">(BK733*DCF!H$28-DCF!H$5*MAX(BK733*DCF!H$28,0)-MAX(BK733-BJ733,0)/Inputs!$B$17)*DCF!H$6</f>
        <v>7928.0749871267444</v>
      </c>
      <c r="CS733" s="15">
        <f ca="1">(BL733*DCF!I$28-DCF!I$5*MAX(BL733*DCF!I$28,0)-MAX(BL733-BK733,0)/Inputs!$B$17)*DCF!I$6</f>
        <v>11034.768967936396</v>
      </c>
      <c r="CT733" s="15">
        <f ca="1">(BM733*DCF!J$28-DCF!J$5*MAX(BM733*DCF!J$28,0)-MAX(BM733-BL733,0)/Inputs!$B$17)*DCF!J$6</f>
        <v>13367.827873486976</v>
      </c>
      <c r="CU733" s="15">
        <f ca="1">(BN733*DCF!K$28-DCF!K$5*MAX(BN733*DCF!K$28,0)-MAX(BN733-BM733,0)/Inputs!$B$17)*DCF!K$6</f>
        <v>13489.463498850902</v>
      </c>
      <c r="CV733" s="15">
        <f ca="1">(BO733*DCF!L$28-DCF!L$5*MAX(BO733*DCF!L$28,0)-MAX(BO733-BN733,0)/Inputs!$B$17)*DCF!L$6</f>
        <v>13903.797941619438</v>
      </c>
      <c r="CW733" s="15">
        <f ca="1">(BP733*DCF!M$28-DCF!M$5*MAX(BP733*DCF!M$28,0)-MAX(BP733-BO733,0)/Inputs!$B$17)*DCF!M$6</f>
        <v>16756.013476876433</v>
      </c>
      <c r="CX733" s="15">
        <f ca="1">(BQ733*DCF!C$46-DCF!C$5*MAX(BQ733*DCF!C$46,0)-MAX(BQ733-Inputs!$B$20,0)/Inputs!$B$24)*DCF!C$6</f>
        <v>-1041.3012376629354</v>
      </c>
      <c r="CY733" s="15">
        <f ca="1">(BR733*DCF!D$46-DCF!D$5*MAX(BR733*DCF!D$46,0)-MAX(BR733-BQ733,0)/Inputs!$B$24)*DCF!D$6</f>
        <v>-1702.4528683497927</v>
      </c>
      <c r="CZ733" s="15">
        <f ca="1">(BS733*DCF!E$46-DCF!E$5*MAX(BS733*DCF!E$46,0)-MAX(BS733-BR733,0)/Inputs!$B$24)*DCF!E$6</f>
        <v>-3127.3494951332777</v>
      </c>
      <c r="DA733" s="15">
        <f ca="1">(BT733*DCF!F$46-DCF!F$5*MAX(BT733*DCF!F$46,0)-MAX(BT733-BS733,0)/Inputs!$B$24)*DCF!F$6</f>
        <v>-426.98395131481897</v>
      </c>
      <c r="DB733" s="15">
        <f ca="1">(BU733*DCF!G$46-DCF!G$5*MAX(BU733*DCF!G$46,0)-MAX(BU733-BT733,0)/Inputs!$B$24)*DCF!G$6</f>
        <v>-750.75348066304934</v>
      </c>
      <c r="DC733" s="15">
        <f ca="1">(BV733*DCF!H$46-DCF!H$5*MAX(BV733*DCF!H$46,0)-MAX(BV733-BU733,0)/Inputs!$B$24)*DCF!H$6</f>
        <v>-246.14737771663337</v>
      </c>
      <c r="DD733" s="15">
        <f ca="1">(BW733*DCF!I$46-DCF!I$5*MAX(BW733*DCF!I$46,0)-MAX(BW733-BV733,0)/Inputs!$B$24)*DCF!I$6</f>
        <v>-1035.4188327963211</v>
      </c>
      <c r="DE733" s="15">
        <f ca="1">(BX733*DCF!J$46-DCF!J$5*MAX(BX733*DCF!J$46,0)-MAX(BX733-BW733,0)/Inputs!$B$24)*DCF!J$6</f>
        <v>-860.17422987119221</v>
      </c>
      <c r="DF733" s="15">
        <f ca="1">(BY733*DCF!K$46-DCF!K$5*MAX(BY733*DCF!K$46,0)-MAX(BY733-BX733,0)/Inputs!$B$24)*DCF!K$6</f>
        <v>569.41807960712936</v>
      </c>
      <c r="DG733" s="15">
        <f ca="1">(BZ733*DCF!L$46-DCF!L$5*MAX(BZ733*DCF!L$46,0)-MAX(BZ733-BY733,0)/Inputs!$B$24)*DCF!L$6</f>
        <v>1463.3250437628094</v>
      </c>
      <c r="DH733" s="15">
        <f ca="1">(CA733*DCF!M$46-DCF!M$5*MAX(CA733*DCF!M$46,0)-MAX(CA733-BZ733,0)/Inputs!$B$24)*DCF!M$6</f>
        <v>-691.19426365817219</v>
      </c>
      <c r="DI733" s="15">
        <f ca="1">SUM(CB733:CL733)+BE733*DCF!M$10*(1+Inputs!$B$30)*(1-Inputs!$B$33)*(1-Inputs!$B$30/Inputs!$B$31)/(Inputs!$B$29-Inputs!$B$30)*DCF!M$6</f>
        <v>106644.04047319657</v>
      </c>
      <c r="DJ733" s="15">
        <f ca="1">SUM(CM733:CW733)+BP733*DCF!M$28*(1+Inputs!$B$30)*(1-Inputs!$B$33)*(1-Inputs!$B$30/Inputs!$B$31)/(Inputs!$B$29-Inputs!$B$30)*DCF!M$6</f>
        <v>487740.46032552118</v>
      </c>
      <c r="DK733" s="15">
        <f ca="1">SUM(CX733:DH733)+CA733*DCF!M$46*(1+Inputs!$B$30)*(1-Inputs!$B$33)*(1-Inputs!$B$30/Inputs!$B$31)/(Inputs!$B$29-Inputs!$B$30)*DCF!M$6</f>
        <v>54952.869522971458</v>
      </c>
      <c r="DM733" s="15">
        <f ca="1">DI733+DJ733+DK733+Inputs!$B$34+Inputs!$B$36-Inputs!$B$35</f>
        <v>726188.37032168917</v>
      </c>
    </row>
    <row r="734" spans="1:117" x14ac:dyDescent="0.75">
      <c r="A734" s="11">
        <v>721</v>
      </c>
      <c r="C734" s="23">
        <f t="shared" ref="C734:M743" ca="1" si="432">_xlfn.NORM.S.INV(RAND())</f>
        <v>0.39103433162932622</v>
      </c>
      <c r="D734" s="23">
        <f t="shared" ca="1" si="432"/>
        <v>0.92753854191980456</v>
      </c>
      <c r="E734" s="23">
        <f t="shared" ca="1" si="432"/>
        <v>-0.62617340662835319</v>
      </c>
      <c r="F734" s="23">
        <f t="shared" ca="1" si="432"/>
        <v>-7.1791077078885338E-2</v>
      </c>
      <c r="G734" s="23">
        <f t="shared" ca="1" si="432"/>
        <v>-1.6377442448525541</v>
      </c>
      <c r="H734" s="23">
        <f t="shared" ca="1" si="432"/>
        <v>-5.9081462940263424E-2</v>
      </c>
      <c r="I734" s="23">
        <f t="shared" ca="1" si="432"/>
        <v>-0.15635491986815656</v>
      </c>
      <c r="J734" s="23">
        <f t="shared" ca="1" si="432"/>
        <v>2.2725429963869459</v>
      </c>
      <c r="K734" s="23">
        <f t="shared" ca="1" si="432"/>
        <v>2.5709804433507553</v>
      </c>
      <c r="L734" s="23">
        <f t="shared" ca="1" si="432"/>
        <v>0.53664536543497765</v>
      </c>
      <c r="M734" s="23">
        <f t="shared" ca="1" si="432"/>
        <v>0.93513769176589223</v>
      </c>
      <c r="N734" s="23">
        <f ca="1">SQRT(Inputs!$B$38)*C734+SQRT(1-Inputs!$B$38)*_xlfn.NORM.S.INV(RAND())</f>
        <v>1.0605469799411342</v>
      </c>
      <c r="O734" s="23">
        <f ca="1">SQRT(Inputs!$B$38)*D734+SQRT(1-Inputs!$B$38)*_xlfn.NORM.S.INV(RAND())</f>
        <v>0.44069642251796087</v>
      </c>
      <c r="P734" s="23">
        <f ca="1">SQRT(Inputs!$B$38)*E734+SQRT(1-Inputs!$B$38)*_xlfn.NORM.S.INV(RAND())</f>
        <v>-2.4368049922007096</v>
      </c>
      <c r="Q734" s="23">
        <f ca="1">SQRT(Inputs!$B$38)*F734+SQRT(1-Inputs!$B$38)*_xlfn.NORM.S.INV(RAND())</f>
        <v>0.29598648684477225</v>
      </c>
      <c r="R734" s="23">
        <f ca="1">SQRT(Inputs!$B$38)*G734+SQRT(1-Inputs!$B$38)*_xlfn.NORM.S.INV(RAND())</f>
        <v>-0.41974007229477173</v>
      </c>
      <c r="S734" s="23">
        <f ca="1">SQRT(Inputs!$B$38)*H734+SQRT(1-Inputs!$B$38)*_xlfn.NORM.S.INV(RAND())</f>
        <v>-1.2059508759652859</v>
      </c>
      <c r="T734" s="23">
        <f ca="1">SQRT(Inputs!$B$38)*I734+SQRT(1-Inputs!$B$38)*_xlfn.NORM.S.INV(RAND())</f>
        <v>-0.13426619640215967</v>
      </c>
      <c r="U734" s="23">
        <f ca="1">SQRT(Inputs!$B$38)*J734+SQRT(1-Inputs!$B$38)*_xlfn.NORM.S.INV(RAND())</f>
        <v>0.64648012201437222</v>
      </c>
      <c r="V734" s="23">
        <f ca="1">SQRT(Inputs!$B$38)*K734+SQRT(1-Inputs!$B$38)*_xlfn.NORM.S.INV(RAND())</f>
        <v>1.8239536853745912</v>
      </c>
      <c r="W734" s="23">
        <f ca="1">SQRT(Inputs!$B$38)*L734+SQRT(1-Inputs!$B$38)*_xlfn.NORM.S.INV(RAND())</f>
        <v>1.7911858500011393</v>
      </c>
      <c r="X734" s="23">
        <f ca="1">SQRT(Inputs!$B$38)*M734+SQRT(1-Inputs!$B$38)*_xlfn.NORM.S.INV(RAND())</f>
        <v>-0.28423146565192658</v>
      </c>
      <c r="Y734" s="23">
        <f ca="1">SQRT(Inputs!$B$38)*C734+SQRT(1-Inputs!$B$38)*_xlfn.NORM.S.INV(RAND())</f>
        <v>7.4606985805701576E-2</v>
      </c>
      <c r="Z734" s="23">
        <f ca="1">SQRT(Inputs!$B$38)*D734+SQRT(1-Inputs!$B$38)*_xlfn.NORM.S.INV(RAND())</f>
        <v>1.6792715047025335</v>
      </c>
      <c r="AA734" s="23">
        <f ca="1">SQRT(Inputs!$B$38)*E734+SQRT(1-Inputs!$B$38)*_xlfn.NORM.S.INV(RAND())</f>
        <v>1.1094936301633216</v>
      </c>
      <c r="AB734" s="23">
        <f ca="1">SQRT(Inputs!$B$38)*F734+SQRT(1-Inputs!$B$38)*_xlfn.NORM.S.INV(RAND())</f>
        <v>0.72088629636039459</v>
      </c>
      <c r="AC734" s="23">
        <f ca="1">SQRT(Inputs!$B$38)*G734+SQRT(1-Inputs!$B$38)*_xlfn.NORM.S.INV(RAND())</f>
        <v>-6.4284237360881513E-2</v>
      </c>
      <c r="AD734" s="23">
        <f ca="1">SQRT(Inputs!$B$38)*H734+SQRT(1-Inputs!$B$38)*_xlfn.NORM.S.INV(RAND())</f>
        <v>-0.41596885595275457</v>
      </c>
      <c r="AE734" s="23">
        <f ca="1">SQRT(Inputs!$B$38)*I734+SQRT(1-Inputs!$B$38)*_xlfn.NORM.S.INV(RAND())</f>
        <v>-0.16028193742514021</v>
      </c>
      <c r="AF734" s="23">
        <f ca="1">SQRT(Inputs!$B$38)*J734+SQRT(1-Inputs!$B$38)*_xlfn.NORM.S.INV(RAND())</f>
        <v>0.19180749520681029</v>
      </c>
      <c r="AG734" s="23">
        <f ca="1">SQRT(Inputs!$B$38)*K734+SQRT(1-Inputs!$B$38)*_xlfn.NORM.S.INV(RAND())</f>
        <v>1.2582074104223882</v>
      </c>
      <c r="AH734" s="23">
        <f ca="1">SQRT(Inputs!$B$38)*L734+SQRT(1-Inputs!$B$38)*_xlfn.NORM.S.INV(RAND())</f>
        <v>-0.8517325632112106</v>
      </c>
      <c r="AI734" s="23">
        <f ca="1">SQRT(Inputs!$B$38)*M734+SQRT(1-Inputs!$B$38)*_xlfn.NORM.S.INV(RAND())</f>
        <v>1.4775511894868034</v>
      </c>
      <c r="AJ734" s="23">
        <f ca="1">SQRT(Inputs!$B$38)*C734+SQRT(1-Inputs!$B$38)*_xlfn.NORM.S.INV(RAND())</f>
        <v>0.24318568360897982</v>
      </c>
      <c r="AK734" s="23">
        <f ca="1">SQRT(Inputs!$B$38)*D734+SQRT(1-Inputs!$B$38)*_xlfn.NORM.S.INV(RAND())</f>
        <v>-0.24571581134474751</v>
      </c>
      <c r="AL734" s="23">
        <f ca="1">SQRT(Inputs!$B$38)*E734+SQRT(1-Inputs!$B$38)*_xlfn.NORM.S.INV(RAND())</f>
        <v>-0.43112418255980894</v>
      </c>
      <c r="AM734" s="23">
        <f ca="1">SQRT(Inputs!$B$38)*F734+SQRT(1-Inputs!$B$38)*_xlfn.NORM.S.INV(RAND())</f>
        <v>0.63166568998594319</v>
      </c>
      <c r="AN734" s="23">
        <f ca="1">SQRT(Inputs!$B$38)*G734+SQRT(1-Inputs!$B$38)*_xlfn.NORM.S.INV(RAND())</f>
        <v>-0.83814699979536544</v>
      </c>
      <c r="AO734" s="23">
        <f ca="1">SQRT(Inputs!$B$38)*H734+SQRT(1-Inputs!$B$38)*_xlfn.NORM.S.INV(RAND())</f>
        <v>1.5035215431864295</v>
      </c>
      <c r="AP734" s="23">
        <f ca="1">SQRT(Inputs!$B$38)*I734+SQRT(1-Inputs!$B$38)*_xlfn.NORM.S.INV(RAND())</f>
        <v>-0.32255574791579689</v>
      </c>
      <c r="AQ734" s="23">
        <f ca="1">SQRT(Inputs!$B$38)*J734+SQRT(1-Inputs!$B$38)*_xlfn.NORM.S.INV(RAND())</f>
        <v>0.89797131463634028</v>
      </c>
      <c r="AR734" s="23">
        <f ca="1">SQRT(Inputs!$B$38)*K734+SQRT(1-Inputs!$B$38)*_xlfn.NORM.S.INV(RAND())</f>
        <v>2.6270395857099396</v>
      </c>
      <c r="AS734" s="23">
        <f ca="1">SQRT(Inputs!$B$38)*L734+SQRT(1-Inputs!$B$38)*_xlfn.NORM.S.INV(RAND())</f>
        <v>-4.9202452236984162E-2</v>
      </c>
      <c r="AT734" s="23">
        <f ca="1">SQRT(Inputs!$B$38)*M734+SQRT(1-Inputs!$B$38)*_xlfn.NORM.S.INV(RAND())</f>
        <v>-0.62409378946337069</v>
      </c>
      <c r="AU734" s="15">
        <f ca="1">Inputs!$B$6*EXP($B$8-0.5*C$5^2+C$5*N734)</f>
        <v>5891.6208016512137</v>
      </c>
      <c r="AV734" s="15">
        <f t="shared" ca="1" si="401"/>
        <v>7651.5672692946018</v>
      </c>
      <c r="AW734" s="15">
        <f t="shared" ca="1" si="402"/>
        <v>6716.2302923832522</v>
      </c>
      <c r="AX734" s="15">
        <f t="shared" ca="1" si="403"/>
        <v>8508.7364270289727</v>
      </c>
      <c r="AY734" s="15">
        <f t="shared" ca="1" si="404"/>
        <v>9901.0938963136268</v>
      </c>
      <c r="AZ734" s="15">
        <f t="shared" ca="1" si="405"/>
        <v>10603.409250056338</v>
      </c>
      <c r="BA734" s="15">
        <f t="shared" ca="1" si="406"/>
        <v>12794.796674329447</v>
      </c>
      <c r="BB734" s="15">
        <f t="shared" ca="1" si="407"/>
        <v>16712.923805182545</v>
      </c>
      <c r="BC734" s="15">
        <f t="shared" ca="1" si="408"/>
        <v>24409.720265195541</v>
      </c>
      <c r="BD734" s="15">
        <f t="shared" ca="1" si="409"/>
        <v>35358.37155972272</v>
      </c>
      <c r="BE734" s="15">
        <f t="shared" ca="1" si="410"/>
        <v>42219.895486641224</v>
      </c>
      <c r="BF734" s="15">
        <f ca="1">Inputs!$B$13*EXP($B$9-0.5*C$6^2+C$6*Y734)</f>
        <v>14037.111092799691</v>
      </c>
      <c r="BG734" s="15">
        <f t="shared" ca="1" si="411"/>
        <v>23162.239621908513</v>
      </c>
      <c r="BH734" s="15">
        <f t="shared" ca="1" si="412"/>
        <v>34017.646636515499</v>
      </c>
      <c r="BI734" s="15">
        <f t="shared" ca="1" si="413"/>
        <v>46529.425489816596</v>
      </c>
      <c r="BJ734" s="15">
        <f t="shared" ca="1" si="414"/>
        <v>56515.91825082693</v>
      </c>
      <c r="BK734" s="15">
        <f t="shared" ca="1" si="415"/>
        <v>65543.636985292993</v>
      </c>
      <c r="BL734" s="15">
        <f t="shared" ca="1" si="416"/>
        <v>78857.356905584631</v>
      </c>
      <c r="BM734" s="15">
        <f t="shared" ca="1" si="417"/>
        <v>99270.139772947208</v>
      </c>
      <c r="BN734" s="15">
        <f t="shared" ca="1" si="418"/>
        <v>141958.61170423881</v>
      </c>
      <c r="BO734" s="15">
        <f t="shared" ca="1" si="419"/>
        <v>158201.05617716874</v>
      </c>
      <c r="BP734" s="15">
        <f t="shared" ca="1" si="420"/>
        <v>230198.63532659199</v>
      </c>
      <c r="BQ734" s="15">
        <f ca="1">Inputs!$B$20*EXP($B$10-0.5*C$7^2+C$7*AJ734)</f>
        <v>4675.9257227786684</v>
      </c>
      <c r="BR734" s="15">
        <f t="shared" ca="1" si="421"/>
        <v>5868.3543602143764</v>
      </c>
      <c r="BS734" s="15">
        <f t="shared" ca="1" si="422"/>
        <v>7100.1891360353329</v>
      </c>
      <c r="BT734" s="15">
        <f t="shared" ca="1" si="423"/>
        <v>11553.964752164506</v>
      </c>
      <c r="BU734" s="15">
        <f t="shared" ca="1" si="424"/>
        <v>13073.112995213884</v>
      </c>
      <c r="BV734" s="15">
        <f t="shared" ca="1" si="425"/>
        <v>25521.704254929409</v>
      </c>
      <c r="BW734" s="15">
        <f t="shared" ca="1" si="426"/>
        <v>33263.906090529861</v>
      </c>
      <c r="BX734" s="15">
        <f t="shared" ca="1" si="427"/>
        <v>55701.553535077153</v>
      </c>
      <c r="BY734" s="15">
        <f t="shared" ca="1" si="428"/>
        <v>129015.57480218762</v>
      </c>
      <c r="BZ734" s="15">
        <f t="shared" ca="1" si="429"/>
        <v>179396.90019413762</v>
      </c>
      <c r="CA734" s="15">
        <f t="shared" ca="1" si="430"/>
        <v>225545.06339398128</v>
      </c>
      <c r="CB734" s="15">
        <f ca="1">(AU734*DCF!C$10-DCF!C$5*MAX(AU734*DCF!C$10,0)-MAX(AU734-Inputs!$B$6,0)/Inputs!$B$10)*DCF!C$6</f>
        <v>1036.4476486872072</v>
      </c>
      <c r="CC734" s="15">
        <f ca="1">(AV734*DCF!D$10-DCF!D$5*MAX(AV734*DCF!D$10,0)-MAX(AV734-AU734,0)/Inputs!$B$10)*DCF!D$6</f>
        <v>1435.9007991602284</v>
      </c>
      <c r="CD734" s="15">
        <f ca="1">(AW734*DCF!E$10-DCF!E$5*MAX(AW734*DCF!E$10,0)-MAX(AW734-AV734,0)/Inputs!$B$10)*DCF!E$6</f>
        <v>1550.6706611231928</v>
      </c>
      <c r="CE734" s="15">
        <f ca="1">(AX734*DCF!F$10-DCF!F$5*MAX(AX734*DCF!F$10,0)-MAX(AX734-AW734,0)/Inputs!$B$10)*DCF!F$6</f>
        <v>1484.4675166092845</v>
      </c>
      <c r="CF734" s="15">
        <f ca="1">(AY734*DCF!G$10-DCF!G$5*MAX(AY734*DCF!G$10,0)-MAX(AY734-AX734,0)/Inputs!$B$10)*DCF!G$6</f>
        <v>1772.3847187558283</v>
      </c>
      <c r="CG734" s="15">
        <f ca="1">(AZ734*DCF!H$10-DCF!H$5*MAX(AZ734*DCF!H$10,0)-MAX(AZ734-AY734,0)/Inputs!$B$10)*DCF!H$6</f>
        <v>1933.9508298078413</v>
      </c>
      <c r="CH734" s="15">
        <f ca="1">(BA734*DCF!I$10-DCF!I$5*MAX(BA734*DCF!I$10,0)-MAX(BA734-AZ734,0)/Inputs!$B$10)*DCF!I$6</f>
        <v>1977.6782799384146</v>
      </c>
      <c r="CI734" s="15">
        <f ca="1">(BB734*DCF!J$10-DCF!J$5*MAX(BB734*DCF!J$10,0)-MAX(BB734-BA734,0)/Inputs!$B$10)*DCF!J$6</f>
        <v>2274.2489032451836</v>
      </c>
      <c r="CJ734" s="15">
        <f ca="1">(BC734*DCF!K$10-DCF!K$5*MAX(BC734*DCF!K$10,0)-MAX(BC734-BB734,0)/Inputs!$B$10)*DCF!K$6</f>
        <v>2852.1386027006561</v>
      </c>
      <c r="CK734" s="15">
        <f ca="1">(BD734*DCF!L$10-DCF!L$5*MAX(BD734*DCF!L$10,0)-MAX(BD734-BC734,0)/Inputs!$B$10)*DCF!L$6</f>
        <v>3916.8769183412705</v>
      </c>
      <c r="CL734" s="15">
        <f ca="1">(BE734*DCF!M$10-DCF!M$5*MAX(BE734*DCF!M$10,0)-MAX(BE734-BD734,0)/Inputs!$B$10)*DCF!M$6</f>
        <v>5138.0909794417903</v>
      </c>
      <c r="CM734" s="15">
        <f ca="1">(BF734*DCF!C$28-DCF!C$5*MAX(BF734*DCF!C$28,0)-MAX(BF734-Inputs!$B$13,0)/Inputs!$B$17)*DCF!C$6</f>
        <v>3671.9993539402362</v>
      </c>
      <c r="CN734" s="15">
        <f ca="1">(BG734*DCF!D$28-DCF!D$5*MAX(BG734*DCF!D$28,0)-MAX(BG734-BF734,0)/Inputs!$B$17)*DCF!D$6</f>
        <v>4875.0054791911853</v>
      </c>
      <c r="CO734" s="15">
        <f ca="1">(BH734*DCF!E$28-DCF!E$5*MAX(BH734*DCF!E$28,0)-MAX(BH734-BG734,0)/Inputs!$B$17)*DCF!E$6</f>
        <v>7494.9519604971792</v>
      </c>
      <c r="CP734" s="15">
        <f ca="1">(BI734*DCF!F$28-DCF!F$5*MAX(BI734*DCF!F$28,0)-MAX(BI734-BH734,0)/Inputs!$B$17)*DCF!F$6</f>
        <v>10353.54629129294</v>
      </c>
      <c r="CQ734" s="15">
        <f ca="1">(BJ734*DCF!G$28-DCF!G$5*MAX(BJ734*DCF!G$28,0)-MAX(BJ734-BI734,0)/Inputs!$B$17)*DCF!G$6</f>
        <v>12983.854347313787</v>
      </c>
      <c r="CR734" s="15">
        <f ca="1">(BK734*DCF!H$28-DCF!H$5*MAX(BK734*DCF!H$28,0)-MAX(BK734-BJ734,0)/Inputs!$B$17)*DCF!H$6</f>
        <v>14807.01041010169</v>
      </c>
      <c r="CS734" s="15">
        <f ca="1">(BL734*DCF!I$28-DCF!I$5*MAX(BL734*DCF!I$28,0)-MAX(BL734-BK734,0)/Inputs!$B$17)*DCF!I$6</f>
        <v>16632.620003558928</v>
      </c>
      <c r="CT734" s="15">
        <f ca="1">(BM734*DCF!J$28-DCF!J$5*MAX(BM734*DCF!J$28,0)-MAX(BM734-BL734,0)/Inputs!$B$17)*DCF!J$6</f>
        <v>19438.913961747265</v>
      </c>
      <c r="CU734" s="15">
        <f ca="1">(BN734*DCF!K$28-DCF!K$5*MAX(BN734*DCF!K$28,0)-MAX(BN734-BM734,0)/Inputs!$B$17)*DCF!K$6</f>
        <v>24750.509368093528</v>
      </c>
      <c r="CV734" s="15">
        <f ca="1">(BO734*DCF!L$28-DCF!L$5*MAX(BO734*DCF!L$28,0)-MAX(BO734-BN734,0)/Inputs!$B$17)*DCF!L$6</f>
        <v>29726.571651356368</v>
      </c>
      <c r="CW734" s="15">
        <f ca="1">(BP734*DCF!M$28-DCF!M$5*MAX(BP734*DCF!M$28,0)-MAX(BP734-BO734,0)/Inputs!$B$17)*DCF!M$6</f>
        <v>35786.236357019654</v>
      </c>
      <c r="CX734" s="15">
        <f ca="1">(BQ734*DCF!C$46-DCF!C$5*MAX(BQ734*DCF!C$46,0)-MAX(BQ734-Inputs!$B$20,0)/Inputs!$B$24)*DCF!C$6</f>
        <v>-1761.14946150947</v>
      </c>
      <c r="CY734" s="15">
        <f ca="1">(BR734*DCF!D$46-DCF!D$5*MAX(BR734*DCF!D$46,0)-MAX(BR734-BQ734,0)/Inputs!$B$24)*DCF!D$6</f>
        <v>-1510.3906390333123</v>
      </c>
      <c r="CZ734" s="15">
        <f ca="1">(BS734*DCF!E$46-DCF!E$5*MAX(BS734*DCF!E$46,0)-MAX(BS734-BR734,0)/Inputs!$B$24)*DCF!E$6</f>
        <v>-1325.1650844465835</v>
      </c>
      <c r="DA734" s="15">
        <f ca="1">(BT734*DCF!F$46-DCF!F$5*MAX(BT734*DCF!F$46,0)-MAX(BT734-BS734,0)/Inputs!$B$24)*DCF!F$6</f>
        <v>-2463.1932594102964</v>
      </c>
      <c r="DB734" s="15">
        <f ca="1">(BU734*DCF!G$46-DCF!G$5*MAX(BU734*DCF!G$46,0)-MAX(BU734-BT734,0)/Inputs!$B$24)*DCF!G$6</f>
        <v>-950.76514609895764</v>
      </c>
      <c r="DC734" s="15">
        <f ca="1">(BV734*DCF!H$46-DCF!H$5*MAX(BV734*DCF!H$46,0)-MAX(BV734-BU734,0)/Inputs!$B$24)*DCF!H$6</f>
        <v>-3868.323460172478</v>
      </c>
      <c r="DD734" s="15">
        <f ca="1">(BW734*DCF!I$46-DCF!I$5*MAX(BW734*DCF!I$46,0)-MAX(BW734-BV734,0)/Inputs!$B$24)*DCF!I$6</f>
        <v>-1454.2438323857139</v>
      </c>
      <c r="DE734" s="15">
        <f ca="1">(BX734*DCF!J$46-DCF!J$5*MAX(BX734*DCF!J$46,0)-MAX(BX734-BW734,0)/Inputs!$B$24)*DCF!J$6</f>
        <v>-3613.5714307351432</v>
      </c>
      <c r="DF734" s="15">
        <f ca="1">(BY734*DCF!K$46-DCF!K$5*MAX(BY734*DCF!K$46,0)-MAX(BY734-BX734,0)/Inputs!$B$24)*DCF!K$6</f>
        <v>-10590.182424552429</v>
      </c>
      <c r="DG734" s="15">
        <f ca="1">(BZ734*DCF!L$46-DCF!L$5*MAX(BZ734*DCF!L$46,0)-MAX(BZ734-BY734,0)/Inputs!$B$24)*DCF!L$6</f>
        <v>999.41735620048951</v>
      </c>
      <c r="DH734" s="15">
        <f ca="1">(CA734*DCF!M$46-DCF!M$5*MAX(CA734*DCF!M$46,0)-MAX(CA734-BZ734,0)/Inputs!$B$24)*DCF!M$6</f>
        <v>8034.288015889565</v>
      </c>
      <c r="DI734" s="15">
        <f ca="1">SUM(CB734:CL734)+BE734*DCF!M$10*(1+Inputs!$B$30)*(1-Inputs!$B$33)*(1-Inputs!$B$30/Inputs!$B$31)/(Inputs!$B$29-Inputs!$B$30)*DCF!M$6</f>
        <v>142871.38329745329</v>
      </c>
      <c r="DJ734" s="15">
        <f ca="1">SUM(CM734:CW734)+BP734*DCF!M$28*(1+Inputs!$B$30)*(1-Inputs!$B$33)*(1-Inputs!$B$30/Inputs!$B$31)/(Inputs!$B$29-Inputs!$B$30)*DCF!M$6</f>
        <v>1034715.6807517415</v>
      </c>
      <c r="DK734" s="15">
        <f ca="1">SUM(CX734:DH734)+CA734*DCF!M$46*(1+Inputs!$B$30)*(1-Inputs!$B$33)*(1-Inputs!$B$30/Inputs!$B$31)/(Inputs!$B$29-Inputs!$B$30)*DCF!M$6</f>
        <v>330216.10616160562</v>
      </c>
      <c r="DM734" s="15">
        <f ca="1">DI734+DJ734+DK734+Inputs!$B$34+Inputs!$B$36-Inputs!$B$35</f>
        <v>1584654.1702108004</v>
      </c>
    </row>
    <row r="735" spans="1:117" x14ac:dyDescent="0.75">
      <c r="A735" s="11">
        <v>722</v>
      </c>
      <c r="C735" s="23">
        <f t="shared" ca="1" si="432"/>
        <v>-4.2675956165512029E-2</v>
      </c>
      <c r="D735" s="23">
        <f t="shared" ca="1" si="432"/>
        <v>-0.58562372441360744</v>
      </c>
      <c r="E735" s="23">
        <f t="shared" ca="1" si="432"/>
        <v>-1.030982090203997</v>
      </c>
      <c r="F735" s="23">
        <f t="shared" ca="1" si="432"/>
        <v>1.1721867998647821</v>
      </c>
      <c r="G735" s="23">
        <f t="shared" ca="1" si="432"/>
        <v>-0.79004376643278051</v>
      </c>
      <c r="H735" s="23">
        <f t="shared" ca="1" si="432"/>
        <v>0.35414665739541451</v>
      </c>
      <c r="I735" s="23">
        <f t="shared" ca="1" si="432"/>
        <v>0.21566564365052732</v>
      </c>
      <c r="J735" s="23">
        <f t="shared" ca="1" si="432"/>
        <v>0.4543178802125819</v>
      </c>
      <c r="K735" s="23">
        <f t="shared" ca="1" si="432"/>
        <v>0.70169465840014977</v>
      </c>
      <c r="L735" s="23">
        <f t="shared" ca="1" si="432"/>
        <v>0.49255964146123848</v>
      </c>
      <c r="M735" s="23">
        <f t="shared" ca="1" si="432"/>
        <v>-0.36619614909161979</v>
      </c>
      <c r="N735" s="23">
        <f ca="1">SQRT(Inputs!$B$38)*C735+SQRT(1-Inputs!$B$38)*_xlfn.NORM.S.INV(RAND())</f>
        <v>0.50851798674192283</v>
      </c>
      <c r="O735" s="23">
        <f ca="1">SQRT(Inputs!$B$38)*D735+SQRT(1-Inputs!$B$38)*_xlfn.NORM.S.INV(RAND())</f>
        <v>-3.5432869436903713E-2</v>
      </c>
      <c r="P735" s="23">
        <f ca="1">SQRT(Inputs!$B$38)*E735+SQRT(1-Inputs!$B$38)*_xlfn.NORM.S.INV(RAND())</f>
        <v>-0.65011230373805773</v>
      </c>
      <c r="Q735" s="23">
        <f ca="1">SQRT(Inputs!$B$38)*F735+SQRT(1-Inputs!$B$38)*_xlfn.NORM.S.INV(RAND())</f>
        <v>0.81635773358026475</v>
      </c>
      <c r="R735" s="23">
        <f ca="1">SQRT(Inputs!$B$38)*G735+SQRT(1-Inputs!$B$38)*_xlfn.NORM.S.INV(RAND())</f>
        <v>-1.8265822160802614</v>
      </c>
      <c r="S735" s="23">
        <f ca="1">SQRT(Inputs!$B$38)*H735+SQRT(1-Inputs!$B$38)*_xlfn.NORM.S.INV(RAND())</f>
        <v>0.91685029161973353</v>
      </c>
      <c r="T735" s="23">
        <f ca="1">SQRT(Inputs!$B$38)*I735+SQRT(1-Inputs!$B$38)*_xlfn.NORM.S.INV(RAND())</f>
        <v>0.31804009979718673</v>
      </c>
      <c r="U735" s="23">
        <f ca="1">SQRT(Inputs!$B$38)*J735+SQRT(1-Inputs!$B$38)*_xlfn.NORM.S.INV(RAND())</f>
        <v>0.10037286179729493</v>
      </c>
      <c r="V735" s="23">
        <f ca="1">SQRT(Inputs!$B$38)*K735+SQRT(1-Inputs!$B$38)*_xlfn.NORM.S.INV(RAND())</f>
        <v>1.0147597999125502</v>
      </c>
      <c r="W735" s="23">
        <f ca="1">SQRT(Inputs!$B$38)*L735+SQRT(1-Inputs!$B$38)*_xlfn.NORM.S.INV(RAND())</f>
        <v>-1.2844677680733185</v>
      </c>
      <c r="X735" s="23">
        <f ca="1">SQRT(Inputs!$B$38)*M735+SQRT(1-Inputs!$B$38)*_xlfn.NORM.S.INV(RAND())</f>
        <v>-0.5491943530003276</v>
      </c>
      <c r="Y735" s="23">
        <f ca="1">SQRT(Inputs!$B$38)*C735+SQRT(1-Inputs!$B$38)*_xlfn.NORM.S.INV(RAND())</f>
        <v>-1.9663389650869432</v>
      </c>
      <c r="Z735" s="23">
        <f ca="1">SQRT(Inputs!$B$38)*D735+SQRT(1-Inputs!$B$38)*_xlfn.NORM.S.INV(RAND())</f>
        <v>0.18198784589575112</v>
      </c>
      <c r="AA735" s="23">
        <f ca="1">SQRT(Inputs!$B$38)*E735+SQRT(1-Inputs!$B$38)*_xlfn.NORM.S.INV(RAND())</f>
        <v>-1.1735049404814399</v>
      </c>
      <c r="AB735" s="23">
        <f ca="1">SQRT(Inputs!$B$38)*F735+SQRT(1-Inputs!$B$38)*_xlfn.NORM.S.INV(RAND())</f>
        <v>-0.1741664639757754</v>
      </c>
      <c r="AC735" s="23">
        <f ca="1">SQRT(Inputs!$B$38)*G735+SQRT(1-Inputs!$B$38)*_xlfn.NORM.S.INV(RAND())</f>
        <v>-0.3507591543826013</v>
      </c>
      <c r="AD735" s="23">
        <f ca="1">SQRT(Inputs!$B$38)*H735+SQRT(1-Inputs!$B$38)*_xlfn.NORM.S.INV(RAND())</f>
        <v>0.88308622101021828</v>
      </c>
      <c r="AE735" s="23">
        <f ca="1">SQRT(Inputs!$B$38)*I735+SQRT(1-Inputs!$B$38)*_xlfn.NORM.S.INV(RAND())</f>
        <v>0.4011723049589993</v>
      </c>
      <c r="AF735" s="23">
        <f ca="1">SQRT(Inputs!$B$38)*J735+SQRT(1-Inputs!$B$38)*_xlfn.NORM.S.INV(RAND())</f>
        <v>0.35833223960739574</v>
      </c>
      <c r="AG735" s="23">
        <f ca="1">SQRT(Inputs!$B$38)*K735+SQRT(1-Inputs!$B$38)*_xlfn.NORM.S.INV(RAND())</f>
        <v>0.86591556431810424</v>
      </c>
      <c r="AH735" s="23">
        <f ca="1">SQRT(Inputs!$B$38)*L735+SQRT(1-Inputs!$B$38)*_xlfn.NORM.S.INV(RAND())</f>
        <v>0.22024318971158235</v>
      </c>
      <c r="AI735" s="23">
        <f ca="1">SQRT(Inputs!$B$38)*M735+SQRT(1-Inputs!$B$38)*_xlfn.NORM.S.INV(RAND())</f>
        <v>-0.28279286215754362</v>
      </c>
      <c r="AJ735" s="23">
        <f ca="1">SQRT(Inputs!$B$38)*C735+SQRT(1-Inputs!$B$38)*_xlfn.NORM.S.INV(RAND())</f>
        <v>1.2000947210820878</v>
      </c>
      <c r="AK735" s="23">
        <f ca="1">SQRT(Inputs!$B$38)*D735+SQRT(1-Inputs!$B$38)*_xlfn.NORM.S.INV(RAND())</f>
        <v>-0.2017895933719665</v>
      </c>
      <c r="AL735" s="23">
        <f ca="1">SQRT(Inputs!$B$38)*E735+SQRT(1-Inputs!$B$38)*_xlfn.NORM.S.INV(RAND())</f>
        <v>-0.6047199498995669</v>
      </c>
      <c r="AM735" s="23">
        <f ca="1">SQRT(Inputs!$B$38)*F735+SQRT(1-Inputs!$B$38)*_xlfn.NORM.S.INV(RAND())</f>
        <v>-0.31364526288456995</v>
      </c>
      <c r="AN735" s="23">
        <f ca="1">SQRT(Inputs!$B$38)*G735+SQRT(1-Inputs!$B$38)*_xlfn.NORM.S.INV(RAND())</f>
        <v>-0.18498014797863141</v>
      </c>
      <c r="AO735" s="23">
        <f ca="1">SQRT(Inputs!$B$38)*H735+SQRT(1-Inputs!$B$38)*_xlfn.NORM.S.INV(RAND())</f>
        <v>-0.48663856154070573</v>
      </c>
      <c r="AP735" s="23">
        <f ca="1">SQRT(Inputs!$B$38)*I735+SQRT(1-Inputs!$B$38)*_xlfn.NORM.S.INV(RAND())</f>
        <v>-2.736706102844072E-2</v>
      </c>
      <c r="AQ735" s="23">
        <f ca="1">SQRT(Inputs!$B$38)*J735+SQRT(1-Inputs!$B$38)*_xlfn.NORM.S.INV(RAND())</f>
        <v>1.2224071547049216</v>
      </c>
      <c r="AR735" s="23">
        <f ca="1">SQRT(Inputs!$B$38)*K735+SQRT(1-Inputs!$B$38)*_xlfn.NORM.S.INV(RAND())</f>
        <v>-0.35284426670724228</v>
      </c>
      <c r="AS735" s="23">
        <f ca="1">SQRT(Inputs!$B$38)*L735+SQRT(1-Inputs!$B$38)*_xlfn.NORM.S.INV(RAND())</f>
        <v>1.0249916552796885</v>
      </c>
      <c r="AT735" s="23">
        <f ca="1">SQRT(Inputs!$B$38)*M735+SQRT(1-Inputs!$B$38)*_xlfn.NORM.S.INV(RAND())</f>
        <v>-2.3372841372679531E-2</v>
      </c>
      <c r="AU735" s="15">
        <f ca="1">Inputs!$B$6*EXP($B$8-0.5*C$5^2+C$5*N735)</f>
        <v>5387.9905657338086</v>
      </c>
      <c r="AV735" s="15">
        <f t="shared" ca="1" si="401"/>
        <v>6524.3780041038108</v>
      </c>
      <c r="AW735" s="15">
        <f t="shared" ca="1" si="402"/>
        <v>7287.4474635735396</v>
      </c>
      <c r="AX735" s="15">
        <f t="shared" ca="1" si="403"/>
        <v>9852.5593257775636</v>
      </c>
      <c r="AY735" s="15">
        <f t="shared" ca="1" si="404"/>
        <v>9727.7326741590696</v>
      </c>
      <c r="AZ735" s="15">
        <f t="shared" ca="1" si="405"/>
        <v>13161.196113371678</v>
      </c>
      <c r="BA735" s="15">
        <f t="shared" ca="1" si="406"/>
        <v>16651.062915662213</v>
      </c>
      <c r="BB735" s="15">
        <f t="shared" ca="1" si="407"/>
        <v>20592.017056126773</v>
      </c>
      <c r="BC735" s="15">
        <f t="shared" ca="1" si="408"/>
        <v>27815.438468802677</v>
      </c>
      <c r="BD735" s="15">
        <f t="shared" ca="1" si="409"/>
        <v>30218.920396214475</v>
      </c>
      <c r="BE735" s="15">
        <f t="shared" ca="1" si="410"/>
        <v>35222.733470382009</v>
      </c>
      <c r="BF735" s="15">
        <f ca="1">Inputs!$B$13*EXP($B$9-0.5*C$6^2+C$6*Y735)</f>
        <v>9366.0532281596825</v>
      </c>
      <c r="BG735" s="15">
        <f t="shared" ca="1" si="411"/>
        <v>11795.794306513726</v>
      </c>
      <c r="BH735" s="15">
        <f t="shared" ca="1" si="412"/>
        <v>11863.268110550127</v>
      </c>
      <c r="BI735" s="15">
        <f t="shared" ca="1" si="413"/>
        <v>14138.285076547392</v>
      </c>
      <c r="BJ735" s="15">
        <f t="shared" ca="1" si="414"/>
        <v>16478.058540704566</v>
      </c>
      <c r="BK735" s="15">
        <f t="shared" ca="1" si="415"/>
        <v>22807.311390325362</v>
      </c>
      <c r="BL735" s="15">
        <f t="shared" ca="1" si="416"/>
        <v>29511.068915993954</v>
      </c>
      <c r="BM735" s="15">
        <f t="shared" ca="1" si="417"/>
        <v>37926.746812657853</v>
      </c>
      <c r="BN735" s="15">
        <f t="shared" ca="1" si="418"/>
        <v>51745.459032902603</v>
      </c>
      <c r="BO735" s="15">
        <f t="shared" ca="1" si="419"/>
        <v>65318.452435159954</v>
      </c>
      <c r="BP735" s="15">
        <f t="shared" ca="1" si="420"/>
        <v>77859.802490621194</v>
      </c>
      <c r="BQ735" s="15">
        <f ca="1">Inputs!$B$20*EXP($B$10-0.5*C$7^2+C$7*AJ735)</f>
        <v>6565.4839948353192</v>
      </c>
      <c r="BR735" s="15">
        <f t="shared" ca="1" si="421"/>
        <v>8355.5284173577002</v>
      </c>
      <c r="BS735" s="15">
        <f t="shared" ca="1" si="422"/>
        <v>9617.7790673704276</v>
      </c>
      <c r="BT735" s="15">
        <f t="shared" ca="1" si="423"/>
        <v>12213.416433770308</v>
      </c>
      <c r="BU735" s="15">
        <f t="shared" ca="1" si="424"/>
        <v>16185.419051084002</v>
      </c>
      <c r="BV735" s="15">
        <f t="shared" ca="1" si="425"/>
        <v>20180.204446683067</v>
      </c>
      <c r="BW735" s="15">
        <f t="shared" ca="1" si="426"/>
        <v>27997.697596964535</v>
      </c>
      <c r="BX735" s="15">
        <f t="shared" ca="1" si="427"/>
        <v>50033.781156805664</v>
      </c>
      <c r="BY735" s="15">
        <f t="shared" ca="1" si="428"/>
        <v>65529.344170975659</v>
      </c>
      <c r="BZ735" s="15">
        <f t="shared" ca="1" si="429"/>
        <v>111012.05408373402</v>
      </c>
      <c r="CA735" s="15">
        <f t="shared" ca="1" si="430"/>
        <v>155291.91736080311</v>
      </c>
      <c r="CB735" s="15">
        <f ca="1">(AU735*DCF!C$10-DCF!C$5*MAX(AU735*DCF!C$10,0)-MAX(AU735-Inputs!$B$6,0)/Inputs!$B$10)*DCF!C$6</f>
        <v>1040.0386220367661</v>
      </c>
      <c r="CC735" s="15">
        <f ca="1">(AV735*DCF!D$10-DCF!D$5*MAX(AV735*DCF!D$10,0)-MAX(AV735-AU735,0)/Inputs!$B$10)*DCF!D$6</f>
        <v>1313.1946018157616</v>
      </c>
      <c r="CD735" s="15">
        <f ca="1">(AW735*DCF!E$10-DCF!E$5*MAX(AW735*DCF!E$10,0)-MAX(AW735-AV735,0)/Inputs!$B$10)*DCF!E$6</f>
        <v>1510.6807706800955</v>
      </c>
      <c r="CE735" s="15">
        <f ca="1">(AX735*DCF!F$10-DCF!F$5*MAX(AX735*DCF!F$10,0)-MAX(AX735-AW735,0)/Inputs!$B$10)*DCF!F$6</f>
        <v>1617.0618170157099</v>
      </c>
      <c r="CF735" s="15">
        <f ca="1">(AY735*DCF!G$10-DCF!G$5*MAX(AY735*DCF!G$10,0)-MAX(AY735-AX735,0)/Inputs!$B$10)*DCF!G$6</f>
        <v>2004.3005662633482</v>
      </c>
      <c r="CG735" s="15">
        <f ca="1">(AZ735*DCF!H$10-DCF!H$5*MAX(AZ735*DCF!H$10,0)-MAX(AZ735-AY735,0)/Inputs!$B$10)*DCF!H$6</f>
        <v>1945.5826790960891</v>
      </c>
      <c r="CH735" s="15">
        <f ca="1">(BA735*DCF!I$10-DCF!I$5*MAX(BA735*DCF!I$10,0)-MAX(BA735-AZ735,0)/Inputs!$B$10)*DCF!I$6</f>
        <v>2469.0813326093307</v>
      </c>
      <c r="CI735" s="15">
        <f ca="1">(BB735*DCF!J$10-DCF!J$5*MAX(BB735*DCF!J$10,0)-MAX(BB735-BA735,0)/Inputs!$B$10)*DCF!J$6</f>
        <v>2936.451248714066</v>
      </c>
      <c r="CJ735" s="15">
        <f ca="1">(BC735*DCF!K$10-DCF!K$5*MAX(BC735*DCF!K$10,0)-MAX(BC735-BB735,0)/Inputs!$B$10)*DCF!K$6</f>
        <v>3466.6698378678361</v>
      </c>
      <c r="CK735" s="15">
        <f ca="1">(BD735*DCF!L$10-DCF!L$5*MAX(BD735*DCF!L$10,0)-MAX(BD735-BC735,0)/Inputs!$B$10)*DCF!L$6</f>
        <v>4246.7787087739371</v>
      </c>
      <c r="CL735" s="15">
        <f ca="1">(BE735*DCF!M$10-DCF!M$5*MAX(BE735*DCF!M$10,0)-MAX(BE735-BD735,0)/Inputs!$B$10)*DCF!M$6</f>
        <v>4372.6243281574943</v>
      </c>
      <c r="CM735" s="15">
        <f ca="1">(BF735*DCF!C$28-DCF!C$5*MAX(BF735*DCF!C$28,0)-MAX(BF735-Inputs!$B$13,0)/Inputs!$B$17)*DCF!C$6</f>
        <v>2858.4580214584635</v>
      </c>
      <c r="CN735" s="15">
        <f ca="1">(BG735*DCF!D$28-DCF!D$5*MAX(BG735*DCF!D$28,0)-MAX(BG735-BF735,0)/Inputs!$B$17)*DCF!D$6</f>
        <v>2955.7583045056458</v>
      </c>
      <c r="CO735" s="15">
        <f ca="1">(BH735*DCF!E$28-DCF!E$5*MAX(BH735*DCF!E$28,0)-MAX(BH735-BG735,0)/Inputs!$B$17)*DCF!E$6</f>
        <v>3346.5906135070932</v>
      </c>
      <c r="CP735" s="15">
        <f ca="1">(BI735*DCF!F$28-DCF!F$5*MAX(BI735*DCF!F$28,0)-MAX(BI735-BH735,0)/Inputs!$B$17)*DCF!F$6</f>
        <v>3423.9691856136956</v>
      </c>
      <c r="CQ735" s="15">
        <f ca="1">(BJ735*DCF!G$28-DCF!G$5*MAX(BJ735*DCF!G$28,0)-MAX(BJ735-BI735,0)/Inputs!$B$17)*DCF!G$6</f>
        <v>3881.8305245239849</v>
      </c>
      <c r="CR735" s="15">
        <f ca="1">(BK735*DCF!H$28-DCF!H$5*MAX(BK735*DCF!H$28,0)-MAX(BK735-BJ735,0)/Inputs!$B$17)*DCF!H$6</f>
        <v>4657.1114621726656</v>
      </c>
      <c r="CS735" s="15">
        <f ca="1">(BL735*DCF!I$28-DCF!I$5*MAX(BL735*DCF!I$28,0)-MAX(BL735-BK735,0)/Inputs!$B$17)*DCF!I$6</f>
        <v>5977.4227600477416</v>
      </c>
      <c r="CT735" s="15">
        <f ca="1">(BM735*DCF!J$28-DCF!J$5*MAX(BM735*DCF!J$28,0)-MAX(BM735-BL735,0)/Inputs!$B$17)*DCF!J$6</f>
        <v>7344.962939278932</v>
      </c>
      <c r="CU735" s="15">
        <f ca="1">(BN735*DCF!K$28-DCF!K$5*MAX(BN735*DCF!K$28,0)-MAX(BN735-BM735,0)/Inputs!$B$17)*DCF!K$6</f>
        <v>9235.1651490261629</v>
      </c>
      <c r="CV735" s="15">
        <f ca="1">(BO735*DCF!L$28-DCF!L$5*MAX(BO735*DCF!L$28,0)-MAX(BO735-BN735,0)/Inputs!$B$17)*DCF!L$6</f>
        <v>11496.595450636332</v>
      </c>
      <c r="CW735" s="15">
        <f ca="1">(BP735*DCF!M$28-DCF!M$5*MAX(BP735*DCF!M$28,0)-MAX(BP735-BO735,0)/Inputs!$B$17)*DCF!M$6</f>
        <v>13338.443414439171</v>
      </c>
      <c r="CX735" s="15">
        <f ca="1">(BQ735*DCF!C$46-DCF!C$5*MAX(BQ735*DCF!C$46,0)-MAX(BQ735-Inputs!$B$20,0)/Inputs!$B$24)*DCF!C$6</f>
        <v>-3070.3122366064567</v>
      </c>
      <c r="CY735" s="15">
        <f ca="1">(BR735*DCF!D$46-DCF!D$5*MAX(BR735*DCF!D$46,0)-MAX(BR735-BQ735,0)/Inputs!$B$24)*DCF!D$6</f>
        <v>-2189.8909437739644</v>
      </c>
      <c r="CZ735" s="15">
        <f ca="1">(BS735*DCF!E$46-DCF!E$5*MAX(BS735*DCF!E$46,0)-MAX(BS735-BR735,0)/Inputs!$B$24)*DCF!E$6</f>
        <v>-1634.8635775505245</v>
      </c>
      <c r="DA735" s="15">
        <f ca="1">(BT735*DCF!F$46-DCF!F$5*MAX(BT735*DCF!F$46,0)-MAX(BT735-BS735,0)/Inputs!$B$24)*DCF!F$6</f>
        <v>-1834.6118232790316</v>
      </c>
      <c r="DB735" s="15">
        <f ca="1">(BU735*DCF!G$46-DCF!G$5*MAX(BU735*DCF!G$46,0)-MAX(BU735-BT735,0)/Inputs!$B$24)*DCF!G$6</f>
        <v>-1880.5487216699798</v>
      </c>
      <c r="DC735" s="15">
        <f ca="1">(BV735*DCF!H$46-DCF!H$5*MAX(BV735*DCF!H$46,0)-MAX(BV735-BU735,0)/Inputs!$B$24)*DCF!H$6</f>
        <v>-1241.3550852261969</v>
      </c>
      <c r="DD735" s="15">
        <f ca="1">(BW735*DCF!I$46-DCF!I$5*MAX(BW735*DCF!I$46,0)-MAX(BW735-BV735,0)/Inputs!$B$24)*DCF!I$6</f>
        <v>-1597.482182339636</v>
      </c>
      <c r="DE735" s="15">
        <f ca="1">(BX735*DCF!J$46-DCF!J$5*MAX(BX735*DCF!J$46,0)-MAX(BX735-BW735,0)/Inputs!$B$24)*DCF!J$6</f>
        <v>-3744.8306225353795</v>
      </c>
      <c r="DF735" s="15">
        <f ca="1">(BY735*DCF!K$46-DCF!K$5*MAX(BY735*DCF!K$46,0)-MAX(BY735-BX735,0)/Inputs!$B$24)*DCF!K$6</f>
        <v>-52.74555617657721</v>
      </c>
      <c r="DG735" s="15">
        <f ca="1">(BZ735*DCF!L$46-DCF!L$5*MAX(BZ735*DCF!L$46,0)-MAX(BZ735-BY735,0)/Inputs!$B$24)*DCF!L$6</f>
        <v>-2619.1382562843078</v>
      </c>
      <c r="DH735" s="15">
        <f ca="1">(CA735*DCF!M$46-DCF!M$5*MAX(CA735*DCF!M$46,0)-MAX(CA735-BZ735,0)/Inputs!$B$24)*DCF!M$6</f>
        <v>2917.296827376299</v>
      </c>
      <c r="DI735" s="15">
        <f ca="1">SUM(CB735:CL735)+BE735*DCF!M$10*(1+Inputs!$B$30)*(1-Inputs!$B$33)*(1-Inputs!$B$30/Inputs!$B$31)/(Inputs!$B$29-Inputs!$B$30)*DCF!M$6</f>
        <v>124947.79753353467</v>
      </c>
      <c r="DJ735" s="15">
        <f ca="1">SUM(CM735:CW735)+BP735*DCF!M$28*(1+Inputs!$B$30)*(1-Inputs!$B$33)*(1-Inputs!$B$30/Inputs!$B$31)/(Inputs!$B$29-Inputs!$B$30)*DCF!M$6</f>
        <v>357429.45438614138</v>
      </c>
      <c r="DK735" s="15">
        <f ca="1">SUM(CX735:DH735)+CA735*DCF!M$46*(1+Inputs!$B$30)*(1-Inputs!$B$33)*(1-Inputs!$B$30/Inputs!$B$31)/(Inputs!$B$29-Inputs!$B$30)*DCF!M$6</f>
        <v>223151.21756534069</v>
      </c>
      <c r="DM735" s="15">
        <f ca="1">DI735+DJ735+DK735+Inputs!$B$34+Inputs!$B$36-Inputs!$B$35</f>
        <v>782379.46948501677</v>
      </c>
    </row>
    <row r="736" spans="1:117" x14ac:dyDescent="0.75">
      <c r="A736" s="11">
        <v>723</v>
      </c>
      <c r="C736" s="23">
        <f t="shared" ca="1" si="432"/>
        <v>-1.2618805745797319</v>
      </c>
      <c r="D736" s="23">
        <f t="shared" ca="1" si="432"/>
        <v>1.2113543663986275</v>
      </c>
      <c r="E736" s="23">
        <f t="shared" ca="1" si="432"/>
        <v>0.15792797580410872</v>
      </c>
      <c r="F736" s="23">
        <f t="shared" ca="1" si="432"/>
        <v>-2.0495899138828029</v>
      </c>
      <c r="G736" s="23">
        <f t="shared" ca="1" si="432"/>
        <v>-0.55982375940187146</v>
      </c>
      <c r="H736" s="23">
        <f t="shared" ca="1" si="432"/>
        <v>0.26674815721714024</v>
      </c>
      <c r="I736" s="23">
        <f t="shared" ca="1" si="432"/>
        <v>-0.83703552853355212</v>
      </c>
      <c r="J736" s="23">
        <f t="shared" ca="1" si="432"/>
        <v>-1.158655650281146</v>
      </c>
      <c r="K736" s="23">
        <f t="shared" ca="1" si="432"/>
        <v>0.30822351790028468</v>
      </c>
      <c r="L736" s="23">
        <f t="shared" ca="1" si="432"/>
        <v>0.18810085403798801</v>
      </c>
      <c r="M736" s="23">
        <f t="shared" ca="1" si="432"/>
        <v>0.73270758882663656</v>
      </c>
      <c r="N736" s="23">
        <f ca="1">SQRT(Inputs!$B$38)*C736+SQRT(1-Inputs!$B$38)*_xlfn.NORM.S.INV(RAND())</f>
        <v>-1.4052183957544075</v>
      </c>
      <c r="O736" s="23">
        <f ca="1">SQRT(Inputs!$B$38)*D736+SQRT(1-Inputs!$B$38)*_xlfn.NORM.S.INV(RAND())</f>
        <v>0.91473121415359215</v>
      </c>
      <c r="P736" s="23">
        <f ca="1">SQRT(Inputs!$B$38)*E736+SQRT(1-Inputs!$B$38)*_xlfn.NORM.S.INV(RAND())</f>
        <v>1.4299364722350831</v>
      </c>
      <c r="Q736" s="23">
        <f ca="1">SQRT(Inputs!$B$38)*F736+SQRT(1-Inputs!$B$38)*_xlfn.NORM.S.INV(RAND())</f>
        <v>-2.0026199443631758</v>
      </c>
      <c r="R736" s="23">
        <f ca="1">SQRT(Inputs!$B$38)*G736+SQRT(1-Inputs!$B$38)*_xlfn.NORM.S.INV(RAND())</f>
        <v>-1.3129380319413524</v>
      </c>
      <c r="S736" s="23">
        <f ca="1">SQRT(Inputs!$B$38)*H736+SQRT(1-Inputs!$B$38)*_xlfn.NORM.S.INV(RAND())</f>
        <v>-0.77938249136261051</v>
      </c>
      <c r="T736" s="23">
        <f ca="1">SQRT(Inputs!$B$38)*I736+SQRT(1-Inputs!$B$38)*_xlfn.NORM.S.INV(RAND())</f>
        <v>6.078786204447012E-2</v>
      </c>
      <c r="U736" s="23">
        <f ca="1">SQRT(Inputs!$B$38)*J736+SQRT(1-Inputs!$B$38)*_xlfn.NORM.S.INV(RAND())</f>
        <v>-1.5273377835682955</v>
      </c>
      <c r="V736" s="23">
        <f ca="1">SQRT(Inputs!$B$38)*K736+SQRT(1-Inputs!$B$38)*_xlfn.NORM.S.INV(RAND())</f>
        <v>-0.50488211384803938</v>
      </c>
      <c r="W736" s="23">
        <f ca="1">SQRT(Inputs!$B$38)*L736+SQRT(1-Inputs!$B$38)*_xlfn.NORM.S.INV(RAND())</f>
        <v>1.3176596613154188</v>
      </c>
      <c r="X736" s="23">
        <f ca="1">SQRT(Inputs!$B$38)*M736+SQRT(1-Inputs!$B$38)*_xlfn.NORM.S.INV(RAND())</f>
        <v>1.1418693865146767</v>
      </c>
      <c r="Y736" s="23">
        <f ca="1">SQRT(Inputs!$B$38)*C736+SQRT(1-Inputs!$B$38)*_xlfn.NORM.S.INV(RAND())</f>
        <v>-0.35133818576388853</v>
      </c>
      <c r="Z736" s="23">
        <f ca="1">SQRT(Inputs!$B$38)*D736+SQRT(1-Inputs!$B$38)*_xlfn.NORM.S.INV(RAND())</f>
        <v>0.25937378686677198</v>
      </c>
      <c r="AA736" s="23">
        <f ca="1">SQRT(Inputs!$B$38)*E736+SQRT(1-Inputs!$B$38)*_xlfn.NORM.S.INV(RAND())</f>
        <v>1.2968983085695109</v>
      </c>
      <c r="AB736" s="23">
        <f ca="1">SQRT(Inputs!$B$38)*F736+SQRT(1-Inputs!$B$38)*_xlfn.NORM.S.INV(RAND())</f>
        <v>-0.1154750065561243</v>
      </c>
      <c r="AC736" s="23">
        <f ca="1">SQRT(Inputs!$B$38)*G736+SQRT(1-Inputs!$B$38)*_xlfn.NORM.S.INV(RAND())</f>
        <v>6.5265344490420485E-2</v>
      </c>
      <c r="AD736" s="23">
        <f ca="1">SQRT(Inputs!$B$38)*H736+SQRT(1-Inputs!$B$38)*_xlfn.NORM.S.INV(RAND())</f>
        <v>-0.8699690289383748</v>
      </c>
      <c r="AE736" s="23">
        <f ca="1">SQRT(Inputs!$B$38)*I736+SQRT(1-Inputs!$B$38)*_xlfn.NORM.S.INV(RAND())</f>
        <v>-1.00995039610555</v>
      </c>
      <c r="AF736" s="23">
        <f ca="1">SQRT(Inputs!$B$38)*J736+SQRT(1-Inputs!$B$38)*_xlfn.NORM.S.INV(RAND())</f>
        <v>0.93515573881750536</v>
      </c>
      <c r="AG736" s="23">
        <f ca="1">SQRT(Inputs!$B$38)*K736+SQRT(1-Inputs!$B$38)*_xlfn.NORM.S.INV(RAND())</f>
        <v>-0.41652483898037029</v>
      </c>
      <c r="AH736" s="23">
        <f ca="1">SQRT(Inputs!$B$38)*L736+SQRT(1-Inputs!$B$38)*_xlfn.NORM.S.INV(RAND())</f>
        <v>0.38149914065886525</v>
      </c>
      <c r="AI736" s="23">
        <f ca="1">SQRT(Inputs!$B$38)*M736+SQRT(1-Inputs!$B$38)*_xlfn.NORM.S.INV(RAND())</f>
        <v>-0.26283571853267712</v>
      </c>
      <c r="AJ736" s="23">
        <f ca="1">SQRT(Inputs!$B$38)*C736+SQRT(1-Inputs!$B$38)*_xlfn.NORM.S.INV(RAND())</f>
        <v>-0.68326943856822231</v>
      </c>
      <c r="AK736" s="23">
        <f ca="1">SQRT(Inputs!$B$38)*D736+SQRT(1-Inputs!$B$38)*_xlfn.NORM.S.INV(RAND())</f>
        <v>1.0654976528461064</v>
      </c>
      <c r="AL736" s="23">
        <f ca="1">SQRT(Inputs!$B$38)*E736+SQRT(1-Inputs!$B$38)*_xlfn.NORM.S.INV(RAND())</f>
        <v>0.58977233313122324</v>
      </c>
      <c r="AM736" s="23">
        <f ca="1">SQRT(Inputs!$B$38)*F736+SQRT(1-Inputs!$B$38)*_xlfn.NORM.S.INV(RAND())</f>
        <v>-2.0977691300552652</v>
      </c>
      <c r="AN736" s="23">
        <f ca="1">SQRT(Inputs!$B$38)*G736+SQRT(1-Inputs!$B$38)*_xlfn.NORM.S.INV(RAND())</f>
        <v>0.48040996335501185</v>
      </c>
      <c r="AO736" s="23">
        <f ca="1">SQRT(Inputs!$B$38)*H736+SQRT(1-Inputs!$B$38)*_xlfn.NORM.S.INV(RAND())</f>
        <v>0.66489340351887649</v>
      </c>
      <c r="AP736" s="23">
        <f ca="1">SQRT(Inputs!$B$38)*I736+SQRT(1-Inputs!$B$38)*_xlfn.NORM.S.INV(RAND())</f>
        <v>-1.5986004691072691</v>
      </c>
      <c r="AQ736" s="23">
        <f ca="1">SQRT(Inputs!$B$38)*J736+SQRT(1-Inputs!$B$38)*_xlfn.NORM.S.INV(RAND())</f>
        <v>-0.70496287232807342</v>
      </c>
      <c r="AR736" s="23">
        <f ca="1">SQRT(Inputs!$B$38)*K736+SQRT(1-Inputs!$B$38)*_xlfn.NORM.S.INV(RAND())</f>
        <v>0.19065312597681205</v>
      </c>
      <c r="AS736" s="23">
        <f ca="1">SQRT(Inputs!$B$38)*L736+SQRT(1-Inputs!$B$38)*_xlfn.NORM.S.INV(RAND())</f>
        <v>0.2013537207854223</v>
      </c>
      <c r="AT736" s="23">
        <f ca="1">SQRT(Inputs!$B$38)*M736+SQRT(1-Inputs!$B$38)*_xlfn.NORM.S.INV(RAND())</f>
        <v>1.8936026917610072</v>
      </c>
      <c r="AU736" s="15">
        <f ca="1">Inputs!$B$6*EXP($B$8-0.5*C$5^2+C$5*N736)</f>
        <v>3952.6653124399145</v>
      </c>
      <c r="AV736" s="15">
        <f t="shared" ca="1" si="401"/>
        <v>5503.9595971663839</v>
      </c>
      <c r="AW736" s="15">
        <f t="shared" ca="1" si="402"/>
        <v>8138.7359410023673</v>
      </c>
      <c r="AX736" s="15">
        <f t="shared" ca="1" si="403"/>
        <v>7737.1216674983289</v>
      </c>
      <c r="AY736" s="15">
        <f t="shared" ca="1" si="404"/>
        <v>8111.3700110227001</v>
      </c>
      <c r="AZ736" s="15">
        <f t="shared" ca="1" si="405"/>
        <v>9104.5162101063361</v>
      </c>
      <c r="BA736" s="15">
        <f t="shared" ca="1" si="406"/>
        <v>11212.709115970551</v>
      </c>
      <c r="BB736" s="15">
        <f t="shared" ca="1" si="407"/>
        <v>11779.933589576533</v>
      </c>
      <c r="BC736" s="15">
        <f t="shared" ca="1" si="408"/>
        <v>13741.142073468051</v>
      </c>
      <c r="BD736" s="15">
        <f t="shared" ca="1" si="409"/>
        <v>19042.200354764915</v>
      </c>
      <c r="BE736" s="15">
        <f t="shared" ca="1" si="410"/>
        <v>25891.214094453826</v>
      </c>
      <c r="BF736" s="15">
        <f ca="1">Inputs!$B$13*EXP($B$9-0.5*C$6^2+C$6*Y736)</f>
        <v>12900.44708239254</v>
      </c>
      <c r="BG736" s="15">
        <f t="shared" ca="1" si="411"/>
        <v>16475.536156202976</v>
      </c>
      <c r="BH736" s="15">
        <f t="shared" ca="1" si="412"/>
        <v>24961.013159731861</v>
      </c>
      <c r="BI736" s="15">
        <f t="shared" ca="1" si="413"/>
        <v>30017.734312995657</v>
      </c>
      <c r="BJ736" s="15">
        <f t="shared" ca="1" si="414"/>
        <v>37147.622173776988</v>
      </c>
      <c r="BK736" s="15">
        <f t="shared" ca="1" si="415"/>
        <v>40499.291321358403</v>
      </c>
      <c r="BL736" s="15">
        <f t="shared" ca="1" si="416"/>
        <v>43645.449522201518</v>
      </c>
      <c r="BM736" s="15">
        <f t="shared" ca="1" si="417"/>
        <v>60258.737925266367</v>
      </c>
      <c r="BN736" s="15">
        <f t="shared" ca="1" si="418"/>
        <v>70502.299682011842</v>
      </c>
      <c r="BO736" s="15">
        <f t="shared" ca="1" si="419"/>
        <v>90679.16831865214</v>
      </c>
      <c r="BP736" s="15">
        <f t="shared" ca="1" si="420"/>
        <v>108334.53173642905</v>
      </c>
      <c r="BQ736" s="15">
        <f ca="1">Inputs!$B$20*EXP($B$10-0.5*C$7^2+C$7*AJ736)</f>
        <v>3366.3516631847824</v>
      </c>
      <c r="BR736" s="15">
        <f t="shared" ca="1" si="421"/>
        <v>6407.004472975822</v>
      </c>
      <c r="BS736" s="15">
        <f t="shared" ca="1" si="422"/>
        <v>10393.113937382554</v>
      </c>
      <c r="BT736" s="15">
        <f t="shared" ca="1" si="423"/>
        <v>8265.0182257040015</v>
      </c>
      <c r="BU736" s="15">
        <f t="shared" ca="1" si="424"/>
        <v>12866.306715018427</v>
      </c>
      <c r="BV736" s="15">
        <f t="shared" ca="1" si="425"/>
        <v>20793.529674885391</v>
      </c>
      <c r="BW736" s="15">
        <f t="shared" ca="1" si="426"/>
        <v>20687.127332722601</v>
      </c>
      <c r="BX736" s="15">
        <f t="shared" ca="1" si="427"/>
        <v>25120.894066222623</v>
      </c>
      <c r="BY736" s="15">
        <f t="shared" ca="1" si="428"/>
        <v>36506.271394716598</v>
      </c>
      <c r="BZ736" s="15">
        <f t="shared" ca="1" si="429"/>
        <v>53155.006830284845</v>
      </c>
      <c r="CA736" s="15">
        <f t="shared" ca="1" si="430"/>
        <v>104535.66037599326</v>
      </c>
      <c r="CB736" s="15">
        <f ca="1">(AU736*DCF!C$10-DCF!C$5*MAX(AU736*DCF!C$10,0)-MAX(AU736-Inputs!$B$6,0)/Inputs!$B$10)*DCF!C$6</f>
        <v>1015.0804836310011</v>
      </c>
      <c r="CC736" s="15">
        <f ca="1">(AV736*DCF!D$10-DCF!D$5*MAX(AV736*DCF!D$10,0)-MAX(AV736-AU736,0)/Inputs!$B$10)*DCF!D$6</f>
        <v>963.31035263209913</v>
      </c>
      <c r="CD736" s="15">
        <f ca="1">(AW736*DCF!E$10-DCF!E$5*MAX(AW736*DCF!E$10,0)-MAX(AW736-AV736,0)/Inputs!$B$10)*DCF!E$6</f>
        <v>1285.6438278654309</v>
      </c>
      <c r="CE736" s="15">
        <f ca="1">(AX736*DCF!F$10-DCF!F$5*MAX(AX736*DCF!F$10,0)-MAX(AX736-AW736,0)/Inputs!$B$10)*DCF!F$6</f>
        <v>1689.0013294938326</v>
      </c>
      <c r="CF736" s="15">
        <f ca="1">(AY736*DCF!G$10-DCF!G$5*MAX(AY736*DCF!G$10,0)-MAX(AY736-AX736,0)/Inputs!$B$10)*DCF!G$6</f>
        <v>1599.3284489050568</v>
      </c>
      <c r="CG736" s="15">
        <f ca="1">(AZ736*DCF!H$10-DCF!H$5*MAX(AZ736*DCF!H$10,0)-MAX(AZ736-AY736,0)/Inputs!$B$10)*DCF!H$6</f>
        <v>1591.2974405500468</v>
      </c>
      <c r="CH736" s="15">
        <f ca="1">(BA736*DCF!I$10-DCF!I$5*MAX(BA736*DCF!I$10,0)-MAX(BA736-AZ736,0)/Inputs!$B$10)*DCF!I$6</f>
        <v>1702.3354136480359</v>
      </c>
      <c r="CI736" s="15">
        <f ca="1">(BB736*DCF!J$10-DCF!J$5*MAX(BB736*DCF!J$10,0)-MAX(BB736-BA736,0)/Inputs!$B$10)*DCF!J$6</f>
        <v>1935.5104153721963</v>
      </c>
      <c r="CJ736" s="15">
        <f ca="1">(BC736*DCF!K$10-DCF!K$5*MAX(BC736*DCF!K$10,0)-MAX(BC736-BB736,0)/Inputs!$B$10)*DCF!K$6</f>
        <v>1937.5638571511943</v>
      </c>
      <c r="CK736" s="15">
        <f ca="1">(BD736*DCF!L$10-DCF!L$5*MAX(BD736*DCF!L$10,0)-MAX(BD736-BC736,0)/Inputs!$B$10)*DCF!L$6</f>
        <v>2186.4132519696136</v>
      </c>
      <c r="CL736" s="15">
        <f ca="1">(BE736*DCF!M$10-DCF!M$5*MAX(BE736*DCF!M$10,0)-MAX(BE736-BD736,0)/Inputs!$B$10)*DCF!M$6</f>
        <v>2835.3973146139024</v>
      </c>
      <c r="CM736" s="15">
        <f ca="1">(BF736*DCF!C$28-DCF!C$5*MAX(BF736*DCF!C$28,0)-MAX(BF736-Inputs!$B$13,0)/Inputs!$B$17)*DCF!C$6</f>
        <v>3587.6059616839448</v>
      </c>
      <c r="CN736" s="15">
        <f ca="1">(BG736*DCF!D$28-DCF!D$5*MAX(BG736*DCF!D$28,0)-MAX(BG736-BF736,0)/Inputs!$B$17)*DCF!D$6</f>
        <v>4089.6949707129174</v>
      </c>
      <c r="CO736" s="15">
        <f ca="1">(BH736*DCF!E$28-DCF!E$5*MAX(BH736*DCF!E$28,0)-MAX(BH736-BG736,0)/Inputs!$B$17)*DCF!E$6</f>
        <v>5397.0326770531356</v>
      </c>
      <c r="CP736" s="15">
        <f ca="1">(BI736*DCF!F$28-DCF!F$5*MAX(BI736*DCF!F$28,0)-MAX(BI736-BH736,0)/Inputs!$B$17)*DCF!F$6</f>
        <v>7228.3681594402551</v>
      </c>
      <c r="CQ736" s="15">
        <f ca="1">(BJ736*DCF!G$28-DCF!G$5*MAX(BJ736*DCF!G$28,0)-MAX(BJ736-BI736,0)/Inputs!$B$17)*DCF!G$6</f>
        <v>8439.055707692105</v>
      </c>
      <c r="CR736" s="15">
        <f ca="1">(BK736*DCF!H$28-DCF!H$5*MAX(BK736*DCF!H$28,0)-MAX(BK736-BJ736,0)/Inputs!$B$17)*DCF!H$6</f>
        <v>9495.1662356481447</v>
      </c>
      <c r="CS736" s="15">
        <f ca="1">(BL736*DCF!I$28-DCF!I$5*MAX(BL736*DCF!I$28,0)-MAX(BL736-BK736,0)/Inputs!$B$17)*DCF!I$6</f>
        <v>9811.7898563416238</v>
      </c>
      <c r="CT736" s="15">
        <f ca="1">(BM736*DCF!J$28-DCF!J$5*MAX(BM736*DCF!J$28,0)-MAX(BM736-BL736,0)/Inputs!$B$17)*DCF!J$6</f>
        <v>11239.91469122263</v>
      </c>
      <c r="CU736" s="15">
        <f ca="1">(BN736*DCF!K$28-DCF!K$5*MAX(BN736*DCF!K$28,0)-MAX(BN736-BM736,0)/Inputs!$B$17)*DCF!K$6</f>
        <v>13634.203709082167</v>
      </c>
      <c r="CV736" s="15">
        <f ca="1">(BO736*DCF!L$28-DCF!L$5*MAX(BO736*DCF!L$28,0)-MAX(BO736-BN736,0)/Inputs!$B$17)*DCF!L$6</f>
        <v>15809.351092975952</v>
      </c>
      <c r="CW736" s="15">
        <f ca="1">(BP736*DCF!M$28-DCF!M$5*MAX(BP736*DCF!M$28,0)-MAX(BP736-BO736,0)/Inputs!$B$17)*DCF!M$6</f>
        <v>18537.723262113232</v>
      </c>
      <c r="CX736" s="15">
        <f ca="1">(BQ736*DCF!C$46-DCF!C$5*MAX(BQ736*DCF!C$46,0)-MAX(BQ736-Inputs!$B$20,0)/Inputs!$B$24)*DCF!C$6</f>
        <v>-853.82332322271293</v>
      </c>
      <c r="CY736" s="15">
        <f ca="1">(BR736*DCF!D$46-DCF!D$5*MAX(BR736*DCF!D$46,0)-MAX(BR736-BQ736,0)/Inputs!$B$24)*DCF!D$6</f>
        <v>-2390.9475644891672</v>
      </c>
      <c r="CZ736" s="15">
        <f ca="1">(BS736*DCF!E$46-DCF!E$5*MAX(BS736*DCF!E$46,0)-MAX(BS736-BR736,0)/Inputs!$B$24)*DCF!E$6</f>
        <v>-2800.2184338757625</v>
      </c>
      <c r="DA736" s="15">
        <f ca="1">(BT736*DCF!F$46-DCF!F$5*MAX(BT736*DCF!F$46,0)-MAX(BT736-BS736,0)/Inputs!$B$24)*DCF!F$6</f>
        <v>-601.91088262718188</v>
      </c>
      <c r="DB736" s="15">
        <f ca="1">(BU736*DCF!G$46-DCF!G$5*MAX(BU736*DCF!G$46,0)-MAX(BU736-BT736,0)/Inputs!$B$24)*DCF!G$6</f>
        <v>-1980.5796746203291</v>
      </c>
      <c r="DC736" s="15">
        <f ca="1">(BV736*DCF!H$46-DCF!H$5*MAX(BV736*DCF!H$46,0)-MAX(BV736-BU736,0)/Inputs!$B$24)*DCF!H$6</f>
        <v>-2463.3359638777342</v>
      </c>
      <c r="DD736" s="15">
        <f ca="1">(BW736*DCF!I$46-DCF!I$5*MAX(BW736*DCF!I$46,0)-MAX(BW736-BV736,0)/Inputs!$B$24)*DCF!I$6</f>
        <v>477.77722350305305</v>
      </c>
      <c r="DE736" s="15">
        <f ca="1">(BX736*DCF!J$46-DCF!J$5*MAX(BX736*DCF!J$46,0)-MAX(BX736-BW736,0)/Inputs!$B$24)*DCF!J$6</f>
        <v>-122.01048214457106</v>
      </c>
      <c r="DF736" s="15">
        <f ca="1">(BY736*DCF!K$46-DCF!K$5*MAX(BY736*DCF!K$46,0)-MAX(BY736-BX736,0)/Inputs!$B$24)*DCF!K$6</f>
        <v>-703.75422394355826</v>
      </c>
      <c r="DG736" s="15">
        <f ca="1">(BZ736*DCF!L$46-DCF!L$5*MAX(BZ736*DCF!L$46,0)-MAX(BZ736-BY736,0)/Inputs!$B$24)*DCF!L$6</f>
        <v>-93.304182837552048</v>
      </c>
      <c r="DH736" s="15">
        <f ca="1">(CA736*DCF!M$46-DCF!M$5*MAX(CA736*DCF!M$46,0)-MAX(CA736-BZ736,0)/Inputs!$B$24)*DCF!M$6</f>
        <v>-2546.2586955670217</v>
      </c>
      <c r="DI736" s="15">
        <f ca="1">SUM(CB736:CL736)+BE736*DCF!M$10*(1+Inputs!$B$30)*(1-Inputs!$B$33)*(1-Inputs!$B$30/Inputs!$B$31)/(Inputs!$B$29-Inputs!$B$30)*DCF!M$6</f>
        <v>90796.473336559371</v>
      </c>
      <c r="DJ736" s="15">
        <f ca="1">SUM(CM736:CW736)+BP736*DCF!M$28*(1+Inputs!$B$30)*(1-Inputs!$B$33)*(1-Inputs!$B$30/Inputs!$B$31)/(Inputs!$B$29-Inputs!$B$30)*DCF!M$6</f>
        <v>509265.15218844207</v>
      </c>
      <c r="DK736" s="15">
        <f ca="1">SUM(CX736:DH736)+CA736*DCF!M$46*(1+Inputs!$B$30)*(1-Inputs!$B$33)*(1-Inputs!$B$30/Inputs!$B$31)/(Inputs!$B$29-Inputs!$B$30)*DCF!M$6</f>
        <v>147546.14777818145</v>
      </c>
      <c r="DM736" s="15">
        <f ca="1">DI736+DJ736+DK736+Inputs!$B$34+Inputs!$B$36-Inputs!$B$35</f>
        <v>824458.77330318291</v>
      </c>
    </row>
    <row r="737" spans="1:117" x14ac:dyDescent="0.75">
      <c r="A737" s="11">
        <v>724</v>
      </c>
      <c r="C737" s="23">
        <f t="shared" ca="1" si="432"/>
        <v>4.2919908030408814E-2</v>
      </c>
      <c r="D737" s="23">
        <f t="shared" ca="1" si="432"/>
        <v>0.80311958218471813</v>
      </c>
      <c r="E737" s="23">
        <f t="shared" ca="1" si="432"/>
        <v>-0.7159741081569363</v>
      </c>
      <c r="F737" s="23">
        <f t="shared" ca="1" si="432"/>
        <v>1.2276652836794901</v>
      </c>
      <c r="G737" s="23">
        <f t="shared" ca="1" si="432"/>
        <v>-0.81186705585138619</v>
      </c>
      <c r="H737" s="23">
        <f t="shared" ca="1" si="432"/>
        <v>1.7421496392858826</v>
      </c>
      <c r="I737" s="23">
        <f t="shared" ca="1" si="432"/>
        <v>1.761087458439005</v>
      </c>
      <c r="J737" s="23">
        <f t="shared" ca="1" si="432"/>
        <v>0.47678461546765899</v>
      </c>
      <c r="K737" s="23">
        <f t="shared" ca="1" si="432"/>
        <v>0.89657974262635454</v>
      </c>
      <c r="L737" s="23">
        <f t="shared" ca="1" si="432"/>
        <v>0.53894268271572177</v>
      </c>
      <c r="M737" s="23">
        <f t="shared" ca="1" si="432"/>
        <v>-0.32717643353890358</v>
      </c>
      <c r="N737" s="23">
        <f ca="1">SQRT(Inputs!$B$38)*C737+SQRT(1-Inputs!$B$38)*_xlfn.NORM.S.INV(RAND())</f>
        <v>-0.518253261610644</v>
      </c>
      <c r="O737" s="23">
        <f ca="1">SQRT(Inputs!$B$38)*D737+SQRT(1-Inputs!$B$38)*_xlfn.NORM.S.INV(RAND())</f>
        <v>-0.13194934284428261</v>
      </c>
      <c r="P737" s="23">
        <f ca="1">SQRT(Inputs!$B$38)*E737+SQRT(1-Inputs!$B$38)*_xlfn.NORM.S.INV(RAND())</f>
        <v>0.442942300509647</v>
      </c>
      <c r="Q737" s="23">
        <f ca="1">SQRT(Inputs!$B$38)*F737+SQRT(1-Inputs!$B$38)*_xlfn.NORM.S.INV(RAND())</f>
        <v>0.6943718929442636</v>
      </c>
      <c r="R737" s="23">
        <f ca="1">SQRT(Inputs!$B$38)*G737+SQRT(1-Inputs!$B$38)*_xlfn.NORM.S.INV(RAND())</f>
        <v>7.1329981460674929E-2</v>
      </c>
      <c r="S737" s="23">
        <f ca="1">SQRT(Inputs!$B$38)*H737+SQRT(1-Inputs!$B$38)*_xlfn.NORM.S.INV(RAND())</f>
        <v>0.28831798708379186</v>
      </c>
      <c r="T737" s="23">
        <f ca="1">SQRT(Inputs!$B$38)*I737+SQRT(1-Inputs!$B$38)*_xlfn.NORM.S.INV(RAND())</f>
        <v>0.80425570077391839</v>
      </c>
      <c r="U737" s="23">
        <f ca="1">SQRT(Inputs!$B$38)*J737+SQRT(1-Inputs!$B$38)*_xlfn.NORM.S.INV(RAND())</f>
        <v>0.21916355760405756</v>
      </c>
      <c r="V737" s="23">
        <f ca="1">SQRT(Inputs!$B$38)*K737+SQRT(1-Inputs!$B$38)*_xlfn.NORM.S.INV(RAND())</f>
        <v>0.18864202981845524</v>
      </c>
      <c r="W737" s="23">
        <f ca="1">SQRT(Inputs!$B$38)*L737+SQRT(1-Inputs!$B$38)*_xlfn.NORM.S.INV(RAND())</f>
        <v>1.6518080693069428</v>
      </c>
      <c r="X737" s="23">
        <f ca="1">SQRT(Inputs!$B$38)*M737+SQRT(1-Inputs!$B$38)*_xlfn.NORM.S.INV(RAND())</f>
        <v>-1.0221672227551872</v>
      </c>
      <c r="Y737" s="23">
        <f ca="1">SQRT(Inputs!$B$38)*C737+SQRT(1-Inputs!$B$38)*_xlfn.NORM.S.INV(RAND())</f>
        <v>0.28373826476124153</v>
      </c>
      <c r="Z737" s="23">
        <f ca="1">SQRT(Inputs!$B$38)*D737+SQRT(1-Inputs!$B$38)*_xlfn.NORM.S.INV(RAND())</f>
        <v>0.92820512030880908</v>
      </c>
      <c r="AA737" s="23">
        <f ca="1">SQRT(Inputs!$B$38)*E737+SQRT(1-Inputs!$B$38)*_xlfn.NORM.S.INV(RAND())</f>
        <v>-1.163438308857454</v>
      </c>
      <c r="AB737" s="23">
        <f ca="1">SQRT(Inputs!$B$38)*F737+SQRT(1-Inputs!$B$38)*_xlfn.NORM.S.INV(RAND())</f>
        <v>0.99582306615998784</v>
      </c>
      <c r="AC737" s="23">
        <f ca="1">SQRT(Inputs!$B$38)*G737+SQRT(1-Inputs!$B$38)*_xlfn.NORM.S.INV(RAND())</f>
        <v>-0.88988456342838662</v>
      </c>
      <c r="AD737" s="23">
        <f ca="1">SQRT(Inputs!$B$38)*H737+SQRT(1-Inputs!$B$38)*_xlfn.NORM.S.INV(RAND())</f>
        <v>-0.46991297338038307</v>
      </c>
      <c r="AE737" s="23">
        <f ca="1">SQRT(Inputs!$B$38)*I737+SQRT(1-Inputs!$B$38)*_xlfn.NORM.S.INV(RAND())</f>
        <v>1.7953903095687409</v>
      </c>
      <c r="AF737" s="23">
        <f ca="1">SQRT(Inputs!$B$38)*J737+SQRT(1-Inputs!$B$38)*_xlfn.NORM.S.INV(RAND())</f>
        <v>0.95735033767240929</v>
      </c>
      <c r="AG737" s="23">
        <f ca="1">SQRT(Inputs!$B$38)*K737+SQRT(1-Inputs!$B$38)*_xlfn.NORM.S.INV(RAND())</f>
        <v>0.63720953803397551</v>
      </c>
      <c r="AH737" s="23">
        <f ca="1">SQRT(Inputs!$B$38)*L737+SQRT(1-Inputs!$B$38)*_xlfn.NORM.S.INV(RAND())</f>
        <v>-0.68702042076497938</v>
      </c>
      <c r="AI737" s="23">
        <f ca="1">SQRT(Inputs!$B$38)*M737+SQRT(1-Inputs!$B$38)*_xlfn.NORM.S.INV(RAND())</f>
        <v>-1.690581591596678</v>
      </c>
      <c r="AJ737" s="23">
        <f ca="1">SQRT(Inputs!$B$38)*C737+SQRT(1-Inputs!$B$38)*_xlfn.NORM.S.INV(RAND())</f>
        <v>-0.92674947033493005</v>
      </c>
      <c r="AK737" s="23">
        <f ca="1">SQRT(Inputs!$B$38)*D737+SQRT(1-Inputs!$B$38)*_xlfn.NORM.S.INV(RAND())</f>
        <v>1.1704958126725984</v>
      </c>
      <c r="AL737" s="23">
        <f ca="1">SQRT(Inputs!$B$38)*E737+SQRT(1-Inputs!$B$38)*_xlfn.NORM.S.INV(RAND())</f>
        <v>0.11252910295351493</v>
      </c>
      <c r="AM737" s="23">
        <f ca="1">SQRT(Inputs!$B$38)*F737+SQRT(1-Inputs!$B$38)*_xlfn.NORM.S.INV(RAND())</f>
        <v>0.42863609978499811</v>
      </c>
      <c r="AN737" s="23">
        <f ca="1">SQRT(Inputs!$B$38)*G737+SQRT(1-Inputs!$B$38)*_xlfn.NORM.S.INV(RAND())</f>
        <v>-0.70025184507612992</v>
      </c>
      <c r="AO737" s="23">
        <f ca="1">SQRT(Inputs!$B$38)*H737+SQRT(1-Inputs!$B$38)*_xlfn.NORM.S.INV(RAND())</f>
        <v>1.4576071812836218</v>
      </c>
      <c r="AP737" s="23">
        <f ca="1">SQRT(Inputs!$B$38)*I737+SQRT(1-Inputs!$B$38)*_xlfn.NORM.S.INV(RAND())</f>
        <v>1.8924317696306932</v>
      </c>
      <c r="AQ737" s="23">
        <f ca="1">SQRT(Inputs!$B$38)*J737+SQRT(1-Inputs!$B$38)*_xlfn.NORM.S.INV(RAND())</f>
        <v>-0.5399228287916138</v>
      </c>
      <c r="AR737" s="23">
        <f ca="1">SQRT(Inputs!$B$38)*K737+SQRT(1-Inputs!$B$38)*_xlfn.NORM.S.INV(RAND())</f>
        <v>0.87610700180727252</v>
      </c>
      <c r="AS737" s="23">
        <f ca="1">SQRT(Inputs!$B$38)*L737+SQRT(1-Inputs!$B$38)*_xlfn.NORM.S.INV(RAND())</f>
        <v>0.64208658139677155</v>
      </c>
      <c r="AT737" s="23">
        <f ca="1">SQRT(Inputs!$B$38)*M737+SQRT(1-Inputs!$B$38)*_xlfn.NORM.S.INV(RAND())</f>
        <v>-0.71634164606047146</v>
      </c>
      <c r="AU737" s="15">
        <f ca="1">Inputs!$B$6*EXP($B$8-0.5*C$5^2+C$5*N737)</f>
        <v>4562.9342294625967</v>
      </c>
      <c r="AV737" s="15">
        <f t="shared" ca="1" si="401"/>
        <v>5447.4520928039638</v>
      </c>
      <c r="AW737" s="15">
        <f t="shared" ca="1" si="402"/>
        <v>7051.1321266646646</v>
      </c>
      <c r="AX737" s="15">
        <f t="shared" ca="1" si="403"/>
        <v>9388.8804086807104</v>
      </c>
      <c r="AY737" s="15">
        <f t="shared" ca="1" si="404"/>
        <v>11570.154687444277</v>
      </c>
      <c r="AZ737" s="15">
        <f t="shared" ca="1" si="405"/>
        <v>14607.093461860981</v>
      </c>
      <c r="BA737" s="15">
        <f t="shared" ca="1" si="406"/>
        <v>19445.111131934551</v>
      </c>
      <c r="BB737" s="15">
        <f t="shared" ca="1" si="407"/>
        <v>24335.269242086211</v>
      </c>
      <c r="BC737" s="15">
        <f t="shared" ca="1" si="408"/>
        <v>30352.211418499446</v>
      </c>
      <c r="BD737" s="15">
        <f t="shared" ca="1" si="409"/>
        <v>43396.840640871655</v>
      </c>
      <c r="BE737" s="15">
        <f t="shared" ca="1" si="410"/>
        <v>48449.964410554036</v>
      </c>
      <c r="BF737" s="15">
        <f ca="1">Inputs!$B$13*EXP($B$9-0.5*C$6^2+C$6*Y737)</f>
        <v>14631.319580309259</v>
      </c>
      <c r="BG737" s="15">
        <f t="shared" ca="1" si="411"/>
        <v>21082.892347115569</v>
      </c>
      <c r="BH737" s="15">
        <f t="shared" ca="1" si="412"/>
        <v>21238.921270513896</v>
      </c>
      <c r="BI737" s="15">
        <f t="shared" ca="1" si="413"/>
        <v>30306.403926543077</v>
      </c>
      <c r="BJ737" s="15">
        <f t="shared" ca="1" si="414"/>
        <v>32680.868993728065</v>
      </c>
      <c r="BK737" s="15">
        <f t="shared" ca="1" si="415"/>
        <v>37623.901517318627</v>
      </c>
      <c r="BL737" s="15">
        <f t="shared" ca="1" si="416"/>
        <v>58323.364110257382</v>
      </c>
      <c r="BM737" s="15">
        <f t="shared" ca="1" si="417"/>
        <v>80746.007087722144</v>
      </c>
      <c r="BN737" s="15">
        <f t="shared" ca="1" si="418"/>
        <v>107187.69155925832</v>
      </c>
      <c r="BO737" s="15">
        <f t="shared" ca="1" si="419"/>
        <v>121760.83912979899</v>
      </c>
      <c r="BP737" s="15">
        <f t="shared" ca="1" si="420"/>
        <v>123741.73978361746</v>
      </c>
      <c r="BQ737" s="15">
        <f ca="1">Inputs!$B$20*EXP($B$10-0.5*C$7^2+C$7*AJ737)</f>
        <v>3087.8387520661136</v>
      </c>
      <c r="BR737" s="15">
        <f t="shared" ca="1" si="421"/>
        <v>6076.1969911304268</v>
      </c>
      <c r="BS737" s="15">
        <f t="shared" ca="1" si="422"/>
        <v>8594.0060215614303</v>
      </c>
      <c r="BT737" s="15">
        <f t="shared" ca="1" si="423"/>
        <v>13259.456589181063</v>
      </c>
      <c r="BU737" s="15">
        <f t="shared" ca="1" si="424"/>
        <v>15511.885015982547</v>
      </c>
      <c r="BV737" s="15">
        <f t="shared" ca="1" si="425"/>
        <v>29971.101242467324</v>
      </c>
      <c r="BW737" s="15">
        <f t="shared" ca="1" si="426"/>
        <v>62425.742035084135</v>
      </c>
      <c r="BX737" s="15">
        <f t="shared" ca="1" si="427"/>
        <v>78355.195334085278</v>
      </c>
      <c r="BY737" s="15">
        <f t="shared" ca="1" si="428"/>
        <v>129824.12894748007</v>
      </c>
      <c r="BZ737" s="15">
        <f t="shared" ca="1" si="429"/>
        <v>204983.71221451517</v>
      </c>
      <c r="CA737" s="15">
        <f t="shared" ca="1" si="430"/>
        <v>253523.70064348684</v>
      </c>
      <c r="CB737" s="15">
        <f ca="1">(AU737*DCF!C$10-DCF!C$5*MAX(AU737*DCF!C$10,0)-MAX(AU737-Inputs!$B$6,0)/Inputs!$B$10)*DCF!C$6</f>
        <v>1045.9214207731002</v>
      </c>
      <c r="CC737" s="15">
        <f ca="1">(AV737*DCF!D$10-DCF!D$5*MAX(AV737*DCF!D$10,0)-MAX(AV737-AU737,0)/Inputs!$B$10)*DCF!D$6</f>
        <v>1112.1130108456571</v>
      </c>
      <c r="CD737" s="15">
        <f ca="1">(AW737*DCF!E$10-DCF!E$5*MAX(AW737*DCF!E$10,0)-MAX(AW737-AV737,0)/Inputs!$B$10)*DCF!E$6</f>
        <v>1266.779008764629</v>
      </c>
      <c r="CE737" s="15">
        <f ca="1">(AX737*DCF!F$10-DCF!F$5*MAX(AX737*DCF!F$10,0)-MAX(AX737-AW737,0)/Inputs!$B$10)*DCF!F$6</f>
        <v>1563.1501724036361</v>
      </c>
      <c r="CF737" s="15">
        <f ca="1">(AY737*DCF!G$10-DCF!G$5*MAX(AY737*DCF!G$10,0)-MAX(AY737-AX737,0)/Inputs!$B$10)*DCF!G$6</f>
        <v>1964.6343069168261</v>
      </c>
      <c r="CG737" s="15">
        <f ca="1">(AZ737*DCF!H$10-DCF!H$5*MAX(AZ737*DCF!H$10,0)-MAX(AZ737-AY737,0)/Inputs!$B$10)*DCF!H$6</f>
        <v>2296.7147493004272</v>
      </c>
      <c r="CH737" s="15">
        <f ca="1">(BA737*DCF!I$10-DCF!I$5*MAX(BA737*DCF!I$10,0)-MAX(BA737-AZ737,0)/Inputs!$B$10)*DCF!I$6</f>
        <v>2758.308037280402</v>
      </c>
      <c r="CI737" s="15">
        <f ca="1">(BB737*DCF!J$10-DCF!J$5*MAX(BB737*DCF!J$10,0)-MAX(BB737-BA737,0)/Inputs!$B$10)*DCF!J$6</f>
        <v>3434.9657894037209</v>
      </c>
      <c r="CJ737" s="15">
        <f ca="1">(BC737*DCF!K$10-DCF!K$5*MAX(BC737*DCF!K$10,0)-MAX(BC737-BB737,0)/Inputs!$B$10)*DCF!K$6</f>
        <v>4043.9382690500947</v>
      </c>
      <c r="CK737" s="15">
        <f ca="1">(BD737*DCF!L$10-DCF!L$5*MAX(BD737*DCF!L$10,0)-MAX(BD737-BC737,0)/Inputs!$B$10)*DCF!L$6</f>
        <v>4858.1870321320857</v>
      </c>
      <c r="CL737" s="15">
        <f ca="1">(BE737*DCF!M$10-DCF!M$5*MAX(BE737*DCF!M$10,0)-MAX(BE737-BD737,0)/Inputs!$B$10)*DCF!M$6</f>
        <v>6233.2670059768479</v>
      </c>
      <c r="CM737" s="15">
        <f ca="1">(BF737*DCF!C$28-DCF!C$5*MAX(BF737*DCF!C$28,0)-MAX(BF737-Inputs!$B$13,0)/Inputs!$B$17)*DCF!C$6</f>
        <v>3716.1172898555719</v>
      </c>
      <c r="CN737" s="15">
        <f ca="1">(BG737*DCF!D$28-DCF!D$5*MAX(BG737*DCF!D$28,0)-MAX(BG737-BF737,0)/Inputs!$B$17)*DCF!D$6</f>
        <v>4832.9817747167817</v>
      </c>
      <c r="CO737" s="15">
        <f ca="1">(BH737*DCF!E$28-DCF!E$5*MAX(BH737*DCF!E$28,0)-MAX(BH737-BG737,0)/Inputs!$B$17)*DCF!E$6</f>
        <v>5984.4895403622622</v>
      </c>
      <c r="CP737" s="15">
        <f ca="1">(BI737*DCF!F$28-DCF!F$5*MAX(BI737*DCF!F$28,0)-MAX(BI737-BH737,0)/Inputs!$B$17)*DCF!F$6</f>
        <v>6576.5118292118514</v>
      </c>
      <c r="CQ737" s="15">
        <f ca="1">(BJ737*DCF!G$28-DCF!G$5*MAX(BJ737*DCF!G$28,0)-MAX(BJ737-BI737,0)/Inputs!$B$17)*DCF!G$6</f>
        <v>8079.9378420115199</v>
      </c>
      <c r="CR737" s="15">
        <f ca="1">(BK737*DCF!H$28-DCF!H$5*MAX(BK737*DCF!H$28,0)-MAX(BK737-BJ737,0)/Inputs!$B$17)*DCF!H$6</f>
        <v>8536.7974043901377</v>
      </c>
      <c r="CS737" s="15">
        <f ca="1">(BL737*DCF!I$28-DCF!I$5*MAX(BL737*DCF!I$28,0)-MAX(BL737-BK737,0)/Inputs!$B$17)*DCF!I$6</f>
        <v>10743.90873406906</v>
      </c>
      <c r="CT737" s="15">
        <f ca="1">(BM737*DCF!J$28-DCF!J$5*MAX(BM737*DCF!J$28,0)-MAX(BM737-BL737,0)/Inputs!$B$17)*DCF!J$6</f>
        <v>15040.003533363522</v>
      </c>
      <c r="CU737" s="15">
        <f ca="1">(BN737*DCF!K$28-DCF!K$5*MAX(BN737*DCF!K$28,0)-MAX(BN737-BM737,0)/Inputs!$B$17)*DCF!K$6</f>
        <v>19397.489095061854</v>
      </c>
      <c r="CV737" s="15">
        <f ca="1">(BO737*DCF!L$28-DCF!L$5*MAX(BO737*DCF!L$28,0)-MAX(BO737-BN737,0)/Inputs!$B$17)*DCF!L$6</f>
        <v>22644.867202892121</v>
      </c>
      <c r="CW737" s="15">
        <f ca="1">(BP737*DCF!M$28-DCF!M$5*MAX(BP737*DCF!M$28,0)-MAX(BP737-BO737,0)/Inputs!$B$17)*DCF!M$6</f>
        <v>23075.020172952383</v>
      </c>
      <c r="CX737" s="15">
        <f ca="1">(BQ737*DCF!C$46-DCF!C$5*MAX(BQ737*DCF!C$46,0)-MAX(BQ737-Inputs!$B$20,0)/Inputs!$B$24)*DCF!C$6</f>
        <v>-713.12673257877907</v>
      </c>
      <c r="CY737" s="15">
        <f ca="1">(BR737*DCF!D$46-DCF!D$5*MAX(BR737*DCF!D$46,0)-MAX(BR737-BQ737,0)/Inputs!$B$24)*DCF!D$6</f>
        <v>-2312.1727826236138</v>
      </c>
      <c r="CZ737" s="15">
        <f ca="1">(BS737*DCF!E$46-DCF!E$5*MAX(BS737*DCF!E$46,0)-MAX(BS737-BR737,0)/Inputs!$B$24)*DCF!E$6</f>
        <v>-2008.7071809463853</v>
      </c>
      <c r="DA737" s="15">
        <f ca="1">(BT737*DCF!F$46-DCF!F$5*MAX(BT737*DCF!F$46,0)-MAX(BT737-BS737,0)/Inputs!$B$24)*DCF!F$6</f>
        <v>-2664.4754993171337</v>
      </c>
      <c r="DB737" s="15">
        <f ca="1">(BU737*DCF!G$46-DCF!G$5*MAX(BU737*DCF!G$46,0)-MAX(BU737-BT737,0)/Inputs!$B$24)*DCF!G$6</f>
        <v>-1279.4615844192303</v>
      </c>
      <c r="DC737" s="15">
        <f ca="1">(BV737*DCF!H$46-DCF!H$5*MAX(BV737*DCF!H$46,0)-MAX(BV737-BU737,0)/Inputs!$B$24)*DCF!H$6</f>
        <v>-4493.112849292459</v>
      </c>
      <c r="DD737" s="15">
        <f ca="1">(BW737*DCF!I$46-DCF!I$5*MAX(BW737*DCF!I$46,0)-MAX(BW737-BV737,0)/Inputs!$B$24)*DCF!I$6</f>
        <v>-7874.725139340092</v>
      </c>
      <c r="DE737" s="15">
        <f ca="1">(BX737*DCF!J$46-DCF!J$5*MAX(BX737*DCF!J$46,0)-MAX(BX737-BW737,0)/Inputs!$B$24)*DCF!J$6</f>
        <v>-937.44706190646366</v>
      </c>
      <c r="DF737" s="15">
        <f ca="1">(BY737*DCF!K$46-DCF!K$5*MAX(BY737*DCF!K$46,0)-MAX(BY737-BX737,0)/Inputs!$B$24)*DCF!K$6</f>
        <v>-5192.5305921039908</v>
      </c>
      <c r="DG737" s="15">
        <f ca="1">(BZ737*DCF!L$46-DCF!L$5*MAX(BZ737*DCF!L$46,0)-MAX(BZ737-BY737,0)/Inputs!$B$24)*DCF!L$6</f>
        <v>-2839.2868724834721</v>
      </c>
      <c r="DH737" s="15">
        <f ca="1">(CA737*DCF!M$46-DCF!M$5*MAX(CA737*DCF!M$46,0)-MAX(CA737-BZ737,0)/Inputs!$B$24)*DCF!M$6</f>
        <v>9727.6774551921717</v>
      </c>
      <c r="DI737" s="15">
        <f ca="1">SUM(CB737:CL737)+BE737*DCF!M$10*(1+Inputs!$B$30)*(1-Inputs!$B$33)*(1-Inputs!$B$30/Inputs!$B$31)/(Inputs!$B$29-Inputs!$B$30)*DCF!M$6</f>
        <v>165414.87044187187</v>
      </c>
      <c r="DJ737" s="15">
        <f ca="1">SUM(CM737:CW737)+BP737*DCF!M$28*(1+Inputs!$B$30)*(1-Inputs!$B$33)*(1-Inputs!$B$30/Inputs!$B$31)/(Inputs!$B$29-Inputs!$B$30)*DCF!M$6</f>
        <v>587794.65526277595</v>
      </c>
      <c r="DK737" s="15">
        <f ca="1">SUM(CX737:DH737)+CA737*DCF!M$46*(1+Inputs!$B$30)*(1-Inputs!$B$33)*(1-Inputs!$B$30/Inputs!$B$31)/(Inputs!$B$29-Inputs!$B$30)*DCF!M$6</f>
        <v>371390.30415723467</v>
      </c>
      <c r="DM737" s="15">
        <f ca="1">DI737+DJ737+DK737+Inputs!$B$34+Inputs!$B$36-Inputs!$B$35</f>
        <v>1201450.8298618826</v>
      </c>
    </row>
    <row r="738" spans="1:117" x14ac:dyDescent="0.75">
      <c r="A738" s="11">
        <v>725</v>
      </c>
      <c r="C738" s="23">
        <f t="shared" ca="1" si="432"/>
        <v>0.33704350906285951</v>
      </c>
      <c r="D738" s="23">
        <f t="shared" ca="1" si="432"/>
        <v>0.98452125833782922</v>
      </c>
      <c r="E738" s="23">
        <f t="shared" ca="1" si="432"/>
        <v>1.1171319952264402</v>
      </c>
      <c r="F738" s="23">
        <f t="shared" ca="1" si="432"/>
        <v>-1.2953430330381266</v>
      </c>
      <c r="G738" s="23">
        <f t="shared" ca="1" si="432"/>
        <v>0.35635901147037741</v>
      </c>
      <c r="H738" s="23">
        <f t="shared" ca="1" si="432"/>
        <v>-0.55953271000780114</v>
      </c>
      <c r="I738" s="23">
        <f t="shared" ca="1" si="432"/>
        <v>0.72994403947054931</v>
      </c>
      <c r="J738" s="23">
        <f t="shared" ca="1" si="432"/>
        <v>-0.90391894982790866</v>
      </c>
      <c r="K738" s="23">
        <f t="shared" ca="1" si="432"/>
        <v>1.0082999897776552</v>
      </c>
      <c r="L738" s="23">
        <f t="shared" ca="1" si="432"/>
        <v>-1.1686952917605429</v>
      </c>
      <c r="M738" s="23">
        <f t="shared" ca="1" si="432"/>
        <v>-3.1364902455757959E-2</v>
      </c>
      <c r="N738" s="23">
        <f ca="1">SQRT(Inputs!$B$38)*C738+SQRT(1-Inputs!$B$38)*_xlfn.NORM.S.INV(RAND())</f>
        <v>-1.172539086780148</v>
      </c>
      <c r="O738" s="23">
        <f ca="1">SQRT(Inputs!$B$38)*D738+SQRT(1-Inputs!$B$38)*_xlfn.NORM.S.INV(RAND())</f>
        <v>7.0273418206551086E-2</v>
      </c>
      <c r="P738" s="23">
        <f ca="1">SQRT(Inputs!$B$38)*E738+SQRT(1-Inputs!$B$38)*_xlfn.NORM.S.INV(RAND())</f>
        <v>1.8327652878757918</v>
      </c>
      <c r="Q738" s="23">
        <f ca="1">SQRT(Inputs!$B$38)*F738+SQRT(1-Inputs!$B$38)*_xlfn.NORM.S.INV(RAND())</f>
        <v>0.17420158079049153</v>
      </c>
      <c r="R738" s="23">
        <f ca="1">SQRT(Inputs!$B$38)*G738+SQRT(1-Inputs!$B$38)*_xlfn.NORM.S.INV(RAND())</f>
        <v>1.6939125126876935</v>
      </c>
      <c r="S738" s="23">
        <f ca="1">SQRT(Inputs!$B$38)*H738+SQRT(1-Inputs!$B$38)*_xlfn.NORM.S.INV(RAND())</f>
        <v>-0.16436513257613244</v>
      </c>
      <c r="T738" s="23">
        <f ca="1">SQRT(Inputs!$B$38)*I738+SQRT(1-Inputs!$B$38)*_xlfn.NORM.S.INV(RAND())</f>
        <v>-0.38343235621132149</v>
      </c>
      <c r="U738" s="23">
        <f ca="1">SQRT(Inputs!$B$38)*J738+SQRT(1-Inputs!$B$38)*_xlfn.NORM.S.INV(RAND())</f>
        <v>-0.43614756028274793</v>
      </c>
      <c r="V738" s="23">
        <f ca="1">SQRT(Inputs!$B$38)*K738+SQRT(1-Inputs!$B$38)*_xlfn.NORM.S.INV(RAND())</f>
        <v>0.19379281634937279</v>
      </c>
      <c r="W738" s="23">
        <f ca="1">SQRT(Inputs!$B$38)*L738+SQRT(1-Inputs!$B$38)*_xlfn.NORM.S.INV(RAND())</f>
        <v>1.2252390739021499</v>
      </c>
      <c r="X738" s="23">
        <f ca="1">SQRT(Inputs!$B$38)*M738+SQRT(1-Inputs!$B$38)*_xlfn.NORM.S.INV(RAND())</f>
        <v>0.21771093664041188</v>
      </c>
      <c r="Y738" s="23">
        <f ca="1">SQRT(Inputs!$B$38)*C738+SQRT(1-Inputs!$B$38)*_xlfn.NORM.S.INV(RAND())</f>
        <v>0.72896091500794757</v>
      </c>
      <c r="Z738" s="23">
        <f ca="1">SQRT(Inputs!$B$38)*D738+SQRT(1-Inputs!$B$38)*_xlfn.NORM.S.INV(RAND())</f>
        <v>0.47983275040633888</v>
      </c>
      <c r="AA738" s="23">
        <f ca="1">SQRT(Inputs!$B$38)*E738+SQRT(1-Inputs!$B$38)*_xlfn.NORM.S.INV(RAND())</f>
        <v>-0.85719722998945835</v>
      </c>
      <c r="AB738" s="23">
        <f ca="1">SQRT(Inputs!$B$38)*F738+SQRT(1-Inputs!$B$38)*_xlfn.NORM.S.INV(RAND())</f>
        <v>0.11345722315589213</v>
      </c>
      <c r="AC738" s="23">
        <f ca="1">SQRT(Inputs!$B$38)*G738+SQRT(1-Inputs!$B$38)*_xlfn.NORM.S.INV(RAND())</f>
        <v>1.2229602382723725</v>
      </c>
      <c r="AD738" s="23">
        <f ca="1">SQRT(Inputs!$B$38)*H738+SQRT(1-Inputs!$B$38)*_xlfn.NORM.S.INV(RAND())</f>
        <v>-0.98951487902520485</v>
      </c>
      <c r="AE738" s="23">
        <f ca="1">SQRT(Inputs!$B$38)*I738+SQRT(1-Inputs!$B$38)*_xlfn.NORM.S.INV(RAND())</f>
        <v>0.45442779836779756</v>
      </c>
      <c r="AF738" s="23">
        <f ca="1">SQRT(Inputs!$B$38)*J738+SQRT(1-Inputs!$B$38)*_xlfn.NORM.S.INV(RAND())</f>
        <v>-1.7227044632101716</v>
      </c>
      <c r="AG738" s="23">
        <f ca="1">SQRT(Inputs!$B$38)*K738+SQRT(1-Inputs!$B$38)*_xlfn.NORM.S.INV(RAND())</f>
        <v>1.2488005245954248</v>
      </c>
      <c r="AH738" s="23">
        <f ca="1">SQRT(Inputs!$B$38)*L738+SQRT(1-Inputs!$B$38)*_xlfn.NORM.S.INV(RAND())</f>
        <v>-1.0020284086399416</v>
      </c>
      <c r="AI738" s="23">
        <f ca="1">SQRT(Inputs!$B$38)*M738+SQRT(1-Inputs!$B$38)*_xlfn.NORM.S.INV(RAND())</f>
        <v>-0.88310687467005555</v>
      </c>
      <c r="AJ738" s="23">
        <f ca="1">SQRT(Inputs!$B$38)*C738+SQRT(1-Inputs!$B$38)*_xlfn.NORM.S.INV(RAND())</f>
        <v>-0.51969268031826787</v>
      </c>
      <c r="AK738" s="23">
        <f ca="1">SQRT(Inputs!$B$38)*D738+SQRT(1-Inputs!$B$38)*_xlfn.NORM.S.INV(RAND())</f>
        <v>-2.9599702603026246E-2</v>
      </c>
      <c r="AL738" s="23">
        <f ca="1">SQRT(Inputs!$B$38)*E738+SQRT(1-Inputs!$B$38)*_xlfn.NORM.S.INV(RAND())</f>
        <v>1.2533154636765094</v>
      </c>
      <c r="AM738" s="23">
        <f ca="1">SQRT(Inputs!$B$38)*F738+SQRT(1-Inputs!$B$38)*_xlfn.NORM.S.INV(RAND())</f>
        <v>0.60507514792006956</v>
      </c>
      <c r="AN738" s="23">
        <f ca="1">SQRT(Inputs!$B$38)*G738+SQRT(1-Inputs!$B$38)*_xlfn.NORM.S.INV(RAND())</f>
        <v>-0.22837766993468006</v>
      </c>
      <c r="AO738" s="23">
        <f ca="1">SQRT(Inputs!$B$38)*H738+SQRT(1-Inputs!$B$38)*_xlfn.NORM.S.INV(RAND())</f>
        <v>-0.57291992444454465</v>
      </c>
      <c r="AP738" s="23">
        <f ca="1">SQRT(Inputs!$B$38)*I738+SQRT(1-Inputs!$B$38)*_xlfn.NORM.S.INV(RAND())</f>
        <v>-0.81653238087154989</v>
      </c>
      <c r="AQ738" s="23">
        <f ca="1">SQRT(Inputs!$B$38)*J738+SQRT(1-Inputs!$B$38)*_xlfn.NORM.S.INV(RAND())</f>
        <v>0.10904812271255721</v>
      </c>
      <c r="AR738" s="23">
        <f ca="1">SQRT(Inputs!$B$38)*K738+SQRT(1-Inputs!$B$38)*_xlfn.NORM.S.INV(RAND())</f>
        <v>0.20672093379367001</v>
      </c>
      <c r="AS738" s="23">
        <f ca="1">SQRT(Inputs!$B$38)*L738+SQRT(1-Inputs!$B$38)*_xlfn.NORM.S.INV(RAND())</f>
        <v>-0.16879662114868893</v>
      </c>
      <c r="AT738" s="23">
        <f ca="1">SQRT(Inputs!$B$38)*M738+SQRT(1-Inputs!$B$38)*_xlfn.NORM.S.INV(RAND())</f>
        <v>0.98543756240015579</v>
      </c>
      <c r="AU738" s="15">
        <f ca="1">Inputs!$B$6*EXP($B$8-0.5*C$5^2+C$5*N738)</f>
        <v>4104.3797255631671</v>
      </c>
      <c r="AV738" s="15">
        <f t="shared" ca="1" si="401"/>
        <v>5047.8880744458784</v>
      </c>
      <c r="AW738" s="15">
        <f t="shared" ca="1" si="402"/>
        <v>7881.1283898891588</v>
      </c>
      <c r="AX738" s="15">
        <f t="shared" ca="1" si="403"/>
        <v>9833.7718747420822</v>
      </c>
      <c r="AY738" s="15">
        <f t="shared" ca="1" si="404"/>
        <v>14646.823794271166</v>
      </c>
      <c r="AZ738" s="15">
        <f t="shared" ca="1" si="405"/>
        <v>17592.147829597732</v>
      </c>
      <c r="BA738" s="15">
        <f t="shared" ca="1" si="406"/>
        <v>20681.467377828918</v>
      </c>
      <c r="BB738" s="15">
        <f t="shared" ca="1" si="407"/>
        <v>24237.805749082079</v>
      </c>
      <c r="BC738" s="15">
        <f t="shared" ca="1" si="408"/>
        <v>30245.684452287347</v>
      </c>
      <c r="BD738" s="15">
        <f t="shared" ca="1" si="409"/>
        <v>41553.105998981264</v>
      </c>
      <c r="BE738" s="15">
        <f t="shared" ca="1" si="410"/>
        <v>51937.741777195966</v>
      </c>
      <c r="BF738" s="15">
        <f ca="1">Inputs!$B$13*EXP($B$9-0.5*C$6^2+C$6*Y738)</f>
        <v>15981.451523165093</v>
      </c>
      <c r="BG738" s="15">
        <f t="shared" ca="1" si="411"/>
        <v>21238.651145865373</v>
      </c>
      <c r="BH738" s="15">
        <f t="shared" ca="1" si="412"/>
        <v>22510.649808265785</v>
      </c>
      <c r="BI738" s="15">
        <f t="shared" ca="1" si="413"/>
        <v>28041.873285956928</v>
      </c>
      <c r="BJ738" s="15">
        <f t="shared" ca="1" si="414"/>
        <v>41004.705453019116</v>
      </c>
      <c r="BK738" s="15">
        <f t="shared" ca="1" si="415"/>
        <v>43982.691115333801</v>
      </c>
      <c r="BL738" s="15">
        <f t="shared" ca="1" si="416"/>
        <v>57304.656756806224</v>
      </c>
      <c r="BM738" s="15">
        <f t="shared" ca="1" si="417"/>
        <v>56869.030047814958</v>
      </c>
      <c r="BN738" s="15">
        <f t="shared" ca="1" si="418"/>
        <v>81232.413852581667</v>
      </c>
      <c r="BO738" s="15">
        <f t="shared" ca="1" si="419"/>
        <v>88958.957522084151</v>
      </c>
      <c r="BP738" s="15">
        <f t="shared" ca="1" si="420"/>
        <v>99067.054370627549</v>
      </c>
      <c r="BQ738" s="15">
        <f ca="1">Inputs!$B$20*EXP($B$10-0.5*C$7^2+C$7*AJ738)</f>
        <v>3567.4369963536419</v>
      </c>
      <c r="BR738" s="15">
        <f t="shared" ca="1" si="421"/>
        <v>4795.2634736330374</v>
      </c>
      <c r="BS738" s="15">
        <f t="shared" ca="1" si="422"/>
        <v>9411.6830613213606</v>
      </c>
      <c r="BT738" s="15">
        <f t="shared" ca="1" si="423"/>
        <v>15208.94077785771</v>
      </c>
      <c r="BU738" s="15">
        <f t="shared" ca="1" si="424"/>
        <v>19944.597304346029</v>
      </c>
      <c r="BV738" s="15">
        <f t="shared" ca="1" si="425"/>
        <v>24388.472845256281</v>
      </c>
      <c r="BW738" s="15">
        <f t="shared" ca="1" si="426"/>
        <v>28631.413449791813</v>
      </c>
      <c r="BX738" s="15">
        <f t="shared" ca="1" si="427"/>
        <v>40930.721867630826</v>
      </c>
      <c r="BY738" s="15">
        <f t="shared" ca="1" si="428"/>
        <v>59664.620777530232</v>
      </c>
      <c r="BZ738" s="15">
        <f t="shared" ca="1" si="429"/>
        <v>81159.902504688493</v>
      </c>
      <c r="CA738" s="15">
        <f t="shared" ca="1" si="430"/>
        <v>135823.41347174323</v>
      </c>
      <c r="CB738" s="15">
        <f ca="1">(AU738*DCF!C$10-DCF!C$5*MAX(AU738*DCF!C$10,0)-MAX(AU738-Inputs!$B$6,0)/Inputs!$B$10)*DCF!C$6</f>
        <v>1049.1909961190352</v>
      </c>
      <c r="CC738" s="15">
        <f ca="1">(AV738*DCF!D$10-DCF!D$5*MAX(AV738*DCF!D$10,0)-MAX(AV738-AU738,0)/Inputs!$B$10)*DCF!D$6</f>
        <v>1000.3387023196691</v>
      </c>
      <c r="CD738" s="15">
        <f ca="1">(AW738*DCF!E$10-DCF!E$5*MAX(AW738*DCF!E$10,0)-MAX(AW738-AV738,0)/Inputs!$B$10)*DCF!E$6</f>
        <v>1181.4640399485429</v>
      </c>
      <c r="CE738" s="15">
        <f ca="1">(AX738*DCF!F$10-DCF!F$5*MAX(AX738*DCF!F$10,0)-MAX(AX738-AW738,0)/Inputs!$B$10)*DCF!F$6</f>
        <v>1740.4000308507109</v>
      </c>
      <c r="CF738" s="15">
        <f ca="1">(AY738*DCF!G$10-DCF!G$5*MAX(AY738*DCF!G$10,0)-MAX(AY738-AX738,0)/Inputs!$B$10)*DCF!G$6</f>
        <v>2092.6776002178603</v>
      </c>
      <c r="CG738" s="15">
        <f ca="1">(AZ738*DCF!H$10-DCF!H$5*MAX(AZ738*DCF!H$10,0)-MAX(AZ738-AY738,0)/Inputs!$B$10)*DCF!H$6</f>
        <v>2892.5330352589303</v>
      </c>
      <c r="CH738" s="15">
        <f ca="1">(BA738*DCF!I$10-DCF!I$5*MAX(BA738*DCF!I$10,0)-MAX(BA738-AZ738,0)/Inputs!$B$10)*DCF!I$6</f>
        <v>3270.9929818159271</v>
      </c>
      <c r="CI738" s="15">
        <f ca="1">(BB738*DCF!J$10-DCF!J$5*MAX(BB738*DCF!J$10,0)-MAX(BB738-BA738,0)/Inputs!$B$10)*DCF!J$6</f>
        <v>3620.3592297023483</v>
      </c>
      <c r="CJ738" s="15">
        <f ca="1">(BC738*DCF!K$10-DCF!K$5*MAX(BC738*DCF!K$10,0)-MAX(BC738-BB738,0)/Inputs!$B$10)*DCF!K$6</f>
        <v>4028.0578866005644</v>
      </c>
      <c r="CK738" s="15">
        <f ca="1">(BD738*DCF!L$10-DCF!L$5*MAX(BD738*DCF!L$10,0)-MAX(BD738-BC738,0)/Inputs!$B$10)*DCF!L$6</f>
        <v>4804.765868047506</v>
      </c>
      <c r="CL738" s="15">
        <f ca="1">(BE738*DCF!M$10-DCF!M$5*MAX(BE738*DCF!M$10,0)-MAX(BE738-BD738,0)/Inputs!$B$10)*DCF!M$6</f>
        <v>6088.5314273549811</v>
      </c>
      <c r="CM738" s="15">
        <f ca="1">(BF738*DCF!C$28-DCF!C$5*MAX(BF738*DCF!C$28,0)-MAX(BF738-Inputs!$B$13,0)/Inputs!$B$17)*DCF!C$6</f>
        <v>3816.3599416928241</v>
      </c>
      <c r="CN738" s="15">
        <f ca="1">(BG738*DCF!D$28-DCF!D$5*MAX(BG738*DCF!D$28,0)-MAX(BG738-BF738,0)/Inputs!$B$17)*DCF!D$6</f>
        <v>5133.6708865364053</v>
      </c>
      <c r="CO738" s="15">
        <f ca="1">(BH738*DCF!E$28-DCF!E$5*MAX(BH738*DCF!E$28,0)-MAX(BH738-BG738,0)/Inputs!$B$17)*DCF!E$6</f>
        <v>6124.7234327390606</v>
      </c>
      <c r="CP738" s="15">
        <f ca="1">(BI738*DCF!F$28-DCF!F$5*MAX(BI738*DCF!F$28,0)-MAX(BI738-BH738,0)/Inputs!$B$17)*DCF!F$6</f>
        <v>6605.5832882394661</v>
      </c>
      <c r="CQ738" s="15">
        <f ca="1">(BJ738*DCF!G$28-DCF!G$5*MAX(BJ738*DCF!G$28,0)-MAX(BJ738-BI738,0)/Inputs!$B$17)*DCF!G$6</f>
        <v>8458.7616182354304</v>
      </c>
      <c r="CR738" s="15">
        <f ca="1">(BK738*DCF!H$28-DCF!H$5*MAX(BK738*DCF!H$28,0)-MAX(BK738-BJ738,0)/Inputs!$B$17)*DCF!H$6</f>
        <v>10414.709362826317</v>
      </c>
      <c r="CS738" s="15">
        <f ca="1">(BL738*DCF!I$28-DCF!I$5*MAX(BL738*DCF!I$28,0)-MAX(BL738-BK738,0)/Inputs!$B$17)*DCF!I$6</f>
        <v>11563.253592131578</v>
      </c>
      <c r="CT738" s="15">
        <f ca="1">(BM738*DCF!J$28-DCF!J$5*MAX(BM738*DCF!J$28,0)-MAX(BM738-BL738,0)/Inputs!$B$17)*DCF!J$6</f>
        <v>12686.51476404067</v>
      </c>
      <c r="CU738" s="15">
        <f ca="1">(BN738*DCF!K$28-DCF!K$5*MAX(BN738*DCF!K$28,0)-MAX(BN738-BM738,0)/Inputs!$B$17)*DCF!K$6</f>
        <v>14170.733784450578</v>
      </c>
      <c r="CV738" s="15">
        <f ca="1">(BO738*DCF!L$28-DCF!L$5*MAX(BO738*DCF!L$28,0)-MAX(BO738-BN738,0)/Inputs!$B$17)*DCF!L$6</f>
        <v>16874.907962821093</v>
      </c>
      <c r="CW738" s="15">
        <f ca="1">(BP738*DCF!M$28-DCF!M$5*MAX(BP738*DCF!M$28,0)-MAX(BP738-BO738,0)/Inputs!$B$17)*DCF!M$6</f>
        <v>17582.943461727504</v>
      </c>
      <c r="CX738" s="15">
        <f ca="1">(BQ738*DCF!C$46-DCF!C$5*MAX(BQ738*DCF!C$46,0)-MAX(BQ738-Inputs!$B$20,0)/Inputs!$B$24)*DCF!C$6</f>
        <v>-993.14341548751167</v>
      </c>
      <c r="CY738" s="15">
        <f ca="1">(BR738*DCF!D$46-DCF!D$5*MAX(BR738*DCF!D$46,0)-MAX(BR738-BQ738,0)/Inputs!$B$24)*DCF!D$6</f>
        <v>-1342.3430139293976</v>
      </c>
      <c r="CZ738" s="15">
        <f ca="1">(BS738*DCF!E$46-DCF!E$5*MAX(BS738*DCF!E$46,0)-MAX(BS738-BR738,0)/Inputs!$B$24)*DCF!E$6</f>
        <v>-2932.6134224165339</v>
      </c>
      <c r="DA738" s="15">
        <f ca="1">(BT738*DCF!F$46-DCF!F$5*MAX(BT738*DCF!F$46,0)-MAX(BT738-BS738,0)/Inputs!$B$24)*DCF!F$6</f>
        <v>-3218.5760255897276</v>
      </c>
      <c r="DB738" s="15">
        <f ca="1">(BU738*DCF!G$46-DCF!G$5*MAX(BU738*DCF!G$46,0)-MAX(BU738-BT738,0)/Inputs!$B$24)*DCF!G$6</f>
        <v>-2263.878137967753</v>
      </c>
      <c r="DC738" s="15">
        <f ca="1">(BV738*DCF!H$46-DCF!H$5*MAX(BV738*DCF!H$46,0)-MAX(BV738-BU738,0)/Inputs!$B$24)*DCF!H$6</f>
        <v>-1380.9070962606754</v>
      </c>
      <c r="DD738" s="15">
        <f ca="1">(BW738*DCF!I$46-DCF!I$5*MAX(BW738*DCF!I$46,0)-MAX(BW738-BV738,0)/Inputs!$B$24)*DCF!I$6</f>
        <v>-556.73051673503403</v>
      </c>
      <c r="DE738" s="15">
        <f ca="1">(BX738*DCF!J$46-DCF!J$5*MAX(BX738*DCF!J$46,0)-MAX(BX738-BW738,0)/Inputs!$B$24)*DCF!J$6</f>
        <v>-1544.6450880615255</v>
      </c>
      <c r="DF738" s="15">
        <f ca="1">(BY738*DCF!K$46-DCF!K$5*MAX(BY738*DCF!K$46,0)-MAX(BY738-BX738,0)/Inputs!$B$24)*DCF!K$6</f>
        <v>-1181.0641320860962</v>
      </c>
      <c r="DG738" s="15">
        <f ca="1">(BZ738*DCF!L$46-DCF!L$5*MAX(BZ738*DCF!L$46,0)-MAX(BZ738-BY738,0)/Inputs!$B$24)*DCF!L$6</f>
        <v>745.75534856449156</v>
      </c>
      <c r="DH738" s="15">
        <f ca="1">(CA738*DCF!M$46-DCF!M$5*MAX(CA738*DCF!M$46,0)-MAX(CA738-BZ738,0)/Inputs!$B$24)*DCF!M$6</f>
        <v>-779.72336687560505</v>
      </c>
      <c r="DI738" s="15">
        <f ca="1">SUM(CB738:CL738)+BE738*DCF!M$10*(1+Inputs!$B$30)*(1-Inputs!$B$33)*(1-Inputs!$B$30/Inputs!$B$31)/(Inputs!$B$29-Inputs!$B$30)*DCF!M$6</f>
        <v>176312.73396970597</v>
      </c>
      <c r="DJ738" s="15">
        <f ca="1">SUM(CM738:CW738)+BP738*DCF!M$28*(1+Inputs!$B$30)*(1-Inputs!$B$33)*(1-Inputs!$B$30/Inputs!$B$31)/(Inputs!$B$29-Inputs!$B$30)*DCF!M$6</f>
        <v>481038.72521494783</v>
      </c>
      <c r="DK738" s="15">
        <f ca="1">SUM(CX738:DH738)+CA738*DCF!M$46*(1+Inputs!$B$30)*(1-Inputs!$B$33)*(1-Inputs!$B$30/Inputs!$B$31)/(Inputs!$B$29-Inputs!$B$30)*DCF!M$6</f>
        <v>194551.21767235786</v>
      </c>
      <c r="DM738" s="15">
        <f ca="1">DI738+DJ738+DK738+Inputs!$B$34+Inputs!$B$36-Inputs!$B$35</f>
        <v>928753.67685701163</v>
      </c>
    </row>
    <row r="739" spans="1:117" x14ac:dyDescent="0.75">
      <c r="A739" s="11">
        <v>726</v>
      </c>
      <c r="C739" s="23">
        <f t="shared" ca="1" si="432"/>
        <v>-0.67270067802157008</v>
      </c>
      <c r="D739" s="23">
        <f t="shared" ca="1" si="432"/>
        <v>-2.4328960469828544</v>
      </c>
      <c r="E739" s="23">
        <f t="shared" ca="1" si="432"/>
        <v>-0.42646785896225953</v>
      </c>
      <c r="F739" s="23">
        <f t="shared" ca="1" si="432"/>
        <v>-0.93879586450002794</v>
      </c>
      <c r="G739" s="23">
        <f t="shared" ca="1" si="432"/>
        <v>-1.7921806135622913</v>
      </c>
      <c r="H739" s="23">
        <f t="shared" ca="1" si="432"/>
        <v>0.34580124593148331</v>
      </c>
      <c r="I739" s="23">
        <f t="shared" ca="1" si="432"/>
        <v>-0.62978848747306637</v>
      </c>
      <c r="J739" s="23">
        <f t="shared" ca="1" si="432"/>
        <v>-0.79087260030530493</v>
      </c>
      <c r="K739" s="23">
        <f t="shared" ca="1" si="432"/>
        <v>-1.6159118543867612</v>
      </c>
      <c r="L739" s="23">
        <f t="shared" ca="1" si="432"/>
        <v>0.35894390813015603</v>
      </c>
      <c r="M739" s="23">
        <f t="shared" ca="1" si="432"/>
        <v>-0.26829268348492535</v>
      </c>
      <c r="N739" s="23">
        <f ca="1">SQRT(Inputs!$B$38)*C739+SQRT(1-Inputs!$B$38)*_xlfn.NORM.S.INV(RAND())</f>
        <v>-0.39286660507832799</v>
      </c>
      <c r="O739" s="23">
        <f ca="1">SQRT(Inputs!$B$38)*D739+SQRT(1-Inputs!$B$38)*_xlfn.NORM.S.INV(RAND())</f>
        <v>-1.5218705505888603</v>
      </c>
      <c r="P739" s="23">
        <f ca="1">SQRT(Inputs!$B$38)*E739+SQRT(1-Inputs!$B$38)*_xlfn.NORM.S.INV(RAND())</f>
        <v>-1.3223376636538224</v>
      </c>
      <c r="Q739" s="23">
        <f ca="1">SQRT(Inputs!$B$38)*F739+SQRT(1-Inputs!$B$38)*_xlfn.NORM.S.INV(RAND())</f>
        <v>-1.0064988837700792</v>
      </c>
      <c r="R739" s="23">
        <f ca="1">SQRT(Inputs!$B$38)*G739+SQRT(1-Inputs!$B$38)*_xlfn.NORM.S.INV(RAND())</f>
        <v>-1.5709231127005303</v>
      </c>
      <c r="S739" s="23">
        <f ca="1">SQRT(Inputs!$B$38)*H739+SQRT(1-Inputs!$B$38)*_xlfn.NORM.S.INV(RAND())</f>
        <v>-0.9667766686938265</v>
      </c>
      <c r="T739" s="23">
        <f ca="1">SQRT(Inputs!$B$38)*I739+SQRT(1-Inputs!$B$38)*_xlfn.NORM.S.INV(RAND())</f>
        <v>9.6228988664216197E-2</v>
      </c>
      <c r="U739" s="23">
        <f ca="1">SQRT(Inputs!$B$38)*J739+SQRT(1-Inputs!$B$38)*_xlfn.NORM.S.INV(RAND())</f>
        <v>-0.61610888814813625</v>
      </c>
      <c r="V739" s="23">
        <f ca="1">SQRT(Inputs!$B$38)*K739+SQRT(1-Inputs!$B$38)*_xlfn.NORM.S.INV(RAND())</f>
        <v>-2.6267873883849147</v>
      </c>
      <c r="W739" s="23">
        <f ca="1">SQRT(Inputs!$B$38)*L739+SQRT(1-Inputs!$B$38)*_xlfn.NORM.S.INV(RAND())</f>
        <v>1.2689071819899655</v>
      </c>
      <c r="X739" s="23">
        <f ca="1">SQRT(Inputs!$B$38)*M739+SQRT(1-Inputs!$B$38)*_xlfn.NORM.S.INV(RAND())</f>
        <v>1.4842610883879115</v>
      </c>
      <c r="Y739" s="23">
        <f ca="1">SQRT(Inputs!$B$38)*C739+SQRT(1-Inputs!$B$38)*_xlfn.NORM.S.INV(RAND())</f>
        <v>-0.1954322974615828</v>
      </c>
      <c r="Z739" s="23">
        <f ca="1">SQRT(Inputs!$B$38)*D739+SQRT(1-Inputs!$B$38)*_xlfn.NORM.S.INV(RAND())</f>
        <v>-2.1669779047784044</v>
      </c>
      <c r="AA739" s="23">
        <f ca="1">SQRT(Inputs!$B$38)*E739+SQRT(1-Inputs!$B$38)*_xlfn.NORM.S.INV(RAND())</f>
        <v>1.543354645455788</v>
      </c>
      <c r="AB739" s="23">
        <f ca="1">SQRT(Inputs!$B$38)*F739+SQRT(1-Inputs!$B$38)*_xlfn.NORM.S.INV(RAND())</f>
        <v>0.40193707129605827</v>
      </c>
      <c r="AC739" s="23">
        <f ca="1">SQRT(Inputs!$B$38)*G739+SQRT(1-Inputs!$B$38)*_xlfn.NORM.S.INV(RAND())</f>
        <v>-2.7263119056721923</v>
      </c>
      <c r="AD739" s="23">
        <f ca="1">SQRT(Inputs!$B$38)*H739+SQRT(1-Inputs!$B$38)*_xlfn.NORM.S.INV(RAND())</f>
        <v>0.40432285821126623</v>
      </c>
      <c r="AE739" s="23">
        <f ca="1">SQRT(Inputs!$B$38)*I739+SQRT(1-Inputs!$B$38)*_xlfn.NORM.S.INV(RAND())</f>
        <v>-0.68410748240238461</v>
      </c>
      <c r="AF739" s="23">
        <f ca="1">SQRT(Inputs!$B$38)*J739+SQRT(1-Inputs!$B$38)*_xlfn.NORM.S.INV(RAND())</f>
        <v>-0.38595639599215603</v>
      </c>
      <c r="AG739" s="23">
        <f ca="1">SQRT(Inputs!$B$38)*K739+SQRT(1-Inputs!$B$38)*_xlfn.NORM.S.INV(RAND())</f>
        <v>1.1277546349296079</v>
      </c>
      <c r="AH739" s="23">
        <f ca="1">SQRT(Inputs!$B$38)*L739+SQRT(1-Inputs!$B$38)*_xlfn.NORM.S.INV(RAND())</f>
        <v>0.89567109129904465</v>
      </c>
      <c r="AI739" s="23">
        <f ca="1">SQRT(Inputs!$B$38)*M739+SQRT(1-Inputs!$B$38)*_xlfn.NORM.S.INV(RAND())</f>
        <v>-2.0495490807556278</v>
      </c>
      <c r="AJ739" s="23">
        <f ca="1">SQRT(Inputs!$B$38)*C739+SQRT(1-Inputs!$B$38)*_xlfn.NORM.S.INV(RAND())</f>
        <v>-0.60025523087980037</v>
      </c>
      <c r="AK739" s="23">
        <f ca="1">SQRT(Inputs!$B$38)*D739+SQRT(1-Inputs!$B$38)*_xlfn.NORM.S.INV(RAND())</f>
        <v>-0.25601180542464874</v>
      </c>
      <c r="AL739" s="23">
        <f ca="1">SQRT(Inputs!$B$38)*E739+SQRT(1-Inputs!$B$38)*_xlfn.NORM.S.INV(RAND())</f>
        <v>-1.151200776118843</v>
      </c>
      <c r="AM739" s="23">
        <f ca="1">SQRT(Inputs!$B$38)*F739+SQRT(1-Inputs!$B$38)*_xlfn.NORM.S.INV(RAND())</f>
        <v>-0.83265877085774243</v>
      </c>
      <c r="AN739" s="23">
        <f ca="1">SQRT(Inputs!$B$38)*G739+SQRT(1-Inputs!$B$38)*_xlfn.NORM.S.INV(RAND())</f>
        <v>-1.1253126978417352</v>
      </c>
      <c r="AO739" s="23">
        <f ca="1">SQRT(Inputs!$B$38)*H739+SQRT(1-Inputs!$B$38)*_xlfn.NORM.S.INV(RAND())</f>
        <v>-0.38768495747218445</v>
      </c>
      <c r="AP739" s="23">
        <f ca="1">SQRT(Inputs!$B$38)*I739+SQRT(1-Inputs!$B$38)*_xlfn.NORM.S.INV(RAND())</f>
        <v>-0.30558557332394615</v>
      </c>
      <c r="AQ739" s="23">
        <f ca="1">SQRT(Inputs!$B$38)*J739+SQRT(1-Inputs!$B$38)*_xlfn.NORM.S.INV(RAND())</f>
        <v>-0.38343250366612031</v>
      </c>
      <c r="AR739" s="23">
        <f ca="1">SQRT(Inputs!$B$38)*K739+SQRT(1-Inputs!$B$38)*_xlfn.NORM.S.INV(RAND())</f>
        <v>-1.9976897148890105</v>
      </c>
      <c r="AS739" s="23">
        <f ca="1">SQRT(Inputs!$B$38)*L739+SQRT(1-Inputs!$B$38)*_xlfn.NORM.S.INV(RAND())</f>
        <v>1.4861481972318478</v>
      </c>
      <c r="AT739" s="23">
        <f ca="1">SQRT(Inputs!$B$38)*M739+SQRT(1-Inputs!$B$38)*_xlfn.NORM.S.INV(RAND())</f>
        <v>-1.1389632520778792</v>
      </c>
      <c r="AU739" s="15">
        <f ca="1">Inputs!$B$6*EXP($B$8-0.5*C$5^2+C$5*N739)</f>
        <v>4656.4931022227356</v>
      </c>
      <c r="AV739" s="15">
        <f t="shared" ca="1" si="401"/>
        <v>4531.6305327331747</v>
      </c>
      <c r="AW739" s="15">
        <f t="shared" ca="1" si="402"/>
        <v>4622.8851239694404</v>
      </c>
      <c r="AX739" s="15">
        <f t="shared" ca="1" si="403"/>
        <v>4977.1734414816428</v>
      </c>
      <c r="AY739" s="15">
        <f t="shared" ca="1" si="404"/>
        <v>5063.0529050959749</v>
      </c>
      <c r="AZ739" s="15">
        <f t="shared" ca="1" si="405"/>
        <v>5566.8963963936967</v>
      </c>
      <c r="BA739" s="15">
        <f t="shared" ca="1" si="406"/>
        <v>6881.4147047313081</v>
      </c>
      <c r="BB739" s="15">
        <f t="shared" ca="1" si="407"/>
        <v>7920.6211075526771</v>
      </c>
      <c r="BC739" s="15">
        <f t="shared" ca="1" si="408"/>
        <v>7528.0738193744937</v>
      </c>
      <c r="BD739" s="15">
        <f t="shared" ca="1" si="409"/>
        <v>10384.791713601537</v>
      </c>
      <c r="BE739" s="15">
        <f t="shared" ca="1" si="410"/>
        <v>14567.217749244399</v>
      </c>
      <c r="BF739" s="15">
        <f ca="1">Inputs!$B$13*EXP($B$9-0.5*C$6^2+C$6*Y739)</f>
        <v>13305.399770139797</v>
      </c>
      <c r="BG739" s="15">
        <f t="shared" ca="1" si="411"/>
        <v>10967.952102982465</v>
      </c>
      <c r="BH739" s="15">
        <f t="shared" ca="1" si="412"/>
        <v>17310.144071025825</v>
      </c>
      <c r="BI739" s="15">
        <f t="shared" ca="1" si="413"/>
        <v>22542.574125621963</v>
      </c>
      <c r="BJ739" s="15">
        <f t="shared" ca="1" si="414"/>
        <v>18655.177591943284</v>
      </c>
      <c r="BK739" s="15">
        <f t="shared" ca="1" si="415"/>
        <v>24191.340746226546</v>
      </c>
      <c r="BL739" s="15">
        <f t="shared" ca="1" si="416"/>
        <v>27195.072989711702</v>
      </c>
      <c r="BM739" s="15">
        <f t="shared" ca="1" si="417"/>
        <v>31863.64843610545</v>
      </c>
      <c r="BN739" s="15">
        <f t="shared" ca="1" si="418"/>
        <v>44858.972345430608</v>
      </c>
      <c r="BO739" s="15">
        <f t="shared" ca="1" si="419"/>
        <v>61250.585817439976</v>
      </c>
      <c r="BP739" s="15">
        <f t="shared" ca="1" si="420"/>
        <v>59766.276352064197</v>
      </c>
      <c r="BQ739" s="15">
        <f ca="1">Inputs!$B$20*EXP($B$10-0.5*C$7^2+C$7*AJ739)</f>
        <v>3466.9431453257243</v>
      </c>
      <c r="BR739" s="15">
        <f t="shared" ca="1" si="421"/>
        <v>4336.8598708578111</v>
      </c>
      <c r="BS739" s="15">
        <f t="shared" ca="1" si="422"/>
        <v>4266.9088284508553</v>
      </c>
      <c r="BT739" s="15">
        <f t="shared" ca="1" si="423"/>
        <v>4728.7331988869846</v>
      </c>
      <c r="BU739" s="15">
        <f t="shared" ca="1" si="424"/>
        <v>4991.3226334509854</v>
      </c>
      <c r="BV739" s="15">
        <f t="shared" ca="1" si="425"/>
        <v>6363.5500329932656</v>
      </c>
      <c r="BW739" s="15">
        <f t="shared" ca="1" si="426"/>
        <v>8323.8242781753361</v>
      </c>
      <c r="BX739" s="15">
        <f t="shared" ca="1" si="427"/>
        <v>10780.819820615399</v>
      </c>
      <c r="BY739" s="15">
        <f t="shared" ca="1" si="428"/>
        <v>10307.467773005101</v>
      </c>
      <c r="BZ739" s="15">
        <f t="shared" ca="1" si="429"/>
        <v>19006.58644264023</v>
      </c>
      <c r="CA739" s="15">
        <f t="shared" ca="1" si="430"/>
        <v>21806.588956475065</v>
      </c>
      <c r="CB739" s="15">
        <f ca="1">(AU739*DCF!C$10-DCF!C$5*MAX(AU739*DCF!C$10,0)-MAX(AU739-Inputs!$B$6,0)/Inputs!$B$10)*DCF!C$6</f>
        <v>1045.2543293343099</v>
      </c>
      <c r="CC739" s="15">
        <f ca="1">(AV739*DCF!D$10-DCF!D$5*MAX(AV739*DCF!D$10,0)-MAX(AV739-AU739,0)/Inputs!$B$10)*DCF!D$6</f>
        <v>1104.5542415646009</v>
      </c>
      <c r="CD739" s="15">
        <f ca="1">(AW739*DCF!E$10-DCF!E$5*MAX(AW739*DCF!E$10,0)-MAX(AW739-AV739,0)/Inputs!$B$10)*DCF!E$6</f>
        <v>1046.7962720348394</v>
      </c>
      <c r="CE739" s="15">
        <f ca="1">(AX739*DCF!F$10-DCF!F$5*MAX(AX739*DCF!F$10,0)-MAX(AX739-AW739,0)/Inputs!$B$10)*DCF!F$6</f>
        <v>1012.7904152008687</v>
      </c>
      <c r="CF739" s="15">
        <f ca="1">(AY739*DCF!G$10-DCF!G$5*MAX(AY739*DCF!G$10,0)-MAX(AY739-AX739,0)/Inputs!$B$10)*DCF!G$6</f>
        <v>1026.6831364033633</v>
      </c>
      <c r="CG739" s="15">
        <f ca="1">(AZ739*DCF!H$10-DCF!H$5*MAX(AZ739*DCF!H$10,0)-MAX(AZ739-AY739,0)/Inputs!$B$10)*DCF!H$6</f>
        <v>991.35048392524243</v>
      </c>
      <c r="CH739" s="15">
        <f ca="1">(BA739*DCF!I$10-DCF!I$5*MAX(BA739*DCF!I$10,0)-MAX(BA739-AZ739,0)/Inputs!$B$10)*DCF!I$6</f>
        <v>1041.3563726550558</v>
      </c>
      <c r="CI739" s="15">
        <f ca="1">(BB739*DCF!J$10-DCF!J$5*MAX(BB739*DCF!J$10,0)-MAX(BB739-BA739,0)/Inputs!$B$10)*DCF!J$6</f>
        <v>1201.722354865454</v>
      </c>
      <c r="CJ739" s="15">
        <f ca="1">(BC739*DCF!K$10-DCF!K$5*MAX(BC739*DCF!K$10,0)-MAX(BC739-BB739,0)/Inputs!$B$10)*DCF!K$6</f>
        <v>1211.8989833588616</v>
      </c>
      <c r="CK739" s="15">
        <f ca="1">(BD739*DCF!L$10-DCF!L$5*MAX(BD739*DCF!L$10,0)-MAX(BD739-BC739,0)/Inputs!$B$10)*DCF!L$6</f>
        <v>1196.8041892519766</v>
      </c>
      <c r="CL739" s="15">
        <f ca="1">(BE739*DCF!M$10-DCF!M$5*MAX(BE739*DCF!M$10,0)-MAX(BE739-BD739,0)/Inputs!$B$10)*DCF!M$6</f>
        <v>1555.9873586993915</v>
      </c>
      <c r="CM739" s="15">
        <f ca="1">(BF739*DCF!C$28-DCF!C$5*MAX(BF739*DCF!C$28,0)-MAX(BF739-Inputs!$B$13,0)/Inputs!$B$17)*DCF!C$6</f>
        <v>3617.67230557219</v>
      </c>
      <c r="CN739" s="15">
        <f ca="1">(BG739*DCF!D$28-DCF!D$5*MAX(BG739*DCF!D$28,0)-MAX(BG739-BF739,0)/Inputs!$B$17)*DCF!D$6</f>
        <v>3230.3148570958647</v>
      </c>
      <c r="CO739" s="15">
        <f ca="1">(BH739*DCF!E$28-DCF!E$5*MAX(BH739*DCF!E$28,0)-MAX(BH739-BG739,0)/Inputs!$B$17)*DCF!E$6</f>
        <v>3652.5822950061861</v>
      </c>
      <c r="CP739" s="15">
        <f ca="1">(BI739*DCF!F$28-DCF!F$5*MAX(BI739*DCF!F$28,0)-MAX(BI739-BH739,0)/Inputs!$B$17)*DCF!F$6</f>
        <v>5167.0684879561995</v>
      </c>
      <c r="CQ739" s="15">
        <f ca="1">(BJ739*DCF!G$28-DCF!G$5*MAX(BJ739*DCF!G$28,0)-MAX(BJ739-BI739,0)/Inputs!$B$17)*DCF!G$6</f>
        <v>4840.2273626542283</v>
      </c>
      <c r="CR739" s="15">
        <f ca="1">(BK739*DCF!H$28-DCF!H$5*MAX(BK739*DCF!H$28,0)-MAX(BK739-BJ739,0)/Inputs!$B$17)*DCF!H$6</f>
        <v>5122.6210732491909</v>
      </c>
      <c r="CS739" s="15">
        <f ca="1">(BL739*DCF!I$28-DCF!I$5*MAX(BL739*DCF!I$28,0)-MAX(BL739-BK739,0)/Inputs!$B$17)*DCF!I$6</f>
        <v>5963.8763445874938</v>
      </c>
      <c r="CT739" s="15">
        <f ca="1">(BM739*DCF!J$28-DCF!J$5*MAX(BM739*DCF!J$28,0)-MAX(BM739-BL739,0)/Inputs!$B$17)*DCF!J$6</f>
        <v>6489.223839991997</v>
      </c>
      <c r="CU739" s="15">
        <f ca="1">(BN739*DCF!K$28-DCF!K$5*MAX(BN739*DCF!K$28,0)-MAX(BN739-BM739,0)/Inputs!$B$17)*DCF!K$6</f>
        <v>7881.7087269727263</v>
      </c>
      <c r="CV739" s="15">
        <f ca="1">(BO739*DCF!L$28-DCF!L$5*MAX(BO739*DCF!L$28,0)-MAX(BO739-BN739,0)/Inputs!$B$17)*DCF!L$6</f>
        <v>10366.039115494872</v>
      </c>
      <c r="CW739" s="15">
        <f ca="1">(BP739*DCF!M$28-DCF!M$5*MAX(BP739*DCF!M$28,0)-MAX(BP739-BO739,0)/Inputs!$B$17)*DCF!M$6</f>
        <v>11245.059484101219</v>
      </c>
      <c r="CX739" s="15">
        <f ca="1">(BQ739*DCF!C$46-DCF!C$5*MAX(BQ739*DCF!C$46,0)-MAX(BQ739-Inputs!$B$20,0)/Inputs!$B$24)*DCF!C$6</f>
        <v>-923.51719075685287</v>
      </c>
      <c r="CY739" s="15">
        <f ca="1">(BR739*DCF!D$46-DCF!D$5*MAX(BR739*DCF!D$46,0)-MAX(BR739-BQ739,0)/Inputs!$B$24)*DCF!D$6</f>
        <v>-1111.3870888959718</v>
      </c>
      <c r="CZ739" s="15">
        <f ca="1">(BS739*DCF!E$46-DCF!E$5*MAX(BS739*DCF!E$46,0)-MAX(BS739-BR739,0)/Inputs!$B$24)*DCF!E$6</f>
        <v>-504.56939820996922</v>
      </c>
      <c r="DA739" s="15">
        <f ca="1">(BT739*DCF!F$46-DCF!F$5*MAX(BT739*DCF!F$46,0)-MAX(BT739-BS739,0)/Inputs!$B$24)*DCF!F$6</f>
        <v>-512.54110153271426</v>
      </c>
      <c r="DB739" s="15">
        <f ca="1">(BU739*DCF!G$46-DCF!G$5*MAX(BU739*DCF!G$46,0)-MAX(BU739-BT739,0)/Inputs!$B$24)*DCF!G$6</f>
        <v>-256.22812939349143</v>
      </c>
      <c r="DC739" s="15">
        <f ca="1">(BV739*DCF!H$46-DCF!H$5*MAX(BV739*DCF!H$46,0)-MAX(BV739-BU739,0)/Inputs!$B$24)*DCF!H$6</f>
        <v>-426.41125663099149</v>
      </c>
      <c r="DD739" s="15">
        <f ca="1">(BW739*DCF!I$46-DCF!I$5*MAX(BW739*DCF!I$46,0)-MAX(BW739-BV739,0)/Inputs!$B$24)*DCF!I$6</f>
        <v>-370.4769537290162</v>
      </c>
      <c r="DE739" s="15">
        <f ca="1">(BX739*DCF!J$46-DCF!J$5*MAX(BX739*DCF!J$46,0)-MAX(BX739-BW739,0)/Inputs!$B$24)*DCF!J$6</f>
        <v>-199.32950604910451</v>
      </c>
      <c r="DF739" s="15">
        <f ca="1">(BY739*DCF!K$46-DCF!K$5*MAX(BY739*DCF!K$46,0)-MAX(BY739-BX739,0)/Inputs!$B$24)*DCF!K$6</f>
        <v>588.79691929900991</v>
      </c>
      <c r="DG739" s="15">
        <f ca="1">(BZ739*DCF!L$46-DCF!L$5*MAX(BZ739*DCF!L$46,0)-MAX(BZ739-BY739,0)/Inputs!$B$24)*DCF!L$6</f>
        <v>-654.8020118312071</v>
      </c>
      <c r="DH739" s="15">
        <f ca="1">(CA739*DCF!M$46-DCF!M$5*MAX(CA739*DCF!M$46,0)-MAX(CA739-BZ739,0)/Inputs!$B$24)*DCF!M$6</f>
        <v>1124.1930901973528</v>
      </c>
      <c r="DI739" s="15">
        <f ca="1">SUM(CB739:CL739)+BE739*DCF!M$10*(1+Inputs!$B$30)*(1-Inputs!$B$33)*(1-Inputs!$B$30/Inputs!$B$31)/(Inputs!$B$29-Inputs!$B$30)*DCF!M$6</f>
        <v>52975.95776495371</v>
      </c>
      <c r="DJ739" s="15">
        <f ca="1">SUM(CM739:CW739)+BP739*DCF!M$28*(1+Inputs!$B$30)*(1-Inputs!$B$33)*(1-Inputs!$B$30/Inputs!$B$31)/(Inputs!$B$29-Inputs!$B$30)*DCF!M$6</f>
        <v>289350.17711265665</v>
      </c>
      <c r="DK739" s="15">
        <f ca="1">SUM(CX739:DH739)+CA739*DCF!M$46*(1+Inputs!$B$30)*(1-Inputs!$B$33)*(1-Inputs!$B$30/Inputs!$B$31)/(Inputs!$B$29-Inputs!$B$30)*DCF!M$6</f>
        <v>30469.297054776143</v>
      </c>
      <c r="DM739" s="15">
        <f ca="1">DI739+DJ739+DK739+Inputs!$B$34+Inputs!$B$36-Inputs!$B$35</f>
        <v>449646.43193238653</v>
      </c>
    </row>
    <row r="740" spans="1:117" x14ac:dyDescent="0.75">
      <c r="A740" s="11">
        <v>727</v>
      </c>
      <c r="C740" s="23">
        <f t="shared" ca="1" si="432"/>
        <v>0.37530452812240456</v>
      </c>
      <c r="D740" s="23">
        <f t="shared" ca="1" si="432"/>
        <v>1.7738849162433679E-2</v>
      </c>
      <c r="E740" s="23">
        <f t="shared" ca="1" si="432"/>
        <v>0.21739633304231223</v>
      </c>
      <c r="F740" s="23">
        <f t="shared" ca="1" si="432"/>
        <v>0.25165551975210743</v>
      </c>
      <c r="G740" s="23">
        <f t="shared" ca="1" si="432"/>
        <v>-0.23042141252423154</v>
      </c>
      <c r="H740" s="23">
        <f t="shared" ca="1" si="432"/>
        <v>-0.34368165180840743</v>
      </c>
      <c r="I740" s="23">
        <f t="shared" ca="1" si="432"/>
        <v>0.19717980806716473</v>
      </c>
      <c r="J740" s="23">
        <f t="shared" ca="1" si="432"/>
        <v>-1.4173519982640725</v>
      </c>
      <c r="K740" s="23">
        <f t="shared" ca="1" si="432"/>
        <v>-0.11562028867731772</v>
      </c>
      <c r="L740" s="23">
        <f t="shared" ca="1" si="432"/>
        <v>1.179998367191387</v>
      </c>
      <c r="M740" s="23">
        <f t="shared" ca="1" si="432"/>
        <v>-0.6903658545039596</v>
      </c>
      <c r="N740" s="23">
        <f ca="1">SQRT(Inputs!$B$38)*C740+SQRT(1-Inputs!$B$38)*_xlfn.NORM.S.INV(RAND())</f>
        <v>0.8963928540081052</v>
      </c>
      <c r="O740" s="23">
        <f ca="1">SQRT(Inputs!$B$38)*D740+SQRT(1-Inputs!$B$38)*_xlfn.NORM.S.INV(RAND())</f>
        <v>0.26509690169010197</v>
      </c>
      <c r="P740" s="23">
        <f ca="1">SQRT(Inputs!$B$38)*E740+SQRT(1-Inputs!$B$38)*_xlfn.NORM.S.INV(RAND())</f>
        <v>0.49718946722659196</v>
      </c>
      <c r="Q740" s="23">
        <f ca="1">SQRT(Inputs!$B$38)*F740+SQRT(1-Inputs!$B$38)*_xlfn.NORM.S.INV(RAND())</f>
        <v>1.1288122590819558</v>
      </c>
      <c r="R740" s="23">
        <f ca="1">SQRT(Inputs!$B$38)*G740+SQRT(1-Inputs!$B$38)*_xlfn.NORM.S.INV(RAND())</f>
        <v>-3.5987192157087303E-2</v>
      </c>
      <c r="S740" s="23">
        <f ca="1">SQRT(Inputs!$B$38)*H740+SQRT(1-Inputs!$B$38)*_xlfn.NORM.S.INV(RAND())</f>
        <v>0.12175875733892053</v>
      </c>
      <c r="T740" s="23">
        <f ca="1">SQRT(Inputs!$B$38)*I740+SQRT(1-Inputs!$B$38)*_xlfn.NORM.S.INV(RAND())</f>
        <v>0.99710587699603004</v>
      </c>
      <c r="U740" s="23">
        <f ca="1">SQRT(Inputs!$B$38)*J740+SQRT(1-Inputs!$B$38)*_xlfn.NORM.S.INV(RAND())</f>
        <v>-0.19961395170219931</v>
      </c>
      <c r="V740" s="23">
        <f ca="1">SQRT(Inputs!$B$38)*K740+SQRT(1-Inputs!$B$38)*_xlfn.NORM.S.INV(RAND())</f>
        <v>0.36199256944491515</v>
      </c>
      <c r="W740" s="23">
        <f ca="1">SQRT(Inputs!$B$38)*L740+SQRT(1-Inputs!$B$38)*_xlfn.NORM.S.INV(RAND())</f>
        <v>-1.1285223671853828</v>
      </c>
      <c r="X740" s="23">
        <f ca="1">SQRT(Inputs!$B$38)*M740+SQRT(1-Inputs!$B$38)*_xlfn.NORM.S.INV(RAND())</f>
        <v>-0.54508790379314243</v>
      </c>
      <c r="Y740" s="23">
        <f ca="1">SQRT(Inputs!$B$38)*C740+SQRT(1-Inputs!$B$38)*_xlfn.NORM.S.INV(RAND())</f>
        <v>1.2506616610574763</v>
      </c>
      <c r="Z740" s="23">
        <f ca="1">SQRT(Inputs!$B$38)*D740+SQRT(1-Inputs!$B$38)*_xlfn.NORM.S.INV(RAND())</f>
        <v>0.43695149785021775</v>
      </c>
      <c r="AA740" s="23">
        <f ca="1">SQRT(Inputs!$B$38)*E740+SQRT(1-Inputs!$B$38)*_xlfn.NORM.S.INV(RAND())</f>
        <v>0.55528265745758143</v>
      </c>
      <c r="AB740" s="23">
        <f ca="1">SQRT(Inputs!$B$38)*F740+SQRT(1-Inputs!$B$38)*_xlfn.NORM.S.INV(RAND())</f>
        <v>-1.4411889772389495</v>
      </c>
      <c r="AC740" s="23">
        <f ca="1">SQRT(Inputs!$B$38)*G740+SQRT(1-Inputs!$B$38)*_xlfn.NORM.S.INV(RAND())</f>
        <v>-0.58321148234981579</v>
      </c>
      <c r="AD740" s="23">
        <f ca="1">SQRT(Inputs!$B$38)*H740+SQRT(1-Inputs!$B$38)*_xlfn.NORM.S.INV(RAND())</f>
        <v>0.16392724918106164</v>
      </c>
      <c r="AE740" s="23">
        <f ca="1">SQRT(Inputs!$B$38)*I740+SQRT(1-Inputs!$B$38)*_xlfn.NORM.S.INV(RAND())</f>
        <v>0.20244895208297575</v>
      </c>
      <c r="AF740" s="23">
        <f ca="1">SQRT(Inputs!$B$38)*J740+SQRT(1-Inputs!$B$38)*_xlfn.NORM.S.INV(RAND())</f>
        <v>-1.7512674178550967</v>
      </c>
      <c r="AG740" s="23">
        <f ca="1">SQRT(Inputs!$B$38)*K740+SQRT(1-Inputs!$B$38)*_xlfn.NORM.S.INV(RAND())</f>
        <v>-0.52793116817093499</v>
      </c>
      <c r="AH740" s="23">
        <f ca="1">SQRT(Inputs!$B$38)*L740+SQRT(1-Inputs!$B$38)*_xlfn.NORM.S.INV(RAND())</f>
        <v>1.4377919884208108</v>
      </c>
      <c r="AI740" s="23">
        <f ca="1">SQRT(Inputs!$B$38)*M740+SQRT(1-Inputs!$B$38)*_xlfn.NORM.S.INV(RAND())</f>
        <v>-4.6917711409478424E-2</v>
      </c>
      <c r="AJ740" s="23">
        <f ca="1">SQRT(Inputs!$B$38)*C740+SQRT(1-Inputs!$B$38)*_xlfn.NORM.S.INV(RAND())</f>
        <v>-0.78652958205018986</v>
      </c>
      <c r="AK740" s="23">
        <f ca="1">SQRT(Inputs!$B$38)*D740+SQRT(1-Inputs!$B$38)*_xlfn.NORM.S.INV(RAND())</f>
        <v>-0.4174370833182755</v>
      </c>
      <c r="AL740" s="23">
        <f ca="1">SQRT(Inputs!$B$38)*E740+SQRT(1-Inputs!$B$38)*_xlfn.NORM.S.INV(RAND())</f>
        <v>-6.3974884153350509E-4</v>
      </c>
      <c r="AM740" s="23">
        <f ca="1">SQRT(Inputs!$B$38)*F740+SQRT(1-Inputs!$B$38)*_xlfn.NORM.S.INV(RAND())</f>
        <v>1.127823384681262</v>
      </c>
      <c r="AN740" s="23">
        <f ca="1">SQRT(Inputs!$B$38)*G740+SQRT(1-Inputs!$B$38)*_xlfn.NORM.S.INV(RAND())</f>
        <v>0.66654160646248517</v>
      </c>
      <c r="AO740" s="23">
        <f ca="1">SQRT(Inputs!$B$38)*H740+SQRT(1-Inputs!$B$38)*_xlfn.NORM.S.INV(RAND())</f>
        <v>-0.10245744780613973</v>
      </c>
      <c r="AP740" s="23">
        <f ca="1">SQRT(Inputs!$B$38)*I740+SQRT(1-Inputs!$B$38)*_xlfn.NORM.S.INV(RAND())</f>
        <v>-5.1342184197890189E-2</v>
      </c>
      <c r="AQ740" s="23">
        <f ca="1">SQRT(Inputs!$B$38)*J740+SQRT(1-Inputs!$B$38)*_xlfn.NORM.S.INV(RAND())</f>
        <v>-0.91094410538716242</v>
      </c>
      <c r="AR740" s="23">
        <f ca="1">SQRT(Inputs!$B$38)*K740+SQRT(1-Inputs!$B$38)*_xlfn.NORM.S.INV(RAND())</f>
        <v>-1.2113977168514398</v>
      </c>
      <c r="AS740" s="23">
        <f ca="1">SQRT(Inputs!$B$38)*L740+SQRT(1-Inputs!$B$38)*_xlfn.NORM.S.INV(RAND())</f>
        <v>-0.55363602886863694</v>
      </c>
      <c r="AT740" s="23">
        <f ca="1">SQRT(Inputs!$B$38)*M740+SQRT(1-Inputs!$B$38)*_xlfn.NORM.S.INV(RAND())</f>
        <v>2.0667483137788567</v>
      </c>
      <c r="AU740" s="15">
        <f ca="1">Inputs!$B$6*EXP($B$8-0.5*C$5^2+C$5*N740)</f>
        <v>5737.12954033187</v>
      </c>
      <c r="AV740" s="15">
        <f t="shared" ca="1" si="401"/>
        <v>7261.0149251184703</v>
      </c>
      <c r="AW740" s="15">
        <f t="shared" ca="1" si="402"/>
        <v>9467.6122086357827</v>
      </c>
      <c r="AX740" s="15">
        <f t="shared" ca="1" si="403"/>
        <v>13309.665365420962</v>
      </c>
      <c r="AY740" s="15">
        <f t="shared" ca="1" si="404"/>
        <v>16197.549987035565</v>
      </c>
      <c r="AZ740" s="15">
        <f t="shared" ca="1" si="405"/>
        <v>20077.442936596824</v>
      </c>
      <c r="BA740" s="15">
        <f t="shared" ca="1" si="406"/>
        <v>27272.230926199572</v>
      </c>
      <c r="BB740" s="15">
        <f t="shared" ca="1" si="407"/>
        <v>32728.388590967341</v>
      </c>
      <c r="BC740" s="15">
        <f t="shared" ca="1" si="408"/>
        <v>41509.363725938732</v>
      </c>
      <c r="BD740" s="15">
        <f t="shared" ca="1" si="409"/>
        <v>45758.711163696426</v>
      </c>
      <c r="BE740" s="15">
        <f t="shared" ca="1" si="410"/>
        <v>53355.639417635677</v>
      </c>
      <c r="BF740" s="15">
        <f ca="1">Inputs!$B$13*EXP($B$9-0.5*C$6^2+C$6*Y740)</f>
        <v>17722.849476511186</v>
      </c>
      <c r="BG740" s="15">
        <f t="shared" ca="1" si="411"/>
        <v>23371.357452290449</v>
      </c>
      <c r="BH740" s="15">
        <f t="shared" ca="1" si="412"/>
        <v>31310.305785394095</v>
      </c>
      <c r="BI740" s="15">
        <f t="shared" ca="1" si="413"/>
        <v>30703.213369845897</v>
      </c>
      <c r="BJ740" s="15">
        <f t="shared" ca="1" si="414"/>
        <v>34605.190788226377</v>
      </c>
      <c r="BK740" s="15">
        <f t="shared" ca="1" si="415"/>
        <v>43429.826997619552</v>
      </c>
      <c r="BL740" s="15">
        <f t="shared" ca="1" si="416"/>
        <v>54766.452706469958</v>
      </c>
      <c r="BM740" s="15">
        <f t="shared" ca="1" si="417"/>
        <v>54157.612117000521</v>
      </c>
      <c r="BN740" s="15">
        <f t="shared" ca="1" si="418"/>
        <v>62523.70741372052</v>
      </c>
      <c r="BO740" s="15">
        <f t="shared" ca="1" si="419"/>
        <v>90922.896515427303</v>
      </c>
      <c r="BP740" s="15">
        <f t="shared" ca="1" si="420"/>
        <v>111315.76433538603</v>
      </c>
      <c r="BQ740" s="15">
        <f ca="1">Inputs!$B$20*EXP($B$10-0.5*C$7^2+C$7*AJ740)</f>
        <v>3245.2908622991267</v>
      </c>
      <c r="BR740" s="15">
        <f t="shared" ca="1" si="421"/>
        <v>3856.7190112396297</v>
      </c>
      <c r="BS740" s="15">
        <f t="shared" ca="1" si="422"/>
        <v>5280.3922361999275</v>
      </c>
      <c r="BT740" s="15">
        <f t="shared" ca="1" si="423"/>
        <v>9787.1056190100589</v>
      </c>
      <c r="BU740" s="15">
        <f t="shared" ca="1" si="424"/>
        <v>15937.647683431618</v>
      </c>
      <c r="BV740" s="15">
        <f t="shared" ca="1" si="425"/>
        <v>21667.878402946899</v>
      </c>
      <c r="BW740" s="15">
        <f t="shared" ca="1" si="426"/>
        <v>29909.516920816925</v>
      </c>
      <c r="BX740" s="15">
        <f t="shared" ca="1" si="427"/>
        <v>34850.62625140154</v>
      </c>
      <c r="BY740" s="15">
        <f t="shared" ca="1" si="428"/>
        <v>38729.758236691872</v>
      </c>
      <c r="BZ740" s="15">
        <f t="shared" ca="1" si="429"/>
        <v>49084.526288477646</v>
      </c>
      <c r="CA740" s="15">
        <f t="shared" ca="1" si="430"/>
        <v>99546.8025119058</v>
      </c>
      <c r="CB740" s="15">
        <f ca="1">(AU740*DCF!C$10-DCF!C$5*MAX(AU740*DCF!C$10,0)-MAX(AU740-Inputs!$B$6,0)/Inputs!$B$10)*DCF!C$6</f>
        <v>1037.5491989170639</v>
      </c>
      <c r="CC740" s="15">
        <f ca="1">(AV740*DCF!D$10-DCF!D$5*MAX(AV740*DCF!D$10,0)-MAX(AV740-AU740,0)/Inputs!$B$10)*DCF!D$6</f>
        <v>1398.2636280697757</v>
      </c>
      <c r="CD740" s="15">
        <f ca="1">(AW740*DCF!E$10-DCF!E$5*MAX(AW740*DCF!E$10,0)-MAX(AW740-AV740,0)/Inputs!$B$10)*DCF!E$6</f>
        <v>1688.9038601290606</v>
      </c>
      <c r="CE740" s="15">
        <f ca="1">(AX740*DCF!F$10-DCF!F$5*MAX(AX740*DCF!F$10,0)-MAX(AX740-AW740,0)/Inputs!$B$10)*DCF!F$6</f>
        <v>2106.042731623289</v>
      </c>
      <c r="CF740" s="15">
        <f ca="1">(AY740*DCF!G$10-DCF!G$5*MAX(AY740*DCF!G$10,0)-MAX(AY740-AX740,0)/Inputs!$B$10)*DCF!G$6</f>
        <v>2782.2394142171001</v>
      </c>
      <c r="CG740" s="15">
        <f ca="1">(AZ740*DCF!H$10-DCF!H$5*MAX(AZ740*DCF!H$10,0)-MAX(AZ740-AY740,0)/Inputs!$B$10)*DCF!H$6</f>
        <v>3209.1053978545642</v>
      </c>
      <c r="CH740" s="15">
        <f ca="1">(BA740*DCF!I$10-DCF!I$5*MAX(BA740*DCF!I$10,0)-MAX(BA740-AZ740,0)/Inputs!$B$10)*DCF!I$6</f>
        <v>3801.4443833223631</v>
      </c>
      <c r="CI740" s="15">
        <f ca="1">(BB740*DCF!J$10-DCF!J$5*MAX(BB740*DCF!J$10,0)-MAX(BB740-BA740,0)/Inputs!$B$10)*DCF!J$6</f>
        <v>4789.4766388528888</v>
      </c>
      <c r="CJ740" s="15">
        <f ca="1">(BC740*DCF!K$10-DCF!K$5*MAX(BC740*DCF!K$10,0)-MAX(BC740-BB740,0)/Inputs!$B$10)*DCF!K$6</f>
        <v>5453.1380677651387</v>
      </c>
      <c r="CK740" s="15">
        <f ca="1">(BD740*DCF!L$10-DCF!L$5*MAX(BD740*DCF!L$10,0)-MAX(BD740-BC740,0)/Inputs!$B$10)*DCF!L$6</f>
        <v>6351.7743630082505</v>
      </c>
      <c r="CL740" s="15">
        <f ca="1">(BE740*DCF!M$10-DCF!M$5*MAX(BE740*DCF!M$10,0)-MAX(BE740-BD740,0)/Inputs!$B$10)*DCF!M$6</f>
        <v>6621.63657374577</v>
      </c>
      <c r="CM740" s="15">
        <f ca="1">(BF740*DCF!C$28-DCF!C$5*MAX(BF740*DCF!C$28,0)-MAX(BF740-Inputs!$B$13,0)/Inputs!$B$17)*DCF!C$6</f>
        <v>3945.6527487188832</v>
      </c>
      <c r="CN740" s="15">
        <f ca="1">(BG740*DCF!D$28-DCF!D$5*MAX(BG740*DCF!D$28,0)-MAX(BG740-BF740,0)/Inputs!$B$17)*DCF!D$6</f>
        <v>5678.3180690601503</v>
      </c>
      <c r="CO740" s="15">
        <f ca="1">(BH740*DCF!E$28-DCF!E$5*MAX(BH740*DCF!E$28,0)-MAX(BH740-BG740,0)/Inputs!$B$17)*DCF!E$6</f>
        <v>7302.9786850533719</v>
      </c>
      <c r="CP740" s="15">
        <f ca="1">(BI740*DCF!F$28-DCF!F$5*MAX(BI740*DCF!F$28,0)-MAX(BI740-BH740,0)/Inputs!$B$17)*DCF!F$6</f>
        <v>8335.1136807921303</v>
      </c>
      <c r="CQ740" s="15">
        <f ca="1">(BJ740*DCF!G$28-DCF!G$5*MAX(BJ740*DCF!G$28,0)-MAX(BJ740-BI740,0)/Inputs!$B$17)*DCF!G$6</f>
        <v>8322.3052438899103</v>
      </c>
      <c r="CR740" s="15">
        <f ca="1">(BK740*DCF!H$28-DCF!H$5*MAX(BK740*DCF!H$28,0)-MAX(BK740-BJ740,0)/Inputs!$B$17)*DCF!H$6</f>
        <v>9369.574549674855</v>
      </c>
      <c r="CS740" s="15">
        <f ca="1">(BL740*DCF!I$28-DCF!I$5*MAX(BL740*DCF!I$28,0)-MAX(BL740-BK740,0)/Inputs!$B$17)*DCF!I$6</f>
        <v>11251.344346270638</v>
      </c>
      <c r="CT740" s="15">
        <f ca="1">(BM740*DCF!J$28-DCF!J$5*MAX(BM740*DCF!J$28,0)-MAX(BM740-BL740,0)/Inputs!$B$17)*DCF!J$6</f>
        <v>12081.643473254806</v>
      </c>
      <c r="CU740" s="15">
        <f ca="1">(BN740*DCF!K$28-DCF!K$5*MAX(BN740*DCF!K$28,0)-MAX(BN740-BM740,0)/Inputs!$B$17)*DCF!K$6</f>
        <v>12179.223432697436</v>
      </c>
      <c r="CV740" s="15">
        <f ca="1">(BO740*DCF!L$28-DCF!L$5*MAX(BO740*DCF!L$28,0)-MAX(BO740-BN740,0)/Inputs!$B$17)*DCF!L$6</f>
        <v>14927.610712834497</v>
      </c>
      <c r="CW740" s="15">
        <f ca="1">(BP740*DCF!M$28-DCF!M$5*MAX(BP740*DCF!M$28,0)-MAX(BP740-BO740,0)/Inputs!$B$17)*DCF!M$6</f>
        <v>18812.497768963611</v>
      </c>
      <c r="CX740" s="15">
        <f ca="1">(BQ740*DCF!C$46-DCF!C$5*MAX(BQ740*DCF!C$46,0)-MAX(BQ740-Inputs!$B$20,0)/Inputs!$B$24)*DCF!C$6</f>
        <v>-769.94747965297461</v>
      </c>
      <c r="CY740" s="15">
        <f ca="1">(BR740*DCF!D$46-DCF!D$5*MAX(BR740*DCF!D$46,0)-MAX(BR740-BQ740,0)/Inputs!$B$24)*DCF!D$6</f>
        <v>-919.14331120710222</v>
      </c>
      <c r="CZ740" s="15">
        <f ca="1">(BS740*DCF!E$46-DCF!E$5*MAX(BS740*DCF!E$46,0)-MAX(BS740-BR740,0)/Inputs!$B$24)*DCF!E$6</f>
        <v>-1185.5883679586809</v>
      </c>
      <c r="DA740" s="15">
        <f ca="1">(BT740*DCF!F$46-DCF!F$5*MAX(BT740*DCF!F$46,0)-MAX(BT740-BS740,0)/Inputs!$B$24)*DCF!F$6</f>
        <v>-2353.7957207373993</v>
      </c>
      <c r="DB740" s="15">
        <f ca="1">(BU740*DCF!G$46-DCF!G$5*MAX(BU740*DCF!G$46,0)-MAX(BU740-BT740,0)/Inputs!$B$24)*DCF!G$6</f>
        <v>-2605.0318097218469</v>
      </c>
      <c r="DC740" s="15">
        <f ca="1">(BV740*DCF!H$46-DCF!H$5*MAX(BV740*DCF!H$46,0)-MAX(BV740-BU740,0)/Inputs!$B$24)*DCF!H$6</f>
        <v>-1780.6340863832429</v>
      </c>
      <c r="DD740" s="15">
        <f ca="1">(BW740*DCF!I$46-DCF!I$5*MAX(BW740*DCF!I$46,0)-MAX(BW740-BV740,0)/Inputs!$B$24)*DCF!I$6</f>
        <v>-1675.0837008276803</v>
      </c>
      <c r="DE740" s="15">
        <f ca="1">(BX740*DCF!J$46-DCF!J$5*MAX(BX740*DCF!J$46,0)-MAX(BX740-BW740,0)/Inputs!$B$24)*DCF!J$6</f>
        <v>151.58590125055471</v>
      </c>
      <c r="DF740" s="15">
        <f ca="1">(BY740*DCF!K$46-DCF!K$5*MAX(BY740*DCF!K$46,0)-MAX(BY740-BX740,0)/Inputs!$B$24)*DCF!K$6</f>
        <v>1262.0889000030443</v>
      </c>
      <c r="DG740" s="15">
        <f ca="1">(BZ740*DCF!L$46-DCF!L$5*MAX(BZ740*DCF!L$46,0)-MAX(BZ740-BY740,0)/Inputs!$B$24)*DCF!L$6</f>
        <v>1049.6681026386641</v>
      </c>
      <c r="DH740" s="15">
        <f ca="1">(CA740*DCF!M$46-DCF!M$5*MAX(CA740*DCF!M$46,0)-MAX(CA740-BZ740,0)/Inputs!$B$24)*DCF!M$6</f>
        <v>-2745.3730963369117</v>
      </c>
      <c r="DI740" s="15">
        <f ca="1">SUM(CB740:CL740)+BE740*DCF!M$10*(1+Inputs!$B$30)*(1-Inputs!$B$33)*(1-Inputs!$B$30/Inputs!$B$31)/(Inputs!$B$29-Inputs!$B$30)*DCF!M$6</f>
        <v>187729.02431207415</v>
      </c>
      <c r="DJ740" s="15">
        <f ca="1">SUM(CM740:CW740)+BP740*DCF!M$28*(1+Inputs!$B$30)*(1-Inputs!$B$33)*(1-Inputs!$B$30/Inputs!$B$31)/(Inputs!$B$29-Inputs!$B$30)*DCF!M$6</f>
        <v>525263.92156984261</v>
      </c>
      <c r="DK740" s="15">
        <f ca="1">SUM(CX740:DH740)+CA740*DCF!M$46*(1+Inputs!$B$30)*(1-Inputs!$B$33)*(1-Inputs!$B$30/Inputs!$B$31)/(Inputs!$B$29-Inputs!$B$30)*DCF!M$6</f>
        <v>142339.89408707758</v>
      </c>
      <c r="DM740" s="15">
        <f ca="1">DI740+DJ740+DK740+Inputs!$B$34+Inputs!$B$36-Inputs!$B$35</f>
        <v>932183.83996899438</v>
      </c>
    </row>
    <row r="741" spans="1:117" x14ac:dyDescent="0.75">
      <c r="A741" s="11">
        <v>728</v>
      </c>
      <c r="C741" s="23">
        <f t="shared" ca="1" si="432"/>
        <v>-0.32904286652367476</v>
      </c>
      <c r="D741" s="23">
        <f t="shared" ca="1" si="432"/>
        <v>-0.60427644099921851</v>
      </c>
      <c r="E741" s="23">
        <f t="shared" ca="1" si="432"/>
        <v>2.1782973808380763</v>
      </c>
      <c r="F741" s="23">
        <f t="shared" ca="1" si="432"/>
        <v>-0.96099799473522984</v>
      </c>
      <c r="G741" s="23">
        <f t="shared" ca="1" si="432"/>
        <v>1.4366159794896864</v>
      </c>
      <c r="H741" s="23">
        <f t="shared" ca="1" si="432"/>
        <v>-1.884633677244536</v>
      </c>
      <c r="I741" s="23">
        <f t="shared" ca="1" si="432"/>
        <v>-0.28193238553875249</v>
      </c>
      <c r="J741" s="23">
        <f t="shared" ca="1" si="432"/>
        <v>-0.37923132571115586</v>
      </c>
      <c r="K741" s="23">
        <f t="shared" ca="1" si="432"/>
        <v>0.42958846497320363</v>
      </c>
      <c r="L741" s="23">
        <f t="shared" ca="1" si="432"/>
        <v>0.30096245154691614</v>
      </c>
      <c r="M741" s="23">
        <f t="shared" ca="1" si="432"/>
        <v>0.3488705306485354</v>
      </c>
      <c r="N741" s="23">
        <f ca="1">SQRT(Inputs!$B$38)*C741+SQRT(1-Inputs!$B$38)*_xlfn.NORM.S.INV(RAND())</f>
        <v>9.3173768582087368E-2</v>
      </c>
      <c r="O741" s="23">
        <f ca="1">SQRT(Inputs!$B$38)*D741+SQRT(1-Inputs!$B$38)*_xlfn.NORM.S.INV(RAND())</f>
        <v>-0.12699606939925043</v>
      </c>
      <c r="P741" s="23">
        <f ca="1">SQRT(Inputs!$B$38)*E741+SQRT(1-Inputs!$B$38)*_xlfn.NORM.S.INV(RAND())</f>
        <v>1.8031184090654961</v>
      </c>
      <c r="Q741" s="23">
        <f ca="1">SQRT(Inputs!$B$38)*F741+SQRT(1-Inputs!$B$38)*_xlfn.NORM.S.INV(RAND())</f>
        <v>-1.056036865570146</v>
      </c>
      <c r="R741" s="23">
        <f ca="1">SQRT(Inputs!$B$38)*G741+SQRT(1-Inputs!$B$38)*_xlfn.NORM.S.INV(RAND())</f>
        <v>0.92829729495584412</v>
      </c>
      <c r="S741" s="23">
        <f ca="1">SQRT(Inputs!$B$38)*H741+SQRT(1-Inputs!$B$38)*_xlfn.NORM.S.INV(RAND())</f>
        <v>-1.5887103046422419</v>
      </c>
      <c r="T741" s="23">
        <f ca="1">SQRT(Inputs!$B$38)*I741+SQRT(1-Inputs!$B$38)*_xlfn.NORM.S.INV(RAND())</f>
        <v>-0.9121472973219783</v>
      </c>
      <c r="U741" s="23">
        <f ca="1">SQRT(Inputs!$B$38)*J741+SQRT(1-Inputs!$B$38)*_xlfn.NORM.S.INV(RAND())</f>
        <v>0.34403658148041438</v>
      </c>
      <c r="V741" s="23">
        <f ca="1">SQRT(Inputs!$B$38)*K741+SQRT(1-Inputs!$B$38)*_xlfn.NORM.S.INV(RAND())</f>
        <v>1.3745994238941877</v>
      </c>
      <c r="W741" s="23">
        <f ca="1">SQRT(Inputs!$B$38)*L741+SQRT(1-Inputs!$B$38)*_xlfn.NORM.S.INV(RAND())</f>
        <v>0.25945658952148948</v>
      </c>
      <c r="X741" s="23">
        <f ca="1">SQRT(Inputs!$B$38)*M741+SQRT(1-Inputs!$B$38)*_xlfn.NORM.S.INV(RAND())</f>
        <v>1.1311586850595168</v>
      </c>
      <c r="Y741" s="23">
        <f ca="1">SQRT(Inputs!$B$38)*C741+SQRT(1-Inputs!$B$38)*_xlfn.NORM.S.INV(RAND())</f>
        <v>-1.4850301148649034</v>
      </c>
      <c r="Z741" s="23">
        <f ca="1">SQRT(Inputs!$B$38)*D741+SQRT(1-Inputs!$B$38)*_xlfn.NORM.S.INV(RAND())</f>
        <v>-1.884333011314306</v>
      </c>
      <c r="AA741" s="23">
        <f ca="1">SQRT(Inputs!$B$38)*E741+SQRT(1-Inputs!$B$38)*_xlfn.NORM.S.INV(RAND())</f>
        <v>1.5450138125727912</v>
      </c>
      <c r="AB741" s="23">
        <f ca="1">SQRT(Inputs!$B$38)*F741+SQRT(1-Inputs!$B$38)*_xlfn.NORM.S.INV(RAND())</f>
        <v>-0.3084650129057851</v>
      </c>
      <c r="AC741" s="23">
        <f ca="1">SQRT(Inputs!$B$38)*G741+SQRT(1-Inputs!$B$38)*_xlfn.NORM.S.INV(RAND())</f>
        <v>-0.14631658176113793</v>
      </c>
      <c r="AD741" s="23">
        <f ca="1">SQRT(Inputs!$B$38)*H741+SQRT(1-Inputs!$B$38)*_xlfn.NORM.S.INV(RAND())</f>
        <v>-0.74719563395200661</v>
      </c>
      <c r="AE741" s="23">
        <f ca="1">SQRT(Inputs!$B$38)*I741+SQRT(1-Inputs!$B$38)*_xlfn.NORM.S.INV(RAND())</f>
        <v>0.28905036949545343</v>
      </c>
      <c r="AF741" s="23">
        <f ca="1">SQRT(Inputs!$B$38)*J741+SQRT(1-Inputs!$B$38)*_xlfn.NORM.S.INV(RAND())</f>
        <v>-0.18252445522013669</v>
      </c>
      <c r="AG741" s="23">
        <f ca="1">SQRT(Inputs!$B$38)*K741+SQRT(1-Inputs!$B$38)*_xlfn.NORM.S.INV(RAND())</f>
        <v>-0.20763855733004769</v>
      </c>
      <c r="AH741" s="23">
        <f ca="1">SQRT(Inputs!$B$38)*L741+SQRT(1-Inputs!$B$38)*_xlfn.NORM.S.INV(RAND())</f>
        <v>-9.6729768681943135E-2</v>
      </c>
      <c r="AI741" s="23">
        <f ca="1">SQRT(Inputs!$B$38)*M741+SQRT(1-Inputs!$B$38)*_xlfn.NORM.S.INV(RAND())</f>
        <v>1.7567824661930989</v>
      </c>
      <c r="AJ741" s="23">
        <f ca="1">SQRT(Inputs!$B$38)*C741+SQRT(1-Inputs!$B$38)*_xlfn.NORM.S.INV(RAND())</f>
        <v>-0.8431310322469554</v>
      </c>
      <c r="AK741" s="23">
        <f ca="1">SQRT(Inputs!$B$38)*D741+SQRT(1-Inputs!$B$38)*_xlfn.NORM.S.INV(RAND())</f>
        <v>-0.42123098532079073</v>
      </c>
      <c r="AL741" s="23">
        <f ca="1">SQRT(Inputs!$B$38)*E741+SQRT(1-Inputs!$B$38)*_xlfn.NORM.S.INV(RAND())</f>
        <v>0.77275328688133627</v>
      </c>
      <c r="AM741" s="23">
        <f ca="1">SQRT(Inputs!$B$38)*F741+SQRT(1-Inputs!$B$38)*_xlfn.NORM.S.INV(RAND())</f>
        <v>0.15344398379326207</v>
      </c>
      <c r="AN741" s="23">
        <f ca="1">SQRT(Inputs!$B$38)*G741+SQRT(1-Inputs!$B$38)*_xlfn.NORM.S.INV(RAND())</f>
        <v>0.2238871040071051</v>
      </c>
      <c r="AO741" s="23">
        <f ca="1">SQRT(Inputs!$B$38)*H741+SQRT(1-Inputs!$B$38)*_xlfn.NORM.S.INV(RAND())</f>
        <v>-0.97485268418291671</v>
      </c>
      <c r="AP741" s="23">
        <f ca="1">SQRT(Inputs!$B$38)*I741+SQRT(1-Inputs!$B$38)*_xlfn.NORM.S.INV(RAND())</f>
        <v>-0.65101148762174232</v>
      </c>
      <c r="AQ741" s="23">
        <f ca="1">SQRT(Inputs!$B$38)*J741+SQRT(1-Inputs!$B$38)*_xlfn.NORM.S.INV(RAND())</f>
        <v>-0.91254196185588232</v>
      </c>
      <c r="AR741" s="23">
        <f ca="1">SQRT(Inputs!$B$38)*K741+SQRT(1-Inputs!$B$38)*_xlfn.NORM.S.INV(RAND())</f>
        <v>1.0203802319809252</v>
      </c>
      <c r="AS741" s="23">
        <f ca="1">SQRT(Inputs!$B$38)*L741+SQRT(1-Inputs!$B$38)*_xlfn.NORM.S.INV(RAND())</f>
        <v>1.7106558176019688</v>
      </c>
      <c r="AT741" s="23">
        <f ca="1">SQRT(Inputs!$B$38)*M741+SQRT(1-Inputs!$B$38)*_xlfn.NORM.S.INV(RAND())</f>
        <v>3.924842722839883E-3</v>
      </c>
      <c r="AU741" s="15">
        <f ca="1">Inputs!$B$6*EXP($B$8-0.5*C$5^2+C$5*N741)</f>
        <v>5037.6487816944864</v>
      </c>
      <c r="AV741" s="15">
        <f t="shared" ca="1" si="401"/>
        <v>6018.5710069382376</v>
      </c>
      <c r="AW741" s="15">
        <f t="shared" ca="1" si="402"/>
        <v>9359.1286100381876</v>
      </c>
      <c r="AX741" s="15">
        <f t="shared" ca="1" si="403"/>
        <v>10014.223349328779</v>
      </c>
      <c r="AY741" s="15">
        <f t="shared" ca="1" si="404"/>
        <v>13639.810032658475</v>
      </c>
      <c r="AZ741" s="15">
        <f t="shared" ca="1" si="405"/>
        <v>14004.43141971313</v>
      </c>
      <c r="BA741" s="15">
        <f t="shared" ca="1" si="406"/>
        <v>15577.444636256265</v>
      </c>
      <c r="BB741" s="15">
        <f t="shared" ca="1" si="407"/>
        <v>19740.374797992772</v>
      </c>
      <c r="BC741" s="15">
        <f t="shared" ca="1" si="408"/>
        <v>27607.542861335478</v>
      </c>
      <c r="BD741" s="15">
        <f t="shared" ca="1" si="409"/>
        <v>34652.668800617896</v>
      </c>
      <c r="BE741" s="15">
        <f t="shared" ca="1" si="410"/>
        <v>47070.445016697689</v>
      </c>
      <c r="BF741" s="15">
        <f ca="1">Inputs!$B$13*EXP($B$9-0.5*C$6^2+C$6*Y741)</f>
        <v>10303.773236393226</v>
      </c>
      <c r="BG741" s="15">
        <f t="shared" ca="1" si="411"/>
        <v>8938.053001260374</v>
      </c>
      <c r="BH741" s="15">
        <f t="shared" ca="1" si="412"/>
        <v>14110.343110290165</v>
      </c>
      <c r="BI741" s="15">
        <f t="shared" ca="1" si="413"/>
        <v>16472.237343931498</v>
      </c>
      <c r="BJ741" s="15">
        <f t="shared" ca="1" si="414"/>
        <v>19772.443013288357</v>
      </c>
      <c r="BK741" s="15">
        <f t="shared" ca="1" si="415"/>
        <v>21919.763872795702</v>
      </c>
      <c r="BL741" s="15">
        <f t="shared" ca="1" si="416"/>
        <v>27953.512867001507</v>
      </c>
      <c r="BM741" s="15">
        <f t="shared" ca="1" si="417"/>
        <v>33590.548392542129</v>
      </c>
      <c r="BN741" s="15">
        <f t="shared" ca="1" si="418"/>
        <v>40296.899776265425</v>
      </c>
      <c r="BO741" s="15">
        <f t="shared" ca="1" si="419"/>
        <v>49026.816412909087</v>
      </c>
      <c r="BP741" s="15">
        <f t="shared" ca="1" si="420"/>
        <v>73631.95857337756</v>
      </c>
      <c r="BQ741" s="15">
        <f ca="1">Inputs!$B$20*EXP($B$10-0.5*C$7^2+C$7*AJ741)</f>
        <v>3180.7894656334174</v>
      </c>
      <c r="BR741" s="15">
        <f t="shared" ca="1" si="421"/>
        <v>3775.5135114720692</v>
      </c>
      <c r="BS741" s="15">
        <f t="shared" ca="1" si="422"/>
        <v>6454.9074717255044</v>
      </c>
      <c r="BT741" s="15">
        <f t="shared" ca="1" si="423"/>
        <v>9265.4732894751451</v>
      </c>
      <c r="BU741" s="15">
        <f t="shared" ca="1" si="424"/>
        <v>13555.66060671897</v>
      </c>
      <c r="BV741" s="15">
        <f t="shared" ca="1" si="425"/>
        <v>15140.929644517992</v>
      </c>
      <c r="BW741" s="15">
        <f t="shared" ca="1" si="426"/>
        <v>18408.783445486119</v>
      </c>
      <c r="BX741" s="15">
        <f t="shared" ca="1" si="427"/>
        <v>21443.079698371163</v>
      </c>
      <c r="BY741" s="15">
        <f t="shared" ca="1" si="428"/>
        <v>36522.678943747553</v>
      </c>
      <c r="BZ741" s="15">
        <f t="shared" ca="1" si="429"/>
        <v>70184.144040395229</v>
      </c>
      <c r="CA741" s="15">
        <f t="shared" ca="1" si="430"/>
        <v>98656.205024330484</v>
      </c>
      <c r="CB741" s="15">
        <f ca="1">(AU741*DCF!C$10-DCF!C$5*MAX(AU741*DCF!C$10,0)-MAX(AU741-Inputs!$B$6,0)/Inputs!$B$10)*DCF!C$6</f>
        <v>1042.5366214021742</v>
      </c>
      <c r="CC741" s="15">
        <f ca="1">(AV741*DCF!D$10-DCF!D$5*MAX(AV741*DCF!D$10,0)-MAX(AV741-AU741,0)/Inputs!$B$10)*DCF!D$6</f>
        <v>1227.8136963937411</v>
      </c>
      <c r="CD741" s="15">
        <f ca="1">(AW741*DCF!E$10-DCF!E$5*MAX(AW741*DCF!E$10,0)-MAX(AW741-AV741,0)/Inputs!$B$10)*DCF!E$6</f>
        <v>1408.4419009574856</v>
      </c>
      <c r="CE741" s="15">
        <f ca="1">(AX741*DCF!F$10-DCF!F$5*MAX(AX741*DCF!F$10,0)-MAX(AX741-AW741,0)/Inputs!$B$10)*DCF!F$6</f>
        <v>2049.7800241157051</v>
      </c>
      <c r="CF741" s="15">
        <f ca="1">(AY741*DCF!G$10-DCF!G$5*MAX(AY741*DCF!G$10,0)-MAX(AY741-AX741,0)/Inputs!$B$10)*DCF!G$6</f>
        <v>2113.4439767890294</v>
      </c>
      <c r="CG741" s="15">
        <f ca="1">(AZ741*DCF!H$10-DCF!H$5*MAX(AZ741*DCF!H$10,0)-MAX(AZ741-AY741,0)/Inputs!$B$10)*DCF!H$6</f>
        <v>2654.2253412888049</v>
      </c>
      <c r="CH741" s="15">
        <f ca="1">(BA741*DCF!I$10-DCF!I$5*MAX(BA741*DCF!I$10,0)-MAX(BA741-AZ741,0)/Inputs!$B$10)*DCF!I$6</f>
        <v>2587.4015872156497</v>
      </c>
      <c r="CI741" s="15">
        <f ca="1">(BB741*DCF!J$10-DCF!J$5*MAX(BB741*DCF!J$10,0)-MAX(BB741-BA741,0)/Inputs!$B$10)*DCF!J$6</f>
        <v>2756.670652979451</v>
      </c>
      <c r="CJ741" s="15">
        <f ca="1">(BC741*DCF!K$10-DCF!K$5*MAX(BC741*DCF!K$10,0)-MAX(BC741-BB741,0)/Inputs!$B$10)*DCF!K$6</f>
        <v>3343.0872524192073</v>
      </c>
      <c r="CK741" s="15">
        <f ca="1">(BD741*DCF!L$10-DCF!L$5*MAX(BD741*DCF!L$10,0)-MAX(BD741-BC741,0)/Inputs!$B$10)*DCF!L$6</f>
        <v>4315.2325546678649</v>
      </c>
      <c r="CL741" s="15">
        <f ca="1">(BE741*DCF!M$10-DCF!M$5*MAX(BE741*DCF!M$10,0)-MAX(BE741-BD741,0)/Inputs!$B$10)*DCF!M$6</f>
        <v>5158.8125513861396</v>
      </c>
      <c r="CM741" s="15">
        <f ca="1">(BF741*DCF!C$28-DCF!C$5*MAX(BF741*DCF!C$28,0)-MAX(BF741-Inputs!$B$13,0)/Inputs!$B$17)*DCF!C$6</f>
        <v>3144.6440182835049</v>
      </c>
      <c r="CN741" s="15">
        <f ca="1">(BG741*DCF!D$28-DCF!D$5*MAX(BG741*DCF!D$28,0)-MAX(BG741-BF741,0)/Inputs!$B$17)*DCF!D$6</f>
        <v>2632.4627544307418</v>
      </c>
      <c r="CO741" s="15">
        <f ca="1">(BH741*DCF!E$28-DCF!E$5*MAX(BH741*DCF!E$28,0)-MAX(BH741-BG741,0)/Inputs!$B$17)*DCF!E$6</f>
        <v>2976.9132388182056</v>
      </c>
      <c r="CP741" s="15">
        <f ca="1">(BI741*DCF!F$28-DCF!F$5*MAX(BI741*DCF!F$28,0)-MAX(BI741-BH741,0)/Inputs!$B$17)*DCF!F$6</f>
        <v>4041.7583681182041</v>
      </c>
      <c r="CQ741" s="15">
        <f ca="1">(BJ741*DCF!G$28-DCF!G$5*MAX(BJ741*DCF!G$28,0)-MAX(BJ741-BI741,0)/Inputs!$B$17)*DCF!G$6</f>
        <v>4575.04836135592</v>
      </c>
      <c r="CR741" s="15">
        <f ca="1">(BK741*DCF!H$28-DCF!H$5*MAX(BK741*DCF!H$28,0)-MAX(BK741-BJ741,0)/Inputs!$B$17)*DCF!H$6</f>
        <v>5087.3660404197353</v>
      </c>
      <c r="CS741" s="15">
        <f ca="1">(BL741*DCF!I$28-DCF!I$5*MAX(BL741*DCF!I$28,0)-MAX(BL741-BK741,0)/Inputs!$B$17)*DCF!I$6</f>
        <v>5707.3254895460013</v>
      </c>
      <c r="CT741" s="15">
        <f ca="1">(BM741*DCF!J$28-DCF!J$5*MAX(BM741*DCF!J$28,0)-MAX(BM741-BL741,0)/Inputs!$B$17)*DCF!J$6</f>
        <v>6746.055996035414</v>
      </c>
      <c r="CU741" s="15">
        <f ca="1">(BN741*DCF!K$28-DCF!K$5*MAX(BN741*DCF!K$28,0)-MAX(BN741-BM741,0)/Inputs!$B$17)*DCF!K$6</f>
        <v>7688.5908582542252</v>
      </c>
      <c r="CV741" s="15">
        <f ca="1">(BO741*DCF!L$28-DCF!L$5*MAX(BO741*DCF!L$28,0)-MAX(BO741-BN741,0)/Inputs!$B$17)*DCF!L$6</f>
        <v>8794.0743166066877</v>
      </c>
      <c r="CW741" s="15">
        <f ca="1">(BP741*DCF!M$28-DCF!M$5*MAX(BP741*DCF!M$28,0)-MAX(BP741-BO741,0)/Inputs!$B$17)*DCF!M$6</f>
        <v>11281.966875623981</v>
      </c>
      <c r="CX741" s="15">
        <f ca="1">(BQ741*DCF!C$46-DCF!C$5*MAX(BQ741*DCF!C$46,0)-MAX(BQ741-Inputs!$B$20,0)/Inputs!$B$24)*DCF!C$6</f>
        <v>-734.59341007700164</v>
      </c>
      <c r="CY741" s="15">
        <f ca="1">(BR741*DCF!D$46-DCF!D$5*MAX(BR741*DCF!D$46,0)-MAX(BR741-BQ741,0)/Inputs!$B$24)*DCF!D$6</f>
        <v>-898.15592399659909</v>
      </c>
      <c r="CZ741" s="15">
        <f ca="1">(BS741*DCF!E$46-DCF!E$5*MAX(BS741*DCF!E$46,0)-MAX(BS741-BR741,0)/Inputs!$B$24)*DCF!E$6</f>
        <v>-1819.4473839515258</v>
      </c>
      <c r="DA741" s="15">
        <f ca="1">(BT741*DCF!F$46-DCF!F$5*MAX(BT741*DCF!F$46,0)-MAX(BT741-BS741,0)/Inputs!$B$24)*DCF!F$6</f>
        <v>-1698.1862087362072</v>
      </c>
      <c r="DB741" s="15">
        <f ca="1">(BU741*DCF!G$46-DCF!G$5*MAX(BU741*DCF!G$46,0)-MAX(BU741-BT741,0)/Inputs!$B$24)*DCF!G$6</f>
        <v>-1899.1198898642406</v>
      </c>
      <c r="DC741" s="15">
        <f ca="1">(BV741*DCF!H$46-DCF!H$5*MAX(BV741*DCF!H$46,0)-MAX(BV741-BU741,0)/Inputs!$B$24)*DCF!H$6</f>
        <v>-492.61264039149944</v>
      </c>
      <c r="DD741" s="15">
        <f ca="1">(BW741*DCF!I$46-DCF!I$5*MAX(BW741*DCF!I$46,0)-MAX(BW741-BV741,0)/Inputs!$B$24)*DCF!I$6</f>
        <v>-512.9164191503603</v>
      </c>
      <c r="DE741" s="15">
        <f ca="1">(BX741*DCF!J$46-DCF!J$5*MAX(BX741*DCF!J$46,0)-MAX(BX741-BW741,0)/Inputs!$B$24)*DCF!J$6</f>
        <v>94.832085835191435</v>
      </c>
      <c r="DF741" s="15">
        <f ca="1">(BY741*DCF!K$46-DCF!K$5*MAX(BY741*DCF!K$46,0)-MAX(BY741-BX741,0)/Inputs!$B$24)*DCF!K$6</f>
        <v>-1607.8029260041083</v>
      </c>
      <c r="DG741" s="15">
        <f ca="1">(BZ741*DCF!L$46-DCF!L$5*MAX(BZ741*DCF!L$46,0)-MAX(BZ741-BY741,0)/Inputs!$B$24)*DCF!L$6</f>
        <v>-2766.1960218973977</v>
      </c>
      <c r="DH741" s="15">
        <f ca="1">(CA741*DCF!M$46-DCF!M$5*MAX(CA741*DCF!M$46,0)-MAX(CA741-BZ741,0)/Inputs!$B$24)*DCF!M$6</f>
        <v>1781.9983607925265</v>
      </c>
      <c r="DI741" s="15">
        <f ca="1">SUM(CB741:CL741)+BE741*DCF!M$10*(1+Inputs!$B$30)*(1-Inputs!$B$33)*(1-Inputs!$B$30/Inputs!$B$31)/(Inputs!$B$29-Inputs!$B$30)*DCF!M$6</f>
        <v>159655.11708328204</v>
      </c>
      <c r="DJ741" s="15">
        <f ca="1">SUM(CM741:CW741)+BP741*DCF!M$28*(1+Inputs!$B$30)*(1-Inputs!$B$33)*(1-Inputs!$B$30/Inputs!$B$31)/(Inputs!$B$29-Inputs!$B$30)*DCF!M$6</f>
        <v>335901.15883957472</v>
      </c>
      <c r="DK741" s="15">
        <f ca="1">SUM(CX741:DH741)+CA741*DCF!M$46*(1+Inputs!$B$30)*(1-Inputs!$B$33)*(1-Inputs!$B$30/Inputs!$B$31)/(Inputs!$B$29-Inputs!$B$30)*DCF!M$6</f>
        <v>141981.97916476178</v>
      </c>
      <c r="DM741" s="15">
        <f ca="1">DI741+DJ741+DK741+Inputs!$B$34+Inputs!$B$36-Inputs!$B$35</f>
        <v>714389.25508761848</v>
      </c>
    </row>
    <row r="742" spans="1:117" x14ac:dyDescent="0.75">
      <c r="A742" s="11">
        <v>729</v>
      </c>
      <c r="C742" s="23">
        <f t="shared" ca="1" si="432"/>
        <v>0.94494468868931536</v>
      </c>
      <c r="D742" s="23">
        <f t="shared" ca="1" si="432"/>
        <v>-1.7834689364767482</v>
      </c>
      <c r="E742" s="23">
        <f t="shared" ca="1" si="432"/>
        <v>-1.3871483000529248</v>
      </c>
      <c r="F742" s="23">
        <f t="shared" ca="1" si="432"/>
        <v>0.85614367810705638</v>
      </c>
      <c r="G742" s="23">
        <f t="shared" ca="1" si="432"/>
        <v>-0.45217017242709434</v>
      </c>
      <c r="H742" s="23">
        <f t="shared" ca="1" si="432"/>
        <v>0.93362786984882551</v>
      </c>
      <c r="I742" s="23">
        <f t="shared" ca="1" si="432"/>
        <v>0.69776507567554102</v>
      </c>
      <c r="J742" s="23">
        <f t="shared" ca="1" si="432"/>
        <v>0.13296886637937436</v>
      </c>
      <c r="K742" s="23">
        <f t="shared" ca="1" si="432"/>
        <v>0.49406246857521408</v>
      </c>
      <c r="L742" s="23">
        <f t="shared" ca="1" si="432"/>
        <v>0.41184681007480961</v>
      </c>
      <c r="M742" s="23">
        <f t="shared" ca="1" si="432"/>
        <v>3.5000862892322817</v>
      </c>
      <c r="N742" s="23">
        <f ca="1">SQRT(Inputs!$B$38)*C742+SQRT(1-Inputs!$B$38)*_xlfn.NORM.S.INV(RAND())</f>
        <v>0.2700400410131894</v>
      </c>
      <c r="O742" s="23">
        <f ca="1">SQRT(Inputs!$B$38)*D742+SQRT(1-Inputs!$B$38)*_xlfn.NORM.S.INV(RAND())</f>
        <v>-1.5038379543682932</v>
      </c>
      <c r="P742" s="23">
        <f ca="1">SQRT(Inputs!$B$38)*E742+SQRT(1-Inputs!$B$38)*_xlfn.NORM.S.INV(RAND())</f>
        <v>-0.84627958484947741</v>
      </c>
      <c r="Q742" s="23">
        <f ca="1">SQRT(Inputs!$B$38)*F742+SQRT(1-Inputs!$B$38)*_xlfn.NORM.S.INV(RAND())</f>
        <v>-0.63741419749705697</v>
      </c>
      <c r="R742" s="23">
        <f ca="1">SQRT(Inputs!$B$38)*G742+SQRT(1-Inputs!$B$38)*_xlfn.NORM.S.INV(RAND())</f>
        <v>0.80529850986354556</v>
      </c>
      <c r="S742" s="23">
        <f ca="1">SQRT(Inputs!$B$38)*H742+SQRT(1-Inputs!$B$38)*_xlfn.NORM.S.INV(RAND())</f>
        <v>0.91124042045022069</v>
      </c>
      <c r="T742" s="23">
        <f ca="1">SQRT(Inputs!$B$38)*I742+SQRT(1-Inputs!$B$38)*_xlfn.NORM.S.INV(RAND())</f>
        <v>-0.45193059500482746</v>
      </c>
      <c r="U742" s="23">
        <f ca="1">SQRT(Inputs!$B$38)*J742+SQRT(1-Inputs!$B$38)*_xlfn.NORM.S.INV(RAND())</f>
        <v>-0.26536062357912082</v>
      </c>
      <c r="V742" s="23">
        <f ca="1">SQRT(Inputs!$B$38)*K742+SQRT(1-Inputs!$B$38)*_xlfn.NORM.S.INV(RAND())</f>
        <v>1.0049373255483505</v>
      </c>
      <c r="W742" s="23">
        <f ca="1">SQRT(Inputs!$B$38)*L742+SQRT(1-Inputs!$B$38)*_xlfn.NORM.S.INV(RAND())</f>
        <v>0.58806456873669899</v>
      </c>
      <c r="X742" s="23">
        <f ca="1">SQRT(Inputs!$B$38)*M742+SQRT(1-Inputs!$B$38)*_xlfn.NORM.S.INV(RAND())</f>
        <v>1.4200783573444606</v>
      </c>
      <c r="Y742" s="23">
        <f ca="1">SQRT(Inputs!$B$38)*C742+SQRT(1-Inputs!$B$38)*_xlfn.NORM.S.INV(RAND())</f>
        <v>-0.26387409594576772</v>
      </c>
      <c r="Z742" s="23">
        <f ca="1">SQRT(Inputs!$B$38)*D742+SQRT(1-Inputs!$B$38)*_xlfn.NORM.S.INV(RAND())</f>
        <v>-0.39110151887367828</v>
      </c>
      <c r="AA742" s="23">
        <f ca="1">SQRT(Inputs!$B$38)*E742+SQRT(1-Inputs!$B$38)*_xlfn.NORM.S.INV(RAND())</f>
        <v>-1.582407705594949</v>
      </c>
      <c r="AB742" s="23">
        <f ca="1">SQRT(Inputs!$B$38)*F742+SQRT(1-Inputs!$B$38)*_xlfn.NORM.S.INV(RAND())</f>
        <v>0.36029766921660422</v>
      </c>
      <c r="AC742" s="23">
        <f ca="1">SQRT(Inputs!$B$38)*G742+SQRT(1-Inputs!$B$38)*_xlfn.NORM.S.INV(RAND())</f>
        <v>0.31135352391134685</v>
      </c>
      <c r="AD742" s="23">
        <f ca="1">SQRT(Inputs!$B$38)*H742+SQRT(1-Inputs!$B$38)*_xlfn.NORM.S.INV(RAND())</f>
        <v>1.4124087816745452</v>
      </c>
      <c r="AE742" s="23">
        <f ca="1">SQRT(Inputs!$B$38)*I742+SQRT(1-Inputs!$B$38)*_xlfn.NORM.S.INV(RAND())</f>
        <v>0.7419421973248792</v>
      </c>
      <c r="AF742" s="23">
        <f ca="1">SQRT(Inputs!$B$38)*J742+SQRT(1-Inputs!$B$38)*_xlfn.NORM.S.INV(RAND())</f>
        <v>0.6121066634283362</v>
      </c>
      <c r="AG742" s="23">
        <f ca="1">SQRT(Inputs!$B$38)*K742+SQRT(1-Inputs!$B$38)*_xlfn.NORM.S.INV(RAND())</f>
        <v>-0.37895096657311889</v>
      </c>
      <c r="AH742" s="23">
        <f ca="1">SQRT(Inputs!$B$38)*L742+SQRT(1-Inputs!$B$38)*_xlfn.NORM.S.INV(RAND())</f>
        <v>0.34455035323357103</v>
      </c>
      <c r="AI742" s="23">
        <f ca="1">SQRT(Inputs!$B$38)*M742+SQRT(1-Inputs!$B$38)*_xlfn.NORM.S.INV(RAND())</f>
        <v>2.3078559300257795</v>
      </c>
      <c r="AJ742" s="23">
        <f ca="1">SQRT(Inputs!$B$38)*C742+SQRT(1-Inputs!$B$38)*_xlfn.NORM.S.INV(RAND())</f>
        <v>0.53432831539763104</v>
      </c>
      <c r="AK742" s="23">
        <f ca="1">SQRT(Inputs!$B$38)*D742+SQRT(1-Inputs!$B$38)*_xlfn.NORM.S.INV(RAND())</f>
        <v>-0.5856023197651089</v>
      </c>
      <c r="AL742" s="23">
        <f ca="1">SQRT(Inputs!$B$38)*E742+SQRT(1-Inputs!$B$38)*_xlfn.NORM.S.INV(RAND())</f>
        <v>-0.17858342288364937</v>
      </c>
      <c r="AM742" s="23">
        <f ca="1">SQRT(Inputs!$B$38)*F742+SQRT(1-Inputs!$B$38)*_xlfn.NORM.S.INV(RAND())</f>
        <v>-0.91914739703319415</v>
      </c>
      <c r="AN742" s="23">
        <f ca="1">SQRT(Inputs!$B$38)*G742+SQRT(1-Inputs!$B$38)*_xlfn.NORM.S.INV(RAND())</f>
        <v>0.44741181797306295</v>
      </c>
      <c r="AO742" s="23">
        <f ca="1">SQRT(Inputs!$B$38)*H742+SQRT(1-Inputs!$B$38)*_xlfn.NORM.S.INV(RAND())</f>
        <v>-0.61817148300124691</v>
      </c>
      <c r="AP742" s="23">
        <f ca="1">SQRT(Inputs!$B$38)*I742+SQRT(1-Inputs!$B$38)*_xlfn.NORM.S.INV(RAND())</f>
        <v>2.0547268590959749</v>
      </c>
      <c r="AQ742" s="23">
        <f ca="1">SQRT(Inputs!$B$38)*J742+SQRT(1-Inputs!$B$38)*_xlfn.NORM.S.INV(RAND())</f>
        <v>-0.28673704041411174</v>
      </c>
      <c r="AR742" s="23">
        <f ca="1">SQRT(Inputs!$B$38)*K742+SQRT(1-Inputs!$B$38)*_xlfn.NORM.S.INV(RAND())</f>
        <v>0.52192946486218239</v>
      </c>
      <c r="AS742" s="23">
        <f ca="1">SQRT(Inputs!$B$38)*L742+SQRT(1-Inputs!$B$38)*_xlfn.NORM.S.INV(RAND())</f>
        <v>-0.92237010278544074</v>
      </c>
      <c r="AT742" s="23">
        <f ca="1">SQRT(Inputs!$B$38)*M742+SQRT(1-Inputs!$B$38)*_xlfn.NORM.S.INV(RAND())</f>
        <v>1.4664499973088161</v>
      </c>
      <c r="AU742" s="15">
        <f ca="1">Inputs!$B$6*EXP($B$8-0.5*C$5^2+C$5*N742)</f>
        <v>5183.9605501746046</v>
      </c>
      <c r="AV742" s="15">
        <f t="shared" ca="1" si="401"/>
        <v>5058.3478693364759</v>
      </c>
      <c r="AW742" s="15">
        <f t="shared" ca="1" si="402"/>
        <v>5502.42205930619</v>
      </c>
      <c r="AX742" s="15">
        <f t="shared" ca="1" si="403"/>
        <v>6203.6779913638356</v>
      </c>
      <c r="AY742" s="15">
        <f t="shared" ca="1" si="404"/>
        <v>8329.1705139549595</v>
      </c>
      <c r="AZ742" s="15">
        <f t="shared" ca="1" si="405"/>
        <v>11262.043443260272</v>
      </c>
      <c r="BA742" s="15">
        <f t="shared" ca="1" si="406"/>
        <v>13145.170469774595</v>
      </c>
      <c r="BB742" s="15">
        <f t="shared" ca="1" si="407"/>
        <v>15671.458718703585</v>
      </c>
      <c r="BC742" s="15">
        <f t="shared" ca="1" si="408"/>
        <v>21148.748001407621</v>
      </c>
      <c r="BD742" s="15">
        <f t="shared" ca="1" si="409"/>
        <v>27374.236249621063</v>
      </c>
      <c r="BE742" s="15">
        <f t="shared" ca="1" si="410"/>
        <v>38175.263312343952</v>
      </c>
      <c r="BF742" s="15">
        <f ca="1">Inputs!$B$13*EXP($B$9-0.5*C$6^2+C$6*Y742)</f>
        <v>13126.085661369934</v>
      </c>
      <c r="BG742" s="15">
        <f t="shared" ca="1" si="411"/>
        <v>14907.216883380222</v>
      </c>
      <c r="BH742" s="15">
        <f t="shared" ca="1" si="412"/>
        <v>14009.417220072506</v>
      </c>
      <c r="BI742" s="15">
        <f t="shared" ca="1" si="413"/>
        <v>18127.564123580978</v>
      </c>
      <c r="BJ742" s="15">
        <f t="shared" ca="1" si="414"/>
        <v>23243.315461173821</v>
      </c>
      <c r="BK742" s="15">
        <f t="shared" ca="1" si="415"/>
        <v>34575.064937767267</v>
      </c>
      <c r="BL742" s="15">
        <f t="shared" ca="1" si="416"/>
        <v>46757.652601588015</v>
      </c>
      <c r="BM742" s="15">
        <f t="shared" ca="1" si="417"/>
        <v>62016.153461430222</v>
      </c>
      <c r="BN742" s="15">
        <f t="shared" ca="1" si="418"/>
        <v>72885.908959946377</v>
      </c>
      <c r="BO742" s="15">
        <f t="shared" ca="1" si="419"/>
        <v>93343.171418880142</v>
      </c>
      <c r="BP742" s="15">
        <f t="shared" ca="1" si="420"/>
        <v>149221.0963339911</v>
      </c>
      <c r="BQ742" s="15">
        <f ca="1">Inputs!$B$20*EXP($B$10-0.5*C$7^2+C$7*AJ742)</f>
        <v>5184.5881631837392</v>
      </c>
      <c r="BR742" s="15">
        <f t="shared" ca="1" si="421"/>
        <v>5840.9668351334703</v>
      </c>
      <c r="BS742" s="15">
        <f t="shared" ca="1" si="422"/>
        <v>7598.6754822559924</v>
      </c>
      <c r="BT742" s="15">
        <f t="shared" ca="1" si="423"/>
        <v>8232.196800380756</v>
      </c>
      <c r="BU742" s="15">
        <f t="shared" ca="1" si="424"/>
        <v>12713.296621384408</v>
      </c>
      <c r="BV742" s="15">
        <f t="shared" ca="1" si="425"/>
        <v>15388.271288576801</v>
      </c>
      <c r="BW742" s="15">
        <f t="shared" ca="1" si="426"/>
        <v>33171.774363687182</v>
      </c>
      <c r="BX742" s="15">
        <f t="shared" ca="1" si="427"/>
        <v>43804.261101355165</v>
      </c>
      <c r="BY742" s="15">
        <f t="shared" ca="1" si="428"/>
        <v>67822.675342918839</v>
      </c>
      <c r="BZ742" s="15">
        <f t="shared" ca="1" si="429"/>
        <v>80322.226583895856</v>
      </c>
      <c r="CA742" s="15">
        <f t="shared" ca="1" si="430"/>
        <v>146416.74369143997</v>
      </c>
      <c r="CB742" s="15">
        <f ca="1">(AU742*DCF!C$10-DCF!C$5*MAX(AU742*DCF!C$10,0)-MAX(AU742-Inputs!$B$6,0)/Inputs!$B$10)*DCF!C$6</f>
        <v>1041.493392414181</v>
      </c>
      <c r="CC742" s="15">
        <f ca="1">(AV742*DCF!D$10-DCF!D$5*MAX(AV742*DCF!D$10,0)-MAX(AV742-AU742,0)/Inputs!$B$10)*DCF!D$6</f>
        <v>1232.9380239688323</v>
      </c>
      <c r="CD742" s="15">
        <f ca="1">(AW742*DCF!E$10-DCF!E$5*MAX(AW742*DCF!E$10,0)-MAX(AW742-AV742,0)/Inputs!$B$10)*DCF!E$6</f>
        <v>1170.3977648682828</v>
      </c>
      <c r="CE742" s="15">
        <f ca="1">(AX742*DCF!F$10-DCF!F$5*MAX(AX742*DCF!F$10,0)-MAX(AX742-AW742,0)/Inputs!$B$10)*DCF!F$6</f>
        <v>1208.3390455295619</v>
      </c>
      <c r="CF742" s="15">
        <f ca="1">(AY742*DCF!G$10-DCF!G$5*MAX(AY742*DCF!G$10,0)-MAX(AY742-AX742,0)/Inputs!$B$10)*DCF!G$6</f>
        <v>1307.5846363984454</v>
      </c>
      <c r="CG742" s="15">
        <f ca="1">(AZ742*DCF!H$10-DCF!H$5*MAX(AZ742*DCF!H$10,0)-MAX(AZ742-AY742,0)/Inputs!$B$10)*DCF!H$6</f>
        <v>1665.7496452716182</v>
      </c>
      <c r="CH742" s="15">
        <f ca="1">(BA742*DCF!I$10-DCF!I$5*MAX(BA742*DCF!I$10,0)-MAX(BA742-AZ742,0)/Inputs!$B$10)*DCF!I$6</f>
        <v>2092.2442963913163</v>
      </c>
      <c r="CI742" s="15">
        <f ca="1">(BB742*DCF!J$10-DCF!J$5*MAX(BB742*DCF!J$10,0)-MAX(BB742-BA742,0)/Inputs!$B$10)*DCF!J$6</f>
        <v>2306.4413247604389</v>
      </c>
      <c r="CJ742" s="15">
        <f ca="1">(BC742*DCF!K$10-DCF!K$5*MAX(BC742*DCF!K$10,0)-MAX(BC742-BB742,0)/Inputs!$B$10)*DCF!K$6</f>
        <v>2637.8716574634086</v>
      </c>
      <c r="CK742" s="15">
        <f ca="1">(BD742*DCF!L$10-DCF!L$5*MAX(BD742*DCF!L$10,0)-MAX(BD742-BC742,0)/Inputs!$B$10)*DCF!L$6</f>
        <v>3323.4989440881495</v>
      </c>
      <c r="CL742" s="15">
        <f ca="1">(BE742*DCF!M$10-DCF!M$5*MAX(BE742*DCF!M$10,0)-MAX(BE742-BD742,0)/Inputs!$B$10)*DCF!M$6</f>
        <v>4096.7253233907359</v>
      </c>
      <c r="CM742" s="15">
        <f ca="1">(BF742*DCF!C$28-DCF!C$5*MAX(BF742*DCF!C$28,0)-MAX(BF742-Inputs!$B$13,0)/Inputs!$B$17)*DCF!C$6</f>
        <v>3604.3588498984413</v>
      </c>
      <c r="CN742" s="15">
        <f ca="1">(BG742*DCF!D$28-DCF!D$5*MAX(BG742*DCF!D$28,0)-MAX(BG742-BF742,0)/Inputs!$B$17)*DCF!D$6</f>
        <v>4010.522235528771</v>
      </c>
      <c r="CO742" s="15">
        <f ca="1">(BH742*DCF!E$28-DCF!E$5*MAX(BH742*DCF!E$28,0)-MAX(BH742-BG742,0)/Inputs!$B$17)*DCF!E$6</f>
        <v>3967.7164146199207</v>
      </c>
      <c r="CP742" s="15">
        <f ca="1">(BI742*DCF!F$28-DCF!F$5*MAX(BI742*DCF!F$28,0)-MAX(BI742-BH742,0)/Inputs!$B$17)*DCF!F$6</f>
        <v>4171.3824278176298</v>
      </c>
      <c r="CQ742" s="15">
        <f ca="1">(BJ742*DCF!G$28-DCF!G$5*MAX(BJ742*DCF!G$28,0)-MAX(BJ742-BI742,0)/Inputs!$B$17)*DCF!G$6</f>
        <v>5170.23570539713</v>
      </c>
      <c r="CR742" s="15">
        <f ca="1">(BK742*DCF!H$28-DCF!H$5*MAX(BK742*DCF!H$28,0)-MAX(BK742-BJ742,0)/Inputs!$B$17)*DCF!H$6</f>
        <v>6790.1591568681079</v>
      </c>
      <c r="CS742" s="15">
        <f ca="1">(BL742*DCF!I$28-DCF!I$5*MAX(BL742*DCF!I$28,0)-MAX(BL742-BK742,0)/Inputs!$B$17)*DCF!I$6</f>
        <v>9246.629202710501</v>
      </c>
      <c r="CT742" s="15">
        <f ca="1">(BM742*DCF!J$28-DCF!J$5*MAX(BM742*DCF!J$28,0)-MAX(BM742-BL742,0)/Inputs!$B$17)*DCF!J$6</f>
        <v>11811.598011321466</v>
      </c>
      <c r="CU742" s="15">
        <f ca="1">(BN742*DCF!K$28-DCF!K$5*MAX(BN742*DCF!K$28,0)-MAX(BN742-BM742,0)/Inputs!$B$17)*DCF!K$6</f>
        <v>14060.881630099009</v>
      </c>
      <c r="CV742" s="15">
        <f ca="1">(BO742*DCF!L$28-DCF!L$5*MAX(BO742*DCF!L$28,0)-MAX(BO742-BN742,0)/Inputs!$B$17)*DCF!L$6</f>
        <v>16309.148600014498</v>
      </c>
      <c r="CW742" s="15">
        <f ca="1">(BP742*DCF!M$28-DCF!M$5*MAX(BP742*DCF!M$28,0)-MAX(BP742-BO742,0)/Inputs!$B$17)*DCF!M$6</f>
        <v>22235.222349919473</v>
      </c>
      <c r="CX742" s="15">
        <f ca="1">(BQ742*DCF!C$46-DCF!C$5*MAX(BQ742*DCF!C$46,0)-MAX(BQ742-Inputs!$B$20,0)/Inputs!$B$24)*DCF!C$6</f>
        <v>-2113.571475646932</v>
      </c>
      <c r="CY742" s="15">
        <f ca="1">(BR742*DCF!D$46-DCF!D$5*MAX(BR742*DCF!D$46,0)-MAX(BR742-BQ742,0)/Inputs!$B$24)*DCF!D$6</f>
        <v>-1276.9881565331809</v>
      </c>
      <c r="CZ742" s="15">
        <f ca="1">(BS742*DCF!E$46-DCF!E$5*MAX(BS742*DCF!E$46,0)-MAX(BS742-BR742,0)/Inputs!$B$24)*DCF!E$6</f>
        <v>-1591.3969658054054</v>
      </c>
      <c r="DA742" s="15">
        <f ca="1">(BT742*DCF!F$46-DCF!F$5*MAX(BT742*DCF!F$46,0)-MAX(BT742-BS742,0)/Inputs!$B$24)*DCF!F$6</f>
        <v>-830.20575798808215</v>
      </c>
      <c r="DB742" s="15">
        <f ca="1">(BU742*DCF!G$46-DCF!G$5*MAX(BU742*DCF!G$46,0)-MAX(BU742-BT742,0)/Inputs!$B$24)*DCF!G$6</f>
        <v>-1935.0036239999042</v>
      </c>
      <c r="DC742" s="15">
        <f ca="1">(BV742*DCF!H$46-DCF!H$5*MAX(BV742*DCF!H$46,0)-MAX(BV742-BU742,0)/Inputs!$B$24)*DCF!H$6</f>
        <v>-831.23198798832311</v>
      </c>
      <c r="DD742" s="15">
        <f ca="1">(BW742*DCF!I$46-DCF!I$5*MAX(BW742*DCF!I$46,0)-MAX(BW742-BV742,0)/Inputs!$B$24)*DCF!I$6</f>
        <v>-4338.8407829846565</v>
      </c>
      <c r="DE742" s="15">
        <f ca="1">(BX742*DCF!J$46-DCF!J$5*MAX(BX742*DCF!J$46,0)-MAX(BX742-BW742,0)/Inputs!$B$24)*DCF!J$6</f>
        <v>-982.09418825361865</v>
      </c>
      <c r="DF742" s="15">
        <f ca="1">(BY742*DCF!K$46-DCF!K$5*MAX(BY742*DCF!K$46,0)-MAX(BY742-BX742,0)/Inputs!$B$24)*DCF!K$6</f>
        <v>-2009.6143376382904</v>
      </c>
      <c r="DG742" s="15">
        <f ca="1">(BZ742*DCF!L$46-DCF!L$5*MAX(BZ742*DCF!L$46,0)-MAX(BZ742-BY742,0)/Inputs!$B$24)*DCF!L$6</f>
        <v>2723.6144898032453</v>
      </c>
      <c r="DH742" s="15">
        <f ca="1">(CA742*DCF!M$46-DCF!M$5*MAX(CA742*DCF!M$46,0)-MAX(CA742-BZ742,0)/Inputs!$B$24)*DCF!M$6</f>
        <v>-2338.9705518444407</v>
      </c>
      <c r="DI742" s="15">
        <f ca="1">SUM(CB742:CL742)+BE742*DCF!M$10*(1+Inputs!$B$30)*(1-Inputs!$B$33)*(1-Inputs!$B$30/Inputs!$B$31)/(Inputs!$B$29-Inputs!$B$30)*DCF!M$6</f>
        <v>128325.54666839451</v>
      </c>
      <c r="DJ742" s="15">
        <f ca="1">SUM(CM742:CW742)+BP742*DCF!M$28*(1+Inputs!$B$30)*(1-Inputs!$B$33)*(1-Inputs!$B$30/Inputs!$B$31)/(Inputs!$B$29-Inputs!$B$30)*DCF!M$6</f>
        <v>655090.23370714998</v>
      </c>
      <c r="DK742" s="15">
        <f ca="1">SUM(CX742:DH742)+CA742*DCF!M$46*(1+Inputs!$B$30)*(1-Inputs!$B$33)*(1-Inputs!$B$30/Inputs!$B$31)/(Inputs!$B$29-Inputs!$B$30)*DCF!M$6</f>
        <v>210853.32658016041</v>
      </c>
      <c r="DM742" s="15">
        <f ca="1">DI742+DJ742+DK742+Inputs!$B$34+Inputs!$B$36-Inputs!$B$35</f>
        <v>1071120.1069557047</v>
      </c>
    </row>
    <row r="743" spans="1:117" x14ac:dyDescent="0.75">
      <c r="A743" s="11">
        <v>730</v>
      </c>
      <c r="C743" s="23">
        <f t="shared" ca="1" si="432"/>
        <v>0.81576055203718967</v>
      </c>
      <c r="D743" s="23">
        <f t="shared" ca="1" si="432"/>
        <v>-0.15499101493167936</v>
      </c>
      <c r="E743" s="23">
        <f t="shared" ca="1" si="432"/>
        <v>0.65837892591542702</v>
      </c>
      <c r="F743" s="23">
        <f t="shared" ca="1" si="432"/>
        <v>0.85405852965636042</v>
      </c>
      <c r="G743" s="23">
        <f t="shared" ca="1" si="432"/>
        <v>0.9313917969803801</v>
      </c>
      <c r="H743" s="23">
        <f t="shared" ca="1" si="432"/>
        <v>6.5527293856348879E-4</v>
      </c>
      <c r="I743" s="23">
        <f t="shared" ca="1" si="432"/>
        <v>-0.10211905695641975</v>
      </c>
      <c r="J743" s="23">
        <f t="shared" ca="1" si="432"/>
        <v>-0.10832971488147523</v>
      </c>
      <c r="K743" s="23">
        <f t="shared" ca="1" si="432"/>
        <v>-0.54422478628491844</v>
      </c>
      <c r="L743" s="23">
        <f t="shared" ca="1" si="432"/>
        <v>-1.0260998925622711</v>
      </c>
      <c r="M743" s="23">
        <f t="shared" ca="1" si="432"/>
        <v>0.39789385714140346</v>
      </c>
      <c r="N743" s="23">
        <f ca="1">SQRT(Inputs!$B$38)*C743+SQRT(1-Inputs!$B$38)*_xlfn.NORM.S.INV(RAND())</f>
        <v>-0.16515452415733156</v>
      </c>
      <c r="O743" s="23">
        <f ca="1">SQRT(Inputs!$B$38)*D743+SQRT(1-Inputs!$B$38)*_xlfn.NORM.S.INV(RAND())</f>
        <v>-0.19740912292799401</v>
      </c>
      <c r="P743" s="23">
        <f ca="1">SQRT(Inputs!$B$38)*E743+SQRT(1-Inputs!$B$38)*_xlfn.NORM.S.INV(RAND())</f>
        <v>0.4509262260547186</v>
      </c>
      <c r="Q743" s="23">
        <f ca="1">SQRT(Inputs!$B$38)*F743+SQRT(1-Inputs!$B$38)*_xlfn.NORM.S.INV(RAND())</f>
        <v>0.62093746457880483</v>
      </c>
      <c r="R743" s="23">
        <f ca="1">SQRT(Inputs!$B$38)*G743+SQRT(1-Inputs!$B$38)*_xlfn.NORM.S.INV(RAND())</f>
        <v>0.70666021650426869</v>
      </c>
      <c r="S743" s="23">
        <f ca="1">SQRT(Inputs!$B$38)*H743+SQRT(1-Inputs!$B$38)*_xlfn.NORM.S.INV(RAND())</f>
        <v>0.44452799006480842</v>
      </c>
      <c r="T743" s="23">
        <f ca="1">SQRT(Inputs!$B$38)*I743+SQRT(1-Inputs!$B$38)*_xlfn.NORM.S.INV(RAND())</f>
        <v>0.64672244190828831</v>
      </c>
      <c r="U743" s="23">
        <f ca="1">SQRT(Inputs!$B$38)*J743+SQRT(1-Inputs!$B$38)*_xlfn.NORM.S.INV(RAND())</f>
        <v>0.66995729868226372</v>
      </c>
      <c r="V743" s="23">
        <f ca="1">SQRT(Inputs!$B$38)*K743+SQRT(1-Inputs!$B$38)*_xlfn.NORM.S.INV(RAND())</f>
        <v>-0.92787567544689953</v>
      </c>
      <c r="W743" s="23">
        <f ca="1">SQRT(Inputs!$B$38)*L743+SQRT(1-Inputs!$B$38)*_xlfn.NORM.S.INV(RAND())</f>
        <v>-1.4178357182913381E-2</v>
      </c>
      <c r="X743" s="23">
        <f ca="1">SQRT(Inputs!$B$38)*M743+SQRT(1-Inputs!$B$38)*_xlfn.NORM.S.INV(RAND())</f>
        <v>-1.3076119502328365</v>
      </c>
      <c r="Y743" s="23">
        <f ca="1">SQRT(Inputs!$B$38)*C743+SQRT(1-Inputs!$B$38)*_xlfn.NORM.S.INV(RAND())</f>
        <v>-1.1304914625300466</v>
      </c>
      <c r="Z743" s="23">
        <f ca="1">SQRT(Inputs!$B$38)*D743+SQRT(1-Inputs!$B$38)*_xlfn.NORM.S.INV(RAND())</f>
        <v>-0.94763361611082009</v>
      </c>
      <c r="AA743" s="23">
        <f ca="1">SQRT(Inputs!$B$38)*E743+SQRT(1-Inputs!$B$38)*_xlfn.NORM.S.INV(RAND())</f>
        <v>0.4095425641655589</v>
      </c>
      <c r="AB743" s="23">
        <f ca="1">SQRT(Inputs!$B$38)*F743+SQRT(1-Inputs!$B$38)*_xlfn.NORM.S.INV(RAND())</f>
        <v>1.3987113294243709</v>
      </c>
      <c r="AC743" s="23">
        <f ca="1">SQRT(Inputs!$B$38)*G743+SQRT(1-Inputs!$B$38)*_xlfn.NORM.S.INV(RAND())</f>
        <v>-8.5311286829757527E-2</v>
      </c>
      <c r="AD743" s="23">
        <f ca="1">SQRT(Inputs!$B$38)*H743+SQRT(1-Inputs!$B$38)*_xlfn.NORM.S.INV(RAND())</f>
        <v>-0.8398938025717142</v>
      </c>
      <c r="AE743" s="23">
        <f ca="1">SQRT(Inputs!$B$38)*I743+SQRT(1-Inputs!$B$38)*_xlfn.NORM.S.INV(RAND())</f>
        <v>-0.10105081798499427</v>
      </c>
      <c r="AF743" s="23">
        <f ca="1">SQRT(Inputs!$B$38)*J743+SQRT(1-Inputs!$B$38)*_xlfn.NORM.S.INV(RAND())</f>
        <v>-0.17486322114964359</v>
      </c>
      <c r="AG743" s="23">
        <f ca="1">SQRT(Inputs!$B$38)*K743+SQRT(1-Inputs!$B$38)*_xlfn.NORM.S.INV(RAND())</f>
        <v>-0.54946324178983097</v>
      </c>
      <c r="AH743" s="23">
        <f ca="1">SQRT(Inputs!$B$38)*L743+SQRT(1-Inputs!$B$38)*_xlfn.NORM.S.INV(RAND())</f>
        <v>-1.0109591499562256</v>
      </c>
      <c r="AI743" s="23">
        <f ca="1">SQRT(Inputs!$B$38)*M743+SQRT(1-Inputs!$B$38)*_xlfn.NORM.S.INV(RAND())</f>
        <v>0.90422584832928932</v>
      </c>
      <c r="AJ743" s="23">
        <f ca="1">SQRT(Inputs!$B$38)*C743+SQRT(1-Inputs!$B$38)*_xlfn.NORM.S.INV(RAND())</f>
        <v>0.60363840998401397</v>
      </c>
      <c r="AK743" s="23">
        <f ca="1">SQRT(Inputs!$B$38)*D743+SQRT(1-Inputs!$B$38)*_xlfn.NORM.S.INV(RAND())</f>
        <v>0.80988682546318647</v>
      </c>
      <c r="AL743" s="23">
        <f ca="1">SQRT(Inputs!$B$38)*E743+SQRT(1-Inputs!$B$38)*_xlfn.NORM.S.INV(RAND())</f>
        <v>0.11406972717950481</v>
      </c>
      <c r="AM743" s="23">
        <f ca="1">SQRT(Inputs!$B$38)*F743+SQRT(1-Inputs!$B$38)*_xlfn.NORM.S.INV(RAND())</f>
        <v>2.1112029540586161</v>
      </c>
      <c r="AN743" s="23">
        <f ca="1">SQRT(Inputs!$B$38)*G743+SQRT(1-Inputs!$B$38)*_xlfn.NORM.S.INV(RAND())</f>
        <v>-4.4029909965745739E-2</v>
      </c>
      <c r="AO743" s="23">
        <f ca="1">SQRT(Inputs!$B$38)*H743+SQRT(1-Inputs!$B$38)*_xlfn.NORM.S.INV(RAND())</f>
        <v>-0.57212590013528986</v>
      </c>
      <c r="AP743" s="23">
        <f ca="1">SQRT(Inputs!$B$38)*I743+SQRT(1-Inputs!$B$38)*_xlfn.NORM.S.INV(RAND())</f>
        <v>-0.79935126599170248</v>
      </c>
      <c r="AQ743" s="23">
        <f ca="1">SQRT(Inputs!$B$38)*J743+SQRT(1-Inputs!$B$38)*_xlfn.NORM.S.INV(RAND())</f>
        <v>0.34544076178693017</v>
      </c>
      <c r="AR743" s="23">
        <f ca="1">SQRT(Inputs!$B$38)*K743+SQRT(1-Inputs!$B$38)*_xlfn.NORM.S.INV(RAND())</f>
        <v>-0.73530482362019667</v>
      </c>
      <c r="AS743" s="23">
        <f ca="1">SQRT(Inputs!$B$38)*L743+SQRT(1-Inputs!$B$38)*_xlfn.NORM.S.INV(RAND())</f>
        <v>-1.181709254762457</v>
      </c>
      <c r="AT743" s="23">
        <f ca="1">SQRT(Inputs!$B$38)*M743+SQRT(1-Inputs!$B$38)*_xlfn.NORM.S.INV(RAND())</f>
        <v>-1.257029543262822</v>
      </c>
      <c r="AU743" s="15">
        <f ca="1">Inputs!$B$6*EXP($B$8-0.5*C$5^2+C$5*N743)</f>
        <v>4831.336157058251</v>
      </c>
      <c r="AV743" s="15">
        <f t="shared" ca="1" si="401"/>
        <v>5712.6355767403102</v>
      </c>
      <c r="AW743" s="15">
        <f t="shared" ca="1" si="402"/>
        <v>7402.3503620518668</v>
      </c>
      <c r="AX743" s="15">
        <f t="shared" ca="1" si="403"/>
        <v>9766.5282507562551</v>
      </c>
      <c r="AY743" s="15">
        <f t="shared" ca="1" si="404"/>
        <v>12962.529171050166</v>
      </c>
      <c r="AZ743" s="15">
        <f t="shared" ca="1" si="405"/>
        <v>16648.87976105206</v>
      </c>
      <c r="BA743" s="15">
        <f t="shared" ca="1" si="406"/>
        <v>21800.741173609404</v>
      </c>
      <c r="BB743" s="15">
        <f t="shared" ca="1" si="407"/>
        <v>28543.803160851578</v>
      </c>
      <c r="BC743" s="15">
        <f t="shared" ca="1" si="408"/>
        <v>31963.838020503677</v>
      </c>
      <c r="BD743" s="15">
        <f t="shared" ca="1" si="409"/>
        <v>39106.820017104765</v>
      </c>
      <c r="BE743" s="15">
        <f t="shared" ca="1" si="410"/>
        <v>42539.941834217847</v>
      </c>
      <c r="BF743" s="15">
        <f ca="1">Inputs!$B$13*EXP($B$9-0.5*C$6^2+C$6*Y743)</f>
        <v>11054.047281852829</v>
      </c>
      <c r="BG743" s="15">
        <f t="shared" ca="1" si="411"/>
        <v>11354.575547966891</v>
      </c>
      <c r="BH743" s="15">
        <f t="shared" ca="1" si="412"/>
        <v>14848.291257819339</v>
      </c>
      <c r="BI743" s="15">
        <f t="shared" ca="1" si="413"/>
        <v>22542.913864239414</v>
      </c>
      <c r="BJ743" s="15">
        <f t="shared" ca="1" si="414"/>
        <v>27298.376703007241</v>
      </c>
      <c r="BK743" s="15">
        <f t="shared" ca="1" si="415"/>
        <v>29883.500113765709</v>
      </c>
      <c r="BL743" s="15">
        <f t="shared" ca="1" si="416"/>
        <v>36230.700058344002</v>
      </c>
      <c r="BM743" s="15">
        <f t="shared" ca="1" si="417"/>
        <v>43578.347838794245</v>
      </c>
      <c r="BN743" s="15">
        <f t="shared" ca="1" si="418"/>
        <v>50180.543321319754</v>
      </c>
      <c r="BO743" s="15">
        <f t="shared" ca="1" si="419"/>
        <v>54896.523149940389</v>
      </c>
      <c r="BP743" s="15">
        <f t="shared" ca="1" si="420"/>
        <v>74856.291888567648</v>
      </c>
      <c r="BQ743" s="15">
        <f ca="1">Inputs!$B$20*EXP($B$10-0.5*C$7^2+C$7*AJ743)</f>
        <v>5313.6208774421893</v>
      </c>
      <c r="BR743" s="15">
        <f t="shared" ca="1" si="421"/>
        <v>9324.6262712171701</v>
      </c>
      <c r="BS743" s="15">
        <f t="shared" ca="1" si="422"/>
        <v>13194.331940939765</v>
      </c>
      <c r="BT743" s="15">
        <f t="shared" ca="1" si="423"/>
        <v>31652.745459716585</v>
      </c>
      <c r="BU743" s="15">
        <f t="shared" ca="1" si="424"/>
        <v>43402.03466930901</v>
      </c>
      <c r="BV743" s="15">
        <f t="shared" ca="1" si="425"/>
        <v>53081.980255448558</v>
      </c>
      <c r="BW743" s="15">
        <f t="shared" ca="1" si="426"/>
        <v>62543.841624327142</v>
      </c>
      <c r="BX743" s="15">
        <f t="shared" ca="1" si="427"/>
        <v>93750.296256868533</v>
      </c>
      <c r="BY743" s="15">
        <f t="shared" ca="1" si="428"/>
        <v>114121.11647789275</v>
      </c>
      <c r="BZ743" s="15">
        <f t="shared" ca="1" si="429"/>
        <v>128861.0633719566</v>
      </c>
      <c r="CA743" s="15">
        <f t="shared" ca="1" si="430"/>
        <v>144775.0152611438</v>
      </c>
      <c r="CB743" s="15">
        <f ca="1">(AU743*DCF!C$10-DCF!C$5*MAX(AU743*DCF!C$10,0)-MAX(AU743-Inputs!$B$6,0)/Inputs!$B$10)*DCF!C$6</f>
        <v>1044.0076671891627</v>
      </c>
      <c r="CC743" s="15">
        <f ca="1">(AV743*DCF!D$10-DCF!D$5*MAX(AV743*DCF!D$10,0)-MAX(AV743-AU743,0)/Inputs!$B$10)*DCF!D$6</f>
        <v>1177.5344217496777</v>
      </c>
      <c r="CD743" s="15">
        <f ca="1">(AW743*DCF!E$10-DCF!E$5*MAX(AW743*DCF!E$10,0)-MAX(AW743-AV743,0)/Inputs!$B$10)*DCF!E$6</f>
        <v>1328.4911195216716</v>
      </c>
      <c r="CE743" s="15">
        <f ca="1">(AX743*DCF!F$10-DCF!F$5*MAX(AX743*DCF!F$10,0)-MAX(AX743-AW743,0)/Inputs!$B$10)*DCF!F$6</f>
        <v>1640.0907485926507</v>
      </c>
      <c r="CF743" s="15">
        <f ca="1">(AY743*DCF!G$10-DCF!G$5*MAX(AY743*DCF!G$10,0)-MAX(AY743-AX743,0)/Inputs!$B$10)*DCF!G$6</f>
        <v>2056.4709381727298</v>
      </c>
      <c r="CG743" s="15">
        <f ca="1">(AZ743*DCF!H$10-DCF!H$5*MAX(AZ743*DCF!H$10,0)-MAX(AZ743-AY743,0)/Inputs!$B$10)*DCF!H$6</f>
        <v>2577.8143137214502</v>
      </c>
      <c r="CH743" s="15">
        <f ca="1">(BA743*DCF!I$10-DCF!I$5*MAX(BA743*DCF!I$10,0)-MAX(BA743-AZ743,0)/Inputs!$B$10)*DCF!I$6</f>
        <v>3137.1143423902772</v>
      </c>
      <c r="CI743" s="15">
        <f ca="1">(BB743*DCF!J$10-DCF!J$5*MAX(BB743*DCF!J$10,0)-MAX(BB743-BA743,0)/Inputs!$B$10)*DCF!J$6</f>
        <v>3876.3829258595451</v>
      </c>
      <c r="CJ743" s="15">
        <f ca="1">(BC743*DCF!K$10-DCF!K$5*MAX(BC743*DCF!K$10,0)-MAX(BC743-BB743,0)/Inputs!$B$10)*DCF!K$6</f>
        <v>4666.9117612555865</v>
      </c>
      <c r="CK743" s="15">
        <f ca="1">(BD743*DCF!L$10-DCF!L$5*MAX(BD743*DCF!L$10,0)-MAX(BD743-BC743,0)/Inputs!$B$10)*DCF!L$6</f>
        <v>4974.3488854693778</v>
      </c>
      <c r="CL743" s="15">
        <f ca="1">(BE743*DCF!M$10-DCF!M$5*MAX(BE743*DCF!M$10,0)-MAX(BE743-BD743,0)/Inputs!$B$10)*DCF!M$6</f>
        <v>5592.8129227535783</v>
      </c>
      <c r="CM743" s="15">
        <f ca="1">(BF743*DCF!C$28-DCF!C$5*MAX(BF743*DCF!C$28,0)-MAX(BF743-Inputs!$B$13,0)/Inputs!$B$17)*DCF!C$6</f>
        <v>3373.6227365645541</v>
      </c>
      <c r="CN743" s="15">
        <f ca="1">(BG743*DCF!D$28-DCF!D$5*MAX(BG743*DCF!D$28,0)-MAX(BG743-BF743,0)/Inputs!$B$17)*DCF!D$6</f>
        <v>3280.0679203837158</v>
      </c>
      <c r="CO743" s="15">
        <f ca="1">(BH743*DCF!E$28-DCF!E$5*MAX(BH743*DCF!E$28,0)-MAX(BH743-BG743,0)/Inputs!$B$17)*DCF!E$6</f>
        <v>3516.7372032971221</v>
      </c>
      <c r="CP743" s="15">
        <f ca="1">(BI743*DCF!F$28-DCF!F$5*MAX(BI743*DCF!F$28,0)-MAX(BI743-BH743,0)/Inputs!$B$17)*DCF!F$6</f>
        <v>4718.8796460602289</v>
      </c>
      <c r="CQ743" s="15">
        <f ca="1">(BJ743*DCF!G$28-DCF!G$5*MAX(BJ743*DCF!G$28,0)-MAX(BJ743-BI743,0)/Inputs!$B$17)*DCF!G$6</f>
        <v>6282.9490765383898</v>
      </c>
      <c r="CR743" s="15">
        <f ca="1">(BK743*DCF!H$28-DCF!H$5*MAX(BK743*DCF!H$28,0)-MAX(BK743-BJ743,0)/Inputs!$B$17)*DCF!H$6</f>
        <v>6988.8636443786363</v>
      </c>
      <c r="CS743" s="15">
        <f ca="1">(BL743*DCF!I$28-DCF!I$5*MAX(BL743*DCF!I$28,0)-MAX(BL743-BK743,0)/Inputs!$B$17)*DCF!I$6</f>
        <v>7608.7413753028759</v>
      </c>
      <c r="CT743" s="15">
        <f ca="1">(BM743*DCF!J$28-DCF!J$5*MAX(BM743*DCF!J$28,0)-MAX(BM743-BL743,0)/Inputs!$B$17)*DCF!J$6</f>
        <v>8747.3512126412024</v>
      </c>
      <c r="CU743" s="15">
        <f ca="1">(BN743*DCF!K$28-DCF!K$5*MAX(BN743*DCF!K$28,0)-MAX(BN743-BM743,0)/Inputs!$B$17)*DCF!K$6</f>
        <v>9788.6083664362395</v>
      </c>
      <c r="CV743" s="15">
        <f ca="1">(BO743*DCF!L$28-DCF!L$5*MAX(BO743*DCF!L$28,0)-MAX(BO743-BN743,0)/Inputs!$B$17)*DCF!L$6</f>
        <v>10419.387658055655</v>
      </c>
      <c r="CW743" s="15">
        <f ca="1">(BP743*DCF!M$28-DCF!M$5*MAX(BP743*DCF!M$28,0)-MAX(BP743-BO743,0)/Inputs!$B$17)*DCF!M$6</f>
        <v>11997.897951728519</v>
      </c>
      <c r="CX743" s="15">
        <f ca="1">(BQ743*DCF!C$46-DCF!C$5*MAX(BQ743*DCF!C$46,0)-MAX(BQ743-Inputs!$B$20,0)/Inputs!$B$24)*DCF!C$6</f>
        <v>-2202.9705848329254</v>
      </c>
      <c r="CY743" s="15">
        <f ca="1">(BR743*DCF!D$46-DCF!D$5*MAX(BR743*DCF!D$46,0)-MAX(BR743-BQ743,0)/Inputs!$B$24)*DCF!D$6</f>
        <v>-3302.9589585572908</v>
      </c>
      <c r="CZ743" s="15">
        <f ca="1">(BS743*DCF!E$46-DCF!E$5*MAX(BS743*DCF!E$46,0)-MAX(BS743-BR743,0)/Inputs!$B$24)*DCF!E$6</f>
        <v>-3085.5841687641637</v>
      </c>
      <c r="DA743" s="15">
        <f ca="1">(BT743*DCF!F$46-DCF!F$5*MAX(BT743*DCF!F$46,0)-MAX(BT743-BS743,0)/Inputs!$B$24)*DCF!F$6</f>
        <v>-9026.4449254495394</v>
      </c>
      <c r="DB743" s="15">
        <f ca="1">(BU743*DCF!G$46-DCF!G$5*MAX(BU743*DCF!G$46,0)-MAX(BU743-BT743,0)/Inputs!$B$24)*DCF!G$6</f>
        <v>-5412.1874468223741</v>
      </c>
      <c r="DC743" s="15">
        <f ca="1">(BV743*DCF!H$46-DCF!H$5*MAX(BV743*DCF!H$46,0)-MAX(BV743-BU743,0)/Inputs!$B$24)*DCF!H$6</f>
        <v>-3007.983780882234</v>
      </c>
      <c r="DD743" s="15">
        <f ca="1">(BW743*DCF!I$46-DCF!I$5*MAX(BW743*DCF!I$46,0)-MAX(BW743-BV743,0)/Inputs!$B$24)*DCF!I$6</f>
        <v>-1271.6600991851124</v>
      </c>
      <c r="DE743" s="15">
        <f ca="1">(BX743*DCF!J$46-DCF!J$5*MAX(BX743*DCF!J$46,0)-MAX(BX743-BW743,0)/Inputs!$B$24)*DCF!J$6</f>
        <v>-4342.8763260612841</v>
      </c>
      <c r="DF743" s="15">
        <f ca="1">(BY743*DCF!K$46-DCF!K$5*MAX(BY743*DCF!K$46,0)-MAX(BY743-BX743,0)/Inputs!$B$24)*DCF!K$6</f>
        <v>1528.670320082939</v>
      </c>
      <c r="DG743" s="15">
        <f ca="1">(BZ743*DCF!L$46-DCF!L$5*MAX(BZ743*DCF!L$46,0)-MAX(BZ743-BY743,0)/Inputs!$B$24)*DCF!L$6</f>
        <v>5571.8711321200708</v>
      </c>
      <c r="DH743" s="15">
        <f ca="1">(CA743*DCF!M$46-DCF!M$5*MAX(CA743*DCF!M$46,0)-MAX(CA743-BZ743,0)/Inputs!$B$24)*DCF!M$6</f>
        <v>8022.8825913939481</v>
      </c>
      <c r="DI743" s="15">
        <f ca="1">SUM(CB743:CL743)+BE743*DCF!M$10*(1+Inputs!$B$30)*(1-Inputs!$B$33)*(1-Inputs!$B$30/Inputs!$B$31)/(Inputs!$B$29-Inputs!$B$30)*DCF!M$6</f>
        <v>150461.20070379862</v>
      </c>
      <c r="DJ743" s="15">
        <f ca="1">SUM(CM743:CW743)+BP743*DCF!M$28*(1+Inputs!$B$30)*(1-Inputs!$B$33)*(1-Inputs!$B$30/Inputs!$B$31)/(Inputs!$B$29-Inputs!$B$30)*DCF!M$6</f>
        <v>354491.17372187728</v>
      </c>
      <c r="DK743" s="15">
        <f ca="1">SUM(CX743:DH743)+CA743*DCF!M$46*(1+Inputs!$B$30)*(1-Inputs!$B$33)*(1-Inputs!$B$30/Inputs!$B$31)/(Inputs!$B$29-Inputs!$B$30)*DCF!M$6</f>
        <v>207310.08104367912</v>
      </c>
      <c r="DM743" s="15">
        <f ca="1">DI743+DJ743+DK743+Inputs!$B$34+Inputs!$B$36-Inputs!$B$35</f>
        <v>789113.45546935499</v>
      </c>
    </row>
    <row r="744" spans="1:117" x14ac:dyDescent="0.75">
      <c r="A744" s="11">
        <v>731</v>
      </c>
      <c r="C744" s="23">
        <f t="shared" ref="C744:M753" ca="1" si="433">_xlfn.NORM.S.INV(RAND())</f>
        <v>-1.3556891380188512</v>
      </c>
      <c r="D744" s="23">
        <f t="shared" ca="1" si="433"/>
        <v>-0.50543339146830535</v>
      </c>
      <c r="E744" s="23">
        <f t="shared" ca="1" si="433"/>
        <v>1.0907333318273713</v>
      </c>
      <c r="F744" s="23">
        <f t="shared" ca="1" si="433"/>
        <v>0.92859515761466016</v>
      </c>
      <c r="G744" s="23">
        <f t="shared" ca="1" si="433"/>
        <v>7.5890663528582911E-2</v>
      </c>
      <c r="H744" s="23">
        <f t="shared" ca="1" si="433"/>
        <v>0.61044706222236156</v>
      </c>
      <c r="I744" s="23">
        <f t="shared" ca="1" si="433"/>
        <v>-1.1782657567570456</v>
      </c>
      <c r="J744" s="23">
        <f t="shared" ca="1" si="433"/>
        <v>0.5337952456731021</v>
      </c>
      <c r="K744" s="23">
        <f t="shared" ca="1" si="433"/>
        <v>0.31497467214515457</v>
      </c>
      <c r="L744" s="23">
        <f t="shared" ca="1" si="433"/>
        <v>0.95036844275015775</v>
      </c>
      <c r="M744" s="23">
        <f t="shared" ca="1" si="433"/>
        <v>-1.2820526182444301</v>
      </c>
      <c r="N744" s="23">
        <f ca="1">SQRT(Inputs!$B$38)*C744+SQRT(1-Inputs!$B$38)*_xlfn.NORM.S.INV(RAND())</f>
        <v>-1.5878250536614555</v>
      </c>
      <c r="O744" s="23">
        <f ca="1">SQRT(Inputs!$B$38)*D744+SQRT(1-Inputs!$B$38)*_xlfn.NORM.S.INV(RAND())</f>
        <v>-1.0920557321151736</v>
      </c>
      <c r="P744" s="23">
        <f ca="1">SQRT(Inputs!$B$38)*E744+SQRT(1-Inputs!$B$38)*_xlfn.NORM.S.INV(RAND())</f>
        <v>-0.60403884167920385</v>
      </c>
      <c r="Q744" s="23">
        <f ca="1">SQRT(Inputs!$B$38)*F744+SQRT(1-Inputs!$B$38)*_xlfn.NORM.S.INV(RAND())</f>
        <v>-2.2743682583063807E-2</v>
      </c>
      <c r="R744" s="23">
        <f ca="1">SQRT(Inputs!$B$38)*G744+SQRT(1-Inputs!$B$38)*_xlfn.NORM.S.INV(RAND())</f>
        <v>0.57082001166991192</v>
      </c>
      <c r="S744" s="23">
        <f ca="1">SQRT(Inputs!$B$38)*H744+SQRT(1-Inputs!$B$38)*_xlfn.NORM.S.INV(RAND())</f>
        <v>0.12445081001320202</v>
      </c>
      <c r="T744" s="23">
        <f ca="1">SQRT(Inputs!$B$38)*I744+SQRT(1-Inputs!$B$38)*_xlfn.NORM.S.INV(RAND())</f>
        <v>-1.5996041855015273</v>
      </c>
      <c r="U744" s="23">
        <f ca="1">SQRT(Inputs!$B$38)*J744+SQRT(1-Inputs!$B$38)*_xlfn.NORM.S.INV(RAND())</f>
        <v>0.1466641708513606</v>
      </c>
      <c r="V744" s="23">
        <f ca="1">SQRT(Inputs!$B$38)*K744+SQRT(1-Inputs!$B$38)*_xlfn.NORM.S.INV(RAND())</f>
        <v>-0.67429854805946476</v>
      </c>
      <c r="W744" s="23">
        <f ca="1">SQRT(Inputs!$B$38)*L744+SQRT(1-Inputs!$B$38)*_xlfn.NORM.S.INV(RAND())</f>
        <v>0.14704520634479967</v>
      </c>
      <c r="X744" s="23">
        <f ca="1">SQRT(Inputs!$B$38)*M744+SQRT(1-Inputs!$B$38)*_xlfn.NORM.S.INV(RAND())</f>
        <v>-1.8925025092087058</v>
      </c>
      <c r="Y744" s="23">
        <f ca="1">SQRT(Inputs!$B$38)*C744+SQRT(1-Inputs!$B$38)*_xlfn.NORM.S.INV(RAND())</f>
        <v>1.4349434552358418</v>
      </c>
      <c r="Z744" s="23">
        <f ca="1">SQRT(Inputs!$B$38)*D744+SQRT(1-Inputs!$B$38)*_xlfn.NORM.S.INV(RAND())</f>
        <v>-0.67783384412117353</v>
      </c>
      <c r="AA744" s="23">
        <f ca="1">SQRT(Inputs!$B$38)*E744+SQRT(1-Inputs!$B$38)*_xlfn.NORM.S.INV(RAND())</f>
        <v>1.8825398862348734</v>
      </c>
      <c r="AB744" s="23">
        <f ca="1">SQRT(Inputs!$B$38)*F744+SQRT(1-Inputs!$B$38)*_xlfn.NORM.S.INV(RAND())</f>
        <v>1.1282618943021419</v>
      </c>
      <c r="AC744" s="23">
        <f ca="1">SQRT(Inputs!$B$38)*G744+SQRT(1-Inputs!$B$38)*_xlfn.NORM.S.INV(RAND())</f>
        <v>1.259197587558174</v>
      </c>
      <c r="AD744" s="23">
        <f ca="1">SQRT(Inputs!$B$38)*H744+SQRT(1-Inputs!$B$38)*_xlfn.NORM.S.INV(RAND())</f>
        <v>1.3128249965368219</v>
      </c>
      <c r="AE744" s="23">
        <f ca="1">SQRT(Inputs!$B$38)*I744+SQRT(1-Inputs!$B$38)*_xlfn.NORM.S.INV(RAND())</f>
        <v>-2.0214575311544367</v>
      </c>
      <c r="AF744" s="23">
        <f ca="1">SQRT(Inputs!$B$38)*J744+SQRT(1-Inputs!$B$38)*_xlfn.NORM.S.INV(RAND())</f>
        <v>0.44896356195735448</v>
      </c>
      <c r="AG744" s="23">
        <f ca="1">SQRT(Inputs!$B$38)*K744+SQRT(1-Inputs!$B$38)*_xlfn.NORM.S.INV(RAND())</f>
        <v>0.56237129314917034</v>
      </c>
      <c r="AH744" s="23">
        <f ca="1">SQRT(Inputs!$B$38)*L744+SQRT(1-Inputs!$B$38)*_xlfn.NORM.S.INV(RAND())</f>
        <v>-0.39885841300370561</v>
      </c>
      <c r="AI744" s="23">
        <f ca="1">SQRT(Inputs!$B$38)*M744+SQRT(1-Inputs!$B$38)*_xlfn.NORM.S.INV(RAND())</f>
        <v>-0.12976837797068042</v>
      </c>
      <c r="AJ744" s="23">
        <f ca="1">SQRT(Inputs!$B$38)*C744+SQRT(1-Inputs!$B$38)*_xlfn.NORM.S.INV(RAND())</f>
        <v>-1.1735421578152603</v>
      </c>
      <c r="AK744" s="23">
        <f ca="1">SQRT(Inputs!$B$38)*D744+SQRT(1-Inputs!$B$38)*_xlfn.NORM.S.INV(RAND())</f>
        <v>-0.86826807432959563</v>
      </c>
      <c r="AL744" s="23">
        <f ca="1">SQRT(Inputs!$B$38)*E744+SQRT(1-Inputs!$B$38)*_xlfn.NORM.S.INV(RAND())</f>
        <v>0.67690577690680342</v>
      </c>
      <c r="AM744" s="23">
        <f ca="1">SQRT(Inputs!$B$38)*F744+SQRT(1-Inputs!$B$38)*_xlfn.NORM.S.INV(RAND())</f>
        <v>-0.36677399308125025</v>
      </c>
      <c r="AN744" s="23">
        <f ca="1">SQRT(Inputs!$B$38)*G744+SQRT(1-Inputs!$B$38)*_xlfn.NORM.S.INV(RAND())</f>
        <v>-0.35235067608833542</v>
      </c>
      <c r="AO744" s="23">
        <f ca="1">SQRT(Inputs!$B$38)*H744+SQRT(1-Inputs!$B$38)*_xlfn.NORM.S.INV(RAND())</f>
        <v>0.47733465959113258</v>
      </c>
      <c r="AP744" s="23">
        <f ca="1">SQRT(Inputs!$B$38)*I744+SQRT(1-Inputs!$B$38)*_xlfn.NORM.S.INV(RAND())</f>
        <v>-2.0562034815067438</v>
      </c>
      <c r="AQ744" s="23">
        <f ca="1">SQRT(Inputs!$B$38)*J744+SQRT(1-Inputs!$B$38)*_xlfn.NORM.S.INV(RAND())</f>
        <v>0.74160193239693906</v>
      </c>
      <c r="AR744" s="23">
        <f ca="1">SQRT(Inputs!$B$38)*K744+SQRT(1-Inputs!$B$38)*_xlfn.NORM.S.INV(RAND())</f>
        <v>1.1930838298195408</v>
      </c>
      <c r="AS744" s="23">
        <f ca="1">SQRT(Inputs!$B$38)*L744+SQRT(1-Inputs!$B$38)*_xlfn.NORM.S.INV(RAND())</f>
        <v>0.35084407238007986</v>
      </c>
      <c r="AT744" s="23">
        <f ca="1">SQRT(Inputs!$B$38)*M744+SQRT(1-Inputs!$B$38)*_xlfn.NORM.S.INV(RAND())</f>
        <v>-0.76143125785392773</v>
      </c>
      <c r="AU744" s="15">
        <f ca="1">Inputs!$B$6*EXP($B$8-0.5*C$5^2+C$5*N744)</f>
        <v>3837.537990692354</v>
      </c>
      <c r="AV744" s="15">
        <f t="shared" ca="1" si="401"/>
        <v>3978.268805453316</v>
      </c>
      <c r="AW744" s="15">
        <f t="shared" ca="1" si="402"/>
        <v>4471.2540270719655</v>
      </c>
      <c r="AX744" s="15">
        <f t="shared" ca="1" si="403"/>
        <v>5443.4630634352434</v>
      </c>
      <c r="AY744" s="15">
        <f t="shared" ca="1" si="404"/>
        <v>7111.0699776633464</v>
      </c>
      <c r="AZ744" s="15">
        <f t="shared" ca="1" si="405"/>
        <v>8817.0391500334499</v>
      </c>
      <c r="BA744" s="15">
        <f t="shared" ca="1" si="406"/>
        <v>9126.5458105742091</v>
      </c>
      <c r="BB744" s="15">
        <f t="shared" ca="1" si="407"/>
        <v>11339.073864081984</v>
      </c>
      <c r="BC744" s="15">
        <f t="shared" ca="1" si="408"/>
        <v>13012.334802930392</v>
      </c>
      <c r="BD744" s="15">
        <f t="shared" ca="1" si="409"/>
        <v>16162.103669329124</v>
      </c>
      <c r="BE744" s="15">
        <f t="shared" ca="1" si="410"/>
        <v>16668.884385157784</v>
      </c>
      <c r="BF744" s="15">
        <f ca="1">Inputs!$B$13*EXP($B$9-0.5*C$6^2+C$6*Y744)</f>
        <v>18382.298766146367</v>
      </c>
      <c r="BG744" s="15">
        <f t="shared" ca="1" si="411"/>
        <v>19824.024932518503</v>
      </c>
      <c r="BH744" s="15">
        <f t="shared" ca="1" si="412"/>
        <v>33097.775687926631</v>
      </c>
      <c r="BI744" s="15">
        <f t="shared" ca="1" si="413"/>
        <v>48200.752299353218</v>
      </c>
      <c r="BJ744" s="15">
        <f t="shared" ca="1" si="414"/>
        <v>70851.493136563266</v>
      </c>
      <c r="BK744" s="15">
        <f t="shared" ca="1" si="415"/>
        <v>103974.27855088926</v>
      </c>
      <c r="BL744" s="15">
        <f t="shared" ca="1" si="416"/>
        <v>98285.374792435134</v>
      </c>
      <c r="BM744" s="15">
        <f t="shared" ca="1" si="417"/>
        <v>127743.62403648083</v>
      </c>
      <c r="BN744" s="15">
        <f t="shared" ca="1" si="418"/>
        <v>168061.4898860777</v>
      </c>
      <c r="BO744" s="15">
        <f t="shared" ca="1" si="419"/>
        <v>197414.05086613511</v>
      </c>
      <c r="BP744" s="15">
        <f t="shared" ca="1" si="420"/>
        <v>239433.48498137778</v>
      </c>
      <c r="BQ744" s="15">
        <f ca="1">Inputs!$B$20*EXP($B$10-0.5*C$7^2+C$7*AJ744)</f>
        <v>2829.0425118262269</v>
      </c>
      <c r="BR744" s="15">
        <f t="shared" ca="1" si="421"/>
        <v>2913.5586937910639</v>
      </c>
      <c r="BS744" s="15">
        <f t="shared" ca="1" si="422"/>
        <v>4845.9914401985889</v>
      </c>
      <c r="BT744" s="15">
        <f t="shared" ca="1" si="423"/>
        <v>6068.6499117170561</v>
      </c>
      <c r="BU744" s="15">
        <f t="shared" ca="1" si="424"/>
        <v>7723.0800941276602</v>
      </c>
      <c r="BV744" s="15">
        <f t="shared" ca="1" si="425"/>
        <v>11965.008118507119</v>
      </c>
      <c r="BW744" s="15">
        <f t="shared" ca="1" si="426"/>
        <v>10804.955197498106</v>
      </c>
      <c r="BX744" s="15">
        <f t="shared" ca="1" si="427"/>
        <v>17534.878549795598</v>
      </c>
      <c r="BY744" s="15">
        <f t="shared" ca="1" si="428"/>
        <v>30869.414302099311</v>
      </c>
      <c r="BZ744" s="15">
        <f t="shared" ca="1" si="429"/>
        <v>46199.800743736865</v>
      </c>
      <c r="CA744" s="15">
        <f t="shared" ca="1" si="430"/>
        <v>56683.877026774338</v>
      </c>
      <c r="CB744" s="15">
        <f ca="1">(AU744*DCF!C$10-DCF!C$5*MAX(AU744*DCF!C$10,0)-MAX(AU744-Inputs!$B$6,0)/Inputs!$B$10)*DCF!C$6</f>
        <v>985.51473793761795</v>
      </c>
      <c r="CC744" s="15">
        <f ca="1">(AV744*DCF!D$10-DCF!D$5*MAX(AV744*DCF!D$10,0)-MAX(AV744-AU744,0)/Inputs!$B$10)*DCF!D$6</f>
        <v>935.36254345039265</v>
      </c>
      <c r="CD744" s="15">
        <f ca="1">(AW744*DCF!E$10-DCF!E$5*MAX(AW744*DCF!E$10,0)-MAX(AW744-AV744,0)/Inputs!$B$10)*DCF!E$6</f>
        <v>921.30069122374937</v>
      </c>
      <c r="CE744" s="15">
        <f ca="1">(AX744*DCF!F$10-DCF!F$5*MAX(AX744*DCF!F$10,0)-MAX(AX744-AW744,0)/Inputs!$B$10)*DCF!F$6</f>
        <v>986.00671501384227</v>
      </c>
      <c r="CF744" s="15">
        <f ca="1">(AY744*DCF!G$10-DCF!G$5*MAX(AY744*DCF!G$10,0)-MAX(AY744-AX744,0)/Inputs!$B$10)*DCF!G$6</f>
        <v>1144.6209132862027</v>
      </c>
      <c r="CG744" s="15">
        <f ca="1">(AZ744*DCF!H$10-DCF!H$5*MAX(AZ744*DCF!H$10,0)-MAX(AZ744-AY744,0)/Inputs!$B$10)*DCF!H$6</f>
        <v>1408.9090651862496</v>
      </c>
      <c r="CH744" s="15">
        <f ca="1">(BA744*DCF!I$10-DCF!I$5*MAX(BA744*DCF!I$10,0)-MAX(BA744-AZ744,0)/Inputs!$B$10)*DCF!I$6</f>
        <v>1616.3170457224949</v>
      </c>
      <c r="CI744" s="15">
        <f ca="1">(BB744*DCF!J$10-DCF!J$5*MAX(BB744*DCF!J$10,0)-MAX(BB744-BA744,0)/Inputs!$B$10)*DCF!J$6</f>
        <v>1610.5392184323628</v>
      </c>
      <c r="CJ744" s="15">
        <f ca="1">(BC744*DCF!K$10-DCF!K$5*MAX(BC744*DCF!K$10,0)-MAX(BC744-BB744,0)/Inputs!$B$10)*DCF!K$6</f>
        <v>1860.5458642458086</v>
      </c>
      <c r="CK744" s="15">
        <f ca="1">(BD744*DCF!L$10-DCF!L$5*MAX(BD744*DCF!L$10,0)-MAX(BD744-BC744,0)/Inputs!$B$10)*DCF!L$6</f>
        <v>2030.2364577407004</v>
      </c>
      <c r="CL744" s="15">
        <f ca="1">(BE744*DCF!M$10-DCF!M$5*MAX(BE744*DCF!M$10,0)-MAX(BE744-BD744,0)/Inputs!$B$10)*DCF!M$6</f>
        <v>2291.6548114615016</v>
      </c>
      <c r="CM744" s="15">
        <f ca="1">(BF744*DCF!C$28-DCF!C$5*MAX(BF744*DCF!C$28,0)-MAX(BF744-Inputs!$B$13,0)/Inputs!$B$17)*DCF!C$6</f>
        <v>3994.6145897411739</v>
      </c>
      <c r="CN744" s="15">
        <f ca="1">(BG744*DCF!D$28-DCF!D$5*MAX(BG744*DCF!D$28,0)-MAX(BG744-BF744,0)/Inputs!$B$17)*DCF!D$6</f>
        <v>5531.0462662900236</v>
      </c>
      <c r="CO744" s="15">
        <f ca="1">(BH744*DCF!E$28-DCF!E$5*MAX(BH744*DCF!E$28,0)-MAX(BH744-BG744,0)/Inputs!$B$17)*DCF!E$6</f>
        <v>6757.8058648899651</v>
      </c>
      <c r="CP744" s="15">
        <f ca="1">(BI744*DCF!F$28-DCF!F$5*MAX(BI744*DCF!F$28,0)-MAX(BI744-BH744,0)/Inputs!$B$17)*DCF!F$6</f>
        <v>10335.498987020856</v>
      </c>
      <c r="CQ744" s="15">
        <f ca="1">(BJ744*DCF!G$28-DCF!G$5*MAX(BJ744*DCF!G$28,0)-MAX(BJ744-BI744,0)/Inputs!$B$17)*DCF!G$6</f>
        <v>14573.32659618955</v>
      </c>
      <c r="CR744" s="15">
        <f ca="1">(BK744*DCF!H$28-DCF!H$5*MAX(BK744*DCF!H$28,0)-MAX(BK744-BJ744,0)/Inputs!$B$17)*DCF!H$6</f>
        <v>20567.634895174302</v>
      </c>
      <c r="CS744" s="15">
        <f ca="1">(BL744*DCF!I$28-DCF!I$5*MAX(BL744*DCF!I$28,0)-MAX(BL744-BK744,0)/Inputs!$B$17)*DCF!I$6</f>
        <v>23112.104384752634</v>
      </c>
      <c r="CT744" s="15">
        <f ca="1">(BM744*DCF!J$28-DCF!J$5*MAX(BM744*DCF!J$28,0)-MAX(BM744-BL744,0)/Inputs!$B$17)*DCF!J$6</f>
        <v>24591.509768734057</v>
      </c>
      <c r="CU744" s="15">
        <f ca="1">(BN744*DCF!K$28-DCF!K$5*MAX(BN744*DCF!K$28,0)-MAX(BN744-BM744,0)/Inputs!$B$17)*DCF!K$6</f>
        <v>30553.36724172633</v>
      </c>
      <c r="CV744" s="15">
        <f ca="1">(BO744*DCF!L$28-DCF!L$5*MAX(BO744*DCF!L$28,0)-MAX(BO744-BN744,0)/Inputs!$B$17)*DCF!L$6</f>
        <v>36066.95562389469</v>
      </c>
      <c r="CW744" s="15">
        <f ca="1">(BP744*DCF!M$28-DCF!M$5*MAX(BP744*DCF!M$28,0)-MAX(BP744-BO744,0)/Inputs!$B$17)*DCF!M$6</f>
        <v>40657.337184814969</v>
      </c>
      <c r="CX744" s="15">
        <f ca="1">(BQ744*DCF!C$46-DCF!C$5*MAX(BQ744*DCF!C$46,0)-MAX(BQ744-Inputs!$B$20,0)/Inputs!$B$24)*DCF!C$6</f>
        <v>-653.35854776587223</v>
      </c>
      <c r="CY744" s="15">
        <f ca="1">(BR744*DCF!D$46-DCF!D$5*MAX(BR744*DCF!D$46,0)-MAX(BR744-BQ744,0)/Inputs!$B$24)*DCF!D$6</f>
        <v>-533.33887725947125</v>
      </c>
      <c r="CZ744" s="15">
        <f ca="1">(BS744*DCF!E$46-DCF!E$5*MAX(BS744*DCF!E$46,0)-MAX(BS744-BR744,0)/Inputs!$B$24)*DCF!E$6</f>
        <v>-1334.7587149093931</v>
      </c>
      <c r="DA744" s="15">
        <f ca="1">(BT744*DCF!F$46-DCF!F$5*MAX(BT744*DCF!F$46,0)-MAX(BT744-BS744,0)/Inputs!$B$24)*DCF!F$6</f>
        <v>-887.16605616545087</v>
      </c>
      <c r="DB744" s="15">
        <f ca="1">(BU744*DCF!G$46-DCF!G$5*MAX(BU744*DCF!G$46,0)-MAX(BU744-BT744,0)/Inputs!$B$24)*DCF!G$6</f>
        <v>-816.3067812371138</v>
      </c>
      <c r="DC744" s="15">
        <f ca="1">(BV744*DCF!H$46-DCF!H$5*MAX(BV744*DCF!H$46,0)-MAX(BV744-BU744,0)/Inputs!$B$24)*DCF!H$6</f>
        <v>-1318.1531428516944</v>
      </c>
      <c r="DD744" s="15">
        <f ca="1">(BW744*DCF!I$46-DCF!I$5*MAX(BW744*DCF!I$46,0)-MAX(BW744-BV744,0)/Inputs!$B$24)*DCF!I$6</f>
        <v>249.54462798562548</v>
      </c>
      <c r="DE744" s="15">
        <f ca="1">(BX744*DCF!J$46-DCF!J$5*MAX(BX744*DCF!J$46,0)-MAX(BX744-BW744,0)/Inputs!$B$24)*DCF!J$6</f>
        <v>-1049.1260704764823</v>
      </c>
      <c r="DF744" s="15">
        <f ca="1">(BY744*DCF!K$46-DCF!K$5*MAX(BY744*DCF!K$46,0)-MAX(BY744-BX744,0)/Inputs!$B$24)*DCF!K$6</f>
        <v>-1503.2421800847394</v>
      </c>
      <c r="DG744" s="15">
        <f ca="1">(BZ744*DCF!L$46-DCF!L$5*MAX(BZ744*DCF!L$46,0)-MAX(BZ744-BY744,0)/Inputs!$B$24)*DCF!L$6</f>
        <v>-275.73868869130774</v>
      </c>
      <c r="DH744" s="15">
        <f ca="1">(CA744*DCF!M$46-DCF!M$5*MAX(CA744*DCF!M$46,0)-MAX(CA744-BZ744,0)/Inputs!$B$24)*DCF!M$6</f>
        <v>2252.0323112234441</v>
      </c>
      <c r="DI744" s="15">
        <f ca="1">SUM(CB744:CL744)+BE744*DCF!M$10*(1+Inputs!$B$30)*(1-Inputs!$B$33)*(1-Inputs!$B$30/Inputs!$B$31)/(Inputs!$B$29-Inputs!$B$30)*DCF!M$6</f>
        <v>62180.733730771739</v>
      </c>
      <c r="DJ744" s="15">
        <f ca="1">SUM(CM744:CW744)+BP744*DCF!M$28*(1+Inputs!$B$30)*(1-Inputs!$B$33)*(1-Inputs!$B$30/Inputs!$B$31)/(Inputs!$B$29-Inputs!$B$30)*DCF!M$6</f>
        <v>1105203.2745808749</v>
      </c>
      <c r="DK744" s="15">
        <f ca="1">SUM(CX744:DH744)+CA744*DCF!M$46*(1+Inputs!$B$30)*(1-Inputs!$B$33)*(1-Inputs!$B$30/Inputs!$B$31)/(Inputs!$B$29-Inputs!$B$30)*DCF!M$6</f>
        <v>81770.376397649699</v>
      </c>
      <c r="DM744" s="15">
        <f ca="1">DI744+DJ744+DK744+Inputs!$B$34+Inputs!$B$36-Inputs!$B$35</f>
        <v>1326005.3847092965</v>
      </c>
    </row>
    <row r="745" spans="1:117" x14ac:dyDescent="0.75">
      <c r="A745" s="11">
        <v>732</v>
      </c>
      <c r="C745" s="23">
        <f t="shared" ca="1" si="433"/>
        <v>-1.0236383528946993</v>
      </c>
      <c r="D745" s="23">
        <f t="shared" ca="1" si="433"/>
        <v>0.79509000419564424</v>
      </c>
      <c r="E745" s="23">
        <f t="shared" ca="1" si="433"/>
        <v>1.3102289335395745</v>
      </c>
      <c r="F745" s="23">
        <f t="shared" ca="1" si="433"/>
        <v>-1.4388230453163777</v>
      </c>
      <c r="G745" s="23">
        <f t="shared" ca="1" si="433"/>
        <v>0.16004127202123811</v>
      </c>
      <c r="H745" s="23">
        <f t="shared" ca="1" si="433"/>
        <v>0.88847453855311664</v>
      </c>
      <c r="I745" s="23">
        <f t="shared" ca="1" si="433"/>
        <v>-0.31066147596223537</v>
      </c>
      <c r="J745" s="23">
        <f t="shared" ca="1" si="433"/>
        <v>-1.0176982549548459</v>
      </c>
      <c r="K745" s="23">
        <f t="shared" ca="1" si="433"/>
        <v>0.20213662191388215</v>
      </c>
      <c r="L745" s="23">
        <f t="shared" ca="1" si="433"/>
        <v>-2.267145524654131</v>
      </c>
      <c r="M745" s="23">
        <f t="shared" ca="1" si="433"/>
        <v>1.4236275579419443E-2</v>
      </c>
      <c r="N745" s="23">
        <f ca="1">SQRT(Inputs!$B$38)*C745+SQRT(1-Inputs!$B$38)*_xlfn.NORM.S.INV(RAND())</f>
        <v>-0.27010380662218403</v>
      </c>
      <c r="O745" s="23">
        <f ca="1">SQRT(Inputs!$B$38)*D745+SQRT(1-Inputs!$B$38)*_xlfn.NORM.S.INV(RAND())</f>
        <v>-1.192216448321707</v>
      </c>
      <c r="P745" s="23">
        <f ca="1">SQRT(Inputs!$B$38)*E745+SQRT(1-Inputs!$B$38)*_xlfn.NORM.S.INV(RAND())</f>
        <v>0.21783834859961865</v>
      </c>
      <c r="Q745" s="23">
        <f ca="1">SQRT(Inputs!$B$38)*F745+SQRT(1-Inputs!$B$38)*_xlfn.NORM.S.INV(RAND())</f>
        <v>-0.58229301851708526</v>
      </c>
      <c r="R745" s="23">
        <f ca="1">SQRT(Inputs!$B$38)*G745+SQRT(1-Inputs!$B$38)*_xlfn.NORM.S.INV(RAND())</f>
        <v>-0.380590788439709</v>
      </c>
      <c r="S745" s="23">
        <f ca="1">SQRT(Inputs!$B$38)*H745+SQRT(1-Inputs!$B$38)*_xlfn.NORM.S.INV(RAND())</f>
        <v>1.3496957965572891</v>
      </c>
      <c r="T745" s="23">
        <f ca="1">SQRT(Inputs!$B$38)*I745+SQRT(1-Inputs!$B$38)*_xlfn.NORM.S.INV(RAND())</f>
        <v>-1.2315402534502482</v>
      </c>
      <c r="U745" s="23">
        <f ca="1">SQRT(Inputs!$B$38)*J745+SQRT(1-Inputs!$B$38)*_xlfn.NORM.S.INV(RAND())</f>
        <v>-0.83035468388899369</v>
      </c>
      <c r="V745" s="23">
        <f ca="1">SQRT(Inputs!$B$38)*K745+SQRT(1-Inputs!$B$38)*_xlfn.NORM.S.INV(RAND())</f>
        <v>1.0047312917640174</v>
      </c>
      <c r="W745" s="23">
        <f ca="1">SQRT(Inputs!$B$38)*L745+SQRT(1-Inputs!$B$38)*_xlfn.NORM.S.INV(RAND())</f>
        <v>-1.0279525672612317</v>
      </c>
      <c r="X745" s="23">
        <f ca="1">SQRT(Inputs!$B$38)*M745+SQRT(1-Inputs!$B$38)*_xlfn.NORM.S.INV(RAND())</f>
        <v>-0.84600885017994831</v>
      </c>
      <c r="Y745" s="23">
        <f ca="1">SQRT(Inputs!$B$38)*C745+SQRT(1-Inputs!$B$38)*_xlfn.NORM.S.INV(RAND())</f>
        <v>-0.57790497529115437</v>
      </c>
      <c r="Z745" s="23">
        <f ca="1">SQRT(Inputs!$B$38)*D745+SQRT(1-Inputs!$B$38)*_xlfn.NORM.S.INV(RAND())</f>
        <v>0.17040073143765555</v>
      </c>
      <c r="AA745" s="23">
        <f ca="1">SQRT(Inputs!$B$38)*E745+SQRT(1-Inputs!$B$38)*_xlfn.NORM.S.INV(RAND())</f>
        <v>1.0863278094794482E-2</v>
      </c>
      <c r="AB745" s="23">
        <f ca="1">SQRT(Inputs!$B$38)*F745+SQRT(1-Inputs!$B$38)*_xlfn.NORM.S.INV(RAND())</f>
        <v>-1.6026993033060499</v>
      </c>
      <c r="AC745" s="23">
        <f ca="1">SQRT(Inputs!$B$38)*G745+SQRT(1-Inputs!$B$38)*_xlfn.NORM.S.INV(RAND())</f>
        <v>-0.83474837461951934</v>
      </c>
      <c r="AD745" s="23">
        <f ca="1">SQRT(Inputs!$B$38)*H745+SQRT(1-Inputs!$B$38)*_xlfn.NORM.S.INV(RAND())</f>
        <v>0.53197254322306176</v>
      </c>
      <c r="AE745" s="23">
        <f ca="1">SQRT(Inputs!$B$38)*I745+SQRT(1-Inputs!$B$38)*_xlfn.NORM.S.INV(RAND())</f>
        <v>2.4543753844524729E-2</v>
      </c>
      <c r="AF745" s="23">
        <f ca="1">SQRT(Inputs!$B$38)*J745+SQRT(1-Inputs!$B$38)*_xlfn.NORM.S.INV(RAND())</f>
        <v>-0.71730026082390963</v>
      </c>
      <c r="AG745" s="23">
        <f ca="1">SQRT(Inputs!$B$38)*K745+SQRT(1-Inputs!$B$38)*_xlfn.NORM.S.INV(RAND())</f>
        <v>1.2501729018637435</v>
      </c>
      <c r="AH745" s="23">
        <f ca="1">SQRT(Inputs!$B$38)*L745+SQRT(1-Inputs!$B$38)*_xlfn.NORM.S.INV(RAND())</f>
        <v>-0.32340762451264948</v>
      </c>
      <c r="AI745" s="23">
        <f ca="1">SQRT(Inputs!$B$38)*M745+SQRT(1-Inputs!$B$38)*_xlfn.NORM.S.INV(RAND())</f>
        <v>0.2793247507618275</v>
      </c>
      <c r="AJ745" s="23">
        <f ca="1">SQRT(Inputs!$B$38)*C745+SQRT(1-Inputs!$B$38)*_xlfn.NORM.S.INV(RAND())</f>
        <v>-1.614199622123901</v>
      </c>
      <c r="AK745" s="23">
        <f ca="1">SQRT(Inputs!$B$38)*D745+SQRT(1-Inputs!$B$38)*_xlfn.NORM.S.INV(RAND())</f>
        <v>1.0020088336661668</v>
      </c>
      <c r="AL745" s="23">
        <f ca="1">SQRT(Inputs!$B$38)*E745+SQRT(1-Inputs!$B$38)*_xlfn.NORM.S.INV(RAND())</f>
        <v>-0.63377266838572988</v>
      </c>
      <c r="AM745" s="23">
        <f ca="1">SQRT(Inputs!$B$38)*F745+SQRT(1-Inputs!$B$38)*_xlfn.NORM.S.INV(RAND())</f>
        <v>-0.97748189161440935</v>
      </c>
      <c r="AN745" s="23">
        <f ca="1">SQRT(Inputs!$B$38)*G745+SQRT(1-Inputs!$B$38)*_xlfn.NORM.S.INV(RAND())</f>
        <v>1.7789723480334581</v>
      </c>
      <c r="AO745" s="23">
        <f ca="1">SQRT(Inputs!$B$38)*H745+SQRT(1-Inputs!$B$38)*_xlfn.NORM.S.INV(RAND())</f>
        <v>-0.57218504833010031</v>
      </c>
      <c r="AP745" s="23">
        <f ca="1">SQRT(Inputs!$B$38)*I745+SQRT(1-Inputs!$B$38)*_xlfn.NORM.S.INV(RAND())</f>
        <v>-0.97286803433158731</v>
      </c>
      <c r="AQ745" s="23">
        <f ca="1">SQRT(Inputs!$B$38)*J745+SQRT(1-Inputs!$B$38)*_xlfn.NORM.S.INV(RAND())</f>
        <v>-0.44840778925090596</v>
      </c>
      <c r="AR745" s="23">
        <f ca="1">SQRT(Inputs!$B$38)*K745+SQRT(1-Inputs!$B$38)*_xlfn.NORM.S.INV(RAND())</f>
        <v>-0.77207263101762824</v>
      </c>
      <c r="AS745" s="23">
        <f ca="1">SQRT(Inputs!$B$38)*L745+SQRT(1-Inputs!$B$38)*_xlfn.NORM.S.INV(RAND())</f>
        <v>-0.85681135713381851</v>
      </c>
      <c r="AT745" s="23">
        <f ca="1">SQRT(Inputs!$B$38)*M745+SQRT(1-Inputs!$B$38)*_xlfn.NORM.S.INV(RAND())</f>
        <v>1.1534371760112494</v>
      </c>
      <c r="AU745" s="15">
        <f ca="1">Inputs!$B$6*EXP($B$8-0.5*C$5^2+C$5*N745)</f>
        <v>4749.9524305515224</v>
      </c>
      <c r="AV745" s="15">
        <f t="shared" ca="1" si="401"/>
        <v>4852.1577888886568</v>
      </c>
      <c r="AW745" s="15">
        <f t="shared" ca="1" si="402"/>
        <v>6092.7614790886873</v>
      </c>
      <c r="AX745" s="15">
        <f t="shared" ca="1" si="403"/>
        <v>6916.7212060368274</v>
      </c>
      <c r="AY745" s="15">
        <f t="shared" ca="1" si="404"/>
        <v>8085.447190050686</v>
      </c>
      <c r="AZ745" s="15">
        <f t="shared" ca="1" si="405"/>
        <v>11473.298499944902</v>
      </c>
      <c r="BA745" s="15">
        <f t="shared" ca="1" si="406"/>
        <v>12342.456887066106</v>
      </c>
      <c r="BB745" s="15">
        <f t="shared" ca="1" si="407"/>
        <v>13904.676958124935</v>
      </c>
      <c r="BC745" s="15">
        <f t="shared" ca="1" si="408"/>
        <v>18764.089919582784</v>
      </c>
      <c r="BD745" s="15">
        <f t="shared" ca="1" si="409"/>
        <v>20880.479527504081</v>
      </c>
      <c r="BE745" s="15">
        <f t="shared" ca="1" si="410"/>
        <v>23688.844720905639</v>
      </c>
      <c r="BF745" s="15">
        <f ca="1">Inputs!$B$13*EXP($B$9-0.5*C$6^2+C$6*Y745)</f>
        <v>12333.826696299424</v>
      </c>
      <c r="BG745" s="15">
        <f t="shared" ca="1" si="411"/>
        <v>15501.024592593185</v>
      </c>
      <c r="BH745" s="15">
        <f t="shared" ca="1" si="412"/>
        <v>18973.555867542957</v>
      </c>
      <c r="BI745" s="15">
        <f t="shared" ca="1" si="413"/>
        <v>18148.839985741008</v>
      </c>
      <c r="BJ745" s="15">
        <f t="shared" ca="1" si="414"/>
        <v>19726.937768005198</v>
      </c>
      <c r="BK745" s="15">
        <f t="shared" ca="1" si="415"/>
        <v>26029.610969926973</v>
      </c>
      <c r="BL745" s="15">
        <f t="shared" ca="1" si="416"/>
        <v>32076.097107374546</v>
      </c>
      <c r="BM745" s="15">
        <f t="shared" ca="1" si="417"/>
        <v>36067.02680009359</v>
      </c>
      <c r="BN745" s="15">
        <f t="shared" ca="1" si="418"/>
        <v>51527.052975883453</v>
      </c>
      <c r="BO745" s="15">
        <f t="shared" ca="1" si="419"/>
        <v>61059.620251991262</v>
      </c>
      <c r="BP745" s="15">
        <f t="shared" ca="1" si="420"/>
        <v>77569.312215262704</v>
      </c>
      <c r="BQ745" s="15">
        <f ca="1">Inputs!$B$20*EXP($B$10-0.5*C$7^2+C$7*AJ745)</f>
        <v>2419.7028547015052</v>
      </c>
      <c r="BR745" s="15">
        <f t="shared" ca="1" si="421"/>
        <v>4513.3706224619164</v>
      </c>
      <c r="BS745" s="15">
        <f t="shared" ca="1" si="422"/>
        <v>5152.0267537003137</v>
      </c>
      <c r="BT745" s="15">
        <f t="shared" ca="1" si="423"/>
        <v>5496.8000537694879</v>
      </c>
      <c r="BU745" s="15">
        <f t="shared" ca="1" si="424"/>
        <v>11716.043581382726</v>
      </c>
      <c r="BV745" s="15">
        <f t="shared" ca="1" si="425"/>
        <v>14328.87907831192</v>
      </c>
      <c r="BW745" s="15">
        <f t="shared" ca="1" si="426"/>
        <v>16274.225285994034</v>
      </c>
      <c r="BX745" s="15">
        <f t="shared" ca="1" si="427"/>
        <v>20805.212085755345</v>
      </c>
      <c r="BY745" s="15">
        <f t="shared" ca="1" si="428"/>
        <v>25148.403881566577</v>
      </c>
      <c r="BZ745" s="15">
        <f t="shared" ca="1" si="429"/>
        <v>30144.308683345993</v>
      </c>
      <c r="CA745" s="15">
        <f t="shared" ca="1" si="430"/>
        <v>51976.105358085719</v>
      </c>
      <c r="CB745" s="15">
        <f ca="1">(AU745*DCF!C$10-DCF!C$5*MAX(AU745*DCF!C$10,0)-MAX(AU745-Inputs!$B$6,0)/Inputs!$B$10)*DCF!C$6</f>
        <v>1044.587947665058</v>
      </c>
      <c r="CC745" s="15">
        <f ca="1">(AV745*DCF!D$10-DCF!D$5*MAX(AV745*DCF!D$10,0)-MAX(AV745-AU745,0)/Inputs!$B$10)*DCF!D$6</f>
        <v>1157.7604870253588</v>
      </c>
      <c r="CD745" s="15">
        <f ca="1">(AW745*DCF!E$10-DCF!E$5*MAX(AW745*DCF!E$10,0)-MAX(AW745-AV745,0)/Inputs!$B$10)*DCF!E$6</f>
        <v>1127.2863104088506</v>
      </c>
      <c r="CE745" s="15">
        <f ca="1">(AX745*DCF!F$10-DCF!F$5*MAX(AX745*DCF!F$10,0)-MAX(AX745-AW745,0)/Inputs!$B$10)*DCF!F$6</f>
        <v>1338.4636253948142</v>
      </c>
      <c r="CF745" s="15">
        <f ca="1">(AY745*DCF!G$10-DCF!G$5*MAX(AY745*DCF!G$10,0)-MAX(AY745-AX745,0)/Inputs!$B$10)*DCF!G$6</f>
        <v>1441.2749826288089</v>
      </c>
      <c r="CG745" s="15">
        <f ca="1">(AZ745*DCF!H$10-DCF!H$5*MAX(AZ745*DCF!H$10,0)-MAX(AZ745-AY745,0)/Inputs!$B$10)*DCF!H$6</f>
        <v>1625.9753980168264</v>
      </c>
      <c r="CH745" s="15">
        <f ca="1">(BA745*DCF!I$10-DCF!I$5*MAX(BA745*DCF!I$10,0)-MAX(BA745-AZ745,0)/Inputs!$B$10)*DCF!I$6</f>
        <v>2111.9441910205937</v>
      </c>
      <c r="CI745" s="15">
        <f ca="1">(BB745*DCF!J$10-DCF!J$5*MAX(BB745*DCF!J$10,0)-MAX(BB745-BA745,0)/Inputs!$B$10)*DCF!J$6</f>
        <v>2149.3461209262459</v>
      </c>
      <c r="CJ745" s="15">
        <f ca="1">(BC745*DCF!K$10-DCF!K$5*MAX(BC745*DCF!K$10,0)-MAX(BC745-BB745,0)/Inputs!$B$10)*DCF!K$6</f>
        <v>2340.4732832874561</v>
      </c>
      <c r="CK745" s="15">
        <f ca="1">(BD745*DCF!L$10-DCF!L$5*MAX(BD745*DCF!L$10,0)-MAX(BD745-BC745,0)/Inputs!$B$10)*DCF!L$6</f>
        <v>2875.4899316254064</v>
      </c>
      <c r="CL745" s="15">
        <f ca="1">(BE745*DCF!M$10-DCF!M$5*MAX(BE745*DCF!M$10,0)-MAX(BE745-BD745,0)/Inputs!$B$10)*DCF!M$6</f>
        <v>3007.3131532667353</v>
      </c>
      <c r="CM745" s="15">
        <f ca="1">(BF745*DCF!C$28-DCF!C$5*MAX(BF745*DCF!C$28,0)-MAX(BF745-Inputs!$B$13,0)/Inputs!$B$17)*DCF!C$6</f>
        <v>3545.5363473861912</v>
      </c>
      <c r="CN745" s="15">
        <f ca="1">(BG745*DCF!D$28-DCF!D$5*MAX(BG745*DCF!D$28,0)-MAX(BG745-BF745,0)/Inputs!$B$17)*DCF!D$6</f>
        <v>3889.7007291010141</v>
      </c>
      <c r="CO745" s="15">
        <f ca="1">(BH745*DCF!E$28-DCF!E$5*MAX(BH745*DCF!E$28,0)-MAX(BH745-BG745,0)/Inputs!$B$17)*DCF!E$6</f>
        <v>4689.2607575819911</v>
      </c>
      <c r="CP745" s="15">
        <f ca="1">(BI745*DCF!F$28-DCF!F$5*MAX(BI745*DCF!F$28,0)-MAX(BI745-BH745,0)/Inputs!$B$17)*DCF!F$6</f>
        <v>4926.9320000304706</v>
      </c>
      <c r="CQ745" s="15">
        <f ca="1">(BJ745*DCF!G$28-DCF!G$5*MAX(BJ745*DCF!G$28,0)-MAX(BJ745-BI745,0)/Inputs!$B$17)*DCF!G$6</f>
        <v>4852.8832144802218</v>
      </c>
      <c r="CR745" s="15">
        <f ca="1">(BK745*DCF!H$28-DCF!H$5*MAX(BK745*DCF!H$28,0)-MAX(BK745-BJ745,0)/Inputs!$B$17)*DCF!H$6</f>
        <v>5458.1514302966743</v>
      </c>
      <c r="CS745" s="15">
        <f ca="1">(BL745*DCF!I$28-DCF!I$5*MAX(BL745*DCF!I$28,0)-MAX(BL745-BK745,0)/Inputs!$B$17)*DCF!I$6</f>
        <v>6674.9355238212192</v>
      </c>
      <c r="CT745" s="15">
        <f ca="1">(BM745*DCF!J$28-DCF!J$5*MAX(BM745*DCF!J$28,0)-MAX(BM745-BL745,0)/Inputs!$B$17)*DCF!J$6</f>
        <v>7516.7764559477764</v>
      </c>
      <c r="CU745" s="15">
        <f ca="1">(BN745*DCF!K$28-DCF!K$5*MAX(BN745*DCF!K$28,0)-MAX(BN745-BM745,0)/Inputs!$B$17)*DCF!K$6</f>
        <v>8988.0023544592896</v>
      </c>
      <c r="CV745" s="15">
        <f ca="1">(BO745*DCF!L$28-DCF!L$5*MAX(BO745*DCF!L$28,0)-MAX(BO745-BN745,0)/Inputs!$B$17)*DCF!L$6</f>
        <v>11104.049991270871</v>
      </c>
      <c r="CW745" s="15">
        <f ca="1">(BP745*DCF!M$28-DCF!M$5*MAX(BP745*DCF!M$28,0)-MAX(BP745-BO745,0)/Inputs!$B$17)*DCF!M$6</f>
        <v>12868.984264044348</v>
      </c>
      <c r="CX745" s="15">
        <f ca="1">(BQ745*DCF!C$46-DCF!C$5*MAX(BQ745*DCF!C$46,0)-MAX(BQ745-Inputs!$B$20,0)/Inputs!$B$24)*DCF!C$6</f>
        <v>-558.82283018510509</v>
      </c>
      <c r="CY745" s="15">
        <f ca="1">(BR745*DCF!D$46-DCF!D$5*MAX(BR745*DCF!D$46,0)-MAX(BR745-BQ745,0)/Inputs!$B$24)*DCF!D$6</f>
        <v>-1663.6777695737576</v>
      </c>
      <c r="CZ745" s="15">
        <f ca="1">(BS745*DCF!E$46-DCF!E$5*MAX(BS745*DCF!E$46,0)-MAX(BS745-BR745,0)/Inputs!$B$24)*DCF!E$6</f>
        <v>-860.97679898562319</v>
      </c>
      <c r="DA745" s="15">
        <f ca="1">(BT745*DCF!F$46-DCF!F$5*MAX(BT745*DCF!F$46,0)-MAX(BT745-BS745,0)/Inputs!$B$24)*DCF!F$6</f>
        <v>-525.85459100714138</v>
      </c>
      <c r="DB745" s="15">
        <f ca="1">(BU745*DCF!G$46-DCF!G$5*MAX(BU745*DCF!G$46,0)-MAX(BU745-BT745,0)/Inputs!$B$24)*DCF!G$6</f>
        <v>-2486.1352034426914</v>
      </c>
      <c r="DC745" s="15">
        <f ca="1">(BV745*DCF!H$46-DCF!H$5*MAX(BV745*DCF!H$46,0)-MAX(BV745-BU745,0)/Inputs!$B$24)*DCF!H$6</f>
        <v>-811.92262156204708</v>
      </c>
      <c r="DD745" s="15">
        <f ca="1">(BW745*DCF!I$46-DCF!I$5*MAX(BW745*DCF!I$46,0)-MAX(BW745-BV745,0)/Inputs!$B$24)*DCF!I$6</f>
        <v>-182.57409903267725</v>
      </c>
      <c r="DE745" s="15">
        <f ca="1">(BX745*DCF!J$46-DCF!J$5*MAX(BX745*DCF!J$46,0)-MAX(BX745-BW745,0)/Inputs!$B$24)*DCF!J$6</f>
        <v>-328.82257665360532</v>
      </c>
      <c r="DF745" s="15">
        <f ca="1">(BY745*DCF!K$46-DCF!K$5*MAX(BY745*DCF!K$46,0)-MAX(BY745-BX745,0)/Inputs!$B$24)*DCF!K$6</f>
        <v>372.59437450775425</v>
      </c>
      <c r="DG745" s="15">
        <f ca="1">(BZ745*DCF!L$46-DCF!L$5*MAX(BZ745*DCF!L$46,0)-MAX(BZ745-BY745,0)/Inputs!$B$24)*DCF!L$6</f>
        <v>953.14694461997408</v>
      </c>
      <c r="DH745" s="15">
        <f ca="1">(CA745*DCF!M$46-DCF!M$5*MAX(CA745*DCF!M$46,0)-MAX(CA745-BZ745,0)/Inputs!$B$24)*DCF!M$6</f>
        <v>-489.34979482692296</v>
      </c>
      <c r="DI745" s="15">
        <f ca="1">SUM(CB745:CL745)+BE745*DCF!M$10*(1+Inputs!$B$30)*(1-Inputs!$B$33)*(1-Inputs!$B$30/Inputs!$B$31)/(Inputs!$B$29-Inputs!$B$30)*DCF!M$6</f>
        <v>86146.283542088553</v>
      </c>
      <c r="DJ745" s="15">
        <f ca="1">SUM(CM745:CW745)+BP745*DCF!M$28*(1+Inputs!$B$30)*(1-Inputs!$B$33)*(1-Inputs!$B$30/Inputs!$B$31)/(Inputs!$B$29-Inputs!$B$30)*DCF!M$6</f>
        <v>362350.44192580634</v>
      </c>
      <c r="DK745" s="15">
        <f ca="1">SUM(CX745:DH745)+CA745*DCF!M$46*(1+Inputs!$B$30)*(1-Inputs!$B$33)*(1-Inputs!$B$30/Inputs!$B$31)/(Inputs!$B$29-Inputs!$B$30)*DCF!M$6</f>
        <v>73778.820880742584</v>
      </c>
      <c r="DM745" s="15">
        <f ca="1">DI745+DJ745+DK745+Inputs!$B$34+Inputs!$B$36-Inputs!$B$35</f>
        <v>599126.54634863744</v>
      </c>
    </row>
    <row r="746" spans="1:117" x14ac:dyDescent="0.75">
      <c r="A746" s="11">
        <v>733</v>
      </c>
      <c r="C746" s="23">
        <f t="shared" ca="1" si="433"/>
        <v>0.52737335743237845</v>
      </c>
      <c r="D746" s="23">
        <f t="shared" ca="1" si="433"/>
        <v>-0.79926549697867788</v>
      </c>
      <c r="E746" s="23">
        <f t="shared" ca="1" si="433"/>
        <v>-1.615613192126172</v>
      </c>
      <c r="F746" s="23">
        <f t="shared" ca="1" si="433"/>
        <v>7.438209347127854E-2</v>
      </c>
      <c r="G746" s="23">
        <f t="shared" ca="1" si="433"/>
        <v>0.90159005382970503</v>
      </c>
      <c r="H746" s="23">
        <f t="shared" ca="1" si="433"/>
        <v>-0.70315198150672609</v>
      </c>
      <c r="I746" s="23">
        <f t="shared" ca="1" si="433"/>
        <v>0.99477532318955475</v>
      </c>
      <c r="J746" s="23">
        <f t="shared" ca="1" si="433"/>
        <v>-1.2353350403598955</v>
      </c>
      <c r="K746" s="23">
        <f t="shared" ca="1" si="433"/>
        <v>0.32587285719501036</v>
      </c>
      <c r="L746" s="23">
        <f t="shared" ca="1" si="433"/>
        <v>-0.6823619138716821</v>
      </c>
      <c r="M746" s="23">
        <f t="shared" ca="1" si="433"/>
        <v>0.92424746028040583</v>
      </c>
      <c r="N746" s="23">
        <f ca="1">SQRT(Inputs!$B$38)*C746+SQRT(1-Inputs!$B$38)*_xlfn.NORM.S.INV(RAND())</f>
        <v>1.2271388898188684</v>
      </c>
      <c r="O746" s="23">
        <f ca="1">SQRT(Inputs!$B$38)*D746+SQRT(1-Inputs!$B$38)*_xlfn.NORM.S.INV(RAND())</f>
        <v>-0.65187160459113558</v>
      </c>
      <c r="P746" s="23">
        <f ca="1">SQRT(Inputs!$B$38)*E746+SQRT(1-Inputs!$B$38)*_xlfn.NORM.S.INV(RAND())</f>
        <v>-1.6223211765907504</v>
      </c>
      <c r="Q746" s="23">
        <f ca="1">SQRT(Inputs!$B$38)*F746+SQRT(1-Inputs!$B$38)*_xlfn.NORM.S.INV(RAND())</f>
        <v>-0.265206236985012</v>
      </c>
      <c r="R746" s="23">
        <f ca="1">SQRT(Inputs!$B$38)*G746+SQRT(1-Inputs!$B$38)*_xlfn.NORM.S.INV(RAND())</f>
        <v>-0.24565979313967601</v>
      </c>
      <c r="S746" s="23">
        <f ca="1">SQRT(Inputs!$B$38)*H746+SQRT(1-Inputs!$B$38)*_xlfn.NORM.S.INV(RAND())</f>
        <v>-0.58724578551386253</v>
      </c>
      <c r="T746" s="23">
        <f ca="1">SQRT(Inputs!$B$38)*I746+SQRT(1-Inputs!$B$38)*_xlfn.NORM.S.INV(RAND())</f>
        <v>0.69544624120029186</v>
      </c>
      <c r="U746" s="23">
        <f ca="1">SQRT(Inputs!$B$38)*J746+SQRT(1-Inputs!$B$38)*_xlfn.NORM.S.INV(RAND())</f>
        <v>-0.57623082117162849</v>
      </c>
      <c r="V746" s="23">
        <f ca="1">SQRT(Inputs!$B$38)*K746+SQRT(1-Inputs!$B$38)*_xlfn.NORM.S.INV(RAND())</f>
        <v>-9.2314131950725659E-2</v>
      </c>
      <c r="W746" s="23">
        <f ca="1">SQRT(Inputs!$B$38)*L746+SQRT(1-Inputs!$B$38)*_xlfn.NORM.S.INV(RAND())</f>
        <v>2.3400842787541509E-3</v>
      </c>
      <c r="X746" s="23">
        <f ca="1">SQRT(Inputs!$B$38)*M746+SQRT(1-Inputs!$B$38)*_xlfn.NORM.S.INV(RAND())</f>
        <v>-1.9303078004902035</v>
      </c>
      <c r="Y746" s="23">
        <f ca="1">SQRT(Inputs!$B$38)*C746+SQRT(1-Inputs!$B$38)*_xlfn.NORM.S.INV(RAND())</f>
        <v>0.92200689422685955</v>
      </c>
      <c r="Z746" s="23">
        <f ca="1">SQRT(Inputs!$B$38)*D746+SQRT(1-Inputs!$B$38)*_xlfn.NORM.S.INV(RAND())</f>
        <v>-0.74435515667754715</v>
      </c>
      <c r="AA746" s="23">
        <f ca="1">SQRT(Inputs!$B$38)*E746+SQRT(1-Inputs!$B$38)*_xlfn.NORM.S.INV(RAND())</f>
        <v>-1.0686816463808786</v>
      </c>
      <c r="AB746" s="23">
        <f ca="1">SQRT(Inputs!$B$38)*F746+SQRT(1-Inputs!$B$38)*_xlfn.NORM.S.INV(RAND())</f>
        <v>0.61004407573510233</v>
      </c>
      <c r="AC746" s="23">
        <f ca="1">SQRT(Inputs!$B$38)*G746+SQRT(1-Inputs!$B$38)*_xlfn.NORM.S.INV(RAND())</f>
        <v>-0.39937920748993705</v>
      </c>
      <c r="AD746" s="23">
        <f ca="1">SQRT(Inputs!$B$38)*H746+SQRT(1-Inputs!$B$38)*_xlfn.NORM.S.INV(RAND())</f>
        <v>-1.2199503757847217</v>
      </c>
      <c r="AE746" s="23">
        <f ca="1">SQRT(Inputs!$B$38)*I746+SQRT(1-Inputs!$B$38)*_xlfn.NORM.S.INV(RAND())</f>
        <v>0.24883079342303249</v>
      </c>
      <c r="AF746" s="23">
        <f ca="1">SQRT(Inputs!$B$38)*J746+SQRT(1-Inputs!$B$38)*_xlfn.NORM.S.INV(RAND())</f>
        <v>-4.223677414127458E-2</v>
      </c>
      <c r="AG746" s="23">
        <f ca="1">SQRT(Inputs!$B$38)*K746+SQRT(1-Inputs!$B$38)*_xlfn.NORM.S.INV(RAND())</f>
        <v>-0.99209992208547571</v>
      </c>
      <c r="AH746" s="23">
        <f ca="1">SQRT(Inputs!$B$38)*L746+SQRT(1-Inputs!$B$38)*_xlfn.NORM.S.INV(RAND())</f>
        <v>-0.5099981973031662</v>
      </c>
      <c r="AI746" s="23">
        <f ca="1">SQRT(Inputs!$B$38)*M746+SQRT(1-Inputs!$B$38)*_xlfn.NORM.S.INV(RAND())</f>
        <v>1.479911239873223</v>
      </c>
      <c r="AJ746" s="23">
        <f ca="1">SQRT(Inputs!$B$38)*C746+SQRT(1-Inputs!$B$38)*_xlfn.NORM.S.INV(RAND())</f>
        <v>-1.00113483214086</v>
      </c>
      <c r="AK746" s="23">
        <f ca="1">SQRT(Inputs!$B$38)*D746+SQRT(1-Inputs!$B$38)*_xlfn.NORM.S.INV(RAND())</f>
        <v>-1.9296672876663041</v>
      </c>
      <c r="AL746" s="23">
        <f ca="1">SQRT(Inputs!$B$38)*E746+SQRT(1-Inputs!$B$38)*_xlfn.NORM.S.INV(RAND())</f>
        <v>0.26621467003007104</v>
      </c>
      <c r="AM746" s="23">
        <f ca="1">SQRT(Inputs!$B$38)*F746+SQRT(1-Inputs!$B$38)*_xlfn.NORM.S.INV(RAND())</f>
        <v>-8.6803331384944282E-2</v>
      </c>
      <c r="AN746" s="23">
        <f ca="1">SQRT(Inputs!$B$38)*G746+SQRT(1-Inputs!$B$38)*_xlfn.NORM.S.INV(RAND())</f>
        <v>-0.40870558253983713</v>
      </c>
      <c r="AO746" s="23">
        <f ca="1">SQRT(Inputs!$B$38)*H746+SQRT(1-Inputs!$B$38)*_xlfn.NORM.S.INV(RAND())</f>
        <v>-1.1319735094769494</v>
      </c>
      <c r="AP746" s="23">
        <f ca="1">SQRT(Inputs!$B$38)*I746+SQRT(1-Inputs!$B$38)*_xlfn.NORM.S.INV(RAND())</f>
        <v>1.424190558809808</v>
      </c>
      <c r="AQ746" s="23">
        <f ca="1">SQRT(Inputs!$B$38)*J746+SQRT(1-Inputs!$B$38)*_xlfn.NORM.S.INV(RAND())</f>
        <v>-0.19684389618238329</v>
      </c>
      <c r="AR746" s="23">
        <f ca="1">SQRT(Inputs!$B$38)*K746+SQRT(1-Inputs!$B$38)*_xlfn.NORM.S.INV(RAND())</f>
        <v>0.26670927160563818</v>
      </c>
      <c r="AS746" s="23">
        <f ca="1">SQRT(Inputs!$B$38)*L746+SQRT(1-Inputs!$B$38)*_xlfn.NORM.S.INV(RAND())</f>
        <v>-0.29058249023543659</v>
      </c>
      <c r="AT746" s="23">
        <f ca="1">SQRT(Inputs!$B$38)*M746+SQRT(1-Inputs!$B$38)*_xlfn.NORM.S.INV(RAND())</f>
        <v>-8.6260713962377333E-2</v>
      </c>
      <c r="AU746" s="15">
        <f ca="1">Inputs!$B$6*EXP($B$8-0.5*C$5^2+C$5*N746)</f>
        <v>6052.6602317730949</v>
      </c>
      <c r="AV746" s="15">
        <f t="shared" ca="1" si="401"/>
        <v>6694.155124877444</v>
      </c>
      <c r="AW746" s="15">
        <f t="shared" ca="1" si="402"/>
        <v>6558.1583952394785</v>
      </c>
      <c r="AX746" s="15">
        <f t="shared" ca="1" si="403"/>
        <v>7745.9089032930769</v>
      </c>
      <c r="AY746" s="15">
        <f t="shared" ca="1" si="404"/>
        <v>9198.5613190861241</v>
      </c>
      <c r="AZ746" s="15">
        <f t="shared" ca="1" si="405"/>
        <v>10545.601684722014</v>
      </c>
      <c r="BA746" s="15">
        <f t="shared" ca="1" si="406"/>
        <v>13879.44993951397</v>
      </c>
      <c r="BB746" s="15">
        <f t="shared" ca="1" si="407"/>
        <v>16039.429959904435</v>
      </c>
      <c r="BC746" s="15">
        <f t="shared" ca="1" si="408"/>
        <v>19469.946422855093</v>
      </c>
      <c r="BD746" s="15">
        <f t="shared" ca="1" si="409"/>
        <v>23857.741850328937</v>
      </c>
      <c r="BE746" s="15">
        <f t="shared" ca="1" si="410"/>
        <v>24521.247865492103</v>
      </c>
      <c r="BF746" s="15">
        <f ca="1">Inputs!$B$13*EXP($B$9-0.5*C$6^2+C$6*Y746)</f>
        <v>16604.930834333245</v>
      </c>
      <c r="BG746" s="15">
        <f t="shared" ca="1" si="411"/>
        <v>17693.601808465857</v>
      </c>
      <c r="BH746" s="15">
        <f t="shared" ca="1" si="412"/>
        <v>18106.89260828865</v>
      </c>
      <c r="BI746" s="15">
        <f t="shared" ca="1" si="413"/>
        <v>24347.700417982545</v>
      </c>
      <c r="BJ746" s="15">
        <f t="shared" ca="1" si="414"/>
        <v>28178.869316882872</v>
      </c>
      <c r="BK746" s="15">
        <f t="shared" ca="1" si="415"/>
        <v>29291.854599602295</v>
      </c>
      <c r="BL746" s="15">
        <f t="shared" ca="1" si="416"/>
        <v>37160.692246895786</v>
      </c>
      <c r="BM746" s="15">
        <f t="shared" ca="1" si="417"/>
        <v>45439.464787495272</v>
      </c>
      <c r="BN746" s="15">
        <f t="shared" ca="1" si="418"/>
        <v>49620.507019494304</v>
      </c>
      <c r="BO746" s="15">
        <f t="shared" ca="1" si="419"/>
        <v>57538.75162979505</v>
      </c>
      <c r="BP746" s="15">
        <f t="shared" ca="1" si="420"/>
        <v>83747.128528801113</v>
      </c>
      <c r="BQ746" s="15">
        <f ca="1">Inputs!$B$20*EXP($B$10-0.5*C$7^2+C$7*AJ746)</f>
        <v>3007.4369762243377</v>
      </c>
      <c r="BR746" s="15">
        <f t="shared" ca="1" si="421"/>
        <v>2211.0023665252511</v>
      </c>
      <c r="BS746" s="15">
        <f t="shared" ca="1" si="422"/>
        <v>3268.3030157724434</v>
      </c>
      <c r="BT746" s="15">
        <f t="shared" ca="1" si="423"/>
        <v>4404.8249971830728</v>
      </c>
      <c r="BU746" s="15">
        <f t="shared" ca="1" si="424"/>
        <v>5529.7435570393518</v>
      </c>
      <c r="BV746" s="15">
        <f t="shared" ca="1" si="425"/>
        <v>5961.6052324346574</v>
      </c>
      <c r="BW746" s="15">
        <f t="shared" ca="1" si="426"/>
        <v>11245.645417143332</v>
      </c>
      <c r="BX746" s="15">
        <f t="shared" ca="1" si="427"/>
        <v>15120.236059628887</v>
      </c>
      <c r="BY746" s="15">
        <f t="shared" ca="1" si="428"/>
        <v>22295.158249806351</v>
      </c>
      <c r="BZ746" s="15">
        <f t="shared" ca="1" si="429"/>
        <v>29655.96424408822</v>
      </c>
      <c r="CA746" s="15">
        <f t="shared" ca="1" si="430"/>
        <v>41023.945313166732</v>
      </c>
      <c r="CB746" s="15">
        <f ca="1">(AU746*DCF!C$10-DCF!C$5*MAX(AU746*DCF!C$10,0)-MAX(AU746-Inputs!$B$6,0)/Inputs!$B$10)*DCF!C$6</f>
        <v>1035.2994088466378</v>
      </c>
      <c r="CC746" s="15">
        <f ca="1">(AV746*DCF!D$10-DCF!D$5*MAX(AV746*DCF!D$10,0)-MAX(AV746-AU746,0)/Inputs!$B$10)*DCF!D$6</f>
        <v>1475.2432197071003</v>
      </c>
      <c r="CD746" s="15">
        <f ca="1">(AW746*DCF!E$10-DCF!E$5*MAX(AW746*DCF!E$10,0)-MAX(AW746-AV746,0)/Inputs!$B$10)*DCF!E$6</f>
        <v>1514.1743763655193</v>
      </c>
      <c r="CE746" s="15">
        <f ca="1">(AX746*DCF!F$10-DCF!F$5*MAX(AX746*DCF!F$10,0)-MAX(AX746-AW746,0)/Inputs!$B$10)*DCF!F$6</f>
        <v>1443.7781361265461</v>
      </c>
      <c r="CF746" s="15">
        <f ca="1">(AY746*DCF!G$10-DCF!G$5*MAX(AY746*DCF!G$10,0)-MAX(AY746-AX746,0)/Inputs!$B$10)*DCF!G$6</f>
        <v>1616.0452822910477</v>
      </c>
      <c r="CG746" s="15">
        <f ca="1">(AZ746*DCF!H$10-DCF!H$5*MAX(AZ746*DCF!H$10,0)-MAX(AZ746-AY746,0)/Inputs!$B$10)*DCF!H$6</f>
        <v>1808.2449654480783</v>
      </c>
      <c r="CH746" s="15">
        <f ca="1">(BA746*DCF!I$10-DCF!I$5*MAX(BA746*DCF!I$10,0)-MAX(BA746-AZ746,0)/Inputs!$B$10)*DCF!I$6</f>
        <v>1988.4012588025678</v>
      </c>
      <c r="CI746" s="15">
        <f ca="1">(BB746*DCF!J$10-DCF!J$5*MAX(BB746*DCF!J$10,0)-MAX(BB746-BA746,0)/Inputs!$B$10)*DCF!J$6</f>
        <v>2425.0940193230713</v>
      </c>
      <c r="CJ746" s="15">
        <f ca="1">(BC746*DCF!K$10-DCF!K$5*MAX(BC746*DCF!K$10,0)-MAX(BC746-BB746,0)/Inputs!$B$10)*DCF!K$6</f>
        <v>2654.1286021840115</v>
      </c>
      <c r="CK746" s="15">
        <f ca="1">(BD746*DCF!L$10-DCF!L$5*MAX(BD746*DCF!L$10,0)-MAX(BD746-BC746,0)/Inputs!$B$10)*DCF!L$6</f>
        <v>3030.788155695177</v>
      </c>
      <c r="CL746" s="15">
        <f ca="1">(BE746*DCF!M$10-DCF!M$5*MAX(BE746*DCF!M$10,0)-MAX(BE746-BD746,0)/Inputs!$B$10)*DCF!M$6</f>
        <v>3381.002349770577</v>
      </c>
      <c r="CM746" s="15">
        <f ca="1">(BF746*DCF!C$28-DCF!C$5*MAX(BF746*DCF!C$28,0)-MAX(BF746-Inputs!$B$13,0)/Inputs!$B$17)*DCF!C$6</f>
        <v>3862.6511355630769</v>
      </c>
      <c r="CN746" s="15">
        <f ca="1">(BG746*DCF!D$28-DCF!D$5*MAX(BG746*DCF!D$28,0)-MAX(BG746-BF746,0)/Inputs!$B$17)*DCF!D$6</f>
        <v>4978.91038053378</v>
      </c>
      <c r="CO746" s="15">
        <f ca="1">(BH746*DCF!E$28-DCF!E$5*MAX(BH746*DCF!E$28,0)-MAX(BH746-BG746,0)/Inputs!$B$17)*DCF!E$6</f>
        <v>5046.740478239296</v>
      </c>
      <c r="CP746" s="15">
        <f ca="1">(BI746*DCF!F$28-DCF!F$5*MAX(BI746*DCF!F$28,0)-MAX(BI746-BH746,0)/Inputs!$B$17)*DCF!F$6</f>
        <v>5473.5216188068644</v>
      </c>
      <c r="CQ746" s="15">
        <f ca="1">(BJ746*DCF!G$28-DCF!G$5*MAX(BJ746*DCF!G$28,0)-MAX(BJ746-BI746,0)/Inputs!$B$17)*DCF!G$6</f>
        <v>6666.8566752631314</v>
      </c>
      <c r="CR746" s="15">
        <f ca="1">(BK746*DCF!H$28-DCF!H$5*MAX(BK746*DCF!H$28,0)-MAX(BK746-BJ746,0)/Inputs!$B$17)*DCF!H$6</f>
        <v>7071.2721329359683</v>
      </c>
      <c r="CS746" s="15">
        <f ca="1">(BL746*DCF!I$28-DCF!I$5*MAX(BL746*DCF!I$28,0)-MAX(BL746-BK746,0)/Inputs!$B$17)*DCF!I$6</f>
        <v>7609.0302033847865</v>
      </c>
      <c r="CT746" s="15">
        <f ca="1">(BM746*DCF!J$28-DCF!J$5*MAX(BM746*DCF!J$28,0)-MAX(BM746-BL746,0)/Inputs!$B$17)*DCF!J$6</f>
        <v>9039.075258486735</v>
      </c>
      <c r="CU746" s="15">
        <f ca="1">(BN746*DCF!K$28-DCF!K$5*MAX(BN746*DCF!K$28,0)-MAX(BN746-BM746,0)/Inputs!$B$17)*DCF!K$6</f>
        <v>9966.8971131775052</v>
      </c>
      <c r="CV746" s="15">
        <f ca="1">(BO746*DCF!L$28-DCF!L$5*MAX(BO746*DCF!L$28,0)-MAX(BO746-BN746,0)/Inputs!$B$17)*DCF!L$6</f>
        <v>10584.226100051241</v>
      </c>
      <c r="CW746" s="15">
        <f ca="1">(BP746*DCF!M$28-DCF!M$5*MAX(BP746*DCF!M$28,0)-MAX(BP746-BO746,0)/Inputs!$B$17)*DCF!M$6</f>
        <v>13017.55887673522</v>
      </c>
      <c r="CX746" s="15">
        <f ca="1">(BQ746*DCF!C$46-DCF!C$5*MAX(BQ746*DCF!C$46,0)-MAX(BQ746-Inputs!$B$20,0)/Inputs!$B$24)*DCF!C$6</f>
        <v>-694.55819312340361</v>
      </c>
      <c r="CY746" s="15">
        <f ca="1">(BR746*DCF!D$46-DCF!D$5*MAX(BR746*DCF!D$46,0)-MAX(BR746-BQ746,0)/Inputs!$B$24)*DCF!D$6</f>
        <v>-377.36654272414933</v>
      </c>
      <c r="CZ746" s="15">
        <f ca="1">(BS746*DCF!E$46-DCF!E$5*MAX(BS746*DCF!E$46,0)-MAX(BS746-BR746,0)/Inputs!$B$24)*DCF!E$6</f>
        <v>-803.24133106433203</v>
      </c>
      <c r="DA746" s="15">
        <f ca="1">(BT746*DCF!F$46-DCF!F$5*MAX(BT746*DCF!F$46,0)-MAX(BT746-BS746,0)/Inputs!$B$24)*DCF!F$6</f>
        <v>-734.63078735508589</v>
      </c>
      <c r="DB746" s="15">
        <f ca="1">(BU746*DCF!G$46-DCF!G$5*MAX(BU746*DCF!G$46,0)-MAX(BU746-BT746,0)/Inputs!$B$24)*DCF!G$6</f>
        <v>-564.41002567828968</v>
      </c>
      <c r="DC746" s="15">
        <f ca="1">(BV746*DCF!H$46-DCF!H$5*MAX(BV746*DCF!H$46,0)-MAX(BV746-BU746,0)/Inputs!$B$24)*DCF!H$6</f>
        <v>-134.19836956870475</v>
      </c>
      <c r="DD746" s="15">
        <f ca="1">(BW746*DCF!I$46-DCF!I$5*MAX(BW746*DCF!I$46,0)-MAX(BW746-BV746,0)/Inputs!$B$24)*DCF!I$6</f>
        <v>-1257.1209816518749</v>
      </c>
      <c r="DE746" s="15">
        <f ca="1">(BX746*DCF!J$46-DCF!J$5*MAX(BX746*DCF!J$46,0)-MAX(BX746-BW746,0)/Inputs!$B$24)*DCF!J$6</f>
        <v>-393.22605857760698</v>
      </c>
      <c r="DF746" s="15">
        <f ca="1">(BY746*DCF!K$46-DCF!K$5*MAX(BY746*DCF!K$46,0)-MAX(BY746-BX746,0)/Inputs!$B$24)*DCF!K$6</f>
        <v>-484.09103693957366</v>
      </c>
      <c r="DG746" s="15">
        <f ca="1">(BZ746*DCF!L$46-DCF!L$5*MAX(BZ746*DCF!L$46,0)-MAX(BZ746-BY746,0)/Inputs!$B$24)*DCF!L$6</f>
        <v>384.2049218131919</v>
      </c>
      <c r="DH746" s="15">
        <f ca="1">(CA746*DCF!M$46-DCF!M$5*MAX(CA746*DCF!M$46,0)-MAX(CA746-BZ746,0)/Inputs!$B$24)*DCF!M$6</f>
        <v>839.56936392067507</v>
      </c>
      <c r="DI746" s="15">
        <f ca="1">SUM(CB746:CL746)+BE746*DCF!M$10*(1+Inputs!$B$30)*(1-Inputs!$B$33)*(1-Inputs!$B$30/Inputs!$B$31)/(Inputs!$B$29-Inputs!$B$30)*DCF!M$6</f>
        <v>90615.156844158904</v>
      </c>
      <c r="DJ746" s="15">
        <f ca="1">SUM(CM746:CW746)+BP746*DCF!M$28*(1+Inputs!$B$30)*(1-Inputs!$B$33)*(1-Inputs!$B$30/Inputs!$B$31)/(Inputs!$B$29-Inputs!$B$30)*DCF!M$6</f>
        <v>394075.8948222184</v>
      </c>
      <c r="DK746" s="15">
        <f ca="1">SUM(CX746:DH746)+CA746*DCF!M$46*(1+Inputs!$B$30)*(1-Inputs!$B$33)*(1-Inputs!$B$30/Inputs!$B$31)/(Inputs!$B$29-Inputs!$B$30)*DCF!M$6</f>
        <v>59208.810010194764</v>
      </c>
      <c r="DM746" s="15">
        <f ca="1">DI746+DJ746+DK746+Inputs!$B$34+Inputs!$B$36-Inputs!$B$35</f>
        <v>620750.86167657201</v>
      </c>
    </row>
    <row r="747" spans="1:117" x14ac:dyDescent="0.75">
      <c r="A747" s="11">
        <v>734</v>
      </c>
      <c r="C747" s="23">
        <f t="shared" ca="1" si="433"/>
        <v>0.98562767940377771</v>
      </c>
      <c r="D747" s="23">
        <f t="shared" ca="1" si="433"/>
        <v>0.99513964664670562</v>
      </c>
      <c r="E747" s="23">
        <f t="shared" ca="1" si="433"/>
        <v>-0.32662030611696274</v>
      </c>
      <c r="F747" s="23">
        <f t="shared" ca="1" si="433"/>
        <v>0.25065132477159158</v>
      </c>
      <c r="G747" s="23">
        <f t="shared" ca="1" si="433"/>
        <v>-0.68971690261491936</v>
      </c>
      <c r="H747" s="23">
        <f t="shared" ca="1" si="433"/>
        <v>1.4204948577135534</v>
      </c>
      <c r="I747" s="23">
        <f t="shared" ca="1" si="433"/>
        <v>1.9436759725834101</v>
      </c>
      <c r="J747" s="23">
        <f t="shared" ca="1" si="433"/>
        <v>-1.1195744481204786</v>
      </c>
      <c r="K747" s="23">
        <f t="shared" ca="1" si="433"/>
        <v>0.10001006964908492</v>
      </c>
      <c r="L747" s="23">
        <f t="shared" ca="1" si="433"/>
        <v>0.20570234919192032</v>
      </c>
      <c r="M747" s="23">
        <f t="shared" ca="1" si="433"/>
        <v>-1.1461961244376722</v>
      </c>
      <c r="N747" s="23">
        <f ca="1">SQRT(Inputs!$B$38)*C747+SQRT(1-Inputs!$B$38)*_xlfn.NORM.S.INV(RAND())</f>
        <v>5.2785799860443849E-2</v>
      </c>
      <c r="O747" s="23">
        <f ca="1">SQRT(Inputs!$B$38)*D747+SQRT(1-Inputs!$B$38)*_xlfn.NORM.S.INV(RAND())</f>
        <v>0.51231867023953725</v>
      </c>
      <c r="P747" s="23">
        <f ca="1">SQRT(Inputs!$B$38)*E747+SQRT(1-Inputs!$B$38)*_xlfn.NORM.S.INV(RAND())</f>
        <v>-1.769391007427587E-2</v>
      </c>
      <c r="Q747" s="23">
        <f ca="1">SQRT(Inputs!$B$38)*F747+SQRT(1-Inputs!$B$38)*_xlfn.NORM.S.INV(RAND())</f>
        <v>1.0775472142451763</v>
      </c>
      <c r="R747" s="23">
        <f ca="1">SQRT(Inputs!$B$38)*G747+SQRT(1-Inputs!$B$38)*_xlfn.NORM.S.INV(RAND())</f>
        <v>8.8517059615425053E-2</v>
      </c>
      <c r="S747" s="23">
        <f ca="1">SQRT(Inputs!$B$38)*H747+SQRT(1-Inputs!$B$38)*_xlfn.NORM.S.INV(RAND())</f>
        <v>0.51151430647831264</v>
      </c>
      <c r="T747" s="23">
        <f ca="1">SQRT(Inputs!$B$38)*I747+SQRT(1-Inputs!$B$38)*_xlfn.NORM.S.INV(RAND())</f>
        <v>-1.080604191930957</v>
      </c>
      <c r="U747" s="23">
        <f ca="1">SQRT(Inputs!$B$38)*J747+SQRT(1-Inputs!$B$38)*_xlfn.NORM.S.INV(RAND())</f>
        <v>-1.9821106162032365E-3</v>
      </c>
      <c r="V747" s="23">
        <f ca="1">SQRT(Inputs!$B$38)*K747+SQRT(1-Inputs!$B$38)*_xlfn.NORM.S.INV(RAND())</f>
        <v>0.170671183514642</v>
      </c>
      <c r="W747" s="23">
        <f ca="1">SQRT(Inputs!$B$38)*L747+SQRT(1-Inputs!$B$38)*_xlfn.NORM.S.INV(RAND())</f>
        <v>-0.78887048181737163</v>
      </c>
      <c r="X747" s="23">
        <f ca="1">SQRT(Inputs!$B$38)*M747+SQRT(1-Inputs!$B$38)*_xlfn.NORM.S.INV(RAND())</f>
        <v>0.66570728632567777</v>
      </c>
      <c r="Y747" s="23">
        <f ca="1">SQRT(Inputs!$B$38)*C747+SQRT(1-Inputs!$B$38)*_xlfn.NORM.S.INV(RAND())</f>
        <v>-0.39472042823132025</v>
      </c>
      <c r="Z747" s="23">
        <f ca="1">SQRT(Inputs!$B$38)*D747+SQRT(1-Inputs!$B$38)*_xlfn.NORM.S.INV(RAND())</f>
        <v>0.58118881246388976</v>
      </c>
      <c r="AA747" s="23">
        <f ca="1">SQRT(Inputs!$B$38)*E747+SQRT(1-Inputs!$B$38)*_xlfn.NORM.S.INV(RAND())</f>
        <v>0.31454803995976954</v>
      </c>
      <c r="AB747" s="23">
        <f ca="1">SQRT(Inputs!$B$38)*F747+SQRT(1-Inputs!$B$38)*_xlfn.NORM.S.INV(RAND())</f>
        <v>0.85515738977374156</v>
      </c>
      <c r="AC747" s="23">
        <f ca="1">SQRT(Inputs!$B$38)*G747+SQRT(1-Inputs!$B$38)*_xlfn.NORM.S.INV(RAND())</f>
        <v>-1.5561486981285206</v>
      </c>
      <c r="AD747" s="23">
        <f ca="1">SQRT(Inputs!$B$38)*H747+SQRT(1-Inputs!$B$38)*_xlfn.NORM.S.INV(RAND())</f>
        <v>0.46443347203031216</v>
      </c>
      <c r="AE747" s="23">
        <f ca="1">SQRT(Inputs!$B$38)*I747+SQRT(1-Inputs!$B$38)*_xlfn.NORM.S.INV(RAND())</f>
        <v>0.74635517253374162</v>
      </c>
      <c r="AF747" s="23">
        <f ca="1">SQRT(Inputs!$B$38)*J747+SQRT(1-Inputs!$B$38)*_xlfn.NORM.S.INV(RAND())</f>
        <v>0.26452440743582972</v>
      </c>
      <c r="AG747" s="23">
        <f ca="1">SQRT(Inputs!$B$38)*K747+SQRT(1-Inputs!$B$38)*_xlfn.NORM.S.INV(RAND())</f>
        <v>1.4916636979132372</v>
      </c>
      <c r="AH747" s="23">
        <f ca="1">SQRT(Inputs!$B$38)*L747+SQRT(1-Inputs!$B$38)*_xlfn.NORM.S.INV(RAND())</f>
        <v>1.3453166991759518</v>
      </c>
      <c r="AI747" s="23">
        <f ca="1">SQRT(Inputs!$B$38)*M747+SQRT(1-Inputs!$B$38)*_xlfn.NORM.S.INV(RAND())</f>
        <v>-0.73915947290959272</v>
      </c>
      <c r="AJ747" s="23">
        <f ca="1">SQRT(Inputs!$B$38)*C747+SQRT(1-Inputs!$B$38)*_xlfn.NORM.S.INV(RAND())</f>
        <v>0.63343638726833018</v>
      </c>
      <c r="AK747" s="23">
        <f ca="1">SQRT(Inputs!$B$38)*D747+SQRT(1-Inputs!$B$38)*_xlfn.NORM.S.INV(RAND())</f>
        <v>1.8252141937819517</v>
      </c>
      <c r="AL747" s="23">
        <f ca="1">SQRT(Inputs!$B$38)*E747+SQRT(1-Inputs!$B$38)*_xlfn.NORM.S.INV(RAND())</f>
        <v>0.47358669029862477</v>
      </c>
      <c r="AM747" s="23">
        <f ca="1">SQRT(Inputs!$B$38)*F747+SQRT(1-Inputs!$B$38)*_xlfn.NORM.S.INV(RAND())</f>
        <v>0.5400250724911525</v>
      </c>
      <c r="AN747" s="23">
        <f ca="1">SQRT(Inputs!$B$38)*G747+SQRT(1-Inputs!$B$38)*_xlfn.NORM.S.INV(RAND())</f>
        <v>0.3145092017981076</v>
      </c>
      <c r="AO747" s="23">
        <f ca="1">SQRT(Inputs!$B$38)*H747+SQRT(1-Inputs!$B$38)*_xlfn.NORM.S.INV(RAND())</f>
        <v>1.1558741136521136</v>
      </c>
      <c r="AP747" s="23">
        <f ca="1">SQRT(Inputs!$B$38)*I747+SQRT(1-Inputs!$B$38)*_xlfn.NORM.S.INV(RAND())</f>
        <v>2.8529781930070928</v>
      </c>
      <c r="AQ747" s="23">
        <f ca="1">SQRT(Inputs!$B$38)*J747+SQRT(1-Inputs!$B$38)*_xlfn.NORM.S.INV(RAND())</f>
        <v>-5.1809502081428538E-2</v>
      </c>
      <c r="AR747" s="23">
        <f ca="1">SQRT(Inputs!$B$38)*K747+SQRT(1-Inputs!$B$38)*_xlfn.NORM.S.INV(RAND())</f>
        <v>-0.86486362658059268</v>
      </c>
      <c r="AS747" s="23">
        <f ca="1">SQRT(Inputs!$B$38)*L747+SQRT(1-Inputs!$B$38)*_xlfn.NORM.S.INV(RAND())</f>
        <v>0.48578073987699355</v>
      </c>
      <c r="AT747" s="23">
        <f ca="1">SQRT(Inputs!$B$38)*M747+SQRT(1-Inputs!$B$38)*_xlfn.NORM.S.INV(RAND())</f>
        <v>8.0978956215144504E-2</v>
      </c>
      <c r="AU747" s="15">
        <f ca="1">Inputs!$B$6*EXP($B$8-0.5*C$5^2+C$5*N747)</f>
        <v>5004.8214457798003</v>
      </c>
      <c r="AV747" s="15">
        <f t="shared" ca="1" si="401"/>
        <v>6568.6731741649592</v>
      </c>
      <c r="AW747" s="15">
        <f t="shared" ca="1" si="402"/>
        <v>7990.2408851822138</v>
      </c>
      <c r="AX747" s="15">
        <f t="shared" ca="1" si="403"/>
        <v>11161.049289783419</v>
      </c>
      <c r="AY747" s="15">
        <f t="shared" ca="1" si="404"/>
        <v>13781.678642125547</v>
      </c>
      <c r="AZ747" s="15">
        <f t="shared" ca="1" si="405"/>
        <v>17832.037132099704</v>
      </c>
      <c r="BA747" s="15">
        <f t="shared" ca="1" si="406"/>
        <v>19488.337949684275</v>
      </c>
      <c r="BB747" s="15">
        <f t="shared" ca="1" si="407"/>
        <v>23854.926306359121</v>
      </c>
      <c r="BC747" s="15">
        <f t="shared" ca="1" si="408"/>
        <v>29701.534093305665</v>
      </c>
      <c r="BD747" s="15">
        <f t="shared" ca="1" si="409"/>
        <v>33798.982027240119</v>
      </c>
      <c r="BE747" s="15">
        <f t="shared" ca="1" si="410"/>
        <v>44005.19915230864</v>
      </c>
      <c r="BF747" s="15">
        <f ca="1">Inputs!$B$13*EXP($B$9-0.5*C$6^2+C$6*Y747)</f>
        <v>12789.973439724134</v>
      </c>
      <c r="BG747" s="15">
        <f t="shared" ca="1" si="411"/>
        <v>17311.03196667074</v>
      </c>
      <c r="BH747" s="15">
        <f t="shared" ca="1" si="412"/>
        <v>22283.632422604358</v>
      </c>
      <c r="BI747" s="15">
        <f t="shared" ca="1" si="413"/>
        <v>31116.084848643623</v>
      </c>
      <c r="BJ747" s="15">
        <f t="shared" ca="1" si="414"/>
        <v>30481.401299457713</v>
      </c>
      <c r="BK747" s="15">
        <f t="shared" ca="1" si="415"/>
        <v>39851.951855681305</v>
      </c>
      <c r="BL747" s="15">
        <f t="shared" ca="1" si="416"/>
        <v>53924.690209061046</v>
      </c>
      <c r="BM747" s="15">
        <f t="shared" ca="1" si="417"/>
        <v>68499.476342702939</v>
      </c>
      <c r="BN747" s="15">
        <f t="shared" ca="1" si="418"/>
        <v>100734.9960105895</v>
      </c>
      <c r="BO747" s="15">
        <f t="shared" ca="1" si="419"/>
        <v>144924.07294150389</v>
      </c>
      <c r="BP747" s="15">
        <f t="shared" ca="1" si="420"/>
        <v>164044.95655242691</v>
      </c>
      <c r="BQ747" s="15">
        <f ca="1">Inputs!$B$20*EXP($B$10-0.5*C$7^2+C$7*AJ747)</f>
        <v>5370.0774298255355</v>
      </c>
      <c r="BR747" s="15">
        <f t="shared" ca="1" si="421"/>
        <v>13009.44185764022</v>
      </c>
      <c r="BS747" s="15">
        <f t="shared" ca="1" si="422"/>
        <v>20410.677292479293</v>
      </c>
      <c r="BT747" s="15">
        <f t="shared" ca="1" si="423"/>
        <v>32424.84974083753</v>
      </c>
      <c r="BU747" s="15">
        <f t="shared" ca="1" si="424"/>
        <v>48490.222879101544</v>
      </c>
      <c r="BV747" s="15">
        <f t="shared" ca="1" si="425"/>
        <v>87532.423948027368</v>
      </c>
      <c r="BW747" s="15">
        <f t="shared" ca="1" si="426"/>
        <v>223419.75309103736</v>
      </c>
      <c r="BX747" s="15">
        <f t="shared" ca="1" si="427"/>
        <v>309259.56803165434</v>
      </c>
      <c r="BY747" s="15">
        <f t="shared" ca="1" si="428"/>
        <v>367241.1192648157</v>
      </c>
      <c r="BZ747" s="15">
        <f t="shared" ca="1" si="429"/>
        <v>563424.97080183472</v>
      </c>
      <c r="CA747" s="15">
        <f t="shared" ca="1" si="430"/>
        <v>802912.27838317025</v>
      </c>
      <c r="CB747" s="15">
        <f ca="1">(AU747*DCF!C$10-DCF!C$5*MAX(AU747*DCF!C$10,0)-MAX(AU747-Inputs!$B$6,0)/Inputs!$B$10)*DCF!C$6</f>
        <v>1042.7706861584174</v>
      </c>
      <c r="CC747" s="15">
        <f ca="1">(AV747*DCF!D$10-DCF!D$5*MAX(AV747*DCF!D$10,0)-MAX(AV747-AU747,0)/Inputs!$B$10)*DCF!D$6</f>
        <v>1219.7652698432662</v>
      </c>
      <c r="CD747" s="15">
        <f ca="1">(AW747*DCF!E$10-DCF!E$5*MAX(AW747*DCF!E$10,0)-MAX(AW747-AV747,0)/Inputs!$B$10)*DCF!E$6</f>
        <v>1524.6235084341849</v>
      </c>
      <c r="CE747" s="15">
        <f ca="1">(AX747*DCF!F$10-DCF!F$5*MAX(AX747*DCF!F$10,0)-MAX(AX747-AW747,0)/Inputs!$B$10)*DCF!F$6</f>
        <v>1776.6726573453054</v>
      </c>
      <c r="CF747" s="15">
        <f ca="1">(AY747*DCF!G$10-DCF!G$5*MAX(AY747*DCF!G$10,0)-MAX(AY747-AX747,0)/Inputs!$B$10)*DCF!G$6</f>
        <v>2335.8447296519389</v>
      </c>
      <c r="CG747" s="15">
        <f ca="1">(AZ747*DCF!H$10-DCF!H$5*MAX(AZ747*DCF!H$10,0)-MAX(AZ747-AY747,0)/Inputs!$B$10)*DCF!H$6</f>
        <v>2742.8890376232089</v>
      </c>
      <c r="CH747" s="15">
        <f ca="1">(BA747*DCF!I$10-DCF!I$5*MAX(BA747*DCF!I$10,0)-MAX(BA747-AZ747,0)/Inputs!$B$10)*DCF!I$6</f>
        <v>3288.1170410507139</v>
      </c>
      <c r="CI747" s="15">
        <f ca="1">(BB747*DCF!J$10-DCF!J$5*MAX(BB747*DCF!J$10,0)-MAX(BB747-BA747,0)/Inputs!$B$10)*DCF!J$6</f>
        <v>3431.8761954839547</v>
      </c>
      <c r="CJ747" s="15">
        <f ca="1">(BC747*DCF!K$10-DCF!K$5*MAX(BC747*DCF!K$10,0)-MAX(BC747-BB747,0)/Inputs!$B$10)*DCF!K$6</f>
        <v>3963.03389119138</v>
      </c>
      <c r="CK747" s="15">
        <f ca="1">(BD747*DCF!L$10-DCF!L$5*MAX(BD747*DCF!L$10,0)-MAX(BD747-BC747,0)/Inputs!$B$10)*DCF!L$6</f>
        <v>4567.6628487230391</v>
      </c>
      <c r="CL747" s="15">
        <f ca="1">(BE747*DCF!M$10-DCF!M$5*MAX(BE747*DCF!M$10,0)-MAX(BE747-BD747,0)/Inputs!$B$10)*DCF!M$6</f>
        <v>4990.4610776129657</v>
      </c>
      <c r="CM747" s="15">
        <f ca="1">(BF747*DCF!C$28-DCF!C$5*MAX(BF747*DCF!C$28,0)-MAX(BF747-Inputs!$B$13,0)/Inputs!$B$17)*DCF!C$6</f>
        <v>3579.4036737832694</v>
      </c>
      <c r="CN747" s="15">
        <f ca="1">(BG747*DCF!D$28-DCF!D$5*MAX(BG747*DCF!D$28,0)-MAX(BG747-BF747,0)/Inputs!$B$17)*DCF!D$6</f>
        <v>4133.9490999157078</v>
      </c>
      <c r="CO747" s="15">
        <f ca="1">(BH747*DCF!E$28-DCF!E$5*MAX(BH747*DCF!E$28,0)-MAX(BH747-BG747,0)/Inputs!$B$17)*DCF!E$6</f>
        <v>5331.0903912201175</v>
      </c>
      <c r="CP747" s="15">
        <f ca="1">(BI747*DCF!F$28-DCF!F$5*MAX(BI747*DCF!F$28,0)-MAX(BI747-BH747,0)/Inputs!$B$17)*DCF!F$6</f>
        <v>6839.1098401741638</v>
      </c>
      <c r="CQ747" s="15">
        <f ca="1">(BJ747*DCF!G$28-DCF!G$5*MAX(BJ747*DCF!G$28,0)-MAX(BJ747-BI747,0)/Inputs!$B$17)*DCF!G$6</f>
        <v>7908.6308288695654</v>
      </c>
      <c r="CR747" s="15">
        <f ca="1">(BK747*DCF!H$28-DCF!H$5*MAX(BK747*DCF!H$28,0)-MAX(BK747-BJ747,0)/Inputs!$B$17)*DCF!H$6</f>
        <v>8399.9067841471733</v>
      </c>
      <c r="CS747" s="15">
        <f ca="1">(BL747*DCF!I$28-DCF!I$5*MAX(BL747*DCF!I$28,0)-MAX(BL747-BK747,0)/Inputs!$B$17)*DCF!I$6</f>
        <v>10660.685292370978</v>
      </c>
      <c r="CT747" s="15">
        <f ca="1">(BM747*DCF!J$28-DCF!J$5*MAX(BM747*DCF!J$28,0)-MAX(BM747-BL747,0)/Inputs!$B$17)*DCF!J$6</f>
        <v>13348.572223647534</v>
      </c>
      <c r="CU747" s="15">
        <f ca="1">(BN747*DCF!K$28-DCF!K$5*MAX(BN747*DCF!K$28,0)-MAX(BN747-BM747,0)/Inputs!$B$17)*DCF!K$6</f>
        <v>17325.120349572138</v>
      </c>
      <c r="CV747" s="15">
        <f ca="1">(BO747*DCF!L$28-DCF!L$5*MAX(BO747*DCF!L$28,0)-MAX(BO747-BN747,0)/Inputs!$B$17)*DCF!L$6</f>
        <v>23915.326750417778</v>
      </c>
      <c r="CW747" s="15">
        <f ca="1">(BP747*DCF!M$28-DCF!M$5*MAX(BP747*DCF!M$28,0)-MAX(BP747-BO747,0)/Inputs!$B$17)*DCF!M$6</f>
        <v>28866.483892199674</v>
      </c>
      <c r="CX747" s="15">
        <f ca="1">(BQ747*DCF!C$46-DCF!C$5*MAX(BQ747*DCF!C$46,0)-MAX(BQ747-Inputs!$B$20,0)/Inputs!$B$24)*DCF!C$6</f>
        <v>-2242.0859790939048</v>
      </c>
      <c r="CY747" s="15">
        <f ca="1">(BR747*DCF!D$46-DCF!D$5*MAX(BR747*DCF!D$46,0)-MAX(BR747-BQ747,0)/Inputs!$B$24)*DCF!D$6</f>
        <v>-5480.0617298596817</v>
      </c>
      <c r="CZ747" s="15">
        <f ca="1">(BS747*DCF!E$46-DCF!E$5*MAX(BS747*DCF!E$46,0)-MAX(BS747-BR747,0)/Inputs!$B$24)*DCF!E$6</f>
        <v>-5330.9613831158649</v>
      </c>
      <c r="DA747" s="15">
        <f ca="1">(BT747*DCF!F$46-DCF!F$5*MAX(BT747*DCF!F$46,0)-MAX(BT747-BS747,0)/Inputs!$B$24)*DCF!F$6</f>
        <v>-6736.1225490765837</v>
      </c>
      <c r="DB747" s="15">
        <f ca="1">(BU747*DCF!G$46-DCF!G$5*MAX(BU747*DCF!G$46,0)-MAX(BU747-BT747,0)/Inputs!$B$24)*DCF!G$6</f>
        <v>-7035.1894033664566</v>
      </c>
      <c r="DC747" s="15">
        <f ca="1">(BV747*DCF!H$46-DCF!H$5*MAX(BV747*DCF!H$46,0)-MAX(BV747-BU747,0)/Inputs!$B$24)*DCF!H$6</f>
        <v>-12132.124766633879</v>
      </c>
      <c r="DD747" s="15">
        <f ca="1">(BW747*DCF!I$46-DCF!I$5*MAX(BW747*DCF!I$46,0)-MAX(BW747-BV747,0)/Inputs!$B$24)*DCF!I$6</f>
        <v>-33848.02953276776</v>
      </c>
      <c r="DE747" s="15">
        <f ca="1">(BX747*DCF!J$46-DCF!J$5*MAX(BX747*DCF!J$46,0)-MAX(BX747-BW747,0)/Inputs!$B$24)*DCF!J$6</f>
        <v>-9790.7330756168631</v>
      </c>
      <c r="DF747" s="15">
        <f ca="1">(BY747*DCF!K$46-DCF!K$5*MAX(BY747*DCF!K$46,0)-MAX(BY747-BX747,0)/Inputs!$B$24)*DCF!K$6</f>
        <v>6774.1015066710561</v>
      </c>
      <c r="DG747" s="15">
        <f ca="1">(BZ747*DCF!L$46-DCF!L$5*MAX(BZ747*DCF!L$46,0)-MAX(BZ747-BY747,0)/Inputs!$B$24)*DCF!L$6</f>
        <v>-5450.0933558628158</v>
      </c>
      <c r="DH747" s="15">
        <f ca="1">(CA747*DCF!M$46-DCF!M$5*MAX(CA747*DCF!M$46,0)-MAX(CA747-BZ747,0)/Inputs!$B$24)*DCF!M$6</f>
        <v>12878.86463634358</v>
      </c>
      <c r="DI747" s="15">
        <f ca="1">SUM(CB747:CL747)+BE747*DCF!M$10*(1+Inputs!$B$30)*(1-Inputs!$B$33)*(1-Inputs!$B$30/Inputs!$B$31)/(Inputs!$B$29-Inputs!$B$30)*DCF!M$6</f>
        <v>153350.76809251009</v>
      </c>
      <c r="DJ747" s="15">
        <f ca="1">SUM(CM747:CW747)+BP747*DCF!M$28*(1+Inputs!$B$30)*(1-Inputs!$B$33)*(1-Inputs!$B$30/Inputs!$B$31)/(Inputs!$B$29-Inputs!$B$30)*DCF!M$6</f>
        <v>739027.32360015949</v>
      </c>
      <c r="DK747" s="15">
        <f ca="1">SUM(CX747:DH747)+CA747*DCF!M$46*(1+Inputs!$B$30)*(1-Inputs!$B$33)*(1-Inputs!$B$30/Inputs!$B$31)/(Inputs!$B$29-Inputs!$B$30)*DCF!M$6</f>
        <v>1173005.0577876645</v>
      </c>
      <c r="DM747" s="15">
        <f ca="1">DI747+DJ747+DK747+Inputs!$B$34+Inputs!$B$36-Inputs!$B$35</f>
        <v>2142234.149480334</v>
      </c>
    </row>
    <row r="748" spans="1:117" x14ac:dyDescent="0.75">
      <c r="A748" s="11">
        <v>735</v>
      </c>
      <c r="C748" s="23">
        <f t="shared" ca="1" si="433"/>
        <v>-8.2168183566060204E-2</v>
      </c>
      <c r="D748" s="23">
        <f t="shared" ca="1" si="433"/>
        <v>0.6210910018603768</v>
      </c>
      <c r="E748" s="23">
        <f t="shared" ca="1" si="433"/>
        <v>7.9345757200182096E-2</v>
      </c>
      <c r="F748" s="23">
        <f t="shared" ca="1" si="433"/>
        <v>-0.82510624415399969</v>
      </c>
      <c r="G748" s="23">
        <f t="shared" ca="1" si="433"/>
        <v>7.4772406800827723E-2</v>
      </c>
      <c r="H748" s="23">
        <f t="shared" ca="1" si="433"/>
        <v>0.42949438032134774</v>
      </c>
      <c r="I748" s="23">
        <f t="shared" ca="1" si="433"/>
        <v>-0.28278416323087258</v>
      </c>
      <c r="J748" s="23">
        <f t="shared" ca="1" si="433"/>
        <v>-1.371214977507021</v>
      </c>
      <c r="K748" s="23">
        <f t="shared" ca="1" si="433"/>
        <v>1.9036003989928281</v>
      </c>
      <c r="L748" s="23">
        <f t="shared" ca="1" si="433"/>
        <v>0.29555277336923153</v>
      </c>
      <c r="M748" s="23">
        <f t="shared" ca="1" si="433"/>
        <v>0.43333542565516925</v>
      </c>
      <c r="N748" s="23">
        <f ca="1">SQRT(Inputs!$B$38)*C748+SQRT(1-Inputs!$B$38)*_xlfn.NORM.S.INV(RAND())</f>
        <v>-0.11245424291963271</v>
      </c>
      <c r="O748" s="23">
        <f ca="1">SQRT(Inputs!$B$38)*D748+SQRT(1-Inputs!$B$38)*_xlfn.NORM.S.INV(RAND())</f>
        <v>0.34067175112908921</v>
      </c>
      <c r="P748" s="23">
        <f ca="1">SQRT(Inputs!$B$38)*E748+SQRT(1-Inputs!$B$38)*_xlfn.NORM.S.INV(RAND())</f>
        <v>0.11025937066004268</v>
      </c>
      <c r="Q748" s="23">
        <f ca="1">SQRT(Inputs!$B$38)*F748+SQRT(1-Inputs!$B$38)*_xlfn.NORM.S.INV(RAND())</f>
        <v>-1.2906035146876518</v>
      </c>
      <c r="R748" s="23">
        <f ca="1">SQRT(Inputs!$B$38)*G748+SQRT(1-Inputs!$B$38)*_xlfn.NORM.S.INV(RAND())</f>
        <v>5.7633054710463628E-2</v>
      </c>
      <c r="S748" s="23">
        <f ca="1">SQRT(Inputs!$B$38)*H748+SQRT(1-Inputs!$B$38)*_xlfn.NORM.S.INV(RAND())</f>
        <v>-0.30421863789551434</v>
      </c>
      <c r="T748" s="23">
        <f ca="1">SQRT(Inputs!$B$38)*I748+SQRT(1-Inputs!$B$38)*_xlfn.NORM.S.INV(RAND())</f>
        <v>-0.80198075445448103</v>
      </c>
      <c r="U748" s="23">
        <f ca="1">SQRT(Inputs!$B$38)*J748+SQRT(1-Inputs!$B$38)*_xlfn.NORM.S.INV(RAND())</f>
        <v>0.30249183784176525</v>
      </c>
      <c r="V748" s="23">
        <f ca="1">SQRT(Inputs!$B$38)*K748+SQRT(1-Inputs!$B$38)*_xlfn.NORM.S.INV(RAND())</f>
        <v>1.5749721422589662</v>
      </c>
      <c r="W748" s="23">
        <f ca="1">SQRT(Inputs!$B$38)*L748+SQRT(1-Inputs!$B$38)*_xlfn.NORM.S.INV(RAND())</f>
        <v>0.27080354754450797</v>
      </c>
      <c r="X748" s="23">
        <f ca="1">SQRT(Inputs!$B$38)*M748+SQRT(1-Inputs!$B$38)*_xlfn.NORM.S.INV(RAND())</f>
        <v>2.9926869516180479</v>
      </c>
      <c r="Y748" s="23">
        <f ca="1">SQRT(Inputs!$B$38)*C748+SQRT(1-Inputs!$B$38)*_xlfn.NORM.S.INV(RAND())</f>
        <v>0.24179700714501923</v>
      </c>
      <c r="Z748" s="23">
        <f ca="1">SQRT(Inputs!$B$38)*D748+SQRT(1-Inputs!$B$38)*_xlfn.NORM.S.INV(RAND())</f>
        <v>2.5077573273072695E-2</v>
      </c>
      <c r="AA748" s="23">
        <f ca="1">SQRT(Inputs!$B$38)*E748+SQRT(1-Inputs!$B$38)*_xlfn.NORM.S.INV(RAND())</f>
        <v>-2.1641748745453966</v>
      </c>
      <c r="AB748" s="23">
        <f ca="1">SQRT(Inputs!$B$38)*F748+SQRT(1-Inputs!$B$38)*_xlfn.NORM.S.INV(RAND())</f>
        <v>-0.67246271972380023</v>
      </c>
      <c r="AC748" s="23">
        <f ca="1">SQRT(Inputs!$B$38)*G748+SQRT(1-Inputs!$B$38)*_xlfn.NORM.S.INV(RAND())</f>
        <v>1.7931092977955465</v>
      </c>
      <c r="AD748" s="23">
        <f ca="1">SQRT(Inputs!$B$38)*H748+SQRT(1-Inputs!$B$38)*_xlfn.NORM.S.INV(RAND())</f>
        <v>0.17133904959325003</v>
      </c>
      <c r="AE748" s="23">
        <f ca="1">SQRT(Inputs!$B$38)*I748+SQRT(1-Inputs!$B$38)*_xlfn.NORM.S.INV(RAND())</f>
        <v>0.36240156382541067</v>
      </c>
      <c r="AF748" s="23">
        <f ca="1">SQRT(Inputs!$B$38)*J748+SQRT(1-Inputs!$B$38)*_xlfn.NORM.S.INV(RAND())</f>
        <v>-0.17306657404865677</v>
      </c>
      <c r="AG748" s="23">
        <f ca="1">SQRT(Inputs!$B$38)*K748+SQRT(1-Inputs!$B$38)*_xlfn.NORM.S.INV(RAND())</f>
        <v>1.2529903491744716</v>
      </c>
      <c r="AH748" s="23">
        <f ca="1">SQRT(Inputs!$B$38)*L748+SQRT(1-Inputs!$B$38)*_xlfn.NORM.S.INV(RAND())</f>
        <v>1.2125693257660413</v>
      </c>
      <c r="AI748" s="23">
        <f ca="1">SQRT(Inputs!$B$38)*M748+SQRT(1-Inputs!$B$38)*_xlfn.NORM.S.INV(RAND())</f>
        <v>0.38531453262005111</v>
      </c>
      <c r="AJ748" s="23">
        <f ca="1">SQRT(Inputs!$B$38)*C748+SQRT(1-Inputs!$B$38)*_xlfn.NORM.S.INV(RAND())</f>
        <v>-5.729703760723763E-2</v>
      </c>
      <c r="AK748" s="23">
        <f ca="1">SQRT(Inputs!$B$38)*D748+SQRT(1-Inputs!$B$38)*_xlfn.NORM.S.INV(RAND())</f>
        <v>-0.16587407361188761</v>
      </c>
      <c r="AL748" s="23">
        <f ca="1">SQRT(Inputs!$B$38)*E748+SQRT(1-Inputs!$B$38)*_xlfn.NORM.S.INV(RAND())</f>
        <v>-1.1219389464077654</v>
      </c>
      <c r="AM748" s="23">
        <f ca="1">SQRT(Inputs!$B$38)*F748+SQRT(1-Inputs!$B$38)*_xlfn.NORM.S.INV(RAND())</f>
        <v>-0.90681237648999335</v>
      </c>
      <c r="AN748" s="23">
        <f ca="1">SQRT(Inputs!$B$38)*G748+SQRT(1-Inputs!$B$38)*_xlfn.NORM.S.INV(RAND())</f>
        <v>-0.87302453246599954</v>
      </c>
      <c r="AO748" s="23">
        <f ca="1">SQRT(Inputs!$B$38)*H748+SQRT(1-Inputs!$B$38)*_xlfn.NORM.S.INV(RAND())</f>
        <v>-0.40152895374082281</v>
      </c>
      <c r="AP748" s="23">
        <f ca="1">SQRT(Inputs!$B$38)*I748+SQRT(1-Inputs!$B$38)*_xlfn.NORM.S.INV(RAND())</f>
        <v>-0.54266039056442728</v>
      </c>
      <c r="AQ748" s="23">
        <f ca="1">SQRT(Inputs!$B$38)*J748+SQRT(1-Inputs!$B$38)*_xlfn.NORM.S.INV(RAND())</f>
        <v>0.20449804237296376</v>
      </c>
      <c r="AR748" s="23">
        <f ca="1">SQRT(Inputs!$B$38)*K748+SQRT(1-Inputs!$B$38)*_xlfn.NORM.S.INV(RAND())</f>
        <v>2.1766984371234681</v>
      </c>
      <c r="AS748" s="23">
        <f ca="1">SQRT(Inputs!$B$38)*L748+SQRT(1-Inputs!$B$38)*_xlfn.NORM.S.INV(RAND())</f>
        <v>-0.38701157005797882</v>
      </c>
      <c r="AT748" s="23">
        <f ca="1">SQRT(Inputs!$B$38)*M748+SQRT(1-Inputs!$B$38)*_xlfn.NORM.S.INV(RAND())</f>
        <v>0.56561453043467858</v>
      </c>
      <c r="AU748" s="15">
        <f ca="1">Inputs!$B$6*EXP($B$8-0.5*C$5^2+C$5*N748)</f>
        <v>4872.7274081635114</v>
      </c>
      <c r="AV748" s="15">
        <f t="shared" ca="1" si="401"/>
        <v>6235.9214533002087</v>
      </c>
      <c r="AW748" s="15">
        <f t="shared" ca="1" si="402"/>
        <v>7717.5263411550632</v>
      </c>
      <c r="AX748" s="15">
        <f t="shared" ca="1" si="403"/>
        <v>8019.2349784966646</v>
      </c>
      <c r="AY748" s="15">
        <f t="shared" ca="1" si="404"/>
        <v>9866.510543139837</v>
      </c>
      <c r="AZ748" s="15">
        <f t="shared" ca="1" si="405"/>
        <v>11669.455796135497</v>
      </c>
      <c r="BA748" s="15">
        <f t="shared" ca="1" si="406"/>
        <v>13130.72641029586</v>
      </c>
      <c r="BB748" s="15">
        <f t="shared" ca="1" si="407"/>
        <v>16570.67666009341</v>
      </c>
      <c r="BC748" s="15">
        <f t="shared" ca="1" si="408"/>
        <v>23627.224559587765</v>
      </c>
      <c r="BD748" s="15">
        <f t="shared" ca="1" si="409"/>
        <v>29688.111161888846</v>
      </c>
      <c r="BE748" s="15">
        <f t="shared" ca="1" si="410"/>
        <v>47778.025486539642</v>
      </c>
      <c r="BF748" s="15">
        <f ca="1">Inputs!$B$13*EXP($B$9-0.5*C$6^2+C$6*Y748)</f>
        <v>14510.168077438822</v>
      </c>
      <c r="BG748" s="15">
        <f t="shared" ca="1" si="411"/>
        <v>17764.254611865064</v>
      </c>
      <c r="BH748" s="15">
        <f t="shared" ca="1" si="412"/>
        <v>15158.814746649898</v>
      </c>
      <c r="BI748" s="15">
        <f t="shared" ca="1" si="413"/>
        <v>16732.018415576582</v>
      </c>
      <c r="BJ748" s="15">
        <f t="shared" ca="1" si="414"/>
        <v>26562.396599188811</v>
      </c>
      <c r="BK748" s="15">
        <f t="shared" ca="1" si="415"/>
        <v>33369.702930054489</v>
      </c>
      <c r="BL748" s="15">
        <f t="shared" ca="1" si="416"/>
        <v>42961.668055281138</v>
      </c>
      <c r="BM748" s="15">
        <f t="shared" ca="1" si="417"/>
        <v>51685.9022791549</v>
      </c>
      <c r="BN748" s="15">
        <f t="shared" ca="1" si="418"/>
        <v>73865.849226962644</v>
      </c>
      <c r="BO748" s="15">
        <f t="shared" ca="1" si="419"/>
        <v>104641.13324596405</v>
      </c>
      <c r="BP748" s="15">
        <f t="shared" ca="1" si="420"/>
        <v>134540.61125716162</v>
      </c>
      <c r="BQ748" s="15">
        <f ca="1">Inputs!$B$20*EXP($B$10-0.5*C$7^2+C$7*AJ748)</f>
        <v>4203.2210136026733</v>
      </c>
      <c r="BR748" s="15">
        <f t="shared" ca="1" si="421"/>
        <v>5410.569566822257</v>
      </c>
      <c r="BS748" s="15">
        <f t="shared" ca="1" si="422"/>
        <v>5368.2261788763963</v>
      </c>
      <c r="BT748" s="15">
        <f t="shared" ca="1" si="423"/>
        <v>5834.6387828661855</v>
      </c>
      <c r="BU748" s="15">
        <f t="shared" ca="1" si="424"/>
        <v>6546.3135745339669</v>
      </c>
      <c r="BV748" s="15">
        <f t="shared" ca="1" si="425"/>
        <v>8320.0521039093019</v>
      </c>
      <c r="BW748" s="15">
        <f t="shared" ca="1" si="426"/>
        <v>10350.421125191901</v>
      </c>
      <c r="BX748" s="15">
        <f t="shared" ca="1" si="427"/>
        <v>15082.556636265914</v>
      </c>
      <c r="BY748" s="15">
        <f t="shared" ca="1" si="428"/>
        <v>32050.173143841603</v>
      </c>
      <c r="BZ748" s="15">
        <f t="shared" ca="1" si="429"/>
        <v>41882.554656645487</v>
      </c>
      <c r="CA748" s="15">
        <f t="shared" ca="1" si="430"/>
        <v>65052.900797914015</v>
      </c>
      <c r="CB748" s="15">
        <f ca="1">(AU748*DCF!C$10-DCF!C$5*MAX(AU748*DCF!C$10,0)-MAX(AU748-Inputs!$B$6,0)/Inputs!$B$10)*DCF!C$6</f>
        <v>1043.7125401911717</v>
      </c>
      <c r="CC748" s="15">
        <f ca="1">(AV748*DCF!D$10-DCF!D$5*MAX(AV748*DCF!D$10,0)-MAX(AV748-AU748,0)/Inputs!$B$10)*DCF!D$6</f>
        <v>1187.5844166768932</v>
      </c>
      <c r="CD748" s="15">
        <f ca="1">(AW748*DCF!E$10-DCF!E$5*MAX(AW748*DCF!E$10,0)-MAX(AW748-AV748,0)/Inputs!$B$10)*DCF!E$6</f>
        <v>1448.1352030044577</v>
      </c>
      <c r="CE748" s="15">
        <f ca="1">(AX748*DCF!F$10-DCF!F$5*MAX(AX748*DCF!F$10,0)-MAX(AX748-AW748,0)/Inputs!$B$10)*DCF!F$6</f>
        <v>1687.8081284891341</v>
      </c>
      <c r="CF748" s="15">
        <f ca="1">(AY748*DCF!G$10-DCF!G$5*MAX(AY748*DCF!G$10,0)-MAX(AY748-AX748,0)/Inputs!$B$10)*DCF!G$6</f>
        <v>1677.8160503681579</v>
      </c>
      <c r="CG748" s="15">
        <f ca="1">(AZ748*DCF!H$10-DCF!H$5*MAX(AZ748*DCF!H$10,0)-MAX(AZ748-AY748,0)/Inputs!$B$10)*DCF!H$6</f>
        <v>1945.4879613727167</v>
      </c>
      <c r="CH748" s="15">
        <f ca="1">(BA748*DCF!I$10-DCF!I$5*MAX(BA748*DCF!I$10,0)-MAX(BA748-AZ748,0)/Inputs!$B$10)*DCF!I$6</f>
        <v>2158.805125783686</v>
      </c>
      <c r="CI748" s="15">
        <f ca="1">(BB748*DCF!J$10-DCF!J$5*MAX(BB748*DCF!J$10,0)-MAX(BB748-BA748,0)/Inputs!$B$10)*DCF!J$6</f>
        <v>2322.2987896898399</v>
      </c>
      <c r="CJ748" s="15">
        <f ca="1">(BC748*DCF!K$10-DCF!K$5*MAX(BC748*DCF!K$10,0)-MAX(BC748-BB748,0)/Inputs!$B$10)*DCF!K$6</f>
        <v>2815.7944131500935</v>
      </c>
      <c r="CK748" s="15">
        <f ca="1">(BD748*DCF!L$10-DCF!L$5*MAX(BD748*DCF!L$10,0)-MAX(BD748-BC748,0)/Inputs!$B$10)*DCF!L$6</f>
        <v>3693.760939377561</v>
      </c>
      <c r="CL748" s="15">
        <f ca="1">(BE748*DCF!M$10-DCF!M$5*MAX(BE748*DCF!M$10,0)-MAX(BE748-BD748,0)/Inputs!$B$10)*DCF!M$6</f>
        <v>4581.0638042218916</v>
      </c>
      <c r="CM748" s="15">
        <f ca="1">(BF748*DCF!C$28-DCF!C$5*MAX(BF748*DCF!C$28,0)-MAX(BF748-Inputs!$B$13,0)/Inputs!$B$17)*DCF!C$6</f>
        <v>3707.1222075704191</v>
      </c>
      <c r="CN748" s="15">
        <f ca="1">(BG748*DCF!D$28-DCF!D$5*MAX(BG748*DCF!D$28,0)-MAX(BG748-BF748,0)/Inputs!$B$17)*DCF!D$6</f>
        <v>4537.7368381596125</v>
      </c>
      <c r="CO748" s="15">
        <f ca="1">(BH748*DCF!E$28-DCF!E$5*MAX(BH748*DCF!E$28,0)-MAX(BH748-BG748,0)/Inputs!$B$17)*DCF!E$6</f>
        <v>4293.2462608286878</v>
      </c>
      <c r="CP748" s="15">
        <f ca="1">(BI748*DCF!F$28-DCF!F$5*MAX(BI748*DCF!F$28,0)-MAX(BI748-BH748,0)/Inputs!$B$17)*DCF!F$6</f>
        <v>4255.8756697239969</v>
      </c>
      <c r="CQ748" s="15">
        <f ca="1">(BJ748*DCF!G$28-DCF!G$5*MAX(BJ748*DCF!G$28,0)-MAX(BJ748-BI748,0)/Inputs!$B$17)*DCF!G$6</f>
        <v>5238.4428277770094</v>
      </c>
      <c r="CR748" s="15">
        <f ca="1">(BK748*DCF!H$28-DCF!H$5*MAX(BK748*DCF!H$28,0)-MAX(BK748-BJ748,0)/Inputs!$B$17)*DCF!H$6</f>
        <v>7195.0313268352484</v>
      </c>
      <c r="CS748" s="15">
        <f ca="1">(BL748*DCF!I$28-DCF!I$5*MAX(BL748*DCF!I$28,0)-MAX(BL748-BK748,0)/Inputs!$B$17)*DCF!I$6</f>
        <v>8725.825663463258</v>
      </c>
      <c r="CT748" s="15">
        <f ca="1">(BM748*DCF!J$28-DCF!J$5*MAX(BM748*DCF!J$28,0)-MAX(BM748-BL748,0)/Inputs!$B$17)*DCF!J$6</f>
        <v>10373.484795719733</v>
      </c>
      <c r="CU748" s="15">
        <f ca="1">(BN748*DCF!K$28-DCF!K$5*MAX(BN748*DCF!K$28,0)-MAX(BN748-BM748,0)/Inputs!$B$17)*DCF!K$6</f>
        <v>12882.480782443916</v>
      </c>
      <c r="CV748" s="15">
        <f ca="1">(BO748*DCF!L$28-DCF!L$5*MAX(BO748*DCF!L$28,0)-MAX(BO748-BN748,0)/Inputs!$B$17)*DCF!L$6</f>
        <v>17395.827782635144</v>
      </c>
      <c r="CW748" s="15">
        <f ca="1">(BP748*DCF!M$28-DCF!M$5*MAX(BP748*DCF!M$28,0)-MAX(BP748-BO748,0)/Inputs!$B$17)*DCF!M$6</f>
        <v>22188.558264164909</v>
      </c>
      <c r="CX748" s="15">
        <f ca="1">(BQ748*DCF!C$46-DCF!C$5*MAX(BQ748*DCF!C$46,0)-MAX(BQ748-Inputs!$B$20,0)/Inputs!$B$24)*DCF!C$6</f>
        <v>-1433.6404251288729</v>
      </c>
      <c r="CY748" s="15">
        <f ca="1">(BR748*DCF!D$46-DCF!D$5*MAX(BR748*DCF!D$46,0)-MAX(BR748-BQ748,0)/Inputs!$B$24)*DCF!D$6</f>
        <v>-1438.6236546990965</v>
      </c>
      <c r="CZ748" s="15">
        <f ca="1">(BS748*DCF!E$46-DCF!E$5*MAX(BS748*DCF!E$46,0)-MAX(BS748-BR748,0)/Inputs!$B$24)*DCF!E$6</f>
        <v>-634.80209243516128</v>
      </c>
      <c r="DA748" s="15">
        <f ca="1">(BT748*DCF!F$46-DCF!F$5*MAX(BT748*DCF!F$46,0)-MAX(BT748-BS748,0)/Inputs!$B$24)*DCF!F$6</f>
        <v>-594.75085910857115</v>
      </c>
      <c r="DB748" s="15">
        <f ca="1">(BU748*DCF!G$46-DCF!G$5*MAX(BU748*DCF!G$46,0)-MAX(BU748-BT748,0)/Inputs!$B$24)*DCF!G$6</f>
        <v>-459.598393651013</v>
      </c>
      <c r="DC748" s="15">
        <f ca="1">(BV748*DCF!H$46-DCF!H$5*MAX(BV748*DCF!H$46,0)-MAX(BV748-BU748,0)/Inputs!$B$24)*DCF!H$6</f>
        <v>-551.17838012710479</v>
      </c>
      <c r="DD748" s="15">
        <f ca="1">(BW748*DCF!I$46-DCF!I$5*MAX(BW748*DCF!I$46,0)-MAX(BW748-BV748,0)/Inputs!$B$24)*DCF!I$6</f>
        <v>-343.79341265862831</v>
      </c>
      <c r="DE748" s="15">
        <f ca="1">(BX748*DCF!J$46-DCF!J$5*MAX(BX748*DCF!J$46,0)-MAX(BX748-BW748,0)/Inputs!$B$24)*DCF!J$6</f>
        <v>-622.2134950125436</v>
      </c>
      <c r="DF748" s="15">
        <f ca="1">(BY748*DCF!K$46-DCF!K$5*MAX(BY748*DCF!K$46,0)-MAX(BY748-BX748,0)/Inputs!$B$24)*DCF!K$6</f>
        <v>-2325.8012991218857</v>
      </c>
      <c r="DG748" s="15">
        <f ca="1">(BZ748*DCF!L$46-DCF!L$5*MAX(BZ748*DCF!L$46,0)-MAX(BZ748-BY748,0)/Inputs!$B$24)*DCF!L$6</f>
        <v>670.04687605757215</v>
      </c>
      <c r="DH748" s="15">
        <f ca="1">(CA748*DCF!M$46-DCF!M$5*MAX(CA748*DCF!M$46,0)-MAX(CA748-BZ748,0)/Inputs!$B$24)*DCF!M$6</f>
        <v>255.98757121292533</v>
      </c>
      <c r="DI748" s="15">
        <f ca="1">SUM(CB748:CL748)+BE748*DCF!M$10*(1+Inputs!$B$30)*(1-Inputs!$B$33)*(1-Inputs!$B$30/Inputs!$B$31)/(Inputs!$B$29-Inputs!$B$30)*DCF!M$6</f>
        <v>157529.14410034561</v>
      </c>
      <c r="DJ748" s="15">
        <f ca="1">SUM(CM748:CW748)+BP748*DCF!M$28*(1+Inputs!$B$30)*(1-Inputs!$B$33)*(1-Inputs!$B$30/Inputs!$B$31)/(Inputs!$B$29-Inputs!$B$30)*DCF!M$6</f>
        <v>600031.36607809796</v>
      </c>
      <c r="DK748" s="15">
        <f ca="1">SUM(CX748:DH748)+CA748*DCF!M$46*(1+Inputs!$B$30)*(1-Inputs!$B$33)*(1-Inputs!$B$30/Inputs!$B$31)/(Inputs!$B$29-Inputs!$B$30)*DCF!M$6</f>
        <v>93101.1230776343</v>
      </c>
      <c r="DM748" s="15">
        <f ca="1">DI748+DJ748+DK748+Inputs!$B$34+Inputs!$B$36-Inputs!$B$35</f>
        <v>927512.63325607777</v>
      </c>
    </row>
    <row r="749" spans="1:117" x14ac:dyDescent="0.75">
      <c r="A749" s="11">
        <v>736</v>
      </c>
      <c r="C749" s="23">
        <f t="shared" ca="1" si="433"/>
        <v>0.77554949922602967</v>
      </c>
      <c r="D749" s="23">
        <f t="shared" ca="1" si="433"/>
        <v>-0.19745174553299755</v>
      </c>
      <c r="E749" s="23">
        <f t="shared" ca="1" si="433"/>
        <v>-1.4507546108463794</v>
      </c>
      <c r="F749" s="23">
        <f t="shared" ca="1" si="433"/>
        <v>1.5742171084734098</v>
      </c>
      <c r="G749" s="23">
        <f t="shared" ca="1" si="433"/>
        <v>-1.0533019959289742</v>
      </c>
      <c r="H749" s="23">
        <f t="shared" ca="1" si="433"/>
        <v>0.97346856393144132</v>
      </c>
      <c r="I749" s="23">
        <f t="shared" ca="1" si="433"/>
        <v>0.66086062843807469</v>
      </c>
      <c r="J749" s="23">
        <f t="shared" ca="1" si="433"/>
        <v>-0.38956805628438501</v>
      </c>
      <c r="K749" s="23">
        <f t="shared" ca="1" si="433"/>
        <v>0.80160000062262471</v>
      </c>
      <c r="L749" s="23">
        <f t="shared" ca="1" si="433"/>
        <v>-0.57992578916611426</v>
      </c>
      <c r="M749" s="23">
        <f t="shared" ca="1" si="433"/>
        <v>-1.0396199551769343</v>
      </c>
      <c r="N749" s="23">
        <f ca="1">SQRT(Inputs!$B$38)*C749+SQRT(1-Inputs!$B$38)*_xlfn.NORM.S.INV(RAND())</f>
        <v>0.22030377471986809</v>
      </c>
      <c r="O749" s="23">
        <f ca="1">SQRT(Inputs!$B$38)*D749+SQRT(1-Inputs!$B$38)*_xlfn.NORM.S.INV(RAND())</f>
        <v>-0.44415935281120827</v>
      </c>
      <c r="P749" s="23">
        <f ca="1">SQRT(Inputs!$B$38)*E749+SQRT(1-Inputs!$B$38)*_xlfn.NORM.S.INV(RAND())</f>
        <v>1.1551135578303688</v>
      </c>
      <c r="Q749" s="23">
        <f ca="1">SQRT(Inputs!$B$38)*F749+SQRT(1-Inputs!$B$38)*_xlfn.NORM.S.INV(RAND())</f>
        <v>2.1202214587391826</v>
      </c>
      <c r="R749" s="23">
        <f ca="1">SQRT(Inputs!$B$38)*G749+SQRT(1-Inputs!$B$38)*_xlfn.NORM.S.INV(RAND())</f>
        <v>1.5917966834981865</v>
      </c>
      <c r="S749" s="23">
        <f ca="1">SQRT(Inputs!$B$38)*H749+SQRT(1-Inputs!$B$38)*_xlfn.NORM.S.INV(RAND())</f>
        <v>1.6861945110245791</v>
      </c>
      <c r="T749" s="23">
        <f ca="1">SQRT(Inputs!$B$38)*I749+SQRT(1-Inputs!$B$38)*_xlfn.NORM.S.INV(RAND())</f>
        <v>1.2107638749077325</v>
      </c>
      <c r="U749" s="23">
        <f ca="1">SQRT(Inputs!$B$38)*J749+SQRT(1-Inputs!$B$38)*_xlfn.NORM.S.INV(RAND())</f>
        <v>-6.5372094874337677E-2</v>
      </c>
      <c r="V749" s="23">
        <f ca="1">SQRT(Inputs!$B$38)*K749+SQRT(1-Inputs!$B$38)*_xlfn.NORM.S.INV(RAND())</f>
        <v>0.82270746448701404</v>
      </c>
      <c r="W749" s="23">
        <f ca="1">SQRT(Inputs!$B$38)*L749+SQRT(1-Inputs!$B$38)*_xlfn.NORM.S.INV(RAND())</f>
        <v>-0.760025658062494</v>
      </c>
      <c r="X749" s="23">
        <f ca="1">SQRT(Inputs!$B$38)*M749+SQRT(1-Inputs!$B$38)*_xlfn.NORM.S.INV(RAND())</f>
        <v>-0.95600304573226014</v>
      </c>
      <c r="Y749" s="23">
        <f ca="1">SQRT(Inputs!$B$38)*C749+SQRT(1-Inputs!$B$38)*_xlfn.NORM.S.INV(RAND())</f>
        <v>-0.4188317125029673</v>
      </c>
      <c r="Z749" s="23">
        <f ca="1">SQRT(Inputs!$B$38)*D749+SQRT(1-Inputs!$B$38)*_xlfn.NORM.S.INV(RAND())</f>
        <v>-0.38956724087033967</v>
      </c>
      <c r="AA749" s="23">
        <f ca="1">SQRT(Inputs!$B$38)*E749+SQRT(1-Inputs!$B$38)*_xlfn.NORM.S.INV(RAND())</f>
        <v>-1.6192996725161759</v>
      </c>
      <c r="AB749" s="23">
        <f ca="1">SQRT(Inputs!$B$38)*F749+SQRT(1-Inputs!$B$38)*_xlfn.NORM.S.INV(RAND())</f>
        <v>1.1143680268711129</v>
      </c>
      <c r="AC749" s="23">
        <f ca="1">SQRT(Inputs!$B$38)*G749+SQRT(1-Inputs!$B$38)*_xlfn.NORM.S.INV(RAND())</f>
        <v>-0.84999152077714679</v>
      </c>
      <c r="AD749" s="23">
        <f ca="1">SQRT(Inputs!$B$38)*H749+SQRT(1-Inputs!$B$38)*_xlfn.NORM.S.INV(RAND())</f>
        <v>0.55535527721493883</v>
      </c>
      <c r="AE749" s="23">
        <f ca="1">SQRT(Inputs!$B$38)*I749+SQRT(1-Inputs!$B$38)*_xlfn.NORM.S.INV(RAND())</f>
        <v>0.94550813900879616</v>
      </c>
      <c r="AF749" s="23">
        <f ca="1">SQRT(Inputs!$B$38)*J749+SQRT(1-Inputs!$B$38)*_xlfn.NORM.S.INV(RAND())</f>
        <v>0.18991717969960625</v>
      </c>
      <c r="AG749" s="23">
        <f ca="1">SQRT(Inputs!$B$38)*K749+SQRT(1-Inputs!$B$38)*_xlfn.NORM.S.INV(RAND())</f>
        <v>0.98831014095774927</v>
      </c>
      <c r="AH749" s="23">
        <f ca="1">SQRT(Inputs!$B$38)*L749+SQRT(1-Inputs!$B$38)*_xlfn.NORM.S.INV(RAND())</f>
        <v>-1.3709490765328274</v>
      </c>
      <c r="AI749" s="23">
        <f ca="1">SQRT(Inputs!$B$38)*M749+SQRT(1-Inputs!$B$38)*_xlfn.NORM.S.INV(RAND())</f>
        <v>-0.60926072532350173</v>
      </c>
      <c r="AJ749" s="23">
        <f ca="1">SQRT(Inputs!$B$38)*C749+SQRT(1-Inputs!$B$38)*_xlfn.NORM.S.INV(RAND())</f>
        <v>0.58827436617256113</v>
      </c>
      <c r="AK749" s="23">
        <f ca="1">SQRT(Inputs!$B$38)*D749+SQRT(1-Inputs!$B$38)*_xlfn.NORM.S.INV(RAND())</f>
        <v>-0.48567886737399368</v>
      </c>
      <c r="AL749" s="23">
        <f ca="1">SQRT(Inputs!$B$38)*E749+SQRT(1-Inputs!$B$38)*_xlfn.NORM.S.INV(RAND())</f>
        <v>0.12402622407915365</v>
      </c>
      <c r="AM749" s="23">
        <f ca="1">SQRT(Inputs!$B$38)*F749+SQRT(1-Inputs!$B$38)*_xlfn.NORM.S.INV(RAND())</f>
        <v>0.17794922543042868</v>
      </c>
      <c r="AN749" s="23">
        <f ca="1">SQRT(Inputs!$B$38)*G749+SQRT(1-Inputs!$B$38)*_xlfn.NORM.S.INV(RAND())</f>
        <v>-1.5440782028461326</v>
      </c>
      <c r="AO749" s="23">
        <f ca="1">SQRT(Inputs!$B$38)*H749+SQRT(1-Inputs!$B$38)*_xlfn.NORM.S.INV(RAND())</f>
        <v>1.6202140999971402</v>
      </c>
      <c r="AP749" s="23">
        <f ca="1">SQRT(Inputs!$B$38)*I749+SQRT(1-Inputs!$B$38)*_xlfn.NORM.S.INV(RAND())</f>
        <v>-0.15727692700649432</v>
      </c>
      <c r="AQ749" s="23">
        <f ca="1">SQRT(Inputs!$B$38)*J749+SQRT(1-Inputs!$B$38)*_xlfn.NORM.S.INV(RAND())</f>
        <v>-1.758210766825774</v>
      </c>
      <c r="AR749" s="23">
        <f ca="1">SQRT(Inputs!$B$38)*K749+SQRT(1-Inputs!$B$38)*_xlfn.NORM.S.INV(RAND())</f>
        <v>0.11198759999072411</v>
      </c>
      <c r="AS749" s="23">
        <f ca="1">SQRT(Inputs!$B$38)*L749+SQRT(1-Inputs!$B$38)*_xlfn.NORM.S.INV(RAND())</f>
        <v>-0.10663043595133176</v>
      </c>
      <c r="AT749" s="23">
        <f ca="1">SQRT(Inputs!$B$38)*M749+SQRT(1-Inputs!$B$38)*_xlfn.NORM.S.INV(RAND())</f>
        <v>5.4013158897536107E-2</v>
      </c>
      <c r="AU749" s="15">
        <f ca="1">Inputs!$B$6*EXP($B$8-0.5*C$5^2+C$5*N749)</f>
        <v>5142.3922358083064</v>
      </c>
      <c r="AV749" s="15">
        <f t="shared" ca="1" si="401"/>
        <v>5863.7869296058579</v>
      </c>
      <c r="AW749" s="15">
        <f t="shared" ca="1" si="402"/>
        <v>8355.2853301419891</v>
      </c>
      <c r="AX749" s="15">
        <f t="shared" ca="1" si="403"/>
        <v>13294.729691880699</v>
      </c>
      <c r="AY749" s="15">
        <f t="shared" ca="1" si="404"/>
        <v>19566.965882385324</v>
      </c>
      <c r="AZ749" s="15">
        <f t="shared" ca="1" si="405"/>
        <v>28813.799950804627</v>
      </c>
      <c r="BA749" s="15">
        <f t="shared" ca="1" si="406"/>
        <v>40024.344357776899</v>
      </c>
      <c r="BB749" s="15">
        <f t="shared" ca="1" si="407"/>
        <v>48682.098459441164</v>
      </c>
      <c r="BC749" s="15">
        <f t="shared" ca="1" si="408"/>
        <v>64551.303571003635</v>
      </c>
      <c r="BD749" s="15">
        <f t="shared" ca="1" si="409"/>
        <v>73654.869465781172</v>
      </c>
      <c r="BE749" s="15">
        <f t="shared" ca="1" si="410"/>
        <v>82728.277544423763</v>
      </c>
      <c r="BF749" s="15">
        <f ca="1">Inputs!$B$13*EXP($B$9-0.5*C$6^2+C$6*Y749)</f>
        <v>12728.983167661088</v>
      </c>
      <c r="BG749" s="15">
        <f t="shared" ca="1" si="411"/>
        <v>14460.232614644878</v>
      </c>
      <c r="BH749" s="15">
        <f t="shared" ca="1" si="412"/>
        <v>13506.456218987456</v>
      </c>
      <c r="BI749" s="15">
        <f t="shared" ca="1" si="413"/>
        <v>19627.621241961842</v>
      </c>
      <c r="BJ749" s="15">
        <f t="shared" ca="1" si="414"/>
        <v>21287.478688288767</v>
      </c>
      <c r="BK749" s="15">
        <f t="shared" ca="1" si="415"/>
        <v>28178.298357683554</v>
      </c>
      <c r="BL749" s="15">
        <f t="shared" ca="1" si="416"/>
        <v>39125.629644314802</v>
      </c>
      <c r="BM749" s="15">
        <f t="shared" ca="1" si="417"/>
        <v>49242.009931309738</v>
      </c>
      <c r="BN749" s="15">
        <f t="shared" ca="1" si="418"/>
        <v>68176.12812072286</v>
      </c>
      <c r="BO749" s="15">
        <f t="shared" ca="1" si="419"/>
        <v>71526.771793882348</v>
      </c>
      <c r="BP749" s="15">
        <f t="shared" ca="1" si="420"/>
        <v>82164.177745757988</v>
      </c>
      <c r="BQ749" s="15">
        <f ca="1">Inputs!$B$20*EXP($B$10-0.5*C$7^2+C$7*AJ749)</f>
        <v>5284.7437947302906</v>
      </c>
      <c r="BR749" s="15">
        <f t="shared" ca="1" si="421"/>
        <v>6145.7682685860882</v>
      </c>
      <c r="BS749" s="15">
        <f t="shared" ca="1" si="422"/>
        <v>8721.1555455297403</v>
      </c>
      <c r="BT749" s="15">
        <f t="shared" ca="1" si="423"/>
        <v>12599.215032028282</v>
      </c>
      <c r="BU749" s="15">
        <f t="shared" ca="1" si="424"/>
        <v>12017.326335189648</v>
      </c>
      <c r="BV749" s="15">
        <f t="shared" ca="1" si="425"/>
        <v>24085.540792578504</v>
      </c>
      <c r="BW749" s="15">
        <f t="shared" ca="1" si="426"/>
        <v>32509.634803284214</v>
      </c>
      <c r="BX749" s="15">
        <f t="shared" ca="1" si="427"/>
        <v>31962.899514637124</v>
      </c>
      <c r="BY749" s="15">
        <f t="shared" ca="1" si="428"/>
        <v>45755.376878403447</v>
      </c>
      <c r="BZ749" s="15">
        <f t="shared" ca="1" si="429"/>
        <v>62954.965995038678</v>
      </c>
      <c r="CA749" s="15">
        <f t="shared" ca="1" si="430"/>
        <v>89285.499168575596</v>
      </c>
      <c r="CB749" s="15">
        <f ca="1">(AU749*DCF!C$10-DCF!C$5*MAX(AU749*DCF!C$10,0)-MAX(AU749-Inputs!$B$6,0)/Inputs!$B$10)*DCF!C$6</f>
        <v>1041.789781904783</v>
      </c>
      <c r="CC749" s="15">
        <f ca="1">(AV749*DCF!D$10-DCF!D$5*MAX(AV749*DCF!D$10,0)-MAX(AV749-AU749,0)/Inputs!$B$10)*DCF!D$6</f>
        <v>1253.3651223968141</v>
      </c>
      <c r="CD749" s="15">
        <f ca="1">(AW749*DCF!E$10-DCF!E$5*MAX(AW749*DCF!E$10,0)-MAX(AW749-AV749,0)/Inputs!$B$10)*DCF!E$6</f>
        <v>1367.9137608527112</v>
      </c>
      <c r="CE749" s="15">
        <f ca="1">(AX749*DCF!F$10-DCF!F$5*MAX(AX749*DCF!F$10,0)-MAX(AX749-AW749,0)/Inputs!$B$10)*DCF!F$6</f>
        <v>1874.4423956602318</v>
      </c>
      <c r="CF749" s="15">
        <f ca="1">(AY749*DCF!G$10-DCF!G$5*MAX(AY749*DCF!G$10,0)-MAX(AY749-AX749,0)/Inputs!$B$10)*DCF!G$6</f>
        <v>2825.9424969686988</v>
      </c>
      <c r="CG749" s="15">
        <f ca="1">(AZ749*DCF!H$10-DCF!H$5*MAX(AZ749*DCF!H$10,0)-MAX(AZ749-AY749,0)/Inputs!$B$10)*DCF!H$6</f>
        <v>3952.2787677990823</v>
      </c>
      <c r="CH749" s="15">
        <f ca="1">(BA749*DCF!I$10-DCF!I$5*MAX(BA749*DCF!I$10,0)-MAX(BA749-AZ749,0)/Inputs!$B$10)*DCF!I$6</f>
        <v>5472.0655569219525</v>
      </c>
      <c r="CI749" s="15">
        <f ca="1">(BB749*DCF!J$10-DCF!J$5*MAX(BB749*DCF!J$10,0)-MAX(BB749-BA749,0)/Inputs!$B$10)*DCF!J$6</f>
        <v>7042.0210881273288</v>
      </c>
      <c r="CJ749" s="15">
        <f ca="1">(BC749*DCF!K$10-DCF!K$5*MAX(BC749*DCF!K$10,0)-MAX(BC749-BB749,0)/Inputs!$B$10)*DCF!K$6</f>
        <v>8170.2760330998644</v>
      </c>
      <c r="CK749" s="15">
        <f ca="1">(BD749*DCF!L$10-DCF!L$5*MAX(BD749*DCF!L$10,0)-MAX(BD749-BC749,0)/Inputs!$B$10)*DCF!L$6</f>
        <v>9931.3164642560878</v>
      </c>
      <c r="CL749" s="15">
        <f ca="1">(BE749*DCF!M$10-DCF!M$5*MAX(BE749*DCF!M$10,0)-MAX(BE749-BD749,0)/Inputs!$B$10)*DCF!M$6</f>
        <v>10590.114429393398</v>
      </c>
      <c r="CM749" s="15">
        <f ca="1">(BF749*DCF!C$28-DCF!C$5*MAX(BF749*DCF!C$28,0)-MAX(BF749-Inputs!$B$13,0)/Inputs!$B$17)*DCF!C$6</f>
        <v>3574.8753559101706</v>
      </c>
      <c r="CN749" s="15">
        <f ca="1">(BG749*DCF!D$28-DCF!D$5*MAX(BG749*DCF!D$28,0)-MAX(BG749-BF749,0)/Inputs!$B$17)*DCF!D$6</f>
        <v>3889.5171288995375</v>
      </c>
      <c r="CO749" s="15">
        <f ca="1">(BH749*DCF!E$28-DCF!E$5*MAX(BH749*DCF!E$28,0)-MAX(BH749-BG749,0)/Inputs!$B$17)*DCF!E$6</f>
        <v>3825.2689031660152</v>
      </c>
      <c r="CP749" s="15">
        <f ca="1">(BI749*DCF!F$28-DCF!F$5*MAX(BI749*DCF!F$28,0)-MAX(BI749-BH749,0)/Inputs!$B$17)*DCF!F$6</f>
        <v>4213.9273138944964</v>
      </c>
      <c r="CQ749" s="15">
        <f ca="1">(BJ749*DCF!G$28-DCF!G$5*MAX(BJ749*DCF!G$28,0)-MAX(BJ749-BI749,0)/Inputs!$B$17)*DCF!G$6</f>
        <v>5244.0262282291469</v>
      </c>
      <c r="CR749" s="15">
        <f ca="1">(BK749*DCF!H$28-DCF!H$5*MAX(BK749*DCF!H$28,0)-MAX(BK749-BJ749,0)/Inputs!$B$17)*DCF!H$6</f>
        <v>5898.1640716057618</v>
      </c>
      <c r="CS749" s="15">
        <f ca="1">(BL749*DCF!I$28-DCF!I$5*MAX(BL749*DCF!I$28,0)-MAX(BL749-BK749,0)/Inputs!$B$17)*DCF!I$6</f>
        <v>7629.2329847692617</v>
      </c>
      <c r="CT749" s="15">
        <f ca="1">(BM749*DCF!J$28-DCF!J$5*MAX(BM749*DCF!J$28,0)-MAX(BM749-BL749,0)/Inputs!$B$17)*DCF!J$6</f>
        <v>9643.7067232048303</v>
      </c>
      <c r="CU749" s="15">
        <f ca="1">(BN749*DCF!K$28-DCF!K$5*MAX(BN749*DCF!K$28,0)-MAX(BN749-BM749,0)/Inputs!$B$17)*DCF!K$6</f>
        <v>12078.477873012214</v>
      </c>
      <c r="CV749" s="15">
        <f ca="1">(BO749*DCF!L$28-DCF!L$5*MAX(BO749*DCF!L$28,0)-MAX(BO749-BN749,0)/Inputs!$B$17)*DCF!L$6</f>
        <v>13891.961392006693</v>
      </c>
      <c r="CW749" s="15">
        <f ca="1">(BP749*DCF!M$28-DCF!M$5*MAX(BP749*DCF!M$28,0)-MAX(BP749-BO749,0)/Inputs!$B$17)*DCF!M$6</f>
        <v>14347.329768068028</v>
      </c>
      <c r="CX749" s="15">
        <f ca="1">(BQ749*DCF!C$46-DCF!C$5*MAX(BQ749*DCF!C$46,0)-MAX(BQ749-Inputs!$B$20,0)/Inputs!$B$24)*DCF!C$6</f>
        <v>-2182.9633681734117</v>
      </c>
      <c r="CY749" s="15">
        <f ca="1">(BR749*DCF!D$46-DCF!D$5*MAX(BR749*DCF!D$46,0)-MAX(BR749-BQ749,0)/Inputs!$B$24)*DCF!D$6</f>
        <v>-1416.3313181211624</v>
      </c>
      <c r="CZ749" s="15">
        <f ca="1">(BS749*DCF!E$46-DCF!E$5*MAX(BS749*DCF!E$46,0)-MAX(BS749-BR749,0)/Inputs!$B$24)*DCF!E$6</f>
        <v>-2046.4385932107996</v>
      </c>
      <c r="DA749" s="15">
        <f ca="1">(BT749*DCF!F$46-DCF!F$5*MAX(BT749*DCF!F$46,0)-MAX(BT749-BS749,0)/Inputs!$B$24)*DCF!F$6</f>
        <v>-2329.6785507926656</v>
      </c>
      <c r="DB749" s="15">
        <f ca="1">(BU749*DCF!G$46-DCF!G$5*MAX(BU749*DCF!G$46,0)-MAX(BU749-BT749,0)/Inputs!$B$24)*DCF!G$6</f>
        <v>-404.23911457807014</v>
      </c>
      <c r="DC749" s="15">
        <f ca="1">(BV749*DCF!H$46-DCF!H$5*MAX(BV749*DCF!H$46,0)-MAX(BV749-BU749,0)/Inputs!$B$24)*DCF!H$6</f>
        <v>-3750.1236994568008</v>
      </c>
      <c r="DD749" s="15">
        <f ca="1">(BW749*DCF!I$46-DCF!I$5*MAX(BW749*DCF!I$46,0)-MAX(BW749-BV749,0)/Inputs!$B$24)*DCF!I$6</f>
        <v>-1667.4088842019771</v>
      </c>
      <c r="DE749" s="15">
        <f ca="1">(BX749*DCF!J$46-DCF!J$5*MAX(BX749*DCF!J$46,0)-MAX(BX749-BW749,0)/Inputs!$B$24)*DCF!J$6</f>
        <v>1340.7552206903397</v>
      </c>
      <c r="DF749" s="15">
        <f ca="1">(BY749*DCF!K$46-DCF!K$5*MAX(BY749*DCF!K$46,0)-MAX(BY749-BX749,0)/Inputs!$B$24)*DCF!K$6</f>
        <v>-765.089870429651</v>
      </c>
      <c r="DG749" s="15">
        <f ca="1">(BZ749*DCF!L$46-DCF!L$5*MAX(BZ749*DCF!L$46,0)-MAX(BZ749-BY749,0)/Inputs!$B$24)*DCF!L$6</f>
        <v>459.46171602421981</v>
      </c>
      <c r="DH749" s="15">
        <f ca="1">(CA749*DCF!M$46-DCF!M$5*MAX(CA749*DCF!M$46,0)-MAX(CA749-BZ749,0)/Inputs!$B$24)*DCF!M$6</f>
        <v>1495.0714698967131</v>
      </c>
      <c r="DI749" s="15">
        <f ca="1">SUM(CB749:CL749)+BE749*DCF!M$10*(1+Inputs!$B$30)*(1-Inputs!$B$33)*(1-Inputs!$B$30/Inputs!$B$31)/(Inputs!$B$29-Inputs!$B$30)*DCF!M$6</f>
        <v>283755.41627172986</v>
      </c>
      <c r="DJ749" s="15">
        <f ca="1">SUM(CM749:CW749)+BP749*DCF!M$28*(1+Inputs!$B$30)*(1-Inputs!$B$33)*(1-Inputs!$B$30/Inputs!$B$31)/(Inputs!$B$29-Inputs!$B$30)*DCF!M$6</f>
        <v>389121.81197638548</v>
      </c>
      <c r="DK749" s="15">
        <f ca="1">SUM(CX749:DH749)+CA749*DCF!M$46*(1+Inputs!$B$30)*(1-Inputs!$B$33)*(1-Inputs!$B$30/Inputs!$B$31)/(Inputs!$B$29-Inputs!$B$30)*DCF!M$6</f>
        <v>126778.97326578163</v>
      </c>
      <c r="DM749" s="15">
        <f ca="1">DI749+DJ749+DK749+Inputs!$B$34+Inputs!$B$36-Inputs!$B$35</f>
        <v>876507.20151389705</v>
      </c>
    </row>
    <row r="750" spans="1:117" x14ac:dyDescent="0.75">
      <c r="A750" s="11">
        <v>737</v>
      </c>
      <c r="C750" s="23">
        <f t="shared" ca="1" si="433"/>
        <v>-1.4605870783556512</v>
      </c>
      <c r="D750" s="23">
        <f t="shared" ca="1" si="433"/>
        <v>-1.3302262586255424</v>
      </c>
      <c r="E750" s="23">
        <f t="shared" ca="1" si="433"/>
        <v>1.9448520646065532</v>
      </c>
      <c r="F750" s="23">
        <f t="shared" ca="1" si="433"/>
        <v>1.8781641852035316</v>
      </c>
      <c r="G750" s="23">
        <f t="shared" ca="1" si="433"/>
        <v>0.20646997489235613</v>
      </c>
      <c r="H750" s="23">
        <f t="shared" ca="1" si="433"/>
        <v>0.7226827374734881</v>
      </c>
      <c r="I750" s="23">
        <f t="shared" ca="1" si="433"/>
        <v>0.86066078544189206</v>
      </c>
      <c r="J750" s="23">
        <f t="shared" ca="1" si="433"/>
        <v>-0.57629506696380739</v>
      </c>
      <c r="K750" s="23">
        <f t="shared" ca="1" si="433"/>
        <v>1.8267281283798797</v>
      </c>
      <c r="L750" s="23">
        <f t="shared" ca="1" si="433"/>
        <v>-1.49435563948522</v>
      </c>
      <c r="M750" s="23">
        <f t="shared" ca="1" si="433"/>
        <v>0.19388299159047578</v>
      </c>
      <c r="N750" s="23">
        <f ca="1">SQRT(Inputs!$B$38)*C750+SQRT(1-Inputs!$B$38)*_xlfn.NORM.S.INV(RAND())</f>
        <v>-0.22339115499009921</v>
      </c>
      <c r="O750" s="23">
        <f ca="1">SQRT(Inputs!$B$38)*D750+SQRT(1-Inputs!$B$38)*_xlfn.NORM.S.INV(RAND())</f>
        <v>-0.44891799333135851</v>
      </c>
      <c r="P750" s="23">
        <f ca="1">SQRT(Inputs!$B$38)*E750+SQRT(1-Inputs!$B$38)*_xlfn.NORM.S.INV(RAND())</f>
        <v>1.5275698544155536</v>
      </c>
      <c r="Q750" s="23">
        <f ca="1">SQRT(Inputs!$B$38)*F750+SQRT(1-Inputs!$B$38)*_xlfn.NORM.S.INV(RAND())</f>
        <v>-0.22250372462940438</v>
      </c>
      <c r="R750" s="23">
        <f ca="1">SQRT(Inputs!$B$38)*G750+SQRT(1-Inputs!$B$38)*_xlfn.NORM.S.INV(RAND())</f>
        <v>0.94608164502255521</v>
      </c>
      <c r="S750" s="23">
        <f ca="1">SQRT(Inputs!$B$38)*H750+SQRT(1-Inputs!$B$38)*_xlfn.NORM.S.INV(RAND())</f>
        <v>0.67598399484011495</v>
      </c>
      <c r="T750" s="23">
        <f ca="1">SQRT(Inputs!$B$38)*I750+SQRT(1-Inputs!$B$38)*_xlfn.NORM.S.INV(RAND())</f>
        <v>1.1379030080483805</v>
      </c>
      <c r="U750" s="23">
        <f ca="1">SQRT(Inputs!$B$38)*J750+SQRT(1-Inputs!$B$38)*_xlfn.NORM.S.INV(RAND())</f>
        <v>-0.71373624464219443</v>
      </c>
      <c r="V750" s="23">
        <f ca="1">SQRT(Inputs!$B$38)*K750+SQRT(1-Inputs!$B$38)*_xlfn.NORM.S.INV(RAND())</f>
        <v>0.97070172318576764</v>
      </c>
      <c r="W750" s="23">
        <f ca="1">SQRT(Inputs!$B$38)*L750+SQRT(1-Inputs!$B$38)*_xlfn.NORM.S.INV(RAND())</f>
        <v>-1.4727635446762402</v>
      </c>
      <c r="X750" s="23">
        <f ca="1">SQRT(Inputs!$B$38)*M750+SQRT(1-Inputs!$B$38)*_xlfn.NORM.S.INV(RAND())</f>
        <v>-0.58304738855020544</v>
      </c>
      <c r="Y750" s="23">
        <f ca="1">SQRT(Inputs!$B$38)*C750+SQRT(1-Inputs!$B$38)*_xlfn.NORM.S.INV(RAND())</f>
        <v>-0.73247196144548787</v>
      </c>
      <c r="Z750" s="23">
        <f ca="1">SQRT(Inputs!$B$38)*D750+SQRT(1-Inputs!$B$38)*_xlfn.NORM.S.INV(RAND())</f>
        <v>-2.005236917648423</v>
      </c>
      <c r="AA750" s="23">
        <f ca="1">SQRT(Inputs!$B$38)*E750+SQRT(1-Inputs!$B$38)*_xlfn.NORM.S.INV(RAND())</f>
        <v>1.9411907695522537</v>
      </c>
      <c r="AB750" s="23">
        <f ca="1">SQRT(Inputs!$B$38)*F750+SQRT(1-Inputs!$B$38)*_xlfn.NORM.S.INV(RAND())</f>
        <v>0.69271330988821833</v>
      </c>
      <c r="AC750" s="23">
        <f ca="1">SQRT(Inputs!$B$38)*G750+SQRT(1-Inputs!$B$38)*_xlfn.NORM.S.INV(RAND())</f>
        <v>0.14920791091589447</v>
      </c>
      <c r="AD750" s="23">
        <f ca="1">SQRT(Inputs!$B$38)*H750+SQRT(1-Inputs!$B$38)*_xlfn.NORM.S.INV(RAND())</f>
        <v>0.82441636901574888</v>
      </c>
      <c r="AE750" s="23">
        <f ca="1">SQRT(Inputs!$B$38)*I750+SQRT(1-Inputs!$B$38)*_xlfn.NORM.S.INV(RAND())</f>
        <v>0.14190352020540287</v>
      </c>
      <c r="AF750" s="23">
        <f ca="1">SQRT(Inputs!$B$38)*J750+SQRT(1-Inputs!$B$38)*_xlfn.NORM.S.INV(RAND())</f>
        <v>0.51490585041219294</v>
      </c>
      <c r="AG750" s="23">
        <f ca="1">SQRT(Inputs!$B$38)*K750+SQRT(1-Inputs!$B$38)*_xlfn.NORM.S.INV(RAND())</f>
        <v>0.41279591311191921</v>
      </c>
      <c r="AH750" s="23">
        <f ca="1">SQRT(Inputs!$B$38)*L750+SQRT(1-Inputs!$B$38)*_xlfn.NORM.S.INV(RAND())</f>
        <v>-0.10348052657758788</v>
      </c>
      <c r="AI750" s="23">
        <f ca="1">SQRT(Inputs!$B$38)*M750+SQRT(1-Inputs!$B$38)*_xlfn.NORM.S.INV(RAND())</f>
        <v>1.3058728995571536</v>
      </c>
      <c r="AJ750" s="23">
        <f ca="1">SQRT(Inputs!$B$38)*C750+SQRT(1-Inputs!$B$38)*_xlfn.NORM.S.INV(RAND())</f>
        <v>-2.5839730196132678</v>
      </c>
      <c r="AK750" s="23">
        <f ca="1">SQRT(Inputs!$B$38)*D750+SQRT(1-Inputs!$B$38)*_xlfn.NORM.S.INV(RAND())</f>
        <v>-0.79979028982721623</v>
      </c>
      <c r="AL750" s="23">
        <f ca="1">SQRT(Inputs!$B$38)*E750+SQRT(1-Inputs!$B$38)*_xlfn.NORM.S.INV(RAND())</f>
        <v>2.0671636501495705</v>
      </c>
      <c r="AM750" s="23">
        <f ca="1">SQRT(Inputs!$B$38)*F750+SQRT(1-Inputs!$B$38)*_xlfn.NORM.S.INV(RAND())</f>
        <v>1.2788713867812689</v>
      </c>
      <c r="AN750" s="23">
        <f ca="1">SQRT(Inputs!$B$38)*G750+SQRT(1-Inputs!$B$38)*_xlfn.NORM.S.INV(RAND())</f>
        <v>0.29579398259723039</v>
      </c>
      <c r="AO750" s="23">
        <f ca="1">SQRT(Inputs!$B$38)*H750+SQRT(1-Inputs!$B$38)*_xlfn.NORM.S.INV(RAND())</f>
        <v>0.19657674092587515</v>
      </c>
      <c r="AP750" s="23">
        <f ca="1">SQRT(Inputs!$B$38)*I750+SQRT(1-Inputs!$B$38)*_xlfn.NORM.S.INV(RAND())</f>
        <v>-1.1111983972153405E-2</v>
      </c>
      <c r="AQ750" s="23">
        <f ca="1">SQRT(Inputs!$B$38)*J750+SQRT(1-Inputs!$B$38)*_xlfn.NORM.S.INV(RAND())</f>
        <v>-1.7013344123061529</v>
      </c>
      <c r="AR750" s="23">
        <f ca="1">SQRT(Inputs!$B$38)*K750+SQRT(1-Inputs!$B$38)*_xlfn.NORM.S.INV(RAND())</f>
        <v>2.4566184492079426</v>
      </c>
      <c r="AS750" s="23">
        <f ca="1">SQRT(Inputs!$B$38)*L750+SQRT(1-Inputs!$B$38)*_xlfn.NORM.S.INV(RAND())</f>
        <v>0.44869385406591022</v>
      </c>
      <c r="AT750" s="23">
        <f ca="1">SQRT(Inputs!$B$38)*M750+SQRT(1-Inputs!$B$38)*_xlfn.NORM.S.INV(RAND())</f>
        <v>0.17157053620053531</v>
      </c>
      <c r="AU750" s="15">
        <f ca="1">Inputs!$B$6*EXP($B$8-0.5*C$5^2+C$5*N750)</f>
        <v>4786.0054295523632</v>
      </c>
      <c r="AV750" s="15">
        <f t="shared" ca="1" si="401"/>
        <v>5453.5877419517574</v>
      </c>
      <c r="AW750" s="15">
        <f t="shared" ca="1" si="402"/>
        <v>8171.1504731132609</v>
      </c>
      <c r="AX750" s="15">
        <f t="shared" ca="1" si="403"/>
        <v>9702.6559152060763</v>
      </c>
      <c r="AY750" s="15">
        <f t="shared" ca="1" si="404"/>
        <v>13242.91853178884</v>
      </c>
      <c r="AZ750" s="15">
        <f t="shared" ca="1" si="405"/>
        <v>17448.101898052297</v>
      </c>
      <c r="BA750" s="15">
        <f t="shared" ca="1" si="406"/>
        <v>24052.494518851523</v>
      </c>
      <c r="BB750" s="15">
        <f t="shared" ca="1" si="407"/>
        <v>27415.343308917716</v>
      </c>
      <c r="BC750" s="15">
        <f t="shared" ca="1" si="408"/>
        <v>36875.140993697889</v>
      </c>
      <c r="BD750" s="15">
        <f t="shared" ca="1" si="409"/>
        <v>39362.071252932081</v>
      </c>
      <c r="BE750" s="15">
        <f t="shared" ca="1" si="410"/>
        <v>45738.611368545862</v>
      </c>
      <c r="BF750" s="15">
        <f ca="1">Inputs!$B$13*EXP($B$9-0.5*C$6^2+C$6*Y750)</f>
        <v>11961.618644885746</v>
      </c>
      <c r="BG750" s="15">
        <f t="shared" ca="1" si="411"/>
        <v>10152.246266794325</v>
      </c>
      <c r="BH750" s="15">
        <f t="shared" ca="1" si="412"/>
        <v>17115.665729601409</v>
      </c>
      <c r="BI750" s="15">
        <f t="shared" ca="1" si="413"/>
        <v>23309.553718039202</v>
      </c>
      <c r="BJ750" s="15">
        <f t="shared" ca="1" si="414"/>
        <v>29197.254053154553</v>
      </c>
      <c r="BK750" s="15">
        <f t="shared" ca="1" si="415"/>
        <v>40090.468268635974</v>
      </c>
      <c r="BL750" s="15">
        <f t="shared" ca="1" si="416"/>
        <v>50160.295728806603</v>
      </c>
      <c r="BM750" s="15">
        <f t="shared" ca="1" si="417"/>
        <v>65730.675985029739</v>
      </c>
      <c r="BN750" s="15">
        <f t="shared" ca="1" si="418"/>
        <v>84940.060463783433</v>
      </c>
      <c r="BO750" s="15">
        <f t="shared" ca="1" si="419"/>
        <v>103260.40605795106</v>
      </c>
      <c r="BP750" s="15">
        <f t="shared" ca="1" si="420"/>
        <v>147360.11011547555</v>
      </c>
      <c r="BQ750" s="15">
        <f ca="1">Inputs!$B$20*EXP($B$10-0.5*C$7^2+C$7*AJ750)</f>
        <v>1715.4628192838811</v>
      </c>
      <c r="BR750" s="15">
        <f t="shared" ca="1" si="421"/>
        <v>1805.5531854510218</v>
      </c>
      <c r="BS750" s="15">
        <f t="shared" ca="1" si="422"/>
        <v>4476.8950073765473</v>
      </c>
      <c r="BT750" s="15">
        <f t="shared" ca="1" si="423"/>
        <v>8633.2400274964475</v>
      </c>
      <c r="BU750" s="15">
        <f t="shared" ca="1" si="424"/>
        <v>12852.372758193938</v>
      </c>
      <c r="BV750" s="15">
        <f t="shared" ca="1" si="425"/>
        <v>18691.095452063997</v>
      </c>
      <c r="BW750" s="15">
        <f t="shared" ca="1" si="426"/>
        <v>26021.099762197588</v>
      </c>
      <c r="BX750" s="15">
        <f t="shared" ca="1" si="427"/>
        <v>25876.864708518235</v>
      </c>
      <c r="BY750" s="15">
        <f t="shared" ca="1" si="428"/>
        <v>58013.087564794441</v>
      </c>
      <c r="BZ750" s="15">
        <f t="shared" ca="1" si="429"/>
        <v>88399.503390789396</v>
      </c>
      <c r="CA750" s="15">
        <f t="shared" ca="1" si="430"/>
        <v>128018.63467288928</v>
      </c>
      <c r="CB750" s="15">
        <f ca="1">(AU750*DCF!C$10-DCF!C$5*MAX(AU750*DCF!C$10,0)-MAX(AU750-Inputs!$B$6,0)/Inputs!$B$10)*DCF!C$6</f>
        <v>1044.3308833560659</v>
      </c>
      <c r="CC750" s="15">
        <f ca="1">(AV750*DCF!D$10-DCF!D$5*MAX(AV750*DCF!D$10,0)-MAX(AV750-AU750,0)/Inputs!$B$10)*DCF!D$6</f>
        <v>1166.502590248273</v>
      </c>
      <c r="CD750" s="15">
        <f ca="1">(AW750*DCF!E$10-DCF!E$5*MAX(AW750*DCF!E$10,0)-MAX(AW750-AV750,0)/Inputs!$B$10)*DCF!E$6</f>
        <v>1274.4809045850418</v>
      </c>
      <c r="CE750" s="15">
        <f ca="1">(AX750*DCF!F$10-DCF!F$5*MAX(AX750*DCF!F$10,0)-MAX(AX750-AW750,0)/Inputs!$B$10)*DCF!F$6</f>
        <v>1799.4060113030525</v>
      </c>
      <c r="CF750" s="15">
        <f ca="1">(AY750*DCF!G$10-DCF!G$5*MAX(AY750*DCF!G$10,0)-MAX(AY750-AX750,0)/Inputs!$B$10)*DCF!G$6</f>
        <v>2048.06927223206</v>
      </c>
      <c r="CG750" s="15">
        <f ca="1">(AZ750*DCF!H$10-DCF!H$5*MAX(AZ750*DCF!H$10,0)-MAX(AZ750-AY750,0)/Inputs!$B$10)*DCF!H$6</f>
        <v>2640.8558041550123</v>
      </c>
      <c r="CH750" s="15">
        <f ca="1">(BA750*DCF!I$10-DCF!I$5*MAX(BA750*DCF!I$10,0)-MAX(BA750-AZ750,0)/Inputs!$B$10)*DCF!I$6</f>
        <v>3310.1615241097484</v>
      </c>
      <c r="CI750" s="15">
        <f ca="1">(BB750*DCF!J$10-DCF!J$5*MAX(BB750*DCF!J$10,0)-MAX(BB750-BA750,0)/Inputs!$B$10)*DCF!J$6</f>
        <v>4194.952205464454</v>
      </c>
      <c r="CJ750" s="15">
        <f ca="1">(BC750*DCF!K$10-DCF!K$5*MAX(BC750*DCF!K$10,0)-MAX(BC750-BB750,0)/Inputs!$B$10)*DCF!K$6</f>
        <v>4612.0778105235559</v>
      </c>
      <c r="CK750" s="15">
        <f ca="1">(BD750*DCF!L$10-DCF!L$5*MAX(BD750*DCF!L$10,0)-MAX(BD750-BC750,0)/Inputs!$B$10)*DCF!L$6</f>
        <v>5614.9485033746359</v>
      </c>
      <c r="CL750" s="15">
        <f ca="1">(BE750*DCF!M$10-DCF!M$5*MAX(BE750*DCF!M$10,0)-MAX(BE750-BD750,0)/Inputs!$B$10)*DCF!M$6</f>
        <v>5692.563799880827</v>
      </c>
      <c r="CM750" s="15">
        <f ca="1">(BF750*DCF!C$28-DCF!C$5*MAX(BF750*DCF!C$28,0)-MAX(BF750-Inputs!$B$13,0)/Inputs!$B$17)*DCF!C$6</f>
        <v>3517.9011800928661</v>
      </c>
      <c r="CN750" s="15">
        <f ca="1">(BG750*DCF!D$28-DCF!D$5*MAX(BG750*DCF!D$28,0)-MAX(BG750-BF750,0)/Inputs!$B$17)*DCF!D$6</f>
        <v>2990.0706750537283</v>
      </c>
      <c r="CO750" s="15">
        <f ca="1">(BH750*DCF!E$28-DCF!E$5*MAX(BH750*DCF!E$28,0)-MAX(BH750-BG750,0)/Inputs!$B$17)*DCF!E$6</f>
        <v>3475.0671775904884</v>
      </c>
      <c r="CP750" s="15">
        <f ca="1">(BI750*DCF!F$28-DCF!F$5*MAX(BI750*DCF!F$28,0)-MAX(BI750-BH750,0)/Inputs!$B$17)*DCF!F$6</f>
        <v>5200.2346305357232</v>
      </c>
      <c r="CQ750" s="15">
        <f ca="1">(BJ750*DCF!G$28-DCF!G$5*MAX(BJ750*DCF!G$28,0)-MAX(BJ750-BI750,0)/Inputs!$B$17)*DCF!G$6</f>
        <v>6585.1960500301248</v>
      </c>
      <c r="CR750" s="15">
        <f ca="1">(BK750*DCF!H$28-DCF!H$5*MAX(BK750*DCF!H$28,0)-MAX(BK750-BJ750,0)/Inputs!$B$17)*DCF!H$6</f>
        <v>8222.3153232579443</v>
      </c>
      <c r="CS750" s="15">
        <f ca="1">(BL750*DCF!I$28-DCF!I$5*MAX(BL750*DCF!I$28,0)-MAX(BL750-BK750,0)/Inputs!$B$17)*DCF!I$6</f>
        <v>10350.016928831254</v>
      </c>
      <c r="CT750" s="15">
        <f ca="1">(BM750*DCF!J$28-DCF!J$5*MAX(BM750*DCF!J$28,0)-MAX(BM750-BL750,0)/Inputs!$B$17)*DCF!J$6</f>
        <v>12598.892240185844</v>
      </c>
      <c r="CU750" s="15">
        <f ca="1">(BN750*DCF!K$28-DCF!K$5*MAX(BN750*DCF!K$28,0)-MAX(BN750-BM750,0)/Inputs!$B$17)*DCF!K$6</f>
        <v>15585.022849054045</v>
      </c>
      <c r="CV750" s="15">
        <f ca="1">(BO750*DCF!L$28-DCF!L$5*MAX(BO750*DCF!L$28,0)-MAX(BO750-BN750,0)/Inputs!$B$17)*DCF!L$6</f>
        <v>18529.640778536195</v>
      </c>
      <c r="CW750" s="15">
        <f ca="1">(BP750*DCF!M$28-DCF!M$5*MAX(BP750*DCF!M$28,0)-MAX(BP750-BO750,0)/Inputs!$B$17)*DCF!M$6</f>
        <v>23116.231755204899</v>
      </c>
      <c r="CX750" s="15">
        <f ca="1">(BQ750*DCF!C$46-DCF!C$5*MAX(BQ750*DCF!C$46,0)-MAX(BQ750-Inputs!$B$20,0)/Inputs!$B$24)*DCF!C$6</f>
        <v>-396.18078967295173</v>
      </c>
      <c r="CY750" s="15">
        <f ca="1">(BR750*DCF!D$46-DCF!D$5*MAX(BR750*DCF!D$46,0)-MAX(BR750-BQ750,0)/Inputs!$B$24)*DCF!D$6</f>
        <v>-346.60663413749046</v>
      </c>
      <c r="CZ750" s="15">
        <f ca="1">(BS750*DCF!E$46-DCF!E$5*MAX(BS750*DCF!E$46,0)-MAX(BS750-BR750,0)/Inputs!$B$24)*DCF!E$6</f>
        <v>-1582.3700348071739</v>
      </c>
      <c r="DA750" s="15">
        <f ca="1">(BT750*DCF!F$46-DCF!F$5*MAX(BT750*DCF!F$46,0)-MAX(BT750-BS750,0)/Inputs!$B$24)*DCF!F$6</f>
        <v>-2142.1837362242368</v>
      </c>
      <c r="DB750" s="15">
        <f ca="1">(BU750*DCF!G$46-DCF!G$5*MAX(BU750*DCF!G$46,0)-MAX(BU750-BT750,0)/Inputs!$B$24)*DCF!G$6</f>
        <v>-1851.5613171200091</v>
      </c>
      <c r="DC750" s="15">
        <f ca="1">(BV750*DCF!H$46-DCF!H$5*MAX(BV750*DCF!H$46,0)-MAX(BV750-BU750,0)/Inputs!$B$24)*DCF!H$6</f>
        <v>-1814.3473026726344</v>
      </c>
      <c r="DD750" s="15">
        <f ca="1">(BW750*DCF!I$46-DCF!I$5*MAX(BW750*DCF!I$46,0)-MAX(BW750-BV750,0)/Inputs!$B$24)*DCF!I$6</f>
        <v>-1503.1932881724379</v>
      </c>
      <c r="DE750" s="15">
        <f ca="1">(BX750*DCF!J$46-DCF!J$5*MAX(BX750*DCF!J$46,0)-MAX(BX750-BW750,0)/Inputs!$B$24)*DCF!J$6</f>
        <v>1085.4628954158359</v>
      </c>
      <c r="DF750" s="15">
        <f ca="1">(BY750*DCF!K$46-DCF!K$5*MAX(BY750*DCF!K$46,0)-MAX(BY750-BX750,0)/Inputs!$B$24)*DCF!K$6</f>
        <v>-4558.6175449827624</v>
      </c>
      <c r="DG750" s="15">
        <f ca="1">(BZ750*DCF!L$46-DCF!L$5*MAX(BZ750*DCF!L$46,0)-MAX(BZ750-BY750,0)/Inputs!$B$24)*DCF!L$6</f>
        <v>-765.89777059168512</v>
      </c>
      <c r="DH750" s="15">
        <f ca="1">(CA750*DCF!M$46-DCF!M$5*MAX(CA750*DCF!M$46,0)-MAX(CA750-BZ750,0)/Inputs!$B$24)*DCF!M$6</f>
        <v>1753.5334402283313</v>
      </c>
      <c r="DI750" s="15">
        <f ca="1">SUM(CB750:CL750)+BE750*DCF!M$10*(1+Inputs!$B$30)*(1-Inputs!$B$33)*(1-Inputs!$B$30/Inputs!$B$31)/(Inputs!$B$29-Inputs!$B$30)*DCF!M$6</f>
        <v>160689.50957841621</v>
      </c>
      <c r="DJ750" s="15">
        <f ca="1">SUM(CM750:CW750)+BP750*DCF!M$28*(1+Inputs!$B$30)*(1-Inputs!$B$33)*(1-Inputs!$B$30/Inputs!$B$31)/(Inputs!$B$29-Inputs!$B$30)*DCF!M$6</f>
        <v>656977.436371163</v>
      </c>
      <c r="DK750" s="15">
        <f ca="1">SUM(CX750:DH750)+CA750*DCF!M$46*(1+Inputs!$B$30)*(1-Inputs!$B$33)*(1-Inputs!$B$30/Inputs!$B$31)/(Inputs!$B$29-Inputs!$B$30)*DCF!M$6</f>
        <v>185810.01189828513</v>
      </c>
      <c r="DM750" s="15">
        <f ca="1">DI750+DJ750+DK750+Inputs!$B$34+Inputs!$B$36-Inputs!$B$35</f>
        <v>1080327.9578478644</v>
      </c>
    </row>
    <row r="751" spans="1:117" x14ac:dyDescent="0.75">
      <c r="A751" s="11">
        <v>738</v>
      </c>
      <c r="C751" s="23">
        <f t="shared" ca="1" si="433"/>
        <v>-1.4308297135302126</v>
      </c>
      <c r="D751" s="23">
        <f t="shared" ca="1" si="433"/>
        <v>-1.3662551183695748</v>
      </c>
      <c r="E751" s="23">
        <f t="shared" ca="1" si="433"/>
        <v>-1.5036247789499311</v>
      </c>
      <c r="F751" s="23">
        <f t="shared" ca="1" si="433"/>
        <v>0.10043624972312451</v>
      </c>
      <c r="G751" s="23">
        <f t="shared" ca="1" si="433"/>
        <v>0.54298521372677244</v>
      </c>
      <c r="H751" s="23">
        <f t="shared" ca="1" si="433"/>
        <v>-1.5209585048655903</v>
      </c>
      <c r="I751" s="23">
        <f t="shared" ca="1" si="433"/>
        <v>-0.46509121246035467</v>
      </c>
      <c r="J751" s="23">
        <f t="shared" ca="1" si="433"/>
        <v>-0.1684892863501472</v>
      </c>
      <c r="K751" s="23">
        <f t="shared" ca="1" si="433"/>
        <v>-0.22423474896288922</v>
      </c>
      <c r="L751" s="23">
        <f t="shared" ca="1" si="433"/>
        <v>0.27137068199086284</v>
      </c>
      <c r="M751" s="23">
        <f t="shared" ca="1" si="433"/>
        <v>0.21342628376734327</v>
      </c>
      <c r="N751" s="23">
        <f ca="1">SQRT(Inputs!$B$38)*C751+SQRT(1-Inputs!$B$38)*_xlfn.NORM.S.INV(RAND())</f>
        <v>-1.0932173287337124</v>
      </c>
      <c r="O751" s="23">
        <f ca="1">SQRT(Inputs!$B$38)*D751+SQRT(1-Inputs!$B$38)*_xlfn.NORM.S.INV(RAND())</f>
        <v>-2.9851789579269488</v>
      </c>
      <c r="P751" s="23">
        <f ca="1">SQRT(Inputs!$B$38)*E751+SQRT(1-Inputs!$B$38)*_xlfn.NORM.S.INV(RAND())</f>
        <v>-0.58090025415541291</v>
      </c>
      <c r="Q751" s="23">
        <f ca="1">SQRT(Inputs!$B$38)*F751+SQRT(1-Inputs!$B$38)*_xlfn.NORM.S.INV(RAND())</f>
        <v>0.85868160269554461</v>
      </c>
      <c r="R751" s="23">
        <f ca="1">SQRT(Inputs!$B$38)*G751+SQRT(1-Inputs!$B$38)*_xlfn.NORM.S.INV(RAND())</f>
        <v>0.67702034767688724</v>
      </c>
      <c r="S751" s="23">
        <f ca="1">SQRT(Inputs!$B$38)*H751+SQRT(1-Inputs!$B$38)*_xlfn.NORM.S.INV(RAND())</f>
        <v>-1.5436325694883641</v>
      </c>
      <c r="T751" s="23">
        <f ca="1">SQRT(Inputs!$B$38)*I751+SQRT(1-Inputs!$B$38)*_xlfn.NORM.S.INV(RAND())</f>
        <v>0.2942464034135448</v>
      </c>
      <c r="U751" s="23">
        <f ca="1">SQRT(Inputs!$B$38)*J751+SQRT(1-Inputs!$B$38)*_xlfn.NORM.S.INV(RAND())</f>
        <v>-1.4879391492173193</v>
      </c>
      <c r="V751" s="23">
        <f ca="1">SQRT(Inputs!$B$38)*K751+SQRT(1-Inputs!$B$38)*_xlfn.NORM.S.INV(RAND())</f>
        <v>0.71879527811898269</v>
      </c>
      <c r="W751" s="23">
        <f ca="1">SQRT(Inputs!$B$38)*L751+SQRT(1-Inputs!$B$38)*_xlfn.NORM.S.INV(RAND())</f>
        <v>-0.49445607925542678</v>
      </c>
      <c r="X751" s="23">
        <f ca="1">SQRT(Inputs!$B$38)*M751+SQRT(1-Inputs!$B$38)*_xlfn.NORM.S.INV(RAND())</f>
        <v>-0.45050676176905113</v>
      </c>
      <c r="Y751" s="23">
        <f ca="1">SQRT(Inputs!$B$38)*C751+SQRT(1-Inputs!$B$38)*_xlfn.NORM.S.INV(RAND())</f>
        <v>-0.27969961659519449</v>
      </c>
      <c r="Z751" s="23">
        <f ca="1">SQRT(Inputs!$B$38)*D751+SQRT(1-Inputs!$B$38)*_xlfn.NORM.S.INV(RAND())</f>
        <v>-0.49502867813769902</v>
      </c>
      <c r="AA751" s="23">
        <f ca="1">SQRT(Inputs!$B$38)*E751+SQRT(1-Inputs!$B$38)*_xlfn.NORM.S.INV(RAND())</f>
        <v>-1.1238130610510284</v>
      </c>
      <c r="AB751" s="23">
        <f ca="1">SQRT(Inputs!$B$38)*F751+SQRT(1-Inputs!$B$38)*_xlfn.NORM.S.INV(RAND())</f>
        <v>-0.96408641411504936</v>
      </c>
      <c r="AC751" s="23">
        <f ca="1">SQRT(Inputs!$B$38)*G751+SQRT(1-Inputs!$B$38)*_xlfn.NORM.S.INV(RAND())</f>
        <v>-7.8046661867834932E-3</v>
      </c>
      <c r="AD751" s="23">
        <f ca="1">SQRT(Inputs!$B$38)*H751+SQRT(1-Inputs!$B$38)*_xlfn.NORM.S.INV(RAND())</f>
        <v>-0.41133798850991404</v>
      </c>
      <c r="AE751" s="23">
        <f ca="1">SQRT(Inputs!$B$38)*I751+SQRT(1-Inputs!$B$38)*_xlfn.NORM.S.INV(RAND())</f>
        <v>0.22218940440281998</v>
      </c>
      <c r="AF751" s="23">
        <f ca="1">SQRT(Inputs!$B$38)*J751+SQRT(1-Inputs!$B$38)*_xlfn.NORM.S.INV(RAND())</f>
        <v>0.51336321237854976</v>
      </c>
      <c r="AG751" s="23">
        <f ca="1">SQRT(Inputs!$B$38)*K751+SQRT(1-Inputs!$B$38)*_xlfn.NORM.S.INV(RAND())</f>
        <v>-1.4484483673368926</v>
      </c>
      <c r="AH751" s="23">
        <f ca="1">SQRT(Inputs!$B$38)*L751+SQRT(1-Inputs!$B$38)*_xlfn.NORM.S.INV(RAND())</f>
        <v>0.79434153369808402</v>
      </c>
      <c r="AI751" s="23">
        <f ca="1">SQRT(Inputs!$B$38)*M751+SQRT(1-Inputs!$B$38)*_xlfn.NORM.S.INV(RAND())</f>
        <v>-0.68722678726057784</v>
      </c>
      <c r="AJ751" s="23">
        <f ca="1">SQRT(Inputs!$B$38)*C751+SQRT(1-Inputs!$B$38)*_xlfn.NORM.S.INV(RAND())</f>
        <v>-0.19636767638042874</v>
      </c>
      <c r="AK751" s="23">
        <f ca="1">SQRT(Inputs!$B$38)*D751+SQRT(1-Inputs!$B$38)*_xlfn.NORM.S.INV(RAND())</f>
        <v>-1.4352682802141492</v>
      </c>
      <c r="AL751" s="23">
        <f ca="1">SQRT(Inputs!$B$38)*E751+SQRT(1-Inputs!$B$38)*_xlfn.NORM.S.INV(RAND())</f>
        <v>-2.6713589377381841</v>
      </c>
      <c r="AM751" s="23">
        <f ca="1">SQRT(Inputs!$B$38)*F751+SQRT(1-Inputs!$B$38)*_xlfn.NORM.S.INV(RAND())</f>
        <v>-0.16079925131100689</v>
      </c>
      <c r="AN751" s="23">
        <f ca="1">SQRT(Inputs!$B$38)*G751+SQRT(1-Inputs!$B$38)*_xlfn.NORM.S.INV(RAND())</f>
        <v>0.19270652564588164</v>
      </c>
      <c r="AO751" s="23">
        <f ca="1">SQRT(Inputs!$B$38)*H751+SQRT(1-Inputs!$B$38)*_xlfn.NORM.S.INV(RAND())</f>
        <v>-2.0258600494375534</v>
      </c>
      <c r="AP751" s="23">
        <f ca="1">SQRT(Inputs!$B$38)*I751+SQRT(1-Inputs!$B$38)*_xlfn.NORM.S.INV(RAND())</f>
        <v>0.69387233842593776</v>
      </c>
      <c r="AQ751" s="23">
        <f ca="1">SQRT(Inputs!$B$38)*J751+SQRT(1-Inputs!$B$38)*_xlfn.NORM.S.INV(RAND())</f>
        <v>0.26836146156814716</v>
      </c>
      <c r="AR751" s="23">
        <f ca="1">SQRT(Inputs!$B$38)*K751+SQRT(1-Inputs!$B$38)*_xlfn.NORM.S.INV(RAND())</f>
        <v>-7.9879486260317045E-2</v>
      </c>
      <c r="AS751" s="23">
        <f ca="1">SQRT(Inputs!$B$38)*L751+SQRT(1-Inputs!$B$38)*_xlfn.NORM.S.INV(RAND())</f>
        <v>1.0033771464791852</v>
      </c>
      <c r="AT751" s="23">
        <f ca="1">SQRT(Inputs!$B$38)*M751+SQRT(1-Inputs!$B$38)*_xlfn.NORM.S.INV(RAND())</f>
        <v>-8.1633907426413549E-2</v>
      </c>
      <c r="AU751" s="15">
        <f ca="1">Inputs!$B$6*EXP($B$8-0.5*C$5^2+C$5*N751)</f>
        <v>4157.4199861032748</v>
      </c>
      <c r="AV751" s="15">
        <f t="shared" ca="1" si="401"/>
        <v>3262.7184289700635</v>
      </c>
      <c r="AW751" s="15">
        <f t="shared" ca="1" si="402"/>
        <v>3678.4955200365125</v>
      </c>
      <c r="AX751" s="15">
        <f t="shared" ca="1" si="403"/>
        <v>4999.6574245371394</v>
      </c>
      <c r="AY751" s="15">
        <f t="shared" ca="1" si="404"/>
        <v>6612.8160021314197</v>
      </c>
      <c r="AZ751" s="15">
        <f t="shared" ca="1" si="405"/>
        <v>6823.3776316433687</v>
      </c>
      <c r="BA751" s="15">
        <f t="shared" ca="1" si="406"/>
        <v>8611.2165498883205</v>
      </c>
      <c r="BB751" s="15">
        <f t="shared" ca="1" si="407"/>
        <v>9082.6191357581192</v>
      </c>
      <c r="BC751" s="15">
        <f t="shared" ca="1" si="408"/>
        <v>11923.138306408729</v>
      </c>
      <c r="BD751" s="15">
        <f t="shared" ca="1" si="409"/>
        <v>13946.805876663002</v>
      </c>
      <c r="BE751" s="15">
        <f t="shared" ca="1" si="410"/>
        <v>16402.971207106315</v>
      </c>
      <c r="BF751" s="15">
        <f ca="1">Inputs!$B$13*EXP($B$9-0.5*C$6^2+C$6*Y751)</f>
        <v>13084.968768940196</v>
      </c>
      <c r="BG751" s="15">
        <f t="shared" ca="1" si="411"/>
        <v>14584.446117916243</v>
      </c>
      <c r="BH751" s="15">
        <f t="shared" ca="1" si="412"/>
        <v>14789.260152089113</v>
      </c>
      <c r="BI751" s="15">
        <f t="shared" ca="1" si="413"/>
        <v>15607.57925249638</v>
      </c>
      <c r="BJ751" s="15">
        <f t="shared" ca="1" si="414"/>
        <v>19112.361839207348</v>
      </c>
      <c r="BK751" s="15">
        <f t="shared" ca="1" si="415"/>
        <v>22179.303980348846</v>
      </c>
      <c r="BL751" s="15">
        <f t="shared" ca="1" si="416"/>
        <v>28040.479566803875</v>
      </c>
      <c r="BM751" s="15">
        <f t="shared" ca="1" si="417"/>
        <v>36737.552516660551</v>
      </c>
      <c r="BN751" s="15">
        <f t="shared" ca="1" si="418"/>
        <v>37982.888292382238</v>
      </c>
      <c r="BO751" s="15">
        <f t="shared" ca="1" si="419"/>
        <v>51254.682089011862</v>
      </c>
      <c r="BP751" s="15">
        <f t="shared" ca="1" si="420"/>
        <v>58359.45016093344</v>
      </c>
      <c r="BQ751" s="15">
        <f ca="1">Inputs!$B$20*EXP($B$10-0.5*C$7^2+C$7*AJ751)</f>
        <v>4000.9234274812343</v>
      </c>
      <c r="BR751" s="15">
        <f t="shared" ca="1" si="421"/>
        <v>3441.4544695067148</v>
      </c>
      <c r="BS751" s="15">
        <f t="shared" ca="1" si="422"/>
        <v>2188.1127840564218</v>
      </c>
      <c r="BT751" s="15">
        <f t="shared" ca="1" si="423"/>
        <v>2892.3159557370723</v>
      </c>
      <c r="BU751" s="15">
        <f t="shared" ca="1" si="424"/>
        <v>4199.7376741205353</v>
      </c>
      <c r="BV751" s="15">
        <f t="shared" ca="1" si="425"/>
        <v>3701.8365394642342</v>
      </c>
      <c r="BW751" s="15">
        <f t="shared" ca="1" si="426"/>
        <v>5982.8614811685202</v>
      </c>
      <c r="BX751" s="15">
        <f t="shared" ca="1" si="427"/>
        <v>8830.5173643290382</v>
      </c>
      <c r="BY751" s="15">
        <f t="shared" ca="1" si="428"/>
        <v>12185.395686561013</v>
      </c>
      <c r="BZ751" s="15">
        <f t="shared" ca="1" si="429"/>
        <v>20561.192253722307</v>
      </c>
      <c r="CA751" s="15">
        <f t="shared" ca="1" si="430"/>
        <v>28466.281544932419</v>
      </c>
      <c r="CB751" s="15">
        <f ca="1">(AU751*DCF!C$10-DCF!C$5*MAX(AU751*DCF!C$10,0)-MAX(AU751-Inputs!$B$6,0)/Inputs!$B$10)*DCF!C$6</f>
        <v>1048.8128096074445</v>
      </c>
      <c r="CC751" s="15">
        <f ca="1">(AV751*DCF!D$10-DCF!D$5*MAX(AV751*DCF!D$10,0)-MAX(AV751-AU751,0)/Inputs!$B$10)*DCF!D$6</f>
        <v>795.26551286966355</v>
      </c>
      <c r="CD751" s="15">
        <f ca="1">(AW751*DCF!E$10-DCF!E$5*MAX(AW751*DCF!E$10,0)-MAX(AW751-AV751,0)/Inputs!$B$10)*DCF!E$6</f>
        <v>755.65583992113704</v>
      </c>
      <c r="CE751" s="15">
        <f ca="1">(AX751*DCF!F$10-DCF!F$5*MAX(AX751*DCF!F$10,0)-MAX(AX751-AW751,0)/Inputs!$B$10)*DCF!F$6</f>
        <v>816.51621102486729</v>
      </c>
      <c r="CF751" s="15">
        <f ca="1">(AY751*DCF!G$10-DCF!G$5*MAX(AY751*DCF!G$10,0)-MAX(AY751-AX751,0)/Inputs!$B$10)*DCF!G$6</f>
        <v>1052.4266509050694</v>
      </c>
      <c r="CG751" s="15">
        <f ca="1">(AZ751*DCF!H$10-DCF!H$5*MAX(AZ751*DCF!H$10,0)-MAX(AZ751-AY751,0)/Inputs!$B$10)*DCF!H$6</f>
        <v>1287.3746693329206</v>
      </c>
      <c r="CH751" s="15">
        <f ca="1">(BA751*DCF!I$10-DCF!I$5*MAX(BA751*DCF!I$10,0)-MAX(BA751-AZ751,0)/Inputs!$B$10)*DCF!I$6</f>
        <v>1279.686902721797</v>
      </c>
      <c r="CI751" s="15">
        <f ca="1">(BB751*DCF!J$10-DCF!J$5*MAX(BB751*DCF!J$10,0)-MAX(BB751-BA751,0)/Inputs!$B$10)*DCF!J$6</f>
        <v>1487.1652245209912</v>
      </c>
      <c r="CJ751" s="15">
        <f ca="1">(BC751*DCF!K$10-DCF!K$5*MAX(BC751*DCF!K$10,0)-MAX(BC751-BB751,0)/Inputs!$B$10)*DCF!K$6</f>
        <v>1521.8043373843773</v>
      </c>
      <c r="CK751" s="15">
        <f ca="1">(BD751*DCF!L$10-DCF!L$5*MAX(BD751*DCF!L$10,0)-MAX(BD751-BC751,0)/Inputs!$B$10)*DCF!L$6</f>
        <v>1841.7505553375108</v>
      </c>
      <c r="CL751" s="15">
        <f ca="1">(BE751*DCF!M$10-DCF!M$5*MAX(BE751*DCF!M$10,0)-MAX(BE751-BD751,0)/Inputs!$B$10)*DCF!M$6</f>
        <v>2021.2562014957493</v>
      </c>
      <c r="CM751" s="15">
        <f ca="1">(BF751*DCF!C$28-DCF!C$5*MAX(BF751*DCF!C$28,0)-MAX(BF751-Inputs!$B$13,0)/Inputs!$B$17)*DCF!C$6</f>
        <v>3601.3060620918309</v>
      </c>
      <c r="CN751" s="15">
        <f ca="1">(BG751*DCF!D$28-DCF!D$5*MAX(BG751*DCF!D$28,0)-MAX(BG751-BF751,0)/Inputs!$B$17)*DCF!D$6</f>
        <v>3975.5484856180487</v>
      </c>
      <c r="CO751" s="15">
        <f ca="1">(BH751*DCF!E$28-DCF!E$5*MAX(BH751*DCF!E$28,0)-MAX(BH751-BG751,0)/Inputs!$B$17)*DCF!E$6</f>
        <v>4148.215792281203</v>
      </c>
      <c r="CP751" s="15">
        <f ca="1">(BI751*DCF!F$28-DCF!F$5*MAX(BI751*DCF!F$28,0)-MAX(BI751-BH751,0)/Inputs!$B$17)*DCF!F$6</f>
        <v>4088.0587232048442</v>
      </c>
      <c r="CQ751" s="15">
        <f ca="1">(BJ751*DCF!G$28-DCF!G$5*MAX(BJ751*DCF!G$28,0)-MAX(BJ751-BI751,0)/Inputs!$B$17)*DCF!G$6</f>
        <v>4369.377476193381</v>
      </c>
      <c r="CR751" s="15">
        <f ca="1">(BK751*DCF!H$28-DCF!H$5*MAX(BK751*DCF!H$28,0)-MAX(BK751-BJ751,0)/Inputs!$B$17)*DCF!H$6</f>
        <v>5008.6698331257194</v>
      </c>
      <c r="CS751" s="15">
        <f ca="1">(BL751*DCF!I$28-DCF!I$5*MAX(BL751*DCF!I$28,0)-MAX(BL751-BK751,0)/Inputs!$B$17)*DCF!I$6</f>
        <v>5752.5455477654359</v>
      </c>
      <c r="CT751" s="15">
        <f ca="1">(BM751*DCF!J$28-DCF!J$5*MAX(BM751*DCF!J$28,0)-MAX(BM751-BL751,0)/Inputs!$B$17)*DCF!J$6</f>
        <v>7042.3632032349578</v>
      </c>
      <c r="CU751" s="15">
        <f ca="1">(BN751*DCF!K$28-DCF!K$5*MAX(BN751*DCF!K$28,0)-MAX(BN751-BM751,0)/Inputs!$B$17)*DCF!K$6</f>
        <v>7868.8121034369606</v>
      </c>
      <c r="CV751" s="15">
        <f ca="1">(BO751*DCF!L$28-DCF!L$5*MAX(BO751*DCF!L$28,0)-MAX(BO751-BN751,0)/Inputs!$B$17)*DCF!L$6</f>
        <v>8724.6593074414468</v>
      </c>
      <c r="CW751" s="15">
        <f ca="1">(BP751*DCF!M$28-DCF!M$5*MAX(BP751*DCF!M$28,0)-MAX(BP751-BO751,0)/Inputs!$B$17)*DCF!M$6</f>
        <v>10237.716419588507</v>
      </c>
      <c r="CX751" s="15">
        <f ca="1">(BQ751*DCF!C$46-DCF!C$5*MAX(BQ751*DCF!C$46,0)-MAX(BQ751-Inputs!$B$20,0)/Inputs!$B$24)*DCF!C$6</f>
        <v>-1293.480434744504</v>
      </c>
      <c r="CY751" s="15">
        <f ca="1">(BR751*DCF!D$46-DCF!D$5*MAX(BR751*DCF!D$46,0)-MAX(BR751-BQ751,0)/Inputs!$B$24)*DCF!D$6</f>
        <v>-587.37602218911434</v>
      </c>
      <c r="CZ751" s="15">
        <f ca="1">(BS751*DCF!E$46-DCF!E$5*MAX(BS751*DCF!E$46,0)-MAX(BS751-BR751,0)/Inputs!$B$24)*DCF!E$6</f>
        <v>-258.7481465048615</v>
      </c>
      <c r="DA751" s="15">
        <f ca="1">(BT751*DCF!F$46-DCF!F$5*MAX(BT751*DCF!F$46,0)-MAX(BT751-BS751,0)/Inputs!$B$24)*DCF!F$6</f>
        <v>-467.05937088255826</v>
      </c>
      <c r="DB751" s="15">
        <f ca="1">(BU751*DCF!G$46-DCF!G$5*MAX(BU751*DCF!G$46,0)-MAX(BU751-BT751,0)/Inputs!$B$24)*DCF!G$6</f>
        <v>-581.06171225408036</v>
      </c>
      <c r="DC751" s="15">
        <f ca="1">(BV751*DCF!H$46-DCF!H$5*MAX(BV751*DCF!H$46,0)-MAX(BV751-BU751,0)/Inputs!$B$24)*DCF!H$6</f>
        <v>0</v>
      </c>
      <c r="DD751" s="15">
        <f ca="1">(BW751*DCF!I$46-DCF!I$5*MAX(BW751*DCF!I$46,0)-MAX(BW751-BV751,0)/Inputs!$B$24)*DCF!I$6</f>
        <v>-516.61751337406872</v>
      </c>
      <c r="DE751" s="15">
        <f ca="1">(BX751*DCF!J$46-DCF!J$5*MAX(BX751*DCF!J$46,0)-MAX(BX751-BW751,0)/Inputs!$B$24)*DCF!J$6</f>
        <v>-384.73603914834439</v>
      </c>
      <c r="DF751" s="15">
        <f ca="1">(BY751*DCF!K$46-DCF!K$5*MAX(BY751*DCF!K$46,0)-MAX(BY751-BX751,0)/Inputs!$B$24)*DCF!K$6</f>
        <v>-125.78539352066163</v>
      </c>
      <c r="DG751" s="15">
        <f ca="1">(BZ751*DCF!L$46-DCF!L$5*MAX(BZ751*DCF!L$46,0)-MAX(BZ751-BY751,0)/Inputs!$B$24)*DCF!L$6</f>
        <v>-474.17042072612384</v>
      </c>
      <c r="DH751" s="15">
        <f ca="1">(CA751*DCF!M$46-DCF!M$5*MAX(CA751*DCF!M$46,0)-MAX(CA751-BZ751,0)/Inputs!$B$24)*DCF!M$6</f>
        <v>579.03681117415783</v>
      </c>
      <c r="DI751" s="15">
        <f ca="1">SUM(CB751:CL751)+BE751*DCF!M$10*(1+Inputs!$B$30)*(1-Inputs!$B$33)*(1-Inputs!$B$30/Inputs!$B$31)/(Inputs!$B$29-Inputs!$B$30)*DCF!M$6</f>
        <v>59557.400691337367</v>
      </c>
      <c r="DJ751" s="15">
        <f ca="1">SUM(CM751:CW751)+BP751*DCF!M$28*(1+Inputs!$B$30)*(1-Inputs!$B$33)*(1-Inputs!$B$30/Inputs!$B$31)/(Inputs!$B$29-Inputs!$B$30)*DCF!M$6</f>
        <v>281370.76831626706</v>
      </c>
      <c r="DK751" s="15">
        <f ca="1">SUM(CX751:DH751)+CA751*DCF!M$46*(1+Inputs!$B$30)*(1-Inputs!$B$33)*(1-Inputs!$B$30/Inputs!$B$31)/(Inputs!$B$29-Inputs!$B$30)*DCF!M$6</f>
        <v>39902.245072913589</v>
      </c>
      <c r="DM751" s="15">
        <f ca="1">DI751+DJ751+DK751+Inputs!$B$34+Inputs!$B$36-Inputs!$B$35</f>
        <v>457681.41408051801</v>
      </c>
    </row>
    <row r="752" spans="1:117" x14ac:dyDescent="0.75">
      <c r="A752" s="11">
        <v>739</v>
      </c>
      <c r="C752" s="23">
        <f t="shared" ca="1" si="433"/>
        <v>-0.1445748863282531</v>
      </c>
      <c r="D752" s="23">
        <f t="shared" ca="1" si="433"/>
        <v>0.99927910842482093</v>
      </c>
      <c r="E752" s="23">
        <f t="shared" ca="1" si="433"/>
        <v>-0.29132779392002023</v>
      </c>
      <c r="F752" s="23">
        <f t="shared" ca="1" si="433"/>
        <v>1.1805636875552563</v>
      </c>
      <c r="G752" s="23">
        <f t="shared" ca="1" si="433"/>
        <v>0.38884142667202082</v>
      </c>
      <c r="H752" s="23">
        <f t="shared" ca="1" si="433"/>
        <v>0.35777245318113399</v>
      </c>
      <c r="I752" s="23">
        <f t="shared" ca="1" si="433"/>
        <v>-0.72374286969494428</v>
      </c>
      <c r="J752" s="23">
        <f t="shared" ca="1" si="433"/>
        <v>-1.4499295476123912</v>
      </c>
      <c r="K752" s="23">
        <f t="shared" ca="1" si="433"/>
        <v>-1.5106941526642514</v>
      </c>
      <c r="L752" s="23">
        <f t="shared" ca="1" si="433"/>
        <v>0.49931516105067614</v>
      </c>
      <c r="M752" s="23">
        <f t="shared" ca="1" si="433"/>
        <v>0.77312271034868751</v>
      </c>
      <c r="N752" s="23">
        <f ca="1">SQRT(Inputs!$B$38)*C752+SQRT(1-Inputs!$B$38)*_xlfn.NORM.S.INV(RAND())</f>
        <v>0.46904638847731894</v>
      </c>
      <c r="O752" s="23">
        <f ca="1">SQRT(Inputs!$B$38)*D752+SQRT(1-Inputs!$B$38)*_xlfn.NORM.S.INV(RAND())</f>
        <v>-0.45632150995068577</v>
      </c>
      <c r="P752" s="23">
        <f ca="1">SQRT(Inputs!$B$38)*E752+SQRT(1-Inputs!$B$38)*_xlfn.NORM.S.INV(RAND())</f>
        <v>0.89749168903787302</v>
      </c>
      <c r="Q752" s="23">
        <f ca="1">SQRT(Inputs!$B$38)*F752+SQRT(1-Inputs!$B$38)*_xlfn.NORM.S.INV(RAND())</f>
        <v>0.56661532455457131</v>
      </c>
      <c r="R752" s="23">
        <f ca="1">SQRT(Inputs!$B$38)*G752+SQRT(1-Inputs!$B$38)*_xlfn.NORM.S.INV(RAND())</f>
        <v>0.47725090544155802</v>
      </c>
      <c r="S752" s="23">
        <f ca="1">SQRT(Inputs!$B$38)*H752+SQRT(1-Inputs!$B$38)*_xlfn.NORM.S.INV(RAND())</f>
        <v>0.891629321463423</v>
      </c>
      <c r="T752" s="23">
        <f ca="1">SQRT(Inputs!$B$38)*I752+SQRT(1-Inputs!$B$38)*_xlfn.NORM.S.INV(RAND())</f>
        <v>0.93776172007411251</v>
      </c>
      <c r="U752" s="23">
        <f ca="1">SQRT(Inputs!$B$38)*J752+SQRT(1-Inputs!$B$38)*_xlfn.NORM.S.INV(RAND())</f>
        <v>-0.64009599713104548</v>
      </c>
      <c r="V752" s="23">
        <f ca="1">SQRT(Inputs!$B$38)*K752+SQRT(1-Inputs!$B$38)*_xlfn.NORM.S.INV(RAND())</f>
        <v>-0.65084096403615144</v>
      </c>
      <c r="W752" s="23">
        <f ca="1">SQRT(Inputs!$B$38)*L752+SQRT(1-Inputs!$B$38)*_xlfn.NORM.S.INV(RAND())</f>
        <v>0.15038659951229577</v>
      </c>
      <c r="X752" s="23">
        <f ca="1">SQRT(Inputs!$B$38)*M752+SQRT(1-Inputs!$B$38)*_xlfn.NORM.S.INV(RAND())</f>
        <v>2.0099625772122494</v>
      </c>
      <c r="Y752" s="23">
        <f ca="1">SQRT(Inputs!$B$38)*C752+SQRT(1-Inputs!$B$38)*_xlfn.NORM.S.INV(RAND())</f>
        <v>0.43959860984889221</v>
      </c>
      <c r="Z752" s="23">
        <f ca="1">SQRT(Inputs!$B$38)*D752+SQRT(1-Inputs!$B$38)*_xlfn.NORM.S.INV(RAND())</f>
        <v>1.1249206778821108</v>
      </c>
      <c r="AA752" s="23">
        <f ca="1">SQRT(Inputs!$B$38)*E752+SQRT(1-Inputs!$B$38)*_xlfn.NORM.S.INV(RAND())</f>
        <v>0.36878322026067767</v>
      </c>
      <c r="AB752" s="23">
        <f ca="1">SQRT(Inputs!$B$38)*F752+SQRT(1-Inputs!$B$38)*_xlfn.NORM.S.INV(RAND())</f>
        <v>1.1429124207507222</v>
      </c>
      <c r="AC752" s="23">
        <f ca="1">SQRT(Inputs!$B$38)*G752+SQRT(1-Inputs!$B$38)*_xlfn.NORM.S.INV(RAND())</f>
        <v>-0.33094579505796207</v>
      </c>
      <c r="AD752" s="23">
        <f ca="1">SQRT(Inputs!$B$38)*H752+SQRT(1-Inputs!$B$38)*_xlfn.NORM.S.INV(RAND())</f>
        <v>4.7737399964331184E-2</v>
      </c>
      <c r="AE752" s="23">
        <f ca="1">SQRT(Inputs!$B$38)*I752+SQRT(1-Inputs!$B$38)*_xlfn.NORM.S.INV(RAND())</f>
        <v>1.3852937625973416</v>
      </c>
      <c r="AF752" s="23">
        <f ca="1">SQRT(Inputs!$B$38)*J752+SQRT(1-Inputs!$B$38)*_xlfn.NORM.S.INV(RAND())</f>
        <v>0.13371190470311922</v>
      </c>
      <c r="AG752" s="23">
        <f ca="1">SQRT(Inputs!$B$38)*K752+SQRT(1-Inputs!$B$38)*_xlfn.NORM.S.INV(RAND())</f>
        <v>-0.90061450951380362</v>
      </c>
      <c r="AH752" s="23">
        <f ca="1">SQRT(Inputs!$B$38)*L752+SQRT(1-Inputs!$B$38)*_xlfn.NORM.S.INV(RAND())</f>
        <v>-0.84518335995949556</v>
      </c>
      <c r="AI752" s="23">
        <f ca="1">SQRT(Inputs!$B$38)*M752+SQRT(1-Inputs!$B$38)*_xlfn.NORM.S.INV(RAND())</f>
        <v>9.1882794135239809E-2</v>
      </c>
      <c r="AJ752" s="23">
        <f ca="1">SQRT(Inputs!$B$38)*C752+SQRT(1-Inputs!$B$38)*_xlfn.NORM.S.INV(RAND())</f>
        <v>1.0077519769030594</v>
      </c>
      <c r="AK752" s="23">
        <f ca="1">SQRT(Inputs!$B$38)*D752+SQRT(1-Inputs!$B$38)*_xlfn.NORM.S.INV(RAND())</f>
        <v>1.1298472513470745</v>
      </c>
      <c r="AL752" s="23">
        <f ca="1">SQRT(Inputs!$B$38)*E752+SQRT(1-Inputs!$B$38)*_xlfn.NORM.S.INV(RAND())</f>
        <v>-1.8435236275012845</v>
      </c>
      <c r="AM752" s="23">
        <f ca="1">SQRT(Inputs!$B$38)*F752+SQRT(1-Inputs!$B$38)*_xlfn.NORM.S.INV(RAND())</f>
        <v>0.42721719792967361</v>
      </c>
      <c r="AN752" s="23">
        <f ca="1">SQRT(Inputs!$B$38)*G752+SQRT(1-Inputs!$B$38)*_xlfn.NORM.S.INV(RAND())</f>
        <v>-0.14595055774687044</v>
      </c>
      <c r="AO752" s="23">
        <f ca="1">SQRT(Inputs!$B$38)*H752+SQRT(1-Inputs!$B$38)*_xlfn.NORM.S.INV(RAND())</f>
        <v>0.97127364417983486</v>
      </c>
      <c r="AP752" s="23">
        <f ca="1">SQRT(Inputs!$B$38)*I752+SQRT(1-Inputs!$B$38)*_xlfn.NORM.S.INV(RAND())</f>
        <v>-1.0053915213309792</v>
      </c>
      <c r="AQ752" s="23">
        <f ca="1">SQRT(Inputs!$B$38)*J752+SQRT(1-Inputs!$B$38)*_xlfn.NORM.S.INV(RAND())</f>
        <v>-0.29427615334071289</v>
      </c>
      <c r="AR752" s="23">
        <f ca="1">SQRT(Inputs!$B$38)*K752+SQRT(1-Inputs!$B$38)*_xlfn.NORM.S.INV(RAND())</f>
        <v>0.19153019947095873</v>
      </c>
      <c r="AS752" s="23">
        <f ca="1">SQRT(Inputs!$B$38)*L752+SQRT(1-Inputs!$B$38)*_xlfn.NORM.S.INV(RAND())</f>
        <v>-0.80252397806290854</v>
      </c>
      <c r="AT752" s="23">
        <f ca="1">SQRT(Inputs!$B$38)*M752+SQRT(1-Inputs!$B$38)*_xlfn.NORM.S.INV(RAND())</f>
        <v>0.11729359704408449</v>
      </c>
      <c r="AU752" s="15">
        <f ca="1">Inputs!$B$6*EXP($B$8-0.5*C$5^2+C$5*N752)</f>
        <v>5353.6743446767805</v>
      </c>
      <c r="AV752" s="15">
        <f t="shared" ca="1" si="401"/>
        <v>6093.8016650512245</v>
      </c>
      <c r="AW752" s="15">
        <f t="shared" ca="1" si="402"/>
        <v>8386.4933764035268</v>
      </c>
      <c r="AX752" s="15">
        <f t="shared" ca="1" si="403"/>
        <v>10990.149227128088</v>
      </c>
      <c r="AY752" s="15">
        <f t="shared" ca="1" si="404"/>
        <v>14200.950144656592</v>
      </c>
      <c r="AZ752" s="15">
        <f t="shared" ca="1" si="405"/>
        <v>19159.976046600674</v>
      </c>
      <c r="BA752" s="15">
        <f t="shared" ca="1" si="406"/>
        <v>25864.843177429644</v>
      </c>
      <c r="BB752" s="15">
        <f t="shared" ca="1" si="407"/>
        <v>29699.397195322072</v>
      </c>
      <c r="BC752" s="15">
        <f t="shared" ca="1" si="408"/>
        <v>34159.277580908245</v>
      </c>
      <c r="BD752" s="15">
        <f t="shared" ca="1" si="409"/>
        <v>42441.142615662509</v>
      </c>
      <c r="BE752" s="15">
        <f t="shared" ca="1" si="410"/>
        <v>62454.015748143647</v>
      </c>
      <c r="BF752" s="15">
        <f ca="1">Inputs!$B$13*EXP($B$9-0.5*C$6^2+C$6*Y752)</f>
        <v>15090.469132689281</v>
      </c>
      <c r="BG752" s="15">
        <f t="shared" ca="1" si="411"/>
        <v>22530.183911302538</v>
      </c>
      <c r="BH752" s="15">
        <f t="shared" ca="1" si="412"/>
        <v>29264.046360104083</v>
      </c>
      <c r="BI752" s="15">
        <f t="shared" ca="1" si="413"/>
        <v>42713.850086523307</v>
      </c>
      <c r="BJ752" s="15">
        <f t="shared" ca="1" si="414"/>
        <v>49925.034584299647</v>
      </c>
      <c r="BK752" s="15">
        <f t="shared" ca="1" si="415"/>
        <v>61673.039318248382</v>
      </c>
      <c r="BL752" s="15">
        <f t="shared" ca="1" si="416"/>
        <v>90655.357070492071</v>
      </c>
      <c r="BM752" s="15">
        <f t="shared" ca="1" si="417"/>
        <v>113301.47244345536</v>
      </c>
      <c r="BN752" s="15">
        <f t="shared" ca="1" si="418"/>
        <v>125090.64043092585</v>
      </c>
      <c r="BO752" s="15">
        <f t="shared" ca="1" si="419"/>
        <v>139509.27160542188</v>
      </c>
      <c r="BP752" s="15">
        <f t="shared" ca="1" si="420"/>
        <v>173506.60832980508</v>
      </c>
      <c r="BQ752" s="15">
        <f ca="1">Inputs!$B$20*EXP($B$10-0.5*C$7^2+C$7*AJ752)</f>
        <v>6132.5189483569575</v>
      </c>
      <c r="BR752" s="15">
        <f t="shared" ca="1" si="421"/>
        <v>11912.687499560358</v>
      </c>
      <c r="BS752" s="15">
        <f t="shared" ca="1" si="422"/>
        <v>9607.1340704573959</v>
      </c>
      <c r="BT752" s="15">
        <f t="shared" ca="1" si="423"/>
        <v>14817.067826214719</v>
      </c>
      <c r="BU752" s="15">
        <f t="shared" ca="1" si="424"/>
        <v>19822.139220289308</v>
      </c>
      <c r="BV752" s="15">
        <f t="shared" ca="1" si="425"/>
        <v>34324.395260889796</v>
      </c>
      <c r="BW752" s="15">
        <f t="shared" ca="1" si="426"/>
        <v>38716.982608039769</v>
      </c>
      <c r="BX752" s="15">
        <f t="shared" ca="1" si="427"/>
        <v>51049.64993416881</v>
      </c>
      <c r="BY752" s="15">
        <f t="shared" ca="1" si="428"/>
        <v>74198.996454086402</v>
      </c>
      <c r="BZ752" s="15">
        <f t="shared" ca="1" si="429"/>
        <v>89831.185254870681</v>
      </c>
      <c r="CA752" s="15">
        <f t="shared" ca="1" si="430"/>
        <v>128843.2590485722</v>
      </c>
      <c r="CB752" s="15">
        <f ca="1">(AU752*DCF!C$10-DCF!C$5*MAX(AU752*DCF!C$10,0)-MAX(AU752-Inputs!$B$6,0)/Inputs!$B$10)*DCF!C$6</f>
        <v>1040.2833028094542</v>
      </c>
      <c r="CC752" s="15">
        <f ca="1">(AV752*DCF!D$10-DCF!D$5*MAX(AV752*DCF!D$10,0)-MAX(AV752-AU752,0)/Inputs!$B$10)*DCF!D$6</f>
        <v>1304.8621951398309</v>
      </c>
      <c r="CD752" s="15">
        <f ca="1">(AW752*DCF!E$10-DCF!E$5*MAX(AW752*DCF!E$10,0)-MAX(AW752-AV752,0)/Inputs!$B$10)*DCF!E$6</f>
        <v>1419.898701266889</v>
      </c>
      <c r="CE752" s="15">
        <f ca="1">(AX752*DCF!F$10-DCF!F$5*MAX(AX752*DCF!F$10,0)-MAX(AX752-AW752,0)/Inputs!$B$10)*DCF!F$6</f>
        <v>1857.3758311290076</v>
      </c>
      <c r="CF752" s="15">
        <f ca="1">(AY752*DCF!G$10-DCF!G$5*MAX(AY752*DCF!G$10,0)-MAX(AY752-AX752,0)/Inputs!$B$10)*DCF!G$6</f>
        <v>2308.7901926994759</v>
      </c>
      <c r="CG752" s="15">
        <f ca="1">(AZ752*DCF!H$10-DCF!H$5*MAX(AZ752*DCF!H$10,0)-MAX(AZ752-AY752,0)/Inputs!$B$10)*DCF!H$6</f>
        <v>2839.3591413675736</v>
      </c>
      <c r="CH752" s="15">
        <f ca="1">(BA752*DCF!I$10-DCF!I$5*MAX(BA752*DCF!I$10,0)-MAX(BA752-AZ752,0)/Inputs!$B$10)*DCF!I$6</f>
        <v>3624.7301693976115</v>
      </c>
      <c r="CI752" s="15">
        <f ca="1">(BB752*DCF!J$10-DCF!J$5*MAX(BB752*DCF!J$10,0)-MAX(BB752-BA752,0)/Inputs!$B$10)*DCF!J$6</f>
        <v>4515.4219979184536</v>
      </c>
      <c r="CJ752" s="15">
        <f ca="1">(BC752*DCF!K$10-DCF!K$5*MAX(BC752*DCF!K$10,0)-MAX(BC752-BB752,0)/Inputs!$B$10)*DCF!K$6</f>
        <v>4874.7797272448488</v>
      </c>
      <c r="CK752" s="15">
        <f ca="1">(BD752*DCF!L$10-DCF!L$5*MAX(BD752*DCF!L$10,0)-MAX(BD752-BC752,0)/Inputs!$B$10)*DCF!L$6</f>
        <v>5329.9521217440761</v>
      </c>
      <c r="CL752" s="15">
        <f ca="1">(BE752*DCF!M$10-DCF!M$5*MAX(BE752*DCF!M$10,0)-MAX(BE752-BD752,0)/Inputs!$B$10)*DCF!M$6</f>
        <v>6422.3178738436372</v>
      </c>
      <c r="CM752" s="15">
        <f ca="1">(BF752*DCF!C$28-DCF!C$5*MAX(BF752*DCF!C$28,0)-MAX(BF752-Inputs!$B$13,0)/Inputs!$B$17)*DCF!C$6</f>
        <v>3750.2075644868828</v>
      </c>
      <c r="CN752" s="15">
        <f ca="1">(BG752*DCF!D$28-DCF!D$5*MAX(BG752*DCF!D$28,0)-MAX(BG752-BF752,0)/Inputs!$B$17)*DCF!D$6</f>
        <v>5048.426523370731</v>
      </c>
      <c r="CO752" s="15">
        <f ca="1">(BH752*DCF!E$28-DCF!E$5*MAX(BH752*DCF!E$28,0)-MAX(BH752-BG752,0)/Inputs!$B$17)*DCF!E$6</f>
        <v>6960.947419259629</v>
      </c>
      <c r="CP752" s="15">
        <f ca="1">(BI752*DCF!F$28-DCF!F$5*MAX(BI752*DCF!F$28,0)-MAX(BI752-BH752,0)/Inputs!$B$17)*DCF!F$6</f>
        <v>9146.9358200804945</v>
      </c>
      <c r="CQ752" s="15">
        <f ca="1">(BJ752*DCF!G$28-DCF!G$5*MAX(BJ752*DCF!G$28,0)-MAX(BJ752-BI752,0)/Inputs!$B$17)*DCF!G$6</f>
        <v>11740.579008320974</v>
      </c>
      <c r="CR752" s="15">
        <f ca="1">(BK752*DCF!H$28-DCF!H$5*MAX(BK752*DCF!H$28,0)-MAX(BK752-BJ752,0)/Inputs!$B$17)*DCF!H$6</f>
        <v>13427.112800354385</v>
      </c>
      <c r="CS752" s="15">
        <f ca="1">(BL752*DCF!I$28-DCF!I$5*MAX(BL752*DCF!I$28,0)-MAX(BL752-BK752,0)/Inputs!$B$17)*DCF!I$6</f>
        <v>17158.031429359871</v>
      </c>
      <c r="CT752" s="15">
        <f ca="1">(BM752*DCF!J$28-DCF!J$5*MAX(BM752*DCF!J$28,0)-MAX(BM752-BL752,0)/Inputs!$B$17)*DCF!J$6</f>
        <v>22272.94433179911</v>
      </c>
      <c r="CU752" s="15">
        <f ca="1">(BN752*DCF!K$28-DCF!K$5*MAX(BN752*DCF!K$28,0)-MAX(BN752-BM752,0)/Inputs!$B$17)*DCF!K$6</f>
        <v>24973.029816519251</v>
      </c>
      <c r="CV752" s="15">
        <f ca="1">(BO752*DCF!L$28-DCF!L$5*MAX(BO752*DCF!L$28,0)-MAX(BO752-BN752,0)/Inputs!$B$17)*DCF!L$6</f>
        <v>26203.535806998407</v>
      </c>
      <c r="CW752" s="15">
        <f ca="1">(BP752*DCF!M$28-DCF!M$5*MAX(BP752*DCF!M$28,0)-MAX(BP752-BO752,0)/Inputs!$B$17)*DCF!M$6</f>
        <v>29091.691781660658</v>
      </c>
      <c r="CX752" s="15">
        <f ca="1">(BQ752*DCF!C$46-DCF!C$5*MAX(BQ752*DCF!C$46,0)-MAX(BQ752-Inputs!$B$20,0)/Inputs!$B$24)*DCF!C$6</f>
        <v>-2770.3364538269911</v>
      </c>
      <c r="CY752" s="15">
        <f ca="1">(BR752*DCF!D$46-DCF!D$5*MAX(BR752*DCF!D$46,0)-MAX(BR752-BQ752,0)/Inputs!$B$24)*DCF!D$6</f>
        <v>-4499.5678897546177</v>
      </c>
      <c r="CZ752" s="15">
        <f ca="1">(BS752*DCF!E$46-DCF!E$5*MAX(BS752*DCF!E$46,0)-MAX(BS752-BR752,0)/Inputs!$B$24)*DCF!E$6</f>
        <v>-1136.0603311069813</v>
      </c>
      <c r="DA752" s="15">
        <f ca="1">(BT752*DCF!F$46-DCF!F$5*MAX(BT752*DCF!F$46,0)-MAX(BT752-BS752,0)/Inputs!$B$24)*DCF!F$6</f>
        <v>-2976.1741387949191</v>
      </c>
      <c r="DB752" s="15">
        <f ca="1">(BU752*DCF!G$46-DCF!G$5*MAX(BU752*DCF!G$46,0)-MAX(BU752-BT752,0)/Inputs!$B$24)*DCF!G$6</f>
        <v>-2350.3847284359053</v>
      </c>
      <c r="DC752" s="15">
        <f ca="1">(BV752*DCF!H$46-DCF!H$5*MAX(BV752*DCF!H$46,0)-MAX(BV752-BU752,0)/Inputs!$B$24)*DCF!H$6</f>
        <v>-4506.4872078196004</v>
      </c>
      <c r="DD752" s="15">
        <f ca="1">(BW752*DCF!I$46-DCF!I$5*MAX(BW752*DCF!I$46,0)-MAX(BW752-BV752,0)/Inputs!$B$24)*DCF!I$6</f>
        <v>-366.75817877878603</v>
      </c>
      <c r="DE752" s="15">
        <f ca="1">(BX752*DCF!J$46-DCF!J$5*MAX(BX752*DCF!J$46,0)-MAX(BX752-BW752,0)/Inputs!$B$24)*DCF!J$6</f>
        <v>-1129.0302835428149</v>
      </c>
      <c r="DF752" s="15">
        <f ca="1">(BY752*DCF!K$46-DCF!K$5*MAX(BY752*DCF!K$46,0)-MAX(BY752-BX752,0)/Inputs!$B$24)*DCF!K$6</f>
        <v>-1432.4791802709617</v>
      </c>
      <c r="DG752" s="15">
        <f ca="1">(BZ752*DCF!L$46-DCF!L$5*MAX(BZ752*DCF!L$46,0)-MAX(BZ752-BY752,0)/Inputs!$B$24)*DCF!L$6</f>
        <v>2671.9985663446005</v>
      </c>
      <c r="DH752" s="15">
        <f ca="1">(CA752*DCF!M$46-DCF!M$5*MAX(CA752*DCF!M$46,0)-MAX(CA752-BZ752,0)/Inputs!$B$24)*DCF!M$6</f>
        <v>1945.0898850430071</v>
      </c>
      <c r="DI752" s="15">
        <f ca="1">SUM(CB752:CL752)+BE752*DCF!M$10*(1+Inputs!$B$30)*(1-Inputs!$B$33)*(1-Inputs!$B$30/Inputs!$B$31)/(Inputs!$B$29-Inputs!$B$30)*DCF!M$6</f>
        <v>209348.12295050491</v>
      </c>
      <c r="DJ752" s="15">
        <f ca="1">SUM(CM752:CW752)+BP752*DCF!M$28*(1+Inputs!$B$30)*(1-Inputs!$B$33)*(1-Inputs!$B$30/Inputs!$B$31)/(Inputs!$B$29-Inputs!$B$30)*DCF!M$6</f>
        <v>813601.68946116569</v>
      </c>
      <c r="DK752" s="15">
        <f ca="1">SUM(CX752:DH752)+CA752*DCF!M$46*(1+Inputs!$B$30)*(1-Inputs!$B$33)*(1-Inputs!$B$30/Inputs!$B$31)/(Inputs!$B$29-Inputs!$B$30)*DCF!M$6</f>
        <v>182656.75100788617</v>
      </c>
      <c r="DM752" s="15">
        <f ca="1">DI752+DJ752+DK752+Inputs!$B$34+Inputs!$B$36-Inputs!$B$35</f>
        <v>1282457.5634195567</v>
      </c>
    </row>
    <row r="753" spans="1:117" x14ac:dyDescent="0.75">
      <c r="A753" s="11">
        <v>740</v>
      </c>
      <c r="C753" s="23">
        <f t="shared" ca="1" si="433"/>
        <v>0.50616451816233499</v>
      </c>
      <c r="D753" s="23">
        <f t="shared" ca="1" si="433"/>
        <v>1.419645804376668</v>
      </c>
      <c r="E753" s="23">
        <f t="shared" ca="1" si="433"/>
        <v>-1.986211165858853</v>
      </c>
      <c r="F753" s="23">
        <f t="shared" ca="1" si="433"/>
        <v>-2.2661758068015807</v>
      </c>
      <c r="G753" s="23">
        <f t="shared" ca="1" si="433"/>
        <v>1.9338158669692034</v>
      </c>
      <c r="H753" s="23">
        <f t="shared" ca="1" si="433"/>
        <v>1.4142038110307786</v>
      </c>
      <c r="I753" s="23">
        <f t="shared" ca="1" si="433"/>
        <v>-0.16630558436222909</v>
      </c>
      <c r="J753" s="23">
        <f t="shared" ca="1" si="433"/>
        <v>-0.16394778839419202</v>
      </c>
      <c r="K753" s="23">
        <f t="shared" ca="1" si="433"/>
        <v>0.15475536334483919</v>
      </c>
      <c r="L753" s="23">
        <f t="shared" ca="1" si="433"/>
        <v>-0.47450279374748799</v>
      </c>
      <c r="M753" s="23">
        <f t="shared" ca="1" si="433"/>
        <v>-1.160390875775037</v>
      </c>
      <c r="N753" s="23">
        <f ca="1">SQRT(Inputs!$B$38)*C753+SQRT(1-Inputs!$B$38)*_xlfn.NORM.S.INV(RAND())</f>
        <v>1.3243572248540585</v>
      </c>
      <c r="O753" s="23">
        <f ca="1">SQRT(Inputs!$B$38)*D753+SQRT(1-Inputs!$B$38)*_xlfn.NORM.S.INV(RAND())</f>
        <v>1.7300497098529706</v>
      </c>
      <c r="P753" s="23">
        <f ca="1">SQRT(Inputs!$B$38)*E753+SQRT(1-Inputs!$B$38)*_xlfn.NORM.S.INV(RAND())</f>
        <v>-1.5666383367497985</v>
      </c>
      <c r="Q753" s="23">
        <f ca="1">SQRT(Inputs!$B$38)*F753+SQRT(1-Inputs!$B$38)*_xlfn.NORM.S.INV(RAND())</f>
        <v>-2.5416129198937982</v>
      </c>
      <c r="R753" s="23">
        <f ca="1">SQRT(Inputs!$B$38)*G753+SQRT(1-Inputs!$B$38)*_xlfn.NORM.S.INV(RAND())</f>
        <v>1.84953030324765</v>
      </c>
      <c r="S753" s="23">
        <f ca="1">SQRT(Inputs!$B$38)*H753+SQRT(1-Inputs!$B$38)*_xlfn.NORM.S.INV(RAND())</f>
        <v>-0.40575684280275282</v>
      </c>
      <c r="T753" s="23">
        <f ca="1">SQRT(Inputs!$B$38)*I753+SQRT(1-Inputs!$B$38)*_xlfn.NORM.S.INV(RAND())</f>
        <v>0.74481238446323039</v>
      </c>
      <c r="U753" s="23">
        <f ca="1">SQRT(Inputs!$B$38)*J753+SQRT(1-Inputs!$B$38)*_xlfn.NORM.S.INV(RAND())</f>
        <v>1.3994869731233719</v>
      </c>
      <c r="V753" s="23">
        <f ca="1">SQRT(Inputs!$B$38)*K753+SQRT(1-Inputs!$B$38)*_xlfn.NORM.S.INV(RAND())</f>
        <v>1.0609696455208577</v>
      </c>
      <c r="W753" s="23">
        <f ca="1">SQRT(Inputs!$B$38)*L753+SQRT(1-Inputs!$B$38)*_xlfn.NORM.S.INV(RAND())</f>
        <v>0.36768139888280588</v>
      </c>
      <c r="X753" s="23">
        <f ca="1">SQRT(Inputs!$B$38)*M753+SQRT(1-Inputs!$B$38)*_xlfn.NORM.S.INV(RAND())</f>
        <v>-0.50932872792656314</v>
      </c>
      <c r="Y753" s="23">
        <f ca="1">SQRT(Inputs!$B$38)*C753+SQRT(1-Inputs!$B$38)*_xlfn.NORM.S.INV(RAND())</f>
        <v>0.48917795783682033</v>
      </c>
      <c r="Z753" s="23">
        <f ca="1">SQRT(Inputs!$B$38)*D753+SQRT(1-Inputs!$B$38)*_xlfn.NORM.S.INV(RAND())</f>
        <v>-0.24228781868968474</v>
      </c>
      <c r="AA753" s="23">
        <f ca="1">SQRT(Inputs!$B$38)*E753+SQRT(1-Inputs!$B$38)*_xlfn.NORM.S.INV(RAND())</f>
        <v>-0.85116296567246963</v>
      </c>
      <c r="AB753" s="23">
        <f ca="1">SQRT(Inputs!$B$38)*F753+SQRT(1-Inputs!$B$38)*_xlfn.NORM.S.INV(RAND())</f>
        <v>-1.4172100504425538</v>
      </c>
      <c r="AC753" s="23">
        <f ca="1">SQRT(Inputs!$B$38)*G753+SQRT(1-Inputs!$B$38)*_xlfn.NORM.S.INV(RAND())</f>
        <v>1.2786626253780413</v>
      </c>
      <c r="AD753" s="23">
        <f ca="1">SQRT(Inputs!$B$38)*H753+SQRT(1-Inputs!$B$38)*_xlfn.NORM.S.INV(RAND())</f>
        <v>0.18495183775108481</v>
      </c>
      <c r="AE753" s="23">
        <f ca="1">SQRT(Inputs!$B$38)*I753+SQRT(1-Inputs!$B$38)*_xlfn.NORM.S.INV(RAND())</f>
        <v>-1.5679053419756386</v>
      </c>
      <c r="AF753" s="23">
        <f ca="1">SQRT(Inputs!$B$38)*J753+SQRT(1-Inputs!$B$38)*_xlfn.NORM.S.INV(RAND())</f>
        <v>0.19130056872459267</v>
      </c>
      <c r="AG753" s="23">
        <f ca="1">SQRT(Inputs!$B$38)*K753+SQRT(1-Inputs!$B$38)*_xlfn.NORM.S.INV(RAND())</f>
        <v>-0.15351891075013679</v>
      </c>
      <c r="AH753" s="23">
        <f ca="1">SQRT(Inputs!$B$38)*L753+SQRT(1-Inputs!$B$38)*_xlfn.NORM.S.INV(RAND())</f>
        <v>-1.222924497541187</v>
      </c>
      <c r="AI753" s="23">
        <f ca="1">SQRT(Inputs!$B$38)*M753+SQRT(1-Inputs!$B$38)*_xlfn.NORM.S.INV(RAND())</f>
        <v>-0.40202815833803973</v>
      </c>
      <c r="AJ753" s="23">
        <f ca="1">SQRT(Inputs!$B$38)*C753+SQRT(1-Inputs!$B$38)*_xlfn.NORM.S.INV(RAND())</f>
        <v>-0.65511022151103049</v>
      </c>
      <c r="AK753" s="23">
        <f ca="1">SQRT(Inputs!$B$38)*D753+SQRT(1-Inputs!$B$38)*_xlfn.NORM.S.INV(RAND())</f>
        <v>0.25934935761845224</v>
      </c>
      <c r="AL753" s="23">
        <f ca="1">SQRT(Inputs!$B$38)*E753+SQRT(1-Inputs!$B$38)*_xlfn.NORM.S.INV(RAND())</f>
        <v>-2.2439670947210737</v>
      </c>
      <c r="AM753" s="23">
        <f ca="1">SQRT(Inputs!$B$38)*F753+SQRT(1-Inputs!$B$38)*_xlfn.NORM.S.INV(RAND())</f>
        <v>-1.427156236614378</v>
      </c>
      <c r="AN753" s="23">
        <f ca="1">SQRT(Inputs!$B$38)*G753+SQRT(1-Inputs!$B$38)*_xlfn.NORM.S.INV(RAND())</f>
        <v>0.7090639024995512</v>
      </c>
      <c r="AO753" s="23">
        <f ca="1">SQRT(Inputs!$B$38)*H753+SQRT(1-Inputs!$B$38)*_xlfn.NORM.S.INV(RAND())</f>
        <v>1.6706343901948155</v>
      </c>
      <c r="AP753" s="23">
        <f ca="1">SQRT(Inputs!$B$38)*I753+SQRT(1-Inputs!$B$38)*_xlfn.NORM.S.INV(RAND())</f>
        <v>0.13735358646014134</v>
      </c>
      <c r="AQ753" s="23">
        <f ca="1">SQRT(Inputs!$B$38)*J753+SQRT(1-Inputs!$B$38)*_xlfn.NORM.S.INV(RAND())</f>
        <v>-2.0034764046940303</v>
      </c>
      <c r="AR753" s="23">
        <f ca="1">SQRT(Inputs!$B$38)*K753+SQRT(1-Inputs!$B$38)*_xlfn.NORM.S.INV(RAND())</f>
        <v>0.30957823112158173</v>
      </c>
      <c r="AS753" s="23">
        <f ca="1">SQRT(Inputs!$B$38)*L753+SQRT(1-Inputs!$B$38)*_xlfn.NORM.S.INV(RAND())</f>
        <v>-0.38954941666381721</v>
      </c>
      <c r="AT753" s="23">
        <f ca="1">SQRT(Inputs!$B$38)*M753+SQRT(1-Inputs!$B$38)*_xlfn.NORM.S.INV(RAND())</f>
        <v>-1.0640275678943236</v>
      </c>
      <c r="AU753" s="15">
        <f ca="1">Inputs!$B$6*EXP($B$8-0.5*C$5^2+C$5*N753)</f>
        <v>6148.6645629238274</v>
      </c>
      <c r="AV753" s="15">
        <f t="shared" ca="1" si="401"/>
        <v>9652.2444401528592</v>
      </c>
      <c r="AW753" s="15">
        <f t="shared" ca="1" si="402"/>
        <v>9527.4403591259852</v>
      </c>
      <c r="AX753" s="15">
        <f t="shared" ca="1" si="403"/>
        <v>8467.4805018512907</v>
      </c>
      <c r="AY753" s="15">
        <f t="shared" ca="1" si="404"/>
        <v>12843.119491703674</v>
      </c>
      <c r="AZ753" s="15">
        <f t="shared" ca="1" si="405"/>
        <v>15021.093622205528</v>
      </c>
      <c r="BA753" s="15">
        <f t="shared" ca="1" si="406"/>
        <v>19872.21557399903</v>
      </c>
      <c r="BB753" s="15">
        <f t="shared" ca="1" si="407"/>
        <v>27991.748498367502</v>
      </c>
      <c r="BC753" s="15">
        <f t="shared" ca="1" si="408"/>
        <v>37979.940149103481</v>
      </c>
      <c r="BD753" s="15">
        <f t="shared" ca="1" si="409"/>
        <v>48156.999420664921</v>
      </c>
      <c r="BE753" s="15">
        <f t="shared" ca="1" si="410"/>
        <v>56335.278112505439</v>
      </c>
      <c r="BF753" s="15">
        <f ca="1">Inputs!$B$13*EXP($B$9-0.5*C$6^2+C$6*Y753)</f>
        <v>15239.524553636009</v>
      </c>
      <c r="BG753" s="15">
        <f t="shared" ca="1" si="411"/>
        <v>17778.466672065817</v>
      </c>
      <c r="BH753" s="15">
        <f t="shared" ca="1" si="412"/>
        <v>18862.100567792248</v>
      </c>
      <c r="BI753" s="15">
        <f t="shared" ca="1" si="413"/>
        <v>18564.766111382825</v>
      </c>
      <c r="BJ753" s="15">
        <f t="shared" ca="1" si="414"/>
        <v>27365.489141880258</v>
      </c>
      <c r="BK753" s="15">
        <f t="shared" ca="1" si="415"/>
        <v>34442.381472496512</v>
      </c>
      <c r="BL753" s="15">
        <f t="shared" ca="1" si="416"/>
        <v>34528.880281775899</v>
      </c>
      <c r="BM753" s="15">
        <f t="shared" ca="1" si="417"/>
        <v>43464.187199015818</v>
      </c>
      <c r="BN753" s="15">
        <f t="shared" ca="1" si="418"/>
        <v>52481.073444758134</v>
      </c>
      <c r="BO753" s="15">
        <f t="shared" ca="1" si="419"/>
        <v>56015.942894696193</v>
      </c>
      <c r="BP753" s="15">
        <f t="shared" ca="1" si="420"/>
        <v>65875.239804028446</v>
      </c>
      <c r="BQ753" s="15">
        <f ca="1">Inputs!$B$20*EXP($B$10-0.5*C$7^2+C$7*AJ753)</f>
        <v>3400.1418529794378</v>
      </c>
      <c r="BR753" s="15">
        <f t="shared" ca="1" si="421"/>
        <v>5009.6339207909432</v>
      </c>
      <c r="BS753" s="15">
        <f t="shared" ca="1" si="422"/>
        <v>3601.160880469678</v>
      </c>
      <c r="BT753" s="15">
        <f t="shared" ca="1" si="423"/>
        <v>3414.6264926771969</v>
      </c>
      <c r="BU753" s="15">
        <f t="shared" ca="1" si="424"/>
        <v>5617.999005376143</v>
      </c>
      <c r="BV753" s="15">
        <f t="shared" ca="1" si="425"/>
        <v>11388.423918095088</v>
      </c>
      <c r="BW753" s="15">
        <f t="shared" ca="1" si="426"/>
        <v>16360.673958068293</v>
      </c>
      <c r="BX753" s="15">
        <f t="shared" ca="1" si="427"/>
        <v>15313.739771421948</v>
      </c>
      <c r="BY753" s="15">
        <f t="shared" ca="1" si="428"/>
        <v>22766.448484684872</v>
      </c>
      <c r="BZ753" s="15">
        <f t="shared" ca="1" si="429"/>
        <v>29736.883688602658</v>
      </c>
      <c r="CA753" s="15">
        <f t="shared" ca="1" si="430"/>
        <v>34574.999962675276</v>
      </c>
      <c r="CB753" s="15">
        <f ca="1">(AU753*DCF!C$10-DCF!C$5*MAX(AU753*DCF!C$10,0)-MAX(AU753-Inputs!$B$6,0)/Inputs!$B$10)*DCF!C$6</f>
        <v>1034.6148808536423</v>
      </c>
      <c r="CC753" s="15">
        <f ca="1">(AV753*DCF!D$10-DCF!D$5*MAX(AV753*DCF!D$10,0)-MAX(AV753-AU753,0)/Inputs!$B$10)*DCF!D$6</f>
        <v>1498.4129326146858</v>
      </c>
      <c r="CD753" s="15">
        <f ca="1">(AW753*DCF!E$10-DCF!E$5*MAX(AW753*DCF!E$10,0)-MAX(AW753-AV753,0)/Inputs!$B$10)*DCF!E$6</f>
        <v>2199.7343148361815</v>
      </c>
      <c r="CE753" s="15">
        <f ca="1">(AX753*DCF!F$10-DCF!F$5*MAX(AX753*DCF!F$10,0)-MAX(AX753-AW753,0)/Inputs!$B$10)*DCF!F$6</f>
        <v>1848.4374990724575</v>
      </c>
      <c r="CF753" s="15">
        <f ca="1">(AY753*DCF!G$10-DCF!G$5*MAX(AY753*DCF!G$10,0)-MAX(AY753-AX753,0)/Inputs!$B$10)*DCF!G$6</f>
        <v>1805.1209631916513</v>
      </c>
      <c r="CG753" s="15">
        <f ca="1">(AZ753*DCF!H$10-DCF!H$5*MAX(AZ753*DCF!H$10,0)-MAX(AZ753-AY753,0)/Inputs!$B$10)*DCF!H$6</f>
        <v>2529.6177488906437</v>
      </c>
      <c r="CH753" s="15">
        <f ca="1">(BA753*DCF!I$10-DCF!I$5*MAX(BA753*DCF!I$10,0)-MAX(BA753-AZ753,0)/Inputs!$B$10)*DCF!I$6</f>
        <v>2834.1748766933702</v>
      </c>
      <c r="CI753" s="15">
        <f ca="1">(BB753*DCF!J$10-DCF!J$5*MAX(BB753*DCF!J$10,0)-MAX(BB753-BA753,0)/Inputs!$B$10)*DCF!J$6</f>
        <v>3573.0675767302546</v>
      </c>
      <c r="CJ753" s="15">
        <f ca="1">(BC753*DCF!K$10-DCF!K$5*MAX(BC753*DCF!K$10,0)-MAX(BC753-BB753,0)/Inputs!$B$10)*DCF!K$6</f>
        <v>4715.9656197674722</v>
      </c>
      <c r="CK753" s="15">
        <f ca="1">(BD753*DCF!L$10-DCF!L$5*MAX(BD753*DCF!L$10,0)-MAX(BD753-BC753,0)/Inputs!$B$10)*DCF!L$6</f>
        <v>5946.9327197953189</v>
      </c>
      <c r="CL753" s="15">
        <f ca="1">(BE753*DCF!M$10-DCF!M$5*MAX(BE753*DCF!M$10,0)-MAX(BE753-BD753,0)/Inputs!$B$10)*DCF!M$6</f>
        <v>6972.6536108946957</v>
      </c>
      <c r="CM753" s="15">
        <f ca="1">(BF753*DCF!C$28-DCF!C$5*MAX(BF753*DCF!C$28,0)-MAX(BF753-Inputs!$B$13,0)/Inputs!$B$17)*DCF!C$6</f>
        <v>3761.2744166900929</v>
      </c>
      <c r="CN753" s="15">
        <f ca="1">(BG753*DCF!D$28-DCF!D$5*MAX(BG753*DCF!D$28,0)-MAX(BG753-BF753,0)/Inputs!$B$17)*DCF!D$6</f>
        <v>4694.4957107070259</v>
      </c>
      <c r="CO753" s="15">
        <f ca="1">(BH753*DCF!E$28-DCF!E$5*MAX(BH753*DCF!E$28,0)-MAX(BH753-BG753,0)/Inputs!$B$17)*DCF!E$6</f>
        <v>5128.5134228626966</v>
      </c>
      <c r="CP753" s="15">
        <f ca="1">(BI753*DCF!F$28-DCF!F$5*MAX(BI753*DCF!F$28,0)-MAX(BI753-BH753,0)/Inputs!$B$17)*DCF!F$6</f>
        <v>5039.844987289347</v>
      </c>
      <c r="CQ753" s="15">
        <f ca="1">(BJ753*DCF!G$28-DCF!G$5*MAX(BJ753*DCF!G$28,0)-MAX(BJ753-BI753,0)/Inputs!$B$17)*DCF!G$6</f>
        <v>5619.9891060268646</v>
      </c>
      <c r="CR753" s="15">
        <f ca="1">(BK753*DCF!H$28-DCF!H$5*MAX(BK753*DCF!H$28,0)-MAX(BK753-BJ753,0)/Inputs!$B$17)*DCF!H$6</f>
        <v>7418.4304661311171</v>
      </c>
      <c r="CS753" s="15">
        <f ca="1">(BL753*DCF!I$28-DCF!I$5*MAX(BL753*DCF!I$28,0)-MAX(BL753-BK753,0)/Inputs!$B$17)*DCF!I$6</f>
        <v>8107.1558349062507</v>
      </c>
      <c r="CT753" s="15">
        <f ca="1">(BM753*DCF!J$28-DCF!J$5*MAX(BM753*DCF!J$28,0)-MAX(BM753-BL753,0)/Inputs!$B$17)*DCF!J$6</f>
        <v>8511.3732805621021</v>
      </c>
      <c r="CU753" s="15">
        <f ca="1">(BN753*DCF!K$28-DCF!K$5*MAX(BN753*DCF!K$28,0)-MAX(BN753-BM753,0)/Inputs!$B$17)*DCF!K$6</f>
        <v>9978.674300570272</v>
      </c>
      <c r="CV753" s="15">
        <f ca="1">(BO753*DCF!L$28-DCF!L$5*MAX(BO753*DCF!L$28,0)-MAX(BO753-BN753,0)/Inputs!$B$17)*DCF!L$6</f>
        <v>10776.38000244564</v>
      </c>
      <c r="CW753" s="15">
        <f ca="1">(BP753*DCF!M$28-DCF!M$5*MAX(BP753*DCF!M$28,0)-MAX(BP753-BO753,0)/Inputs!$B$17)*DCF!M$6</f>
        <v>11363.890926715812</v>
      </c>
      <c r="CX753" s="15">
        <f ca="1">(BQ753*DCF!C$46-DCF!C$5*MAX(BQ753*DCF!C$46,0)-MAX(BQ753-Inputs!$B$20,0)/Inputs!$B$24)*DCF!C$6</f>
        <v>-877.23454017051108</v>
      </c>
      <c r="CY753" s="15">
        <f ca="1">(BR753*DCF!D$46-DCF!D$5*MAX(BR753*DCF!D$46,0)-MAX(BR753-BQ753,0)/Inputs!$B$24)*DCF!D$6</f>
        <v>-1541.7845894438105</v>
      </c>
      <c r="CZ753" s="15">
        <f ca="1">(BS753*DCF!E$46-DCF!E$5*MAX(BS753*DCF!E$46,0)-MAX(BS753-BR753,0)/Inputs!$B$24)*DCF!E$6</f>
        <v>-425.84354420705108</v>
      </c>
      <c r="DA753" s="15">
        <f ca="1">(BT753*DCF!F$46-DCF!F$5*MAX(BT753*DCF!F$46,0)-MAX(BT753-BS753,0)/Inputs!$B$24)*DCF!F$6</f>
        <v>-248.67469011230432</v>
      </c>
      <c r="DB753" s="15">
        <f ca="1">(BU753*DCF!G$46-DCF!G$5*MAX(BU753*DCF!G$46,0)-MAX(BU753-BT753,0)/Inputs!$B$24)*DCF!G$6</f>
        <v>-930.14936667675397</v>
      </c>
      <c r="DC753" s="15">
        <f ca="1">(BV753*DCF!H$46-DCF!H$5*MAX(BV753*DCF!H$46,0)-MAX(BV753-BU753,0)/Inputs!$B$24)*DCF!H$6</f>
        <v>-1793.1241856473739</v>
      </c>
      <c r="DD753" s="15">
        <f ca="1">(BW753*DCF!I$46-DCF!I$5*MAX(BW753*DCF!I$46,0)-MAX(BW753-BV753,0)/Inputs!$B$24)*DCF!I$6</f>
        <v>-1049.4845262746398</v>
      </c>
      <c r="DE753" s="15">
        <f ca="1">(BX753*DCF!J$46-DCF!J$5*MAX(BX753*DCF!J$46,0)-MAX(BX753-BW753,0)/Inputs!$B$24)*DCF!J$6</f>
        <v>642.3690234180674</v>
      </c>
      <c r="DF753" s="15">
        <f ca="1">(BY753*DCF!K$46-DCF!K$5*MAX(BY753*DCF!K$46,0)-MAX(BY753-BX753,0)/Inputs!$B$24)*DCF!K$6</f>
        <v>-525.2196656223631</v>
      </c>
      <c r="DG753" s="15">
        <f ca="1">(BZ753*DCF!L$46-DCF!L$5*MAX(BZ753*DCF!L$46,0)-MAX(BZ753-BY753,0)/Inputs!$B$24)*DCF!L$6</f>
        <v>478.14072108687293</v>
      </c>
      <c r="DH753" s="15">
        <f ca="1">(CA753*DCF!M$46-DCF!M$5*MAX(CA753*DCF!M$46,0)-MAX(CA753-BZ753,0)/Inputs!$B$24)*DCF!M$6</f>
        <v>1699.1060753026909</v>
      </c>
      <c r="DI753" s="15">
        <f ca="1">SUM(CB753:CL753)+BE753*DCF!M$10*(1+Inputs!$B$30)*(1-Inputs!$B$33)*(1-Inputs!$B$30/Inputs!$B$31)/(Inputs!$B$29-Inputs!$B$30)*DCF!M$6</f>
        <v>191740.55668737445</v>
      </c>
      <c r="DJ753" s="15">
        <f ca="1">SUM(CM753:CW753)+BP753*DCF!M$28*(1+Inputs!$B$30)*(1-Inputs!$B$33)*(1-Inputs!$B$30/Inputs!$B$31)/(Inputs!$B$29-Inputs!$B$30)*DCF!M$6</f>
        <v>324842.24043420865</v>
      </c>
      <c r="DK753" s="15">
        <f ca="1">SUM(CX753:DH753)+CA753*DCF!M$46*(1+Inputs!$B$30)*(1-Inputs!$B$33)*(1-Inputs!$B$30/Inputs!$B$31)/(Inputs!$B$29-Inputs!$B$30)*DCF!M$6</f>
        <v>48885.146324523681</v>
      </c>
      <c r="DM753" s="15">
        <f ca="1">DI753+DJ753+DK753+Inputs!$B$34+Inputs!$B$36-Inputs!$B$35</f>
        <v>642318.94344610686</v>
      </c>
    </row>
    <row r="754" spans="1:117" x14ac:dyDescent="0.75">
      <c r="A754" s="11">
        <v>741</v>
      </c>
      <c r="C754" s="23">
        <f t="shared" ref="C754:M763" ca="1" si="434">_xlfn.NORM.S.INV(RAND())</f>
        <v>0.78629268779694461</v>
      </c>
      <c r="D754" s="23">
        <f t="shared" ca="1" si="434"/>
        <v>-0.30939235158688166</v>
      </c>
      <c r="E754" s="23">
        <f t="shared" ca="1" si="434"/>
        <v>0.89131918546473066</v>
      </c>
      <c r="F754" s="23">
        <f t="shared" ca="1" si="434"/>
        <v>1.3884731405108941</v>
      </c>
      <c r="G754" s="23">
        <f t="shared" ca="1" si="434"/>
        <v>-0.24662669114071178</v>
      </c>
      <c r="H754" s="23">
        <f t="shared" ca="1" si="434"/>
        <v>0.49680443781617301</v>
      </c>
      <c r="I754" s="23">
        <f t="shared" ca="1" si="434"/>
        <v>-0.28345240137756583</v>
      </c>
      <c r="J754" s="23">
        <f t="shared" ca="1" si="434"/>
        <v>0.33991163439587291</v>
      </c>
      <c r="K754" s="23">
        <f t="shared" ca="1" si="434"/>
        <v>-6.8419621435862429E-2</v>
      </c>
      <c r="L754" s="23">
        <f t="shared" ca="1" si="434"/>
        <v>1.079494608765478</v>
      </c>
      <c r="M754" s="23">
        <f t="shared" ca="1" si="434"/>
        <v>6.6114735204047453E-2</v>
      </c>
      <c r="N754" s="23">
        <f ca="1">SQRT(Inputs!$B$38)*C754+SQRT(1-Inputs!$B$38)*_xlfn.NORM.S.INV(RAND())</f>
        <v>0.28082673908880906</v>
      </c>
      <c r="O754" s="23">
        <f ca="1">SQRT(Inputs!$B$38)*D754+SQRT(1-Inputs!$B$38)*_xlfn.NORM.S.INV(RAND())</f>
        <v>-0.61490062856753069</v>
      </c>
      <c r="P754" s="23">
        <f ca="1">SQRT(Inputs!$B$38)*E754+SQRT(1-Inputs!$B$38)*_xlfn.NORM.S.INV(RAND())</f>
        <v>1.4709658090203004</v>
      </c>
      <c r="Q754" s="23">
        <f ca="1">SQRT(Inputs!$B$38)*F754+SQRT(1-Inputs!$B$38)*_xlfn.NORM.S.INV(RAND())</f>
        <v>0.84424989092533198</v>
      </c>
      <c r="R754" s="23">
        <f ca="1">SQRT(Inputs!$B$38)*G754+SQRT(1-Inputs!$B$38)*_xlfn.NORM.S.INV(RAND())</f>
        <v>-0.32254376194498302</v>
      </c>
      <c r="S754" s="23">
        <f ca="1">SQRT(Inputs!$B$38)*H754+SQRT(1-Inputs!$B$38)*_xlfn.NORM.S.INV(RAND())</f>
        <v>-0.3781301405378108</v>
      </c>
      <c r="T754" s="23">
        <f ca="1">SQRT(Inputs!$B$38)*I754+SQRT(1-Inputs!$B$38)*_xlfn.NORM.S.INV(RAND())</f>
        <v>-0.8761336127985685</v>
      </c>
      <c r="U754" s="23">
        <f ca="1">SQRT(Inputs!$B$38)*J754+SQRT(1-Inputs!$B$38)*_xlfn.NORM.S.INV(RAND())</f>
        <v>0.23866143397519859</v>
      </c>
      <c r="V754" s="23">
        <f ca="1">SQRT(Inputs!$B$38)*K754+SQRT(1-Inputs!$B$38)*_xlfn.NORM.S.INV(RAND())</f>
        <v>-0.77247819537854789</v>
      </c>
      <c r="W754" s="23">
        <f ca="1">SQRT(Inputs!$B$38)*L754+SQRT(1-Inputs!$B$38)*_xlfn.NORM.S.INV(RAND())</f>
        <v>0.45358787771273035</v>
      </c>
      <c r="X754" s="23">
        <f ca="1">SQRT(Inputs!$B$38)*M754+SQRT(1-Inputs!$B$38)*_xlfn.NORM.S.INV(RAND())</f>
        <v>0.16744471220682838</v>
      </c>
      <c r="Y754" s="23">
        <f ca="1">SQRT(Inputs!$B$38)*C754+SQRT(1-Inputs!$B$38)*_xlfn.NORM.S.INV(RAND())</f>
        <v>-0.32646629380678649</v>
      </c>
      <c r="Z754" s="23">
        <f ca="1">SQRT(Inputs!$B$38)*D754+SQRT(1-Inputs!$B$38)*_xlfn.NORM.S.INV(RAND())</f>
        <v>-1.6860964216833736</v>
      </c>
      <c r="AA754" s="23">
        <f ca="1">SQRT(Inputs!$B$38)*E754+SQRT(1-Inputs!$B$38)*_xlfn.NORM.S.INV(RAND())</f>
        <v>-0.55871059698188663</v>
      </c>
      <c r="AB754" s="23">
        <f ca="1">SQRT(Inputs!$B$38)*F754+SQRT(1-Inputs!$B$38)*_xlfn.NORM.S.INV(RAND())</f>
        <v>1.0467745755151419</v>
      </c>
      <c r="AC754" s="23">
        <f ca="1">SQRT(Inputs!$B$38)*G754+SQRT(1-Inputs!$B$38)*_xlfn.NORM.S.INV(RAND())</f>
        <v>-2.1328799167530517</v>
      </c>
      <c r="AD754" s="23">
        <f ca="1">SQRT(Inputs!$B$38)*H754+SQRT(1-Inputs!$B$38)*_xlfn.NORM.S.INV(RAND())</f>
        <v>-1.3436996979422657</v>
      </c>
      <c r="AE754" s="23">
        <f ca="1">SQRT(Inputs!$B$38)*I754+SQRT(1-Inputs!$B$38)*_xlfn.NORM.S.INV(RAND())</f>
        <v>0.53734376106341986</v>
      </c>
      <c r="AF754" s="23">
        <f ca="1">SQRT(Inputs!$B$38)*J754+SQRT(1-Inputs!$B$38)*_xlfn.NORM.S.INV(RAND())</f>
        <v>-7.3486266069413497E-2</v>
      </c>
      <c r="AG754" s="23">
        <f ca="1">SQRT(Inputs!$B$38)*K754+SQRT(1-Inputs!$B$38)*_xlfn.NORM.S.INV(RAND())</f>
        <v>-2.7886033438640191E-2</v>
      </c>
      <c r="AH754" s="23">
        <f ca="1">SQRT(Inputs!$B$38)*L754+SQRT(1-Inputs!$B$38)*_xlfn.NORM.S.INV(RAND())</f>
        <v>-0.21099619462060637</v>
      </c>
      <c r="AI754" s="23">
        <f ca="1">SQRT(Inputs!$B$38)*M754+SQRT(1-Inputs!$B$38)*_xlfn.NORM.S.INV(RAND())</f>
        <v>-0.48785267334693161</v>
      </c>
      <c r="AJ754" s="23">
        <f ca="1">SQRT(Inputs!$B$38)*C754+SQRT(1-Inputs!$B$38)*_xlfn.NORM.S.INV(RAND())</f>
        <v>1.6897223805820443</v>
      </c>
      <c r="AK754" s="23">
        <f ca="1">SQRT(Inputs!$B$38)*D754+SQRT(1-Inputs!$B$38)*_xlfn.NORM.S.INV(RAND())</f>
        <v>1.2832084783294202</v>
      </c>
      <c r="AL754" s="23">
        <f ca="1">SQRT(Inputs!$B$38)*E754+SQRT(1-Inputs!$B$38)*_xlfn.NORM.S.INV(RAND())</f>
        <v>0.93389478075764931</v>
      </c>
      <c r="AM754" s="23">
        <f ca="1">SQRT(Inputs!$B$38)*F754+SQRT(1-Inputs!$B$38)*_xlfn.NORM.S.INV(RAND())</f>
        <v>-0.53411737057414932</v>
      </c>
      <c r="AN754" s="23">
        <f ca="1">SQRT(Inputs!$B$38)*G754+SQRT(1-Inputs!$B$38)*_xlfn.NORM.S.INV(RAND())</f>
        <v>-0.56244616496781152</v>
      </c>
      <c r="AO754" s="23">
        <f ca="1">SQRT(Inputs!$B$38)*H754+SQRT(1-Inputs!$B$38)*_xlfn.NORM.S.INV(RAND())</f>
        <v>1.7485974733189953</v>
      </c>
      <c r="AP754" s="23">
        <f ca="1">SQRT(Inputs!$B$38)*I754+SQRT(1-Inputs!$B$38)*_xlfn.NORM.S.INV(RAND())</f>
        <v>0.42172234276285403</v>
      </c>
      <c r="AQ754" s="23">
        <f ca="1">SQRT(Inputs!$B$38)*J754+SQRT(1-Inputs!$B$38)*_xlfn.NORM.S.INV(RAND())</f>
        <v>1.1885959748930541</v>
      </c>
      <c r="AR754" s="23">
        <f ca="1">SQRT(Inputs!$B$38)*K754+SQRT(1-Inputs!$B$38)*_xlfn.NORM.S.INV(RAND())</f>
        <v>-0.49681767545133054</v>
      </c>
      <c r="AS754" s="23">
        <f ca="1">SQRT(Inputs!$B$38)*L754+SQRT(1-Inputs!$B$38)*_xlfn.NORM.S.INV(RAND())</f>
        <v>1.0840554946804897</v>
      </c>
      <c r="AT754" s="23">
        <f ca="1">SQRT(Inputs!$B$38)*M754+SQRT(1-Inputs!$B$38)*_xlfn.NORM.S.INV(RAND())</f>
        <v>-0.7877674471815973</v>
      </c>
      <c r="AU754" s="15">
        <f ca="1">Inputs!$B$6*EXP($B$8-0.5*C$5^2+C$5*N754)</f>
        <v>5193.0200462064922</v>
      </c>
      <c r="AV754" s="15">
        <f t="shared" ca="1" si="401"/>
        <v>5774.7111331156266</v>
      </c>
      <c r="AW754" s="15">
        <f t="shared" ca="1" si="402"/>
        <v>8586.4848477827345</v>
      </c>
      <c r="AX754" s="15">
        <f t="shared" ca="1" si="403"/>
        <v>11649.368758399976</v>
      </c>
      <c r="AY754" s="15">
        <f t="shared" ca="1" si="404"/>
        <v>13710.406554355181</v>
      </c>
      <c r="AZ754" s="15">
        <f t="shared" ca="1" si="405"/>
        <v>16084.315721521509</v>
      </c>
      <c r="BA754" s="15">
        <f t="shared" ca="1" si="406"/>
        <v>17958.508279797545</v>
      </c>
      <c r="BB754" s="15">
        <f t="shared" ca="1" si="407"/>
        <v>22518.754860942077</v>
      </c>
      <c r="BC754" s="15">
        <f t="shared" ca="1" si="408"/>
        <v>25598.003352634394</v>
      </c>
      <c r="BD754" s="15">
        <f t="shared" ca="1" si="409"/>
        <v>32719.062385313951</v>
      </c>
      <c r="BE754" s="15">
        <f t="shared" ca="1" si="410"/>
        <v>40709.156720434461</v>
      </c>
      <c r="BF754" s="15">
        <f ca="1">Inputs!$B$13*EXP($B$9-0.5*C$6^2+C$6*Y754)</f>
        <v>12964.213624797272</v>
      </c>
      <c r="BG754" s="15">
        <f t="shared" ca="1" si="411"/>
        <v>11655.403313159946</v>
      </c>
      <c r="BH754" s="15">
        <f t="shared" ca="1" si="412"/>
        <v>12980.418141376489</v>
      </c>
      <c r="BI754" s="15">
        <f t="shared" ca="1" si="413"/>
        <v>18667.946983113248</v>
      </c>
      <c r="BJ754" s="15">
        <f t="shared" ca="1" si="414"/>
        <v>16828.377194740558</v>
      </c>
      <c r="BK754" s="15">
        <f t="shared" ca="1" si="415"/>
        <v>17200.802397024814</v>
      </c>
      <c r="BL754" s="15">
        <f t="shared" ca="1" si="416"/>
        <v>22652.879324425066</v>
      </c>
      <c r="BM754" s="15">
        <f t="shared" ca="1" si="417"/>
        <v>27592.234400251818</v>
      </c>
      <c r="BN754" s="15">
        <f t="shared" ca="1" si="418"/>
        <v>33821.780150141276</v>
      </c>
      <c r="BO754" s="15">
        <f t="shared" ca="1" si="419"/>
        <v>40605.986512897296</v>
      </c>
      <c r="BP754" s="15">
        <f t="shared" ca="1" si="420"/>
        <v>47290.914868736749</v>
      </c>
      <c r="BQ754" s="15">
        <f ca="1">Inputs!$B$20*EXP($B$10-0.5*C$7^2+C$7*AJ754)</f>
        <v>7810.6538744558929</v>
      </c>
      <c r="BR754" s="15">
        <f t="shared" ca="1" si="421"/>
        <v>15929.799936289268</v>
      </c>
      <c r="BS754" s="15">
        <f t="shared" ca="1" si="422"/>
        <v>28524.864844118503</v>
      </c>
      <c r="BT754" s="15">
        <f t="shared" ca="1" si="423"/>
        <v>34187.527987548274</v>
      </c>
      <c r="BU754" s="15">
        <f t="shared" ca="1" si="424"/>
        <v>41351.190944378613</v>
      </c>
      <c r="BV754" s="15">
        <f t="shared" ca="1" si="425"/>
        <v>85309.688923633381</v>
      </c>
      <c r="BW754" s="15">
        <f t="shared" ca="1" si="426"/>
        <v>130159.10646943194</v>
      </c>
      <c r="BX754" s="15">
        <f t="shared" ca="1" si="427"/>
        <v>231031.82082024938</v>
      </c>
      <c r="BY754" s="15">
        <f t="shared" ca="1" si="428"/>
        <v>294361.74188878271</v>
      </c>
      <c r="BZ754" s="15">
        <f t="shared" ca="1" si="429"/>
        <v>504116.85819432745</v>
      </c>
      <c r="CA754" s="15">
        <f t="shared" ca="1" si="430"/>
        <v>615627.7447477089</v>
      </c>
      <c r="CB754" s="15">
        <f ca="1">(AU754*DCF!C$10-DCF!C$5*MAX(AU754*DCF!C$10,0)-MAX(AU754-Inputs!$B$6,0)/Inputs!$B$10)*DCF!C$6</f>
        <v>1041.4287965927015</v>
      </c>
      <c r="CC754" s="15">
        <f ca="1">(AV754*DCF!D$10-DCF!D$5*MAX(AV754*DCF!D$10,0)-MAX(AV754-AU754,0)/Inputs!$B$10)*DCF!D$6</f>
        <v>1265.7165687076404</v>
      </c>
      <c r="CD754" s="15">
        <f ca="1">(AW754*DCF!E$10-DCF!E$5*MAX(AW754*DCF!E$10,0)-MAX(AW754-AV754,0)/Inputs!$B$10)*DCF!E$6</f>
        <v>1349.1547852091101</v>
      </c>
      <c r="CE754" s="15">
        <f ca="1">(AX754*DCF!F$10-DCF!F$5*MAX(AX754*DCF!F$10,0)-MAX(AX754-AW754,0)/Inputs!$B$10)*DCF!F$6</f>
        <v>1905.7284305537939</v>
      </c>
      <c r="CF754" s="15">
        <f ca="1">(AY754*DCF!G$10-DCF!G$5*MAX(AY754*DCF!G$10,0)-MAX(AY754-AX754,0)/Inputs!$B$10)*DCF!G$6</f>
        <v>2428.7230071377758</v>
      </c>
      <c r="CG754" s="15">
        <f ca="1">(AZ754*DCF!H$10-DCF!H$5*MAX(AZ754*DCF!H$10,0)-MAX(AZ754-AY754,0)/Inputs!$B$10)*DCF!H$6</f>
        <v>2701.2513037430817</v>
      </c>
      <c r="CH754" s="15">
        <f ca="1">(BA754*DCF!I$10-DCF!I$5*MAX(BA754*DCF!I$10,0)-MAX(BA754-AZ754,0)/Inputs!$B$10)*DCF!I$6</f>
        <v>2972.9310890095144</v>
      </c>
      <c r="CI754" s="15">
        <f ca="1">(BB754*DCF!J$10-DCF!J$5*MAX(BB754*DCF!J$10,0)-MAX(BB754-BA754,0)/Inputs!$B$10)*DCF!J$6</f>
        <v>3173.2403624122435</v>
      </c>
      <c r="CJ754" s="15">
        <f ca="1">(BC754*DCF!K$10-DCF!K$5*MAX(BC754*DCF!K$10,0)-MAX(BC754-BB754,0)/Inputs!$B$10)*DCF!K$6</f>
        <v>3689.8195194138302</v>
      </c>
      <c r="CK754" s="15">
        <f ca="1">(BD754*DCF!L$10-DCF!L$5*MAX(BD754*DCF!L$10,0)-MAX(BD754-BC754,0)/Inputs!$B$10)*DCF!L$6</f>
        <v>4013.7885594032227</v>
      </c>
      <c r="CL754" s="15">
        <f ca="1">(BE754*DCF!M$10-DCF!M$5*MAX(BE754*DCF!M$10,0)-MAX(BE754-BD754,0)/Inputs!$B$10)*DCF!M$6</f>
        <v>4790.0864056347873</v>
      </c>
      <c r="CM754" s="15">
        <f ca="1">(BF754*DCF!C$28-DCF!C$5*MAX(BF754*DCF!C$28,0)-MAX(BF754-Inputs!$B$13,0)/Inputs!$B$17)*DCF!C$6</f>
        <v>3592.3404080785863</v>
      </c>
      <c r="CN754" s="15">
        <f ca="1">(BG754*DCF!D$28-DCF!D$5*MAX(BG754*DCF!D$28,0)-MAX(BG754-BF754,0)/Inputs!$B$17)*DCF!D$6</f>
        <v>3432.7850937374883</v>
      </c>
      <c r="CO754" s="15">
        <f ca="1">(BH754*DCF!E$28-DCF!E$5*MAX(BH754*DCF!E$28,0)-MAX(BH754-BG754,0)/Inputs!$B$17)*DCF!E$6</f>
        <v>3415.143368618465</v>
      </c>
      <c r="CP754" s="15">
        <f ca="1">(BI754*DCF!F$28-DCF!F$5*MAX(BI754*DCF!F$28,0)-MAX(BI754-BH754,0)/Inputs!$B$17)*DCF!F$6</f>
        <v>4032.3513522017874</v>
      </c>
      <c r="CQ754" s="15">
        <f ca="1">(BJ754*DCF!G$28-DCF!G$5*MAX(BJ754*DCF!G$28,0)-MAX(BJ754-BI754,0)/Inputs!$B$17)*DCF!G$6</f>
        <v>4366.2501397053056</v>
      </c>
      <c r="CR754" s="15">
        <f ca="1">(BK754*DCF!H$28-DCF!H$5*MAX(BK754*DCF!H$28,0)-MAX(BK754-BJ754,0)/Inputs!$B$17)*DCF!H$6</f>
        <v>4196.0837797002878</v>
      </c>
      <c r="CS754" s="15">
        <f ca="1">(BL754*DCF!I$28-DCF!I$5*MAX(BL754*DCF!I$28,0)-MAX(BL754-BK754,0)/Inputs!$B$17)*DCF!I$6</f>
        <v>4544.3531875055141</v>
      </c>
      <c r="CT754" s="15">
        <f ca="1">(BM754*DCF!J$28-DCF!J$5*MAX(BM754*DCF!J$28,0)-MAX(BM754-BL754,0)/Inputs!$B$17)*DCF!J$6</f>
        <v>5500.4407455813034</v>
      </c>
      <c r="CU754" s="15">
        <f ca="1">(BN754*DCF!K$28-DCF!K$5*MAX(BN754*DCF!K$28,0)-MAX(BN754-BM754,0)/Inputs!$B$17)*DCF!K$6</f>
        <v>6379.5565006846582</v>
      </c>
      <c r="CV754" s="15">
        <f ca="1">(BO754*DCF!L$28-DCF!L$5*MAX(BO754*DCF!L$28,0)-MAX(BO754-BN754,0)/Inputs!$B$17)*DCF!L$6</f>
        <v>7334.1023613336047</v>
      </c>
      <c r="CW754" s="15">
        <f ca="1">(BP754*DCF!M$28-DCF!M$5*MAX(BP754*DCF!M$28,0)-MAX(BP754-BO754,0)/Inputs!$B$17)*DCF!M$6</f>
        <v>8199.0501462125703</v>
      </c>
      <c r="CX754" s="15">
        <f ca="1">(BQ754*DCF!C$46-DCF!C$5*MAX(BQ754*DCF!C$46,0)-MAX(BQ754-Inputs!$B$20,0)/Inputs!$B$24)*DCF!C$6</f>
        <v>-3933.016541193459</v>
      </c>
      <c r="CY754" s="15">
        <f ca="1">(BR754*DCF!D$46-DCF!D$5*MAX(BR754*DCF!D$46,0)-MAX(BR754-BQ754,0)/Inputs!$B$24)*DCF!D$6</f>
        <v>-6183.2175909409443</v>
      </c>
      <c r="CZ754" s="15">
        <f ca="1">(BS754*DCF!E$46-DCF!E$5*MAX(BS754*DCF!E$46,0)-MAX(BS754-BR754,0)/Inputs!$B$24)*DCF!E$6</f>
        <v>-8337.7427833465754</v>
      </c>
      <c r="DA754" s="15">
        <f ca="1">(BT754*DCF!F$46-DCF!F$5*MAX(BT754*DCF!F$46,0)-MAX(BT754-BS754,0)/Inputs!$B$24)*DCF!F$6</f>
        <v>-4551.7065990539159</v>
      </c>
      <c r="DB754" s="15">
        <f ca="1">(BU754*DCF!G$46-DCF!G$5*MAX(BU754*DCF!G$46,0)-MAX(BU754-BT754,0)/Inputs!$B$24)*DCF!G$6</f>
        <v>-3800.6870453711199</v>
      </c>
      <c r="DC754" s="15">
        <f ca="1">(BV754*DCF!H$46-DCF!H$5*MAX(BV754*DCF!H$46,0)-MAX(BV754-BU754,0)/Inputs!$B$24)*DCF!H$6</f>
        <v>-13659.833908867657</v>
      </c>
      <c r="DD754" s="15">
        <f ca="1">(BW754*DCF!I$46-DCF!I$5*MAX(BW754*DCF!I$46,0)-MAX(BW754-BV754,0)/Inputs!$B$24)*DCF!I$6</f>
        <v>-9868.4577433189534</v>
      </c>
      <c r="DE754" s="15">
        <f ca="1">(BX754*DCF!J$46-DCF!J$5*MAX(BX754*DCF!J$46,0)-MAX(BX754-BW754,0)/Inputs!$B$24)*DCF!J$6</f>
        <v>-17058.650002811599</v>
      </c>
      <c r="DF754" s="15">
        <f ca="1">(BY754*DCF!K$46-DCF!K$5*MAX(BY754*DCF!K$46,0)-MAX(BY754-BX754,0)/Inputs!$B$24)*DCF!K$6</f>
        <v>1300.7803967474449</v>
      </c>
      <c r="DG754" s="15">
        <f ca="1">(BZ754*DCF!L$46-DCF!L$5*MAX(BZ754*DCF!L$46,0)-MAX(BZ754-BY754,0)/Inputs!$B$24)*DCF!L$6</f>
        <v>-12621.011791329835</v>
      </c>
      <c r="DH754" s="15">
        <f ca="1">(CA754*DCF!M$46-DCF!M$5*MAX(CA754*DCF!M$46,0)-MAX(CA754-BZ754,0)/Inputs!$B$24)*DCF!M$6</f>
        <v>24950.756479255455</v>
      </c>
      <c r="DI754" s="15">
        <f ca="1">SUM(CB754:CL754)+BE754*DCF!M$10*(1+Inputs!$B$30)*(1-Inputs!$B$33)*(1-Inputs!$B$30/Inputs!$B$31)/(Inputs!$B$29-Inputs!$B$30)*DCF!M$6</f>
        <v>142625.9903036546</v>
      </c>
      <c r="DJ754" s="15">
        <f ca="1">SUM(CM754:CW754)+BP754*DCF!M$28*(1+Inputs!$B$30)*(1-Inputs!$B$33)*(1-Inputs!$B$30/Inputs!$B$31)/(Inputs!$B$29-Inputs!$B$30)*DCF!M$6</f>
        <v>230474.11233309747</v>
      </c>
      <c r="DK754" s="15">
        <f ca="1">SUM(CX754:DH754)+CA754*DCF!M$46*(1+Inputs!$B$30)*(1-Inputs!$B$33)*(1-Inputs!$B$30/Inputs!$B$31)/(Inputs!$B$29-Inputs!$B$30)*DCF!M$6</f>
        <v>898070.63201811304</v>
      </c>
      <c r="DM754" s="15">
        <f ca="1">DI754+DJ754+DK754+Inputs!$B$34+Inputs!$B$36-Inputs!$B$35</f>
        <v>1348021.7346548652</v>
      </c>
    </row>
    <row r="755" spans="1:117" x14ac:dyDescent="0.75">
      <c r="A755" s="11">
        <v>742</v>
      </c>
      <c r="C755" s="23">
        <f t="shared" ca="1" si="434"/>
        <v>1.6654126719709759</v>
      </c>
      <c r="D755" s="23">
        <f t="shared" ca="1" si="434"/>
        <v>-0.50750265001175299</v>
      </c>
      <c r="E755" s="23">
        <f t="shared" ca="1" si="434"/>
        <v>-0.47745706746344141</v>
      </c>
      <c r="F755" s="23">
        <f t="shared" ca="1" si="434"/>
        <v>-0.92180506640757165</v>
      </c>
      <c r="G755" s="23">
        <f t="shared" ca="1" si="434"/>
        <v>-0.67131402217722458</v>
      </c>
      <c r="H755" s="23">
        <f t="shared" ca="1" si="434"/>
        <v>-0.93292078002825962</v>
      </c>
      <c r="I755" s="23">
        <f t="shared" ca="1" si="434"/>
        <v>0.29133890669149587</v>
      </c>
      <c r="J755" s="23">
        <f t="shared" ca="1" si="434"/>
        <v>-0.82090533662130505</v>
      </c>
      <c r="K755" s="23">
        <f t="shared" ca="1" si="434"/>
        <v>-0.67110948485869415</v>
      </c>
      <c r="L755" s="23">
        <f t="shared" ca="1" si="434"/>
        <v>0.60665900591094446</v>
      </c>
      <c r="M755" s="23">
        <f t="shared" ca="1" si="434"/>
        <v>-1.1961946625509936</v>
      </c>
      <c r="N755" s="23">
        <f ca="1">SQRT(Inputs!$B$38)*C755+SQRT(1-Inputs!$B$38)*_xlfn.NORM.S.INV(RAND())</f>
        <v>0.60709226359519142</v>
      </c>
      <c r="O755" s="23">
        <f ca="1">SQRT(Inputs!$B$38)*D755+SQRT(1-Inputs!$B$38)*_xlfn.NORM.S.INV(RAND())</f>
        <v>-1.8668914603961655</v>
      </c>
      <c r="P755" s="23">
        <f ca="1">SQRT(Inputs!$B$38)*E755+SQRT(1-Inputs!$B$38)*_xlfn.NORM.S.INV(RAND())</f>
        <v>-0.86212359153026707</v>
      </c>
      <c r="Q755" s="23">
        <f ca="1">SQRT(Inputs!$B$38)*F755+SQRT(1-Inputs!$B$38)*_xlfn.NORM.S.INV(RAND())</f>
        <v>-0.54727815476642827</v>
      </c>
      <c r="R755" s="23">
        <f ca="1">SQRT(Inputs!$B$38)*G755+SQRT(1-Inputs!$B$38)*_xlfn.NORM.S.INV(RAND())</f>
        <v>-0.33855196387722725</v>
      </c>
      <c r="S755" s="23">
        <f ca="1">SQRT(Inputs!$B$38)*H755+SQRT(1-Inputs!$B$38)*_xlfn.NORM.S.INV(RAND())</f>
        <v>-0.22172220120934066</v>
      </c>
      <c r="T755" s="23">
        <f ca="1">SQRT(Inputs!$B$38)*I755+SQRT(1-Inputs!$B$38)*_xlfn.NORM.S.INV(RAND())</f>
        <v>-0.59548927508562244</v>
      </c>
      <c r="U755" s="23">
        <f ca="1">SQRT(Inputs!$B$38)*J755+SQRT(1-Inputs!$B$38)*_xlfn.NORM.S.INV(RAND())</f>
        <v>-1.5204466755782895</v>
      </c>
      <c r="V755" s="23">
        <f ca="1">SQRT(Inputs!$B$38)*K755+SQRT(1-Inputs!$B$38)*_xlfn.NORM.S.INV(RAND())</f>
        <v>-0.29603517383949279</v>
      </c>
      <c r="W755" s="23">
        <f ca="1">SQRT(Inputs!$B$38)*L755+SQRT(1-Inputs!$B$38)*_xlfn.NORM.S.INV(RAND())</f>
        <v>-0.29042189727127082</v>
      </c>
      <c r="X755" s="23">
        <f ca="1">SQRT(Inputs!$B$38)*M755+SQRT(1-Inputs!$B$38)*_xlfn.NORM.S.INV(RAND())</f>
        <v>-1.8317874845426441</v>
      </c>
      <c r="Y755" s="23">
        <f ca="1">SQRT(Inputs!$B$38)*C755+SQRT(1-Inputs!$B$38)*_xlfn.NORM.S.INV(RAND())</f>
        <v>1.2046560320349169</v>
      </c>
      <c r="Z755" s="23">
        <f ca="1">SQRT(Inputs!$B$38)*D755+SQRT(1-Inputs!$B$38)*_xlfn.NORM.S.INV(RAND())</f>
        <v>1.2882990927482765</v>
      </c>
      <c r="AA755" s="23">
        <f ca="1">SQRT(Inputs!$B$38)*E755+SQRT(1-Inputs!$B$38)*_xlfn.NORM.S.INV(RAND())</f>
        <v>-1.8103972255364631</v>
      </c>
      <c r="AB755" s="23">
        <f ca="1">SQRT(Inputs!$B$38)*F755+SQRT(1-Inputs!$B$38)*_xlfn.NORM.S.INV(RAND())</f>
        <v>0.70544546734543356</v>
      </c>
      <c r="AC755" s="23">
        <f ca="1">SQRT(Inputs!$B$38)*G755+SQRT(1-Inputs!$B$38)*_xlfn.NORM.S.INV(RAND())</f>
        <v>0.1123738872646432</v>
      </c>
      <c r="AD755" s="23">
        <f ca="1">SQRT(Inputs!$B$38)*H755+SQRT(1-Inputs!$B$38)*_xlfn.NORM.S.INV(RAND())</f>
        <v>-1.6542893409678936</v>
      </c>
      <c r="AE755" s="23">
        <f ca="1">SQRT(Inputs!$B$38)*I755+SQRT(1-Inputs!$B$38)*_xlfn.NORM.S.INV(RAND())</f>
        <v>-1.6491885960853883</v>
      </c>
      <c r="AF755" s="23">
        <f ca="1">SQRT(Inputs!$B$38)*J755+SQRT(1-Inputs!$B$38)*_xlfn.NORM.S.INV(RAND())</f>
        <v>7.6364111649598165E-2</v>
      </c>
      <c r="AG755" s="23">
        <f ca="1">SQRT(Inputs!$B$38)*K755+SQRT(1-Inputs!$B$38)*_xlfn.NORM.S.INV(RAND())</f>
        <v>0.24886229180412089</v>
      </c>
      <c r="AH755" s="23">
        <f ca="1">SQRT(Inputs!$B$38)*L755+SQRT(1-Inputs!$B$38)*_xlfn.NORM.S.INV(RAND())</f>
        <v>-0.31804029261958061</v>
      </c>
      <c r="AI755" s="23">
        <f ca="1">SQRT(Inputs!$B$38)*M755+SQRT(1-Inputs!$B$38)*_xlfn.NORM.S.INV(RAND())</f>
        <v>0.30766139643240986</v>
      </c>
      <c r="AJ755" s="23">
        <f ca="1">SQRT(Inputs!$B$38)*C755+SQRT(1-Inputs!$B$38)*_xlfn.NORM.S.INV(RAND())</f>
        <v>1.4058983703293666</v>
      </c>
      <c r="AK755" s="23">
        <f ca="1">SQRT(Inputs!$B$38)*D755+SQRT(1-Inputs!$B$38)*_xlfn.NORM.S.INV(RAND())</f>
        <v>-0.22065373000301264</v>
      </c>
      <c r="AL755" s="23">
        <f ca="1">SQRT(Inputs!$B$38)*E755+SQRT(1-Inputs!$B$38)*_xlfn.NORM.S.INV(RAND())</f>
        <v>1.8208629926167059</v>
      </c>
      <c r="AM755" s="23">
        <f ca="1">SQRT(Inputs!$B$38)*F755+SQRT(1-Inputs!$B$38)*_xlfn.NORM.S.INV(RAND())</f>
        <v>-1.3921624951634284</v>
      </c>
      <c r="AN755" s="23">
        <f ca="1">SQRT(Inputs!$B$38)*G755+SQRT(1-Inputs!$B$38)*_xlfn.NORM.S.INV(RAND())</f>
        <v>-8.3463015820853526E-2</v>
      </c>
      <c r="AO755" s="23">
        <f ca="1">SQRT(Inputs!$B$38)*H755+SQRT(1-Inputs!$B$38)*_xlfn.NORM.S.INV(RAND())</f>
        <v>0.67310355765672925</v>
      </c>
      <c r="AP755" s="23">
        <f ca="1">SQRT(Inputs!$B$38)*I755+SQRT(1-Inputs!$B$38)*_xlfn.NORM.S.INV(RAND())</f>
        <v>0.43572844683747131</v>
      </c>
      <c r="AQ755" s="23">
        <f ca="1">SQRT(Inputs!$B$38)*J755+SQRT(1-Inputs!$B$38)*_xlfn.NORM.S.INV(RAND())</f>
        <v>0.20847080736315277</v>
      </c>
      <c r="AR755" s="23">
        <f ca="1">SQRT(Inputs!$B$38)*K755+SQRT(1-Inputs!$B$38)*_xlfn.NORM.S.INV(RAND())</f>
        <v>-0.6975062456245793</v>
      </c>
      <c r="AS755" s="23">
        <f ca="1">SQRT(Inputs!$B$38)*L755+SQRT(1-Inputs!$B$38)*_xlfn.NORM.S.INV(RAND())</f>
        <v>0.745801572546267</v>
      </c>
      <c r="AT755" s="23">
        <f ca="1">SQRT(Inputs!$B$38)*M755+SQRT(1-Inputs!$B$38)*_xlfn.NORM.S.INV(RAND())</f>
        <v>-0.11710802543600518</v>
      </c>
      <c r="AU755" s="15">
        <f ca="1">Inputs!$B$6*EXP($B$8-0.5*C$5^2+C$5*N755)</f>
        <v>5474.6537347591166</v>
      </c>
      <c r="AV755" s="15">
        <f t="shared" ca="1" si="401"/>
        <v>5064.3161662512512</v>
      </c>
      <c r="AW755" s="15">
        <f t="shared" ca="1" si="402"/>
        <v>5497.1540161391922</v>
      </c>
      <c r="AX755" s="15">
        <f t="shared" ca="1" si="403"/>
        <v>6267.9254736340035</v>
      </c>
      <c r="AY755" s="15">
        <f t="shared" ca="1" si="404"/>
        <v>7363.0851413852879</v>
      </c>
      <c r="AZ755" s="15">
        <f t="shared" ca="1" si="405"/>
        <v>8788.0429764848304</v>
      </c>
      <c r="BA755" s="15">
        <f t="shared" ca="1" si="406"/>
        <v>10104.527383217861</v>
      </c>
      <c r="BB755" s="15">
        <f t="shared" ca="1" si="407"/>
        <v>10623.023352274497</v>
      </c>
      <c r="BC755" s="15">
        <f t="shared" ca="1" si="408"/>
        <v>12643.970927003293</v>
      </c>
      <c r="BD755" s="15">
        <f t="shared" ca="1" si="409"/>
        <v>15074.945643221019</v>
      </c>
      <c r="BE755" s="15">
        <f t="shared" ca="1" si="410"/>
        <v>15633.853033493089</v>
      </c>
      <c r="BF755" s="15">
        <f ca="1">Inputs!$B$13*EXP($B$9-0.5*C$6^2+C$6*Y755)</f>
        <v>17561.942946173225</v>
      </c>
      <c r="BG755" s="15">
        <f t="shared" ca="1" si="411"/>
        <v>27004.581181124675</v>
      </c>
      <c r="BH755" s="15">
        <f t="shared" ca="1" si="412"/>
        <v>24436.479776495886</v>
      </c>
      <c r="BI755" s="15">
        <f t="shared" ca="1" si="413"/>
        <v>33344.937251507981</v>
      </c>
      <c r="BJ755" s="15">
        <f t="shared" ca="1" si="414"/>
        <v>41546.274430181402</v>
      </c>
      <c r="BK755" s="15">
        <f t="shared" ca="1" si="415"/>
        <v>40707.510371804579</v>
      </c>
      <c r="BL755" s="15">
        <f t="shared" ca="1" si="416"/>
        <v>40382.124874318484</v>
      </c>
      <c r="BM755" s="15">
        <f t="shared" ca="1" si="417"/>
        <v>50111.48323137196</v>
      </c>
      <c r="BN755" s="15">
        <f t="shared" ca="1" si="418"/>
        <v>63496.52441025569</v>
      </c>
      <c r="BO755" s="15">
        <f t="shared" ca="1" si="419"/>
        <v>75290.417449143817</v>
      </c>
      <c r="BP755" s="15">
        <f t="shared" ca="1" si="420"/>
        <v>95955.48898566686</v>
      </c>
      <c r="BQ755" s="15">
        <f ca="1">Inputs!$B$20*EXP($B$10-0.5*C$7^2+C$7*AJ755)</f>
        <v>7062.6562499659904</v>
      </c>
      <c r="BR755" s="15">
        <f t="shared" ca="1" si="421"/>
        <v>8934.5655544307483</v>
      </c>
      <c r="BS755" s="15">
        <f t="shared" ca="1" si="422"/>
        <v>20640.434006871266</v>
      </c>
      <c r="BT755" s="15">
        <f t="shared" ca="1" si="423"/>
        <v>19751.783847643896</v>
      </c>
      <c r="BU755" s="15">
        <f t="shared" ca="1" si="424"/>
        <v>26826.323299546839</v>
      </c>
      <c r="BV755" s="15">
        <f t="shared" ca="1" si="425"/>
        <v>43434.897465844049</v>
      </c>
      <c r="BW755" s="15">
        <f t="shared" ca="1" si="426"/>
        <v>66466.439553453049</v>
      </c>
      <c r="BX755" s="15">
        <f t="shared" ca="1" si="427"/>
        <v>96931.570193334119</v>
      </c>
      <c r="BY755" s="15">
        <f t="shared" ca="1" si="428"/>
        <v>118850.04290398172</v>
      </c>
      <c r="BZ755" s="15">
        <f t="shared" ca="1" si="429"/>
        <v>191268.59963949615</v>
      </c>
      <c r="CA755" s="15">
        <f t="shared" ca="1" si="430"/>
        <v>263140.94402834703</v>
      </c>
      <c r="CB755" s="15">
        <f ca="1">(AU755*DCF!C$10-DCF!C$5*MAX(AU755*DCF!C$10,0)-MAX(AU755-Inputs!$B$6,0)/Inputs!$B$10)*DCF!C$6</f>
        <v>1039.4206981947011</v>
      </c>
      <c r="CC755" s="15">
        <f ca="1">(AV755*DCF!D$10-DCF!D$5*MAX(AV755*DCF!D$10,0)-MAX(AV755-AU755,0)/Inputs!$B$10)*DCF!D$6</f>
        <v>1234.3927559079243</v>
      </c>
      <c r="CD755" s="15">
        <f ca="1">(AW755*DCF!E$10-DCF!E$5*MAX(AW755*DCF!E$10,0)-MAX(AW755-AV755,0)/Inputs!$B$10)*DCF!E$6</f>
        <v>1171.7123466633182</v>
      </c>
      <c r="CE755" s="15">
        <f ca="1">(AX755*DCF!F$10-DCF!F$5*MAX(AX755*DCF!F$10,0)-MAX(AX755-AW755,0)/Inputs!$B$10)*DCF!F$6</f>
        <v>1207.8997111675376</v>
      </c>
      <c r="CF755" s="15">
        <f ca="1">(AY755*DCF!G$10-DCF!G$5*MAX(AY755*DCF!G$10,0)-MAX(AY755-AX755,0)/Inputs!$B$10)*DCF!G$6</f>
        <v>1306.580332885208</v>
      </c>
      <c r="CG755" s="15">
        <f ca="1">(AZ755*DCF!H$10-DCF!H$5*MAX(AZ755*DCF!H$10,0)-MAX(AZ755-AY755,0)/Inputs!$B$10)*DCF!H$6</f>
        <v>1453.1780380200946</v>
      </c>
      <c r="CH755" s="15">
        <f ca="1">(BA755*DCF!I$10-DCF!I$5*MAX(BA755*DCF!I$10,0)-MAX(BA755-AZ755,0)/Inputs!$B$10)*DCF!I$6</f>
        <v>1629.7789704822619</v>
      </c>
      <c r="CI755" s="15">
        <f ca="1">(BB755*DCF!J$10-DCF!J$5*MAX(BB755*DCF!J$10,0)-MAX(BB755-BA755,0)/Inputs!$B$10)*DCF!J$6</f>
        <v>1744.3659361273201</v>
      </c>
      <c r="CJ755" s="15">
        <f ca="1">(BC755*DCF!K$10-DCF!K$5*MAX(BC755*DCF!K$10,0)-MAX(BC755-BB755,0)/Inputs!$B$10)*DCF!K$6</f>
        <v>1752.5743599190644</v>
      </c>
      <c r="CK755" s="15">
        <f ca="1">(BD755*DCF!L$10-DCF!L$5*MAX(BD755*DCF!L$10,0)-MAX(BD755-BC755,0)/Inputs!$B$10)*DCF!L$6</f>
        <v>1959.2240759526162</v>
      </c>
      <c r="CL755" s="15">
        <f ca="1">(BE755*DCF!M$10-DCF!M$5*MAX(BE755*DCF!M$10,0)-MAX(BE755-BD755,0)/Inputs!$B$10)*DCF!M$6</f>
        <v>2139.3714123670038</v>
      </c>
      <c r="CM755" s="15">
        <f ca="1">(BF755*DCF!C$28-DCF!C$5*MAX(BF755*DCF!C$28,0)-MAX(BF755-Inputs!$B$13,0)/Inputs!$B$17)*DCF!C$6</f>
        <v>3933.7059924152804</v>
      </c>
      <c r="CN755" s="15">
        <f ca="1">(BG755*DCF!D$28-DCF!D$5*MAX(BG755*DCF!D$28,0)-MAX(BG755-BF755,0)/Inputs!$B$17)*DCF!D$6</f>
        <v>5938.9243094608701</v>
      </c>
      <c r="CO755" s="15">
        <f ca="1">(BH755*DCF!E$28-DCF!E$5*MAX(BH755*DCF!E$28,0)-MAX(BH755-BG755,0)/Inputs!$B$17)*DCF!E$6</f>
        <v>6920.846199498701</v>
      </c>
      <c r="CP755" s="15">
        <f ca="1">(BI755*DCF!F$28-DCF!F$5*MAX(BI755*DCF!F$28,0)-MAX(BI755-BH755,0)/Inputs!$B$17)*DCF!F$6</f>
        <v>7430.3466371402619</v>
      </c>
      <c r="CQ755" s="15">
        <f ca="1">(BJ755*DCF!G$28-DCF!G$5*MAX(BJ755*DCF!G$28,0)-MAX(BJ755-BI755,0)/Inputs!$B$17)*DCF!G$6</f>
        <v>9400.1122174521333</v>
      </c>
      <c r="CR755" s="15">
        <f ca="1">(BK755*DCF!H$28-DCF!H$5*MAX(BK755*DCF!H$28,0)-MAX(BK755-BJ755,0)/Inputs!$B$17)*DCF!H$6</f>
        <v>10067.416429844341</v>
      </c>
      <c r="CS755" s="15">
        <f ca="1">(BL755*DCF!I$28-DCF!I$5*MAX(BL755*DCF!I$28,0)-MAX(BL755-BK755,0)/Inputs!$B$17)*DCF!I$6</f>
        <v>9495.9793086651644</v>
      </c>
      <c r="CT755" s="15">
        <f ca="1">(BM755*DCF!J$28-DCF!J$5*MAX(BM755*DCF!J$28,0)-MAX(BM755-BL755,0)/Inputs!$B$17)*DCF!J$6</f>
        <v>9888.9873960698133</v>
      </c>
      <c r="CU755" s="15">
        <f ca="1">(BN755*DCF!K$28-DCF!K$5*MAX(BN755*DCF!K$28,0)-MAX(BN755-BM755,0)/Inputs!$B$17)*DCF!K$6</f>
        <v>11769.912052668366</v>
      </c>
      <c r="CV755" s="15">
        <f ca="1">(BO755*DCF!L$28-DCF!L$5*MAX(BO755*DCF!L$28,0)-MAX(BO755-BN755,0)/Inputs!$B$17)*DCF!L$6</f>
        <v>13687.519953949937</v>
      </c>
      <c r="CW755" s="15">
        <f ca="1">(BP755*DCF!M$28-DCF!M$5*MAX(BP755*DCF!M$28,0)-MAX(BP755-BO755,0)/Inputs!$B$17)*DCF!M$6</f>
        <v>15894.000135368369</v>
      </c>
      <c r="CX755" s="15">
        <f ca="1">(BQ755*DCF!C$46-DCF!C$5*MAX(BQ755*DCF!C$46,0)-MAX(BQ755-Inputs!$B$20,0)/Inputs!$B$24)*DCF!C$6</f>
        <v>-3414.7733833482612</v>
      </c>
      <c r="CY755" s="15">
        <f ca="1">(BR755*DCF!D$46-DCF!D$5*MAX(BR755*DCF!D$46,0)-MAX(BR755-BQ755,0)/Inputs!$B$24)*DCF!D$6</f>
        <v>-2323.6501453363371</v>
      </c>
      <c r="CZ755" s="15">
        <f ca="1">(BS755*DCF!E$46-DCF!E$5*MAX(BS755*DCF!E$46,0)-MAX(BS755-BR755,0)/Inputs!$B$24)*DCF!E$6</f>
        <v>-7054.8983454950612</v>
      </c>
      <c r="DA755" s="15">
        <f ca="1">(BT755*DCF!F$46-DCF!F$5*MAX(BT755*DCF!F$46,0)-MAX(BT755-BS755,0)/Inputs!$B$24)*DCF!F$6</f>
        <v>-1438.4497800891395</v>
      </c>
      <c r="DB755" s="15">
        <f ca="1">(BU755*DCF!G$46-DCF!G$5*MAX(BU755*DCF!G$46,0)-MAX(BU755-BT755,0)/Inputs!$B$24)*DCF!G$6</f>
        <v>-3282.1198092412574</v>
      </c>
      <c r="DC755" s="15">
        <f ca="1">(BV755*DCF!H$46-DCF!H$5*MAX(BV755*DCF!H$46,0)-MAX(BV755-BU755,0)/Inputs!$B$24)*DCF!H$6</f>
        <v>-5161.0126597545805</v>
      </c>
      <c r="DD755" s="15">
        <f ca="1">(BW755*DCF!I$46-DCF!I$5*MAX(BW755*DCF!I$46,0)-MAX(BW755-BV755,0)/Inputs!$B$24)*DCF!I$6</f>
        <v>-5076.3965635858804</v>
      </c>
      <c r="DE755" s="15">
        <f ca="1">(BX755*DCF!J$46-DCF!J$5*MAX(BX755*DCF!J$46,0)-MAX(BX755-BW755,0)/Inputs!$B$24)*DCF!J$6</f>
        <v>-4012.843672949502</v>
      </c>
      <c r="DF755" s="15">
        <f ca="1">(BY755*DCF!K$46-DCF!K$5*MAX(BY755*DCF!K$46,0)-MAX(BY755-BX755,0)/Inputs!$B$24)*DCF!K$6</f>
        <v>1419.6687308318074</v>
      </c>
      <c r="DG755" s="15">
        <f ca="1">(BZ755*DCF!L$46-DCF!L$5*MAX(BZ755*DCF!L$46,0)-MAX(BZ755-BY755,0)/Inputs!$B$24)*DCF!L$6</f>
        <v>-3167.0458274445336</v>
      </c>
      <c r="DH755" s="15">
        <f ca="1">(CA755*DCF!M$46-DCF!M$5*MAX(CA755*DCF!M$46,0)-MAX(CA755-BZ755,0)/Inputs!$B$24)*DCF!M$6</f>
        <v>5603.857942728805</v>
      </c>
      <c r="DI755" s="15">
        <f ca="1">SUM(CB755:CL755)+BE755*DCF!M$10*(1+Inputs!$B$30)*(1-Inputs!$B$33)*(1-Inputs!$B$30/Inputs!$B$31)/(Inputs!$B$29-Inputs!$B$30)*DCF!M$6</f>
        <v>60147.718366202338</v>
      </c>
      <c r="DJ755" s="15">
        <f ca="1">SUM(CM755:CW755)+BP755*DCF!M$28*(1+Inputs!$B$30)*(1-Inputs!$B$33)*(1-Inputs!$B$30/Inputs!$B$31)/(Inputs!$B$29-Inputs!$B$30)*DCF!M$6</f>
        <v>460488.27693532268</v>
      </c>
      <c r="DK755" s="15">
        <f ca="1">SUM(CX755:DH755)+CA755*DCF!M$46*(1+Inputs!$B$30)*(1-Inputs!$B$33)*(1-Inputs!$B$30/Inputs!$B$31)/(Inputs!$B$29-Inputs!$B$30)*DCF!M$6</f>
        <v>378939.40699167235</v>
      </c>
      <c r="DM755" s="15">
        <f ca="1">DI755+DJ755+DK755+Inputs!$B$34+Inputs!$B$36-Inputs!$B$35</f>
        <v>976426.40229319734</v>
      </c>
    </row>
    <row r="756" spans="1:117" x14ac:dyDescent="0.75">
      <c r="A756" s="11">
        <v>743</v>
      </c>
      <c r="C756" s="23">
        <f t="shared" ca="1" si="434"/>
        <v>1.7252158609310757</v>
      </c>
      <c r="D756" s="23">
        <f t="shared" ca="1" si="434"/>
        <v>-0.52108659051063366</v>
      </c>
      <c r="E756" s="23">
        <f t="shared" ca="1" si="434"/>
        <v>1.3428133304759051</v>
      </c>
      <c r="F756" s="23">
        <f t="shared" ca="1" si="434"/>
        <v>0.82205795810560556</v>
      </c>
      <c r="G756" s="23">
        <f t="shared" ca="1" si="434"/>
        <v>-1.9821087680820129</v>
      </c>
      <c r="H756" s="23">
        <f t="shared" ca="1" si="434"/>
        <v>1.1822036323939444</v>
      </c>
      <c r="I756" s="23">
        <f t="shared" ca="1" si="434"/>
        <v>1.7130153018244239</v>
      </c>
      <c r="J756" s="23">
        <f t="shared" ca="1" si="434"/>
        <v>-1.1051846994689074</v>
      </c>
      <c r="K756" s="23">
        <f t="shared" ca="1" si="434"/>
        <v>-0.24908378605303069</v>
      </c>
      <c r="L756" s="23">
        <f t="shared" ca="1" si="434"/>
        <v>-0.53790234584851804</v>
      </c>
      <c r="M756" s="23">
        <f t="shared" ca="1" si="434"/>
        <v>0.74022673335961642</v>
      </c>
      <c r="N756" s="23">
        <f ca="1">SQRT(Inputs!$B$38)*C756+SQRT(1-Inputs!$B$38)*_xlfn.NORM.S.INV(RAND())</f>
        <v>0.57004839525172313</v>
      </c>
      <c r="O756" s="23">
        <f ca="1">SQRT(Inputs!$B$38)*D756+SQRT(1-Inputs!$B$38)*_xlfn.NORM.S.INV(RAND())</f>
        <v>-3.2984583588142435E-2</v>
      </c>
      <c r="P756" s="23">
        <f ca="1">SQRT(Inputs!$B$38)*E756+SQRT(1-Inputs!$B$38)*_xlfn.NORM.S.INV(RAND())</f>
        <v>0.87156151940402471</v>
      </c>
      <c r="Q756" s="23">
        <f ca="1">SQRT(Inputs!$B$38)*F756+SQRT(1-Inputs!$B$38)*_xlfn.NORM.S.INV(RAND())</f>
        <v>1.2355956130645867</v>
      </c>
      <c r="R756" s="23">
        <f ca="1">SQRT(Inputs!$B$38)*G756+SQRT(1-Inputs!$B$38)*_xlfn.NORM.S.INV(RAND())</f>
        <v>-0.27556662141931254</v>
      </c>
      <c r="S756" s="23">
        <f ca="1">SQRT(Inputs!$B$38)*H756+SQRT(1-Inputs!$B$38)*_xlfn.NORM.S.INV(RAND())</f>
        <v>-1.1647434448351295</v>
      </c>
      <c r="T756" s="23">
        <f ca="1">SQRT(Inputs!$B$38)*I756+SQRT(1-Inputs!$B$38)*_xlfn.NORM.S.INV(RAND())</f>
        <v>-0.33236331564914923</v>
      </c>
      <c r="U756" s="23">
        <f ca="1">SQRT(Inputs!$B$38)*J756+SQRT(1-Inputs!$B$38)*_xlfn.NORM.S.INV(RAND())</f>
        <v>-1.9364960172512213E-2</v>
      </c>
      <c r="V756" s="23">
        <f ca="1">SQRT(Inputs!$B$38)*K756+SQRT(1-Inputs!$B$38)*_xlfn.NORM.S.INV(RAND())</f>
        <v>-0.49367971652829334</v>
      </c>
      <c r="W756" s="23">
        <f ca="1">SQRT(Inputs!$B$38)*L756+SQRT(1-Inputs!$B$38)*_xlfn.NORM.S.INV(RAND())</f>
        <v>-0.55032655120648233</v>
      </c>
      <c r="X756" s="23">
        <f ca="1">SQRT(Inputs!$B$38)*M756+SQRT(1-Inputs!$B$38)*_xlfn.NORM.S.INV(RAND())</f>
        <v>0.36223160871055948</v>
      </c>
      <c r="Y756" s="23">
        <f ca="1">SQRT(Inputs!$B$38)*C756+SQRT(1-Inputs!$B$38)*_xlfn.NORM.S.INV(RAND())</f>
        <v>0.91350685288856592</v>
      </c>
      <c r="Z756" s="23">
        <f ca="1">SQRT(Inputs!$B$38)*D756+SQRT(1-Inputs!$B$38)*_xlfn.NORM.S.INV(RAND())</f>
        <v>1.0747087908481816</v>
      </c>
      <c r="AA756" s="23">
        <f ca="1">SQRT(Inputs!$B$38)*E756+SQRT(1-Inputs!$B$38)*_xlfn.NORM.S.INV(RAND())</f>
        <v>0.31069191649984629</v>
      </c>
      <c r="AB756" s="23">
        <f ca="1">SQRT(Inputs!$B$38)*F756+SQRT(1-Inputs!$B$38)*_xlfn.NORM.S.INV(RAND())</f>
        <v>-0.37713414461205069</v>
      </c>
      <c r="AC756" s="23">
        <f ca="1">SQRT(Inputs!$B$38)*G756+SQRT(1-Inputs!$B$38)*_xlfn.NORM.S.INV(RAND())</f>
        <v>-1.9089667860905295</v>
      </c>
      <c r="AD756" s="23">
        <f ca="1">SQRT(Inputs!$B$38)*H756+SQRT(1-Inputs!$B$38)*_xlfn.NORM.S.INV(RAND())</f>
        <v>0.66779749113765408</v>
      </c>
      <c r="AE756" s="23">
        <f ca="1">SQRT(Inputs!$B$38)*I756+SQRT(1-Inputs!$B$38)*_xlfn.NORM.S.INV(RAND())</f>
        <v>7.689913774805468E-2</v>
      </c>
      <c r="AF756" s="23">
        <f ca="1">SQRT(Inputs!$B$38)*J756+SQRT(1-Inputs!$B$38)*_xlfn.NORM.S.INV(RAND())</f>
        <v>-9.7526614250220467E-2</v>
      </c>
      <c r="AG756" s="23">
        <f ca="1">SQRT(Inputs!$B$38)*K756+SQRT(1-Inputs!$B$38)*_xlfn.NORM.S.INV(RAND())</f>
        <v>1.05762544513055E-4</v>
      </c>
      <c r="AH756" s="23">
        <f ca="1">SQRT(Inputs!$B$38)*L756+SQRT(1-Inputs!$B$38)*_xlfn.NORM.S.INV(RAND())</f>
        <v>-0.84326305517682287</v>
      </c>
      <c r="AI756" s="23">
        <f ca="1">SQRT(Inputs!$B$38)*M756+SQRT(1-Inputs!$B$38)*_xlfn.NORM.S.INV(RAND())</f>
        <v>0.48785157283327846</v>
      </c>
      <c r="AJ756" s="23">
        <f ca="1">SQRT(Inputs!$B$38)*C756+SQRT(1-Inputs!$B$38)*_xlfn.NORM.S.INV(RAND())</f>
        <v>1.0298360857283724</v>
      </c>
      <c r="AK756" s="23">
        <f ca="1">SQRT(Inputs!$B$38)*D756+SQRT(1-Inputs!$B$38)*_xlfn.NORM.S.INV(RAND())</f>
        <v>1.1036913417854757</v>
      </c>
      <c r="AL756" s="23">
        <f ca="1">SQRT(Inputs!$B$38)*E756+SQRT(1-Inputs!$B$38)*_xlfn.NORM.S.INV(RAND())</f>
        <v>1.5120977193916203</v>
      </c>
      <c r="AM756" s="23">
        <f ca="1">SQRT(Inputs!$B$38)*F756+SQRT(1-Inputs!$B$38)*_xlfn.NORM.S.INV(RAND())</f>
        <v>0.18247315897872501</v>
      </c>
      <c r="AN756" s="23">
        <f ca="1">SQRT(Inputs!$B$38)*G756+SQRT(1-Inputs!$B$38)*_xlfn.NORM.S.INV(RAND())</f>
        <v>-1.7839128495849601</v>
      </c>
      <c r="AO756" s="23">
        <f ca="1">SQRT(Inputs!$B$38)*H756+SQRT(1-Inputs!$B$38)*_xlfn.NORM.S.INV(RAND())</f>
        <v>1.359515856087441</v>
      </c>
      <c r="AP756" s="23">
        <f ca="1">SQRT(Inputs!$B$38)*I756+SQRT(1-Inputs!$B$38)*_xlfn.NORM.S.INV(RAND())</f>
        <v>-0.21714878372769109</v>
      </c>
      <c r="AQ756" s="23">
        <f ca="1">SQRT(Inputs!$B$38)*J756+SQRT(1-Inputs!$B$38)*_xlfn.NORM.S.INV(RAND())</f>
        <v>-1.1625843175507589</v>
      </c>
      <c r="AR756" s="23">
        <f ca="1">SQRT(Inputs!$B$38)*K756+SQRT(1-Inputs!$B$38)*_xlfn.NORM.S.INV(RAND())</f>
        <v>0.73237411083144555</v>
      </c>
      <c r="AS756" s="23">
        <f ca="1">SQRT(Inputs!$B$38)*L756+SQRT(1-Inputs!$B$38)*_xlfn.NORM.S.INV(RAND())</f>
        <v>-0.54247085336757683</v>
      </c>
      <c r="AT756" s="23">
        <f ca="1">SQRT(Inputs!$B$38)*M756+SQRT(1-Inputs!$B$38)*_xlfn.NORM.S.INV(RAND())</f>
        <v>0.51747425691210225</v>
      </c>
      <c r="AU756" s="15">
        <f ca="1">Inputs!$B$6*EXP($B$8-0.5*C$5^2+C$5*N756)</f>
        <v>5441.9237236044646</v>
      </c>
      <c r="AV756" s="15">
        <f t="shared" ca="1" si="401"/>
        <v>6592.0588262349866</v>
      </c>
      <c r="AW756" s="15">
        <f t="shared" ca="1" si="402"/>
        <v>9040.5369635377265</v>
      </c>
      <c r="AX756" s="15">
        <f t="shared" ca="1" si="403"/>
        <v>12879.966023654059</v>
      </c>
      <c r="AY756" s="15">
        <f t="shared" ca="1" si="404"/>
        <v>15242.119245501111</v>
      </c>
      <c r="AZ756" s="15">
        <f t="shared" ca="1" si="405"/>
        <v>16397.529255312103</v>
      </c>
      <c r="BA756" s="15">
        <f t="shared" ca="1" si="406"/>
        <v>19380.373634231593</v>
      </c>
      <c r="BB756" s="15">
        <f t="shared" ca="1" si="407"/>
        <v>23681.492145542812</v>
      </c>
      <c r="BC756" s="15">
        <f t="shared" ca="1" si="408"/>
        <v>27654.046103797718</v>
      </c>
      <c r="BD756" s="15">
        <f t="shared" ca="1" si="409"/>
        <v>32179.058784383415</v>
      </c>
      <c r="BE756" s="15">
        <f t="shared" ca="1" si="410"/>
        <v>40753.932459204763</v>
      </c>
      <c r="BF756" s="15">
        <f ca="1">Inputs!$B$13*EXP($B$9-0.5*C$6^2+C$6*Y756)</f>
        <v>16576.973202673526</v>
      </c>
      <c r="BG756" s="15">
        <f t="shared" ca="1" si="411"/>
        <v>24526.323740862699</v>
      </c>
      <c r="BH756" s="15">
        <f t="shared" ca="1" si="412"/>
        <v>31551.333844393161</v>
      </c>
      <c r="BI756" s="15">
        <f t="shared" ca="1" si="413"/>
        <v>36445.37793071659</v>
      </c>
      <c r="BJ756" s="15">
        <f t="shared" ca="1" si="414"/>
        <v>33931.687568130874</v>
      </c>
      <c r="BK756" s="15">
        <f t="shared" ca="1" si="415"/>
        <v>45608.342257554876</v>
      </c>
      <c r="BL756" s="15">
        <f t="shared" ca="1" si="416"/>
        <v>56585.445459372299</v>
      </c>
      <c r="BM756" s="15">
        <f t="shared" ca="1" si="417"/>
        <v>68718.107288845509</v>
      </c>
      <c r="BN756" s="15">
        <f t="shared" ca="1" si="418"/>
        <v>84515.737814180553</v>
      </c>
      <c r="BO756" s="15">
        <f t="shared" ca="1" si="419"/>
        <v>94278.526052319226</v>
      </c>
      <c r="BP756" s="15">
        <f t="shared" ca="1" si="420"/>
        <v>122633.45896459334</v>
      </c>
      <c r="BQ756" s="15">
        <f ca="1">Inputs!$B$20*EXP($B$10-0.5*C$7^2+C$7*AJ756)</f>
        <v>6180.7426741363142</v>
      </c>
      <c r="BR756" s="15">
        <f t="shared" ca="1" si="421"/>
        <v>11907.045284148602</v>
      </c>
      <c r="BS756" s="15">
        <f t="shared" ca="1" si="422"/>
        <v>25173.111584769642</v>
      </c>
      <c r="BT756" s="15">
        <f t="shared" ca="1" si="423"/>
        <v>36410.091128595988</v>
      </c>
      <c r="BU756" s="15">
        <f t="shared" ca="1" si="424"/>
        <v>32770.481823177914</v>
      </c>
      <c r="BV756" s="15">
        <f t="shared" ca="1" si="425"/>
        <v>61933.142244291761</v>
      </c>
      <c r="BW756" s="15">
        <f t="shared" ca="1" si="426"/>
        <v>82542.096749623044</v>
      </c>
      <c r="BX756" s="15">
        <f t="shared" ca="1" si="427"/>
        <v>91446.62419035456</v>
      </c>
      <c r="BY756" s="15">
        <f t="shared" ca="1" si="428"/>
        <v>147405.04545284391</v>
      </c>
      <c r="BZ756" s="15">
        <f t="shared" ca="1" si="429"/>
        <v>187199.02070126118</v>
      </c>
      <c r="CA756" s="15">
        <f t="shared" ca="1" si="430"/>
        <v>288284.88690586883</v>
      </c>
      <c r="CB756" s="15">
        <f ca="1">(AU756*DCF!C$10-DCF!C$5*MAX(AU756*DCF!C$10,0)-MAX(AU756-Inputs!$B$6,0)/Inputs!$B$10)*DCF!C$6</f>
        <v>1039.6540690080581</v>
      </c>
      <c r="CC756" s="15">
        <f ca="1">(AV756*DCF!D$10-DCF!D$5*MAX(AV756*DCF!D$10,0)-MAX(AV756-AU756,0)/Inputs!$B$10)*DCF!D$6</f>
        <v>1326.3393355597227</v>
      </c>
      <c r="CD756" s="15">
        <f ca="1">(AW756*DCF!E$10-DCF!E$5*MAX(AW756*DCF!E$10,0)-MAX(AW756-AV756,0)/Inputs!$B$10)*DCF!E$6</f>
        <v>1535.8173995372797</v>
      </c>
      <c r="CE756" s="15">
        <f ca="1">(AX756*DCF!F$10-DCF!F$5*MAX(AX756*DCF!F$10,0)-MAX(AX756-AW756,0)/Inputs!$B$10)*DCF!F$6</f>
        <v>2012.7860595780091</v>
      </c>
      <c r="CF756" s="15">
        <f ca="1">(AY756*DCF!G$10-DCF!G$5*MAX(AY756*DCF!G$10,0)-MAX(AY756-AX756,0)/Inputs!$B$10)*DCF!G$6</f>
        <v>2686.4372693943433</v>
      </c>
      <c r="CG756" s="15">
        <f ca="1">(AZ756*DCF!H$10-DCF!H$5*MAX(AZ756*DCF!H$10,0)-MAX(AZ756-AY756,0)/Inputs!$B$10)*DCF!H$6</f>
        <v>2978.4283058652036</v>
      </c>
      <c r="CH756" s="15">
        <f ca="1">(BA756*DCF!I$10-DCF!I$5*MAX(BA756*DCF!I$10,0)-MAX(BA756-AZ756,0)/Inputs!$B$10)*DCF!I$6</f>
        <v>3050.7962772251317</v>
      </c>
      <c r="CI756" s="15">
        <f ca="1">(BB756*DCF!J$10-DCF!J$5*MAX(BB756*DCF!J$10,0)-MAX(BB756-BA756,0)/Inputs!$B$10)*DCF!J$6</f>
        <v>3412.0353672727742</v>
      </c>
      <c r="CJ756" s="15">
        <f ca="1">(BC756*DCF!K$10-DCF!K$5*MAX(BC756*DCF!K$10,0)-MAX(BC756-BB756,0)/Inputs!$B$10)*DCF!K$6</f>
        <v>3895.7602154033716</v>
      </c>
      <c r="CK756" s="15">
        <f ca="1">(BD756*DCF!L$10-DCF!L$5*MAX(BD756*DCF!L$10,0)-MAX(BD756-BC756,0)/Inputs!$B$10)*DCF!L$6</f>
        <v>4268.056574673712</v>
      </c>
      <c r="CL756" s="15">
        <f ca="1">(BE756*DCF!M$10-DCF!M$5*MAX(BE756*DCF!M$10,0)-MAX(BE756-BD756,0)/Inputs!$B$10)*DCF!M$6</f>
        <v>4726.5467010665707</v>
      </c>
      <c r="CM756" s="15">
        <f ca="1">(BF756*DCF!C$28-DCF!C$5*MAX(BF756*DCF!C$28,0)-MAX(BF756-Inputs!$B$13,0)/Inputs!$B$17)*DCF!C$6</f>
        <v>3860.5753775962435</v>
      </c>
      <c r="CN756" s="15">
        <f ca="1">(BG756*DCF!D$28-DCF!D$5*MAX(BG756*DCF!D$28,0)-MAX(BG756-BF756,0)/Inputs!$B$17)*DCF!D$6</f>
        <v>5527.6070676416375</v>
      </c>
      <c r="CO756" s="15">
        <f ca="1">(BH756*DCF!E$28-DCF!E$5*MAX(BH756*DCF!E$28,0)-MAX(BH756-BG756,0)/Inputs!$B$17)*DCF!E$6</f>
        <v>7551.3667681025308</v>
      </c>
      <c r="CP756" s="15">
        <f ca="1">(BI756*DCF!F$28-DCF!F$5*MAX(BI756*DCF!F$28,0)-MAX(BI756-BH756,0)/Inputs!$B$17)*DCF!F$6</f>
        <v>9002.9220233185733</v>
      </c>
      <c r="CQ756" s="15">
        <f ca="1">(BJ756*DCF!G$28-DCF!G$5*MAX(BJ756*DCF!G$28,0)-MAX(BJ756-BI756,0)/Inputs!$B$17)*DCF!G$6</f>
        <v>8803.8337785233052</v>
      </c>
      <c r="CR756" s="15">
        <f ca="1">(BK756*DCF!H$28-DCF!H$5*MAX(BK756*DCF!H$28,0)-MAX(BK756-BJ756,0)/Inputs!$B$17)*DCF!H$6</f>
        <v>9465.2217743923575</v>
      </c>
      <c r="CS756" s="15">
        <f ca="1">(BL756*DCF!I$28-DCF!I$5*MAX(BL756*DCF!I$28,0)-MAX(BL756-BK756,0)/Inputs!$B$17)*DCF!I$6</f>
        <v>11730.688518297464</v>
      </c>
      <c r="CT756" s="15">
        <f ca="1">(BM756*DCF!J$28-DCF!J$5*MAX(BM756*DCF!J$28,0)-MAX(BM756-BL756,0)/Inputs!$B$17)*DCF!J$6</f>
        <v>13721.150807999828</v>
      </c>
      <c r="CU756" s="15">
        <f ca="1">(BN756*DCF!K$28-DCF!K$5*MAX(BN756*DCF!K$28,0)-MAX(BN756-BM756,0)/Inputs!$B$17)*DCF!K$6</f>
        <v>15913.30743498897</v>
      </c>
      <c r="CV756" s="15">
        <f ca="1">(BO756*DCF!L$28-DCF!L$5*MAX(BO756*DCF!L$28,0)-MAX(BO756-BN756,0)/Inputs!$B$17)*DCF!L$6</f>
        <v>17705.869073324331</v>
      </c>
      <c r="CW756" s="15">
        <f ca="1">(BP756*DCF!M$28-DCF!M$5*MAX(BP756*DCF!M$28,0)-MAX(BP756-BO756,0)/Inputs!$B$17)*DCF!M$6</f>
        <v>20109.669032771155</v>
      </c>
      <c r="CX756" s="15">
        <f ca="1">(BQ756*DCF!C$46-DCF!C$5*MAX(BQ756*DCF!C$46,0)-MAX(BQ756-Inputs!$B$20,0)/Inputs!$B$24)*DCF!C$6</f>
        <v>-2803.7478111798941</v>
      </c>
      <c r="CY756" s="15">
        <f ca="1">(BR756*DCF!D$46-DCF!D$5*MAX(BR756*DCF!D$46,0)-MAX(BR756-BQ756,0)/Inputs!$B$24)*DCF!D$6</f>
        <v>-4475.6207451836544</v>
      </c>
      <c r="CZ756" s="15">
        <f ca="1">(BS756*DCF!E$46-DCF!E$5*MAX(BS756*DCF!E$46,0)-MAX(BS756-BR756,0)/Inputs!$B$24)*DCF!E$6</f>
        <v>-8205.882401250672</v>
      </c>
      <c r="DA756" s="15">
        <f ca="1">(BT756*DCF!F$46-DCF!F$5*MAX(BT756*DCF!F$46,0)-MAX(BT756-BS756,0)/Inputs!$B$24)*DCF!F$6</f>
        <v>-6743.352518069315</v>
      </c>
      <c r="DB756" s="15">
        <f ca="1">(BU756*DCF!G$46-DCF!G$5*MAX(BU756*DCF!G$46,0)-MAX(BU756-BT756,0)/Inputs!$B$24)*DCF!G$6</f>
        <v>-1102.3342619653613</v>
      </c>
      <c r="DC756" s="15">
        <f ca="1">(BV756*DCF!H$46-DCF!H$5*MAX(BV756*DCF!H$46,0)-MAX(BV756-BU756,0)/Inputs!$B$24)*DCF!H$6</f>
        <v>-9062.1180432761703</v>
      </c>
      <c r="DD756" s="15">
        <f ca="1">(BW756*DCF!I$46-DCF!I$5*MAX(BW756*DCF!I$46,0)-MAX(BW756-BV756,0)/Inputs!$B$24)*DCF!I$6</f>
        <v>-4009.6918544109672</v>
      </c>
      <c r="DE756" s="15">
        <f ca="1">(BX756*DCF!J$46-DCF!J$5*MAX(BX756*DCF!J$46,0)-MAX(BX756-BW756,0)/Inputs!$B$24)*DCF!J$6</f>
        <v>1474.5977324362996</v>
      </c>
      <c r="DF756" s="15">
        <f ca="1">(BY756*DCF!K$46-DCF!K$5*MAX(BY756*DCF!K$46,0)-MAX(BY756-BX756,0)/Inputs!$B$24)*DCF!K$6</f>
        <v>-5288.0549096108043</v>
      </c>
      <c r="DG756" s="15">
        <f ca="1">(BZ756*DCF!L$46-DCF!L$5*MAX(BZ756*DCF!L$46,0)-MAX(BZ756-BY756,0)/Inputs!$B$24)*DCF!L$6</f>
        <v>3934.6945651359579</v>
      </c>
      <c r="DH756" s="15">
        <f ca="1">(CA756*DCF!M$46-DCF!M$5*MAX(CA756*DCF!M$46,0)-MAX(CA756-BZ756,0)/Inputs!$B$24)*DCF!M$6</f>
        <v>1467.776542877933</v>
      </c>
      <c r="DI756" s="15">
        <f ca="1">SUM(CB756:CL756)+BE756*DCF!M$10*(1+Inputs!$B$30)*(1-Inputs!$B$33)*(1-Inputs!$B$30/Inputs!$B$31)/(Inputs!$B$29-Inputs!$B$30)*DCF!M$6</f>
        <v>144351.39052351675</v>
      </c>
      <c r="DJ756" s="15">
        <f ca="1">SUM(CM756:CW756)+BP756*DCF!M$28*(1+Inputs!$B$30)*(1-Inputs!$B$33)*(1-Inputs!$B$30/Inputs!$B$31)/(Inputs!$B$29-Inputs!$B$30)*DCF!M$6</f>
        <v>578446.26226772438</v>
      </c>
      <c r="DK756" s="15">
        <f ca="1">SUM(CX756:DH756)+CA756*DCF!M$46*(1+Inputs!$B$30)*(1-Inputs!$B$33)*(1-Inputs!$B$30/Inputs!$B$31)/(Inputs!$B$29-Inputs!$B$30)*DCF!M$6</f>
        <v>410908.85097995203</v>
      </c>
      <c r="DM756" s="15">
        <f ca="1">DI756+DJ756+DK756+Inputs!$B$34+Inputs!$B$36-Inputs!$B$35</f>
        <v>1210557.5037711933</v>
      </c>
    </row>
    <row r="757" spans="1:117" x14ac:dyDescent="0.75">
      <c r="A757" s="11">
        <v>744</v>
      </c>
      <c r="C757" s="23">
        <f t="shared" ca="1" si="434"/>
        <v>-1.7823931733147875</v>
      </c>
      <c r="D757" s="23">
        <f t="shared" ca="1" si="434"/>
        <v>1.6902612330270217</v>
      </c>
      <c r="E757" s="23">
        <f t="shared" ca="1" si="434"/>
        <v>-1.2994986629704914</v>
      </c>
      <c r="F757" s="23">
        <f t="shared" ca="1" si="434"/>
        <v>0.83045808231428042</v>
      </c>
      <c r="G757" s="23">
        <f t="shared" ca="1" si="434"/>
        <v>2.0183939554377339</v>
      </c>
      <c r="H757" s="23">
        <f t="shared" ca="1" si="434"/>
        <v>1.6606785525058239E-2</v>
      </c>
      <c r="I757" s="23">
        <f t="shared" ca="1" si="434"/>
        <v>-0.51007618884319994</v>
      </c>
      <c r="J757" s="23">
        <f t="shared" ca="1" si="434"/>
        <v>-0.73112362820343246</v>
      </c>
      <c r="K757" s="23">
        <f t="shared" ca="1" si="434"/>
        <v>-7.1176086859468662E-3</v>
      </c>
      <c r="L757" s="23">
        <f t="shared" ca="1" si="434"/>
        <v>-2.4183202815581086E-2</v>
      </c>
      <c r="M757" s="23">
        <f t="shared" ca="1" si="434"/>
        <v>0.59449909736253292</v>
      </c>
      <c r="N757" s="23">
        <f ca="1">SQRT(Inputs!$B$38)*C757+SQRT(1-Inputs!$B$38)*_xlfn.NORM.S.INV(RAND())</f>
        <v>-2.0182062686505526</v>
      </c>
      <c r="O757" s="23">
        <f ca="1">SQRT(Inputs!$B$38)*D757+SQRT(1-Inputs!$B$38)*_xlfn.NORM.S.INV(RAND())</f>
        <v>0.75659616728523849</v>
      </c>
      <c r="P757" s="23">
        <f ca="1">SQRT(Inputs!$B$38)*E757+SQRT(1-Inputs!$B$38)*_xlfn.NORM.S.INV(RAND())</f>
        <v>-8.6697436830843411E-2</v>
      </c>
      <c r="Q757" s="23">
        <f ca="1">SQRT(Inputs!$B$38)*F757+SQRT(1-Inputs!$B$38)*_xlfn.NORM.S.INV(RAND())</f>
        <v>0.68291363384676296</v>
      </c>
      <c r="R757" s="23">
        <f ca="1">SQRT(Inputs!$B$38)*G757+SQRT(1-Inputs!$B$38)*_xlfn.NORM.S.INV(RAND())</f>
        <v>-0.94158347497839068</v>
      </c>
      <c r="S757" s="23">
        <f ca="1">SQRT(Inputs!$B$38)*H757+SQRT(1-Inputs!$B$38)*_xlfn.NORM.S.INV(RAND())</f>
        <v>8.2524301089554011E-2</v>
      </c>
      <c r="T757" s="23">
        <f ca="1">SQRT(Inputs!$B$38)*I757+SQRT(1-Inputs!$B$38)*_xlfn.NORM.S.INV(RAND())</f>
        <v>-1.3233573673019079</v>
      </c>
      <c r="U757" s="23">
        <f ca="1">SQRT(Inputs!$B$38)*J757+SQRT(1-Inputs!$B$38)*_xlfn.NORM.S.INV(RAND())</f>
        <v>-1.0091090797627609</v>
      </c>
      <c r="V757" s="23">
        <f ca="1">SQRT(Inputs!$B$38)*K757+SQRT(1-Inputs!$B$38)*_xlfn.NORM.S.INV(RAND())</f>
        <v>-0.11737425095210488</v>
      </c>
      <c r="W757" s="23">
        <f ca="1">SQRT(Inputs!$B$38)*L757+SQRT(1-Inputs!$B$38)*_xlfn.NORM.S.INV(RAND())</f>
        <v>1.3587457479934393</v>
      </c>
      <c r="X757" s="23">
        <f ca="1">SQRT(Inputs!$B$38)*M757+SQRT(1-Inputs!$B$38)*_xlfn.NORM.S.INV(RAND())</f>
        <v>0.97004301358431477</v>
      </c>
      <c r="Y757" s="23">
        <f ca="1">SQRT(Inputs!$B$38)*C757+SQRT(1-Inputs!$B$38)*_xlfn.NORM.S.INV(RAND())</f>
        <v>0.17468561328572119</v>
      </c>
      <c r="Z757" s="23">
        <f ca="1">SQRT(Inputs!$B$38)*D757+SQRT(1-Inputs!$B$38)*_xlfn.NORM.S.INV(RAND())</f>
        <v>0.27537763982110597</v>
      </c>
      <c r="AA757" s="23">
        <f ca="1">SQRT(Inputs!$B$38)*E757+SQRT(1-Inputs!$B$38)*_xlfn.NORM.S.INV(RAND())</f>
        <v>-1.4973760716172546</v>
      </c>
      <c r="AB757" s="23">
        <f ca="1">SQRT(Inputs!$B$38)*F757+SQRT(1-Inputs!$B$38)*_xlfn.NORM.S.INV(RAND())</f>
        <v>-0.42805794457164237</v>
      </c>
      <c r="AC757" s="23">
        <f ca="1">SQRT(Inputs!$B$38)*G757+SQRT(1-Inputs!$B$38)*_xlfn.NORM.S.INV(RAND())</f>
        <v>0.96283841056968988</v>
      </c>
      <c r="AD757" s="23">
        <f ca="1">SQRT(Inputs!$B$38)*H757+SQRT(1-Inputs!$B$38)*_xlfn.NORM.S.INV(RAND())</f>
        <v>-0.41009499281901057</v>
      </c>
      <c r="AE757" s="23">
        <f ca="1">SQRT(Inputs!$B$38)*I757+SQRT(1-Inputs!$B$38)*_xlfn.NORM.S.INV(RAND())</f>
        <v>0.30187491805454614</v>
      </c>
      <c r="AF757" s="23">
        <f ca="1">SQRT(Inputs!$B$38)*J757+SQRT(1-Inputs!$B$38)*_xlfn.NORM.S.INV(RAND())</f>
        <v>-0.24431971267691854</v>
      </c>
      <c r="AG757" s="23">
        <f ca="1">SQRT(Inputs!$B$38)*K757+SQRT(1-Inputs!$B$38)*_xlfn.NORM.S.INV(RAND())</f>
        <v>0.33418227136890255</v>
      </c>
      <c r="AH757" s="23">
        <f ca="1">SQRT(Inputs!$B$38)*L757+SQRT(1-Inputs!$B$38)*_xlfn.NORM.S.INV(RAND())</f>
        <v>-1.5187158466518433</v>
      </c>
      <c r="AI757" s="23">
        <f ca="1">SQRT(Inputs!$B$38)*M757+SQRT(1-Inputs!$B$38)*_xlfn.NORM.S.INV(RAND())</f>
        <v>-0.11536914039856477</v>
      </c>
      <c r="AJ757" s="23">
        <f ca="1">SQRT(Inputs!$B$38)*C757+SQRT(1-Inputs!$B$38)*_xlfn.NORM.S.INV(RAND())</f>
        <v>-1.5684945772794718</v>
      </c>
      <c r="AK757" s="23">
        <f ca="1">SQRT(Inputs!$B$38)*D757+SQRT(1-Inputs!$B$38)*_xlfn.NORM.S.INV(RAND())</f>
        <v>2.4955018247659786</v>
      </c>
      <c r="AL757" s="23">
        <f ca="1">SQRT(Inputs!$B$38)*E757+SQRT(1-Inputs!$B$38)*_xlfn.NORM.S.INV(RAND())</f>
        <v>-1.4518901397258852</v>
      </c>
      <c r="AM757" s="23">
        <f ca="1">SQRT(Inputs!$B$38)*F757+SQRT(1-Inputs!$B$38)*_xlfn.NORM.S.INV(RAND())</f>
        <v>1.9296585642980923E-2</v>
      </c>
      <c r="AN757" s="23">
        <f ca="1">SQRT(Inputs!$B$38)*G757+SQRT(1-Inputs!$B$38)*_xlfn.NORM.S.INV(RAND())</f>
        <v>1.1227822966276713</v>
      </c>
      <c r="AO757" s="23">
        <f ca="1">SQRT(Inputs!$B$38)*H757+SQRT(1-Inputs!$B$38)*_xlfn.NORM.S.INV(RAND())</f>
        <v>0.66585272649592331</v>
      </c>
      <c r="AP757" s="23">
        <f ca="1">SQRT(Inputs!$B$38)*I757+SQRT(1-Inputs!$B$38)*_xlfn.NORM.S.INV(RAND())</f>
        <v>0.5279912627174409</v>
      </c>
      <c r="AQ757" s="23">
        <f ca="1">SQRT(Inputs!$B$38)*J757+SQRT(1-Inputs!$B$38)*_xlfn.NORM.S.INV(RAND())</f>
        <v>-1.2813950182607652</v>
      </c>
      <c r="AR757" s="23">
        <f ca="1">SQRT(Inputs!$B$38)*K757+SQRT(1-Inputs!$B$38)*_xlfn.NORM.S.INV(RAND())</f>
        <v>-0.80293188819077788</v>
      </c>
      <c r="AS757" s="23">
        <f ca="1">SQRT(Inputs!$B$38)*L757+SQRT(1-Inputs!$B$38)*_xlfn.NORM.S.INV(RAND())</f>
        <v>-0.96510735282220006</v>
      </c>
      <c r="AT757" s="23">
        <f ca="1">SQRT(Inputs!$B$38)*M757+SQRT(1-Inputs!$B$38)*_xlfn.NORM.S.INV(RAND())</f>
        <v>0.60774288567437229</v>
      </c>
      <c r="AU757" s="15">
        <f ca="1">Inputs!$B$6*EXP($B$8-0.5*C$5^2+C$5*N757)</f>
        <v>3579.2879425264568</v>
      </c>
      <c r="AV757" s="15">
        <f t="shared" ca="1" si="401"/>
        <v>4869.4968470127142</v>
      </c>
      <c r="AW757" s="15">
        <f t="shared" ca="1" si="402"/>
        <v>5868.4608109864485</v>
      </c>
      <c r="AX757" s="15">
        <f t="shared" ca="1" si="403"/>
        <v>7802.9255798697295</v>
      </c>
      <c r="AY757" s="15">
        <f t="shared" ca="1" si="404"/>
        <v>8542.9425947175714</v>
      </c>
      <c r="AZ757" s="15">
        <f t="shared" ca="1" si="405"/>
        <v>10543.631058092793</v>
      </c>
      <c r="BA757" s="15">
        <f t="shared" ca="1" si="406"/>
        <v>11233.889605134047</v>
      </c>
      <c r="BB757" s="15">
        <f t="shared" ca="1" si="407"/>
        <v>12431.155773486391</v>
      </c>
      <c r="BC757" s="15">
        <f t="shared" ca="1" si="408"/>
        <v>15053.474641448111</v>
      </c>
      <c r="BD757" s="15">
        <f t="shared" ca="1" si="409"/>
        <v>20941.125404491413</v>
      </c>
      <c r="BE757" s="15">
        <f t="shared" ca="1" si="410"/>
        <v>28031.000190400155</v>
      </c>
      <c r="BF757" s="15">
        <f ca="1">Inputs!$B$13*EXP($B$9-0.5*C$6^2+C$6*Y757)</f>
        <v>14318.393529678593</v>
      </c>
      <c r="BG757" s="15">
        <f t="shared" ca="1" si="411"/>
        <v>18339.319041194212</v>
      </c>
      <c r="BH757" s="15">
        <f t="shared" ca="1" si="412"/>
        <v>17479.605015941532</v>
      </c>
      <c r="BI757" s="15">
        <f t="shared" ca="1" si="413"/>
        <v>20033.28997295224</v>
      </c>
      <c r="BJ757" s="15">
        <f t="shared" ca="1" si="414"/>
        <v>28215.964892042939</v>
      </c>
      <c r="BK757" s="15">
        <f t="shared" ca="1" si="415"/>
        <v>32749.294921332632</v>
      </c>
      <c r="BL757" s="15">
        <f t="shared" ca="1" si="416"/>
        <v>41833.504972938594</v>
      </c>
      <c r="BM757" s="15">
        <f t="shared" ca="1" si="417"/>
        <v>49885.119471094527</v>
      </c>
      <c r="BN757" s="15">
        <f t="shared" ca="1" si="418"/>
        <v>63859.293735061226</v>
      </c>
      <c r="BO757" s="15">
        <f t="shared" ca="1" si="419"/>
        <v>65856.821741734748</v>
      </c>
      <c r="BP757" s="15">
        <f t="shared" ca="1" si="420"/>
        <v>80004.809299441942</v>
      </c>
      <c r="BQ757" s="15">
        <f ca="1">Inputs!$B$20*EXP($B$10-0.5*C$7^2+C$7*AJ757)</f>
        <v>2459.2478065426799</v>
      </c>
      <c r="BR757" s="15">
        <f t="shared" ca="1" si="421"/>
        <v>7371.0380937406671</v>
      </c>
      <c r="BS757" s="15">
        <f t="shared" ca="1" si="422"/>
        <v>6652.1411045022242</v>
      </c>
      <c r="BT757" s="15">
        <f t="shared" ca="1" si="423"/>
        <v>9218.4032387078587</v>
      </c>
      <c r="BU757" s="15">
        <f t="shared" ca="1" si="424"/>
        <v>16763.713793702329</v>
      </c>
      <c r="BV757" s="15">
        <f t="shared" ca="1" si="425"/>
        <v>27098.073706509233</v>
      </c>
      <c r="BW757" s="15">
        <f t="shared" ca="1" si="426"/>
        <v>42284.641888443854</v>
      </c>
      <c r="BX757" s="15">
        <f t="shared" ca="1" si="427"/>
        <v>45743.628097214525</v>
      </c>
      <c r="BY757" s="15">
        <f t="shared" ca="1" si="428"/>
        <v>54967.34385875857</v>
      </c>
      <c r="BZ757" s="15">
        <f t="shared" ca="1" si="429"/>
        <v>64588.249777871468</v>
      </c>
      <c r="CA757" s="15">
        <f t="shared" ca="1" si="430"/>
        <v>101073.7206474233</v>
      </c>
      <c r="CB757" s="15">
        <f ca="1">(AU757*DCF!C$10-DCF!C$5*MAX(AU757*DCF!C$10,0)-MAX(AU757-Inputs!$B$6,0)/Inputs!$B$10)*DCF!C$6</f>
        <v>919.19377143308213</v>
      </c>
      <c r="CC757" s="15">
        <f ca="1">(AV757*DCF!D$10-DCF!D$5*MAX(AV757*DCF!D$10,0)-MAX(AV757-AU757,0)/Inputs!$B$10)*DCF!D$6</f>
        <v>872.32319250794012</v>
      </c>
      <c r="CD757" s="15">
        <f ca="1">(AW757*DCF!E$10-DCF!E$5*MAX(AW757*DCF!E$10,0)-MAX(AW757-AV757,0)/Inputs!$B$10)*DCF!E$6</f>
        <v>1129.9261297627195</v>
      </c>
      <c r="CE757" s="15">
        <f ca="1">(AX757*DCF!F$10-DCF!F$5*MAX(AX757*DCF!F$10,0)-MAX(AX757-AW757,0)/Inputs!$B$10)*DCF!F$6</f>
        <v>1300.8520612958148</v>
      </c>
      <c r="CF757" s="15">
        <f ca="1">(AY757*DCF!G$10-DCF!G$5*MAX(AY757*DCF!G$10,0)-MAX(AY757-AX757,0)/Inputs!$B$10)*DCF!G$6</f>
        <v>1617.9425390435681</v>
      </c>
      <c r="CG757" s="15">
        <f ca="1">(AZ757*DCF!H$10-DCF!H$5*MAX(AZ757*DCF!H$10,0)-MAX(AZ757-AY757,0)/Inputs!$B$10)*DCF!H$6</f>
        <v>1691.7954289292886</v>
      </c>
      <c r="CH757" s="15">
        <f ca="1">(BA757*DCF!I$10-DCF!I$5*MAX(BA757*DCF!I$10,0)-MAX(BA757-AZ757,0)/Inputs!$B$10)*DCF!I$6</f>
        <v>1938.7952311262779</v>
      </c>
      <c r="CI757" s="15">
        <f ca="1">(BB757*DCF!J$10-DCF!J$5*MAX(BB757*DCF!J$10,0)-MAX(BB757-BA757,0)/Inputs!$B$10)*DCF!J$6</f>
        <v>1951.789216592766</v>
      </c>
      <c r="CJ757" s="15">
        <f ca="1">(BC757*DCF!K$10-DCF!K$5*MAX(BC757*DCF!K$10,0)-MAX(BC757-BB757,0)/Inputs!$B$10)*DCF!K$6</f>
        <v>2056.2829345928544</v>
      </c>
      <c r="CK757" s="15">
        <f ca="1">(BD757*DCF!L$10-DCF!L$5*MAX(BD757*DCF!L$10,0)-MAX(BD757-BC757,0)/Inputs!$B$10)*DCF!L$6</f>
        <v>2396.9513537148755</v>
      </c>
      <c r="CL757" s="15">
        <f ca="1">(BE757*DCF!M$10-DCF!M$5*MAX(BE757*DCF!M$10,0)-MAX(BE757-BD757,0)/Inputs!$B$10)*DCF!M$6</f>
        <v>3108.5753832960058</v>
      </c>
      <c r="CM757" s="15">
        <f ca="1">(BF757*DCF!C$28-DCF!C$5*MAX(BF757*DCF!C$28,0)-MAX(BF757-Inputs!$B$13,0)/Inputs!$B$17)*DCF!C$6</f>
        <v>3692.8836071698456</v>
      </c>
      <c r="CN757" s="15">
        <f ca="1">(BG757*DCF!D$28-DCF!D$5*MAX(BG757*DCF!D$28,0)-MAX(BG757-BF757,0)/Inputs!$B$17)*DCF!D$6</f>
        <v>4543.504662682697</v>
      </c>
      <c r="CO757" s="15">
        <f ca="1">(BH757*DCF!E$28-DCF!E$5*MAX(BH757*DCF!E$28,0)-MAX(BH757-BG757,0)/Inputs!$B$17)*DCF!E$6</f>
        <v>4950.535390112751</v>
      </c>
      <c r="CP757" s="15">
        <f ca="1">(BI757*DCF!F$28-DCF!F$5*MAX(BI757*DCF!F$28,0)-MAX(BI757-BH757,0)/Inputs!$B$17)*DCF!F$6</f>
        <v>4973.5718230267285</v>
      </c>
      <c r="CQ757" s="15">
        <f ca="1">(BJ757*DCF!G$28-DCF!G$5*MAX(BJ757*DCF!G$28,0)-MAX(BJ757-BI757,0)/Inputs!$B$17)*DCF!G$6</f>
        <v>5944.601078716275</v>
      </c>
      <c r="CR757" s="15">
        <f ca="1">(BK757*DCF!H$28-DCF!H$5*MAX(BK757*DCF!H$28,0)-MAX(BK757-BJ757,0)/Inputs!$B$17)*DCF!H$6</f>
        <v>7394.9096829007958</v>
      </c>
      <c r="CS757" s="15">
        <f ca="1">(BL757*DCF!I$28-DCF!I$5*MAX(BL757*DCF!I$28,0)-MAX(BL757-BK757,0)/Inputs!$B$17)*DCF!I$6</f>
        <v>8533.4131077361726</v>
      </c>
      <c r="CT757" s="15">
        <f ca="1">(BM757*DCF!J$28-DCF!J$5*MAX(BM757*DCF!J$28,0)-MAX(BM757-BL757,0)/Inputs!$B$17)*DCF!J$6</f>
        <v>10060.944616082861</v>
      </c>
      <c r="CU757" s="15">
        <f ca="1">(BN757*DCF!K$28-DCF!K$5*MAX(BN757*DCF!K$28,0)-MAX(BN757-BM757,0)/Inputs!$B$17)*DCF!K$6</f>
        <v>11774.361895811802</v>
      </c>
      <c r="CV757" s="15">
        <f ca="1">(BO757*DCF!L$28-DCF!L$5*MAX(BO757*DCF!L$28,0)-MAX(BO757-BN757,0)/Inputs!$B$17)*DCF!L$6</f>
        <v>12913.794639032258</v>
      </c>
      <c r="CW757" s="15">
        <f ca="1">(BP757*DCF!M$28-DCF!M$5*MAX(BP757*DCF!M$28,0)-MAX(BP757-BO757,0)/Inputs!$B$17)*DCF!M$6</f>
        <v>13574.088922532032</v>
      </c>
      <c r="CX757" s="15">
        <f ca="1">(BQ757*DCF!C$46-DCF!C$5*MAX(BQ757*DCF!C$46,0)-MAX(BQ757-Inputs!$B$20,0)/Inputs!$B$24)*DCF!C$6</f>
        <v>-567.95561352024936</v>
      </c>
      <c r="CY757" s="15">
        <f ca="1">(BR757*DCF!D$46-DCF!D$5*MAX(BR757*DCF!D$46,0)-MAX(BR757-BQ757,0)/Inputs!$B$24)*DCF!D$6</f>
        <v>-3353.8844517573852</v>
      </c>
      <c r="CZ757" s="15">
        <f ca="1">(BS757*DCF!E$46-DCF!E$5*MAX(BS757*DCF!E$46,0)-MAX(BS757-BR757,0)/Inputs!$B$24)*DCF!E$6</f>
        <v>-786.62726785401844</v>
      </c>
      <c r="DA757" s="15">
        <f ca="1">(BT757*DCF!F$46-DCF!F$5*MAX(BT757*DCF!F$46,0)-MAX(BT757-BS757,0)/Inputs!$B$24)*DCF!F$6</f>
        <v>-1605.7995758328263</v>
      </c>
      <c r="DB757" s="15">
        <f ca="1">(BU757*DCF!G$46-DCF!G$5*MAX(BU757*DCF!G$46,0)-MAX(BU757-BT757,0)/Inputs!$B$24)*DCF!G$6</f>
        <v>-3101.9916045321775</v>
      </c>
      <c r="DC757" s="15">
        <f ca="1">(BV757*DCF!H$46-DCF!H$5*MAX(BV757*DCF!H$46,0)-MAX(BV757-BU757,0)/Inputs!$B$24)*DCF!H$6</f>
        <v>-3211.3390232310103</v>
      </c>
      <c r="DD757" s="15">
        <f ca="1">(BW757*DCF!I$46-DCF!I$5*MAX(BW757*DCF!I$46,0)-MAX(BW757-BV757,0)/Inputs!$B$24)*DCF!I$6</f>
        <v>-3382.8960316159796</v>
      </c>
      <c r="DE757" s="15">
        <f ca="1">(BX757*DCF!J$46-DCF!J$5*MAX(BX757*DCF!J$46,0)-MAX(BX757-BW757,0)/Inputs!$B$24)*DCF!J$6</f>
        <v>1001.5520345263392</v>
      </c>
      <c r="DF757" s="15">
        <f ca="1">(BY757*DCF!K$46-DCF!K$5*MAX(BY757*DCF!K$46,0)-MAX(BY757-BX757,0)/Inputs!$B$24)*DCF!K$6</f>
        <v>880.35327294396882</v>
      </c>
      <c r="DG757" s="15">
        <f ca="1">(BZ757*DCF!L$46-DCF!L$5*MAX(BZ757*DCF!L$46,0)-MAX(BZ757-BY757,0)/Inputs!$B$24)*DCF!L$6</f>
        <v>2287.4443642343999</v>
      </c>
      <c r="DH757" s="15">
        <f ca="1">(CA757*DCF!M$46-DCF!M$5*MAX(CA757*DCF!M$46,0)-MAX(CA757-BZ757,0)/Inputs!$B$24)*DCF!M$6</f>
        <v>296.26908720343431</v>
      </c>
      <c r="DI757" s="15">
        <f ca="1">SUM(CB757:CL757)+BE757*DCF!M$10*(1+Inputs!$B$30)*(1-Inputs!$B$33)*(1-Inputs!$B$30/Inputs!$B$31)/(Inputs!$B$29-Inputs!$B$30)*DCF!M$6</f>
        <v>96995.07144378261</v>
      </c>
      <c r="DJ757" s="15">
        <f ca="1">SUM(CM757:CW757)+BP757*DCF!M$28*(1+Inputs!$B$30)*(1-Inputs!$B$33)*(1-Inputs!$B$30/Inputs!$B$31)/(Inputs!$B$29-Inputs!$B$30)*DCF!M$6</f>
        <v>385229.19907170464</v>
      </c>
      <c r="DK757" s="15">
        <f ca="1">SUM(CX757:DH757)+CA757*DCF!M$46*(1+Inputs!$B$30)*(1-Inputs!$B$33)*(1-Inputs!$B$30/Inputs!$B$31)/(Inputs!$B$29-Inputs!$B$30)*DCF!M$6</f>
        <v>144727.07025910189</v>
      </c>
      <c r="DM757" s="15">
        <f ca="1">DI757+DJ757+DK757+Inputs!$B$34+Inputs!$B$36-Inputs!$B$35</f>
        <v>703802.3407745891</v>
      </c>
    </row>
    <row r="758" spans="1:117" x14ac:dyDescent="0.75">
      <c r="A758" s="11">
        <v>745</v>
      </c>
      <c r="C758" s="23">
        <f t="shared" ca="1" si="434"/>
        <v>-0.30164651301312795</v>
      </c>
      <c r="D758" s="23">
        <f t="shared" ca="1" si="434"/>
        <v>5.7691503764287964E-2</v>
      </c>
      <c r="E758" s="23">
        <f t="shared" ca="1" si="434"/>
        <v>0.71091508971045014</v>
      </c>
      <c r="F758" s="23">
        <f t="shared" ca="1" si="434"/>
        <v>-0.89117224776519688</v>
      </c>
      <c r="G758" s="23">
        <f t="shared" ca="1" si="434"/>
        <v>-0.75960934678925529</v>
      </c>
      <c r="H758" s="23">
        <f t="shared" ca="1" si="434"/>
        <v>0.63682268448971002</v>
      </c>
      <c r="I758" s="23">
        <f t="shared" ca="1" si="434"/>
        <v>0.20394303022433294</v>
      </c>
      <c r="J758" s="23">
        <f t="shared" ca="1" si="434"/>
        <v>0.19292727662891052</v>
      </c>
      <c r="K758" s="23">
        <f t="shared" ca="1" si="434"/>
        <v>0.18892292565838859</v>
      </c>
      <c r="L758" s="23">
        <f t="shared" ca="1" si="434"/>
        <v>-0.44188390400898764</v>
      </c>
      <c r="M758" s="23">
        <f t="shared" ca="1" si="434"/>
        <v>-2.333946415915785</v>
      </c>
      <c r="N758" s="23">
        <f ca="1">SQRT(Inputs!$B$38)*C758+SQRT(1-Inputs!$B$38)*_xlfn.NORM.S.INV(RAND())</f>
        <v>0.59351509984720452</v>
      </c>
      <c r="O758" s="23">
        <f ca="1">SQRT(Inputs!$B$38)*D758+SQRT(1-Inputs!$B$38)*_xlfn.NORM.S.INV(RAND())</f>
        <v>0.79037557816324611</v>
      </c>
      <c r="P758" s="23">
        <f ca="1">SQRT(Inputs!$B$38)*E758+SQRT(1-Inputs!$B$38)*_xlfn.NORM.S.INV(RAND())</f>
        <v>-0.29918976587020546</v>
      </c>
      <c r="Q758" s="23">
        <f ca="1">SQRT(Inputs!$B$38)*F758+SQRT(1-Inputs!$B$38)*_xlfn.NORM.S.INV(RAND())</f>
        <v>-0.19302040397301129</v>
      </c>
      <c r="R758" s="23">
        <f ca="1">SQRT(Inputs!$B$38)*G758+SQRT(1-Inputs!$B$38)*_xlfn.NORM.S.INV(RAND())</f>
        <v>1.1164177613195949</v>
      </c>
      <c r="S758" s="23">
        <f ca="1">SQRT(Inputs!$B$38)*H758+SQRT(1-Inputs!$B$38)*_xlfn.NORM.S.INV(RAND())</f>
        <v>0.4297845172398691</v>
      </c>
      <c r="T758" s="23">
        <f ca="1">SQRT(Inputs!$B$38)*I758+SQRT(1-Inputs!$B$38)*_xlfn.NORM.S.INV(RAND())</f>
        <v>7.1491034592476216E-2</v>
      </c>
      <c r="U758" s="23">
        <f ca="1">SQRT(Inputs!$B$38)*J758+SQRT(1-Inputs!$B$38)*_xlfn.NORM.S.INV(RAND())</f>
        <v>0.693396689735718</v>
      </c>
      <c r="V758" s="23">
        <f ca="1">SQRT(Inputs!$B$38)*K758+SQRT(1-Inputs!$B$38)*_xlfn.NORM.S.INV(RAND())</f>
        <v>0.93816940385256808</v>
      </c>
      <c r="W758" s="23">
        <f ca="1">SQRT(Inputs!$B$38)*L758+SQRT(1-Inputs!$B$38)*_xlfn.NORM.S.INV(RAND())</f>
        <v>-0.5130630412004662</v>
      </c>
      <c r="X758" s="23">
        <f ca="1">SQRT(Inputs!$B$38)*M758+SQRT(1-Inputs!$B$38)*_xlfn.NORM.S.INV(RAND())</f>
        <v>-2.0865311177873664</v>
      </c>
      <c r="Y758" s="23">
        <f ca="1">SQRT(Inputs!$B$38)*C758+SQRT(1-Inputs!$B$38)*_xlfn.NORM.S.INV(RAND())</f>
        <v>-0.73247489413252098</v>
      </c>
      <c r="Z758" s="23">
        <f ca="1">SQRT(Inputs!$B$38)*D758+SQRT(1-Inputs!$B$38)*_xlfn.NORM.S.INV(RAND())</f>
        <v>2.2544258372238907E-2</v>
      </c>
      <c r="AA758" s="23">
        <f ca="1">SQRT(Inputs!$B$38)*E758+SQRT(1-Inputs!$B$38)*_xlfn.NORM.S.INV(RAND())</f>
        <v>-0.16252657410630428</v>
      </c>
      <c r="AB758" s="23">
        <f ca="1">SQRT(Inputs!$B$38)*F758+SQRT(1-Inputs!$B$38)*_xlfn.NORM.S.INV(RAND())</f>
        <v>-0.99545640064236562</v>
      </c>
      <c r="AC758" s="23">
        <f ca="1">SQRT(Inputs!$B$38)*G758+SQRT(1-Inputs!$B$38)*_xlfn.NORM.S.INV(RAND())</f>
        <v>0.72548694252252344</v>
      </c>
      <c r="AD758" s="23">
        <f ca="1">SQRT(Inputs!$B$38)*H758+SQRT(1-Inputs!$B$38)*_xlfn.NORM.S.INV(RAND())</f>
        <v>0.9050880902117302</v>
      </c>
      <c r="AE758" s="23">
        <f ca="1">SQRT(Inputs!$B$38)*I758+SQRT(1-Inputs!$B$38)*_xlfn.NORM.S.INV(RAND())</f>
        <v>0.54250223959899402</v>
      </c>
      <c r="AF758" s="23">
        <f ca="1">SQRT(Inputs!$B$38)*J758+SQRT(1-Inputs!$B$38)*_xlfn.NORM.S.INV(RAND())</f>
        <v>-0.72126089632671764</v>
      </c>
      <c r="AG758" s="23">
        <f ca="1">SQRT(Inputs!$B$38)*K758+SQRT(1-Inputs!$B$38)*_xlfn.NORM.S.INV(RAND())</f>
        <v>0.47222993632555932</v>
      </c>
      <c r="AH758" s="23">
        <f ca="1">SQRT(Inputs!$B$38)*L758+SQRT(1-Inputs!$B$38)*_xlfn.NORM.S.INV(RAND())</f>
        <v>0.28307602227070805</v>
      </c>
      <c r="AI758" s="23">
        <f ca="1">SQRT(Inputs!$B$38)*M758+SQRT(1-Inputs!$B$38)*_xlfn.NORM.S.INV(RAND())</f>
        <v>-2.3322566007235386</v>
      </c>
      <c r="AJ758" s="23">
        <f ca="1">SQRT(Inputs!$B$38)*C758+SQRT(1-Inputs!$B$38)*_xlfn.NORM.S.INV(RAND())</f>
        <v>1.0874010791495525E-2</v>
      </c>
      <c r="AK758" s="23">
        <f ca="1">SQRT(Inputs!$B$38)*D758+SQRT(1-Inputs!$B$38)*_xlfn.NORM.S.INV(RAND())</f>
        <v>6.3748723872588731E-2</v>
      </c>
      <c r="AL758" s="23">
        <f ca="1">SQRT(Inputs!$B$38)*E758+SQRT(1-Inputs!$B$38)*_xlfn.NORM.S.INV(RAND())</f>
        <v>1.4766302829669855</v>
      </c>
      <c r="AM758" s="23">
        <f ca="1">SQRT(Inputs!$B$38)*F758+SQRT(1-Inputs!$B$38)*_xlfn.NORM.S.INV(RAND())</f>
        <v>-1.1451759991494714</v>
      </c>
      <c r="AN758" s="23">
        <f ca="1">SQRT(Inputs!$B$38)*G758+SQRT(1-Inputs!$B$38)*_xlfn.NORM.S.INV(RAND())</f>
        <v>-0.11934149036758612</v>
      </c>
      <c r="AO758" s="23">
        <f ca="1">SQRT(Inputs!$B$38)*H758+SQRT(1-Inputs!$B$38)*_xlfn.NORM.S.INV(RAND())</f>
        <v>1.0722235762083783</v>
      </c>
      <c r="AP758" s="23">
        <f ca="1">SQRT(Inputs!$B$38)*I758+SQRT(1-Inputs!$B$38)*_xlfn.NORM.S.INV(RAND())</f>
        <v>-2.7773665720295798E-3</v>
      </c>
      <c r="AQ758" s="23">
        <f ca="1">SQRT(Inputs!$B$38)*J758+SQRT(1-Inputs!$B$38)*_xlfn.NORM.S.INV(RAND())</f>
        <v>0.1642127005855126</v>
      </c>
      <c r="AR758" s="23">
        <f ca="1">SQRT(Inputs!$B$38)*K758+SQRT(1-Inputs!$B$38)*_xlfn.NORM.S.INV(RAND())</f>
        <v>-0.31966768004059432</v>
      </c>
      <c r="AS758" s="23">
        <f ca="1">SQRT(Inputs!$B$38)*L758+SQRT(1-Inputs!$B$38)*_xlfn.NORM.S.INV(RAND())</f>
        <v>-0.62451986375471402</v>
      </c>
      <c r="AT758" s="23">
        <f ca="1">SQRT(Inputs!$B$38)*M758+SQRT(1-Inputs!$B$38)*_xlfn.NORM.S.INV(RAND())</f>
        <v>-0.66665747883701199</v>
      </c>
      <c r="AU758" s="15">
        <f ca="1">Inputs!$B$6*EXP($B$8-0.5*C$5^2+C$5*N758)</f>
        <v>5462.6348775533725</v>
      </c>
      <c r="AV758" s="15">
        <f t="shared" ca="1" si="401"/>
        <v>7468.7275194812355</v>
      </c>
      <c r="AW758" s="15">
        <f t="shared" ca="1" si="402"/>
        <v>8746.60126748927</v>
      </c>
      <c r="AX758" s="15">
        <f t="shared" ca="1" si="403"/>
        <v>10424.289094308886</v>
      </c>
      <c r="AY758" s="15">
        <f t="shared" ca="1" si="404"/>
        <v>14513.729785963953</v>
      </c>
      <c r="AZ758" s="15">
        <f t="shared" ca="1" si="405"/>
        <v>18610.978510347031</v>
      </c>
      <c r="BA758" s="15">
        <f t="shared" ca="1" si="406"/>
        <v>22946.126449453608</v>
      </c>
      <c r="BB758" s="15">
        <f t="shared" ca="1" si="407"/>
        <v>30114.097479371514</v>
      </c>
      <c r="BC758" s="15">
        <f t="shared" ca="1" si="408"/>
        <v>40378.113071352833</v>
      </c>
      <c r="BD758" s="15">
        <f t="shared" ca="1" si="409"/>
        <v>47149.20333838059</v>
      </c>
      <c r="BE758" s="15">
        <f t="shared" ca="1" si="410"/>
        <v>47775.811435468597</v>
      </c>
      <c r="BF758" s="15">
        <f ca="1">Inputs!$B$13*EXP($B$9-0.5*C$6^2+C$6*Y758)</f>
        <v>11961.611690421458</v>
      </c>
      <c r="BG758" s="15">
        <f t="shared" ca="1" si="411"/>
        <v>14637.460184698359</v>
      </c>
      <c r="BH758" s="15">
        <f t="shared" ca="1" si="412"/>
        <v>17408.630833932919</v>
      </c>
      <c r="BI758" s="15">
        <f t="shared" ca="1" si="413"/>
        <v>18283.390964085716</v>
      </c>
      <c r="BJ758" s="15">
        <f t="shared" ca="1" si="414"/>
        <v>24885.180272342805</v>
      </c>
      <c r="BK758" s="15">
        <f t="shared" ca="1" si="415"/>
        <v>34546.951529230959</v>
      </c>
      <c r="BL758" s="15">
        <f t="shared" ca="1" si="416"/>
        <v>45527.600252894037</v>
      </c>
      <c r="BM758" s="15">
        <f t="shared" ca="1" si="417"/>
        <v>51166.993675791688</v>
      </c>
      <c r="BN758" s="15">
        <f t="shared" ca="1" si="418"/>
        <v>66592.842866656982</v>
      </c>
      <c r="BO758" s="15">
        <f t="shared" ca="1" si="419"/>
        <v>84676.550192662078</v>
      </c>
      <c r="BP758" s="15">
        <f t="shared" ca="1" si="420"/>
        <v>80020.040960156024</v>
      </c>
      <c r="BQ758" s="15">
        <f ca="1">Inputs!$B$20*EXP($B$10-0.5*C$7^2+C$7*AJ758)</f>
        <v>4306.0896997900627</v>
      </c>
      <c r="BR758" s="15">
        <f t="shared" ca="1" si="421"/>
        <v>5962.3045098359307</v>
      </c>
      <c r="BS758" s="15">
        <f t="shared" ca="1" si="422"/>
        <v>12477.373409361899</v>
      </c>
      <c r="BT758" s="15">
        <f t="shared" ca="1" si="423"/>
        <v>12739.421470213261</v>
      </c>
      <c r="BU758" s="15">
        <f t="shared" ca="1" si="424"/>
        <v>17152.767632858569</v>
      </c>
      <c r="BV758" s="15">
        <f t="shared" ca="1" si="425"/>
        <v>30385.341061432289</v>
      </c>
      <c r="BW758" s="15">
        <f t="shared" ca="1" si="426"/>
        <v>42376.11222030982</v>
      </c>
      <c r="BX758" s="15">
        <f t="shared" ca="1" si="427"/>
        <v>61253.459087767405</v>
      </c>
      <c r="BY758" s="15">
        <f t="shared" ca="1" si="428"/>
        <v>80734.619102557292</v>
      </c>
      <c r="BZ758" s="15">
        <f t="shared" ca="1" si="429"/>
        <v>100995.12105355258</v>
      </c>
      <c r="CA758" s="15">
        <f t="shared" ca="1" si="430"/>
        <v>126018.39822789551</v>
      </c>
      <c r="CB758" s="15">
        <f ca="1">(AU758*DCF!C$10-DCF!C$5*MAX(AU758*DCF!C$10,0)-MAX(AU758-Inputs!$B$6,0)/Inputs!$B$10)*DCF!C$6</f>
        <v>1039.5063947888291</v>
      </c>
      <c r="CC758" s="15">
        <f ca="1">(AV758*DCF!D$10-DCF!D$5*MAX(AV758*DCF!D$10,0)-MAX(AV758-AU758,0)/Inputs!$B$10)*DCF!D$6</f>
        <v>1331.3185463456186</v>
      </c>
      <c r="CD758" s="15">
        <f ca="1">(AW758*DCF!E$10-DCF!E$5*MAX(AW758*DCF!E$10,0)-MAX(AW758-AV758,0)/Inputs!$B$10)*DCF!E$6</f>
        <v>1731.6209115426568</v>
      </c>
      <c r="CE758" s="15">
        <f ca="1">(AX758*DCF!F$10-DCF!F$5*MAX(AX758*DCF!F$10,0)-MAX(AX758-AW758,0)/Inputs!$B$10)*DCF!F$6</f>
        <v>1926.5204542712281</v>
      </c>
      <c r="CF758" s="15">
        <f ca="1">(AY758*DCF!G$10-DCF!G$5*MAX(AY758*DCF!G$10,0)-MAX(AY758-AX758,0)/Inputs!$B$10)*DCF!G$6</f>
        <v>2204.3455139092302</v>
      </c>
      <c r="CG758" s="15">
        <f ca="1">(AZ758*DCF!H$10-DCF!H$5*MAX(AZ758*DCF!H$10,0)-MAX(AZ758-AY758,0)/Inputs!$B$10)*DCF!H$6</f>
        <v>2885.7948631926024</v>
      </c>
      <c r="CH758" s="15">
        <f ca="1">(BA758*DCF!I$10-DCF!I$5*MAX(BA758*DCF!I$10,0)-MAX(BA758-AZ758,0)/Inputs!$B$10)*DCF!I$6</f>
        <v>3480.3040732031182</v>
      </c>
      <c r="CI758" s="15">
        <f ca="1">(BB758*DCF!J$10-DCF!J$5*MAX(BB758*DCF!J$10,0)-MAX(BB758-BA758,0)/Inputs!$B$10)*DCF!J$6</f>
        <v>4081.4611110311957</v>
      </c>
      <c r="CJ758" s="15">
        <f ca="1">(BC758*DCF!K$10-DCF!K$5*MAX(BC758*DCF!K$10,0)-MAX(BC758-BB758,0)/Inputs!$B$10)*DCF!K$6</f>
        <v>5063.4217924085133</v>
      </c>
      <c r="CK758" s="15">
        <f ca="1">(BD758*DCF!L$10-DCF!L$5*MAX(BD758*DCF!L$10,0)-MAX(BD758-BC758,0)/Inputs!$B$10)*DCF!L$6</f>
        <v>6235.3848461028683</v>
      </c>
      <c r="CL758" s="15">
        <f ca="1">(BE758*DCF!M$10-DCF!M$5*MAX(BE758*DCF!M$10,0)-MAX(BE758-BD758,0)/Inputs!$B$10)*DCF!M$6</f>
        <v>6666.9298956665689</v>
      </c>
      <c r="CM758" s="15">
        <f ca="1">(BF758*DCF!C$28-DCF!C$5*MAX(BF758*DCF!C$28,0)-MAX(BF758-Inputs!$B$13,0)/Inputs!$B$17)*DCF!C$6</f>
        <v>3517.9006637478178</v>
      </c>
      <c r="CN758" s="15">
        <f ca="1">(BG758*DCF!D$28-DCF!D$5*MAX(BG758*DCF!D$28,0)-MAX(BG758-BF758,0)/Inputs!$B$17)*DCF!D$6</f>
        <v>3740.188449525363</v>
      </c>
      <c r="CO758" s="15">
        <f ca="1">(BH758*DCF!E$28-DCF!E$5*MAX(BH758*DCF!E$28,0)-MAX(BH758-BG758,0)/Inputs!$B$17)*DCF!E$6</f>
        <v>4384.2746475666791</v>
      </c>
      <c r="CP758" s="15">
        <f ca="1">(BI758*DCF!F$28-DCF!F$5*MAX(BI758*DCF!F$28,0)-MAX(BI758-BH758,0)/Inputs!$B$17)*DCF!F$6</f>
        <v>4804.195138129332</v>
      </c>
      <c r="CQ758" s="15">
        <f ca="1">(BJ758*DCF!G$28-DCF!G$5*MAX(BJ758*DCF!G$28,0)-MAX(BJ758-BI758,0)/Inputs!$B$17)*DCF!G$6</f>
        <v>5346.2930810442731</v>
      </c>
      <c r="CR758" s="15">
        <f ca="1">(BK758*DCF!H$28-DCF!H$5*MAX(BK758*DCF!H$28,0)-MAX(BK758-BJ758,0)/Inputs!$B$17)*DCF!H$6</f>
        <v>7042.6741505930377</v>
      </c>
      <c r="CS758" s="15">
        <f ca="1">(BL758*DCF!I$28-DCF!I$5*MAX(BL758*DCF!I$28,0)-MAX(BL758-BK758,0)/Inputs!$B$17)*DCF!I$6</f>
        <v>9129.8937431542327</v>
      </c>
      <c r="CT758" s="15">
        <f ca="1">(BM758*DCF!J$28-DCF!J$5*MAX(BM758*DCF!J$28,0)-MAX(BM758-BL758,0)/Inputs!$B$17)*DCF!J$6</f>
        <v>10666.749789864762</v>
      </c>
      <c r="CU758" s="15">
        <f ca="1">(BN758*DCF!K$28-DCF!K$5*MAX(BN758*DCF!K$28,0)-MAX(BN758-BM758,0)/Inputs!$B$17)*DCF!K$6</f>
        <v>12173.83079666684</v>
      </c>
      <c r="CV758" s="15">
        <f ca="1">(BO758*DCF!L$28-DCF!L$5*MAX(BO758*DCF!L$28,0)-MAX(BO758-BN758,0)/Inputs!$B$17)*DCF!L$6</f>
        <v>14848.547475259982</v>
      </c>
      <c r="CW758" s="15">
        <f ca="1">(BP758*DCF!M$28-DCF!M$5*MAX(BP758*DCF!M$28,0)-MAX(BP758-BO758,0)/Inputs!$B$17)*DCF!M$6</f>
        <v>15055.817016548872</v>
      </c>
      <c r="CX758" s="15">
        <f ca="1">(BQ758*DCF!C$46-DCF!C$5*MAX(BQ758*DCF!C$46,0)-MAX(BQ758-Inputs!$B$20,0)/Inputs!$B$24)*DCF!C$6</f>
        <v>-1504.9120321871103</v>
      </c>
      <c r="CY758" s="15">
        <f ca="1">(BR758*DCF!D$46-DCF!D$5*MAX(BR758*DCF!D$46,0)-MAX(BR758-BQ758,0)/Inputs!$B$24)*DCF!D$6</f>
        <v>-1724.3194487058934</v>
      </c>
      <c r="CZ758" s="15">
        <f ca="1">(BS758*DCF!E$46-DCF!E$5*MAX(BS758*DCF!E$46,0)-MAX(BS758-BR758,0)/Inputs!$B$24)*DCF!E$6</f>
        <v>-4043.531933577272</v>
      </c>
      <c r="DA758" s="15">
        <f ca="1">(BT758*DCF!F$46-DCF!F$5*MAX(BT758*DCF!F$46,0)-MAX(BT758-BS758,0)/Inputs!$B$24)*DCF!F$6</f>
        <v>-1023.1851991547588</v>
      </c>
      <c r="DB758" s="15">
        <f ca="1">(BU758*DCF!G$46-DCF!G$5*MAX(BU758*DCF!G$46,0)-MAX(BU758-BT758,0)/Inputs!$B$24)*DCF!G$6</f>
        <v>-2061.5476654792692</v>
      </c>
      <c r="DC758" s="15">
        <f ca="1">(BV758*DCF!H$46-DCF!H$5*MAX(BV758*DCF!H$46,0)-MAX(BV758-BU758,0)/Inputs!$B$24)*DCF!H$6</f>
        <v>-4111.9411156067163</v>
      </c>
      <c r="DD758" s="15">
        <f ca="1">(BW758*DCF!I$46-DCF!I$5*MAX(BW758*DCF!I$46,0)-MAX(BW758-BV758,0)/Inputs!$B$24)*DCF!I$6</f>
        <v>-2463.3937946776591</v>
      </c>
      <c r="DE758" s="15">
        <f ca="1">(BX758*DCF!J$46-DCF!J$5*MAX(BX758*DCF!J$46,0)-MAX(BX758-BW758,0)/Inputs!$B$24)*DCF!J$6</f>
        <v>-2436.5508041900507</v>
      </c>
      <c r="DF758" s="15">
        <f ca="1">(BY758*DCF!K$46-DCF!K$5*MAX(BY758*DCF!K$46,0)-MAX(BY758-BX758,0)/Inputs!$B$24)*DCF!K$6</f>
        <v>-160.53465433330999</v>
      </c>
      <c r="DG758" s="15">
        <f ca="1">(BZ758*DCF!L$46-DCF!L$5*MAX(BZ758*DCF!L$46,0)-MAX(BZ758-BY758,0)/Inputs!$B$24)*DCF!L$6</f>
        <v>2396.307195423924</v>
      </c>
      <c r="DH758" s="15">
        <f ca="1">(CA758*DCF!M$46-DCF!M$5*MAX(CA758*DCF!M$46,0)-MAX(CA758-BZ758,0)/Inputs!$B$24)*DCF!M$6</f>
        <v>4648.0765298332499</v>
      </c>
      <c r="DI758" s="15">
        <f ca="1">SUM(CB758:CL758)+BE758*DCF!M$10*(1+Inputs!$B$30)*(1-Inputs!$B$33)*(1-Inputs!$B$30/Inputs!$B$31)/(Inputs!$B$29-Inputs!$B$30)*DCF!M$6</f>
        <v>169607.32339707389</v>
      </c>
      <c r="DJ758" s="15">
        <f ca="1">SUM(CM758:CW758)+BP758*DCF!M$28*(1+Inputs!$B$30)*(1-Inputs!$B$33)*(1-Inputs!$B$30/Inputs!$B$31)/(Inputs!$B$29-Inputs!$B$30)*DCF!M$6</f>
        <v>387639.47448224848</v>
      </c>
      <c r="DK758" s="15">
        <f ca="1">SUM(CX758:DH758)+CA758*DCF!M$46*(1+Inputs!$B$30)*(1-Inputs!$B$33)*(1-Inputs!$B$30/Inputs!$B$31)/(Inputs!$B$29-Inputs!$B$30)*DCF!M$6</f>
        <v>182353.83857125277</v>
      </c>
      <c r="DM758" s="15">
        <f ca="1">DI758+DJ758+DK758+Inputs!$B$34+Inputs!$B$36-Inputs!$B$35</f>
        <v>816451.6364505752</v>
      </c>
    </row>
    <row r="759" spans="1:117" x14ac:dyDescent="0.75">
      <c r="A759" s="11">
        <v>746</v>
      </c>
      <c r="C759" s="23">
        <f t="shared" ca="1" si="434"/>
        <v>-0.40465102057221247</v>
      </c>
      <c r="D759" s="23">
        <f t="shared" ca="1" si="434"/>
        <v>0.15261696153116355</v>
      </c>
      <c r="E759" s="23">
        <f t="shared" ca="1" si="434"/>
        <v>-0.28245941846616951</v>
      </c>
      <c r="F759" s="23">
        <f t="shared" ca="1" si="434"/>
        <v>1.2075137236845863</v>
      </c>
      <c r="G759" s="23">
        <f t="shared" ca="1" si="434"/>
        <v>-0.12749577977143137</v>
      </c>
      <c r="H759" s="23">
        <f t="shared" ca="1" si="434"/>
        <v>-0.84052118557285027</v>
      </c>
      <c r="I759" s="23">
        <f t="shared" ca="1" si="434"/>
        <v>-1.0793809759576396</v>
      </c>
      <c r="J759" s="23">
        <f t="shared" ca="1" si="434"/>
        <v>-0.39556398577264246</v>
      </c>
      <c r="K759" s="23">
        <f t="shared" ca="1" si="434"/>
        <v>-0.83476109764149486</v>
      </c>
      <c r="L759" s="23">
        <f t="shared" ca="1" si="434"/>
        <v>-1.4170280009213241</v>
      </c>
      <c r="M759" s="23">
        <f t="shared" ca="1" si="434"/>
        <v>-0.11740401852211023</v>
      </c>
      <c r="N759" s="23">
        <f ca="1">SQRT(Inputs!$B$38)*C759+SQRT(1-Inputs!$B$38)*_xlfn.NORM.S.INV(RAND())</f>
        <v>0.25898117810281351</v>
      </c>
      <c r="O759" s="23">
        <f ca="1">SQRT(Inputs!$B$38)*D759+SQRT(1-Inputs!$B$38)*_xlfn.NORM.S.INV(RAND())</f>
        <v>0.8937674064443174</v>
      </c>
      <c r="P759" s="23">
        <f ca="1">SQRT(Inputs!$B$38)*E759+SQRT(1-Inputs!$B$38)*_xlfn.NORM.S.INV(RAND())</f>
        <v>-1.1763738939562773</v>
      </c>
      <c r="Q759" s="23">
        <f ca="1">SQRT(Inputs!$B$38)*F759+SQRT(1-Inputs!$B$38)*_xlfn.NORM.S.INV(RAND())</f>
        <v>1.0528468364724348</v>
      </c>
      <c r="R759" s="23">
        <f ca="1">SQRT(Inputs!$B$38)*G759+SQRT(1-Inputs!$B$38)*_xlfn.NORM.S.INV(RAND())</f>
        <v>-0.18896928883872993</v>
      </c>
      <c r="S759" s="23">
        <f ca="1">SQRT(Inputs!$B$38)*H759+SQRT(1-Inputs!$B$38)*_xlfn.NORM.S.INV(RAND())</f>
        <v>-1.7947575693958369</v>
      </c>
      <c r="T759" s="23">
        <f ca="1">SQRT(Inputs!$B$38)*I759+SQRT(1-Inputs!$B$38)*_xlfn.NORM.S.INV(RAND())</f>
        <v>-0.49218274503659382</v>
      </c>
      <c r="U759" s="23">
        <f ca="1">SQRT(Inputs!$B$38)*J759+SQRT(1-Inputs!$B$38)*_xlfn.NORM.S.INV(RAND())</f>
        <v>-0.16913166080882058</v>
      </c>
      <c r="V759" s="23">
        <f ca="1">SQRT(Inputs!$B$38)*K759+SQRT(1-Inputs!$B$38)*_xlfn.NORM.S.INV(RAND())</f>
        <v>0.18386434734724305</v>
      </c>
      <c r="W759" s="23">
        <f ca="1">SQRT(Inputs!$B$38)*L759+SQRT(1-Inputs!$B$38)*_xlfn.NORM.S.INV(RAND())</f>
        <v>-1.3898669628246092</v>
      </c>
      <c r="X759" s="23">
        <f ca="1">SQRT(Inputs!$B$38)*M759+SQRT(1-Inputs!$B$38)*_xlfn.NORM.S.INV(RAND())</f>
        <v>0.52708281064973772</v>
      </c>
      <c r="Y759" s="23">
        <f ca="1">SQRT(Inputs!$B$38)*C759+SQRT(1-Inputs!$B$38)*_xlfn.NORM.S.INV(RAND())</f>
        <v>-0.37810748763766444</v>
      </c>
      <c r="Z759" s="23">
        <f ca="1">SQRT(Inputs!$B$38)*D759+SQRT(1-Inputs!$B$38)*_xlfn.NORM.S.INV(RAND())</f>
        <v>0.2688927926309308</v>
      </c>
      <c r="AA759" s="23">
        <f ca="1">SQRT(Inputs!$B$38)*E759+SQRT(1-Inputs!$B$38)*_xlfn.NORM.S.INV(RAND())</f>
        <v>-7.1584282329151872E-2</v>
      </c>
      <c r="AB759" s="23">
        <f ca="1">SQRT(Inputs!$B$38)*F759+SQRT(1-Inputs!$B$38)*_xlfn.NORM.S.INV(RAND())</f>
        <v>-1.4582247630186007E-2</v>
      </c>
      <c r="AC759" s="23">
        <f ca="1">SQRT(Inputs!$B$38)*G759+SQRT(1-Inputs!$B$38)*_xlfn.NORM.S.INV(RAND())</f>
        <v>-0.21652915808283102</v>
      </c>
      <c r="AD759" s="23">
        <f ca="1">SQRT(Inputs!$B$38)*H759+SQRT(1-Inputs!$B$38)*_xlfn.NORM.S.INV(RAND())</f>
        <v>-0.33754088539061738</v>
      </c>
      <c r="AE759" s="23">
        <f ca="1">SQRT(Inputs!$B$38)*I759+SQRT(1-Inputs!$B$38)*_xlfn.NORM.S.INV(RAND())</f>
        <v>-0.97386856358084761</v>
      </c>
      <c r="AF759" s="23">
        <f ca="1">SQRT(Inputs!$B$38)*J759+SQRT(1-Inputs!$B$38)*_xlfn.NORM.S.INV(RAND())</f>
        <v>-0.59291757494733033</v>
      </c>
      <c r="AG759" s="23">
        <f ca="1">SQRT(Inputs!$B$38)*K759+SQRT(1-Inputs!$B$38)*_xlfn.NORM.S.INV(RAND())</f>
        <v>-1.0604094482138073</v>
      </c>
      <c r="AH759" s="23">
        <f ca="1">SQRT(Inputs!$B$38)*L759+SQRT(1-Inputs!$B$38)*_xlfn.NORM.S.INV(RAND())</f>
        <v>-0.50196849557250733</v>
      </c>
      <c r="AI759" s="23">
        <f ca="1">SQRT(Inputs!$B$38)*M759+SQRT(1-Inputs!$B$38)*_xlfn.NORM.S.INV(RAND())</f>
        <v>-1.1376323312795011</v>
      </c>
      <c r="AJ759" s="23">
        <f ca="1">SQRT(Inputs!$B$38)*C759+SQRT(1-Inputs!$B$38)*_xlfn.NORM.S.INV(RAND())</f>
        <v>-2.9270095275028107E-2</v>
      </c>
      <c r="AK759" s="23">
        <f ca="1">SQRT(Inputs!$B$38)*D759+SQRT(1-Inputs!$B$38)*_xlfn.NORM.S.INV(RAND())</f>
        <v>9.2521239991480209E-2</v>
      </c>
      <c r="AL759" s="23">
        <f ca="1">SQRT(Inputs!$B$38)*E759+SQRT(1-Inputs!$B$38)*_xlfn.NORM.S.INV(RAND())</f>
        <v>-6.5176456699307647E-2</v>
      </c>
      <c r="AM759" s="23">
        <f ca="1">SQRT(Inputs!$B$38)*F759+SQRT(1-Inputs!$B$38)*_xlfn.NORM.S.INV(RAND())</f>
        <v>0.50005622419006579</v>
      </c>
      <c r="AN759" s="23">
        <f ca="1">SQRT(Inputs!$B$38)*G759+SQRT(1-Inputs!$B$38)*_xlfn.NORM.S.INV(RAND())</f>
        <v>-0.40721309136375489</v>
      </c>
      <c r="AO759" s="23">
        <f ca="1">SQRT(Inputs!$B$38)*H759+SQRT(1-Inputs!$B$38)*_xlfn.NORM.S.INV(RAND())</f>
        <v>-1.1288295755941555</v>
      </c>
      <c r="AP759" s="23">
        <f ca="1">SQRT(Inputs!$B$38)*I759+SQRT(1-Inputs!$B$38)*_xlfn.NORM.S.INV(RAND())</f>
        <v>-1.7700409509483872</v>
      </c>
      <c r="AQ759" s="23">
        <f ca="1">SQRT(Inputs!$B$38)*J759+SQRT(1-Inputs!$B$38)*_xlfn.NORM.S.INV(RAND())</f>
        <v>0.29958114501870342</v>
      </c>
      <c r="AR759" s="23">
        <f ca="1">SQRT(Inputs!$B$38)*K759+SQRT(1-Inputs!$B$38)*_xlfn.NORM.S.INV(RAND())</f>
        <v>-0.53653194076288435</v>
      </c>
      <c r="AS759" s="23">
        <f ca="1">SQRT(Inputs!$B$38)*L759+SQRT(1-Inputs!$B$38)*_xlfn.NORM.S.INV(RAND())</f>
        <v>6.6218919010503363E-3</v>
      </c>
      <c r="AT759" s="23">
        <f ca="1">SQRT(Inputs!$B$38)*M759+SQRT(1-Inputs!$B$38)*_xlfn.NORM.S.INV(RAND())</f>
        <v>1.3479613082481667</v>
      </c>
      <c r="AU759" s="15">
        <f ca="1">Inputs!$B$6*EXP($B$8-0.5*C$5^2+C$5*N759)</f>
        <v>5174.6888769722091</v>
      </c>
      <c r="AV759" s="15">
        <f t="shared" ca="1" si="401"/>
        <v>7183.4122381285688</v>
      </c>
      <c r="AW759" s="15">
        <f t="shared" ca="1" si="402"/>
        <v>7473.7692396624025</v>
      </c>
      <c r="AX759" s="15">
        <f t="shared" ca="1" si="403"/>
        <v>10407.457672178509</v>
      </c>
      <c r="AY759" s="15">
        <f t="shared" ca="1" si="404"/>
        <v>12441.350884337135</v>
      </c>
      <c r="AZ759" s="15">
        <f t="shared" ca="1" si="405"/>
        <v>12487.36024458236</v>
      </c>
      <c r="BA759" s="15">
        <f t="shared" ca="1" si="406"/>
        <v>14514.098924941765</v>
      </c>
      <c r="BB759" s="15">
        <f t="shared" ca="1" si="407"/>
        <v>17471.105086042633</v>
      </c>
      <c r="BC759" s="15">
        <f t="shared" ca="1" si="408"/>
        <v>21780.822062600026</v>
      </c>
      <c r="BD759" s="15">
        <f t="shared" ca="1" si="409"/>
        <v>23430.732758123446</v>
      </c>
      <c r="BE759" s="15">
        <f t="shared" ca="1" si="410"/>
        <v>30123.321437753144</v>
      </c>
      <c r="BF759" s="15">
        <f ca="1">Inputs!$B$13*EXP($B$9-0.5*C$6^2+C$6*Y759)</f>
        <v>12832.166366976073</v>
      </c>
      <c r="BG759" s="15">
        <f t="shared" ca="1" si="411"/>
        <v>16416.505562267172</v>
      </c>
      <c r="BH759" s="15">
        <f t="shared" ca="1" si="412"/>
        <v>19821.214757710801</v>
      </c>
      <c r="BI759" s="15">
        <f t="shared" ca="1" si="413"/>
        <v>24209.74877120688</v>
      </c>
      <c r="BJ759" s="15">
        <f t="shared" ca="1" si="414"/>
        <v>28767.531920846322</v>
      </c>
      <c r="BK759" s="15">
        <f t="shared" ca="1" si="415"/>
        <v>33720.927119119908</v>
      </c>
      <c r="BL759" s="15">
        <f t="shared" ca="1" si="416"/>
        <v>36510.835626487002</v>
      </c>
      <c r="BM759" s="15">
        <f t="shared" ca="1" si="417"/>
        <v>41692.814170047102</v>
      </c>
      <c r="BN759" s="15">
        <f t="shared" ca="1" si="418"/>
        <v>45157.937215643891</v>
      </c>
      <c r="BO759" s="15">
        <f t="shared" ca="1" si="419"/>
        <v>52412.96064715473</v>
      </c>
      <c r="BP759" s="15">
        <f t="shared" ca="1" si="420"/>
        <v>56709.339475035973</v>
      </c>
      <c r="BQ759" s="15">
        <f ca="1">Inputs!$B$20*EXP($B$10-0.5*C$7^2+C$7*AJ759)</f>
        <v>4245.2122164768052</v>
      </c>
      <c r="BR759" s="15">
        <f t="shared" ca="1" si="421"/>
        <v>5931.9691615891916</v>
      </c>
      <c r="BS759" s="15">
        <f t="shared" ca="1" si="422"/>
        <v>7972.552081748021</v>
      </c>
      <c r="BT759" s="15">
        <f t="shared" ca="1" si="423"/>
        <v>12533.26701718913</v>
      </c>
      <c r="BU759" s="15">
        <f t="shared" ca="1" si="424"/>
        <v>15739.73677363406</v>
      </c>
      <c r="BV759" s="15">
        <f t="shared" ca="1" si="425"/>
        <v>16981.001849925524</v>
      </c>
      <c r="BW759" s="15">
        <f t="shared" ca="1" si="426"/>
        <v>16292.089885146695</v>
      </c>
      <c r="BX759" s="15">
        <f t="shared" ca="1" si="427"/>
        <v>24197.591133099475</v>
      </c>
      <c r="BY759" s="15">
        <f t="shared" ca="1" si="428"/>
        <v>30597.20728399729</v>
      </c>
      <c r="BZ759" s="15">
        <f t="shared" ca="1" si="429"/>
        <v>42984.461108027383</v>
      </c>
      <c r="CA759" s="15">
        <f t="shared" ca="1" si="430"/>
        <v>76722.401689417165</v>
      </c>
      <c r="CB759" s="15">
        <f ca="1">(AU759*DCF!C$10-DCF!C$5*MAX(AU759*DCF!C$10,0)-MAX(AU759-Inputs!$B$6,0)/Inputs!$B$10)*DCF!C$6</f>
        <v>1041.5595010967047</v>
      </c>
      <c r="CC759" s="15">
        <f ca="1">(AV759*DCF!D$10-DCF!D$5*MAX(AV759*DCF!D$10,0)-MAX(AV759-AU759,0)/Inputs!$B$10)*DCF!D$6</f>
        <v>1261.1334474304329</v>
      </c>
      <c r="CD759" s="15">
        <f ca="1">(AW759*DCF!E$10-DCF!E$5*MAX(AW759*DCF!E$10,0)-MAX(AW759-AV759,0)/Inputs!$B$10)*DCF!E$6</f>
        <v>1660.1739241289356</v>
      </c>
      <c r="CE759" s="15">
        <f ca="1">(AX759*DCF!F$10-DCF!F$5*MAX(AX759*DCF!F$10,0)-MAX(AX759-AW759,0)/Inputs!$B$10)*DCF!F$6</f>
        <v>1661.5035955057995</v>
      </c>
      <c r="CF759" s="15">
        <f ca="1">(AY759*DCF!G$10-DCF!G$5*MAX(AY759*DCF!G$10,0)-MAX(AY759-AX759,0)/Inputs!$B$10)*DCF!G$6</f>
        <v>2172.4646272727541</v>
      </c>
      <c r="CG759" s="15">
        <f ca="1">(AZ759*DCF!H$10-DCF!H$5*MAX(AZ759*DCF!H$10,0)-MAX(AZ759-AY759,0)/Inputs!$B$10)*DCF!H$6</f>
        <v>2416.2601617052678</v>
      </c>
      <c r="CH759" s="15">
        <f ca="1">(BA759*DCF!I$10-DCF!I$5*MAX(BA759*DCF!I$10,0)-MAX(BA759-AZ759,0)/Inputs!$B$10)*DCF!I$6</f>
        <v>2318.7402435598478</v>
      </c>
      <c r="CI759" s="15">
        <f ca="1">(BB759*DCF!J$10-DCF!J$5*MAX(BB759*DCF!J$10,0)-MAX(BB759-BA759,0)/Inputs!$B$10)*DCF!J$6</f>
        <v>2549.9966152309376</v>
      </c>
      <c r="CJ759" s="15">
        <f ca="1">(BC759*DCF!K$10-DCF!K$5*MAX(BC759*DCF!K$10,0)-MAX(BC759-BB759,0)/Inputs!$B$10)*DCF!K$6</f>
        <v>2903.0677792924685</v>
      </c>
      <c r="CK759" s="15">
        <f ca="1">(BD759*DCF!L$10-DCF!L$5*MAX(BD759*DCF!L$10,0)-MAX(BD759-BC759,0)/Inputs!$B$10)*DCF!L$6</f>
        <v>3320.439890660391</v>
      </c>
      <c r="CL759" s="15">
        <f ca="1">(BE759*DCF!M$10-DCF!M$5*MAX(BE759*DCF!M$10,0)-MAX(BE759-BD759,0)/Inputs!$B$10)*DCF!M$6</f>
        <v>3451.2890438380737</v>
      </c>
      <c r="CM759" s="15">
        <f ca="1">(BF759*DCF!C$28-DCF!C$5*MAX(BF759*DCF!C$28,0)-MAX(BF759-Inputs!$B$13,0)/Inputs!$B$17)*DCF!C$6</f>
        <v>3582.5363534734965</v>
      </c>
      <c r="CN759" s="15">
        <f ca="1">(BG759*DCF!D$28-DCF!D$5*MAX(BG759*DCF!D$28,0)-MAX(BG759-BF759,0)/Inputs!$B$17)*DCF!D$6</f>
        <v>4070.335624301988</v>
      </c>
      <c r="CO759" s="15">
        <f ca="1">(BH759*DCF!E$28-DCF!E$5*MAX(BH759*DCF!E$28,0)-MAX(BH759-BG759,0)/Inputs!$B$17)*DCF!E$6</f>
        <v>4942.6996473821137</v>
      </c>
      <c r="CP759" s="15">
        <f ca="1">(BI759*DCF!F$28-DCF!F$5*MAX(BI759*DCF!F$28,0)-MAX(BI759-BH759,0)/Inputs!$B$17)*DCF!F$6</f>
        <v>5773.3071024911542</v>
      </c>
      <c r="CQ759" s="15">
        <f ca="1">(BJ759*DCF!G$28-DCF!G$5*MAX(BJ759*DCF!G$28,0)-MAX(BJ759-BI759,0)/Inputs!$B$17)*DCF!G$6</f>
        <v>6697.3803151297698</v>
      </c>
      <c r="CR759" s="15">
        <f ca="1">(BK759*DCF!H$28-DCF!H$5*MAX(BK759*DCF!H$28,0)-MAX(BK759-BJ759,0)/Inputs!$B$17)*DCF!H$6</f>
        <v>7569.938706427648</v>
      </c>
      <c r="CS759" s="15">
        <f ca="1">(BL759*DCF!I$28-DCF!I$5*MAX(BL759*DCF!I$28,0)-MAX(BL759-BK759,0)/Inputs!$B$17)*DCF!I$6</f>
        <v>8185.1964828848722</v>
      </c>
      <c r="CT759" s="15">
        <f ca="1">(BM759*DCF!J$28-DCF!J$5*MAX(BM759*DCF!J$28,0)-MAX(BM759-BL759,0)/Inputs!$B$17)*DCF!J$6</f>
        <v>8613.8707240529748</v>
      </c>
      <c r="CU759" s="15">
        <f ca="1">(BN759*DCF!K$28-DCF!K$5*MAX(BN759*DCF!K$28,0)-MAX(BN759-BM759,0)/Inputs!$B$17)*DCF!K$6</f>
        <v>9112.1677588534094</v>
      </c>
      <c r="CV759" s="15">
        <f ca="1">(BO759*DCF!L$28-DCF!L$5*MAX(BO759*DCF!L$28,0)-MAX(BO759-BN759,0)/Inputs!$B$17)*DCF!L$6</f>
        <v>9636.567791601723</v>
      </c>
      <c r="CW759" s="15">
        <f ca="1">(BP759*DCF!M$28-DCF!M$5*MAX(BP759*DCF!M$28,0)-MAX(BP759-BO759,0)/Inputs!$B$17)*DCF!M$6</f>
        <v>10220.802728826955</v>
      </c>
      <c r="CX759" s="15">
        <f ca="1">(BQ759*DCF!C$46-DCF!C$5*MAX(BQ759*DCF!C$46,0)-MAX(BQ759-Inputs!$B$20,0)/Inputs!$B$24)*DCF!C$6</f>
        <v>-1462.7336372818511</v>
      </c>
      <c r="CY759" s="15">
        <f ca="1">(BR759*DCF!D$46-DCF!D$5*MAX(BR759*DCF!D$46,0)-MAX(BR759-BQ759,0)/Inputs!$B$24)*DCF!D$6</f>
        <v>-1732.1739876997851</v>
      </c>
      <c r="CZ759" s="15">
        <f ca="1">(BS759*DCF!E$46-DCF!E$5*MAX(BS759*DCF!E$46,0)-MAX(BS759-BR759,0)/Inputs!$B$24)*DCF!E$6</f>
        <v>-1747.109775688685</v>
      </c>
      <c r="DA759" s="15">
        <f ca="1">(BT759*DCF!F$46-DCF!F$5*MAX(BT759*DCF!F$46,0)-MAX(BT759-BS759,0)/Inputs!$B$24)*DCF!F$6</f>
        <v>-2573.4522287418654</v>
      </c>
      <c r="DB759" s="15">
        <f ca="1">(BU759*DCF!G$46-DCF!G$5*MAX(BU759*DCF!G$46,0)-MAX(BU759-BT759,0)/Inputs!$B$24)*DCF!G$6</f>
        <v>-1608.0467211034884</v>
      </c>
      <c r="DC759" s="15">
        <f ca="1">(BV759*DCF!H$46-DCF!H$5*MAX(BV759*DCF!H$46,0)-MAX(BV759-BU759,0)/Inputs!$B$24)*DCF!H$6</f>
        <v>-385.7155171002679</v>
      </c>
      <c r="DD759" s="15">
        <f ca="1">(BW759*DCF!I$46-DCF!I$5*MAX(BW759*DCF!I$46,0)-MAX(BW759-BV759,0)/Inputs!$B$24)*DCF!I$6</f>
        <v>376.2721302573006</v>
      </c>
      <c r="DE759" s="15">
        <f ca="1">(BX759*DCF!J$46-DCF!J$5*MAX(BX759*DCF!J$46,0)-MAX(BX759-BW759,0)/Inputs!$B$24)*DCF!J$6</f>
        <v>-1081.3877593283946</v>
      </c>
      <c r="DF759" s="15">
        <f ca="1">(BY759*DCF!K$46-DCF!K$5*MAX(BY759*DCF!K$46,0)-MAX(BY759-BX759,0)/Inputs!$B$24)*DCF!K$6</f>
        <v>180.07900445648659</v>
      </c>
      <c r="DG759" s="15">
        <f ca="1">(BZ759*DCF!L$46-DCF!L$5*MAX(BZ759*DCF!L$46,0)-MAX(BZ759-BY759,0)/Inputs!$B$24)*DCF!L$6</f>
        <v>168.0404563330768</v>
      </c>
      <c r="DH759" s="15">
        <f ca="1">(CA759*DCF!M$46-DCF!M$5*MAX(CA759*DCF!M$46,0)-MAX(CA759-BZ759,0)/Inputs!$B$24)*DCF!M$6</f>
        <v>-1038.3904897313287</v>
      </c>
      <c r="DI759" s="15">
        <f ca="1">SUM(CB759:CL759)+BE759*DCF!M$10*(1+Inputs!$B$30)*(1-Inputs!$B$33)*(1-Inputs!$B$30/Inputs!$B$31)/(Inputs!$B$29-Inputs!$B$30)*DCF!M$6</f>
        <v>108590.23073067656</v>
      </c>
      <c r="DJ759" s="15">
        <f ca="1">SUM(CM759:CW759)+BP759*DCF!M$28*(1+Inputs!$B$30)*(1-Inputs!$B$33)*(1-Inputs!$B$30/Inputs!$B$31)/(Inputs!$B$29-Inputs!$B$30)*DCF!M$6</f>
        <v>288835.25878530077</v>
      </c>
      <c r="DK759" s="15">
        <f ca="1">SUM(CX759:DH759)+CA759*DCF!M$46*(1+Inputs!$B$30)*(1-Inputs!$B$33)*(1-Inputs!$B$30/Inputs!$B$31)/(Inputs!$B$29-Inputs!$B$30)*DCF!M$6</f>
        <v>107717.30283569303</v>
      </c>
      <c r="DM759" s="15">
        <f ca="1">DI759+DJ759+DK759+Inputs!$B$34+Inputs!$B$36-Inputs!$B$35</f>
        <v>581993.79235167033</v>
      </c>
    </row>
    <row r="760" spans="1:117" x14ac:dyDescent="0.75">
      <c r="A760" s="11">
        <v>747</v>
      </c>
      <c r="C760" s="23">
        <f t="shared" ca="1" si="434"/>
        <v>0.91337421035864608</v>
      </c>
      <c r="D760" s="23">
        <f t="shared" ca="1" si="434"/>
        <v>0.38331096723916525</v>
      </c>
      <c r="E760" s="23">
        <f t="shared" ca="1" si="434"/>
        <v>-0.17895590917519838</v>
      </c>
      <c r="F760" s="23">
        <f t="shared" ca="1" si="434"/>
        <v>-5.9601969065088439E-2</v>
      </c>
      <c r="G760" s="23">
        <f t="shared" ca="1" si="434"/>
        <v>-1.7037901159981783</v>
      </c>
      <c r="H760" s="23">
        <f t="shared" ca="1" si="434"/>
        <v>-0.45848638724014446</v>
      </c>
      <c r="I760" s="23">
        <f t="shared" ca="1" si="434"/>
        <v>1.5632328547874266</v>
      </c>
      <c r="J760" s="23">
        <f t="shared" ca="1" si="434"/>
        <v>-1.3341283081548967</v>
      </c>
      <c r="K760" s="23">
        <f t="shared" ca="1" si="434"/>
        <v>1.0649986984298352</v>
      </c>
      <c r="L760" s="23">
        <f t="shared" ca="1" si="434"/>
        <v>-2.1001123721193458</v>
      </c>
      <c r="M760" s="23">
        <f t="shared" ca="1" si="434"/>
        <v>-0.1098867054102162</v>
      </c>
      <c r="N760" s="23">
        <f ca="1">SQRT(Inputs!$B$38)*C760+SQRT(1-Inputs!$B$38)*_xlfn.NORM.S.INV(RAND())</f>
        <v>0.83845707624474697</v>
      </c>
      <c r="O760" s="23">
        <f ca="1">SQRT(Inputs!$B$38)*D760+SQRT(1-Inputs!$B$38)*_xlfn.NORM.S.INV(RAND())</f>
        <v>1.0105197085750526</v>
      </c>
      <c r="P760" s="23">
        <f ca="1">SQRT(Inputs!$B$38)*E760+SQRT(1-Inputs!$B$38)*_xlfn.NORM.S.INV(RAND())</f>
        <v>0.49690378001804264</v>
      </c>
      <c r="Q760" s="23">
        <f ca="1">SQRT(Inputs!$B$38)*F760+SQRT(1-Inputs!$B$38)*_xlfn.NORM.S.INV(RAND())</f>
        <v>1.1568960696600989</v>
      </c>
      <c r="R760" s="23">
        <f ca="1">SQRT(Inputs!$B$38)*G760+SQRT(1-Inputs!$B$38)*_xlfn.NORM.S.INV(RAND())</f>
        <v>-0.56621013174108148</v>
      </c>
      <c r="S760" s="23">
        <f ca="1">SQRT(Inputs!$B$38)*H760+SQRT(1-Inputs!$B$38)*_xlfn.NORM.S.INV(RAND())</f>
        <v>-0.41166164202040267</v>
      </c>
      <c r="T760" s="23">
        <f ca="1">SQRT(Inputs!$B$38)*I760+SQRT(1-Inputs!$B$38)*_xlfn.NORM.S.INV(RAND())</f>
        <v>-0.27707129724839175</v>
      </c>
      <c r="U760" s="23">
        <f ca="1">SQRT(Inputs!$B$38)*J760+SQRT(1-Inputs!$B$38)*_xlfn.NORM.S.INV(RAND())</f>
        <v>-0.69381954594703954</v>
      </c>
      <c r="V760" s="23">
        <f ca="1">SQRT(Inputs!$B$38)*K760+SQRT(1-Inputs!$B$38)*_xlfn.NORM.S.INV(RAND())</f>
        <v>0.98867469152725951</v>
      </c>
      <c r="W760" s="23">
        <f ca="1">SQRT(Inputs!$B$38)*L760+SQRT(1-Inputs!$B$38)*_xlfn.NORM.S.INV(RAND())</f>
        <v>-2.6538175081298743</v>
      </c>
      <c r="X760" s="23">
        <f ca="1">SQRT(Inputs!$B$38)*M760+SQRT(1-Inputs!$B$38)*_xlfn.NORM.S.INV(RAND())</f>
        <v>-5.7905222381352178E-2</v>
      </c>
      <c r="Y760" s="23">
        <f ca="1">SQRT(Inputs!$B$38)*C760+SQRT(1-Inputs!$B$38)*_xlfn.NORM.S.INV(RAND())</f>
        <v>0.33109888780488572</v>
      </c>
      <c r="Z760" s="23">
        <f ca="1">SQRT(Inputs!$B$38)*D760+SQRT(1-Inputs!$B$38)*_xlfn.NORM.S.INV(RAND())</f>
        <v>-0.67401293539620966</v>
      </c>
      <c r="AA760" s="23">
        <f ca="1">SQRT(Inputs!$B$38)*E760+SQRT(1-Inputs!$B$38)*_xlfn.NORM.S.INV(RAND())</f>
        <v>-0.74530832912612099</v>
      </c>
      <c r="AB760" s="23">
        <f ca="1">SQRT(Inputs!$B$38)*F760+SQRT(1-Inputs!$B$38)*_xlfn.NORM.S.INV(RAND())</f>
        <v>-0.56206717590663779</v>
      </c>
      <c r="AC760" s="23">
        <f ca="1">SQRT(Inputs!$B$38)*G760+SQRT(1-Inputs!$B$38)*_xlfn.NORM.S.INV(RAND())</f>
        <v>-0.55038978818214335</v>
      </c>
      <c r="AD760" s="23">
        <f ca="1">SQRT(Inputs!$B$38)*H760+SQRT(1-Inputs!$B$38)*_xlfn.NORM.S.INV(RAND())</f>
        <v>0.54755411250349195</v>
      </c>
      <c r="AE760" s="23">
        <f ca="1">SQRT(Inputs!$B$38)*I760+SQRT(1-Inputs!$B$38)*_xlfn.NORM.S.INV(RAND())</f>
        <v>0.44679189594328006</v>
      </c>
      <c r="AF760" s="23">
        <f ca="1">SQRT(Inputs!$B$38)*J760+SQRT(1-Inputs!$B$38)*_xlfn.NORM.S.INV(RAND())</f>
        <v>0.60530917022137298</v>
      </c>
      <c r="AG760" s="23">
        <f ca="1">SQRT(Inputs!$B$38)*K760+SQRT(1-Inputs!$B$38)*_xlfn.NORM.S.INV(RAND())</f>
        <v>1.7671902285948171E-2</v>
      </c>
      <c r="AH760" s="23">
        <f ca="1">SQRT(Inputs!$B$38)*L760+SQRT(1-Inputs!$B$38)*_xlfn.NORM.S.INV(RAND())</f>
        <v>-1.1259603794807085</v>
      </c>
      <c r="AI760" s="23">
        <f ca="1">SQRT(Inputs!$B$38)*M760+SQRT(1-Inputs!$B$38)*_xlfn.NORM.S.INV(RAND())</f>
        <v>0.15255768838530492</v>
      </c>
      <c r="AJ760" s="23">
        <f ca="1">SQRT(Inputs!$B$38)*C760+SQRT(1-Inputs!$B$38)*_xlfn.NORM.S.INV(RAND())</f>
        <v>1.8953664491508255</v>
      </c>
      <c r="AK760" s="23">
        <f ca="1">SQRT(Inputs!$B$38)*D760+SQRT(1-Inputs!$B$38)*_xlfn.NORM.S.INV(RAND())</f>
        <v>0.43416763244999529</v>
      </c>
      <c r="AL760" s="23">
        <f ca="1">SQRT(Inputs!$B$38)*E760+SQRT(1-Inputs!$B$38)*_xlfn.NORM.S.INV(RAND())</f>
        <v>-1.3116663463752729</v>
      </c>
      <c r="AM760" s="23">
        <f ca="1">SQRT(Inputs!$B$38)*F760+SQRT(1-Inputs!$B$38)*_xlfn.NORM.S.INV(RAND())</f>
        <v>-1.0900086335248667</v>
      </c>
      <c r="AN760" s="23">
        <f ca="1">SQRT(Inputs!$B$38)*G760+SQRT(1-Inputs!$B$38)*_xlfn.NORM.S.INV(RAND())</f>
        <v>-0.1218895770055114</v>
      </c>
      <c r="AO760" s="23">
        <f ca="1">SQRT(Inputs!$B$38)*H760+SQRT(1-Inputs!$B$38)*_xlfn.NORM.S.INV(RAND())</f>
        <v>-0.29032729928872547</v>
      </c>
      <c r="AP760" s="23">
        <f ca="1">SQRT(Inputs!$B$38)*I760+SQRT(1-Inputs!$B$38)*_xlfn.NORM.S.INV(RAND())</f>
        <v>0.59034551833941806</v>
      </c>
      <c r="AQ760" s="23">
        <f ca="1">SQRT(Inputs!$B$38)*J760+SQRT(1-Inputs!$B$38)*_xlfn.NORM.S.INV(RAND())</f>
        <v>-1.3095590836872018</v>
      </c>
      <c r="AR760" s="23">
        <f ca="1">SQRT(Inputs!$B$38)*K760+SQRT(1-Inputs!$B$38)*_xlfn.NORM.S.INV(RAND())</f>
        <v>0.72645687742177245</v>
      </c>
      <c r="AS760" s="23">
        <f ca="1">SQRT(Inputs!$B$38)*L760+SQRT(1-Inputs!$B$38)*_xlfn.NORM.S.INV(RAND())</f>
        <v>-2.2608787754168125</v>
      </c>
      <c r="AT760" s="23">
        <f ca="1">SQRT(Inputs!$B$38)*M760+SQRT(1-Inputs!$B$38)*_xlfn.NORM.S.INV(RAND())</f>
        <v>-0.54087623617822833</v>
      </c>
      <c r="AU760" s="15">
        <f ca="1">Inputs!$B$6*EXP($B$8-0.5*C$5^2+C$5*N760)</f>
        <v>5683.5768556861331</v>
      </c>
      <c r="AV760" s="15">
        <f t="shared" ca="1" si="401"/>
        <v>8026.4503605338059</v>
      </c>
      <c r="AW760" s="15">
        <f t="shared" ca="1" si="402"/>
        <v>10465.257547245059</v>
      </c>
      <c r="AX760" s="15">
        <f t="shared" ca="1" si="403"/>
        <v>14763.87495481322</v>
      </c>
      <c r="AY760" s="15">
        <f t="shared" ca="1" si="404"/>
        <v>16888.436777973227</v>
      </c>
      <c r="AZ760" s="15">
        <f t="shared" ca="1" si="405"/>
        <v>19739.588253137714</v>
      </c>
      <c r="BA760" s="15">
        <f t="shared" ca="1" si="406"/>
        <v>23465.781144756929</v>
      </c>
      <c r="BB760" s="15">
        <f t="shared" ca="1" si="407"/>
        <v>26800.02455255789</v>
      </c>
      <c r="BC760" s="15">
        <f t="shared" ca="1" si="408"/>
        <v>36110.097633229227</v>
      </c>
      <c r="BD760" s="15">
        <f t="shared" ca="1" si="409"/>
        <v>34514.152268353078</v>
      </c>
      <c r="BE760" s="15">
        <f t="shared" ca="1" si="410"/>
        <v>42070.202027113592</v>
      </c>
      <c r="BF760" s="15">
        <f ca="1">Inputs!$B$13*EXP($B$9-0.5*C$6^2+C$6*Y760)</f>
        <v>14769.341943676005</v>
      </c>
      <c r="BG760" s="15">
        <f t="shared" ca="1" si="411"/>
        <v>15938.688381263009</v>
      </c>
      <c r="BH760" s="15">
        <f t="shared" ca="1" si="412"/>
        <v>17209.693834164304</v>
      </c>
      <c r="BI760" s="15">
        <f t="shared" ca="1" si="413"/>
        <v>19321.27468848179</v>
      </c>
      <c r="BJ760" s="15">
        <f t="shared" ca="1" si="414"/>
        <v>21880.028482658126</v>
      </c>
      <c r="BK760" s="15">
        <f t="shared" ca="1" si="415"/>
        <v>28931.914043933037</v>
      </c>
      <c r="BL760" s="15">
        <f t="shared" ca="1" si="416"/>
        <v>37657.850544929999</v>
      </c>
      <c r="BM760" s="15">
        <f t="shared" ca="1" si="417"/>
        <v>49904.639113042511</v>
      </c>
      <c r="BN760" s="15">
        <f t="shared" ca="1" si="418"/>
        <v>61506.573090456783</v>
      </c>
      <c r="BO760" s="15">
        <f t="shared" ca="1" si="419"/>
        <v>66393.484480399755</v>
      </c>
      <c r="BP760" s="15">
        <f t="shared" ca="1" si="420"/>
        <v>83142.649149210803</v>
      </c>
      <c r="BQ760" s="15">
        <f ca="1">Inputs!$B$20*EXP($B$10-0.5*C$7^2+C$7*AJ760)</f>
        <v>8401.6412539220983</v>
      </c>
      <c r="BR760" s="15">
        <f t="shared" ca="1" si="421"/>
        <v>13085.327369786963</v>
      </c>
      <c r="BS760" s="15">
        <f t="shared" ca="1" si="422"/>
        <v>12294.40718961432</v>
      </c>
      <c r="BT760" s="15">
        <f t="shared" ca="1" si="423"/>
        <v>12735.597170613319</v>
      </c>
      <c r="BU760" s="15">
        <f t="shared" ca="1" si="424"/>
        <v>17137.049192738476</v>
      </c>
      <c r="BV760" s="15">
        <f t="shared" ca="1" si="425"/>
        <v>22332.940705353387</v>
      </c>
      <c r="BW760" s="15">
        <f t="shared" ca="1" si="426"/>
        <v>35311.944607996847</v>
      </c>
      <c r="BX760" s="15">
        <f t="shared" ca="1" si="427"/>
        <v>37985.468383398416</v>
      </c>
      <c r="BY760" s="15">
        <f t="shared" ca="1" si="428"/>
        <v>61160.423869245162</v>
      </c>
      <c r="BZ760" s="15">
        <f t="shared" ca="1" si="429"/>
        <v>56632.721776093909</v>
      </c>
      <c r="CA760" s="15">
        <f t="shared" ca="1" si="430"/>
        <v>72261.687039887038</v>
      </c>
      <c r="CB760" s="15">
        <f ca="1">(AU760*DCF!C$10-DCF!C$5*MAX(AU760*DCF!C$10,0)-MAX(AU760-Inputs!$B$6,0)/Inputs!$B$10)*DCF!C$6</f>
        <v>1037.9310391038625</v>
      </c>
      <c r="CC760" s="15">
        <f ca="1">(AV760*DCF!D$10-DCF!D$5*MAX(AV760*DCF!D$10,0)-MAX(AV760-AU760,0)/Inputs!$B$10)*DCF!D$6</f>
        <v>1385.1445111623</v>
      </c>
      <c r="CD760" s="15">
        <f ca="1">(AW760*DCF!E$10-DCF!E$5*MAX(AW760*DCF!E$10,0)-MAX(AW760-AV760,0)/Inputs!$B$10)*DCF!E$6</f>
        <v>1866.9410012358865</v>
      </c>
      <c r="CE760" s="15">
        <f ca="1">(AX760*DCF!F$10-DCF!F$5*MAX(AX760*DCF!F$10,0)-MAX(AX760-AW760,0)/Inputs!$B$10)*DCF!F$6</f>
        <v>2328.4946664055828</v>
      </c>
      <c r="CF760" s="15">
        <f ca="1">(AY760*DCF!G$10-DCF!G$5*MAX(AY760*DCF!G$10,0)-MAX(AY760-AX760,0)/Inputs!$B$10)*DCF!G$6</f>
        <v>3071.3134570737598</v>
      </c>
      <c r="CG760" s="15">
        <f ca="1">(AZ760*DCF!H$10-DCF!H$5*MAX(AZ760*DCF!H$10,0)-MAX(AZ760-AY760,0)/Inputs!$B$10)*DCF!H$6</f>
        <v>3326.1821601326046</v>
      </c>
      <c r="CH760" s="15">
        <f ca="1">(BA760*DCF!I$10-DCF!I$5*MAX(BA760*DCF!I$10,0)-MAX(BA760-AZ760,0)/Inputs!$B$10)*DCF!I$6</f>
        <v>3675.1159926173923</v>
      </c>
      <c r="CI760" s="15">
        <f ca="1">(BB760*DCF!J$10-DCF!J$5*MAX(BB760*DCF!J$10,0)-MAX(BB760-BA760,0)/Inputs!$B$10)*DCF!J$6</f>
        <v>4093.6967534374439</v>
      </c>
      <c r="CJ760" s="15">
        <f ca="1">(BC760*DCF!K$10-DCF!K$5*MAX(BC760*DCF!K$10,0)-MAX(BC760-BB760,0)/Inputs!$B$10)*DCF!K$6</f>
        <v>4509.8772815031389</v>
      </c>
      <c r="CK760" s="15">
        <f ca="1">(BD760*DCF!L$10-DCF!L$5*MAX(BD760*DCF!L$10,0)-MAX(BD760-BC760,0)/Inputs!$B$10)*DCF!L$6</f>
        <v>5205.3904820620673</v>
      </c>
      <c r="CL760" s="15">
        <f ca="1">(BE760*DCF!M$10-DCF!M$5*MAX(BE760*DCF!M$10,0)-MAX(BE760-BD760,0)/Inputs!$B$10)*DCF!M$6</f>
        <v>5033.9987646027339</v>
      </c>
      <c r="CM760" s="15">
        <f ca="1">(BF760*DCF!C$28-DCF!C$5*MAX(BF760*DCF!C$28,0)-MAX(BF760-Inputs!$B$13,0)/Inputs!$B$17)*DCF!C$6</f>
        <v>3726.3649754909934</v>
      </c>
      <c r="CN760" s="15">
        <f ca="1">(BG760*DCF!D$28-DCF!D$5*MAX(BG760*DCF!D$28,0)-MAX(BG760-BF760,0)/Inputs!$B$17)*DCF!D$6</f>
        <v>4444.8361259376061</v>
      </c>
      <c r="CO760" s="15">
        <f ca="1">(BH760*DCF!E$28-DCF!E$5*MAX(BH760*DCF!E$28,0)-MAX(BH760-BG760,0)/Inputs!$B$17)*DCF!E$6</f>
        <v>4623.5940576217417</v>
      </c>
      <c r="CP760" s="15">
        <f ca="1">(BI760*DCF!F$28-DCF!F$5*MAX(BI760*DCF!F$28,0)-MAX(BI760-BH760,0)/Inputs!$B$17)*DCF!F$6</f>
        <v>4860.7704682733993</v>
      </c>
      <c r="CQ760" s="15">
        <f ca="1">(BJ760*DCF!G$28-DCF!G$5*MAX(BJ760*DCF!G$28,0)-MAX(BJ760-BI760,0)/Inputs!$B$17)*DCF!G$6</f>
        <v>5246.582282343983</v>
      </c>
      <c r="CR760" s="15">
        <f ca="1">(BK760*DCF!H$28-DCF!H$5*MAX(BK760*DCF!H$28,0)-MAX(BK760-BJ760,0)/Inputs!$B$17)*DCF!H$6</f>
        <v>6059.5164257349543</v>
      </c>
      <c r="CS760" s="15">
        <f ca="1">(BL760*DCF!I$28-DCF!I$5*MAX(BL760*DCF!I$28,0)-MAX(BL760-BK760,0)/Inputs!$B$17)*DCF!I$6</f>
        <v>7602.9185253046699</v>
      </c>
      <c r="CT760" s="15">
        <f ca="1">(BM760*DCF!J$28-DCF!J$5*MAX(BM760*DCF!J$28,0)-MAX(BM760-BL760,0)/Inputs!$B$17)*DCF!J$6</f>
        <v>9509.0533047285535</v>
      </c>
      <c r="CU760" s="15">
        <f ca="1">(BN760*DCF!K$28-DCF!K$5*MAX(BN760*DCF!K$28,0)-MAX(BN760-BM760,0)/Inputs!$B$17)*DCF!K$6</f>
        <v>11568.074580732824</v>
      </c>
      <c r="CV760" s="15">
        <f ca="1">(BO760*DCF!L$28-DCF!L$5*MAX(BO760*DCF!L$28,0)-MAX(BO760-BN760,0)/Inputs!$B$17)*DCF!L$6</f>
        <v>12693.931572057216</v>
      </c>
      <c r="CW760" s="15">
        <f ca="1">(BP760*DCF!M$28-DCF!M$5*MAX(BP760*DCF!M$28,0)-MAX(BP760-BO760,0)/Inputs!$B$17)*DCF!M$6</f>
        <v>13892.579206874027</v>
      </c>
      <c r="CX760" s="15">
        <f ca="1">(BQ760*DCF!C$46-DCF!C$5*MAX(BQ760*DCF!C$46,0)-MAX(BQ760-Inputs!$B$20,0)/Inputs!$B$24)*DCF!C$6</f>
        <v>-4342.4766193455644</v>
      </c>
      <c r="CY760" s="15">
        <f ca="1">(BR760*DCF!D$46-DCF!D$5*MAX(BR760*DCF!D$46,0)-MAX(BR760-BQ760,0)/Inputs!$B$24)*DCF!D$6</f>
        <v>-4231.8502157586418</v>
      </c>
      <c r="CZ760" s="15">
        <f ca="1">(BS760*DCF!E$46-DCF!E$5*MAX(BS760*DCF!E$46,0)-MAX(BS760-BR760,0)/Inputs!$B$24)*DCF!E$6</f>
        <v>-1453.8350563408258</v>
      </c>
      <c r="DA760" s="15">
        <f ca="1">(BT760*DCF!F$46-DCF!F$5*MAX(BT760*DCF!F$46,0)-MAX(BT760-BS760,0)/Inputs!$B$24)*DCF!F$6</f>
        <v>-1088.137925712673</v>
      </c>
      <c r="DB760" s="15">
        <f ca="1">(BU760*DCF!G$46-DCF!G$5*MAX(BU760*DCF!G$46,0)-MAX(BU760-BT760,0)/Inputs!$B$24)*DCF!G$6</f>
        <v>-2057.0179743380186</v>
      </c>
      <c r="DC760" s="15">
        <f ca="1">(BV760*DCF!H$46-DCF!H$5*MAX(BV760*DCF!H$46,0)-MAX(BV760-BU760,0)/Inputs!$B$24)*DCF!H$6</f>
        <v>-1614.5914517895926</v>
      </c>
      <c r="DD760" s="15">
        <f ca="1">(BW760*DCF!I$46-DCF!I$5*MAX(BW760*DCF!I$46,0)-MAX(BW760-BV760,0)/Inputs!$B$24)*DCF!I$6</f>
        <v>-2910.2268739721098</v>
      </c>
      <c r="DE760" s="15">
        <f ca="1">(BX760*DCF!J$46-DCF!J$5*MAX(BX760*DCF!J$46,0)-MAX(BX760-BW760,0)/Inputs!$B$24)*DCF!J$6</f>
        <v>884.41049940193193</v>
      </c>
      <c r="DF760" s="15">
        <f ca="1">(BY760*DCF!K$46-DCF!K$5*MAX(BY760*DCF!K$46,0)-MAX(BY760-BX760,0)/Inputs!$B$24)*DCF!K$6</f>
        <v>-2183.5594250351437</v>
      </c>
      <c r="DG760" s="15">
        <f ca="1">(BZ760*DCF!L$46-DCF!L$5*MAX(BZ760*DCF!L$46,0)-MAX(BZ760-BY760,0)/Inputs!$B$24)*DCF!L$6</f>
        <v>3914.7585445036329</v>
      </c>
      <c r="DH760" s="15">
        <f ca="1">(CA760*DCF!M$46-DCF!M$5*MAX(CA760*DCF!M$46,0)-MAX(CA760-BZ760,0)/Inputs!$B$24)*DCF!M$6</f>
        <v>2397.7005326242852</v>
      </c>
      <c r="DI760" s="15">
        <f ca="1">SUM(CB760:CL760)+BE760*DCF!M$10*(1+Inputs!$B$30)*(1-Inputs!$B$33)*(1-Inputs!$B$30/Inputs!$B$31)/(Inputs!$B$29-Inputs!$B$30)*DCF!M$6</f>
        <v>152616.01467162266</v>
      </c>
      <c r="DJ760" s="15">
        <f ca="1">SUM(CM760:CW760)+BP760*DCF!M$28*(1+Inputs!$B$30)*(1-Inputs!$B$33)*(1-Inputs!$B$30/Inputs!$B$31)/(Inputs!$B$29-Inputs!$B$30)*DCF!M$6</f>
        <v>392744.34423172456</v>
      </c>
      <c r="DK760" s="15">
        <f ca="1">SUM(CX760:DH760)+CA760*DCF!M$46*(1+Inputs!$B$30)*(1-Inputs!$B$33)*(1-Inputs!$B$30/Inputs!$B$31)/(Inputs!$B$29-Inputs!$B$30)*DCF!M$6</f>
        <v>99040.302141955253</v>
      </c>
      <c r="DM760" s="15">
        <f ca="1">DI760+DJ760+DK760+Inputs!$B$34+Inputs!$B$36-Inputs!$B$35</f>
        <v>721251.66104530252</v>
      </c>
    </row>
    <row r="761" spans="1:117" x14ac:dyDescent="0.75">
      <c r="A761" s="11">
        <v>748</v>
      </c>
      <c r="C761" s="23">
        <f t="shared" ca="1" si="434"/>
        <v>0.37468263488896941</v>
      </c>
      <c r="D761" s="23">
        <f t="shared" ca="1" si="434"/>
        <v>-1.3962243984807461</v>
      </c>
      <c r="E761" s="23">
        <f t="shared" ca="1" si="434"/>
        <v>-0.32045826758592527</v>
      </c>
      <c r="F761" s="23">
        <f t="shared" ca="1" si="434"/>
        <v>-0.30846892341981208</v>
      </c>
      <c r="G761" s="23">
        <f t="shared" ca="1" si="434"/>
        <v>7.985137447865498E-2</v>
      </c>
      <c r="H761" s="23">
        <f t="shared" ca="1" si="434"/>
        <v>-8.3563899994664609E-4</v>
      </c>
      <c r="I761" s="23">
        <f t="shared" ca="1" si="434"/>
        <v>-0.98186304753352305</v>
      </c>
      <c r="J761" s="23">
        <f t="shared" ca="1" si="434"/>
        <v>-0.29918556120981504</v>
      </c>
      <c r="K761" s="23">
        <f t="shared" ca="1" si="434"/>
        <v>7.9834204100104569E-2</v>
      </c>
      <c r="L761" s="23">
        <f t="shared" ca="1" si="434"/>
        <v>0.50047467813222801</v>
      </c>
      <c r="M761" s="23">
        <f t="shared" ca="1" si="434"/>
        <v>-1.267316280356096</v>
      </c>
      <c r="N761" s="23">
        <f ca="1">SQRT(Inputs!$B$38)*C761+SQRT(1-Inputs!$B$38)*_xlfn.NORM.S.INV(RAND())</f>
        <v>0.35310970588731933</v>
      </c>
      <c r="O761" s="23">
        <f ca="1">SQRT(Inputs!$B$38)*D761+SQRT(1-Inputs!$B$38)*_xlfn.NORM.S.INV(RAND())</f>
        <v>0.9407945634468009</v>
      </c>
      <c r="P761" s="23">
        <f ca="1">SQRT(Inputs!$B$38)*E761+SQRT(1-Inputs!$B$38)*_xlfn.NORM.S.INV(RAND())</f>
        <v>-1.1737202156550983</v>
      </c>
      <c r="Q761" s="23">
        <f ca="1">SQRT(Inputs!$B$38)*F761+SQRT(1-Inputs!$B$38)*_xlfn.NORM.S.INV(RAND())</f>
        <v>1.1069714531426176</v>
      </c>
      <c r="R761" s="23">
        <f ca="1">SQRT(Inputs!$B$38)*G761+SQRT(1-Inputs!$B$38)*_xlfn.NORM.S.INV(RAND())</f>
        <v>-0.64544794187383048</v>
      </c>
      <c r="S761" s="23">
        <f ca="1">SQRT(Inputs!$B$38)*H761+SQRT(1-Inputs!$B$38)*_xlfn.NORM.S.INV(RAND())</f>
        <v>0.36864808535272903</v>
      </c>
      <c r="T761" s="23">
        <f ca="1">SQRT(Inputs!$B$38)*I761+SQRT(1-Inputs!$B$38)*_xlfn.NORM.S.INV(RAND())</f>
        <v>0.51237811838765068</v>
      </c>
      <c r="U761" s="23">
        <f ca="1">SQRT(Inputs!$B$38)*J761+SQRT(1-Inputs!$B$38)*_xlfn.NORM.S.INV(RAND())</f>
        <v>0.54384264665479132</v>
      </c>
      <c r="V761" s="23">
        <f ca="1">SQRT(Inputs!$B$38)*K761+SQRT(1-Inputs!$B$38)*_xlfn.NORM.S.INV(RAND())</f>
        <v>-0.68274406384145547</v>
      </c>
      <c r="W761" s="23">
        <f ca="1">SQRT(Inputs!$B$38)*L761+SQRT(1-Inputs!$B$38)*_xlfn.NORM.S.INV(RAND())</f>
        <v>-0.7465735593562276</v>
      </c>
      <c r="X761" s="23">
        <f ca="1">SQRT(Inputs!$B$38)*M761+SQRT(1-Inputs!$B$38)*_xlfn.NORM.S.INV(RAND())</f>
        <v>-0.31664068852689359</v>
      </c>
      <c r="Y761" s="23">
        <f ca="1">SQRT(Inputs!$B$38)*C761+SQRT(1-Inputs!$B$38)*_xlfn.NORM.S.INV(RAND())</f>
        <v>0.36507240428699822</v>
      </c>
      <c r="Z761" s="23">
        <f ca="1">SQRT(Inputs!$B$38)*D761+SQRT(1-Inputs!$B$38)*_xlfn.NORM.S.INV(RAND())</f>
        <v>-0.47679862151472141</v>
      </c>
      <c r="AA761" s="23">
        <f ca="1">SQRT(Inputs!$B$38)*E761+SQRT(1-Inputs!$B$38)*_xlfn.NORM.S.INV(RAND())</f>
        <v>-1.1756862323367228</v>
      </c>
      <c r="AB761" s="23">
        <f ca="1">SQRT(Inputs!$B$38)*F761+SQRT(1-Inputs!$B$38)*_xlfn.NORM.S.INV(RAND())</f>
        <v>-0.41273321399920276</v>
      </c>
      <c r="AC761" s="23">
        <f ca="1">SQRT(Inputs!$B$38)*G761+SQRT(1-Inputs!$B$38)*_xlfn.NORM.S.INV(RAND())</f>
        <v>9.4137052823109191E-2</v>
      </c>
      <c r="AD761" s="23">
        <f ca="1">SQRT(Inputs!$B$38)*H761+SQRT(1-Inputs!$B$38)*_xlfn.NORM.S.INV(RAND())</f>
        <v>-0.32955130344635808</v>
      </c>
      <c r="AE761" s="23">
        <f ca="1">SQRT(Inputs!$B$38)*I761+SQRT(1-Inputs!$B$38)*_xlfn.NORM.S.INV(RAND())</f>
        <v>-0.33204603181173453</v>
      </c>
      <c r="AF761" s="23">
        <f ca="1">SQRT(Inputs!$B$38)*J761+SQRT(1-Inputs!$B$38)*_xlfn.NORM.S.INV(RAND())</f>
        <v>-0.31429584593425636</v>
      </c>
      <c r="AG761" s="23">
        <f ca="1">SQRT(Inputs!$B$38)*K761+SQRT(1-Inputs!$B$38)*_xlfn.NORM.S.INV(RAND())</f>
        <v>2.0792240905848911</v>
      </c>
      <c r="AH761" s="23">
        <f ca="1">SQRT(Inputs!$B$38)*L761+SQRT(1-Inputs!$B$38)*_xlfn.NORM.S.INV(RAND())</f>
        <v>0.20387936984794897</v>
      </c>
      <c r="AI761" s="23">
        <f ca="1">SQRT(Inputs!$B$38)*M761+SQRT(1-Inputs!$B$38)*_xlfn.NORM.S.INV(RAND())</f>
        <v>0.42882082302315905</v>
      </c>
      <c r="AJ761" s="23">
        <f ca="1">SQRT(Inputs!$B$38)*C761+SQRT(1-Inputs!$B$38)*_xlfn.NORM.S.INV(RAND())</f>
        <v>0.68680228390243969</v>
      </c>
      <c r="AK761" s="23">
        <f ca="1">SQRT(Inputs!$B$38)*D761+SQRT(1-Inputs!$B$38)*_xlfn.NORM.S.INV(RAND())</f>
        <v>-0.67986356063303932</v>
      </c>
      <c r="AL761" s="23">
        <f ca="1">SQRT(Inputs!$B$38)*E761+SQRT(1-Inputs!$B$38)*_xlfn.NORM.S.INV(RAND())</f>
        <v>0.91442011891142072</v>
      </c>
      <c r="AM761" s="23">
        <f ca="1">SQRT(Inputs!$B$38)*F761+SQRT(1-Inputs!$B$38)*_xlfn.NORM.S.INV(RAND())</f>
        <v>0.74246108124749566</v>
      </c>
      <c r="AN761" s="23">
        <f ca="1">SQRT(Inputs!$B$38)*G761+SQRT(1-Inputs!$B$38)*_xlfn.NORM.S.INV(RAND())</f>
        <v>-0.50148185569058223</v>
      </c>
      <c r="AO761" s="23">
        <f ca="1">SQRT(Inputs!$B$38)*H761+SQRT(1-Inputs!$B$38)*_xlfn.NORM.S.INV(RAND())</f>
        <v>0.49732510867392687</v>
      </c>
      <c r="AP761" s="23">
        <f ca="1">SQRT(Inputs!$B$38)*I761+SQRT(1-Inputs!$B$38)*_xlfn.NORM.S.INV(RAND())</f>
        <v>-1.0472087837443944</v>
      </c>
      <c r="AQ761" s="23">
        <f ca="1">SQRT(Inputs!$B$38)*J761+SQRT(1-Inputs!$B$38)*_xlfn.NORM.S.INV(RAND())</f>
        <v>-0.28087633661340927</v>
      </c>
      <c r="AR761" s="23">
        <f ca="1">SQRT(Inputs!$B$38)*K761+SQRT(1-Inputs!$B$38)*_xlfn.NORM.S.INV(RAND())</f>
        <v>1.2564324262504487</v>
      </c>
      <c r="AS761" s="23">
        <f ca="1">SQRT(Inputs!$B$38)*L761+SQRT(1-Inputs!$B$38)*_xlfn.NORM.S.INV(RAND())</f>
        <v>-1.1530267999654864</v>
      </c>
      <c r="AT761" s="23">
        <f ca="1">SQRT(Inputs!$B$38)*M761+SQRT(1-Inputs!$B$38)*_xlfn.NORM.S.INV(RAND())</f>
        <v>-0.50486372959027637</v>
      </c>
      <c r="AU761" s="15">
        <f ca="1">Inputs!$B$6*EXP($B$8-0.5*C$5^2+C$5*N761)</f>
        <v>5254.1387071977051</v>
      </c>
      <c r="AV761" s="15">
        <f t="shared" ca="1" si="401"/>
        <v>7344.3101463194589</v>
      </c>
      <c r="AW761" s="15">
        <f t="shared" ca="1" si="402"/>
        <v>7643.9062222913581</v>
      </c>
      <c r="AX761" s="15">
        <f t="shared" ca="1" si="403"/>
        <v>10716.599353241885</v>
      </c>
      <c r="AY761" s="15">
        <f t="shared" ca="1" si="404"/>
        <v>12145.827774385578</v>
      </c>
      <c r="AZ761" s="15">
        <f t="shared" ca="1" si="405"/>
        <v>15470.113094774579</v>
      </c>
      <c r="BA761" s="15">
        <f t="shared" ca="1" si="406"/>
        <v>19974.382439328168</v>
      </c>
      <c r="BB761" s="15">
        <f t="shared" ca="1" si="407"/>
        <v>25824.175389738957</v>
      </c>
      <c r="BC761" s="15">
        <f t="shared" ca="1" si="408"/>
        <v>29610.793868234774</v>
      </c>
      <c r="BD761" s="15">
        <f t="shared" ca="1" si="409"/>
        <v>33829.294219576048</v>
      </c>
      <c r="BE761" s="15">
        <f t="shared" ca="1" si="410"/>
        <v>40275.02948665365</v>
      </c>
      <c r="BF761" s="15">
        <f ca="1">Inputs!$B$13*EXP($B$9-0.5*C$6^2+C$6*Y761)</f>
        <v>14869.151730526024</v>
      </c>
      <c r="BG761" s="15">
        <f t="shared" ca="1" si="411"/>
        <v>16627.693571512591</v>
      </c>
      <c r="BH761" s="15">
        <f t="shared" ca="1" si="412"/>
        <v>16716.757662145552</v>
      </c>
      <c r="BI761" s="15">
        <f t="shared" ca="1" si="413"/>
        <v>19204.239432714043</v>
      </c>
      <c r="BJ761" s="15">
        <f t="shared" ca="1" si="414"/>
        <v>23864.791135098178</v>
      </c>
      <c r="BK761" s="15">
        <f t="shared" ca="1" si="415"/>
        <v>28004.442733504628</v>
      </c>
      <c r="BL761" s="15">
        <f t="shared" ca="1" si="416"/>
        <v>32951.225532715922</v>
      </c>
      <c r="BM761" s="15">
        <f t="shared" ca="1" si="417"/>
        <v>38953.189912220289</v>
      </c>
      <c r="BN761" s="15">
        <f t="shared" ca="1" si="418"/>
        <v>61463.201219151255</v>
      </c>
      <c r="BO761" s="15">
        <f t="shared" ca="1" si="419"/>
        <v>77437.751173462748</v>
      </c>
      <c r="BP761" s="15">
        <f t="shared" ca="1" si="420"/>
        <v>100056.28587704948</v>
      </c>
      <c r="BQ761" s="15">
        <f ca="1">Inputs!$B$20*EXP($B$10-0.5*C$7^2+C$7*AJ761)</f>
        <v>5472.6900995857777</v>
      </c>
      <c r="BR761" s="15">
        <f t="shared" ca="1" si="421"/>
        <v>5983.7097082854143</v>
      </c>
      <c r="BS761" s="15">
        <f t="shared" ca="1" si="422"/>
        <v>10655.030641268471</v>
      </c>
      <c r="BT761" s="15">
        <f t="shared" ca="1" si="423"/>
        <v>17850.018929043625</v>
      </c>
      <c r="BU761" s="15">
        <f t="shared" ca="1" si="424"/>
        <v>21911.167050763543</v>
      </c>
      <c r="BV761" s="15">
        <f t="shared" ca="1" si="425"/>
        <v>34099.181347571219</v>
      </c>
      <c r="BW761" s="15">
        <f t="shared" ca="1" si="426"/>
        <v>38124.029625093761</v>
      </c>
      <c r="BX761" s="15">
        <f t="shared" ca="1" si="427"/>
        <v>50403.038207467456</v>
      </c>
      <c r="BY761" s="15">
        <f t="shared" ca="1" si="428"/>
        <v>89814.41767904369</v>
      </c>
      <c r="BZ761" s="15">
        <f t="shared" ca="1" si="429"/>
        <v>101951.05111353846</v>
      </c>
      <c r="CA761" s="15">
        <f t="shared" ca="1" si="430"/>
        <v>130921.69399984331</v>
      </c>
      <c r="CB761" s="15">
        <f ca="1">(AU761*DCF!C$10-DCF!C$5*MAX(AU761*DCF!C$10,0)-MAX(AU761-Inputs!$B$6,0)/Inputs!$B$10)*DCF!C$6</f>
        <v>1040.9930096459939</v>
      </c>
      <c r="CC761" s="15">
        <f ca="1">(AV761*DCF!D$10-DCF!D$5*MAX(AV761*DCF!D$10,0)-MAX(AV761-AU761,0)/Inputs!$B$10)*DCF!D$6</f>
        <v>1280.492240340184</v>
      </c>
      <c r="CD761" s="15">
        <f ca="1">(AW761*DCF!E$10-DCF!E$5*MAX(AW761*DCF!E$10,0)-MAX(AW761-AV761,0)/Inputs!$B$10)*DCF!E$6</f>
        <v>1697.3748228961185</v>
      </c>
      <c r="CE761" s="15">
        <f ca="1">(AX761*DCF!F$10-DCF!F$5*MAX(AX761*DCF!F$10,0)-MAX(AX761-AW761,0)/Inputs!$B$10)*DCF!F$6</f>
        <v>1700.0653003944794</v>
      </c>
      <c r="CF761" s="15">
        <f ca="1">(AY761*DCF!G$10-DCF!G$5*MAX(AY761*DCF!G$10,0)-MAX(AY761-AX761,0)/Inputs!$B$10)*DCF!G$6</f>
        <v>2227.8021127494353</v>
      </c>
      <c r="CG761" s="15">
        <f ca="1">(AZ761*DCF!H$10-DCF!H$5*MAX(AZ761*DCF!H$10,0)-MAX(AZ761-AY761,0)/Inputs!$B$10)*DCF!H$6</f>
        <v>2413.2470994536316</v>
      </c>
      <c r="CH761" s="15">
        <f ca="1">(BA761*DCF!I$10-DCF!I$5*MAX(BA761*DCF!I$10,0)-MAX(BA761-AZ761,0)/Inputs!$B$10)*DCF!I$6</f>
        <v>2909.7330161341993</v>
      </c>
      <c r="CI761" s="15">
        <f ca="1">(BB761*DCF!J$10-DCF!J$5*MAX(BB761*DCF!J$10,0)-MAX(BB761-BA761,0)/Inputs!$B$10)*DCF!J$6</f>
        <v>3545.0486925576884</v>
      </c>
      <c r="CJ761" s="15">
        <f ca="1">(BC761*DCF!K$10-DCF!K$5*MAX(BC761*DCF!K$10,0)-MAX(BC761-BB761,0)/Inputs!$B$10)*DCF!K$6</f>
        <v>4236.7933166363118</v>
      </c>
      <c r="CK761" s="15">
        <f ca="1">(BD761*DCF!L$10-DCF!L$5*MAX(BD761*DCF!L$10,0)-MAX(BD761-BC761,0)/Inputs!$B$10)*DCF!L$6</f>
        <v>4556.580466162698</v>
      </c>
      <c r="CL761" s="15">
        <f ca="1">(BE761*DCF!M$10-DCF!M$5*MAX(BE761*DCF!M$10,0)-MAX(BE761-BD761,0)/Inputs!$B$10)*DCF!M$6</f>
        <v>4913.3156299373995</v>
      </c>
      <c r="CM761" s="15">
        <f ca="1">(BF761*DCF!C$28-DCF!C$5*MAX(BF761*DCF!C$28,0)-MAX(BF761-Inputs!$B$13,0)/Inputs!$B$17)*DCF!C$6</f>
        <v>3733.775508784498</v>
      </c>
      <c r="CN761" s="15">
        <f ca="1">(BG761*DCF!D$28-DCF!D$5*MAX(BG761*DCF!D$28,0)-MAX(BG761-BF761,0)/Inputs!$B$17)*DCF!D$6</f>
        <v>4522.0616516188147</v>
      </c>
      <c r="CO761" s="15">
        <f ca="1">(BH761*DCF!E$28-DCF!E$5*MAX(BH761*DCF!E$28,0)-MAX(BH761-BG761,0)/Inputs!$B$17)*DCF!E$6</f>
        <v>4716.9301296035292</v>
      </c>
      <c r="CP761" s="15">
        <f ca="1">(BI761*DCF!F$28-DCF!F$5*MAX(BI761*DCF!F$28,0)-MAX(BI761-BH761,0)/Inputs!$B$17)*DCF!F$6</f>
        <v>4760.5597757713158</v>
      </c>
      <c r="CQ761" s="15">
        <f ca="1">(BJ761*DCF!G$28-DCF!G$5*MAX(BJ761*DCF!G$28,0)-MAX(BJ761-BI761,0)/Inputs!$B$17)*DCF!G$6</f>
        <v>5408.0423659379403</v>
      </c>
      <c r="CR761" s="15">
        <f ca="1">(BK761*DCF!H$28-DCF!H$5*MAX(BK761*DCF!H$28,0)-MAX(BK761-BJ761,0)/Inputs!$B$17)*DCF!H$6</f>
        <v>6282.6219683310574</v>
      </c>
      <c r="CS761" s="15">
        <f ca="1">(BL761*DCF!I$28-DCF!I$5*MAX(BL761*DCF!I$28,0)-MAX(BL761-BK761,0)/Inputs!$B$17)*DCF!I$6</f>
        <v>7038.56577378374</v>
      </c>
      <c r="CT761" s="15">
        <f ca="1">(BM761*DCF!J$28-DCF!J$5*MAX(BM761*DCF!J$28,0)-MAX(BM761-BL761,0)/Inputs!$B$17)*DCF!J$6</f>
        <v>7893.9836572440418</v>
      </c>
      <c r="CU761" s="15">
        <f ca="1">(BN761*DCF!K$28-DCF!K$5*MAX(BN761*DCF!K$28,0)-MAX(BN761-BM761,0)/Inputs!$B$17)*DCF!K$6</f>
        <v>10222.820990875334</v>
      </c>
      <c r="CV761" s="15">
        <f ca="1">(BO761*DCF!L$28-DCF!L$5*MAX(BO761*DCF!L$28,0)-MAX(BO761-BN761,0)/Inputs!$B$17)*DCF!L$6</f>
        <v>13642.909803050103</v>
      </c>
      <c r="CW761" s="15">
        <f ca="1">(BP761*DCF!M$28-DCF!M$5*MAX(BP761*DCF!M$28,0)-MAX(BP761-BO761,0)/Inputs!$B$17)*DCF!M$6</f>
        <v>16461.37565183745</v>
      </c>
      <c r="CX761" s="15">
        <f ca="1">(BQ761*DCF!C$46-DCF!C$5*MAX(BQ761*DCF!C$46,0)-MAX(BQ761-Inputs!$B$20,0)/Inputs!$B$24)*DCF!C$6</f>
        <v>-2313.180207565204</v>
      </c>
      <c r="CY761" s="15">
        <f ca="1">(BR761*DCF!D$46-DCF!D$5*MAX(BR761*DCF!D$46,0)-MAX(BR761-BQ761,0)/Inputs!$B$24)*DCF!D$6</f>
        <v>-1239.3275304743436</v>
      </c>
      <c r="CZ761" s="15">
        <f ca="1">(BS761*DCF!E$46-DCF!E$5*MAX(BS761*DCF!E$46,0)-MAX(BS761-BR761,0)/Inputs!$B$24)*DCF!E$6</f>
        <v>-3101.2820374808889</v>
      </c>
      <c r="DA761" s="15">
        <f ca="1">(BT761*DCF!F$46-DCF!F$5*MAX(BT761*DCF!F$46,0)-MAX(BT761-BS761,0)/Inputs!$B$24)*DCF!F$6</f>
        <v>-3919.8739213509539</v>
      </c>
      <c r="DB761" s="15">
        <f ca="1">(BU761*DCF!G$46-DCF!G$5*MAX(BU761*DCF!G$46,0)-MAX(BU761-BT761,0)/Inputs!$B$24)*DCF!G$6</f>
        <v>-2103.1383580646111</v>
      </c>
      <c r="DC761" s="15">
        <f ca="1">(BV761*DCF!H$46-DCF!H$5*MAX(BV761*DCF!H$46,0)-MAX(BV761-BU761,0)/Inputs!$B$24)*DCF!H$6</f>
        <v>-3787.3507655304047</v>
      </c>
      <c r="DD761" s="15">
        <f ca="1">(BW761*DCF!I$46-DCF!I$5*MAX(BW761*DCF!I$46,0)-MAX(BW761-BV761,0)/Inputs!$B$24)*DCF!I$6</f>
        <v>-274.88899702798665</v>
      </c>
      <c r="DE761" s="15">
        <f ca="1">(BX761*DCF!J$46-DCF!J$5*MAX(BX761*DCF!J$46,0)-MAX(BX761-BW761,0)/Inputs!$B$24)*DCF!J$6</f>
        <v>-1141.9244346732244</v>
      </c>
      <c r="DF761" s="15">
        <f ca="1">(BY761*DCF!K$46-DCF!K$5*MAX(BY761*DCF!K$46,0)-MAX(BY761-BX761,0)/Inputs!$B$24)*DCF!K$6</f>
        <v>-4524.2391199734084</v>
      </c>
      <c r="DG761" s="15">
        <f ca="1">(BZ761*DCF!L$46-DCF!L$5*MAX(BZ761*DCF!L$46,0)-MAX(BZ761-BY761,0)/Inputs!$B$24)*DCF!L$6</f>
        <v>4300.8447644394782</v>
      </c>
      <c r="DH761" s="15">
        <f ca="1">(CA761*DCF!M$46-DCF!M$5*MAX(CA761*DCF!M$46,0)-MAX(CA761-BZ761,0)/Inputs!$B$24)*DCF!M$6</f>
        <v>4207.2544001435208</v>
      </c>
      <c r="DI761" s="15">
        <f ca="1">SUM(CB761:CL761)+BE761*DCF!M$10*(1+Inputs!$B$30)*(1-Inputs!$B$33)*(1-Inputs!$B$30/Inputs!$B$31)/(Inputs!$B$29-Inputs!$B$30)*DCF!M$6</f>
        <v>142607.3853503947</v>
      </c>
      <c r="DJ761" s="15">
        <f ca="1">SUM(CM761:CW761)+BP761*DCF!M$28*(1+Inputs!$B$30)*(1-Inputs!$B$33)*(1-Inputs!$B$30/Inputs!$B$31)/(Inputs!$B$29-Inputs!$B$30)*DCF!M$6</f>
        <v>455960.93621448427</v>
      </c>
      <c r="DK761" s="15">
        <f ca="1">SUM(CX761:DH761)+CA761*DCF!M$46*(1+Inputs!$B$30)*(1-Inputs!$B$33)*(1-Inputs!$B$30/Inputs!$B$31)/(Inputs!$B$29-Inputs!$B$30)*DCF!M$6</f>
        <v>188523.34138229684</v>
      </c>
      <c r="DM761" s="15">
        <f ca="1">DI761+DJ761+DK761+Inputs!$B$34+Inputs!$B$36-Inputs!$B$35</f>
        <v>863942.66294717591</v>
      </c>
    </row>
    <row r="762" spans="1:117" x14ac:dyDescent="0.75">
      <c r="A762" s="11">
        <v>749</v>
      </c>
      <c r="C762" s="23">
        <f t="shared" ca="1" si="434"/>
        <v>0.14907945781984422</v>
      </c>
      <c r="D762" s="23">
        <f t="shared" ca="1" si="434"/>
        <v>0.20907123072126929</v>
      </c>
      <c r="E762" s="23">
        <f t="shared" ca="1" si="434"/>
        <v>-0.25011110238199269</v>
      </c>
      <c r="F762" s="23">
        <f t="shared" ca="1" si="434"/>
        <v>-1.0980153964577353</v>
      </c>
      <c r="G762" s="23">
        <f t="shared" ca="1" si="434"/>
        <v>1.3076560682582932</v>
      </c>
      <c r="H762" s="23">
        <f t="shared" ca="1" si="434"/>
        <v>-0.74141905777083816</v>
      </c>
      <c r="I762" s="23">
        <f t="shared" ca="1" si="434"/>
        <v>0.6454621870862155</v>
      </c>
      <c r="J762" s="23">
        <f t="shared" ca="1" si="434"/>
        <v>-0.95519274001686638</v>
      </c>
      <c r="K762" s="23">
        <f t="shared" ca="1" si="434"/>
        <v>-1.8318309933593719</v>
      </c>
      <c r="L762" s="23">
        <f t="shared" ca="1" si="434"/>
        <v>1.1894014722487614</v>
      </c>
      <c r="M762" s="23">
        <f t="shared" ca="1" si="434"/>
        <v>-0.16103803556502511</v>
      </c>
      <c r="N762" s="23">
        <f ca="1">SQRT(Inputs!$B$38)*C762+SQRT(1-Inputs!$B$38)*_xlfn.NORM.S.INV(RAND())</f>
        <v>0.69151914954593274</v>
      </c>
      <c r="O762" s="23">
        <f ca="1">SQRT(Inputs!$B$38)*D762+SQRT(1-Inputs!$B$38)*_xlfn.NORM.S.INV(RAND())</f>
        <v>0.27388149248824156</v>
      </c>
      <c r="P762" s="23">
        <f ca="1">SQRT(Inputs!$B$38)*E762+SQRT(1-Inputs!$B$38)*_xlfn.NORM.S.INV(RAND())</f>
        <v>0.36449918764365435</v>
      </c>
      <c r="Q762" s="23">
        <f ca="1">SQRT(Inputs!$B$38)*F762+SQRT(1-Inputs!$B$38)*_xlfn.NORM.S.INV(RAND())</f>
        <v>-1.7433730973100245</v>
      </c>
      <c r="R762" s="23">
        <f ca="1">SQRT(Inputs!$B$38)*G762+SQRT(1-Inputs!$B$38)*_xlfn.NORM.S.INV(RAND())</f>
        <v>0.52170439042154393</v>
      </c>
      <c r="S762" s="23">
        <f ca="1">SQRT(Inputs!$B$38)*H762+SQRT(1-Inputs!$B$38)*_xlfn.NORM.S.INV(RAND())</f>
        <v>-1.6052610738746</v>
      </c>
      <c r="T762" s="23">
        <f ca="1">SQRT(Inputs!$B$38)*I762+SQRT(1-Inputs!$B$38)*_xlfn.NORM.S.INV(RAND())</f>
        <v>-4.2467447353640997E-2</v>
      </c>
      <c r="U762" s="23">
        <f ca="1">SQRT(Inputs!$B$38)*J762+SQRT(1-Inputs!$B$38)*_xlfn.NORM.S.INV(RAND())</f>
        <v>1.2238301919438239</v>
      </c>
      <c r="V762" s="23">
        <f ca="1">SQRT(Inputs!$B$38)*K762+SQRT(1-Inputs!$B$38)*_xlfn.NORM.S.INV(RAND())</f>
        <v>-1.710582254817558</v>
      </c>
      <c r="W762" s="23">
        <f ca="1">SQRT(Inputs!$B$38)*L762+SQRT(1-Inputs!$B$38)*_xlfn.NORM.S.INV(RAND())</f>
        <v>1.2987114877587609</v>
      </c>
      <c r="X762" s="23">
        <f ca="1">SQRT(Inputs!$B$38)*M762+SQRT(1-Inputs!$B$38)*_xlfn.NORM.S.INV(RAND())</f>
        <v>-1.9291381794948759</v>
      </c>
      <c r="Y762" s="23">
        <f ca="1">SQRT(Inputs!$B$38)*C762+SQRT(1-Inputs!$B$38)*_xlfn.NORM.S.INV(RAND())</f>
        <v>-0.76608556359708047</v>
      </c>
      <c r="Z762" s="23">
        <f ca="1">SQRT(Inputs!$B$38)*D762+SQRT(1-Inputs!$B$38)*_xlfn.NORM.S.INV(RAND())</f>
        <v>-0.128200163275623</v>
      </c>
      <c r="AA762" s="23">
        <f ca="1">SQRT(Inputs!$B$38)*E762+SQRT(1-Inputs!$B$38)*_xlfn.NORM.S.INV(RAND())</f>
        <v>-9.6404934567990458E-2</v>
      </c>
      <c r="AB762" s="23">
        <f ca="1">SQRT(Inputs!$B$38)*F762+SQRT(1-Inputs!$B$38)*_xlfn.NORM.S.INV(RAND())</f>
        <v>0.30310273561189827</v>
      </c>
      <c r="AC762" s="23">
        <f ca="1">SQRT(Inputs!$B$38)*G762+SQRT(1-Inputs!$B$38)*_xlfn.NORM.S.INV(RAND())</f>
        <v>0.62944633477760159</v>
      </c>
      <c r="AD762" s="23">
        <f ca="1">SQRT(Inputs!$B$38)*H762+SQRT(1-Inputs!$B$38)*_xlfn.NORM.S.INV(RAND())</f>
        <v>-1.177626466630376</v>
      </c>
      <c r="AE762" s="23">
        <f ca="1">SQRT(Inputs!$B$38)*I762+SQRT(1-Inputs!$B$38)*_xlfn.NORM.S.INV(RAND())</f>
        <v>1.0395468216413817</v>
      </c>
      <c r="AF762" s="23">
        <f ca="1">SQRT(Inputs!$B$38)*J762+SQRT(1-Inputs!$B$38)*_xlfn.NORM.S.INV(RAND())</f>
        <v>-0.57855481851446144</v>
      </c>
      <c r="AG762" s="23">
        <f ca="1">SQRT(Inputs!$B$38)*K762+SQRT(1-Inputs!$B$38)*_xlfn.NORM.S.INV(RAND())</f>
        <v>-0.59586666457101489</v>
      </c>
      <c r="AH762" s="23">
        <f ca="1">SQRT(Inputs!$B$38)*L762+SQRT(1-Inputs!$B$38)*_xlfn.NORM.S.INV(RAND())</f>
        <v>-5.0855105747727669E-2</v>
      </c>
      <c r="AI762" s="23">
        <f ca="1">SQRT(Inputs!$B$38)*M762+SQRT(1-Inputs!$B$38)*_xlfn.NORM.S.INV(RAND())</f>
        <v>-0.12169181614846139</v>
      </c>
      <c r="AJ762" s="23">
        <f ca="1">SQRT(Inputs!$B$38)*C762+SQRT(1-Inputs!$B$38)*_xlfn.NORM.S.INV(RAND())</f>
        <v>-0.96962212629419753</v>
      </c>
      <c r="AK762" s="23">
        <f ca="1">SQRT(Inputs!$B$38)*D762+SQRT(1-Inputs!$B$38)*_xlfn.NORM.S.INV(RAND())</f>
        <v>0.12325274409963531</v>
      </c>
      <c r="AL762" s="23">
        <f ca="1">SQRT(Inputs!$B$38)*E762+SQRT(1-Inputs!$B$38)*_xlfn.NORM.S.INV(RAND())</f>
        <v>-0.14627926318563469</v>
      </c>
      <c r="AM762" s="23">
        <f ca="1">SQRT(Inputs!$B$38)*F762+SQRT(1-Inputs!$B$38)*_xlfn.NORM.S.INV(RAND())</f>
        <v>-1.7403514094444661</v>
      </c>
      <c r="AN762" s="23">
        <f ca="1">SQRT(Inputs!$B$38)*G762+SQRT(1-Inputs!$B$38)*_xlfn.NORM.S.INV(RAND())</f>
        <v>0.96581357275048962</v>
      </c>
      <c r="AO762" s="23">
        <f ca="1">SQRT(Inputs!$B$38)*H762+SQRT(1-Inputs!$B$38)*_xlfn.NORM.S.INV(RAND())</f>
        <v>-1.2279384647077045</v>
      </c>
      <c r="AP762" s="23">
        <f ca="1">SQRT(Inputs!$B$38)*I762+SQRT(1-Inputs!$B$38)*_xlfn.NORM.S.INV(RAND())</f>
        <v>-0.44838839161500399</v>
      </c>
      <c r="AQ762" s="23">
        <f ca="1">SQRT(Inputs!$B$38)*J762+SQRT(1-Inputs!$B$38)*_xlfn.NORM.S.INV(RAND())</f>
        <v>-0.98463800519504918</v>
      </c>
      <c r="AR762" s="23">
        <f ca="1">SQRT(Inputs!$B$38)*K762+SQRT(1-Inputs!$B$38)*_xlfn.NORM.S.INV(RAND())</f>
        <v>-0.80254986024040742</v>
      </c>
      <c r="AS762" s="23">
        <f ca="1">SQRT(Inputs!$B$38)*L762+SQRT(1-Inputs!$B$38)*_xlfn.NORM.S.INV(RAND())</f>
        <v>0.20643139602889737</v>
      </c>
      <c r="AT762" s="23">
        <f ca="1">SQRT(Inputs!$B$38)*M762+SQRT(1-Inputs!$B$38)*_xlfn.NORM.S.INV(RAND())</f>
        <v>-5.7715518210165836E-2</v>
      </c>
      <c r="AU762" s="15">
        <f ca="1">Inputs!$B$6*EXP($B$8-0.5*C$5^2+C$5*N762)</f>
        <v>5549.9863515613279</v>
      </c>
      <c r="AV762" s="15">
        <f t="shared" ca="1" si="401"/>
        <v>7033.2415032448444</v>
      </c>
      <c r="AW762" s="15">
        <f t="shared" ca="1" si="402"/>
        <v>9007.9488473319216</v>
      </c>
      <c r="AX762" s="15">
        <f t="shared" ca="1" si="403"/>
        <v>8845.3395428621443</v>
      </c>
      <c r="AY762" s="15">
        <f t="shared" ca="1" si="404"/>
        <v>11489.020880483744</v>
      </c>
      <c r="AZ762" s="15">
        <f t="shared" ca="1" si="405"/>
        <v>11774.667439691093</v>
      </c>
      <c r="BA762" s="15">
        <f t="shared" ca="1" si="406"/>
        <v>14345.280849885092</v>
      </c>
      <c r="BB762" s="15">
        <f t="shared" ca="1" si="407"/>
        <v>19854.074532262224</v>
      </c>
      <c r="BC762" s="15">
        <f t="shared" ca="1" si="408"/>
        <v>20615.021614584693</v>
      </c>
      <c r="BD762" s="15">
        <f t="shared" ca="1" si="409"/>
        <v>28517.299666867424</v>
      </c>
      <c r="BE762" s="15">
        <f t="shared" ca="1" si="410"/>
        <v>29313.514909777907</v>
      </c>
      <c r="BF762" s="15">
        <f ca="1">Inputs!$B$13*EXP($B$9-0.5*C$6^2+C$6*Y762)</f>
        <v>11882.173581142026</v>
      </c>
      <c r="BG762" s="15">
        <f t="shared" ca="1" si="411"/>
        <v>14150.085806780313</v>
      </c>
      <c r="BH762" s="15">
        <f t="shared" ca="1" si="412"/>
        <v>17014.561742200767</v>
      </c>
      <c r="BI762" s="15">
        <f t="shared" ca="1" si="413"/>
        <v>21823.121649412689</v>
      </c>
      <c r="BJ762" s="15">
        <f t="shared" ca="1" si="414"/>
        <v>29294.670802959263</v>
      </c>
      <c r="BK762" s="15">
        <f t="shared" ca="1" si="415"/>
        <v>30627.699986713658</v>
      </c>
      <c r="BL762" s="15">
        <f t="shared" ca="1" si="416"/>
        <v>43048.05614767837</v>
      </c>
      <c r="BM762" s="15">
        <f t="shared" ca="1" si="417"/>
        <v>49245.649853932824</v>
      </c>
      <c r="BN762" s="15">
        <f t="shared" ca="1" si="418"/>
        <v>56391.993658737265</v>
      </c>
      <c r="BO762" s="15">
        <f t="shared" ca="1" si="419"/>
        <v>68975.582030827049</v>
      </c>
      <c r="BP762" s="15">
        <f t="shared" ca="1" si="420"/>
        <v>83733.568396572446</v>
      </c>
      <c r="BQ762" s="15">
        <f ca="1">Inputs!$B$20*EXP($B$10-0.5*C$7^2+C$7*AJ762)</f>
        <v>3041.2396878062623</v>
      </c>
      <c r="BR762" s="15">
        <f t="shared" ca="1" si="421"/>
        <v>4291.2984268835889</v>
      </c>
      <c r="BS762" s="15">
        <f t="shared" ca="1" si="422"/>
        <v>5634.7051183470339</v>
      </c>
      <c r="BT762" s="15">
        <f t="shared" ca="1" si="423"/>
        <v>4921.4119861000509</v>
      </c>
      <c r="BU762" s="15">
        <f t="shared" ca="1" si="424"/>
        <v>8616.0659775284803</v>
      </c>
      <c r="BV762" s="15">
        <f t="shared" ca="1" si="425"/>
        <v>9090.2841701011548</v>
      </c>
      <c r="BW762" s="15">
        <f t="shared" ca="1" si="426"/>
        <v>11536.5177014364</v>
      </c>
      <c r="BX762" s="15">
        <f t="shared" ca="1" si="427"/>
        <v>13245.238398467502</v>
      </c>
      <c r="BY762" s="15">
        <f t="shared" ca="1" si="428"/>
        <v>15917.163119027871</v>
      </c>
      <c r="BZ762" s="15">
        <f t="shared" ca="1" si="429"/>
        <v>23197.85121437682</v>
      </c>
      <c r="CA762" s="15">
        <f t="shared" ca="1" si="430"/>
        <v>32253.443935265255</v>
      </c>
      <c r="CB762" s="15">
        <f ca="1">(AU762*DCF!C$10-DCF!C$5*MAX(AU762*DCF!C$10,0)-MAX(AU762-Inputs!$B$6,0)/Inputs!$B$10)*DCF!C$6</f>
        <v>1038.8835632095538</v>
      </c>
      <c r="CC762" s="15">
        <f ca="1">(AV762*DCF!D$10-DCF!D$5*MAX(AV762*DCF!D$10,0)-MAX(AV762-AU762,0)/Inputs!$B$10)*DCF!D$6</f>
        <v>1352.6520185758059</v>
      </c>
      <c r="CD762" s="15">
        <f ca="1">(AW762*DCF!E$10-DCF!E$5*MAX(AW762*DCF!E$10,0)-MAX(AW762-AV762,0)/Inputs!$B$10)*DCF!E$6</f>
        <v>1635.0061245399218</v>
      </c>
      <c r="CE762" s="15">
        <f ca="1">(AX762*DCF!F$10-DCF!F$5*MAX(AX762*DCF!F$10,0)-MAX(AX762-AW762,0)/Inputs!$B$10)*DCF!F$6</f>
        <v>1930.9235255375102</v>
      </c>
      <c r="CF762" s="15">
        <f ca="1">(AY762*DCF!G$10-DCF!G$5*MAX(AY762*DCF!G$10,0)-MAX(AY762-AX762,0)/Inputs!$B$10)*DCF!G$6</f>
        <v>1859.0348818799177</v>
      </c>
      <c r="CG762" s="15">
        <f ca="1">(AZ762*DCF!H$10-DCF!H$5*MAX(AZ762*DCF!H$10,0)-MAX(AZ762-AY762,0)/Inputs!$B$10)*DCF!H$6</f>
        <v>2235.3384616933777</v>
      </c>
      <c r="CH762" s="15">
        <f ca="1">(BA762*DCF!I$10-DCF!I$5*MAX(BA762*DCF!I$10,0)-MAX(BA762-AZ762,0)/Inputs!$B$10)*DCF!I$6</f>
        <v>2198.6888284088463</v>
      </c>
      <c r="CI762" s="15">
        <f ca="1">(BB762*DCF!J$10-DCF!J$5*MAX(BB762*DCF!J$10,0)-MAX(BB762-BA762,0)/Inputs!$B$10)*DCF!J$6</f>
        <v>2572.2383526978724</v>
      </c>
      <c r="CJ762" s="15">
        <f ca="1">(BC762*DCF!K$10-DCF!K$5*MAX(BC762*DCF!K$10,0)-MAX(BC762-BB762,0)/Inputs!$B$10)*DCF!K$6</f>
        <v>3212.1663930155751</v>
      </c>
      <c r="CK762" s="15">
        <f ca="1">(BD762*DCF!L$10-DCF!L$5*MAX(BD762*DCF!L$10,0)-MAX(BD762-BC762,0)/Inputs!$B$10)*DCF!L$6</f>
        <v>3279.0585726049376</v>
      </c>
      <c r="CL762" s="15">
        <f ca="1">(BE762*DCF!M$10-DCF!M$5*MAX(BE762*DCF!M$10,0)-MAX(BE762-BD762,0)/Inputs!$B$10)*DCF!M$6</f>
        <v>4041.399677884081</v>
      </c>
      <c r="CM762" s="15">
        <f ca="1">(BF762*DCF!C$28-DCF!C$5*MAX(BF762*DCF!C$28,0)-MAX(BF762-Inputs!$B$13,0)/Inputs!$B$17)*DCF!C$6</f>
        <v>3512.0026574283297</v>
      </c>
      <c r="CN762" s="15">
        <f ca="1">(BG762*DCF!D$28-DCF!D$5*MAX(BG762*DCF!D$28,0)-MAX(BG762-BF762,0)/Inputs!$B$17)*DCF!D$6</f>
        <v>3683.6769643430775</v>
      </c>
      <c r="CO762" s="15">
        <f ca="1">(BH762*DCF!E$28-DCF!E$5*MAX(BH762*DCF!E$28,0)-MAX(BH762-BG762,0)/Inputs!$B$17)*DCF!E$6</f>
        <v>4254.2780762388502</v>
      </c>
      <c r="CP762" s="15">
        <f ca="1">(BI762*DCF!F$28-DCF!F$5*MAX(BI762*DCF!F$28,0)-MAX(BI762-BH762,0)/Inputs!$B$17)*DCF!F$6</f>
        <v>5048.9283517741724</v>
      </c>
      <c r="CQ762" s="15">
        <f ca="1">(BJ762*DCF!G$28-DCF!G$5*MAX(BJ762*DCF!G$28,0)-MAX(BJ762-BI762,0)/Inputs!$B$17)*DCF!G$6</f>
        <v>6344.083840121416</v>
      </c>
      <c r="CR762" s="15">
        <f ca="1">(BK762*DCF!H$28-DCF!H$5*MAX(BK762*DCF!H$28,0)-MAX(BK762-BJ762,0)/Inputs!$B$17)*DCF!H$6</f>
        <v>7367.4527881800295</v>
      </c>
      <c r="CS762" s="15">
        <f ca="1">(BL762*DCF!I$28-DCF!I$5*MAX(BL762*DCF!I$28,0)-MAX(BL762-BK762,0)/Inputs!$B$17)*DCF!I$6</f>
        <v>8340.179261502657</v>
      </c>
      <c r="CT762" s="15">
        <f ca="1">(BM762*DCF!J$28-DCF!J$5*MAX(BM762*DCF!J$28,0)-MAX(BM762-BL762,0)/Inputs!$B$17)*DCF!J$6</f>
        <v>10164.117816778511</v>
      </c>
      <c r="CU762" s="15">
        <f ca="1">(BN762*DCF!K$28-DCF!K$5*MAX(BN762*DCF!K$28,0)-MAX(BN762-BM762,0)/Inputs!$B$17)*DCF!K$6</f>
        <v>11033.711608841186</v>
      </c>
      <c r="CV762" s="15">
        <f ca="1">(BO762*DCF!L$28-DCF!L$5*MAX(BO762*DCF!L$28,0)-MAX(BO762-BN762,0)/Inputs!$B$17)*DCF!L$6</f>
        <v>12338.222396641622</v>
      </c>
      <c r="CW762" s="15">
        <f ca="1">(BP762*DCF!M$28-DCF!M$5*MAX(BP762*DCF!M$28,0)-MAX(BP762-BO762,0)/Inputs!$B$17)*DCF!M$6</f>
        <v>14211.895088621424</v>
      </c>
      <c r="CX762" s="15">
        <f ca="1">(BQ762*DCF!C$46-DCF!C$5*MAX(BQ762*DCF!C$46,0)-MAX(BQ762-Inputs!$B$20,0)/Inputs!$B$24)*DCF!C$6</f>
        <v>-702.36482397373265</v>
      </c>
      <c r="CY762" s="15">
        <f ca="1">(BR762*DCF!D$46-DCF!D$5*MAX(BR762*DCF!D$46,0)-MAX(BR762-BQ762,0)/Inputs!$B$24)*DCF!D$6</f>
        <v>-1265.8142546307301</v>
      </c>
      <c r="CZ762" s="15">
        <f ca="1">(BS762*DCF!E$46-DCF!E$5*MAX(BS762*DCF!E$46,0)-MAX(BS762-BR762,0)/Inputs!$B$24)*DCF!E$6</f>
        <v>-1195.8476253758449</v>
      </c>
      <c r="DA762" s="15">
        <f ca="1">(BT762*DCF!F$46-DCF!F$5*MAX(BT762*DCF!F$46,0)-MAX(BT762-BS762,0)/Inputs!$B$24)*DCF!F$6</f>
        <v>-358.40833636796407</v>
      </c>
      <c r="DB762" s="15">
        <f ca="1">(BU762*DCF!G$46-DCF!G$5*MAX(BU762*DCF!G$46,0)-MAX(BU762-BT762,0)/Inputs!$B$24)*DCF!G$6</f>
        <v>-1532.636041483124</v>
      </c>
      <c r="DC762" s="15">
        <f ca="1">(BV762*DCF!H$46-DCF!H$5*MAX(BV762*DCF!H$46,0)-MAX(BV762-BU762,0)/Inputs!$B$24)*DCF!H$6</f>
        <v>-147.36039775888563</v>
      </c>
      <c r="DD762" s="15">
        <f ca="1">(BW762*DCF!I$46-DCF!I$5*MAX(BW762*DCF!I$46,0)-MAX(BW762-BV762,0)/Inputs!$B$24)*DCF!I$6</f>
        <v>-435.77866542350256</v>
      </c>
      <c r="DE762" s="15">
        <f ca="1">(BX762*DCF!J$46-DCF!J$5*MAX(BX762*DCF!J$46,0)-MAX(BX762-BW762,0)/Inputs!$B$24)*DCF!J$6</f>
        <v>102.47630028132349</v>
      </c>
      <c r="DF762" s="15">
        <f ca="1">(BY762*DCF!K$46-DCF!K$5*MAX(BY762*DCF!K$46,0)-MAX(BY762-BX762,0)/Inputs!$B$24)*DCF!K$6</f>
        <v>254.69104072492772</v>
      </c>
      <c r="DG762" s="15">
        <f ca="1">(BZ762*DCF!L$46-DCF!L$5*MAX(BZ762*DCF!L$46,0)-MAX(BZ762-BY762,0)/Inputs!$B$24)*DCF!L$6</f>
        <v>-44.083662701616085</v>
      </c>
      <c r="DH762" s="15">
        <f ca="1">(CA762*DCF!M$46-DCF!M$5*MAX(CA762*DCF!M$46,0)-MAX(CA762-BZ762,0)/Inputs!$B$24)*DCF!M$6</f>
        <v>635.41560248741564</v>
      </c>
      <c r="DI762" s="15">
        <f ca="1">SUM(CB762:CL762)+BE762*DCF!M$10*(1+Inputs!$B$30)*(1-Inputs!$B$33)*(1-Inputs!$B$30/Inputs!$B$31)/(Inputs!$B$29-Inputs!$B$30)*DCF!M$6</f>
        <v>106935.29002506453</v>
      </c>
      <c r="DJ762" s="15">
        <f ca="1">SUM(CM762:CW762)+BP762*DCF!M$28*(1+Inputs!$B$30)*(1-Inputs!$B$33)*(1-Inputs!$B$30/Inputs!$B$31)/(Inputs!$B$29-Inputs!$B$30)*DCF!M$6</f>
        <v>397007.38632976991</v>
      </c>
      <c r="DK762" s="15">
        <f ca="1">SUM(CX762:DH762)+CA762*DCF!M$46*(1+Inputs!$B$30)*(1-Inputs!$B$33)*(1-Inputs!$B$30/Inputs!$B$31)/(Inputs!$B$29-Inputs!$B$30)*DCF!M$6</f>
        <v>45177.934124381114</v>
      </c>
      <c r="DM762" s="15">
        <f ca="1">DI762+DJ762+DK762+Inputs!$B$34+Inputs!$B$36-Inputs!$B$35</f>
        <v>625971.61047921563</v>
      </c>
    </row>
    <row r="763" spans="1:117" x14ac:dyDescent="0.75">
      <c r="A763" s="11">
        <v>750</v>
      </c>
      <c r="C763" s="23">
        <f t="shared" ca="1" si="434"/>
        <v>-0.21090379606847323</v>
      </c>
      <c r="D763" s="23">
        <f t="shared" ca="1" si="434"/>
        <v>0.32147706801749087</v>
      </c>
      <c r="E763" s="23">
        <f t="shared" ca="1" si="434"/>
        <v>-0.78215321237417801</v>
      </c>
      <c r="F763" s="23">
        <f t="shared" ca="1" si="434"/>
        <v>-0.40193128837469017</v>
      </c>
      <c r="G763" s="23">
        <f t="shared" ca="1" si="434"/>
        <v>0.12852274858327417</v>
      </c>
      <c r="H763" s="23">
        <f t="shared" ca="1" si="434"/>
        <v>-2.0403144865028815</v>
      </c>
      <c r="I763" s="23">
        <f t="shared" ca="1" si="434"/>
        <v>-1.3131350700681852</v>
      </c>
      <c r="J763" s="23">
        <f t="shared" ca="1" si="434"/>
        <v>-7.8026426337453214E-2</v>
      </c>
      <c r="K763" s="23">
        <f t="shared" ca="1" si="434"/>
        <v>-0.49701659066134707</v>
      </c>
      <c r="L763" s="23">
        <f t="shared" ca="1" si="434"/>
        <v>-1.9027506235379428</v>
      </c>
      <c r="M763" s="23">
        <f t="shared" ca="1" si="434"/>
        <v>0.56151597960923483</v>
      </c>
      <c r="N763" s="23">
        <f ca="1">SQRT(Inputs!$B$38)*C763+SQRT(1-Inputs!$B$38)*_xlfn.NORM.S.INV(RAND())</f>
        <v>1.2329856130834254</v>
      </c>
      <c r="O763" s="23">
        <f ca="1">SQRT(Inputs!$B$38)*D763+SQRT(1-Inputs!$B$38)*_xlfn.NORM.S.INV(RAND())</f>
        <v>7.8639483213736219E-2</v>
      </c>
      <c r="P763" s="23">
        <f ca="1">SQRT(Inputs!$B$38)*E763+SQRT(1-Inputs!$B$38)*_xlfn.NORM.S.INV(RAND())</f>
        <v>-1.0388652739394262</v>
      </c>
      <c r="Q763" s="23">
        <f ca="1">SQRT(Inputs!$B$38)*F763+SQRT(1-Inputs!$B$38)*_xlfn.NORM.S.INV(RAND())</f>
        <v>-0.79495116047571379</v>
      </c>
      <c r="R763" s="23">
        <f ca="1">SQRT(Inputs!$B$38)*G763+SQRT(1-Inputs!$B$38)*_xlfn.NORM.S.INV(RAND())</f>
        <v>-0.197086197994426</v>
      </c>
      <c r="S763" s="23">
        <f ca="1">SQRT(Inputs!$B$38)*H763+SQRT(1-Inputs!$B$38)*_xlfn.NORM.S.INV(RAND())</f>
        <v>-1.8857483594899294</v>
      </c>
      <c r="T763" s="23">
        <f ca="1">SQRT(Inputs!$B$38)*I763+SQRT(1-Inputs!$B$38)*_xlfn.NORM.S.INV(RAND())</f>
        <v>0.4396787491748736</v>
      </c>
      <c r="U763" s="23">
        <f ca="1">SQRT(Inputs!$B$38)*J763+SQRT(1-Inputs!$B$38)*_xlfn.NORM.S.INV(RAND())</f>
        <v>-0.89968088431994886</v>
      </c>
      <c r="V763" s="23">
        <f ca="1">SQRT(Inputs!$B$38)*K763+SQRT(1-Inputs!$B$38)*_xlfn.NORM.S.INV(RAND())</f>
        <v>0.24574431118167089</v>
      </c>
      <c r="W763" s="23">
        <f ca="1">SQRT(Inputs!$B$38)*L763+SQRT(1-Inputs!$B$38)*_xlfn.NORM.S.INV(RAND())</f>
        <v>-1.9079339804366438</v>
      </c>
      <c r="X763" s="23">
        <f ca="1">SQRT(Inputs!$B$38)*M763+SQRT(1-Inputs!$B$38)*_xlfn.NORM.S.INV(RAND())</f>
        <v>0.50795360434090386</v>
      </c>
      <c r="Y763" s="23">
        <f ca="1">SQRT(Inputs!$B$38)*C763+SQRT(1-Inputs!$B$38)*_xlfn.NORM.S.INV(RAND())</f>
        <v>-0.83579579239027457</v>
      </c>
      <c r="Z763" s="23">
        <f ca="1">SQRT(Inputs!$B$38)*D763+SQRT(1-Inputs!$B$38)*_xlfn.NORM.S.INV(RAND())</f>
        <v>0.6283402959726736</v>
      </c>
      <c r="AA763" s="23">
        <f ca="1">SQRT(Inputs!$B$38)*E763+SQRT(1-Inputs!$B$38)*_xlfn.NORM.S.INV(RAND())</f>
        <v>-2.4983788344060509E-2</v>
      </c>
      <c r="AB763" s="23">
        <f ca="1">SQRT(Inputs!$B$38)*F763+SQRT(1-Inputs!$B$38)*_xlfn.NORM.S.INV(RAND())</f>
        <v>-0.6543762666092714</v>
      </c>
      <c r="AC763" s="23">
        <f ca="1">SQRT(Inputs!$B$38)*G763+SQRT(1-Inputs!$B$38)*_xlfn.NORM.S.INV(RAND())</f>
        <v>9.9107758095399179E-2</v>
      </c>
      <c r="AD763" s="23">
        <f ca="1">SQRT(Inputs!$B$38)*H763+SQRT(1-Inputs!$B$38)*_xlfn.NORM.S.INV(RAND())</f>
        <v>0.538078434909943</v>
      </c>
      <c r="AE763" s="23">
        <f ca="1">SQRT(Inputs!$B$38)*I763+SQRT(1-Inputs!$B$38)*_xlfn.NORM.S.INV(RAND())</f>
        <v>0.20174633926514474</v>
      </c>
      <c r="AF763" s="23">
        <f ca="1">SQRT(Inputs!$B$38)*J763+SQRT(1-Inputs!$B$38)*_xlfn.NORM.S.INV(RAND())</f>
        <v>-1.4219796744982125</v>
      </c>
      <c r="AG763" s="23">
        <f ca="1">SQRT(Inputs!$B$38)*K763+SQRT(1-Inputs!$B$38)*_xlfn.NORM.S.INV(RAND())</f>
        <v>0.66561288973676103</v>
      </c>
      <c r="AH763" s="23">
        <f ca="1">SQRT(Inputs!$B$38)*L763+SQRT(1-Inputs!$B$38)*_xlfn.NORM.S.INV(RAND())</f>
        <v>-1.8115124750492018</v>
      </c>
      <c r="AI763" s="23">
        <f ca="1">SQRT(Inputs!$B$38)*M763+SQRT(1-Inputs!$B$38)*_xlfn.NORM.S.INV(RAND())</f>
        <v>-1.0948879600853965</v>
      </c>
      <c r="AJ763" s="23">
        <f ca="1">SQRT(Inputs!$B$38)*C763+SQRT(1-Inputs!$B$38)*_xlfn.NORM.S.INV(RAND())</f>
        <v>0.67639476577567414</v>
      </c>
      <c r="AK763" s="23">
        <f ca="1">SQRT(Inputs!$B$38)*D763+SQRT(1-Inputs!$B$38)*_xlfn.NORM.S.INV(RAND())</f>
        <v>-1.3977305858603153</v>
      </c>
      <c r="AL763" s="23">
        <f ca="1">SQRT(Inputs!$B$38)*E763+SQRT(1-Inputs!$B$38)*_xlfn.NORM.S.INV(RAND())</f>
        <v>-0.80158866632010906</v>
      </c>
      <c r="AM763" s="23">
        <f ca="1">SQRT(Inputs!$B$38)*F763+SQRT(1-Inputs!$B$38)*_xlfn.NORM.S.INV(RAND())</f>
        <v>-0.48644171476795939</v>
      </c>
      <c r="AN763" s="23">
        <f ca="1">SQRT(Inputs!$B$38)*G763+SQRT(1-Inputs!$B$38)*_xlfn.NORM.S.INV(RAND())</f>
        <v>-0.36047127067130574</v>
      </c>
      <c r="AO763" s="23">
        <f ca="1">SQRT(Inputs!$B$38)*H763+SQRT(1-Inputs!$B$38)*_xlfn.NORM.S.INV(RAND())</f>
        <v>-0.79514915860566893</v>
      </c>
      <c r="AP763" s="23">
        <f ca="1">SQRT(Inputs!$B$38)*I763+SQRT(1-Inputs!$B$38)*_xlfn.NORM.S.INV(RAND())</f>
        <v>-0.26407915706340113</v>
      </c>
      <c r="AQ763" s="23">
        <f ca="1">SQRT(Inputs!$B$38)*J763+SQRT(1-Inputs!$B$38)*_xlfn.NORM.S.INV(RAND())</f>
        <v>1.1029973205484402</v>
      </c>
      <c r="AR763" s="23">
        <f ca="1">SQRT(Inputs!$B$38)*K763+SQRT(1-Inputs!$B$38)*_xlfn.NORM.S.INV(RAND())</f>
        <v>0.76804675912491449</v>
      </c>
      <c r="AS763" s="23">
        <f ca="1">SQRT(Inputs!$B$38)*L763+SQRT(1-Inputs!$B$38)*_xlfn.NORM.S.INV(RAND())</f>
        <v>-0.89365330431435319</v>
      </c>
      <c r="AT763" s="23">
        <f ca="1">SQRT(Inputs!$B$38)*M763+SQRT(1-Inputs!$B$38)*_xlfn.NORM.S.INV(RAND())</f>
        <v>0.13634512148986089</v>
      </c>
      <c r="AU763" s="15">
        <f ca="1">Inputs!$B$6*EXP($B$8-0.5*C$5^2+C$5*N763)</f>
        <v>6058.3913449066104</v>
      </c>
      <c r="AV763" s="15">
        <f t="shared" ca="1" si="401"/>
        <v>7460.255872874397</v>
      </c>
      <c r="AW763" s="15">
        <f t="shared" ca="1" si="402"/>
        <v>7907.1070281862185</v>
      </c>
      <c r="AX763" s="15">
        <f t="shared" ca="1" si="403"/>
        <v>8741.0856714416277</v>
      </c>
      <c r="AY763" s="15">
        <f t="shared" ca="1" si="404"/>
        <v>10439.424786890821</v>
      </c>
      <c r="AZ763" s="15">
        <f t="shared" ca="1" si="405"/>
        <v>10373.566725561204</v>
      </c>
      <c r="BA763" s="15">
        <f t="shared" ca="1" si="406"/>
        <v>13292.404941467254</v>
      </c>
      <c r="BB763" s="15">
        <f t="shared" ca="1" si="407"/>
        <v>14871.211121282711</v>
      </c>
      <c r="BC763" s="15">
        <f t="shared" ca="1" si="408"/>
        <v>18650.667807756716</v>
      </c>
      <c r="BD763" s="15">
        <f t="shared" ca="1" si="409"/>
        <v>19114.438319576879</v>
      </c>
      <c r="BE763" s="15">
        <f t="shared" ca="1" si="410"/>
        <v>24531.37308023934</v>
      </c>
      <c r="BF763" s="15">
        <f ca="1">Inputs!$B$13*EXP($B$9-0.5*C$6^2+C$6*Y763)</f>
        <v>11719.092702870017</v>
      </c>
      <c r="BG763" s="15">
        <f t="shared" ca="1" si="411"/>
        <v>15997.136708111673</v>
      </c>
      <c r="BH763" s="15">
        <f t="shared" ca="1" si="412"/>
        <v>19464.734442739067</v>
      </c>
      <c r="BI763" s="15">
        <f t="shared" ca="1" si="413"/>
        <v>21544.706655065642</v>
      </c>
      <c r="BJ763" s="15">
        <f t="shared" ca="1" si="414"/>
        <v>26792.441134692079</v>
      </c>
      <c r="BK763" s="15">
        <f t="shared" ca="1" si="415"/>
        <v>35381.912709174983</v>
      </c>
      <c r="BL763" s="15">
        <f t="shared" ca="1" si="416"/>
        <v>44613.703399666876</v>
      </c>
      <c r="BM763" s="15">
        <f t="shared" ca="1" si="417"/>
        <v>45959.859305759201</v>
      </c>
      <c r="BN763" s="15">
        <f t="shared" ca="1" si="418"/>
        <v>61218.231376184456</v>
      </c>
      <c r="BO763" s="15">
        <f t="shared" ca="1" si="419"/>
        <v>61020.580054125719</v>
      </c>
      <c r="BP763" s="15">
        <f t="shared" ca="1" si="420"/>
        <v>66343.04821888404</v>
      </c>
      <c r="BQ763" s="15">
        <f ca="1">Inputs!$B$20*EXP($B$10-0.5*C$7^2+C$7*AJ763)</f>
        <v>5452.5256347588165</v>
      </c>
      <c r="BR763" s="15">
        <f t="shared" ca="1" si="421"/>
        <v>4746.3179239496467</v>
      </c>
      <c r="BS763" s="15">
        <f t="shared" ca="1" si="422"/>
        <v>5163.000184545609</v>
      </c>
      <c r="BT763" s="15">
        <f t="shared" ca="1" si="423"/>
        <v>6265.8198675613739</v>
      </c>
      <c r="BU763" s="15">
        <f t="shared" ca="1" si="424"/>
        <v>7958.3493101712666</v>
      </c>
      <c r="BV763" s="15">
        <f t="shared" ca="1" si="425"/>
        <v>9256.3146346470985</v>
      </c>
      <c r="BW763" s="15">
        <f t="shared" ca="1" si="426"/>
        <v>12214.529410796933</v>
      </c>
      <c r="BX763" s="15">
        <f t="shared" ca="1" si="427"/>
        <v>21311.859849652919</v>
      </c>
      <c r="BY763" s="15">
        <f t="shared" ca="1" si="428"/>
        <v>34588.370978380721</v>
      </c>
      <c r="BZ763" s="15">
        <f t="shared" ca="1" si="429"/>
        <v>41179.742099442548</v>
      </c>
      <c r="CA763" s="15">
        <f t="shared" ca="1" si="430"/>
        <v>59263.662232603783</v>
      </c>
      <c r="CB763" s="15">
        <f ca="1">(AU763*DCF!C$10-DCF!C$5*MAX(AU763*DCF!C$10,0)-MAX(AU763-Inputs!$B$6,0)/Inputs!$B$10)*DCF!C$6</f>
        <v>1035.2585449884778</v>
      </c>
      <c r="CC763" s="15">
        <f ca="1">(AV763*DCF!D$10-DCF!D$5*MAX(AV763*DCF!D$10,0)-MAX(AV763-AU763,0)/Inputs!$B$10)*DCF!D$6</f>
        <v>1476.5788516947493</v>
      </c>
      <c r="CD763" s="15">
        <f ca="1">(AW763*DCF!E$10-DCF!E$5*MAX(AW763*DCF!E$10,0)-MAX(AW763-AV763,0)/Inputs!$B$10)*DCF!E$6</f>
        <v>1724.9757572258484</v>
      </c>
      <c r="CE763" s="15">
        <f ca="1">(AX763*DCF!F$10-DCF!F$5*MAX(AX763*DCF!F$10,0)-MAX(AX763-AW763,0)/Inputs!$B$10)*DCF!F$6</f>
        <v>1734.6347926481524</v>
      </c>
      <c r="CF763" s="15">
        <f ca="1">(AY763*DCF!G$10-DCF!G$5*MAX(AY763*DCF!G$10,0)-MAX(AY763-AX763,0)/Inputs!$B$10)*DCF!G$6</f>
        <v>1824.4873737063972</v>
      </c>
      <c r="CG763" s="15">
        <f ca="1">(AZ763*DCF!H$10-DCF!H$5*MAX(AZ763*DCF!H$10,0)-MAX(AZ763-AY763,0)/Inputs!$B$10)*DCF!H$6</f>
        <v>2014.0354205397796</v>
      </c>
      <c r="CH763" s="15">
        <f ca="1">(BA763*DCF!I$10-DCF!I$5*MAX(BA763*DCF!I$10,0)-MAX(BA763-AZ763,0)/Inputs!$B$10)*DCF!I$6</f>
        <v>1949.2457401405998</v>
      </c>
      <c r="CI763" s="15">
        <f ca="1">(BB763*DCF!J$10-DCF!J$5*MAX(BB763*DCF!J$10,0)-MAX(BB763-BA763,0)/Inputs!$B$10)*DCF!J$6</f>
        <v>2312.6922745319453</v>
      </c>
      <c r="CJ763" s="15">
        <f ca="1">(BC763*DCF!K$10-DCF!K$5*MAX(BC763*DCF!K$10,0)-MAX(BC763-BB763,0)/Inputs!$B$10)*DCF!K$6</f>
        <v>2473.3915833961205</v>
      </c>
      <c r="CK763" s="15">
        <f ca="1">(BD763*DCF!L$10-DCF!L$5*MAX(BD763*DCF!L$10,0)-MAX(BD763-BC763,0)/Inputs!$B$10)*DCF!L$6</f>
        <v>2822.8477418504167</v>
      </c>
      <c r="CL763" s="15">
        <f ca="1">(BE763*DCF!M$10-DCF!M$5*MAX(BE763*DCF!M$10,0)-MAX(BE763-BD763,0)/Inputs!$B$10)*DCF!M$6</f>
        <v>2814.5832949368687</v>
      </c>
      <c r="CM763" s="15">
        <f ca="1">(BF763*DCF!C$28-DCF!C$5*MAX(BF763*DCF!C$28,0)-MAX(BF763-Inputs!$B$13,0)/Inputs!$B$17)*DCF!C$6</f>
        <v>3499.89446327113</v>
      </c>
      <c r="CN763" s="15">
        <f ca="1">(BG763*DCF!D$28-DCF!D$5*MAX(BG763*DCF!D$28,0)-MAX(BG763-BF763,0)/Inputs!$B$17)*DCF!D$6</f>
        <v>3798.8227824428768</v>
      </c>
      <c r="CO763" s="15">
        <f ca="1">(BH763*DCF!E$28-DCF!E$5*MAX(BH763*DCF!E$28,0)-MAX(BH763-BG763,0)/Inputs!$B$17)*DCF!E$6</f>
        <v>4829.3436091094809</v>
      </c>
      <c r="CP763" s="15">
        <f ca="1">(BI763*DCF!F$28-DCF!F$5*MAX(BI763*DCF!F$28,0)-MAX(BI763-BH763,0)/Inputs!$B$17)*DCF!F$6</f>
        <v>5470.1285329723969</v>
      </c>
      <c r="CQ763" s="15">
        <f ca="1">(BJ763*DCF!G$28-DCF!G$5*MAX(BJ763*DCF!G$28,0)-MAX(BJ763-BI763,0)/Inputs!$B$17)*DCF!G$6</f>
        <v>6068.8850278745249</v>
      </c>
      <c r="CR763" s="15">
        <f ca="1">(BK763*DCF!H$28-DCF!H$5*MAX(BK763*DCF!H$28,0)-MAX(BK763-BJ763,0)/Inputs!$B$17)*DCF!H$6</f>
        <v>7415.7745404020734</v>
      </c>
      <c r="CS763" s="15">
        <f ca="1">(BL763*DCF!I$28-DCF!I$5*MAX(BL763*DCF!I$28,0)-MAX(BL763-BK763,0)/Inputs!$B$17)*DCF!I$6</f>
        <v>9166.0028654228972</v>
      </c>
      <c r="CT763" s="15">
        <f ca="1">(BM763*DCF!J$28-DCF!J$5*MAX(BM763*DCF!J$28,0)-MAX(BM763-BL763,0)/Inputs!$B$17)*DCF!J$6</f>
        <v>10074.374771631821</v>
      </c>
      <c r="CU763" s="15">
        <f ca="1">(BN763*DCF!K$28-DCF!K$5*MAX(BN763*DCF!K$28,0)-MAX(BN763-BM763,0)/Inputs!$B$17)*DCF!K$6</f>
        <v>11059.316682472552</v>
      </c>
      <c r="CV763" s="15">
        <f ca="1">(BO763*DCF!L$28-DCF!L$5*MAX(BO763*DCF!L$28,0)-MAX(BO763-BN763,0)/Inputs!$B$17)*DCF!L$6</f>
        <v>12174.886535056841</v>
      </c>
      <c r="CW763" s="15">
        <f ca="1">(BP763*DCF!M$28-DCF!M$5*MAX(BP763*DCF!M$28,0)-MAX(BP763-BO763,0)/Inputs!$B$17)*DCF!M$6</f>
        <v>11926.135436196528</v>
      </c>
      <c r="CX763" s="15">
        <f ca="1">(BQ763*DCF!C$46-DCF!C$5*MAX(BQ763*DCF!C$46,0)-MAX(BQ763-Inputs!$B$20,0)/Inputs!$B$24)*DCF!C$6</f>
        <v>-2299.2094467151151</v>
      </c>
      <c r="CY763" s="15">
        <f ca="1">(BR763*DCF!D$46-DCF!D$5*MAX(BR763*DCF!D$46,0)-MAX(BR763-BQ763,0)/Inputs!$B$24)*DCF!D$6</f>
        <v>-810.08578405340415</v>
      </c>
      <c r="CZ763" s="15">
        <f ca="1">(BS763*DCF!E$46-DCF!E$5*MAX(BS763*DCF!E$46,0)-MAX(BS763-BR763,0)/Inputs!$B$24)*DCF!E$6</f>
        <v>-774.77843732601218</v>
      </c>
      <c r="DA763" s="15">
        <f ca="1">(BT763*DCF!F$46-DCF!F$5*MAX(BT763*DCF!F$46,0)-MAX(BT763-BS763,0)/Inputs!$B$24)*DCF!F$6</f>
        <v>-857.88812766666149</v>
      </c>
      <c r="DB763" s="15">
        <f ca="1">(BU763*DCF!G$46-DCF!G$5*MAX(BU763*DCF!G$46,0)-MAX(BU763-BT763,0)/Inputs!$B$24)*DCF!G$6</f>
        <v>-837.03661121117943</v>
      </c>
      <c r="DC763" s="15">
        <f ca="1">(BV763*DCF!H$46-DCF!H$5*MAX(BV763*DCF!H$46,0)-MAX(BV763-BU763,0)/Inputs!$B$24)*DCF!H$6</f>
        <v>-403.3347718153758</v>
      </c>
      <c r="DD763" s="15">
        <f ca="1">(BW763*DCF!I$46-DCF!I$5*MAX(BW763*DCF!I$46,0)-MAX(BW763-BV763,0)/Inputs!$B$24)*DCF!I$6</f>
        <v>-567.08973133054917</v>
      </c>
      <c r="DE763" s="15">
        <f ca="1">(BX763*DCF!J$46-DCF!J$5*MAX(BX763*DCF!J$46,0)-MAX(BX763-BW763,0)/Inputs!$B$24)*DCF!J$6</f>
        <v>-1518.489834021143</v>
      </c>
      <c r="DF763" s="15">
        <f ca="1">(BY763*DCF!K$46-DCF!K$5*MAX(BY763*DCF!K$46,0)-MAX(BY763-BX763,0)/Inputs!$B$24)*DCF!K$6</f>
        <v>-1276.5884905290477</v>
      </c>
      <c r="DG763" s="15">
        <f ca="1">(BZ763*DCF!L$46-DCF!L$5*MAX(BZ763*DCF!L$46,0)-MAX(BZ763-BY763,0)/Inputs!$B$24)*DCF!L$6</f>
        <v>1354.9161496694107</v>
      </c>
      <c r="DH763" s="15">
        <f ca="1">(CA763*DCF!M$46-DCF!M$5*MAX(CA763*DCF!M$46,0)-MAX(CA763-BZ763,0)/Inputs!$B$24)*DCF!M$6</f>
        <v>865.48287917185053</v>
      </c>
      <c r="DI763" s="15">
        <f ca="1">SUM(CB763:CL763)+BE763*DCF!M$10*(1+Inputs!$B$30)*(1-Inputs!$B$33)*(1-Inputs!$B$30/Inputs!$B$31)/(Inputs!$B$29-Inputs!$B$30)*DCF!M$6</f>
        <v>90453.867051791603</v>
      </c>
      <c r="DJ763" s="15">
        <f ca="1">SUM(CM763:CW763)+BP763*DCF!M$28*(1+Inputs!$B$30)*(1-Inputs!$B$33)*(1-Inputs!$B$30/Inputs!$B$31)/(Inputs!$B$29-Inputs!$B$30)*DCF!M$6</f>
        <v>331661.67256571306</v>
      </c>
      <c r="DK763" s="15">
        <f ca="1">SUM(CX763:DH763)+CA763*DCF!M$46*(1+Inputs!$B$30)*(1-Inputs!$B$33)*(1-Inputs!$B$30/Inputs!$B$31)/(Inputs!$B$29-Inputs!$B$30)*DCF!M$6</f>
        <v>84504.539835361065</v>
      </c>
      <c r="DM763" s="15">
        <f ca="1">DI763+DJ763+DK763+Inputs!$B$34+Inputs!$B$36-Inputs!$B$35</f>
        <v>583471.07945286576</v>
      </c>
    </row>
    <row r="764" spans="1:117" x14ac:dyDescent="0.75">
      <c r="A764" s="11">
        <v>751</v>
      </c>
      <c r="C764" s="23">
        <f t="shared" ref="C764:M773" ca="1" si="435">_xlfn.NORM.S.INV(RAND())</f>
        <v>1.5372513667450205</v>
      </c>
      <c r="D764" s="23">
        <f t="shared" ca="1" si="435"/>
        <v>-1.0450928255469407</v>
      </c>
      <c r="E764" s="23">
        <f t="shared" ca="1" si="435"/>
        <v>-0.26921902232594858</v>
      </c>
      <c r="F764" s="23">
        <f t="shared" ca="1" si="435"/>
        <v>-1.1815753490327912</v>
      </c>
      <c r="G764" s="23">
        <f t="shared" ca="1" si="435"/>
        <v>-0.66436528700413577</v>
      </c>
      <c r="H764" s="23">
        <f t="shared" ca="1" si="435"/>
        <v>0.34502170447921326</v>
      </c>
      <c r="I764" s="23">
        <f t="shared" ca="1" si="435"/>
        <v>0.10938615692574295</v>
      </c>
      <c r="J764" s="23">
        <f t="shared" ca="1" si="435"/>
        <v>-1.4451193599425991</v>
      </c>
      <c r="K764" s="23">
        <f t="shared" ca="1" si="435"/>
        <v>1.5788693114784953</v>
      </c>
      <c r="L764" s="23">
        <f t="shared" ca="1" si="435"/>
        <v>0.71891038387522943</v>
      </c>
      <c r="M764" s="23">
        <f t="shared" ca="1" si="435"/>
        <v>-1.5148164849282535</v>
      </c>
      <c r="N764" s="23">
        <f ca="1">SQRT(Inputs!$B$38)*C764+SQRT(1-Inputs!$B$38)*_xlfn.NORM.S.INV(RAND())</f>
        <v>0.34421204516701781</v>
      </c>
      <c r="O764" s="23">
        <f ca="1">SQRT(Inputs!$B$38)*D764+SQRT(1-Inputs!$B$38)*_xlfn.NORM.S.INV(RAND())</f>
        <v>-1.3241154105471173</v>
      </c>
      <c r="P764" s="23">
        <f ca="1">SQRT(Inputs!$B$38)*E764+SQRT(1-Inputs!$B$38)*_xlfn.NORM.S.INV(RAND())</f>
        <v>1.2655485141911624</v>
      </c>
      <c r="Q764" s="23">
        <f ca="1">SQRT(Inputs!$B$38)*F764+SQRT(1-Inputs!$B$38)*_xlfn.NORM.S.INV(RAND())</f>
        <v>1.5029195560470812</v>
      </c>
      <c r="R764" s="23">
        <f ca="1">SQRT(Inputs!$B$38)*G764+SQRT(1-Inputs!$B$38)*_xlfn.NORM.S.INV(RAND())</f>
        <v>-0.20955945061634229</v>
      </c>
      <c r="S764" s="23">
        <f ca="1">SQRT(Inputs!$B$38)*H764+SQRT(1-Inputs!$B$38)*_xlfn.NORM.S.INV(RAND())</f>
        <v>0.61651929187691601</v>
      </c>
      <c r="T764" s="23">
        <f ca="1">SQRT(Inputs!$B$38)*I764+SQRT(1-Inputs!$B$38)*_xlfn.NORM.S.INV(RAND())</f>
        <v>-0.80670249703631491</v>
      </c>
      <c r="U764" s="23">
        <f ca="1">SQRT(Inputs!$B$38)*J764+SQRT(1-Inputs!$B$38)*_xlfn.NORM.S.INV(RAND())</f>
        <v>-2.0493577252444206</v>
      </c>
      <c r="V764" s="23">
        <f ca="1">SQRT(Inputs!$B$38)*K764+SQRT(1-Inputs!$B$38)*_xlfn.NORM.S.INV(RAND())</f>
        <v>0.6997026130797569</v>
      </c>
      <c r="W764" s="23">
        <f ca="1">SQRT(Inputs!$B$38)*L764+SQRT(1-Inputs!$B$38)*_xlfn.NORM.S.INV(RAND())</f>
        <v>-1.2898130361415379</v>
      </c>
      <c r="X764" s="23">
        <f ca="1">SQRT(Inputs!$B$38)*M764+SQRT(1-Inputs!$B$38)*_xlfn.NORM.S.INV(RAND())</f>
        <v>-2.3413525569062799</v>
      </c>
      <c r="Y764" s="23">
        <f ca="1">SQRT(Inputs!$B$38)*C764+SQRT(1-Inputs!$B$38)*_xlfn.NORM.S.INV(RAND())</f>
        <v>0.58564789366670622</v>
      </c>
      <c r="Z764" s="23">
        <f ca="1">SQRT(Inputs!$B$38)*D764+SQRT(1-Inputs!$B$38)*_xlfn.NORM.S.INV(RAND())</f>
        <v>-0.55815098205943026</v>
      </c>
      <c r="AA764" s="23">
        <f ca="1">SQRT(Inputs!$B$38)*E764+SQRT(1-Inputs!$B$38)*_xlfn.NORM.S.INV(RAND())</f>
        <v>0.80710995682832776</v>
      </c>
      <c r="AB764" s="23">
        <f ca="1">SQRT(Inputs!$B$38)*F764+SQRT(1-Inputs!$B$38)*_xlfn.NORM.S.INV(RAND())</f>
        <v>-0.62279807642810825</v>
      </c>
      <c r="AC764" s="23">
        <f ca="1">SQRT(Inputs!$B$38)*G764+SQRT(1-Inputs!$B$38)*_xlfn.NORM.S.INV(RAND())</f>
        <v>0.32565173117702551</v>
      </c>
      <c r="AD764" s="23">
        <f ca="1">SQRT(Inputs!$B$38)*H764+SQRT(1-Inputs!$B$38)*_xlfn.NORM.S.INV(RAND())</f>
        <v>6.9259532282419378E-3</v>
      </c>
      <c r="AE764" s="23">
        <f ca="1">SQRT(Inputs!$B$38)*I764+SQRT(1-Inputs!$B$38)*_xlfn.NORM.S.INV(RAND())</f>
        <v>-1.1706058101373709</v>
      </c>
      <c r="AF764" s="23">
        <f ca="1">SQRT(Inputs!$B$38)*J764+SQRT(1-Inputs!$B$38)*_xlfn.NORM.S.INV(RAND())</f>
        <v>-0.91608542374037738</v>
      </c>
      <c r="AG764" s="23">
        <f ca="1">SQRT(Inputs!$B$38)*K764+SQRT(1-Inputs!$B$38)*_xlfn.NORM.S.INV(RAND())</f>
        <v>0.77823811685202327</v>
      </c>
      <c r="AH764" s="23">
        <f ca="1">SQRT(Inputs!$B$38)*L764+SQRT(1-Inputs!$B$38)*_xlfn.NORM.S.INV(RAND())</f>
        <v>-1.4241399321784642E-2</v>
      </c>
      <c r="AI764" s="23">
        <f ca="1">SQRT(Inputs!$B$38)*M764+SQRT(1-Inputs!$B$38)*_xlfn.NORM.S.INV(RAND())</f>
        <v>-1.5684636471578823</v>
      </c>
      <c r="AJ764" s="23">
        <f ca="1">SQRT(Inputs!$B$38)*C764+SQRT(1-Inputs!$B$38)*_xlfn.NORM.S.INV(RAND())</f>
        <v>0.63127072373531146</v>
      </c>
      <c r="AK764" s="23">
        <f ca="1">SQRT(Inputs!$B$38)*D764+SQRT(1-Inputs!$B$38)*_xlfn.NORM.S.INV(RAND())</f>
        <v>-1.4949359354266054</v>
      </c>
      <c r="AL764" s="23">
        <f ca="1">SQRT(Inputs!$B$38)*E764+SQRT(1-Inputs!$B$38)*_xlfn.NORM.S.INV(RAND())</f>
        <v>0.5502986688052296</v>
      </c>
      <c r="AM764" s="23">
        <f ca="1">SQRT(Inputs!$B$38)*F764+SQRT(1-Inputs!$B$38)*_xlfn.NORM.S.INV(RAND())</f>
        <v>0.21619485016755824</v>
      </c>
      <c r="AN764" s="23">
        <f ca="1">SQRT(Inputs!$B$38)*G764+SQRT(1-Inputs!$B$38)*_xlfn.NORM.S.INV(RAND())</f>
        <v>-0.25203974177889915</v>
      </c>
      <c r="AO764" s="23">
        <f ca="1">SQRT(Inputs!$B$38)*H764+SQRT(1-Inputs!$B$38)*_xlfn.NORM.S.INV(RAND())</f>
        <v>1.5746651609337063</v>
      </c>
      <c r="AP764" s="23">
        <f ca="1">SQRT(Inputs!$B$38)*I764+SQRT(1-Inputs!$B$38)*_xlfn.NORM.S.INV(RAND())</f>
        <v>1.1080438202934004</v>
      </c>
      <c r="AQ764" s="23">
        <f ca="1">SQRT(Inputs!$B$38)*J764+SQRT(1-Inputs!$B$38)*_xlfn.NORM.S.INV(RAND())</f>
        <v>-0.31623739842704113</v>
      </c>
      <c r="AR764" s="23">
        <f ca="1">SQRT(Inputs!$B$38)*K764+SQRT(1-Inputs!$B$38)*_xlfn.NORM.S.INV(RAND())</f>
        <v>2.0180419268213661</v>
      </c>
      <c r="AS764" s="23">
        <f ca="1">SQRT(Inputs!$B$38)*L764+SQRT(1-Inputs!$B$38)*_xlfn.NORM.S.INV(RAND())</f>
        <v>-3.7741221420462656E-2</v>
      </c>
      <c r="AT764" s="23">
        <f ca="1">SQRT(Inputs!$B$38)*M764+SQRT(1-Inputs!$B$38)*_xlfn.NORM.S.INV(RAND())</f>
        <v>-2.7602355755244599</v>
      </c>
      <c r="AU764" s="15">
        <f ca="1">Inputs!$B$6*EXP($B$8-0.5*C$5^2+C$5*N764)</f>
        <v>5246.5766618897123</v>
      </c>
      <c r="AV764" s="15">
        <f t="shared" ca="1" si="401"/>
        <v>5256.5311827995829</v>
      </c>
      <c r="AW764" s="15">
        <f t="shared" ca="1" si="402"/>
        <v>7602.4123953632861</v>
      </c>
      <c r="AX764" s="15">
        <f t="shared" ca="1" si="403"/>
        <v>11198.923788155325</v>
      </c>
      <c r="AY764" s="15">
        <f t="shared" ca="1" si="404"/>
        <v>13355.336476663835</v>
      </c>
      <c r="AZ764" s="15">
        <f t="shared" ca="1" si="405"/>
        <v>17481.369821494187</v>
      </c>
      <c r="BA764" s="15">
        <f t="shared" ca="1" si="406"/>
        <v>19660.700697490425</v>
      </c>
      <c r="BB764" s="15">
        <f t="shared" ca="1" si="407"/>
        <v>19602.76096443319</v>
      </c>
      <c r="BC764" s="15">
        <f t="shared" ca="1" si="408"/>
        <v>25685.990194468155</v>
      </c>
      <c r="BD764" s="15">
        <f t="shared" ca="1" si="409"/>
        <v>27891.522151172096</v>
      </c>
      <c r="BE764" s="15">
        <f t="shared" ca="1" si="410"/>
        <v>27613.807568076401</v>
      </c>
      <c r="BF764" s="15">
        <f ca="1">Inputs!$B$13*EXP($B$9-0.5*C$6^2+C$6*Y764)</f>
        <v>15533.78445908655</v>
      </c>
      <c r="BG764" s="15">
        <f t="shared" ca="1" si="411"/>
        <v>17117.803869878553</v>
      </c>
      <c r="BH764" s="15">
        <f t="shared" ca="1" si="412"/>
        <v>23910.616698095037</v>
      </c>
      <c r="BI764" s="15">
        <f t="shared" ca="1" si="413"/>
        <v>26594.61866383921</v>
      </c>
      <c r="BJ764" s="15">
        <f t="shared" ca="1" si="414"/>
        <v>34170.197163395249</v>
      </c>
      <c r="BK764" s="15">
        <f t="shared" ca="1" si="415"/>
        <v>41977.003401315364</v>
      </c>
      <c r="BL764" s="15">
        <f t="shared" ca="1" si="416"/>
        <v>44305.857168589959</v>
      </c>
      <c r="BM764" s="15">
        <f t="shared" ca="1" si="417"/>
        <v>48603.24181539748</v>
      </c>
      <c r="BN764" s="15">
        <f t="shared" ca="1" si="418"/>
        <v>65618.877814143052</v>
      </c>
      <c r="BO764" s="15">
        <f t="shared" ca="1" si="419"/>
        <v>80603.71806146903</v>
      </c>
      <c r="BP764" s="15">
        <f t="shared" ca="1" si="420"/>
        <v>83056.256171052941</v>
      </c>
      <c r="BQ764" s="15">
        <f ca="1">Inputs!$B$20*EXP($B$10-0.5*C$7^2+C$7*AJ764)</f>
        <v>5365.9541316899376</v>
      </c>
      <c r="BR764" s="15">
        <f t="shared" ca="1" si="421"/>
        <v>4528.9673296964229</v>
      </c>
      <c r="BS764" s="15">
        <f t="shared" ca="1" si="422"/>
        <v>7263.8400709406651</v>
      </c>
      <c r="BT764" s="15">
        <f t="shared" ca="1" si="423"/>
        <v>10599.686783750802</v>
      </c>
      <c r="BU764" s="15">
        <f t="shared" ca="1" si="424"/>
        <v>13820.787158117993</v>
      </c>
      <c r="BV764" s="15">
        <f t="shared" ca="1" si="425"/>
        <v>27417.291423347546</v>
      </c>
      <c r="BW764" s="15">
        <f t="shared" ca="1" si="426"/>
        <v>48371.116619120905</v>
      </c>
      <c r="BX764" s="15">
        <f t="shared" ca="1" si="427"/>
        <v>63498.771956415287</v>
      </c>
      <c r="BY764" s="15">
        <f t="shared" ca="1" si="428"/>
        <v>130899.43451625723</v>
      </c>
      <c r="BZ764" s="15">
        <f t="shared" ca="1" si="429"/>
        <v>182400.32392671856</v>
      </c>
      <c r="CA764" s="15">
        <f t="shared" ca="1" si="430"/>
        <v>156887.51402807329</v>
      </c>
      <c r="CB764" s="15">
        <f ca="1">(AU764*DCF!C$10-DCF!C$5*MAX(AU764*DCF!C$10,0)-MAX(AU764-Inputs!$B$6,0)/Inputs!$B$10)*DCF!C$6</f>
        <v>1041.0469283769053</v>
      </c>
      <c r="CC764" s="15">
        <f ca="1">(AV764*DCF!D$10-DCF!D$5*MAX(AV764*DCF!D$10,0)-MAX(AV764-AU764,0)/Inputs!$B$10)*DCF!D$6</f>
        <v>1278.8167145820362</v>
      </c>
      <c r="CD764" s="15">
        <f ca="1">(AW764*DCF!E$10-DCF!E$5*MAX(AW764*DCF!E$10,0)-MAX(AW764-AV764,0)/Inputs!$B$10)*DCF!E$6</f>
        <v>1226.8864059241605</v>
      </c>
      <c r="CE764" s="15">
        <f ca="1">(AX764*DCF!F$10-DCF!F$5*MAX(AX764*DCF!F$10,0)-MAX(AX764-AW764,0)/Inputs!$B$10)*DCF!F$6</f>
        <v>1696.3623625523308</v>
      </c>
      <c r="CF764" s="15">
        <f ca="1">(AY764*DCF!G$10-DCF!G$5*MAX(AY764*DCF!G$10,0)-MAX(AY764-AX764,0)/Inputs!$B$10)*DCF!G$6</f>
        <v>2337.2317195711644</v>
      </c>
      <c r="CG764" s="15">
        <f ca="1">(AZ764*DCF!H$10-DCF!H$5*MAX(AZ764*DCF!H$10,0)-MAX(AZ764-AY764,0)/Inputs!$B$10)*DCF!H$6</f>
        <v>2661.369300610942</v>
      </c>
      <c r="CH764" s="15">
        <f ca="1">(BA764*DCF!I$10-DCF!I$5*MAX(BA764*DCF!I$10,0)-MAX(BA764-AZ764,0)/Inputs!$B$10)*DCF!I$6</f>
        <v>3233.8061723669312</v>
      </c>
      <c r="CI764" s="15">
        <f ca="1">(BB764*DCF!J$10-DCF!J$5*MAX(BB764*DCF!J$10,0)-MAX(BB764-BA764,0)/Inputs!$B$10)*DCF!J$6</f>
        <v>3363.8792662604287</v>
      </c>
      <c r="CJ764" s="15">
        <f ca="1">(BC764*DCF!K$10-DCF!K$5*MAX(BC764*DCF!K$10,0)-MAX(BC764-BB764,0)/Inputs!$B$10)*DCF!K$6</f>
        <v>3283.4724134919284</v>
      </c>
      <c r="CK764" s="15">
        <f ca="1">(BD764*DCF!L$10-DCF!L$5*MAX(BD764*DCF!L$10,0)-MAX(BD764-BC764,0)/Inputs!$B$10)*DCF!L$6</f>
        <v>3921.3609319944362</v>
      </c>
      <c r="CL764" s="15">
        <f ca="1">(BE764*DCF!M$10-DCF!M$5*MAX(BE764*DCF!M$10,0)-MAX(BE764-BD764,0)/Inputs!$B$10)*DCF!M$6</f>
        <v>3896.6654061277186</v>
      </c>
      <c r="CM764" s="15">
        <f ca="1">(BF764*DCF!C$28-DCF!C$5*MAX(BF764*DCF!C$28,0)-MAX(BF764-Inputs!$B$13,0)/Inputs!$B$17)*DCF!C$6</f>
        <v>3783.1222023141763</v>
      </c>
      <c r="CN764" s="15">
        <f ca="1">(BG764*DCF!D$28-DCF!D$5*MAX(BG764*DCF!D$28,0)-MAX(BG764-BF764,0)/Inputs!$B$17)*DCF!D$6</f>
        <v>4703.6440744467372</v>
      </c>
      <c r="CO764" s="15">
        <f ca="1">(BH764*DCF!E$28-DCF!E$5*MAX(BH764*DCF!E$28,0)-MAX(BH764-BG764,0)/Inputs!$B$17)*DCF!E$6</f>
        <v>5433.1425050926227</v>
      </c>
      <c r="CP764" s="15">
        <f ca="1">(BI764*DCF!F$28-DCF!F$5*MAX(BI764*DCF!F$28,0)-MAX(BI764-BH764,0)/Inputs!$B$17)*DCF!F$6</f>
        <v>6731.0734602884359</v>
      </c>
      <c r="CQ764" s="15">
        <f ca="1">(BJ764*DCF!G$28-DCF!G$5*MAX(BJ764*DCF!G$28,0)-MAX(BJ764-BI764,0)/Inputs!$B$17)*DCF!G$6</f>
        <v>7591.5794365341026</v>
      </c>
      <c r="CR764" s="15">
        <f ca="1">(BK764*DCF!H$28-DCF!H$5*MAX(BK764*DCF!H$28,0)-MAX(BK764-BJ764,0)/Inputs!$B$17)*DCF!H$6</f>
        <v>9168.4174593447642</v>
      </c>
      <c r="CS764" s="15">
        <f ca="1">(BL764*DCF!I$28-DCF!I$5*MAX(BL764*DCF!I$28,0)-MAX(BL764-BK764,0)/Inputs!$B$17)*DCF!I$6</f>
        <v>10084.394962617929</v>
      </c>
      <c r="CT764" s="15">
        <f ca="1">(BM764*DCF!J$28-DCF!J$5*MAX(BM764*DCF!J$28,0)-MAX(BM764-BL764,0)/Inputs!$B$17)*DCF!J$6</f>
        <v>10272.759692542453</v>
      </c>
      <c r="CU764" s="15">
        <f ca="1">(BN764*DCF!K$28-DCF!K$5*MAX(BN764*DCF!K$28,0)-MAX(BN764-BM764,0)/Inputs!$B$17)*DCF!K$6</f>
        <v>11773.417999961339</v>
      </c>
      <c r="CV764" s="15">
        <f ca="1">(BO764*DCF!L$28-DCF!L$5*MAX(BO764*DCF!L$28,0)-MAX(BO764-BN764,0)/Inputs!$B$17)*DCF!L$6</f>
        <v>14386.573954123929</v>
      </c>
      <c r="CW764" s="15">
        <f ca="1">(BP764*DCF!M$28-DCF!M$5*MAX(BP764*DCF!M$28,0)-MAX(BP764-BO764,0)/Inputs!$B$17)*DCF!M$6</f>
        <v>15370.723518583813</v>
      </c>
      <c r="CX764" s="15">
        <f ca="1">(BQ764*DCF!C$46-DCF!C$5*MAX(BQ764*DCF!C$46,0)-MAX(BQ764-Inputs!$B$20,0)/Inputs!$B$24)*DCF!C$6</f>
        <v>-2239.2291905473007</v>
      </c>
      <c r="CY764" s="15">
        <f ca="1">(BR764*DCF!D$46-DCF!D$5*MAX(BR764*DCF!D$46,0)-MAX(BR764-BQ764,0)/Inputs!$B$24)*DCF!D$6</f>
        <v>-772.9891062957588</v>
      </c>
      <c r="CZ764" s="15">
        <f ca="1">(BS764*DCF!E$46-DCF!E$5*MAX(BS764*DCF!E$46,0)-MAX(BS764-BR764,0)/Inputs!$B$24)*DCF!E$6</f>
        <v>-1936.9732804259374</v>
      </c>
      <c r="DA764" s="15">
        <f ca="1">(BT764*DCF!F$46-DCF!F$5*MAX(BT764*DCF!F$46,0)-MAX(BT764-BS764,0)/Inputs!$B$24)*DCF!F$6</f>
        <v>-1986.6234502178847</v>
      </c>
      <c r="DB764" s="15">
        <f ca="1">(BU764*DCF!G$46-DCF!G$5*MAX(BU764*DCF!G$46,0)-MAX(BU764-BT764,0)/Inputs!$B$24)*DCF!G$6</f>
        <v>-1548.418498222364</v>
      </c>
      <c r="DC764" s="15">
        <f ca="1">(BV764*DCF!H$46-DCF!H$5*MAX(BV764*DCF!H$46,0)-MAX(BV764-BU764,0)/Inputs!$B$24)*DCF!H$6</f>
        <v>-4225.0303932562847</v>
      </c>
      <c r="DD764" s="15">
        <f ca="1">(BW764*DCF!I$46-DCF!I$5*MAX(BW764*DCF!I$46,0)-MAX(BW764-BV764,0)/Inputs!$B$24)*DCF!I$6</f>
        <v>-4897.8829179597333</v>
      </c>
      <c r="DE764" s="15">
        <f ca="1">(BX764*DCF!J$46-DCF!J$5*MAX(BX764*DCF!J$46,0)-MAX(BX764-BW764,0)/Inputs!$B$24)*DCF!J$6</f>
        <v>-1348.0092076872263</v>
      </c>
      <c r="DF764" s="15">
        <f ca="1">(BY764*DCF!K$46-DCF!K$5*MAX(BY764*DCF!K$46,0)-MAX(BY764-BX764,0)/Inputs!$B$24)*DCF!K$6</f>
        <v>-9033.9547257771519</v>
      </c>
      <c r="DG764" s="15">
        <f ca="1">(BZ764*DCF!L$46-DCF!L$5*MAX(BZ764*DCF!L$46,0)-MAX(BZ764-BY764,0)/Inputs!$B$24)*DCF!L$6</f>
        <v>953.66909887671329</v>
      </c>
      <c r="DH764" s="15">
        <f ca="1">(CA764*DCF!M$46-DCF!M$5*MAX(CA764*DCF!M$46,0)-MAX(CA764-BZ764,0)/Inputs!$B$24)*DCF!M$6</f>
        <v>12299.365233204777</v>
      </c>
      <c r="DI764" s="15">
        <f ca="1">SUM(CB764:CL764)+BE764*DCF!M$10*(1+Inputs!$B$30)*(1-Inputs!$B$33)*(1-Inputs!$B$30/Inputs!$B$31)/(Inputs!$B$29-Inputs!$B$30)*DCF!M$6</f>
        <v>104790.48923861809</v>
      </c>
      <c r="DJ764" s="15">
        <f ca="1">SUM(CM764:CW764)+BP764*DCF!M$28*(1+Inputs!$B$30)*(1-Inputs!$B$33)*(1-Inputs!$B$30/Inputs!$B$31)/(Inputs!$B$29-Inputs!$B$30)*DCF!M$6</f>
        <v>407494.39490495203</v>
      </c>
      <c r="DK764" s="15">
        <f ca="1">SUM(CX764:DH764)+CA764*DCF!M$46*(1+Inputs!$B$30)*(1-Inputs!$B$33)*(1-Inputs!$B$30/Inputs!$B$31)/(Inputs!$B$29-Inputs!$B$30)*DCF!M$6</f>
        <v>227830.6047632063</v>
      </c>
      <c r="DM764" s="15">
        <f ca="1">DI764+DJ764+DK764+Inputs!$B$34+Inputs!$B$36-Inputs!$B$35</f>
        <v>816966.48890677642</v>
      </c>
    </row>
    <row r="765" spans="1:117" x14ac:dyDescent="0.75">
      <c r="A765" s="11">
        <v>752</v>
      </c>
      <c r="C765" s="23">
        <f t="shared" ca="1" si="435"/>
        <v>0.13865555126289339</v>
      </c>
      <c r="D765" s="23">
        <f t="shared" ca="1" si="435"/>
        <v>0.67526128388309947</v>
      </c>
      <c r="E765" s="23">
        <f t="shared" ca="1" si="435"/>
        <v>2.2381933520207493</v>
      </c>
      <c r="F765" s="23">
        <f t="shared" ca="1" si="435"/>
        <v>-0.24718027508440291</v>
      </c>
      <c r="G765" s="23">
        <f t="shared" ca="1" si="435"/>
        <v>0.25502851752898542</v>
      </c>
      <c r="H765" s="23">
        <f t="shared" ca="1" si="435"/>
        <v>-0.1001418798092371</v>
      </c>
      <c r="I765" s="23">
        <f t="shared" ca="1" si="435"/>
        <v>0.48813920111196157</v>
      </c>
      <c r="J765" s="23">
        <f t="shared" ca="1" si="435"/>
        <v>-0.78785236924069801</v>
      </c>
      <c r="K765" s="23">
        <f t="shared" ca="1" si="435"/>
        <v>1.5197215731985221</v>
      </c>
      <c r="L765" s="23">
        <f t="shared" ca="1" si="435"/>
        <v>0.61123093315895138</v>
      </c>
      <c r="M765" s="23">
        <f t="shared" ca="1" si="435"/>
        <v>-0.97092172711341485</v>
      </c>
      <c r="N765" s="23">
        <f ca="1">SQRT(Inputs!$B$38)*C765+SQRT(1-Inputs!$B$38)*_xlfn.NORM.S.INV(RAND())</f>
        <v>0.97046584688189341</v>
      </c>
      <c r="O765" s="23">
        <f ca="1">SQRT(Inputs!$B$38)*D765+SQRT(1-Inputs!$B$38)*_xlfn.NORM.S.INV(RAND())</f>
        <v>1.1006023738943722</v>
      </c>
      <c r="P765" s="23">
        <f ca="1">SQRT(Inputs!$B$38)*E765+SQRT(1-Inputs!$B$38)*_xlfn.NORM.S.INV(RAND())</f>
        <v>1.0140218174732671</v>
      </c>
      <c r="Q765" s="23">
        <f ca="1">SQRT(Inputs!$B$38)*F765+SQRT(1-Inputs!$B$38)*_xlfn.NORM.S.INV(RAND())</f>
        <v>-0.45377037197824543</v>
      </c>
      <c r="R765" s="23">
        <f ca="1">SQRT(Inputs!$B$38)*G765+SQRT(1-Inputs!$B$38)*_xlfn.NORM.S.INV(RAND())</f>
        <v>-0.45884625647757837</v>
      </c>
      <c r="S765" s="23">
        <f ca="1">SQRT(Inputs!$B$38)*H765+SQRT(1-Inputs!$B$38)*_xlfn.NORM.S.INV(RAND())</f>
        <v>-0.7250956927650275</v>
      </c>
      <c r="T765" s="23">
        <f ca="1">SQRT(Inputs!$B$38)*I765+SQRT(1-Inputs!$B$38)*_xlfn.NORM.S.INV(RAND())</f>
        <v>9.5010944054919111E-2</v>
      </c>
      <c r="U765" s="23">
        <f ca="1">SQRT(Inputs!$B$38)*J765+SQRT(1-Inputs!$B$38)*_xlfn.NORM.S.INV(RAND())</f>
        <v>0.36261507543997562</v>
      </c>
      <c r="V765" s="23">
        <f ca="1">SQRT(Inputs!$B$38)*K765+SQRT(1-Inputs!$B$38)*_xlfn.NORM.S.INV(RAND())</f>
        <v>2.1059366840603597</v>
      </c>
      <c r="W765" s="23">
        <f ca="1">SQRT(Inputs!$B$38)*L765+SQRT(1-Inputs!$B$38)*_xlfn.NORM.S.INV(RAND())</f>
        <v>0.81879173903898084</v>
      </c>
      <c r="X765" s="23">
        <f ca="1">SQRT(Inputs!$B$38)*M765+SQRT(1-Inputs!$B$38)*_xlfn.NORM.S.INV(RAND())</f>
        <v>-0.35736908463604139</v>
      </c>
      <c r="Y765" s="23">
        <f ca="1">SQRT(Inputs!$B$38)*C765+SQRT(1-Inputs!$B$38)*_xlfn.NORM.S.INV(RAND())</f>
        <v>0.16780243279675011</v>
      </c>
      <c r="Z765" s="23">
        <f ca="1">SQRT(Inputs!$B$38)*D765+SQRT(1-Inputs!$B$38)*_xlfn.NORM.S.INV(RAND())</f>
        <v>1.0911335562271067</v>
      </c>
      <c r="AA765" s="23">
        <f ca="1">SQRT(Inputs!$B$38)*E765+SQRT(1-Inputs!$B$38)*_xlfn.NORM.S.INV(RAND())</f>
        <v>1.8922177246997212</v>
      </c>
      <c r="AB765" s="23">
        <f ca="1">SQRT(Inputs!$B$38)*F765+SQRT(1-Inputs!$B$38)*_xlfn.NORM.S.INV(RAND())</f>
        <v>-1.6217399459654207</v>
      </c>
      <c r="AC765" s="23">
        <f ca="1">SQRT(Inputs!$B$38)*G765+SQRT(1-Inputs!$B$38)*_xlfn.NORM.S.INV(RAND())</f>
        <v>-1.2179134733924122</v>
      </c>
      <c r="AD765" s="23">
        <f ca="1">SQRT(Inputs!$B$38)*H765+SQRT(1-Inputs!$B$38)*_xlfn.NORM.S.INV(RAND())</f>
        <v>-0.17390487776150437</v>
      </c>
      <c r="AE765" s="23">
        <f ca="1">SQRT(Inputs!$B$38)*I765+SQRT(1-Inputs!$B$38)*_xlfn.NORM.S.INV(RAND())</f>
        <v>-1.7058558780617661</v>
      </c>
      <c r="AF765" s="23">
        <f ca="1">SQRT(Inputs!$B$38)*J765+SQRT(1-Inputs!$B$38)*_xlfn.NORM.S.INV(RAND())</f>
        <v>-1.226792813972857</v>
      </c>
      <c r="AG765" s="23">
        <f ca="1">SQRT(Inputs!$B$38)*K765+SQRT(1-Inputs!$B$38)*_xlfn.NORM.S.INV(RAND())</f>
        <v>0.43946934958889583</v>
      </c>
      <c r="AH765" s="23">
        <f ca="1">SQRT(Inputs!$B$38)*L765+SQRT(1-Inputs!$B$38)*_xlfn.NORM.S.INV(RAND())</f>
        <v>0.69425656237834621</v>
      </c>
      <c r="AI765" s="23">
        <f ca="1">SQRT(Inputs!$B$38)*M765+SQRT(1-Inputs!$B$38)*_xlfn.NORM.S.INV(RAND())</f>
        <v>-1.8307234625383919</v>
      </c>
      <c r="AJ765" s="23">
        <f ca="1">SQRT(Inputs!$B$38)*C765+SQRT(1-Inputs!$B$38)*_xlfn.NORM.S.INV(RAND())</f>
        <v>1.0578227703320406</v>
      </c>
      <c r="AK765" s="23">
        <f ca="1">SQRT(Inputs!$B$38)*D765+SQRT(1-Inputs!$B$38)*_xlfn.NORM.S.INV(RAND())</f>
        <v>0.60322006721078814</v>
      </c>
      <c r="AL765" s="23">
        <f ca="1">SQRT(Inputs!$B$38)*E765+SQRT(1-Inputs!$B$38)*_xlfn.NORM.S.INV(RAND())</f>
        <v>2.5804247382208603</v>
      </c>
      <c r="AM765" s="23">
        <f ca="1">SQRT(Inputs!$B$38)*F765+SQRT(1-Inputs!$B$38)*_xlfn.NORM.S.INV(RAND())</f>
        <v>-0.90721818567578683</v>
      </c>
      <c r="AN765" s="23">
        <f ca="1">SQRT(Inputs!$B$38)*G765+SQRT(1-Inputs!$B$38)*_xlfn.NORM.S.INV(RAND())</f>
        <v>0.88412471853408126</v>
      </c>
      <c r="AO765" s="23">
        <f ca="1">SQRT(Inputs!$B$38)*H765+SQRT(1-Inputs!$B$38)*_xlfn.NORM.S.INV(RAND())</f>
        <v>-0.70938422030083292</v>
      </c>
      <c r="AP765" s="23">
        <f ca="1">SQRT(Inputs!$B$38)*I765+SQRT(1-Inputs!$B$38)*_xlfn.NORM.S.INV(RAND())</f>
        <v>1.1081904601526578</v>
      </c>
      <c r="AQ765" s="23">
        <f ca="1">SQRT(Inputs!$B$38)*J765+SQRT(1-Inputs!$B$38)*_xlfn.NORM.S.INV(RAND())</f>
        <v>7.3295460343829055E-3</v>
      </c>
      <c r="AR765" s="23">
        <f ca="1">SQRT(Inputs!$B$38)*K765+SQRT(1-Inputs!$B$38)*_xlfn.NORM.S.INV(RAND())</f>
        <v>0.88169781965138527</v>
      </c>
      <c r="AS765" s="23">
        <f ca="1">SQRT(Inputs!$B$38)*L765+SQRT(1-Inputs!$B$38)*_xlfn.NORM.S.INV(RAND())</f>
        <v>0.10748754208225869</v>
      </c>
      <c r="AT765" s="23">
        <f ca="1">SQRT(Inputs!$B$38)*M765+SQRT(1-Inputs!$B$38)*_xlfn.NORM.S.INV(RAND())</f>
        <v>-2.1925968915173062</v>
      </c>
      <c r="AU765" s="15">
        <f ca="1">Inputs!$B$6*EXP($B$8-0.5*C$5^2+C$5*N765)</f>
        <v>5806.3342187684075</v>
      </c>
      <c r="AV765" s="15">
        <f t="shared" ca="1" si="401"/>
        <v>8309.1397487558952</v>
      </c>
      <c r="AW765" s="15">
        <f t="shared" ca="1" si="402"/>
        <v>11616.472676321146</v>
      </c>
      <c r="AX765" s="15">
        <f t="shared" ca="1" si="403"/>
        <v>13400.892041092444</v>
      </c>
      <c r="AY765" s="15">
        <f t="shared" ca="1" si="404"/>
        <v>15522.738347876069</v>
      </c>
      <c r="AZ765" s="15">
        <f t="shared" ca="1" si="405"/>
        <v>17527.792512594224</v>
      </c>
      <c r="BA765" s="15">
        <f t="shared" ca="1" si="406"/>
        <v>21663.890501962956</v>
      </c>
      <c r="BB765" s="15">
        <f t="shared" ca="1" si="407"/>
        <v>27504.516412966048</v>
      </c>
      <c r="BC765" s="15">
        <f t="shared" ca="1" si="408"/>
        <v>41279.629081850799</v>
      </c>
      <c r="BD765" s="15">
        <f t="shared" ca="1" si="409"/>
        <v>54596.590875956543</v>
      </c>
      <c r="BE765" s="15">
        <f t="shared" ca="1" si="410"/>
        <v>64758.594711780868</v>
      </c>
      <c r="BF765" s="15">
        <f ca="1">Inputs!$B$13*EXP($B$9-0.5*C$6^2+C$6*Y765)</f>
        <v>14298.868337884072</v>
      </c>
      <c r="BG765" s="15">
        <f t="shared" ca="1" si="411"/>
        <v>21218.563994984648</v>
      </c>
      <c r="BH765" s="15">
        <f t="shared" ca="1" si="412"/>
        <v>35482.978319230395</v>
      </c>
      <c r="BI765" s="15">
        <f t="shared" ca="1" si="413"/>
        <v>33841.328916726481</v>
      </c>
      <c r="BJ765" s="15">
        <f t="shared" ca="1" si="414"/>
        <v>34807.390058823781</v>
      </c>
      <c r="BK765" s="15">
        <f t="shared" ca="1" si="415"/>
        <v>41719.928205904725</v>
      </c>
      <c r="BL765" s="15">
        <f t="shared" ca="1" si="416"/>
        <v>41083.637649607677</v>
      </c>
      <c r="BM765" s="15">
        <f t="shared" ca="1" si="417"/>
        <v>43362.059429360968</v>
      </c>
      <c r="BN765" s="15">
        <f t="shared" ca="1" si="418"/>
        <v>56213.750437375777</v>
      </c>
      <c r="BO765" s="15">
        <f t="shared" ca="1" si="419"/>
        <v>74978.298449608337</v>
      </c>
      <c r="BP765" s="15">
        <f t="shared" ca="1" si="420"/>
        <v>74997.817669520053</v>
      </c>
      <c r="BQ765" s="15">
        <f ca="1">Inputs!$B$20*EXP($B$10-0.5*C$7^2+C$7*AJ765)</f>
        <v>6242.4006664906965</v>
      </c>
      <c r="BR765" s="15">
        <f t="shared" ca="1" si="421"/>
        <v>10258.606225089774</v>
      </c>
      <c r="BS765" s="15">
        <f t="shared" ca="1" si="422"/>
        <v>29476.394932283358</v>
      </c>
      <c r="BT765" s="15">
        <f t="shared" ca="1" si="423"/>
        <v>32034.009635756651</v>
      </c>
      <c r="BU765" s="15">
        <f t="shared" ca="1" si="424"/>
        <v>54985.252774711626</v>
      </c>
      <c r="BV765" s="15">
        <f t="shared" ca="1" si="425"/>
        <v>65200.824266029682</v>
      </c>
      <c r="BW765" s="15">
        <f t="shared" ca="1" si="426"/>
        <v>115034.50542240457</v>
      </c>
      <c r="BX765" s="15">
        <f t="shared" ca="1" si="427"/>
        <v>161130.82730343926</v>
      </c>
      <c r="BY765" s="15">
        <f t="shared" ca="1" si="428"/>
        <v>267258.05586085754</v>
      </c>
      <c r="BZ765" s="15">
        <f t="shared" ca="1" si="429"/>
        <v>382484.12612927228</v>
      </c>
      <c r="CA765" s="15">
        <f t="shared" ca="1" si="430"/>
        <v>363901.13306651462</v>
      </c>
      <c r="CB765" s="15">
        <f ca="1">(AU765*DCF!C$10-DCF!C$5*MAX(AU765*DCF!C$10,0)-MAX(AU765-Inputs!$B$6,0)/Inputs!$B$10)*DCF!C$6</f>
        <v>1037.0557572247126</v>
      </c>
      <c r="CC765" s="15">
        <f ca="1">(AV765*DCF!D$10-DCF!D$5*MAX(AV765*DCF!D$10,0)-MAX(AV765-AU765,0)/Inputs!$B$10)*DCF!D$6</f>
        <v>1415.0528957717977</v>
      </c>
      <c r="CD765" s="15">
        <f ca="1">(AW765*DCF!E$10-DCF!E$5*MAX(AW765*DCF!E$10,0)-MAX(AW765-AV765,0)/Inputs!$B$10)*DCF!E$6</f>
        <v>1937.1102847889499</v>
      </c>
      <c r="CE765" s="15">
        <f ca="1">(AX765*DCF!F$10-DCF!F$5*MAX(AX765*DCF!F$10,0)-MAX(AX765-AW765,0)/Inputs!$B$10)*DCF!F$6</f>
        <v>2554.0999469293051</v>
      </c>
      <c r="CF765" s="15">
        <f ca="1">(AY765*DCF!G$10-DCF!G$5*MAX(AY765*DCF!G$10,0)-MAX(AY765-AX765,0)/Inputs!$B$10)*DCF!G$6</f>
        <v>2790.4471286389712</v>
      </c>
      <c r="CG765" s="15">
        <f ca="1">(AZ765*DCF!H$10-DCF!H$5*MAX(AZ765*DCF!H$10,0)-MAX(AZ765-AY765,0)/Inputs!$B$10)*DCF!H$6</f>
        <v>3047.0001763946402</v>
      </c>
      <c r="CH765" s="15">
        <f ca="1">(BA765*DCF!I$10-DCF!I$5*MAX(BA765*DCF!I$10,0)-MAX(BA765-AZ765,0)/Inputs!$B$10)*DCF!I$6</f>
        <v>3278.7375075434138</v>
      </c>
      <c r="CI765" s="15">
        <f ca="1">(BB765*DCF!J$10-DCF!J$5*MAX(BB765*DCF!J$10,0)-MAX(BB765-BA765,0)/Inputs!$B$10)*DCF!J$6</f>
        <v>3834.788224841212</v>
      </c>
      <c r="CJ765" s="15">
        <f ca="1">(BC765*DCF!K$10-DCF!K$5*MAX(BC765*DCF!K$10,0)-MAX(BC765-BB765,0)/Inputs!$B$10)*DCF!K$6</f>
        <v>4717.0512496183474</v>
      </c>
      <c r="CK765" s="15">
        <f ca="1">(BD765*DCF!L$10-DCF!L$5*MAX(BD765*DCF!L$10,0)-MAX(BD765-BC765,0)/Inputs!$B$10)*DCF!L$6</f>
        <v>6512.1053306942558</v>
      </c>
      <c r="CL765" s="15">
        <f ca="1">(BE765*DCF!M$10-DCF!M$5*MAX(BE765*DCF!M$10,0)-MAX(BE765-BD765,0)/Inputs!$B$10)*DCF!M$6</f>
        <v>7924.3153662535642</v>
      </c>
      <c r="CM765" s="15">
        <f ca="1">(BF765*DCF!C$28-DCF!C$5*MAX(BF765*DCF!C$28,0)-MAX(BF765-Inputs!$B$13,0)/Inputs!$B$17)*DCF!C$6</f>
        <v>3691.4339288524998</v>
      </c>
      <c r="CN765" s="15">
        <f ca="1">(BG765*DCF!D$28-DCF!D$5*MAX(BG765*DCF!D$28,0)-MAX(BG765-BF765,0)/Inputs!$B$17)*DCF!D$6</f>
        <v>4773.0681283614977</v>
      </c>
      <c r="CO765" s="15">
        <f ca="1">(BH765*DCF!E$28-DCF!E$5*MAX(BH765*DCF!E$28,0)-MAX(BH765-BG765,0)/Inputs!$B$17)*DCF!E$6</f>
        <v>7238.09156890139</v>
      </c>
      <c r="CP765" s="15">
        <f ca="1">(BI765*DCF!F$28-DCF!F$5*MAX(BI765*DCF!F$28,0)-MAX(BI765-BH765,0)/Inputs!$B$17)*DCF!F$6</f>
        <v>9187.0293911001463</v>
      </c>
      <c r="CQ765" s="15">
        <f ca="1">(BJ765*DCF!G$28-DCF!G$5*MAX(BJ765*DCF!G$28,0)-MAX(BJ765-BI765,0)/Inputs!$B$17)*DCF!G$6</f>
        <v>8868.5594930872594</v>
      </c>
      <c r="CR765" s="15">
        <f ca="1">(BK765*DCF!H$28-DCF!H$5*MAX(BK765*DCF!H$28,0)-MAX(BK765-BJ765,0)/Inputs!$B$17)*DCF!H$6</f>
        <v>9243.784092257345</v>
      </c>
      <c r="CS765" s="15">
        <f ca="1">(BL765*DCF!I$28-DCF!I$5*MAX(BL765*DCF!I$28,0)-MAX(BL765-BK765,0)/Inputs!$B$17)*DCF!I$6</f>
        <v>9660.9421683374385</v>
      </c>
      <c r="CT765" s="15">
        <f ca="1">(BM765*DCF!J$28-DCF!J$5*MAX(BM765*DCF!J$28,0)-MAX(BM765-BL765,0)/Inputs!$B$17)*DCF!J$6</f>
        <v>9371.2388998308343</v>
      </c>
      <c r="CU765" s="15">
        <f ca="1">(BN765*DCF!K$28-DCF!K$5*MAX(BN765*DCF!K$28,0)-MAX(BN765-BM765,0)/Inputs!$B$17)*DCF!K$6</f>
        <v>10297.240591623246</v>
      </c>
      <c r="CV765" s="15">
        <f ca="1">(BO765*DCF!L$28-DCF!L$5*MAX(BO765*DCF!L$28,0)-MAX(BO765-BN765,0)/Inputs!$B$17)*DCF!L$6</f>
        <v>12836.504428504515</v>
      </c>
      <c r="CW765" s="15">
        <f ca="1">(BP765*DCF!M$28-DCF!M$5*MAX(BP765*DCF!M$28,0)-MAX(BP765-BO765,0)/Inputs!$B$17)*DCF!M$6</f>
        <v>14108.842490953812</v>
      </c>
      <c r="CX765" s="15">
        <f ca="1">(BQ765*DCF!C$46-DCF!C$5*MAX(BQ765*DCF!C$46,0)-MAX(BQ765-Inputs!$B$20,0)/Inputs!$B$24)*DCF!C$6</f>
        <v>-2846.466974473924</v>
      </c>
      <c r="CY765" s="15">
        <f ca="1">(BR765*DCF!D$46-DCF!D$5*MAX(BR765*DCF!D$46,0)-MAX(BR765-BQ765,0)/Inputs!$B$24)*DCF!D$6</f>
        <v>-3464.5864231544197</v>
      </c>
      <c r="CZ765" s="15">
        <f ca="1">(BS765*DCF!E$46-DCF!E$5*MAX(BS765*DCF!E$46,0)-MAX(BS765-BR765,0)/Inputs!$B$24)*DCF!E$6</f>
        <v>-11060.758274017231</v>
      </c>
      <c r="DA765" s="15">
        <f ca="1">(BT765*DCF!F$46-DCF!F$5*MAX(BT765*DCF!F$46,0)-MAX(BT765-BS765,0)/Inputs!$B$24)*DCF!F$6</f>
        <v>-3264.2274820376765</v>
      </c>
      <c r="DB765" s="15">
        <f ca="1">(BU765*DCF!G$46-DCF!G$5*MAX(BU765*DCF!G$46,0)-MAX(BU765-BT765,0)/Inputs!$B$24)*DCF!G$6</f>
        <v>-9569.9399964956974</v>
      </c>
      <c r="DC765" s="15">
        <f ca="1">(BV765*DCF!H$46-DCF!H$5*MAX(BV765*DCF!H$46,0)-MAX(BV765-BU765,0)/Inputs!$B$24)*DCF!H$6</f>
        <v>-3174.4262490820852</v>
      </c>
      <c r="DD765" s="15">
        <f ca="1">(BW765*DCF!I$46-DCF!I$5*MAX(BW765*DCF!I$46,0)-MAX(BW765-BV765,0)/Inputs!$B$24)*DCF!I$6</f>
        <v>-11648.555530019745</v>
      </c>
      <c r="DE765" s="15">
        <f ca="1">(BX765*DCF!J$46-DCF!J$5*MAX(BX765*DCF!J$46,0)-MAX(BX765-BW765,0)/Inputs!$B$24)*DCF!J$6</f>
        <v>-5464.9989611738711</v>
      </c>
      <c r="DF765" s="15">
        <f ca="1">(BY765*DCF!K$46-DCF!K$5*MAX(BY765*DCF!K$46,0)-MAX(BY765-BX765,0)/Inputs!$B$24)*DCF!K$6</f>
        <v>-10731.672718771782</v>
      </c>
      <c r="DG765" s="15">
        <f ca="1">(BZ765*DCF!L$46-DCF!L$5*MAX(BZ765*DCF!L$46,0)-MAX(BZ765-BY765,0)/Inputs!$B$24)*DCF!L$6</f>
        <v>363.31747206547391</v>
      </c>
      <c r="DH765" s="15">
        <f ca="1">(CA765*DCF!M$46-DCF!M$5*MAX(CA765*DCF!M$46,0)-MAX(CA765-BZ765,0)/Inputs!$B$24)*DCF!M$6</f>
        <v>28528.420327708347</v>
      </c>
      <c r="DI765" s="15">
        <f ca="1">SUM(CB765:CL765)+BE765*DCF!M$10*(1+Inputs!$B$30)*(1-Inputs!$B$33)*(1-Inputs!$B$30/Inputs!$B$31)/(Inputs!$B$29-Inputs!$B$30)*DCF!M$6</f>
        <v>219271.78929534752</v>
      </c>
      <c r="DJ765" s="15">
        <f ca="1">SUM(CM765:CW765)+BP765*DCF!M$28*(1+Inputs!$B$30)*(1-Inputs!$B$33)*(1-Inputs!$B$30/Inputs!$B$31)/(Inputs!$B$29-Inputs!$B$30)*DCF!M$6</f>
        <v>377569.9596054671</v>
      </c>
      <c r="DK765" s="15">
        <f ca="1">SUM(CX765:DH765)+CA765*DCF!M$46*(1+Inputs!$B$30)*(1-Inputs!$B$33)*(1-Inputs!$B$30/Inputs!$B$31)/(Inputs!$B$29-Inputs!$B$30)*DCF!M$6</f>
        <v>530300.36375633825</v>
      </c>
      <c r="DM765" s="15">
        <f ca="1">DI765+DJ765+DK765+Inputs!$B$34+Inputs!$B$36-Inputs!$B$35</f>
        <v>1203993.112657153</v>
      </c>
    </row>
    <row r="766" spans="1:117" x14ac:dyDescent="0.75">
      <c r="A766" s="11">
        <v>753</v>
      </c>
      <c r="C766" s="23">
        <f t="shared" ca="1" si="435"/>
        <v>-0.23598207273776781</v>
      </c>
      <c r="D766" s="23">
        <f t="shared" ca="1" si="435"/>
        <v>-1.800027467521361</v>
      </c>
      <c r="E766" s="23">
        <f t="shared" ca="1" si="435"/>
        <v>0.64459264011988815</v>
      </c>
      <c r="F766" s="23">
        <f t="shared" ca="1" si="435"/>
        <v>0.15824518530083193</v>
      </c>
      <c r="G766" s="23">
        <f t="shared" ca="1" si="435"/>
        <v>0.994974879656776</v>
      </c>
      <c r="H766" s="23">
        <f t="shared" ca="1" si="435"/>
        <v>2.5095296767467863</v>
      </c>
      <c r="I766" s="23">
        <f t="shared" ca="1" si="435"/>
        <v>-0.63726841770057041</v>
      </c>
      <c r="J766" s="23">
        <f t="shared" ca="1" si="435"/>
        <v>-1.1350458342164316</v>
      </c>
      <c r="K766" s="23">
        <f t="shared" ca="1" si="435"/>
        <v>-0.32835846172217142</v>
      </c>
      <c r="L766" s="23">
        <f t="shared" ca="1" si="435"/>
        <v>1.0960105115086556</v>
      </c>
      <c r="M766" s="23">
        <f t="shared" ca="1" si="435"/>
        <v>-4.2571726878274353E-2</v>
      </c>
      <c r="N766" s="23">
        <f ca="1">SQRT(Inputs!$B$38)*C766+SQRT(1-Inputs!$B$38)*_xlfn.NORM.S.INV(RAND())</f>
        <v>0.94877136317570232</v>
      </c>
      <c r="O766" s="23">
        <f ca="1">SQRT(Inputs!$B$38)*D766+SQRT(1-Inputs!$B$38)*_xlfn.NORM.S.INV(RAND())</f>
        <v>-1.0427344029289609</v>
      </c>
      <c r="P766" s="23">
        <f ca="1">SQRT(Inputs!$B$38)*E766+SQRT(1-Inputs!$B$38)*_xlfn.NORM.S.INV(RAND())</f>
        <v>-0.26847837386530654</v>
      </c>
      <c r="Q766" s="23">
        <f ca="1">SQRT(Inputs!$B$38)*F766+SQRT(1-Inputs!$B$38)*_xlfn.NORM.S.INV(RAND())</f>
        <v>-0.220586369477346</v>
      </c>
      <c r="R766" s="23">
        <f ca="1">SQRT(Inputs!$B$38)*G766+SQRT(1-Inputs!$B$38)*_xlfn.NORM.S.INV(RAND())</f>
        <v>0.28798596961333001</v>
      </c>
      <c r="S766" s="23">
        <f ca="1">SQRT(Inputs!$B$38)*H766+SQRT(1-Inputs!$B$38)*_xlfn.NORM.S.INV(RAND())</f>
        <v>2.0220983870360483</v>
      </c>
      <c r="T766" s="23">
        <f ca="1">SQRT(Inputs!$B$38)*I766+SQRT(1-Inputs!$B$38)*_xlfn.NORM.S.INV(RAND())</f>
        <v>0.62027192055838687</v>
      </c>
      <c r="U766" s="23">
        <f ca="1">SQRT(Inputs!$B$38)*J766+SQRT(1-Inputs!$B$38)*_xlfn.NORM.S.INV(RAND())</f>
        <v>-0.98970680708222658</v>
      </c>
      <c r="V766" s="23">
        <f ca="1">SQRT(Inputs!$B$38)*K766+SQRT(1-Inputs!$B$38)*_xlfn.NORM.S.INV(RAND())</f>
        <v>1.2513588845371471</v>
      </c>
      <c r="W766" s="23">
        <f ca="1">SQRT(Inputs!$B$38)*L766+SQRT(1-Inputs!$B$38)*_xlfn.NORM.S.INV(RAND())</f>
        <v>0.30258455441999899</v>
      </c>
      <c r="X766" s="23">
        <f ca="1">SQRT(Inputs!$B$38)*M766+SQRT(1-Inputs!$B$38)*_xlfn.NORM.S.INV(RAND())</f>
        <v>0.44180996310731202</v>
      </c>
      <c r="Y766" s="23">
        <f ca="1">SQRT(Inputs!$B$38)*C766+SQRT(1-Inputs!$B$38)*_xlfn.NORM.S.INV(RAND())</f>
        <v>-1.3364953124487724</v>
      </c>
      <c r="Z766" s="23">
        <f ca="1">SQRT(Inputs!$B$38)*D766+SQRT(1-Inputs!$B$38)*_xlfn.NORM.S.INV(RAND())</f>
        <v>-1.14389186551291</v>
      </c>
      <c r="AA766" s="23">
        <f ca="1">SQRT(Inputs!$B$38)*E766+SQRT(1-Inputs!$B$38)*_xlfn.NORM.S.INV(RAND())</f>
        <v>-0.93575706954225546</v>
      </c>
      <c r="AB766" s="23">
        <f ca="1">SQRT(Inputs!$B$38)*F766+SQRT(1-Inputs!$B$38)*_xlfn.NORM.S.INV(RAND())</f>
        <v>0.34265844437986259</v>
      </c>
      <c r="AC766" s="23">
        <f ca="1">SQRT(Inputs!$B$38)*G766+SQRT(1-Inputs!$B$38)*_xlfn.NORM.S.INV(RAND())</f>
        <v>0.14331494472798534</v>
      </c>
      <c r="AD766" s="23">
        <f ca="1">SQRT(Inputs!$B$38)*H766+SQRT(1-Inputs!$B$38)*_xlfn.NORM.S.INV(RAND())</f>
        <v>2.6412773326423125</v>
      </c>
      <c r="AE766" s="23">
        <f ca="1">SQRT(Inputs!$B$38)*I766+SQRT(1-Inputs!$B$38)*_xlfn.NORM.S.INV(RAND())</f>
        <v>-0.73609985843274539</v>
      </c>
      <c r="AF766" s="23">
        <f ca="1">SQRT(Inputs!$B$38)*J766+SQRT(1-Inputs!$B$38)*_xlfn.NORM.S.INV(RAND())</f>
        <v>-0.69986484569872009</v>
      </c>
      <c r="AG766" s="23">
        <f ca="1">SQRT(Inputs!$B$38)*K766+SQRT(1-Inputs!$B$38)*_xlfn.NORM.S.INV(RAND())</f>
        <v>-0.47214483815510921</v>
      </c>
      <c r="AH766" s="23">
        <f ca="1">SQRT(Inputs!$B$38)*L766+SQRT(1-Inputs!$B$38)*_xlfn.NORM.S.INV(RAND())</f>
        <v>5.6510540006844301E-2</v>
      </c>
      <c r="AI766" s="23">
        <f ca="1">SQRT(Inputs!$B$38)*M766+SQRT(1-Inputs!$B$38)*_xlfn.NORM.S.INV(RAND())</f>
        <v>-9.0662825457770269E-2</v>
      </c>
      <c r="AJ766" s="23">
        <f ca="1">SQRT(Inputs!$B$38)*C766+SQRT(1-Inputs!$B$38)*_xlfn.NORM.S.INV(RAND())</f>
        <v>1.9710991691777119E-2</v>
      </c>
      <c r="AK766" s="23">
        <f ca="1">SQRT(Inputs!$B$38)*D766+SQRT(1-Inputs!$B$38)*_xlfn.NORM.S.INV(RAND())</f>
        <v>-0.98989317142769795</v>
      </c>
      <c r="AL766" s="23">
        <f ca="1">SQRT(Inputs!$B$38)*E766+SQRT(1-Inputs!$B$38)*_xlfn.NORM.S.INV(RAND())</f>
        <v>-0.70621041411229801</v>
      </c>
      <c r="AM766" s="23">
        <f ca="1">SQRT(Inputs!$B$38)*F766+SQRT(1-Inputs!$B$38)*_xlfn.NORM.S.INV(RAND())</f>
        <v>0.58096485475754367</v>
      </c>
      <c r="AN766" s="23">
        <f ca="1">SQRT(Inputs!$B$38)*G766+SQRT(1-Inputs!$B$38)*_xlfn.NORM.S.INV(RAND())</f>
        <v>0.13547838334079093</v>
      </c>
      <c r="AO766" s="23">
        <f ca="1">SQRT(Inputs!$B$38)*H766+SQRT(1-Inputs!$B$38)*_xlfn.NORM.S.INV(RAND())</f>
        <v>1.4394013080806582</v>
      </c>
      <c r="AP766" s="23">
        <f ca="1">SQRT(Inputs!$B$38)*I766+SQRT(1-Inputs!$B$38)*_xlfn.NORM.S.INV(RAND())</f>
        <v>-1.1408434231155697</v>
      </c>
      <c r="AQ766" s="23">
        <f ca="1">SQRT(Inputs!$B$38)*J766+SQRT(1-Inputs!$B$38)*_xlfn.NORM.S.INV(RAND())</f>
        <v>1.228890781846304</v>
      </c>
      <c r="AR766" s="23">
        <f ca="1">SQRT(Inputs!$B$38)*K766+SQRT(1-Inputs!$B$38)*_xlfn.NORM.S.INV(RAND())</f>
        <v>-1.4500686348687026</v>
      </c>
      <c r="AS766" s="23">
        <f ca="1">SQRT(Inputs!$B$38)*L766+SQRT(1-Inputs!$B$38)*_xlfn.NORM.S.INV(RAND())</f>
        <v>0.43569896943216713</v>
      </c>
      <c r="AT766" s="23">
        <f ca="1">SQRT(Inputs!$B$38)*M766+SQRT(1-Inputs!$B$38)*_xlfn.NORM.S.INV(RAND())</f>
        <v>-8.4367008032222884E-2</v>
      </c>
      <c r="AU766" s="15">
        <f ca="1">Inputs!$B$6*EXP($B$8-0.5*C$5^2+C$5*N766)</f>
        <v>5785.9795695151579</v>
      </c>
      <c r="AV766" s="15">
        <f t="shared" ca="1" si="401"/>
        <v>6041.8196182231295</v>
      </c>
      <c r="AW766" s="15">
        <f t="shared" ca="1" si="402"/>
        <v>7104.9247852261578</v>
      </c>
      <c r="AX766" s="15">
        <f t="shared" ca="1" si="403"/>
        <v>8438.6104297876172</v>
      </c>
      <c r="AY766" s="15">
        <f t="shared" ca="1" si="404"/>
        <v>10665.596900009939</v>
      </c>
      <c r="AZ766" s="15">
        <f t="shared" ca="1" si="405"/>
        <v>16297.70933030066</v>
      </c>
      <c r="BA766" s="15">
        <f t="shared" ca="1" si="406"/>
        <v>21281.907486546341</v>
      </c>
      <c r="BB766" s="15">
        <f t="shared" ca="1" si="407"/>
        <v>23595.877663490966</v>
      </c>
      <c r="BC766" s="15">
        <f t="shared" ca="1" si="408"/>
        <v>32609.336166464989</v>
      </c>
      <c r="BD766" s="15">
        <f t="shared" ca="1" si="409"/>
        <v>41096.306876390809</v>
      </c>
      <c r="BE766" s="15">
        <f t="shared" ca="1" si="410"/>
        <v>52426.003934365712</v>
      </c>
      <c r="BF766" s="15">
        <f ca="1">Inputs!$B$13*EXP($B$9-0.5*C$6^2+C$6*Y766)</f>
        <v>10611.696575689266</v>
      </c>
      <c r="BG766" s="15">
        <f t="shared" ca="1" si="411"/>
        <v>10520.949728658714</v>
      </c>
      <c r="BH766" s="15">
        <f t="shared" ca="1" si="412"/>
        <v>11006.70446815681</v>
      </c>
      <c r="BI766" s="15">
        <f t="shared" ca="1" si="413"/>
        <v>14203.57170585852</v>
      </c>
      <c r="BJ766" s="15">
        <f t="shared" ca="1" si="414"/>
        <v>17776.109183004792</v>
      </c>
      <c r="BK766" s="15">
        <f t="shared" ca="1" si="415"/>
        <v>31257.919671885396</v>
      </c>
      <c r="BL766" s="15">
        <f t="shared" ca="1" si="416"/>
        <v>34903.114454362731</v>
      </c>
      <c r="BM766" s="15">
        <f t="shared" ca="1" si="417"/>
        <v>39330.880458396045</v>
      </c>
      <c r="BN766" s="15">
        <f t="shared" ca="1" si="418"/>
        <v>45711.1587042295</v>
      </c>
      <c r="BO766" s="15">
        <f t="shared" ca="1" si="419"/>
        <v>56613.530712915985</v>
      </c>
      <c r="BP766" s="15">
        <f t="shared" ca="1" si="420"/>
        <v>68968.56922314869</v>
      </c>
      <c r="BQ766" s="15">
        <f ca="1">Inputs!$B$20*EXP($B$10-0.5*C$7^2+C$7*AJ766)</f>
        <v>4319.6075542955532</v>
      </c>
      <c r="BR766" s="15">
        <f t="shared" ca="1" si="421"/>
        <v>4280.0974925728997</v>
      </c>
      <c r="BS766" s="15">
        <f t="shared" ca="1" si="422"/>
        <v>4785.1501205442501</v>
      </c>
      <c r="BT766" s="15">
        <f t="shared" ca="1" si="423"/>
        <v>7683.8763885866629</v>
      </c>
      <c r="BU766" s="15">
        <f t="shared" ca="1" si="424"/>
        <v>11003.805716055713</v>
      </c>
      <c r="BV766" s="15">
        <f t="shared" ca="1" si="425"/>
        <v>21173.841968294422</v>
      </c>
      <c r="BW766" s="15">
        <f t="shared" ca="1" si="426"/>
        <v>23208.538635865971</v>
      </c>
      <c r="BX766" s="15">
        <f t="shared" ca="1" si="427"/>
        <v>41529.174383236394</v>
      </c>
      <c r="BY766" s="15">
        <f t="shared" ca="1" si="428"/>
        <v>44091.617043196151</v>
      </c>
      <c r="BZ766" s="15">
        <f t="shared" ca="1" si="429"/>
        <v>67025.858619924285</v>
      </c>
      <c r="CA766" s="15">
        <f t="shared" ca="1" si="430"/>
        <v>92749.997600361792</v>
      </c>
      <c r="CB766" s="15">
        <f ca="1">(AU766*DCF!C$10-DCF!C$5*MAX(AU766*DCF!C$10,0)-MAX(AU766-Inputs!$B$6,0)/Inputs!$B$10)*DCF!C$6</f>
        <v>1037.2008895019176</v>
      </c>
      <c r="CC766" s="15">
        <f ca="1">(AV766*DCF!D$10-DCF!D$5*MAX(AV766*DCF!D$10,0)-MAX(AV766-AU766,0)/Inputs!$B$10)*DCF!D$6</f>
        <v>1410.2726998898609</v>
      </c>
      <c r="CD766" s="15">
        <f ca="1">(AW766*DCF!E$10-DCF!E$5*MAX(AW766*DCF!E$10,0)-MAX(AW766-AV766,0)/Inputs!$B$10)*DCF!E$6</f>
        <v>1400.9587234477624</v>
      </c>
      <c r="CE766" s="15">
        <f ca="1">(AX766*DCF!F$10-DCF!F$5*MAX(AX766*DCF!F$10,0)-MAX(AX766-AW766,0)/Inputs!$B$10)*DCF!F$6</f>
        <v>1564.6282916625848</v>
      </c>
      <c r="CF766" s="15">
        <f ca="1">(AY766*DCF!G$10-DCF!G$5*MAX(AY766*DCF!G$10,0)-MAX(AY766-AX766,0)/Inputs!$B$10)*DCF!G$6</f>
        <v>1769.4726842820069</v>
      </c>
      <c r="CG766" s="15">
        <f ca="1">(AZ766*DCF!H$10-DCF!H$5*MAX(AZ766*DCF!H$10,0)-MAX(AZ766-AY766,0)/Inputs!$B$10)*DCF!H$6</f>
        <v>2164.1294255661951</v>
      </c>
      <c r="CH766" s="15">
        <f ca="1">(BA766*DCF!I$10-DCF!I$5*MAX(BA766*DCF!I$10,0)-MAX(BA766-AZ766,0)/Inputs!$B$10)*DCF!I$6</f>
        <v>3069.8450032989927</v>
      </c>
      <c r="CI766" s="15">
        <f ca="1">(BB766*DCF!J$10-DCF!J$5*MAX(BB766*DCF!J$10,0)-MAX(BB766-BA766,0)/Inputs!$B$10)*DCF!J$6</f>
        <v>3698.4633079964747</v>
      </c>
      <c r="CJ766" s="15">
        <f ca="1">(BC766*DCF!K$10-DCF!K$5*MAX(BC766*DCF!K$10,0)-MAX(BC766-BB766,0)/Inputs!$B$10)*DCF!K$6</f>
        <v>3987.8324334806493</v>
      </c>
      <c r="CK766" s="15">
        <f ca="1">(BD766*DCF!L$10-DCF!L$5*MAX(BD766*DCF!L$10,0)-MAX(BD766-BC766,0)/Inputs!$B$10)*DCF!L$6</f>
        <v>5100.6018341591616</v>
      </c>
      <c r="CL766" s="15">
        <f ca="1">(BE766*DCF!M$10-DCF!M$5*MAX(BE766*DCF!M$10,0)-MAX(BE766-BD766,0)/Inputs!$B$10)*DCF!M$6</f>
        <v>6044.533865177742</v>
      </c>
      <c r="CM766" s="15">
        <f ca="1">(BF766*DCF!C$28-DCF!C$5*MAX(BF766*DCF!C$28,0)-MAX(BF766-Inputs!$B$13,0)/Inputs!$B$17)*DCF!C$6</f>
        <v>3238.6202020359842</v>
      </c>
      <c r="CN766" s="15">
        <f ca="1">(BG766*DCF!D$28-DCF!D$5*MAX(BG766*DCF!D$28,0)-MAX(BG766-BF766,0)/Inputs!$B$17)*DCF!D$6</f>
        <v>3098.6623482795203</v>
      </c>
      <c r="CO766" s="15">
        <f ca="1">(BH766*DCF!E$28-DCF!E$5*MAX(BH766*DCF!E$28,0)-MAX(BH766-BG766,0)/Inputs!$B$17)*DCF!E$6</f>
        <v>3021.5591227957639</v>
      </c>
      <c r="CP766" s="15">
        <f ca="1">(BI766*DCF!F$28-DCF!F$5*MAX(BI766*DCF!F$28,0)-MAX(BI766-BH766,0)/Inputs!$B$17)*DCF!F$6</f>
        <v>3273.85537284669</v>
      </c>
      <c r="CQ766" s="15">
        <f ca="1">(BJ766*DCF!G$28-DCF!G$5*MAX(BJ766*DCF!G$28,0)-MAX(BJ766-BI766,0)/Inputs!$B$17)*DCF!G$6</f>
        <v>4011.2808831873108</v>
      </c>
      <c r="CR766" s="15">
        <f ca="1">(BK766*DCF!H$28-DCF!H$5*MAX(BK766*DCF!H$28,0)-MAX(BK766-BJ766,0)/Inputs!$B$17)*DCF!H$6</f>
        <v>5635.7333924905261</v>
      </c>
      <c r="CS766" s="15">
        <f ca="1">(BL766*DCF!I$28-DCF!I$5*MAX(BL766*DCF!I$28,0)-MAX(BL766-BK766,0)/Inputs!$B$17)*DCF!I$6</f>
        <v>7684.3761652686017</v>
      </c>
      <c r="CT766" s="15">
        <f ca="1">(BM766*DCF!J$28-DCF!J$5*MAX(BM766*DCF!J$28,0)-MAX(BM766-BL766,0)/Inputs!$B$17)*DCF!J$6</f>
        <v>8186.965848767567</v>
      </c>
      <c r="CU766" s="15">
        <f ca="1">(BN766*DCF!K$28-DCF!K$5*MAX(BN766*DCF!K$28,0)-MAX(BN766-BM766,0)/Inputs!$B$17)*DCF!K$6</f>
        <v>8871.9311790601678</v>
      </c>
      <c r="CV766" s="15">
        <f ca="1">(BO766*DCF!L$28-DCF!L$5*MAX(BO766*DCF!L$28,0)-MAX(BO766-BN766,0)/Inputs!$B$17)*DCF!L$6</f>
        <v>10061.966115747418</v>
      </c>
      <c r="CW766" s="15">
        <f ca="1">(BP766*DCF!M$28-DCF!M$5*MAX(BP766*DCF!M$28,0)-MAX(BP766-BO766,0)/Inputs!$B$17)*DCF!M$6</f>
        <v>11685.027521251426</v>
      </c>
      <c r="CX766" s="15">
        <f ca="1">(BQ766*DCF!C$46-DCF!C$5*MAX(BQ766*DCF!C$46,0)-MAX(BQ766-Inputs!$B$20,0)/Inputs!$B$24)*DCF!C$6</f>
        <v>-1514.2777512440323</v>
      </c>
      <c r="CY766" s="15">
        <f ca="1">(BR766*DCF!D$46-DCF!D$5*MAX(BR766*DCF!D$46,0)-MAX(BR766-BQ766,0)/Inputs!$B$24)*DCF!D$6</f>
        <v>-730.51282881839882</v>
      </c>
      <c r="CZ766" s="15">
        <f ca="1">(BS766*DCF!E$46-DCF!E$5*MAX(BS766*DCF!E$46,0)-MAX(BS766-BR766,0)/Inputs!$B$24)*DCF!E$6</f>
        <v>-764.93017539317509</v>
      </c>
      <c r="DA766" s="15">
        <f ca="1">(BT766*DCF!F$46-DCF!F$5*MAX(BT766*DCF!F$46,0)-MAX(BT766-BS766,0)/Inputs!$B$24)*DCF!F$6</f>
        <v>-1615.1063297111307</v>
      </c>
      <c r="DB766" s="15">
        <f ca="1">(BU766*DCF!G$46-DCF!G$5*MAX(BU766*DCF!G$46,0)-MAX(BU766-BT766,0)/Inputs!$B$24)*DCF!G$6</f>
        <v>-1486.9049153889061</v>
      </c>
      <c r="DC766" s="15">
        <f ca="1">(BV766*DCF!H$46-DCF!H$5*MAX(BV766*DCF!H$46,0)-MAX(BV766-BU766,0)/Inputs!$B$24)*DCF!H$6</f>
        <v>-3160.2764525372168</v>
      </c>
      <c r="DD766" s="15">
        <f ca="1">(BW766*DCF!I$46-DCF!I$5*MAX(BW766*DCF!I$46,0)-MAX(BW766-BV766,0)/Inputs!$B$24)*DCF!I$6</f>
        <v>-48.072505133936211</v>
      </c>
      <c r="DE766" s="15">
        <f ca="1">(BX766*DCF!J$46-DCF!J$5*MAX(BX766*DCF!J$46,0)-MAX(BX766-BW766,0)/Inputs!$B$24)*DCF!J$6</f>
        <v>-3116.2992936782603</v>
      </c>
      <c r="DF766" s="15">
        <f ca="1">(BY766*DCF!K$46-DCF!K$5*MAX(BY766*DCF!K$46,0)-MAX(BY766-BX766,0)/Inputs!$B$24)*DCF!K$6</f>
        <v>1890.929957112693</v>
      </c>
      <c r="DG766" s="15">
        <f ca="1">(BZ766*DCF!L$46-DCF!L$5*MAX(BZ766*DCF!L$46,0)-MAX(BZ766-BY766,0)/Inputs!$B$24)*DCF!L$6</f>
        <v>-556.90725152169546</v>
      </c>
      <c r="DH766" s="15">
        <f ca="1">(CA766*DCF!M$46-DCF!M$5*MAX(CA766*DCF!M$46,0)-MAX(CA766-BZ766,0)/Inputs!$B$24)*DCF!M$6</f>
        <v>1893.4450118121288</v>
      </c>
      <c r="DI766" s="15">
        <f ca="1">SUM(CB766:CL766)+BE766*DCF!M$10*(1+Inputs!$B$30)*(1-Inputs!$B$33)*(1-Inputs!$B$30/Inputs!$B$31)/(Inputs!$B$29-Inputs!$B$30)*DCF!M$6</f>
        <v>177150.2013699353</v>
      </c>
      <c r="DJ766" s="15">
        <f ca="1">SUM(CM766:CW766)+BP766*DCF!M$28*(1+Inputs!$B$30)*(1-Inputs!$B$33)*(1-Inputs!$B$30/Inputs!$B$31)/(Inputs!$B$29-Inputs!$B$30)*DCF!M$6</f>
        <v>324690.5650356437</v>
      </c>
      <c r="DK766" s="15">
        <f ca="1">SUM(CX766:DH766)+CA766*DCF!M$46*(1+Inputs!$B$30)*(1-Inputs!$B$33)*(1-Inputs!$B$30/Inputs!$B$31)/(Inputs!$B$29-Inputs!$B$30)*DCF!M$6</f>
        <v>134193.57069524963</v>
      </c>
      <c r="DM766" s="15">
        <f ca="1">DI766+DJ766+DK766+Inputs!$B$34+Inputs!$B$36-Inputs!$B$35</f>
        <v>712885.33710082865</v>
      </c>
    </row>
    <row r="767" spans="1:117" x14ac:dyDescent="0.75">
      <c r="A767" s="11">
        <v>754</v>
      </c>
      <c r="C767" s="23">
        <f t="shared" ca="1" si="435"/>
        <v>-0.37801479502758306</v>
      </c>
      <c r="D767" s="23">
        <f t="shared" ca="1" si="435"/>
        <v>8.8472158081602359E-2</v>
      </c>
      <c r="E767" s="23">
        <f t="shared" ca="1" si="435"/>
        <v>-1.9624686822625448</v>
      </c>
      <c r="F767" s="23">
        <f t="shared" ca="1" si="435"/>
        <v>0.43549581810829091</v>
      </c>
      <c r="G767" s="23">
        <f t="shared" ca="1" si="435"/>
        <v>0.79695109080368964</v>
      </c>
      <c r="H767" s="23">
        <f t="shared" ca="1" si="435"/>
        <v>2.0761304221275974</v>
      </c>
      <c r="I767" s="23">
        <f t="shared" ca="1" si="435"/>
        <v>-0.57277603899542562</v>
      </c>
      <c r="J767" s="23">
        <f t="shared" ca="1" si="435"/>
        <v>-0.34031743684857307</v>
      </c>
      <c r="K767" s="23">
        <f t="shared" ca="1" si="435"/>
        <v>-0.28186735005545505</v>
      </c>
      <c r="L767" s="23">
        <f t="shared" ca="1" si="435"/>
        <v>0.4604836824021632</v>
      </c>
      <c r="M767" s="23">
        <f t="shared" ca="1" si="435"/>
        <v>0.17120878028560571</v>
      </c>
      <c r="N767" s="23">
        <f ca="1">SQRT(Inputs!$B$38)*C767+SQRT(1-Inputs!$B$38)*_xlfn.NORM.S.INV(RAND())</f>
        <v>0.30666178606799815</v>
      </c>
      <c r="O767" s="23">
        <f ca="1">SQRT(Inputs!$B$38)*D767+SQRT(1-Inputs!$B$38)*_xlfn.NORM.S.INV(RAND())</f>
        <v>-0.88544138890655255</v>
      </c>
      <c r="P767" s="23">
        <f ca="1">SQRT(Inputs!$B$38)*E767+SQRT(1-Inputs!$B$38)*_xlfn.NORM.S.INV(RAND())</f>
        <v>-1.397707133823769</v>
      </c>
      <c r="Q767" s="23">
        <f ca="1">SQRT(Inputs!$B$38)*F767+SQRT(1-Inputs!$B$38)*_xlfn.NORM.S.INV(RAND())</f>
        <v>1.4814210809603434E-2</v>
      </c>
      <c r="R767" s="23">
        <f ca="1">SQRT(Inputs!$B$38)*G767+SQRT(1-Inputs!$B$38)*_xlfn.NORM.S.INV(RAND())</f>
        <v>1.4160754811023371</v>
      </c>
      <c r="S767" s="23">
        <f ca="1">SQRT(Inputs!$B$38)*H767+SQRT(1-Inputs!$B$38)*_xlfn.NORM.S.INV(RAND())</f>
        <v>0.83582661424556437</v>
      </c>
      <c r="T767" s="23">
        <f ca="1">SQRT(Inputs!$B$38)*I767+SQRT(1-Inputs!$B$38)*_xlfn.NORM.S.INV(RAND())</f>
        <v>-2.1048195910456453</v>
      </c>
      <c r="U767" s="23">
        <f ca="1">SQRT(Inputs!$B$38)*J767+SQRT(1-Inputs!$B$38)*_xlfn.NORM.S.INV(RAND())</f>
        <v>-2.3204040678083238E-2</v>
      </c>
      <c r="V767" s="23">
        <f ca="1">SQRT(Inputs!$B$38)*K767+SQRT(1-Inputs!$B$38)*_xlfn.NORM.S.INV(RAND())</f>
        <v>-0.87541114559127009</v>
      </c>
      <c r="W767" s="23">
        <f ca="1">SQRT(Inputs!$B$38)*L767+SQRT(1-Inputs!$B$38)*_xlfn.NORM.S.INV(RAND())</f>
        <v>1.1535347511933365</v>
      </c>
      <c r="X767" s="23">
        <f ca="1">SQRT(Inputs!$B$38)*M767+SQRT(1-Inputs!$B$38)*_xlfn.NORM.S.INV(RAND())</f>
        <v>0.23796860697130623</v>
      </c>
      <c r="Y767" s="23">
        <f ca="1">SQRT(Inputs!$B$38)*C767+SQRT(1-Inputs!$B$38)*_xlfn.NORM.S.INV(RAND())</f>
        <v>-2.0638671962885473</v>
      </c>
      <c r="Z767" s="23">
        <f ca="1">SQRT(Inputs!$B$38)*D767+SQRT(1-Inputs!$B$38)*_xlfn.NORM.S.INV(RAND())</f>
        <v>0.80811189060621813</v>
      </c>
      <c r="AA767" s="23">
        <f ca="1">SQRT(Inputs!$B$38)*E767+SQRT(1-Inputs!$B$38)*_xlfn.NORM.S.INV(RAND())</f>
        <v>1.1806823580480919</v>
      </c>
      <c r="AB767" s="23">
        <f ca="1">SQRT(Inputs!$B$38)*F767+SQRT(1-Inputs!$B$38)*_xlfn.NORM.S.INV(RAND())</f>
        <v>1.2021021793866233</v>
      </c>
      <c r="AC767" s="23">
        <f ca="1">SQRT(Inputs!$B$38)*G767+SQRT(1-Inputs!$B$38)*_xlfn.NORM.S.INV(RAND())</f>
        <v>2.4157258351806941</v>
      </c>
      <c r="AD767" s="23">
        <f ca="1">SQRT(Inputs!$B$38)*H767+SQRT(1-Inputs!$B$38)*_xlfn.NORM.S.INV(RAND())</f>
        <v>1.1348505682407692</v>
      </c>
      <c r="AE767" s="23">
        <f ca="1">SQRT(Inputs!$B$38)*I767+SQRT(1-Inputs!$B$38)*_xlfn.NORM.S.INV(RAND())</f>
        <v>-1.3992223919656808</v>
      </c>
      <c r="AF767" s="23">
        <f ca="1">SQRT(Inputs!$B$38)*J767+SQRT(1-Inputs!$B$38)*_xlfn.NORM.S.INV(RAND())</f>
        <v>-0.89140428532728722</v>
      </c>
      <c r="AG767" s="23">
        <f ca="1">SQRT(Inputs!$B$38)*K767+SQRT(1-Inputs!$B$38)*_xlfn.NORM.S.INV(RAND())</f>
        <v>-0.64250478465598126</v>
      </c>
      <c r="AH767" s="23">
        <f ca="1">SQRT(Inputs!$B$38)*L767+SQRT(1-Inputs!$B$38)*_xlfn.NORM.S.INV(RAND())</f>
        <v>-0.82840837972976034</v>
      </c>
      <c r="AI767" s="23">
        <f ca="1">SQRT(Inputs!$B$38)*M767+SQRT(1-Inputs!$B$38)*_xlfn.NORM.S.INV(RAND())</f>
        <v>2.4909709980344634</v>
      </c>
      <c r="AJ767" s="23">
        <f ca="1">SQRT(Inputs!$B$38)*C767+SQRT(1-Inputs!$B$38)*_xlfn.NORM.S.INV(RAND())</f>
        <v>0.36586679223039725</v>
      </c>
      <c r="AK767" s="23">
        <f ca="1">SQRT(Inputs!$B$38)*D767+SQRT(1-Inputs!$B$38)*_xlfn.NORM.S.INV(RAND())</f>
        <v>1.2511710022827724</v>
      </c>
      <c r="AL767" s="23">
        <f ca="1">SQRT(Inputs!$B$38)*E767+SQRT(1-Inputs!$B$38)*_xlfn.NORM.S.INV(RAND())</f>
        <v>-2.7739261580539827</v>
      </c>
      <c r="AM767" s="23">
        <f ca="1">SQRT(Inputs!$B$38)*F767+SQRT(1-Inputs!$B$38)*_xlfn.NORM.S.INV(RAND())</f>
        <v>1.5788452150708872</v>
      </c>
      <c r="AN767" s="23">
        <f ca="1">SQRT(Inputs!$B$38)*G767+SQRT(1-Inputs!$B$38)*_xlfn.NORM.S.INV(RAND())</f>
        <v>-0.35208739434168318</v>
      </c>
      <c r="AO767" s="23">
        <f ca="1">SQRT(Inputs!$B$38)*H767+SQRT(1-Inputs!$B$38)*_xlfn.NORM.S.INV(RAND())</f>
        <v>2.2138322976831533</v>
      </c>
      <c r="AP767" s="23">
        <f ca="1">SQRT(Inputs!$B$38)*I767+SQRT(1-Inputs!$B$38)*_xlfn.NORM.S.INV(RAND())</f>
        <v>0.76742716844034509</v>
      </c>
      <c r="AQ767" s="23">
        <f ca="1">SQRT(Inputs!$B$38)*J767+SQRT(1-Inputs!$B$38)*_xlfn.NORM.S.INV(RAND())</f>
        <v>-1.4526442577059719</v>
      </c>
      <c r="AR767" s="23">
        <f ca="1">SQRT(Inputs!$B$38)*K767+SQRT(1-Inputs!$B$38)*_xlfn.NORM.S.INV(RAND())</f>
        <v>-0.50161982423204721</v>
      </c>
      <c r="AS767" s="23">
        <f ca="1">SQRT(Inputs!$B$38)*L767+SQRT(1-Inputs!$B$38)*_xlfn.NORM.S.INV(RAND())</f>
        <v>0.7020759210103994</v>
      </c>
      <c r="AT767" s="23">
        <f ca="1">SQRT(Inputs!$B$38)*M767+SQRT(1-Inputs!$B$38)*_xlfn.NORM.S.INV(RAND())</f>
        <v>0.81032776926470118</v>
      </c>
      <c r="AU767" s="15">
        <f ca="1">Inputs!$B$6*EXP($B$8-0.5*C$5^2+C$5*N767)</f>
        <v>5214.7827222993892</v>
      </c>
      <c r="AV767" s="15">
        <f t="shared" ca="1" si="401"/>
        <v>5572.7691405555861</v>
      </c>
      <c r="AW767" s="15">
        <f t="shared" ca="1" si="402"/>
        <v>5627.4890130240774</v>
      </c>
      <c r="AX767" s="15">
        <f t="shared" ca="1" si="403"/>
        <v>6883.3269023231815</v>
      </c>
      <c r="AY767" s="15">
        <f t="shared" ca="1" si="404"/>
        <v>9924.9820273345322</v>
      </c>
      <c r="AZ767" s="15">
        <f t="shared" ca="1" si="405"/>
        <v>13308.789775355504</v>
      </c>
      <c r="BA767" s="15">
        <f t="shared" ca="1" si="406"/>
        <v>13066.48015248037</v>
      </c>
      <c r="BB767" s="15">
        <f t="shared" ca="1" si="407"/>
        <v>15960.205743369772</v>
      </c>
      <c r="BC767" s="15">
        <f t="shared" ca="1" si="408"/>
        <v>17963.25387521111</v>
      </c>
      <c r="BD767" s="15">
        <f t="shared" ca="1" si="409"/>
        <v>24513.897995642674</v>
      </c>
      <c r="BE767" s="15">
        <f t="shared" ca="1" si="410"/>
        <v>30696.810381450872</v>
      </c>
      <c r="BF767" s="15">
        <f ca="1">Inputs!$B$13*EXP($B$9-0.5*C$6^2+C$6*Y767)</f>
        <v>9186.7024011469402</v>
      </c>
      <c r="BG767" s="15">
        <f t="shared" ca="1" si="411"/>
        <v>12953.747531387611</v>
      </c>
      <c r="BH767" s="15">
        <f t="shared" ca="1" si="412"/>
        <v>19250.718149574182</v>
      </c>
      <c r="BI767" s="15">
        <f t="shared" ca="1" si="413"/>
        <v>28355.538507658042</v>
      </c>
      <c r="BJ767" s="15">
        <f t="shared" ca="1" si="414"/>
        <v>49241.765972030895</v>
      </c>
      <c r="BK767" s="15">
        <f t="shared" ca="1" si="415"/>
        <v>70532.221270160138</v>
      </c>
      <c r="BL767" s="15">
        <f t="shared" ca="1" si="416"/>
        <v>72272.073937771711</v>
      </c>
      <c r="BM767" s="15">
        <f t="shared" ca="1" si="417"/>
        <v>79525.460520344524</v>
      </c>
      <c r="BN767" s="15">
        <f t="shared" ca="1" si="418"/>
        <v>90558.356410572669</v>
      </c>
      <c r="BO767" s="15">
        <f t="shared" ca="1" si="419"/>
        <v>101193.7359226542</v>
      </c>
      <c r="BP767" s="15">
        <f t="shared" ca="1" si="420"/>
        <v>165162.44226831273</v>
      </c>
      <c r="BQ767" s="15">
        <f ca="1">Inputs!$B$20*EXP($B$10-0.5*C$7^2+C$7*AJ767)</f>
        <v>4883.880186512798</v>
      </c>
      <c r="BR767" s="15">
        <f t="shared" ca="1" si="421"/>
        <v>9859.8252363278007</v>
      </c>
      <c r="BS767" s="15">
        <f t="shared" ca="1" si="422"/>
        <v>6087.0044272960513</v>
      </c>
      <c r="BT767" s="15">
        <f t="shared" ca="1" si="423"/>
        <v>12699.200368855503</v>
      </c>
      <c r="BU767" s="15">
        <f t="shared" ca="1" si="424"/>
        <v>16162.275188029615</v>
      </c>
      <c r="BV767" s="15">
        <f t="shared" ca="1" si="425"/>
        <v>37028.333102400895</v>
      </c>
      <c r="BW767" s="15">
        <f t="shared" ca="1" si="426"/>
        <v>60783.66630722332</v>
      </c>
      <c r="BX767" s="15">
        <f t="shared" ca="1" si="427"/>
        <v>63536.759341103541</v>
      </c>
      <c r="BY767" s="15">
        <f t="shared" ca="1" si="428"/>
        <v>80878.969050227824</v>
      </c>
      <c r="BZ767" s="15">
        <f t="shared" ca="1" si="429"/>
        <v>129118.64890278025</v>
      </c>
      <c r="CA767" s="15">
        <f t="shared" ca="1" si="430"/>
        <v>209463.37227760741</v>
      </c>
      <c r="CB767" s="15">
        <f ca="1">(AU767*DCF!C$10-DCF!C$5*MAX(AU767*DCF!C$10,0)-MAX(AU767-Inputs!$B$6,0)/Inputs!$B$10)*DCF!C$6</f>
        <v>1041.2736248331621</v>
      </c>
      <c r="CC767" s="15">
        <f ca="1">(AV767*DCF!D$10-DCF!D$5*MAX(AV767*DCF!D$10,0)-MAX(AV767-AU767,0)/Inputs!$B$10)*DCF!D$6</f>
        <v>1271.0391048171448</v>
      </c>
      <c r="CD767" s="15">
        <f ca="1">(AW767*DCF!E$10-DCF!E$5*MAX(AW767*DCF!E$10,0)-MAX(AW767-AV767,0)/Inputs!$B$10)*DCF!E$6</f>
        <v>1286.972449700062</v>
      </c>
      <c r="CE767" s="15">
        <f ca="1">(AX767*DCF!F$10-DCF!F$5*MAX(AX767*DCF!F$10,0)-MAX(AX767-AW767,0)/Inputs!$B$10)*DCF!F$6</f>
        <v>1241.3105640442582</v>
      </c>
      <c r="CF767" s="15">
        <f ca="1">(AY767*DCF!G$10-DCF!G$5*MAX(AY767*DCF!G$10,0)-MAX(AY767-AX767,0)/Inputs!$B$10)*DCF!G$6</f>
        <v>1460.283114084112</v>
      </c>
      <c r="CG767" s="15">
        <f ca="1">(AZ767*DCF!H$10-DCF!H$5*MAX(AZ767*DCF!H$10,0)-MAX(AZ767-AY767,0)/Inputs!$B$10)*DCF!H$6</f>
        <v>1983.0553526035644</v>
      </c>
      <c r="CH767" s="15">
        <f ca="1">(BA767*DCF!I$10-DCF!I$5*MAX(BA767*DCF!I$10,0)-MAX(BA767-AZ767,0)/Inputs!$B$10)*DCF!I$6</f>
        <v>2386.7692572065398</v>
      </c>
      <c r="CI767" s="15">
        <f ca="1">(BB767*DCF!J$10-DCF!J$5*MAX(BB767*DCF!J$10,0)-MAX(BB767-BA767,0)/Inputs!$B$10)*DCF!J$6</f>
        <v>2300.3119098871848</v>
      </c>
      <c r="CJ767" s="15">
        <f ca="1">(BC767*DCF!K$10-DCF!K$5*MAX(BC767*DCF!K$10,0)-MAX(BC767-BB767,0)/Inputs!$B$10)*DCF!K$6</f>
        <v>2611.3991359300348</v>
      </c>
      <c r="CK767" s="15">
        <f ca="1">(BD767*DCF!L$10-DCF!L$5*MAX(BD767*DCF!L$10,0)-MAX(BD767-BC767,0)/Inputs!$B$10)*DCF!L$6</f>
        <v>2850.0576242787342</v>
      </c>
      <c r="CL767" s="15">
        <f ca="1">(BE767*DCF!M$10-DCF!M$5*MAX(BE767*DCF!M$10,0)-MAX(BE767-BD767,0)/Inputs!$B$10)*DCF!M$6</f>
        <v>3593.1020304673489</v>
      </c>
      <c r="CM767" s="15">
        <f ca="1">(BF767*DCF!C$28-DCF!C$5*MAX(BF767*DCF!C$28,0)-MAX(BF767-Inputs!$B$13,0)/Inputs!$B$17)*DCF!C$6</f>
        <v>2803.7213252598544</v>
      </c>
      <c r="CN767" s="15">
        <f ca="1">(BG767*DCF!D$28-DCF!D$5*MAX(BG767*DCF!D$28,0)-MAX(BG767-BF767,0)/Inputs!$B$17)*DCF!D$6</f>
        <v>3011.493966890338</v>
      </c>
      <c r="CO767" s="15">
        <f ca="1">(BH767*DCF!E$28-DCF!E$5*MAX(BH767*DCF!E$28,0)-MAX(BH767-BG767,0)/Inputs!$B$17)*DCF!E$6</f>
        <v>4211.0999343683934</v>
      </c>
      <c r="CP767" s="15">
        <f ca="1">(BI767*DCF!F$28-DCF!F$5*MAX(BI767*DCF!F$28,0)-MAX(BI767-BH767,0)/Inputs!$B$17)*DCF!F$6</f>
        <v>6040.1053366358219</v>
      </c>
      <c r="CQ767" s="15">
        <f ca="1">(BJ767*DCF!G$28-DCF!G$5*MAX(BJ767*DCF!G$28,0)-MAX(BJ767-BI767,0)/Inputs!$B$17)*DCF!G$6</f>
        <v>9263.2926488715693</v>
      </c>
      <c r="CR767" s="15">
        <f ca="1">(BK767*DCF!H$28-DCF!H$5*MAX(BK767*DCF!H$28,0)-MAX(BK767-BJ767,0)/Inputs!$B$17)*DCF!H$6</f>
        <v>14135.457215381373</v>
      </c>
      <c r="CS767" s="15">
        <f ca="1">(BL767*DCF!I$28-DCF!I$5*MAX(BL767*DCF!I$28,0)-MAX(BL767-BK767,0)/Inputs!$B$17)*DCF!I$6</f>
        <v>16745.275486973555</v>
      </c>
      <c r="CT767" s="15">
        <f ca="1">(BM767*DCF!J$28-DCF!J$5*MAX(BM767*DCF!J$28,0)-MAX(BM767-BL767,0)/Inputs!$B$17)*DCF!J$6</f>
        <v>16779.03980612446</v>
      </c>
      <c r="CU767" s="15">
        <f ca="1">(BN767*DCF!K$28-DCF!K$5*MAX(BN767*DCF!K$28,0)-MAX(BN767-BM767,0)/Inputs!$B$17)*DCF!K$6</f>
        <v>17773.023692731851</v>
      </c>
      <c r="CV767" s="15">
        <f ca="1">(BO767*DCF!L$28-DCF!L$5*MAX(BO767*DCF!L$28,0)-MAX(BO767-BN767,0)/Inputs!$B$17)*DCF!L$6</f>
        <v>18986.863434156952</v>
      </c>
      <c r="CW767" s="15">
        <f ca="1">(BP767*DCF!M$28-DCF!M$5*MAX(BP767*DCF!M$28,0)-MAX(BP767-BO767,0)/Inputs!$B$17)*DCF!M$6</f>
        <v>24388.881808440598</v>
      </c>
      <c r="CX767" s="15">
        <f ca="1">(BQ767*DCF!C$46-DCF!C$5*MAX(BQ767*DCF!C$46,0)-MAX(BQ767-Inputs!$B$20,0)/Inputs!$B$24)*DCF!C$6</f>
        <v>-1905.2287666370426</v>
      </c>
      <c r="CY767" s="15">
        <f ca="1">(BR767*DCF!D$46-DCF!D$5*MAX(BR767*DCF!D$46,0)-MAX(BR767-BQ767,0)/Inputs!$B$24)*DCF!D$6</f>
        <v>-3806.0366824063804</v>
      </c>
      <c r="CZ767" s="15">
        <f ca="1">(BS767*DCF!E$46-DCF!E$5*MAX(BS767*DCF!E$46,0)-MAX(BS767-BR767,0)/Inputs!$B$24)*DCF!E$6</f>
        <v>-719.79887179760976</v>
      </c>
      <c r="DA767" s="15">
        <f ca="1">(BT767*DCF!F$46-DCF!F$5*MAX(BT767*DCF!F$46,0)-MAX(BT767-BS767,0)/Inputs!$B$24)*DCF!F$6</f>
        <v>-3332.5456311102971</v>
      </c>
      <c r="DB767" s="15">
        <f ca="1">(BU767*DCF!G$46-DCF!G$5*MAX(BU767*DCF!G$46,0)-MAX(BU767-BT767,0)/Inputs!$B$24)*DCF!G$6</f>
        <v>-1708.5769517348895</v>
      </c>
      <c r="DC767" s="15">
        <f ca="1">(BV767*DCF!H$46-DCF!H$5*MAX(BV767*DCF!H$46,0)-MAX(BV767-BU767,0)/Inputs!$B$24)*DCF!H$6</f>
        <v>-6483.9996484328758</v>
      </c>
      <c r="DD767" s="15">
        <f ca="1">(BW767*DCF!I$46-DCF!I$5*MAX(BW767*DCF!I$46,0)-MAX(BW767-BV767,0)/Inputs!$B$24)*DCF!I$6</f>
        <v>-5415.4148436907171</v>
      </c>
      <c r="DE767" s="15">
        <f ca="1">(BX767*DCF!J$46-DCF!J$5*MAX(BX767*DCF!J$46,0)-MAX(BX767-BW767,0)/Inputs!$B$24)*DCF!J$6</f>
        <v>1935.1160091836487</v>
      </c>
      <c r="DF767" s="15">
        <f ca="1">(BY767*DCF!K$46-DCF!K$5*MAX(BY767*DCF!K$46,0)-MAX(BY767-BX767,0)/Inputs!$B$24)*DCF!K$6</f>
        <v>371.69693934915853</v>
      </c>
      <c r="DG767" s="15">
        <f ca="1">(BZ767*DCF!L$46-DCF!L$5*MAX(BZ767*DCF!L$46,0)-MAX(BZ767-BY767,0)/Inputs!$B$24)*DCF!L$6</f>
        <v>-1991.4244587235075</v>
      </c>
      <c r="DH767" s="15">
        <f ca="1">(CA767*DCF!M$46-DCF!M$5*MAX(CA767*DCF!M$46,0)-MAX(CA767-BZ767,0)/Inputs!$B$24)*DCF!M$6</f>
        <v>-375.45631342744582</v>
      </c>
      <c r="DI767" s="15">
        <f ca="1">SUM(CB767:CL767)+BE767*DCF!M$10*(1+Inputs!$B$30)*(1-Inputs!$B$33)*(1-Inputs!$B$30/Inputs!$B$31)/(Inputs!$B$29-Inputs!$B$30)*DCF!M$6</f>
        <v>107455.20338272407</v>
      </c>
      <c r="DJ767" s="15">
        <f ca="1">SUM(CM767:CW767)+BP767*DCF!M$28*(1+Inputs!$B$30)*(1-Inputs!$B$33)*(1-Inputs!$B$30/Inputs!$B$31)/(Inputs!$B$29-Inputs!$B$30)*DCF!M$6</f>
        <v>747003.93582904816</v>
      </c>
      <c r="DK767" s="15">
        <f ca="1">SUM(CX767:DH767)+CA767*DCF!M$46*(1+Inputs!$B$30)*(1-Inputs!$B$33)*(1-Inputs!$B$30/Inputs!$B$31)/(Inputs!$B$29-Inputs!$B$30)*DCF!M$6</f>
        <v>300423.51684442192</v>
      </c>
      <c r="DM767" s="15">
        <f ca="1">DI767+DJ767+DK767+Inputs!$B$34+Inputs!$B$36-Inputs!$B$35</f>
        <v>1231733.6560561941</v>
      </c>
    </row>
    <row r="768" spans="1:117" x14ac:dyDescent="0.75">
      <c r="A768" s="11">
        <v>755</v>
      </c>
      <c r="C768" s="23">
        <f t="shared" ca="1" si="435"/>
        <v>2.6403326941135359</v>
      </c>
      <c r="D768" s="23">
        <f t="shared" ca="1" si="435"/>
        <v>0.13463306332328112</v>
      </c>
      <c r="E768" s="23">
        <f t="shared" ca="1" si="435"/>
        <v>0.26692853551304546</v>
      </c>
      <c r="F768" s="23">
        <f t="shared" ca="1" si="435"/>
        <v>0.1418653761922265</v>
      </c>
      <c r="G768" s="23">
        <f t="shared" ca="1" si="435"/>
        <v>0.75802046102485932</v>
      </c>
      <c r="H768" s="23">
        <f t="shared" ca="1" si="435"/>
        <v>-1.0612950023255423</v>
      </c>
      <c r="I768" s="23">
        <f t="shared" ca="1" si="435"/>
        <v>-0.48183726332252153</v>
      </c>
      <c r="J768" s="23">
        <f t="shared" ca="1" si="435"/>
        <v>0.1998873685315595</v>
      </c>
      <c r="K768" s="23">
        <f t="shared" ca="1" si="435"/>
        <v>-0.54282507626749521</v>
      </c>
      <c r="L768" s="23">
        <f t="shared" ca="1" si="435"/>
        <v>-1.3394002416685371</v>
      </c>
      <c r="M768" s="23">
        <f t="shared" ca="1" si="435"/>
        <v>2.6528851824815465E-2</v>
      </c>
      <c r="N768" s="23">
        <f ca="1">SQRT(Inputs!$B$38)*C768+SQRT(1-Inputs!$B$38)*_xlfn.NORM.S.INV(RAND())</f>
        <v>1.807415339697481</v>
      </c>
      <c r="O768" s="23">
        <f ca="1">SQRT(Inputs!$B$38)*D768+SQRT(1-Inputs!$B$38)*_xlfn.NORM.S.INV(RAND())</f>
        <v>-1.6183442915668089</v>
      </c>
      <c r="P768" s="23">
        <f ca="1">SQRT(Inputs!$B$38)*E768+SQRT(1-Inputs!$B$38)*_xlfn.NORM.S.INV(RAND())</f>
        <v>1.1469279971688584</v>
      </c>
      <c r="Q768" s="23">
        <f ca="1">SQRT(Inputs!$B$38)*F768+SQRT(1-Inputs!$B$38)*_xlfn.NORM.S.INV(RAND())</f>
        <v>0.67972114159560204</v>
      </c>
      <c r="R768" s="23">
        <f ca="1">SQRT(Inputs!$B$38)*G768+SQRT(1-Inputs!$B$38)*_xlfn.NORM.S.INV(RAND())</f>
        <v>1.1708952722308441</v>
      </c>
      <c r="S768" s="23">
        <f ca="1">SQRT(Inputs!$B$38)*H768+SQRT(1-Inputs!$B$38)*_xlfn.NORM.S.INV(RAND())</f>
        <v>-0.8233774479407624</v>
      </c>
      <c r="T768" s="23">
        <f ca="1">SQRT(Inputs!$B$38)*I768+SQRT(1-Inputs!$B$38)*_xlfn.NORM.S.INV(RAND())</f>
        <v>-1.9038503106688185</v>
      </c>
      <c r="U768" s="23">
        <f ca="1">SQRT(Inputs!$B$38)*J768+SQRT(1-Inputs!$B$38)*_xlfn.NORM.S.INV(RAND())</f>
        <v>0.62913785672419376</v>
      </c>
      <c r="V768" s="23">
        <f ca="1">SQRT(Inputs!$B$38)*K768+SQRT(1-Inputs!$B$38)*_xlfn.NORM.S.INV(RAND())</f>
        <v>-2.7116093061400095</v>
      </c>
      <c r="W768" s="23">
        <f ca="1">SQRT(Inputs!$B$38)*L768+SQRT(1-Inputs!$B$38)*_xlfn.NORM.S.INV(RAND())</f>
        <v>-1.6190664864524955</v>
      </c>
      <c r="X768" s="23">
        <f ca="1">SQRT(Inputs!$B$38)*M768+SQRT(1-Inputs!$B$38)*_xlfn.NORM.S.INV(RAND())</f>
        <v>-1.0700490739086597</v>
      </c>
      <c r="Y768" s="23">
        <f ca="1">SQRT(Inputs!$B$38)*C768+SQRT(1-Inputs!$B$38)*_xlfn.NORM.S.INV(RAND())</f>
        <v>0.80703326563631295</v>
      </c>
      <c r="Z768" s="23">
        <f ca="1">SQRT(Inputs!$B$38)*D768+SQRT(1-Inputs!$B$38)*_xlfn.NORM.S.INV(RAND())</f>
        <v>0.88648821171171732</v>
      </c>
      <c r="AA768" s="23">
        <f ca="1">SQRT(Inputs!$B$38)*E768+SQRT(1-Inputs!$B$38)*_xlfn.NORM.S.INV(RAND())</f>
        <v>-0.74788992753383188</v>
      </c>
      <c r="AB768" s="23">
        <f ca="1">SQRT(Inputs!$B$38)*F768+SQRT(1-Inputs!$B$38)*_xlfn.NORM.S.INV(RAND())</f>
        <v>0.99496224084725093</v>
      </c>
      <c r="AC768" s="23">
        <f ca="1">SQRT(Inputs!$B$38)*G768+SQRT(1-Inputs!$B$38)*_xlfn.NORM.S.INV(RAND())</f>
        <v>0.54764849525478621</v>
      </c>
      <c r="AD768" s="23">
        <f ca="1">SQRT(Inputs!$B$38)*H768+SQRT(1-Inputs!$B$38)*_xlfn.NORM.S.INV(RAND())</f>
        <v>-0.42742791732366892</v>
      </c>
      <c r="AE768" s="23">
        <f ca="1">SQRT(Inputs!$B$38)*I768+SQRT(1-Inputs!$B$38)*_xlfn.NORM.S.INV(RAND())</f>
        <v>-1.1831251865943824</v>
      </c>
      <c r="AF768" s="23">
        <f ca="1">SQRT(Inputs!$B$38)*J768+SQRT(1-Inputs!$B$38)*_xlfn.NORM.S.INV(RAND())</f>
        <v>0.57173840195504289</v>
      </c>
      <c r="AG768" s="23">
        <f ca="1">SQRT(Inputs!$B$38)*K768+SQRT(1-Inputs!$B$38)*_xlfn.NORM.S.INV(RAND())</f>
        <v>-1.7823244704015833</v>
      </c>
      <c r="AH768" s="23">
        <f ca="1">SQRT(Inputs!$B$38)*L768+SQRT(1-Inputs!$B$38)*_xlfn.NORM.S.INV(RAND())</f>
        <v>0.10946795421841415</v>
      </c>
      <c r="AI768" s="23">
        <f ca="1">SQRT(Inputs!$B$38)*M768+SQRT(1-Inputs!$B$38)*_xlfn.NORM.S.INV(RAND())</f>
        <v>-0.14722494809039288</v>
      </c>
      <c r="AJ768" s="23">
        <f ca="1">SQRT(Inputs!$B$38)*C768+SQRT(1-Inputs!$B$38)*_xlfn.NORM.S.INV(RAND())</f>
        <v>1.7359010826545225</v>
      </c>
      <c r="AK768" s="23">
        <f ca="1">SQRT(Inputs!$B$38)*D768+SQRT(1-Inputs!$B$38)*_xlfn.NORM.S.INV(RAND())</f>
        <v>0.59924547525807226</v>
      </c>
      <c r="AL768" s="23">
        <f ca="1">SQRT(Inputs!$B$38)*E768+SQRT(1-Inputs!$B$38)*_xlfn.NORM.S.INV(RAND())</f>
        <v>2.7547727420324936E-2</v>
      </c>
      <c r="AM768" s="23">
        <f ca="1">SQRT(Inputs!$B$38)*F768+SQRT(1-Inputs!$B$38)*_xlfn.NORM.S.INV(RAND())</f>
        <v>1.0459074530416383</v>
      </c>
      <c r="AN768" s="23">
        <f ca="1">SQRT(Inputs!$B$38)*G768+SQRT(1-Inputs!$B$38)*_xlfn.NORM.S.INV(RAND())</f>
        <v>0.14176289691022276</v>
      </c>
      <c r="AO768" s="23">
        <f ca="1">SQRT(Inputs!$B$38)*H768+SQRT(1-Inputs!$B$38)*_xlfn.NORM.S.INV(RAND())</f>
        <v>-0.49946584016457257</v>
      </c>
      <c r="AP768" s="23">
        <f ca="1">SQRT(Inputs!$B$38)*I768+SQRT(1-Inputs!$B$38)*_xlfn.NORM.S.INV(RAND())</f>
        <v>-1.7174695250321594</v>
      </c>
      <c r="AQ768" s="23">
        <f ca="1">SQRT(Inputs!$B$38)*J768+SQRT(1-Inputs!$B$38)*_xlfn.NORM.S.INV(RAND())</f>
        <v>0.3864719912159012</v>
      </c>
      <c r="AR768" s="23">
        <f ca="1">SQRT(Inputs!$B$38)*K768+SQRT(1-Inputs!$B$38)*_xlfn.NORM.S.INV(RAND())</f>
        <v>-1.0940628144626916</v>
      </c>
      <c r="AS768" s="23">
        <f ca="1">SQRT(Inputs!$B$38)*L768+SQRT(1-Inputs!$B$38)*_xlfn.NORM.S.INV(RAND())</f>
        <v>0.81102328878845331</v>
      </c>
      <c r="AT768" s="23">
        <f ca="1">SQRT(Inputs!$B$38)*M768+SQRT(1-Inputs!$B$38)*_xlfn.NORM.S.INV(RAND())</f>
        <v>-0.12506648519079608</v>
      </c>
      <c r="AU768" s="15">
        <f ca="1">Inputs!$B$6*EXP($B$8-0.5*C$5^2+C$5*N768)</f>
        <v>6648.750994166895</v>
      </c>
      <c r="AV768" s="15">
        <f t="shared" ca="1" si="401"/>
        <v>6379.3326600645923</v>
      </c>
      <c r="AW768" s="15">
        <f t="shared" ca="1" si="402"/>
        <v>9079.8538702714068</v>
      </c>
      <c r="AX768" s="15">
        <f t="shared" ca="1" si="403"/>
        <v>12068.099939608866</v>
      </c>
      <c r="AY768" s="15">
        <f t="shared" ca="1" si="404"/>
        <v>16909.649399559148</v>
      </c>
      <c r="AZ768" s="15">
        <f t="shared" ca="1" si="405"/>
        <v>18888.315908347708</v>
      </c>
      <c r="BA768" s="15">
        <f t="shared" ca="1" si="406"/>
        <v>18938.604226052164</v>
      </c>
      <c r="BB768" s="15">
        <f t="shared" ca="1" si="407"/>
        <v>24695.19270186434</v>
      </c>
      <c r="BC768" s="15">
        <f t="shared" ca="1" si="408"/>
        <v>23279.900056146089</v>
      </c>
      <c r="BD768" s="15">
        <f t="shared" ca="1" si="409"/>
        <v>24512.204963128112</v>
      </c>
      <c r="BE768" s="15">
        <f t="shared" ca="1" si="410"/>
        <v>27247.31605207653</v>
      </c>
      <c r="BF768" s="15">
        <f ca="1">Inputs!$B$13*EXP($B$9-0.5*C$6^2+C$6*Y768)</f>
        <v>16230.73120426779</v>
      </c>
      <c r="BG768" s="15">
        <f t="shared" ca="1" si="411"/>
        <v>23212.167797478527</v>
      </c>
      <c r="BH768" s="15">
        <f t="shared" ca="1" si="412"/>
        <v>25052.456155751664</v>
      </c>
      <c r="BI768" s="15">
        <f t="shared" ca="1" si="413"/>
        <v>35743.306059780101</v>
      </c>
      <c r="BJ768" s="15">
        <f t="shared" ca="1" si="414"/>
        <v>47418.279467160195</v>
      </c>
      <c r="BK768" s="15">
        <f t="shared" ca="1" si="415"/>
        <v>54907.037040549541</v>
      </c>
      <c r="BL768" s="15">
        <f t="shared" ca="1" si="416"/>
        <v>57859.292235720284</v>
      </c>
      <c r="BM768" s="15">
        <f t="shared" ca="1" si="417"/>
        <v>76356.729815413113</v>
      </c>
      <c r="BN768" s="15">
        <f t="shared" ca="1" si="418"/>
        <v>75848.818499407193</v>
      </c>
      <c r="BO768" s="15">
        <f t="shared" ca="1" si="419"/>
        <v>94519.246951496447</v>
      </c>
      <c r="BP768" s="15">
        <f t="shared" ca="1" si="420"/>
        <v>114411.09616183494</v>
      </c>
      <c r="BQ768" s="15">
        <f ca="1">Inputs!$B$20*EXP($B$10-0.5*C$7^2+C$7*AJ768)</f>
        <v>7939.636308701487</v>
      </c>
      <c r="BR768" s="15">
        <f t="shared" ca="1" si="421"/>
        <v>13031.341919133603</v>
      </c>
      <c r="BS768" s="15">
        <f t="shared" ca="1" si="422"/>
        <v>17986.769414202481</v>
      </c>
      <c r="BT768" s="15">
        <f t="shared" ca="1" si="423"/>
        <v>32629.364980296155</v>
      </c>
      <c r="BU768" s="15">
        <f t="shared" ca="1" si="424"/>
        <v>46798.462101001496</v>
      </c>
      <c r="BV768" s="15">
        <f t="shared" ca="1" si="425"/>
        <v>58180.586956246094</v>
      </c>
      <c r="BW768" s="15">
        <f t="shared" ca="1" si="426"/>
        <v>56444.788744876401</v>
      </c>
      <c r="BX768" s="15">
        <f t="shared" ca="1" si="427"/>
        <v>85306.932070008887</v>
      </c>
      <c r="BY768" s="15">
        <f t="shared" ca="1" si="428"/>
        <v>96954.512963719273</v>
      </c>
      <c r="BZ768" s="15">
        <f t="shared" ca="1" si="429"/>
        <v>157913.60086483325</v>
      </c>
      <c r="CA768" s="15">
        <f t="shared" ca="1" si="430"/>
        <v>216945.2256670536</v>
      </c>
      <c r="CB768" s="15">
        <f ca="1">(AU768*DCF!C$10-DCF!C$5*MAX(AU768*DCF!C$10,0)-MAX(AU768-Inputs!$B$6,0)/Inputs!$B$10)*DCF!C$6</f>
        <v>1031.0491754630623</v>
      </c>
      <c r="CC768" s="15">
        <f ca="1">(AV768*DCF!D$10-DCF!D$5*MAX(AV768*DCF!D$10,0)-MAX(AV768-AU768,0)/Inputs!$B$10)*DCF!D$6</f>
        <v>1554.9191173306153</v>
      </c>
      <c r="CD768" s="15">
        <f ca="1">(AW768*DCF!E$10-DCF!E$5*MAX(AW768*DCF!E$10,0)-MAX(AW768-AV768,0)/Inputs!$B$10)*DCF!E$6</f>
        <v>1488.1245098851855</v>
      </c>
      <c r="CE768" s="15">
        <f ca="1">(AX768*DCF!F$10-DCF!F$5*MAX(AX768*DCF!F$10,0)-MAX(AX768-AW768,0)/Inputs!$B$10)*DCF!F$6</f>
        <v>2012.6670643680445</v>
      </c>
      <c r="CF768" s="15">
        <f ca="1">(AY768*DCF!G$10-DCF!G$5*MAX(AY768*DCF!G$10,0)-MAX(AY768-AX768,0)/Inputs!$B$10)*DCF!G$6</f>
        <v>2553.4321253282933</v>
      </c>
      <c r="CG768" s="15">
        <f ca="1">(AZ768*DCF!H$10-DCF!H$5*MAX(AZ768*DCF!H$10,0)-MAX(AZ768-AY768,0)/Inputs!$B$10)*DCF!H$6</f>
        <v>3315.8323709306242</v>
      </c>
      <c r="CH768" s="15">
        <f ca="1">(BA768*DCF!I$10-DCF!I$5*MAX(BA768*DCF!I$10,0)-MAX(BA768-AZ768,0)/Inputs!$B$10)*DCF!I$6</f>
        <v>3451.1430636608611</v>
      </c>
      <c r="CI768" s="15">
        <f ca="1">(BB768*DCF!J$10-DCF!J$5*MAX(BB768*DCF!J$10,0)-MAX(BB768-BA768,0)/Inputs!$B$10)*DCF!J$6</f>
        <v>3365.4362459513391</v>
      </c>
      <c r="CJ768" s="15">
        <f ca="1">(BC768*DCF!K$10-DCF!K$5*MAX(BC768*DCF!K$10,0)-MAX(BC768-BB768,0)/Inputs!$B$10)*DCF!K$6</f>
        <v>3747.6900316957249</v>
      </c>
      <c r="CK768" s="15">
        <f ca="1">(BD768*DCF!L$10-DCF!L$5*MAX(BD768*DCF!L$10,0)-MAX(BD768-BC768,0)/Inputs!$B$10)*DCF!L$6</f>
        <v>3537.5496545010515</v>
      </c>
      <c r="CL768" s="15">
        <f ca="1">(BE768*DCF!M$10-DCF!M$5*MAX(BE768*DCF!M$10,0)-MAX(BE768-BD768,0)/Inputs!$B$10)*DCF!M$6</f>
        <v>3518.2104690189744</v>
      </c>
      <c r="CM768" s="15">
        <f ca="1">(BF768*DCF!C$28-DCF!C$5*MAX(BF768*DCF!C$28,0)-MAX(BF768-Inputs!$B$13,0)/Inputs!$B$17)*DCF!C$6</f>
        <v>3834.8681004065747</v>
      </c>
      <c r="CN768" s="15">
        <f ca="1">(BG768*DCF!D$28-DCF!D$5*MAX(BG768*DCF!D$28,0)-MAX(BG768-BF768,0)/Inputs!$B$17)*DCF!D$6</f>
        <v>5347.0582558250608</v>
      </c>
      <c r="CO768" s="15">
        <f ca="1">(BH768*DCF!E$28-DCF!E$5*MAX(BH768*DCF!E$28,0)-MAX(BH768-BG768,0)/Inputs!$B$17)*DCF!E$6</f>
        <v>6732.6061742054517</v>
      </c>
      <c r="CP768" s="15">
        <f ca="1">(BI768*DCF!F$28-DCF!F$5*MAX(BI768*DCF!F$28,0)-MAX(BI768-BH768,0)/Inputs!$B$17)*DCF!F$6</f>
        <v>7756.9278789193177</v>
      </c>
      <c r="CQ768" s="15">
        <f ca="1">(BJ768*DCF!G$28-DCF!G$5*MAX(BJ768*DCF!G$28,0)-MAX(BJ768-BI768,0)/Inputs!$B$17)*DCF!G$6</f>
        <v>10339.417176737597</v>
      </c>
      <c r="CR768" s="15">
        <f ca="1">(BK768*DCF!H$28-DCF!H$5*MAX(BK768*DCF!H$28,0)-MAX(BK768-BJ768,0)/Inputs!$B$17)*DCF!H$6</f>
        <v>12415.573268767173</v>
      </c>
      <c r="CS768" s="15">
        <f ca="1">(BL768*DCF!I$28-DCF!I$5*MAX(BL768*DCF!I$28,0)-MAX(BL768-BK768,0)/Inputs!$B$17)*DCF!I$6</f>
        <v>13182.049165100922</v>
      </c>
      <c r="CT768" s="15">
        <f ca="1">(BM768*DCF!J$28-DCF!J$5*MAX(BM768*DCF!J$28,0)-MAX(BM768-BL768,0)/Inputs!$B$17)*DCF!J$6</f>
        <v>14581.280490905223</v>
      </c>
      <c r="CU768" s="15">
        <f ca="1">(BN768*DCF!K$28-DCF!K$5*MAX(BN768*DCF!K$28,0)-MAX(BN768-BM768,0)/Inputs!$B$17)*DCF!K$6</f>
        <v>16017.998709721798</v>
      </c>
      <c r="CV768" s="15">
        <f ca="1">(BO768*DCF!L$28-DCF!L$5*MAX(BO768*DCF!L$28,0)-MAX(BO768-BN768,0)/Inputs!$B$17)*DCF!L$6</f>
        <v>16745.983601842345</v>
      </c>
      <c r="CW768" s="15">
        <f ca="1">(BP768*DCF!M$28-DCF!M$5*MAX(BP768*DCF!M$28,0)-MAX(BP768-BO768,0)/Inputs!$B$17)*DCF!M$6</f>
        <v>19447.25676644178</v>
      </c>
      <c r="CX768" s="15">
        <f ca="1">(BQ768*DCF!C$46-DCF!C$5*MAX(BQ768*DCF!C$46,0)-MAX(BQ768-Inputs!$B$20,0)/Inputs!$B$24)*DCF!C$6</f>
        <v>-4022.3808143428314</v>
      </c>
      <c r="CY768" s="15">
        <f ca="1">(BR768*DCF!D$46-DCF!D$5*MAX(BR768*DCF!D$46,0)-MAX(BR768-BQ768,0)/Inputs!$B$24)*DCF!D$6</f>
        <v>-4396.7346897516363</v>
      </c>
      <c r="CZ768" s="15">
        <f ca="1">(BS768*DCF!E$46-DCF!E$5*MAX(BS768*DCF!E$46,0)-MAX(BS768-BR768,0)/Inputs!$B$24)*DCF!E$6</f>
        <v>-4080.2598983395674</v>
      </c>
      <c r="DA768" s="15">
        <f ca="1">(BT768*DCF!F$46-DCF!F$5*MAX(BT768*DCF!F$46,0)-MAX(BT768-BS768,0)/Inputs!$B$24)*DCF!F$6</f>
        <v>-7708.1085898185693</v>
      </c>
      <c r="DB768" s="15">
        <f ca="1">(BU768*DCF!G$46-DCF!G$5*MAX(BU768*DCF!G$46,0)-MAX(BU768-BT768,0)/Inputs!$B$24)*DCF!G$6</f>
        <v>-6340.4121268350227</v>
      </c>
      <c r="DC768" s="15">
        <f ca="1">(BV768*DCF!H$46-DCF!H$5*MAX(BV768*DCF!H$46,0)-MAX(BV768-BU768,0)/Inputs!$B$24)*DCF!H$6</f>
        <v>-3536.92555933121</v>
      </c>
      <c r="DD768" s="15">
        <f ca="1">(BW768*DCF!I$46-DCF!I$5*MAX(BW768*DCF!I$46,0)-MAX(BW768-BV768,0)/Inputs!$B$24)*DCF!I$6</f>
        <v>1303.6142724894323</v>
      </c>
      <c r="DE768" s="15">
        <f ca="1">(BX768*DCF!J$46-DCF!J$5*MAX(BX768*DCF!J$46,0)-MAX(BX768-BW768,0)/Inputs!$B$24)*DCF!J$6</f>
        <v>-4075.3790400432154</v>
      </c>
      <c r="DF768" s="15">
        <f ca="1">(BY768*DCF!K$46-DCF!K$5*MAX(BY768*DCF!K$46,0)-MAX(BY768-BX768,0)/Inputs!$B$24)*DCF!K$6</f>
        <v>2685.017951233292</v>
      </c>
      <c r="DG768" s="15">
        <f ca="1">(BZ768*DCF!L$46-DCF!L$5*MAX(BZ768*DCF!L$46,0)-MAX(BZ768-BY768,0)/Inputs!$B$24)*DCF!L$6</f>
        <v>-2879.4068557523856</v>
      </c>
      <c r="DH768" s="15">
        <f ca="1">(CA768*DCF!M$46-DCF!M$5*MAX(CA768*DCF!M$46,0)-MAX(CA768-BZ768,0)/Inputs!$B$24)*DCF!M$6</f>
        <v>4666.7269897764663</v>
      </c>
      <c r="DI768" s="15">
        <f ca="1">SUM(CB768:CL768)+BE768*DCF!M$10*(1+Inputs!$B$30)*(1-Inputs!$B$33)*(1-Inputs!$B$30/Inputs!$B$31)/(Inputs!$B$29-Inputs!$B$30)*DCF!M$6</f>
        <v>105405.69470951665</v>
      </c>
      <c r="DJ768" s="15">
        <f ca="1">SUM(CM768:CW768)+BP768*DCF!M$28*(1+Inputs!$B$30)*(1-Inputs!$B$33)*(1-Inputs!$B$30/Inputs!$B$31)/(Inputs!$B$29-Inputs!$B$30)*DCF!M$6</f>
        <v>550944.47765354987</v>
      </c>
      <c r="DK768" s="15">
        <f ca="1">SUM(CX768:DH768)+CA768*DCF!M$46*(1+Inputs!$B$30)*(1-Inputs!$B$33)*(1-Inputs!$B$30/Inputs!$B$31)/(Inputs!$B$29-Inputs!$B$30)*DCF!M$6</f>
        <v>307038.76932541095</v>
      </c>
      <c r="DM768" s="15">
        <f ca="1">DI768+DJ768+DK768+Inputs!$B$34+Inputs!$B$36-Inputs!$B$35</f>
        <v>1040239.9416884775</v>
      </c>
    </row>
    <row r="769" spans="1:117" x14ac:dyDescent="0.75">
      <c r="A769" s="11">
        <v>756</v>
      </c>
      <c r="C769" s="23">
        <f t="shared" ca="1" si="435"/>
        <v>-2.8375701819865328E-2</v>
      </c>
      <c r="D769" s="23">
        <f t="shared" ca="1" si="435"/>
        <v>-0.1979693329189858</v>
      </c>
      <c r="E769" s="23">
        <f t="shared" ca="1" si="435"/>
        <v>1.3078573366008603</v>
      </c>
      <c r="F769" s="23">
        <f t="shared" ca="1" si="435"/>
        <v>0.98930515288523646</v>
      </c>
      <c r="G769" s="23">
        <f t="shared" ca="1" si="435"/>
        <v>1.1963428501860063</v>
      </c>
      <c r="H769" s="23">
        <f t="shared" ca="1" si="435"/>
        <v>-0.72119731142791665</v>
      </c>
      <c r="I769" s="23">
        <f t="shared" ca="1" si="435"/>
        <v>-0.17735573388429482</v>
      </c>
      <c r="J769" s="23">
        <f t="shared" ca="1" si="435"/>
        <v>-0.30926782011774645</v>
      </c>
      <c r="K769" s="23">
        <f t="shared" ca="1" si="435"/>
        <v>0.79999164595945094</v>
      </c>
      <c r="L769" s="23">
        <f t="shared" ca="1" si="435"/>
        <v>0.35254329048194255</v>
      </c>
      <c r="M769" s="23">
        <f t="shared" ca="1" si="435"/>
        <v>-0.41439444137223991</v>
      </c>
      <c r="N769" s="23">
        <f ca="1">SQRT(Inputs!$B$38)*C769+SQRT(1-Inputs!$B$38)*_xlfn.NORM.S.INV(RAND())</f>
        <v>-0.30030120419599154</v>
      </c>
      <c r="O769" s="23">
        <f ca="1">SQRT(Inputs!$B$38)*D769+SQRT(1-Inputs!$B$38)*_xlfn.NORM.S.INV(RAND())</f>
        <v>-1.2073288006360403</v>
      </c>
      <c r="P769" s="23">
        <f ca="1">SQRT(Inputs!$B$38)*E769+SQRT(1-Inputs!$B$38)*_xlfn.NORM.S.INV(RAND())</f>
        <v>0.73370147505857686</v>
      </c>
      <c r="Q769" s="23">
        <f ca="1">SQRT(Inputs!$B$38)*F769+SQRT(1-Inputs!$B$38)*_xlfn.NORM.S.INV(RAND())</f>
        <v>0.38598892091065728</v>
      </c>
      <c r="R769" s="23">
        <f ca="1">SQRT(Inputs!$B$38)*G769+SQRT(1-Inputs!$B$38)*_xlfn.NORM.S.INV(RAND())</f>
        <v>0.1310082004660581</v>
      </c>
      <c r="S769" s="23">
        <f ca="1">SQRT(Inputs!$B$38)*H769+SQRT(1-Inputs!$B$38)*_xlfn.NORM.S.INV(RAND())</f>
        <v>-1.1698587135964482</v>
      </c>
      <c r="T769" s="23">
        <f ca="1">SQRT(Inputs!$B$38)*I769+SQRT(1-Inputs!$B$38)*_xlfn.NORM.S.INV(RAND())</f>
        <v>-0.45552255206737063</v>
      </c>
      <c r="U769" s="23">
        <f ca="1">SQRT(Inputs!$B$38)*J769+SQRT(1-Inputs!$B$38)*_xlfn.NORM.S.INV(RAND())</f>
        <v>1.7224839327030352</v>
      </c>
      <c r="V769" s="23">
        <f ca="1">SQRT(Inputs!$B$38)*K769+SQRT(1-Inputs!$B$38)*_xlfn.NORM.S.INV(RAND())</f>
        <v>1.7927607453845853</v>
      </c>
      <c r="W769" s="23">
        <f ca="1">SQRT(Inputs!$B$38)*L769+SQRT(1-Inputs!$B$38)*_xlfn.NORM.S.INV(RAND())</f>
        <v>-0.12469204526193012</v>
      </c>
      <c r="X769" s="23">
        <f ca="1">SQRT(Inputs!$B$38)*M769+SQRT(1-Inputs!$B$38)*_xlfn.NORM.S.INV(RAND())</f>
        <v>0.33961337905152511</v>
      </c>
      <c r="Y769" s="23">
        <f ca="1">SQRT(Inputs!$B$38)*C769+SQRT(1-Inputs!$B$38)*_xlfn.NORM.S.INV(RAND())</f>
        <v>0.57815178556082547</v>
      </c>
      <c r="Z769" s="23">
        <f ca="1">SQRT(Inputs!$B$38)*D769+SQRT(1-Inputs!$B$38)*_xlfn.NORM.S.INV(RAND())</f>
        <v>1.6840254038244601E-2</v>
      </c>
      <c r="AA769" s="23">
        <f ca="1">SQRT(Inputs!$B$38)*E769+SQRT(1-Inputs!$B$38)*_xlfn.NORM.S.INV(RAND())</f>
        <v>-0.97929090790708861</v>
      </c>
      <c r="AB769" s="23">
        <f ca="1">SQRT(Inputs!$B$38)*F769+SQRT(1-Inputs!$B$38)*_xlfn.NORM.S.INV(RAND())</f>
        <v>1.1960715475118775</v>
      </c>
      <c r="AC769" s="23">
        <f ca="1">SQRT(Inputs!$B$38)*G769+SQRT(1-Inputs!$B$38)*_xlfn.NORM.S.INV(RAND())</f>
        <v>0.27611558627087573</v>
      </c>
      <c r="AD769" s="23">
        <f ca="1">SQRT(Inputs!$B$38)*H769+SQRT(1-Inputs!$B$38)*_xlfn.NORM.S.INV(RAND())</f>
        <v>0.63129602206326485</v>
      </c>
      <c r="AE769" s="23">
        <f ca="1">SQRT(Inputs!$B$38)*I769+SQRT(1-Inputs!$B$38)*_xlfn.NORM.S.INV(RAND())</f>
        <v>-0.85795806872161873</v>
      </c>
      <c r="AF769" s="23">
        <f ca="1">SQRT(Inputs!$B$38)*J769+SQRT(1-Inputs!$B$38)*_xlfn.NORM.S.INV(RAND())</f>
        <v>-1.4639683647927266</v>
      </c>
      <c r="AG769" s="23">
        <f ca="1">SQRT(Inputs!$B$38)*K769+SQRT(1-Inputs!$B$38)*_xlfn.NORM.S.INV(RAND())</f>
        <v>4.1122546930536019E-2</v>
      </c>
      <c r="AH769" s="23">
        <f ca="1">SQRT(Inputs!$B$38)*L769+SQRT(1-Inputs!$B$38)*_xlfn.NORM.S.INV(RAND())</f>
        <v>0.25216562157179412</v>
      </c>
      <c r="AI769" s="23">
        <f ca="1">SQRT(Inputs!$B$38)*M769+SQRT(1-Inputs!$B$38)*_xlfn.NORM.S.INV(RAND())</f>
        <v>0.51149585820172006</v>
      </c>
      <c r="AJ769" s="23">
        <f ca="1">SQRT(Inputs!$B$38)*C769+SQRT(1-Inputs!$B$38)*_xlfn.NORM.S.INV(RAND())</f>
        <v>0.11491814004149926</v>
      </c>
      <c r="AK769" s="23">
        <f ca="1">SQRT(Inputs!$B$38)*D769+SQRT(1-Inputs!$B$38)*_xlfn.NORM.S.INV(RAND())</f>
        <v>0.35112141132016472</v>
      </c>
      <c r="AL769" s="23">
        <f ca="1">SQRT(Inputs!$B$38)*E769+SQRT(1-Inputs!$B$38)*_xlfn.NORM.S.INV(RAND())</f>
        <v>1.2614721916828384</v>
      </c>
      <c r="AM769" s="23">
        <f ca="1">SQRT(Inputs!$B$38)*F769+SQRT(1-Inputs!$B$38)*_xlfn.NORM.S.INV(RAND())</f>
        <v>0.62606290652835495</v>
      </c>
      <c r="AN769" s="23">
        <f ca="1">SQRT(Inputs!$B$38)*G769+SQRT(1-Inputs!$B$38)*_xlfn.NORM.S.INV(RAND())</f>
        <v>1.8133856150402377</v>
      </c>
      <c r="AO769" s="23">
        <f ca="1">SQRT(Inputs!$B$38)*H769+SQRT(1-Inputs!$B$38)*_xlfn.NORM.S.INV(RAND())</f>
        <v>-0.23343022099329763</v>
      </c>
      <c r="AP769" s="23">
        <f ca="1">SQRT(Inputs!$B$38)*I769+SQRT(1-Inputs!$B$38)*_xlfn.NORM.S.INV(RAND())</f>
        <v>-3.8449919068448191E-2</v>
      </c>
      <c r="AQ769" s="23">
        <f ca="1">SQRT(Inputs!$B$38)*J769+SQRT(1-Inputs!$B$38)*_xlfn.NORM.S.INV(RAND())</f>
        <v>0.62309012093383376</v>
      </c>
      <c r="AR769" s="23">
        <f ca="1">SQRT(Inputs!$B$38)*K769+SQRT(1-Inputs!$B$38)*_xlfn.NORM.S.INV(RAND())</f>
        <v>0.95232215323428526</v>
      </c>
      <c r="AS769" s="23">
        <f ca="1">SQRT(Inputs!$B$38)*L769+SQRT(1-Inputs!$B$38)*_xlfn.NORM.S.INV(RAND())</f>
        <v>0.76943858021702882</v>
      </c>
      <c r="AT769" s="23">
        <f ca="1">SQRT(Inputs!$B$38)*M769+SQRT(1-Inputs!$B$38)*_xlfn.NORM.S.INV(RAND())</f>
        <v>-2.4480046963563873E-2</v>
      </c>
      <c r="AU769" s="15">
        <f ca="1">Inputs!$B$6*EXP($B$8-0.5*C$5^2+C$5*N769)</f>
        <v>4726.790626676896</v>
      </c>
      <c r="AV769" s="15">
        <f t="shared" ca="1" si="401"/>
        <v>4817.7806013444633</v>
      </c>
      <c r="AW769" s="15">
        <f t="shared" ca="1" si="402"/>
        <v>6485.5167435310623</v>
      </c>
      <c r="AX769" s="15">
        <f t="shared" ca="1" si="403"/>
        <v>8309.3566252303663</v>
      </c>
      <c r="AY769" s="15">
        <f t="shared" ca="1" si="404"/>
        <v>10311.448033981973</v>
      </c>
      <c r="AZ769" s="15">
        <f t="shared" ca="1" si="405"/>
        <v>11086.847732499918</v>
      </c>
      <c r="BA769" s="15">
        <f t="shared" ca="1" si="406"/>
        <v>12935.816356468395</v>
      </c>
      <c r="BB769" s="15">
        <f t="shared" ca="1" si="407"/>
        <v>18820.52623433503</v>
      </c>
      <c r="BC769" s="15">
        <f t="shared" ca="1" si="408"/>
        <v>27405.292947150785</v>
      </c>
      <c r="BD769" s="15">
        <f t="shared" ca="1" si="409"/>
        <v>33184.772386591358</v>
      </c>
      <c r="BE769" s="15">
        <f t="shared" ca="1" si="410"/>
        <v>41941.151314988645</v>
      </c>
      <c r="BF769" s="15">
        <f ca="1">Inputs!$B$13*EXP($B$9-0.5*C$6^2+C$6*Y769)</f>
        <v>15510.717061944863</v>
      </c>
      <c r="BG769" s="15">
        <f t="shared" ca="1" si="411"/>
        <v>18960.985997641917</v>
      </c>
      <c r="BH769" s="15">
        <f t="shared" ca="1" si="412"/>
        <v>19693.707984888264</v>
      </c>
      <c r="BI769" s="15">
        <f t="shared" ca="1" si="413"/>
        <v>28981.131137982618</v>
      </c>
      <c r="BJ769" s="15">
        <f t="shared" ca="1" si="414"/>
        <v>36971.579672550382</v>
      </c>
      <c r="BK769" s="15">
        <f t="shared" ca="1" si="415"/>
        <v>49447.989479482225</v>
      </c>
      <c r="BL769" s="15">
        <f t="shared" ca="1" si="416"/>
        <v>54349.362601660447</v>
      </c>
      <c r="BM769" s="15">
        <f t="shared" ca="1" si="417"/>
        <v>55697.990058728828</v>
      </c>
      <c r="BN769" s="15">
        <f t="shared" ca="1" si="418"/>
        <v>68839.958704802746</v>
      </c>
      <c r="BO769" s="15">
        <f t="shared" ca="1" si="419"/>
        <v>87219.93682099125</v>
      </c>
      <c r="BP769" s="15">
        <f t="shared" ca="1" si="420"/>
        <v>113756.27300822019</v>
      </c>
      <c r="BQ769" s="15">
        <f ca="1">Inputs!$B$20*EXP($B$10-0.5*C$7^2+C$7*AJ769)</f>
        <v>4467.9642576111137</v>
      </c>
      <c r="BR769" s="15">
        <f t="shared" ca="1" si="421"/>
        <v>6777.603286660622</v>
      </c>
      <c r="BS769" s="15">
        <f t="shared" ca="1" si="422"/>
        <v>13333.628729706943</v>
      </c>
      <c r="BT769" s="15">
        <f t="shared" ca="1" si="423"/>
        <v>21665.621752732561</v>
      </c>
      <c r="BU769" s="15">
        <f t="shared" ca="1" si="424"/>
        <v>46564.887078303145</v>
      </c>
      <c r="BV769" s="15">
        <f t="shared" ca="1" si="425"/>
        <v>61466.087583962457</v>
      </c>
      <c r="BW769" s="15">
        <f t="shared" ca="1" si="426"/>
        <v>85077.282978458097</v>
      </c>
      <c r="BX769" s="15">
        <f t="shared" ca="1" si="427"/>
        <v>134826.47976321552</v>
      </c>
      <c r="BY769" s="15">
        <f t="shared" ca="1" si="428"/>
        <v>226670.82697281844</v>
      </c>
      <c r="BZ769" s="15">
        <f t="shared" ca="1" si="429"/>
        <v>366376.06696726411</v>
      </c>
      <c r="CA769" s="15">
        <f t="shared" ca="1" si="430"/>
        <v>512413.26243242942</v>
      </c>
      <c r="CB769" s="15">
        <f ca="1">(AU769*DCF!C$10-DCF!C$5*MAX(AU769*DCF!C$10,0)-MAX(AU769-Inputs!$B$6,0)/Inputs!$B$10)*DCF!C$6</f>
        <v>1044.7530954550632</v>
      </c>
      <c r="CC769" s="15">
        <f ca="1">(AV769*DCF!D$10-DCF!D$5*MAX(AV769*DCF!D$10,0)-MAX(AV769-AU769,0)/Inputs!$B$10)*DCF!D$6</f>
        <v>1152.1158582396438</v>
      </c>
      <c r="CD769" s="15">
        <f ca="1">(AW769*DCF!E$10-DCF!E$5*MAX(AW769*DCF!E$10,0)-MAX(AW769-AV769,0)/Inputs!$B$10)*DCF!E$6</f>
        <v>1121.7593323723045</v>
      </c>
      <c r="CE769" s="15">
        <f ca="1">(AX769*DCF!F$10-DCF!F$5*MAX(AX769*DCF!F$10,0)-MAX(AX769-AW769,0)/Inputs!$B$10)*DCF!F$6</f>
        <v>1434.4234477177436</v>
      </c>
      <c r="CF769" s="15">
        <f ca="1">(AY769*DCF!G$10-DCF!G$5*MAX(AY769*DCF!G$10,0)-MAX(AY769-AX769,0)/Inputs!$B$10)*DCF!G$6</f>
        <v>1739.7326228966688</v>
      </c>
      <c r="CG769" s="15">
        <f ca="1">(AZ769*DCF!H$10-DCF!H$5*MAX(AZ769*DCF!H$10,0)-MAX(AZ769-AY769,0)/Inputs!$B$10)*DCF!H$6</f>
        <v>2014.8333223109873</v>
      </c>
      <c r="CH769" s="15">
        <f ca="1">(BA769*DCF!I$10-DCF!I$5*MAX(BA769*DCF!I$10,0)-MAX(BA769-AZ769,0)/Inputs!$B$10)*DCF!I$6</f>
        <v>2059.6061119713754</v>
      </c>
      <c r="CI769" s="15">
        <f ca="1">(BB769*DCF!J$10-DCF!J$5*MAX(BB769*DCF!J$10,0)-MAX(BB769-BA769,0)/Inputs!$B$10)*DCF!J$6</f>
        <v>2337.9151617815096</v>
      </c>
      <c r="CJ769" s="15">
        <f ca="1">(BC769*DCF!K$10-DCF!K$5*MAX(BC769*DCF!K$10,0)-MAX(BC769-BB769,0)/Inputs!$B$10)*DCF!K$6</f>
        <v>3210.0753773197853</v>
      </c>
      <c r="CK769" s="15">
        <f ca="1">(BD769*DCF!L$10-DCF!L$5*MAX(BD769*DCF!L$10,0)-MAX(BD769-BC769,0)/Inputs!$B$10)*DCF!L$6</f>
        <v>4257.5144469957286</v>
      </c>
      <c r="CL769" s="15">
        <f ca="1">(BE769*DCF!M$10-DCF!M$5*MAX(BE769*DCF!M$10,0)-MAX(BE769-BD769,0)/Inputs!$B$10)*DCF!M$6</f>
        <v>4872.3958952551839</v>
      </c>
      <c r="CM769" s="15">
        <f ca="1">(BF769*DCF!C$28-DCF!C$5*MAX(BF769*DCF!C$28,0)-MAX(BF769-Inputs!$B$13,0)/Inputs!$B$17)*DCF!C$6</f>
        <v>3781.4095274362126</v>
      </c>
      <c r="CN769" s="15">
        <f ca="1">(BG769*DCF!D$28-DCF!D$5*MAX(BG769*DCF!D$28,0)-MAX(BG769-BF769,0)/Inputs!$B$17)*DCF!D$6</f>
        <v>4848.3471313764121</v>
      </c>
      <c r="CO769" s="15">
        <f ca="1">(BH769*DCF!E$28-DCF!E$5*MAX(BH769*DCF!E$28,0)-MAX(BH769-BG769,0)/Inputs!$B$17)*DCF!E$6</f>
        <v>5433.1993582901314</v>
      </c>
      <c r="CP769" s="15">
        <f ca="1">(BI769*DCF!F$28-DCF!F$5*MAX(BI769*DCF!F$28,0)-MAX(BI769-BH769,0)/Inputs!$B$17)*DCF!F$6</f>
        <v>6176.6915320304934</v>
      </c>
      <c r="CQ769" s="15">
        <f ca="1">(BJ769*DCF!G$28-DCF!G$5*MAX(BJ769*DCF!G$28,0)-MAX(BJ769-BI769,0)/Inputs!$B$17)*DCF!G$6</f>
        <v>8248.6423410888001</v>
      </c>
      <c r="CR769" s="15">
        <f ca="1">(BK769*DCF!H$28-DCF!H$5*MAX(BK769*DCF!H$28,0)-MAX(BK769-BJ769,0)/Inputs!$B$17)*DCF!H$6</f>
        <v>10290.549392866793</v>
      </c>
      <c r="CS769" s="15">
        <f ca="1">(BL769*DCF!I$28-DCF!I$5*MAX(BL769*DCF!I$28,0)-MAX(BL769-BK769,0)/Inputs!$B$17)*DCF!I$6</f>
        <v>12076.920374573598</v>
      </c>
      <c r="CT769" s="15">
        <f ca="1">(BM769*DCF!J$28-DCF!J$5*MAX(BM769*DCF!J$28,0)-MAX(BM769-BL769,0)/Inputs!$B$17)*DCF!J$6</f>
        <v>12246.458646843117</v>
      </c>
      <c r="CU769" s="15">
        <f ca="1">(BN769*DCF!K$28-DCF!K$5*MAX(BN769*DCF!K$28,0)-MAX(BN769-BM769,0)/Inputs!$B$17)*DCF!K$6</f>
        <v>12928.128929854816</v>
      </c>
      <c r="CV769" s="15">
        <f ca="1">(BO769*DCF!L$28-DCF!L$5*MAX(BO769*DCF!L$28,0)-MAX(BO769-BN769,0)/Inputs!$B$17)*DCF!L$6</f>
        <v>15322.482959038858</v>
      </c>
      <c r="CW769" s="15">
        <f ca="1">(BP769*DCF!M$28-DCF!M$5*MAX(BP769*DCF!M$28,0)-MAX(BP769-BO769,0)/Inputs!$B$17)*DCF!M$6</f>
        <v>18629.51581664789</v>
      </c>
      <c r="CX769" s="15">
        <f ca="1">(BQ769*DCF!C$46-DCF!C$5*MAX(BQ769*DCF!C$46,0)-MAX(BQ769-Inputs!$B$20,0)/Inputs!$B$24)*DCF!C$6</f>
        <v>-1617.0653055042358</v>
      </c>
      <c r="CY769" s="15">
        <f ca="1">(BR769*DCF!D$46-DCF!D$5*MAX(BR769*DCF!D$46,0)-MAX(BR769-BQ769,0)/Inputs!$B$24)*DCF!D$6</f>
        <v>-2142.2826272320008</v>
      </c>
      <c r="CZ769" s="15">
        <f ca="1">(BS769*DCF!E$46-DCF!E$5*MAX(BS769*DCF!E$46,0)-MAX(BS769-BR769,0)/Inputs!$B$24)*DCF!E$6</f>
        <v>-4160.9295580003527</v>
      </c>
      <c r="DA769" s="15">
        <f ca="1">(BT769*DCF!F$46-DCF!F$5*MAX(BT769*DCF!F$46,0)-MAX(BT769-BS769,0)/Inputs!$B$24)*DCF!F$6</f>
        <v>-4611.7696106195326</v>
      </c>
      <c r="DB769" s="15">
        <f ca="1">(BU769*DCF!G$46-DCF!G$5*MAX(BU769*DCF!G$46,0)-MAX(BU769-BT769,0)/Inputs!$B$24)*DCF!G$6</f>
        <v>-9941.9717064383603</v>
      </c>
      <c r="DC769" s="15">
        <f ca="1">(BV769*DCF!H$46-DCF!H$5*MAX(BV769*DCF!H$46,0)-MAX(BV769-BU769,0)/Inputs!$B$24)*DCF!H$6</f>
        <v>-4630.4567559633369</v>
      </c>
      <c r="DD769" s="15">
        <f ca="1">(BW769*DCF!I$46-DCF!I$5*MAX(BW769*DCF!I$46,0)-MAX(BW769-BV769,0)/Inputs!$B$24)*DCF!I$6</f>
        <v>-4812.9679618448226</v>
      </c>
      <c r="DE769" s="15">
        <f ca="1">(BX769*DCF!J$46-DCF!J$5*MAX(BX769*DCF!J$46,0)-MAX(BX769-BW769,0)/Inputs!$B$24)*DCF!J$6</f>
        <v>-7537.0763238480686</v>
      </c>
      <c r="DF769" s="15">
        <f ca="1">(BY769*DCF!K$46-DCF!K$5*MAX(BY769*DCF!K$46,0)-MAX(BY769-BX769,0)/Inputs!$B$24)*DCF!K$6</f>
        <v>-9551.2250952485228</v>
      </c>
      <c r="DG769" s="15">
        <f ca="1">(BZ769*DCF!L$46-DCF!L$5*MAX(BZ769*DCF!L$46,0)-MAX(BZ769-BY769,0)/Inputs!$B$24)*DCF!L$6</f>
        <v>-6289.8760222357778</v>
      </c>
      <c r="DH769" s="15">
        <f ca="1">(CA769*DCF!M$46-DCF!M$5*MAX(CA769*DCF!M$46,0)-MAX(CA769-BZ769,0)/Inputs!$B$24)*DCF!M$6</f>
        <v>9641.2073448996071</v>
      </c>
      <c r="DI769" s="15">
        <f ca="1">SUM(CB769:CL769)+BE769*DCF!M$10*(1+Inputs!$B$30)*(1-Inputs!$B$33)*(1-Inputs!$B$30/Inputs!$B$31)/(Inputs!$B$29-Inputs!$B$30)*DCF!M$6</f>
        <v>141967.90339623915</v>
      </c>
      <c r="DJ769" s="15">
        <f ca="1">SUM(CM769:CW769)+BP769*DCF!M$28*(1+Inputs!$B$30)*(1-Inputs!$B$33)*(1-Inputs!$B$30/Inputs!$B$31)/(Inputs!$B$29-Inputs!$B$30)*DCF!M$6</f>
        <v>532095.96208052419</v>
      </c>
      <c r="DK769" s="15">
        <f ca="1">SUM(CX769:DH769)+CA769*DCF!M$46*(1+Inputs!$B$30)*(1-Inputs!$B$33)*(1-Inputs!$B$30/Inputs!$B$31)/(Inputs!$B$29-Inputs!$B$30)*DCF!M$6</f>
        <v>746597.18932983465</v>
      </c>
      <c r="DM769" s="15">
        <f ca="1">DI769+DJ769+DK769+Inputs!$B$34+Inputs!$B$36-Inputs!$B$35</f>
        <v>1497512.054806598</v>
      </c>
    </row>
    <row r="770" spans="1:117" x14ac:dyDescent="0.75">
      <c r="A770" s="11">
        <v>757</v>
      </c>
      <c r="C770" s="23">
        <f t="shared" ca="1" si="435"/>
        <v>1.0637449821832725</v>
      </c>
      <c r="D770" s="23">
        <f t="shared" ca="1" si="435"/>
        <v>0.25610804191236969</v>
      </c>
      <c r="E770" s="23">
        <f t="shared" ca="1" si="435"/>
        <v>-1.9397858020954375</v>
      </c>
      <c r="F770" s="23">
        <f t="shared" ca="1" si="435"/>
        <v>0.4682628718285321</v>
      </c>
      <c r="G770" s="23">
        <f t="shared" ca="1" si="435"/>
        <v>1.2303487365540697</v>
      </c>
      <c r="H770" s="23">
        <f t="shared" ca="1" si="435"/>
        <v>0.48326279290420915</v>
      </c>
      <c r="I770" s="23">
        <f t="shared" ca="1" si="435"/>
        <v>1.0885929754218335</v>
      </c>
      <c r="J770" s="23">
        <f t="shared" ca="1" si="435"/>
        <v>-0.38409487615278326</v>
      </c>
      <c r="K770" s="23">
        <f t="shared" ca="1" si="435"/>
        <v>-1.0624725366326808</v>
      </c>
      <c r="L770" s="23">
        <f t="shared" ca="1" si="435"/>
        <v>0.28578908201876135</v>
      </c>
      <c r="M770" s="23">
        <f t="shared" ca="1" si="435"/>
        <v>0.45064079129993134</v>
      </c>
      <c r="N770" s="23">
        <f ca="1">SQRT(Inputs!$B$38)*C770+SQRT(1-Inputs!$B$38)*_xlfn.NORM.S.INV(RAND())</f>
        <v>-0.46823560268130837</v>
      </c>
      <c r="O770" s="23">
        <f ca="1">SQRT(Inputs!$B$38)*D770+SQRT(1-Inputs!$B$38)*_xlfn.NORM.S.INV(RAND())</f>
        <v>-0.4779216857041827</v>
      </c>
      <c r="P770" s="23">
        <f ca="1">SQRT(Inputs!$B$38)*E770+SQRT(1-Inputs!$B$38)*_xlfn.NORM.S.INV(RAND())</f>
        <v>-2.2463299041334217</v>
      </c>
      <c r="Q770" s="23">
        <f ca="1">SQRT(Inputs!$B$38)*F770+SQRT(1-Inputs!$B$38)*_xlfn.NORM.S.INV(RAND())</f>
        <v>4.1577599694958556E-3</v>
      </c>
      <c r="R770" s="23">
        <f ca="1">SQRT(Inputs!$B$38)*G770+SQRT(1-Inputs!$B$38)*_xlfn.NORM.S.INV(RAND())</f>
        <v>1.0818168360471274</v>
      </c>
      <c r="S770" s="23">
        <f ca="1">SQRT(Inputs!$B$38)*H770+SQRT(1-Inputs!$B$38)*_xlfn.NORM.S.INV(RAND())</f>
        <v>0.88590250224752198</v>
      </c>
      <c r="T770" s="23">
        <f ca="1">SQRT(Inputs!$B$38)*I770+SQRT(1-Inputs!$B$38)*_xlfn.NORM.S.INV(RAND())</f>
        <v>-9.5903914697510473E-3</v>
      </c>
      <c r="U770" s="23">
        <f ca="1">SQRT(Inputs!$B$38)*J770+SQRT(1-Inputs!$B$38)*_xlfn.NORM.S.INV(RAND())</f>
        <v>0.84996002327845033</v>
      </c>
      <c r="V770" s="23">
        <f ca="1">SQRT(Inputs!$B$38)*K770+SQRT(1-Inputs!$B$38)*_xlfn.NORM.S.INV(RAND())</f>
        <v>-0.68392958919079161</v>
      </c>
      <c r="W770" s="23">
        <f ca="1">SQRT(Inputs!$B$38)*L770+SQRT(1-Inputs!$B$38)*_xlfn.NORM.S.INV(RAND())</f>
        <v>1.2997469207367627</v>
      </c>
      <c r="X770" s="23">
        <f ca="1">SQRT(Inputs!$B$38)*M770+SQRT(1-Inputs!$B$38)*_xlfn.NORM.S.INV(RAND())</f>
        <v>3.5623266554008604E-2</v>
      </c>
      <c r="Y770" s="23">
        <f ca="1">SQRT(Inputs!$B$38)*C770+SQRT(1-Inputs!$B$38)*_xlfn.NORM.S.INV(RAND())</f>
        <v>0.54879840635999511</v>
      </c>
      <c r="Z770" s="23">
        <f ca="1">SQRT(Inputs!$B$38)*D770+SQRT(1-Inputs!$B$38)*_xlfn.NORM.S.INV(RAND())</f>
        <v>1.776075341780357</v>
      </c>
      <c r="AA770" s="23">
        <f ca="1">SQRT(Inputs!$B$38)*E770+SQRT(1-Inputs!$B$38)*_xlfn.NORM.S.INV(RAND())</f>
        <v>0.78718562372493439</v>
      </c>
      <c r="AB770" s="23">
        <f ca="1">SQRT(Inputs!$B$38)*F770+SQRT(1-Inputs!$B$38)*_xlfn.NORM.S.INV(RAND())</f>
        <v>0.51794448371986923</v>
      </c>
      <c r="AC770" s="23">
        <f ca="1">SQRT(Inputs!$B$38)*G770+SQRT(1-Inputs!$B$38)*_xlfn.NORM.S.INV(RAND())</f>
        <v>-8.1889017726567537E-2</v>
      </c>
      <c r="AD770" s="23">
        <f ca="1">SQRT(Inputs!$B$38)*H770+SQRT(1-Inputs!$B$38)*_xlfn.NORM.S.INV(RAND())</f>
        <v>-9.9998047674117851E-2</v>
      </c>
      <c r="AE770" s="23">
        <f ca="1">SQRT(Inputs!$B$38)*I770+SQRT(1-Inputs!$B$38)*_xlfn.NORM.S.INV(RAND())</f>
        <v>1.7489231968715628</v>
      </c>
      <c r="AF770" s="23">
        <f ca="1">SQRT(Inputs!$B$38)*J770+SQRT(1-Inputs!$B$38)*_xlfn.NORM.S.INV(RAND())</f>
        <v>-0.54391185433002986</v>
      </c>
      <c r="AG770" s="23">
        <f ca="1">SQRT(Inputs!$B$38)*K770+SQRT(1-Inputs!$B$38)*_xlfn.NORM.S.INV(RAND())</f>
        <v>-1.9434950005424092</v>
      </c>
      <c r="AH770" s="23">
        <f ca="1">SQRT(Inputs!$B$38)*L770+SQRT(1-Inputs!$B$38)*_xlfn.NORM.S.INV(RAND())</f>
        <v>-1.4747199135961897</v>
      </c>
      <c r="AI770" s="23">
        <f ca="1">SQRT(Inputs!$B$38)*M770+SQRT(1-Inputs!$B$38)*_xlfn.NORM.S.INV(RAND())</f>
        <v>-0.59957166923640082</v>
      </c>
      <c r="AJ770" s="23">
        <f ca="1">SQRT(Inputs!$B$38)*C770+SQRT(1-Inputs!$B$38)*_xlfn.NORM.S.INV(RAND())</f>
        <v>1.7069034050830409</v>
      </c>
      <c r="AK770" s="23">
        <f ca="1">SQRT(Inputs!$B$38)*D770+SQRT(1-Inputs!$B$38)*_xlfn.NORM.S.INV(RAND())</f>
        <v>1.0786493241534185</v>
      </c>
      <c r="AL770" s="23">
        <f ca="1">SQRT(Inputs!$B$38)*E770+SQRT(1-Inputs!$B$38)*_xlfn.NORM.S.INV(RAND())</f>
        <v>-1.1733521542586656</v>
      </c>
      <c r="AM770" s="23">
        <f ca="1">SQRT(Inputs!$B$38)*F770+SQRT(1-Inputs!$B$38)*_xlfn.NORM.S.INV(RAND())</f>
        <v>1.6906931583902249</v>
      </c>
      <c r="AN770" s="23">
        <f ca="1">SQRT(Inputs!$B$38)*G770+SQRT(1-Inputs!$B$38)*_xlfn.NORM.S.INV(RAND())</f>
        <v>0.54993393125312151</v>
      </c>
      <c r="AO770" s="23">
        <f ca="1">SQRT(Inputs!$B$38)*H770+SQRT(1-Inputs!$B$38)*_xlfn.NORM.S.INV(RAND())</f>
        <v>0.84958451261522128</v>
      </c>
      <c r="AP770" s="23">
        <f ca="1">SQRT(Inputs!$B$38)*I770+SQRT(1-Inputs!$B$38)*_xlfn.NORM.S.INV(RAND())</f>
        <v>2.1326073375306933</v>
      </c>
      <c r="AQ770" s="23">
        <f ca="1">SQRT(Inputs!$B$38)*J770+SQRT(1-Inputs!$B$38)*_xlfn.NORM.S.INV(RAND())</f>
        <v>0.19246939647782174</v>
      </c>
      <c r="AR770" s="23">
        <f ca="1">SQRT(Inputs!$B$38)*K770+SQRT(1-Inputs!$B$38)*_xlfn.NORM.S.INV(RAND())</f>
        <v>-0.29148061866361608</v>
      </c>
      <c r="AS770" s="23">
        <f ca="1">SQRT(Inputs!$B$38)*L770+SQRT(1-Inputs!$B$38)*_xlfn.NORM.S.INV(RAND())</f>
        <v>0.59675310196932108</v>
      </c>
      <c r="AT770" s="23">
        <f ca="1">SQRT(Inputs!$B$38)*M770+SQRT(1-Inputs!$B$38)*_xlfn.NORM.S.INV(RAND())</f>
        <v>0.66802575556734922</v>
      </c>
      <c r="AU770" s="15">
        <f ca="1">Inputs!$B$6*EXP($B$8-0.5*C$5^2+C$5*N770)</f>
        <v>4600.0280450723512</v>
      </c>
      <c r="AV770" s="15">
        <f t="shared" ca="1" si="401"/>
        <v>5219.3637036657447</v>
      </c>
      <c r="AW770" s="15">
        <f t="shared" ca="1" si="402"/>
        <v>4700.568835451395</v>
      </c>
      <c r="AX770" s="15">
        <f t="shared" ca="1" si="403"/>
        <v>5741.9044669557934</v>
      </c>
      <c r="AY770" s="15">
        <f t="shared" ca="1" si="404"/>
        <v>7962.2090745537316</v>
      </c>
      <c r="AZ770" s="15">
        <f t="shared" ca="1" si="405"/>
        <v>10735.870282383687</v>
      </c>
      <c r="BA770" s="15">
        <f t="shared" ca="1" si="406"/>
        <v>13124.779800696031</v>
      </c>
      <c r="BB770" s="15">
        <f t="shared" ca="1" si="407"/>
        <v>17497.050675966882</v>
      </c>
      <c r="BC770" s="15">
        <f t="shared" ca="1" si="408"/>
        <v>20060.36071275645</v>
      </c>
      <c r="BD770" s="15">
        <f t="shared" ca="1" si="409"/>
        <v>27752.710361125701</v>
      </c>
      <c r="BE770" s="15">
        <f t="shared" ca="1" si="410"/>
        <v>34117.906356576903</v>
      </c>
      <c r="BF770" s="15">
        <f ca="1">Inputs!$B$13*EXP($B$9-0.5*C$6^2+C$6*Y770)</f>
        <v>15420.718597798003</v>
      </c>
      <c r="BG770" s="15">
        <f t="shared" ca="1" si="411"/>
        <v>25893.651792173958</v>
      </c>
      <c r="BH770" s="15">
        <f t="shared" ca="1" si="412"/>
        <v>36049.634531524687</v>
      </c>
      <c r="BI770" s="15">
        <f t="shared" ca="1" si="413"/>
        <v>47792.347782737183</v>
      </c>
      <c r="BJ770" s="15">
        <f t="shared" ca="1" si="414"/>
        <v>57902.774759736887</v>
      </c>
      <c r="BK770" s="15">
        <f t="shared" ca="1" si="415"/>
        <v>70103.758853745749</v>
      </c>
      <c r="BL770" s="15">
        <f t="shared" ca="1" si="416"/>
        <v>108020.16334806358</v>
      </c>
      <c r="BM770" s="15">
        <f t="shared" ca="1" si="417"/>
        <v>124104.68935878501</v>
      </c>
      <c r="BN770" s="15">
        <f t="shared" ca="1" si="418"/>
        <v>120920.99822141504</v>
      </c>
      <c r="BO770" s="15">
        <f t="shared" ca="1" si="419"/>
        <v>125342.80366190306</v>
      </c>
      <c r="BP770" s="15">
        <f t="shared" ca="1" si="420"/>
        <v>144141.83079155866</v>
      </c>
      <c r="BQ770" s="15">
        <f ca="1">Inputs!$B$20*EXP($B$10-0.5*C$7^2+C$7*AJ770)</f>
        <v>7858.3958479948915</v>
      </c>
      <c r="BR770" s="15">
        <f t="shared" ca="1" si="421"/>
        <v>15019.081284732974</v>
      </c>
      <c r="BS770" s="15">
        <f t="shared" ca="1" si="422"/>
        <v>14683.121271112239</v>
      </c>
      <c r="BT770" s="15">
        <f t="shared" ca="1" si="423"/>
        <v>31545.245944349477</v>
      </c>
      <c r="BU770" s="15">
        <f t="shared" ca="1" si="424"/>
        <v>49940.169287718367</v>
      </c>
      <c r="BV770" s="15">
        <f t="shared" ca="1" si="425"/>
        <v>84138.661278415151</v>
      </c>
      <c r="BW770" s="15">
        <f t="shared" ca="1" si="426"/>
        <v>184388.18593661924</v>
      </c>
      <c r="BX770" s="15">
        <f t="shared" ca="1" si="427"/>
        <v>268041.94736516674</v>
      </c>
      <c r="BY770" s="15">
        <f t="shared" ca="1" si="428"/>
        <v>355200.88962260587</v>
      </c>
      <c r="BZ770" s="15">
        <f t="shared" ca="1" si="429"/>
        <v>556184.19871998171</v>
      </c>
      <c r="CA770" s="15">
        <f t="shared" ca="1" si="430"/>
        <v>879742.72023263003</v>
      </c>
      <c r="CB770" s="15">
        <f ca="1">(AU770*DCF!C$10-DCF!C$5*MAX(AU770*DCF!C$10,0)-MAX(AU770-Inputs!$B$6,0)/Inputs!$B$10)*DCF!C$6</f>
        <v>1045.6569352561703</v>
      </c>
      <c r="CC770" s="15">
        <f ca="1">(AV770*DCF!D$10-DCF!D$5*MAX(AV770*DCF!D$10,0)-MAX(AV770-AU770,0)/Inputs!$B$10)*DCF!D$6</f>
        <v>1121.1757515577915</v>
      </c>
      <c r="CD770" s="15">
        <f ca="1">(AW770*DCF!E$10-DCF!E$5*MAX(AW770*DCF!E$10,0)-MAX(AW770-AV770,0)/Inputs!$B$10)*DCF!E$6</f>
        <v>1085.2865173475134</v>
      </c>
      <c r="CE770" s="15">
        <f ca="1">(AX770*DCF!F$10-DCF!F$5*MAX(AX770*DCF!F$10,0)-MAX(AX770-AW770,0)/Inputs!$B$10)*DCF!F$6</f>
        <v>1036.7724671817457</v>
      </c>
      <c r="CF770" s="15">
        <f ca="1">(AY770*DCF!G$10-DCF!G$5*MAX(AY770*DCF!G$10,0)-MAX(AY770-AX770,0)/Inputs!$B$10)*DCF!G$6</f>
        <v>1213.7514358034041</v>
      </c>
      <c r="CG770" s="15">
        <f ca="1">(AZ770*DCF!H$10-DCF!H$5*MAX(AZ770*DCF!H$10,0)-MAX(AZ770-AY770,0)/Inputs!$B$10)*DCF!H$6</f>
        <v>1591.8636440683888</v>
      </c>
      <c r="CH770" s="15">
        <f ca="1">(BA770*DCF!I$10-DCF!I$5*MAX(BA770*DCF!I$10,0)-MAX(BA770-AZ770,0)/Inputs!$B$10)*DCF!I$6</f>
        <v>2005.5536153335468</v>
      </c>
      <c r="CI770" s="15">
        <f ca="1">(BB770*DCF!J$10-DCF!J$5*MAX(BB770*DCF!J$10,0)-MAX(BB770-BA770,0)/Inputs!$B$10)*DCF!J$6</f>
        <v>2339.9888929221393</v>
      </c>
      <c r="CJ770" s="15">
        <f ca="1">(BC770*DCF!K$10-DCF!K$5*MAX(BC770*DCF!K$10,0)-MAX(BC770-BB770,0)/Inputs!$B$10)*DCF!K$6</f>
        <v>2870.5715191056911</v>
      </c>
      <c r="CK770" s="15">
        <f ca="1">(BD770*DCF!L$10-DCF!L$5*MAX(BD770*DCF!L$10,0)-MAX(BD770-BC770,0)/Inputs!$B$10)*DCF!L$6</f>
        <v>3190.8911075570554</v>
      </c>
      <c r="CL770" s="15">
        <f ca="1">(BE770*DCF!M$10-DCF!M$5*MAX(BE770*DCF!M$10,0)-MAX(BE770-BD770,0)/Inputs!$B$10)*DCF!M$6</f>
        <v>4054.0871963168838</v>
      </c>
      <c r="CM770" s="15">
        <f ca="1">(BF770*DCF!C$28-DCF!C$5*MAX(BF770*DCF!C$28,0)-MAX(BF770-Inputs!$B$13,0)/Inputs!$B$17)*DCF!C$6</f>
        <v>3774.7274510990815</v>
      </c>
      <c r="CN770" s="15">
        <f ca="1">(BG770*DCF!D$28-DCF!D$5*MAX(BG770*DCF!D$28,0)-MAX(BG770-BF770,0)/Inputs!$B$17)*DCF!D$6</f>
        <v>5391.9208286692165</v>
      </c>
      <c r="CO770" s="15">
        <f ca="1">(BH770*DCF!E$28-DCF!E$5*MAX(BH770*DCF!E$28,0)-MAX(BH770-BG770,0)/Inputs!$B$17)*DCF!E$6</f>
        <v>8208.2940120714429</v>
      </c>
      <c r="CP770" s="15">
        <f ca="1">(BI770*DCF!F$28-DCF!F$5*MAX(BI770*DCF!F$28,0)-MAX(BI770-BH770,0)/Inputs!$B$17)*DCF!F$6</f>
        <v>10836.416976227807</v>
      </c>
      <c r="CQ770" s="15">
        <f ca="1">(BJ770*DCF!G$28-DCF!G$5*MAX(BJ770*DCF!G$28,0)-MAX(BJ770-BI770,0)/Inputs!$B$17)*DCF!G$6</f>
        <v>13322.840279791639</v>
      </c>
      <c r="CR770" s="15">
        <f ca="1">(BK770*DCF!H$28-DCF!H$5*MAX(BK770*DCF!H$28,0)-MAX(BK770-BJ770,0)/Inputs!$B$17)*DCF!H$6</f>
        <v>15441.742474975885</v>
      </c>
      <c r="CS770" s="15">
        <f ca="1">(BL770*DCF!I$28-DCF!I$5*MAX(BL770*DCF!I$28,0)-MAX(BL770-BK770,0)/Inputs!$B$17)*DCF!I$6</f>
        <v>19959.103022327854</v>
      </c>
      <c r="CT770" s="15">
        <f ca="1">(BM770*DCF!J$28-DCF!J$5*MAX(BM770*DCF!J$28,0)-MAX(BM770-BL770,0)/Inputs!$B$17)*DCF!J$6</f>
        <v>25552.971697170855</v>
      </c>
      <c r="CU770" s="15">
        <f ca="1">(BN770*DCF!K$28-DCF!K$5*MAX(BN770*DCF!K$28,0)-MAX(BN770-BM770,0)/Inputs!$B$17)*DCF!K$6</f>
        <v>25536.487341645752</v>
      </c>
      <c r="CV770" s="15">
        <f ca="1">(BO770*DCF!L$28-DCF!L$5*MAX(BO770*DCF!L$28,0)-MAX(BO770-BN770,0)/Inputs!$B$17)*DCF!L$6</f>
        <v>24508.185601260338</v>
      </c>
      <c r="CW770" s="15">
        <f ca="1">(BP770*DCF!M$28-DCF!M$5*MAX(BP770*DCF!M$28,0)-MAX(BP770-BO770,0)/Inputs!$B$17)*DCF!M$6</f>
        <v>25155.342308014158</v>
      </c>
      <c r="CX770" s="15">
        <f ca="1">(BQ770*DCF!C$46-DCF!C$5*MAX(BQ770*DCF!C$46,0)-MAX(BQ770-Inputs!$B$20,0)/Inputs!$B$24)*DCF!C$6</f>
        <v>-3966.0941210126266</v>
      </c>
      <c r="CY770" s="15">
        <f ca="1">(BR770*DCF!D$46-DCF!D$5*MAX(BR770*DCF!D$46,0)-MAX(BR770-BQ770,0)/Inputs!$B$24)*DCF!D$6</f>
        <v>-5618.811962571147</v>
      </c>
      <c r="CZ770" s="15">
        <f ca="1">(BS770*DCF!E$46-DCF!E$5*MAX(BS770*DCF!E$46,0)-MAX(BS770-BR770,0)/Inputs!$B$24)*DCF!E$6</f>
        <v>-1736.3046555412075</v>
      </c>
      <c r="DA770" s="15">
        <f ca="1">(BT770*DCF!F$46-DCF!F$5*MAX(BT770*DCF!F$46,0)-MAX(BT770-BS770,0)/Inputs!$B$24)*DCF!F$6</f>
        <v>-8437.3568998759292</v>
      </c>
      <c r="DB770" s="15">
        <f ca="1">(BU770*DCF!G$46-DCF!G$5*MAX(BU770*DCF!G$46,0)-MAX(BU770-BT770,0)/Inputs!$B$24)*DCF!G$6</f>
        <v>-7867.5773985131837</v>
      </c>
      <c r="DC770" s="15">
        <f ca="1">(BV770*DCF!H$46-DCF!H$5*MAX(BV770*DCF!H$46,0)-MAX(BV770-BU770,0)/Inputs!$B$24)*DCF!H$6</f>
        <v>-10626.971848472118</v>
      </c>
      <c r="DD770" s="15">
        <f ca="1">(BW770*DCF!I$46-DCF!I$5*MAX(BW770*DCF!I$46,0)-MAX(BW770-BV770,0)/Inputs!$B$24)*DCF!I$6</f>
        <v>-24519.243704021101</v>
      </c>
      <c r="DE770" s="15">
        <f ca="1">(BX770*DCF!J$46-DCF!J$5*MAX(BX770*DCF!J$46,0)-MAX(BX770-BW770,0)/Inputs!$B$24)*DCF!J$6</f>
        <v>-10939.992572399133</v>
      </c>
      <c r="DF770" s="15">
        <f ca="1">(BY770*DCF!K$46-DCF!K$5*MAX(BY770*DCF!K$46,0)-MAX(BY770-BX770,0)/Inputs!$B$24)*DCF!K$6</f>
        <v>-1061.3600651305183</v>
      </c>
      <c r="DG770" s="15">
        <f ca="1">(BZ770*DCF!L$46-DCF!L$5*MAX(BZ770*DCF!L$46,0)-MAX(BZ770-BY770,0)/Inputs!$B$24)*DCF!L$6</f>
        <v>-7036.747746261427</v>
      </c>
      <c r="DH770" s="15">
        <f ca="1">(CA770*DCF!M$46-DCF!M$5*MAX(CA770*DCF!M$46,0)-MAX(CA770-BZ770,0)/Inputs!$B$24)*DCF!M$6</f>
        <v>1326.4612820462385</v>
      </c>
      <c r="DI770" s="15">
        <f ca="1">SUM(CB770:CL770)+BE770*DCF!M$10*(1+Inputs!$B$30)*(1-Inputs!$B$33)*(1-Inputs!$B$30/Inputs!$B$31)/(Inputs!$B$29-Inputs!$B$30)*DCF!M$6</f>
        <v>116506.18363540887</v>
      </c>
      <c r="DJ770" s="15">
        <f ca="1">SUM(CM770:CW770)+BP770*DCF!M$28*(1+Inputs!$B$30)*(1-Inputs!$B$33)*(1-Inputs!$B$30/Inputs!$B$31)/(Inputs!$B$29-Inputs!$B$30)*DCF!M$6</f>
        <v>712552.86022164533</v>
      </c>
      <c r="DK770" s="15">
        <f ca="1">SUM(CX770:DH770)+CA770*DCF!M$46*(1+Inputs!$B$30)*(1-Inputs!$B$33)*(1-Inputs!$B$30/Inputs!$B$31)/(Inputs!$B$29-Inputs!$B$30)*DCF!M$6</f>
        <v>1279702.4579752141</v>
      </c>
      <c r="DM770" s="15">
        <f ca="1">DI770+DJ770+DK770+Inputs!$B$34+Inputs!$B$36-Inputs!$B$35</f>
        <v>2185612.5018322682</v>
      </c>
    </row>
    <row r="771" spans="1:117" x14ac:dyDescent="0.75">
      <c r="A771" s="11">
        <v>758</v>
      </c>
      <c r="C771" s="23">
        <f t="shared" ca="1" si="435"/>
        <v>1.690090598331651</v>
      </c>
      <c r="D771" s="23">
        <f t="shared" ca="1" si="435"/>
        <v>-1.3169653607392915</v>
      </c>
      <c r="E771" s="23">
        <f t="shared" ca="1" si="435"/>
        <v>0.12468821211056973</v>
      </c>
      <c r="F771" s="23">
        <f t="shared" ca="1" si="435"/>
        <v>4.2544420387775957E-2</v>
      </c>
      <c r="G771" s="23">
        <f t="shared" ca="1" si="435"/>
        <v>0.36938982003230247</v>
      </c>
      <c r="H771" s="23">
        <f t="shared" ca="1" si="435"/>
        <v>-0.20462179590417806</v>
      </c>
      <c r="I771" s="23">
        <f t="shared" ca="1" si="435"/>
        <v>-0.5583169196521125</v>
      </c>
      <c r="J771" s="23">
        <f t="shared" ca="1" si="435"/>
        <v>0.21581251056484926</v>
      </c>
      <c r="K771" s="23">
        <f t="shared" ca="1" si="435"/>
        <v>-1.4153389218691832</v>
      </c>
      <c r="L771" s="23">
        <f t="shared" ca="1" si="435"/>
        <v>0.86537856056853268</v>
      </c>
      <c r="M771" s="23">
        <f t="shared" ca="1" si="435"/>
        <v>0.33856107485214149</v>
      </c>
      <c r="N771" s="23">
        <f ca="1">SQRT(Inputs!$B$38)*C771+SQRT(1-Inputs!$B$38)*_xlfn.NORM.S.INV(RAND())</f>
        <v>-0.38678648177146946</v>
      </c>
      <c r="O771" s="23">
        <f ca="1">SQRT(Inputs!$B$38)*D771+SQRT(1-Inputs!$B$38)*_xlfn.NORM.S.INV(RAND())</f>
        <v>-0.46762919462121233</v>
      </c>
      <c r="P771" s="23">
        <f ca="1">SQRT(Inputs!$B$38)*E771+SQRT(1-Inputs!$B$38)*_xlfn.NORM.S.INV(RAND())</f>
        <v>0.61972424148995875</v>
      </c>
      <c r="Q771" s="23">
        <f ca="1">SQRT(Inputs!$B$38)*F771+SQRT(1-Inputs!$B$38)*_xlfn.NORM.S.INV(RAND())</f>
        <v>0.39185090940005057</v>
      </c>
      <c r="R771" s="23">
        <f ca="1">SQRT(Inputs!$B$38)*G771+SQRT(1-Inputs!$B$38)*_xlfn.NORM.S.INV(RAND())</f>
        <v>-5.0851586871900334E-3</v>
      </c>
      <c r="S771" s="23">
        <f ca="1">SQRT(Inputs!$B$38)*H771+SQRT(1-Inputs!$B$38)*_xlfn.NORM.S.INV(RAND())</f>
        <v>1.3447617946820611</v>
      </c>
      <c r="T771" s="23">
        <f ca="1">SQRT(Inputs!$B$38)*I771+SQRT(1-Inputs!$B$38)*_xlfn.NORM.S.INV(RAND())</f>
        <v>-0.55880404055806798</v>
      </c>
      <c r="U771" s="23">
        <f ca="1">SQRT(Inputs!$B$38)*J771+SQRT(1-Inputs!$B$38)*_xlfn.NORM.S.INV(RAND())</f>
        <v>-1.6179609165883166</v>
      </c>
      <c r="V771" s="23">
        <f ca="1">SQRT(Inputs!$B$38)*K771+SQRT(1-Inputs!$B$38)*_xlfn.NORM.S.INV(RAND())</f>
        <v>-1.9252003754186395</v>
      </c>
      <c r="W771" s="23">
        <f ca="1">SQRT(Inputs!$B$38)*L771+SQRT(1-Inputs!$B$38)*_xlfn.NORM.S.INV(RAND())</f>
        <v>-0.34383318797224821</v>
      </c>
      <c r="X771" s="23">
        <f ca="1">SQRT(Inputs!$B$38)*M771+SQRT(1-Inputs!$B$38)*_xlfn.NORM.S.INV(RAND())</f>
        <v>-0.90541525308361148</v>
      </c>
      <c r="Y771" s="23">
        <f ca="1">SQRT(Inputs!$B$38)*C771+SQRT(1-Inputs!$B$38)*_xlfn.NORM.S.INV(RAND())</f>
        <v>2.1387548379449575</v>
      </c>
      <c r="Z771" s="23">
        <f ca="1">SQRT(Inputs!$B$38)*D771+SQRT(1-Inputs!$B$38)*_xlfn.NORM.S.INV(RAND())</f>
        <v>-0.22624037904372052</v>
      </c>
      <c r="AA771" s="23">
        <f ca="1">SQRT(Inputs!$B$38)*E771+SQRT(1-Inputs!$B$38)*_xlfn.NORM.S.INV(RAND())</f>
        <v>-0.60487401269638863</v>
      </c>
      <c r="AB771" s="23">
        <f ca="1">SQRT(Inputs!$B$38)*F771+SQRT(1-Inputs!$B$38)*_xlfn.NORM.S.INV(RAND())</f>
        <v>-1.1143124699306073</v>
      </c>
      <c r="AC771" s="23">
        <f ca="1">SQRT(Inputs!$B$38)*G771+SQRT(1-Inputs!$B$38)*_xlfn.NORM.S.INV(RAND())</f>
        <v>0.46632282368211142</v>
      </c>
      <c r="AD771" s="23">
        <f ca="1">SQRT(Inputs!$B$38)*H771+SQRT(1-Inputs!$B$38)*_xlfn.NORM.S.INV(RAND())</f>
        <v>-0.85408080707630329</v>
      </c>
      <c r="AE771" s="23">
        <f ca="1">SQRT(Inputs!$B$38)*I771+SQRT(1-Inputs!$B$38)*_xlfn.NORM.S.INV(RAND())</f>
        <v>0.29008817634418521</v>
      </c>
      <c r="AF771" s="23">
        <f ca="1">SQRT(Inputs!$B$38)*J771+SQRT(1-Inputs!$B$38)*_xlfn.NORM.S.INV(RAND())</f>
        <v>-0.85770755230649676</v>
      </c>
      <c r="AG771" s="23">
        <f ca="1">SQRT(Inputs!$B$38)*K771+SQRT(1-Inputs!$B$38)*_xlfn.NORM.S.INV(RAND())</f>
        <v>0.97477308493495607</v>
      </c>
      <c r="AH771" s="23">
        <f ca="1">SQRT(Inputs!$B$38)*L771+SQRT(1-Inputs!$B$38)*_xlfn.NORM.S.INV(RAND())</f>
        <v>0.40800240450017222</v>
      </c>
      <c r="AI771" s="23">
        <f ca="1">SQRT(Inputs!$B$38)*M771+SQRT(1-Inputs!$B$38)*_xlfn.NORM.S.INV(RAND())</f>
        <v>-1.7318228684497201</v>
      </c>
      <c r="AJ771" s="23">
        <f ca="1">SQRT(Inputs!$B$38)*C771+SQRT(1-Inputs!$B$38)*_xlfn.NORM.S.INV(RAND())</f>
        <v>2.1747852152439471</v>
      </c>
      <c r="AK771" s="23">
        <f ca="1">SQRT(Inputs!$B$38)*D771+SQRT(1-Inputs!$B$38)*_xlfn.NORM.S.INV(RAND())</f>
        <v>-2.5292934032452972</v>
      </c>
      <c r="AL771" s="23">
        <f ca="1">SQRT(Inputs!$B$38)*E771+SQRT(1-Inputs!$B$38)*_xlfn.NORM.S.INV(RAND())</f>
        <v>-0.61388593876217812</v>
      </c>
      <c r="AM771" s="23">
        <f ca="1">SQRT(Inputs!$B$38)*F771+SQRT(1-Inputs!$B$38)*_xlfn.NORM.S.INV(RAND())</f>
        <v>-1.3658820910766705</v>
      </c>
      <c r="AN771" s="23">
        <f ca="1">SQRT(Inputs!$B$38)*G771+SQRT(1-Inputs!$B$38)*_xlfn.NORM.S.INV(RAND())</f>
        <v>-0.54149226741365708</v>
      </c>
      <c r="AO771" s="23">
        <f ca="1">SQRT(Inputs!$B$38)*H771+SQRT(1-Inputs!$B$38)*_xlfn.NORM.S.INV(RAND())</f>
        <v>-1.217695457439534</v>
      </c>
      <c r="AP771" s="23">
        <f ca="1">SQRT(Inputs!$B$38)*I771+SQRT(1-Inputs!$B$38)*_xlfn.NORM.S.INV(RAND())</f>
        <v>-0.49829348122180361</v>
      </c>
      <c r="AQ771" s="23">
        <f ca="1">SQRT(Inputs!$B$38)*J771+SQRT(1-Inputs!$B$38)*_xlfn.NORM.S.INV(RAND())</f>
        <v>1.6905807623828086</v>
      </c>
      <c r="AR771" s="23">
        <f ca="1">SQRT(Inputs!$B$38)*K771+SQRT(1-Inputs!$B$38)*_xlfn.NORM.S.INV(RAND())</f>
        <v>-2.2247481745808901</v>
      </c>
      <c r="AS771" s="23">
        <f ca="1">SQRT(Inputs!$B$38)*L771+SQRT(1-Inputs!$B$38)*_xlfn.NORM.S.INV(RAND())</f>
        <v>0.43586775596008254</v>
      </c>
      <c r="AT771" s="23">
        <f ca="1">SQRT(Inputs!$B$38)*M771+SQRT(1-Inputs!$B$38)*_xlfn.NORM.S.INV(RAND())</f>
        <v>-1.2004147583626141</v>
      </c>
      <c r="AU771" s="15">
        <f ca="1">Inputs!$B$6*EXP($B$8-0.5*C$5^2+C$5*N771)</f>
        <v>4661.078317220049</v>
      </c>
      <c r="AV771" s="15">
        <f t="shared" ca="1" si="401"/>
        <v>5296.6431072185105</v>
      </c>
      <c r="AW771" s="15">
        <f t="shared" ca="1" si="402"/>
        <v>7021.3674577596521</v>
      </c>
      <c r="AX771" s="15">
        <f t="shared" ca="1" si="403"/>
        <v>9002.4884670379761</v>
      </c>
      <c r="AY771" s="15">
        <f t="shared" ca="1" si="404"/>
        <v>10995.427728554587</v>
      </c>
      <c r="AZ771" s="15">
        <f t="shared" ca="1" si="405"/>
        <v>15594.103459258647</v>
      </c>
      <c r="BA771" s="15">
        <f t="shared" ca="1" si="406"/>
        <v>17999.137844710043</v>
      </c>
      <c r="BB771" s="15">
        <f t="shared" ca="1" si="407"/>
        <v>18738.758431163064</v>
      </c>
      <c r="BC771" s="15">
        <f t="shared" ca="1" si="408"/>
        <v>19058.014493577328</v>
      </c>
      <c r="BD771" s="15">
        <f t="shared" ca="1" si="409"/>
        <v>22608.944827528805</v>
      </c>
      <c r="BE771" s="15">
        <f t="shared" ca="1" si="410"/>
        <v>25511.373815148942</v>
      </c>
      <c r="BF771" s="15">
        <f ca="1">Inputs!$B$13*EXP($B$9-0.5*C$6^2+C$6*Y771)</f>
        <v>21134.719435862742</v>
      </c>
      <c r="BG771" s="15">
        <f t="shared" ca="1" si="411"/>
        <v>24727.311671360934</v>
      </c>
      <c r="BH771" s="15">
        <f t="shared" ca="1" si="412"/>
        <v>27328.329461381174</v>
      </c>
      <c r="BI771" s="15">
        <f t="shared" ca="1" si="413"/>
        <v>28181.241214687067</v>
      </c>
      <c r="BJ771" s="15">
        <f t="shared" ca="1" si="414"/>
        <v>36950.478889199883</v>
      </c>
      <c r="BK771" s="15">
        <f t="shared" ca="1" si="415"/>
        <v>40371.593057793354</v>
      </c>
      <c r="BL771" s="15">
        <f t="shared" ca="1" si="416"/>
        <v>51491.413853536389</v>
      </c>
      <c r="BM771" s="15">
        <f t="shared" ca="1" si="417"/>
        <v>56896.883192298148</v>
      </c>
      <c r="BN771" s="15">
        <f t="shared" ca="1" si="418"/>
        <v>78646.701866630872</v>
      </c>
      <c r="BO771" s="15">
        <f t="shared" ca="1" si="419"/>
        <v>101466.50712955157</v>
      </c>
      <c r="BP771" s="15">
        <f t="shared" ca="1" si="420"/>
        <v>102636.5535713836</v>
      </c>
      <c r="BQ771" s="15">
        <f ca="1">Inputs!$B$20*EXP($B$10-0.5*C$7^2+C$7*AJ771)</f>
        <v>9276.9429890678166</v>
      </c>
      <c r="BR771" s="15">
        <f t="shared" ca="1" si="421"/>
        <v>5637.6119553014869</v>
      </c>
      <c r="BS771" s="15">
        <f t="shared" ca="1" si="422"/>
        <v>6472.2126177405198</v>
      </c>
      <c r="BT771" s="15">
        <f t="shared" ca="1" si="423"/>
        <v>6236.4060895003249</v>
      </c>
      <c r="BU771" s="15">
        <f t="shared" ca="1" si="424"/>
        <v>7581.5268040684614</v>
      </c>
      <c r="BV771" s="15">
        <f t="shared" ca="1" si="425"/>
        <v>8017.2856068551982</v>
      </c>
      <c r="BW771" s="15">
        <f t="shared" ca="1" si="426"/>
        <v>10067.866569672384</v>
      </c>
      <c r="BX771" s="15">
        <f t="shared" ca="1" si="427"/>
        <v>19762.409893273853</v>
      </c>
      <c r="BY771" s="15">
        <f t="shared" ca="1" si="428"/>
        <v>18091.456181392092</v>
      </c>
      <c r="BZ771" s="15">
        <f t="shared" ca="1" si="429"/>
        <v>27502.575123591334</v>
      </c>
      <c r="CA771" s="15">
        <f t="shared" ca="1" si="430"/>
        <v>31211.488738208405</v>
      </c>
      <c r="CB771" s="15">
        <f ca="1">(AU771*DCF!C$10-DCF!C$5*MAX(AU771*DCF!C$10,0)-MAX(AU771-Inputs!$B$6,0)/Inputs!$B$10)*DCF!C$6</f>
        <v>1045.2216359341064</v>
      </c>
      <c r="CC771" s="15">
        <f ca="1">(AV771*DCF!D$10-DCF!D$5*MAX(AV771*DCF!D$10,0)-MAX(AV771-AU771,0)/Inputs!$B$10)*DCF!D$6</f>
        <v>1136.0550336764215</v>
      </c>
      <c r="CD771" s="15">
        <f ca="1">(AW771*DCF!E$10-DCF!E$5*MAX(AW771*DCF!E$10,0)-MAX(AW771-AV771,0)/Inputs!$B$10)*DCF!E$6</f>
        <v>1232.6426277634853</v>
      </c>
      <c r="CE771" s="15">
        <f ca="1">(AX771*DCF!F$10-DCF!F$5*MAX(AX771*DCF!F$10,0)-MAX(AX771-AW771,0)/Inputs!$B$10)*DCF!F$6</f>
        <v>1553.0067209590406</v>
      </c>
      <c r="CF771" s="15">
        <f ca="1">(AY771*DCF!G$10-DCF!G$5*MAX(AY771*DCF!G$10,0)-MAX(AY771-AX771,0)/Inputs!$B$10)*DCF!G$6</f>
        <v>1882.4188963918987</v>
      </c>
      <c r="CG771" s="15">
        <f ca="1">(AZ771*DCF!H$10-DCF!H$5*MAX(AZ771*DCF!H$10,0)-MAX(AZ771-AY771,0)/Inputs!$B$10)*DCF!H$6</f>
        <v>2211.0290538337986</v>
      </c>
      <c r="CH771" s="15">
        <f ca="1">(BA771*DCF!I$10-DCF!I$5*MAX(BA771*DCF!I$10,0)-MAX(BA771-AZ771,0)/Inputs!$B$10)*DCF!I$6</f>
        <v>2893.2759696753747</v>
      </c>
      <c r="CI771" s="15">
        <f ca="1">(BB771*DCF!J$10-DCF!J$5*MAX(BB771*DCF!J$10,0)-MAX(BB771-BA771,0)/Inputs!$B$10)*DCF!J$6</f>
        <v>3103.5371148771455</v>
      </c>
      <c r="CJ771" s="15">
        <f ca="1">(BC771*DCF!K$10-DCF!K$5*MAX(BC771*DCF!K$10,0)-MAX(BC771-BB771,0)/Inputs!$B$10)*DCF!K$6</f>
        <v>3023.3432712260883</v>
      </c>
      <c r="CK771" s="15">
        <f ca="1">(BD771*DCF!L$10-DCF!L$5*MAX(BD771*DCF!L$10,0)-MAX(BD771-BC771,0)/Inputs!$B$10)*DCF!L$6</f>
        <v>2950.666024193366</v>
      </c>
      <c r="CL771" s="15">
        <f ca="1">(BE771*DCF!M$10-DCF!M$5*MAX(BE771*DCF!M$10,0)-MAX(BE771-BD771,0)/Inputs!$B$10)*DCF!M$6</f>
        <v>3253.2586558582707</v>
      </c>
      <c r="CM771" s="15">
        <f ca="1">(BF771*DCF!C$28-DCF!C$5*MAX(BF771*DCF!C$28,0)-MAX(BF771-Inputs!$B$13,0)/Inputs!$B$17)*DCF!C$6</f>
        <v>4198.9723551906936</v>
      </c>
      <c r="CN771" s="15">
        <f ca="1">(BG771*DCF!D$28-DCF!D$5*MAX(BG771*DCF!D$28,0)-MAX(BG771-BF771,0)/Inputs!$B$17)*DCF!D$6</f>
        <v>6516.2989504113266</v>
      </c>
      <c r="CO771" s="15">
        <f ca="1">(BH771*DCF!E$28-DCF!E$5*MAX(BH771*DCF!E$28,0)-MAX(BH771-BG771,0)/Inputs!$B$17)*DCF!E$6</f>
        <v>7227.2447198466798</v>
      </c>
      <c r="CP771" s="15">
        <f ca="1">(BI771*DCF!F$28-DCF!F$5*MAX(BI771*DCF!F$28,0)-MAX(BI771-BH771,0)/Inputs!$B$17)*DCF!F$6</f>
        <v>7495.178605600232</v>
      </c>
      <c r="CQ771" s="15">
        <f ca="1">(BJ771*DCF!G$28-DCF!G$5*MAX(BJ771*DCF!G$28,0)-MAX(BJ771-BI771,0)/Inputs!$B$17)*DCF!G$6</f>
        <v>8112.1829429158779</v>
      </c>
      <c r="CR771" s="15">
        <f ca="1">(BK771*DCF!H$28-DCF!H$5*MAX(BK771*DCF!H$28,0)-MAX(BK771-BJ771,0)/Inputs!$B$17)*DCF!H$6</f>
        <v>9452.7952388168796</v>
      </c>
      <c r="CS771" s="15">
        <f ca="1">(BL771*DCF!I$28-DCF!I$5*MAX(BL771*DCF!I$28,0)-MAX(BL771-BK771,0)/Inputs!$B$17)*DCF!I$6</f>
        <v>10512.327165058012</v>
      </c>
      <c r="CT771" s="15">
        <f ca="1">(BM771*DCF!J$28-DCF!J$5*MAX(BM771*DCF!J$28,0)-MAX(BM771-BL771,0)/Inputs!$B$17)*DCF!J$6</f>
        <v>11976.007249637272</v>
      </c>
      <c r="CU771" s="15">
        <f ca="1">(BN771*DCF!K$28-DCF!K$5*MAX(BN771*DCF!K$28,0)-MAX(BN771-BM771,0)/Inputs!$B$17)*DCF!K$6</f>
        <v>13944.801683587086</v>
      </c>
      <c r="CV771" s="15">
        <f ca="1">(BO771*DCF!L$28-DCF!L$5*MAX(BO771*DCF!L$28,0)-MAX(BO771-BN771,0)/Inputs!$B$17)*DCF!L$6</f>
        <v>17662.598924305843</v>
      </c>
      <c r="CW771" s="15">
        <f ca="1">(BP771*DCF!M$28-DCF!M$5*MAX(BP771*DCF!M$28,0)-MAX(BP771-BO771,0)/Inputs!$B$17)*DCF!M$6</f>
        <v>19188.824222526535</v>
      </c>
      <c r="CX771" s="15">
        <f ca="1">(BQ771*DCF!C$46-DCF!C$5*MAX(BQ771*DCF!C$46,0)-MAX(BQ771-Inputs!$B$20,0)/Inputs!$B$24)*DCF!C$6</f>
        <v>-4948.9212395389031</v>
      </c>
      <c r="CY771" s="15">
        <f ca="1">(BR771*DCF!D$46-DCF!D$5*MAX(BR771*DCF!D$46,0)-MAX(BR771-BQ771,0)/Inputs!$B$24)*DCF!D$6</f>
        <v>-962.20888995966459</v>
      </c>
      <c r="CZ771" s="15">
        <f ca="1">(BS771*DCF!E$46-DCF!E$5*MAX(BS771*DCF!E$46,0)-MAX(BS771-BR771,0)/Inputs!$B$24)*DCF!E$6</f>
        <v>-1094.3270159560896</v>
      </c>
      <c r="DA771" s="15">
        <f ca="1">(BT771*DCF!F$46-DCF!F$5*MAX(BT771*DCF!F$46,0)-MAX(BT771-BS771,0)/Inputs!$B$24)*DCF!F$6</f>
        <v>-454.17452100451152</v>
      </c>
      <c r="DB771" s="15">
        <f ca="1">(BU771*DCF!G$46-DCF!G$5*MAX(BU771*DCF!G$46,0)-MAX(BU771-BT771,0)/Inputs!$B$24)*DCF!G$6</f>
        <v>-707.49961446135694</v>
      </c>
      <c r="DC771" s="15">
        <f ca="1">(BV771*DCF!H$46-DCF!H$5*MAX(BV771*DCF!H$46,0)-MAX(BV771-BU771,0)/Inputs!$B$24)*DCF!H$6</f>
        <v>-135.40937802749633</v>
      </c>
      <c r="DD771" s="15">
        <f ca="1">(BW771*DCF!I$46-DCF!I$5*MAX(BW771*DCF!I$46,0)-MAX(BW771-BV771,0)/Inputs!$B$24)*DCF!I$6</f>
        <v>-356.12118613324117</v>
      </c>
      <c r="DE771" s="15">
        <f ca="1">(BX771*DCF!J$46-DCF!J$5*MAX(BX771*DCF!J$46,0)-MAX(BX771-BW771,0)/Inputs!$B$24)*DCF!J$6</f>
        <v>-1741.8560736495738</v>
      </c>
      <c r="DF771" s="15">
        <f ca="1">(BY771*DCF!K$46-DCF!K$5*MAX(BY771*DCF!K$46,0)-MAX(BY771-BX771,0)/Inputs!$B$24)*DCF!K$6</f>
        <v>1033.4442852331217</v>
      </c>
      <c r="DG771" s="15">
        <f ca="1">(BZ771*DCF!L$46-DCF!L$5*MAX(BZ771*DCF!L$46,0)-MAX(BZ771-BY771,0)/Inputs!$B$24)*DCF!L$6</f>
        <v>-228.64158226919628</v>
      </c>
      <c r="DH771" s="15">
        <f ca="1">(CA771*DCF!M$46-DCF!M$5*MAX(CA771*DCF!M$46,0)-MAX(CA771-BZ771,0)/Inputs!$B$24)*DCF!M$6</f>
        <v>1671.4868142883311</v>
      </c>
      <c r="DI771" s="15">
        <f ca="1">SUM(CB771:CL771)+BE771*DCF!M$10*(1+Inputs!$B$30)*(1-Inputs!$B$33)*(1-Inputs!$B$30/Inputs!$B$31)/(Inputs!$B$29-Inputs!$B$30)*DCF!M$6</f>
        <v>95282.945684942766</v>
      </c>
      <c r="DJ771" s="15">
        <f ca="1">SUM(CM771:CW771)+BP771*DCF!M$28*(1+Inputs!$B$30)*(1-Inputs!$B$33)*(1-Inputs!$B$30/Inputs!$B$31)/(Inputs!$B$29-Inputs!$B$30)*DCF!M$6</f>
        <v>497139.07981399598</v>
      </c>
      <c r="DK771" s="15">
        <f ca="1">SUM(CX771:DH771)+CA771*DCF!M$46*(1+Inputs!$B$30)*(1-Inputs!$B$33)*(1-Inputs!$B$30/Inputs!$B$31)/(Inputs!$B$29-Inputs!$B$30)*DCF!M$6</f>
        <v>40332.430424990765</v>
      </c>
      <c r="DM771" s="15">
        <f ca="1">DI771+DJ771+DK771+Inputs!$B$34+Inputs!$B$36-Inputs!$B$35</f>
        <v>709605.45592392946</v>
      </c>
    </row>
    <row r="772" spans="1:117" x14ac:dyDescent="0.75">
      <c r="A772" s="11">
        <v>759</v>
      </c>
      <c r="C772" s="23">
        <f t="shared" ca="1" si="435"/>
        <v>-1.5138421287354109</v>
      </c>
      <c r="D772" s="23">
        <f t="shared" ca="1" si="435"/>
        <v>0.56838607794469242</v>
      </c>
      <c r="E772" s="23">
        <f t="shared" ca="1" si="435"/>
        <v>0.64831490163926075</v>
      </c>
      <c r="F772" s="23">
        <f t="shared" ca="1" si="435"/>
        <v>-0.92988117534906589</v>
      </c>
      <c r="G772" s="23">
        <f t="shared" ca="1" si="435"/>
        <v>0.91686410509289262</v>
      </c>
      <c r="H772" s="23">
        <f t="shared" ca="1" si="435"/>
        <v>-0.74552915319617563</v>
      </c>
      <c r="I772" s="23">
        <f t="shared" ca="1" si="435"/>
        <v>-0.43305306296725993</v>
      </c>
      <c r="J772" s="23">
        <f t="shared" ca="1" si="435"/>
        <v>-1.7941343411199182</v>
      </c>
      <c r="K772" s="23">
        <f t="shared" ca="1" si="435"/>
        <v>2.2973912630001116</v>
      </c>
      <c r="L772" s="23">
        <f t="shared" ca="1" si="435"/>
        <v>0.56789539780379028</v>
      </c>
      <c r="M772" s="23">
        <f t="shared" ca="1" si="435"/>
        <v>3.3642028703435717E-2</v>
      </c>
      <c r="N772" s="23">
        <f ca="1">SQRT(Inputs!$B$38)*C772+SQRT(1-Inputs!$B$38)*_xlfn.NORM.S.INV(RAND())</f>
        <v>-1.6140292757317223</v>
      </c>
      <c r="O772" s="23">
        <f ca="1">SQRT(Inputs!$B$38)*D772+SQRT(1-Inputs!$B$38)*_xlfn.NORM.S.INV(RAND())</f>
        <v>0.41127179818338777</v>
      </c>
      <c r="P772" s="23">
        <f ca="1">SQRT(Inputs!$B$38)*E772+SQRT(1-Inputs!$B$38)*_xlfn.NORM.S.INV(RAND())</f>
        <v>0.82441969961248152</v>
      </c>
      <c r="Q772" s="23">
        <f ca="1">SQRT(Inputs!$B$38)*F772+SQRT(1-Inputs!$B$38)*_xlfn.NORM.S.INV(RAND())</f>
        <v>-0.47407236893763066</v>
      </c>
      <c r="R772" s="23">
        <f ca="1">SQRT(Inputs!$B$38)*G772+SQRT(1-Inputs!$B$38)*_xlfn.NORM.S.INV(RAND())</f>
        <v>0.35429830960479508</v>
      </c>
      <c r="S772" s="23">
        <f ca="1">SQRT(Inputs!$B$38)*H772+SQRT(1-Inputs!$B$38)*_xlfn.NORM.S.INV(RAND())</f>
        <v>-0.42904197052331211</v>
      </c>
      <c r="T772" s="23">
        <f ca="1">SQRT(Inputs!$B$38)*I772+SQRT(1-Inputs!$B$38)*_xlfn.NORM.S.INV(RAND())</f>
        <v>0.66104085439486127</v>
      </c>
      <c r="U772" s="23">
        <f ca="1">SQRT(Inputs!$B$38)*J772+SQRT(1-Inputs!$B$38)*_xlfn.NORM.S.INV(RAND())</f>
        <v>-0.24618006079292798</v>
      </c>
      <c r="V772" s="23">
        <f ca="1">SQRT(Inputs!$B$38)*K772+SQRT(1-Inputs!$B$38)*_xlfn.NORM.S.INV(RAND())</f>
        <v>0.52216904922753837</v>
      </c>
      <c r="W772" s="23">
        <f ca="1">SQRT(Inputs!$B$38)*L772+SQRT(1-Inputs!$B$38)*_xlfn.NORM.S.INV(RAND())</f>
        <v>-0.52602098175179335</v>
      </c>
      <c r="X772" s="23">
        <f ca="1">SQRT(Inputs!$B$38)*M772+SQRT(1-Inputs!$B$38)*_xlfn.NORM.S.INV(RAND())</f>
        <v>-0.97209169089600156</v>
      </c>
      <c r="Y772" s="23">
        <f ca="1">SQRT(Inputs!$B$38)*C772+SQRT(1-Inputs!$B$38)*_xlfn.NORM.S.INV(RAND())</f>
        <v>-0.59128653316309576</v>
      </c>
      <c r="Z772" s="23">
        <f ca="1">SQRT(Inputs!$B$38)*D772+SQRT(1-Inputs!$B$38)*_xlfn.NORM.S.INV(RAND())</f>
        <v>9.4713297627739834E-3</v>
      </c>
      <c r="AA772" s="23">
        <f ca="1">SQRT(Inputs!$B$38)*E772+SQRT(1-Inputs!$B$38)*_xlfn.NORM.S.INV(RAND())</f>
        <v>-1.1192770311096827</v>
      </c>
      <c r="AB772" s="23">
        <f ca="1">SQRT(Inputs!$B$38)*F772+SQRT(1-Inputs!$B$38)*_xlfn.NORM.S.INV(RAND())</f>
        <v>5.2441321242634786E-2</v>
      </c>
      <c r="AC772" s="23">
        <f ca="1">SQRT(Inputs!$B$38)*G772+SQRT(1-Inputs!$B$38)*_xlfn.NORM.S.INV(RAND())</f>
        <v>0.6826233207667971</v>
      </c>
      <c r="AD772" s="23">
        <f ca="1">SQRT(Inputs!$B$38)*H772+SQRT(1-Inputs!$B$38)*_xlfn.NORM.S.INV(RAND())</f>
        <v>0.65369974527164054</v>
      </c>
      <c r="AE772" s="23">
        <f ca="1">SQRT(Inputs!$B$38)*I772+SQRT(1-Inputs!$B$38)*_xlfn.NORM.S.INV(RAND())</f>
        <v>-0.72272474477397364</v>
      </c>
      <c r="AF772" s="23">
        <f ca="1">SQRT(Inputs!$B$38)*J772+SQRT(1-Inputs!$B$38)*_xlfn.NORM.S.INV(RAND())</f>
        <v>-0.73156987192377687</v>
      </c>
      <c r="AG772" s="23">
        <f ca="1">SQRT(Inputs!$B$38)*K772+SQRT(1-Inputs!$B$38)*_xlfn.NORM.S.INV(RAND())</f>
        <v>2.5750651690723925</v>
      </c>
      <c r="AH772" s="23">
        <f ca="1">SQRT(Inputs!$B$38)*L772+SQRT(1-Inputs!$B$38)*_xlfn.NORM.S.INV(RAND())</f>
        <v>1.5535992110795178</v>
      </c>
      <c r="AI772" s="23">
        <f ca="1">SQRT(Inputs!$B$38)*M772+SQRT(1-Inputs!$B$38)*_xlfn.NORM.S.INV(RAND())</f>
        <v>0.66577893779827524</v>
      </c>
      <c r="AJ772" s="23">
        <f ca="1">SQRT(Inputs!$B$38)*C772+SQRT(1-Inputs!$B$38)*_xlfn.NORM.S.INV(RAND())</f>
        <v>-1.5566805786329905</v>
      </c>
      <c r="AK772" s="23">
        <f ca="1">SQRT(Inputs!$B$38)*D772+SQRT(1-Inputs!$B$38)*_xlfn.NORM.S.INV(RAND())</f>
        <v>1.6951340582987404</v>
      </c>
      <c r="AL772" s="23">
        <f ca="1">SQRT(Inputs!$B$38)*E772+SQRT(1-Inputs!$B$38)*_xlfn.NORM.S.INV(RAND())</f>
        <v>-0.40016192396742534</v>
      </c>
      <c r="AM772" s="23">
        <f ca="1">SQRT(Inputs!$B$38)*F772+SQRT(1-Inputs!$B$38)*_xlfn.NORM.S.INV(RAND())</f>
        <v>-0.5027095389995162</v>
      </c>
      <c r="AN772" s="23">
        <f ca="1">SQRT(Inputs!$B$38)*G772+SQRT(1-Inputs!$B$38)*_xlfn.NORM.S.INV(RAND())</f>
        <v>-0.62228796662596775</v>
      </c>
      <c r="AO772" s="23">
        <f ca="1">SQRT(Inputs!$B$38)*H772+SQRT(1-Inputs!$B$38)*_xlfn.NORM.S.INV(RAND())</f>
        <v>-0.15825001696363283</v>
      </c>
      <c r="AP772" s="23">
        <f ca="1">SQRT(Inputs!$B$38)*I772+SQRT(1-Inputs!$B$38)*_xlfn.NORM.S.INV(RAND())</f>
        <v>-0.37027102565002135</v>
      </c>
      <c r="AQ772" s="23">
        <f ca="1">SQRT(Inputs!$B$38)*J772+SQRT(1-Inputs!$B$38)*_xlfn.NORM.S.INV(RAND())</f>
        <v>-1.1563846525428811</v>
      </c>
      <c r="AR772" s="23">
        <f ca="1">SQRT(Inputs!$B$38)*K772+SQRT(1-Inputs!$B$38)*_xlfn.NORM.S.INV(RAND())</f>
        <v>0.97281514877667341</v>
      </c>
      <c r="AS772" s="23">
        <f ca="1">SQRT(Inputs!$B$38)*L772+SQRT(1-Inputs!$B$38)*_xlfn.NORM.S.INV(RAND())</f>
        <v>-0.84049445913726584</v>
      </c>
      <c r="AT772" s="23">
        <f ca="1">SQRT(Inputs!$B$38)*M772+SQRT(1-Inputs!$B$38)*_xlfn.NORM.S.INV(RAND())</f>
        <v>0.29049954754805613</v>
      </c>
      <c r="AU772" s="15">
        <f ca="1">Inputs!$B$6*EXP($B$8-0.5*C$5^2+C$5*N772)</f>
        <v>3821.2945578824629</v>
      </c>
      <c r="AV772" s="15">
        <f t="shared" ca="1" si="401"/>
        <v>4941.3681856277399</v>
      </c>
      <c r="AW772" s="15">
        <f t="shared" ca="1" si="402"/>
        <v>6733.7794251871483</v>
      </c>
      <c r="AX772" s="15">
        <f t="shared" ca="1" si="403"/>
        <v>7748.4847135182645</v>
      </c>
      <c r="AY772" s="15">
        <f t="shared" ca="1" si="404"/>
        <v>9869.4827887320753</v>
      </c>
      <c r="AZ772" s="15">
        <f t="shared" ca="1" si="405"/>
        <v>11513.61835872252</v>
      </c>
      <c r="BA772" s="15">
        <f t="shared" ca="1" si="406"/>
        <v>15099.024453773391</v>
      </c>
      <c r="BB772" s="15">
        <f t="shared" ca="1" si="407"/>
        <v>18035.437011354716</v>
      </c>
      <c r="BC772" s="15">
        <f t="shared" ca="1" si="408"/>
        <v>23230.743283324853</v>
      </c>
      <c r="BD772" s="15">
        <f t="shared" ca="1" si="409"/>
        <v>27093.497953391103</v>
      </c>
      <c r="BE772" s="15">
        <f t="shared" ca="1" si="410"/>
        <v>30386.536379255176</v>
      </c>
      <c r="BF772" s="15">
        <f ca="1">Inputs!$B$13*EXP($B$9-0.5*C$6^2+C$6*Y772)</f>
        <v>12301.150106948424</v>
      </c>
      <c r="BG772" s="15">
        <f t="shared" ca="1" si="411"/>
        <v>15017.488423981296</v>
      </c>
      <c r="BH772" s="15">
        <f t="shared" ca="1" si="412"/>
        <v>15239.844952975951</v>
      </c>
      <c r="BI772" s="15">
        <f t="shared" ca="1" si="413"/>
        <v>18807.057275903346</v>
      </c>
      <c r="BJ772" s="15">
        <f t="shared" ca="1" si="414"/>
        <v>25440.260880888447</v>
      </c>
      <c r="BK772" s="15">
        <f t="shared" ca="1" si="415"/>
        <v>34129.25755254479</v>
      </c>
      <c r="BL772" s="15">
        <f t="shared" ca="1" si="416"/>
        <v>38175.410457932165</v>
      </c>
      <c r="BM772" s="15">
        <f t="shared" ca="1" si="417"/>
        <v>42849.195596522273</v>
      </c>
      <c r="BN772" s="15">
        <f t="shared" ca="1" si="418"/>
        <v>71749.751601938769</v>
      </c>
      <c r="BO772" s="15">
        <f t="shared" ca="1" si="419"/>
        <v>105753.60468319144</v>
      </c>
      <c r="BP772" s="15">
        <f t="shared" ca="1" si="420"/>
        <v>140360.88894674697</v>
      </c>
      <c r="BQ772" s="15">
        <f ca="1">Inputs!$B$20*EXP($B$10-0.5*C$7^2+C$7*AJ772)</f>
        <v>2469.5742177141315</v>
      </c>
      <c r="BR772" s="15">
        <f t="shared" ca="1" si="421"/>
        <v>5740.6242947157507</v>
      </c>
      <c r="BS772" s="15">
        <f t="shared" ca="1" si="422"/>
        <v>7007.6863232998858</v>
      </c>
      <c r="BT772" s="15">
        <f t="shared" ca="1" si="423"/>
        <v>8468.3155883268228</v>
      </c>
      <c r="BU772" s="15">
        <f t="shared" ca="1" si="424"/>
        <v>10095.522738192953</v>
      </c>
      <c r="BV772" s="15">
        <f t="shared" ca="1" si="425"/>
        <v>13553.825929398885</v>
      </c>
      <c r="BW772" s="15">
        <f t="shared" ca="1" si="426"/>
        <v>17487.977277735812</v>
      </c>
      <c r="BX772" s="15">
        <f t="shared" ca="1" si="427"/>
        <v>19398.651195169121</v>
      </c>
      <c r="BY772" s="15">
        <f t="shared" ca="1" si="428"/>
        <v>32741.212364649997</v>
      </c>
      <c r="BZ772" s="15">
        <f t="shared" ca="1" si="429"/>
        <v>39363.378606876016</v>
      </c>
      <c r="CA772" s="15">
        <f t="shared" ca="1" si="430"/>
        <v>58222.924628377536</v>
      </c>
      <c r="CB772" s="15">
        <f ca="1">(AU772*DCF!C$10-DCF!C$5*MAX(AU772*DCF!C$10,0)-MAX(AU772-Inputs!$B$6,0)/Inputs!$B$10)*DCF!C$6</f>
        <v>981.34327632142708</v>
      </c>
      <c r="CC772" s="15">
        <f ca="1">(AV772*DCF!D$10-DCF!D$5*MAX(AV772*DCF!D$10,0)-MAX(AV772-AU772,0)/Inputs!$B$10)*DCF!D$6</f>
        <v>931.3243788597922</v>
      </c>
      <c r="CD772" s="15">
        <f ca="1">(AW772*DCF!E$10-DCF!E$5*MAX(AW772*DCF!E$10,0)-MAX(AW772-AV772,0)/Inputs!$B$10)*DCF!E$6</f>
        <v>1150.9972386241482</v>
      </c>
      <c r="CE772" s="15">
        <f ca="1">(AX772*DCF!F$10-DCF!F$5*MAX(AX772*DCF!F$10,0)-MAX(AX772-AW772,0)/Inputs!$B$10)*DCF!F$6</f>
        <v>1480.3468513237628</v>
      </c>
      <c r="CF772" s="15">
        <f ca="1">(AY772*DCF!G$10-DCF!G$5*MAX(AY772*DCF!G$10,0)-MAX(AY772-AX772,0)/Inputs!$B$10)*DCF!G$6</f>
        <v>1625.8142545656372</v>
      </c>
      <c r="CG772" s="15">
        <f ca="1">(AZ772*DCF!H$10-DCF!H$5*MAX(AZ772*DCF!H$10,0)-MAX(AZ772-AY772,0)/Inputs!$B$10)*DCF!H$6</f>
        <v>1943.4315173772068</v>
      </c>
      <c r="CH772" s="15">
        <f ca="1">(BA772*DCF!I$10-DCF!I$5*MAX(BA772*DCF!I$10,0)-MAX(BA772-AZ772,0)/Inputs!$B$10)*DCF!I$6</f>
        <v>2169.9087327514053</v>
      </c>
      <c r="CI772" s="15">
        <f ca="1">(BB772*DCF!J$10-DCF!J$5*MAX(BB772*DCF!J$10,0)-MAX(BB772-BA772,0)/Inputs!$B$10)*DCF!J$6</f>
        <v>2649.9579043056419</v>
      </c>
      <c r="CJ772" s="15">
        <f ca="1">(BC772*DCF!K$10-DCF!K$5*MAX(BC772*DCF!K$10,0)-MAX(BC772-BB772,0)/Inputs!$B$10)*DCF!K$6</f>
        <v>3012.512789748414</v>
      </c>
      <c r="CK772" s="15">
        <f ca="1">(BD772*DCF!L$10-DCF!L$5*MAX(BD772*DCF!L$10,0)-MAX(BD772-BC772,0)/Inputs!$B$10)*DCF!L$6</f>
        <v>3586.6979781535265</v>
      </c>
      <c r="CL772" s="15">
        <f ca="1">(BE772*DCF!M$10-DCF!M$5*MAX(BE772*DCF!M$10,0)-MAX(BE772-BD772,0)/Inputs!$B$10)*DCF!M$6</f>
        <v>3894.5446782093309</v>
      </c>
      <c r="CM772" s="15">
        <f ca="1">(BF772*DCF!C$28-DCF!C$5*MAX(BF772*DCF!C$28,0)-MAX(BF772-Inputs!$B$13,0)/Inputs!$B$17)*DCF!C$6</f>
        <v>3543.1102230456236</v>
      </c>
      <c r="CN772" s="15">
        <f ca="1">(BG772*DCF!D$28-DCF!D$5*MAX(BG772*DCF!D$28,0)-MAX(BG772-BF772,0)/Inputs!$B$17)*DCF!D$6</f>
        <v>3843.4771952564715</v>
      </c>
      <c r="CO772" s="15">
        <f ca="1">(BH772*DCF!E$28-DCF!E$5*MAX(BH772*DCF!E$28,0)-MAX(BH772-BG772,0)/Inputs!$B$17)*DCF!E$6</f>
        <v>4272.372046944377</v>
      </c>
      <c r="CP772" s="15">
        <f ca="1">(BI772*DCF!F$28-DCF!F$5*MAX(BI772*DCF!F$28,0)-MAX(BI772-BH772,0)/Inputs!$B$17)*DCF!F$6</f>
        <v>4456.1532688175885</v>
      </c>
      <c r="CQ772" s="15">
        <f ca="1">(BJ772*DCF!G$28-DCF!G$5*MAX(BJ772*DCF!G$28,0)-MAX(BJ772-BI772,0)/Inputs!$B$17)*DCF!G$6</f>
        <v>5485.0293819415874</v>
      </c>
      <c r="CR772" s="15">
        <f ca="1">(BK772*DCF!H$28-DCF!H$5*MAX(BK772*DCF!H$28,0)-MAX(BK772-BJ772,0)/Inputs!$B$17)*DCF!H$6</f>
        <v>7090.5156928904435</v>
      </c>
      <c r="CS772" s="15">
        <f ca="1">(BL772*DCF!I$28-DCF!I$5*MAX(BL772*DCF!I$28,0)-MAX(BL772-BK772,0)/Inputs!$B$17)*DCF!I$6</f>
        <v>8396.3167258893482</v>
      </c>
      <c r="CT772" s="15">
        <f ca="1">(BM772*DCF!J$28-DCF!J$5*MAX(BM772*DCF!J$28,0)-MAX(BM772-BL772,0)/Inputs!$B$17)*DCF!J$6</f>
        <v>8939.2220749521202</v>
      </c>
      <c r="CU772" s="15">
        <f ca="1">(BN772*DCF!K$28-DCF!K$5*MAX(BN772*DCF!K$28,0)-MAX(BN772-BM772,0)/Inputs!$B$17)*DCF!K$6</f>
        <v>11612.411353252988</v>
      </c>
      <c r="CV772" s="15">
        <f ca="1">(BO772*DCF!L$28-DCF!L$5*MAX(BO772*DCF!L$28,0)-MAX(BO772-BN772,0)/Inputs!$B$17)*DCF!L$6</f>
        <v>17252.471212011085</v>
      </c>
      <c r="CW772" s="15">
        <f ca="1">(BP772*DCF!M$28-DCF!M$5*MAX(BP772*DCF!M$28,0)-MAX(BP772-BO772,0)/Inputs!$B$17)*DCF!M$6</f>
        <v>22791.548840420102</v>
      </c>
      <c r="CX772" s="15">
        <f ca="1">(BQ772*DCF!C$46-DCF!C$5*MAX(BQ772*DCF!C$46,0)-MAX(BQ772-Inputs!$B$20,0)/Inputs!$B$24)*DCF!C$6</f>
        <v>-570.3404659847879</v>
      </c>
      <c r="CY772" s="15">
        <f ca="1">(BR772*DCF!D$46-DCF!D$5*MAX(BR772*DCF!D$46,0)-MAX(BR772-BQ772,0)/Inputs!$B$24)*DCF!D$6</f>
        <v>-2375.5206096946144</v>
      </c>
      <c r="CZ772" s="15">
        <f ca="1">(BS772*DCF!E$46-DCF!E$5*MAX(BS772*DCF!E$46,0)-MAX(BS772-BR772,0)/Inputs!$B$24)*DCF!E$6</f>
        <v>-1328.1120790294519</v>
      </c>
      <c r="DA772" s="15">
        <f ca="1">(BT772*DCF!F$46-DCF!F$5*MAX(BT772*DCF!F$46,0)-MAX(BT772-BS772,0)/Inputs!$B$24)*DCF!F$6</f>
        <v>-1148.5775713270129</v>
      </c>
      <c r="DB772" s="15">
        <f ca="1">(BU772*DCF!G$46-DCF!G$5*MAX(BU772*DCF!G$46,0)-MAX(BU772-BT772,0)/Inputs!$B$24)*DCF!G$6</f>
        <v>-886.95377412263463</v>
      </c>
      <c r="DC772" s="15">
        <f ca="1">(BV772*DCF!H$46-DCF!H$5*MAX(BV772*DCF!H$46,0)-MAX(BV772-BU772,0)/Inputs!$B$24)*DCF!H$6</f>
        <v>-1074.6465272920339</v>
      </c>
      <c r="DD772" s="15">
        <f ca="1">(BW772*DCF!I$46-DCF!I$5*MAX(BW772*DCF!I$46,0)-MAX(BW772-BV772,0)/Inputs!$B$24)*DCF!I$6</f>
        <v>-725.4510442396803</v>
      </c>
      <c r="DE772" s="15">
        <f ca="1">(BX772*DCF!J$46-DCF!J$5*MAX(BX772*DCF!J$46,0)-MAX(BX772-BW772,0)/Inputs!$B$24)*DCF!J$6</f>
        <v>307.04025128109976</v>
      </c>
      <c r="DF772" s="15">
        <f ca="1">(BY772*DCF!K$46-DCF!K$5*MAX(BY772*DCF!K$46,0)-MAX(BY772-BX772,0)/Inputs!$B$24)*DCF!K$6</f>
        <v>-1398.2848484958831</v>
      </c>
      <c r="DG772" s="15">
        <f ca="1">(BZ772*DCF!L$46-DCF!L$5*MAX(BZ772*DCF!L$46,0)-MAX(BZ772-BY772,0)/Inputs!$B$24)*DCF!L$6</f>
        <v>1222.3902901962883</v>
      </c>
      <c r="DH772" s="15">
        <f ca="1">(CA772*DCF!M$46-DCF!M$5*MAX(CA772*DCF!M$46,0)-MAX(CA772-BZ772,0)/Inputs!$B$24)*DCF!M$6</f>
        <v>621.74373670444709</v>
      </c>
      <c r="DI772" s="15">
        <f ca="1">SUM(CB772:CL772)+BE772*DCF!M$10*(1+Inputs!$B$30)*(1-Inputs!$B$33)*(1-Inputs!$B$30/Inputs!$B$31)/(Inputs!$B$29-Inputs!$B$30)*DCF!M$6</f>
        <v>107993.01216405266</v>
      </c>
      <c r="DJ772" s="15">
        <f ca="1">SUM(CM772:CW772)+BP772*DCF!M$28*(1+Inputs!$B$30)*(1-Inputs!$B$33)*(1-Inputs!$B$30/Inputs!$B$31)/(Inputs!$B$29-Inputs!$B$30)*DCF!M$6</f>
        <v>618517.57470795861</v>
      </c>
      <c r="DK772" s="15">
        <f ca="1">SUM(CX772:DH772)+CA772*DCF!M$46*(1+Inputs!$B$30)*(1-Inputs!$B$33)*(1-Inputs!$B$30/Inputs!$B$31)/(Inputs!$B$29-Inputs!$B$30)*DCF!M$6</f>
        <v>82662.82577979975</v>
      </c>
      <c r="DM772" s="15">
        <f ca="1">DI772+DJ772+DK772+Inputs!$B$34+Inputs!$B$36-Inputs!$B$35</f>
        <v>886024.41265181103</v>
      </c>
    </row>
    <row r="773" spans="1:117" x14ac:dyDescent="0.75">
      <c r="A773" s="11">
        <v>760</v>
      </c>
      <c r="C773" s="23">
        <f t="shared" ca="1" si="435"/>
        <v>-2.035752676934762</v>
      </c>
      <c r="D773" s="23">
        <f t="shared" ca="1" si="435"/>
        <v>1.2069390199694898</v>
      </c>
      <c r="E773" s="23">
        <f t="shared" ca="1" si="435"/>
        <v>-0.53357035269203879</v>
      </c>
      <c r="F773" s="23">
        <f t="shared" ca="1" si="435"/>
        <v>-0.61969620892777422</v>
      </c>
      <c r="G773" s="23">
        <f t="shared" ca="1" si="435"/>
        <v>1.2279872175504432</v>
      </c>
      <c r="H773" s="23">
        <f t="shared" ca="1" si="435"/>
        <v>0.1260661961723604</v>
      </c>
      <c r="I773" s="23">
        <f t="shared" ca="1" si="435"/>
        <v>1.2304055753437133</v>
      </c>
      <c r="J773" s="23">
        <f t="shared" ca="1" si="435"/>
        <v>-0.11071510633504501</v>
      </c>
      <c r="K773" s="23">
        <f t="shared" ca="1" si="435"/>
        <v>-0.34776132808804361</v>
      </c>
      <c r="L773" s="23">
        <f t="shared" ca="1" si="435"/>
        <v>-4.2319711024671268E-2</v>
      </c>
      <c r="M773" s="23">
        <f t="shared" ca="1" si="435"/>
        <v>-1.4052891981641837E-2</v>
      </c>
      <c r="N773" s="23">
        <f ca="1">SQRT(Inputs!$B$38)*C773+SQRT(1-Inputs!$B$38)*_xlfn.NORM.S.INV(RAND())</f>
        <v>-0.35815090024513652</v>
      </c>
      <c r="O773" s="23">
        <f ca="1">SQRT(Inputs!$B$38)*D773+SQRT(1-Inputs!$B$38)*_xlfn.NORM.S.INV(RAND())</f>
        <v>-2.2196523192397368</v>
      </c>
      <c r="P773" s="23">
        <f ca="1">SQRT(Inputs!$B$38)*E773+SQRT(1-Inputs!$B$38)*_xlfn.NORM.S.INV(RAND())</f>
        <v>5.7894982089776892E-2</v>
      </c>
      <c r="Q773" s="23">
        <f ca="1">SQRT(Inputs!$B$38)*F773+SQRT(1-Inputs!$B$38)*_xlfn.NORM.S.INV(RAND())</f>
        <v>-1.6269669126014206</v>
      </c>
      <c r="R773" s="23">
        <f ca="1">SQRT(Inputs!$B$38)*G773+SQRT(1-Inputs!$B$38)*_xlfn.NORM.S.INV(RAND())</f>
        <v>1.2019900028093951</v>
      </c>
      <c r="S773" s="23">
        <f ca="1">SQRT(Inputs!$B$38)*H773+SQRT(1-Inputs!$B$38)*_xlfn.NORM.S.INV(RAND())</f>
        <v>0.3370226108248256</v>
      </c>
      <c r="T773" s="23">
        <f ca="1">SQRT(Inputs!$B$38)*I773+SQRT(1-Inputs!$B$38)*_xlfn.NORM.S.INV(RAND())</f>
        <v>1.6316712216897078</v>
      </c>
      <c r="U773" s="23">
        <f ca="1">SQRT(Inputs!$B$38)*J773+SQRT(1-Inputs!$B$38)*_xlfn.NORM.S.INV(RAND())</f>
        <v>-0.30005340863671404</v>
      </c>
      <c r="V773" s="23">
        <f ca="1">SQRT(Inputs!$B$38)*K773+SQRT(1-Inputs!$B$38)*_xlfn.NORM.S.INV(RAND())</f>
        <v>-0.73805212227567019</v>
      </c>
      <c r="W773" s="23">
        <f ca="1">SQRT(Inputs!$B$38)*L773+SQRT(1-Inputs!$B$38)*_xlfn.NORM.S.INV(RAND())</f>
        <v>-0.74840283494676463</v>
      </c>
      <c r="X773" s="23">
        <f ca="1">SQRT(Inputs!$B$38)*M773+SQRT(1-Inputs!$B$38)*_xlfn.NORM.S.INV(RAND())</f>
        <v>-1.637867139673749</v>
      </c>
      <c r="Y773" s="23">
        <f ca="1">SQRT(Inputs!$B$38)*C773+SQRT(1-Inputs!$B$38)*_xlfn.NORM.S.INV(RAND())</f>
        <v>-0.61136562126686278</v>
      </c>
      <c r="Z773" s="23">
        <f ca="1">SQRT(Inputs!$B$38)*D773+SQRT(1-Inputs!$B$38)*_xlfn.NORM.S.INV(RAND())</f>
        <v>-8.1338470370777238E-2</v>
      </c>
      <c r="AA773" s="23">
        <f ca="1">SQRT(Inputs!$B$38)*E773+SQRT(1-Inputs!$B$38)*_xlfn.NORM.S.INV(RAND())</f>
        <v>-0.69237412252314534</v>
      </c>
      <c r="AB773" s="23">
        <f ca="1">SQRT(Inputs!$B$38)*F773+SQRT(1-Inputs!$B$38)*_xlfn.NORM.S.INV(RAND())</f>
        <v>-0.59560129069172263</v>
      </c>
      <c r="AC773" s="23">
        <f ca="1">SQRT(Inputs!$B$38)*G773+SQRT(1-Inputs!$B$38)*_xlfn.NORM.S.INV(RAND())</f>
        <v>0.20110987328436153</v>
      </c>
      <c r="AD773" s="23">
        <f ca="1">SQRT(Inputs!$B$38)*H773+SQRT(1-Inputs!$B$38)*_xlfn.NORM.S.INV(RAND())</f>
        <v>-0.33893887570118897</v>
      </c>
      <c r="AE773" s="23">
        <f ca="1">SQRT(Inputs!$B$38)*I773+SQRT(1-Inputs!$B$38)*_xlfn.NORM.S.INV(RAND())</f>
        <v>9.5322595798026821E-2</v>
      </c>
      <c r="AF773" s="23">
        <f ca="1">SQRT(Inputs!$B$38)*J773+SQRT(1-Inputs!$B$38)*_xlfn.NORM.S.INV(RAND())</f>
        <v>9.5783149205115381E-2</v>
      </c>
      <c r="AG773" s="23">
        <f ca="1">SQRT(Inputs!$B$38)*K773+SQRT(1-Inputs!$B$38)*_xlfn.NORM.S.INV(RAND())</f>
        <v>0.31431378117278486</v>
      </c>
      <c r="AH773" s="23">
        <f ca="1">SQRT(Inputs!$B$38)*L773+SQRT(1-Inputs!$B$38)*_xlfn.NORM.S.INV(RAND())</f>
        <v>-0.75923185959516171</v>
      </c>
      <c r="AI773" s="23">
        <f ca="1">SQRT(Inputs!$B$38)*M773+SQRT(1-Inputs!$B$38)*_xlfn.NORM.S.INV(RAND())</f>
        <v>-0.19698034506390424</v>
      </c>
      <c r="AJ773" s="23">
        <f ca="1">SQRT(Inputs!$B$38)*C773+SQRT(1-Inputs!$B$38)*_xlfn.NORM.S.INV(RAND())</f>
        <v>-1.1118149145552334</v>
      </c>
      <c r="AK773" s="23">
        <f ca="1">SQRT(Inputs!$B$38)*D773+SQRT(1-Inputs!$B$38)*_xlfn.NORM.S.INV(RAND())</f>
        <v>1.2381316178609667</v>
      </c>
      <c r="AL773" s="23">
        <f ca="1">SQRT(Inputs!$B$38)*E773+SQRT(1-Inputs!$B$38)*_xlfn.NORM.S.INV(RAND())</f>
        <v>-0.19082351572076331</v>
      </c>
      <c r="AM773" s="23">
        <f ca="1">SQRT(Inputs!$B$38)*F773+SQRT(1-Inputs!$B$38)*_xlfn.NORM.S.INV(RAND())</f>
        <v>0.707592554832702</v>
      </c>
      <c r="AN773" s="23">
        <f ca="1">SQRT(Inputs!$B$38)*G773+SQRT(1-Inputs!$B$38)*_xlfn.NORM.S.INV(RAND())</f>
        <v>0.35845358893784601</v>
      </c>
      <c r="AO773" s="23">
        <f ca="1">SQRT(Inputs!$B$38)*H773+SQRT(1-Inputs!$B$38)*_xlfn.NORM.S.INV(RAND())</f>
        <v>1.3202150704662794</v>
      </c>
      <c r="AP773" s="23">
        <f ca="1">SQRT(Inputs!$B$38)*I773+SQRT(1-Inputs!$B$38)*_xlfn.NORM.S.INV(RAND())</f>
        <v>2.0844189708606087</v>
      </c>
      <c r="AQ773" s="23">
        <f ca="1">SQRT(Inputs!$B$38)*J773+SQRT(1-Inputs!$B$38)*_xlfn.NORM.S.INV(RAND())</f>
        <v>0.6843577395691699</v>
      </c>
      <c r="AR773" s="23">
        <f ca="1">SQRT(Inputs!$B$38)*K773+SQRT(1-Inputs!$B$38)*_xlfn.NORM.S.INV(RAND())</f>
        <v>0.93439453234717895</v>
      </c>
      <c r="AS773" s="23">
        <f ca="1">SQRT(Inputs!$B$38)*L773+SQRT(1-Inputs!$B$38)*_xlfn.NORM.S.INV(RAND())</f>
        <v>-0.16390600539579098</v>
      </c>
      <c r="AT773" s="23">
        <f ca="1">SQRT(Inputs!$B$38)*M773+SQRT(1-Inputs!$B$38)*_xlfn.NORM.S.INV(RAND())</f>
        <v>0.88212385418701456</v>
      </c>
      <c r="AU773" s="15">
        <f ca="1">Inputs!$B$6*EXP($B$8-0.5*C$5^2+C$5*N773)</f>
        <v>4682.7341038006161</v>
      </c>
      <c r="AV773" s="15">
        <f t="shared" ca="1" si="401"/>
        <v>4112.8042758974925</v>
      </c>
      <c r="AW773" s="15">
        <f t="shared" ca="1" si="402"/>
        <v>5054.1498933358098</v>
      </c>
      <c r="AX773" s="15">
        <f t="shared" ca="1" si="403"/>
        <v>5035.6164461867675</v>
      </c>
      <c r="AY773" s="15">
        <f t="shared" ca="1" si="404"/>
        <v>7081.5036654781452</v>
      </c>
      <c r="AZ773" s="15">
        <f t="shared" ca="1" si="405"/>
        <v>8988.3378778384667</v>
      </c>
      <c r="BA773" s="15">
        <f t="shared" ca="1" si="406"/>
        <v>13047.720203259692</v>
      </c>
      <c r="BB773" s="15">
        <f t="shared" ca="1" si="407"/>
        <v>15501.30600570259</v>
      </c>
      <c r="BC773" s="15">
        <f t="shared" ca="1" si="408"/>
        <v>17679.632430214922</v>
      </c>
      <c r="BD773" s="15">
        <f t="shared" ca="1" si="409"/>
        <v>20194.904814661666</v>
      </c>
      <c r="BE773" s="15">
        <f t="shared" ca="1" si="410"/>
        <v>21316.83538992421</v>
      </c>
      <c r="BF773" s="15">
        <f ca="1">Inputs!$B$13*EXP($B$9-0.5*C$6^2+C$6*Y773)</f>
        <v>12252.281074214574</v>
      </c>
      <c r="BG773" s="15">
        <f t="shared" ca="1" si="411"/>
        <v>14714.732584348174</v>
      </c>
      <c r="BH773" s="15">
        <f t="shared" ca="1" si="412"/>
        <v>16028.240105480258</v>
      </c>
      <c r="BI773" s="15">
        <f t="shared" ca="1" si="413"/>
        <v>17902.217786815141</v>
      </c>
      <c r="BJ773" s="15">
        <f t="shared" ca="1" si="414"/>
        <v>22592.486565070194</v>
      </c>
      <c r="BK773" s="15">
        <f t="shared" ca="1" si="415"/>
        <v>26477.57931174268</v>
      </c>
      <c r="BL773" s="15">
        <f t="shared" ca="1" si="416"/>
        <v>32928.778372120789</v>
      </c>
      <c r="BM773" s="15">
        <f t="shared" ca="1" si="417"/>
        <v>40961.079389108549</v>
      </c>
      <c r="BN773" s="15">
        <f t="shared" ca="1" si="418"/>
        <v>52310.690176645861</v>
      </c>
      <c r="BO773" s="15">
        <f t="shared" ca="1" si="419"/>
        <v>58926.107161545377</v>
      </c>
      <c r="BP773" s="15">
        <f t="shared" ca="1" si="420"/>
        <v>70926.328751911278</v>
      </c>
      <c r="BQ773" s="15">
        <f ca="1">Inputs!$B$20*EXP($B$10-0.5*C$7^2+C$7*AJ773)</f>
        <v>2891.6633897662573</v>
      </c>
      <c r="BR773" s="15">
        <f t="shared" ca="1" si="421"/>
        <v>5813.7120617237588</v>
      </c>
      <c r="BS773" s="15">
        <f t="shared" ca="1" si="422"/>
        <v>7536.6780047335014</v>
      </c>
      <c r="BT773" s="15">
        <f t="shared" ca="1" si="423"/>
        <v>12510.98165090582</v>
      </c>
      <c r="BU773" s="15">
        <f t="shared" ca="1" si="424"/>
        <v>18909.739357789793</v>
      </c>
      <c r="BV773" s="15">
        <f t="shared" ca="1" si="425"/>
        <v>35422.597915492457</v>
      </c>
      <c r="BW773" s="15">
        <f t="shared" ca="1" si="426"/>
        <v>76840.205979800332</v>
      </c>
      <c r="BX773" s="15">
        <f t="shared" ca="1" si="427"/>
        <v>123277.65298196014</v>
      </c>
      <c r="BY773" s="15">
        <f t="shared" ca="1" si="428"/>
        <v>206545.22644130289</v>
      </c>
      <c r="BZ773" s="15">
        <f t="shared" ca="1" si="429"/>
        <v>281209.67036768375</v>
      </c>
      <c r="CA773" s="15">
        <f t="shared" ca="1" si="430"/>
        <v>462051.29796291725</v>
      </c>
      <c r="CB773" s="15">
        <f ca="1">(AU773*DCF!C$10-DCF!C$5*MAX(AU773*DCF!C$10,0)-MAX(AU773-Inputs!$B$6,0)/Inputs!$B$10)*DCF!C$6</f>
        <v>1045.0672263158417</v>
      </c>
      <c r="CC773" s="15">
        <f ca="1">(AV773*DCF!D$10-DCF!D$5*MAX(AV773*DCF!D$10,0)-MAX(AV773-AU773,0)/Inputs!$B$10)*DCF!D$6</f>
        <v>1002.4681789156544</v>
      </c>
      <c r="CD773" s="15">
        <f ca="1">(AW773*DCF!E$10-DCF!E$5*MAX(AW773*DCF!E$10,0)-MAX(AW773-AV773,0)/Inputs!$B$10)*DCF!E$6</f>
        <v>954.89273932816707</v>
      </c>
      <c r="CE773" s="15">
        <f ca="1">(AX773*DCF!F$10-DCF!F$5*MAX(AX773*DCF!F$10,0)-MAX(AX773-AW773,0)/Inputs!$B$10)*DCF!F$6</f>
        <v>1099.2670450250866</v>
      </c>
      <c r="CF773" s="15">
        <f ca="1">(AY773*DCF!G$10-DCF!G$5*MAX(AY773*DCF!G$10,0)-MAX(AY773-AX773,0)/Inputs!$B$10)*DCF!G$6</f>
        <v>1065.8170629650633</v>
      </c>
      <c r="CG773" s="15">
        <f ca="1">(AZ773*DCF!H$10-DCF!H$5*MAX(AZ773*DCF!H$10,0)-MAX(AZ773-AY773,0)/Inputs!$B$10)*DCF!H$6</f>
        <v>1406.4996472268256</v>
      </c>
      <c r="CH773" s="15">
        <f ca="1">(BA773*DCF!I$10-DCF!I$5*MAX(BA773*DCF!I$10,0)-MAX(BA773-AZ773,0)/Inputs!$B$10)*DCF!I$6</f>
        <v>1717.4615695839104</v>
      </c>
      <c r="CI773" s="15">
        <f ca="1">(BB773*DCF!J$10-DCF!J$5*MAX(BB773*DCF!J$10,0)-MAX(BB773-BA773,0)/Inputs!$B$10)*DCF!J$6</f>
        <v>2288.2595821247992</v>
      </c>
      <c r="CJ773" s="15">
        <f ca="1">(BC773*DCF!K$10-DCF!K$5*MAX(BC773*DCF!K$10,0)-MAX(BC773-BB773,0)/Inputs!$B$10)*DCF!K$6</f>
        <v>2541.2043455240864</v>
      </c>
      <c r="CK773" s="15">
        <f ca="1">(BD773*DCF!L$10-DCF!L$5*MAX(BD773*DCF!L$10,0)-MAX(BD773-BC773,0)/Inputs!$B$10)*DCF!L$6</f>
        <v>2720.5102265822811</v>
      </c>
      <c r="CL773" s="15">
        <f ca="1">(BE773*DCF!M$10-DCF!M$5*MAX(BE773*DCF!M$10,0)-MAX(BE773-BD773,0)/Inputs!$B$10)*DCF!M$6</f>
        <v>2874.0545915201487</v>
      </c>
      <c r="CM773" s="15">
        <f ca="1">(BF773*DCF!C$28-DCF!C$5*MAX(BF773*DCF!C$28,0)-MAX(BF773-Inputs!$B$13,0)/Inputs!$B$17)*DCF!C$6</f>
        <v>3539.4818654914711</v>
      </c>
      <c r="CN773" s="15">
        <f ca="1">(BG773*DCF!D$28-DCF!D$5*MAX(BG773*DCF!D$28,0)-MAX(BG773-BF773,0)/Inputs!$B$17)*DCF!D$6</f>
        <v>3808.4743143072833</v>
      </c>
      <c r="CO773" s="15">
        <f ca="1">(BH773*DCF!E$28-DCF!E$5*MAX(BH773*DCF!E$28,0)-MAX(BH773-BG773,0)/Inputs!$B$17)*DCF!E$6</f>
        <v>4280.6087515528479</v>
      </c>
      <c r="CP773" s="15">
        <f ca="1">(BI773*DCF!F$28-DCF!F$5*MAX(BI773*DCF!F$28,0)-MAX(BI773-BH773,0)/Inputs!$B$17)*DCF!F$6</f>
        <v>4518.7933118997207</v>
      </c>
      <c r="CQ773" s="15">
        <f ca="1">(BJ773*DCF!G$28-DCF!G$5*MAX(BJ773*DCF!G$28,0)-MAX(BJ773-BI773,0)/Inputs!$B$17)*DCF!G$6</f>
        <v>5072.9351737045972</v>
      </c>
      <c r="CR773" s="15">
        <f ca="1">(BK773*DCF!H$28-DCF!H$5*MAX(BK773*DCF!H$28,0)-MAX(BK773-BJ773,0)/Inputs!$B$17)*DCF!H$6</f>
        <v>5944.5631003944036</v>
      </c>
      <c r="CS773" s="15">
        <f ca="1">(BL773*DCF!I$28-DCF!I$5*MAX(BL773*DCF!I$28,0)-MAX(BL773-BK773,0)/Inputs!$B$17)*DCF!I$6</f>
        <v>6817.3574010859966</v>
      </c>
      <c r="CT773" s="15">
        <f ca="1">(BM773*DCF!J$28-DCF!J$5*MAX(BM773*DCF!J$28,0)-MAX(BM773-BL773,0)/Inputs!$B$17)*DCF!J$6</f>
        <v>8072.7036457597287</v>
      </c>
      <c r="CU773" s="15">
        <f ca="1">(BN773*DCF!K$28-DCF!K$5*MAX(BN773*DCF!K$28,0)-MAX(BN773-BM773,0)/Inputs!$B$17)*DCF!K$6</f>
        <v>9656.9645265590389</v>
      </c>
      <c r="CV773" s="15">
        <f ca="1">(BO773*DCF!L$28-DCF!L$5*MAX(BO773*DCF!L$28,0)-MAX(BO773-BN773,0)/Inputs!$B$17)*DCF!L$6</f>
        <v>11008.449767312872</v>
      </c>
      <c r="CW773" s="15">
        <f ca="1">(BP773*DCF!M$28-DCF!M$5*MAX(BP773*DCF!M$28,0)-MAX(BP773-BO773,0)/Inputs!$B$17)*DCF!M$6</f>
        <v>12090.469447830699</v>
      </c>
      <c r="CX773" s="15">
        <f ca="1">(BQ773*DCF!C$46-DCF!C$5*MAX(BQ773*DCF!C$46,0)-MAX(BQ773-Inputs!$B$20,0)/Inputs!$B$24)*DCF!C$6</f>
        <v>-667.82064428781916</v>
      </c>
      <c r="CY773" s="15">
        <f ca="1">(BR773*DCF!D$46-DCF!D$5*MAX(BR773*DCF!D$46,0)-MAX(BR773-BQ773,0)/Inputs!$B$24)*DCF!D$6</f>
        <v>-2239.078984536482</v>
      </c>
      <c r="CZ773" s="15">
        <f ca="1">(BS773*DCF!E$46-DCF!E$5*MAX(BS773*DCF!E$46,0)-MAX(BS773-BR773,0)/Inputs!$B$24)*DCF!E$6</f>
        <v>-1570.3710386329221</v>
      </c>
      <c r="DA773" s="15">
        <f ca="1">(BT773*DCF!F$46-DCF!F$5*MAX(BT773*DCF!F$46,0)-MAX(BT773-BS773,0)/Inputs!$B$24)*DCF!F$6</f>
        <v>-2722.4299915840238</v>
      </c>
      <c r="DB773" s="15">
        <f ca="1">(BU773*DCF!G$46-DCF!G$5*MAX(BU773*DCF!G$46,0)-MAX(BU773-BT773,0)/Inputs!$B$24)*DCF!G$6</f>
        <v>-2788.5019394931824</v>
      </c>
      <c r="DC773" s="15">
        <f ca="1">(BV773*DCF!H$46-DCF!H$5*MAX(BV773*DCF!H$46,0)-MAX(BV773-BU773,0)/Inputs!$B$24)*DCF!H$6</f>
        <v>-5131.2696208430898</v>
      </c>
      <c r="DD773" s="15">
        <f ca="1">(BW773*DCF!I$46-DCF!I$5*MAX(BW773*DCF!I$46,0)-MAX(BW773-BV773,0)/Inputs!$B$24)*DCF!I$6</f>
        <v>-10114.738674327962</v>
      </c>
      <c r="DE773" s="15">
        <f ca="1">(BX773*DCF!J$46-DCF!J$5*MAX(BX773*DCF!J$46,0)-MAX(BX773-BW773,0)/Inputs!$B$24)*DCF!J$6</f>
        <v>-7143.2957255967185</v>
      </c>
      <c r="DF773" s="15">
        <f ca="1">(BY773*DCF!K$46-DCF!K$5*MAX(BY773*DCF!K$46,0)-MAX(BY773-BX773,0)/Inputs!$B$24)*DCF!K$6</f>
        <v>-8599.78540214227</v>
      </c>
      <c r="DG773" s="15">
        <f ca="1">(BZ773*DCF!L$46-DCF!L$5*MAX(BZ773*DCF!L$46,0)-MAX(BZ773-BY773,0)/Inputs!$B$24)*DCF!L$6</f>
        <v>2541.9133115054378</v>
      </c>
      <c r="DH773" s="15">
        <f ca="1">(CA773*DCF!M$46-DCF!M$5*MAX(CA773*DCF!M$46,0)-MAX(CA773-BZ773,0)/Inputs!$B$24)*DCF!M$6</f>
        <v>-1583.0552472301467</v>
      </c>
      <c r="DI773" s="15">
        <f ca="1">SUM(CB773:CL773)+BE773*DCF!M$10*(1+Inputs!$B$30)*(1-Inputs!$B$33)*(1-Inputs!$B$30/Inputs!$B$31)/(Inputs!$B$29-Inputs!$B$30)*DCF!M$6</f>
        <v>78040.536991236775</v>
      </c>
      <c r="DJ773" s="15">
        <f ca="1">SUM(CM773:CW773)+BP773*DCF!M$28*(1+Inputs!$B$30)*(1-Inputs!$B$33)*(1-Inputs!$B$30/Inputs!$B$31)/(Inputs!$B$29-Inputs!$B$30)*DCF!M$6</f>
        <v>337996.01573279261</v>
      </c>
      <c r="DK773" s="15">
        <f ca="1">SUM(CX773:DH773)+CA773*DCF!M$46*(1+Inputs!$B$30)*(1-Inputs!$B$33)*(1-Inputs!$B$30/Inputs!$B$31)/(Inputs!$B$29-Inputs!$B$30)*DCF!M$6</f>
        <v>674367.60616876313</v>
      </c>
      <c r="DM773" s="15">
        <f ca="1">DI773+DJ773+DK773+Inputs!$B$34+Inputs!$B$36-Inputs!$B$35</f>
        <v>1167255.1588927926</v>
      </c>
    </row>
    <row r="774" spans="1:117" x14ac:dyDescent="0.75">
      <c r="A774" s="11">
        <v>761</v>
      </c>
      <c r="C774" s="23">
        <f t="shared" ref="C774:M783" ca="1" si="436">_xlfn.NORM.S.INV(RAND())</f>
        <v>0.67875334378418162</v>
      </c>
      <c r="D774" s="23">
        <f t="shared" ca="1" si="436"/>
        <v>0.14890320048292138</v>
      </c>
      <c r="E774" s="23">
        <f t="shared" ca="1" si="436"/>
        <v>1.113531122166689</v>
      </c>
      <c r="F774" s="23">
        <f t="shared" ca="1" si="436"/>
        <v>7.2921222496031765E-2</v>
      </c>
      <c r="G774" s="23">
        <f t="shared" ca="1" si="436"/>
        <v>1.8120344846506373</v>
      </c>
      <c r="H774" s="23">
        <f t="shared" ca="1" si="436"/>
        <v>-0.50915559345125083</v>
      </c>
      <c r="I774" s="23">
        <f t="shared" ca="1" si="436"/>
        <v>0.2282987215119468</v>
      </c>
      <c r="J774" s="23">
        <f t="shared" ca="1" si="436"/>
        <v>-0.47958683714494854</v>
      </c>
      <c r="K774" s="23">
        <f t="shared" ca="1" si="436"/>
        <v>0.34412499878757141</v>
      </c>
      <c r="L774" s="23">
        <f t="shared" ca="1" si="436"/>
        <v>-0.1600766491088258</v>
      </c>
      <c r="M774" s="23">
        <f t="shared" ca="1" si="436"/>
        <v>2.0227302950821193</v>
      </c>
      <c r="N774" s="23">
        <f ca="1">SQRT(Inputs!$B$38)*C774+SQRT(1-Inputs!$B$38)*_xlfn.NORM.S.INV(RAND())</f>
        <v>-0.14554019508007987</v>
      </c>
      <c r="O774" s="23">
        <f ca="1">SQRT(Inputs!$B$38)*D774+SQRT(1-Inputs!$B$38)*_xlfn.NORM.S.INV(RAND())</f>
        <v>0.64605629296878131</v>
      </c>
      <c r="P774" s="23">
        <f ca="1">SQRT(Inputs!$B$38)*E774+SQRT(1-Inputs!$B$38)*_xlfn.NORM.S.INV(RAND())</f>
        <v>0.1310726886261005</v>
      </c>
      <c r="Q774" s="23">
        <f ca="1">SQRT(Inputs!$B$38)*F774+SQRT(1-Inputs!$B$38)*_xlfn.NORM.S.INV(RAND())</f>
        <v>-1.2362308900783789</v>
      </c>
      <c r="R774" s="23">
        <f ca="1">SQRT(Inputs!$B$38)*G774+SQRT(1-Inputs!$B$38)*_xlfn.NORM.S.INV(RAND())</f>
        <v>0.68950803783360204</v>
      </c>
      <c r="S774" s="23">
        <f ca="1">SQRT(Inputs!$B$38)*H774+SQRT(1-Inputs!$B$38)*_xlfn.NORM.S.INV(RAND())</f>
        <v>-1.3609895378626311</v>
      </c>
      <c r="T774" s="23">
        <f ca="1">SQRT(Inputs!$B$38)*I774+SQRT(1-Inputs!$B$38)*_xlfn.NORM.S.INV(RAND())</f>
        <v>-0.29769987813556753</v>
      </c>
      <c r="U774" s="23">
        <f ca="1">SQRT(Inputs!$B$38)*J774+SQRT(1-Inputs!$B$38)*_xlfn.NORM.S.INV(RAND())</f>
        <v>1.0299303241800351</v>
      </c>
      <c r="V774" s="23">
        <f ca="1">SQRT(Inputs!$B$38)*K774+SQRT(1-Inputs!$B$38)*_xlfn.NORM.S.INV(RAND())</f>
        <v>-0.92015190370709687</v>
      </c>
      <c r="W774" s="23">
        <f ca="1">SQRT(Inputs!$B$38)*L774+SQRT(1-Inputs!$B$38)*_xlfn.NORM.S.INV(RAND())</f>
        <v>-1.4455671024086587</v>
      </c>
      <c r="X774" s="23">
        <f ca="1">SQRT(Inputs!$B$38)*M774+SQRT(1-Inputs!$B$38)*_xlfn.NORM.S.INV(RAND())</f>
        <v>1.7136472978078507</v>
      </c>
      <c r="Y774" s="23">
        <f ca="1">SQRT(Inputs!$B$38)*C774+SQRT(1-Inputs!$B$38)*_xlfn.NORM.S.INV(RAND())</f>
        <v>1.5741011356296157</v>
      </c>
      <c r="Z774" s="23">
        <f ca="1">SQRT(Inputs!$B$38)*D774+SQRT(1-Inputs!$B$38)*_xlfn.NORM.S.INV(RAND())</f>
        <v>-0.72035607064308149</v>
      </c>
      <c r="AA774" s="23">
        <f ca="1">SQRT(Inputs!$B$38)*E774+SQRT(1-Inputs!$B$38)*_xlfn.NORM.S.INV(RAND())</f>
        <v>2.6184042012524498</v>
      </c>
      <c r="AB774" s="23">
        <f ca="1">SQRT(Inputs!$B$38)*F774+SQRT(1-Inputs!$B$38)*_xlfn.NORM.S.INV(RAND())</f>
        <v>-9.6891260901431825E-2</v>
      </c>
      <c r="AC774" s="23">
        <f ca="1">SQRT(Inputs!$B$38)*G774+SQRT(1-Inputs!$B$38)*_xlfn.NORM.S.INV(RAND())</f>
        <v>1.3698960797601574</v>
      </c>
      <c r="AD774" s="23">
        <f ca="1">SQRT(Inputs!$B$38)*H774+SQRT(1-Inputs!$B$38)*_xlfn.NORM.S.INV(RAND())</f>
        <v>1.3482320608799729</v>
      </c>
      <c r="AE774" s="23">
        <f ca="1">SQRT(Inputs!$B$38)*I774+SQRT(1-Inputs!$B$38)*_xlfn.NORM.S.INV(RAND())</f>
        <v>0.86015217273252575</v>
      </c>
      <c r="AF774" s="23">
        <f ca="1">SQRT(Inputs!$B$38)*J774+SQRT(1-Inputs!$B$38)*_xlfn.NORM.S.INV(RAND())</f>
        <v>1.3968082427666215</v>
      </c>
      <c r="AG774" s="23">
        <f ca="1">SQRT(Inputs!$B$38)*K774+SQRT(1-Inputs!$B$38)*_xlfn.NORM.S.INV(RAND())</f>
        <v>0.35221004596819178</v>
      </c>
      <c r="AH774" s="23">
        <f ca="1">SQRT(Inputs!$B$38)*L774+SQRT(1-Inputs!$B$38)*_xlfn.NORM.S.INV(RAND())</f>
        <v>0.25806517851992838</v>
      </c>
      <c r="AI774" s="23">
        <f ca="1">SQRT(Inputs!$B$38)*M774+SQRT(1-Inputs!$B$38)*_xlfn.NORM.S.INV(RAND())</f>
        <v>0.30681301057116006</v>
      </c>
      <c r="AJ774" s="23">
        <f ca="1">SQRT(Inputs!$B$38)*C774+SQRT(1-Inputs!$B$38)*_xlfn.NORM.S.INV(RAND())</f>
        <v>0.55993637243999628</v>
      </c>
      <c r="AK774" s="23">
        <f ca="1">SQRT(Inputs!$B$38)*D774+SQRT(1-Inputs!$B$38)*_xlfn.NORM.S.INV(RAND())</f>
        <v>0.79278184102369142</v>
      </c>
      <c r="AL774" s="23">
        <f ca="1">SQRT(Inputs!$B$38)*E774+SQRT(1-Inputs!$B$38)*_xlfn.NORM.S.INV(RAND())</f>
        <v>1.0264464938941877</v>
      </c>
      <c r="AM774" s="23">
        <f ca="1">SQRT(Inputs!$B$38)*F774+SQRT(1-Inputs!$B$38)*_xlfn.NORM.S.INV(RAND())</f>
        <v>-0.48747528741199542</v>
      </c>
      <c r="AN774" s="23">
        <f ca="1">SQRT(Inputs!$B$38)*G774+SQRT(1-Inputs!$B$38)*_xlfn.NORM.S.INV(RAND())</f>
        <v>1.9405287586641742</v>
      </c>
      <c r="AO774" s="23">
        <f ca="1">SQRT(Inputs!$B$38)*H774+SQRT(1-Inputs!$B$38)*_xlfn.NORM.S.INV(RAND())</f>
        <v>-1.3505768418981574</v>
      </c>
      <c r="AP774" s="23">
        <f ca="1">SQRT(Inputs!$B$38)*I774+SQRT(1-Inputs!$B$38)*_xlfn.NORM.S.INV(RAND())</f>
        <v>1.2677317364766438</v>
      </c>
      <c r="AQ774" s="23">
        <f ca="1">SQRT(Inputs!$B$38)*J774+SQRT(1-Inputs!$B$38)*_xlfn.NORM.S.INV(RAND())</f>
        <v>-0.2261809578294714</v>
      </c>
      <c r="AR774" s="23">
        <f ca="1">SQRT(Inputs!$B$38)*K774+SQRT(1-Inputs!$B$38)*_xlfn.NORM.S.INV(RAND())</f>
        <v>0.87273158989432764</v>
      </c>
      <c r="AS774" s="23">
        <f ca="1">SQRT(Inputs!$B$38)*L774+SQRT(1-Inputs!$B$38)*_xlfn.NORM.S.INV(RAND())</f>
        <v>-0.30124601056372846</v>
      </c>
      <c r="AT774" s="23">
        <f ca="1">SQRT(Inputs!$B$38)*M774+SQRT(1-Inputs!$B$38)*_xlfn.NORM.S.INV(RAND())</f>
        <v>1.2596768507368445</v>
      </c>
      <c r="AU774" s="15">
        <f ca="1">Inputs!$B$6*EXP($B$8-0.5*C$5^2+C$5*N774)</f>
        <v>4846.7001805625132</v>
      </c>
      <c r="AV774" s="15">
        <f t="shared" ca="1" si="401"/>
        <v>6487.4655091281265</v>
      </c>
      <c r="AW774" s="15">
        <f t="shared" ca="1" si="402"/>
        <v>8051.4064595547334</v>
      </c>
      <c r="AX774" s="15">
        <f t="shared" ca="1" si="403"/>
        <v>8423.1920410315906</v>
      </c>
      <c r="AY774" s="15">
        <f t="shared" ca="1" si="404"/>
        <v>11157.227118364843</v>
      </c>
      <c r="AZ774" s="15">
        <f t="shared" ca="1" si="405"/>
        <v>11746.379006432795</v>
      </c>
      <c r="BA774" s="15">
        <f t="shared" ca="1" si="406"/>
        <v>13933.598831999578</v>
      </c>
      <c r="BB774" s="15">
        <f t="shared" ca="1" si="407"/>
        <v>18913.284713938378</v>
      </c>
      <c r="BC774" s="15">
        <f t="shared" ca="1" si="408"/>
        <v>21195.215801094069</v>
      </c>
      <c r="BD774" s="15">
        <f t="shared" ca="1" si="409"/>
        <v>22682.287227295066</v>
      </c>
      <c r="BE774" s="15">
        <f t="shared" ca="1" si="410"/>
        <v>32489.213234065501</v>
      </c>
      <c r="BF774" s="15">
        <f ca="1">Inputs!$B$13*EXP($B$9-0.5*C$6^2+C$6*Y774)</f>
        <v>18896.483881253916</v>
      </c>
      <c r="BG774" s="15">
        <f t="shared" ca="1" si="411"/>
        <v>20222.77872159925</v>
      </c>
      <c r="BH774" s="15">
        <f t="shared" ca="1" si="412"/>
        <v>38146.334264732432</v>
      </c>
      <c r="BI774" s="15">
        <f t="shared" ca="1" si="413"/>
        <v>46005.60711364173</v>
      </c>
      <c r="BJ774" s="15">
        <f t="shared" ca="1" si="414"/>
        <v>68712.517489299702</v>
      </c>
      <c r="BK774" s="15">
        <f t="shared" ca="1" si="415"/>
        <v>101322.58407315698</v>
      </c>
      <c r="BL774" s="15">
        <f t="shared" ca="1" si="416"/>
        <v>139139.01365220215</v>
      </c>
      <c r="BM774" s="15">
        <f t="shared" ca="1" si="417"/>
        <v>203440.19262658406</v>
      </c>
      <c r="BN774" s="15">
        <f t="shared" ca="1" si="418"/>
        <v>260992.53837237455</v>
      </c>
      <c r="BO774" s="15">
        <f t="shared" ca="1" si="419"/>
        <v>330903.2877839696</v>
      </c>
      <c r="BP774" s="15">
        <f t="shared" ca="1" si="420"/>
        <v>421686.2655026663</v>
      </c>
      <c r="BQ774" s="15">
        <f ca="1">Inputs!$B$20*EXP($B$10-0.5*C$7^2+C$7*AJ774)</f>
        <v>5231.8929040269368</v>
      </c>
      <c r="BR774" s="15">
        <f t="shared" ca="1" si="421"/>
        <v>9131.4667121726943</v>
      </c>
      <c r="BS774" s="15">
        <f t="shared" ca="1" si="422"/>
        <v>16791.823024238558</v>
      </c>
      <c r="BT774" s="15">
        <f t="shared" ca="1" si="423"/>
        <v>20373.04098692938</v>
      </c>
      <c r="BU774" s="15">
        <f t="shared" ca="1" si="424"/>
        <v>45154.833255991347</v>
      </c>
      <c r="BV774" s="15">
        <f t="shared" ca="1" si="425"/>
        <v>46341.813190953588</v>
      </c>
      <c r="BW774" s="15">
        <f t="shared" ca="1" si="426"/>
        <v>84569.311773150534</v>
      </c>
      <c r="BX774" s="15">
        <f t="shared" ca="1" si="427"/>
        <v>113040.1581302577</v>
      </c>
      <c r="BY774" s="15">
        <f t="shared" ca="1" si="428"/>
        <v>187171.58104829531</v>
      </c>
      <c r="BZ774" s="15">
        <f t="shared" ca="1" si="429"/>
        <v>248479.20260490256</v>
      </c>
      <c r="CA774" s="15">
        <f t="shared" ca="1" si="430"/>
        <v>436603.72957017529</v>
      </c>
      <c r="CB774" s="15">
        <f ca="1">(AU774*DCF!C$10-DCF!C$5*MAX(AU774*DCF!C$10,0)-MAX(AU774-Inputs!$B$6,0)/Inputs!$B$10)*DCF!C$6</f>
        <v>1043.8981189630808</v>
      </c>
      <c r="CC774" s="15">
        <f ca="1">(AV774*DCF!D$10-DCF!D$5*MAX(AV774*DCF!D$10,0)-MAX(AV774-AU774,0)/Inputs!$B$10)*DCF!D$6</f>
        <v>1181.2180832223223</v>
      </c>
      <c r="CD774" s="15">
        <f ca="1">(AW774*DCF!E$10-DCF!E$5*MAX(AW774*DCF!E$10,0)-MAX(AW774-AV774,0)/Inputs!$B$10)*DCF!E$6</f>
        <v>1506.6773164531576</v>
      </c>
      <c r="CE774" s="15">
        <f ca="1">(AX774*DCF!F$10-DCF!F$5*MAX(AX774*DCF!F$10,0)-MAX(AX774-AW774,0)/Inputs!$B$10)*DCF!F$6</f>
        <v>1761.4100367975748</v>
      </c>
      <c r="CF774" s="15">
        <f ca="1">(AY774*DCF!G$10-DCF!G$5*MAX(AY774*DCF!G$10,0)-MAX(AY774-AX774,0)/Inputs!$B$10)*DCF!G$6</f>
        <v>1773.3045951956958</v>
      </c>
      <c r="CG774" s="15">
        <f ca="1">(AZ774*DCF!H$10-DCF!H$5*MAX(AZ774*DCF!H$10,0)-MAX(AZ774-AY774,0)/Inputs!$B$10)*DCF!H$6</f>
        <v>2175.9534298938229</v>
      </c>
      <c r="CH774" s="15">
        <f ca="1">(BA774*DCF!I$10-DCF!I$5*MAX(BA774*DCF!I$10,0)-MAX(BA774-AZ774,0)/Inputs!$B$10)*DCF!I$6</f>
        <v>2186.3795227224609</v>
      </c>
      <c r="CI774" s="15">
        <f ca="1">(BB774*DCF!J$10-DCF!J$5*MAX(BB774*DCF!J$10,0)-MAX(BB774-BA774,0)/Inputs!$B$10)*DCF!J$6</f>
        <v>2490.9742050957157</v>
      </c>
      <c r="CJ774" s="15">
        <f ca="1">(BC774*DCF!K$10-DCF!K$5*MAX(BC774*DCF!K$10,0)-MAX(BC774-BB774,0)/Inputs!$B$10)*DCF!K$6</f>
        <v>3092.6537320248117</v>
      </c>
      <c r="CK774" s="15">
        <f ca="1">(BD774*DCF!L$10-DCF!L$5*MAX(BD774*DCF!L$10,0)-MAX(BD774-BC774,0)/Inputs!$B$10)*DCF!L$6</f>
        <v>3228.617826316738</v>
      </c>
      <c r="CL774" s="15">
        <f ca="1">(BE774*DCF!M$10-DCF!M$5*MAX(BE774*DCF!M$10,0)-MAX(BE774-BD774,0)/Inputs!$B$10)*DCF!M$6</f>
        <v>3413.1061067202963</v>
      </c>
      <c r="CM774" s="15">
        <f ca="1">(BF774*DCF!C$28-DCF!C$5*MAX(BF774*DCF!C$28,0)-MAX(BF774-Inputs!$B$13,0)/Inputs!$B$17)*DCF!C$6</f>
        <v>4032.7910655636765</v>
      </c>
      <c r="CN774" s="15">
        <f ca="1">(BG774*DCF!D$28-DCF!D$5*MAX(BG774*DCF!D$28,0)-MAX(BG774-BF774,0)/Inputs!$B$17)*DCF!D$6</f>
        <v>5673.1152482804009</v>
      </c>
      <c r="CO774" s="15">
        <f ca="1">(BH774*DCF!E$28-DCF!E$5*MAX(BH774*DCF!E$28,0)-MAX(BH774-BG774,0)/Inputs!$B$17)*DCF!E$6</f>
        <v>7271.235030604088</v>
      </c>
      <c r="CP774" s="15">
        <f ca="1">(BI774*DCF!F$28-DCF!F$5*MAX(BI774*DCF!F$28,0)-MAX(BI774-BH774,0)/Inputs!$B$17)*DCF!F$6</f>
        <v>11058.405656555926</v>
      </c>
      <c r="CQ774" s="15">
        <f ca="1">(BJ774*DCF!G$28-DCF!G$5*MAX(BJ774*DCF!G$28,0)-MAX(BJ774-BI774,0)/Inputs!$B$17)*DCF!G$6</f>
        <v>14008.90597466589</v>
      </c>
      <c r="CR774" s="15">
        <f ca="1">(BK774*DCF!H$28-DCF!H$5*MAX(BK774*DCF!H$28,0)-MAX(BK774-BJ774,0)/Inputs!$B$17)*DCF!H$6</f>
        <v>19991.50371295058</v>
      </c>
      <c r="CS774" s="15">
        <f ca="1">(BL774*DCF!I$28-DCF!I$5*MAX(BL774*DCF!I$28,0)-MAX(BL774-BK774,0)/Inputs!$B$17)*DCF!I$6</f>
        <v>27291.144647638277</v>
      </c>
      <c r="CT774" s="15">
        <f ca="1">(BM774*DCF!J$28-DCF!J$5*MAX(BM774*DCF!J$28,0)-MAX(BM774-BL774,0)/Inputs!$B$17)*DCF!J$6</f>
        <v>36858.240766750016</v>
      </c>
      <c r="CU774" s="15">
        <f ca="1">(BN774*DCF!K$28-DCF!K$5*MAX(BN774*DCF!K$28,0)-MAX(BN774-BM774,0)/Inputs!$B$17)*DCF!K$6</f>
        <v>48067.852281955835</v>
      </c>
      <c r="CV774" s="15">
        <f ca="1">(BO774*DCF!L$28-DCF!L$5*MAX(BO774*DCF!L$28,0)-MAX(BO774-BN774,0)/Inputs!$B$17)*DCF!L$6</f>
        <v>58111.63365998659</v>
      </c>
      <c r="CW774" s="15">
        <f ca="1">(BP774*DCF!M$28-DCF!M$5*MAX(BP774*DCF!M$28,0)-MAX(BP774-BO774,0)/Inputs!$B$17)*DCF!M$6</f>
        <v>69851.142787116929</v>
      </c>
      <c r="CX774" s="15">
        <f ca="1">(BQ774*DCF!C$46-DCF!C$5*MAX(BQ774*DCF!C$46,0)-MAX(BQ774-Inputs!$B$20,0)/Inputs!$B$24)*DCF!C$6</f>
        <v>-2146.3461228824044</v>
      </c>
      <c r="CY774" s="15">
        <f ca="1">(BR774*DCF!D$46-DCF!D$5*MAX(BR774*DCF!D$46,0)-MAX(BR774-BQ774,0)/Inputs!$B$24)*DCF!D$6</f>
        <v>-3222.4441937456963</v>
      </c>
      <c r="CZ774" s="15">
        <f ca="1">(BS774*DCF!E$46-DCF!E$5*MAX(BS774*DCF!E$46,0)-MAX(BS774-BR774,0)/Inputs!$B$24)*DCF!E$6</f>
        <v>-5005.1638813162672</v>
      </c>
      <c r="DA774" s="15">
        <f ca="1">(BT774*DCF!F$46-DCF!F$5*MAX(BT774*DCF!F$46,0)-MAX(BT774-BS774,0)/Inputs!$B$24)*DCF!F$6</f>
        <v>-2787.7283240107558</v>
      </c>
      <c r="DB774" s="15">
        <f ca="1">(BU774*DCF!G$46-DCF!G$5*MAX(BU774*DCF!G$46,0)-MAX(BU774-BT774,0)/Inputs!$B$24)*DCF!G$6</f>
        <v>-9855.0246665566719</v>
      </c>
      <c r="DC774" s="15">
        <f ca="1">(BV774*DCF!H$46-DCF!H$5*MAX(BV774*DCF!H$46,0)-MAX(BV774-BU774,0)/Inputs!$B$24)*DCF!H$6</f>
        <v>-368.84674204279122</v>
      </c>
      <c r="DD774" s="15">
        <f ca="1">(BW774*DCF!I$46-DCF!I$5*MAX(BW774*DCF!I$46,0)-MAX(BW774-BV774,0)/Inputs!$B$24)*DCF!I$6</f>
        <v>-9020.4749592521111</v>
      </c>
      <c r="DE774" s="15">
        <f ca="1">(BX774*DCF!J$46-DCF!J$5*MAX(BX774*DCF!J$46,0)-MAX(BX774-BW774,0)/Inputs!$B$24)*DCF!J$6</f>
        <v>-2808.281357849497</v>
      </c>
      <c r="DF774" s="15">
        <f ca="1">(BY774*DCF!K$46-DCF!K$5*MAX(BY774*DCF!K$46,0)-MAX(BY774-BX774,0)/Inputs!$B$24)*DCF!K$6</f>
        <v>-7468.3591128026192</v>
      </c>
      <c r="DG774" s="15">
        <f ca="1">(BZ774*DCF!L$46-DCF!L$5*MAX(BZ774*DCF!L$46,0)-MAX(BZ774-BY774,0)/Inputs!$B$24)*DCF!L$6</f>
        <v>3302.100660837425</v>
      </c>
      <c r="DH774" s="15">
        <f ca="1">(CA774*DCF!M$46-DCF!M$5*MAX(CA774*DCF!M$46,0)-MAX(CA774-BZ774,0)/Inputs!$B$24)*DCF!M$6</f>
        <v>-5100.5799710309702</v>
      </c>
      <c r="DI774" s="15">
        <f ca="1">SUM(CB774:CL774)+BE774*DCF!M$10*(1+Inputs!$B$30)*(1-Inputs!$B$33)*(1-Inputs!$B$30/Inputs!$B$31)/(Inputs!$B$29-Inputs!$B$30)*DCF!M$6</f>
        <v>114272.10302917808</v>
      </c>
      <c r="DJ774" s="15">
        <f ca="1">SUM(CM774:CW774)+BP774*DCF!M$28*(1+Inputs!$B$30)*(1-Inputs!$B$33)*(1-Inputs!$B$30/Inputs!$B$31)/(Inputs!$B$29-Inputs!$B$30)*DCF!M$6</f>
        <v>1866960.57498874</v>
      </c>
      <c r="DK774" s="15">
        <f ca="1">SUM(CX774:DH774)+CA774*DCF!M$46*(1+Inputs!$B$30)*(1-Inputs!$B$33)*(1-Inputs!$B$30/Inputs!$B$31)/(Inputs!$B$29-Inputs!$B$30)*DCF!M$6</f>
        <v>630559.93626291561</v>
      </c>
      <c r="DM774" s="15">
        <f ca="1">DI774+DJ774+DK774+Inputs!$B$34+Inputs!$B$36-Inputs!$B$35</f>
        <v>2688643.6142808339</v>
      </c>
    </row>
    <row r="775" spans="1:117" x14ac:dyDescent="0.75">
      <c r="A775" s="11">
        <v>762</v>
      </c>
      <c r="C775" s="23">
        <f t="shared" ca="1" si="436"/>
        <v>1.1841793200151354</v>
      </c>
      <c r="D775" s="23">
        <f t="shared" ca="1" si="436"/>
        <v>-1.0172124243157974</v>
      </c>
      <c r="E775" s="23">
        <f t="shared" ca="1" si="436"/>
        <v>-0.62129411333797147</v>
      </c>
      <c r="F775" s="23">
        <f t="shared" ca="1" si="436"/>
        <v>-2.0238599821389256</v>
      </c>
      <c r="G775" s="23">
        <f t="shared" ca="1" si="436"/>
        <v>-0.37722042590583399</v>
      </c>
      <c r="H775" s="23">
        <f t="shared" ca="1" si="436"/>
        <v>1.8186082633251612</v>
      </c>
      <c r="I775" s="23">
        <f t="shared" ca="1" si="436"/>
        <v>-0.3042591208385742</v>
      </c>
      <c r="J775" s="23">
        <f t="shared" ca="1" si="436"/>
        <v>-7.5341269779929776E-2</v>
      </c>
      <c r="K775" s="23">
        <f t="shared" ca="1" si="436"/>
        <v>-0.37828455930967669</v>
      </c>
      <c r="L775" s="23">
        <f t="shared" ca="1" si="436"/>
        <v>-0.25359229341633049</v>
      </c>
      <c r="M775" s="23">
        <f t="shared" ca="1" si="436"/>
        <v>-1.0983820070031274</v>
      </c>
      <c r="N775" s="23">
        <f ca="1">SQRT(Inputs!$B$38)*C775+SQRT(1-Inputs!$B$38)*_xlfn.NORM.S.INV(RAND())</f>
        <v>0.41846245244139219</v>
      </c>
      <c r="O775" s="23">
        <f ca="1">SQRT(Inputs!$B$38)*D775+SQRT(1-Inputs!$B$38)*_xlfn.NORM.S.INV(RAND())</f>
        <v>-0.21033627006578715</v>
      </c>
      <c r="P775" s="23">
        <f ca="1">SQRT(Inputs!$B$38)*E775+SQRT(1-Inputs!$B$38)*_xlfn.NORM.S.INV(RAND())</f>
        <v>0.39069603462112279</v>
      </c>
      <c r="Q775" s="23">
        <f ca="1">SQRT(Inputs!$B$38)*F775+SQRT(1-Inputs!$B$38)*_xlfn.NORM.S.INV(RAND())</f>
        <v>-2.2560909902466282</v>
      </c>
      <c r="R775" s="23">
        <f ca="1">SQRT(Inputs!$B$38)*G775+SQRT(1-Inputs!$B$38)*_xlfn.NORM.S.INV(RAND())</f>
        <v>-0.41123816525528939</v>
      </c>
      <c r="S775" s="23">
        <f ca="1">SQRT(Inputs!$B$38)*H775+SQRT(1-Inputs!$B$38)*_xlfn.NORM.S.INV(RAND())</f>
        <v>1.3141645752846975</v>
      </c>
      <c r="T775" s="23">
        <f ca="1">SQRT(Inputs!$B$38)*I775+SQRT(1-Inputs!$B$38)*_xlfn.NORM.S.INV(RAND())</f>
        <v>-1.3862397502562853</v>
      </c>
      <c r="U775" s="23">
        <f ca="1">SQRT(Inputs!$B$38)*J775+SQRT(1-Inputs!$B$38)*_xlfn.NORM.S.INV(RAND())</f>
        <v>-0.95061236727093312</v>
      </c>
      <c r="V775" s="23">
        <f ca="1">SQRT(Inputs!$B$38)*K775+SQRT(1-Inputs!$B$38)*_xlfn.NORM.S.INV(RAND())</f>
        <v>-1.0188672513993102</v>
      </c>
      <c r="W775" s="23">
        <f ca="1">SQRT(Inputs!$B$38)*L775+SQRT(1-Inputs!$B$38)*_xlfn.NORM.S.INV(RAND())</f>
        <v>0.61469807296091683</v>
      </c>
      <c r="X775" s="23">
        <f ca="1">SQRT(Inputs!$B$38)*M775+SQRT(1-Inputs!$B$38)*_xlfn.NORM.S.INV(RAND())</f>
        <v>-5.8442632122493787E-2</v>
      </c>
      <c r="Y775" s="23">
        <f ca="1">SQRT(Inputs!$B$38)*C775+SQRT(1-Inputs!$B$38)*_xlfn.NORM.S.INV(RAND())</f>
        <v>0.88438209935179857</v>
      </c>
      <c r="Z775" s="23">
        <f ca="1">SQRT(Inputs!$B$38)*D775+SQRT(1-Inputs!$B$38)*_xlfn.NORM.S.INV(RAND())</f>
        <v>0.5657582291702371</v>
      </c>
      <c r="AA775" s="23">
        <f ca="1">SQRT(Inputs!$B$38)*E775+SQRT(1-Inputs!$B$38)*_xlfn.NORM.S.INV(RAND())</f>
        <v>-1.2522905897576333</v>
      </c>
      <c r="AB775" s="23">
        <f ca="1">SQRT(Inputs!$B$38)*F775+SQRT(1-Inputs!$B$38)*_xlfn.NORM.S.INV(RAND())</f>
        <v>-1.7681554824526393</v>
      </c>
      <c r="AC775" s="23">
        <f ca="1">SQRT(Inputs!$B$38)*G775+SQRT(1-Inputs!$B$38)*_xlfn.NORM.S.INV(RAND())</f>
        <v>-0.78975878815254075</v>
      </c>
      <c r="AD775" s="23">
        <f ca="1">SQRT(Inputs!$B$38)*H775+SQRT(1-Inputs!$B$38)*_xlfn.NORM.S.INV(RAND())</f>
        <v>0.25173266251440285</v>
      </c>
      <c r="AE775" s="23">
        <f ca="1">SQRT(Inputs!$B$38)*I775+SQRT(1-Inputs!$B$38)*_xlfn.NORM.S.INV(RAND())</f>
        <v>0.20295563516894116</v>
      </c>
      <c r="AF775" s="23">
        <f ca="1">SQRT(Inputs!$B$38)*J775+SQRT(1-Inputs!$B$38)*_xlfn.NORM.S.INV(RAND())</f>
        <v>-0.62694695245372956</v>
      </c>
      <c r="AG775" s="23">
        <f ca="1">SQRT(Inputs!$B$38)*K775+SQRT(1-Inputs!$B$38)*_xlfn.NORM.S.INV(RAND())</f>
        <v>0.43096937487640574</v>
      </c>
      <c r="AH775" s="23">
        <f ca="1">SQRT(Inputs!$B$38)*L775+SQRT(1-Inputs!$B$38)*_xlfn.NORM.S.INV(RAND())</f>
        <v>-0.20088558132439738</v>
      </c>
      <c r="AI775" s="23">
        <f ca="1">SQRT(Inputs!$B$38)*M775+SQRT(1-Inputs!$B$38)*_xlfn.NORM.S.INV(RAND())</f>
        <v>-1.6562992299922976</v>
      </c>
      <c r="AJ775" s="23">
        <f ca="1">SQRT(Inputs!$B$38)*C775+SQRT(1-Inputs!$B$38)*_xlfn.NORM.S.INV(RAND())</f>
        <v>-1.4021884758100183</v>
      </c>
      <c r="AK775" s="23">
        <f ca="1">SQRT(Inputs!$B$38)*D775+SQRT(1-Inputs!$B$38)*_xlfn.NORM.S.INV(RAND())</f>
        <v>0.38344816043841679</v>
      </c>
      <c r="AL775" s="23">
        <f ca="1">SQRT(Inputs!$B$38)*E775+SQRT(1-Inputs!$B$38)*_xlfn.NORM.S.INV(RAND())</f>
        <v>-1.946283359253195</v>
      </c>
      <c r="AM775" s="23">
        <f ca="1">SQRT(Inputs!$B$38)*F775+SQRT(1-Inputs!$B$38)*_xlfn.NORM.S.INV(RAND())</f>
        <v>-0.42554070146258316</v>
      </c>
      <c r="AN775" s="23">
        <f ca="1">SQRT(Inputs!$B$38)*G775+SQRT(1-Inputs!$B$38)*_xlfn.NORM.S.INV(RAND())</f>
        <v>-0.35357795193564046</v>
      </c>
      <c r="AO775" s="23">
        <f ca="1">SQRT(Inputs!$B$38)*H775+SQRT(1-Inputs!$B$38)*_xlfn.NORM.S.INV(RAND())</f>
        <v>0.81226978180671316</v>
      </c>
      <c r="AP775" s="23">
        <f ca="1">SQRT(Inputs!$B$38)*I775+SQRT(1-Inputs!$B$38)*_xlfn.NORM.S.INV(RAND())</f>
        <v>0.38949566464427304</v>
      </c>
      <c r="AQ775" s="23">
        <f ca="1">SQRT(Inputs!$B$38)*J775+SQRT(1-Inputs!$B$38)*_xlfn.NORM.S.INV(RAND())</f>
        <v>-0.2218708001808023</v>
      </c>
      <c r="AR775" s="23">
        <f ca="1">SQRT(Inputs!$B$38)*K775+SQRT(1-Inputs!$B$38)*_xlfn.NORM.S.INV(RAND())</f>
        <v>0.18816433140167971</v>
      </c>
      <c r="AS775" s="23">
        <f ca="1">SQRT(Inputs!$B$38)*L775+SQRT(1-Inputs!$B$38)*_xlfn.NORM.S.INV(RAND())</f>
        <v>0.52202369250560376</v>
      </c>
      <c r="AT775" s="23">
        <f ca="1">SQRT(Inputs!$B$38)*M775+SQRT(1-Inputs!$B$38)*_xlfn.NORM.S.INV(RAND())</f>
        <v>0.32313732489673275</v>
      </c>
      <c r="AU775" s="15">
        <f ca="1">Inputs!$B$6*EXP($B$8-0.5*C$5^2+C$5*N775)</f>
        <v>5310.0164930429537</v>
      </c>
      <c r="AV775" s="15">
        <f t="shared" ca="1" si="401"/>
        <v>6266.7110258217408</v>
      </c>
      <c r="AW775" s="15">
        <f t="shared" ca="1" si="402"/>
        <v>8054.6117727475557</v>
      </c>
      <c r="AX775" s="15">
        <f t="shared" ca="1" si="403"/>
        <v>7418.4697977855913</v>
      </c>
      <c r="AY775" s="15">
        <f t="shared" ca="1" si="404"/>
        <v>8640.9931528391826</v>
      </c>
      <c r="AZ775" s="15">
        <f t="shared" ca="1" si="405"/>
        <v>12213.739547021789</v>
      </c>
      <c r="BA775" s="15">
        <f t="shared" ca="1" si="406"/>
        <v>12927.972053698106</v>
      </c>
      <c r="BB775" s="15">
        <f t="shared" ca="1" si="407"/>
        <v>14389.876261173838</v>
      </c>
      <c r="BC775" s="15">
        <f t="shared" ca="1" si="408"/>
        <v>15973.112769045751</v>
      </c>
      <c r="BD775" s="15">
        <f t="shared" ca="1" si="409"/>
        <v>20726.634478639415</v>
      </c>
      <c r="BE775" s="15">
        <f t="shared" ca="1" si="410"/>
        <v>25262.999746755264</v>
      </c>
      <c r="BF775" s="15">
        <f ca="1">Inputs!$B$13*EXP($B$9-0.5*C$6^2+C$6*Y775)</f>
        <v>16481.534957740947</v>
      </c>
      <c r="BG775" s="15">
        <f t="shared" ca="1" si="411"/>
        <v>22245.479872943757</v>
      </c>
      <c r="BH775" s="15">
        <f t="shared" ca="1" si="412"/>
        <v>22082.280802595677</v>
      </c>
      <c r="BI775" s="15">
        <f t="shared" ca="1" si="413"/>
        <v>20591.307438001451</v>
      </c>
      <c r="BJ775" s="15">
        <f t="shared" ca="1" si="414"/>
        <v>22527.403933086422</v>
      </c>
      <c r="BK775" s="15">
        <f t="shared" ca="1" si="415"/>
        <v>28612.091533339069</v>
      </c>
      <c r="BL775" s="15">
        <f t="shared" ca="1" si="416"/>
        <v>36083.165892119832</v>
      </c>
      <c r="BM775" s="15">
        <f t="shared" ca="1" si="417"/>
        <v>41030.625832878512</v>
      </c>
      <c r="BN775" s="15">
        <f t="shared" ca="1" si="418"/>
        <v>53137.170999231013</v>
      </c>
      <c r="BO775" s="15">
        <f t="shared" ca="1" si="419"/>
        <v>63870.812644869191</v>
      </c>
      <c r="BP775" s="15">
        <f t="shared" ca="1" si="420"/>
        <v>65162.517756124449</v>
      </c>
      <c r="BQ775" s="15">
        <f ca="1">Inputs!$B$20*EXP($B$10-0.5*C$7^2+C$7*AJ775)</f>
        <v>2608.6723888192291</v>
      </c>
      <c r="BR775" s="15">
        <f t="shared" ca="1" si="421"/>
        <v>3998.0167208375706</v>
      </c>
      <c r="BS775" s="15">
        <f t="shared" ca="1" si="422"/>
        <v>3130.4835164439946</v>
      </c>
      <c r="BT775" s="15">
        <f t="shared" ca="1" si="423"/>
        <v>3860.3404261810483</v>
      </c>
      <c r="BU775" s="15">
        <f t="shared" ca="1" si="424"/>
        <v>4911.2844629367382</v>
      </c>
      <c r="BV775" s="15">
        <f t="shared" ca="1" si="425"/>
        <v>8205.2077723755719</v>
      </c>
      <c r="BW775" s="15">
        <f t="shared" ca="1" si="426"/>
        <v>12433.791142863392</v>
      </c>
      <c r="BX775" s="15">
        <f t="shared" ca="1" si="427"/>
        <v>16634.080201998735</v>
      </c>
      <c r="BY775" s="15">
        <f t="shared" ca="1" si="428"/>
        <v>24161.527107536414</v>
      </c>
      <c r="BZ775" s="15">
        <f t="shared" ca="1" si="429"/>
        <v>37316.657273367942</v>
      </c>
      <c r="CA775" s="15">
        <f t="shared" ca="1" si="430"/>
        <v>55516.641658759123</v>
      </c>
      <c r="CB775" s="15">
        <f ca="1">(AU775*DCF!C$10-DCF!C$5*MAX(AU775*DCF!C$10,0)-MAX(AU775-Inputs!$B$6,0)/Inputs!$B$10)*DCF!C$6</f>
        <v>1040.5945910732146</v>
      </c>
      <c r="CC775" s="15">
        <f ca="1">(AV775*DCF!D$10-DCF!D$5*MAX(AV775*DCF!D$10,0)-MAX(AV775-AU775,0)/Inputs!$B$10)*DCF!D$6</f>
        <v>1294.2034336269735</v>
      </c>
      <c r="CD775" s="15">
        <f ca="1">(AW775*DCF!E$10-DCF!E$5*MAX(AW775*DCF!E$10,0)-MAX(AW775-AV775,0)/Inputs!$B$10)*DCF!E$6</f>
        <v>1456.972351522626</v>
      </c>
      <c r="CE775" s="15">
        <f ca="1">(AX775*DCF!F$10-DCF!F$5*MAX(AX775*DCF!F$10,0)-MAX(AX775-AW775,0)/Inputs!$B$10)*DCF!F$6</f>
        <v>1619.440134165683</v>
      </c>
      <c r="CF775" s="15">
        <f ca="1">(AY775*DCF!G$10-DCF!G$5*MAX(AY775*DCF!G$10,0)-MAX(AY775-AX775,0)/Inputs!$B$10)*DCF!G$6</f>
        <v>1545.3988042203218</v>
      </c>
      <c r="CG775" s="15">
        <f ca="1">(AZ775*DCF!H$10-DCF!H$5*MAX(AZ775*DCF!H$10,0)-MAX(AZ775-AY775,0)/Inputs!$B$10)*DCF!H$6</f>
        <v>1736.9011215137145</v>
      </c>
      <c r="CH775" s="15">
        <f ca="1">(BA775*DCF!I$10-DCF!I$5*MAX(BA775*DCF!I$10,0)-MAX(BA775-AZ775,0)/Inputs!$B$10)*DCF!I$6</f>
        <v>2244.3097248107374</v>
      </c>
      <c r="CI775" s="15">
        <f ca="1">(BB775*DCF!J$10-DCF!J$5*MAX(BB775*DCF!J$10,0)-MAX(BB775-BA775,0)/Inputs!$B$10)*DCF!J$6</f>
        <v>2247.8086632024751</v>
      </c>
      <c r="CJ775" s="15">
        <f ca="1">(BC775*DCF!K$10-DCF!K$5*MAX(BC775*DCF!K$10,0)-MAX(BC775-BB775,0)/Inputs!$B$10)*DCF!K$6</f>
        <v>2349.7856163360575</v>
      </c>
      <c r="CK775" s="15">
        <f ca="1">(BD775*DCF!L$10-DCF!L$5*MAX(BD775*DCF!L$10,0)-MAX(BD775-BC775,0)/Inputs!$B$10)*DCF!L$6</f>
        <v>2511.263293105696</v>
      </c>
      <c r="CL775" s="15">
        <f ca="1">(BE775*DCF!M$10-DCF!M$5*MAX(BE775*DCF!M$10,0)-MAX(BE775-BD775,0)/Inputs!$B$10)*DCF!M$6</f>
        <v>3023.0187151635519</v>
      </c>
      <c r="CM775" s="15">
        <f ca="1">(BF775*DCF!C$28-DCF!C$5*MAX(BF775*DCF!C$28,0)-MAX(BF775-Inputs!$B$13,0)/Inputs!$B$17)*DCF!C$6</f>
        <v>3853.4894162504961</v>
      </c>
      <c r="CN775" s="15">
        <f ca="1">(BG775*DCF!D$28-DCF!D$5*MAX(BG775*DCF!D$28,0)-MAX(BG775-BF775,0)/Inputs!$B$17)*DCF!D$6</f>
        <v>5322.0931629963352</v>
      </c>
      <c r="CO775" s="15">
        <f ca="1">(BH775*DCF!E$28-DCF!E$5*MAX(BH775*DCF!E$28,0)-MAX(BH775-BG775,0)/Inputs!$B$17)*DCF!E$6</f>
        <v>6254.095130179282</v>
      </c>
      <c r="CP775" s="15">
        <f ca="1">(BI775*DCF!F$28-DCF!F$5*MAX(BI775*DCF!F$28,0)-MAX(BI775-BH775,0)/Inputs!$B$17)*DCF!F$6</f>
        <v>5589.9975766199123</v>
      </c>
      <c r="CQ775" s="15">
        <f ca="1">(BJ775*DCF!G$28-DCF!G$5*MAX(BJ775*DCF!G$28,0)-MAX(BJ775-BI775,0)/Inputs!$B$17)*DCF!G$6</f>
        <v>5519.273561185114</v>
      </c>
      <c r="CR775" s="15">
        <f ca="1">(BK775*DCF!H$28-DCF!H$5*MAX(BK775*DCF!H$28,0)-MAX(BK775-BJ775,0)/Inputs!$B$17)*DCF!H$6</f>
        <v>6130.6962104839586</v>
      </c>
      <c r="CS775" s="15">
        <f ca="1">(BL775*DCF!I$28-DCF!I$5*MAX(BL775*DCF!I$28,0)-MAX(BL775-BK775,0)/Inputs!$B$17)*DCF!I$6</f>
        <v>7412.7378347274771</v>
      </c>
      <c r="CT775" s="15">
        <f ca="1">(BM775*DCF!J$28-DCF!J$5*MAX(BM775*DCF!J$28,0)-MAX(BM775-BL775,0)/Inputs!$B$17)*DCF!J$6</f>
        <v>8497.243003344076</v>
      </c>
      <c r="CU775" s="15">
        <f ca="1">(BN775*DCF!K$28-DCF!K$5*MAX(BN775*DCF!K$28,0)-MAX(BN775-BM775,0)/Inputs!$B$17)*DCF!K$6</f>
        <v>9738.7890396036837</v>
      </c>
      <c r="CV775" s="15">
        <f ca="1">(BO775*DCF!L$28-DCF!L$5*MAX(BO775*DCF!L$28,0)-MAX(BO775-BN775,0)/Inputs!$B$17)*DCF!L$6</f>
        <v>11529.03831253643</v>
      </c>
      <c r="CW775" s="15">
        <f ca="1">(BP775*DCF!M$28-DCF!M$5*MAX(BP775*DCF!M$28,0)-MAX(BP775-BO775,0)/Inputs!$B$17)*DCF!M$6</f>
        <v>12125.345947107504</v>
      </c>
      <c r="CX775" s="15">
        <f ca="1">(BQ775*DCF!C$46-DCF!C$5*MAX(BQ775*DCF!C$46,0)-MAX(BQ775-Inputs!$B$20,0)/Inputs!$B$24)*DCF!C$6</f>
        <v>-602.46475492360946</v>
      </c>
      <c r="CY775" s="15">
        <f ca="1">(BR775*DCF!D$46-DCF!D$5*MAX(BR775*DCF!D$46,0)-MAX(BR775-BQ775,0)/Inputs!$B$24)*DCF!D$6</f>
        <v>-1275.1899131590096</v>
      </c>
      <c r="CZ775" s="15">
        <f ca="1">(BS775*DCF!E$46-DCF!E$5*MAX(BS775*DCF!E$46,0)-MAX(BS775-BR775,0)/Inputs!$B$24)*DCF!E$6</f>
        <v>-370.18512640023874</v>
      </c>
      <c r="DA775" s="15">
        <f ca="1">(BT775*DCF!F$46-DCF!F$5*MAX(BT775*DCF!F$46,0)-MAX(BT775-BS775,0)/Inputs!$B$24)*DCF!F$6</f>
        <v>-546.898370140726</v>
      </c>
      <c r="DB775" s="15">
        <f ca="1">(BU775*DCF!G$46-DCF!G$5*MAX(BU775*DCF!G$46,0)-MAX(BU775-BT775,0)/Inputs!$B$24)*DCF!G$6</f>
        <v>-518.72271566572499</v>
      </c>
      <c r="DC775" s="15">
        <f ca="1">(BV775*DCF!H$46-DCF!H$5*MAX(BV775*DCF!H$46,0)-MAX(BV775-BU775,0)/Inputs!$B$24)*DCF!H$6</f>
        <v>-1023.5664862051538</v>
      </c>
      <c r="DD775" s="15">
        <f ca="1">(BW775*DCF!I$46-DCF!I$5*MAX(BW775*DCF!I$46,0)-MAX(BW775-BV775,0)/Inputs!$B$24)*DCF!I$6</f>
        <v>-926.69947518269908</v>
      </c>
      <c r="DE775" s="15">
        <f ca="1">(BX775*DCF!J$46-DCF!J$5*MAX(BX775*DCF!J$46,0)-MAX(BX775-BW775,0)/Inputs!$B$24)*DCF!J$6</f>
        <v>-416.09438325178598</v>
      </c>
      <c r="DF775" s="15">
        <f ca="1">(BY775*DCF!K$46-DCF!K$5*MAX(BY775*DCF!K$46,0)-MAX(BY775-BX775,0)/Inputs!$B$24)*DCF!K$6</f>
        <v>-463.83699025848159</v>
      </c>
      <c r="DG775" s="15">
        <f ca="1">(BZ775*DCF!L$46-DCF!L$5*MAX(BZ775*DCF!L$46,0)-MAX(BZ775-BY775,0)/Inputs!$B$24)*DCF!L$6</f>
        <v>-397.52162763834713</v>
      </c>
      <c r="DH775" s="15">
        <f ca="1">(CA775*DCF!M$46-DCF!M$5*MAX(CA775*DCF!M$46,0)-MAX(CA775-BZ775,0)/Inputs!$B$24)*DCF!M$6</f>
        <v>547.46722385989597</v>
      </c>
      <c r="DI775" s="15">
        <f ca="1">SUM(CB775:CL775)+BE775*DCF!M$10*(1+Inputs!$B$30)*(1-Inputs!$B$33)*(1-Inputs!$B$30/Inputs!$B$31)/(Inputs!$B$29-Inputs!$B$30)*DCF!M$6</f>
        <v>91376.958812548197</v>
      </c>
      <c r="DJ775" s="15">
        <f ca="1">SUM(CM775:CW775)+BP775*DCF!M$28*(1+Inputs!$B$30)*(1-Inputs!$B$33)*(1-Inputs!$B$30/Inputs!$B$31)/(Inputs!$B$29-Inputs!$B$30)*DCF!M$6</f>
        <v>323770.33066221536</v>
      </c>
      <c r="DK775" s="15">
        <f ca="1">SUM(CX775:DH775)+CA775*DCF!M$46*(1+Inputs!$B$30)*(1-Inputs!$B$33)*(1-Inputs!$B$30/Inputs!$B$31)/(Inputs!$B$29-Inputs!$B$30)*DCF!M$6</f>
        <v>79841.59175209621</v>
      </c>
      <c r="DM775" s="15">
        <f ca="1">DI775+DJ775+DK775+Inputs!$B$34+Inputs!$B$36-Inputs!$B$35</f>
        <v>571839.88122685975</v>
      </c>
    </row>
    <row r="776" spans="1:117" x14ac:dyDescent="0.75">
      <c r="A776" s="11">
        <v>763</v>
      </c>
      <c r="C776" s="23">
        <f t="shared" ca="1" si="436"/>
        <v>0.82332042960381635</v>
      </c>
      <c r="D776" s="23">
        <f t="shared" ca="1" si="436"/>
        <v>-0.62552075047387579</v>
      </c>
      <c r="E776" s="23">
        <f t="shared" ca="1" si="436"/>
        <v>-1.0193075817015051</v>
      </c>
      <c r="F776" s="23">
        <f t="shared" ca="1" si="436"/>
        <v>0.15192634158478213</v>
      </c>
      <c r="G776" s="23">
        <f t="shared" ca="1" si="436"/>
        <v>-0.27358423825796541</v>
      </c>
      <c r="H776" s="23">
        <f t="shared" ca="1" si="436"/>
        <v>-0.53927818516332349</v>
      </c>
      <c r="I776" s="23">
        <f t="shared" ca="1" si="436"/>
        <v>-2.0467937578379627E-2</v>
      </c>
      <c r="J776" s="23">
        <f t="shared" ca="1" si="436"/>
        <v>0.30432371783133888</v>
      </c>
      <c r="K776" s="23">
        <f t="shared" ca="1" si="436"/>
        <v>1.3244566539490736</v>
      </c>
      <c r="L776" s="23">
        <f t="shared" ca="1" si="436"/>
        <v>-1.6611939940568956</v>
      </c>
      <c r="M776" s="23">
        <f t="shared" ca="1" si="436"/>
        <v>2.230697743389785</v>
      </c>
      <c r="N776" s="23">
        <f ca="1">SQRT(Inputs!$B$38)*C776+SQRT(1-Inputs!$B$38)*_xlfn.NORM.S.INV(RAND())</f>
        <v>1.2992387900173918</v>
      </c>
      <c r="O776" s="23">
        <f ca="1">SQRT(Inputs!$B$38)*D776+SQRT(1-Inputs!$B$38)*_xlfn.NORM.S.INV(RAND())</f>
        <v>-0.51479581930870622</v>
      </c>
      <c r="P776" s="23">
        <f ca="1">SQRT(Inputs!$B$38)*E776+SQRT(1-Inputs!$B$38)*_xlfn.NORM.S.INV(RAND())</f>
        <v>-1.2003618299128136</v>
      </c>
      <c r="Q776" s="23">
        <f ca="1">SQRT(Inputs!$B$38)*F776+SQRT(1-Inputs!$B$38)*_xlfn.NORM.S.INV(RAND())</f>
        <v>-0.26373023231441994</v>
      </c>
      <c r="R776" s="23">
        <f ca="1">SQRT(Inputs!$B$38)*G776+SQRT(1-Inputs!$B$38)*_xlfn.NORM.S.INV(RAND())</f>
        <v>0.60867610557744334</v>
      </c>
      <c r="S776" s="23">
        <f ca="1">SQRT(Inputs!$B$38)*H776+SQRT(1-Inputs!$B$38)*_xlfn.NORM.S.INV(RAND())</f>
        <v>9.2919833610440872E-3</v>
      </c>
      <c r="T776" s="23">
        <f ca="1">SQRT(Inputs!$B$38)*I776+SQRT(1-Inputs!$B$38)*_xlfn.NORM.S.INV(RAND())</f>
        <v>-1.7421626741938485</v>
      </c>
      <c r="U776" s="23">
        <f ca="1">SQRT(Inputs!$B$38)*J776+SQRT(1-Inputs!$B$38)*_xlfn.NORM.S.INV(RAND())</f>
        <v>0.42496572742953065</v>
      </c>
      <c r="V776" s="23">
        <f ca="1">SQRT(Inputs!$B$38)*K776+SQRT(1-Inputs!$B$38)*_xlfn.NORM.S.INV(RAND())</f>
        <v>-0.41498745187868957</v>
      </c>
      <c r="W776" s="23">
        <f ca="1">SQRT(Inputs!$B$38)*L776+SQRT(1-Inputs!$B$38)*_xlfn.NORM.S.INV(RAND())</f>
        <v>-0.37269344025371998</v>
      </c>
      <c r="X776" s="23">
        <f ca="1">SQRT(Inputs!$B$38)*M776+SQRT(1-Inputs!$B$38)*_xlfn.NORM.S.INV(RAND())</f>
        <v>1.0048166839128743</v>
      </c>
      <c r="Y776" s="23">
        <f ca="1">SQRT(Inputs!$B$38)*C776+SQRT(1-Inputs!$B$38)*_xlfn.NORM.S.INV(RAND())</f>
        <v>0.27604601508894533</v>
      </c>
      <c r="Z776" s="23">
        <f ca="1">SQRT(Inputs!$B$38)*D776+SQRT(1-Inputs!$B$38)*_xlfn.NORM.S.INV(RAND())</f>
        <v>-0.50800173946699034</v>
      </c>
      <c r="AA776" s="23">
        <f ca="1">SQRT(Inputs!$B$38)*E776+SQRT(1-Inputs!$B$38)*_xlfn.NORM.S.INV(RAND())</f>
        <v>0.23202874304387588</v>
      </c>
      <c r="AB776" s="23">
        <f ca="1">SQRT(Inputs!$B$38)*F776+SQRT(1-Inputs!$B$38)*_xlfn.NORM.S.INV(RAND())</f>
        <v>-8.5343315584745338E-2</v>
      </c>
      <c r="AC776" s="23">
        <f ca="1">SQRT(Inputs!$B$38)*G776+SQRT(1-Inputs!$B$38)*_xlfn.NORM.S.INV(RAND())</f>
        <v>-1.1615172025950526E-2</v>
      </c>
      <c r="AD776" s="23">
        <f ca="1">SQRT(Inputs!$B$38)*H776+SQRT(1-Inputs!$B$38)*_xlfn.NORM.S.INV(RAND())</f>
        <v>0.28572494339248694</v>
      </c>
      <c r="AE776" s="23">
        <f ca="1">SQRT(Inputs!$B$38)*I776+SQRT(1-Inputs!$B$38)*_xlfn.NORM.S.INV(RAND())</f>
        <v>-1.2028136941044032</v>
      </c>
      <c r="AF776" s="23">
        <f ca="1">SQRT(Inputs!$B$38)*J776+SQRT(1-Inputs!$B$38)*_xlfn.NORM.S.INV(RAND())</f>
        <v>0.10576632264738728</v>
      </c>
      <c r="AG776" s="23">
        <f ca="1">SQRT(Inputs!$B$38)*K776+SQRT(1-Inputs!$B$38)*_xlfn.NORM.S.INV(RAND())</f>
        <v>1.1136317019048587</v>
      </c>
      <c r="AH776" s="23">
        <f ca="1">SQRT(Inputs!$B$38)*L776+SQRT(1-Inputs!$B$38)*_xlfn.NORM.S.INV(RAND())</f>
        <v>-1.2701573666037453</v>
      </c>
      <c r="AI776" s="23">
        <f ca="1">SQRT(Inputs!$B$38)*M776+SQRT(1-Inputs!$B$38)*_xlfn.NORM.S.INV(RAND())</f>
        <v>-9.7559639435333745E-2</v>
      </c>
      <c r="AJ776" s="23">
        <f ca="1">SQRT(Inputs!$B$38)*C776+SQRT(1-Inputs!$B$38)*_xlfn.NORM.S.INV(RAND())</f>
        <v>0.80532846898092569</v>
      </c>
      <c r="AK776" s="23">
        <f ca="1">SQRT(Inputs!$B$38)*D776+SQRT(1-Inputs!$B$38)*_xlfn.NORM.S.INV(RAND())</f>
        <v>-1.5477820404111302</v>
      </c>
      <c r="AL776" s="23">
        <f ca="1">SQRT(Inputs!$B$38)*E776+SQRT(1-Inputs!$B$38)*_xlfn.NORM.S.INV(RAND())</f>
        <v>-0.64832204815932415</v>
      </c>
      <c r="AM776" s="23">
        <f ca="1">SQRT(Inputs!$B$38)*F776+SQRT(1-Inputs!$B$38)*_xlfn.NORM.S.INV(RAND())</f>
        <v>0.70432835901637791</v>
      </c>
      <c r="AN776" s="23">
        <f ca="1">SQRT(Inputs!$B$38)*G776+SQRT(1-Inputs!$B$38)*_xlfn.NORM.S.INV(RAND())</f>
        <v>-5.5454505253564226E-2</v>
      </c>
      <c r="AO776" s="23">
        <f ca="1">SQRT(Inputs!$B$38)*H776+SQRT(1-Inputs!$B$38)*_xlfn.NORM.S.INV(RAND())</f>
        <v>-0.78941095258689553</v>
      </c>
      <c r="AP776" s="23">
        <f ca="1">SQRT(Inputs!$B$38)*I776+SQRT(1-Inputs!$B$38)*_xlfn.NORM.S.INV(RAND())</f>
        <v>-0.4349448868827141</v>
      </c>
      <c r="AQ776" s="23">
        <f ca="1">SQRT(Inputs!$B$38)*J776+SQRT(1-Inputs!$B$38)*_xlfn.NORM.S.INV(RAND())</f>
        <v>-2.7182774190409043E-2</v>
      </c>
      <c r="AR776" s="23">
        <f ca="1">SQRT(Inputs!$B$38)*K776+SQRT(1-Inputs!$B$38)*_xlfn.NORM.S.INV(RAND())</f>
        <v>-1.3772814460105032</v>
      </c>
      <c r="AS776" s="23">
        <f ca="1">SQRT(Inputs!$B$38)*L776+SQRT(1-Inputs!$B$38)*_xlfn.NORM.S.INV(RAND())</f>
        <v>-1.3622257492395931</v>
      </c>
      <c r="AT776" s="23">
        <f ca="1">SQRT(Inputs!$B$38)*M776+SQRT(1-Inputs!$B$38)*_xlfn.NORM.S.INV(RAND())</f>
        <v>0.54317837839506078</v>
      </c>
      <c r="AU776" s="15">
        <f ca="1">Inputs!$B$6*EXP($B$8-0.5*C$5^2+C$5*N776)</f>
        <v>6123.7148603980604</v>
      </c>
      <c r="AV776" s="15">
        <f t="shared" ca="1" si="401"/>
        <v>6910.6267552483177</v>
      </c>
      <c r="AW776" s="15">
        <f t="shared" ca="1" si="402"/>
        <v>7166.7319724097169</v>
      </c>
      <c r="AX776" s="15">
        <f t="shared" ca="1" si="403"/>
        <v>8466.2625154490997</v>
      </c>
      <c r="AY776" s="15">
        <f t="shared" ca="1" si="404"/>
        <v>11108.910743377079</v>
      </c>
      <c r="AZ776" s="15">
        <f t="shared" ca="1" si="405"/>
        <v>13600.40711713854</v>
      </c>
      <c r="BA776" s="15">
        <f t="shared" ca="1" si="406"/>
        <v>13869.34171131897</v>
      </c>
      <c r="BB776" s="15">
        <f t="shared" ca="1" si="407"/>
        <v>17718.885426682988</v>
      </c>
      <c r="BC776" s="15">
        <f t="shared" ca="1" si="408"/>
        <v>20848.988393745625</v>
      </c>
      <c r="BD776" s="15">
        <f t="shared" ca="1" si="409"/>
        <v>24666.940922084781</v>
      </c>
      <c r="BE776" s="15">
        <f t="shared" ca="1" si="410"/>
        <v>33122.977272305048</v>
      </c>
      <c r="BF776" s="15">
        <f ca="1">Inputs!$B$13*EXP($B$9-0.5*C$6^2+C$6*Y776)</f>
        <v>14609.024250372839</v>
      </c>
      <c r="BG776" s="15">
        <f t="shared" ca="1" si="411"/>
        <v>16245.079710269887</v>
      </c>
      <c r="BH776" s="15">
        <f t="shared" ca="1" si="412"/>
        <v>20627.230933122682</v>
      </c>
      <c r="BI776" s="15">
        <f t="shared" ca="1" si="413"/>
        <v>24921.307580265653</v>
      </c>
      <c r="BJ776" s="15">
        <f t="shared" ca="1" si="414"/>
        <v>30500.790243135278</v>
      </c>
      <c r="BK776" s="15">
        <f t="shared" ca="1" si="415"/>
        <v>38918.79527824049</v>
      </c>
      <c r="BL776" s="15">
        <f t="shared" ca="1" si="416"/>
        <v>40906.884935706752</v>
      </c>
      <c r="BM776" s="15">
        <f t="shared" ca="1" si="417"/>
        <v>50948.427973432008</v>
      </c>
      <c r="BN776" s="15">
        <f t="shared" ca="1" si="418"/>
        <v>71606.029349411721</v>
      </c>
      <c r="BO776" s="15">
        <f t="shared" ca="1" si="419"/>
        <v>76010.58944935145</v>
      </c>
      <c r="BP776" s="15">
        <f t="shared" ca="1" si="420"/>
        <v>92526.41289143615</v>
      </c>
      <c r="BQ776" s="15">
        <f ca="1">Inputs!$B$20*EXP($B$10-0.5*C$7^2+C$7*AJ776)</f>
        <v>5707.661944568069</v>
      </c>
      <c r="BR776" s="15">
        <f t="shared" ca="1" si="421"/>
        <v>4737.2005185887247</v>
      </c>
      <c r="BS776" s="15">
        <f t="shared" ca="1" si="422"/>
        <v>5384.9803955296538</v>
      </c>
      <c r="BT776" s="15">
        <f t="shared" ca="1" si="423"/>
        <v>8931.4848254863537</v>
      </c>
      <c r="BU776" s="15">
        <f t="shared" ca="1" si="424"/>
        <v>12212.984386669799</v>
      </c>
      <c r="BV776" s="15">
        <f t="shared" ca="1" si="425"/>
        <v>14223.234585532891</v>
      </c>
      <c r="BW776" s="15">
        <f t="shared" ca="1" si="426"/>
        <v>18102.199685029973</v>
      </c>
      <c r="BX776" s="15">
        <f t="shared" ca="1" si="427"/>
        <v>25181.236391641007</v>
      </c>
      <c r="BY776" s="15">
        <f t="shared" ca="1" si="428"/>
        <v>27109.890257089599</v>
      </c>
      <c r="BZ776" s="15">
        <f t="shared" ca="1" si="429"/>
        <v>29612.248153254674</v>
      </c>
      <c r="CA776" s="15">
        <f t="shared" ca="1" si="430"/>
        <v>45811.381128662484</v>
      </c>
      <c r="CB776" s="15">
        <f ca="1">(AU776*DCF!C$10-DCF!C$5*MAX(AU776*DCF!C$10,0)-MAX(AU776-Inputs!$B$6,0)/Inputs!$B$10)*DCF!C$6</f>
        <v>1034.7927766797063</v>
      </c>
      <c r="CC776" s="15">
        <f ca="1">(AV776*DCF!D$10-DCF!D$5*MAX(AV776*DCF!D$10,0)-MAX(AV776-AU776,0)/Inputs!$B$10)*DCF!D$6</f>
        <v>1492.5505830204029</v>
      </c>
      <c r="CD776" s="15">
        <f ca="1">(AW776*DCF!E$10-DCF!E$5*MAX(AW776*DCF!E$10,0)-MAX(AW776-AV776,0)/Inputs!$B$10)*DCF!E$6</f>
        <v>1596.9988270067447</v>
      </c>
      <c r="CE776" s="15">
        <f ca="1">(AX776*DCF!F$10-DCF!F$5*MAX(AX776*DCF!F$10,0)-MAX(AX776-AW776,0)/Inputs!$B$10)*DCF!F$6</f>
        <v>1577.7715277162852</v>
      </c>
      <c r="CF776" s="15">
        <f ca="1">(AY776*DCF!G$10-DCF!G$5*MAX(AY776*DCF!G$10,0)-MAX(AY776-AX776,0)/Inputs!$B$10)*DCF!G$6</f>
        <v>1780.9156283604189</v>
      </c>
      <c r="CG776" s="15">
        <f ca="1">(AZ776*DCF!H$10-DCF!H$5*MAX(AZ776*DCF!H$10,0)-MAX(AZ776-AY776,0)/Inputs!$B$10)*DCF!H$6</f>
        <v>2198.1189499789621</v>
      </c>
      <c r="CH776" s="15">
        <f ca="1">(BA776*DCF!I$10-DCF!I$5*MAX(BA776*DCF!I$10,0)-MAX(BA776-AZ776,0)/Inputs!$B$10)*DCF!I$6</f>
        <v>2489.308079465497</v>
      </c>
      <c r="CI776" s="15">
        <f ca="1">(BB776*DCF!J$10-DCF!J$5*MAX(BB776*DCF!J$10,0)-MAX(BB776-BA776,0)/Inputs!$B$10)*DCF!J$6</f>
        <v>2457.2669381053097</v>
      </c>
      <c r="CJ776" s="15">
        <f ca="1">(BC776*DCF!K$10-DCF!K$5*MAX(BC776*DCF!K$10,0)-MAX(BC776-BB776,0)/Inputs!$B$10)*DCF!K$6</f>
        <v>2918.1855282468323</v>
      </c>
      <c r="CK776" s="15">
        <f ca="1">(BD776*DCF!L$10-DCF!L$5*MAX(BD776*DCF!L$10,0)-MAX(BD776-BC776,0)/Inputs!$B$10)*DCF!L$6</f>
        <v>3226.5206768383741</v>
      </c>
      <c r="CL776" s="15">
        <f ca="1">(BE776*DCF!M$10-DCF!M$5*MAX(BE776*DCF!M$10,0)-MAX(BE776-BD776,0)/Inputs!$B$10)*DCF!M$6</f>
        <v>3663.9166132548894</v>
      </c>
      <c r="CM776" s="15">
        <f ca="1">(BF776*DCF!C$28-DCF!C$5*MAX(BF776*DCF!C$28,0)-MAX(BF776-Inputs!$B$13,0)/Inputs!$B$17)*DCF!C$6</f>
        <v>3714.4619383114218</v>
      </c>
      <c r="CN776" s="15">
        <f ca="1">(BG776*DCF!D$28-DCF!D$5*MAX(BG776*DCF!D$28,0)-MAX(BG776-BF776,0)/Inputs!$B$17)*DCF!D$6</f>
        <v>4435.5050059901059</v>
      </c>
      <c r="CO776" s="15">
        <f ca="1">(BH776*DCF!E$28-DCF!E$5*MAX(BH776*DCF!E$28,0)-MAX(BH776-BG776,0)/Inputs!$B$17)*DCF!E$6</f>
        <v>4978.3374112145548</v>
      </c>
      <c r="CP776" s="15">
        <f ca="1">(BI776*DCF!F$28-DCF!F$5*MAX(BI776*DCF!F$28,0)-MAX(BI776-BH776,0)/Inputs!$B$17)*DCF!F$6</f>
        <v>5983.6740326350273</v>
      </c>
      <c r="CQ776" s="15">
        <f ca="1">(BJ776*DCF!G$28-DCF!G$5*MAX(BJ776*DCF!G$28,0)-MAX(BJ776-BI776,0)/Inputs!$B$17)*DCF!G$6</f>
        <v>6975.2475720741086</v>
      </c>
      <c r="CR776" s="15">
        <f ca="1">(BK776*DCF!H$28-DCF!H$5*MAX(BK776*DCF!H$28,0)-MAX(BK776-BJ776,0)/Inputs!$B$17)*DCF!H$6</f>
        <v>8317.1257094553348</v>
      </c>
      <c r="CS776" s="15">
        <f ca="1">(BL776*DCF!I$28-DCF!I$5*MAX(BL776*DCF!I$28,0)-MAX(BL776-BK776,0)/Inputs!$B$17)*DCF!I$6</f>
        <v>9334.0264156842604</v>
      </c>
      <c r="CT776" s="15">
        <f ca="1">(BM776*DCF!J$28-DCF!J$5*MAX(BM776*DCF!J$28,0)-MAX(BM776-BL776,0)/Inputs!$B$17)*DCF!J$6</f>
        <v>10034.302415237264</v>
      </c>
      <c r="CU776" s="15">
        <f ca="1">(BN776*DCF!K$28-DCF!K$5*MAX(BN776*DCF!K$28,0)-MAX(BN776-BM776,0)/Inputs!$B$17)*DCF!K$6</f>
        <v>12591.711769698024</v>
      </c>
      <c r="CV776" s="15">
        <f ca="1">(BO776*DCF!L$28-DCF!L$5*MAX(BO776*DCF!L$28,0)-MAX(BO776-BN776,0)/Inputs!$B$17)*DCF!L$6</f>
        <v>14667.324727957845</v>
      </c>
      <c r="CW776" s="15">
        <f ca="1">(BP776*DCF!M$28-DCF!M$5*MAX(BP776*DCF!M$28,0)-MAX(BP776-BO776,0)/Inputs!$B$17)*DCF!M$6</f>
        <v>15682.530500543835</v>
      </c>
      <c r="CX776" s="15">
        <f ca="1">(BQ776*DCF!C$46-DCF!C$5*MAX(BQ776*DCF!C$46,0)-MAX(BQ776-Inputs!$B$20,0)/Inputs!$B$24)*DCF!C$6</f>
        <v>-2475.9782525875762</v>
      </c>
      <c r="CY776" s="15">
        <f ca="1">(BR776*DCF!D$46-DCF!D$5*MAX(BR776*DCF!D$46,0)-MAX(BR776-BQ776,0)/Inputs!$B$24)*DCF!D$6</f>
        <v>-808.52965557893629</v>
      </c>
      <c r="CZ776" s="15">
        <f ca="1">(BS776*DCF!E$46-DCF!E$5*MAX(BS776*DCF!E$46,0)-MAX(BS776-BR776,0)/Inputs!$B$24)*DCF!E$6</f>
        <v>-892.12030211785532</v>
      </c>
      <c r="DA776" s="15">
        <f ca="1">(BT776*DCF!F$46-DCF!F$5*MAX(BT776*DCF!F$46,0)-MAX(BT776-BS776,0)/Inputs!$B$24)*DCF!F$6</f>
        <v>-1941.8415706512192</v>
      </c>
      <c r="DB776" s="15">
        <f ca="1">(BU776*DCF!G$46-DCF!G$5*MAX(BU776*DCF!G$46,0)-MAX(BU776-BT776,0)/Inputs!$B$24)*DCF!G$6</f>
        <v>-1514.6522827240144</v>
      </c>
      <c r="DC776" s="15">
        <f ca="1">(BV776*DCF!H$46-DCF!H$5*MAX(BV776*DCF!H$46,0)-MAX(BV776-BU776,0)/Inputs!$B$24)*DCF!H$6</f>
        <v>-624.67293228938354</v>
      </c>
      <c r="DD776" s="15">
        <f ca="1">(BW776*DCF!I$46-DCF!I$5*MAX(BW776*DCF!I$46,0)-MAX(BW776-BV776,0)/Inputs!$B$24)*DCF!I$6</f>
        <v>-695.42350255589224</v>
      </c>
      <c r="DE776" s="15">
        <f ca="1">(BX776*DCF!J$46-DCF!J$5*MAX(BX776*DCF!J$46,0)-MAX(BX776-BW776,0)/Inputs!$B$24)*DCF!J$6</f>
        <v>-820.96166778965437</v>
      </c>
      <c r="DF776" s="15">
        <f ca="1">(BY776*DCF!K$46-DCF!K$5*MAX(BY776*DCF!K$46,0)-MAX(BY776-BX776,0)/Inputs!$B$24)*DCF!K$6</f>
        <v>1076.1384848275184</v>
      </c>
      <c r="DG776" s="15">
        <f ca="1">(BZ776*DCF!L$46-DCF!L$5*MAX(BZ776*DCF!L$46,0)-MAX(BZ776-BY776,0)/Inputs!$B$24)*DCF!L$6</f>
        <v>1480.6660377078467</v>
      </c>
      <c r="DH776" s="15">
        <f ca="1">(CA776*DCF!M$46-DCF!M$5*MAX(CA776*DCF!M$46,0)-MAX(CA776-BZ776,0)/Inputs!$B$24)*DCF!M$6</f>
        <v>204.90328629828059</v>
      </c>
      <c r="DI776" s="15">
        <f ca="1">SUM(CB776:CL776)+BE776*DCF!M$10*(1+Inputs!$B$30)*(1-Inputs!$B$33)*(1-Inputs!$B$30/Inputs!$B$31)/(Inputs!$B$29-Inputs!$B$30)*DCF!M$6</f>
        <v>116618.02988352827</v>
      </c>
      <c r="DJ776" s="15">
        <f ca="1">SUM(CM776:CW776)+BP776*DCF!M$28*(1+Inputs!$B$30)*(1-Inputs!$B$33)*(1-Inputs!$B$30/Inputs!$B$31)/(Inputs!$B$29-Inputs!$B$30)*DCF!M$6</f>
        <v>440050.55498148309</v>
      </c>
      <c r="DK776" s="15">
        <f ca="1">SUM(CX776:DH776)+CA776*DCF!M$46*(1+Inputs!$B$30)*(1-Inputs!$B$33)*(1-Inputs!$B$30/Inputs!$B$31)/(Inputs!$B$29-Inputs!$B$30)*DCF!M$6</f>
        <v>63817.349572466068</v>
      </c>
      <c r="DM776" s="15">
        <f ca="1">DI776+DJ776+DK776+Inputs!$B$34+Inputs!$B$36-Inputs!$B$35</f>
        <v>697336.9344374775</v>
      </c>
    </row>
    <row r="777" spans="1:117" x14ac:dyDescent="0.75">
      <c r="A777" s="11">
        <v>764</v>
      </c>
      <c r="C777" s="23">
        <f t="shared" ca="1" si="436"/>
        <v>1.2845777361020327</v>
      </c>
      <c r="D777" s="23">
        <f t="shared" ca="1" si="436"/>
        <v>-0.69785262573976381</v>
      </c>
      <c r="E777" s="23">
        <f t="shared" ca="1" si="436"/>
        <v>-0.71512917846031454</v>
      </c>
      <c r="F777" s="23">
        <f t="shared" ca="1" si="436"/>
        <v>-1.4874116218574414</v>
      </c>
      <c r="G777" s="23">
        <f t="shared" ca="1" si="436"/>
        <v>-0.54476895479800336</v>
      </c>
      <c r="H777" s="23">
        <f t="shared" ca="1" si="436"/>
        <v>-1.0002851069098344</v>
      </c>
      <c r="I777" s="23">
        <f t="shared" ca="1" si="436"/>
        <v>0.53875700835224083</v>
      </c>
      <c r="J777" s="23">
        <f t="shared" ca="1" si="436"/>
        <v>0.58815991400873835</v>
      </c>
      <c r="K777" s="23">
        <f t="shared" ca="1" si="436"/>
        <v>-0.4923641469130331</v>
      </c>
      <c r="L777" s="23">
        <f t="shared" ca="1" si="436"/>
        <v>0.58653966069841956</v>
      </c>
      <c r="M777" s="23">
        <f t="shared" ca="1" si="436"/>
        <v>0.84307101696120301</v>
      </c>
      <c r="N777" s="23">
        <f ca="1">SQRT(Inputs!$B$38)*C777+SQRT(1-Inputs!$B$38)*_xlfn.NORM.S.INV(RAND())</f>
        <v>-0.1408874483648993</v>
      </c>
      <c r="O777" s="23">
        <f ca="1">SQRT(Inputs!$B$38)*D777+SQRT(1-Inputs!$B$38)*_xlfn.NORM.S.INV(RAND())</f>
        <v>-0.93612852308767125</v>
      </c>
      <c r="P777" s="23">
        <f ca="1">SQRT(Inputs!$B$38)*E777+SQRT(1-Inputs!$B$38)*_xlfn.NORM.S.INV(RAND())</f>
        <v>-7.0491239685917306E-2</v>
      </c>
      <c r="Q777" s="23">
        <f ca="1">SQRT(Inputs!$B$38)*F777+SQRT(1-Inputs!$B$38)*_xlfn.NORM.S.INV(RAND())</f>
        <v>-1.7515452017020596</v>
      </c>
      <c r="R777" s="23">
        <f ca="1">SQRT(Inputs!$B$38)*G777+SQRT(1-Inputs!$B$38)*_xlfn.NORM.S.INV(RAND())</f>
        <v>0.73751641292629078</v>
      </c>
      <c r="S777" s="23">
        <f ca="1">SQRT(Inputs!$B$38)*H777+SQRT(1-Inputs!$B$38)*_xlfn.NORM.S.INV(RAND())</f>
        <v>0.94611015460900616</v>
      </c>
      <c r="T777" s="23">
        <f ca="1">SQRT(Inputs!$B$38)*I777+SQRT(1-Inputs!$B$38)*_xlfn.NORM.S.INV(RAND())</f>
        <v>-0.36830208001976517</v>
      </c>
      <c r="U777" s="23">
        <f ca="1">SQRT(Inputs!$B$38)*J777+SQRT(1-Inputs!$B$38)*_xlfn.NORM.S.INV(RAND())</f>
        <v>-1.1733974220444485</v>
      </c>
      <c r="V777" s="23">
        <f ca="1">SQRT(Inputs!$B$38)*K777+SQRT(1-Inputs!$B$38)*_xlfn.NORM.S.INV(RAND())</f>
        <v>0.4611065533025907</v>
      </c>
      <c r="W777" s="23">
        <f ca="1">SQRT(Inputs!$B$38)*L777+SQRT(1-Inputs!$B$38)*_xlfn.NORM.S.INV(RAND())</f>
        <v>-2.7129454679488982</v>
      </c>
      <c r="X777" s="23">
        <f ca="1">SQRT(Inputs!$B$38)*M777+SQRT(1-Inputs!$B$38)*_xlfn.NORM.S.INV(RAND())</f>
        <v>1.7655957877550079</v>
      </c>
      <c r="Y777" s="23">
        <f ca="1">SQRT(Inputs!$B$38)*C777+SQRT(1-Inputs!$B$38)*_xlfn.NORM.S.INV(RAND())</f>
        <v>2.0431712301475558</v>
      </c>
      <c r="Z777" s="23">
        <f ca="1">SQRT(Inputs!$B$38)*D777+SQRT(1-Inputs!$B$38)*_xlfn.NORM.S.INV(RAND())</f>
        <v>-0.98017426896687865</v>
      </c>
      <c r="AA777" s="23">
        <f ca="1">SQRT(Inputs!$B$38)*E777+SQRT(1-Inputs!$B$38)*_xlfn.NORM.S.INV(RAND())</f>
        <v>-0.87558761054108114</v>
      </c>
      <c r="AB777" s="23">
        <f ca="1">SQRT(Inputs!$B$38)*F777+SQRT(1-Inputs!$B$38)*_xlfn.NORM.S.INV(RAND())</f>
        <v>-0.29350358300603596</v>
      </c>
      <c r="AC777" s="23">
        <f ca="1">SQRT(Inputs!$B$38)*G777+SQRT(1-Inputs!$B$38)*_xlfn.NORM.S.INV(RAND())</f>
        <v>-1.2316589562121651</v>
      </c>
      <c r="AD777" s="23">
        <f ca="1">SQRT(Inputs!$B$38)*H777+SQRT(1-Inputs!$B$38)*_xlfn.NORM.S.INV(RAND())</f>
        <v>1.0289202244617046</v>
      </c>
      <c r="AE777" s="23">
        <f ca="1">SQRT(Inputs!$B$38)*I777+SQRT(1-Inputs!$B$38)*_xlfn.NORM.S.INV(RAND())</f>
        <v>0.23977589046216607</v>
      </c>
      <c r="AF777" s="23">
        <f ca="1">SQRT(Inputs!$B$38)*J777+SQRT(1-Inputs!$B$38)*_xlfn.NORM.S.INV(RAND())</f>
        <v>0.8751148146553771</v>
      </c>
      <c r="AG777" s="23">
        <f ca="1">SQRT(Inputs!$B$38)*K777+SQRT(1-Inputs!$B$38)*_xlfn.NORM.S.INV(RAND())</f>
        <v>-0.534372343048092</v>
      </c>
      <c r="AH777" s="23">
        <f ca="1">SQRT(Inputs!$B$38)*L777+SQRT(1-Inputs!$B$38)*_xlfn.NORM.S.INV(RAND())</f>
        <v>0.27325302963815568</v>
      </c>
      <c r="AI777" s="23">
        <f ca="1">SQRT(Inputs!$B$38)*M777+SQRT(1-Inputs!$B$38)*_xlfn.NORM.S.INV(RAND())</f>
        <v>-0.17823479949781068</v>
      </c>
      <c r="AJ777" s="23">
        <f ca="1">SQRT(Inputs!$B$38)*C777+SQRT(1-Inputs!$B$38)*_xlfn.NORM.S.INV(RAND())</f>
        <v>0.79331875525086826</v>
      </c>
      <c r="AK777" s="23">
        <f ca="1">SQRT(Inputs!$B$38)*D777+SQRT(1-Inputs!$B$38)*_xlfn.NORM.S.INV(RAND())</f>
        <v>0.87516426776637291</v>
      </c>
      <c r="AL777" s="23">
        <f ca="1">SQRT(Inputs!$B$38)*E777+SQRT(1-Inputs!$B$38)*_xlfn.NORM.S.INV(RAND())</f>
        <v>-0.94025620947811661</v>
      </c>
      <c r="AM777" s="23">
        <f ca="1">SQRT(Inputs!$B$38)*F777+SQRT(1-Inputs!$B$38)*_xlfn.NORM.S.INV(RAND())</f>
        <v>-1.4469208881918512</v>
      </c>
      <c r="AN777" s="23">
        <f ca="1">SQRT(Inputs!$B$38)*G777+SQRT(1-Inputs!$B$38)*_xlfn.NORM.S.INV(RAND())</f>
        <v>0.1578175591393064</v>
      </c>
      <c r="AO777" s="23">
        <f ca="1">SQRT(Inputs!$B$38)*H777+SQRT(1-Inputs!$B$38)*_xlfn.NORM.S.INV(RAND())</f>
        <v>-0.85923181728835685</v>
      </c>
      <c r="AP777" s="23">
        <f ca="1">SQRT(Inputs!$B$38)*I777+SQRT(1-Inputs!$B$38)*_xlfn.NORM.S.INV(RAND())</f>
        <v>0.27065569957037905</v>
      </c>
      <c r="AQ777" s="23">
        <f ca="1">SQRT(Inputs!$B$38)*J777+SQRT(1-Inputs!$B$38)*_xlfn.NORM.S.INV(RAND())</f>
        <v>-9.5396891419017305E-3</v>
      </c>
      <c r="AR777" s="23">
        <f ca="1">SQRT(Inputs!$B$38)*K777+SQRT(1-Inputs!$B$38)*_xlfn.NORM.S.INV(RAND())</f>
        <v>7.6377464679700136E-2</v>
      </c>
      <c r="AS777" s="23">
        <f ca="1">SQRT(Inputs!$B$38)*L777+SQRT(1-Inputs!$B$38)*_xlfn.NORM.S.INV(RAND())</f>
        <v>1.0622412914506325</v>
      </c>
      <c r="AT777" s="23">
        <f ca="1">SQRT(Inputs!$B$38)*M777+SQRT(1-Inputs!$B$38)*_xlfn.NORM.S.INV(RAND())</f>
        <v>-0.13086783536106866</v>
      </c>
      <c r="AU777" s="15">
        <f ca="1">Inputs!$B$6*EXP($B$8-0.5*C$5^2+C$5*N777)</f>
        <v>4850.3518691931804</v>
      </c>
      <c r="AV777" s="15">
        <f t="shared" ca="1" si="401"/>
        <v>5144.8349095858566</v>
      </c>
      <c r="AW777" s="15">
        <f t="shared" ca="1" si="402"/>
        <v>6213.8518148944477</v>
      </c>
      <c r="AX777" s="15">
        <f t="shared" ca="1" si="403"/>
        <v>6095.4544497525158</v>
      </c>
      <c r="AY777" s="15">
        <f t="shared" ca="1" si="404"/>
        <v>8119.3387974031484</v>
      </c>
      <c r="AZ777" s="15">
        <f t="shared" ca="1" si="405"/>
        <v>11020.561642598408</v>
      </c>
      <c r="BA777" s="15">
        <f t="shared" ca="1" si="406"/>
        <v>12976.391205962032</v>
      </c>
      <c r="BB777" s="15">
        <f t="shared" ca="1" si="407"/>
        <v>14124.946227293573</v>
      </c>
      <c r="BC777" s="15">
        <f t="shared" ca="1" si="408"/>
        <v>18086.867307117402</v>
      </c>
      <c r="BD777" s="15">
        <f t="shared" ca="1" si="409"/>
        <v>17192.144710462595</v>
      </c>
      <c r="BE777" s="15">
        <f t="shared" ca="1" si="410"/>
        <v>24742.140269350162</v>
      </c>
      <c r="BF777" s="15">
        <f ca="1">Inputs!$B$13*EXP($B$9-0.5*C$6^2+C$6*Y777)</f>
        <v>20738.003389686812</v>
      </c>
      <c r="BG777" s="15">
        <f t="shared" ca="1" si="411"/>
        <v>21177.102134973873</v>
      </c>
      <c r="BH777" s="15">
        <f t="shared" ca="1" si="412"/>
        <v>22377.05631779784</v>
      </c>
      <c r="BI777" s="15">
        <f t="shared" ca="1" si="413"/>
        <v>26182.920634610964</v>
      </c>
      <c r="BJ777" s="15">
        <f t="shared" ca="1" si="414"/>
        <v>26877.053202669151</v>
      </c>
      <c r="BK777" s="15">
        <f t="shared" ca="1" si="415"/>
        <v>37946.552407636547</v>
      </c>
      <c r="BL777" s="15">
        <f t="shared" ca="1" si="416"/>
        <v>48083.894127281084</v>
      </c>
      <c r="BM777" s="15">
        <f t="shared" ca="1" si="417"/>
        <v>65893.322116565178</v>
      </c>
      <c r="BN777" s="15">
        <f t="shared" ca="1" si="418"/>
        <v>76013.616160052305</v>
      </c>
      <c r="BO777" s="15">
        <f t="shared" ca="1" si="419"/>
        <v>96545.293031190318</v>
      </c>
      <c r="BP777" s="15">
        <f t="shared" ca="1" si="420"/>
        <v>116453.67281134996</v>
      </c>
      <c r="BQ777" s="15">
        <f ca="1">Inputs!$B$20*EXP($B$10-0.5*C$7^2+C$7*AJ777)</f>
        <v>5683.4010813453197</v>
      </c>
      <c r="BR777" s="15">
        <f t="shared" ca="1" si="421"/>
        <v>10182.453890503262</v>
      </c>
      <c r="BS777" s="15">
        <f t="shared" ca="1" si="422"/>
        <v>10643.921824656109</v>
      </c>
      <c r="BT777" s="15">
        <f t="shared" ca="1" si="423"/>
        <v>10040.389992619881</v>
      </c>
      <c r="BU777" s="15">
        <f t="shared" ca="1" si="424"/>
        <v>14456.416925484749</v>
      </c>
      <c r="BV777" s="15">
        <f t="shared" ca="1" si="425"/>
        <v>16573.16863151556</v>
      </c>
      <c r="BW777" s="15">
        <f t="shared" ca="1" si="426"/>
        <v>24490.406350366087</v>
      </c>
      <c r="BX777" s="15">
        <f t="shared" ca="1" si="427"/>
        <v>34188.321684432864</v>
      </c>
      <c r="BY777" s="15">
        <f t="shared" ca="1" si="428"/>
        <v>48608.795285764565</v>
      </c>
      <c r="BZ777" s="15">
        <f t="shared" ca="1" si="429"/>
        <v>82913.092114871528</v>
      </c>
      <c r="CA777" s="15">
        <f t="shared" ca="1" si="430"/>
        <v>113790.48694256383</v>
      </c>
      <c r="CB777" s="15">
        <f ca="1">(AU777*DCF!C$10-DCF!C$5*MAX(AU777*DCF!C$10,0)-MAX(AU777-Inputs!$B$6,0)/Inputs!$B$10)*DCF!C$6</f>
        <v>1043.8720817722644</v>
      </c>
      <c r="CC777" s="15">
        <f ca="1">(AV777*DCF!D$10-DCF!D$5*MAX(AV777*DCF!D$10,0)-MAX(AV777-AU777,0)/Inputs!$B$10)*DCF!D$6</f>
        <v>1182.2166718680774</v>
      </c>
      <c r="CD777" s="15">
        <f ca="1">(AW777*DCF!E$10-DCF!E$5*MAX(AW777*DCF!E$10,0)-MAX(AW777-AV777,0)/Inputs!$B$10)*DCF!E$6</f>
        <v>1193.8925910046196</v>
      </c>
      <c r="CE777" s="15">
        <f ca="1">(AX777*DCF!F$10-DCF!F$5*MAX(AX777*DCF!F$10,0)-MAX(AX777-AW777,0)/Inputs!$B$10)*DCF!F$6</f>
        <v>1330.6279921574364</v>
      </c>
      <c r="CF777" s="15">
        <f ca="1">(AY777*DCF!G$10-DCF!G$5*MAX(AY777*DCF!G$10,0)-MAX(AY777-AX777,0)/Inputs!$B$10)*DCF!G$6</f>
        <v>1283.8817884661553</v>
      </c>
      <c r="CG777" s="15">
        <f ca="1">(AZ777*DCF!H$10-DCF!H$5*MAX(AZ777*DCF!H$10,0)-MAX(AZ777-AY777,0)/Inputs!$B$10)*DCF!H$6</f>
        <v>1624.4858202991065</v>
      </c>
      <c r="CH777" s="15">
        <f ca="1">(BA777*DCF!I$10-DCF!I$5*MAX(BA777*DCF!I$10,0)-MAX(BA777-AZ777,0)/Inputs!$B$10)*DCF!I$6</f>
        <v>2049.4887186692636</v>
      </c>
      <c r="CI777" s="15">
        <f ca="1">(BB777*DCF!J$10-DCF!J$5*MAX(BB777*DCF!J$10,0)-MAX(BB777-BA777,0)/Inputs!$B$10)*DCF!J$6</f>
        <v>2249.8289602450523</v>
      </c>
      <c r="CJ777" s="15">
        <f ca="1">(BC777*DCF!K$10-DCF!K$5*MAX(BC777*DCF!K$10,0)-MAX(BC777-BB777,0)/Inputs!$B$10)*DCF!K$6</f>
        <v>2357.0865200306371</v>
      </c>
      <c r="CK777" s="15">
        <f ca="1">(BD777*DCF!L$10-DCF!L$5*MAX(BD777*DCF!L$10,0)-MAX(BD777-BC777,0)/Inputs!$B$10)*DCF!L$6</f>
        <v>2592.9023476011339</v>
      </c>
      <c r="CL777" s="15">
        <f ca="1">(BE777*DCF!M$10-DCF!M$5*MAX(BE777*DCF!M$10,0)-MAX(BE777-BD777,0)/Inputs!$B$10)*DCF!M$6</f>
        <v>2589.5083674885359</v>
      </c>
      <c r="CM777" s="15">
        <f ca="1">(BF777*DCF!C$28-DCF!C$5*MAX(BF777*DCF!C$28,0)-MAX(BF777-Inputs!$B$13,0)/Inputs!$B$17)*DCF!C$6</f>
        <v>4169.5175536022307</v>
      </c>
      <c r="CN777" s="15">
        <f ca="1">(BG777*DCF!D$28-DCF!D$5*MAX(BG777*DCF!D$28,0)-MAX(BG777-BF777,0)/Inputs!$B$17)*DCF!D$6</f>
        <v>6143.4651085360447</v>
      </c>
      <c r="CO777" s="15">
        <f ca="1">(BH777*DCF!E$28-DCF!E$5*MAX(BH777*DCF!E$28,0)-MAX(BH777-BG777,0)/Inputs!$B$17)*DCF!E$6</f>
        <v>6101.0863526615476</v>
      </c>
      <c r="CP777" s="15">
        <f ca="1">(BI777*DCF!F$28-DCF!F$5*MAX(BI777*DCF!F$28,0)-MAX(BI777-BH777,0)/Inputs!$B$17)*DCF!F$6</f>
        <v>6415.0555164348989</v>
      </c>
      <c r="CQ777" s="15">
        <f ca="1">(BJ777*DCF!G$28-DCF!G$5*MAX(BJ777*DCF!G$28,0)-MAX(BJ777-BI777,0)/Inputs!$B$17)*DCF!G$6</f>
        <v>6856.7091282926649</v>
      </c>
      <c r="CR777" s="15">
        <f ca="1">(BK777*DCF!H$28-DCF!H$5*MAX(BK777*DCF!H$28,0)-MAX(BK777-BJ777,0)/Inputs!$B$17)*DCF!H$6</f>
        <v>7664.7115374084815</v>
      </c>
      <c r="CS777" s="15">
        <f ca="1">(BL777*DCF!I$28-DCF!I$5*MAX(BL777*DCF!I$28,0)-MAX(BL777-BK777,0)/Inputs!$B$17)*DCF!I$6</f>
        <v>9852.054419962913</v>
      </c>
      <c r="CT777" s="15">
        <f ca="1">(BM777*DCF!J$28-DCF!J$5*MAX(BM777*DCF!J$28,0)-MAX(BM777-BL777,0)/Inputs!$B$17)*DCF!J$6</f>
        <v>12338.296390842732</v>
      </c>
      <c r="CU777" s="15">
        <f ca="1">(BN777*DCF!K$28-DCF!K$5*MAX(BN777*DCF!K$28,0)-MAX(BN777-BM777,0)/Inputs!$B$17)*DCF!K$6</f>
        <v>14813.199993940172</v>
      </c>
      <c r="CV777" s="15">
        <f ca="1">(BO777*DCF!L$28-DCF!L$5*MAX(BO777*DCF!L$28,0)-MAX(BO777-BN777,0)/Inputs!$B$17)*DCF!L$6</f>
        <v>16939.618958972223</v>
      </c>
      <c r="CW777" s="15">
        <f ca="1">(BP777*DCF!M$28-DCF!M$5*MAX(BP777*DCF!M$28,0)-MAX(BP777-BO777,0)/Inputs!$B$17)*DCF!M$6</f>
        <v>19829.840836102139</v>
      </c>
      <c r="CX777" s="15">
        <f ca="1">(BQ777*DCF!C$46-DCF!C$5*MAX(BQ777*DCF!C$46,0)-MAX(BQ777-Inputs!$B$20,0)/Inputs!$B$24)*DCF!C$6</f>
        <v>-2459.1693404240086</v>
      </c>
      <c r="CY777" s="15">
        <f ca="1">(BR777*DCF!D$46-DCF!D$5*MAX(BR777*DCF!D$46,0)-MAX(BR777-BQ777,0)/Inputs!$B$24)*DCF!D$6</f>
        <v>-3657.6159093532938</v>
      </c>
      <c r="CZ777" s="15">
        <f ca="1">(BS777*DCF!E$46-DCF!E$5*MAX(BS777*DCF!E$46,0)-MAX(BS777-BR777,0)/Inputs!$B$24)*DCF!E$6</f>
        <v>-1440.5602438556573</v>
      </c>
      <c r="DA777" s="15">
        <f ca="1">(BT777*DCF!F$46-DCF!F$5*MAX(BT777*DCF!F$46,0)-MAX(BT777-BS777,0)/Inputs!$B$24)*DCF!F$6</f>
        <v>-731.20467945056316</v>
      </c>
      <c r="DB777" s="15">
        <f ca="1">(BU777*DCF!G$46-DCF!G$5*MAX(BU777*DCF!G$46,0)-MAX(BU777-BT777,0)/Inputs!$B$24)*DCF!G$6</f>
        <v>-1971.7495131580363</v>
      </c>
      <c r="DC777" s="15">
        <f ca="1">(BV777*DCF!H$46-DCF!H$5*MAX(BV777*DCF!H$46,0)-MAX(BV777-BU777,0)/Inputs!$B$24)*DCF!H$6</f>
        <v>-657.76762309619119</v>
      </c>
      <c r="DD777" s="15">
        <f ca="1">(BW777*DCF!I$46-DCF!I$5*MAX(BW777*DCF!I$46,0)-MAX(BW777-BV777,0)/Inputs!$B$24)*DCF!I$6</f>
        <v>-1707.1172399713907</v>
      </c>
      <c r="DE777" s="15">
        <f ca="1">(BX777*DCF!J$46-DCF!J$5*MAX(BX777*DCF!J$46,0)-MAX(BX777-BW777,0)/Inputs!$B$24)*DCF!J$6</f>
        <v>-1137.6231802289951</v>
      </c>
      <c r="DF777" s="15">
        <f ca="1">(BY777*DCF!K$46-DCF!K$5*MAX(BY777*DCF!K$46,0)-MAX(BY777-BX777,0)/Inputs!$B$24)*DCF!K$6</f>
        <v>-755.93544753664992</v>
      </c>
      <c r="DG777" s="15">
        <f ca="1">(BZ777*DCF!L$46-DCF!L$5*MAX(BZ777*DCF!L$46,0)-MAX(BZ777-BY777,0)/Inputs!$B$24)*DCF!L$6</f>
        <v>-2031.7775846189356</v>
      </c>
      <c r="DH777" s="15">
        <f ca="1">(CA777*DCF!M$46-DCF!M$5*MAX(CA777*DCF!M$46,0)-MAX(CA777-BZ777,0)/Inputs!$B$24)*DCF!M$6</f>
        <v>2465.6167033992187</v>
      </c>
      <c r="DI777" s="15">
        <f ca="1">SUM(CB777:CL777)+BE777*DCF!M$10*(1+Inputs!$B$30)*(1-Inputs!$B$33)*(1-Inputs!$B$30/Inputs!$B$31)/(Inputs!$B$29-Inputs!$B$30)*DCF!M$6</f>
        <v>88355.495410137475</v>
      </c>
      <c r="DJ777" s="15">
        <f ca="1">SUM(CM777:CW777)+BP777*DCF!M$28*(1+Inputs!$B$30)*(1-Inputs!$B$33)*(1-Inputs!$B$30/Inputs!$B$31)/(Inputs!$B$29-Inputs!$B$30)*DCF!M$6</f>
        <v>543246.37096260628</v>
      </c>
      <c r="DK777" s="15">
        <f ca="1">SUM(CX777:DH777)+CA777*DCF!M$46*(1+Inputs!$B$30)*(1-Inputs!$B$33)*(1-Inputs!$B$30/Inputs!$B$31)/(Inputs!$B$29-Inputs!$B$30)*DCF!M$6</f>
        <v>161848.66809979925</v>
      </c>
      <c r="DM777" s="15">
        <f ca="1">DI777+DJ777+DK777+Inputs!$B$34+Inputs!$B$36-Inputs!$B$35</f>
        <v>870301.53447254305</v>
      </c>
    </row>
    <row r="778" spans="1:117" x14ac:dyDescent="0.75">
      <c r="A778" s="11">
        <v>765</v>
      </c>
      <c r="C778" s="23">
        <f t="shared" ca="1" si="436"/>
        <v>0.1842604462735786</v>
      </c>
      <c r="D778" s="23">
        <f t="shared" ca="1" si="436"/>
        <v>0.24847954180229007</v>
      </c>
      <c r="E778" s="23">
        <f t="shared" ca="1" si="436"/>
        <v>-0.18404548703751278</v>
      </c>
      <c r="F778" s="23">
        <f t="shared" ca="1" si="436"/>
        <v>5.2212546344637834E-3</v>
      </c>
      <c r="G778" s="23">
        <f t="shared" ca="1" si="436"/>
        <v>-1.2690650574457216</v>
      </c>
      <c r="H778" s="23">
        <f t="shared" ca="1" si="436"/>
        <v>-0.1525452876200728</v>
      </c>
      <c r="I778" s="23">
        <f t="shared" ca="1" si="436"/>
        <v>-1.4793435702731337</v>
      </c>
      <c r="J778" s="23">
        <f t="shared" ca="1" si="436"/>
        <v>0.25187553830717124</v>
      </c>
      <c r="K778" s="23">
        <f t="shared" ca="1" si="436"/>
        <v>-0.76454726407436835</v>
      </c>
      <c r="L778" s="23">
        <f t="shared" ca="1" si="436"/>
        <v>-1.2233442989879302</v>
      </c>
      <c r="M778" s="23">
        <f t="shared" ca="1" si="436"/>
        <v>-0.83370540737098997</v>
      </c>
      <c r="N778" s="23">
        <f ca="1">SQRT(Inputs!$B$38)*C778+SQRT(1-Inputs!$B$38)*_xlfn.NORM.S.INV(RAND())</f>
        <v>0.12018257376878011</v>
      </c>
      <c r="O778" s="23">
        <f ca="1">SQRT(Inputs!$B$38)*D778+SQRT(1-Inputs!$B$38)*_xlfn.NORM.S.INV(RAND())</f>
        <v>0.36433704361192965</v>
      </c>
      <c r="P778" s="23">
        <f ca="1">SQRT(Inputs!$B$38)*E778+SQRT(1-Inputs!$B$38)*_xlfn.NORM.S.INV(RAND())</f>
        <v>-1.0816726954203955</v>
      </c>
      <c r="Q778" s="23">
        <f ca="1">SQRT(Inputs!$B$38)*F778+SQRT(1-Inputs!$B$38)*_xlfn.NORM.S.INV(RAND())</f>
        <v>-0.50781391856397784</v>
      </c>
      <c r="R778" s="23">
        <f ca="1">SQRT(Inputs!$B$38)*G778+SQRT(1-Inputs!$B$38)*_xlfn.NORM.S.INV(RAND())</f>
        <v>-1.457851489753736</v>
      </c>
      <c r="S778" s="23">
        <f ca="1">SQRT(Inputs!$B$38)*H778+SQRT(1-Inputs!$B$38)*_xlfn.NORM.S.INV(RAND())</f>
        <v>0.38993620172376464</v>
      </c>
      <c r="T778" s="23">
        <f ca="1">SQRT(Inputs!$B$38)*I778+SQRT(1-Inputs!$B$38)*_xlfn.NORM.S.INV(RAND())</f>
        <v>-1.0745274404548908</v>
      </c>
      <c r="U778" s="23">
        <f ca="1">SQRT(Inputs!$B$38)*J778+SQRT(1-Inputs!$B$38)*_xlfn.NORM.S.INV(RAND())</f>
        <v>-0.99372983136187776</v>
      </c>
      <c r="V778" s="23">
        <f ca="1">SQRT(Inputs!$B$38)*K778+SQRT(1-Inputs!$B$38)*_xlfn.NORM.S.INV(RAND())</f>
        <v>-1.8274018119568165</v>
      </c>
      <c r="W778" s="23">
        <f ca="1">SQRT(Inputs!$B$38)*L778+SQRT(1-Inputs!$B$38)*_xlfn.NORM.S.INV(RAND())</f>
        <v>-2.0670913752416418</v>
      </c>
      <c r="X778" s="23">
        <f ca="1">SQRT(Inputs!$B$38)*M778+SQRT(1-Inputs!$B$38)*_xlfn.NORM.S.INV(RAND())</f>
        <v>-1.064218144753194</v>
      </c>
      <c r="Y778" s="23">
        <f ca="1">SQRT(Inputs!$B$38)*C778+SQRT(1-Inputs!$B$38)*_xlfn.NORM.S.INV(RAND())</f>
        <v>-0.90972140428563775</v>
      </c>
      <c r="Z778" s="23">
        <f ca="1">SQRT(Inputs!$B$38)*D778+SQRT(1-Inputs!$B$38)*_xlfn.NORM.S.INV(RAND())</f>
        <v>-0.61665090229794017</v>
      </c>
      <c r="AA778" s="23">
        <f ca="1">SQRT(Inputs!$B$38)*E778+SQRT(1-Inputs!$B$38)*_xlfn.NORM.S.INV(RAND())</f>
        <v>-0.12541983886417363</v>
      </c>
      <c r="AB778" s="23">
        <f ca="1">SQRT(Inputs!$B$38)*F778+SQRT(1-Inputs!$B$38)*_xlfn.NORM.S.INV(RAND())</f>
        <v>-0.61932588763769392</v>
      </c>
      <c r="AC778" s="23">
        <f ca="1">SQRT(Inputs!$B$38)*G778+SQRT(1-Inputs!$B$38)*_xlfn.NORM.S.INV(RAND())</f>
        <v>-2.269621124996557E-2</v>
      </c>
      <c r="AD778" s="23">
        <f ca="1">SQRT(Inputs!$B$38)*H778+SQRT(1-Inputs!$B$38)*_xlfn.NORM.S.INV(RAND())</f>
        <v>-0.20784222261143936</v>
      </c>
      <c r="AE778" s="23">
        <f ca="1">SQRT(Inputs!$B$38)*I778+SQRT(1-Inputs!$B$38)*_xlfn.NORM.S.INV(RAND())</f>
        <v>0.15404657527577392</v>
      </c>
      <c r="AF778" s="23">
        <f ca="1">SQRT(Inputs!$B$38)*J778+SQRT(1-Inputs!$B$38)*_xlfn.NORM.S.INV(RAND())</f>
        <v>0.82627957212804493</v>
      </c>
      <c r="AG778" s="23">
        <f ca="1">SQRT(Inputs!$B$38)*K778+SQRT(1-Inputs!$B$38)*_xlfn.NORM.S.INV(RAND())</f>
        <v>-0.68284971081647527</v>
      </c>
      <c r="AH778" s="23">
        <f ca="1">SQRT(Inputs!$B$38)*L778+SQRT(1-Inputs!$B$38)*_xlfn.NORM.S.INV(RAND())</f>
        <v>0.16883344477576467</v>
      </c>
      <c r="AI778" s="23">
        <f ca="1">SQRT(Inputs!$B$38)*M778+SQRT(1-Inputs!$B$38)*_xlfn.NORM.S.INV(RAND())</f>
        <v>0.16784298594720676</v>
      </c>
      <c r="AJ778" s="23">
        <f ca="1">SQRT(Inputs!$B$38)*C778+SQRT(1-Inputs!$B$38)*_xlfn.NORM.S.INV(RAND())</f>
        <v>1.0020200941077866</v>
      </c>
      <c r="AK778" s="23">
        <f ca="1">SQRT(Inputs!$B$38)*D778+SQRT(1-Inputs!$B$38)*_xlfn.NORM.S.INV(RAND())</f>
        <v>-0.7249619719526087</v>
      </c>
      <c r="AL778" s="23">
        <f ca="1">SQRT(Inputs!$B$38)*E778+SQRT(1-Inputs!$B$38)*_xlfn.NORM.S.INV(RAND())</f>
        <v>-0.71651863929771409</v>
      </c>
      <c r="AM778" s="23">
        <f ca="1">SQRT(Inputs!$B$38)*F778+SQRT(1-Inputs!$B$38)*_xlfn.NORM.S.INV(RAND())</f>
        <v>1.1648428167146165</v>
      </c>
      <c r="AN778" s="23">
        <f ca="1">SQRT(Inputs!$B$38)*G778+SQRT(1-Inputs!$B$38)*_xlfn.NORM.S.INV(RAND())</f>
        <v>0.115600741512489</v>
      </c>
      <c r="AO778" s="23">
        <f ca="1">SQRT(Inputs!$B$38)*H778+SQRT(1-Inputs!$B$38)*_xlfn.NORM.S.INV(RAND())</f>
        <v>0.61374326790775646</v>
      </c>
      <c r="AP778" s="23">
        <f ca="1">SQRT(Inputs!$B$38)*I778+SQRT(1-Inputs!$B$38)*_xlfn.NORM.S.INV(RAND())</f>
        <v>-2.3140405655690341</v>
      </c>
      <c r="AQ778" s="23">
        <f ca="1">SQRT(Inputs!$B$38)*J778+SQRT(1-Inputs!$B$38)*_xlfn.NORM.S.INV(RAND())</f>
        <v>-0.24560494464402213</v>
      </c>
      <c r="AR778" s="23">
        <f ca="1">SQRT(Inputs!$B$38)*K778+SQRT(1-Inputs!$B$38)*_xlfn.NORM.S.INV(RAND())</f>
        <v>-0.83466831669511854</v>
      </c>
      <c r="AS778" s="23">
        <f ca="1">SQRT(Inputs!$B$38)*L778+SQRT(1-Inputs!$B$38)*_xlfn.NORM.S.INV(RAND())</f>
        <v>0.74348408695072654</v>
      </c>
      <c r="AT778" s="23">
        <f ca="1">SQRT(Inputs!$B$38)*M778+SQRT(1-Inputs!$B$38)*_xlfn.NORM.S.INV(RAND())</f>
        <v>-0.1248650756538357</v>
      </c>
      <c r="AU778" s="15">
        <f ca="1">Inputs!$B$6*EXP($B$8-0.5*C$5^2+C$5*N778)</f>
        <v>5059.7215898675031</v>
      </c>
      <c r="AV778" s="15">
        <f t="shared" ca="1" si="401"/>
        <v>6497.7992832813634</v>
      </c>
      <c r="AW778" s="15">
        <f t="shared" ca="1" si="402"/>
        <v>6847.3512515204884</v>
      </c>
      <c r="AX778" s="15">
        <f t="shared" ca="1" si="403"/>
        <v>7846.0263639788918</v>
      </c>
      <c r="AY778" s="15">
        <f t="shared" ca="1" si="404"/>
        <v>8087.5035984437372</v>
      </c>
      <c r="AZ778" s="15">
        <f t="shared" ca="1" si="405"/>
        <v>10325.21123470368</v>
      </c>
      <c r="BA778" s="15">
        <f t="shared" ca="1" si="406"/>
        <v>11291.431260775307</v>
      </c>
      <c r="BB778" s="15">
        <f t="shared" ca="1" si="407"/>
        <v>12514.097398075301</v>
      </c>
      <c r="BC778" s="15">
        <f t="shared" ca="1" si="408"/>
        <v>12848.023474295227</v>
      </c>
      <c r="BD778" s="15">
        <f t="shared" ca="1" si="409"/>
        <v>12972.93755594914</v>
      </c>
      <c r="BE778" s="15">
        <f t="shared" ca="1" si="410"/>
        <v>14428.139209324409</v>
      </c>
      <c r="BF778" s="15">
        <f ca="1">Inputs!$B$13*EXP($B$9-0.5*C$6^2+C$6*Y778)</f>
        <v>11548.595004124349</v>
      </c>
      <c r="BG778" s="15">
        <f t="shared" ca="1" si="411"/>
        <v>12592.607582210323</v>
      </c>
      <c r="BH778" s="15">
        <f t="shared" ca="1" si="412"/>
        <v>15069.102685985976</v>
      </c>
      <c r="BI778" s="15">
        <f t="shared" ca="1" si="413"/>
        <v>16769.591576302908</v>
      </c>
      <c r="BJ778" s="15">
        <f t="shared" ca="1" si="414"/>
        <v>20491.278734468764</v>
      </c>
      <c r="BK778" s="15">
        <f t="shared" ca="1" si="415"/>
        <v>24447.506149903478</v>
      </c>
      <c r="BL778" s="15">
        <f t="shared" ca="1" si="416"/>
        <v>30636.344598027837</v>
      </c>
      <c r="BM778" s="15">
        <f t="shared" ca="1" si="417"/>
        <v>41729.577719265289</v>
      </c>
      <c r="BN778" s="15">
        <f t="shared" ca="1" si="418"/>
        <v>47289.70613891141</v>
      </c>
      <c r="BO778" s="15">
        <f t="shared" ca="1" si="419"/>
        <v>59338.281692885605</v>
      </c>
      <c r="BP778" s="15">
        <f t="shared" ca="1" si="420"/>
        <v>74436.416932843757</v>
      </c>
      <c r="BQ778" s="15">
        <f ca="1">Inputs!$B$20*EXP($B$10-0.5*C$7^2+C$7*AJ778)</f>
        <v>6120.0642043306088</v>
      </c>
      <c r="BR778" s="15">
        <f t="shared" ca="1" si="421"/>
        <v>6596.3777624859958</v>
      </c>
      <c r="BS778" s="15">
        <f t="shared" ca="1" si="422"/>
        <v>7352.9510190944666</v>
      </c>
      <c r="BT778" s="15">
        <f t="shared" ca="1" si="423"/>
        <v>13761.550480717466</v>
      </c>
      <c r="BU778" s="15">
        <f t="shared" ca="1" si="424"/>
        <v>19612.865333231428</v>
      </c>
      <c r="BV778" s="15">
        <f t="shared" ca="1" si="425"/>
        <v>31333.617008229965</v>
      </c>
      <c r="BW778" s="15">
        <f t="shared" ca="1" si="426"/>
        <v>26792.954669343351</v>
      </c>
      <c r="BX778" s="15">
        <f t="shared" ca="1" si="427"/>
        <v>35673.804148736548</v>
      </c>
      <c r="BY778" s="15">
        <f t="shared" ca="1" si="428"/>
        <v>42607.548573717046</v>
      </c>
      <c r="BZ778" s="15">
        <f t="shared" ca="1" si="429"/>
        <v>68540.277701465951</v>
      </c>
      <c r="CA778" s="15">
        <f t="shared" ca="1" si="430"/>
        <v>94165.531845523728</v>
      </c>
      <c r="CB778" s="15">
        <f ca="1">(AU778*DCF!C$10-DCF!C$5*MAX(AU778*DCF!C$10,0)-MAX(AU778-Inputs!$B$6,0)/Inputs!$B$10)*DCF!C$6</f>
        <v>1042.3792383456253</v>
      </c>
      <c r="CC778" s="15">
        <f ca="1">(AV778*DCF!D$10-DCF!D$5*MAX(AV778*DCF!D$10,0)-MAX(AV778-AU778,0)/Inputs!$B$10)*DCF!D$6</f>
        <v>1233.1569457826527</v>
      </c>
      <c r="CD778" s="15">
        <f ca="1">(AW778*DCF!E$10-DCF!E$5*MAX(AW778*DCF!E$10,0)-MAX(AW778-AV778,0)/Inputs!$B$10)*DCF!E$6</f>
        <v>1502.2108245371915</v>
      </c>
      <c r="CE778" s="15">
        <f ca="1">(AX778*DCF!F$10-DCF!F$5*MAX(AX778*DCF!F$10,0)-MAX(AX778-AW778,0)/Inputs!$B$10)*DCF!F$6</f>
        <v>1504.9755203332656</v>
      </c>
      <c r="CF778" s="15">
        <f ca="1">(AY778*DCF!G$10-DCF!G$5*MAX(AY778*DCF!G$10,0)-MAX(AY778-AX778,0)/Inputs!$B$10)*DCF!G$6</f>
        <v>1619.9319185025001</v>
      </c>
      <c r="CG778" s="15">
        <f ca="1">(AZ778*DCF!H$10-DCF!H$5*MAX(AZ778*DCF!H$10,0)-MAX(AZ778-AY778,0)/Inputs!$B$10)*DCF!H$6</f>
        <v>1607.3020602734916</v>
      </c>
      <c r="CH778" s="15">
        <f ca="1">(BA778*DCF!I$10-DCF!I$5*MAX(BA778*DCF!I$10,0)-MAX(BA778-AZ778,0)/Inputs!$B$10)*DCF!I$6</f>
        <v>1904.0386411090078</v>
      </c>
      <c r="CI778" s="15">
        <f ca="1">(BB778*DCF!J$10-DCF!J$5*MAX(BB778*DCF!J$10,0)-MAX(BB778-BA778,0)/Inputs!$B$10)*DCF!J$6</f>
        <v>1962.1732450875688</v>
      </c>
      <c r="CJ778" s="15">
        <f ca="1">(BC778*DCF!K$10-DCF!K$5*MAX(BC778*DCF!K$10,0)-MAX(BC778-BB778,0)/Inputs!$B$10)*DCF!K$6</f>
        <v>2021.5808715365063</v>
      </c>
      <c r="CK778" s="15">
        <f ca="1">(BD778*DCF!L$10-DCF!L$5*MAX(BD778*DCF!L$10,0)-MAX(BD778-BC778,0)/Inputs!$B$10)*DCF!L$6</f>
        <v>1940.4122631015885</v>
      </c>
      <c r="CL778" s="15">
        <f ca="1">(BE778*DCF!M$10-DCF!M$5*MAX(BE778*DCF!M$10,0)-MAX(BE778-BD778,0)/Inputs!$B$10)*DCF!M$6</f>
        <v>1862.1576704694596</v>
      </c>
      <c r="CM778" s="15">
        <f ca="1">(BF778*DCF!C$28-DCF!C$5*MAX(BF778*DCF!C$28,0)-MAX(BF778-Inputs!$B$13,0)/Inputs!$B$17)*DCF!C$6</f>
        <v>3487.2355957101845</v>
      </c>
      <c r="CN778" s="15">
        <f ca="1">(BG778*DCF!D$28-DCF!D$5*MAX(BG778*DCF!D$28,0)-MAX(BG778-BF778,0)/Inputs!$B$17)*DCF!D$6</f>
        <v>3486.077615985334</v>
      </c>
      <c r="CO778" s="15">
        <f ca="1">(BH778*DCF!E$28-DCF!E$5*MAX(BH778*DCF!E$28,0)-MAX(BH778-BG778,0)/Inputs!$B$17)*DCF!E$6</f>
        <v>3779.7551112576793</v>
      </c>
      <c r="CP778" s="15">
        <f ca="1">(BI778*DCF!F$28-DCF!F$5*MAX(BI778*DCF!F$28,0)-MAX(BI778-BH778,0)/Inputs!$B$17)*DCF!F$6</f>
        <v>4242.9015067012424</v>
      </c>
      <c r="CQ778" s="15">
        <f ca="1">(BJ778*DCF!G$28-DCF!G$5*MAX(BJ778*DCF!G$28,0)-MAX(BJ778-BI778,0)/Inputs!$B$17)*DCF!G$6</f>
        <v>4690.6667203181105</v>
      </c>
      <c r="CR778" s="15">
        <f ca="1">(BK778*DCF!H$28-DCF!H$5*MAX(BK778*DCF!H$28,0)-MAX(BK778-BJ778,0)/Inputs!$B$17)*DCF!H$6</f>
        <v>5431.4512789919172</v>
      </c>
      <c r="CS778" s="15">
        <f ca="1">(BL778*DCF!I$28-DCF!I$5*MAX(BL778*DCF!I$28,0)-MAX(BL778-BK778,0)/Inputs!$B$17)*DCF!I$6</f>
        <v>6315.941427869584</v>
      </c>
      <c r="CT778" s="15">
        <f ca="1">(BM778*DCF!J$28-DCF!J$5*MAX(BM778*DCF!J$28,0)-MAX(BM778-BL778,0)/Inputs!$B$17)*DCF!J$6</f>
        <v>7838.2879786152007</v>
      </c>
      <c r="CU778" s="15">
        <f ca="1">(BN778*DCF!K$28-DCF!K$5*MAX(BN778*DCF!K$28,0)-MAX(BN778-BM778,0)/Inputs!$B$17)*DCF!K$6</f>
        <v>9305.7513591114548</v>
      </c>
      <c r="CV778" s="15">
        <f ca="1">(BO778*DCF!L$28-DCF!L$5*MAX(BO778*DCF!L$28,0)-MAX(BO778-BN778,0)/Inputs!$B$17)*DCF!L$6</f>
        <v>10475.916286002805</v>
      </c>
      <c r="CW778" s="15">
        <f ca="1">(BP778*DCF!M$28-DCF!M$5*MAX(BP778*DCF!M$28,0)-MAX(BP778-BO778,0)/Inputs!$B$17)*DCF!M$6</f>
        <v>12427.075544893984</v>
      </c>
      <c r="CX778" s="15">
        <f ca="1">(BQ778*DCF!C$46-DCF!C$5*MAX(BQ778*DCF!C$46,0)-MAX(BQ778-Inputs!$B$20,0)/Inputs!$B$24)*DCF!C$6</f>
        <v>-2761.7073009218998</v>
      </c>
      <c r="CY778" s="15">
        <f ca="1">(BR778*DCF!D$46-DCF!D$5*MAX(BR778*DCF!D$46,0)-MAX(BR778-BQ778,0)/Inputs!$B$24)*DCF!D$6</f>
        <v>-1329.0868960418095</v>
      </c>
      <c r="CZ778" s="15">
        <f ca="1">(BS778*DCF!E$46-DCF!E$5*MAX(BS778*DCF!E$46,0)-MAX(BS778-BR778,0)/Inputs!$B$24)*DCF!E$6</f>
        <v>-1167.7196100789004</v>
      </c>
      <c r="DA778" s="15">
        <f ca="1">(BT778*DCF!F$46-DCF!F$5*MAX(BT778*DCF!F$46,0)-MAX(BT778-BS778,0)/Inputs!$B$24)*DCF!F$6</f>
        <v>-3335.7767684252976</v>
      </c>
      <c r="DB778" s="15">
        <f ca="1">(BU778*DCF!G$46-DCF!G$5*MAX(BU778*DCF!G$46,0)-MAX(BU778-BT778,0)/Inputs!$B$24)*DCF!G$6</f>
        <v>-2628.0047480397857</v>
      </c>
      <c r="DC778" s="15">
        <f ca="1">(BV778*DCF!H$46-DCF!H$5*MAX(BV778*DCF!H$46,0)-MAX(BV778-BU778,0)/Inputs!$B$24)*DCF!H$6</f>
        <v>-3642.1517687687983</v>
      </c>
      <c r="DD778" s="15">
        <f ca="1">(BW778*DCF!I$46-DCF!I$5*MAX(BW778*DCF!I$46,0)-MAX(BW778-BV778,0)/Inputs!$B$24)*DCF!I$6</f>
        <v>618.79367229076252</v>
      </c>
      <c r="DE778" s="15">
        <f ca="1">(BX778*DCF!J$46-DCF!J$5*MAX(BX778*DCF!J$46,0)-MAX(BX778-BW778,0)/Inputs!$B$24)*DCF!J$6</f>
        <v>-858.63878421358743</v>
      </c>
      <c r="DF778" s="15">
        <f ca="1">(BY778*DCF!K$46-DCF!K$5*MAX(BY778*DCF!K$46,0)-MAX(BY778-BX778,0)/Inputs!$B$24)*DCF!K$6</f>
        <v>735.30253755605804</v>
      </c>
      <c r="DG778" s="15">
        <f ca="1">(BZ778*DCF!L$46-DCF!L$5*MAX(BZ778*DCF!L$46,0)-MAX(BZ778-BY778,0)/Inputs!$B$24)*DCF!L$6</f>
        <v>-1130.7901861846674</v>
      </c>
      <c r="DH778" s="15">
        <f ca="1">(CA778*DCF!M$46-DCF!M$5*MAX(CA778*DCF!M$46,0)-MAX(CA778-BZ778,0)/Inputs!$B$24)*DCF!M$6</f>
        <v>2025.089827902591</v>
      </c>
      <c r="DI778" s="15">
        <f ca="1">SUM(CB778:CL778)+BE778*DCF!M$10*(1+Inputs!$B$30)*(1-Inputs!$B$33)*(1-Inputs!$B$30/Inputs!$B$31)/(Inputs!$B$29-Inputs!$B$30)*DCF!M$6</f>
        <v>58354.02141101798</v>
      </c>
      <c r="DJ778" s="15">
        <f ca="1">SUM(CM778:CW778)+BP778*DCF!M$28*(1+Inputs!$B$30)*(1-Inputs!$B$33)*(1-Inputs!$B$30/Inputs!$B$31)/(Inputs!$B$29-Inputs!$B$30)*DCF!M$6</f>
        <v>347691.10395054612</v>
      </c>
      <c r="DK778" s="15">
        <f ca="1">SUM(CX778:DH778)+CA778*DCF!M$46*(1+Inputs!$B$30)*(1-Inputs!$B$33)*(1-Inputs!$B$30/Inputs!$B$31)/(Inputs!$B$29-Inputs!$B$30)*DCF!M$6</f>
        <v>132116.37682859745</v>
      </c>
      <c r="DM778" s="15">
        <f ca="1">DI778+DJ778+DK778+Inputs!$B$34+Inputs!$B$36-Inputs!$B$35</f>
        <v>615012.5021901615</v>
      </c>
    </row>
    <row r="779" spans="1:117" x14ac:dyDescent="0.75">
      <c r="A779" s="11">
        <v>766</v>
      </c>
      <c r="C779" s="23">
        <f t="shared" ca="1" si="436"/>
        <v>1.1115176251518259</v>
      </c>
      <c r="D779" s="23">
        <f t="shared" ca="1" si="436"/>
        <v>0.49471777454015875</v>
      </c>
      <c r="E779" s="23">
        <f t="shared" ca="1" si="436"/>
        <v>0.48348883729554015</v>
      </c>
      <c r="F779" s="23">
        <f t="shared" ca="1" si="436"/>
        <v>1.0928509964972006</v>
      </c>
      <c r="G779" s="23">
        <f t="shared" ca="1" si="436"/>
        <v>-0.22435472759797093</v>
      </c>
      <c r="H779" s="23">
        <f t="shared" ca="1" si="436"/>
        <v>-0.49464688664058182</v>
      </c>
      <c r="I779" s="23">
        <f t="shared" ca="1" si="436"/>
        <v>1.1367439747092445</v>
      </c>
      <c r="J779" s="23">
        <f t="shared" ca="1" si="436"/>
        <v>-0.25956429663732256</v>
      </c>
      <c r="K779" s="23">
        <f t="shared" ca="1" si="436"/>
        <v>-0.58392834305562868</v>
      </c>
      <c r="L779" s="23">
        <f t="shared" ca="1" si="436"/>
        <v>0.80366536851376003</v>
      </c>
      <c r="M779" s="23">
        <f t="shared" ca="1" si="436"/>
        <v>1.8839125376576219E-3</v>
      </c>
      <c r="N779" s="23">
        <f ca="1">SQRT(Inputs!$B$38)*C779+SQRT(1-Inputs!$B$38)*_xlfn.NORM.S.INV(RAND())</f>
        <v>0.43972114034270615</v>
      </c>
      <c r="O779" s="23">
        <f ca="1">SQRT(Inputs!$B$38)*D779+SQRT(1-Inputs!$B$38)*_xlfn.NORM.S.INV(RAND())</f>
        <v>-0.19833346507466104</v>
      </c>
      <c r="P779" s="23">
        <f ca="1">SQRT(Inputs!$B$38)*E779+SQRT(1-Inputs!$B$38)*_xlfn.NORM.S.INV(RAND())</f>
        <v>-0.48291803553812362</v>
      </c>
      <c r="Q779" s="23">
        <f ca="1">SQRT(Inputs!$B$38)*F779+SQRT(1-Inputs!$B$38)*_xlfn.NORM.S.INV(RAND())</f>
        <v>7.7782158821925074E-2</v>
      </c>
      <c r="R779" s="23">
        <f ca="1">SQRT(Inputs!$B$38)*G779+SQRT(1-Inputs!$B$38)*_xlfn.NORM.S.INV(RAND())</f>
        <v>-1.4107183685686282</v>
      </c>
      <c r="S779" s="23">
        <f ca="1">SQRT(Inputs!$B$38)*H779+SQRT(1-Inputs!$B$38)*_xlfn.NORM.S.INV(RAND())</f>
        <v>-1.6132079413524574</v>
      </c>
      <c r="T779" s="23">
        <f ca="1">SQRT(Inputs!$B$38)*I779+SQRT(1-Inputs!$B$38)*_xlfn.NORM.S.INV(RAND())</f>
        <v>0.462905192721486</v>
      </c>
      <c r="U779" s="23">
        <f ca="1">SQRT(Inputs!$B$38)*J779+SQRT(1-Inputs!$B$38)*_xlfn.NORM.S.INV(RAND())</f>
        <v>-2.6905730758720616</v>
      </c>
      <c r="V779" s="23">
        <f ca="1">SQRT(Inputs!$B$38)*K779+SQRT(1-Inputs!$B$38)*_xlfn.NORM.S.INV(RAND())</f>
        <v>0.34652875614055301</v>
      </c>
      <c r="W779" s="23">
        <f ca="1">SQRT(Inputs!$B$38)*L779+SQRT(1-Inputs!$B$38)*_xlfn.NORM.S.INV(RAND())</f>
        <v>1.2615748102503324</v>
      </c>
      <c r="X779" s="23">
        <f ca="1">SQRT(Inputs!$B$38)*M779+SQRT(1-Inputs!$B$38)*_xlfn.NORM.S.INV(RAND())</f>
        <v>0.14515952921705802</v>
      </c>
      <c r="Y779" s="23">
        <f ca="1">SQRT(Inputs!$B$38)*C779+SQRT(1-Inputs!$B$38)*_xlfn.NORM.S.INV(RAND())</f>
        <v>-0.9717885448565472</v>
      </c>
      <c r="Z779" s="23">
        <f ca="1">SQRT(Inputs!$B$38)*D779+SQRT(1-Inputs!$B$38)*_xlfn.NORM.S.INV(RAND())</f>
        <v>0.40374778827181823</v>
      </c>
      <c r="AA779" s="23">
        <f ca="1">SQRT(Inputs!$B$38)*E779+SQRT(1-Inputs!$B$38)*_xlfn.NORM.S.INV(RAND())</f>
        <v>0.41100963002635971</v>
      </c>
      <c r="AB779" s="23">
        <f ca="1">SQRT(Inputs!$B$38)*F779+SQRT(1-Inputs!$B$38)*_xlfn.NORM.S.INV(RAND())</f>
        <v>-0.40967986799799416</v>
      </c>
      <c r="AC779" s="23">
        <f ca="1">SQRT(Inputs!$B$38)*G779+SQRT(1-Inputs!$B$38)*_xlfn.NORM.S.INV(RAND())</f>
        <v>-0.58511943804272071</v>
      </c>
      <c r="AD779" s="23">
        <f ca="1">SQRT(Inputs!$B$38)*H779+SQRT(1-Inputs!$B$38)*_xlfn.NORM.S.INV(RAND())</f>
        <v>-1.637182016398127</v>
      </c>
      <c r="AE779" s="23">
        <f ca="1">SQRT(Inputs!$B$38)*I779+SQRT(1-Inputs!$B$38)*_xlfn.NORM.S.INV(RAND())</f>
        <v>-0.13853529341608739</v>
      </c>
      <c r="AF779" s="23">
        <f ca="1">SQRT(Inputs!$B$38)*J779+SQRT(1-Inputs!$B$38)*_xlfn.NORM.S.INV(RAND())</f>
        <v>-0.50882478989749635</v>
      </c>
      <c r="AG779" s="23">
        <f ca="1">SQRT(Inputs!$B$38)*K779+SQRT(1-Inputs!$B$38)*_xlfn.NORM.S.INV(RAND())</f>
        <v>-0.60542347084016368</v>
      </c>
      <c r="AH779" s="23">
        <f ca="1">SQRT(Inputs!$B$38)*L779+SQRT(1-Inputs!$B$38)*_xlfn.NORM.S.INV(RAND())</f>
        <v>1.0375817156532481</v>
      </c>
      <c r="AI779" s="23">
        <f ca="1">SQRT(Inputs!$B$38)*M779+SQRT(1-Inputs!$B$38)*_xlfn.NORM.S.INV(RAND())</f>
        <v>0.59862826994425189</v>
      </c>
      <c r="AJ779" s="23">
        <f ca="1">SQRT(Inputs!$B$38)*C779+SQRT(1-Inputs!$B$38)*_xlfn.NORM.S.INV(RAND())</f>
        <v>-1.9085943795557614E-2</v>
      </c>
      <c r="AK779" s="23">
        <f ca="1">SQRT(Inputs!$B$38)*D779+SQRT(1-Inputs!$B$38)*_xlfn.NORM.S.INV(RAND())</f>
        <v>1.0989675622441122</v>
      </c>
      <c r="AL779" s="23">
        <f ca="1">SQRT(Inputs!$B$38)*E779+SQRT(1-Inputs!$B$38)*_xlfn.NORM.S.INV(RAND())</f>
        <v>0.57201411279193226</v>
      </c>
      <c r="AM779" s="23">
        <f ca="1">SQRT(Inputs!$B$38)*F779+SQRT(1-Inputs!$B$38)*_xlfn.NORM.S.INV(RAND())</f>
        <v>1.6824236964256816</v>
      </c>
      <c r="AN779" s="23">
        <f ca="1">SQRT(Inputs!$B$38)*G779+SQRT(1-Inputs!$B$38)*_xlfn.NORM.S.INV(RAND())</f>
        <v>0.40482837365357088</v>
      </c>
      <c r="AO779" s="23">
        <f ca="1">SQRT(Inputs!$B$38)*H779+SQRT(1-Inputs!$B$38)*_xlfn.NORM.S.INV(RAND())</f>
        <v>-0.83563302096900505</v>
      </c>
      <c r="AP779" s="23">
        <f ca="1">SQRT(Inputs!$B$38)*I779+SQRT(1-Inputs!$B$38)*_xlfn.NORM.S.INV(RAND())</f>
        <v>1.3885773020105319</v>
      </c>
      <c r="AQ779" s="23">
        <f ca="1">SQRT(Inputs!$B$38)*J779+SQRT(1-Inputs!$B$38)*_xlfn.NORM.S.INV(RAND())</f>
        <v>-0.89502712263719653</v>
      </c>
      <c r="AR779" s="23">
        <f ca="1">SQRT(Inputs!$B$38)*K779+SQRT(1-Inputs!$B$38)*_xlfn.NORM.S.INV(RAND())</f>
        <v>-1.292797892784985</v>
      </c>
      <c r="AS779" s="23">
        <f ca="1">SQRT(Inputs!$B$38)*L779+SQRT(1-Inputs!$B$38)*_xlfn.NORM.S.INV(RAND())</f>
        <v>5.232023086058657E-2</v>
      </c>
      <c r="AT779" s="23">
        <f ca="1">SQRT(Inputs!$B$38)*M779+SQRT(1-Inputs!$B$38)*_xlfn.NORM.S.INV(RAND())</f>
        <v>8.3819297845047595E-3</v>
      </c>
      <c r="AU779" s="15">
        <f ca="1">Inputs!$B$6*EXP($B$8-0.5*C$5^2+C$5*N779)</f>
        <v>5328.3208470775071</v>
      </c>
      <c r="AV779" s="15">
        <f t="shared" ca="1" si="401"/>
        <v>6299.4206282430878</v>
      </c>
      <c r="AW779" s="15">
        <f t="shared" ca="1" si="402"/>
        <v>7196.6579291606258</v>
      </c>
      <c r="AX779" s="15">
        <f t="shared" ca="1" si="403"/>
        <v>8872.1953179736611</v>
      </c>
      <c r="AY779" s="15">
        <f t="shared" ca="1" si="404"/>
        <v>9195.7345625036269</v>
      </c>
      <c r="AZ779" s="15">
        <f t="shared" ca="1" si="405"/>
        <v>9416.1204400314964</v>
      </c>
      <c r="BA779" s="15">
        <f t="shared" ca="1" si="406"/>
        <v>12094.924948118118</v>
      </c>
      <c r="BB779" s="15">
        <f t="shared" ca="1" si="407"/>
        <v>11308.916248608517</v>
      </c>
      <c r="BC779" s="15">
        <f t="shared" ca="1" si="408"/>
        <v>14321.686440415468</v>
      </c>
      <c r="BD779" s="15">
        <f t="shared" ca="1" si="409"/>
        <v>19742.867613632312</v>
      </c>
      <c r="BE779" s="15">
        <f t="shared" ca="1" si="410"/>
        <v>24514.327523529853</v>
      </c>
      <c r="BF779" s="15">
        <f ca="1">Inputs!$B$13*EXP($B$9-0.5*C$6^2+C$6*Y779)</f>
        <v>11407.36406696942</v>
      </c>
      <c r="BG779" s="15">
        <f t="shared" ca="1" si="411"/>
        <v>14953.185998756195</v>
      </c>
      <c r="BH779" s="15">
        <f t="shared" ca="1" si="412"/>
        <v>19558.925083866168</v>
      </c>
      <c r="BI779" s="15">
        <f t="shared" ca="1" si="413"/>
        <v>22479.888544390455</v>
      </c>
      <c r="BJ779" s="15">
        <f t="shared" ca="1" si="414"/>
        <v>25329.821529729561</v>
      </c>
      <c r="BK779" s="15">
        <f t="shared" ca="1" si="415"/>
        <v>24876.316811689761</v>
      </c>
      <c r="BL779" s="15">
        <f t="shared" ca="1" si="416"/>
        <v>30013.848122212366</v>
      </c>
      <c r="BM779" s="15">
        <f t="shared" ca="1" si="417"/>
        <v>34633.631944578483</v>
      </c>
      <c r="BN779" s="15">
        <f t="shared" ca="1" si="418"/>
        <v>39614.140563555775</v>
      </c>
      <c r="BO779" s="15">
        <f t="shared" ca="1" si="419"/>
        <v>54988.917041627064</v>
      </c>
      <c r="BP779" s="15">
        <f t="shared" ca="1" si="420"/>
        <v>72430.588910071063</v>
      </c>
      <c r="BQ779" s="15">
        <f ca="1">Inputs!$B$20*EXP($B$10-0.5*C$7^2+C$7*AJ779)</f>
        <v>4260.5742550067398</v>
      </c>
      <c r="BR779" s="15">
        <f t="shared" ca="1" si="421"/>
        <v>8195.5850639148084</v>
      </c>
      <c r="BS779" s="15">
        <f t="shared" ca="1" si="422"/>
        <v>13226.825662678093</v>
      </c>
      <c r="BT779" s="15">
        <f t="shared" ca="1" si="423"/>
        <v>28354.959162210151</v>
      </c>
      <c r="BU779" s="15">
        <f t="shared" ca="1" si="424"/>
        <v>43340.760791871813</v>
      </c>
      <c r="BV779" s="15">
        <f t="shared" ca="1" si="425"/>
        <v>49951.721598799413</v>
      </c>
      <c r="BW779" s="15">
        <f t="shared" ca="1" si="426"/>
        <v>93518.628593541289</v>
      </c>
      <c r="BX779" s="15">
        <f t="shared" ca="1" si="427"/>
        <v>109316.35101209371</v>
      </c>
      <c r="BY779" s="15">
        <f t="shared" ca="1" si="428"/>
        <v>119606.74781503197</v>
      </c>
      <c r="BZ779" s="15">
        <f t="shared" ca="1" si="429"/>
        <v>169446.98436316478</v>
      </c>
      <c r="CA779" s="15">
        <f t="shared" ca="1" si="430"/>
        <v>238376.37732830882</v>
      </c>
      <c r="CB779" s="15">
        <f ca="1">(AU779*DCF!C$10-DCF!C$5*MAX(AU779*DCF!C$10,0)-MAX(AU779-Inputs!$B$6,0)/Inputs!$B$10)*DCF!C$6</f>
        <v>1040.4640777663653</v>
      </c>
      <c r="CC779" s="15">
        <f ca="1">(AV779*DCF!D$10-DCF!D$5*MAX(AV779*DCF!D$10,0)-MAX(AV779-AU779,0)/Inputs!$B$10)*DCF!D$6</f>
        <v>1298.6638348099079</v>
      </c>
      <c r="CD779" s="15">
        <f ca="1">(AW779*DCF!E$10-DCF!E$5*MAX(AW779*DCF!E$10,0)-MAX(AW779-AV779,0)/Inputs!$B$10)*DCF!E$6</f>
        <v>1459.4987584224923</v>
      </c>
      <c r="CE779" s="15">
        <f ca="1">(AX779*DCF!F$10-DCF!F$5*MAX(AX779*DCF!F$10,0)-MAX(AX779-AW779,0)/Inputs!$B$10)*DCF!F$6</f>
        <v>1588.14830927663</v>
      </c>
      <c r="CF779" s="15">
        <f ca="1">(AY779*DCF!G$10-DCF!G$5*MAX(AY779*DCF!G$10,0)-MAX(AY779-AX779,0)/Inputs!$B$10)*DCF!G$6</f>
        <v>1832.4979219419918</v>
      </c>
      <c r="CG779" s="15">
        <f ca="1">(AZ779*DCF!H$10-DCF!H$5*MAX(AZ779*DCF!H$10,0)-MAX(AZ779-AY779,0)/Inputs!$B$10)*DCF!H$6</f>
        <v>1789.0130739509082</v>
      </c>
      <c r="CH779" s="15">
        <f ca="1">(BA779*DCF!I$10-DCF!I$5*MAX(BA779*DCF!I$10,0)-MAX(BA779-AZ779,0)/Inputs!$B$10)*DCF!I$6</f>
        <v>1769.8837676623209</v>
      </c>
      <c r="CI779" s="15">
        <f ca="1">(BB779*DCF!J$10-DCF!J$5*MAX(BB779*DCF!J$10,0)-MAX(BB779-BA779,0)/Inputs!$B$10)*DCF!J$6</f>
        <v>1940.6362686150228</v>
      </c>
      <c r="CJ779" s="15">
        <f ca="1">(BC779*DCF!K$10-DCF!K$5*MAX(BC779*DCF!K$10,0)-MAX(BC779-BB779,0)/Inputs!$B$10)*DCF!K$6</f>
        <v>1883.8195452353914</v>
      </c>
      <c r="CK779" s="15">
        <f ca="1">(BD779*DCF!L$10-DCF!L$5*MAX(BD779*DCF!L$10,0)-MAX(BD779-BC779,0)/Inputs!$B$10)*DCF!L$6</f>
        <v>2276.5533635880893</v>
      </c>
      <c r="CL779" s="15">
        <f ca="1">(BE779*DCF!M$10-DCF!M$5*MAX(BE779*DCF!M$10,0)-MAX(BE779-BD779,0)/Inputs!$B$10)*DCF!M$6</f>
        <v>2889.2868141798349</v>
      </c>
      <c r="CM779" s="15">
        <f ca="1">(BF779*DCF!C$28-DCF!C$5*MAX(BF779*DCF!C$28,0)-MAX(BF779-Inputs!$B$13,0)/Inputs!$B$17)*DCF!C$6</f>
        <v>3476.7496845095916</v>
      </c>
      <c r="CN779" s="15">
        <f ca="1">(BG779*DCF!D$28-DCF!D$5*MAX(BG779*DCF!D$28,0)-MAX(BG779-BF779,0)/Inputs!$B$17)*DCF!D$6</f>
        <v>3647.5717614305618</v>
      </c>
      <c r="CO779" s="15">
        <f ca="1">(BH779*DCF!E$28-DCF!E$5*MAX(BH779*DCF!E$28,0)-MAX(BH779-BG779,0)/Inputs!$B$17)*DCF!E$6</f>
        <v>4631.7080819647817</v>
      </c>
      <c r="CP779" s="15">
        <f ca="1">(BI779*DCF!F$28-DCF!F$5*MAX(BI779*DCF!F$28,0)-MAX(BI779-BH779,0)/Inputs!$B$17)*DCF!F$6</f>
        <v>5570.8900328114541</v>
      </c>
      <c r="CQ779" s="15">
        <f ca="1">(BJ779*DCF!G$28-DCF!G$5*MAX(BJ779*DCF!G$28,0)-MAX(BJ779-BI779,0)/Inputs!$B$17)*DCF!G$6</f>
        <v>6092.6837984566964</v>
      </c>
      <c r="CR779" s="15">
        <f ca="1">(BK779*DCF!H$28-DCF!H$5*MAX(BK779*DCF!H$28,0)-MAX(BK779-BJ779,0)/Inputs!$B$17)*DCF!H$6</f>
        <v>6152.1876011725353</v>
      </c>
      <c r="CS779" s="15">
        <f ca="1">(BL779*DCF!I$28-DCF!I$5*MAX(BL779*DCF!I$28,0)-MAX(BL779-BK779,0)/Inputs!$B$17)*DCF!I$6</f>
        <v>6320.4542954071303</v>
      </c>
      <c r="CT779" s="15">
        <f ca="1">(BM779*DCF!J$28-DCF!J$5*MAX(BM779*DCF!J$28,0)-MAX(BM779-BL779,0)/Inputs!$B$17)*DCF!J$6</f>
        <v>7113.6294872753851</v>
      </c>
      <c r="CU779" s="15">
        <f ca="1">(BN779*DCF!K$28-DCF!K$5*MAX(BN779*DCF!K$28,0)-MAX(BN779-BM779,0)/Inputs!$B$17)*DCF!K$6</f>
        <v>7755.7963109028378</v>
      </c>
      <c r="CV779" s="15">
        <f ca="1">(BO779*DCF!L$28-DCF!L$5*MAX(BO779*DCF!L$28,0)-MAX(BO779-BN779,0)/Inputs!$B$17)*DCF!L$6</f>
        <v>9231.7615645094338</v>
      </c>
      <c r="CW779" s="15">
        <f ca="1">(BP779*DCF!M$28-DCF!M$5*MAX(BP779*DCF!M$28,0)-MAX(BP779-BO779,0)/Inputs!$B$17)*DCF!M$6</f>
        <v>11804.712412178165</v>
      </c>
      <c r="CX779" s="15">
        <f ca="1">(BQ779*DCF!C$46-DCF!C$5*MAX(BQ779*DCF!C$46,0)-MAX(BQ779-Inputs!$B$20,0)/Inputs!$B$24)*DCF!C$6</f>
        <v>-1473.3770819908127</v>
      </c>
      <c r="CY779" s="15">
        <f ca="1">(BR779*DCF!D$46-DCF!D$5*MAX(BR779*DCF!D$46,0)-MAX(BR779-BQ779,0)/Inputs!$B$24)*DCF!D$6</f>
        <v>-3077.8316955017058</v>
      </c>
      <c r="CZ779" s="15">
        <f ca="1">(BS779*DCF!E$46-DCF!E$5*MAX(BS779*DCF!E$46,0)-MAX(BS779-BR779,0)/Inputs!$B$24)*DCF!E$6</f>
        <v>-3547.2717004125493</v>
      </c>
      <c r="DA779" s="15">
        <f ca="1">(BT779*DCF!F$46-DCF!F$5*MAX(BT779*DCF!F$46,0)-MAX(BT779-BS779,0)/Inputs!$B$24)*DCF!F$6</f>
        <v>-7573.6190438802896</v>
      </c>
      <c r="DB779" s="15">
        <f ca="1">(BU779*DCF!G$46-DCF!G$5*MAX(BU779*DCF!G$46,0)-MAX(BU779-BT779,0)/Inputs!$B$24)*DCF!G$6</f>
        <v>-6498.8251470816058</v>
      </c>
      <c r="DC779" s="15">
        <f ca="1">(BV779*DCF!H$46-DCF!H$5*MAX(BV779*DCF!H$46,0)-MAX(BV779-BU779,0)/Inputs!$B$24)*DCF!H$6</f>
        <v>-2054.3155647238441</v>
      </c>
      <c r="DD779" s="15">
        <f ca="1">(BW779*DCF!I$46-DCF!I$5*MAX(BW779*DCF!I$46,0)-MAX(BW779-BV779,0)/Inputs!$B$24)*DCF!I$6</f>
        <v>-10346.524616100693</v>
      </c>
      <c r="DE779" s="15">
        <f ca="1">(BX779*DCF!J$46-DCF!J$5*MAX(BX779*DCF!J$46,0)-MAX(BX779-BW779,0)/Inputs!$B$24)*DCF!J$6</f>
        <v>396.22065312128041</v>
      </c>
      <c r="DF779" s="15">
        <f ca="1">(BY779*DCF!K$46-DCF!K$5*MAX(BY779*DCF!K$46,0)-MAX(BY779-BX779,0)/Inputs!$B$24)*DCF!K$6</f>
        <v>4311.4630645181687</v>
      </c>
      <c r="DG779" s="15">
        <f ca="1">(BZ779*DCF!L$46-DCF!L$5*MAX(BZ779*DCF!L$46,0)-MAX(BZ779-BY779,0)/Inputs!$B$24)*DCF!L$6</f>
        <v>434.07583022005929</v>
      </c>
      <c r="DH779" s="15">
        <f ca="1">(CA779*DCF!M$46-DCF!M$5*MAX(CA779*DCF!M$46,0)-MAX(CA779-BZ779,0)/Inputs!$B$24)*DCF!M$6</f>
        <v>4277.655364755652</v>
      </c>
      <c r="DI779" s="15">
        <f ca="1">SUM(CB779:CL779)+BE779*DCF!M$10*(1+Inputs!$B$30)*(1-Inputs!$B$33)*(1-Inputs!$B$30/Inputs!$B$31)/(Inputs!$B$29-Inputs!$B$30)*DCF!M$6</f>
        <v>87992.163401854545</v>
      </c>
      <c r="DJ779" s="15">
        <f ca="1">SUM(CM779:CW779)+BP779*DCF!M$28*(1+Inputs!$B$30)*(1-Inputs!$B$33)*(1-Inputs!$B$30/Inputs!$B$31)/(Inputs!$B$29-Inputs!$B$30)*DCF!M$6</f>
        <v>340565.19400676584</v>
      </c>
      <c r="DK779" s="15">
        <f ca="1">SUM(CX779:DH779)+CA779*DCF!M$46*(1+Inputs!$B$30)*(1-Inputs!$B$33)*(1-Inputs!$B$30/Inputs!$B$31)/(Inputs!$B$29-Inputs!$B$30)*DCF!M$6</f>
        <v>343405.76689955837</v>
      </c>
      <c r="DM779" s="15">
        <f ca="1">DI779+DJ779+DK779+Inputs!$B$34+Inputs!$B$36-Inputs!$B$35</f>
        <v>848814.12430817878</v>
      </c>
    </row>
    <row r="780" spans="1:117" x14ac:dyDescent="0.75">
      <c r="A780" s="11">
        <v>767</v>
      </c>
      <c r="C780" s="23">
        <f t="shared" ca="1" si="436"/>
        <v>-1.447851234137437</v>
      </c>
      <c r="D780" s="23">
        <f t="shared" ca="1" si="436"/>
        <v>-2.0897894623474249</v>
      </c>
      <c r="E780" s="23">
        <f t="shared" ca="1" si="436"/>
        <v>0.14692112094219728</v>
      </c>
      <c r="F780" s="23">
        <f t="shared" ca="1" si="436"/>
        <v>0.70726492019597542</v>
      </c>
      <c r="G780" s="23">
        <f t="shared" ca="1" si="436"/>
        <v>-0.57711201584090366</v>
      </c>
      <c r="H780" s="23">
        <f t="shared" ca="1" si="436"/>
        <v>1.3214163187926864</v>
      </c>
      <c r="I780" s="23">
        <f t="shared" ca="1" si="436"/>
        <v>0.89424391401345604</v>
      </c>
      <c r="J780" s="23">
        <f t="shared" ca="1" si="436"/>
        <v>6.2211987033388053E-2</v>
      </c>
      <c r="K780" s="23">
        <f t="shared" ca="1" si="436"/>
        <v>-0.57409392055766828</v>
      </c>
      <c r="L780" s="23">
        <f t="shared" ca="1" si="436"/>
        <v>-0.39049725522619688</v>
      </c>
      <c r="M780" s="23">
        <f t="shared" ca="1" si="436"/>
        <v>0.42806479831915406</v>
      </c>
      <c r="N780" s="23">
        <f ca="1">SQRT(Inputs!$B$38)*C780+SQRT(1-Inputs!$B$38)*_xlfn.NORM.S.INV(RAND())</f>
        <v>-1.5568103208955404</v>
      </c>
      <c r="O780" s="23">
        <f ca="1">SQRT(Inputs!$B$38)*D780+SQRT(1-Inputs!$B$38)*_xlfn.NORM.S.INV(RAND())</f>
        <v>-2.7066736270459244</v>
      </c>
      <c r="P780" s="23">
        <f ca="1">SQRT(Inputs!$B$38)*E780+SQRT(1-Inputs!$B$38)*_xlfn.NORM.S.INV(RAND())</f>
        <v>-0.81530853919279433</v>
      </c>
      <c r="Q780" s="23">
        <f ca="1">SQRT(Inputs!$B$38)*F780+SQRT(1-Inputs!$B$38)*_xlfn.NORM.S.INV(RAND())</f>
        <v>4.8634337887875134E-2</v>
      </c>
      <c r="R780" s="23">
        <f ca="1">SQRT(Inputs!$B$38)*G780+SQRT(1-Inputs!$B$38)*_xlfn.NORM.S.INV(RAND())</f>
        <v>-1.1585720358766529</v>
      </c>
      <c r="S780" s="23">
        <f ca="1">SQRT(Inputs!$B$38)*H780+SQRT(1-Inputs!$B$38)*_xlfn.NORM.S.INV(RAND())</f>
        <v>0.82691988311746101</v>
      </c>
      <c r="T780" s="23">
        <f ca="1">SQRT(Inputs!$B$38)*I780+SQRT(1-Inputs!$B$38)*_xlfn.NORM.S.INV(RAND())</f>
        <v>1.1493060484932904</v>
      </c>
      <c r="U780" s="23">
        <f ca="1">SQRT(Inputs!$B$38)*J780+SQRT(1-Inputs!$B$38)*_xlfn.NORM.S.INV(RAND())</f>
        <v>-0.24698514077998279</v>
      </c>
      <c r="V780" s="23">
        <f ca="1">SQRT(Inputs!$B$38)*K780+SQRT(1-Inputs!$B$38)*_xlfn.NORM.S.INV(RAND())</f>
        <v>-5.9830482444048316E-2</v>
      </c>
      <c r="W780" s="23">
        <f ca="1">SQRT(Inputs!$B$38)*L780+SQRT(1-Inputs!$B$38)*_xlfn.NORM.S.INV(RAND())</f>
        <v>0.54661335335728667</v>
      </c>
      <c r="X780" s="23">
        <f ca="1">SQRT(Inputs!$B$38)*M780+SQRT(1-Inputs!$B$38)*_xlfn.NORM.S.INV(RAND())</f>
        <v>0.37364034822051284</v>
      </c>
      <c r="Y780" s="23">
        <f ca="1">SQRT(Inputs!$B$38)*C780+SQRT(1-Inputs!$B$38)*_xlfn.NORM.S.INV(RAND())</f>
        <v>-2.5052116941901494</v>
      </c>
      <c r="Z780" s="23">
        <f ca="1">SQRT(Inputs!$B$38)*D780+SQRT(1-Inputs!$B$38)*_xlfn.NORM.S.INV(RAND())</f>
        <v>-1.9173772789894119</v>
      </c>
      <c r="AA780" s="23">
        <f ca="1">SQRT(Inputs!$B$38)*E780+SQRT(1-Inputs!$B$38)*_xlfn.NORM.S.INV(RAND())</f>
        <v>-0.11857260861393978</v>
      </c>
      <c r="AB780" s="23">
        <f ca="1">SQRT(Inputs!$B$38)*F780+SQRT(1-Inputs!$B$38)*_xlfn.NORM.S.INV(RAND())</f>
        <v>-0.31768454268487323</v>
      </c>
      <c r="AC780" s="23">
        <f ca="1">SQRT(Inputs!$B$38)*G780+SQRT(1-Inputs!$B$38)*_xlfn.NORM.S.INV(RAND())</f>
        <v>0.43933753553014515</v>
      </c>
      <c r="AD780" s="23">
        <f ca="1">SQRT(Inputs!$B$38)*H780+SQRT(1-Inputs!$B$38)*_xlfn.NORM.S.INV(RAND())</f>
        <v>1.1163272215940105</v>
      </c>
      <c r="AE780" s="23">
        <f ca="1">SQRT(Inputs!$B$38)*I780+SQRT(1-Inputs!$B$38)*_xlfn.NORM.S.INV(RAND())</f>
        <v>-0.66583475634813027</v>
      </c>
      <c r="AF780" s="23">
        <f ca="1">SQRT(Inputs!$B$38)*J780+SQRT(1-Inputs!$B$38)*_xlfn.NORM.S.INV(RAND())</f>
        <v>0.53994081036895092</v>
      </c>
      <c r="AG780" s="23">
        <f ca="1">SQRT(Inputs!$B$38)*K780+SQRT(1-Inputs!$B$38)*_xlfn.NORM.S.INV(RAND())</f>
        <v>-0.56216937318469562</v>
      </c>
      <c r="AH780" s="23">
        <f ca="1">SQRT(Inputs!$B$38)*L780+SQRT(1-Inputs!$B$38)*_xlfn.NORM.S.INV(RAND())</f>
        <v>-0.91421933073384942</v>
      </c>
      <c r="AI780" s="23">
        <f ca="1">SQRT(Inputs!$B$38)*M780+SQRT(1-Inputs!$B$38)*_xlfn.NORM.S.INV(RAND())</f>
        <v>0.4675020177771515</v>
      </c>
      <c r="AJ780" s="23">
        <f ca="1">SQRT(Inputs!$B$38)*C780+SQRT(1-Inputs!$B$38)*_xlfn.NORM.S.INV(RAND())</f>
        <v>-1.1392364818733514</v>
      </c>
      <c r="AK780" s="23">
        <f ca="1">SQRT(Inputs!$B$38)*D780+SQRT(1-Inputs!$B$38)*_xlfn.NORM.S.INV(RAND())</f>
        <v>-1.1740359206299056</v>
      </c>
      <c r="AL780" s="23">
        <f ca="1">SQRT(Inputs!$B$38)*E780+SQRT(1-Inputs!$B$38)*_xlfn.NORM.S.INV(RAND())</f>
        <v>-0.73281338410304298</v>
      </c>
      <c r="AM780" s="23">
        <f ca="1">SQRT(Inputs!$B$38)*F780+SQRT(1-Inputs!$B$38)*_xlfn.NORM.S.INV(RAND())</f>
        <v>-0.33023619798987902</v>
      </c>
      <c r="AN780" s="23">
        <f ca="1">SQRT(Inputs!$B$38)*G780+SQRT(1-Inputs!$B$38)*_xlfn.NORM.S.INV(RAND())</f>
        <v>-1.1993933482688626</v>
      </c>
      <c r="AO780" s="23">
        <f ca="1">SQRT(Inputs!$B$38)*H780+SQRT(1-Inputs!$B$38)*_xlfn.NORM.S.INV(RAND())</f>
        <v>1.2743547310631347</v>
      </c>
      <c r="AP780" s="23">
        <f ca="1">SQRT(Inputs!$B$38)*I780+SQRT(1-Inputs!$B$38)*_xlfn.NORM.S.INV(RAND())</f>
        <v>1.0635109171782271</v>
      </c>
      <c r="AQ780" s="23">
        <f ca="1">SQRT(Inputs!$B$38)*J780+SQRT(1-Inputs!$B$38)*_xlfn.NORM.S.INV(RAND())</f>
        <v>-0.77631523696301763</v>
      </c>
      <c r="AR780" s="23">
        <f ca="1">SQRT(Inputs!$B$38)*K780+SQRT(1-Inputs!$B$38)*_xlfn.NORM.S.INV(RAND())</f>
        <v>0.44578204177835196</v>
      </c>
      <c r="AS780" s="23">
        <f ca="1">SQRT(Inputs!$B$38)*L780+SQRT(1-Inputs!$B$38)*_xlfn.NORM.S.INV(RAND())</f>
        <v>0.68485974279173489</v>
      </c>
      <c r="AT780" s="23">
        <f ca="1">SQRT(Inputs!$B$38)*M780+SQRT(1-Inputs!$B$38)*_xlfn.NORM.S.INV(RAND())</f>
        <v>0.68866458648596629</v>
      </c>
      <c r="AU780" s="15">
        <f ca="1">Inputs!$B$6*EXP($B$8-0.5*C$5^2+C$5*N780)</f>
        <v>3856.8526024146381</v>
      </c>
      <c r="AV780" s="15">
        <f t="shared" ca="1" si="401"/>
        <v>3153.3541491238366</v>
      </c>
      <c r="AW780" s="15">
        <f t="shared" ca="1" si="402"/>
        <v>3444.5475274522173</v>
      </c>
      <c r="AX780" s="15">
        <f t="shared" ca="1" si="403"/>
        <v>4231.0769361365446</v>
      </c>
      <c r="AY780" s="15">
        <f t="shared" ca="1" si="404"/>
        <v>4516.4292126196988</v>
      </c>
      <c r="AZ780" s="15">
        <f t="shared" ca="1" si="405"/>
        <v>6050.316392327647</v>
      </c>
      <c r="BA780" s="15">
        <f t="shared" ca="1" si="406"/>
        <v>8350.4201091299965</v>
      </c>
      <c r="BB780" s="15">
        <f t="shared" ca="1" si="407"/>
        <v>9973.5800195704796</v>
      </c>
      <c r="BC780" s="15">
        <f t="shared" ca="1" si="408"/>
        <v>12144.753262130449</v>
      </c>
      <c r="BD780" s="15">
        <f t="shared" ca="1" si="409"/>
        <v>15658.936062142537</v>
      </c>
      <c r="BE780" s="15">
        <f t="shared" ca="1" si="410"/>
        <v>19852.249078964524</v>
      </c>
      <c r="BF780" s="15">
        <f ca="1">Inputs!$B$13*EXP($B$9-0.5*C$6^2+C$6*Y780)</f>
        <v>8417.0677545486651</v>
      </c>
      <c r="BG780" s="15">
        <f t="shared" ca="1" si="411"/>
        <v>7258.0172359733961</v>
      </c>
      <c r="BH780" s="15">
        <f t="shared" ca="1" si="412"/>
        <v>8695.2671611118712</v>
      </c>
      <c r="BI780" s="15">
        <f t="shared" ca="1" si="413"/>
        <v>10136.351331257832</v>
      </c>
      <c r="BJ780" s="15">
        <f t="shared" ca="1" si="414"/>
        <v>13238.911732947514</v>
      </c>
      <c r="BK780" s="15">
        <f t="shared" ca="1" si="415"/>
        <v>18915.203213524968</v>
      </c>
      <c r="BL780" s="15">
        <f t="shared" ca="1" si="416"/>
        <v>21314.232926676301</v>
      </c>
      <c r="BM780" s="15">
        <f t="shared" ca="1" si="417"/>
        <v>28017.435956453999</v>
      </c>
      <c r="BN780" s="15">
        <f t="shared" ca="1" si="418"/>
        <v>32213.039672801133</v>
      </c>
      <c r="BO780" s="15">
        <f t="shared" ca="1" si="419"/>
        <v>35638.946267646024</v>
      </c>
      <c r="BP780" s="15">
        <f t="shared" ca="1" si="420"/>
        <v>46250.855400285167</v>
      </c>
      <c r="BQ780" s="15">
        <f ca="1">Inputs!$B$20*EXP($B$10-0.5*C$7^2+C$7*AJ780)</f>
        <v>2863.6755261243925</v>
      </c>
      <c r="BR780" s="15">
        <f t="shared" ca="1" si="421"/>
        <v>2676.305038056405</v>
      </c>
      <c r="BS780" s="15">
        <f t="shared" ca="1" si="422"/>
        <v>2969.3357817638425</v>
      </c>
      <c r="BT780" s="15">
        <f t="shared" ca="1" si="423"/>
        <v>3754.3217063998286</v>
      </c>
      <c r="BU780" s="15">
        <f t="shared" ca="1" si="424"/>
        <v>3892.4000012228821</v>
      </c>
      <c r="BV780" s="15">
        <f t="shared" ca="1" si="425"/>
        <v>7216.4745383757663</v>
      </c>
      <c r="BW780" s="15">
        <f t="shared" ca="1" si="426"/>
        <v>12612.270266288009</v>
      </c>
      <c r="BX780" s="15">
        <f t="shared" ca="1" si="427"/>
        <v>15097.877356009289</v>
      </c>
      <c r="BY780" s="15">
        <f t="shared" ca="1" si="428"/>
        <v>23038.132145825581</v>
      </c>
      <c r="BZ780" s="15">
        <f t="shared" ca="1" si="429"/>
        <v>36662.841878059306</v>
      </c>
      <c r="CA780" s="15">
        <f t="shared" ca="1" si="430"/>
        <v>58204.418152184648</v>
      </c>
      <c r="CB780" s="15">
        <f ca="1">(AU780*DCF!C$10-DCF!C$5*MAX(AU780*DCF!C$10,0)-MAX(AU780-Inputs!$B$6,0)/Inputs!$B$10)*DCF!C$6</f>
        <v>990.47490629452318</v>
      </c>
      <c r="CC780" s="15">
        <f ca="1">(AV780*DCF!D$10-DCF!D$5*MAX(AV780*DCF!D$10,0)-MAX(AV780-AU780,0)/Inputs!$B$10)*DCF!D$6</f>
        <v>768.60871057582119</v>
      </c>
      <c r="CD780" s="15">
        <f ca="1">(AW780*DCF!E$10-DCF!E$5*MAX(AW780*DCF!E$10,0)-MAX(AW780-AV780,0)/Inputs!$B$10)*DCF!E$6</f>
        <v>729.70238390116333</v>
      </c>
      <c r="CE780" s="15">
        <f ca="1">(AX780*DCF!F$10-DCF!F$5*MAX(AX780*DCF!F$10,0)-MAX(AX780-AW780,0)/Inputs!$B$10)*DCF!F$6</f>
        <v>759.98008256609057</v>
      </c>
      <c r="CF780" s="15">
        <f ca="1">(AY780*DCF!G$10-DCF!G$5*MAX(AY780*DCF!G$10,0)-MAX(AY780-AX780,0)/Inputs!$B$10)*DCF!G$6</f>
        <v>875.71475182995437</v>
      </c>
      <c r="CG780" s="15">
        <f ca="1">(AZ780*DCF!H$10-DCF!H$5*MAX(AZ780*DCF!H$10,0)-MAX(AZ780-AY780,0)/Inputs!$B$10)*DCF!H$6</f>
        <v>902.30410003220084</v>
      </c>
      <c r="CH780" s="15">
        <f ca="1">(BA780*DCF!I$10-DCF!I$5*MAX(BA780*DCF!I$10,0)-MAX(BA780-AZ780,0)/Inputs!$B$10)*DCF!I$6</f>
        <v>1148.0195317794389</v>
      </c>
      <c r="CI780" s="15">
        <f ca="1">(BB780*DCF!J$10-DCF!J$5*MAX(BB780*DCF!J$10,0)-MAX(BB780-BA780,0)/Inputs!$B$10)*DCF!J$6</f>
        <v>1465.5263363999893</v>
      </c>
      <c r="CJ780" s="15">
        <f ca="1">(BC780*DCF!K$10-DCF!K$5*MAX(BC780*DCF!K$10,0)-MAX(BC780-BB780,0)/Inputs!$B$10)*DCF!K$6</f>
        <v>1651.1790267147305</v>
      </c>
      <c r="CK780" s="15">
        <f ca="1">(BD780*DCF!L$10-DCF!L$5*MAX(BD780*DCF!L$10,0)-MAX(BD780-BC780,0)/Inputs!$B$10)*DCF!L$6</f>
        <v>1907.2245923658181</v>
      </c>
      <c r="CL780" s="15">
        <f ca="1">(BE780*DCF!M$10-DCF!M$5*MAX(BE780*DCF!M$10,0)-MAX(BE780-BD780,0)/Inputs!$B$10)*DCF!M$6</f>
        <v>2300.4730699358379</v>
      </c>
      <c r="CM780" s="15">
        <f ca="1">(BF780*DCF!C$28-DCF!C$5*MAX(BF780*DCF!C$28,0)-MAX(BF780-Inputs!$B$13,0)/Inputs!$B$17)*DCF!C$6</f>
        <v>2568.8338784805819</v>
      </c>
      <c r="CN780" s="15">
        <f ca="1">(BG780*DCF!D$28-DCF!D$5*MAX(BG780*DCF!D$28,0)-MAX(BG780-BF780,0)/Inputs!$B$17)*DCF!D$6</f>
        <v>2137.6534735274099</v>
      </c>
      <c r="CO780" s="15">
        <f ca="1">(BH780*DCF!E$28-DCF!E$5*MAX(BH780*DCF!E$28,0)-MAX(BH780-BG780,0)/Inputs!$B$17)*DCF!E$6</f>
        <v>2179.3923149973148</v>
      </c>
      <c r="CP780" s="15">
        <f ca="1">(BI780*DCF!F$28-DCF!F$5*MAX(BI780*DCF!F$28,0)-MAX(BI780-BH780,0)/Inputs!$B$17)*DCF!F$6</f>
        <v>2489.3802349520906</v>
      </c>
      <c r="CQ780" s="15">
        <f ca="1">(BJ780*DCF!G$28-DCF!G$5*MAX(BJ780*DCF!G$28,0)-MAX(BJ780-BI780,0)/Inputs!$B$17)*DCF!G$6</f>
        <v>2913.1160824372823</v>
      </c>
      <c r="CR780" s="15">
        <f ca="1">(BK780*DCF!H$28-DCF!H$5*MAX(BK780*DCF!H$28,0)-MAX(BK780-BJ780,0)/Inputs!$B$17)*DCF!H$6</f>
        <v>3796.0020418131098</v>
      </c>
      <c r="CS780" s="15">
        <f ca="1">(BL780*DCF!I$28-DCF!I$5*MAX(BL780*DCF!I$28,0)-MAX(BL780-BK780,0)/Inputs!$B$17)*DCF!I$6</f>
        <v>4667.7722946835183</v>
      </c>
      <c r="CT780" s="15">
        <f ca="1">(BM780*DCF!J$28-DCF!J$5*MAX(BM780*DCF!J$28,0)-MAX(BM780-BL780,0)/Inputs!$B$17)*DCF!J$6</f>
        <v>5361.4241612285032</v>
      </c>
      <c r="CU780" s="15">
        <f ca="1">(BN780*DCF!K$28-DCF!K$5*MAX(BN780*DCF!K$28,0)-MAX(BN780-BM780,0)/Inputs!$B$17)*DCF!K$6</f>
        <v>6288.9482927354011</v>
      </c>
      <c r="CV780" s="15">
        <f ca="1">(BO780*DCF!L$28-DCF!L$5*MAX(BO780*DCF!L$28,0)-MAX(BO780-BN780,0)/Inputs!$B$17)*DCF!L$6</f>
        <v>6723.0707935145429</v>
      </c>
      <c r="CW780" s="15">
        <f ca="1">(BP780*DCF!M$28-DCF!M$5*MAX(BP780*DCF!M$28,0)-MAX(BP780-BO780,0)/Inputs!$B$17)*DCF!M$6</f>
        <v>7592.8825187492357</v>
      </c>
      <c r="CX780" s="15">
        <f ca="1">(BQ780*DCF!C$46-DCF!C$5*MAX(BQ780*DCF!C$46,0)-MAX(BQ780-Inputs!$B$20,0)/Inputs!$B$24)*DCF!C$6</f>
        <v>-661.35693443981347</v>
      </c>
      <c r="CY780" s="15">
        <f ca="1">(BR780*DCF!D$46-DCF!D$5*MAX(BR780*DCF!D$46,0)-MAX(BR780-BQ780,0)/Inputs!$B$24)*DCF!D$6</f>
        <v>-456.78285775594816</v>
      </c>
      <c r="CZ780" s="15">
        <f ca="1">(BS780*DCF!E$46-DCF!E$5*MAX(BS780*DCF!E$46,0)-MAX(BS780-BR780,0)/Inputs!$B$24)*DCF!E$6</f>
        <v>-466.63377835574676</v>
      </c>
      <c r="DA780" s="15">
        <f ca="1">(BT780*DCF!F$46-DCF!F$5*MAX(BT780*DCF!F$46,0)-MAX(BT780-BS780,0)/Inputs!$B$24)*DCF!F$6</f>
        <v>-559.25163375058366</v>
      </c>
      <c r="DB780" s="15">
        <f ca="1">(BU780*DCF!G$46-DCF!G$5*MAX(BU780*DCF!G$46,0)-MAX(BU780-BT780,0)/Inputs!$B$24)*DCF!G$6</f>
        <v>-177.37945588223775</v>
      </c>
      <c r="DC780" s="15">
        <f ca="1">(BV780*DCF!H$46-DCF!H$5*MAX(BV780*DCF!H$46,0)-MAX(BV780-BU780,0)/Inputs!$B$24)*DCF!H$6</f>
        <v>-1032.9357954776576</v>
      </c>
      <c r="DD780" s="15">
        <f ca="1">(BW780*DCF!I$46-DCF!I$5*MAX(BW780*DCF!I$46,0)-MAX(BW780-BV780,0)/Inputs!$B$24)*DCF!I$6</f>
        <v>-1257.638944224919</v>
      </c>
      <c r="DE780" s="15">
        <f ca="1">(BX780*DCF!J$46-DCF!J$5*MAX(BX780*DCF!J$46,0)-MAX(BX780-BW780,0)/Inputs!$B$24)*DCF!J$6</f>
        <v>-25.828198930059411</v>
      </c>
      <c r="DF780" s="15">
        <f ca="1">(BY780*DCF!K$46-DCF!K$5*MAX(BY780*DCF!K$46,0)-MAX(BY780-BX780,0)/Inputs!$B$24)*DCF!K$6</f>
        <v>-629.13598981606367</v>
      </c>
      <c r="DG780" s="15">
        <f ca="1">(BZ780*DCF!L$46-DCF!L$5*MAX(BZ780*DCF!L$46,0)-MAX(BZ780-BY780,0)/Inputs!$B$24)*DCF!L$6</f>
        <v>-548.98428871572662</v>
      </c>
      <c r="DH780" s="15">
        <f ca="1">(CA780*DCF!M$46-DCF!M$5*MAX(CA780*DCF!M$46,0)-MAX(CA780-BZ780,0)/Inputs!$B$24)*DCF!M$6</f>
        <v>59.597852508540669</v>
      </c>
      <c r="DI780" s="15">
        <f ca="1">SUM(CB780:CL780)+BE780*DCF!M$10*(1+Inputs!$B$30)*(1-Inputs!$B$33)*(1-Inputs!$B$30/Inputs!$B$31)/(Inputs!$B$29-Inputs!$B$30)*DCF!M$6</f>
        <v>68748.279197970667</v>
      </c>
      <c r="DJ780" s="15">
        <f ca="1">SUM(CM780:CW780)+BP780*DCF!M$28*(1+Inputs!$B$30)*(1-Inputs!$B$33)*(1-Inputs!$B$30/Inputs!$B$31)/(Inputs!$B$29-Inputs!$B$30)*DCF!M$6</f>
        <v>218340.79899810569</v>
      </c>
      <c r="DK780" s="15">
        <f ca="1">SUM(CX780:DH780)+CA780*DCF!M$46*(1+Inputs!$B$30)*(1-Inputs!$B$33)*(1-Inputs!$B$30/Inputs!$B$31)/(Inputs!$B$29-Inputs!$B$30)*DCF!M$6</f>
        <v>84234.595192537337</v>
      </c>
      <c r="DM780" s="15">
        <f ca="1">DI780+DJ780+DK780+Inputs!$B$34+Inputs!$B$36-Inputs!$B$35</f>
        <v>448174.67338861368</v>
      </c>
    </row>
    <row r="781" spans="1:117" x14ac:dyDescent="0.75">
      <c r="A781" s="11">
        <v>768</v>
      </c>
      <c r="C781" s="23">
        <f t="shared" ca="1" si="436"/>
        <v>1.2119151306993035</v>
      </c>
      <c r="D781" s="23">
        <f t="shared" ca="1" si="436"/>
        <v>0.63515165537877782</v>
      </c>
      <c r="E781" s="23">
        <f t="shared" ca="1" si="436"/>
        <v>-2.0121699630410856</v>
      </c>
      <c r="F781" s="23">
        <f t="shared" ca="1" si="436"/>
        <v>-0.16246945426028184</v>
      </c>
      <c r="G781" s="23">
        <f t="shared" ca="1" si="436"/>
        <v>1.6518074179997673</v>
      </c>
      <c r="H781" s="23">
        <f t="shared" ca="1" si="436"/>
        <v>0.83947896682987055</v>
      </c>
      <c r="I781" s="23">
        <f t="shared" ca="1" si="436"/>
        <v>-0.67715626563719311</v>
      </c>
      <c r="J781" s="23">
        <f t="shared" ca="1" si="436"/>
        <v>-1.396061886529687E-2</v>
      </c>
      <c r="K781" s="23">
        <f t="shared" ca="1" si="436"/>
        <v>0.51704029291332387</v>
      </c>
      <c r="L781" s="23">
        <f t="shared" ca="1" si="436"/>
        <v>-1.4126881403315326</v>
      </c>
      <c r="M781" s="23">
        <f t="shared" ca="1" si="436"/>
        <v>-6.3944525755742212E-3</v>
      </c>
      <c r="N781" s="23">
        <f ca="1">SQRT(Inputs!$B$38)*C781+SQRT(1-Inputs!$B$38)*_xlfn.NORM.S.INV(RAND())</f>
        <v>2.2088670118918463</v>
      </c>
      <c r="O781" s="23">
        <f ca="1">SQRT(Inputs!$B$38)*D781+SQRT(1-Inputs!$B$38)*_xlfn.NORM.S.INV(RAND())</f>
        <v>0.44692723254689765</v>
      </c>
      <c r="P781" s="23">
        <f ca="1">SQRT(Inputs!$B$38)*E781+SQRT(1-Inputs!$B$38)*_xlfn.NORM.S.INV(RAND())</f>
        <v>-0.44696667560703651</v>
      </c>
      <c r="Q781" s="23">
        <f ca="1">SQRT(Inputs!$B$38)*F781+SQRT(1-Inputs!$B$38)*_xlfn.NORM.S.INV(RAND())</f>
        <v>-0.17512612860809257</v>
      </c>
      <c r="R781" s="23">
        <f ca="1">SQRT(Inputs!$B$38)*G781+SQRT(1-Inputs!$B$38)*_xlfn.NORM.S.INV(RAND())</f>
        <v>1.4273649239536934</v>
      </c>
      <c r="S781" s="23">
        <f ca="1">SQRT(Inputs!$B$38)*H781+SQRT(1-Inputs!$B$38)*_xlfn.NORM.S.INV(RAND())</f>
        <v>1.0555712550165564</v>
      </c>
      <c r="T781" s="23">
        <f ca="1">SQRT(Inputs!$B$38)*I781+SQRT(1-Inputs!$B$38)*_xlfn.NORM.S.INV(RAND())</f>
        <v>0.11206022538453198</v>
      </c>
      <c r="U781" s="23">
        <f ca="1">SQRT(Inputs!$B$38)*J781+SQRT(1-Inputs!$B$38)*_xlfn.NORM.S.INV(RAND())</f>
        <v>-0.60144913059523508</v>
      </c>
      <c r="V781" s="23">
        <f ca="1">SQRT(Inputs!$B$38)*K781+SQRT(1-Inputs!$B$38)*_xlfn.NORM.S.INV(RAND())</f>
        <v>1.857484056021264</v>
      </c>
      <c r="W781" s="23">
        <f ca="1">SQRT(Inputs!$B$38)*L781+SQRT(1-Inputs!$B$38)*_xlfn.NORM.S.INV(RAND())</f>
        <v>-1.2221394357400419</v>
      </c>
      <c r="X781" s="23">
        <f ca="1">SQRT(Inputs!$B$38)*M781+SQRT(1-Inputs!$B$38)*_xlfn.NORM.S.INV(RAND())</f>
        <v>1.3426221247815964</v>
      </c>
      <c r="Y781" s="23">
        <f ca="1">SQRT(Inputs!$B$38)*C781+SQRT(1-Inputs!$B$38)*_xlfn.NORM.S.INV(RAND())</f>
        <v>6.4419706687477984E-2</v>
      </c>
      <c r="Z781" s="23">
        <f ca="1">SQRT(Inputs!$B$38)*D781+SQRT(1-Inputs!$B$38)*_xlfn.NORM.S.INV(RAND())</f>
        <v>0.72020908171675391</v>
      </c>
      <c r="AA781" s="23">
        <f ca="1">SQRT(Inputs!$B$38)*E781+SQRT(1-Inputs!$B$38)*_xlfn.NORM.S.INV(RAND())</f>
        <v>-0.53862121912474903</v>
      </c>
      <c r="AB781" s="23">
        <f ca="1">SQRT(Inputs!$B$38)*F781+SQRT(1-Inputs!$B$38)*_xlfn.NORM.S.INV(RAND())</f>
        <v>-0.61896409904075755</v>
      </c>
      <c r="AC781" s="23">
        <f ca="1">SQRT(Inputs!$B$38)*G781+SQRT(1-Inputs!$B$38)*_xlfn.NORM.S.INV(RAND())</f>
        <v>1.4395895688664906</v>
      </c>
      <c r="AD781" s="23">
        <f ca="1">SQRT(Inputs!$B$38)*H781+SQRT(1-Inputs!$B$38)*_xlfn.NORM.S.INV(RAND())</f>
        <v>0.54922324086123253</v>
      </c>
      <c r="AE781" s="23">
        <f ca="1">SQRT(Inputs!$B$38)*I781+SQRT(1-Inputs!$B$38)*_xlfn.NORM.S.INV(RAND())</f>
        <v>-1.2280739116067745</v>
      </c>
      <c r="AF781" s="23">
        <f ca="1">SQRT(Inputs!$B$38)*J781+SQRT(1-Inputs!$B$38)*_xlfn.NORM.S.INV(RAND())</f>
        <v>1.3797515806870604</v>
      </c>
      <c r="AG781" s="23">
        <f ca="1">SQRT(Inputs!$B$38)*K781+SQRT(1-Inputs!$B$38)*_xlfn.NORM.S.INV(RAND())</f>
        <v>-0.40024637600538371</v>
      </c>
      <c r="AH781" s="23">
        <f ca="1">SQRT(Inputs!$B$38)*L781+SQRT(1-Inputs!$B$38)*_xlfn.NORM.S.INV(RAND())</f>
        <v>-0.45232520146843874</v>
      </c>
      <c r="AI781" s="23">
        <f ca="1">SQRT(Inputs!$B$38)*M781+SQRT(1-Inputs!$B$38)*_xlfn.NORM.S.INV(RAND())</f>
        <v>0.46621076968523611</v>
      </c>
      <c r="AJ781" s="23">
        <f ca="1">SQRT(Inputs!$B$38)*C781+SQRT(1-Inputs!$B$38)*_xlfn.NORM.S.INV(RAND())</f>
        <v>0.56569112924136888</v>
      </c>
      <c r="AK781" s="23">
        <f ca="1">SQRT(Inputs!$B$38)*D781+SQRT(1-Inputs!$B$38)*_xlfn.NORM.S.INV(RAND())</f>
        <v>-1.2188844775076393</v>
      </c>
      <c r="AL781" s="23">
        <f ca="1">SQRT(Inputs!$B$38)*E781+SQRT(1-Inputs!$B$38)*_xlfn.NORM.S.INV(RAND())</f>
        <v>-1.2498743086524458</v>
      </c>
      <c r="AM781" s="23">
        <f ca="1">SQRT(Inputs!$B$38)*F781+SQRT(1-Inputs!$B$38)*_xlfn.NORM.S.INV(RAND())</f>
        <v>0.12663160694518494</v>
      </c>
      <c r="AN781" s="23">
        <f ca="1">SQRT(Inputs!$B$38)*G781+SQRT(1-Inputs!$B$38)*_xlfn.NORM.S.INV(RAND())</f>
        <v>0.84144191310434291</v>
      </c>
      <c r="AO781" s="23">
        <f ca="1">SQRT(Inputs!$B$38)*H781+SQRT(1-Inputs!$B$38)*_xlfn.NORM.S.INV(RAND())</f>
        <v>-0.8710945347561504</v>
      </c>
      <c r="AP781" s="23">
        <f ca="1">SQRT(Inputs!$B$38)*I781+SQRT(1-Inputs!$B$38)*_xlfn.NORM.S.INV(RAND())</f>
        <v>1.0288393563773648</v>
      </c>
      <c r="AQ781" s="23">
        <f ca="1">SQRT(Inputs!$B$38)*J781+SQRT(1-Inputs!$B$38)*_xlfn.NORM.S.INV(RAND())</f>
        <v>-2.8132112677511056</v>
      </c>
      <c r="AR781" s="23">
        <f ca="1">SQRT(Inputs!$B$38)*K781+SQRT(1-Inputs!$B$38)*_xlfn.NORM.S.INV(RAND())</f>
        <v>1.4447668433838512</v>
      </c>
      <c r="AS781" s="23">
        <f ca="1">SQRT(Inputs!$B$38)*L781+SQRT(1-Inputs!$B$38)*_xlfn.NORM.S.INV(RAND())</f>
        <v>-0.1205171912288584</v>
      </c>
      <c r="AT781" s="23">
        <f ca="1">SQRT(Inputs!$B$38)*M781+SQRT(1-Inputs!$B$38)*_xlfn.NORM.S.INV(RAND())</f>
        <v>-1.5794986724220765</v>
      </c>
      <c r="AU781" s="15">
        <f ca="1">Inputs!$B$6*EXP($B$8-0.5*C$5^2+C$5*N781)</f>
        <v>7095.1626388095119</v>
      </c>
      <c r="AV781" s="15">
        <f t="shared" ca="1" si="401"/>
        <v>9223.077085261375</v>
      </c>
      <c r="AW781" s="15">
        <f t="shared" ca="1" si="402"/>
        <v>10587.954211321188</v>
      </c>
      <c r="AX781" s="15">
        <f t="shared" ca="1" si="403"/>
        <v>12647.07442975226</v>
      </c>
      <c r="AY781" s="15">
        <f t="shared" ca="1" si="404"/>
        <v>18259.715748381885</v>
      </c>
      <c r="AZ781" s="15">
        <f t="shared" ca="1" si="405"/>
        <v>25084.876818910037</v>
      </c>
      <c r="BA781" s="15">
        <f t="shared" ca="1" si="406"/>
        <v>31059.620444868498</v>
      </c>
      <c r="BB781" s="15">
        <f t="shared" ca="1" si="407"/>
        <v>35802.678982336613</v>
      </c>
      <c r="BC781" s="15">
        <f t="shared" ca="1" si="408"/>
        <v>52460.396328454786</v>
      </c>
      <c r="BD781" s="15">
        <f t="shared" ca="1" si="409"/>
        <v>57326.63456613812</v>
      </c>
      <c r="BE781" s="15">
        <f t="shared" ca="1" si="410"/>
        <v>79383.938716942619</v>
      </c>
      <c r="BF781" s="15">
        <f ca="1">Inputs!$B$13*EXP($B$9-0.5*C$6^2+C$6*Y781)</f>
        <v>14008.790287319021</v>
      </c>
      <c r="BG781" s="15">
        <f t="shared" ca="1" si="411"/>
        <v>19442.318400884928</v>
      </c>
      <c r="BH781" s="15">
        <f t="shared" ca="1" si="412"/>
        <v>21724.834908575085</v>
      </c>
      <c r="BI781" s="15">
        <f t="shared" ca="1" si="413"/>
        <v>24177.743299283142</v>
      </c>
      <c r="BJ781" s="15">
        <f t="shared" ca="1" si="414"/>
        <v>36475.712261744375</v>
      </c>
      <c r="BK781" s="15">
        <f t="shared" ca="1" si="415"/>
        <v>48242.716400473095</v>
      </c>
      <c r="BL781" s="15">
        <f t="shared" ca="1" si="416"/>
        <v>50541.381164459723</v>
      </c>
      <c r="BM781" s="15">
        <f t="shared" ca="1" si="417"/>
        <v>73741.96633381884</v>
      </c>
      <c r="BN781" s="15">
        <f t="shared" ca="1" si="418"/>
        <v>86446.051835353341</v>
      </c>
      <c r="BO781" s="15">
        <f t="shared" ca="1" si="419"/>
        <v>100915.03544945423</v>
      </c>
      <c r="BP781" s="15">
        <f t="shared" ca="1" si="420"/>
        <v>130944.49860642306</v>
      </c>
      <c r="BQ781" s="15">
        <f ca="1">Inputs!$B$20*EXP($B$10-0.5*C$7^2+C$7*AJ781)</f>
        <v>5242.5826924410858</v>
      </c>
      <c r="BR781" s="15">
        <f t="shared" ca="1" si="421"/>
        <v>4830.2703021677726</v>
      </c>
      <c r="BS781" s="15">
        <f t="shared" ca="1" si="422"/>
        <v>4619.5725854025577</v>
      </c>
      <c r="BT781" s="15">
        <f t="shared" ca="1" si="423"/>
        <v>6584.5282208524886</v>
      </c>
      <c r="BU781" s="15">
        <f t="shared" ca="1" si="424"/>
        <v>11185.984536608928</v>
      </c>
      <c r="BV781" s="15">
        <f t="shared" ca="1" si="425"/>
        <v>12789.64177797899</v>
      </c>
      <c r="BW781" s="15">
        <f t="shared" ca="1" si="426"/>
        <v>22189.096639783686</v>
      </c>
      <c r="BX781" s="15">
        <f t="shared" ca="1" si="427"/>
        <v>17657.136888969722</v>
      </c>
      <c r="BY781" s="15">
        <f t="shared" ca="1" si="428"/>
        <v>32618.093458096788</v>
      </c>
      <c r="BZ781" s="15">
        <f t="shared" ca="1" si="429"/>
        <v>44764.912358624111</v>
      </c>
      <c r="CA781" s="15">
        <f t="shared" ca="1" si="430"/>
        <v>47492.306528565656</v>
      </c>
      <c r="CB781" s="15">
        <f ca="1">(AU781*DCF!C$10-DCF!C$5*MAX(AU781*DCF!C$10,0)-MAX(AU781-Inputs!$B$6,0)/Inputs!$B$10)*DCF!C$6</f>
        <v>1027.8661808679815</v>
      </c>
      <c r="CC781" s="15">
        <f ca="1">(AV781*DCF!D$10-DCF!D$5*MAX(AV781*DCF!D$10,0)-MAX(AV781-AU781,0)/Inputs!$B$10)*DCF!D$6</f>
        <v>1729.2263089462945</v>
      </c>
      <c r="CD781" s="15">
        <f ca="1">(AW781*DCF!E$10-DCF!E$5*MAX(AW781*DCF!E$10,0)-MAX(AW781-AV781,0)/Inputs!$B$10)*DCF!E$6</f>
        <v>2137.1632307084724</v>
      </c>
      <c r="CE781" s="15">
        <f ca="1">(AX781*DCF!F$10-DCF!F$5*MAX(AX781*DCF!F$10,0)-MAX(AX781-AW781,0)/Inputs!$B$10)*DCF!F$6</f>
        <v>2332.3843267065467</v>
      </c>
      <c r="CF781" s="15">
        <f ca="1">(AY781*DCF!G$10-DCF!G$5*MAX(AY781*DCF!G$10,0)-MAX(AY781-AX781,0)/Inputs!$B$10)*DCF!G$6</f>
        <v>2683.3824105127646</v>
      </c>
      <c r="CG781" s="15">
        <f ca="1">(AZ781*DCF!H$10-DCF!H$5*MAX(AZ781*DCF!H$10,0)-MAX(AZ781-AY781,0)/Inputs!$B$10)*DCF!H$6</f>
        <v>3658.3171220571212</v>
      </c>
      <c r="CH781" s="15">
        <f ca="1">(BA781*DCF!I$10-DCF!I$5*MAX(BA781*DCF!I$10,0)-MAX(BA781-AZ781,0)/Inputs!$B$10)*DCF!I$6</f>
        <v>4693.3923061184905</v>
      </c>
      <c r="CI781" s="15">
        <f ca="1">(BB781*DCF!J$10-DCF!J$5*MAX(BB781*DCF!J$10,0)-MAX(BB781-BA781,0)/Inputs!$B$10)*DCF!J$6</f>
        <v>5425.0904251746069</v>
      </c>
      <c r="CJ781" s="15">
        <f ca="1">(BC781*DCF!K$10-DCF!K$5*MAX(BC781*DCF!K$10,0)-MAX(BC781-BB781,0)/Inputs!$B$10)*DCF!K$6</f>
        <v>6113.4544386594198</v>
      </c>
      <c r="CK781" s="15">
        <f ca="1">(BD781*DCF!L$10-DCF!L$5*MAX(BD781*DCF!L$10,0)-MAX(BD781-BC781,0)/Inputs!$B$10)*DCF!L$6</f>
        <v>8016.6632185873214</v>
      </c>
      <c r="CL781" s="15">
        <f ca="1">(BE781*DCF!M$10-DCF!M$5*MAX(BE781*DCF!M$10,0)-MAX(BE781-BD781,0)/Inputs!$B$10)*DCF!M$6</f>
        <v>8567.1198474584398</v>
      </c>
      <c r="CM781" s="15">
        <f ca="1">(BF781*DCF!C$28-DCF!C$5*MAX(BF781*DCF!C$28,0)-MAX(BF781-Inputs!$B$13,0)/Inputs!$B$17)*DCF!C$6</f>
        <v>3669.8966315666389</v>
      </c>
      <c r="CN781" s="15">
        <f ca="1">(BG781*DCF!D$28-DCF!D$5*MAX(BG781*DCF!D$28,0)-MAX(BG781-BF781,0)/Inputs!$B$17)*DCF!D$6</f>
        <v>4566.9905111653597</v>
      </c>
      <c r="CO781" s="15">
        <f ca="1">(BH781*DCF!E$28-DCF!E$5*MAX(BH781*DCF!E$28,0)-MAX(BH781-BG781,0)/Inputs!$B$17)*DCF!E$6</f>
        <v>5703.0075028296123</v>
      </c>
      <c r="CP781" s="15">
        <f ca="1">(BI781*DCF!F$28-DCF!F$5*MAX(BI781*DCF!F$28,0)-MAX(BI781-BH781,0)/Inputs!$B$17)*DCF!F$6</f>
        <v>6117.0296994409882</v>
      </c>
      <c r="CQ781" s="15">
        <f ca="1">(BJ781*DCF!G$28-DCF!G$5*MAX(BJ781*DCF!G$28,0)-MAX(BJ781-BI781,0)/Inputs!$B$17)*DCF!G$6</f>
        <v>7395.5033963542664</v>
      </c>
      <c r="CR781" s="15">
        <f ca="1">(BK781*DCF!H$28-DCF!H$5*MAX(BK781*DCF!H$28,0)-MAX(BK781-BJ781,0)/Inputs!$B$17)*DCF!H$6</f>
        <v>10102.693795374305</v>
      </c>
      <c r="CS781" s="15">
        <f ca="1">(BL781*DCF!I$28-DCF!I$5*MAX(BL781*DCF!I$28,0)-MAX(BL781-BK781,0)/Inputs!$B$17)*DCF!I$6</f>
        <v>11555.030415626903</v>
      </c>
      <c r="CT781" s="15">
        <f ca="1">(BM781*DCF!J$28-DCF!J$5*MAX(BM781*DCF!J$28,0)-MAX(BM781-BL781,0)/Inputs!$B$17)*DCF!J$6</f>
        <v>13374.372215084661</v>
      </c>
      <c r="CU781" s="15">
        <f ca="1">(BN781*DCF!K$28-DCF!K$5*MAX(BN781*DCF!K$28,0)-MAX(BN781-BM781,0)/Inputs!$B$17)*DCF!K$6</f>
        <v>16699.875450239899</v>
      </c>
      <c r="CV781" s="15">
        <f ca="1">(BO781*DCF!L$28-DCF!L$5*MAX(BO781*DCF!L$28,0)-MAX(BO781-BN781,0)/Inputs!$B$17)*DCF!L$6</f>
        <v>18497.478143243265</v>
      </c>
      <c r="CW781" s="15">
        <f ca="1">(BP781*DCF!M$28-DCF!M$5*MAX(BP781*DCF!M$28,0)-MAX(BP781-BO781,0)/Inputs!$B$17)*DCF!M$6</f>
        <v>21498.360487530907</v>
      </c>
      <c r="CX781" s="15">
        <f ca="1">(BQ781*DCF!C$46-DCF!C$5*MAX(BQ781*DCF!C$46,0)-MAX(BQ781-Inputs!$B$20,0)/Inputs!$B$24)*DCF!C$6</f>
        <v>-2153.7524427998283</v>
      </c>
      <c r="CY781" s="15">
        <f ca="1">(BR781*DCF!D$46-DCF!D$5*MAX(BR781*DCF!D$46,0)-MAX(BR781-BQ781,0)/Inputs!$B$24)*DCF!D$6</f>
        <v>-824.41449722047014</v>
      </c>
      <c r="CZ781" s="15">
        <f ca="1">(BS781*DCF!E$46-DCF!E$5*MAX(BS781*DCF!E$46,0)-MAX(BS781-BR781,0)/Inputs!$B$24)*DCF!E$6</f>
        <v>-546.2725015031773</v>
      </c>
      <c r="DA781" s="15">
        <f ca="1">(BT781*DCF!F$46-DCF!F$5*MAX(BT781*DCF!F$46,0)-MAX(BT781-BS781,0)/Inputs!$B$24)*DCF!F$6</f>
        <v>-1195.0294394590064</v>
      </c>
      <c r="DB781" s="15">
        <f ca="1">(BU781*DCF!G$46-DCF!G$5*MAX(BU781*DCF!G$46,0)-MAX(BU781-BT781,0)/Inputs!$B$24)*DCF!G$6</f>
        <v>-1924.1134099491355</v>
      </c>
      <c r="DC781" s="15">
        <f ca="1">(BV781*DCF!H$46-DCF!H$5*MAX(BV781*DCF!H$46,0)-MAX(BV781-BU781,0)/Inputs!$B$24)*DCF!H$6</f>
        <v>-498.3266619848074</v>
      </c>
      <c r="DD781" s="15">
        <f ca="1">(BW781*DCF!I$46-DCF!I$5*MAX(BW781*DCF!I$46,0)-MAX(BW781-BV781,0)/Inputs!$B$24)*DCF!I$6</f>
        <v>-2185.7540810260402</v>
      </c>
      <c r="DE781" s="15">
        <f ca="1">(BX781*DCF!J$46-DCF!J$5*MAX(BX781*DCF!J$46,0)-MAX(BX781-BW781,0)/Inputs!$B$24)*DCF!J$6</f>
        <v>740.66805032781497</v>
      </c>
      <c r="DF781" s="15">
        <f ca="1">(BY781*DCF!K$46-DCF!K$5*MAX(BY781*DCF!K$46,0)-MAX(BY781-BX781,0)/Inputs!$B$24)*DCF!K$6</f>
        <v>-1801.7815698884683</v>
      </c>
      <c r="DG781" s="15">
        <f ca="1">(BZ781*DCF!L$46-DCF!L$5*MAX(BZ781*DCF!L$46,0)-MAX(BZ781-BY781,0)/Inputs!$B$24)*DCF!L$6</f>
        <v>345.52605476199227</v>
      </c>
      <c r="DH781" s="15">
        <f ca="1">(CA781*DCF!M$46-DCF!M$5*MAX(CA781*DCF!M$46,0)-MAX(CA781-BZ781,0)/Inputs!$B$24)*DCF!M$6</f>
        <v>3153.0317421620748</v>
      </c>
      <c r="DI781" s="15">
        <f ca="1">SUM(CB781:CL781)+BE781*DCF!M$10*(1+Inputs!$B$30)*(1-Inputs!$B$33)*(1-Inputs!$B$30/Inputs!$B$31)/(Inputs!$B$29-Inputs!$B$30)*DCF!M$6</f>
        <v>267310.61100896366</v>
      </c>
      <c r="DJ781" s="15">
        <f ca="1">SUM(CM781:CW781)+BP781*DCF!M$28*(1+Inputs!$B$30)*(1-Inputs!$B$33)*(1-Inputs!$B$30/Inputs!$B$31)/(Inputs!$B$29-Inputs!$B$30)*DCF!M$6</f>
        <v>605073.93315966974</v>
      </c>
      <c r="DK781" s="15">
        <f ca="1">SUM(CX781:DH781)+CA781*DCF!M$46*(1+Inputs!$B$30)*(1-Inputs!$B$33)*(1-Inputs!$B$30/Inputs!$B$31)/(Inputs!$B$29-Inputs!$B$30)*DCF!M$6</f>
        <v>66538.512959941116</v>
      </c>
      <c r="DM781" s="15">
        <f ca="1">DI781+DJ781+DK781+Inputs!$B$34+Inputs!$B$36-Inputs!$B$35</f>
        <v>1015774.0571285745</v>
      </c>
    </row>
    <row r="782" spans="1:117" x14ac:dyDescent="0.75">
      <c r="A782" s="11">
        <v>769</v>
      </c>
      <c r="C782" s="23">
        <f t="shared" ca="1" si="436"/>
        <v>-0.39390552659255457</v>
      </c>
      <c r="D782" s="23">
        <f t="shared" ca="1" si="436"/>
        <v>0.26059535699108732</v>
      </c>
      <c r="E782" s="23">
        <f t="shared" ca="1" si="436"/>
        <v>-0.25601808309249569</v>
      </c>
      <c r="F782" s="23">
        <f t="shared" ca="1" si="436"/>
        <v>1.7781261443975294E-2</v>
      </c>
      <c r="G782" s="23">
        <f t="shared" ca="1" si="436"/>
        <v>0.80659502575323894</v>
      </c>
      <c r="H782" s="23">
        <f t="shared" ca="1" si="436"/>
        <v>-0.16240987954573796</v>
      </c>
      <c r="I782" s="23">
        <f t="shared" ca="1" si="436"/>
        <v>-0.70500989490558963</v>
      </c>
      <c r="J782" s="23">
        <f t="shared" ca="1" si="436"/>
        <v>0.48719407419052424</v>
      </c>
      <c r="K782" s="23">
        <f t="shared" ca="1" si="436"/>
        <v>0.80110758889941958</v>
      </c>
      <c r="L782" s="23">
        <f t="shared" ca="1" si="436"/>
        <v>-2.4980770438789199</v>
      </c>
      <c r="M782" s="23">
        <f t="shared" ca="1" si="436"/>
        <v>1.0313214657960195</v>
      </c>
      <c r="N782" s="23">
        <f ca="1">SQRT(Inputs!$B$38)*C782+SQRT(1-Inputs!$B$38)*_xlfn.NORM.S.INV(RAND())</f>
        <v>-1.8676416370222171</v>
      </c>
      <c r="O782" s="23">
        <f ca="1">SQRT(Inputs!$B$38)*D782+SQRT(1-Inputs!$B$38)*_xlfn.NORM.S.INV(RAND())</f>
        <v>-0.32870352745416731</v>
      </c>
      <c r="P782" s="23">
        <f ca="1">SQRT(Inputs!$B$38)*E782+SQRT(1-Inputs!$B$38)*_xlfn.NORM.S.INV(RAND())</f>
        <v>0.50771307535196919</v>
      </c>
      <c r="Q782" s="23">
        <f ca="1">SQRT(Inputs!$B$38)*F782+SQRT(1-Inputs!$B$38)*_xlfn.NORM.S.INV(RAND())</f>
        <v>1.4937479966002896</v>
      </c>
      <c r="R782" s="23">
        <f ca="1">SQRT(Inputs!$B$38)*G782+SQRT(1-Inputs!$B$38)*_xlfn.NORM.S.INV(RAND())</f>
        <v>-0.98019508898695717</v>
      </c>
      <c r="S782" s="23">
        <f ca="1">SQRT(Inputs!$B$38)*H782+SQRT(1-Inputs!$B$38)*_xlfn.NORM.S.INV(RAND())</f>
        <v>-0.43592521098673165</v>
      </c>
      <c r="T782" s="23">
        <f ca="1">SQRT(Inputs!$B$38)*I782+SQRT(1-Inputs!$B$38)*_xlfn.NORM.S.INV(RAND())</f>
        <v>-0.47745775638702098</v>
      </c>
      <c r="U782" s="23">
        <f ca="1">SQRT(Inputs!$B$38)*J782+SQRT(1-Inputs!$B$38)*_xlfn.NORM.S.INV(RAND())</f>
        <v>-0.60688073667342346</v>
      </c>
      <c r="V782" s="23">
        <f ca="1">SQRT(Inputs!$B$38)*K782+SQRT(1-Inputs!$B$38)*_xlfn.NORM.S.INV(RAND())</f>
        <v>-0.93618720244473552</v>
      </c>
      <c r="W782" s="23">
        <f ca="1">SQRT(Inputs!$B$38)*L782+SQRT(1-Inputs!$B$38)*_xlfn.NORM.S.INV(RAND())</f>
        <v>-1.3493643986599069</v>
      </c>
      <c r="X782" s="23">
        <f ca="1">SQRT(Inputs!$B$38)*M782+SQRT(1-Inputs!$B$38)*_xlfn.NORM.S.INV(RAND())</f>
        <v>1.3490126778153351</v>
      </c>
      <c r="Y782" s="23">
        <f ca="1">SQRT(Inputs!$B$38)*C782+SQRT(1-Inputs!$B$38)*_xlfn.NORM.S.INV(RAND())</f>
        <v>-0.72030607547689041</v>
      </c>
      <c r="Z782" s="23">
        <f ca="1">SQRT(Inputs!$B$38)*D782+SQRT(1-Inputs!$B$38)*_xlfn.NORM.S.INV(RAND())</f>
        <v>1.039441856204474</v>
      </c>
      <c r="AA782" s="23">
        <f ca="1">SQRT(Inputs!$B$38)*E782+SQRT(1-Inputs!$B$38)*_xlfn.NORM.S.INV(RAND())</f>
        <v>-0.55948568647241459</v>
      </c>
      <c r="AB782" s="23">
        <f ca="1">SQRT(Inputs!$B$38)*F782+SQRT(1-Inputs!$B$38)*_xlfn.NORM.S.INV(RAND())</f>
        <v>-0.49365559383402663</v>
      </c>
      <c r="AC782" s="23">
        <f ca="1">SQRT(Inputs!$B$38)*G782+SQRT(1-Inputs!$B$38)*_xlfn.NORM.S.INV(RAND())</f>
        <v>-0.22551200503015956</v>
      </c>
      <c r="AD782" s="23">
        <f ca="1">SQRT(Inputs!$B$38)*H782+SQRT(1-Inputs!$B$38)*_xlfn.NORM.S.INV(RAND())</f>
        <v>0.87244206962933735</v>
      </c>
      <c r="AE782" s="23">
        <f ca="1">SQRT(Inputs!$B$38)*I782+SQRT(1-Inputs!$B$38)*_xlfn.NORM.S.INV(RAND())</f>
        <v>7.1940201661699399E-2</v>
      </c>
      <c r="AF782" s="23">
        <f ca="1">SQRT(Inputs!$B$38)*J782+SQRT(1-Inputs!$B$38)*_xlfn.NORM.S.INV(RAND())</f>
        <v>0.46021261583266138</v>
      </c>
      <c r="AG782" s="23">
        <f ca="1">SQRT(Inputs!$B$38)*K782+SQRT(1-Inputs!$B$38)*_xlfn.NORM.S.INV(RAND())</f>
        <v>-0.38568370565608506</v>
      </c>
      <c r="AH782" s="23">
        <f ca="1">SQRT(Inputs!$B$38)*L782+SQRT(1-Inputs!$B$38)*_xlfn.NORM.S.INV(RAND())</f>
        <v>-1.3372921910311781</v>
      </c>
      <c r="AI782" s="23">
        <f ca="1">SQRT(Inputs!$B$38)*M782+SQRT(1-Inputs!$B$38)*_xlfn.NORM.S.INV(RAND())</f>
        <v>1.5497346019279674</v>
      </c>
      <c r="AJ782" s="23">
        <f ca="1">SQRT(Inputs!$B$38)*C782+SQRT(1-Inputs!$B$38)*_xlfn.NORM.S.INV(RAND())</f>
        <v>1.0922846662506021</v>
      </c>
      <c r="AK782" s="23">
        <f ca="1">SQRT(Inputs!$B$38)*D782+SQRT(1-Inputs!$B$38)*_xlfn.NORM.S.INV(RAND())</f>
        <v>0.54703810172960998</v>
      </c>
      <c r="AL782" s="23">
        <f ca="1">SQRT(Inputs!$B$38)*E782+SQRT(1-Inputs!$B$38)*_xlfn.NORM.S.INV(RAND())</f>
        <v>0.17679868975390967</v>
      </c>
      <c r="AM782" s="23">
        <f ca="1">SQRT(Inputs!$B$38)*F782+SQRT(1-Inputs!$B$38)*_xlfn.NORM.S.INV(RAND())</f>
        <v>-0.77934264687834887</v>
      </c>
      <c r="AN782" s="23">
        <f ca="1">SQRT(Inputs!$B$38)*G782+SQRT(1-Inputs!$B$38)*_xlfn.NORM.S.INV(RAND())</f>
        <v>1.3118920057891583</v>
      </c>
      <c r="AO782" s="23">
        <f ca="1">SQRT(Inputs!$B$38)*H782+SQRT(1-Inputs!$B$38)*_xlfn.NORM.S.INV(RAND())</f>
        <v>1.1459148885087944</v>
      </c>
      <c r="AP782" s="23">
        <f ca="1">SQRT(Inputs!$B$38)*I782+SQRT(1-Inputs!$B$38)*_xlfn.NORM.S.INV(RAND())</f>
        <v>-1.3497194231348264E-2</v>
      </c>
      <c r="AQ782" s="23">
        <f ca="1">SQRT(Inputs!$B$38)*J782+SQRT(1-Inputs!$B$38)*_xlfn.NORM.S.INV(RAND())</f>
        <v>0.91153206506399997</v>
      </c>
      <c r="AR782" s="23">
        <f ca="1">SQRT(Inputs!$B$38)*K782+SQRT(1-Inputs!$B$38)*_xlfn.NORM.S.INV(RAND())</f>
        <v>1.2780323032222904</v>
      </c>
      <c r="AS782" s="23">
        <f ca="1">SQRT(Inputs!$B$38)*L782+SQRT(1-Inputs!$B$38)*_xlfn.NORM.S.INV(RAND())</f>
        <v>-0.55686239362949741</v>
      </c>
      <c r="AT782" s="23">
        <f ca="1">SQRT(Inputs!$B$38)*M782+SQRT(1-Inputs!$B$38)*_xlfn.NORM.S.INV(RAND())</f>
        <v>0.81907541070995826</v>
      </c>
      <c r="AU782" s="15">
        <f ca="1">Inputs!$B$6*EXP($B$8-0.5*C$5^2+C$5*N782)</f>
        <v>3667.5953958983264</v>
      </c>
      <c r="AV782" s="15">
        <f t="shared" ref="AV782:AV845" ca="1" si="437">AU782*EXP($B$8-0.5*D$5^2+D$5*O782)</f>
        <v>4253.6999690899947</v>
      </c>
      <c r="AW782" s="15">
        <f t="shared" ref="AW782:AW845" ca="1" si="438">AV782*EXP($B$8-0.5*E$5^2+E$5*P782)</f>
        <v>5554.2629857847851</v>
      </c>
      <c r="AX782" s="15">
        <f t="shared" ref="AX782:AX845" ca="1" si="439">AW782*EXP($B$8-0.5*F$5^2+F$5*Q782)</f>
        <v>8172.4764250987992</v>
      </c>
      <c r="AY782" s="15">
        <f t="shared" ref="AY782:AY845" ca="1" si="440">AX782*EXP($B$8-0.5*G$5^2+G$5*R782)</f>
        <v>8907.2841052622098</v>
      </c>
      <c r="AZ782" s="15">
        <f t="shared" ref="AZ782:AZ845" ca="1" si="441">AY782*EXP($B$8-0.5*H$5^2+H$5*S782)</f>
        <v>10383.255831538983</v>
      </c>
      <c r="BA782" s="15">
        <f t="shared" ref="BA782:BA845" ca="1" si="442">AZ782*EXP($B$8-0.5*I$5^2+I$5*T782)</f>
        <v>12087.104852993161</v>
      </c>
      <c r="BB782" s="15">
        <f t="shared" ref="BB782:BB845" ca="1" si="443">BA782*EXP($B$8-0.5*J$5^2+J$5*U782)</f>
        <v>13925.32470823666</v>
      </c>
      <c r="BC782" s="15">
        <f t="shared" ref="BC782:BC845" ca="1" si="444">BB782*EXP($B$8-0.5*K$5^2+K$5*V782)</f>
        <v>15581.310243393358</v>
      </c>
      <c r="BD782" s="15">
        <f t="shared" ref="BD782:BD845" ca="1" si="445">BC782*EXP($B$8-0.5*L$5^2+L$5*W782)</f>
        <v>16825.223312279632</v>
      </c>
      <c r="BE782" s="15">
        <f t="shared" ref="BE782:BE845" ca="1" si="446">BD782*EXP($B$8-0.5*M$5^2+M$5*X782)</f>
        <v>23312.551906428183</v>
      </c>
      <c r="BF782" s="15">
        <f ca="1">Inputs!$B$13*EXP($B$9-0.5*C$6^2+C$6*Y782)</f>
        <v>11990.50319874241</v>
      </c>
      <c r="BG782" s="15">
        <f t="shared" ref="BG782:BG845" ca="1" si="447">BF782*EXP($B$9-0.5*D$6^2+D$6*Z782)</f>
        <v>17627.916852071783</v>
      </c>
      <c r="BH782" s="15">
        <f t="shared" ref="BH782:BH845" ca="1" si="448">BG782*EXP($B$9-0.5*E$6^2+E$6*AA782)</f>
        <v>19629.378060615494</v>
      </c>
      <c r="BI782" s="15">
        <f t="shared" ref="BI782:BI845" ca="1" si="449">BH782*EXP($B$9-0.5*F$6^2+F$6*AB782)</f>
        <v>22271.129172369376</v>
      </c>
      <c r="BJ782" s="15">
        <f t="shared" ref="BJ782:BJ845" ca="1" si="450">BI782*EXP($B$9-0.5*G$6^2+G$6*AC782)</f>
        <v>26429.698999731037</v>
      </c>
      <c r="BK782" s="15">
        <f t="shared" ref="BK782:BK845" ca="1" si="451">BJ782*EXP($B$9-0.5*H$6^2+H$6*AD782)</f>
        <v>36528.42260406792</v>
      </c>
      <c r="BL782" s="15">
        <f t="shared" ref="BL782:BL845" ca="1" si="452">BK782*EXP($B$9-0.5*I$6^2+I$6*AE782)</f>
        <v>45291.038311410026</v>
      </c>
      <c r="BM782" s="15">
        <f t="shared" ref="BM782:BM845" ca="1" si="453">BL782*EXP($B$9-0.5*J$6^2+J$6*AF782)</f>
        <v>58948.059536300534</v>
      </c>
      <c r="BN782" s="15">
        <f t="shared" ref="BN782:BN845" ca="1" si="454">BM782*EXP($B$9-0.5*K$6^2+K$6*AG782)</f>
        <v>69224.186849202859</v>
      </c>
      <c r="BO782" s="15">
        <f t="shared" ref="BO782:BO845" ca="1" si="455">BN782*EXP($B$9-0.5*L$6^2+L$6*AH782)</f>
        <v>72911.030751063372</v>
      </c>
      <c r="BP782" s="15">
        <f t="shared" ref="BP782:BP845" ca="1" si="456">BO782*EXP($B$9-0.5*M$6^2+M$6*AI782)</f>
        <v>106964.16767299778</v>
      </c>
      <c r="BQ782" s="15">
        <f ca="1">Inputs!$B$20*EXP($B$10-0.5*C$7^2+C$7*AJ782)</f>
        <v>6319.1699877129467</v>
      </c>
      <c r="BR782" s="15">
        <f t="shared" ref="BR782:BR845" ca="1" si="457">BQ782*EXP($B$10-0.5*D$7^2+D$7*AK782)</f>
        <v>10201.122402020634</v>
      </c>
      <c r="BS782" s="15">
        <f t="shared" ref="BS782:BS845" ca="1" si="458">BR782*EXP($B$10-0.5*E$7^2+E$7*AL782)</f>
        <v>14696.981705842265</v>
      </c>
      <c r="BT782" s="15">
        <f t="shared" ref="BT782:BT845" ca="1" si="459">BS782*EXP($B$10-0.5*F$7^2+F$7*AM782)</f>
        <v>16517.103033189542</v>
      </c>
      <c r="BU782" s="15">
        <f t="shared" ref="BU782:BU845" ca="1" si="460">BT782*EXP($B$10-0.5*G$7^2+G$7*AN782)</f>
        <v>31442.801210847876</v>
      </c>
      <c r="BV782" s="15">
        <f t="shared" ref="BV782:BV845" ca="1" si="461">BU782*EXP($B$10-0.5*H$7^2+H$7*AO782)</f>
        <v>56631.952529571165</v>
      </c>
      <c r="BW782" s="15">
        <f t="shared" ref="BW782:BW845" ca="1" si="462">BV782*EXP($B$10-0.5*I$7^2+I$7*AP782)</f>
        <v>78801.263981689088</v>
      </c>
      <c r="BX782" s="15">
        <f t="shared" ref="BX782:BX845" ca="1" si="463">BW782*EXP($B$10-0.5*J$7^2+J$7*AQ782)</f>
        <v>132314.64315669416</v>
      </c>
      <c r="BY782" s="15">
        <f t="shared" ref="BY782:BY845" ca="1" si="464">BX782*EXP($B$10-0.5*K$7^2+K$7*AR782)</f>
        <v>236751.10451934053</v>
      </c>
      <c r="BZ782" s="15">
        <f t="shared" ref="BZ782:BZ845" ca="1" si="465">BY782*EXP($B$10-0.5*L$7^2+L$7*AS782)</f>
        <v>299870.84625004244</v>
      </c>
      <c r="CA782" s="15">
        <f t="shared" ref="CA782:CA845" ca="1" si="466">BZ782*EXP($B$10-0.5*M$7^2+M$7*AT782)</f>
        <v>487223.75906093564</v>
      </c>
      <c r="CB782" s="15">
        <f ca="1">(AU782*DCF!C$10-DCF!C$5*MAX(AU782*DCF!C$10,0)-MAX(AU782-Inputs!$B$6,0)/Inputs!$B$10)*DCF!C$6</f>
        <v>941.87193044513538</v>
      </c>
      <c r="CC782" s="15">
        <f ca="1">(AV782*DCF!D$10-DCF!D$5*MAX(AV782*DCF!D$10,0)-MAX(AV782-AU782,0)/Inputs!$B$10)*DCF!D$6</f>
        <v>893.9042888679304</v>
      </c>
      <c r="CD782" s="15">
        <f ca="1">(AW782*DCF!E$10-DCF!E$5*MAX(AW782*DCF!E$10,0)-MAX(AW782-AV782,0)/Inputs!$B$10)*DCF!E$6</f>
        <v>989.45025713662767</v>
      </c>
      <c r="CE782" s="15">
        <f ca="1">(AX782*DCF!F$10-DCF!F$5*MAX(AX782*DCF!F$10,0)-MAX(AX782-AW782,0)/Inputs!$B$10)*DCF!F$6</f>
        <v>1239.2532756633918</v>
      </c>
      <c r="CF782" s="15">
        <f ca="1">(AY782*DCF!G$10-DCF!G$5*MAX(AY782*DCF!G$10,0)-MAX(AY782-AX782,0)/Inputs!$B$10)*DCF!G$6</f>
        <v>1694.0127328229537</v>
      </c>
      <c r="CG782" s="15">
        <f ca="1">(AZ782*DCF!H$10-DCF!H$5*MAX(AZ782*DCF!H$10,0)-MAX(AZ782-AY782,0)/Inputs!$B$10)*DCF!H$6</f>
        <v>1753.8313271227864</v>
      </c>
      <c r="CH782" s="15">
        <f ca="1">(BA782*DCF!I$10-DCF!I$5*MAX(BA782*DCF!I$10,0)-MAX(BA782-AZ782,0)/Inputs!$B$10)*DCF!I$6</f>
        <v>1928.3821807201043</v>
      </c>
      <c r="CI782" s="15">
        <f ca="1">(BB782*DCF!J$10-DCF!J$5*MAX(BB782*DCF!J$10,0)-MAX(BB782-BA782,0)/Inputs!$B$10)*DCF!J$6</f>
        <v>2111.0661035730795</v>
      </c>
      <c r="CJ782" s="15">
        <f ca="1">(BC782*DCF!K$10-DCF!K$5*MAX(BC782*DCF!K$10,0)-MAX(BC782-BB782,0)/Inputs!$B$10)*DCF!K$6</f>
        <v>2276.527945714522</v>
      </c>
      <c r="CK782" s="15">
        <f ca="1">(BD782*DCF!L$10-DCF!L$5*MAX(BD782*DCF!L$10,0)-MAX(BD782-BC782,0)/Inputs!$B$10)*DCF!L$6</f>
        <v>2376.7055228738623</v>
      </c>
      <c r="CL782" s="15">
        <f ca="1">(BE782*DCF!M$10-DCF!M$5*MAX(BE782*DCF!M$10,0)-MAX(BE782-BD782,0)/Inputs!$B$10)*DCF!M$6</f>
        <v>2514.7218825537257</v>
      </c>
      <c r="CM782" s="15">
        <f ca="1">(BF782*DCF!C$28-DCF!C$5*MAX(BF782*DCF!C$28,0)-MAX(BF782-Inputs!$B$13,0)/Inputs!$B$17)*DCF!C$6</f>
        <v>3520.0457588438903</v>
      </c>
      <c r="CN782" s="15">
        <f ca="1">(BG782*DCF!D$28-DCF!D$5*MAX(BG782*DCF!D$28,0)-MAX(BG782-BF782,0)/Inputs!$B$17)*DCF!D$6</f>
        <v>3989.1092743199019</v>
      </c>
      <c r="CO782" s="15">
        <f ca="1">(BH782*DCF!E$28-DCF!E$5*MAX(BH782*DCF!E$28,0)-MAX(BH782-BG782,0)/Inputs!$B$17)*DCF!E$6</f>
        <v>5164.9289416503698</v>
      </c>
      <c r="CP782" s="15">
        <f ca="1">(BI782*DCF!F$28-DCF!F$5*MAX(BI782*DCF!F$28,0)-MAX(BI782-BH782,0)/Inputs!$B$17)*DCF!F$6</f>
        <v>5565.0523835911226</v>
      </c>
      <c r="CQ782" s="15">
        <f ca="1">(BJ782*DCF!G$28-DCF!G$5*MAX(BJ782*DCF!G$28,0)-MAX(BJ782-BI782,0)/Inputs!$B$17)*DCF!G$6</f>
        <v>6157.9555637201875</v>
      </c>
      <c r="CR782" s="15">
        <f ca="1">(BK782*DCF!H$28-DCF!H$5*MAX(BK782*DCF!H$28,0)-MAX(BK782-BJ782,0)/Inputs!$B$17)*DCF!H$6</f>
        <v>7464.8236760728742</v>
      </c>
      <c r="CS782" s="15">
        <f ca="1">(BL782*DCF!I$28-DCF!I$5*MAX(BL782*DCF!I$28,0)-MAX(BL782-BK782,0)/Inputs!$B$17)*DCF!I$6</f>
        <v>9392.621220738145</v>
      </c>
      <c r="CT782" s="15">
        <f ca="1">(BM782*DCF!J$28-DCF!J$5*MAX(BM782*DCF!J$28,0)-MAX(BM782-BL782,0)/Inputs!$B$17)*DCF!J$6</f>
        <v>11339.501481198073</v>
      </c>
      <c r="CU782" s="15">
        <f ca="1">(BN782*DCF!K$28-DCF!K$5*MAX(BN782*DCF!K$28,0)-MAX(BN782-BM782,0)/Inputs!$B$17)*DCF!K$6</f>
        <v>13360.298862056634</v>
      </c>
      <c r="CV782" s="15">
        <f ca="1">(BO782*DCF!L$28-DCF!L$5*MAX(BO782*DCF!L$28,0)-MAX(BO782-BN782,0)/Inputs!$B$17)*DCF!L$6</f>
        <v>14130.108492898255</v>
      </c>
      <c r="CW782" s="15">
        <f ca="1">(BP782*DCF!M$28-DCF!M$5*MAX(BP782*DCF!M$28,0)-MAX(BP782-BO782,0)/Inputs!$B$17)*DCF!M$6</f>
        <v>16565.860373470918</v>
      </c>
      <c r="CX782" s="15">
        <f ca="1">(BQ782*DCF!C$46-DCF!C$5*MAX(BQ782*DCF!C$46,0)-MAX(BQ782-Inputs!$B$20,0)/Inputs!$B$24)*DCF!C$6</f>
        <v>-2899.6558806325265</v>
      </c>
      <c r="CY782" s="15">
        <f ca="1">(BR782*DCF!D$46-DCF!D$5*MAX(BR782*DCF!D$46,0)-MAX(BR782-BQ782,0)/Inputs!$B$24)*DCF!D$6</f>
        <v>-3397.4905728297404</v>
      </c>
      <c r="CZ782" s="15">
        <f ca="1">(BS782*DCF!E$46-DCF!E$5*MAX(BS782*DCF!E$46,0)-MAX(BS782-BR782,0)/Inputs!$B$24)*DCF!E$6</f>
        <v>-3510.0876445983572</v>
      </c>
      <c r="DA782" s="15">
        <f ca="1">(BT782*DCF!F$46-DCF!F$5*MAX(BT782*DCF!F$46,0)-MAX(BT782-BS782,0)/Inputs!$B$24)*DCF!F$6</f>
        <v>-1865.6435856798839</v>
      </c>
      <c r="DB782" s="15">
        <f ca="1">(BU782*DCF!G$46-DCF!G$5*MAX(BU782*DCF!G$46,0)-MAX(BU782-BT782,0)/Inputs!$B$24)*DCF!G$6</f>
        <v>-6078.3836805190558</v>
      </c>
      <c r="DC782" s="15">
        <f ca="1">(BV782*DCF!H$46-DCF!H$5*MAX(BV782*DCF!H$46,0)-MAX(BV782-BU782,0)/Inputs!$B$24)*DCF!H$6</f>
        <v>-7827.3744358025051</v>
      </c>
      <c r="DD782" s="15">
        <f ca="1">(BW782*DCF!I$46-DCF!I$5*MAX(BW782*DCF!I$46,0)-MAX(BW782-BV782,0)/Inputs!$B$24)*DCF!I$6</f>
        <v>-4544.0059531936195</v>
      </c>
      <c r="DE782" s="15">
        <f ca="1">(BX782*DCF!J$46-DCF!J$5*MAX(BX782*DCF!J$46,0)-MAX(BX782-BW782,0)/Inputs!$B$24)*DCF!J$6</f>
        <v>-8640.6405932592152</v>
      </c>
      <c r="DF782" s="15">
        <f ca="1">(BY782*DCF!K$46-DCF!K$5*MAX(BY782*DCF!K$46,0)-MAX(BY782-BX782,0)/Inputs!$B$24)*DCF!K$6</f>
        <v>-12060.138553938128</v>
      </c>
      <c r="DG782" s="15">
        <f ca="1">(BZ782*DCF!L$46-DCF!L$5*MAX(BZ782*DCF!L$46,0)-MAX(BZ782-BY782,0)/Inputs!$B$24)*DCF!L$6</f>
        <v>6444.4788370125771</v>
      </c>
      <c r="DH782" s="15">
        <f ca="1">(CA782*DCF!M$46-DCF!M$5*MAX(CA782*DCF!M$46,0)-MAX(CA782-BZ782,0)/Inputs!$B$24)*DCF!M$6</f>
        <v>-970.85764749377176</v>
      </c>
      <c r="DI782" s="15">
        <f ca="1">SUM(CB782:CL782)+BE782*DCF!M$10*(1+Inputs!$B$30)*(1-Inputs!$B$33)*(1-Inputs!$B$30/Inputs!$B$31)/(Inputs!$B$29-Inputs!$B$30)*DCF!M$6</f>
        <v>83598.867679668416</v>
      </c>
      <c r="DJ782" s="15">
        <f ca="1">SUM(CM782:CW782)+BP782*DCF!M$28*(1+Inputs!$B$30)*(1-Inputs!$B$33)*(1-Inputs!$B$30/Inputs!$B$31)/(Inputs!$B$29-Inputs!$B$30)*DCF!M$6</f>
        <v>493560.56348007906</v>
      </c>
      <c r="DK782" s="15">
        <f ca="1">SUM(CX782:DH782)+CA782*DCF!M$46*(1+Inputs!$B$30)*(1-Inputs!$B$33)*(1-Inputs!$B$30/Inputs!$B$31)/(Inputs!$B$29-Inputs!$B$30)*DCF!M$6</f>
        <v>707955.84714117728</v>
      </c>
      <c r="DM782" s="15">
        <f ca="1">DI782+DJ782+DK782+Inputs!$B$34+Inputs!$B$36-Inputs!$B$35</f>
        <v>1361966.2783009247</v>
      </c>
    </row>
    <row r="783" spans="1:117" x14ac:dyDescent="0.75">
      <c r="A783" s="11">
        <v>770</v>
      </c>
      <c r="C783" s="23">
        <f t="shared" ca="1" si="436"/>
        <v>-0.53766179177877294</v>
      </c>
      <c r="D783" s="23">
        <f t="shared" ca="1" si="436"/>
        <v>1.2680558591680466</v>
      </c>
      <c r="E783" s="23">
        <f t="shared" ca="1" si="436"/>
        <v>0.32903606721427869</v>
      </c>
      <c r="F783" s="23">
        <f t="shared" ca="1" si="436"/>
        <v>0.26618205656020577</v>
      </c>
      <c r="G783" s="23">
        <f t="shared" ca="1" si="436"/>
        <v>-1.1434736968608397</v>
      </c>
      <c r="H783" s="23">
        <f t="shared" ca="1" si="436"/>
        <v>-0.53324170018458183</v>
      </c>
      <c r="I783" s="23">
        <f t="shared" ca="1" si="436"/>
        <v>0.89773051838400086</v>
      </c>
      <c r="J783" s="23">
        <f t="shared" ca="1" si="436"/>
        <v>1.4765057379629467E-2</v>
      </c>
      <c r="K783" s="23">
        <f t="shared" ca="1" si="436"/>
        <v>-8.6678287244804537E-3</v>
      </c>
      <c r="L783" s="23">
        <f t="shared" ca="1" si="436"/>
        <v>0.9603399602081264</v>
      </c>
      <c r="M783" s="23">
        <f t="shared" ca="1" si="436"/>
        <v>0.1492978113939806</v>
      </c>
      <c r="N783" s="23">
        <f ca="1">SQRT(Inputs!$B$38)*C783+SQRT(1-Inputs!$B$38)*_xlfn.NORM.S.INV(RAND())</f>
        <v>-0.27727279592734805</v>
      </c>
      <c r="O783" s="23">
        <f ca="1">SQRT(Inputs!$B$38)*D783+SQRT(1-Inputs!$B$38)*_xlfn.NORM.S.INV(RAND())</f>
        <v>1.0790934858278862</v>
      </c>
      <c r="P783" s="23">
        <f ca="1">SQRT(Inputs!$B$38)*E783+SQRT(1-Inputs!$B$38)*_xlfn.NORM.S.INV(RAND())</f>
        <v>0.12882782508306972</v>
      </c>
      <c r="Q783" s="23">
        <f ca="1">SQRT(Inputs!$B$38)*F783+SQRT(1-Inputs!$B$38)*_xlfn.NORM.S.INV(RAND())</f>
        <v>0.66351379017342649</v>
      </c>
      <c r="R783" s="23">
        <f ca="1">SQRT(Inputs!$B$38)*G783+SQRT(1-Inputs!$B$38)*_xlfn.NORM.S.INV(RAND())</f>
        <v>-0.83701641167133944</v>
      </c>
      <c r="S783" s="23">
        <f ca="1">SQRT(Inputs!$B$38)*H783+SQRT(1-Inputs!$B$38)*_xlfn.NORM.S.INV(RAND())</f>
        <v>-0.155772930228853</v>
      </c>
      <c r="T783" s="23">
        <f ca="1">SQRT(Inputs!$B$38)*I783+SQRT(1-Inputs!$B$38)*_xlfn.NORM.S.INV(RAND())</f>
        <v>1.0883823363968781</v>
      </c>
      <c r="U783" s="23">
        <f ca="1">SQRT(Inputs!$B$38)*J783+SQRT(1-Inputs!$B$38)*_xlfn.NORM.S.INV(RAND())</f>
        <v>-0.18777706551298518</v>
      </c>
      <c r="V783" s="23">
        <f ca="1">SQRT(Inputs!$B$38)*K783+SQRT(1-Inputs!$B$38)*_xlfn.NORM.S.INV(RAND())</f>
        <v>0.39185192703545169</v>
      </c>
      <c r="W783" s="23">
        <f ca="1">SQRT(Inputs!$B$38)*L783+SQRT(1-Inputs!$B$38)*_xlfn.NORM.S.INV(RAND())</f>
        <v>1.7869735873214829</v>
      </c>
      <c r="X783" s="23">
        <f ca="1">SQRT(Inputs!$B$38)*M783+SQRT(1-Inputs!$B$38)*_xlfn.NORM.S.INV(RAND())</f>
        <v>0.1618287669089977</v>
      </c>
      <c r="Y783" s="23">
        <f ca="1">SQRT(Inputs!$B$38)*C783+SQRT(1-Inputs!$B$38)*_xlfn.NORM.S.INV(RAND())</f>
        <v>0.63314924685581953</v>
      </c>
      <c r="Z783" s="23">
        <f ca="1">SQRT(Inputs!$B$38)*D783+SQRT(1-Inputs!$B$38)*_xlfn.NORM.S.INV(RAND())</f>
        <v>2.1058173228237331E-2</v>
      </c>
      <c r="AA783" s="23">
        <f ca="1">SQRT(Inputs!$B$38)*E783+SQRT(1-Inputs!$B$38)*_xlfn.NORM.S.INV(RAND())</f>
        <v>0.39396637234502135</v>
      </c>
      <c r="AB783" s="23">
        <f ca="1">SQRT(Inputs!$B$38)*F783+SQRT(1-Inputs!$B$38)*_xlfn.NORM.S.INV(RAND())</f>
        <v>-1.102694101991732</v>
      </c>
      <c r="AC783" s="23">
        <f ca="1">SQRT(Inputs!$B$38)*G783+SQRT(1-Inputs!$B$38)*_xlfn.NORM.S.INV(RAND())</f>
        <v>-1.1692648634343146</v>
      </c>
      <c r="AD783" s="23">
        <f ca="1">SQRT(Inputs!$B$38)*H783+SQRT(1-Inputs!$B$38)*_xlfn.NORM.S.INV(RAND())</f>
        <v>-0.64427417603255588</v>
      </c>
      <c r="AE783" s="23">
        <f ca="1">SQRT(Inputs!$B$38)*I783+SQRT(1-Inputs!$B$38)*_xlfn.NORM.S.INV(RAND())</f>
        <v>1.0475457537572639</v>
      </c>
      <c r="AF783" s="23">
        <f ca="1">SQRT(Inputs!$B$38)*J783+SQRT(1-Inputs!$B$38)*_xlfn.NORM.S.INV(RAND())</f>
        <v>1.4748319112596069</v>
      </c>
      <c r="AG783" s="23">
        <f ca="1">SQRT(Inputs!$B$38)*K783+SQRT(1-Inputs!$B$38)*_xlfn.NORM.S.INV(RAND())</f>
        <v>1.1937067823837291</v>
      </c>
      <c r="AH783" s="23">
        <f ca="1">SQRT(Inputs!$B$38)*L783+SQRT(1-Inputs!$B$38)*_xlfn.NORM.S.INV(RAND())</f>
        <v>1.263704526447933</v>
      </c>
      <c r="AI783" s="23">
        <f ca="1">SQRT(Inputs!$B$38)*M783+SQRT(1-Inputs!$B$38)*_xlfn.NORM.S.INV(RAND())</f>
        <v>-0.58710842785364226</v>
      </c>
      <c r="AJ783" s="23">
        <f ca="1">SQRT(Inputs!$B$38)*C783+SQRT(1-Inputs!$B$38)*_xlfn.NORM.S.INV(RAND())</f>
        <v>0.28825414049741493</v>
      </c>
      <c r="AK783" s="23">
        <f ca="1">SQRT(Inputs!$B$38)*D783+SQRT(1-Inputs!$B$38)*_xlfn.NORM.S.INV(RAND())</f>
        <v>-0.3239150612773033</v>
      </c>
      <c r="AL783" s="23">
        <f ca="1">SQRT(Inputs!$B$38)*E783+SQRT(1-Inputs!$B$38)*_xlfn.NORM.S.INV(RAND())</f>
        <v>2.267174879404688</v>
      </c>
      <c r="AM783" s="23">
        <f ca="1">SQRT(Inputs!$B$38)*F783+SQRT(1-Inputs!$B$38)*_xlfn.NORM.S.INV(RAND())</f>
        <v>-6.5818004492002563E-2</v>
      </c>
      <c r="AN783" s="23">
        <f ca="1">SQRT(Inputs!$B$38)*G783+SQRT(1-Inputs!$B$38)*_xlfn.NORM.S.INV(RAND())</f>
        <v>-0.2428460093902341</v>
      </c>
      <c r="AO783" s="23">
        <f ca="1">SQRT(Inputs!$B$38)*H783+SQRT(1-Inputs!$B$38)*_xlfn.NORM.S.INV(RAND())</f>
        <v>-0.88212888880170381</v>
      </c>
      <c r="AP783" s="23">
        <f ca="1">SQRT(Inputs!$B$38)*I783+SQRT(1-Inputs!$B$38)*_xlfn.NORM.S.INV(RAND())</f>
        <v>1.5103146848760258</v>
      </c>
      <c r="AQ783" s="23">
        <f ca="1">SQRT(Inputs!$B$38)*J783+SQRT(1-Inputs!$B$38)*_xlfn.NORM.S.INV(RAND())</f>
        <v>3.6765455702652772E-2</v>
      </c>
      <c r="AR783" s="23">
        <f ca="1">SQRT(Inputs!$B$38)*K783+SQRT(1-Inputs!$B$38)*_xlfn.NORM.S.INV(RAND())</f>
        <v>0.66835251449666111</v>
      </c>
      <c r="AS783" s="23">
        <f ca="1">SQRT(Inputs!$B$38)*L783+SQRT(1-Inputs!$B$38)*_xlfn.NORM.S.INV(RAND())</f>
        <v>0.26097073929523373</v>
      </c>
      <c r="AT783" s="23">
        <f ca="1">SQRT(Inputs!$B$38)*M783+SQRT(1-Inputs!$B$38)*_xlfn.NORM.S.INV(RAND())</f>
        <v>0.22476124445876561</v>
      </c>
      <c r="AU783" s="15">
        <f ca="1">Inputs!$B$6*EXP($B$8-0.5*C$5^2+C$5*N783)</f>
        <v>4744.4434677135296</v>
      </c>
      <c r="AV783" s="15">
        <f t="shared" ca="1" si="437"/>
        <v>6768.0857847977586</v>
      </c>
      <c r="AW783" s="15">
        <f t="shared" ca="1" si="438"/>
        <v>8397.1332442368057</v>
      </c>
      <c r="AX783" s="15">
        <f t="shared" ca="1" si="439"/>
        <v>11138.11532748392</v>
      </c>
      <c r="AY783" s="15">
        <f t="shared" ca="1" si="440"/>
        <v>12344.270011624863</v>
      </c>
      <c r="AZ783" s="15">
        <f t="shared" ca="1" si="441"/>
        <v>14840.609486691092</v>
      </c>
      <c r="BA783" s="15">
        <f t="shared" ca="1" si="442"/>
        <v>20352.267553192974</v>
      </c>
      <c r="BB783" s="15">
        <f t="shared" ca="1" si="443"/>
        <v>24452.980698464889</v>
      </c>
      <c r="BC783" s="15">
        <f t="shared" ca="1" si="444"/>
        <v>31103.197230704012</v>
      </c>
      <c r="BD783" s="15">
        <f t="shared" ca="1" si="445"/>
        <v>45036.370199890909</v>
      </c>
      <c r="BE783" s="15">
        <f t="shared" ca="1" si="446"/>
        <v>56005.734108938675</v>
      </c>
      <c r="BF783" s="15">
        <f ca="1">Inputs!$B$13*EXP($B$9-0.5*C$6^2+C$6*Y783)</f>
        <v>15680.757567851255</v>
      </c>
      <c r="BG783" s="15">
        <f t="shared" ca="1" si="447"/>
        <v>19183.445505539326</v>
      </c>
      <c r="BH783" s="15">
        <f t="shared" ca="1" si="448"/>
        <v>25021.320073648418</v>
      </c>
      <c r="BI783" s="15">
        <f t="shared" ca="1" si="449"/>
        <v>25848.413753712895</v>
      </c>
      <c r="BJ783" s="15">
        <f t="shared" ca="1" si="450"/>
        <v>26773.393996550501</v>
      </c>
      <c r="BK783" s="15">
        <f t="shared" ca="1" si="451"/>
        <v>30099.85002152</v>
      </c>
      <c r="BL783" s="15">
        <f t="shared" ca="1" si="452"/>
        <v>42350.025890559831</v>
      </c>
      <c r="BM783" s="15">
        <f t="shared" ca="1" si="453"/>
        <v>62524.611330005006</v>
      </c>
      <c r="BN783" s="15">
        <f t="shared" ca="1" si="454"/>
        <v>88723.208035579664</v>
      </c>
      <c r="BO783" s="15">
        <f t="shared" ca="1" si="455"/>
        <v>126437.93900866722</v>
      </c>
      <c r="BP783" s="15">
        <f t="shared" ca="1" si="456"/>
        <v>145606.67290135071</v>
      </c>
      <c r="BQ783" s="15">
        <f ca="1">Inputs!$B$20*EXP($B$10-0.5*C$7^2+C$7*AJ783)</f>
        <v>4751.2709950115295</v>
      </c>
      <c r="BR783" s="15">
        <f t="shared" ca="1" si="457"/>
        <v>5816.6513677684179</v>
      </c>
      <c r="BS783" s="15">
        <f t="shared" ca="1" si="458"/>
        <v>15275.209884163933</v>
      </c>
      <c r="BT783" s="15">
        <f t="shared" ca="1" si="459"/>
        <v>20700.668796516864</v>
      </c>
      <c r="BU783" s="15">
        <f t="shared" ca="1" si="460"/>
        <v>27051.431855081632</v>
      </c>
      <c r="BV783" s="15">
        <f t="shared" ca="1" si="461"/>
        <v>30852.812303007573</v>
      </c>
      <c r="BW783" s="15">
        <f t="shared" ca="1" si="462"/>
        <v>59269.640672704976</v>
      </c>
      <c r="BX783" s="15">
        <f t="shared" ca="1" si="463"/>
        <v>83511.374826547632</v>
      </c>
      <c r="BY783" s="15">
        <f t="shared" ca="1" si="464"/>
        <v>132975.20507959384</v>
      </c>
      <c r="BZ783" s="15">
        <f t="shared" ca="1" si="465"/>
        <v>195752.39005776812</v>
      </c>
      <c r="CA783" s="15">
        <f t="shared" ca="1" si="466"/>
        <v>286177.44635538297</v>
      </c>
      <c r="CB783" s="15">
        <f ca="1">(AU783*DCF!C$10-DCF!C$5*MAX(AU783*DCF!C$10,0)-MAX(AU783-Inputs!$B$6,0)/Inputs!$B$10)*DCF!C$6</f>
        <v>1044.627227552015</v>
      </c>
      <c r="CC783" s="15">
        <f ca="1">(AV783*DCF!D$10-DCF!D$5*MAX(AV783*DCF!D$10,0)-MAX(AV783-AU783,0)/Inputs!$B$10)*DCF!D$6</f>
        <v>1156.2628412292117</v>
      </c>
      <c r="CD783" s="15">
        <f ca="1">(AW783*DCF!E$10-DCF!E$5*MAX(AW783*DCF!E$10,0)-MAX(AW783-AV783,0)/Inputs!$B$10)*DCF!E$6</f>
        <v>1571.8354455296792</v>
      </c>
      <c r="CE783" s="15">
        <f ca="1">(AX783*DCF!F$10-DCF!F$5*MAX(AX783*DCF!F$10,0)-MAX(AX783-AW783,0)/Inputs!$B$10)*DCF!F$6</f>
        <v>1861.1024107542605</v>
      </c>
      <c r="CF783" s="15">
        <f ca="1">(AY783*DCF!G$10-DCF!G$5*MAX(AY783*DCF!G$10,0)-MAX(AY783-AX783,0)/Inputs!$B$10)*DCF!G$6</f>
        <v>2311.5677485163947</v>
      </c>
      <c r="CG783" s="15">
        <f ca="1">(AZ783*DCF!H$10-DCF!H$5*MAX(AZ783*DCF!H$10,0)-MAX(AZ783-AY783,0)/Inputs!$B$10)*DCF!H$6</f>
        <v>2438.0451501416196</v>
      </c>
      <c r="CH783" s="15">
        <f ca="1">(BA783*DCF!I$10-DCF!I$5*MAX(BA783*DCF!I$10,0)-MAX(BA783-AZ783,0)/Inputs!$B$10)*DCF!I$6</f>
        <v>2813.5117950374647</v>
      </c>
      <c r="CI783" s="15">
        <f ca="1">(BB783*DCF!J$10-DCF!J$5*MAX(BB783*DCF!J$10,0)-MAX(BB783-BA783,0)/Inputs!$B$10)*DCF!J$6</f>
        <v>3574.7927238657867</v>
      </c>
      <c r="CJ783" s="15">
        <f ca="1">(BC783*DCF!K$10-DCF!K$5*MAX(BC783*DCF!K$10,0)-MAX(BC783-BB783,0)/Inputs!$B$10)*DCF!K$6</f>
        <v>4076.1861543046225</v>
      </c>
      <c r="CK783" s="15">
        <f ca="1">(BD783*DCF!L$10-DCF!L$5*MAX(BD783*DCF!L$10,0)-MAX(BD783-BC783,0)/Inputs!$B$10)*DCF!L$6</f>
        <v>4990.5561736318514</v>
      </c>
      <c r="CL783" s="15">
        <f ca="1">(BE783*DCF!M$10-DCF!M$5*MAX(BE783*DCF!M$10,0)-MAX(BE783-BD783,0)/Inputs!$B$10)*DCF!M$6</f>
        <v>6592.7257379722296</v>
      </c>
      <c r="CM783" s="15">
        <f ca="1">(BF783*DCF!C$28-DCF!C$5*MAX(BF783*DCF!C$28,0)-MAX(BF783-Inputs!$B$13,0)/Inputs!$B$17)*DCF!C$6</f>
        <v>3794.0344500017432</v>
      </c>
      <c r="CN783" s="15">
        <f ca="1">(BG783*DCF!D$28-DCF!D$5*MAX(BG783*DCF!D$28,0)-MAX(BG783-BF783,0)/Inputs!$B$17)*DCF!D$6</f>
        <v>4902.6832106999336</v>
      </c>
      <c r="CO783" s="15">
        <f ca="1">(BH783*DCF!E$28-DCF!E$5*MAX(BH783*DCF!E$28,0)-MAX(BH783-BG783,0)/Inputs!$B$17)*DCF!E$6</f>
        <v>5935.9186652761009</v>
      </c>
      <c r="CP783" s="15">
        <f ca="1">(BI783*DCF!F$28-DCF!F$5*MAX(BI783*DCF!F$28,0)-MAX(BI783-BH783,0)/Inputs!$B$17)*DCF!F$6</f>
        <v>6866.5779869524567</v>
      </c>
      <c r="CQ783" s="15">
        <f ca="1">(BJ783*DCF!G$28-DCF!G$5*MAX(BJ783*DCF!G$28,0)-MAX(BJ783-BI783,0)/Inputs!$B$17)*DCF!G$6</f>
        <v>6790.9876624037242</v>
      </c>
      <c r="CR783" s="15">
        <f ca="1">(BK783*DCF!H$28-DCF!H$5*MAX(BK783*DCF!H$28,0)-MAX(BK783-BJ783,0)/Inputs!$B$17)*DCF!H$6</f>
        <v>6927.1870796731018</v>
      </c>
      <c r="CS783" s="15">
        <f ca="1">(BL783*DCF!I$28-DCF!I$5*MAX(BL783*DCF!I$28,0)-MAX(BL783-BK783,0)/Inputs!$B$17)*DCF!I$6</f>
        <v>8200.4614157021715</v>
      </c>
      <c r="CT783" s="15">
        <f ca="1">(BM783*DCF!J$28-DCF!J$5*MAX(BM783*DCF!J$28,0)-MAX(BM783-BL783,0)/Inputs!$B$17)*DCF!J$6</f>
        <v>11273.193669832302</v>
      </c>
      <c r="CU783" s="15">
        <f ca="1">(BN783*DCF!K$28-DCF!K$5*MAX(BN783*DCF!K$28,0)-MAX(BN783-BM783,0)/Inputs!$B$17)*DCF!K$6</f>
        <v>15527.874782322202</v>
      </c>
      <c r="CV783" s="15">
        <f ca="1">(BO783*DCF!L$28-DCF!L$5*MAX(BO783*DCF!L$28,0)-MAX(BO783-BN783,0)/Inputs!$B$17)*DCF!L$6</f>
        <v>20959.53805020923</v>
      </c>
      <c r="CW783" s="15">
        <f ca="1">(BP783*DCF!M$28-DCF!M$5*MAX(BP783*DCF!M$28,0)-MAX(BP783-BO783,0)/Inputs!$B$17)*DCF!M$6</f>
        <v>25392.308453482383</v>
      </c>
      <c r="CX783" s="15">
        <f ca="1">(BQ783*DCF!C$46-DCF!C$5*MAX(BQ783*DCF!C$46,0)-MAX(BQ783-Inputs!$B$20,0)/Inputs!$B$24)*DCF!C$6</f>
        <v>-1813.3517286454014</v>
      </c>
      <c r="CY783" s="15">
        <f ca="1">(BR783*DCF!D$46-DCF!D$5*MAX(BR783*DCF!D$46,0)-MAX(BR783-BQ783,0)/Inputs!$B$24)*DCF!D$6</f>
        <v>-1447.3557040100511</v>
      </c>
      <c r="CZ783" s="15">
        <f ca="1">(BS783*DCF!E$46-DCF!E$5*MAX(BS783*DCF!E$46,0)-MAX(BS783-BR783,0)/Inputs!$B$24)*DCF!E$6</f>
        <v>-5534.62354210391</v>
      </c>
      <c r="DA783" s="15">
        <f ca="1">(BT783*DCF!F$46-DCF!F$5*MAX(BT783*DCF!F$46,0)-MAX(BT783-BS783,0)/Inputs!$B$24)*DCF!F$6</f>
        <v>-3483.1346832016957</v>
      </c>
      <c r="DB783" s="15">
        <f ca="1">(BU783*DCF!G$46-DCF!G$5*MAX(BU783*DCF!G$46,0)-MAX(BU783-BT783,0)/Inputs!$B$24)*DCF!G$6</f>
        <v>-3046.2279376457391</v>
      </c>
      <c r="DC783" s="15">
        <f ca="1">(BV783*DCF!H$46-DCF!H$5*MAX(BV783*DCF!H$46,0)-MAX(BV783-BU783,0)/Inputs!$B$24)*DCF!H$6</f>
        <v>-1181.2556827485489</v>
      </c>
      <c r="DD783" s="15">
        <f ca="1">(BW783*DCF!I$46-DCF!I$5*MAX(BW783*DCF!I$46,0)-MAX(BW783-BV783,0)/Inputs!$B$24)*DCF!I$6</f>
        <v>-6788.5167818721557</v>
      </c>
      <c r="DE783" s="15">
        <f ca="1">(BX783*DCF!J$46-DCF!J$5*MAX(BX783*DCF!J$46,0)-MAX(BX783-BW783,0)/Inputs!$B$24)*DCF!J$6</f>
        <v>-2925.4406742030142</v>
      </c>
      <c r="DF783" s="15">
        <f ca="1">(BY783*DCF!K$46-DCF!K$5*MAX(BY783*DCF!K$46,0)-MAX(BY783-BX783,0)/Inputs!$B$24)*DCF!K$6</f>
        <v>-4521.3337117316214</v>
      </c>
      <c r="DG783" s="15">
        <f ca="1">(BZ783*DCF!L$46-DCF!L$5*MAX(BZ783*DCF!L$46,0)-MAX(BZ783-BY783,0)/Inputs!$B$24)*DCF!L$6</f>
        <v>-675.22751816535356</v>
      </c>
      <c r="DH783" s="15">
        <f ca="1">(CA783*DCF!M$46-DCF!M$5*MAX(CA783*DCF!M$46,0)-MAX(CA783-BZ783,0)/Inputs!$B$24)*DCF!M$6</f>
        <v>3531.2698695597828</v>
      </c>
      <c r="DI783" s="15">
        <f ca="1">SUM(CB783:CL783)+BE783*DCF!M$10*(1+Inputs!$B$30)*(1-Inputs!$B$33)*(1-Inputs!$B$30/Inputs!$B$31)/(Inputs!$B$29-Inputs!$B$30)*DCF!M$6</f>
        <v>188295.91203287465</v>
      </c>
      <c r="DJ783" s="15">
        <f ca="1">SUM(CM783:CW783)+BP783*DCF!M$28*(1+Inputs!$B$30)*(1-Inputs!$B$33)*(1-Inputs!$B$30/Inputs!$B$31)/(Inputs!$B$29-Inputs!$B$30)*DCF!M$6</f>
        <v>656871.16027105716</v>
      </c>
      <c r="DK783" s="15">
        <f ca="1">SUM(CX783:DH783)+CA783*DCF!M$46*(1+Inputs!$B$30)*(1-Inputs!$B$33)*(1-Inputs!$B$30/Inputs!$B$31)/(Inputs!$B$29-Inputs!$B$30)*DCF!M$6</f>
        <v>414579.03385633742</v>
      </c>
      <c r="DM783" s="15">
        <f ca="1">DI783+DJ783+DK783+Inputs!$B$34+Inputs!$B$36-Inputs!$B$35</f>
        <v>1336597.1061602691</v>
      </c>
    </row>
    <row r="784" spans="1:117" x14ac:dyDescent="0.75">
      <c r="A784" s="11">
        <v>771</v>
      </c>
      <c r="C784" s="23">
        <f t="shared" ref="C784:M793" ca="1" si="467">_xlfn.NORM.S.INV(RAND())</f>
        <v>-0.9783722832040388</v>
      </c>
      <c r="D784" s="23">
        <f t="shared" ca="1" si="467"/>
        <v>-6.6420303652392591E-3</v>
      </c>
      <c r="E784" s="23">
        <f t="shared" ca="1" si="467"/>
        <v>0.97417090274073692</v>
      </c>
      <c r="F784" s="23">
        <f t="shared" ca="1" si="467"/>
        <v>1.8994197213542492</v>
      </c>
      <c r="G784" s="23">
        <f t="shared" ca="1" si="467"/>
        <v>-0.62523992002884321</v>
      </c>
      <c r="H784" s="23">
        <f t="shared" ca="1" si="467"/>
        <v>0.6312754489068263</v>
      </c>
      <c r="I784" s="23">
        <f t="shared" ca="1" si="467"/>
        <v>-0.25037082821442536</v>
      </c>
      <c r="J784" s="23">
        <f t="shared" ca="1" si="467"/>
        <v>0.47700456542379766</v>
      </c>
      <c r="K784" s="23">
        <f t="shared" ca="1" si="467"/>
        <v>2.4287125164524814E-2</v>
      </c>
      <c r="L784" s="23">
        <f t="shared" ca="1" si="467"/>
        <v>0.95860199902849008</v>
      </c>
      <c r="M784" s="23">
        <f t="shared" ca="1" si="467"/>
        <v>0.13133695934835091</v>
      </c>
      <c r="N784" s="23">
        <f ca="1">SQRT(Inputs!$B$38)*C784+SQRT(1-Inputs!$B$38)*_xlfn.NORM.S.INV(RAND())</f>
        <v>0.78842243323557371</v>
      </c>
      <c r="O784" s="23">
        <f ca="1">SQRT(Inputs!$B$38)*D784+SQRT(1-Inputs!$B$38)*_xlfn.NORM.S.INV(RAND())</f>
        <v>0.52623205445450927</v>
      </c>
      <c r="P784" s="23">
        <f ca="1">SQRT(Inputs!$B$38)*E784+SQRT(1-Inputs!$B$38)*_xlfn.NORM.S.INV(RAND())</f>
        <v>1.0364045111540514</v>
      </c>
      <c r="Q784" s="23">
        <f ca="1">SQRT(Inputs!$B$38)*F784+SQRT(1-Inputs!$B$38)*_xlfn.NORM.S.INV(RAND())</f>
        <v>0.74016716548310946</v>
      </c>
      <c r="R784" s="23">
        <f ca="1">SQRT(Inputs!$B$38)*G784+SQRT(1-Inputs!$B$38)*_xlfn.NORM.S.INV(RAND())</f>
        <v>-1.2599852982665558</v>
      </c>
      <c r="S784" s="23">
        <f ca="1">SQRT(Inputs!$B$38)*H784+SQRT(1-Inputs!$B$38)*_xlfn.NORM.S.INV(RAND())</f>
        <v>1.0339943877475195</v>
      </c>
      <c r="T784" s="23">
        <f ca="1">SQRT(Inputs!$B$38)*I784+SQRT(1-Inputs!$B$38)*_xlfn.NORM.S.INV(RAND())</f>
        <v>-0.59037809084530379</v>
      </c>
      <c r="U784" s="23">
        <f ca="1">SQRT(Inputs!$B$38)*J784+SQRT(1-Inputs!$B$38)*_xlfn.NORM.S.INV(RAND())</f>
        <v>0.54499288383631417</v>
      </c>
      <c r="V784" s="23">
        <f ca="1">SQRT(Inputs!$B$38)*K784+SQRT(1-Inputs!$B$38)*_xlfn.NORM.S.INV(RAND())</f>
        <v>-1.8133891046249545E-2</v>
      </c>
      <c r="W784" s="23">
        <f ca="1">SQRT(Inputs!$B$38)*L784+SQRT(1-Inputs!$B$38)*_xlfn.NORM.S.INV(RAND())</f>
        <v>-0.54608311363597251</v>
      </c>
      <c r="X784" s="23">
        <f ca="1">SQRT(Inputs!$B$38)*M784+SQRT(1-Inputs!$B$38)*_xlfn.NORM.S.INV(RAND())</f>
        <v>-0.72659174626817358</v>
      </c>
      <c r="Y784" s="23">
        <f ca="1">SQRT(Inputs!$B$38)*C784+SQRT(1-Inputs!$B$38)*_xlfn.NORM.S.INV(RAND())</f>
        <v>-2.4176009205289839E-2</v>
      </c>
      <c r="Z784" s="23">
        <f ca="1">SQRT(Inputs!$B$38)*D784+SQRT(1-Inputs!$B$38)*_xlfn.NORM.S.INV(RAND())</f>
        <v>3.649138714723197E-2</v>
      </c>
      <c r="AA784" s="23">
        <f ca="1">SQRT(Inputs!$B$38)*E784+SQRT(1-Inputs!$B$38)*_xlfn.NORM.S.INV(RAND())</f>
        <v>0.62874022766646909</v>
      </c>
      <c r="AB784" s="23">
        <f ca="1">SQRT(Inputs!$B$38)*F784+SQRT(1-Inputs!$B$38)*_xlfn.NORM.S.INV(RAND())</f>
        <v>0.59049764059798759</v>
      </c>
      <c r="AC784" s="23">
        <f ca="1">SQRT(Inputs!$B$38)*G784+SQRT(1-Inputs!$B$38)*_xlfn.NORM.S.INV(RAND())</f>
        <v>-0.77610578755849202</v>
      </c>
      <c r="AD784" s="23">
        <f ca="1">SQRT(Inputs!$B$38)*H784+SQRT(1-Inputs!$B$38)*_xlfn.NORM.S.INV(RAND())</f>
        <v>-0.24440048110064722</v>
      </c>
      <c r="AE784" s="23">
        <f ca="1">SQRT(Inputs!$B$38)*I784+SQRT(1-Inputs!$B$38)*_xlfn.NORM.S.INV(RAND())</f>
        <v>-1.3097610734412317</v>
      </c>
      <c r="AF784" s="23">
        <f ca="1">SQRT(Inputs!$B$38)*J784+SQRT(1-Inputs!$B$38)*_xlfn.NORM.S.INV(RAND())</f>
        <v>2.3709020413776387</v>
      </c>
      <c r="AG784" s="23">
        <f ca="1">SQRT(Inputs!$B$38)*K784+SQRT(1-Inputs!$B$38)*_xlfn.NORM.S.INV(RAND())</f>
        <v>0.35357502506765581</v>
      </c>
      <c r="AH784" s="23">
        <f ca="1">SQRT(Inputs!$B$38)*L784+SQRT(1-Inputs!$B$38)*_xlfn.NORM.S.INV(RAND())</f>
        <v>-1.1799819236990954</v>
      </c>
      <c r="AI784" s="23">
        <f ca="1">SQRT(Inputs!$B$38)*M784+SQRT(1-Inputs!$B$38)*_xlfn.NORM.S.INV(RAND())</f>
        <v>1.1322163019133455</v>
      </c>
      <c r="AJ784" s="23">
        <f ca="1">SQRT(Inputs!$B$38)*C784+SQRT(1-Inputs!$B$38)*_xlfn.NORM.S.INV(RAND())</f>
        <v>9.2463085078656526E-2</v>
      </c>
      <c r="AK784" s="23">
        <f ca="1">SQRT(Inputs!$B$38)*D784+SQRT(1-Inputs!$B$38)*_xlfn.NORM.S.INV(RAND())</f>
        <v>-8.0311980046441328E-2</v>
      </c>
      <c r="AL784" s="23">
        <f ca="1">SQRT(Inputs!$B$38)*E784+SQRT(1-Inputs!$B$38)*_xlfn.NORM.S.INV(RAND())</f>
        <v>0.2458820617818463</v>
      </c>
      <c r="AM784" s="23">
        <f ca="1">SQRT(Inputs!$B$38)*F784+SQRT(1-Inputs!$B$38)*_xlfn.NORM.S.INV(RAND())</f>
        <v>1.4722497870109843</v>
      </c>
      <c r="AN784" s="23">
        <f ca="1">SQRT(Inputs!$B$38)*G784+SQRT(1-Inputs!$B$38)*_xlfn.NORM.S.INV(RAND())</f>
        <v>-0.30282220053686032</v>
      </c>
      <c r="AO784" s="23">
        <f ca="1">SQRT(Inputs!$B$38)*H784+SQRT(1-Inputs!$B$38)*_xlfn.NORM.S.INV(RAND())</f>
        <v>-0.85869975978583746</v>
      </c>
      <c r="AP784" s="23">
        <f ca="1">SQRT(Inputs!$B$38)*I784+SQRT(1-Inputs!$B$38)*_xlfn.NORM.S.INV(RAND())</f>
        <v>0.28674725045332045</v>
      </c>
      <c r="AQ784" s="23">
        <f ca="1">SQRT(Inputs!$B$38)*J784+SQRT(1-Inputs!$B$38)*_xlfn.NORM.S.INV(RAND())</f>
        <v>2.6448546843899967E-2</v>
      </c>
      <c r="AR784" s="23">
        <f ca="1">SQRT(Inputs!$B$38)*K784+SQRT(1-Inputs!$B$38)*_xlfn.NORM.S.INV(RAND())</f>
        <v>-1.6641159029830705</v>
      </c>
      <c r="AS784" s="23">
        <f ca="1">SQRT(Inputs!$B$38)*L784+SQRT(1-Inputs!$B$38)*_xlfn.NORM.S.INV(RAND())</f>
        <v>-0.33840119465294183</v>
      </c>
      <c r="AT784" s="23">
        <f ca="1">SQRT(Inputs!$B$38)*M784+SQRT(1-Inputs!$B$38)*_xlfn.NORM.S.INV(RAND())</f>
        <v>6.7103144985867585E-2</v>
      </c>
      <c r="AU784" s="15">
        <f ca="1">Inputs!$B$6*EXP($B$8-0.5*C$5^2+C$5*N784)</f>
        <v>5637.7299937574016</v>
      </c>
      <c r="AV784" s="15">
        <f t="shared" ca="1" si="437"/>
        <v>7414.4984756679714</v>
      </c>
      <c r="AW784" s="15">
        <f t="shared" ca="1" si="438"/>
        <v>10397.073852239524</v>
      </c>
      <c r="AX784" s="15">
        <f t="shared" ca="1" si="439"/>
        <v>13923.577229532964</v>
      </c>
      <c r="AY784" s="15">
        <f t="shared" ca="1" si="440"/>
        <v>14687.618930817322</v>
      </c>
      <c r="AZ784" s="15">
        <f t="shared" ca="1" si="441"/>
        <v>20129.707246195176</v>
      </c>
      <c r="BA784" s="15">
        <f t="shared" ca="1" si="442"/>
        <v>23157.603364547653</v>
      </c>
      <c r="BB784" s="15">
        <f t="shared" ca="1" si="443"/>
        <v>29943.100083894024</v>
      </c>
      <c r="BC784" s="15">
        <f t="shared" ca="1" si="444"/>
        <v>36608.539457663639</v>
      </c>
      <c r="BD784" s="15">
        <f t="shared" ca="1" si="445"/>
        <v>42615.680735851784</v>
      </c>
      <c r="BE784" s="15">
        <f t="shared" ca="1" si="446"/>
        <v>48876.091341868465</v>
      </c>
      <c r="BF784" s="15">
        <f ca="1">Inputs!$B$13*EXP($B$9-0.5*C$6^2+C$6*Y784)</f>
        <v>13764.889544594522</v>
      </c>
      <c r="BG784" s="15">
        <f t="shared" ca="1" si="447"/>
        <v>16886.580015181411</v>
      </c>
      <c r="BH784" s="15">
        <f t="shared" ca="1" si="448"/>
        <v>22900.042705574018</v>
      </c>
      <c r="BI784" s="15">
        <f t="shared" ca="1" si="449"/>
        <v>30700.376915455723</v>
      </c>
      <c r="BJ784" s="15">
        <f t="shared" ca="1" si="450"/>
        <v>33653.142983659134</v>
      </c>
      <c r="BK784" s="15">
        <f t="shared" ca="1" si="451"/>
        <v>39951.177115189428</v>
      </c>
      <c r="BL784" s="15">
        <f t="shared" ca="1" si="452"/>
        <v>41414.030829743817</v>
      </c>
      <c r="BM784" s="15">
        <f t="shared" ca="1" si="453"/>
        <v>68342.21011265475</v>
      </c>
      <c r="BN784" s="15">
        <f t="shared" ca="1" si="454"/>
        <v>87690.266764346161</v>
      </c>
      <c r="BO784" s="15">
        <f t="shared" ca="1" si="455"/>
        <v>94065.026156142456</v>
      </c>
      <c r="BP784" s="15">
        <f t="shared" ca="1" si="456"/>
        <v>131622.36548675294</v>
      </c>
      <c r="BQ784" s="15">
        <f ca="1">Inputs!$B$20*EXP($B$10-0.5*C$7^2+C$7*AJ784)</f>
        <v>4432.5208474699812</v>
      </c>
      <c r="BR784" s="15">
        <f t="shared" ca="1" si="457"/>
        <v>5862.9008180952842</v>
      </c>
      <c r="BS784" s="15">
        <f t="shared" ca="1" si="458"/>
        <v>8616.0766804685463</v>
      </c>
      <c r="BT784" s="15">
        <f t="shared" ca="1" si="459"/>
        <v>17479.860219793609</v>
      </c>
      <c r="BU784" s="15">
        <f t="shared" ca="1" si="460"/>
        <v>22513.404149365404</v>
      </c>
      <c r="BV784" s="15">
        <f t="shared" ca="1" si="461"/>
        <v>25812.978030113907</v>
      </c>
      <c r="BW784" s="15">
        <f t="shared" ca="1" si="462"/>
        <v>38274.335399693053</v>
      </c>
      <c r="BX784" s="15">
        <f t="shared" ca="1" si="463"/>
        <v>53817.405602892461</v>
      </c>
      <c r="BY784" s="15">
        <f t="shared" ca="1" si="464"/>
        <v>54845.377189235231</v>
      </c>
      <c r="BZ784" s="15">
        <f t="shared" ca="1" si="465"/>
        <v>72314.230185731692</v>
      </c>
      <c r="CA784" s="15">
        <f t="shared" ca="1" si="466"/>
        <v>102798.05967650838</v>
      </c>
      <c r="CB784" s="15">
        <f ca="1">(AU784*DCF!C$10-DCF!C$5*MAX(AU784*DCF!C$10,0)-MAX(AU784-Inputs!$B$6,0)/Inputs!$B$10)*DCF!C$6</f>
        <v>1038.2579354011968</v>
      </c>
      <c r="CC784" s="15">
        <f ca="1">(AV784*DCF!D$10-DCF!D$5*MAX(AV784*DCF!D$10,0)-MAX(AV784-AU784,0)/Inputs!$B$10)*DCF!D$6</f>
        <v>1374.0152788864318</v>
      </c>
      <c r="CD784" s="15">
        <f ca="1">(AW784*DCF!E$10-DCF!E$5*MAX(AW784*DCF!E$10,0)-MAX(AW784-AV784,0)/Inputs!$B$10)*DCF!E$6</f>
        <v>1728.7193567427903</v>
      </c>
      <c r="CE784" s="15">
        <f ca="1">(AX784*DCF!F$10-DCF!F$5*MAX(AX784*DCF!F$10,0)-MAX(AX784-AW784,0)/Inputs!$B$10)*DCF!F$6</f>
        <v>2305.7167988935621</v>
      </c>
      <c r="CF784" s="15">
        <f ca="1">(AY784*DCF!G$10-DCF!G$5*MAX(AY784*DCF!G$10,0)-MAX(AY784-AX784,0)/Inputs!$B$10)*DCF!G$6</f>
        <v>2879.3727603956172</v>
      </c>
      <c r="CG784" s="15">
        <f ca="1">(AZ784*DCF!H$10-DCF!H$5*MAX(AZ784*DCF!H$10,0)-MAX(AZ784-AY784,0)/Inputs!$B$10)*DCF!H$6</f>
        <v>2941.856757795505</v>
      </c>
      <c r="CH784" s="15">
        <f ca="1">(BA784*DCF!I$10-DCF!I$5*MAX(BA784*DCF!I$10,0)-MAX(BA784-AZ784,0)/Inputs!$B$10)*DCF!I$6</f>
        <v>3733.3682914552855</v>
      </c>
      <c r="CI784" s="15">
        <f ca="1">(BB784*DCF!J$10-DCF!J$5*MAX(BB784*DCF!J$10,0)-MAX(BB784-BA784,0)/Inputs!$B$10)*DCF!J$6</f>
        <v>4110.0752402942253</v>
      </c>
      <c r="CJ784" s="15">
        <f ca="1">(BC784*DCF!K$10-DCF!K$5*MAX(BC784*DCF!K$10,0)-MAX(BC784-BB784,0)/Inputs!$B$10)*DCF!K$6</f>
        <v>4960.3268704607272</v>
      </c>
      <c r="CK784" s="15">
        <f ca="1">(BD784*DCF!L$10-DCF!L$5*MAX(BD784*DCF!L$10,0)-MAX(BD784-BC784,0)/Inputs!$B$10)*DCF!L$6</f>
        <v>5650.434401993256</v>
      </c>
      <c r="CL784" s="15">
        <f ca="1">(BE784*DCF!M$10-DCF!M$5*MAX(BE784*DCF!M$10,0)-MAX(BE784-BD784,0)/Inputs!$B$10)*DCF!M$6</f>
        <v>6149.1757151830261</v>
      </c>
      <c r="CM784" s="15">
        <f ca="1">(BF784*DCF!C$28-DCF!C$5*MAX(BF784*DCF!C$28,0)-MAX(BF784-Inputs!$B$13,0)/Inputs!$B$17)*DCF!C$6</f>
        <v>3651.7878405220672</v>
      </c>
      <c r="CN784" s="15">
        <f ca="1">(BG784*DCF!D$28-DCF!D$5*MAX(BG784*DCF!D$28,0)-MAX(BG784-BF784,0)/Inputs!$B$17)*DCF!D$6</f>
        <v>4307.4875776423769</v>
      </c>
      <c r="CO784" s="15">
        <f ca="1">(BH784*DCF!E$28-DCF!E$5*MAX(BH784*DCF!E$28,0)-MAX(BH784-BG784,0)/Inputs!$B$17)*DCF!E$6</f>
        <v>5300.5291402621442</v>
      </c>
      <c r="CP784" s="15">
        <f ca="1">(BI784*DCF!F$28-DCF!F$5*MAX(BI784*DCF!F$28,0)-MAX(BI784-BH784,0)/Inputs!$B$17)*DCF!F$6</f>
        <v>6914.1695215435066</v>
      </c>
      <c r="CQ784" s="15">
        <f ca="1">(BJ784*DCF!G$28-DCF!G$5*MAX(BJ784*DCF!G$28,0)-MAX(BJ784-BI784,0)/Inputs!$B$17)*DCF!G$6</f>
        <v>8234.93718986567</v>
      </c>
      <c r="CR784" s="15">
        <f ca="1">(BK784*DCF!H$28-DCF!H$5*MAX(BK784*DCF!H$28,0)-MAX(BK784-BJ784,0)/Inputs!$B$17)*DCF!H$6</f>
        <v>8901.829112225334</v>
      </c>
      <c r="CS784" s="15">
        <f ca="1">(BL784*DCF!I$28-DCF!I$5*MAX(BL784*DCF!I$28,0)-MAX(BL784-BK784,0)/Inputs!$B$17)*DCF!I$6</f>
        <v>9528.6707730046783</v>
      </c>
      <c r="CT784" s="15">
        <f ca="1">(BM784*DCF!J$28-DCF!J$5*MAX(BM784*DCF!J$28,0)-MAX(BM784-BL784,0)/Inputs!$B$17)*DCF!J$6</f>
        <v>11675.529779998404</v>
      </c>
      <c r="CU784" s="15">
        <f ca="1">(BN784*DCF!K$28-DCF!K$5*MAX(BN784*DCF!K$28,0)-MAX(BN784-BM784,0)/Inputs!$B$17)*DCF!K$6</f>
        <v>16148.834812937239</v>
      </c>
      <c r="CV784" s="15">
        <f ca="1">(BO784*DCF!L$28-DCF!L$5*MAX(BO784*DCF!L$28,0)-MAX(BO784-BN784,0)/Inputs!$B$17)*DCF!L$6</f>
        <v>18046.63247615374</v>
      </c>
      <c r="CW784" s="15">
        <f ca="1">(BP784*DCF!M$28-DCF!M$5*MAX(BP784*DCF!M$28,0)-MAX(BP784-BO784,0)/Inputs!$B$17)*DCF!M$6</f>
        <v>20839.026945216679</v>
      </c>
      <c r="CX784" s="15">
        <f ca="1">(BQ784*DCF!C$46-DCF!C$5*MAX(BQ784*DCF!C$46,0)-MAX(BQ784-Inputs!$B$20,0)/Inputs!$B$24)*DCF!C$6</f>
        <v>-1592.5086703025272</v>
      </c>
      <c r="CY784" s="15">
        <f ca="1">(BR784*DCF!D$46-DCF!D$5*MAX(BR784*DCF!D$46,0)-MAX(BR784-BQ784,0)/Inputs!$B$24)*DCF!D$6</f>
        <v>-1610.9917052684336</v>
      </c>
      <c r="CZ784" s="15">
        <f ca="1">(BS784*DCF!E$46-DCF!E$5*MAX(BS784*DCF!E$46,0)-MAX(BS784-BR784,0)/Inputs!$B$24)*DCF!E$6</f>
        <v>-2104.0922003952933</v>
      </c>
      <c r="DA784" s="15">
        <f ca="1">(BT784*DCF!F$46-DCF!F$5*MAX(BT784*DCF!F$46,0)-MAX(BT784-BS784,0)/Inputs!$B$24)*DCF!F$6</f>
        <v>-4500.5777295529797</v>
      </c>
      <c r="DB784" s="15">
        <f ca="1">(BU784*DCF!G$46-DCF!G$5*MAX(BU784*DCF!G$46,0)-MAX(BU784-BT784,0)/Inputs!$B$24)*DCF!G$6</f>
        <v>-2450.4911617524294</v>
      </c>
      <c r="DC784" s="15">
        <f ca="1">(BV784*DCF!H$46-DCF!H$5*MAX(BV784*DCF!H$46,0)-MAX(BV784-BU784,0)/Inputs!$B$24)*DCF!H$6</f>
        <v>-1025.3223666180086</v>
      </c>
      <c r="DD784" s="15">
        <f ca="1">(BW784*DCF!I$46-DCF!I$5*MAX(BW784*DCF!I$46,0)-MAX(BW784-BV784,0)/Inputs!$B$24)*DCF!I$6</f>
        <v>-2693.2130162929011</v>
      </c>
      <c r="DE784" s="15">
        <f ca="1">(BX784*DCF!J$46-DCF!J$5*MAX(BX784*DCF!J$46,0)-MAX(BX784-BW784,0)/Inputs!$B$24)*DCF!J$6</f>
        <v>-1864.2769816950615</v>
      </c>
      <c r="DF784" s="15">
        <f ca="1">(BY784*DCF!K$46-DCF!K$5*MAX(BY784*DCF!K$46,0)-MAX(BY784-BX784,0)/Inputs!$B$24)*DCF!K$6</f>
        <v>2881.1251193714652</v>
      </c>
      <c r="DG784" s="15">
        <f ca="1">(BZ784*DCF!L$46-DCF!L$5*MAX(BZ784*DCF!L$46,0)-MAX(BZ784-BY784,0)/Inputs!$B$24)*DCF!L$6</f>
        <v>1045.4891174249051</v>
      </c>
      <c r="DH784" s="15">
        <f ca="1">(CA784*DCF!M$46-DCF!M$5*MAX(CA784*DCF!M$46,0)-MAX(CA784-BZ784,0)/Inputs!$B$24)*DCF!M$6</f>
        <v>1686.1308300715723</v>
      </c>
      <c r="DI784" s="15">
        <f ca="1">SUM(CB784:CL784)+BE784*DCF!M$10*(1+Inputs!$B$30)*(1-Inputs!$B$33)*(1-Inputs!$B$30/Inputs!$B$31)/(Inputs!$B$29-Inputs!$B$30)*DCF!M$6</f>
        <v>172894.12793131941</v>
      </c>
      <c r="DJ784" s="15">
        <f ca="1">SUM(CM784:CW784)+BP784*DCF!M$28*(1+Inputs!$B$30)*(1-Inputs!$B$33)*(1-Inputs!$B$30/Inputs!$B$31)/(Inputs!$B$29-Inputs!$B$30)*DCF!M$6</f>
        <v>601958.48006967769</v>
      </c>
      <c r="DK784" s="15">
        <f ca="1">SUM(CX784:DH784)+CA784*DCF!M$46*(1+Inputs!$B$30)*(1-Inputs!$B$33)*(1-Inputs!$B$30/Inputs!$B$31)/(Inputs!$B$29-Inputs!$B$30)*DCF!M$6</f>
        <v>146709.24870350928</v>
      </c>
      <c r="DM784" s="15">
        <f ca="1">DI784+DJ784+DK784+Inputs!$B$34+Inputs!$B$36-Inputs!$B$35</f>
        <v>998412.85670450632</v>
      </c>
    </row>
    <row r="785" spans="1:117" x14ac:dyDescent="0.75">
      <c r="A785" s="11">
        <v>772</v>
      </c>
      <c r="C785" s="23">
        <f t="shared" ca="1" si="467"/>
        <v>0.18488581385120978</v>
      </c>
      <c r="D785" s="23">
        <f t="shared" ca="1" si="467"/>
        <v>0.52427240994583979</v>
      </c>
      <c r="E785" s="23">
        <f t="shared" ca="1" si="467"/>
        <v>2.203996884406545</v>
      </c>
      <c r="F785" s="23">
        <f t="shared" ca="1" si="467"/>
        <v>0.88711025950907019</v>
      </c>
      <c r="G785" s="23">
        <f t="shared" ca="1" si="467"/>
        <v>-1.2745770940517116</v>
      </c>
      <c r="H785" s="23">
        <f t="shared" ca="1" si="467"/>
        <v>1.8540959530512569</v>
      </c>
      <c r="I785" s="23">
        <f t="shared" ca="1" si="467"/>
        <v>-0.52141814213884652</v>
      </c>
      <c r="J785" s="23">
        <f t="shared" ca="1" si="467"/>
        <v>-0.6783702545978656</v>
      </c>
      <c r="K785" s="23">
        <f t="shared" ca="1" si="467"/>
        <v>0.38675202696148492</v>
      </c>
      <c r="L785" s="23">
        <f t="shared" ca="1" si="467"/>
        <v>0.43523815670579841</v>
      </c>
      <c r="M785" s="23">
        <f t="shared" ca="1" si="467"/>
        <v>0.29112984551302107</v>
      </c>
      <c r="N785" s="23">
        <f ca="1">SQRT(Inputs!$B$38)*C785+SQRT(1-Inputs!$B$38)*_xlfn.NORM.S.INV(RAND())</f>
        <v>-1.0328754512169012</v>
      </c>
      <c r="O785" s="23">
        <f ca="1">SQRT(Inputs!$B$38)*D785+SQRT(1-Inputs!$B$38)*_xlfn.NORM.S.INV(RAND())</f>
        <v>0.79745091996768058</v>
      </c>
      <c r="P785" s="23">
        <f ca="1">SQRT(Inputs!$B$38)*E785+SQRT(1-Inputs!$B$38)*_xlfn.NORM.S.INV(RAND())</f>
        <v>-3.7495899726391224E-2</v>
      </c>
      <c r="Q785" s="23">
        <f ca="1">SQRT(Inputs!$B$38)*F785+SQRT(1-Inputs!$B$38)*_xlfn.NORM.S.INV(RAND())</f>
        <v>-6.1721943744670049E-2</v>
      </c>
      <c r="R785" s="23">
        <f ca="1">SQRT(Inputs!$B$38)*G785+SQRT(1-Inputs!$B$38)*_xlfn.NORM.S.INV(RAND())</f>
        <v>-0.38444761466271166</v>
      </c>
      <c r="S785" s="23">
        <f ca="1">SQRT(Inputs!$B$38)*H785+SQRT(1-Inputs!$B$38)*_xlfn.NORM.S.INV(RAND())</f>
        <v>1.1749910512302193</v>
      </c>
      <c r="T785" s="23">
        <f ca="1">SQRT(Inputs!$B$38)*I785+SQRT(1-Inputs!$B$38)*_xlfn.NORM.S.INV(RAND())</f>
        <v>-0.82958447434164695</v>
      </c>
      <c r="U785" s="23">
        <f ca="1">SQRT(Inputs!$B$38)*J785+SQRT(1-Inputs!$B$38)*_xlfn.NORM.S.INV(RAND())</f>
        <v>-1.6597137608317367</v>
      </c>
      <c r="V785" s="23">
        <f ca="1">SQRT(Inputs!$B$38)*K785+SQRT(1-Inputs!$B$38)*_xlfn.NORM.S.INV(RAND())</f>
        <v>1.1122412972962981</v>
      </c>
      <c r="W785" s="23">
        <f ca="1">SQRT(Inputs!$B$38)*L785+SQRT(1-Inputs!$B$38)*_xlfn.NORM.S.INV(RAND())</f>
        <v>0.27167517075689013</v>
      </c>
      <c r="X785" s="23">
        <f ca="1">SQRT(Inputs!$B$38)*M785+SQRT(1-Inputs!$B$38)*_xlfn.NORM.S.INV(RAND())</f>
        <v>0.3455525547546634</v>
      </c>
      <c r="Y785" s="23">
        <f ca="1">SQRT(Inputs!$B$38)*C785+SQRT(1-Inputs!$B$38)*_xlfn.NORM.S.INV(RAND())</f>
        <v>0.95138631912015958</v>
      </c>
      <c r="Z785" s="23">
        <f ca="1">SQRT(Inputs!$B$38)*D785+SQRT(1-Inputs!$B$38)*_xlfn.NORM.S.INV(RAND())</f>
        <v>0.99945843206073803</v>
      </c>
      <c r="AA785" s="23">
        <f ca="1">SQRT(Inputs!$B$38)*E785+SQRT(1-Inputs!$B$38)*_xlfn.NORM.S.INV(RAND())</f>
        <v>1.4057509898541509</v>
      </c>
      <c r="AB785" s="23">
        <f ca="1">SQRT(Inputs!$B$38)*F785+SQRT(1-Inputs!$B$38)*_xlfn.NORM.S.INV(RAND())</f>
        <v>0.5267544840516748</v>
      </c>
      <c r="AC785" s="23">
        <f ca="1">SQRT(Inputs!$B$38)*G785+SQRT(1-Inputs!$B$38)*_xlfn.NORM.S.INV(RAND())</f>
        <v>-1.0649619537194019</v>
      </c>
      <c r="AD785" s="23">
        <f ca="1">SQRT(Inputs!$B$38)*H785+SQRT(1-Inputs!$B$38)*_xlfn.NORM.S.INV(RAND())</f>
        <v>-0.14066125689712883</v>
      </c>
      <c r="AE785" s="23">
        <f ca="1">SQRT(Inputs!$B$38)*I785+SQRT(1-Inputs!$B$38)*_xlfn.NORM.S.INV(RAND())</f>
        <v>1.5821916019606872</v>
      </c>
      <c r="AF785" s="23">
        <f ca="1">SQRT(Inputs!$B$38)*J785+SQRT(1-Inputs!$B$38)*_xlfn.NORM.S.INV(RAND())</f>
        <v>-1.6388046357720003</v>
      </c>
      <c r="AG785" s="23">
        <f ca="1">SQRT(Inputs!$B$38)*K785+SQRT(1-Inputs!$B$38)*_xlfn.NORM.S.INV(RAND())</f>
        <v>-0.7231818274030416</v>
      </c>
      <c r="AH785" s="23">
        <f ca="1">SQRT(Inputs!$B$38)*L785+SQRT(1-Inputs!$B$38)*_xlfn.NORM.S.INV(RAND())</f>
        <v>-0.36817643631308916</v>
      </c>
      <c r="AI785" s="23">
        <f ca="1">SQRT(Inputs!$B$38)*M785+SQRT(1-Inputs!$B$38)*_xlfn.NORM.S.INV(RAND())</f>
        <v>0.58572998155647826</v>
      </c>
      <c r="AJ785" s="23">
        <f ca="1">SQRT(Inputs!$B$38)*C785+SQRT(1-Inputs!$B$38)*_xlfn.NORM.S.INV(RAND())</f>
        <v>0.38943087667416032</v>
      </c>
      <c r="AK785" s="23">
        <f ca="1">SQRT(Inputs!$B$38)*D785+SQRT(1-Inputs!$B$38)*_xlfn.NORM.S.INV(RAND())</f>
        <v>1.0826793187569179</v>
      </c>
      <c r="AL785" s="23">
        <f ca="1">SQRT(Inputs!$B$38)*E785+SQRT(1-Inputs!$B$38)*_xlfn.NORM.S.INV(RAND())</f>
        <v>1.7992809252932758</v>
      </c>
      <c r="AM785" s="23">
        <f ca="1">SQRT(Inputs!$B$38)*F785+SQRT(1-Inputs!$B$38)*_xlfn.NORM.S.INV(RAND())</f>
        <v>0.71045604353844427</v>
      </c>
      <c r="AN785" s="23">
        <f ca="1">SQRT(Inputs!$B$38)*G785+SQRT(1-Inputs!$B$38)*_xlfn.NORM.S.INV(RAND())</f>
        <v>0.27044423982738441</v>
      </c>
      <c r="AO785" s="23">
        <f ca="1">SQRT(Inputs!$B$38)*H785+SQRT(1-Inputs!$B$38)*_xlfn.NORM.S.INV(RAND())</f>
        <v>1.2150949780669842</v>
      </c>
      <c r="AP785" s="23">
        <f ca="1">SQRT(Inputs!$B$38)*I785+SQRT(1-Inputs!$B$38)*_xlfn.NORM.S.INV(RAND())</f>
        <v>-1.4588879017267598</v>
      </c>
      <c r="AQ785" s="23">
        <f ca="1">SQRT(Inputs!$B$38)*J785+SQRT(1-Inputs!$B$38)*_xlfn.NORM.S.INV(RAND())</f>
        <v>0.25510312571065075</v>
      </c>
      <c r="AR785" s="23">
        <f ca="1">SQRT(Inputs!$B$38)*K785+SQRT(1-Inputs!$B$38)*_xlfn.NORM.S.INV(RAND())</f>
        <v>0.17605954807890778</v>
      </c>
      <c r="AS785" s="23">
        <f ca="1">SQRT(Inputs!$B$38)*L785+SQRT(1-Inputs!$B$38)*_xlfn.NORM.S.INV(RAND())</f>
        <v>0.20495462402495385</v>
      </c>
      <c r="AT785" s="23">
        <f ca="1">SQRT(Inputs!$B$38)*M785+SQRT(1-Inputs!$B$38)*_xlfn.NORM.S.INV(RAND())</f>
        <v>9.1894135206154193E-3</v>
      </c>
      <c r="AU785" s="15">
        <f ca="1">Inputs!$B$6*EXP($B$8-0.5*C$5^2+C$5*N785)</f>
        <v>4198.2274962419533</v>
      </c>
      <c r="AV785" s="15">
        <f t="shared" ca="1" si="437"/>
        <v>5745.95483755231</v>
      </c>
      <c r="AW785" s="15">
        <f t="shared" ca="1" si="438"/>
        <v>6970.8295370623437</v>
      </c>
      <c r="AX785" s="15">
        <f t="shared" ca="1" si="439"/>
        <v>8445.3087071244518</v>
      </c>
      <c r="AY785" s="15">
        <f t="shared" ca="1" si="440"/>
        <v>9867.8760046697353</v>
      </c>
      <c r="AZ785" s="15">
        <f t="shared" ca="1" si="441"/>
        <v>13735.763573423736</v>
      </c>
      <c r="BA785" s="15">
        <f t="shared" ca="1" si="442"/>
        <v>15411.193762662808</v>
      </c>
      <c r="BB785" s="15">
        <f t="shared" ca="1" si="443"/>
        <v>15977.493459759142</v>
      </c>
      <c r="BC785" s="15">
        <f t="shared" ca="1" si="444"/>
        <v>21786.242210687338</v>
      </c>
      <c r="BD785" s="15">
        <f t="shared" ca="1" si="445"/>
        <v>27377.109463741574</v>
      </c>
      <c r="BE785" s="15">
        <f t="shared" ca="1" si="446"/>
        <v>34619.757812482116</v>
      </c>
      <c r="BF785" s="15">
        <f ca="1">Inputs!$B$13*EXP($B$9-0.5*C$6^2+C$6*Y785)</f>
        <v>16701.926843173289</v>
      </c>
      <c r="BG785" s="15">
        <f t="shared" ca="1" si="447"/>
        <v>24377.935516908048</v>
      </c>
      <c r="BH785" s="15">
        <f t="shared" ca="1" si="448"/>
        <v>37606.276848633905</v>
      </c>
      <c r="BI785" s="15">
        <f t="shared" ca="1" si="449"/>
        <v>49923.698864313556</v>
      </c>
      <c r="BJ785" s="15">
        <f t="shared" ca="1" si="450"/>
        <v>52493.534685430866</v>
      </c>
      <c r="BK785" s="15">
        <f t="shared" ca="1" si="451"/>
        <v>63203.842390437843</v>
      </c>
      <c r="BL785" s="15">
        <f t="shared" ca="1" si="452"/>
        <v>95306.648294381914</v>
      </c>
      <c r="BM785" s="15">
        <f t="shared" ca="1" si="453"/>
        <v>95573.086463842992</v>
      </c>
      <c r="BN785" s="15">
        <f t="shared" ca="1" si="454"/>
        <v>107785.21439844169</v>
      </c>
      <c r="BO785" s="15">
        <f t="shared" ca="1" si="455"/>
        <v>127062.6601730073</v>
      </c>
      <c r="BP785" s="15">
        <f t="shared" ca="1" si="456"/>
        <v>167120.66140935911</v>
      </c>
      <c r="BQ785" s="15">
        <f ca="1">Inputs!$B$20*EXP($B$10-0.5*C$7^2+C$7*AJ785)</f>
        <v>4924.8695990764345</v>
      </c>
      <c r="BR785" s="15">
        <f t="shared" ca="1" si="457"/>
        <v>9424.537174466479</v>
      </c>
      <c r="BS785" s="15">
        <f t="shared" ca="1" si="458"/>
        <v>21637.818425712157</v>
      </c>
      <c r="BT785" s="15">
        <f t="shared" ca="1" si="459"/>
        <v>35946.046677513725</v>
      </c>
      <c r="BU785" s="15">
        <f t="shared" ca="1" si="460"/>
        <v>53185.925844016623</v>
      </c>
      <c r="BV785" s="15">
        <f t="shared" ca="1" si="461"/>
        <v>97298.471627479696</v>
      </c>
      <c r="BW785" s="15">
        <f t="shared" ca="1" si="462"/>
        <v>99705.726629560755</v>
      </c>
      <c r="BX785" s="15">
        <f t="shared" ca="1" si="463"/>
        <v>146771.91792256536</v>
      </c>
      <c r="BY785" s="15">
        <f t="shared" ca="1" si="464"/>
        <v>212697.68173625483</v>
      </c>
      <c r="BZ785" s="15">
        <f t="shared" ca="1" si="465"/>
        <v>309903.83141379623</v>
      </c>
      <c r="CA785" s="15">
        <f t="shared" ca="1" si="466"/>
        <v>436032.27211350435</v>
      </c>
      <c r="CB785" s="15">
        <f ca="1">(AU785*DCF!C$10-DCF!C$5*MAX(AU785*DCF!C$10,0)-MAX(AU785-Inputs!$B$6,0)/Inputs!$B$10)*DCF!C$6</f>
        <v>1048.5218447865916</v>
      </c>
      <c r="CC785" s="15">
        <f ca="1">(AV785*DCF!D$10-DCF!D$5*MAX(AV785*DCF!D$10,0)-MAX(AV785-AU785,0)/Inputs!$B$10)*DCF!D$6</f>
        <v>1023.1647588107083</v>
      </c>
      <c r="CD785" s="15">
        <f ca="1">(AW785*DCF!E$10-DCF!E$5*MAX(AW785*DCF!E$10,0)-MAX(AW785-AV785,0)/Inputs!$B$10)*DCF!E$6</f>
        <v>1333.5610673951633</v>
      </c>
      <c r="CE785" s="15">
        <f ca="1">(AX785*DCF!F$10-DCF!F$5*MAX(AX785*DCF!F$10,0)-MAX(AX785-AW785,0)/Inputs!$B$10)*DCF!F$6</f>
        <v>1536.7948729544842</v>
      </c>
      <c r="CF785" s="15">
        <f ca="1">(AY785*DCF!G$10-DCF!G$5*MAX(AY785*DCF!G$10,0)-MAX(AY785-AX785,0)/Inputs!$B$10)*DCF!G$6</f>
        <v>1759.7336583354368</v>
      </c>
      <c r="CG785" s="15">
        <f ca="1">(AZ785*DCF!H$10-DCF!H$5*MAX(AZ785*DCF!H$10,0)-MAX(AZ785-AY785,0)/Inputs!$B$10)*DCF!H$6</f>
        <v>1979.9955713096676</v>
      </c>
      <c r="CH785" s="15">
        <f ca="1">(BA785*DCF!I$10-DCF!I$5*MAX(BA785*DCF!I$10,0)-MAX(BA785-AZ785,0)/Inputs!$B$10)*DCF!I$6</f>
        <v>2540.2336455721293</v>
      </c>
      <c r="CI785" s="15">
        <f ca="1">(BB785*DCF!J$10-DCF!J$5*MAX(BB785*DCF!J$10,0)-MAX(BB785-BA785,0)/Inputs!$B$10)*DCF!J$6</f>
        <v>2655.9615634368747</v>
      </c>
      <c r="CJ785" s="15">
        <f ca="1">(BC785*DCF!K$10-DCF!K$5*MAX(BC785*DCF!K$10,0)-MAX(BC785-BB785,0)/Inputs!$B$10)*DCF!K$6</f>
        <v>2694.0987071302652</v>
      </c>
      <c r="CK785" s="15">
        <f ca="1">(BD785*DCF!L$10-DCF!L$5*MAX(BD785*DCF!L$10,0)-MAX(BD785-BC785,0)/Inputs!$B$10)*DCF!L$6</f>
        <v>3405.9990494985254</v>
      </c>
      <c r="CL785" s="15">
        <f ca="1">(BE785*DCF!M$10-DCF!M$5*MAX(BE785*DCF!M$10,0)-MAX(BE785-BD785,0)/Inputs!$B$10)*DCF!M$6</f>
        <v>4020.0838686178859</v>
      </c>
      <c r="CM785" s="15">
        <f ca="1">(BF785*DCF!C$28-DCF!C$5*MAX(BF785*DCF!C$28,0)-MAX(BF785-Inputs!$B$13,0)/Inputs!$B$17)*DCF!C$6</f>
        <v>3869.8527555197074</v>
      </c>
      <c r="CN785" s="15">
        <f ca="1">(BG785*DCF!D$28-DCF!D$5*MAX(BG785*DCF!D$28,0)-MAX(BG785-BF785,0)/Inputs!$B$17)*DCF!D$6</f>
        <v>5542.2196655987436</v>
      </c>
      <c r="CO785" s="15">
        <f ca="1">(BH785*DCF!E$28-DCF!E$5*MAX(BH785*DCF!E$28,0)-MAX(BH785-BG785,0)/Inputs!$B$17)*DCF!E$6</f>
        <v>8043.643246330138</v>
      </c>
      <c r="CP785" s="15">
        <f ca="1">(BI785*DCF!F$28-DCF!F$5*MAX(BI785*DCF!F$28,0)-MAX(BI785-BH785,0)/Inputs!$B$17)*DCF!F$6</f>
        <v>11310.387838713839</v>
      </c>
      <c r="CQ785" s="15">
        <f ca="1">(BJ785*DCF!G$28-DCF!G$5*MAX(BJ785*DCF!G$28,0)-MAX(BJ785-BI785,0)/Inputs!$B$17)*DCF!G$6</f>
        <v>13187.624843201234</v>
      </c>
      <c r="CR785" s="15">
        <f ca="1">(BK785*DCF!H$28-DCF!H$5*MAX(BK785*DCF!H$28,0)-MAX(BK785-BJ785,0)/Inputs!$B$17)*DCF!H$6</f>
        <v>13966.926285875272</v>
      </c>
      <c r="CS785" s="15">
        <f ca="1">(BL785*DCF!I$28-DCF!I$5*MAX(BL785*DCF!I$28,0)-MAX(BL785-BK785,0)/Inputs!$B$17)*DCF!I$6</f>
        <v>17803.910971799327</v>
      </c>
      <c r="CT785" s="15">
        <f ca="1">(BM785*DCF!J$28-DCF!J$5*MAX(BM785*DCF!J$28,0)-MAX(BM785-BL785,0)/Inputs!$B$17)*DCF!J$6</f>
        <v>21285.404892303308</v>
      </c>
      <c r="CU785" s="15">
        <f ca="1">(BN785*DCF!K$28-DCF!K$5*MAX(BN785*DCF!K$28,0)-MAX(BN785-BM785,0)/Inputs!$B$17)*DCF!K$6</f>
        <v>21266.607038866401</v>
      </c>
      <c r="CV785" s="15">
        <f ca="1">(BO785*DCF!L$28-DCF!L$5*MAX(BO785*DCF!L$28,0)-MAX(BO785-BN785,0)/Inputs!$B$17)*DCF!L$6</f>
        <v>23170.392599431121</v>
      </c>
      <c r="CW785" s="15">
        <f ca="1">(BP785*DCF!M$28-DCF!M$5*MAX(BP785*DCF!M$28,0)-MAX(BP785-BO785,0)/Inputs!$B$17)*DCF!M$6</f>
        <v>27256.662430954846</v>
      </c>
      <c r="CX785" s="15">
        <f ca="1">(BQ785*DCF!C$46-DCF!C$5*MAX(BQ785*DCF!C$46,0)-MAX(BQ785-Inputs!$B$20,0)/Inputs!$B$24)*DCF!C$6</f>
        <v>-1933.6278977434879</v>
      </c>
      <c r="CY785" s="15">
        <f ca="1">(BR785*DCF!D$46-DCF!D$5*MAX(BR785*DCF!D$46,0)-MAX(BR785-BQ785,0)/Inputs!$B$24)*DCF!D$6</f>
        <v>-3528.5195164203283</v>
      </c>
      <c r="CZ785" s="15">
        <f ca="1">(BS785*DCF!E$46-DCF!E$5*MAX(BS785*DCF!E$46,0)-MAX(BS785-BR785,0)/Inputs!$B$24)*DCF!E$6</f>
        <v>-7372.8489460351457</v>
      </c>
      <c r="DA785" s="15">
        <f ca="1">(BT785*DCF!F$46-DCF!F$5*MAX(BT785*DCF!F$46,0)-MAX(BT785-BS785,0)/Inputs!$B$24)*DCF!F$6</f>
        <v>-7827.8966113803845</v>
      </c>
      <c r="DB785" s="15">
        <f ca="1">(BU785*DCF!G$46-DCF!G$5*MAX(BU785*DCF!G$46,0)-MAX(BU785-BT785,0)/Inputs!$B$24)*DCF!G$6</f>
        <v>-7588.224196023848</v>
      </c>
      <c r="DC785" s="15">
        <f ca="1">(BV785*DCF!H$46-DCF!H$5*MAX(BV785*DCF!H$46,0)-MAX(BV785-BU785,0)/Inputs!$B$24)*DCF!H$6</f>
        <v>-13707.703320158831</v>
      </c>
      <c r="DD785" s="15">
        <f ca="1">(BW785*DCF!I$46-DCF!I$5*MAX(BW785*DCF!I$46,0)-MAX(BW785-BV785,0)/Inputs!$B$24)*DCF!I$6</f>
        <v>1611.7126145421278</v>
      </c>
      <c r="DE785" s="15">
        <f ca="1">(BX785*DCF!J$46-DCF!J$5*MAX(BX785*DCF!J$46,0)-MAX(BX785-BW785,0)/Inputs!$B$24)*DCF!J$6</f>
        <v>-6324.5090135390492</v>
      </c>
      <c r="DF785" s="15">
        <f ca="1">(BY785*DCF!K$46-DCF!K$5*MAX(BY785*DCF!K$46,0)-MAX(BY785-BX785,0)/Inputs!$B$24)*DCF!K$6</f>
        <v>-4000.0552671738847</v>
      </c>
      <c r="DG785" s="15">
        <f ca="1">(BZ785*DCF!L$46-DCF!L$5*MAX(BZ785*DCF!L$46,0)-MAX(BZ785-BY785,0)/Inputs!$B$24)*DCF!L$6</f>
        <v>-575.85502329747578</v>
      </c>
      <c r="DH785" s="15">
        <f ca="1">(CA785*DCF!M$46-DCF!M$5*MAX(CA785*DCF!M$46,0)-MAX(CA785-BZ785,0)/Inputs!$B$24)*DCF!M$6</f>
        <v>7815.2861296185301</v>
      </c>
      <c r="DI785" s="15">
        <f ca="1">SUM(CB785:CL785)+BE785*DCF!M$10*(1+Inputs!$B$30)*(1-Inputs!$B$33)*(1-Inputs!$B$30/Inputs!$B$31)/(Inputs!$B$29-Inputs!$B$30)*DCF!M$6</f>
        <v>120345.39239888896</v>
      </c>
      <c r="DJ785" s="15">
        <f ca="1">SUM(CM785:CW785)+BP785*DCF!M$28*(1+Inputs!$B$30)*(1-Inputs!$B$33)*(1-Inputs!$B$30/Inputs!$B$31)/(Inputs!$B$29-Inputs!$B$30)*DCF!M$6</f>
        <v>786835.64676087326</v>
      </c>
      <c r="DK785" s="15">
        <f ca="1">SUM(CX785:DH785)+CA785*DCF!M$46*(1+Inputs!$B$30)*(1-Inputs!$B$33)*(1-Inputs!$B$30/Inputs!$B$31)/(Inputs!$B$29-Inputs!$B$30)*DCF!M$6</f>
        <v>630725.30296447943</v>
      </c>
      <c r="DM785" s="15">
        <f ca="1">DI785+DJ785+DK785+Inputs!$B$34+Inputs!$B$36-Inputs!$B$35</f>
        <v>1614757.3421242416</v>
      </c>
    </row>
    <row r="786" spans="1:117" x14ac:dyDescent="0.75">
      <c r="A786" s="11">
        <v>773</v>
      </c>
      <c r="C786" s="23">
        <f t="shared" ca="1" si="467"/>
        <v>-1.1831540529345472</v>
      </c>
      <c r="D786" s="23">
        <f t="shared" ca="1" si="467"/>
        <v>0.95172647679018618</v>
      </c>
      <c r="E786" s="23">
        <f t="shared" ca="1" si="467"/>
        <v>0.65309847411961897</v>
      </c>
      <c r="F786" s="23">
        <f t="shared" ca="1" si="467"/>
        <v>-0.39003560024431083</v>
      </c>
      <c r="G786" s="23">
        <f t="shared" ca="1" si="467"/>
        <v>0.56683157860691102</v>
      </c>
      <c r="H786" s="23">
        <f t="shared" ca="1" si="467"/>
        <v>-0.78766705025573036</v>
      </c>
      <c r="I786" s="23">
        <f t="shared" ca="1" si="467"/>
        <v>-1.0711156992525626</v>
      </c>
      <c r="J786" s="23">
        <f t="shared" ca="1" si="467"/>
        <v>-5.5523816318664029E-2</v>
      </c>
      <c r="K786" s="23">
        <f t="shared" ca="1" si="467"/>
        <v>0.14296237352777705</v>
      </c>
      <c r="L786" s="23">
        <f t="shared" ca="1" si="467"/>
        <v>0.71718771499724843</v>
      </c>
      <c r="M786" s="23">
        <f t="shared" ca="1" si="467"/>
        <v>-0.27124104708190883</v>
      </c>
      <c r="N786" s="23">
        <f ca="1">SQRT(Inputs!$B$38)*C786+SQRT(1-Inputs!$B$38)*_xlfn.NORM.S.INV(RAND())</f>
        <v>-6.3509183542288183E-2</v>
      </c>
      <c r="O786" s="23">
        <f ca="1">SQRT(Inputs!$B$38)*D786+SQRT(1-Inputs!$B$38)*_xlfn.NORM.S.INV(RAND())</f>
        <v>1.3333078735333423</v>
      </c>
      <c r="P786" s="23">
        <f ca="1">SQRT(Inputs!$B$38)*E786+SQRT(1-Inputs!$B$38)*_xlfn.NORM.S.INV(RAND())</f>
        <v>1.0891934662239062</v>
      </c>
      <c r="Q786" s="23">
        <f ca="1">SQRT(Inputs!$B$38)*F786+SQRT(1-Inputs!$B$38)*_xlfn.NORM.S.INV(RAND())</f>
        <v>-0.97556021525376602</v>
      </c>
      <c r="R786" s="23">
        <f ca="1">SQRT(Inputs!$B$38)*G786+SQRT(1-Inputs!$B$38)*_xlfn.NORM.S.INV(RAND())</f>
        <v>-1.3496081770423758</v>
      </c>
      <c r="S786" s="23">
        <f ca="1">SQRT(Inputs!$B$38)*H786+SQRT(1-Inputs!$B$38)*_xlfn.NORM.S.INV(RAND())</f>
        <v>-0.49647442109735462</v>
      </c>
      <c r="T786" s="23">
        <f ca="1">SQRT(Inputs!$B$38)*I786+SQRT(1-Inputs!$B$38)*_xlfn.NORM.S.INV(RAND())</f>
        <v>4.1575645590172128E-2</v>
      </c>
      <c r="U786" s="23">
        <f ca="1">SQRT(Inputs!$B$38)*J786+SQRT(1-Inputs!$B$38)*_xlfn.NORM.S.INV(RAND())</f>
        <v>-0.95512429254747744</v>
      </c>
      <c r="V786" s="23">
        <f ca="1">SQRT(Inputs!$B$38)*K786+SQRT(1-Inputs!$B$38)*_xlfn.NORM.S.INV(RAND())</f>
        <v>-0.50357170705961074</v>
      </c>
      <c r="W786" s="23">
        <f ca="1">SQRT(Inputs!$B$38)*L786+SQRT(1-Inputs!$B$38)*_xlfn.NORM.S.INV(RAND())</f>
        <v>0.29785297939139971</v>
      </c>
      <c r="X786" s="23">
        <f ca="1">SQRT(Inputs!$B$38)*M786+SQRT(1-Inputs!$B$38)*_xlfn.NORM.S.INV(RAND())</f>
        <v>-2.2224066184780535</v>
      </c>
      <c r="Y786" s="23">
        <f ca="1">SQRT(Inputs!$B$38)*C786+SQRT(1-Inputs!$B$38)*_xlfn.NORM.S.INV(RAND())</f>
        <v>-0.63185696878063558</v>
      </c>
      <c r="Z786" s="23">
        <f ca="1">SQRT(Inputs!$B$38)*D786+SQRT(1-Inputs!$B$38)*_xlfn.NORM.S.INV(RAND())</f>
        <v>0.98325351890170709</v>
      </c>
      <c r="AA786" s="23">
        <f ca="1">SQRT(Inputs!$B$38)*E786+SQRT(1-Inputs!$B$38)*_xlfn.NORM.S.INV(RAND())</f>
        <v>2.0166113658572993</v>
      </c>
      <c r="AB786" s="23">
        <f ca="1">SQRT(Inputs!$B$38)*F786+SQRT(1-Inputs!$B$38)*_xlfn.NORM.S.INV(RAND())</f>
        <v>-0.39661536762335525</v>
      </c>
      <c r="AC786" s="23">
        <f ca="1">SQRT(Inputs!$B$38)*G786+SQRT(1-Inputs!$B$38)*_xlfn.NORM.S.INV(RAND())</f>
        <v>1.3282900576508743</v>
      </c>
      <c r="AD786" s="23">
        <f ca="1">SQRT(Inputs!$B$38)*H786+SQRT(1-Inputs!$B$38)*_xlfn.NORM.S.INV(RAND())</f>
        <v>-0.2924713035281018</v>
      </c>
      <c r="AE786" s="23">
        <f ca="1">SQRT(Inputs!$B$38)*I786+SQRT(1-Inputs!$B$38)*_xlfn.NORM.S.INV(RAND())</f>
        <v>-1.7087711158420313</v>
      </c>
      <c r="AF786" s="23">
        <f ca="1">SQRT(Inputs!$B$38)*J786+SQRT(1-Inputs!$B$38)*_xlfn.NORM.S.INV(RAND())</f>
        <v>-0.50143759396254839</v>
      </c>
      <c r="AG786" s="23">
        <f ca="1">SQRT(Inputs!$B$38)*K786+SQRT(1-Inputs!$B$38)*_xlfn.NORM.S.INV(RAND())</f>
        <v>1.0026895259367306</v>
      </c>
      <c r="AH786" s="23">
        <f ca="1">SQRT(Inputs!$B$38)*L786+SQRT(1-Inputs!$B$38)*_xlfn.NORM.S.INV(RAND())</f>
        <v>-1.1755417244607858</v>
      </c>
      <c r="AI786" s="23">
        <f ca="1">SQRT(Inputs!$B$38)*M786+SQRT(1-Inputs!$B$38)*_xlfn.NORM.S.INV(RAND())</f>
        <v>-1.0494688113547088</v>
      </c>
      <c r="AJ786" s="23">
        <f ca="1">SQRT(Inputs!$B$38)*C786+SQRT(1-Inputs!$B$38)*_xlfn.NORM.S.INV(RAND())</f>
        <v>-0.344599020931807</v>
      </c>
      <c r="AK786" s="23">
        <f ca="1">SQRT(Inputs!$B$38)*D786+SQRT(1-Inputs!$B$38)*_xlfn.NORM.S.INV(RAND())</f>
        <v>0.57676932733975883</v>
      </c>
      <c r="AL786" s="23">
        <f ca="1">SQRT(Inputs!$B$38)*E786+SQRT(1-Inputs!$B$38)*_xlfn.NORM.S.INV(RAND())</f>
        <v>-0.57425367608977029</v>
      </c>
      <c r="AM786" s="23">
        <f ca="1">SQRT(Inputs!$B$38)*F786+SQRT(1-Inputs!$B$38)*_xlfn.NORM.S.INV(RAND())</f>
        <v>-0.23471039236348273</v>
      </c>
      <c r="AN786" s="23">
        <f ca="1">SQRT(Inputs!$B$38)*G786+SQRT(1-Inputs!$B$38)*_xlfn.NORM.S.INV(RAND())</f>
        <v>-0.26963861549555412</v>
      </c>
      <c r="AO786" s="23">
        <f ca="1">SQRT(Inputs!$B$38)*H786+SQRT(1-Inputs!$B$38)*_xlfn.NORM.S.INV(RAND())</f>
        <v>-0.65610579198800378</v>
      </c>
      <c r="AP786" s="23">
        <f ca="1">SQRT(Inputs!$B$38)*I786+SQRT(1-Inputs!$B$38)*_xlfn.NORM.S.INV(RAND())</f>
        <v>-1.8227080128625259</v>
      </c>
      <c r="AQ786" s="23">
        <f ca="1">SQRT(Inputs!$B$38)*J786+SQRT(1-Inputs!$B$38)*_xlfn.NORM.S.INV(RAND())</f>
        <v>-0.43875455636334187</v>
      </c>
      <c r="AR786" s="23">
        <f ca="1">SQRT(Inputs!$B$38)*K786+SQRT(1-Inputs!$B$38)*_xlfn.NORM.S.INV(RAND())</f>
        <v>-2.952194058582272E-2</v>
      </c>
      <c r="AS786" s="23">
        <f ca="1">SQRT(Inputs!$B$38)*L786+SQRT(1-Inputs!$B$38)*_xlfn.NORM.S.INV(RAND())</f>
        <v>1.0224219435562707</v>
      </c>
      <c r="AT786" s="23">
        <f ca="1">SQRT(Inputs!$B$38)*M786+SQRT(1-Inputs!$B$38)*_xlfn.NORM.S.INV(RAND())</f>
        <v>-0.20347706335815963</v>
      </c>
      <c r="AU786" s="15">
        <f ca="1">Inputs!$B$6*EXP($B$8-0.5*C$5^2+C$5*N786)</f>
        <v>4911.4868186463727</v>
      </c>
      <c r="AV786" s="15">
        <f t="shared" ca="1" si="437"/>
        <v>7273.2157237177817</v>
      </c>
      <c r="AW786" s="15">
        <f t="shared" ca="1" si="438"/>
        <v>10271.8364681946</v>
      </c>
      <c r="AX786" s="15">
        <f t="shared" ca="1" si="439"/>
        <v>11101.877477307988</v>
      </c>
      <c r="AY786" s="15">
        <f t="shared" ca="1" si="440"/>
        <v>11589.142250311254</v>
      </c>
      <c r="AZ786" s="15">
        <f t="shared" ca="1" si="441"/>
        <v>13419.73137517987</v>
      </c>
      <c r="BA786" s="15">
        <f t="shared" ca="1" si="442"/>
        <v>16493.933886653936</v>
      </c>
      <c r="BB786" s="15">
        <f t="shared" ca="1" si="443"/>
        <v>18350.782262153014</v>
      </c>
      <c r="BC786" s="15">
        <f t="shared" ca="1" si="444"/>
        <v>21408.661007617397</v>
      </c>
      <c r="BD786" s="15">
        <f t="shared" ca="1" si="445"/>
        <v>26968.583833593286</v>
      </c>
      <c r="BE786" s="15">
        <f t="shared" ca="1" si="446"/>
        <v>26990.890095310591</v>
      </c>
      <c r="BF786" s="15">
        <f ca="1">Inputs!$B$13*EXP($B$9-0.5*C$6^2+C$6*Y786)</f>
        <v>12202.608830914965</v>
      </c>
      <c r="BG786" s="15">
        <f t="shared" ca="1" si="447"/>
        <v>17758.781523233003</v>
      </c>
      <c r="BH786" s="15">
        <f t="shared" ca="1" si="448"/>
        <v>30316.386399644271</v>
      </c>
      <c r="BI786" s="15">
        <f t="shared" ca="1" si="449"/>
        <v>34914.025015413172</v>
      </c>
      <c r="BJ786" s="15">
        <f t="shared" ca="1" si="450"/>
        <v>51834.678482140196</v>
      </c>
      <c r="BK786" s="15">
        <f t="shared" ca="1" si="451"/>
        <v>61133.900946433707</v>
      </c>
      <c r="BL786" s="15">
        <f t="shared" ca="1" si="452"/>
        <v>60178.779354926264</v>
      </c>
      <c r="BM786" s="15">
        <f t="shared" ca="1" si="453"/>
        <v>69505.357330917759</v>
      </c>
      <c r="BN786" s="15">
        <f t="shared" ca="1" si="454"/>
        <v>96396.930133256232</v>
      </c>
      <c r="BO786" s="15">
        <f t="shared" ca="1" si="455"/>
        <v>103458.01586864321</v>
      </c>
      <c r="BP786" s="15">
        <f t="shared" ca="1" si="456"/>
        <v>113062.35802126888</v>
      </c>
      <c r="BQ786" s="15">
        <f ca="1">Inputs!$B$20*EXP($B$10-0.5*C$7^2+C$7*AJ786)</f>
        <v>3796.00842268</v>
      </c>
      <c r="BR786" s="15">
        <f t="shared" ca="1" si="457"/>
        <v>6186.0826050442392</v>
      </c>
      <c r="BS786" s="15">
        <f t="shared" ca="1" si="458"/>
        <v>7183.1786667642646</v>
      </c>
      <c r="BT786" s="15">
        <f t="shared" ca="1" si="459"/>
        <v>9312.6234608955328</v>
      </c>
      <c r="BU786" s="15">
        <f t="shared" ca="1" si="460"/>
        <v>12091.00474682395</v>
      </c>
      <c r="BV786" s="15">
        <f t="shared" ca="1" si="461"/>
        <v>14510.498365405892</v>
      </c>
      <c r="BW786" s="15">
        <f t="shared" ca="1" si="462"/>
        <v>13767.489713112789</v>
      </c>
      <c r="BX786" s="15">
        <f t="shared" ca="1" si="463"/>
        <v>17634.657983359884</v>
      </c>
      <c r="BY786" s="15">
        <f t="shared" ca="1" si="464"/>
        <v>24569.979888119764</v>
      </c>
      <c r="BZ786" s="15">
        <f t="shared" ca="1" si="465"/>
        <v>41603.891721568616</v>
      </c>
      <c r="CA786" s="15">
        <f t="shared" ca="1" si="466"/>
        <v>56365.481677478288</v>
      </c>
      <c r="CB786" s="15">
        <f ca="1">(AU786*DCF!C$10-DCF!C$5*MAX(AU786*DCF!C$10,0)-MAX(AU786-Inputs!$B$6,0)/Inputs!$B$10)*DCF!C$6</f>
        <v>1043.4361786859197</v>
      </c>
      <c r="CC786" s="15">
        <f ca="1">(AV786*DCF!D$10-DCF!D$5*MAX(AV786*DCF!D$10,0)-MAX(AV786-AU786,0)/Inputs!$B$10)*DCF!D$6</f>
        <v>1196.9512755718754</v>
      </c>
      <c r="CD786" s="15">
        <f ca="1">(AW786*DCF!E$10-DCF!E$5*MAX(AW786*DCF!E$10,0)-MAX(AW786-AV786,0)/Inputs!$B$10)*DCF!E$6</f>
        <v>1696.1899570603177</v>
      </c>
      <c r="CE786" s="15">
        <f ca="1">(AX786*DCF!F$10-DCF!F$5*MAX(AX786*DCF!F$10,0)-MAX(AX786-AW786,0)/Inputs!$B$10)*DCF!F$6</f>
        <v>2250.8112055540223</v>
      </c>
      <c r="CF786" s="15">
        <f ca="1">(AY786*DCF!G$10-DCF!G$5*MAX(AY786*DCF!G$10,0)-MAX(AY786-AX786,0)/Inputs!$B$10)*DCF!G$6</f>
        <v>2294.164403319654</v>
      </c>
      <c r="CG786" s="15">
        <f ca="1">(AZ786*DCF!H$10-DCF!H$5*MAX(AZ786*DCF!H$10,0)-MAX(AZ786-AY786,0)/Inputs!$B$10)*DCF!H$6</f>
        <v>2280.3965554522692</v>
      </c>
      <c r="CH786" s="15">
        <f ca="1">(BA786*DCF!I$10-DCF!I$5*MAX(BA786*DCF!I$10,0)-MAX(BA786-AZ786,0)/Inputs!$B$10)*DCF!I$6</f>
        <v>2508.5630983477681</v>
      </c>
      <c r="CI786" s="15">
        <f ca="1">(BB786*DCF!J$10-DCF!J$5*MAX(BB786*DCF!J$10,0)-MAX(BB786-BA786,0)/Inputs!$B$10)*DCF!J$6</f>
        <v>2867.662043050711</v>
      </c>
      <c r="CJ786" s="15">
        <f ca="1">(BC786*DCF!K$10-DCF!K$5*MAX(BC786*DCF!K$10,0)-MAX(BC786-BB786,0)/Inputs!$B$10)*DCF!K$6</f>
        <v>3018.3941222554708</v>
      </c>
      <c r="CK786" s="15">
        <f ca="1">(BD786*DCF!L$10-DCF!L$5*MAX(BD786*DCF!L$10,0)-MAX(BD786-BC786,0)/Inputs!$B$10)*DCF!L$6</f>
        <v>3348.3872314172945</v>
      </c>
      <c r="CL786" s="15">
        <f ca="1">(BE786*DCF!M$10-DCF!M$5*MAX(BE786*DCF!M$10,0)-MAX(BE786-BD786,0)/Inputs!$B$10)*DCF!M$6</f>
        <v>3806.0989725744153</v>
      </c>
      <c r="CM786" s="15">
        <f ca="1">(BF786*DCF!C$28-DCF!C$5*MAX(BF786*DCF!C$28,0)-MAX(BF786-Inputs!$B$13,0)/Inputs!$B$17)*DCF!C$6</f>
        <v>3535.7938723161337</v>
      </c>
      <c r="CN786" s="15">
        <f ca="1">(BG786*DCF!D$28-DCF!D$5*MAX(BG786*DCF!D$28,0)-MAX(BG786-BF786,0)/Inputs!$B$17)*DCF!D$6</f>
        <v>4044.9843600660083</v>
      </c>
      <c r="CO786" s="15">
        <f ca="1">(BH786*DCF!E$28-DCF!E$5*MAX(BH786*DCF!E$28,0)-MAX(BH786-BG786,0)/Inputs!$B$17)*DCF!E$6</f>
        <v>6111.2093869555219</v>
      </c>
      <c r="CP786" s="15">
        <f ca="1">(BI786*DCF!F$28-DCF!F$5*MAX(BI786*DCF!F$28,0)-MAX(BI786-BH786,0)/Inputs!$B$17)*DCF!F$6</f>
        <v>8641.1653449305468</v>
      </c>
      <c r="CQ786" s="15">
        <f ca="1">(BJ786*DCF!G$28-DCF!G$5*MAX(BJ786*DCF!G$28,0)-MAX(BJ786-BI786,0)/Inputs!$B$17)*DCF!G$6</f>
        <v>10603.013843306273</v>
      </c>
      <c r="CR786" s="15">
        <f ca="1">(BK786*DCF!H$28-DCF!H$5*MAX(BK786*DCF!H$28,0)-MAX(BK786-BJ786,0)/Inputs!$B$17)*DCF!H$6</f>
        <v>13674.249976016234</v>
      </c>
      <c r="CS786" s="15">
        <f ca="1">(BL786*DCF!I$28-DCF!I$5*MAX(BL786*DCF!I$28,0)-MAX(BL786-BK786,0)/Inputs!$B$17)*DCF!I$6</f>
        <v>14151.22273415907</v>
      </c>
      <c r="CT786" s="15">
        <f ca="1">(BM786*DCF!J$28-DCF!J$5*MAX(BM786*DCF!J$28,0)-MAX(BM786-BL786,0)/Inputs!$B$17)*DCF!J$6</f>
        <v>14268.836718577704</v>
      </c>
      <c r="CU786" s="15">
        <f ca="1">(BN786*DCF!K$28-DCF!K$5*MAX(BN786*DCF!K$28,0)-MAX(BN786-BM786,0)/Inputs!$B$17)*DCF!K$6</f>
        <v>17063.555882582808</v>
      </c>
      <c r="CV786" s="15">
        <f ca="1">(BO786*DCF!L$28-DCF!L$5*MAX(BO786*DCF!L$28,0)-MAX(BO786-BN786,0)/Inputs!$B$17)*DCF!L$6</f>
        <v>19843.072111247395</v>
      </c>
      <c r="CW786" s="15">
        <f ca="1">(BP786*DCF!M$28-DCF!M$5*MAX(BP786*DCF!M$28,0)-MAX(BP786-BO786,0)/Inputs!$B$17)*DCF!M$6</f>
        <v>20268.824463954345</v>
      </c>
      <c r="CX786" s="15">
        <f ca="1">(BQ786*DCF!C$46-DCF!C$5*MAX(BQ786*DCF!C$46,0)-MAX(BQ786-Inputs!$B$20,0)/Inputs!$B$24)*DCF!C$6</f>
        <v>-1151.5069903094688</v>
      </c>
      <c r="CY786" s="15">
        <f ca="1">(BR786*DCF!D$46-DCF!D$5*MAX(BR786*DCF!D$46,0)-MAX(BR786-BQ786,0)/Inputs!$B$24)*DCF!D$6</f>
        <v>-2075.6448535677018</v>
      </c>
      <c r="CZ786" s="15">
        <f ca="1">(BS786*DCF!E$46-DCF!E$5*MAX(BS786*DCF!E$46,0)-MAX(BS786-BR786,0)/Inputs!$B$24)*DCF!E$6</f>
        <v>-1242.4512021068929</v>
      </c>
      <c r="DA786" s="15">
        <f ca="1">(BT786*DCF!F$46-DCF!F$5*MAX(BT786*DCF!F$46,0)-MAX(BT786-BS786,0)/Inputs!$B$24)*DCF!F$6</f>
        <v>-1453.6022857476446</v>
      </c>
      <c r="DB786" s="15">
        <f ca="1">(BU786*DCF!G$46-DCF!G$5*MAX(BU786*DCF!G$46,0)-MAX(BU786-BT786,0)/Inputs!$B$24)*DCF!G$6</f>
        <v>-1341.3100812495172</v>
      </c>
      <c r="DC786" s="15">
        <f ca="1">(BV786*DCF!H$46-DCF!H$5*MAX(BV786*DCF!H$46,0)-MAX(BV786-BU786,0)/Inputs!$B$24)*DCF!H$6</f>
        <v>-751.84281749098159</v>
      </c>
      <c r="DD786" s="15">
        <f ca="1">(BW786*DCF!I$46-DCF!I$5*MAX(BW786*DCF!I$46,0)-MAX(BW786-BV786,0)/Inputs!$B$24)*DCF!I$6</f>
        <v>317.96551081953334</v>
      </c>
      <c r="DE786" s="15">
        <f ca="1">(BX786*DCF!J$46-DCF!J$5*MAX(BX786*DCF!J$46,0)-MAX(BX786-BW786,0)/Inputs!$B$24)*DCF!J$6</f>
        <v>-285.7847222742742</v>
      </c>
      <c r="DF786" s="15">
        <f ca="1">(BY786*DCF!K$46-DCF!K$5*MAX(BY786*DCF!K$46,0)-MAX(BY786-BX786,0)/Inputs!$B$24)*DCF!K$6</f>
        <v>-295.44995480450882</v>
      </c>
      <c r="DG786" s="15">
        <f ca="1">(BZ786*DCF!L$46-DCF!L$5*MAX(BZ786*DCF!L$46,0)-MAX(BZ786-BY786,0)/Inputs!$B$24)*DCF!L$6</f>
        <v>-978.9461343237889</v>
      </c>
      <c r="DH786" s="15">
        <f ca="1">(CA786*DCF!M$46-DCF!M$5*MAX(CA786*DCF!M$46,0)-MAX(CA786-BZ786,0)/Inputs!$B$24)*DCF!M$6</f>
        <v>1332.8306178524815</v>
      </c>
      <c r="DI786" s="15">
        <f ca="1">SUM(CB786:CL786)+BE786*DCF!M$10*(1+Inputs!$B$30)*(1-Inputs!$B$33)*(1-Inputs!$B$30/Inputs!$B$31)/(Inputs!$B$29-Inputs!$B$30)*DCF!M$6</f>
        <v>101427.05909611077</v>
      </c>
      <c r="DJ786" s="15">
        <f ca="1">SUM(CM786:CW786)+BP786*DCF!M$28*(1+Inputs!$B$30)*(1-Inputs!$B$33)*(1-Inputs!$B$30/Inputs!$B$31)/(Inputs!$B$29-Inputs!$B$30)*DCF!M$6</f>
        <v>551744.64531824086</v>
      </c>
      <c r="DK786" s="15">
        <f ca="1">SUM(CX786:DH786)+CA786*DCF!M$46*(1+Inputs!$B$30)*(1-Inputs!$B$33)*(1-Inputs!$B$30/Inputs!$B$31)/(Inputs!$B$29-Inputs!$B$30)*DCF!M$6</f>
        <v>79221.968678327452</v>
      </c>
      <c r="DM786" s="15">
        <f ca="1">DI786+DJ786+DK786+Inputs!$B$34+Inputs!$B$36-Inputs!$B$35</f>
        <v>809244.67309267912</v>
      </c>
    </row>
    <row r="787" spans="1:117" x14ac:dyDescent="0.75">
      <c r="A787" s="11">
        <v>774</v>
      </c>
      <c r="C787" s="23">
        <f t="shared" ca="1" si="467"/>
        <v>0.84776084003238839</v>
      </c>
      <c r="D787" s="23">
        <f t="shared" ca="1" si="467"/>
        <v>-1.0959256453682142</v>
      </c>
      <c r="E787" s="23">
        <f t="shared" ca="1" si="467"/>
        <v>0.50221461301245207</v>
      </c>
      <c r="F787" s="23">
        <f t="shared" ca="1" si="467"/>
        <v>1.9752805425622686</v>
      </c>
      <c r="G787" s="23">
        <f t="shared" ca="1" si="467"/>
        <v>-1.1554091944407281</v>
      </c>
      <c r="H787" s="23">
        <f t="shared" ca="1" si="467"/>
        <v>-1.3980296570322781</v>
      </c>
      <c r="I787" s="23">
        <f t="shared" ca="1" si="467"/>
        <v>1.0135460321316121</v>
      </c>
      <c r="J787" s="23">
        <f t="shared" ca="1" si="467"/>
        <v>-0.89165350853930936</v>
      </c>
      <c r="K787" s="23">
        <f t="shared" ca="1" si="467"/>
        <v>-0.94857658303773007</v>
      </c>
      <c r="L787" s="23">
        <f t="shared" ca="1" si="467"/>
        <v>1.2449411756832947</v>
      </c>
      <c r="M787" s="23">
        <f t="shared" ca="1" si="467"/>
        <v>-0.17635566311997095</v>
      </c>
      <c r="N787" s="23">
        <f ca="1">SQRT(Inputs!$B$38)*C787+SQRT(1-Inputs!$B$38)*_xlfn.NORM.S.INV(RAND())</f>
        <v>1.4309593194272707</v>
      </c>
      <c r="O787" s="23">
        <f ca="1">SQRT(Inputs!$B$38)*D787+SQRT(1-Inputs!$B$38)*_xlfn.NORM.S.INV(RAND())</f>
        <v>-0.75536506460994446</v>
      </c>
      <c r="P787" s="23">
        <f ca="1">SQRT(Inputs!$B$38)*E787+SQRT(1-Inputs!$B$38)*_xlfn.NORM.S.INV(RAND())</f>
        <v>7.4464637703818254E-2</v>
      </c>
      <c r="Q787" s="23">
        <f ca="1">SQRT(Inputs!$B$38)*F787+SQRT(1-Inputs!$B$38)*_xlfn.NORM.S.INV(RAND())</f>
        <v>1.1005479262037114</v>
      </c>
      <c r="R787" s="23">
        <f ca="1">SQRT(Inputs!$B$38)*G787+SQRT(1-Inputs!$B$38)*_xlfn.NORM.S.INV(RAND())</f>
        <v>-0.93426397099716518</v>
      </c>
      <c r="S787" s="23">
        <f ca="1">SQRT(Inputs!$B$38)*H787+SQRT(1-Inputs!$B$38)*_xlfn.NORM.S.INV(RAND())</f>
        <v>-0.67784793284163347</v>
      </c>
      <c r="T787" s="23">
        <f ca="1">SQRT(Inputs!$B$38)*I787+SQRT(1-Inputs!$B$38)*_xlfn.NORM.S.INV(RAND())</f>
        <v>2.0238757449844043</v>
      </c>
      <c r="U787" s="23">
        <f ca="1">SQRT(Inputs!$B$38)*J787+SQRT(1-Inputs!$B$38)*_xlfn.NORM.S.INV(RAND())</f>
        <v>-1.0652332460132341</v>
      </c>
      <c r="V787" s="23">
        <f ca="1">SQRT(Inputs!$B$38)*K787+SQRT(1-Inputs!$B$38)*_xlfn.NORM.S.INV(RAND())</f>
        <v>-0.64412416552421814</v>
      </c>
      <c r="W787" s="23">
        <f ca="1">SQRT(Inputs!$B$38)*L787+SQRT(1-Inputs!$B$38)*_xlfn.NORM.S.INV(RAND())</f>
        <v>0.34809293703377198</v>
      </c>
      <c r="X787" s="23">
        <f ca="1">SQRT(Inputs!$B$38)*M787+SQRT(1-Inputs!$B$38)*_xlfn.NORM.S.INV(RAND())</f>
        <v>-1.1702263626525879</v>
      </c>
      <c r="Y787" s="23">
        <f ca="1">SQRT(Inputs!$B$38)*C787+SQRT(1-Inputs!$B$38)*_xlfn.NORM.S.INV(RAND())</f>
        <v>-0.66157248514926925</v>
      </c>
      <c r="Z787" s="23">
        <f ca="1">SQRT(Inputs!$B$38)*D787+SQRT(1-Inputs!$B$38)*_xlfn.NORM.S.INV(RAND())</f>
        <v>-1.0286480449054252</v>
      </c>
      <c r="AA787" s="23">
        <f ca="1">SQRT(Inputs!$B$38)*E787+SQRT(1-Inputs!$B$38)*_xlfn.NORM.S.INV(RAND())</f>
        <v>1.7512582857232446</v>
      </c>
      <c r="AB787" s="23">
        <f ca="1">SQRT(Inputs!$B$38)*F787+SQRT(1-Inputs!$B$38)*_xlfn.NORM.S.INV(RAND())</f>
        <v>1.0250534110376792</v>
      </c>
      <c r="AC787" s="23">
        <f ca="1">SQRT(Inputs!$B$38)*G787+SQRT(1-Inputs!$B$38)*_xlfn.NORM.S.INV(RAND())</f>
        <v>-1.2940806060423125</v>
      </c>
      <c r="AD787" s="23">
        <f ca="1">SQRT(Inputs!$B$38)*H787+SQRT(1-Inputs!$B$38)*_xlfn.NORM.S.INV(RAND())</f>
        <v>-0.52163653876908089</v>
      </c>
      <c r="AE787" s="23">
        <f ca="1">SQRT(Inputs!$B$38)*I787+SQRT(1-Inputs!$B$38)*_xlfn.NORM.S.INV(RAND())</f>
        <v>-0.45399309978894831</v>
      </c>
      <c r="AF787" s="23">
        <f ca="1">SQRT(Inputs!$B$38)*J787+SQRT(1-Inputs!$B$38)*_xlfn.NORM.S.INV(RAND())</f>
        <v>-1.071241905654956</v>
      </c>
      <c r="AG787" s="23">
        <f ca="1">SQRT(Inputs!$B$38)*K787+SQRT(1-Inputs!$B$38)*_xlfn.NORM.S.INV(RAND())</f>
        <v>-1.4132241825047265</v>
      </c>
      <c r="AH787" s="23">
        <f ca="1">SQRT(Inputs!$B$38)*L787+SQRT(1-Inputs!$B$38)*_xlfn.NORM.S.INV(RAND())</f>
        <v>0.84069548031118413</v>
      </c>
      <c r="AI787" s="23">
        <f ca="1">SQRT(Inputs!$B$38)*M787+SQRT(1-Inputs!$B$38)*_xlfn.NORM.S.INV(RAND())</f>
        <v>0.93469798711155916</v>
      </c>
      <c r="AJ787" s="23">
        <f ca="1">SQRT(Inputs!$B$38)*C787+SQRT(1-Inputs!$B$38)*_xlfn.NORM.S.INV(RAND())</f>
        <v>1.3737765266844235</v>
      </c>
      <c r="AK787" s="23">
        <f ca="1">SQRT(Inputs!$B$38)*D787+SQRT(1-Inputs!$B$38)*_xlfn.NORM.S.INV(RAND())</f>
        <v>-0.90553278322023001</v>
      </c>
      <c r="AL787" s="23">
        <f ca="1">SQRT(Inputs!$B$38)*E787+SQRT(1-Inputs!$B$38)*_xlfn.NORM.S.INV(RAND())</f>
        <v>0.96535558212673667</v>
      </c>
      <c r="AM787" s="23">
        <f ca="1">SQRT(Inputs!$B$38)*F787+SQRT(1-Inputs!$B$38)*_xlfn.NORM.S.INV(RAND())</f>
        <v>0.30661549954693601</v>
      </c>
      <c r="AN787" s="23">
        <f ca="1">SQRT(Inputs!$B$38)*G787+SQRT(1-Inputs!$B$38)*_xlfn.NORM.S.INV(RAND())</f>
        <v>-1.7080912146510467</v>
      </c>
      <c r="AO787" s="23">
        <f ca="1">SQRT(Inputs!$B$38)*H787+SQRT(1-Inputs!$B$38)*_xlfn.NORM.S.INV(RAND())</f>
        <v>-0.60990349443422276</v>
      </c>
      <c r="AP787" s="23">
        <f ca="1">SQRT(Inputs!$B$38)*I787+SQRT(1-Inputs!$B$38)*_xlfn.NORM.S.INV(RAND())</f>
        <v>0.91597579380864969</v>
      </c>
      <c r="AQ787" s="23">
        <f ca="1">SQRT(Inputs!$B$38)*J787+SQRT(1-Inputs!$B$38)*_xlfn.NORM.S.INV(RAND())</f>
        <v>0.66734063509716446</v>
      </c>
      <c r="AR787" s="23">
        <f ca="1">SQRT(Inputs!$B$38)*K787+SQRT(1-Inputs!$B$38)*_xlfn.NORM.S.INV(RAND())</f>
        <v>3.8005135689973768E-2</v>
      </c>
      <c r="AS787" s="23">
        <f ca="1">SQRT(Inputs!$B$38)*L787+SQRT(1-Inputs!$B$38)*_xlfn.NORM.S.INV(RAND())</f>
        <v>1.2748417163225527</v>
      </c>
      <c r="AT787" s="23">
        <f ca="1">SQRT(Inputs!$B$38)*M787+SQRT(1-Inputs!$B$38)*_xlfn.NORM.S.INV(RAND())</f>
        <v>0.1921884962070296</v>
      </c>
      <c r="AU787" s="15">
        <f ca="1">Inputs!$B$6*EXP($B$8-0.5*C$5^2+C$5*N787)</f>
        <v>6255.6867051065046</v>
      </c>
      <c r="AV787" s="15">
        <f t="shared" ca="1" si="437"/>
        <v>6814.2156383195297</v>
      </c>
      <c r="AW787" s="15">
        <f t="shared" ca="1" si="438"/>
        <v>8392.600837563632</v>
      </c>
      <c r="AX787" s="15">
        <f t="shared" ca="1" si="439"/>
        <v>11756.815063103099</v>
      </c>
      <c r="AY787" s="15">
        <f t="shared" ca="1" si="440"/>
        <v>12882.820562927731</v>
      </c>
      <c r="AZ787" s="15">
        <f t="shared" ca="1" si="441"/>
        <v>14622.76273586036</v>
      </c>
      <c r="BA787" s="15">
        <f t="shared" ca="1" si="442"/>
        <v>22116.255655023491</v>
      </c>
      <c r="BB787" s="15">
        <f t="shared" ca="1" si="443"/>
        <v>24336.095117969962</v>
      </c>
      <c r="BC787" s="15">
        <f t="shared" ca="1" si="444"/>
        <v>28008.736722258545</v>
      </c>
      <c r="BD787" s="15">
        <f t="shared" ca="1" si="445"/>
        <v>35448.916009187633</v>
      </c>
      <c r="BE787" s="15">
        <f t="shared" ca="1" si="446"/>
        <v>39046.465611431398</v>
      </c>
      <c r="BF787" s="15">
        <f ca="1">Inputs!$B$13*EXP($B$9-0.5*C$6^2+C$6*Y787)</f>
        <v>12130.934191948949</v>
      </c>
      <c r="BG787" s="15">
        <f t="shared" ca="1" si="447"/>
        <v>12279.912343609252</v>
      </c>
      <c r="BH787" s="15">
        <f t="shared" ca="1" si="448"/>
        <v>20060.69158754182</v>
      </c>
      <c r="BI787" s="15">
        <f t="shared" ca="1" si="449"/>
        <v>28754.233561000208</v>
      </c>
      <c r="BJ787" s="15">
        <f t="shared" ca="1" si="450"/>
        <v>29252.141259803153</v>
      </c>
      <c r="BK787" s="15">
        <f t="shared" ca="1" si="451"/>
        <v>33440.262088396295</v>
      </c>
      <c r="BL787" s="15">
        <f t="shared" ca="1" si="452"/>
        <v>38730.313696831661</v>
      </c>
      <c r="BM787" s="15">
        <f t="shared" ca="1" si="453"/>
        <v>41675.825099432659</v>
      </c>
      <c r="BN787" s="15">
        <f t="shared" ca="1" si="454"/>
        <v>43270.825699084337</v>
      </c>
      <c r="BO787" s="15">
        <f t="shared" ca="1" si="455"/>
        <v>58705.771947949856</v>
      </c>
      <c r="BP787" s="15">
        <f t="shared" ca="1" si="456"/>
        <v>80327.384160292917</v>
      </c>
      <c r="BQ787" s="15">
        <f ca="1">Inputs!$B$20*EXP($B$10-0.5*C$7^2+C$7*AJ787)</f>
        <v>6982.6476075845003</v>
      </c>
      <c r="BR787" s="15">
        <f t="shared" ca="1" si="457"/>
        <v>7106.6471549517973</v>
      </c>
      <c r="BS787" s="15">
        <f t="shared" ca="1" si="458"/>
        <v>12841.09777899966</v>
      </c>
      <c r="BT787" s="15">
        <f t="shared" ca="1" si="459"/>
        <v>19188.034288006689</v>
      </c>
      <c r="BU787" s="15">
        <f t="shared" ca="1" si="460"/>
        <v>17589.737260196296</v>
      </c>
      <c r="BV787" s="15">
        <f t="shared" ca="1" si="461"/>
        <v>21330.448914124278</v>
      </c>
      <c r="BW787" s="15">
        <f t="shared" ca="1" si="462"/>
        <v>36133.250565119524</v>
      </c>
      <c r="BX787" s="15">
        <f t="shared" ca="1" si="463"/>
        <v>57772.515643383784</v>
      </c>
      <c r="BY787" s="15">
        <f t="shared" ca="1" si="464"/>
        <v>81539.857718641259</v>
      </c>
      <c r="BZ787" s="15">
        <f t="shared" ca="1" si="465"/>
        <v>144627.80635046054</v>
      </c>
      <c r="CA787" s="15">
        <f t="shared" ca="1" si="466"/>
        <v>210216.27931903111</v>
      </c>
      <c r="CB787" s="15">
        <f ca="1">(AU787*DCF!C$10-DCF!C$5*MAX(AU787*DCF!C$10,0)-MAX(AU787-Inputs!$B$6,0)/Inputs!$B$10)*DCF!C$6</f>
        <v>1033.8517939041651</v>
      </c>
      <c r="CC787" s="15">
        <f ca="1">(AV787*DCF!D$10-DCF!D$5*MAX(AV787*DCF!D$10,0)-MAX(AV787-AU787,0)/Inputs!$B$10)*DCF!D$6</f>
        <v>1524.7362344214055</v>
      </c>
      <c r="CD787" s="15">
        <f ca="1">(AW787*DCF!E$10-DCF!E$5*MAX(AW787*DCF!E$10,0)-MAX(AW787-AV787,0)/Inputs!$B$10)*DCF!E$6</f>
        <v>1582.2002239837616</v>
      </c>
      <c r="CE787" s="15">
        <f ca="1">(AX787*DCF!F$10-DCF!F$5*MAX(AX787*DCF!F$10,0)-MAX(AX787-AW787,0)/Inputs!$B$10)*DCF!F$6</f>
        <v>1866.4844199544887</v>
      </c>
      <c r="CF787" s="15">
        <f ca="1">(AY787*DCF!G$10-DCF!G$5*MAX(AY787*DCF!G$10,0)-MAX(AY787-AX787,0)/Inputs!$B$10)*DCF!G$6</f>
        <v>2437.9366808210684</v>
      </c>
      <c r="CG787" s="15">
        <f ca="1">(AZ787*DCF!H$10-DCF!H$5*MAX(AZ787*DCF!H$10,0)-MAX(AZ787-AY787,0)/Inputs!$B$10)*DCF!H$6</f>
        <v>2530.06194841878</v>
      </c>
      <c r="CH787" s="15">
        <f ca="1">(BA787*DCF!I$10-DCF!I$5*MAX(BA787*DCF!I$10,0)-MAX(BA787-AZ787,0)/Inputs!$B$10)*DCF!I$6</f>
        <v>2810.6377177084883</v>
      </c>
      <c r="CI787" s="15">
        <f ca="1">(BB787*DCF!J$10-DCF!J$5*MAX(BB787*DCF!J$10,0)-MAX(BB787-BA787,0)/Inputs!$B$10)*DCF!J$6</f>
        <v>3839.7502992864211</v>
      </c>
      <c r="CJ787" s="15">
        <f ca="1">(BC787*DCF!K$10-DCF!K$5*MAX(BC787*DCF!K$10,0)-MAX(BC787-BB787,0)/Inputs!$B$10)*DCF!K$6</f>
        <v>3994.8428726620277</v>
      </c>
      <c r="CK787" s="15">
        <f ca="1">(BD787*DCF!L$10-DCF!L$5*MAX(BD787*DCF!L$10,0)-MAX(BD787-BC787,0)/Inputs!$B$10)*DCF!L$6</f>
        <v>4384.2349808089311</v>
      </c>
      <c r="CL787" s="15">
        <f ca="1">(BE787*DCF!M$10-DCF!M$5*MAX(BE787*DCF!M$10,0)-MAX(BE787-BD787,0)/Inputs!$B$10)*DCF!M$6</f>
        <v>5080.1955871048976</v>
      </c>
      <c r="CM787" s="15">
        <f ca="1">(BF787*DCF!C$28-DCF!C$5*MAX(BF787*DCF!C$28,0)-MAX(BF787-Inputs!$B$13,0)/Inputs!$B$17)*DCF!C$6</f>
        <v>3530.4722769583991</v>
      </c>
      <c r="CN787" s="15">
        <f ca="1">(BG787*DCF!D$28-DCF!D$5*MAX(BG787*DCF!D$28,0)-MAX(BG787-BF787,0)/Inputs!$B$17)*DCF!D$6</f>
        <v>3584.9335364214076</v>
      </c>
      <c r="CO787" s="15">
        <f ca="1">(BH787*DCF!E$28-DCF!E$5*MAX(BH787*DCF!E$28,0)-MAX(BH787-BG787,0)/Inputs!$B$17)*DCF!E$6</f>
        <v>4148.0605789151887</v>
      </c>
      <c r="CP787" s="15">
        <f ca="1">(BI787*DCF!F$28-DCF!F$5*MAX(BI787*DCF!F$28,0)-MAX(BI787-BH787,0)/Inputs!$B$17)*DCF!F$6</f>
        <v>6223.2202723184819</v>
      </c>
      <c r="CQ787" s="15">
        <f ca="1">(BJ787*DCF!G$28-DCF!G$5*MAX(BJ787*DCF!G$28,0)-MAX(BJ787-BI787,0)/Inputs!$B$17)*DCF!G$6</f>
        <v>7505.9468290009618</v>
      </c>
      <c r="CR787" s="15">
        <f ca="1">(BK787*DCF!H$28-DCF!H$5*MAX(BK787*DCF!H$28,0)-MAX(BK787-BJ787,0)/Inputs!$B$17)*DCF!H$6</f>
        <v>7619.4293085608724</v>
      </c>
      <c r="CS787" s="15">
        <f ca="1">(BL787*DCF!I$28-DCF!I$5*MAX(BL787*DCF!I$28,0)-MAX(BL787-BK787,0)/Inputs!$B$17)*DCF!I$6</f>
        <v>8348.2663094386826</v>
      </c>
      <c r="CT787" s="15">
        <f ca="1">(BM787*DCF!J$28-DCF!J$5*MAX(BM787*DCF!J$28,0)-MAX(BM787-BL787,0)/Inputs!$B$17)*DCF!J$6</f>
        <v>8906.6180244772004</v>
      </c>
      <c r="CU787" s="15">
        <f ca="1">(BN787*DCF!K$28-DCF!K$5*MAX(BN787*DCF!K$28,0)-MAX(BN787-BM787,0)/Inputs!$B$17)*DCF!K$6</f>
        <v>8942.7065374565755</v>
      </c>
      <c r="CV787" s="15">
        <f ca="1">(BO787*DCF!L$28-DCF!L$5*MAX(BO787*DCF!L$28,0)-MAX(BO787-BN787,0)/Inputs!$B$17)*DCF!L$6</f>
        <v>9966.5438247377006</v>
      </c>
      <c r="CW787" s="15">
        <f ca="1">(BP787*DCF!M$28-DCF!M$5*MAX(BP787*DCF!M$28,0)-MAX(BP787-BO787,0)/Inputs!$B$17)*DCF!M$6</f>
        <v>12853.577789300629</v>
      </c>
      <c r="CX787" s="15">
        <f ca="1">(BQ787*DCF!C$46-DCF!C$5*MAX(BQ787*DCF!C$46,0)-MAX(BQ787-Inputs!$B$20,0)/Inputs!$B$24)*DCF!C$6</f>
        <v>-3359.3401438229794</v>
      </c>
      <c r="CY787" s="15">
        <f ca="1">(BR787*DCF!D$46-DCF!D$5*MAX(BR787*DCF!D$46,0)-MAX(BR787-BQ787,0)/Inputs!$B$24)*DCF!D$6</f>
        <v>-1265.8485177681957</v>
      </c>
      <c r="CZ787" s="15">
        <f ca="1">(BS787*DCF!E$46-DCF!E$5*MAX(BS787*DCF!E$46,0)-MAX(BS787-BR787,0)/Inputs!$B$24)*DCF!E$6</f>
        <v>-3778.8447394663262</v>
      </c>
      <c r="DA787" s="15">
        <f ca="1">(BT787*DCF!F$46-DCF!F$5*MAX(BT787*DCF!F$46,0)-MAX(BT787-BS787,0)/Inputs!$B$24)*DCF!F$6</f>
        <v>-3708.5141977577996</v>
      </c>
      <c r="DB787" s="15">
        <f ca="1">(BU787*DCF!G$46-DCF!G$5*MAX(BU787*DCF!G$46,0)-MAX(BU787-BT787,0)/Inputs!$B$24)*DCF!G$6</f>
        <v>-591.68400835562625</v>
      </c>
      <c r="DC787" s="15">
        <f ca="1">(BV787*DCF!H$46-DCF!H$5*MAX(BV787*DCF!H$46,0)-MAX(BV787-BU787,0)/Inputs!$B$24)*DCF!H$6</f>
        <v>-1162.403226737551</v>
      </c>
      <c r="DD787" s="15">
        <f ca="1">(BW787*DCF!I$46-DCF!I$5*MAX(BW787*DCF!I$46,0)-MAX(BW787-BV787,0)/Inputs!$B$24)*DCF!I$6</f>
        <v>-3414.8002735203609</v>
      </c>
      <c r="DE787" s="15">
        <f ca="1">(BX787*DCF!J$46-DCF!J$5*MAX(BX787*DCF!J$46,0)-MAX(BX787-BW787,0)/Inputs!$B$24)*DCF!J$6</f>
        <v>-3314.9823390504139</v>
      </c>
      <c r="DF787" s="15">
        <f ca="1">(BY787*DCF!K$46-DCF!K$5*MAX(BY787*DCF!K$46,0)-MAX(BY787-BX787,0)/Inputs!$B$24)*DCF!K$6</f>
        <v>-1164.537161686005</v>
      </c>
      <c r="DG787" s="15">
        <f ca="1">(BZ787*DCF!L$46-DCF!L$5*MAX(BZ787*DCF!L$46,0)-MAX(BZ787-BY787,0)/Inputs!$B$24)*DCF!L$6</f>
        <v>-4279.5607640092549</v>
      </c>
      <c r="DH787" s="15">
        <f ca="1">(CA787*DCF!M$46-DCF!M$5*MAX(CA787*DCF!M$46,0)-MAX(CA787-BZ787,0)/Inputs!$B$24)*DCF!M$6</f>
        <v>2768.4542583979082</v>
      </c>
      <c r="DI787" s="15">
        <f ca="1">SUM(CB787:CL787)+BE787*DCF!M$10*(1+Inputs!$B$30)*(1-Inputs!$B$33)*(1-Inputs!$B$30/Inputs!$B$31)/(Inputs!$B$29-Inputs!$B$30)*DCF!M$6</f>
        <v>139751.76289174208</v>
      </c>
      <c r="DJ787" s="15">
        <f ca="1">SUM(CM787:CW787)+BP787*DCF!M$28*(1+Inputs!$B$30)*(1-Inputs!$B$33)*(1-Inputs!$B$30/Inputs!$B$31)/(Inputs!$B$29-Inputs!$B$30)*DCF!M$6</f>
        <v>379699.33840463217</v>
      </c>
      <c r="DK787" s="15">
        <f ca="1">SUM(CX787:DH787)+CA787*DCF!M$46*(1+Inputs!$B$30)*(1-Inputs!$B$33)*(1-Inputs!$B$30/Inputs!$B$31)/(Inputs!$B$29-Inputs!$B$30)*DCF!M$6</f>
        <v>301747.20842365501</v>
      </c>
      <c r="DM787" s="15">
        <f ca="1">DI787+DJ787+DK787+Inputs!$B$34+Inputs!$B$36-Inputs!$B$35</f>
        <v>898049.30972002924</v>
      </c>
    </row>
    <row r="788" spans="1:117" x14ac:dyDescent="0.75">
      <c r="A788" s="11">
        <v>775</v>
      </c>
      <c r="C788" s="23">
        <f t="shared" ca="1" si="467"/>
        <v>0.64339200804452401</v>
      </c>
      <c r="D788" s="23">
        <f t="shared" ca="1" si="467"/>
        <v>1.3257721870898809</v>
      </c>
      <c r="E788" s="23">
        <f t="shared" ca="1" si="467"/>
        <v>-0.52865087537971678</v>
      </c>
      <c r="F788" s="23">
        <f t="shared" ca="1" si="467"/>
        <v>-0.28262144065114519</v>
      </c>
      <c r="G788" s="23">
        <f t="shared" ca="1" si="467"/>
        <v>1.4662090464403477</v>
      </c>
      <c r="H788" s="23">
        <f t="shared" ca="1" si="467"/>
        <v>0.64252977116502996</v>
      </c>
      <c r="I788" s="23">
        <f t="shared" ca="1" si="467"/>
        <v>0.399551540587056</v>
      </c>
      <c r="J788" s="23">
        <f t="shared" ca="1" si="467"/>
        <v>-1.5808333304005051</v>
      </c>
      <c r="K788" s="23">
        <f t="shared" ca="1" si="467"/>
        <v>1.6963753510066924E-2</v>
      </c>
      <c r="L788" s="23">
        <f t="shared" ca="1" si="467"/>
        <v>-0.98567678489379973</v>
      </c>
      <c r="M788" s="23">
        <f t="shared" ca="1" si="467"/>
        <v>0.88178735445659995</v>
      </c>
      <c r="N788" s="23">
        <f ca="1">SQRT(Inputs!$B$38)*C788+SQRT(1-Inputs!$B$38)*_xlfn.NORM.S.INV(RAND())</f>
        <v>0.97487991149971331</v>
      </c>
      <c r="O788" s="23">
        <f ca="1">SQRT(Inputs!$B$38)*D788+SQRT(1-Inputs!$B$38)*_xlfn.NORM.S.INV(RAND())</f>
        <v>8.2192608476483242E-2</v>
      </c>
      <c r="P788" s="23">
        <f ca="1">SQRT(Inputs!$B$38)*E788+SQRT(1-Inputs!$B$38)*_xlfn.NORM.S.INV(RAND())</f>
        <v>0.35515445264250944</v>
      </c>
      <c r="Q788" s="23">
        <f ca="1">SQRT(Inputs!$B$38)*F788+SQRT(1-Inputs!$B$38)*_xlfn.NORM.S.INV(RAND())</f>
        <v>0.42887051415419675</v>
      </c>
      <c r="R788" s="23">
        <f ca="1">SQRT(Inputs!$B$38)*G788+SQRT(1-Inputs!$B$38)*_xlfn.NORM.S.INV(RAND())</f>
        <v>1.024690449408787</v>
      </c>
      <c r="S788" s="23">
        <f ca="1">SQRT(Inputs!$B$38)*H788+SQRT(1-Inputs!$B$38)*_xlfn.NORM.S.INV(RAND())</f>
        <v>0.5151826869607371</v>
      </c>
      <c r="T788" s="23">
        <f ca="1">SQRT(Inputs!$B$38)*I788+SQRT(1-Inputs!$B$38)*_xlfn.NORM.S.INV(RAND())</f>
        <v>0.86147097463442146</v>
      </c>
      <c r="U788" s="23">
        <f ca="1">SQRT(Inputs!$B$38)*J788+SQRT(1-Inputs!$B$38)*_xlfn.NORM.S.INV(RAND())</f>
        <v>-0.31424528849520161</v>
      </c>
      <c r="V788" s="23">
        <f ca="1">SQRT(Inputs!$B$38)*K788+SQRT(1-Inputs!$B$38)*_xlfn.NORM.S.INV(RAND())</f>
        <v>1.7852750998799303</v>
      </c>
      <c r="W788" s="23">
        <f ca="1">SQRT(Inputs!$B$38)*L788+SQRT(1-Inputs!$B$38)*_xlfn.NORM.S.INV(RAND())</f>
        <v>-0.21845984425433201</v>
      </c>
      <c r="X788" s="23">
        <f ca="1">SQRT(Inputs!$B$38)*M788+SQRT(1-Inputs!$B$38)*_xlfn.NORM.S.INV(RAND())</f>
        <v>1.4671232225193178</v>
      </c>
      <c r="Y788" s="23">
        <f ca="1">SQRT(Inputs!$B$38)*C788+SQRT(1-Inputs!$B$38)*_xlfn.NORM.S.INV(RAND())</f>
        <v>0.73319530755665052</v>
      </c>
      <c r="Z788" s="23">
        <f ca="1">SQRT(Inputs!$B$38)*D788+SQRT(1-Inputs!$B$38)*_xlfn.NORM.S.INV(RAND())</f>
        <v>0.93087291702296704</v>
      </c>
      <c r="AA788" s="23">
        <f ca="1">SQRT(Inputs!$B$38)*E788+SQRT(1-Inputs!$B$38)*_xlfn.NORM.S.INV(RAND())</f>
        <v>-1.0237082406187703E-2</v>
      </c>
      <c r="AB788" s="23">
        <f ca="1">SQRT(Inputs!$B$38)*F788+SQRT(1-Inputs!$B$38)*_xlfn.NORM.S.INV(RAND())</f>
        <v>1.0612662027103448</v>
      </c>
      <c r="AC788" s="23">
        <f ca="1">SQRT(Inputs!$B$38)*G788+SQRT(1-Inputs!$B$38)*_xlfn.NORM.S.INV(RAND())</f>
        <v>0.47099653357506083</v>
      </c>
      <c r="AD788" s="23">
        <f ca="1">SQRT(Inputs!$B$38)*H788+SQRT(1-Inputs!$B$38)*_xlfn.NORM.S.INV(RAND())</f>
        <v>0.32534317052341499</v>
      </c>
      <c r="AE788" s="23">
        <f ca="1">SQRT(Inputs!$B$38)*I788+SQRT(1-Inputs!$B$38)*_xlfn.NORM.S.INV(RAND())</f>
        <v>-8.2575400527478998E-2</v>
      </c>
      <c r="AF788" s="23">
        <f ca="1">SQRT(Inputs!$B$38)*J788+SQRT(1-Inputs!$B$38)*_xlfn.NORM.S.INV(RAND())</f>
        <v>-1.4884465226878887</v>
      </c>
      <c r="AG788" s="23">
        <f ca="1">SQRT(Inputs!$B$38)*K788+SQRT(1-Inputs!$B$38)*_xlfn.NORM.S.INV(RAND())</f>
        <v>0.16739748393374937</v>
      </c>
      <c r="AH788" s="23">
        <f ca="1">SQRT(Inputs!$B$38)*L788+SQRT(1-Inputs!$B$38)*_xlfn.NORM.S.INV(RAND())</f>
        <v>-0.16971781256644397</v>
      </c>
      <c r="AI788" s="23">
        <f ca="1">SQRT(Inputs!$B$38)*M788+SQRT(1-Inputs!$B$38)*_xlfn.NORM.S.INV(RAND())</f>
        <v>-0.10171624156840148</v>
      </c>
      <c r="AJ788" s="23">
        <f ca="1">SQRT(Inputs!$B$38)*C788+SQRT(1-Inputs!$B$38)*_xlfn.NORM.S.INV(RAND())</f>
        <v>-0.83621393718277637</v>
      </c>
      <c r="AK788" s="23">
        <f ca="1">SQRT(Inputs!$B$38)*D788+SQRT(1-Inputs!$B$38)*_xlfn.NORM.S.INV(RAND())</f>
        <v>0.91859087236712311</v>
      </c>
      <c r="AL788" s="23">
        <f ca="1">SQRT(Inputs!$B$38)*E788+SQRT(1-Inputs!$B$38)*_xlfn.NORM.S.INV(RAND())</f>
        <v>-0.26350423105317511</v>
      </c>
      <c r="AM788" s="23">
        <f ca="1">SQRT(Inputs!$B$38)*F788+SQRT(1-Inputs!$B$38)*_xlfn.NORM.S.INV(RAND())</f>
        <v>-0.51190198194219494</v>
      </c>
      <c r="AN788" s="23">
        <f ca="1">SQRT(Inputs!$B$38)*G788+SQRT(1-Inputs!$B$38)*_xlfn.NORM.S.INV(RAND())</f>
        <v>1.5082861426410545</v>
      </c>
      <c r="AO788" s="23">
        <f ca="1">SQRT(Inputs!$B$38)*H788+SQRT(1-Inputs!$B$38)*_xlfn.NORM.S.INV(RAND())</f>
        <v>-0.2587454774103235</v>
      </c>
      <c r="AP788" s="23">
        <f ca="1">SQRT(Inputs!$B$38)*I788+SQRT(1-Inputs!$B$38)*_xlfn.NORM.S.INV(RAND())</f>
        <v>1.5461521487887888</v>
      </c>
      <c r="AQ788" s="23">
        <f ca="1">SQRT(Inputs!$B$38)*J788+SQRT(1-Inputs!$B$38)*_xlfn.NORM.S.INV(RAND())</f>
        <v>-0.70604809683698599</v>
      </c>
      <c r="AR788" s="23">
        <f ca="1">SQRT(Inputs!$B$38)*K788+SQRT(1-Inputs!$B$38)*_xlfn.NORM.S.INV(RAND())</f>
        <v>-1.2053523832054609</v>
      </c>
      <c r="AS788" s="23">
        <f ca="1">SQRT(Inputs!$B$38)*L788+SQRT(1-Inputs!$B$38)*_xlfn.NORM.S.INV(RAND())</f>
        <v>-1.817419619054842</v>
      </c>
      <c r="AT788" s="23">
        <f ca="1">SQRT(Inputs!$B$38)*M788+SQRT(1-Inputs!$B$38)*_xlfn.NORM.S.INV(RAND())</f>
        <v>-0.4593175607902113</v>
      </c>
      <c r="AU788" s="15">
        <f ca="1">Inputs!$B$6*EXP($B$8-0.5*C$5^2+C$5*N788)</f>
        <v>5810.4844328512027</v>
      </c>
      <c r="AV788" s="15">
        <f t="shared" ca="1" si="437"/>
        <v>7158.7241403123226</v>
      </c>
      <c r="AW788" s="15">
        <f t="shared" ca="1" si="438"/>
        <v>9157.1137949789536</v>
      </c>
      <c r="AX788" s="15">
        <f t="shared" ca="1" si="439"/>
        <v>11795.275258086365</v>
      </c>
      <c r="AY788" s="15">
        <f t="shared" ca="1" si="440"/>
        <v>16247.562791974731</v>
      </c>
      <c r="AZ788" s="15">
        <f t="shared" ca="1" si="441"/>
        <v>21031.124897020807</v>
      </c>
      <c r="BA788" s="15">
        <f t="shared" ca="1" si="442"/>
        <v>28164.998809916764</v>
      </c>
      <c r="BB788" s="15">
        <f t="shared" ca="1" si="443"/>
        <v>33413.800656834894</v>
      </c>
      <c r="BC788" s="15">
        <f t="shared" ca="1" si="444"/>
        <v>48619.976824209138</v>
      </c>
      <c r="BD788" s="15">
        <f t="shared" ca="1" si="445"/>
        <v>58359.315740957281</v>
      </c>
      <c r="BE788" s="15">
        <f t="shared" ca="1" si="446"/>
        <v>81735.573263853934</v>
      </c>
      <c r="BF788" s="15">
        <f ca="1">Inputs!$B$13*EXP($B$9-0.5*C$6^2+C$6*Y788)</f>
        <v>15994.872921739799</v>
      </c>
      <c r="BG788" s="15">
        <f t="shared" ca="1" si="447"/>
        <v>23058.791714805393</v>
      </c>
      <c r="BH788" s="15">
        <f t="shared" ca="1" si="448"/>
        <v>28125.807014124446</v>
      </c>
      <c r="BI788" s="15">
        <f t="shared" ca="1" si="449"/>
        <v>40539.798096777275</v>
      </c>
      <c r="BJ788" s="15">
        <f t="shared" ca="1" si="450"/>
        <v>53190.505448161355</v>
      </c>
      <c r="BK788" s="15">
        <f t="shared" ca="1" si="451"/>
        <v>68237.780514231985</v>
      </c>
      <c r="BL788" s="15">
        <f t="shared" ca="1" si="452"/>
        <v>82929.676073730399</v>
      </c>
      <c r="BM788" s="15">
        <f t="shared" ca="1" si="453"/>
        <v>84729.453931838114</v>
      </c>
      <c r="BN788" s="15">
        <f t="shared" ca="1" si="454"/>
        <v>106318.13386604391</v>
      </c>
      <c r="BO788" s="15">
        <f t="shared" ca="1" si="455"/>
        <v>128258.09483494416</v>
      </c>
      <c r="BP788" s="15">
        <f t="shared" ca="1" si="456"/>
        <v>156052.91599057641</v>
      </c>
      <c r="BQ788" s="15">
        <f ca="1">Inputs!$B$20*EXP($B$10-0.5*C$7^2+C$7*AJ788)</f>
        <v>3188.6027118900302</v>
      </c>
      <c r="BR788" s="15">
        <f t="shared" ca="1" si="457"/>
        <v>5792.0739223325581</v>
      </c>
      <c r="BS788" s="15">
        <f t="shared" ca="1" si="458"/>
        <v>7353.5157415745307</v>
      </c>
      <c r="BT788" s="15">
        <f t="shared" ca="1" si="459"/>
        <v>8864.823991208119</v>
      </c>
      <c r="BU788" s="15">
        <f t="shared" ca="1" si="460"/>
        <v>17696.84218327887</v>
      </c>
      <c r="BV788" s="15">
        <f t="shared" ca="1" si="461"/>
        <v>23227.143324834644</v>
      </c>
      <c r="BW788" s="15">
        <f t="shared" ca="1" si="462"/>
        <v>44960.118632625978</v>
      </c>
      <c r="BX788" s="15">
        <f t="shared" ca="1" si="463"/>
        <v>54584.315451899565</v>
      </c>
      <c r="BY788" s="15">
        <f t="shared" ca="1" si="464"/>
        <v>60730.153941236167</v>
      </c>
      <c r="BZ788" s="15">
        <f t="shared" ca="1" si="465"/>
        <v>61010.730937986693</v>
      </c>
      <c r="CA788" s="15">
        <f t="shared" ca="1" si="466"/>
        <v>78984.366270111233</v>
      </c>
      <c r="CB788" s="15">
        <f ca="1">(AU788*DCF!C$10-DCF!C$5*MAX(AU788*DCF!C$10,0)-MAX(AU788-Inputs!$B$6,0)/Inputs!$B$10)*DCF!C$6</f>
        <v>1037.0261654585645</v>
      </c>
      <c r="CC788" s="15">
        <f ca="1">(AV788*DCF!D$10-DCF!D$5*MAX(AV788*DCF!D$10,0)-MAX(AV788-AU788,0)/Inputs!$B$10)*DCF!D$6</f>
        <v>1416.1575437124745</v>
      </c>
      <c r="CD788" s="15">
        <f ca="1">(AW788*DCF!E$10-DCF!E$5*MAX(AW788*DCF!E$10,0)-MAX(AW788-AV788,0)/Inputs!$B$10)*DCF!E$6</f>
        <v>1664.1116993787798</v>
      </c>
      <c r="CE788" s="15">
        <f ca="1">(AX788*DCF!F$10-DCF!F$5*MAX(AX788*DCF!F$10,0)-MAX(AX788-AW788,0)/Inputs!$B$10)*DCF!F$6</f>
        <v>2025.9537981289377</v>
      </c>
      <c r="CF788" s="15">
        <f ca="1">(AY788*DCF!G$10-DCF!G$5*MAX(AY788*DCF!G$10,0)-MAX(AY788-AX788,0)/Inputs!$B$10)*DCF!G$6</f>
        <v>2491.8387701910137</v>
      </c>
      <c r="CG788" s="15">
        <f ca="1">(AZ788*DCF!H$10-DCF!H$5*MAX(AZ788*DCF!H$10,0)-MAX(AZ788-AY788,0)/Inputs!$B$10)*DCF!H$6</f>
        <v>3233.8007755616554</v>
      </c>
      <c r="CH788" s="15">
        <f ca="1">(BA788*DCF!I$10-DCF!I$5*MAX(BA788*DCF!I$10,0)-MAX(BA788-AZ788,0)/Inputs!$B$10)*DCF!I$6</f>
        <v>3974.5125502218152</v>
      </c>
      <c r="CI788" s="15">
        <f ca="1">(BB788*DCF!J$10-DCF!J$5*MAX(BB788*DCF!J$10,0)-MAX(BB788-BA788,0)/Inputs!$B$10)*DCF!J$6</f>
        <v>4938.5162969795792</v>
      </c>
      <c r="CJ788" s="15">
        <f ca="1">(BC788*DCF!K$10-DCF!K$5*MAX(BC788*DCF!K$10,0)-MAX(BC788-BB788,0)/Inputs!$B$10)*DCF!K$6</f>
        <v>5698.4022444756993</v>
      </c>
      <c r="CK788" s="15">
        <f ca="1">(BD788*DCF!L$10-DCF!L$5*MAX(BD788*DCF!L$10,0)-MAX(BD788-BC788,0)/Inputs!$B$10)*DCF!L$6</f>
        <v>7542.2403569979188</v>
      </c>
      <c r="CL788" s="15">
        <f ca="1">(BE788*DCF!M$10-DCF!M$5*MAX(BE788*DCF!M$10,0)-MAX(BE788-BD788,0)/Inputs!$B$10)*DCF!M$6</f>
        <v>8741.4028249876083</v>
      </c>
      <c r="CM788" s="15">
        <f ca="1">(BF788*DCF!C$28-DCF!C$5*MAX(BF788*DCF!C$28,0)-MAX(BF788-Inputs!$B$13,0)/Inputs!$B$17)*DCF!C$6</f>
        <v>3817.356434362754</v>
      </c>
      <c r="CN788" s="15">
        <f ca="1">(BG788*DCF!D$28-DCF!D$5*MAX(BG788*DCF!D$28,0)-MAX(BG788-BF788,0)/Inputs!$B$17)*DCF!D$6</f>
        <v>5284.2882270341115</v>
      </c>
      <c r="CO788" s="15">
        <f ca="1">(BH788*DCF!E$28-DCF!E$5*MAX(BH788*DCF!E$28,0)-MAX(BH788-BG788,0)/Inputs!$B$17)*DCF!E$6</f>
        <v>6967.0903978585457</v>
      </c>
      <c r="CP788" s="15">
        <f ca="1">(BI788*DCF!F$28-DCF!F$5*MAX(BI788*DCF!F$28,0)-MAX(BI788-BH788,0)/Inputs!$B$17)*DCF!F$6</f>
        <v>8745.3240353343608</v>
      </c>
      <c r="CQ788" s="15">
        <f ca="1">(BJ788*DCF!G$28-DCF!G$5*MAX(BJ788*DCF!G$28,0)-MAX(BJ788-BI788,0)/Inputs!$B$17)*DCF!G$6</f>
        <v>11672.956190953608</v>
      </c>
      <c r="CR788" s="15">
        <f ca="1">(BK788*DCF!H$28-DCF!H$5*MAX(BK788*DCF!H$28,0)-MAX(BK788-BJ788,0)/Inputs!$B$17)*DCF!H$6</f>
        <v>14538.031704755274</v>
      </c>
      <c r="CS788" s="15">
        <f ca="1">(BL788*DCF!I$28-DCF!I$5*MAX(BL788*DCF!I$28,0)-MAX(BL788-BK788,0)/Inputs!$B$17)*DCF!I$6</f>
        <v>17392.427768709858</v>
      </c>
      <c r="CT788" s="15">
        <f ca="1">(BM788*DCF!J$28-DCF!J$5*MAX(BM788*DCF!J$28,0)-MAX(BM788-BL788,0)/Inputs!$B$17)*DCF!J$6</f>
        <v>18663.066320991638</v>
      </c>
      <c r="CU788" s="15">
        <f ca="1">(BN788*DCF!K$28-DCF!K$5*MAX(BN788*DCF!K$28,0)-MAX(BN788-BM788,0)/Inputs!$B$17)*DCF!K$6</f>
        <v>19808.281504191073</v>
      </c>
      <c r="CV788" s="15">
        <f ca="1">(BO788*DCF!L$28-DCF!L$5*MAX(BO788*DCF!L$28,0)-MAX(BO788-BN788,0)/Inputs!$B$17)*DCF!L$6</f>
        <v>23107.638872565563</v>
      </c>
      <c r="CW788" s="15">
        <f ca="1">(BP788*DCF!M$28-DCF!M$5*MAX(BP788*DCF!M$28,0)-MAX(BP788-BO788,0)/Inputs!$B$17)*DCF!M$6</f>
        <v>26456.106630323149</v>
      </c>
      <c r="CX788" s="15">
        <f ca="1">(BQ788*DCF!C$46-DCF!C$5*MAX(BQ788*DCF!C$46,0)-MAX(BQ788-Inputs!$B$20,0)/Inputs!$B$24)*DCF!C$6</f>
        <v>-736.39785493996078</v>
      </c>
      <c r="CY788" s="15">
        <f ca="1">(BR788*DCF!D$46-DCF!D$5*MAX(BR788*DCF!D$46,0)-MAX(BR788-BQ788,0)/Inputs!$B$24)*DCF!D$6</f>
        <v>-2099.4515003549227</v>
      </c>
      <c r="CZ788" s="15">
        <f ca="1">(BS788*DCF!E$46-DCF!E$5*MAX(BS788*DCF!E$46,0)-MAX(BS788-BR788,0)/Inputs!$B$24)*DCF!E$6</f>
        <v>-1485.0434192044868</v>
      </c>
      <c r="DA788" s="15">
        <f ca="1">(BT788*DCF!F$46-DCF!F$5*MAX(BT788*DCF!F$46,0)-MAX(BT788-BS788,0)/Inputs!$B$24)*DCF!F$6</f>
        <v>-1195.9076405223836</v>
      </c>
      <c r="DB788" s="15">
        <f ca="1">(BU788*DCF!G$46-DCF!G$5*MAX(BU788*DCF!G$46,0)-MAX(BU788-BT788,0)/Inputs!$B$24)*DCF!G$6</f>
        <v>-3566.2032267946274</v>
      </c>
      <c r="DC788" s="15">
        <f ca="1">(BV788*DCF!H$46-DCF!H$5*MAX(BV788*DCF!H$46,0)-MAX(BV788-BU788,0)/Inputs!$B$24)*DCF!H$6</f>
        <v>-1718.5071950211743</v>
      </c>
      <c r="DD788" s="15">
        <f ca="1">(BW788*DCF!I$46-DCF!I$5*MAX(BW788*DCF!I$46,0)-MAX(BW788-BV788,0)/Inputs!$B$24)*DCF!I$6</f>
        <v>-5200.3250937797802</v>
      </c>
      <c r="DE788" s="15">
        <f ca="1">(BX788*DCF!J$46-DCF!J$5*MAX(BX788*DCF!J$46,0)-MAX(BX788-BW788,0)/Inputs!$B$24)*DCF!J$6</f>
        <v>-262.51871418457353</v>
      </c>
      <c r="DF788" s="15">
        <f ca="1">(BY788*DCF!K$46-DCF!K$5*MAX(BY788*DCF!K$46,0)-MAX(BY788-BX788,0)/Inputs!$B$24)*DCF!K$6</f>
        <v>1963.542132639225</v>
      </c>
      <c r="DG788" s="15">
        <f ca="1">(BZ788*DCF!L$46-DCF!L$5*MAX(BZ788*DCF!L$46,0)-MAX(BZ788-BY788,0)/Inputs!$B$24)*DCF!L$6</f>
        <v>4153.8945915321256</v>
      </c>
      <c r="DH788" s="15">
        <f ca="1">(CA788*DCF!M$46-DCF!M$5*MAX(CA788*DCF!M$46,0)-MAX(CA788-BZ788,0)/Inputs!$B$24)*DCF!M$6</f>
        <v>2434.5643827696995</v>
      </c>
      <c r="DI788" s="15">
        <f ca="1">SUM(CB788:CL788)+BE788*DCF!M$10*(1+Inputs!$B$30)*(1-Inputs!$B$33)*(1-Inputs!$B$30/Inputs!$B$31)/(Inputs!$B$29-Inputs!$B$30)*DCF!M$6</f>
        <v>270235.14426046202</v>
      </c>
      <c r="DJ788" s="15">
        <f ca="1">SUM(CM788:CW788)+BP788*DCF!M$28*(1+Inputs!$B$30)*(1-Inputs!$B$33)*(1-Inputs!$B$30/Inputs!$B$31)/(Inputs!$B$29-Inputs!$B$30)*DCF!M$6</f>
        <v>735515.67313768738</v>
      </c>
      <c r="DK788" s="15">
        <f ca="1">SUM(CX788:DH788)+CA788*DCF!M$46*(1+Inputs!$B$30)*(1-Inputs!$B$33)*(1-Inputs!$B$30/Inputs!$B$31)/(Inputs!$B$29-Inputs!$B$30)*DCF!M$6</f>
        <v>114406.83301204798</v>
      </c>
      <c r="DM788" s="15">
        <f ca="1">DI788+DJ788+DK788+Inputs!$B$34+Inputs!$B$36-Inputs!$B$35</f>
        <v>1197008.6504101974</v>
      </c>
    </row>
    <row r="789" spans="1:117" x14ac:dyDescent="0.75">
      <c r="A789" s="11">
        <v>776</v>
      </c>
      <c r="C789" s="23">
        <f t="shared" ca="1" si="467"/>
        <v>1.2993283334466321</v>
      </c>
      <c r="D789" s="23">
        <f t="shared" ca="1" si="467"/>
        <v>2.0054656297851055</v>
      </c>
      <c r="E789" s="23">
        <f t="shared" ca="1" si="467"/>
        <v>1.6630245583600418</v>
      </c>
      <c r="F789" s="23">
        <f t="shared" ca="1" si="467"/>
        <v>-0.28776375593928982</v>
      </c>
      <c r="G789" s="23">
        <f t="shared" ca="1" si="467"/>
        <v>-2.4185247062098978</v>
      </c>
      <c r="H789" s="23">
        <f t="shared" ca="1" si="467"/>
        <v>-1.150513429063184</v>
      </c>
      <c r="I789" s="23">
        <f t="shared" ca="1" si="467"/>
        <v>-0.93025932269256717</v>
      </c>
      <c r="J789" s="23">
        <f t="shared" ca="1" si="467"/>
        <v>0.36454369442307355</v>
      </c>
      <c r="K789" s="23">
        <f t="shared" ca="1" si="467"/>
        <v>0.18638609393076794</v>
      </c>
      <c r="L789" s="23">
        <f t="shared" ca="1" si="467"/>
        <v>-9.1713463219688027E-2</v>
      </c>
      <c r="M789" s="23">
        <f t="shared" ca="1" si="467"/>
        <v>-0.40723072537313021</v>
      </c>
      <c r="N789" s="23">
        <f ca="1">SQRT(Inputs!$B$38)*C789+SQRT(1-Inputs!$B$38)*_xlfn.NORM.S.INV(RAND())</f>
        <v>1.1733819560932091</v>
      </c>
      <c r="O789" s="23">
        <f ca="1">SQRT(Inputs!$B$38)*D789+SQRT(1-Inputs!$B$38)*_xlfn.NORM.S.INV(RAND())</f>
        <v>2.0624587513679029</v>
      </c>
      <c r="P789" s="23">
        <f ca="1">SQRT(Inputs!$B$38)*E789+SQRT(1-Inputs!$B$38)*_xlfn.NORM.S.INV(RAND())</f>
        <v>0.4219918745620766</v>
      </c>
      <c r="Q789" s="23">
        <f ca="1">SQRT(Inputs!$B$38)*F789+SQRT(1-Inputs!$B$38)*_xlfn.NORM.S.INV(RAND())</f>
        <v>-1.0288441166640447</v>
      </c>
      <c r="R789" s="23">
        <f ca="1">SQRT(Inputs!$B$38)*G789+SQRT(1-Inputs!$B$38)*_xlfn.NORM.S.INV(RAND())</f>
        <v>-2.6663369915988371</v>
      </c>
      <c r="S789" s="23">
        <f ca="1">SQRT(Inputs!$B$38)*H789+SQRT(1-Inputs!$B$38)*_xlfn.NORM.S.INV(RAND())</f>
        <v>0.80405432322075687</v>
      </c>
      <c r="T789" s="23">
        <f ca="1">SQRT(Inputs!$B$38)*I789+SQRT(1-Inputs!$B$38)*_xlfn.NORM.S.INV(RAND())</f>
        <v>-0.57460789346829788</v>
      </c>
      <c r="U789" s="23">
        <f ca="1">SQRT(Inputs!$B$38)*J789+SQRT(1-Inputs!$B$38)*_xlfn.NORM.S.INV(RAND())</f>
        <v>-0.68518759885471958</v>
      </c>
      <c r="V789" s="23">
        <f ca="1">SQRT(Inputs!$B$38)*K789+SQRT(1-Inputs!$B$38)*_xlfn.NORM.S.INV(RAND())</f>
        <v>1.0095335071924616</v>
      </c>
      <c r="W789" s="23">
        <f ca="1">SQRT(Inputs!$B$38)*L789+SQRT(1-Inputs!$B$38)*_xlfn.NORM.S.INV(RAND())</f>
        <v>-0.51226937491685365</v>
      </c>
      <c r="X789" s="23">
        <f ca="1">SQRT(Inputs!$B$38)*M789+SQRT(1-Inputs!$B$38)*_xlfn.NORM.S.INV(RAND())</f>
        <v>0.96307976927528216</v>
      </c>
      <c r="Y789" s="23">
        <f ca="1">SQRT(Inputs!$B$38)*C789+SQRT(1-Inputs!$B$38)*_xlfn.NORM.S.INV(RAND())</f>
        <v>-0.4919108489365398</v>
      </c>
      <c r="Z789" s="23">
        <f ca="1">SQRT(Inputs!$B$38)*D789+SQRT(1-Inputs!$B$38)*_xlfn.NORM.S.INV(RAND())</f>
        <v>1.9311861892528417</v>
      </c>
      <c r="AA789" s="23">
        <f ca="1">SQRT(Inputs!$B$38)*E789+SQRT(1-Inputs!$B$38)*_xlfn.NORM.S.INV(RAND())</f>
        <v>1.5199334484334974</v>
      </c>
      <c r="AB789" s="23">
        <f ca="1">SQRT(Inputs!$B$38)*F789+SQRT(1-Inputs!$B$38)*_xlfn.NORM.S.INV(RAND())</f>
        <v>0.31276568916308306</v>
      </c>
      <c r="AC789" s="23">
        <f ca="1">SQRT(Inputs!$B$38)*G789+SQRT(1-Inputs!$B$38)*_xlfn.NORM.S.INV(RAND())</f>
        <v>-1.2516837858468317</v>
      </c>
      <c r="AD789" s="23">
        <f ca="1">SQRT(Inputs!$B$38)*H789+SQRT(1-Inputs!$B$38)*_xlfn.NORM.S.INV(RAND())</f>
        <v>-0.42728348117339754</v>
      </c>
      <c r="AE789" s="23">
        <f ca="1">SQRT(Inputs!$B$38)*I789+SQRT(1-Inputs!$B$38)*_xlfn.NORM.S.INV(RAND())</f>
        <v>-0.25645812521979883</v>
      </c>
      <c r="AF789" s="23">
        <f ca="1">SQRT(Inputs!$B$38)*J789+SQRT(1-Inputs!$B$38)*_xlfn.NORM.S.INV(RAND())</f>
        <v>1.1594537388973039</v>
      </c>
      <c r="AG789" s="23">
        <f ca="1">SQRT(Inputs!$B$38)*K789+SQRT(1-Inputs!$B$38)*_xlfn.NORM.S.INV(RAND())</f>
        <v>-0.22060387832781175</v>
      </c>
      <c r="AH789" s="23">
        <f ca="1">SQRT(Inputs!$B$38)*L789+SQRT(1-Inputs!$B$38)*_xlfn.NORM.S.INV(RAND())</f>
        <v>0.37572026489853905</v>
      </c>
      <c r="AI789" s="23">
        <f ca="1">SQRT(Inputs!$B$38)*M789+SQRT(1-Inputs!$B$38)*_xlfn.NORM.S.INV(RAND())</f>
        <v>-0.40834610080792</v>
      </c>
      <c r="AJ789" s="23">
        <f ca="1">SQRT(Inputs!$B$38)*C789+SQRT(1-Inputs!$B$38)*_xlfn.NORM.S.INV(RAND())</f>
        <v>0.94743167014885077</v>
      </c>
      <c r="AK789" s="23">
        <f ca="1">SQRT(Inputs!$B$38)*D789+SQRT(1-Inputs!$B$38)*_xlfn.NORM.S.INV(RAND())</f>
        <v>0.94273376925753727</v>
      </c>
      <c r="AL789" s="23">
        <f ca="1">SQRT(Inputs!$B$38)*E789+SQRT(1-Inputs!$B$38)*_xlfn.NORM.S.INV(RAND())</f>
        <v>1.6038430979541061</v>
      </c>
      <c r="AM789" s="23">
        <f ca="1">SQRT(Inputs!$B$38)*F789+SQRT(1-Inputs!$B$38)*_xlfn.NORM.S.INV(RAND())</f>
        <v>0.30689128552294964</v>
      </c>
      <c r="AN789" s="23">
        <f ca="1">SQRT(Inputs!$B$38)*G789+SQRT(1-Inputs!$B$38)*_xlfn.NORM.S.INV(RAND())</f>
        <v>-0.83721070460822289</v>
      </c>
      <c r="AO789" s="23">
        <f ca="1">SQRT(Inputs!$B$38)*H789+SQRT(1-Inputs!$B$38)*_xlfn.NORM.S.INV(RAND())</f>
        <v>-0.68526512340649626</v>
      </c>
      <c r="AP789" s="23">
        <f ca="1">SQRT(Inputs!$B$38)*I789+SQRT(1-Inputs!$B$38)*_xlfn.NORM.S.INV(RAND())</f>
        <v>-0.50166826466651215</v>
      </c>
      <c r="AQ789" s="23">
        <f ca="1">SQRT(Inputs!$B$38)*J789+SQRT(1-Inputs!$B$38)*_xlfn.NORM.S.INV(RAND())</f>
        <v>-0.24959518906978861</v>
      </c>
      <c r="AR789" s="23">
        <f ca="1">SQRT(Inputs!$B$38)*K789+SQRT(1-Inputs!$B$38)*_xlfn.NORM.S.INV(RAND())</f>
        <v>1.0497188059035993</v>
      </c>
      <c r="AS789" s="23">
        <f ca="1">SQRT(Inputs!$B$38)*L789+SQRT(1-Inputs!$B$38)*_xlfn.NORM.S.INV(RAND())</f>
        <v>2.7748899414025807E-2</v>
      </c>
      <c r="AT789" s="23">
        <f ca="1">SQRT(Inputs!$B$38)*M789+SQRT(1-Inputs!$B$38)*_xlfn.NORM.S.INV(RAND())</f>
        <v>-0.75407721413377304</v>
      </c>
      <c r="AU789" s="15">
        <f ca="1">Inputs!$B$6*EXP($B$8-0.5*C$5^2+C$5*N789)</f>
        <v>6000.2196863500203</v>
      </c>
      <c r="AV789" s="15">
        <f t="shared" ca="1" si="437"/>
        <v>9891.0114408666195</v>
      </c>
      <c r="AW789" s="15">
        <f t="shared" ca="1" si="438"/>
        <v>12766.70726377153</v>
      </c>
      <c r="AX789" s="15">
        <f t="shared" ca="1" si="439"/>
        <v>13706.8030798742</v>
      </c>
      <c r="AY789" s="15">
        <f t="shared" ca="1" si="440"/>
        <v>12268.912749232419</v>
      </c>
      <c r="AZ789" s="15">
        <f t="shared" ca="1" si="441"/>
        <v>16394.396253576775</v>
      </c>
      <c r="BA789" s="15">
        <f t="shared" ca="1" si="442"/>
        <v>18891.584492331112</v>
      </c>
      <c r="BB789" s="15">
        <f t="shared" ca="1" si="443"/>
        <v>21594.54971637786</v>
      </c>
      <c r="BC789" s="15">
        <f t="shared" ca="1" si="444"/>
        <v>29154.934832505456</v>
      </c>
      <c r="BD789" s="15">
        <f t="shared" ca="1" si="445"/>
        <v>34046.514186590844</v>
      </c>
      <c r="BE789" s="15">
        <f t="shared" ca="1" si="446"/>
        <v>45544.484909162056</v>
      </c>
      <c r="BF789" s="15">
        <f ca="1">Inputs!$B$13*EXP($B$9-0.5*C$6^2+C$6*Y789)</f>
        <v>12545.898037055911</v>
      </c>
      <c r="BG789" s="15">
        <f t="shared" ca="1" si="447"/>
        <v>21664.339806236196</v>
      </c>
      <c r="BH789" s="15">
        <f t="shared" ca="1" si="448"/>
        <v>34059.12960052328</v>
      </c>
      <c r="BI789" s="15">
        <f t="shared" ca="1" si="449"/>
        <v>43749.750946475055</v>
      </c>
      <c r="BJ789" s="15">
        <f t="shared" ca="1" si="450"/>
        <v>44780.151668797575</v>
      </c>
      <c r="BK789" s="15">
        <f t="shared" ca="1" si="451"/>
        <v>51853.289981671762</v>
      </c>
      <c r="BL789" s="15">
        <f t="shared" ca="1" si="452"/>
        <v>61613.390942889659</v>
      </c>
      <c r="BM789" s="15">
        <f t="shared" ca="1" si="453"/>
        <v>87469.642700365701</v>
      </c>
      <c r="BN789" s="15">
        <f t="shared" ca="1" si="454"/>
        <v>104770.04385302657</v>
      </c>
      <c r="BO789" s="15">
        <f t="shared" ca="1" si="455"/>
        <v>134663.41960519258</v>
      </c>
      <c r="BP789" s="15">
        <f t="shared" ca="1" si="456"/>
        <v>158252.04436727101</v>
      </c>
      <c r="BQ789" s="15">
        <f ca="1">Inputs!$B$20*EXP($B$10-0.5*C$7^2+C$7*AJ789)</f>
        <v>6002.7099069022506</v>
      </c>
      <c r="BR789" s="15">
        <f t="shared" ca="1" si="457"/>
        <v>10987.804085743701</v>
      </c>
      <c r="BS789" s="15">
        <f t="shared" ca="1" si="458"/>
        <v>23849.938447092514</v>
      </c>
      <c r="BT789" s="15">
        <f t="shared" ca="1" si="459"/>
        <v>35640.764864760895</v>
      </c>
      <c r="BU789" s="15">
        <f t="shared" ca="1" si="460"/>
        <v>40336.051601467901</v>
      </c>
      <c r="BV789" s="15">
        <f t="shared" ca="1" si="461"/>
        <v>48090.600413891669</v>
      </c>
      <c r="BW789" s="15">
        <f t="shared" ca="1" si="462"/>
        <v>60347.612312706558</v>
      </c>
      <c r="BX789" s="15">
        <f t="shared" ca="1" si="463"/>
        <v>80286.30966713457</v>
      </c>
      <c r="BY789" s="15">
        <f t="shared" ca="1" si="464"/>
        <v>137516.47816424415</v>
      </c>
      <c r="BZ789" s="15">
        <f t="shared" ca="1" si="465"/>
        <v>193941.69077556065</v>
      </c>
      <c r="CA789" s="15">
        <f t="shared" ca="1" si="466"/>
        <v>238263.8563200655</v>
      </c>
      <c r="CB789" s="15">
        <f ca="1">(AU789*DCF!C$10-DCF!C$5*MAX(AU789*DCF!C$10,0)-MAX(AU789-Inputs!$B$6,0)/Inputs!$B$10)*DCF!C$6</f>
        <v>1035.6733192825502</v>
      </c>
      <c r="CC789" s="15">
        <f ca="1">(AV789*DCF!D$10-DCF!D$5*MAX(AV789*DCF!D$10,0)-MAX(AV789-AU789,0)/Inputs!$B$10)*DCF!D$6</f>
        <v>1462.1992892235021</v>
      </c>
      <c r="CD789" s="15">
        <f ca="1">(AW789*DCF!E$10-DCF!E$5*MAX(AW789*DCF!E$10,0)-MAX(AW789-AV789,0)/Inputs!$B$10)*DCF!E$6</f>
        <v>2299.9036916236887</v>
      </c>
      <c r="CE789" s="15">
        <f ca="1">(AX789*DCF!F$10-DCF!F$5*MAX(AX789*DCF!F$10,0)-MAX(AX789-AW789,0)/Inputs!$B$10)*DCF!F$6</f>
        <v>2796.5626364121817</v>
      </c>
      <c r="CF789" s="15">
        <f ca="1">(AY789*DCF!G$10-DCF!G$5*MAX(AY789*DCF!G$10,0)-MAX(AY789-AX789,0)/Inputs!$B$10)*DCF!G$6</f>
        <v>2527.8849238985617</v>
      </c>
      <c r="CG789" s="15">
        <f ca="1">(AZ789*DCF!H$10-DCF!H$5*MAX(AZ789*DCF!H$10,0)-MAX(AZ789-AY789,0)/Inputs!$B$10)*DCF!H$6</f>
        <v>2450.4302367687483</v>
      </c>
      <c r="CH789" s="15">
        <f ca="1">(BA789*DCF!I$10-DCF!I$5*MAX(BA789*DCF!I$10,0)-MAX(BA789-AZ789,0)/Inputs!$B$10)*DCF!I$6</f>
        <v>3041.1769549218707</v>
      </c>
      <c r="CI789" s="15">
        <f ca="1">(BB789*DCF!J$10-DCF!J$5*MAX(BB789*DCF!J$10,0)-MAX(BB789-BA789,0)/Inputs!$B$10)*DCF!J$6</f>
        <v>3296.0849992774015</v>
      </c>
      <c r="CJ789" s="15">
        <f ca="1">(BC789*DCF!K$10-DCF!K$5*MAX(BC789*DCF!K$10,0)-MAX(BC789-BB789,0)/Inputs!$B$10)*DCF!K$6</f>
        <v>3635.1374510354053</v>
      </c>
      <c r="CK789" s="15">
        <f ca="1">(BD789*DCF!L$10-DCF!L$5*MAX(BD789*DCF!L$10,0)-MAX(BD789-BC789,0)/Inputs!$B$10)*DCF!L$6</f>
        <v>4502.301354682113</v>
      </c>
      <c r="CL789" s="15">
        <f ca="1">(BE789*DCF!M$10-DCF!M$5*MAX(BE789*DCF!M$10,0)-MAX(BE789-BD789,0)/Inputs!$B$10)*DCF!M$6</f>
        <v>5053.3604376096855</v>
      </c>
      <c r="CM789" s="15">
        <f ca="1">(BF789*DCF!C$28-DCF!C$5*MAX(BF789*DCF!C$28,0)-MAX(BF789-Inputs!$B$13,0)/Inputs!$B$17)*DCF!C$6</f>
        <v>3561.2819148387657</v>
      </c>
      <c r="CN789" s="15">
        <f ca="1">(BG789*DCF!D$28-DCF!D$5*MAX(BG789*DCF!D$28,0)-MAX(BG789-BF789,0)/Inputs!$B$17)*DCF!D$6</f>
        <v>4435.2660286765558</v>
      </c>
      <c r="CO789" s="15">
        <f ca="1">(BH789*DCF!E$28-DCF!E$5*MAX(BH789*DCF!E$28,0)-MAX(BH789-BG789,0)/Inputs!$B$17)*DCF!E$6</f>
        <v>7203.3095179621014</v>
      </c>
      <c r="CP789" s="15">
        <f ca="1">(BI789*DCF!F$28-DCF!F$5*MAX(BI789*DCF!F$28,0)-MAX(BI789-BH789,0)/Inputs!$B$17)*DCF!F$6</f>
        <v>10112.574187809529</v>
      </c>
      <c r="CQ789" s="15">
        <f ca="1">(BJ789*DCF!G$28-DCF!G$5*MAX(BJ789*DCF!G$28,0)-MAX(BJ789-BI789,0)/Inputs!$B$17)*DCF!G$6</f>
        <v>11445.246874122829</v>
      </c>
      <c r="CR789" s="15">
        <f ca="1">(BK789*DCF!H$28-DCF!H$5*MAX(BK789*DCF!H$28,0)-MAX(BK789-BJ789,0)/Inputs!$B$17)*DCF!H$6</f>
        <v>11724.923499277264</v>
      </c>
      <c r="CS789" s="15">
        <f ca="1">(BL789*DCF!I$28-DCF!I$5*MAX(BL789*DCF!I$28,0)-MAX(BL789-BK789,0)/Inputs!$B$17)*DCF!I$6</f>
        <v>13087.702300550596</v>
      </c>
      <c r="CT789" s="15">
        <f ca="1">(BM789*DCF!J$28-DCF!J$5*MAX(BM789*DCF!J$28,0)-MAX(BM789-BL789,0)/Inputs!$B$17)*DCF!J$6</f>
        <v>16084.663971532373</v>
      </c>
      <c r="CU789" s="15">
        <f ca="1">(BN789*DCF!K$28-DCF!K$5*MAX(BN789*DCF!K$28,0)-MAX(BN789-BM789,0)/Inputs!$B$17)*DCF!K$6</f>
        <v>20006.607881364631</v>
      </c>
      <c r="CV789" s="15">
        <f ca="1">(BO789*DCF!L$28-DCF!L$5*MAX(BO789*DCF!L$28,0)-MAX(BO789-BN789,0)/Inputs!$B$17)*DCF!L$6</f>
        <v>23485.69346625698</v>
      </c>
      <c r="CW789" s="15">
        <f ca="1">(BP789*DCF!M$28-DCF!M$5*MAX(BP789*DCF!M$28,0)-MAX(BP789-BO789,0)/Inputs!$B$17)*DCF!M$6</f>
        <v>27309.539621371307</v>
      </c>
      <c r="CX789" s="15">
        <f ca="1">(BQ789*DCF!C$46-DCF!C$5*MAX(BQ789*DCF!C$46,0)-MAX(BQ789-Inputs!$B$20,0)/Inputs!$B$24)*DCF!C$6</f>
        <v>-2680.3994736043305</v>
      </c>
      <c r="CY789" s="15">
        <f ca="1">(BR789*DCF!D$46-DCF!D$5*MAX(BR789*DCF!D$46,0)-MAX(BR789-BQ789,0)/Inputs!$B$24)*DCF!D$6</f>
        <v>-4002.4602246057871</v>
      </c>
      <c r="CZ789" s="15">
        <f ca="1">(BS789*DCF!E$46-DCF!E$5*MAX(BS789*DCF!E$46,0)-MAX(BS789-BR789,0)/Inputs!$B$24)*DCF!E$6</f>
        <v>-7890.1960235123643</v>
      </c>
      <c r="DA789" s="15">
        <f ca="1">(BT789*DCF!F$46-DCF!F$5*MAX(BT789*DCF!F$46,0)-MAX(BT789-BS789,0)/Inputs!$B$24)*DCF!F$6</f>
        <v>-6888.9984706863206</v>
      </c>
      <c r="DB789" s="15">
        <f ca="1">(BU789*DCF!G$46-DCF!G$5*MAX(BU789*DCF!G$46,0)-MAX(BU789-BT789,0)/Inputs!$B$24)*DCF!G$6</f>
        <v>-2936.2267722558149</v>
      </c>
      <c r="DC789" s="15">
        <f ca="1">(BV789*DCF!H$46-DCF!H$5*MAX(BV789*DCF!H$46,0)-MAX(BV789-BU789,0)/Inputs!$B$24)*DCF!H$6</f>
        <v>-2409.678530551816</v>
      </c>
      <c r="DD789" s="15">
        <f ca="1">(BW789*DCF!I$46-DCF!I$5*MAX(BW789*DCF!I$46,0)-MAX(BW789-BV789,0)/Inputs!$B$24)*DCF!I$6</f>
        <v>-2124.7624515594307</v>
      </c>
      <c r="DE789" s="15">
        <f ca="1">(BX789*DCF!J$46-DCF!J$5*MAX(BX789*DCF!J$46,0)-MAX(BX789-BW789,0)/Inputs!$B$24)*DCF!J$6</f>
        <v>-1919.6281791051572</v>
      </c>
      <c r="DF789" s="15">
        <f ca="1">(BY789*DCF!K$46-DCF!K$5*MAX(BY789*DCF!K$46,0)-MAX(BY789-BX789,0)/Inputs!$B$24)*DCF!K$6</f>
        <v>-6164.4670300997341</v>
      </c>
      <c r="DG789" s="15">
        <f ca="1">(BZ789*DCF!L$46-DCF!L$5*MAX(BZ789*DCF!L$46,0)-MAX(BZ789-BY789,0)/Inputs!$B$24)*DCF!L$6</f>
        <v>637.07973195150714</v>
      </c>
      <c r="DH789" s="15">
        <f ca="1">(CA789*DCF!M$46-DCF!M$5*MAX(CA789*DCF!M$46,0)-MAX(CA789-BZ789,0)/Inputs!$B$24)*DCF!M$6</f>
        <v>9413.1275817499136</v>
      </c>
      <c r="DI789" s="15">
        <f ca="1">SUM(CB789:CL789)+BE789*DCF!M$10*(1+Inputs!$B$30)*(1-Inputs!$B$33)*(1-Inputs!$B$30/Inputs!$B$31)/(Inputs!$B$29-Inputs!$B$30)*DCF!M$6</f>
        <v>158851.61906039738</v>
      </c>
      <c r="DJ789" s="15">
        <f ca="1">SUM(CM789:CW789)+BP789*DCF!M$28*(1+Inputs!$B$30)*(1-Inputs!$B$33)*(1-Inputs!$B$30/Inputs!$B$31)/(Inputs!$B$29-Inputs!$B$30)*DCF!M$6</f>
        <v>735680.18545144144</v>
      </c>
      <c r="DK789" s="15">
        <f ca="1">SUM(CX789:DH789)+CA789*DCF!M$46*(1+Inputs!$B$30)*(1-Inputs!$B$33)*(1-Inputs!$B$30/Inputs!$B$31)/(Inputs!$B$29-Inputs!$B$30)*DCF!M$6</f>
        <v>341417.53618664574</v>
      </c>
      <c r="DM789" s="15">
        <f ca="1">DI789+DJ789+DK789+Inputs!$B$34+Inputs!$B$36-Inputs!$B$35</f>
        <v>1312800.3406984846</v>
      </c>
    </row>
    <row r="790" spans="1:117" x14ac:dyDescent="0.75">
      <c r="A790" s="11">
        <v>777</v>
      </c>
      <c r="C790" s="23">
        <f t="shared" ca="1" si="467"/>
        <v>-1.4947306569917789</v>
      </c>
      <c r="D790" s="23">
        <f t="shared" ca="1" si="467"/>
        <v>-0.16882129287683351</v>
      </c>
      <c r="E790" s="23">
        <f t="shared" ca="1" si="467"/>
        <v>-1.9876628299131816</v>
      </c>
      <c r="F790" s="23">
        <f t="shared" ca="1" si="467"/>
        <v>-0.26657955811109296</v>
      </c>
      <c r="G790" s="23">
        <f t="shared" ca="1" si="467"/>
        <v>-0.47100463166271617</v>
      </c>
      <c r="H790" s="23">
        <f t="shared" ca="1" si="467"/>
        <v>-6.755003355564175E-2</v>
      </c>
      <c r="I790" s="23">
        <f t="shared" ca="1" si="467"/>
        <v>2.5409690183468032</v>
      </c>
      <c r="J790" s="23">
        <f t="shared" ca="1" si="467"/>
        <v>-0.85134434604541509</v>
      </c>
      <c r="K790" s="23">
        <f t="shared" ca="1" si="467"/>
        <v>1.3466542759732816</v>
      </c>
      <c r="L790" s="23">
        <f t="shared" ca="1" si="467"/>
        <v>-4.8877568463941395E-2</v>
      </c>
      <c r="M790" s="23">
        <f t="shared" ca="1" si="467"/>
        <v>1.9461062320585973</v>
      </c>
      <c r="N790" s="23">
        <f ca="1">SQRT(Inputs!$B$38)*C790+SQRT(1-Inputs!$B$38)*_xlfn.NORM.S.INV(RAND())</f>
        <v>-0.13328225536096738</v>
      </c>
      <c r="O790" s="23">
        <f ca="1">SQRT(Inputs!$B$38)*D790+SQRT(1-Inputs!$B$38)*_xlfn.NORM.S.INV(RAND())</f>
        <v>-0.32815375410077291</v>
      </c>
      <c r="P790" s="23">
        <f ca="1">SQRT(Inputs!$B$38)*E790+SQRT(1-Inputs!$B$38)*_xlfn.NORM.S.INV(RAND())</f>
        <v>-9.0735727817884637E-2</v>
      </c>
      <c r="Q790" s="23">
        <f ca="1">SQRT(Inputs!$B$38)*F790+SQRT(1-Inputs!$B$38)*_xlfn.NORM.S.INV(RAND())</f>
        <v>1.0195508430304598</v>
      </c>
      <c r="R790" s="23">
        <f ca="1">SQRT(Inputs!$B$38)*G790+SQRT(1-Inputs!$B$38)*_xlfn.NORM.S.INV(RAND())</f>
        <v>-1.0605037084827775</v>
      </c>
      <c r="S790" s="23">
        <f ca="1">SQRT(Inputs!$B$38)*H790+SQRT(1-Inputs!$B$38)*_xlfn.NORM.S.INV(RAND())</f>
        <v>-0.64622201194313356</v>
      </c>
      <c r="T790" s="23">
        <f ca="1">SQRT(Inputs!$B$38)*I790+SQRT(1-Inputs!$B$38)*_xlfn.NORM.S.INV(RAND())</f>
        <v>1.1833478968111093</v>
      </c>
      <c r="U790" s="23">
        <f ca="1">SQRT(Inputs!$B$38)*J790+SQRT(1-Inputs!$B$38)*_xlfn.NORM.S.INV(RAND())</f>
        <v>-1.9608342952929989</v>
      </c>
      <c r="V790" s="23">
        <f ca="1">SQRT(Inputs!$B$38)*K790+SQRT(1-Inputs!$B$38)*_xlfn.NORM.S.INV(RAND())</f>
        <v>0.85112021926357528</v>
      </c>
      <c r="W790" s="23">
        <f ca="1">SQRT(Inputs!$B$38)*L790+SQRT(1-Inputs!$B$38)*_xlfn.NORM.S.INV(RAND())</f>
        <v>0.40507091035437293</v>
      </c>
      <c r="X790" s="23">
        <f ca="1">SQRT(Inputs!$B$38)*M790+SQRT(1-Inputs!$B$38)*_xlfn.NORM.S.INV(RAND())</f>
        <v>0.95249402404854777</v>
      </c>
      <c r="Y790" s="23">
        <f ca="1">SQRT(Inputs!$B$38)*C790+SQRT(1-Inputs!$B$38)*_xlfn.NORM.S.INV(RAND())</f>
        <v>-0.6616844023913323</v>
      </c>
      <c r="Z790" s="23">
        <f ca="1">SQRT(Inputs!$B$38)*D790+SQRT(1-Inputs!$B$38)*_xlfn.NORM.S.INV(RAND())</f>
        <v>0.27237488992939829</v>
      </c>
      <c r="AA790" s="23">
        <f ca="1">SQRT(Inputs!$B$38)*E790+SQRT(1-Inputs!$B$38)*_xlfn.NORM.S.INV(RAND())</f>
        <v>-1.2390273922709483</v>
      </c>
      <c r="AB790" s="23">
        <f ca="1">SQRT(Inputs!$B$38)*F790+SQRT(1-Inputs!$B$38)*_xlfn.NORM.S.INV(RAND())</f>
        <v>0.65045996141209661</v>
      </c>
      <c r="AC790" s="23">
        <f ca="1">SQRT(Inputs!$B$38)*G790+SQRT(1-Inputs!$B$38)*_xlfn.NORM.S.INV(RAND())</f>
        <v>3.3901819957206036E-2</v>
      </c>
      <c r="AD790" s="23">
        <f ca="1">SQRT(Inputs!$B$38)*H790+SQRT(1-Inputs!$B$38)*_xlfn.NORM.S.INV(RAND())</f>
        <v>-0.58364039005748736</v>
      </c>
      <c r="AE790" s="23">
        <f ca="1">SQRT(Inputs!$B$38)*I790+SQRT(1-Inputs!$B$38)*_xlfn.NORM.S.INV(RAND())</f>
        <v>1.4516090576850902</v>
      </c>
      <c r="AF790" s="23">
        <f ca="1">SQRT(Inputs!$B$38)*J790+SQRT(1-Inputs!$B$38)*_xlfn.NORM.S.INV(RAND())</f>
        <v>0.21439134539324062</v>
      </c>
      <c r="AG790" s="23">
        <f ca="1">SQRT(Inputs!$B$38)*K790+SQRT(1-Inputs!$B$38)*_xlfn.NORM.S.INV(RAND())</f>
        <v>1.2111526214726429</v>
      </c>
      <c r="AH790" s="23">
        <f ca="1">SQRT(Inputs!$B$38)*L790+SQRT(1-Inputs!$B$38)*_xlfn.NORM.S.INV(RAND())</f>
        <v>0.36274949312940574</v>
      </c>
      <c r="AI790" s="23">
        <f ca="1">SQRT(Inputs!$B$38)*M790+SQRT(1-Inputs!$B$38)*_xlfn.NORM.S.INV(RAND())</f>
        <v>1.6267600238355866</v>
      </c>
      <c r="AJ790" s="23">
        <f ca="1">SQRT(Inputs!$B$38)*C790+SQRT(1-Inputs!$B$38)*_xlfn.NORM.S.INV(RAND())</f>
        <v>-1.5247273627626508</v>
      </c>
      <c r="AK790" s="23">
        <f ca="1">SQRT(Inputs!$B$38)*D790+SQRT(1-Inputs!$B$38)*_xlfn.NORM.S.INV(RAND())</f>
        <v>0.72053177011262959</v>
      </c>
      <c r="AL790" s="23">
        <f ca="1">SQRT(Inputs!$B$38)*E790+SQRT(1-Inputs!$B$38)*_xlfn.NORM.S.INV(RAND())</f>
        <v>-2.5587247021776913</v>
      </c>
      <c r="AM790" s="23">
        <f ca="1">SQRT(Inputs!$B$38)*F790+SQRT(1-Inputs!$B$38)*_xlfn.NORM.S.INV(RAND())</f>
        <v>-0.88219053728714203</v>
      </c>
      <c r="AN790" s="23">
        <f ca="1">SQRT(Inputs!$B$38)*G790+SQRT(1-Inputs!$B$38)*_xlfn.NORM.S.INV(RAND())</f>
        <v>0.58764587614952823</v>
      </c>
      <c r="AO790" s="23">
        <f ca="1">SQRT(Inputs!$B$38)*H790+SQRT(1-Inputs!$B$38)*_xlfn.NORM.S.INV(RAND())</f>
        <v>0.7278809184336601</v>
      </c>
      <c r="AP790" s="23">
        <f ca="1">SQRT(Inputs!$B$38)*I790+SQRT(1-Inputs!$B$38)*_xlfn.NORM.S.INV(RAND())</f>
        <v>1.3448754354398256</v>
      </c>
      <c r="AQ790" s="23">
        <f ca="1">SQRT(Inputs!$B$38)*J790+SQRT(1-Inputs!$B$38)*_xlfn.NORM.S.INV(RAND())</f>
        <v>-6.9129907669278234E-2</v>
      </c>
      <c r="AR790" s="23">
        <f ca="1">SQRT(Inputs!$B$38)*K790+SQRT(1-Inputs!$B$38)*_xlfn.NORM.S.INV(RAND())</f>
        <v>-0.96524774227107391</v>
      </c>
      <c r="AS790" s="23">
        <f ca="1">SQRT(Inputs!$B$38)*L790+SQRT(1-Inputs!$B$38)*_xlfn.NORM.S.INV(RAND())</f>
        <v>0.3505640644515266</v>
      </c>
      <c r="AT790" s="23">
        <f ca="1">SQRT(Inputs!$B$38)*M790+SQRT(1-Inputs!$B$38)*_xlfn.NORM.S.INV(RAND())</f>
        <v>0.71694315837965106</v>
      </c>
      <c r="AU790" s="15">
        <f ca="1">Inputs!$B$6*EXP($B$8-0.5*C$5^2+C$5*N790)</f>
        <v>4856.3266978526217</v>
      </c>
      <c r="AV790" s="15">
        <f t="shared" ca="1" si="437"/>
        <v>5632.8532415715536</v>
      </c>
      <c r="AW790" s="15">
        <f t="shared" ca="1" si="438"/>
        <v>6784.7211104827138</v>
      </c>
      <c r="AX790" s="15">
        <f t="shared" ca="1" si="439"/>
        <v>9408.7170116831276</v>
      </c>
      <c r="AY790" s="15">
        <f t="shared" ca="1" si="440"/>
        <v>10158.948355806138</v>
      </c>
      <c r="AZ790" s="15">
        <f t="shared" ca="1" si="441"/>
        <v>11571.235012860428</v>
      </c>
      <c r="BA790" s="15">
        <f t="shared" ca="1" si="442"/>
        <v>16027.185446792491</v>
      </c>
      <c r="BB790" s="15">
        <f t="shared" ca="1" si="443"/>
        <v>16122.312295859469</v>
      </c>
      <c r="BC790" s="15">
        <f t="shared" ca="1" si="444"/>
        <v>21436.515227252563</v>
      </c>
      <c r="BD790" s="15">
        <f t="shared" ca="1" si="445"/>
        <v>27275.839900255425</v>
      </c>
      <c r="BE790" s="15">
        <f t="shared" ca="1" si="446"/>
        <v>36452.099515155045</v>
      </c>
      <c r="BF790" s="15">
        <f ca="1">Inputs!$B$13*EXP($B$9-0.5*C$6^2+C$6*Y790)</f>
        <v>12130.665041837057</v>
      </c>
      <c r="BG790" s="15">
        <f t="shared" ca="1" si="447"/>
        <v>15528.811440902979</v>
      </c>
      <c r="BH790" s="15">
        <f t="shared" ca="1" si="448"/>
        <v>15448.834716626994</v>
      </c>
      <c r="BI790" s="15">
        <f t="shared" ca="1" si="449"/>
        <v>20903.134066674927</v>
      </c>
      <c r="BJ790" s="15">
        <f t="shared" ca="1" si="450"/>
        <v>25751.415677537334</v>
      </c>
      <c r="BK790" s="15">
        <f t="shared" ca="1" si="451"/>
        <v>29190.871583584296</v>
      </c>
      <c r="BL790" s="15">
        <f t="shared" ca="1" si="452"/>
        <v>43279.025202925448</v>
      </c>
      <c r="BM790" s="15">
        <f t="shared" ca="1" si="453"/>
        <v>54635.172228185416</v>
      </c>
      <c r="BN790" s="15">
        <f t="shared" ca="1" si="454"/>
        <v>77690.247413725083</v>
      </c>
      <c r="BO790" s="15">
        <f t="shared" ca="1" si="455"/>
        <v>99706.671977935795</v>
      </c>
      <c r="BP790" s="15">
        <f t="shared" ca="1" si="456"/>
        <v>147556.80974667994</v>
      </c>
      <c r="BQ790" s="15">
        <f ca="1">Inputs!$B$20*EXP($B$10-0.5*C$7^2+C$7*AJ790)</f>
        <v>2497.7217260321436</v>
      </c>
      <c r="BR790" s="15">
        <f t="shared" ca="1" si="457"/>
        <v>4260.5020828823626</v>
      </c>
      <c r="BS790" s="15">
        <f t="shared" ca="1" si="458"/>
        <v>2797.9335594223585</v>
      </c>
      <c r="BT790" s="15">
        <f t="shared" ca="1" si="459"/>
        <v>3060.7349216605494</v>
      </c>
      <c r="BU790" s="15">
        <f t="shared" ca="1" si="460"/>
        <v>4889.9544665516296</v>
      </c>
      <c r="BV790" s="15">
        <f t="shared" ca="1" si="461"/>
        <v>8015.7138068128224</v>
      </c>
      <c r="BW790" s="15">
        <f t="shared" ca="1" si="462"/>
        <v>14868.695889818104</v>
      </c>
      <c r="BX790" s="15">
        <f t="shared" ca="1" si="463"/>
        <v>20510.037693608512</v>
      </c>
      <c r="BY790" s="15">
        <f t="shared" ca="1" si="464"/>
        <v>23892.058649562619</v>
      </c>
      <c r="BZ790" s="15">
        <f t="shared" ca="1" si="465"/>
        <v>35755.50611921258</v>
      </c>
      <c r="CA790" s="15">
        <f t="shared" ca="1" si="466"/>
        <v>57049.933177613479</v>
      </c>
      <c r="CB790" s="15">
        <f ca="1">(AU790*DCF!C$10-DCF!C$5*MAX(AU790*DCF!C$10,0)-MAX(AU790-Inputs!$B$6,0)/Inputs!$B$10)*DCF!C$6</f>
        <v>1043.8294801789643</v>
      </c>
      <c r="CC790" s="15">
        <f ca="1">(AV790*DCF!D$10-DCF!D$5*MAX(AV790*DCF!D$10,0)-MAX(AV790-AU790,0)/Inputs!$B$10)*DCF!D$6</f>
        <v>1183.6341417625201</v>
      </c>
      <c r="CD790" s="15">
        <f ca="1">(AW790*DCF!E$10-DCF!E$5*MAX(AW790*DCF!E$10,0)-MAX(AW790-AV790,0)/Inputs!$B$10)*DCF!E$6</f>
        <v>1307.0357558809189</v>
      </c>
      <c r="CE790" s="15">
        <f ca="1">(AX790*DCF!F$10-DCF!F$5*MAX(AX790*DCF!F$10,0)-MAX(AX790-AW790,0)/Inputs!$B$10)*DCF!F$6</f>
        <v>1507.9194385843439</v>
      </c>
      <c r="CF790" s="15">
        <f ca="1">(AY790*DCF!G$10-DCF!G$5*MAX(AY790*DCF!G$10,0)-MAX(AY790-AX790,0)/Inputs!$B$10)*DCF!G$6</f>
        <v>1948.9407506009495</v>
      </c>
      <c r="CG790" s="15">
        <f ca="1">(AZ790*DCF!H$10-DCF!H$5*MAX(AZ790*DCF!H$10,0)-MAX(AZ790-AY790,0)/Inputs!$B$10)*DCF!H$6</f>
        <v>1995.7867630386395</v>
      </c>
      <c r="CH790" s="15">
        <f ca="1">(BA790*DCF!I$10-DCF!I$5*MAX(BA790*DCF!I$10,0)-MAX(BA790-AZ790,0)/Inputs!$B$10)*DCF!I$6</f>
        <v>2196.65011406743</v>
      </c>
      <c r="CI790" s="15">
        <f ca="1">(BB790*DCF!J$10-DCF!J$5*MAX(BB790*DCF!J$10,0)-MAX(BB790-BA790,0)/Inputs!$B$10)*DCF!J$6</f>
        <v>2752.2112925519109</v>
      </c>
      <c r="CJ790" s="15">
        <f ca="1">(BC790*DCF!K$10-DCF!K$5*MAX(BC790*DCF!K$10,0)-MAX(BC790-BB790,0)/Inputs!$B$10)*DCF!K$6</f>
        <v>2707.0271658094198</v>
      </c>
      <c r="CK790" s="15">
        <f ca="1">(BD790*DCF!L$10-DCF!L$5*MAX(BD790*DCF!L$10,0)-MAX(BD790-BC790,0)/Inputs!$B$10)*DCF!L$6</f>
        <v>3358.5961063102977</v>
      </c>
      <c r="CL790" s="15">
        <f ca="1">(BE790*DCF!M$10-DCF!M$5*MAX(BE790*DCF!M$10,0)-MAX(BE790-BD790,0)/Inputs!$B$10)*DCF!M$6</f>
        <v>4047.6604562584012</v>
      </c>
      <c r="CM790" s="15">
        <f ca="1">(BF790*DCF!C$28-DCF!C$5*MAX(BF790*DCF!C$28,0)-MAX(BF790-Inputs!$B$13,0)/Inputs!$B$17)*DCF!C$6</f>
        <v>3530.4522934885599</v>
      </c>
      <c r="CN790" s="15">
        <f ca="1">(BG790*DCF!D$28-DCF!D$5*MAX(BG790*DCF!D$28,0)-MAX(BG790-BF790,0)/Inputs!$B$17)*DCF!D$6</f>
        <v>3848.6126922557214</v>
      </c>
      <c r="CO790" s="15">
        <f ca="1">(BH790*DCF!E$28-DCF!E$5*MAX(BH790*DCF!E$28,0)-MAX(BH790-BG790,0)/Inputs!$B$17)*DCF!E$6</f>
        <v>4375.3850805503944</v>
      </c>
      <c r="CP790" s="15">
        <f ca="1">(BI790*DCF!F$28-DCF!F$5*MAX(BI790*DCF!F$28,0)-MAX(BI790-BH790,0)/Inputs!$B$17)*DCF!F$6</f>
        <v>4681.6088840684824</v>
      </c>
      <c r="CQ790" s="15">
        <f ca="1">(BJ790*DCF!G$28-DCF!G$5*MAX(BJ790*DCF!G$28,0)-MAX(BJ790-BI790,0)/Inputs!$B$17)*DCF!G$6</f>
        <v>5865.9671011919409</v>
      </c>
      <c r="CR790" s="15">
        <f ca="1">(BK790*DCF!H$28-DCF!H$5*MAX(BK790*DCF!H$28,0)-MAX(BK790-BJ790,0)/Inputs!$B$17)*DCF!H$6</f>
        <v>6684.8296731180371</v>
      </c>
      <c r="CS790" s="15">
        <f ca="1">(BL790*DCF!I$28-DCF!I$5*MAX(BL790*DCF!I$28,0)-MAX(BL790-BK790,0)/Inputs!$B$17)*DCF!I$6</f>
        <v>8155.1122709959109</v>
      </c>
      <c r="CT790" s="15">
        <f ca="1">(BM790*DCF!J$28-DCF!J$5*MAX(BM790*DCF!J$28,0)-MAX(BM790-BL790,0)/Inputs!$B$17)*DCF!J$6</f>
        <v>10682.446694408853</v>
      </c>
      <c r="CU790" s="15">
        <f ca="1">(BN790*DCF!K$28-DCF!K$5*MAX(BN790*DCF!K$28,0)-MAX(BN790-BM790,0)/Inputs!$B$17)*DCF!K$6</f>
        <v>13582.938003332569</v>
      </c>
      <c r="CV790" s="15">
        <f ca="1">(BO790*DCF!L$28-DCF!L$5*MAX(BO790*DCF!L$28,0)-MAX(BO790-BN790,0)/Inputs!$B$17)*DCF!L$6</f>
        <v>17402.378738525884</v>
      </c>
      <c r="CW790" s="15">
        <f ca="1">(BP790*DCF!M$28-DCF!M$5*MAX(BP790*DCF!M$28,0)-MAX(BP790-BO790,0)/Inputs!$B$17)*DCF!M$6</f>
        <v>22761.21519729081</v>
      </c>
      <c r="CX790" s="15">
        <f ca="1">(BQ790*DCF!C$46-DCF!C$5*MAX(BQ790*DCF!C$46,0)-MAX(BQ790-Inputs!$B$20,0)/Inputs!$B$24)*DCF!C$6</f>
        <v>-576.84104527301236</v>
      </c>
      <c r="CY790" s="15">
        <f ca="1">(BR790*DCF!D$46-DCF!D$5*MAX(BR790*DCF!D$46,0)-MAX(BR790-BQ790,0)/Inputs!$B$24)*DCF!D$6</f>
        <v>-1479.3320952176027</v>
      </c>
      <c r="CZ790" s="15">
        <f ca="1">(BS790*DCF!E$46-DCF!E$5*MAX(BS790*DCF!E$46,0)-MAX(BS790-BR790,0)/Inputs!$B$24)*DCF!E$6</f>
        <v>-330.86051496951416</v>
      </c>
      <c r="DA790" s="15">
        <f ca="1">(BT790*DCF!F$46-DCF!F$5*MAX(BT790*DCF!F$46,0)-MAX(BT790-BS790,0)/Inputs!$B$24)*DCF!F$6</f>
        <v>-318.59635221340648</v>
      </c>
      <c r="DB790" s="15">
        <f ca="1">(BU790*DCF!G$46-DCF!G$5*MAX(BU790*DCF!G$46,0)-MAX(BU790-BT790,0)/Inputs!$B$24)*DCF!G$6</f>
        <v>-779.8017208205182</v>
      </c>
      <c r="DC790" s="15">
        <f ca="1">(BV790*DCF!H$46-DCF!H$5*MAX(BV790*DCF!H$46,0)-MAX(BV790-BU790,0)/Inputs!$B$24)*DCF!H$6</f>
        <v>-971.31056314093587</v>
      </c>
      <c r="DD790" s="15">
        <f ca="1">(BW790*DCF!I$46-DCF!I$5*MAX(BW790*DCF!I$46,0)-MAX(BW790-BV790,0)/Inputs!$B$24)*DCF!I$6</f>
        <v>-1623.8277504218095</v>
      </c>
      <c r="DE790" s="15">
        <f ca="1">(BX790*DCF!J$46-DCF!J$5*MAX(BX790*DCF!J$46,0)-MAX(BX790-BW790,0)/Inputs!$B$24)*DCF!J$6</f>
        <v>-635.65233234757943</v>
      </c>
      <c r="DF790" s="15">
        <f ca="1">(BY790*DCF!K$46-DCF!K$5*MAX(BY790*DCF!K$46,0)-MAX(BY790-BX790,0)/Inputs!$B$24)*DCF!K$6</f>
        <v>536.28899708495021</v>
      </c>
      <c r="DG790" s="15">
        <f ca="1">(BZ790*DCF!L$46-DCF!L$5*MAX(BZ790*DCF!L$46,0)-MAX(BZ790-BY790,0)/Inputs!$B$24)*DCF!L$6</f>
        <v>-213.12469615600833</v>
      </c>
      <c r="DH790" s="15">
        <f ca="1">(CA790*DCF!M$46-DCF!M$5*MAX(CA790*DCF!M$46,0)-MAX(CA790-BZ790,0)/Inputs!$B$24)*DCF!M$6</f>
        <v>20.758837990443997</v>
      </c>
      <c r="DI790" s="15">
        <f ca="1">SUM(CB790:CL790)+BE790*DCF!M$10*(1+Inputs!$B$30)*(1-Inputs!$B$33)*(1-Inputs!$B$30/Inputs!$B$31)/(Inputs!$B$29-Inputs!$B$30)*DCF!M$6</f>
        <v>125495.96644483437</v>
      </c>
      <c r="DJ790" s="15">
        <f ca="1">SUM(CM790:CW790)+BP790*DCF!M$28*(1+Inputs!$B$30)*(1-Inputs!$B$33)*(1-Inputs!$B$30/Inputs!$B$31)/(Inputs!$B$29-Inputs!$B$30)*DCF!M$6</f>
        <v>649107.68364498392</v>
      </c>
      <c r="DK790" s="15">
        <f ca="1">SUM(CX790:DH790)+CA790*DCF!M$46*(1+Inputs!$B$30)*(1-Inputs!$B$33)*(1-Inputs!$B$30/Inputs!$B$31)/(Inputs!$B$29-Inputs!$B$30)*DCF!M$6</f>
        <v>81833.655453717613</v>
      </c>
      <c r="DM790" s="15">
        <f ca="1">DI790+DJ790+DK790+Inputs!$B$34+Inputs!$B$36-Inputs!$B$35</f>
        <v>933288.30554353585</v>
      </c>
    </row>
    <row r="791" spans="1:117" x14ac:dyDescent="0.75">
      <c r="A791" s="11">
        <v>778</v>
      </c>
      <c r="C791" s="23">
        <f t="shared" ca="1" si="467"/>
        <v>1.2327378688177297</v>
      </c>
      <c r="D791" s="23">
        <f t="shared" ca="1" si="467"/>
        <v>1.0130262006974775</v>
      </c>
      <c r="E791" s="23">
        <f t="shared" ca="1" si="467"/>
        <v>0.35670752254191085</v>
      </c>
      <c r="F791" s="23">
        <f t="shared" ca="1" si="467"/>
        <v>-0.71371605892655299</v>
      </c>
      <c r="G791" s="23">
        <f t="shared" ca="1" si="467"/>
        <v>-0.18616175595513001</v>
      </c>
      <c r="H791" s="23">
        <f t="shared" ca="1" si="467"/>
        <v>-0.70598902953893561</v>
      </c>
      <c r="I791" s="23">
        <f t="shared" ca="1" si="467"/>
        <v>-6.3713434231974328E-2</v>
      </c>
      <c r="J791" s="23">
        <f t="shared" ca="1" si="467"/>
        <v>9.6797686715502235E-2</v>
      </c>
      <c r="K791" s="23">
        <f t="shared" ca="1" si="467"/>
        <v>-0.42709358316459761</v>
      </c>
      <c r="L791" s="23">
        <f t="shared" ca="1" si="467"/>
        <v>0.88592467942769182</v>
      </c>
      <c r="M791" s="23">
        <f t="shared" ca="1" si="467"/>
        <v>-0.56157832718178935</v>
      </c>
      <c r="N791" s="23">
        <f ca="1">SQRT(Inputs!$B$38)*C791+SQRT(1-Inputs!$B$38)*_xlfn.NORM.S.INV(RAND())</f>
        <v>-0.57947724061419426</v>
      </c>
      <c r="O791" s="23">
        <f ca="1">SQRT(Inputs!$B$38)*D791+SQRT(1-Inputs!$B$38)*_xlfn.NORM.S.INV(RAND())</f>
        <v>1.0429650696596857</v>
      </c>
      <c r="P791" s="23">
        <f ca="1">SQRT(Inputs!$B$38)*E791+SQRT(1-Inputs!$B$38)*_xlfn.NORM.S.INV(RAND())</f>
        <v>-0.66099986615377282</v>
      </c>
      <c r="Q791" s="23">
        <f ca="1">SQRT(Inputs!$B$38)*F791+SQRT(1-Inputs!$B$38)*_xlfn.NORM.S.INV(RAND())</f>
        <v>-0.26202645172426275</v>
      </c>
      <c r="R791" s="23">
        <f ca="1">SQRT(Inputs!$B$38)*G791+SQRT(1-Inputs!$B$38)*_xlfn.NORM.S.INV(RAND())</f>
        <v>0.68791106084348674</v>
      </c>
      <c r="S791" s="23">
        <f ca="1">SQRT(Inputs!$B$38)*H791+SQRT(1-Inputs!$B$38)*_xlfn.NORM.S.INV(RAND())</f>
        <v>-0.73454813819372045</v>
      </c>
      <c r="T791" s="23">
        <f ca="1">SQRT(Inputs!$B$38)*I791+SQRT(1-Inputs!$B$38)*_xlfn.NORM.S.INV(RAND())</f>
        <v>-0.74610592676222087</v>
      </c>
      <c r="U791" s="23">
        <f ca="1">SQRT(Inputs!$B$38)*J791+SQRT(1-Inputs!$B$38)*_xlfn.NORM.S.INV(RAND())</f>
        <v>-9.7454354624292389E-2</v>
      </c>
      <c r="V791" s="23">
        <f ca="1">SQRT(Inputs!$B$38)*K791+SQRT(1-Inputs!$B$38)*_xlfn.NORM.S.INV(RAND())</f>
        <v>-0.13196301237928457</v>
      </c>
      <c r="W791" s="23">
        <f ca="1">SQRT(Inputs!$B$38)*L791+SQRT(1-Inputs!$B$38)*_xlfn.NORM.S.INV(RAND())</f>
        <v>0.72000591746870424</v>
      </c>
      <c r="X791" s="23">
        <f ca="1">SQRT(Inputs!$B$38)*M791+SQRT(1-Inputs!$B$38)*_xlfn.NORM.S.INV(RAND())</f>
        <v>-0.38283453053301275</v>
      </c>
      <c r="Y791" s="23">
        <f ca="1">SQRT(Inputs!$B$38)*C791+SQRT(1-Inputs!$B$38)*_xlfn.NORM.S.INV(RAND())</f>
        <v>2.2063882007931213</v>
      </c>
      <c r="Z791" s="23">
        <f ca="1">SQRT(Inputs!$B$38)*D791+SQRT(1-Inputs!$B$38)*_xlfn.NORM.S.INV(RAND())</f>
        <v>0.97302203433652434</v>
      </c>
      <c r="AA791" s="23">
        <f ca="1">SQRT(Inputs!$B$38)*E791+SQRT(1-Inputs!$B$38)*_xlfn.NORM.S.INV(RAND())</f>
        <v>-0.25374082250269497</v>
      </c>
      <c r="AB791" s="23">
        <f ca="1">SQRT(Inputs!$B$38)*F791+SQRT(1-Inputs!$B$38)*_xlfn.NORM.S.INV(RAND())</f>
        <v>0.16057594629897659</v>
      </c>
      <c r="AC791" s="23">
        <f ca="1">SQRT(Inputs!$B$38)*G791+SQRT(1-Inputs!$B$38)*_xlfn.NORM.S.INV(RAND())</f>
        <v>3.2626052695692631E-2</v>
      </c>
      <c r="AD791" s="23">
        <f ca="1">SQRT(Inputs!$B$38)*H791+SQRT(1-Inputs!$B$38)*_xlfn.NORM.S.INV(RAND())</f>
        <v>-0.3904503635827824</v>
      </c>
      <c r="AE791" s="23">
        <f ca="1">SQRT(Inputs!$B$38)*I791+SQRT(1-Inputs!$B$38)*_xlfn.NORM.S.INV(RAND())</f>
        <v>0.19025631423084866</v>
      </c>
      <c r="AF791" s="23">
        <f ca="1">SQRT(Inputs!$B$38)*J791+SQRT(1-Inputs!$B$38)*_xlfn.NORM.S.INV(RAND())</f>
        <v>-0.28414566655149914</v>
      </c>
      <c r="AG791" s="23">
        <f ca="1">SQRT(Inputs!$B$38)*K791+SQRT(1-Inputs!$B$38)*_xlfn.NORM.S.INV(RAND())</f>
        <v>2.7159622226677088E-2</v>
      </c>
      <c r="AH791" s="23">
        <f ca="1">SQRT(Inputs!$B$38)*L791+SQRT(1-Inputs!$B$38)*_xlfn.NORM.S.INV(RAND())</f>
        <v>0.38833133909137518</v>
      </c>
      <c r="AI791" s="23">
        <f ca="1">SQRT(Inputs!$B$38)*M791+SQRT(1-Inputs!$B$38)*_xlfn.NORM.S.INV(RAND())</f>
        <v>0.72237517017039288</v>
      </c>
      <c r="AJ791" s="23">
        <f ca="1">SQRT(Inputs!$B$38)*C791+SQRT(1-Inputs!$B$38)*_xlfn.NORM.S.INV(RAND())</f>
        <v>0.19885870164096675</v>
      </c>
      <c r="AK791" s="23">
        <f ca="1">SQRT(Inputs!$B$38)*D791+SQRT(1-Inputs!$B$38)*_xlfn.NORM.S.INV(RAND())</f>
        <v>2.4845284078210677</v>
      </c>
      <c r="AL791" s="23">
        <f ca="1">SQRT(Inputs!$B$38)*E791+SQRT(1-Inputs!$B$38)*_xlfn.NORM.S.INV(RAND())</f>
        <v>0.92592802539755437</v>
      </c>
      <c r="AM791" s="23">
        <f ca="1">SQRT(Inputs!$B$38)*F791+SQRT(1-Inputs!$B$38)*_xlfn.NORM.S.INV(RAND())</f>
        <v>-1.1480546117303849</v>
      </c>
      <c r="AN791" s="23">
        <f ca="1">SQRT(Inputs!$B$38)*G791+SQRT(1-Inputs!$B$38)*_xlfn.NORM.S.INV(RAND())</f>
        <v>-1.0999754019681611</v>
      </c>
      <c r="AO791" s="23">
        <f ca="1">SQRT(Inputs!$B$38)*H791+SQRT(1-Inputs!$B$38)*_xlfn.NORM.S.INV(RAND())</f>
        <v>0.37101183653738068</v>
      </c>
      <c r="AP791" s="23">
        <f ca="1">SQRT(Inputs!$B$38)*I791+SQRT(1-Inputs!$B$38)*_xlfn.NORM.S.INV(RAND())</f>
        <v>-0.32684865431193555</v>
      </c>
      <c r="AQ791" s="23">
        <f ca="1">SQRT(Inputs!$B$38)*J791+SQRT(1-Inputs!$B$38)*_xlfn.NORM.S.INV(RAND())</f>
        <v>0.57096209789020402</v>
      </c>
      <c r="AR791" s="23">
        <f ca="1">SQRT(Inputs!$B$38)*K791+SQRT(1-Inputs!$B$38)*_xlfn.NORM.S.INV(RAND())</f>
        <v>0.42917145975406068</v>
      </c>
      <c r="AS791" s="23">
        <f ca="1">SQRT(Inputs!$B$38)*L791+SQRT(1-Inputs!$B$38)*_xlfn.NORM.S.INV(RAND())</f>
        <v>-0.22717803540440051</v>
      </c>
      <c r="AT791" s="23">
        <f ca="1">SQRT(Inputs!$B$38)*M791+SQRT(1-Inputs!$B$38)*_xlfn.NORM.S.INV(RAND())</f>
        <v>0.61882708461839719</v>
      </c>
      <c r="AU791" s="15">
        <f ca="1">Inputs!$B$6*EXP($B$8-0.5*C$5^2+C$5*N791)</f>
        <v>4517.9365503359331</v>
      </c>
      <c r="AV791" s="15">
        <f t="shared" ca="1" si="437"/>
        <v>6410.8220074139299</v>
      </c>
      <c r="AW791" s="15">
        <f t="shared" ca="1" si="438"/>
        <v>7150.1025039603337</v>
      </c>
      <c r="AX791" s="15">
        <f t="shared" ca="1" si="439"/>
        <v>8448.4157791382295</v>
      </c>
      <c r="AY791" s="15">
        <f t="shared" ca="1" si="440"/>
        <v>11188.551138312103</v>
      </c>
      <c r="AZ791" s="15">
        <f t="shared" ca="1" si="441"/>
        <v>12620.619737480052</v>
      </c>
      <c r="BA791" s="15">
        <f t="shared" ca="1" si="442"/>
        <v>14284.285325874564</v>
      </c>
      <c r="BB791" s="15">
        <f t="shared" ca="1" si="443"/>
        <v>17318.394296567636</v>
      </c>
      <c r="BC791" s="15">
        <f t="shared" ca="1" si="444"/>
        <v>20942.150392470023</v>
      </c>
      <c r="BD791" s="15">
        <f t="shared" ca="1" si="445"/>
        <v>27443.419534556288</v>
      </c>
      <c r="BE791" s="15">
        <f t="shared" ca="1" si="446"/>
        <v>32476.020909499137</v>
      </c>
      <c r="BF791" s="15">
        <f ca="1">Inputs!$B$13*EXP($B$9-0.5*C$6^2+C$6*Y791)</f>
        <v>21420.005398461104</v>
      </c>
      <c r="BG791" s="15">
        <f t="shared" ca="1" si="447"/>
        <v>31115.606937350913</v>
      </c>
      <c r="BH791" s="15">
        <f t="shared" ca="1" si="448"/>
        <v>36450.787592386878</v>
      </c>
      <c r="BI791" s="15">
        <f t="shared" ca="1" si="449"/>
        <v>45737.83708827728</v>
      </c>
      <c r="BJ791" s="15">
        <f t="shared" ca="1" si="450"/>
        <v>56335.92913567659</v>
      </c>
      <c r="BK791" s="15">
        <f t="shared" ca="1" si="451"/>
        <v>65562.276247402784</v>
      </c>
      <c r="BL791" s="15">
        <f t="shared" ca="1" si="452"/>
        <v>82545.674958392643</v>
      </c>
      <c r="BM791" s="15">
        <f t="shared" ca="1" si="453"/>
        <v>97947.289576005263</v>
      </c>
      <c r="BN791" s="15">
        <f t="shared" ca="1" si="454"/>
        <v>120855.60956189768</v>
      </c>
      <c r="BO791" s="15">
        <f t="shared" ca="1" si="455"/>
        <v>155566.45833004426</v>
      </c>
      <c r="BP791" s="15">
        <f t="shared" ca="1" si="456"/>
        <v>207802.9246909107</v>
      </c>
      <c r="BQ791" s="15">
        <f ca="1">Inputs!$B$20*EXP($B$10-0.5*C$7^2+C$7*AJ791)</f>
        <v>4602.9856420842279</v>
      </c>
      <c r="BR791" s="15">
        <f t="shared" ca="1" si="457"/>
        <v>13748.410596639626</v>
      </c>
      <c r="BS791" s="15">
        <f t="shared" ca="1" si="458"/>
        <v>24562.471806708309</v>
      </c>
      <c r="BT791" s="15">
        <f t="shared" ca="1" si="459"/>
        <v>25059.398598978183</v>
      </c>
      <c r="BU791" s="15">
        <f t="shared" ca="1" si="460"/>
        <v>26613.627593300505</v>
      </c>
      <c r="BV791" s="15">
        <f t="shared" ca="1" si="461"/>
        <v>40255.319694126418</v>
      </c>
      <c r="BW791" s="15">
        <f t="shared" ca="1" si="462"/>
        <v>52419.425675407518</v>
      </c>
      <c r="BX791" s="15">
        <f t="shared" ca="1" si="463"/>
        <v>82208.235307147494</v>
      </c>
      <c r="BY791" s="15">
        <f t="shared" ca="1" si="464"/>
        <v>125045.04961125058</v>
      </c>
      <c r="BZ791" s="15">
        <f t="shared" ca="1" si="465"/>
        <v>168279.06063668337</v>
      </c>
      <c r="CA791" s="15">
        <f t="shared" ca="1" si="466"/>
        <v>263857.97982658714</v>
      </c>
      <c r="CB791" s="15">
        <f ca="1">(AU791*DCF!C$10-DCF!C$5*MAX(AU791*DCF!C$10,0)-MAX(AU791-Inputs!$B$6,0)/Inputs!$B$10)*DCF!C$6</f>
        <v>1046.2422622456966</v>
      </c>
      <c r="CC791" s="15">
        <f ca="1">(AV791*DCF!D$10-DCF!D$5*MAX(AV791*DCF!D$10,0)-MAX(AV791-AU791,0)/Inputs!$B$10)*DCF!D$6</f>
        <v>1101.0638540369334</v>
      </c>
      <c r="CD791" s="15">
        <f ca="1">(AW791*DCF!E$10-DCF!E$5*MAX(AW791*DCF!E$10,0)-MAX(AW791-AV791,0)/Inputs!$B$10)*DCF!E$6</f>
        <v>1484.3282654443444</v>
      </c>
      <c r="CE791" s="15">
        <f ca="1">(AX791*DCF!F$10-DCF!F$5*MAX(AX791*DCF!F$10,0)-MAX(AX791-AW791,0)/Inputs!$B$10)*DCF!F$6</f>
        <v>1574.128896884032</v>
      </c>
      <c r="CF791" s="15">
        <f ca="1">(AY791*DCF!G$10-DCF!G$5*MAX(AY791*DCF!G$10,0)-MAX(AY791-AX791,0)/Inputs!$B$10)*DCF!G$6</f>
        <v>1778.5860119284496</v>
      </c>
      <c r="CG791" s="15">
        <f ca="1">(AZ791*DCF!H$10-DCF!H$5*MAX(AZ791*DCF!H$10,0)-MAX(AZ791-AY791,0)/Inputs!$B$10)*DCF!H$6</f>
        <v>2196.0129215677662</v>
      </c>
      <c r="CH791" s="15">
        <f ca="1">(BA791*DCF!I$10-DCF!I$5*MAX(BA791*DCF!I$10,0)-MAX(BA791-AZ791,0)/Inputs!$B$10)*DCF!I$6</f>
        <v>2336.3183906490826</v>
      </c>
      <c r="CI791" s="15">
        <f ca="1">(BB791*DCF!J$10-DCF!J$5*MAX(BB791*DCF!J$10,0)-MAX(BB791-BA791,0)/Inputs!$B$10)*DCF!J$6</f>
        <v>2512.1074291770815</v>
      </c>
      <c r="CJ791" s="15">
        <f ca="1">(BC791*DCF!K$10-DCF!K$5*MAX(BC791*DCF!K$10,0)-MAX(BC791-BB791,0)/Inputs!$B$10)*DCF!K$6</f>
        <v>2864.0791905947458</v>
      </c>
      <c r="CK791" s="15">
        <f ca="1">(BD791*DCF!L$10-DCF!L$5*MAX(BD791*DCF!L$10,0)-MAX(BD791-BC791,0)/Inputs!$B$10)*DCF!L$6</f>
        <v>3298.2701641836547</v>
      </c>
      <c r="CL791" s="15">
        <f ca="1">(BE791*DCF!M$10-DCF!M$5*MAX(BE791*DCF!M$10,0)-MAX(BE791-BD791,0)/Inputs!$B$10)*DCF!M$6</f>
        <v>3981.5885895809038</v>
      </c>
      <c r="CM791" s="15">
        <f ca="1">(BF791*DCF!C$28-DCF!C$5*MAX(BF791*DCF!C$28,0)-MAX(BF791-Inputs!$B$13,0)/Inputs!$B$17)*DCF!C$6</f>
        <v>4220.1538564314633</v>
      </c>
      <c r="CN791" s="15">
        <f ca="1">(BG791*DCF!D$28-DCF!D$5*MAX(BG791*DCF!D$28,0)-MAX(BG791-BF791,0)/Inputs!$B$17)*DCF!D$6</f>
        <v>7095.7475395857791</v>
      </c>
      <c r="CO791" s="15">
        <f ca="1">(BH791*DCF!E$28-DCF!E$5*MAX(BH791*DCF!E$28,0)-MAX(BH791-BG791,0)/Inputs!$B$17)*DCF!E$6</f>
        <v>9272.021435544224</v>
      </c>
      <c r="CP791" s="15">
        <f ca="1">(BI791*DCF!F$28-DCF!F$5*MAX(BI791*DCF!F$28,0)-MAX(BI791-BH791,0)/Inputs!$B$17)*DCF!F$6</f>
        <v>10725.763841648544</v>
      </c>
      <c r="CQ791" s="15">
        <f ca="1">(BJ791*DCF!G$28-DCF!G$5*MAX(BJ791*DCF!G$28,0)-MAX(BJ791-BI791,0)/Inputs!$B$17)*DCF!G$6</f>
        <v>12834.289847707145</v>
      </c>
      <c r="CR791" s="15">
        <f ca="1">(BK791*DCF!H$28-DCF!H$5*MAX(BK791*DCF!H$28,0)-MAX(BK791-BJ791,0)/Inputs!$B$17)*DCF!H$6</f>
        <v>14780.758829654689</v>
      </c>
      <c r="CS791" s="15">
        <f ca="1">(BL791*DCF!I$28-DCF!I$5*MAX(BL791*DCF!I$28,0)-MAX(BL791-BK791,0)/Inputs!$B$17)*DCF!I$6</f>
        <v>16973.227786815871</v>
      </c>
      <c r="CT791" s="15">
        <f ca="1">(BM791*DCF!J$28-DCF!J$5*MAX(BM791*DCF!J$28,0)-MAX(BM791-BL791,0)/Inputs!$B$17)*DCF!J$6</f>
        <v>19808.248524011575</v>
      </c>
      <c r="CU791" s="15">
        <f ca="1">(BN791*DCF!K$28-DCF!K$5*MAX(BN791*DCF!K$28,0)-MAX(BN791-BM791,0)/Inputs!$B$17)*DCF!K$6</f>
        <v>22716.714292463446</v>
      </c>
      <c r="CV791" s="15">
        <f ca="1">(BO791*DCF!L$28-DCF!L$5*MAX(BO791*DCF!L$28,0)-MAX(BO791-BN791,0)/Inputs!$B$17)*DCF!L$6</f>
        <v>27111.18333917993</v>
      </c>
      <c r="CW791" s="15">
        <f ca="1">(BP791*DCF!M$28-DCF!M$5*MAX(BP791*DCF!M$28,0)-MAX(BP791-BO791,0)/Inputs!$B$17)*DCF!M$6</f>
        <v>33638.061999592239</v>
      </c>
      <c r="CX791" s="15">
        <f ca="1">(BQ791*DCF!C$46-DCF!C$5*MAX(BQ791*DCF!C$46,0)-MAX(BQ791-Inputs!$B$20,0)/Inputs!$B$24)*DCF!C$6</f>
        <v>-1710.613608834338</v>
      </c>
      <c r="CY791" s="15">
        <f ca="1">(BR791*DCF!D$46-DCF!D$5*MAX(BR791*DCF!D$46,0)-MAX(BR791-BQ791,0)/Inputs!$B$24)*DCF!D$6</f>
        <v>-6248.8099859559752</v>
      </c>
      <c r="CZ791" s="15">
        <f ca="1">(BS791*DCF!E$46-DCF!E$5*MAX(BS791*DCF!E$46,0)-MAX(BS791-BR791,0)/Inputs!$B$24)*DCF!E$6</f>
        <v>-7167.1602802280186</v>
      </c>
      <c r="DA791" s="15">
        <f ca="1">(BT791*DCF!F$46-DCF!F$5*MAX(BT791*DCF!F$46,0)-MAX(BT791-BS791,0)/Inputs!$B$24)*DCF!F$6</f>
        <v>-2005.9305977013034</v>
      </c>
      <c r="DB791" s="15">
        <f ca="1">(BU791*DCF!G$46-DCF!G$5*MAX(BU791*DCF!G$46,0)-MAX(BU791-BT791,0)/Inputs!$B$24)*DCF!G$6</f>
        <v>-1418.0417760055414</v>
      </c>
      <c r="DC791" s="15">
        <f ca="1">(BV791*DCF!H$46-DCF!H$5*MAX(BV791*DCF!H$46,0)-MAX(BV791-BU791,0)/Inputs!$B$24)*DCF!H$6</f>
        <v>-4239.0722362973911</v>
      </c>
      <c r="DD791" s="15">
        <f ca="1">(BW791*DCF!I$46-DCF!I$5*MAX(BW791*DCF!I$46,0)-MAX(BW791-BV791,0)/Inputs!$B$24)*DCF!I$6</f>
        <v>-2281.1972998839988</v>
      </c>
      <c r="DE791" s="15">
        <f ca="1">(BX791*DCF!J$46-DCF!J$5*MAX(BX791*DCF!J$46,0)-MAX(BX791-BW791,0)/Inputs!$B$24)*DCF!J$6</f>
        <v>-4451.0975627369726</v>
      </c>
      <c r="DF791" s="15">
        <f ca="1">(BY791*DCF!K$46-DCF!K$5*MAX(BY791*DCF!K$46,0)-MAX(BY791-BX791,0)/Inputs!$B$24)*DCF!K$6</f>
        <v>-3350.8882628917759</v>
      </c>
      <c r="DG791" s="15">
        <f ca="1">(BZ791*DCF!L$46-DCF!L$5*MAX(BZ791*DCF!L$46,0)-MAX(BZ791-BY791,0)/Inputs!$B$24)*DCF!L$6</f>
        <v>1848.3535234653841</v>
      </c>
      <c r="DH791" s="15">
        <f ca="1">(CA791*DCF!M$46-DCF!M$5*MAX(CA791*DCF!M$46,0)-MAX(CA791-BZ791,0)/Inputs!$B$24)*DCF!M$6</f>
        <v>704.06432512807532</v>
      </c>
      <c r="DI791" s="15">
        <f ca="1">SUM(CB791:CL791)+BE791*DCF!M$10*(1+Inputs!$B$30)*(1-Inputs!$B$33)*(1-Inputs!$B$30/Inputs!$B$31)/(Inputs!$B$29-Inputs!$B$30)*DCF!M$6</f>
        <v>114553.92161834647</v>
      </c>
      <c r="DJ791" s="15">
        <f ca="1">SUM(CM791:CW791)+BP791*DCF!M$28*(1+Inputs!$B$30)*(1-Inputs!$B$33)*(1-Inputs!$B$30/Inputs!$B$31)/(Inputs!$B$29-Inputs!$B$30)*DCF!M$6</f>
        <v>950267.22105797695</v>
      </c>
      <c r="DK791" s="15">
        <f ca="1">SUM(CX791:DH791)+CA791*DCF!M$46*(1+Inputs!$B$30)*(1-Inputs!$B$33)*(1-Inputs!$B$30/Inputs!$B$31)/(Inputs!$B$29-Inputs!$B$30)*DCF!M$6</f>
        <v>377635.29902581393</v>
      </c>
      <c r="DM791" s="15">
        <f ca="1">DI791+DJ791+DK791+Inputs!$B$34+Inputs!$B$36-Inputs!$B$35</f>
        <v>1519307.4417021372</v>
      </c>
    </row>
    <row r="792" spans="1:117" x14ac:dyDescent="0.75">
      <c r="A792" s="11">
        <v>779</v>
      </c>
      <c r="C792" s="23">
        <f t="shared" ca="1" si="467"/>
        <v>7.5911459670029269E-2</v>
      </c>
      <c r="D792" s="23">
        <f t="shared" ca="1" si="467"/>
        <v>-1.1987385370254473</v>
      </c>
      <c r="E792" s="23">
        <f t="shared" ca="1" si="467"/>
        <v>-1.7897862089303669E-2</v>
      </c>
      <c r="F792" s="23">
        <f t="shared" ca="1" si="467"/>
        <v>0.47601852928961891</v>
      </c>
      <c r="G792" s="23">
        <f t="shared" ca="1" si="467"/>
        <v>0.19109668499904003</v>
      </c>
      <c r="H792" s="23">
        <f t="shared" ca="1" si="467"/>
        <v>-1.8221414392323259</v>
      </c>
      <c r="I792" s="23">
        <f t="shared" ca="1" si="467"/>
        <v>0.25004585846070698</v>
      </c>
      <c r="J792" s="23">
        <f t="shared" ca="1" si="467"/>
        <v>0.16383988300417943</v>
      </c>
      <c r="K792" s="23">
        <f t="shared" ca="1" si="467"/>
        <v>1.2526814656682193</v>
      </c>
      <c r="L792" s="23">
        <f t="shared" ca="1" si="467"/>
        <v>-1.7276739668602292</v>
      </c>
      <c r="M792" s="23">
        <f t="shared" ca="1" si="467"/>
        <v>7.9532020667665765E-2</v>
      </c>
      <c r="N792" s="23">
        <f ca="1">SQRT(Inputs!$B$38)*C792+SQRT(1-Inputs!$B$38)*_xlfn.NORM.S.INV(RAND())</f>
        <v>1.4220843803925334</v>
      </c>
      <c r="O792" s="23">
        <f ca="1">SQRT(Inputs!$B$38)*D792+SQRT(1-Inputs!$B$38)*_xlfn.NORM.S.INV(RAND())</f>
        <v>-0.37631256666177271</v>
      </c>
      <c r="P792" s="23">
        <f ca="1">SQRT(Inputs!$B$38)*E792+SQRT(1-Inputs!$B$38)*_xlfn.NORM.S.INV(RAND())</f>
        <v>-0.27114180917120068</v>
      </c>
      <c r="Q792" s="23">
        <f ca="1">SQRT(Inputs!$B$38)*F792+SQRT(1-Inputs!$B$38)*_xlfn.NORM.S.INV(RAND())</f>
        <v>-0.45343293361547693</v>
      </c>
      <c r="R792" s="23">
        <f ca="1">SQRT(Inputs!$B$38)*G792+SQRT(1-Inputs!$B$38)*_xlfn.NORM.S.INV(RAND())</f>
        <v>-0.91695776819447727</v>
      </c>
      <c r="S792" s="23">
        <f ca="1">SQRT(Inputs!$B$38)*H792+SQRT(1-Inputs!$B$38)*_xlfn.NORM.S.INV(RAND())</f>
        <v>-2.832142436376083</v>
      </c>
      <c r="T792" s="23">
        <f ca="1">SQRT(Inputs!$B$38)*I792+SQRT(1-Inputs!$B$38)*_xlfn.NORM.S.INV(RAND())</f>
        <v>-0.64850730096572029</v>
      </c>
      <c r="U792" s="23">
        <f ca="1">SQRT(Inputs!$B$38)*J792+SQRT(1-Inputs!$B$38)*_xlfn.NORM.S.INV(RAND())</f>
        <v>1.0326915819455125</v>
      </c>
      <c r="V792" s="23">
        <f ca="1">SQRT(Inputs!$B$38)*K792+SQRT(1-Inputs!$B$38)*_xlfn.NORM.S.INV(RAND())</f>
        <v>2.1344286535907306</v>
      </c>
      <c r="W792" s="23">
        <f ca="1">SQRT(Inputs!$B$38)*L792+SQRT(1-Inputs!$B$38)*_xlfn.NORM.S.INV(RAND())</f>
        <v>-0.90176479129204035</v>
      </c>
      <c r="X792" s="23">
        <f ca="1">SQRT(Inputs!$B$38)*M792+SQRT(1-Inputs!$B$38)*_xlfn.NORM.S.INV(RAND())</f>
        <v>-0.57580274934874642</v>
      </c>
      <c r="Y792" s="23">
        <f ca="1">SQRT(Inputs!$B$38)*C792+SQRT(1-Inputs!$B$38)*_xlfn.NORM.S.INV(RAND())</f>
        <v>0.86601051808723406</v>
      </c>
      <c r="Z792" s="23">
        <f ca="1">SQRT(Inputs!$B$38)*D792+SQRT(1-Inputs!$B$38)*_xlfn.NORM.S.INV(RAND())</f>
        <v>0.259243595473578</v>
      </c>
      <c r="AA792" s="23">
        <f ca="1">SQRT(Inputs!$B$38)*E792+SQRT(1-Inputs!$B$38)*_xlfn.NORM.S.INV(RAND())</f>
        <v>0.72925661745561776</v>
      </c>
      <c r="AB792" s="23">
        <f ca="1">SQRT(Inputs!$B$38)*F792+SQRT(1-Inputs!$B$38)*_xlfn.NORM.S.INV(RAND())</f>
        <v>1.2270123376226807</v>
      </c>
      <c r="AC792" s="23">
        <f ca="1">SQRT(Inputs!$B$38)*G792+SQRT(1-Inputs!$B$38)*_xlfn.NORM.S.INV(RAND())</f>
        <v>2.0622863526719284</v>
      </c>
      <c r="AD792" s="23">
        <f ca="1">SQRT(Inputs!$B$38)*H792+SQRT(1-Inputs!$B$38)*_xlfn.NORM.S.INV(RAND())</f>
        <v>-0.62109825244414485</v>
      </c>
      <c r="AE792" s="23">
        <f ca="1">SQRT(Inputs!$B$38)*I792+SQRT(1-Inputs!$B$38)*_xlfn.NORM.S.INV(RAND())</f>
        <v>-1.0398793326602433</v>
      </c>
      <c r="AF792" s="23">
        <f ca="1">SQRT(Inputs!$B$38)*J792+SQRT(1-Inputs!$B$38)*_xlfn.NORM.S.INV(RAND())</f>
        <v>-0.15755724664184279</v>
      </c>
      <c r="AG792" s="23">
        <f ca="1">SQRT(Inputs!$B$38)*K792+SQRT(1-Inputs!$B$38)*_xlfn.NORM.S.INV(RAND())</f>
        <v>0.73699518758490656</v>
      </c>
      <c r="AH792" s="23">
        <f ca="1">SQRT(Inputs!$B$38)*L792+SQRT(1-Inputs!$B$38)*_xlfn.NORM.S.INV(RAND())</f>
        <v>1.1565776313476328E-2</v>
      </c>
      <c r="AI792" s="23">
        <f ca="1">SQRT(Inputs!$B$38)*M792+SQRT(1-Inputs!$B$38)*_xlfn.NORM.S.INV(RAND())</f>
        <v>-1.7025332834464157</v>
      </c>
      <c r="AJ792" s="23">
        <f ca="1">SQRT(Inputs!$B$38)*C792+SQRT(1-Inputs!$B$38)*_xlfn.NORM.S.INV(RAND())</f>
        <v>-1.1248793090918701</v>
      </c>
      <c r="AK792" s="23">
        <f ca="1">SQRT(Inputs!$B$38)*D792+SQRT(1-Inputs!$B$38)*_xlfn.NORM.S.INV(RAND())</f>
        <v>-1.1964913844983263</v>
      </c>
      <c r="AL792" s="23">
        <f ca="1">SQRT(Inputs!$B$38)*E792+SQRT(1-Inputs!$B$38)*_xlfn.NORM.S.INV(RAND())</f>
        <v>-1.2112426448302984</v>
      </c>
      <c r="AM792" s="23">
        <f ca="1">SQRT(Inputs!$B$38)*F792+SQRT(1-Inputs!$B$38)*_xlfn.NORM.S.INV(RAND())</f>
        <v>-0.94030229316159519</v>
      </c>
      <c r="AN792" s="23">
        <f ca="1">SQRT(Inputs!$B$38)*G792+SQRT(1-Inputs!$B$38)*_xlfn.NORM.S.INV(RAND())</f>
        <v>-0.63704352663054764</v>
      </c>
      <c r="AO792" s="23">
        <f ca="1">SQRT(Inputs!$B$38)*H792+SQRT(1-Inputs!$B$38)*_xlfn.NORM.S.INV(RAND())</f>
        <v>-0.27234659331466293</v>
      </c>
      <c r="AP792" s="23">
        <f ca="1">SQRT(Inputs!$B$38)*I792+SQRT(1-Inputs!$B$38)*_xlfn.NORM.S.INV(RAND())</f>
        <v>7.4509938167804504E-2</v>
      </c>
      <c r="AQ792" s="23">
        <f ca="1">SQRT(Inputs!$B$38)*J792+SQRT(1-Inputs!$B$38)*_xlfn.NORM.S.INV(RAND())</f>
        <v>-2.4205997666288837E-2</v>
      </c>
      <c r="AR792" s="23">
        <f ca="1">SQRT(Inputs!$B$38)*K792+SQRT(1-Inputs!$B$38)*_xlfn.NORM.S.INV(RAND())</f>
        <v>-1.5720678858129202</v>
      </c>
      <c r="AS792" s="23">
        <f ca="1">SQRT(Inputs!$B$38)*L792+SQRT(1-Inputs!$B$38)*_xlfn.NORM.S.INV(RAND())</f>
        <v>-1.2211788188700039</v>
      </c>
      <c r="AT792" s="23">
        <f ca="1">SQRT(Inputs!$B$38)*M792+SQRT(1-Inputs!$B$38)*_xlfn.NORM.S.INV(RAND())</f>
        <v>-1.2602554773192793</v>
      </c>
      <c r="AU792" s="15">
        <f ca="1">Inputs!$B$6*EXP($B$8-0.5*C$5^2+C$5*N792)</f>
        <v>6246.7061523781485</v>
      </c>
      <c r="AV792" s="15">
        <f t="shared" ca="1" si="437"/>
        <v>7194.4306081489431</v>
      </c>
      <c r="AW792" s="15">
        <f t="shared" ca="1" si="438"/>
        <v>8457.3078356891983</v>
      </c>
      <c r="AX792" s="15">
        <f t="shared" ca="1" si="439"/>
        <v>9756.8556672721497</v>
      </c>
      <c r="AY792" s="15">
        <f t="shared" ca="1" si="440"/>
        <v>10712.946312254146</v>
      </c>
      <c r="AZ792" s="15">
        <f t="shared" ca="1" si="441"/>
        <v>9591.7945978042899</v>
      </c>
      <c r="BA792" s="15">
        <f t="shared" ca="1" si="442"/>
        <v>10967.657202065038</v>
      </c>
      <c r="BB792" s="15">
        <f t="shared" ca="1" si="443"/>
        <v>14891.473507166875</v>
      </c>
      <c r="BC792" s="15">
        <f t="shared" ca="1" si="444"/>
        <v>22411.13736949216</v>
      </c>
      <c r="BD792" s="15">
        <f t="shared" ca="1" si="445"/>
        <v>25234.967281743251</v>
      </c>
      <c r="BE792" s="15">
        <f t="shared" ca="1" si="446"/>
        <v>29342.312944662368</v>
      </c>
      <c r="BF792" s="15">
        <f ca="1">Inputs!$B$13*EXP($B$9-0.5*C$6^2+C$6*Y792)</f>
        <v>16421.616352779653</v>
      </c>
      <c r="BG792" s="15">
        <f t="shared" ca="1" si="447"/>
        <v>20972.031167724977</v>
      </c>
      <c r="BH792" s="15">
        <f t="shared" ca="1" si="448"/>
        <v>28918.474254892157</v>
      </c>
      <c r="BI792" s="15">
        <f t="shared" ca="1" si="449"/>
        <v>42759.389272050888</v>
      </c>
      <c r="BJ792" s="15">
        <f t="shared" ca="1" si="450"/>
        <v>70566.947780895818</v>
      </c>
      <c r="BK792" s="15">
        <f t="shared" ca="1" si="451"/>
        <v>79585.242184207193</v>
      </c>
      <c r="BL792" s="15">
        <f t="shared" ca="1" si="452"/>
        <v>85435.754834240943</v>
      </c>
      <c r="BM792" s="15">
        <f t="shared" ca="1" si="453"/>
        <v>102983.43580656519</v>
      </c>
      <c r="BN792" s="15">
        <f t="shared" ca="1" si="454"/>
        <v>138351.69658114584</v>
      </c>
      <c r="BO792" s="15">
        <f t="shared" ca="1" si="455"/>
        <v>170456.50361101574</v>
      </c>
      <c r="BP792" s="15">
        <f t="shared" ca="1" si="456"/>
        <v>172995.21483803165</v>
      </c>
      <c r="BQ792" s="15">
        <f ca="1">Inputs!$B$20*EXP($B$10-0.5*C$7^2+C$7*AJ792)</f>
        <v>2878.2952429790839</v>
      </c>
      <c r="BR792" s="15">
        <f t="shared" ca="1" si="457"/>
        <v>2670.8531687788754</v>
      </c>
      <c r="BS792" s="15">
        <f t="shared" ca="1" si="458"/>
        <v>2582.8484595950504</v>
      </c>
      <c r="BT792" s="15">
        <f t="shared" ca="1" si="459"/>
        <v>2782.7014048815645</v>
      </c>
      <c r="BU792" s="15">
        <f t="shared" ca="1" si="460"/>
        <v>3305.5808107611401</v>
      </c>
      <c r="BV792" s="15">
        <f t="shared" ca="1" si="461"/>
        <v>4325.3074859463386</v>
      </c>
      <c r="BW792" s="15">
        <f t="shared" ca="1" si="462"/>
        <v>6131.6602567778964</v>
      </c>
      <c r="BX792" s="15">
        <f t="shared" ca="1" si="463"/>
        <v>8534.5957411323106</v>
      </c>
      <c r="BY792" s="15">
        <f t="shared" ca="1" si="464"/>
        <v>8852.1468784409408</v>
      </c>
      <c r="BZ792" s="15">
        <f t="shared" ca="1" si="465"/>
        <v>9923.2318554748308</v>
      </c>
      <c r="CA792" s="15">
        <f t="shared" ca="1" si="466"/>
        <v>11142.331815840083</v>
      </c>
      <c r="CB792" s="15">
        <f ca="1">(AU792*DCF!C$10-DCF!C$5*MAX(AU792*DCF!C$10,0)-MAX(AU792-Inputs!$B$6,0)/Inputs!$B$10)*DCF!C$6</f>
        <v>1033.9158268458193</v>
      </c>
      <c r="CC792" s="15">
        <f ca="1">(AV792*DCF!D$10-DCF!D$5*MAX(AV792*DCF!D$10,0)-MAX(AV792-AU792,0)/Inputs!$B$10)*DCF!D$6</f>
        <v>1522.5159152401723</v>
      </c>
      <c r="CD792" s="15">
        <f ca="1">(AW792*DCF!E$10-DCF!E$5*MAX(AW792*DCF!E$10,0)-MAX(AW792-AV792,0)/Inputs!$B$10)*DCF!E$6</f>
        <v>1668.2055007442814</v>
      </c>
      <c r="CE792" s="15">
        <f ca="1">(AX792*DCF!F$10-DCF!F$5*MAX(AX792*DCF!F$10,0)-MAX(AX792-AW792,0)/Inputs!$B$10)*DCF!F$6</f>
        <v>1859.5023586453106</v>
      </c>
      <c r="CF792" s="15">
        <f ca="1">(AY792*DCF!G$10-DCF!G$5*MAX(AY792*DCF!G$10,0)-MAX(AY792-AX792,0)/Inputs!$B$10)*DCF!G$6</f>
        <v>2023.5166904495859</v>
      </c>
      <c r="CG792" s="15">
        <f ca="1">(AZ792*DCF!H$10-DCF!H$5*MAX(AZ792*DCF!H$10,0)-MAX(AZ792-AY792,0)/Inputs!$B$10)*DCF!H$6</f>
        <v>1862.2538011847455</v>
      </c>
      <c r="CH792" s="15">
        <f ca="1">(BA792*DCF!I$10-DCF!I$5*MAX(BA792*DCF!I$10,0)-MAX(BA792-AZ792,0)/Inputs!$B$10)*DCF!I$6</f>
        <v>1777.7011964952253</v>
      </c>
      <c r="CI792" s="15">
        <f ca="1">(BB792*DCF!J$10-DCF!J$5*MAX(BB792*DCF!J$10,0)-MAX(BB792-BA792,0)/Inputs!$B$10)*DCF!J$6</f>
        <v>1960.8217051428762</v>
      </c>
      <c r="CJ792" s="15">
        <f ca="1">(BC792*DCF!K$10-DCF!K$5*MAX(BC792*DCF!K$10,0)-MAX(BC792-BB792,0)/Inputs!$B$10)*DCF!K$6</f>
        <v>2555.1947211409811</v>
      </c>
      <c r="CK792" s="15">
        <f ca="1">(BD792*DCF!L$10-DCF!L$5*MAX(BD792*DCF!L$10,0)-MAX(BD792-BC792,0)/Inputs!$B$10)*DCF!L$6</f>
        <v>3440.7460039546122</v>
      </c>
      <c r="CL792" s="15">
        <f ca="1">(BE792*DCF!M$10-DCF!M$5*MAX(BE792*DCF!M$10,0)-MAX(BE792-BD792,0)/Inputs!$B$10)*DCF!M$6</f>
        <v>3649.913545290367</v>
      </c>
      <c r="CM792" s="15">
        <f ca="1">(BF792*DCF!C$28-DCF!C$5*MAX(BF792*DCF!C$28,0)-MAX(BF792-Inputs!$B$13,0)/Inputs!$B$17)*DCF!C$6</f>
        <v>3849.0406659727983</v>
      </c>
      <c r="CN792" s="15">
        <f ca="1">(BG792*DCF!D$28-DCF!D$5*MAX(BG792*DCF!D$28,0)-MAX(BG792-BF792,0)/Inputs!$B$17)*DCF!D$6</f>
        <v>5205.9347590126763</v>
      </c>
      <c r="CO792" s="15">
        <f ca="1">(BH792*DCF!E$28-DCF!E$5*MAX(BH792*DCF!E$28,0)-MAX(BH792-BG792,0)/Inputs!$B$17)*DCF!E$6</f>
        <v>6624.092292740087</v>
      </c>
      <c r="CP792" s="15">
        <f ca="1">(BI792*DCF!F$28-DCF!F$5*MAX(BI792*DCF!F$28,0)-MAX(BI792-BH792,0)/Inputs!$B$17)*DCF!F$6</f>
        <v>9088.0905169451526</v>
      </c>
      <c r="CQ792" s="15">
        <f ca="1">(BJ792*DCF!G$28-DCF!G$5*MAX(BJ792*DCF!G$28,0)-MAX(BJ792-BI792,0)/Inputs!$B$17)*DCF!G$6</f>
        <v>13632.173355591543</v>
      </c>
      <c r="CR792" s="15">
        <f ca="1">(BK792*DCF!H$28-DCF!H$5*MAX(BK792*DCF!H$28,0)-MAX(BK792-BJ792,0)/Inputs!$B$17)*DCF!H$6</f>
        <v>18281.11856958787</v>
      </c>
      <c r="CS792" s="15">
        <f ca="1">(BL792*DCF!I$28-DCF!I$5*MAX(BL792*DCF!I$28,0)-MAX(BL792-BK792,0)/Inputs!$B$17)*DCF!I$6</f>
        <v>19250.749300249354</v>
      </c>
      <c r="CT792" s="15">
        <f ca="1">(BM792*DCF!J$28-DCF!J$5*MAX(BM792*DCF!J$28,0)-MAX(BM792-BL792,0)/Inputs!$B$17)*DCF!J$6</f>
        <v>20647.176348508983</v>
      </c>
      <c r="CU792" s="15">
        <f ca="1">(BN792*DCF!K$28-DCF!K$5*MAX(BN792*DCF!K$28,0)-MAX(BN792-BM792,0)/Inputs!$B$17)*DCF!K$6</f>
        <v>24885.417733124861</v>
      </c>
      <c r="CV792" s="15">
        <f ca="1">(BO792*DCF!L$28-DCF!L$5*MAX(BO792*DCF!L$28,0)-MAX(BO792-BN792,0)/Inputs!$B$17)*DCF!L$6</f>
        <v>30376.937881123944</v>
      </c>
      <c r="CW792" s="15">
        <f ca="1">(BP792*DCF!M$28-DCF!M$5*MAX(BP792*DCF!M$28,0)-MAX(BP792-BO792,0)/Inputs!$B$17)*DCF!M$6</f>
        <v>32283.783129858493</v>
      </c>
      <c r="CX792" s="15">
        <f ca="1">(BQ792*DCF!C$46-DCF!C$5*MAX(BQ792*DCF!C$46,0)-MAX(BQ792-Inputs!$B$20,0)/Inputs!$B$24)*DCF!C$6</f>
        <v>-664.73331246630107</v>
      </c>
      <c r="CY792" s="15">
        <f ca="1">(BR792*DCF!D$46-DCF!D$5*MAX(BR792*DCF!D$46,0)-MAX(BR792-BQ792,0)/Inputs!$B$24)*DCF!D$6</f>
        <v>-455.85235080950889</v>
      </c>
      <c r="CZ792" s="15">
        <f ca="1">(BS792*DCF!E$46-DCF!E$5*MAX(BS792*DCF!E$46,0)-MAX(BS792-BR792,0)/Inputs!$B$24)*DCF!E$6</f>
        <v>-305.42632742367971</v>
      </c>
      <c r="DA792" s="15">
        <f ca="1">(BT792*DCF!F$46-DCF!F$5*MAX(BT792*DCF!F$46,0)-MAX(BT792-BS792,0)/Inputs!$B$24)*DCF!F$6</f>
        <v>-275.42668509620847</v>
      </c>
      <c r="DB792" s="15">
        <f ca="1">(BU792*DCF!G$46-DCF!G$5*MAX(BU792*DCF!G$46,0)-MAX(BU792-BT792,0)/Inputs!$B$24)*DCF!G$6</f>
        <v>-287.0795087460333</v>
      </c>
      <c r="DC792" s="15">
        <f ca="1">(BV792*DCF!H$46-DCF!H$5*MAX(BV792*DCF!H$46,0)-MAX(BV792-BU792,0)/Inputs!$B$24)*DCF!H$6</f>
        <v>-316.87381634480028</v>
      </c>
      <c r="DD792" s="15">
        <f ca="1">(BW792*DCF!I$46-DCF!I$5*MAX(BW792*DCF!I$46,0)-MAX(BW792-BV792,0)/Inputs!$B$24)*DCF!I$6</f>
        <v>-376.92093067482574</v>
      </c>
      <c r="DE792" s="15">
        <f ca="1">(BX792*DCF!J$46-DCF!J$5*MAX(BX792*DCF!J$46,0)-MAX(BX792-BW792,0)/Inputs!$B$24)*DCF!J$6</f>
        <v>-279.21654861844934</v>
      </c>
      <c r="DF792" s="15">
        <f ca="1">(BY792*DCF!K$46-DCF!K$5*MAX(BY792*DCF!K$46,0)-MAX(BY792-BX792,0)/Inputs!$B$24)*DCF!K$6</f>
        <v>427.87256935456588</v>
      </c>
      <c r="DG792" s="15">
        <f ca="1">(BZ792*DCF!L$46-DCF!L$5*MAX(BZ792*DCF!L$46,0)-MAX(BZ792-BY792,0)/Inputs!$B$24)*DCF!L$6</f>
        <v>443.55709350371893</v>
      </c>
      <c r="DH792" s="15">
        <f ca="1">(CA792*DCF!M$46-DCF!M$5*MAX(CA792*DCF!M$46,0)-MAX(CA792-BZ792,0)/Inputs!$B$24)*DCF!M$6</f>
        <v>618.65467139528641</v>
      </c>
      <c r="DI792" s="15">
        <f ca="1">SUM(CB792:CL792)+BE792*DCF!M$10*(1+Inputs!$B$30)*(1-Inputs!$B$33)*(1-Inputs!$B$30/Inputs!$B$31)/(Inputs!$B$29-Inputs!$B$30)*DCF!M$6</f>
        <v>105014.33220204915</v>
      </c>
      <c r="DJ792" s="15">
        <f ca="1">SUM(CM792:CW792)+BP792*DCF!M$28*(1+Inputs!$B$30)*(1-Inputs!$B$33)*(1-Inputs!$B$30/Inputs!$B$31)/(Inputs!$B$29-Inputs!$B$30)*DCF!M$6</f>
        <v>826055.14191155881</v>
      </c>
      <c r="DK792" s="15">
        <f ca="1">SUM(CX792:DH792)+CA792*DCF!M$46*(1+Inputs!$B$30)*(1-Inputs!$B$33)*(1-Inputs!$B$30/Inputs!$B$31)/(Inputs!$B$29-Inputs!$B$30)*DCF!M$6</f>
        <v>15755.919734944679</v>
      </c>
      <c r="DM792" s="15">
        <f ca="1">DI792+DJ792+DK792+Inputs!$B$34+Inputs!$B$36-Inputs!$B$35</f>
        <v>1023676.3938485527</v>
      </c>
    </row>
    <row r="793" spans="1:117" x14ac:dyDescent="0.75">
      <c r="A793" s="11">
        <v>780</v>
      </c>
      <c r="C793" s="23">
        <f t="shared" ca="1" si="467"/>
        <v>-1.1586095377729926</v>
      </c>
      <c r="D793" s="23">
        <f t="shared" ca="1" si="467"/>
        <v>0.14484341939810574</v>
      </c>
      <c r="E793" s="23">
        <f t="shared" ca="1" si="467"/>
        <v>-0.47914387357131044</v>
      </c>
      <c r="F793" s="23">
        <f t="shared" ca="1" si="467"/>
        <v>0.44061306774573716</v>
      </c>
      <c r="G793" s="23">
        <f t="shared" ca="1" si="467"/>
        <v>-0.49667845963104784</v>
      </c>
      <c r="H793" s="23">
        <f t="shared" ca="1" si="467"/>
        <v>-1.3667425527316834</v>
      </c>
      <c r="I793" s="23">
        <f t="shared" ca="1" si="467"/>
        <v>-0.65900534946490175</v>
      </c>
      <c r="J793" s="23">
        <f t="shared" ca="1" si="467"/>
        <v>1.3152704632104877</v>
      </c>
      <c r="K793" s="23">
        <f t="shared" ca="1" si="467"/>
        <v>0.57601816441683862</v>
      </c>
      <c r="L793" s="23">
        <f t="shared" ca="1" si="467"/>
        <v>0.13546808805719546</v>
      </c>
      <c r="M793" s="23">
        <f t="shared" ca="1" si="467"/>
        <v>-1.2863130395232478</v>
      </c>
      <c r="N793" s="23">
        <f ca="1">SQRT(Inputs!$B$38)*C793+SQRT(1-Inputs!$B$38)*_xlfn.NORM.S.INV(RAND())</f>
        <v>-0.44642221393379072</v>
      </c>
      <c r="O793" s="23">
        <f ca="1">SQRT(Inputs!$B$38)*D793+SQRT(1-Inputs!$B$38)*_xlfn.NORM.S.INV(RAND())</f>
        <v>7.0402342790341355E-3</v>
      </c>
      <c r="P793" s="23">
        <f ca="1">SQRT(Inputs!$B$38)*E793+SQRT(1-Inputs!$B$38)*_xlfn.NORM.S.INV(RAND())</f>
        <v>-0.84625643123224426</v>
      </c>
      <c r="Q793" s="23">
        <f ca="1">SQRT(Inputs!$B$38)*F793+SQRT(1-Inputs!$B$38)*_xlfn.NORM.S.INV(RAND())</f>
        <v>-0.21216524269754691</v>
      </c>
      <c r="R793" s="23">
        <f ca="1">SQRT(Inputs!$B$38)*G793+SQRT(1-Inputs!$B$38)*_xlfn.NORM.S.INV(RAND())</f>
        <v>-1.2895466051210449</v>
      </c>
      <c r="S793" s="23">
        <f ca="1">SQRT(Inputs!$B$38)*H793+SQRT(1-Inputs!$B$38)*_xlfn.NORM.S.INV(RAND())</f>
        <v>-0.84266080788921338</v>
      </c>
      <c r="T793" s="23">
        <f ca="1">SQRT(Inputs!$B$38)*I793+SQRT(1-Inputs!$B$38)*_xlfn.NORM.S.INV(RAND())</f>
        <v>-0.63892235504881845</v>
      </c>
      <c r="U793" s="23">
        <f ca="1">SQRT(Inputs!$B$38)*J793+SQRT(1-Inputs!$B$38)*_xlfn.NORM.S.INV(RAND())</f>
        <v>1.197339354513679</v>
      </c>
      <c r="V793" s="23">
        <f ca="1">SQRT(Inputs!$B$38)*K793+SQRT(1-Inputs!$B$38)*_xlfn.NORM.S.INV(RAND())</f>
        <v>0.29074386775964628</v>
      </c>
      <c r="W793" s="23">
        <f ca="1">SQRT(Inputs!$B$38)*L793+SQRT(1-Inputs!$B$38)*_xlfn.NORM.S.INV(RAND())</f>
        <v>0.83394832338891178</v>
      </c>
      <c r="X793" s="23">
        <f ca="1">SQRT(Inputs!$B$38)*M793+SQRT(1-Inputs!$B$38)*_xlfn.NORM.S.INV(RAND())</f>
        <v>-1.1900783147041591</v>
      </c>
      <c r="Y793" s="23">
        <f ca="1">SQRT(Inputs!$B$38)*C793+SQRT(1-Inputs!$B$38)*_xlfn.NORM.S.INV(RAND())</f>
        <v>1.0861690096089403</v>
      </c>
      <c r="Z793" s="23">
        <f ca="1">SQRT(Inputs!$B$38)*D793+SQRT(1-Inputs!$B$38)*_xlfn.NORM.S.INV(RAND())</f>
        <v>-0.90187224362963103</v>
      </c>
      <c r="AA793" s="23">
        <f ca="1">SQRT(Inputs!$B$38)*E793+SQRT(1-Inputs!$B$38)*_xlfn.NORM.S.INV(RAND())</f>
        <v>-1.3072463136666679</v>
      </c>
      <c r="AB793" s="23">
        <f ca="1">SQRT(Inputs!$B$38)*F793+SQRT(1-Inputs!$B$38)*_xlfn.NORM.S.INV(RAND())</f>
        <v>-2.4101447898149941E-3</v>
      </c>
      <c r="AC793" s="23">
        <f ca="1">SQRT(Inputs!$B$38)*G793+SQRT(1-Inputs!$B$38)*_xlfn.NORM.S.INV(RAND())</f>
        <v>0.79307756998442369</v>
      </c>
      <c r="AD793" s="23">
        <f ca="1">SQRT(Inputs!$B$38)*H793+SQRT(1-Inputs!$B$38)*_xlfn.NORM.S.INV(RAND())</f>
        <v>-1.1069822848150972</v>
      </c>
      <c r="AE793" s="23">
        <f ca="1">SQRT(Inputs!$B$38)*I793+SQRT(1-Inputs!$B$38)*_xlfn.NORM.S.INV(RAND())</f>
        <v>0.46694043539591756</v>
      </c>
      <c r="AF793" s="23">
        <f ca="1">SQRT(Inputs!$B$38)*J793+SQRT(1-Inputs!$B$38)*_xlfn.NORM.S.INV(RAND())</f>
        <v>1.9552902226125388</v>
      </c>
      <c r="AG793" s="23">
        <f ca="1">SQRT(Inputs!$B$38)*K793+SQRT(1-Inputs!$B$38)*_xlfn.NORM.S.INV(RAND())</f>
        <v>-0.24985949541242469</v>
      </c>
      <c r="AH793" s="23">
        <f ca="1">SQRT(Inputs!$B$38)*L793+SQRT(1-Inputs!$B$38)*_xlfn.NORM.S.INV(RAND())</f>
        <v>1.0147235371718113</v>
      </c>
      <c r="AI793" s="23">
        <f ca="1">SQRT(Inputs!$B$38)*M793+SQRT(1-Inputs!$B$38)*_xlfn.NORM.S.INV(RAND())</f>
        <v>-0.42615713467299471</v>
      </c>
      <c r="AJ793" s="23">
        <f ca="1">SQRT(Inputs!$B$38)*C793+SQRT(1-Inputs!$B$38)*_xlfn.NORM.S.INV(RAND())</f>
        <v>0.57978017409721538</v>
      </c>
      <c r="AK793" s="23">
        <f ca="1">SQRT(Inputs!$B$38)*D793+SQRT(1-Inputs!$B$38)*_xlfn.NORM.S.INV(RAND())</f>
        <v>-0.68471331057547391</v>
      </c>
      <c r="AL793" s="23">
        <f ca="1">SQRT(Inputs!$B$38)*E793+SQRT(1-Inputs!$B$38)*_xlfn.NORM.S.INV(RAND())</f>
        <v>-0.14614871145066977</v>
      </c>
      <c r="AM793" s="23">
        <f ca="1">SQRT(Inputs!$B$38)*F793+SQRT(1-Inputs!$B$38)*_xlfn.NORM.S.INV(RAND())</f>
        <v>-0.43869546271875837</v>
      </c>
      <c r="AN793" s="23">
        <f ca="1">SQRT(Inputs!$B$38)*G793+SQRT(1-Inputs!$B$38)*_xlfn.NORM.S.INV(RAND())</f>
        <v>-5.3157436564872207E-2</v>
      </c>
      <c r="AO793" s="23">
        <f ca="1">SQRT(Inputs!$B$38)*H793+SQRT(1-Inputs!$B$38)*_xlfn.NORM.S.INV(RAND())</f>
        <v>-0.88761949789929595</v>
      </c>
      <c r="AP793" s="23">
        <f ca="1">SQRT(Inputs!$B$38)*I793+SQRT(1-Inputs!$B$38)*_xlfn.NORM.S.INV(RAND())</f>
        <v>-1.2812043117363854</v>
      </c>
      <c r="AQ793" s="23">
        <f ca="1">SQRT(Inputs!$B$38)*J793+SQRT(1-Inputs!$B$38)*_xlfn.NORM.S.INV(RAND())</f>
        <v>8.5705257972214066E-2</v>
      </c>
      <c r="AR793" s="23">
        <f ca="1">SQRT(Inputs!$B$38)*K793+SQRT(1-Inputs!$B$38)*_xlfn.NORM.S.INV(RAND())</f>
        <v>0.76744995730516985</v>
      </c>
      <c r="AS793" s="23">
        <f ca="1">SQRT(Inputs!$B$38)*L793+SQRT(1-Inputs!$B$38)*_xlfn.NORM.S.INV(RAND())</f>
        <v>-0.50553775631915476</v>
      </c>
      <c r="AT793" s="23">
        <f ca="1">SQRT(Inputs!$B$38)*M793+SQRT(1-Inputs!$B$38)*_xlfn.NORM.S.INV(RAND())</f>
        <v>8.0075461945887105E-2</v>
      </c>
      <c r="AU793" s="15">
        <f ca="1">Inputs!$B$6*EXP($B$8-0.5*C$5^2+C$5*N793)</f>
        <v>4616.2994558413275</v>
      </c>
      <c r="AV793" s="15">
        <f t="shared" ca="1" si="437"/>
        <v>5624.9464170432848</v>
      </c>
      <c r="AW793" s="15">
        <f t="shared" ca="1" si="438"/>
        <v>6118.7816074020675</v>
      </c>
      <c r="AX793" s="15">
        <f t="shared" ca="1" si="439"/>
        <v>7275.0053424953448</v>
      </c>
      <c r="AY793" s="15">
        <f t="shared" ca="1" si="440"/>
        <v>7647.7648271281887</v>
      </c>
      <c r="AZ793" s="15">
        <f t="shared" ca="1" si="441"/>
        <v>8524.5398814591736</v>
      </c>
      <c r="BA793" s="15">
        <f t="shared" ca="1" si="442"/>
        <v>9757.0967321544085</v>
      </c>
      <c r="BB793" s="15">
        <f t="shared" ca="1" si="443"/>
        <v>13468.168429471978</v>
      </c>
      <c r="BC793" s="15">
        <f t="shared" ca="1" si="444"/>
        <v>16964.578585525753</v>
      </c>
      <c r="BD793" s="15">
        <f t="shared" ca="1" si="445"/>
        <v>22469.245632593484</v>
      </c>
      <c r="BE793" s="15">
        <f t="shared" ca="1" si="446"/>
        <v>24704.837625896729</v>
      </c>
      <c r="BF793" s="15">
        <f ca="1">Inputs!$B$13*EXP($B$9-0.5*C$6^2+C$6*Y793)</f>
        <v>17154.224154852047</v>
      </c>
      <c r="BG793" s="15">
        <f t="shared" ca="1" si="447"/>
        <v>17766.696518014687</v>
      </c>
      <c r="BH793" s="15">
        <f t="shared" ca="1" si="448"/>
        <v>17476.333365171689</v>
      </c>
      <c r="BI793" s="15">
        <f t="shared" ca="1" si="449"/>
        <v>21385.725943880338</v>
      </c>
      <c r="BJ793" s="15">
        <f t="shared" ca="1" si="450"/>
        <v>29392.689321426191</v>
      </c>
      <c r="BK793" s="15">
        <f t="shared" ca="1" si="451"/>
        <v>31027.159241569079</v>
      </c>
      <c r="BL793" s="15">
        <f t="shared" ca="1" si="452"/>
        <v>40490.61326383135</v>
      </c>
      <c r="BM793" s="15">
        <f t="shared" ca="1" si="453"/>
        <v>63456.052418614257</v>
      </c>
      <c r="BN793" s="15">
        <f t="shared" ca="1" si="454"/>
        <v>75740.862004186391</v>
      </c>
      <c r="BO793" s="15">
        <f t="shared" ca="1" si="455"/>
        <v>104857.91891443488</v>
      </c>
      <c r="BP793" s="15">
        <f t="shared" ca="1" si="456"/>
        <v>122977.18585974089</v>
      </c>
      <c r="BQ793" s="15">
        <f ca="1">Inputs!$B$20*EXP($B$10-0.5*C$7^2+C$7*AJ793)</f>
        <v>5268.8461802274642</v>
      </c>
      <c r="BR793" s="15">
        <f t="shared" ca="1" si="457"/>
        <v>5751.9656865938296</v>
      </c>
      <c r="BS793" s="15">
        <f t="shared" ca="1" si="458"/>
        <v>7552.9228044084875</v>
      </c>
      <c r="BT793" s="15">
        <f t="shared" ca="1" si="459"/>
        <v>9281.7638514688169</v>
      </c>
      <c r="BU793" s="15">
        <f t="shared" ca="1" si="460"/>
        <v>12699.015174975626</v>
      </c>
      <c r="BV793" s="15">
        <f t="shared" ca="1" si="461"/>
        <v>14465.628513265892</v>
      </c>
      <c r="BW793" s="15">
        <f t="shared" ca="1" si="462"/>
        <v>15391.598640963139</v>
      </c>
      <c r="BX793" s="15">
        <f t="shared" ca="1" si="463"/>
        <v>21900.700373466912</v>
      </c>
      <c r="BY793" s="15">
        <f t="shared" ca="1" si="464"/>
        <v>35539.979373736023</v>
      </c>
      <c r="BZ793" s="15">
        <f t="shared" ca="1" si="465"/>
        <v>45441.960514184917</v>
      </c>
      <c r="CA793" s="15">
        <f t="shared" ca="1" si="466"/>
        <v>64746.953966892994</v>
      </c>
      <c r="CB793" s="15">
        <f ca="1">(AU793*DCF!C$10-DCF!C$5*MAX(AU793*DCF!C$10,0)-MAX(AU793-Inputs!$B$6,0)/Inputs!$B$10)*DCF!C$6</f>
        <v>1045.5409171971578</v>
      </c>
      <c r="CC793" s="15">
        <f ca="1">(AV793*DCF!D$10-DCF!D$5*MAX(AV793*DCF!D$10,0)-MAX(AV793-AU793,0)/Inputs!$B$10)*DCF!D$6</f>
        <v>1125.1104180703865</v>
      </c>
      <c r="CD793" s="15">
        <f ca="1">(AW793*DCF!E$10-DCF!E$5*MAX(AW793*DCF!E$10,0)-MAX(AW793-AV793,0)/Inputs!$B$10)*DCF!E$6</f>
        <v>1301.4971349312777</v>
      </c>
      <c r="CE793" s="15">
        <f ca="1">(AX793*DCF!F$10-DCF!F$5*MAX(AX793*DCF!F$10,0)-MAX(AX793-AW793,0)/Inputs!$B$10)*DCF!F$6</f>
        <v>1347.5405790881791</v>
      </c>
      <c r="CF793" s="15">
        <f ca="1">(AY793*DCF!G$10-DCF!G$5*MAX(AY793*DCF!G$10,0)-MAX(AY793-AX793,0)/Inputs!$B$10)*DCF!G$6</f>
        <v>1504.093491468152</v>
      </c>
      <c r="CG793" s="15">
        <f ca="1">(AZ793*DCF!H$10-DCF!H$5*MAX(AZ793*DCF!H$10,0)-MAX(AZ793-AY793,0)/Inputs!$B$10)*DCF!H$6</f>
        <v>1499.3584033161123</v>
      </c>
      <c r="CH793" s="15">
        <f ca="1">(BA793*DCF!I$10-DCF!I$5*MAX(BA793*DCF!I$10,0)-MAX(BA793-AZ793,0)/Inputs!$B$10)*DCF!I$6</f>
        <v>1580.0831245876925</v>
      </c>
      <c r="CI793" s="15">
        <f ca="1">(BB793*DCF!J$10-DCF!J$5*MAX(BB793*DCF!J$10,0)-MAX(BB793-BA793,0)/Inputs!$B$10)*DCF!J$6</f>
        <v>1748.8171908409679</v>
      </c>
      <c r="CJ793" s="15">
        <f ca="1">(BC793*DCF!K$10-DCF!K$5*MAX(BC793*DCF!K$10,0)-MAX(BC793-BB793,0)/Inputs!$B$10)*DCF!K$6</f>
        <v>2241.5805028645664</v>
      </c>
      <c r="CK793" s="15">
        <f ca="1">(BD793*DCF!L$10-DCF!L$5*MAX(BD793*DCF!L$10,0)-MAX(BD793-BC793,0)/Inputs!$B$10)*DCF!L$6</f>
        <v>2676.9469383198702</v>
      </c>
      <c r="CL793" s="15">
        <f ca="1">(BE793*DCF!M$10-DCF!M$5*MAX(BE793*DCF!M$10,0)-MAX(BE793-BD793,0)/Inputs!$B$10)*DCF!M$6</f>
        <v>3219.1067718406798</v>
      </c>
      <c r="CM793" s="15">
        <f ca="1">(BF793*DCF!C$28-DCF!C$5*MAX(BF793*DCF!C$28,0)-MAX(BF793-Inputs!$B$13,0)/Inputs!$B$17)*DCF!C$6</f>
        <v>3903.4342748530235</v>
      </c>
      <c r="CN793" s="15">
        <f ca="1">(BG793*DCF!D$28-DCF!D$5*MAX(BG793*DCF!D$28,0)-MAX(BG793-BF793,0)/Inputs!$B$17)*DCF!D$6</f>
        <v>5102.033455585196</v>
      </c>
      <c r="CO793" s="15">
        <f ca="1">(BH793*DCF!E$28-DCF!E$5*MAX(BH793*DCF!E$28,0)-MAX(BH793-BG793,0)/Inputs!$B$17)*DCF!E$6</f>
        <v>4949.6088003582663</v>
      </c>
      <c r="CP793" s="15">
        <f ca="1">(BI793*DCF!F$28-DCF!F$5*MAX(BI793*DCF!F$28,0)-MAX(BI793-BH793,0)/Inputs!$B$17)*DCF!F$6</f>
        <v>5093.894563680079</v>
      </c>
      <c r="CQ793" s="15">
        <f ca="1">(BJ793*DCF!G$28-DCF!G$5*MAX(BJ793*DCF!G$28,0)-MAX(BJ793-BI793,0)/Inputs!$B$17)*DCF!G$6</f>
        <v>6279.46410517204</v>
      </c>
      <c r="CR793" s="15">
        <f ca="1">(BK793*DCF!H$28-DCF!H$5*MAX(BK793*DCF!H$28,0)-MAX(BK793-BJ793,0)/Inputs!$B$17)*DCF!H$6</f>
        <v>7419.4080380938103</v>
      </c>
      <c r="CS793" s="15">
        <f ca="1">(BL793*DCF!I$28-DCF!I$5*MAX(BL793*DCF!I$28,0)-MAX(BL793-BK793,0)/Inputs!$B$17)*DCF!I$6</f>
        <v>8163.194907487923</v>
      </c>
      <c r="CT793" s="15">
        <f ca="1">(BM793*DCF!J$28-DCF!J$5*MAX(BM793*DCF!J$28,0)-MAX(BM793-BL793,0)/Inputs!$B$17)*DCF!J$6</f>
        <v>11110.937952889302</v>
      </c>
      <c r="CU793" s="15">
        <f ca="1">(BN793*DCF!K$28-DCF!K$5*MAX(BN793*DCF!K$28,0)-MAX(BN793-BM793,0)/Inputs!$B$17)*DCF!K$6</f>
        <v>14490.474566817846</v>
      </c>
      <c r="CV793" s="15">
        <f ca="1">(BO793*DCF!L$28-DCF!L$5*MAX(BO793*DCF!L$28,0)-MAX(BO793-BN793,0)/Inputs!$B$17)*DCF!L$6</f>
        <v>17626.712236223833</v>
      </c>
      <c r="CW793" s="15">
        <f ca="1">(BP793*DCF!M$28-DCF!M$5*MAX(BP793*DCF!M$28,0)-MAX(BP793-BO793,0)/Inputs!$B$17)*DCF!M$6</f>
        <v>21244.256155550491</v>
      </c>
      <c r="CX793" s="15">
        <f ca="1">(BQ793*DCF!C$46-DCF!C$5*MAX(BQ793*DCF!C$46,0)-MAX(BQ793-Inputs!$B$20,0)/Inputs!$B$24)*DCF!C$6</f>
        <v>-2171.9488546610605</v>
      </c>
      <c r="CY793" s="15">
        <f ca="1">(BR793*DCF!D$46-DCF!D$5*MAX(BR793*DCF!D$46,0)-MAX(BR793-BQ793,0)/Inputs!$B$24)*DCF!D$6</f>
        <v>-1187.8694882383061</v>
      </c>
      <c r="CZ793" s="15">
        <f ca="1">(BS793*DCF!E$46-DCF!E$5*MAX(BS793*DCF!E$46,0)-MAX(BS793-BR793,0)/Inputs!$B$24)*DCF!E$6</f>
        <v>-1603.0339885238227</v>
      </c>
      <c r="DA793" s="15">
        <f ca="1">(BT793*DCF!F$46-DCF!F$5*MAX(BT793*DCF!F$46,0)-MAX(BT793-BS793,0)/Inputs!$B$24)*DCF!F$6</f>
        <v>-1305.482405520833</v>
      </c>
      <c r="DB793" s="15">
        <f ca="1">(BU793*DCF!G$46-DCF!G$5*MAX(BU793*DCF!G$46,0)-MAX(BU793-BT793,0)/Inputs!$B$24)*DCF!G$6</f>
        <v>-1576.6656088812888</v>
      </c>
      <c r="DC793" s="15">
        <f ca="1">(BV793*DCF!H$46-DCF!H$5*MAX(BV793*DCF!H$46,0)-MAX(BV793-BU793,0)/Inputs!$B$24)*DCF!H$6</f>
        <v>-548.96427065418982</v>
      </c>
      <c r="DD793" s="15">
        <f ca="1">(BW793*DCF!I$46-DCF!I$5*MAX(BW793*DCF!I$46,0)-MAX(BW793-BV793,0)/Inputs!$B$24)*DCF!I$6</f>
        <v>89.664733964053951</v>
      </c>
      <c r="DE793" s="15">
        <f ca="1">(BX793*DCF!J$46-DCF!J$5*MAX(BX793*DCF!J$46,0)-MAX(BX793-BW793,0)/Inputs!$B$24)*DCF!J$6</f>
        <v>-807.43363560548619</v>
      </c>
      <c r="DF793" s="15">
        <f ca="1">(BY793*DCF!K$46-DCF!K$5*MAX(BY793*DCF!K$46,0)-MAX(BY793-BX793,0)/Inputs!$B$24)*DCF!K$6</f>
        <v>-1311.0979112148773</v>
      </c>
      <c r="DG793" s="15">
        <f ca="1">(BZ793*DCF!L$46-DCF!L$5*MAX(BZ793*DCF!L$46,0)-MAX(BZ793-BY793,0)/Inputs!$B$24)*DCF!L$6</f>
        <v>900.34153893751034</v>
      </c>
      <c r="DH793" s="15">
        <f ca="1">(CA793*DCF!M$46-DCF!M$5*MAX(CA793*DCF!M$46,0)-MAX(CA793-BZ793,0)/Inputs!$B$24)*DCF!M$6</f>
        <v>1040.0784799345213</v>
      </c>
      <c r="DI793" s="15">
        <f ca="1">SUM(CB793:CL793)+BE793*DCF!M$10*(1+Inputs!$B$30)*(1-Inputs!$B$33)*(1-Inputs!$B$30/Inputs!$B$31)/(Inputs!$B$29-Inputs!$B$30)*DCF!M$6</f>
        <v>88043.565273052955</v>
      </c>
      <c r="DJ793" s="15">
        <f ca="1">SUM(CM793:CW793)+BP793*DCF!M$28*(1+Inputs!$B$30)*(1-Inputs!$B$33)*(1-Inputs!$B$30/Inputs!$B$31)/(Inputs!$B$29-Inputs!$B$30)*DCF!M$6</f>
        <v>561712.93166016403</v>
      </c>
      <c r="DK793" s="15">
        <f ca="1">SUM(CX793:DH793)+CA793*DCF!M$46*(1+Inputs!$B$30)*(1-Inputs!$B$33)*(1-Inputs!$B$30/Inputs!$B$31)/(Inputs!$B$29-Inputs!$B$30)*DCF!M$6</f>
        <v>91624.049189365396</v>
      </c>
      <c r="DM793" s="15">
        <f ca="1">DI793+DJ793+DK793+Inputs!$B$34+Inputs!$B$36-Inputs!$B$35</f>
        <v>818231.54612258228</v>
      </c>
    </row>
    <row r="794" spans="1:117" x14ac:dyDescent="0.75">
      <c r="A794" s="11">
        <v>781</v>
      </c>
      <c r="C794" s="23">
        <f t="shared" ref="C794:M803" ca="1" si="468">_xlfn.NORM.S.INV(RAND())</f>
        <v>-0.89419233088581329</v>
      </c>
      <c r="D794" s="23">
        <f t="shared" ca="1" si="468"/>
        <v>-1.0008009952899062</v>
      </c>
      <c r="E794" s="23">
        <f t="shared" ca="1" si="468"/>
        <v>-0.51576408073016411</v>
      </c>
      <c r="F794" s="23">
        <f t="shared" ca="1" si="468"/>
        <v>-1.9580716850800508</v>
      </c>
      <c r="G794" s="23">
        <f t="shared" ca="1" si="468"/>
        <v>-0.51521516663175604</v>
      </c>
      <c r="H794" s="23">
        <f t="shared" ca="1" si="468"/>
        <v>1.9715677343378466</v>
      </c>
      <c r="I794" s="23">
        <f t="shared" ca="1" si="468"/>
        <v>-2.3123293796325917</v>
      </c>
      <c r="J794" s="23">
        <f t="shared" ca="1" si="468"/>
        <v>2.0866344838272699</v>
      </c>
      <c r="K794" s="23">
        <f t="shared" ca="1" si="468"/>
        <v>-0.39582305848954302</v>
      </c>
      <c r="L794" s="23">
        <f t="shared" ca="1" si="468"/>
        <v>-0.82384313868488268</v>
      </c>
      <c r="M794" s="23">
        <f t="shared" ca="1" si="468"/>
        <v>-1.170150939528001</v>
      </c>
      <c r="N794" s="23">
        <f ca="1">SQRT(Inputs!$B$38)*C794+SQRT(1-Inputs!$B$38)*_xlfn.NORM.S.INV(RAND())</f>
        <v>-0.20144710038719466</v>
      </c>
      <c r="O794" s="23">
        <f ca="1">SQRT(Inputs!$B$38)*D794+SQRT(1-Inputs!$B$38)*_xlfn.NORM.S.INV(RAND())</f>
        <v>-0.44274609826063027</v>
      </c>
      <c r="P794" s="23">
        <f ca="1">SQRT(Inputs!$B$38)*E794+SQRT(1-Inputs!$B$38)*_xlfn.NORM.S.INV(RAND())</f>
        <v>1.0321003701513851</v>
      </c>
      <c r="Q794" s="23">
        <f ca="1">SQRT(Inputs!$B$38)*F794+SQRT(1-Inputs!$B$38)*_xlfn.NORM.S.INV(RAND())</f>
        <v>-1.7604947577752994</v>
      </c>
      <c r="R794" s="23">
        <f ca="1">SQRT(Inputs!$B$38)*G794+SQRT(1-Inputs!$B$38)*_xlfn.NORM.S.INV(RAND())</f>
        <v>-0.22411649471852446</v>
      </c>
      <c r="S794" s="23">
        <f ca="1">SQRT(Inputs!$B$38)*H794+SQRT(1-Inputs!$B$38)*_xlfn.NORM.S.INV(RAND())</f>
        <v>0.27828628458701377</v>
      </c>
      <c r="T794" s="23">
        <f ca="1">SQRT(Inputs!$B$38)*I794+SQRT(1-Inputs!$B$38)*_xlfn.NORM.S.INV(RAND())</f>
        <v>-2.3906190973782726</v>
      </c>
      <c r="U794" s="23">
        <f ca="1">SQRT(Inputs!$B$38)*J794+SQRT(1-Inputs!$B$38)*_xlfn.NORM.S.INV(RAND())</f>
        <v>0.95809765665785473</v>
      </c>
      <c r="V794" s="23">
        <f ca="1">SQRT(Inputs!$B$38)*K794+SQRT(1-Inputs!$B$38)*_xlfn.NORM.S.INV(RAND())</f>
        <v>0.20715939126809893</v>
      </c>
      <c r="W794" s="23">
        <f ca="1">SQRT(Inputs!$B$38)*L794+SQRT(1-Inputs!$B$38)*_xlfn.NORM.S.INV(RAND())</f>
        <v>-1.0182181366667273</v>
      </c>
      <c r="X794" s="23">
        <f ca="1">SQRT(Inputs!$B$38)*M794+SQRT(1-Inputs!$B$38)*_xlfn.NORM.S.INV(RAND())</f>
        <v>0.56454934980404659</v>
      </c>
      <c r="Y794" s="23">
        <f ca="1">SQRT(Inputs!$B$38)*C794+SQRT(1-Inputs!$B$38)*_xlfn.NORM.S.INV(RAND())</f>
        <v>-0.24198496556789614</v>
      </c>
      <c r="Z794" s="23">
        <f ca="1">SQRT(Inputs!$B$38)*D794+SQRT(1-Inputs!$B$38)*_xlfn.NORM.S.INV(RAND())</f>
        <v>-0.72875632453650718</v>
      </c>
      <c r="AA794" s="23">
        <f ca="1">SQRT(Inputs!$B$38)*E794+SQRT(1-Inputs!$B$38)*_xlfn.NORM.S.INV(RAND())</f>
        <v>0.53048955163734246</v>
      </c>
      <c r="AB794" s="23">
        <f ca="1">SQRT(Inputs!$B$38)*F794+SQRT(1-Inputs!$B$38)*_xlfn.NORM.S.INV(RAND())</f>
        <v>-1.3956634929699856</v>
      </c>
      <c r="AC794" s="23">
        <f ca="1">SQRT(Inputs!$B$38)*G794+SQRT(1-Inputs!$B$38)*_xlfn.NORM.S.INV(RAND())</f>
        <v>0.1611330225598156</v>
      </c>
      <c r="AD794" s="23">
        <f ca="1">SQRT(Inputs!$B$38)*H794+SQRT(1-Inputs!$B$38)*_xlfn.NORM.S.INV(RAND())</f>
        <v>0.79630049178004847</v>
      </c>
      <c r="AE794" s="23">
        <f ca="1">SQRT(Inputs!$B$38)*I794+SQRT(1-Inputs!$B$38)*_xlfn.NORM.S.INV(RAND())</f>
        <v>-1.6733356321387205</v>
      </c>
      <c r="AF794" s="23">
        <f ca="1">SQRT(Inputs!$B$38)*J794+SQRT(1-Inputs!$B$38)*_xlfn.NORM.S.INV(RAND())</f>
        <v>1.3817811416587507</v>
      </c>
      <c r="AG794" s="23">
        <f ca="1">SQRT(Inputs!$B$38)*K794+SQRT(1-Inputs!$B$38)*_xlfn.NORM.S.INV(RAND())</f>
        <v>-4.6353316344416445E-2</v>
      </c>
      <c r="AH794" s="23">
        <f ca="1">SQRT(Inputs!$B$38)*L794+SQRT(1-Inputs!$B$38)*_xlfn.NORM.S.INV(RAND())</f>
        <v>-0.7339275828547086</v>
      </c>
      <c r="AI794" s="23">
        <f ca="1">SQRT(Inputs!$B$38)*M794+SQRT(1-Inputs!$B$38)*_xlfn.NORM.S.INV(RAND())</f>
        <v>-0.19346665430695659</v>
      </c>
      <c r="AJ794" s="23">
        <f ca="1">SQRT(Inputs!$B$38)*C794+SQRT(1-Inputs!$B$38)*_xlfn.NORM.S.INV(RAND())</f>
        <v>-0.16843803535647894</v>
      </c>
      <c r="AK794" s="23">
        <f ca="1">SQRT(Inputs!$B$38)*D794+SQRT(1-Inputs!$B$38)*_xlfn.NORM.S.INV(RAND())</f>
        <v>-0.49066289523727452</v>
      </c>
      <c r="AL794" s="23">
        <f ca="1">SQRT(Inputs!$B$38)*E794+SQRT(1-Inputs!$B$38)*_xlfn.NORM.S.INV(RAND())</f>
        <v>-1.5351466834813294</v>
      </c>
      <c r="AM794" s="23">
        <f ca="1">SQRT(Inputs!$B$38)*F794+SQRT(1-Inputs!$B$38)*_xlfn.NORM.S.INV(RAND())</f>
        <v>-2.7818764372275124</v>
      </c>
      <c r="AN794" s="23">
        <f ca="1">SQRT(Inputs!$B$38)*G794+SQRT(1-Inputs!$B$38)*_xlfn.NORM.S.INV(RAND())</f>
        <v>-0.60346458502452682</v>
      </c>
      <c r="AO794" s="23">
        <f ca="1">SQRT(Inputs!$B$38)*H794+SQRT(1-Inputs!$B$38)*_xlfn.NORM.S.INV(RAND())</f>
        <v>1.7677263443680968</v>
      </c>
      <c r="AP794" s="23">
        <f ca="1">SQRT(Inputs!$B$38)*I794+SQRT(1-Inputs!$B$38)*_xlfn.NORM.S.INV(RAND())</f>
        <v>-2.2555635250403001</v>
      </c>
      <c r="AQ794" s="23">
        <f ca="1">SQRT(Inputs!$B$38)*J794+SQRT(1-Inputs!$B$38)*_xlfn.NORM.S.INV(RAND())</f>
        <v>1.0049985117677473</v>
      </c>
      <c r="AR794" s="23">
        <f ca="1">SQRT(Inputs!$B$38)*K794+SQRT(1-Inputs!$B$38)*_xlfn.NORM.S.INV(RAND())</f>
        <v>-0.21876172208937394</v>
      </c>
      <c r="AS794" s="23">
        <f ca="1">SQRT(Inputs!$B$38)*L794+SQRT(1-Inputs!$B$38)*_xlfn.NORM.S.INV(RAND())</f>
        <v>-0.80576167997872117</v>
      </c>
      <c r="AT794" s="23">
        <f ca="1">SQRT(Inputs!$B$38)*M794+SQRT(1-Inputs!$B$38)*_xlfn.NORM.S.INV(RAND())</f>
        <v>-1.0563017264402417</v>
      </c>
      <c r="AU794" s="15">
        <f ca="1">Inputs!$B$6*EXP($B$8-0.5*C$5^2+C$5*N794)</f>
        <v>4803.036276579991</v>
      </c>
      <c r="AV794" s="15">
        <f t="shared" ca="1" si="437"/>
        <v>5477.9629701178455</v>
      </c>
      <c r="AW794" s="15">
        <f t="shared" ca="1" si="438"/>
        <v>7677.0843479093473</v>
      </c>
      <c r="AX794" s="15">
        <f t="shared" ca="1" si="439"/>
        <v>7522.3914278772027</v>
      </c>
      <c r="AY794" s="15">
        <f t="shared" ca="1" si="440"/>
        <v>8955.6298396563052</v>
      </c>
      <c r="AZ794" s="15">
        <f t="shared" ca="1" si="441"/>
        <v>11293.824084103499</v>
      </c>
      <c r="BA794" s="15">
        <f t="shared" ca="1" si="442"/>
        <v>10761.444868689256</v>
      </c>
      <c r="BB794" s="15">
        <f t="shared" ca="1" si="443"/>
        <v>14502.693658239852</v>
      </c>
      <c r="BC794" s="15">
        <f t="shared" ca="1" si="444"/>
        <v>18120.874337319656</v>
      </c>
      <c r="BD794" s="15">
        <f t="shared" ca="1" si="445"/>
        <v>20183.084321189668</v>
      </c>
      <c r="BE794" s="15">
        <f t="shared" ca="1" si="446"/>
        <v>26036.735689223966</v>
      </c>
      <c r="BF794" s="15">
        <f ca="1">Inputs!$B$13*EXP($B$9-0.5*C$6^2+C$6*Y794)</f>
        <v>13183.169677894437</v>
      </c>
      <c r="BG794" s="15">
        <f t="shared" ca="1" si="447"/>
        <v>14087.093520957778</v>
      </c>
      <c r="BH794" s="15">
        <f t="shared" ca="1" si="448"/>
        <v>18794.851475591564</v>
      </c>
      <c r="BI794" s="15">
        <f t="shared" ca="1" si="449"/>
        <v>18560.028274909833</v>
      </c>
      <c r="BJ794" s="15">
        <f t="shared" ca="1" si="450"/>
        <v>23288.054823442559</v>
      </c>
      <c r="BK794" s="15">
        <f t="shared" ca="1" si="451"/>
        <v>31854.438019189074</v>
      </c>
      <c r="BL794" s="15">
        <f t="shared" ca="1" si="452"/>
        <v>31501.088086985576</v>
      </c>
      <c r="BM794" s="15">
        <f t="shared" ca="1" si="453"/>
        <v>45972.980506449625</v>
      </c>
      <c r="BN794" s="15">
        <f t="shared" ca="1" si="454"/>
        <v>56227.80627120698</v>
      </c>
      <c r="BO794" s="15">
        <f t="shared" ca="1" si="455"/>
        <v>63525.174097173192</v>
      </c>
      <c r="BP794" s="15">
        <f t="shared" ca="1" si="456"/>
        <v>76492.434108250643</v>
      </c>
      <c r="BQ794" s="15">
        <f ca="1">Inputs!$B$20*EXP($B$10-0.5*C$7^2+C$7*AJ794)</f>
        <v>4040.7541749044417</v>
      </c>
      <c r="BR794" s="15">
        <f t="shared" ca="1" si="457"/>
        <v>4691.6678713204792</v>
      </c>
      <c r="BS794" s="15">
        <f t="shared" ca="1" si="458"/>
        <v>4134.0470555195543</v>
      </c>
      <c r="BT794" s="15">
        <f t="shared" ca="1" si="459"/>
        <v>2747.4739111357321</v>
      </c>
      <c r="BU794" s="15">
        <f t="shared" ca="1" si="460"/>
        <v>3290.3601082065907</v>
      </c>
      <c r="BV794" s="15">
        <f t="shared" ca="1" si="461"/>
        <v>6817.5047536953216</v>
      </c>
      <c r="BW794" s="15">
        <f t="shared" ca="1" si="462"/>
        <v>5902.155214058721</v>
      </c>
      <c r="BX794" s="15">
        <f t="shared" ca="1" si="463"/>
        <v>10097.712253228832</v>
      </c>
      <c r="BY794" s="15">
        <f t="shared" ca="1" si="464"/>
        <v>13568.648018206259</v>
      </c>
      <c r="BZ794" s="15">
        <f t="shared" ca="1" si="465"/>
        <v>16417.505990075941</v>
      </c>
      <c r="CA794" s="15">
        <f t="shared" ca="1" si="466"/>
        <v>19114.817472403069</v>
      </c>
      <c r="CB794" s="15">
        <f ca="1">(AU794*DCF!C$10-DCF!C$5*MAX(AU794*DCF!C$10,0)-MAX(AU794-Inputs!$B$6,0)/Inputs!$B$10)*DCF!C$6</f>
        <v>1044.2094503811666</v>
      </c>
      <c r="CC794" s="15">
        <f ca="1">(AV794*DCF!D$10-DCF!D$5*MAX(AV794*DCF!D$10,0)-MAX(AV794-AU794,0)/Inputs!$B$10)*DCF!D$6</f>
        <v>1170.6531518525026</v>
      </c>
      <c r="CD794" s="15">
        <f ca="1">(AW794*DCF!E$10-DCF!E$5*MAX(AW794*DCF!E$10,0)-MAX(AW794-AV794,0)/Inputs!$B$10)*DCF!E$6</f>
        <v>1277.1833634512357</v>
      </c>
      <c r="CE794" s="15">
        <f ca="1">(AX794*DCF!F$10-DCF!F$5*MAX(AX794*DCF!F$10,0)-MAX(AX794-AW794,0)/Inputs!$B$10)*DCF!F$6</f>
        <v>1642.1260603965229</v>
      </c>
      <c r="CF794" s="15">
        <f ca="1">(AY794*DCF!G$10-DCF!G$5*MAX(AY794*DCF!G$10,0)-MAX(AY794-AX794,0)/Inputs!$B$10)*DCF!G$6</f>
        <v>1569.723424149897</v>
      </c>
      <c r="CG794" s="15">
        <f ca="1">(AZ794*DCF!H$10-DCF!H$5*MAX(AZ794*DCF!H$10,0)-MAX(AZ794-AY794,0)/Inputs!$B$10)*DCF!H$6</f>
        <v>1777.5157410086713</v>
      </c>
      <c r="CH794" s="15">
        <f ca="1">(BA794*DCF!I$10-DCF!I$5*MAX(BA794*DCF!I$10,0)-MAX(BA794-AZ794,0)/Inputs!$B$10)*DCF!I$6</f>
        <v>1965.723398801847</v>
      </c>
      <c r="CI794" s="15">
        <f ca="1">(BB794*DCF!J$10-DCF!J$5*MAX(BB794*DCF!J$10,0)-MAX(BB794-BA794,0)/Inputs!$B$10)*DCF!J$6</f>
        <v>1921.7712794822683</v>
      </c>
      <c r="CJ794" s="15">
        <f ca="1">(BC794*DCF!K$10-DCF!K$5*MAX(BC794*DCF!K$10,0)-MAX(BC794-BB794,0)/Inputs!$B$10)*DCF!K$6</f>
        <v>2410.6795291511307</v>
      </c>
      <c r="CK794" s="15">
        <f ca="1">(BD794*DCF!L$10-DCF!L$5*MAX(BD794*DCF!L$10,0)-MAX(BD794-BC794,0)/Inputs!$B$10)*DCF!L$6</f>
        <v>2777.315775503127</v>
      </c>
      <c r="CL794" s="15">
        <f ca="1">(BE794*DCF!M$10-DCF!M$5*MAX(BE794*DCF!M$10,0)-MAX(BE794-BD794,0)/Inputs!$B$10)*DCF!M$6</f>
        <v>2974.8389644676845</v>
      </c>
      <c r="CM794" s="15">
        <f ca="1">(BF794*DCF!C$28-DCF!C$5*MAX(BF794*DCF!C$28,0)-MAX(BF794-Inputs!$B$13,0)/Inputs!$B$17)*DCF!C$6</f>
        <v>3608.5971417366691</v>
      </c>
      <c r="CN794" s="15">
        <f ca="1">(BG794*DCF!D$28-DCF!D$5*MAX(BG794*DCF!D$28,0)-MAX(BG794-BF794,0)/Inputs!$B$17)*DCF!D$6</f>
        <v>3956.1255436828014</v>
      </c>
      <c r="CO794" s="15">
        <f ca="1">(BH794*DCF!E$28-DCF!E$5*MAX(BH794*DCF!E$28,0)-MAX(BH794-BG794,0)/Inputs!$B$17)*DCF!E$6</f>
        <v>4395.2023157523063</v>
      </c>
      <c r="CP794" s="15">
        <f ca="1">(BI794*DCF!F$28-DCF!F$5*MAX(BI794*DCF!F$28,0)-MAX(BI794-BH794,0)/Inputs!$B$17)*DCF!F$6</f>
        <v>5038.5587894856289</v>
      </c>
      <c r="CQ794" s="15">
        <f ca="1">(BJ794*DCF!G$28-DCF!G$5*MAX(BJ794*DCF!G$28,0)-MAX(BJ794-BI794,0)/Inputs!$B$17)*DCF!G$6</f>
        <v>5247.0551516409978</v>
      </c>
      <c r="CR794" s="15">
        <f ca="1">(BK794*DCF!H$28-DCF!H$5*MAX(BK794*DCF!H$28,0)-MAX(BK794-BJ794,0)/Inputs!$B$17)*DCF!H$6</f>
        <v>6546.9784180128654</v>
      </c>
      <c r="CS794" s="15">
        <f ca="1">(BL794*DCF!I$28-DCF!I$5*MAX(BL794*DCF!I$28,0)-MAX(BL794-BK794,0)/Inputs!$B$17)*DCF!I$6</f>
        <v>7407.5765355450994</v>
      </c>
      <c r="CT794" s="15">
        <f ca="1">(BM794*DCF!J$28-DCF!J$5*MAX(BM794*DCF!J$28,0)-MAX(BM794-BL794,0)/Inputs!$B$17)*DCF!J$6</f>
        <v>8336.9364490635689</v>
      </c>
      <c r="CU794" s="15">
        <f ca="1">(BN794*DCF!K$28-DCF!K$5*MAX(BN794*DCF!K$28,0)-MAX(BN794-BM794,0)/Inputs!$B$17)*DCF!K$6</f>
        <v>10618.290350245858</v>
      </c>
      <c r="CV794" s="15">
        <f ca="1">(BO794*DCF!L$28-DCF!L$5*MAX(BO794*DCF!L$28,0)-MAX(BO794-BN794,0)/Inputs!$B$17)*DCF!L$6</f>
        <v>11848.8962799942</v>
      </c>
      <c r="CW794" s="15">
        <f ca="1">(BP794*DCF!M$28-DCF!M$5*MAX(BP794*DCF!M$28,0)-MAX(BP794-BO794,0)/Inputs!$B$17)*DCF!M$6</f>
        <v>13036.652703829963</v>
      </c>
      <c r="CX794" s="15">
        <f ca="1">(BQ794*DCF!C$46-DCF!C$5*MAX(BQ794*DCF!C$46,0)-MAX(BQ794-Inputs!$B$20,0)/Inputs!$B$24)*DCF!C$6</f>
        <v>-1321.0767955458027</v>
      </c>
      <c r="CY794" s="15">
        <f ca="1">(BR794*DCF!D$46-DCF!D$5*MAX(BR794*DCF!D$46,0)-MAX(BR794-BQ794,0)/Inputs!$B$24)*DCF!D$6</f>
        <v>-1078.4977657117929</v>
      </c>
      <c r="CZ794" s="15">
        <f ca="1">(BS794*DCF!E$46-DCF!E$5*MAX(BS794*DCF!E$46,0)-MAX(BS794-BR794,0)/Inputs!$B$24)*DCF!E$6</f>
        <v>-488.85826223114049</v>
      </c>
      <c r="DA794" s="15">
        <f ca="1">(BT794*DCF!F$46-DCF!F$5*MAX(BT794*DCF!F$46,0)-MAX(BT794-BS794,0)/Inputs!$B$24)*DCF!F$6</f>
        <v>-200.08842106406865</v>
      </c>
      <c r="DB794" s="15">
        <f ca="1">(BU794*DCF!G$46-DCF!G$5*MAX(BU794*DCF!G$46,0)-MAX(BU794-BT794,0)/Inputs!$B$24)*DCF!G$6</f>
        <v>-293.29740365535372</v>
      </c>
      <c r="DC794" s="15">
        <f ca="1">(BV794*DCF!H$46-DCF!H$5*MAX(BV794*DCF!H$46,0)-MAX(BV794-BU794,0)/Inputs!$B$24)*DCF!H$6</f>
        <v>-1096.0385874118249</v>
      </c>
      <c r="DD794" s="15">
        <f ca="1">(BW794*DCF!I$46-DCF!I$5*MAX(BW794*DCF!I$46,0)-MAX(BW794-BV794,0)/Inputs!$B$24)*DCF!I$6</f>
        <v>136.31256217950289</v>
      </c>
      <c r="DE794" s="15">
        <f ca="1">(BX794*DCF!J$46-DCF!J$5*MAX(BX794*DCF!J$46,0)-MAX(BX794-BW794,0)/Inputs!$B$24)*DCF!J$6</f>
        <v>-689.02208379013211</v>
      </c>
      <c r="DF794" s="15">
        <f ca="1">(BY794*DCF!K$46-DCF!K$5*MAX(BY794*DCF!K$46,0)-MAX(BY794-BX794,0)/Inputs!$B$24)*DCF!K$6</f>
        <v>-75.200390958479645</v>
      </c>
      <c r="DG794" s="15">
        <f ca="1">(BZ794*DCF!L$46-DCF!L$5*MAX(BZ794*DCF!L$46,0)-MAX(BZ794-BY794,0)/Inputs!$B$24)*DCF!L$6</f>
        <v>490.16031838587446</v>
      </c>
      <c r="DH794" s="15">
        <f ca="1">(CA794*DCF!M$46-DCF!M$5*MAX(CA794*DCF!M$46,0)-MAX(CA794-BZ794,0)/Inputs!$B$24)*DCF!M$6</f>
        <v>934.63696915104629</v>
      </c>
      <c r="DI794" s="15">
        <f ca="1">SUM(CB794:CL794)+BE794*DCF!M$10*(1+Inputs!$B$30)*(1-Inputs!$B$33)*(1-Inputs!$B$30/Inputs!$B$31)/(Inputs!$B$29-Inputs!$B$30)*DCF!M$6</f>
        <v>92992.319861942204</v>
      </c>
      <c r="DJ794" s="15">
        <f ca="1">SUM(CM794:CW794)+BP794*DCF!M$28*(1+Inputs!$B$30)*(1-Inputs!$B$33)*(1-Inputs!$B$30/Inputs!$B$31)/(Inputs!$B$29-Inputs!$B$30)*DCF!M$6</f>
        <v>363880.14385363844</v>
      </c>
      <c r="DK794" s="15">
        <f ca="1">SUM(CX794:DH794)+CA794*DCF!M$46*(1+Inputs!$B$30)*(1-Inputs!$B$33)*(1-Inputs!$B$30/Inputs!$B$31)/(Inputs!$B$29-Inputs!$B$30)*DCF!M$6</f>
        <v>25872.802246565116</v>
      </c>
      <c r="DM794" s="15">
        <f ca="1">DI794+DJ794+DK794+Inputs!$B$34+Inputs!$B$36-Inputs!$B$35</f>
        <v>559596.26596214576</v>
      </c>
    </row>
    <row r="795" spans="1:117" x14ac:dyDescent="0.75">
      <c r="A795" s="11">
        <v>782</v>
      </c>
      <c r="C795" s="23">
        <f t="shared" ca="1" si="468"/>
        <v>0.53086609985591826</v>
      </c>
      <c r="D795" s="23">
        <f t="shared" ca="1" si="468"/>
        <v>-0.26738395545319543</v>
      </c>
      <c r="E795" s="23">
        <f t="shared" ca="1" si="468"/>
        <v>0.76860354007921661</v>
      </c>
      <c r="F795" s="23">
        <f t="shared" ca="1" si="468"/>
        <v>-0.4564373903436198</v>
      </c>
      <c r="G795" s="23">
        <f t="shared" ca="1" si="468"/>
        <v>-0.27523362993191214</v>
      </c>
      <c r="H795" s="23">
        <f t="shared" ca="1" si="468"/>
        <v>-7.7406024501823517E-2</v>
      </c>
      <c r="I795" s="23">
        <f t="shared" ca="1" si="468"/>
        <v>-0.55109654950327236</v>
      </c>
      <c r="J795" s="23">
        <f t="shared" ca="1" si="468"/>
        <v>0.42748740429115223</v>
      </c>
      <c r="K795" s="23">
        <f t="shared" ca="1" si="468"/>
        <v>-2.3374879137306488</v>
      </c>
      <c r="L795" s="23">
        <f t="shared" ca="1" si="468"/>
        <v>-0.45780515544111422</v>
      </c>
      <c r="M795" s="23">
        <f t="shared" ca="1" si="468"/>
        <v>-0.28421221623893328</v>
      </c>
      <c r="N795" s="23">
        <f ca="1">SQRT(Inputs!$B$38)*C795+SQRT(1-Inputs!$B$38)*_xlfn.NORM.S.INV(RAND())</f>
        <v>1.1174401896068198</v>
      </c>
      <c r="O795" s="23">
        <f ca="1">SQRT(Inputs!$B$38)*D795+SQRT(1-Inputs!$B$38)*_xlfn.NORM.S.INV(RAND())</f>
        <v>-0.47053842155284997</v>
      </c>
      <c r="P795" s="23">
        <f ca="1">SQRT(Inputs!$B$38)*E795+SQRT(1-Inputs!$B$38)*_xlfn.NORM.S.INV(RAND())</f>
        <v>2.1342355546223986</v>
      </c>
      <c r="Q795" s="23">
        <f ca="1">SQRT(Inputs!$B$38)*F795+SQRT(1-Inputs!$B$38)*_xlfn.NORM.S.INV(RAND())</f>
        <v>-0.20526426648409932</v>
      </c>
      <c r="R795" s="23">
        <f ca="1">SQRT(Inputs!$B$38)*G795+SQRT(1-Inputs!$B$38)*_xlfn.NORM.S.INV(RAND())</f>
        <v>-1.0127326269790353</v>
      </c>
      <c r="S795" s="23">
        <f ca="1">SQRT(Inputs!$B$38)*H795+SQRT(1-Inputs!$B$38)*_xlfn.NORM.S.INV(RAND())</f>
        <v>-0.43199174658260114</v>
      </c>
      <c r="T795" s="23">
        <f ca="1">SQRT(Inputs!$B$38)*I795+SQRT(1-Inputs!$B$38)*_xlfn.NORM.S.INV(RAND())</f>
        <v>-0.87100500312095042</v>
      </c>
      <c r="U795" s="23">
        <f ca="1">SQRT(Inputs!$B$38)*J795+SQRT(1-Inputs!$B$38)*_xlfn.NORM.S.INV(RAND())</f>
        <v>-0.26383979251829814</v>
      </c>
      <c r="V795" s="23">
        <f ca="1">SQRT(Inputs!$B$38)*K795+SQRT(1-Inputs!$B$38)*_xlfn.NORM.S.INV(RAND())</f>
        <v>-2.3789094642557131</v>
      </c>
      <c r="W795" s="23">
        <f ca="1">SQRT(Inputs!$B$38)*L795+SQRT(1-Inputs!$B$38)*_xlfn.NORM.S.INV(RAND())</f>
        <v>0.50224290059576848</v>
      </c>
      <c r="X795" s="23">
        <f ca="1">SQRT(Inputs!$B$38)*M795+SQRT(1-Inputs!$B$38)*_xlfn.NORM.S.INV(RAND())</f>
        <v>-0.58023787516900427</v>
      </c>
      <c r="Y795" s="23">
        <f ca="1">SQRT(Inputs!$B$38)*C795+SQRT(1-Inputs!$B$38)*_xlfn.NORM.S.INV(RAND())</f>
        <v>-0.46851594373790501</v>
      </c>
      <c r="Z795" s="23">
        <f ca="1">SQRT(Inputs!$B$38)*D795+SQRT(1-Inputs!$B$38)*_xlfn.NORM.S.INV(RAND())</f>
        <v>-0.29695277867753977</v>
      </c>
      <c r="AA795" s="23">
        <f ca="1">SQRT(Inputs!$B$38)*E795+SQRT(1-Inputs!$B$38)*_xlfn.NORM.S.INV(RAND())</f>
        <v>-0.24082855180440599</v>
      </c>
      <c r="AB795" s="23">
        <f ca="1">SQRT(Inputs!$B$38)*F795+SQRT(1-Inputs!$B$38)*_xlfn.NORM.S.INV(RAND())</f>
        <v>1.2163673663547261</v>
      </c>
      <c r="AC795" s="23">
        <f ca="1">SQRT(Inputs!$B$38)*G795+SQRT(1-Inputs!$B$38)*_xlfn.NORM.S.INV(RAND())</f>
        <v>-1.0259022139968184</v>
      </c>
      <c r="AD795" s="23">
        <f ca="1">SQRT(Inputs!$B$38)*H795+SQRT(1-Inputs!$B$38)*_xlfn.NORM.S.INV(RAND())</f>
        <v>1.0244529574703864</v>
      </c>
      <c r="AE795" s="23">
        <f ca="1">SQRT(Inputs!$B$38)*I795+SQRT(1-Inputs!$B$38)*_xlfn.NORM.S.INV(RAND())</f>
        <v>-0.38213714400898219</v>
      </c>
      <c r="AF795" s="23">
        <f ca="1">SQRT(Inputs!$B$38)*J795+SQRT(1-Inputs!$B$38)*_xlfn.NORM.S.INV(RAND())</f>
        <v>0.18717240433738416</v>
      </c>
      <c r="AG795" s="23">
        <f ca="1">SQRT(Inputs!$B$38)*K795+SQRT(1-Inputs!$B$38)*_xlfn.NORM.S.INV(RAND())</f>
        <v>-1.5365693864968655</v>
      </c>
      <c r="AH795" s="23">
        <f ca="1">SQRT(Inputs!$B$38)*L795+SQRT(1-Inputs!$B$38)*_xlfn.NORM.S.INV(RAND())</f>
        <v>-0.24025273428629612</v>
      </c>
      <c r="AI795" s="23">
        <f ca="1">SQRT(Inputs!$B$38)*M795+SQRT(1-Inputs!$B$38)*_xlfn.NORM.S.INV(RAND())</f>
        <v>0.43518732660867354</v>
      </c>
      <c r="AJ795" s="23">
        <f ca="1">SQRT(Inputs!$B$38)*C795+SQRT(1-Inputs!$B$38)*_xlfn.NORM.S.INV(RAND())</f>
        <v>-0.61622545986482868</v>
      </c>
      <c r="AK795" s="23">
        <f ca="1">SQRT(Inputs!$B$38)*D795+SQRT(1-Inputs!$B$38)*_xlfn.NORM.S.INV(RAND())</f>
        <v>-4.1399627084340321E-2</v>
      </c>
      <c r="AL795" s="23">
        <f ca="1">SQRT(Inputs!$B$38)*E795+SQRT(1-Inputs!$B$38)*_xlfn.NORM.S.INV(RAND())</f>
        <v>-0.57255550138005695</v>
      </c>
      <c r="AM795" s="23">
        <f ca="1">SQRT(Inputs!$B$38)*F795+SQRT(1-Inputs!$B$38)*_xlfn.NORM.S.INV(RAND())</f>
        <v>0.333088658554485</v>
      </c>
      <c r="AN795" s="23">
        <f ca="1">SQRT(Inputs!$B$38)*G795+SQRT(1-Inputs!$B$38)*_xlfn.NORM.S.INV(RAND())</f>
        <v>-0.77288548125349199</v>
      </c>
      <c r="AO795" s="23">
        <f ca="1">SQRT(Inputs!$B$38)*H795+SQRT(1-Inputs!$B$38)*_xlfn.NORM.S.INV(RAND())</f>
        <v>-1.5366776389383743</v>
      </c>
      <c r="AP795" s="23">
        <f ca="1">SQRT(Inputs!$B$38)*I795+SQRT(1-Inputs!$B$38)*_xlfn.NORM.S.INV(RAND())</f>
        <v>0.87652213639018828</v>
      </c>
      <c r="AQ795" s="23">
        <f ca="1">SQRT(Inputs!$B$38)*J795+SQRT(1-Inputs!$B$38)*_xlfn.NORM.S.INV(RAND())</f>
        <v>-3.5527770395872377E-2</v>
      </c>
      <c r="AR795" s="23">
        <f ca="1">SQRT(Inputs!$B$38)*K795+SQRT(1-Inputs!$B$38)*_xlfn.NORM.S.INV(RAND())</f>
        <v>-2.3442784039906712</v>
      </c>
      <c r="AS795" s="23">
        <f ca="1">SQRT(Inputs!$B$38)*L795+SQRT(1-Inputs!$B$38)*_xlfn.NORM.S.INV(RAND())</f>
        <v>-0.565272398730994</v>
      </c>
      <c r="AT795" s="23">
        <f ca="1">SQRT(Inputs!$B$38)*M795+SQRT(1-Inputs!$B$38)*_xlfn.NORM.S.INV(RAND())</f>
        <v>-0.90670130824384043</v>
      </c>
      <c r="AU795" s="15">
        <f ca="1">Inputs!$B$6*EXP($B$8-0.5*C$5^2+C$5*N795)</f>
        <v>5946.1301747901944</v>
      </c>
      <c r="AV795" s="15">
        <f t="shared" ca="1" si="437"/>
        <v>6754.0295131485746</v>
      </c>
      <c r="AW795" s="15">
        <f t="shared" ca="1" si="438"/>
        <v>10982.499920441704</v>
      </c>
      <c r="AX795" s="15">
        <f t="shared" ca="1" si="439"/>
        <v>13069.049524148271</v>
      </c>
      <c r="AY795" s="15">
        <f t="shared" ca="1" si="440"/>
        <v>14190.095435832836</v>
      </c>
      <c r="AZ795" s="15">
        <f t="shared" ca="1" si="441"/>
        <v>16548.616103939072</v>
      </c>
      <c r="BA795" s="15">
        <f t="shared" ca="1" si="442"/>
        <v>18486.830636107043</v>
      </c>
      <c r="BB795" s="15">
        <f t="shared" ca="1" si="443"/>
        <v>22043.057683734416</v>
      </c>
      <c r="BC795" s="15">
        <f t="shared" ca="1" si="444"/>
        <v>21457.943846077029</v>
      </c>
      <c r="BD795" s="15">
        <f t="shared" ca="1" si="445"/>
        <v>27552.390365467105</v>
      </c>
      <c r="BE795" s="15">
        <f t="shared" ca="1" si="446"/>
        <v>32023.990422902083</v>
      </c>
      <c r="BF795" s="15">
        <f ca="1">Inputs!$B$13*EXP($B$9-0.5*C$6^2+C$6*Y795)</f>
        <v>12604.220881248166</v>
      </c>
      <c r="BG795" s="15">
        <f t="shared" ca="1" si="447"/>
        <v>14559.791537174186</v>
      </c>
      <c r="BH795" s="15">
        <f t="shared" ca="1" si="448"/>
        <v>17092.826325571892</v>
      </c>
      <c r="BI795" s="15">
        <f t="shared" ca="1" si="449"/>
        <v>25232.391821888777</v>
      </c>
      <c r="BJ795" s="15">
        <f t="shared" ca="1" si="450"/>
        <v>26681.03575983478</v>
      </c>
      <c r="BK795" s="15">
        <f t="shared" ca="1" si="451"/>
        <v>37646.90045709836</v>
      </c>
      <c r="BL795" s="15">
        <f t="shared" ca="1" si="452"/>
        <v>44010.33637053625</v>
      </c>
      <c r="BM795" s="15">
        <f t="shared" ca="1" si="453"/>
        <v>55370.830217527691</v>
      </c>
      <c r="BN795" s="15">
        <f t="shared" ca="1" si="454"/>
        <v>56646.440651002937</v>
      </c>
      <c r="BO795" s="15">
        <f t="shared" ca="1" si="455"/>
        <v>67778.083918673874</v>
      </c>
      <c r="BP795" s="15">
        <f t="shared" ca="1" si="456"/>
        <v>87638.34950850578</v>
      </c>
      <c r="BQ795" s="15">
        <f ca="1">Inputs!$B$20*EXP($B$10-0.5*C$7^2+C$7*AJ795)</f>
        <v>3447.360631853031</v>
      </c>
      <c r="BR795" s="15">
        <f t="shared" ca="1" si="457"/>
        <v>4616.5271740190638</v>
      </c>
      <c r="BS795" s="15">
        <f t="shared" ca="1" si="458"/>
        <v>5363.2515189628148</v>
      </c>
      <c r="BT795" s="15">
        <f t="shared" ca="1" si="459"/>
        <v>8069.9820672997857</v>
      </c>
      <c r="BU795" s="15">
        <f t="shared" ca="1" si="460"/>
        <v>9276.3821100749428</v>
      </c>
      <c r="BV795" s="15">
        <f t="shared" ca="1" si="461"/>
        <v>9129.3152784240865</v>
      </c>
      <c r="BW795" s="15">
        <f t="shared" ca="1" si="462"/>
        <v>15336.234394446086</v>
      </c>
      <c r="BX795" s="15">
        <f t="shared" ca="1" si="463"/>
        <v>21297.953809231636</v>
      </c>
      <c r="BY795" s="15">
        <f t="shared" ca="1" si="464"/>
        <v>19056.343999745772</v>
      </c>
      <c r="BZ795" s="15">
        <f t="shared" ca="1" si="465"/>
        <v>24099.630132663438</v>
      </c>
      <c r="CA795" s="15">
        <f t="shared" ca="1" si="466"/>
        <v>28815.00388932008</v>
      </c>
      <c r="CB795" s="15">
        <f ca="1">(AU795*DCF!C$10-DCF!C$5*MAX(AU795*DCF!C$10,0)-MAX(AU795-Inputs!$B$6,0)/Inputs!$B$10)*DCF!C$6</f>
        <v>1036.0589871409311</v>
      </c>
      <c r="CC795" s="15">
        <f ca="1">(AV795*DCF!D$10-DCF!D$5*MAX(AV795*DCF!D$10,0)-MAX(AV795-AU795,0)/Inputs!$B$10)*DCF!D$6</f>
        <v>1449.2638273510427</v>
      </c>
      <c r="CD795" s="15">
        <f ca="1">(AW795*DCF!E$10-DCF!E$5*MAX(AW795*DCF!E$10,0)-MAX(AW795-AV795,0)/Inputs!$B$10)*DCF!E$6</f>
        <v>1583.2577611704262</v>
      </c>
      <c r="CE795" s="15">
        <f ca="1">(AX795*DCF!F$10-DCF!F$5*MAX(AX795*DCF!F$10,0)-MAX(AX795-AW795,0)/Inputs!$B$10)*DCF!F$6</f>
        <v>2418.7934422969515</v>
      </c>
      <c r="CF795" s="15">
        <f ca="1">(AY795*DCF!G$10-DCF!G$5*MAX(AY795*DCF!G$10,0)-MAX(AY795-AX795,0)/Inputs!$B$10)*DCF!G$6</f>
        <v>2708.2407161086385</v>
      </c>
      <c r="CG795" s="15">
        <f ca="1">(AZ795*DCF!H$10-DCF!H$5*MAX(AZ795*DCF!H$10,0)-MAX(AZ795-AY795,0)/Inputs!$B$10)*DCF!H$6</f>
        <v>2794.1280599071747</v>
      </c>
      <c r="CH795" s="15">
        <f ca="1">(BA795*DCF!I$10-DCF!I$5*MAX(BA795*DCF!I$10,0)-MAX(BA795-AZ795,0)/Inputs!$B$10)*DCF!I$6</f>
        <v>3058.9344634034323</v>
      </c>
      <c r="CI795" s="15">
        <f ca="1">(BB795*DCF!J$10-DCF!J$5*MAX(BB795*DCF!J$10,0)-MAX(BB795-BA795,0)/Inputs!$B$10)*DCF!J$6</f>
        <v>3243.7522384223216</v>
      </c>
      <c r="CJ795" s="15">
        <f ca="1">(BC795*DCF!K$10-DCF!K$5*MAX(BC795*DCF!K$10,0)-MAX(BC795-BB795,0)/Inputs!$B$10)*DCF!K$6</f>
        <v>3454.3843426595186</v>
      </c>
      <c r="CK795" s="15">
        <f ca="1">(BD795*DCF!L$10-DCF!L$5*MAX(BD795*DCF!L$10,0)-MAX(BD795-BC795,0)/Inputs!$B$10)*DCF!L$6</f>
        <v>3367.3137898180694</v>
      </c>
      <c r="CL795" s="15">
        <f ca="1">(BE795*DCF!M$10-DCF!M$5*MAX(BE795*DCF!M$10,0)-MAX(BE795-BD795,0)/Inputs!$B$10)*DCF!M$6</f>
        <v>3984.8188429619981</v>
      </c>
      <c r="CM795" s="15">
        <f ca="1">(BF795*DCF!C$28-DCF!C$5*MAX(BF795*DCF!C$28,0)-MAX(BF795-Inputs!$B$13,0)/Inputs!$B$17)*DCF!C$6</f>
        <v>3565.6121853693307</v>
      </c>
      <c r="CN795" s="15">
        <f ca="1">(BG795*DCF!D$28-DCF!D$5*MAX(BG795*DCF!D$28,0)-MAX(BG795-BF795,0)/Inputs!$B$17)*DCF!D$6</f>
        <v>3870.9815288822506</v>
      </c>
      <c r="CO795" s="15">
        <f ca="1">(BH795*DCF!E$28-DCF!E$5*MAX(BH795*DCF!E$28,0)-MAX(BH795-BG795,0)/Inputs!$B$17)*DCF!E$6</f>
        <v>4341.7664877263842</v>
      </c>
      <c r="CP795" s="15">
        <f ca="1">(BI795*DCF!F$28-DCF!F$5*MAX(BI795*DCF!F$28,0)-MAX(BI795-BH795,0)/Inputs!$B$17)*DCF!F$6</f>
        <v>5367.9931824284349</v>
      </c>
      <c r="CQ795" s="15">
        <f ca="1">(BJ795*DCF!G$28-DCF!G$5*MAX(BJ795*DCF!G$28,0)-MAX(BJ795-BI795,0)/Inputs!$B$17)*DCF!G$6</f>
        <v>6678.9495568163256</v>
      </c>
      <c r="CR795" s="15">
        <f ca="1">(BK795*DCF!H$28-DCF!H$5*MAX(BK795*DCF!H$28,0)-MAX(BK795-BJ795,0)/Inputs!$B$17)*DCF!H$6</f>
        <v>7606.7061982067653</v>
      </c>
      <c r="CS795" s="15">
        <f ca="1">(BL795*DCF!I$28-DCF!I$5*MAX(BL795*DCF!I$28,0)-MAX(BL795-BK795,0)/Inputs!$B$17)*DCF!I$6</f>
        <v>9435.8161223513252</v>
      </c>
      <c r="CT795" s="15">
        <f ca="1">(BM795*DCF!J$28-DCF!J$5*MAX(BM795*DCF!J$28,0)-MAX(BM795-BL795,0)/Inputs!$B$17)*DCF!J$6</f>
        <v>10845.983144672929</v>
      </c>
      <c r="CU795" s="15">
        <f ca="1">(BN795*DCF!K$28-DCF!K$5*MAX(BN795*DCF!K$28,0)-MAX(BN795-BM795,0)/Inputs!$B$17)*DCF!K$6</f>
        <v>11806.533187424817</v>
      </c>
      <c r="CV795" s="15">
        <f ca="1">(BO795*DCF!L$28-DCF!L$5*MAX(BO795*DCF!L$28,0)-MAX(BO795-BN795,0)/Inputs!$B$17)*DCF!L$6</f>
        <v>12263.586397595467</v>
      </c>
      <c r="CW795" s="15">
        <f ca="1">(BP795*DCF!M$28-DCF!M$5*MAX(BP795*DCF!M$28,0)-MAX(BP795-BO795,0)/Inputs!$B$17)*DCF!M$6</f>
        <v>14413.250365280983</v>
      </c>
      <c r="CX795" s="15">
        <f ca="1">(BQ795*DCF!C$46-DCF!C$5*MAX(BQ795*DCF!C$46,0)-MAX(BQ795-Inputs!$B$20,0)/Inputs!$B$24)*DCF!C$6</f>
        <v>-909.94962945937482</v>
      </c>
      <c r="CY795" s="15">
        <f ca="1">(BR795*DCF!D$46-DCF!D$5*MAX(BR795*DCF!D$46,0)-MAX(BR795-BQ795,0)/Inputs!$B$24)*DCF!D$6</f>
        <v>-1286.8071883784789</v>
      </c>
      <c r="CZ795" s="15">
        <f ca="1">(BS795*DCF!E$46-DCF!E$5*MAX(BS795*DCF!E$46,0)-MAX(BS795-BR795,0)/Inputs!$B$24)*DCF!E$6</f>
        <v>-928.55201001960586</v>
      </c>
      <c r="DA795" s="15">
        <f ca="1">(BT795*DCF!F$46-DCF!F$5*MAX(BT795*DCF!F$46,0)-MAX(BT795-BS795,0)/Inputs!$B$24)*DCF!F$6</f>
        <v>-1573.3132753888926</v>
      </c>
      <c r="DB795" s="15">
        <f ca="1">(BU795*DCF!G$46-DCF!G$5*MAX(BU795*DCF!G$46,0)-MAX(BU795-BT795,0)/Inputs!$B$24)*DCF!G$6</f>
        <v>-717.84830512486553</v>
      </c>
      <c r="DC795" s="15">
        <f ca="1">(BV795*DCF!H$46-DCF!H$5*MAX(BV795*DCF!H$46,0)-MAX(BV795-BU795,0)/Inputs!$B$24)*DCF!H$6</f>
        <v>0</v>
      </c>
      <c r="DD795" s="15">
        <f ca="1">(BW795*DCF!I$46-DCF!I$5*MAX(BW795*DCF!I$46,0)-MAX(BW795-BV795,0)/Inputs!$B$24)*DCF!I$6</f>
        <v>-1427.5700829291368</v>
      </c>
      <c r="DE795" s="15">
        <f ca="1">(BX795*DCF!J$46-DCF!J$5*MAX(BX795*DCF!J$46,0)-MAX(BX795-BW795,0)/Inputs!$B$24)*DCF!J$6</f>
        <v>-687.56033899313661</v>
      </c>
      <c r="DF795" s="15">
        <f ca="1">(BY795*DCF!K$46-DCF!K$5*MAX(BY795*DCF!K$46,0)-MAX(BY795-BX795,0)/Inputs!$B$24)*DCF!K$6</f>
        <v>1088.5618938861107</v>
      </c>
      <c r="DG795" s="15">
        <f ca="1">(BZ795*DCF!L$46-DCF!L$5*MAX(BZ795*DCF!L$46,0)-MAX(BZ795-BY795,0)/Inputs!$B$24)*DCF!L$6</f>
        <v>524.58367556030885</v>
      </c>
      <c r="DH795" s="15">
        <f ca="1">(CA795*DCF!M$46-DCF!M$5*MAX(CA795*DCF!M$46,0)-MAX(CA795-BZ795,0)/Inputs!$B$24)*DCF!M$6</f>
        <v>1273.2050782833517</v>
      </c>
      <c r="DI795" s="15">
        <f ca="1">SUM(CB795:CL795)+BE795*DCF!M$10*(1+Inputs!$B$30)*(1-Inputs!$B$33)*(1-Inputs!$B$30/Inputs!$B$31)/(Inputs!$B$29-Inputs!$B$30)*DCF!M$6</f>
        <v>118222.13529161032</v>
      </c>
      <c r="DJ795" s="15">
        <f ca="1">SUM(CM795:CW795)+BP795*DCF!M$28*(1+Inputs!$B$30)*(1-Inputs!$B$33)*(1-Inputs!$B$30/Inputs!$B$31)/(Inputs!$B$29-Inputs!$B$30)*DCF!M$6</f>
        <v>415395.42579591385</v>
      </c>
      <c r="DK795" s="15">
        <f ca="1">SUM(CX795:DH795)+CA795*DCF!M$46*(1+Inputs!$B$30)*(1-Inputs!$B$33)*(1-Inputs!$B$30/Inputs!$B$31)/(Inputs!$B$29-Inputs!$B$30)*DCF!M$6</f>
        <v>39906.159185745848</v>
      </c>
      <c r="DM795" s="15">
        <f ca="1">DI795+DJ795+DK795+Inputs!$B$34+Inputs!$B$36-Inputs!$B$35</f>
        <v>650374.72027327004</v>
      </c>
    </row>
    <row r="796" spans="1:117" x14ac:dyDescent="0.75">
      <c r="A796" s="11">
        <v>783</v>
      </c>
      <c r="C796" s="23">
        <f t="shared" ca="1" si="468"/>
        <v>0.19416239868347646</v>
      </c>
      <c r="D796" s="23">
        <f t="shared" ca="1" si="468"/>
        <v>-1.3041040769664034</v>
      </c>
      <c r="E796" s="23">
        <f t="shared" ca="1" si="468"/>
        <v>0.37582111856635869</v>
      </c>
      <c r="F796" s="23">
        <f t="shared" ca="1" si="468"/>
        <v>0.92567857015174004</v>
      </c>
      <c r="G796" s="23">
        <f t="shared" ca="1" si="468"/>
        <v>1.5103879459589213</v>
      </c>
      <c r="H796" s="23">
        <f t="shared" ca="1" si="468"/>
        <v>-1.1918752383265407</v>
      </c>
      <c r="I796" s="23">
        <f t="shared" ca="1" si="468"/>
        <v>0.21033079695871781</v>
      </c>
      <c r="J796" s="23">
        <f t="shared" ca="1" si="468"/>
        <v>-0.46818162837311578</v>
      </c>
      <c r="K796" s="23">
        <f t="shared" ca="1" si="468"/>
        <v>0.35400537905358953</v>
      </c>
      <c r="L796" s="23">
        <f t="shared" ca="1" si="468"/>
        <v>-1.0964473723452639</v>
      </c>
      <c r="M796" s="23">
        <f t="shared" ca="1" si="468"/>
        <v>0.75569181765895133</v>
      </c>
      <c r="N796" s="23">
        <f ca="1">SQRT(Inputs!$B$38)*C796+SQRT(1-Inputs!$B$38)*_xlfn.NORM.S.INV(RAND())</f>
        <v>1.3682015163665964</v>
      </c>
      <c r="O796" s="23">
        <f ca="1">SQRT(Inputs!$B$38)*D796+SQRT(1-Inputs!$B$38)*_xlfn.NORM.S.INV(RAND())</f>
        <v>-0.33134087461077588</v>
      </c>
      <c r="P796" s="23">
        <f ca="1">SQRT(Inputs!$B$38)*E796+SQRT(1-Inputs!$B$38)*_xlfn.NORM.S.INV(RAND())</f>
        <v>1.2964506625061956</v>
      </c>
      <c r="Q796" s="23">
        <f ca="1">SQRT(Inputs!$B$38)*F796+SQRT(1-Inputs!$B$38)*_xlfn.NORM.S.INV(RAND())</f>
        <v>1.5698807567619819</v>
      </c>
      <c r="R796" s="23">
        <f ca="1">SQRT(Inputs!$B$38)*G796+SQRT(1-Inputs!$B$38)*_xlfn.NORM.S.INV(RAND())</f>
        <v>1.6249786200788201</v>
      </c>
      <c r="S796" s="23">
        <f ca="1">SQRT(Inputs!$B$38)*H796+SQRT(1-Inputs!$B$38)*_xlfn.NORM.S.INV(RAND())</f>
        <v>0.65415995677123862</v>
      </c>
      <c r="T796" s="23">
        <f ca="1">SQRT(Inputs!$B$38)*I796+SQRT(1-Inputs!$B$38)*_xlfn.NORM.S.INV(RAND())</f>
        <v>-1.1446557364395311</v>
      </c>
      <c r="U796" s="23">
        <f ca="1">SQRT(Inputs!$B$38)*J796+SQRT(1-Inputs!$B$38)*_xlfn.NORM.S.INV(RAND())</f>
        <v>1.2805700407044025</v>
      </c>
      <c r="V796" s="23">
        <f ca="1">SQRT(Inputs!$B$38)*K796+SQRT(1-Inputs!$B$38)*_xlfn.NORM.S.INV(RAND())</f>
        <v>0.8051502838682717</v>
      </c>
      <c r="W796" s="23">
        <f ca="1">SQRT(Inputs!$B$38)*L796+SQRT(1-Inputs!$B$38)*_xlfn.NORM.S.INV(RAND())</f>
        <v>0.74899344943575263</v>
      </c>
      <c r="X796" s="23">
        <f ca="1">SQRT(Inputs!$B$38)*M796+SQRT(1-Inputs!$B$38)*_xlfn.NORM.S.INV(RAND())</f>
        <v>-0.43675732011483714</v>
      </c>
      <c r="Y796" s="23">
        <f ca="1">SQRT(Inputs!$B$38)*C796+SQRT(1-Inputs!$B$38)*_xlfn.NORM.S.INV(RAND())</f>
        <v>-1.1422004619767669</v>
      </c>
      <c r="Z796" s="23">
        <f ca="1">SQRT(Inputs!$B$38)*D796+SQRT(1-Inputs!$B$38)*_xlfn.NORM.S.INV(RAND())</f>
        <v>0.9886432881040238</v>
      </c>
      <c r="AA796" s="23">
        <f ca="1">SQRT(Inputs!$B$38)*E796+SQRT(1-Inputs!$B$38)*_xlfn.NORM.S.INV(RAND())</f>
        <v>0.14510502378772339</v>
      </c>
      <c r="AB796" s="23">
        <f ca="1">SQRT(Inputs!$B$38)*F796+SQRT(1-Inputs!$B$38)*_xlfn.NORM.S.INV(RAND())</f>
        <v>0.54049050398032428</v>
      </c>
      <c r="AC796" s="23">
        <f ca="1">SQRT(Inputs!$B$38)*G796+SQRT(1-Inputs!$B$38)*_xlfn.NORM.S.INV(RAND())</f>
        <v>2.421292184078482</v>
      </c>
      <c r="AD796" s="23">
        <f ca="1">SQRT(Inputs!$B$38)*H796+SQRT(1-Inputs!$B$38)*_xlfn.NORM.S.INV(RAND())</f>
        <v>-1.0449010524972064</v>
      </c>
      <c r="AE796" s="23">
        <f ca="1">SQRT(Inputs!$B$38)*I796+SQRT(1-Inputs!$B$38)*_xlfn.NORM.S.INV(RAND())</f>
        <v>1.6415052672454511</v>
      </c>
      <c r="AF796" s="23">
        <f ca="1">SQRT(Inputs!$B$38)*J796+SQRT(1-Inputs!$B$38)*_xlfn.NORM.S.INV(RAND())</f>
        <v>-0.16119856055210049</v>
      </c>
      <c r="AG796" s="23">
        <f ca="1">SQRT(Inputs!$B$38)*K796+SQRT(1-Inputs!$B$38)*_xlfn.NORM.S.INV(RAND())</f>
        <v>0.93181967039275981</v>
      </c>
      <c r="AH796" s="23">
        <f ca="1">SQRT(Inputs!$B$38)*L796+SQRT(1-Inputs!$B$38)*_xlfn.NORM.S.INV(RAND())</f>
        <v>-0.14507773180103417</v>
      </c>
      <c r="AI796" s="23">
        <f ca="1">SQRT(Inputs!$B$38)*M796+SQRT(1-Inputs!$B$38)*_xlfn.NORM.S.INV(RAND())</f>
        <v>-0.19579978187962954</v>
      </c>
      <c r="AJ796" s="23">
        <f ca="1">SQRT(Inputs!$B$38)*C796+SQRT(1-Inputs!$B$38)*_xlfn.NORM.S.INV(RAND())</f>
        <v>-0.40470085600000993</v>
      </c>
      <c r="AK796" s="23">
        <f ca="1">SQRT(Inputs!$B$38)*D796+SQRT(1-Inputs!$B$38)*_xlfn.NORM.S.INV(RAND())</f>
        <v>-0.4533336979112641</v>
      </c>
      <c r="AL796" s="23">
        <f ca="1">SQRT(Inputs!$B$38)*E796+SQRT(1-Inputs!$B$38)*_xlfn.NORM.S.INV(RAND())</f>
        <v>-1.2400972264633958</v>
      </c>
      <c r="AM796" s="23">
        <f ca="1">SQRT(Inputs!$B$38)*F796+SQRT(1-Inputs!$B$38)*_xlfn.NORM.S.INV(RAND())</f>
        <v>-0.22065018496668543</v>
      </c>
      <c r="AN796" s="23">
        <f ca="1">SQRT(Inputs!$B$38)*G796+SQRT(1-Inputs!$B$38)*_xlfn.NORM.S.INV(RAND())</f>
        <v>2.0341600623267579</v>
      </c>
      <c r="AO796" s="23">
        <f ca="1">SQRT(Inputs!$B$38)*H796+SQRT(1-Inputs!$B$38)*_xlfn.NORM.S.INV(RAND())</f>
        <v>-1.1506863196849491</v>
      </c>
      <c r="AP796" s="23">
        <f ca="1">SQRT(Inputs!$B$38)*I796+SQRT(1-Inputs!$B$38)*_xlfn.NORM.S.INV(RAND())</f>
        <v>-0.99978056075313804</v>
      </c>
      <c r="AQ796" s="23">
        <f ca="1">SQRT(Inputs!$B$38)*J796+SQRT(1-Inputs!$B$38)*_xlfn.NORM.S.INV(RAND())</f>
        <v>-1.2468190632667586</v>
      </c>
      <c r="AR796" s="23">
        <f ca="1">SQRT(Inputs!$B$38)*K796+SQRT(1-Inputs!$B$38)*_xlfn.NORM.S.INV(RAND())</f>
        <v>0.7367175975490895</v>
      </c>
      <c r="AS796" s="23">
        <f ca="1">SQRT(Inputs!$B$38)*L796+SQRT(1-Inputs!$B$38)*_xlfn.NORM.S.INV(RAND())</f>
        <v>-1.4771712120667679</v>
      </c>
      <c r="AT796" s="23">
        <f ca="1">SQRT(Inputs!$B$38)*M796+SQRT(1-Inputs!$B$38)*_xlfn.NORM.S.INV(RAND())</f>
        <v>-0.68261348784243636</v>
      </c>
      <c r="AU796" s="15">
        <f ca="1">Inputs!$B$6*EXP($B$8-0.5*C$5^2+C$5*N796)</f>
        <v>6192.4581507286757</v>
      </c>
      <c r="AV796" s="15">
        <f t="shared" ca="1" si="437"/>
        <v>7179.2670320492207</v>
      </c>
      <c r="AW796" s="15">
        <f t="shared" ca="1" si="438"/>
        <v>10426.594337186645</v>
      </c>
      <c r="AX796" s="15">
        <f t="shared" ca="1" si="439"/>
        <v>15488.184032697352</v>
      </c>
      <c r="AY796" s="15">
        <f t="shared" ca="1" si="440"/>
        <v>22883.76483897373</v>
      </c>
      <c r="AZ796" s="15">
        <f t="shared" ca="1" si="441"/>
        <v>30077.950432501937</v>
      </c>
      <c r="BA796" s="15">
        <f t="shared" ca="1" si="442"/>
        <v>32652.071479968687</v>
      </c>
      <c r="BB796" s="15">
        <f t="shared" ca="1" si="443"/>
        <v>45448.56600662406</v>
      </c>
      <c r="BC796" s="15">
        <f t="shared" ca="1" si="444"/>
        <v>60161.668513152676</v>
      </c>
      <c r="BD796" s="15">
        <f t="shared" ca="1" si="445"/>
        <v>79052.266934899992</v>
      </c>
      <c r="BE796" s="15">
        <f t="shared" ca="1" si="446"/>
        <v>93090.62871180987</v>
      </c>
      <c r="BF796" s="15">
        <f ca="1">Inputs!$B$13*EXP($B$9-0.5*C$6^2+C$6*Y796)</f>
        <v>11028.417478310332</v>
      </c>
      <c r="BG796" s="15">
        <f t="shared" ca="1" si="447"/>
        <v>16065.566096497016</v>
      </c>
      <c r="BH796" s="15">
        <f t="shared" ca="1" si="448"/>
        <v>20107.307476279355</v>
      </c>
      <c r="BI796" s="15">
        <f t="shared" ca="1" si="449"/>
        <v>26749.67675229652</v>
      </c>
      <c r="BJ796" s="15">
        <f t="shared" ca="1" si="450"/>
        <v>46490.339852846519</v>
      </c>
      <c r="BK796" s="15">
        <f t="shared" ca="1" si="451"/>
        <v>49492.11850092755</v>
      </c>
      <c r="BL796" s="15">
        <f t="shared" ca="1" si="452"/>
        <v>75206.259306221051</v>
      </c>
      <c r="BM796" s="15">
        <f t="shared" ca="1" si="453"/>
        <v>90611.902732710485</v>
      </c>
      <c r="BN796" s="15">
        <f t="shared" ca="1" si="454"/>
        <v>124606.82163475335</v>
      </c>
      <c r="BO796" s="15">
        <f t="shared" ca="1" si="455"/>
        <v>150752.02364435946</v>
      </c>
      <c r="BP796" s="15">
        <f t="shared" ca="1" si="456"/>
        <v>181476.73978525362</v>
      </c>
      <c r="BQ796" s="15">
        <f ca="1">Inputs!$B$20*EXP($B$10-0.5*C$7^2+C$7*AJ796)</f>
        <v>3715.9449968887525</v>
      </c>
      <c r="BR796" s="15">
        <f t="shared" ca="1" si="457"/>
        <v>4365.9893406286428</v>
      </c>
      <c r="BS796" s="15">
        <f t="shared" ca="1" si="458"/>
        <v>4187.2851177593839</v>
      </c>
      <c r="BT796" s="15">
        <f t="shared" ca="1" si="459"/>
        <v>5448.6608953612922</v>
      </c>
      <c r="BU796" s="15">
        <f t="shared" ca="1" si="460"/>
        <v>12353.144438195613</v>
      </c>
      <c r="BV796" s="15">
        <f t="shared" ca="1" si="461"/>
        <v>13261.870122450357</v>
      </c>
      <c r="BW796" s="15">
        <f t="shared" ca="1" si="462"/>
        <v>14976.803377608818</v>
      </c>
      <c r="BX796" s="15">
        <f t="shared" ca="1" si="463"/>
        <v>16314.637457408448</v>
      </c>
      <c r="BY796" s="15">
        <f t="shared" ca="1" si="464"/>
        <v>26319.825426579817</v>
      </c>
      <c r="BZ796" s="15">
        <f t="shared" ca="1" si="465"/>
        <v>28148.133851036939</v>
      </c>
      <c r="CA796" s="15">
        <f t="shared" ca="1" si="466"/>
        <v>35022.873221528171</v>
      </c>
      <c r="CB796" s="15">
        <f ca="1">(AU796*DCF!C$10-DCF!C$5*MAX(AU796*DCF!C$10,0)-MAX(AU796-Inputs!$B$6,0)/Inputs!$B$10)*DCF!C$6</f>
        <v>1034.3026247667885</v>
      </c>
      <c r="CC796" s="15">
        <f ca="1">(AV796*DCF!D$10-DCF!D$5*MAX(AV796*DCF!D$10,0)-MAX(AV796-AU796,0)/Inputs!$B$10)*DCF!D$6</f>
        <v>1509.290182037498</v>
      </c>
      <c r="CD796" s="15">
        <f ca="1">(AW796*DCF!E$10-DCF!E$5*MAX(AW796*DCF!E$10,0)-MAX(AW796-AV796,0)/Inputs!$B$10)*DCF!E$6</f>
        <v>1675.902068656022</v>
      </c>
      <c r="CE796" s="15">
        <f ca="1">(AX796*DCF!F$10-DCF!F$5*MAX(AX796*DCF!F$10,0)-MAX(AX796-AW796,0)/Inputs!$B$10)*DCF!F$6</f>
        <v>2327.8545669691439</v>
      </c>
      <c r="CF796" s="15">
        <f ca="1">(AY796*DCF!G$10-DCF!G$5*MAX(AY796*DCF!G$10,0)-MAX(AY796-AX796,0)/Inputs!$B$10)*DCF!G$6</f>
        <v>3293.4090033366729</v>
      </c>
      <c r="CG796" s="15">
        <f ca="1">(AZ796*DCF!H$10-DCF!H$5*MAX(AZ796*DCF!H$10,0)-MAX(AZ796-AY796,0)/Inputs!$B$10)*DCF!H$6</f>
        <v>4562.1990258795186</v>
      </c>
      <c r="CH796" s="15">
        <f ca="1">(BA796*DCF!I$10-DCF!I$5*MAX(BA796*DCF!I$10,0)-MAX(BA796-AZ796,0)/Inputs!$B$10)*DCF!I$6</f>
        <v>5542.0962673542526</v>
      </c>
      <c r="CI796" s="15">
        <f ca="1">(BB796*DCF!J$10-DCF!J$5*MAX(BB796*DCF!J$10,0)-MAX(BB796-BA796,0)/Inputs!$B$10)*DCF!J$6</f>
        <v>5859.981505940179</v>
      </c>
      <c r="CJ796" s="15">
        <f ca="1">(BC796*DCF!K$10-DCF!K$5*MAX(BC796*DCF!K$10,0)-MAX(BC796-BB796,0)/Inputs!$B$10)*DCF!K$6</f>
        <v>7625.452052320069</v>
      </c>
      <c r="CK796" s="15">
        <f ca="1">(BD796*DCF!L$10-DCF!L$5*MAX(BD796*DCF!L$10,0)-MAX(BD796-BC796,0)/Inputs!$B$10)*DCF!L$6</f>
        <v>9479.7248677208427</v>
      </c>
      <c r="CL796" s="15">
        <f ca="1">(BE796*DCF!M$10-DCF!M$5*MAX(BE796*DCF!M$10,0)-MAX(BE796-BD796,0)/Inputs!$B$10)*DCF!M$6</f>
        <v>11459.259436916653</v>
      </c>
      <c r="CM796" s="15">
        <f ca="1">(BF796*DCF!C$28-DCF!C$5*MAX(BF796*DCF!C$28,0)-MAX(BF796-Inputs!$B$13,0)/Inputs!$B$17)*DCF!C$6</f>
        <v>3365.8006886069161</v>
      </c>
      <c r="CN796" s="15">
        <f ca="1">(BG796*DCF!D$28-DCF!D$5*MAX(BG796*DCF!D$28,0)-MAX(BG796-BF796,0)/Inputs!$B$17)*DCF!D$6</f>
        <v>3657.0249969631682</v>
      </c>
      <c r="CO796" s="15">
        <f ca="1">(BH796*DCF!E$28-DCF!E$5*MAX(BH796*DCF!E$28,0)-MAX(BH796-BG796,0)/Inputs!$B$17)*DCF!E$6</f>
        <v>4898.1759246507054</v>
      </c>
      <c r="CP796" s="15">
        <f ca="1">(BI796*DCF!F$28-DCF!F$5*MAX(BI796*DCF!F$28,0)-MAX(BI796-BH796,0)/Inputs!$B$17)*DCF!F$6</f>
        <v>6052.4843113375036</v>
      </c>
      <c r="CQ796" s="15">
        <f ca="1">(BJ796*DCF!G$28-DCF!G$5*MAX(BJ796*DCF!G$28,0)-MAX(BJ796-BI796,0)/Inputs!$B$17)*DCF!G$6</f>
        <v>8742.086876440273</v>
      </c>
      <c r="CR796" s="15">
        <f ca="1">(BK796*DCF!H$28-DCF!H$5*MAX(BK796*DCF!H$28,0)-MAX(BK796-BJ796,0)/Inputs!$B$17)*DCF!H$6</f>
        <v>11773.554777026035</v>
      </c>
      <c r="CS796" s="15">
        <f ca="1">(BL796*DCF!I$28-DCF!I$5*MAX(BL796*DCF!I$28,0)-MAX(BL796-BK796,0)/Inputs!$B$17)*DCF!I$6</f>
        <v>13994.212754800945</v>
      </c>
      <c r="CT796" s="15">
        <f ca="1">(BM796*DCF!J$28-DCF!J$5*MAX(BM796*DCF!J$28,0)-MAX(BM796-BL796,0)/Inputs!$B$17)*DCF!J$6</f>
        <v>18171.314113243243</v>
      </c>
      <c r="CU796" s="15">
        <f ca="1">(BN796*DCF!K$28-DCF!K$5*MAX(BN796*DCF!K$28,0)-MAX(BN796-BM796,0)/Inputs!$B$17)*DCF!K$6</f>
        <v>22150.946691348585</v>
      </c>
      <c r="CV796" s="15">
        <f ca="1">(BO796*DCF!L$28-DCF!L$5*MAX(BO796*DCF!L$28,0)-MAX(BO796-BN796,0)/Inputs!$B$17)*DCF!L$6</f>
        <v>27119.819778830897</v>
      </c>
      <c r="CW796" s="15">
        <f ca="1">(BP796*DCF!M$28-DCF!M$5*MAX(BP796*DCF!M$28,0)-MAX(BP796-BO796,0)/Inputs!$B$17)*DCF!M$6</f>
        <v>30933.357436848895</v>
      </c>
      <c r="CX796" s="15">
        <f ca="1">(BQ796*DCF!C$46-DCF!C$5*MAX(BQ796*DCF!C$46,0)-MAX(BQ796-Inputs!$B$20,0)/Inputs!$B$24)*DCF!C$6</f>
        <v>-1096.0357946111449</v>
      </c>
      <c r="CY796" s="15">
        <f ca="1">(BR796*DCF!D$46-DCF!D$5*MAX(BR796*DCF!D$46,0)-MAX(BR796-BQ796,0)/Inputs!$B$24)*DCF!D$6</f>
        <v>-1022.5410898735809</v>
      </c>
      <c r="CZ796" s="15">
        <f ca="1">(BS796*DCF!E$46-DCF!E$5*MAX(BS796*DCF!E$46,0)-MAX(BS796-BR796,0)/Inputs!$B$24)*DCF!E$6</f>
        <v>-495.1537557854212</v>
      </c>
      <c r="DA796" s="15">
        <f ca="1">(BT796*DCF!F$46-DCF!F$5*MAX(BT796*DCF!F$46,0)-MAX(BT796-BS796,0)/Inputs!$B$24)*DCF!F$6</f>
        <v>-856.11273121723627</v>
      </c>
      <c r="DB796" s="15">
        <f ca="1">(BU796*DCF!G$46-DCF!G$5*MAX(BU796*DCF!G$46,0)-MAX(BU796-BT796,0)/Inputs!$B$24)*DCF!G$6</f>
        <v>-2738.0672199390656</v>
      </c>
      <c r="DC796" s="15">
        <f ca="1">(BV796*DCF!H$46-DCF!H$5*MAX(BV796*DCF!H$46,0)-MAX(BV796-BU796,0)/Inputs!$B$24)*DCF!H$6</f>
        <v>-282.38093852751661</v>
      </c>
      <c r="DD796" s="15">
        <f ca="1">(BW796*DCF!I$46-DCF!I$5*MAX(BW796*DCF!I$46,0)-MAX(BW796-BV796,0)/Inputs!$B$24)*DCF!I$6</f>
        <v>-146.3959158323261</v>
      </c>
      <c r="DE796" s="15">
        <f ca="1">(BX796*DCF!J$46-DCF!J$5*MAX(BX796*DCF!J$46,0)-MAX(BX796-BW796,0)/Inputs!$B$24)*DCF!J$6</f>
        <v>329.58217186835361</v>
      </c>
      <c r="DF796" s="15">
        <f ca="1">(BY796*DCF!K$46-DCF!K$5*MAX(BY796*DCF!K$46,0)-MAX(BY796-BX796,0)/Inputs!$B$24)*DCF!K$6</f>
        <v>-947.52834938456544</v>
      </c>
      <c r="DG796" s="15">
        <f ca="1">(BZ796*DCF!L$46-DCF!L$5*MAX(BZ796*DCF!L$46,0)-MAX(BZ796-BY796,0)/Inputs!$B$24)*DCF!L$6</f>
        <v>1531.9982201921207</v>
      </c>
      <c r="DH796" s="15">
        <f ca="1">(CA796*DCF!M$46-DCF!M$5*MAX(CA796*DCF!M$46,0)-MAX(CA796-BZ796,0)/Inputs!$B$24)*DCF!M$6</f>
        <v>1308.4488981642767</v>
      </c>
      <c r="DI796" s="15">
        <f ca="1">SUM(CB796:CL796)+BE796*DCF!M$10*(1+Inputs!$B$30)*(1-Inputs!$B$33)*(1-Inputs!$B$30/Inputs!$B$31)/(Inputs!$B$29-Inputs!$B$30)*DCF!M$6</f>
        <v>313441.92230299051</v>
      </c>
      <c r="DJ796" s="15">
        <f ca="1">SUM(CM796:CW796)+BP796*DCF!M$28*(1+Inputs!$B$30)*(1-Inputs!$B$33)*(1-Inputs!$B$30/Inputs!$B$31)/(Inputs!$B$29-Inputs!$B$30)*DCF!M$6</f>
        <v>824261.66715517372</v>
      </c>
      <c r="DK796" s="15">
        <f ca="1">SUM(CX796:DH796)+CA796*DCF!M$46*(1+Inputs!$B$30)*(1-Inputs!$B$33)*(1-Inputs!$B$30/Inputs!$B$31)/(Inputs!$B$29-Inputs!$B$30)*DCF!M$6</f>
        <v>49735.324220090471</v>
      </c>
      <c r="DM796" s="15">
        <f ca="1">DI796+DJ796+DK796+Inputs!$B$34+Inputs!$B$36-Inputs!$B$35</f>
        <v>1264289.9136782547</v>
      </c>
    </row>
    <row r="797" spans="1:117" x14ac:dyDescent="0.75">
      <c r="A797" s="11">
        <v>784</v>
      </c>
      <c r="C797" s="23">
        <f t="shared" ca="1" si="468"/>
        <v>-1.9722120910096972</v>
      </c>
      <c r="D797" s="23">
        <f t="shared" ca="1" si="468"/>
        <v>-0.55566783558319366</v>
      </c>
      <c r="E797" s="23">
        <f t="shared" ca="1" si="468"/>
        <v>4.7446342904719933E-2</v>
      </c>
      <c r="F797" s="23">
        <f t="shared" ca="1" si="468"/>
        <v>-0.17994102774333862</v>
      </c>
      <c r="G797" s="23">
        <f t="shared" ca="1" si="468"/>
        <v>0.84502062323676708</v>
      </c>
      <c r="H797" s="23">
        <f t="shared" ca="1" si="468"/>
        <v>5.9195044269479075E-3</v>
      </c>
      <c r="I797" s="23">
        <f t="shared" ca="1" si="468"/>
        <v>-2.7439859681779275</v>
      </c>
      <c r="J797" s="23">
        <f t="shared" ca="1" si="468"/>
        <v>0.38929322049093551</v>
      </c>
      <c r="K797" s="23">
        <f t="shared" ca="1" si="468"/>
        <v>-0.19006663970921811</v>
      </c>
      <c r="L797" s="23">
        <f t="shared" ca="1" si="468"/>
        <v>0.87441270492448397</v>
      </c>
      <c r="M797" s="23">
        <f t="shared" ca="1" si="468"/>
        <v>0.55473854909082343</v>
      </c>
      <c r="N797" s="23">
        <f ca="1">SQRT(Inputs!$B$38)*C797+SQRT(1-Inputs!$B$38)*_xlfn.NORM.S.INV(RAND())</f>
        <v>-1.2243340250451415</v>
      </c>
      <c r="O797" s="23">
        <f ca="1">SQRT(Inputs!$B$38)*D797+SQRT(1-Inputs!$B$38)*_xlfn.NORM.S.INV(RAND())</f>
        <v>-0.24787297594654717</v>
      </c>
      <c r="P797" s="23">
        <f ca="1">SQRT(Inputs!$B$38)*E797+SQRT(1-Inputs!$B$38)*_xlfn.NORM.S.INV(RAND())</f>
        <v>-0.45088323604261882</v>
      </c>
      <c r="Q797" s="23">
        <f ca="1">SQRT(Inputs!$B$38)*F797+SQRT(1-Inputs!$B$38)*_xlfn.NORM.S.INV(RAND())</f>
        <v>-0.53144756425379069</v>
      </c>
      <c r="R797" s="23">
        <f ca="1">SQRT(Inputs!$B$38)*G797+SQRT(1-Inputs!$B$38)*_xlfn.NORM.S.INV(RAND())</f>
        <v>-0.91129886366025548</v>
      </c>
      <c r="S797" s="23">
        <f ca="1">SQRT(Inputs!$B$38)*H797+SQRT(1-Inputs!$B$38)*_xlfn.NORM.S.INV(RAND())</f>
        <v>-0.24548330774847033</v>
      </c>
      <c r="T797" s="23">
        <f ca="1">SQRT(Inputs!$B$38)*I797+SQRT(1-Inputs!$B$38)*_xlfn.NORM.S.INV(RAND())</f>
        <v>-1.3314800216349811</v>
      </c>
      <c r="U797" s="23">
        <f ca="1">SQRT(Inputs!$B$38)*J797+SQRT(1-Inputs!$B$38)*_xlfn.NORM.S.INV(RAND())</f>
        <v>1.5654329987275362</v>
      </c>
      <c r="V797" s="23">
        <f ca="1">SQRT(Inputs!$B$38)*K797+SQRT(1-Inputs!$B$38)*_xlfn.NORM.S.INV(RAND())</f>
        <v>-0.29943479542452822</v>
      </c>
      <c r="W797" s="23">
        <f ca="1">SQRT(Inputs!$B$38)*L797+SQRT(1-Inputs!$B$38)*_xlfn.NORM.S.INV(RAND())</f>
        <v>2.112349135828822</v>
      </c>
      <c r="X797" s="23">
        <f ca="1">SQRT(Inputs!$B$38)*M797+SQRT(1-Inputs!$B$38)*_xlfn.NORM.S.INV(RAND())</f>
        <v>0.21088623349150681</v>
      </c>
      <c r="Y797" s="23">
        <f ca="1">SQRT(Inputs!$B$38)*C797+SQRT(1-Inputs!$B$38)*_xlfn.NORM.S.INV(RAND())</f>
        <v>-0.53791309152687117</v>
      </c>
      <c r="Z797" s="23">
        <f ca="1">SQRT(Inputs!$B$38)*D797+SQRT(1-Inputs!$B$38)*_xlfn.NORM.S.INV(RAND())</f>
        <v>-0.369846196244773</v>
      </c>
      <c r="AA797" s="23">
        <f ca="1">SQRT(Inputs!$B$38)*E797+SQRT(1-Inputs!$B$38)*_xlfn.NORM.S.INV(RAND())</f>
        <v>-0.93162714176785755</v>
      </c>
      <c r="AB797" s="23">
        <f ca="1">SQRT(Inputs!$B$38)*F797+SQRT(1-Inputs!$B$38)*_xlfn.NORM.S.INV(RAND())</f>
        <v>-1.2682444924845819</v>
      </c>
      <c r="AC797" s="23">
        <f ca="1">SQRT(Inputs!$B$38)*G797+SQRT(1-Inputs!$B$38)*_xlfn.NORM.S.INV(RAND())</f>
        <v>1.5601106082729197</v>
      </c>
      <c r="AD797" s="23">
        <f ca="1">SQRT(Inputs!$B$38)*H797+SQRT(1-Inputs!$B$38)*_xlfn.NORM.S.INV(RAND())</f>
        <v>-0.67072886637447615</v>
      </c>
      <c r="AE797" s="23">
        <f ca="1">SQRT(Inputs!$B$38)*I797+SQRT(1-Inputs!$B$38)*_xlfn.NORM.S.INV(RAND())</f>
        <v>-1.4753815198865039</v>
      </c>
      <c r="AF797" s="23">
        <f ca="1">SQRT(Inputs!$B$38)*J797+SQRT(1-Inputs!$B$38)*_xlfn.NORM.S.INV(RAND())</f>
        <v>0.59162170804693681</v>
      </c>
      <c r="AG797" s="23">
        <f ca="1">SQRT(Inputs!$B$38)*K797+SQRT(1-Inputs!$B$38)*_xlfn.NORM.S.INV(RAND())</f>
        <v>0.966134760792005</v>
      </c>
      <c r="AH797" s="23">
        <f ca="1">SQRT(Inputs!$B$38)*L797+SQRT(1-Inputs!$B$38)*_xlfn.NORM.S.INV(RAND())</f>
        <v>1.0203752792621692</v>
      </c>
      <c r="AI797" s="23">
        <f ca="1">SQRT(Inputs!$B$38)*M797+SQRT(1-Inputs!$B$38)*_xlfn.NORM.S.INV(RAND())</f>
        <v>0.51409836220800809</v>
      </c>
      <c r="AJ797" s="23">
        <f ca="1">SQRT(Inputs!$B$38)*C797+SQRT(1-Inputs!$B$38)*_xlfn.NORM.S.INV(RAND())</f>
        <v>-8.5250073817626504E-2</v>
      </c>
      <c r="AK797" s="23">
        <f ca="1">SQRT(Inputs!$B$38)*D797+SQRT(1-Inputs!$B$38)*_xlfn.NORM.S.INV(RAND())</f>
        <v>-0.1340030043034969</v>
      </c>
      <c r="AL797" s="23">
        <f ca="1">SQRT(Inputs!$B$38)*E797+SQRT(1-Inputs!$B$38)*_xlfn.NORM.S.INV(RAND())</f>
        <v>0.18006828838201228</v>
      </c>
      <c r="AM797" s="23">
        <f ca="1">SQRT(Inputs!$B$38)*F797+SQRT(1-Inputs!$B$38)*_xlfn.NORM.S.INV(RAND())</f>
        <v>0.38952296377296769</v>
      </c>
      <c r="AN797" s="23">
        <f ca="1">SQRT(Inputs!$B$38)*G797+SQRT(1-Inputs!$B$38)*_xlfn.NORM.S.INV(RAND())</f>
        <v>-8.3275125785596593E-2</v>
      </c>
      <c r="AO797" s="23">
        <f ca="1">SQRT(Inputs!$B$38)*H797+SQRT(1-Inputs!$B$38)*_xlfn.NORM.S.INV(RAND())</f>
        <v>0.6276402815973029</v>
      </c>
      <c r="AP797" s="23">
        <f ca="1">SQRT(Inputs!$B$38)*I797+SQRT(1-Inputs!$B$38)*_xlfn.NORM.S.INV(RAND())</f>
        <v>-2.6371745794631041</v>
      </c>
      <c r="AQ797" s="23">
        <f ca="1">SQRT(Inputs!$B$38)*J797+SQRT(1-Inputs!$B$38)*_xlfn.NORM.S.INV(RAND())</f>
        <v>-2.4134416568192735E-2</v>
      </c>
      <c r="AR797" s="23">
        <f ca="1">SQRT(Inputs!$B$38)*K797+SQRT(1-Inputs!$B$38)*_xlfn.NORM.S.INV(RAND())</f>
        <v>-1.3201919018866761</v>
      </c>
      <c r="AS797" s="23">
        <f ca="1">SQRT(Inputs!$B$38)*L797+SQRT(1-Inputs!$B$38)*_xlfn.NORM.S.INV(RAND())</f>
        <v>-0.72269826678021032</v>
      </c>
      <c r="AT797" s="23">
        <f ca="1">SQRT(Inputs!$B$38)*M797+SQRT(1-Inputs!$B$38)*_xlfn.NORM.S.INV(RAND())</f>
        <v>0.9390085723863969</v>
      </c>
      <c r="AU797" s="15">
        <f ca="1">Inputs!$B$6*EXP($B$8-0.5*C$5^2+C$5*N797)</f>
        <v>4070.1116168580629</v>
      </c>
      <c r="AV797" s="15">
        <f t="shared" ca="1" si="437"/>
        <v>4776.9775973368378</v>
      </c>
      <c r="AW797" s="15">
        <f t="shared" ca="1" si="438"/>
        <v>5481.0024446773577</v>
      </c>
      <c r="AX797" s="15">
        <f t="shared" ca="1" si="439"/>
        <v>6261.8815144156188</v>
      </c>
      <c r="AY797" s="15">
        <f t="shared" ca="1" si="440"/>
        <v>6880.0392420637027</v>
      </c>
      <c r="AZ797" s="15">
        <f t="shared" ca="1" si="441"/>
        <v>8190.056688874497</v>
      </c>
      <c r="BA797" s="15">
        <f t="shared" ca="1" si="442"/>
        <v>8718.8189373304776</v>
      </c>
      <c r="BB797" s="15">
        <f t="shared" ca="1" si="443"/>
        <v>12487.112053937612</v>
      </c>
      <c r="BC797" s="15">
        <f t="shared" ca="1" si="444"/>
        <v>14857.811391460356</v>
      </c>
      <c r="BD797" s="15">
        <f t="shared" ca="1" si="445"/>
        <v>22178.404405662568</v>
      </c>
      <c r="BE797" s="15">
        <f t="shared" ca="1" si="446"/>
        <v>27703.836371157697</v>
      </c>
      <c r="BF797" s="15">
        <f ca="1">Inputs!$B$13*EXP($B$9-0.5*C$6^2+C$6*Y797)</f>
        <v>12432.001622913085</v>
      </c>
      <c r="BG797" s="15">
        <f t="shared" ca="1" si="447"/>
        <v>14173.203847091378</v>
      </c>
      <c r="BH797" s="15">
        <f t="shared" ca="1" si="448"/>
        <v>14837.744087800593</v>
      </c>
      <c r="BI797" s="15">
        <f t="shared" ca="1" si="449"/>
        <v>14942.56351636203</v>
      </c>
      <c r="BJ797" s="15">
        <f t="shared" ca="1" si="450"/>
        <v>22938.126341679741</v>
      </c>
      <c r="BK797" s="15">
        <f t="shared" ca="1" si="451"/>
        <v>25695.358150924549</v>
      </c>
      <c r="BL797" s="15">
        <f t="shared" ca="1" si="452"/>
        <v>26070.61792493143</v>
      </c>
      <c r="BM797" s="15">
        <f t="shared" ca="1" si="453"/>
        <v>34490.402267041958</v>
      </c>
      <c r="BN797" s="15">
        <f t="shared" ca="1" si="454"/>
        <v>47625.629001363981</v>
      </c>
      <c r="BO797" s="15">
        <f t="shared" ca="1" si="455"/>
        <v>65977.678328594979</v>
      </c>
      <c r="BP797" s="15">
        <f t="shared" ca="1" si="456"/>
        <v>86076.513927922657</v>
      </c>
      <c r="BQ797" s="15">
        <f ca="1">Inputs!$B$20*EXP($B$10-0.5*C$7^2+C$7*AJ797)</f>
        <v>4161.754255166421</v>
      </c>
      <c r="BR797" s="15">
        <f t="shared" ca="1" si="457"/>
        <v>5411.6905177377466</v>
      </c>
      <c r="BS797" s="15">
        <f t="shared" ca="1" si="458"/>
        <v>7804.0665888156409</v>
      </c>
      <c r="BT797" s="15">
        <f t="shared" ca="1" si="459"/>
        <v>11917.767280854596</v>
      </c>
      <c r="BU797" s="15">
        <f t="shared" ca="1" si="460"/>
        <v>16187.115861724324</v>
      </c>
      <c r="BV797" s="15">
        <f t="shared" ca="1" si="461"/>
        <v>25941.717502068415</v>
      </c>
      <c r="BW797" s="15">
        <f t="shared" ca="1" si="462"/>
        <v>20716.049519422013</v>
      </c>
      <c r="BX797" s="15">
        <f t="shared" ca="1" si="463"/>
        <v>28834.873063441944</v>
      </c>
      <c r="BY797" s="15">
        <f t="shared" ca="1" si="464"/>
        <v>31384.296361888555</v>
      </c>
      <c r="BZ797" s="15">
        <f t="shared" ca="1" si="465"/>
        <v>38558.010821260395</v>
      </c>
      <c r="CA797" s="15">
        <f t="shared" ca="1" si="466"/>
        <v>63997.736250424343</v>
      </c>
      <c r="CB797" s="15">
        <f ca="1">(AU797*DCF!C$10-DCF!C$5*MAX(AU797*DCF!C$10,0)-MAX(AU797-Inputs!$B$6,0)/Inputs!$B$10)*DCF!C$6</f>
        <v>1045.2417652133915</v>
      </c>
      <c r="CC797" s="15">
        <f ca="1">(AV797*DCF!D$10-DCF!D$5*MAX(AV797*DCF!D$10,0)-MAX(AV797-AU797,0)/Inputs!$B$10)*DCF!D$6</f>
        <v>992.00515704712473</v>
      </c>
      <c r="CD797" s="15">
        <f ca="1">(AW797*DCF!E$10-DCF!E$5*MAX(AW797*DCF!E$10,0)-MAX(AW797-AV797,0)/Inputs!$B$10)*DCF!E$6</f>
        <v>1106.9006637893874</v>
      </c>
      <c r="CE797" s="15">
        <f ca="1">(AX797*DCF!F$10-DCF!F$5*MAX(AX797*DCF!F$10,0)-MAX(AX797-AW797,0)/Inputs!$B$10)*DCF!F$6</f>
        <v>1204.4771809915562</v>
      </c>
      <c r="CF797" s="15">
        <f ca="1">(AY797*DCF!G$10-DCF!G$5*MAX(AY797*DCF!G$10,0)-MAX(AY797-AX797,0)/Inputs!$B$10)*DCF!G$6</f>
        <v>1298.7416451177585</v>
      </c>
      <c r="CG797" s="15">
        <f ca="1">(AZ797*DCF!H$10-DCF!H$5*MAX(AZ797*DCF!H$10,0)-MAX(AZ797-AY797,0)/Inputs!$B$10)*DCF!H$6</f>
        <v>1357.4882978753753</v>
      </c>
      <c r="CH797" s="15">
        <f ca="1">(BA797*DCF!I$10-DCF!I$5*MAX(BA797*DCF!I$10,0)-MAX(BA797-AZ797,0)/Inputs!$B$10)*DCF!I$6</f>
        <v>1505.8746214633604</v>
      </c>
      <c r="CI797" s="15">
        <f ca="1">(BB797*DCF!J$10-DCF!J$5*MAX(BB797*DCF!J$10,0)-MAX(BB797-BA797,0)/Inputs!$B$10)*DCF!J$6</f>
        <v>1571.7946772702371</v>
      </c>
      <c r="CJ797" s="15">
        <f ca="1">(BC797*DCF!K$10-DCF!K$5*MAX(BC797*DCF!K$10,0)-MAX(BC797-BB797,0)/Inputs!$B$10)*DCF!K$6</f>
        <v>2060.0071976232166</v>
      </c>
      <c r="CK797" s="15">
        <f ca="1">(BD797*DCF!L$10-DCF!L$5*MAX(BD797*DCF!L$10,0)-MAX(BD797-BC797,0)/Inputs!$B$10)*DCF!L$6</f>
        <v>2398.2539207154896</v>
      </c>
      <c r="CL797" s="15">
        <f ca="1">(BE797*DCF!M$10-DCF!M$5*MAX(BE797*DCF!M$10,0)-MAX(BE797-BD797,0)/Inputs!$B$10)*DCF!M$6</f>
        <v>3249.2977476734704</v>
      </c>
      <c r="CM797" s="15">
        <f ca="1">(BF797*DCF!C$28-DCF!C$5*MAX(BF797*DCF!C$28,0)-MAX(BF797-Inputs!$B$13,0)/Inputs!$B$17)*DCF!C$6</f>
        <v>3552.8254979316298</v>
      </c>
      <c r="CN797" s="15">
        <f ca="1">(BG797*DCF!D$28-DCF!D$5*MAX(BG797*DCF!D$28,0)-MAX(BG797-BF797,0)/Inputs!$B$17)*DCF!D$6</f>
        <v>3802.8571531712919</v>
      </c>
      <c r="CO797" s="15">
        <f ca="1">(BH797*DCF!E$28-DCF!E$5*MAX(BH797*DCF!E$28,0)-MAX(BH797-BG797,0)/Inputs!$B$17)*DCF!E$6</f>
        <v>4071.3415989239825</v>
      </c>
      <c r="CP797" s="15">
        <f ca="1">(BI797*DCF!F$28-DCF!F$5*MAX(BI797*DCF!F$28,0)-MAX(BI797-BH797,0)/Inputs!$B$17)*DCF!F$6</f>
        <v>4037.4283609145637</v>
      </c>
      <c r="CQ797" s="15">
        <f ca="1">(BJ797*DCF!G$28-DCF!G$5*MAX(BJ797*DCF!G$28,0)-MAX(BJ797-BI797,0)/Inputs!$B$17)*DCF!G$6</f>
        <v>4606.696229709677</v>
      </c>
      <c r="CR797" s="15">
        <f ca="1">(BK797*DCF!H$28-DCF!H$5*MAX(BK797*DCF!H$28,0)-MAX(BK797-BJ797,0)/Inputs!$B$17)*DCF!H$6</f>
        <v>5926.3491151841454</v>
      </c>
      <c r="CS797" s="15">
        <f ca="1">(BL797*DCF!I$28-DCF!I$5*MAX(BL797*DCF!I$28,0)-MAX(BL797-BK797,0)/Inputs!$B$17)*DCF!I$6</f>
        <v>6076.723702073813</v>
      </c>
      <c r="CT797" s="15">
        <f ca="1">(BM797*DCF!J$28-DCF!J$5*MAX(BM797*DCF!J$28,0)-MAX(BM797-BL797,0)/Inputs!$B$17)*DCF!J$6</f>
        <v>6577.8283514574978</v>
      </c>
      <c r="CU797" s="15">
        <f ca="1">(BN797*DCF!K$28-DCF!K$5*MAX(BN797*DCF!K$28,0)-MAX(BN797-BM797,0)/Inputs!$B$17)*DCF!K$6</f>
        <v>8448.8439916020234</v>
      </c>
      <c r="CV797" s="15">
        <f ca="1">(BO797*DCF!L$28-DCF!L$5*MAX(BO797*DCF!L$28,0)-MAX(BO797-BN797,0)/Inputs!$B$17)*DCF!L$6</f>
        <v>11087.366706527706</v>
      </c>
      <c r="CW797" s="15">
        <f ca="1">(BP797*DCF!M$28-DCF!M$5*MAX(BP797*DCF!M$28,0)-MAX(BP797-BO797,0)/Inputs!$B$17)*DCF!M$6</f>
        <v>14094.452827274092</v>
      </c>
      <c r="CX797" s="15">
        <f ca="1">(BQ797*DCF!C$46-DCF!C$5*MAX(BQ797*DCF!C$46,0)-MAX(BQ797-Inputs!$B$20,0)/Inputs!$B$24)*DCF!C$6</f>
        <v>-1404.9105693993679</v>
      </c>
      <c r="CY797" s="15">
        <f ca="1">(BR797*DCF!D$46-DCF!D$5*MAX(BR797*DCF!D$46,0)-MAX(BR797-BQ797,0)/Inputs!$B$24)*DCF!D$6</f>
        <v>-1456.986796949762</v>
      </c>
      <c r="CZ797" s="15">
        <f ca="1">(BS797*DCF!E$46-DCF!E$5*MAX(BS797*DCF!E$46,0)-MAX(BS797-BR797,0)/Inputs!$B$24)*DCF!E$6</f>
        <v>-1865.8532481742113</v>
      </c>
      <c r="DA797" s="15">
        <f ca="1">(BT797*DCF!F$46-DCF!F$5*MAX(BT797*DCF!F$46,0)-MAX(BT797-BS797,0)/Inputs!$B$24)*DCF!F$6</f>
        <v>-2365.8556292348712</v>
      </c>
      <c r="DB797" s="15">
        <f ca="1">(BU797*DCF!G$46-DCF!G$5*MAX(BU797*DCF!G$46,0)-MAX(BU797-BT797,0)/Inputs!$B$24)*DCF!G$6</f>
        <v>-1980.6271063287763</v>
      </c>
      <c r="DC797" s="15">
        <f ca="1">(BV797*DCF!H$46-DCF!H$5*MAX(BV797*DCF!H$46,0)-MAX(BV797-BU797,0)/Inputs!$B$24)*DCF!H$6</f>
        <v>-3031.1826923010626</v>
      </c>
      <c r="DD797" s="15">
        <f ca="1">(BW797*DCF!I$46-DCF!I$5*MAX(BW797*DCF!I$46,0)-MAX(BW797-BV797,0)/Inputs!$B$24)*DCF!I$6</f>
        <v>478.44519261430918</v>
      </c>
      <c r="DE797" s="15">
        <f ca="1">(BX797*DCF!J$46-DCF!J$5*MAX(BX797*DCF!J$46,0)-MAX(BX797-BW797,0)/Inputs!$B$24)*DCF!J$6</f>
        <v>-943.43619745966316</v>
      </c>
      <c r="DF797" s="15">
        <f ca="1">(BY797*DCF!K$46-DCF!K$5*MAX(BY797*DCF!K$46,0)-MAX(BY797-BX797,0)/Inputs!$B$24)*DCF!K$6</f>
        <v>1168.2348364805682</v>
      </c>
      <c r="DG797" s="15">
        <f ca="1">(BZ797*DCF!L$46-DCF!L$5*MAX(BZ797*DCF!L$46,0)-MAX(BZ797-BY797,0)/Inputs!$B$24)*DCF!L$6</f>
        <v>1041.9017331713233</v>
      </c>
      <c r="DH797" s="15">
        <f ca="1">(CA797*DCF!M$46-DCF!M$5*MAX(CA797*DCF!M$46,0)-MAX(CA797-BZ797,0)/Inputs!$B$24)*DCF!M$6</f>
        <v>-301.16099431103061</v>
      </c>
      <c r="DI797" s="15">
        <f ca="1">SUM(CB797:CL797)+BE797*DCF!M$10*(1+Inputs!$B$30)*(1-Inputs!$B$33)*(1-Inputs!$B$30/Inputs!$B$31)/(Inputs!$B$29-Inputs!$B$30)*DCF!M$6</f>
        <v>94890.225841022388</v>
      </c>
      <c r="DJ797" s="15">
        <f ca="1">SUM(CM797:CW797)+BP797*DCF!M$28*(1+Inputs!$B$30)*(1-Inputs!$B$33)*(1-Inputs!$B$30/Inputs!$B$31)/(Inputs!$B$29-Inputs!$B$30)*DCF!M$6</f>
        <v>391685.48220872891</v>
      </c>
      <c r="DK797" s="15">
        <f ca="1">SUM(CX797:DH797)+CA797*DCF!M$46*(1+Inputs!$B$30)*(1-Inputs!$B$33)*(1-Inputs!$B$30/Inputs!$B$31)/(Inputs!$B$29-Inputs!$B$30)*DCF!M$6</f>
        <v>88286.649787763905</v>
      </c>
      <c r="DM797" s="15">
        <f ca="1">DI797+DJ797+DK797+Inputs!$B$34+Inputs!$B$36-Inputs!$B$35</f>
        <v>651713.35783751518</v>
      </c>
    </row>
    <row r="798" spans="1:117" x14ac:dyDescent="0.75">
      <c r="A798" s="11">
        <v>785</v>
      </c>
      <c r="C798" s="23">
        <f t="shared" ca="1" si="468"/>
        <v>-0.68628971918325099</v>
      </c>
      <c r="D798" s="23">
        <f t="shared" ca="1" si="468"/>
        <v>0.99637020063227444</v>
      </c>
      <c r="E798" s="23">
        <f t="shared" ca="1" si="468"/>
        <v>0.71998692431399447</v>
      </c>
      <c r="F798" s="23">
        <f t="shared" ca="1" si="468"/>
        <v>-0.4656956506708772</v>
      </c>
      <c r="G798" s="23">
        <f t="shared" ca="1" si="468"/>
        <v>0.32490133626005407</v>
      </c>
      <c r="H798" s="23">
        <f t="shared" ca="1" si="468"/>
        <v>1.0517741916208541</v>
      </c>
      <c r="I798" s="23">
        <f t="shared" ca="1" si="468"/>
        <v>-0.11994700945531164</v>
      </c>
      <c r="J798" s="23">
        <f t="shared" ca="1" si="468"/>
        <v>-0.1744385783280829</v>
      </c>
      <c r="K798" s="23">
        <f t="shared" ca="1" si="468"/>
        <v>1.6640899151109545</v>
      </c>
      <c r="L798" s="23">
        <f t="shared" ca="1" si="468"/>
        <v>1.3022227933913439</v>
      </c>
      <c r="M798" s="23">
        <f t="shared" ca="1" si="468"/>
        <v>-9.0491997829401802E-2</v>
      </c>
      <c r="N798" s="23">
        <f ca="1">SQRT(Inputs!$B$38)*C798+SQRT(1-Inputs!$B$38)*_xlfn.NORM.S.INV(RAND())</f>
        <v>-0.38333950239592074</v>
      </c>
      <c r="O798" s="23">
        <f ca="1">SQRT(Inputs!$B$38)*D798+SQRT(1-Inputs!$B$38)*_xlfn.NORM.S.INV(RAND())</f>
        <v>1.4635690874947951</v>
      </c>
      <c r="P798" s="23">
        <f ca="1">SQRT(Inputs!$B$38)*E798+SQRT(1-Inputs!$B$38)*_xlfn.NORM.S.INV(RAND())</f>
        <v>-0.18952554053909049</v>
      </c>
      <c r="Q798" s="23">
        <f ca="1">SQRT(Inputs!$B$38)*F798+SQRT(1-Inputs!$B$38)*_xlfn.NORM.S.INV(RAND())</f>
        <v>-0.90806539159905597</v>
      </c>
      <c r="R798" s="23">
        <f ca="1">SQRT(Inputs!$B$38)*G798+SQRT(1-Inputs!$B$38)*_xlfn.NORM.S.INV(RAND())</f>
        <v>-0.25991827045656646</v>
      </c>
      <c r="S798" s="23">
        <f ca="1">SQRT(Inputs!$B$38)*H798+SQRT(1-Inputs!$B$38)*_xlfn.NORM.S.INV(RAND())</f>
        <v>0.49900856507471358</v>
      </c>
      <c r="T798" s="23">
        <f ca="1">SQRT(Inputs!$B$38)*I798+SQRT(1-Inputs!$B$38)*_xlfn.NORM.S.INV(RAND())</f>
        <v>-0.6591442582552417</v>
      </c>
      <c r="U798" s="23">
        <f ca="1">SQRT(Inputs!$B$38)*J798+SQRT(1-Inputs!$B$38)*_xlfn.NORM.S.INV(RAND())</f>
        <v>-0.64371928650424315</v>
      </c>
      <c r="V798" s="23">
        <f ca="1">SQRT(Inputs!$B$38)*K798+SQRT(1-Inputs!$B$38)*_xlfn.NORM.S.INV(RAND())</f>
        <v>1.7720032268154895</v>
      </c>
      <c r="W798" s="23">
        <f ca="1">SQRT(Inputs!$B$38)*L798+SQRT(1-Inputs!$B$38)*_xlfn.NORM.S.INV(RAND())</f>
        <v>0.62409711831338788</v>
      </c>
      <c r="X798" s="23">
        <f ca="1">SQRT(Inputs!$B$38)*M798+SQRT(1-Inputs!$B$38)*_xlfn.NORM.S.INV(RAND())</f>
        <v>0.59594888912455857</v>
      </c>
      <c r="Y798" s="23">
        <f ca="1">SQRT(Inputs!$B$38)*C798+SQRT(1-Inputs!$B$38)*_xlfn.NORM.S.INV(RAND())</f>
        <v>-0.95533834370288173</v>
      </c>
      <c r="Z798" s="23">
        <f ca="1">SQRT(Inputs!$B$38)*D798+SQRT(1-Inputs!$B$38)*_xlfn.NORM.S.INV(RAND())</f>
        <v>0.54469224409957417</v>
      </c>
      <c r="AA798" s="23">
        <f ca="1">SQRT(Inputs!$B$38)*E798+SQRT(1-Inputs!$B$38)*_xlfn.NORM.S.INV(RAND())</f>
        <v>1.7664925194719019</v>
      </c>
      <c r="AB798" s="23">
        <f ca="1">SQRT(Inputs!$B$38)*F798+SQRT(1-Inputs!$B$38)*_xlfn.NORM.S.INV(RAND())</f>
        <v>-1.1643434591740267</v>
      </c>
      <c r="AC798" s="23">
        <f ca="1">SQRT(Inputs!$B$38)*G798+SQRT(1-Inputs!$B$38)*_xlfn.NORM.S.INV(RAND())</f>
        <v>-0.29389625239880202</v>
      </c>
      <c r="AD798" s="23">
        <f ca="1">SQRT(Inputs!$B$38)*H798+SQRT(1-Inputs!$B$38)*_xlfn.NORM.S.INV(RAND())</f>
        <v>-1.0282442555124969</v>
      </c>
      <c r="AE798" s="23">
        <f ca="1">SQRT(Inputs!$B$38)*I798+SQRT(1-Inputs!$B$38)*_xlfn.NORM.S.INV(RAND())</f>
        <v>1.0077300769682085</v>
      </c>
      <c r="AF798" s="23">
        <f ca="1">SQRT(Inputs!$B$38)*J798+SQRT(1-Inputs!$B$38)*_xlfn.NORM.S.INV(RAND())</f>
        <v>0.14489468718384499</v>
      </c>
      <c r="AG798" s="23">
        <f ca="1">SQRT(Inputs!$B$38)*K798+SQRT(1-Inputs!$B$38)*_xlfn.NORM.S.INV(RAND())</f>
        <v>0.40468203646020484</v>
      </c>
      <c r="AH798" s="23">
        <f ca="1">SQRT(Inputs!$B$38)*L798+SQRT(1-Inputs!$B$38)*_xlfn.NORM.S.INV(RAND())</f>
        <v>0.57844654586196764</v>
      </c>
      <c r="AI798" s="23">
        <f ca="1">SQRT(Inputs!$B$38)*M798+SQRT(1-Inputs!$B$38)*_xlfn.NORM.S.INV(RAND())</f>
        <v>0.35462031444104564</v>
      </c>
      <c r="AJ798" s="23">
        <f ca="1">SQRT(Inputs!$B$38)*C798+SQRT(1-Inputs!$B$38)*_xlfn.NORM.S.INV(RAND())</f>
        <v>-1.6705782964615221</v>
      </c>
      <c r="AK798" s="23">
        <f ca="1">SQRT(Inputs!$B$38)*D798+SQRT(1-Inputs!$B$38)*_xlfn.NORM.S.INV(RAND())</f>
        <v>-1.0024754304133534</v>
      </c>
      <c r="AL798" s="23">
        <f ca="1">SQRT(Inputs!$B$38)*E798+SQRT(1-Inputs!$B$38)*_xlfn.NORM.S.INV(RAND())</f>
        <v>-1.1180677290781151</v>
      </c>
      <c r="AM798" s="23">
        <f ca="1">SQRT(Inputs!$B$38)*F798+SQRT(1-Inputs!$B$38)*_xlfn.NORM.S.INV(RAND())</f>
        <v>-0.84517301194077121</v>
      </c>
      <c r="AN798" s="23">
        <f ca="1">SQRT(Inputs!$B$38)*G798+SQRT(1-Inputs!$B$38)*_xlfn.NORM.S.INV(RAND())</f>
        <v>0.99042416766774088</v>
      </c>
      <c r="AO798" s="23">
        <f ca="1">SQRT(Inputs!$B$38)*H798+SQRT(1-Inputs!$B$38)*_xlfn.NORM.S.INV(RAND())</f>
        <v>1.2813527714471389</v>
      </c>
      <c r="AP798" s="23">
        <f ca="1">SQRT(Inputs!$B$38)*I798+SQRT(1-Inputs!$B$38)*_xlfn.NORM.S.INV(RAND())</f>
        <v>-0.71586576132562063</v>
      </c>
      <c r="AQ798" s="23">
        <f ca="1">SQRT(Inputs!$B$38)*J798+SQRT(1-Inputs!$B$38)*_xlfn.NORM.S.INV(RAND())</f>
        <v>-0.89823646511553135</v>
      </c>
      <c r="AR798" s="23">
        <f ca="1">SQRT(Inputs!$B$38)*K798+SQRT(1-Inputs!$B$38)*_xlfn.NORM.S.INV(RAND())</f>
        <v>0.66173880438025068</v>
      </c>
      <c r="AS798" s="23">
        <f ca="1">SQRT(Inputs!$B$38)*L798+SQRT(1-Inputs!$B$38)*_xlfn.NORM.S.INV(RAND())</f>
        <v>-0.72814860470233611</v>
      </c>
      <c r="AT798" s="23">
        <f ca="1">SQRT(Inputs!$B$38)*M798+SQRT(1-Inputs!$B$38)*_xlfn.NORM.S.INV(RAND())</f>
        <v>-1.6463727479099601</v>
      </c>
      <c r="AU798" s="15">
        <f ca="1">Inputs!$B$6*EXP($B$8-0.5*C$5^2+C$5*N798)</f>
        <v>4663.6797994917633</v>
      </c>
      <c r="AV798" s="15">
        <f t="shared" ca="1" si="437"/>
        <v>7039.7958541030421</v>
      </c>
      <c r="AW798" s="15">
        <f t="shared" ca="1" si="438"/>
        <v>8367.1336380775556</v>
      </c>
      <c r="AX798" s="15">
        <f t="shared" ca="1" si="439"/>
        <v>9119.838562842493</v>
      </c>
      <c r="AY798" s="15">
        <f t="shared" ca="1" si="440"/>
        <v>10812.135461664553</v>
      </c>
      <c r="AZ798" s="15">
        <f t="shared" ca="1" si="441"/>
        <v>13970.509381354808</v>
      </c>
      <c r="BA798" s="15">
        <f t="shared" ca="1" si="442"/>
        <v>15956.688104079505</v>
      </c>
      <c r="BB798" s="15">
        <f t="shared" ca="1" si="443"/>
        <v>18315.673174912634</v>
      </c>
      <c r="BC798" s="15">
        <f t="shared" ca="1" si="444"/>
        <v>26616.770918330905</v>
      </c>
      <c r="BD798" s="15">
        <f t="shared" ca="1" si="445"/>
        <v>34568.170636173476</v>
      </c>
      <c r="BE798" s="15">
        <f t="shared" ca="1" si="446"/>
        <v>44721.609687798271</v>
      </c>
      <c r="BF798" s="15">
        <f ca="1">Inputs!$B$13*EXP($B$9-0.5*C$6^2+C$6*Y798)</f>
        <v>11444.626654375019</v>
      </c>
      <c r="BG798" s="15">
        <f t="shared" ca="1" si="447"/>
        <v>15388.45256447945</v>
      </c>
      <c r="BH798" s="15">
        <f t="shared" ca="1" si="448"/>
        <v>25202.459232846693</v>
      </c>
      <c r="BI798" s="15">
        <f t="shared" ca="1" si="449"/>
        <v>25789.656812893852</v>
      </c>
      <c r="BJ798" s="15">
        <f t="shared" ca="1" si="450"/>
        <v>30305.020300608987</v>
      </c>
      <c r="BK798" s="15">
        <f t="shared" ca="1" si="451"/>
        <v>32334.991934459325</v>
      </c>
      <c r="BL798" s="15">
        <f t="shared" ca="1" si="452"/>
        <v>45260.697459815558</v>
      </c>
      <c r="BM798" s="15">
        <f t="shared" ca="1" si="453"/>
        <v>56645.661058218779</v>
      </c>
      <c r="BN798" s="15">
        <f t="shared" ca="1" si="454"/>
        <v>73128.865759856795</v>
      </c>
      <c r="BO798" s="15">
        <f t="shared" ca="1" si="455"/>
        <v>96235.537949828853</v>
      </c>
      <c r="BP798" s="15">
        <f t="shared" ca="1" si="456"/>
        <v>123303.71522850616</v>
      </c>
      <c r="BQ798" s="15">
        <f ca="1">Inputs!$B$20*EXP($B$10-0.5*C$7^2+C$7*AJ798)</f>
        <v>2371.7977349142748</v>
      </c>
      <c r="BR798" s="15">
        <f t="shared" ca="1" si="457"/>
        <v>2340.7316825492267</v>
      </c>
      <c r="BS798" s="15">
        <f t="shared" ca="1" si="458"/>
        <v>2324.99655188423</v>
      </c>
      <c r="BT798" s="15">
        <f t="shared" ca="1" si="459"/>
        <v>2568.19514437821</v>
      </c>
      <c r="BU798" s="15">
        <f t="shared" ca="1" si="460"/>
        <v>4523.0724792517876</v>
      </c>
      <c r="BV798" s="15">
        <f t="shared" ca="1" si="461"/>
        <v>8398.9674159847036</v>
      </c>
      <c r="BW798" s="15">
        <f t="shared" ca="1" si="462"/>
        <v>10072.497363931099</v>
      </c>
      <c r="BX798" s="15">
        <f t="shared" ca="1" si="463"/>
        <v>11766.43062689551</v>
      </c>
      <c r="BY798" s="15">
        <f t="shared" ca="1" si="464"/>
        <v>18712.001016499362</v>
      </c>
      <c r="BZ798" s="15">
        <f t="shared" ca="1" si="465"/>
        <v>22966.103248050033</v>
      </c>
      <c r="CA798" s="15">
        <f t="shared" ca="1" si="466"/>
        <v>24077.526253973447</v>
      </c>
      <c r="CB798" s="15">
        <f ca="1">(AU798*DCF!C$10-DCF!C$5*MAX(AU798*DCF!C$10,0)-MAX(AU798-Inputs!$B$6,0)/Inputs!$B$10)*DCF!C$6</f>
        <v>1045.203086901819</v>
      </c>
      <c r="CC798" s="15">
        <f ca="1">(AV798*DCF!D$10-DCF!D$5*MAX(AV798*DCF!D$10,0)-MAX(AV798-AU798,0)/Inputs!$B$10)*DCF!D$6</f>
        <v>1136.5488338441462</v>
      </c>
      <c r="CD798" s="15">
        <f ca="1">(AW798*DCF!E$10-DCF!E$5*MAX(AW798*DCF!E$10,0)-MAX(AW798-AV798,0)/Inputs!$B$10)*DCF!E$6</f>
        <v>1632.8665272394046</v>
      </c>
      <c r="CE798" s="15">
        <f ca="1">(AX798*DCF!F$10-DCF!F$5*MAX(AX798*DCF!F$10,0)-MAX(AX798-AW798,0)/Inputs!$B$10)*DCF!F$6</f>
        <v>1834.2269910348937</v>
      </c>
      <c r="CF798" s="15">
        <f ca="1">(AY798*DCF!G$10-DCF!G$5*MAX(AY798*DCF!G$10,0)-MAX(AY798-AX798,0)/Inputs!$B$10)*DCF!G$6</f>
        <v>1902.4420431182066</v>
      </c>
      <c r="CG798" s="15">
        <f ca="1">(AZ798*DCF!H$10-DCF!H$5*MAX(AZ798*DCF!H$10,0)-MAX(AZ798-AY798,0)/Inputs!$B$10)*DCF!H$6</f>
        <v>2151.5585064037309</v>
      </c>
      <c r="CH798" s="15">
        <f ca="1">(BA798*DCF!I$10-DCF!I$5*MAX(BA798*DCF!I$10,0)-MAX(BA798-AZ798,0)/Inputs!$B$10)*DCF!I$6</f>
        <v>2588.9019149188557</v>
      </c>
      <c r="CI798" s="15">
        <f ca="1">(BB798*DCF!J$10-DCF!J$5*MAX(BB798*DCF!J$10,0)-MAX(BB798-BA798,0)/Inputs!$B$10)*DCF!J$6</f>
        <v>2785.5467005864639</v>
      </c>
      <c r="CJ798" s="15">
        <f ca="1">(BC798*DCF!K$10-DCF!K$5*MAX(BC798*DCF!K$10,0)-MAX(BC798-BB798,0)/Inputs!$B$10)*DCF!K$6</f>
        <v>3122.845331896991</v>
      </c>
      <c r="CK798" s="15">
        <f ca="1">(BD798*DCF!L$10-DCF!L$5*MAX(BD798*DCF!L$10,0)-MAX(BD798-BC798,0)/Inputs!$B$10)*DCF!L$6</f>
        <v>4185.2927512353817</v>
      </c>
      <c r="CL798" s="15">
        <f ca="1">(BE798*DCF!M$10-DCF!M$5*MAX(BE798*DCF!M$10,0)-MAX(BE798-BD798,0)/Inputs!$B$10)*DCF!M$6</f>
        <v>5097.8607750594238</v>
      </c>
      <c r="CM798" s="15">
        <f ca="1">(BF798*DCF!C$28-DCF!C$5*MAX(BF798*DCF!C$28,0)-MAX(BF798-Inputs!$B$13,0)/Inputs!$B$17)*DCF!C$6</f>
        <v>3479.5163034282973</v>
      </c>
      <c r="CN798" s="15">
        <f ca="1">(BG798*DCF!D$28-DCF!D$5*MAX(BG798*DCF!D$28,0)-MAX(BG798-BF798,0)/Inputs!$B$17)*DCF!D$6</f>
        <v>3690.8553070340099</v>
      </c>
      <c r="CO798" s="15">
        <f ca="1">(BH798*DCF!E$28-DCF!E$5*MAX(BH798*DCF!E$28,0)-MAX(BH798-BG798,0)/Inputs!$B$17)*DCF!E$6</f>
        <v>5203.5795942370551</v>
      </c>
      <c r="CP798" s="15">
        <f ca="1">(BI798*DCF!F$28-DCF!F$5*MAX(BI798*DCF!F$28,0)-MAX(BI798-BH798,0)/Inputs!$B$17)*DCF!F$6</f>
        <v>6894.3039020838514</v>
      </c>
      <c r="CQ798" s="15">
        <f ca="1">(BJ798*DCF!G$28-DCF!G$5*MAX(BJ798*DCF!G$28,0)-MAX(BJ798-BI798,0)/Inputs!$B$17)*DCF!G$6</f>
        <v>7103.4279082304929</v>
      </c>
      <c r="CR798" s="15">
        <f ca="1">(BK798*DCF!H$28-DCF!H$5*MAX(BK798*DCF!H$28,0)-MAX(BK798-BJ798,0)/Inputs!$B$17)*DCF!H$6</f>
        <v>7681.3996248804915</v>
      </c>
      <c r="CS798" s="15">
        <f ca="1">(BL798*DCF!I$28-DCF!I$5*MAX(BL798*DCF!I$28,0)-MAX(BL798-BK798,0)/Inputs!$B$17)*DCF!I$6</f>
        <v>8787.9554596593371</v>
      </c>
      <c r="CT798" s="15">
        <f ca="1">(BM798*DCF!J$28-DCF!J$5*MAX(BM798*DCF!J$28,0)-MAX(BM798-BL798,0)/Inputs!$B$17)*DCF!J$6</f>
        <v>11127.131764894008</v>
      </c>
      <c r="CU798" s="15">
        <f ca="1">(BN798*DCF!K$28-DCF!K$5*MAX(BN798*DCF!K$28,0)-MAX(BN798-BM798,0)/Inputs!$B$17)*DCF!K$6</f>
        <v>13424.617276046107</v>
      </c>
      <c r="CV798" s="15">
        <f ca="1">(BO798*DCF!L$28-DCF!L$5*MAX(BO798*DCF!L$28,0)-MAX(BO798-BN798,0)/Inputs!$B$17)*DCF!L$6</f>
        <v>16586.451304427286</v>
      </c>
      <c r="CW798" s="15">
        <f ca="1">(BP798*DCF!M$28-DCF!M$5*MAX(BP798*DCF!M$28,0)-MAX(BP798-BO798,0)/Inputs!$B$17)*DCF!M$6</f>
        <v>20370.28025735827</v>
      </c>
      <c r="CX798" s="15">
        <f ca="1">(BQ798*DCF!C$46-DCF!C$5*MAX(BQ798*DCF!C$46,0)-MAX(BQ798-Inputs!$B$20,0)/Inputs!$B$24)*DCF!C$6</f>
        <v>-547.75929212800804</v>
      </c>
      <c r="CY798" s="15">
        <f ca="1">(BR798*DCF!D$46-DCF!D$5*MAX(BR798*DCF!D$46,0)-MAX(BR798-BQ798,0)/Inputs!$B$24)*DCF!D$6</f>
        <v>-399.50831164268436</v>
      </c>
      <c r="CZ798" s="15">
        <f ca="1">(BS798*DCF!E$46-DCF!E$5*MAX(BS798*DCF!E$46,0)-MAX(BS798-BR798,0)/Inputs!$B$24)*DCF!E$6</f>
        <v>-274.93489038302073</v>
      </c>
      <c r="DA798" s="15">
        <f ca="1">(BT798*DCF!F$46-DCF!F$5*MAX(BT798*DCF!F$46,0)-MAX(BT798-BS798,0)/Inputs!$B$24)*DCF!F$6</f>
        <v>-275.58850340299347</v>
      </c>
      <c r="DB798" s="15">
        <f ca="1">(BU798*DCF!G$46-DCF!G$5*MAX(BU798*DCF!G$46,0)-MAX(BU798-BT798,0)/Inputs!$B$24)*DCF!G$6</f>
        <v>-809.72933349337575</v>
      </c>
      <c r="DC798" s="15">
        <f ca="1">(BV798*DCF!H$46-DCF!H$5*MAX(BV798*DCF!H$46,0)-MAX(BV798-BU798,0)/Inputs!$B$24)*DCF!H$6</f>
        <v>-1204.4106035874684</v>
      </c>
      <c r="DD798" s="15">
        <f ca="1">(BW798*DCF!I$46-DCF!I$5*MAX(BW798*DCF!I$46,0)-MAX(BW798-BV798,0)/Inputs!$B$24)*DCF!I$6</f>
        <v>-247.77747619938782</v>
      </c>
      <c r="DE798" s="15">
        <f ca="1">(BX798*DCF!J$46-DCF!J$5*MAX(BX798*DCF!J$46,0)-MAX(BX798-BW798,0)/Inputs!$B$24)*DCF!J$6</f>
        <v>44.365790779592118</v>
      </c>
      <c r="DF798" s="15">
        <f ca="1">(BY798*DCF!K$46-DCF!K$5*MAX(BY798*DCF!K$46,0)-MAX(BY798-BX798,0)/Inputs!$B$24)*DCF!K$6</f>
        <v>-632.58784138383646</v>
      </c>
      <c r="DG798" s="15">
        <f ca="1">(BZ798*DCF!L$46-DCF!L$5*MAX(BZ798*DCF!L$46,0)-MAX(BZ798-BY798,0)/Inputs!$B$24)*DCF!L$6</f>
        <v>624.82314507794979</v>
      </c>
      <c r="DH798" s="15">
        <f ca="1">(CA798*DCF!M$46-DCF!M$5*MAX(CA798*DCF!M$46,0)-MAX(CA798-BZ798,0)/Inputs!$B$24)*DCF!M$6</f>
        <v>1655.2336726260617</v>
      </c>
      <c r="DI798" s="15">
        <f ca="1">SUM(CB798:CL798)+BE798*DCF!M$10*(1+Inputs!$B$30)*(1-Inputs!$B$33)*(1-Inputs!$B$30/Inputs!$B$31)/(Inputs!$B$29-Inputs!$B$30)*DCF!M$6</f>
        <v>151944.12460544729</v>
      </c>
      <c r="DJ798" s="15">
        <f ca="1">SUM(CM798:CW798)+BP798*DCF!M$28*(1+Inputs!$B$30)*(1-Inputs!$B$33)*(1-Inputs!$B$30/Inputs!$B$31)/(Inputs!$B$29-Inputs!$B$30)*DCF!M$6</f>
        <v>561890.67870730173</v>
      </c>
      <c r="DK798" s="15">
        <f ca="1">SUM(CX798:DH798)+CA798*DCF!M$46*(1+Inputs!$B$30)*(1-Inputs!$B$33)*(1-Inputs!$B$30/Inputs!$B$31)/(Inputs!$B$29-Inputs!$B$30)*DCF!M$6</f>
        <v>35158.83411022467</v>
      </c>
      <c r="DM798" s="15">
        <f ca="1">DI798+DJ798+DK798+Inputs!$B$34+Inputs!$B$36-Inputs!$B$35</f>
        <v>825844.63742297364</v>
      </c>
    </row>
    <row r="799" spans="1:117" x14ac:dyDescent="0.75">
      <c r="A799" s="11">
        <v>786</v>
      </c>
      <c r="C799" s="23">
        <f t="shared" ca="1" si="468"/>
        <v>1.3996780685498895</v>
      </c>
      <c r="D799" s="23">
        <f t="shared" ca="1" si="468"/>
        <v>-0.21038848600889845</v>
      </c>
      <c r="E799" s="23">
        <f t="shared" ca="1" si="468"/>
        <v>0.54209091975692925</v>
      </c>
      <c r="F799" s="23">
        <f t="shared" ca="1" si="468"/>
        <v>0.69006683845479777</v>
      </c>
      <c r="G799" s="23">
        <f t="shared" ca="1" si="468"/>
        <v>-1.2048159440411963</v>
      </c>
      <c r="H799" s="23">
        <f t="shared" ca="1" si="468"/>
        <v>0.48094273649657843</v>
      </c>
      <c r="I799" s="23">
        <f t="shared" ca="1" si="468"/>
        <v>0.10878458721818567</v>
      </c>
      <c r="J799" s="23">
        <f t="shared" ca="1" si="468"/>
        <v>-0.15701600566199642</v>
      </c>
      <c r="K799" s="23">
        <f t="shared" ca="1" si="468"/>
        <v>-0.99724647088558938</v>
      </c>
      <c r="L799" s="23">
        <f t="shared" ca="1" si="468"/>
        <v>0.4975530438828466</v>
      </c>
      <c r="M799" s="23">
        <f t="shared" ca="1" si="468"/>
        <v>-0.77924992185487596</v>
      </c>
      <c r="N799" s="23">
        <f ca="1">SQRT(Inputs!$B$38)*C799+SQRT(1-Inputs!$B$38)*_xlfn.NORM.S.INV(RAND())</f>
        <v>0.45089932747384365</v>
      </c>
      <c r="O799" s="23">
        <f ca="1">SQRT(Inputs!$B$38)*D799+SQRT(1-Inputs!$B$38)*_xlfn.NORM.S.INV(RAND())</f>
        <v>-0.89955173434628977</v>
      </c>
      <c r="P799" s="23">
        <f ca="1">SQRT(Inputs!$B$38)*E799+SQRT(1-Inputs!$B$38)*_xlfn.NORM.S.INV(RAND())</f>
        <v>1.7381767864480324</v>
      </c>
      <c r="Q799" s="23">
        <f ca="1">SQRT(Inputs!$B$38)*F799+SQRT(1-Inputs!$B$38)*_xlfn.NORM.S.INV(RAND())</f>
        <v>-0.80345951360549805</v>
      </c>
      <c r="R799" s="23">
        <f ca="1">SQRT(Inputs!$B$38)*G799+SQRT(1-Inputs!$B$38)*_xlfn.NORM.S.INV(RAND())</f>
        <v>-0.63618000833960187</v>
      </c>
      <c r="S799" s="23">
        <f ca="1">SQRT(Inputs!$B$38)*H799+SQRT(1-Inputs!$B$38)*_xlfn.NORM.S.INV(RAND())</f>
        <v>8.5094123921504561E-2</v>
      </c>
      <c r="T799" s="23">
        <f ca="1">SQRT(Inputs!$B$38)*I799+SQRT(1-Inputs!$B$38)*_xlfn.NORM.S.INV(RAND())</f>
        <v>-0.16298170180888991</v>
      </c>
      <c r="U799" s="23">
        <f ca="1">SQRT(Inputs!$B$38)*J799+SQRT(1-Inputs!$B$38)*_xlfn.NORM.S.INV(RAND())</f>
        <v>-0.47712185754923642</v>
      </c>
      <c r="V799" s="23">
        <f ca="1">SQRT(Inputs!$B$38)*K799+SQRT(1-Inputs!$B$38)*_xlfn.NORM.S.INV(RAND())</f>
        <v>-1.2095906798808342</v>
      </c>
      <c r="W799" s="23">
        <f ca="1">SQRT(Inputs!$B$38)*L799+SQRT(1-Inputs!$B$38)*_xlfn.NORM.S.INV(RAND())</f>
        <v>-0.62482514381174004</v>
      </c>
      <c r="X799" s="23">
        <f ca="1">SQRT(Inputs!$B$38)*M799+SQRT(1-Inputs!$B$38)*_xlfn.NORM.S.INV(RAND())</f>
        <v>-1.297276811366713</v>
      </c>
      <c r="Y799" s="23">
        <f ca="1">SQRT(Inputs!$B$38)*C799+SQRT(1-Inputs!$B$38)*_xlfn.NORM.S.INV(RAND())</f>
        <v>0.19103654181045338</v>
      </c>
      <c r="Z799" s="23">
        <f ca="1">SQRT(Inputs!$B$38)*D799+SQRT(1-Inputs!$B$38)*_xlfn.NORM.S.INV(RAND())</f>
        <v>0.48236967494633132</v>
      </c>
      <c r="AA799" s="23">
        <f ca="1">SQRT(Inputs!$B$38)*E799+SQRT(1-Inputs!$B$38)*_xlfn.NORM.S.INV(RAND())</f>
        <v>-0.14404474244282944</v>
      </c>
      <c r="AB799" s="23">
        <f ca="1">SQRT(Inputs!$B$38)*F799+SQRT(1-Inputs!$B$38)*_xlfn.NORM.S.INV(RAND())</f>
        <v>1.570993072405851</v>
      </c>
      <c r="AC799" s="23">
        <f ca="1">SQRT(Inputs!$B$38)*G799+SQRT(1-Inputs!$B$38)*_xlfn.NORM.S.INV(RAND())</f>
        <v>0.19198267495560628</v>
      </c>
      <c r="AD799" s="23">
        <f ca="1">SQRT(Inputs!$B$38)*H799+SQRT(1-Inputs!$B$38)*_xlfn.NORM.S.INV(RAND())</f>
        <v>2.4501814263858406</v>
      </c>
      <c r="AE799" s="23">
        <f ca="1">SQRT(Inputs!$B$38)*I799+SQRT(1-Inputs!$B$38)*_xlfn.NORM.S.INV(RAND())</f>
        <v>-2.1053200441968225</v>
      </c>
      <c r="AF799" s="23">
        <f ca="1">SQRT(Inputs!$B$38)*J799+SQRT(1-Inputs!$B$38)*_xlfn.NORM.S.INV(RAND())</f>
        <v>-0.19637511494238238</v>
      </c>
      <c r="AG799" s="23">
        <f ca="1">SQRT(Inputs!$B$38)*K799+SQRT(1-Inputs!$B$38)*_xlfn.NORM.S.INV(RAND())</f>
        <v>-1.5209543307813549</v>
      </c>
      <c r="AH799" s="23">
        <f ca="1">SQRT(Inputs!$B$38)*L799+SQRT(1-Inputs!$B$38)*_xlfn.NORM.S.INV(RAND())</f>
        <v>-1.2022874461110595</v>
      </c>
      <c r="AI799" s="23">
        <f ca="1">SQRT(Inputs!$B$38)*M799+SQRT(1-Inputs!$B$38)*_xlfn.NORM.S.INV(RAND())</f>
        <v>1.2603100543227013</v>
      </c>
      <c r="AJ799" s="23">
        <f ca="1">SQRT(Inputs!$B$38)*C799+SQRT(1-Inputs!$B$38)*_xlfn.NORM.S.INV(RAND())</f>
        <v>1.99855356201908</v>
      </c>
      <c r="AK799" s="23">
        <f ca="1">SQRT(Inputs!$B$38)*D799+SQRT(1-Inputs!$B$38)*_xlfn.NORM.S.INV(RAND())</f>
        <v>0.69155451459620099</v>
      </c>
      <c r="AL799" s="23">
        <f ca="1">SQRT(Inputs!$B$38)*E799+SQRT(1-Inputs!$B$38)*_xlfn.NORM.S.INV(RAND())</f>
        <v>7.2146115293379026E-2</v>
      </c>
      <c r="AM799" s="23">
        <f ca="1">SQRT(Inputs!$B$38)*F799+SQRT(1-Inputs!$B$38)*_xlfn.NORM.S.INV(RAND())</f>
        <v>0.63074352257993149</v>
      </c>
      <c r="AN799" s="23">
        <f ca="1">SQRT(Inputs!$B$38)*G799+SQRT(1-Inputs!$B$38)*_xlfn.NORM.S.INV(RAND())</f>
        <v>-0.46048892082686105</v>
      </c>
      <c r="AO799" s="23">
        <f ca="1">SQRT(Inputs!$B$38)*H799+SQRT(1-Inputs!$B$38)*_xlfn.NORM.S.INV(RAND())</f>
        <v>-1.0196064671654945</v>
      </c>
      <c r="AP799" s="23">
        <f ca="1">SQRT(Inputs!$B$38)*I799+SQRT(1-Inputs!$B$38)*_xlfn.NORM.S.INV(RAND())</f>
        <v>-0.73352789559629539</v>
      </c>
      <c r="AQ799" s="23">
        <f ca="1">SQRT(Inputs!$B$38)*J799+SQRT(1-Inputs!$B$38)*_xlfn.NORM.S.INV(RAND())</f>
        <v>-1.7286079028372541</v>
      </c>
      <c r="AR799" s="23">
        <f ca="1">SQRT(Inputs!$B$38)*K799+SQRT(1-Inputs!$B$38)*_xlfn.NORM.S.INV(RAND())</f>
        <v>-0.7300906117910182</v>
      </c>
      <c r="AS799" s="23">
        <f ca="1">SQRT(Inputs!$B$38)*L799+SQRT(1-Inputs!$B$38)*_xlfn.NORM.S.INV(RAND())</f>
        <v>0.30097626192460353</v>
      </c>
      <c r="AT799" s="23">
        <f ca="1">SQRT(Inputs!$B$38)*M799+SQRT(1-Inputs!$B$38)*_xlfn.NORM.S.INV(RAND())</f>
        <v>-1.5525446946160482</v>
      </c>
      <c r="AU799" s="15">
        <f ca="1">Inputs!$B$6*EXP($B$8-0.5*C$5^2+C$5*N799)</f>
        <v>5337.9708920508965</v>
      </c>
      <c r="AV799" s="15">
        <f t="shared" ca="1" si="437"/>
        <v>5692.591457427322</v>
      </c>
      <c r="AW799" s="15">
        <f t="shared" ca="1" si="438"/>
        <v>8775.0153229999378</v>
      </c>
      <c r="AX799" s="15">
        <f t="shared" ca="1" si="439"/>
        <v>9690.228088197704</v>
      </c>
      <c r="AY799" s="15">
        <f t="shared" ca="1" si="440"/>
        <v>10994.467414989071</v>
      </c>
      <c r="AZ799" s="15">
        <f t="shared" ca="1" si="441"/>
        <v>13573.123758600728</v>
      </c>
      <c r="BA799" s="15">
        <f t="shared" ca="1" si="442"/>
        <v>16329.108110823801</v>
      </c>
      <c r="BB799" s="15">
        <f t="shared" ca="1" si="443"/>
        <v>19058.624332897132</v>
      </c>
      <c r="BC799" s="15">
        <f t="shared" ca="1" si="444"/>
        <v>20769.615875333257</v>
      </c>
      <c r="BD799" s="15">
        <f t="shared" ca="1" si="445"/>
        <v>24000.312949598632</v>
      </c>
      <c r="BE799" s="15">
        <f t="shared" ca="1" si="446"/>
        <v>26131.847030086516</v>
      </c>
      <c r="BF799" s="15">
        <f ca="1">Inputs!$B$13*EXP($B$9-0.5*C$6^2+C$6*Y799)</f>
        <v>14364.882393392496</v>
      </c>
      <c r="BG799" s="15">
        <f t="shared" ca="1" si="447"/>
        <v>19099.042120250375</v>
      </c>
      <c r="BH799" s="15">
        <f t="shared" ca="1" si="448"/>
        <v>22784.617354982922</v>
      </c>
      <c r="BI799" s="15">
        <f t="shared" ca="1" si="449"/>
        <v>35521.534922478815</v>
      </c>
      <c r="BJ799" s="15">
        <f t="shared" ca="1" si="450"/>
        <v>44769.015394585564</v>
      </c>
      <c r="BK799" s="15">
        <f t="shared" ca="1" si="451"/>
        <v>76701.192028332487</v>
      </c>
      <c r="BL799" s="15">
        <f t="shared" ca="1" si="452"/>
        <v>71720.818223453054</v>
      </c>
      <c r="BM799" s="15">
        <f t="shared" ca="1" si="453"/>
        <v>86035.695764501128</v>
      </c>
      <c r="BN799" s="15">
        <f t="shared" ca="1" si="454"/>
        <v>88182.60762972862</v>
      </c>
      <c r="BO799" s="15">
        <f t="shared" ca="1" si="455"/>
        <v>94348.215010505024</v>
      </c>
      <c r="BP799" s="15">
        <f t="shared" ca="1" si="456"/>
        <v>133948.52111835321</v>
      </c>
      <c r="BQ799" s="15">
        <f ca="1">Inputs!$B$20*EXP($B$10-0.5*C$7^2+C$7*AJ799)</f>
        <v>8714.826379322596</v>
      </c>
      <c r="BR799" s="15">
        <f t="shared" ca="1" si="457"/>
        <v>14729.188921998122</v>
      </c>
      <c r="BS799" s="15">
        <f t="shared" ca="1" si="458"/>
        <v>20592.33738623438</v>
      </c>
      <c r="BT799" s="15">
        <f t="shared" ca="1" si="459"/>
        <v>33501.30337840844</v>
      </c>
      <c r="BU799" s="15">
        <f t="shared" ca="1" si="460"/>
        <v>41533.288938756661</v>
      </c>
      <c r="BV799" s="15">
        <f t="shared" ca="1" si="461"/>
        <v>45925.004015349354</v>
      </c>
      <c r="BW799" s="15">
        <f t="shared" ca="1" si="462"/>
        <v>54870.257609748202</v>
      </c>
      <c r="BX799" s="15">
        <f t="shared" ca="1" si="463"/>
        <v>54268.578438560799</v>
      </c>
      <c r="BY799" s="15">
        <f t="shared" ca="1" si="464"/>
        <v>66126.428030301278</v>
      </c>
      <c r="BZ799" s="15">
        <f t="shared" ca="1" si="465"/>
        <v>98063.057499176954</v>
      </c>
      <c r="CA799" s="15">
        <f t="shared" ca="1" si="466"/>
        <v>104537.25996945736</v>
      </c>
      <c r="CB799" s="15">
        <f ca="1">(AU799*DCF!C$10-DCF!C$5*MAX(AU799*DCF!C$10,0)-MAX(AU799-Inputs!$B$6,0)/Inputs!$B$10)*DCF!C$6</f>
        <v>1040.3952712256728</v>
      </c>
      <c r="CC799" s="15">
        <f ca="1">(AV799*DCF!D$10-DCF!D$5*MAX(AV799*DCF!D$10,0)-MAX(AV799-AU799,0)/Inputs!$B$10)*DCF!D$6</f>
        <v>1301.0656579191843</v>
      </c>
      <c r="CD799" s="15">
        <f ca="1">(AW799*DCF!E$10-DCF!E$5*MAX(AW799*DCF!E$10,0)-MAX(AW799-AV799,0)/Inputs!$B$10)*DCF!E$6</f>
        <v>1331.721848723528</v>
      </c>
      <c r="CE799" s="15">
        <f ca="1">(AX799*DCF!F$10-DCF!F$5*MAX(AX799*DCF!F$10,0)-MAX(AX799-AW799,0)/Inputs!$B$10)*DCF!F$6</f>
        <v>1924.9282628475355</v>
      </c>
      <c r="CF799" s="15">
        <f ca="1">(AY799*DCF!G$10-DCF!G$5*MAX(AY799*DCF!G$10,0)-MAX(AY799-AX799,0)/Inputs!$B$10)*DCF!G$6</f>
        <v>2014.6010626688333</v>
      </c>
      <c r="CG799" s="15">
        <f ca="1">(AZ799*DCF!H$10-DCF!H$5*MAX(AZ799*DCF!H$10,0)-MAX(AZ799-AY799,0)/Inputs!$B$10)*DCF!H$6</f>
        <v>2177.3450511530123</v>
      </c>
      <c r="CH799" s="15">
        <f ca="1">(BA799*DCF!I$10-DCF!I$5*MAX(BA799*DCF!I$10,0)-MAX(BA799-AZ799,0)/Inputs!$B$10)*DCF!I$6</f>
        <v>2530.6543694395682</v>
      </c>
      <c r="CI799" s="15">
        <f ca="1">(BB799*DCF!J$10-DCF!J$5*MAX(BB799*DCF!J$10,0)-MAX(BB799-BA799,0)/Inputs!$B$10)*DCF!J$6</f>
        <v>2856.8909530770784</v>
      </c>
      <c r="CJ799" s="15">
        <f ca="1">(BC799*DCF!K$10-DCF!K$5*MAX(BC799*DCF!K$10,0)-MAX(BC799-BB799,0)/Inputs!$B$10)*DCF!K$6</f>
        <v>3104.0618241156194</v>
      </c>
      <c r="CK799" s="15">
        <f ca="1">(BD799*DCF!L$10-DCF!L$5*MAX(BD799*DCF!L$10,0)-MAX(BD799-BC799,0)/Inputs!$B$10)*DCF!L$6</f>
        <v>3201.9221407183913</v>
      </c>
      <c r="CL799" s="15">
        <f ca="1">(BE799*DCF!M$10-DCF!M$5*MAX(BE799*DCF!M$10,0)-MAX(BE799-BD799,0)/Inputs!$B$10)*DCF!M$6</f>
        <v>3432.9070853128292</v>
      </c>
      <c r="CM799" s="15">
        <f ca="1">(BF799*DCF!C$28-DCF!C$5*MAX(BF799*DCF!C$28,0)-MAX(BF799-Inputs!$B$13,0)/Inputs!$B$17)*DCF!C$6</f>
        <v>3696.3352453628686</v>
      </c>
      <c r="CN799" s="15">
        <f ca="1">(BG799*DCF!D$28-DCF!D$5*MAX(BG799*DCF!D$28,0)-MAX(BG799-BF799,0)/Inputs!$B$17)*DCF!D$6</f>
        <v>4615.095071921256</v>
      </c>
      <c r="CO799" s="15">
        <f ca="1">(BH799*DCF!E$28-DCF!E$5*MAX(BH799*DCF!E$28,0)-MAX(BH799-BG799,0)/Inputs!$B$17)*DCF!E$6</f>
        <v>5726.633200306358</v>
      </c>
      <c r="CP799" s="15">
        <f ca="1">(BI799*DCF!F$28-DCF!F$5*MAX(BI799*DCF!F$28,0)-MAX(BI799-BH799,0)/Inputs!$B$17)*DCF!F$6</f>
        <v>7324.2038980843454</v>
      </c>
      <c r="CQ799" s="15">
        <f ca="1">(BJ799*DCF!G$28-DCF!G$5*MAX(BJ799*DCF!G$28,0)-MAX(BJ799-BI799,0)/Inputs!$B$17)*DCF!G$6</f>
        <v>10060.325844210398</v>
      </c>
      <c r="CR799" s="15">
        <f ca="1">(BK799*DCF!H$28-DCF!H$5*MAX(BK799*DCF!H$28,0)-MAX(BK799-BJ799,0)/Inputs!$B$17)*DCF!H$6</f>
        <v>14007.686893387565</v>
      </c>
      <c r="CS799" s="15">
        <f ca="1">(BL799*DCF!I$28-DCF!I$5*MAX(BL799*DCF!I$28,0)-MAX(BL799-BK799,0)/Inputs!$B$17)*DCF!I$6</f>
        <v>16865.368228395873</v>
      </c>
      <c r="CT799" s="15">
        <f ca="1">(BM799*DCF!J$28-DCF!J$5*MAX(BM799*DCF!J$28,0)-MAX(BM799-BL799,0)/Inputs!$B$17)*DCF!J$6</f>
        <v>17295.066705119953</v>
      </c>
      <c r="CU799" s="15">
        <f ca="1">(BN799*DCF!K$28-DCF!K$5*MAX(BN799*DCF!K$28,0)-MAX(BN799-BM799,0)/Inputs!$B$17)*DCF!K$6</f>
        <v>18359.720066630525</v>
      </c>
      <c r="CV799" s="15">
        <f ca="1">(BO799*DCF!L$28-DCF!L$5*MAX(BO799*DCF!L$28,0)-MAX(BO799-BN799,0)/Inputs!$B$17)*DCF!L$6</f>
        <v>18126.80049550215</v>
      </c>
      <c r="CW799" s="15">
        <f ca="1">(BP799*DCF!M$28-DCF!M$5*MAX(BP799*DCF!M$28,0)-MAX(BP799-BO799,0)/Inputs!$B$17)*DCF!M$6</f>
        <v>21063.147039370433</v>
      </c>
      <c r="CX799" s="15">
        <f ca="1">(BQ799*DCF!C$46-DCF!C$5*MAX(BQ799*DCF!C$46,0)-MAX(BQ799-Inputs!$B$20,0)/Inputs!$B$24)*DCF!C$6</f>
        <v>-4559.4640041496041</v>
      </c>
      <c r="CY799" s="15">
        <f ca="1">(BR799*DCF!D$46-DCF!D$5*MAX(BR799*DCF!D$46,0)-MAX(BR799-BQ799,0)/Inputs!$B$24)*DCF!D$6</f>
        <v>-5080.2076330770442</v>
      </c>
      <c r="CZ799" s="15">
        <f ca="1">(BS799*DCF!E$46-DCF!E$5*MAX(BS799*DCF!E$46,0)-MAX(BS799-BR799,0)/Inputs!$B$24)*DCF!E$6</f>
        <v>-4746.1714645492948</v>
      </c>
      <c r="DA799" s="15">
        <f ca="1">(BT799*DCF!F$46-DCF!F$5*MAX(BT799*DCF!F$46,0)-MAX(BT799-BS799,0)/Inputs!$B$24)*DCF!F$6</f>
        <v>-7140.339324708606</v>
      </c>
      <c r="DB799" s="15">
        <f ca="1">(BU799*DCF!G$46-DCF!G$5*MAX(BU799*DCF!G$46,0)-MAX(BU799-BT799,0)/Inputs!$B$24)*DCF!G$6</f>
        <v>-4098.8990299838515</v>
      </c>
      <c r="DC799" s="15">
        <f ca="1">(BV799*DCF!H$46-DCF!H$5*MAX(BV799*DCF!H$46,0)-MAX(BV799-BU799,0)/Inputs!$B$24)*DCF!H$6</f>
        <v>-1364.698551566461</v>
      </c>
      <c r="DD799" s="15">
        <f ca="1">(BW799*DCF!I$46-DCF!I$5*MAX(BW799*DCF!I$46,0)-MAX(BW799-BV799,0)/Inputs!$B$24)*DCF!I$6</f>
        <v>-1300.5863892688371</v>
      </c>
      <c r="DE799" s="15">
        <f ca="1">(BX799*DCF!J$46-DCF!J$5*MAX(BX799*DCF!J$46,0)-MAX(BX799-BW799,0)/Inputs!$B$24)*DCF!J$6</f>
        <v>2276.416750852763</v>
      </c>
      <c r="DF799" s="15">
        <f ca="1">(BY799*DCF!K$46-DCF!K$5*MAX(BY799*DCF!K$46,0)-MAX(BY799-BX799,0)/Inputs!$B$24)*DCF!K$6</f>
        <v>872.50474445184034</v>
      </c>
      <c r="DG799" s="15">
        <f ca="1">(BZ799*DCF!L$46-DCF!L$5*MAX(BZ799*DCF!L$46,0)-MAX(BZ799-BY799,0)/Inputs!$B$24)*DCF!L$6</f>
        <v>-448.71941559626208</v>
      </c>
      <c r="DH799" s="15">
        <f ca="1">(CA799*DCF!M$46-DCF!M$5*MAX(CA799*DCF!M$46,0)-MAX(CA799-BZ799,0)/Inputs!$B$24)*DCF!M$6</f>
        <v>6841.8386601641196</v>
      </c>
      <c r="DI799" s="15">
        <f ca="1">SUM(CB799:CL799)+BE799*DCF!M$10*(1+Inputs!$B$30)*(1-Inputs!$B$33)*(1-Inputs!$B$30/Inputs!$B$31)/(Inputs!$B$29-Inputs!$B$30)*DCF!M$6</f>
        <v>97641.769369835165</v>
      </c>
      <c r="DJ799" s="15">
        <f ca="1">SUM(CM799:CW799)+BP799*DCF!M$28*(1+Inputs!$B$30)*(1-Inputs!$B$33)*(1-Inputs!$B$30/Inputs!$B$31)/(Inputs!$B$29-Inputs!$B$30)*DCF!M$6</f>
        <v>634181.05676588719</v>
      </c>
      <c r="DK799" s="15">
        <f ca="1">SUM(CX799:DH799)+CA799*DCF!M$46*(1+Inputs!$B$30)*(1-Inputs!$B$33)*(1-Inputs!$B$30/Inputs!$B$31)/(Inputs!$B$29-Inputs!$B$30)*DCF!M$6</f>
        <v>142878.66148543212</v>
      </c>
      <c r="DM799" s="15">
        <f ca="1">DI799+DJ799+DK799+Inputs!$B$34+Inputs!$B$36-Inputs!$B$35</f>
        <v>951552.4876211544</v>
      </c>
    </row>
    <row r="800" spans="1:117" x14ac:dyDescent="0.75">
      <c r="A800" s="11">
        <v>787</v>
      </c>
      <c r="C800" s="23">
        <f t="shared" ca="1" si="468"/>
        <v>0.5339029938014298</v>
      </c>
      <c r="D800" s="23">
        <f t="shared" ca="1" si="468"/>
        <v>1.679460783147493</v>
      </c>
      <c r="E800" s="23">
        <f t="shared" ca="1" si="468"/>
        <v>1.4355045960043591</v>
      </c>
      <c r="F800" s="23">
        <f t="shared" ca="1" si="468"/>
        <v>0.44163301087704593</v>
      </c>
      <c r="G800" s="23">
        <f t="shared" ca="1" si="468"/>
        <v>-1.405455857387558</v>
      </c>
      <c r="H800" s="23">
        <f t="shared" ca="1" si="468"/>
        <v>1.1182403321250542</v>
      </c>
      <c r="I800" s="23">
        <f t="shared" ca="1" si="468"/>
        <v>-1.9153918963992971</v>
      </c>
      <c r="J800" s="23">
        <f t="shared" ca="1" si="468"/>
        <v>1.1608611576533379</v>
      </c>
      <c r="K800" s="23">
        <f t="shared" ca="1" si="468"/>
        <v>0.97165361294990471</v>
      </c>
      <c r="L800" s="23">
        <f t="shared" ca="1" si="468"/>
        <v>1.2274172527837246</v>
      </c>
      <c r="M800" s="23">
        <f t="shared" ca="1" si="468"/>
        <v>1.4392925660856419</v>
      </c>
      <c r="N800" s="23">
        <f ca="1">SQRT(Inputs!$B$38)*C800+SQRT(1-Inputs!$B$38)*_xlfn.NORM.S.INV(RAND())</f>
        <v>1.1376938935059975</v>
      </c>
      <c r="O800" s="23">
        <f ca="1">SQRT(Inputs!$B$38)*D800+SQRT(1-Inputs!$B$38)*_xlfn.NORM.S.INV(RAND())</f>
        <v>1.543665482243016</v>
      </c>
      <c r="P800" s="23">
        <f ca="1">SQRT(Inputs!$B$38)*E800+SQRT(1-Inputs!$B$38)*_xlfn.NORM.S.INV(RAND())</f>
        <v>0.49850791415794976</v>
      </c>
      <c r="Q800" s="23">
        <f ca="1">SQRT(Inputs!$B$38)*F800+SQRT(1-Inputs!$B$38)*_xlfn.NORM.S.INV(RAND())</f>
        <v>2.5569872998699339E-2</v>
      </c>
      <c r="R800" s="23">
        <f ca="1">SQRT(Inputs!$B$38)*G800+SQRT(1-Inputs!$B$38)*_xlfn.NORM.S.INV(RAND())</f>
        <v>-1.507623956457091</v>
      </c>
      <c r="S800" s="23">
        <f ca="1">SQRT(Inputs!$B$38)*H800+SQRT(1-Inputs!$B$38)*_xlfn.NORM.S.INV(RAND())</f>
        <v>1.3247573562565869</v>
      </c>
      <c r="T800" s="23">
        <f ca="1">SQRT(Inputs!$B$38)*I800+SQRT(1-Inputs!$B$38)*_xlfn.NORM.S.INV(RAND())</f>
        <v>-0.1218506600303757</v>
      </c>
      <c r="U800" s="23">
        <f ca="1">SQRT(Inputs!$B$38)*J800+SQRT(1-Inputs!$B$38)*_xlfn.NORM.S.INV(RAND())</f>
        <v>-0.93276898891120363</v>
      </c>
      <c r="V800" s="23">
        <f ca="1">SQRT(Inputs!$B$38)*K800+SQRT(1-Inputs!$B$38)*_xlfn.NORM.S.INV(RAND())</f>
        <v>1.3941626138004901</v>
      </c>
      <c r="W800" s="23">
        <f ca="1">SQRT(Inputs!$B$38)*L800+SQRT(1-Inputs!$B$38)*_xlfn.NORM.S.INV(RAND())</f>
        <v>-0.53815994056990379</v>
      </c>
      <c r="X800" s="23">
        <f ca="1">SQRT(Inputs!$B$38)*M800+SQRT(1-Inputs!$B$38)*_xlfn.NORM.S.INV(RAND())</f>
        <v>0.30636841176800089</v>
      </c>
      <c r="Y800" s="23">
        <f ca="1">SQRT(Inputs!$B$38)*C800+SQRT(1-Inputs!$B$38)*_xlfn.NORM.S.INV(RAND())</f>
        <v>-0.26504395746420967</v>
      </c>
      <c r="Z800" s="23">
        <f ca="1">SQRT(Inputs!$B$38)*D800+SQRT(1-Inputs!$B$38)*_xlfn.NORM.S.INV(RAND())</f>
        <v>-0.24395764696246203</v>
      </c>
      <c r="AA800" s="23">
        <f ca="1">SQRT(Inputs!$B$38)*E800+SQRT(1-Inputs!$B$38)*_xlfn.NORM.S.INV(RAND())</f>
        <v>1.046389234939697</v>
      </c>
      <c r="AB800" s="23">
        <f ca="1">SQRT(Inputs!$B$38)*F800+SQRT(1-Inputs!$B$38)*_xlfn.NORM.S.INV(RAND())</f>
        <v>0.43175723111806674</v>
      </c>
      <c r="AC800" s="23">
        <f ca="1">SQRT(Inputs!$B$38)*G800+SQRT(1-Inputs!$B$38)*_xlfn.NORM.S.INV(RAND())</f>
        <v>-1.6177829162684381</v>
      </c>
      <c r="AD800" s="23">
        <f ca="1">SQRT(Inputs!$B$38)*H800+SQRT(1-Inputs!$B$38)*_xlfn.NORM.S.INV(RAND())</f>
        <v>-0.54415529683124608</v>
      </c>
      <c r="AE800" s="23">
        <f ca="1">SQRT(Inputs!$B$38)*I800+SQRT(1-Inputs!$B$38)*_xlfn.NORM.S.INV(RAND())</f>
        <v>-1.533772742445126</v>
      </c>
      <c r="AF800" s="23">
        <f ca="1">SQRT(Inputs!$B$38)*J800+SQRT(1-Inputs!$B$38)*_xlfn.NORM.S.INV(RAND())</f>
        <v>0.35069024999037463</v>
      </c>
      <c r="AG800" s="23">
        <f ca="1">SQRT(Inputs!$B$38)*K800+SQRT(1-Inputs!$B$38)*_xlfn.NORM.S.INV(RAND())</f>
        <v>1.5332726043817733</v>
      </c>
      <c r="AH800" s="23">
        <f ca="1">SQRT(Inputs!$B$38)*L800+SQRT(1-Inputs!$B$38)*_xlfn.NORM.S.INV(RAND())</f>
        <v>0.23385462026003245</v>
      </c>
      <c r="AI800" s="23">
        <f ca="1">SQRT(Inputs!$B$38)*M800+SQRT(1-Inputs!$B$38)*_xlfn.NORM.S.INV(RAND())</f>
        <v>1.4136884207144222</v>
      </c>
      <c r="AJ800" s="23">
        <f ca="1">SQRT(Inputs!$B$38)*C800+SQRT(1-Inputs!$B$38)*_xlfn.NORM.S.INV(RAND())</f>
        <v>-1.3399515538197264</v>
      </c>
      <c r="AK800" s="23">
        <f ca="1">SQRT(Inputs!$B$38)*D800+SQRT(1-Inputs!$B$38)*_xlfn.NORM.S.INV(RAND())</f>
        <v>3.2132575617972536</v>
      </c>
      <c r="AL800" s="23">
        <f ca="1">SQRT(Inputs!$B$38)*E800+SQRT(1-Inputs!$B$38)*_xlfn.NORM.S.INV(RAND())</f>
        <v>1.3868457248318857</v>
      </c>
      <c r="AM800" s="23">
        <f ca="1">SQRT(Inputs!$B$38)*F800+SQRT(1-Inputs!$B$38)*_xlfn.NORM.S.INV(RAND())</f>
        <v>-1.225562933678537</v>
      </c>
      <c r="AN800" s="23">
        <f ca="1">SQRT(Inputs!$B$38)*G800+SQRT(1-Inputs!$B$38)*_xlfn.NORM.S.INV(RAND())</f>
        <v>-0.41064362281819788</v>
      </c>
      <c r="AO800" s="23">
        <f ca="1">SQRT(Inputs!$B$38)*H800+SQRT(1-Inputs!$B$38)*_xlfn.NORM.S.INV(RAND())</f>
        <v>1.3316748229151778</v>
      </c>
      <c r="AP800" s="23">
        <f ca="1">SQRT(Inputs!$B$38)*I800+SQRT(1-Inputs!$B$38)*_xlfn.NORM.S.INV(RAND())</f>
        <v>-0.8285960045961458</v>
      </c>
      <c r="AQ800" s="23">
        <f ca="1">SQRT(Inputs!$B$38)*J800+SQRT(1-Inputs!$B$38)*_xlfn.NORM.S.INV(RAND())</f>
        <v>1.0107026450802536</v>
      </c>
      <c r="AR800" s="23">
        <f ca="1">SQRT(Inputs!$B$38)*K800+SQRT(1-Inputs!$B$38)*_xlfn.NORM.S.INV(RAND())</f>
        <v>-6.574296484227804E-3</v>
      </c>
      <c r="AS800" s="23">
        <f ca="1">SQRT(Inputs!$B$38)*L800+SQRT(1-Inputs!$B$38)*_xlfn.NORM.S.INV(RAND())</f>
        <v>0.44653037379617122</v>
      </c>
      <c r="AT800" s="23">
        <f ca="1">SQRT(Inputs!$B$38)*M800+SQRT(1-Inputs!$B$38)*_xlfn.NORM.S.INV(RAND())</f>
        <v>1.6074927643534633</v>
      </c>
      <c r="AU800" s="15">
        <f ca="1">Inputs!$B$6*EXP($B$8-0.5*C$5^2+C$5*N800)</f>
        <v>5965.6567287065109</v>
      </c>
      <c r="AV800" s="15">
        <f t="shared" ca="1" si="437"/>
        <v>9111.7998346096501</v>
      </c>
      <c r="AW800" s="15">
        <f t="shared" ca="1" si="438"/>
        <v>11882.957242831109</v>
      </c>
      <c r="AX800" s="15">
        <f t="shared" ca="1" si="439"/>
        <v>14554.317720982875</v>
      </c>
      <c r="AY800" s="15">
        <f t="shared" ca="1" si="440"/>
        <v>14915.303597250308</v>
      </c>
      <c r="AZ800" s="15">
        <f t="shared" ca="1" si="441"/>
        <v>21106.862610700202</v>
      </c>
      <c r="BA800" s="15">
        <f t="shared" ca="1" si="442"/>
        <v>25502.095819115435</v>
      </c>
      <c r="BB800" s="15">
        <f t="shared" ca="1" si="443"/>
        <v>28436.68228444639</v>
      </c>
      <c r="BC800" s="15">
        <f t="shared" ca="1" si="444"/>
        <v>39844.779023145711</v>
      </c>
      <c r="BD800" s="15">
        <f t="shared" ca="1" si="445"/>
        <v>46417.345252858657</v>
      </c>
      <c r="BE800" s="15">
        <f t="shared" ca="1" si="446"/>
        <v>58488.000660771642</v>
      </c>
      <c r="BF800" s="15">
        <f ca="1">Inputs!$B$13*EXP($B$9-0.5*C$6^2+C$6*Y800)</f>
        <v>13123.041781800202</v>
      </c>
      <c r="BG800" s="15">
        <f t="shared" ca="1" si="447"/>
        <v>15304.760649543821</v>
      </c>
      <c r="BH800" s="15">
        <f t="shared" ca="1" si="448"/>
        <v>22243.585199093235</v>
      </c>
      <c r="BI800" s="15">
        <f t="shared" ca="1" si="449"/>
        <v>29100.535534349241</v>
      </c>
      <c r="BJ800" s="15">
        <f t="shared" ca="1" si="450"/>
        <v>28254.821087379536</v>
      </c>
      <c r="BK800" s="15">
        <f t="shared" ca="1" si="451"/>
        <v>32201.278995904664</v>
      </c>
      <c r="BL800" s="15">
        <f t="shared" ca="1" si="452"/>
        <v>32425.2593747559</v>
      </c>
      <c r="BM800" s="15">
        <f t="shared" ca="1" si="453"/>
        <v>41632.435245830922</v>
      </c>
      <c r="BN800" s="15">
        <f t="shared" ca="1" si="454"/>
        <v>61530.498496147309</v>
      </c>
      <c r="BO800" s="15">
        <f t="shared" ca="1" si="455"/>
        <v>77793.124550979483</v>
      </c>
      <c r="BP800" s="15">
        <f t="shared" ca="1" si="456"/>
        <v>112380.84108832126</v>
      </c>
      <c r="BQ800" s="15">
        <f ca="1">Inputs!$B$20*EXP($B$10-0.5*C$7^2+C$7*AJ800)</f>
        <v>2666.8974351133706</v>
      </c>
      <c r="BR800" s="15">
        <f t="shared" ca="1" si="457"/>
        <v>10039.865115103636</v>
      </c>
      <c r="BS800" s="15">
        <f t="shared" ca="1" si="458"/>
        <v>20475.664857228672</v>
      </c>
      <c r="BT800" s="15">
        <f t="shared" ca="1" si="459"/>
        <v>20469.446873851521</v>
      </c>
      <c r="BU800" s="15">
        <f t="shared" ca="1" si="460"/>
        <v>25684.953196312472</v>
      </c>
      <c r="BV800" s="15">
        <f t="shared" ca="1" si="461"/>
        <v>48238.626690378311</v>
      </c>
      <c r="BW800" s="15">
        <f t="shared" ca="1" si="462"/>
        <v>56486.446140925073</v>
      </c>
      <c r="BX800" s="15">
        <f t="shared" ca="1" si="463"/>
        <v>96750.506119369122</v>
      </c>
      <c r="BY800" s="15">
        <f t="shared" ca="1" si="464"/>
        <v>135393.48104361026</v>
      </c>
      <c r="BZ800" s="15">
        <f t="shared" ca="1" si="465"/>
        <v>206228.58956970726</v>
      </c>
      <c r="CA800" s="15">
        <f t="shared" ca="1" si="466"/>
        <v>385468.39694083721</v>
      </c>
      <c r="CB800" s="15">
        <f ca="1">(AU800*DCF!C$10-DCF!C$5*MAX(AU800*DCF!C$10,0)-MAX(AU800-Inputs!$B$6,0)/Inputs!$B$10)*DCF!C$6</f>
        <v>1035.9197593310787</v>
      </c>
      <c r="CC800" s="15">
        <f ca="1">(AV800*DCF!D$10-DCF!D$5*MAX(AV800*DCF!D$10,0)-MAX(AV800-AU800,0)/Inputs!$B$10)*DCF!D$6</f>
        <v>1453.8348233085042</v>
      </c>
      <c r="CD800" s="15">
        <f ca="1">(AW800*DCF!E$10-DCF!E$5*MAX(AW800*DCF!E$10,0)-MAX(AW800-AV800,0)/Inputs!$B$10)*DCF!E$6</f>
        <v>2119.4062600026805</v>
      </c>
      <c r="CE800" s="15">
        <f ca="1">(AX800*DCF!F$10-DCF!F$5*MAX(AX800*DCF!F$10,0)-MAX(AX800-AW800,0)/Inputs!$B$10)*DCF!F$6</f>
        <v>2621.3404788089279</v>
      </c>
      <c r="CF800" s="15">
        <f ca="1">(AY800*DCF!G$10-DCF!G$5*MAX(AY800*DCF!G$10,0)-MAX(AY800-AX800,0)/Inputs!$B$10)*DCF!G$6</f>
        <v>3003.7591694978305</v>
      </c>
      <c r="CG800" s="15">
        <f ca="1">(AZ800*DCF!H$10-DCF!H$5*MAX(AZ800*DCF!H$10,0)-MAX(AZ800-AY800,0)/Inputs!$B$10)*DCF!H$6</f>
        <v>2998.4902142284909</v>
      </c>
      <c r="CH800" s="15">
        <f ca="1">(BA800*DCF!I$10-DCF!I$5*MAX(BA800*DCF!I$10,0)-MAX(BA800-AZ800,0)/Inputs!$B$10)*DCF!I$6</f>
        <v>3937.3303456288859</v>
      </c>
      <c r="CI800" s="15">
        <f ca="1">(BB800*DCF!J$10-DCF!J$5*MAX(BB800*DCF!J$10,0)-MAX(BB800-BA800,0)/Inputs!$B$10)*DCF!J$6</f>
        <v>4435.1124416198636</v>
      </c>
      <c r="CJ800" s="15">
        <f ca="1">(BC800*DCF!K$10-DCF!K$5*MAX(BC800*DCF!K$10,0)-MAX(BC800-BB800,0)/Inputs!$B$10)*DCF!K$6</f>
        <v>4817.409631615229</v>
      </c>
      <c r="CK800" s="15">
        <f ca="1">(BD800*DCF!L$10-DCF!L$5*MAX(BD800*DCF!L$10,0)-MAX(BD800-BC800,0)/Inputs!$B$10)*DCF!L$6</f>
        <v>6150.6791022259404</v>
      </c>
      <c r="CL800" s="15">
        <f ca="1">(BE800*DCF!M$10-DCF!M$5*MAX(BE800*DCF!M$10,0)-MAX(BE800-BD800,0)/Inputs!$B$10)*DCF!M$6</f>
        <v>6811.444617450129</v>
      </c>
      <c r="CM800" s="15">
        <f ca="1">(BF800*DCF!C$28-DCF!C$5*MAX(BF800*DCF!C$28,0)-MAX(BF800-Inputs!$B$13,0)/Inputs!$B$17)*DCF!C$6</f>
        <v>3604.1328523123843</v>
      </c>
      <c r="CN800" s="15">
        <f ca="1">(BG800*DCF!D$28-DCF!D$5*MAX(BG800*DCF!D$28,0)-MAX(BG800-BF800,0)/Inputs!$B$17)*DCF!D$6</f>
        <v>4042.1443319104633</v>
      </c>
      <c r="CO800" s="15">
        <f ca="1">(BH800*DCF!E$28-DCF!E$5*MAX(BH800*DCF!E$28,0)-MAX(BH800-BG800,0)/Inputs!$B$17)*DCF!E$6</f>
        <v>4932.2326002180425</v>
      </c>
      <c r="CP800" s="15">
        <f ca="1">(BI800*DCF!F$28-DCF!F$5*MAX(BI800*DCF!F$28,0)-MAX(BI800-BH800,0)/Inputs!$B$17)*DCF!F$6</f>
        <v>6651.6126734701293</v>
      </c>
      <c r="CQ800" s="15">
        <f ca="1">(BJ800*DCF!G$28-DCF!G$5*MAX(BJ800*DCF!G$28,0)-MAX(BJ800-BI800,0)/Inputs!$B$17)*DCF!G$6</f>
        <v>7330.9276998304931</v>
      </c>
      <c r="CR800" s="15">
        <f ca="1">(BK800*DCF!H$28-DCF!H$5*MAX(BK800*DCF!H$28,0)-MAX(BK800-BJ800,0)/Inputs!$B$17)*DCF!H$6</f>
        <v>7350.5627562829341</v>
      </c>
      <c r="CS800" s="15">
        <f ca="1">(BL800*DCF!I$28-DCF!I$5*MAX(BL800*DCF!I$28,0)-MAX(BL800-BK800,0)/Inputs!$B$17)*DCF!I$6</f>
        <v>7592.7501696803602</v>
      </c>
      <c r="CT800" s="15">
        <f ca="1">(BM800*DCF!J$28-DCF!J$5*MAX(BM800*DCF!J$28,0)-MAX(BM800-BL800,0)/Inputs!$B$17)*DCF!J$6</f>
        <v>8066.6929270855071</v>
      </c>
      <c r="CU800" s="15">
        <f ca="1">(BN800*DCF!K$28-DCF!K$5*MAX(BN800*DCF!K$28,0)-MAX(BN800-BM800,0)/Inputs!$B$17)*DCF!K$6</f>
        <v>10556.961893328908</v>
      </c>
      <c r="CV800" s="15">
        <f ca="1">(BO800*DCF!L$28-DCF!L$5*MAX(BO800*DCF!L$28,0)-MAX(BO800-BN800,0)/Inputs!$B$17)*DCF!L$6</f>
        <v>13681.217959970319</v>
      </c>
      <c r="CW800" s="15">
        <f ca="1">(BP800*DCF!M$28-DCF!M$5*MAX(BP800*DCF!M$28,0)-MAX(BP800-BO800,0)/Inputs!$B$17)*DCF!M$6</f>
        <v>17529.132020228772</v>
      </c>
      <c r="CX800" s="15">
        <f ca="1">(BQ800*DCF!C$46-DCF!C$5*MAX(BQ800*DCF!C$46,0)-MAX(BQ800-Inputs!$B$20,0)/Inputs!$B$24)*DCF!C$6</f>
        <v>-615.91164783218721</v>
      </c>
      <c r="CY800" s="15">
        <f ca="1">(BR800*DCF!D$46-DCF!D$5*MAX(BR800*DCF!D$46,0)-MAX(BR800-BQ800,0)/Inputs!$B$24)*DCF!D$6</f>
        <v>-4859.5549503306192</v>
      </c>
      <c r="CZ800" s="15">
        <f ca="1">(BS800*DCF!E$46-DCF!E$5*MAX(BS800*DCF!E$46,0)-MAX(BS800-BR800,0)/Inputs!$B$24)*DCF!E$6</f>
        <v>-6534.7879854974144</v>
      </c>
      <c r="DA800" s="15">
        <f ca="1">(BT800*DCF!F$46-DCF!F$5*MAX(BT800*DCF!F$46,0)-MAX(BT800-BS800,0)/Inputs!$B$24)*DCF!F$6</f>
        <v>-1490.7145390693572</v>
      </c>
      <c r="DB800" s="15">
        <f ca="1">(BU800*DCF!G$46-DCF!G$5*MAX(BU800*DCF!G$46,0)-MAX(BU800-BT800,0)/Inputs!$B$24)*DCF!G$6</f>
        <v>-2618.3843593059401</v>
      </c>
      <c r="DC800" s="15">
        <f ca="1">(BV800*DCF!H$46-DCF!H$5*MAX(BV800*DCF!H$46,0)-MAX(BV800-BU800,0)/Inputs!$B$24)*DCF!H$6</f>
        <v>-7008.4158496307464</v>
      </c>
      <c r="DD800" s="15">
        <f ca="1">(BW800*DCF!I$46-DCF!I$5*MAX(BW800*DCF!I$46,0)-MAX(BW800-BV800,0)/Inputs!$B$24)*DCF!I$6</f>
        <v>-1063.0535266711927</v>
      </c>
      <c r="DE800" s="15">
        <f ca="1">(BX800*DCF!J$46-DCF!J$5*MAX(BX800*DCF!J$46,0)-MAX(BX800-BW800,0)/Inputs!$B$24)*DCF!J$6</f>
        <v>-6618.9547787670617</v>
      </c>
      <c r="DF800" s="15">
        <f ca="1">(BY800*DCF!K$46-DCF!K$5*MAX(BY800*DCF!K$46,0)-MAX(BY800-BX800,0)/Inputs!$B$24)*DCF!K$6</f>
        <v>-1732.3724381876684</v>
      </c>
      <c r="DG800" s="15">
        <f ca="1">(BZ800*DCF!L$46-DCF!L$5*MAX(BZ800*DCF!L$46,0)-MAX(BZ800-BY800,0)/Inputs!$B$24)*DCF!L$6</f>
        <v>-1774.5911934944845</v>
      </c>
      <c r="DH800" s="15">
        <f ca="1">(CA800*DCF!M$46-DCF!M$5*MAX(CA800*DCF!M$46,0)-MAX(CA800-BZ800,0)/Inputs!$B$24)*DCF!M$6</f>
        <v>-7251.9836120369982</v>
      </c>
      <c r="DI800" s="15">
        <f ca="1">SUM(CB800:CL800)+BE800*DCF!M$10*(1+Inputs!$B$30)*(1-Inputs!$B$33)*(1-Inputs!$B$30/Inputs!$B$31)/(Inputs!$B$29-Inputs!$B$30)*DCF!M$6</f>
        <v>202157.60610638515</v>
      </c>
      <c r="DJ800" s="15">
        <f ca="1">SUM(CM800:CW800)+BP800*DCF!M$28*(1+Inputs!$B$30)*(1-Inputs!$B$33)*(1-Inputs!$B$30/Inputs!$B$31)/(Inputs!$B$29-Inputs!$B$30)*DCF!M$6</f>
        <v>508348.19032641815</v>
      </c>
      <c r="DK800" s="15">
        <f ca="1">SUM(CX800:DH800)+CA800*DCF!M$46*(1+Inputs!$B$30)*(1-Inputs!$B$33)*(1-Inputs!$B$30/Inputs!$B$31)/(Inputs!$B$29-Inputs!$B$30)*DCF!M$6</f>
        <v>554411.07844040042</v>
      </c>
      <c r="DM800" s="15">
        <f ca="1">DI800+DJ800+DK800+Inputs!$B$34+Inputs!$B$36-Inputs!$B$35</f>
        <v>1341767.8748732037</v>
      </c>
    </row>
    <row r="801" spans="1:117" x14ac:dyDescent="0.75">
      <c r="A801" s="11">
        <v>788</v>
      </c>
      <c r="C801" s="23">
        <f t="shared" ca="1" si="468"/>
        <v>0.14293733211146861</v>
      </c>
      <c r="D801" s="23">
        <f t="shared" ca="1" si="468"/>
        <v>-0.4909557488578164</v>
      </c>
      <c r="E801" s="23">
        <f t="shared" ca="1" si="468"/>
        <v>0.55657030224203641</v>
      </c>
      <c r="F801" s="23">
        <f t="shared" ca="1" si="468"/>
        <v>1.0338428189664377</v>
      </c>
      <c r="G801" s="23">
        <f t="shared" ca="1" si="468"/>
        <v>0.65932655361476811</v>
      </c>
      <c r="H801" s="23">
        <f t="shared" ca="1" si="468"/>
        <v>0.42185666183553011</v>
      </c>
      <c r="I801" s="23">
        <f t="shared" ca="1" si="468"/>
        <v>0.9800697815548669</v>
      </c>
      <c r="J801" s="23">
        <f t="shared" ca="1" si="468"/>
        <v>0.1411308658218666</v>
      </c>
      <c r="K801" s="23">
        <f t="shared" ca="1" si="468"/>
        <v>1.0427159310895175</v>
      </c>
      <c r="L801" s="23">
        <f t="shared" ca="1" si="468"/>
        <v>-1.486624969750582</v>
      </c>
      <c r="M801" s="23">
        <f t="shared" ca="1" si="468"/>
        <v>-0.77377496622915487</v>
      </c>
      <c r="N801" s="23">
        <f ca="1">SQRT(Inputs!$B$38)*C801+SQRT(1-Inputs!$B$38)*_xlfn.NORM.S.INV(RAND())</f>
        <v>-3.0172262941970535E-2</v>
      </c>
      <c r="O801" s="23">
        <f ca="1">SQRT(Inputs!$B$38)*D801+SQRT(1-Inputs!$B$38)*_xlfn.NORM.S.INV(RAND())</f>
        <v>-1.1568817227664854</v>
      </c>
      <c r="P801" s="23">
        <f ca="1">SQRT(Inputs!$B$38)*E801+SQRT(1-Inputs!$B$38)*_xlfn.NORM.S.INV(RAND())</f>
        <v>1.2793572872984909</v>
      </c>
      <c r="Q801" s="23">
        <f ca="1">SQRT(Inputs!$B$38)*F801+SQRT(1-Inputs!$B$38)*_xlfn.NORM.S.INV(RAND())</f>
        <v>0.94008679896121705</v>
      </c>
      <c r="R801" s="23">
        <f ca="1">SQRT(Inputs!$B$38)*G801+SQRT(1-Inputs!$B$38)*_xlfn.NORM.S.INV(RAND())</f>
        <v>-0.82330961526533475</v>
      </c>
      <c r="S801" s="23">
        <f ca="1">SQRT(Inputs!$B$38)*H801+SQRT(1-Inputs!$B$38)*_xlfn.NORM.S.INV(RAND())</f>
        <v>0.15064408910933536</v>
      </c>
      <c r="T801" s="23">
        <f ca="1">SQRT(Inputs!$B$38)*I801+SQRT(1-Inputs!$B$38)*_xlfn.NORM.S.INV(RAND())</f>
        <v>0.72144497723424239</v>
      </c>
      <c r="U801" s="23">
        <f ca="1">SQRT(Inputs!$B$38)*J801+SQRT(1-Inputs!$B$38)*_xlfn.NORM.S.INV(RAND())</f>
        <v>1.1511341366348835</v>
      </c>
      <c r="V801" s="23">
        <f ca="1">SQRT(Inputs!$B$38)*K801+SQRT(1-Inputs!$B$38)*_xlfn.NORM.S.INV(RAND())</f>
        <v>0.54202985583617447</v>
      </c>
      <c r="W801" s="23">
        <f ca="1">SQRT(Inputs!$B$38)*L801+SQRT(1-Inputs!$B$38)*_xlfn.NORM.S.INV(RAND())</f>
        <v>-1.638012291777311</v>
      </c>
      <c r="X801" s="23">
        <f ca="1">SQRT(Inputs!$B$38)*M801+SQRT(1-Inputs!$B$38)*_xlfn.NORM.S.INV(RAND())</f>
        <v>-0.39573822689541693</v>
      </c>
      <c r="Y801" s="23">
        <f ca="1">SQRT(Inputs!$B$38)*C801+SQRT(1-Inputs!$B$38)*_xlfn.NORM.S.INV(RAND())</f>
        <v>-0.13235718867609689</v>
      </c>
      <c r="Z801" s="23">
        <f ca="1">SQRT(Inputs!$B$38)*D801+SQRT(1-Inputs!$B$38)*_xlfn.NORM.S.INV(RAND())</f>
        <v>1.5881424106451112</v>
      </c>
      <c r="AA801" s="23">
        <f ca="1">SQRT(Inputs!$B$38)*E801+SQRT(1-Inputs!$B$38)*_xlfn.NORM.S.INV(RAND())</f>
        <v>1.4107889271971472</v>
      </c>
      <c r="AB801" s="23">
        <f ca="1">SQRT(Inputs!$B$38)*F801+SQRT(1-Inputs!$B$38)*_xlfn.NORM.S.INV(RAND())</f>
        <v>-5.2024177453700027E-3</v>
      </c>
      <c r="AC801" s="23">
        <f ca="1">SQRT(Inputs!$B$38)*G801+SQRT(1-Inputs!$B$38)*_xlfn.NORM.S.INV(RAND())</f>
        <v>-0.4307607736885623</v>
      </c>
      <c r="AD801" s="23">
        <f ca="1">SQRT(Inputs!$B$38)*H801+SQRT(1-Inputs!$B$38)*_xlfn.NORM.S.INV(RAND())</f>
        <v>-0.60623738823846862</v>
      </c>
      <c r="AE801" s="23">
        <f ca="1">SQRT(Inputs!$B$38)*I801+SQRT(1-Inputs!$B$38)*_xlfn.NORM.S.INV(RAND())</f>
        <v>1.5325786077349166</v>
      </c>
      <c r="AF801" s="23">
        <f ca="1">SQRT(Inputs!$B$38)*J801+SQRT(1-Inputs!$B$38)*_xlfn.NORM.S.INV(RAND())</f>
        <v>-0.20315179829017743</v>
      </c>
      <c r="AG801" s="23">
        <f ca="1">SQRT(Inputs!$B$38)*K801+SQRT(1-Inputs!$B$38)*_xlfn.NORM.S.INV(RAND())</f>
        <v>0.29165913544983341</v>
      </c>
      <c r="AH801" s="23">
        <f ca="1">SQRT(Inputs!$B$38)*L801+SQRT(1-Inputs!$B$38)*_xlfn.NORM.S.INV(RAND())</f>
        <v>6.4777578572707606E-2</v>
      </c>
      <c r="AI801" s="23">
        <f ca="1">SQRT(Inputs!$B$38)*M801+SQRT(1-Inputs!$B$38)*_xlfn.NORM.S.INV(RAND())</f>
        <v>-0.86231486838561322</v>
      </c>
      <c r="AJ801" s="23">
        <f ca="1">SQRT(Inputs!$B$38)*C801+SQRT(1-Inputs!$B$38)*_xlfn.NORM.S.INV(RAND())</f>
        <v>-1.0328211742169702</v>
      </c>
      <c r="AK801" s="23">
        <f ca="1">SQRT(Inputs!$B$38)*D801+SQRT(1-Inputs!$B$38)*_xlfn.NORM.S.INV(RAND())</f>
        <v>-0.34690400949176697</v>
      </c>
      <c r="AL801" s="23">
        <f ca="1">SQRT(Inputs!$B$38)*E801+SQRT(1-Inputs!$B$38)*_xlfn.NORM.S.INV(RAND())</f>
        <v>-0.74327975191647233</v>
      </c>
      <c r="AM801" s="23">
        <f ca="1">SQRT(Inputs!$B$38)*F801+SQRT(1-Inputs!$B$38)*_xlfn.NORM.S.INV(RAND())</f>
        <v>-0.70525068697793347</v>
      </c>
      <c r="AN801" s="23">
        <f ca="1">SQRT(Inputs!$B$38)*G801+SQRT(1-Inputs!$B$38)*_xlfn.NORM.S.INV(RAND())</f>
        <v>0.63673046846494974</v>
      </c>
      <c r="AO801" s="23">
        <f ca="1">SQRT(Inputs!$B$38)*H801+SQRT(1-Inputs!$B$38)*_xlfn.NORM.S.INV(RAND())</f>
        <v>-0.63008833781563212</v>
      </c>
      <c r="AP801" s="23">
        <f ca="1">SQRT(Inputs!$B$38)*I801+SQRT(1-Inputs!$B$38)*_xlfn.NORM.S.INV(RAND())</f>
        <v>0.24068686972556458</v>
      </c>
      <c r="AQ801" s="23">
        <f ca="1">SQRT(Inputs!$B$38)*J801+SQRT(1-Inputs!$B$38)*_xlfn.NORM.S.INV(RAND())</f>
        <v>0.21727823698575582</v>
      </c>
      <c r="AR801" s="23">
        <f ca="1">SQRT(Inputs!$B$38)*K801+SQRT(1-Inputs!$B$38)*_xlfn.NORM.S.INV(RAND())</f>
        <v>0.54218635697562956</v>
      </c>
      <c r="AS801" s="23">
        <f ca="1">SQRT(Inputs!$B$38)*L801+SQRT(1-Inputs!$B$38)*_xlfn.NORM.S.INV(RAND())</f>
        <v>-0.9124504937746829</v>
      </c>
      <c r="AT801" s="23">
        <f ca="1">SQRT(Inputs!$B$38)*M801+SQRT(1-Inputs!$B$38)*_xlfn.NORM.S.INV(RAND())</f>
        <v>-0.86200809449173554</v>
      </c>
      <c r="AU801" s="15">
        <f ca="1">Inputs!$B$6*EXP($B$8-0.5*C$5^2+C$5*N801)</f>
        <v>4938.0625613579614</v>
      </c>
      <c r="AV801" s="15">
        <f t="shared" ca="1" si="437"/>
        <v>5070.5906168991123</v>
      </c>
      <c r="AW801" s="15">
        <f t="shared" ca="1" si="438"/>
        <v>7347.1620704746956</v>
      </c>
      <c r="AX801" s="15">
        <f t="shared" ca="1" si="439"/>
        <v>10088.032953270838</v>
      </c>
      <c r="AY801" s="15">
        <f t="shared" ca="1" si="440"/>
        <v>11198.38535324554</v>
      </c>
      <c r="AZ801" s="15">
        <f t="shared" ca="1" si="441"/>
        <v>13925.022289881283</v>
      </c>
      <c r="BA801" s="15">
        <f t="shared" ca="1" si="442"/>
        <v>18377.164973485596</v>
      </c>
      <c r="BB801" s="15">
        <f t="shared" ca="1" si="443"/>
        <v>25249.685294768133</v>
      </c>
      <c r="BC801" s="15">
        <f t="shared" ca="1" si="444"/>
        <v>32585.547150905521</v>
      </c>
      <c r="BD801" s="15">
        <f t="shared" ca="1" si="445"/>
        <v>34249.693256623912</v>
      </c>
      <c r="BE801" s="15">
        <f t="shared" ca="1" si="446"/>
        <v>40482.829492313263</v>
      </c>
      <c r="BF801" s="15">
        <f ca="1">Inputs!$B$13*EXP($B$9-0.5*C$6^2+C$6*Y801)</f>
        <v>13472.821651677383</v>
      </c>
      <c r="BG801" s="15">
        <f t="shared" ca="1" si="447"/>
        <v>21868.560071643275</v>
      </c>
      <c r="BH801" s="15">
        <f t="shared" ca="1" si="448"/>
        <v>33763.424600711922</v>
      </c>
      <c r="BI801" s="15">
        <f t="shared" ca="1" si="449"/>
        <v>41298.427326895602</v>
      </c>
      <c r="BJ801" s="15">
        <f t="shared" ca="1" si="450"/>
        <v>47581.112348314047</v>
      </c>
      <c r="BK801" s="15">
        <f t="shared" ca="1" si="451"/>
        <v>53770.548578943206</v>
      </c>
      <c r="BL801" s="15">
        <f t="shared" ca="1" si="452"/>
        <v>80562.311215895839</v>
      </c>
      <c r="BM801" s="15">
        <f t="shared" ca="1" si="453"/>
        <v>96560.553242891183</v>
      </c>
      <c r="BN801" s="15">
        <f t="shared" ca="1" si="454"/>
        <v>122981.49363553028</v>
      </c>
      <c r="BO801" s="15">
        <f t="shared" ca="1" si="455"/>
        <v>152459.71884256788</v>
      </c>
      <c r="BP801" s="15">
        <f t="shared" ca="1" si="456"/>
        <v>170183.60901565515</v>
      </c>
      <c r="BQ801" s="15">
        <f ca="1">Inputs!$B$20*EXP($B$10-0.5*C$7^2+C$7*AJ801)</f>
        <v>2973.8268233234808</v>
      </c>
      <c r="BR801" s="15">
        <f t="shared" ca="1" si="457"/>
        <v>3614.1668374961055</v>
      </c>
      <c r="BS801" s="15">
        <f t="shared" ca="1" si="458"/>
        <v>3997.8493069825799</v>
      </c>
      <c r="BT801" s="15">
        <f t="shared" ca="1" si="459"/>
        <v>4581.1382713476169</v>
      </c>
      <c r="BU801" s="15">
        <f t="shared" ca="1" si="460"/>
        <v>7406.4587556047836</v>
      </c>
      <c r="BV801" s="15">
        <f t="shared" ca="1" si="461"/>
        <v>8940.7972672386149</v>
      </c>
      <c r="BW801" s="15">
        <f t="shared" ca="1" si="462"/>
        <v>13128.406374020698</v>
      </c>
      <c r="BX801" s="15">
        <f t="shared" ca="1" si="463"/>
        <v>19179.69343151266</v>
      </c>
      <c r="BY801" s="15">
        <f t="shared" ca="1" si="464"/>
        <v>29811.46989820652</v>
      </c>
      <c r="BZ801" s="15">
        <f t="shared" ca="1" si="465"/>
        <v>35370.090728873205</v>
      </c>
      <c r="CA801" s="15">
        <f t="shared" ca="1" si="466"/>
        <v>42627.872118005595</v>
      </c>
      <c r="CB801" s="15">
        <f ca="1">(AU801*DCF!C$10-DCF!C$5*MAX(AU801*DCF!C$10,0)-MAX(AU801-Inputs!$B$6,0)/Inputs!$B$10)*DCF!C$6</f>
        <v>1043.2466889035036</v>
      </c>
      <c r="CC801" s="15">
        <f ca="1">(AV801*DCF!D$10-DCF!D$5*MAX(AV801*DCF!D$10,0)-MAX(AV801-AU801,0)/Inputs!$B$10)*DCF!D$6</f>
        <v>1203.608612907236</v>
      </c>
      <c r="CD801" s="15">
        <f ca="1">(AW801*DCF!E$10-DCF!E$5*MAX(AW801*DCF!E$10,0)-MAX(AW801-AV801,0)/Inputs!$B$10)*DCF!E$6</f>
        <v>1183.5645971080864</v>
      </c>
      <c r="CE801" s="15">
        <f ca="1">(AX801*DCF!F$10-DCF!F$5*MAX(AX801*DCF!F$10,0)-MAX(AX801-AW801,0)/Inputs!$B$10)*DCF!F$6</f>
        <v>1631.8942400190797</v>
      </c>
      <c r="CF801" s="15">
        <f ca="1">(AY801*DCF!G$10-DCF!G$5*MAX(AY801*DCF!G$10,0)-MAX(AY801-AX801,0)/Inputs!$B$10)*DCF!G$6</f>
        <v>2093.8847017376288</v>
      </c>
      <c r="CG801" s="15">
        <f ca="1">(AZ801*DCF!H$10-DCF!H$5*MAX(AZ801*DCF!H$10,0)-MAX(AZ801-AY801,0)/Inputs!$B$10)*DCF!H$6</f>
        <v>2219.3897962172514</v>
      </c>
      <c r="CH801" s="15">
        <f ca="1">(BA801*DCF!I$10-DCF!I$5*MAX(BA801*DCF!I$10,0)-MAX(BA801-AZ801,0)/Inputs!$B$10)*DCF!I$6</f>
        <v>2626.5302505445879</v>
      </c>
      <c r="CI801" s="15">
        <f ca="1">(BB801*DCF!J$10-DCF!J$5*MAX(BB801*DCF!J$10,0)-MAX(BB801-BA801,0)/Inputs!$B$10)*DCF!J$6</f>
        <v>3291.4873793960028</v>
      </c>
      <c r="CJ801" s="15">
        <f ca="1">(BC801*DCF!K$10-DCF!K$5*MAX(BC801*DCF!K$10,0)-MAX(BC801-BB801,0)/Inputs!$B$10)*DCF!K$6</f>
        <v>4218.8407768740335</v>
      </c>
      <c r="CK801" s="15">
        <f ca="1">(BD801*DCF!L$10-DCF!L$5*MAX(BD801*DCF!L$10,0)-MAX(BD801-BC801,0)/Inputs!$B$10)*DCF!L$6</f>
        <v>4950.3039978048182</v>
      </c>
      <c r="CL801" s="15">
        <f ca="1">(BE801*DCF!M$10-DCF!M$5*MAX(BE801*DCF!M$10,0)-MAX(BE801-BD801,0)/Inputs!$B$10)*DCF!M$6</f>
        <v>4968.0361243311454</v>
      </c>
      <c r="CM801" s="15">
        <f ca="1">(BF801*DCF!C$28-DCF!C$5*MAX(BF801*DCF!C$28,0)-MAX(BF801-Inputs!$B$13,0)/Inputs!$B$17)*DCF!C$6</f>
        <v>3630.102804287309</v>
      </c>
      <c r="CN801" s="15">
        <f ca="1">(BG801*DCF!D$28-DCF!D$5*MAX(BG801*DCF!D$28,0)-MAX(BG801-BF801,0)/Inputs!$B$17)*DCF!D$6</f>
        <v>4649.599367000078</v>
      </c>
      <c r="CO801" s="15">
        <f ca="1">(BH801*DCF!E$28-DCF!E$5*MAX(BH801*DCF!E$28,0)-MAX(BH801-BG801,0)/Inputs!$B$17)*DCF!E$6</f>
        <v>7218.0889849732912</v>
      </c>
      <c r="CP801" s="15">
        <f ca="1">(BI801*DCF!F$28-DCF!F$5*MAX(BI801*DCF!F$28,0)-MAX(BI801-BH801,0)/Inputs!$B$17)*DCF!F$6</f>
        <v>9839.5688369522504</v>
      </c>
      <c r="CQ801" s="15">
        <f ca="1">(BJ801*DCF!G$28-DCF!G$5*MAX(BJ801*DCF!G$28,0)-MAX(BJ801-BI801,0)/Inputs!$B$17)*DCF!G$6</f>
        <v>11288.5950403763</v>
      </c>
      <c r="CR801" s="15">
        <f ca="1">(BK801*DCF!H$28-DCF!H$5*MAX(BK801*DCF!H$28,0)-MAX(BK801-BJ801,0)/Inputs!$B$17)*DCF!H$6</f>
        <v>12336.385206738032</v>
      </c>
      <c r="CS801" s="15">
        <f ca="1">(BL801*DCF!I$28-DCF!I$5*MAX(BL801*DCF!I$28,0)-MAX(BL801-BK801,0)/Inputs!$B$17)*DCF!I$6</f>
        <v>15099.032858474173</v>
      </c>
      <c r="CT801" s="15">
        <f ca="1">(BM801*DCF!J$28-DCF!J$5*MAX(BM801*DCF!J$28,0)-MAX(BM801-BL801,0)/Inputs!$B$17)*DCF!J$6</f>
        <v>19419.783279110226</v>
      </c>
      <c r="CU801" s="15">
        <f ca="1">(BN801*DCF!K$28-DCF!K$5*MAX(BN801*DCF!K$28,0)-MAX(BN801-BM801,0)/Inputs!$B$17)*DCF!K$6</f>
        <v>22735.416152201538</v>
      </c>
      <c r="CV801" s="15">
        <f ca="1">(BO801*DCF!L$28-DCF!L$5*MAX(BO801*DCF!L$28,0)-MAX(BO801-BN801,0)/Inputs!$B$17)*DCF!L$6</f>
        <v>27083.403682622633</v>
      </c>
      <c r="CW801" s="15">
        <f ca="1">(BP801*DCF!M$28-DCF!M$5*MAX(BP801*DCF!M$28,0)-MAX(BP801-BO801,0)/Inputs!$B$17)*DCF!M$6</f>
        <v>30167.499974553306</v>
      </c>
      <c r="CX801" s="15">
        <f ca="1">(BQ801*DCF!C$46-DCF!C$5*MAX(BQ801*DCF!C$46,0)-MAX(BQ801-Inputs!$B$20,0)/Inputs!$B$24)*DCF!C$6</f>
        <v>-686.796033100111</v>
      </c>
      <c r="CY801" s="15">
        <f ca="1">(BR801*DCF!D$46-DCF!D$5*MAX(BR801*DCF!D$46,0)-MAX(BR801-BQ801,0)/Inputs!$B$24)*DCF!D$6</f>
        <v>-890.08176444316928</v>
      </c>
      <c r="CZ801" s="15">
        <f ca="1">(BS801*DCF!E$46-DCF!E$5*MAX(BS801*DCF!E$46,0)-MAX(BS801-BR801,0)/Inputs!$B$24)*DCF!E$6</f>
        <v>-623.98970818882276</v>
      </c>
      <c r="DA801" s="15">
        <f ca="1">(BT801*DCF!F$46-DCF!F$5*MAX(BT801*DCF!F$46,0)-MAX(BT801-BS801,0)/Inputs!$B$24)*DCF!F$6</f>
        <v>-546.0214041812203</v>
      </c>
      <c r="DB801" s="15">
        <f ca="1">(BU801*DCF!G$46-DCF!G$5*MAX(BU801*DCF!G$46,0)-MAX(BU801-BT801,0)/Inputs!$B$24)*DCF!G$6</f>
        <v>-1199.5206285501276</v>
      </c>
      <c r="DC801" s="15">
        <f ca="1">(BV801*DCF!H$46-DCF!H$5*MAX(BV801*DCF!H$46,0)-MAX(BV801-BU801,0)/Inputs!$B$24)*DCF!H$6</f>
        <v>-476.78629144217763</v>
      </c>
      <c r="DD801" s="15">
        <f ca="1">(BW801*DCF!I$46-DCF!I$5*MAX(BW801*DCF!I$46,0)-MAX(BW801-BV801,0)/Inputs!$B$24)*DCF!I$6</f>
        <v>-898.89494120739732</v>
      </c>
      <c r="DE801" s="15">
        <f ca="1">(BX801*DCF!J$46-DCF!J$5*MAX(BX801*DCF!J$46,0)-MAX(BX801-BW801,0)/Inputs!$B$24)*DCF!J$6</f>
        <v>-800.16737794525602</v>
      </c>
      <c r="DF801" s="15">
        <f ca="1">(BY801*DCF!K$46-DCF!K$5*MAX(BY801*DCF!K$46,0)-MAX(BY801-BX801,0)/Inputs!$B$24)*DCF!K$6</f>
        <v>-901.57146735568972</v>
      </c>
      <c r="DG801" s="15">
        <f ca="1">(BZ801*DCF!L$46-DCF!L$5*MAX(BZ801*DCF!L$46,0)-MAX(BZ801-BY801,0)/Inputs!$B$24)*DCF!L$6</f>
        <v>1187.0366124508475</v>
      </c>
      <c r="DH801" s="15">
        <f ca="1">(CA801*DCF!M$46-DCF!M$5*MAX(CA801*DCF!M$46,0)-MAX(CA801-BZ801,0)/Inputs!$B$24)*DCF!M$6</f>
        <v>1824.5736496826678</v>
      </c>
      <c r="DI801" s="15">
        <f ca="1">SUM(CB801:CL801)+BE801*DCF!M$10*(1+Inputs!$B$30)*(1-Inputs!$B$33)*(1-Inputs!$B$30/Inputs!$B$31)/(Inputs!$B$29-Inputs!$B$30)*DCF!M$6</f>
        <v>142095.03697295126</v>
      </c>
      <c r="DJ801" s="15">
        <f ca="1">SUM(CM801:CW801)+BP801*DCF!M$28*(1+Inputs!$B$30)*(1-Inputs!$B$33)*(1-Inputs!$B$30/Inputs!$B$31)/(Inputs!$B$29-Inputs!$B$30)*DCF!M$6</f>
        <v>794965.12196838297</v>
      </c>
      <c r="DK801" s="15">
        <f ca="1">SUM(CX801:DH801)+CA801*DCF!M$46*(1+Inputs!$B$30)*(1-Inputs!$B$33)*(1-Inputs!$B$30/Inputs!$B$31)/(Inputs!$B$29-Inputs!$B$30)*DCF!M$6</f>
        <v>61895.520534420575</v>
      </c>
      <c r="DM801" s="15">
        <f ca="1">DI801+DJ801+DK801+Inputs!$B$34+Inputs!$B$36-Inputs!$B$35</f>
        <v>1075806.679475755</v>
      </c>
    </row>
    <row r="802" spans="1:117" x14ac:dyDescent="0.75">
      <c r="A802" s="11">
        <v>789</v>
      </c>
      <c r="C802" s="23">
        <f t="shared" ca="1" si="468"/>
        <v>-0.81078009343760327</v>
      </c>
      <c r="D802" s="23">
        <f t="shared" ca="1" si="468"/>
        <v>0.1082751948658008</v>
      </c>
      <c r="E802" s="23">
        <f t="shared" ca="1" si="468"/>
        <v>0.80895447612943705</v>
      </c>
      <c r="F802" s="23">
        <f t="shared" ca="1" si="468"/>
        <v>-1.1512268724959924</v>
      </c>
      <c r="G802" s="23">
        <f t="shared" ca="1" si="468"/>
        <v>0.34764413333765481</v>
      </c>
      <c r="H802" s="23">
        <f t="shared" ca="1" si="468"/>
        <v>-1.1214807010502497</v>
      </c>
      <c r="I802" s="23">
        <f t="shared" ca="1" si="468"/>
        <v>-0.92047584096404855</v>
      </c>
      <c r="J802" s="23">
        <f t="shared" ca="1" si="468"/>
        <v>-1.2733129759188571</v>
      </c>
      <c r="K802" s="23">
        <f t="shared" ca="1" si="468"/>
        <v>1.7387957488974533</v>
      </c>
      <c r="L802" s="23">
        <f t="shared" ca="1" si="468"/>
        <v>-0.71979082883936429</v>
      </c>
      <c r="M802" s="23">
        <f t="shared" ca="1" si="468"/>
        <v>-0.55748778643992147</v>
      </c>
      <c r="N802" s="23">
        <f ca="1">SQRT(Inputs!$B$38)*C802+SQRT(1-Inputs!$B$38)*_xlfn.NORM.S.INV(RAND())</f>
        <v>-0.1339510220402414</v>
      </c>
      <c r="O802" s="23">
        <f ca="1">SQRT(Inputs!$B$38)*D802+SQRT(1-Inputs!$B$38)*_xlfn.NORM.S.INV(RAND())</f>
        <v>-0.39586306072412109</v>
      </c>
      <c r="P802" s="23">
        <f ca="1">SQRT(Inputs!$B$38)*E802+SQRT(1-Inputs!$B$38)*_xlfn.NORM.S.INV(RAND())</f>
        <v>-1.2651415365004488</v>
      </c>
      <c r="Q802" s="23">
        <f ca="1">SQRT(Inputs!$B$38)*F802+SQRT(1-Inputs!$B$38)*_xlfn.NORM.S.INV(RAND())</f>
        <v>-0.53841958855563488</v>
      </c>
      <c r="R802" s="23">
        <f ca="1">SQRT(Inputs!$B$38)*G802+SQRT(1-Inputs!$B$38)*_xlfn.NORM.S.INV(RAND())</f>
        <v>-0.16686740481901946</v>
      </c>
      <c r="S802" s="23">
        <f ca="1">SQRT(Inputs!$B$38)*H802+SQRT(1-Inputs!$B$38)*_xlfn.NORM.S.INV(RAND())</f>
        <v>1.6349034762666568</v>
      </c>
      <c r="T802" s="23">
        <f ca="1">SQRT(Inputs!$B$38)*I802+SQRT(1-Inputs!$B$38)*_xlfn.NORM.S.INV(RAND())</f>
        <v>8.1880923667972061E-2</v>
      </c>
      <c r="U802" s="23">
        <f ca="1">SQRT(Inputs!$B$38)*J802+SQRT(1-Inputs!$B$38)*_xlfn.NORM.S.INV(RAND())</f>
        <v>-0.3880337734120316</v>
      </c>
      <c r="V802" s="23">
        <f ca="1">SQRT(Inputs!$B$38)*K802+SQRT(1-Inputs!$B$38)*_xlfn.NORM.S.INV(RAND())</f>
        <v>1.6571100043119495</v>
      </c>
      <c r="W802" s="23">
        <f ca="1">SQRT(Inputs!$B$38)*L802+SQRT(1-Inputs!$B$38)*_xlfn.NORM.S.INV(RAND())</f>
        <v>4.0849520245129833E-2</v>
      </c>
      <c r="X802" s="23">
        <f ca="1">SQRT(Inputs!$B$38)*M802+SQRT(1-Inputs!$B$38)*_xlfn.NORM.S.INV(RAND())</f>
        <v>-0.30375558440185885</v>
      </c>
      <c r="Y802" s="23">
        <f ca="1">SQRT(Inputs!$B$38)*C802+SQRT(1-Inputs!$B$38)*_xlfn.NORM.S.INV(RAND())</f>
        <v>-0.46858357052773203</v>
      </c>
      <c r="Z802" s="23">
        <f ca="1">SQRT(Inputs!$B$38)*D802+SQRT(1-Inputs!$B$38)*_xlfn.NORM.S.INV(RAND())</f>
        <v>-0.44166351547371435</v>
      </c>
      <c r="AA802" s="23">
        <f ca="1">SQRT(Inputs!$B$38)*E802+SQRT(1-Inputs!$B$38)*_xlfn.NORM.S.INV(RAND())</f>
        <v>-0.42067803053319552</v>
      </c>
      <c r="AB802" s="23">
        <f ca="1">SQRT(Inputs!$B$38)*F802+SQRT(1-Inputs!$B$38)*_xlfn.NORM.S.INV(RAND())</f>
        <v>0.90321363419230749</v>
      </c>
      <c r="AC802" s="23">
        <f ca="1">SQRT(Inputs!$B$38)*G802+SQRT(1-Inputs!$B$38)*_xlfn.NORM.S.INV(RAND())</f>
        <v>-3.5893223967329357E-2</v>
      </c>
      <c r="AD802" s="23">
        <f ca="1">SQRT(Inputs!$B$38)*H802+SQRT(1-Inputs!$B$38)*_xlfn.NORM.S.INV(RAND())</f>
        <v>-0.57064854276135113</v>
      </c>
      <c r="AE802" s="23">
        <f ca="1">SQRT(Inputs!$B$38)*I802+SQRT(1-Inputs!$B$38)*_xlfn.NORM.S.INV(RAND())</f>
        <v>0.1625310389881548</v>
      </c>
      <c r="AF802" s="23">
        <f ca="1">SQRT(Inputs!$B$38)*J802+SQRT(1-Inputs!$B$38)*_xlfn.NORM.S.INV(RAND())</f>
        <v>-0.88279435208688528</v>
      </c>
      <c r="AG802" s="23">
        <f ca="1">SQRT(Inputs!$B$38)*K802+SQRT(1-Inputs!$B$38)*_xlfn.NORM.S.INV(RAND())</f>
        <v>8.5865583036379922E-2</v>
      </c>
      <c r="AH802" s="23">
        <f ca="1">SQRT(Inputs!$B$38)*L802+SQRT(1-Inputs!$B$38)*_xlfn.NORM.S.INV(RAND())</f>
        <v>0.90760914763122758</v>
      </c>
      <c r="AI802" s="23">
        <f ca="1">SQRT(Inputs!$B$38)*M802+SQRT(1-Inputs!$B$38)*_xlfn.NORM.S.INV(RAND())</f>
        <v>0.52497640531055412</v>
      </c>
      <c r="AJ802" s="23">
        <f ca="1">SQRT(Inputs!$B$38)*C802+SQRT(1-Inputs!$B$38)*_xlfn.NORM.S.INV(RAND())</f>
        <v>-0.32935681281362972</v>
      </c>
      <c r="AK802" s="23">
        <f ca="1">SQRT(Inputs!$B$38)*D802+SQRT(1-Inputs!$B$38)*_xlfn.NORM.S.INV(RAND())</f>
        <v>-1.2692038185201462</v>
      </c>
      <c r="AL802" s="23">
        <f ca="1">SQRT(Inputs!$B$38)*E802+SQRT(1-Inputs!$B$38)*_xlfn.NORM.S.INV(RAND())</f>
        <v>-2.7480493524439376E-2</v>
      </c>
      <c r="AM802" s="23">
        <f ca="1">SQRT(Inputs!$B$38)*F802+SQRT(1-Inputs!$B$38)*_xlfn.NORM.S.INV(RAND())</f>
        <v>-1.3171006748956253</v>
      </c>
      <c r="AN802" s="23">
        <f ca="1">SQRT(Inputs!$B$38)*G802+SQRT(1-Inputs!$B$38)*_xlfn.NORM.S.INV(RAND())</f>
        <v>0.10406990845385439</v>
      </c>
      <c r="AO802" s="23">
        <f ca="1">SQRT(Inputs!$B$38)*H802+SQRT(1-Inputs!$B$38)*_xlfn.NORM.S.INV(RAND())</f>
        <v>-6.9713790268541409E-2</v>
      </c>
      <c r="AP802" s="23">
        <f ca="1">SQRT(Inputs!$B$38)*I802+SQRT(1-Inputs!$B$38)*_xlfn.NORM.S.INV(RAND())</f>
        <v>-0.5879589224008126</v>
      </c>
      <c r="AQ802" s="23">
        <f ca="1">SQRT(Inputs!$B$38)*J802+SQRT(1-Inputs!$B$38)*_xlfn.NORM.S.INV(RAND())</f>
        <v>-2.3600249674152303</v>
      </c>
      <c r="AR802" s="23">
        <f ca="1">SQRT(Inputs!$B$38)*K802+SQRT(1-Inputs!$B$38)*_xlfn.NORM.S.INV(RAND())</f>
        <v>0.49643194312726702</v>
      </c>
      <c r="AS802" s="23">
        <f ca="1">SQRT(Inputs!$B$38)*L802+SQRT(1-Inputs!$B$38)*_xlfn.NORM.S.INV(RAND())</f>
        <v>6.2834635111497061E-2</v>
      </c>
      <c r="AT802" s="23">
        <f ca="1">SQRT(Inputs!$B$38)*M802+SQRT(1-Inputs!$B$38)*_xlfn.NORM.S.INV(RAND())</f>
        <v>-1.3688410645727178</v>
      </c>
      <c r="AU802" s="15">
        <f ca="1">Inputs!$B$6*EXP($B$8-0.5*C$5^2+C$5*N802)</f>
        <v>4855.8010031117346</v>
      </c>
      <c r="AV802" s="15">
        <f t="shared" ca="1" si="437"/>
        <v>5576.4502376823875</v>
      </c>
      <c r="AW802" s="15">
        <f t="shared" ca="1" si="438"/>
        <v>5732.8011959311871</v>
      </c>
      <c r="AX802" s="15">
        <f t="shared" ca="1" si="439"/>
        <v>6543.8516554802818</v>
      </c>
      <c r="AY802" s="15">
        <f t="shared" ca="1" si="440"/>
        <v>7842.9120804642625</v>
      </c>
      <c r="AZ802" s="15">
        <f t="shared" ca="1" si="441"/>
        <v>11484.218313896632</v>
      </c>
      <c r="BA802" s="15">
        <f t="shared" ca="1" si="442"/>
        <v>14174.699725405186</v>
      </c>
      <c r="BB802" s="15">
        <f t="shared" ca="1" si="443"/>
        <v>16692.42128676044</v>
      </c>
      <c r="BC802" s="15">
        <f t="shared" ca="1" si="444"/>
        <v>23990.274596663388</v>
      </c>
      <c r="BD802" s="15">
        <f t="shared" ca="1" si="445"/>
        <v>29502.858278443651</v>
      </c>
      <c r="BE802" s="15">
        <f t="shared" ca="1" si="446"/>
        <v>35165.492321233462</v>
      </c>
      <c r="BF802" s="15">
        <f ca="1">Inputs!$B$13*EXP($B$9-0.5*C$6^2+C$6*Y802)</f>
        <v>12604.051899420567</v>
      </c>
      <c r="BG802" s="15">
        <f t="shared" ca="1" si="447"/>
        <v>14184.345738188556</v>
      </c>
      <c r="BH802" s="15">
        <f t="shared" ca="1" si="448"/>
        <v>16162.677312128299</v>
      </c>
      <c r="BI802" s="15">
        <f t="shared" ca="1" si="449"/>
        <v>22736.554344763208</v>
      </c>
      <c r="BJ802" s="15">
        <f t="shared" ca="1" si="450"/>
        <v>27729.693577671533</v>
      </c>
      <c r="BK802" s="15">
        <f t="shared" ca="1" si="451"/>
        <v>31489.022795751411</v>
      </c>
      <c r="BL802" s="15">
        <f t="shared" ca="1" si="452"/>
        <v>39503.81862629237</v>
      </c>
      <c r="BM802" s="15">
        <f t="shared" ca="1" si="453"/>
        <v>43515.028407084006</v>
      </c>
      <c r="BN802" s="15">
        <f t="shared" ca="1" si="454"/>
        <v>54071.567321394774</v>
      </c>
      <c r="BO802" s="15">
        <f t="shared" ca="1" si="455"/>
        <v>73932.015781741662</v>
      </c>
      <c r="BP802" s="15">
        <f t="shared" ca="1" si="456"/>
        <v>96572.935199354077</v>
      </c>
      <c r="BQ802" s="15">
        <f ca="1">Inputs!$B$20*EXP($B$10-0.5*C$7^2+C$7*AJ802)</f>
        <v>3816.5857755407869</v>
      </c>
      <c r="BR802" s="15">
        <f t="shared" ca="1" si="457"/>
        <v>3460.6761953741634</v>
      </c>
      <c r="BS802" s="15">
        <f t="shared" ca="1" si="458"/>
        <v>4701.7689930060706</v>
      </c>
      <c r="BT802" s="15">
        <f t="shared" ca="1" si="459"/>
        <v>4588.8148849327245</v>
      </c>
      <c r="BU802" s="15">
        <f t="shared" ca="1" si="460"/>
        <v>6521.7250598872733</v>
      </c>
      <c r="BV802" s="15">
        <f t="shared" ca="1" si="461"/>
        <v>8932.2009904094266</v>
      </c>
      <c r="BW802" s="15">
        <f t="shared" ca="1" si="462"/>
        <v>11005.928983976522</v>
      </c>
      <c r="BX802" s="15">
        <f t="shared" ca="1" si="463"/>
        <v>9591.0012328036446</v>
      </c>
      <c r="BY802" s="15">
        <f t="shared" ca="1" si="464"/>
        <v>14777.599199568927</v>
      </c>
      <c r="BZ802" s="15">
        <f t="shared" ca="1" si="465"/>
        <v>20975.943032460986</v>
      </c>
      <c r="CA802" s="15">
        <f t="shared" ca="1" si="466"/>
        <v>23102.788817031866</v>
      </c>
      <c r="CB802" s="15">
        <f ca="1">(AU802*DCF!C$10-DCF!C$5*MAX(AU802*DCF!C$10,0)-MAX(AU802-Inputs!$B$6,0)/Inputs!$B$10)*DCF!C$6</f>
        <v>1043.8332284761671</v>
      </c>
      <c r="CC802" s="15">
        <f ca="1">(AV802*DCF!D$10-DCF!D$5*MAX(AV802*DCF!D$10,0)-MAX(AV802-AU802,0)/Inputs!$B$10)*DCF!D$6</f>
        <v>1183.510511105083</v>
      </c>
      <c r="CD802" s="15">
        <f ca="1">(AW802*DCF!E$10-DCF!E$5*MAX(AW802*DCF!E$10,0)-MAX(AW802-AV802,0)/Inputs!$B$10)*DCF!E$6</f>
        <v>1288.3958270729927</v>
      </c>
      <c r="CE802" s="15">
        <f ca="1">(AX802*DCF!F$10-DCF!F$5*MAX(AX802*DCF!F$10,0)-MAX(AX802-AW802,0)/Inputs!$B$10)*DCF!F$6</f>
        <v>1259.7528952317361</v>
      </c>
      <c r="CF802" s="15">
        <f ca="1">(AY802*DCF!G$10-DCF!G$5*MAX(AY802*DCF!G$10,0)-MAX(AY802-AX802,0)/Inputs!$B$10)*DCF!G$6</f>
        <v>1366.2505534846323</v>
      </c>
      <c r="CG802" s="15">
        <f ca="1">(AZ802*DCF!H$10-DCF!H$5*MAX(AZ802*DCF!H$10,0)-MAX(AZ802-AY802,0)/Inputs!$B$10)*DCF!H$6</f>
        <v>1583.0900222736257</v>
      </c>
      <c r="CH802" s="15">
        <f ca="1">(BA802*DCF!I$10-DCF!I$5*MAX(BA802*DCF!I$10,0)-MAX(BA802-AZ802,0)/Inputs!$B$10)*DCF!I$6</f>
        <v>2147.8673277741982</v>
      </c>
      <c r="CI802" s="15">
        <f ca="1">(BB802*DCF!J$10-DCF!J$5*MAX(BB802*DCF!J$10,0)-MAX(BB802-BA802,0)/Inputs!$B$10)*DCF!J$6</f>
        <v>2482.939010737427</v>
      </c>
      <c r="CJ802" s="15">
        <f ca="1">(BC802*DCF!K$10-DCF!K$5*MAX(BC802*DCF!K$10,0)-MAX(BC802-BB802,0)/Inputs!$B$10)*DCF!K$6</f>
        <v>2840.4605543881285</v>
      </c>
      <c r="CK802" s="15">
        <f ca="1">(BD802*DCF!L$10-DCF!L$5*MAX(BD802*DCF!L$10,0)-MAX(BD802-BC802,0)/Inputs!$B$10)*DCF!L$6</f>
        <v>3736.7257272130387</v>
      </c>
      <c r="CL802" s="15">
        <f ca="1">(BE802*DCF!M$10-DCF!M$5*MAX(BE802*DCF!M$10,0)-MAX(BE802-BD802,0)/Inputs!$B$10)*DCF!M$6</f>
        <v>4285.8436575101568</v>
      </c>
      <c r="CM802" s="15">
        <f ca="1">(BF802*DCF!C$28-DCF!C$5*MAX(BF802*DCF!C$28,0)-MAX(BF802-Inputs!$B$13,0)/Inputs!$B$17)*DCF!C$6</f>
        <v>3565.5996390499868</v>
      </c>
      <c r="CN802" s="15">
        <f ca="1">(BG802*DCF!D$28-DCF!D$5*MAX(BG802*DCF!D$28,0)-MAX(BG802-BF802,0)/Inputs!$B$17)*DCF!D$6</f>
        <v>3840.4678332707299</v>
      </c>
      <c r="CO802" s="15">
        <f ca="1">(BH802*DCF!E$28-DCF!E$5*MAX(BH802*DCF!E$28,0)-MAX(BH802-BG802,0)/Inputs!$B$17)*DCF!E$6</f>
        <v>4187.6560926740449</v>
      </c>
      <c r="CP802" s="15">
        <f ca="1">(BI802*DCF!F$28-DCF!F$5*MAX(BI802*DCF!F$28,0)-MAX(BI802-BH802,0)/Inputs!$B$17)*DCF!F$6</f>
        <v>4975.4973823078853</v>
      </c>
      <c r="CQ802" s="15">
        <f ca="1">(BJ802*DCF!G$28-DCF!G$5*MAX(BJ802*DCF!G$28,0)-MAX(BJ802-BI802,0)/Inputs!$B$17)*DCF!G$6</f>
        <v>6354.8826905233882</v>
      </c>
      <c r="CR802" s="15">
        <f ca="1">(BK802*DCF!H$28-DCF!H$5*MAX(BK802*DCF!H$28,0)-MAX(BK802-BJ802,0)/Inputs!$B$17)*DCF!H$6</f>
        <v>7203.4884868556564</v>
      </c>
      <c r="CS802" s="15">
        <f ca="1">(BL802*DCF!I$28-DCF!I$5*MAX(BL802*DCF!I$28,0)-MAX(BL802-BK802,0)/Inputs!$B$17)*DCF!I$6</f>
        <v>8139.0740138349502</v>
      </c>
      <c r="CT802" s="15">
        <f ca="1">(BM802*DCF!J$28-DCF!J$5*MAX(BM802*DCF!J$28,0)-MAX(BM802-BL802,0)/Inputs!$B$17)*DCF!J$6</f>
        <v>9175.6101467350018</v>
      </c>
      <c r="CU802" s="15">
        <f ca="1">(BN802*DCF!K$28-DCF!K$5*MAX(BN802*DCF!K$28,0)-MAX(BN802-BM802,0)/Inputs!$B$17)*DCF!K$6</f>
        <v>10125.972995692917</v>
      </c>
      <c r="CV802" s="15">
        <f ca="1">(BO802*DCF!L$28-DCF!L$5*MAX(BO802*DCF!L$28,0)-MAX(BO802-BN802,0)/Inputs!$B$17)*DCF!L$6</f>
        <v>12503.746111822024</v>
      </c>
      <c r="CW802" s="15">
        <f ca="1">(BP802*DCF!M$28-DCF!M$5*MAX(BP802*DCF!M$28,0)-MAX(BP802-BO802,0)/Inputs!$B$17)*DCF!M$6</f>
        <v>15803.641374303659</v>
      </c>
      <c r="CX802" s="15">
        <f ca="1">(BQ802*DCF!C$46-DCF!C$5*MAX(BQ802*DCF!C$46,0)-MAX(BQ802-Inputs!$B$20,0)/Inputs!$B$24)*DCF!C$6</f>
        <v>-1165.7638167719078</v>
      </c>
      <c r="CY802" s="15">
        <f ca="1">(BR802*DCF!D$46-DCF!D$5*MAX(BR802*DCF!D$46,0)-MAX(BR802-BQ802,0)/Inputs!$B$24)*DCF!D$6</f>
        <v>-590.65672253824607</v>
      </c>
      <c r="CZ802" s="15">
        <f ca="1">(BS802*DCF!E$46-DCF!E$5*MAX(BS802*DCF!E$46,0)-MAX(BS802-BR802,0)/Inputs!$B$24)*DCF!E$6</f>
        <v>-1045.1969838991668</v>
      </c>
      <c r="DA802" s="15">
        <f ca="1">(BT802*DCF!F$46-DCF!F$5*MAX(BT802*DCF!F$46,0)-MAX(BT802-BS802,0)/Inputs!$B$24)*DCF!F$6</f>
        <v>-334.18651262167521</v>
      </c>
      <c r="DB802" s="15">
        <f ca="1">(BU802*DCF!G$46-DCF!G$5*MAX(BU802*DCF!G$46,0)-MAX(BU802-BT802,0)/Inputs!$B$24)*DCF!G$6</f>
        <v>-869.57073887194451</v>
      </c>
      <c r="DC802" s="15">
        <f ca="1">(BV802*DCF!H$46-DCF!H$5*MAX(BV802*DCF!H$46,0)-MAX(BV802-BU802,0)/Inputs!$B$24)*DCF!H$6</f>
        <v>-749.04062617869363</v>
      </c>
      <c r="DD802" s="15">
        <f ca="1">(BW802*DCF!I$46-DCF!I$5*MAX(BW802*DCF!I$46,0)-MAX(BW802-BV802,0)/Inputs!$B$24)*DCF!I$6</f>
        <v>-341.1008881808641</v>
      </c>
      <c r="DE802" s="15">
        <f ca="1">(BX802*DCF!J$46-DCF!J$5*MAX(BX802*DCF!J$46,0)-MAX(BX802-BW802,0)/Inputs!$B$24)*DCF!J$6</f>
        <v>402.31597163580932</v>
      </c>
      <c r="DF802" s="15">
        <f ca="1">(BY802*DCF!K$46-DCF!K$5*MAX(BY802*DCF!K$46,0)-MAX(BY802-BX802,0)/Inputs!$B$24)*DCF!K$6</f>
        <v>-426.4326038002597</v>
      </c>
      <c r="DG802" s="15">
        <f ca="1">(BZ802*DCF!L$46-DCF!L$5*MAX(BZ802*DCF!L$46,0)-MAX(BZ802-BY802,0)/Inputs!$B$24)*DCF!L$6</f>
        <v>47.264200927730791</v>
      </c>
      <c r="DH802" s="15">
        <f ca="1">(CA802*DCF!M$46-DCF!M$5*MAX(CA802*DCF!M$46,0)-MAX(CA802-BZ802,0)/Inputs!$B$24)*DCF!M$6</f>
        <v>1366.5376578674454</v>
      </c>
      <c r="DI802" s="15">
        <f ca="1">SUM(CB802:CL802)+BE802*DCF!M$10*(1+Inputs!$B$30)*(1-Inputs!$B$33)*(1-Inputs!$B$30/Inputs!$B$31)/(Inputs!$B$29-Inputs!$B$30)*DCF!M$6</f>
        <v>121084.69946075519</v>
      </c>
      <c r="DJ802" s="15">
        <f ca="1">SUM(CM802:CW802)+BP802*DCF!M$28*(1+Inputs!$B$30)*(1-Inputs!$B$33)*(1-Inputs!$B$30/Inputs!$B$31)/(Inputs!$B$29-Inputs!$B$30)*DCF!M$6</f>
        <v>444227.31103995617</v>
      </c>
      <c r="DK802" s="15">
        <f ca="1">SUM(CX802:DH802)+CA802*DCF!M$46*(1+Inputs!$B$30)*(1-Inputs!$B$33)*(1-Inputs!$B$30/Inputs!$B$31)/(Inputs!$B$29-Inputs!$B$30)*DCF!M$6</f>
        <v>32013.817148987484</v>
      </c>
      <c r="DM802" s="15">
        <f ca="1">DI802+DJ802+DK802+Inputs!$B$34+Inputs!$B$36-Inputs!$B$35</f>
        <v>674176.82764969883</v>
      </c>
    </row>
    <row r="803" spans="1:117" x14ac:dyDescent="0.75">
      <c r="A803" s="11">
        <v>790</v>
      </c>
      <c r="C803" s="23">
        <f t="shared" ca="1" si="468"/>
        <v>-0.44823072789128304</v>
      </c>
      <c r="D803" s="23">
        <f t="shared" ca="1" si="468"/>
        <v>-0.65353028049711415</v>
      </c>
      <c r="E803" s="23">
        <f t="shared" ca="1" si="468"/>
        <v>0.45753888697327966</v>
      </c>
      <c r="F803" s="23">
        <f t="shared" ca="1" si="468"/>
        <v>-1.0096947417351432</v>
      </c>
      <c r="G803" s="23">
        <f t="shared" ca="1" si="468"/>
        <v>0.24449716496482127</v>
      </c>
      <c r="H803" s="23">
        <f t="shared" ca="1" si="468"/>
        <v>0.97225996092139666</v>
      </c>
      <c r="I803" s="23">
        <f t="shared" ca="1" si="468"/>
        <v>-0.17731786165555796</v>
      </c>
      <c r="J803" s="23">
        <f t="shared" ca="1" si="468"/>
        <v>-0.57594580660473516</v>
      </c>
      <c r="K803" s="23">
        <f t="shared" ca="1" si="468"/>
        <v>-0.60696686963193602</v>
      </c>
      <c r="L803" s="23">
        <f t="shared" ca="1" si="468"/>
        <v>0.12036049582763521</v>
      </c>
      <c r="M803" s="23">
        <f t="shared" ca="1" si="468"/>
        <v>-1.0889747958912435</v>
      </c>
      <c r="N803" s="23">
        <f ca="1">SQRT(Inputs!$B$38)*C803+SQRT(1-Inputs!$B$38)*_xlfn.NORM.S.INV(RAND())</f>
        <v>-0.43895848388837638</v>
      </c>
      <c r="O803" s="23">
        <f ca="1">SQRT(Inputs!$B$38)*D803+SQRT(1-Inputs!$B$38)*_xlfn.NORM.S.INV(RAND())</f>
        <v>0.69329987308730678</v>
      </c>
      <c r="P803" s="23">
        <f ca="1">SQRT(Inputs!$B$38)*E803+SQRT(1-Inputs!$B$38)*_xlfn.NORM.S.INV(RAND())</f>
        <v>0.880315920378266</v>
      </c>
      <c r="Q803" s="23">
        <f ca="1">SQRT(Inputs!$B$38)*F803+SQRT(1-Inputs!$B$38)*_xlfn.NORM.S.INV(RAND())</f>
        <v>-1.2349625388007193</v>
      </c>
      <c r="R803" s="23">
        <f ca="1">SQRT(Inputs!$B$38)*G803+SQRT(1-Inputs!$B$38)*_xlfn.NORM.S.INV(RAND())</f>
        <v>-0.51539786719543812</v>
      </c>
      <c r="S803" s="23">
        <f ca="1">SQRT(Inputs!$B$38)*H803+SQRT(1-Inputs!$B$38)*_xlfn.NORM.S.INV(RAND())</f>
        <v>0.8787627887930598</v>
      </c>
      <c r="T803" s="23">
        <f ca="1">SQRT(Inputs!$B$38)*I803+SQRT(1-Inputs!$B$38)*_xlfn.NORM.S.INV(RAND())</f>
        <v>0.74452241280108744</v>
      </c>
      <c r="U803" s="23">
        <f ca="1">SQRT(Inputs!$B$38)*J803+SQRT(1-Inputs!$B$38)*_xlfn.NORM.S.INV(RAND())</f>
        <v>-0.61006256628970323</v>
      </c>
      <c r="V803" s="23">
        <f ca="1">SQRT(Inputs!$B$38)*K803+SQRT(1-Inputs!$B$38)*_xlfn.NORM.S.INV(RAND())</f>
        <v>0.81261277874840621</v>
      </c>
      <c r="W803" s="23">
        <f ca="1">SQRT(Inputs!$B$38)*L803+SQRT(1-Inputs!$B$38)*_xlfn.NORM.S.INV(RAND())</f>
        <v>-0.11040487702309516</v>
      </c>
      <c r="X803" s="23">
        <f ca="1">SQRT(Inputs!$B$38)*M803+SQRT(1-Inputs!$B$38)*_xlfn.NORM.S.INV(RAND())</f>
        <v>-0.51913814967520011</v>
      </c>
      <c r="Y803" s="23">
        <f ca="1">SQRT(Inputs!$B$38)*C803+SQRT(1-Inputs!$B$38)*_xlfn.NORM.S.INV(RAND())</f>
        <v>0.6953471167732771</v>
      </c>
      <c r="Z803" s="23">
        <f ca="1">SQRT(Inputs!$B$38)*D803+SQRT(1-Inputs!$B$38)*_xlfn.NORM.S.INV(RAND())</f>
        <v>0.11147076279313617</v>
      </c>
      <c r="AA803" s="23">
        <f ca="1">SQRT(Inputs!$B$38)*E803+SQRT(1-Inputs!$B$38)*_xlfn.NORM.S.INV(RAND())</f>
        <v>0.19864954930422088</v>
      </c>
      <c r="AB803" s="23">
        <f ca="1">SQRT(Inputs!$B$38)*F803+SQRT(1-Inputs!$B$38)*_xlfn.NORM.S.INV(RAND())</f>
        <v>0.37865875042188524</v>
      </c>
      <c r="AC803" s="23">
        <f ca="1">SQRT(Inputs!$B$38)*G803+SQRT(1-Inputs!$B$38)*_xlfn.NORM.S.INV(RAND())</f>
        <v>0.59369377480448171</v>
      </c>
      <c r="AD803" s="23">
        <f ca="1">SQRT(Inputs!$B$38)*H803+SQRT(1-Inputs!$B$38)*_xlfn.NORM.S.INV(RAND())</f>
        <v>0.90147343091190968</v>
      </c>
      <c r="AE803" s="23">
        <f ca="1">SQRT(Inputs!$B$38)*I803+SQRT(1-Inputs!$B$38)*_xlfn.NORM.S.INV(RAND())</f>
        <v>-0.47056824003966652</v>
      </c>
      <c r="AF803" s="23">
        <f ca="1">SQRT(Inputs!$B$38)*J803+SQRT(1-Inputs!$B$38)*_xlfn.NORM.S.INV(RAND())</f>
        <v>1.2250389253455183</v>
      </c>
      <c r="AG803" s="23">
        <f ca="1">SQRT(Inputs!$B$38)*K803+SQRT(1-Inputs!$B$38)*_xlfn.NORM.S.INV(RAND())</f>
        <v>-0.72669356811799901</v>
      </c>
      <c r="AH803" s="23">
        <f ca="1">SQRT(Inputs!$B$38)*L803+SQRT(1-Inputs!$B$38)*_xlfn.NORM.S.INV(RAND())</f>
        <v>1.448740701268237</v>
      </c>
      <c r="AI803" s="23">
        <f ca="1">SQRT(Inputs!$B$38)*M803+SQRT(1-Inputs!$B$38)*_xlfn.NORM.S.INV(RAND())</f>
        <v>-0.52143380330920164</v>
      </c>
      <c r="AJ803" s="23">
        <f ca="1">SQRT(Inputs!$B$38)*C803+SQRT(1-Inputs!$B$38)*_xlfn.NORM.S.INV(RAND())</f>
        <v>0.54183836171541278</v>
      </c>
      <c r="AK803" s="23">
        <f ca="1">SQRT(Inputs!$B$38)*D803+SQRT(1-Inputs!$B$38)*_xlfn.NORM.S.INV(RAND())</f>
        <v>-7.2793101893502687E-2</v>
      </c>
      <c r="AL803" s="23">
        <f ca="1">SQRT(Inputs!$B$38)*E803+SQRT(1-Inputs!$B$38)*_xlfn.NORM.S.INV(RAND())</f>
        <v>0.33528634088962694</v>
      </c>
      <c r="AM803" s="23">
        <f ca="1">SQRT(Inputs!$B$38)*F803+SQRT(1-Inputs!$B$38)*_xlfn.NORM.S.INV(RAND())</f>
        <v>-1.2942655931221836</v>
      </c>
      <c r="AN803" s="23">
        <f ca="1">SQRT(Inputs!$B$38)*G803+SQRT(1-Inputs!$B$38)*_xlfn.NORM.S.INV(RAND())</f>
        <v>-0.1518866803201098</v>
      </c>
      <c r="AO803" s="23">
        <f ca="1">SQRT(Inputs!$B$38)*H803+SQRT(1-Inputs!$B$38)*_xlfn.NORM.S.INV(RAND())</f>
        <v>1.1067103685089252</v>
      </c>
      <c r="AP803" s="23">
        <f ca="1">SQRT(Inputs!$B$38)*I803+SQRT(1-Inputs!$B$38)*_xlfn.NORM.S.INV(RAND())</f>
        <v>-0.66946506636198955</v>
      </c>
      <c r="AQ803" s="23">
        <f ca="1">SQRT(Inputs!$B$38)*J803+SQRT(1-Inputs!$B$38)*_xlfn.NORM.S.INV(RAND())</f>
        <v>0.12990535420978572</v>
      </c>
      <c r="AR803" s="23">
        <f ca="1">SQRT(Inputs!$B$38)*K803+SQRT(1-Inputs!$B$38)*_xlfn.NORM.S.INV(RAND())</f>
        <v>-7.3033961427103888E-2</v>
      </c>
      <c r="AS803" s="23">
        <f ca="1">SQRT(Inputs!$B$38)*L803+SQRT(1-Inputs!$B$38)*_xlfn.NORM.S.INV(RAND())</f>
        <v>0.38036317600086988</v>
      </c>
      <c r="AT803" s="23">
        <f ca="1">SQRT(Inputs!$B$38)*M803+SQRT(1-Inputs!$B$38)*_xlfn.NORM.S.INV(RAND())</f>
        <v>-0.55133106290879541</v>
      </c>
      <c r="AU803" s="15">
        <f ca="1">Inputs!$B$6*EXP($B$8-0.5*C$5^2+C$5*N803)</f>
        <v>4621.8801329160697</v>
      </c>
      <c r="AV803" s="15">
        <f t="shared" ca="1" si="437"/>
        <v>6229.6598306970918</v>
      </c>
      <c r="AW803" s="15">
        <f t="shared" ca="1" si="438"/>
        <v>8553.6268680408721</v>
      </c>
      <c r="AX803" s="15">
        <f t="shared" ca="1" si="439"/>
        <v>8950.021315695878</v>
      </c>
      <c r="AY803" s="15">
        <f t="shared" ca="1" si="440"/>
        <v>10298.889065844929</v>
      </c>
      <c r="AZ803" s="15">
        <f t="shared" ca="1" si="441"/>
        <v>13875.626683673656</v>
      </c>
      <c r="BA803" s="15">
        <f t="shared" ca="1" si="442"/>
        <v>18356.258439502606</v>
      </c>
      <c r="BB803" s="15">
        <f t="shared" ca="1" si="443"/>
        <v>21141.157300671621</v>
      </c>
      <c r="BC803" s="15">
        <f t="shared" ca="1" si="444"/>
        <v>28005.368447659719</v>
      </c>
      <c r="BD803" s="15">
        <f t="shared" ca="1" si="445"/>
        <v>33956.744395259127</v>
      </c>
      <c r="BE803" s="15">
        <f t="shared" ca="1" si="446"/>
        <v>39687.985095128337</v>
      </c>
      <c r="BF803" s="15">
        <f ca="1">Inputs!$B$13*EXP($B$9-0.5*C$6^2+C$6*Y803)</f>
        <v>15875.307459018282</v>
      </c>
      <c r="BG803" s="15">
        <f t="shared" ca="1" si="447"/>
        <v>19740.891230051551</v>
      </c>
      <c r="BH803" s="15">
        <f t="shared" ca="1" si="448"/>
        <v>24927.659548767406</v>
      </c>
      <c r="BI803" s="15">
        <f t="shared" ca="1" si="449"/>
        <v>32346.571625856675</v>
      </c>
      <c r="BJ803" s="15">
        <f t="shared" ca="1" si="450"/>
        <v>43197.820722141478</v>
      </c>
      <c r="BK803" s="15">
        <f t="shared" ca="1" si="451"/>
        <v>59940.04378019063</v>
      </c>
      <c r="BL803" s="15">
        <f t="shared" ca="1" si="452"/>
        <v>69273.245239492579</v>
      </c>
      <c r="BM803" s="15">
        <f t="shared" ca="1" si="453"/>
        <v>99148.508248933824</v>
      </c>
      <c r="BN803" s="15">
        <f t="shared" ca="1" si="454"/>
        <v>111770.44952229837</v>
      </c>
      <c r="BO803" s="15">
        <f t="shared" ca="1" si="455"/>
        <v>162745.2254700315</v>
      </c>
      <c r="BP803" s="15">
        <f t="shared" ca="1" si="456"/>
        <v>188818.08139741098</v>
      </c>
      <c r="BQ803" s="15">
        <f ca="1">Inputs!$B$20*EXP($B$10-0.5*C$7^2+C$7*AJ803)</f>
        <v>5198.4166739090897</v>
      </c>
      <c r="BR803" s="15">
        <f t="shared" ca="1" si="457"/>
        <v>6892.3905060188335</v>
      </c>
      <c r="BS803" s="15">
        <f t="shared" ca="1" si="458"/>
        <v>10392.459397145922</v>
      </c>
      <c r="BT803" s="15">
        <f t="shared" ca="1" si="459"/>
        <v>10203.735101810609</v>
      </c>
      <c r="BU803" s="15">
        <f t="shared" ca="1" si="460"/>
        <v>13630.871515442612</v>
      </c>
      <c r="BV803" s="15">
        <f t="shared" ca="1" si="461"/>
        <v>24334.808176233179</v>
      </c>
      <c r="BW803" s="15">
        <f t="shared" ca="1" si="462"/>
        <v>29471.636823858651</v>
      </c>
      <c r="BX803" s="15">
        <f t="shared" ca="1" si="463"/>
        <v>42308.419641114888</v>
      </c>
      <c r="BY803" s="15">
        <f t="shared" ca="1" si="464"/>
        <v>58458.692020768038</v>
      </c>
      <c r="BZ803" s="15">
        <f t="shared" ca="1" si="465"/>
        <v>87966.54880571425</v>
      </c>
      <c r="CA803" s="15">
        <f t="shared" ca="1" si="466"/>
        <v>112034.39416087575</v>
      </c>
      <c r="CB803" s="15">
        <f ca="1">(AU803*DCF!C$10-DCF!C$5*MAX(AU803*DCF!C$10,0)-MAX(AU803-Inputs!$B$6,0)/Inputs!$B$10)*DCF!C$6</f>
        <v>1045.5011259749106</v>
      </c>
      <c r="CC803" s="15">
        <f ca="1">(AV803*DCF!D$10-DCF!D$5*MAX(AV803*DCF!D$10,0)-MAX(AV803-AU803,0)/Inputs!$B$10)*DCF!D$6</f>
        <v>1126.4223784524349</v>
      </c>
      <c r="CD803" s="15">
        <f ca="1">(AW803*DCF!E$10-DCF!E$5*MAX(AW803*DCF!E$10,0)-MAX(AW803-AV803,0)/Inputs!$B$10)*DCF!E$6</f>
        <v>1451.4426653676931</v>
      </c>
      <c r="CE803" s="15">
        <f ca="1">(AX803*DCF!F$10-DCF!F$5*MAX(AX803*DCF!F$10,0)-MAX(AX803-AW803,0)/Inputs!$B$10)*DCF!F$6</f>
        <v>1871.2955329314841</v>
      </c>
      <c r="CF803" s="15">
        <f ca="1">(AY803*DCF!G$10-DCF!G$5*MAX(AY803*DCF!G$10,0)-MAX(AY803-AX803,0)/Inputs!$B$10)*DCF!G$6</f>
        <v>1862.7058507933455</v>
      </c>
      <c r="CG803" s="15">
        <f ca="1">(AZ803*DCF!H$10-DCF!H$5*MAX(AZ803*DCF!H$10,0)-MAX(AZ803-AY803,0)/Inputs!$B$10)*DCF!H$6</f>
        <v>2058.8489878257915</v>
      </c>
      <c r="CH803" s="15">
        <f ca="1">(BA803*DCF!I$10-DCF!I$5*MAX(BA803*DCF!I$10,0)-MAX(BA803-AZ803,0)/Inputs!$B$10)*DCF!I$6</f>
        <v>2618.0381834469108</v>
      </c>
      <c r="CI803" s="15">
        <f ca="1">(BB803*DCF!J$10-DCF!J$5*MAX(BB803*DCF!J$10,0)-MAX(BB803-BA803,0)/Inputs!$B$10)*DCF!J$6</f>
        <v>3205.8661161768309</v>
      </c>
      <c r="CJ803" s="15">
        <f ca="1">(BC803*DCF!K$10-DCF!K$5*MAX(BC803*DCF!K$10,0)-MAX(BC803-BB803,0)/Inputs!$B$10)*DCF!K$6</f>
        <v>3547.5294831823253</v>
      </c>
      <c r="CK803" s="15">
        <f ca="1">(BD803*DCF!L$10-DCF!L$5*MAX(BD803*DCF!L$10,0)-MAX(BD803-BC803,0)/Inputs!$B$10)*DCF!L$6</f>
        <v>4351.7135039452651</v>
      </c>
      <c r="CL803" s="15">
        <f ca="1">(BE803*DCF!M$10-DCF!M$5*MAX(BE803*DCF!M$10,0)-MAX(BE803-BD803,0)/Inputs!$B$10)*DCF!M$6</f>
        <v>4915.83008379483</v>
      </c>
      <c r="CM803" s="15">
        <f ca="1">(BF803*DCF!C$28-DCF!C$5*MAX(BF803*DCF!C$28,0)-MAX(BF803-Inputs!$B$13,0)/Inputs!$B$17)*DCF!C$6</f>
        <v>3808.4791101021333</v>
      </c>
      <c r="CN803" s="15">
        <f ca="1">(BG803*DCF!D$28-DCF!D$5*MAX(BG803*DCF!D$28,0)-MAX(BG803-BF803,0)/Inputs!$B$17)*DCF!D$6</f>
        <v>4989.441513501527</v>
      </c>
      <c r="CO803" s="15">
        <f ca="1">(BH803*DCF!E$28-DCF!E$5*MAX(BH803*DCF!E$28,0)-MAX(BH803-BG803,0)/Inputs!$B$17)*DCF!E$6</f>
        <v>6037.7164162886002</v>
      </c>
      <c r="CP803" s="15">
        <f ca="1">(BI803*DCF!F$28-DCF!F$5*MAX(BI803*DCF!F$28,0)-MAX(BI803-BH803,0)/Inputs!$B$17)*DCF!F$6</f>
        <v>7430.5119513404534</v>
      </c>
      <c r="CQ803" s="15">
        <f ca="1">(BJ803*DCF!G$28-DCF!G$5*MAX(BJ803*DCF!G$28,0)-MAX(BJ803-BI803,0)/Inputs!$B$17)*DCF!G$6</f>
        <v>9382.9294265378958</v>
      </c>
      <c r="CR803" s="15">
        <f ca="1">(BK803*DCF!H$28-DCF!H$5*MAX(BK803*DCF!H$28,0)-MAX(BK803-BJ803,0)/Inputs!$B$17)*DCF!H$6</f>
        <v>12222.562512058561</v>
      </c>
      <c r="CS803" s="15">
        <f ca="1">(BL803*DCF!I$28-DCF!I$5*MAX(BL803*DCF!I$28,0)-MAX(BL803-BK803,0)/Inputs!$B$17)*DCF!I$6</f>
        <v>14950.213468204896</v>
      </c>
      <c r="CT803" s="15">
        <f ca="1">(BM803*DCF!J$28-DCF!J$5*MAX(BM803*DCF!J$28,0)-MAX(BM803-BL803,0)/Inputs!$B$17)*DCF!J$6</f>
        <v>18157.132465149756</v>
      </c>
      <c r="CU803" s="15">
        <f ca="1">(BN803*DCF!K$28-DCF!K$5*MAX(BN803*DCF!K$28,0)-MAX(BN803-BM803,0)/Inputs!$B$17)*DCF!K$6</f>
        <v>22058.025201269535</v>
      </c>
      <c r="CV803" s="15">
        <f ca="1">(BO803*DCF!L$28-DCF!L$5*MAX(BO803*DCF!L$28,0)-MAX(BO803-BN803,0)/Inputs!$B$17)*DCF!L$6</f>
        <v>26703.207584789459</v>
      </c>
      <c r="CW803" s="15">
        <f ca="1">(BP803*DCF!M$28-DCF!M$5*MAX(BP803*DCF!M$28,0)-MAX(BP803-BO803,0)/Inputs!$B$17)*DCF!M$6</f>
        <v>32800.885216120325</v>
      </c>
      <c r="CX803" s="15">
        <f ca="1">(BQ803*DCF!C$46-DCF!C$5*MAX(BQ803*DCF!C$46,0)-MAX(BQ803-Inputs!$B$20,0)/Inputs!$B$24)*DCF!C$6</f>
        <v>-2123.1524299601078</v>
      </c>
      <c r="CY803" s="15">
        <f ca="1">(BR803*DCF!D$46-DCF!D$5*MAX(BR803*DCF!D$46,0)-MAX(BR803-BQ803,0)/Inputs!$B$24)*DCF!D$6</f>
        <v>-1899.1748996548181</v>
      </c>
      <c r="CZ803" s="15">
        <f ca="1">(BS803*DCF!E$46-DCF!E$5*MAX(BS803*DCF!E$46,0)-MAX(BS803-BR803,0)/Inputs!$B$24)*DCF!E$6</f>
        <v>-2608.5572198516493</v>
      </c>
      <c r="DA803" s="15">
        <f ca="1">(BT803*DCF!F$46-DCF!F$5*MAX(BT803*DCF!F$46,0)-MAX(BT803-BS803,0)/Inputs!$B$24)*DCF!F$6</f>
        <v>-743.10050304839319</v>
      </c>
      <c r="DB803" s="15">
        <f ca="1">(BU803*DCF!G$46-DCF!G$5*MAX(BU803*DCF!G$46,0)-MAX(BU803-BT803,0)/Inputs!$B$24)*DCF!G$6</f>
        <v>-1611.3365640638576</v>
      </c>
      <c r="DC803" s="15">
        <f ca="1">(BV803*DCF!H$46-DCF!H$5*MAX(BV803*DCF!H$46,0)-MAX(BV803-BU803,0)/Inputs!$B$24)*DCF!H$6</f>
        <v>-3326.1827332326288</v>
      </c>
      <c r="DD803" s="15">
        <f ca="1">(BW803*DCF!I$46-DCF!I$5*MAX(BW803*DCF!I$46,0)-MAX(BW803-BV803,0)/Inputs!$B$24)*DCF!I$6</f>
        <v>-793.92590888947711</v>
      </c>
      <c r="DE803" s="15">
        <f ca="1">(BX803*DCF!J$46-DCF!J$5*MAX(BX803*DCF!J$46,0)-MAX(BX803-BW803,0)/Inputs!$B$24)*DCF!J$6</f>
        <v>-1629.3839070107265</v>
      </c>
      <c r="DF803" s="15">
        <f ca="1">(BY803*DCF!K$46-DCF!K$5*MAX(BY803*DCF!K$46,0)-MAX(BY803-BX803,0)/Inputs!$B$24)*DCF!K$6</f>
        <v>-617.03113028121015</v>
      </c>
      <c r="DG803" s="15">
        <f ca="1">(BZ803*DCF!L$46-DCF!L$5*MAX(BZ803*DCF!L$46,0)-MAX(BZ803-BY803,0)/Inputs!$B$24)*DCF!L$6</f>
        <v>-597.00508085331626</v>
      </c>
      <c r="DH803" s="15">
        <f ca="1">(CA803*DCF!M$46-DCF!M$5*MAX(CA803*DCF!M$46,0)-MAX(CA803-BZ803,0)/Inputs!$B$24)*DCF!M$6</f>
        <v>3751.5244497297922</v>
      </c>
      <c r="DI803" s="15">
        <f ca="1">SUM(CB803:CL803)+BE803*DCF!M$10*(1+Inputs!$B$30)*(1-Inputs!$B$33)*(1-Inputs!$B$30/Inputs!$B$31)/(Inputs!$B$29-Inputs!$B$30)*DCF!M$6</f>
        <v>138507.38125090505</v>
      </c>
      <c r="DJ803" s="15">
        <f ca="1">SUM(CM803:CW803)+BP803*DCF!M$28*(1+Inputs!$B$30)*(1-Inputs!$B$33)*(1-Inputs!$B$30/Inputs!$B$31)/(Inputs!$B$29-Inputs!$B$30)*DCF!M$6</f>
        <v>859185.39471820835</v>
      </c>
      <c r="DK803" s="15">
        <f ca="1">SUM(CX803:DH803)+CA803*DCF!M$46*(1+Inputs!$B$30)*(1-Inputs!$B$33)*(1-Inputs!$B$30/Inputs!$B$31)/(Inputs!$B$29-Inputs!$B$30)*DCF!M$6</f>
        <v>161021.11876799905</v>
      </c>
      <c r="DM803" s="15">
        <f ca="1">DI803+DJ803+DK803+Inputs!$B$34+Inputs!$B$36-Inputs!$B$35</f>
        <v>1235564.8947371126</v>
      </c>
    </row>
    <row r="804" spans="1:117" x14ac:dyDescent="0.75">
      <c r="A804" s="11">
        <v>791</v>
      </c>
      <c r="C804" s="23">
        <f t="shared" ref="C804:M813" ca="1" si="469">_xlfn.NORM.S.INV(RAND())</f>
        <v>-1.8279480738209273</v>
      </c>
      <c r="D804" s="23">
        <f t="shared" ca="1" si="469"/>
        <v>0.56207602925610378</v>
      </c>
      <c r="E804" s="23">
        <f t="shared" ca="1" si="469"/>
        <v>-0.58592904214279273</v>
      </c>
      <c r="F804" s="23">
        <f t="shared" ca="1" si="469"/>
        <v>-1.3976029989982439</v>
      </c>
      <c r="G804" s="23">
        <f t="shared" ca="1" si="469"/>
        <v>-1.1537583992311409</v>
      </c>
      <c r="H804" s="23">
        <f t="shared" ca="1" si="469"/>
        <v>0.13428897896603592</v>
      </c>
      <c r="I804" s="23">
        <f t="shared" ca="1" si="469"/>
        <v>-5.5417315897339378E-2</v>
      </c>
      <c r="J804" s="23">
        <f t="shared" ca="1" si="469"/>
        <v>-1.3623551799931399</v>
      </c>
      <c r="K804" s="23">
        <f t="shared" ca="1" si="469"/>
        <v>1.3600791404538335</v>
      </c>
      <c r="L804" s="23">
        <f t="shared" ca="1" si="469"/>
        <v>-2.9803718065149094E-2</v>
      </c>
      <c r="M804" s="23">
        <f t="shared" ca="1" si="469"/>
        <v>0.9088979418844465</v>
      </c>
      <c r="N804" s="23">
        <f ca="1">SQRT(Inputs!$B$38)*C804+SQRT(1-Inputs!$B$38)*_xlfn.NORM.S.INV(RAND())</f>
        <v>-1.2123991823157818</v>
      </c>
      <c r="O804" s="23">
        <f ca="1">SQRT(Inputs!$B$38)*D804+SQRT(1-Inputs!$B$38)*_xlfn.NORM.S.INV(RAND())</f>
        <v>-0.44250835011760359</v>
      </c>
      <c r="P804" s="23">
        <f ca="1">SQRT(Inputs!$B$38)*E804+SQRT(1-Inputs!$B$38)*_xlfn.NORM.S.INV(RAND())</f>
        <v>-2.6916277654983667E-2</v>
      </c>
      <c r="Q804" s="23">
        <f ca="1">SQRT(Inputs!$B$38)*F804+SQRT(1-Inputs!$B$38)*_xlfn.NORM.S.INV(RAND())</f>
        <v>-1.953777471647252</v>
      </c>
      <c r="R804" s="23">
        <f ca="1">SQRT(Inputs!$B$38)*G804+SQRT(1-Inputs!$B$38)*_xlfn.NORM.S.INV(RAND())</f>
        <v>-0.408993051284678</v>
      </c>
      <c r="S804" s="23">
        <f ca="1">SQRT(Inputs!$B$38)*H804+SQRT(1-Inputs!$B$38)*_xlfn.NORM.S.INV(RAND())</f>
        <v>-1.0178217351832026</v>
      </c>
      <c r="T804" s="23">
        <f ca="1">SQRT(Inputs!$B$38)*I804+SQRT(1-Inputs!$B$38)*_xlfn.NORM.S.INV(RAND())</f>
        <v>1.4734047972831992</v>
      </c>
      <c r="U804" s="23">
        <f ca="1">SQRT(Inputs!$B$38)*J804+SQRT(1-Inputs!$B$38)*_xlfn.NORM.S.INV(RAND())</f>
        <v>-2.1000285899303606</v>
      </c>
      <c r="V804" s="23">
        <f ca="1">SQRT(Inputs!$B$38)*K804+SQRT(1-Inputs!$B$38)*_xlfn.NORM.S.INV(RAND())</f>
        <v>1.7144996195040498</v>
      </c>
      <c r="W804" s="23">
        <f ca="1">SQRT(Inputs!$B$38)*L804+SQRT(1-Inputs!$B$38)*_xlfn.NORM.S.INV(RAND())</f>
        <v>-0.58550704077256821</v>
      </c>
      <c r="X804" s="23">
        <f ca="1">SQRT(Inputs!$B$38)*M804+SQRT(1-Inputs!$B$38)*_xlfn.NORM.S.INV(RAND())</f>
        <v>-0.26188641095559012</v>
      </c>
      <c r="Y804" s="23">
        <f ca="1">SQRT(Inputs!$B$38)*C804+SQRT(1-Inputs!$B$38)*_xlfn.NORM.S.INV(RAND())</f>
        <v>0.71351689856211276</v>
      </c>
      <c r="Z804" s="23">
        <f ca="1">SQRT(Inputs!$B$38)*D804+SQRT(1-Inputs!$B$38)*_xlfn.NORM.S.INV(RAND())</f>
        <v>-0.53567123077171819</v>
      </c>
      <c r="AA804" s="23">
        <f ca="1">SQRT(Inputs!$B$38)*E804+SQRT(1-Inputs!$B$38)*_xlfn.NORM.S.INV(RAND())</f>
        <v>-1.4056895396925033</v>
      </c>
      <c r="AB804" s="23">
        <f ca="1">SQRT(Inputs!$B$38)*F804+SQRT(1-Inputs!$B$38)*_xlfn.NORM.S.INV(RAND())</f>
        <v>-2.0946454237686591</v>
      </c>
      <c r="AC804" s="23">
        <f ca="1">SQRT(Inputs!$B$38)*G804+SQRT(1-Inputs!$B$38)*_xlfn.NORM.S.INV(RAND())</f>
        <v>-0.57317280100005985</v>
      </c>
      <c r="AD804" s="23">
        <f ca="1">SQRT(Inputs!$B$38)*H804+SQRT(1-Inputs!$B$38)*_xlfn.NORM.S.INV(RAND())</f>
        <v>-1.0075280034818113</v>
      </c>
      <c r="AE804" s="23">
        <f ca="1">SQRT(Inputs!$B$38)*I804+SQRT(1-Inputs!$B$38)*_xlfn.NORM.S.INV(RAND())</f>
        <v>3.3294701938040246E-2</v>
      </c>
      <c r="AF804" s="23">
        <f ca="1">SQRT(Inputs!$B$38)*J804+SQRT(1-Inputs!$B$38)*_xlfn.NORM.S.INV(RAND())</f>
        <v>-1.2030711126424012</v>
      </c>
      <c r="AG804" s="23">
        <f ca="1">SQRT(Inputs!$B$38)*K804+SQRT(1-Inputs!$B$38)*_xlfn.NORM.S.INV(RAND())</f>
        <v>1.3605270611165323</v>
      </c>
      <c r="AH804" s="23">
        <f ca="1">SQRT(Inputs!$B$38)*L804+SQRT(1-Inputs!$B$38)*_xlfn.NORM.S.INV(RAND())</f>
        <v>0.35500281564686065</v>
      </c>
      <c r="AI804" s="23">
        <f ca="1">SQRT(Inputs!$B$38)*M804+SQRT(1-Inputs!$B$38)*_xlfn.NORM.S.INV(RAND())</f>
        <v>-0.13746721296534686</v>
      </c>
      <c r="AJ804" s="23">
        <f ca="1">SQRT(Inputs!$B$38)*C804+SQRT(1-Inputs!$B$38)*_xlfn.NORM.S.INV(RAND())</f>
        <v>-1.0725726949612742</v>
      </c>
      <c r="AK804" s="23">
        <f ca="1">SQRT(Inputs!$B$38)*D804+SQRT(1-Inputs!$B$38)*_xlfn.NORM.S.INV(RAND())</f>
        <v>-0.15039270481714978</v>
      </c>
      <c r="AL804" s="23">
        <f ca="1">SQRT(Inputs!$B$38)*E804+SQRT(1-Inputs!$B$38)*_xlfn.NORM.S.INV(RAND())</f>
        <v>0.58188078387598186</v>
      </c>
      <c r="AM804" s="23">
        <f ca="1">SQRT(Inputs!$B$38)*F804+SQRT(1-Inputs!$B$38)*_xlfn.NORM.S.INV(RAND())</f>
        <v>-1.2588053681637359</v>
      </c>
      <c r="AN804" s="23">
        <f ca="1">SQRT(Inputs!$B$38)*G804+SQRT(1-Inputs!$B$38)*_xlfn.NORM.S.INV(RAND())</f>
        <v>-1.2488127834625333</v>
      </c>
      <c r="AO804" s="23">
        <f ca="1">SQRT(Inputs!$B$38)*H804+SQRT(1-Inputs!$B$38)*_xlfn.NORM.S.INV(RAND())</f>
        <v>1.4843658325171254</v>
      </c>
      <c r="AP804" s="23">
        <f ca="1">SQRT(Inputs!$B$38)*I804+SQRT(1-Inputs!$B$38)*_xlfn.NORM.S.INV(RAND())</f>
        <v>-1.5519561093821252</v>
      </c>
      <c r="AQ804" s="23">
        <f ca="1">SQRT(Inputs!$B$38)*J804+SQRT(1-Inputs!$B$38)*_xlfn.NORM.S.INV(RAND())</f>
        <v>-0.30629210094093778</v>
      </c>
      <c r="AR804" s="23">
        <f ca="1">SQRT(Inputs!$B$38)*K804+SQRT(1-Inputs!$B$38)*_xlfn.NORM.S.INV(RAND())</f>
        <v>-1.5604335416434263</v>
      </c>
      <c r="AS804" s="23">
        <f ca="1">SQRT(Inputs!$B$38)*L804+SQRT(1-Inputs!$B$38)*_xlfn.NORM.S.INV(RAND())</f>
        <v>0.81057542690435525</v>
      </c>
      <c r="AT804" s="23">
        <f ca="1">SQRT(Inputs!$B$38)*M804+SQRT(1-Inputs!$B$38)*_xlfn.NORM.S.INV(RAND())</f>
        <v>0.618150092165339</v>
      </c>
      <c r="AU804" s="15">
        <f ca="1">Inputs!$B$6*EXP($B$8-0.5*C$5^2+C$5*N804)</f>
        <v>4077.9823867954105</v>
      </c>
      <c r="AV804" s="15">
        <f t="shared" ca="1" si="437"/>
        <v>4651.1864852426679</v>
      </c>
      <c r="AW804" s="15">
        <f t="shared" ca="1" si="438"/>
        <v>5650.7454202044773</v>
      </c>
      <c r="AX804" s="15">
        <f t="shared" ca="1" si="439"/>
        <v>5404.7833310265742</v>
      </c>
      <c r="AY804" s="15">
        <f t="shared" ca="1" si="440"/>
        <v>6297.1130417140803</v>
      </c>
      <c r="AZ804" s="15">
        <f t="shared" ca="1" si="441"/>
        <v>6884.9528523138288</v>
      </c>
      <c r="BA804" s="15">
        <f t="shared" ca="1" si="442"/>
        <v>9830.2035804586139</v>
      </c>
      <c r="BB804" s="15">
        <f t="shared" ca="1" si="443"/>
        <v>9751.6023468145595</v>
      </c>
      <c r="BC804" s="15">
        <f t="shared" ca="1" si="444"/>
        <v>14092.815799552171</v>
      </c>
      <c r="BD804" s="15">
        <f t="shared" ca="1" si="445"/>
        <v>16344.941106138576</v>
      </c>
      <c r="BE804" s="15">
        <f t="shared" ca="1" si="446"/>
        <v>19556.545040281289</v>
      </c>
      <c r="BF804" s="15">
        <f ca="1">Inputs!$B$13*EXP($B$9-0.5*C$6^2+C$6*Y804)</f>
        <v>15932.595295057135</v>
      </c>
      <c r="BG804" s="15">
        <f t="shared" ca="1" si="447"/>
        <v>17628.643120766115</v>
      </c>
      <c r="BH804" s="15">
        <f t="shared" ca="1" si="448"/>
        <v>17059.706806339564</v>
      </c>
      <c r="BI804" s="15">
        <f t="shared" ca="1" si="449"/>
        <v>15128.187109752547</v>
      </c>
      <c r="BJ804" s="15">
        <f t="shared" ca="1" si="450"/>
        <v>17075.472980376111</v>
      </c>
      <c r="BK804" s="15">
        <f t="shared" ca="1" si="451"/>
        <v>18270.725590309674</v>
      </c>
      <c r="BL804" s="15">
        <f t="shared" ca="1" si="452"/>
        <v>22540.427507339627</v>
      </c>
      <c r="BM804" s="15">
        <f t="shared" ca="1" si="453"/>
        <v>23860.688812804023</v>
      </c>
      <c r="BN804" s="15">
        <f t="shared" ca="1" si="454"/>
        <v>34542.297197646483</v>
      </c>
      <c r="BO804" s="15">
        <f t="shared" ca="1" si="455"/>
        <v>44291.242218222484</v>
      </c>
      <c r="BP804" s="15">
        <f t="shared" ca="1" si="456"/>
        <v>53671.764604278549</v>
      </c>
      <c r="BQ804" s="15">
        <f ca="1">Inputs!$B$20*EXP($B$10-0.5*C$7^2+C$7*AJ804)</f>
        <v>2932.1925092922475</v>
      </c>
      <c r="BR804" s="15">
        <f t="shared" ca="1" si="457"/>
        <v>3793.0492288279679</v>
      </c>
      <c r="BS804" s="15">
        <f t="shared" ca="1" si="458"/>
        <v>6138.9602671983957</v>
      </c>
      <c r="BT804" s="15">
        <f t="shared" ca="1" si="459"/>
        <v>6083.8097601096697</v>
      </c>
      <c r="BU804" s="15">
        <f t="shared" ca="1" si="460"/>
        <v>6232.5863681100273</v>
      </c>
      <c r="BV804" s="15">
        <f t="shared" ca="1" si="461"/>
        <v>12115.034470924045</v>
      </c>
      <c r="BW804" s="15">
        <f t="shared" ca="1" si="462"/>
        <v>12172.620601916893</v>
      </c>
      <c r="BX804" s="15">
        <f t="shared" ca="1" si="463"/>
        <v>16011.395484913084</v>
      </c>
      <c r="BY804" s="15">
        <f t="shared" ca="1" si="464"/>
        <v>16644.147425378702</v>
      </c>
      <c r="BZ804" s="15">
        <f t="shared" ca="1" si="465"/>
        <v>27106.7409360438</v>
      </c>
      <c r="CA804" s="15">
        <f t="shared" ca="1" si="466"/>
        <v>42497.679078451525</v>
      </c>
      <c r="CB804" s="15">
        <f ca="1">(AU804*DCF!C$10-DCF!C$5*MAX(AU804*DCF!C$10,0)-MAX(AU804-Inputs!$B$6,0)/Inputs!$B$10)*DCF!C$6</f>
        <v>1047.2630506810497</v>
      </c>
      <c r="CC804" s="15">
        <f ca="1">(AV804*DCF!D$10-DCF!D$5*MAX(AV804*DCF!D$10,0)-MAX(AV804-AU804,0)/Inputs!$B$10)*DCF!D$6</f>
        <v>993.934377434407</v>
      </c>
      <c r="CD804" s="15">
        <f ca="1">(AW804*DCF!E$10-DCF!E$5*MAX(AW804*DCF!E$10,0)-MAX(AW804-AV804,0)/Inputs!$B$10)*DCF!E$6</f>
        <v>1079.5250996632356</v>
      </c>
      <c r="CE804" s="15">
        <f ca="1">(AX804*DCF!F$10-DCF!F$5*MAX(AX804*DCF!F$10,0)-MAX(AX804-AW804,0)/Inputs!$B$10)*DCF!F$6</f>
        <v>1179.8555876505429</v>
      </c>
      <c r="CF804" s="15">
        <f ca="1">(AY804*DCF!G$10-DCF!G$5*MAX(AY804*DCF!G$10,0)-MAX(AY804-AX804,0)/Inputs!$B$10)*DCF!G$6</f>
        <v>1125.9350259111591</v>
      </c>
      <c r="CG804" s="15">
        <f ca="1">(AZ804*DCF!H$10-DCF!H$5*MAX(AZ804*DCF!H$10,0)-MAX(AZ804-AY804,0)/Inputs!$B$10)*DCF!H$6</f>
        <v>1232.3370379350183</v>
      </c>
      <c r="CH804" s="15">
        <f ca="1">(BA804*DCF!I$10-DCF!I$5*MAX(BA804*DCF!I$10,0)-MAX(BA804-AZ804,0)/Inputs!$B$10)*DCF!I$6</f>
        <v>1312.4952755577722</v>
      </c>
      <c r="CI804" s="15">
        <f ca="1">(BB804*DCF!J$10-DCF!J$5*MAX(BB804*DCF!J$10,0)-MAX(BB804-BA804,0)/Inputs!$B$10)*DCF!J$6</f>
        <v>1673.3975895938052</v>
      </c>
      <c r="CJ804" s="15">
        <f ca="1">(BC804*DCF!K$10-DCF!K$5*MAX(BC804*DCF!K$10,0)-MAX(BC804-BB804,0)/Inputs!$B$10)*DCF!K$6</f>
        <v>1661.0132138312229</v>
      </c>
      <c r="CK804" s="15">
        <f ca="1">(BD804*DCF!L$10-DCF!L$5*MAX(BD804*DCF!L$10,0)-MAX(BD804-BC804,0)/Inputs!$B$10)*DCF!L$6</f>
        <v>2173.891666442707</v>
      </c>
      <c r="CL804" s="15">
        <f ca="1">(BE804*DCF!M$10-DCF!M$5*MAX(BE804*DCF!M$10,0)-MAX(BE804-BD804,0)/Inputs!$B$10)*DCF!M$6</f>
        <v>2376.0210448242437</v>
      </c>
      <c r="CM804" s="15">
        <f ca="1">(BF804*DCF!C$28-DCF!C$5*MAX(BF804*DCF!C$28,0)-MAX(BF804-Inputs!$B$13,0)/Inputs!$B$17)*DCF!C$6</f>
        <v>3812.7325348380932</v>
      </c>
      <c r="CN804" s="15">
        <f ca="1">(BG804*DCF!D$28-DCF!D$5*MAX(BG804*DCF!D$28,0)-MAX(BG804-BF804,0)/Inputs!$B$17)*DCF!D$6</f>
        <v>4830.1972183703383</v>
      </c>
      <c r="CO804" s="15">
        <f ca="1">(BH804*DCF!E$28-DCF!E$5*MAX(BH804*DCF!E$28,0)-MAX(BH804-BG804,0)/Inputs!$B$17)*DCF!E$6</f>
        <v>4831.6127402597522</v>
      </c>
      <c r="CP804" s="15">
        <f ca="1">(BI804*DCF!F$28-DCF!F$5*MAX(BI804*DCF!F$28,0)-MAX(BI804-BH804,0)/Inputs!$B$17)*DCF!F$6</f>
        <v>4106.9043108016058</v>
      </c>
      <c r="CQ804" s="15">
        <f ca="1">(BJ804*DCF!G$28-DCF!G$5*MAX(BJ804*DCF!G$28,0)-MAX(BJ804-BI804,0)/Inputs!$B$17)*DCF!G$6</f>
        <v>4102.8467693954199</v>
      </c>
      <c r="CR804" s="15">
        <f ca="1">(BK804*DCF!H$28-DCF!H$5*MAX(BK804*DCF!H$28,0)-MAX(BK804-BJ804,0)/Inputs!$B$17)*DCF!H$6</f>
        <v>4332.8433018814803</v>
      </c>
      <c r="CS804" s="15">
        <f ca="1">(BL804*DCF!I$28-DCF!I$5*MAX(BL804*DCF!I$28,0)-MAX(BL804-BK804,0)/Inputs!$B$17)*DCF!I$6</f>
        <v>4687.6168635189515</v>
      </c>
      <c r="CT804" s="15">
        <f ca="1">(BM804*DCF!J$28-DCF!J$5*MAX(BM804*DCF!J$28,0)-MAX(BM804-BL804,0)/Inputs!$B$17)*DCF!J$6</f>
        <v>5147.8585701611491</v>
      </c>
      <c r="CU804" s="15">
        <f ca="1">(BN804*DCF!K$28-DCF!K$5*MAX(BN804*DCF!K$28,0)-MAX(BN804-BM804,0)/Inputs!$B$17)*DCF!K$6</f>
        <v>5986.3992486629268</v>
      </c>
      <c r="CV804" s="15">
        <f ca="1">(BO804*DCF!L$28-DCF!L$5*MAX(BO804*DCF!L$28,0)-MAX(BO804-BN804,0)/Inputs!$B$17)*DCF!L$6</f>
        <v>7733.9231048062566</v>
      </c>
      <c r="CW804" s="15">
        <f ca="1">(BP804*DCF!M$28-DCF!M$5*MAX(BP804*DCF!M$28,0)-MAX(BP804-BO804,0)/Inputs!$B$17)*DCF!M$6</f>
        <v>9117.8453962896619</v>
      </c>
      <c r="CX804" s="15">
        <f ca="1">(BQ804*DCF!C$46-DCF!C$5*MAX(BQ804*DCF!C$46,0)-MAX(BQ804-Inputs!$B$20,0)/Inputs!$B$24)*DCF!C$6</f>
        <v>-677.18071808135039</v>
      </c>
      <c r="CY804" s="15">
        <f ca="1">(BR804*DCF!D$46-DCF!D$5*MAX(BR804*DCF!D$46,0)-MAX(BR804-BQ804,0)/Inputs!$B$24)*DCF!D$6</f>
        <v>-1014.7054647758141</v>
      </c>
      <c r="CZ804" s="15">
        <f ca="1">(BS804*DCF!E$46-DCF!E$5*MAX(BS804*DCF!E$46,0)-MAX(BS804-BR804,0)/Inputs!$B$24)*DCF!E$6</f>
        <v>-1650.6362897441888</v>
      </c>
      <c r="DA804" s="15">
        <f ca="1">(BT804*DCF!F$46-DCF!F$5*MAX(BT804*DCF!F$46,0)-MAX(BT804-BS804,0)/Inputs!$B$24)*DCF!F$6</f>
        <v>-443.0614915106928</v>
      </c>
      <c r="DB804" s="15">
        <f ca="1">(BU804*DCF!G$46-DCF!G$5*MAX(BU804*DCF!G$46,0)-MAX(BU804-BT804,0)/Inputs!$B$24)*DCF!G$6</f>
        <v>-259.6974028006062</v>
      </c>
      <c r="DC804" s="15">
        <f ca="1">(BV804*DCF!H$46-DCF!H$5*MAX(BV804*DCF!H$46,0)-MAX(BV804-BU804,0)/Inputs!$B$24)*DCF!H$6</f>
        <v>-1827.9347055919443</v>
      </c>
      <c r="DD804" s="15">
        <f ca="1">(BW804*DCF!I$46-DCF!I$5*MAX(BW804*DCF!I$46,0)-MAX(BW804-BV804,0)/Inputs!$B$24)*DCF!I$6</f>
        <v>264.60064011243185</v>
      </c>
      <c r="DE804" s="15">
        <f ca="1">(BX804*DCF!J$46-DCF!J$5*MAX(BX804*DCF!J$46,0)-MAX(BX804-BW804,0)/Inputs!$B$24)*DCF!J$6</f>
        <v>-346.3466314913087</v>
      </c>
      <c r="DF804" s="15">
        <f ca="1">(BY804*DCF!K$46-DCF!K$5*MAX(BY804*DCF!K$46,0)-MAX(BY804-BX804,0)/Inputs!$B$24)*DCF!K$6</f>
        <v>795.7618154938009</v>
      </c>
      <c r="DG804" s="15">
        <f ca="1">(BZ804*DCF!L$46-DCF!L$5*MAX(BZ804*DCF!L$46,0)-MAX(BZ804-BY804,0)/Inputs!$B$24)*DCF!L$6</f>
        <v>-493.95597329904973</v>
      </c>
      <c r="DH804" s="15">
        <f ca="1">(CA804*DCF!M$46-DCF!M$5*MAX(CA804*DCF!M$46,0)-MAX(CA804-BZ804,0)/Inputs!$B$24)*DCF!M$6</f>
        <v>114.08019310258906</v>
      </c>
      <c r="DI804" s="15">
        <f ca="1">SUM(CB804:CL804)+BE804*DCF!M$10*(1+Inputs!$B$30)*(1-Inputs!$B$33)*(1-Inputs!$B$30/Inputs!$B$31)/(Inputs!$B$29-Inputs!$B$30)*DCF!M$6</f>
        <v>70281.792425163745</v>
      </c>
      <c r="DJ804" s="15">
        <f ca="1">SUM(CM804:CW804)+BP804*DCF!M$28*(1+Inputs!$B$30)*(1-Inputs!$B$33)*(1-Inputs!$B$30/Inputs!$B$31)/(Inputs!$B$29-Inputs!$B$30)*DCF!M$6</f>
        <v>257849.75423141071</v>
      </c>
      <c r="DK804" s="15">
        <f ca="1">SUM(CX804:DH804)+CA804*DCF!M$46*(1+Inputs!$B$30)*(1-Inputs!$B$33)*(1-Inputs!$B$30/Inputs!$B$31)/(Inputs!$B$29-Inputs!$B$30)*DCF!M$6</f>
        <v>60167.369998612849</v>
      </c>
      <c r="DM804" s="15">
        <f ca="1">DI804+DJ804+DK804+Inputs!$B$34+Inputs!$B$36-Inputs!$B$35</f>
        <v>465149.91665518732</v>
      </c>
    </row>
    <row r="805" spans="1:117" x14ac:dyDescent="0.75">
      <c r="A805" s="11">
        <v>792</v>
      </c>
      <c r="C805" s="23">
        <f t="shared" ca="1" si="469"/>
        <v>0.52891256340369652</v>
      </c>
      <c r="D805" s="23">
        <f t="shared" ca="1" si="469"/>
        <v>0.33277709566864261</v>
      </c>
      <c r="E805" s="23">
        <f t="shared" ca="1" si="469"/>
        <v>0.30038914533073074</v>
      </c>
      <c r="F805" s="23">
        <f t="shared" ca="1" si="469"/>
        <v>-0.82079502131516402</v>
      </c>
      <c r="G805" s="23">
        <f t="shared" ca="1" si="469"/>
        <v>0.19923320360900579</v>
      </c>
      <c r="H805" s="23">
        <f t="shared" ca="1" si="469"/>
        <v>-1.0667265352572588</v>
      </c>
      <c r="I805" s="23">
        <f t="shared" ca="1" si="469"/>
        <v>0.40587087779896924</v>
      </c>
      <c r="J805" s="23">
        <f t="shared" ca="1" si="469"/>
        <v>0.67811404806037479</v>
      </c>
      <c r="K805" s="23">
        <f t="shared" ca="1" si="469"/>
        <v>-0.78513766232776872</v>
      </c>
      <c r="L805" s="23">
        <f t="shared" ca="1" si="469"/>
        <v>1.9356968711704194</v>
      </c>
      <c r="M805" s="23">
        <f t="shared" ca="1" si="469"/>
        <v>-0.80702691271860694</v>
      </c>
      <c r="N805" s="23">
        <f ca="1">SQRT(Inputs!$B$38)*C805+SQRT(1-Inputs!$B$38)*_xlfn.NORM.S.INV(RAND())</f>
        <v>-0.64987590501659298</v>
      </c>
      <c r="O805" s="23">
        <f ca="1">SQRT(Inputs!$B$38)*D805+SQRT(1-Inputs!$B$38)*_xlfn.NORM.S.INV(RAND())</f>
        <v>0.21537626443166191</v>
      </c>
      <c r="P805" s="23">
        <f ca="1">SQRT(Inputs!$B$38)*E805+SQRT(1-Inputs!$B$38)*_xlfn.NORM.S.INV(RAND())</f>
        <v>0.12262915948661687</v>
      </c>
      <c r="Q805" s="23">
        <f ca="1">SQRT(Inputs!$B$38)*F805+SQRT(1-Inputs!$B$38)*_xlfn.NORM.S.INV(RAND())</f>
        <v>-1.7064066210513578</v>
      </c>
      <c r="R805" s="23">
        <f ca="1">SQRT(Inputs!$B$38)*G805+SQRT(1-Inputs!$B$38)*_xlfn.NORM.S.INV(RAND())</f>
        <v>-1.2733167643107104</v>
      </c>
      <c r="S805" s="23">
        <f ca="1">SQRT(Inputs!$B$38)*H805+SQRT(1-Inputs!$B$38)*_xlfn.NORM.S.INV(RAND())</f>
        <v>-1.2588572494113763</v>
      </c>
      <c r="T805" s="23">
        <f ca="1">SQRT(Inputs!$B$38)*I805+SQRT(1-Inputs!$B$38)*_xlfn.NORM.S.INV(RAND())</f>
        <v>-0.84586038677054665</v>
      </c>
      <c r="U805" s="23">
        <f ca="1">SQRT(Inputs!$B$38)*J805+SQRT(1-Inputs!$B$38)*_xlfn.NORM.S.INV(RAND())</f>
        <v>0.82483493882172243</v>
      </c>
      <c r="V805" s="23">
        <f ca="1">SQRT(Inputs!$B$38)*K805+SQRT(1-Inputs!$B$38)*_xlfn.NORM.S.INV(RAND())</f>
        <v>0.11407422652090288</v>
      </c>
      <c r="W805" s="23">
        <f ca="1">SQRT(Inputs!$B$38)*L805+SQRT(1-Inputs!$B$38)*_xlfn.NORM.S.INV(RAND())</f>
        <v>0.89626534045088413</v>
      </c>
      <c r="X805" s="23">
        <f ca="1">SQRT(Inputs!$B$38)*M805+SQRT(1-Inputs!$B$38)*_xlfn.NORM.S.INV(RAND())</f>
        <v>-0.78429158907505614</v>
      </c>
      <c r="Y805" s="23">
        <f ca="1">SQRT(Inputs!$B$38)*C805+SQRT(1-Inputs!$B$38)*_xlfn.NORM.S.INV(RAND())</f>
        <v>0.77672940178758543</v>
      </c>
      <c r="Z805" s="23">
        <f ca="1">SQRT(Inputs!$B$38)*D805+SQRT(1-Inputs!$B$38)*_xlfn.NORM.S.INV(RAND())</f>
        <v>-1.0724323751427274</v>
      </c>
      <c r="AA805" s="23">
        <f ca="1">SQRT(Inputs!$B$38)*E805+SQRT(1-Inputs!$B$38)*_xlfn.NORM.S.INV(RAND())</f>
        <v>7.8397661174122932E-2</v>
      </c>
      <c r="AB805" s="23">
        <f ca="1">SQRT(Inputs!$B$38)*F805+SQRT(1-Inputs!$B$38)*_xlfn.NORM.S.INV(RAND())</f>
        <v>0.11631815704943865</v>
      </c>
      <c r="AC805" s="23">
        <f ca="1">SQRT(Inputs!$B$38)*G805+SQRT(1-Inputs!$B$38)*_xlfn.NORM.S.INV(RAND())</f>
        <v>-0.75910977734288632</v>
      </c>
      <c r="AD805" s="23">
        <f ca="1">SQRT(Inputs!$B$38)*H805+SQRT(1-Inputs!$B$38)*_xlfn.NORM.S.INV(RAND())</f>
        <v>-1.0046335236523267</v>
      </c>
      <c r="AE805" s="23">
        <f ca="1">SQRT(Inputs!$B$38)*I805+SQRT(1-Inputs!$B$38)*_xlfn.NORM.S.INV(RAND())</f>
        <v>-0.80936346643354595</v>
      </c>
      <c r="AF805" s="23">
        <f ca="1">SQRT(Inputs!$B$38)*J805+SQRT(1-Inputs!$B$38)*_xlfn.NORM.S.INV(RAND())</f>
        <v>0.17608518484371649</v>
      </c>
      <c r="AG805" s="23">
        <f ca="1">SQRT(Inputs!$B$38)*K805+SQRT(1-Inputs!$B$38)*_xlfn.NORM.S.INV(RAND())</f>
        <v>0.13295137492517822</v>
      </c>
      <c r="AH805" s="23">
        <f ca="1">SQRT(Inputs!$B$38)*L805+SQRT(1-Inputs!$B$38)*_xlfn.NORM.S.INV(RAND())</f>
        <v>1.7163364200048346</v>
      </c>
      <c r="AI805" s="23">
        <f ca="1">SQRT(Inputs!$B$38)*M805+SQRT(1-Inputs!$B$38)*_xlfn.NORM.S.INV(RAND())</f>
        <v>-0.54211121707418009</v>
      </c>
      <c r="AJ805" s="23">
        <f ca="1">SQRT(Inputs!$B$38)*C805+SQRT(1-Inputs!$B$38)*_xlfn.NORM.S.INV(RAND())</f>
        <v>1.0799509100728431</v>
      </c>
      <c r="AK805" s="23">
        <f ca="1">SQRT(Inputs!$B$38)*D805+SQRT(1-Inputs!$B$38)*_xlfn.NORM.S.INV(RAND())</f>
        <v>-1.435535820034765</v>
      </c>
      <c r="AL805" s="23">
        <f ca="1">SQRT(Inputs!$B$38)*E805+SQRT(1-Inputs!$B$38)*_xlfn.NORM.S.INV(RAND())</f>
        <v>1.5193771912177654</v>
      </c>
      <c r="AM805" s="23">
        <f ca="1">SQRT(Inputs!$B$38)*F805+SQRT(1-Inputs!$B$38)*_xlfn.NORM.S.INV(RAND())</f>
        <v>-1.023925413153421</v>
      </c>
      <c r="AN805" s="23">
        <f ca="1">SQRT(Inputs!$B$38)*G805+SQRT(1-Inputs!$B$38)*_xlfn.NORM.S.INV(RAND())</f>
        <v>0.26489868747824413</v>
      </c>
      <c r="AO805" s="23">
        <f ca="1">SQRT(Inputs!$B$38)*H805+SQRT(1-Inputs!$B$38)*_xlfn.NORM.S.INV(RAND())</f>
        <v>-0.37573951254607924</v>
      </c>
      <c r="AP805" s="23">
        <f ca="1">SQRT(Inputs!$B$38)*I805+SQRT(1-Inputs!$B$38)*_xlfn.NORM.S.INV(RAND())</f>
        <v>0.5620363299446498</v>
      </c>
      <c r="AQ805" s="23">
        <f ca="1">SQRT(Inputs!$B$38)*J805+SQRT(1-Inputs!$B$38)*_xlfn.NORM.S.INV(RAND())</f>
        <v>-0.6129411138211216</v>
      </c>
      <c r="AR805" s="23">
        <f ca="1">SQRT(Inputs!$B$38)*K805+SQRT(1-Inputs!$B$38)*_xlfn.NORM.S.INV(RAND())</f>
        <v>-0.6794664126493446</v>
      </c>
      <c r="AS805" s="23">
        <f ca="1">SQRT(Inputs!$B$38)*L805+SQRT(1-Inputs!$B$38)*_xlfn.NORM.S.INV(RAND())</f>
        <v>1.6565785641895285</v>
      </c>
      <c r="AT805" s="23">
        <f ca="1">SQRT(Inputs!$B$38)*M805+SQRT(1-Inputs!$B$38)*_xlfn.NORM.S.INV(RAND())</f>
        <v>-1.0402010620290647</v>
      </c>
      <c r="AU805" s="15">
        <f ca="1">Inputs!$B$6*EXP($B$8-0.5*C$5^2+C$5*N805)</f>
        <v>4466.7439746322725</v>
      </c>
      <c r="AV805" s="15">
        <f t="shared" ca="1" si="437"/>
        <v>5612.014868632753</v>
      </c>
      <c r="AW805" s="15">
        <f t="shared" ca="1" si="438"/>
        <v>6956.9822692164398</v>
      </c>
      <c r="AX805" s="15">
        <f t="shared" ca="1" si="439"/>
        <v>6863.0191170858097</v>
      </c>
      <c r="AY805" s="15">
        <f t="shared" ca="1" si="440"/>
        <v>7228.3571061931025</v>
      </c>
      <c r="AZ805" s="15">
        <f t="shared" ca="1" si="441"/>
        <v>7696.1183348389259</v>
      </c>
      <c r="BA805" s="15">
        <f t="shared" ca="1" si="442"/>
        <v>8620.1618376015231</v>
      </c>
      <c r="BB805" s="15">
        <f t="shared" ca="1" si="443"/>
        <v>11462.913239681615</v>
      </c>
      <c r="BC805" s="15">
        <f t="shared" ca="1" si="444"/>
        <v>14194.598971407533</v>
      </c>
      <c r="BD805" s="15">
        <f t="shared" ca="1" si="445"/>
        <v>18910.365754501749</v>
      </c>
      <c r="BE805" s="15">
        <f t="shared" ca="1" si="446"/>
        <v>21574.692274265661</v>
      </c>
      <c r="BF805" s="15">
        <f ca="1">Inputs!$B$13*EXP($B$9-0.5*C$6^2+C$6*Y805)</f>
        <v>16133.514625828815</v>
      </c>
      <c r="BG805" s="15">
        <f t="shared" ca="1" si="447"/>
        <v>16203.130056757082</v>
      </c>
      <c r="BH805" s="15">
        <f t="shared" ca="1" si="448"/>
        <v>20056.345805004697</v>
      </c>
      <c r="BI805" s="15">
        <f t="shared" ca="1" si="449"/>
        <v>24995.512322400609</v>
      </c>
      <c r="BJ805" s="15">
        <f t="shared" ca="1" si="450"/>
        <v>27466.792309863777</v>
      </c>
      <c r="BK805" s="15">
        <f t="shared" ca="1" si="451"/>
        <v>29401.002308408271</v>
      </c>
      <c r="BL805" s="15">
        <f t="shared" ca="1" si="452"/>
        <v>32519.428350331196</v>
      </c>
      <c r="BM805" s="15">
        <f t="shared" ca="1" si="453"/>
        <v>40857.433220212311</v>
      </c>
      <c r="BN805" s="15">
        <f t="shared" ca="1" si="454"/>
        <v>51056.530805576011</v>
      </c>
      <c r="BO805" s="15">
        <f t="shared" ca="1" si="455"/>
        <v>76690.480620045942</v>
      </c>
      <c r="BP805" s="15">
        <f t="shared" ca="1" si="456"/>
        <v>88768.600355837043</v>
      </c>
      <c r="BQ805" s="15">
        <f ca="1">Inputs!$B$20*EXP($B$10-0.5*C$7^2+C$7*AJ805)</f>
        <v>6291.586714005005</v>
      </c>
      <c r="BR805" s="15">
        <f t="shared" ca="1" si="457"/>
        <v>5411.3431564840439</v>
      </c>
      <c r="BS805" s="15">
        <f t="shared" ca="1" si="458"/>
        <v>11464.25781183558</v>
      </c>
      <c r="BT805" s="15">
        <f t="shared" ca="1" si="459"/>
        <v>12083.325916894742</v>
      </c>
      <c r="BU805" s="15">
        <f t="shared" ca="1" si="460"/>
        <v>17854.566842124954</v>
      </c>
      <c r="BV805" s="15">
        <f t="shared" ca="1" si="461"/>
        <v>22824.535685896411</v>
      </c>
      <c r="BW805" s="15">
        <f t="shared" ca="1" si="462"/>
        <v>35873.648336758357</v>
      </c>
      <c r="BX805" s="15">
        <f t="shared" ca="1" si="463"/>
        <v>44373.35923852383</v>
      </c>
      <c r="BY805" s="15">
        <f t="shared" ca="1" si="464"/>
        <v>54595.312390457249</v>
      </c>
      <c r="BZ805" s="15">
        <f t="shared" ca="1" si="465"/>
        <v>103875.78454069809</v>
      </c>
      <c r="CA805" s="15">
        <f t="shared" ca="1" si="466"/>
        <v>121288.56255034319</v>
      </c>
      <c r="CB805" s="15">
        <f ca="1">(AU805*DCF!C$10-DCF!C$5*MAX(AU805*DCF!C$10,0)-MAX(AU805-Inputs!$B$6,0)/Inputs!$B$10)*DCF!C$6</f>
        <v>1046.6072744350704</v>
      </c>
      <c r="CC805" s="15">
        <f ca="1">(AV805*DCF!D$10-DCF!D$5*MAX(AV805*DCF!D$10,0)-MAX(AV805-AU805,0)/Inputs!$B$10)*DCF!D$6</f>
        <v>1088.6462704430999</v>
      </c>
      <c r="CD805" s="15">
        <f ca="1">(AW805*DCF!E$10-DCF!E$5*MAX(AW805*DCF!E$10,0)-MAX(AW805-AV805,0)/Inputs!$B$10)*DCF!E$6</f>
        <v>1303.3141041575159</v>
      </c>
      <c r="CE805" s="15">
        <f ca="1">(AX805*DCF!F$10-DCF!F$5*MAX(AX805*DCF!F$10,0)-MAX(AX805-AW805,0)/Inputs!$B$10)*DCF!F$6</f>
        <v>1498.1861357813561</v>
      </c>
      <c r="CF805" s="15">
        <f ca="1">(AY805*DCF!G$10-DCF!G$5*MAX(AY805*DCF!G$10,0)-MAX(AY805-AX805,0)/Inputs!$B$10)*DCF!G$6</f>
        <v>1419.1053278879224</v>
      </c>
      <c r="CG805" s="15">
        <f ca="1">(AZ805*DCF!H$10-DCF!H$5*MAX(AZ805*DCF!H$10,0)-MAX(AZ805-AY805,0)/Inputs!$B$10)*DCF!H$6</f>
        <v>1411.1475031207626</v>
      </c>
      <c r="CH805" s="15">
        <f ca="1">(BA805*DCF!I$10-DCF!I$5*MAX(BA805*DCF!I$10,0)-MAX(BA805-AZ805,0)/Inputs!$B$10)*DCF!I$6</f>
        <v>1423.0135932557421</v>
      </c>
      <c r="CI805" s="15">
        <f ca="1">(BB805*DCF!J$10-DCF!J$5*MAX(BB805*DCF!J$10,0)-MAX(BB805-BA805,0)/Inputs!$B$10)*DCF!J$6</f>
        <v>1536.2903794038139</v>
      </c>
      <c r="CJ805" s="15">
        <f ca="1">(BC805*DCF!K$10-DCF!K$5*MAX(BC805*DCF!K$10,0)-MAX(BC805-BB805,0)/Inputs!$B$10)*DCF!K$6</f>
        <v>1902.7080492813914</v>
      </c>
      <c r="CK805" s="15">
        <f ca="1">(BD805*DCF!L$10-DCF!L$5*MAX(BD805*DCF!L$10,0)-MAX(BD805-BC805,0)/Inputs!$B$10)*DCF!L$6</f>
        <v>2242.2177547008332</v>
      </c>
      <c r="CL805" s="15">
        <f ca="1">(BE805*DCF!M$10-DCF!M$5*MAX(BE805*DCF!M$10,0)-MAX(BE805-BD805,0)/Inputs!$B$10)*DCF!M$6</f>
        <v>2726.1858571055704</v>
      </c>
      <c r="CM805" s="15">
        <f ca="1">(BF805*DCF!C$28-DCF!C$5*MAX(BF805*DCF!C$28,0)-MAX(BF805-Inputs!$B$13,0)/Inputs!$B$17)*DCF!C$6</f>
        <v>3827.6501039160585</v>
      </c>
      <c r="CN805" s="15">
        <f ca="1">(BG805*DCF!D$28-DCF!D$5*MAX(BG805*DCF!D$28,0)-MAX(BG805-BF805,0)/Inputs!$B$17)*DCF!D$6</f>
        <v>4757.3433443758322</v>
      </c>
      <c r="CO805" s="15">
        <f ca="1">(BH805*DCF!E$28-DCF!E$5*MAX(BH805*DCF!E$28,0)-MAX(BH805-BG805,0)/Inputs!$B$17)*DCF!E$6</f>
        <v>4920.8984788608259</v>
      </c>
      <c r="CP805" s="15">
        <f ca="1">(BI805*DCF!F$28-DCF!F$5*MAX(BI805*DCF!F$28,0)-MAX(BI805-BH805,0)/Inputs!$B$17)*DCF!F$6</f>
        <v>5886.3698582049992</v>
      </c>
      <c r="CQ805" s="15">
        <f ca="1">(BJ805*DCF!G$28-DCF!G$5*MAX(BJ805*DCF!G$28,0)-MAX(BJ805-BI805,0)/Inputs!$B$17)*DCF!G$6</f>
        <v>6710.8227741209639</v>
      </c>
      <c r="CR805" s="15">
        <f ca="1">(BK805*DCF!H$28-DCF!H$5*MAX(BK805*DCF!H$28,0)-MAX(BK805-BJ805,0)/Inputs!$B$17)*DCF!H$6</f>
        <v>6970.6702911630264</v>
      </c>
      <c r="CS805" s="15">
        <f ca="1">(BL805*DCF!I$28-DCF!I$5*MAX(BL805*DCF!I$28,0)-MAX(BL805-BK805,0)/Inputs!$B$17)*DCF!I$6</f>
        <v>7199.45260195625</v>
      </c>
      <c r="CT805" s="15">
        <f ca="1">(BM805*DCF!J$28-DCF!J$5*MAX(BM805*DCF!J$28,0)-MAX(BM805-BL805,0)/Inputs!$B$17)*DCF!J$6</f>
        <v>8009.0481121148105</v>
      </c>
      <c r="CU805" s="15">
        <f ca="1">(BN805*DCF!K$28-DCF!K$5*MAX(BN805*DCF!K$28,0)-MAX(BN805-BM805,0)/Inputs!$B$17)*DCF!K$6</f>
        <v>9533.029638374197</v>
      </c>
      <c r="CV805" s="15">
        <f ca="1">(BO805*DCF!L$28-DCF!L$5*MAX(BO805*DCF!L$28,0)-MAX(BO805-BN805,0)/Inputs!$B$17)*DCF!L$6</f>
        <v>12400.836441443251</v>
      </c>
      <c r="CW805" s="15">
        <f ca="1">(BP805*DCF!M$28-DCF!M$5*MAX(BP805*DCF!M$28,0)-MAX(BP805-BO805,0)/Inputs!$B$17)*DCF!M$6</f>
        <v>15439.360630864452</v>
      </c>
      <c r="CX805" s="15">
        <f ca="1">(BQ805*DCF!C$46-DCF!C$5*MAX(BQ805*DCF!C$46,0)-MAX(BQ805-Inputs!$B$20,0)/Inputs!$B$24)*DCF!C$6</f>
        <v>-2880.5450674399572</v>
      </c>
      <c r="CY805" s="15">
        <f ca="1">(BR805*DCF!D$46-DCF!D$5*MAX(BR805*DCF!D$46,0)-MAX(BR805-BQ805,0)/Inputs!$B$24)*DCF!D$6</f>
        <v>-923.59008265812611</v>
      </c>
      <c r="CZ805" s="15">
        <f ca="1">(BS805*DCF!E$46-DCF!E$5*MAX(BS805*DCF!E$46,0)-MAX(BS805-BR805,0)/Inputs!$B$24)*DCF!E$6</f>
        <v>-3741.5607700547312</v>
      </c>
      <c r="DA805" s="15">
        <f ca="1">(BT805*DCF!F$46-DCF!F$5*MAX(BT805*DCF!F$46,0)-MAX(BT805-BS805,0)/Inputs!$B$24)*DCF!F$6</f>
        <v>-1105.4064571701892</v>
      </c>
      <c r="DB805" s="15">
        <f ca="1">(BU805*DCF!G$46-DCF!G$5*MAX(BU805*DCF!G$46,0)-MAX(BU805-BT805,0)/Inputs!$B$24)*DCF!G$6</f>
        <v>-2541.9237737019748</v>
      </c>
      <c r="DC805" s="15">
        <f ca="1">(BV805*DCF!H$46-DCF!H$5*MAX(BV805*DCF!H$46,0)-MAX(BV805-BU805,0)/Inputs!$B$24)*DCF!H$6</f>
        <v>-1544.3873666976476</v>
      </c>
      <c r="DD805" s="15">
        <f ca="1">(BW805*DCF!I$46-DCF!I$5*MAX(BW805*DCF!I$46,0)-MAX(BW805-BV805,0)/Inputs!$B$24)*DCF!I$6</f>
        <v>-2917.3796180741024</v>
      </c>
      <c r="DE805" s="15">
        <f ca="1">(BX805*DCF!J$46-DCF!J$5*MAX(BX805*DCF!J$46,0)-MAX(BX805-BW805,0)/Inputs!$B$24)*DCF!J$6</f>
        <v>-392.6447885450994</v>
      </c>
      <c r="DF805" s="15">
        <f ca="1">(BY805*DCF!K$46-DCF!K$5*MAX(BY805*DCF!K$46,0)-MAX(BY805-BX805,0)/Inputs!$B$24)*DCF!K$6</f>
        <v>614.56002759472278</v>
      </c>
      <c r="DG805" s="15">
        <f ca="1">(BZ805*DCF!L$46-DCF!L$5*MAX(BZ805*DCF!L$46,0)-MAX(BZ805-BY805,0)/Inputs!$B$24)*DCF!L$6</f>
        <v>-3971.8818765427009</v>
      </c>
      <c r="DH805" s="15">
        <f ca="1">(CA805*DCF!M$46-DCF!M$5*MAX(CA805*DCF!M$46,0)-MAX(CA805-BZ805,0)/Inputs!$B$24)*DCF!M$6</f>
        <v>5868.2980045483664</v>
      </c>
      <c r="DI805" s="15">
        <f ca="1">SUM(CB805:CL805)+BE805*DCF!M$10*(1+Inputs!$B$30)*(1-Inputs!$B$33)*(1-Inputs!$B$30/Inputs!$B$31)/(Inputs!$B$29-Inputs!$B$30)*DCF!M$6</f>
        <v>77640.076144624531</v>
      </c>
      <c r="DJ805" s="15">
        <f ca="1">SUM(CM805:CW805)+BP805*DCF!M$28*(1+Inputs!$B$30)*(1-Inputs!$B$33)*(1-Inputs!$B$30/Inputs!$B$31)/(Inputs!$B$29-Inputs!$B$30)*DCF!M$6</f>
        <v>415047.7337867443</v>
      </c>
      <c r="DK805" s="15">
        <f ca="1">SUM(CX805:DH805)+CA805*DCF!M$46*(1+Inputs!$B$30)*(1-Inputs!$B$33)*(1-Inputs!$B$30/Inputs!$B$31)/(Inputs!$B$29-Inputs!$B$30)*DCF!M$6</f>
        <v>173990.02348281632</v>
      </c>
      <c r="DM805" s="15">
        <f ca="1">DI805+DJ805+DK805+Inputs!$B$34+Inputs!$B$36-Inputs!$B$35</f>
        <v>743528.83341418509</v>
      </c>
    </row>
    <row r="806" spans="1:117" x14ac:dyDescent="0.75">
      <c r="A806" s="11">
        <v>793</v>
      </c>
      <c r="C806" s="23">
        <f t="shared" ca="1" si="469"/>
        <v>0.89618172073290558</v>
      </c>
      <c r="D806" s="23">
        <f t="shared" ca="1" si="469"/>
        <v>-1.0679769715556753</v>
      </c>
      <c r="E806" s="23">
        <f t="shared" ca="1" si="469"/>
        <v>-1.4923441984778687</v>
      </c>
      <c r="F806" s="23">
        <f t="shared" ca="1" si="469"/>
        <v>-0.4341097851478703</v>
      </c>
      <c r="G806" s="23">
        <f t="shared" ca="1" si="469"/>
        <v>0.46631378413586244</v>
      </c>
      <c r="H806" s="23">
        <f t="shared" ca="1" si="469"/>
        <v>9.0759468895173376E-2</v>
      </c>
      <c r="I806" s="23">
        <f t="shared" ca="1" si="469"/>
        <v>-7.4492015818065829E-3</v>
      </c>
      <c r="J806" s="23">
        <f t="shared" ca="1" si="469"/>
        <v>1.1523320522360991</v>
      </c>
      <c r="K806" s="23">
        <f t="shared" ca="1" si="469"/>
        <v>0.62776423795869296</v>
      </c>
      <c r="L806" s="23">
        <f t="shared" ca="1" si="469"/>
        <v>0.28782280470162769</v>
      </c>
      <c r="M806" s="23">
        <f t="shared" ca="1" si="469"/>
        <v>0.89226697125698384</v>
      </c>
      <c r="N806" s="23">
        <f ca="1">SQRT(Inputs!$B$38)*C806+SQRT(1-Inputs!$B$38)*_xlfn.NORM.S.INV(RAND())</f>
        <v>0.95958960402051141</v>
      </c>
      <c r="O806" s="23">
        <f ca="1">SQRT(Inputs!$B$38)*D806+SQRT(1-Inputs!$B$38)*_xlfn.NORM.S.INV(RAND())</f>
        <v>-2.2898050822286793</v>
      </c>
      <c r="P806" s="23">
        <f ca="1">SQRT(Inputs!$B$38)*E806+SQRT(1-Inputs!$B$38)*_xlfn.NORM.S.INV(RAND())</f>
        <v>-0.50013487405136403</v>
      </c>
      <c r="Q806" s="23">
        <f ca="1">SQRT(Inputs!$B$38)*F806+SQRT(1-Inputs!$B$38)*_xlfn.NORM.S.INV(RAND())</f>
        <v>-0.20625971411794053</v>
      </c>
      <c r="R806" s="23">
        <f ca="1">SQRT(Inputs!$B$38)*G806+SQRT(1-Inputs!$B$38)*_xlfn.NORM.S.INV(RAND())</f>
        <v>0.59651342419192055</v>
      </c>
      <c r="S806" s="23">
        <f ca="1">SQRT(Inputs!$B$38)*H806+SQRT(1-Inputs!$B$38)*_xlfn.NORM.S.INV(RAND())</f>
        <v>3.690472965297182E-2</v>
      </c>
      <c r="T806" s="23">
        <f ca="1">SQRT(Inputs!$B$38)*I806+SQRT(1-Inputs!$B$38)*_xlfn.NORM.S.INV(RAND())</f>
        <v>-9.643253169556873E-2</v>
      </c>
      <c r="U806" s="23">
        <f ca="1">SQRT(Inputs!$B$38)*J806+SQRT(1-Inputs!$B$38)*_xlfn.NORM.S.INV(RAND())</f>
        <v>0.81420366597385696</v>
      </c>
      <c r="V806" s="23">
        <f ca="1">SQRT(Inputs!$B$38)*K806+SQRT(1-Inputs!$B$38)*_xlfn.NORM.S.INV(RAND())</f>
        <v>0.4311244110353229</v>
      </c>
      <c r="W806" s="23">
        <f ca="1">SQRT(Inputs!$B$38)*L806+SQRT(1-Inputs!$B$38)*_xlfn.NORM.S.INV(RAND())</f>
        <v>-0.57153425694596227</v>
      </c>
      <c r="X806" s="23">
        <f ca="1">SQRT(Inputs!$B$38)*M806+SQRT(1-Inputs!$B$38)*_xlfn.NORM.S.INV(RAND())</f>
        <v>0.85095348165132578</v>
      </c>
      <c r="Y806" s="23">
        <f ca="1">SQRT(Inputs!$B$38)*C806+SQRT(1-Inputs!$B$38)*_xlfn.NORM.S.INV(RAND())</f>
        <v>0.40641555605300927</v>
      </c>
      <c r="Z806" s="23">
        <f ca="1">SQRT(Inputs!$B$38)*D806+SQRT(1-Inputs!$B$38)*_xlfn.NORM.S.INV(RAND())</f>
        <v>-0.71857031529398674</v>
      </c>
      <c r="AA806" s="23">
        <f ca="1">SQRT(Inputs!$B$38)*E806+SQRT(1-Inputs!$B$38)*_xlfn.NORM.S.INV(RAND())</f>
        <v>-0.54123447544668268</v>
      </c>
      <c r="AB806" s="23">
        <f ca="1">SQRT(Inputs!$B$38)*F806+SQRT(1-Inputs!$B$38)*_xlfn.NORM.S.INV(RAND())</f>
        <v>0.53098895159089587</v>
      </c>
      <c r="AC806" s="23">
        <f ca="1">SQRT(Inputs!$B$38)*G806+SQRT(1-Inputs!$B$38)*_xlfn.NORM.S.INV(RAND())</f>
        <v>0.55946021739853347</v>
      </c>
      <c r="AD806" s="23">
        <f ca="1">SQRT(Inputs!$B$38)*H806+SQRT(1-Inputs!$B$38)*_xlfn.NORM.S.INV(RAND())</f>
        <v>1.2545363416577591</v>
      </c>
      <c r="AE806" s="23">
        <f ca="1">SQRT(Inputs!$B$38)*I806+SQRT(1-Inputs!$B$38)*_xlfn.NORM.S.INV(RAND())</f>
        <v>-0.95660464937580492</v>
      </c>
      <c r="AF806" s="23">
        <f ca="1">SQRT(Inputs!$B$38)*J806+SQRT(1-Inputs!$B$38)*_xlfn.NORM.S.INV(RAND())</f>
        <v>0.29725641059423374</v>
      </c>
      <c r="AG806" s="23">
        <f ca="1">SQRT(Inputs!$B$38)*K806+SQRT(1-Inputs!$B$38)*_xlfn.NORM.S.INV(RAND())</f>
        <v>-0.45624998275575712</v>
      </c>
      <c r="AH806" s="23">
        <f ca="1">SQRT(Inputs!$B$38)*L806+SQRT(1-Inputs!$B$38)*_xlfn.NORM.S.INV(RAND())</f>
        <v>-1.0019246490461986</v>
      </c>
      <c r="AI806" s="23">
        <f ca="1">SQRT(Inputs!$B$38)*M806+SQRT(1-Inputs!$B$38)*_xlfn.NORM.S.INV(RAND())</f>
        <v>0.56155698593494452</v>
      </c>
      <c r="AJ806" s="23">
        <f ca="1">SQRT(Inputs!$B$38)*C806+SQRT(1-Inputs!$B$38)*_xlfn.NORM.S.INV(RAND())</f>
        <v>0.45783294735642988</v>
      </c>
      <c r="AK806" s="23">
        <f ca="1">SQRT(Inputs!$B$38)*D806+SQRT(1-Inputs!$B$38)*_xlfn.NORM.S.INV(RAND())</f>
        <v>0.61827347209175398</v>
      </c>
      <c r="AL806" s="23">
        <f ca="1">SQRT(Inputs!$B$38)*E806+SQRT(1-Inputs!$B$38)*_xlfn.NORM.S.INV(RAND())</f>
        <v>-0.86947307387184258</v>
      </c>
      <c r="AM806" s="23">
        <f ca="1">SQRT(Inputs!$B$38)*F806+SQRT(1-Inputs!$B$38)*_xlfn.NORM.S.INV(RAND())</f>
        <v>-1.2279051870083921</v>
      </c>
      <c r="AN806" s="23">
        <f ca="1">SQRT(Inputs!$B$38)*G806+SQRT(1-Inputs!$B$38)*_xlfn.NORM.S.INV(RAND())</f>
        <v>0.97183520291394321</v>
      </c>
      <c r="AO806" s="23">
        <f ca="1">SQRT(Inputs!$B$38)*H806+SQRT(1-Inputs!$B$38)*_xlfn.NORM.S.INV(RAND())</f>
        <v>0.21572987735582014</v>
      </c>
      <c r="AP806" s="23">
        <f ca="1">SQRT(Inputs!$B$38)*I806+SQRT(1-Inputs!$B$38)*_xlfn.NORM.S.INV(RAND())</f>
        <v>-0.4913876304319662</v>
      </c>
      <c r="AQ806" s="23">
        <f ca="1">SQRT(Inputs!$B$38)*J806+SQRT(1-Inputs!$B$38)*_xlfn.NORM.S.INV(RAND())</f>
        <v>-0.73824876680267437</v>
      </c>
      <c r="AR806" s="23">
        <f ca="1">SQRT(Inputs!$B$38)*K806+SQRT(1-Inputs!$B$38)*_xlfn.NORM.S.INV(RAND())</f>
        <v>2.3570441741348143</v>
      </c>
      <c r="AS806" s="23">
        <f ca="1">SQRT(Inputs!$B$38)*L806+SQRT(1-Inputs!$B$38)*_xlfn.NORM.S.INV(RAND())</f>
        <v>-0.39724084906366441</v>
      </c>
      <c r="AT806" s="23">
        <f ca="1">SQRT(Inputs!$B$38)*M806+SQRT(1-Inputs!$B$38)*_xlfn.NORM.S.INV(RAND())</f>
        <v>0.17809825418317371</v>
      </c>
      <c r="AU806" s="15">
        <f ca="1">Inputs!$B$6*EXP($B$8-0.5*C$5^2+C$5*N806)</f>
        <v>5796.1207492313242</v>
      </c>
      <c r="AV806" s="15">
        <f t="shared" ca="1" si="437"/>
        <v>5038.4430107998423</v>
      </c>
      <c r="AW806" s="15">
        <f t="shared" ca="1" si="438"/>
        <v>5742.7256932371711</v>
      </c>
      <c r="AX806" s="15">
        <f t="shared" ca="1" si="439"/>
        <v>6832.9281892122217</v>
      </c>
      <c r="AY806" s="15">
        <f t="shared" ca="1" si="440"/>
        <v>8953.0231547475705</v>
      </c>
      <c r="AZ806" s="15">
        <f t="shared" ca="1" si="441"/>
        <v>10994.378854689587</v>
      </c>
      <c r="BA806" s="15">
        <f t="shared" ca="1" si="442"/>
        <v>13319.20249440616</v>
      </c>
      <c r="BB806" s="15">
        <f t="shared" ca="1" si="443"/>
        <v>17692.745135689391</v>
      </c>
      <c r="BC806" s="15">
        <f t="shared" ca="1" si="444"/>
        <v>22589.928040795949</v>
      </c>
      <c r="BD806" s="15">
        <f t="shared" ca="1" si="445"/>
        <v>26234.21188321435</v>
      </c>
      <c r="BE806" s="15">
        <f t="shared" ca="1" si="446"/>
        <v>34737.289766708091</v>
      </c>
      <c r="BF806" s="15">
        <f ca="1">Inputs!$B$13*EXP($B$9-0.5*C$6^2+C$6*Y806)</f>
        <v>14991.522842288727</v>
      </c>
      <c r="BG806" s="15">
        <f t="shared" ca="1" si="447"/>
        <v>16048.909096186564</v>
      </c>
      <c r="BH806" s="15">
        <f t="shared" ca="1" si="448"/>
        <v>17925.270392727729</v>
      </c>
      <c r="BI806" s="15">
        <f t="shared" ca="1" si="449"/>
        <v>23811.962520038367</v>
      </c>
      <c r="BJ806" s="15">
        <f t="shared" ca="1" si="450"/>
        <v>31643.586090380952</v>
      </c>
      <c r="BK806" s="15">
        <f t="shared" ca="1" si="451"/>
        <v>46069.787810551788</v>
      </c>
      <c r="BL806" s="15">
        <f t="shared" ca="1" si="452"/>
        <v>49993.10458569444</v>
      </c>
      <c r="BM806" s="15">
        <f t="shared" ca="1" si="453"/>
        <v>63764.012157779514</v>
      </c>
      <c r="BN806" s="15">
        <f t="shared" ca="1" si="454"/>
        <v>74249.140409465283</v>
      </c>
      <c r="BO806" s="15">
        <f t="shared" ca="1" si="455"/>
        <v>81312.440190329478</v>
      </c>
      <c r="BP806" s="15">
        <f t="shared" ca="1" si="456"/>
        <v>106654.6485362408</v>
      </c>
      <c r="BQ806" s="15">
        <f ca="1">Inputs!$B$20*EXP($B$10-0.5*C$7^2+C$7*AJ806)</f>
        <v>5045.8131855140537</v>
      </c>
      <c r="BR806" s="15">
        <f t="shared" ca="1" si="457"/>
        <v>8331.9010060652363</v>
      </c>
      <c r="BS806" s="15">
        <f t="shared" ca="1" si="458"/>
        <v>8888.3705359494597</v>
      </c>
      <c r="BT806" s="15">
        <f t="shared" ca="1" si="459"/>
        <v>8880.2132334925445</v>
      </c>
      <c r="BU806" s="15">
        <f t="shared" ca="1" si="460"/>
        <v>15569.529102875953</v>
      </c>
      <c r="BV806" s="15">
        <f t="shared" ca="1" si="461"/>
        <v>22740.550628323537</v>
      </c>
      <c r="BW806" s="15">
        <f t="shared" ca="1" si="462"/>
        <v>28598.670561626946</v>
      </c>
      <c r="BX806" s="15">
        <f t="shared" ca="1" si="463"/>
        <v>34497.110471997439</v>
      </c>
      <c r="BY806" s="15">
        <f t="shared" ca="1" si="464"/>
        <v>75879.295705436962</v>
      </c>
      <c r="BZ806" s="15">
        <f t="shared" ca="1" si="465"/>
        <v>98971.326198040857</v>
      </c>
      <c r="CA806" s="15">
        <f t="shared" ca="1" si="466"/>
        <v>143494.92077652941</v>
      </c>
      <c r="CB806" s="15">
        <f ca="1">(AU806*DCF!C$10-DCF!C$5*MAX(AU806*DCF!C$10,0)-MAX(AU806-Inputs!$B$6,0)/Inputs!$B$10)*DCF!C$6</f>
        <v>1037.1285810829693</v>
      </c>
      <c r="CC806" s="15">
        <f ca="1">(AV806*DCF!D$10-DCF!D$5*MAX(AV806*DCF!D$10,0)-MAX(AV806-AU806,0)/Inputs!$B$10)*DCF!D$6</f>
        <v>1228.086349551518</v>
      </c>
      <c r="CD806" s="15">
        <f ca="1">(AW806*DCF!E$10-DCF!E$5*MAX(AW806*DCF!E$10,0)-MAX(AW806-AV806,0)/Inputs!$B$10)*DCF!E$6</f>
        <v>1167.2703204571931</v>
      </c>
      <c r="CE806" s="15">
        <f ca="1">(AX806*DCF!F$10-DCF!F$5*MAX(AX806*DCF!F$10,0)-MAX(AX806-AW806,0)/Inputs!$B$10)*DCF!F$6</f>
        <v>1264.7732240594326</v>
      </c>
      <c r="CF806" s="15">
        <f ca="1">(AY806*DCF!G$10-DCF!G$5*MAX(AY806*DCF!G$10,0)-MAX(AY806-AX806,0)/Inputs!$B$10)*DCF!G$6</f>
        <v>1437.160643726196</v>
      </c>
      <c r="CG806" s="15">
        <f ca="1">(AZ806*DCF!H$10-DCF!H$5*MAX(AZ806*DCF!H$10,0)-MAX(AZ806-AY806,0)/Inputs!$B$10)*DCF!H$6</f>
        <v>1772.0872400427597</v>
      </c>
      <c r="CH806" s="15">
        <f ca="1">(BA806*DCF!I$10-DCF!I$5*MAX(BA806*DCF!I$10,0)-MAX(BA806-AZ806,0)/Inputs!$B$10)*DCF!I$6</f>
        <v>2051.5798783687205</v>
      </c>
      <c r="CI806" s="15">
        <f ca="1">(BB806*DCF!J$10-DCF!J$5*MAX(BB806*DCF!J$10,0)-MAX(BB806-BA806,0)/Inputs!$B$10)*DCF!J$6</f>
        <v>2373.3778011029881</v>
      </c>
      <c r="CJ806" s="15">
        <f ca="1">(BC806*DCF!K$10-DCF!K$5*MAX(BC806*DCF!K$10,0)-MAX(BC806-BB806,0)/Inputs!$B$10)*DCF!K$6</f>
        <v>2951.0845603427465</v>
      </c>
      <c r="CK806" s="15">
        <f ca="1">(BD806*DCF!L$10-DCF!L$5*MAX(BD806*DCF!L$10,0)-MAX(BD806-BC806,0)/Inputs!$B$10)*DCF!L$6</f>
        <v>3485.3531139810125</v>
      </c>
      <c r="CL806" s="15">
        <f ca="1">(BE806*DCF!M$10-DCF!M$5*MAX(BE806*DCF!M$10,0)-MAX(BE806-BD806,0)/Inputs!$B$10)*DCF!M$6</f>
        <v>3886.0973720241554</v>
      </c>
      <c r="CM806" s="15">
        <f ca="1">(BF806*DCF!C$28-DCF!C$5*MAX(BF806*DCF!C$28,0)-MAX(BF806-Inputs!$B$13,0)/Inputs!$B$17)*DCF!C$6</f>
        <v>3742.8611428340255</v>
      </c>
      <c r="CN806" s="15">
        <f ca="1">(BG806*DCF!D$28-DCF!D$5*MAX(BG806*DCF!D$28,0)-MAX(BG806-BF806,0)/Inputs!$B$17)*DCF!D$6</f>
        <v>4501.1849091053946</v>
      </c>
      <c r="CO806" s="15">
        <f ca="1">(BH806*DCF!E$28-DCF!E$5*MAX(BH806*DCF!E$28,0)-MAX(BH806-BG806,0)/Inputs!$B$17)*DCF!E$6</f>
        <v>4706.9507766903953</v>
      </c>
      <c r="CP806" s="15">
        <f ca="1">(BI806*DCF!F$28-DCF!F$5*MAX(BI806*DCF!F$28,0)-MAX(BI806-BH806,0)/Inputs!$B$17)*DCF!F$6</f>
        <v>5392.555248516519</v>
      </c>
      <c r="CQ806" s="15">
        <f ca="1">(BJ806*DCF!G$28-DCF!G$5*MAX(BJ806*DCF!G$28,0)-MAX(BJ806-BI806,0)/Inputs!$B$17)*DCF!G$6</f>
        <v>6892.9667728077229</v>
      </c>
      <c r="CR806" s="15">
        <f ca="1">(BK806*DCF!H$28-DCF!H$5*MAX(BK806*DCF!H$28,0)-MAX(BK806-BJ806,0)/Inputs!$B$17)*DCF!H$6</f>
        <v>9152.1399041266486</v>
      </c>
      <c r="CS806" s="15">
        <f ca="1">(BL806*DCF!I$28-DCF!I$5*MAX(BL806*DCF!I$28,0)-MAX(BL806-BK806,0)/Inputs!$B$17)*DCF!I$6</f>
        <v>11192.914142032758</v>
      </c>
      <c r="CT806" s="15">
        <f ca="1">(BM806*DCF!J$28-DCF!J$5*MAX(BM806*DCF!J$28,0)-MAX(BM806-BL806,0)/Inputs!$B$17)*DCF!J$6</f>
        <v>12398.758319623057</v>
      </c>
      <c r="CU806" s="15">
        <f ca="1">(BN806*DCF!K$28-DCF!K$5*MAX(BN806*DCF!K$28,0)-MAX(BN806-BM806,0)/Inputs!$B$17)*DCF!K$6</f>
        <v>14395.884969454042</v>
      </c>
      <c r="CV806" s="15">
        <f ca="1">(BO806*DCF!L$28-DCF!L$5*MAX(BO806*DCF!L$28,0)-MAX(BO806-BN806,0)/Inputs!$B$17)*DCF!L$6</f>
        <v>15424.314407653177</v>
      </c>
      <c r="CW806" s="15">
        <f ca="1">(BP806*DCF!M$28-DCF!M$5*MAX(BP806*DCF!M$28,0)-MAX(BP806-BO806,0)/Inputs!$B$17)*DCF!M$6</f>
        <v>17418.160975897619</v>
      </c>
      <c r="CX806" s="15">
        <f ca="1">(BQ806*DCF!C$46-DCF!C$5*MAX(BQ806*DCF!C$46,0)-MAX(BQ806-Inputs!$B$20,0)/Inputs!$B$24)*DCF!C$6</f>
        <v>-2017.4225303792521</v>
      </c>
      <c r="CY806" s="15">
        <f ca="1">(BR806*DCF!D$46-DCF!D$5*MAX(BR806*DCF!D$46,0)-MAX(BR806-BQ806,0)/Inputs!$B$24)*DCF!D$6</f>
        <v>-2824.2075953158965</v>
      </c>
      <c r="CZ806" s="15">
        <f ca="1">(BS806*DCF!E$46-DCF!E$5*MAX(BS806*DCF!E$46,0)-MAX(BS806-BR806,0)/Inputs!$B$24)*DCF!E$6</f>
        <v>-1270.4102610067202</v>
      </c>
      <c r="DA806" s="15">
        <f ca="1">(BT806*DCF!F$46-DCF!F$5*MAX(BT806*DCF!F$46,0)-MAX(BT806-BS806,0)/Inputs!$B$24)*DCF!F$6</f>
        <v>-646.71327265388948</v>
      </c>
      <c r="DB806" s="15">
        <f ca="1">(BU806*DCF!G$46-DCF!G$5*MAX(BU806*DCF!G$46,0)-MAX(BU806-BT806,0)/Inputs!$B$24)*DCF!G$6</f>
        <v>-2773.8818911040112</v>
      </c>
      <c r="DC806" s="15">
        <f ca="1">(BV806*DCF!H$46-DCF!H$5*MAX(BV806*DCF!H$46,0)-MAX(BV806-BU806,0)/Inputs!$B$24)*DCF!H$6</f>
        <v>-2228.3510014549734</v>
      </c>
      <c r="DD806" s="15">
        <f ca="1">(BW806*DCF!I$46-DCF!I$5*MAX(BW806*DCF!I$46,0)-MAX(BW806-BV806,0)/Inputs!$B$24)*DCF!I$6</f>
        <v>-1021.1422276252872</v>
      </c>
      <c r="DE806" s="15">
        <f ca="1">(BX806*DCF!J$46-DCF!J$5*MAX(BX806*DCF!J$46,0)-MAX(BX806-BW806,0)/Inputs!$B$24)*DCF!J$6</f>
        <v>-117.11153701381816</v>
      </c>
      <c r="DF806" s="15">
        <f ca="1">(BY806*DCF!K$46-DCF!K$5*MAX(BY806*DCF!K$46,0)-MAX(BY806-BX806,0)/Inputs!$B$24)*DCF!K$6</f>
        <v>-5803.054649652744</v>
      </c>
      <c r="DG806" s="15">
        <f ca="1">(BZ806*DCF!L$46-DCF!L$5*MAX(BZ806*DCF!L$46,0)-MAX(BZ806-BY806,0)/Inputs!$B$24)*DCF!L$6</f>
        <v>1615.6272502712868</v>
      </c>
      <c r="DH806" s="15">
        <f ca="1">(CA806*DCF!M$46-DCF!M$5*MAX(CA806*DCF!M$46,0)-MAX(CA806-BZ806,0)/Inputs!$B$24)*DCF!M$6</f>
        <v>1941.5050652781956</v>
      </c>
      <c r="DI806" s="15">
        <f ca="1">SUM(CB806:CL806)+BE806*DCF!M$10*(1+Inputs!$B$30)*(1-Inputs!$B$33)*(1-Inputs!$B$30/Inputs!$B$31)/(Inputs!$B$29-Inputs!$B$30)*DCF!M$6</f>
        <v>119328.33585859102</v>
      </c>
      <c r="DJ806" s="15">
        <f ca="1">SUM(CM806:CW806)+BP806*DCF!M$28*(1+Inputs!$B$30)*(1-Inputs!$B$33)*(1-Inputs!$B$30/Inputs!$B$31)/(Inputs!$B$29-Inputs!$B$30)*DCF!M$6</f>
        <v>500980.42121951142</v>
      </c>
      <c r="DK806" s="15">
        <f ca="1">SUM(CX806:DH806)+CA806*DCF!M$46*(1+Inputs!$B$30)*(1-Inputs!$B$33)*(1-Inputs!$B$30/Inputs!$B$31)/(Inputs!$B$29-Inputs!$B$30)*DCF!M$6</f>
        <v>206714.9829298805</v>
      </c>
      <c r="DM806" s="15">
        <f ca="1">DI806+DJ806+DK806+Inputs!$B$34+Inputs!$B$36-Inputs!$B$35</f>
        <v>903874.74000798294</v>
      </c>
    </row>
    <row r="807" spans="1:117" x14ac:dyDescent="0.75">
      <c r="A807" s="11">
        <v>794</v>
      </c>
      <c r="C807" s="23">
        <f t="shared" ca="1" si="469"/>
        <v>-0.37582033351787725</v>
      </c>
      <c r="D807" s="23">
        <f t="shared" ca="1" si="469"/>
        <v>0.12344365256973547</v>
      </c>
      <c r="E807" s="23">
        <f t="shared" ca="1" si="469"/>
        <v>-0.83333516281005882</v>
      </c>
      <c r="F807" s="23">
        <f t="shared" ca="1" si="469"/>
        <v>0.40720478205703386</v>
      </c>
      <c r="G807" s="23">
        <f t="shared" ca="1" si="469"/>
        <v>-2.7148849591805235</v>
      </c>
      <c r="H807" s="23">
        <f t="shared" ca="1" si="469"/>
        <v>0.73966820026577251</v>
      </c>
      <c r="I807" s="23">
        <f t="shared" ca="1" si="469"/>
        <v>-1.450888038565368</v>
      </c>
      <c r="J807" s="23">
        <f t="shared" ca="1" si="469"/>
        <v>-0.26722905675021347</v>
      </c>
      <c r="K807" s="23">
        <f t="shared" ca="1" si="469"/>
        <v>0.9140199016181737</v>
      </c>
      <c r="L807" s="23">
        <f t="shared" ca="1" si="469"/>
        <v>0.47728025684907355</v>
      </c>
      <c r="M807" s="23">
        <f t="shared" ca="1" si="469"/>
        <v>0.78975465845037263</v>
      </c>
      <c r="N807" s="23">
        <f ca="1">SQRT(Inputs!$B$38)*C807+SQRT(1-Inputs!$B$38)*_xlfn.NORM.S.INV(RAND())</f>
        <v>-1.1613681072597608</v>
      </c>
      <c r="O807" s="23">
        <f ca="1">SQRT(Inputs!$B$38)*D807+SQRT(1-Inputs!$B$38)*_xlfn.NORM.S.INV(RAND())</f>
        <v>0.36828654323802623</v>
      </c>
      <c r="P807" s="23">
        <f ca="1">SQRT(Inputs!$B$38)*E807+SQRT(1-Inputs!$B$38)*_xlfn.NORM.S.INV(RAND())</f>
        <v>-0.38418250805871479</v>
      </c>
      <c r="Q807" s="23">
        <f ca="1">SQRT(Inputs!$B$38)*F807+SQRT(1-Inputs!$B$38)*_xlfn.NORM.S.INV(RAND())</f>
        <v>-0.73655792905167861</v>
      </c>
      <c r="R807" s="23">
        <f ca="1">SQRT(Inputs!$B$38)*G807+SQRT(1-Inputs!$B$38)*_xlfn.NORM.S.INV(RAND())</f>
        <v>-1.5030712289673223</v>
      </c>
      <c r="S807" s="23">
        <f ca="1">SQRT(Inputs!$B$38)*H807+SQRT(1-Inputs!$B$38)*_xlfn.NORM.S.INV(RAND())</f>
        <v>-0.15761046211105284</v>
      </c>
      <c r="T807" s="23">
        <f ca="1">SQRT(Inputs!$B$38)*I807+SQRT(1-Inputs!$B$38)*_xlfn.NORM.S.INV(RAND())</f>
        <v>-1.0722211392638696</v>
      </c>
      <c r="U807" s="23">
        <f ca="1">SQRT(Inputs!$B$38)*J807+SQRT(1-Inputs!$B$38)*_xlfn.NORM.S.INV(RAND())</f>
        <v>-0.51631614536210224</v>
      </c>
      <c r="V807" s="23">
        <f ca="1">SQRT(Inputs!$B$38)*K807+SQRT(1-Inputs!$B$38)*_xlfn.NORM.S.INV(RAND())</f>
        <v>0.8598017940730196</v>
      </c>
      <c r="W807" s="23">
        <f ca="1">SQRT(Inputs!$B$38)*L807+SQRT(1-Inputs!$B$38)*_xlfn.NORM.S.INV(RAND())</f>
        <v>0.55905813722397824</v>
      </c>
      <c r="X807" s="23">
        <f ca="1">SQRT(Inputs!$B$38)*M807+SQRT(1-Inputs!$B$38)*_xlfn.NORM.S.INV(RAND())</f>
        <v>0.28648934854410241</v>
      </c>
      <c r="Y807" s="23">
        <f ca="1">SQRT(Inputs!$B$38)*C807+SQRT(1-Inputs!$B$38)*_xlfn.NORM.S.INV(RAND())</f>
        <v>0.40921309672881018</v>
      </c>
      <c r="Z807" s="23">
        <f ca="1">SQRT(Inputs!$B$38)*D807+SQRT(1-Inputs!$B$38)*_xlfn.NORM.S.INV(RAND())</f>
        <v>0.60985733956381605</v>
      </c>
      <c r="AA807" s="23">
        <f ca="1">SQRT(Inputs!$B$38)*E807+SQRT(1-Inputs!$B$38)*_xlfn.NORM.S.INV(RAND())</f>
        <v>2.1189254083852527E-2</v>
      </c>
      <c r="AB807" s="23">
        <f ca="1">SQRT(Inputs!$B$38)*F807+SQRT(1-Inputs!$B$38)*_xlfn.NORM.S.INV(RAND())</f>
        <v>-0.95526949943893058</v>
      </c>
      <c r="AC807" s="23">
        <f ca="1">SQRT(Inputs!$B$38)*G807+SQRT(1-Inputs!$B$38)*_xlfn.NORM.S.INV(RAND())</f>
        <v>-0.69496511841920205</v>
      </c>
      <c r="AD807" s="23">
        <f ca="1">SQRT(Inputs!$B$38)*H807+SQRT(1-Inputs!$B$38)*_xlfn.NORM.S.INV(RAND())</f>
        <v>-0.95057604775248827</v>
      </c>
      <c r="AE807" s="23">
        <f ca="1">SQRT(Inputs!$B$38)*I807+SQRT(1-Inputs!$B$38)*_xlfn.NORM.S.INV(RAND())</f>
        <v>-0.43286796234914876</v>
      </c>
      <c r="AF807" s="23">
        <f ca="1">SQRT(Inputs!$B$38)*J807+SQRT(1-Inputs!$B$38)*_xlfn.NORM.S.INV(RAND())</f>
        <v>0.82067926770887678</v>
      </c>
      <c r="AG807" s="23">
        <f ca="1">SQRT(Inputs!$B$38)*K807+SQRT(1-Inputs!$B$38)*_xlfn.NORM.S.INV(RAND())</f>
        <v>1.4849496365623664</v>
      </c>
      <c r="AH807" s="23">
        <f ca="1">SQRT(Inputs!$B$38)*L807+SQRT(1-Inputs!$B$38)*_xlfn.NORM.S.INV(RAND())</f>
        <v>8.8817650714123147E-2</v>
      </c>
      <c r="AI807" s="23">
        <f ca="1">SQRT(Inputs!$B$38)*M807+SQRT(1-Inputs!$B$38)*_xlfn.NORM.S.INV(RAND())</f>
        <v>-0.54666746062699845</v>
      </c>
      <c r="AJ807" s="23">
        <f ca="1">SQRT(Inputs!$B$38)*C807+SQRT(1-Inputs!$B$38)*_xlfn.NORM.S.INV(RAND())</f>
        <v>0.15705117676890951</v>
      </c>
      <c r="AK807" s="23">
        <f ca="1">SQRT(Inputs!$B$38)*D807+SQRT(1-Inputs!$B$38)*_xlfn.NORM.S.INV(RAND())</f>
        <v>-1.051612689635038</v>
      </c>
      <c r="AL807" s="23">
        <f ca="1">SQRT(Inputs!$B$38)*E807+SQRT(1-Inputs!$B$38)*_xlfn.NORM.S.INV(RAND())</f>
        <v>-1.5391241045196231</v>
      </c>
      <c r="AM807" s="23">
        <f ca="1">SQRT(Inputs!$B$38)*F807+SQRT(1-Inputs!$B$38)*_xlfn.NORM.S.INV(RAND())</f>
        <v>0.4458297550807323</v>
      </c>
      <c r="AN807" s="23">
        <f ca="1">SQRT(Inputs!$B$38)*G807+SQRT(1-Inputs!$B$38)*_xlfn.NORM.S.INV(RAND())</f>
        <v>-1.2095958488754899</v>
      </c>
      <c r="AO807" s="23">
        <f ca="1">SQRT(Inputs!$B$38)*H807+SQRT(1-Inputs!$B$38)*_xlfn.NORM.S.INV(RAND())</f>
        <v>-0.86807815118534859</v>
      </c>
      <c r="AP807" s="23">
        <f ca="1">SQRT(Inputs!$B$38)*I807+SQRT(1-Inputs!$B$38)*_xlfn.NORM.S.INV(RAND())</f>
        <v>-0.89281265341964233</v>
      </c>
      <c r="AQ807" s="23">
        <f ca="1">SQRT(Inputs!$B$38)*J807+SQRT(1-Inputs!$B$38)*_xlfn.NORM.S.INV(RAND())</f>
        <v>0.60575930889610441</v>
      </c>
      <c r="AR807" s="23">
        <f ca="1">SQRT(Inputs!$B$38)*K807+SQRT(1-Inputs!$B$38)*_xlfn.NORM.S.INV(RAND())</f>
        <v>0.14651546584720421</v>
      </c>
      <c r="AS807" s="23">
        <f ca="1">SQRT(Inputs!$B$38)*L807+SQRT(1-Inputs!$B$38)*_xlfn.NORM.S.INV(RAND())</f>
        <v>0.28279264309240609</v>
      </c>
      <c r="AT807" s="23">
        <f ca="1">SQRT(Inputs!$B$38)*M807+SQRT(1-Inputs!$B$38)*_xlfn.NORM.S.INV(RAND())</f>
        <v>-0.93845954263624298</v>
      </c>
      <c r="AU807" s="15">
        <f ca="1">Inputs!$B$6*EXP($B$8-0.5*C$5^2+C$5*N807)</f>
        <v>4111.8083111145615</v>
      </c>
      <c r="AV807" s="15">
        <f t="shared" ca="1" si="437"/>
        <v>5283.536687788277</v>
      </c>
      <c r="AW807" s="15">
        <f t="shared" ca="1" si="438"/>
        <v>6117.0034233671831</v>
      </c>
      <c r="AX807" s="15">
        <f t="shared" ca="1" si="439"/>
        <v>6811.6882519949313</v>
      </c>
      <c r="AY807" s="15">
        <f t="shared" ca="1" si="440"/>
        <v>6984.3488951959616</v>
      </c>
      <c r="AZ807" s="15">
        <f t="shared" ca="1" si="441"/>
        <v>8395.0709704467445</v>
      </c>
      <c r="BA807" s="15">
        <f t="shared" ca="1" si="442"/>
        <v>9182.8872141230986</v>
      </c>
      <c r="BB807" s="15">
        <f t="shared" ca="1" si="443"/>
        <v>10675.861256282205</v>
      </c>
      <c r="BC807" s="15">
        <f t="shared" ca="1" si="444"/>
        <v>14206.717051289881</v>
      </c>
      <c r="BD807" s="15">
        <f t="shared" ca="1" si="445"/>
        <v>18338.879908310435</v>
      </c>
      <c r="BE807" s="15">
        <f t="shared" ca="1" si="446"/>
        <v>23066.035404164228</v>
      </c>
      <c r="BF807" s="15">
        <f ca="1">Inputs!$B$13*EXP($B$9-0.5*C$6^2+C$6*Y807)</f>
        <v>14999.839536502752</v>
      </c>
      <c r="BG807" s="15">
        <f t="shared" ca="1" si="447"/>
        <v>20407.344326312257</v>
      </c>
      <c r="BH807" s="15">
        <f t="shared" ca="1" si="448"/>
        <v>25021.803388835029</v>
      </c>
      <c r="BI807" s="15">
        <f t="shared" ca="1" si="449"/>
        <v>26442.169598695615</v>
      </c>
      <c r="BJ807" s="15">
        <f t="shared" ca="1" si="450"/>
        <v>29326.385977317699</v>
      </c>
      <c r="BK807" s="15">
        <f t="shared" ca="1" si="451"/>
        <v>31623.4287743725</v>
      </c>
      <c r="BL807" s="15">
        <f t="shared" ca="1" si="452"/>
        <v>36726.474507621992</v>
      </c>
      <c r="BM807" s="15">
        <f t="shared" ca="1" si="453"/>
        <v>49990.115606608648</v>
      </c>
      <c r="BN807" s="15">
        <f t="shared" ca="1" si="454"/>
        <v>73456.09485440352</v>
      </c>
      <c r="BO807" s="15">
        <f t="shared" ca="1" si="455"/>
        <v>91318.08388716128</v>
      </c>
      <c r="BP807" s="15">
        <f t="shared" ca="1" si="456"/>
        <v>105645.381943553</v>
      </c>
      <c r="BQ807" s="15">
        <f ca="1">Inputs!$B$20*EXP($B$10-0.5*C$7^2+C$7*AJ807)</f>
        <v>4535.2342691846989</v>
      </c>
      <c r="BR807" s="15">
        <f t="shared" ca="1" si="457"/>
        <v>4406.5280481809159</v>
      </c>
      <c r="BS807" s="15">
        <f t="shared" ca="1" si="458"/>
        <v>3878.3641870661659</v>
      </c>
      <c r="BT807" s="15">
        <f t="shared" ca="1" si="459"/>
        <v>6010.8726055378211</v>
      </c>
      <c r="BU807" s="15">
        <f t="shared" ca="1" si="460"/>
        <v>6216.5776324089038</v>
      </c>
      <c r="BV807" s="15">
        <f t="shared" ca="1" si="461"/>
        <v>7112.637386855371</v>
      </c>
      <c r="BW807" s="15">
        <f t="shared" ca="1" si="462"/>
        <v>8216.3193805000774</v>
      </c>
      <c r="BX807" s="15">
        <f t="shared" ca="1" si="463"/>
        <v>12975.675989600471</v>
      </c>
      <c r="BY807" s="15">
        <f t="shared" ca="1" si="464"/>
        <v>18697.990040477995</v>
      </c>
      <c r="BZ807" s="15">
        <f t="shared" ca="1" si="465"/>
        <v>27635.895774241173</v>
      </c>
      <c r="CA807" s="15">
        <f t="shared" ca="1" si="466"/>
        <v>32857.228375371284</v>
      </c>
      <c r="CB807" s="15">
        <f ca="1">(AU807*DCF!C$10-DCF!C$5*MAX(AU807*DCF!C$10,0)-MAX(AU807-Inputs!$B$6,0)/Inputs!$B$10)*DCF!C$6</f>
        <v>1049.1380289799765</v>
      </c>
      <c r="CC807" s="15">
        <f ca="1">(AV807*DCF!D$10-DCF!D$5*MAX(AV807*DCF!D$10,0)-MAX(AV807-AU807,0)/Inputs!$B$10)*DCF!D$6</f>
        <v>1002.1309745205302</v>
      </c>
      <c r="CD807" s="15">
        <f ca="1">(AW807*DCF!E$10-DCF!E$5*MAX(AW807*DCF!E$10,0)-MAX(AW807-AV807,0)/Inputs!$B$10)*DCF!E$6</f>
        <v>1224.5874918483767</v>
      </c>
      <c r="CE807" s="15">
        <f ca="1">(AX807*DCF!F$10-DCF!F$5*MAX(AX807*DCF!F$10,0)-MAX(AX807-AW807,0)/Inputs!$B$10)*DCF!F$6</f>
        <v>1342.4340001565743</v>
      </c>
      <c r="CF807" s="15">
        <f ca="1">(AY807*DCF!G$10-DCF!G$5*MAX(AY807*DCF!G$10,0)-MAX(AY807-AX807,0)/Inputs!$B$10)*DCF!G$6</f>
        <v>1405.8658286788873</v>
      </c>
      <c r="CG807" s="15">
        <f ca="1">(AZ807*DCF!H$10-DCF!H$5*MAX(AZ807*DCF!H$10,0)-MAX(AZ807-AY807,0)/Inputs!$B$10)*DCF!H$6</f>
        <v>1379.4100555469652</v>
      </c>
      <c r="CH807" s="15">
        <f ca="1">(BA807*DCF!I$10-DCF!I$5*MAX(BA807*DCF!I$10,0)-MAX(BA807-AZ807,0)/Inputs!$B$10)*DCF!I$6</f>
        <v>1548.1490347235226</v>
      </c>
      <c r="CI807" s="15">
        <f ca="1">(BB807*DCF!J$10-DCF!J$5*MAX(BB807*DCF!J$10,0)-MAX(BB807-BA807,0)/Inputs!$B$10)*DCF!J$6</f>
        <v>1605.7669491871127</v>
      </c>
      <c r="CJ807" s="15">
        <f ca="1">(BC807*DCF!K$10-DCF!K$5*MAX(BC807*DCF!K$10,0)-MAX(BC807-BB807,0)/Inputs!$B$10)*DCF!K$6</f>
        <v>1792.7872222688077</v>
      </c>
      <c r="CK807" s="15">
        <f ca="1">(BD807*DCF!L$10-DCF!L$5*MAX(BD807*DCF!L$10,0)-MAX(BD807-BC807,0)/Inputs!$B$10)*DCF!L$6</f>
        <v>2231.4962587518735</v>
      </c>
      <c r="CL807" s="15">
        <f ca="1">(BE807*DCF!M$10-DCF!M$5*MAX(BE807*DCF!M$10,0)-MAX(BE807-BD807,0)/Inputs!$B$10)*DCF!M$6</f>
        <v>2690.2066995057503</v>
      </c>
      <c r="CM807" s="15">
        <f ca="1">(BF807*DCF!C$28-DCF!C$5*MAX(BF807*DCF!C$28,0)-MAX(BF807-Inputs!$B$13,0)/Inputs!$B$17)*DCF!C$6</f>
        <v>3743.4786287671186</v>
      </c>
      <c r="CN807" s="15">
        <f ca="1">(BG807*DCF!D$28-DCF!D$5*MAX(BG807*DCF!D$28,0)-MAX(BG807-BF807,0)/Inputs!$B$17)*DCF!D$6</f>
        <v>4856.7648714954894</v>
      </c>
      <c r="CO807" s="15">
        <f ca="1">(BH807*DCF!E$28-DCF!E$5*MAX(BH807*DCF!E$28,0)-MAX(BH807-BG807,0)/Inputs!$B$17)*DCF!E$6</f>
        <v>6177.1739048460604</v>
      </c>
      <c r="CP807" s="15">
        <f ca="1">(BI807*DCF!F$28-DCF!F$5*MAX(BI807*DCF!F$28,0)-MAX(BI807-BH807,0)/Inputs!$B$17)*DCF!F$6</f>
        <v>6919.7524173871589</v>
      </c>
      <c r="CQ807" s="15">
        <f ca="1">(BJ807*DCF!G$28-DCF!G$5*MAX(BJ807*DCF!G$28,0)-MAX(BJ807-BI807,0)/Inputs!$B$17)*DCF!G$6</f>
        <v>7123.8566381589026</v>
      </c>
      <c r="CR807" s="15">
        <f ca="1">(BK807*DCF!H$28-DCF!H$5*MAX(BK807*DCF!H$28,0)-MAX(BK807-BJ807,0)/Inputs!$B$17)*DCF!H$6</f>
        <v>7463.9268411112753</v>
      </c>
      <c r="CS807" s="15">
        <f ca="1">(BL807*DCF!I$28-DCF!I$5*MAX(BL807*DCF!I$28,0)-MAX(BL807-BK807,0)/Inputs!$B$17)*DCF!I$6</f>
        <v>7903.8985144110138</v>
      </c>
      <c r="CT807" s="15">
        <f ca="1">(BM807*DCF!J$28-DCF!J$5*MAX(BM807*DCF!J$28,0)-MAX(BM807-BL807,0)/Inputs!$B$17)*DCF!J$6</f>
        <v>9393.2953196608069</v>
      </c>
      <c r="CU807" s="15">
        <f ca="1">(BN807*DCF!K$28-DCF!K$5*MAX(BN807*DCF!K$28,0)-MAX(BN807-BM807,0)/Inputs!$B$17)*DCF!K$6</f>
        <v>12638.425702445778</v>
      </c>
      <c r="CV807" s="15">
        <f ca="1">(BO807*DCF!L$28-DCF!L$5*MAX(BO807*DCF!L$28,0)-MAX(BO807-BN807,0)/Inputs!$B$17)*DCF!L$6</f>
        <v>16198.760646857909</v>
      </c>
      <c r="CW807" s="15">
        <f ca="1">(BP807*DCF!M$28-DCF!M$5*MAX(BP807*DCF!M$28,0)-MAX(BP807-BO807,0)/Inputs!$B$17)*DCF!M$6</f>
        <v>18379.634518846295</v>
      </c>
      <c r="CX807" s="15">
        <f ca="1">(BQ807*DCF!C$46-DCF!C$5*MAX(BQ807*DCF!C$46,0)-MAX(BQ807-Inputs!$B$20,0)/Inputs!$B$24)*DCF!C$6</f>
        <v>-1663.672703823117</v>
      </c>
      <c r="CY807" s="15">
        <f ca="1">(BR807*DCF!D$46-DCF!D$5*MAX(BR807*DCF!D$46,0)-MAX(BR807-BQ807,0)/Inputs!$B$24)*DCF!D$6</f>
        <v>-752.09157626201704</v>
      </c>
      <c r="CZ807" s="15">
        <f ca="1">(BS807*DCF!E$46-DCF!E$5*MAX(BS807*DCF!E$46,0)-MAX(BS807-BR807,0)/Inputs!$B$24)*DCF!E$6</f>
        <v>-458.62331785925346</v>
      </c>
      <c r="DA807" s="15">
        <f ca="1">(BT807*DCF!F$46-DCF!F$5*MAX(BT807*DCF!F$46,0)-MAX(BT807-BS807,0)/Inputs!$B$24)*DCF!F$6</f>
        <v>-1214.263475670052</v>
      </c>
      <c r="DB807" s="15">
        <f ca="1">(BU807*DCF!G$46-DCF!G$5*MAX(BU807*DCF!G$46,0)-MAX(BU807-BT807,0)/Inputs!$B$24)*DCF!G$6</f>
        <v>-278.30849590091259</v>
      </c>
      <c r="DC807" s="15">
        <f ca="1">(BV807*DCF!H$46-DCF!H$5*MAX(BV807*DCF!H$46,0)-MAX(BV807-BU807,0)/Inputs!$B$24)*DCF!H$6</f>
        <v>-278.44507844503437</v>
      </c>
      <c r="DD807" s="15">
        <f ca="1">(BW807*DCF!I$46-DCF!I$5*MAX(BW807*DCF!I$46,0)-MAX(BW807-BV807,0)/Inputs!$B$24)*DCF!I$6</f>
        <v>-127.06532332780559</v>
      </c>
      <c r="DE807" s="15">
        <f ca="1">(BX807*DCF!J$46-DCF!J$5*MAX(BX807*DCF!J$46,0)-MAX(BX807-BW807,0)/Inputs!$B$24)*DCF!J$6</f>
        <v>-717.80990067400751</v>
      </c>
      <c r="DF807" s="15">
        <f ca="1">(BY807*DCF!K$46-DCF!K$5*MAX(BY807*DCF!K$46,0)-MAX(BY807-BX807,0)/Inputs!$B$24)*DCF!K$6</f>
        <v>-333.7229794711975</v>
      </c>
      <c r="DG807" s="15">
        <f ca="1">(BZ807*DCF!L$46-DCF!L$5*MAX(BZ807*DCF!L$46,0)-MAX(BZ807-BY807,0)/Inputs!$B$24)*DCF!L$6</f>
        <v>-112.33601410071573</v>
      </c>
      <c r="DH807" s="15">
        <f ca="1">(CA807*DCF!M$46-DCF!M$5*MAX(CA807*DCF!M$46,0)-MAX(CA807-BZ807,0)/Inputs!$B$24)*DCF!M$6</f>
        <v>1484.3257774501562</v>
      </c>
      <c r="DI807" s="15">
        <f ca="1">SUM(CB807:CL807)+BE807*DCF!M$10*(1+Inputs!$B$30)*(1-Inputs!$B$33)*(1-Inputs!$B$30/Inputs!$B$31)/(Inputs!$B$29-Inputs!$B$30)*DCF!M$6</f>
        <v>81465.054090698832</v>
      </c>
      <c r="DJ807" s="15">
        <f ca="1">SUM(CM807:CW807)+BP807*DCF!M$28*(1+Inputs!$B$30)*(1-Inputs!$B$33)*(1-Inputs!$B$30/Inputs!$B$31)/(Inputs!$B$29-Inputs!$B$30)*DCF!M$6</f>
        <v>492815.627956599</v>
      </c>
      <c r="DK807" s="15">
        <f ca="1">SUM(CX807:DH807)+CA807*DCF!M$46*(1+Inputs!$B$30)*(1-Inputs!$B$33)*(1-Inputs!$B$30/Inputs!$B$31)/(Inputs!$B$29-Inputs!$B$30)*DCF!M$6</f>
        <v>46349.154167762063</v>
      </c>
      <c r="DM807" s="15">
        <f ca="1">DI807+DJ807+DK807+Inputs!$B$34+Inputs!$B$36-Inputs!$B$35</f>
        <v>697480.83621505986</v>
      </c>
    </row>
    <row r="808" spans="1:117" x14ac:dyDescent="0.75">
      <c r="A808" s="11">
        <v>795</v>
      </c>
      <c r="C808" s="23">
        <f t="shared" ca="1" si="469"/>
        <v>-0.64101920291308656</v>
      </c>
      <c r="D808" s="23">
        <f t="shared" ca="1" si="469"/>
        <v>-0.51639329116140598</v>
      </c>
      <c r="E808" s="23">
        <f t="shared" ca="1" si="469"/>
        <v>-8.8090994249527432E-2</v>
      </c>
      <c r="F808" s="23">
        <f t="shared" ca="1" si="469"/>
        <v>-1.3183668037912615E-2</v>
      </c>
      <c r="G808" s="23">
        <f t="shared" ca="1" si="469"/>
        <v>1.2672088530669263</v>
      </c>
      <c r="H808" s="23">
        <f t="shared" ca="1" si="469"/>
        <v>-0.63929448879367712</v>
      </c>
      <c r="I808" s="23">
        <f t="shared" ca="1" si="469"/>
        <v>-0.24450087356231767</v>
      </c>
      <c r="J808" s="23">
        <f t="shared" ca="1" si="469"/>
        <v>-0.71783570653088535</v>
      </c>
      <c r="K808" s="23">
        <f t="shared" ca="1" si="469"/>
        <v>-0.33677528094132458</v>
      </c>
      <c r="L808" s="23">
        <f t="shared" ca="1" si="469"/>
        <v>1.1263398114887804</v>
      </c>
      <c r="M808" s="23">
        <f t="shared" ca="1" si="469"/>
        <v>-1.7241904772217111</v>
      </c>
      <c r="N808" s="23">
        <f ca="1">SQRT(Inputs!$B$38)*C808+SQRT(1-Inputs!$B$38)*_xlfn.NORM.S.INV(RAND())</f>
        <v>-0.15318036770683371</v>
      </c>
      <c r="O808" s="23">
        <f ca="1">SQRT(Inputs!$B$38)*D808+SQRT(1-Inputs!$B$38)*_xlfn.NORM.S.INV(RAND())</f>
        <v>-9.3432193104567018E-2</v>
      </c>
      <c r="P808" s="23">
        <f ca="1">SQRT(Inputs!$B$38)*E808+SQRT(1-Inputs!$B$38)*_xlfn.NORM.S.INV(RAND())</f>
        <v>1.3831014424852126</v>
      </c>
      <c r="Q808" s="23">
        <f ca="1">SQRT(Inputs!$B$38)*F808+SQRT(1-Inputs!$B$38)*_xlfn.NORM.S.INV(RAND())</f>
        <v>0.14082948066527604</v>
      </c>
      <c r="R808" s="23">
        <f ca="1">SQRT(Inputs!$B$38)*G808+SQRT(1-Inputs!$B$38)*_xlfn.NORM.S.INV(RAND())</f>
        <v>5.5099483848848996E-2</v>
      </c>
      <c r="S808" s="23">
        <f ca="1">SQRT(Inputs!$B$38)*H808+SQRT(1-Inputs!$B$38)*_xlfn.NORM.S.INV(RAND())</f>
        <v>-1.1380851795772395</v>
      </c>
      <c r="T808" s="23">
        <f ca="1">SQRT(Inputs!$B$38)*I808+SQRT(1-Inputs!$B$38)*_xlfn.NORM.S.INV(RAND())</f>
        <v>0.16662919738787443</v>
      </c>
      <c r="U808" s="23">
        <f ca="1">SQRT(Inputs!$B$38)*J808+SQRT(1-Inputs!$B$38)*_xlfn.NORM.S.INV(RAND())</f>
        <v>-0.60551697243927849</v>
      </c>
      <c r="V808" s="23">
        <f ca="1">SQRT(Inputs!$B$38)*K808+SQRT(1-Inputs!$B$38)*_xlfn.NORM.S.INV(RAND())</f>
        <v>0.19779076028741902</v>
      </c>
      <c r="W808" s="23">
        <f ca="1">SQRT(Inputs!$B$38)*L808+SQRT(1-Inputs!$B$38)*_xlfn.NORM.S.INV(RAND())</f>
        <v>0.64130199110555852</v>
      </c>
      <c r="X808" s="23">
        <f ca="1">SQRT(Inputs!$B$38)*M808+SQRT(1-Inputs!$B$38)*_xlfn.NORM.S.INV(RAND())</f>
        <v>-1.1789301869725775</v>
      </c>
      <c r="Y808" s="23">
        <f ca="1">SQRT(Inputs!$B$38)*C808+SQRT(1-Inputs!$B$38)*_xlfn.NORM.S.INV(RAND())</f>
        <v>0.40209195570054224</v>
      </c>
      <c r="Z808" s="23">
        <f ca="1">SQRT(Inputs!$B$38)*D808+SQRT(1-Inputs!$B$38)*_xlfn.NORM.S.INV(RAND())</f>
        <v>-0.38985748192343161</v>
      </c>
      <c r="AA808" s="23">
        <f ca="1">SQRT(Inputs!$B$38)*E808+SQRT(1-Inputs!$B$38)*_xlfn.NORM.S.INV(RAND())</f>
        <v>-1.4286370368512127</v>
      </c>
      <c r="AB808" s="23">
        <f ca="1">SQRT(Inputs!$B$38)*F808+SQRT(1-Inputs!$B$38)*_xlfn.NORM.S.INV(RAND())</f>
        <v>-0.79641984322731729</v>
      </c>
      <c r="AC808" s="23">
        <f ca="1">SQRT(Inputs!$B$38)*G808+SQRT(1-Inputs!$B$38)*_xlfn.NORM.S.INV(RAND())</f>
        <v>1.9708354019453069</v>
      </c>
      <c r="AD808" s="23">
        <f ca="1">SQRT(Inputs!$B$38)*H808+SQRT(1-Inputs!$B$38)*_xlfn.NORM.S.INV(RAND())</f>
        <v>-1.536524875052365</v>
      </c>
      <c r="AE808" s="23">
        <f ca="1">SQRT(Inputs!$B$38)*I808+SQRT(1-Inputs!$B$38)*_xlfn.NORM.S.INV(RAND())</f>
        <v>-1.107025636781686</v>
      </c>
      <c r="AF808" s="23">
        <f ca="1">SQRT(Inputs!$B$38)*J808+SQRT(1-Inputs!$B$38)*_xlfn.NORM.S.INV(RAND())</f>
        <v>0.93007600923698908</v>
      </c>
      <c r="AG808" s="23">
        <f ca="1">SQRT(Inputs!$B$38)*K808+SQRT(1-Inputs!$B$38)*_xlfn.NORM.S.INV(RAND())</f>
        <v>-1.6585310198750869E-2</v>
      </c>
      <c r="AH808" s="23">
        <f ca="1">SQRT(Inputs!$B$38)*L808+SQRT(1-Inputs!$B$38)*_xlfn.NORM.S.INV(RAND())</f>
        <v>-1.9219258634957548E-2</v>
      </c>
      <c r="AI808" s="23">
        <f ca="1">SQRT(Inputs!$B$38)*M808+SQRT(1-Inputs!$B$38)*_xlfn.NORM.S.INV(RAND())</f>
        <v>-1.2855094979504968</v>
      </c>
      <c r="AJ808" s="23">
        <f ca="1">SQRT(Inputs!$B$38)*C808+SQRT(1-Inputs!$B$38)*_xlfn.NORM.S.INV(RAND())</f>
        <v>-1.2680708320291356</v>
      </c>
      <c r="AK808" s="23">
        <f ca="1">SQRT(Inputs!$B$38)*D808+SQRT(1-Inputs!$B$38)*_xlfn.NORM.S.INV(RAND())</f>
        <v>-1.1003495087353679</v>
      </c>
      <c r="AL808" s="23">
        <f ca="1">SQRT(Inputs!$B$38)*E808+SQRT(1-Inputs!$B$38)*_xlfn.NORM.S.INV(RAND())</f>
        <v>-0.62004259073917012</v>
      </c>
      <c r="AM808" s="23">
        <f ca="1">SQRT(Inputs!$B$38)*F808+SQRT(1-Inputs!$B$38)*_xlfn.NORM.S.INV(RAND())</f>
        <v>0.27177605251023595</v>
      </c>
      <c r="AN808" s="23">
        <f ca="1">SQRT(Inputs!$B$38)*G808+SQRT(1-Inputs!$B$38)*_xlfn.NORM.S.INV(RAND())</f>
        <v>0.33177068916515057</v>
      </c>
      <c r="AO808" s="23">
        <f ca="1">SQRT(Inputs!$B$38)*H808+SQRT(1-Inputs!$B$38)*_xlfn.NORM.S.INV(RAND())</f>
        <v>0.41755978267908245</v>
      </c>
      <c r="AP808" s="23">
        <f ca="1">SQRT(Inputs!$B$38)*I808+SQRT(1-Inputs!$B$38)*_xlfn.NORM.S.INV(RAND())</f>
        <v>-1.2245799639013375</v>
      </c>
      <c r="AQ808" s="23">
        <f ca="1">SQRT(Inputs!$B$38)*J808+SQRT(1-Inputs!$B$38)*_xlfn.NORM.S.INV(RAND())</f>
        <v>-0.51703038563530657</v>
      </c>
      <c r="AR808" s="23">
        <f ca="1">SQRT(Inputs!$B$38)*K808+SQRT(1-Inputs!$B$38)*_xlfn.NORM.S.INV(RAND())</f>
        <v>-0.64427211955756125</v>
      </c>
      <c r="AS808" s="23">
        <f ca="1">SQRT(Inputs!$B$38)*L808+SQRT(1-Inputs!$B$38)*_xlfn.NORM.S.INV(RAND())</f>
        <v>-0.22012943933225293</v>
      </c>
      <c r="AT808" s="23">
        <f ca="1">SQRT(Inputs!$B$38)*M808+SQRT(1-Inputs!$B$38)*_xlfn.NORM.S.INV(RAND())</f>
        <v>-1.7895029338987536</v>
      </c>
      <c r="AU808" s="15">
        <f ca="1">Inputs!$B$6*EXP($B$8-0.5*C$5^2+C$5*N808)</f>
        <v>4840.7097861548164</v>
      </c>
      <c r="AV808" s="15">
        <f t="shared" ca="1" si="437"/>
        <v>5811.8952311018411</v>
      </c>
      <c r="AW808" s="15">
        <f t="shared" ca="1" si="438"/>
        <v>8539.9629903420919</v>
      </c>
      <c r="AX808" s="15">
        <f t="shared" ca="1" si="439"/>
        <v>10611.505975295018</v>
      </c>
      <c r="AY808" s="15">
        <f t="shared" ca="1" si="440"/>
        <v>13052.063088546145</v>
      </c>
      <c r="AZ808" s="15">
        <f t="shared" ca="1" si="441"/>
        <v>14082.739164078474</v>
      </c>
      <c r="BA808" s="15">
        <f t="shared" ca="1" si="442"/>
        <v>17536.852028235724</v>
      </c>
      <c r="BB808" s="15">
        <f t="shared" ca="1" si="443"/>
        <v>20206.636018721729</v>
      </c>
      <c r="BC808" s="15">
        <f t="shared" ca="1" si="444"/>
        <v>25225.032728051203</v>
      </c>
      <c r="BD808" s="15">
        <f t="shared" ca="1" si="445"/>
        <v>32813.4314907343</v>
      </c>
      <c r="BE808" s="15">
        <f t="shared" ca="1" si="446"/>
        <v>36114.876416693434</v>
      </c>
      <c r="BF808" s="15">
        <f ca="1">Inputs!$B$13*EXP($B$9-0.5*C$6^2+C$6*Y808)</f>
        <v>14978.678457201224</v>
      </c>
      <c r="BG808" s="15">
        <f t="shared" ca="1" si="447"/>
        <v>17015.014394236634</v>
      </c>
      <c r="BH808" s="15">
        <f t="shared" ca="1" si="448"/>
        <v>16403.331729836453</v>
      </c>
      <c r="BI808" s="15">
        <f t="shared" ca="1" si="449"/>
        <v>17763.521720469329</v>
      </c>
      <c r="BJ808" s="15">
        <f t="shared" ca="1" si="450"/>
        <v>28931.69875382588</v>
      </c>
      <c r="BK808" s="15">
        <f t="shared" ca="1" si="451"/>
        <v>28805.7619048243</v>
      </c>
      <c r="BL808" s="15">
        <f t="shared" ca="1" si="452"/>
        <v>30655.431158212981</v>
      </c>
      <c r="BM808" s="15">
        <f t="shared" ca="1" si="453"/>
        <v>42297.473894542738</v>
      </c>
      <c r="BN808" s="15">
        <f t="shared" ca="1" si="454"/>
        <v>51917.307099400125</v>
      </c>
      <c r="BO808" s="15">
        <f t="shared" ca="1" si="455"/>
        <v>63736.342724160706</v>
      </c>
      <c r="BP808" s="15">
        <f t="shared" ca="1" si="456"/>
        <v>67815.175341206239</v>
      </c>
      <c r="BQ808" s="15">
        <f ca="1">Inputs!$B$20*EXP($B$10-0.5*C$7^2+C$7*AJ808)</f>
        <v>2735.7637164229764</v>
      </c>
      <c r="BR808" s="15">
        <f t="shared" ca="1" si="457"/>
        <v>2617.2997170731078</v>
      </c>
      <c r="BS808" s="15">
        <f t="shared" ca="1" si="458"/>
        <v>2999.4603917978166</v>
      </c>
      <c r="BT808" s="15">
        <f t="shared" ca="1" si="459"/>
        <v>4441.2193718831686</v>
      </c>
      <c r="BU808" s="15">
        <f t="shared" ca="1" si="460"/>
        <v>6669.4861841107895</v>
      </c>
      <c r="BV808" s="15">
        <f t="shared" ca="1" si="461"/>
        <v>10194.504181146229</v>
      </c>
      <c r="BW808" s="15">
        <f t="shared" ca="1" si="462"/>
        <v>10977.851019451935</v>
      </c>
      <c r="BX808" s="15">
        <f t="shared" ca="1" si="463"/>
        <v>13842.500347378558</v>
      </c>
      <c r="BY808" s="15">
        <f t="shared" ca="1" si="464"/>
        <v>17146.359660022576</v>
      </c>
      <c r="BZ808" s="15">
        <f t="shared" ca="1" si="465"/>
        <v>23104.58918938163</v>
      </c>
      <c r="CA808" s="15">
        <f t="shared" ca="1" si="466"/>
        <v>23614.394079984708</v>
      </c>
      <c r="CB808" s="15">
        <f ca="1">(AU808*DCF!C$10-DCF!C$5*MAX(AU808*DCF!C$10,0)-MAX(AU808-Inputs!$B$6,0)/Inputs!$B$10)*DCF!C$6</f>
        <v>1043.9408315429409</v>
      </c>
      <c r="CC808" s="15">
        <f ca="1">(AV808*DCF!D$10-DCF!D$5*MAX(AV808*DCF!D$10,0)-MAX(AV808-AU808,0)/Inputs!$B$10)*DCF!D$6</f>
        <v>1179.8119352617534</v>
      </c>
      <c r="CD808" s="15">
        <f ca="1">(AW808*DCF!E$10-DCF!E$5*MAX(AW808*DCF!E$10,0)-MAX(AW808-AV808,0)/Inputs!$B$10)*DCF!E$6</f>
        <v>1357.2676764578578</v>
      </c>
      <c r="CE808" s="15">
        <f ca="1">(AX808*DCF!F$10-DCF!F$5*MAX(AX808*DCF!F$10,0)-MAX(AX808-AW808,0)/Inputs!$B$10)*DCF!F$6</f>
        <v>1885.438107433147</v>
      </c>
      <c r="CF808" s="15">
        <f ca="1">(AY808*DCF!G$10-DCF!G$5*MAX(AY808*DCF!G$10,0)-MAX(AY808-AX808,0)/Inputs!$B$10)*DCF!G$6</f>
        <v>2220.1278477916821</v>
      </c>
      <c r="CG808" s="15">
        <f ca="1">(AZ808*DCF!H$10-DCF!H$5*MAX(AZ808*DCF!H$10,0)-MAX(AZ808-AY808,0)/Inputs!$B$10)*DCF!H$6</f>
        <v>2551.1588954776944</v>
      </c>
      <c r="CH808" s="15">
        <f ca="1">(BA808*DCF!I$10-DCF!I$5*MAX(BA808*DCF!I$10,0)-MAX(BA808-AZ808,0)/Inputs!$B$10)*DCF!I$6</f>
        <v>2636.7475883495813</v>
      </c>
      <c r="CI808" s="15">
        <f ca="1">(BB808*DCF!J$10-DCF!J$5*MAX(BB808*DCF!J$10,0)-MAX(BB808-BA808,0)/Inputs!$B$10)*DCF!J$6</f>
        <v>3062.9438575129457</v>
      </c>
      <c r="CJ808" s="15">
        <f ca="1">(BC808*DCF!K$10-DCF!K$5*MAX(BC808*DCF!K$10,0)-MAX(BC808-BB808,0)/Inputs!$B$10)*DCF!K$6</f>
        <v>3358.3260075881999</v>
      </c>
      <c r="CK808" s="15">
        <f ca="1">(BD808*DCF!L$10-DCF!L$5*MAX(BD808*DCF!L$10,0)-MAX(BD808-BC808,0)/Inputs!$B$10)*DCF!L$6</f>
        <v>3967.5866210408931</v>
      </c>
      <c r="CL808" s="15">
        <f ca="1">(BE808*DCF!M$10-DCF!M$5*MAX(BE808*DCF!M$10,0)-MAX(BE808-BD808,0)/Inputs!$B$10)*DCF!M$6</f>
        <v>4701.8833018494634</v>
      </c>
      <c r="CM808" s="15">
        <f ca="1">(BF808*DCF!C$28-DCF!C$5*MAX(BF808*DCF!C$28,0)-MAX(BF808-Inputs!$B$13,0)/Inputs!$B$17)*DCF!C$6</f>
        <v>3741.907491430396</v>
      </c>
      <c r="CN808" s="15">
        <f ca="1">(BG808*DCF!D$28-DCF!D$5*MAX(BG808*DCF!D$28,0)-MAX(BG808-BF808,0)/Inputs!$B$17)*DCF!D$6</f>
        <v>4576.8703495632126</v>
      </c>
      <c r="CO808" s="15">
        <f ca="1">(BH808*DCF!E$28-DCF!E$5*MAX(BH808*DCF!E$28,0)-MAX(BH808-BG808,0)/Inputs!$B$17)*DCF!E$6</f>
        <v>4645.7156308883941</v>
      </c>
      <c r="CP808" s="15">
        <f ca="1">(BI808*DCF!F$28-DCF!F$5*MAX(BI808*DCF!F$28,0)-MAX(BI808-BH808,0)/Inputs!$B$17)*DCF!F$6</f>
        <v>4574.6841533870902</v>
      </c>
      <c r="CQ808" s="15">
        <f ca="1">(BJ808*DCF!G$28-DCF!G$5*MAX(BJ808*DCF!G$28,0)-MAX(BJ808-BI808,0)/Inputs!$B$17)*DCF!G$6</f>
        <v>5628.1716969531944</v>
      </c>
      <c r="CR808" s="15">
        <f ca="1">(BK808*DCF!H$28-DCF!H$5*MAX(BK808*DCF!H$28,0)-MAX(BK808-BJ808,0)/Inputs!$B$17)*DCF!H$6</f>
        <v>7123.9827252043415</v>
      </c>
      <c r="CS808" s="15">
        <f ca="1">(BL808*DCF!I$28-DCF!I$5*MAX(BL808*DCF!I$28,0)-MAX(BL808-BK808,0)/Inputs!$B$17)*DCF!I$6</f>
        <v>6943.2334968082232</v>
      </c>
      <c r="CT808" s="15">
        <f ca="1">(BM808*DCF!J$28-DCF!J$5*MAX(BM808*DCF!J$28,0)-MAX(BM808-BL808,0)/Inputs!$B$17)*DCF!J$6</f>
        <v>7892.208298588549</v>
      </c>
      <c r="CU808" s="15">
        <f ca="1">(BN808*DCF!K$28-DCF!K$5*MAX(BN808*DCF!K$28,0)-MAX(BN808-BM808,0)/Inputs!$B$17)*DCF!K$6</f>
        <v>9785.7633298324945</v>
      </c>
      <c r="CV808" s="15">
        <f ca="1">(BO808*DCF!L$28-DCF!L$5*MAX(BO808*DCF!L$28,0)-MAX(BO808-BN808,0)/Inputs!$B$17)*DCF!L$6</f>
        <v>11379.394602232076</v>
      </c>
      <c r="CW808" s="15">
        <f ca="1">(BP808*DCF!M$28-DCF!M$5*MAX(BP808*DCF!M$28,0)-MAX(BP808-BO808,0)/Inputs!$B$17)*DCF!M$6</f>
        <v>12333.111866240224</v>
      </c>
      <c r="CX808" s="15">
        <f ca="1">(BQ808*DCF!C$46-DCF!C$5*MAX(BQ808*DCF!C$46,0)-MAX(BQ808-Inputs!$B$20,0)/Inputs!$B$24)*DCF!C$6</f>
        <v>-631.81610079052564</v>
      </c>
      <c r="CY808" s="15">
        <f ca="1">(BR808*DCF!D$46-DCF!D$5*MAX(BR808*DCF!D$46,0)-MAX(BR808-BQ808,0)/Inputs!$B$24)*DCF!D$6</f>
        <v>-446.71202548597222</v>
      </c>
      <c r="CZ808" s="15">
        <f ca="1">(BS808*DCF!E$46-DCF!E$5*MAX(BS808*DCF!E$46,0)-MAX(BS808-BR808,0)/Inputs!$B$24)*DCF!E$6</f>
        <v>-505.32863104196286</v>
      </c>
      <c r="DA808" s="15">
        <f ca="1">(BT808*DCF!F$46-DCF!F$5*MAX(BT808*DCF!F$46,0)-MAX(BT808-BS808,0)/Inputs!$B$24)*DCF!F$6</f>
        <v>-848.42769631860563</v>
      </c>
      <c r="DB808" s="15">
        <f ca="1">(BU808*DCF!G$46-DCF!G$5*MAX(BU808*DCF!G$46,0)-MAX(BU808-BT808,0)/Inputs!$B$24)*DCF!G$6</f>
        <v>-973.89326839453304</v>
      </c>
      <c r="DC808" s="15">
        <f ca="1">(BV808*DCF!H$46-DCF!H$5*MAX(BV808*DCF!H$46,0)-MAX(BV808-BU808,0)/Inputs!$B$24)*DCF!H$6</f>
        <v>-1095.3777444351558</v>
      </c>
      <c r="DD808" s="15">
        <f ca="1">(BW808*DCF!I$46-DCF!I$5*MAX(BW808*DCF!I$46,0)-MAX(BW808-BV808,0)/Inputs!$B$24)*DCF!I$6</f>
        <v>28.669150924461665</v>
      </c>
      <c r="DE808" s="15">
        <f ca="1">(BX808*DCF!J$46-DCF!J$5*MAX(BX808*DCF!J$46,0)-MAX(BX808-BW808,0)/Inputs!$B$24)*DCF!J$6</f>
        <v>-179.00360078915762</v>
      </c>
      <c r="DF808" s="15">
        <f ca="1">(BY808*DCF!K$46-DCF!K$5*MAX(BY808*DCF!K$46,0)-MAX(BY808-BX808,0)/Inputs!$B$24)*DCF!K$6</f>
        <v>170.09970430246707</v>
      </c>
      <c r="DG808" s="15">
        <f ca="1">(BZ808*DCF!L$46-DCF!L$5*MAX(BZ808*DCF!L$46,0)-MAX(BZ808-BY808,0)/Inputs!$B$24)*DCF!L$6</f>
        <v>248.74634800918724</v>
      </c>
      <c r="DH808" s="15">
        <f ca="1">(CA808*DCF!M$46-DCF!M$5*MAX(CA808*DCF!M$46,0)-MAX(CA808-BZ808,0)/Inputs!$B$24)*DCF!M$6</f>
        <v>1744.6979244146719</v>
      </c>
      <c r="DI808" s="15">
        <f ca="1">SUM(CB808:CL808)+BE808*DCF!M$10*(1+Inputs!$B$30)*(1-Inputs!$B$33)*(1-Inputs!$B$30/Inputs!$B$31)/(Inputs!$B$29-Inputs!$B$30)*DCF!M$6</f>
        <v>128473.41130776425</v>
      </c>
      <c r="DJ808" s="15">
        <f ca="1">SUM(CM808:CW808)+BP808*DCF!M$28*(1+Inputs!$B$30)*(1-Inputs!$B$33)*(1-Inputs!$B$30/Inputs!$B$31)/(Inputs!$B$29-Inputs!$B$30)*DCF!M$6</f>
        <v>330265.74995770631</v>
      </c>
      <c r="DK808" s="15">
        <f ca="1">SUM(CX808:DH808)+CA808*DCF!M$46*(1+Inputs!$B$30)*(1-Inputs!$B$33)*(1-Inputs!$B$30/Inputs!$B$31)/(Inputs!$B$29-Inputs!$B$30)*DCF!M$6</f>
        <v>34022.304611856904</v>
      </c>
      <c r="DM808" s="15">
        <f ca="1">DI808+DJ808+DK808+Inputs!$B$34+Inputs!$B$36-Inputs!$B$35</f>
        <v>569612.46587732749</v>
      </c>
    </row>
    <row r="809" spans="1:117" x14ac:dyDescent="0.75">
      <c r="A809" s="11">
        <v>796</v>
      </c>
      <c r="C809" s="23">
        <f t="shared" ca="1" si="469"/>
        <v>-1.5038577908199948</v>
      </c>
      <c r="D809" s="23">
        <f t="shared" ca="1" si="469"/>
        <v>-0.45165253446077547</v>
      </c>
      <c r="E809" s="23">
        <f t="shared" ca="1" si="469"/>
        <v>0.37028879363459921</v>
      </c>
      <c r="F809" s="23">
        <f t="shared" ca="1" si="469"/>
        <v>-0.72790025916477297</v>
      </c>
      <c r="G809" s="23">
        <f t="shared" ca="1" si="469"/>
        <v>-2.3721642607931335E-2</v>
      </c>
      <c r="H809" s="23">
        <f t="shared" ca="1" si="469"/>
        <v>1.6082523816272765</v>
      </c>
      <c r="I809" s="23">
        <f t="shared" ca="1" si="469"/>
        <v>-4.528943128594877E-2</v>
      </c>
      <c r="J809" s="23">
        <f t="shared" ca="1" si="469"/>
        <v>0.54329149871517635</v>
      </c>
      <c r="K809" s="23">
        <f t="shared" ca="1" si="469"/>
        <v>2.0843976600936873</v>
      </c>
      <c r="L809" s="23">
        <f t="shared" ca="1" si="469"/>
        <v>-1.0460750408065993</v>
      </c>
      <c r="M809" s="23">
        <f t="shared" ca="1" si="469"/>
        <v>1.5190725986522933</v>
      </c>
      <c r="N809" s="23">
        <f ca="1">SQRT(Inputs!$B$38)*C809+SQRT(1-Inputs!$B$38)*_xlfn.NORM.S.INV(RAND())</f>
        <v>-0.7998592954058672</v>
      </c>
      <c r="O809" s="23">
        <f ca="1">SQRT(Inputs!$B$38)*D809+SQRT(1-Inputs!$B$38)*_xlfn.NORM.S.INV(RAND())</f>
        <v>0.17501326274640769</v>
      </c>
      <c r="P809" s="23">
        <f ca="1">SQRT(Inputs!$B$38)*E809+SQRT(1-Inputs!$B$38)*_xlfn.NORM.S.INV(RAND())</f>
        <v>0.42572519584266633</v>
      </c>
      <c r="Q809" s="23">
        <f ca="1">SQRT(Inputs!$B$38)*F809+SQRT(1-Inputs!$B$38)*_xlfn.NORM.S.INV(RAND())</f>
        <v>-0.21063452663834581</v>
      </c>
      <c r="R809" s="23">
        <f ca="1">SQRT(Inputs!$B$38)*G809+SQRT(1-Inputs!$B$38)*_xlfn.NORM.S.INV(RAND())</f>
        <v>-0.45285424285151982</v>
      </c>
      <c r="S809" s="23">
        <f ca="1">SQRT(Inputs!$B$38)*H809+SQRT(1-Inputs!$B$38)*_xlfn.NORM.S.INV(RAND())</f>
        <v>2.2649130643070712</v>
      </c>
      <c r="T809" s="23">
        <f ca="1">SQRT(Inputs!$B$38)*I809+SQRT(1-Inputs!$B$38)*_xlfn.NORM.S.INV(RAND())</f>
        <v>-0.25178159569905378</v>
      </c>
      <c r="U809" s="23">
        <f ca="1">SQRT(Inputs!$B$38)*J809+SQRT(1-Inputs!$B$38)*_xlfn.NORM.S.INV(RAND())</f>
        <v>1.0214481092121122</v>
      </c>
      <c r="V809" s="23">
        <f ca="1">SQRT(Inputs!$B$38)*K809+SQRT(1-Inputs!$B$38)*_xlfn.NORM.S.INV(RAND())</f>
        <v>1.4122743523186188</v>
      </c>
      <c r="W809" s="23">
        <f ca="1">SQRT(Inputs!$B$38)*L809+SQRT(1-Inputs!$B$38)*_xlfn.NORM.S.INV(RAND())</f>
        <v>-8.1377855918309816E-2</v>
      </c>
      <c r="X809" s="23">
        <f ca="1">SQRT(Inputs!$B$38)*M809+SQRT(1-Inputs!$B$38)*_xlfn.NORM.S.INV(RAND())</f>
        <v>1.5426605663708517</v>
      </c>
      <c r="Y809" s="23">
        <f ca="1">SQRT(Inputs!$B$38)*C809+SQRT(1-Inputs!$B$38)*_xlfn.NORM.S.INV(RAND())</f>
        <v>-0.71553717553839147</v>
      </c>
      <c r="Z809" s="23">
        <f ca="1">SQRT(Inputs!$B$38)*D809+SQRT(1-Inputs!$B$38)*_xlfn.NORM.S.INV(RAND())</f>
        <v>-0.44875855536047093</v>
      </c>
      <c r="AA809" s="23">
        <f ca="1">SQRT(Inputs!$B$38)*E809+SQRT(1-Inputs!$B$38)*_xlfn.NORM.S.INV(RAND())</f>
        <v>0.25171942870925879</v>
      </c>
      <c r="AB809" s="23">
        <f ca="1">SQRT(Inputs!$B$38)*F809+SQRT(1-Inputs!$B$38)*_xlfn.NORM.S.INV(RAND())</f>
        <v>-1.4726473126961641</v>
      </c>
      <c r="AC809" s="23">
        <f ca="1">SQRT(Inputs!$B$38)*G809+SQRT(1-Inputs!$B$38)*_xlfn.NORM.S.INV(RAND())</f>
        <v>0.56200991467749617</v>
      </c>
      <c r="AD809" s="23">
        <f ca="1">SQRT(Inputs!$B$38)*H809+SQRT(1-Inputs!$B$38)*_xlfn.NORM.S.INV(RAND())</f>
        <v>-0.35819091923714708</v>
      </c>
      <c r="AE809" s="23">
        <f ca="1">SQRT(Inputs!$B$38)*I809+SQRT(1-Inputs!$B$38)*_xlfn.NORM.S.INV(RAND())</f>
        <v>1.8111569042287579</v>
      </c>
      <c r="AF809" s="23">
        <f ca="1">SQRT(Inputs!$B$38)*J809+SQRT(1-Inputs!$B$38)*_xlfn.NORM.S.INV(RAND())</f>
        <v>0.29077702130557687</v>
      </c>
      <c r="AG809" s="23">
        <f ca="1">SQRT(Inputs!$B$38)*K809+SQRT(1-Inputs!$B$38)*_xlfn.NORM.S.INV(RAND())</f>
        <v>0.3350902030651759</v>
      </c>
      <c r="AH809" s="23">
        <f ca="1">SQRT(Inputs!$B$38)*L809+SQRT(1-Inputs!$B$38)*_xlfn.NORM.S.INV(RAND())</f>
        <v>-0.76717096405137186</v>
      </c>
      <c r="AI809" s="23">
        <f ca="1">SQRT(Inputs!$B$38)*M809+SQRT(1-Inputs!$B$38)*_xlfn.NORM.S.INV(RAND())</f>
        <v>0.74955768087319141</v>
      </c>
      <c r="AJ809" s="23">
        <f ca="1">SQRT(Inputs!$B$38)*C809+SQRT(1-Inputs!$B$38)*_xlfn.NORM.S.INV(RAND())</f>
        <v>5.1691218370535363E-3</v>
      </c>
      <c r="AK809" s="23">
        <f ca="1">SQRT(Inputs!$B$38)*D809+SQRT(1-Inputs!$B$38)*_xlfn.NORM.S.INV(RAND())</f>
        <v>-0.18905488039737367</v>
      </c>
      <c r="AL809" s="23">
        <f ca="1">SQRT(Inputs!$B$38)*E809+SQRT(1-Inputs!$B$38)*_xlfn.NORM.S.INV(RAND())</f>
        <v>0.23048406057390161</v>
      </c>
      <c r="AM809" s="23">
        <f ca="1">SQRT(Inputs!$B$38)*F809+SQRT(1-Inputs!$B$38)*_xlfn.NORM.S.INV(RAND())</f>
        <v>0.10991212565547331</v>
      </c>
      <c r="AN809" s="23">
        <f ca="1">SQRT(Inputs!$B$38)*G809+SQRT(1-Inputs!$B$38)*_xlfn.NORM.S.INV(RAND())</f>
        <v>0.2884828653578243</v>
      </c>
      <c r="AO809" s="23">
        <f ca="1">SQRT(Inputs!$B$38)*H809+SQRT(1-Inputs!$B$38)*_xlfn.NORM.S.INV(RAND())</f>
        <v>0.99134287766553841</v>
      </c>
      <c r="AP809" s="23">
        <f ca="1">SQRT(Inputs!$B$38)*I809+SQRT(1-Inputs!$B$38)*_xlfn.NORM.S.INV(RAND())</f>
        <v>-0.10075297164732963</v>
      </c>
      <c r="AQ809" s="23">
        <f ca="1">SQRT(Inputs!$B$38)*J809+SQRT(1-Inputs!$B$38)*_xlfn.NORM.S.INV(RAND())</f>
        <v>1.0876932270636375</v>
      </c>
      <c r="AR809" s="23">
        <f ca="1">SQRT(Inputs!$B$38)*K809+SQRT(1-Inputs!$B$38)*_xlfn.NORM.S.INV(RAND())</f>
        <v>0.5453446833982325</v>
      </c>
      <c r="AS809" s="23">
        <f ca="1">SQRT(Inputs!$B$38)*L809+SQRT(1-Inputs!$B$38)*_xlfn.NORM.S.INV(RAND())</f>
        <v>-8.7661623892303864E-2</v>
      </c>
      <c r="AT809" s="23">
        <f ca="1">SQRT(Inputs!$B$38)*M809+SQRT(1-Inputs!$B$38)*_xlfn.NORM.S.INV(RAND())</f>
        <v>1.2133049179804107</v>
      </c>
      <c r="AU809" s="15">
        <f ca="1">Inputs!$B$6*EXP($B$8-0.5*C$5^2+C$5*N809)</f>
        <v>4359.6049839501065</v>
      </c>
      <c r="AV809" s="15">
        <f t="shared" ca="1" si="437"/>
        <v>5444.9952606218376</v>
      </c>
      <c r="AW809" s="15">
        <f t="shared" ca="1" si="438"/>
        <v>7031.6038163445473</v>
      </c>
      <c r="AX809" s="15">
        <f t="shared" ca="1" si="439"/>
        <v>8361.9161882297467</v>
      </c>
      <c r="AY809" s="15">
        <f t="shared" ca="1" si="440"/>
        <v>9692.6907357385826</v>
      </c>
      <c r="AZ809" s="15">
        <f t="shared" ca="1" si="441"/>
        <v>15212.415875759751</v>
      </c>
      <c r="BA809" s="15">
        <f t="shared" ca="1" si="442"/>
        <v>18131.954143415343</v>
      </c>
      <c r="BB809" s="15">
        <f t="shared" ca="1" si="443"/>
        <v>24591.170071681587</v>
      </c>
      <c r="BC809" s="15">
        <f t="shared" ca="1" si="444"/>
        <v>34516.835892559509</v>
      </c>
      <c r="BD809" s="15">
        <f t="shared" ca="1" si="445"/>
        <v>41965.735777539448</v>
      </c>
      <c r="BE809" s="15">
        <f t="shared" ca="1" si="446"/>
        <v>59181.190136258258</v>
      </c>
      <c r="BF809" s="15">
        <f ca="1">Inputs!$B$13*EXP($B$9-0.5*C$6^2+C$6*Y809)</f>
        <v>12001.84466142253</v>
      </c>
      <c r="BG809" s="15">
        <f t="shared" ca="1" si="447"/>
        <v>13489.353493400597</v>
      </c>
      <c r="BH809" s="15">
        <f t="shared" ca="1" si="448"/>
        <v>17184.169927968953</v>
      </c>
      <c r="BI809" s="15">
        <f t="shared" ca="1" si="449"/>
        <v>16769.580724149062</v>
      </c>
      <c r="BJ809" s="15">
        <f t="shared" ca="1" si="450"/>
        <v>22293.195492552462</v>
      </c>
      <c r="BK809" s="15">
        <f t="shared" ca="1" si="451"/>
        <v>26058.431275345069</v>
      </c>
      <c r="BL809" s="15">
        <f t="shared" ca="1" si="452"/>
        <v>40477.563567616744</v>
      </c>
      <c r="BM809" s="15">
        <f t="shared" ca="1" si="453"/>
        <v>51585.817835651505</v>
      </c>
      <c r="BN809" s="15">
        <f t="shared" ca="1" si="454"/>
        <v>66043.589149857857</v>
      </c>
      <c r="BO809" s="15">
        <f t="shared" ca="1" si="455"/>
        <v>74327.098979896749</v>
      </c>
      <c r="BP809" s="15">
        <f t="shared" ca="1" si="456"/>
        <v>99591.061553207968</v>
      </c>
      <c r="BQ809" s="15">
        <f ca="1">Inputs!$B$20*EXP($B$10-0.5*C$7^2+C$7*AJ809)</f>
        <v>4297.3854578910123</v>
      </c>
      <c r="BR809" s="15">
        <f t="shared" ca="1" si="457"/>
        <v>5491.2080242470047</v>
      </c>
      <c r="BS809" s="15">
        <f t="shared" ca="1" si="458"/>
        <v>8034.2307704517334</v>
      </c>
      <c r="BT809" s="15">
        <f t="shared" ca="1" si="459"/>
        <v>11401.508851498227</v>
      </c>
      <c r="BU809" s="15">
        <f t="shared" ca="1" si="460"/>
        <v>16943.515671937494</v>
      </c>
      <c r="BV809" s="15">
        <f t="shared" ca="1" si="461"/>
        <v>29472.677615474386</v>
      </c>
      <c r="BW809" s="15">
        <f t="shared" ca="1" si="462"/>
        <v>40259.729906259221</v>
      </c>
      <c r="BX809" s="15">
        <f t="shared" ca="1" si="463"/>
        <v>70029.821754901903</v>
      </c>
      <c r="BY809" s="15">
        <f t="shared" ca="1" si="464"/>
        <v>108914.87045907335</v>
      </c>
      <c r="BZ809" s="15">
        <f t="shared" ca="1" si="465"/>
        <v>150379.78803416694</v>
      </c>
      <c r="CA809" s="15">
        <f t="shared" ca="1" si="466"/>
        <v>262064.46455833971</v>
      </c>
      <c r="CB809" s="15">
        <f ca="1">(AU809*DCF!C$10-DCF!C$5*MAX(AU809*DCF!C$10,0)-MAX(AU809-Inputs!$B$6,0)/Inputs!$B$10)*DCF!C$6</f>
        <v>1047.3711945351761</v>
      </c>
      <c r="CC809" s="15">
        <f ca="1">(AV809*DCF!D$10-DCF!D$5*MAX(AV809*DCF!D$10,0)-MAX(AV809-AU809,0)/Inputs!$B$10)*DCF!D$6</f>
        <v>1062.5366938596701</v>
      </c>
      <c r="CD809" s="15">
        <f ca="1">(AW809*DCF!E$10-DCF!E$5*MAX(AW809*DCF!E$10,0)-MAX(AW809-AV809,0)/Inputs!$B$10)*DCF!E$6</f>
        <v>1266.1154366114718</v>
      </c>
      <c r="CE809" s="15">
        <f ca="1">(AX809*DCF!F$10-DCF!F$5*MAX(AX809*DCF!F$10,0)-MAX(AX809-AW809,0)/Inputs!$B$10)*DCF!F$6</f>
        <v>1548.5879553675197</v>
      </c>
      <c r="CF809" s="15">
        <f ca="1">(AY809*DCF!G$10-DCF!G$5*MAX(AY809*DCF!G$10,0)-MAX(AY809-AX809,0)/Inputs!$B$10)*DCF!G$6</f>
        <v>1741.2826649307387</v>
      </c>
      <c r="CG809" s="15">
        <f ca="1">(AZ809*DCF!H$10-DCF!H$5*MAX(AZ809*DCF!H$10,0)-MAX(AZ809-AY809,0)/Inputs!$B$10)*DCF!H$6</f>
        <v>1973.3753011016322</v>
      </c>
      <c r="CH809" s="15">
        <f ca="1">(BA809*DCF!I$10-DCF!I$5*MAX(BA809*DCF!I$10,0)-MAX(BA809-AZ809,0)/Inputs!$B$10)*DCF!I$6</f>
        <v>2833.1399990279624</v>
      </c>
      <c r="CI809" s="15">
        <f ca="1">(BB809*DCF!J$10-DCF!J$5*MAX(BB809*DCF!J$10,0)-MAX(BB809-BA809,0)/Inputs!$B$10)*DCF!J$6</f>
        <v>3241.1141091973532</v>
      </c>
      <c r="CJ809" s="15">
        <f ca="1">(BC809*DCF!K$10-DCF!K$5*MAX(BC809*DCF!K$10,0)-MAX(BC809-BB809,0)/Inputs!$B$10)*DCF!K$6</f>
        <v>4167.2141166000611</v>
      </c>
      <c r="CK809" s="15">
        <f ca="1">(BD809*DCF!L$10-DCF!L$5*MAX(BD809*DCF!L$10,0)-MAX(BD809-BC809,0)/Inputs!$B$10)*DCF!L$6</f>
        <v>5365.9676109818893</v>
      </c>
      <c r="CL809" s="15">
        <f ca="1">(BE809*DCF!M$10-DCF!M$5*MAX(BE809*DCF!M$10,0)-MAX(BE809-BD809,0)/Inputs!$B$10)*DCF!M$6</f>
        <v>6294.6614118135258</v>
      </c>
      <c r="CM809" s="15">
        <f ca="1">(BF809*DCF!C$28-DCF!C$5*MAX(BF809*DCF!C$28,0)-MAX(BF809-Inputs!$B$13,0)/Inputs!$B$17)*DCF!C$6</f>
        <v>3520.8878234293443</v>
      </c>
      <c r="CN809" s="15">
        <f ca="1">(BG809*DCF!D$28-DCF!D$5*MAX(BG809*DCF!D$28,0)-MAX(BG809-BF809,0)/Inputs!$B$17)*DCF!D$6</f>
        <v>3655.5718841172165</v>
      </c>
      <c r="CO809" s="15">
        <f ca="1">(BH809*DCF!E$28-DCF!E$5*MAX(BH809*DCF!E$28,0)-MAX(BH809-BG809,0)/Inputs!$B$17)*DCF!E$6</f>
        <v>4138.665451641109</v>
      </c>
      <c r="CP809" s="15">
        <f ca="1">(BI809*DCF!F$28-DCF!F$5*MAX(BI809*DCF!F$28,0)-MAX(BI809-BH809,0)/Inputs!$B$17)*DCF!F$6</f>
        <v>4552.4994413867889</v>
      </c>
      <c r="CQ809" s="15">
        <f ca="1">(BJ809*DCF!G$28-DCF!G$5*MAX(BJ809*DCF!G$28,0)-MAX(BJ809-BI809,0)/Inputs!$B$17)*DCF!G$6</f>
        <v>4855.1212711352719</v>
      </c>
      <c r="CR809" s="15">
        <f ca="1">(BK809*DCF!H$28-DCF!H$5*MAX(BK809*DCF!H$28,0)-MAX(BK809-BJ809,0)/Inputs!$B$17)*DCF!H$6</f>
        <v>5859.5255752218545</v>
      </c>
      <c r="CS809" s="15">
        <f ca="1">(BL809*DCF!I$28-DCF!I$5*MAX(BL809*DCF!I$28,0)-MAX(BL809-BK809,0)/Inputs!$B$17)*DCF!I$6</f>
        <v>7448.8344726855148</v>
      </c>
      <c r="CT809" s="15">
        <f ca="1">(BM809*DCF!J$28-DCF!J$5*MAX(BM809*DCF!J$28,0)-MAX(BM809-BL809,0)/Inputs!$B$17)*DCF!J$6</f>
        <v>10035.056072994888</v>
      </c>
      <c r="CU809" s="15">
        <f ca="1">(BN809*DCF!K$28-DCF!K$5*MAX(BN809*DCF!K$28,0)-MAX(BN809-BM809,0)/Inputs!$B$17)*DCF!K$6</f>
        <v>12176.414266162203</v>
      </c>
      <c r="CV809" s="15">
        <f ca="1">(BO809*DCF!L$28-DCF!L$5*MAX(BO809*DCF!L$28,0)-MAX(BO809-BN809,0)/Inputs!$B$17)*DCF!L$6</f>
        <v>13892.523412996561</v>
      </c>
      <c r="CW809" s="15">
        <f ca="1">(BP809*DCF!M$28-DCF!M$5*MAX(BP809*DCF!M$28,0)-MAX(BP809-BO809,0)/Inputs!$B$17)*DCF!M$6</f>
        <v>16097.321879027026</v>
      </c>
      <c r="CX809" s="15">
        <f ca="1">(BQ809*DCF!C$46-DCF!C$5*MAX(BQ809*DCF!C$46,0)-MAX(BQ809-Inputs!$B$20,0)/Inputs!$B$24)*DCF!C$6</f>
        <v>-1498.8813796011632</v>
      </c>
      <c r="CY809" s="15">
        <f ca="1">(BR809*DCF!D$46-DCF!D$5*MAX(BR809*DCF!D$46,0)-MAX(BR809-BQ809,0)/Inputs!$B$24)*DCF!D$6</f>
        <v>-1446.615332549555</v>
      </c>
      <c r="CZ809" s="15">
        <f ca="1">(BS809*DCF!E$46-DCF!E$5*MAX(BS809*DCF!E$46,0)-MAX(BS809-BR809,0)/Inputs!$B$24)*DCF!E$6</f>
        <v>-1952.4513354962144</v>
      </c>
      <c r="DA809" s="15">
        <f ca="1">(BT809*DCF!F$46-DCF!F$5*MAX(BT809*DCF!F$46,0)-MAX(BT809-BS809,0)/Inputs!$B$24)*DCF!F$6</f>
        <v>-2056.4623574932848</v>
      </c>
      <c r="DB809" s="15">
        <f ca="1">(BU809*DCF!G$46-DCF!G$5*MAX(BU809*DCF!G$46,0)-MAX(BU809-BT809,0)/Inputs!$B$24)*DCF!G$6</f>
        <v>-2434.1679886154134</v>
      </c>
      <c r="DC809" s="15">
        <f ca="1">(BV809*DCF!H$46-DCF!H$5*MAX(BV809*DCF!H$46,0)-MAX(BV809-BU809,0)/Inputs!$B$24)*DCF!H$6</f>
        <v>-3893.3603065051971</v>
      </c>
      <c r="DD809" s="15">
        <f ca="1">(BW809*DCF!I$46-DCF!I$5*MAX(BW809*DCF!I$46,0)-MAX(BW809-BV809,0)/Inputs!$B$24)*DCF!I$6</f>
        <v>-2166.73134396157</v>
      </c>
      <c r="DE809" s="15">
        <f ca="1">(BX809*DCF!J$46-DCF!J$5*MAX(BX809*DCF!J$46,0)-MAX(BX809-BW809,0)/Inputs!$B$24)*DCF!J$6</f>
        <v>-4956.9846737489097</v>
      </c>
      <c r="DF809" s="15">
        <f ca="1">(BY809*DCF!K$46-DCF!K$5*MAX(BY809*DCF!K$46,0)-MAX(BY809-BX809,0)/Inputs!$B$24)*DCF!K$6</f>
        <v>-3304.2205689018388</v>
      </c>
      <c r="DG809" s="15">
        <f ca="1">(BZ809*DCF!L$46-DCF!L$5*MAX(BZ809*DCF!L$46,0)-MAX(BZ809-BY809,0)/Inputs!$B$24)*DCF!L$6</f>
        <v>1011.4112092822983</v>
      </c>
      <c r="DH809" s="15">
        <f ca="1">(CA809*DCF!M$46-DCF!M$5*MAX(CA809*DCF!M$46,0)-MAX(CA809-BZ809,0)/Inputs!$B$24)*DCF!M$6</f>
        <v>-2803.5486350794731</v>
      </c>
      <c r="DI809" s="15">
        <f ca="1">SUM(CB809:CL809)+BE809*DCF!M$10*(1+Inputs!$B$30)*(1-Inputs!$B$33)*(1-Inputs!$B$30/Inputs!$B$31)/(Inputs!$B$29-Inputs!$B$30)*DCF!M$6</f>
        <v>195243.40123345575</v>
      </c>
      <c r="DJ809" s="15">
        <f ca="1">SUM(CM809:CW809)+BP809*DCF!M$28*(1+Inputs!$B$30)*(1-Inputs!$B$33)*(1-Inputs!$B$30/Inputs!$B$31)/(Inputs!$B$29-Inputs!$B$30)*DCF!M$6</f>
        <v>455783.4098948366</v>
      </c>
      <c r="DK809" s="15">
        <f ca="1">SUM(CX809:DH809)+CA809*DCF!M$46*(1+Inputs!$B$30)*(1-Inputs!$B$33)*(1-Inputs!$B$30/Inputs!$B$31)/(Inputs!$B$29-Inputs!$B$30)*DCF!M$6</f>
        <v>379680.69301490957</v>
      </c>
      <c r="DM809" s="15">
        <f ca="1">DI809+DJ809+DK809+Inputs!$B$34+Inputs!$B$36-Inputs!$B$35</f>
        <v>1107558.504143202</v>
      </c>
    </row>
    <row r="810" spans="1:117" x14ac:dyDescent="0.75">
      <c r="A810" s="11">
        <v>797</v>
      </c>
      <c r="C810" s="23">
        <f t="shared" ca="1" si="469"/>
        <v>-1.369503310288253</v>
      </c>
      <c r="D810" s="23">
        <f t="shared" ca="1" si="469"/>
        <v>1.1621559105564658</v>
      </c>
      <c r="E810" s="23">
        <f t="shared" ca="1" si="469"/>
        <v>1.4314146429521915</v>
      </c>
      <c r="F810" s="23">
        <f t="shared" ca="1" si="469"/>
        <v>0.60098027955700561</v>
      </c>
      <c r="G810" s="23">
        <f t="shared" ca="1" si="469"/>
        <v>-0.52835588634197517</v>
      </c>
      <c r="H810" s="23">
        <f t="shared" ca="1" si="469"/>
        <v>-0.23880996913684019</v>
      </c>
      <c r="I810" s="23">
        <f t="shared" ca="1" si="469"/>
        <v>-0.13556876135420814</v>
      </c>
      <c r="J810" s="23">
        <f t="shared" ca="1" si="469"/>
        <v>0.98943343500747838</v>
      </c>
      <c r="K810" s="23">
        <f t="shared" ca="1" si="469"/>
        <v>-0.32882714248401107</v>
      </c>
      <c r="L810" s="23">
        <f t="shared" ca="1" si="469"/>
        <v>1.3976780022625117</v>
      </c>
      <c r="M810" s="23">
        <f t="shared" ca="1" si="469"/>
        <v>1.4708668203986301</v>
      </c>
      <c r="N810" s="23">
        <f ca="1">SQRT(Inputs!$B$38)*C810+SQRT(1-Inputs!$B$38)*_xlfn.NORM.S.INV(RAND())</f>
        <v>-0.6246510440701718</v>
      </c>
      <c r="O810" s="23">
        <f ca="1">SQRT(Inputs!$B$38)*D810+SQRT(1-Inputs!$B$38)*_xlfn.NORM.S.INV(RAND())</f>
        <v>1.4030294403880144</v>
      </c>
      <c r="P810" s="23">
        <f ca="1">SQRT(Inputs!$B$38)*E810+SQRT(1-Inputs!$B$38)*_xlfn.NORM.S.INV(RAND())</f>
        <v>0.41562678245583878</v>
      </c>
      <c r="Q810" s="23">
        <f ca="1">SQRT(Inputs!$B$38)*F810+SQRT(1-Inputs!$B$38)*_xlfn.NORM.S.INV(RAND())</f>
        <v>0.41089638655681848</v>
      </c>
      <c r="R810" s="23">
        <f ca="1">SQRT(Inputs!$B$38)*G810+SQRT(1-Inputs!$B$38)*_xlfn.NORM.S.INV(RAND())</f>
        <v>-0.40964585828555528</v>
      </c>
      <c r="S810" s="23">
        <f ca="1">SQRT(Inputs!$B$38)*H810+SQRT(1-Inputs!$B$38)*_xlfn.NORM.S.INV(RAND())</f>
        <v>0.40891420867001382</v>
      </c>
      <c r="T810" s="23">
        <f ca="1">SQRT(Inputs!$B$38)*I810+SQRT(1-Inputs!$B$38)*_xlfn.NORM.S.INV(RAND())</f>
        <v>0.4425988020975466</v>
      </c>
      <c r="U810" s="23">
        <f ca="1">SQRT(Inputs!$B$38)*J810+SQRT(1-Inputs!$B$38)*_xlfn.NORM.S.INV(RAND())</f>
        <v>1.1544775810230661</v>
      </c>
      <c r="V810" s="23">
        <f ca="1">SQRT(Inputs!$B$38)*K810+SQRT(1-Inputs!$B$38)*_xlfn.NORM.S.INV(RAND())</f>
        <v>-0.78914535948893916</v>
      </c>
      <c r="W810" s="23">
        <f ca="1">SQRT(Inputs!$B$38)*L810+SQRT(1-Inputs!$B$38)*_xlfn.NORM.S.INV(RAND())</f>
        <v>2.2991378109460308</v>
      </c>
      <c r="X810" s="23">
        <f ca="1">SQRT(Inputs!$B$38)*M810+SQRT(1-Inputs!$B$38)*_xlfn.NORM.S.INV(RAND())</f>
        <v>2.606485537718112</v>
      </c>
      <c r="Y810" s="23">
        <f ca="1">SQRT(Inputs!$B$38)*C810+SQRT(1-Inputs!$B$38)*_xlfn.NORM.S.INV(RAND())</f>
        <v>-1.9068094818805958</v>
      </c>
      <c r="Z810" s="23">
        <f ca="1">SQRT(Inputs!$B$38)*D810+SQRT(1-Inputs!$B$38)*_xlfn.NORM.S.INV(RAND())</f>
        <v>-1.6828139791160428</v>
      </c>
      <c r="AA810" s="23">
        <f ca="1">SQRT(Inputs!$B$38)*E810+SQRT(1-Inputs!$B$38)*_xlfn.NORM.S.INV(RAND())</f>
        <v>1.3811497675983944</v>
      </c>
      <c r="AB810" s="23">
        <f ca="1">SQRT(Inputs!$B$38)*F810+SQRT(1-Inputs!$B$38)*_xlfn.NORM.S.INV(RAND())</f>
        <v>0.2225898441424275</v>
      </c>
      <c r="AC810" s="23">
        <f ca="1">SQRT(Inputs!$B$38)*G810+SQRT(1-Inputs!$B$38)*_xlfn.NORM.S.INV(RAND())</f>
        <v>-0.41252170050184978</v>
      </c>
      <c r="AD810" s="23">
        <f ca="1">SQRT(Inputs!$B$38)*H810+SQRT(1-Inputs!$B$38)*_xlfn.NORM.S.INV(RAND())</f>
        <v>-1.3472042550964811</v>
      </c>
      <c r="AE810" s="23">
        <f ca="1">SQRT(Inputs!$B$38)*I810+SQRT(1-Inputs!$B$38)*_xlfn.NORM.S.INV(RAND())</f>
        <v>0.19401792276408503</v>
      </c>
      <c r="AF810" s="23">
        <f ca="1">SQRT(Inputs!$B$38)*J810+SQRT(1-Inputs!$B$38)*_xlfn.NORM.S.INV(RAND())</f>
        <v>9.0032058691244254E-2</v>
      </c>
      <c r="AG810" s="23">
        <f ca="1">SQRT(Inputs!$B$38)*K810+SQRT(1-Inputs!$B$38)*_xlfn.NORM.S.INV(RAND())</f>
        <v>1.0502601665116829</v>
      </c>
      <c r="AH810" s="23">
        <f ca="1">SQRT(Inputs!$B$38)*L810+SQRT(1-Inputs!$B$38)*_xlfn.NORM.S.INV(RAND())</f>
        <v>1.7244465789941936</v>
      </c>
      <c r="AI810" s="23">
        <f ca="1">SQRT(Inputs!$B$38)*M810+SQRT(1-Inputs!$B$38)*_xlfn.NORM.S.INV(RAND())</f>
        <v>1.1484297277849276</v>
      </c>
      <c r="AJ810" s="23">
        <f ca="1">SQRT(Inputs!$B$38)*C810+SQRT(1-Inputs!$B$38)*_xlfn.NORM.S.INV(RAND())</f>
        <v>-0.88541195076941148</v>
      </c>
      <c r="AK810" s="23">
        <f ca="1">SQRT(Inputs!$B$38)*D810+SQRT(1-Inputs!$B$38)*_xlfn.NORM.S.INV(RAND())</f>
        <v>-1.2567615129906518</v>
      </c>
      <c r="AL810" s="23">
        <f ca="1">SQRT(Inputs!$B$38)*E810+SQRT(1-Inputs!$B$38)*_xlfn.NORM.S.INV(RAND())</f>
        <v>-0.39024141902404386</v>
      </c>
      <c r="AM810" s="23">
        <f ca="1">SQRT(Inputs!$B$38)*F810+SQRT(1-Inputs!$B$38)*_xlfn.NORM.S.INV(RAND())</f>
        <v>-0.57185064920304973</v>
      </c>
      <c r="AN810" s="23">
        <f ca="1">SQRT(Inputs!$B$38)*G810+SQRT(1-Inputs!$B$38)*_xlfn.NORM.S.INV(RAND())</f>
        <v>-8.3248253405162731E-2</v>
      </c>
      <c r="AO810" s="23">
        <f ca="1">SQRT(Inputs!$B$38)*H810+SQRT(1-Inputs!$B$38)*_xlfn.NORM.S.INV(RAND())</f>
        <v>1.3356911768780828</v>
      </c>
      <c r="AP810" s="23">
        <f ca="1">SQRT(Inputs!$B$38)*I810+SQRT(1-Inputs!$B$38)*_xlfn.NORM.S.INV(RAND())</f>
        <v>-2.4513603327241396</v>
      </c>
      <c r="AQ810" s="23">
        <f ca="1">SQRT(Inputs!$B$38)*J810+SQRT(1-Inputs!$B$38)*_xlfn.NORM.S.INV(RAND())</f>
        <v>-0.33424954430202369</v>
      </c>
      <c r="AR810" s="23">
        <f ca="1">SQRT(Inputs!$B$38)*K810+SQRT(1-Inputs!$B$38)*_xlfn.NORM.S.INV(RAND())</f>
        <v>-0.42174180518633075</v>
      </c>
      <c r="AS810" s="23">
        <f ca="1">SQRT(Inputs!$B$38)*L810+SQRT(1-Inputs!$B$38)*_xlfn.NORM.S.INV(RAND())</f>
        <v>0.86513276507314596</v>
      </c>
      <c r="AT810" s="23">
        <f ca="1">SQRT(Inputs!$B$38)*M810+SQRT(1-Inputs!$B$38)*_xlfn.NORM.S.INV(RAND())</f>
        <v>1.0823525322534433</v>
      </c>
      <c r="AU810" s="15">
        <f ca="1">Inputs!$B$6*EXP($B$8-0.5*C$5^2+C$5*N810)</f>
        <v>4485.0199860895191</v>
      </c>
      <c r="AV810" s="15">
        <f t="shared" ca="1" si="437"/>
        <v>6710.1148341713379</v>
      </c>
      <c r="AW810" s="15">
        <f t="shared" ca="1" si="438"/>
        <v>8653.5696462578089</v>
      </c>
      <c r="AX810" s="15">
        <f t="shared" ca="1" si="439"/>
        <v>11121.657796663665</v>
      </c>
      <c r="AY810" s="15">
        <f t="shared" ca="1" si="440"/>
        <v>12956.855595199775</v>
      </c>
      <c r="AZ810" s="15">
        <f t="shared" ca="1" si="441"/>
        <v>16576.456031279962</v>
      </c>
      <c r="BA810" s="15">
        <f t="shared" ca="1" si="442"/>
        <v>21247.110178671854</v>
      </c>
      <c r="BB810" s="15">
        <f t="shared" ca="1" si="443"/>
        <v>29202.686407089896</v>
      </c>
      <c r="BC810" s="15">
        <f t="shared" ca="1" si="444"/>
        <v>33142.540504326753</v>
      </c>
      <c r="BD810" s="15">
        <f t="shared" ca="1" si="445"/>
        <v>50344.126905153789</v>
      </c>
      <c r="BE810" s="15">
        <f t="shared" ca="1" si="446"/>
        <v>78220.031190323323</v>
      </c>
      <c r="BF810" s="15">
        <f ca="1">Inputs!$B$13*EXP($B$9-0.5*C$6^2+C$6*Y810)</f>
        <v>9477.2422914901999</v>
      </c>
      <c r="BG810" s="15">
        <f t="shared" ca="1" si="447"/>
        <v>8525.5093387794805</v>
      </c>
      <c r="BH810" s="15">
        <f t="shared" ca="1" si="448"/>
        <v>13098.202486624488</v>
      </c>
      <c r="BI810" s="15">
        <f t="shared" ca="1" si="449"/>
        <v>16593.034309040915</v>
      </c>
      <c r="BJ810" s="15">
        <f t="shared" ca="1" si="450"/>
        <v>19167.641742854627</v>
      </c>
      <c r="BK810" s="15">
        <f t="shared" ca="1" si="451"/>
        <v>19582.491239988216</v>
      </c>
      <c r="BL810" s="15">
        <f t="shared" ca="1" si="452"/>
        <v>24667.205245780548</v>
      </c>
      <c r="BM810" s="15">
        <f t="shared" ca="1" si="453"/>
        <v>30662.35035534557</v>
      </c>
      <c r="BN810" s="15">
        <f t="shared" ca="1" si="454"/>
        <v>42768.708297581565</v>
      </c>
      <c r="BO810" s="15">
        <f t="shared" ca="1" si="455"/>
        <v>64302.182313067089</v>
      </c>
      <c r="BP810" s="15">
        <f t="shared" ca="1" si="456"/>
        <v>90141.543176527455</v>
      </c>
      <c r="BQ810" s="15">
        <f ca="1">Inputs!$B$20*EXP($B$10-0.5*C$7^2+C$7*AJ810)</f>
        <v>3133.4452428394029</v>
      </c>
      <c r="BR810" s="15">
        <f t="shared" ca="1" si="457"/>
        <v>2852.4900042506547</v>
      </c>
      <c r="BS810" s="15">
        <f t="shared" ca="1" si="458"/>
        <v>3492.0226446774304</v>
      </c>
      <c r="BT810" s="15">
        <f t="shared" ca="1" si="459"/>
        <v>4144.0236350979239</v>
      </c>
      <c r="BU810" s="15">
        <f t="shared" ca="1" si="460"/>
        <v>5628.5900965333321</v>
      </c>
      <c r="BV810" s="15">
        <f t="shared" ca="1" si="461"/>
        <v>10580.562640644896</v>
      </c>
      <c r="BW810" s="15">
        <f t="shared" ca="1" si="462"/>
        <v>8788.133983899781</v>
      </c>
      <c r="BX810" s="15">
        <f t="shared" ca="1" si="463"/>
        <v>11494.965148156391</v>
      </c>
      <c r="BY810" s="15">
        <f t="shared" ca="1" si="464"/>
        <v>14857.829544986002</v>
      </c>
      <c r="BZ810" s="15">
        <f t="shared" ca="1" si="465"/>
        <v>24441.444675175961</v>
      </c>
      <c r="CA810" s="15">
        <f t="shared" ca="1" si="466"/>
        <v>41613.989979843005</v>
      </c>
      <c r="CB810" s="15">
        <f ca="1">(AU810*DCF!C$10-DCF!C$5*MAX(AU810*DCF!C$10,0)-MAX(AU810-Inputs!$B$6,0)/Inputs!$B$10)*DCF!C$6</f>
        <v>1046.4769632158491</v>
      </c>
      <c r="CC810" s="15">
        <f ca="1">(AV810*DCF!D$10-DCF!D$5*MAX(AV810*DCF!D$10,0)-MAX(AV810-AU810,0)/Inputs!$B$10)*DCF!D$6</f>
        <v>1093.0138874578402</v>
      </c>
      <c r="CD810" s="15">
        <f ca="1">(AW810*DCF!E$10-DCF!E$5*MAX(AW810*DCF!E$10,0)-MAX(AW810-AV810,0)/Inputs!$B$10)*DCF!E$6</f>
        <v>1560.2249726803159</v>
      </c>
      <c r="CE810" s="15">
        <f ca="1">(AX810*DCF!F$10-DCF!F$5*MAX(AX810*DCF!F$10,0)-MAX(AX810-AW810,0)/Inputs!$B$10)*DCF!F$6</f>
        <v>1914.2922195944602</v>
      </c>
      <c r="CF810" s="15">
        <f ca="1">(AY810*DCF!G$10-DCF!G$5*MAX(AY810*DCF!G$10,0)-MAX(AY810-AX810,0)/Inputs!$B$10)*DCF!G$6</f>
        <v>2316.871832019885</v>
      </c>
      <c r="CG810" s="15">
        <f ca="1">(AZ810*DCF!H$10-DCF!H$5*MAX(AZ810*DCF!H$10,0)-MAX(AZ810-AY810,0)/Inputs!$B$10)*DCF!H$6</f>
        <v>2575.6058811215016</v>
      </c>
      <c r="CH810" s="15">
        <f ca="1">(BA810*DCF!I$10-DCF!I$5*MAX(BA810*DCF!I$10,0)-MAX(BA810-AZ810,0)/Inputs!$B$10)*DCF!I$6</f>
        <v>3114.9210076007303</v>
      </c>
      <c r="CI810" s="15">
        <f ca="1">(BB810*DCF!J$10-DCF!J$5*MAX(BB810*DCF!J$10,0)-MAX(BB810-BA810,0)/Inputs!$B$10)*DCF!J$6</f>
        <v>3805.7122671175484</v>
      </c>
      <c r="CJ810" s="15">
        <f ca="1">(BC810*DCF!K$10-DCF!K$5*MAX(BC810*DCF!K$10,0)-MAX(BC810-BB810,0)/Inputs!$B$10)*DCF!K$6</f>
        <v>4783.8971509210423</v>
      </c>
      <c r="CK810" s="15">
        <f ca="1">(BD810*DCF!L$10-DCF!L$5*MAX(BD810*DCF!L$10,0)-MAX(BD810-BC810,0)/Inputs!$B$10)*DCF!L$6</f>
        <v>5368.4080399745817</v>
      </c>
      <c r="CL810" s="15">
        <f ca="1">(BE810*DCF!M$10-DCF!M$5*MAX(BE810*DCF!M$10,0)-MAX(BE810-BD810,0)/Inputs!$B$10)*DCF!M$6</f>
        <v>7707.7834841664298</v>
      </c>
      <c r="CM810" s="15">
        <f ca="1">(BF810*DCF!C$28-DCF!C$5*MAX(BF810*DCF!C$28,0)-MAX(BF810-Inputs!$B$13,0)/Inputs!$B$17)*DCF!C$6</f>
        <v>2892.3921943948294</v>
      </c>
      <c r="CN810" s="15">
        <f ca="1">(BG810*DCF!D$28-DCF!D$5*MAX(BG810*DCF!D$28,0)-MAX(BG810-BF810,0)/Inputs!$B$17)*DCF!D$6</f>
        <v>2510.9591310013152</v>
      </c>
      <c r="CO810" s="15">
        <f ca="1">(BH810*DCF!E$28-DCF!E$5*MAX(BH810*DCF!E$28,0)-MAX(BH810-BG810,0)/Inputs!$B$17)*DCF!E$6</f>
        <v>2808.4292992992073</v>
      </c>
      <c r="CP810" s="15">
        <f ca="1">(BI810*DCF!F$28-DCF!F$5*MAX(BI810*DCF!F$28,0)-MAX(BI810-BH810,0)/Inputs!$B$17)*DCF!F$6</f>
        <v>3868.2823667680377</v>
      </c>
      <c r="CQ810" s="15">
        <f ca="1">(BJ810*DCF!G$28-DCF!G$5*MAX(BJ810*DCF!G$28,0)-MAX(BJ810-BI810,0)/Inputs!$B$17)*DCF!G$6</f>
        <v>4540.1665383108993</v>
      </c>
      <c r="CR810" s="15">
        <f ca="1">(BK810*DCF!H$28-DCF!H$5*MAX(BK810*DCF!H$28,0)-MAX(BK810-BJ810,0)/Inputs!$B$17)*DCF!H$6</f>
        <v>4778.510162247534</v>
      </c>
      <c r="CS810" s="15">
        <f ca="1">(BL810*DCF!I$28-DCF!I$5*MAX(BL810*DCF!I$28,0)-MAX(BL810-BK810,0)/Inputs!$B$17)*DCF!I$6</f>
        <v>5070.7558871969441</v>
      </c>
      <c r="CT810" s="15">
        <f ca="1">(BM810*DCF!J$28-DCF!J$5*MAX(BM810*DCF!J$28,0)-MAX(BM810-BL810,0)/Inputs!$B$17)*DCF!J$6</f>
        <v>6045.3423397168099</v>
      </c>
      <c r="CU810" s="15">
        <f ca="1">(BN810*DCF!K$28-DCF!K$5*MAX(BN810*DCF!K$28,0)-MAX(BN810-BM810,0)/Inputs!$B$17)*DCF!K$6</f>
        <v>7549.1664975190433</v>
      </c>
      <c r="CV810" s="15">
        <f ca="1">(BO810*DCF!L$28-DCF!L$5*MAX(BO810*DCF!L$28,0)-MAX(BO810-BN810,0)/Inputs!$B$17)*DCF!L$6</f>
        <v>10393.086574524983</v>
      </c>
      <c r="CW810" s="15">
        <f ca="1">(BP810*DCF!M$28-DCF!M$5*MAX(BP810*DCF!M$28,0)-MAX(BP810-BO810,0)/Inputs!$B$17)*DCF!M$6</f>
        <v>14259.244238140805</v>
      </c>
      <c r="CX810" s="15">
        <f ca="1">(BQ810*DCF!C$46-DCF!C$5*MAX(BQ810*DCF!C$46,0)-MAX(BQ810-Inputs!$B$20,0)/Inputs!$B$24)*DCF!C$6</f>
        <v>-723.6594094317328</v>
      </c>
      <c r="CY810" s="15">
        <f ca="1">(BR810*DCF!D$46-DCF!D$5*MAX(BR810*DCF!D$46,0)-MAX(BR810-BQ810,0)/Inputs!$B$24)*DCF!D$6</f>
        <v>-486.85352279878259</v>
      </c>
      <c r="CZ810" s="15">
        <f ca="1">(BS810*DCF!E$46-DCF!E$5*MAX(BS810*DCF!E$46,0)-MAX(BS810-BR810,0)/Inputs!$B$24)*DCF!E$6</f>
        <v>-665.02391860181001</v>
      </c>
      <c r="DA810" s="15">
        <f ca="1">(BT810*DCF!F$46-DCF!F$5*MAX(BT810*DCF!F$46,0)-MAX(BT810-BS810,0)/Inputs!$B$24)*DCF!F$6</f>
        <v>-539.20817355960162</v>
      </c>
      <c r="DB810" s="15">
        <f ca="1">(BU810*DCF!G$46-DCF!G$5*MAX(BU810*DCF!G$46,0)-MAX(BU810-BT810,0)/Inputs!$B$24)*DCF!G$6</f>
        <v>-688.71347628627052</v>
      </c>
      <c r="DC810" s="15">
        <f ca="1">(BV810*DCF!H$46-DCF!H$5*MAX(BV810*DCF!H$46,0)-MAX(BV810-BU810,0)/Inputs!$B$24)*DCF!H$6</f>
        <v>-1538.7951268434931</v>
      </c>
      <c r="DD810" s="15">
        <f ca="1">(BW810*DCF!I$46-DCF!I$5*MAX(BW810*DCF!I$46,0)-MAX(BW810-BV810,0)/Inputs!$B$24)*DCF!I$6</f>
        <v>202.96536039389608</v>
      </c>
      <c r="DE810" s="15">
        <f ca="1">(BX810*DCF!J$46-DCF!J$5*MAX(BX810*DCF!J$46,0)-MAX(BX810-BW810,0)/Inputs!$B$24)*DCF!J$6</f>
        <v>-235.62541015681373</v>
      </c>
      <c r="DF810" s="15">
        <f ca="1">(BY810*DCF!K$46-DCF!K$5*MAX(BY810*DCF!K$46,0)-MAX(BY810-BX810,0)/Inputs!$B$24)*DCF!K$6</f>
        <v>24.916561544378723</v>
      </c>
      <c r="DG810" s="15">
        <f ca="1">(BZ810*DCF!L$46-DCF!L$5*MAX(BZ810*DCF!L$46,0)-MAX(BZ810-BY810,0)/Inputs!$B$24)*DCF!L$6</f>
        <v>-479.2798574544521</v>
      </c>
      <c r="DH810" s="15">
        <f ca="1">(CA810*DCF!M$46-DCF!M$5*MAX(CA810*DCF!M$46,0)-MAX(CA810-BZ810,0)/Inputs!$B$24)*DCF!M$6</f>
        <v>-327.65358399864323</v>
      </c>
      <c r="DI810" s="15">
        <f ca="1">SUM(CB810:CL810)+BE810*DCF!M$10*(1+Inputs!$B$30)*(1-Inputs!$B$33)*(1-Inputs!$B$30/Inputs!$B$31)/(Inputs!$B$29-Inputs!$B$30)*DCF!M$6</f>
        <v>252974.58886137125</v>
      </c>
      <c r="DJ810" s="15">
        <f ca="1">SUM(CM810:CW810)+BP810*DCF!M$28*(1+Inputs!$B$30)*(1-Inputs!$B$33)*(1-Inputs!$B$30/Inputs!$B$31)/(Inputs!$B$29-Inputs!$B$30)*DCF!M$6</f>
        <v>399203.14410749759</v>
      </c>
      <c r="DK810" s="15">
        <f ca="1">SUM(CX810:DH810)+CA810*DCF!M$46*(1+Inputs!$B$30)*(1-Inputs!$B$33)*(1-Inputs!$B$30/Inputs!$B$31)/(Inputs!$B$29-Inputs!$B$30)*DCF!M$6</f>
        <v>58883.22744389117</v>
      </c>
      <c r="DM810" s="15">
        <f ca="1">DI810+DJ810+DK810+Inputs!$B$34+Inputs!$B$36-Inputs!$B$35</f>
        <v>787911.96041276003</v>
      </c>
    </row>
    <row r="811" spans="1:117" x14ac:dyDescent="0.75">
      <c r="A811" s="11">
        <v>798</v>
      </c>
      <c r="C811" s="23">
        <f t="shared" ca="1" si="469"/>
        <v>1.7181068281381404</v>
      </c>
      <c r="D811" s="23">
        <f t="shared" ca="1" si="469"/>
        <v>0.30122648393691953</v>
      </c>
      <c r="E811" s="23">
        <f t="shared" ca="1" si="469"/>
        <v>0.92623686580648168</v>
      </c>
      <c r="F811" s="23">
        <f t="shared" ca="1" si="469"/>
        <v>4.9502739212930982E-2</v>
      </c>
      <c r="G811" s="23">
        <f t="shared" ca="1" si="469"/>
        <v>0.21229424486733861</v>
      </c>
      <c r="H811" s="23">
        <f t="shared" ca="1" si="469"/>
        <v>1.0559970327937915</v>
      </c>
      <c r="I811" s="23">
        <f t="shared" ca="1" si="469"/>
        <v>0.79078917307181051</v>
      </c>
      <c r="J811" s="23">
        <f t="shared" ca="1" si="469"/>
        <v>0.90759054583695487</v>
      </c>
      <c r="K811" s="23">
        <f t="shared" ca="1" si="469"/>
        <v>1.2460111002395522</v>
      </c>
      <c r="L811" s="23">
        <f t="shared" ca="1" si="469"/>
        <v>0.55380152054409582</v>
      </c>
      <c r="M811" s="23">
        <f t="shared" ca="1" si="469"/>
        <v>1.7064908039637203</v>
      </c>
      <c r="N811" s="23">
        <f ca="1">SQRT(Inputs!$B$38)*C811+SQRT(1-Inputs!$B$38)*_xlfn.NORM.S.INV(RAND())</f>
        <v>1.4729098483496008</v>
      </c>
      <c r="O811" s="23">
        <f ca="1">SQRT(Inputs!$B$38)*D811+SQRT(1-Inputs!$B$38)*_xlfn.NORM.S.INV(RAND())</f>
        <v>-5.0756707750681473E-2</v>
      </c>
      <c r="P811" s="23">
        <f ca="1">SQRT(Inputs!$B$38)*E811+SQRT(1-Inputs!$B$38)*_xlfn.NORM.S.INV(RAND())</f>
        <v>5.6637620373998887E-2</v>
      </c>
      <c r="Q811" s="23">
        <f ca="1">SQRT(Inputs!$B$38)*F811+SQRT(1-Inputs!$B$38)*_xlfn.NORM.S.INV(RAND())</f>
        <v>0.88006059314029639</v>
      </c>
      <c r="R811" s="23">
        <f ca="1">SQRT(Inputs!$B$38)*G811+SQRT(1-Inputs!$B$38)*_xlfn.NORM.S.INV(RAND())</f>
        <v>-0.10357452974862326</v>
      </c>
      <c r="S811" s="23">
        <f ca="1">SQRT(Inputs!$B$38)*H811+SQRT(1-Inputs!$B$38)*_xlfn.NORM.S.INV(RAND())</f>
        <v>-0.27132780903154408</v>
      </c>
      <c r="T811" s="23">
        <f ca="1">SQRT(Inputs!$B$38)*I811+SQRT(1-Inputs!$B$38)*_xlfn.NORM.S.INV(RAND())</f>
        <v>-0.2890896459901221</v>
      </c>
      <c r="U811" s="23">
        <f ca="1">SQRT(Inputs!$B$38)*J811+SQRT(1-Inputs!$B$38)*_xlfn.NORM.S.INV(RAND())</f>
        <v>0.58914072234826398</v>
      </c>
      <c r="V811" s="23">
        <f ca="1">SQRT(Inputs!$B$38)*K811+SQRT(1-Inputs!$B$38)*_xlfn.NORM.S.INV(RAND())</f>
        <v>2.0852984582068981</v>
      </c>
      <c r="W811" s="23">
        <f ca="1">SQRT(Inputs!$B$38)*L811+SQRT(1-Inputs!$B$38)*_xlfn.NORM.S.INV(RAND())</f>
        <v>-0.73502864800731016</v>
      </c>
      <c r="X811" s="23">
        <f ca="1">SQRT(Inputs!$B$38)*M811+SQRT(1-Inputs!$B$38)*_xlfn.NORM.S.INV(RAND())</f>
        <v>1.6607308998150101</v>
      </c>
      <c r="Y811" s="23">
        <f ca="1">SQRT(Inputs!$B$38)*C811+SQRT(1-Inputs!$B$38)*_xlfn.NORM.S.INV(RAND())</f>
        <v>1.6233716916417826</v>
      </c>
      <c r="Z811" s="23">
        <f ca="1">SQRT(Inputs!$B$38)*D811+SQRT(1-Inputs!$B$38)*_xlfn.NORM.S.INV(RAND())</f>
        <v>1.9799913046928637</v>
      </c>
      <c r="AA811" s="23">
        <f ca="1">SQRT(Inputs!$B$38)*E811+SQRT(1-Inputs!$B$38)*_xlfn.NORM.S.INV(RAND())</f>
        <v>-0.2292347911053908</v>
      </c>
      <c r="AB811" s="23">
        <f ca="1">SQRT(Inputs!$B$38)*F811+SQRT(1-Inputs!$B$38)*_xlfn.NORM.S.INV(RAND())</f>
        <v>1.2132911374191448</v>
      </c>
      <c r="AC811" s="23">
        <f ca="1">SQRT(Inputs!$B$38)*G811+SQRT(1-Inputs!$B$38)*_xlfn.NORM.S.INV(RAND())</f>
        <v>0.50175526767293754</v>
      </c>
      <c r="AD811" s="23">
        <f ca="1">SQRT(Inputs!$B$38)*H811+SQRT(1-Inputs!$B$38)*_xlfn.NORM.S.INV(RAND())</f>
        <v>1.8268119380456953</v>
      </c>
      <c r="AE811" s="23">
        <f ca="1">SQRT(Inputs!$B$38)*I811+SQRT(1-Inputs!$B$38)*_xlfn.NORM.S.INV(RAND())</f>
        <v>0.27927668848064247</v>
      </c>
      <c r="AF811" s="23">
        <f ca="1">SQRT(Inputs!$B$38)*J811+SQRT(1-Inputs!$B$38)*_xlfn.NORM.S.INV(RAND())</f>
        <v>0.56494600765600755</v>
      </c>
      <c r="AG811" s="23">
        <f ca="1">SQRT(Inputs!$B$38)*K811+SQRT(1-Inputs!$B$38)*_xlfn.NORM.S.INV(RAND())</f>
        <v>0.94291530458588269</v>
      </c>
      <c r="AH811" s="23">
        <f ca="1">SQRT(Inputs!$B$38)*L811+SQRT(1-Inputs!$B$38)*_xlfn.NORM.S.INV(RAND())</f>
        <v>0.84914166876517394</v>
      </c>
      <c r="AI811" s="23">
        <f ca="1">SQRT(Inputs!$B$38)*M811+SQRT(1-Inputs!$B$38)*_xlfn.NORM.S.INV(RAND())</f>
        <v>1.4719452438635416</v>
      </c>
      <c r="AJ811" s="23">
        <f ca="1">SQRT(Inputs!$B$38)*C811+SQRT(1-Inputs!$B$38)*_xlfn.NORM.S.INV(RAND())</f>
        <v>1.7819058272134924</v>
      </c>
      <c r="AK811" s="23">
        <f ca="1">SQRT(Inputs!$B$38)*D811+SQRT(1-Inputs!$B$38)*_xlfn.NORM.S.INV(RAND())</f>
        <v>-0.53174510297826794</v>
      </c>
      <c r="AL811" s="23">
        <f ca="1">SQRT(Inputs!$B$38)*E811+SQRT(1-Inputs!$B$38)*_xlfn.NORM.S.INV(RAND())</f>
        <v>0.10807893234254512</v>
      </c>
      <c r="AM811" s="23">
        <f ca="1">SQRT(Inputs!$B$38)*F811+SQRT(1-Inputs!$B$38)*_xlfn.NORM.S.INV(RAND())</f>
        <v>0.24633378977671522</v>
      </c>
      <c r="AN811" s="23">
        <f ca="1">SQRT(Inputs!$B$38)*G811+SQRT(1-Inputs!$B$38)*_xlfn.NORM.S.INV(RAND())</f>
        <v>-0.76771674602505635</v>
      </c>
      <c r="AO811" s="23">
        <f ca="1">SQRT(Inputs!$B$38)*H811+SQRT(1-Inputs!$B$38)*_xlfn.NORM.S.INV(RAND())</f>
        <v>1.6932770986101213</v>
      </c>
      <c r="AP811" s="23">
        <f ca="1">SQRT(Inputs!$B$38)*I811+SQRT(1-Inputs!$B$38)*_xlfn.NORM.S.INV(RAND())</f>
        <v>1.5555145916886293</v>
      </c>
      <c r="AQ811" s="23">
        <f ca="1">SQRT(Inputs!$B$38)*J811+SQRT(1-Inputs!$B$38)*_xlfn.NORM.S.INV(RAND())</f>
        <v>1.3909493943104179</v>
      </c>
      <c r="AR811" s="23">
        <f ca="1">SQRT(Inputs!$B$38)*K811+SQRT(1-Inputs!$B$38)*_xlfn.NORM.S.INV(RAND())</f>
        <v>0.87502903788992281</v>
      </c>
      <c r="AS811" s="23">
        <f ca="1">SQRT(Inputs!$B$38)*L811+SQRT(1-Inputs!$B$38)*_xlfn.NORM.S.INV(RAND())</f>
        <v>-1.4839011723244702</v>
      </c>
      <c r="AT811" s="23">
        <f ca="1">SQRT(Inputs!$B$38)*M811+SQRT(1-Inputs!$B$38)*_xlfn.NORM.S.INV(RAND())</f>
        <v>2.1754038405956684</v>
      </c>
      <c r="AU811" s="15">
        <f ca="1">Inputs!$B$6*EXP($B$8-0.5*C$5^2+C$5*N811)</f>
        <v>6298.3115151640741</v>
      </c>
      <c r="AV811" s="15">
        <f t="shared" ca="1" si="437"/>
        <v>7609.5314935447468</v>
      </c>
      <c r="AW811" s="15">
        <f t="shared" ca="1" si="438"/>
        <v>9349.6281873898624</v>
      </c>
      <c r="AX811" s="15">
        <f t="shared" ca="1" si="439"/>
        <v>12741.61066703185</v>
      </c>
      <c r="AY811" s="15">
        <f t="shared" ca="1" si="440"/>
        <v>15384.325814688416</v>
      </c>
      <c r="AZ811" s="15">
        <f t="shared" ca="1" si="441"/>
        <v>18261.58492753467</v>
      </c>
      <c r="BA811" s="15">
        <f t="shared" ca="1" si="442"/>
        <v>21681.489880698893</v>
      </c>
      <c r="BB811" s="15">
        <f t="shared" ca="1" si="443"/>
        <v>28158.740490201752</v>
      </c>
      <c r="BC811" s="15">
        <f t="shared" ca="1" si="444"/>
        <v>42177.399008634631</v>
      </c>
      <c r="BD811" s="15">
        <f t="shared" ca="1" si="445"/>
        <v>48238.261479919893</v>
      </c>
      <c r="BE811" s="15">
        <f t="shared" ca="1" si="446"/>
        <v>68762.372415942024</v>
      </c>
      <c r="BF811" s="15">
        <f ca="1">Inputs!$B$13*EXP($B$9-0.5*C$6^2+C$6*Y811)</f>
        <v>19081.964857332263</v>
      </c>
      <c r="BG811" s="15">
        <f t="shared" ca="1" si="447"/>
        <v>33242.320474798282</v>
      </c>
      <c r="BH811" s="15">
        <f t="shared" ca="1" si="448"/>
        <v>39100.756922070497</v>
      </c>
      <c r="BI811" s="15">
        <f t="shared" ca="1" si="449"/>
        <v>57693.125850940734</v>
      </c>
      <c r="BJ811" s="15">
        <f t="shared" ca="1" si="450"/>
        <v>76033.004460717959</v>
      </c>
      <c r="BK811" s="15">
        <f t="shared" ca="1" si="451"/>
        <v>119665.56609482353</v>
      </c>
      <c r="BL811" s="15">
        <f t="shared" ca="1" si="452"/>
        <v>152412.1708629246</v>
      </c>
      <c r="BM811" s="15">
        <f t="shared" ca="1" si="453"/>
        <v>200968.22351363188</v>
      </c>
      <c r="BN811" s="15">
        <f t="shared" ca="1" si="454"/>
        <v>276733.30110607657</v>
      </c>
      <c r="BO811" s="15">
        <f t="shared" ca="1" si="455"/>
        <v>375814.41051752918</v>
      </c>
      <c r="BP811" s="15">
        <f t="shared" ca="1" si="456"/>
        <v>546500.99903873028</v>
      </c>
      <c r="BQ811" s="15">
        <f ca="1">Inputs!$B$20*EXP($B$10-0.5*C$7^2+C$7*AJ811)</f>
        <v>8070.2507666537158</v>
      </c>
      <c r="BR811" s="15">
        <f t="shared" ca="1" si="457"/>
        <v>9248.8059651287604</v>
      </c>
      <c r="BS811" s="15">
        <f t="shared" ca="1" si="458"/>
        <v>13064.548455950029</v>
      </c>
      <c r="BT811" s="15">
        <f t="shared" ca="1" si="459"/>
        <v>19215.640949404522</v>
      </c>
      <c r="BU811" s="15">
        <f t="shared" ca="1" si="460"/>
        <v>22115.87353371135</v>
      </c>
      <c r="BV811" s="15">
        <f t="shared" ca="1" si="461"/>
        <v>45061.076345098423</v>
      </c>
      <c r="BW811" s="15">
        <f t="shared" ca="1" si="462"/>
        <v>87396.449136148847</v>
      </c>
      <c r="BX811" s="15">
        <f t="shared" ca="1" si="463"/>
        <v>161550.71775544379</v>
      </c>
      <c r="BY811" s="15">
        <f t="shared" ca="1" si="464"/>
        <v>267612.83712086902</v>
      </c>
      <c r="BZ811" s="15">
        <f t="shared" ca="1" si="465"/>
        <v>285848.71140110266</v>
      </c>
      <c r="CA811" s="15">
        <f t="shared" ca="1" si="466"/>
        <v>591023.0007293931</v>
      </c>
      <c r="CB811" s="15">
        <f ca="1">(AU811*DCF!C$10-DCF!C$5*MAX(AU811*DCF!C$10,0)-MAX(AU811-Inputs!$B$6,0)/Inputs!$B$10)*DCF!C$6</f>
        <v>1033.5478714109731</v>
      </c>
      <c r="CC811" s="15">
        <f ca="1">(AV811*DCF!D$10-DCF!D$5*MAX(AV811*DCF!D$10,0)-MAX(AV811-AU811,0)/Inputs!$B$10)*DCF!D$6</f>
        <v>1535.06507400444</v>
      </c>
      <c r="CD811" s="15">
        <f ca="1">(AW811*DCF!E$10-DCF!E$5*MAX(AW811*DCF!E$10,0)-MAX(AW811-AV811,0)/Inputs!$B$10)*DCF!E$6</f>
        <v>1766.7384791370255</v>
      </c>
      <c r="CE811" s="15">
        <f ca="1">(AX811*DCF!F$10-DCF!F$5*MAX(AX811*DCF!F$10,0)-MAX(AX811-AW811,0)/Inputs!$B$10)*DCF!F$6</f>
        <v>2075.685845616923</v>
      </c>
      <c r="CF811" s="15">
        <f ca="1">(AY811*DCF!G$10-DCF!G$5*MAX(AY811*DCF!G$10,0)-MAX(AY811-AX811,0)/Inputs!$B$10)*DCF!G$6</f>
        <v>2661.8086387254966</v>
      </c>
      <c r="CG811" s="15">
        <f ca="1">(AZ811*DCF!H$10-DCF!H$5*MAX(AZ811*DCF!H$10,0)-MAX(AZ811-AY811,0)/Inputs!$B$10)*DCF!H$6</f>
        <v>3034.590875209989</v>
      </c>
      <c r="CH811" s="15">
        <f ca="1">(BA811*DCF!I$10-DCF!I$5*MAX(BA811*DCF!I$10,0)-MAX(BA811-AZ811,0)/Inputs!$B$10)*DCF!I$6</f>
        <v>3399.4330230836958</v>
      </c>
      <c r="CI811" s="15">
        <f ca="1">(BB811*DCF!J$10-DCF!J$5*MAX(BB811*DCF!J$10,0)-MAX(BB811-BA811,0)/Inputs!$B$10)*DCF!J$6</f>
        <v>3850.5846121822269</v>
      </c>
      <c r="CJ811" s="15">
        <f ca="1">(BC811*DCF!K$10-DCF!K$5*MAX(BC811*DCF!K$10,0)-MAX(BC811-BB811,0)/Inputs!$B$10)*DCF!K$6</f>
        <v>4827.485078074832</v>
      </c>
      <c r="CK811" s="15">
        <f ca="1">(BD811*DCF!L$10-DCF!L$5*MAX(BD811*DCF!L$10,0)-MAX(BD811-BC811,0)/Inputs!$B$10)*DCF!L$6</f>
        <v>6491.4794769214413</v>
      </c>
      <c r="CL811" s="15">
        <f ca="1">(BE811*DCF!M$10-DCF!M$5*MAX(BE811*DCF!M$10,0)-MAX(BE811-BD811,0)/Inputs!$B$10)*DCF!M$6</f>
        <v>7251.4357740872811</v>
      </c>
      <c r="CM811" s="15">
        <f ca="1">(BF811*DCF!C$28-DCF!C$5*MAX(BF811*DCF!C$28,0)-MAX(BF811-Inputs!$B$13,0)/Inputs!$B$17)*DCF!C$6</f>
        <v>4046.56238991893</v>
      </c>
      <c r="CN811" s="15">
        <f ca="1">(BG811*DCF!D$28-DCF!D$5*MAX(BG811*DCF!D$28,0)-MAX(BG811-BF811,0)/Inputs!$B$17)*DCF!D$6</f>
        <v>6769.5769742293942</v>
      </c>
      <c r="CO811" s="15">
        <f ca="1">(BH811*DCF!E$28-DCF!E$5*MAX(BH811*DCF!E$28,0)-MAX(BH811-BG811,0)/Inputs!$B$17)*DCF!E$6</f>
        <v>9919.4134220919113</v>
      </c>
      <c r="CP811" s="15">
        <f ca="1">(BI811*DCF!F$28-DCF!F$5*MAX(BI811*DCF!F$28,0)-MAX(BI811-BH811,0)/Inputs!$B$17)*DCF!F$6</f>
        <v>12277.129343527045</v>
      </c>
      <c r="CQ811" s="15">
        <f ca="1">(BJ811*DCF!G$28-DCF!G$5*MAX(BJ811*DCF!G$28,0)-MAX(BJ811-BI811,0)/Inputs!$B$17)*DCF!G$6</f>
        <v>16642.7534617899</v>
      </c>
      <c r="CR811" s="15">
        <f ca="1">(BK811*DCF!H$28-DCF!H$5*MAX(BK811*DCF!H$28,0)-MAX(BK811-BJ811,0)/Inputs!$B$17)*DCF!H$6</f>
        <v>22815.339139584998</v>
      </c>
      <c r="CS811" s="15">
        <f ca="1">(BL811*DCF!I$28-DCF!I$5*MAX(BL811*DCF!I$28,0)-MAX(BL811-BK811,0)/Inputs!$B$17)*DCF!I$6</f>
        <v>31140.04316476336</v>
      </c>
      <c r="CT811" s="15">
        <f ca="1">(BM811*DCF!J$28-DCF!J$5*MAX(BM811*DCF!J$28,0)-MAX(BM811-BL811,0)/Inputs!$B$17)*DCF!J$6</f>
        <v>38394.46157159187</v>
      </c>
      <c r="CU811" s="15">
        <f ca="1">(BN811*DCF!K$28-DCF!K$5*MAX(BN811*DCF!K$28,0)-MAX(BN811-BM811,0)/Inputs!$B$17)*DCF!K$6</f>
        <v>49161.220387308218</v>
      </c>
      <c r="CV811" s="15">
        <f ca="1">(BO811*DCF!L$28-DCF!L$5*MAX(BO811*DCF!L$28,0)-MAX(BO811-BN811,0)/Inputs!$B$17)*DCF!L$6</f>
        <v>63771.670448983365</v>
      </c>
      <c r="CW811" s="15">
        <f ca="1">(BP811*DCF!M$28-DCF!M$5*MAX(BP811*DCF!M$28,0)-MAX(BP811-BO811,0)/Inputs!$B$17)*DCF!M$6</f>
        <v>84982.934571905978</v>
      </c>
      <c r="CX811" s="15">
        <f ca="1">(BQ811*DCF!C$46-DCF!C$5*MAX(BQ811*DCF!C$46,0)-MAX(BQ811-Inputs!$B$20,0)/Inputs!$B$24)*DCF!C$6</f>
        <v>-4112.8758198524583</v>
      </c>
      <c r="CY811" s="15">
        <f ca="1">(BR811*DCF!D$46-DCF!D$5*MAX(BR811*DCF!D$46,0)-MAX(BR811-BQ811,0)/Inputs!$B$24)*DCF!D$6</f>
        <v>-2081.4352135971922</v>
      </c>
      <c r="CZ811" s="15">
        <f ca="1">(BS811*DCF!E$46-DCF!E$5*MAX(BS811*DCF!E$46,0)-MAX(BS811-BR811,0)/Inputs!$B$24)*DCF!E$6</f>
        <v>-3048.966246154042</v>
      </c>
      <c r="DA811" s="15">
        <f ca="1">(BT811*DCF!F$46-DCF!F$5*MAX(BT811*DCF!F$46,0)-MAX(BT811-BS811,0)/Inputs!$B$24)*DCF!F$6</f>
        <v>-3639.2116922191321</v>
      </c>
      <c r="DB811" s="15">
        <f ca="1">(BU811*DCF!G$46-DCF!G$5*MAX(BU811*DCF!G$46,0)-MAX(BU811-BT811,0)/Inputs!$B$24)*DCF!G$6</f>
        <v>-1719.5152298049461</v>
      </c>
      <c r="DC811" s="15">
        <f ca="1">(BV811*DCF!H$46-DCF!H$5*MAX(BV811*DCF!H$46,0)-MAX(BV811-BU811,0)/Inputs!$B$24)*DCF!H$6</f>
        <v>-7130.0811860483909</v>
      </c>
      <c r="DD811" s="15">
        <f ca="1">(BW811*DCF!I$46-DCF!I$5*MAX(BW811*DCF!I$46,0)-MAX(BW811-BV811,0)/Inputs!$B$24)*DCF!I$6</f>
        <v>-10134.392896146373</v>
      </c>
      <c r="DE811" s="15">
        <f ca="1">(BX811*DCF!J$46-DCF!J$5*MAX(BX811*DCF!J$46,0)-MAX(BX811-BW811,0)/Inputs!$B$24)*DCF!J$6</f>
        <v>-12887.894791274071</v>
      </c>
      <c r="DF811" s="15">
        <f ca="1">(BY811*DCF!K$46-DCF!K$5*MAX(BY811*DCF!K$46,0)-MAX(BY811-BX811,0)/Inputs!$B$24)*DCF!K$6</f>
        <v>-10695.456412994723</v>
      </c>
      <c r="DG811" s="15">
        <f ca="1">(BZ811*DCF!L$46-DCF!L$5*MAX(BZ811*DCF!L$46,0)-MAX(BZ811-BY811,0)/Inputs!$B$24)*DCF!L$6</f>
        <v>15632.562295093578</v>
      </c>
      <c r="DH811" s="15">
        <f ca="1">(CA811*DCF!M$46-DCF!M$5*MAX(CA811*DCF!M$46,0)-MAX(CA811-BZ811,0)/Inputs!$B$24)*DCF!M$6</f>
        <v>-17464.693654761995</v>
      </c>
      <c r="DI811" s="15">
        <f ca="1">SUM(CB811:CL811)+BE811*DCF!M$10*(1+Inputs!$B$30)*(1-Inputs!$B$33)*(1-Inputs!$B$30/Inputs!$B$31)/(Inputs!$B$29-Inputs!$B$30)*DCF!M$6</f>
        <v>229294.44647026225</v>
      </c>
      <c r="DJ811" s="15">
        <f ca="1">SUM(CM811:CW811)+BP811*DCF!M$28*(1+Inputs!$B$30)*(1-Inputs!$B$33)*(1-Inputs!$B$30/Inputs!$B$31)/(Inputs!$B$29-Inputs!$B$30)*DCF!M$6</f>
        <v>2367813.7809454985</v>
      </c>
      <c r="DK811" s="15">
        <f ca="1">SUM(CX811:DH811)+CA811*DCF!M$46*(1+Inputs!$B$30)*(1-Inputs!$B$33)*(1-Inputs!$B$30/Inputs!$B$31)/(Inputs!$B$29-Inputs!$B$30)*DCF!M$6</f>
        <v>856509.60943001264</v>
      </c>
      <c r="DM811" s="15">
        <f ca="1">DI811+DJ811+DK811+Inputs!$B$34+Inputs!$B$36-Inputs!$B$35</f>
        <v>3530468.8368457737</v>
      </c>
    </row>
    <row r="812" spans="1:117" x14ac:dyDescent="0.75">
      <c r="A812" s="11">
        <v>799</v>
      </c>
      <c r="C812" s="23">
        <f t="shared" ca="1" si="469"/>
        <v>-0.15289299942763962</v>
      </c>
      <c r="D812" s="23">
        <f t="shared" ca="1" si="469"/>
        <v>0.1686044064368532</v>
      </c>
      <c r="E812" s="23">
        <f t="shared" ca="1" si="469"/>
        <v>-0.89504401106412534</v>
      </c>
      <c r="F812" s="23">
        <f t="shared" ca="1" si="469"/>
        <v>-0.54328687567510003</v>
      </c>
      <c r="G812" s="23">
        <f t="shared" ca="1" si="469"/>
        <v>-0.21703903215825487</v>
      </c>
      <c r="H812" s="23">
        <f t="shared" ca="1" si="469"/>
        <v>1.7149978308493958</v>
      </c>
      <c r="I812" s="23">
        <f t="shared" ca="1" si="469"/>
        <v>-1.2515750747921341</v>
      </c>
      <c r="J812" s="23">
        <f t="shared" ca="1" si="469"/>
        <v>-0.6442314252681689</v>
      </c>
      <c r="K812" s="23">
        <f t="shared" ca="1" si="469"/>
        <v>1.4945847375451482</v>
      </c>
      <c r="L812" s="23">
        <f t="shared" ca="1" si="469"/>
        <v>-0.96884801198337922</v>
      </c>
      <c r="M812" s="23">
        <f t="shared" ca="1" si="469"/>
        <v>-0.64926035217426803</v>
      </c>
      <c r="N812" s="23">
        <f ca="1">SQRT(Inputs!$B$38)*C812+SQRT(1-Inputs!$B$38)*_xlfn.NORM.S.INV(RAND())</f>
        <v>0.34166716847770384</v>
      </c>
      <c r="O812" s="23">
        <f ca="1">SQRT(Inputs!$B$38)*D812+SQRT(1-Inputs!$B$38)*_xlfn.NORM.S.INV(RAND())</f>
        <v>-1.9607816521540489</v>
      </c>
      <c r="P812" s="23">
        <f ca="1">SQRT(Inputs!$B$38)*E812+SQRT(1-Inputs!$B$38)*_xlfn.NORM.S.INV(RAND())</f>
        <v>-0.98607474407740248</v>
      </c>
      <c r="Q812" s="23">
        <f ca="1">SQRT(Inputs!$B$38)*F812+SQRT(1-Inputs!$B$38)*_xlfn.NORM.S.INV(RAND())</f>
        <v>-0.5517897243402563</v>
      </c>
      <c r="R812" s="23">
        <f ca="1">SQRT(Inputs!$B$38)*G812+SQRT(1-Inputs!$B$38)*_xlfn.NORM.S.INV(RAND())</f>
        <v>0.40979163874717839</v>
      </c>
      <c r="S812" s="23">
        <f ca="1">SQRT(Inputs!$B$38)*H812+SQRT(1-Inputs!$B$38)*_xlfn.NORM.S.INV(RAND())</f>
        <v>1.1746846111468481</v>
      </c>
      <c r="T812" s="23">
        <f ca="1">SQRT(Inputs!$B$38)*I812+SQRT(1-Inputs!$B$38)*_xlfn.NORM.S.INV(RAND())</f>
        <v>-1.5041243723056705</v>
      </c>
      <c r="U812" s="23">
        <f ca="1">SQRT(Inputs!$B$38)*J812+SQRT(1-Inputs!$B$38)*_xlfn.NORM.S.INV(RAND())</f>
        <v>-0.68880180000822477</v>
      </c>
      <c r="V812" s="23">
        <f ca="1">SQRT(Inputs!$B$38)*K812+SQRT(1-Inputs!$B$38)*_xlfn.NORM.S.INV(RAND())</f>
        <v>0.80149986327787826</v>
      </c>
      <c r="W812" s="23">
        <f ca="1">SQRT(Inputs!$B$38)*L812+SQRT(1-Inputs!$B$38)*_xlfn.NORM.S.INV(RAND())</f>
        <v>-1.3721988048446949</v>
      </c>
      <c r="X812" s="23">
        <f ca="1">SQRT(Inputs!$B$38)*M812+SQRT(1-Inputs!$B$38)*_xlfn.NORM.S.INV(RAND())</f>
        <v>-2.0243124134136217</v>
      </c>
      <c r="Y812" s="23">
        <f ca="1">SQRT(Inputs!$B$38)*C812+SQRT(1-Inputs!$B$38)*_xlfn.NORM.S.INV(RAND())</f>
        <v>-0.61380615429665553</v>
      </c>
      <c r="Z812" s="23">
        <f ca="1">SQRT(Inputs!$B$38)*D812+SQRT(1-Inputs!$B$38)*_xlfn.NORM.S.INV(RAND())</f>
        <v>-0.37173662330648094</v>
      </c>
      <c r="AA812" s="23">
        <f ca="1">SQRT(Inputs!$B$38)*E812+SQRT(1-Inputs!$B$38)*_xlfn.NORM.S.INV(RAND())</f>
        <v>0.88728391283709018</v>
      </c>
      <c r="AB812" s="23">
        <f ca="1">SQRT(Inputs!$B$38)*F812+SQRT(1-Inputs!$B$38)*_xlfn.NORM.S.INV(RAND())</f>
        <v>0.32598453832795188</v>
      </c>
      <c r="AC812" s="23">
        <f ca="1">SQRT(Inputs!$B$38)*G812+SQRT(1-Inputs!$B$38)*_xlfn.NORM.S.INV(RAND())</f>
        <v>-1.0745869354175153</v>
      </c>
      <c r="AD812" s="23">
        <f ca="1">SQRT(Inputs!$B$38)*H812+SQRT(1-Inputs!$B$38)*_xlfn.NORM.S.INV(RAND())</f>
        <v>1.0529126639605404</v>
      </c>
      <c r="AE812" s="23">
        <f ca="1">SQRT(Inputs!$B$38)*I812+SQRT(1-Inputs!$B$38)*_xlfn.NORM.S.INV(RAND())</f>
        <v>-1.776029893981945</v>
      </c>
      <c r="AF812" s="23">
        <f ca="1">SQRT(Inputs!$B$38)*J812+SQRT(1-Inputs!$B$38)*_xlfn.NORM.S.INV(RAND())</f>
        <v>-0.51882200729144379</v>
      </c>
      <c r="AG812" s="23">
        <f ca="1">SQRT(Inputs!$B$38)*K812+SQRT(1-Inputs!$B$38)*_xlfn.NORM.S.INV(RAND())</f>
        <v>1.3760256745546364</v>
      </c>
      <c r="AH812" s="23">
        <f ca="1">SQRT(Inputs!$B$38)*L812+SQRT(1-Inputs!$B$38)*_xlfn.NORM.S.INV(RAND())</f>
        <v>0.18626629582083687</v>
      </c>
      <c r="AI812" s="23">
        <f ca="1">SQRT(Inputs!$B$38)*M812+SQRT(1-Inputs!$B$38)*_xlfn.NORM.S.INV(RAND())</f>
        <v>-0.19695267612541978</v>
      </c>
      <c r="AJ812" s="23">
        <f ca="1">SQRT(Inputs!$B$38)*C812+SQRT(1-Inputs!$B$38)*_xlfn.NORM.S.INV(RAND())</f>
        <v>-6.4423107156169751E-2</v>
      </c>
      <c r="AK812" s="23">
        <f ca="1">SQRT(Inputs!$B$38)*D812+SQRT(1-Inputs!$B$38)*_xlfn.NORM.S.INV(RAND())</f>
        <v>1.3961590469508676</v>
      </c>
      <c r="AL812" s="23">
        <f ca="1">SQRT(Inputs!$B$38)*E812+SQRT(1-Inputs!$B$38)*_xlfn.NORM.S.INV(RAND())</f>
        <v>-2.3120010631769903</v>
      </c>
      <c r="AM812" s="23">
        <f ca="1">SQRT(Inputs!$B$38)*F812+SQRT(1-Inputs!$B$38)*_xlfn.NORM.S.INV(RAND())</f>
        <v>-1.2496830554731302</v>
      </c>
      <c r="AN812" s="23">
        <f ca="1">SQRT(Inputs!$B$38)*G812+SQRT(1-Inputs!$B$38)*_xlfn.NORM.S.INV(RAND())</f>
        <v>0.65835283276966949</v>
      </c>
      <c r="AO812" s="23">
        <f ca="1">SQRT(Inputs!$B$38)*H812+SQRT(1-Inputs!$B$38)*_xlfn.NORM.S.INV(RAND())</f>
        <v>4.8222469227929388E-2</v>
      </c>
      <c r="AP812" s="23">
        <f ca="1">SQRT(Inputs!$B$38)*I812+SQRT(1-Inputs!$B$38)*_xlfn.NORM.S.INV(RAND())</f>
        <v>-0.52623494061158171</v>
      </c>
      <c r="AQ812" s="23">
        <f ca="1">SQRT(Inputs!$B$38)*J812+SQRT(1-Inputs!$B$38)*_xlfn.NORM.S.INV(RAND())</f>
        <v>0.60699376354402235</v>
      </c>
      <c r="AR812" s="23">
        <f ca="1">SQRT(Inputs!$B$38)*K812+SQRT(1-Inputs!$B$38)*_xlfn.NORM.S.INV(RAND())</f>
        <v>1.2816283608166794</v>
      </c>
      <c r="AS812" s="23">
        <f ca="1">SQRT(Inputs!$B$38)*L812+SQRT(1-Inputs!$B$38)*_xlfn.NORM.S.INV(RAND())</f>
        <v>-0.75893671507428206</v>
      </c>
      <c r="AT812" s="23">
        <f ca="1">SQRT(Inputs!$B$38)*M812+SQRT(1-Inputs!$B$38)*_xlfn.NORM.S.INV(RAND())</f>
        <v>0.22412457069333497</v>
      </c>
      <c r="AU812" s="15">
        <f ca="1">Inputs!$B$6*EXP($B$8-0.5*C$5^2+C$5*N812)</f>
        <v>5244.4157954015545</v>
      </c>
      <c r="AV812" s="15">
        <f t="shared" ca="1" si="437"/>
        <v>4784.8232097874725</v>
      </c>
      <c r="AW812" s="15">
        <f t="shared" ca="1" si="438"/>
        <v>5107.6621339800276</v>
      </c>
      <c r="AX812" s="15">
        <f t="shared" ca="1" si="439"/>
        <v>5820.5402028194403</v>
      </c>
      <c r="AY812" s="15">
        <f t="shared" ca="1" si="440"/>
        <v>7462.0052168078155</v>
      </c>
      <c r="AZ812" s="15">
        <f t="shared" ca="1" si="441"/>
        <v>10386.518913708915</v>
      </c>
      <c r="BA812" s="15">
        <f t="shared" ca="1" si="442"/>
        <v>10859.092721508394</v>
      </c>
      <c r="BB812" s="15">
        <f t="shared" ca="1" si="443"/>
        <v>12408.293246720183</v>
      </c>
      <c r="BC812" s="15">
        <f t="shared" ca="1" si="444"/>
        <v>16419.453638396088</v>
      </c>
      <c r="BD812" s="15">
        <f t="shared" ca="1" si="445"/>
        <v>17692.451154180308</v>
      </c>
      <c r="BE812" s="15">
        <f t="shared" ca="1" si="446"/>
        <v>18029.464229599809</v>
      </c>
      <c r="BF812" s="15">
        <f ca="1">Inputs!$B$13*EXP($B$9-0.5*C$6^2+C$6*Y812)</f>
        <v>12246.354486462327</v>
      </c>
      <c r="BG812" s="15">
        <f t="shared" ca="1" si="447"/>
        <v>13956.793776763116</v>
      </c>
      <c r="BH812" s="15">
        <f t="shared" ca="1" si="448"/>
        <v>19756.199328761977</v>
      </c>
      <c r="BI812" s="15">
        <f t="shared" ca="1" si="449"/>
        <v>25428.987681646468</v>
      </c>
      <c r="BJ812" s="15">
        <f t="shared" ca="1" si="450"/>
        <v>26700.881197110702</v>
      </c>
      <c r="BK812" s="15">
        <f t="shared" ca="1" si="451"/>
        <v>37821.160622270778</v>
      </c>
      <c r="BL812" s="15">
        <f t="shared" ca="1" si="452"/>
        <v>36907.168761425659</v>
      </c>
      <c r="BM812" s="15">
        <f t="shared" ca="1" si="453"/>
        <v>42535.126041115116</v>
      </c>
      <c r="BN812" s="15">
        <f t="shared" ca="1" si="454"/>
        <v>61691.10857021188</v>
      </c>
      <c r="BO812" s="15">
        <f t="shared" ca="1" si="455"/>
        <v>77565.925518327276</v>
      </c>
      <c r="BP812" s="15">
        <f t="shared" ca="1" si="456"/>
        <v>93362.413440082397</v>
      </c>
      <c r="BQ812" s="15">
        <f ca="1">Inputs!$B$20*EXP($B$10-0.5*C$7^2+C$7*AJ812)</f>
        <v>4192.6108140467786</v>
      </c>
      <c r="BR812" s="15">
        <f t="shared" ca="1" si="457"/>
        <v>8863.1069135562884</v>
      </c>
      <c r="BS812" s="15">
        <f t="shared" ca="1" si="458"/>
        <v>6247.9364078970748</v>
      </c>
      <c r="BT812" s="15">
        <f t="shared" ca="1" si="459"/>
        <v>6206.6421059236736</v>
      </c>
      <c r="BU812" s="15">
        <f t="shared" ca="1" si="460"/>
        <v>10087.09528885655</v>
      </c>
      <c r="BV812" s="15">
        <f t="shared" ca="1" si="461"/>
        <v>14187.363820841187</v>
      </c>
      <c r="BW812" s="15">
        <f t="shared" ca="1" si="462"/>
        <v>17711.016032195097</v>
      </c>
      <c r="BX812" s="15">
        <f t="shared" ca="1" si="463"/>
        <v>27977.160450885291</v>
      </c>
      <c r="BY812" s="15">
        <f t="shared" ca="1" si="464"/>
        <v>50094.095396730903</v>
      </c>
      <c r="BZ812" s="15">
        <f t="shared" ca="1" si="465"/>
        <v>61135.794066965129</v>
      </c>
      <c r="CA812" s="15">
        <f t="shared" ca="1" si="466"/>
        <v>89366.500796742097</v>
      </c>
      <c r="CB812" s="15">
        <f ca="1">(AU812*DCF!C$10-DCF!C$5*MAX(AU812*DCF!C$10,0)-MAX(AU812-Inputs!$B$6,0)/Inputs!$B$10)*DCF!C$6</f>
        <v>1041.0623357401203</v>
      </c>
      <c r="CC812" s="15">
        <f ca="1">(AV812*DCF!D$10-DCF!D$5*MAX(AV812*DCF!D$10,0)-MAX(AV812-AU812,0)/Inputs!$B$10)*DCF!D$6</f>
        <v>1166.2682412725044</v>
      </c>
      <c r="CD812" s="15">
        <f ca="1">(AW812*DCF!E$10-DCF!E$5*MAX(AW812*DCF!E$10,0)-MAX(AW812-AV812,0)/Inputs!$B$10)*DCF!E$6</f>
        <v>1106.5611845683295</v>
      </c>
      <c r="CE812" s="15">
        <f ca="1">(AX812*DCF!F$10-DCF!F$5*MAX(AX812*DCF!F$10,0)-MAX(AX812-AW812,0)/Inputs!$B$10)*DCF!F$6</f>
        <v>1122.2823983728676</v>
      </c>
      <c r="CF812" s="15">
        <f ca="1">(AY812*DCF!G$10-DCF!G$5*MAX(AY812*DCF!G$10,0)-MAX(AY812-AX812,0)/Inputs!$B$10)*DCF!G$6</f>
        <v>1221.9524817808974</v>
      </c>
      <c r="CG812" s="15">
        <f ca="1">(AZ812*DCF!H$10-DCF!H$5*MAX(AZ812*DCF!H$10,0)-MAX(AZ812-AY812,0)/Inputs!$B$10)*DCF!H$6</f>
        <v>1497.2502614337129</v>
      </c>
      <c r="CH812" s="15">
        <f ca="1">(BA812*DCF!I$10-DCF!I$5*MAX(BA812*DCF!I$10,0)-MAX(BA812-AZ812,0)/Inputs!$B$10)*DCF!I$6</f>
        <v>1906.041437339197</v>
      </c>
      <c r="CI812" s="15">
        <f ca="1">(BB812*DCF!J$10-DCF!J$5*MAX(BB812*DCF!J$10,0)-MAX(BB812-BA812,0)/Inputs!$B$10)*DCF!J$6</f>
        <v>1894.5361015818451</v>
      </c>
      <c r="CJ812" s="15">
        <f ca="1">(BC812*DCF!K$10-DCF!K$5*MAX(BC812*DCF!K$10,0)-MAX(BC812-BB812,0)/Inputs!$B$10)*DCF!K$6</f>
        <v>2081.7669440846748</v>
      </c>
      <c r="CK812" s="15">
        <f ca="1">(BD812*DCF!L$10-DCF!L$5*MAX(BD812*DCF!L$10,0)-MAX(BD812-BC812,0)/Inputs!$B$10)*DCF!L$6</f>
        <v>2503.7388827066898</v>
      </c>
      <c r="CL812" s="15">
        <f ca="1">(BE812*DCF!M$10-DCF!M$5*MAX(BE812*DCF!M$10,0)-MAX(BE812-BD812,0)/Inputs!$B$10)*DCF!M$6</f>
        <v>2503.93078391364</v>
      </c>
      <c r="CM812" s="15">
        <f ca="1">(BF812*DCF!C$28-DCF!C$5*MAX(BF812*DCF!C$28,0)-MAX(BF812-Inputs!$B$13,0)/Inputs!$B$17)*DCF!C$6</f>
        <v>3539.0418367403736</v>
      </c>
      <c r="CN812" s="15">
        <f ca="1">(BG812*DCF!D$28-DCF!D$5*MAX(BG812*DCF!D$28,0)-MAX(BG812-BF812,0)/Inputs!$B$17)*DCF!D$6</f>
        <v>3745.6825404837909</v>
      </c>
      <c r="CO812" s="15">
        <f ca="1">(BH812*DCF!E$28-DCF!E$5*MAX(BH812*DCF!E$28,0)-MAX(BH812-BG812,0)/Inputs!$B$17)*DCF!E$6</f>
        <v>4452.3244308071953</v>
      </c>
      <c r="CP812" s="15">
        <f ca="1">(BI812*DCF!F$28-DCF!F$5*MAX(BI812*DCF!F$28,0)-MAX(BI812-BH812,0)/Inputs!$B$17)*DCF!F$6</f>
        <v>5870.4795491970599</v>
      </c>
      <c r="CQ812" s="15">
        <f ca="1">(BJ812*DCF!G$28-DCF!G$5*MAX(BJ812*DCF!G$28,0)-MAX(BJ812-BI812,0)/Inputs!$B$17)*DCF!G$6</f>
        <v>6713.8262810649239</v>
      </c>
      <c r="CR812" s="15">
        <f ca="1">(BK812*DCF!H$28-DCF!H$5*MAX(BK812*DCF!H$28,0)-MAX(BK812-BJ812,0)/Inputs!$B$17)*DCF!H$6</f>
        <v>7625.8109443293879</v>
      </c>
      <c r="CS812" s="15">
        <f ca="1">(BL812*DCF!I$28-DCF!I$5*MAX(BL812*DCF!I$28,0)-MAX(BL812-BK812,0)/Inputs!$B$17)*DCF!I$6</f>
        <v>8678.8328249362858</v>
      </c>
      <c r="CT812" s="15">
        <f ca="1">(BM812*DCF!J$28-DCF!J$5*MAX(BM812*DCF!J$28,0)-MAX(BM812-BL812,0)/Inputs!$B$17)*DCF!J$6</f>
        <v>8742.6430597379494</v>
      </c>
      <c r="CU812" s="15">
        <f ca="1">(BN812*DCF!K$28-DCF!K$5*MAX(BN812*DCF!K$28,0)-MAX(BN812-BM812,0)/Inputs!$B$17)*DCF!K$6</f>
        <v>10681.775051895322</v>
      </c>
      <c r="CV812" s="15">
        <f ca="1">(BO812*DCF!L$28-DCF!L$5*MAX(BO812*DCF!L$28,0)-MAX(BO812-BN812,0)/Inputs!$B$17)*DCF!L$6</f>
        <v>13679.768231168289</v>
      </c>
      <c r="CW812" s="15">
        <f ca="1">(BP812*DCF!M$28-DCF!M$5*MAX(BP812*DCF!M$28,0)-MAX(BP812-BO812,0)/Inputs!$B$17)*DCF!M$6</f>
        <v>15915.015262283667</v>
      </c>
      <c r="CX812" s="15">
        <f ca="1">(BQ812*DCF!C$46-DCF!C$5*MAX(BQ812*DCF!C$46,0)-MAX(BQ812-Inputs!$B$20,0)/Inputs!$B$24)*DCF!C$6</f>
        <v>-1426.2892476074678</v>
      </c>
      <c r="CY812" s="15">
        <f ca="1">(BR812*DCF!D$46-DCF!D$5*MAX(BR812*DCF!D$46,0)-MAX(BR812-BQ812,0)/Inputs!$B$24)*DCF!D$6</f>
        <v>-3505.5875768421724</v>
      </c>
      <c r="CZ812" s="15">
        <f ca="1">(BS812*DCF!E$46-DCF!E$5*MAX(BS812*DCF!E$46,0)-MAX(BS812-BR812,0)/Inputs!$B$24)*DCF!E$6</f>
        <v>-738.82935870728159</v>
      </c>
      <c r="DA812" s="15">
        <f ca="1">(BT812*DCF!F$46-DCF!F$5*MAX(BT812*DCF!F$46,0)-MAX(BT812-BS812,0)/Inputs!$B$24)*DCF!F$6</f>
        <v>-452.00691953820046</v>
      </c>
      <c r="DB812" s="15">
        <f ca="1">(BU812*DCF!G$46-DCF!G$5*MAX(BU812*DCF!G$46,0)-MAX(BU812-BT812,0)/Inputs!$B$24)*DCF!G$6</f>
        <v>-1644.6177381954649</v>
      </c>
      <c r="DC812" s="15">
        <f ca="1">(BV812*DCF!H$46-DCF!H$5*MAX(BV812*DCF!H$46,0)-MAX(BV812-BU812,0)/Inputs!$B$24)*DCF!H$6</f>
        <v>-1274.1333235521138</v>
      </c>
      <c r="DD812" s="15">
        <f ca="1">(BW812*DCF!I$46-DCF!I$5*MAX(BW812*DCF!I$46,0)-MAX(BW812-BV812,0)/Inputs!$B$24)*DCF!I$6</f>
        <v>-602.46145591654613</v>
      </c>
      <c r="DE812" s="15">
        <f ca="1">(BX812*DCF!J$46-DCF!J$5*MAX(BX812*DCF!J$46,0)-MAX(BX812-BW812,0)/Inputs!$B$24)*DCF!J$6</f>
        <v>-1548.8492827107596</v>
      </c>
      <c r="DF812" s="15">
        <f ca="1">(BY812*DCF!K$46-DCF!K$5*MAX(BY812*DCF!K$46,0)-MAX(BY812-BX812,0)/Inputs!$B$24)*DCF!K$6</f>
        <v>-2556.518150418849</v>
      </c>
      <c r="DG812" s="15">
        <f ca="1">(BZ812*DCF!L$46-DCF!L$5*MAX(BZ812*DCF!L$46,0)-MAX(BZ812-BY812,0)/Inputs!$B$24)*DCF!L$6</f>
        <v>1727.2619053994081</v>
      </c>
      <c r="DH812" s="15">
        <f ca="1">(CA812*DCF!M$46-DCF!M$5*MAX(CA812*DCF!M$46,0)-MAX(CA812-BZ812,0)/Inputs!$B$24)*DCF!M$6</f>
        <v>1104.1786192467071</v>
      </c>
      <c r="DI812" s="15">
        <f ca="1">SUM(CB812:CL812)+BE812*DCF!M$10*(1+Inputs!$B$30)*(1-Inputs!$B$33)*(1-Inputs!$B$30/Inputs!$B$31)/(Inputs!$B$29-Inputs!$B$30)*DCF!M$6</f>
        <v>68221.628418753287</v>
      </c>
      <c r="DJ812" s="15">
        <f ca="1">SUM(CM812:CW812)+BP812*DCF!M$28*(1+Inputs!$B$30)*(1-Inputs!$B$33)*(1-Inputs!$B$30/Inputs!$B$31)/(Inputs!$B$29-Inputs!$B$30)*DCF!M$6</f>
        <v>436083.64160445257</v>
      </c>
      <c r="DK812" s="15">
        <f ca="1">SUM(CX812:DH812)+CA812*DCF!M$46*(1+Inputs!$B$30)*(1-Inputs!$B$33)*(1-Inputs!$B$30/Inputs!$B$31)/(Inputs!$B$29-Inputs!$B$30)*DCF!M$6</f>
        <v>127253.34384169383</v>
      </c>
      <c r="DM812" s="15">
        <f ca="1">DI812+DJ812+DK812+Inputs!$B$34+Inputs!$B$36-Inputs!$B$35</f>
        <v>708409.61386489961</v>
      </c>
    </row>
    <row r="813" spans="1:117" x14ac:dyDescent="0.75">
      <c r="A813" s="11">
        <v>800</v>
      </c>
      <c r="C813" s="23">
        <f t="shared" ca="1" si="469"/>
        <v>0.80765712004864421</v>
      </c>
      <c r="D813" s="23">
        <f t="shared" ca="1" si="469"/>
        <v>9.1246056733285535E-2</v>
      </c>
      <c r="E813" s="23">
        <f t="shared" ca="1" si="469"/>
        <v>0.30632969205037147</v>
      </c>
      <c r="F813" s="23">
        <f t="shared" ca="1" si="469"/>
        <v>-0.17311086102939427</v>
      </c>
      <c r="G813" s="23">
        <f t="shared" ca="1" si="469"/>
        <v>-0.3942293449118871</v>
      </c>
      <c r="H813" s="23">
        <f t="shared" ca="1" si="469"/>
        <v>-1.2415430935357701</v>
      </c>
      <c r="I813" s="23">
        <f t="shared" ca="1" si="469"/>
        <v>-1.4413033114071916</v>
      </c>
      <c r="J813" s="23">
        <f t="shared" ca="1" si="469"/>
        <v>-2.6137779234553045</v>
      </c>
      <c r="K813" s="23">
        <f t="shared" ca="1" si="469"/>
        <v>0.55910020295540319</v>
      </c>
      <c r="L813" s="23">
        <f t="shared" ca="1" si="469"/>
        <v>-0.65488974186563531</v>
      </c>
      <c r="M813" s="23">
        <f t="shared" ca="1" si="469"/>
        <v>0.13196808277100153</v>
      </c>
      <c r="N813" s="23">
        <f ca="1">SQRT(Inputs!$B$38)*C813+SQRT(1-Inputs!$B$38)*_xlfn.NORM.S.INV(RAND())</f>
        <v>0.16271340660531802</v>
      </c>
      <c r="O813" s="23">
        <f ca="1">SQRT(Inputs!$B$38)*D813+SQRT(1-Inputs!$B$38)*_xlfn.NORM.S.INV(RAND())</f>
        <v>1.3239065841956184</v>
      </c>
      <c r="P813" s="23">
        <f ca="1">SQRT(Inputs!$B$38)*E813+SQRT(1-Inputs!$B$38)*_xlfn.NORM.S.INV(RAND())</f>
        <v>0.66255715817552496</v>
      </c>
      <c r="Q813" s="23">
        <f ca="1">SQRT(Inputs!$B$38)*F813+SQRT(1-Inputs!$B$38)*_xlfn.NORM.S.INV(RAND())</f>
        <v>-1.1627749967621228</v>
      </c>
      <c r="R813" s="23">
        <f ca="1">SQRT(Inputs!$B$38)*G813+SQRT(1-Inputs!$B$38)*_xlfn.NORM.S.INV(RAND())</f>
        <v>0.29434854060421423</v>
      </c>
      <c r="S813" s="23">
        <f ca="1">SQRT(Inputs!$B$38)*H813+SQRT(1-Inputs!$B$38)*_xlfn.NORM.S.INV(RAND())</f>
        <v>-0.14690503431545021</v>
      </c>
      <c r="T813" s="23">
        <f ca="1">SQRT(Inputs!$B$38)*I813+SQRT(1-Inputs!$B$38)*_xlfn.NORM.S.INV(RAND())</f>
        <v>-1.0532618611519049</v>
      </c>
      <c r="U813" s="23">
        <f ca="1">SQRT(Inputs!$B$38)*J813+SQRT(1-Inputs!$B$38)*_xlfn.NORM.S.INV(RAND())</f>
        <v>-2.3488247051133841</v>
      </c>
      <c r="V813" s="23">
        <f ca="1">SQRT(Inputs!$B$38)*K813+SQRT(1-Inputs!$B$38)*_xlfn.NORM.S.INV(RAND())</f>
        <v>0.15147908489655174</v>
      </c>
      <c r="W813" s="23">
        <f ca="1">SQRT(Inputs!$B$38)*L813+SQRT(1-Inputs!$B$38)*_xlfn.NORM.S.INV(RAND())</f>
        <v>-0.22713819646020073</v>
      </c>
      <c r="X813" s="23">
        <f ca="1">SQRT(Inputs!$B$38)*M813+SQRT(1-Inputs!$B$38)*_xlfn.NORM.S.INV(RAND())</f>
        <v>1.4493907274693782</v>
      </c>
      <c r="Y813" s="23">
        <f ca="1">SQRT(Inputs!$B$38)*C813+SQRT(1-Inputs!$B$38)*_xlfn.NORM.S.INV(RAND())</f>
        <v>0.86319408731764824</v>
      </c>
      <c r="Z813" s="23">
        <f ca="1">SQRT(Inputs!$B$38)*D813+SQRT(1-Inputs!$B$38)*_xlfn.NORM.S.INV(RAND())</f>
        <v>0.57469829783188442</v>
      </c>
      <c r="AA813" s="23">
        <f ca="1">SQRT(Inputs!$B$38)*E813+SQRT(1-Inputs!$B$38)*_xlfn.NORM.S.INV(RAND())</f>
        <v>0.52563335855294291</v>
      </c>
      <c r="AB813" s="23">
        <f ca="1">SQRT(Inputs!$B$38)*F813+SQRT(1-Inputs!$B$38)*_xlfn.NORM.S.INV(RAND())</f>
        <v>-0.15127596771202342</v>
      </c>
      <c r="AC813" s="23">
        <f ca="1">SQRT(Inputs!$B$38)*G813+SQRT(1-Inputs!$B$38)*_xlfn.NORM.S.INV(RAND())</f>
        <v>-0.13619025801992152</v>
      </c>
      <c r="AD813" s="23">
        <f ca="1">SQRT(Inputs!$B$38)*H813+SQRT(1-Inputs!$B$38)*_xlfn.NORM.S.INV(RAND())</f>
        <v>-0.1708165555408192</v>
      </c>
      <c r="AE813" s="23">
        <f ca="1">SQRT(Inputs!$B$38)*I813+SQRT(1-Inputs!$B$38)*_xlfn.NORM.S.INV(RAND())</f>
        <v>0.77304674913490079</v>
      </c>
      <c r="AF813" s="23">
        <f ca="1">SQRT(Inputs!$B$38)*J813+SQRT(1-Inputs!$B$38)*_xlfn.NORM.S.INV(RAND())</f>
        <v>4.4635109529669981E-2</v>
      </c>
      <c r="AG813" s="23">
        <f ca="1">SQRT(Inputs!$B$38)*K813+SQRT(1-Inputs!$B$38)*_xlfn.NORM.S.INV(RAND())</f>
        <v>1.5831832366996923</v>
      </c>
      <c r="AH813" s="23">
        <f ca="1">SQRT(Inputs!$B$38)*L813+SQRT(1-Inputs!$B$38)*_xlfn.NORM.S.INV(RAND())</f>
        <v>-0.93100278337360831</v>
      </c>
      <c r="AI813" s="23">
        <f ca="1">SQRT(Inputs!$B$38)*M813+SQRT(1-Inputs!$B$38)*_xlfn.NORM.S.INV(RAND())</f>
        <v>-0.19972520161428473</v>
      </c>
      <c r="AJ813" s="23">
        <f ca="1">SQRT(Inputs!$B$38)*C813+SQRT(1-Inputs!$B$38)*_xlfn.NORM.S.INV(RAND())</f>
        <v>-3.9614447308665646E-2</v>
      </c>
      <c r="AK813" s="23">
        <f ca="1">SQRT(Inputs!$B$38)*D813+SQRT(1-Inputs!$B$38)*_xlfn.NORM.S.INV(RAND())</f>
        <v>0.72084289324327389</v>
      </c>
      <c r="AL813" s="23">
        <f ca="1">SQRT(Inputs!$B$38)*E813+SQRT(1-Inputs!$B$38)*_xlfn.NORM.S.INV(RAND())</f>
        <v>-0.37825441974798668</v>
      </c>
      <c r="AM813" s="23">
        <f ca="1">SQRT(Inputs!$B$38)*F813+SQRT(1-Inputs!$B$38)*_xlfn.NORM.S.INV(RAND())</f>
        <v>0.88145486809342888</v>
      </c>
      <c r="AN813" s="23">
        <f ca="1">SQRT(Inputs!$B$38)*G813+SQRT(1-Inputs!$B$38)*_xlfn.NORM.S.INV(RAND())</f>
        <v>-0.61644865144071914</v>
      </c>
      <c r="AO813" s="23">
        <f ca="1">SQRT(Inputs!$B$38)*H813+SQRT(1-Inputs!$B$38)*_xlfn.NORM.S.INV(RAND())</f>
        <v>-0.98922501600520851</v>
      </c>
      <c r="AP813" s="23">
        <f ca="1">SQRT(Inputs!$B$38)*I813+SQRT(1-Inputs!$B$38)*_xlfn.NORM.S.INV(RAND())</f>
        <v>-2.0844973125193942</v>
      </c>
      <c r="AQ813" s="23">
        <f ca="1">SQRT(Inputs!$B$38)*J813+SQRT(1-Inputs!$B$38)*_xlfn.NORM.S.INV(RAND())</f>
        <v>-1.0664000597224323</v>
      </c>
      <c r="AR813" s="23">
        <f ca="1">SQRT(Inputs!$B$38)*K813+SQRT(1-Inputs!$B$38)*_xlfn.NORM.S.INV(RAND())</f>
        <v>1.0705220866694423</v>
      </c>
      <c r="AS813" s="23">
        <f ca="1">SQRT(Inputs!$B$38)*L813+SQRT(1-Inputs!$B$38)*_xlfn.NORM.S.INV(RAND())</f>
        <v>-1.0605626287743297</v>
      </c>
      <c r="AT813" s="23">
        <f ca="1">SQRT(Inputs!$B$38)*M813+SQRT(1-Inputs!$B$38)*_xlfn.NORM.S.INV(RAND())</f>
        <v>0.48285672174893868</v>
      </c>
      <c r="AU813" s="15">
        <f ca="1">Inputs!$B$6*EXP($B$8-0.5*C$5^2+C$5*N813)</f>
        <v>5094.6759176238556</v>
      </c>
      <c r="AV813" s="15">
        <f t="shared" ca="1" si="437"/>
        <v>7534.0713346281536</v>
      </c>
      <c r="AW813" s="15">
        <f t="shared" ca="1" si="438"/>
        <v>10045.22785018614</v>
      </c>
      <c r="AX813" s="15">
        <f t="shared" ca="1" si="439"/>
        <v>10605.967405498386</v>
      </c>
      <c r="AY813" s="15">
        <f t="shared" ca="1" si="440"/>
        <v>13414.893453798035</v>
      </c>
      <c r="AZ813" s="15">
        <f t="shared" ca="1" si="441"/>
        <v>16143.498319612172</v>
      </c>
      <c r="BA813" s="15">
        <f t="shared" ca="1" si="442"/>
        <v>17693.521970314247</v>
      </c>
      <c r="BB813" s="15">
        <f t="shared" ca="1" si="443"/>
        <v>17119.938129387341</v>
      </c>
      <c r="BC813" s="15">
        <f t="shared" ca="1" si="444"/>
        <v>21276.413108626166</v>
      </c>
      <c r="BD813" s="15">
        <f t="shared" ca="1" si="445"/>
        <v>25517.68861886466</v>
      </c>
      <c r="BE813" s="15">
        <f t="shared" ca="1" si="446"/>
        <v>35681.31360581491</v>
      </c>
      <c r="BF813" s="15">
        <f ca="1">Inputs!$B$13*EXP($B$9-0.5*C$6^2+C$6*Y813)</f>
        <v>16412.449887879262</v>
      </c>
      <c r="BG813" s="15">
        <f t="shared" ca="1" si="447"/>
        <v>22187.99758791229</v>
      </c>
      <c r="BH813" s="15">
        <f t="shared" ca="1" si="448"/>
        <v>29579.158467998408</v>
      </c>
      <c r="BI813" s="15">
        <f t="shared" ca="1" si="449"/>
        <v>35375.969399556801</v>
      </c>
      <c r="BJ813" s="15">
        <f t="shared" ca="1" si="450"/>
        <v>42525.55741680917</v>
      </c>
      <c r="BK813" s="15">
        <f t="shared" ca="1" si="451"/>
        <v>50992.312577997131</v>
      </c>
      <c r="BL813" s="15">
        <f t="shared" ca="1" si="452"/>
        <v>69238.076931890057</v>
      </c>
      <c r="BM813" s="15">
        <f t="shared" ca="1" si="453"/>
        <v>85581.770014767942</v>
      </c>
      <c r="BN813" s="15">
        <f t="shared" ca="1" si="454"/>
        <v>127244.035590898</v>
      </c>
      <c r="BO813" s="15">
        <f t="shared" ca="1" si="455"/>
        <v>140502.2604264472</v>
      </c>
      <c r="BP813" s="15">
        <f t="shared" ca="1" si="456"/>
        <v>169062.77098793042</v>
      </c>
      <c r="BQ813" s="15">
        <f ca="1">Inputs!$B$20*EXP($B$10-0.5*C$7^2+C$7*AJ813)</f>
        <v>4229.6652297742003</v>
      </c>
      <c r="BR813" s="15">
        <f t="shared" ca="1" si="457"/>
        <v>7215.4868028501442</v>
      </c>
      <c r="BS813" s="15">
        <f t="shared" ca="1" si="458"/>
        <v>8863.6725352746053</v>
      </c>
      <c r="BT813" s="15">
        <f t="shared" ca="1" si="459"/>
        <v>15400.441303143722</v>
      </c>
      <c r="BU813" s="15">
        <f t="shared" ca="1" si="460"/>
        <v>18385.632454476763</v>
      </c>
      <c r="BV813" s="15">
        <f t="shared" ca="1" si="461"/>
        <v>20469.354832235655</v>
      </c>
      <c r="BW813" s="15">
        <f t="shared" ca="1" si="462"/>
        <v>18374.410394410519</v>
      </c>
      <c r="BX813" s="15">
        <f t="shared" ca="1" si="463"/>
        <v>20752.950837908262</v>
      </c>
      <c r="BY813" s="15">
        <f t="shared" ca="1" si="464"/>
        <v>35687.955897982778</v>
      </c>
      <c r="BZ813" s="15">
        <f t="shared" ca="1" si="465"/>
        <v>41204.958265051733</v>
      </c>
      <c r="CA813" s="15">
        <f t="shared" ca="1" si="466"/>
        <v>63066.131434326293</v>
      </c>
      <c r="CB813" s="15">
        <f ca="1">(AU813*DCF!C$10-DCF!C$5*MAX(AU813*DCF!C$10,0)-MAX(AU813-Inputs!$B$6,0)/Inputs!$B$10)*DCF!C$6</f>
        <v>1042.1300077584342</v>
      </c>
      <c r="CC813" s="15">
        <f ca="1">(AV813*DCF!D$10-DCF!D$5*MAX(AV813*DCF!D$10,0)-MAX(AV813-AU813,0)/Inputs!$B$10)*DCF!D$6</f>
        <v>1241.5961172347058</v>
      </c>
      <c r="CD813" s="15">
        <f ca="1">(AW813*DCF!E$10-DCF!E$5*MAX(AW813*DCF!E$10,0)-MAX(AW813-AV813,0)/Inputs!$B$10)*DCF!E$6</f>
        <v>1753.6667655316694</v>
      </c>
      <c r="CE813" s="15">
        <f ca="1">(AX813*DCF!F$10-DCF!F$5*MAX(AX813*DCF!F$10,0)-MAX(AX813-AW813,0)/Inputs!$B$10)*DCF!F$6</f>
        <v>2198.589782971475</v>
      </c>
      <c r="CF813" s="15">
        <f ca="1">(AY813*DCF!G$10-DCF!G$5*MAX(AY813*DCF!G$10,0)-MAX(AY813-AX813,0)/Inputs!$B$10)*DCF!G$6</f>
        <v>2224.0784860337444</v>
      </c>
      <c r="CG813" s="15">
        <f ca="1">(AZ813*DCF!H$10-DCF!H$5*MAX(AZ813*DCF!H$10,0)-MAX(AZ813-AY813,0)/Inputs!$B$10)*DCF!H$6</f>
        <v>2649.7590675568767</v>
      </c>
      <c r="CH813" s="15">
        <f ca="1">(BA813*DCF!I$10-DCF!I$5*MAX(BA813*DCF!I$10,0)-MAX(BA813-AZ813,0)/Inputs!$B$10)*DCF!I$6</f>
        <v>2977.7028156906426</v>
      </c>
      <c r="CI813" s="15">
        <f ca="1">(BB813*DCF!J$10-DCF!J$5*MAX(BB813*DCF!J$10,0)-MAX(BB813-BA813,0)/Inputs!$B$10)*DCF!J$6</f>
        <v>2937.8211068122673</v>
      </c>
      <c r="CJ813" s="15">
        <f ca="1">(BC813*DCF!K$10-DCF!K$5*MAX(BC813*DCF!K$10,0)-MAX(BC813-BB813,0)/Inputs!$B$10)*DCF!K$6</f>
        <v>2843.3175854098895</v>
      </c>
      <c r="CK813" s="15">
        <f ca="1">(BD813*DCF!L$10-DCF!L$5*MAX(BD813*DCF!L$10,0)-MAX(BD813-BC813,0)/Inputs!$B$10)*DCF!L$6</f>
        <v>3300.0870915468736</v>
      </c>
      <c r="CL813" s="15">
        <f ca="1">(BE813*DCF!M$10-DCF!M$5*MAX(BE813*DCF!M$10,0)-MAX(BE813-BD813,0)/Inputs!$B$10)*DCF!M$6</f>
        <v>3820.9412514709438</v>
      </c>
      <c r="CM813" s="15">
        <f ca="1">(BF813*DCF!C$28-DCF!C$5*MAX(BF813*DCF!C$28,0)-MAX(BF813-Inputs!$B$13,0)/Inputs!$B$17)*DCF!C$6</f>
        <v>3848.360087489747</v>
      </c>
      <c r="CN813" s="15">
        <f ca="1">(BG813*DCF!D$28-DCF!D$5*MAX(BG813*DCF!D$28,0)-MAX(BG813-BF813,0)/Inputs!$B$17)*DCF!D$6</f>
        <v>5302.687898306448</v>
      </c>
      <c r="CO813" s="15">
        <f ca="1">(BH813*DCF!E$28-DCF!E$5*MAX(BH813*DCF!E$28,0)-MAX(BH813-BG813,0)/Inputs!$B$17)*DCF!E$6</f>
        <v>6920.6483060048422</v>
      </c>
      <c r="CP813" s="15">
        <f ca="1">(BI813*DCF!F$28-DCF!F$5*MAX(BI813*DCF!F$28,0)-MAX(BI813-BH813,0)/Inputs!$B$17)*DCF!F$6</f>
        <v>8548.2428027582264</v>
      </c>
      <c r="CQ813" s="15">
        <f ca="1">(BJ813*DCF!G$28-DCF!G$5*MAX(BJ813*DCF!G$28,0)-MAX(BJ813-BI813,0)/Inputs!$B$17)*DCF!G$6</f>
        <v>9831.0884370692729</v>
      </c>
      <c r="CR813" s="15">
        <f ca="1">(BK813*DCF!H$28-DCF!H$5*MAX(BK813*DCF!H$28,0)-MAX(BK813-BJ813,0)/Inputs!$B$17)*DCF!H$6</f>
        <v>11295.465340028155</v>
      </c>
      <c r="CS813" s="15">
        <f ca="1">(BL813*DCF!I$28-DCF!I$5*MAX(BL813*DCF!I$28,0)-MAX(BL813-BK813,0)/Inputs!$B$17)*DCF!I$6</f>
        <v>13662.717524017173</v>
      </c>
      <c r="CT813" s="15">
        <f ca="1">(BM813*DCF!J$28-DCF!J$5*MAX(BM813*DCF!J$28,0)-MAX(BM813-BL813,0)/Inputs!$B$17)*DCF!J$6</f>
        <v>16924.79921186623</v>
      </c>
      <c r="CU813" s="15">
        <f ca="1">(BN813*DCF!K$28-DCF!K$5*MAX(BN813*DCF!K$28,0)-MAX(BN813-BM813,0)/Inputs!$B$17)*DCF!K$6</f>
        <v>21768.734221788054</v>
      </c>
      <c r="CV813" s="15">
        <f ca="1">(BO813*DCF!L$28-DCF!L$5*MAX(BO813*DCF!L$28,0)-MAX(BO813-BN813,0)/Inputs!$B$17)*DCF!L$6</f>
        <v>26532.95983171527</v>
      </c>
      <c r="CW813" s="15">
        <f ca="1">(BP813*DCF!M$28-DCF!M$5*MAX(BP813*DCF!M$28,0)-MAX(BP813-BO813,0)/Inputs!$B$17)*DCF!M$6</f>
        <v>28823.88231900903</v>
      </c>
      <c r="CX813" s="15">
        <f ca="1">(BQ813*DCF!C$46-DCF!C$5*MAX(BQ813*DCF!C$46,0)-MAX(BQ813-Inputs!$B$20,0)/Inputs!$B$24)*DCF!C$6</f>
        <v>-1451.9620529613396</v>
      </c>
      <c r="CY813" s="15">
        <f ca="1">(BR813*DCF!D$46-DCF!D$5*MAX(BR813*DCF!D$46,0)-MAX(BR813-BQ813,0)/Inputs!$B$24)*DCF!D$6</f>
        <v>-2505.5406105813149</v>
      </c>
      <c r="CZ813" s="15">
        <f ca="1">(BS813*DCF!E$46-DCF!E$5*MAX(BS813*DCF!E$46,0)-MAX(BS813-BR813,0)/Inputs!$B$24)*DCF!E$6</f>
        <v>-1697.814151994148</v>
      </c>
      <c r="DA813" s="15">
        <f ca="1">(BT813*DCF!F$46-DCF!F$5*MAX(BT813*DCF!F$46,0)-MAX(BT813-BS813,0)/Inputs!$B$24)*DCF!F$6</f>
        <v>-3501.8016561176491</v>
      </c>
      <c r="DB813" s="15">
        <f ca="1">(BU813*DCF!G$46-DCF!G$5*MAX(BU813*DCF!G$46,0)-MAX(BU813-BT813,0)/Inputs!$B$24)*DCF!G$6</f>
        <v>-1622.6156733272551</v>
      </c>
      <c r="DC813" s="15">
        <f ca="1">(BV813*DCF!H$46-DCF!H$5*MAX(BV813*DCF!H$46,0)-MAX(BV813-BU813,0)/Inputs!$B$24)*DCF!H$6</f>
        <v>-647.5039617097442</v>
      </c>
      <c r="DD813" s="15">
        <f ca="1">(BW813*DCF!I$46-DCF!I$5*MAX(BW813*DCF!I$46,0)-MAX(BW813-BV813,0)/Inputs!$B$24)*DCF!I$6</f>
        <v>424.36412946812561</v>
      </c>
      <c r="DE813" s="15">
        <f ca="1">(BX813*DCF!J$46-DCF!J$5*MAX(BX813*DCF!J$46,0)-MAX(BX813-BW813,0)/Inputs!$B$24)*DCF!J$6</f>
        <v>239.77881625135944</v>
      </c>
      <c r="DF813" s="15">
        <f ca="1">(BY813*DCF!K$46-DCF!K$5*MAX(BY813*DCF!K$46,0)-MAX(BY813-BX813,0)/Inputs!$B$24)*DCF!K$6</f>
        <v>-1620.0633655153208</v>
      </c>
      <c r="DG813" s="15">
        <f ca="1">(BZ813*DCF!L$46-DCF!L$5*MAX(BZ813*DCF!L$46,0)-MAX(BZ813-BY813,0)/Inputs!$B$24)*DCF!L$6</f>
        <v>1599.7924587748962</v>
      </c>
      <c r="DH813" s="15">
        <f ca="1">(CA813*DCF!M$46-DCF!M$5*MAX(CA813*DCF!M$46,0)-MAX(CA813-BZ813,0)/Inputs!$B$24)*DCF!M$6</f>
        <v>373.92337704830391</v>
      </c>
      <c r="DI813" s="15">
        <f ca="1">SUM(CB813:CL813)+BE813*DCF!M$10*(1+Inputs!$B$30)*(1-Inputs!$B$33)*(1-Inputs!$B$30/Inputs!$B$31)/(Inputs!$B$29-Inputs!$B$30)*DCF!M$6</f>
        <v>126291.25767952602</v>
      </c>
      <c r="DJ813" s="15">
        <f ca="1">SUM(CM813:CW813)+BP813*DCF!M$28*(1+Inputs!$B$30)*(1-Inputs!$B$33)*(1-Inputs!$B$30/Inputs!$B$31)/(Inputs!$B$29-Inputs!$B$30)*DCF!M$6</f>
        <v>780798.15569087118</v>
      </c>
      <c r="DK813" s="15">
        <f ca="1">SUM(CX813:DH813)+CA813*DCF!M$46*(1+Inputs!$B$30)*(1-Inputs!$B$33)*(1-Inputs!$B$30/Inputs!$B$31)/(Inputs!$B$29-Inputs!$B$30)*DCF!M$6</f>
        <v>87098.267167659462</v>
      </c>
      <c r="DM813" s="15">
        <f ca="1">DI813+DJ813+DK813+Inputs!$B$34+Inputs!$B$36-Inputs!$B$35</f>
        <v>1071038.6805380567</v>
      </c>
    </row>
    <row r="814" spans="1:117" x14ac:dyDescent="0.75">
      <c r="A814" s="11">
        <v>801</v>
      </c>
      <c r="C814" s="23">
        <f t="shared" ref="C814:M823" ca="1" si="470">_xlfn.NORM.S.INV(RAND())</f>
        <v>-0.12074657408798552</v>
      </c>
      <c r="D814" s="23">
        <f t="shared" ca="1" si="470"/>
        <v>1.0652617709259808</v>
      </c>
      <c r="E814" s="23">
        <f t="shared" ca="1" si="470"/>
        <v>1.608630094915076</v>
      </c>
      <c r="F814" s="23">
        <f t="shared" ca="1" si="470"/>
        <v>-1.2383264145126389</v>
      </c>
      <c r="G814" s="23">
        <f t="shared" ca="1" si="470"/>
        <v>-1.2227510216517274</v>
      </c>
      <c r="H814" s="23">
        <f t="shared" ca="1" si="470"/>
        <v>0.1861048402552932</v>
      </c>
      <c r="I814" s="23">
        <f t="shared" ca="1" si="470"/>
        <v>-0.1116781793705256</v>
      </c>
      <c r="J814" s="23">
        <f t="shared" ca="1" si="470"/>
        <v>2.5963867357066513E-2</v>
      </c>
      <c r="K814" s="23">
        <f t="shared" ca="1" si="470"/>
        <v>0.89059641477915119</v>
      </c>
      <c r="L814" s="23">
        <f t="shared" ca="1" si="470"/>
        <v>-0.34643957097047745</v>
      </c>
      <c r="M814" s="23">
        <f t="shared" ca="1" si="470"/>
        <v>-0.70636628962031289</v>
      </c>
      <c r="N814" s="23">
        <f ca="1">SQRT(Inputs!$B$38)*C814+SQRT(1-Inputs!$B$38)*_xlfn.NORM.S.INV(RAND())</f>
        <v>0.5857618724745236</v>
      </c>
      <c r="O814" s="23">
        <f ca="1">SQRT(Inputs!$B$38)*D814+SQRT(1-Inputs!$B$38)*_xlfn.NORM.S.INV(RAND())</f>
        <v>-1.5086281165190503</v>
      </c>
      <c r="P814" s="23">
        <f ca="1">SQRT(Inputs!$B$38)*E814+SQRT(1-Inputs!$B$38)*_xlfn.NORM.S.INV(RAND())</f>
        <v>9.007463930468329E-2</v>
      </c>
      <c r="Q814" s="23">
        <f ca="1">SQRT(Inputs!$B$38)*F814+SQRT(1-Inputs!$B$38)*_xlfn.NORM.S.INV(RAND())</f>
        <v>-1.5142625435186825</v>
      </c>
      <c r="R814" s="23">
        <f ca="1">SQRT(Inputs!$B$38)*G814+SQRT(1-Inputs!$B$38)*_xlfn.NORM.S.INV(RAND())</f>
        <v>-0.53719759938943823</v>
      </c>
      <c r="S814" s="23">
        <f ca="1">SQRT(Inputs!$B$38)*H814+SQRT(1-Inputs!$B$38)*_xlfn.NORM.S.INV(RAND())</f>
        <v>3.1581309217303441E-2</v>
      </c>
      <c r="T814" s="23">
        <f ca="1">SQRT(Inputs!$B$38)*I814+SQRT(1-Inputs!$B$38)*_xlfn.NORM.S.INV(RAND())</f>
        <v>9.3094931234580972E-2</v>
      </c>
      <c r="U814" s="23">
        <f ca="1">SQRT(Inputs!$B$38)*J814+SQRT(1-Inputs!$B$38)*_xlfn.NORM.S.INV(RAND())</f>
        <v>-0.4394521065110949</v>
      </c>
      <c r="V814" s="23">
        <f ca="1">SQRT(Inputs!$B$38)*K814+SQRT(1-Inputs!$B$38)*_xlfn.NORM.S.INV(RAND())</f>
        <v>1.0463221031953589</v>
      </c>
      <c r="W814" s="23">
        <f ca="1">SQRT(Inputs!$B$38)*L814+SQRT(1-Inputs!$B$38)*_xlfn.NORM.S.INV(RAND())</f>
        <v>-0.31138254704071877</v>
      </c>
      <c r="X814" s="23">
        <f ca="1">SQRT(Inputs!$B$38)*M814+SQRT(1-Inputs!$B$38)*_xlfn.NORM.S.INV(RAND())</f>
        <v>1.4489753785425186</v>
      </c>
      <c r="Y814" s="23">
        <f ca="1">SQRT(Inputs!$B$38)*C814+SQRT(1-Inputs!$B$38)*_xlfn.NORM.S.INV(RAND())</f>
        <v>0.62618815183036447</v>
      </c>
      <c r="Z814" s="23">
        <f ca="1">SQRT(Inputs!$B$38)*D814+SQRT(1-Inputs!$B$38)*_xlfn.NORM.S.INV(RAND())</f>
        <v>0.50457170343832225</v>
      </c>
      <c r="AA814" s="23">
        <f ca="1">SQRT(Inputs!$B$38)*E814+SQRT(1-Inputs!$B$38)*_xlfn.NORM.S.INV(RAND())</f>
        <v>0.96270710843478491</v>
      </c>
      <c r="AB814" s="23">
        <f ca="1">SQRT(Inputs!$B$38)*F814+SQRT(1-Inputs!$B$38)*_xlfn.NORM.S.INV(RAND())</f>
        <v>-1.3857537131872126</v>
      </c>
      <c r="AC814" s="23">
        <f ca="1">SQRT(Inputs!$B$38)*G814+SQRT(1-Inputs!$B$38)*_xlfn.NORM.S.INV(RAND())</f>
        <v>0.42925718713459415</v>
      </c>
      <c r="AD814" s="23">
        <f ca="1">SQRT(Inputs!$B$38)*H814+SQRT(1-Inputs!$B$38)*_xlfn.NORM.S.INV(RAND())</f>
        <v>0.26888288426701784</v>
      </c>
      <c r="AE814" s="23">
        <f ca="1">SQRT(Inputs!$B$38)*I814+SQRT(1-Inputs!$B$38)*_xlfn.NORM.S.INV(RAND())</f>
        <v>1.3966561736049725</v>
      </c>
      <c r="AF814" s="23">
        <f ca="1">SQRT(Inputs!$B$38)*J814+SQRT(1-Inputs!$B$38)*_xlfn.NORM.S.INV(RAND())</f>
        <v>-1.3172330181902103</v>
      </c>
      <c r="AG814" s="23">
        <f ca="1">SQRT(Inputs!$B$38)*K814+SQRT(1-Inputs!$B$38)*_xlfn.NORM.S.INV(RAND())</f>
        <v>0.51007554056902815</v>
      </c>
      <c r="AH814" s="23">
        <f ca="1">SQRT(Inputs!$B$38)*L814+SQRT(1-Inputs!$B$38)*_xlfn.NORM.S.INV(RAND())</f>
        <v>-1.304984035518739</v>
      </c>
      <c r="AI814" s="23">
        <f ca="1">SQRT(Inputs!$B$38)*M814+SQRT(1-Inputs!$B$38)*_xlfn.NORM.S.INV(RAND())</f>
        <v>-1.3493061091272764</v>
      </c>
      <c r="AJ814" s="23">
        <f ca="1">SQRT(Inputs!$B$38)*C814+SQRT(1-Inputs!$B$38)*_xlfn.NORM.S.INV(RAND())</f>
        <v>-1.1064334370236872</v>
      </c>
      <c r="AK814" s="23">
        <f ca="1">SQRT(Inputs!$B$38)*D814+SQRT(1-Inputs!$B$38)*_xlfn.NORM.S.INV(RAND())</f>
        <v>1.0379210519333764</v>
      </c>
      <c r="AL814" s="23">
        <f ca="1">SQRT(Inputs!$B$38)*E814+SQRT(1-Inputs!$B$38)*_xlfn.NORM.S.INV(RAND())</f>
        <v>8.9075996075965502E-2</v>
      </c>
      <c r="AM814" s="23">
        <f ca="1">SQRT(Inputs!$B$38)*F814+SQRT(1-Inputs!$B$38)*_xlfn.NORM.S.INV(RAND())</f>
        <v>-0.57691501019132974</v>
      </c>
      <c r="AN814" s="23">
        <f ca="1">SQRT(Inputs!$B$38)*G814+SQRT(1-Inputs!$B$38)*_xlfn.NORM.S.INV(RAND())</f>
        <v>-0.30022525403854855</v>
      </c>
      <c r="AO814" s="23">
        <f ca="1">SQRT(Inputs!$B$38)*H814+SQRT(1-Inputs!$B$38)*_xlfn.NORM.S.INV(RAND())</f>
        <v>-0.14816129958136004</v>
      </c>
      <c r="AP814" s="23">
        <f ca="1">SQRT(Inputs!$B$38)*I814+SQRT(1-Inputs!$B$38)*_xlfn.NORM.S.INV(RAND())</f>
        <v>-1.2322748993970885</v>
      </c>
      <c r="AQ814" s="23">
        <f ca="1">SQRT(Inputs!$B$38)*J814+SQRT(1-Inputs!$B$38)*_xlfn.NORM.S.INV(RAND())</f>
        <v>1.0874189420762439</v>
      </c>
      <c r="AR814" s="23">
        <f ca="1">SQRT(Inputs!$B$38)*K814+SQRT(1-Inputs!$B$38)*_xlfn.NORM.S.INV(RAND())</f>
        <v>0.32739934305778506</v>
      </c>
      <c r="AS814" s="23">
        <f ca="1">SQRT(Inputs!$B$38)*L814+SQRT(1-Inputs!$B$38)*_xlfn.NORM.S.INV(RAND())</f>
        <v>-0.37039463714346565</v>
      </c>
      <c r="AT814" s="23">
        <f ca="1">SQRT(Inputs!$B$38)*M814+SQRT(1-Inputs!$B$38)*_xlfn.NORM.S.INV(RAND())</f>
        <v>-1.2090283319886019</v>
      </c>
      <c r="AU814" s="15">
        <f ca="1">Inputs!$B$6*EXP($B$8-0.5*C$5^2+C$5*N814)</f>
        <v>5455.7833594189215</v>
      </c>
      <c r="AV814" s="15">
        <f t="shared" ca="1" si="437"/>
        <v>5319.8360148640731</v>
      </c>
      <c r="AW814" s="15">
        <f t="shared" ca="1" si="438"/>
        <v>6565.8861111144543</v>
      </c>
      <c r="AX814" s="15">
        <f t="shared" ca="1" si="439"/>
        <v>6634.5725417635331</v>
      </c>
      <c r="AY814" s="15">
        <f t="shared" ca="1" si="440"/>
        <v>7615.0641681519373</v>
      </c>
      <c r="AZ814" s="15">
        <f t="shared" ca="1" si="441"/>
        <v>9345.8750230859478</v>
      </c>
      <c r="BA814" s="15">
        <f t="shared" ca="1" si="442"/>
        <v>11548.93956539333</v>
      </c>
      <c r="BB814" s="15">
        <f t="shared" ca="1" si="443"/>
        <v>13530.388701073509</v>
      </c>
      <c r="BC814" s="15">
        <f t="shared" ca="1" si="444"/>
        <v>18332.447995453487</v>
      </c>
      <c r="BD814" s="15">
        <f t="shared" ca="1" si="445"/>
        <v>21814.300098495314</v>
      </c>
      <c r="BE814" s="15">
        <f t="shared" ca="1" si="446"/>
        <v>30501.721748133623</v>
      </c>
      <c r="BF814" s="15">
        <f ca="1">Inputs!$B$13*EXP($B$9-0.5*C$6^2+C$6*Y814)</f>
        <v>15659.132717741219</v>
      </c>
      <c r="BG814" s="15">
        <f t="shared" ca="1" si="447"/>
        <v>20903.405395679849</v>
      </c>
      <c r="BH814" s="15">
        <f t="shared" ca="1" si="448"/>
        <v>29961.778263857312</v>
      </c>
      <c r="BI814" s="15">
        <f t="shared" ca="1" si="449"/>
        <v>29632.599676983409</v>
      </c>
      <c r="BJ814" s="15">
        <f t="shared" ca="1" si="450"/>
        <v>38646.426242346184</v>
      </c>
      <c r="BK814" s="15">
        <f t="shared" ca="1" si="451"/>
        <v>49199.628993627754</v>
      </c>
      <c r="BL814" s="15">
        <f t="shared" ca="1" si="452"/>
        <v>72426.823159336389</v>
      </c>
      <c r="BM814" s="15">
        <f t="shared" ca="1" si="453"/>
        <v>75589.430790481652</v>
      </c>
      <c r="BN814" s="15">
        <f t="shared" ca="1" si="454"/>
        <v>98825.351675512968</v>
      </c>
      <c r="BO814" s="15">
        <f t="shared" ca="1" si="455"/>
        <v>104480.37908557639</v>
      </c>
      <c r="BP814" s="15">
        <f t="shared" ca="1" si="456"/>
        <v>110366.03521530637</v>
      </c>
      <c r="BQ814" s="15">
        <f ca="1">Inputs!$B$20*EXP($B$10-0.5*C$7^2+C$7*AJ814)</f>
        <v>2897.1880274061282</v>
      </c>
      <c r="BR814" s="15">
        <f t="shared" ca="1" si="457"/>
        <v>5465.9892402079176</v>
      </c>
      <c r="BS814" s="15">
        <f t="shared" ca="1" si="458"/>
        <v>7679.0458343080509</v>
      </c>
      <c r="BT814" s="15">
        <f t="shared" ca="1" si="459"/>
        <v>9100.7137057799628</v>
      </c>
      <c r="BU814" s="15">
        <f t="shared" ca="1" si="460"/>
        <v>11728.745636867126</v>
      </c>
      <c r="BV814" s="15">
        <f t="shared" ca="1" si="461"/>
        <v>15782.354712579046</v>
      </c>
      <c r="BW814" s="15">
        <f t="shared" ca="1" si="462"/>
        <v>16967.416497325456</v>
      </c>
      <c r="BX814" s="15">
        <f t="shared" ca="1" si="463"/>
        <v>29512.364353234407</v>
      </c>
      <c r="BY814" s="15">
        <f t="shared" ca="1" si="464"/>
        <v>44024.943464618882</v>
      </c>
      <c r="BZ814" s="15">
        <f t="shared" ca="1" si="465"/>
        <v>57706.96763207687</v>
      </c>
      <c r="CA814" s="15">
        <f t="shared" ca="1" si="466"/>
        <v>65388.990169274446</v>
      </c>
      <c r="CB814" s="15">
        <f ca="1">(AU814*DCF!C$10-DCF!C$5*MAX(AU814*DCF!C$10,0)-MAX(AU814-Inputs!$B$6,0)/Inputs!$B$10)*DCF!C$6</f>
        <v>1039.5552473343478</v>
      </c>
      <c r="CC814" s="15">
        <f ca="1">(AV814*DCF!D$10-DCF!D$5*MAX(AV814*DCF!D$10,0)-MAX(AV814-AU814,0)/Inputs!$B$10)*DCF!D$6</f>
        <v>1296.673987917148</v>
      </c>
      <c r="CD814" s="15">
        <f ca="1">(AW814*DCF!E$10-DCF!E$5*MAX(AW814*DCF!E$10,0)-MAX(AW814-AV814,0)/Inputs!$B$10)*DCF!E$6</f>
        <v>1235.2965002459839</v>
      </c>
      <c r="CE814" s="15">
        <f ca="1">(AX814*DCF!F$10-DCF!F$5*MAX(AX814*DCF!F$10,0)-MAX(AX814-AW814,0)/Inputs!$B$10)*DCF!F$6</f>
        <v>1434.0246691782427</v>
      </c>
      <c r="CF814" s="15">
        <f ca="1">(AY814*DCF!G$10-DCF!G$5*MAX(AY814*DCF!G$10,0)-MAX(AY814-AX814,0)/Inputs!$B$10)*DCF!G$6</f>
        <v>1380.5392325527866</v>
      </c>
      <c r="CG814" s="15">
        <f ca="1">(AZ814*DCF!H$10-DCF!H$5*MAX(AZ814*DCF!H$10,0)-MAX(AZ814-AY814,0)/Inputs!$B$10)*DCF!H$6</f>
        <v>1507.171843178545</v>
      </c>
      <c r="CH814" s="15">
        <f ca="1">(BA814*DCF!I$10-DCF!I$5*MAX(BA814*DCF!I$10,0)-MAX(BA814-AZ814,0)/Inputs!$B$10)*DCF!I$6</f>
        <v>1748.1901786550716</v>
      </c>
      <c r="CI814" s="15">
        <f ca="1">(BB814*DCF!J$10-DCF!J$5*MAX(BB814*DCF!J$10,0)-MAX(BB814-BA814,0)/Inputs!$B$10)*DCF!J$6</f>
        <v>2021.5901311431558</v>
      </c>
      <c r="CJ814" s="15">
        <f ca="1">(BC814*DCF!K$10-DCF!K$5*MAX(BC814*DCF!K$10,0)-MAX(BC814-BB814,0)/Inputs!$B$10)*DCF!K$6</f>
        <v>2279.0145060194809</v>
      </c>
      <c r="CK814" s="15">
        <f ca="1">(BD814*DCF!L$10-DCF!L$5*MAX(BD814*DCF!L$10,0)-MAX(BD814-BC814,0)/Inputs!$B$10)*DCF!L$6</f>
        <v>2839.751421847564</v>
      </c>
      <c r="CL814" s="15">
        <f ca="1">(BE814*DCF!M$10-DCF!M$5*MAX(BE814*DCF!M$10,0)-MAX(BE814-BD814,0)/Inputs!$B$10)*DCF!M$6</f>
        <v>3266.3821090074489</v>
      </c>
      <c r="CM814" s="15">
        <f ca="1">(BF814*DCF!C$28-DCF!C$5*MAX(BF814*DCF!C$28,0)-MAX(BF814-Inputs!$B$13,0)/Inputs!$B$17)*DCF!C$6</f>
        <v>3792.4288792780203</v>
      </c>
      <c r="CN814" s="15">
        <f ca="1">(BG814*DCF!D$28-DCF!D$5*MAX(BG814*DCF!D$28,0)-MAX(BG814-BF814,0)/Inputs!$B$17)*DCF!D$6</f>
        <v>5037.6911910755634</v>
      </c>
      <c r="CO814" s="15">
        <f ca="1">(BH814*DCF!E$28-DCF!E$5*MAX(BH814*DCF!E$28,0)-MAX(BH814-BG814,0)/Inputs!$B$17)*DCF!E$6</f>
        <v>6700.4285112470698</v>
      </c>
      <c r="CP814" s="15">
        <f ca="1">(BI814*DCF!F$28-DCF!F$5*MAX(BI814*DCF!F$28,0)-MAX(BI814-BH814,0)/Inputs!$B$17)*DCF!F$6</f>
        <v>8044.4702640680171</v>
      </c>
      <c r="CQ814" s="15">
        <f ca="1">(BJ814*DCF!G$28-DCF!G$5*MAX(BJ814*DCF!G$28,0)-MAX(BJ814-BI814,0)/Inputs!$B$17)*DCF!G$6</f>
        <v>8511.0719156074247</v>
      </c>
      <c r="CR814" s="15">
        <f ca="1">(BK814*DCF!H$28-DCF!H$5*MAX(BK814*DCF!H$28,0)-MAX(BK814-BJ814,0)/Inputs!$B$17)*DCF!H$6</f>
        <v>10527.939509050342</v>
      </c>
      <c r="CS814" s="15">
        <f ca="1">(BL814*DCF!I$28-DCF!I$5*MAX(BL814*DCF!I$28,0)-MAX(BL814-BK814,0)/Inputs!$B$17)*DCF!I$6</f>
        <v>13697.572989111421</v>
      </c>
      <c r="CT814" s="15">
        <f ca="1">(BM814*DCF!J$28-DCF!J$5*MAX(BM814*DCF!J$28,0)-MAX(BM814-BL814,0)/Inputs!$B$17)*DCF!J$6</f>
        <v>16443.38229329119</v>
      </c>
      <c r="CU814" s="15">
        <f ca="1">(BN814*DCF!K$28-DCF!K$5*MAX(BN814*DCF!K$28,0)-MAX(BN814-BM814,0)/Inputs!$B$17)*DCF!K$6</f>
        <v>18024.166461737001</v>
      </c>
      <c r="CV814" s="15">
        <f ca="1">(BO814*DCF!L$28-DCF!L$5*MAX(BO814*DCF!L$28,0)-MAX(BO814-BN814,0)/Inputs!$B$17)*DCF!L$6</f>
        <v>20206.152876392378</v>
      </c>
      <c r="CW814" s="15">
        <f ca="1">(BP814*DCF!M$28-DCF!M$5*MAX(BP814*DCF!M$28,0)-MAX(BP814-BO814,0)/Inputs!$B$17)*DCF!M$6</f>
        <v>20150.216949416517</v>
      </c>
      <c r="CX814" s="15">
        <f ca="1">(BQ814*DCF!C$46-DCF!C$5*MAX(BQ814*DCF!C$46,0)-MAX(BQ814-Inputs!$B$20,0)/Inputs!$B$24)*DCF!C$6</f>
        <v>-669.09654212612656</v>
      </c>
      <c r="CY814" s="15">
        <f ca="1">(BR814*DCF!D$46-DCF!D$5*MAX(BR814*DCF!D$46,0)-MAX(BR814-BQ814,0)/Inputs!$B$24)*DCF!D$6</f>
        <v>-2029.0030493031406</v>
      </c>
      <c r="CZ814" s="15">
        <f ca="1">(BS814*DCF!E$46-DCF!E$5*MAX(BS814*DCF!E$46,0)-MAX(BS814-BR814,0)/Inputs!$B$24)*DCF!E$6</f>
        <v>-1780.38652503871</v>
      </c>
      <c r="DA814" s="15">
        <f ca="1">(BT814*DCF!F$46-DCF!F$5*MAX(BT814*DCF!F$46,0)-MAX(BT814-BS814,0)/Inputs!$B$24)*DCF!F$6</f>
        <v>-1180.445725508863</v>
      </c>
      <c r="DB814" s="15">
        <f ca="1">(BU814*DCF!G$46-DCF!G$5*MAX(BU814*DCF!G$46,0)-MAX(BU814-BT814,0)/Inputs!$B$24)*DCF!G$6</f>
        <v>-1278.5498480991203</v>
      </c>
      <c r="DC814" s="15">
        <f ca="1">(BV814*DCF!H$46-DCF!H$5*MAX(BV814*DCF!H$46,0)-MAX(BV814-BU814,0)/Inputs!$B$24)*DCF!H$6</f>
        <v>-1259.6341834025986</v>
      </c>
      <c r="DD814" s="15">
        <f ca="1">(BW814*DCF!I$46-DCF!I$5*MAX(BW814*DCF!I$46,0)-MAX(BW814-BV814,0)/Inputs!$B$24)*DCF!I$6</f>
        <v>51.683666462761323</v>
      </c>
      <c r="DE814" s="15">
        <f ca="1">(BX814*DCF!J$46-DCF!J$5*MAX(BX814*DCF!J$46,0)-MAX(BX814-BW814,0)/Inputs!$B$24)*DCF!J$6</f>
        <v>-2088.753166777813</v>
      </c>
      <c r="DF814" s="15">
        <f ca="1">(BY814*DCF!K$46-DCF!K$5*MAX(BY814*DCF!K$46,0)-MAX(BY814-BX814,0)/Inputs!$B$24)*DCF!K$6</f>
        <v>-1040.3437401841045</v>
      </c>
      <c r="DG814" s="15">
        <f ca="1">(BZ814*DCF!L$46-DCF!L$5*MAX(BZ814*DCF!L$46,0)-MAX(BZ814-BY814,0)/Inputs!$B$24)*DCF!L$6</f>
        <v>892.72850175383792</v>
      </c>
      <c r="DH814" s="15">
        <f ca="1">(CA814*DCF!M$46-DCF!M$5*MAX(CA814*DCF!M$46,0)-MAX(CA814-BZ814,0)/Inputs!$B$24)*DCF!M$6</f>
        <v>3520.2657137583001</v>
      </c>
      <c r="DI814" s="15">
        <f ca="1">SUM(CB814:CL814)+BE814*DCF!M$10*(1+Inputs!$B$30)*(1-Inputs!$B$33)*(1-Inputs!$B$30/Inputs!$B$31)/(Inputs!$B$29-Inputs!$B$30)*DCF!M$6</f>
        <v>104934.8847956497</v>
      </c>
      <c r="DJ814" s="15">
        <f ca="1">SUM(CM814:CW814)+BP814*DCF!M$28*(1+Inputs!$B$30)*(1-Inputs!$B$33)*(1-Inputs!$B$30/Inputs!$B$31)/(Inputs!$B$29-Inputs!$B$30)*DCF!M$6</f>
        <v>540669.03576550831</v>
      </c>
      <c r="DK814" s="15">
        <f ca="1">SUM(CX814:DH814)+CA814*DCF!M$46*(1+Inputs!$B$30)*(1-Inputs!$B$33)*(1-Inputs!$B$30/Inputs!$B$31)/(Inputs!$B$29-Inputs!$B$30)*DCF!M$6</f>
        <v>94237.589724295511</v>
      </c>
      <c r="DM814" s="15">
        <f ca="1">DI814+DJ814+DK814+Inputs!$B$34+Inputs!$B$36-Inputs!$B$35</f>
        <v>816692.51028545352</v>
      </c>
    </row>
    <row r="815" spans="1:117" x14ac:dyDescent="0.75">
      <c r="A815" s="11">
        <v>802</v>
      </c>
      <c r="C815" s="23">
        <f t="shared" ca="1" si="470"/>
        <v>-1.1576663839889691</v>
      </c>
      <c r="D815" s="23">
        <f t="shared" ca="1" si="470"/>
        <v>-0.83095638223630419</v>
      </c>
      <c r="E815" s="23">
        <f t="shared" ca="1" si="470"/>
        <v>2.1611486427000193</v>
      </c>
      <c r="F815" s="23">
        <f t="shared" ca="1" si="470"/>
        <v>-0.44457041278448861</v>
      </c>
      <c r="G815" s="23">
        <f t="shared" ca="1" si="470"/>
        <v>1.4937615975555361</v>
      </c>
      <c r="H815" s="23">
        <f t="shared" ca="1" si="470"/>
        <v>1.6501143368654416</v>
      </c>
      <c r="I815" s="23">
        <f t="shared" ca="1" si="470"/>
        <v>-0.79883299908063499</v>
      </c>
      <c r="J815" s="23">
        <f t="shared" ca="1" si="470"/>
        <v>-0.50813953968252545</v>
      </c>
      <c r="K815" s="23">
        <f t="shared" ca="1" si="470"/>
        <v>-6.3727025664165188E-2</v>
      </c>
      <c r="L815" s="23">
        <f t="shared" ca="1" si="470"/>
        <v>-1.7629931923601243</v>
      </c>
      <c r="M815" s="23">
        <f t="shared" ca="1" si="470"/>
        <v>-4.3724821339864932E-2</v>
      </c>
      <c r="N815" s="23">
        <f ca="1">SQRT(Inputs!$B$38)*C815+SQRT(1-Inputs!$B$38)*_xlfn.NORM.S.INV(RAND())</f>
        <v>-2.963160065226679</v>
      </c>
      <c r="O815" s="23">
        <f ca="1">SQRT(Inputs!$B$38)*D815+SQRT(1-Inputs!$B$38)*_xlfn.NORM.S.INV(RAND())</f>
        <v>0.16143023954231894</v>
      </c>
      <c r="P815" s="23">
        <f ca="1">SQRT(Inputs!$B$38)*E815+SQRT(1-Inputs!$B$38)*_xlfn.NORM.S.INV(RAND())</f>
        <v>-1.1856112966601184</v>
      </c>
      <c r="Q815" s="23">
        <f ca="1">SQRT(Inputs!$B$38)*F815+SQRT(1-Inputs!$B$38)*_xlfn.NORM.S.INV(RAND())</f>
        <v>0.26362207184448211</v>
      </c>
      <c r="R815" s="23">
        <f ca="1">SQRT(Inputs!$B$38)*G815+SQRT(1-Inputs!$B$38)*_xlfn.NORM.S.INV(RAND())</f>
        <v>0.20254169979829195</v>
      </c>
      <c r="S815" s="23">
        <f ca="1">SQRT(Inputs!$B$38)*H815+SQRT(1-Inputs!$B$38)*_xlfn.NORM.S.INV(RAND())</f>
        <v>1.0045135041978375</v>
      </c>
      <c r="T815" s="23">
        <f ca="1">SQRT(Inputs!$B$38)*I815+SQRT(1-Inputs!$B$38)*_xlfn.NORM.S.INV(RAND())</f>
        <v>-0.5482117428992942</v>
      </c>
      <c r="U815" s="23">
        <f ca="1">SQRT(Inputs!$B$38)*J815+SQRT(1-Inputs!$B$38)*_xlfn.NORM.S.INV(RAND())</f>
        <v>-0.4218934607781451</v>
      </c>
      <c r="V815" s="23">
        <f ca="1">SQRT(Inputs!$B$38)*K815+SQRT(1-Inputs!$B$38)*_xlfn.NORM.S.INV(RAND())</f>
        <v>-0.32872946203517162</v>
      </c>
      <c r="W815" s="23">
        <f ca="1">SQRT(Inputs!$B$38)*L815+SQRT(1-Inputs!$B$38)*_xlfn.NORM.S.INV(RAND())</f>
        <v>-0.89641198153980228</v>
      </c>
      <c r="X815" s="23">
        <f ca="1">SQRT(Inputs!$B$38)*M815+SQRT(1-Inputs!$B$38)*_xlfn.NORM.S.INV(RAND())</f>
        <v>-7.4704900011280523E-2</v>
      </c>
      <c r="Y815" s="23">
        <f ca="1">SQRT(Inputs!$B$38)*C815+SQRT(1-Inputs!$B$38)*_xlfn.NORM.S.INV(RAND())</f>
        <v>-1.1560969329112902</v>
      </c>
      <c r="Z815" s="23">
        <f ca="1">SQRT(Inputs!$B$38)*D815+SQRT(1-Inputs!$B$38)*_xlfn.NORM.S.INV(RAND())</f>
        <v>-0.65266852710570467</v>
      </c>
      <c r="AA815" s="23">
        <f ca="1">SQRT(Inputs!$B$38)*E815+SQRT(1-Inputs!$B$38)*_xlfn.NORM.S.INV(RAND())</f>
        <v>0.14030375747516555</v>
      </c>
      <c r="AB815" s="23">
        <f ca="1">SQRT(Inputs!$B$38)*F815+SQRT(1-Inputs!$B$38)*_xlfn.NORM.S.INV(RAND())</f>
        <v>-1.2979167851949154</v>
      </c>
      <c r="AC815" s="23">
        <f ca="1">SQRT(Inputs!$B$38)*G815+SQRT(1-Inputs!$B$38)*_xlfn.NORM.S.INV(RAND())</f>
        <v>-0.11736027171562502</v>
      </c>
      <c r="AD815" s="23">
        <f ca="1">SQRT(Inputs!$B$38)*H815+SQRT(1-Inputs!$B$38)*_xlfn.NORM.S.INV(RAND())</f>
        <v>1.0180252238236889</v>
      </c>
      <c r="AE815" s="23">
        <f ca="1">SQRT(Inputs!$B$38)*I815+SQRT(1-Inputs!$B$38)*_xlfn.NORM.S.INV(RAND())</f>
        <v>-1.7617406478168449</v>
      </c>
      <c r="AF815" s="23">
        <f ca="1">SQRT(Inputs!$B$38)*J815+SQRT(1-Inputs!$B$38)*_xlfn.NORM.S.INV(RAND())</f>
        <v>0.76064614477629311</v>
      </c>
      <c r="AG815" s="23">
        <f ca="1">SQRT(Inputs!$B$38)*K815+SQRT(1-Inputs!$B$38)*_xlfn.NORM.S.INV(RAND())</f>
        <v>0.93735276480134733</v>
      </c>
      <c r="AH815" s="23">
        <f ca="1">SQRT(Inputs!$B$38)*L815+SQRT(1-Inputs!$B$38)*_xlfn.NORM.S.INV(RAND())</f>
        <v>-1.2599178077946482</v>
      </c>
      <c r="AI815" s="23">
        <f ca="1">SQRT(Inputs!$B$38)*M815+SQRT(1-Inputs!$B$38)*_xlfn.NORM.S.INV(RAND())</f>
        <v>-0.17067670661607937</v>
      </c>
      <c r="AJ815" s="23">
        <f ca="1">SQRT(Inputs!$B$38)*C815+SQRT(1-Inputs!$B$38)*_xlfn.NORM.S.INV(RAND())</f>
        <v>-1.5770019098933039</v>
      </c>
      <c r="AK815" s="23">
        <f ca="1">SQRT(Inputs!$B$38)*D815+SQRT(1-Inputs!$B$38)*_xlfn.NORM.S.INV(RAND())</f>
        <v>7.8115627789511644E-2</v>
      </c>
      <c r="AL815" s="23">
        <f ca="1">SQRT(Inputs!$B$38)*E815+SQRT(1-Inputs!$B$38)*_xlfn.NORM.S.INV(RAND())</f>
        <v>1.7744669837042109</v>
      </c>
      <c r="AM815" s="23">
        <f ca="1">SQRT(Inputs!$B$38)*F815+SQRT(1-Inputs!$B$38)*_xlfn.NORM.S.INV(RAND())</f>
        <v>-5.0724821877648235E-2</v>
      </c>
      <c r="AN815" s="23">
        <f ca="1">SQRT(Inputs!$B$38)*G815+SQRT(1-Inputs!$B$38)*_xlfn.NORM.S.INV(RAND())</f>
        <v>0.39853481674427205</v>
      </c>
      <c r="AO815" s="23">
        <f ca="1">SQRT(Inputs!$B$38)*H815+SQRT(1-Inputs!$B$38)*_xlfn.NORM.S.INV(RAND())</f>
        <v>0.96730460385203787</v>
      </c>
      <c r="AP815" s="23">
        <f ca="1">SQRT(Inputs!$B$38)*I815+SQRT(1-Inputs!$B$38)*_xlfn.NORM.S.INV(RAND())</f>
        <v>0.39156134325877584</v>
      </c>
      <c r="AQ815" s="23">
        <f ca="1">SQRT(Inputs!$B$38)*J815+SQRT(1-Inputs!$B$38)*_xlfn.NORM.S.INV(RAND())</f>
        <v>-0.47610490380071568</v>
      </c>
      <c r="AR815" s="23">
        <f ca="1">SQRT(Inputs!$B$38)*K815+SQRT(1-Inputs!$B$38)*_xlfn.NORM.S.INV(RAND())</f>
        <v>-0.40266570877326069</v>
      </c>
      <c r="AS815" s="23">
        <f ca="1">SQRT(Inputs!$B$38)*L815+SQRT(1-Inputs!$B$38)*_xlfn.NORM.S.INV(RAND())</f>
        <v>-0.90395361280224862</v>
      </c>
      <c r="AT815" s="23">
        <f ca="1">SQRT(Inputs!$B$38)*M815+SQRT(1-Inputs!$B$38)*_xlfn.NORM.S.INV(RAND())</f>
        <v>0.72641983650347552</v>
      </c>
      <c r="AU815" s="15">
        <f ca="1">Inputs!$B$6*EXP($B$8-0.5*C$5^2+C$5*N815)</f>
        <v>3071.6083128180844</v>
      </c>
      <c r="AV815" s="15">
        <f t="shared" ca="1" si="437"/>
        <v>3828.6780938924048</v>
      </c>
      <c r="AW815" s="15">
        <f t="shared" ca="1" si="438"/>
        <v>3978.47503983669</v>
      </c>
      <c r="AX815" s="15">
        <f t="shared" ca="1" si="439"/>
        <v>5019.9583246642715</v>
      </c>
      <c r="AY815" s="15">
        <f t="shared" ca="1" si="440"/>
        <v>6281.7489419356634</v>
      </c>
      <c r="AZ815" s="15">
        <f t="shared" ca="1" si="441"/>
        <v>8581.3721496180951</v>
      </c>
      <c r="BA815" s="15">
        <f t="shared" ca="1" si="442"/>
        <v>9915.8393344105407</v>
      </c>
      <c r="BB815" s="15">
        <f t="shared" ca="1" si="443"/>
        <v>11637.552528847275</v>
      </c>
      <c r="BC815" s="15">
        <f t="shared" ca="1" si="444"/>
        <v>13807.860276635722</v>
      </c>
      <c r="BD815" s="15">
        <f t="shared" ca="1" si="445"/>
        <v>15555.453218091367</v>
      </c>
      <c r="BE815" s="15">
        <f t="shared" ca="1" si="446"/>
        <v>18931.958038817556</v>
      </c>
      <c r="BF815" s="15">
        <f ca="1">Inputs!$B$13*EXP($B$9-0.5*C$6^2+C$6*Y815)</f>
        <v>10998.076626684509</v>
      </c>
      <c r="BG815" s="15">
        <f t="shared" ca="1" si="447"/>
        <v>11914.636468193941</v>
      </c>
      <c r="BH815" s="15">
        <f t="shared" ca="1" si="448"/>
        <v>14900.225533703104</v>
      </c>
      <c r="BI815" s="15">
        <f t="shared" ca="1" si="449"/>
        <v>14937.11040203345</v>
      </c>
      <c r="BJ815" s="15">
        <f t="shared" ca="1" si="450"/>
        <v>18004.747857147544</v>
      </c>
      <c r="BK815" s="15">
        <f t="shared" ca="1" si="451"/>
        <v>25382.449835641532</v>
      </c>
      <c r="BL815" s="15">
        <f t="shared" ca="1" si="452"/>
        <v>24814.962736289432</v>
      </c>
      <c r="BM815" s="15">
        <f t="shared" ca="1" si="453"/>
        <v>33525.839318693725</v>
      </c>
      <c r="BN815" s="15">
        <f t="shared" ca="1" si="454"/>
        <v>46134.327290169836</v>
      </c>
      <c r="BO815" s="15">
        <f t="shared" ca="1" si="455"/>
        <v>49030.42062367242</v>
      </c>
      <c r="BP815" s="15">
        <f t="shared" ca="1" si="456"/>
        <v>59191.533630605314</v>
      </c>
      <c r="BQ815" s="15">
        <f ca="1">Inputs!$B$20*EXP($B$10-0.5*C$7^2+C$7*AJ815)</f>
        <v>2451.8384474893205</v>
      </c>
      <c r="BR815" s="15">
        <f t="shared" ca="1" si="457"/>
        <v>3410.3932607908487</v>
      </c>
      <c r="BS815" s="15">
        <f t="shared" ca="1" si="458"/>
        <v>7774.3277008867426</v>
      </c>
      <c r="BT815" s="15">
        <f t="shared" ca="1" si="459"/>
        <v>10577.416154822175</v>
      </c>
      <c r="BU815" s="15">
        <f t="shared" ca="1" si="460"/>
        <v>16143.055133727334</v>
      </c>
      <c r="BV815" s="15">
        <f t="shared" ca="1" si="461"/>
        <v>27928.637425783694</v>
      </c>
      <c r="BW815" s="15">
        <f t="shared" ca="1" si="462"/>
        <v>42340.268377735156</v>
      </c>
      <c r="BX815" s="15">
        <f t="shared" ca="1" si="463"/>
        <v>53828.711739409729</v>
      </c>
      <c r="BY815" s="15">
        <f t="shared" ca="1" si="464"/>
        <v>69830.757963258569</v>
      </c>
      <c r="BZ815" s="15">
        <f t="shared" ca="1" si="465"/>
        <v>82980.85663810042</v>
      </c>
      <c r="CA815" s="15">
        <f t="shared" ca="1" si="466"/>
        <v>132623.80438335007</v>
      </c>
      <c r="CB815" s="15">
        <f ca="1">(AU815*DCF!C$10-DCF!C$5*MAX(AU815*DCF!C$10,0)-MAX(AU815-Inputs!$B$6,0)/Inputs!$B$10)*DCF!C$6</f>
        <v>788.81701465782294</v>
      </c>
      <c r="CC815" s="15">
        <f ca="1">(AV815*DCF!D$10-DCF!D$5*MAX(AV815*DCF!D$10,0)-MAX(AV815-AU815,0)/Inputs!$B$10)*DCF!D$6</f>
        <v>748.62269475237406</v>
      </c>
      <c r="CD815" s="15">
        <f ca="1">(AW815*DCF!E$10-DCF!E$5*MAX(AW815*DCF!E$10,0)-MAX(AW815-AV815,0)/Inputs!$B$10)*DCF!E$6</f>
        <v>884.82607913641732</v>
      </c>
      <c r="CE815" s="15">
        <f ca="1">(AX815*DCF!F$10-DCF!F$5*MAX(AX815*DCF!F$10,0)-MAX(AX815-AW815,0)/Inputs!$B$10)*DCF!F$6</f>
        <v>879.14205187716743</v>
      </c>
      <c r="CF815" s="15">
        <f ca="1">(AY815*DCF!G$10-DCF!G$5*MAX(AY815*DCF!G$10,0)-MAX(AY815-AX815,0)/Inputs!$B$10)*DCF!G$6</f>
        <v>1051.7526380815341</v>
      </c>
      <c r="CG815" s="15">
        <f ca="1">(AZ815*DCF!H$10-DCF!H$5*MAX(AZ815*DCF!H$10,0)-MAX(AZ815-AY815,0)/Inputs!$B$10)*DCF!H$6</f>
        <v>1257.7402313903922</v>
      </c>
      <c r="CH815" s="15">
        <f ca="1">(BA815*DCF!I$10-DCF!I$5*MAX(BA815*DCF!I$10,0)-MAX(BA815-AZ815,0)/Inputs!$B$10)*DCF!I$6</f>
        <v>1592.3627416648903</v>
      </c>
      <c r="CI815" s="15">
        <f ca="1">(BB815*DCF!J$10-DCF!J$5*MAX(BB815*DCF!J$10,0)-MAX(BB815-BA815,0)/Inputs!$B$10)*DCF!J$6</f>
        <v>1736.1337537859558</v>
      </c>
      <c r="CJ815" s="15">
        <f ca="1">(BC815*DCF!K$10-DCF!K$5*MAX(BC815*DCF!K$10,0)-MAX(BC815-BB815,0)/Inputs!$B$10)*DCF!K$6</f>
        <v>1919.0337024906723</v>
      </c>
      <c r="CK815" s="15">
        <f ca="1">(BD815*DCF!L$10-DCF!L$5*MAX(BD815*DCF!L$10,0)-MAX(BD815-BC815,0)/Inputs!$B$10)*DCF!L$6</f>
        <v>2120.0660839520219</v>
      </c>
      <c r="CL815" s="15">
        <f ca="1">(BE815*DCF!M$10-DCF!M$5*MAX(BE815*DCF!M$10,0)-MAX(BE815-BD815,0)/Inputs!$B$10)*DCF!M$6</f>
        <v>2268.1845676273142</v>
      </c>
      <c r="CM815" s="15">
        <f ca="1">(BF815*DCF!C$28-DCF!C$5*MAX(BF815*DCF!C$28,0)-MAX(BF815-Inputs!$B$13,0)/Inputs!$B$17)*DCF!C$6</f>
        <v>3356.540859669904</v>
      </c>
      <c r="CN815" s="15">
        <f ca="1">(BG815*DCF!D$28-DCF!D$5*MAX(BG815*DCF!D$28,0)-MAX(BG815-BF815,0)/Inputs!$B$17)*DCF!D$6</f>
        <v>3313.5909986820152</v>
      </c>
      <c r="CO815" s="15">
        <f ca="1">(BH815*DCF!E$28-DCF!E$5*MAX(BH815*DCF!E$28,0)-MAX(BH815-BG815,0)/Inputs!$B$17)*DCF!E$6</f>
        <v>3631.5906823395799</v>
      </c>
      <c r="CP815" s="15">
        <f ca="1">(BI815*DCF!F$28-DCF!F$5*MAX(BI815*DCF!F$28,0)-MAX(BI815-BH815,0)/Inputs!$B$17)*DCF!F$6</f>
        <v>4048.316544491795</v>
      </c>
      <c r="CQ815" s="15">
        <f ca="1">(BJ815*DCF!G$28-DCF!G$5*MAX(BJ815*DCF!G$28,0)-MAX(BJ815-BI815,0)/Inputs!$B$17)*DCF!G$6</f>
        <v>4155.5221177728881</v>
      </c>
      <c r="CR815" s="15">
        <f ca="1">(BK815*DCF!H$28-DCF!H$5*MAX(BK815*DCF!H$28,0)-MAX(BK815-BJ815,0)/Inputs!$B$17)*DCF!H$6</f>
        <v>5131.0720390803881</v>
      </c>
      <c r="CS815" s="15">
        <f ca="1">(BL815*DCF!I$28-DCF!I$5*MAX(BL815*DCF!I$28,0)-MAX(BL815-BK815,0)/Inputs!$B$17)*DCF!I$6</f>
        <v>5835.3138529112221</v>
      </c>
      <c r="CT815" s="15">
        <f ca="1">(BM815*DCF!J$28-DCF!J$5*MAX(BM815*DCF!J$28,0)-MAX(BM815-BL815,0)/Inputs!$B$17)*DCF!J$6</f>
        <v>6324.054286235144</v>
      </c>
      <c r="CU815" s="15">
        <f ca="1">(BN815*DCF!K$28-DCF!K$5*MAX(BN815*DCF!K$28,0)-MAX(BN815-BM815,0)/Inputs!$B$17)*DCF!K$6</f>
        <v>8198.4245571740321</v>
      </c>
      <c r="CV815" s="15">
        <f ca="1">(BO815*DCF!L$28-DCF!L$5*MAX(BO815*DCF!L$28,0)-MAX(BO815-BN815,0)/Inputs!$B$17)*DCF!L$6</f>
        <v>9454.9002668718695</v>
      </c>
      <c r="CW815" s="15">
        <f ca="1">(BP815*DCF!M$28-DCF!M$5*MAX(BP815*DCF!M$28,0)-MAX(BP815-BO815,0)/Inputs!$B$17)*DCF!M$6</f>
        <v>10074.799479115112</v>
      </c>
      <c r="CX815" s="15">
        <f ca="1">(BQ815*DCF!C$46-DCF!C$5*MAX(BQ815*DCF!C$46,0)-MAX(BQ815-Inputs!$B$20,0)/Inputs!$B$24)*DCF!C$6</f>
        <v>-566.244445147649</v>
      </c>
      <c r="CY815" s="15">
        <f ca="1">(BR815*DCF!D$46-DCF!D$5*MAX(BR815*DCF!D$46,0)-MAX(BR815-BQ815,0)/Inputs!$B$24)*DCF!D$6</f>
        <v>-991.08198032646931</v>
      </c>
      <c r="CZ815" s="15">
        <f ca="1">(BS815*DCF!E$46-DCF!E$5*MAX(BS815*DCF!E$46,0)-MAX(BS815-BR815,0)/Inputs!$B$24)*DCF!E$6</f>
        <v>-2639.4706058208076</v>
      </c>
      <c r="DA815" s="15">
        <f ca="1">(BT815*DCF!F$46-DCF!F$5*MAX(BT815*DCF!F$46,0)-MAX(BT815-BS815,0)/Inputs!$B$24)*DCF!F$6</f>
        <v>-1791.0074383840633</v>
      </c>
      <c r="DB815" s="15">
        <f ca="1">(BU815*DCF!G$46-DCF!G$5*MAX(BU815*DCF!G$46,0)-MAX(BU815-BT815,0)/Inputs!$B$24)*DCF!G$6</f>
        <v>-2415.1914688204256</v>
      </c>
      <c r="DC815" s="15">
        <f ca="1">(BV815*DCF!H$46-DCF!H$5*MAX(BV815*DCF!H$46,0)-MAX(BV815-BU815,0)/Inputs!$B$24)*DCF!H$6</f>
        <v>-3662.2974857957361</v>
      </c>
      <c r="DD815" s="15">
        <f ca="1">(BW815*DCF!I$46-DCF!I$5*MAX(BW815*DCF!I$46,0)-MAX(BW815-BV815,0)/Inputs!$B$24)*DCF!I$6</f>
        <v>-3159.156816426861</v>
      </c>
      <c r="DE815" s="15">
        <f ca="1">(BX815*DCF!J$46-DCF!J$5*MAX(BX815*DCF!J$46,0)-MAX(BX815-BW815,0)/Inputs!$B$24)*DCF!J$6</f>
        <v>-788.58192538720289</v>
      </c>
      <c r="DF815" s="15">
        <f ca="1">(BY815*DCF!K$46-DCF!K$5*MAX(BY815*DCF!K$46,0)-MAX(BY815-BX815,0)/Inputs!$B$24)*DCF!K$6</f>
        <v>68.890644756430575</v>
      </c>
      <c r="DG815" s="15">
        <f ca="1">(BZ815*DCF!L$46-DCF!L$5*MAX(BZ815*DCF!L$46,0)-MAX(BZ815-BY815,0)/Inputs!$B$24)*DCF!L$6</f>
        <v>2760.1722549029132</v>
      </c>
      <c r="DH815" s="15">
        <f ca="1">(CA815*DCF!M$46-DCF!M$5*MAX(CA815*DCF!M$46,0)-MAX(CA815-BZ815,0)/Inputs!$B$24)*DCF!M$6</f>
        <v>19.019702673472793</v>
      </c>
      <c r="DI815" s="15">
        <f ca="1">SUM(CB815:CL815)+BE815*DCF!M$10*(1+Inputs!$B$30)*(1-Inputs!$B$33)*(1-Inputs!$B$30/Inputs!$B$31)/(Inputs!$B$29-Inputs!$B$30)*DCF!M$6</f>
        <v>67934.571130673517</v>
      </c>
      <c r="DJ815" s="15">
        <f ca="1">SUM(CM815:CW815)+BP815*DCF!M$28*(1+Inputs!$B$30)*(1-Inputs!$B$33)*(1-Inputs!$B$30/Inputs!$B$31)/(Inputs!$B$29-Inputs!$B$30)*DCF!M$6</f>
        <v>283165.22011231072</v>
      </c>
      <c r="DK815" s="15">
        <f ca="1">SUM(CX815:DH815)+CA815*DCF!M$46*(1+Inputs!$B$30)*(1-Inputs!$B$33)*(1-Inputs!$B$30/Inputs!$B$31)/(Inputs!$B$29-Inputs!$B$30)*DCF!M$6</f>
        <v>191887.16230684452</v>
      </c>
      <c r="DM815" s="15">
        <f ca="1">DI815+DJ815+DK815+Inputs!$B$34+Inputs!$B$36-Inputs!$B$35</f>
        <v>619837.95354982873</v>
      </c>
    </row>
    <row r="816" spans="1:117" x14ac:dyDescent="0.75">
      <c r="A816" s="11">
        <v>803</v>
      </c>
      <c r="C816" s="23">
        <f t="shared" ca="1" si="470"/>
        <v>-0.42736422651121403</v>
      </c>
      <c r="D816" s="23">
        <f t="shared" ca="1" si="470"/>
        <v>1.2107169621108602</v>
      </c>
      <c r="E816" s="23">
        <f t="shared" ca="1" si="470"/>
        <v>0.45021698541723615</v>
      </c>
      <c r="F816" s="23">
        <f t="shared" ca="1" si="470"/>
        <v>-1.3149628301188381</v>
      </c>
      <c r="G816" s="23">
        <f t="shared" ca="1" si="470"/>
        <v>-2.0550483048838086</v>
      </c>
      <c r="H816" s="23">
        <f t="shared" ca="1" si="470"/>
        <v>-0.71551111047860316</v>
      </c>
      <c r="I816" s="23">
        <f t="shared" ca="1" si="470"/>
        <v>0.68386259717375053</v>
      </c>
      <c r="J816" s="23">
        <f t="shared" ca="1" si="470"/>
        <v>-1.1577394049747389</v>
      </c>
      <c r="K816" s="23">
        <f t="shared" ca="1" si="470"/>
        <v>0.63673042106693156</v>
      </c>
      <c r="L816" s="23">
        <f t="shared" ca="1" si="470"/>
        <v>-0.79467038774167731</v>
      </c>
      <c r="M816" s="23">
        <f t="shared" ca="1" si="470"/>
        <v>2.3197740600395198</v>
      </c>
      <c r="N816" s="23">
        <f ca="1">SQRT(Inputs!$B$38)*C816+SQRT(1-Inputs!$B$38)*_xlfn.NORM.S.INV(RAND())</f>
        <v>1.2821955446058397</v>
      </c>
      <c r="O816" s="23">
        <f ca="1">SQRT(Inputs!$B$38)*D816+SQRT(1-Inputs!$B$38)*_xlfn.NORM.S.INV(RAND())</f>
        <v>-0.28403659031653827</v>
      </c>
      <c r="P816" s="23">
        <f ca="1">SQRT(Inputs!$B$38)*E816+SQRT(1-Inputs!$B$38)*_xlfn.NORM.S.INV(RAND())</f>
        <v>-1.5120158617319697</v>
      </c>
      <c r="Q816" s="23">
        <f ca="1">SQRT(Inputs!$B$38)*F816+SQRT(1-Inputs!$B$38)*_xlfn.NORM.S.INV(RAND())</f>
        <v>0.25015996076509039</v>
      </c>
      <c r="R816" s="23">
        <f ca="1">SQRT(Inputs!$B$38)*G816+SQRT(1-Inputs!$B$38)*_xlfn.NORM.S.INV(RAND())</f>
        <v>-1.5793071554611091</v>
      </c>
      <c r="S816" s="23">
        <f ca="1">SQRT(Inputs!$B$38)*H816+SQRT(1-Inputs!$B$38)*_xlfn.NORM.S.INV(RAND())</f>
        <v>-0.464381140507933</v>
      </c>
      <c r="T816" s="23">
        <f ca="1">SQRT(Inputs!$B$38)*I816+SQRT(1-Inputs!$B$38)*_xlfn.NORM.S.INV(RAND())</f>
        <v>-0.49902555209687299</v>
      </c>
      <c r="U816" s="23">
        <f ca="1">SQRT(Inputs!$B$38)*J816+SQRT(1-Inputs!$B$38)*_xlfn.NORM.S.INV(RAND())</f>
        <v>1.0029989314782497</v>
      </c>
      <c r="V816" s="23">
        <f ca="1">SQRT(Inputs!$B$38)*K816+SQRT(1-Inputs!$B$38)*_xlfn.NORM.S.INV(RAND())</f>
        <v>-0.41371900200014738</v>
      </c>
      <c r="W816" s="23">
        <f ca="1">SQRT(Inputs!$B$38)*L816+SQRT(1-Inputs!$B$38)*_xlfn.NORM.S.INV(RAND())</f>
        <v>8.1224156480665666E-2</v>
      </c>
      <c r="X816" s="23">
        <f ca="1">SQRT(Inputs!$B$38)*M816+SQRT(1-Inputs!$B$38)*_xlfn.NORM.S.INV(RAND())</f>
        <v>2.7119742142953962</v>
      </c>
      <c r="Y816" s="23">
        <f ca="1">SQRT(Inputs!$B$38)*C816+SQRT(1-Inputs!$B$38)*_xlfn.NORM.S.INV(RAND())</f>
        <v>-0.71457046560911497</v>
      </c>
      <c r="Z816" s="23">
        <f ca="1">SQRT(Inputs!$B$38)*D816+SQRT(1-Inputs!$B$38)*_xlfn.NORM.S.INV(RAND())</f>
        <v>1.7039882203191548</v>
      </c>
      <c r="AA816" s="23">
        <f ca="1">SQRT(Inputs!$B$38)*E816+SQRT(1-Inputs!$B$38)*_xlfn.NORM.S.INV(RAND())</f>
        <v>3.6463842000835051E-2</v>
      </c>
      <c r="AB816" s="23">
        <f ca="1">SQRT(Inputs!$B$38)*F816+SQRT(1-Inputs!$B$38)*_xlfn.NORM.S.INV(RAND())</f>
        <v>-0.96827657388285671</v>
      </c>
      <c r="AC816" s="23">
        <f ca="1">SQRT(Inputs!$B$38)*G816+SQRT(1-Inputs!$B$38)*_xlfn.NORM.S.INV(RAND())</f>
        <v>-1.5743453434403618</v>
      </c>
      <c r="AD816" s="23">
        <f ca="1">SQRT(Inputs!$B$38)*H816+SQRT(1-Inputs!$B$38)*_xlfn.NORM.S.INV(RAND())</f>
        <v>-1.1437617824817199</v>
      </c>
      <c r="AE816" s="23">
        <f ca="1">SQRT(Inputs!$B$38)*I816+SQRT(1-Inputs!$B$38)*_xlfn.NORM.S.INV(RAND())</f>
        <v>-0.65625132298103828</v>
      </c>
      <c r="AF816" s="23">
        <f ca="1">SQRT(Inputs!$B$38)*J816+SQRT(1-Inputs!$B$38)*_xlfn.NORM.S.INV(RAND())</f>
        <v>-2.1120748843866184</v>
      </c>
      <c r="AG816" s="23">
        <f ca="1">SQRT(Inputs!$B$38)*K816+SQRT(1-Inputs!$B$38)*_xlfn.NORM.S.INV(RAND())</f>
        <v>-0.64216485530583878</v>
      </c>
      <c r="AH816" s="23">
        <f ca="1">SQRT(Inputs!$B$38)*L816+SQRT(1-Inputs!$B$38)*_xlfn.NORM.S.INV(RAND())</f>
        <v>-0.64542154245607086</v>
      </c>
      <c r="AI816" s="23">
        <f ca="1">SQRT(Inputs!$B$38)*M816+SQRT(1-Inputs!$B$38)*_xlfn.NORM.S.INV(RAND())</f>
        <v>2.0264463116483293</v>
      </c>
      <c r="AJ816" s="23">
        <f ca="1">SQRT(Inputs!$B$38)*C816+SQRT(1-Inputs!$B$38)*_xlfn.NORM.S.INV(RAND())</f>
        <v>0.38882749108866377</v>
      </c>
      <c r="AK816" s="23">
        <f ca="1">SQRT(Inputs!$B$38)*D816+SQRT(1-Inputs!$B$38)*_xlfn.NORM.S.INV(RAND())</f>
        <v>0.77092537747422174</v>
      </c>
      <c r="AL816" s="23">
        <f ca="1">SQRT(Inputs!$B$38)*E816+SQRT(1-Inputs!$B$38)*_xlfn.NORM.S.INV(RAND())</f>
        <v>1.6807340445041952</v>
      </c>
      <c r="AM816" s="23">
        <f ca="1">SQRT(Inputs!$B$38)*F816+SQRT(1-Inputs!$B$38)*_xlfn.NORM.S.INV(RAND())</f>
        <v>-1.8700620254436915</v>
      </c>
      <c r="AN816" s="23">
        <f ca="1">SQRT(Inputs!$B$38)*G816+SQRT(1-Inputs!$B$38)*_xlfn.NORM.S.INV(RAND())</f>
        <v>0.37519569440219258</v>
      </c>
      <c r="AO816" s="23">
        <f ca="1">SQRT(Inputs!$B$38)*H816+SQRT(1-Inputs!$B$38)*_xlfn.NORM.S.INV(RAND())</f>
        <v>-0.97870676311085436</v>
      </c>
      <c r="AP816" s="23">
        <f ca="1">SQRT(Inputs!$B$38)*I816+SQRT(1-Inputs!$B$38)*_xlfn.NORM.S.INV(RAND())</f>
        <v>0.86346695418961961</v>
      </c>
      <c r="AQ816" s="23">
        <f ca="1">SQRT(Inputs!$B$38)*J816+SQRT(1-Inputs!$B$38)*_xlfn.NORM.S.INV(RAND())</f>
        <v>-2.722029865228015E-2</v>
      </c>
      <c r="AR816" s="23">
        <f ca="1">SQRT(Inputs!$B$38)*K816+SQRT(1-Inputs!$B$38)*_xlfn.NORM.S.INV(RAND())</f>
        <v>-1.2705347028908143</v>
      </c>
      <c r="AS816" s="23">
        <f ca="1">SQRT(Inputs!$B$38)*L816+SQRT(1-Inputs!$B$38)*_xlfn.NORM.S.INV(RAND())</f>
        <v>0.19222686924005977</v>
      </c>
      <c r="AT816" s="23">
        <f ca="1">SQRT(Inputs!$B$38)*M816+SQRT(1-Inputs!$B$38)*_xlfn.NORM.S.INV(RAND())</f>
        <v>1.6372365774077091</v>
      </c>
      <c r="AU816" s="15">
        <f ca="1">Inputs!$B$6*EXP($B$8-0.5*C$5^2+C$5*N816)</f>
        <v>6106.8437783197287</v>
      </c>
      <c r="AV816" s="15">
        <f t="shared" ca="1" si="437"/>
        <v>7129.4242853876704</v>
      </c>
      <c r="AW816" s="15">
        <f t="shared" ca="1" si="438"/>
        <v>7089.2790497745536</v>
      </c>
      <c r="AX816" s="15">
        <f t="shared" ca="1" si="439"/>
        <v>8930.0753356556215</v>
      </c>
      <c r="AY816" s="15">
        <f t="shared" ca="1" si="440"/>
        <v>9075.2703505411409</v>
      </c>
      <c r="AZ816" s="15">
        <f t="shared" ca="1" si="441"/>
        <v>10545.979862335867</v>
      </c>
      <c r="BA816" s="15">
        <f t="shared" ca="1" si="442"/>
        <v>12248.850916599498</v>
      </c>
      <c r="BB816" s="15">
        <f t="shared" ca="1" si="443"/>
        <v>16581.628198781935</v>
      </c>
      <c r="BC816" s="15">
        <f t="shared" ca="1" si="444"/>
        <v>19513.219823645682</v>
      </c>
      <c r="BD816" s="15">
        <f t="shared" ca="1" si="445"/>
        <v>24087.840849010376</v>
      </c>
      <c r="BE816" s="15">
        <f t="shared" ca="1" si="446"/>
        <v>37786.76568504137</v>
      </c>
      <c r="BF816" s="15">
        <f ca="1">Inputs!$B$13*EXP($B$9-0.5*C$6^2+C$6*Y816)</f>
        <v>12004.145011498777</v>
      </c>
      <c r="BG816" s="15">
        <f t="shared" ca="1" si="447"/>
        <v>19896.236393825893</v>
      </c>
      <c r="BH816" s="15">
        <f t="shared" ca="1" si="448"/>
        <v>24457.006017654407</v>
      </c>
      <c r="BI816" s="15">
        <f t="shared" ca="1" si="449"/>
        <v>25793.619785497252</v>
      </c>
      <c r="BJ816" s="15">
        <f t="shared" ca="1" si="450"/>
        <v>25201.31112758374</v>
      </c>
      <c r="BK816" s="15">
        <f t="shared" ca="1" si="451"/>
        <v>26469.832393092802</v>
      </c>
      <c r="BL816" s="15">
        <f t="shared" ca="1" si="452"/>
        <v>29864.087680732653</v>
      </c>
      <c r="BM816" s="15">
        <f t="shared" ca="1" si="453"/>
        <v>28237.620439588067</v>
      </c>
      <c r="BN816" s="15">
        <f t="shared" ca="1" si="454"/>
        <v>32156.452145176238</v>
      </c>
      <c r="BO816" s="15">
        <f t="shared" ca="1" si="455"/>
        <v>36705.475641209552</v>
      </c>
      <c r="BP816" s="15">
        <f t="shared" ca="1" si="456"/>
        <v>56837.11868663365</v>
      </c>
      <c r="BQ816" s="15">
        <f ca="1">Inputs!$B$20*EXP($B$10-0.5*C$7^2+C$7*AJ816)</f>
        <v>4923.815738430173</v>
      </c>
      <c r="BR816" s="15">
        <f t="shared" ca="1" si="457"/>
        <v>8534.3209742399558</v>
      </c>
      <c r="BS816" s="15">
        <f t="shared" ca="1" si="458"/>
        <v>18938.081651633045</v>
      </c>
      <c r="BT816" s="15">
        <f t="shared" ca="1" si="459"/>
        <v>15987.356372405502</v>
      </c>
      <c r="BU816" s="15">
        <f t="shared" ca="1" si="460"/>
        <v>24262.199829220004</v>
      </c>
      <c r="BV816" s="15">
        <f t="shared" ca="1" si="461"/>
        <v>27076.026097303384</v>
      </c>
      <c r="BW816" s="15">
        <f t="shared" ca="1" si="462"/>
        <v>45359.206494137186</v>
      </c>
      <c r="BX816" s="15">
        <f t="shared" ca="1" si="463"/>
        <v>63096.879316095401</v>
      </c>
      <c r="BY816" s="15">
        <f t="shared" ca="1" si="464"/>
        <v>69331.135361908251</v>
      </c>
      <c r="BZ816" s="15">
        <f t="shared" ca="1" si="465"/>
        <v>100780.4614879205</v>
      </c>
      <c r="CA816" s="15">
        <f t="shared" ca="1" si="466"/>
        <v>189370.23231097974</v>
      </c>
      <c r="CB816" s="15">
        <f ca="1">(AU816*DCF!C$10-DCF!C$5*MAX(AU816*DCF!C$10,0)-MAX(AU816-Inputs!$B$6,0)/Inputs!$B$10)*DCF!C$6</f>
        <v>1034.9130705020402</v>
      </c>
      <c r="CC816" s="15">
        <f ca="1">(AV816*DCF!D$10-DCF!D$5*MAX(AV816*DCF!D$10,0)-MAX(AV816-AU816,0)/Inputs!$B$10)*DCF!D$6</f>
        <v>1488.4193754837202</v>
      </c>
      <c r="CD816" s="15">
        <f ca="1">(AW816*DCF!E$10-DCF!E$5*MAX(AW816*DCF!E$10,0)-MAX(AW816-AV816,0)/Inputs!$B$10)*DCF!E$6</f>
        <v>1636.8016807684235</v>
      </c>
      <c r="CE816" s="15">
        <f ca="1">(AX816*DCF!F$10-DCF!F$5*MAX(AX816*DCF!F$10,0)-MAX(AX816-AW816,0)/Inputs!$B$10)*DCF!F$6</f>
        <v>1566.3971456629163</v>
      </c>
      <c r="CF816" s="15">
        <f ca="1">(AY816*DCF!G$10-DCF!G$5*MAX(AY816*DCF!G$10,0)-MAX(AY816-AX816,0)/Inputs!$B$10)*DCF!G$6</f>
        <v>1841.9583369334675</v>
      </c>
      <c r="CG816" s="15">
        <f ca="1">(AZ816*DCF!H$10-DCF!H$5*MAX(AZ816*DCF!H$10,0)-MAX(AZ816-AY816,0)/Inputs!$B$10)*DCF!H$6</f>
        <v>1786.3587149399661</v>
      </c>
      <c r="CH816" s="15">
        <f ca="1">(BA816*DCF!I$10-DCF!I$5*MAX(BA816*DCF!I$10,0)-MAX(BA816-AZ816,0)/Inputs!$B$10)*DCF!I$6</f>
        <v>1958.0877069106839</v>
      </c>
      <c r="CI816" s="15">
        <f ca="1">(BB816*DCF!J$10-DCF!J$5*MAX(BB816*DCF!J$10,0)-MAX(BB816-BA816,0)/Inputs!$B$10)*DCF!J$6</f>
        <v>2188.8848749905078</v>
      </c>
      <c r="CJ816" s="15">
        <f ca="1">(BC816*DCF!K$10-DCF!K$5*MAX(BC816*DCF!K$10,0)-MAX(BC816-BB816,0)/Inputs!$B$10)*DCF!K$6</f>
        <v>2730.9368070373466</v>
      </c>
      <c r="CK816" s="15">
        <f ca="1">(BD816*DCF!L$10-DCF!L$5*MAX(BD816*DCF!L$10,0)-MAX(BD816-BC816,0)/Inputs!$B$10)*DCF!L$6</f>
        <v>3041.3318854738895</v>
      </c>
      <c r="CL816" s="15">
        <f ca="1">(BE816*DCF!M$10-DCF!M$5*MAX(BE816*DCF!M$10,0)-MAX(BE816-BD816,0)/Inputs!$B$10)*DCF!M$6</f>
        <v>3695.7184305417436</v>
      </c>
      <c r="CM816" s="15">
        <f ca="1">(BF816*DCF!C$28-DCF!C$5*MAX(BF816*DCF!C$28,0)-MAX(BF816-Inputs!$B$13,0)/Inputs!$B$17)*DCF!C$6</f>
        <v>3521.0586165085069</v>
      </c>
      <c r="CN816" s="15">
        <f ca="1">(BG816*DCF!D$28-DCF!D$5*MAX(BG816*DCF!D$28,0)-MAX(BG816-BF816,0)/Inputs!$B$17)*DCF!D$6</f>
        <v>4176.1555597387933</v>
      </c>
      <c r="CO816" s="15">
        <f ca="1">(BH816*DCF!E$28-DCF!E$5*MAX(BH816*DCF!E$28,0)-MAX(BH816-BG816,0)/Inputs!$B$17)*DCF!E$6</f>
        <v>6027.7946816384638</v>
      </c>
      <c r="CP816" s="15">
        <f ca="1">(BI816*DCF!F$28-DCF!F$5*MAX(BI816*DCF!F$28,0)-MAX(BI816-BH816,0)/Inputs!$B$17)*DCF!F$6</f>
        <v>6758.9366823429027</v>
      </c>
      <c r="CQ816" s="15">
        <f ca="1">(BJ816*DCF!G$28-DCF!G$5*MAX(BJ816*DCF!G$28,0)-MAX(BJ816-BI816,0)/Inputs!$B$17)*DCF!G$6</f>
        <v>6538.6713738481658</v>
      </c>
      <c r="CR816" s="15">
        <f ca="1">(BK816*DCF!H$28-DCF!H$5*MAX(BK816*DCF!H$28,0)-MAX(BK816-BJ816,0)/Inputs!$B$17)*DCF!H$6</f>
        <v>6349.1889798286802</v>
      </c>
      <c r="CS816" s="15">
        <f ca="1">(BL816*DCF!I$28-DCF!I$5*MAX(BL816*DCF!I$28,0)-MAX(BL816-BK816,0)/Inputs!$B$17)*DCF!I$6</f>
        <v>6535.4512260499969</v>
      </c>
      <c r="CT816" s="15">
        <f ca="1">(BM816*DCF!J$28-DCF!J$5*MAX(BM816*DCF!J$28,0)-MAX(BM816-BL816,0)/Inputs!$B$17)*DCF!J$6</f>
        <v>6299.3335442332718</v>
      </c>
      <c r="CU816" s="15">
        <f ca="1">(BN816*DCF!K$28-DCF!K$5*MAX(BN816*DCF!K$28,0)-MAX(BN816-BM816,0)/Inputs!$B$17)*DCF!K$6</f>
        <v>6310.8988404337206</v>
      </c>
      <c r="CV816" s="15">
        <f ca="1">(BO816*DCF!L$28-DCF!L$5*MAX(BO816*DCF!L$28,0)-MAX(BO816-BN816,0)/Inputs!$B$17)*DCF!L$6</f>
        <v>6808.7832397065704</v>
      </c>
      <c r="CW816" s="15">
        <f ca="1">(BP816*DCF!M$28-DCF!M$5*MAX(BP816*DCF!M$28,0)-MAX(BP816-BO816,0)/Inputs!$B$17)*DCF!M$6</f>
        <v>8589.6143909647744</v>
      </c>
      <c r="CX816" s="15">
        <f ca="1">(BQ816*DCF!C$46-DCF!C$5*MAX(BQ816*DCF!C$46,0)-MAX(BQ816-Inputs!$B$20,0)/Inputs!$B$24)*DCF!C$6</f>
        <v>-1932.8977402518517</v>
      </c>
      <c r="CY816" s="15">
        <f ca="1">(BR816*DCF!D$46-DCF!D$5*MAX(BR816*DCF!D$46,0)-MAX(BR816-BQ816,0)/Inputs!$B$24)*DCF!D$6</f>
        <v>-2997.1821815704457</v>
      </c>
      <c r="CZ816" s="15">
        <f ca="1">(BS816*DCF!E$46-DCF!E$5*MAX(BS816*DCF!E$46,0)-MAX(BS816-BR816,0)/Inputs!$B$24)*DCF!E$6</f>
        <v>-6340.3371770066833</v>
      </c>
      <c r="DA816" s="15">
        <f ca="1">(BT816*DCF!F$46-DCF!F$5*MAX(BT816*DCF!F$46,0)-MAX(BT816-BS816,0)/Inputs!$B$24)*DCF!F$6</f>
        <v>-1164.3003708162091</v>
      </c>
      <c r="DB816" s="15">
        <f ca="1">(BU816*DCF!G$46-DCF!G$5*MAX(BU816*DCF!G$46,0)-MAX(BU816-BT816,0)/Inputs!$B$24)*DCF!G$6</f>
        <v>-3599.6263139296502</v>
      </c>
      <c r="DC816" s="15">
        <f ca="1">(BV816*DCF!H$46-DCF!H$5*MAX(BV816*DCF!H$46,0)-MAX(BV816-BU816,0)/Inputs!$B$24)*DCF!H$6</f>
        <v>-874.37927220732342</v>
      </c>
      <c r="DD816" s="15">
        <f ca="1">(BW816*DCF!I$46-DCF!I$5*MAX(BW816*DCF!I$46,0)-MAX(BW816-BV816,0)/Inputs!$B$24)*DCF!I$6</f>
        <v>-4200.8053432006409</v>
      </c>
      <c r="DE816" s="15">
        <f ca="1">(BX816*DCF!J$46-DCF!J$5*MAX(BX816*DCF!J$46,0)-MAX(BX816-BW816,0)/Inputs!$B$24)*DCF!J$6</f>
        <v>-2057.0014875449133</v>
      </c>
      <c r="DF816" s="15">
        <f ca="1">(BY816*DCF!K$46-DCF!K$5*MAX(BY816*DCF!K$46,0)-MAX(BY816-BX816,0)/Inputs!$B$24)*DCF!K$6</f>
        <v>2433.1989169916883</v>
      </c>
      <c r="DG816" s="15">
        <f ca="1">(BZ816*DCF!L$46-DCF!L$5*MAX(BZ816*DCF!L$46,0)-MAX(BZ816-BY816,0)/Inputs!$B$24)*DCF!L$6</f>
        <v>-150.59945432836577</v>
      </c>
      <c r="DH816" s="15">
        <f ca="1">(CA816*DCF!M$46-DCF!M$5*MAX(CA816*DCF!M$46,0)-MAX(CA816-BZ816,0)/Inputs!$B$24)*DCF!M$6</f>
        <v>-3674.357887293962</v>
      </c>
      <c r="DI816" s="15">
        <f ca="1">SUM(CB816:CL816)+BE816*DCF!M$10*(1+Inputs!$B$30)*(1-Inputs!$B$33)*(1-Inputs!$B$30/Inputs!$B$31)/(Inputs!$B$29-Inputs!$B$30)*DCF!M$6</f>
        <v>128130.8766089619</v>
      </c>
      <c r="DJ816" s="15">
        <f ca="1">SUM(CM816:CW816)+BP816*DCF!M$28*(1+Inputs!$B$30)*(1-Inputs!$B$33)*(1-Inputs!$B$30/Inputs!$B$31)/(Inputs!$B$29-Inputs!$B$30)*DCF!M$6</f>
        <v>278820.49099927722</v>
      </c>
      <c r="DK816" s="15">
        <f ca="1">SUM(CX816:DH816)+CA816*DCF!M$46*(1+Inputs!$B$30)*(1-Inputs!$B$33)*(1-Inputs!$B$30/Inputs!$B$31)/(Inputs!$B$29-Inputs!$B$30)*DCF!M$6</f>
        <v>268230.52317969495</v>
      </c>
      <c r="DM816" s="15">
        <f ca="1">DI816+DJ816+DK816+Inputs!$B$34+Inputs!$B$36-Inputs!$B$35</f>
        <v>752032.89078793407</v>
      </c>
    </row>
    <row r="817" spans="1:117" x14ac:dyDescent="0.75">
      <c r="A817" s="11">
        <v>804</v>
      </c>
      <c r="C817" s="23">
        <f t="shared" ca="1" si="470"/>
        <v>1.4142324363051531</v>
      </c>
      <c r="D817" s="23">
        <f t="shared" ca="1" si="470"/>
        <v>-0.71372724628121986</v>
      </c>
      <c r="E817" s="23">
        <f t="shared" ca="1" si="470"/>
        <v>-0.3651188478096784</v>
      </c>
      <c r="F817" s="23">
        <f t="shared" ca="1" si="470"/>
        <v>-1.0637110517348516</v>
      </c>
      <c r="G817" s="23">
        <f t="shared" ca="1" si="470"/>
        <v>0.55821146638027908</v>
      </c>
      <c r="H817" s="23">
        <f t="shared" ca="1" si="470"/>
        <v>-0.44626221032277658</v>
      </c>
      <c r="I817" s="23">
        <f t="shared" ca="1" si="470"/>
        <v>-1.4063411232640393</v>
      </c>
      <c r="J817" s="23">
        <f t="shared" ca="1" si="470"/>
        <v>-0.33849082273094783</v>
      </c>
      <c r="K817" s="23">
        <f t="shared" ca="1" si="470"/>
        <v>-0.44683385833786043</v>
      </c>
      <c r="L817" s="23">
        <f t="shared" ca="1" si="470"/>
        <v>-2.0086333071802018</v>
      </c>
      <c r="M817" s="23">
        <f t="shared" ca="1" si="470"/>
        <v>-0.79442639553348948</v>
      </c>
      <c r="N817" s="23">
        <f ca="1">SQRT(Inputs!$B$38)*C817+SQRT(1-Inputs!$B$38)*_xlfn.NORM.S.INV(RAND())</f>
        <v>0.68186248981428321</v>
      </c>
      <c r="O817" s="23">
        <f ca="1">SQRT(Inputs!$B$38)*D817+SQRT(1-Inputs!$B$38)*_xlfn.NORM.S.INV(RAND())</f>
        <v>0.29081538586157213</v>
      </c>
      <c r="P817" s="23">
        <f ca="1">SQRT(Inputs!$B$38)*E817+SQRT(1-Inputs!$B$38)*_xlfn.NORM.S.INV(RAND())</f>
        <v>-0.59455924063520815</v>
      </c>
      <c r="Q817" s="23">
        <f ca="1">SQRT(Inputs!$B$38)*F817+SQRT(1-Inputs!$B$38)*_xlfn.NORM.S.INV(RAND())</f>
        <v>-1.0673867049286845</v>
      </c>
      <c r="R817" s="23">
        <f ca="1">SQRT(Inputs!$B$38)*G817+SQRT(1-Inputs!$B$38)*_xlfn.NORM.S.INV(RAND())</f>
        <v>0.54211844238539764</v>
      </c>
      <c r="S817" s="23">
        <f ca="1">SQRT(Inputs!$B$38)*H817+SQRT(1-Inputs!$B$38)*_xlfn.NORM.S.INV(RAND())</f>
        <v>-0.27084760439231603</v>
      </c>
      <c r="T817" s="23">
        <f ca="1">SQRT(Inputs!$B$38)*I817+SQRT(1-Inputs!$B$38)*_xlfn.NORM.S.INV(RAND())</f>
        <v>-0.75966548292469649</v>
      </c>
      <c r="U817" s="23">
        <f ca="1">SQRT(Inputs!$B$38)*J817+SQRT(1-Inputs!$B$38)*_xlfn.NORM.S.INV(RAND())</f>
        <v>-0.21835446745269033</v>
      </c>
      <c r="V817" s="23">
        <f ca="1">SQRT(Inputs!$B$38)*K817+SQRT(1-Inputs!$B$38)*_xlfn.NORM.S.INV(RAND())</f>
        <v>0.18037297982353523</v>
      </c>
      <c r="W817" s="23">
        <f ca="1">SQRT(Inputs!$B$38)*L817+SQRT(1-Inputs!$B$38)*_xlfn.NORM.S.INV(RAND())</f>
        <v>7.0347443237306129E-2</v>
      </c>
      <c r="X817" s="23">
        <f ca="1">SQRT(Inputs!$B$38)*M817+SQRT(1-Inputs!$B$38)*_xlfn.NORM.S.INV(RAND())</f>
        <v>-8.1560505691298413E-2</v>
      </c>
      <c r="Y817" s="23">
        <f ca="1">SQRT(Inputs!$B$38)*C817+SQRT(1-Inputs!$B$38)*_xlfn.NORM.S.INV(RAND())</f>
        <v>1.6178380861548933</v>
      </c>
      <c r="Z817" s="23">
        <f ca="1">SQRT(Inputs!$B$38)*D817+SQRT(1-Inputs!$B$38)*_xlfn.NORM.S.INV(RAND())</f>
        <v>7.1081085235524422E-2</v>
      </c>
      <c r="AA817" s="23">
        <f ca="1">SQRT(Inputs!$B$38)*E817+SQRT(1-Inputs!$B$38)*_xlfn.NORM.S.INV(RAND())</f>
        <v>-0.92686180389376671</v>
      </c>
      <c r="AB817" s="23">
        <f ca="1">SQRT(Inputs!$B$38)*F817+SQRT(1-Inputs!$B$38)*_xlfn.NORM.S.INV(RAND())</f>
        <v>-2.0305241593289032</v>
      </c>
      <c r="AC817" s="23">
        <f ca="1">SQRT(Inputs!$B$38)*G817+SQRT(1-Inputs!$B$38)*_xlfn.NORM.S.INV(RAND())</f>
        <v>-0.78242553578587448</v>
      </c>
      <c r="AD817" s="23">
        <f ca="1">SQRT(Inputs!$B$38)*H817+SQRT(1-Inputs!$B$38)*_xlfn.NORM.S.INV(RAND())</f>
        <v>-1.0731342964296646</v>
      </c>
      <c r="AE817" s="23">
        <f ca="1">SQRT(Inputs!$B$38)*I817+SQRT(1-Inputs!$B$38)*_xlfn.NORM.S.INV(RAND())</f>
        <v>-0.93011682496059889</v>
      </c>
      <c r="AF817" s="23">
        <f ca="1">SQRT(Inputs!$B$38)*J817+SQRT(1-Inputs!$B$38)*_xlfn.NORM.S.INV(RAND())</f>
        <v>-0.68877133668581059</v>
      </c>
      <c r="AG817" s="23">
        <f ca="1">SQRT(Inputs!$B$38)*K817+SQRT(1-Inputs!$B$38)*_xlfn.NORM.S.INV(RAND())</f>
        <v>-0.73038637769620374</v>
      </c>
      <c r="AH817" s="23">
        <f ca="1">SQRT(Inputs!$B$38)*L817+SQRT(1-Inputs!$B$38)*_xlfn.NORM.S.INV(RAND())</f>
        <v>-1.363574456921532</v>
      </c>
      <c r="AI817" s="23">
        <f ca="1">SQRT(Inputs!$B$38)*M817+SQRT(1-Inputs!$B$38)*_xlfn.NORM.S.INV(RAND())</f>
        <v>0.74242114308147744</v>
      </c>
      <c r="AJ817" s="23">
        <f ca="1">SQRT(Inputs!$B$38)*C817+SQRT(1-Inputs!$B$38)*_xlfn.NORM.S.INV(RAND())</f>
        <v>2.2462312835100491</v>
      </c>
      <c r="AK817" s="23">
        <f ca="1">SQRT(Inputs!$B$38)*D817+SQRT(1-Inputs!$B$38)*_xlfn.NORM.S.INV(RAND())</f>
        <v>-0.41766330882417491</v>
      </c>
      <c r="AL817" s="23">
        <f ca="1">SQRT(Inputs!$B$38)*E817+SQRT(1-Inputs!$B$38)*_xlfn.NORM.S.INV(RAND())</f>
        <v>-0.73432267359991255</v>
      </c>
      <c r="AM817" s="23">
        <f ca="1">SQRT(Inputs!$B$38)*F817+SQRT(1-Inputs!$B$38)*_xlfn.NORM.S.INV(RAND())</f>
        <v>-1.8776783514891866</v>
      </c>
      <c r="AN817" s="23">
        <f ca="1">SQRT(Inputs!$B$38)*G817+SQRT(1-Inputs!$B$38)*_xlfn.NORM.S.INV(RAND())</f>
        <v>1.2553834870863312</v>
      </c>
      <c r="AO817" s="23">
        <f ca="1">SQRT(Inputs!$B$38)*H817+SQRT(1-Inputs!$B$38)*_xlfn.NORM.S.INV(RAND())</f>
        <v>0.6117249933612271</v>
      </c>
      <c r="AP817" s="23">
        <f ca="1">SQRT(Inputs!$B$38)*I817+SQRT(1-Inputs!$B$38)*_xlfn.NORM.S.INV(RAND())</f>
        <v>1.7814142932447652E-2</v>
      </c>
      <c r="AQ817" s="23">
        <f ca="1">SQRT(Inputs!$B$38)*J817+SQRT(1-Inputs!$B$38)*_xlfn.NORM.S.INV(RAND())</f>
        <v>-0.93359046778092236</v>
      </c>
      <c r="AR817" s="23">
        <f ca="1">SQRT(Inputs!$B$38)*K817+SQRT(1-Inputs!$B$38)*_xlfn.NORM.S.INV(RAND())</f>
        <v>-0.10821804070461927</v>
      </c>
      <c r="AS817" s="23">
        <f ca="1">SQRT(Inputs!$B$38)*L817+SQRT(1-Inputs!$B$38)*_xlfn.NORM.S.INV(RAND())</f>
        <v>-0.76393721137794912</v>
      </c>
      <c r="AT817" s="23">
        <f ca="1">SQRT(Inputs!$B$38)*M817+SQRT(1-Inputs!$B$38)*_xlfn.NORM.S.INV(RAND())</f>
        <v>-1.2618570928235255</v>
      </c>
      <c r="AU817" s="15">
        <f ca="1">Inputs!$B$6*EXP($B$8-0.5*C$5^2+C$5*N817)</f>
        <v>5541.3176496114911</v>
      </c>
      <c r="AV817" s="15">
        <f t="shared" ca="1" si="437"/>
        <v>7039.7620254708763</v>
      </c>
      <c r="AW817" s="15">
        <f t="shared" ca="1" si="438"/>
        <v>7922.249134213881</v>
      </c>
      <c r="AX817" s="15">
        <f t="shared" ca="1" si="439"/>
        <v>8464.7578337225114</v>
      </c>
      <c r="AY817" s="15">
        <f t="shared" ca="1" si="440"/>
        <v>11020.935383985938</v>
      </c>
      <c r="AZ817" s="15">
        <f t="shared" ca="1" si="441"/>
        <v>13082.821619093098</v>
      </c>
      <c r="BA817" s="15">
        <f t="shared" ca="1" si="442"/>
        <v>14786.416349764311</v>
      </c>
      <c r="BB817" s="15">
        <f t="shared" ca="1" si="443"/>
        <v>17711.341391310041</v>
      </c>
      <c r="BC817" s="15">
        <f t="shared" ca="1" si="444"/>
        <v>22072.878815837888</v>
      </c>
      <c r="BD817" s="15">
        <f t="shared" ca="1" si="445"/>
        <v>27219.872772561681</v>
      </c>
      <c r="BE817" s="15">
        <f t="shared" ca="1" si="446"/>
        <v>33107.605905487864</v>
      </c>
      <c r="BF817" s="15">
        <f ca="1">Inputs!$B$13*EXP($B$9-0.5*C$6^2+C$6*Y817)</f>
        <v>19061.04295225794</v>
      </c>
      <c r="BG817" s="15">
        <f t="shared" ca="1" si="447"/>
        <v>23530.231388744862</v>
      </c>
      <c r="BH817" s="15">
        <f t="shared" ca="1" si="448"/>
        <v>24652.972579489458</v>
      </c>
      <c r="BI817" s="15">
        <f t="shared" ca="1" si="449"/>
        <v>22078.567463070136</v>
      </c>
      <c r="BJ817" s="15">
        <f t="shared" ca="1" si="450"/>
        <v>24180.049648242242</v>
      </c>
      <c r="BK817" s="15">
        <f t="shared" ca="1" si="451"/>
        <v>25642.548435985937</v>
      </c>
      <c r="BL817" s="15">
        <f t="shared" ca="1" si="452"/>
        <v>27921.956065249662</v>
      </c>
      <c r="BM817" s="15">
        <f t="shared" ca="1" si="453"/>
        <v>31507.492128656711</v>
      </c>
      <c r="BN817" s="15">
        <f t="shared" ca="1" si="454"/>
        <v>35502.788143596175</v>
      </c>
      <c r="BO817" s="15">
        <f t="shared" ca="1" si="455"/>
        <v>37279.582638839129</v>
      </c>
      <c r="BP817" s="15">
        <f t="shared" ca="1" si="456"/>
        <v>49910.632620508884</v>
      </c>
      <c r="BQ817" s="15">
        <f ca="1">Inputs!$B$20*EXP($B$10-0.5*C$7^2+C$7*AJ817)</f>
        <v>9515.0309814324864</v>
      </c>
      <c r="BR817" s="15">
        <f t="shared" ca="1" si="457"/>
        <v>11306.895455506217</v>
      </c>
      <c r="BS817" s="15">
        <f t="shared" ca="1" si="458"/>
        <v>12539.459645467561</v>
      </c>
      <c r="BT817" s="15">
        <f t="shared" ca="1" si="459"/>
        <v>10564.568649376672</v>
      </c>
      <c r="BU817" s="15">
        <f t="shared" ca="1" si="460"/>
        <v>19838.135739411566</v>
      </c>
      <c r="BV817" s="15">
        <f t="shared" ca="1" si="461"/>
        <v>31679.101978879135</v>
      </c>
      <c r="BW817" s="15">
        <f t="shared" ca="1" si="462"/>
        <v>44373.387962486609</v>
      </c>
      <c r="BX817" s="15">
        <f t="shared" ca="1" si="463"/>
        <v>51469.751998340711</v>
      </c>
      <c r="BY817" s="15">
        <f t="shared" ca="1" si="464"/>
        <v>70640.030246384689</v>
      </c>
      <c r="BZ817" s="15">
        <f t="shared" ca="1" si="465"/>
        <v>86131.233286595496</v>
      </c>
      <c r="CA817" s="15">
        <f t="shared" ca="1" si="466"/>
        <v>96685.202402834781</v>
      </c>
      <c r="CB817" s="15">
        <f ca="1">(AU817*DCF!C$10-DCF!C$5*MAX(AU817*DCF!C$10,0)-MAX(AU817-Inputs!$B$6,0)/Inputs!$B$10)*DCF!C$6</f>
        <v>1038.9453725995725</v>
      </c>
      <c r="CC817" s="15">
        <f ca="1">(AV817*DCF!D$10-DCF!D$5*MAX(AV817*DCF!D$10,0)-MAX(AV817-AU817,0)/Inputs!$B$10)*DCF!D$6</f>
        <v>1350.5378569082643</v>
      </c>
      <c r="CD817" s="15">
        <f ca="1">(AW817*DCF!E$10-DCF!E$5*MAX(AW817*DCF!E$10,0)-MAX(AW817-AV817,0)/Inputs!$B$10)*DCF!E$6</f>
        <v>1630.3485713373295</v>
      </c>
      <c r="CE817" s="15">
        <f ca="1">(AX817*DCF!F$10-DCF!F$5*MAX(AX817*DCF!F$10,0)-MAX(AX817-AW817,0)/Inputs!$B$10)*DCF!F$6</f>
        <v>1734.9605349593958</v>
      </c>
      <c r="CF817" s="15">
        <f ca="1">(AY817*DCF!G$10-DCF!G$5*MAX(AY817*DCF!G$10,0)-MAX(AY817-AX817,0)/Inputs!$B$10)*DCF!G$6</f>
        <v>1779.410357220904</v>
      </c>
      <c r="CG817" s="15">
        <f ca="1">(AZ817*DCF!H$10-DCF!H$5*MAX(AZ817*DCF!H$10,0)-MAX(AZ817-AY817,0)/Inputs!$B$10)*DCF!H$6</f>
        <v>2173.9143361768988</v>
      </c>
      <c r="CH817" s="15">
        <f ca="1">(BA817*DCF!I$10-DCF!I$5*MAX(BA817*DCF!I$10,0)-MAX(BA817-AZ817,0)/Inputs!$B$10)*DCF!I$6</f>
        <v>2421.4896325940258</v>
      </c>
      <c r="CI817" s="15">
        <f ca="1">(BB817*DCF!J$10-DCF!J$5*MAX(BB817*DCF!J$10,0)-MAX(BB817-BA817,0)/Inputs!$B$10)*DCF!J$6</f>
        <v>2596.0830876551404</v>
      </c>
      <c r="CJ817" s="15">
        <f ca="1">(BC817*DCF!K$10-DCF!K$5*MAX(BC817*DCF!K$10,0)-MAX(BC817-BB817,0)/Inputs!$B$10)*DCF!K$6</f>
        <v>2942.8301522416223</v>
      </c>
      <c r="CK817" s="15">
        <f ca="1">(BD817*DCF!L$10-DCF!L$5*MAX(BD817*DCF!L$10,0)-MAX(BD817-BC817,0)/Inputs!$B$10)*DCF!L$6</f>
        <v>3439.6847706117278</v>
      </c>
      <c r="CL817" s="15">
        <f ca="1">(BE817*DCF!M$10-DCF!M$5*MAX(BE817*DCF!M$10,0)-MAX(BE817-BD817,0)/Inputs!$B$10)*DCF!M$6</f>
        <v>3968.5587759701248</v>
      </c>
      <c r="CM817" s="15">
        <f ca="1">(BF817*DCF!C$28-DCF!C$5*MAX(BF817*DCF!C$28,0)-MAX(BF817-Inputs!$B$13,0)/Inputs!$B$17)*DCF!C$6</f>
        <v>4045.0090104457336</v>
      </c>
      <c r="CN817" s="15">
        <f ca="1">(BG817*DCF!D$28-DCF!D$5*MAX(BG817*DCF!D$28,0)-MAX(BG817-BF817,0)/Inputs!$B$17)*DCF!D$6</f>
        <v>5976.7130366718575</v>
      </c>
      <c r="CO817" s="15">
        <f ca="1">(BH817*DCF!E$28-DCF!E$5*MAX(BH817*DCF!E$28,0)-MAX(BH817-BG817,0)/Inputs!$B$17)*DCF!E$6</f>
        <v>6760.8839818656243</v>
      </c>
      <c r="CP817" s="15">
        <f ca="1">(BI817*DCF!F$28-DCF!F$5*MAX(BI817*DCF!F$28,0)-MAX(BI817-BH817,0)/Inputs!$B$17)*DCF!F$6</f>
        <v>5993.7494977142696</v>
      </c>
      <c r="CQ817" s="15">
        <f ca="1">(BJ817*DCF!G$28-DCF!G$5*MAX(BJ817*DCF!G$28,0)-MAX(BJ817-BI817,0)/Inputs!$B$17)*DCF!G$6</f>
        <v>5920.2487913076702</v>
      </c>
      <c r="CR817" s="15">
        <f ca="1">(BK817*DCF!H$28-DCF!H$5*MAX(BK817*DCF!H$28,0)-MAX(BK817-BJ817,0)/Inputs!$B$17)*DCF!H$6</f>
        <v>6114.4538667799125</v>
      </c>
      <c r="CS817" s="15">
        <f ca="1">(BL817*DCF!I$28-DCF!I$5*MAX(BL817*DCF!I$28,0)-MAX(BL817-BK817,0)/Inputs!$B$17)*DCF!I$6</f>
        <v>6238.7678953408804</v>
      </c>
      <c r="CT817" s="15">
        <f ca="1">(BM817*DCF!J$28-DCF!J$5*MAX(BM817*DCF!J$28,0)-MAX(BM817-BL817,0)/Inputs!$B$17)*DCF!J$6</f>
        <v>6553.3735916145051</v>
      </c>
      <c r="CU817" s="15">
        <f ca="1">(BN817*DCF!K$28-DCF!K$5*MAX(BN817*DCF!K$28,0)-MAX(BN817-BM817,0)/Inputs!$B$17)*DCF!K$6</f>
        <v>7008.2230358799325</v>
      </c>
      <c r="CV817" s="15">
        <f ca="1">(BO817*DCF!L$28-DCF!L$5*MAX(BO817*DCF!L$28,0)-MAX(BO817-BN817,0)/Inputs!$B$17)*DCF!L$6</f>
        <v>7237.0119702579395</v>
      </c>
      <c r="CW817" s="15">
        <f ca="1">(BP817*DCF!M$28-DCF!M$5*MAX(BP817*DCF!M$28,0)-MAX(BP817-BO817,0)/Inputs!$B$17)*DCF!M$6</f>
        <v>8070.4147655969973</v>
      </c>
      <c r="CX817" s="15">
        <f ca="1">(BQ817*DCF!C$46-DCF!C$5*MAX(BQ817*DCF!C$46,0)-MAX(BQ817-Inputs!$B$20,0)/Inputs!$B$24)*DCF!C$6</f>
        <v>-5113.8782781287437</v>
      </c>
      <c r="CY817" s="15">
        <f ca="1">(BR817*DCF!D$46-DCF!D$5*MAX(BR817*DCF!D$46,0)-MAX(BR817-BQ817,0)/Inputs!$B$24)*DCF!D$6</f>
        <v>-2694.3970713060362</v>
      </c>
      <c r="CZ817" s="15">
        <f ca="1">(BS817*DCF!E$46-DCF!E$5*MAX(BS817*DCF!E$46,0)-MAX(BS817-BR817,0)/Inputs!$B$24)*DCF!E$6</f>
        <v>-1968.6558076411191</v>
      </c>
      <c r="DA817" s="15">
        <f ca="1">(BT817*DCF!F$46-DCF!F$5*MAX(BT817*DCF!F$46,0)-MAX(BT817-BS817,0)/Inputs!$B$24)*DCF!F$6</f>
        <v>-769.37868334587051</v>
      </c>
      <c r="DB817" s="15">
        <f ca="1">(BU817*DCF!G$46-DCF!G$5*MAX(BU817*DCF!G$46,0)-MAX(BU817-BT817,0)/Inputs!$B$24)*DCF!G$6</f>
        <v>-3786.760436677574</v>
      </c>
      <c r="DC817" s="15">
        <f ca="1">(BV817*DCF!H$46-DCF!H$5*MAX(BV817*DCF!H$46,0)-MAX(BV817-BU817,0)/Inputs!$B$24)*DCF!H$6</f>
        <v>-3679.5077081106929</v>
      </c>
      <c r="DD817" s="15">
        <f ca="1">(BW817*DCF!I$46-DCF!I$5*MAX(BW817*DCF!I$46,0)-MAX(BW817-BV817,0)/Inputs!$B$24)*DCF!I$6</f>
        <v>-2619.2178276497712</v>
      </c>
      <c r="DE817" s="15">
        <f ca="1">(BX817*DCF!J$46-DCF!J$5*MAX(BX817*DCF!J$46,0)-MAX(BX817-BW817,0)/Inputs!$B$24)*DCF!J$6</f>
        <v>277.17391949285997</v>
      </c>
      <c r="DF817" s="15">
        <f ca="1">(BY817*DCF!K$46-DCF!K$5*MAX(BY817*DCF!K$46,0)-MAX(BY817-BX817,0)/Inputs!$B$24)*DCF!K$6</f>
        <v>-661.01346927220595</v>
      </c>
      <c r="DG817" s="15">
        <f ca="1">(BZ817*DCF!L$46-DCF!L$5*MAX(BZ817*DCF!L$46,0)-MAX(BZ817-BY817,0)/Inputs!$B$24)*DCF!L$6</f>
        <v>2448.1435197790802</v>
      </c>
      <c r="DH817" s="15">
        <f ca="1">(CA817*DCF!M$46-DCF!M$5*MAX(CA817*DCF!M$46,0)-MAX(CA817-BZ817,0)/Inputs!$B$24)*DCF!M$6</f>
        <v>5373.3676642980263</v>
      </c>
      <c r="DI817" s="15">
        <f ca="1">SUM(CB817:CL817)+BE817*DCF!M$10*(1+Inputs!$B$30)*(1-Inputs!$B$33)*(1-Inputs!$B$30/Inputs!$B$31)/(Inputs!$B$29-Inputs!$B$30)*DCF!M$6</f>
        <v>117215.66848601235</v>
      </c>
      <c r="DJ817" s="15">
        <f ca="1">SUM(CM817:CW817)+BP817*DCF!M$28*(1+Inputs!$B$30)*(1-Inputs!$B$33)*(1-Inputs!$B$30/Inputs!$B$31)/(Inputs!$B$29-Inputs!$B$30)*DCF!M$6</f>
        <v>255121.45022036362</v>
      </c>
      <c r="DK817" s="15">
        <f ca="1">SUM(CX817:DH817)+CA817*DCF!M$46*(1+Inputs!$B$30)*(1-Inputs!$B$33)*(1-Inputs!$B$30/Inputs!$B$31)/(Inputs!$B$29-Inputs!$B$30)*DCF!M$6</f>
        <v>136292.65183062205</v>
      </c>
      <c r="DM817" s="15">
        <f ca="1">DI817+DJ817+DK817+Inputs!$B$34+Inputs!$B$36-Inputs!$B$35</f>
        <v>585480.77053699805</v>
      </c>
    </row>
    <row r="818" spans="1:117" x14ac:dyDescent="0.75">
      <c r="A818" s="11">
        <v>805</v>
      </c>
      <c r="C818" s="23">
        <f t="shared" ca="1" si="470"/>
        <v>0.1348619126091917</v>
      </c>
      <c r="D818" s="23">
        <f t="shared" ca="1" si="470"/>
        <v>-1.0617329180876873</v>
      </c>
      <c r="E818" s="23">
        <f t="shared" ca="1" si="470"/>
        <v>-2.7650353772100091</v>
      </c>
      <c r="F818" s="23">
        <f t="shared" ca="1" si="470"/>
        <v>6.7117082522368296E-2</v>
      </c>
      <c r="G818" s="23">
        <f t="shared" ca="1" si="470"/>
        <v>-0.36009528165276727</v>
      </c>
      <c r="H818" s="23">
        <f t="shared" ca="1" si="470"/>
        <v>-1.3435514325654836</v>
      </c>
      <c r="I818" s="23">
        <f t="shared" ca="1" si="470"/>
        <v>-1.7641583608380937</v>
      </c>
      <c r="J818" s="23">
        <f t="shared" ca="1" si="470"/>
        <v>0.41991719749987988</v>
      </c>
      <c r="K818" s="23">
        <f t="shared" ca="1" si="470"/>
        <v>2.7717899196744486E-2</v>
      </c>
      <c r="L818" s="23">
        <f t="shared" ca="1" si="470"/>
        <v>1.2980703420913853</v>
      </c>
      <c r="M818" s="23">
        <f t="shared" ca="1" si="470"/>
        <v>-0.30859875096800887</v>
      </c>
      <c r="N818" s="23">
        <f ca="1">SQRT(Inputs!$B$38)*C818+SQRT(1-Inputs!$B$38)*_xlfn.NORM.S.INV(RAND())</f>
        <v>-0.54882416807181011</v>
      </c>
      <c r="O818" s="23">
        <f ca="1">SQRT(Inputs!$B$38)*D818+SQRT(1-Inputs!$B$38)*_xlfn.NORM.S.INV(RAND())</f>
        <v>-0.55840958180342404</v>
      </c>
      <c r="P818" s="23">
        <f ca="1">SQRT(Inputs!$B$38)*E818+SQRT(1-Inputs!$B$38)*_xlfn.NORM.S.INV(RAND())</f>
        <v>-1.9107931148922708</v>
      </c>
      <c r="Q818" s="23">
        <f ca="1">SQRT(Inputs!$B$38)*F818+SQRT(1-Inputs!$B$38)*_xlfn.NORM.S.INV(RAND())</f>
        <v>-0.12544660387270407</v>
      </c>
      <c r="R818" s="23">
        <f ca="1">SQRT(Inputs!$B$38)*G818+SQRT(1-Inputs!$B$38)*_xlfn.NORM.S.INV(RAND())</f>
        <v>-0.48826954493518926</v>
      </c>
      <c r="S818" s="23">
        <f ca="1">SQRT(Inputs!$B$38)*H818+SQRT(1-Inputs!$B$38)*_xlfn.NORM.S.INV(RAND())</f>
        <v>-1.1455915677879172</v>
      </c>
      <c r="T818" s="23">
        <f ca="1">SQRT(Inputs!$B$38)*I818+SQRT(1-Inputs!$B$38)*_xlfn.NORM.S.INV(RAND())</f>
        <v>-2.2479848763386174</v>
      </c>
      <c r="U818" s="23">
        <f ca="1">SQRT(Inputs!$B$38)*J818+SQRT(1-Inputs!$B$38)*_xlfn.NORM.S.INV(RAND())</f>
        <v>-0.15533871421818821</v>
      </c>
      <c r="V818" s="23">
        <f ca="1">SQRT(Inputs!$B$38)*K818+SQRT(1-Inputs!$B$38)*_xlfn.NORM.S.INV(RAND())</f>
        <v>0.56363517184269407</v>
      </c>
      <c r="W818" s="23">
        <f ca="1">SQRT(Inputs!$B$38)*L818+SQRT(1-Inputs!$B$38)*_xlfn.NORM.S.INV(RAND())</f>
        <v>0.59594335799683296</v>
      </c>
      <c r="X818" s="23">
        <f ca="1">SQRT(Inputs!$B$38)*M818+SQRT(1-Inputs!$B$38)*_xlfn.NORM.S.INV(RAND())</f>
        <v>-3.0703142151597529E-2</v>
      </c>
      <c r="Y818" s="23">
        <f ca="1">SQRT(Inputs!$B$38)*C818+SQRT(1-Inputs!$B$38)*_xlfn.NORM.S.INV(RAND())</f>
        <v>0.11114536059081477</v>
      </c>
      <c r="Z818" s="23">
        <f ca="1">SQRT(Inputs!$B$38)*D818+SQRT(1-Inputs!$B$38)*_xlfn.NORM.S.INV(RAND())</f>
        <v>-0.25025087496871595</v>
      </c>
      <c r="AA818" s="23">
        <f ca="1">SQRT(Inputs!$B$38)*E818+SQRT(1-Inputs!$B$38)*_xlfn.NORM.S.INV(RAND())</f>
        <v>-1.0220006732041407</v>
      </c>
      <c r="AB818" s="23">
        <f ca="1">SQRT(Inputs!$B$38)*F818+SQRT(1-Inputs!$B$38)*_xlfn.NORM.S.INV(RAND())</f>
        <v>0.13760742224513195</v>
      </c>
      <c r="AC818" s="23">
        <f ca="1">SQRT(Inputs!$B$38)*G818+SQRT(1-Inputs!$B$38)*_xlfn.NORM.S.INV(RAND())</f>
        <v>-0.91314374370006079</v>
      </c>
      <c r="AD818" s="23">
        <f ca="1">SQRT(Inputs!$B$38)*H818+SQRT(1-Inputs!$B$38)*_xlfn.NORM.S.INV(RAND())</f>
        <v>-1.0083116183613245</v>
      </c>
      <c r="AE818" s="23">
        <f ca="1">SQRT(Inputs!$B$38)*I818+SQRT(1-Inputs!$B$38)*_xlfn.NORM.S.INV(RAND())</f>
        <v>-1.7634214049140775</v>
      </c>
      <c r="AF818" s="23">
        <f ca="1">SQRT(Inputs!$B$38)*J818+SQRT(1-Inputs!$B$38)*_xlfn.NORM.S.INV(RAND())</f>
        <v>1.1131546265702839</v>
      </c>
      <c r="AG818" s="23">
        <f ca="1">SQRT(Inputs!$B$38)*K818+SQRT(1-Inputs!$B$38)*_xlfn.NORM.S.INV(RAND())</f>
        <v>-0.49120056215622154</v>
      </c>
      <c r="AH818" s="23">
        <f ca="1">SQRT(Inputs!$B$38)*L818+SQRT(1-Inputs!$B$38)*_xlfn.NORM.S.INV(RAND())</f>
        <v>1.9866161026295801</v>
      </c>
      <c r="AI818" s="23">
        <f ca="1">SQRT(Inputs!$B$38)*M818+SQRT(1-Inputs!$B$38)*_xlfn.NORM.S.INV(RAND())</f>
        <v>4.5646586369713138E-2</v>
      </c>
      <c r="AJ818" s="23">
        <f ca="1">SQRT(Inputs!$B$38)*C818+SQRT(1-Inputs!$B$38)*_xlfn.NORM.S.INV(RAND())</f>
        <v>-6.6987105487959928E-2</v>
      </c>
      <c r="AK818" s="23">
        <f ca="1">SQRT(Inputs!$B$38)*D818+SQRT(1-Inputs!$B$38)*_xlfn.NORM.S.INV(RAND())</f>
        <v>-2.5111507392198757</v>
      </c>
      <c r="AL818" s="23">
        <f ca="1">SQRT(Inputs!$B$38)*E818+SQRT(1-Inputs!$B$38)*_xlfn.NORM.S.INV(RAND())</f>
        <v>-1.7121693777383973</v>
      </c>
      <c r="AM818" s="23">
        <f ca="1">SQRT(Inputs!$B$38)*F818+SQRT(1-Inputs!$B$38)*_xlfn.NORM.S.INV(RAND())</f>
        <v>0.12444362568507555</v>
      </c>
      <c r="AN818" s="23">
        <f ca="1">SQRT(Inputs!$B$38)*G818+SQRT(1-Inputs!$B$38)*_xlfn.NORM.S.INV(RAND())</f>
        <v>-0.25667489170075808</v>
      </c>
      <c r="AO818" s="23">
        <f ca="1">SQRT(Inputs!$B$38)*H818+SQRT(1-Inputs!$B$38)*_xlfn.NORM.S.INV(RAND())</f>
        <v>-2.3401493627840022</v>
      </c>
      <c r="AP818" s="23">
        <f ca="1">SQRT(Inputs!$B$38)*I818+SQRT(1-Inputs!$B$38)*_xlfn.NORM.S.INV(RAND())</f>
        <v>-1.4663711998028235</v>
      </c>
      <c r="AQ818" s="23">
        <f ca="1">SQRT(Inputs!$B$38)*J818+SQRT(1-Inputs!$B$38)*_xlfn.NORM.S.INV(RAND())</f>
        <v>-1.7000915064457429</v>
      </c>
      <c r="AR818" s="23">
        <f ca="1">SQRT(Inputs!$B$38)*K818+SQRT(1-Inputs!$B$38)*_xlfn.NORM.S.INV(RAND())</f>
        <v>-8.3358185172753368E-2</v>
      </c>
      <c r="AS818" s="23">
        <f ca="1">SQRT(Inputs!$B$38)*L818+SQRT(1-Inputs!$B$38)*_xlfn.NORM.S.INV(RAND())</f>
        <v>0.39396761547705328</v>
      </c>
      <c r="AT818" s="23">
        <f ca="1">SQRT(Inputs!$B$38)*M818+SQRT(1-Inputs!$B$38)*_xlfn.NORM.S.INV(RAND())</f>
        <v>0.21786350621987757</v>
      </c>
      <c r="AU818" s="15">
        <f ca="1">Inputs!$B$6*EXP($B$8-0.5*C$5^2+C$5*N818)</f>
        <v>4540.4098409547696</v>
      </c>
      <c r="AV818" s="15">
        <f t="shared" ca="1" si="437"/>
        <v>5091.1110260989299</v>
      </c>
      <c r="AW818" s="15">
        <f t="shared" ca="1" si="438"/>
        <v>4797.3405253778064</v>
      </c>
      <c r="AX818" s="15">
        <f t="shared" ca="1" si="439"/>
        <v>5765.9923492947883</v>
      </c>
      <c r="AY818" s="15">
        <f t="shared" ca="1" si="440"/>
        <v>6656.0462435387371</v>
      </c>
      <c r="AZ818" s="15">
        <f t="shared" ca="1" si="441"/>
        <v>7175.717196704144</v>
      </c>
      <c r="BA818" s="15">
        <f t="shared" ca="1" si="442"/>
        <v>6940.2969428908928</v>
      </c>
      <c r="BB818" s="15">
        <f t="shared" ca="1" si="443"/>
        <v>8365.8197979360757</v>
      </c>
      <c r="BC818" s="15">
        <f t="shared" ca="1" si="444"/>
        <v>10818.904826676577</v>
      </c>
      <c r="BD818" s="15">
        <f t="shared" ca="1" si="445"/>
        <v>14013.954208055797</v>
      </c>
      <c r="BE818" s="15">
        <f t="shared" ca="1" si="446"/>
        <v>17124.349286744287</v>
      </c>
      <c r="BF818" s="15">
        <f ca="1">Inputs!$B$13*EXP($B$9-0.5*C$6^2+C$6*Y818)</f>
        <v>14139.160147786699</v>
      </c>
      <c r="BG818" s="15">
        <f t="shared" ca="1" si="447"/>
        <v>16471.095502158263</v>
      </c>
      <c r="BH818" s="15">
        <f t="shared" ca="1" si="448"/>
        <v>16986.841586849969</v>
      </c>
      <c r="BI818" s="15">
        <f t="shared" ca="1" si="449"/>
        <v>21239.58274803084</v>
      </c>
      <c r="BJ818" s="15">
        <f t="shared" ca="1" si="450"/>
        <v>22827.014118267933</v>
      </c>
      <c r="BK818" s="15">
        <f t="shared" ca="1" si="451"/>
        <v>24422.25873368268</v>
      </c>
      <c r="BL818" s="15">
        <f t="shared" ca="1" si="452"/>
        <v>23871.039101677728</v>
      </c>
      <c r="BM818" s="15">
        <f t="shared" ca="1" si="453"/>
        <v>33694.240057329676</v>
      </c>
      <c r="BN818" s="15">
        <f t="shared" ca="1" si="454"/>
        <v>39070.816756416003</v>
      </c>
      <c r="BO818" s="15">
        <f t="shared" ca="1" si="455"/>
        <v>60560.163573311824</v>
      </c>
      <c r="BP818" s="15">
        <f t="shared" ca="1" si="456"/>
        <v>74924.694820621531</v>
      </c>
      <c r="BQ818" s="15">
        <f ca="1">Inputs!$B$20*EXP($B$10-0.5*C$7^2+C$7*AJ818)</f>
        <v>4188.7997625260086</v>
      </c>
      <c r="BR818" s="15">
        <f t="shared" ca="1" si="457"/>
        <v>2560.2488938093538</v>
      </c>
      <c r="BS818" s="15">
        <f t="shared" ca="1" si="458"/>
        <v>2144.1254353533241</v>
      </c>
      <c r="BT818" s="15">
        <f t="shared" ca="1" si="459"/>
        <v>3054.3850214280151</v>
      </c>
      <c r="BU818" s="15">
        <f t="shared" ca="1" si="460"/>
        <v>3978.1067935018723</v>
      </c>
      <c r="BV818" s="15">
        <f t="shared" ca="1" si="461"/>
        <v>3266.7777198771259</v>
      </c>
      <c r="BW818" s="15">
        <f t="shared" ca="1" si="462"/>
        <v>3342.3030010529174</v>
      </c>
      <c r="BX818" s="15">
        <f t="shared" ca="1" si="463"/>
        <v>3324.6048931373957</v>
      </c>
      <c r="BY818" s="15">
        <f t="shared" ca="1" si="464"/>
        <v>4584.6319600825036</v>
      </c>
      <c r="BZ818" s="15">
        <f t="shared" ca="1" si="465"/>
        <v>6916.065355222463</v>
      </c>
      <c r="CA818" s="15">
        <f t="shared" ca="1" si="466"/>
        <v>10098.458614638714</v>
      </c>
      <c r="CB818" s="15">
        <f ca="1">(AU818*DCF!C$10-DCF!C$5*MAX(AU818*DCF!C$10,0)-MAX(AU818-Inputs!$B$6,0)/Inputs!$B$10)*DCF!C$6</f>
        <v>1046.0820236779264</v>
      </c>
      <c r="CC818" s="15">
        <f ca="1">(AV818*DCF!D$10-DCF!D$5*MAX(AV818*DCF!D$10,0)-MAX(AV818-AU818,0)/Inputs!$B$10)*DCF!D$6</f>
        <v>1106.6497503430683</v>
      </c>
      <c r="CD818" s="15">
        <f ca="1">(AW818*DCF!E$10-DCF!E$5*MAX(AW818*DCF!E$10,0)-MAX(AW818-AV818,0)/Inputs!$B$10)*DCF!E$6</f>
        <v>1107.6295600758692</v>
      </c>
      <c r="CE818" s="15">
        <f ca="1">(AX818*DCF!F$10-DCF!F$5*MAX(AX818*DCF!F$10,0)-MAX(AX818-AW818,0)/Inputs!$B$10)*DCF!F$6</f>
        <v>1057.154511823901</v>
      </c>
      <c r="CF818" s="15">
        <f ca="1">(AY818*DCF!G$10-DCF!G$5*MAX(AY818*DCF!G$10,0)-MAX(AY818-AX818,0)/Inputs!$B$10)*DCF!G$6</f>
        <v>1200.3270196801971</v>
      </c>
      <c r="CG818" s="15">
        <f ca="1">(AZ818*DCF!H$10-DCF!H$5*MAX(AZ818*DCF!H$10,0)-MAX(AZ818-AY818,0)/Inputs!$B$10)*DCF!H$6</f>
        <v>1300.8937466842415</v>
      </c>
      <c r="CH818" s="15">
        <f ca="1">(BA818*DCF!I$10-DCF!I$5*MAX(BA818*DCF!I$10,0)-MAX(BA818-AZ818,0)/Inputs!$B$10)*DCF!I$6</f>
        <v>1267.7390686605113</v>
      </c>
      <c r="CI818" s="15">
        <f ca="1">(BB818*DCF!J$10-DCF!J$5*MAX(BB818*DCF!J$10,0)-MAX(BB818-BA818,0)/Inputs!$B$10)*DCF!J$6</f>
        <v>1219.5795907902311</v>
      </c>
      <c r="CJ818" s="15">
        <f ca="1">(BC818*DCF!K$10-DCF!K$5*MAX(BC818*DCF!K$10,0)-MAX(BC818-BB818,0)/Inputs!$B$10)*DCF!K$6</f>
        <v>1398.2753632754079</v>
      </c>
      <c r="CK818" s="15">
        <f ca="1">(BD818*DCF!L$10-DCF!L$5*MAX(BD818*DCF!L$10,0)-MAX(BD818-BC818,0)/Inputs!$B$10)*DCF!L$6</f>
        <v>1700.3991660981048</v>
      </c>
      <c r="CL818" s="15">
        <f ca="1">(BE818*DCF!M$10-DCF!M$5*MAX(BE818*DCF!M$10,0)-MAX(BE818-BD818,0)/Inputs!$B$10)*DCF!M$6</f>
        <v>2044.8972450583371</v>
      </c>
      <c r="CM818" s="15">
        <f ca="1">(BF818*DCF!C$28-DCF!C$5*MAX(BF818*DCF!C$28,0)-MAX(BF818-Inputs!$B$13,0)/Inputs!$B$17)*DCF!C$6</f>
        <v>3679.5761451890562</v>
      </c>
      <c r="CN818" s="15">
        <f ca="1">(BG818*DCF!D$28-DCF!D$5*MAX(BG818*DCF!D$28,0)-MAX(BG818-BF818,0)/Inputs!$B$17)*DCF!D$6</f>
        <v>4353.6087821642468</v>
      </c>
      <c r="CO818" s="15">
        <f ca="1">(BH818*DCF!E$28-DCF!E$5*MAX(BH818*DCF!E$28,0)-MAX(BH818-BG818,0)/Inputs!$B$17)*DCF!E$6</f>
        <v>4709.3295584697225</v>
      </c>
      <c r="CP818" s="15">
        <f ca="1">(BI818*DCF!F$28-DCF!F$5*MAX(BI818*DCF!F$28,0)-MAX(BI818-BH818,0)/Inputs!$B$17)*DCF!F$6</f>
        <v>4991.7084990673602</v>
      </c>
      <c r="CQ818" s="15">
        <f ca="1">(BJ818*DCF!G$28-DCF!G$5*MAX(BJ818*DCF!G$28,0)-MAX(BJ818-BI818,0)/Inputs!$B$17)*DCF!G$6</f>
        <v>5655.65172647493</v>
      </c>
      <c r="CR818" s="15">
        <f ca="1">(BK818*DCF!H$28-DCF!H$5*MAX(BK818*DCF!H$28,0)-MAX(BK818-BJ818,0)/Inputs!$B$17)*DCF!H$6</f>
        <v>5792.0377839749244</v>
      </c>
      <c r="CS818" s="15">
        <f ca="1">(BL818*DCF!I$28-DCF!I$5*MAX(BL818*DCF!I$28,0)-MAX(BL818-BK818,0)/Inputs!$B$17)*DCF!I$6</f>
        <v>5613.3473434437337</v>
      </c>
      <c r="CT818" s="15">
        <f ca="1">(BM818*DCF!J$28-DCF!J$5*MAX(BM818*DCF!J$28,0)-MAX(BM818-BL818,0)/Inputs!$B$17)*DCF!J$6</f>
        <v>6214.136505487787</v>
      </c>
      <c r="CU818" s="15">
        <f ca="1">(BN818*DCF!K$28-DCF!K$5*MAX(BN818*DCF!K$28,0)-MAX(BN818-BM818,0)/Inputs!$B$17)*DCF!K$6</f>
        <v>7592.5423685391934</v>
      </c>
      <c r="CV818" s="15">
        <f ca="1">(BO818*DCF!L$28-DCF!L$5*MAX(BO818*DCF!L$28,0)-MAX(BO818-BN818,0)/Inputs!$B$17)*DCF!L$6</f>
        <v>9651.4683575455583</v>
      </c>
      <c r="CW818" s="15">
        <f ca="1">(BP818*DCF!M$28-DCF!M$5*MAX(BP818*DCF!M$28,0)-MAX(BP818-BO818,0)/Inputs!$B$17)*DCF!M$6</f>
        <v>12595.627543045644</v>
      </c>
      <c r="CX818" s="15">
        <f ca="1">(BQ818*DCF!C$46-DCF!C$5*MAX(BQ818*DCF!C$46,0)-MAX(BQ818-Inputs!$B$20,0)/Inputs!$B$24)*DCF!C$6</f>
        <v>-1423.6487962073961</v>
      </c>
      <c r="CY818" s="15">
        <f ca="1">(BR818*DCF!D$46-DCF!D$5*MAX(BR818*DCF!D$46,0)-MAX(BR818-BQ818,0)/Inputs!$B$24)*DCF!D$6</f>
        <v>-436.97478039724632</v>
      </c>
      <c r="CZ818" s="15">
        <f ca="1">(BS818*DCF!E$46-DCF!E$5*MAX(BS818*DCF!E$46,0)-MAX(BS818-BR818,0)/Inputs!$B$24)*DCF!E$6</f>
        <v>-253.5465659330001</v>
      </c>
      <c r="DA818" s="15">
        <f ca="1">(BT818*DCF!F$46-DCF!F$5*MAX(BT818*DCF!F$46,0)-MAX(BT818-BS818,0)/Inputs!$B$24)*DCF!F$6</f>
        <v>-553.89391934600258</v>
      </c>
      <c r="DB818" s="15">
        <f ca="1">(BU818*DCF!G$46-DCF!G$5*MAX(BU818*DCF!G$46,0)-MAX(BU818-BT818,0)/Inputs!$B$24)*DCF!G$6</f>
        <v>-444.5374063659491</v>
      </c>
      <c r="DC818" s="15">
        <f ca="1">(BV818*DCF!H$46-DCF!H$5*MAX(BV818*DCF!H$46,0)-MAX(BV818-BU818,0)/Inputs!$B$24)*DCF!H$6</f>
        <v>0</v>
      </c>
      <c r="DD818" s="15">
        <f ca="1">(BW818*DCF!I$46-DCF!I$5*MAX(BW818*DCF!I$46,0)-MAX(BW818-BV818,0)/Inputs!$B$24)*DCF!I$6</f>
        <v>55.511396703818946</v>
      </c>
      <c r="DE818" s="15">
        <f ca="1">(BX818*DCF!J$46-DCF!J$5*MAX(BX818*DCF!J$46,0)-MAX(BX818-BW818,0)/Inputs!$B$24)*DCF!J$6</f>
        <v>139.45797893477555</v>
      </c>
      <c r="DF818" s="15">
        <f ca="1">(BY818*DCF!K$46-DCF!K$5*MAX(BY818*DCF!K$46,0)-MAX(BY818-BX818,0)/Inputs!$B$24)*DCF!K$6</f>
        <v>-46.783603911863636</v>
      </c>
      <c r="DG818" s="15">
        <f ca="1">(BZ818*DCF!L$46-DCF!L$5*MAX(BZ818*DCF!L$46,0)-MAX(BZ818-BY818,0)/Inputs!$B$24)*DCF!L$6</f>
        <v>-49.535490764023862</v>
      </c>
      <c r="DH818" s="15">
        <f ca="1">(CA818*DCF!M$46-DCF!M$5*MAX(CA818*DCF!M$46,0)-MAX(CA818-BZ818,0)/Inputs!$B$24)*DCF!M$6</f>
        <v>126.38047636451725</v>
      </c>
      <c r="DI818" s="15">
        <f ca="1">SUM(CB818:CL818)+BE818*DCF!M$10*(1+Inputs!$B$30)*(1-Inputs!$B$33)*(1-Inputs!$B$30/Inputs!$B$31)/(Inputs!$B$29-Inputs!$B$30)*DCF!M$6</f>
        <v>62106.917557253662</v>
      </c>
      <c r="DJ818" s="15">
        <f ca="1">SUM(CM818:CW818)+BP818*DCF!M$28*(1+Inputs!$B$30)*(1-Inputs!$B$33)*(1-Inputs!$B$30/Inputs!$B$31)/(Inputs!$B$29-Inputs!$B$30)*DCF!M$6</f>
        <v>348870.92322981375</v>
      </c>
      <c r="DK818" s="15">
        <f ca="1">SUM(CX818:DH818)+CA818*DCF!M$46*(1+Inputs!$B$30)*(1-Inputs!$B$33)*(1-Inputs!$B$30/Inputs!$B$31)/(Inputs!$B$29-Inputs!$B$30)*DCF!M$6</f>
        <v>12725.842546205511</v>
      </c>
      <c r="DM818" s="15">
        <f ca="1">DI818+DJ818+DK818+Inputs!$B$34+Inputs!$B$36-Inputs!$B$35</f>
        <v>500554.68333327293</v>
      </c>
    </row>
    <row r="819" spans="1:117" x14ac:dyDescent="0.75">
      <c r="A819" s="11">
        <v>806</v>
      </c>
      <c r="C819" s="23">
        <f t="shared" ca="1" si="470"/>
        <v>0.40673303699379643</v>
      </c>
      <c r="D819" s="23">
        <f t="shared" ca="1" si="470"/>
        <v>-1.4939656493418929</v>
      </c>
      <c r="E819" s="23">
        <f t="shared" ca="1" si="470"/>
        <v>0.15034737589224109</v>
      </c>
      <c r="F819" s="23">
        <f t="shared" ca="1" si="470"/>
        <v>-2.4438945287128939E-2</v>
      </c>
      <c r="G819" s="23">
        <f t="shared" ca="1" si="470"/>
        <v>-0.64200524702253492</v>
      </c>
      <c r="H819" s="23">
        <f t="shared" ca="1" si="470"/>
        <v>-1.3883110598769142</v>
      </c>
      <c r="I819" s="23">
        <f t="shared" ca="1" si="470"/>
        <v>2.4164425103882652E-2</v>
      </c>
      <c r="J819" s="23">
        <f t="shared" ca="1" si="470"/>
        <v>0.33459585490707622</v>
      </c>
      <c r="K819" s="23">
        <f t="shared" ca="1" si="470"/>
        <v>0.19834205216983597</v>
      </c>
      <c r="L819" s="23">
        <f t="shared" ca="1" si="470"/>
        <v>-0.66251828510484734</v>
      </c>
      <c r="M819" s="23">
        <f t="shared" ca="1" si="470"/>
        <v>-0.65656986731992828</v>
      </c>
      <c r="N819" s="23">
        <f ca="1">SQRT(Inputs!$B$38)*C819+SQRT(1-Inputs!$B$38)*_xlfn.NORM.S.INV(RAND())</f>
        <v>0.16188045749761079</v>
      </c>
      <c r="O819" s="23">
        <f ca="1">SQRT(Inputs!$B$38)*D819+SQRT(1-Inputs!$B$38)*_xlfn.NORM.S.INV(RAND())</f>
        <v>-0.77884644542687398</v>
      </c>
      <c r="P819" s="23">
        <f ca="1">SQRT(Inputs!$B$38)*E819+SQRT(1-Inputs!$B$38)*_xlfn.NORM.S.INV(RAND())</f>
        <v>-0.48419970541433066</v>
      </c>
      <c r="Q819" s="23">
        <f ca="1">SQRT(Inputs!$B$38)*F819+SQRT(1-Inputs!$B$38)*_xlfn.NORM.S.INV(RAND())</f>
        <v>1.9446150220320608</v>
      </c>
      <c r="R819" s="23">
        <f ca="1">SQRT(Inputs!$B$38)*G819+SQRT(1-Inputs!$B$38)*_xlfn.NORM.S.INV(RAND())</f>
        <v>1.0050154951942776</v>
      </c>
      <c r="S819" s="23">
        <f ca="1">SQRT(Inputs!$B$38)*H819+SQRT(1-Inputs!$B$38)*_xlfn.NORM.S.INV(RAND())</f>
        <v>-0.86686894475987986</v>
      </c>
      <c r="T819" s="23">
        <f ca="1">SQRT(Inputs!$B$38)*I819+SQRT(1-Inputs!$B$38)*_xlfn.NORM.S.INV(RAND())</f>
        <v>-0.17620797707894156</v>
      </c>
      <c r="U819" s="23">
        <f ca="1">SQRT(Inputs!$B$38)*J819+SQRT(1-Inputs!$B$38)*_xlfn.NORM.S.INV(RAND())</f>
        <v>-0.32403729565784622</v>
      </c>
      <c r="V819" s="23">
        <f ca="1">SQRT(Inputs!$B$38)*K819+SQRT(1-Inputs!$B$38)*_xlfn.NORM.S.INV(RAND())</f>
        <v>0.93883728187677351</v>
      </c>
      <c r="W819" s="23">
        <f ca="1">SQRT(Inputs!$B$38)*L819+SQRT(1-Inputs!$B$38)*_xlfn.NORM.S.INV(RAND())</f>
        <v>-2.276260624014474</v>
      </c>
      <c r="X819" s="23">
        <f ca="1">SQRT(Inputs!$B$38)*M819+SQRT(1-Inputs!$B$38)*_xlfn.NORM.S.INV(RAND())</f>
        <v>-1.0196764467626109</v>
      </c>
      <c r="Y819" s="23">
        <f ca="1">SQRT(Inputs!$B$38)*C819+SQRT(1-Inputs!$B$38)*_xlfn.NORM.S.INV(RAND())</f>
        <v>0.4211133421402512</v>
      </c>
      <c r="Z819" s="23">
        <f ca="1">SQRT(Inputs!$B$38)*D819+SQRT(1-Inputs!$B$38)*_xlfn.NORM.S.INV(RAND())</f>
        <v>-0.82074296531495594</v>
      </c>
      <c r="AA819" s="23">
        <f ca="1">SQRT(Inputs!$B$38)*E819+SQRT(1-Inputs!$B$38)*_xlfn.NORM.S.INV(RAND())</f>
        <v>1.083606423261227</v>
      </c>
      <c r="AB819" s="23">
        <f ca="1">SQRT(Inputs!$B$38)*F819+SQRT(1-Inputs!$B$38)*_xlfn.NORM.S.INV(RAND())</f>
        <v>0.21104415779681185</v>
      </c>
      <c r="AC819" s="23">
        <f ca="1">SQRT(Inputs!$B$38)*G819+SQRT(1-Inputs!$B$38)*_xlfn.NORM.S.INV(RAND())</f>
        <v>-0.26041698997801122</v>
      </c>
      <c r="AD819" s="23">
        <f ca="1">SQRT(Inputs!$B$38)*H819+SQRT(1-Inputs!$B$38)*_xlfn.NORM.S.INV(RAND())</f>
        <v>-0.59415073999147083</v>
      </c>
      <c r="AE819" s="23">
        <f ca="1">SQRT(Inputs!$B$38)*I819+SQRT(1-Inputs!$B$38)*_xlfn.NORM.S.INV(RAND())</f>
        <v>0.43080340234791936</v>
      </c>
      <c r="AF819" s="23">
        <f ca="1">SQRT(Inputs!$B$38)*J819+SQRT(1-Inputs!$B$38)*_xlfn.NORM.S.INV(RAND())</f>
        <v>0.72895676008419219</v>
      </c>
      <c r="AG819" s="23">
        <f ca="1">SQRT(Inputs!$B$38)*K819+SQRT(1-Inputs!$B$38)*_xlfn.NORM.S.INV(RAND())</f>
        <v>0.41768133422937842</v>
      </c>
      <c r="AH819" s="23">
        <f ca="1">SQRT(Inputs!$B$38)*L819+SQRT(1-Inputs!$B$38)*_xlfn.NORM.S.INV(RAND())</f>
        <v>0.94560900855229957</v>
      </c>
      <c r="AI819" s="23">
        <f ca="1">SQRT(Inputs!$B$38)*M819+SQRT(1-Inputs!$B$38)*_xlfn.NORM.S.INV(RAND())</f>
        <v>-1.1171338132769926</v>
      </c>
      <c r="AJ819" s="23">
        <f ca="1">SQRT(Inputs!$B$38)*C819+SQRT(1-Inputs!$B$38)*_xlfn.NORM.S.INV(RAND())</f>
        <v>-0.86788771062679437</v>
      </c>
      <c r="AK819" s="23">
        <f ca="1">SQRT(Inputs!$B$38)*D819+SQRT(1-Inputs!$B$38)*_xlfn.NORM.S.INV(RAND())</f>
        <v>-0.11564621802953368</v>
      </c>
      <c r="AL819" s="23">
        <f ca="1">SQRT(Inputs!$B$38)*E819+SQRT(1-Inputs!$B$38)*_xlfn.NORM.S.INV(RAND())</f>
        <v>0.15992843690276023</v>
      </c>
      <c r="AM819" s="23">
        <f ca="1">SQRT(Inputs!$B$38)*F819+SQRT(1-Inputs!$B$38)*_xlfn.NORM.S.INV(RAND())</f>
        <v>0.27897826514994639</v>
      </c>
      <c r="AN819" s="23">
        <f ca="1">SQRT(Inputs!$B$38)*G819+SQRT(1-Inputs!$B$38)*_xlfn.NORM.S.INV(RAND())</f>
        <v>-1.5183054900452631E-2</v>
      </c>
      <c r="AO819" s="23">
        <f ca="1">SQRT(Inputs!$B$38)*H819+SQRT(1-Inputs!$B$38)*_xlfn.NORM.S.INV(RAND())</f>
        <v>-1.1491981866918324</v>
      </c>
      <c r="AP819" s="23">
        <f ca="1">SQRT(Inputs!$B$38)*I819+SQRT(1-Inputs!$B$38)*_xlfn.NORM.S.INV(RAND())</f>
        <v>0.24106493092630502</v>
      </c>
      <c r="AQ819" s="23">
        <f ca="1">SQRT(Inputs!$B$38)*J819+SQRT(1-Inputs!$B$38)*_xlfn.NORM.S.INV(RAND())</f>
        <v>-0.18306073961785946</v>
      </c>
      <c r="AR819" s="23">
        <f ca="1">SQRT(Inputs!$B$38)*K819+SQRT(1-Inputs!$B$38)*_xlfn.NORM.S.INV(RAND())</f>
        <v>1.1063332983919612</v>
      </c>
      <c r="AS819" s="23">
        <f ca="1">SQRT(Inputs!$B$38)*L819+SQRT(1-Inputs!$B$38)*_xlfn.NORM.S.INV(RAND())</f>
        <v>0.90072764168458408</v>
      </c>
      <c r="AT819" s="23">
        <f ca="1">SQRT(Inputs!$B$38)*M819+SQRT(1-Inputs!$B$38)*_xlfn.NORM.S.INV(RAND())</f>
        <v>-0.67618418042139361</v>
      </c>
      <c r="AU819" s="15">
        <f ca="1">Inputs!$B$6*EXP($B$8-0.5*C$5^2+C$5*N819)</f>
        <v>5093.9890384168493</v>
      </c>
      <c r="AV819" s="15">
        <f t="shared" ca="1" si="437"/>
        <v>5529.6733906252293</v>
      </c>
      <c r="AW819" s="15">
        <f t="shared" ca="1" si="438"/>
        <v>6316.1822777055304</v>
      </c>
      <c r="AX819" s="15">
        <f t="shared" ca="1" si="439"/>
        <v>9832.068266355227</v>
      </c>
      <c r="AY819" s="15">
        <f t="shared" ca="1" si="440"/>
        <v>13512.232470908715</v>
      </c>
      <c r="AZ819" s="15">
        <f t="shared" ca="1" si="441"/>
        <v>15021.240327013265</v>
      </c>
      <c r="BA819" s="15">
        <f t="shared" ca="1" si="442"/>
        <v>18046.262668203264</v>
      </c>
      <c r="BB819" s="15">
        <f t="shared" ca="1" si="443"/>
        <v>21388.353160288032</v>
      </c>
      <c r="BC819" s="15">
        <f t="shared" ca="1" si="444"/>
        <v>28680.156280155508</v>
      </c>
      <c r="BD819" s="15">
        <f t="shared" ca="1" si="445"/>
        <v>28397.939901943129</v>
      </c>
      <c r="BE819" s="15">
        <f t="shared" ca="1" si="446"/>
        <v>31711.78651558375</v>
      </c>
      <c r="BF819" s="15">
        <f ca="1">Inputs!$B$13*EXP($B$9-0.5*C$6^2+C$6*Y819)</f>
        <v>15035.268876401302</v>
      </c>
      <c r="BG819" s="15">
        <f t="shared" ca="1" si="447"/>
        <v>15801.720243361111</v>
      </c>
      <c r="BH819" s="15">
        <f t="shared" ca="1" si="448"/>
        <v>23108.05560076957</v>
      </c>
      <c r="BI819" s="15">
        <f t="shared" ca="1" si="449"/>
        <v>29221.716814860432</v>
      </c>
      <c r="BJ819" s="15">
        <f t="shared" ca="1" si="450"/>
        <v>34504.091733146779</v>
      </c>
      <c r="BK819" s="15">
        <f t="shared" ca="1" si="451"/>
        <v>39056.661245766496</v>
      </c>
      <c r="BL819" s="15">
        <f t="shared" ca="1" si="452"/>
        <v>50731.024041356286</v>
      </c>
      <c r="BM819" s="15">
        <f t="shared" ca="1" si="453"/>
        <v>68270.011435024237</v>
      </c>
      <c r="BN819" s="15">
        <f t="shared" ca="1" si="454"/>
        <v>88273.165313229663</v>
      </c>
      <c r="BO819" s="15">
        <f t="shared" ca="1" si="455"/>
        <v>121230.14283518588</v>
      </c>
      <c r="BP819" s="15">
        <f t="shared" ca="1" si="456"/>
        <v>131472.56084158379</v>
      </c>
      <c r="BQ819" s="15">
        <f ca="1">Inputs!$B$20*EXP($B$10-0.5*C$7^2+C$7*AJ819)</f>
        <v>3152.981964294418</v>
      </c>
      <c r="BR819" s="15">
        <f t="shared" ca="1" si="457"/>
        <v>4123.9162238407416</v>
      </c>
      <c r="BS819" s="15">
        <f t="shared" ca="1" si="458"/>
        <v>5912.6992845137747</v>
      </c>
      <c r="BT819" s="15">
        <f t="shared" ca="1" si="459"/>
        <v>8771.3295804317604</v>
      </c>
      <c r="BU819" s="15">
        <f t="shared" ca="1" si="460"/>
        <v>12111.433241768895</v>
      </c>
      <c r="BV819" s="15">
        <f t="shared" ca="1" si="461"/>
        <v>13006.738188037845</v>
      </c>
      <c r="BW819" s="15">
        <f t="shared" ca="1" si="462"/>
        <v>19100.243903268332</v>
      </c>
      <c r="BX819" s="15">
        <f t="shared" ca="1" si="463"/>
        <v>25752.128256759177</v>
      </c>
      <c r="BY819" s="15">
        <f t="shared" ca="1" si="464"/>
        <v>44589.288454937676</v>
      </c>
      <c r="BZ819" s="15">
        <f t="shared" ca="1" si="465"/>
        <v>73831.869795490187</v>
      </c>
      <c r="CA819" s="15">
        <f t="shared" ca="1" si="466"/>
        <v>91969.157910803027</v>
      </c>
      <c r="CB819" s="15">
        <f ca="1">(AU819*DCF!C$10-DCF!C$5*MAX(AU819*DCF!C$10,0)-MAX(AU819-Inputs!$B$6,0)/Inputs!$B$10)*DCF!C$6</f>
        <v>1042.1349053296101</v>
      </c>
      <c r="CC819" s="15">
        <f ca="1">(AV819*DCF!D$10-DCF!D$5*MAX(AV819*DCF!D$10,0)-MAX(AV819-AU819,0)/Inputs!$B$10)*DCF!D$6</f>
        <v>1241.5902000408921</v>
      </c>
      <c r="CD819" s="15">
        <f ca="1">(AW819*DCF!E$10-DCF!E$5*MAX(AW819*DCF!E$10,0)-MAX(AW819-AV819,0)/Inputs!$B$10)*DCF!E$6</f>
        <v>1281.1515707397512</v>
      </c>
      <c r="CE819" s="15">
        <f ca="1">(AX819*DCF!F$10-DCF!F$5*MAX(AX819*DCF!F$10,0)-MAX(AX819-AW819,0)/Inputs!$B$10)*DCF!F$6</f>
        <v>1414.7561281419091</v>
      </c>
      <c r="CF819" s="15">
        <f ca="1">(AY819*DCF!G$10-DCF!G$5*MAX(AY819*DCF!G$10,0)-MAX(AY819-AX819,0)/Inputs!$B$10)*DCF!G$6</f>
        <v>2076.6671725423075</v>
      </c>
      <c r="CG819" s="15">
        <f ca="1">(AZ819*DCF!H$10-DCF!H$5*MAX(AZ819*DCF!H$10,0)-MAX(AZ819-AY819,0)/Inputs!$B$10)*DCF!H$6</f>
        <v>2648.4331865597769</v>
      </c>
      <c r="CH819" s="15">
        <f ca="1">(BA819*DCF!I$10-DCF!I$5*MAX(BA819*DCF!I$10,0)-MAX(BA819-AZ819,0)/Inputs!$B$10)*DCF!I$6</f>
        <v>2800.1842086538873</v>
      </c>
      <c r="CI819" s="15">
        <f ca="1">(BB819*DCF!J$10-DCF!J$5*MAX(BB819*DCF!J$10,0)-MAX(BB819-BA819,0)/Inputs!$B$10)*DCF!J$6</f>
        <v>3163.8522893773625</v>
      </c>
      <c r="CJ819" s="15">
        <f ca="1">(BC819*DCF!K$10-DCF!K$5*MAX(BC819*DCF!K$10,0)-MAX(BC819-BB819,0)/Inputs!$B$10)*DCF!K$6</f>
        <v>3596.3031200017695</v>
      </c>
      <c r="CK819" s="15">
        <f ca="1">(BD819*DCF!L$10-DCF!L$5*MAX(BD819*DCF!L$10,0)-MAX(BD819-BC819,0)/Inputs!$B$10)*DCF!L$6</f>
        <v>4282.9493515124659</v>
      </c>
      <c r="CL819" s="15">
        <f ca="1">(BE819*DCF!M$10-DCF!M$5*MAX(BE819*DCF!M$10,0)-MAX(BE819-BD819,0)/Inputs!$B$10)*DCF!M$6</f>
        <v>4079.0688529287672</v>
      </c>
      <c r="CM819" s="15">
        <f ca="1">(BF819*DCF!C$28-DCF!C$5*MAX(BF819*DCF!C$28,0)-MAX(BF819-Inputs!$B$13,0)/Inputs!$B$17)*DCF!C$6</f>
        <v>3746.109135365431</v>
      </c>
      <c r="CN819" s="15">
        <f ca="1">(BG819*DCF!D$28-DCF!D$5*MAX(BG819*DCF!D$28,0)-MAX(BG819-BF819,0)/Inputs!$B$17)*DCF!D$6</f>
        <v>4490.4518414702861</v>
      </c>
      <c r="CO819" s="15">
        <f ca="1">(BH819*DCF!E$28-DCF!E$5*MAX(BH819*DCF!E$28,0)-MAX(BH819-BG819,0)/Inputs!$B$17)*DCF!E$6</f>
        <v>5104.6346895933357</v>
      </c>
      <c r="CP819" s="15">
        <f ca="1">(BI819*DCF!F$28-DCF!F$5*MAX(BI819*DCF!F$28,0)-MAX(BI819-BH819,0)/Inputs!$B$17)*DCF!F$6</f>
        <v>6819.8377321983626</v>
      </c>
      <c r="CQ819" s="15">
        <f ca="1">(BJ819*DCF!G$28-DCF!G$5*MAX(BJ819*DCF!G$28,0)-MAX(BJ819-BI819,0)/Inputs!$B$17)*DCF!G$6</f>
        <v>8063.9051041912462</v>
      </c>
      <c r="CR819" s="15">
        <f ca="1">(BK819*DCF!H$28-DCF!H$5*MAX(BK819*DCF!H$28,0)-MAX(BK819-BJ819,0)/Inputs!$B$17)*DCF!H$6</f>
        <v>8951.8016866102516</v>
      </c>
      <c r="CS819" s="15">
        <f ca="1">(BL819*DCF!I$28-DCF!I$5*MAX(BL819*DCF!I$28,0)-MAX(BL819-BK819,0)/Inputs!$B$17)*DCF!I$6</f>
        <v>10253.925413647052</v>
      </c>
      <c r="CT819" s="15">
        <f ca="1">(BM819*DCF!J$28-DCF!J$5*MAX(BM819*DCF!J$28,0)-MAX(BM819-BL819,0)/Inputs!$B$17)*DCF!J$6</f>
        <v>12904.353626893759</v>
      </c>
      <c r="CU819" s="15">
        <f ca="1">(BN819*DCF!K$28-DCF!K$5*MAX(BN819*DCF!K$28,0)-MAX(BN819-BM819,0)/Inputs!$B$17)*DCF!K$6</f>
        <v>16191.69252861219</v>
      </c>
      <c r="CV819" s="15">
        <f ca="1">(BO819*DCF!L$28-DCF!L$5*MAX(BO819*DCF!L$28,0)-MAX(BO819-BN819,0)/Inputs!$B$17)*DCF!L$6</f>
        <v>20458.821139096821</v>
      </c>
      <c r="CW819" s="15">
        <f ca="1">(BP819*DCF!M$28-DCF!M$5*MAX(BP819*DCF!M$28,0)-MAX(BP819-BO819,0)/Inputs!$B$17)*DCF!M$6</f>
        <v>23666.017922909592</v>
      </c>
      <c r="CX819" s="15">
        <f ca="1">(BQ819*DCF!C$46-DCF!C$5*MAX(BQ819*DCF!C$46,0)-MAX(BQ819-Inputs!$B$20,0)/Inputs!$B$24)*DCF!C$6</f>
        <v>-728.17135434051227</v>
      </c>
      <c r="CY819" s="15">
        <f ca="1">(BR819*DCF!D$46-DCF!D$5*MAX(BR819*DCF!D$46,0)-MAX(BR819-BQ819,0)/Inputs!$B$24)*DCF!D$6</f>
        <v>-1118.1459175024115</v>
      </c>
      <c r="CZ819" s="15">
        <f ca="1">(BS819*DCF!E$46-DCF!E$5*MAX(BS819*DCF!E$46,0)-MAX(BS819-BR819,0)/Inputs!$B$24)*DCF!E$6</f>
        <v>-1404.2760232741264</v>
      </c>
      <c r="DA819" s="15">
        <f ca="1">(BT819*DCF!F$46-DCF!F$5*MAX(BT819*DCF!F$46,0)-MAX(BT819-BS819,0)/Inputs!$B$24)*DCF!F$6</f>
        <v>-1679.701335563971</v>
      </c>
      <c r="DB819" s="15">
        <f ca="1">(BU819*DCF!G$46-DCF!G$5*MAX(BU819*DCF!G$46,0)-MAX(BU819-BT819,0)/Inputs!$B$24)*DCF!G$6</f>
        <v>-1530.9495642661732</v>
      </c>
      <c r="DC819" s="15">
        <f ca="1">(BV819*DCF!H$46-DCF!H$5*MAX(BV819*DCF!H$46,0)-MAX(BV819-BU819,0)/Inputs!$B$24)*DCF!H$6</f>
        <v>-278.21052642865749</v>
      </c>
      <c r="DD819" s="15">
        <f ca="1">(BW819*DCF!I$46-DCF!I$5*MAX(BW819*DCF!I$46,0)-MAX(BW819-BV819,0)/Inputs!$B$24)*DCF!I$6</f>
        <v>-1308.082224589629</v>
      </c>
      <c r="DE819" s="15">
        <f ca="1">(BX819*DCF!J$46-DCF!J$5*MAX(BX819*DCF!J$46,0)-MAX(BX819-BW819,0)/Inputs!$B$24)*DCF!J$6</f>
        <v>-683.74050784966039</v>
      </c>
      <c r="DF819" s="15">
        <f ca="1">(BY819*DCF!K$46-DCF!K$5*MAX(BY819*DCF!K$46,0)-MAX(BY819-BX819,0)/Inputs!$B$24)*DCF!K$6</f>
        <v>-2067.5136329671604</v>
      </c>
      <c r="DG819" s="15">
        <f ca="1">(BZ819*DCF!L$46-DCF!L$5*MAX(BZ819*DCF!L$46,0)-MAX(BZ819-BY819,0)/Inputs!$B$24)*DCF!L$6</f>
        <v>-1514.037453630619</v>
      </c>
      <c r="DH819" s="15">
        <f ca="1">(CA819*DCF!M$46-DCF!M$5*MAX(CA819*DCF!M$46,0)-MAX(CA819-BZ819,0)/Inputs!$B$24)*DCF!M$6</f>
        <v>3418.3084464730732</v>
      </c>
      <c r="DI819" s="15">
        <f ca="1">SUM(CB819:CL819)+BE819*DCF!M$10*(1+Inputs!$B$30)*(1-Inputs!$B$33)*(1-Inputs!$B$30/Inputs!$B$31)/(Inputs!$B$29-Inputs!$B$30)*DCF!M$6</f>
        <v>115881.41220366213</v>
      </c>
      <c r="DJ819" s="15">
        <f ca="1">SUM(CM819:CW819)+BP819*DCF!M$28*(1+Inputs!$B$30)*(1-Inputs!$B$33)*(1-Inputs!$B$30/Inputs!$B$31)/(Inputs!$B$29-Inputs!$B$30)*DCF!M$6</f>
        <v>608504.71797627129</v>
      </c>
      <c r="DK819" s="15">
        <f ca="1">SUM(CX819:DH819)+CA819*DCF!M$46*(1+Inputs!$B$30)*(1-Inputs!$B$33)*(1-Inputs!$B$30/Inputs!$B$31)/(Inputs!$B$29-Inputs!$B$30)*DCF!M$6</f>
        <v>133300.69247937948</v>
      </c>
      <c r="DM819" s="15">
        <f ca="1">DI819+DJ819+DK819+Inputs!$B$34+Inputs!$B$36-Inputs!$B$35</f>
        <v>934537.82265931286</v>
      </c>
    </row>
    <row r="820" spans="1:117" x14ac:dyDescent="0.75">
      <c r="A820" s="11">
        <v>807</v>
      </c>
      <c r="C820" s="23">
        <f t="shared" ca="1" si="470"/>
        <v>-0.22644283132879067</v>
      </c>
      <c r="D820" s="23">
        <f t="shared" ca="1" si="470"/>
        <v>-0.65728971186507845</v>
      </c>
      <c r="E820" s="23">
        <f t="shared" ca="1" si="470"/>
        <v>-0.71128967492337669</v>
      </c>
      <c r="F820" s="23">
        <f t="shared" ca="1" si="470"/>
        <v>0.4913145616013927</v>
      </c>
      <c r="G820" s="23">
        <f t="shared" ca="1" si="470"/>
        <v>1.6960876255091335</v>
      </c>
      <c r="H820" s="23">
        <f t="shared" ca="1" si="470"/>
        <v>-6.9457383543275922E-2</v>
      </c>
      <c r="I820" s="23">
        <f t="shared" ca="1" si="470"/>
        <v>0.53525688431772456</v>
      </c>
      <c r="J820" s="23">
        <f t="shared" ca="1" si="470"/>
        <v>-1.178602231667305</v>
      </c>
      <c r="K820" s="23">
        <f t="shared" ca="1" si="470"/>
        <v>0.17398095430800664</v>
      </c>
      <c r="L820" s="23">
        <f t="shared" ca="1" si="470"/>
        <v>-0.25511240030910254</v>
      </c>
      <c r="M820" s="23">
        <f t="shared" ca="1" si="470"/>
        <v>0.18716852200618397</v>
      </c>
      <c r="N820" s="23">
        <f ca="1">SQRT(Inputs!$B$38)*C820+SQRT(1-Inputs!$B$38)*_xlfn.NORM.S.INV(RAND())</f>
        <v>0.20159534407587471</v>
      </c>
      <c r="O820" s="23">
        <f ca="1">SQRT(Inputs!$B$38)*D820+SQRT(1-Inputs!$B$38)*_xlfn.NORM.S.INV(RAND())</f>
        <v>-3.0603238809005551</v>
      </c>
      <c r="P820" s="23">
        <f ca="1">SQRT(Inputs!$B$38)*E820+SQRT(1-Inputs!$B$38)*_xlfn.NORM.S.INV(RAND())</f>
        <v>0.32488663647134602</v>
      </c>
      <c r="Q820" s="23">
        <f ca="1">SQRT(Inputs!$B$38)*F820+SQRT(1-Inputs!$B$38)*_xlfn.NORM.S.INV(RAND())</f>
        <v>2.3315572565580216</v>
      </c>
      <c r="R820" s="23">
        <f ca="1">SQRT(Inputs!$B$38)*G820+SQRT(1-Inputs!$B$38)*_xlfn.NORM.S.INV(RAND())</f>
        <v>0.61565246512977501</v>
      </c>
      <c r="S820" s="23">
        <f ca="1">SQRT(Inputs!$B$38)*H820+SQRT(1-Inputs!$B$38)*_xlfn.NORM.S.INV(RAND())</f>
        <v>0.28291288577696438</v>
      </c>
      <c r="T820" s="23">
        <f ca="1">SQRT(Inputs!$B$38)*I820+SQRT(1-Inputs!$B$38)*_xlfn.NORM.S.INV(RAND())</f>
        <v>0.95194039151629439</v>
      </c>
      <c r="U820" s="23">
        <f ca="1">SQRT(Inputs!$B$38)*J820+SQRT(1-Inputs!$B$38)*_xlfn.NORM.S.INV(RAND())</f>
        <v>-0.23059030744663328</v>
      </c>
      <c r="V820" s="23">
        <f ca="1">SQRT(Inputs!$B$38)*K820+SQRT(1-Inputs!$B$38)*_xlfn.NORM.S.INV(RAND())</f>
        <v>0.90999058871820493</v>
      </c>
      <c r="W820" s="23">
        <f ca="1">SQRT(Inputs!$B$38)*L820+SQRT(1-Inputs!$B$38)*_xlfn.NORM.S.INV(RAND())</f>
        <v>0.88855315936896861</v>
      </c>
      <c r="X820" s="23">
        <f ca="1">SQRT(Inputs!$B$38)*M820+SQRT(1-Inputs!$B$38)*_xlfn.NORM.S.INV(RAND())</f>
        <v>0.12767991573734838</v>
      </c>
      <c r="Y820" s="23">
        <f ca="1">SQRT(Inputs!$B$38)*C820+SQRT(1-Inputs!$B$38)*_xlfn.NORM.S.INV(RAND())</f>
        <v>1.2009345955002362</v>
      </c>
      <c r="Z820" s="23">
        <f ca="1">SQRT(Inputs!$B$38)*D820+SQRT(1-Inputs!$B$38)*_xlfn.NORM.S.INV(RAND())</f>
        <v>-6.7021909033476712E-2</v>
      </c>
      <c r="AA820" s="23">
        <f ca="1">SQRT(Inputs!$B$38)*E820+SQRT(1-Inputs!$B$38)*_xlfn.NORM.S.INV(RAND())</f>
        <v>0.47897730204570849</v>
      </c>
      <c r="AB820" s="23">
        <f ca="1">SQRT(Inputs!$B$38)*F820+SQRT(1-Inputs!$B$38)*_xlfn.NORM.S.INV(RAND())</f>
        <v>0.73483181359054517</v>
      </c>
      <c r="AC820" s="23">
        <f ca="1">SQRT(Inputs!$B$38)*G820+SQRT(1-Inputs!$B$38)*_xlfn.NORM.S.INV(RAND())</f>
        <v>3.3906287507281974E-2</v>
      </c>
      <c r="AD820" s="23">
        <f ca="1">SQRT(Inputs!$B$38)*H820+SQRT(1-Inputs!$B$38)*_xlfn.NORM.S.INV(RAND())</f>
        <v>1.2273743176956682</v>
      </c>
      <c r="AE820" s="23">
        <f ca="1">SQRT(Inputs!$B$38)*I820+SQRT(1-Inputs!$B$38)*_xlfn.NORM.S.INV(RAND())</f>
        <v>1.1038693117756444</v>
      </c>
      <c r="AF820" s="23">
        <f ca="1">SQRT(Inputs!$B$38)*J820+SQRT(1-Inputs!$B$38)*_xlfn.NORM.S.INV(RAND())</f>
        <v>-1.5899058673127349</v>
      </c>
      <c r="AG820" s="23">
        <f ca="1">SQRT(Inputs!$B$38)*K820+SQRT(1-Inputs!$B$38)*_xlfn.NORM.S.INV(RAND())</f>
        <v>0.3969245646720887</v>
      </c>
      <c r="AH820" s="23">
        <f ca="1">SQRT(Inputs!$B$38)*L820+SQRT(1-Inputs!$B$38)*_xlfn.NORM.S.INV(RAND())</f>
        <v>-2.2657992861578088E-2</v>
      </c>
      <c r="AI820" s="23">
        <f ca="1">SQRT(Inputs!$B$38)*M820+SQRT(1-Inputs!$B$38)*_xlfn.NORM.S.INV(RAND())</f>
        <v>0.76460770601023298</v>
      </c>
      <c r="AJ820" s="23">
        <f ca="1">SQRT(Inputs!$B$38)*C820+SQRT(1-Inputs!$B$38)*_xlfn.NORM.S.INV(RAND())</f>
        <v>-0.2727778472311016</v>
      </c>
      <c r="AK820" s="23">
        <f ca="1">SQRT(Inputs!$B$38)*D820+SQRT(1-Inputs!$B$38)*_xlfn.NORM.S.INV(RAND())</f>
        <v>-0.48087307180380839</v>
      </c>
      <c r="AL820" s="23">
        <f ca="1">SQRT(Inputs!$B$38)*E820+SQRT(1-Inputs!$B$38)*_xlfn.NORM.S.INV(RAND())</f>
        <v>-1.3503933592000434</v>
      </c>
      <c r="AM820" s="23">
        <f ca="1">SQRT(Inputs!$B$38)*F820+SQRT(1-Inputs!$B$38)*_xlfn.NORM.S.INV(RAND())</f>
        <v>-0.22490741506173922</v>
      </c>
      <c r="AN820" s="23">
        <f ca="1">SQRT(Inputs!$B$38)*G820+SQRT(1-Inputs!$B$38)*_xlfn.NORM.S.INV(RAND())</f>
        <v>2.148016932191299</v>
      </c>
      <c r="AO820" s="23">
        <f ca="1">SQRT(Inputs!$B$38)*H820+SQRT(1-Inputs!$B$38)*_xlfn.NORM.S.INV(RAND())</f>
        <v>-0.32146055434018245</v>
      </c>
      <c r="AP820" s="23">
        <f ca="1">SQRT(Inputs!$B$38)*I820+SQRT(1-Inputs!$B$38)*_xlfn.NORM.S.INV(RAND())</f>
        <v>0.55618835225284435</v>
      </c>
      <c r="AQ820" s="23">
        <f ca="1">SQRT(Inputs!$B$38)*J820+SQRT(1-Inputs!$B$38)*_xlfn.NORM.S.INV(RAND())</f>
        <v>-0.73035459321475005</v>
      </c>
      <c r="AR820" s="23">
        <f ca="1">SQRT(Inputs!$B$38)*K820+SQRT(1-Inputs!$B$38)*_xlfn.NORM.S.INV(RAND())</f>
        <v>-0.79576657030761122</v>
      </c>
      <c r="AS820" s="23">
        <f ca="1">SQRT(Inputs!$B$38)*L820+SQRT(1-Inputs!$B$38)*_xlfn.NORM.S.INV(RAND())</f>
        <v>-0.93797762994061884</v>
      </c>
      <c r="AT820" s="23">
        <f ca="1">SQRT(Inputs!$B$38)*M820+SQRT(1-Inputs!$B$38)*_xlfn.NORM.S.INV(RAND())</f>
        <v>8.4186206549067485E-2</v>
      </c>
      <c r="AU820" s="15">
        <f ca="1">Inputs!$B$6*EXP($B$8-0.5*C$5^2+C$5*N820)</f>
        <v>5126.8426174491606</v>
      </c>
      <c r="AV820" s="15">
        <f t="shared" ca="1" si="437"/>
        <v>3979.3055631447014</v>
      </c>
      <c r="AW820" s="15">
        <f t="shared" ca="1" si="438"/>
        <v>5069.4079363111496</v>
      </c>
      <c r="AX820" s="15">
        <f t="shared" ca="1" si="439"/>
        <v>8282.1302088611956</v>
      </c>
      <c r="AY820" s="15">
        <f t="shared" ca="1" si="440"/>
        <v>10876.161411400362</v>
      </c>
      <c r="AZ820" s="15">
        <f t="shared" ca="1" si="441"/>
        <v>13722.770241417595</v>
      </c>
      <c r="BA820" s="15">
        <f t="shared" ca="1" si="442"/>
        <v>18552.444659752997</v>
      </c>
      <c r="BB820" s="15">
        <f t="shared" ca="1" si="443"/>
        <v>22195.108111265927</v>
      </c>
      <c r="BC820" s="15">
        <f t="shared" ca="1" si="444"/>
        <v>29679.194455793051</v>
      </c>
      <c r="BD820" s="15">
        <f t="shared" ca="1" si="445"/>
        <v>39510.782749614162</v>
      </c>
      <c r="BE820" s="15">
        <f t="shared" ca="1" si="446"/>
        <v>48981.712678514341</v>
      </c>
      <c r="BF820" s="15">
        <f ca="1">Inputs!$B$13*EXP($B$9-0.5*C$6^2+C$6*Y820)</f>
        <v>17548.991116597354</v>
      </c>
      <c r="BG820" s="15">
        <f t="shared" ca="1" si="447"/>
        <v>21130.485290370187</v>
      </c>
      <c r="BH820" s="15">
        <f t="shared" ca="1" si="448"/>
        <v>27952.232193896834</v>
      </c>
      <c r="BI820" s="15">
        <f t="shared" ca="1" si="449"/>
        <v>38315.29090811083</v>
      </c>
      <c r="BJ820" s="15">
        <f t="shared" ca="1" si="450"/>
        <v>47202.185817142068</v>
      </c>
      <c r="BK820" s="15">
        <f t="shared" ca="1" si="451"/>
        <v>68467.841626700974</v>
      </c>
      <c r="BL820" s="15">
        <f t="shared" ca="1" si="452"/>
        <v>97038.914175295795</v>
      </c>
      <c r="BM820" s="15">
        <f t="shared" ca="1" si="453"/>
        <v>97903.112237900888</v>
      </c>
      <c r="BN820" s="15">
        <f t="shared" ca="1" si="454"/>
        <v>126274.2959033166</v>
      </c>
      <c r="BO820" s="15">
        <f t="shared" ca="1" si="455"/>
        <v>154958.8344995222</v>
      </c>
      <c r="BP820" s="15">
        <f t="shared" ca="1" si="456"/>
        <v>207984.05522608408</v>
      </c>
      <c r="BQ820" s="15">
        <f ca="1">Inputs!$B$20*EXP($B$10-0.5*C$7^2+C$7*AJ820)</f>
        <v>3893.94906521034</v>
      </c>
      <c r="BR820" s="15">
        <f t="shared" ca="1" si="457"/>
        <v>4535.2929061729601</v>
      </c>
      <c r="BS820" s="15">
        <f t="shared" ca="1" si="458"/>
        <v>4214.0326494887913</v>
      </c>
      <c r="BT820" s="15">
        <f t="shared" ca="1" si="459"/>
        <v>5477.3452767950284</v>
      </c>
      <c r="BU820" s="15">
        <f t="shared" ca="1" si="460"/>
        <v>12765.053550271856</v>
      </c>
      <c r="BV820" s="15">
        <f t="shared" ca="1" si="461"/>
        <v>16519.09491620363</v>
      </c>
      <c r="BW820" s="15">
        <f t="shared" ca="1" si="462"/>
        <v>25931.181715810893</v>
      </c>
      <c r="BX820" s="15">
        <f t="shared" ca="1" si="463"/>
        <v>31328.996755534477</v>
      </c>
      <c r="BY820" s="15">
        <f t="shared" ca="1" si="464"/>
        <v>37697.800119012289</v>
      </c>
      <c r="BZ820" s="15">
        <f t="shared" ca="1" si="465"/>
        <v>44517.498761571973</v>
      </c>
      <c r="CA820" s="15">
        <f t="shared" ca="1" si="466"/>
        <v>63476.106717571543</v>
      </c>
      <c r="CB820" s="15">
        <f ca="1">(AU820*DCF!C$10-DCF!C$5*MAX(AU820*DCF!C$10,0)-MAX(AU820-Inputs!$B$6,0)/Inputs!$B$10)*DCF!C$6</f>
        <v>1041.9006534552609</v>
      </c>
      <c r="CC820" s="15">
        <f ca="1">(AV820*DCF!D$10-DCF!D$5*MAX(AV820*DCF!D$10,0)-MAX(AV820-AU820,0)/Inputs!$B$10)*DCF!D$6</f>
        <v>969.92877210625284</v>
      </c>
      <c r="CD820" s="15">
        <f ca="1">(AW820*DCF!E$10-DCF!E$5*MAX(AW820*DCF!E$10,0)-MAX(AW820-AV820,0)/Inputs!$B$10)*DCF!E$6</f>
        <v>924.90939690681807</v>
      </c>
      <c r="CE820" s="15">
        <f ca="1">(AX820*DCF!F$10-DCF!F$5*MAX(AX820*DCF!F$10,0)-MAX(AX820-AW820,0)/Inputs!$B$10)*DCF!F$6</f>
        <v>1139.4879733115515</v>
      </c>
      <c r="CF820" s="15">
        <f ca="1">(AY820*DCF!G$10-DCF!G$5*MAX(AY820*DCF!G$10,0)-MAX(AY820-AX820,0)/Inputs!$B$10)*DCF!G$6</f>
        <v>1742.3050237144505</v>
      </c>
      <c r="CG820" s="15">
        <f ca="1">(AZ820*DCF!H$10-DCF!H$5*MAX(AZ820*DCF!H$10,0)-MAX(AZ820-AY820,0)/Inputs!$B$10)*DCF!H$6</f>
        <v>2158.8192554858215</v>
      </c>
      <c r="CH820" s="15">
        <f ca="1">(BA820*DCF!I$10-DCF!I$5*MAX(BA820*DCF!I$10,0)-MAX(BA820-AZ820,0)/Inputs!$B$10)*DCF!I$6</f>
        <v>2596.6190229913518</v>
      </c>
      <c r="CI820" s="15">
        <f ca="1">(BB820*DCF!J$10-DCF!J$5*MAX(BB820*DCF!J$10,0)-MAX(BB820-BA820,0)/Inputs!$B$10)*DCF!J$6</f>
        <v>3256.7464319417868</v>
      </c>
      <c r="CJ820" s="15">
        <f ca="1">(BC820*DCF!K$10-DCF!K$5*MAX(BC820*DCF!K$10,0)-MAX(BC820-BB820,0)/Inputs!$B$10)*DCF!K$6</f>
        <v>3730.2154972701537</v>
      </c>
      <c r="CK820" s="15">
        <f ca="1">(BD820*DCF!L$10-DCF!L$5*MAX(BD820*DCF!L$10,0)-MAX(BD820-BC820,0)/Inputs!$B$10)*DCF!L$6</f>
        <v>4687.5938207112458</v>
      </c>
      <c r="CL820" s="15">
        <f ca="1">(BE820*DCF!M$10-DCF!M$5*MAX(BE820*DCF!M$10,0)-MAX(BE820-BD820,0)/Inputs!$B$10)*DCF!M$6</f>
        <v>5780.5494146758347</v>
      </c>
      <c r="CM820" s="15">
        <f ca="1">(BF820*DCF!C$28-DCF!C$5*MAX(BF820*DCF!C$28,0)-MAX(BF820-Inputs!$B$13,0)/Inputs!$B$17)*DCF!C$6</f>
        <v>3932.744363628035</v>
      </c>
      <c r="CN820" s="15">
        <f ca="1">(BG820*DCF!D$28-DCF!D$5*MAX(BG820*DCF!D$28,0)-MAX(BG820-BF820,0)/Inputs!$B$17)*DCF!D$6</f>
        <v>5459.3183500959067</v>
      </c>
      <c r="CO820" s="15">
        <f ca="1">(BH820*DCF!E$28-DCF!E$5*MAX(BH820*DCF!E$28,0)-MAX(BH820-BG820,0)/Inputs!$B$17)*DCF!E$6</f>
        <v>6572.0974723290474</v>
      </c>
      <c r="CP820" s="15">
        <f ca="1">(BI820*DCF!F$28-DCF!F$5*MAX(BI820*DCF!F$28,0)-MAX(BI820-BH820,0)/Inputs!$B$17)*DCF!F$6</f>
        <v>8514.8335841826301</v>
      </c>
      <c r="CQ820" s="15">
        <f ca="1">(BJ820*DCF!G$28-DCF!G$5*MAX(BJ820*DCF!G$28,0)-MAX(BJ820-BI820,0)/Inputs!$B$17)*DCF!G$6</f>
        <v>10752.277300312369</v>
      </c>
      <c r="CR820" s="15">
        <f ca="1">(BK820*DCF!H$28-DCF!H$5*MAX(BK820*DCF!H$28,0)-MAX(BK820-BJ820,0)/Inputs!$B$17)*DCF!H$6</f>
        <v>13628.766498376563</v>
      </c>
      <c r="CS820" s="15">
        <f ca="1">(BL820*DCF!I$28-DCF!I$5*MAX(BL820*DCF!I$28,0)-MAX(BL820-BK820,0)/Inputs!$B$17)*DCF!I$6</f>
        <v>18718.170564404278</v>
      </c>
      <c r="CT820" s="15">
        <f ca="1">(BM820*DCF!J$28-DCF!J$5*MAX(BM820*DCF!J$28,0)-MAX(BM820-BL820,0)/Inputs!$B$17)*DCF!J$6</f>
        <v>21725.935991495942</v>
      </c>
      <c r="CU820" s="15">
        <f ca="1">(BN820*DCF!K$28-DCF!K$5*MAX(BN820*DCF!K$28,0)-MAX(BN820-BM820,0)/Inputs!$B$17)*DCF!K$6</f>
        <v>23191.921956955</v>
      </c>
      <c r="CV820" s="15">
        <f ca="1">(BO820*DCF!L$28-DCF!L$5*MAX(BO820*DCF!L$28,0)-MAX(BO820-BN820,0)/Inputs!$B$17)*DCF!L$6</f>
        <v>27671.836675783146</v>
      </c>
      <c r="CW820" s="15">
        <f ca="1">(BP820*DCF!M$28-DCF!M$5*MAX(BP820*DCF!M$28,0)-MAX(BP820-BO820,0)/Inputs!$B$17)*DCF!M$6</f>
        <v>33589.694819954784</v>
      </c>
      <c r="CX820" s="15">
        <f ca="1">(BQ820*DCF!C$46-DCF!C$5*MAX(BQ820*DCF!C$46,0)-MAX(BQ820-Inputs!$B$20,0)/Inputs!$B$24)*DCF!C$6</f>
        <v>-1219.3642484136305</v>
      </c>
      <c r="CY820" s="15">
        <f ca="1">(BR820*DCF!D$46-DCF!D$5*MAX(BR820*DCF!D$46,0)-MAX(BR820-BQ820,0)/Inputs!$B$24)*DCF!D$6</f>
        <v>-1047.7248279874782</v>
      </c>
      <c r="CZ820" s="15">
        <f ca="1">(BS820*DCF!E$46-DCF!E$5*MAX(BS820*DCF!E$46,0)-MAX(BS820-BR820,0)/Inputs!$B$24)*DCF!E$6</f>
        <v>-498.31669798337037</v>
      </c>
      <c r="DA820" s="15">
        <f ca="1">(BT820*DCF!F$46-DCF!F$5*MAX(BT820*DCF!F$46,0)-MAX(BT820-BS820,0)/Inputs!$B$24)*DCF!F$6</f>
        <v>-858.90697743557075</v>
      </c>
      <c r="DB820" s="15">
        <f ca="1">(BU820*DCF!G$46-DCF!G$5*MAX(BU820*DCF!G$46,0)-MAX(BU820-BT820,0)/Inputs!$B$24)*DCF!G$6</f>
        <v>-2880.8322564282512</v>
      </c>
      <c r="DC820" s="15">
        <f ca="1">(BV820*DCF!H$46-DCF!H$5*MAX(BV820*DCF!H$46,0)-MAX(BV820-BU820,0)/Inputs!$B$24)*DCF!H$6</f>
        <v>-1166.5453530702293</v>
      </c>
      <c r="DD820" s="15">
        <f ca="1">(BW820*DCF!I$46-DCF!I$5*MAX(BW820*DCF!I$46,0)-MAX(BW820-BV820,0)/Inputs!$B$24)*DCF!I$6</f>
        <v>-2102.9553165370689</v>
      </c>
      <c r="DE820" s="15">
        <f ca="1">(BX820*DCF!J$46-DCF!J$5*MAX(BX820*DCF!J$46,0)-MAX(BX820-BW820,0)/Inputs!$B$24)*DCF!J$6</f>
        <v>-117.24760732005596</v>
      </c>
      <c r="DF820" s="15">
        <f ca="1">(BY820*DCF!K$46-DCF!K$5*MAX(BY820*DCF!K$46,0)-MAX(BY820-BX820,0)/Inputs!$B$24)*DCF!K$6</f>
        <v>593.23684919827394</v>
      </c>
      <c r="DG820" s="15">
        <f ca="1">(BZ820*DCF!L$46-DCF!L$5*MAX(BZ820*DCF!L$46,0)-MAX(BZ820-BY820,0)/Inputs!$B$24)*DCF!L$6</f>
        <v>1533.9685754442573</v>
      </c>
      <c r="DH820" s="15">
        <f ca="1">(CA820*DCF!M$46-DCF!M$5*MAX(CA820*DCF!M$46,0)-MAX(CA820-BZ820,0)/Inputs!$B$24)*DCF!M$6</f>
        <v>1012.8630795240539</v>
      </c>
      <c r="DI820" s="15">
        <f ca="1">SUM(CB820:CL820)+BE820*DCF!M$10*(1+Inputs!$B$30)*(1-Inputs!$B$33)*(1-Inputs!$B$30/Inputs!$B$31)/(Inputs!$B$29-Inputs!$B$30)*DCF!M$6</f>
        <v>164345.82936297139</v>
      </c>
      <c r="DJ820" s="15">
        <f ca="1">SUM(CM820:CW820)+BP820*DCF!M$28*(1+Inputs!$B$30)*(1-Inputs!$B$33)*(1-Inputs!$B$30/Inputs!$B$31)/(Inputs!$B$29-Inputs!$B$30)*DCF!M$6</f>
        <v>945520.76557564759</v>
      </c>
      <c r="DK820" s="15">
        <f ca="1">SUM(CX820:DH820)+CA820*DCF!M$46*(1+Inputs!$B$30)*(1-Inputs!$B$33)*(1-Inputs!$B$30/Inputs!$B$31)/(Inputs!$B$29-Inputs!$B$30)*DCF!M$6</f>
        <v>91389.755429888595</v>
      </c>
      <c r="DM820" s="15">
        <f ca="1">DI820+DJ820+DK820+Inputs!$B$34+Inputs!$B$36-Inputs!$B$35</f>
        <v>1278107.3503685077</v>
      </c>
    </row>
    <row r="821" spans="1:117" x14ac:dyDescent="0.75">
      <c r="A821" s="11">
        <v>808</v>
      </c>
      <c r="C821" s="23">
        <f t="shared" ca="1" si="470"/>
        <v>-0.41300690265603196</v>
      </c>
      <c r="D821" s="23">
        <f t="shared" ca="1" si="470"/>
        <v>-0.69793857454971431</v>
      </c>
      <c r="E821" s="23">
        <f t="shared" ca="1" si="470"/>
        <v>-1.6892867704495169</v>
      </c>
      <c r="F821" s="23">
        <f t="shared" ca="1" si="470"/>
        <v>1.854240290606797</v>
      </c>
      <c r="G821" s="23">
        <f t="shared" ca="1" si="470"/>
        <v>0.31433897091860974</v>
      </c>
      <c r="H821" s="23">
        <f t="shared" ca="1" si="470"/>
        <v>0.5451037660108351</v>
      </c>
      <c r="I821" s="23">
        <f t="shared" ca="1" si="470"/>
        <v>0.20241731058616047</v>
      </c>
      <c r="J821" s="23">
        <f t="shared" ca="1" si="470"/>
        <v>0.20306177160173941</v>
      </c>
      <c r="K821" s="23">
        <f t="shared" ca="1" si="470"/>
        <v>-0.60868915744275298</v>
      </c>
      <c r="L821" s="23">
        <f t="shared" ca="1" si="470"/>
        <v>1.0964343463930579</v>
      </c>
      <c r="M821" s="23">
        <f t="shared" ca="1" si="470"/>
        <v>1.2286463295452865</v>
      </c>
      <c r="N821" s="23">
        <f ca="1">SQRT(Inputs!$B$38)*C821+SQRT(1-Inputs!$B$38)*_xlfn.NORM.S.INV(RAND())</f>
        <v>-1.9508906619768296</v>
      </c>
      <c r="O821" s="23">
        <f ca="1">SQRT(Inputs!$B$38)*D821+SQRT(1-Inputs!$B$38)*_xlfn.NORM.S.INV(RAND())</f>
        <v>-0.8518260858649831</v>
      </c>
      <c r="P821" s="23">
        <f ca="1">SQRT(Inputs!$B$38)*E821+SQRT(1-Inputs!$B$38)*_xlfn.NORM.S.INV(RAND())</f>
        <v>-0.90890853026318019</v>
      </c>
      <c r="Q821" s="23">
        <f ca="1">SQRT(Inputs!$B$38)*F821+SQRT(1-Inputs!$B$38)*_xlfn.NORM.S.INV(RAND())</f>
        <v>1.0256673547401809</v>
      </c>
      <c r="R821" s="23">
        <f ca="1">SQRT(Inputs!$B$38)*G821+SQRT(1-Inputs!$B$38)*_xlfn.NORM.S.INV(RAND())</f>
        <v>0.80320991979800493</v>
      </c>
      <c r="S821" s="23">
        <f ca="1">SQRT(Inputs!$B$38)*H821+SQRT(1-Inputs!$B$38)*_xlfn.NORM.S.INV(RAND())</f>
        <v>0.91653678085244183</v>
      </c>
      <c r="T821" s="23">
        <f ca="1">SQRT(Inputs!$B$38)*I821+SQRT(1-Inputs!$B$38)*_xlfn.NORM.S.INV(RAND())</f>
        <v>-1.0219959995150183</v>
      </c>
      <c r="U821" s="23">
        <f ca="1">SQRT(Inputs!$B$38)*J821+SQRT(1-Inputs!$B$38)*_xlfn.NORM.S.INV(RAND())</f>
        <v>1.4911242089130645</v>
      </c>
      <c r="V821" s="23">
        <f ca="1">SQRT(Inputs!$B$38)*K821+SQRT(1-Inputs!$B$38)*_xlfn.NORM.S.INV(RAND())</f>
        <v>-7.0202549595757502E-2</v>
      </c>
      <c r="W821" s="23">
        <f ca="1">SQRT(Inputs!$B$38)*L821+SQRT(1-Inputs!$B$38)*_xlfn.NORM.S.INV(RAND())</f>
        <v>0.60182626661914806</v>
      </c>
      <c r="X821" s="23">
        <f ca="1">SQRT(Inputs!$B$38)*M821+SQRT(1-Inputs!$B$38)*_xlfn.NORM.S.INV(RAND())</f>
        <v>-0.23737672062780157</v>
      </c>
      <c r="Y821" s="23">
        <f ca="1">SQRT(Inputs!$B$38)*C821+SQRT(1-Inputs!$B$38)*_xlfn.NORM.S.INV(RAND())</f>
        <v>0.77939892591478022</v>
      </c>
      <c r="Z821" s="23">
        <f ca="1">SQRT(Inputs!$B$38)*D821+SQRT(1-Inputs!$B$38)*_xlfn.NORM.S.INV(RAND())</f>
        <v>-1.45937714309806</v>
      </c>
      <c r="AA821" s="23">
        <f ca="1">SQRT(Inputs!$B$38)*E821+SQRT(1-Inputs!$B$38)*_xlfn.NORM.S.INV(RAND())</f>
        <v>-0.58619288878739528</v>
      </c>
      <c r="AB821" s="23">
        <f ca="1">SQRT(Inputs!$B$38)*F821+SQRT(1-Inputs!$B$38)*_xlfn.NORM.S.INV(RAND())</f>
        <v>2.1221450726740168</v>
      </c>
      <c r="AC821" s="23">
        <f ca="1">SQRT(Inputs!$B$38)*G821+SQRT(1-Inputs!$B$38)*_xlfn.NORM.S.INV(RAND())</f>
        <v>-5.3052049377993321E-2</v>
      </c>
      <c r="AD821" s="23">
        <f ca="1">SQRT(Inputs!$B$38)*H821+SQRT(1-Inputs!$B$38)*_xlfn.NORM.S.INV(RAND())</f>
        <v>-0.26890149027125659</v>
      </c>
      <c r="AE821" s="23">
        <f ca="1">SQRT(Inputs!$B$38)*I821+SQRT(1-Inputs!$B$38)*_xlfn.NORM.S.INV(RAND())</f>
        <v>0.98357573603314974</v>
      </c>
      <c r="AF821" s="23">
        <f ca="1">SQRT(Inputs!$B$38)*J821+SQRT(1-Inputs!$B$38)*_xlfn.NORM.S.INV(RAND())</f>
        <v>0.26921406637845313</v>
      </c>
      <c r="AG821" s="23">
        <f ca="1">SQRT(Inputs!$B$38)*K821+SQRT(1-Inputs!$B$38)*_xlfn.NORM.S.INV(RAND())</f>
        <v>-0.74912435097155972</v>
      </c>
      <c r="AH821" s="23">
        <f ca="1">SQRT(Inputs!$B$38)*L821+SQRT(1-Inputs!$B$38)*_xlfn.NORM.S.INV(RAND())</f>
        <v>1.9560586370139015</v>
      </c>
      <c r="AI821" s="23">
        <f ca="1">SQRT(Inputs!$B$38)*M821+SQRT(1-Inputs!$B$38)*_xlfn.NORM.S.INV(RAND())</f>
        <v>3.2641603400366925E-2</v>
      </c>
      <c r="AJ821" s="23">
        <f ca="1">SQRT(Inputs!$B$38)*C821+SQRT(1-Inputs!$B$38)*_xlfn.NORM.S.INV(RAND())</f>
        <v>-9.8577011181108815E-2</v>
      </c>
      <c r="AK821" s="23">
        <f ca="1">SQRT(Inputs!$B$38)*D821+SQRT(1-Inputs!$B$38)*_xlfn.NORM.S.INV(RAND())</f>
        <v>0.25762138884307412</v>
      </c>
      <c r="AL821" s="23">
        <f ca="1">SQRT(Inputs!$B$38)*E821+SQRT(1-Inputs!$B$38)*_xlfn.NORM.S.INV(RAND())</f>
        <v>-0.22677075507952327</v>
      </c>
      <c r="AM821" s="23">
        <f ca="1">SQRT(Inputs!$B$38)*F821+SQRT(1-Inputs!$B$38)*_xlfn.NORM.S.INV(RAND())</f>
        <v>0.62231768190922998</v>
      </c>
      <c r="AN821" s="23">
        <f ca="1">SQRT(Inputs!$B$38)*G821+SQRT(1-Inputs!$B$38)*_xlfn.NORM.S.INV(RAND())</f>
        <v>0.83259881988676687</v>
      </c>
      <c r="AO821" s="23">
        <f ca="1">SQRT(Inputs!$B$38)*H821+SQRT(1-Inputs!$B$38)*_xlfn.NORM.S.INV(RAND())</f>
        <v>-0.58694474690556242</v>
      </c>
      <c r="AP821" s="23">
        <f ca="1">SQRT(Inputs!$B$38)*I821+SQRT(1-Inputs!$B$38)*_xlfn.NORM.S.INV(RAND())</f>
        <v>-0.36081043655015904</v>
      </c>
      <c r="AQ821" s="23">
        <f ca="1">SQRT(Inputs!$B$38)*J821+SQRT(1-Inputs!$B$38)*_xlfn.NORM.S.INV(RAND())</f>
        <v>-0.32304162174676782</v>
      </c>
      <c r="AR821" s="23">
        <f ca="1">SQRT(Inputs!$B$38)*K821+SQRT(1-Inputs!$B$38)*_xlfn.NORM.S.INV(RAND())</f>
        <v>0.47632959550390969</v>
      </c>
      <c r="AS821" s="23">
        <f ca="1">SQRT(Inputs!$B$38)*L821+SQRT(1-Inputs!$B$38)*_xlfn.NORM.S.INV(RAND())</f>
        <v>0.55250171891137789</v>
      </c>
      <c r="AT821" s="23">
        <f ca="1">SQRT(Inputs!$B$38)*M821+SQRT(1-Inputs!$B$38)*_xlfn.NORM.S.INV(RAND())</f>
        <v>1.2189267983230565</v>
      </c>
      <c r="AU821" s="15">
        <f ca="1">Inputs!$B$6*EXP($B$8-0.5*C$5^2+C$5*N821)</f>
        <v>3618.5032235003528</v>
      </c>
      <c r="AV821" s="15">
        <f t="shared" ca="1" si="437"/>
        <v>3886.0672287909383</v>
      </c>
      <c r="AW821" s="15">
        <f t="shared" ca="1" si="438"/>
        <v>4191.6675321767825</v>
      </c>
      <c r="AX821" s="15">
        <f t="shared" ca="1" si="439"/>
        <v>5817.241614215196</v>
      </c>
      <c r="AY821" s="15">
        <f t="shared" ca="1" si="440"/>
        <v>7808.4291487094233</v>
      </c>
      <c r="AZ821" s="15">
        <f t="shared" ca="1" si="441"/>
        <v>10564.097815384706</v>
      </c>
      <c r="BA821" s="15">
        <f t="shared" ca="1" si="442"/>
        <v>11616.363187330424</v>
      </c>
      <c r="BB821" s="15">
        <f t="shared" ca="1" si="443"/>
        <v>16513.579507845341</v>
      </c>
      <c r="BC821" s="15">
        <f t="shared" ca="1" si="444"/>
        <v>20088.338567759474</v>
      </c>
      <c r="BD821" s="15">
        <f t="shared" ca="1" si="445"/>
        <v>26035.167928569183</v>
      </c>
      <c r="BE821" s="15">
        <f t="shared" ca="1" si="446"/>
        <v>31220.413668583933</v>
      </c>
      <c r="BF821" s="15">
        <f ca="1">Inputs!$B$13*EXP($B$9-0.5*C$6^2+C$6*Y821)</f>
        <v>16142.055177000106</v>
      </c>
      <c r="BG821" s="15">
        <f t="shared" ca="1" si="447"/>
        <v>15118.421497558547</v>
      </c>
      <c r="BH821" s="15">
        <f t="shared" ca="1" si="448"/>
        <v>16760.54939208207</v>
      </c>
      <c r="BI821" s="15">
        <f t="shared" ca="1" si="449"/>
        <v>28443.350306905591</v>
      </c>
      <c r="BJ821" s="15">
        <f t="shared" ca="1" si="450"/>
        <v>34604.055600750056</v>
      </c>
      <c r="BK821" s="15">
        <f t="shared" ca="1" si="451"/>
        <v>40943.248433418237</v>
      </c>
      <c r="BL821" s="15">
        <f t="shared" ca="1" si="452"/>
        <v>57130.937779190361</v>
      </c>
      <c r="BM821" s="15">
        <f t="shared" ca="1" si="453"/>
        <v>72614.60160318017</v>
      </c>
      <c r="BN821" s="15">
        <f t="shared" ca="1" si="454"/>
        <v>81638.944904529271</v>
      </c>
      <c r="BO821" s="15">
        <f t="shared" ca="1" si="455"/>
        <v>126092.5175131499</v>
      </c>
      <c r="BP821" s="15">
        <f t="shared" ca="1" si="456"/>
        <v>155771.27040213556</v>
      </c>
      <c r="BQ821" s="15">
        <f ca="1">Inputs!$B$20*EXP($B$10-0.5*C$7^2+C$7*AJ821)</f>
        <v>4142.1287535611209</v>
      </c>
      <c r="BR821" s="15">
        <f t="shared" ca="1" si="457"/>
        <v>6099.4998104610195</v>
      </c>
      <c r="BS821" s="15">
        <f t="shared" ca="1" si="458"/>
        <v>7825.9477233856187</v>
      </c>
      <c r="BT821" s="15">
        <f t="shared" ca="1" si="459"/>
        <v>12703.782503906208</v>
      </c>
      <c r="BU821" s="15">
        <f t="shared" ca="1" si="460"/>
        <v>21535.418416982593</v>
      </c>
      <c r="BV821" s="15">
        <f t="shared" ca="1" si="461"/>
        <v>26250.66907241656</v>
      </c>
      <c r="BW821" s="15">
        <f t="shared" ca="1" si="462"/>
        <v>33938.110006163035</v>
      </c>
      <c r="BX821" s="15">
        <f t="shared" ca="1" si="463"/>
        <v>44491.234671976854</v>
      </c>
      <c r="BY821" s="15">
        <f t="shared" ca="1" si="464"/>
        <v>68287.948350074672</v>
      </c>
      <c r="BZ821" s="15">
        <f t="shared" ca="1" si="465"/>
        <v>106061.00154586935</v>
      </c>
      <c r="CA821" s="15">
        <f t="shared" ca="1" si="466"/>
        <v>185015.56088921477</v>
      </c>
      <c r="CB821" s="15">
        <f ca="1">(AU821*DCF!C$10-DCF!C$5*MAX(AU821*DCF!C$10,0)-MAX(AU821-Inputs!$B$6,0)/Inputs!$B$10)*DCF!C$6</f>
        <v>929.26461306276121</v>
      </c>
      <c r="CC821" s="15">
        <f ca="1">(AV821*DCF!D$10-DCF!D$5*MAX(AV821*DCF!D$10,0)-MAX(AV821-AU821,0)/Inputs!$B$10)*DCF!D$6</f>
        <v>881.96407973387488</v>
      </c>
      <c r="CD821" s="15">
        <f ca="1">(AW821*DCF!E$10-DCF!E$5*MAX(AW821*DCF!E$10,0)-MAX(AW821-AV821,0)/Inputs!$B$10)*DCF!E$6</f>
        <v>898.95546370468026</v>
      </c>
      <c r="CE821" s="15">
        <f ca="1">(AX821*DCF!F$10-DCF!F$5*MAX(AX821*DCF!F$10,0)-MAX(AX821-AW821,0)/Inputs!$B$10)*DCF!F$6</f>
        <v>931.65290977878885</v>
      </c>
      <c r="CF821" s="15">
        <f ca="1">(AY821*DCF!G$10-DCF!G$5*MAX(AY821*DCF!G$10,0)-MAX(AY821-AX821,0)/Inputs!$B$10)*DCF!G$6</f>
        <v>1226.1069040921764</v>
      </c>
      <c r="CG821" s="15">
        <f ca="1">(AZ821*DCF!H$10-DCF!H$5*MAX(AZ821*DCF!H$10,0)-MAX(AZ821-AY821,0)/Inputs!$B$10)*DCF!H$6</f>
        <v>1561.7087946322117</v>
      </c>
      <c r="CH821" s="15">
        <f ca="1">(BA821*DCF!I$10-DCF!I$5*MAX(BA821*DCF!I$10,0)-MAX(BA821-AZ821,0)/Inputs!$B$10)*DCF!I$6</f>
        <v>1949.277399058082</v>
      </c>
      <c r="CI821" s="15">
        <f ca="1">(BB821*DCF!J$10-DCF!J$5*MAX(BB821*DCF!J$10,0)-MAX(BB821-BA821,0)/Inputs!$B$10)*DCF!J$6</f>
        <v>2091.6761266802177</v>
      </c>
      <c r="CJ821" s="15">
        <f ca="1">(BC821*DCF!K$10-DCF!K$5*MAX(BC821*DCF!K$10,0)-MAX(BC821-BB821,0)/Inputs!$B$10)*DCF!K$6</f>
        <v>2733.48803827951</v>
      </c>
      <c r="CK821" s="15">
        <f ca="1">(BD821*DCF!L$10-DCF!L$5*MAX(BD821*DCF!L$10,0)-MAX(BD821-BC821,0)/Inputs!$B$10)*DCF!L$6</f>
        <v>3157.5770836161305</v>
      </c>
      <c r="CL821" s="15">
        <f ca="1">(BE821*DCF!M$10-DCF!M$5*MAX(BE821*DCF!M$10,0)-MAX(BE821-BD821,0)/Inputs!$B$10)*DCF!M$6</f>
        <v>3786.1711674065809</v>
      </c>
      <c r="CM821" s="15">
        <f ca="1">(BF821*DCF!C$28-DCF!C$5*MAX(BF821*DCF!C$28,0)-MAX(BF821-Inputs!$B$13,0)/Inputs!$B$17)*DCF!C$6</f>
        <v>3828.2842104580841</v>
      </c>
      <c r="CN821" s="15">
        <f ca="1">(BG821*DCF!D$28-DCF!D$5*MAX(BG821*DCF!D$28,0)-MAX(BG821-BF821,0)/Inputs!$B$17)*DCF!D$6</f>
        <v>4452.7238194376141</v>
      </c>
      <c r="CO821" s="15">
        <f ca="1">(BH821*DCF!E$28-DCF!E$5*MAX(BH821*DCF!E$28,0)-MAX(BH821-BG821,0)/Inputs!$B$17)*DCF!E$6</f>
        <v>4423.2452291348163</v>
      </c>
      <c r="CP821" s="15">
        <f ca="1">(BI821*DCF!F$28-DCF!F$5*MAX(BI821*DCF!F$28,0)-MAX(BI821-BH821,0)/Inputs!$B$17)*DCF!F$6</f>
        <v>5594.581818647468</v>
      </c>
      <c r="CQ821" s="15">
        <f ca="1">(BJ821*DCF!G$28-DCF!G$5*MAX(BJ821*DCF!G$28,0)-MAX(BJ821-BI821,0)/Inputs!$B$17)*DCF!G$6</f>
        <v>7942.1149957403604</v>
      </c>
      <c r="CR821" s="15">
        <f ca="1">(BK821*DCF!H$28-DCF!H$5*MAX(BK821*DCF!H$28,0)-MAX(BK821-BJ821,0)/Inputs!$B$17)*DCF!H$6</f>
        <v>9140.784387378988</v>
      </c>
      <c r="CS821" s="15">
        <f ca="1">(BL821*DCF!I$28-DCF!I$5*MAX(BL821*DCF!I$28,0)-MAX(BL821-BK821,0)/Inputs!$B$17)*DCF!I$6</f>
        <v>11111.083840232026</v>
      </c>
      <c r="CT821" s="15">
        <f ca="1">(BM821*DCF!J$28-DCF!J$5*MAX(BM821*DCF!J$28,0)-MAX(BM821-BL821,0)/Inputs!$B$17)*DCF!J$6</f>
        <v>14146.077022446441</v>
      </c>
      <c r="CU821" s="15">
        <f ca="1">(BN821*DCF!K$28-DCF!K$5*MAX(BN821*DCF!K$28,0)-MAX(BN821-BM821,0)/Inputs!$B$17)*DCF!K$6</f>
        <v>16135.41447277696</v>
      </c>
      <c r="CV821" s="15">
        <f ca="1">(BO821*DCF!L$28-DCF!L$5*MAX(BO821*DCF!L$28,0)-MAX(BO821-BN821,0)/Inputs!$B$17)*DCF!L$6</f>
        <v>20128.108043518969</v>
      </c>
      <c r="CW821" s="15">
        <f ca="1">(BP821*DCF!M$28-DCF!M$5*MAX(BP821*DCF!M$28,0)-MAX(BP821-BO821,0)/Inputs!$B$17)*DCF!M$6</f>
        <v>26206.191046575037</v>
      </c>
      <c r="CX821" s="15">
        <f ca="1">(BQ821*DCF!C$46-DCF!C$5*MAX(BQ821*DCF!C$46,0)-MAX(BQ821-Inputs!$B$20,0)/Inputs!$B$24)*DCF!C$6</f>
        <v>-1391.3132241762962</v>
      </c>
      <c r="CY821" s="15">
        <f ca="1">(BR821*DCF!D$46-DCF!D$5*MAX(BR821*DCF!D$46,0)-MAX(BR821-BQ821,0)/Inputs!$B$24)*DCF!D$6</f>
        <v>-1876.236357795628</v>
      </c>
      <c r="CZ821" s="15">
        <f ca="1">(BS821*DCF!E$46-DCF!E$5*MAX(BS821*DCF!E$46,0)-MAX(BS821-BR821,0)/Inputs!$B$24)*DCF!E$6</f>
        <v>-1605.9501832032233</v>
      </c>
      <c r="DA821" s="15">
        <f ca="1">(BT821*DCF!F$46-DCF!F$5*MAX(BT821*DCF!F$46,0)-MAX(BT821-BS821,0)/Inputs!$B$24)*DCF!F$6</f>
        <v>-2701.3436050822206</v>
      </c>
      <c r="DB821" s="15">
        <f ca="1">(BU821*DCF!G$46-DCF!G$5*MAX(BU821*DCF!G$46,0)-MAX(BU821-BT821,0)/Inputs!$B$24)*DCF!G$6</f>
        <v>-3695.1967560950293</v>
      </c>
      <c r="DC821" s="15">
        <f ca="1">(BV821*DCF!H$46-DCF!H$5*MAX(BV821*DCF!H$46,0)-MAX(BV821-BU821,0)/Inputs!$B$24)*DCF!H$6</f>
        <v>-1465.2352503560062</v>
      </c>
      <c r="DD821" s="15">
        <f ca="1">(BW821*DCF!I$46-DCF!I$5*MAX(BW821*DCF!I$46,0)-MAX(BW821-BV821,0)/Inputs!$B$24)*DCF!I$6</f>
        <v>-1422.9530951845393</v>
      </c>
      <c r="DE821" s="15">
        <f ca="1">(BX821*DCF!J$46-DCF!J$5*MAX(BX821*DCF!J$46,0)-MAX(BX821-BW821,0)/Inputs!$B$24)*DCF!J$6</f>
        <v>-932.23202236995235</v>
      </c>
      <c r="DF821" s="15">
        <f ca="1">(BY821*DCF!K$46-DCF!K$5*MAX(BY821*DCF!K$46,0)-MAX(BY821-BX821,0)/Inputs!$B$24)*DCF!K$6</f>
        <v>-1928.7256605050754</v>
      </c>
      <c r="DG821" s="15">
        <f ca="1">(BZ821*DCF!L$46-DCF!L$5*MAX(BZ821*DCF!L$46,0)-MAX(BZ821-BY821,0)/Inputs!$B$24)*DCF!L$6</f>
        <v>-1216.6606293127577</v>
      </c>
      <c r="DH821" s="15">
        <f ca="1">(CA821*DCF!M$46-DCF!M$5*MAX(CA821*DCF!M$46,0)-MAX(CA821-BZ821,0)/Inputs!$B$24)*DCF!M$6</f>
        <v>-2001.4463478330845</v>
      </c>
      <c r="DI821" s="15">
        <f ca="1">SUM(CB821:CL821)+BE821*DCF!M$10*(1+Inputs!$B$30)*(1-Inputs!$B$33)*(1-Inputs!$B$30/Inputs!$B$31)/(Inputs!$B$29-Inputs!$B$30)*DCF!M$6</f>
        <v>107034.66666694492</v>
      </c>
      <c r="DJ821" s="15">
        <f ca="1">SUM(CM821:CW821)+BP821*DCF!M$28*(1+Inputs!$B$30)*(1-Inputs!$B$33)*(1-Inputs!$B$30/Inputs!$B$31)/(Inputs!$B$29-Inputs!$B$30)*DCF!M$6</f>
        <v>701126.61607427674</v>
      </c>
      <c r="DK821" s="15">
        <f ca="1">SUM(CX821:DH821)+CA821*DCF!M$46*(1+Inputs!$B$30)*(1-Inputs!$B$33)*(1-Inputs!$B$30/Inputs!$B$31)/(Inputs!$B$29-Inputs!$B$30)*DCF!M$6</f>
        <v>265818.68049708393</v>
      </c>
      <c r="DM821" s="15">
        <f ca="1">DI821+DJ821+DK821+Inputs!$B$34+Inputs!$B$36-Inputs!$B$35</f>
        <v>1150830.9632383054</v>
      </c>
    </row>
    <row r="822" spans="1:117" x14ac:dyDescent="0.75">
      <c r="A822" s="11">
        <v>809</v>
      </c>
      <c r="C822" s="23">
        <f t="shared" ca="1" si="470"/>
        <v>-0.30449165280442808</v>
      </c>
      <c r="D822" s="23">
        <f t="shared" ca="1" si="470"/>
        <v>-0.32302411917646273</v>
      </c>
      <c r="E822" s="23">
        <f t="shared" ca="1" si="470"/>
        <v>0.12911093600454257</v>
      </c>
      <c r="F822" s="23">
        <f t="shared" ca="1" si="470"/>
        <v>0.36447766976184925</v>
      </c>
      <c r="G822" s="23">
        <f t="shared" ca="1" si="470"/>
        <v>-1.5170283252367542</v>
      </c>
      <c r="H822" s="23">
        <f t="shared" ca="1" si="470"/>
        <v>-0.11635865028093127</v>
      </c>
      <c r="I822" s="23">
        <f t="shared" ca="1" si="470"/>
        <v>0.44183606957716992</v>
      </c>
      <c r="J822" s="23">
        <f t="shared" ca="1" si="470"/>
        <v>0.43939983880367511</v>
      </c>
      <c r="K822" s="23">
        <f t="shared" ca="1" si="470"/>
        <v>1.2173736195594023</v>
      </c>
      <c r="L822" s="23">
        <f t="shared" ca="1" si="470"/>
        <v>-0.52080472980384152</v>
      </c>
      <c r="M822" s="23">
        <f t="shared" ca="1" si="470"/>
        <v>-1.6432445671250513</v>
      </c>
      <c r="N822" s="23">
        <f ca="1">SQRT(Inputs!$B$38)*C822+SQRT(1-Inputs!$B$38)*_xlfn.NORM.S.INV(RAND())</f>
        <v>6.4399769420436875E-2</v>
      </c>
      <c r="O822" s="23">
        <f ca="1">SQRT(Inputs!$B$38)*D822+SQRT(1-Inputs!$B$38)*_xlfn.NORM.S.INV(RAND())</f>
        <v>9.7699530957870873E-2</v>
      </c>
      <c r="P822" s="23">
        <f ca="1">SQRT(Inputs!$B$38)*E822+SQRT(1-Inputs!$B$38)*_xlfn.NORM.S.INV(RAND())</f>
        <v>-0.11958524042281003</v>
      </c>
      <c r="Q822" s="23">
        <f ca="1">SQRT(Inputs!$B$38)*F822+SQRT(1-Inputs!$B$38)*_xlfn.NORM.S.INV(RAND())</f>
        <v>0.54556351860989527</v>
      </c>
      <c r="R822" s="23">
        <f ca="1">SQRT(Inputs!$B$38)*G822+SQRT(1-Inputs!$B$38)*_xlfn.NORM.S.INV(RAND())</f>
        <v>-1.6666365784142849</v>
      </c>
      <c r="S822" s="23">
        <f ca="1">SQRT(Inputs!$B$38)*H822+SQRT(1-Inputs!$B$38)*_xlfn.NORM.S.INV(RAND())</f>
        <v>1.123087238478691</v>
      </c>
      <c r="T822" s="23">
        <f ca="1">SQRT(Inputs!$B$38)*I822+SQRT(1-Inputs!$B$38)*_xlfn.NORM.S.INV(RAND())</f>
        <v>0.61920575012874379</v>
      </c>
      <c r="U822" s="23">
        <f ca="1">SQRT(Inputs!$B$38)*J822+SQRT(1-Inputs!$B$38)*_xlfn.NORM.S.INV(RAND())</f>
        <v>1.7298508962353332</v>
      </c>
      <c r="V822" s="23">
        <f ca="1">SQRT(Inputs!$B$38)*K822+SQRT(1-Inputs!$B$38)*_xlfn.NORM.S.INV(RAND())</f>
        <v>0.64241761135756037</v>
      </c>
      <c r="W822" s="23">
        <f ca="1">SQRT(Inputs!$B$38)*L822+SQRT(1-Inputs!$B$38)*_xlfn.NORM.S.INV(RAND())</f>
        <v>-0.67732303195750354</v>
      </c>
      <c r="X822" s="23">
        <f ca="1">SQRT(Inputs!$B$38)*M822+SQRT(1-Inputs!$B$38)*_xlfn.NORM.S.INV(RAND())</f>
        <v>-1.0425242682795537</v>
      </c>
      <c r="Y822" s="23">
        <f ca="1">SQRT(Inputs!$B$38)*C822+SQRT(1-Inputs!$B$38)*_xlfn.NORM.S.INV(RAND())</f>
        <v>-8.9047945765353909E-2</v>
      </c>
      <c r="Z822" s="23">
        <f ca="1">SQRT(Inputs!$B$38)*D822+SQRT(1-Inputs!$B$38)*_xlfn.NORM.S.INV(RAND())</f>
        <v>1.1975837234508266</v>
      </c>
      <c r="AA822" s="23">
        <f ca="1">SQRT(Inputs!$B$38)*E822+SQRT(1-Inputs!$B$38)*_xlfn.NORM.S.INV(RAND())</f>
        <v>-5.8852765046000913E-2</v>
      </c>
      <c r="AB822" s="23">
        <f ca="1">SQRT(Inputs!$B$38)*F822+SQRT(1-Inputs!$B$38)*_xlfn.NORM.S.INV(RAND())</f>
        <v>0.89453924948229191</v>
      </c>
      <c r="AC822" s="23">
        <f ca="1">SQRT(Inputs!$B$38)*G822+SQRT(1-Inputs!$B$38)*_xlfn.NORM.S.INV(RAND())</f>
        <v>-0.63904176037330707</v>
      </c>
      <c r="AD822" s="23">
        <f ca="1">SQRT(Inputs!$B$38)*H822+SQRT(1-Inputs!$B$38)*_xlfn.NORM.S.INV(RAND())</f>
        <v>-0.25100978973409471</v>
      </c>
      <c r="AE822" s="23">
        <f ca="1">SQRT(Inputs!$B$38)*I822+SQRT(1-Inputs!$B$38)*_xlfn.NORM.S.INV(RAND())</f>
        <v>-1.2012537025137999</v>
      </c>
      <c r="AF822" s="23">
        <f ca="1">SQRT(Inputs!$B$38)*J822+SQRT(1-Inputs!$B$38)*_xlfn.NORM.S.INV(RAND())</f>
        <v>-1.0189925409487202</v>
      </c>
      <c r="AG822" s="23">
        <f ca="1">SQRT(Inputs!$B$38)*K822+SQRT(1-Inputs!$B$38)*_xlfn.NORM.S.INV(RAND())</f>
        <v>0.94737113306861453</v>
      </c>
      <c r="AH822" s="23">
        <f ca="1">SQRT(Inputs!$B$38)*L822+SQRT(1-Inputs!$B$38)*_xlfn.NORM.S.INV(RAND())</f>
        <v>-0.19758922926515304</v>
      </c>
      <c r="AI822" s="23">
        <f ca="1">SQRT(Inputs!$B$38)*M822+SQRT(1-Inputs!$B$38)*_xlfn.NORM.S.INV(RAND())</f>
        <v>-0.14385400256671321</v>
      </c>
      <c r="AJ822" s="23">
        <f ca="1">SQRT(Inputs!$B$38)*C822+SQRT(1-Inputs!$B$38)*_xlfn.NORM.S.INV(RAND())</f>
        <v>-1.8713209157576334</v>
      </c>
      <c r="AK822" s="23">
        <f ca="1">SQRT(Inputs!$B$38)*D822+SQRT(1-Inputs!$B$38)*_xlfn.NORM.S.INV(RAND())</f>
        <v>-1.2122777886816558</v>
      </c>
      <c r="AL822" s="23">
        <f ca="1">SQRT(Inputs!$B$38)*E822+SQRT(1-Inputs!$B$38)*_xlfn.NORM.S.INV(RAND())</f>
        <v>0.45427287675450584</v>
      </c>
      <c r="AM822" s="23">
        <f ca="1">SQRT(Inputs!$B$38)*F822+SQRT(1-Inputs!$B$38)*_xlfn.NORM.S.INV(RAND())</f>
        <v>0.98192304803555475</v>
      </c>
      <c r="AN822" s="23">
        <f ca="1">SQRT(Inputs!$B$38)*G822+SQRT(1-Inputs!$B$38)*_xlfn.NORM.S.INV(RAND())</f>
        <v>0.24422862893834918</v>
      </c>
      <c r="AO822" s="23">
        <f ca="1">SQRT(Inputs!$B$38)*H822+SQRT(1-Inputs!$B$38)*_xlfn.NORM.S.INV(RAND())</f>
        <v>-0.50765429246843574</v>
      </c>
      <c r="AP822" s="23">
        <f ca="1">SQRT(Inputs!$B$38)*I822+SQRT(1-Inputs!$B$38)*_xlfn.NORM.S.INV(RAND())</f>
        <v>-0.62162485309431614</v>
      </c>
      <c r="AQ822" s="23">
        <f ca="1">SQRT(Inputs!$B$38)*J822+SQRT(1-Inputs!$B$38)*_xlfn.NORM.S.INV(RAND())</f>
        <v>-0.31590861787742219</v>
      </c>
      <c r="AR822" s="23">
        <f ca="1">SQRT(Inputs!$B$38)*K822+SQRT(1-Inputs!$B$38)*_xlfn.NORM.S.INV(RAND())</f>
        <v>-0.21871322698009388</v>
      </c>
      <c r="AS822" s="23">
        <f ca="1">SQRT(Inputs!$B$38)*L822+SQRT(1-Inputs!$B$38)*_xlfn.NORM.S.INV(RAND())</f>
        <v>-0.49496822646779698</v>
      </c>
      <c r="AT822" s="23">
        <f ca="1">SQRT(Inputs!$B$38)*M822+SQRT(1-Inputs!$B$38)*_xlfn.NORM.S.INV(RAND())</f>
        <v>-1.9677448069588712</v>
      </c>
      <c r="AU822" s="15">
        <f ca="1">Inputs!$B$6*EXP($B$8-0.5*C$5^2+C$5*N822)</f>
        <v>5014.2393048524627</v>
      </c>
      <c r="AV822" s="15">
        <f t="shared" ca="1" si="437"/>
        <v>6191.8230934074636</v>
      </c>
      <c r="AW822" s="15">
        <f t="shared" ca="1" si="438"/>
        <v>7429.0306971501977</v>
      </c>
      <c r="AX822" s="15">
        <f t="shared" ca="1" si="439"/>
        <v>9709.8632185927727</v>
      </c>
      <c r="AY822" s="15">
        <f t="shared" ca="1" si="440"/>
        <v>9767.6070830527879</v>
      </c>
      <c r="AZ822" s="15">
        <f t="shared" ca="1" si="441"/>
        <v>13518.703503955172</v>
      </c>
      <c r="BA822" s="15">
        <f t="shared" ca="1" si="442"/>
        <v>17651.050820748838</v>
      </c>
      <c r="BB822" s="15">
        <f t="shared" ca="1" si="443"/>
        <v>25699.758142357729</v>
      </c>
      <c r="BC822" s="15">
        <f t="shared" ca="1" si="444"/>
        <v>33489.339322381995</v>
      </c>
      <c r="BD822" s="15">
        <f t="shared" ca="1" si="445"/>
        <v>38509.022812947194</v>
      </c>
      <c r="BE822" s="15">
        <f t="shared" ca="1" si="446"/>
        <v>42913.36895718937</v>
      </c>
      <c r="BF822" s="15">
        <f ca="1">Inputs!$B$13*EXP($B$9-0.5*C$6^2+C$6*Y822)</f>
        <v>13588.996747672327</v>
      </c>
      <c r="BG822" s="15">
        <f t="shared" ca="1" si="447"/>
        <v>20556.232153442648</v>
      </c>
      <c r="BH822" s="15">
        <f t="shared" ca="1" si="448"/>
        <v>24871.96660696383</v>
      </c>
      <c r="BI822" s="15">
        <f t="shared" ca="1" si="449"/>
        <v>34941.506189165964</v>
      </c>
      <c r="BJ822" s="15">
        <f t="shared" ca="1" si="450"/>
        <v>39066.452286842221</v>
      </c>
      <c r="BK822" s="15">
        <f t="shared" ca="1" si="451"/>
        <v>46335.850502011454</v>
      </c>
      <c r="BL822" s="15">
        <f t="shared" ca="1" si="452"/>
        <v>48712.672600455771</v>
      </c>
      <c r="BM822" s="15">
        <f t="shared" ca="1" si="453"/>
        <v>52758.698537393575</v>
      </c>
      <c r="BN822" s="15">
        <f t="shared" ca="1" si="454"/>
        <v>72687.545403430544</v>
      </c>
      <c r="BO822" s="15">
        <f t="shared" ca="1" si="455"/>
        <v>87403.822062565843</v>
      </c>
      <c r="BP822" s="15">
        <f t="shared" ca="1" si="456"/>
        <v>105838.62323916939</v>
      </c>
      <c r="BQ822" s="15">
        <f ca="1">Inputs!$B$20*EXP($B$10-0.5*C$7^2+C$7*AJ822)</f>
        <v>2208.7975527504354</v>
      </c>
      <c r="BR822" s="15">
        <f t="shared" ca="1" si="457"/>
        <v>2039.357073488985</v>
      </c>
      <c r="BS822" s="15">
        <f t="shared" ca="1" si="458"/>
        <v>3181.8741697167884</v>
      </c>
      <c r="BT822" s="15">
        <f t="shared" ca="1" si="459"/>
        <v>5676.0831380531454</v>
      </c>
      <c r="BU822" s="15">
        <f t="shared" ca="1" si="460"/>
        <v>8345.2516918126184</v>
      </c>
      <c r="BV822" s="15">
        <f t="shared" ca="1" si="461"/>
        <v>10355.826118574289</v>
      </c>
      <c r="BW822" s="15">
        <f t="shared" ca="1" si="462"/>
        <v>12669.470385522</v>
      </c>
      <c r="BX822" s="15">
        <f t="shared" ca="1" si="463"/>
        <v>16632.835764882606</v>
      </c>
      <c r="BY822" s="15">
        <f t="shared" ca="1" si="464"/>
        <v>22350.328704690903</v>
      </c>
      <c r="BZ822" s="15">
        <f t="shared" ca="1" si="465"/>
        <v>28633.052758764716</v>
      </c>
      <c r="CA822" s="15">
        <f t="shared" ca="1" si="466"/>
        <v>28352.443035740558</v>
      </c>
      <c r="CB822" s="15">
        <f ca="1">(AU822*DCF!C$10-DCF!C$5*MAX(AU822*DCF!C$10,0)-MAX(AU822-Inputs!$B$6,0)/Inputs!$B$10)*DCF!C$6</f>
        <v>1042.7035351445827</v>
      </c>
      <c r="CC822" s="15">
        <f ca="1">(AV822*DCF!D$10-DCF!D$5*MAX(AV822*DCF!D$10,0)-MAX(AV822-AU822,0)/Inputs!$B$10)*DCF!D$6</f>
        <v>1222.0919435115591</v>
      </c>
      <c r="CD822" s="15">
        <f ca="1">(AW822*DCF!E$10-DCF!E$5*MAX(AW822*DCF!E$10,0)-MAX(AW822-AV822,0)/Inputs!$B$10)*DCF!E$6</f>
        <v>1436.5745405514056</v>
      </c>
      <c r="CE822" s="15">
        <f ca="1">(AX822*DCF!F$10-DCF!F$5*MAX(AX822*DCF!F$10,0)-MAX(AX822-AW822,0)/Inputs!$B$10)*DCF!F$6</f>
        <v>1645.0629669306572</v>
      </c>
      <c r="CF822" s="15">
        <f ca="1">(AY822*DCF!G$10-DCF!G$5*MAX(AY822*DCF!G$10,0)-MAX(AY822-AX822,0)/Inputs!$B$10)*DCF!G$6</f>
        <v>2001.4169147873492</v>
      </c>
      <c r="CG822" s="15">
        <f ca="1">(AZ822*DCF!H$10-DCF!H$5*MAX(AZ822*DCF!H$10,0)-MAX(AZ822-AY822,0)/Inputs!$B$10)*DCF!H$6</f>
        <v>1958.5915651883097</v>
      </c>
      <c r="CH822" s="15">
        <f ca="1">(BA822*DCF!I$10-DCF!I$5*MAX(BA822*DCF!I$10,0)-MAX(BA822-AZ822,0)/Inputs!$B$10)*DCF!I$6</f>
        <v>2546.3533283382071</v>
      </c>
      <c r="CI822" s="15">
        <f ca="1">(BB822*DCF!J$10-DCF!J$5*MAX(BB822*DCF!J$10,0)-MAX(BB822-BA822,0)/Inputs!$B$10)*DCF!J$6</f>
        <v>3190.4891664638963</v>
      </c>
      <c r="CJ822" s="15">
        <f ca="1">(BC822*DCF!K$10-DCF!K$5*MAX(BC822*DCF!K$10,0)-MAX(BC822-BB822,0)/Inputs!$B$10)*DCF!K$6</f>
        <v>4300.8230030288432</v>
      </c>
      <c r="CK822" s="15">
        <f ca="1">(BD822*DCF!L$10-DCF!L$5*MAX(BD822*DCF!L$10,0)-MAX(BD822-BC822,0)/Inputs!$B$10)*DCF!L$6</f>
        <v>5158.7665754215313</v>
      </c>
      <c r="CL822" s="15">
        <f ca="1">(BE822*DCF!M$10-DCF!M$5*MAX(BE822*DCF!M$10,0)-MAX(BE822-BD822,0)/Inputs!$B$10)*DCF!M$6</f>
        <v>5529.4851964113468</v>
      </c>
      <c r="CM822" s="15">
        <f ca="1">(BF822*DCF!C$28-DCF!C$5*MAX(BF822*DCF!C$28,0)-MAX(BF822-Inputs!$B$13,0)/Inputs!$B$17)*DCF!C$6</f>
        <v>3638.7284054825136</v>
      </c>
      <c r="CN822" s="15">
        <f ca="1">(BG822*DCF!D$28-DCF!D$5*MAX(BG822*DCF!D$28,0)-MAX(BG822-BF822,0)/Inputs!$B$17)*DCF!D$6</f>
        <v>4567.8537170605605</v>
      </c>
      <c r="CO822" s="15">
        <f ca="1">(BH822*DCF!E$28-DCF!E$5*MAX(BH822*DCF!E$28,0)-MAX(BH822-BG822,0)/Inputs!$B$17)*DCF!E$6</f>
        <v>6193.6119687149621</v>
      </c>
      <c r="CP822" s="15">
        <f ca="1">(BI822*DCF!F$28-DCF!F$5*MAX(BI822*DCF!F$28,0)-MAX(BI822-BH822,0)/Inputs!$B$17)*DCF!F$6</f>
        <v>7652.3796987949636</v>
      </c>
      <c r="CQ822" s="15">
        <f ca="1">(BJ822*DCF!G$28-DCF!G$5*MAX(BJ822*DCF!G$28,0)-MAX(BJ822-BI822,0)/Inputs!$B$17)*DCF!G$6</f>
        <v>9442.3122580032978</v>
      </c>
      <c r="CR822" s="15">
        <f ca="1">(BK822*DCF!H$28-DCF!H$5*MAX(BK822*DCF!H$28,0)-MAX(BK822-BJ822,0)/Inputs!$B$17)*DCF!H$6</f>
        <v>10329.906562480299</v>
      </c>
      <c r="CS822" s="15">
        <f ca="1">(BL822*DCF!I$28-DCF!I$5*MAX(BL822*DCF!I$28,0)-MAX(BL822-BK822,0)/Inputs!$B$17)*DCF!I$6</f>
        <v>11113.786069252428</v>
      </c>
      <c r="CT822" s="15">
        <f ca="1">(BM822*DCF!J$28-DCF!J$5*MAX(BM822*DCF!J$28,0)-MAX(BM822-BL822,0)/Inputs!$B$17)*DCF!J$6</f>
        <v>11233.099624313996</v>
      </c>
      <c r="CU822" s="15">
        <f ca="1">(BN822*DCF!K$28-DCF!K$5*MAX(BN822*DCF!K$28,0)-MAX(BN822-BM822,0)/Inputs!$B$17)*DCF!K$6</f>
        <v>12909.37254702063</v>
      </c>
      <c r="CV822" s="15">
        <f ca="1">(BO822*DCF!L$28-DCF!L$5*MAX(BO822*DCF!L$28,0)-MAX(BO822-BN822,0)/Inputs!$B$17)*DCF!L$6</f>
        <v>15773.725853495451</v>
      </c>
      <c r="CW822" s="15">
        <f ca="1">(BP822*DCF!M$28-DCF!M$5*MAX(BP822*DCF!M$28,0)-MAX(BP822-BO822,0)/Inputs!$B$17)*DCF!M$6</f>
        <v>17986.643486451994</v>
      </c>
      <c r="CX822" s="15">
        <f ca="1">(BQ822*DCF!C$46-DCF!C$5*MAX(BQ822*DCF!C$46,0)-MAX(BQ822-Inputs!$B$20,0)/Inputs!$B$24)*DCF!C$6</f>
        <v>-510.1149082564516</v>
      </c>
      <c r="CY822" s="15">
        <f ca="1">(BR822*DCF!D$46-DCF!D$5*MAX(BR822*DCF!D$46,0)-MAX(BR822-BQ822,0)/Inputs!$B$24)*DCF!D$6</f>
        <v>-348.07069402283611</v>
      </c>
      <c r="CZ822" s="15">
        <f ca="1">(BS822*DCF!E$46-DCF!E$5*MAX(BS822*DCF!E$46,0)-MAX(BS822-BR822,0)/Inputs!$B$24)*DCF!E$6</f>
        <v>-826.61094696241719</v>
      </c>
      <c r="DA822" s="15">
        <f ca="1">(BT822*DCF!F$46-DCF!F$5*MAX(BT822*DCF!F$46,0)-MAX(BT822-BS822,0)/Inputs!$B$24)*DCF!F$6</f>
        <v>-1321.5885943796911</v>
      </c>
      <c r="DB822" s="15">
        <f ca="1">(BU822*DCF!G$46-DCF!G$5*MAX(BU822*DCF!G$46,0)-MAX(BU822-BT822,0)/Inputs!$B$24)*DCF!G$6</f>
        <v>-1178.5733438618097</v>
      </c>
      <c r="DC822" s="15">
        <f ca="1">(BV822*DCF!H$46-DCF!H$5*MAX(BV822*DCF!H$46,0)-MAX(BV822-BU822,0)/Inputs!$B$24)*DCF!H$6</f>
        <v>-624.7736841222893</v>
      </c>
      <c r="DD822" s="15">
        <f ca="1">(BW822*DCF!I$46-DCF!I$5*MAX(BW822*DCF!I$46,0)-MAX(BW822-BV822,0)/Inputs!$B$24)*DCF!I$6</f>
        <v>-371.55143556586461</v>
      </c>
      <c r="DE822" s="15">
        <f ca="1">(BX822*DCF!J$46-DCF!J$5*MAX(BX822*DCF!J$46,0)-MAX(BX822-BW822,0)/Inputs!$B$24)*DCF!J$6</f>
        <v>-353.3182948547589</v>
      </c>
      <c r="DF822" s="15">
        <f ca="1">(BY822*DCF!K$46-DCF!K$5*MAX(BY822*DCF!K$46,0)-MAX(BY822-BX822,0)/Inputs!$B$24)*DCF!K$6</f>
        <v>-123.90817606524905</v>
      </c>
      <c r="DG822" s="15">
        <f ca="1">(BZ822*DCF!L$46-DCF!L$5*MAX(BZ822*DCF!L$46,0)-MAX(BZ822-BY822,0)/Inputs!$B$24)*DCF!L$6</f>
        <v>557.46931275334055</v>
      </c>
      <c r="DH822" s="15">
        <f ca="1">(CA822*DCF!M$46-DCF!M$5*MAX(CA822*DCF!M$46,0)-MAX(CA822-BZ822,0)/Inputs!$B$24)*DCF!M$6</f>
        <v>2222.7202356448024</v>
      </c>
      <c r="DI822" s="15">
        <f ca="1">SUM(CB822:CL822)+BE822*DCF!M$10*(1+Inputs!$B$30)*(1-Inputs!$B$33)*(1-Inputs!$B$30/Inputs!$B$31)/(Inputs!$B$29-Inputs!$B$30)*DCF!M$6</f>
        <v>149460.83201419283</v>
      </c>
      <c r="DJ822" s="15">
        <f ca="1">SUM(CM822:CW822)+BP822*DCF!M$28*(1+Inputs!$B$30)*(1-Inputs!$B$33)*(1-Inputs!$B$30/Inputs!$B$31)/(Inputs!$B$29-Inputs!$B$30)*DCF!M$6</f>
        <v>503575.13758508494</v>
      </c>
      <c r="DK822" s="15">
        <f ca="1">SUM(CX822:DH822)+CA822*DCF!M$46*(1+Inputs!$B$30)*(1-Inputs!$B$33)*(1-Inputs!$B$30/Inputs!$B$31)/(Inputs!$B$29-Inputs!$B$30)*DCF!M$6</f>
        <v>40957.914965146425</v>
      </c>
      <c r="DM822" s="15">
        <f ca="1">DI822+DJ822+DK822+Inputs!$B$34+Inputs!$B$36-Inputs!$B$35</f>
        <v>770844.88456442417</v>
      </c>
    </row>
    <row r="823" spans="1:117" x14ac:dyDescent="0.75">
      <c r="A823" s="11">
        <v>810</v>
      </c>
      <c r="C823" s="23">
        <f t="shared" ca="1" si="470"/>
        <v>-1.1690366332686595</v>
      </c>
      <c r="D823" s="23">
        <f t="shared" ca="1" si="470"/>
        <v>-0.99118273007179547</v>
      </c>
      <c r="E823" s="23">
        <f t="shared" ca="1" si="470"/>
        <v>-1.3233052952775779</v>
      </c>
      <c r="F823" s="23">
        <f t="shared" ca="1" si="470"/>
        <v>0.61448300258873989</v>
      </c>
      <c r="G823" s="23">
        <f t="shared" ca="1" si="470"/>
        <v>-0.51129016686930806</v>
      </c>
      <c r="H823" s="23">
        <f t="shared" ca="1" si="470"/>
        <v>-0.80040899899273954</v>
      </c>
      <c r="I823" s="23">
        <f t="shared" ca="1" si="470"/>
        <v>-1.8739012136822644</v>
      </c>
      <c r="J823" s="23">
        <f t="shared" ca="1" si="470"/>
        <v>-1.1997900016878336</v>
      </c>
      <c r="K823" s="23">
        <f t="shared" ca="1" si="470"/>
        <v>-0.70317123889705346</v>
      </c>
      <c r="L823" s="23">
        <f t="shared" ca="1" si="470"/>
        <v>0.19151901636459709</v>
      </c>
      <c r="M823" s="23">
        <f t="shared" ca="1" si="470"/>
        <v>-0.49899301869511908</v>
      </c>
      <c r="N823" s="23">
        <f ca="1">SQRT(Inputs!$B$38)*C823+SQRT(1-Inputs!$B$38)*_xlfn.NORM.S.INV(RAND())</f>
        <v>-0.28920826886218726</v>
      </c>
      <c r="O823" s="23">
        <f ca="1">SQRT(Inputs!$B$38)*D823+SQRT(1-Inputs!$B$38)*_xlfn.NORM.S.INV(RAND())</f>
        <v>-0.66240149432980877</v>
      </c>
      <c r="P823" s="23">
        <f ca="1">SQRT(Inputs!$B$38)*E823+SQRT(1-Inputs!$B$38)*_xlfn.NORM.S.INV(RAND())</f>
        <v>-0.83376789692397624</v>
      </c>
      <c r="Q823" s="23">
        <f ca="1">SQRT(Inputs!$B$38)*F823+SQRT(1-Inputs!$B$38)*_xlfn.NORM.S.INV(RAND())</f>
        <v>2.5615098691604703</v>
      </c>
      <c r="R823" s="23">
        <f ca="1">SQRT(Inputs!$B$38)*G823+SQRT(1-Inputs!$B$38)*_xlfn.NORM.S.INV(RAND())</f>
        <v>0.84065343427378258</v>
      </c>
      <c r="S823" s="23">
        <f ca="1">SQRT(Inputs!$B$38)*H823+SQRT(1-Inputs!$B$38)*_xlfn.NORM.S.INV(RAND())</f>
        <v>-1.8359081093529832</v>
      </c>
      <c r="T823" s="23">
        <f ca="1">SQRT(Inputs!$B$38)*I823+SQRT(1-Inputs!$B$38)*_xlfn.NORM.S.INV(RAND())</f>
        <v>-0.19492325178950243</v>
      </c>
      <c r="U823" s="23">
        <f ca="1">SQRT(Inputs!$B$38)*J823+SQRT(1-Inputs!$B$38)*_xlfn.NORM.S.INV(RAND())</f>
        <v>-0.28022066130386508</v>
      </c>
      <c r="V823" s="23">
        <f ca="1">SQRT(Inputs!$B$38)*K823+SQRT(1-Inputs!$B$38)*_xlfn.NORM.S.INV(RAND())</f>
        <v>0.39746465592138591</v>
      </c>
      <c r="W823" s="23">
        <f ca="1">SQRT(Inputs!$B$38)*L823+SQRT(1-Inputs!$B$38)*_xlfn.NORM.S.INV(RAND())</f>
        <v>-0.81442191568310329</v>
      </c>
      <c r="X823" s="23">
        <f ca="1">SQRT(Inputs!$B$38)*M823+SQRT(1-Inputs!$B$38)*_xlfn.NORM.S.INV(RAND())</f>
        <v>0.5623329129615704</v>
      </c>
      <c r="Y823" s="23">
        <f ca="1">SQRT(Inputs!$B$38)*C823+SQRT(1-Inputs!$B$38)*_xlfn.NORM.S.INV(RAND())</f>
        <v>0.82044788823063153</v>
      </c>
      <c r="Z823" s="23">
        <f ca="1">SQRT(Inputs!$B$38)*D823+SQRT(1-Inputs!$B$38)*_xlfn.NORM.S.INV(RAND())</f>
        <v>-0.86804807479199331</v>
      </c>
      <c r="AA823" s="23">
        <f ca="1">SQRT(Inputs!$B$38)*E823+SQRT(1-Inputs!$B$38)*_xlfn.NORM.S.INV(RAND())</f>
        <v>0.18140778030994575</v>
      </c>
      <c r="AB823" s="23">
        <f ca="1">SQRT(Inputs!$B$38)*F823+SQRT(1-Inputs!$B$38)*_xlfn.NORM.S.INV(RAND())</f>
        <v>-0.4583287798080864</v>
      </c>
      <c r="AC823" s="23">
        <f ca="1">SQRT(Inputs!$B$38)*G823+SQRT(1-Inputs!$B$38)*_xlfn.NORM.S.INV(RAND())</f>
        <v>-0.92831882820459866</v>
      </c>
      <c r="AD823" s="23">
        <f ca="1">SQRT(Inputs!$B$38)*H823+SQRT(1-Inputs!$B$38)*_xlfn.NORM.S.INV(RAND())</f>
        <v>0.73187173409725492</v>
      </c>
      <c r="AE823" s="23">
        <f ca="1">SQRT(Inputs!$B$38)*I823+SQRT(1-Inputs!$B$38)*_xlfn.NORM.S.INV(RAND())</f>
        <v>-1.2179451442213389</v>
      </c>
      <c r="AF823" s="23">
        <f ca="1">SQRT(Inputs!$B$38)*J823+SQRT(1-Inputs!$B$38)*_xlfn.NORM.S.INV(RAND())</f>
        <v>-2.2260869680422202</v>
      </c>
      <c r="AG823" s="23">
        <f ca="1">SQRT(Inputs!$B$38)*K823+SQRT(1-Inputs!$B$38)*_xlfn.NORM.S.INV(RAND())</f>
        <v>0.56328607807910003</v>
      </c>
      <c r="AH823" s="23">
        <f ca="1">SQRT(Inputs!$B$38)*L823+SQRT(1-Inputs!$B$38)*_xlfn.NORM.S.INV(RAND())</f>
        <v>0.8555276304147702</v>
      </c>
      <c r="AI823" s="23">
        <f ca="1">SQRT(Inputs!$B$38)*M823+SQRT(1-Inputs!$B$38)*_xlfn.NORM.S.INV(RAND())</f>
        <v>0.48873510120292402</v>
      </c>
      <c r="AJ823" s="23">
        <f ca="1">SQRT(Inputs!$B$38)*C823+SQRT(1-Inputs!$B$38)*_xlfn.NORM.S.INV(RAND())</f>
        <v>-0.63197164487529722</v>
      </c>
      <c r="AK823" s="23">
        <f ca="1">SQRT(Inputs!$B$38)*D823+SQRT(1-Inputs!$B$38)*_xlfn.NORM.S.INV(RAND())</f>
        <v>-0.57456218814171134</v>
      </c>
      <c r="AL823" s="23">
        <f ca="1">SQRT(Inputs!$B$38)*E823+SQRT(1-Inputs!$B$38)*_xlfn.NORM.S.INV(RAND())</f>
        <v>-0.4635811742796731</v>
      </c>
      <c r="AM823" s="23">
        <f ca="1">SQRT(Inputs!$B$38)*F823+SQRT(1-Inputs!$B$38)*_xlfn.NORM.S.INV(RAND())</f>
        <v>0.3303149145370326</v>
      </c>
      <c r="AN823" s="23">
        <f ca="1">SQRT(Inputs!$B$38)*G823+SQRT(1-Inputs!$B$38)*_xlfn.NORM.S.INV(RAND())</f>
        <v>5.0757449993139303E-2</v>
      </c>
      <c r="AO823" s="23">
        <f ca="1">SQRT(Inputs!$B$38)*H823+SQRT(1-Inputs!$B$38)*_xlfn.NORM.S.INV(RAND())</f>
        <v>-1.2496370406025785</v>
      </c>
      <c r="AP823" s="23">
        <f ca="1">SQRT(Inputs!$B$38)*I823+SQRT(1-Inputs!$B$38)*_xlfn.NORM.S.INV(RAND())</f>
        <v>-0.18098577623082568</v>
      </c>
      <c r="AQ823" s="23">
        <f ca="1">SQRT(Inputs!$B$38)*J823+SQRT(1-Inputs!$B$38)*_xlfn.NORM.S.INV(RAND())</f>
        <v>0.59037984102941743</v>
      </c>
      <c r="AR823" s="23">
        <f ca="1">SQRT(Inputs!$B$38)*K823+SQRT(1-Inputs!$B$38)*_xlfn.NORM.S.INV(RAND())</f>
        <v>5.035121871830528E-2</v>
      </c>
      <c r="AS823" s="23">
        <f ca="1">SQRT(Inputs!$B$38)*L823+SQRT(1-Inputs!$B$38)*_xlfn.NORM.S.INV(RAND())</f>
        <v>0.51921395164260842</v>
      </c>
      <c r="AT823" s="23">
        <f ca="1">SQRT(Inputs!$B$38)*M823+SQRT(1-Inputs!$B$38)*_xlfn.NORM.S.INV(RAND())</f>
        <v>0.76127086895151552</v>
      </c>
      <c r="AU823" s="15">
        <f ca="1">Inputs!$B$6*EXP($B$8-0.5*C$5^2+C$5*N823)</f>
        <v>4735.2859016938646</v>
      </c>
      <c r="AV823" s="15">
        <f t="shared" ca="1" si="437"/>
        <v>5229.0560155835647</v>
      </c>
      <c r="AW823" s="15">
        <f t="shared" ca="1" si="438"/>
        <v>5697.7240545792747</v>
      </c>
      <c r="AX823" s="15">
        <f t="shared" ca="1" si="439"/>
        <v>9579.9428492848765</v>
      </c>
      <c r="AY823" s="15">
        <f t="shared" ca="1" si="440"/>
        <v>12915.42311799554</v>
      </c>
      <c r="AZ823" s="15">
        <f t="shared" ca="1" si="441"/>
        <v>12904.576204584124</v>
      </c>
      <c r="BA823" s="15">
        <f t="shared" ca="1" si="442"/>
        <v>15473.001178775514</v>
      </c>
      <c r="BB823" s="15">
        <f t="shared" ca="1" si="443"/>
        <v>18419.217319174626</v>
      </c>
      <c r="BC823" s="15">
        <f t="shared" ca="1" si="444"/>
        <v>23441.192441741739</v>
      </c>
      <c r="BD823" s="15">
        <f t="shared" ca="1" si="445"/>
        <v>26611.325791131228</v>
      </c>
      <c r="BE823" s="15">
        <f t="shared" ca="1" si="446"/>
        <v>34322.415066222726</v>
      </c>
      <c r="BF823" s="15">
        <f ca="1">Inputs!$B$13*EXP($B$9-0.5*C$6^2+C$6*Y823)</f>
        <v>16273.952948985205</v>
      </c>
      <c r="BG823" s="15">
        <f t="shared" ca="1" si="447"/>
        <v>16958.179828783988</v>
      </c>
      <c r="BH823" s="15">
        <f t="shared" ca="1" si="448"/>
        <v>21352.662925124725</v>
      </c>
      <c r="BI823" s="15">
        <f t="shared" ca="1" si="449"/>
        <v>24358.4254197064</v>
      </c>
      <c r="BJ823" s="15">
        <f t="shared" ca="1" si="450"/>
        <v>26121.755076405243</v>
      </c>
      <c r="BK823" s="15">
        <f t="shared" ca="1" si="451"/>
        <v>35418.458256245292</v>
      </c>
      <c r="BL823" s="15">
        <f t="shared" ca="1" si="452"/>
        <v>37154.811424417807</v>
      </c>
      <c r="BM823" s="15">
        <f t="shared" ca="1" si="453"/>
        <v>34637.201770813423</v>
      </c>
      <c r="BN823" s="15">
        <f t="shared" ca="1" si="454"/>
        <v>45574.234763155575</v>
      </c>
      <c r="BO823" s="15">
        <f t="shared" ca="1" si="455"/>
        <v>61937.51395362441</v>
      </c>
      <c r="BP823" s="15">
        <f t="shared" ca="1" si="456"/>
        <v>80573.724016977008</v>
      </c>
      <c r="BQ823" s="15">
        <f ca="1">Inputs!$B$20*EXP($B$10-0.5*C$7^2+C$7*AJ823)</f>
        <v>3428.1611336521637</v>
      </c>
      <c r="BR823" s="15">
        <f t="shared" ca="1" si="457"/>
        <v>3875.7378476990211</v>
      </c>
      <c r="BS823" s="15">
        <f t="shared" ca="1" si="458"/>
        <v>4645.7902644509932</v>
      </c>
      <c r="BT823" s="15">
        <f t="shared" ca="1" si="459"/>
        <v>6985.3471434872272</v>
      </c>
      <c r="BU823" s="15">
        <f t="shared" ca="1" si="460"/>
        <v>9800.484338213455</v>
      </c>
      <c r="BV823" s="15">
        <f t="shared" ca="1" si="461"/>
        <v>10289.466696286196</v>
      </c>
      <c r="BW823" s="15">
        <f t="shared" ca="1" si="462"/>
        <v>13818.766625549493</v>
      </c>
      <c r="BX823" s="15">
        <f t="shared" ca="1" si="463"/>
        <v>21756.195456092206</v>
      </c>
      <c r="BY823" s="15">
        <f t="shared" ca="1" si="464"/>
        <v>30779.210373727325</v>
      </c>
      <c r="BZ823" s="15">
        <f t="shared" ca="1" si="465"/>
        <v>47512.896160331948</v>
      </c>
      <c r="CA823" s="15">
        <f t="shared" ca="1" si="466"/>
        <v>76409.02915789024</v>
      </c>
      <c r="CB823" s="15">
        <f ca="1">(AU823*DCF!C$10-DCF!C$5*MAX(AU823*DCF!C$10,0)-MAX(AU823-Inputs!$B$6,0)/Inputs!$B$10)*DCF!C$6</f>
        <v>1044.6925226299873</v>
      </c>
      <c r="CC823" s="15">
        <f ca="1">(AV823*DCF!D$10-DCF!D$5*MAX(AV823*DCF!D$10,0)-MAX(AV823-AU823,0)/Inputs!$B$10)*DCF!D$6</f>
        <v>1154.1540587167385</v>
      </c>
      <c r="CD823" s="15">
        <f ca="1">(AW823*DCF!E$10-DCF!E$5*MAX(AW823*DCF!E$10,0)-MAX(AW823-AV823,0)/Inputs!$B$10)*DCF!E$6</f>
        <v>1209.950333357536</v>
      </c>
      <c r="CE823" s="15">
        <f ca="1">(AX823*DCF!F$10-DCF!F$5*MAX(AX823*DCF!F$10,0)-MAX(AX823-AW823,0)/Inputs!$B$10)*DCF!F$6</f>
        <v>1283.4927769187232</v>
      </c>
      <c r="CF823" s="15">
        <f ca="1">(AY823*DCF!G$10-DCF!G$5*MAX(AY823*DCF!G$10,0)-MAX(AY823-AX823,0)/Inputs!$B$10)*DCF!G$6</f>
        <v>2019.9548729776207</v>
      </c>
      <c r="CG823" s="15">
        <f ca="1">(AZ823*DCF!H$10-DCF!H$5*MAX(AZ823*DCF!H$10,0)-MAX(AZ823-AY823,0)/Inputs!$B$10)*DCF!H$6</f>
        <v>2505.4327263394698</v>
      </c>
      <c r="CH823" s="15">
        <f ca="1">(BA823*DCF!I$10-DCF!I$5*MAX(BA823*DCF!I$10,0)-MAX(BA823-AZ823,0)/Inputs!$B$10)*DCF!I$6</f>
        <v>2405.0411733141882</v>
      </c>
      <c r="CI823" s="15">
        <f ca="1">(BB823*DCF!J$10-DCF!J$5*MAX(BB823*DCF!J$10,0)-MAX(BB823-BA823,0)/Inputs!$B$10)*DCF!J$6</f>
        <v>2714.3299241963759</v>
      </c>
      <c r="CJ823" s="15">
        <f ca="1">(BC823*DCF!K$10-DCF!K$5*MAX(BC823*DCF!K$10,0)-MAX(BC823-BB823,0)/Inputs!$B$10)*DCF!K$6</f>
        <v>3070.6554467522219</v>
      </c>
      <c r="CK823" s="15">
        <f ca="1">(BD823*DCF!L$10-DCF!L$5*MAX(BD823*DCF!L$10,0)-MAX(BD823-BC823,0)/Inputs!$B$10)*DCF!L$6</f>
        <v>3603.5443983952578</v>
      </c>
      <c r="CL823" s="15">
        <f ca="1">(BE823*DCF!M$10-DCF!M$5*MAX(BE823*DCF!M$10,0)-MAX(BE823-BD823,0)/Inputs!$B$10)*DCF!M$6</f>
        <v>3922.1646873753571</v>
      </c>
      <c r="CM823" s="15">
        <f ca="1">(BF823*DCF!C$28-DCF!C$5*MAX(BF823*DCF!C$28,0)-MAX(BF823-Inputs!$B$13,0)/Inputs!$B$17)*DCF!C$6</f>
        <v>3838.0771662541256</v>
      </c>
      <c r="CN823" s="15">
        <f ca="1">(BG823*DCF!D$28-DCF!D$5*MAX(BG823*DCF!D$28,0)-MAX(BG823-BF823,0)/Inputs!$B$17)*DCF!D$6</f>
        <v>4848.5981148151095</v>
      </c>
      <c r="CO823" s="15">
        <f ca="1">(BH823*DCF!E$28-DCF!E$5*MAX(BH823*DCF!E$28,0)-MAX(BH823-BG823,0)/Inputs!$B$17)*DCF!E$6</f>
        <v>5181.3622261943501</v>
      </c>
      <c r="CP823" s="15">
        <f ca="1">(BI823*DCF!F$28-DCF!F$5*MAX(BI823*DCF!F$28,0)-MAX(BI823-BH823,0)/Inputs!$B$17)*DCF!F$6</f>
        <v>6065.4243076771136</v>
      </c>
      <c r="CQ823" s="15">
        <f ca="1">(BJ823*DCF!G$28-DCF!G$5*MAX(BJ823*DCF!G$28,0)-MAX(BJ823-BI823,0)/Inputs!$B$17)*DCF!G$6</f>
        <v>6480.9129110713038</v>
      </c>
      <c r="CR823" s="15">
        <f ca="1">(BK823*DCF!H$28-DCF!H$5*MAX(BK823*DCF!H$28,0)-MAX(BK823-BJ823,0)/Inputs!$B$17)*DCF!H$6</f>
        <v>7314.9287133472517</v>
      </c>
      <c r="CS823" s="15">
        <f ca="1">(BL823*DCF!I$28-DCF!I$5*MAX(BL823*DCF!I$28,0)-MAX(BL823-BK823,0)/Inputs!$B$17)*DCF!I$6</f>
        <v>8487.8468378464186</v>
      </c>
      <c r="CT823" s="15">
        <f ca="1">(BM823*DCF!J$28-DCF!J$5*MAX(BM823*DCF!J$28,0)-MAX(BM823-BL823,0)/Inputs!$B$17)*DCF!J$6</f>
        <v>7726.9714514387761</v>
      </c>
      <c r="CU823" s="15">
        <f ca="1">(BN823*DCF!K$28-DCF!K$5*MAX(BN823*DCF!K$28,0)-MAX(BN823-BM823,0)/Inputs!$B$17)*DCF!K$6</f>
        <v>8284.8733777937923</v>
      </c>
      <c r="CV823" s="15">
        <f ca="1">(BO823*DCF!L$28-DCF!L$5*MAX(BO823*DCF!L$28,0)-MAX(BO823-BN823,0)/Inputs!$B$17)*DCF!L$6</f>
        <v>10506.301768401692</v>
      </c>
      <c r="CW823" s="15">
        <f ca="1">(BP823*DCF!M$28-DCF!M$5*MAX(BP823*DCF!M$28,0)-MAX(BP823-BO823,0)/Inputs!$B$17)*DCF!M$6</f>
        <v>13211.985188161078</v>
      </c>
      <c r="CX823" s="15">
        <f ca="1">(BQ823*DCF!C$46-DCF!C$5*MAX(BQ823*DCF!C$46,0)-MAX(BQ823-Inputs!$B$20,0)/Inputs!$B$24)*DCF!C$6</f>
        <v>-896.64743671050599</v>
      </c>
      <c r="CY823" s="15">
        <f ca="1">(BR823*DCF!D$46-DCF!D$5*MAX(BR823*DCF!D$46,0)-MAX(BR823-BQ823,0)/Inputs!$B$24)*DCF!D$6</f>
        <v>-852.47533588699753</v>
      </c>
      <c r="CZ823" s="15">
        <f ca="1">(BS823*DCF!E$46-DCF!E$5*MAX(BS823*DCF!E$46,0)-MAX(BS823-BR823,0)/Inputs!$B$24)*DCF!E$6</f>
        <v>-852.90625117495892</v>
      </c>
      <c r="DA823" s="15">
        <f ca="1">(BT823*DCF!F$46-DCF!F$5*MAX(BT823*DCF!F$46,0)-MAX(BT823-BS823,0)/Inputs!$B$24)*DCF!F$6</f>
        <v>-1360.6237624142386</v>
      </c>
      <c r="DB823" s="15">
        <f ca="1">(BU823*DCF!G$46-DCF!G$5*MAX(BU823*DCF!G$46,0)-MAX(BU823-BT823,0)/Inputs!$B$24)*DCF!G$6</f>
        <v>-1276.6254617311072</v>
      </c>
      <c r="DC823" s="15">
        <f ca="1">(BV823*DCF!H$46-DCF!H$5*MAX(BV823*DCF!H$46,0)-MAX(BV823-BU823,0)/Inputs!$B$24)*DCF!H$6</f>
        <v>-151.94827172648829</v>
      </c>
      <c r="DD823" s="15">
        <f ca="1">(BW823*DCF!I$46-DCF!I$5*MAX(BW823*DCF!I$46,0)-MAX(BW823-BV823,0)/Inputs!$B$24)*DCF!I$6</f>
        <v>-693.97570581712955</v>
      </c>
      <c r="DE823" s="15">
        <f ca="1">(BX823*DCF!J$46-DCF!J$5*MAX(BX823*DCF!J$46,0)-MAX(BX823-BW823,0)/Inputs!$B$24)*DCF!J$6</f>
        <v>-1192.2642280095008</v>
      </c>
      <c r="DF823" s="15">
        <f ca="1">(BY823*DCF!K$46-DCF!K$5*MAX(BY823*DCF!K$46,0)-MAX(BY823-BX823,0)/Inputs!$B$24)*DCF!K$6</f>
        <v>-452.18718313363786</v>
      </c>
      <c r="DG823" s="15">
        <f ca="1">(BZ823*DCF!L$46-DCF!L$5*MAX(BZ823*DCF!L$46,0)-MAX(BZ823-BY823,0)/Inputs!$B$24)*DCF!L$6</f>
        <v>-502.54178772720945</v>
      </c>
      <c r="DH823" s="15">
        <f ca="1">(CA823*DCF!M$46-DCF!M$5*MAX(CA823*DCF!M$46,0)-MAX(CA823-BZ823,0)/Inputs!$B$24)*DCF!M$6</f>
        <v>-50.74777828210469</v>
      </c>
      <c r="DI823" s="15">
        <f ca="1">SUM(CB823:CL823)+BE823*DCF!M$10*(1+Inputs!$B$30)*(1-Inputs!$B$33)*(1-Inputs!$B$30/Inputs!$B$31)/(Inputs!$B$29-Inputs!$B$30)*DCF!M$6</f>
        <v>120453.14791722404</v>
      </c>
      <c r="DJ823" s="15">
        <f ca="1">SUM(CM823:CW823)+BP823*DCF!M$28*(1+Inputs!$B$30)*(1-Inputs!$B$33)*(1-Inputs!$B$30/Inputs!$B$31)/(Inputs!$B$29-Inputs!$B$30)*DCF!M$6</f>
        <v>380930.93461825931</v>
      </c>
      <c r="DK823" s="15">
        <f ca="1">SUM(CX823:DH823)+CA823*DCF!M$46*(1+Inputs!$B$30)*(1-Inputs!$B$33)*(1-Inputs!$B$30/Inputs!$B$31)/(Inputs!$B$29-Inputs!$B$30)*DCF!M$6</f>
        <v>109854.46710361786</v>
      </c>
      <c r="DM823" s="15">
        <f ca="1">DI823+DJ823+DK823+Inputs!$B$34+Inputs!$B$36-Inputs!$B$35</f>
        <v>688089.54963910126</v>
      </c>
    </row>
    <row r="824" spans="1:117" x14ac:dyDescent="0.75">
      <c r="A824" s="11">
        <v>811</v>
      </c>
      <c r="C824" s="23">
        <f t="shared" ref="C824:M833" ca="1" si="471">_xlfn.NORM.S.INV(RAND())</f>
        <v>-1.2237760580146451</v>
      </c>
      <c r="D824" s="23">
        <f t="shared" ca="1" si="471"/>
        <v>0.20734364648894568</v>
      </c>
      <c r="E824" s="23">
        <f t="shared" ca="1" si="471"/>
        <v>0.77165440331105273</v>
      </c>
      <c r="F824" s="23">
        <f t="shared" ca="1" si="471"/>
        <v>0.3985454557289364</v>
      </c>
      <c r="G824" s="23">
        <f t="shared" ca="1" si="471"/>
        <v>1.3147279992937291</v>
      </c>
      <c r="H824" s="23">
        <f t="shared" ca="1" si="471"/>
        <v>-0.9400116536329477</v>
      </c>
      <c r="I824" s="23">
        <f t="shared" ca="1" si="471"/>
        <v>0.48643949145776588</v>
      </c>
      <c r="J824" s="23">
        <f t="shared" ca="1" si="471"/>
        <v>1.186683736664585</v>
      </c>
      <c r="K824" s="23">
        <f t="shared" ca="1" si="471"/>
        <v>-0.99722293053752409</v>
      </c>
      <c r="L824" s="23">
        <f t="shared" ca="1" si="471"/>
        <v>0.45009990982641129</v>
      </c>
      <c r="M824" s="23">
        <f t="shared" ca="1" si="471"/>
        <v>0.43111261940879531</v>
      </c>
      <c r="N824" s="23">
        <f ca="1">SQRT(Inputs!$B$38)*C824+SQRT(1-Inputs!$B$38)*_xlfn.NORM.S.INV(RAND())</f>
        <v>-0.72924144578800321</v>
      </c>
      <c r="O824" s="23">
        <f ca="1">SQRT(Inputs!$B$38)*D824+SQRT(1-Inputs!$B$38)*_xlfn.NORM.S.INV(RAND())</f>
        <v>0.24812156597743151</v>
      </c>
      <c r="P824" s="23">
        <f ca="1">SQRT(Inputs!$B$38)*E824+SQRT(1-Inputs!$B$38)*_xlfn.NORM.S.INV(RAND())</f>
        <v>-2.2686655591244387E-2</v>
      </c>
      <c r="Q824" s="23">
        <f ca="1">SQRT(Inputs!$B$38)*F824+SQRT(1-Inputs!$B$38)*_xlfn.NORM.S.INV(RAND())</f>
        <v>-0.31195180020014024</v>
      </c>
      <c r="R824" s="23">
        <f ca="1">SQRT(Inputs!$B$38)*G824+SQRT(1-Inputs!$B$38)*_xlfn.NORM.S.INV(RAND())</f>
        <v>1.668517531430578</v>
      </c>
      <c r="S824" s="23">
        <f ca="1">SQRT(Inputs!$B$38)*H824+SQRT(1-Inputs!$B$38)*_xlfn.NORM.S.INV(RAND())</f>
        <v>-0.69321597977088989</v>
      </c>
      <c r="T824" s="23">
        <f ca="1">SQRT(Inputs!$B$38)*I824+SQRT(1-Inputs!$B$38)*_xlfn.NORM.S.INV(RAND())</f>
        <v>0.78974425919563385</v>
      </c>
      <c r="U824" s="23">
        <f ca="1">SQRT(Inputs!$B$38)*J824+SQRT(1-Inputs!$B$38)*_xlfn.NORM.S.INV(RAND())</f>
        <v>-0.60101243590129949</v>
      </c>
      <c r="V824" s="23">
        <f ca="1">SQRT(Inputs!$B$38)*K824+SQRT(1-Inputs!$B$38)*_xlfn.NORM.S.INV(RAND())</f>
        <v>-0.75245719007672884</v>
      </c>
      <c r="W824" s="23">
        <f ca="1">SQRT(Inputs!$B$38)*L824+SQRT(1-Inputs!$B$38)*_xlfn.NORM.S.INV(RAND())</f>
        <v>0.45192425676071557</v>
      </c>
      <c r="X824" s="23">
        <f ca="1">SQRT(Inputs!$B$38)*M824+SQRT(1-Inputs!$B$38)*_xlfn.NORM.S.INV(RAND())</f>
        <v>0.43629440415622112</v>
      </c>
      <c r="Y824" s="23">
        <f ca="1">SQRT(Inputs!$B$38)*C824+SQRT(1-Inputs!$B$38)*_xlfn.NORM.S.INV(RAND())</f>
        <v>0.29646902927540553</v>
      </c>
      <c r="Z824" s="23">
        <f ca="1">SQRT(Inputs!$B$38)*D824+SQRT(1-Inputs!$B$38)*_xlfn.NORM.S.INV(RAND())</f>
        <v>-0.14530327836204082</v>
      </c>
      <c r="AA824" s="23">
        <f ca="1">SQRT(Inputs!$B$38)*E824+SQRT(1-Inputs!$B$38)*_xlfn.NORM.S.INV(RAND())</f>
        <v>2.5544682219040382</v>
      </c>
      <c r="AB824" s="23">
        <f ca="1">SQRT(Inputs!$B$38)*F824+SQRT(1-Inputs!$B$38)*_xlfn.NORM.S.INV(RAND())</f>
        <v>-1.41192354335461</v>
      </c>
      <c r="AC824" s="23">
        <f ca="1">SQRT(Inputs!$B$38)*G824+SQRT(1-Inputs!$B$38)*_xlfn.NORM.S.INV(RAND())</f>
        <v>0.81724337136870817</v>
      </c>
      <c r="AD824" s="23">
        <f ca="1">SQRT(Inputs!$B$38)*H824+SQRT(1-Inputs!$B$38)*_xlfn.NORM.S.INV(RAND())</f>
        <v>-0.38380781253830187</v>
      </c>
      <c r="AE824" s="23">
        <f ca="1">SQRT(Inputs!$B$38)*I824+SQRT(1-Inputs!$B$38)*_xlfn.NORM.S.INV(RAND())</f>
        <v>-0.43726349185521746</v>
      </c>
      <c r="AF824" s="23">
        <f ca="1">SQRT(Inputs!$B$38)*J824+SQRT(1-Inputs!$B$38)*_xlfn.NORM.S.INV(RAND())</f>
        <v>0.74634137250838517</v>
      </c>
      <c r="AG824" s="23">
        <f ca="1">SQRT(Inputs!$B$38)*K824+SQRT(1-Inputs!$B$38)*_xlfn.NORM.S.INV(RAND())</f>
        <v>-2.7392600405029333</v>
      </c>
      <c r="AH824" s="23">
        <f ca="1">SQRT(Inputs!$B$38)*L824+SQRT(1-Inputs!$B$38)*_xlfn.NORM.S.INV(RAND())</f>
        <v>4.2369027689176636E-2</v>
      </c>
      <c r="AI824" s="23">
        <f ca="1">SQRT(Inputs!$B$38)*M824+SQRT(1-Inputs!$B$38)*_xlfn.NORM.S.INV(RAND())</f>
        <v>1.8472380120554224</v>
      </c>
      <c r="AJ824" s="23">
        <f ca="1">SQRT(Inputs!$B$38)*C824+SQRT(1-Inputs!$B$38)*_xlfn.NORM.S.INV(RAND())</f>
        <v>-0.62345260393000457</v>
      </c>
      <c r="AK824" s="23">
        <f ca="1">SQRT(Inputs!$B$38)*D824+SQRT(1-Inputs!$B$38)*_xlfn.NORM.S.INV(RAND())</f>
        <v>0.16196348685844866</v>
      </c>
      <c r="AL824" s="23">
        <f ca="1">SQRT(Inputs!$B$38)*E824+SQRT(1-Inputs!$B$38)*_xlfn.NORM.S.INV(RAND())</f>
        <v>0.54062369266500288</v>
      </c>
      <c r="AM824" s="23">
        <f ca="1">SQRT(Inputs!$B$38)*F824+SQRT(1-Inputs!$B$38)*_xlfn.NORM.S.INV(RAND())</f>
        <v>0.89821308267756261</v>
      </c>
      <c r="AN824" s="23">
        <f ca="1">SQRT(Inputs!$B$38)*G824+SQRT(1-Inputs!$B$38)*_xlfn.NORM.S.INV(RAND())</f>
        <v>0.55487932556238473</v>
      </c>
      <c r="AO824" s="23">
        <f ca="1">SQRT(Inputs!$B$38)*H824+SQRT(1-Inputs!$B$38)*_xlfn.NORM.S.INV(RAND())</f>
        <v>-0.46122249517602859</v>
      </c>
      <c r="AP824" s="23">
        <f ca="1">SQRT(Inputs!$B$38)*I824+SQRT(1-Inputs!$B$38)*_xlfn.NORM.S.INV(RAND())</f>
        <v>1.2367582999400908</v>
      </c>
      <c r="AQ824" s="23">
        <f ca="1">SQRT(Inputs!$B$38)*J824+SQRT(1-Inputs!$B$38)*_xlfn.NORM.S.INV(RAND())</f>
        <v>2.160871066585246E-2</v>
      </c>
      <c r="AR824" s="23">
        <f ca="1">SQRT(Inputs!$B$38)*K824+SQRT(1-Inputs!$B$38)*_xlfn.NORM.S.INV(RAND())</f>
        <v>-0.7802428730344636</v>
      </c>
      <c r="AS824" s="23">
        <f ca="1">SQRT(Inputs!$B$38)*L824+SQRT(1-Inputs!$B$38)*_xlfn.NORM.S.INV(RAND())</f>
        <v>5.8607844381788732E-2</v>
      </c>
      <c r="AT824" s="23">
        <f ca="1">SQRT(Inputs!$B$38)*M824+SQRT(1-Inputs!$B$38)*_xlfn.NORM.S.INV(RAND())</f>
        <v>0.35523793249466434</v>
      </c>
      <c r="AU824" s="15">
        <f ca="1">Inputs!$B$6*EXP($B$8-0.5*C$5^2+C$5*N824)</f>
        <v>4409.7261134406453</v>
      </c>
      <c r="AV824" s="15">
        <f t="shared" ca="1" si="437"/>
        <v>5567.1167169439132</v>
      </c>
      <c r="AW824" s="15">
        <f t="shared" ca="1" si="438"/>
        <v>6767.3724524237559</v>
      </c>
      <c r="AX824" s="15">
        <f t="shared" ca="1" si="439"/>
        <v>7946.4701682758923</v>
      </c>
      <c r="AY824" s="15">
        <f t="shared" ca="1" si="440"/>
        <v>11800.748166658484</v>
      </c>
      <c r="AZ824" s="15">
        <f t="shared" ca="1" si="441"/>
        <v>13371.89791865703</v>
      </c>
      <c r="BA824" s="15">
        <f t="shared" ca="1" si="442"/>
        <v>17773.79159551394</v>
      </c>
      <c r="BB824" s="15">
        <f t="shared" ca="1" si="443"/>
        <v>20488.891622899413</v>
      </c>
      <c r="BC824" s="15">
        <f t="shared" ca="1" si="444"/>
        <v>23335.629033014022</v>
      </c>
      <c r="BD824" s="15">
        <f t="shared" ca="1" si="445"/>
        <v>29822.681630660787</v>
      </c>
      <c r="BE824" s="15">
        <f t="shared" ca="1" si="446"/>
        <v>38025.285250446614</v>
      </c>
      <c r="BF824" s="15">
        <f ca="1">Inputs!$B$13*EXP($B$9-0.5*C$6^2+C$6*Y824)</f>
        <v>14668.293396581852</v>
      </c>
      <c r="BG824" s="15">
        <f t="shared" ca="1" si="447"/>
        <v>17414.159214500287</v>
      </c>
      <c r="BH824" s="15">
        <f t="shared" ca="1" si="448"/>
        <v>32501.927826894687</v>
      </c>
      <c r="BI824" s="15">
        <f t="shared" ca="1" si="449"/>
        <v>32015.621099174088</v>
      </c>
      <c r="BJ824" s="15">
        <f t="shared" ca="1" si="450"/>
        <v>44156.035791966584</v>
      </c>
      <c r="BK824" s="15">
        <f t="shared" ca="1" si="451"/>
        <v>51434.128792115829</v>
      </c>
      <c r="BL824" s="15">
        <f t="shared" ca="1" si="452"/>
        <v>59699.994064637503</v>
      </c>
      <c r="BM824" s="15">
        <f t="shared" ca="1" si="453"/>
        <v>80513.4725096318</v>
      </c>
      <c r="BN824" s="15">
        <f t="shared" ca="1" si="454"/>
        <v>71312.760766771942</v>
      </c>
      <c r="BO824" s="15">
        <f t="shared" ca="1" si="455"/>
        <v>88176.196506457505</v>
      </c>
      <c r="BP824" s="15">
        <f t="shared" ca="1" si="456"/>
        <v>133793.43230907843</v>
      </c>
      <c r="BQ824" s="15">
        <f ca="1">Inputs!$B$20*EXP($B$10-0.5*C$7^2+C$7*AJ824)</f>
        <v>3438.5351806646804</v>
      </c>
      <c r="BR824" s="15">
        <f t="shared" ca="1" si="457"/>
        <v>4911.9128365026691</v>
      </c>
      <c r="BS824" s="15">
        <f t="shared" ca="1" si="458"/>
        <v>7856.1717870992507</v>
      </c>
      <c r="BT824" s="15">
        <f t="shared" ca="1" si="459"/>
        <v>13710.070513139017</v>
      </c>
      <c r="BU824" s="15">
        <f t="shared" ca="1" si="460"/>
        <v>21730.78792473672</v>
      </c>
      <c r="BV824" s="15">
        <f t="shared" ca="1" si="461"/>
        <v>27249.839304597717</v>
      </c>
      <c r="BW824" s="15">
        <f t="shared" ca="1" si="462"/>
        <v>49403.384266123547</v>
      </c>
      <c r="BX824" s="15">
        <f t="shared" ca="1" si="463"/>
        <v>69398.553808817291</v>
      </c>
      <c r="BY824" s="15">
        <f t="shared" ca="1" si="464"/>
        <v>83754.822717865201</v>
      </c>
      <c r="BZ824" s="15">
        <f t="shared" ca="1" si="465"/>
        <v>118792.76106190137</v>
      </c>
      <c r="CA824" s="15">
        <f t="shared" ca="1" si="466"/>
        <v>177741.064507879</v>
      </c>
      <c r="CB824" s="15">
        <f ca="1">(AU824*DCF!C$10-DCF!C$5*MAX(AU824*DCF!C$10,0)-MAX(AU824-Inputs!$B$6,0)/Inputs!$B$10)*DCF!C$6</f>
        <v>1047.0138219482774</v>
      </c>
      <c r="CC824" s="15">
        <f ca="1">(AV824*DCF!D$10-DCF!D$5*MAX(AV824*DCF!D$10,0)-MAX(AV824-AU824,0)/Inputs!$B$10)*DCF!D$6</f>
        <v>1074.7475761770147</v>
      </c>
      <c r="CD824" s="15">
        <f ca="1">(AW824*DCF!E$10-DCF!E$5*MAX(AW824*DCF!E$10,0)-MAX(AW824-AV824,0)/Inputs!$B$10)*DCF!E$6</f>
        <v>1292.1312755285117</v>
      </c>
      <c r="CE824" s="15">
        <f ca="1">(AX824*DCF!F$10-DCF!F$5*MAX(AX824*DCF!F$10,0)-MAX(AX824-AW824,0)/Inputs!$B$10)*DCF!F$6</f>
        <v>1489.3607721704157</v>
      </c>
      <c r="CF824" s="15">
        <f ca="1">(AY824*DCF!G$10-DCF!G$5*MAX(AY824*DCF!G$10,0)-MAX(AY824-AX824,0)/Inputs!$B$10)*DCF!G$6</f>
        <v>1690.5655257138399</v>
      </c>
      <c r="CG824" s="15">
        <f ca="1">(AZ824*DCF!H$10-DCF!H$5*MAX(AZ824*DCF!H$10,0)-MAX(AZ824-AY824,0)/Inputs!$B$10)*DCF!H$6</f>
        <v>2317.1777672771218</v>
      </c>
      <c r="CH824" s="15">
        <f ca="1">(BA824*DCF!I$10-DCF!I$5*MAX(BA824*DCF!I$10,0)-MAX(BA824-AZ824,0)/Inputs!$B$10)*DCF!I$6</f>
        <v>2524.5585431897871</v>
      </c>
      <c r="CI824" s="15">
        <f ca="1">(BB824*DCF!J$10-DCF!J$5*MAX(BB824*DCF!J$10,0)-MAX(BB824-BA824,0)/Inputs!$B$10)*DCF!J$6</f>
        <v>3104.5126754706216</v>
      </c>
      <c r="CJ824" s="15">
        <f ca="1">(BC824*DCF!K$10-DCF!K$5*MAX(BC824*DCF!K$10,0)-MAX(BC824-BB824,0)/Inputs!$B$10)*DCF!K$6</f>
        <v>3358.161599847344</v>
      </c>
      <c r="CK824" s="15">
        <f ca="1">(BD824*DCF!L$10-DCF!L$5*MAX(BD824*DCF!L$10,0)-MAX(BD824-BC824,0)/Inputs!$B$10)*DCF!L$6</f>
        <v>3658.946561628627</v>
      </c>
      <c r="CL824" s="15">
        <f ca="1">(BE824*DCF!M$10-DCF!M$5*MAX(BE824*DCF!M$10,0)-MAX(BE824-BD824,0)/Inputs!$B$10)*DCF!M$6</f>
        <v>4385.9709232057694</v>
      </c>
      <c r="CM824" s="15">
        <f ca="1">(BF824*DCF!C$28-DCF!C$5*MAX(BF824*DCF!C$28,0)-MAX(BF824-Inputs!$B$13,0)/Inputs!$B$17)*DCF!C$6</f>
        <v>3718.8624685111254</v>
      </c>
      <c r="CN824" s="15">
        <f ca="1">(BG824*DCF!D$28-DCF!D$5*MAX(BG824*DCF!D$28,0)-MAX(BG824-BF824,0)/Inputs!$B$17)*DCF!D$6</f>
        <v>4543.0524496612843</v>
      </c>
      <c r="CO824" s="15">
        <f ca="1">(BH824*DCF!E$28-DCF!E$5*MAX(BH824*DCF!E$28,0)-MAX(BH824-BG824,0)/Inputs!$B$17)*DCF!E$6</f>
        <v>6231.5331906633473</v>
      </c>
      <c r="CP824" s="15">
        <f ca="1">(BI824*DCF!F$28-DCF!F$5*MAX(BI824*DCF!F$28,0)-MAX(BI824-BH824,0)/Inputs!$B$17)*DCF!F$6</f>
        <v>8691.3978093532205</v>
      </c>
      <c r="CQ824" s="15">
        <f ca="1">(BJ824*DCF!G$28-DCF!G$5*MAX(BJ824*DCF!G$28,0)-MAX(BJ824-BI824,0)/Inputs!$B$17)*DCF!G$6</f>
        <v>9414.7206784292757</v>
      </c>
      <c r="CR824" s="15">
        <f ca="1">(BK824*DCF!H$28-DCF!H$5*MAX(BK824*DCF!H$28,0)-MAX(BK824-BJ824,0)/Inputs!$B$17)*DCF!H$6</f>
        <v>11589.416105962349</v>
      </c>
      <c r="CS824" s="15">
        <f ca="1">(BL824*DCF!I$28-DCF!I$5*MAX(BL824*DCF!I$28,0)-MAX(BL824-BK824,0)/Inputs!$B$17)*DCF!I$6</f>
        <v>12852.229843907755</v>
      </c>
      <c r="CT824" s="15">
        <f ca="1">(BM824*DCF!J$28-DCF!J$5*MAX(BM824*DCF!J$28,0)-MAX(BM824-BL824,0)/Inputs!$B$17)*DCF!J$6</f>
        <v>15201.491090254571</v>
      </c>
      <c r="CU824" s="15">
        <f ca="1">(BN824*DCF!K$28-DCF!K$5*MAX(BN824*DCF!K$28,0)-MAX(BN824-BM824,0)/Inputs!$B$17)*DCF!K$6</f>
        <v>15060.059372681988</v>
      </c>
      <c r="CV824" s="15">
        <f ca="1">(BO824*DCF!L$28-DCF!L$5*MAX(BO824*DCF!L$28,0)-MAX(BO824-BN824,0)/Inputs!$B$17)*DCF!L$6</f>
        <v>15684.876136772926</v>
      </c>
      <c r="CW824" s="15">
        <f ca="1">(BP824*DCF!M$28-DCF!M$5*MAX(BP824*DCF!M$28,0)-MAX(BP824-BO824,0)/Inputs!$B$17)*DCF!M$6</f>
        <v>20405.028765572428</v>
      </c>
      <c r="CX824" s="15">
        <f ca="1">(BQ824*DCF!C$46-DCF!C$5*MAX(BQ824*DCF!C$46,0)-MAX(BQ824-Inputs!$B$20,0)/Inputs!$B$24)*DCF!C$6</f>
        <v>-903.83499815104869</v>
      </c>
      <c r="CY824" s="15">
        <f ca="1">(BR824*DCF!D$46-DCF!D$5*MAX(BR824*DCF!D$46,0)-MAX(BR824-BQ824,0)/Inputs!$B$24)*DCF!D$6</f>
        <v>-1467.0269895040483</v>
      </c>
      <c r="CZ824" s="15">
        <f ca="1">(BS824*DCF!E$46-DCF!E$5*MAX(BS824*DCF!E$46,0)-MAX(BS824-BR824,0)/Inputs!$B$24)*DCF!E$6</f>
        <v>-2089.5518166041065</v>
      </c>
      <c r="DA824" s="15">
        <f ca="1">(BT824*DCF!F$46-DCF!F$5*MAX(BT824*DCF!F$46,0)-MAX(BT824-BS824,0)/Inputs!$B$24)*DCF!F$6</f>
        <v>-3130.0435984512919</v>
      </c>
      <c r="DB824" s="15">
        <f ca="1">(BU824*DCF!G$46-DCF!G$5*MAX(BU824*DCF!G$46,0)-MAX(BU824-BT824,0)/Inputs!$B$24)*DCF!G$6</f>
        <v>-3428.9916382287174</v>
      </c>
      <c r="DC824" s="15">
        <f ca="1">(BV824*DCF!H$46-DCF!H$5*MAX(BV824*DCF!H$46,0)-MAX(BV824-BU824,0)/Inputs!$B$24)*DCF!H$6</f>
        <v>-1715.0114005029561</v>
      </c>
      <c r="DD824" s="15">
        <f ca="1">(BW824*DCF!I$46-DCF!I$5*MAX(BW824*DCF!I$46,0)-MAX(BW824-BV824,0)/Inputs!$B$24)*DCF!I$6</f>
        <v>-5218.435429509489</v>
      </c>
      <c r="DE824" s="15">
        <f ca="1">(BX824*DCF!J$46-DCF!J$5*MAX(BX824*DCF!J$46,0)-MAX(BX824-BW824,0)/Inputs!$B$24)*DCF!J$6</f>
        <v>-2391.3149219758538</v>
      </c>
      <c r="DF824" s="15">
        <f ca="1">(BY824*DCF!K$46-DCF!K$5*MAX(BY824*DCF!K$46,0)-MAX(BY824-BX824,0)/Inputs!$B$24)*DCF!K$6</f>
        <v>1267.4512384201569</v>
      </c>
      <c r="DG824" s="15">
        <f ca="1">(BZ824*DCF!L$46-DCF!L$5*MAX(BZ824*DCF!L$46,0)-MAX(BZ824-BY824,0)/Inputs!$B$24)*DCF!L$6</f>
        <v>282.39272730024737</v>
      </c>
      <c r="DH824" s="15">
        <f ca="1">(CA824*DCF!M$46-DCF!M$5*MAX(CA824*DCF!M$46,0)-MAX(CA824-BZ824,0)/Inputs!$B$24)*DCF!M$6</f>
        <v>1610.6934979934961</v>
      </c>
      <c r="DI824" s="15">
        <f ca="1">SUM(CB824:CL824)+BE824*DCF!M$10*(1+Inputs!$B$30)*(1-Inputs!$B$33)*(1-Inputs!$B$30/Inputs!$B$31)/(Inputs!$B$29-Inputs!$B$30)*DCF!M$6</f>
        <v>131768.01872649201</v>
      </c>
      <c r="DJ824" s="15">
        <f ca="1">SUM(CM824:CW824)+BP824*DCF!M$28*(1+Inputs!$B$30)*(1-Inputs!$B$33)*(1-Inputs!$B$30/Inputs!$B$31)/(Inputs!$B$29-Inputs!$B$30)*DCF!M$6</f>
        <v>619857.85637996718</v>
      </c>
      <c r="DK824" s="15">
        <f ca="1">SUM(CX824:DH824)+CA824*DCF!M$46*(1+Inputs!$B$30)*(1-Inputs!$B$33)*(1-Inputs!$B$30/Inputs!$B$31)/(Inputs!$B$29-Inputs!$B$30)*DCF!M$6</f>
        <v>257625.06717505437</v>
      </c>
      <c r="DM824" s="15">
        <f ca="1">DI824+DJ824+DK824+Inputs!$B$34+Inputs!$B$36-Inputs!$B$35</f>
        <v>1086101.9422815135</v>
      </c>
    </row>
    <row r="825" spans="1:117" x14ac:dyDescent="0.75">
      <c r="A825" s="11">
        <v>812</v>
      </c>
      <c r="C825" s="23">
        <f t="shared" ca="1" si="471"/>
        <v>-0.67802386397070702</v>
      </c>
      <c r="D825" s="23">
        <f t="shared" ca="1" si="471"/>
        <v>0.66533094833177486</v>
      </c>
      <c r="E825" s="23">
        <f t="shared" ca="1" si="471"/>
        <v>-5.6236967439798925E-2</v>
      </c>
      <c r="F825" s="23">
        <f t="shared" ca="1" si="471"/>
        <v>-9.5944261395672886E-2</v>
      </c>
      <c r="G825" s="23">
        <f t="shared" ca="1" si="471"/>
        <v>0.70771138515370846</v>
      </c>
      <c r="H825" s="23">
        <f t="shared" ca="1" si="471"/>
        <v>-1.6276429748760164</v>
      </c>
      <c r="I825" s="23">
        <f t="shared" ca="1" si="471"/>
        <v>0.10234783055302531</v>
      </c>
      <c r="J825" s="23">
        <f t="shared" ca="1" si="471"/>
        <v>-1.8261224866524919</v>
      </c>
      <c r="K825" s="23">
        <f t="shared" ca="1" si="471"/>
        <v>-0.48453639105784668</v>
      </c>
      <c r="L825" s="23">
        <f t="shared" ca="1" si="471"/>
        <v>0.1486306344523313</v>
      </c>
      <c r="M825" s="23">
        <f t="shared" ca="1" si="471"/>
        <v>-0.6276048095141985</v>
      </c>
      <c r="N825" s="23">
        <f ca="1">SQRT(Inputs!$B$38)*C825+SQRT(1-Inputs!$B$38)*_xlfn.NORM.S.INV(RAND())</f>
        <v>-9.7475155510129419E-3</v>
      </c>
      <c r="O825" s="23">
        <f ca="1">SQRT(Inputs!$B$38)*D825+SQRT(1-Inputs!$B$38)*_xlfn.NORM.S.INV(RAND())</f>
        <v>0.36856429316364114</v>
      </c>
      <c r="P825" s="23">
        <f ca="1">SQRT(Inputs!$B$38)*E825+SQRT(1-Inputs!$B$38)*_xlfn.NORM.S.INV(RAND())</f>
        <v>-2.0871407982801387</v>
      </c>
      <c r="Q825" s="23">
        <f ca="1">SQRT(Inputs!$B$38)*F825+SQRT(1-Inputs!$B$38)*_xlfn.NORM.S.INV(RAND())</f>
        <v>1.4505627358680004</v>
      </c>
      <c r="R825" s="23">
        <f ca="1">SQRT(Inputs!$B$38)*G825+SQRT(1-Inputs!$B$38)*_xlfn.NORM.S.INV(RAND())</f>
        <v>1.1249983516237316</v>
      </c>
      <c r="S825" s="23">
        <f ca="1">SQRT(Inputs!$B$38)*H825+SQRT(1-Inputs!$B$38)*_xlfn.NORM.S.INV(RAND())</f>
        <v>-1.0904587202228158</v>
      </c>
      <c r="T825" s="23">
        <f ca="1">SQRT(Inputs!$B$38)*I825+SQRT(1-Inputs!$B$38)*_xlfn.NORM.S.INV(RAND())</f>
        <v>0.17330542996090881</v>
      </c>
      <c r="U825" s="23">
        <f ca="1">SQRT(Inputs!$B$38)*J825+SQRT(1-Inputs!$B$38)*_xlfn.NORM.S.INV(RAND())</f>
        <v>0.31913361341795965</v>
      </c>
      <c r="V825" s="23">
        <f ca="1">SQRT(Inputs!$B$38)*K825+SQRT(1-Inputs!$B$38)*_xlfn.NORM.S.INV(RAND())</f>
        <v>-0.6976285966054373</v>
      </c>
      <c r="W825" s="23">
        <f ca="1">SQRT(Inputs!$B$38)*L825+SQRT(1-Inputs!$B$38)*_xlfn.NORM.S.INV(RAND())</f>
        <v>6.2291180278388425E-2</v>
      </c>
      <c r="X825" s="23">
        <f ca="1">SQRT(Inputs!$B$38)*M825+SQRT(1-Inputs!$B$38)*_xlfn.NORM.S.INV(RAND())</f>
        <v>0.44694666515747983</v>
      </c>
      <c r="Y825" s="23">
        <f ca="1">SQRT(Inputs!$B$38)*C825+SQRT(1-Inputs!$B$38)*_xlfn.NORM.S.INV(RAND())</f>
        <v>-0.62130591041276295</v>
      </c>
      <c r="Z825" s="23">
        <f ca="1">SQRT(Inputs!$B$38)*D825+SQRT(1-Inputs!$B$38)*_xlfn.NORM.S.INV(RAND())</f>
        <v>1.5856707266951224</v>
      </c>
      <c r="AA825" s="23">
        <f ca="1">SQRT(Inputs!$B$38)*E825+SQRT(1-Inputs!$B$38)*_xlfn.NORM.S.INV(RAND())</f>
        <v>0.62026478935978124</v>
      </c>
      <c r="AB825" s="23">
        <f ca="1">SQRT(Inputs!$B$38)*F825+SQRT(1-Inputs!$B$38)*_xlfn.NORM.S.INV(RAND())</f>
        <v>-0.21539228525170689</v>
      </c>
      <c r="AC825" s="23">
        <f ca="1">SQRT(Inputs!$B$38)*G825+SQRT(1-Inputs!$B$38)*_xlfn.NORM.S.INV(RAND())</f>
        <v>0.95671684948647984</v>
      </c>
      <c r="AD825" s="23">
        <f ca="1">SQRT(Inputs!$B$38)*H825+SQRT(1-Inputs!$B$38)*_xlfn.NORM.S.INV(RAND())</f>
        <v>-0.25455870637968614</v>
      </c>
      <c r="AE825" s="23">
        <f ca="1">SQRT(Inputs!$B$38)*I825+SQRT(1-Inputs!$B$38)*_xlfn.NORM.S.INV(RAND())</f>
        <v>-9.9518812874945475E-2</v>
      </c>
      <c r="AF825" s="23">
        <f ca="1">SQRT(Inputs!$B$38)*J825+SQRT(1-Inputs!$B$38)*_xlfn.NORM.S.INV(RAND())</f>
        <v>-1.8307106302057043</v>
      </c>
      <c r="AG825" s="23">
        <f ca="1">SQRT(Inputs!$B$38)*K825+SQRT(1-Inputs!$B$38)*_xlfn.NORM.S.INV(RAND())</f>
        <v>-2.114873001407052</v>
      </c>
      <c r="AH825" s="23">
        <f ca="1">SQRT(Inputs!$B$38)*L825+SQRT(1-Inputs!$B$38)*_xlfn.NORM.S.INV(RAND())</f>
        <v>-0.35904827309742238</v>
      </c>
      <c r="AI825" s="23">
        <f ca="1">SQRT(Inputs!$B$38)*M825+SQRT(1-Inputs!$B$38)*_xlfn.NORM.S.INV(RAND())</f>
        <v>-1.6178104817452927</v>
      </c>
      <c r="AJ825" s="23">
        <f ca="1">SQRT(Inputs!$B$38)*C825+SQRT(1-Inputs!$B$38)*_xlfn.NORM.S.INV(RAND())</f>
        <v>-0.35393293364004513</v>
      </c>
      <c r="AK825" s="23">
        <f ca="1">SQRT(Inputs!$B$38)*D825+SQRT(1-Inputs!$B$38)*_xlfn.NORM.S.INV(RAND())</f>
        <v>0.5219754482628135</v>
      </c>
      <c r="AL825" s="23">
        <f ca="1">SQRT(Inputs!$B$38)*E825+SQRT(1-Inputs!$B$38)*_xlfn.NORM.S.INV(RAND())</f>
        <v>-0.42160946445488284</v>
      </c>
      <c r="AM825" s="23">
        <f ca="1">SQRT(Inputs!$B$38)*F825+SQRT(1-Inputs!$B$38)*_xlfn.NORM.S.INV(RAND())</f>
        <v>1.733618340182768E-2</v>
      </c>
      <c r="AN825" s="23">
        <f ca="1">SQRT(Inputs!$B$38)*G825+SQRT(1-Inputs!$B$38)*_xlfn.NORM.S.INV(RAND())</f>
        <v>0.51704249358899812</v>
      </c>
      <c r="AO825" s="23">
        <f ca="1">SQRT(Inputs!$B$38)*H825+SQRT(1-Inputs!$B$38)*_xlfn.NORM.S.INV(RAND())</f>
        <v>-1.319024277154069</v>
      </c>
      <c r="AP825" s="23">
        <f ca="1">SQRT(Inputs!$B$38)*I825+SQRT(1-Inputs!$B$38)*_xlfn.NORM.S.INV(RAND())</f>
        <v>1.2083813003436814</v>
      </c>
      <c r="AQ825" s="23">
        <f ca="1">SQRT(Inputs!$B$38)*J825+SQRT(1-Inputs!$B$38)*_xlfn.NORM.S.INV(RAND())</f>
        <v>-0.71704240088882099</v>
      </c>
      <c r="AR825" s="23">
        <f ca="1">SQRT(Inputs!$B$38)*K825+SQRT(1-Inputs!$B$38)*_xlfn.NORM.S.INV(RAND())</f>
        <v>-2.4397906321980134E-2</v>
      </c>
      <c r="AS825" s="23">
        <f ca="1">SQRT(Inputs!$B$38)*L825+SQRT(1-Inputs!$B$38)*_xlfn.NORM.S.INV(RAND())</f>
        <v>1.5792676494043223</v>
      </c>
      <c r="AT825" s="23">
        <f ca="1">SQRT(Inputs!$B$38)*M825+SQRT(1-Inputs!$B$38)*_xlfn.NORM.S.INV(RAND())</f>
        <v>-1.1925191877573966</v>
      </c>
      <c r="AU825" s="15">
        <f ca="1">Inputs!$B$6*EXP($B$8-0.5*C$5^2+C$5*N825)</f>
        <v>4954.4158850475751</v>
      </c>
      <c r="AV825" s="15">
        <f t="shared" ca="1" si="437"/>
        <v>6366.5193387909339</v>
      </c>
      <c r="AW825" s="15">
        <f t="shared" ca="1" si="438"/>
        <v>5858.1423548522216</v>
      </c>
      <c r="AX825" s="15">
        <f t="shared" ca="1" si="439"/>
        <v>8573.2211530380573</v>
      </c>
      <c r="AY825" s="15">
        <f t="shared" ca="1" si="440"/>
        <v>11948.456962501734</v>
      </c>
      <c r="AZ825" s="15">
        <f t="shared" ca="1" si="441"/>
        <v>12959.775990137234</v>
      </c>
      <c r="BA825" s="15">
        <f t="shared" ca="1" si="442"/>
        <v>16149.736936702657</v>
      </c>
      <c r="BB825" s="15">
        <f t="shared" ca="1" si="443"/>
        <v>20414.608556799241</v>
      </c>
      <c r="BC825" s="15">
        <f t="shared" ca="1" si="444"/>
        <v>23374.409592294196</v>
      </c>
      <c r="BD825" s="15">
        <f t="shared" ca="1" si="445"/>
        <v>28803.184595226834</v>
      </c>
      <c r="BE825" s="15">
        <f t="shared" ca="1" si="446"/>
        <v>36761.02849624971</v>
      </c>
      <c r="BF825" s="15">
        <f ca="1">Inputs!$B$13*EXP($B$9-0.5*C$6^2+C$6*Y825)</f>
        <v>12228.160021575339</v>
      </c>
      <c r="BG825" s="15">
        <f t="shared" ca="1" si="447"/>
        <v>19839.423632853981</v>
      </c>
      <c r="BH825" s="15">
        <f t="shared" ca="1" si="448"/>
        <v>26866.627081086019</v>
      </c>
      <c r="BI825" s="15">
        <f t="shared" ca="1" si="449"/>
        <v>31816.304834975057</v>
      </c>
      <c r="BJ825" s="15">
        <f t="shared" ca="1" si="450"/>
        <v>44772.273537581263</v>
      </c>
      <c r="BK825" s="15">
        <f t="shared" ca="1" si="451"/>
        <v>53077.746924776744</v>
      </c>
      <c r="BL825" s="15">
        <f t="shared" ca="1" si="452"/>
        <v>64364.139100261658</v>
      </c>
      <c r="BM825" s="15">
        <f t="shared" ca="1" si="453"/>
        <v>63023.53967001431</v>
      </c>
      <c r="BN825" s="15">
        <f t="shared" ca="1" si="454"/>
        <v>60158.516348536185</v>
      </c>
      <c r="BO825" s="15">
        <f t="shared" ca="1" si="455"/>
        <v>70993.18865651371</v>
      </c>
      <c r="BP825" s="15">
        <f t="shared" ca="1" si="456"/>
        <v>72745.460501782509</v>
      </c>
      <c r="BQ825" s="15">
        <f ca="1">Inputs!$B$20*EXP($B$10-0.5*C$7^2+C$7*AJ825)</f>
        <v>3783.4622225907192</v>
      </c>
      <c r="BR825" s="15">
        <f t="shared" ca="1" si="457"/>
        <v>6059.274113899959</v>
      </c>
      <c r="BS825" s="15">
        <f t="shared" ca="1" si="458"/>
        <v>7351.2461271914726</v>
      </c>
      <c r="BT825" s="15">
        <f t="shared" ca="1" si="459"/>
        <v>10181.971209168998</v>
      </c>
      <c r="BU825" s="15">
        <f t="shared" ca="1" si="460"/>
        <v>15991.585402184113</v>
      </c>
      <c r="BV825" s="15">
        <f t="shared" ca="1" si="461"/>
        <v>16529.038479787141</v>
      </c>
      <c r="BW825" s="15">
        <f t="shared" ca="1" si="462"/>
        <v>29787.358043364497</v>
      </c>
      <c r="BX825" s="15">
        <f t="shared" ca="1" si="463"/>
        <v>36084.042720943908</v>
      </c>
      <c r="BY825" s="15">
        <f t="shared" ca="1" si="464"/>
        <v>50324.4121723895</v>
      </c>
      <c r="BZ825" s="15">
        <f t="shared" ca="1" si="465"/>
        <v>94398.549772042985</v>
      </c>
      <c r="CA825" s="15">
        <f t="shared" ca="1" si="466"/>
        <v>107279.26355587851</v>
      </c>
      <c r="CB825" s="15">
        <f ca="1">(AU825*DCF!C$10-DCF!C$5*MAX(AU825*DCF!C$10,0)-MAX(AU825-Inputs!$B$6,0)/Inputs!$B$10)*DCF!C$6</f>
        <v>1043.1300867907671</v>
      </c>
      <c r="CC825" s="15">
        <f ca="1">(AV825*DCF!D$10-DCF!D$5*MAX(AV825*DCF!D$10,0)-MAX(AV825-AU825,0)/Inputs!$B$10)*DCF!D$6</f>
        <v>1207.491487255048</v>
      </c>
      <c r="CD825" s="15">
        <f ca="1">(AW825*DCF!E$10-DCF!E$5*MAX(AW825*DCF!E$10,0)-MAX(AW825-AV825,0)/Inputs!$B$10)*DCF!E$6</f>
        <v>1352.5518159576091</v>
      </c>
      <c r="CE825" s="15">
        <f ca="1">(AX825*DCF!F$10-DCF!F$5*MAX(AX825*DCF!F$10,0)-MAX(AX825-AW825,0)/Inputs!$B$10)*DCF!F$6</f>
        <v>1306.5799315050576</v>
      </c>
      <c r="CF825" s="15">
        <f ca="1">(AY825*DCF!G$10-DCF!G$5*MAX(AY825*DCF!G$10,0)-MAX(AY825-AX825,0)/Inputs!$B$10)*DCF!G$6</f>
        <v>1813.0796108485586</v>
      </c>
      <c r="CG825" s="15">
        <f ca="1">(AZ825*DCF!H$10-DCF!H$5*MAX(AZ825*DCF!H$10,0)-MAX(AZ825-AY825,0)/Inputs!$B$10)*DCF!H$6</f>
        <v>2336.5719806508482</v>
      </c>
      <c r="CH825" s="15">
        <f ca="1">(BA825*DCF!I$10-DCF!I$5*MAX(BA825*DCF!I$10,0)-MAX(BA825-AZ825,0)/Inputs!$B$10)*DCF!I$6</f>
        <v>2426.70243277094</v>
      </c>
      <c r="CI825" s="15">
        <f ca="1">(BB825*DCF!J$10-DCF!J$5*MAX(BB825*DCF!J$10,0)-MAX(BB825-BA825,0)/Inputs!$B$10)*DCF!J$6</f>
        <v>2856.923182277576</v>
      </c>
      <c r="CJ825" s="15">
        <f ca="1">(BC825*DCF!K$10-DCF!K$5*MAX(BC825*DCF!K$10,0)-MAX(BC825-BB825,0)/Inputs!$B$10)*DCF!K$6</f>
        <v>3348.5774606634086</v>
      </c>
      <c r="CK825" s="15">
        <f ca="1">(BD825*DCF!L$10-DCF!L$5*MAX(BD825*DCF!L$10,0)-MAX(BD825-BC825,0)/Inputs!$B$10)*DCF!L$6</f>
        <v>3642.0394499678341</v>
      </c>
      <c r="CL825" s="15">
        <f ca="1">(BE825*DCF!M$10-DCF!M$5*MAX(BE825*DCF!M$10,0)-MAX(BE825-BD825,0)/Inputs!$B$10)*DCF!M$6</f>
        <v>4236.807106873991</v>
      </c>
      <c r="CM825" s="15">
        <f ca="1">(BF825*DCF!C$28-DCF!C$5*MAX(BF825*DCF!C$28,0)-MAX(BF825-Inputs!$B$13,0)/Inputs!$B$17)*DCF!C$6</f>
        <v>3537.6909603177528</v>
      </c>
      <c r="CN825" s="15">
        <f ca="1">(BG825*DCF!D$28-DCF!D$5*MAX(BG825*DCF!D$28,0)-MAX(BG825-BF825,0)/Inputs!$B$17)*DCF!D$6</f>
        <v>4219.3363307259378</v>
      </c>
      <c r="CO825" s="15">
        <f ca="1">(BH825*DCF!E$28-DCF!E$5*MAX(BH825*DCF!E$28,0)-MAX(BH825-BG825,0)/Inputs!$B$17)*DCF!E$6</f>
        <v>6224.142116718157</v>
      </c>
      <c r="CP825" s="15">
        <f ca="1">(BI825*DCF!F$28-DCF!F$5*MAX(BI825*DCF!F$28,0)-MAX(BI825-BH825,0)/Inputs!$B$17)*DCF!F$6</f>
        <v>7736.1216230650507</v>
      </c>
      <c r="CQ825" s="15">
        <f ca="1">(BJ825*DCF!G$28-DCF!G$5*MAX(BJ825*DCF!G$28,0)-MAX(BJ825-BI825,0)/Inputs!$B$17)*DCF!G$6</f>
        <v>9437.4401091505151</v>
      </c>
      <c r="CR825" s="15">
        <f ca="1">(BK825*DCF!H$28-DCF!H$5*MAX(BK825*DCF!H$28,0)-MAX(BK825-BJ825,0)/Inputs!$B$17)*DCF!H$6</f>
        <v>11836.274923556219</v>
      </c>
      <c r="CS825" s="15">
        <f ca="1">(BL825*DCF!I$28-DCF!I$5*MAX(BL825*DCF!I$28,0)-MAX(BL825-BK825,0)/Inputs!$B$17)*DCF!I$6</f>
        <v>13515.479502943372</v>
      </c>
      <c r="CT825" s="15">
        <f ca="1">(BM825*DCF!J$28-DCF!J$5*MAX(BM825*DCF!J$28,0)-MAX(BM825-BL825,0)/Inputs!$B$17)*DCF!J$6</f>
        <v>14059.481335157043</v>
      </c>
      <c r="CU825" s="15">
        <f ca="1">(BN825*DCF!K$28-DCF!K$5*MAX(BN825*DCF!K$28,0)-MAX(BN825-BM825,0)/Inputs!$B$17)*DCF!K$6</f>
        <v>12704.469974798112</v>
      </c>
      <c r="CV825" s="15">
        <f ca="1">(BO825*DCF!L$28-DCF!L$5*MAX(BO825*DCF!L$28,0)-MAX(BO825-BN825,0)/Inputs!$B$17)*DCF!L$6</f>
        <v>12938.670036720454</v>
      </c>
      <c r="CW825" s="15">
        <f ca="1">(BP825*DCF!M$28-DCF!M$5*MAX(BP825*DCF!M$28,0)-MAX(BP825-BO825,0)/Inputs!$B$17)*DCF!M$6</f>
        <v>13503.938847865425</v>
      </c>
      <c r="CX825" s="15">
        <f ca="1">(BQ825*DCF!C$46-DCF!C$5*MAX(BQ825*DCF!C$46,0)-MAX(BQ825-Inputs!$B$20,0)/Inputs!$B$24)*DCF!C$6</f>
        <v>-1142.8144729265953</v>
      </c>
      <c r="CY825" s="15">
        <f ca="1">(BR825*DCF!D$46-DCF!D$5*MAX(BR825*DCF!D$46,0)-MAX(BR825-BQ825,0)/Inputs!$B$24)*DCF!D$6</f>
        <v>-2005.2468302115744</v>
      </c>
      <c r="CZ825" s="15">
        <f ca="1">(BS825*DCF!E$46-DCF!E$5*MAX(BS825*DCF!E$46,0)-MAX(BS825-BR825,0)/Inputs!$B$24)*DCF!E$6</f>
        <v>-1378.5574542327458</v>
      </c>
      <c r="DA825" s="15">
        <f ca="1">(BT825*DCF!F$46-DCF!F$5*MAX(BT825*DCF!F$46,0)-MAX(BT825-BS825,0)/Inputs!$B$24)*DCF!F$6</f>
        <v>-1772.2720071785147</v>
      </c>
      <c r="DB825" s="15">
        <f ca="1">(BU825*DCF!G$46-DCF!G$5*MAX(BU825*DCF!G$46,0)-MAX(BU825-BT825,0)/Inputs!$B$24)*DCF!G$6</f>
        <v>-2492.1647679838979</v>
      </c>
      <c r="DC825" s="15">
        <f ca="1">(BV825*DCF!H$46-DCF!H$5*MAX(BV825*DCF!H$46,0)-MAX(BV825-BU825,0)/Inputs!$B$24)*DCF!H$6</f>
        <v>-167.01025083549914</v>
      </c>
      <c r="DD825" s="15">
        <f ca="1">(BW825*DCF!I$46-DCF!I$5*MAX(BW825*DCF!I$46,0)-MAX(BW825-BV825,0)/Inputs!$B$24)*DCF!I$6</f>
        <v>-3118.0000626337874</v>
      </c>
      <c r="DE825" s="15">
        <f ca="1">(BX825*DCF!J$46-DCF!J$5*MAX(BX825*DCF!J$46,0)-MAX(BX825-BW825,0)/Inputs!$B$24)*DCF!J$6</f>
        <v>-156.15212471809983</v>
      </c>
      <c r="DF825" s="15">
        <f ca="1">(BY825*DCF!K$46-DCF!K$5*MAX(BY825*DCF!K$46,0)-MAX(BY825-BX825,0)/Inputs!$B$24)*DCF!K$6</f>
        <v>-613.81297317028202</v>
      </c>
      <c r="DG825" s="15">
        <f ca="1">(BZ825*DCF!L$46-DCF!L$5*MAX(BZ825*DCF!L$46,0)-MAX(BZ825-BY825,0)/Inputs!$B$24)*DCF!L$6</f>
        <v>-3448.7884814748627</v>
      </c>
      <c r="DH825" s="15">
        <f ca="1">(CA825*DCF!M$46-DCF!M$5*MAX(CA825*DCF!M$46,0)-MAX(CA825-BZ825,0)/Inputs!$B$24)*DCF!M$6</f>
        <v>5717.4800761036186</v>
      </c>
      <c r="DI825" s="15">
        <f ca="1">SUM(CB825:CL825)+BE825*DCF!M$10*(1+Inputs!$B$30)*(1-Inputs!$B$33)*(1-Inputs!$B$30/Inputs!$B$31)/(Inputs!$B$29-Inputs!$B$30)*DCF!M$6</f>
        <v>127876.88296490154</v>
      </c>
      <c r="DJ825" s="15">
        <f ca="1">SUM(CM825:CW825)+BP825*DCF!M$28*(1+Inputs!$B$30)*(1-Inputs!$B$33)*(1-Inputs!$B$30/Inputs!$B$31)/(Inputs!$B$29-Inputs!$B$30)*DCF!M$6</f>
        <v>379648.48380847031</v>
      </c>
      <c r="DK825" s="15">
        <f ca="1">SUM(CX825:DH825)+CA825*DCF!M$46*(1+Inputs!$B$30)*(1-Inputs!$B$33)*(1-Inputs!$B$30/Inputs!$B$31)/(Inputs!$B$29-Inputs!$B$30)*DCF!M$6</f>
        <v>155289.11014929772</v>
      </c>
      <c r="DM825" s="15">
        <f ca="1">DI825+DJ825+DK825+Inputs!$B$34+Inputs!$B$36-Inputs!$B$35</f>
        <v>739665.47692266956</v>
      </c>
    </row>
    <row r="826" spans="1:117" x14ac:dyDescent="0.75">
      <c r="A826" s="11">
        <v>813</v>
      </c>
      <c r="C826" s="23">
        <f t="shared" ca="1" si="471"/>
        <v>-1.3068933281801129</v>
      </c>
      <c r="D826" s="23">
        <f t="shared" ca="1" si="471"/>
        <v>-1.0629389964227112</v>
      </c>
      <c r="E826" s="23">
        <f t="shared" ca="1" si="471"/>
        <v>-0.87512768365540905</v>
      </c>
      <c r="F826" s="23">
        <f t="shared" ca="1" si="471"/>
        <v>-0.44308804736725199</v>
      </c>
      <c r="G826" s="23">
        <f t="shared" ca="1" si="471"/>
        <v>-0.23608238564292425</v>
      </c>
      <c r="H826" s="23">
        <f t="shared" ca="1" si="471"/>
        <v>0.48646350599941712</v>
      </c>
      <c r="I826" s="23">
        <f t="shared" ca="1" si="471"/>
        <v>-0.56025580360262639</v>
      </c>
      <c r="J826" s="23">
        <f t="shared" ca="1" si="471"/>
        <v>-0.20826333623908702</v>
      </c>
      <c r="K826" s="23">
        <f t="shared" ca="1" si="471"/>
        <v>0.15745801097438783</v>
      </c>
      <c r="L826" s="23">
        <f t="shared" ca="1" si="471"/>
        <v>-0.45004639990350259</v>
      </c>
      <c r="M826" s="23">
        <f t="shared" ca="1" si="471"/>
        <v>0.99856497238416464</v>
      </c>
      <c r="N826" s="23">
        <f ca="1">SQRT(Inputs!$B$38)*C826+SQRT(1-Inputs!$B$38)*_xlfn.NORM.S.INV(RAND())</f>
        <v>-2.8020786869733971E-2</v>
      </c>
      <c r="O826" s="23">
        <f ca="1">SQRT(Inputs!$B$38)*D826+SQRT(1-Inputs!$B$38)*_xlfn.NORM.S.INV(RAND())</f>
        <v>-2.4999659459209926</v>
      </c>
      <c r="P826" s="23">
        <f ca="1">SQRT(Inputs!$B$38)*E826+SQRT(1-Inputs!$B$38)*_xlfn.NORM.S.INV(RAND())</f>
        <v>-1.8429101117335278</v>
      </c>
      <c r="Q826" s="23">
        <f ca="1">SQRT(Inputs!$B$38)*F826+SQRT(1-Inputs!$B$38)*_xlfn.NORM.S.INV(RAND())</f>
        <v>-1.158665262855334</v>
      </c>
      <c r="R826" s="23">
        <f ca="1">SQRT(Inputs!$B$38)*G826+SQRT(1-Inputs!$B$38)*_xlfn.NORM.S.INV(RAND())</f>
        <v>-0.13814930029245837</v>
      </c>
      <c r="S826" s="23">
        <f ca="1">SQRT(Inputs!$B$38)*H826+SQRT(1-Inputs!$B$38)*_xlfn.NORM.S.INV(RAND())</f>
        <v>0.60495455210450433</v>
      </c>
      <c r="T826" s="23">
        <f ca="1">SQRT(Inputs!$B$38)*I826+SQRT(1-Inputs!$B$38)*_xlfn.NORM.S.INV(RAND())</f>
        <v>0.89562733610350098</v>
      </c>
      <c r="U826" s="23">
        <f ca="1">SQRT(Inputs!$B$38)*J826+SQRT(1-Inputs!$B$38)*_xlfn.NORM.S.INV(RAND())</f>
        <v>-2.305042762689076E-2</v>
      </c>
      <c r="V826" s="23">
        <f ca="1">SQRT(Inputs!$B$38)*K826+SQRT(1-Inputs!$B$38)*_xlfn.NORM.S.INV(RAND())</f>
        <v>0.15878853908626778</v>
      </c>
      <c r="W826" s="23">
        <f ca="1">SQRT(Inputs!$B$38)*L826+SQRT(1-Inputs!$B$38)*_xlfn.NORM.S.INV(RAND())</f>
        <v>-0.26483607917150565</v>
      </c>
      <c r="X826" s="23">
        <f ca="1">SQRT(Inputs!$B$38)*M826+SQRT(1-Inputs!$B$38)*_xlfn.NORM.S.INV(RAND())</f>
        <v>0.47449161558748221</v>
      </c>
      <c r="Y826" s="23">
        <f ca="1">SQRT(Inputs!$B$38)*C826+SQRT(1-Inputs!$B$38)*_xlfn.NORM.S.INV(RAND())</f>
        <v>0.90695248723675959</v>
      </c>
      <c r="Z826" s="23">
        <f ca="1">SQRT(Inputs!$B$38)*D826+SQRT(1-Inputs!$B$38)*_xlfn.NORM.S.INV(RAND())</f>
        <v>0.80350797002162389</v>
      </c>
      <c r="AA826" s="23">
        <f ca="1">SQRT(Inputs!$B$38)*E826+SQRT(1-Inputs!$B$38)*_xlfn.NORM.S.INV(RAND())</f>
        <v>-1.2774891480564698</v>
      </c>
      <c r="AB826" s="23">
        <f ca="1">SQRT(Inputs!$B$38)*F826+SQRT(1-Inputs!$B$38)*_xlfn.NORM.S.INV(RAND())</f>
        <v>-0.84804276490646524</v>
      </c>
      <c r="AC826" s="23">
        <f ca="1">SQRT(Inputs!$B$38)*G826+SQRT(1-Inputs!$B$38)*_xlfn.NORM.S.INV(RAND())</f>
        <v>-1.1385545857217585</v>
      </c>
      <c r="AD826" s="23">
        <f ca="1">SQRT(Inputs!$B$38)*H826+SQRT(1-Inputs!$B$38)*_xlfn.NORM.S.INV(RAND())</f>
        <v>-6.6206188318828685E-2</v>
      </c>
      <c r="AE826" s="23">
        <f ca="1">SQRT(Inputs!$B$38)*I826+SQRT(1-Inputs!$B$38)*_xlfn.NORM.S.INV(RAND())</f>
        <v>-0.39718270228642527</v>
      </c>
      <c r="AF826" s="23">
        <f ca="1">SQRT(Inputs!$B$38)*J826+SQRT(1-Inputs!$B$38)*_xlfn.NORM.S.INV(RAND())</f>
        <v>0.39624812629388384</v>
      </c>
      <c r="AG826" s="23">
        <f ca="1">SQRT(Inputs!$B$38)*K826+SQRT(1-Inputs!$B$38)*_xlfn.NORM.S.INV(RAND())</f>
        <v>0.69591844647903534</v>
      </c>
      <c r="AH826" s="23">
        <f ca="1">SQRT(Inputs!$B$38)*L826+SQRT(1-Inputs!$B$38)*_xlfn.NORM.S.INV(RAND())</f>
        <v>1.677656229297581</v>
      </c>
      <c r="AI826" s="23">
        <f ca="1">SQRT(Inputs!$B$38)*M826+SQRT(1-Inputs!$B$38)*_xlfn.NORM.S.INV(RAND())</f>
        <v>2.008163867406294</v>
      </c>
      <c r="AJ826" s="23">
        <f ca="1">SQRT(Inputs!$B$38)*C826+SQRT(1-Inputs!$B$38)*_xlfn.NORM.S.INV(RAND())</f>
        <v>-0.69014605556409359</v>
      </c>
      <c r="AK826" s="23">
        <f ca="1">SQRT(Inputs!$B$38)*D826+SQRT(1-Inputs!$B$38)*_xlfn.NORM.S.INV(RAND())</f>
        <v>0.35616856737095681</v>
      </c>
      <c r="AL826" s="23">
        <f ca="1">SQRT(Inputs!$B$38)*E826+SQRT(1-Inputs!$B$38)*_xlfn.NORM.S.INV(RAND())</f>
        <v>-0.56406655793729388</v>
      </c>
      <c r="AM826" s="23">
        <f ca="1">SQRT(Inputs!$B$38)*F826+SQRT(1-Inputs!$B$38)*_xlfn.NORM.S.INV(RAND())</f>
        <v>-1.4855680404220664</v>
      </c>
      <c r="AN826" s="23">
        <f ca="1">SQRT(Inputs!$B$38)*G826+SQRT(1-Inputs!$B$38)*_xlfn.NORM.S.INV(RAND())</f>
        <v>-0.61473883616792779</v>
      </c>
      <c r="AO826" s="23">
        <f ca="1">SQRT(Inputs!$B$38)*H826+SQRT(1-Inputs!$B$38)*_xlfn.NORM.S.INV(RAND())</f>
        <v>0.12442956042014108</v>
      </c>
      <c r="AP826" s="23">
        <f ca="1">SQRT(Inputs!$B$38)*I826+SQRT(1-Inputs!$B$38)*_xlfn.NORM.S.INV(RAND())</f>
        <v>-1.2032254562170031</v>
      </c>
      <c r="AQ826" s="23">
        <f ca="1">SQRT(Inputs!$B$38)*J826+SQRT(1-Inputs!$B$38)*_xlfn.NORM.S.INV(RAND())</f>
        <v>2.7452734738168755E-2</v>
      </c>
      <c r="AR826" s="23">
        <f ca="1">SQRT(Inputs!$B$38)*K826+SQRT(1-Inputs!$B$38)*_xlfn.NORM.S.INV(RAND())</f>
        <v>-0.64299487867150906</v>
      </c>
      <c r="AS826" s="23">
        <f ca="1">SQRT(Inputs!$B$38)*L826+SQRT(1-Inputs!$B$38)*_xlfn.NORM.S.INV(RAND())</f>
        <v>-0.44043993596574332</v>
      </c>
      <c r="AT826" s="23">
        <f ca="1">SQRT(Inputs!$B$38)*M826+SQRT(1-Inputs!$B$38)*_xlfn.NORM.S.INV(RAND())</f>
        <v>0.5024994133859938</v>
      </c>
      <c r="AU826" s="15">
        <f ca="1">Inputs!$B$6*EXP($B$8-0.5*C$5^2+C$5*N826)</f>
        <v>4939.7826203939821</v>
      </c>
      <c r="AV826" s="15">
        <f t="shared" ca="1" si="437"/>
        <v>4163.3881573022181</v>
      </c>
      <c r="AW826" s="15">
        <f t="shared" ca="1" si="438"/>
        <v>3959.2355602416669</v>
      </c>
      <c r="AX826" s="15">
        <f t="shared" ca="1" si="439"/>
        <v>4182.3928369901914</v>
      </c>
      <c r="AY826" s="15">
        <f t="shared" ca="1" si="440"/>
        <v>5029.5058269610881</v>
      </c>
      <c r="AZ826" s="15">
        <f t="shared" ca="1" si="441"/>
        <v>6574.9562422898025</v>
      </c>
      <c r="BA826" s="15">
        <f t="shared" ca="1" si="442"/>
        <v>8836.7509455695617</v>
      </c>
      <c r="BB826" s="15">
        <f t="shared" ca="1" si="443"/>
        <v>10793.919416435741</v>
      </c>
      <c r="BC826" s="15">
        <f t="shared" ca="1" si="444"/>
        <v>13423.996324866228</v>
      </c>
      <c r="BD826" s="15">
        <f t="shared" ca="1" si="445"/>
        <v>16043.289294398814</v>
      </c>
      <c r="BE826" s="15">
        <f t="shared" ca="1" si="446"/>
        <v>20527.219192937242</v>
      </c>
      <c r="BF826" s="15">
        <f ca="1">Inputs!$B$13*EXP($B$9-0.5*C$6^2+C$6*Y826)</f>
        <v>16555.447273360198</v>
      </c>
      <c r="BG826" s="15">
        <f t="shared" ca="1" si="447"/>
        <v>23324.692132671709</v>
      </c>
      <c r="BH826" s="15">
        <f t="shared" ca="1" si="448"/>
        <v>23057.01029425778</v>
      </c>
      <c r="BI826" s="15">
        <f t="shared" ca="1" si="449"/>
        <v>24771.322392314785</v>
      </c>
      <c r="BJ826" s="15">
        <f t="shared" ca="1" si="450"/>
        <v>25771.591375302934</v>
      </c>
      <c r="BK826" s="15">
        <f t="shared" ca="1" si="451"/>
        <v>31345.929507429613</v>
      </c>
      <c r="BL826" s="15">
        <f t="shared" ca="1" si="452"/>
        <v>36572.936903546419</v>
      </c>
      <c r="BM826" s="15">
        <f t="shared" ca="1" si="453"/>
        <v>47224.362322564724</v>
      </c>
      <c r="BN826" s="15">
        <f t="shared" ca="1" si="454"/>
        <v>63131.399123011288</v>
      </c>
      <c r="BO826" s="15">
        <f t="shared" ca="1" si="455"/>
        <v>94402.370406380476</v>
      </c>
      <c r="BP826" s="15">
        <f t="shared" ca="1" si="456"/>
        <v>145876.22886561701</v>
      </c>
      <c r="BQ826" s="15">
        <f ca="1">Inputs!$B$20*EXP($B$10-0.5*C$7^2+C$7*AJ826)</f>
        <v>3358.1510789900149</v>
      </c>
      <c r="BR826" s="15">
        <f t="shared" ca="1" si="457"/>
        <v>5102.2625809051988</v>
      </c>
      <c r="BS826" s="15">
        <f t="shared" ca="1" si="458"/>
        <v>5942.0240426389755</v>
      </c>
      <c r="BT826" s="15">
        <f t="shared" ca="1" si="459"/>
        <v>5548.5596860490377</v>
      </c>
      <c r="BU826" s="15">
        <f t="shared" ca="1" si="460"/>
        <v>6626.8226531287692</v>
      </c>
      <c r="BV826" s="15">
        <f t="shared" ca="1" si="461"/>
        <v>9481.9461264372276</v>
      </c>
      <c r="BW826" s="15">
        <f t="shared" ca="1" si="462"/>
        <v>10256.792592329841</v>
      </c>
      <c r="BX826" s="15">
        <f t="shared" ca="1" si="463"/>
        <v>14424.942889048467</v>
      </c>
      <c r="BY826" s="15">
        <f t="shared" ca="1" si="464"/>
        <v>17872.183549976275</v>
      </c>
      <c r="BZ826" s="15">
        <f t="shared" ca="1" si="465"/>
        <v>23126.759565245738</v>
      </c>
      <c r="CA826" s="15">
        <f t="shared" ca="1" si="466"/>
        <v>35520.364411876588</v>
      </c>
      <c r="CB826" s="15">
        <f ca="1">(AU826*DCF!C$10-DCF!C$5*MAX(AU826*DCF!C$10,0)-MAX(AU826-Inputs!$B$6,0)/Inputs!$B$10)*DCF!C$6</f>
        <v>1043.2344245759919</v>
      </c>
      <c r="CC826" s="15">
        <f ca="1">(AV826*DCF!D$10-DCF!D$5*MAX(AV826*DCF!D$10,0)-MAX(AV826-AU826,0)/Inputs!$B$10)*DCF!D$6</f>
        <v>1014.7976573135088</v>
      </c>
      <c r="CD826" s="15">
        <f ca="1">(AW826*DCF!E$10-DCF!E$5*MAX(AW826*DCF!E$10,0)-MAX(AW826-AV826,0)/Inputs!$B$10)*DCF!E$6</f>
        <v>914.12446513411794</v>
      </c>
      <c r="CE826" s="15">
        <f ca="1">(AX826*DCF!F$10-DCF!F$5*MAX(AX826*DCF!F$10,0)-MAX(AX826-AW826,0)/Inputs!$B$10)*DCF!F$6</f>
        <v>866.57619433203399</v>
      </c>
      <c r="CF826" s="15">
        <f ca="1">(AY826*DCF!G$10-DCF!G$5*MAX(AY826*DCF!G$10,0)-MAX(AY826-AX826,0)/Inputs!$B$10)*DCF!G$6</f>
        <v>873.44886257695271</v>
      </c>
      <c r="CG826" s="15">
        <f ca="1">(AZ826*DCF!H$10-DCF!H$5*MAX(AZ826*DCF!H$10,0)-MAX(AZ826-AY826,0)/Inputs!$B$10)*DCF!H$6</f>
        <v>1002.1100434341672</v>
      </c>
      <c r="CH826" s="15">
        <f ca="1">(BA826*DCF!I$10-DCF!I$5*MAX(BA826*DCF!I$10,0)-MAX(BA826-AZ826,0)/Inputs!$B$10)*DCF!I$6</f>
        <v>1243.1384546380248</v>
      </c>
      <c r="CI826" s="15">
        <f ca="1">(BB826*DCF!J$10-DCF!J$5*MAX(BB826*DCF!J$10,0)-MAX(BB826-BA826,0)/Inputs!$B$10)*DCF!J$6</f>
        <v>1555.6849870423086</v>
      </c>
      <c r="CJ826" s="15">
        <f ca="1">(BC826*DCF!K$10-DCF!K$5*MAX(BC826*DCF!K$10,0)-MAX(BC826-BB826,0)/Inputs!$B$10)*DCF!K$6</f>
        <v>1792.877087628792</v>
      </c>
      <c r="CK826" s="15">
        <f ca="1">(BD826*DCF!L$10-DCF!L$5*MAX(BD826*DCF!L$10,0)-MAX(BD826-BC826,0)/Inputs!$B$10)*DCF!L$6</f>
        <v>2080.9161132495019</v>
      </c>
      <c r="CL826" s="15">
        <f ca="1">(BE826*DCF!M$10-DCF!M$5*MAX(BE826*DCF!M$10,0)-MAX(BE826-BD826,0)/Inputs!$B$10)*DCF!M$6</f>
        <v>2361.0027913768358</v>
      </c>
      <c r="CM826" s="15">
        <f ca="1">(BF826*DCF!C$28-DCF!C$5*MAX(BF826*DCF!C$28,0)-MAX(BF826-Inputs!$B$13,0)/Inputs!$B$17)*DCF!C$6</f>
        <v>3858.9771514013537</v>
      </c>
      <c r="CN826" s="15">
        <f ca="1">(BG826*DCF!D$28-DCF!D$5*MAX(BG826*DCF!D$28,0)-MAX(BG826-BF826,0)/Inputs!$B$17)*DCF!D$6</f>
        <v>5425.4694935311281</v>
      </c>
      <c r="CO826" s="15">
        <f ca="1">(BH826*DCF!E$28-DCF!E$5*MAX(BH826*DCF!E$28,0)-MAX(BH826-BG826,0)/Inputs!$B$17)*DCF!E$6</f>
        <v>6530.1558786835549</v>
      </c>
      <c r="CP826" s="15">
        <f ca="1">(BI826*DCF!F$28-DCF!F$5*MAX(BI826*DCF!F$28,0)-MAX(BI826-BH826,0)/Inputs!$B$17)*DCF!F$6</f>
        <v>6412.6439172959053</v>
      </c>
      <c r="CQ826" s="15">
        <f ca="1">(BJ826*DCF!G$28-DCF!G$5*MAX(BJ826*DCF!G$28,0)-MAX(BJ826-BI826,0)/Inputs!$B$17)*DCF!G$6</f>
        <v>6518.399549335074</v>
      </c>
      <c r="CR826" s="15">
        <f ca="1">(BK826*DCF!H$28-DCF!H$5*MAX(BK826*DCF!H$28,0)-MAX(BK826-BJ826,0)/Inputs!$B$17)*DCF!H$6</f>
        <v>6886.0984882963594</v>
      </c>
      <c r="CS826" s="15">
        <f ca="1">(BL826*DCF!I$28-DCF!I$5*MAX(BL826*DCF!I$28,0)-MAX(BL826-BK826,0)/Inputs!$B$17)*DCF!I$6</f>
        <v>7850.0013815614921</v>
      </c>
      <c r="CT826" s="15">
        <f ca="1">(BM826*DCF!J$28-DCF!J$5*MAX(BM826*DCF!J$28,0)-MAX(BM826-BL826,0)/Inputs!$B$17)*DCF!J$6</f>
        <v>9122.6611947632173</v>
      </c>
      <c r="CU826" s="15">
        <f ca="1">(BN826*DCF!K$28-DCF!K$5*MAX(BN826*DCF!K$28,0)-MAX(BN826-BM826,0)/Inputs!$B$17)*DCF!K$6</f>
        <v>11383.892843265594</v>
      </c>
      <c r="CV826" s="15">
        <f ca="1">(BO826*DCF!L$28-DCF!L$5*MAX(BO826*DCF!L$28,0)-MAX(BO826-BN826,0)/Inputs!$B$17)*DCF!L$6</f>
        <v>15296.891845286471</v>
      </c>
      <c r="CW826" s="15">
        <f ca="1">(BP826*DCF!M$28-DCF!M$5*MAX(BP826*DCF!M$28,0)-MAX(BP826-BO826,0)/Inputs!$B$17)*DCF!M$6</f>
        <v>22066.232295769867</v>
      </c>
      <c r="CX826" s="15">
        <f ca="1">(BQ826*DCF!C$46-DCF!C$5*MAX(BQ826*DCF!C$46,0)-MAX(BQ826-Inputs!$B$20,0)/Inputs!$B$24)*DCF!C$6</f>
        <v>-848.14162516629199</v>
      </c>
      <c r="CY826" s="15">
        <f ca="1">(BR826*DCF!D$46-DCF!D$5*MAX(BR826*DCF!D$46,0)-MAX(BR826-BQ826,0)/Inputs!$B$24)*DCF!D$6</f>
        <v>-1615.0351366863181</v>
      </c>
      <c r="CZ826" s="15">
        <f ca="1">(BS826*DCF!E$46-DCF!E$5*MAX(BS826*DCF!E$46,0)-MAX(BS826-BR826,0)/Inputs!$B$24)*DCF!E$6</f>
        <v>-1033.6655388301949</v>
      </c>
      <c r="DA826" s="15">
        <f ca="1">(BT826*DCF!F$46-DCF!F$5*MAX(BT826*DCF!F$46,0)-MAX(BT826-BS826,0)/Inputs!$B$24)*DCF!F$6</f>
        <v>-404.08119700847988</v>
      </c>
      <c r="DB826" s="15">
        <f ca="1">(BU826*DCF!G$46-DCF!G$5*MAX(BU826*DCF!G$46,0)-MAX(BU826-BT826,0)/Inputs!$B$24)*DCF!G$6</f>
        <v>-585.61957929903758</v>
      </c>
      <c r="DC826" s="15">
        <f ca="1">(BV826*DCF!H$46-DCF!H$5*MAX(BV826*DCF!H$46,0)-MAX(BV826-BU826,0)/Inputs!$B$24)*DCF!H$6</f>
        <v>-887.21212569884221</v>
      </c>
      <c r="DD826" s="15">
        <f ca="1">(BW826*DCF!I$46-DCF!I$5*MAX(BW826*DCF!I$46,0)-MAX(BW826-BV826,0)/Inputs!$B$24)*DCF!I$6</f>
        <v>14.456155166198542</v>
      </c>
      <c r="DE826" s="15">
        <f ca="1">(BX826*DCF!J$46-DCF!J$5*MAX(BX826*DCF!J$46,0)-MAX(BX826-BW826,0)/Inputs!$B$24)*DCF!J$6</f>
        <v>-500.23890802054888</v>
      </c>
      <c r="DF826" s="15">
        <f ca="1">(BY826*DCF!K$46-DCF!K$5*MAX(BY826*DCF!K$46,0)-MAX(BY826-BX826,0)/Inputs!$B$24)*DCF!K$6</f>
        <v>176.43657377629347</v>
      </c>
      <c r="DG826" s="15">
        <f ca="1">(BZ826*DCF!L$46-DCF!L$5*MAX(BZ826*DCF!L$46,0)-MAX(BZ826-BY826,0)/Inputs!$B$24)*DCF!L$6</f>
        <v>409.51802061942266</v>
      </c>
      <c r="DH826" s="15">
        <f ca="1">(CA826*DCF!M$46-DCF!M$5*MAX(CA826*DCF!M$46,0)-MAX(CA826-BZ826,0)/Inputs!$B$24)*DCF!M$6</f>
        <v>193.69721761381854</v>
      </c>
      <c r="DI826" s="15">
        <f ca="1">SUM(CB826:CL826)+BE826*DCF!M$10*(1+Inputs!$B$30)*(1-Inputs!$B$33)*(1-Inputs!$B$30/Inputs!$B$31)/(Inputs!$B$29-Inputs!$B$30)*DCF!M$6</f>
        <v>71875.43353961916</v>
      </c>
      <c r="DJ826" s="15">
        <f ca="1">SUM(CM826:CW826)+BP826*DCF!M$28*(1+Inputs!$B$30)*(1-Inputs!$B$33)*(1-Inputs!$B$30/Inputs!$B$31)/(Inputs!$B$29-Inputs!$B$30)*DCF!M$6</f>
        <v>642652.05596777413</v>
      </c>
      <c r="DK826" s="15">
        <f ca="1">SUM(CX826:DH826)+CA826*DCF!M$46*(1+Inputs!$B$30)*(1-Inputs!$B$33)*(1-Inputs!$B$30/Inputs!$B$31)/(Inputs!$B$29-Inputs!$B$30)*DCF!M$6</f>
        <v>49838.804893380147</v>
      </c>
      <c r="DM826" s="15">
        <f ca="1">DI826+DJ826+DK826+Inputs!$B$34+Inputs!$B$36-Inputs!$B$35</f>
        <v>841217.29440077348</v>
      </c>
    </row>
    <row r="827" spans="1:117" x14ac:dyDescent="0.75">
      <c r="A827" s="11">
        <v>814</v>
      </c>
      <c r="C827" s="23">
        <f t="shared" ca="1" si="471"/>
        <v>0.39042509758538602</v>
      </c>
      <c r="D827" s="23">
        <f t="shared" ca="1" si="471"/>
        <v>0.49000303011196406</v>
      </c>
      <c r="E827" s="23">
        <f t="shared" ca="1" si="471"/>
        <v>-0.58134823462270691</v>
      </c>
      <c r="F827" s="23">
        <f t="shared" ca="1" si="471"/>
        <v>-1.3192770138692689</v>
      </c>
      <c r="G827" s="23">
        <f t="shared" ca="1" si="471"/>
        <v>0.44033274763602526</v>
      </c>
      <c r="H827" s="23">
        <f t="shared" ca="1" si="471"/>
        <v>2.4840882124379696E-2</v>
      </c>
      <c r="I827" s="23">
        <f t="shared" ca="1" si="471"/>
        <v>-7.8142414559094105E-3</v>
      </c>
      <c r="J827" s="23">
        <f t="shared" ca="1" si="471"/>
        <v>-1.1383278709644484</v>
      </c>
      <c r="K827" s="23">
        <f t="shared" ca="1" si="471"/>
        <v>-0.8336248948578906</v>
      </c>
      <c r="L827" s="23">
        <f t="shared" ca="1" si="471"/>
        <v>-0.41532398185174013</v>
      </c>
      <c r="M827" s="23">
        <f t="shared" ca="1" si="471"/>
        <v>1.515548433980161</v>
      </c>
      <c r="N827" s="23">
        <f ca="1">SQRT(Inputs!$B$38)*C827+SQRT(1-Inputs!$B$38)*_xlfn.NORM.S.INV(RAND())</f>
        <v>-0.1112413671044224</v>
      </c>
      <c r="O827" s="23">
        <f ca="1">SQRT(Inputs!$B$38)*D827+SQRT(1-Inputs!$B$38)*_xlfn.NORM.S.INV(RAND())</f>
        <v>-3.9660377411082026E-2</v>
      </c>
      <c r="P827" s="23">
        <f ca="1">SQRT(Inputs!$B$38)*E827+SQRT(1-Inputs!$B$38)*_xlfn.NORM.S.INV(RAND())</f>
        <v>0.93604715116961534</v>
      </c>
      <c r="Q827" s="23">
        <f ca="1">SQRT(Inputs!$B$38)*F827+SQRT(1-Inputs!$B$38)*_xlfn.NORM.S.INV(RAND())</f>
        <v>-0.54220173964437801</v>
      </c>
      <c r="R827" s="23">
        <f ca="1">SQRT(Inputs!$B$38)*G827+SQRT(1-Inputs!$B$38)*_xlfn.NORM.S.INV(RAND())</f>
        <v>0.87632383073984965</v>
      </c>
      <c r="S827" s="23">
        <f ca="1">SQRT(Inputs!$B$38)*H827+SQRT(1-Inputs!$B$38)*_xlfn.NORM.S.INV(RAND())</f>
        <v>1.0880651061744575</v>
      </c>
      <c r="T827" s="23">
        <f ca="1">SQRT(Inputs!$B$38)*I827+SQRT(1-Inputs!$B$38)*_xlfn.NORM.S.INV(RAND())</f>
        <v>0.93446870379272151</v>
      </c>
      <c r="U827" s="23">
        <f ca="1">SQRT(Inputs!$B$38)*J827+SQRT(1-Inputs!$B$38)*_xlfn.NORM.S.INV(RAND())</f>
        <v>-1.9692676308443793</v>
      </c>
      <c r="V827" s="23">
        <f ca="1">SQRT(Inputs!$B$38)*K827+SQRT(1-Inputs!$B$38)*_xlfn.NORM.S.INV(RAND())</f>
        <v>9.6473389498687279E-2</v>
      </c>
      <c r="W827" s="23">
        <f ca="1">SQRT(Inputs!$B$38)*L827+SQRT(1-Inputs!$B$38)*_xlfn.NORM.S.INV(RAND())</f>
        <v>-1.3784931316210085</v>
      </c>
      <c r="X827" s="23">
        <f ca="1">SQRT(Inputs!$B$38)*M827+SQRT(1-Inputs!$B$38)*_xlfn.NORM.S.INV(RAND())</f>
        <v>1.4085757151338152</v>
      </c>
      <c r="Y827" s="23">
        <f ca="1">SQRT(Inputs!$B$38)*C827+SQRT(1-Inputs!$B$38)*_xlfn.NORM.S.INV(RAND())</f>
        <v>-0.69844707675199902</v>
      </c>
      <c r="Z827" s="23">
        <f ca="1">SQRT(Inputs!$B$38)*D827+SQRT(1-Inputs!$B$38)*_xlfn.NORM.S.INV(RAND())</f>
        <v>0.62399622494668927</v>
      </c>
      <c r="AA827" s="23">
        <f ca="1">SQRT(Inputs!$B$38)*E827+SQRT(1-Inputs!$B$38)*_xlfn.NORM.S.INV(RAND())</f>
        <v>-0.44425634039260681</v>
      </c>
      <c r="AB827" s="23">
        <f ca="1">SQRT(Inputs!$B$38)*F827+SQRT(1-Inputs!$B$38)*_xlfn.NORM.S.INV(RAND())</f>
        <v>-0.69575056547806591</v>
      </c>
      <c r="AC827" s="23">
        <f ca="1">SQRT(Inputs!$B$38)*G827+SQRT(1-Inputs!$B$38)*_xlfn.NORM.S.INV(RAND())</f>
        <v>1.0804820634881116</v>
      </c>
      <c r="AD827" s="23">
        <f ca="1">SQRT(Inputs!$B$38)*H827+SQRT(1-Inputs!$B$38)*_xlfn.NORM.S.INV(RAND())</f>
        <v>-1.2881259853909999</v>
      </c>
      <c r="AE827" s="23">
        <f ca="1">SQRT(Inputs!$B$38)*I827+SQRT(1-Inputs!$B$38)*_xlfn.NORM.S.INV(RAND())</f>
        <v>0.49149671455636146</v>
      </c>
      <c r="AF827" s="23">
        <f ca="1">SQRT(Inputs!$B$38)*J827+SQRT(1-Inputs!$B$38)*_xlfn.NORM.S.INV(RAND())</f>
        <v>-0.36088065950444947</v>
      </c>
      <c r="AG827" s="23">
        <f ca="1">SQRT(Inputs!$B$38)*K827+SQRT(1-Inputs!$B$38)*_xlfn.NORM.S.INV(RAND())</f>
        <v>-9.5394591355214609E-2</v>
      </c>
      <c r="AH827" s="23">
        <f ca="1">SQRT(Inputs!$B$38)*L827+SQRT(1-Inputs!$B$38)*_xlfn.NORM.S.INV(RAND())</f>
        <v>0.21894393738345932</v>
      </c>
      <c r="AI827" s="23">
        <f ca="1">SQRT(Inputs!$B$38)*M827+SQRT(1-Inputs!$B$38)*_xlfn.NORM.S.INV(RAND())</f>
        <v>0.84177548572719629</v>
      </c>
      <c r="AJ827" s="23">
        <f ca="1">SQRT(Inputs!$B$38)*C827+SQRT(1-Inputs!$B$38)*_xlfn.NORM.S.INV(RAND())</f>
        <v>0.44206325532445501</v>
      </c>
      <c r="AK827" s="23">
        <f ca="1">SQRT(Inputs!$B$38)*D827+SQRT(1-Inputs!$B$38)*_xlfn.NORM.S.INV(RAND())</f>
        <v>-0.13128250581091289</v>
      </c>
      <c r="AL827" s="23">
        <f ca="1">SQRT(Inputs!$B$38)*E827+SQRT(1-Inputs!$B$38)*_xlfn.NORM.S.INV(RAND())</f>
        <v>-3.0340693778515293</v>
      </c>
      <c r="AM827" s="23">
        <f ca="1">SQRT(Inputs!$B$38)*F827+SQRT(1-Inputs!$B$38)*_xlfn.NORM.S.INV(RAND())</f>
        <v>-1.3192109677186714</v>
      </c>
      <c r="AN827" s="23">
        <f ca="1">SQRT(Inputs!$B$38)*G827+SQRT(1-Inputs!$B$38)*_xlfn.NORM.S.INV(RAND())</f>
        <v>-0.69290331833887953</v>
      </c>
      <c r="AO827" s="23">
        <f ca="1">SQRT(Inputs!$B$38)*H827+SQRT(1-Inputs!$B$38)*_xlfn.NORM.S.INV(RAND())</f>
        <v>-1.5645783582826693</v>
      </c>
      <c r="AP827" s="23">
        <f ca="1">SQRT(Inputs!$B$38)*I827+SQRT(1-Inputs!$B$38)*_xlfn.NORM.S.INV(RAND())</f>
        <v>0.29254225466030354</v>
      </c>
      <c r="AQ827" s="23">
        <f ca="1">SQRT(Inputs!$B$38)*J827+SQRT(1-Inputs!$B$38)*_xlfn.NORM.S.INV(RAND())</f>
        <v>-5.9362507227866845E-2</v>
      </c>
      <c r="AR827" s="23">
        <f ca="1">SQRT(Inputs!$B$38)*K827+SQRT(1-Inputs!$B$38)*_xlfn.NORM.S.INV(RAND())</f>
        <v>-0.4499419847112246</v>
      </c>
      <c r="AS827" s="23">
        <f ca="1">SQRT(Inputs!$B$38)*L827+SQRT(1-Inputs!$B$38)*_xlfn.NORM.S.INV(RAND())</f>
        <v>9.4612579336697672E-2</v>
      </c>
      <c r="AT827" s="23">
        <f ca="1">SQRT(Inputs!$B$38)*M827+SQRT(1-Inputs!$B$38)*_xlfn.NORM.S.INV(RAND())</f>
        <v>5.7174683459214504E-2</v>
      </c>
      <c r="AU827" s="15">
        <f ca="1">Inputs!$B$6*EXP($B$8-0.5*C$5^2+C$5*N827)</f>
        <v>4873.6841740985337</v>
      </c>
      <c r="AV827" s="15">
        <f t="shared" ca="1" si="437"/>
        <v>5897.931475668137</v>
      </c>
      <c r="AW827" s="15">
        <f t="shared" ca="1" si="438"/>
        <v>8159.2515581438693</v>
      </c>
      <c r="AX827" s="15">
        <f t="shared" ca="1" si="439"/>
        <v>9309.1853329432943</v>
      </c>
      <c r="AY827" s="15">
        <f t="shared" ca="1" si="440"/>
        <v>12602.78746203051</v>
      </c>
      <c r="AZ827" s="15">
        <f t="shared" ca="1" si="441"/>
        <v>17375.550248876036</v>
      </c>
      <c r="BA827" s="15">
        <f t="shared" ca="1" si="442"/>
        <v>23447.890460821109</v>
      </c>
      <c r="BB827" s="15">
        <f t="shared" ca="1" si="443"/>
        <v>23567.140673732178</v>
      </c>
      <c r="BC827" s="15">
        <f t="shared" ca="1" si="444"/>
        <v>29133.80082228161</v>
      </c>
      <c r="BD827" s="15">
        <f t="shared" ca="1" si="445"/>
        <v>31374.06325621366</v>
      </c>
      <c r="BE827" s="15">
        <f t="shared" ca="1" si="446"/>
        <v>43707.483594543803</v>
      </c>
      <c r="BF827" s="15">
        <f ca="1">Inputs!$B$13*EXP($B$9-0.5*C$6^2+C$6*Y827)</f>
        <v>12042.576745285562</v>
      </c>
      <c r="BG827" s="15">
        <f t="shared" ca="1" si="447"/>
        <v>16425.828079244035</v>
      </c>
      <c r="BH827" s="15">
        <f t="shared" ca="1" si="448"/>
        <v>18643.734030616961</v>
      </c>
      <c r="BI827" s="15">
        <f t="shared" ca="1" si="449"/>
        <v>20504.976641827572</v>
      </c>
      <c r="BJ827" s="15">
        <f t="shared" ca="1" si="450"/>
        <v>29374.236685789336</v>
      </c>
      <c r="BK827" s="15">
        <f t="shared" ca="1" si="451"/>
        <v>30252.336749713315</v>
      </c>
      <c r="BL827" s="15">
        <f t="shared" ca="1" si="452"/>
        <v>39605.300815916205</v>
      </c>
      <c r="BM827" s="15">
        <f t="shared" ca="1" si="453"/>
        <v>46549.118278126865</v>
      </c>
      <c r="BN827" s="15">
        <f t="shared" ca="1" si="454"/>
        <v>56598.853164361884</v>
      </c>
      <c r="BO827" s="15">
        <f t="shared" ca="1" si="455"/>
        <v>71434.117626685314</v>
      </c>
      <c r="BP827" s="15">
        <f t="shared" ca="1" si="456"/>
        <v>96720.013372679357</v>
      </c>
      <c r="BQ827" s="15">
        <f ca="1">Inputs!$B$20*EXP($B$10-0.5*C$7^2+C$7*AJ827)</f>
        <v>5017.6695381179679</v>
      </c>
      <c r="BR827" s="15">
        <f t="shared" ca="1" si="457"/>
        <v>6530.3099604319696</v>
      </c>
      <c r="BS827" s="15">
        <f t="shared" ca="1" si="458"/>
        <v>3741.2813238603226</v>
      </c>
      <c r="BT827" s="15">
        <f t="shared" ca="1" si="459"/>
        <v>3649.3808797013435</v>
      </c>
      <c r="BU827" s="15">
        <f t="shared" ca="1" si="460"/>
        <v>4276.9115806477685</v>
      </c>
      <c r="BV827" s="15">
        <f t="shared" ca="1" si="461"/>
        <v>4182.7304336216957</v>
      </c>
      <c r="BW827" s="15">
        <f t="shared" ca="1" si="462"/>
        <v>6209.5780265878811</v>
      </c>
      <c r="BX827" s="15">
        <f t="shared" ca="1" si="463"/>
        <v>8582.3469048636016</v>
      </c>
      <c r="BY827" s="15">
        <f t="shared" ca="1" si="464"/>
        <v>11033.431144295288</v>
      </c>
      <c r="BZ827" s="15">
        <f t="shared" ca="1" si="465"/>
        <v>15753.073108252975</v>
      </c>
      <c r="CA827" s="15">
        <f t="shared" ca="1" si="466"/>
        <v>22354.255725192605</v>
      </c>
      <c r="CB827" s="15">
        <f ca="1">(AU827*DCF!C$10-DCF!C$5*MAX(AU827*DCF!C$10,0)-MAX(AU827-Inputs!$B$6,0)/Inputs!$B$10)*DCF!C$6</f>
        <v>1043.7057182795199</v>
      </c>
      <c r="CC827" s="15">
        <f ca="1">(AV827*DCF!D$10-DCF!D$5*MAX(AV827*DCF!D$10,0)-MAX(AV827-AU827,0)/Inputs!$B$10)*DCF!D$6</f>
        <v>1187.84494198839</v>
      </c>
      <c r="CD827" s="15">
        <f ca="1">(AW827*DCF!E$10-DCF!E$5*MAX(AW827*DCF!E$10,0)-MAX(AW827-AV827,0)/Inputs!$B$10)*DCF!E$6</f>
        <v>1374.4983727908082</v>
      </c>
      <c r="CE827" s="15">
        <f ca="1">(AX827*DCF!F$10-DCF!F$5*MAX(AX827*DCF!F$10,0)-MAX(AX827-AW827,0)/Inputs!$B$10)*DCF!F$6</f>
        <v>1792.9076139551735</v>
      </c>
      <c r="CF827" s="15">
        <f ca="1">(AY827*DCF!G$10-DCF!G$5*MAX(AY827*DCF!G$10,0)-MAX(AY827-AX827,0)/Inputs!$B$10)*DCF!G$6</f>
        <v>1963.5891719399253</v>
      </c>
      <c r="CG827" s="15">
        <f ca="1">(AZ827*DCF!H$10-DCF!H$5*MAX(AZ827*DCF!H$10,0)-MAX(AZ827-AY827,0)/Inputs!$B$10)*DCF!H$6</f>
        <v>2525.985948096557</v>
      </c>
      <c r="CH827" s="15">
        <f ca="1">(BA827*DCF!I$10-DCF!I$5*MAX(BA827*DCF!I$10,0)-MAX(BA827-AZ827,0)/Inputs!$B$10)*DCF!I$6</f>
        <v>3286.9976552138514</v>
      </c>
      <c r="CI827" s="15">
        <f ca="1">(BB827*DCF!J$10-DCF!J$5*MAX(BB827*DCF!J$10,0)-MAX(BB827-BA827,0)/Inputs!$B$10)*DCF!J$6</f>
        <v>4026.1056183420278</v>
      </c>
      <c r="CJ827" s="15">
        <f ca="1">(BC827*DCF!K$10-DCF!K$5*MAX(BC827*DCF!K$10,0)-MAX(BC827-BB827,0)/Inputs!$B$10)*DCF!K$6</f>
        <v>3910.8263601948947</v>
      </c>
      <c r="CK827" s="15">
        <f ca="1">(BD827*DCF!L$10-DCF!L$5*MAX(BD827*DCF!L$10,0)-MAX(BD827-BC827,0)/Inputs!$B$10)*DCF!L$6</f>
        <v>4442.1031414817726</v>
      </c>
      <c r="CL827" s="15">
        <f ca="1">(BE827*DCF!M$10-DCF!M$5*MAX(BE827*DCF!M$10,0)-MAX(BE827-BD827,0)/Inputs!$B$10)*DCF!M$6</f>
        <v>4694.3324089526059</v>
      </c>
      <c r="CM827" s="15">
        <f ca="1">(BF827*DCF!C$28-DCF!C$5*MAX(BF827*DCF!C$28,0)-MAX(BF827-Inputs!$B$13,0)/Inputs!$B$17)*DCF!C$6</f>
        <v>3523.9120405237491</v>
      </c>
      <c r="CN827" s="15">
        <f ca="1">(BG827*DCF!D$28-DCF!D$5*MAX(BG827*DCF!D$28,0)-MAX(BG827-BF827,0)/Inputs!$B$17)*DCF!D$6</f>
        <v>3902.6367315661778</v>
      </c>
      <c r="CO827" s="15">
        <f ca="1">(BH827*DCF!E$28-DCF!E$5*MAX(BH827*DCF!E$28,0)-MAX(BH827-BG827,0)/Inputs!$B$17)*DCF!E$6</f>
        <v>4843.118722043233</v>
      </c>
      <c r="CP827" s="15">
        <f ca="1">(BI827*DCF!F$28-DCF!F$5*MAX(BI827*DCF!F$28,0)-MAX(BI827-BH827,0)/Inputs!$B$17)*DCF!F$6</f>
        <v>5227.6924029317915</v>
      </c>
      <c r="CQ827" s="15">
        <f ca="1">(BJ827*DCF!G$28-DCF!G$5*MAX(BJ827*DCF!G$28,0)-MAX(BJ827-BI827,0)/Inputs!$B$17)*DCF!G$6</f>
        <v>6129.6466480160971</v>
      </c>
      <c r="CR827" s="15">
        <f ca="1">(BK827*DCF!H$28-DCF!H$5*MAX(BK827*DCF!H$28,0)-MAX(BK827-BJ827,0)/Inputs!$B$17)*DCF!H$6</f>
        <v>7345.304536684449</v>
      </c>
      <c r="CS827" s="15">
        <f ca="1">(BL827*DCF!I$28-DCF!I$5*MAX(BL827*DCF!I$28,0)-MAX(BL827-BK827,0)/Inputs!$B$17)*DCF!I$6</f>
        <v>7970.8696925903278</v>
      </c>
      <c r="CT827" s="15">
        <f ca="1">(BM827*DCF!J$28-DCF!J$5*MAX(BM827*DCF!J$28,0)-MAX(BM827-BL827,0)/Inputs!$B$17)*DCF!J$6</f>
        <v>9463.6242447160857</v>
      </c>
      <c r="CU827" s="15">
        <f ca="1">(BN827*DCF!K$28-DCF!K$5*MAX(BN827*DCF!K$28,0)-MAX(BN827-BM827,0)/Inputs!$B$17)*DCF!K$6</f>
        <v>10721.77013355523</v>
      </c>
      <c r="CV827" s="15">
        <f ca="1">(BO827*DCF!L$28-DCF!L$5*MAX(BO827*DCF!L$28,0)-MAX(BO827-BN827,0)/Inputs!$B$17)*DCF!L$6</f>
        <v>12573.970948119513</v>
      </c>
      <c r="CW827" s="15">
        <f ca="1">(BP827*DCF!M$28-DCF!M$5*MAX(BP827*DCF!M$28,0)-MAX(BP827-BO827,0)/Inputs!$B$17)*DCF!M$6</f>
        <v>15554.83986945053</v>
      </c>
      <c r="CX827" s="15">
        <f ca="1">(BQ827*DCF!C$46-DCF!C$5*MAX(BQ827*DCF!C$46,0)-MAX(BQ827-Inputs!$B$20,0)/Inputs!$B$24)*DCF!C$6</f>
        <v>-1997.9234675182227</v>
      </c>
      <c r="CY827" s="15">
        <f ca="1">(BR827*DCF!D$46-DCF!D$5*MAX(BR827*DCF!D$46,0)-MAX(BR827-BQ827,0)/Inputs!$B$24)*DCF!D$6</f>
        <v>-1760.0027335947343</v>
      </c>
      <c r="CZ827" s="15">
        <f ca="1">(BS827*DCF!E$46-DCF!E$5*MAX(BS827*DCF!E$46,0)-MAX(BS827-BR827,0)/Inputs!$B$24)*DCF!E$6</f>
        <v>-442.41303060599063</v>
      </c>
      <c r="DA827" s="15">
        <f ca="1">(BT827*DCF!F$46-DCF!F$5*MAX(BT827*DCF!F$46,0)-MAX(BT827-BS827,0)/Inputs!$B$24)*DCF!F$6</f>
        <v>-265.77098880585879</v>
      </c>
      <c r="DB827" s="15">
        <f ca="1">(BU827*DCF!G$46-DCF!G$5*MAX(BU827*DCF!G$46,0)-MAX(BU827-BT827,0)/Inputs!$B$24)*DCF!G$6</f>
        <v>-354.95578473311201</v>
      </c>
      <c r="DC827" s="15">
        <f ca="1">(BV827*DCF!H$46-DCF!H$5*MAX(BV827*DCF!H$46,0)-MAX(BV827-BU827,0)/Inputs!$B$24)*DCF!H$6</f>
        <v>0</v>
      </c>
      <c r="DD827" s="15">
        <f ca="1">(BW827*DCF!I$46-DCF!I$5*MAX(BW827*DCF!I$46,0)-MAX(BW827-BV827,0)/Inputs!$B$24)*DCF!I$6</f>
        <v>-438.41692305496071</v>
      </c>
      <c r="DE827" s="15">
        <f ca="1">(BX827*DCF!J$46-DCF!J$5*MAX(BX827*DCF!J$46,0)-MAX(BX827-BW827,0)/Inputs!$B$24)*DCF!J$6</f>
        <v>-269.21382830691067</v>
      </c>
      <c r="DF827" s="15">
        <f ca="1">(BY827*DCF!K$46-DCF!K$5*MAX(BY827*DCF!K$46,0)-MAX(BY827-BX827,0)/Inputs!$B$24)*DCF!K$6</f>
        <v>29.816025040842842</v>
      </c>
      <c r="DG827" s="15">
        <f ca="1">(BZ827*DCF!L$46-DCF!L$5*MAX(BZ827*DCF!L$46,0)-MAX(BZ827-BY827,0)/Inputs!$B$24)*DCF!L$6</f>
        <v>20.866484985210374</v>
      </c>
      <c r="DH827" s="15">
        <f ca="1">(CA827*DCF!M$46-DCF!M$5*MAX(CA827*DCF!M$46,0)-MAX(CA827-BZ827,0)/Inputs!$B$24)*DCF!M$6</f>
        <v>372.46775248125681</v>
      </c>
      <c r="DI827" s="15">
        <f ca="1">SUM(CB827:CL827)+BE827*DCF!M$10*(1+Inputs!$B$30)*(1-Inputs!$B$33)*(1-Inputs!$B$30/Inputs!$B$31)/(Inputs!$B$29-Inputs!$B$30)*DCF!M$6</f>
        <v>151887.40176648705</v>
      </c>
      <c r="DJ827" s="15">
        <f ca="1">SUM(CM827:CW827)+BP827*DCF!M$28*(1+Inputs!$B$30)*(1-Inputs!$B$33)*(1-Inputs!$B$30/Inputs!$B$31)/(Inputs!$B$29-Inputs!$B$30)*DCF!M$6</f>
        <v>446154.82091144554</v>
      </c>
      <c r="DK827" s="15">
        <f ca="1">SUM(CX827:DH827)+CA827*DCF!M$46*(1+Inputs!$B$30)*(1-Inputs!$B$33)*(1-Inputs!$B$30/Inputs!$B$31)/(Inputs!$B$29-Inputs!$B$30)*DCF!M$6</f>
        <v>29456.780887910063</v>
      </c>
      <c r="DM827" s="15">
        <f ca="1">DI827+DJ827+DK827+Inputs!$B$34+Inputs!$B$36-Inputs!$B$35</f>
        <v>704350.00356584263</v>
      </c>
    </row>
    <row r="828" spans="1:117" x14ac:dyDescent="0.75">
      <c r="A828" s="11">
        <v>815</v>
      </c>
      <c r="C828" s="23">
        <f t="shared" ca="1" si="471"/>
        <v>0.7286846082268611</v>
      </c>
      <c r="D828" s="23">
        <f t="shared" ca="1" si="471"/>
        <v>-0.3165565420320855</v>
      </c>
      <c r="E828" s="23">
        <f t="shared" ca="1" si="471"/>
        <v>-0.20839684907209366</v>
      </c>
      <c r="F828" s="23">
        <f t="shared" ca="1" si="471"/>
        <v>0.45472823586724609</v>
      </c>
      <c r="G828" s="23">
        <f t="shared" ca="1" si="471"/>
        <v>2.0708557987782683</v>
      </c>
      <c r="H828" s="23">
        <f t="shared" ca="1" si="471"/>
        <v>-0.19181118372454303</v>
      </c>
      <c r="I828" s="23">
        <f t="shared" ca="1" si="471"/>
        <v>-0.29725424284309504</v>
      </c>
      <c r="J828" s="23">
        <f t="shared" ca="1" si="471"/>
        <v>-1.3436999404564565</v>
      </c>
      <c r="K828" s="23">
        <f t="shared" ca="1" si="471"/>
        <v>-0.53663307958865625</v>
      </c>
      <c r="L828" s="23">
        <f t="shared" ca="1" si="471"/>
        <v>0.56658647024917697</v>
      </c>
      <c r="M828" s="23">
        <f t="shared" ca="1" si="471"/>
        <v>-0.25682496629181595</v>
      </c>
      <c r="N828" s="23">
        <f ca="1">SQRT(Inputs!$B$38)*C828+SQRT(1-Inputs!$B$38)*_xlfn.NORM.S.INV(RAND())</f>
        <v>0.80060274739993975</v>
      </c>
      <c r="O828" s="23">
        <f ca="1">SQRT(Inputs!$B$38)*D828+SQRT(1-Inputs!$B$38)*_xlfn.NORM.S.INV(RAND())</f>
        <v>0.60252534444810002</v>
      </c>
      <c r="P828" s="23">
        <f ca="1">SQRT(Inputs!$B$38)*E828+SQRT(1-Inputs!$B$38)*_xlfn.NORM.S.INV(RAND())</f>
        <v>-0.58538695651574235</v>
      </c>
      <c r="Q828" s="23">
        <f ca="1">SQRT(Inputs!$B$38)*F828+SQRT(1-Inputs!$B$38)*_xlfn.NORM.S.INV(RAND())</f>
        <v>0.99399293571021563</v>
      </c>
      <c r="R828" s="23">
        <f ca="1">SQRT(Inputs!$B$38)*G828+SQRT(1-Inputs!$B$38)*_xlfn.NORM.S.INV(RAND())</f>
        <v>0.30861698437567031</v>
      </c>
      <c r="S828" s="23">
        <f ca="1">SQRT(Inputs!$B$38)*H828+SQRT(1-Inputs!$B$38)*_xlfn.NORM.S.INV(RAND())</f>
        <v>-0.46559240514428429</v>
      </c>
      <c r="T828" s="23">
        <f ca="1">SQRT(Inputs!$B$38)*I828+SQRT(1-Inputs!$B$38)*_xlfn.NORM.S.INV(RAND())</f>
        <v>0.37411488007796756</v>
      </c>
      <c r="U828" s="23">
        <f ca="1">SQRT(Inputs!$B$38)*J828+SQRT(1-Inputs!$B$38)*_xlfn.NORM.S.INV(RAND())</f>
        <v>-0.62383149995661191</v>
      </c>
      <c r="V828" s="23">
        <f ca="1">SQRT(Inputs!$B$38)*K828+SQRT(1-Inputs!$B$38)*_xlfn.NORM.S.INV(RAND())</f>
        <v>-0.6939637100405367</v>
      </c>
      <c r="W828" s="23">
        <f ca="1">SQRT(Inputs!$B$38)*L828+SQRT(1-Inputs!$B$38)*_xlfn.NORM.S.INV(RAND())</f>
        <v>-7.9537332474422295E-2</v>
      </c>
      <c r="X828" s="23">
        <f ca="1">SQRT(Inputs!$B$38)*M828+SQRT(1-Inputs!$B$38)*_xlfn.NORM.S.INV(RAND())</f>
        <v>-0.50115721368329424</v>
      </c>
      <c r="Y828" s="23">
        <f ca="1">SQRT(Inputs!$B$38)*C828+SQRT(1-Inputs!$B$38)*_xlfn.NORM.S.INV(RAND())</f>
        <v>1.3404090943202629</v>
      </c>
      <c r="Z828" s="23">
        <f ca="1">SQRT(Inputs!$B$38)*D828+SQRT(1-Inputs!$B$38)*_xlfn.NORM.S.INV(RAND())</f>
        <v>1.2295588888021042E-2</v>
      </c>
      <c r="AA828" s="23">
        <f ca="1">SQRT(Inputs!$B$38)*E828+SQRT(1-Inputs!$B$38)*_xlfn.NORM.S.INV(RAND())</f>
        <v>-0.2565993980351568</v>
      </c>
      <c r="AB828" s="23">
        <f ca="1">SQRT(Inputs!$B$38)*F828+SQRT(1-Inputs!$B$38)*_xlfn.NORM.S.INV(RAND())</f>
        <v>-0.39845979171505841</v>
      </c>
      <c r="AC828" s="23">
        <f ca="1">SQRT(Inputs!$B$38)*G828+SQRT(1-Inputs!$B$38)*_xlfn.NORM.S.INV(RAND())</f>
        <v>-0.11237265318586531</v>
      </c>
      <c r="AD828" s="23">
        <f ca="1">SQRT(Inputs!$B$38)*H828+SQRT(1-Inputs!$B$38)*_xlfn.NORM.S.INV(RAND())</f>
        <v>-0.26756278794100968</v>
      </c>
      <c r="AE828" s="23">
        <f ca="1">SQRT(Inputs!$B$38)*I828+SQRT(1-Inputs!$B$38)*_xlfn.NORM.S.INV(RAND())</f>
        <v>-0.50198496050877817</v>
      </c>
      <c r="AF828" s="23">
        <f ca="1">SQRT(Inputs!$B$38)*J828+SQRT(1-Inputs!$B$38)*_xlfn.NORM.S.INV(RAND())</f>
        <v>3.8912545853926339E-3</v>
      </c>
      <c r="AG828" s="23">
        <f ca="1">SQRT(Inputs!$B$38)*K828+SQRT(1-Inputs!$B$38)*_xlfn.NORM.S.INV(RAND())</f>
        <v>-0.91513719289339146</v>
      </c>
      <c r="AH828" s="23">
        <f ca="1">SQRT(Inputs!$B$38)*L828+SQRT(1-Inputs!$B$38)*_xlfn.NORM.S.INV(RAND())</f>
        <v>1.7883580136640631</v>
      </c>
      <c r="AI828" s="23">
        <f ca="1">SQRT(Inputs!$B$38)*M828+SQRT(1-Inputs!$B$38)*_xlfn.NORM.S.INV(RAND())</f>
        <v>0.21188238287024638</v>
      </c>
      <c r="AJ828" s="23">
        <f ca="1">SQRT(Inputs!$B$38)*C828+SQRT(1-Inputs!$B$38)*_xlfn.NORM.S.INV(RAND())</f>
        <v>-0.57772237657787529</v>
      </c>
      <c r="AK828" s="23">
        <f ca="1">SQRT(Inputs!$B$38)*D828+SQRT(1-Inputs!$B$38)*_xlfn.NORM.S.INV(RAND())</f>
        <v>-2.9151787049415887</v>
      </c>
      <c r="AL828" s="23">
        <f ca="1">SQRT(Inputs!$B$38)*E828+SQRT(1-Inputs!$B$38)*_xlfn.NORM.S.INV(RAND())</f>
        <v>-0.53340927185028086</v>
      </c>
      <c r="AM828" s="23">
        <f ca="1">SQRT(Inputs!$B$38)*F828+SQRT(1-Inputs!$B$38)*_xlfn.NORM.S.INV(RAND())</f>
        <v>0.50454704270343287</v>
      </c>
      <c r="AN828" s="23">
        <f ca="1">SQRT(Inputs!$B$38)*G828+SQRT(1-Inputs!$B$38)*_xlfn.NORM.S.INV(RAND())</f>
        <v>2.3025491746511877</v>
      </c>
      <c r="AO828" s="23">
        <f ca="1">SQRT(Inputs!$B$38)*H828+SQRT(1-Inputs!$B$38)*_xlfn.NORM.S.INV(RAND())</f>
        <v>-0.26813206192596506</v>
      </c>
      <c r="AP828" s="23">
        <f ca="1">SQRT(Inputs!$B$38)*I828+SQRT(1-Inputs!$B$38)*_xlfn.NORM.S.INV(RAND())</f>
        <v>-0.73944086752947014</v>
      </c>
      <c r="AQ828" s="23">
        <f ca="1">SQRT(Inputs!$B$38)*J828+SQRT(1-Inputs!$B$38)*_xlfn.NORM.S.INV(RAND())</f>
        <v>-2.1620705191982466</v>
      </c>
      <c r="AR828" s="23">
        <f ca="1">SQRT(Inputs!$B$38)*K828+SQRT(1-Inputs!$B$38)*_xlfn.NORM.S.INV(RAND())</f>
        <v>-8.7763004142630469E-2</v>
      </c>
      <c r="AS828" s="23">
        <f ca="1">SQRT(Inputs!$B$38)*L828+SQRT(1-Inputs!$B$38)*_xlfn.NORM.S.INV(RAND())</f>
        <v>-1.0017975723603931</v>
      </c>
      <c r="AT828" s="23">
        <f ca="1">SQRT(Inputs!$B$38)*M828+SQRT(1-Inputs!$B$38)*_xlfn.NORM.S.INV(RAND())</f>
        <v>-0.52864120600715425</v>
      </c>
      <c r="AU828" s="15">
        <f ca="1">Inputs!$B$6*EXP($B$8-0.5*C$5^2+C$5*N828)</f>
        <v>5648.8566736070061</v>
      </c>
      <c r="AV828" s="15">
        <f t="shared" ca="1" si="437"/>
        <v>7512.9376704235765</v>
      </c>
      <c r="AW828" s="15">
        <f t="shared" ca="1" si="438"/>
        <v>8465.2073154494174</v>
      </c>
      <c r="AX828" s="15">
        <f t="shared" ca="1" si="439"/>
        <v>11701.708952065008</v>
      </c>
      <c r="AY828" s="15">
        <f t="shared" ca="1" si="440"/>
        <v>14825.519903739096</v>
      </c>
      <c r="AZ828" s="15">
        <f t="shared" ca="1" si="441"/>
        <v>17225.798814106518</v>
      </c>
      <c r="BA828" s="15">
        <f t="shared" ca="1" si="442"/>
        <v>21921.726044927302</v>
      </c>
      <c r="BB828" s="15">
        <f t="shared" ca="1" si="443"/>
        <v>25212.750657976314</v>
      </c>
      <c r="BC828" s="15">
        <f t="shared" ca="1" si="444"/>
        <v>28878.422287987622</v>
      </c>
      <c r="BD828" s="15">
        <f t="shared" ca="1" si="445"/>
        <v>35116.570106435771</v>
      </c>
      <c r="BE828" s="15">
        <f t="shared" ca="1" si="446"/>
        <v>41110.839423935999</v>
      </c>
      <c r="BF828" s="15">
        <f ca="1">Inputs!$B$13*EXP($B$9-0.5*C$6^2+C$6*Y828)</f>
        <v>18041.00024917394</v>
      </c>
      <c r="BG828" s="15">
        <f t="shared" ca="1" si="447"/>
        <v>22036.038315230784</v>
      </c>
      <c r="BH828" s="15">
        <f t="shared" ca="1" si="448"/>
        <v>25802.171216655206</v>
      </c>
      <c r="BI828" s="15">
        <f t="shared" ca="1" si="449"/>
        <v>29706.770745886446</v>
      </c>
      <c r="BJ828" s="15">
        <f t="shared" ca="1" si="450"/>
        <v>35833.409320784638</v>
      </c>
      <c r="BK828" s="15">
        <f t="shared" ca="1" si="451"/>
        <v>42405.538089785645</v>
      </c>
      <c r="BL828" s="15">
        <f t="shared" ca="1" si="452"/>
        <v>48809.335345275387</v>
      </c>
      <c r="BM828" s="15">
        <f t="shared" ca="1" si="453"/>
        <v>60026.217157437757</v>
      </c>
      <c r="BN828" s="15">
        <f t="shared" ca="1" si="454"/>
        <v>66156.788962722261</v>
      </c>
      <c r="BO828" s="15">
        <f t="shared" ca="1" si="455"/>
        <v>100207.54095034044</v>
      </c>
      <c r="BP828" s="15">
        <f t="shared" ca="1" si="456"/>
        <v>126333.2919110779</v>
      </c>
      <c r="BQ828" s="15">
        <f ca="1">Inputs!$B$20*EXP($B$10-0.5*C$7^2+C$7*AJ828)</f>
        <v>3494.7620175136408</v>
      </c>
      <c r="BR828" s="15">
        <f t="shared" ca="1" si="457"/>
        <v>1878.8207379162607</v>
      </c>
      <c r="BS828" s="15">
        <f t="shared" ca="1" si="458"/>
        <v>2207.3990308187595</v>
      </c>
      <c r="BT828" s="15">
        <f t="shared" ca="1" si="459"/>
        <v>3474.2367609553685</v>
      </c>
      <c r="BU828" s="15">
        <f t="shared" ca="1" si="460"/>
        <v>8405.2596911618166</v>
      </c>
      <c r="BV828" s="15">
        <f t="shared" ca="1" si="461"/>
        <v>11008.615895627132</v>
      </c>
      <c r="BW828" s="15">
        <f t="shared" ca="1" si="462"/>
        <v>13136.41941489394</v>
      </c>
      <c r="BX828" s="15">
        <f t="shared" ca="1" si="463"/>
        <v>11911.024355622509</v>
      </c>
      <c r="BY828" s="15">
        <f t="shared" ca="1" si="464"/>
        <v>16411.47246926506</v>
      </c>
      <c r="BZ828" s="15">
        <f t="shared" ca="1" si="465"/>
        <v>19154.333246488743</v>
      </c>
      <c r="CA828" s="15">
        <f t="shared" ca="1" si="466"/>
        <v>24493.561193385649</v>
      </c>
      <c r="CB828" s="15">
        <f ca="1">(AU828*DCF!C$10-DCF!C$5*MAX(AU828*DCF!C$10,0)-MAX(AU828-Inputs!$B$6,0)/Inputs!$B$10)*DCF!C$6</f>
        <v>1038.1786001906405</v>
      </c>
      <c r="CC828" s="15">
        <f ca="1">(AV828*DCF!D$10-DCF!D$5*MAX(AV828*DCF!D$10,0)-MAX(AV828-AU828,0)/Inputs!$B$10)*DCF!D$6</f>
        <v>1376.7202940754773</v>
      </c>
      <c r="CD828" s="15">
        <f ca="1">(AW828*DCF!E$10-DCF!E$5*MAX(AW828*DCF!E$10,0)-MAX(AW828-AV828,0)/Inputs!$B$10)*DCF!E$6</f>
        <v>1739.9910552350295</v>
      </c>
      <c r="CE828" s="15">
        <f ca="1">(AX828*DCF!F$10-DCF!F$5*MAX(AX828*DCF!F$10,0)-MAX(AX828-AW828,0)/Inputs!$B$10)*DCF!F$6</f>
        <v>1881.0286671251852</v>
      </c>
      <c r="CF828" s="15">
        <f ca="1">(AY828*DCF!G$10-DCF!G$5*MAX(AY828*DCF!G$10,0)-MAX(AY828-AX828,0)/Inputs!$B$10)*DCF!G$6</f>
        <v>2454.1974259714225</v>
      </c>
      <c r="CG828" s="15">
        <f ca="1">(AZ828*DCF!H$10-DCF!H$5*MAX(AZ828*DCF!H$10,0)-MAX(AZ828-AY828,0)/Inputs!$B$10)*DCF!H$6</f>
        <v>2918.1886442881591</v>
      </c>
      <c r="CH828" s="15">
        <f ca="1">(BA828*DCF!I$10-DCF!I$5*MAX(BA828*DCF!I$10,0)-MAX(BA828-AZ828,0)/Inputs!$B$10)*DCF!I$6</f>
        <v>3234.0030451325315</v>
      </c>
      <c r="CI828" s="15">
        <f ca="1">(BB828*DCF!J$10-DCF!J$5*MAX(BB828*DCF!J$10,0)-MAX(BB828-BA828,0)/Inputs!$B$10)*DCF!J$6</f>
        <v>3827.8659662930577</v>
      </c>
      <c r="CJ828" s="15">
        <f ca="1">(BC828*DCF!K$10-DCF!K$5*MAX(BC828*DCF!K$10,0)-MAX(BC828-BB828,0)/Inputs!$B$10)*DCF!K$6</f>
        <v>4135.8239718102641</v>
      </c>
      <c r="CK828" s="15">
        <f ca="1">(BD828*DCF!L$10-DCF!L$5*MAX(BD828*DCF!L$10,0)-MAX(BD828-BC828,0)/Inputs!$B$10)*DCF!L$6</f>
        <v>4489.5530302563757</v>
      </c>
      <c r="CL828" s="15">
        <f ca="1">(BE828*DCF!M$10-DCF!M$5*MAX(BE828*DCF!M$10,0)-MAX(BE828-BD828,0)/Inputs!$B$10)*DCF!M$6</f>
        <v>5085.1916540413195</v>
      </c>
      <c r="CM828" s="15">
        <f ca="1">(BF828*DCF!C$28-DCF!C$5*MAX(BF828*DCF!C$28,0)-MAX(BF828-Inputs!$B$13,0)/Inputs!$B$17)*DCF!C$6</f>
        <v>3969.274349040646</v>
      </c>
      <c r="CN828" s="15">
        <f ca="1">(BG828*DCF!D$28-DCF!D$5*MAX(BG828*DCF!D$28,0)-MAX(BG828-BF828,0)/Inputs!$B$17)*DCF!D$6</f>
        <v>5637.7967283647977</v>
      </c>
      <c r="CO828" s="15">
        <f ca="1">(BH828*DCF!E$28-DCF!E$5*MAX(BH828*DCF!E$28,0)-MAX(BH828-BG828,0)/Inputs!$B$17)*DCF!E$6</f>
        <v>6565.3813785878947</v>
      </c>
      <c r="CP828" s="15">
        <f ca="1">(BI828*DCF!F$28-DCF!F$5*MAX(BI828*DCF!F$28,0)-MAX(BI828-BH828,0)/Inputs!$B$17)*DCF!F$6</f>
        <v>7353.7116943452174</v>
      </c>
      <c r="CQ828" s="15">
        <f ca="1">(BJ828*DCF!G$28-DCF!G$5*MAX(BJ828*DCF!G$28,0)-MAX(BJ828-BI828,0)/Inputs!$B$17)*DCF!G$6</f>
        <v>8266.8098310718033</v>
      </c>
      <c r="CR828" s="15">
        <f ca="1">(BK828*DCF!H$28-DCF!H$5*MAX(BK828*DCF!H$28,0)-MAX(BK828-BJ828,0)/Inputs!$B$17)*DCF!H$6</f>
        <v>9466.2330449463243</v>
      </c>
      <c r="CS828" s="15">
        <f ca="1">(BL828*DCF!I$28-DCF!I$5*MAX(BL828*DCF!I$28,0)-MAX(BL828-BK828,0)/Inputs!$B$17)*DCF!I$6</f>
        <v>10558.522216339941</v>
      </c>
      <c r="CT828" s="15">
        <f ca="1">(BM828*DCF!J$28-DCF!J$5*MAX(BM828*DCF!J$28,0)-MAX(BM828-BL828,0)/Inputs!$B$17)*DCF!J$6</f>
        <v>11903.5626885123</v>
      </c>
      <c r="CU828" s="15">
        <f ca="1">(BN828*DCF!K$28-DCF!K$5*MAX(BN828*DCF!K$28,0)-MAX(BN828-BM828,0)/Inputs!$B$17)*DCF!K$6</f>
        <v>13220.291190604514</v>
      </c>
      <c r="CV828" s="15">
        <f ca="1">(BO828*DCF!L$28-DCF!L$5*MAX(BO828*DCF!L$28,0)-MAX(BO828-BN828,0)/Inputs!$B$17)*DCF!L$6</f>
        <v>16140.6083966724</v>
      </c>
      <c r="CW828" s="15">
        <f ca="1">(BP828*DCF!M$28-DCF!M$5*MAX(BP828*DCF!M$28,0)-MAX(BP828-BO828,0)/Inputs!$B$17)*DCF!M$6</f>
        <v>21038.806895225807</v>
      </c>
      <c r="CX828" s="15">
        <f ca="1">(BQ828*DCF!C$46-DCF!C$5*MAX(BQ828*DCF!C$46,0)-MAX(BQ828-Inputs!$B$20,0)/Inputs!$B$24)*DCF!C$6</f>
        <v>-942.79123615263791</v>
      </c>
      <c r="CY828" s="15">
        <f ca="1">(BR828*DCF!D$46-DCF!D$5*MAX(BR828*DCF!D$46,0)-MAX(BR828-BQ828,0)/Inputs!$B$24)*DCF!D$6</f>
        <v>-320.67088529631252</v>
      </c>
      <c r="CZ828" s="15">
        <f ca="1">(BS828*DCF!E$46-DCF!E$5*MAX(BS828*DCF!E$46,0)-MAX(BS828-BR828,0)/Inputs!$B$24)*DCF!E$6</f>
        <v>-390.54529620921801</v>
      </c>
      <c r="DA828" s="15">
        <f ca="1">(BT828*DCF!F$46-DCF!F$5*MAX(BT828*DCF!F$46,0)-MAX(BT828-BS828,0)/Inputs!$B$24)*DCF!F$6</f>
        <v>-714.31155207153608</v>
      </c>
      <c r="DB828" s="15">
        <f ca="1">(BU828*DCF!G$46-DCF!G$5*MAX(BU828*DCF!G$46,0)-MAX(BU828-BT828,0)/Inputs!$B$24)*DCF!G$6</f>
        <v>-1941.4350178494979</v>
      </c>
      <c r="DC828" s="15">
        <f ca="1">(BV828*DCF!H$46-DCF!H$5*MAX(BV828*DCF!H$46,0)-MAX(BV828-BU828,0)/Inputs!$B$24)*DCF!H$6</f>
        <v>-808.97698950948529</v>
      </c>
      <c r="DD828" s="15">
        <f ca="1">(BW828*DCF!I$46-DCF!I$5*MAX(BW828*DCF!I$46,0)-MAX(BW828-BV828,0)/Inputs!$B$24)*DCF!I$6</f>
        <v>-307.4193774473755</v>
      </c>
      <c r="DE828" s="15">
        <f ca="1">(BX828*DCF!J$46-DCF!J$5*MAX(BX828*DCF!J$46,0)-MAX(BX828-BW828,0)/Inputs!$B$24)*DCF!J$6</f>
        <v>499.63452412248944</v>
      </c>
      <c r="DF828" s="15">
        <f ca="1">(BY828*DCF!K$46-DCF!K$5*MAX(BY828*DCF!K$46,0)-MAX(BY828-BX828,0)/Inputs!$B$24)*DCF!K$6</f>
        <v>-165.01188103739599</v>
      </c>
      <c r="DG828" s="15">
        <f ca="1">(BZ828*DCF!L$46-DCF!L$5*MAX(BZ828*DCF!L$46,0)-MAX(BZ828-BY828,0)/Inputs!$B$24)*DCF!L$6</f>
        <v>703.33206747075815</v>
      </c>
      <c r="DH828" s="15">
        <f ca="1">(CA828*DCF!M$46-DCF!M$5*MAX(CA828*DCF!M$46,0)-MAX(CA828-BZ828,0)/Inputs!$B$24)*DCF!M$6</f>
        <v>804.00034938926069</v>
      </c>
      <c r="DI828" s="15">
        <f ca="1">SUM(CB828:CL828)+BE828*DCF!M$10*(1+Inputs!$B$30)*(1-Inputs!$B$33)*(1-Inputs!$B$30/Inputs!$B$31)/(Inputs!$B$29-Inputs!$B$30)*DCF!M$6</f>
        <v>146592.752105805</v>
      </c>
      <c r="DJ828" s="15">
        <f ca="1">SUM(CM828:CW828)+BP828*DCF!M$28*(1+Inputs!$B$30)*(1-Inputs!$B$33)*(1-Inputs!$B$30/Inputs!$B$31)/(Inputs!$B$29-Inputs!$B$30)*DCF!M$6</f>
        <v>582903.96104486939</v>
      </c>
      <c r="DK828" s="15">
        <f ca="1">SUM(CX828:DH828)+CA828*DCF!M$46*(1+Inputs!$B$30)*(1-Inputs!$B$33)*(1-Inputs!$B$30/Inputs!$B$31)/(Inputs!$B$29-Inputs!$B$30)*DCF!M$6</f>
        <v>34285.751758191262</v>
      </c>
      <c r="DM828" s="15">
        <f ca="1">DI828+DJ828+DK828+Inputs!$B$34+Inputs!$B$36-Inputs!$B$35</f>
        <v>840633.46490886563</v>
      </c>
    </row>
    <row r="829" spans="1:117" x14ac:dyDescent="0.75">
      <c r="A829" s="11">
        <v>816</v>
      </c>
      <c r="C829" s="23">
        <f t="shared" ca="1" si="471"/>
        <v>0.24970831563267595</v>
      </c>
      <c r="D829" s="23">
        <f t="shared" ca="1" si="471"/>
        <v>-0.54870676293408915</v>
      </c>
      <c r="E829" s="23">
        <f t="shared" ca="1" si="471"/>
        <v>0.64916672058243197</v>
      </c>
      <c r="F829" s="23">
        <f t="shared" ca="1" si="471"/>
        <v>7.5681507520013749E-2</v>
      </c>
      <c r="G829" s="23">
        <f t="shared" ca="1" si="471"/>
        <v>5.931731987744869E-2</v>
      </c>
      <c r="H829" s="23">
        <f t="shared" ca="1" si="471"/>
        <v>-1.233253428571643</v>
      </c>
      <c r="I829" s="23">
        <f t="shared" ca="1" si="471"/>
        <v>-0.72959691520838887</v>
      </c>
      <c r="J829" s="23">
        <f t="shared" ca="1" si="471"/>
        <v>0.43027034826762672</v>
      </c>
      <c r="K829" s="23">
        <f t="shared" ca="1" si="471"/>
        <v>-6.3379228619193553E-2</v>
      </c>
      <c r="L829" s="23">
        <f t="shared" ca="1" si="471"/>
        <v>0.78771890542188261</v>
      </c>
      <c r="M829" s="23">
        <f t="shared" ca="1" si="471"/>
        <v>-0.7507506375938845</v>
      </c>
      <c r="N829" s="23">
        <f ca="1">SQRT(Inputs!$B$38)*C829+SQRT(1-Inputs!$B$38)*_xlfn.NORM.S.INV(RAND())</f>
        <v>-1.1810000372826948</v>
      </c>
      <c r="O829" s="23">
        <f ca="1">SQRT(Inputs!$B$38)*D829+SQRT(1-Inputs!$B$38)*_xlfn.NORM.S.INV(RAND())</f>
        <v>-0.97348587059795122</v>
      </c>
      <c r="P829" s="23">
        <f ca="1">SQRT(Inputs!$B$38)*E829+SQRT(1-Inputs!$B$38)*_xlfn.NORM.S.INV(RAND())</f>
        <v>-1.8485492362535492</v>
      </c>
      <c r="Q829" s="23">
        <f ca="1">SQRT(Inputs!$B$38)*F829+SQRT(1-Inputs!$B$38)*_xlfn.NORM.S.INV(RAND())</f>
        <v>-1.4910088532769517</v>
      </c>
      <c r="R829" s="23">
        <f ca="1">SQRT(Inputs!$B$38)*G829+SQRT(1-Inputs!$B$38)*_xlfn.NORM.S.INV(RAND())</f>
        <v>0.15326635790944682</v>
      </c>
      <c r="S829" s="23">
        <f ca="1">SQRT(Inputs!$B$38)*H829+SQRT(1-Inputs!$B$38)*_xlfn.NORM.S.INV(RAND())</f>
        <v>-1.573670705438561</v>
      </c>
      <c r="T829" s="23">
        <f ca="1">SQRT(Inputs!$B$38)*I829+SQRT(1-Inputs!$B$38)*_xlfn.NORM.S.INV(RAND())</f>
        <v>0.3554349619775008</v>
      </c>
      <c r="U829" s="23">
        <f ca="1">SQRT(Inputs!$B$38)*J829+SQRT(1-Inputs!$B$38)*_xlfn.NORM.S.INV(RAND())</f>
        <v>-0.34212775282064756</v>
      </c>
      <c r="V829" s="23">
        <f ca="1">SQRT(Inputs!$B$38)*K829+SQRT(1-Inputs!$B$38)*_xlfn.NORM.S.INV(RAND())</f>
        <v>-1.4557217344947411</v>
      </c>
      <c r="W829" s="23">
        <f ca="1">SQRT(Inputs!$B$38)*L829+SQRT(1-Inputs!$B$38)*_xlfn.NORM.S.INV(RAND())</f>
        <v>1.0496746259823686</v>
      </c>
      <c r="X829" s="23">
        <f ca="1">SQRT(Inputs!$B$38)*M829+SQRT(1-Inputs!$B$38)*_xlfn.NORM.S.INV(RAND())</f>
        <v>0.86104795775388121</v>
      </c>
      <c r="Y829" s="23">
        <f ca="1">SQRT(Inputs!$B$38)*C829+SQRT(1-Inputs!$B$38)*_xlfn.NORM.S.INV(RAND())</f>
        <v>0.97728014726107992</v>
      </c>
      <c r="Z829" s="23">
        <f ca="1">SQRT(Inputs!$B$38)*D829+SQRT(1-Inputs!$B$38)*_xlfn.NORM.S.INV(RAND())</f>
        <v>-0.42264870408422284</v>
      </c>
      <c r="AA829" s="23">
        <f ca="1">SQRT(Inputs!$B$38)*E829+SQRT(1-Inputs!$B$38)*_xlfn.NORM.S.INV(RAND())</f>
        <v>5.519805717623244E-2</v>
      </c>
      <c r="AB829" s="23">
        <f ca="1">SQRT(Inputs!$B$38)*F829+SQRT(1-Inputs!$B$38)*_xlfn.NORM.S.INV(RAND())</f>
        <v>-7.2448343301580592E-3</v>
      </c>
      <c r="AC829" s="23">
        <f ca="1">SQRT(Inputs!$B$38)*G829+SQRT(1-Inputs!$B$38)*_xlfn.NORM.S.INV(RAND())</f>
        <v>-0.13198021406840682</v>
      </c>
      <c r="AD829" s="23">
        <f ca="1">SQRT(Inputs!$B$38)*H829+SQRT(1-Inputs!$B$38)*_xlfn.NORM.S.INV(RAND())</f>
        <v>-0.23920707583351342</v>
      </c>
      <c r="AE829" s="23">
        <f ca="1">SQRT(Inputs!$B$38)*I829+SQRT(1-Inputs!$B$38)*_xlfn.NORM.S.INV(RAND())</f>
        <v>0.14063217507022185</v>
      </c>
      <c r="AF829" s="23">
        <f ca="1">SQRT(Inputs!$B$38)*J829+SQRT(1-Inputs!$B$38)*_xlfn.NORM.S.INV(RAND())</f>
        <v>1.4586728267043534</v>
      </c>
      <c r="AG829" s="23">
        <f ca="1">SQRT(Inputs!$B$38)*K829+SQRT(1-Inputs!$B$38)*_xlfn.NORM.S.INV(RAND())</f>
        <v>-0.6386000291221231</v>
      </c>
      <c r="AH829" s="23">
        <f ca="1">SQRT(Inputs!$B$38)*L829+SQRT(1-Inputs!$B$38)*_xlfn.NORM.S.INV(RAND())</f>
        <v>-5.6912491801625054E-4</v>
      </c>
      <c r="AI829" s="23">
        <f ca="1">SQRT(Inputs!$B$38)*M829+SQRT(1-Inputs!$B$38)*_xlfn.NORM.S.INV(RAND())</f>
        <v>-4.3242859820083079E-2</v>
      </c>
      <c r="AJ829" s="23">
        <f ca="1">SQRT(Inputs!$B$38)*C829+SQRT(1-Inputs!$B$38)*_xlfn.NORM.S.INV(RAND())</f>
        <v>-0.66904656381935057</v>
      </c>
      <c r="AK829" s="23">
        <f ca="1">SQRT(Inputs!$B$38)*D829+SQRT(1-Inputs!$B$38)*_xlfn.NORM.S.INV(RAND())</f>
        <v>-2.1113903096163842</v>
      </c>
      <c r="AL829" s="23">
        <f ca="1">SQRT(Inputs!$B$38)*E829+SQRT(1-Inputs!$B$38)*_xlfn.NORM.S.INV(RAND())</f>
        <v>1.7628108025867493</v>
      </c>
      <c r="AM829" s="23">
        <f ca="1">SQRT(Inputs!$B$38)*F829+SQRT(1-Inputs!$B$38)*_xlfn.NORM.S.INV(RAND())</f>
        <v>0.50528582617184004</v>
      </c>
      <c r="AN829" s="23">
        <f ca="1">SQRT(Inputs!$B$38)*G829+SQRT(1-Inputs!$B$38)*_xlfn.NORM.S.INV(RAND())</f>
        <v>1.881236355664387</v>
      </c>
      <c r="AO829" s="23">
        <f ca="1">SQRT(Inputs!$B$38)*H829+SQRT(1-Inputs!$B$38)*_xlfn.NORM.S.INV(RAND())</f>
        <v>-2.2656085280204823</v>
      </c>
      <c r="AP829" s="23">
        <f ca="1">SQRT(Inputs!$B$38)*I829+SQRT(1-Inputs!$B$38)*_xlfn.NORM.S.INV(RAND())</f>
        <v>1.2440901163791622</v>
      </c>
      <c r="AQ829" s="23">
        <f ca="1">SQRT(Inputs!$B$38)*J829+SQRT(1-Inputs!$B$38)*_xlfn.NORM.S.INV(RAND())</f>
        <v>1.3329838722607819</v>
      </c>
      <c r="AR829" s="23">
        <f ca="1">SQRT(Inputs!$B$38)*K829+SQRT(1-Inputs!$B$38)*_xlfn.NORM.S.INV(RAND())</f>
        <v>0.80012964481135085</v>
      </c>
      <c r="AS829" s="23">
        <f ca="1">SQRT(Inputs!$B$38)*L829+SQRT(1-Inputs!$B$38)*_xlfn.NORM.S.INV(RAND())</f>
        <v>0.25220822255310893</v>
      </c>
      <c r="AT829" s="23">
        <f ca="1">SQRT(Inputs!$B$38)*M829+SQRT(1-Inputs!$B$38)*_xlfn.NORM.S.INV(RAND())</f>
        <v>0.84727691074451905</v>
      </c>
      <c r="AU829" s="15">
        <f ca="1">Inputs!$B$6*EXP($B$8-0.5*C$5^2+C$5*N829)</f>
        <v>4098.7622145213027</v>
      </c>
      <c r="AV829" s="15">
        <f t="shared" ca="1" si="437"/>
        <v>4323.7986460598822</v>
      </c>
      <c r="AW829" s="15">
        <f t="shared" ca="1" si="438"/>
        <v>4108.65400858868</v>
      </c>
      <c r="AX829" s="15">
        <f t="shared" ca="1" si="439"/>
        <v>4163.7137366628813</v>
      </c>
      <c r="AY829" s="15">
        <f t="shared" ca="1" si="440"/>
        <v>5180.3853176557268</v>
      </c>
      <c r="AZ829" s="15">
        <f t="shared" ca="1" si="441"/>
        <v>5327.6842842741898</v>
      </c>
      <c r="BA829" s="15">
        <f t="shared" ca="1" si="442"/>
        <v>6766.8226698866947</v>
      </c>
      <c r="BB829" s="15">
        <f t="shared" ca="1" si="443"/>
        <v>8005.4863089447554</v>
      </c>
      <c r="BC829" s="15">
        <f t="shared" ca="1" si="444"/>
        <v>8519.3454724932035</v>
      </c>
      <c r="BD829" s="15">
        <f t="shared" ca="1" si="445"/>
        <v>11513.694043973328</v>
      </c>
      <c r="BE829" s="15">
        <f t="shared" ca="1" si="446"/>
        <v>15259.555674377118</v>
      </c>
      <c r="BF829" s="15">
        <f ca="1">Inputs!$B$13*EXP($B$9-0.5*C$6^2+C$6*Y829)</f>
        <v>16787.884813732155</v>
      </c>
      <c r="BG829" s="15">
        <f t="shared" ca="1" si="447"/>
        <v>18957.679281842418</v>
      </c>
      <c r="BH829" s="15">
        <f t="shared" ca="1" si="448"/>
        <v>23375.826396213797</v>
      </c>
      <c r="BI829" s="15">
        <f t="shared" ca="1" si="449"/>
        <v>28583.63572210625</v>
      </c>
      <c r="BJ829" s="15">
        <f t="shared" ca="1" si="450"/>
        <v>34381.331310878835</v>
      </c>
      <c r="BK829" s="15">
        <f t="shared" ca="1" si="451"/>
        <v>40844.511404932273</v>
      </c>
      <c r="BL829" s="15">
        <f t="shared" ca="1" si="452"/>
        <v>51095.318669412663</v>
      </c>
      <c r="BM829" s="15">
        <f t="shared" ca="1" si="453"/>
        <v>75284.683362007301</v>
      </c>
      <c r="BN829" s="15">
        <f t="shared" ca="1" si="454"/>
        <v>85769.363355401671</v>
      </c>
      <c r="BO829" s="15">
        <f t="shared" ca="1" si="455"/>
        <v>105523.37504582939</v>
      </c>
      <c r="BP829" s="15">
        <f t="shared" ca="1" si="456"/>
        <v>129244.74699141149</v>
      </c>
      <c r="BQ829" s="15">
        <f ca="1">Inputs!$B$20*EXP($B$10-0.5*C$7^2+C$7*AJ829)</f>
        <v>3383.3764915510164</v>
      </c>
      <c r="BR829" s="15">
        <f t="shared" ca="1" si="457"/>
        <v>2347.8977012754112</v>
      </c>
      <c r="BS829" s="15">
        <f t="shared" ca="1" si="458"/>
        <v>5334.3765524930086</v>
      </c>
      <c r="BT829" s="15">
        <f t="shared" ca="1" si="459"/>
        <v>8397.4301894894234</v>
      </c>
      <c r="BU829" s="15">
        <f t="shared" ca="1" si="460"/>
        <v>18346.954090778032</v>
      </c>
      <c r="BV829" s="15">
        <f t="shared" ca="1" si="461"/>
        <v>15321.477152505182</v>
      </c>
      <c r="BW829" s="15">
        <f t="shared" ca="1" si="462"/>
        <v>27820.652989679063</v>
      </c>
      <c r="BX829" s="15">
        <f t="shared" ca="1" si="463"/>
        <v>50831.820774709282</v>
      </c>
      <c r="BY829" s="15">
        <f t="shared" ca="1" si="464"/>
        <v>83006.142355211792</v>
      </c>
      <c r="BZ829" s="15">
        <f t="shared" ca="1" si="465"/>
        <v>121996.41073296353</v>
      </c>
      <c r="CA829" s="15">
        <f t="shared" ca="1" si="466"/>
        <v>199213.01217793484</v>
      </c>
      <c r="CB829" s="15">
        <f ca="1">(AU829*DCF!C$10-DCF!C$5*MAX(AU829*DCF!C$10,0)-MAX(AU829-Inputs!$B$6,0)/Inputs!$B$10)*DCF!C$6</f>
        <v>1049.2310499740333</v>
      </c>
      <c r="CC829" s="15">
        <f ca="1">(AV829*DCF!D$10-DCF!D$5*MAX(AV829*DCF!D$10,0)-MAX(AV829-AU829,0)/Inputs!$B$10)*DCF!D$6</f>
        <v>999.02738299392456</v>
      </c>
      <c r="CD829" s="15">
        <f ca="1">(AW829*DCF!E$10-DCF!E$5*MAX(AW829*DCF!E$10,0)-MAX(AW829-AV829,0)/Inputs!$B$10)*DCF!E$6</f>
        <v>948.6228063159308</v>
      </c>
      <c r="CE829" s="15">
        <f ca="1">(AX829*DCF!F$10-DCF!F$5*MAX(AX829*DCF!F$10,0)-MAX(AX829-AW829,0)/Inputs!$B$10)*DCF!F$6</f>
        <v>897.47550875126524</v>
      </c>
      <c r="CF829" s="15">
        <f ca="1">(AY829*DCF!G$10-DCF!G$5*MAX(AY829*DCF!G$10,0)-MAX(AY829-AX829,0)/Inputs!$B$10)*DCF!G$6</f>
        <v>871.94395857819768</v>
      </c>
      <c r="CG829" s="15">
        <f ca="1">(AZ829*DCF!H$10-DCF!H$5*MAX(AZ829*DCF!H$10,0)-MAX(AZ829-AY829,0)/Inputs!$B$10)*DCF!H$6</f>
        <v>1008.2181530373018</v>
      </c>
      <c r="CH829" s="15">
        <f ca="1">(BA829*DCF!I$10-DCF!I$5*MAX(BA829*DCF!I$10,0)-MAX(BA829-AZ829,0)/Inputs!$B$10)*DCF!I$6</f>
        <v>999.98252925336647</v>
      </c>
      <c r="CI829" s="15">
        <f ca="1">(BB829*DCF!J$10-DCF!J$5*MAX(BB829*DCF!J$10,0)-MAX(BB829-BA829,0)/Inputs!$B$10)*DCF!J$6</f>
        <v>1186.0609629788828</v>
      </c>
      <c r="CJ829" s="15">
        <f ca="1">(BC829*DCF!K$10-DCF!K$5*MAX(BC829*DCF!K$10,0)-MAX(BC829-BB829,0)/Inputs!$B$10)*DCF!K$6</f>
        <v>1299.5453390734456</v>
      </c>
      <c r="CK829" s="15">
        <f ca="1">(BD829*DCF!L$10-DCF!L$5*MAX(BD829*DCF!L$10,0)-MAX(BD829-BC829,0)/Inputs!$B$10)*DCF!L$6</f>
        <v>1349.2662528381397</v>
      </c>
      <c r="CL829" s="15">
        <f ca="1">(BE829*DCF!M$10-DCF!M$5*MAX(BE829*DCF!M$10,0)-MAX(BE829-BD829,0)/Inputs!$B$10)*DCF!M$6</f>
        <v>1705.8374775224902</v>
      </c>
      <c r="CM829" s="15">
        <f ca="1">(BF829*DCF!C$28-DCF!C$5*MAX(BF829*DCF!C$28,0)-MAX(BF829-Inputs!$B$13,0)/Inputs!$B$17)*DCF!C$6</f>
        <v>3876.2348391086225</v>
      </c>
      <c r="CN829" s="15">
        <f ca="1">(BG829*DCF!D$28-DCF!D$5*MAX(BG829*DCF!D$28,0)-MAX(BG829-BF829,0)/Inputs!$B$17)*DCF!D$6</f>
        <v>5120.5571405160836</v>
      </c>
      <c r="CO829" s="15">
        <f ca="1">(BH829*DCF!E$28-DCF!E$5*MAX(BH829*DCF!E$28,0)-MAX(BH829-BG829,0)/Inputs!$B$17)*DCF!E$6</f>
        <v>5749.6942943289141</v>
      </c>
      <c r="CP829" s="15">
        <f ca="1">(BI829*DCF!F$28-DCF!F$5*MAX(BI829*DCF!F$28,0)-MAX(BI829-BH829,0)/Inputs!$B$17)*DCF!F$6</f>
        <v>6811.540177449755</v>
      </c>
      <c r="CQ829" s="15">
        <f ca="1">(BJ829*DCF!G$28-DCF!G$5*MAX(BJ829*DCF!G$28,0)-MAX(BJ829-BI829,0)/Inputs!$B$17)*DCF!G$6</f>
        <v>7945.382135224032</v>
      </c>
      <c r="CR829" s="15">
        <f ca="1">(BK829*DCF!H$28-DCF!H$5*MAX(BK829*DCF!H$28,0)-MAX(BK829-BJ829,0)/Inputs!$B$17)*DCF!H$6</f>
        <v>9097.1014899991551</v>
      </c>
      <c r="CS829" s="15">
        <f ca="1">(BL829*DCF!I$28-DCF!I$5*MAX(BL829*DCF!I$28,0)-MAX(BL829-BK829,0)/Inputs!$B$17)*DCF!I$6</f>
        <v>10543.914262813485</v>
      </c>
      <c r="CT829" s="15">
        <f ca="1">(BM829*DCF!J$28-DCF!J$5*MAX(BM829*DCF!J$28,0)-MAX(BM829-BL829,0)/Inputs!$B$17)*DCF!J$6</f>
        <v>13587.422095621276</v>
      </c>
      <c r="CU829" s="15">
        <f ca="1">(BN829*DCF!K$28-DCF!K$5*MAX(BN829*DCF!K$28,0)-MAX(BN829-BM829,0)/Inputs!$B$17)*DCF!K$6</f>
        <v>16828.817801695212</v>
      </c>
      <c r="CV829" s="15">
        <f ca="1">(BO829*DCF!L$28-DCF!L$5*MAX(BO829*DCF!L$28,0)-MAX(BO829-BN829,0)/Inputs!$B$17)*DCF!L$6</f>
        <v>18818.928881641605</v>
      </c>
      <c r="CW829" s="15">
        <f ca="1">(BP829*DCF!M$28-DCF!M$5*MAX(BP829*DCF!M$28,0)-MAX(BP829-BO829,0)/Inputs!$B$17)*DCF!M$6</f>
        <v>21837.924021969156</v>
      </c>
      <c r="CX829" s="15">
        <f ca="1">(BQ829*DCF!C$46-DCF!C$5*MAX(BQ829*DCF!C$46,0)-MAX(BQ829-Inputs!$B$20,0)/Inputs!$B$24)*DCF!C$6</f>
        <v>-865.61881631710139</v>
      </c>
      <c r="CY829" s="15">
        <f ca="1">(BR829*DCF!D$46-DCF!D$5*MAX(BR829*DCF!D$46,0)-MAX(BR829-BQ829,0)/Inputs!$B$24)*DCF!D$6</f>
        <v>-400.73138392552715</v>
      </c>
      <c r="CZ829" s="15">
        <f ca="1">(BS829*DCF!E$46-DCF!E$5*MAX(BS829*DCF!E$46,0)-MAX(BS829-BR829,0)/Inputs!$B$24)*DCF!E$6</f>
        <v>-1807.9870618663174</v>
      </c>
      <c r="DA829" s="15">
        <f ca="1">(BT829*DCF!F$46-DCF!F$5*MAX(BT829*DCF!F$46,0)-MAX(BT829-BS829,0)/Inputs!$B$24)*DCF!F$6</f>
        <v>-1726.9086187447012</v>
      </c>
      <c r="DB829" s="15">
        <f ca="1">(BU829*DCF!G$46-DCF!G$5*MAX(BU829*DCF!G$46,0)-MAX(BU829-BT829,0)/Inputs!$B$24)*DCF!G$6</f>
        <v>-3963.9785482626153</v>
      </c>
      <c r="DC829" s="15">
        <f ca="1">(BV829*DCF!H$46-DCF!H$5*MAX(BV829*DCF!H$46,0)-MAX(BV829-BU829,0)/Inputs!$B$24)*DCF!H$6</f>
        <v>0</v>
      </c>
      <c r="DD829" s="15">
        <f ca="1">(BW829*DCF!I$46-DCF!I$5*MAX(BW829*DCF!I$46,0)-MAX(BW829-BV829,0)/Inputs!$B$24)*DCF!I$6</f>
        <v>-2945.5010821264882</v>
      </c>
      <c r="DE829" s="15">
        <f ca="1">(BX829*DCF!J$46-DCF!J$5*MAX(BX829*DCF!J$46,0)-MAX(BX829-BW829,0)/Inputs!$B$24)*DCF!J$6</f>
        <v>-3969.9314739569827</v>
      </c>
      <c r="DF829" s="15">
        <f ca="1">(BY829*DCF!K$46-DCF!K$5*MAX(BY829*DCF!K$46,0)-MAX(BY829-BX829,0)/Inputs!$B$24)*DCF!K$6</f>
        <v>-3140.2641131047321</v>
      </c>
      <c r="DG829" s="15">
        <f ca="1">(BZ829*DCF!L$46-DCF!L$5*MAX(BZ829*DCF!L$46,0)-MAX(BZ829-BY829,0)/Inputs!$B$24)*DCF!L$6</f>
        <v>-390.57923190897827</v>
      </c>
      <c r="DH829" s="15">
        <f ca="1">(CA829*DCF!M$46-DCF!M$5*MAX(CA829*DCF!M$46,0)-MAX(CA829-BZ829,0)/Inputs!$B$24)*DCF!M$6</f>
        <v>-525.09102777500948</v>
      </c>
      <c r="DI829" s="15">
        <f ca="1">SUM(CB829:CL829)+BE829*DCF!M$10*(1+Inputs!$B$30)*(1-Inputs!$B$33)*(1-Inputs!$B$30/Inputs!$B$31)/(Inputs!$B$29-Inputs!$B$30)*DCF!M$6</f>
        <v>54782.756649842355</v>
      </c>
      <c r="DJ829" s="15">
        <f ca="1">SUM(CM829:CW829)+BP829*DCF!M$28*(1+Inputs!$B$30)*(1-Inputs!$B$33)*(1-Inputs!$B$30/Inputs!$B$31)/(Inputs!$B$29-Inputs!$B$30)*DCF!M$6</f>
        <v>599803.97042295989</v>
      </c>
      <c r="DK829" s="15">
        <f ca="1">SUM(CX829:DH829)+CA829*DCF!M$46*(1+Inputs!$B$30)*(1-Inputs!$B$33)*(1-Inputs!$B$30/Inputs!$B$31)/(Inputs!$B$29-Inputs!$B$30)*DCF!M$6</f>
        <v>288270.32375899004</v>
      </c>
      <c r="DM829" s="15">
        <f ca="1">DI829+DJ829+DK829+Inputs!$B$34+Inputs!$B$36-Inputs!$B$35</f>
        <v>1019708.0508317923</v>
      </c>
    </row>
    <row r="830" spans="1:117" x14ac:dyDescent="0.75">
      <c r="A830" s="11">
        <v>817</v>
      </c>
      <c r="C830" s="23">
        <f t="shared" ca="1" si="471"/>
        <v>-2.0955212624526806E-3</v>
      </c>
      <c r="D830" s="23">
        <f t="shared" ca="1" si="471"/>
        <v>0.81000265126384208</v>
      </c>
      <c r="E830" s="23">
        <f t="shared" ca="1" si="471"/>
        <v>-1.0151956088171636</v>
      </c>
      <c r="F830" s="23">
        <f t="shared" ca="1" si="471"/>
        <v>8.35831312653669E-2</v>
      </c>
      <c r="G830" s="23">
        <f t="shared" ca="1" si="471"/>
        <v>0.60413121733578889</v>
      </c>
      <c r="H830" s="23">
        <f t="shared" ca="1" si="471"/>
        <v>1.4632507032723641E-2</v>
      </c>
      <c r="I830" s="23">
        <f t="shared" ca="1" si="471"/>
        <v>-0.39783082755873206</v>
      </c>
      <c r="J830" s="23">
        <f t="shared" ca="1" si="471"/>
        <v>0.31382779792447141</v>
      </c>
      <c r="K830" s="23">
        <f t="shared" ca="1" si="471"/>
        <v>1.0265833233961024</v>
      </c>
      <c r="L830" s="23">
        <f t="shared" ca="1" si="471"/>
        <v>0.85896502210702019</v>
      </c>
      <c r="M830" s="23">
        <f t="shared" ca="1" si="471"/>
        <v>1.2410674956973293</v>
      </c>
      <c r="N830" s="23">
        <f ca="1">SQRT(Inputs!$B$38)*C830+SQRT(1-Inputs!$B$38)*_xlfn.NORM.S.INV(RAND())</f>
        <v>-0.42570094174037598</v>
      </c>
      <c r="O830" s="23">
        <f ca="1">SQRT(Inputs!$B$38)*D830+SQRT(1-Inputs!$B$38)*_xlfn.NORM.S.INV(RAND())</f>
        <v>0.82754853718621812</v>
      </c>
      <c r="P830" s="23">
        <f ca="1">SQRT(Inputs!$B$38)*E830+SQRT(1-Inputs!$B$38)*_xlfn.NORM.S.INV(RAND())</f>
        <v>-0.39071154667240726</v>
      </c>
      <c r="Q830" s="23">
        <f ca="1">SQRT(Inputs!$B$38)*F830+SQRT(1-Inputs!$B$38)*_xlfn.NORM.S.INV(RAND())</f>
        <v>-0.51667243330439117</v>
      </c>
      <c r="R830" s="23">
        <f ca="1">SQRT(Inputs!$B$38)*G830+SQRT(1-Inputs!$B$38)*_xlfn.NORM.S.INV(RAND())</f>
        <v>0.93934284572963644</v>
      </c>
      <c r="S830" s="23">
        <f ca="1">SQRT(Inputs!$B$38)*H830+SQRT(1-Inputs!$B$38)*_xlfn.NORM.S.INV(RAND())</f>
        <v>-0.31423170912632187</v>
      </c>
      <c r="T830" s="23">
        <f ca="1">SQRT(Inputs!$B$38)*I830+SQRT(1-Inputs!$B$38)*_xlfn.NORM.S.INV(RAND())</f>
        <v>-0.60711837168552929</v>
      </c>
      <c r="U830" s="23">
        <f ca="1">SQRT(Inputs!$B$38)*J830+SQRT(1-Inputs!$B$38)*_xlfn.NORM.S.INV(RAND())</f>
        <v>0.15661821356368891</v>
      </c>
      <c r="V830" s="23">
        <f ca="1">SQRT(Inputs!$B$38)*K830+SQRT(1-Inputs!$B$38)*_xlfn.NORM.S.INV(RAND())</f>
        <v>0.64392572331009335</v>
      </c>
      <c r="W830" s="23">
        <f ca="1">SQRT(Inputs!$B$38)*L830+SQRT(1-Inputs!$B$38)*_xlfn.NORM.S.INV(RAND())</f>
        <v>1.3385833917350551</v>
      </c>
      <c r="X830" s="23">
        <f ca="1">SQRT(Inputs!$B$38)*M830+SQRT(1-Inputs!$B$38)*_xlfn.NORM.S.INV(RAND())</f>
        <v>2.0306852704942799</v>
      </c>
      <c r="Y830" s="23">
        <f ca="1">SQRT(Inputs!$B$38)*C830+SQRT(1-Inputs!$B$38)*_xlfn.NORM.S.INV(RAND())</f>
        <v>0.48408678288081475</v>
      </c>
      <c r="Z830" s="23">
        <f ca="1">SQRT(Inputs!$B$38)*D830+SQRT(1-Inputs!$B$38)*_xlfn.NORM.S.INV(RAND())</f>
        <v>0.91510726349398253</v>
      </c>
      <c r="AA830" s="23">
        <f ca="1">SQRT(Inputs!$B$38)*E830+SQRT(1-Inputs!$B$38)*_xlfn.NORM.S.INV(RAND())</f>
        <v>-0.43614454896243432</v>
      </c>
      <c r="AB830" s="23">
        <f ca="1">SQRT(Inputs!$B$38)*F830+SQRT(1-Inputs!$B$38)*_xlfn.NORM.S.INV(RAND())</f>
        <v>1.7509081232386834</v>
      </c>
      <c r="AC830" s="23">
        <f ca="1">SQRT(Inputs!$B$38)*G830+SQRT(1-Inputs!$B$38)*_xlfn.NORM.S.INV(RAND())</f>
        <v>-0.4027721862633456</v>
      </c>
      <c r="AD830" s="23">
        <f ca="1">SQRT(Inputs!$B$38)*H830+SQRT(1-Inputs!$B$38)*_xlfn.NORM.S.INV(RAND())</f>
        <v>0.50500388682046526</v>
      </c>
      <c r="AE830" s="23">
        <f ca="1">SQRT(Inputs!$B$38)*I830+SQRT(1-Inputs!$B$38)*_xlfn.NORM.S.INV(RAND())</f>
        <v>1.2375205828451525</v>
      </c>
      <c r="AF830" s="23">
        <f ca="1">SQRT(Inputs!$B$38)*J830+SQRT(1-Inputs!$B$38)*_xlfn.NORM.S.INV(RAND())</f>
        <v>2.0807459091174818E-2</v>
      </c>
      <c r="AG830" s="23">
        <f ca="1">SQRT(Inputs!$B$38)*K830+SQRT(1-Inputs!$B$38)*_xlfn.NORM.S.INV(RAND())</f>
        <v>2.5044464096618313E-2</v>
      </c>
      <c r="AH830" s="23">
        <f ca="1">SQRT(Inputs!$B$38)*L830+SQRT(1-Inputs!$B$38)*_xlfn.NORM.S.INV(RAND())</f>
        <v>0.16061309843167076</v>
      </c>
      <c r="AI830" s="23">
        <f ca="1">SQRT(Inputs!$B$38)*M830+SQRT(1-Inputs!$B$38)*_xlfn.NORM.S.INV(RAND())</f>
        <v>0.9113263322323647</v>
      </c>
      <c r="AJ830" s="23">
        <f ca="1">SQRT(Inputs!$B$38)*C830+SQRT(1-Inputs!$B$38)*_xlfn.NORM.S.INV(RAND())</f>
        <v>-1.5801420665276351E-2</v>
      </c>
      <c r="AK830" s="23">
        <f ca="1">SQRT(Inputs!$B$38)*D830+SQRT(1-Inputs!$B$38)*_xlfn.NORM.S.INV(RAND())</f>
        <v>0.10532458110162257</v>
      </c>
      <c r="AL830" s="23">
        <f ca="1">SQRT(Inputs!$B$38)*E830+SQRT(1-Inputs!$B$38)*_xlfn.NORM.S.INV(RAND())</f>
        <v>8.7954791450550851E-2</v>
      </c>
      <c r="AM830" s="23">
        <f ca="1">SQRT(Inputs!$B$38)*F830+SQRT(1-Inputs!$B$38)*_xlfn.NORM.S.INV(RAND())</f>
        <v>0.23676053444563797</v>
      </c>
      <c r="AN830" s="23">
        <f ca="1">SQRT(Inputs!$B$38)*G830+SQRT(1-Inputs!$B$38)*_xlfn.NORM.S.INV(RAND())</f>
        <v>1.4498460052837858</v>
      </c>
      <c r="AO830" s="23">
        <f ca="1">SQRT(Inputs!$B$38)*H830+SQRT(1-Inputs!$B$38)*_xlfn.NORM.S.INV(RAND())</f>
        <v>1.2654444773082099</v>
      </c>
      <c r="AP830" s="23">
        <f ca="1">SQRT(Inputs!$B$38)*I830+SQRT(1-Inputs!$B$38)*_xlfn.NORM.S.INV(RAND())</f>
        <v>-1.1007734800935596</v>
      </c>
      <c r="AQ830" s="23">
        <f ca="1">SQRT(Inputs!$B$38)*J830+SQRT(1-Inputs!$B$38)*_xlfn.NORM.S.INV(RAND())</f>
        <v>-0.46511293232362938</v>
      </c>
      <c r="AR830" s="23">
        <f ca="1">SQRT(Inputs!$B$38)*K830+SQRT(1-Inputs!$B$38)*_xlfn.NORM.S.INV(RAND())</f>
        <v>-1.362282832265068</v>
      </c>
      <c r="AS830" s="23">
        <f ca="1">SQRT(Inputs!$B$38)*L830+SQRT(1-Inputs!$B$38)*_xlfn.NORM.S.INV(RAND())</f>
        <v>2.0008592760421098</v>
      </c>
      <c r="AT830" s="23">
        <f ca="1">SQRT(Inputs!$B$38)*M830+SQRT(1-Inputs!$B$38)*_xlfn.NORM.S.INV(RAND())</f>
        <v>0.96413079654985423</v>
      </c>
      <c r="AU830" s="15">
        <f ca="1">Inputs!$B$6*EXP($B$8-0.5*C$5^2+C$5*N830)</f>
        <v>4631.8095190971981</v>
      </c>
      <c r="AV830" s="15">
        <f t="shared" ca="1" si="437"/>
        <v>6367.4980320557588</v>
      </c>
      <c r="AW830" s="15">
        <f t="shared" ca="1" si="438"/>
        <v>7365.4681619882404</v>
      </c>
      <c r="AX830" s="15">
        <f t="shared" ca="1" si="439"/>
        <v>8430.3745602745512</v>
      </c>
      <c r="AY830" s="15">
        <f t="shared" ca="1" si="440"/>
        <v>11497.360620242129</v>
      </c>
      <c r="AZ830" s="15">
        <f t="shared" ca="1" si="441"/>
        <v>13583.331654434247</v>
      </c>
      <c r="BA830" s="15">
        <f t="shared" ca="1" si="442"/>
        <v>15599.172438021198</v>
      </c>
      <c r="BB830" s="15">
        <f t="shared" ca="1" si="443"/>
        <v>19400.18286755386</v>
      </c>
      <c r="BC830" s="15">
        <f t="shared" ca="1" si="444"/>
        <v>25284.047114389447</v>
      </c>
      <c r="BD830" s="15">
        <f t="shared" ca="1" si="445"/>
        <v>35106.766940051137</v>
      </c>
      <c r="BE830" s="15">
        <f t="shared" ca="1" si="446"/>
        <v>51758.756890446297</v>
      </c>
      <c r="BF830" s="15">
        <f ca="1">Inputs!$B$13*EXP($B$9-0.5*C$6^2+C$6*Y830)</f>
        <v>15224.150852832154</v>
      </c>
      <c r="BG830" s="15">
        <f t="shared" ca="1" si="447"/>
        <v>21885.344173268571</v>
      </c>
      <c r="BH830" s="15">
        <f t="shared" ca="1" si="448"/>
        <v>24873.866929000873</v>
      </c>
      <c r="BI830" s="15">
        <f t="shared" ca="1" si="449"/>
        <v>39867.587920522266</v>
      </c>
      <c r="BJ830" s="15">
        <f t="shared" ca="1" si="450"/>
        <v>46118.287065922683</v>
      </c>
      <c r="BK830" s="15">
        <f t="shared" ca="1" si="451"/>
        <v>60629.866865281801</v>
      </c>
      <c r="BL830" s="15">
        <f t="shared" ca="1" si="452"/>
        <v>87431.498846993229</v>
      </c>
      <c r="BM830" s="15">
        <f t="shared" ca="1" si="453"/>
        <v>107750.34193750474</v>
      </c>
      <c r="BN830" s="15">
        <f t="shared" ca="1" si="454"/>
        <v>132917.74546295626</v>
      </c>
      <c r="BO830" s="15">
        <f t="shared" ca="1" si="455"/>
        <v>166623.53089090862</v>
      </c>
      <c r="BP830" s="15">
        <f t="shared" ca="1" si="456"/>
        <v>227388.85557934208</v>
      </c>
      <c r="BQ830" s="15">
        <f ca="1">Inputs!$B$20*EXP($B$10-0.5*C$7^2+C$7*AJ830)</f>
        <v>4265.5405606960512</v>
      </c>
      <c r="BR830" s="15">
        <f t="shared" ca="1" si="457"/>
        <v>5984.6593287379483</v>
      </c>
      <c r="BS830" s="15">
        <f t="shared" ca="1" si="458"/>
        <v>8405.0068631971317</v>
      </c>
      <c r="BT830" s="15">
        <f t="shared" ca="1" si="459"/>
        <v>12331.2717309542</v>
      </c>
      <c r="BU830" s="15">
        <f t="shared" ca="1" si="460"/>
        <v>24271.257519556359</v>
      </c>
      <c r="BV830" s="15">
        <f t="shared" ca="1" si="461"/>
        <v>44908.450005287857</v>
      </c>
      <c r="BW830" s="15">
        <f t="shared" ca="1" si="462"/>
        <v>49643.151795106016</v>
      </c>
      <c r="BX830" s="15">
        <f t="shared" ca="1" si="463"/>
        <v>63252.360889905634</v>
      </c>
      <c r="BY830" s="15">
        <f t="shared" ca="1" si="464"/>
        <v>68292.608848561562</v>
      </c>
      <c r="BZ830" s="15">
        <f t="shared" ca="1" si="465"/>
        <v>138426.5366917931</v>
      </c>
      <c r="CA830" s="15">
        <f t="shared" ca="1" si="466"/>
        <v>230785.29808441992</v>
      </c>
      <c r="CB830" s="15">
        <f ca="1">(AU830*DCF!C$10-DCF!C$5*MAX(AU830*DCF!C$10,0)-MAX(AU830-Inputs!$B$6,0)/Inputs!$B$10)*DCF!C$6</f>
        <v>1045.4303276816172</v>
      </c>
      <c r="CC830" s="15">
        <f ca="1">(AV830*DCF!D$10-DCF!D$5*MAX(AV830*DCF!D$10,0)-MAX(AV830-AU830,0)/Inputs!$B$10)*DCF!D$6</f>
        <v>1128.8322892409103</v>
      </c>
      <c r="CD830" s="15">
        <f ca="1">(AW830*DCF!E$10-DCF!E$5*MAX(AW830*DCF!E$10,0)-MAX(AW830-AV830,0)/Inputs!$B$10)*DCF!E$6</f>
        <v>1475.7851493400647</v>
      </c>
      <c r="CE830" s="15">
        <f ca="1">(AX830*DCF!F$10-DCF!F$5*MAX(AX830*DCF!F$10,0)-MAX(AX830-AW830,0)/Inputs!$B$10)*DCF!F$6</f>
        <v>1618.7567118040574</v>
      </c>
      <c r="CF830" s="15">
        <f ca="1">(AY830*DCF!G$10-DCF!G$5*MAX(AY830*DCF!G$10,0)-MAX(AY830-AX830,0)/Inputs!$B$10)*DCF!G$6</f>
        <v>1779.3867176720753</v>
      </c>
      <c r="CG830" s="15">
        <f ca="1">(AZ830*DCF!H$10-DCF!H$5*MAX(AZ830*DCF!H$10,0)-MAX(AZ830-AY830,0)/Inputs!$B$10)*DCF!H$6</f>
        <v>2266.8120306905416</v>
      </c>
      <c r="CH830" s="15">
        <f ca="1">(BA830*DCF!I$10-DCF!I$5*MAX(BA830*DCF!I$10,0)-MAX(BA830-AZ830,0)/Inputs!$B$10)*DCF!I$6</f>
        <v>2518.7312276952807</v>
      </c>
      <c r="CI830" s="15">
        <f ca="1">(BB830*DCF!J$10-DCF!J$5*MAX(BB830*DCF!J$10,0)-MAX(BB830-BA830,0)/Inputs!$B$10)*DCF!J$6</f>
        <v>2753.1358998175406</v>
      </c>
      <c r="CJ830" s="15">
        <f ca="1">(BC830*DCF!K$10-DCF!K$5*MAX(BC830*DCF!K$10,0)-MAX(BC830-BB830,0)/Inputs!$B$10)*DCF!K$6</f>
        <v>3246.6740955975579</v>
      </c>
      <c r="CK830" s="15">
        <f ca="1">(BD830*DCF!L$10-DCF!L$5*MAX(BD830*DCF!L$10,0)-MAX(BD830-BC830,0)/Inputs!$B$10)*DCF!L$6</f>
        <v>4024.5313265341069</v>
      </c>
      <c r="CL830" s="15">
        <f ca="1">(BE830*DCF!M$10-DCF!M$5*MAX(BE830*DCF!M$10,0)-MAX(BE830-BD830,0)/Inputs!$B$10)*DCF!M$6</f>
        <v>5314.5719228715689</v>
      </c>
      <c r="CM830" s="15">
        <f ca="1">(BF830*DCF!C$28-DCF!C$5*MAX(BF830*DCF!C$28,0)-MAX(BF830-Inputs!$B$13,0)/Inputs!$B$17)*DCF!C$6</f>
        <v>3760.1329722962423</v>
      </c>
      <c r="CN830" s="15">
        <f ca="1">(BG830*DCF!D$28-DCF!D$5*MAX(BG830*DCF!D$28,0)-MAX(BG830-BF830,0)/Inputs!$B$17)*DCF!D$6</f>
        <v>5024.6006700029011</v>
      </c>
      <c r="CO830" s="15">
        <f ca="1">(BH830*DCF!E$28-DCF!E$5*MAX(BH830*DCF!E$28,0)-MAX(BH830-BG830,0)/Inputs!$B$17)*DCF!E$6</f>
        <v>6455.7253306079538</v>
      </c>
      <c r="CP830" s="15">
        <f ca="1">(BI830*DCF!F$28-DCF!F$5*MAX(BI830*DCF!F$28,0)-MAX(BI830-BH830,0)/Inputs!$B$17)*DCF!F$6</f>
        <v>8093.1560734257137</v>
      </c>
      <c r="CQ830" s="15">
        <f ca="1">(BJ830*DCF!G$28-DCF!G$5*MAX(BJ830*DCF!G$28,0)-MAX(BJ830-BI830,0)/Inputs!$B$17)*DCF!G$6</f>
        <v>10914.433630800786</v>
      </c>
      <c r="CR830" s="15">
        <f ca="1">(BK830*DCF!H$28-DCF!H$5*MAX(BK830*DCF!H$28,0)-MAX(BK830-BJ830,0)/Inputs!$B$17)*DCF!H$6</f>
        <v>12739.742734262165</v>
      </c>
      <c r="CS830" s="15">
        <f ca="1">(BL830*DCF!I$28-DCF!I$5*MAX(BL830*DCF!I$28,0)-MAX(BL830-BK830,0)/Inputs!$B$17)*DCF!I$6</f>
        <v>16712.926638782843</v>
      </c>
      <c r="CT830" s="15">
        <f ca="1">(BM830*DCF!J$28-DCF!J$5*MAX(BM830*DCF!J$28,0)-MAX(BM830-BL830,0)/Inputs!$B$17)*DCF!J$6</f>
        <v>21343.15868751346</v>
      </c>
      <c r="CU830" s="15">
        <f ca="1">(BN830*DCF!K$28-DCF!K$5*MAX(BN830*DCF!K$28,0)-MAX(BN830-BM830,0)/Inputs!$B$17)*DCF!K$6</f>
        <v>24987.327506177448</v>
      </c>
      <c r="CV830" s="15">
        <f ca="1">(BO830*DCF!L$28-DCF!L$5*MAX(BO830*DCF!L$28,0)-MAX(BO830-BN830,0)/Inputs!$B$17)*DCF!L$6</f>
        <v>29431.025994498639</v>
      </c>
      <c r="CW830" s="15">
        <f ca="1">(BP830*DCF!M$28-DCF!M$5*MAX(BP830*DCF!M$28,0)-MAX(BP830-BO830,0)/Inputs!$B$17)*DCF!M$6</f>
        <v>36431.660881065138</v>
      </c>
      <c r="CX830" s="15">
        <f ca="1">(BQ830*DCF!C$46-DCF!C$5*MAX(BQ830*DCF!C$46,0)-MAX(BQ830-Inputs!$B$20,0)/Inputs!$B$24)*DCF!C$6</f>
        <v>-1476.8179404360631</v>
      </c>
      <c r="CY830" s="15">
        <f ca="1">(BR830*DCF!D$46-DCF!D$5*MAX(BR830*DCF!D$46,0)-MAX(BR830-BQ830,0)/Inputs!$B$24)*DCF!D$6</f>
        <v>-1754.9754916979989</v>
      </c>
      <c r="CZ830" s="15">
        <f ca="1">(BS830*DCF!E$46-DCF!E$5*MAX(BS830*DCF!E$46,0)-MAX(BS830-BR830,0)/Inputs!$B$24)*DCF!E$6</f>
        <v>-1947.9410627580385</v>
      </c>
      <c r="DA830" s="15">
        <f ca="1">(BT830*DCF!F$46-DCF!F$5*MAX(BT830*DCF!F$46,0)-MAX(BT830-BS830,0)/Inputs!$B$24)*DCF!F$6</f>
        <v>-2327.7183287462512</v>
      </c>
      <c r="DB830" s="15">
        <f ca="1">(BU830*DCF!G$46-DCF!G$5*MAX(BU830*DCF!G$46,0)-MAX(BU830-BT830,0)/Inputs!$B$24)*DCF!G$6</f>
        <v>-4832.8124627796451</v>
      </c>
      <c r="DC830" s="15">
        <f ca="1">(BV830*DCF!H$46-DCF!H$5*MAX(BV830*DCF!H$46,0)-MAX(BV830-BU830,0)/Inputs!$B$24)*DCF!H$6</f>
        <v>-6412.8811187648098</v>
      </c>
      <c r="DD830" s="15">
        <f ca="1">(BW830*DCF!I$46-DCF!I$5*MAX(BW830*DCF!I$46,0)-MAX(BW830-BV830,0)/Inputs!$B$24)*DCF!I$6</f>
        <v>-212.62188833154528</v>
      </c>
      <c r="DE830" s="15">
        <f ca="1">(BX830*DCF!J$46-DCF!J$5*MAX(BX830*DCF!J$46,0)-MAX(BX830-BW830,0)/Inputs!$B$24)*DCF!J$6</f>
        <v>-955.6783347062036</v>
      </c>
      <c r="DF830" s="15">
        <f ca="1">(BY830*DCF!K$46-DCF!K$5*MAX(BY830*DCF!K$46,0)-MAX(BY830-BX830,0)/Inputs!$B$24)*DCF!K$6</f>
        <v>2666.3749937095613</v>
      </c>
      <c r="DG830" s="15">
        <f ca="1">(BZ830*DCF!L$46-DCF!L$5*MAX(BZ830*DCF!L$46,0)-MAX(BZ830-BY830,0)/Inputs!$B$24)*DCF!L$6</f>
        <v>-6302.754493702505</v>
      </c>
      <c r="DH830" s="15">
        <f ca="1">(CA830*DCF!M$46-DCF!M$5*MAX(CA830*DCF!M$46,0)-MAX(CA830-BZ830,0)/Inputs!$B$24)*DCF!M$6</f>
        <v>-1215.5101477128394</v>
      </c>
      <c r="DI830" s="15">
        <f ca="1">SUM(CB830:CL830)+BE830*DCF!M$10*(1+Inputs!$B$30)*(1-Inputs!$B$33)*(1-Inputs!$B$30/Inputs!$B$31)/(Inputs!$B$29-Inputs!$B$30)*DCF!M$6</f>
        <v>171217.9525637608</v>
      </c>
      <c r="DJ830" s="15">
        <f ca="1">SUM(CM830:CW830)+BP830*DCF!M$28*(1+Inputs!$B$30)*(1-Inputs!$B$33)*(1-Inputs!$B$30/Inputs!$B$31)/(Inputs!$B$29-Inputs!$B$30)*DCF!M$6</f>
        <v>1019662.1470976123</v>
      </c>
      <c r="DK830" s="15">
        <f ca="1">SUM(CX830:DH830)+CA830*DCF!M$46*(1+Inputs!$B$30)*(1-Inputs!$B$33)*(1-Inputs!$B$30/Inputs!$B$31)/(Inputs!$B$29-Inputs!$B$30)*DCF!M$6</f>
        <v>332048.07282883412</v>
      </c>
      <c r="DM830" s="15">
        <f ca="1">DI830+DJ830+DK830+Inputs!$B$34+Inputs!$B$36-Inputs!$B$35</f>
        <v>1599779.1724902072</v>
      </c>
    </row>
    <row r="831" spans="1:117" x14ac:dyDescent="0.75">
      <c r="A831" s="11">
        <v>818</v>
      </c>
      <c r="C831" s="23">
        <f t="shared" ca="1" si="471"/>
        <v>1.4060709839873828E-2</v>
      </c>
      <c r="D831" s="23">
        <f t="shared" ca="1" si="471"/>
        <v>0.87010633247077063</v>
      </c>
      <c r="E831" s="23">
        <f t="shared" ca="1" si="471"/>
        <v>9.6779768208236763E-2</v>
      </c>
      <c r="F831" s="23">
        <f t="shared" ca="1" si="471"/>
        <v>4.6652364542517637E-2</v>
      </c>
      <c r="G831" s="23">
        <f t="shared" ca="1" si="471"/>
        <v>-0.45754317145371193</v>
      </c>
      <c r="H831" s="23">
        <f t="shared" ca="1" si="471"/>
        <v>-1.3332992216415993</v>
      </c>
      <c r="I831" s="23">
        <f t="shared" ca="1" si="471"/>
        <v>0.97583500299813886</v>
      </c>
      <c r="J831" s="23">
        <f t="shared" ca="1" si="471"/>
        <v>0.56505929606272154</v>
      </c>
      <c r="K831" s="23">
        <f t="shared" ca="1" si="471"/>
        <v>-0.13904499652003935</v>
      </c>
      <c r="L831" s="23">
        <f t="shared" ca="1" si="471"/>
        <v>-1.2752246848892657</v>
      </c>
      <c r="M831" s="23">
        <f t="shared" ca="1" si="471"/>
        <v>2.1137174868080481E-2</v>
      </c>
      <c r="N831" s="23">
        <f ca="1">SQRT(Inputs!$B$38)*C831+SQRT(1-Inputs!$B$38)*_xlfn.NORM.S.INV(RAND())</f>
        <v>0.5784364164865603</v>
      </c>
      <c r="O831" s="23">
        <f ca="1">SQRT(Inputs!$B$38)*D831+SQRT(1-Inputs!$B$38)*_xlfn.NORM.S.INV(RAND())</f>
        <v>0.16774194232722178</v>
      </c>
      <c r="P831" s="23">
        <f ca="1">SQRT(Inputs!$B$38)*E831+SQRT(1-Inputs!$B$38)*_xlfn.NORM.S.INV(RAND())</f>
        <v>-0.54869510682917233</v>
      </c>
      <c r="Q831" s="23">
        <f ca="1">SQRT(Inputs!$B$38)*F831+SQRT(1-Inputs!$B$38)*_xlfn.NORM.S.INV(RAND())</f>
        <v>1.1897189952150793</v>
      </c>
      <c r="R831" s="23">
        <f ca="1">SQRT(Inputs!$B$38)*G831+SQRT(1-Inputs!$B$38)*_xlfn.NORM.S.INV(RAND())</f>
        <v>0.53472097282215247</v>
      </c>
      <c r="S831" s="23">
        <f ca="1">SQRT(Inputs!$B$38)*H831+SQRT(1-Inputs!$B$38)*_xlfn.NORM.S.INV(RAND())</f>
        <v>-0.93670973616915254</v>
      </c>
      <c r="T831" s="23">
        <f ca="1">SQRT(Inputs!$B$38)*I831+SQRT(1-Inputs!$B$38)*_xlfn.NORM.S.INV(RAND())</f>
        <v>0.89968199936739068</v>
      </c>
      <c r="U831" s="23">
        <f ca="1">SQRT(Inputs!$B$38)*J831+SQRT(1-Inputs!$B$38)*_xlfn.NORM.S.INV(RAND())</f>
        <v>-0.21975831635773041</v>
      </c>
      <c r="V831" s="23">
        <f ca="1">SQRT(Inputs!$B$38)*K831+SQRT(1-Inputs!$B$38)*_xlfn.NORM.S.INV(RAND())</f>
        <v>0.61752016102673635</v>
      </c>
      <c r="W831" s="23">
        <f ca="1">SQRT(Inputs!$B$38)*L831+SQRT(1-Inputs!$B$38)*_xlfn.NORM.S.INV(RAND())</f>
        <v>1.1435016814454126</v>
      </c>
      <c r="X831" s="23">
        <f ca="1">SQRT(Inputs!$B$38)*M831+SQRT(1-Inputs!$B$38)*_xlfn.NORM.S.INV(RAND())</f>
        <v>7.5513895215570739E-3</v>
      </c>
      <c r="Y831" s="23">
        <f ca="1">SQRT(Inputs!$B$38)*C831+SQRT(1-Inputs!$B$38)*_xlfn.NORM.S.INV(RAND())</f>
        <v>-0.46000254399630808</v>
      </c>
      <c r="Z831" s="23">
        <f ca="1">SQRT(Inputs!$B$38)*D831+SQRT(1-Inputs!$B$38)*_xlfn.NORM.S.INV(RAND())</f>
        <v>-0.11381585912370307</v>
      </c>
      <c r="AA831" s="23">
        <f ca="1">SQRT(Inputs!$B$38)*E831+SQRT(1-Inputs!$B$38)*_xlfn.NORM.S.INV(RAND())</f>
        <v>-0.41423454220168809</v>
      </c>
      <c r="AB831" s="23">
        <f ca="1">SQRT(Inputs!$B$38)*F831+SQRT(1-Inputs!$B$38)*_xlfn.NORM.S.INV(RAND())</f>
        <v>-0.21098527371462147</v>
      </c>
      <c r="AC831" s="23">
        <f ca="1">SQRT(Inputs!$B$38)*G831+SQRT(1-Inputs!$B$38)*_xlfn.NORM.S.INV(RAND())</f>
        <v>-0.72673292882920015</v>
      </c>
      <c r="AD831" s="23">
        <f ca="1">SQRT(Inputs!$B$38)*H831+SQRT(1-Inputs!$B$38)*_xlfn.NORM.S.INV(RAND())</f>
        <v>-1.2060327208251509</v>
      </c>
      <c r="AE831" s="23">
        <f ca="1">SQRT(Inputs!$B$38)*I831+SQRT(1-Inputs!$B$38)*_xlfn.NORM.S.INV(RAND())</f>
        <v>3.6666024915456563E-2</v>
      </c>
      <c r="AF831" s="23">
        <f ca="1">SQRT(Inputs!$B$38)*J831+SQRT(1-Inputs!$B$38)*_xlfn.NORM.S.INV(RAND())</f>
        <v>-0.18635408441339218</v>
      </c>
      <c r="AG831" s="23">
        <f ca="1">SQRT(Inputs!$B$38)*K831+SQRT(1-Inputs!$B$38)*_xlfn.NORM.S.INV(RAND())</f>
        <v>-1.0675917899076988</v>
      </c>
      <c r="AH831" s="23">
        <f ca="1">SQRT(Inputs!$B$38)*L831+SQRT(1-Inputs!$B$38)*_xlfn.NORM.S.INV(RAND())</f>
        <v>-1.5863131914612403</v>
      </c>
      <c r="AI831" s="23">
        <f ca="1">SQRT(Inputs!$B$38)*M831+SQRT(1-Inputs!$B$38)*_xlfn.NORM.S.INV(RAND())</f>
        <v>0.37336857006415008</v>
      </c>
      <c r="AJ831" s="23">
        <f ca="1">SQRT(Inputs!$B$38)*C831+SQRT(1-Inputs!$B$38)*_xlfn.NORM.S.INV(RAND())</f>
        <v>0.15868073787391476</v>
      </c>
      <c r="AK831" s="23">
        <f ca="1">SQRT(Inputs!$B$38)*D831+SQRT(1-Inputs!$B$38)*_xlfn.NORM.S.INV(RAND())</f>
        <v>0.26445922187824156</v>
      </c>
      <c r="AL831" s="23">
        <f ca="1">SQRT(Inputs!$B$38)*E831+SQRT(1-Inputs!$B$38)*_xlfn.NORM.S.INV(RAND())</f>
        <v>0.20049457881920141</v>
      </c>
      <c r="AM831" s="23">
        <f ca="1">SQRT(Inputs!$B$38)*F831+SQRT(1-Inputs!$B$38)*_xlfn.NORM.S.INV(RAND())</f>
        <v>-0.36163240023937915</v>
      </c>
      <c r="AN831" s="23">
        <f ca="1">SQRT(Inputs!$B$38)*G831+SQRT(1-Inputs!$B$38)*_xlfn.NORM.S.INV(RAND())</f>
        <v>-1.3848153792355609</v>
      </c>
      <c r="AO831" s="23">
        <f ca="1">SQRT(Inputs!$B$38)*H831+SQRT(1-Inputs!$B$38)*_xlfn.NORM.S.INV(RAND())</f>
        <v>0.80451883692390314</v>
      </c>
      <c r="AP831" s="23">
        <f ca="1">SQRT(Inputs!$B$38)*I831+SQRT(1-Inputs!$B$38)*_xlfn.NORM.S.INV(RAND())</f>
        <v>1.3898338387670739E-2</v>
      </c>
      <c r="AQ831" s="23">
        <f ca="1">SQRT(Inputs!$B$38)*J831+SQRT(1-Inputs!$B$38)*_xlfn.NORM.S.INV(RAND())</f>
        <v>0.663783965943613</v>
      </c>
      <c r="AR831" s="23">
        <f ca="1">SQRT(Inputs!$B$38)*K831+SQRT(1-Inputs!$B$38)*_xlfn.NORM.S.INV(RAND())</f>
        <v>-1.1109668324263362</v>
      </c>
      <c r="AS831" s="23">
        <f ca="1">SQRT(Inputs!$B$38)*L831+SQRT(1-Inputs!$B$38)*_xlfn.NORM.S.INV(RAND())</f>
        <v>-1.1768762268058914</v>
      </c>
      <c r="AT831" s="23">
        <f ca="1">SQRT(Inputs!$B$38)*M831+SQRT(1-Inputs!$B$38)*_xlfn.NORM.S.INV(RAND())</f>
        <v>-0.60485992534789834</v>
      </c>
      <c r="AU831" s="15">
        <f ca="1">Inputs!$B$6*EXP($B$8-0.5*C$5^2+C$5*N831)</f>
        <v>5449.3177579551393</v>
      </c>
      <c r="AV831" s="15">
        <f t="shared" ca="1" si="437"/>
        <v>6798.7361507599944</v>
      </c>
      <c r="AW831" s="15">
        <f t="shared" ca="1" si="438"/>
        <v>7698.4862849714737</v>
      </c>
      <c r="AX831" s="15">
        <f t="shared" ca="1" si="439"/>
        <v>10905.276295456251</v>
      </c>
      <c r="AY831" s="15">
        <f t="shared" ca="1" si="440"/>
        <v>14186.177487113215</v>
      </c>
      <c r="AZ831" s="15">
        <f t="shared" ca="1" si="441"/>
        <v>15649.627014482916</v>
      </c>
      <c r="BA831" s="15">
        <f t="shared" ca="1" si="442"/>
        <v>21042.049434479191</v>
      </c>
      <c r="BB831" s="15">
        <f t="shared" ca="1" si="443"/>
        <v>25200.866640272903</v>
      </c>
      <c r="BC831" s="15">
        <f t="shared" ca="1" si="444"/>
        <v>32760.404760976995</v>
      </c>
      <c r="BD831" s="15">
        <f t="shared" ca="1" si="445"/>
        <v>44665.178240974907</v>
      </c>
      <c r="BE831" s="15">
        <f t="shared" ca="1" si="446"/>
        <v>54769.10435407365</v>
      </c>
      <c r="BF831" s="15">
        <f ca="1">Inputs!$B$13*EXP($B$9-0.5*C$6^2+C$6*Y831)</f>
        <v>12625.511766141075</v>
      </c>
      <c r="BG831" s="15">
        <f t="shared" ca="1" si="447"/>
        <v>15074.377085889459</v>
      </c>
      <c r="BH831" s="15">
        <f t="shared" ca="1" si="448"/>
        <v>17195.210605598666</v>
      </c>
      <c r="BI831" s="15">
        <f t="shared" ca="1" si="449"/>
        <v>20376.926736201724</v>
      </c>
      <c r="BJ831" s="15">
        <f t="shared" ca="1" si="450"/>
        <v>22496.31723691244</v>
      </c>
      <c r="BK831" s="15">
        <f t="shared" ca="1" si="451"/>
        <v>23429.209386303562</v>
      </c>
      <c r="BL831" s="15">
        <f t="shared" ca="1" si="452"/>
        <v>28917.032869356375</v>
      </c>
      <c r="BM831" s="15">
        <f t="shared" ca="1" si="453"/>
        <v>34731.841978668526</v>
      </c>
      <c r="BN831" s="15">
        <f t="shared" ca="1" si="454"/>
        <v>37586.068736548565</v>
      </c>
      <c r="BO831" s="15">
        <f t="shared" ca="1" si="455"/>
        <v>38458.388114512243</v>
      </c>
      <c r="BP831" s="15">
        <f t="shared" ca="1" si="456"/>
        <v>49380.359915519744</v>
      </c>
      <c r="BQ831" s="15">
        <f ca="1">Inputs!$B$20*EXP($B$10-0.5*C$7^2+C$7*AJ831)</f>
        <v>4537.8562884568701</v>
      </c>
      <c r="BR831" s="15">
        <f t="shared" ca="1" si="457"/>
        <v>6696.7557897168554</v>
      </c>
      <c r="BS831" s="15">
        <f t="shared" ca="1" si="458"/>
        <v>9714.0483360724465</v>
      </c>
      <c r="BT831" s="15">
        <f t="shared" ca="1" si="459"/>
        <v>12181.351660466795</v>
      </c>
      <c r="BU831" s="15">
        <f t="shared" ca="1" si="460"/>
        <v>12075.251044849778</v>
      </c>
      <c r="BV831" s="15">
        <f t="shared" ca="1" si="461"/>
        <v>20138.738544372471</v>
      </c>
      <c r="BW831" s="15">
        <f t="shared" ca="1" si="462"/>
        <v>28185.260768999535</v>
      </c>
      <c r="BX831" s="15">
        <f t="shared" ca="1" si="463"/>
        <v>45032.560661462208</v>
      </c>
      <c r="BY831" s="15">
        <f t="shared" ca="1" si="464"/>
        <v>51015.925755745018</v>
      </c>
      <c r="BZ831" s="15">
        <f t="shared" ca="1" si="465"/>
        <v>57656.374548015563</v>
      </c>
      <c r="CA831" s="15">
        <f t="shared" ca="1" si="466"/>
        <v>72736.112372424177</v>
      </c>
      <c r="CB831" s="15">
        <f ca="1">(AU831*DCF!C$10-DCF!C$5*MAX(AU831*DCF!C$10,0)-MAX(AU831-Inputs!$B$6,0)/Inputs!$B$10)*DCF!C$6</f>
        <v>1039.6013482252188</v>
      </c>
      <c r="CC831" s="15">
        <f ca="1">(AV831*DCF!D$10-DCF!D$5*MAX(AV831*DCF!D$10,0)-MAX(AV831-AU831,0)/Inputs!$B$10)*DCF!D$6</f>
        <v>1328.1255185249861</v>
      </c>
      <c r="CD831" s="15">
        <f ca="1">(AW831*DCF!E$10-DCF!E$5*MAX(AW831*DCF!E$10,0)-MAX(AW831-AV831,0)/Inputs!$B$10)*DCF!E$6</f>
        <v>1574.7969432256864</v>
      </c>
      <c r="CE831" s="15">
        <f ca="1">(AX831*DCF!F$10-DCF!F$5*MAX(AX831*DCF!F$10,0)-MAX(AX831-AW831,0)/Inputs!$B$10)*DCF!F$6</f>
        <v>1713.3509402090795</v>
      </c>
      <c r="CF831" s="15">
        <f ca="1">(AY831*DCF!G$10-DCF!G$5*MAX(AY831*DCF!G$10,0)-MAX(AY831-AX831,0)/Inputs!$B$10)*DCF!G$6</f>
        <v>2292.27195246069</v>
      </c>
      <c r="CG831" s="15">
        <f ca="1">(AZ831*DCF!H$10-DCF!H$5*MAX(AZ831*DCF!H$10,0)-MAX(AZ831-AY831,0)/Inputs!$B$10)*DCF!H$6</f>
        <v>2778.5246106703426</v>
      </c>
      <c r="CH831" s="15">
        <f ca="1">(BA831*DCF!I$10-DCF!I$5*MAX(BA831*DCF!I$10,0)-MAX(BA831-AZ831,0)/Inputs!$B$10)*DCF!I$6</f>
        <v>2959.0686050947998</v>
      </c>
      <c r="CI831" s="15">
        <f ca="1">(BB831*DCF!J$10-DCF!J$5*MAX(BB831*DCF!J$10,0)-MAX(BB831-BA831,0)/Inputs!$B$10)*DCF!J$6</f>
        <v>3694.3269739239913</v>
      </c>
      <c r="CJ831" s="15">
        <f ca="1">(BC831*DCF!K$10-DCF!K$5*MAX(BC831*DCF!K$10,0)-MAX(BC831-BB831,0)/Inputs!$B$10)*DCF!K$6</f>
        <v>4215.6787718051128</v>
      </c>
      <c r="CK831" s="15">
        <f ca="1">(BD831*DCF!L$10-DCF!L$5*MAX(BD831*DCF!L$10,0)-MAX(BD831-BC831,0)/Inputs!$B$10)*DCF!L$6</f>
        <v>5196.8782642570086</v>
      </c>
      <c r="CL831" s="15">
        <f ca="1">(BE831*DCF!M$10-DCF!M$5*MAX(BE831*DCF!M$10,0)-MAX(BE831-BD831,0)/Inputs!$B$10)*DCF!M$6</f>
        <v>6521.6070767825559</v>
      </c>
      <c r="CM831" s="15">
        <f ca="1">(BF831*DCF!C$28-DCF!C$5*MAX(BF831*DCF!C$28,0)-MAX(BF831-Inputs!$B$13,0)/Inputs!$B$17)*DCF!C$6</f>
        <v>3567.1929603246381</v>
      </c>
      <c r="CN831" s="15">
        <f ca="1">(BG831*DCF!D$28-DCF!D$5*MAX(BG831*DCF!D$28,0)-MAX(BG831-BF831,0)/Inputs!$B$17)*DCF!D$6</f>
        <v>3917.2964721146536</v>
      </c>
      <c r="CO831" s="15">
        <f ca="1">(BH831*DCF!E$28-DCF!E$5*MAX(BH831*DCF!E$28,0)-MAX(BH831-BG831,0)/Inputs!$B$17)*DCF!E$6</f>
        <v>4452.0027351276412</v>
      </c>
      <c r="CP831" s="15">
        <f ca="1">(BI831*DCF!F$28-DCF!F$5*MAX(BI831*DCF!F$28,0)-MAX(BI831-BH831,0)/Inputs!$B$17)*DCF!F$6</f>
        <v>4952.5171506178094</v>
      </c>
      <c r="CQ831" s="15">
        <f ca="1">(BJ831*DCF!G$28-DCF!G$5*MAX(BJ831*DCF!G$28,0)-MAX(BJ831-BI831,0)/Inputs!$B$17)*DCF!G$6</f>
        <v>5480.3796409861206</v>
      </c>
      <c r="CR831" s="15">
        <f ca="1">(BK831*DCF!H$28-DCF!H$5*MAX(BK831*DCF!H$28,0)-MAX(BK831-BJ831,0)/Inputs!$B$17)*DCF!H$6</f>
        <v>5649.3567095825183</v>
      </c>
      <c r="CS831" s="15">
        <f ca="1">(BL831*DCF!I$28-DCF!I$5*MAX(BL831*DCF!I$28,0)-MAX(BL831-BK831,0)/Inputs!$B$17)*DCF!I$6</f>
        <v>6012.2571918176336</v>
      </c>
      <c r="CT831" s="15">
        <f ca="1">(BM831*DCF!J$28-DCF!J$5*MAX(BM831*DCF!J$28,0)-MAX(BM831-BL831,0)/Inputs!$B$17)*DCF!J$6</f>
        <v>6977.0878868475074</v>
      </c>
      <c r="CU831" s="15">
        <f ca="1">(BN831*DCF!K$28-DCF!K$5*MAX(BN831*DCF!K$28,0)-MAX(BN831-BM831,0)/Inputs!$B$17)*DCF!K$6</f>
        <v>7587.942751747687</v>
      </c>
      <c r="CV831" s="15">
        <f ca="1">(BO831*DCF!L$28-DCF!L$5*MAX(BO831*DCF!L$28,0)-MAX(BO831-BN831,0)/Inputs!$B$17)*DCF!L$6</f>
        <v>7574.5512733518517</v>
      </c>
      <c r="CW831" s="15">
        <f ca="1">(BP831*DCF!M$28-DCF!M$5*MAX(BP831*DCF!M$28,0)-MAX(BP831-BO831,0)/Inputs!$B$17)*DCF!M$6</f>
        <v>8149.2903430382621</v>
      </c>
      <c r="CX831" s="15">
        <f ca="1">(BQ831*DCF!C$46-DCF!C$5*MAX(BQ831*DCF!C$46,0)-MAX(BQ831-Inputs!$B$20,0)/Inputs!$B$24)*DCF!C$6</f>
        <v>-1665.4893453511802</v>
      </c>
      <c r="CY831" s="15">
        <f ca="1">(BR831*DCF!D$46-DCF!D$5*MAX(BR831*DCF!D$46,0)-MAX(BR831-BQ831,0)/Inputs!$B$24)*DCF!D$6</f>
        <v>-2064.1645396355957</v>
      </c>
      <c r="CZ831" s="15">
        <f ca="1">(BS831*DCF!E$46-DCF!E$5*MAX(BS831*DCF!E$46,0)-MAX(BS831-BR831,0)/Inputs!$B$24)*DCF!E$6</f>
        <v>-2338.036786191064</v>
      </c>
      <c r="DA831" s="15">
        <f ca="1">(BT831*DCF!F$46-DCF!F$5*MAX(BT831*DCF!F$46,0)-MAX(BT831-BS831,0)/Inputs!$B$24)*DCF!F$6</f>
        <v>-1785.5461821153503</v>
      </c>
      <c r="DB831" s="15">
        <f ca="1">(BU831*DCF!G$46-DCF!G$5*MAX(BU831*DCF!G$46,0)-MAX(BU831-BT831,0)/Inputs!$B$24)*DCF!G$6</f>
        <v>-406.18758736578468</v>
      </c>
      <c r="DC831" s="15">
        <f ca="1">(BV831*DCF!H$46-DCF!H$5*MAX(BV831*DCF!H$46,0)-MAX(BV831-BU831,0)/Inputs!$B$24)*DCF!H$6</f>
        <v>-2505.6793346690656</v>
      </c>
      <c r="DD831" s="15">
        <f ca="1">(BW831*DCF!I$46-DCF!I$5*MAX(BW831*DCF!I$46,0)-MAX(BW831-BV831,0)/Inputs!$B$24)*DCF!I$6</f>
        <v>-1658.8957253174603</v>
      </c>
      <c r="DE831" s="15">
        <f ca="1">(BX831*DCF!J$46-DCF!J$5*MAX(BX831*DCF!J$46,0)-MAX(BX831-BW831,0)/Inputs!$B$24)*DCF!J$6</f>
        <v>-2578.6373323497824</v>
      </c>
      <c r="DF831" s="15">
        <f ca="1">(BY831*DCF!K$46-DCF!K$5*MAX(BY831*DCF!K$46,0)-MAX(BY831-BX831,0)/Inputs!$B$24)*DCF!K$6</f>
        <v>1448.434689666612</v>
      </c>
      <c r="DG831" s="15">
        <f ca="1">(BZ831*DCF!L$46-DCF!L$5*MAX(BZ831*DCF!L$46,0)-MAX(BZ831-BY831,0)/Inputs!$B$24)*DCF!L$6</f>
        <v>2482.7632263295095</v>
      </c>
      <c r="DH831" s="15">
        <f ca="1">(CA831*DCF!M$46-DCF!M$5*MAX(CA831*DCF!M$46,0)-MAX(CA831-BZ831,0)/Inputs!$B$24)*DCF!M$6</f>
        <v>2549.713016962115</v>
      </c>
      <c r="DI831" s="15">
        <f ca="1">SUM(CB831:CL831)+BE831*DCF!M$10*(1+Inputs!$B$30)*(1-Inputs!$B$33)*(1-Inputs!$B$30/Inputs!$B$31)/(Inputs!$B$29-Inputs!$B$30)*DCF!M$6</f>
        <v>185737.37266899401</v>
      </c>
      <c r="DJ831" s="15">
        <f ca="1">SUM(CM831:CW831)+BP831*DCF!M$28*(1+Inputs!$B$30)*(1-Inputs!$B$33)*(1-Inputs!$B$30/Inputs!$B$31)/(Inputs!$B$29-Inputs!$B$30)*DCF!M$6</f>
        <v>247554.80129229079</v>
      </c>
      <c r="DK831" s="15">
        <f ca="1">SUM(CX831:DH831)+CA831*DCF!M$46*(1+Inputs!$B$30)*(1-Inputs!$B$33)*(1-Inputs!$B$30/Inputs!$B$31)/(Inputs!$B$29-Inputs!$B$30)*DCF!M$6</f>
        <v>103936.91997105669</v>
      </c>
      <c r="DM831" s="15">
        <f ca="1">DI831+DJ831+DK831+Inputs!$B$34+Inputs!$B$36-Inputs!$B$35</f>
        <v>614080.09393234155</v>
      </c>
    </row>
    <row r="832" spans="1:117" x14ac:dyDescent="0.75">
      <c r="A832" s="11">
        <v>819</v>
      </c>
      <c r="C832" s="23">
        <f t="shared" ca="1" si="471"/>
        <v>-0.97765525453002344</v>
      </c>
      <c r="D832" s="23">
        <f t="shared" ca="1" si="471"/>
        <v>-0.50640442097086036</v>
      </c>
      <c r="E832" s="23">
        <f t="shared" ca="1" si="471"/>
        <v>1.1586827189799456</v>
      </c>
      <c r="F832" s="23">
        <f t="shared" ca="1" si="471"/>
        <v>-0.89658950795223191</v>
      </c>
      <c r="G832" s="23">
        <f t="shared" ca="1" si="471"/>
        <v>-0.4087951851519922</v>
      </c>
      <c r="H832" s="23">
        <f t="shared" ca="1" si="471"/>
        <v>-0.71259241125231065</v>
      </c>
      <c r="I832" s="23">
        <f t="shared" ca="1" si="471"/>
        <v>-1.9795376393278603</v>
      </c>
      <c r="J832" s="23">
        <f t="shared" ca="1" si="471"/>
        <v>1.1077895151365988</v>
      </c>
      <c r="K832" s="23">
        <f t="shared" ca="1" si="471"/>
        <v>-1.1587702218785438</v>
      </c>
      <c r="L832" s="23">
        <f t="shared" ca="1" si="471"/>
        <v>0.10963344714342702</v>
      </c>
      <c r="M832" s="23">
        <f t="shared" ca="1" si="471"/>
        <v>0.4609349810618249</v>
      </c>
      <c r="N832" s="23">
        <f ca="1">SQRT(Inputs!$B$38)*C832+SQRT(1-Inputs!$B$38)*_xlfn.NORM.S.INV(RAND())</f>
        <v>-2.081675807566485</v>
      </c>
      <c r="O832" s="23">
        <f ca="1">SQRT(Inputs!$B$38)*D832+SQRT(1-Inputs!$B$38)*_xlfn.NORM.S.INV(RAND())</f>
        <v>1.0690396909885698</v>
      </c>
      <c r="P832" s="23">
        <f ca="1">SQRT(Inputs!$B$38)*E832+SQRT(1-Inputs!$B$38)*_xlfn.NORM.S.INV(RAND())</f>
        <v>1.0441449579076583</v>
      </c>
      <c r="Q832" s="23">
        <f ca="1">SQRT(Inputs!$B$38)*F832+SQRT(1-Inputs!$B$38)*_xlfn.NORM.S.INV(RAND())</f>
        <v>-0.78596094910454062</v>
      </c>
      <c r="R832" s="23">
        <f ca="1">SQRT(Inputs!$B$38)*G832+SQRT(1-Inputs!$B$38)*_xlfn.NORM.S.INV(RAND())</f>
        <v>-0.1827519546658177</v>
      </c>
      <c r="S832" s="23">
        <f ca="1">SQRT(Inputs!$B$38)*H832+SQRT(1-Inputs!$B$38)*_xlfn.NORM.S.INV(RAND())</f>
        <v>-0.93664569722353563</v>
      </c>
      <c r="T832" s="23">
        <f ca="1">SQRT(Inputs!$B$38)*I832+SQRT(1-Inputs!$B$38)*_xlfn.NORM.S.INV(RAND())</f>
        <v>-2.0736117911140988</v>
      </c>
      <c r="U832" s="23">
        <f ca="1">SQRT(Inputs!$B$38)*J832+SQRT(1-Inputs!$B$38)*_xlfn.NORM.S.INV(RAND())</f>
        <v>0.17224530985687247</v>
      </c>
      <c r="V832" s="23">
        <f ca="1">SQRT(Inputs!$B$38)*K832+SQRT(1-Inputs!$B$38)*_xlfn.NORM.S.INV(RAND())</f>
        <v>-0.73156117152937084</v>
      </c>
      <c r="W832" s="23">
        <f ca="1">SQRT(Inputs!$B$38)*L832+SQRT(1-Inputs!$B$38)*_xlfn.NORM.S.INV(RAND())</f>
        <v>-2.3785180011194972E-2</v>
      </c>
      <c r="X832" s="23">
        <f ca="1">SQRT(Inputs!$B$38)*M832+SQRT(1-Inputs!$B$38)*_xlfn.NORM.S.INV(RAND())</f>
        <v>-0.33266249220044908</v>
      </c>
      <c r="Y832" s="23">
        <f ca="1">SQRT(Inputs!$B$38)*C832+SQRT(1-Inputs!$B$38)*_xlfn.NORM.S.INV(RAND())</f>
        <v>0.52886076981830066</v>
      </c>
      <c r="Z832" s="23">
        <f ca="1">SQRT(Inputs!$B$38)*D832+SQRT(1-Inputs!$B$38)*_xlfn.NORM.S.INV(RAND())</f>
        <v>0.22470650971737122</v>
      </c>
      <c r="AA832" s="23">
        <f ca="1">SQRT(Inputs!$B$38)*E832+SQRT(1-Inputs!$B$38)*_xlfn.NORM.S.INV(RAND())</f>
        <v>-0.17257943591452118</v>
      </c>
      <c r="AB832" s="23">
        <f ca="1">SQRT(Inputs!$B$38)*F832+SQRT(1-Inputs!$B$38)*_xlfn.NORM.S.INV(RAND())</f>
        <v>0.31414415657675704</v>
      </c>
      <c r="AC832" s="23">
        <f ca="1">SQRT(Inputs!$B$38)*G832+SQRT(1-Inputs!$B$38)*_xlfn.NORM.S.INV(RAND())</f>
        <v>0.33277676199950113</v>
      </c>
      <c r="AD832" s="23">
        <f ca="1">SQRT(Inputs!$B$38)*H832+SQRT(1-Inputs!$B$38)*_xlfn.NORM.S.INV(RAND())</f>
        <v>-1.6002053327781036</v>
      </c>
      <c r="AE832" s="23">
        <f ca="1">SQRT(Inputs!$B$38)*I832+SQRT(1-Inputs!$B$38)*_xlfn.NORM.S.INV(RAND())</f>
        <v>0.37558689698698466</v>
      </c>
      <c r="AF832" s="23">
        <f ca="1">SQRT(Inputs!$B$38)*J832+SQRT(1-Inputs!$B$38)*_xlfn.NORM.S.INV(RAND())</f>
        <v>0.72295495984025038</v>
      </c>
      <c r="AG832" s="23">
        <f ca="1">SQRT(Inputs!$B$38)*K832+SQRT(1-Inputs!$B$38)*_xlfn.NORM.S.INV(RAND())</f>
        <v>-1.1960470973494934</v>
      </c>
      <c r="AH832" s="23">
        <f ca="1">SQRT(Inputs!$B$38)*L832+SQRT(1-Inputs!$B$38)*_xlfn.NORM.S.INV(RAND())</f>
        <v>0.73424677662088178</v>
      </c>
      <c r="AI832" s="23">
        <f ca="1">SQRT(Inputs!$B$38)*M832+SQRT(1-Inputs!$B$38)*_xlfn.NORM.S.INV(RAND())</f>
        <v>0.99357502081705962</v>
      </c>
      <c r="AJ832" s="23">
        <f ca="1">SQRT(Inputs!$B$38)*C832+SQRT(1-Inputs!$B$38)*_xlfn.NORM.S.INV(RAND())</f>
        <v>-1.1044423450061918</v>
      </c>
      <c r="AK832" s="23">
        <f ca="1">SQRT(Inputs!$B$38)*D832+SQRT(1-Inputs!$B$38)*_xlfn.NORM.S.INV(RAND())</f>
        <v>9.7070844015508917E-2</v>
      </c>
      <c r="AL832" s="23">
        <f ca="1">SQRT(Inputs!$B$38)*E832+SQRT(1-Inputs!$B$38)*_xlfn.NORM.S.INV(RAND())</f>
        <v>0.55219138619297981</v>
      </c>
      <c r="AM832" s="23">
        <f ca="1">SQRT(Inputs!$B$38)*F832+SQRT(1-Inputs!$B$38)*_xlfn.NORM.S.INV(RAND())</f>
        <v>-0.39388371227876401</v>
      </c>
      <c r="AN832" s="23">
        <f ca="1">SQRT(Inputs!$B$38)*G832+SQRT(1-Inputs!$B$38)*_xlfn.NORM.S.INV(RAND())</f>
        <v>0.47574422566987595</v>
      </c>
      <c r="AO832" s="23">
        <f ca="1">SQRT(Inputs!$B$38)*H832+SQRT(1-Inputs!$B$38)*_xlfn.NORM.S.INV(RAND())</f>
        <v>-0.99580632681053238</v>
      </c>
      <c r="AP832" s="23">
        <f ca="1">SQRT(Inputs!$B$38)*I832+SQRT(1-Inputs!$B$38)*_xlfn.NORM.S.INV(RAND())</f>
        <v>1.0302741024513828</v>
      </c>
      <c r="AQ832" s="23">
        <f ca="1">SQRT(Inputs!$B$38)*J832+SQRT(1-Inputs!$B$38)*_xlfn.NORM.S.INV(RAND())</f>
        <v>0.69004854363331214</v>
      </c>
      <c r="AR832" s="23">
        <f ca="1">SQRT(Inputs!$B$38)*K832+SQRT(1-Inputs!$B$38)*_xlfn.NORM.S.INV(RAND())</f>
        <v>-0.61040782370388769</v>
      </c>
      <c r="AS832" s="23">
        <f ca="1">SQRT(Inputs!$B$38)*L832+SQRT(1-Inputs!$B$38)*_xlfn.NORM.S.INV(RAND())</f>
        <v>1.7394128176993859</v>
      </c>
      <c r="AT832" s="23">
        <f ca="1">SQRT(Inputs!$B$38)*M832+SQRT(1-Inputs!$B$38)*_xlfn.NORM.S.INV(RAND())</f>
        <v>1.3980014588586713</v>
      </c>
      <c r="AU832" s="15">
        <f ca="1">Inputs!$B$6*EXP($B$8-0.5*C$5^2+C$5*N832)</f>
        <v>3542.7025654404279</v>
      </c>
      <c r="AV832" s="15">
        <f t="shared" ca="1" si="437"/>
        <v>5046.3025312291447</v>
      </c>
      <c r="AW832" s="15">
        <f t="shared" ca="1" si="438"/>
        <v>7083.6330085801756</v>
      </c>
      <c r="AX832" s="15">
        <f t="shared" ca="1" si="439"/>
        <v>7839.5584123867657</v>
      </c>
      <c r="AY832" s="15">
        <f t="shared" ca="1" si="440"/>
        <v>9378.4233062984076</v>
      </c>
      <c r="AZ832" s="15">
        <f t="shared" ca="1" si="441"/>
        <v>10345.976699375873</v>
      </c>
      <c r="BA832" s="15">
        <f t="shared" ca="1" si="442"/>
        <v>10190.841247235845</v>
      </c>
      <c r="BB832" s="15">
        <f t="shared" ca="1" si="443"/>
        <v>12693.87636890614</v>
      </c>
      <c r="BC832" s="15">
        <f t="shared" ca="1" si="444"/>
        <v>14486.761904305095</v>
      </c>
      <c r="BD832" s="15">
        <f t="shared" ca="1" si="445"/>
        <v>17708.210022084768</v>
      </c>
      <c r="BE832" s="15">
        <f t="shared" ca="1" si="446"/>
        <v>21051.538499838243</v>
      </c>
      <c r="BF832" s="15">
        <f ca="1">Inputs!$B$13*EXP($B$9-0.5*C$6^2+C$6*Y832)</f>
        <v>15359.887113738971</v>
      </c>
      <c r="BG832" s="15">
        <f t="shared" ca="1" si="447"/>
        <v>19494.233917021957</v>
      </c>
      <c r="BH832" s="15">
        <f t="shared" ca="1" si="448"/>
        <v>23146.266266566181</v>
      </c>
      <c r="BI832" s="15">
        <f t="shared" ca="1" si="449"/>
        <v>29738.230974891161</v>
      </c>
      <c r="BJ832" s="15">
        <f t="shared" ca="1" si="450"/>
        <v>38248.542093288954</v>
      </c>
      <c r="BK832" s="15">
        <f t="shared" ca="1" si="451"/>
        <v>37753.318264720663</v>
      </c>
      <c r="BL832" s="15">
        <f t="shared" ca="1" si="452"/>
        <v>48688.456488767421</v>
      </c>
      <c r="BM832" s="15">
        <f t="shared" ca="1" si="453"/>
        <v>65472.443305033194</v>
      </c>
      <c r="BN832" s="15">
        <f t="shared" ca="1" si="454"/>
        <v>69770.574707542633</v>
      </c>
      <c r="BO832" s="15">
        <f t="shared" ca="1" si="455"/>
        <v>93494.082725512242</v>
      </c>
      <c r="BP832" s="15">
        <f t="shared" ca="1" si="456"/>
        <v>128784.59945031238</v>
      </c>
      <c r="BQ832" s="15">
        <f ca="1">Inputs!$B$20*EXP($B$10-0.5*C$7^2+C$7*AJ832)</f>
        <v>2899.2347612183662</v>
      </c>
      <c r="BR832" s="15">
        <f t="shared" ca="1" si="457"/>
        <v>4057.0499857755171</v>
      </c>
      <c r="BS832" s="15">
        <f t="shared" ca="1" si="458"/>
        <v>6510.4877224833135</v>
      </c>
      <c r="BT832" s="15">
        <f t="shared" ca="1" si="459"/>
        <v>8095.3265293394725</v>
      </c>
      <c r="BU832" s="15">
        <f t="shared" ca="1" si="460"/>
        <v>12587.925124771307</v>
      </c>
      <c r="BV832" s="15">
        <f t="shared" ca="1" si="461"/>
        <v>13993.803688501614</v>
      </c>
      <c r="BW832" s="15">
        <f t="shared" ca="1" si="462"/>
        <v>24285.603337660094</v>
      </c>
      <c r="BX832" s="15">
        <f t="shared" ca="1" si="463"/>
        <v>39006.789187845912</v>
      </c>
      <c r="BY832" s="15">
        <f t="shared" ca="1" si="464"/>
        <v>48630.800302897209</v>
      </c>
      <c r="BZ832" s="15">
        <f t="shared" ca="1" si="465"/>
        <v>93947.169628970601</v>
      </c>
      <c r="CA832" s="15">
        <f t="shared" ca="1" si="466"/>
        <v>169182.80677674426</v>
      </c>
      <c r="CB832" s="15">
        <f ca="1">(AU832*DCF!C$10-DCF!C$5*MAX(AU832*DCF!C$10,0)-MAX(AU832-Inputs!$B$6,0)/Inputs!$B$10)*DCF!C$6</f>
        <v>909.79831309527901</v>
      </c>
      <c r="CC832" s="15">
        <f ca="1">(AV832*DCF!D$10-DCF!D$5*MAX(AV832*DCF!D$10,0)-MAX(AV832-AU832,0)/Inputs!$B$10)*DCF!D$6</f>
        <v>863.38855475871435</v>
      </c>
      <c r="CD832" s="15">
        <f ca="1">(AW832*DCF!E$10-DCF!E$5*MAX(AW832*DCF!E$10,0)-MAX(AW832-AV832,0)/Inputs!$B$10)*DCF!E$6</f>
        <v>1176.6069069621358</v>
      </c>
      <c r="CE832" s="15">
        <f ca="1">(AX832*DCF!F$10-DCF!F$5*MAX(AX832*DCF!F$10,0)-MAX(AX832-AW832,0)/Inputs!$B$10)*DCF!F$6</f>
        <v>1554.0737727078863</v>
      </c>
      <c r="CF832" s="15">
        <f ca="1">(AY832*DCF!G$10-DCF!G$5*MAX(AY832*DCF!G$10,0)-MAX(AY832-AX832,0)/Inputs!$B$10)*DCF!G$6</f>
        <v>1636.5324907191887</v>
      </c>
      <c r="CG832" s="15">
        <f ca="1">(AZ832*DCF!H$10-DCF!H$5*MAX(AZ832*DCF!H$10,0)-MAX(AZ832-AY832,0)/Inputs!$B$10)*DCF!H$6</f>
        <v>1836.8723465370269</v>
      </c>
      <c r="CH832" s="15">
        <f ca="1">(BA832*DCF!I$10-DCF!I$5*MAX(BA832*DCF!I$10,0)-MAX(BA832-AZ832,0)/Inputs!$B$10)*DCF!I$6</f>
        <v>1861.494932845987</v>
      </c>
      <c r="CI832" s="15">
        <f ca="1">(BB832*DCF!J$10-DCF!J$5*MAX(BB832*DCF!J$10,0)-MAX(BB832-BA832,0)/Inputs!$B$10)*DCF!J$6</f>
        <v>1799.0049128336275</v>
      </c>
      <c r="CJ832" s="15">
        <f ca="1">(BC832*DCF!K$10-DCF!K$5*MAX(BC832*DCF!K$10,0)-MAX(BC832-BB832,0)/Inputs!$B$10)*DCF!K$6</f>
        <v>2081.1593256356077</v>
      </c>
      <c r="CK832" s="15">
        <f ca="1">(BD832*DCF!L$10-DCF!L$5*MAX(BD832*DCF!L$10,0)-MAX(BD832-BC832,0)/Inputs!$B$10)*DCF!L$6</f>
        <v>2254.1494086524108</v>
      </c>
      <c r="CL832" s="15">
        <f ca="1">(BE832*DCF!M$10-DCF!M$5*MAX(BE832*DCF!M$10,0)-MAX(BE832-BD832,0)/Inputs!$B$10)*DCF!M$6</f>
        <v>2571.2480540838878</v>
      </c>
      <c r="CM832" s="15">
        <f ca="1">(BF832*DCF!C$28-DCF!C$5*MAX(BF832*DCF!C$28,0)-MAX(BF832-Inputs!$B$13,0)/Inputs!$B$17)*DCF!C$6</f>
        <v>3770.2109226889961</v>
      </c>
      <c r="CN832" s="15">
        <f ca="1">(BG832*DCF!D$28-DCF!D$5*MAX(BG832*DCF!D$28,0)-MAX(BG832-BF832,0)/Inputs!$B$17)*DCF!D$6</f>
        <v>4859.4557684941983</v>
      </c>
      <c r="CO832" s="15">
        <f ca="1">(BH832*DCF!E$28-DCF!E$5*MAX(BH832*DCF!E$28,0)-MAX(BH832-BG832,0)/Inputs!$B$17)*DCF!E$6</f>
        <v>5835.6694527077352</v>
      </c>
      <c r="CP832" s="15">
        <f ca="1">(BI832*DCF!F$28-DCF!F$5*MAX(BI832*DCF!F$28,0)-MAX(BI832-BH832,0)/Inputs!$B$17)*DCF!F$6</f>
        <v>6872.9750099294897</v>
      </c>
      <c r="CQ832" s="15">
        <f ca="1">(BJ832*DCF!G$28-DCF!G$5*MAX(BJ832*DCF!G$28,0)-MAX(BJ832-BI832,0)/Inputs!$B$17)*DCF!G$6</f>
        <v>8492.524178450436</v>
      </c>
      <c r="CR832" s="15">
        <f ca="1">(BK832*DCF!H$28-DCF!H$5*MAX(BK832*DCF!H$28,0)-MAX(BK832-BJ832,0)/Inputs!$B$17)*DCF!H$6</f>
        <v>9336.8121289639621</v>
      </c>
      <c r="CS832" s="15">
        <f ca="1">(BL832*DCF!I$28-DCF!I$5*MAX(BL832*DCF!I$28,0)-MAX(BL832-BK832,0)/Inputs!$B$17)*DCF!I$6</f>
        <v>9879.7108387705903</v>
      </c>
      <c r="CT832" s="15">
        <f ca="1">(BM832*DCF!J$28-DCF!J$5*MAX(BM832*DCF!J$28,0)-MAX(BM832-BL832,0)/Inputs!$B$17)*DCF!J$6</f>
        <v>12380.370598892889</v>
      </c>
      <c r="CU832" s="15">
        <f ca="1">(BN832*DCF!K$28-DCF!K$5*MAX(BN832*DCF!K$28,0)-MAX(BN832-BM832,0)/Inputs!$B$17)*DCF!K$6</f>
        <v>14207.911688885761</v>
      </c>
      <c r="CV832" s="15">
        <f ca="1">(BO832*DCF!L$28-DCF!L$5*MAX(BO832*DCF!L$28,0)-MAX(BO832-BN832,0)/Inputs!$B$17)*DCF!L$6</f>
        <v>15969.677441874946</v>
      </c>
      <c r="CW832" s="15">
        <f ca="1">(BP832*DCF!M$28-DCF!M$5*MAX(BP832*DCF!M$28,0)-MAX(BP832-BO832,0)/Inputs!$B$17)*DCF!M$6</f>
        <v>20542.04628158511</v>
      </c>
      <c r="CX832" s="15">
        <f ca="1">(BQ832*DCF!C$46-DCF!C$5*MAX(BQ832*DCF!C$46,0)-MAX(BQ832-Inputs!$B$20,0)/Inputs!$B$24)*DCF!C$6</f>
        <v>-669.56922891879128</v>
      </c>
      <c r="CY832" s="15">
        <f ca="1">(BR832*DCF!D$46-DCF!D$5*MAX(BR832*DCF!D$46,0)-MAX(BR832-BQ832,0)/Inputs!$B$24)*DCF!D$6</f>
        <v>-1186.4739665227753</v>
      </c>
      <c r="CZ832" s="15">
        <f ca="1">(BS832*DCF!E$46-DCF!E$5*MAX(BS832*DCF!E$46,0)-MAX(BS832-BR832,0)/Inputs!$B$24)*DCF!E$6</f>
        <v>-1736.9541225308683</v>
      </c>
      <c r="DA832" s="15">
        <f ca="1">(BT832*DCF!F$46-DCF!F$5*MAX(BT832*DCF!F$46,0)-MAX(BT832-BS832,0)/Inputs!$B$24)*DCF!F$6</f>
        <v>-1166.6427705779979</v>
      </c>
      <c r="DB832" s="15">
        <f ca="1">(BU832*DCF!G$46-DCF!G$5*MAX(BU832*DCF!G$46,0)-MAX(BU832-BT832,0)/Inputs!$B$24)*DCF!G$6</f>
        <v>-1934.6543350872696</v>
      </c>
      <c r="DC832" s="15">
        <f ca="1">(BV832*DCF!H$46-DCF!H$5*MAX(BV832*DCF!H$46,0)-MAX(BV832-BU832,0)/Inputs!$B$24)*DCF!H$6</f>
        <v>-436.86814971831677</v>
      </c>
      <c r="DD832" s="15">
        <f ca="1">(BW832*DCF!I$46-DCF!I$5*MAX(BW832*DCF!I$46,0)-MAX(BW832-BV832,0)/Inputs!$B$24)*DCF!I$6</f>
        <v>-2393.492113896546</v>
      </c>
      <c r="DE832" s="15">
        <f ca="1">(BX832*DCF!J$46-DCF!J$5*MAX(BX832*DCF!J$46,0)-MAX(BX832-BW832,0)/Inputs!$B$24)*DCF!J$6</f>
        <v>-2267.5910692929451</v>
      </c>
      <c r="DF832" s="15">
        <f ca="1">(BY832*DCF!K$46-DCF!K$5*MAX(BY832*DCF!K$46,0)-MAX(BY832-BX832,0)/Inputs!$B$24)*DCF!K$6</f>
        <v>420.32708428266284</v>
      </c>
      <c r="DG832" s="15">
        <f ca="1">(BZ832*DCF!L$46-DCF!L$5*MAX(BZ832*DCF!L$46,0)-MAX(BZ832-BY832,0)/Inputs!$B$24)*DCF!L$6</f>
        <v>-3761.1114889311893</v>
      </c>
      <c r="DH832" s="15">
        <f ca="1">(CA832*DCF!M$46-DCF!M$5*MAX(CA832*DCF!M$46,0)-MAX(CA832-BZ832,0)/Inputs!$B$24)*DCF!M$6</f>
        <v>-2465.2083812554743</v>
      </c>
      <c r="DI832" s="15">
        <f ca="1">SUM(CB832:CL832)+BE832*DCF!M$10*(1+Inputs!$B$30)*(1-Inputs!$B$33)*(1-Inputs!$B$30/Inputs!$B$31)/(Inputs!$B$29-Inputs!$B$30)*DCF!M$6</f>
        <v>77131.039041659213</v>
      </c>
      <c r="DJ832" s="15">
        <f ca="1">SUM(CM832:CW832)+BP832*DCF!M$28*(1+Inputs!$B$30)*(1-Inputs!$B$33)*(1-Inputs!$B$30/Inputs!$B$31)/(Inputs!$B$29-Inputs!$B$30)*DCF!M$6</f>
        <v>590026.35533823632</v>
      </c>
      <c r="DK832" s="15">
        <f ca="1">SUM(CX832:DH832)+CA832*DCF!M$46*(1+Inputs!$B$30)*(1-Inputs!$B$33)*(1-Inputs!$B$30/Inputs!$B$31)/(Inputs!$B$29-Inputs!$B$30)*DCF!M$6</f>
        <v>243978.42171904608</v>
      </c>
      <c r="DM832" s="15">
        <f ca="1">DI832+DJ832+DK832+Inputs!$B$34+Inputs!$B$36-Inputs!$B$35</f>
        <v>987986.81609894161</v>
      </c>
    </row>
    <row r="833" spans="1:117" x14ac:dyDescent="0.75">
      <c r="A833" s="11">
        <v>820</v>
      </c>
      <c r="C833" s="23">
        <f t="shared" ca="1" si="471"/>
        <v>1.7194894670836305</v>
      </c>
      <c r="D833" s="23">
        <f t="shared" ca="1" si="471"/>
        <v>0.92759844467094876</v>
      </c>
      <c r="E833" s="23">
        <f t="shared" ca="1" si="471"/>
        <v>-1.3601588796786883</v>
      </c>
      <c r="F833" s="23">
        <f t="shared" ca="1" si="471"/>
        <v>-0.29994365284903279</v>
      </c>
      <c r="G833" s="23">
        <f t="shared" ca="1" si="471"/>
        <v>0.39195251640214568</v>
      </c>
      <c r="H833" s="23">
        <f t="shared" ca="1" si="471"/>
        <v>-0.26426227570923633</v>
      </c>
      <c r="I833" s="23">
        <f t="shared" ca="1" si="471"/>
        <v>0.67724473352976322</v>
      </c>
      <c r="J833" s="23">
        <f t="shared" ca="1" si="471"/>
        <v>-1.5488924216825875</v>
      </c>
      <c r="K833" s="23">
        <f t="shared" ca="1" si="471"/>
        <v>1.8072159163924284</v>
      </c>
      <c r="L833" s="23">
        <f t="shared" ca="1" si="471"/>
        <v>0.27379400447689789</v>
      </c>
      <c r="M833" s="23">
        <f t="shared" ca="1" si="471"/>
        <v>-0.13165642409965245</v>
      </c>
      <c r="N833" s="23">
        <f ca="1">SQRT(Inputs!$B$38)*C833+SQRT(1-Inputs!$B$38)*_xlfn.NORM.S.INV(RAND())</f>
        <v>1.4201858279478148</v>
      </c>
      <c r="O833" s="23">
        <f ca="1">SQRT(Inputs!$B$38)*D833+SQRT(1-Inputs!$B$38)*_xlfn.NORM.S.INV(RAND())</f>
        <v>1.6072289897354328</v>
      </c>
      <c r="P833" s="23">
        <f ca="1">SQRT(Inputs!$B$38)*E833+SQRT(1-Inputs!$B$38)*_xlfn.NORM.S.INV(RAND())</f>
        <v>-0.25251305021844184</v>
      </c>
      <c r="Q833" s="23">
        <f ca="1">SQRT(Inputs!$B$38)*F833+SQRT(1-Inputs!$B$38)*_xlfn.NORM.S.INV(RAND())</f>
        <v>1.4585057941430799</v>
      </c>
      <c r="R833" s="23">
        <f ca="1">SQRT(Inputs!$B$38)*G833+SQRT(1-Inputs!$B$38)*_xlfn.NORM.S.INV(RAND())</f>
        <v>-0.29627045894164411</v>
      </c>
      <c r="S833" s="23">
        <f ca="1">SQRT(Inputs!$B$38)*H833+SQRT(1-Inputs!$B$38)*_xlfn.NORM.S.INV(RAND())</f>
        <v>0.12787446449187734</v>
      </c>
      <c r="T833" s="23">
        <f ca="1">SQRT(Inputs!$B$38)*I833+SQRT(1-Inputs!$B$38)*_xlfn.NORM.S.INV(RAND())</f>
        <v>1.381537890997818</v>
      </c>
      <c r="U833" s="23">
        <f ca="1">SQRT(Inputs!$B$38)*J833+SQRT(1-Inputs!$B$38)*_xlfn.NORM.S.INV(RAND())</f>
        <v>-0.47334398923584675</v>
      </c>
      <c r="V833" s="23">
        <f ca="1">SQRT(Inputs!$B$38)*K833+SQRT(1-Inputs!$B$38)*_xlfn.NORM.S.INV(RAND())</f>
        <v>1.5675291044898683</v>
      </c>
      <c r="W833" s="23">
        <f ca="1">SQRT(Inputs!$B$38)*L833+SQRT(1-Inputs!$B$38)*_xlfn.NORM.S.INV(RAND())</f>
        <v>-0.14494624706087761</v>
      </c>
      <c r="X833" s="23">
        <f ca="1">SQRT(Inputs!$B$38)*M833+SQRT(1-Inputs!$B$38)*_xlfn.NORM.S.INV(RAND())</f>
        <v>6.91150961281434E-2</v>
      </c>
      <c r="Y833" s="23">
        <f ca="1">SQRT(Inputs!$B$38)*C833+SQRT(1-Inputs!$B$38)*_xlfn.NORM.S.INV(RAND())</f>
        <v>1.3745267618297485</v>
      </c>
      <c r="Z833" s="23">
        <f ca="1">SQRT(Inputs!$B$38)*D833+SQRT(1-Inputs!$B$38)*_xlfn.NORM.S.INV(RAND())</f>
        <v>-0.10045172341281394</v>
      </c>
      <c r="AA833" s="23">
        <f ca="1">SQRT(Inputs!$B$38)*E833+SQRT(1-Inputs!$B$38)*_xlfn.NORM.S.INV(RAND())</f>
        <v>-1.491261862162625</v>
      </c>
      <c r="AB833" s="23">
        <f ca="1">SQRT(Inputs!$B$38)*F833+SQRT(1-Inputs!$B$38)*_xlfn.NORM.S.INV(RAND())</f>
        <v>-0.27851267599722751</v>
      </c>
      <c r="AC833" s="23">
        <f ca="1">SQRT(Inputs!$B$38)*G833+SQRT(1-Inputs!$B$38)*_xlfn.NORM.S.INV(RAND())</f>
        <v>1.0740580884900797</v>
      </c>
      <c r="AD833" s="23">
        <f ca="1">SQRT(Inputs!$B$38)*H833+SQRT(1-Inputs!$B$38)*_xlfn.NORM.S.INV(RAND())</f>
        <v>-1.2262187250095271</v>
      </c>
      <c r="AE833" s="23">
        <f ca="1">SQRT(Inputs!$B$38)*I833+SQRT(1-Inputs!$B$38)*_xlfn.NORM.S.INV(RAND())</f>
        <v>-0.92481898913342597</v>
      </c>
      <c r="AF833" s="23">
        <f ca="1">SQRT(Inputs!$B$38)*J833+SQRT(1-Inputs!$B$38)*_xlfn.NORM.S.INV(RAND())</f>
        <v>-1.1690969209345186</v>
      </c>
      <c r="AG833" s="23">
        <f ca="1">SQRT(Inputs!$B$38)*K833+SQRT(1-Inputs!$B$38)*_xlfn.NORM.S.INV(RAND())</f>
        <v>-0.26735693614002576</v>
      </c>
      <c r="AH833" s="23">
        <f ca="1">SQRT(Inputs!$B$38)*L833+SQRT(1-Inputs!$B$38)*_xlfn.NORM.S.INV(RAND())</f>
        <v>0.44855212902449043</v>
      </c>
      <c r="AI833" s="23">
        <f ca="1">SQRT(Inputs!$B$38)*M833+SQRT(1-Inputs!$B$38)*_xlfn.NORM.S.INV(RAND())</f>
        <v>-0.18166127405588078</v>
      </c>
      <c r="AJ833" s="23">
        <f ca="1">SQRT(Inputs!$B$38)*C833+SQRT(1-Inputs!$B$38)*_xlfn.NORM.S.INV(RAND())</f>
        <v>1.8807038517923687</v>
      </c>
      <c r="AK833" s="23">
        <f ca="1">SQRT(Inputs!$B$38)*D833+SQRT(1-Inputs!$B$38)*_xlfn.NORM.S.INV(RAND())</f>
        <v>1.0075272046935764</v>
      </c>
      <c r="AL833" s="23">
        <f ca="1">SQRT(Inputs!$B$38)*E833+SQRT(1-Inputs!$B$38)*_xlfn.NORM.S.INV(RAND())</f>
        <v>-1.1397756204568823</v>
      </c>
      <c r="AM833" s="23">
        <f ca="1">SQRT(Inputs!$B$38)*F833+SQRT(1-Inputs!$B$38)*_xlfn.NORM.S.INV(RAND())</f>
        <v>0.37317725920413558</v>
      </c>
      <c r="AN833" s="23">
        <f ca="1">SQRT(Inputs!$B$38)*G833+SQRT(1-Inputs!$B$38)*_xlfn.NORM.S.INV(RAND())</f>
        <v>1.3716003217665833</v>
      </c>
      <c r="AO833" s="23">
        <f ca="1">SQRT(Inputs!$B$38)*H833+SQRT(1-Inputs!$B$38)*_xlfn.NORM.S.INV(RAND())</f>
        <v>-0.43297678757479258</v>
      </c>
      <c r="AP833" s="23">
        <f ca="1">SQRT(Inputs!$B$38)*I833+SQRT(1-Inputs!$B$38)*_xlfn.NORM.S.INV(RAND())</f>
        <v>1.1594489537955688</v>
      </c>
      <c r="AQ833" s="23">
        <f ca="1">SQRT(Inputs!$B$38)*J833+SQRT(1-Inputs!$B$38)*_xlfn.NORM.S.INV(RAND())</f>
        <v>-1.2579809561394677</v>
      </c>
      <c r="AR833" s="23">
        <f ca="1">SQRT(Inputs!$B$38)*K833+SQRT(1-Inputs!$B$38)*_xlfn.NORM.S.INV(RAND())</f>
        <v>1.4069992164015857</v>
      </c>
      <c r="AS833" s="23">
        <f ca="1">SQRT(Inputs!$B$38)*L833+SQRT(1-Inputs!$B$38)*_xlfn.NORM.S.INV(RAND())</f>
        <v>-0.13891686127397318</v>
      </c>
      <c r="AT833" s="23">
        <f ca="1">SQRT(Inputs!$B$38)*M833+SQRT(1-Inputs!$B$38)*_xlfn.NORM.S.INV(RAND())</f>
        <v>0.49823596910069201</v>
      </c>
      <c r="AU833" s="15">
        <f ca="1">Inputs!$B$6*EXP($B$8-0.5*C$5^2+C$5*N833)</f>
        <v>6244.7866813557894</v>
      </c>
      <c r="AV833" s="15">
        <f t="shared" ca="1" si="437"/>
        <v>9627.6962111396188</v>
      </c>
      <c r="AW833" s="15">
        <f t="shared" ca="1" si="438"/>
        <v>11346.171062108951</v>
      </c>
      <c r="AX833" s="15">
        <f t="shared" ca="1" si="439"/>
        <v>16621.277666505954</v>
      </c>
      <c r="AY833" s="15">
        <f t="shared" ca="1" si="440"/>
        <v>19622.07521695489</v>
      </c>
      <c r="AZ833" s="15">
        <f t="shared" ca="1" si="441"/>
        <v>24338.650070208569</v>
      </c>
      <c r="BA833" s="15">
        <f t="shared" ca="1" si="442"/>
        <v>34417.743193676091</v>
      </c>
      <c r="BB833" s="15">
        <f t="shared" ca="1" si="443"/>
        <v>40186.099665228772</v>
      </c>
      <c r="BC833" s="15">
        <f t="shared" ca="1" si="444"/>
        <v>57258.015644238505</v>
      </c>
      <c r="BD833" s="15">
        <f t="shared" ca="1" si="445"/>
        <v>69201.887383994574</v>
      </c>
      <c r="BE833" s="15">
        <f t="shared" ca="1" si="446"/>
        <v>85333.527949766241</v>
      </c>
      <c r="BF833" s="15">
        <f ca="1">Inputs!$B$13*EXP($B$9-0.5*C$6^2+C$6*Y833)</f>
        <v>18163.43864718547</v>
      </c>
      <c r="BG833" s="15">
        <f t="shared" ca="1" si="447"/>
        <v>21738.807380615901</v>
      </c>
      <c r="BH833" s="15">
        <f t="shared" ca="1" si="448"/>
        <v>20740.753770572046</v>
      </c>
      <c r="BI833" s="15">
        <f t="shared" ca="1" si="449"/>
        <v>24324.378796983379</v>
      </c>
      <c r="BJ833" s="15">
        <f t="shared" ca="1" si="450"/>
        <v>34813.438292576691</v>
      </c>
      <c r="BK833" s="15">
        <f t="shared" ca="1" si="451"/>
        <v>36157.600359681521</v>
      </c>
      <c r="BL833" s="15">
        <f t="shared" ca="1" si="452"/>
        <v>39398.748104005645</v>
      </c>
      <c r="BM833" s="15">
        <f t="shared" ca="1" si="453"/>
        <v>41882.847837464411</v>
      </c>
      <c r="BN833" s="15">
        <f t="shared" ca="1" si="454"/>
        <v>49886.468206841331</v>
      </c>
      <c r="BO833" s="15">
        <f t="shared" ca="1" si="455"/>
        <v>64665.405518926949</v>
      </c>
      <c r="BP833" s="15">
        <f t="shared" ca="1" si="456"/>
        <v>77969.633777221519</v>
      </c>
      <c r="BQ833" s="15">
        <f ca="1">Inputs!$B$20*EXP($B$10-0.5*C$7^2+C$7*AJ833)</f>
        <v>8358.0613534738841</v>
      </c>
      <c r="BR833" s="15">
        <f t="shared" ca="1" si="457"/>
        <v>15617.288292084811</v>
      </c>
      <c r="BS833" s="15">
        <f t="shared" ca="1" si="458"/>
        <v>15415.89231112527</v>
      </c>
      <c r="BT833" s="15">
        <f t="shared" ca="1" si="459"/>
        <v>23441.2272475063</v>
      </c>
      <c r="BU833" s="15">
        <f t="shared" ca="1" si="460"/>
        <v>45273.306679692127</v>
      </c>
      <c r="BV833" s="15">
        <f t="shared" ca="1" si="461"/>
        <v>57133.97165792025</v>
      </c>
      <c r="BW833" s="15">
        <f t="shared" ca="1" si="462"/>
        <v>101901.60907078338</v>
      </c>
      <c r="BX833" s="15">
        <f t="shared" ca="1" si="463"/>
        <v>110756.06891658562</v>
      </c>
      <c r="BY833" s="15">
        <f t="shared" ca="1" si="464"/>
        <v>203127.00331905452</v>
      </c>
      <c r="BZ833" s="15">
        <f t="shared" ca="1" si="465"/>
        <v>277829.16535699263</v>
      </c>
      <c r="CA833" s="15">
        <f t="shared" ca="1" si="466"/>
        <v>426394.34129643795</v>
      </c>
      <c r="CB833" s="15">
        <f ca="1">(AU833*DCF!C$10-DCF!C$5*MAX(AU833*DCF!C$10,0)-MAX(AU833-Inputs!$B$6,0)/Inputs!$B$10)*DCF!C$6</f>
        <v>1033.9295130163366</v>
      </c>
      <c r="CC833" s="15">
        <f ca="1">(AV833*DCF!D$10-DCF!D$5*MAX(AV833*DCF!D$10,0)-MAX(AV833-AU833,0)/Inputs!$B$10)*DCF!D$6</f>
        <v>1521.8517741586675</v>
      </c>
      <c r="CD833" s="15">
        <f ca="1">(AW833*DCF!E$10-DCF!E$5*MAX(AW833*DCF!E$10,0)-MAX(AW833-AV833,0)/Inputs!$B$10)*DCF!E$6</f>
        <v>2232.5785810343996</v>
      </c>
      <c r="CE833" s="15">
        <f ca="1">(AX833*DCF!F$10-DCF!F$5*MAX(AX833*DCF!F$10,0)-MAX(AX833-AW833,0)/Inputs!$B$10)*DCF!F$6</f>
        <v>2530.779526403021</v>
      </c>
      <c r="CF833" s="15">
        <f ca="1">(AY833*DCF!G$10-DCF!G$5*MAX(AY833*DCF!G$10,0)-MAX(AY833-AX833,0)/Inputs!$B$10)*DCF!G$6</f>
        <v>3466.1242575016267</v>
      </c>
      <c r="CG833" s="15">
        <f ca="1">(AZ833*DCF!H$10-DCF!H$5*MAX(AZ833*DCF!H$10,0)-MAX(AZ833-AY833,0)/Inputs!$B$10)*DCF!H$6</f>
        <v>3887.853947825155</v>
      </c>
      <c r="CH833" s="15">
        <f ca="1">(BA833*DCF!I$10-DCF!I$5*MAX(BA833*DCF!I$10,0)-MAX(BA833-AZ833,0)/Inputs!$B$10)*DCF!I$6</f>
        <v>4633.54170663895</v>
      </c>
      <c r="CI833" s="15">
        <f ca="1">(BB833*DCF!J$10-DCF!J$5*MAX(BB833*DCF!J$10,0)-MAX(BB833-BA833,0)/Inputs!$B$10)*DCF!J$6</f>
        <v>6021.9285789599162</v>
      </c>
      <c r="CJ833" s="15">
        <f ca="1">(BC833*DCF!K$10-DCF!K$5*MAX(BC833*DCF!K$10,0)-MAX(BC833-BB833,0)/Inputs!$B$10)*DCF!K$6</f>
        <v>6827.8125949482355</v>
      </c>
      <c r="CK833" s="15">
        <f ca="1">(BD833*DCF!L$10-DCF!L$5*MAX(BD833*DCF!L$10,0)-MAX(BD833-BC833,0)/Inputs!$B$10)*DCF!L$6</f>
        <v>8892.4245542428162</v>
      </c>
      <c r="CL833" s="15">
        <f ca="1">(BE833*DCF!M$10-DCF!M$5*MAX(BE833*DCF!M$10,0)-MAX(BE833-BD833,0)/Inputs!$B$10)*DCF!M$6</f>
        <v>10114.567670871071</v>
      </c>
      <c r="CM833" s="15">
        <f ca="1">(BF833*DCF!C$28-DCF!C$5*MAX(BF833*DCF!C$28,0)-MAX(BF833-Inputs!$B$13,0)/Inputs!$B$17)*DCF!C$6</f>
        <v>3978.3649788626612</v>
      </c>
      <c r="CN833" s="15">
        <f ca="1">(BG833*DCF!D$28-DCF!D$5*MAX(BG833*DCF!D$28,0)-MAX(BG833-BF833,0)/Inputs!$B$17)*DCF!D$6</f>
        <v>5639.7900731727732</v>
      </c>
      <c r="CO833" s="15">
        <f ca="1">(BH833*DCF!E$28-DCF!E$5*MAX(BH833*DCF!E$28,0)-MAX(BH833-BG833,0)/Inputs!$B$17)*DCF!E$6</f>
        <v>5874.1507868849676</v>
      </c>
      <c r="CP833" s="15">
        <f ca="1">(BI833*DCF!F$28-DCF!F$5*MAX(BI833*DCF!F$28,0)-MAX(BI833-BH833,0)/Inputs!$B$17)*DCF!F$6</f>
        <v>5950.9725386915607</v>
      </c>
      <c r="CQ833" s="15">
        <f ca="1">(BJ833*DCF!G$28-DCF!G$5*MAX(BJ833*DCF!G$28,0)-MAX(BJ833-BI833,0)/Inputs!$B$17)*DCF!G$6</f>
        <v>7268.4545059010597</v>
      </c>
      <c r="CR833" s="15">
        <f ca="1">(BK833*DCF!H$28-DCF!H$5*MAX(BK833*DCF!H$28,0)-MAX(BK833-BJ833,0)/Inputs!$B$17)*DCF!H$6</f>
        <v>8733.3284226582746</v>
      </c>
      <c r="CS833" s="15">
        <f ca="1">(BL833*DCF!I$28-DCF!I$5*MAX(BL833*DCF!I$28,0)-MAX(BL833-BK833,0)/Inputs!$B$17)*DCF!I$6</f>
        <v>8799.5312085990372</v>
      </c>
      <c r="CT833" s="15">
        <f ca="1">(BM833*DCF!J$28-DCF!J$5*MAX(BM833*DCF!J$28,0)-MAX(BM833-BL833,0)/Inputs!$B$17)*DCF!J$6</f>
        <v>9013.9806994741502</v>
      </c>
      <c r="CU833" s="15">
        <f ca="1">(BN833*DCF!K$28-DCF!K$5*MAX(BN833*DCF!K$28,0)-MAX(BN833-BM833,0)/Inputs!$B$17)*DCF!K$6</f>
        <v>9554.8487512825686</v>
      </c>
      <c r="CV833" s="15">
        <f ca="1">(BO833*DCF!L$28-DCF!L$5*MAX(BO833*DCF!L$28,0)-MAX(BO833-BN833,0)/Inputs!$B$17)*DCF!L$6</f>
        <v>11229.844319184651</v>
      </c>
      <c r="CW833" s="15">
        <f ca="1">(BP833*DCF!M$28-DCF!M$5*MAX(BP833*DCF!M$28,0)-MAX(BP833-BO833,0)/Inputs!$B$17)*DCF!M$6</f>
        <v>13279.366026040756</v>
      </c>
      <c r="CX833" s="15">
        <f ca="1">(BQ833*DCF!C$46-DCF!C$5*MAX(BQ833*DCF!C$46,0)-MAX(BQ833-Inputs!$B$20,0)/Inputs!$B$24)*DCF!C$6</f>
        <v>-4312.2826929380253</v>
      </c>
      <c r="CY833" s="15">
        <f ca="1">(BR833*DCF!D$46-DCF!D$5*MAX(BR833*DCF!D$46,0)-MAX(BR833-BQ833,0)/Inputs!$B$24)*DCF!D$6</f>
        <v>-5762.9587892387717</v>
      </c>
      <c r="CZ833" s="15">
        <f ca="1">(BS833*DCF!E$46-DCF!E$5*MAX(BS833*DCF!E$46,0)-MAX(BS833-BR833,0)/Inputs!$B$24)*DCF!E$6</f>
        <v>-1822.9561068728508</v>
      </c>
      <c r="DA833" s="15">
        <f ca="1">(BT833*DCF!F$46-DCF!F$5*MAX(BT833*DCF!F$46,0)-MAX(BT833-BS833,0)/Inputs!$B$24)*DCF!F$6</f>
        <v>-4629.4165254343488</v>
      </c>
      <c r="DB833" s="15">
        <f ca="1">(BU833*DCF!G$46-DCF!G$5*MAX(BU833*DCF!G$46,0)-MAX(BU833-BT833,0)/Inputs!$B$24)*DCF!G$6</f>
        <v>-8866.784759339529</v>
      </c>
      <c r="DC833" s="15">
        <f ca="1">(BV833*DCF!H$46-DCF!H$5*MAX(BV833*DCF!H$46,0)-MAX(BV833-BU833,0)/Inputs!$B$24)*DCF!H$6</f>
        <v>-3685.6289704843607</v>
      </c>
      <c r="DD833" s="15">
        <f ca="1">(BW833*DCF!I$46-DCF!I$5*MAX(BW833*DCF!I$46,0)-MAX(BW833-BV833,0)/Inputs!$B$24)*DCF!I$6</f>
        <v>-10497.599685102143</v>
      </c>
      <c r="DE833" s="15">
        <f ca="1">(BX833*DCF!J$46-DCF!J$5*MAX(BX833*DCF!J$46,0)-MAX(BX833-BW833,0)/Inputs!$B$24)*DCF!J$6</f>
        <v>2297.8526342042146</v>
      </c>
      <c r="DF833" s="15">
        <f ca="1">(BY833*DCF!K$46-DCF!K$5*MAX(BY833*DCF!K$46,0)-MAX(BY833-BX833,0)/Inputs!$B$24)*DCF!K$6</f>
        <v>-11025.126620080915</v>
      </c>
      <c r="DG833" s="15">
        <f ca="1">(BZ833*DCF!L$46-DCF!L$5*MAX(BZ833*DCF!L$46,0)-MAX(BZ833-BY833,0)/Inputs!$B$24)*DCF!L$6</f>
        <v>2299.6988757779636</v>
      </c>
      <c r="DH833" s="15">
        <f ca="1">(CA833*DCF!M$46-DCF!M$5*MAX(CA833*DCF!M$46,0)-MAX(CA833-BZ833,0)/Inputs!$B$24)*DCF!M$6</f>
        <v>2369.1716096114083</v>
      </c>
      <c r="DI833" s="15">
        <f ca="1">SUM(CB833:CL833)+BE833*DCF!M$10*(1+Inputs!$B$30)*(1-Inputs!$B$33)*(1-Inputs!$B$30/Inputs!$B$31)/(Inputs!$B$29-Inputs!$B$30)*DCF!M$6</f>
        <v>288647.72940888733</v>
      </c>
      <c r="DJ833" s="15">
        <f ca="1">SUM(CM833:CW833)+BP833*DCF!M$28*(1+Inputs!$B$30)*(1-Inputs!$B$33)*(1-Inputs!$B$30/Inputs!$B$31)/(Inputs!$B$29-Inputs!$B$30)*DCF!M$6</f>
        <v>378643.32810232008</v>
      </c>
      <c r="DK833" s="15">
        <f ca="1">SUM(CX833:DH833)+CA833*DCF!M$46*(1+Inputs!$B$30)*(1-Inputs!$B$33)*(1-Inputs!$B$30/Inputs!$B$31)/(Inputs!$B$29-Inputs!$B$30)*DCF!M$6</f>
        <v>615620.130253118</v>
      </c>
      <c r="DM833" s="15">
        <f ca="1">DI833+DJ833+DK833+Inputs!$B$34+Inputs!$B$36-Inputs!$B$35</f>
        <v>1359762.1877643254</v>
      </c>
    </row>
    <row r="834" spans="1:117" x14ac:dyDescent="0.75">
      <c r="A834" s="11">
        <v>821</v>
      </c>
      <c r="C834" s="23">
        <f t="shared" ref="C834:M843" ca="1" si="472">_xlfn.NORM.S.INV(RAND())</f>
        <v>0.59436683373493993</v>
      </c>
      <c r="D834" s="23">
        <f t="shared" ca="1" si="472"/>
        <v>1.4859111412040906</v>
      </c>
      <c r="E834" s="23">
        <f t="shared" ca="1" si="472"/>
        <v>0.50408414016497949</v>
      </c>
      <c r="F834" s="23">
        <f t="shared" ca="1" si="472"/>
        <v>-0.89580527454360326</v>
      </c>
      <c r="G834" s="23">
        <f t="shared" ca="1" si="472"/>
        <v>0.18606569029409797</v>
      </c>
      <c r="H834" s="23">
        <f t="shared" ca="1" si="472"/>
        <v>-0.12587130483876879</v>
      </c>
      <c r="I834" s="23">
        <f t="shared" ca="1" si="472"/>
        <v>0.42444629560888991</v>
      </c>
      <c r="J834" s="23">
        <f t="shared" ca="1" si="472"/>
        <v>-0.50315371245309337</v>
      </c>
      <c r="K834" s="23">
        <f t="shared" ca="1" si="472"/>
        <v>-0.96522807728238791</v>
      </c>
      <c r="L834" s="23">
        <f t="shared" ca="1" si="472"/>
        <v>0.62704207585840976</v>
      </c>
      <c r="M834" s="23">
        <f t="shared" ca="1" si="472"/>
        <v>1.7430118781313184</v>
      </c>
      <c r="N834" s="23">
        <f ca="1">SQRT(Inputs!$B$38)*C834+SQRT(1-Inputs!$B$38)*_xlfn.NORM.S.INV(RAND())</f>
        <v>-0.91761077040132566</v>
      </c>
      <c r="O834" s="23">
        <f ca="1">SQRT(Inputs!$B$38)*D834+SQRT(1-Inputs!$B$38)*_xlfn.NORM.S.INV(RAND())</f>
        <v>1.3303656098213428</v>
      </c>
      <c r="P834" s="23">
        <f ca="1">SQRT(Inputs!$B$38)*E834+SQRT(1-Inputs!$B$38)*_xlfn.NORM.S.INV(RAND())</f>
        <v>-0.44234403582740178</v>
      </c>
      <c r="Q834" s="23">
        <f ca="1">SQRT(Inputs!$B$38)*F834+SQRT(1-Inputs!$B$38)*_xlfn.NORM.S.INV(RAND())</f>
        <v>-0.67709759265665936</v>
      </c>
      <c r="R834" s="23">
        <f ca="1">SQRT(Inputs!$B$38)*G834+SQRT(1-Inputs!$B$38)*_xlfn.NORM.S.INV(RAND())</f>
        <v>-1.9679664601350205E-2</v>
      </c>
      <c r="S834" s="23">
        <f ca="1">SQRT(Inputs!$B$38)*H834+SQRT(1-Inputs!$B$38)*_xlfn.NORM.S.INV(RAND())</f>
        <v>0.16881025519730541</v>
      </c>
      <c r="T834" s="23">
        <f ca="1">SQRT(Inputs!$B$38)*I834+SQRT(1-Inputs!$B$38)*_xlfn.NORM.S.INV(RAND())</f>
        <v>-4.325481792342406E-3</v>
      </c>
      <c r="U834" s="23">
        <f ca="1">SQRT(Inputs!$B$38)*J834+SQRT(1-Inputs!$B$38)*_xlfn.NORM.S.INV(RAND())</f>
        <v>6.5888362582136151E-2</v>
      </c>
      <c r="V834" s="23">
        <f ca="1">SQRT(Inputs!$B$38)*K834+SQRT(1-Inputs!$B$38)*_xlfn.NORM.S.INV(RAND())</f>
        <v>-0.15648797875389808</v>
      </c>
      <c r="W834" s="23">
        <f ca="1">SQRT(Inputs!$B$38)*L834+SQRT(1-Inputs!$B$38)*_xlfn.NORM.S.INV(RAND())</f>
        <v>2.1257952692162689</v>
      </c>
      <c r="X834" s="23">
        <f ca="1">SQRT(Inputs!$B$38)*M834+SQRT(1-Inputs!$B$38)*_xlfn.NORM.S.INV(RAND())</f>
        <v>-2.4801058621755079E-2</v>
      </c>
      <c r="Y834" s="23">
        <f ca="1">SQRT(Inputs!$B$38)*C834+SQRT(1-Inputs!$B$38)*_xlfn.NORM.S.INV(RAND())</f>
        <v>-0.85606847042414858</v>
      </c>
      <c r="Z834" s="23">
        <f ca="1">SQRT(Inputs!$B$38)*D834+SQRT(1-Inputs!$B$38)*_xlfn.NORM.S.INV(RAND())</f>
        <v>0.56735588030915107</v>
      </c>
      <c r="AA834" s="23">
        <f ca="1">SQRT(Inputs!$B$38)*E834+SQRT(1-Inputs!$B$38)*_xlfn.NORM.S.INV(RAND())</f>
        <v>1.6682035854219872</v>
      </c>
      <c r="AB834" s="23">
        <f ca="1">SQRT(Inputs!$B$38)*F834+SQRT(1-Inputs!$B$38)*_xlfn.NORM.S.INV(RAND())</f>
        <v>0.53917136910844676</v>
      </c>
      <c r="AC834" s="23">
        <f ca="1">SQRT(Inputs!$B$38)*G834+SQRT(1-Inputs!$B$38)*_xlfn.NORM.S.INV(RAND())</f>
        <v>-0.19548851073744636</v>
      </c>
      <c r="AD834" s="23">
        <f ca="1">SQRT(Inputs!$B$38)*H834+SQRT(1-Inputs!$B$38)*_xlfn.NORM.S.INV(RAND())</f>
        <v>-0.62678095968344305</v>
      </c>
      <c r="AE834" s="23">
        <f ca="1">SQRT(Inputs!$B$38)*I834+SQRT(1-Inputs!$B$38)*_xlfn.NORM.S.INV(RAND())</f>
        <v>-0.75801613062475881</v>
      </c>
      <c r="AF834" s="23">
        <f ca="1">SQRT(Inputs!$B$38)*J834+SQRT(1-Inputs!$B$38)*_xlfn.NORM.S.INV(RAND())</f>
        <v>1.307315005667429</v>
      </c>
      <c r="AG834" s="23">
        <f ca="1">SQRT(Inputs!$B$38)*K834+SQRT(1-Inputs!$B$38)*_xlfn.NORM.S.INV(RAND())</f>
        <v>-0.12997822892169403</v>
      </c>
      <c r="AH834" s="23">
        <f ca="1">SQRT(Inputs!$B$38)*L834+SQRT(1-Inputs!$B$38)*_xlfn.NORM.S.INV(RAND())</f>
        <v>-0.19717835555342927</v>
      </c>
      <c r="AI834" s="23">
        <f ca="1">SQRT(Inputs!$B$38)*M834+SQRT(1-Inputs!$B$38)*_xlfn.NORM.S.INV(RAND())</f>
        <v>2.1224147533639375</v>
      </c>
      <c r="AJ834" s="23">
        <f ca="1">SQRT(Inputs!$B$38)*C834+SQRT(1-Inputs!$B$38)*_xlfn.NORM.S.INV(RAND())</f>
        <v>0.22736873051011292</v>
      </c>
      <c r="AK834" s="23">
        <f ca="1">SQRT(Inputs!$B$38)*D834+SQRT(1-Inputs!$B$38)*_xlfn.NORM.S.INV(RAND())</f>
        <v>-0.1716445336805078</v>
      </c>
      <c r="AL834" s="23">
        <f ca="1">SQRT(Inputs!$B$38)*E834+SQRT(1-Inputs!$B$38)*_xlfn.NORM.S.INV(RAND())</f>
        <v>-0.76250709401398375</v>
      </c>
      <c r="AM834" s="23">
        <f ca="1">SQRT(Inputs!$B$38)*F834+SQRT(1-Inputs!$B$38)*_xlfn.NORM.S.INV(RAND())</f>
        <v>0.2330406003677688</v>
      </c>
      <c r="AN834" s="23">
        <f ca="1">SQRT(Inputs!$B$38)*G834+SQRT(1-Inputs!$B$38)*_xlfn.NORM.S.INV(RAND())</f>
        <v>-0.7109636078236713</v>
      </c>
      <c r="AO834" s="23">
        <f ca="1">SQRT(Inputs!$B$38)*H834+SQRT(1-Inputs!$B$38)*_xlfn.NORM.S.INV(RAND())</f>
        <v>-0.58335312856538124</v>
      </c>
      <c r="AP834" s="23">
        <f ca="1">SQRT(Inputs!$B$38)*I834+SQRT(1-Inputs!$B$38)*_xlfn.NORM.S.INV(RAND())</f>
        <v>9.6534315051874681E-2</v>
      </c>
      <c r="AQ834" s="23">
        <f ca="1">SQRT(Inputs!$B$38)*J834+SQRT(1-Inputs!$B$38)*_xlfn.NORM.S.INV(RAND())</f>
        <v>1.1794876790489213</v>
      </c>
      <c r="AR834" s="23">
        <f ca="1">SQRT(Inputs!$B$38)*K834+SQRT(1-Inputs!$B$38)*_xlfn.NORM.S.INV(RAND())</f>
        <v>9.9668747110931544E-2</v>
      </c>
      <c r="AS834" s="23">
        <f ca="1">SQRT(Inputs!$B$38)*L834+SQRT(1-Inputs!$B$38)*_xlfn.NORM.S.INV(RAND())</f>
        <v>-0.58697717233823465</v>
      </c>
      <c r="AT834" s="23">
        <f ca="1">SQRT(Inputs!$B$38)*M834+SQRT(1-Inputs!$B$38)*_xlfn.NORM.S.INV(RAND())</f>
        <v>1.5705485555662086</v>
      </c>
      <c r="AU834" s="15">
        <f ca="1">Inputs!$B$6*EXP($B$8-0.5*C$5^2+C$5*N834)</f>
        <v>4277.2943986966748</v>
      </c>
      <c r="AV834" s="15">
        <f t="shared" ca="1" si="437"/>
        <v>6331.3270846712876</v>
      </c>
      <c r="AW834" s="15">
        <f t="shared" ca="1" si="438"/>
        <v>7272.8017966222851</v>
      </c>
      <c r="AX834" s="15">
        <f t="shared" ca="1" si="439"/>
        <v>8159.1322239514202</v>
      </c>
      <c r="AY834" s="15">
        <f t="shared" ca="1" si="440"/>
        <v>9948.4011097141447</v>
      </c>
      <c r="AZ834" s="15">
        <f t="shared" ca="1" si="441"/>
        <v>12395.457526200464</v>
      </c>
      <c r="BA834" s="15">
        <f t="shared" ca="1" si="442"/>
        <v>15162.005105948172</v>
      </c>
      <c r="BB834" s="15">
        <f t="shared" ca="1" si="443"/>
        <v>18685.859669209658</v>
      </c>
      <c r="BC834" s="15">
        <f t="shared" ca="1" si="444"/>
        <v>22542.318852896486</v>
      </c>
      <c r="BD834" s="15">
        <f t="shared" ca="1" si="445"/>
        <v>33691.491885730153</v>
      </c>
      <c r="BE834" s="15">
        <f t="shared" ca="1" si="446"/>
        <v>41191.450637791691</v>
      </c>
      <c r="BF834" s="15">
        <f ca="1">Inputs!$B$13*EXP($B$9-0.5*C$6^2+C$6*Y834)</f>
        <v>11672.088052768266</v>
      </c>
      <c r="BG834" s="15">
        <f t="shared" ca="1" si="447"/>
        <v>15758.608827398377</v>
      </c>
      <c r="BH834" s="15">
        <f t="shared" ca="1" si="448"/>
        <v>25391.362195732159</v>
      </c>
      <c r="BI834" s="15">
        <f t="shared" ca="1" si="449"/>
        <v>33772.440119987623</v>
      </c>
      <c r="BJ834" s="15">
        <f t="shared" ca="1" si="450"/>
        <v>40252.414822108665</v>
      </c>
      <c r="BK834" s="15">
        <f t="shared" ca="1" si="451"/>
        <v>45361.473249166025</v>
      </c>
      <c r="BL834" s="15">
        <f t="shared" ca="1" si="452"/>
        <v>50507.723410078019</v>
      </c>
      <c r="BM834" s="15">
        <f t="shared" ca="1" si="453"/>
        <v>73032.698923323464</v>
      </c>
      <c r="BN834" s="15">
        <f t="shared" ca="1" si="454"/>
        <v>88432.855741646563</v>
      </c>
      <c r="BO834" s="15">
        <f t="shared" ca="1" si="455"/>
        <v>106341.99722619288</v>
      </c>
      <c r="BP834" s="15">
        <f t="shared" ca="1" si="456"/>
        <v>166466.9569034348</v>
      </c>
      <c r="BQ834" s="15">
        <f ca="1">Inputs!$B$20*EXP($B$10-0.5*C$7^2+C$7*AJ834)</f>
        <v>4649.7672252509337</v>
      </c>
      <c r="BR834" s="15">
        <f t="shared" ca="1" si="457"/>
        <v>5974.4246769785377</v>
      </c>
      <c r="BS834" s="15">
        <f t="shared" ca="1" si="458"/>
        <v>6572.2802622982781</v>
      </c>
      <c r="BT834" s="15">
        <f t="shared" ca="1" si="459"/>
        <v>9633.0110912710625</v>
      </c>
      <c r="BU834" s="15">
        <f t="shared" ca="1" si="460"/>
        <v>11240.231429201795</v>
      </c>
      <c r="BV834" s="15">
        <f t="shared" ca="1" si="461"/>
        <v>13712.40845698396</v>
      </c>
      <c r="BW834" s="15">
        <f t="shared" ca="1" si="462"/>
        <v>19529.866592989805</v>
      </c>
      <c r="BX834" s="15">
        <f t="shared" ca="1" si="463"/>
        <v>34602.183665358323</v>
      </c>
      <c r="BY834" s="15">
        <f t="shared" ca="1" si="464"/>
        <v>49416.944076199798</v>
      </c>
      <c r="BZ834" s="15">
        <f t="shared" ca="1" si="465"/>
        <v>62246.338859192037</v>
      </c>
      <c r="CA834" s="15">
        <f t="shared" ca="1" si="466"/>
        <v>115585.29053073589</v>
      </c>
      <c r="CB834" s="15">
        <f ca="1">(AU834*DCF!C$10-DCF!C$5*MAX(AU834*DCF!C$10,0)-MAX(AU834-Inputs!$B$6,0)/Inputs!$B$10)*DCF!C$6</f>
        <v>1047.9580836791395</v>
      </c>
      <c r="CC834" s="15">
        <f ca="1">(AV834*DCF!D$10-DCF!D$5*MAX(AV834*DCF!D$10,0)-MAX(AV834-AU834,0)/Inputs!$B$10)*DCF!D$6</f>
        <v>1042.3959709349872</v>
      </c>
      <c r="CD834" s="15">
        <f ca="1">(AW834*DCF!E$10-DCF!E$5*MAX(AW834*DCF!E$10,0)-MAX(AW834-AV834,0)/Inputs!$B$10)*DCF!E$6</f>
        <v>1467.1150684009049</v>
      </c>
      <c r="CE834" s="15">
        <f ca="1">(AX834*DCF!F$10-DCF!F$5*MAX(AX834*DCF!F$10,0)-MAX(AX834-AW834,0)/Inputs!$B$10)*DCF!F$6</f>
        <v>1596.7021741976996</v>
      </c>
      <c r="CF834" s="15">
        <f ca="1">(AY834*DCF!G$10-DCF!G$5*MAX(AY834*DCF!G$10,0)-MAX(AY834-AX834,0)/Inputs!$B$10)*DCF!G$6</f>
        <v>1705.8386564134839</v>
      </c>
      <c r="CG834" s="15">
        <f ca="1">(AZ834*DCF!H$10-DCF!H$5*MAX(AZ834*DCF!H$10,0)-MAX(AZ834-AY834,0)/Inputs!$B$10)*DCF!H$6</f>
        <v>1972.0682337155336</v>
      </c>
      <c r="CH834" s="15">
        <f ca="1">(BA834*DCF!I$10-DCF!I$5*MAX(BA834*DCF!I$10,0)-MAX(BA834-AZ834,0)/Inputs!$B$10)*DCF!I$6</f>
        <v>2315.7344870803618</v>
      </c>
      <c r="CI834" s="15">
        <f ca="1">(BB834*DCF!J$10-DCF!J$5*MAX(BB834*DCF!J$10,0)-MAX(BB834-BA834,0)/Inputs!$B$10)*DCF!J$6</f>
        <v>2672.5547858914829</v>
      </c>
      <c r="CJ834" s="15">
        <f ca="1">(BC834*DCF!K$10-DCF!K$5*MAX(BC834*DCF!K$10,0)-MAX(BC834-BB834,0)/Inputs!$B$10)*DCF!K$6</f>
        <v>3089.1057239721667</v>
      </c>
      <c r="CK834" s="15">
        <f ca="1">(BD834*DCF!L$10-DCF!L$5*MAX(BD834*DCF!L$10,0)-MAX(BD834-BC834,0)/Inputs!$B$10)*DCF!L$6</f>
        <v>3639.5490586805481</v>
      </c>
      <c r="CL834" s="15">
        <f ca="1">(BE834*DCF!M$10-DCF!M$5*MAX(BE834*DCF!M$10,0)-MAX(BE834-BD834,0)/Inputs!$B$10)*DCF!M$6</f>
        <v>4916.6962478354399</v>
      </c>
      <c r="CM834" s="15">
        <f ca="1">(BF834*DCF!C$28-DCF!C$5*MAX(BF834*DCF!C$28,0)-MAX(BF834-Inputs!$B$13,0)/Inputs!$B$17)*DCF!C$6</f>
        <v>3496.404529713293</v>
      </c>
      <c r="CN834" s="15">
        <f ca="1">(BG834*DCF!D$28-DCF!D$5*MAX(BG834*DCF!D$28,0)-MAX(BG834-BF834,0)/Inputs!$B$17)*DCF!D$6</f>
        <v>3769.4315065683968</v>
      </c>
      <c r="CO834" s="15">
        <f ca="1">(BH834*DCF!E$28-DCF!E$5*MAX(BH834*DCF!E$28,0)-MAX(BH834-BG834,0)/Inputs!$B$17)*DCF!E$6</f>
        <v>5292.8028075405246</v>
      </c>
      <c r="CP834" s="15">
        <f ca="1">(BI834*DCF!F$28-DCF!F$5*MAX(BI834*DCF!F$28,0)-MAX(BI834-BH834,0)/Inputs!$B$17)*DCF!F$6</f>
        <v>7642.4201882231446</v>
      </c>
      <c r="CQ834" s="15">
        <f ca="1">(BJ834*DCF!G$28-DCF!G$5*MAX(BJ834*DCF!G$28,0)-MAX(BJ834-BI834,0)/Inputs!$B$17)*DCF!G$6</f>
        <v>9353.9266892243013</v>
      </c>
      <c r="CR834" s="15">
        <f ca="1">(BK834*DCF!H$28-DCF!H$5*MAX(BK834*DCF!H$28,0)-MAX(BK834-BJ834,0)/Inputs!$B$17)*DCF!H$6</f>
        <v>10424.588494079379</v>
      </c>
      <c r="CS834" s="15">
        <f ca="1">(BL834*DCF!I$28-DCF!I$5*MAX(BL834*DCF!I$28,0)-MAX(BL834-BK834,0)/Inputs!$B$17)*DCF!I$6</f>
        <v>11138.399888928956</v>
      </c>
      <c r="CT834" s="15">
        <f ca="1">(BM834*DCF!J$28-DCF!J$5*MAX(BM834*DCF!J$28,0)-MAX(BM834-BL834,0)/Inputs!$B$17)*DCF!J$6</f>
        <v>13305.727023153495</v>
      </c>
      <c r="CU834" s="15">
        <f ca="1">(BN834*DCF!K$28-DCF!K$5*MAX(BN834*DCF!K$28,0)-MAX(BN834-BM834,0)/Inputs!$B$17)*DCF!K$6</f>
        <v>16789.22229772275</v>
      </c>
      <c r="CV834" s="15">
        <f ca="1">(BO834*DCF!L$28-DCF!L$5*MAX(BO834*DCF!L$28,0)-MAX(BO834-BN834,0)/Inputs!$B$17)*DCF!L$6</f>
        <v>19191.011329489898</v>
      </c>
      <c r="CW834" s="15">
        <f ca="1">(BP834*DCF!M$28-DCF!M$5*MAX(BP834*DCF!M$28,0)-MAX(BP834-BO834,0)/Inputs!$B$17)*DCF!M$6</f>
        <v>25036.106525415089</v>
      </c>
      <c r="CX834" s="15">
        <f ca="1">(BQ834*DCF!C$46-DCF!C$5*MAX(BQ834*DCF!C$46,0)-MAX(BQ834-Inputs!$B$20,0)/Inputs!$B$24)*DCF!C$6</f>
        <v>-1743.0257911669287</v>
      </c>
      <c r="CY834" s="15">
        <f ca="1">(BR834*DCF!D$46-DCF!D$5*MAX(BR834*DCF!D$46,0)-MAX(BR834-BQ834,0)/Inputs!$B$24)*DCF!D$6</f>
        <v>-1584.9153059727319</v>
      </c>
      <c r="CZ834" s="15">
        <f ca="1">(BS834*DCF!E$46-DCF!E$5*MAX(BS834*DCF!E$46,0)-MAX(BS834-BR834,0)/Inputs!$B$24)*DCF!E$6</f>
        <v>-1012.8417972443468</v>
      </c>
      <c r="DA834" s="15">
        <f ca="1">(BT834*DCF!F$46-DCF!F$5*MAX(BT834*DCF!F$46,0)-MAX(BT834-BS834,0)/Inputs!$B$24)*DCF!F$6</f>
        <v>-1816.0456241198517</v>
      </c>
      <c r="DB834" s="15">
        <f ca="1">(BU834*DCF!G$46-DCF!G$5*MAX(BU834*DCF!G$46,0)-MAX(BU834-BT834,0)/Inputs!$B$24)*DCF!G$6</f>
        <v>-918.73634417607354</v>
      </c>
      <c r="DC834" s="15">
        <f ca="1">(BV834*DCF!H$46-DCF!H$5*MAX(BV834*DCF!H$46,0)-MAX(BV834-BU834,0)/Inputs!$B$24)*DCF!H$6</f>
        <v>-768.21386410334708</v>
      </c>
      <c r="DD834" s="15">
        <f ca="1">(BW834*DCF!I$46-DCF!I$5*MAX(BW834*DCF!I$46,0)-MAX(BW834-BV834,0)/Inputs!$B$24)*DCF!I$6</f>
        <v>-1218.9173411161823</v>
      </c>
      <c r="DE834" s="15">
        <f ca="1">(BX834*DCF!J$46-DCF!J$5*MAX(BX834*DCF!J$46,0)-MAX(BX834-BW834,0)/Inputs!$B$24)*DCF!J$6</f>
        <v>-2545.4663506443217</v>
      </c>
      <c r="DF834" s="15">
        <f ca="1">(BY834*DCF!K$46-DCF!K$5*MAX(BY834*DCF!K$46,0)-MAX(BY834-BX834,0)/Inputs!$B$24)*DCF!K$6</f>
        <v>-806.36105922145748</v>
      </c>
      <c r="DG834" s="15">
        <f ca="1">(BZ834*DCF!L$46-DCF!L$5*MAX(BZ834*DCF!L$46,0)-MAX(BZ834-BY834,0)/Inputs!$B$24)*DCF!L$6</f>
        <v>1399.4671465120907</v>
      </c>
      <c r="DH834" s="15">
        <f ca="1">(CA834*DCF!M$46-DCF!M$5*MAX(CA834*DCF!M$46,0)-MAX(CA834-BZ834,0)/Inputs!$B$24)*DCF!M$6</f>
        <v>-2089.4054289746737</v>
      </c>
      <c r="DI834" s="15">
        <f ca="1">SUM(CB834:CL834)+BE834*DCF!M$10*(1+Inputs!$B$30)*(1-Inputs!$B$33)*(1-Inputs!$B$30/Inputs!$B$31)/(Inputs!$B$29-Inputs!$B$30)*DCF!M$6</f>
        <v>140102.07031632063</v>
      </c>
      <c r="DJ834" s="15">
        <f ca="1">SUM(CM834:CW834)+BP834*DCF!M$28*(1+Inputs!$B$30)*(1-Inputs!$B$33)*(1-Inputs!$B$30/Inputs!$B$31)/(Inputs!$B$29-Inputs!$B$30)*DCF!M$6</f>
        <v>743146.3644265593</v>
      </c>
      <c r="DK834" s="15">
        <f ca="1">SUM(CX834:DH834)+CA834*DCF!M$46*(1+Inputs!$B$30)*(1-Inputs!$B$33)*(1-Inputs!$B$30/Inputs!$B$31)/(Inputs!$B$29-Inputs!$B$30)*DCF!M$6</f>
        <v>165604.08935325663</v>
      </c>
      <c r="DM834" s="15">
        <f ca="1">DI834+DJ834+DK834+Inputs!$B$34+Inputs!$B$36-Inputs!$B$35</f>
        <v>1125703.5240961364</v>
      </c>
    </row>
    <row r="835" spans="1:117" x14ac:dyDescent="0.75">
      <c r="A835" s="11">
        <v>822</v>
      </c>
      <c r="C835" s="23">
        <f t="shared" ca="1" si="472"/>
        <v>1.2916959239411065</v>
      </c>
      <c r="D835" s="23">
        <f t="shared" ca="1" si="472"/>
        <v>-0.29260425510378257</v>
      </c>
      <c r="E835" s="23">
        <f t="shared" ca="1" si="472"/>
        <v>3.2039249573581254</v>
      </c>
      <c r="F835" s="23">
        <f t="shared" ca="1" si="472"/>
        <v>-1.1129212121346084</v>
      </c>
      <c r="G835" s="23">
        <f t="shared" ca="1" si="472"/>
        <v>0.51506390298981741</v>
      </c>
      <c r="H835" s="23">
        <f t="shared" ca="1" si="472"/>
        <v>-1.2246689151386403</v>
      </c>
      <c r="I835" s="23">
        <f t="shared" ca="1" si="472"/>
        <v>-0.81282528410392696</v>
      </c>
      <c r="J835" s="23">
        <f t="shared" ca="1" si="472"/>
        <v>-1.3220793277374259</v>
      </c>
      <c r="K835" s="23">
        <f t="shared" ca="1" si="472"/>
        <v>1.0901809946322214</v>
      </c>
      <c r="L835" s="23">
        <f t="shared" ca="1" si="472"/>
        <v>2.9683489371405184E-3</v>
      </c>
      <c r="M835" s="23">
        <f t="shared" ca="1" si="472"/>
        <v>0.39997038567564336</v>
      </c>
      <c r="N835" s="23">
        <f ca="1">SQRT(Inputs!$B$38)*C835+SQRT(1-Inputs!$B$38)*_xlfn.NORM.S.INV(RAND())</f>
        <v>0.62102570372993582</v>
      </c>
      <c r="O835" s="23">
        <f ca="1">SQRT(Inputs!$B$38)*D835+SQRT(1-Inputs!$B$38)*_xlfn.NORM.S.INV(RAND())</f>
        <v>-0.87156169099522074</v>
      </c>
      <c r="P835" s="23">
        <f ca="1">SQRT(Inputs!$B$38)*E835+SQRT(1-Inputs!$B$38)*_xlfn.NORM.S.INV(RAND())</f>
        <v>2.7079560959841515</v>
      </c>
      <c r="Q835" s="23">
        <f ca="1">SQRT(Inputs!$B$38)*F835+SQRT(1-Inputs!$B$38)*_xlfn.NORM.S.INV(RAND())</f>
        <v>-1.0253962704268766</v>
      </c>
      <c r="R835" s="23">
        <f ca="1">SQRT(Inputs!$B$38)*G835+SQRT(1-Inputs!$B$38)*_xlfn.NORM.S.INV(RAND())</f>
        <v>1.4447776306563567</v>
      </c>
      <c r="S835" s="23">
        <f ca="1">SQRT(Inputs!$B$38)*H835+SQRT(1-Inputs!$B$38)*_xlfn.NORM.S.INV(RAND())</f>
        <v>-0.86740260782532164</v>
      </c>
      <c r="T835" s="23">
        <f ca="1">SQRT(Inputs!$B$38)*I835+SQRT(1-Inputs!$B$38)*_xlfn.NORM.S.INV(RAND())</f>
        <v>-1.1270060251028744</v>
      </c>
      <c r="U835" s="23">
        <f ca="1">SQRT(Inputs!$B$38)*J835+SQRT(1-Inputs!$B$38)*_xlfn.NORM.S.INV(RAND())</f>
        <v>0.25993371922723985</v>
      </c>
      <c r="V835" s="23">
        <f ca="1">SQRT(Inputs!$B$38)*K835+SQRT(1-Inputs!$B$38)*_xlfn.NORM.S.INV(RAND())</f>
        <v>1.4424296287716416</v>
      </c>
      <c r="W835" s="23">
        <f ca="1">SQRT(Inputs!$B$38)*L835+SQRT(1-Inputs!$B$38)*_xlfn.NORM.S.INV(RAND())</f>
        <v>-0.66820714262277314</v>
      </c>
      <c r="X835" s="23">
        <f ca="1">SQRT(Inputs!$B$38)*M835+SQRT(1-Inputs!$B$38)*_xlfn.NORM.S.INV(RAND())</f>
        <v>-1.7851617446464625</v>
      </c>
      <c r="Y835" s="23">
        <f ca="1">SQRT(Inputs!$B$38)*C835+SQRT(1-Inputs!$B$38)*_xlfn.NORM.S.INV(RAND())</f>
        <v>8.0435408266626873E-2</v>
      </c>
      <c r="Z835" s="23">
        <f ca="1">SQRT(Inputs!$B$38)*D835+SQRT(1-Inputs!$B$38)*_xlfn.NORM.S.INV(RAND())</f>
        <v>-0.76809622417102863</v>
      </c>
      <c r="AA835" s="23">
        <f ca="1">SQRT(Inputs!$B$38)*E835+SQRT(1-Inputs!$B$38)*_xlfn.NORM.S.INV(RAND())</f>
        <v>0.9317769132726107</v>
      </c>
      <c r="AB835" s="23">
        <f ca="1">SQRT(Inputs!$B$38)*F835+SQRT(1-Inputs!$B$38)*_xlfn.NORM.S.INV(RAND())</f>
        <v>0.47808865047279803</v>
      </c>
      <c r="AC835" s="23">
        <f ca="1">SQRT(Inputs!$B$38)*G835+SQRT(1-Inputs!$B$38)*_xlfn.NORM.S.INV(RAND())</f>
        <v>0.46083605570369612</v>
      </c>
      <c r="AD835" s="23">
        <f ca="1">SQRT(Inputs!$B$38)*H835+SQRT(1-Inputs!$B$38)*_xlfn.NORM.S.INV(RAND())</f>
        <v>-1.6770222559666434</v>
      </c>
      <c r="AE835" s="23">
        <f ca="1">SQRT(Inputs!$B$38)*I835+SQRT(1-Inputs!$B$38)*_xlfn.NORM.S.INV(RAND())</f>
        <v>-0.21418245078917739</v>
      </c>
      <c r="AF835" s="23">
        <f ca="1">SQRT(Inputs!$B$38)*J835+SQRT(1-Inputs!$B$38)*_xlfn.NORM.S.INV(RAND())</f>
        <v>-1.1998701954593485</v>
      </c>
      <c r="AG835" s="23">
        <f ca="1">SQRT(Inputs!$B$38)*K835+SQRT(1-Inputs!$B$38)*_xlfn.NORM.S.INV(RAND())</f>
        <v>1.3586427663978742</v>
      </c>
      <c r="AH835" s="23">
        <f ca="1">SQRT(Inputs!$B$38)*L835+SQRT(1-Inputs!$B$38)*_xlfn.NORM.S.INV(RAND())</f>
        <v>-2.2003541187697948</v>
      </c>
      <c r="AI835" s="23">
        <f ca="1">SQRT(Inputs!$B$38)*M835+SQRT(1-Inputs!$B$38)*_xlfn.NORM.S.INV(RAND())</f>
        <v>-0.4781822335650287</v>
      </c>
      <c r="AJ835" s="23">
        <f ca="1">SQRT(Inputs!$B$38)*C835+SQRT(1-Inputs!$B$38)*_xlfn.NORM.S.INV(RAND())</f>
        <v>7.0659535607390689E-2</v>
      </c>
      <c r="AK835" s="23">
        <f ca="1">SQRT(Inputs!$B$38)*D835+SQRT(1-Inputs!$B$38)*_xlfn.NORM.S.INV(RAND())</f>
        <v>0.33864488344576349</v>
      </c>
      <c r="AL835" s="23">
        <f ca="1">SQRT(Inputs!$B$38)*E835+SQRT(1-Inputs!$B$38)*_xlfn.NORM.S.INV(RAND())</f>
        <v>2.3262235579536301</v>
      </c>
      <c r="AM835" s="23">
        <f ca="1">SQRT(Inputs!$B$38)*F835+SQRT(1-Inputs!$B$38)*_xlfn.NORM.S.INV(RAND())</f>
        <v>-0.81064468862583294</v>
      </c>
      <c r="AN835" s="23">
        <f ca="1">SQRT(Inputs!$B$38)*G835+SQRT(1-Inputs!$B$38)*_xlfn.NORM.S.INV(RAND())</f>
        <v>0.16642116373142915</v>
      </c>
      <c r="AO835" s="23">
        <f ca="1">SQRT(Inputs!$B$38)*H835+SQRT(1-Inputs!$B$38)*_xlfn.NORM.S.INV(RAND())</f>
        <v>1.0528189757017699</v>
      </c>
      <c r="AP835" s="23">
        <f ca="1">SQRT(Inputs!$B$38)*I835+SQRT(1-Inputs!$B$38)*_xlfn.NORM.S.INV(RAND())</f>
        <v>-1.5684761027928733</v>
      </c>
      <c r="AQ835" s="23">
        <f ca="1">SQRT(Inputs!$B$38)*J835+SQRT(1-Inputs!$B$38)*_xlfn.NORM.S.INV(RAND())</f>
        <v>1.2271873953023416</v>
      </c>
      <c r="AR835" s="23">
        <f ca="1">SQRT(Inputs!$B$38)*K835+SQRT(1-Inputs!$B$38)*_xlfn.NORM.S.INV(RAND())</f>
        <v>-4.8251566352006559E-2</v>
      </c>
      <c r="AS835" s="23">
        <f ca="1">SQRT(Inputs!$B$38)*L835+SQRT(1-Inputs!$B$38)*_xlfn.NORM.S.INV(RAND())</f>
        <v>-0.37388371070231663</v>
      </c>
      <c r="AT835" s="23">
        <f ca="1">SQRT(Inputs!$B$38)*M835+SQRT(1-Inputs!$B$38)*_xlfn.NORM.S.INV(RAND())</f>
        <v>-0.52378975943883299</v>
      </c>
      <c r="AU835" s="15">
        <f ca="1">Inputs!$B$6*EXP($B$8-0.5*C$5^2+C$5*N835)</f>
        <v>5487.015471370376</v>
      </c>
      <c r="AV835" s="15">
        <f t="shared" ca="1" si="437"/>
        <v>5875.6688304279842</v>
      </c>
      <c r="AW835" s="15">
        <f t="shared" ca="1" si="438"/>
        <v>10322.931596835928</v>
      </c>
      <c r="AX835" s="15">
        <f t="shared" ca="1" si="439"/>
        <v>11087.851349223552</v>
      </c>
      <c r="AY835" s="15">
        <f t="shared" ca="1" si="440"/>
        <v>16041.113499751882</v>
      </c>
      <c r="AZ835" s="15">
        <f t="shared" ca="1" si="441"/>
        <v>17831.491699298866</v>
      </c>
      <c r="BA835" s="15">
        <f t="shared" ca="1" si="442"/>
        <v>19393.330985248467</v>
      </c>
      <c r="BB835" s="15">
        <f t="shared" ca="1" si="443"/>
        <v>24369.808657422476</v>
      </c>
      <c r="BC835" s="15">
        <f t="shared" ca="1" si="444"/>
        <v>34305.842161977111</v>
      </c>
      <c r="BD835" s="15">
        <f t="shared" ca="1" si="445"/>
        <v>39481.55970515938</v>
      </c>
      <c r="BE835" s="15">
        <f t="shared" ca="1" si="446"/>
        <v>41119.600250798656</v>
      </c>
      <c r="BF835" s="15">
        <f ca="1">Inputs!$B$13*EXP($B$9-0.5*C$6^2+C$6*Y835)</f>
        <v>14053.339945862555</v>
      </c>
      <c r="BG835" s="15">
        <f t="shared" ca="1" si="447"/>
        <v>14910.709165831255</v>
      </c>
      <c r="BH835" s="15">
        <f t="shared" ca="1" si="448"/>
        <v>21262.822333128159</v>
      </c>
      <c r="BI835" s="15">
        <f t="shared" ca="1" si="449"/>
        <v>28016.520133187903</v>
      </c>
      <c r="BJ835" s="15">
        <f t="shared" ca="1" si="450"/>
        <v>36705.45949890132</v>
      </c>
      <c r="BK835" s="15">
        <f t="shared" ca="1" si="451"/>
        <v>35853.289598125397</v>
      </c>
      <c r="BL835" s="15">
        <f t="shared" ca="1" si="452"/>
        <v>42835.823256082447</v>
      </c>
      <c r="BM835" s="15">
        <f t="shared" ca="1" si="453"/>
        <v>45362.882148108343</v>
      </c>
      <c r="BN835" s="15">
        <f t="shared" ca="1" si="454"/>
        <v>65655.454666784339</v>
      </c>
      <c r="BO835" s="15">
        <f t="shared" ca="1" si="455"/>
        <v>62551.34768961931</v>
      </c>
      <c r="BP835" s="15">
        <f t="shared" ca="1" si="456"/>
        <v>72928.98094825336</v>
      </c>
      <c r="BQ835" s="15">
        <f ca="1">Inputs!$B$20*EXP($B$10-0.5*C$7^2+C$7*AJ835)</f>
        <v>4398.3748513708133</v>
      </c>
      <c r="BR835" s="15">
        <f t="shared" ca="1" si="457"/>
        <v>6645.6565124703684</v>
      </c>
      <c r="BS835" s="15">
        <f t="shared" ca="1" si="458"/>
        <v>17750.771025644004</v>
      </c>
      <c r="BT835" s="15">
        <f t="shared" ca="1" si="459"/>
        <v>19785.941558969582</v>
      </c>
      <c r="BU835" s="15">
        <f t="shared" ca="1" si="460"/>
        <v>28547.686876148538</v>
      </c>
      <c r="BV835" s="15">
        <f t="shared" ca="1" si="461"/>
        <v>50350.313013213454</v>
      </c>
      <c r="BW835" s="15">
        <f t="shared" ca="1" si="462"/>
        <v>50413.067084030787</v>
      </c>
      <c r="BX835" s="15">
        <f t="shared" ca="1" si="463"/>
        <v>90177.941476745546</v>
      </c>
      <c r="BY835" s="15">
        <f t="shared" ca="1" si="464"/>
        <v>125193.50798112061</v>
      </c>
      <c r="BZ835" s="15">
        <f t="shared" ca="1" si="465"/>
        <v>163995.78833467158</v>
      </c>
      <c r="CA835" s="15">
        <f t="shared" ca="1" si="466"/>
        <v>209890.12045474566</v>
      </c>
      <c r="CB835" s="15">
        <f ca="1">(AU835*DCF!C$10-DCF!C$5*MAX(AU835*DCF!C$10,0)-MAX(AU835-Inputs!$B$6,0)/Inputs!$B$10)*DCF!C$6</f>
        <v>1039.3325568092969</v>
      </c>
      <c r="CC835" s="15">
        <f ca="1">(AV835*DCF!D$10-DCF!D$5*MAX(AV835*DCF!D$10,0)-MAX(AV835-AU835,0)/Inputs!$B$10)*DCF!D$6</f>
        <v>1337.3915212419356</v>
      </c>
      <c r="CD835" s="15">
        <f ca="1">(AW835*DCF!E$10-DCF!E$5*MAX(AW835*DCF!E$10,0)-MAX(AW835-AV835,0)/Inputs!$B$10)*DCF!E$6</f>
        <v>1381.692834862652</v>
      </c>
      <c r="CE835" s="15">
        <f ca="1">(AX835*DCF!F$10-DCF!F$5*MAX(AX835*DCF!F$10,0)-MAX(AX835-AW835,0)/Inputs!$B$10)*DCF!F$6</f>
        <v>2261.2994431257175</v>
      </c>
      <c r="CF835" s="15">
        <f ca="1">(AY835*DCF!G$10-DCF!G$5*MAX(AY835*DCF!G$10,0)-MAX(AY835-AX835,0)/Inputs!$B$10)*DCF!G$6</f>
        <v>2353.0060104518761</v>
      </c>
      <c r="CG835" s="15">
        <f ca="1">(AZ835*DCF!H$10-DCF!H$5*MAX(AZ835*DCF!H$10,0)-MAX(AZ835-AY835,0)/Inputs!$B$10)*DCF!H$6</f>
        <v>3144.0831575229909</v>
      </c>
      <c r="CH835" s="15">
        <f ca="1">(BA835*DCF!I$10-DCF!I$5*MAX(BA835*DCF!I$10,0)-MAX(BA835-AZ835,0)/Inputs!$B$10)*DCF!I$6</f>
        <v>3286.2577353338747</v>
      </c>
      <c r="CI835" s="15">
        <f ca="1">(BB835*DCF!J$10-DCF!J$5*MAX(BB835*DCF!J$10,0)-MAX(BB835-BA835,0)/Inputs!$B$10)*DCF!J$6</f>
        <v>3427.812526025788</v>
      </c>
      <c r="CJ835" s="15">
        <f ca="1">(BC835*DCF!K$10-DCF!K$5*MAX(BC835*DCF!K$10,0)-MAX(BC835-BB835,0)/Inputs!$B$10)*DCF!K$6</f>
        <v>4131.7961966654848</v>
      </c>
      <c r="CK835" s="15">
        <f ca="1">(BD835*DCF!L$10-DCF!L$5*MAX(BD835*DCF!L$10,0)-MAX(BD835-BC835,0)/Inputs!$B$10)*DCF!L$6</f>
        <v>5285.265903081955</v>
      </c>
      <c r="CL835" s="15">
        <f ca="1">(BE835*DCF!M$10-DCF!M$5*MAX(BE835*DCF!M$10,0)-MAX(BE835-BD835,0)/Inputs!$B$10)*DCF!M$6</f>
        <v>5606.8259927232002</v>
      </c>
      <c r="CM835" s="15">
        <f ca="1">(BF835*DCF!C$28-DCF!C$5*MAX(BF835*DCF!C$28,0)-MAX(BF835-Inputs!$B$13,0)/Inputs!$B$17)*DCF!C$6</f>
        <v>3673.2042904472983</v>
      </c>
      <c r="CN835" s="15">
        <f ca="1">(BG835*DCF!D$28-DCF!D$5*MAX(BG835*DCF!D$28,0)-MAX(BG835-BF835,0)/Inputs!$B$17)*DCF!D$6</f>
        <v>4208.6315824311105</v>
      </c>
      <c r="CO835" s="15">
        <f ca="1">(BH835*DCF!E$28-DCF!E$5*MAX(BH835*DCF!E$28,0)-MAX(BH835-BG835,0)/Inputs!$B$17)*DCF!E$6</f>
        <v>4770.0958301657602</v>
      </c>
      <c r="CP835" s="15">
        <f ca="1">(BI835*DCF!F$28-DCF!F$5*MAX(BI835*DCF!F$28,0)-MAX(BI835-BH835,0)/Inputs!$B$17)*DCF!F$6</f>
        <v>6376.1298020187278</v>
      </c>
      <c r="CQ835" s="15">
        <f ca="1">(BJ835*DCF!G$28-DCF!G$5*MAX(BJ835*DCF!G$28,0)-MAX(BJ835-BI835,0)/Inputs!$B$17)*DCF!G$6</f>
        <v>8062.1161854357842</v>
      </c>
      <c r="CR835" s="15">
        <f ca="1">(BK835*DCF!H$28-DCF!H$5*MAX(BK835*DCF!H$28,0)-MAX(BK835-BJ835,0)/Inputs!$B$17)*DCF!H$6</f>
        <v>8866.9140772151277</v>
      </c>
      <c r="CS835" s="15">
        <f ca="1">(BL835*DCF!I$28-DCF!I$5*MAX(BL835*DCF!I$28,0)-MAX(BL835-BK835,0)/Inputs!$B$17)*DCF!I$6</f>
        <v>9070.7662902169977</v>
      </c>
      <c r="CT835" s="15">
        <f ca="1">(BM835*DCF!J$28-DCF!J$5*MAX(BM835*DCF!J$28,0)-MAX(BM835-BL835,0)/Inputs!$B$17)*DCF!J$6</f>
        <v>9784.621217244081</v>
      </c>
      <c r="CU835" s="15">
        <f ca="1">(BN835*DCF!K$28-DCF!K$5*MAX(BN835*DCF!K$28,0)-MAX(BN835-BM835,0)/Inputs!$B$17)*DCF!K$6</f>
        <v>11379.761342884231</v>
      </c>
      <c r="CV835" s="15">
        <f ca="1">(BO835*DCF!L$28-DCF!L$5*MAX(BO835*DCF!L$28,0)-MAX(BO835-BN835,0)/Inputs!$B$17)*DCF!L$6</f>
        <v>12480.306808956904</v>
      </c>
      <c r="CW835" s="15">
        <f ca="1">(BP835*DCF!M$28-DCF!M$5*MAX(BP835*DCF!M$28,0)-MAX(BP835-BO835,0)/Inputs!$B$17)*DCF!M$6</f>
        <v>12636.875691816913</v>
      </c>
      <c r="CX835" s="15">
        <f ca="1">(BQ835*DCF!C$46-DCF!C$5*MAX(BQ835*DCF!C$46,0)-MAX(BQ835-Inputs!$B$20,0)/Inputs!$B$24)*DCF!C$6</f>
        <v>-1568.850936284628</v>
      </c>
      <c r="CY835" s="15">
        <f ca="1">(BR835*DCF!D$46-DCF!D$5*MAX(BR835*DCF!D$46,0)-MAX(BR835-BQ835,0)/Inputs!$B$24)*DCF!D$6</f>
        <v>-2093.1550186251793</v>
      </c>
      <c r="CZ835" s="15">
        <f ca="1">(BS835*DCF!E$46-DCF!E$5*MAX(BS835*DCF!E$46,0)-MAX(BS835-BR835,0)/Inputs!$B$24)*DCF!E$6</f>
        <v>-6476.3900023195665</v>
      </c>
      <c r="DA835" s="15">
        <f ca="1">(BT835*DCF!F$46-DCF!F$5*MAX(BT835*DCF!F$46,0)-MAX(BT835-BS835,0)/Inputs!$B$24)*DCF!F$6</f>
        <v>-2182.0072884215861</v>
      </c>
      <c r="DB835" s="15">
        <f ca="1">(BU835*DCF!G$46-DCF!G$5*MAX(BU835*DCF!G$46,0)-MAX(BU835-BT835,0)/Inputs!$B$24)*DCF!G$6</f>
        <v>-3907.565796920248</v>
      </c>
      <c r="DC835" s="15">
        <f ca="1">(BV835*DCF!H$46-DCF!H$5*MAX(BV835*DCF!H$46,0)-MAX(BV835-BU835,0)/Inputs!$B$24)*DCF!H$6</f>
        <v>-6775.0324851862142</v>
      </c>
      <c r="DD835" s="15">
        <f ca="1">(BW835*DCF!I$46-DCF!I$5*MAX(BW835*DCF!I$46,0)-MAX(BW835-BV835,0)/Inputs!$B$24)*DCF!I$6</f>
        <v>1146.2950569487709</v>
      </c>
      <c r="DE835" s="15">
        <f ca="1">(BX835*DCF!J$46-DCF!J$5*MAX(BX835*DCF!J$46,0)-MAX(BX835-BW835,0)/Inputs!$B$24)*DCF!J$6</f>
        <v>-6762.2798230734261</v>
      </c>
      <c r="DF835" s="15">
        <f ca="1">(BY835*DCF!K$46-DCF!K$5*MAX(BY835*DCF!K$46,0)-MAX(BY835-BX835,0)/Inputs!$B$24)*DCF!K$6</f>
        <v>-1426.4104721952453</v>
      </c>
      <c r="DG835" s="15">
        <f ca="1">(BZ835*DCF!L$46-DCF!L$5*MAX(BZ835*DCF!L$46,0)-MAX(BZ835-BY835,0)/Inputs!$B$24)*DCF!L$6</f>
        <v>2555.1861187548416</v>
      </c>
      <c r="DH835" s="15">
        <f ca="1">(CA835*DCF!M$46-DCF!M$5*MAX(CA835*DCF!M$46,0)-MAX(CA835-BZ835,0)/Inputs!$B$24)*DCF!M$6</f>
        <v>6860.0669040169614</v>
      </c>
      <c r="DI835" s="15">
        <f ca="1">SUM(CB835:CL835)+BE835*DCF!M$10*(1+Inputs!$B$30)*(1-Inputs!$B$33)*(1-Inputs!$B$30/Inputs!$B$31)/(Inputs!$B$29-Inputs!$B$30)*DCF!M$6</f>
        <v>147691.15512623906</v>
      </c>
      <c r="DJ835" s="15">
        <f ca="1">SUM(CM835:CW835)+BP835*DCF!M$28*(1+Inputs!$B$30)*(1-Inputs!$B$33)*(1-Inputs!$B$30/Inputs!$B$31)/(Inputs!$B$29-Inputs!$B$30)*DCF!M$6</f>
        <v>361925.84760539851</v>
      </c>
      <c r="DK835" s="15">
        <f ca="1">SUM(CX835:DH835)+CA835*DCF!M$46*(1+Inputs!$B$30)*(1-Inputs!$B$33)*(1-Inputs!$B$30/Inputs!$B$31)/(Inputs!$B$29-Inputs!$B$30)*DCF!M$6</f>
        <v>303884.84555395343</v>
      </c>
      <c r="DM835" s="15">
        <f ca="1">DI835+DJ835+DK835+Inputs!$B$34+Inputs!$B$36-Inputs!$B$35</f>
        <v>890352.848285591</v>
      </c>
    </row>
    <row r="836" spans="1:117" x14ac:dyDescent="0.75">
      <c r="A836" s="11">
        <v>823</v>
      </c>
      <c r="C836" s="23">
        <f t="shared" ca="1" si="472"/>
        <v>1.1714452619677498</v>
      </c>
      <c r="D836" s="23">
        <f t="shared" ca="1" si="472"/>
        <v>-1.2525668061614748</v>
      </c>
      <c r="E836" s="23">
        <f t="shared" ca="1" si="472"/>
        <v>0.88299728925159338</v>
      </c>
      <c r="F836" s="23">
        <f t="shared" ca="1" si="472"/>
        <v>-0.40449695691694376</v>
      </c>
      <c r="G836" s="23">
        <f t="shared" ca="1" si="472"/>
        <v>-0.87010028518753202</v>
      </c>
      <c r="H836" s="23">
        <f t="shared" ca="1" si="472"/>
        <v>2.3522211932385583E-2</v>
      </c>
      <c r="I836" s="23">
        <f t="shared" ca="1" si="472"/>
        <v>-1.6683698452237337</v>
      </c>
      <c r="J836" s="23">
        <f t="shared" ca="1" si="472"/>
        <v>0.38076385302511723</v>
      </c>
      <c r="K836" s="23">
        <f t="shared" ca="1" si="472"/>
        <v>1.3358908771690797E-4</v>
      </c>
      <c r="L836" s="23">
        <f t="shared" ca="1" si="472"/>
        <v>2.1079065954167975</v>
      </c>
      <c r="M836" s="23">
        <f t="shared" ca="1" si="472"/>
        <v>-0.68665696682894228</v>
      </c>
      <c r="N836" s="23">
        <f ca="1">SQRT(Inputs!$B$38)*C836+SQRT(1-Inputs!$B$38)*_xlfn.NORM.S.INV(RAND())</f>
        <v>0.19974506182992657</v>
      </c>
      <c r="O836" s="23">
        <f ca="1">SQRT(Inputs!$B$38)*D836+SQRT(1-Inputs!$B$38)*_xlfn.NORM.S.INV(RAND())</f>
        <v>-0.49904061919546894</v>
      </c>
      <c r="P836" s="23">
        <f ca="1">SQRT(Inputs!$B$38)*E836+SQRT(1-Inputs!$B$38)*_xlfn.NORM.S.INV(RAND())</f>
        <v>0.44054535259503924</v>
      </c>
      <c r="Q836" s="23">
        <f ca="1">SQRT(Inputs!$B$38)*F836+SQRT(1-Inputs!$B$38)*_xlfn.NORM.S.INV(RAND())</f>
        <v>1.0231249105608664</v>
      </c>
      <c r="R836" s="23">
        <f ca="1">SQRT(Inputs!$B$38)*G836+SQRT(1-Inputs!$B$38)*_xlfn.NORM.S.INV(RAND())</f>
        <v>-1.2793748627833896</v>
      </c>
      <c r="S836" s="23">
        <f ca="1">SQRT(Inputs!$B$38)*H836+SQRT(1-Inputs!$B$38)*_xlfn.NORM.S.INV(RAND())</f>
        <v>0.26558010566211404</v>
      </c>
      <c r="T836" s="23">
        <f ca="1">SQRT(Inputs!$B$38)*I836+SQRT(1-Inputs!$B$38)*_xlfn.NORM.S.INV(RAND())</f>
        <v>-0.6162368278170447</v>
      </c>
      <c r="U836" s="23">
        <f ca="1">SQRT(Inputs!$B$38)*J836+SQRT(1-Inputs!$B$38)*_xlfn.NORM.S.INV(RAND())</f>
        <v>-0.27249532936174925</v>
      </c>
      <c r="V836" s="23">
        <f ca="1">SQRT(Inputs!$B$38)*K836+SQRT(1-Inputs!$B$38)*_xlfn.NORM.S.INV(RAND())</f>
        <v>-1.1686901798540603</v>
      </c>
      <c r="W836" s="23">
        <f ca="1">SQRT(Inputs!$B$38)*L836+SQRT(1-Inputs!$B$38)*_xlfn.NORM.S.INV(RAND())</f>
        <v>2.1888744092192587</v>
      </c>
      <c r="X836" s="23">
        <f ca="1">SQRT(Inputs!$B$38)*M836+SQRT(1-Inputs!$B$38)*_xlfn.NORM.S.INV(RAND())</f>
        <v>0.43765373713356936</v>
      </c>
      <c r="Y836" s="23">
        <f ca="1">SQRT(Inputs!$B$38)*C836+SQRT(1-Inputs!$B$38)*_xlfn.NORM.S.INV(RAND())</f>
        <v>7.5030297252523526E-2</v>
      </c>
      <c r="Z836" s="23">
        <f ca="1">SQRT(Inputs!$B$38)*D836+SQRT(1-Inputs!$B$38)*_xlfn.NORM.S.INV(RAND())</f>
        <v>-0.67466133888461011</v>
      </c>
      <c r="AA836" s="23">
        <f ca="1">SQRT(Inputs!$B$38)*E836+SQRT(1-Inputs!$B$38)*_xlfn.NORM.S.INV(RAND())</f>
        <v>1.771427997013912</v>
      </c>
      <c r="AB836" s="23">
        <f ca="1">SQRT(Inputs!$B$38)*F836+SQRT(1-Inputs!$B$38)*_xlfn.NORM.S.INV(RAND())</f>
        <v>-0.93979910696764446</v>
      </c>
      <c r="AC836" s="23">
        <f ca="1">SQRT(Inputs!$B$38)*G836+SQRT(1-Inputs!$B$38)*_xlfn.NORM.S.INV(RAND())</f>
        <v>-1.3506311530397239</v>
      </c>
      <c r="AD836" s="23">
        <f ca="1">SQRT(Inputs!$B$38)*H836+SQRT(1-Inputs!$B$38)*_xlfn.NORM.S.INV(RAND())</f>
        <v>-0.18019788772312678</v>
      </c>
      <c r="AE836" s="23">
        <f ca="1">SQRT(Inputs!$B$38)*I836+SQRT(1-Inputs!$B$38)*_xlfn.NORM.S.INV(RAND())</f>
        <v>-0.43562767376934819</v>
      </c>
      <c r="AF836" s="23">
        <f ca="1">SQRT(Inputs!$B$38)*J836+SQRT(1-Inputs!$B$38)*_xlfn.NORM.S.INV(RAND())</f>
        <v>0.26087035668423736</v>
      </c>
      <c r="AG836" s="23">
        <f ca="1">SQRT(Inputs!$B$38)*K836+SQRT(1-Inputs!$B$38)*_xlfn.NORM.S.INV(RAND())</f>
        <v>-0.13756500387633702</v>
      </c>
      <c r="AH836" s="23">
        <f ca="1">SQRT(Inputs!$B$38)*L836+SQRT(1-Inputs!$B$38)*_xlfn.NORM.S.INV(RAND())</f>
        <v>4.0538153156024492E-3</v>
      </c>
      <c r="AI836" s="23">
        <f ca="1">SQRT(Inputs!$B$38)*M836+SQRT(1-Inputs!$B$38)*_xlfn.NORM.S.INV(RAND())</f>
        <v>-1.7953265906734401</v>
      </c>
      <c r="AJ836" s="23">
        <f ca="1">SQRT(Inputs!$B$38)*C836+SQRT(1-Inputs!$B$38)*_xlfn.NORM.S.INV(RAND())</f>
        <v>-1.8281591653222575</v>
      </c>
      <c r="AK836" s="23">
        <f ca="1">SQRT(Inputs!$B$38)*D836+SQRT(1-Inputs!$B$38)*_xlfn.NORM.S.INV(RAND())</f>
        <v>-0.12197851400266968</v>
      </c>
      <c r="AL836" s="23">
        <f ca="1">SQRT(Inputs!$B$38)*E836+SQRT(1-Inputs!$B$38)*_xlfn.NORM.S.INV(RAND())</f>
        <v>0.17952601522239597</v>
      </c>
      <c r="AM836" s="23">
        <f ca="1">SQRT(Inputs!$B$38)*F836+SQRT(1-Inputs!$B$38)*_xlfn.NORM.S.INV(RAND())</f>
        <v>0.73842434845301652</v>
      </c>
      <c r="AN836" s="23">
        <f ca="1">SQRT(Inputs!$B$38)*G836+SQRT(1-Inputs!$B$38)*_xlfn.NORM.S.INV(RAND())</f>
        <v>-0.17245628061213081</v>
      </c>
      <c r="AO836" s="23">
        <f ca="1">SQRT(Inputs!$B$38)*H836+SQRT(1-Inputs!$B$38)*_xlfn.NORM.S.INV(RAND())</f>
        <v>-0.25012447131308185</v>
      </c>
      <c r="AP836" s="23">
        <f ca="1">SQRT(Inputs!$B$38)*I836+SQRT(1-Inputs!$B$38)*_xlfn.NORM.S.INV(RAND())</f>
        <v>-0.89943189813444535</v>
      </c>
      <c r="AQ836" s="23">
        <f ca="1">SQRT(Inputs!$B$38)*J836+SQRT(1-Inputs!$B$38)*_xlfn.NORM.S.INV(RAND())</f>
        <v>-0.55947055339167384</v>
      </c>
      <c r="AR836" s="23">
        <f ca="1">SQRT(Inputs!$B$38)*K836+SQRT(1-Inputs!$B$38)*_xlfn.NORM.S.INV(RAND())</f>
        <v>0.21694001731459597</v>
      </c>
      <c r="AS836" s="23">
        <f ca="1">SQRT(Inputs!$B$38)*L836+SQRT(1-Inputs!$B$38)*_xlfn.NORM.S.INV(RAND())</f>
        <v>0.64617513344721156</v>
      </c>
      <c r="AT836" s="23">
        <f ca="1">SQRT(Inputs!$B$38)*M836+SQRT(1-Inputs!$B$38)*_xlfn.NORM.S.INV(RAND())</f>
        <v>-0.5983381569720283</v>
      </c>
      <c r="AU836" s="15">
        <f ca="1">Inputs!$B$6*EXP($B$8-0.5*C$5^2+C$5*N836)</f>
        <v>5125.3073022521075</v>
      </c>
      <c r="AV836" s="15">
        <f t="shared" ca="1" si="437"/>
        <v>5797.3355490090089</v>
      </c>
      <c r="AW836" s="15">
        <f t="shared" ca="1" si="438"/>
        <v>7501.5923894348534</v>
      </c>
      <c r="AX836" s="15">
        <f t="shared" ca="1" si="439"/>
        <v>10407.48488561444</v>
      </c>
      <c r="AY836" s="15">
        <f t="shared" ca="1" si="440"/>
        <v>10953.752186140358</v>
      </c>
      <c r="AZ836" s="15">
        <f t="shared" ca="1" si="441"/>
        <v>13794.314769939025</v>
      </c>
      <c r="BA836" s="15">
        <f t="shared" ca="1" si="442"/>
        <v>15826.355750851997</v>
      </c>
      <c r="BB836" s="15">
        <f t="shared" ca="1" si="443"/>
        <v>18854.441840791245</v>
      </c>
      <c r="BC836" s="15">
        <f t="shared" ca="1" si="444"/>
        <v>20628.385656152266</v>
      </c>
      <c r="BD836" s="15">
        <f t="shared" ca="1" si="445"/>
        <v>31013.389944782681</v>
      </c>
      <c r="BE836" s="15">
        <f t="shared" ca="1" si="446"/>
        <v>39548.38901978419</v>
      </c>
      <c r="BF836" s="15">
        <f ca="1">Inputs!$B$13*EXP($B$9-0.5*C$6^2+C$6*Y836)</f>
        <v>14038.289143845357</v>
      </c>
      <c r="BG836" s="15">
        <f t="shared" ca="1" si="447"/>
        <v>15147.982907815151</v>
      </c>
      <c r="BH836" s="15">
        <f t="shared" ca="1" si="448"/>
        <v>24828.946021399552</v>
      </c>
      <c r="BI836" s="15">
        <f t="shared" ca="1" si="449"/>
        <v>26300.917756309122</v>
      </c>
      <c r="BJ836" s="15">
        <f t="shared" ca="1" si="450"/>
        <v>26539.125849871529</v>
      </c>
      <c r="BK836" s="15">
        <f t="shared" ca="1" si="451"/>
        <v>31782.395222452797</v>
      </c>
      <c r="BL836" s="15">
        <f t="shared" ca="1" si="452"/>
        <v>36897.894878195963</v>
      </c>
      <c r="BM836" s="15">
        <f t="shared" ca="1" si="453"/>
        <v>46849.400823706732</v>
      </c>
      <c r="BN836" s="15">
        <f t="shared" ca="1" si="454"/>
        <v>56676.822457667738</v>
      </c>
      <c r="BO836" s="15">
        <f t="shared" ca="1" si="455"/>
        <v>69767.852957519426</v>
      </c>
      <c r="BP836" s="15">
        <f t="shared" ca="1" si="456"/>
        <v>70066.443131874548</v>
      </c>
      <c r="BQ836" s="15">
        <f ca="1">Inputs!$B$20*EXP($B$10-0.5*C$7^2+C$7*AJ836)</f>
        <v>2242.8715780549246</v>
      </c>
      <c r="BR836" s="15">
        <f t="shared" ca="1" si="457"/>
        <v>2927.6515416097982</v>
      </c>
      <c r="BS836" s="15">
        <f t="shared" ca="1" si="458"/>
        <v>4221.2372350173027</v>
      </c>
      <c r="BT836" s="15">
        <f t="shared" ca="1" si="459"/>
        <v>7064.2138138044056</v>
      </c>
      <c r="BU836" s="15">
        <f t="shared" ca="1" si="460"/>
        <v>9390.0240321428955</v>
      </c>
      <c r="BV836" s="15">
        <f t="shared" ca="1" si="461"/>
        <v>12348.387682145243</v>
      </c>
      <c r="BW836" s="15">
        <f t="shared" ca="1" si="462"/>
        <v>14244.541400595521</v>
      </c>
      <c r="BX836" s="15">
        <f t="shared" ca="1" si="463"/>
        <v>17809.455313259899</v>
      </c>
      <c r="BY836" s="15">
        <f t="shared" ca="1" si="464"/>
        <v>26011.610028327879</v>
      </c>
      <c r="BZ836" s="15">
        <f t="shared" ca="1" si="465"/>
        <v>41101.492517870836</v>
      </c>
      <c r="CA836" s="15">
        <f t="shared" ca="1" si="466"/>
        <v>51911.509951306805</v>
      </c>
      <c r="CB836" s="15">
        <f ca="1">(AU836*DCF!C$10-DCF!C$5*MAX(AU836*DCF!C$10,0)-MAX(AU836-Inputs!$B$6,0)/Inputs!$B$10)*DCF!C$6</f>
        <v>1041.9116005262717</v>
      </c>
      <c r="CC836" s="15">
        <f ca="1">(AV836*DCF!D$10-DCF!D$5*MAX(AV836*DCF!D$10,0)-MAX(AV836-AU836,0)/Inputs!$B$10)*DCF!D$6</f>
        <v>1249.2047646688181</v>
      </c>
      <c r="CD836" s="15">
        <f ca="1">(AW836*DCF!E$10-DCF!E$5*MAX(AW836*DCF!E$10,0)-MAX(AW836-AV836,0)/Inputs!$B$10)*DCF!E$6</f>
        <v>1348.1290508216555</v>
      </c>
      <c r="CE836" s="15">
        <f ca="1">(AX836*DCF!F$10-DCF!F$5*MAX(AX836*DCF!F$10,0)-MAX(AX836-AW836,0)/Inputs!$B$10)*DCF!F$6</f>
        <v>1667.2931813650384</v>
      </c>
      <c r="CF836" s="15">
        <f ca="1">(AY836*DCF!G$10-DCF!G$5*MAX(AY836*DCF!G$10,0)-MAX(AY836-AX836,0)/Inputs!$B$10)*DCF!G$6</f>
        <v>2151.9074253356416</v>
      </c>
      <c r="CG836" s="15">
        <f ca="1">(AZ836*DCF!H$10-DCF!H$5*MAX(AZ836*DCF!H$10,0)-MAX(AZ836-AY836,0)/Inputs!$B$10)*DCF!H$6</f>
        <v>2173.7832964252575</v>
      </c>
      <c r="CH836" s="15">
        <f ca="1">(BA836*DCF!I$10-DCF!I$5*MAX(BA836*DCF!I$10,0)-MAX(BA836-AZ836,0)/Inputs!$B$10)*DCF!I$6</f>
        <v>2557.5719313118498</v>
      </c>
      <c r="CI836" s="15">
        <f ca="1">(BB836*DCF!J$10-DCF!J$5*MAX(BB836*DCF!J$10,0)-MAX(BB836-BA836,0)/Inputs!$B$10)*DCF!J$6</f>
        <v>2776.609420223514</v>
      </c>
      <c r="CJ836" s="15">
        <f ca="1">(BC836*DCF!K$10-DCF!K$5*MAX(BC836*DCF!K$10,0)-MAX(BC836-BB836,0)/Inputs!$B$10)*DCF!K$6</f>
        <v>3072.5136670979946</v>
      </c>
      <c r="CK836" s="15">
        <f ca="1">(BD836*DCF!L$10-DCF!L$5*MAX(BD836*DCF!L$10,0)-MAX(BD836-BC836,0)/Inputs!$B$10)*DCF!L$6</f>
        <v>3334.4597508828861</v>
      </c>
      <c r="CL836" s="15">
        <f ca="1">(BE836*DCF!M$10-DCF!M$5*MAX(BE836*DCF!M$10,0)-MAX(BE836-BD836,0)/Inputs!$B$10)*DCF!M$6</f>
        <v>4561.1923762142551</v>
      </c>
      <c r="CM836" s="15">
        <f ca="1">(BF836*DCF!C$28-DCF!C$5*MAX(BF836*DCF!C$28,0)-MAX(BF836-Inputs!$B$13,0)/Inputs!$B$17)*DCF!C$6</f>
        <v>3672.0868201774742</v>
      </c>
      <c r="CN836" s="15">
        <f ca="1">(BG836*DCF!D$28-DCF!D$5*MAX(BG836*DCF!D$28,0)-MAX(BG836-BF836,0)/Inputs!$B$17)*DCF!D$6</f>
        <v>4224.6817776612661</v>
      </c>
      <c r="CO836" s="15">
        <f ca="1">(BH836*DCF!E$28-DCF!E$5*MAX(BH836*DCF!E$28,0)-MAX(BH836-BG836,0)/Inputs!$B$17)*DCF!E$6</f>
        <v>5124.0150551454826</v>
      </c>
      <c r="CP836" s="15">
        <f ca="1">(BI836*DCF!F$28-DCF!F$5*MAX(BI836*DCF!F$28,0)-MAX(BI836-BH836,0)/Inputs!$B$17)*DCF!F$6</f>
        <v>6872.0106613518656</v>
      </c>
      <c r="CQ836" s="15">
        <f ca="1">(BJ836*DCF!G$28-DCF!G$5*MAX(BJ836*DCF!G$28,0)-MAX(BJ836-BI836,0)/Inputs!$B$17)*DCF!G$6</f>
        <v>6845.7133053882144</v>
      </c>
      <c r="CR836" s="15">
        <f ca="1">(BK836*DCF!H$28-DCF!H$5*MAX(BK836*DCF!H$28,0)-MAX(BK836-BJ836,0)/Inputs!$B$17)*DCF!H$6</f>
        <v>7045.480069297585</v>
      </c>
      <c r="CS836" s="15">
        <f ca="1">(BL836*DCF!I$28-DCF!I$5*MAX(BL836*DCF!I$28,0)-MAX(BL836-BK836,0)/Inputs!$B$17)*DCF!I$6</f>
        <v>7942.421015491358</v>
      </c>
      <c r="CT836" s="15">
        <f ca="1">(BM836*DCF!J$28-DCF!J$5*MAX(BM836*DCF!J$28,0)-MAX(BM836-BL836,0)/Inputs!$B$17)*DCF!J$6</f>
        <v>9131.8172572110689</v>
      </c>
      <c r="CU836" s="15">
        <f ca="1">(BN836*DCF!K$28-DCF!K$5*MAX(BN836*DCF!K$28,0)-MAX(BN836-BM836,0)/Inputs!$B$17)*DCF!K$6</f>
        <v>10765.466353192898</v>
      </c>
      <c r="CV836" s="15">
        <f ca="1">(BO836*DCF!L$28-DCF!L$5*MAX(BO836*DCF!L$28,0)-MAX(BO836-BN836,0)/Inputs!$B$17)*DCF!L$6</f>
        <v>12438.879153274682</v>
      </c>
      <c r="CW836" s="15">
        <f ca="1">(BP836*DCF!M$28-DCF!M$5*MAX(BP836*DCF!M$28,0)-MAX(BP836-BO836,0)/Inputs!$B$17)*DCF!M$6</f>
        <v>13151.830761331703</v>
      </c>
      <c r="CX836" s="15">
        <f ca="1">(BQ836*DCF!C$46-DCF!C$5*MAX(BQ836*DCF!C$46,0)-MAX(BQ836-Inputs!$B$20,0)/Inputs!$B$24)*DCF!C$6</f>
        <v>-517.98419816510955</v>
      </c>
      <c r="CY836" s="15">
        <f ca="1">(BR836*DCF!D$46-DCF!D$5*MAX(BR836*DCF!D$46,0)-MAX(BR836-BQ836,0)/Inputs!$B$24)*DCF!D$6</f>
        <v>-791.87177069536574</v>
      </c>
      <c r="CZ836" s="15">
        <f ca="1">(BS836*DCF!E$46-DCF!E$5*MAX(BS836*DCF!E$46,0)-MAX(BS836-BR836,0)/Inputs!$B$24)*DCF!E$6</f>
        <v>-1009.0645212566095</v>
      </c>
      <c r="DA836" s="15">
        <f ca="1">(BT836*DCF!F$46-DCF!F$5*MAX(BT836*DCF!F$46,0)-MAX(BT836-BS836,0)/Inputs!$B$24)*DCF!F$6</f>
        <v>-1549.6783589698521</v>
      </c>
      <c r="DB836" s="15">
        <f ca="1">(BU836*DCF!G$46-DCF!G$5*MAX(BU836*DCF!G$46,0)-MAX(BU836-BT836,0)/Inputs!$B$24)*DCF!G$6</f>
        <v>-1098.2184610691743</v>
      </c>
      <c r="DC836" s="15">
        <f ca="1">(BV836*DCF!H$46-DCF!H$5*MAX(BV836*DCF!H$46,0)-MAX(BV836-BU836,0)/Inputs!$B$24)*DCF!H$6</f>
        <v>-919.29337804341071</v>
      </c>
      <c r="DD836" s="15">
        <f ca="1">(BW836*DCF!I$46-DCF!I$5*MAX(BW836*DCF!I$46,0)-MAX(BW836-BV836,0)/Inputs!$B$24)*DCF!I$6</f>
        <v>-215.32917439460394</v>
      </c>
      <c r="DE836" s="15">
        <f ca="1">(BX836*DCF!J$46-DCF!J$5*MAX(BX836*DCF!J$46,0)-MAX(BX836-BW836,0)/Inputs!$B$24)*DCF!J$6</f>
        <v>-198.29954030498322</v>
      </c>
      <c r="DF836" s="15">
        <f ca="1">(BY836*DCF!K$46-DCF!K$5*MAX(BY836*DCF!K$46,0)-MAX(BY836-BX836,0)/Inputs!$B$24)*DCF!K$6</f>
        <v>-523.43952573295041</v>
      </c>
      <c r="DG836" s="15">
        <f ca="1">(BZ836*DCF!L$46-DCF!L$5*MAX(BZ836*DCF!L$46,0)-MAX(BZ836-BY836,0)/Inputs!$B$24)*DCF!L$6</f>
        <v>-573.73434754860625</v>
      </c>
      <c r="DH836" s="15">
        <f ca="1">(CA836*DCF!M$46-DCF!M$5*MAX(CA836*DCF!M$46,0)-MAX(CA836-BZ836,0)/Inputs!$B$24)*DCF!M$6</f>
        <v>1809.7574487099585</v>
      </c>
      <c r="DI836" s="15">
        <f ca="1">SUM(CB836:CL836)+BE836*DCF!M$10*(1+Inputs!$B$30)*(1-Inputs!$B$33)*(1-Inputs!$B$30/Inputs!$B$31)/(Inputs!$B$29-Inputs!$B$30)*DCF!M$6</f>
        <v>135998.26608023662</v>
      </c>
      <c r="DJ836" s="15">
        <f ca="1">SUM(CM836:CW836)+BP836*DCF!M$28*(1+Inputs!$B$30)*(1-Inputs!$B$33)*(1-Inputs!$B$30/Inputs!$B$31)/(Inputs!$B$29-Inputs!$B$30)*DCF!M$6</f>
        <v>347208.85258792102</v>
      </c>
      <c r="DK836" s="15">
        <f ca="1">SUM(CX836:DH836)+CA836*DCF!M$46*(1+Inputs!$B$30)*(1-Inputs!$B$33)*(1-Inputs!$B$30/Inputs!$B$31)/(Inputs!$B$29-Inputs!$B$30)*DCF!M$6</f>
        <v>74674.187868718422</v>
      </c>
      <c r="DM836" s="15">
        <f ca="1">DI836+DJ836+DK836+Inputs!$B$34+Inputs!$B$36-Inputs!$B$35</f>
        <v>634732.30653687601</v>
      </c>
    </row>
    <row r="837" spans="1:117" x14ac:dyDescent="0.75">
      <c r="A837" s="11">
        <v>824</v>
      </c>
      <c r="C837" s="23">
        <f t="shared" ca="1" si="472"/>
        <v>2.5868699941350983</v>
      </c>
      <c r="D837" s="23">
        <f t="shared" ca="1" si="472"/>
        <v>0.32808856707358836</v>
      </c>
      <c r="E837" s="23">
        <f t="shared" ca="1" si="472"/>
        <v>-0.30769962536947432</v>
      </c>
      <c r="F837" s="23">
        <f t="shared" ca="1" si="472"/>
        <v>6.0654763222547987E-2</v>
      </c>
      <c r="G837" s="23">
        <f t="shared" ca="1" si="472"/>
        <v>0.5669907963726093</v>
      </c>
      <c r="H837" s="23">
        <f t="shared" ca="1" si="472"/>
        <v>0.95370934524279882</v>
      </c>
      <c r="I837" s="23">
        <f t="shared" ca="1" si="472"/>
        <v>2.0715588435345968</v>
      </c>
      <c r="J837" s="23">
        <f t="shared" ca="1" si="472"/>
        <v>-0.57289608941381243</v>
      </c>
      <c r="K837" s="23">
        <f t="shared" ca="1" si="472"/>
        <v>-0.46555081661293518</v>
      </c>
      <c r="L837" s="23">
        <f t="shared" ca="1" si="472"/>
        <v>-1.3910061489030281</v>
      </c>
      <c r="M837" s="23">
        <f t="shared" ca="1" si="472"/>
        <v>-1.0183040290900018</v>
      </c>
      <c r="N837" s="23">
        <f ca="1">SQRT(Inputs!$B$38)*C837+SQRT(1-Inputs!$B$38)*_xlfn.NORM.S.INV(RAND())</f>
        <v>2.9963417642130592</v>
      </c>
      <c r="O837" s="23">
        <f ca="1">SQRT(Inputs!$B$38)*D837+SQRT(1-Inputs!$B$38)*_xlfn.NORM.S.INV(RAND())</f>
        <v>0.48856784099053241</v>
      </c>
      <c r="P837" s="23">
        <f ca="1">SQRT(Inputs!$B$38)*E837+SQRT(1-Inputs!$B$38)*_xlfn.NORM.S.INV(RAND())</f>
        <v>-0.88931172050073493</v>
      </c>
      <c r="Q837" s="23">
        <f ca="1">SQRT(Inputs!$B$38)*F837+SQRT(1-Inputs!$B$38)*_xlfn.NORM.S.INV(RAND())</f>
        <v>-1.1411168281713293</v>
      </c>
      <c r="R837" s="23">
        <f ca="1">SQRT(Inputs!$B$38)*G837+SQRT(1-Inputs!$B$38)*_xlfn.NORM.S.INV(RAND())</f>
        <v>0.96201696485300614</v>
      </c>
      <c r="S837" s="23">
        <f ca="1">SQRT(Inputs!$B$38)*H837+SQRT(1-Inputs!$B$38)*_xlfn.NORM.S.INV(RAND())</f>
        <v>-3.8935223589042778E-3</v>
      </c>
      <c r="T837" s="23">
        <f ca="1">SQRT(Inputs!$B$38)*I837+SQRT(1-Inputs!$B$38)*_xlfn.NORM.S.INV(RAND())</f>
        <v>2.1706073304446085</v>
      </c>
      <c r="U837" s="23">
        <f ca="1">SQRT(Inputs!$B$38)*J837+SQRT(1-Inputs!$B$38)*_xlfn.NORM.S.INV(RAND())</f>
        <v>1.3636451959284859</v>
      </c>
      <c r="V837" s="23">
        <f ca="1">SQRT(Inputs!$B$38)*K837+SQRT(1-Inputs!$B$38)*_xlfn.NORM.S.INV(RAND())</f>
        <v>-1.2750239163722676</v>
      </c>
      <c r="W837" s="23">
        <f ca="1">SQRT(Inputs!$B$38)*L837+SQRT(1-Inputs!$B$38)*_xlfn.NORM.S.INV(RAND())</f>
        <v>-1.5989135279919542</v>
      </c>
      <c r="X837" s="23">
        <f ca="1">SQRT(Inputs!$B$38)*M837+SQRT(1-Inputs!$B$38)*_xlfn.NORM.S.INV(RAND())</f>
        <v>-1.7524448183198937</v>
      </c>
      <c r="Y837" s="23">
        <f ca="1">SQRT(Inputs!$B$38)*C837+SQRT(1-Inputs!$B$38)*_xlfn.NORM.S.INV(RAND())</f>
        <v>1.4124866555439932</v>
      </c>
      <c r="Z837" s="23">
        <f ca="1">SQRT(Inputs!$B$38)*D837+SQRT(1-Inputs!$B$38)*_xlfn.NORM.S.INV(RAND())</f>
        <v>-0.58830900266308617</v>
      </c>
      <c r="AA837" s="23">
        <f ca="1">SQRT(Inputs!$B$38)*E837+SQRT(1-Inputs!$B$38)*_xlfn.NORM.S.INV(RAND())</f>
        <v>-9.5135052187250865E-2</v>
      </c>
      <c r="AB837" s="23">
        <f ca="1">SQRT(Inputs!$B$38)*F837+SQRT(1-Inputs!$B$38)*_xlfn.NORM.S.INV(RAND())</f>
        <v>7.7341980034871916E-2</v>
      </c>
      <c r="AC837" s="23">
        <f ca="1">SQRT(Inputs!$B$38)*G837+SQRT(1-Inputs!$B$38)*_xlfn.NORM.S.INV(RAND())</f>
        <v>0.84893983651932081</v>
      </c>
      <c r="AD837" s="23">
        <f ca="1">SQRT(Inputs!$B$38)*H837+SQRT(1-Inputs!$B$38)*_xlfn.NORM.S.INV(RAND())</f>
        <v>1.295280385386554</v>
      </c>
      <c r="AE837" s="23">
        <f ca="1">SQRT(Inputs!$B$38)*I837+SQRT(1-Inputs!$B$38)*_xlfn.NORM.S.INV(RAND())</f>
        <v>-0.68903616091135689</v>
      </c>
      <c r="AF837" s="23">
        <f ca="1">SQRT(Inputs!$B$38)*J837+SQRT(1-Inputs!$B$38)*_xlfn.NORM.S.INV(RAND())</f>
        <v>0.66749411782440271</v>
      </c>
      <c r="AG837" s="23">
        <f ca="1">SQRT(Inputs!$B$38)*K837+SQRT(1-Inputs!$B$38)*_xlfn.NORM.S.INV(RAND())</f>
        <v>-1.0056043134435062</v>
      </c>
      <c r="AH837" s="23">
        <f ca="1">SQRT(Inputs!$B$38)*L837+SQRT(1-Inputs!$B$38)*_xlfn.NORM.S.INV(RAND())</f>
        <v>-0.20650701722263265</v>
      </c>
      <c r="AI837" s="23">
        <f ca="1">SQRT(Inputs!$B$38)*M837+SQRT(1-Inputs!$B$38)*_xlfn.NORM.S.INV(RAND())</f>
        <v>-0.96595677241126143</v>
      </c>
      <c r="AJ837" s="23">
        <f ca="1">SQRT(Inputs!$B$38)*C837+SQRT(1-Inputs!$B$38)*_xlfn.NORM.S.INV(RAND())</f>
        <v>1.0929923234151413</v>
      </c>
      <c r="AK837" s="23">
        <f ca="1">SQRT(Inputs!$B$38)*D837+SQRT(1-Inputs!$B$38)*_xlfn.NORM.S.INV(RAND())</f>
        <v>0.80094408789506522</v>
      </c>
      <c r="AL837" s="23">
        <f ca="1">SQRT(Inputs!$B$38)*E837+SQRT(1-Inputs!$B$38)*_xlfn.NORM.S.INV(RAND())</f>
        <v>-0.37193309864351609</v>
      </c>
      <c r="AM837" s="23">
        <f ca="1">SQRT(Inputs!$B$38)*F837+SQRT(1-Inputs!$B$38)*_xlfn.NORM.S.INV(RAND())</f>
        <v>0.30879542357932743</v>
      </c>
      <c r="AN837" s="23">
        <f ca="1">SQRT(Inputs!$B$38)*G837+SQRT(1-Inputs!$B$38)*_xlfn.NORM.S.INV(RAND())</f>
        <v>0.57255464504472009</v>
      </c>
      <c r="AO837" s="23">
        <f ca="1">SQRT(Inputs!$B$38)*H837+SQRT(1-Inputs!$B$38)*_xlfn.NORM.S.INV(RAND())</f>
        <v>1.6516344352720875</v>
      </c>
      <c r="AP837" s="23">
        <f ca="1">SQRT(Inputs!$B$38)*I837+SQRT(1-Inputs!$B$38)*_xlfn.NORM.S.INV(RAND())</f>
        <v>2.3321333620879354</v>
      </c>
      <c r="AQ837" s="23">
        <f ca="1">SQRT(Inputs!$B$38)*J837+SQRT(1-Inputs!$B$38)*_xlfn.NORM.S.INV(RAND())</f>
        <v>0.1167512156387352</v>
      </c>
      <c r="AR837" s="23">
        <f ca="1">SQRT(Inputs!$B$38)*K837+SQRT(1-Inputs!$B$38)*_xlfn.NORM.S.INV(RAND())</f>
        <v>0.178713256756523</v>
      </c>
      <c r="AS837" s="23">
        <f ca="1">SQRT(Inputs!$B$38)*L837+SQRT(1-Inputs!$B$38)*_xlfn.NORM.S.INV(RAND())</f>
        <v>-1.5324839464045001</v>
      </c>
      <c r="AT837" s="23">
        <f ca="1">SQRT(Inputs!$B$38)*M837+SQRT(1-Inputs!$B$38)*_xlfn.NORM.S.INV(RAND())</f>
        <v>0.20887021685996476</v>
      </c>
      <c r="AU837" s="15">
        <f ca="1">Inputs!$B$6*EXP($B$8-0.5*C$5^2+C$5*N837)</f>
        <v>8059.7633355488342</v>
      </c>
      <c r="AV837" s="15">
        <f t="shared" ca="1" si="437"/>
        <v>10541.31379866011</v>
      </c>
      <c r="AW837" s="15">
        <f t="shared" ca="1" si="438"/>
        <v>11400.376799236321</v>
      </c>
      <c r="AX837" s="15">
        <f t="shared" ca="1" si="439"/>
        <v>12069.376173152581</v>
      </c>
      <c r="AY837" s="15">
        <f t="shared" ca="1" si="440"/>
        <v>16503.883359637108</v>
      </c>
      <c r="AZ837" s="15">
        <f t="shared" ca="1" si="441"/>
        <v>20176.042779154308</v>
      </c>
      <c r="BA837" s="15">
        <f t="shared" ca="1" si="442"/>
        <v>30987.573359709106</v>
      </c>
      <c r="BB837" s="15">
        <f t="shared" ca="1" si="443"/>
        <v>43492.238896966403</v>
      </c>
      <c r="BC837" s="15">
        <f t="shared" ca="1" si="444"/>
        <v>47098.335771947721</v>
      </c>
      <c r="BD837" s="15">
        <f t="shared" ca="1" si="445"/>
        <v>49685.019507990619</v>
      </c>
      <c r="BE837" s="15">
        <f t="shared" ca="1" si="446"/>
        <v>51900.816222437192</v>
      </c>
      <c r="BF837" s="15">
        <f ca="1">Inputs!$B$13*EXP($B$9-0.5*C$6^2+C$6*Y837)</f>
        <v>18300.642514669566</v>
      </c>
      <c r="BG837" s="15">
        <f t="shared" ca="1" si="447"/>
        <v>20057.362504492881</v>
      </c>
      <c r="BH837" s="15">
        <f t="shared" ca="1" si="448"/>
        <v>24122.759567970177</v>
      </c>
      <c r="BI837" s="15">
        <f t="shared" ca="1" si="449"/>
        <v>29883.523694384039</v>
      </c>
      <c r="BJ837" s="15">
        <f t="shared" ca="1" si="450"/>
        <v>41404.181206725734</v>
      </c>
      <c r="BK837" s="15">
        <f t="shared" ca="1" si="451"/>
        <v>60615.509707948375</v>
      </c>
      <c r="BL837" s="15">
        <f t="shared" ca="1" si="452"/>
        <v>68098.361228838825</v>
      </c>
      <c r="BM837" s="15">
        <f t="shared" ca="1" si="453"/>
        <v>90944.620440754035</v>
      </c>
      <c r="BN837" s="15">
        <f t="shared" ca="1" si="454"/>
        <v>99152.16046556794</v>
      </c>
      <c r="BO837" s="15">
        <f t="shared" ca="1" si="455"/>
        <v>119102.92036288889</v>
      </c>
      <c r="BP837" s="15">
        <f t="shared" ca="1" si="456"/>
        <v>131396.99395148861</v>
      </c>
      <c r="BQ837" s="15">
        <f ca="1">Inputs!$B$20*EXP($B$10-0.5*C$7^2+C$7*AJ837)</f>
        <v>6320.7562589203108</v>
      </c>
      <c r="BR837" s="15">
        <f t="shared" ca="1" si="457"/>
        <v>11060.544356844714</v>
      </c>
      <c r="BS837" s="15">
        <f t="shared" ca="1" si="458"/>
        <v>13611.720736122215</v>
      </c>
      <c r="BT837" s="15">
        <f t="shared" ca="1" si="459"/>
        <v>20351.185871068621</v>
      </c>
      <c r="BU837" s="15">
        <f t="shared" ca="1" si="460"/>
        <v>32395.369475629552</v>
      </c>
      <c r="BV837" s="15">
        <f t="shared" ca="1" si="461"/>
        <v>65389.17173019825</v>
      </c>
      <c r="BW837" s="15">
        <f t="shared" ca="1" si="462"/>
        <v>149480.10104953448</v>
      </c>
      <c r="BX837" s="15">
        <f t="shared" ca="1" si="463"/>
        <v>214023.10811415565</v>
      </c>
      <c r="BY837" s="15">
        <f t="shared" ca="1" si="464"/>
        <v>310313.70299774152</v>
      </c>
      <c r="BZ837" s="15">
        <f t="shared" ca="1" si="465"/>
        <v>328512.19657413498</v>
      </c>
      <c r="CA837" s="15">
        <f t="shared" ca="1" si="466"/>
        <v>478909.49452599615</v>
      </c>
      <c r="CB837" s="15">
        <f ca="1">(AU837*DCF!C$10-DCF!C$5*MAX(AU837*DCF!C$10,0)-MAX(AU837-Inputs!$B$6,0)/Inputs!$B$10)*DCF!C$6</f>
        <v>1020.9884059690081</v>
      </c>
      <c r="CC837" s="15">
        <f ca="1">(AV837*DCF!D$10-DCF!D$5*MAX(AV837*DCF!D$10,0)-MAX(AV837-AU837,0)/Inputs!$B$10)*DCF!D$6</f>
        <v>1964.312689726301</v>
      </c>
      <c r="CD837" s="15">
        <f ca="1">(AW837*DCF!E$10-DCF!E$5*MAX(AW837*DCF!E$10,0)-MAX(AW837-AV837,0)/Inputs!$B$10)*DCF!E$6</f>
        <v>2438.6689612492219</v>
      </c>
      <c r="CE837" s="15">
        <f ca="1">(AX837*DCF!F$10-DCF!F$5*MAX(AX837*DCF!F$10,0)-MAX(AX837-AW837,0)/Inputs!$B$10)*DCF!F$6</f>
        <v>2495.5234005645711</v>
      </c>
      <c r="CF837" s="15">
        <f ca="1">(AY837*DCF!G$10-DCF!G$5*MAX(AY837*DCF!G$10,0)-MAX(AY837-AX837,0)/Inputs!$B$10)*DCF!G$6</f>
        <v>2548.068711155086</v>
      </c>
      <c r="CG837" s="15">
        <f ca="1">(AZ837*DCF!H$10-DCF!H$5*MAX(AZ837*DCF!H$10,0)-MAX(AZ837-AY837,0)/Inputs!$B$10)*DCF!H$6</f>
        <v>3265.1354403862642</v>
      </c>
      <c r="CH837" s="15">
        <f ca="1">(BA837*DCF!I$10-DCF!I$5*MAX(BA837*DCF!I$10,0)-MAX(BA837-AZ837,0)/Inputs!$B$10)*DCF!I$6</f>
        <v>3886.8294057005205</v>
      </c>
      <c r="CI837" s="15">
        <f ca="1">(BB837*DCF!J$10-DCF!J$5*MAX(BB837*DCF!J$10,0)-MAX(BB837-BA837,0)/Inputs!$B$10)*DCF!J$6</f>
        <v>5568.4931089970296</v>
      </c>
      <c r="CJ837" s="15">
        <f ca="1">(BC837*DCF!K$10-DCF!K$5*MAX(BC837*DCF!K$10,0)-MAX(BC837-BB837,0)/Inputs!$B$10)*DCF!K$6</f>
        <v>7077.2769880452879</v>
      </c>
      <c r="CK837" s="15">
        <f ca="1">(BD837*DCF!L$10-DCF!L$5*MAX(BD837*DCF!L$10,0)-MAX(BD837-BC837,0)/Inputs!$B$10)*DCF!L$6</f>
        <v>7158.9456613839639</v>
      </c>
      <c r="CL837" s="15">
        <f ca="1">(BE837*DCF!M$10-DCF!M$5*MAX(BE837*DCF!M$10,0)-MAX(BE837-BD837,0)/Inputs!$B$10)*DCF!M$6</f>
        <v>7059.1758634354601</v>
      </c>
      <c r="CM837" s="15">
        <f ca="1">(BF837*DCF!C$28-DCF!C$5*MAX(BF837*DCF!C$28,0)-MAX(BF837-Inputs!$B$13,0)/Inputs!$B$17)*DCF!C$6</f>
        <v>3988.5518939947046</v>
      </c>
      <c r="CN837" s="15">
        <f ca="1">(BG837*DCF!D$28-DCF!D$5*MAX(BG837*DCF!D$28,0)-MAX(BG837-BF837,0)/Inputs!$B$17)*DCF!D$6</f>
        <v>5532.5669379997471</v>
      </c>
      <c r="CO837" s="15">
        <f ca="1">(BH837*DCF!E$28-DCF!E$5*MAX(BH837*DCF!E$28,0)-MAX(BH837-BG837,0)/Inputs!$B$17)*DCF!E$6</f>
        <v>6030.7612482971708</v>
      </c>
      <c r="CP837" s="15">
        <f ca="1">(BI837*DCF!F$28-DCF!F$5*MAX(BI837*DCF!F$28,0)-MAX(BI837-BH837,0)/Inputs!$B$17)*DCF!F$6</f>
        <v>7063.7513602005938</v>
      </c>
      <c r="CQ837" s="15">
        <f ca="1">(BJ837*DCF!G$28-DCF!G$5*MAX(BJ837*DCF!G$28,0)-MAX(BJ837-BI837,0)/Inputs!$B$17)*DCF!G$6</f>
        <v>8804.9681633264136</v>
      </c>
      <c r="CR837" s="15">
        <f ca="1">(BK837*DCF!H$28-DCF!H$5*MAX(BK837*DCF!H$28,0)-MAX(BK837-BJ837,0)/Inputs!$B$17)*DCF!H$6</f>
        <v>12005.982994221977</v>
      </c>
      <c r="CS837" s="15">
        <f ca="1">(BL837*DCF!I$28-DCF!I$5*MAX(BL837*DCF!I$28,0)-MAX(BL837-BK837,0)/Inputs!$B$17)*DCF!I$6</f>
        <v>14939.517867623585</v>
      </c>
      <c r="CT837" s="15">
        <f ca="1">(BM837*DCF!J$28-DCF!J$5*MAX(BM837*DCF!J$28,0)-MAX(BM837-BL837,0)/Inputs!$B$17)*DCF!J$6</f>
        <v>17258.972911242334</v>
      </c>
      <c r="CU837" s="15">
        <f ca="1">(BN837*DCF!K$28-DCF!K$5*MAX(BN837*DCF!K$28,0)-MAX(BN837-BM837,0)/Inputs!$B$17)*DCF!K$6</f>
        <v>19933.959476733005</v>
      </c>
      <c r="CV837" s="15">
        <f ca="1">(BO837*DCF!L$28-DCF!L$5*MAX(BO837*DCF!L$28,0)-MAX(BO837-BN837,0)/Inputs!$B$17)*DCF!L$6</f>
        <v>21506.07081764919</v>
      </c>
      <c r="CW837" s="15">
        <f ca="1">(BP837*DCF!M$28-DCF!M$5*MAX(BP837*DCF!M$28,0)-MAX(BP837-BO837,0)/Inputs!$B$17)*DCF!M$6</f>
        <v>23437.34431039252</v>
      </c>
      <c r="CX837" s="15">
        <f ca="1">(BQ837*DCF!C$46-DCF!C$5*MAX(BQ837*DCF!C$46,0)-MAX(BQ837-Inputs!$B$20,0)/Inputs!$B$24)*DCF!C$6</f>
        <v>-2900.7549138016007</v>
      </c>
      <c r="CY837" s="15">
        <f ca="1">(BR837*DCF!D$46-DCF!D$5*MAX(BR837*DCF!D$46,0)-MAX(BR837-BQ837,0)/Inputs!$B$24)*DCF!D$6</f>
        <v>-3910.2052240557214</v>
      </c>
      <c r="CZ837" s="15">
        <f ca="1">(BS837*DCF!E$46-DCF!E$5*MAX(BS837*DCF!E$46,0)-MAX(BS837-BR837,0)/Inputs!$B$24)*DCF!E$6</f>
        <v>-2615.2131727666842</v>
      </c>
      <c r="DA837" s="15">
        <f ca="1">(BT837*DCF!F$46-DCF!F$5*MAX(BT837*DCF!F$46,0)-MAX(BT837-BS837,0)/Inputs!$B$24)*DCF!F$6</f>
        <v>-3936.1543315226318</v>
      </c>
      <c r="DB837" s="15">
        <f ca="1">(BU837*DCF!G$46-DCF!G$5*MAX(BU837*DCF!G$46,0)-MAX(BU837-BT837,0)/Inputs!$B$24)*DCF!G$6</f>
        <v>-5141.1416242876894</v>
      </c>
      <c r="DC837" s="15">
        <f ca="1">(BV837*DCF!H$46-DCF!H$5*MAX(BV837*DCF!H$46,0)-MAX(BV837-BU837,0)/Inputs!$B$24)*DCF!H$6</f>
        <v>-10252.621894226793</v>
      </c>
      <c r="DD837" s="15">
        <f ca="1">(BW837*DCF!I$46-DCF!I$5*MAX(BW837*DCF!I$46,0)-MAX(BW837-BV837,0)/Inputs!$B$24)*DCF!I$6</f>
        <v>-20686.951836154949</v>
      </c>
      <c r="DE837" s="15">
        <f ca="1">(BX837*DCF!J$46-DCF!J$5*MAX(BX837*DCF!J$46,0)-MAX(BX837-BW837,0)/Inputs!$B$24)*DCF!J$6</f>
        <v>-8138.0736233244006</v>
      </c>
      <c r="DF837" s="15">
        <f ca="1">(BY837*DCF!K$46-DCF!K$5*MAX(BY837*DCF!K$46,0)-MAX(BY837-BX837,0)/Inputs!$B$24)*DCF!K$6</f>
        <v>-5862.477424429313</v>
      </c>
      <c r="DG837" s="15">
        <f ca="1">(BZ837*DCF!L$46-DCF!L$5*MAX(BZ837*DCF!L$46,0)-MAX(BZ837-BY837,0)/Inputs!$B$24)*DCF!L$6</f>
        <v>18590.151396657093</v>
      </c>
      <c r="DH837" s="15">
        <f ca="1">(CA837*DCF!M$46-DCF!M$5*MAX(CA837*DCF!M$46,0)-MAX(CA837-BZ837,0)/Inputs!$B$24)*DCF!M$6</f>
        <v>6103.1370097509043</v>
      </c>
      <c r="DI837" s="15">
        <f ca="1">SUM(CB837:CL837)+BE837*DCF!M$10*(1+Inputs!$B$30)*(1-Inputs!$B$33)*(1-Inputs!$B$30/Inputs!$B$31)/(Inputs!$B$29-Inputs!$B$30)*DCF!M$6</f>
        <v>188924.07650089904</v>
      </c>
      <c r="DJ837" s="15">
        <f ca="1">SUM(CM837:CW837)+BP837*DCF!M$28*(1+Inputs!$B$30)*(1-Inputs!$B$33)*(1-Inputs!$B$30/Inputs!$B$31)/(Inputs!$B$29-Inputs!$B$30)*DCF!M$6</f>
        <v>628075.21026482608</v>
      </c>
      <c r="DK837" s="15">
        <f ca="1">SUM(CX837:DH837)+CA837*DCF!M$46*(1+Inputs!$B$30)*(1-Inputs!$B$33)*(1-Inputs!$B$30/Inputs!$B$31)/(Inputs!$B$29-Inputs!$B$30)*DCF!M$6</f>
        <v>701700.50335533696</v>
      </c>
      <c r="DM837" s="15">
        <f ca="1">DI837+DJ837+DK837+Inputs!$B$34+Inputs!$B$36-Inputs!$B$35</f>
        <v>1595550.7901210622</v>
      </c>
    </row>
    <row r="838" spans="1:117" x14ac:dyDescent="0.75">
      <c r="A838" s="11">
        <v>825</v>
      </c>
      <c r="C838" s="23">
        <f t="shared" ca="1" si="472"/>
        <v>-1.097152728903112</v>
      </c>
      <c r="D838" s="23">
        <f t="shared" ca="1" si="472"/>
        <v>-0.31882549553734418</v>
      </c>
      <c r="E838" s="23">
        <f t="shared" ca="1" si="472"/>
        <v>-0.69598836887380133</v>
      </c>
      <c r="F838" s="23">
        <f t="shared" ca="1" si="472"/>
        <v>-1.0955808049499747</v>
      </c>
      <c r="G838" s="23">
        <f t="shared" ca="1" si="472"/>
        <v>0.35277864381058999</v>
      </c>
      <c r="H838" s="23">
        <f t="shared" ca="1" si="472"/>
        <v>-0.63570983330609299</v>
      </c>
      <c r="I838" s="23">
        <f t="shared" ca="1" si="472"/>
        <v>1.4620803992760096</v>
      </c>
      <c r="J838" s="23">
        <f t="shared" ca="1" si="472"/>
        <v>0.52455670514800379</v>
      </c>
      <c r="K838" s="23">
        <f t="shared" ca="1" si="472"/>
        <v>-1.7682201479372245E-2</v>
      </c>
      <c r="L838" s="23">
        <f t="shared" ca="1" si="472"/>
        <v>0.65872938283180593</v>
      </c>
      <c r="M838" s="23">
        <f t="shared" ca="1" si="472"/>
        <v>-0.62762081537927716</v>
      </c>
      <c r="N838" s="23">
        <f ca="1">SQRT(Inputs!$B$38)*C838+SQRT(1-Inputs!$B$38)*_xlfn.NORM.S.INV(RAND())</f>
        <v>-0.87772812449108917</v>
      </c>
      <c r="O838" s="23">
        <f ca="1">SQRT(Inputs!$B$38)*D838+SQRT(1-Inputs!$B$38)*_xlfn.NORM.S.INV(RAND())</f>
        <v>-2.6273925949200398</v>
      </c>
      <c r="P838" s="23">
        <f ca="1">SQRT(Inputs!$B$38)*E838+SQRT(1-Inputs!$B$38)*_xlfn.NORM.S.INV(RAND())</f>
        <v>1.1927948088708307</v>
      </c>
      <c r="Q838" s="23">
        <f ca="1">SQRT(Inputs!$B$38)*F838+SQRT(1-Inputs!$B$38)*_xlfn.NORM.S.INV(RAND())</f>
        <v>-1.132371094645976</v>
      </c>
      <c r="R838" s="23">
        <f ca="1">SQRT(Inputs!$B$38)*G838+SQRT(1-Inputs!$B$38)*_xlfn.NORM.S.INV(RAND())</f>
        <v>0.8137534115750551</v>
      </c>
      <c r="S838" s="23">
        <f ca="1">SQRT(Inputs!$B$38)*H838+SQRT(1-Inputs!$B$38)*_xlfn.NORM.S.INV(RAND())</f>
        <v>-0.77029066519758649</v>
      </c>
      <c r="T838" s="23">
        <f ca="1">SQRT(Inputs!$B$38)*I838+SQRT(1-Inputs!$B$38)*_xlfn.NORM.S.INV(RAND())</f>
        <v>1.9573689038254822</v>
      </c>
      <c r="U838" s="23">
        <f ca="1">SQRT(Inputs!$B$38)*J838+SQRT(1-Inputs!$B$38)*_xlfn.NORM.S.INV(RAND())</f>
        <v>1.1537272170316815</v>
      </c>
      <c r="V838" s="23">
        <f ca="1">SQRT(Inputs!$B$38)*K838+SQRT(1-Inputs!$B$38)*_xlfn.NORM.S.INV(RAND())</f>
        <v>-0.87243585997099882</v>
      </c>
      <c r="W838" s="23">
        <f ca="1">SQRT(Inputs!$B$38)*L838+SQRT(1-Inputs!$B$38)*_xlfn.NORM.S.INV(RAND())</f>
        <v>-0.94149127606358007</v>
      </c>
      <c r="X838" s="23">
        <f ca="1">SQRT(Inputs!$B$38)*M838+SQRT(1-Inputs!$B$38)*_xlfn.NORM.S.INV(RAND())</f>
        <v>-0.64217706898627047</v>
      </c>
      <c r="Y838" s="23">
        <f ca="1">SQRT(Inputs!$B$38)*C838+SQRT(1-Inputs!$B$38)*_xlfn.NORM.S.INV(RAND())</f>
        <v>-1.0419976570866527</v>
      </c>
      <c r="Z838" s="23">
        <f ca="1">SQRT(Inputs!$B$38)*D838+SQRT(1-Inputs!$B$38)*_xlfn.NORM.S.INV(RAND())</f>
        <v>0.3906975188801699</v>
      </c>
      <c r="AA838" s="23">
        <f ca="1">SQRT(Inputs!$B$38)*E838+SQRT(1-Inputs!$B$38)*_xlfn.NORM.S.INV(RAND())</f>
        <v>-2.2224106297835973</v>
      </c>
      <c r="AB838" s="23">
        <f ca="1">SQRT(Inputs!$B$38)*F838+SQRT(1-Inputs!$B$38)*_xlfn.NORM.S.INV(RAND())</f>
        <v>1.1039174204469258</v>
      </c>
      <c r="AC838" s="23">
        <f ca="1">SQRT(Inputs!$B$38)*G838+SQRT(1-Inputs!$B$38)*_xlfn.NORM.S.INV(RAND())</f>
        <v>-1.3098242998870242</v>
      </c>
      <c r="AD838" s="23">
        <f ca="1">SQRT(Inputs!$B$38)*H838+SQRT(1-Inputs!$B$38)*_xlfn.NORM.S.INV(RAND())</f>
        <v>-0.78884495564471746</v>
      </c>
      <c r="AE838" s="23">
        <f ca="1">SQRT(Inputs!$B$38)*I838+SQRT(1-Inputs!$B$38)*_xlfn.NORM.S.INV(RAND())</f>
        <v>8.9486890622560322E-2</v>
      </c>
      <c r="AF838" s="23">
        <f ca="1">SQRT(Inputs!$B$38)*J838+SQRT(1-Inputs!$B$38)*_xlfn.NORM.S.INV(RAND())</f>
        <v>-0.42742916589217977</v>
      </c>
      <c r="AG838" s="23">
        <f ca="1">SQRT(Inputs!$B$38)*K838+SQRT(1-Inputs!$B$38)*_xlfn.NORM.S.INV(RAND())</f>
        <v>-1.8890610348875183</v>
      </c>
      <c r="AH838" s="23">
        <f ca="1">SQRT(Inputs!$B$38)*L838+SQRT(1-Inputs!$B$38)*_xlfn.NORM.S.INV(RAND())</f>
        <v>-0.4432299382322975</v>
      </c>
      <c r="AI838" s="23">
        <f ca="1">SQRT(Inputs!$B$38)*M838+SQRT(1-Inputs!$B$38)*_xlfn.NORM.S.INV(RAND())</f>
        <v>-0.66860602462400331</v>
      </c>
      <c r="AJ838" s="23">
        <f ca="1">SQRT(Inputs!$B$38)*C838+SQRT(1-Inputs!$B$38)*_xlfn.NORM.S.INV(RAND())</f>
        <v>-0.43298150362089044</v>
      </c>
      <c r="AK838" s="23">
        <f ca="1">SQRT(Inputs!$B$38)*D838+SQRT(1-Inputs!$B$38)*_xlfn.NORM.S.INV(RAND())</f>
        <v>0.73003822369122873</v>
      </c>
      <c r="AL838" s="23">
        <f ca="1">SQRT(Inputs!$B$38)*E838+SQRT(1-Inputs!$B$38)*_xlfn.NORM.S.INV(RAND())</f>
        <v>-0.30853239812405686</v>
      </c>
      <c r="AM838" s="23">
        <f ca="1">SQRT(Inputs!$B$38)*F838+SQRT(1-Inputs!$B$38)*_xlfn.NORM.S.INV(RAND())</f>
        <v>-0.16187208039137158</v>
      </c>
      <c r="AN838" s="23">
        <f ca="1">SQRT(Inputs!$B$38)*G838+SQRT(1-Inputs!$B$38)*_xlfn.NORM.S.INV(RAND())</f>
        <v>-0.45186470599746742</v>
      </c>
      <c r="AO838" s="23">
        <f ca="1">SQRT(Inputs!$B$38)*H838+SQRT(1-Inputs!$B$38)*_xlfn.NORM.S.INV(RAND())</f>
        <v>-0.86890029873605212</v>
      </c>
      <c r="AP838" s="23">
        <f ca="1">SQRT(Inputs!$B$38)*I838+SQRT(1-Inputs!$B$38)*_xlfn.NORM.S.INV(RAND())</f>
        <v>2.1377600116045778</v>
      </c>
      <c r="AQ838" s="23">
        <f ca="1">SQRT(Inputs!$B$38)*J838+SQRT(1-Inputs!$B$38)*_xlfn.NORM.S.INV(RAND())</f>
        <v>0.67037723767649404</v>
      </c>
      <c r="AR838" s="23">
        <f ca="1">SQRT(Inputs!$B$38)*K838+SQRT(1-Inputs!$B$38)*_xlfn.NORM.S.INV(RAND())</f>
        <v>-0.43151323172625716</v>
      </c>
      <c r="AS838" s="23">
        <f ca="1">SQRT(Inputs!$B$38)*L838+SQRT(1-Inputs!$B$38)*_xlfn.NORM.S.INV(RAND())</f>
        <v>1.7870275380146854</v>
      </c>
      <c r="AT838" s="23">
        <f ca="1">SQRT(Inputs!$B$38)*M838+SQRT(1-Inputs!$B$38)*_xlfn.NORM.S.INV(RAND())</f>
        <v>-1.5959902457622666</v>
      </c>
      <c r="AU838" s="15">
        <f ca="1">Inputs!$B$6*EXP($B$8-0.5*C$5^2+C$5*N838)</f>
        <v>4304.9976259254654</v>
      </c>
      <c r="AV838" s="15">
        <f t="shared" ca="1" si="437"/>
        <v>3561.0258667691382</v>
      </c>
      <c r="AW838" s="15">
        <f t="shared" ca="1" si="438"/>
        <v>5099.9454462532512</v>
      </c>
      <c r="AX838" s="15">
        <f t="shared" ca="1" si="439"/>
        <v>5405.1241211110519</v>
      </c>
      <c r="AY838" s="15">
        <f t="shared" ca="1" si="440"/>
        <v>7264.1869540291309</v>
      </c>
      <c r="AZ838" s="15">
        <f t="shared" ca="1" si="441"/>
        <v>8161.7724666140266</v>
      </c>
      <c r="BA838" s="15">
        <f t="shared" ca="1" si="442"/>
        <v>12258.679977684396</v>
      </c>
      <c r="BB838" s="15">
        <f t="shared" ca="1" si="443"/>
        <v>16847.442885217035</v>
      </c>
      <c r="BC838" s="15">
        <f t="shared" ca="1" si="444"/>
        <v>18967.288329152059</v>
      </c>
      <c r="BD838" s="15">
        <f t="shared" ca="1" si="445"/>
        <v>21277.978276931124</v>
      </c>
      <c r="BE838" s="15">
        <f t="shared" ca="1" si="446"/>
        <v>24592.148836482447</v>
      </c>
      <c r="BF838" s="15">
        <f ca="1">Inputs!$B$13*EXP($B$9-0.5*C$6^2+C$6*Y838)</f>
        <v>11249.687194104976</v>
      </c>
      <c r="BG838" s="15">
        <f t="shared" ca="1" si="447"/>
        <v>14711.813687991074</v>
      </c>
      <c r="BH838" s="15">
        <f t="shared" ca="1" si="448"/>
        <v>12433.393988516322</v>
      </c>
      <c r="BI838" s="15">
        <f t="shared" ca="1" si="449"/>
        <v>18039.203760061759</v>
      </c>
      <c r="BJ838" s="15">
        <f t="shared" ca="1" si="450"/>
        <v>18309.97070638679</v>
      </c>
      <c r="BK838" s="15">
        <f t="shared" ca="1" si="451"/>
        <v>20183.692391328113</v>
      </c>
      <c r="BL838" s="15">
        <f t="shared" ca="1" si="452"/>
        <v>25082.424938558273</v>
      </c>
      <c r="BM838" s="15">
        <f t="shared" ca="1" si="453"/>
        <v>29237.301218889635</v>
      </c>
      <c r="BN838" s="15">
        <f t="shared" ca="1" si="454"/>
        <v>28673.702719094501</v>
      </c>
      <c r="BO838" s="15">
        <f t="shared" ca="1" si="455"/>
        <v>33508.396363792999</v>
      </c>
      <c r="BP838" s="15">
        <f t="shared" ca="1" si="456"/>
        <v>38233.803800842201</v>
      </c>
      <c r="BQ838" s="15">
        <f ca="1">Inputs!$B$20*EXP($B$10-0.5*C$7^2+C$7*AJ838)</f>
        <v>3678.8579451360597</v>
      </c>
      <c r="BR838" s="15">
        <f t="shared" ca="1" si="457"/>
        <v>6294.2053790258833</v>
      </c>
      <c r="BS838" s="15">
        <f t="shared" ca="1" si="458"/>
        <v>7888.3368592864617</v>
      </c>
      <c r="BT838" s="15">
        <f t="shared" ca="1" si="459"/>
        <v>10424.116377165608</v>
      </c>
      <c r="BU838" s="15">
        <f t="shared" ca="1" si="460"/>
        <v>12950.309766698929</v>
      </c>
      <c r="BV838" s="15">
        <f t="shared" ca="1" si="461"/>
        <v>14814.227839418179</v>
      </c>
      <c r="BW838" s="15">
        <f t="shared" ca="1" si="462"/>
        <v>32500.507127130739</v>
      </c>
      <c r="BX838" s="15">
        <f t="shared" ca="1" si="463"/>
        <v>51995.859913901499</v>
      </c>
      <c r="BY838" s="15">
        <f t="shared" ca="1" si="464"/>
        <v>67081.776841552681</v>
      </c>
      <c r="BZ838" s="15">
        <f t="shared" ca="1" si="465"/>
        <v>130730.91657470197</v>
      </c>
      <c r="CA838" s="15">
        <f t="shared" ca="1" si="466"/>
        <v>138290.10337198971</v>
      </c>
      <c r="CB838" s="15">
        <f ca="1">(AU838*DCF!C$10-DCF!C$5*MAX(AU838*DCF!C$10,0)-MAX(AU838-Inputs!$B$6,0)/Inputs!$B$10)*DCF!C$6</f>
        <v>1047.7605547311525</v>
      </c>
      <c r="CC838" s="15">
        <f ca="1">(AV838*DCF!D$10-DCF!D$5*MAX(AV838*DCF!D$10,0)-MAX(AV838-AU838,0)/Inputs!$B$10)*DCF!D$6</f>
        <v>867.97592986663494</v>
      </c>
      <c r="CD838" s="15">
        <f ca="1">(AW838*DCF!E$10-DCF!E$5*MAX(AW838*DCF!E$10,0)-MAX(AW838-AV838,0)/Inputs!$B$10)*DCF!E$6</f>
        <v>830.86780070011071</v>
      </c>
      <c r="CE838" s="15">
        <f ca="1">(AX838*DCF!F$10-DCF!F$5*MAX(AX838*DCF!F$10,0)-MAX(AX838-AW838,0)/Inputs!$B$10)*DCF!F$6</f>
        <v>1116.4298656116894</v>
      </c>
      <c r="CF838" s="15">
        <f ca="1">(AY838*DCF!G$10-DCF!G$5*MAX(AY838*DCF!G$10,0)-MAX(AY838-AX838,0)/Inputs!$B$10)*DCF!G$6</f>
        <v>1139.3679757023094</v>
      </c>
      <c r="CG838" s="15">
        <f ca="1">(AZ838*DCF!H$10-DCF!H$5*MAX(AZ838*DCF!H$10,0)-MAX(AZ838-AY838,0)/Inputs!$B$10)*DCF!H$6</f>
        <v>1425.2315795776349</v>
      </c>
      <c r="CH838" s="15">
        <f ca="1">(BA838*DCF!I$10-DCF!I$5*MAX(BA838*DCF!I$10,0)-MAX(BA838-AZ838,0)/Inputs!$B$10)*DCF!I$6</f>
        <v>1567.1772594365561</v>
      </c>
      <c r="CI838" s="15">
        <f ca="1">(BB838*DCF!J$10-DCF!J$5*MAX(BB838*DCF!J$10,0)-MAX(BB838-BA838,0)/Inputs!$B$10)*DCF!J$6</f>
        <v>2195.7088887417449</v>
      </c>
      <c r="CJ838" s="15">
        <f ca="1">(BC838*DCF!K$10-DCF!K$5*MAX(BC838*DCF!K$10,0)-MAX(BC838-BB838,0)/Inputs!$B$10)*DCF!K$6</f>
        <v>2756.6827124171223</v>
      </c>
      <c r="CK838" s="15">
        <f ca="1">(BD838*DCF!L$10-DCF!L$5*MAX(BD838*DCF!L$10,0)-MAX(BD838-BC838,0)/Inputs!$B$10)*DCF!L$6</f>
        <v>2910.3141219218096</v>
      </c>
      <c r="CL838" s="15">
        <f ca="1">(BE838*DCF!M$10-DCF!M$5*MAX(BE838*DCF!M$10,0)-MAX(BE838-BD838,0)/Inputs!$B$10)*DCF!M$6</f>
        <v>3074.3571918821426</v>
      </c>
      <c r="CM838" s="15">
        <f ca="1">(BF838*DCF!C$28-DCF!C$5*MAX(BF838*DCF!C$28,0)-MAX(BF838-Inputs!$B$13,0)/Inputs!$B$17)*DCF!C$6</f>
        <v>3433.3307547523241</v>
      </c>
      <c r="CN838" s="15">
        <f ca="1">(BG838*DCF!D$28-DCF!D$5*MAX(BG838*DCF!D$28,0)-MAX(BG838-BF838,0)/Inputs!$B$17)*DCF!D$6</f>
        <v>3594.3381232535316</v>
      </c>
      <c r="CO838" s="15">
        <f ca="1">(BH838*DCF!E$28-DCF!E$5*MAX(BH838*DCF!E$28,0)-MAX(BH838-BG838,0)/Inputs!$B$17)*DCF!E$6</f>
        <v>3521.3585720746742</v>
      </c>
      <c r="CP838" s="15">
        <f ca="1">(BI838*DCF!F$28-DCF!F$5*MAX(BI838*DCF!F$28,0)-MAX(BI838-BH838,0)/Inputs!$B$17)*DCF!F$6</f>
        <v>3876.5423771788487</v>
      </c>
      <c r="CQ838" s="15">
        <f ca="1">(BJ838*DCF!G$28-DCF!G$5*MAX(BJ838*DCF!G$28,0)-MAX(BJ838-BI838,0)/Inputs!$B$17)*DCF!G$6</f>
        <v>4705.1204915984554</v>
      </c>
      <c r="CR838" s="15">
        <f ca="1">(BK838*DCF!H$28-DCF!H$5*MAX(BK838*DCF!H$28,0)-MAX(BK838-BJ838,0)/Inputs!$B$17)*DCF!H$6</f>
        <v>4700.5260430112512</v>
      </c>
      <c r="CS838" s="15">
        <f ca="1">(BL838*DCF!I$28-DCF!I$5*MAX(BL838*DCF!I$28,0)-MAX(BL838-BK838,0)/Inputs!$B$17)*DCF!I$6</f>
        <v>5195.090099996135</v>
      </c>
      <c r="CT838" s="15">
        <f ca="1">(BM838*DCF!J$28-DCF!J$5*MAX(BM838*DCF!J$28,0)-MAX(BM838-BL838,0)/Inputs!$B$17)*DCF!J$6</f>
        <v>5971.4426936970904</v>
      </c>
      <c r="CU838" s="15">
        <f ca="1">(BN838*DCF!K$28-DCF!K$5*MAX(BN838*DCF!K$28,0)-MAX(BN838-BM838,0)/Inputs!$B$17)*DCF!K$6</f>
        <v>6055.4052422186624</v>
      </c>
      <c r="CV838" s="15">
        <f ca="1">(BO838*DCF!L$28-DCF!L$5*MAX(BO838*DCF!L$28,0)-MAX(BO838-BN838,0)/Inputs!$B$17)*DCF!L$6</f>
        <v>6138.5747638999474</v>
      </c>
      <c r="CW838" s="15">
        <f ca="1">(BP838*DCF!M$28-DCF!M$5*MAX(BP838*DCF!M$28,0)-MAX(BP838-BO838,0)/Inputs!$B$17)*DCF!M$6</f>
        <v>6699.7744543454082</v>
      </c>
      <c r="CX838" s="15">
        <f ca="1">(BQ838*DCF!C$46-DCF!C$5*MAX(BQ838*DCF!C$46,0)-MAX(BQ838-Inputs!$B$20,0)/Inputs!$B$24)*DCF!C$6</f>
        <v>-1070.3403776924199</v>
      </c>
      <c r="CY838" s="15">
        <f ca="1">(BR838*DCF!D$46-DCF!D$5*MAX(BR838*DCF!D$46,0)-MAX(BR838-BQ838,0)/Inputs!$B$24)*DCF!D$6</f>
        <v>-2190.2211161188879</v>
      </c>
      <c r="CZ838" s="15">
        <f ca="1">(BS838*DCF!E$46-DCF!E$5*MAX(BS838*DCF!E$46,0)-MAX(BS838-BR838,0)/Inputs!$B$24)*DCF!E$6</f>
        <v>-1561.1723120087527</v>
      </c>
      <c r="DA838" s="15">
        <f ca="1">(BT838*DCF!F$46-DCF!F$5*MAX(BT838*DCF!F$46,0)-MAX(BT838-BS838,0)/Inputs!$B$24)*DCF!F$6</f>
        <v>-1682.5075454418081</v>
      </c>
      <c r="DB838" s="15">
        <f ca="1">(BU838*DCF!G$46-DCF!G$5*MAX(BU838*DCF!G$46,0)-MAX(BU838-BT838,0)/Inputs!$B$24)*DCF!G$6</f>
        <v>-1285.3843786158259</v>
      </c>
      <c r="DC838" s="15">
        <f ca="1">(BV838*DCF!H$46-DCF!H$5*MAX(BV838*DCF!H$46,0)-MAX(BV838-BU838,0)/Inputs!$B$24)*DCF!H$6</f>
        <v>-579.20112068199717</v>
      </c>
      <c r="DD838" s="15">
        <f ca="1">(BW838*DCF!I$46-DCF!I$5*MAX(BW838*DCF!I$46,0)-MAX(BW838-BV838,0)/Inputs!$B$24)*DCF!I$6</f>
        <v>-4326.4347717706105</v>
      </c>
      <c r="DE838" s="15">
        <f ca="1">(BX838*DCF!J$46-DCF!J$5*MAX(BX838*DCF!J$46,0)-MAX(BX838-BW838,0)/Inputs!$B$24)*DCF!J$6</f>
        <v>-2988.7665547068495</v>
      </c>
      <c r="DF838" s="15">
        <f ca="1">(BY838*DCF!K$46-DCF!K$5*MAX(BY838*DCF!K$46,0)-MAX(BY838-BX838,0)/Inputs!$B$24)*DCF!K$6</f>
        <v>136.28695129415675</v>
      </c>
      <c r="DG838" s="15">
        <f ca="1">(BZ838*DCF!L$46-DCF!L$5*MAX(BZ838*DCF!L$46,0)-MAX(BZ838-BY838,0)/Inputs!$B$24)*DCF!L$6</f>
        <v>-5367.1880005821113</v>
      </c>
      <c r="DH838" s="15">
        <f ca="1">(CA838*DCF!M$46-DCF!M$5*MAX(CA838*DCF!M$46,0)-MAX(CA838-BZ838,0)/Inputs!$B$24)*DCF!M$6</f>
        <v>9261.1063862022293</v>
      </c>
      <c r="DI838" s="15">
        <f ca="1">SUM(CB838:CL838)+BE838*DCF!M$10*(1+Inputs!$B$30)*(1-Inputs!$B$33)*(1-Inputs!$B$30/Inputs!$B$31)/(Inputs!$B$29-Inputs!$B$30)*DCF!M$6</f>
        <v>87372.149290021887</v>
      </c>
      <c r="DJ838" s="15">
        <f ca="1">SUM(CM838:CW838)+BP838*DCF!M$28*(1+Inputs!$B$30)*(1-Inputs!$B$33)*(1-Inputs!$B$30/Inputs!$B$31)/(Inputs!$B$29-Inputs!$B$30)*DCF!M$6</f>
        <v>195765.07903930364</v>
      </c>
      <c r="DK838" s="15">
        <f ca="1">SUM(CX838:DH838)+CA838*DCF!M$46*(1+Inputs!$B$30)*(1-Inputs!$B$33)*(1-Inputs!$B$30/Inputs!$B$31)/(Inputs!$B$29-Inputs!$B$30)*DCF!M$6</f>
        <v>202159.05848295984</v>
      </c>
      <c r="DM838" s="15">
        <f ca="1">DI838+DJ838+DK838+Inputs!$B$34+Inputs!$B$36-Inputs!$B$35</f>
        <v>562147.28681228543</v>
      </c>
    </row>
    <row r="839" spans="1:117" x14ac:dyDescent="0.75">
      <c r="A839" s="11">
        <v>826</v>
      </c>
      <c r="C839" s="23">
        <f t="shared" ca="1" si="472"/>
        <v>0.14952239938363504</v>
      </c>
      <c r="D839" s="23">
        <f t="shared" ca="1" si="472"/>
        <v>0.43907573177656339</v>
      </c>
      <c r="E839" s="23">
        <f t="shared" ca="1" si="472"/>
        <v>-0.24216281861321076</v>
      </c>
      <c r="F839" s="23">
        <f t="shared" ca="1" si="472"/>
        <v>0.94152081322775327</v>
      </c>
      <c r="G839" s="23">
        <f t="shared" ca="1" si="472"/>
        <v>-0.14990979420640344</v>
      </c>
      <c r="H839" s="23">
        <f t="shared" ca="1" si="472"/>
        <v>1.9824343577189127</v>
      </c>
      <c r="I839" s="23">
        <f t="shared" ca="1" si="472"/>
        <v>0.25684509583271736</v>
      </c>
      <c r="J839" s="23">
        <f t="shared" ca="1" si="472"/>
        <v>1.1962251392734731</v>
      </c>
      <c r="K839" s="23">
        <f t="shared" ca="1" si="472"/>
        <v>-0.40102087969959155</v>
      </c>
      <c r="L839" s="23">
        <f t="shared" ca="1" si="472"/>
        <v>1.599807045517492</v>
      </c>
      <c r="M839" s="23">
        <f t="shared" ca="1" si="472"/>
        <v>-0.21679195214357733</v>
      </c>
      <c r="N839" s="23">
        <f ca="1">SQRT(Inputs!$B$38)*C839+SQRT(1-Inputs!$B$38)*_xlfn.NORM.S.INV(RAND())</f>
        <v>-1.1815128931120478</v>
      </c>
      <c r="O839" s="23">
        <f ca="1">SQRT(Inputs!$B$38)*D839+SQRT(1-Inputs!$B$38)*_xlfn.NORM.S.INV(RAND())</f>
        <v>0.46042545953716391</v>
      </c>
      <c r="P839" s="23">
        <f ca="1">SQRT(Inputs!$B$38)*E839+SQRT(1-Inputs!$B$38)*_xlfn.NORM.S.INV(RAND())</f>
        <v>0.25996796605807171</v>
      </c>
      <c r="Q839" s="23">
        <f ca="1">SQRT(Inputs!$B$38)*F839+SQRT(1-Inputs!$B$38)*_xlfn.NORM.S.INV(RAND())</f>
        <v>0.53481092579990019</v>
      </c>
      <c r="R839" s="23">
        <f ca="1">SQRT(Inputs!$B$38)*G839+SQRT(1-Inputs!$B$38)*_xlfn.NORM.S.INV(RAND())</f>
        <v>0.91419424600570054</v>
      </c>
      <c r="S839" s="23">
        <f ca="1">SQRT(Inputs!$B$38)*H839+SQRT(1-Inputs!$B$38)*_xlfn.NORM.S.INV(RAND())</f>
        <v>0.37237016275536727</v>
      </c>
      <c r="T839" s="23">
        <f ca="1">SQRT(Inputs!$B$38)*I839+SQRT(1-Inputs!$B$38)*_xlfn.NORM.S.INV(RAND())</f>
        <v>-0.57937922104309614</v>
      </c>
      <c r="U839" s="23">
        <f ca="1">SQRT(Inputs!$B$38)*J839+SQRT(1-Inputs!$B$38)*_xlfn.NORM.S.INV(RAND())</f>
        <v>1.8446180344679306</v>
      </c>
      <c r="V839" s="23">
        <f ca="1">SQRT(Inputs!$B$38)*K839+SQRT(1-Inputs!$B$38)*_xlfn.NORM.S.INV(RAND())</f>
        <v>0.24953700654665972</v>
      </c>
      <c r="W839" s="23">
        <f ca="1">SQRT(Inputs!$B$38)*L839+SQRT(1-Inputs!$B$38)*_xlfn.NORM.S.INV(RAND())</f>
        <v>0.87074663081683168</v>
      </c>
      <c r="X839" s="23">
        <f ca="1">SQRT(Inputs!$B$38)*M839+SQRT(1-Inputs!$B$38)*_xlfn.NORM.S.INV(RAND())</f>
        <v>-0.48085774914310764</v>
      </c>
      <c r="Y839" s="23">
        <f ca="1">SQRT(Inputs!$B$38)*C839+SQRT(1-Inputs!$B$38)*_xlfn.NORM.S.INV(RAND())</f>
        <v>0.72238016181909726</v>
      </c>
      <c r="Z839" s="23">
        <f ca="1">SQRT(Inputs!$B$38)*D839+SQRT(1-Inputs!$B$38)*_xlfn.NORM.S.INV(RAND())</f>
        <v>0.27797190181947928</v>
      </c>
      <c r="AA839" s="23">
        <f ca="1">SQRT(Inputs!$B$38)*E839+SQRT(1-Inputs!$B$38)*_xlfn.NORM.S.INV(RAND())</f>
        <v>6.1792470769389679E-2</v>
      </c>
      <c r="AB839" s="23">
        <f ca="1">SQRT(Inputs!$B$38)*F839+SQRT(1-Inputs!$B$38)*_xlfn.NORM.S.INV(RAND())</f>
        <v>0.38869031437925494</v>
      </c>
      <c r="AC839" s="23">
        <f ca="1">SQRT(Inputs!$B$38)*G839+SQRT(1-Inputs!$B$38)*_xlfn.NORM.S.INV(RAND())</f>
        <v>0.22827757049633213</v>
      </c>
      <c r="AD839" s="23">
        <f ca="1">SQRT(Inputs!$B$38)*H839+SQRT(1-Inputs!$B$38)*_xlfn.NORM.S.INV(RAND())</f>
        <v>0.83704871300787864</v>
      </c>
      <c r="AE839" s="23">
        <f ca="1">SQRT(Inputs!$B$38)*I839+SQRT(1-Inputs!$B$38)*_xlfn.NORM.S.INV(RAND())</f>
        <v>2.2800179833904926</v>
      </c>
      <c r="AF839" s="23">
        <f ca="1">SQRT(Inputs!$B$38)*J839+SQRT(1-Inputs!$B$38)*_xlfn.NORM.S.INV(RAND())</f>
        <v>1.1318888117256944</v>
      </c>
      <c r="AG839" s="23">
        <f ca="1">SQRT(Inputs!$B$38)*K839+SQRT(1-Inputs!$B$38)*_xlfn.NORM.S.INV(RAND())</f>
        <v>0.47444107450344775</v>
      </c>
      <c r="AH839" s="23">
        <f ca="1">SQRT(Inputs!$B$38)*L839+SQRT(1-Inputs!$B$38)*_xlfn.NORM.S.INV(RAND())</f>
        <v>1.1784028831917412</v>
      </c>
      <c r="AI839" s="23">
        <f ca="1">SQRT(Inputs!$B$38)*M839+SQRT(1-Inputs!$B$38)*_xlfn.NORM.S.INV(RAND())</f>
        <v>-1.5562780304502477</v>
      </c>
      <c r="AJ839" s="23">
        <f ca="1">SQRT(Inputs!$B$38)*C839+SQRT(1-Inputs!$B$38)*_xlfn.NORM.S.INV(RAND())</f>
        <v>0.82986331165705074</v>
      </c>
      <c r="AK839" s="23">
        <f ca="1">SQRT(Inputs!$B$38)*D839+SQRT(1-Inputs!$B$38)*_xlfn.NORM.S.INV(RAND())</f>
        <v>0.91962496731471066</v>
      </c>
      <c r="AL839" s="23">
        <f ca="1">SQRT(Inputs!$B$38)*E839+SQRT(1-Inputs!$B$38)*_xlfn.NORM.S.INV(RAND())</f>
        <v>-0.24430974845236864</v>
      </c>
      <c r="AM839" s="23">
        <f ca="1">SQRT(Inputs!$B$38)*F839+SQRT(1-Inputs!$B$38)*_xlfn.NORM.S.INV(RAND())</f>
        <v>0.13443800066848699</v>
      </c>
      <c r="AN839" s="23">
        <f ca="1">SQRT(Inputs!$B$38)*G839+SQRT(1-Inputs!$B$38)*_xlfn.NORM.S.INV(RAND())</f>
        <v>-1.1187889044393395</v>
      </c>
      <c r="AO839" s="23">
        <f ca="1">SQRT(Inputs!$B$38)*H839+SQRT(1-Inputs!$B$38)*_xlfn.NORM.S.INV(RAND())</f>
        <v>1.1765871590980432</v>
      </c>
      <c r="AP839" s="23">
        <f ca="1">SQRT(Inputs!$B$38)*I839+SQRT(1-Inputs!$B$38)*_xlfn.NORM.S.INV(RAND())</f>
        <v>-0.19474802553364648</v>
      </c>
      <c r="AQ839" s="23">
        <f ca="1">SQRT(Inputs!$B$38)*J839+SQRT(1-Inputs!$B$38)*_xlfn.NORM.S.INV(RAND())</f>
        <v>0.92950048098277993</v>
      </c>
      <c r="AR839" s="23">
        <f ca="1">SQRT(Inputs!$B$38)*K839+SQRT(1-Inputs!$B$38)*_xlfn.NORM.S.INV(RAND())</f>
        <v>0.19667396001681348</v>
      </c>
      <c r="AS839" s="23">
        <f ca="1">SQRT(Inputs!$B$38)*L839+SQRT(1-Inputs!$B$38)*_xlfn.NORM.S.INV(RAND())</f>
        <v>1.2456759290894139</v>
      </c>
      <c r="AT839" s="23">
        <f ca="1">SQRT(Inputs!$B$38)*M839+SQRT(1-Inputs!$B$38)*_xlfn.NORM.S.INV(RAND())</f>
        <v>-0.25871234010360777</v>
      </c>
      <c r="AU839" s="15">
        <f ca="1">Inputs!$B$6*EXP($B$8-0.5*C$5^2+C$5*N839)</f>
        <v>4098.4219594468123</v>
      </c>
      <c r="AV839" s="15">
        <f t="shared" ca="1" si="437"/>
        <v>5338.1661257488258</v>
      </c>
      <c r="AW839" s="15">
        <f t="shared" ca="1" si="438"/>
        <v>6741.2311842239906</v>
      </c>
      <c r="AX839" s="15">
        <f t="shared" ca="1" si="439"/>
        <v>8799.0699401561978</v>
      </c>
      <c r="AY839" s="15">
        <f t="shared" ca="1" si="440"/>
        <v>11964.994586488032</v>
      </c>
      <c r="AZ839" s="15">
        <f t="shared" ca="1" si="441"/>
        <v>15246.033933724648</v>
      </c>
      <c r="BA839" s="15">
        <f t="shared" ca="1" si="442"/>
        <v>17559.533239838343</v>
      </c>
      <c r="BB839" s="15">
        <f t="shared" ca="1" si="443"/>
        <v>25862.182058337632</v>
      </c>
      <c r="BC839" s="15">
        <f t="shared" ca="1" si="444"/>
        <v>32446.825349612485</v>
      </c>
      <c r="BD839" s="15">
        <f t="shared" ca="1" si="445"/>
        <v>43123.342402279195</v>
      </c>
      <c r="BE839" s="15">
        <f t="shared" ca="1" si="446"/>
        <v>50577.764198807105</v>
      </c>
      <c r="BF839" s="15">
        <f ca="1">Inputs!$B$13*EXP($B$9-0.5*C$6^2+C$6*Y839)</f>
        <v>15960.615410484153</v>
      </c>
      <c r="BG839" s="15">
        <f t="shared" ca="1" si="447"/>
        <v>20452.285163988672</v>
      </c>
      <c r="BH839" s="15">
        <f t="shared" ca="1" si="448"/>
        <v>25246.352561701038</v>
      </c>
      <c r="BI839" s="15">
        <f t="shared" ca="1" si="449"/>
        <v>32810.735737483577</v>
      </c>
      <c r="BJ839" s="15">
        <f t="shared" ca="1" si="450"/>
        <v>41569.414452783349</v>
      </c>
      <c r="BK839" s="15">
        <f t="shared" ca="1" si="451"/>
        <v>57176.811215765068</v>
      </c>
      <c r="BL839" s="15">
        <f t="shared" ca="1" si="452"/>
        <v>94378.694460104467</v>
      </c>
      <c r="BM839" s="15">
        <f t="shared" ca="1" si="453"/>
        <v>133526.98461907779</v>
      </c>
      <c r="BN839" s="15">
        <f t="shared" ca="1" si="454"/>
        <v>173828.8163658726</v>
      </c>
      <c r="BO839" s="15">
        <f t="shared" ca="1" si="455"/>
        <v>245276.36704702218</v>
      </c>
      <c r="BP839" s="15">
        <f t="shared" ca="1" si="456"/>
        <v>253088.58732362909</v>
      </c>
      <c r="BQ839" s="15">
        <f ca="1">Inputs!$B$20*EXP($B$10-0.5*C$7^2+C$7*AJ839)</f>
        <v>5757.5472362019655</v>
      </c>
      <c r="BR839" s="15">
        <f t="shared" ca="1" si="457"/>
        <v>10461.978430053608</v>
      </c>
      <c r="BS839" s="15">
        <f t="shared" ca="1" si="458"/>
        <v>13355.768750536869</v>
      </c>
      <c r="BT839" s="15">
        <f t="shared" ca="1" si="459"/>
        <v>19075.728688926156</v>
      </c>
      <c r="BU839" s="15">
        <f t="shared" ca="1" si="460"/>
        <v>20166.824978909597</v>
      </c>
      <c r="BV839" s="15">
        <f t="shared" ca="1" si="461"/>
        <v>36574.549962824822</v>
      </c>
      <c r="BW839" s="15">
        <f t="shared" ca="1" si="462"/>
        <v>48976.800182232881</v>
      </c>
      <c r="BX839" s="15">
        <f t="shared" ca="1" si="463"/>
        <v>82533.364700942708</v>
      </c>
      <c r="BY839" s="15">
        <f t="shared" ca="1" si="464"/>
        <v>120077.6598273821</v>
      </c>
      <c r="BZ839" s="15">
        <f t="shared" ca="1" si="465"/>
        <v>211843.6871124428</v>
      </c>
      <c r="CA839" s="15">
        <f t="shared" ca="1" si="466"/>
        <v>284205.21229631407</v>
      </c>
      <c r="CB839" s="15">
        <f ca="1">(AU839*DCF!C$10-DCF!C$5*MAX(AU839*DCF!C$10,0)-MAX(AU839-Inputs!$B$6,0)/Inputs!$B$10)*DCF!C$6</f>
        <v>1049.233476053362</v>
      </c>
      <c r="CC839" s="15">
        <f ca="1">(AV839*DCF!D$10-DCF!D$5*MAX(AV839*DCF!D$10,0)-MAX(AV839-AU839,0)/Inputs!$B$10)*DCF!D$6</f>
        <v>998.86265971993123</v>
      </c>
      <c r="CD839" s="15">
        <f ca="1">(AW839*DCF!E$10-DCF!E$5*MAX(AW839*DCF!E$10,0)-MAX(AW839-AV839,0)/Inputs!$B$10)*DCF!E$6</f>
        <v>1240.4146146223507</v>
      </c>
      <c r="CE839" s="15">
        <f ca="1">(AX839*DCF!F$10-DCF!F$5*MAX(AX839*DCF!F$10,0)-MAX(AX839-AW839,0)/Inputs!$B$10)*DCF!F$6</f>
        <v>1492.6377197027837</v>
      </c>
      <c r="CF839" s="15">
        <f ca="1">(AY839*DCF!G$10-DCF!G$5*MAX(AY839*DCF!G$10,0)-MAX(AY839-AX839,0)/Inputs!$B$10)*DCF!G$6</f>
        <v>1856.7202431283426</v>
      </c>
      <c r="CG839" s="15">
        <f ca="1">(AZ839*DCF!H$10-DCF!H$5*MAX(AZ839*DCF!H$10,0)-MAX(AZ839-AY839,0)/Inputs!$B$10)*DCF!H$6</f>
        <v>2377.4210674276405</v>
      </c>
      <c r="CH839" s="15">
        <f ca="1">(BA839*DCF!I$10-DCF!I$5*MAX(BA839*DCF!I$10,0)-MAX(BA839-AZ839,0)/Inputs!$B$10)*DCF!I$6</f>
        <v>2827.9912053008402</v>
      </c>
      <c r="CI839" s="15">
        <f ca="1">(BB839*DCF!J$10-DCF!J$5*MAX(BB839*DCF!J$10,0)-MAX(BB839-BA839,0)/Inputs!$B$10)*DCF!J$6</f>
        <v>3179.8808380884498</v>
      </c>
      <c r="CJ839" s="15">
        <f ca="1">(BC839*DCF!K$10-DCF!K$5*MAX(BC839*DCF!K$10,0)-MAX(BC839-BB839,0)/Inputs!$B$10)*DCF!K$6</f>
        <v>4301.6679581841627</v>
      </c>
      <c r="CK839" s="15">
        <f ca="1">(BD839*DCF!L$10-DCF!L$5*MAX(BD839*DCF!L$10,0)-MAX(BD839-BC839,0)/Inputs!$B$10)*DCF!L$6</f>
        <v>5123.1735435413766</v>
      </c>
      <c r="CL839" s="15">
        <f ca="1">(BE839*DCF!M$10-DCF!M$5*MAX(BE839*DCF!M$10,0)-MAX(BE839-BD839,0)/Inputs!$B$10)*DCF!M$6</f>
        <v>6246.6663702077522</v>
      </c>
      <c r="CM839" s="15">
        <f ca="1">(BF839*DCF!C$28-DCF!C$5*MAX(BF839*DCF!C$28,0)-MAX(BF839-Inputs!$B$13,0)/Inputs!$B$17)*DCF!C$6</f>
        <v>3814.8129320096837</v>
      </c>
      <c r="CN839" s="15">
        <f ca="1">(BG839*DCF!D$28-DCF!D$5*MAX(BG839*DCF!D$28,0)-MAX(BG839-BF839,0)/Inputs!$B$17)*DCF!D$6</f>
        <v>5065.3905886333141</v>
      </c>
      <c r="CO839" s="15">
        <f ca="1">(BH839*DCF!E$28-DCF!E$5*MAX(BH839*DCF!E$28,0)-MAX(BH839-BG839,0)/Inputs!$B$17)*DCF!E$6</f>
        <v>6205.371898427622</v>
      </c>
      <c r="CP839" s="15">
        <f ca="1">(BI839*DCF!F$28-DCF!F$5*MAX(BI839*DCF!F$28,0)-MAX(BI839-BH839,0)/Inputs!$B$17)*DCF!F$6</f>
        <v>7530.0349683008999</v>
      </c>
      <c r="CQ839" s="15">
        <f ca="1">(BJ839*DCF!G$28-DCF!G$5*MAX(BJ839*DCF!G$28,0)-MAX(BJ839-BI839,0)/Inputs!$B$17)*DCF!G$6</f>
        <v>9312.3767312806012</v>
      </c>
      <c r="CR839" s="15">
        <f ca="1">(BK839*DCF!H$28-DCF!H$5*MAX(BK839*DCF!H$28,0)-MAX(BK839-BJ839,0)/Inputs!$B$17)*DCF!H$6</f>
        <v>11715.504771880391</v>
      </c>
      <c r="CS839" s="15">
        <f ca="1">(BL839*DCF!I$28-DCF!I$5*MAX(BL839*DCF!I$28,0)-MAX(BL839-BK839,0)/Inputs!$B$17)*DCF!I$6</f>
        <v>16853.825887459589</v>
      </c>
      <c r="CT839" s="15">
        <f ca="1">(BM839*DCF!J$28-DCF!J$5*MAX(BM839*DCF!J$28,0)-MAX(BM839-BL839,0)/Inputs!$B$17)*DCF!J$6</f>
        <v>24596.859023653658</v>
      </c>
      <c r="CU839" s="15">
        <f ca="1">(BN839*DCF!K$28-DCF!K$5*MAX(BN839*DCF!K$28,0)-MAX(BN839-BM839,0)/Inputs!$B$17)*DCF!K$6</f>
        <v>31773.293857499557</v>
      </c>
      <c r="CV839" s="15">
        <f ca="1">(BO839*DCF!L$28-DCF!L$5*MAX(BO839*DCF!L$28,0)-MAX(BO839-BN839,0)/Inputs!$B$17)*DCF!L$6</f>
        <v>40853.374048483696</v>
      </c>
      <c r="CW839" s="15">
        <f ca="1">(BP839*DCF!M$28-DCF!M$5*MAX(BP839*DCF!M$28,0)-MAX(BP839-BO839,0)/Inputs!$B$17)*DCF!M$6</f>
        <v>46802.167637796192</v>
      </c>
      <c r="CX839" s="15">
        <f ca="1">(BQ839*DCF!C$46-DCF!C$5*MAX(BQ839*DCF!C$46,0)-MAX(BQ839-Inputs!$B$20,0)/Inputs!$B$24)*DCF!C$6</f>
        <v>-2510.540810301593</v>
      </c>
      <c r="CY839" s="15">
        <f ca="1">(BR839*DCF!D$46-DCF!D$5*MAX(BR839*DCF!D$46,0)-MAX(BR839-BQ839,0)/Inputs!$B$24)*DCF!D$6</f>
        <v>-3792.9574816114382</v>
      </c>
      <c r="CZ839" s="15">
        <f ca="1">(BS839*DCF!E$46-DCF!E$5*MAX(BS839*DCF!E$46,0)-MAX(BS839-BR839,0)/Inputs!$B$24)*DCF!E$6</f>
        <v>-2719.9953884360689</v>
      </c>
      <c r="DA839" s="15">
        <f ca="1">(BT839*DCF!F$46-DCF!F$5*MAX(BT839*DCF!F$46,0)-MAX(BT839-BS839,0)/Inputs!$B$24)*DCF!F$6</f>
        <v>-3472.0334043793309</v>
      </c>
      <c r="DB839" s="15">
        <f ca="1">(BU839*DCF!G$46-DCF!G$5*MAX(BU839*DCF!G$46,0)-MAX(BU839-BT839,0)/Inputs!$B$24)*DCF!G$6</f>
        <v>-1045.3953820294837</v>
      </c>
      <c r="DC839" s="15">
        <f ca="1">(BV839*DCF!H$46-DCF!H$5*MAX(BV839*DCF!H$46,0)-MAX(BV839-BU839,0)/Inputs!$B$24)*DCF!H$6</f>
        <v>-5098.6000069527363</v>
      </c>
      <c r="DD839" s="15">
        <f ca="1">(BW839*DCF!I$46-DCF!I$5*MAX(BW839*DCF!I$46,0)-MAX(BW839-BV839,0)/Inputs!$B$24)*DCF!I$6</f>
        <v>-2429.068067941319</v>
      </c>
      <c r="DE839" s="15">
        <f ca="1">(BX839*DCF!J$46-DCF!J$5*MAX(BX839*DCF!J$46,0)-MAX(BX839-BW839,0)/Inputs!$B$24)*DCF!J$6</f>
        <v>-5436.6063236526998</v>
      </c>
      <c r="DF839" s="15">
        <f ca="1">(BY839*DCF!K$46-DCF!K$5*MAX(BY839*DCF!K$46,0)-MAX(BY839-BX839,0)/Inputs!$B$24)*DCF!K$6</f>
        <v>-2338.1159198399737</v>
      </c>
      <c r="DG839" s="15">
        <f ca="1">(BZ839*DCF!L$46-DCF!L$5*MAX(BZ839*DCF!L$46,0)-MAX(BZ839-BY839,0)/Inputs!$B$24)*DCF!L$6</f>
        <v>-6123.1821482568494</v>
      </c>
      <c r="DH839" s="15">
        <f ca="1">(CA839*DCF!M$46-DCF!M$5*MAX(CA839*DCF!M$46,0)-MAX(CA839-BZ839,0)/Inputs!$B$24)*DCF!M$6</f>
        <v>7152.9476090977305</v>
      </c>
      <c r="DI839" s="15">
        <f ca="1">SUM(CB839:CL839)+BE839*DCF!M$10*(1+Inputs!$B$30)*(1-Inputs!$B$33)*(1-Inputs!$B$30/Inputs!$B$31)/(Inputs!$B$29-Inputs!$B$30)*DCF!M$6</f>
        <v>171453.25628294901</v>
      </c>
      <c r="DJ839" s="15">
        <f ca="1">SUM(CM839:CW839)+BP839*DCF!M$28*(1+Inputs!$B$30)*(1-Inputs!$B$33)*(1-Inputs!$B$30/Inputs!$B$31)/(Inputs!$B$29-Inputs!$B$30)*DCF!M$6</f>
        <v>1143654.8593744321</v>
      </c>
      <c r="DK839" s="15">
        <f ca="1">SUM(CX839:DH839)+CA839*DCF!M$46*(1+Inputs!$B$30)*(1-Inputs!$B$33)*(1-Inputs!$B$30/Inputs!$B$31)/(Inputs!$B$29-Inputs!$B$30)*DCF!M$6</f>
        <v>411601.37714542134</v>
      </c>
      <c r="DM839" s="15">
        <f ca="1">DI839+DJ839+DK839+Inputs!$B$34+Inputs!$B$36-Inputs!$B$35</f>
        <v>1803560.4928028025</v>
      </c>
    </row>
    <row r="840" spans="1:117" x14ac:dyDescent="0.75">
      <c r="A840" s="11">
        <v>827</v>
      </c>
      <c r="C840" s="23">
        <f t="shared" ca="1" si="472"/>
        <v>-1.6413793173702556</v>
      </c>
      <c r="D840" s="23">
        <f t="shared" ca="1" si="472"/>
        <v>-0.40005822471634245</v>
      </c>
      <c r="E840" s="23">
        <f t="shared" ca="1" si="472"/>
        <v>-1.8188711320379791</v>
      </c>
      <c r="F840" s="23">
        <f t="shared" ca="1" si="472"/>
        <v>-0.18400327336078703</v>
      </c>
      <c r="G840" s="23">
        <f t="shared" ca="1" si="472"/>
        <v>1.42448787195562</v>
      </c>
      <c r="H840" s="23">
        <f t="shared" ca="1" si="472"/>
        <v>-1.1174691757717514</v>
      </c>
      <c r="I840" s="23">
        <f t="shared" ca="1" si="472"/>
        <v>-0.15012568251295053</v>
      </c>
      <c r="J840" s="23">
        <f t="shared" ca="1" si="472"/>
        <v>-1.4160513360280735</v>
      </c>
      <c r="K840" s="23">
        <f t="shared" ca="1" si="472"/>
        <v>0.86863876857726752</v>
      </c>
      <c r="L840" s="23">
        <f t="shared" ca="1" si="472"/>
        <v>-0.2042685846811356</v>
      </c>
      <c r="M840" s="23">
        <f t="shared" ca="1" si="472"/>
        <v>0.16628265917547452</v>
      </c>
      <c r="N840" s="23">
        <f ca="1">SQRT(Inputs!$B$38)*C840+SQRT(1-Inputs!$B$38)*_xlfn.NORM.S.INV(RAND())</f>
        <v>-1.8158024374733046</v>
      </c>
      <c r="O840" s="23">
        <f ca="1">SQRT(Inputs!$B$38)*D840+SQRT(1-Inputs!$B$38)*_xlfn.NORM.S.INV(RAND())</f>
        <v>0.47185486292411177</v>
      </c>
      <c r="P840" s="23">
        <f ca="1">SQRT(Inputs!$B$38)*E840+SQRT(1-Inputs!$B$38)*_xlfn.NORM.S.INV(RAND())</f>
        <v>-0.76797258187916373</v>
      </c>
      <c r="Q840" s="23">
        <f ca="1">SQRT(Inputs!$B$38)*F840+SQRT(1-Inputs!$B$38)*_xlfn.NORM.S.INV(RAND())</f>
        <v>-1.0368233458431213</v>
      </c>
      <c r="R840" s="23">
        <f ca="1">SQRT(Inputs!$B$38)*G840+SQRT(1-Inputs!$B$38)*_xlfn.NORM.S.INV(RAND())</f>
        <v>0.90670956516345935</v>
      </c>
      <c r="S840" s="23">
        <f ca="1">SQRT(Inputs!$B$38)*H840+SQRT(1-Inputs!$B$38)*_xlfn.NORM.S.INV(RAND())</f>
        <v>-0.40959537678674285</v>
      </c>
      <c r="T840" s="23">
        <f ca="1">SQRT(Inputs!$B$38)*I840+SQRT(1-Inputs!$B$38)*_xlfn.NORM.S.INV(RAND())</f>
        <v>1.3986383900720172</v>
      </c>
      <c r="U840" s="23">
        <f ca="1">SQRT(Inputs!$B$38)*J840+SQRT(1-Inputs!$B$38)*_xlfn.NORM.S.INV(RAND())</f>
        <v>-1.3461048745024928</v>
      </c>
      <c r="V840" s="23">
        <f ca="1">SQRT(Inputs!$B$38)*K840+SQRT(1-Inputs!$B$38)*_xlfn.NORM.S.INV(RAND())</f>
        <v>-1.8775736718134872E-2</v>
      </c>
      <c r="W840" s="23">
        <f ca="1">SQRT(Inputs!$B$38)*L840+SQRT(1-Inputs!$B$38)*_xlfn.NORM.S.INV(RAND())</f>
        <v>1.3283720014036065</v>
      </c>
      <c r="X840" s="23">
        <f ca="1">SQRT(Inputs!$B$38)*M840+SQRT(1-Inputs!$B$38)*_xlfn.NORM.S.INV(RAND())</f>
        <v>0.34485529618209576</v>
      </c>
      <c r="Y840" s="23">
        <f ca="1">SQRT(Inputs!$B$38)*C840+SQRT(1-Inputs!$B$38)*_xlfn.NORM.S.INV(RAND())</f>
        <v>-0.33490177434837098</v>
      </c>
      <c r="Z840" s="23">
        <f ca="1">SQRT(Inputs!$B$38)*D840+SQRT(1-Inputs!$B$38)*_xlfn.NORM.S.INV(RAND())</f>
        <v>-0.32043085278971895</v>
      </c>
      <c r="AA840" s="23">
        <f ca="1">SQRT(Inputs!$B$38)*E840+SQRT(1-Inputs!$B$38)*_xlfn.NORM.S.INV(RAND())</f>
        <v>-1.1569241661487233</v>
      </c>
      <c r="AB840" s="23">
        <f ca="1">SQRT(Inputs!$B$38)*F840+SQRT(1-Inputs!$B$38)*_xlfn.NORM.S.INV(RAND())</f>
        <v>0.22088727598288116</v>
      </c>
      <c r="AC840" s="23">
        <f ca="1">SQRT(Inputs!$B$38)*G840+SQRT(1-Inputs!$B$38)*_xlfn.NORM.S.INV(RAND())</f>
        <v>-0.54192853225504656</v>
      </c>
      <c r="AD840" s="23">
        <f ca="1">SQRT(Inputs!$B$38)*H840+SQRT(1-Inputs!$B$38)*_xlfn.NORM.S.INV(RAND())</f>
        <v>0.47612635989050434</v>
      </c>
      <c r="AE840" s="23">
        <f ca="1">SQRT(Inputs!$B$38)*I840+SQRT(1-Inputs!$B$38)*_xlfn.NORM.S.INV(RAND())</f>
        <v>-5.8189929825626249E-2</v>
      </c>
      <c r="AF840" s="23">
        <f ca="1">SQRT(Inputs!$B$38)*J840+SQRT(1-Inputs!$B$38)*_xlfn.NORM.S.INV(RAND())</f>
        <v>-0.16266194637344433</v>
      </c>
      <c r="AG840" s="23">
        <f ca="1">SQRT(Inputs!$B$38)*K840+SQRT(1-Inputs!$B$38)*_xlfn.NORM.S.INV(RAND())</f>
        <v>0.55548943959278607</v>
      </c>
      <c r="AH840" s="23">
        <f ca="1">SQRT(Inputs!$B$38)*L840+SQRT(1-Inputs!$B$38)*_xlfn.NORM.S.INV(RAND())</f>
        <v>-0.18865098415866355</v>
      </c>
      <c r="AI840" s="23">
        <f ca="1">SQRT(Inputs!$B$38)*M840+SQRT(1-Inputs!$B$38)*_xlfn.NORM.S.INV(RAND())</f>
        <v>0.4895238080766709</v>
      </c>
      <c r="AJ840" s="23">
        <f ca="1">SQRT(Inputs!$B$38)*C840+SQRT(1-Inputs!$B$38)*_xlfn.NORM.S.INV(RAND())</f>
        <v>-0.47788708899028676</v>
      </c>
      <c r="AK840" s="23">
        <f ca="1">SQRT(Inputs!$B$38)*D840+SQRT(1-Inputs!$B$38)*_xlfn.NORM.S.INV(RAND())</f>
        <v>-0.43014472073648341</v>
      </c>
      <c r="AL840" s="23">
        <f ca="1">SQRT(Inputs!$B$38)*E840+SQRT(1-Inputs!$B$38)*_xlfn.NORM.S.INV(RAND())</f>
        <v>-1.9085537568415036</v>
      </c>
      <c r="AM840" s="23">
        <f ca="1">SQRT(Inputs!$B$38)*F840+SQRT(1-Inputs!$B$38)*_xlfn.NORM.S.INV(RAND())</f>
        <v>0.19501424905343617</v>
      </c>
      <c r="AN840" s="23">
        <f ca="1">SQRT(Inputs!$B$38)*G840+SQRT(1-Inputs!$B$38)*_xlfn.NORM.S.INV(RAND())</f>
        <v>-5.0638509563755263E-2</v>
      </c>
      <c r="AO840" s="23">
        <f ca="1">SQRT(Inputs!$B$38)*H840+SQRT(1-Inputs!$B$38)*_xlfn.NORM.S.INV(RAND())</f>
        <v>1.4093667705184694</v>
      </c>
      <c r="AP840" s="23">
        <f ca="1">SQRT(Inputs!$B$38)*I840+SQRT(1-Inputs!$B$38)*_xlfn.NORM.S.INV(RAND())</f>
        <v>-1.7573342287501827</v>
      </c>
      <c r="AQ840" s="23">
        <f ca="1">SQRT(Inputs!$B$38)*J840+SQRT(1-Inputs!$B$38)*_xlfn.NORM.S.INV(RAND())</f>
        <v>-1.7012757920574035</v>
      </c>
      <c r="AR840" s="23">
        <f ca="1">SQRT(Inputs!$B$38)*K840+SQRT(1-Inputs!$B$38)*_xlfn.NORM.S.INV(RAND())</f>
        <v>1.4852068713008821</v>
      </c>
      <c r="AS840" s="23">
        <f ca="1">SQRT(Inputs!$B$38)*L840+SQRT(1-Inputs!$B$38)*_xlfn.NORM.S.INV(RAND())</f>
        <v>0.83909020965433245</v>
      </c>
      <c r="AT840" s="23">
        <f ca="1">SQRT(Inputs!$B$38)*M840+SQRT(1-Inputs!$B$38)*_xlfn.NORM.S.INV(RAND())</f>
        <v>-0.29524395474078802</v>
      </c>
      <c r="AU840" s="15">
        <f ca="1">Inputs!$B$6*EXP($B$8-0.5*C$5^2+C$5*N840)</f>
        <v>3698.5010372628217</v>
      </c>
      <c r="AV840" s="15">
        <f t="shared" ca="1" si="437"/>
        <v>4825.3740772760648</v>
      </c>
      <c r="AW840" s="15">
        <f t="shared" ca="1" si="438"/>
        <v>5304.729855811478</v>
      </c>
      <c r="AX840" s="15">
        <f t="shared" ca="1" si="439"/>
        <v>5689.6769831383162</v>
      </c>
      <c r="AY840" s="15">
        <f t="shared" ca="1" si="440"/>
        <v>7730.0752585181635</v>
      </c>
      <c r="AZ840" s="15">
        <f t="shared" ca="1" si="441"/>
        <v>9037.1434664307526</v>
      </c>
      <c r="BA840" s="15">
        <f t="shared" ca="1" si="442"/>
        <v>12802.487225657094</v>
      </c>
      <c r="BB840" s="15">
        <f t="shared" ca="1" si="443"/>
        <v>13696.588562547655</v>
      </c>
      <c r="BC840" s="15">
        <f t="shared" ca="1" si="444"/>
        <v>16744.459867190664</v>
      </c>
      <c r="BD840" s="15">
        <f t="shared" ca="1" si="445"/>
        <v>23227.399533186472</v>
      </c>
      <c r="BE840" s="15">
        <f t="shared" ca="1" si="446"/>
        <v>29370.371690490509</v>
      </c>
      <c r="BF840" s="15">
        <f ca="1">Inputs!$B$13*EXP($B$9-0.5*C$6^2+C$6*Y840)</f>
        <v>12942.551499915407</v>
      </c>
      <c r="BG840" s="15">
        <f t="shared" ca="1" si="447"/>
        <v>14887.412829586105</v>
      </c>
      <c r="BH840" s="15">
        <f t="shared" ca="1" si="448"/>
        <v>15013.80307844756</v>
      </c>
      <c r="BI840" s="15">
        <f t="shared" ca="1" si="449"/>
        <v>19014.767348209356</v>
      </c>
      <c r="BJ840" s="15">
        <f t="shared" ca="1" si="450"/>
        <v>21559.208490548182</v>
      </c>
      <c r="BK840" s="15">
        <f t="shared" ca="1" si="451"/>
        <v>28231.817492193659</v>
      </c>
      <c r="BL840" s="15">
        <f t="shared" ca="1" si="452"/>
        <v>34418.849651723038</v>
      </c>
      <c r="BM840" s="15">
        <f t="shared" ca="1" si="453"/>
        <v>41461.848644034195</v>
      </c>
      <c r="BN840" s="15">
        <f t="shared" ca="1" si="454"/>
        <v>54502.883431301074</v>
      </c>
      <c r="BO840" s="15">
        <f t="shared" ca="1" si="455"/>
        <v>65605.632165728195</v>
      </c>
      <c r="BP840" s="15">
        <f t="shared" ca="1" si="456"/>
        <v>85353.158953754028</v>
      </c>
      <c r="BQ840" s="15">
        <f ca="1">Inputs!$B$20*EXP($B$10-0.5*C$7^2+C$7*AJ840)</f>
        <v>3620.72806767567</v>
      </c>
      <c r="BR840" s="15">
        <f t="shared" ca="1" si="457"/>
        <v>4285.5602163887825</v>
      </c>
      <c r="BS840" s="15">
        <f t="shared" ca="1" si="458"/>
        <v>3392.1922247926173</v>
      </c>
      <c r="BT840" s="15">
        <f t="shared" ca="1" si="459"/>
        <v>4922.5951423542811</v>
      </c>
      <c r="BU840" s="15">
        <f t="shared" ca="1" si="460"/>
        <v>6739.0449094680171</v>
      </c>
      <c r="BV840" s="15">
        <f t="shared" ca="1" si="461"/>
        <v>12880.014358534034</v>
      </c>
      <c r="BW840" s="15">
        <f t="shared" ca="1" si="462"/>
        <v>12390.756233545611</v>
      </c>
      <c r="BX840" s="15">
        <f t="shared" ca="1" si="463"/>
        <v>12322.219033158153</v>
      </c>
      <c r="BY840" s="15">
        <f t="shared" ca="1" si="464"/>
        <v>22939.683753875921</v>
      </c>
      <c r="BZ840" s="15">
        <f t="shared" ca="1" si="465"/>
        <v>37556.035535847557</v>
      </c>
      <c r="CA840" s="15">
        <f t="shared" ca="1" si="466"/>
        <v>50058.397795167592</v>
      </c>
      <c r="CB840" s="15">
        <f ca="1">(AU840*DCF!C$10-DCF!C$5*MAX(AU840*DCF!C$10,0)-MAX(AU840-Inputs!$B$6,0)/Inputs!$B$10)*DCF!C$6</f>
        <v>949.80878087475912</v>
      </c>
      <c r="CC840" s="15">
        <f ca="1">(AV840*DCF!D$10-DCF!D$5*MAX(AV840*DCF!D$10,0)-MAX(AV840-AU840,0)/Inputs!$B$10)*DCF!D$6</f>
        <v>901.39374205507795</v>
      </c>
      <c r="CD840" s="15">
        <f ca="1">(AW840*DCF!E$10-DCF!E$5*MAX(AW840*DCF!E$10,0)-MAX(AW840-AV840,0)/Inputs!$B$10)*DCF!E$6</f>
        <v>1116.8069072616138</v>
      </c>
      <c r="CE840" s="15">
        <f ca="1">(AX840*DCF!F$10-DCF!F$5*MAX(AX840*DCF!F$10,0)-MAX(AX840-AW840,0)/Inputs!$B$10)*DCF!F$6</f>
        <v>1161.9494646381913</v>
      </c>
      <c r="CF840" s="15">
        <f ca="1">(AY840*DCF!G$10-DCF!G$5*MAX(AY840*DCF!G$10,0)-MAX(AY840-AX840,0)/Inputs!$B$10)*DCF!G$6</f>
        <v>1200.5037256014862</v>
      </c>
      <c r="CG840" s="15">
        <f ca="1">(AZ840*DCF!H$10-DCF!H$5*MAX(AZ840*DCF!H$10,0)-MAX(AZ840-AY840,0)/Inputs!$B$10)*DCF!H$6</f>
        <v>1522.4744935764447</v>
      </c>
      <c r="CH840" s="15">
        <f ca="1">(BA840*DCF!I$10-DCF!I$5*MAX(BA840*DCF!I$10,0)-MAX(BA840-AZ840,0)/Inputs!$B$10)*DCF!I$6</f>
        <v>1720.8990777380222</v>
      </c>
      <c r="CI840" s="15">
        <f ca="1">(BB840*DCF!J$10-DCF!J$5*MAX(BB840*DCF!J$10,0)-MAX(BB840-BA840,0)/Inputs!$B$10)*DCF!J$6</f>
        <v>2214.8800538628147</v>
      </c>
      <c r="CJ840" s="15">
        <f ca="1">(BC840*DCF!K$10-DCF!K$5*MAX(BC840*DCF!K$10,0)-MAX(BC840-BB840,0)/Inputs!$B$10)*DCF!K$6</f>
        <v>2268.9335355213766</v>
      </c>
      <c r="CK840" s="15">
        <f ca="1">(BD840*DCF!L$10-DCF!L$5*MAX(BD840*DCF!L$10,0)-MAX(BD840-BC840,0)/Inputs!$B$10)*DCF!L$6</f>
        <v>2664.7844743167707</v>
      </c>
      <c r="CL840" s="15">
        <f ca="1">(BE840*DCF!M$10-DCF!M$5*MAX(BE840*DCF!M$10,0)-MAX(BE840-BD840,0)/Inputs!$B$10)*DCF!M$6</f>
        <v>3410.6956620055385</v>
      </c>
      <c r="CM840" s="15">
        <f ca="1">(BF840*DCF!C$28-DCF!C$5*MAX(BF840*DCF!C$28,0)-MAX(BF840-Inputs!$B$13,0)/Inputs!$B$17)*DCF!C$6</f>
        <v>3590.7320698312919</v>
      </c>
      <c r="CN840" s="15">
        <f ca="1">(BG840*DCF!D$28-DCF!D$5*MAX(BG840*DCF!D$28,0)-MAX(BG840-BF840,0)/Inputs!$B$17)*DCF!D$6</f>
        <v>3969.7583460017577</v>
      </c>
      <c r="CO840" s="15">
        <f ca="1">(BH840*DCF!E$28-DCF!E$5*MAX(BH840*DCF!E$28,0)-MAX(BH840-BG840,0)/Inputs!$B$17)*DCF!E$6</f>
        <v>4227.2665959353826</v>
      </c>
      <c r="CP840" s="15">
        <f ca="1">(BI840*DCF!F$28-DCF!F$5*MAX(BI840*DCF!F$28,0)-MAX(BI840-BH840,0)/Inputs!$B$17)*DCF!F$6</f>
        <v>4433.5696842925045</v>
      </c>
      <c r="CQ840" s="15">
        <f ca="1">(BJ840*DCF!G$28-DCF!G$5*MAX(BJ840*DCF!G$28,0)-MAX(BJ840-BI840,0)/Inputs!$B$17)*DCF!G$6</f>
        <v>5165.7503479841253</v>
      </c>
      <c r="CR840" s="15">
        <f ca="1">(BK840*DCF!H$28-DCF!H$5*MAX(BK840*DCF!H$28,0)-MAX(BK840-BJ840,0)/Inputs!$B$17)*DCF!H$6</f>
        <v>5945.3037580342507</v>
      </c>
      <c r="CS840" s="15">
        <f ca="1">(BL840*DCF!I$28-DCF!I$5*MAX(BL840*DCF!I$28,0)-MAX(BL840-BK840,0)/Inputs!$B$17)*DCF!I$6</f>
        <v>7205.6682368735819</v>
      </c>
      <c r="CT840" s="15">
        <f ca="1">(BM840*DCF!J$28-DCF!J$5*MAX(BM840*DCF!J$28,0)-MAX(BM840-BL840,0)/Inputs!$B$17)*DCF!J$6</f>
        <v>8315.5901286993521</v>
      </c>
      <c r="CU840" s="15">
        <f ca="1">(BN840*DCF!K$28-DCF!K$5*MAX(BN840*DCF!K$28,0)-MAX(BN840-BM840,0)/Inputs!$B$17)*DCF!K$6</f>
        <v>9912.7420751428908</v>
      </c>
      <c r="CV840" s="15">
        <f ca="1">(BO840*DCF!L$28-DCF!L$5*MAX(BO840*DCF!L$28,0)-MAX(BO840-BN840,0)/Inputs!$B$17)*DCF!L$6</f>
        <v>11833.40613801299</v>
      </c>
      <c r="CW840" s="15">
        <f ca="1">(BP840*DCF!M$28-DCF!M$5*MAX(BP840*DCF!M$28,0)-MAX(BP840-BO840,0)/Inputs!$B$17)*DCF!M$6</f>
        <v>13995.07481256849</v>
      </c>
      <c r="CX840" s="15">
        <f ca="1">(BQ840*DCF!C$46-DCF!C$5*MAX(BQ840*DCF!C$46,0)-MAX(BQ840-Inputs!$B$20,0)/Inputs!$B$24)*DCF!C$6</f>
        <v>-1030.0656358030046</v>
      </c>
      <c r="CY840" s="15">
        <f ca="1">(BR840*DCF!D$46-DCF!D$5*MAX(BR840*DCF!D$46,0)-MAX(BR840-BQ840,0)/Inputs!$B$24)*DCF!D$6</f>
        <v>-1015.1235476294079</v>
      </c>
      <c r="CZ840" s="15">
        <f ca="1">(BS840*DCF!E$46-DCF!E$5*MAX(BS840*DCF!E$46,0)-MAX(BS840-BR840,0)/Inputs!$B$24)*DCF!E$6</f>
        <v>-401.1326368315116</v>
      </c>
      <c r="DA840" s="15">
        <f ca="1">(BT840*DCF!F$46-DCF!F$5*MAX(BT840*DCF!F$46,0)-MAX(BT840-BS840,0)/Inputs!$B$24)*DCF!F$6</f>
        <v>-915.76258329785139</v>
      </c>
      <c r="DB840" s="15">
        <f ca="1">(BU840*DCF!G$46-DCF!G$5*MAX(BU840*DCF!G$46,0)-MAX(BU840-BT840,0)/Inputs!$B$24)*DCF!G$6</f>
        <v>-837.70596901929912</v>
      </c>
      <c r="DC840" s="15">
        <f ca="1">(BV840*DCF!H$46-DCF!H$5*MAX(BV840*DCF!H$46,0)-MAX(BV840-BU840,0)/Inputs!$B$24)*DCF!H$6</f>
        <v>-1908.2686299531842</v>
      </c>
      <c r="DD840" s="15">
        <f ca="1">(BW840*DCF!I$46-DCF!I$5*MAX(BW840*DCF!I$46,0)-MAX(BW840-BV840,0)/Inputs!$B$24)*DCF!I$6</f>
        <v>286.16931752541416</v>
      </c>
      <c r="DE840" s="15">
        <f ca="1">(BX840*DCF!J$46-DCF!J$5*MAX(BX840*DCF!J$46,0)-MAX(BX840-BW840,0)/Inputs!$B$24)*DCF!J$6</f>
        <v>516.88300342185744</v>
      </c>
      <c r="DF840" s="15">
        <f ca="1">(BY840*DCF!K$46-DCF!K$5*MAX(BY840*DCF!K$46,0)-MAX(BY840-BX840,0)/Inputs!$B$24)*DCF!K$6</f>
        <v>-1290.6048026256453</v>
      </c>
      <c r="DG840" s="15">
        <f ca="1">(BZ840*DCF!L$46-DCF!L$5*MAX(BZ840*DCF!L$46,0)-MAX(BZ840-BY840,0)/Inputs!$B$24)*DCF!L$6</f>
        <v>-711.65383858984603</v>
      </c>
      <c r="DH840" s="15">
        <f ca="1">(CA840*DCF!M$46-DCF!M$5*MAX(CA840*DCF!M$46,0)-MAX(CA840-BZ840,0)/Inputs!$B$24)*DCF!M$6</f>
        <v>1310.6855541169718</v>
      </c>
      <c r="DI840" s="15">
        <f ca="1">SUM(CB840:CL840)+BE840*DCF!M$10*(1+Inputs!$B$30)*(1-Inputs!$B$33)*(1-Inputs!$B$30/Inputs!$B$31)/(Inputs!$B$29-Inputs!$B$30)*DCF!M$6</f>
        <v>100871.26271504551</v>
      </c>
      <c r="DJ840" s="15">
        <f ca="1">SUM(CM840:CW840)+BP840*DCF!M$28*(1+Inputs!$B$30)*(1-Inputs!$B$33)*(1-Inputs!$B$30/Inputs!$B$31)/(Inputs!$B$29-Inputs!$B$30)*DCF!M$6</f>
        <v>395313.48892268102</v>
      </c>
      <c r="DK840" s="15">
        <f ca="1">SUM(CX840:DH840)+CA840*DCF!M$46*(1+Inputs!$B$30)*(1-Inputs!$B$33)*(1-Inputs!$B$30/Inputs!$B$31)/(Inputs!$B$29-Inputs!$B$30)*DCF!M$6</f>
        <v>71399.633018944282</v>
      </c>
      <c r="DM840" s="15">
        <f ca="1">DI840+DJ840+DK840+Inputs!$B$34+Inputs!$B$36-Inputs!$B$35</f>
        <v>644435.38465667085</v>
      </c>
    </row>
    <row r="841" spans="1:117" x14ac:dyDescent="0.75">
      <c r="A841" s="11">
        <v>828</v>
      </c>
      <c r="C841" s="23">
        <f t="shared" ca="1" si="472"/>
        <v>-6.9241763426604069E-2</v>
      </c>
      <c r="D841" s="23">
        <f t="shared" ca="1" si="472"/>
        <v>1.8089360184338998</v>
      </c>
      <c r="E841" s="23">
        <f t="shared" ca="1" si="472"/>
        <v>-0.61340136415756141</v>
      </c>
      <c r="F841" s="23">
        <f t="shared" ca="1" si="472"/>
        <v>-1.193087554369163</v>
      </c>
      <c r="G841" s="23">
        <f t="shared" ca="1" si="472"/>
        <v>-1.6228929002286381</v>
      </c>
      <c r="H841" s="23">
        <f t="shared" ca="1" si="472"/>
        <v>-1.9537391024083255</v>
      </c>
      <c r="I841" s="23">
        <f t="shared" ca="1" si="472"/>
        <v>-0.7703871672217395</v>
      </c>
      <c r="J841" s="23">
        <f t="shared" ca="1" si="472"/>
        <v>-0.5443998311077215</v>
      </c>
      <c r="K841" s="23">
        <f t="shared" ca="1" si="472"/>
        <v>-9.1923165206408614E-2</v>
      </c>
      <c r="L841" s="23">
        <f t="shared" ca="1" si="472"/>
        <v>-0.57494863794857454</v>
      </c>
      <c r="M841" s="23">
        <f t="shared" ca="1" si="472"/>
        <v>0.765607016399661</v>
      </c>
      <c r="N841" s="23">
        <f ca="1">SQRT(Inputs!$B$38)*C841+SQRT(1-Inputs!$B$38)*_xlfn.NORM.S.INV(RAND())</f>
        <v>0.59305304269524117</v>
      </c>
      <c r="O841" s="23">
        <f ca="1">SQRT(Inputs!$B$38)*D841+SQRT(1-Inputs!$B$38)*_xlfn.NORM.S.INV(RAND())</f>
        <v>0.39362915579934044</v>
      </c>
      <c r="P841" s="23">
        <f ca="1">SQRT(Inputs!$B$38)*E841+SQRT(1-Inputs!$B$38)*_xlfn.NORM.S.INV(RAND())</f>
        <v>-0.91232386752109917</v>
      </c>
      <c r="Q841" s="23">
        <f ca="1">SQRT(Inputs!$B$38)*F841+SQRT(1-Inputs!$B$38)*_xlfn.NORM.S.INV(RAND())</f>
        <v>-3.0764776887345553</v>
      </c>
      <c r="R841" s="23">
        <f ca="1">SQRT(Inputs!$B$38)*G841+SQRT(1-Inputs!$B$38)*_xlfn.NORM.S.INV(RAND())</f>
        <v>-0.42784663094160913</v>
      </c>
      <c r="S841" s="23">
        <f ca="1">SQRT(Inputs!$B$38)*H841+SQRT(1-Inputs!$B$38)*_xlfn.NORM.S.INV(RAND())</f>
        <v>-1.5385738624919905</v>
      </c>
      <c r="T841" s="23">
        <f ca="1">SQRT(Inputs!$B$38)*I841+SQRT(1-Inputs!$B$38)*_xlfn.NORM.S.INV(RAND())</f>
        <v>0.25927743020633154</v>
      </c>
      <c r="U841" s="23">
        <f ca="1">SQRT(Inputs!$B$38)*J841+SQRT(1-Inputs!$B$38)*_xlfn.NORM.S.INV(RAND())</f>
        <v>-0.51723041666838365</v>
      </c>
      <c r="V841" s="23">
        <f ca="1">SQRT(Inputs!$B$38)*K841+SQRT(1-Inputs!$B$38)*_xlfn.NORM.S.INV(RAND())</f>
        <v>-1.1564042485796489</v>
      </c>
      <c r="W841" s="23">
        <f ca="1">SQRT(Inputs!$B$38)*L841+SQRT(1-Inputs!$B$38)*_xlfn.NORM.S.INV(RAND())</f>
        <v>-0.36726239960009116</v>
      </c>
      <c r="X841" s="23">
        <f ca="1">SQRT(Inputs!$B$38)*M841+SQRT(1-Inputs!$B$38)*_xlfn.NORM.S.INV(RAND())</f>
        <v>2.1395836293107267</v>
      </c>
      <c r="Y841" s="23">
        <f ca="1">SQRT(Inputs!$B$38)*C841+SQRT(1-Inputs!$B$38)*_xlfn.NORM.S.INV(RAND())</f>
        <v>-1.1348253883231398</v>
      </c>
      <c r="Z841" s="23">
        <f ca="1">SQRT(Inputs!$B$38)*D841+SQRT(1-Inputs!$B$38)*_xlfn.NORM.S.INV(RAND())</f>
        <v>1.2203372787171105</v>
      </c>
      <c r="AA841" s="23">
        <f ca="1">SQRT(Inputs!$B$38)*E841+SQRT(1-Inputs!$B$38)*_xlfn.NORM.S.INV(RAND())</f>
        <v>-0.63677598471355168</v>
      </c>
      <c r="AB841" s="23">
        <f ca="1">SQRT(Inputs!$B$38)*F841+SQRT(1-Inputs!$B$38)*_xlfn.NORM.S.INV(RAND())</f>
        <v>-1.9536872748821281</v>
      </c>
      <c r="AC841" s="23">
        <f ca="1">SQRT(Inputs!$B$38)*G841+SQRT(1-Inputs!$B$38)*_xlfn.NORM.S.INV(RAND())</f>
        <v>-2.1615204302148219</v>
      </c>
      <c r="AD841" s="23">
        <f ca="1">SQRT(Inputs!$B$38)*H841+SQRT(1-Inputs!$B$38)*_xlfn.NORM.S.INV(RAND())</f>
        <v>-1.3492335097183263</v>
      </c>
      <c r="AE841" s="23">
        <f ca="1">SQRT(Inputs!$B$38)*I841+SQRT(1-Inputs!$B$38)*_xlfn.NORM.S.INV(RAND())</f>
        <v>-1.1555386318107117</v>
      </c>
      <c r="AF841" s="23">
        <f ca="1">SQRT(Inputs!$B$38)*J841+SQRT(1-Inputs!$B$38)*_xlfn.NORM.S.INV(RAND())</f>
        <v>-1.2400479001947986</v>
      </c>
      <c r="AG841" s="23">
        <f ca="1">SQRT(Inputs!$B$38)*K841+SQRT(1-Inputs!$B$38)*_xlfn.NORM.S.INV(RAND())</f>
        <v>0.35615802161658089</v>
      </c>
      <c r="AH841" s="23">
        <f ca="1">SQRT(Inputs!$B$38)*L841+SQRT(1-Inputs!$B$38)*_xlfn.NORM.S.INV(RAND())</f>
        <v>0.23152965092560424</v>
      </c>
      <c r="AI841" s="23">
        <f ca="1">SQRT(Inputs!$B$38)*M841+SQRT(1-Inputs!$B$38)*_xlfn.NORM.S.INV(RAND())</f>
        <v>0.80356407815304398</v>
      </c>
      <c r="AJ841" s="23">
        <f ca="1">SQRT(Inputs!$B$38)*C841+SQRT(1-Inputs!$B$38)*_xlfn.NORM.S.INV(RAND())</f>
        <v>0.26748624430481882</v>
      </c>
      <c r="AK841" s="23">
        <f ca="1">SQRT(Inputs!$B$38)*D841+SQRT(1-Inputs!$B$38)*_xlfn.NORM.S.INV(RAND())</f>
        <v>1.7207544940396029</v>
      </c>
      <c r="AL841" s="23">
        <f ca="1">SQRT(Inputs!$B$38)*E841+SQRT(1-Inputs!$B$38)*_xlfn.NORM.S.INV(RAND())</f>
        <v>-0.33718228924253024</v>
      </c>
      <c r="AM841" s="23">
        <f ca="1">SQRT(Inputs!$B$38)*F841+SQRT(1-Inputs!$B$38)*_xlfn.NORM.S.INV(RAND())</f>
        <v>-0.22007181154815869</v>
      </c>
      <c r="AN841" s="23">
        <f ca="1">SQRT(Inputs!$B$38)*G841+SQRT(1-Inputs!$B$38)*_xlfn.NORM.S.INV(RAND())</f>
        <v>-0.80781679848225318</v>
      </c>
      <c r="AO841" s="23">
        <f ca="1">SQRT(Inputs!$B$38)*H841+SQRT(1-Inputs!$B$38)*_xlfn.NORM.S.INV(RAND())</f>
        <v>-0.69407789380532425</v>
      </c>
      <c r="AP841" s="23">
        <f ca="1">SQRT(Inputs!$B$38)*I841+SQRT(1-Inputs!$B$38)*_xlfn.NORM.S.INV(RAND())</f>
        <v>-1.0834409499464854</v>
      </c>
      <c r="AQ841" s="23">
        <f ca="1">SQRT(Inputs!$B$38)*J841+SQRT(1-Inputs!$B$38)*_xlfn.NORM.S.INV(RAND())</f>
        <v>0.43333140103525719</v>
      </c>
      <c r="AR841" s="23">
        <f ca="1">SQRT(Inputs!$B$38)*K841+SQRT(1-Inputs!$B$38)*_xlfn.NORM.S.INV(RAND())</f>
        <v>-0.35538031989777935</v>
      </c>
      <c r="AS841" s="23">
        <f ca="1">SQRT(Inputs!$B$38)*L841+SQRT(1-Inputs!$B$38)*_xlfn.NORM.S.INV(RAND())</f>
        <v>-0.17574943930838657</v>
      </c>
      <c r="AT841" s="23">
        <f ca="1">SQRT(Inputs!$B$38)*M841+SQRT(1-Inputs!$B$38)*_xlfn.NORM.S.INV(RAND())</f>
        <v>-0.7587836925755268</v>
      </c>
      <c r="AU841" s="15">
        <f ca="1">Inputs!$B$6*EXP($B$8-0.5*C$5^2+C$5*N841)</f>
        <v>5462.2263171756022</v>
      </c>
      <c r="AV841" s="15">
        <f t="shared" ca="1" si="437"/>
        <v>7044.9808194574925</v>
      </c>
      <c r="AW841" s="15">
        <f t="shared" ca="1" si="438"/>
        <v>7595.4982848091022</v>
      </c>
      <c r="AX841" s="15">
        <f t="shared" ca="1" si="439"/>
        <v>6314.1329431481208</v>
      </c>
      <c r="AY841" s="15">
        <f t="shared" ca="1" si="440"/>
        <v>7340.415817491622</v>
      </c>
      <c r="AZ841" s="15">
        <f t="shared" ca="1" si="441"/>
        <v>7578.3657209514158</v>
      </c>
      <c r="BA841" s="15">
        <f t="shared" ca="1" si="442"/>
        <v>9529.0852860190898</v>
      </c>
      <c r="BB841" s="15">
        <f t="shared" ca="1" si="443"/>
        <v>11077.330237993339</v>
      </c>
      <c r="BC841" s="15">
        <f t="shared" ca="1" si="444"/>
        <v>12133.936579556346</v>
      </c>
      <c r="BD841" s="15">
        <f t="shared" ca="1" si="445"/>
        <v>14363.247418222052</v>
      </c>
      <c r="BE841" s="15">
        <f t="shared" ca="1" si="446"/>
        <v>21387.163576843319</v>
      </c>
      <c r="BF841" s="15">
        <f ca="1">Inputs!$B$13*EXP($B$9-0.5*C$6^2+C$6*Y841)</f>
        <v>11044.553825289986</v>
      </c>
      <c r="BG841" s="15">
        <f t="shared" ca="1" si="447"/>
        <v>16775.958425407105</v>
      </c>
      <c r="BH841" s="15">
        <f t="shared" ca="1" si="448"/>
        <v>18442.7463656904</v>
      </c>
      <c r="BI841" s="15">
        <f t="shared" ca="1" si="449"/>
        <v>16713.348148262274</v>
      </c>
      <c r="BJ841" s="15">
        <f t="shared" ca="1" si="450"/>
        <v>15004.315811570028</v>
      </c>
      <c r="BK841" s="15">
        <f t="shared" ca="1" si="451"/>
        <v>15324.823162393472</v>
      </c>
      <c r="BL841" s="15">
        <f t="shared" ca="1" si="452"/>
        <v>16206.647165234263</v>
      </c>
      <c r="BM841" s="15">
        <f t="shared" ca="1" si="453"/>
        <v>17077.29408986268</v>
      </c>
      <c r="BN841" s="15">
        <f t="shared" ca="1" si="454"/>
        <v>21918.753828686422</v>
      </c>
      <c r="BO841" s="15">
        <f t="shared" ca="1" si="455"/>
        <v>27704.43326639865</v>
      </c>
      <c r="BP841" s="15">
        <f t="shared" ca="1" si="456"/>
        <v>37349.068945362567</v>
      </c>
      <c r="BQ841" s="15">
        <f ca="1">Inputs!$B$20*EXP($B$10-0.5*C$7^2+C$7*AJ841)</f>
        <v>4716.4016515866952</v>
      </c>
      <c r="BR841" s="15">
        <f t="shared" ca="1" si="457"/>
        <v>11053.03330410022</v>
      </c>
      <c r="BS841" s="15">
        <f t="shared" ca="1" si="458"/>
        <v>13738.916935338524</v>
      </c>
      <c r="BT841" s="15">
        <f t="shared" ca="1" si="459"/>
        <v>17880.334445106124</v>
      </c>
      <c r="BU841" s="15">
        <f t="shared" ca="1" si="460"/>
        <v>20380.315334626215</v>
      </c>
      <c r="BV841" s="15">
        <f t="shared" ca="1" si="461"/>
        <v>24250.20538166336</v>
      </c>
      <c r="BW841" s="15">
        <f t="shared" ca="1" si="462"/>
        <v>26905.426146979527</v>
      </c>
      <c r="BX841" s="15">
        <f t="shared" ca="1" si="463"/>
        <v>41046.880046100028</v>
      </c>
      <c r="BY841" s="15">
        <f t="shared" ca="1" si="464"/>
        <v>53733.103499127166</v>
      </c>
      <c r="BZ841" s="15">
        <f t="shared" ca="1" si="465"/>
        <v>72998.083450424892</v>
      </c>
      <c r="CA841" s="15">
        <f t="shared" ca="1" si="466"/>
        <v>89605.615452348837</v>
      </c>
      <c r="CB841" s="15">
        <f ca="1">(AU841*DCF!C$10-DCF!C$5*MAX(AU841*DCF!C$10,0)-MAX(AU841-Inputs!$B$6,0)/Inputs!$B$10)*DCF!C$6</f>
        <v>1039.5093078971447</v>
      </c>
      <c r="CC841" s="15">
        <f ca="1">(AV841*DCF!D$10-DCF!D$5*MAX(AV841*DCF!D$10,0)-MAX(AV841-AU841,0)/Inputs!$B$10)*DCF!D$6</f>
        <v>1331.2530848109654</v>
      </c>
      <c r="CD841" s="15">
        <f ca="1">(AW841*DCF!E$10-DCF!E$5*MAX(AW841*DCF!E$10,0)-MAX(AW841-AV841,0)/Inputs!$B$10)*DCF!E$6</f>
        <v>1629.6803127570372</v>
      </c>
      <c r="CE841" s="15">
        <f ca="1">(AX841*DCF!F$10-DCF!F$5*MAX(AX841*DCF!F$10,0)-MAX(AX841-AW841,0)/Inputs!$B$10)*DCF!F$6</f>
        <v>1378.3651587614493</v>
      </c>
      <c r="CF841" s="15">
        <f ca="1">(AY841*DCF!G$10-DCF!G$5*MAX(AY841*DCF!G$10,0)-MAX(AY841-AX841,0)/Inputs!$B$10)*DCF!G$6</f>
        <v>1315.1488588038694</v>
      </c>
      <c r="CG841" s="15">
        <f ca="1">(AZ841*DCF!H$10-DCF!H$5*MAX(AZ841*DCF!H$10,0)-MAX(AZ841-AY841,0)/Inputs!$B$10)*DCF!H$6</f>
        <v>1429.0928693722262</v>
      </c>
      <c r="CH841" s="15">
        <f ca="1">(BA841*DCF!I$10-DCF!I$5*MAX(BA841*DCF!I$10,0)-MAX(BA841-AZ841,0)/Inputs!$B$10)*DCF!I$6</f>
        <v>1420.6299039583789</v>
      </c>
      <c r="CI841" s="15">
        <f ca="1">(BB841*DCF!J$10-DCF!J$5*MAX(BB841*DCF!J$10,0)-MAX(BB841-BA841,0)/Inputs!$B$10)*DCF!J$6</f>
        <v>1666.284562396</v>
      </c>
      <c r="CJ841" s="15">
        <f ca="1">(BC841*DCF!K$10-DCF!K$5*MAX(BC841*DCF!K$10,0)-MAX(BC841-BB841,0)/Inputs!$B$10)*DCF!K$6</f>
        <v>1805.4601138516139</v>
      </c>
      <c r="CK841" s="15">
        <f ca="1">(BD841*DCF!L$10-DCF!L$5*MAX(BD841*DCF!L$10,0)-MAX(BD841-BC841,0)/Inputs!$B$10)*DCF!L$6</f>
        <v>1877.9648545829209</v>
      </c>
      <c r="CL841" s="15">
        <f ca="1">(BE841*DCF!M$10-DCF!M$5*MAX(BE841*DCF!M$10,0)-MAX(BE841-BD841,0)/Inputs!$B$10)*DCF!M$6</f>
        <v>2178.9235682224908</v>
      </c>
      <c r="CM841" s="15">
        <f ca="1">(BF841*DCF!C$28-DCF!C$5*MAX(BF841*DCF!C$28,0)-MAX(BF841-Inputs!$B$13,0)/Inputs!$B$17)*DCF!C$6</f>
        <v>3370.7253958808778</v>
      </c>
      <c r="CN841" s="15">
        <f ca="1">(BG841*DCF!D$28-DCF!D$5*MAX(BG841*DCF!D$28,0)-MAX(BG841-BF841,0)/Inputs!$B$17)*DCF!D$6</f>
        <v>3718.1352898602336</v>
      </c>
      <c r="CO841" s="15">
        <f ca="1">(BH841*DCF!E$28-DCF!E$5*MAX(BH841*DCF!E$28,0)-MAX(BH841-BG841,0)/Inputs!$B$17)*DCF!E$6</f>
        <v>4894.8132104268743</v>
      </c>
      <c r="CP841" s="15">
        <f ca="1">(BI841*DCF!F$28-DCF!F$5*MAX(BI841*DCF!F$28,0)-MAX(BI841-BH841,0)/Inputs!$B$17)*DCF!F$6</f>
        <v>4537.2337782480745</v>
      </c>
      <c r="CQ841" s="15">
        <f ca="1">(BJ841*DCF!G$28-DCF!G$5*MAX(BJ841*DCF!G$28,0)-MAX(BJ841-BI841,0)/Inputs!$B$17)*DCF!G$6</f>
        <v>3892.9835747278762</v>
      </c>
      <c r="CR841" s="15">
        <f ca="1">(BK841*DCF!H$28-DCF!H$5*MAX(BK841*DCF!H$28,0)-MAX(BK841-BJ841,0)/Inputs!$B$17)*DCF!H$6</f>
        <v>3740.1999949247256</v>
      </c>
      <c r="CS841" s="15">
        <f ca="1">(BL841*DCF!I$28-DCF!I$5*MAX(BL841*DCF!I$28,0)-MAX(BL841-BK841,0)/Inputs!$B$17)*DCF!I$6</f>
        <v>3684.4735233928677</v>
      </c>
      <c r="CT841" s="15">
        <f ca="1">(BM841*DCF!J$28-DCF!J$5*MAX(BM841*DCF!J$28,0)-MAX(BM841-BL841,0)/Inputs!$B$17)*DCF!J$6</f>
        <v>3694.2136078583503</v>
      </c>
      <c r="CU841" s="15">
        <f ca="1">(BN841*DCF!K$28-DCF!K$5*MAX(BN841*DCF!K$28,0)-MAX(BN841-BM841,0)/Inputs!$B$17)*DCF!K$6</f>
        <v>4035.8589667926562</v>
      </c>
      <c r="CV841" s="15">
        <f ca="1">(BO841*DCF!L$28-DCF!L$5*MAX(BO841*DCF!L$28,0)-MAX(BO841-BN841,0)/Inputs!$B$17)*DCF!L$6</f>
        <v>4872.9566732838312</v>
      </c>
      <c r="CW841" s="15">
        <f ca="1">(BP841*DCF!M$28-DCF!M$5*MAX(BP841*DCF!M$28,0)-MAX(BP841-BO841,0)/Inputs!$B$17)*DCF!M$6</f>
        <v>6019.1135011460619</v>
      </c>
      <c r="CX841" s="15">
        <f ca="1">(BQ841*DCF!C$46-DCF!C$5*MAX(BQ841*DCF!C$46,0)-MAX(BQ841-Inputs!$B$20,0)/Inputs!$B$24)*DCF!C$6</f>
        <v>-1789.1928301986341</v>
      </c>
      <c r="CY841" s="15">
        <f ca="1">(BR841*DCF!D$46-DCF!D$5*MAX(BR841*DCF!D$46,0)-MAX(BR841-BQ841,0)/Inputs!$B$24)*DCF!D$6</f>
        <v>-4590.283152250473</v>
      </c>
      <c r="CZ841" s="15">
        <f ca="1">(BS841*DCF!E$46-DCF!E$5*MAX(BS841*DCF!E$46,0)-MAX(BS841-BR841,0)/Inputs!$B$24)*DCF!E$6</f>
        <v>-2683.3522350801691</v>
      </c>
      <c r="DA841" s="15">
        <f ca="1">(BT841*DCF!F$46-DCF!F$5*MAX(BT841*DCF!F$46,0)-MAX(BT841-BS841,0)/Inputs!$B$24)*DCF!F$6</f>
        <v>-2810.180037891455</v>
      </c>
      <c r="DB841" s="15">
        <f ca="1">(BU841*DCF!G$46-DCF!G$5*MAX(BU841*DCF!G$46,0)-MAX(BU841-BT841,0)/Inputs!$B$24)*DCF!G$6</f>
        <v>-1526.497718913668</v>
      </c>
      <c r="DC841" s="15">
        <f ca="1">(BV841*DCF!H$46-DCF!H$5*MAX(BV841*DCF!H$46,0)-MAX(BV841-BU841,0)/Inputs!$B$24)*DCF!H$6</f>
        <v>-1202.5446209070772</v>
      </c>
      <c r="DD841" s="15">
        <f ca="1">(BW841*DCF!I$46-DCF!I$5*MAX(BW841*DCF!I$46,0)-MAX(BW841-BV841,0)/Inputs!$B$24)*DCF!I$6</f>
        <v>-140.81991840426926</v>
      </c>
      <c r="DE841" s="15">
        <f ca="1">(BX841*DCF!J$46-DCF!J$5*MAX(BX841*DCF!J$46,0)-MAX(BX841-BW841,0)/Inputs!$B$24)*DCF!J$6</f>
        <v>-2028.2794590277083</v>
      </c>
      <c r="DF841" s="15">
        <f ca="1">(BY841*DCF!K$46-DCF!K$5*MAX(BY841*DCF!K$46,0)-MAX(BY841-BX841,0)/Inputs!$B$24)*DCF!K$6</f>
        <v>-38.372794333292724</v>
      </c>
      <c r="DG841" s="15">
        <f ca="1">(BZ841*DCF!L$46-DCF!L$5*MAX(BZ841*DCF!L$46,0)-MAX(BZ841-BY841,0)/Inputs!$B$24)*DCF!L$6</f>
        <v>686.29121589380065</v>
      </c>
      <c r="DH841" s="15">
        <f ca="1">(CA841*DCF!M$46-DCF!M$5*MAX(CA841*DCF!M$46,0)-MAX(CA841-BZ841,0)/Inputs!$B$24)*DCF!M$6</f>
        <v>3552.8209937173997</v>
      </c>
      <c r="DI841" s="15">
        <f ca="1">SUM(CB841:CL841)+BE841*DCF!M$10*(1+Inputs!$B$30)*(1-Inputs!$B$33)*(1-Inputs!$B$30/Inputs!$B$31)/(Inputs!$B$29-Inputs!$B$30)*DCF!M$6</f>
        <v>76593.07164572888</v>
      </c>
      <c r="DJ841" s="15">
        <f ca="1">SUM(CM841:CW841)+BP841*DCF!M$28*(1+Inputs!$B$30)*(1-Inputs!$B$33)*(1-Inputs!$B$30/Inputs!$B$31)/(Inputs!$B$29-Inputs!$B$30)*DCF!M$6</f>
        <v>185051.31120354359</v>
      </c>
      <c r="DK841" s="15">
        <f ca="1">SUM(CX841:DH841)+CA841*DCF!M$46*(1+Inputs!$B$30)*(1-Inputs!$B$33)*(1-Inputs!$B$30/Inputs!$B$31)/(Inputs!$B$29-Inputs!$B$30)*DCF!M$6</f>
        <v>125970.48539565079</v>
      </c>
      <c r="DM841" s="15">
        <f ca="1">DI841+DJ841+DK841+Inputs!$B$34+Inputs!$B$36-Inputs!$B$35</f>
        <v>464465.86824492324</v>
      </c>
    </row>
    <row r="842" spans="1:117" x14ac:dyDescent="0.75">
      <c r="A842" s="11">
        <v>829</v>
      </c>
      <c r="C842" s="23">
        <f t="shared" ca="1" si="472"/>
        <v>1.999892662357704</v>
      </c>
      <c r="D842" s="23">
        <f t="shared" ca="1" si="472"/>
        <v>-0.43336277500572618</v>
      </c>
      <c r="E842" s="23">
        <f t="shared" ca="1" si="472"/>
        <v>1.3458172775621735</v>
      </c>
      <c r="F842" s="23">
        <f t="shared" ca="1" si="472"/>
        <v>-0.31606831553129322</v>
      </c>
      <c r="G842" s="23">
        <f t="shared" ca="1" si="472"/>
        <v>0.93819837170665488</v>
      </c>
      <c r="H842" s="23">
        <f t="shared" ca="1" si="472"/>
        <v>2.3801603036263317</v>
      </c>
      <c r="I842" s="23">
        <f t="shared" ca="1" si="472"/>
        <v>1.2804497052702932</v>
      </c>
      <c r="J842" s="23">
        <f t="shared" ca="1" si="472"/>
        <v>-0.19196687497370046</v>
      </c>
      <c r="K842" s="23">
        <f t="shared" ca="1" si="472"/>
        <v>1.6503347552523888</v>
      </c>
      <c r="L842" s="23">
        <f t="shared" ca="1" si="472"/>
        <v>-2.6468191110582899E-2</v>
      </c>
      <c r="M842" s="23">
        <f t="shared" ca="1" si="472"/>
        <v>0.41561815420816389</v>
      </c>
      <c r="N842" s="23">
        <f ca="1">SQRT(Inputs!$B$38)*C842+SQRT(1-Inputs!$B$38)*_xlfn.NORM.S.INV(RAND())</f>
        <v>0.24592395878262563</v>
      </c>
      <c r="O842" s="23">
        <f ca="1">SQRT(Inputs!$B$38)*D842+SQRT(1-Inputs!$B$38)*_xlfn.NORM.S.INV(RAND())</f>
        <v>-1.2300935976835794</v>
      </c>
      <c r="P842" s="23">
        <f ca="1">SQRT(Inputs!$B$38)*E842+SQRT(1-Inputs!$B$38)*_xlfn.NORM.S.INV(RAND())</f>
        <v>0.85401295791750131</v>
      </c>
      <c r="Q842" s="23">
        <f ca="1">SQRT(Inputs!$B$38)*F842+SQRT(1-Inputs!$B$38)*_xlfn.NORM.S.INV(RAND())</f>
        <v>1.1974761098419719</v>
      </c>
      <c r="R842" s="23">
        <f ca="1">SQRT(Inputs!$B$38)*G842+SQRT(1-Inputs!$B$38)*_xlfn.NORM.S.INV(RAND())</f>
        <v>1.6612319566597105</v>
      </c>
      <c r="S842" s="23">
        <f ca="1">SQRT(Inputs!$B$38)*H842+SQRT(1-Inputs!$B$38)*_xlfn.NORM.S.INV(RAND())</f>
        <v>1.4978542143552922</v>
      </c>
      <c r="T842" s="23">
        <f ca="1">SQRT(Inputs!$B$38)*I842+SQRT(1-Inputs!$B$38)*_xlfn.NORM.S.INV(RAND())</f>
        <v>1.2681567684412045</v>
      </c>
      <c r="U842" s="23">
        <f ca="1">SQRT(Inputs!$B$38)*J842+SQRT(1-Inputs!$B$38)*_xlfn.NORM.S.INV(RAND())</f>
        <v>1.0084779172951541</v>
      </c>
      <c r="V842" s="23">
        <f ca="1">SQRT(Inputs!$B$38)*K842+SQRT(1-Inputs!$B$38)*_xlfn.NORM.S.INV(RAND())</f>
        <v>1.0590523309144884</v>
      </c>
      <c r="W842" s="23">
        <f ca="1">SQRT(Inputs!$B$38)*L842+SQRT(1-Inputs!$B$38)*_xlfn.NORM.S.INV(RAND())</f>
        <v>1.1517245431121226</v>
      </c>
      <c r="X842" s="23">
        <f ca="1">SQRT(Inputs!$B$38)*M842+SQRT(1-Inputs!$B$38)*_xlfn.NORM.S.INV(RAND())</f>
        <v>-0.39476046250083896</v>
      </c>
      <c r="Y842" s="23">
        <f ca="1">SQRT(Inputs!$B$38)*C842+SQRT(1-Inputs!$B$38)*_xlfn.NORM.S.INV(RAND())</f>
        <v>1.0051501862212309</v>
      </c>
      <c r="Z842" s="23">
        <f ca="1">SQRT(Inputs!$B$38)*D842+SQRT(1-Inputs!$B$38)*_xlfn.NORM.S.INV(RAND())</f>
        <v>-0.58534246381311461</v>
      </c>
      <c r="AA842" s="23">
        <f ca="1">SQRT(Inputs!$B$38)*E842+SQRT(1-Inputs!$B$38)*_xlfn.NORM.S.INV(RAND())</f>
        <v>0.61093925291985207</v>
      </c>
      <c r="AB842" s="23">
        <f ca="1">SQRT(Inputs!$B$38)*F842+SQRT(1-Inputs!$B$38)*_xlfn.NORM.S.INV(RAND())</f>
        <v>0.13227208054025472</v>
      </c>
      <c r="AC842" s="23">
        <f ca="1">SQRT(Inputs!$B$38)*G842+SQRT(1-Inputs!$B$38)*_xlfn.NORM.S.INV(RAND())</f>
        <v>0.17959663053445996</v>
      </c>
      <c r="AD842" s="23">
        <f ca="1">SQRT(Inputs!$B$38)*H842+SQRT(1-Inputs!$B$38)*_xlfn.NORM.S.INV(RAND())</f>
        <v>-0.10722647221299653</v>
      </c>
      <c r="AE842" s="23">
        <f ca="1">SQRT(Inputs!$B$38)*I842+SQRT(1-Inputs!$B$38)*_xlfn.NORM.S.INV(RAND())</f>
        <v>0.32089179016420427</v>
      </c>
      <c r="AF842" s="23">
        <f ca="1">SQRT(Inputs!$B$38)*J842+SQRT(1-Inputs!$B$38)*_xlfn.NORM.S.INV(RAND())</f>
        <v>-0.28637281670101633</v>
      </c>
      <c r="AG842" s="23">
        <f ca="1">SQRT(Inputs!$B$38)*K842+SQRT(1-Inputs!$B$38)*_xlfn.NORM.S.INV(RAND())</f>
        <v>1.1652368993478082</v>
      </c>
      <c r="AH842" s="23">
        <f ca="1">SQRT(Inputs!$B$38)*L842+SQRT(1-Inputs!$B$38)*_xlfn.NORM.S.INV(RAND())</f>
        <v>-1.5846736487574633</v>
      </c>
      <c r="AI842" s="23">
        <f ca="1">SQRT(Inputs!$B$38)*M842+SQRT(1-Inputs!$B$38)*_xlfn.NORM.S.INV(RAND())</f>
        <v>1.5190120125004443</v>
      </c>
      <c r="AJ842" s="23">
        <f ca="1">SQRT(Inputs!$B$38)*C842+SQRT(1-Inputs!$B$38)*_xlfn.NORM.S.INV(RAND())</f>
        <v>2.1192987319475414</v>
      </c>
      <c r="AK842" s="23">
        <f ca="1">SQRT(Inputs!$B$38)*D842+SQRT(1-Inputs!$B$38)*_xlfn.NORM.S.INV(RAND())</f>
        <v>-9.5996853521969572E-2</v>
      </c>
      <c r="AL842" s="23">
        <f ca="1">SQRT(Inputs!$B$38)*E842+SQRT(1-Inputs!$B$38)*_xlfn.NORM.S.INV(RAND())</f>
        <v>-1.3745221850715785</v>
      </c>
      <c r="AM842" s="23">
        <f ca="1">SQRT(Inputs!$B$38)*F842+SQRT(1-Inputs!$B$38)*_xlfn.NORM.S.INV(RAND())</f>
        <v>-0.81519371082101022</v>
      </c>
      <c r="AN842" s="23">
        <f ca="1">SQRT(Inputs!$B$38)*G842+SQRT(1-Inputs!$B$38)*_xlfn.NORM.S.INV(RAND())</f>
        <v>0.45401080995330489</v>
      </c>
      <c r="AO842" s="23">
        <f ca="1">SQRT(Inputs!$B$38)*H842+SQRT(1-Inputs!$B$38)*_xlfn.NORM.S.INV(RAND())</f>
        <v>1.0062700477624011</v>
      </c>
      <c r="AP842" s="23">
        <f ca="1">SQRT(Inputs!$B$38)*I842+SQRT(1-Inputs!$B$38)*_xlfn.NORM.S.INV(RAND())</f>
        <v>0.12252141481237522</v>
      </c>
      <c r="AQ842" s="23">
        <f ca="1">SQRT(Inputs!$B$38)*J842+SQRT(1-Inputs!$B$38)*_xlfn.NORM.S.INV(RAND())</f>
        <v>-0.501578719402068</v>
      </c>
      <c r="AR842" s="23">
        <f ca="1">SQRT(Inputs!$B$38)*K842+SQRT(1-Inputs!$B$38)*_xlfn.NORM.S.INV(RAND())</f>
        <v>1.00215255083578</v>
      </c>
      <c r="AS842" s="23">
        <f ca="1">SQRT(Inputs!$B$38)*L842+SQRT(1-Inputs!$B$38)*_xlfn.NORM.S.INV(RAND())</f>
        <v>1.5075837742212397</v>
      </c>
      <c r="AT842" s="23">
        <f ca="1">SQRT(Inputs!$B$38)*M842+SQRT(1-Inputs!$B$38)*_xlfn.NORM.S.INV(RAND())</f>
        <v>1.1737297626398386</v>
      </c>
      <c r="AU842" s="15">
        <f ca="1">Inputs!$B$6*EXP($B$8-0.5*C$5^2+C$5*N842)</f>
        <v>5163.7631416423337</v>
      </c>
      <c r="AV842" s="15">
        <f t="shared" ca="1" si="437"/>
        <v>5245.5775966027732</v>
      </c>
      <c r="AW842" s="15">
        <f t="shared" ca="1" si="438"/>
        <v>7176.9266158047476</v>
      </c>
      <c r="AX842" s="15">
        <f t="shared" ca="1" si="439"/>
        <v>10176.319210195456</v>
      </c>
      <c r="AY842" s="15">
        <f t="shared" ca="1" si="440"/>
        <v>15099.288372660581</v>
      </c>
      <c r="AZ842" s="15">
        <f t="shared" ca="1" si="441"/>
        <v>21778.416222179967</v>
      </c>
      <c r="BA842" s="15">
        <f t="shared" ca="1" si="442"/>
        <v>30433.974334932383</v>
      </c>
      <c r="BB842" s="15">
        <f t="shared" ca="1" si="443"/>
        <v>41221.984420424429</v>
      </c>
      <c r="BC842" s="15">
        <f t="shared" ca="1" si="444"/>
        <v>55920.721353616791</v>
      </c>
      <c r="BD842" s="15">
        <f t="shared" ca="1" si="445"/>
        <v>76300.362126301538</v>
      </c>
      <c r="BE842" s="15">
        <f t="shared" ca="1" si="446"/>
        <v>90194.373931564158</v>
      </c>
      <c r="BF842" s="15">
        <f ca="1">Inputs!$B$13*EXP($B$9-0.5*C$6^2+C$6*Y842)</f>
        <v>16880.897464384187</v>
      </c>
      <c r="BG842" s="15">
        <f t="shared" ca="1" si="447"/>
        <v>18511.238920633896</v>
      </c>
      <c r="BH842" s="15">
        <f t="shared" ca="1" si="448"/>
        <v>25029.251087949604</v>
      </c>
      <c r="BI842" s="15">
        <f t="shared" ca="1" si="449"/>
        <v>31269.760205635623</v>
      </c>
      <c r="BJ842" s="15">
        <f t="shared" ca="1" si="450"/>
        <v>39340.05690063168</v>
      </c>
      <c r="BK842" s="15">
        <f t="shared" ca="1" si="451"/>
        <v>47582.748301404419</v>
      </c>
      <c r="BL842" s="15">
        <f t="shared" ca="1" si="452"/>
        <v>60931.533524220016</v>
      </c>
      <c r="BM842" s="15">
        <f t="shared" ca="1" si="453"/>
        <v>72280.317300249182</v>
      </c>
      <c r="BN842" s="15">
        <f t="shared" ca="1" si="454"/>
        <v>102217.34539386928</v>
      </c>
      <c r="BO842" s="15">
        <f t="shared" ca="1" si="455"/>
        <v>104609.59977410748</v>
      </c>
      <c r="BP842" s="15">
        <f t="shared" ca="1" si="456"/>
        <v>152934.3158612985</v>
      </c>
      <c r="BQ842" s="15">
        <f ca="1">Inputs!$B$20*EXP($B$10-0.5*C$7^2+C$7*AJ842)</f>
        <v>9096.1566502936512</v>
      </c>
      <c r="BR842" s="15">
        <f t="shared" ca="1" si="457"/>
        <v>11971.715367673474</v>
      </c>
      <c r="BS842" s="15">
        <f t="shared" ca="1" si="458"/>
        <v>11046.872317554938</v>
      </c>
      <c r="BT842" s="15">
        <f t="shared" ca="1" si="459"/>
        <v>12298.738482555149</v>
      </c>
      <c r="BU842" s="15">
        <f t="shared" ca="1" si="460"/>
        <v>19023.76468928008</v>
      </c>
      <c r="BV842" s="15">
        <f t="shared" ca="1" si="461"/>
        <v>33202.676421758108</v>
      </c>
      <c r="BW842" s="15">
        <f t="shared" ca="1" si="462"/>
        <v>47549.648750668115</v>
      </c>
      <c r="BX842" s="15">
        <f t="shared" ca="1" si="463"/>
        <v>60143.655383983867</v>
      </c>
      <c r="BY842" s="15">
        <f t="shared" ca="1" si="464"/>
        <v>102082.36535955522</v>
      </c>
      <c r="BZ842" s="15">
        <f t="shared" ca="1" si="465"/>
        <v>188979.30087991559</v>
      </c>
      <c r="CA842" s="15">
        <f t="shared" ca="1" si="466"/>
        <v>327023.3125541514</v>
      </c>
      <c r="CB842" s="15">
        <f ca="1">(AU842*DCF!C$10-DCF!C$5*MAX(AU842*DCF!C$10,0)-MAX(AU842-Inputs!$B$6,0)/Inputs!$B$10)*DCF!C$6</f>
        <v>1041.6374035370191</v>
      </c>
      <c r="CC842" s="15">
        <f ca="1">(AV842*DCF!D$10-DCF!D$5*MAX(AV842*DCF!D$10,0)-MAX(AV842-AU842,0)/Inputs!$B$10)*DCF!D$6</f>
        <v>1258.6256879445211</v>
      </c>
      <c r="CD842" s="15">
        <f ca="1">(AW842*DCF!E$10-DCF!E$5*MAX(AW842*DCF!E$10,0)-MAX(AW842-AV842,0)/Inputs!$B$10)*DCF!E$6</f>
        <v>1222.0183290061752</v>
      </c>
      <c r="CE842" s="15">
        <f ca="1">(AX842*DCF!F$10-DCF!F$5*MAX(AX842*DCF!F$10,0)-MAX(AX842-AW842,0)/Inputs!$B$10)*DCF!F$6</f>
        <v>1597.3750305275071</v>
      </c>
      <c r="CF842" s="15">
        <f ca="1">(AY842*DCF!G$10-DCF!G$5*MAX(AY842*DCF!G$10,0)-MAX(AY842-AX842,0)/Inputs!$B$10)*DCF!G$6</f>
        <v>2164.7753397791844</v>
      </c>
      <c r="CG842" s="15">
        <f ca="1">(AZ842*DCF!H$10-DCF!H$5*MAX(AZ842*DCF!H$10,0)-MAX(AZ842-AY842,0)/Inputs!$B$10)*DCF!H$6</f>
        <v>3042.2962419192677</v>
      </c>
      <c r="CH842" s="15">
        <f ca="1">(BA842*DCF!I$10-DCF!I$5*MAX(BA842*DCF!I$10,0)-MAX(BA842-AZ842,0)/Inputs!$B$10)*DCF!I$6</f>
        <v>4139.3620823923366</v>
      </c>
      <c r="CI842" s="15">
        <f ca="1">(BB842*DCF!J$10-DCF!J$5*MAX(BB842*DCF!J$10,0)-MAX(BB842-BA842,0)/Inputs!$B$10)*DCF!J$6</f>
        <v>5439.0430185995219</v>
      </c>
      <c r="CJ842" s="15">
        <f ca="1">(BC842*DCF!K$10-DCF!K$5*MAX(BC842*DCF!K$10,0)-MAX(BC842-BB842,0)/Inputs!$B$10)*DCF!K$6</f>
        <v>6944.7386312205181</v>
      </c>
      <c r="CK842" s="15">
        <f ca="1">(BD842*DCF!L$10-DCF!L$5*MAX(BD842*DCF!L$10,0)-MAX(BD842-BC842,0)/Inputs!$B$10)*DCF!L$6</f>
        <v>8872.1280067777279</v>
      </c>
      <c r="CL842" s="15">
        <f ca="1">(BE842*DCF!M$10-DCF!M$5*MAX(BE842*DCF!M$10,0)-MAX(BE842-BD842,0)/Inputs!$B$10)*DCF!M$6</f>
        <v>11067.804573609175</v>
      </c>
      <c r="CM842" s="15">
        <f ca="1">(BF842*DCF!C$28-DCF!C$5*MAX(BF842*DCF!C$28,0)-MAX(BF842-Inputs!$B$13,0)/Inputs!$B$17)*DCF!C$6</f>
        <v>3883.1407084239199</v>
      </c>
      <c r="CN842" s="15">
        <f ca="1">(BG842*DCF!D$28-DCF!D$5*MAX(BG842*DCF!D$28,0)-MAX(BG842-BF842,0)/Inputs!$B$17)*DCF!D$6</f>
        <v>5104.1602186715099</v>
      </c>
      <c r="CO842" s="15">
        <f ca="1">(BH842*DCF!E$28-DCF!E$5*MAX(BH842*DCF!E$28,0)-MAX(BH842-BG842,0)/Inputs!$B$17)*DCF!E$6</f>
        <v>5804.1191108917064</v>
      </c>
      <c r="CP842" s="15">
        <f ca="1">(BI842*DCF!F$28-DCF!F$5*MAX(BI842*DCF!F$28,0)-MAX(BI842-BH842,0)/Inputs!$B$17)*DCF!F$6</f>
        <v>7352.7328997309587</v>
      </c>
      <c r="CQ842" s="15">
        <f ca="1">(BJ842*DCF!G$28-DCF!G$5*MAX(BJ842*DCF!G$28,0)-MAX(BJ842-BI842,0)/Inputs!$B$17)*DCF!G$6</f>
        <v>8849.7320557189141</v>
      </c>
      <c r="CR842" s="15">
        <f ca="1">(BK842*DCF!H$28-DCF!H$5*MAX(BK842*DCF!H$28,0)-MAX(BK842-BJ842,0)/Inputs!$B$17)*DCF!H$6</f>
        <v>10487.055697974676</v>
      </c>
      <c r="CS842" s="15">
        <f ca="1">(BL842*DCF!I$28-DCF!I$5*MAX(BL842*DCF!I$28,0)-MAX(BL842-BK842,0)/Inputs!$B$17)*DCF!I$6</f>
        <v>12412.275247032214</v>
      </c>
      <c r="CT842" s="15">
        <f ca="1">(BM842*DCF!J$28-DCF!J$5*MAX(BM842*DCF!J$28,0)-MAX(BM842-BL842,0)/Inputs!$B$17)*DCF!J$6</f>
        <v>14619.755188981433</v>
      </c>
      <c r="CU842" s="15">
        <f ca="1">(BN842*DCF!K$28-DCF!K$5*MAX(BN842*DCF!K$28,0)-MAX(BN842-BM842,0)/Inputs!$B$17)*DCF!K$6</f>
        <v>17919.702286826279</v>
      </c>
      <c r="CV842" s="15">
        <f ca="1">(BO842*DCF!L$28-DCF!L$5*MAX(BO842*DCF!L$28,0)-MAX(BO842-BN842,0)/Inputs!$B$17)*DCF!L$6</f>
        <v>20601.123325031564</v>
      </c>
      <c r="CW842" s="15">
        <f ca="1">(BP842*DCF!M$28-DCF!M$5*MAX(BP842*DCF!M$28,0)-MAX(BP842-BO842,0)/Inputs!$B$17)*DCF!M$6</f>
        <v>23723.389315280227</v>
      </c>
      <c r="CX842" s="15">
        <f ca="1">(BQ842*DCF!C$46-DCF!C$5*MAX(BQ842*DCF!C$46,0)-MAX(BQ842-Inputs!$B$20,0)/Inputs!$B$24)*DCF!C$6</f>
        <v>-4823.6651156768939</v>
      </c>
      <c r="CY842" s="15">
        <f ca="1">(BR842*DCF!D$46-DCF!D$5*MAX(BR842*DCF!D$46,0)-MAX(BR842-BQ842,0)/Inputs!$B$24)*DCF!D$6</f>
        <v>-3270.2696646519903</v>
      </c>
      <c r="CZ842" s="15">
        <f ca="1">(BS842*DCF!E$46-DCF!E$5*MAX(BS842*DCF!E$46,0)-MAX(BS842-BR842,0)/Inputs!$B$24)*DCF!E$6</f>
        <v>-1306.3118855986265</v>
      </c>
      <c r="DA842" s="15">
        <f ca="1">(BT842*DCF!F$46-DCF!F$5*MAX(BT842*DCF!F$46,0)-MAX(BT842-BS842,0)/Inputs!$B$24)*DCF!F$6</f>
        <v>-1351.5159400409063</v>
      </c>
      <c r="DB842" s="15">
        <f ca="1">(BU842*DCF!G$46-DCF!G$5*MAX(BU842*DCF!G$46,0)-MAX(BU842-BT842,0)/Inputs!$B$24)*DCF!G$6</f>
        <v>-2902.087803426019</v>
      </c>
      <c r="DC842" s="15">
        <f ca="1">(BV842*DCF!H$46-DCF!H$5*MAX(BV842*DCF!H$46,0)-MAX(BV842-BU842,0)/Inputs!$B$24)*DCF!H$6</f>
        <v>-4406.0099452339909</v>
      </c>
      <c r="DD842" s="15">
        <f ca="1">(BW842*DCF!I$46-DCF!I$5*MAX(BW842*DCF!I$46,0)-MAX(BW842-BV842,0)/Inputs!$B$24)*DCF!I$6</f>
        <v>-3020.2831683821942</v>
      </c>
      <c r="DE842" s="15">
        <f ca="1">(BX842*DCF!J$46-DCF!J$5*MAX(BX842*DCF!J$46,0)-MAX(BX842-BW842,0)/Inputs!$B$24)*DCF!J$6</f>
        <v>-816.86482482858128</v>
      </c>
      <c r="DF842" s="15">
        <f ca="1">(BY842*DCF!K$46-DCF!K$5*MAX(BY842*DCF!K$46,0)-MAX(BY842-BX842,0)/Inputs!$B$24)*DCF!K$6</f>
        <v>-4442.5816987293574</v>
      </c>
      <c r="DG842" s="15">
        <f ca="1">(BZ842*DCF!L$46-DCF!L$5*MAX(BZ842*DCF!L$46,0)-MAX(BZ842-BY842,0)/Inputs!$B$24)*DCF!L$6</f>
        <v>-6601.7998834245182</v>
      </c>
      <c r="DH842" s="15">
        <f ca="1">(CA842*DCF!M$46-DCF!M$5*MAX(CA842*DCF!M$46,0)-MAX(CA842-BZ842,0)/Inputs!$B$24)*DCF!M$6</f>
        <v>-3221.6123538600809</v>
      </c>
      <c r="DI842" s="15">
        <f ca="1">SUM(CB842:CL842)+BE842*DCF!M$10*(1+Inputs!$B$30)*(1-Inputs!$B$33)*(1-Inputs!$B$30/Inputs!$B$31)/(Inputs!$B$29-Inputs!$B$30)*DCF!M$6</f>
        <v>297801.93969397742</v>
      </c>
      <c r="DJ842" s="15">
        <f ca="1">SUM(CM842:CW842)+BP842*DCF!M$28*(1+Inputs!$B$30)*(1-Inputs!$B$33)*(1-Inputs!$B$30/Inputs!$B$31)/(Inputs!$B$29-Inputs!$B$30)*DCF!M$6</f>
        <v>698248.15057317377</v>
      </c>
      <c r="DK842" s="15">
        <f ca="1">SUM(CX842:DH842)+CA842*DCF!M$46*(1+Inputs!$B$30)*(1-Inputs!$B$33)*(1-Inputs!$B$30/Inputs!$B$31)/(Inputs!$B$29-Inputs!$B$30)*DCF!M$6</f>
        <v>469453.77731271647</v>
      </c>
      <c r="DM842" s="15">
        <f ca="1">DI842+DJ842+DK842+Inputs!$B$34+Inputs!$B$36-Inputs!$B$35</f>
        <v>1542354.8675798676</v>
      </c>
    </row>
    <row r="843" spans="1:117" x14ac:dyDescent="0.75">
      <c r="A843" s="11">
        <v>830</v>
      </c>
      <c r="C843" s="23">
        <f t="shared" ca="1" si="472"/>
        <v>1.0548134014475072</v>
      </c>
      <c r="D843" s="23">
        <f t="shared" ca="1" si="472"/>
        <v>1.5254918600539711</v>
      </c>
      <c r="E843" s="23">
        <f t="shared" ca="1" si="472"/>
        <v>-0.10630056621983454</v>
      </c>
      <c r="F843" s="23">
        <f t="shared" ca="1" si="472"/>
        <v>0.17303185876070329</v>
      </c>
      <c r="G843" s="23">
        <f t="shared" ca="1" si="472"/>
        <v>0.34462668373817473</v>
      </c>
      <c r="H843" s="23">
        <f t="shared" ca="1" si="472"/>
        <v>1.3067468466885359</v>
      </c>
      <c r="I843" s="23">
        <f t="shared" ca="1" si="472"/>
        <v>-0.64057316104653683</v>
      </c>
      <c r="J843" s="23">
        <f t="shared" ca="1" si="472"/>
        <v>1.400854132557485</v>
      </c>
      <c r="K843" s="23">
        <f t="shared" ca="1" si="472"/>
        <v>-0.17109052667711405</v>
      </c>
      <c r="L843" s="23">
        <f t="shared" ca="1" si="472"/>
        <v>-0.51771748188311617</v>
      </c>
      <c r="M843" s="23">
        <f t="shared" ca="1" si="472"/>
        <v>-1.7248581653637169</v>
      </c>
      <c r="N843" s="23">
        <f ca="1">SQRT(Inputs!$B$38)*C843+SQRT(1-Inputs!$B$38)*_xlfn.NORM.S.INV(RAND())</f>
        <v>-0.2299455694310456</v>
      </c>
      <c r="O843" s="23">
        <f ca="1">SQRT(Inputs!$B$38)*D843+SQRT(1-Inputs!$B$38)*_xlfn.NORM.S.INV(RAND())</f>
        <v>-0.5146498414470414</v>
      </c>
      <c r="P843" s="23">
        <f ca="1">SQRT(Inputs!$B$38)*E843+SQRT(1-Inputs!$B$38)*_xlfn.NORM.S.INV(RAND())</f>
        <v>-0.74135472606338437</v>
      </c>
      <c r="Q843" s="23">
        <f ca="1">SQRT(Inputs!$B$38)*F843+SQRT(1-Inputs!$B$38)*_xlfn.NORM.S.INV(RAND())</f>
        <v>0.5748776217104079</v>
      </c>
      <c r="R843" s="23">
        <f ca="1">SQRT(Inputs!$B$38)*G843+SQRT(1-Inputs!$B$38)*_xlfn.NORM.S.INV(RAND())</f>
        <v>-0.11195299035274436</v>
      </c>
      <c r="S843" s="23">
        <f ca="1">SQRT(Inputs!$B$38)*H843+SQRT(1-Inputs!$B$38)*_xlfn.NORM.S.INV(RAND())</f>
        <v>1.1666643318571221</v>
      </c>
      <c r="T843" s="23">
        <f ca="1">SQRT(Inputs!$B$38)*I843+SQRT(1-Inputs!$B$38)*_xlfn.NORM.S.INV(RAND())</f>
        <v>-1.1079992460783805</v>
      </c>
      <c r="U843" s="23">
        <f ca="1">SQRT(Inputs!$B$38)*J843+SQRT(1-Inputs!$B$38)*_xlfn.NORM.S.INV(RAND())</f>
        <v>-0.26797584932703244</v>
      </c>
      <c r="V843" s="23">
        <f ca="1">SQRT(Inputs!$B$38)*K843+SQRT(1-Inputs!$B$38)*_xlfn.NORM.S.INV(RAND())</f>
        <v>0.42459874632505434</v>
      </c>
      <c r="W843" s="23">
        <f ca="1">SQRT(Inputs!$B$38)*L843+SQRT(1-Inputs!$B$38)*_xlfn.NORM.S.INV(RAND())</f>
        <v>-0.90110860453029928</v>
      </c>
      <c r="X843" s="23">
        <f ca="1">SQRT(Inputs!$B$38)*M843+SQRT(1-Inputs!$B$38)*_xlfn.NORM.S.INV(RAND())</f>
        <v>-0.95952472192853111</v>
      </c>
      <c r="Y843" s="23">
        <f ca="1">SQRT(Inputs!$B$38)*C843+SQRT(1-Inputs!$B$38)*_xlfn.NORM.S.INV(RAND())</f>
        <v>-0.53995485316044067</v>
      </c>
      <c r="Z843" s="23">
        <f ca="1">SQRT(Inputs!$B$38)*D843+SQRT(1-Inputs!$B$38)*_xlfn.NORM.S.INV(RAND())</f>
        <v>-0.30282804664479046</v>
      </c>
      <c r="AA843" s="23">
        <f ca="1">SQRT(Inputs!$B$38)*E843+SQRT(1-Inputs!$B$38)*_xlfn.NORM.S.INV(RAND())</f>
        <v>-0.52588048296089374</v>
      </c>
      <c r="AB843" s="23">
        <f ca="1">SQRT(Inputs!$B$38)*F843+SQRT(1-Inputs!$B$38)*_xlfn.NORM.S.INV(RAND())</f>
        <v>0.22551033738633997</v>
      </c>
      <c r="AC843" s="23">
        <f ca="1">SQRT(Inputs!$B$38)*G843+SQRT(1-Inputs!$B$38)*_xlfn.NORM.S.INV(RAND())</f>
        <v>1.1035401607350277</v>
      </c>
      <c r="AD843" s="23">
        <f ca="1">SQRT(Inputs!$B$38)*H843+SQRT(1-Inputs!$B$38)*_xlfn.NORM.S.INV(RAND())</f>
        <v>-0.2378200490167488</v>
      </c>
      <c r="AE843" s="23">
        <f ca="1">SQRT(Inputs!$B$38)*I843+SQRT(1-Inputs!$B$38)*_xlfn.NORM.S.INV(RAND())</f>
        <v>0.47421399044349027</v>
      </c>
      <c r="AF843" s="23">
        <f ca="1">SQRT(Inputs!$B$38)*J843+SQRT(1-Inputs!$B$38)*_xlfn.NORM.S.INV(RAND())</f>
        <v>1.3674839898020961</v>
      </c>
      <c r="AG843" s="23">
        <f ca="1">SQRT(Inputs!$B$38)*K843+SQRT(1-Inputs!$B$38)*_xlfn.NORM.S.INV(RAND())</f>
        <v>-0.58940616176117788</v>
      </c>
      <c r="AH843" s="23">
        <f ca="1">SQRT(Inputs!$B$38)*L843+SQRT(1-Inputs!$B$38)*_xlfn.NORM.S.INV(RAND())</f>
        <v>3.6605762956351762E-2</v>
      </c>
      <c r="AI843" s="23">
        <f ca="1">SQRT(Inputs!$B$38)*M843+SQRT(1-Inputs!$B$38)*_xlfn.NORM.S.INV(RAND())</f>
        <v>-0.18242538382495121</v>
      </c>
      <c r="AJ843" s="23">
        <f ca="1">SQRT(Inputs!$B$38)*C843+SQRT(1-Inputs!$B$38)*_xlfn.NORM.S.INV(RAND())</f>
        <v>-5.3249086226337838E-2</v>
      </c>
      <c r="AK843" s="23">
        <f ca="1">SQRT(Inputs!$B$38)*D843+SQRT(1-Inputs!$B$38)*_xlfn.NORM.S.INV(RAND())</f>
        <v>2.4859423952676445</v>
      </c>
      <c r="AL843" s="23">
        <f ca="1">SQRT(Inputs!$B$38)*E843+SQRT(1-Inputs!$B$38)*_xlfn.NORM.S.INV(RAND())</f>
        <v>-0.66766674383661773</v>
      </c>
      <c r="AM843" s="23">
        <f ca="1">SQRT(Inputs!$B$38)*F843+SQRT(1-Inputs!$B$38)*_xlfn.NORM.S.INV(RAND())</f>
        <v>-0.25641091642236236</v>
      </c>
      <c r="AN843" s="23">
        <f ca="1">SQRT(Inputs!$B$38)*G843+SQRT(1-Inputs!$B$38)*_xlfn.NORM.S.INV(RAND())</f>
        <v>0.15609823268678583</v>
      </c>
      <c r="AO843" s="23">
        <f ca="1">SQRT(Inputs!$B$38)*H843+SQRT(1-Inputs!$B$38)*_xlfn.NORM.S.INV(RAND())</f>
        <v>0.31720948275006883</v>
      </c>
      <c r="AP843" s="23">
        <f ca="1">SQRT(Inputs!$B$38)*I843+SQRT(1-Inputs!$B$38)*_xlfn.NORM.S.INV(RAND())</f>
        <v>-0.16432697096856699</v>
      </c>
      <c r="AQ843" s="23">
        <f ca="1">SQRT(Inputs!$B$38)*J843+SQRT(1-Inputs!$B$38)*_xlfn.NORM.S.INV(RAND())</f>
        <v>6.2412162434671292E-2</v>
      </c>
      <c r="AR843" s="23">
        <f ca="1">SQRT(Inputs!$B$38)*K843+SQRT(1-Inputs!$B$38)*_xlfn.NORM.S.INV(RAND())</f>
        <v>-0.96743589220095405</v>
      </c>
      <c r="AS843" s="23">
        <f ca="1">SQRT(Inputs!$B$38)*L843+SQRT(1-Inputs!$B$38)*_xlfn.NORM.S.INV(RAND())</f>
        <v>1.3335807567969653</v>
      </c>
      <c r="AT843" s="23">
        <f ca="1">SQRT(Inputs!$B$38)*M843+SQRT(1-Inputs!$B$38)*_xlfn.NORM.S.INV(RAND())</f>
        <v>0.26251359053820345</v>
      </c>
      <c r="AU843" s="15">
        <f ca="1">Inputs!$B$6*EXP($B$8-0.5*C$5^2+C$5*N843)</f>
        <v>4780.9302509050895</v>
      </c>
      <c r="AV843" s="15">
        <f t="shared" ca="1" si="437"/>
        <v>5395.4069388229245</v>
      </c>
      <c r="AW843" s="15">
        <f t="shared" ca="1" si="438"/>
        <v>5952.7235812160679</v>
      </c>
      <c r="AX843" s="15">
        <f t="shared" ca="1" si="439"/>
        <v>7808.8519740849142</v>
      </c>
      <c r="AY843" s="15">
        <f t="shared" ca="1" si="440"/>
        <v>9419.2510045256968</v>
      </c>
      <c r="AZ843" s="15">
        <f t="shared" ca="1" si="441"/>
        <v>13099.275440374271</v>
      </c>
      <c r="BA843" s="15">
        <f t="shared" ca="1" si="442"/>
        <v>14274.993713026253</v>
      </c>
      <c r="BB843" s="15">
        <f t="shared" ca="1" si="443"/>
        <v>17013.957081159362</v>
      </c>
      <c r="BC843" s="15">
        <f t="shared" ca="1" si="444"/>
        <v>21709.578292211521</v>
      </c>
      <c r="BD843" s="15">
        <f t="shared" ca="1" si="445"/>
        <v>24446.511297829999</v>
      </c>
      <c r="BE843" s="15">
        <f t="shared" ca="1" si="446"/>
        <v>27449.226221544439</v>
      </c>
      <c r="BF843" s="15">
        <f ca="1">Inputs!$B$13*EXP($B$9-0.5*C$6^2+C$6*Y843)</f>
        <v>12426.970483629542</v>
      </c>
      <c r="BG843" s="15">
        <f t="shared" ca="1" si="447"/>
        <v>14339.830318841681</v>
      </c>
      <c r="BH843" s="15">
        <f t="shared" ca="1" si="448"/>
        <v>16057.213188534082</v>
      </c>
      <c r="BI843" s="15">
        <f t="shared" ca="1" si="449"/>
        <v>20350.707351698056</v>
      </c>
      <c r="BJ843" s="15">
        <f t="shared" ca="1" si="450"/>
        <v>29250.297938624903</v>
      </c>
      <c r="BK843" s="15">
        <f t="shared" ca="1" si="451"/>
        <v>34755.48231083071</v>
      </c>
      <c r="BL843" s="15">
        <f t="shared" ca="1" si="452"/>
        <v>45398.867794682119</v>
      </c>
      <c r="BM843" s="15">
        <f t="shared" ca="1" si="453"/>
        <v>66137.957236320304</v>
      </c>
      <c r="BN843" s="15">
        <f t="shared" ca="1" si="454"/>
        <v>75794.30650250199</v>
      </c>
      <c r="BO843" s="15">
        <f t="shared" ca="1" si="455"/>
        <v>93654.737593181169</v>
      </c>
      <c r="BP843" s="15">
        <f t="shared" ca="1" si="456"/>
        <v>112913.44112649474</v>
      </c>
      <c r="BQ843" s="15">
        <f ca="1">Inputs!$B$20*EXP($B$10-0.5*C$7^2+C$7*AJ843)</f>
        <v>4209.2600731188677</v>
      </c>
      <c r="BR843" s="15">
        <f t="shared" ca="1" si="457"/>
        <v>12578.059802913935</v>
      </c>
      <c r="BS843" s="15">
        <f t="shared" ca="1" si="458"/>
        <v>14218.806282836673</v>
      </c>
      <c r="BT843" s="15">
        <f t="shared" ca="1" si="459"/>
        <v>18329.312827778856</v>
      </c>
      <c r="BU843" s="15">
        <f t="shared" ca="1" si="460"/>
        <v>26380.048439488859</v>
      </c>
      <c r="BV843" s="15">
        <f t="shared" ca="1" si="461"/>
        <v>39421.255572090908</v>
      </c>
      <c r="BW843" s="15">
        <f t="shared" ca="1" si="462"/>
        <v>53129.791890228269</v>
      </c>
      <c r="BX843" s="15">
        <f t="shared" ca="1" si="463"/>
        <v>75246.166550776848</v>
      </c>
      <c r="BY843" s="15">
        <f t="shared" ca="1" si="464"/>
        <v>87617.261888715031</v>
      </c>
      <c r="BZ843" s="15">
        <f t="shared" ca="1" si="465"/>
        <v>157094.55598569938</v>
      </c>
      <c r="CA843" s="15">
        <f t="shared" ca="1" si="466"/>
        <v>231208.0671889495</v>
      </c>
      <c r="CB843" s="15">
        <f ca="1">(AU843*DCF!C$10-DCF!C$5*MAX(AU843*DCF!C$10,0)-MAX(AU843-Inputs!$B$6,0)/Inputs!$B$10)*DCF!C$6</f>
        <v>1044.3670702844249</v>
      </c>
      <c r="CC843" s="15">
        <f ca="1">(AV843*DCF!D$10-DCF!D$5*MAX(AV843*DCF!D$10,0)-MAX(AV843-AU843,0)/Inputs!$B$10)*DCF!D$6</f>
        <v>1165.2698303045231</v>
      </c>
      <c r="CD843" s="15">
        <f ca="1">(AW843*DCF!E$10-DCF!E$5*MAX(AW843*DCF!E$10,0)-MAX(AW843-AV843,0)/Inputs!$B$10)*DCF!E$6</f>
        <v>1248.858328234679</v>
      </c>
      <c r="CE843" s="15">
        <f ca="1">(AX843*DCF!F$10-DCF!F$5*MAX(AX843*DCF!F$10,0)-MAX(AX843-AW843,0)/Inputs!$B$10)*DCF!F$6</f>
        <v>1318.4456413702569</v>
      </c>
      <c r="CF843" s="15">
        <f ca="1">(AY843*DCF!G$10-DCF!G$5*MAX(AY843*DCF!G$10,0)-MAX(AY843-AX843,0)/Inputs!$B$10)*DCF!G$6</f>
        <v>1631.1945262264412</v>
      </c>
      <c r="CG843" s="15">
        <f ca="1">(AZ843*DCF!H$10-DCF!H$5*MAX(AZ843*DCF!H$10,0)-MAX(AZ843-AY843,0)/Inputs!$B$10)*DCF!H$6</f>
        <v>1889.7794108760133</v>
      </c>
      <c r="CH843" s="15">
        <f ca="1">(BA843*DCF!I$10-DCF!I$5*MAX(BA843*DCF!I$10,0)-MAX(BA843-AZ843,0)/Inputs!$B$10)*DCF!I$6</f>
        <v>2414.6616078505981</v>
      </c>
      <c r="CI843" s="15">
        <f ca="1">(BB843*DCF!J$10-DCF!J$5*MAX(BB843*DCF!J$10,0)-MAX(BB843-BA843,0)/Inputs!$B$10)*DCF!J$6</f>
        <v>2504.5897490787661</v>
      </c>
      <c r="CJ843" s="15">
        <f ca="1">(BC843*DCF!K$10-DCF!K$5*MAX(BC843*DCF!K$10,0)-MAX(BC843-BB843,0)/Inputs!$B$10)*DCF!K$6</f>
        <v>2837.5779581538318</v>
      </c>
      <c r="CK843" s="15">
        <f ca="1">(BD843*DCF!L$10-DCF!L$5*MAX(BD843*DCF!L$10,0)-MAX(BD843-BC843,0)/Inputs!$B$10)*DCF!L$6</f>
        <v>3333.0690253384159</v>
      </c>
      <c r="CL843" s="15">
        <f ca="1">(BE843*DCF!M$10-DCF!M$5*MAX(BE843*DCF!M$10,0)-MAX(BE843-BD843,0)/Inputs!$B$10)*DCF!M$6</f>
        <v>3514.7344680615029</v>
      </c>
      <c r="CM843" s="15">
        <f ca="1">(BF843*DCF!C$28-DCF!C$5*MAX(BF843*DCF!C$28,0)-MAX(BF843-Inputs!$B$13,0)/Inputs!$B$17)*DCF!C$6</f>
        <v>3552.4519531486826</v>
      </c>
      <c r="CN843" s="15">
        <f ca="1">(BG843*DCF!D$28-DCF!D$5*MAX(BG843*DCF!D$28,0)-MAX(BG843-BF843,0)/Inputs!$B$17)*DCF!D$6</f>
        <v>3815.310053272804</v>
      </c>
      <c r="CO843" s="15">
        <f ca="1">(BH843*DCF!E$28-DCF!E$5*MAX(BH843*DCF!E$28,0)-MAX(BH843-BG843,0)/Inputs!$B$17)*DCF!E$6</f>
        <v>4209.2161726362601</v>
      </c>
      <c r="CP843" s="15">
        <f ca="1">(BI843*DCF!F$28-DCF!F$5*MAX(BI843*DCF!F$28,0)-MAX(BI843-BH843,0)/Inputs!$B$17)*DCF!F$6</f>
        <v>4742.9825145462273</v>
      </c>
      <c r="CQ843" s="15">
        <f ca="1">(BJ843*DCF!G$28-DCF!G$5*MAX(BJ843*DCF!G$28,0)-MAX(BJ843-BI843,0)/Inputs!$B$17)*DCF!G$6</f>
        <v>6092.3885020461703</v>
      </c>
      <c r="CR843" s="15">
        <f ca="1">(BK843*DCF!H$28-DCF!H$5*MAX(BK843*DCF!H$28,0)-MAX(BK843-BJ843,0)/Inputs!$B$17)*DCF!H$6</f>
        <v>7740.0630668384156</v>
      </c>
      <c r="CS843" s="15">
        <f ca="1">(BL843*DCF!I$28-DCF!I$5*MAX(BL843*DCF!I$28,0)-MAX(BL843-BK843,0)/Inputs!$B$17)*DCF!I$6</f>
        <v>9148.0295291015827</v>
      </c>
      <c r="CT843" s="15">
        <f ca="1">(BM843*DCF!J$28-DCF!J$5*MAX(BM843*DCF!J$28,0)-MAX(BM843-BL843,0)/Inputs!$B$17)*DCF!J$6</f>
        <v>12004.421154641537</v>
      </c>
      <c r="CU843" s="15">
        <f ca="1">(BN843*DCF!K$28-DCF!K$5*MAX(BN843*DCF!K$28,0)-MAX(BN843-BM843,0)/Inputs!$B$17)*DCF!K$6</f>
        <v>14823.712526931269</v>
      </c>
      <c r="CV843" s="15">
        <f ca="1">(BO843*DCF!L$28-DCF!L$5*MAX(BO843*DCF!L$28,0)-MAX(BO843-BN843,0)/Inputs!$B$17)*DCF!L$6</f>
        <v>16665.148391018716</v>
      </c>
      <c r="CW843" s="15">
        <f ca="1">(BP843*DCF!M$28-DCF!M$5*MAX(BP843*DCF!M$28,0)-MAX(BP843-BO843,0)/Inputs!$B$17)*DCF!M$6</f>
        <v>19231.653619001998</v>
      </c>
      <c r="CX843" s="15">
        <f ca="1">(BQ843*DCF!C$46-DCF!C$5*MAX(BQ843*DCF!C$46,0)-MAX(BQ843-Inputs!$B$20,0)/Inputs!$B$24)*DCF!C$6</f>
        <v>-1437.8245310292386</v>
      </c>
      <c r="CY843" s="15">
        <f ca="1">(BR843*DCF!D$46-DCF!D$5*MAX(BR843*DCF!D$46,0)-MAX(BR843-BQ843,0)/Inputs!$B$24)*DCF!D$6</f>
        <v>-5717.6788615697524</v>
      </c>
      <c r="CZ843" s="15">
        <f ca="1">(BS843*DCF!E$46-DCF!E$5*MAX(BS843*DCF!E$46,0)-MAX(BS843-BR843,0)/Inputs!$B$24)*DCF!E$6</f>
        <v>-2328.1356930939596</v>
      </c>
      <c r="DA843" s="15">
        <f ca="1">(BT843*DCF!F$46-DCF!F$5*MAX(BT843*DCF!F$46,0)-MAX(BT843-BS843,0)/Inputs!$B$24)*DCF!F$6</f>
        <v>-2831.6218229124861</v>
      </c>
      <c r="DB843" s="15">
        <f ca="1">(BU843*DCF!G$46-DCF!G$5*MAX(BU843*DCF!G$46,0)-MAX(BU843-BT843,0)/Inputs!$B$24)*DCF!G$6</f>
        <v>-3595.4811055583773</v>
      </c>
      <c r="DC843" s="15">
        <f ca="1">(BV843*DCF!H$46-DCF!H$5*MAX(BV843*DCF!H$46,0)-MAX(BV843-BU843,0)/Inputs!$B$24)*DCF!H$6</f>
        <v>-4052.4752116542686</v>
      </c>
      <c r="DD843" s="15">
        <f ca="1">(BW843*DCF!I$46-DCF!I$5*MAX(BW843*DCF!I$46,0)-MAX(BW843-BV843,0)/Inputs!$B$24)*DCF!I$6</f>
        <v>-2708.13731941786</v>
      </c>
      <c r="DE843" s="15">
        <f ca="1">(BX843*DCF!J$46-DCF!J$5*MAX(BX843*DCF!J$46,0)-MAX(BX843-BW843,0)/Inputs!$B$24)*DCF!J$6</f>
        <v>-2708.5326844569172</v>
      </c>
      <c r="DF843" s="15">
        <f ca="1">(BY843*DCF!K$46-DCF!K$5*MAX(BY843*DCF!K$46,0)-MAX(BY843-BX843,0)/Inputs!$B$24)*DCF!K$6</f>
        <v>1974.4012794688911</v>
      </c>
      <c r="DG843" s="15">
        <f ca="1">(BZ843*DCF!L$46-DCF!L$5*MAX(BZ843*DCF!L$46,0)-MAX(BZ843-BY843,0)/Inputs!$B$24)*DCF!L$6</f>
        <v>-4863.7221162539163</v>
      </c>
      <c r="DH843" s="15">
        <f ca="1">(CA843*DCF!M$46-DCF!M$5*MAX(CA843*DCF!M$46,0)-MAX(CA843-BZ843,0)/Inputs!$B$24)*DCF!M$6</f>
        <v>2631.9159373578595</v>
      </c>
      <c r="DI843" s="15">
        <f ca="1">SUM(CB843:CL843)+BE843*DCF!M$10*(1+Inputs!$B$30)*(1-Inputs!$B$33)*(1-Inputs!$B$30/Inputs!$B$31)/(Inputs!$B$29-Inputs!$B$30)*DCF!M$6</f>
        <v>99294.107168777089</v>
      </c>
      <c r="DJ843" s="15">
        <f ca="1">SUM(CM843:CW843)+BP843*DCF!M$28*(1+Inputs!$B$30)*(1-Inputs!$B$33)*(1-Inputs!$B$30/Inputs!$B$31)/(Inputs!$B$29-Inputs!$B$30)*DCF!M$6</f>
        <v>521011.51052414114</v>
      </c>
      <c r="DK843" s="15">
        <f ca="1">SUM(CX843:DH843)+CA843*DCF!M$46*(1+Inputs!$B$30)*(1-Inputs!$B$33)*(1-Inputs!$B$30/Inputs!$B$31)/(Inputs!$B$29-Inputs!$B$30)*DCF!M$6</f>
        <v>331837.76809144503</v>
      </c>
      <c r="DM843" s="15">
        <f ca="1">DI843+DJ843+DK843+Inputs!$B$34+Inputs!$B$36-Inputs!$B$35</f>
        <v>1028994.3857843634</v>
      </c>
    </row>
    <row r="844" spans="1:117" x14ac:dyDescent="0.75">
      <c r="A844" s="11">
        <v>831</v>
      </c>
      <c r="C844" s="23">
        <f t="shared" ref="C844:M853" ca="1" si="473">_xlfn.NORM.S.INV(RAND())</f>
        <v>-0.72373175449869098</v>
      </c>
      <c r="D844" s="23">
        <f t="shared" ca="1" si="473"/>
        <v>-0.17055948606644422</v>
      </c>
      <c r="E844" s="23">
        <f t="shared" ca="1" si="473"/>
        <v>0.5841042923186307</v>
      </c>
      <c r="F844" s="23">
        <f t="shared" ca="1" si="473"/>
        <v>-0.44941058969113007</v>
      </c>
      <c r="G844" s="23">
        <f t="shared" ca="1" si="473"/>
        <v>0.44010378161842456</v>
      </c>
      <c r="H844" s="23">
        <f t="shared" ca="1" si="473"/>
        <v>0.90768856349059601</v>
      </c>
      <c r="I844" s="23">
        <f t="shared" ca="1" si="473"/>
        <v>1.3024747777983465</v>
      </c>
      <c r="J844" s="23">
        <f t="shared" ca="1" si="473"/>
        <v>-0.67094230437752644</v>
      </c>
      <c r="K844" s="23">
        <f t="shared" ca="1" si="473"/>
        <v>1.1607212456618889</v>
      </c>
      <c r="L844" s="23">
        <f t="shared" ca="1" si="473"/>
        <v>1.1090070971854389</v>
      </c>
      <c r="M844" s="23">
        <f t="shared" ca="1" si="473"/>
        <v>-1.5312888757722816</v>
      </c>
      <c r="N844" s="23">
        <f ca="1">SQRT(Inputs!$B$38)*C844+SQRT(1-Inputs!$B$38)*_xlfn.NORM.S.INV(RAND())</f>
        <v>2.4486330743702212E-2</v>
      </c>
      <c r="O844" s="23">
        <f ca="1">SQRT(Inputs!$B$38)*D844+SQRT(1-Inputs!$B$38)*_xlfn.NORM.S.INV(RAND())</f>
        <v>0.99881075884318249</v>
      </c>
      <c r="P844" s="23">
        <f ca="1">SQRT(Inputs!$B$38)*E844+SQRT(1-Inputs!$B$38)*_xlfn.NORM.S.INV(RAND())</f>
        <v>-0.4067026971514674</v>
      </c>
      <c r="Q844" s="23">
        <f ca="1">SQRT(Inputs!$B$38)*F844+SQRT(1-Inputs!$B$38)*_xlfn.NORM.S.INV(RAND())</f>
        <v>0.17291309297780166</v>
      </c>
      <c r="R844" s="23">
        <f ca="1">SQRT(Inputs!$B$38)*G844+SQRT(1-Inputs!$B$38)*_xlfn.NORM.S.INV(RAND())</f>
        <v>0.43569970141892556</v>
      </c>
      <c r="S844" s="23">
        <f ca="1">SQRT(Inputs!$B$38)*H844+SQRT(1-Inputs!$B$38)*_xlfn.NORM.S.INV(RAND())</f>
        <v>1.0339864453348748</v>
      </c>
      <c r="T844" s="23">
        <f ca="1">SQRT(Inputs!$B$38)*I844+SQRT(1-Inputs!$B$38)*_xlfn.NORM.S.INV(RAND())</f>
        <v>1.5121879234366153</v>
      </c>
      <c r="U844" s="23">
        <f ca="1">SQRT(Inputs!$B$38)*J844+SQRT(1-Inputs!$B$38)*_xlfn.NORM.S.INV(RAND())</f>
        <v>-0.75963665771168198</v>
      </c>
      <c r="V844" s="23">
        <f ca="1">SQRT(Inputs!$B$38)*K844+SQRT(1-Inputs!$B$38)*_xlfn.NORM.S.INV(RAND())</f>
        <v>0.94054101008483149</v>
      </c>
      <c r="W844" s="23">
        <f ca="1">SQRT(Inputs!$B$38)*L844+SQRT(1-Inputs!$B$38)*_xlfn.NORM.S.INV(RAND())</f>
        <v>0.83077827669582494</v>
      </c>
      <c r="X844" s="23">
        <f ca="1">SQRT(Inputs!$B$38)*M844+SQRT(1-Inputs!$B$38)*_xlfn.NORM.S.INV(RAND())</f>
        <v>-0.98237906368952121</v>
      </c>
      <c r="Y844" s="23">
        <f ca="1">SQRT(Inputs!$B$38)*C844+SQRT(1-Inputs!$B$38)*_xlfn.NORM.S.INV(RAND())</f>
        <v>-1.1345399572828176</v>
      </c>
      <c r="Z844" s="23">
        <f ca="1">SQRT(Inputs!$B$38)*D844+SQRT(1-Inputs!$B$38)*_xlfn.NORM.S.INV(RAND())</f>
        <v>-0.41598492550087851</v>
      </c>
      <c r="AA844" s="23">
        <f ca="1">SQRT(Inputs!$B$38)*E844+SQRT(1-Inputs!$B$38)*_xlfn.NORM.S.INV(RAND())</f>
        <v>0.43551443811758833</v>
      </c>
      <c r="AB844" s="23">
        <f ca="1">SQRT(Inputs!$B$38)*F844+SQRT(1-Inputs!$B$38)*_xlfn.NORM.S.INV(RAND())</f>
        <v>-0.48503306823920989</v>
      </c>
      <c r="AC844" s="23">
        <f ca="1">SQRT(Inputs!$B$38)*G844+SQRT(1-Inputs!$B$38)*_xlfn.NORM.S.INV(RAND())</f>
        <v>0.17161000491104017</v>
      </c>
      <c r="AD844" s="23">
        <f ca="1">SQRT(Inputs!$B$38)*H844+SQRT(1-Inputs!$B$38)*_xlfn.NORM.S.INV(RAND())</f>
        <v>4.8985046964690637E-2</v>
      </c>
      <c r="AE844" s="23">
        <f ca="1">SQRT(Inputs!$B$38)*I844+SQRT(1-Inputs!$B$38)*_xlfn.NORM.S.INV(RAND())</f>
        <v>-0.50732566349580099</v>
      </c>
      <c r="AF844" s="23">
        <f ca="1">SQRT(Inputs!$B$38)*J844+SQRT(1-Inputs!$B$38)*_xlfn.NORM.S.INV(RAND())</f>
        <v>-0.4406376757716956</v>
      </c>
      <c r="AG844" s="23">
        <f ca="1">SQRT(Inputs!$B$38)*K844+SQRT(1-Inputs!$B$38)*_xlfn.NORM.S.INV(RAND())</f>
        <v>0.22278278486920317</v>
      </c>
      <c r="AH844" s="23">
        <f ca="1">SQRT(Inputs!$B$38)*L844+SQRT(1-Inputs!$B$38)*_xlfn.NORM.S.INV(RAND())</f>
        <v>0.53180647456475394</v>
      </c>
      <c r="AI844" s="23">
        <f ca="1">SQRT(Inputs!$B$38)*M844+SQRT(1-Inputs!$B$38)*_xlfn.NORM.S.INV(RAND())</f>
        <v>-1.4483648125929012</v>
      </c>
      <c r="AJ844" s="23">
        <f ca="1">SQRT(Inputs!$B$38)*C844+SQRT(1-Inputs!$B$38)*_xlfn.NORM.S.INV(RAND())</f>
        <v>0.53990432014476653</v>
      </c>
      <c r="AK844" s="23">
        <f ca="1">SQRT(Inputs!$B$38)*D844+SQRT(1-Inputs!$B$38)*_xlfn.NORM.S.INV(RAND())</f>
        <v>0.23962448435524922</v>
      </c>
      <c r="AL844" s="23">
        <f ca="1">SQRT(Inputs!$B$38)*E844+SQRT(1-Inputs!$B$38)*_xlfn.NORM.S.INV(RAND())</f>
        <v>-0.40456777512335224</v>
      </c>
      <c r="AM844" s="23">
        <f ca="1">SQRT(Inputs!$B$38)*F844+SQRT(1-Inputs!$B$38)*_xlfn.NORM.S.INV(RAND())</f>
        <v>0.32427562323416737</v>
      </c>
      <c r="AN844" s="23">
        <f ca="1">SQRT(Inputs!$B$38)*G844+SQRT(1-Inputs!$B$38)*_xlfn.NORM.S.INV(RAND())</f>
        <v>-0.71359835375993319</v>
      </c>
      <c r="AO844" s="23">
        <f ca="1">SQRT(Inputs!$B$38)*H844+SQRT(1-Inputs!$B$38)*_xlfn.NORM.S.INV(RAND())</f>
        <v>0.1753368463387982</v>
      </c>
      <c r="AP844" s="23">
        <f ca="1">SQRT(Inputs!$B$38)*I844+SQRT(1-Inputs!$B$38)*_xlfn.NORM.S.INV(RAND())</f>
        <v>0.84188415041165876</v>
      </c>
      <c r="AQ844" s="23">
        <f ca="1">SQRT(Inputs!$B$38)*J844+SQRT(1-Inputs!$B$38)*_xlfn.NORM.S.INV(RAND())</f>
        <v>-0.38568044242005806</v>
      </c>
      <c r="AR844" s="23">
        <f ca="1">SQRT(Inputs!$B$38)*K844+SQRT(1-Inputs!$B$38)*_xlfn.NORM.S.INV(RAND())</f>
        <v>1.9926749202472107</v>
      </c>
      <c r="AS844" s="23">
        <f ca="1">SQRT(Inputs!$B$38)*L844+SQRT(1-Inputs!$B$38)*_xlfn.NORM.S.INV(RAND())</f>
        <v>1.2558560292379419</v>
      </c>
      <c r="AT844" s="23">
        <f ca="1">SQRT(Inputs!$B$38)*M844+SQRT(1-Inputs!$B$38)*_xlfn.NORM.S.INV(RAND())</f>
        <v>-1.2113804744732788</v>
      </c>
      <c r="AU844" s="15">
        <f ca="1">Inputs!$B$6*EXP($B$8-0.5*C$5^2+C$5*N844)</f>
        <v>4981.9471812477423</v>
      </c>
      <c r="AV844" s="15">
        <f t="shared" ca="1" si="437"/>
        <v>7023.494209452344</v>
      </c>
      <c r="AW844" s="15">
        <f t="shared" ca="1" si="438"/>
        <v>8106.7734020731396</v>
      </c>
      <c r="AX844" s="15">
        <f t="shared" ca="1" si="439"/>
        <v>10113.694949724691</v>
      </c>
      <c r="AY844" s="15">
        <f t="shared" ca="1" si="440"/>
        <v>13005.174133086586</v>
      </c>
      <c r="AZ844" s="15">
        <f t="shared" ca="1" si="441"/>
        <v>17823.863776188166</v>
      </c>
      <c r="BA844" s="15">
        <f t="shared" ca="1" si="442"/>
        <v>25552.077154971128</v>
      </c>
      <c r="BB844" s="15">
        <f t="shared" ca="1" si="443"/>
        <v>28990.957837695518</v>
      </c>
      <c r="BC844" s="15">
        <f t="shared" ca="1" si="444"/>
        <v>38881.065309418773</v>
      </c>
      <c r="BD844" s="15">
        <f t="shared" ca="1" si="445"/>
        <v>51481.927781993661</v>
      </c>
      <c r="BE844" s="15">
        <f t="shared" ca="1" si="446"/>
        <v>57685.146206127618</v>
      </c>
      <c r="BF844" s="15">
        <f ca="1">Inputs!$B$13*EXP($B$9-0.5*C$6^2+C$6*Y844)</f>
        <v>11045.178810586822</v>
      </c>
      <c r="BG844" s="15">
        <f t="shared" ca="1" si="447"/>
        <v>12487.748353805375</v>
      </c>
      <c r="BH844" s="15">
        <f t="shared" ca="1" si="448"/>
        <v>16400.628487502359</v>
      </c>
      <c r="BI844" s="15">
        <f t="shared" ca="1" si="449"/>
        <v>18632.561904669736</v>
      </c>
      <c r="BJ844" s="15">
        <f t="shared" ca="1" si="450"/>
        <v>23414.39982366436</v>
      </c>
      <c r="BK844" s="15">
        <f t="shared" ca="1" si="451"/>
        <v>28929.023609167678</v>
      </c>
      <c r="BL844" s="15">
        <f t="shared" ca="1" si="452"/>
        <v>33274.651185849012</v>
      </c>
      <c r="BM844" s="15">
        <f t="shared" ca="1" si="453"/>
        <v>38722.969613300898</v>
      </c>
      <c r="BN844" s="15">
        <f t="shared" ca="1" si="454"/>
        <v>48912.973907560365</v>
      </c>
      <c r="BO844" s="15">
        <f t="shared" ca="1" si="455"/>
        <v>64020.078526755125</v>
      </c>
      <c r="BP844" s="15">
        <f t="shared" ca="1" si="456"/>
        <v>66871.770293330483</v>
      </c>
      <c r="BQ844" s="15">
        <f ca="1">Inputs!$B$20*EXP($B$10-0.5*C$7^2+C$7*AJ844)</f>
        <v>5194.8519332890046</v>
      </c>
      <c r="BR844" s="15">
        <f t="shared" ca="1" si="457"/>
        <v>7606.0926256429111</v>
      </c>
      <c r="BS844" s="15">
        <f t="shared" ca="1" si="458"/>
        <v>9273.1566091420991</v>
      </c>
      <c r="BT844" s="15">
        <f t="shared" ca="1" si="459"/>
        <v>13920.91992652692</v>
      </c>
      <c r="BU844" s="15">
        <f t="shared" ca="1" si="460"/>
        <v>16233.204242393449</v>
      </c>
      <c r="BV844" s="15">
        <f t="shared" ca="1" si="461"/>
        <v>23495.108683021877</v>
      </c>
      <c r="BW844" s="15">
        <f t="shared" ca="1" si="462"/>
        <v>39180.875174796522</v>
      </c>
      <c r="BX844" s="15">
        <f t="shared" ca="1" si="463"/>
        <v>50723.276645744387</v>
      </c>
      <c r="BY844" s="15">
        <f t="shared" ca="1" si="464"/>
        <v>104057.15980757057</v>
      </c>
      <c r="BZ844" s="15">
        <f t="shared" ca="1" si="465"/>
        <v>183923.84526096354</v>
      </c>
      <c r="CA844" s="15">
        <f t="shared" ca="1" si="466"/>
        <v>208320.92217856384</v>
      </c>
      <c r="CB844" s="15">
        <f ca="1">(AU844*DCF!C$10-DCF!C$5*MAX(AU844*DCF!C$10,0)-MAX(AU844-Inputs!$B$6,0)/Inputs!$B$10)*DCF!C$6</f>
        <v>1042.9337837416585</v>
      </c>
      <c r="CC844" s="15">
        <f ca="1">(AV844*DCF!D$10-DCF!D$5*MAX(AV844*DCF!D$10,0)-MAX(AV844-AU844,0)/Inputs!$B$10)*DCF!D$6</f>
        <v>1214.1513191963638</v>
      </c>
      <c r="CD844" s="15">
        <f ca="1">(AW844*DCF!E$10-DCF!E$5*MAX(AW844*DCF!E$10,0)-MAX(AW844-AV844,0)/Inputs!$B$10)*DCF!E$6</f>
        <v>1627.7255949806281</v>
      </c>
      <c r="CE844" s="15">
        <f ca="1">(AX844*DCF!F$10-DCF!F$5*MAX(AX844*DCF!F$10,0)-MAX(AX844-AW844,0)/Inputs!$B$10)*DCF!F$6</f>
        <v>1790.2128728533121</v>
      </c>
      <c r="CF844" s="15">
        <f ca="1">(AY844*DCF!G$10-DCF!G$5*MAX(AY844*DCF!G$10,0)-MAX(AY844-AX844,0)/Inputs!$B$10)*DCF!G$6</f>
        <v>2123.7918400830076</v>
      </c>
      <c r="CG844" s="15">
        <f ca="1">(AZ844*DCF!H$10-DCF!H$5*MAX(AZ844*DCF!H$10,0)-MAX(AZ844-AY844,0)/Inputs!$B$10)*DCF!H$6</f>
        <v>2604.8712043153737</v>
      </c>
      <c r="CH844" s="15">
        <f ca="1">(BA844*DCF!I$10-DCF!I$5*MAX(BA844*DCF!I$10,0)-MAX(BA844-AZ844,0)/Inputs!$B$10)*DCF!I$6</f>
        <v>3399.7345873589106</v>
      </c>
      <c r="CI844" s="15">
        <f ca="1">(BB844*DCF!J$10-DCF!J$5*MAX(BB844*DCF!J$10,0)-MAX(BB844-BA844,0)/Inputs!$B$10)*DCF!J$6</f>
        <v>4453.8099341121624</v>
      </c>
      <c r="CJ844" s="15">
        <f ca="1">(BC844*DCF!K$10-DCF!K$5*MAX(BC844*DCF!K$10,0)-MAX(BC844-BB844,0)/Inputs!$B$10)*DCF!K$6</f>
        <v>4874.7625903712587</v>
      </c>
      <c r="CK844" s="15">
        <f ca="1">(BD844*DCF!L$10-DCF!L$5*MAX(BD844*DCF!L$10,0)-MAX(BD844-BC844,0)/Inputs!$B$10)*DCF!L$6</f>
        <v>6134.9581447258506</v>
      </c>
      <c r="CL844" s="15">
        <f ca="1">(BE844*DCF!M$10-DCF!M$5*MAX(BE844*DCF!M$10,0)-MAX(BE844-BD844,0)/Inputs!$B$10)*DCF!M$6</f>
        <v>7399.079510474593</v>
      </c>
      <c r="CM844" s="15">
        <f ca="1">(BF844*DCF!C$28-DCF!C$5*MAX(BF844*DCF!C$28,0)-MAX(BF844-Inputs!$B$13,0)/Inputs!$B$17)*DCF!C$6</f>
        <v>3370.9161372947392</v>
      </c>
      <c r="CN844" s="15">
        <f ca="1">(BG844*DCF!D$28-DCF!D$5*MAX(BG844*DCF!D$28,0)-MAX(BG844-BF844,0)/Inputs!$B$17)*DCF!D$6</f>
        <v>3370.1636804172708</v>
      </c>
      <c r="CO844" s="15">
        <f ca="1">(BH844*DCF!E$28-DCF!E$5*MAX(BH844*DCF!E$28,0)-MAX(BH844-BG844,0)/Inputs!$B$17)*DCF!E$6</f>
        <v>3873.7752101157143</v>
      </c>
      <c r="CP844" s="15">
        <f ca="1">(BI844*DCF!F$28-DCF!F$5*MAX(BI844*DCF!F$28,0)-MAX(BI844-BH844,0)/Inputs!$B$17)*DCF!F$6</f>
        <v>4651.8910023729595</v>
      </c>
      <c r="CQ844" s="15">
        <f ca="1">(BJ844*DCF!G$28-DCF!G$5*MAX(BJ844*DCF!G$28,0)-MAX(BJ844-BI844,0)/Inputs!$B$17)*DCF!G$6</f>
        <v>5270.7857796050394</v>
      </c>
      <c r="CR844" s="15">
        <f ca="1">(BK844*DCF!H$28-DCF!H$5*MAX(BK844*DCF!H$28,0)-MAX(BK844-BJ844,0)/Inputs!$B$17)*DCF!H$6</f>
        <v>6297.6489282590237</v>
      </c>
      <c r="CS844" s="15">
        <f ca="1">(BL844*DCF!I$28-DCF!I$5*MAX(BL844*DCF!I$28,0)-MAX(BL844-BK844,0)/Inputs!$B$17)*DCF!I$6</f>
        <v>7200.904502579072</v>
      </c>
      <c r="CT844" s="15">
        <f ca="1">(BM844*DCF!J$28-DCF!J$5*MAX(BM844*DCF!J$28,0)-MAX(BM844-BL844,0)/Inputs!$B$17)*DCF!J$6</f>
        <v>7916.0343491151216</v>
      </c>
      <c r="CU844" s="15">
        <f ca="1">(BN844*DCF!K$28-DCF!K$5*MAX(BN844*DCF!K$28,0)-MAX(BN844-BM844,0)/Inputs!$B$17)*DCF!K$6</f>
        <v>9081.4601695759393</v>
      </c>
      <c r="CV844" s="15">
        <f ca="1">(BO844*DCF!L$28-DCF!L$5*MAX(BO844*DCF!L$28,0)-MAX(BO844-BN844,0)/Inputs!$B$17)*DCF!L$6</f>
        <v>11063.9553609008</v>
      </c>
      <c r="CW844" s="15">
        <f ca="1">(BP844*DCF!M$28-DCF!M$5*MAX(BP844*DCF!M$28,0)-MAX(BP844-BO844,0)/Inputs!$B$17)*DCF!M$6</f>
        <v>12283.880361172151</v>
      </c>
      <c r="CX844" s="15">
        <f ca="1">(BQ844*DCF!C$46-DCF!C$5*MAX(BQ844*DCF!C$46,0)-MAX(BQ844-Inputs!$B$20,0)/Inputs!$B$24)*DCF!C$6</f>
        <v>-2120.6826327637446</v>
      </c>
      <c r="CY844" s="15">
        <f ca="1">(BR844*DCF!D$46-DCF!D$5*MAX(BR844*DCF!D$46,0)-MAX(BR844-BQ844,0)/Inputs!$B$24)*DCF!D$6</f>
        <v>-2327.0390231367478</v>
      </c>
      <c r="CZ844" s="15">
        <f ca="1">(BS844*DCF!E$46-DCF!E$5*MAX(BS844*DCF!E$46,0)-MAX(BS844-BR844,0)/Inputs!$B$24)*DCF!E$6</f>
        <v>-1753.6776435578679</v>
      </c>
      <c r="DA844" s="15">
        <f ca="1">(BT844*DCF!F$46-DCF!F$5*MAX(BT844*DCF!F$46,0)-MAX(BT844-BS844,0)/Inputs!$B$24)*DCF!F$6</f>
        <v>-2706.2069546857715</v>
      </c>
      <c r="DB844" s="15">
        <f ca="1">(BU844*DCF!G$46-DCF!G$5*MAX(BU844*DCF!G$46,0)-MAX(BU844-BT844,0)/Inputs!$B$24)*DCF!G$6</f>
        <v>-1323.8596765164302</v>
      </c>
      <c r="DC844" s="15">
        <f ca="1">(BV844*DCF!H$46-DCF!H$5*MAX(BV844*DCF!H$46,0)-MAX(BV844-BU844,0)/Inputs!$B$24)*DCF!H$6</f>
        <v>-2256.5923104985604</v>
      </c>
      <c r="DD844" s="15">
        <f ca="1">(BW844*DCF!I$46-DCF!I$5*MAX(BW844*DCF!I$46,0)-MAX(BW844-BV844,0)/Inputs!$B$24)*DCF!I$6</f>
        <v>-3597.8792497978775</v>
      </c>
      <c r="DE844" s="15">
        <f ca="1">(BX844*DCF!J$46-DCF!J$5*MAX(BX844*DCF!J$46,0)-MAX(BX844-BW844,0)/Inputs!$B$24)*DCF!J$6</f>
        <v>-933.15514651779085</v>
      </c>
      <c r="DF844" s="15">
        <f ca="1">(BY844*DCF!K$46-DCF!K$5*MAX(BY844*DCF!K$46,0)-MAX(BY844-BX844,0)/Inputs!$B$24)*DCF!K$6</f>
        <v>-7121.288721277524</v>
      </c>
      <c r="DG844" s="15">
        <f ca="1">(BZ844*DCF!L$46-DCF!L$5*MAX(BZ844*DCF!L$46,0)-MAX(BZ844-BY844,0)/Inputs!$B$24)*DCF!L$6</f>
        <v>-5360.2911500439377</v>
      </c>
      <c r="DH844" s="15">
        <f ca="1">(CA844*DCF!M$46-DCF!M$5*MAX(CA844*DCF!M$46,0)-MAX(CA844-BZ844,0)/Inputs!$B$24)*DCF!M$6</f>
        <v>11231.182371792449</v>
      </c>
      <c r="DI844" s="15">
        <f ca="1">SUM(CB844:CL844)+BE844*DCF!M$10*(1+Inputs!$B$30)*(1-Inputs!$B$33)*(1-Inputs!$B$30/Inputs!$B$31)/(Inputs!$B$29-Inputs!$B$30)*DCF!M$6</f>
        <v>197204.55608095531</v>
      </c>
      <c r="DJ844" s="15">
        <f ca="1">SUM(CM844:CW844)+BP844*DCF!M$28*(1+Inputs!$B$30)*(1-Inputs!$B$33)*(1-Inputs!$B$30/Inputs!$B$31)/(Inputs!$B$29-Inputs!$B$30)*DCF!M$6</f>
        <v>322521.4435000146</v>
      </c>
      <c r="DK844" s="15">
        <f ca="1">SUM(CX844:DH844)+CA844*DCF!M$46*(1+Inputs!$B$30)*(1-Inputs!$B$33)*(1-Inputs!$B$30/Inputs!$B$31)/(Inputs!$B$29-Inputs!$B$30)*DCF!M$6</f>
        <v>303819.33274185902</v>
      </c>
      <c r="DM844" s="15">
        <f ca="1">DI844+DJ844+DK844+Inputs!$B$34+Inputs!$B$36-Inputs!$B$35</f>
        <v>900396.33232282894</v>
      </c>
    </row>
    <row r="845" spans="1:117" x14ac:dyDescent="0.75">
      <c r="A845" s="11">
        <v>832</v>
      </c>
      <c r="C845" s="23">
        <f t="shared" ca="1" si="473"/>
        <v>-0.73787594393657974</v>
      </c>
      <c r="D845" s="23">
        <f t="shared" ca="1" si="473"/>
        <v>-1.0249729015497366</v>
      </c>
      <c r="E845" s="23">
        <f t="shared" ca="1" si="473"/>
        <v>-2.124617401104259E-2</v>
      </c>
      <c r="F845" s="23">
        <f t="shared" ca="1" si="473"/>
        <v>0.18268301841255286</v>
      </c>
      <c r="G845" s="23">
        <f t="shared" ca="1" si="473"/>
        <v>1.6099587149442502</v>
      </c>
      <c r="H845" s="23">
        <f t="shared" ca="1" si="473"/>
        <v>-0.61372693237334053</v>
      </c>
      <c r="I845" s="23">
        <f t="shared" ca="1" si="473"/>
        <v>-0.81493126920690162</v>
      </c>
      <c r="J845" s="23">
        <f t="shared" ca="1" si="473"/>
        <v>-1.1513825967481504</v>
      </c>
      <c r="K845" s="23">
        <f t="shared" ca="1" si="473"/>
        <v>1.2775063064041619</v>
      </c>
      <c r="L845" s="23">
        <f t="shared" ca="1" si="473"/>
        <v>0.96477713205009075</v>
      </c>
      <c r="M845" s="23">
        <f t="shared" ca="1" si="473"/>
        <v>1.7176778944949287</v>
      </c>
      <c r="N845" s="23">
        <f ca="1">SQRT(Inputs!$B$38)*C845+SQRT(1-Inputs!$B$38)*_xlfn.NORM.S.INV(RAND())</f>
        <v>0.14793124103501898</v>
      </c>
      <c r="O845" s="23">
        <f ca="1">SQRT(Inputs!$B$38)*D845+SQRT(1-Inputs!$B$38)*_xlfn.NORM.S.INV(RAND())</f>
        <v>-0.56880686316318363</v>
      </c>
      <c r="P845" s="23">
        <f ca="1">SQRT(Inputs!$B$38)*E845+SQRT(1-Inputs!$B$38)*_xlfn.NORM.S.INV(RAND())</f>
        <v>-1.5260606212199539</v>
      </c>
      <c r="Q845" s="23">
        <f ca="1">SQRT(Inputs!$B$38)*F845+SQRT(1-Inputs!$B$38)*_xlfn.NORM.S.INV(RAND())</f>
        <v>1.223886355068363</v>
      </c>
      <c r="R845" s="23">
        <f ca="1">SQRT(Inputs!$B$38)*G845+SQRT(1-Inputs!$B$38)*_xlfn.NORM.S.INV(RAND())</f>
        <v>0.76098864253215281</v>
      </c>
      <c r="S845" s="23">
        <f ca="1">SQRT(Inputs!$B$38)*H845+SQRT(1-Inputs!$B$38)*_xlfn.NORM.S.INV(RAND())</f>
        <v>-0.72595836815900006</v>
      </c>
      <c r="T845" s="23">
        <f ca="1">SQRT(Inputs!$B$38)*I845+SQRT(1-Inputs!$B$38)*_xlfn.NORM.S.INV(RAND())</f>
        <v>-2.0186580715317626</v>
      </c>
      <c r="U845" s="23">
        <f ca="1">SQRT(Inputs!$B$38)*J845+SQRT(1-Inputs!$B$38)*_xlfn.NORM.S.INV(RAND())</f>
        <v>0.82916509759946577</v>
      </c>
      <c r="V845" s="23">
        <f ca="1">SQRT(Inputs!$B$38)*K845+SQRT(1-Inputs!$B$38)*_xlfn.NORM.S.INV(RAND())</f>
        <v>0.44178010729325856</v>
      </c>
      <c r="W845" s="23">
        <f ca="1">SQRT(Inputs!$B$38)*L845+SQRT(1-Inputs!$B$38)*_xlfn.NORM.S.INV(RAND())</f>
        <v>1.810495228830852</v>
      </c>
      <c r="X845" s="23">
        <f ca="1">SQRT(Inputs!$B$38)*M845+SQRT(1-Inputs!$B$38)*_xlfn.NORM.S.INV(RAND())</f>
        <v>1.3008364974180355</v>
      </c>
      <c r="Y845" s="23">
        <f ca="1">SQRT(Inputs!$B$38)*C845+SQRT(1-Inputs!$B$38)*_xlfn.NORM.S.INV(RAND())</f>
        <v>-0.36724799367605204</v>
      </c>
      <c r="Z845" s="23">
        <f ca="1">SQRT(Inputs!$B$38)*D845+SQRT(1-Inputs!$B$38)*_xlfn.NORM.S.INV(RAND())</f>
        <v>1.245279042273187</v>
      </c>
      <c r="AA845" s="23">
        <f ca="1">SQRT(Inputs!$B$38)*E845+SQRT(1-Inputs!$B$38)*_xlfn.NORM.S.INV(RAND())</f>
        <v>-0.93129458325530923</v>
      </c>
      <c r="AB845" s="23">
        <f ca="1">SQRT(Inputs!$B$38)*F845+SQRT(1-Inputs!$B$38)*_xlfn.NORM.S.INV(RAND())</f>
        <v>-1.5862514115824271</v>
      </c>
      <c r="AC845" s="23">
        <f ca="1">SQRT(Inputs!$B$38)*G845+SQRT(1-Inputs!$B$38)*_xlfn.NORM.S.INV(RAND())</f>
        <v>1.1955540500553423</v>
      </c>
      <c r="AD845" s="23">
        <f ca="1">SQRT(Inputs!$B$38)*H845+SQRT(1-Inputs!$B$38)*_xlfn.NORM.S.INV(RAND())</f>
        <v>-1.0015652278459284</v>
      </c>
      <c r="AE845" s="23">
        <f ca="1">SQRT(Inputs!$B$38)*I845+SQRT(1-Inputs!$B$38)*_xlfn.NORM.S.INV(RAND())</f>
        <v>4.6769900158546818E-2</v>
      </c>
      <c r="AF845" s="23">
        <f ca="1">SQRT(Inputs!$B$38)*J845+SQRT(1-Inputs!$B$38)*_xlfn.NORM.S.INV(RAND())</f>
        <v>-1.1505782346404634</v>
      </c>
      <c r="AG845" s="23">
        <f ca="1">SQRT(Inputs!$B$38)*K845+SQRT(1-Inputs!$B$38)*_xlfn.NORM.S.INV(RAND())</f>
        <v>0.13203648727169581</v>
      </c>
      <c r="AH845" s="23">
        <f ca="1">SQRT(Inputs!$B$38)*L845+SQRT(1-Inputs!$B$38)*_xlfn.NORM.S.INV(RAND())</f>
        <v>0.49515057894806369</v>
      </c>
      <c r="AI845" s="23">
        <f ca="1">SQRT(Inputs!$B$38)*M845+SQRT(1-Inputs!$B$38)*_xlfn.NORM.S.INV(RAND())</f>
        <v>0.96704203867505123</v>
      </c>
      <c r="AJ845" s="23">
        <f ca="1">SQRT(Inputs!$B$38)*C845+SQRT(1-Inputs!$B$38)*_xlfn.NORM.S.INV(RAND())</f>
        <v>-0.80369112016147581</v>
      </c>
      <c r="AK845" s="23">
        <f ca="1">SQRT(Inputs!$B$38)*D845+SQRT(1-Inputs!$B$38)*_xlfn.NORM.S.INV(RAND())</f>
        <v>-0.94420267035762828</v>
      </c>
      <c r="AL845" s="23">
        <f ca="1">SQRT(Inputs!$B$38)*E845+SQRT(1-Inputs!$B$38)*_xlfn.NORM.S.INV(RAND())</f>
        <v>-0.14630753140555616</v>
      </c>
      <c r="AM845" s="23">
        <f ca="1">SQRT(Inputs!$B$38)*F845+SQRT(1-Inputs!$B$38)*_xlfn.NORM.S.INV(RAND())</f>
        <v>-1.0561835221387177</v>
      </c>
      <c r="AN845" s="23">
        <f ca="1">SQRT(Inputs!$B$38)*G845+SQRT(1-Inputs!$B$38)*_xlfn.NORM.S.INV(RAND())</f>
        <v>0.46805893686010508</v>
      </c>
      <c r="AO845" s="23">
        <f ca="1">SQRT(Inputs!$B$38)*H845+SQRT(1-Inputs!$B$38)*_xlfn.NORM.S.INV(RAND())</f>
        <v>-0.31475722818870744</v>
      </c>
      <c r="AP845" s="23">
        <f ca="1">SQRT(Inputs!$B$38)*I845+SQRT(1-Inputs!$B$38)*_xlfn.NORM.S.INV(RAND())</f>
        <v>-0.12209001319846469</v>
      </c>
      <c r="AQ845" s="23">
        <f ca="1">SQRT(Inputs!$B$38)*J845+SQRT(1-Inputs!$B$38)*_xlfn.NORM.S.INV(RAND())</f>
        <v>-8.8325623855498581E-3</v>
      </c>
      <c r="AR845" s="23">
        <f ca="1">SQRT(Inputs!$B$38)*K845+SQRT(1-Inputs!$B$38)*_xlfn.NORM.S.INV(RAND())</f>
        <v>-0.9380381014433079</v>
      </c>
      <c r="AS845" s="23">
        <f ca="1">SQRT(Inputs!$B$38)*L845+SQRT(1-Inputs!$B$38)*_xlfn.NORM.S.INV(RAND())</f>
        <v>1.4445598149020586</v>
      </c>
      <c r="AT845" s="23">
        <f ca="1">SQRT(Inputs!$B$38)*M845+SQRT(1-Inputs!$B$38)*_xlfn.NORM.S.INV(RAND())</f>
        <v>1.7209426056458881</v>
      </c>
      <c r="AU845" s="15">
        <f ca="1">Inputs!$B$6*EXP($B$8-0.5*C$5^2+C$5*N845)</f>
        <v>5082.4997743676013</v>
      </c>
      <c r="AV845" s="15">
        <f t="shared" ca="1" si="437"/>
        <v>5690.2449173317136</v>
      </c>
      <c r="AW845" s="15">
        <f t="shared" ca="1" si="438"/>
        <v>5647.4949845028432</v>
      </c>
      <c r="AX845" s="15">
        <f t="shared" ca="1" si="439"/>
        <v>8034.1702045902593</v>
      </c>
      <c r="AY845" s="15">
        <f t="shared" ca="1" si="440"/>
        <v>10731.146441381854</v>
      </c>
      <c r="AZ845" s="15">
        <f t="shared" ca="1" si="441"/>
        <v>12116.125165632957</v>
      </c>
      <c r="BA845" s="15">
        <f t="shared" ca="1" si="442"/>
        <v>12003.284778464111</v>
      </c>
      <c r="BB845" s="15">
        <f t="shared" ca="1" si="443"/>
        <v>15968.646567216701</v>
      </c>
      <c r="BC845" s="15">
        <f t="shared" ca="1" si="444"/>
        <v>20409.597832049261</v>
      </c>
      <c r="BD845" s="15">
        <f t="shared" ca="1" si="445"/>
        <v>29617.491194580598</v>
      </c>
      <c r="BE845" s="15">
        <f t="shared" ca="1" si="446"/>
        <v>40857.4827047004</v>
      </c>
      <c r="BF845" s="15">
        <f ca="1">Inputs!$B$13*EXP($B$9-0.5*C$6^2+C$6*Y845)</f>
        <v>12859.822106723333</v>
      </c>
      <c r="BG845" s="15">
        <f t="shared" ca="1" si="447"/>
        <v>19621.339286433322</v>
      </c>
      <c r="BH845" s="15">
        <f t="shared" ca="1" si="448"/>
        <v>20542.459762179671</v>
      </c>
      <c r="BI845" s="15">
        <f t="shared" ca="1" si="449"/>
        <v>19699.357789523059</v>
      </c>
      <c r="BJ845" s="15">
        <f t="shared" ca="1" si="450"/>
        <v>28692.148553959491</v>
      </c>
      <c r="BK845" s="15">
        <f t="shared" ca="1" si="451"/>
        <v>30725.480282584154</v>
      </c>
      <c r="BL845" s="15">
        <f t="shared" ca="1" si="452"/>
        <v>37971.996374871138</v>
      </c>
      <c r="BM845" s="15">
        <f t="shared" ca="1" si="453"/>
        <v>40459.10957725998</v>
      </c>
      <c r="BN845" s="15">
        <f t="shared" ca="1" si="454"/>
        <v>50553.232254386283</v>
      </c>
      <c r="BO845" s="15">
        <f t="shared" ca="1" si="455"/>
        <v>65885.611549675668</v>
      </c>
      <c r="BP845" s="15">
        <f t="shared" ca="1" si="456"/>
        <v>90482.555781695468</v>
      </c>
      <c r="BQ845" s="15">
        <f ca="1">Inputs!$B$20*EXP($B$10-0.5*C$7^2+C$7*AJ845)</f>
        <v>3225.5970976149574</v>
      </c>
      <c r="BR845" s="15">
        <f t="shared" ca="1" si="457"/>
        <v>3242.8082663558203</v>
      </c>
      <c r="BS845" s="15">
        <f t="shared" ca="1" si="458"/>
        <v>4257.9467032746079</v>
      </c>
      <c r="BT845" s="15">
        <f t="shared" ca="1" si="459"/>
        <v>4450.0574548253244</v>
      </c>
      <c r="BU845" s="15">
        <f t="shared" ca="1" si="460"/>
        <v>6906.8143180679281</v>
      </c>
      <c r="BV845" s="15">
        <f t="shared" ca="1" si="461"/>
        <v>8951.5302018106013</v>
      </c>
      <c r="BW845" s="15">
        <f t="shared" ca="1" si="462"/>
        <v>12172.710245516881</v>
      </c>
      <c r="BX845" s="15">
        <f t="shared" ca="1" si="463"/>
        <v>16995.370661272496</v>
      </c>
      <c r="BY845" s="15">
        <f t="shared" ca="1" si="464"/>
        <v>19901.171306958255</v>
      </c>
      <c r="BZ845" s="15">
        <f t="shared" ca="1" si="465"/>
        <v>36417.526403193631</v>
      </c>
      <c r="CA845" s="15">
        <f t="shared" ca="1" si="466"/>
        <v>69455.362378521808</v>
      </c>
      <c r="CB845" s="15">
        <f ca="1">(AU845*DCF!C$10-DCF!C$5*MAX(AU845*DCF!C$10,0)-MAX(AU845-Inputs!$B$6,0)/Inputs!$B$10)*DCF!C$6</f>
        <v>1042.2168258301372</v>
      </c>
      <c r="CC845" s="15">
        <f ca="1">(AV845*DCF!D$10-DCF!D$5*MAX(AV845*DCF!D$10,0)-MAX(AV845-AU845,0)/Inputs!$B$10)*DCF!D$6</f>
        <v>1238.7759011642208</v>
      </c>
      <c r="CD845" s="15">
        <f ca="1">(AW845*DCF!E$10-DCF!E$5*MAX(AW845*DCF!E$10,0)-MAX(AW845-AV845,0)/Inputs!$B$10)*DCF!E$6</f>
        <v>1303.9166913678562</v>
      </c>
      <c r="CE845" s="15">
        <f ca="1">(AX845*DCF!F$10-DCF!F$5*MAX(AX845*DCF!F$10,0)-MAX(AX845-AW845,0)/Inputs!$B$10)*DCF!F$6</f>
        <v>1257.2386110580335</v>
      </c>
      <c r="CF845" s="15">
        <f ca="1">(AY845*DCF!G$10-DCF!G$5*MAX(AY845*DCF!G$10,0)-MAX(AY845-AX845,0)/Inputs!$B$10)*DCF!G$6</f>
        <v>1692.6383466486993</v>
      </c>
      <c r="CG845" s="15">
        <f ca="1">(AZ845*DCF!H$10-DCF!H$5*MAX(AZ845*DCF!H$10,0)-MAX(AZ845-AY845,0)/Inputs!$B$10)*DCF!H$6</f>
        <v>2106.4265900679261</v>
      </c>
      <c r="CH845" s="15">
        <f ca="1">(BA845*DCF!I$10-DCF!I$5*MAX(BA845*DCF!I$10,0)-MAX(BA845-AZ845,0)/Inputs!$B$10)*DCF!I$6</f>
        <v>2192.5622478594578</v>
      </c>
      <c r="CI845" s="15">
        <f ca="1">(BB845*DCF!J$10-DCF!J$5*MAX(BB845*DCF!J$10,0)-MAX(BB845-BA845,0)/Inputs!$B$10)*DCF!J$6</f>
        <v>2139.3715682056577</v>
      </c>
      <c r="CJ845" s="15">
        <f ca="1">(BC845*DCF!K$10-DCF!K$5*MAX(BC845*DCF!K$10,0)-MAX(BC845-BB845,0)/Inputs!$B$10)*DCF!K$6</f>
        <v>2663.9518975558594</v>
      </c>
      <c r="CK845" s="15">
        <f ca="1">(BD845*DCF!L$10-DCF!L$5*MAX(BD845*DCF!L$10,0)-MAX(BD845-BC845,0)/Inputs!$B$10)*DCF!L$6</f>
        <v>3276.1511768198184</v>
      </c>
      <c r="CL845" s="15">
        <f ca="1">(BE845*DCF!M$10-DCF!M$5*MAX(BE845*DCF!M$10,0)-MAX(BE845-BD845,0)/Inputs!$B$10)*DCF!M$6</f>
        <v>4422.7821780667609</v>
      </c>
      <c r="CM845" s="15">
        <f ca="1">(BF845*DCF!C$28-DCF!C$5*MAX(BF845*DCF!C$28,0)-MAX(BF845-Inputs!$B$13,0)/Inputs!$B$17)*DCF!C$6</f>
        <v>3584.5896970044419</v>
      </c>
      <c r="CN845" s="15">
        <f ca="1">(BG845*DCF!D$28-DCF!D$5*MAX(BG845*DCF!D$28,0)-MAX(BG845-BF845,0)/Inputs!$B$17)*DCF!D$6</f>
        <v>4336.3953352563203</v>
      </c>
      <c r="CO845" s="15">
        <f ca="1">(BH845*DCF!E$28-DCF!E$5*MAX(BH845*DCF!E$28,0)-MAX(BH845-BG845,0)/Inputs!$B$17)*DCF!E$6</f>
        <v>5636.4502260504023</v>
      </c>
      <c r="CP845" s="15">
        <f ca="1">(BI845*DCF!F$28-DCF!F$5*MAX(BI845*DCF!F$28,0)-MAX(BI845-BH845,0)/Inputs!$B$17)*DCF!F$6</f>
        <v>5347.8567417810573</v>
      </c>
      <c r="CQ845" s="15">
        <f ca="1">(BJ845*DCF!G$28-DCF!G$5*MAX(BJ845*DCF!G$28,0)-MAX(BJ845-BI845,0)/Inputs!$B$17)*DCF!G$6</f>
        <v>5931.8970603757707</v>
      </c>
      <c r="CR845" s="15">
        <f ca="1">(BK845*DCF!H$28-DCF!H$5*MAX(BK845*DCF!H$28,0)-MAX(BK845-BJ845,0)/Inputs!$B$17)*DCF!H$6</f>
        <v>7282.8275716354538</v>
      </c>
      <c r="CS845" s="15">
        <f ca="1">(BL845*DCF!I$28-DCF!I$5*MAX(BL845*DCF!I$28,0)-MAX(BL845-BK845,0)/Inputs!$B$17)*DCF!I$6</f>
        <v>7889.1330548854603</v>
      </c>
      <c r="CT845" s="15">
        <f ca="1">(BM845*DCF!J$28-DCF!J$5*MAX(BM845*DCF!J$28,0)-MAX(BM845-BL845,0)/Inputs!$B$17)*DCF!J$6</f>
        <v>8695.9693124292426</v>
      </c>
      <c r="CU845" s="15">
        <f ca="1">(BN845*DCF!K$28-DCF!K$5*MAX(BN845*DCF!K$28,0)-MAX(BN845-BM845,0)/Inputs!$B$17)*DCF!K$6</f>
        <v>9439.5994511700155</v>
      </c>
      <c r="CV845" s="15">
        <f ca="1">(BO845*DCF!L$28-DCF!L$5*MAX(BO845*DCF!L$28,0)-MAX(BO845-BN845,0)/Inputs!$B$17)*DCF!L$6</f>
        <v>11410.678151033331</v>
      </c>
      <c r="CW845" s="15">
        <f ca="1">(BP845*DCF!M$28-DCF!M$5*MAX(BP845*DCF!M$28,0)-MAX(BP845-BO845,0)/Inputs!$B$17)*DCF!M$6</f>
        <v>14453.273406172359</v>
      </c>
      <c r="CX845" s="15">
        <f ca="1">(BQ845*DCF!C$46-DCF!C$5*MAX(BQ845*DCF!C$46,0)-MAX(BQ845-Inputs!$B$20,0)/Inputs!$B$24)*DCF!C$6</f>
        <v>-756.3028389941968</v>
      </c>
      <c r="CY845" s="15">
        <f ca="1">(BR845*DCF!D$46-DCF!D$5*MAX(BR845*DCF!D$46,0)-MAX(BR845-BQ845,0)/Inputs!$B$24)*DCF!D$6</f>
        <v>-560.81561063665208</v>
      </c>
      <c r="CZ845" s="15">
        <f ca="1">(BS845*DCF!E$46-DCF!E$5*MAX(BS845*DCF!E$46,0)-MAX(BS845-BR845,0)/Inputs!$B$24)*DCF!E$6</f>
        <v>-903.64923681788923</v>
      </c>
      <c r="DA845" s="15">
        <f ca="1">(BT845*DCF!F$46-DCF!F$5*MAX(BT845*DCF!F$46,0)-MAX(BT845-BS845,0)/Inputs!$B$24)*DCF!F$6</f>
        <v>-394.03491699360353</v>
      </c>
      <c r="DB845" s="15">
        <f ca="1">(BU845*DCF!G$46-DCF!G$5*MAX(BU845*DCF!G$46,0)-MAX(BU845-BT845,0)/Inputs!$B$24)*DCF!G$6</f>
        <v>-1058.7360566669677</v>
      </c>
      <c r="DC845" s="15">
        <f ca="1">(BV845*DCF!H$46-DCF!H$5*MAX(BV845*DCF!H$46,0)-MAX(BV845-BU845,0)/Inputs!$B$24)*DCF!H$6</f>
        <v>-635.38293269095846</v>
      </c>
      <c r="DD845" s="15">
        <f ca="1">(BW845*DCF!I$46-DCF!I$5*MAX(BW845*DCF!I$46,0)-MAX(BW845-BV845,0)/Inputs!$B$24)*DCF!I$6</f>
        <v>-643.54271652159434</v>
      </c>
      <c r="DE845" s="15">
        <f ca="1">(BX845*DCF!J$46-DCF!J$5*MAX(BX845*DCF!J$46,0)-MAX(BX845-BW845,0)/Inputs!$B$24)*DCF!J$6</f>
        <v>-565.9819635346829</v>
      </c>
      <c r="DF845" s="15">
        <f ca="1">(BY845*DCF!K$46-DCF!K$5*MAX(BY845*DCF!K$46,0)-MAX(BY845-BX845,0)/Inputs!$B$24)*DCF!K$6</f>
        <v>424.97749794721551</v>
      </c>
      <c r="DG845" s="15">
        <f ca="1">(BZ845*DCF!L$46-DCF!L$5*MAX(BZ845*DCF!L$46,0)-MAX(BZ845-BY845,0)/Inputs!$B$24)*DCF!L$6</f>
        <v>-1220.3308041312289</v>
      </c>
      <c r="DH845" s="15">
        <f ca="1">(CA845*DCF!M$46-DCF!M$5*MAX(CA845*DCF!M$46,0)-MAX(CA845-BZ845,0)/Inputs!$B$24)*DCF!M$6</f>
        <v>-1461.7366371700527</v>
      </c>
      <c r="DI845" s="15">
        <f ca="1">SUM(CB845:CL845)+BE845*DCF!M$10*(1+Inputs!$B$30)*(1-Inputs!$B$33)*(1-Inputs!$B$30/Inputs!$B$31)/(Inputs!$B$29-Inputs!$B$30)*DCF!M$6</f>
        <v>137042.94668610155</v>
      </c>
      <c r="DJ845" s="15">
        <f ca="1">SUM(CM845:CW845)+BP845*DCF!M$28*(1+Inputs!$B$30)*(1-Inputs!$B$33)*(1-Inputs!$B$30/Inputs!$B$31)/(Inputs!$B$29-Inputs!$B$30)*DCF!M$6</f>
        <v>419760.86900564772</v>
      </c>
      <c r="DK845" s="15">
        <f ca="1">SUM(CX845:DH845)+CA845*DCF!M$46*(1+Inputs!$B$30)*(1-Inputs!$B$33)*(1-Inputs!$B$30/Inputs!$B$31)/(Inputs!$B$29-Inputs!$B$30)*DCF!M$6</f>
        <v>99610.681534628849</v>
      </c>
      <c r="DM845" s="15">
        <f ca="1">DI845+DJ845+DK845+Inputs!$B$34+Inputs!$B$36-Inputs!$B$35</f>
        <v>733265.49722637818</v>
      </c>
    </row>
    <row r="846" spans="1:117" x14ac:dyDescent="0.75">
      <c r="A846" s="11">
        <v>833</v>
      </c>
      <c r="C846" s="23">
        <f t="shared" ca="1" si="473"/>
        <v>1.5159143738372385</v>
      </c>
      <c r="D846" s="23">
        <f t="shared" ca="1" si="473"/>
        <v>-0.94276364871554841</v>
      </c>
      <c r="E846" s="23">
        <f t="shared" ca="1" si="473"/>
        <v>1.9163545186761541</v>
      </c>
      <c r="F846" s="23">
        <f t="shared" ca="1" si="473"/>
        <v>0.69447671875047701</v>
      </c>
      <c r="G846" s="23">
        <f t="shared" ca="1" si="473"/>
        <v>-0.75436824070330166</v>
      </c>
      <c r="H846" s="23">
        <f t="shared" ca="1" si="473"/>
        <v>0.16788629342740574</v>
      </c>
      <c r="I846" s="23">
        <f t="shared" ca="1" si="473"/>
        <v>0.99409605972798554</v>
      </c>
      <c r="J846" s="23">
        <f t="shared" ca="1" si="473"/>
        <v>-1.0211271350583855</v>
      </c>
      <c r="K846" s="23">
        <f t="shared" ca="1" si="473"/>
        <v>-0.73201014259412123</v>
      </c>
      <c r="L846" s="23">
        <f t="shared" ca="1" si="473"/>
        <v>-0.4007237872138229</v>
      </c>
      <c r="M846" s="23">
        <f t="shared" ca="1" si="473"/>
        <v>-1.1659904539202879</v>
      </c>
      <c r="N846" s="23">
        <f ca="1">SQRT(Inputs!$B$38)*C846+SQRT(1-Inputs!$B$38)*_xlfn.NORM.S.INV(RAND())</f>
        <v>0.2259427734972751</v>
      </c>
      <c r="O846" s="23">
        <f ca="1">SQRT(Inputs!$B$38)*D846+SQRT(1-Inputs!$B$38)*_xlfn.NORM.S.INV(RAND())</f>
        <v>7.6844892161423206E-2</v>
      </c>
      <c r="P846" s="23">
        <f ca="1">SQRT(Inputs!$B$38)*E846+SQRT(1-Inputs!$B$38)*_xlfn.NORM.S.INV(RAND())</f>
        <v>0.75908351056955947</v>
      </c>
      <c r="Q846" s="23">
        <f ca="1">SQRT(Inputs!$B$38)*F846+SQRT(1-Inputs!$B$38)*_xlfn.NORM.S.INV(RAND())</f>
        <v>1.1475083418763823</v>
      </c>
      <c r="R846" s="23">
        <f ca="1">SQRT(Inputs!$B$38)*G846+SQRT(1-Inputs!$B$38)*_xlfn.NORM.S.INV(RAND())</f>
        <v>1.4488036163532338</v>
      </c>
      <c r="S846" s="23">
        <f ca="1">SQRT(Inputs!$B$38)*H846+SQRT(1-Inputs!$B$38)*_xlfn.NORM.S.INV(RAND())</f>
        <v>0.58833530204996265</v>
      </c>
      <c r="T846" s="23">
        <f ca="1">SQRT(Inputs!$B$38)*I846+SQRT(1-Inputs!$B$38)*_xlfn.NORM.S.INV(RAND())</f>
        <v>-1.0134986419049716</v>
      </c>
      <c r="U846" s="23">
        <f ca="1">SQRT(Inputs!$B$38)*J846+SQRT(1-Inputs!$B$38)*_xlfn.NORM.S.INV(RAND())</f>
        <v>2.4411693298110659E-2</v>
      </c>
      <c r="V846" s="23">
        <f ca="1">SQRT(Inputs!$B$38)*K846+SQRT(1-Inputs!$B$38)*_xlfn.NORM.S.INV(RAND())</f>
        <v>-1.5154932227299556</v>
      </c>
      <c r="W846" s="23">
        <f ca="1">SQRT(Inputs!$B$38)*L846+SQRT(1-Inputs!$B$38)*_xlfn.NORM.S.INV(RAND())</f>
        <v>-0.26366580481900759</v>
      </c>
      <c r="X846" s="23">
        <f ca="1">SQRT(Inputs!$B$38)*M846+SQRT(1-Inputs!$B$38)*_xlfn.NORM.S.INV(RAND())</f>
        <v>-3.1987790425062501E-2</v>
      </c>
      <c r="Y846" s="23">
        <f ca="1">SQRT(Inputs!$B$38)*C846+SQRT(1-Inputs!$B$38)*_xlfn.NORM.S.INV(RAND())</f>
        <v>1.1538013866215315</v>
      </c>
      <c r="Z846" s="23">
        <f ca="1">SQRT(Inputs!$B$38)*D846+SQRT(1-Inputs!$B$38)*_xlfn.NORM.S.INV(RAND())</f>
        <v>-2.7835279231246934</v>
      </c>
      <c r="AA846" s="23">
        <f ca="1">SQRT(Inputs!$B$38)*E846+SQRT(1-Inputs!$B$38)*_xlfn.NORM.S.INV(RAND())</f>
        <v>0.61365345306063102</v>
      </c>
      <c r="AB846" s="23">
        <f ca="1">SQRT(Inputs!$B$38)*F846+SQRT(1-Inputs!$B$38)*_xlfn.NORM.S.INV(RAND())</f>
        <v>0.13999284440262416</v>
      </c>
      <c r="AC846" s="23">
        <f ca="1">SQRT(Inputs!$B$38)*G846+SQRT(1-Inputs!$B$38)*_xlfn.NORM.S.INV(RAND())</f>
        <v>0.2570221953368404</v>
      </c>
      <c r="AD846" s="23">
        <f ca="1">SQRT(Inputs!$B$38)*H846+SQRT(1-Inputs!$B$38)*_xlfn.NORM.S.INV(RAND())</f>
        <v>1.3358346533781573</v>
      </c>
      <c r="AE846" s="23">
        <f ca="1">SQRT(Inputs!$B$38)*I846+SQRT(1-Inputs!$B$38)*_xlfn.NORM.S.INV(RAND())</f>
        <v>0.88869510639739246</v>
      </c>
      <c r="AF846" s="23">
        <f ca="1">SQRT(Inputs!$B$38)*J846+SQRT(1-Inputs!$B$38)*_xlfn.NORM.S.INV(RAND())</f>
        <v>-0.94349362192421604</v>
      </c>
      <c r="AG846" s="23">
        <f ca="1">SQRT(Inputs!$B$38)*K846+SQRT(1-Inputs!$B$38)*_xlfn.NORM.S.INV(RAND())</f>
        <v>1.2977185861008378</v>
      </c>
      <c r="AH846" s="23">
        <f ca="1">SQRT(Inputs!$B$38)*L846+SQRT(1-Inputs!$B$38)*_xlfn.NORM.S.INV(RAND())</f>
        <v>-0.62715338441972057</v>
      </c>
      <c r="AI846" s="23">
        <f ca="1">SQRT(Inputs!$B$38)*M846+SQRT(1-Inputs!$B$38)*_xlfn.NORM.S.INV(RAND())</f>
        <v>0.26514646361836824</v>
      </c>
      <c r="AJ846" s="23">
        <f ca="1">SQRT(Inputs!$B$38)*C846+SQRT(1-Inputs!$B$38)*_xlfn.NORM.S.INV(RAND())</f>
        <v>0.88613218690304896</v>
      </c>
      <c r="AK846" s="23">
        <f ca="1">SQRT(Inputs!$B$38)*D846+SQRT(1-Inputs!$B$38)*_xlfn.NORM.S.INV(RAND())</f>
        <v>-8.8501826535126893E-2</v>
      </c>
      <c r="AL846" s="23">
        <f ca="1">SQRT(Inputs!$B$38)*E846+SQRT(1-Inputs!$B$38)*_xlfn.NORM.S.INV(RAND())</f>
        <v>1.636193981149819</v>
      </c>
      <c r="AM846" s="23">
        <f ca="1">SQRT(Inputs!$B$38)*F846+SQRT(1-Inputs!$B$38)*_xlfn.NORM.S.INV(RAND())</f>
        <v>1.5318574354636285</v>
      </c>
      <c r="AN846" s="23">
        <f ca="1">SQRT(Inputs!$B$38)*G846+SQRT(1-Inputs!$B$38)*_xlfn.NORM.S.INV(RAND())</f>
        <v>-9.0829007176542798E-2</v>
      </c>
      <c r="AO846" s="23">
        <f ca="1">SQRT(Inputs!$B$38)*H846+SQRT(1-Inputs!$B$38)*_xlfn.NORM.S.INV(RAND())</f>
        <v>-0.45825501214349762</v>
      </c>
      <c r="AP846" s="23">
        <f ca="1">SQRT(Inputs!$B$38)*I846+SQRT(1-Inputs!$B$38)*_xlfn.NORM.S.INV(RAND())</f>
        <v>1.3471670899585546</v>
      </c>
      <c r="AQ846" s="23">
        <f ca="1">SQRT(Inputs!$B$38)*J846+SQRT(1-Inputs!$B$38)*_xlfn.NORM.S.INV(RAND())</f>
        <v>0.45425934390384304</v>
      </c>
      <c r="AR846" s="23">
        <f ca="1">SQRT(Inputs!$B$38)*K846+SQRT(1-Inputs!$B$38)*_xlfn.NORM.S.INV(RAND())</f>
        <v>0.29169217919759149</v>
      </c>
      <c r="AS846" s="23">
        <f ca="1">SQRT(Inputs!$B$38)*L846+SQRT(1-Inputs!$B$38)*_xlfn.NORM.S.INV(RAND())</f>
        <v>0.64562976518837223</v>
      </c>
      <c r="AT846" s="23">
        <f ca="1">SQRT(Inputs!$B$38)*M846+SQRT(1-Inputs!$B$38)*_xlfn.NORM.S.INV(RAND())</f>
        <v>-1.3897932172431642</v>
      </c>
      <c r="AU846" s="15">
        <f ca="1">Inputs!$B$6*EXP($B$8-0.5*C$5^2+C$5*N846)</f>
        <v>5147.0883650974238</v>
      </c>
      <c r="AV846" s="15">
        <f t="shared" ref="AV846:AV909" ca="1" si="474">AU846*EXP($B$8-0.5*D$5^2+D$5*O846)</f>
        <v>6336.4123267016748</v>
      </c>
      <c r="AW846" s="15">
        <f t="shared" ref="AW846:AW909" ca="1" si="475">AV846*EXP($B$8-0.5*E$5^2+E$5*P846)</f>
        <v>8559.0946494534601</v>
      </c>
      <c r="AX846" s="15">
        <f t="shared" ref="AX846:AX909" ca="1" si="476">AW846*EXP($B$8-0.5*F$5^2+F$5*Q846)</f>
        <v>12060.599898373965</v>
      </c>
      <c r="AY846" s="15">
        <f t="shared" ref="AY846:AY909" ca="1" si="477">AX846*EXP($B$8-0.5*G$5^2+G$5*R846)</f>
        <v>17456.622748521397</v>
      </c>
      <c r="AZ846" s="15">
        <f t="shared" ref="AZ846:AZ909" ca="1" si="478">AY846*EXP($B$8-0.5*H$5^2+H$5*S846)</f>
        <v>22778.911877663581</v>
      </c>
      <c r="BA846" s="15">
        <f t="shared" ref="BA846:BA909" ca="1" si="479">AZ846*EXP($B$8-0.5*I$5^2+I$5*T846)</f>
        <v>25070.152401659925</v>
      </c>
      <c r="BB846" s="15">
        <f t="shared" ref="BB846:BB909" ca="1" si="480">BA846*EXP($B$8-0.5*J$5^2+J$5*U846)</f>
        <v>30768.667836017059</v>
      </c>
      <c r="BC846" s="15">
        <f t="shared" ref="BC846:BC909" ca="1" si="481">BB846*EXP($B$8-0.5*K$5^2+K$5*V846)</f>
        <v>32555.280381381395</v>
      </c>
      <c r="BD846" s="15">
        <f t="shared" ref="BD846:BD909" ca="1" si="482">BC846*EXP($B$8-0.5*L$5^2+L$5*W846)</f>
        <v>38911.73253673267</v>
      </c>
      <c r="BE846" s="15">
        <f t="shared" ref="BE846:BE909" ca="1" si="483">BD846*EXP($B$8-0.5*M$5^2+M$5*X846)</f>
        <v>47542.62275384018</v>
      </c>
      <c r="BF846" s="15">
        <f ca="1">Inputs!$B$13*EXP($B$9-0.5*C$6^2+C$6*Y846)</f>
        <v>17385.776201353954</v>
      </c>
      <c r="BG846" s="15">
        <f t="shared" ref="BG846:BG909" ca="1" si="484">BF846*EXP($B$9-0.5*D$6^2+D$6*Z846)</f>
        <v>12822.619177902734</v>
      </c>
      <c r="BH846" s="15">
        <f t="shared" ref="BH846:BH909" ca="1" si="485">BG846*EXP($B$9-0.5*E$6^2+E$6*AA846)</f>
        <v>17345.411983170517</v>
      </c>
      <c r="BI846" s="15">
        <f t="shared" ref="BI846:BI909" ca="1" si="486">BH846*EXP($B$9-0.5*F$6^2+F$6*AB846)</f>
        <v>21695.8875084807</v>
      </c>
      <c r="BJ846" s="15">
        <f t="shared" ref="BJ846:BJ909" ca="1" si="487">BI846*EXP($B$9-0.5*G$6^2+G$6*AC846)</f>
        <v>27601.635620013494</v>
      </c>
      <c r="BK846" s="15">
        <f t="shared" ref="BK846:BK909" ca="1" si="488">BJ846*EXP($B$9-0.5*H$6^2+H$6*AD846)</f>
        <v>40632.374474262462</v>
      </c>
      <c r="BL846" s="15">
        <f t="shared" ref="BL846:BL909" ca="1" si="489">BK846*EXP($B$9-0.5*I$6^2+I$6*AE846)</f>
        <v>56004.289042891724</v>
      </c>
      <c r="BM846" s="15">
        <f t="shared" ref="BM846:BM909" ca="1" si="490">BL846*EXP($B$9-0.5*J$6^2+J$6*AF846)</f>
        <v>61227.520637364469</v>
      </c>
      <c r="BN846" s="15">
        <f t="shared" ref="BN846:BN909" ca="1" si="491">BM846*EXP($B$9-0.5*K$6^2+K$6*AG846)</f>
        <v>87972.332151423703</v>
      </c>
      <c r="BO846" s="15">
        <f t="shared" ref="BO846:BO909" ca="1" si="492">BN846*EXP($B$9-0.5*L$6^2+L$6*AH846)</f>
        <v>100630.83053291302</v>
      </c>
      <c r="BP846" s="15">
        <f t="shared" ref="BP846:BP909" ca="1" si="493">BO846*EXP($B$9-0.5*M$6^2+M$6*AI846)</f>
        <v>127634.8494525164</v>
      </c>
      <c r="BQ846" s="15">
        <f ca="1">Inputs!$B$20*EXP($B$10-0.5*C$7^2+C$7*AJ846)</f>
        <v>5873.6083355087012</v>
      </c>
      <c r="BR846" s="15">
        <f t="shared" ref="BR846:BR909" ca="1" si="494">BQ846*EXP($B$10-0.5*D$7^2+D$7*AK846)</f>
        <v>7748.8485671679882</v>
      </c>
      <c r="BS846" s="15">
        <f t="shared" ref="BS846:BS909" ca="1" si="495">BR846*EXP($B$10-0.5*E$7^2+E$7*AL846)</f>
        <v>16976.520229013255</v>
      </c>
      <c r="BT846" s="15">
        <f t="shared" ref="BT846:BT909" ca="1" si="496">BS846*EXP($B$10-0.5*F$7^2+F$7*AM846)</f>
        <v>34983.893448990035</v>
      </c>
      <c r="BU846" s="15">
        <f t="shared" ref="BU846:BU909" ca="1" si="497">BT846*EXP($B$10-0.5*G$7^2+G$7*AN846)</f>
        <v>47429.539460421351</v>
      </c>
      <c r="BV846" s="15">
        <f t="shared" ref="BV846:BV909" ca="1" si="498">BU846*EXP($B$10-0.5*H$7^2+H$7*AO846)</f>
        <v>59515.177867465631</v>
      </c>
      <c r="BW846" s="15">
        <f t="shared" ref="BW846:BW909" ca="1" si="499">BV846*EXP($B$10-0.5*I$7^2+I$7*AP846)</f>
        <v>110450.84850405947</v>
      </c>
      <c r="BX846" s="15">
        <f t="shared" ref="BX846:BX909" ca="1" si="500">BW846*EXP($B$10-0.5*J$7^2+J$7*AQ846)</f>
        <v>169212.1022145811</v>
      </c>
      <c r="BY846" s="15">
        <f t="shared" ref="BY846:BY909" ca="1" si="501">BX846*EXP($B$10-0.5*K$7^2+K$7*AR846)</f>
        <v>250702.84957338794</v>
      </c>
      <c r="BZ846" s="15">
        <f t="shared" ref="BZ846:BZ909" ca="1" si="502">BY846*EXP($B$10-0.5*L$7^2+L$7*AS846)</f>
        <v>396101.13564063993</v>
      </c>
      <c r="CA846" s="15">
        <f t="shared" ref="CA846:CA909" ca="1" si="503">BZ846*EXP($B$10-0.5*M$7^2+M$7*AT846)</f>
        <v>434642.33942983777</v>
      </c>
      <c r="CB846" s="15">
        <f ca="1">(AU846*DCF!C$10-DCF!C$5*MAX(AU846*DCF!C$10,0)-MAX(AU846-Inputs!$B$6,0)/Inputs!$B$10)*DCF!C$6</f>
        <v>1041.7562976659101</v>
      </c>
      <c r="CC846" s="15">
        <f ca="1">(AV846*DCF!D$10-DCF!D$5*MAX(AV846*DCF!D$10,0)-MAX(AV846-AU846,0)/Inputs!$B$10)*DCF!D$6</f>
        <v>1254.4720556312177</v>
      </c>
      <c r="CD846" s="15">
        <f ca="1">(AW846*DCF!E$10-DCF!E$5*MAX(AW846*DCF!E$10,0)-MAX(AW846-AV846,0)/Inputs!$B$10)*DCF!E$6</f>
        <v>1475.5186011521478</v>
      </c>
      <c r="CE846" s="15">
        <f ca="1">(AX846*DCF!F$10-DCF!F$5*MAX(AX846*DCF!F$10,0)-MAX(AX846-AW846,0)/Inputs!$B$10)*DCF!F$6</f>
        <v>1904.2333072354011</v>
      </c>
      <c r="CF846" s="15">
        <f ca="1">(AY846*DCF!G$10-DCF!G$5*MAX(AY846*DCF!G$10,0)-MAX(AY846-AX846,0)/Inputs!$B$10)*DCF!G$6</f>
        <v>2559.5510636120739</v>
      </c>
      <c r="CG846" s="15">
        <f ca="1">(AZ846*DCF!H$10-DCF!H$5*MAX(AZ846*DCF!H$10,0)-MAX(AZ846-AY846,0)/Inputs!$B$10)*DCF!H$6</f>
        <v>3477.4742304222736</v>
      </c>
      <c r="CH846" s="15">
        <f ca="1">(BA846*DCF!I$10-DCF!I$5*MAX(BA846*DCF!I$10,0)-MAX(BA846-AZ846,0)/Inputs!$B$10)*DCF!I$6</f>
        <v>4203.5585580863581</v>
      </c>
      <c r="CI846" s="15">
        <f ca="1">(BB846*DCF!J$10-DCF!J$5*MAX(BB846*DCF!J$10,0)-MAX(BB846-BA846,0)/Inputs!$B$10)*DCF!J$6</f>
        <v>4416.4586838698242</v>
      </c>
      <c r="CJ846" s="15">
        <f ca="1">(BC846*DCF!K$10-DCF!K$5*MAX(BC846*DCF!K$10,0)-MAX(BC846-BB846,0)/Inputs!$B$10)*DCF!K$6</f>
        <v>4990.778741482698</v>
      </c>
      <c r="CK846" s="15">
        <f ca="1">(BD846*DCF!L$10-DCF!L$5*MAX(BD846*DCF!L$10,0)-MAX(BD846-BC846,0)/Inputs!$B$10)*DCF!L$6</f>
        <v>5046.6370271543765</v>
      </c>
      <c r="CL846" s="15">
        <f ca="1">(BE846*DCF!M$10-DCF!M$5*MAX(BE846*DCF!M$10,0)-MAX(BE846-BD846,0)/Inputs!$B$10)*DCF!M$6</f>
        <v>5677.826932368187</v>
      </c>
      <c r="CM846" s="15">
        <f ca="1">(BF846*DCF!C$28-DCF!C$5*MAX(BF846*DCF!C$28,0)-MAX(BF846-Inputs!$B$13,0)/Inputs!$B$17)*DCF!C$6</f>
        <v>3920.6262176868445</v>
      </c>
      <c r="CN846" s="15">
        <f ca="1">(BG846*DCF!D$28-DCF!D$5*MAX(BG846*DCF!D$28,0)-MAX(BG846-BF846,0)/Inputs!$B$17)*DCF!D$6</f>
        <v>3776.5570863496127</v>
      </c>
      <c r="CO846" s="15">
        <f ca="1">(BH846*DCF!E$28-DCF!E$5*MAX(BH846*DCF!E$28,0)-MAX(BH846-BG846,0)/Inputs!$B$17)*DCF!E$6</f>
        <v>4021.149327071349</v>
      </c>
      <c r="CP846" s="15">
        <f ca="1">(BI846*DCF!F$28-DCF!F$5*MAX(BI846*DCF!F$28,0)-MAX(BI846-BH846,0)/Inputs!$B$17)*DCF!F$6</f>
        <v>5097.7891362693454</v>
      </c>
      <c r="CQ846" s="15">
        <f ca="1">(BJ846*DCF!G$28-DCF!G$5*MAX(BJ846*DCF!G$28,0)-MAX(BJ846-BI846,0)/Inputs!$B$17)*DCF!G$6</f>
        <v>6168.1652839263552</v>
      </c>
      <c r="CR846" s="15">
        <f ca="1">(BK846*DCF!H$28-DCF!H$5*MAX(BK846*DCF!H$28,0)-MAX(BK846-BJ846,0)/Inputs!$B$17)*DCF!H$6</f>
        <v>8024.2233642801139</v>
      </c>
      <c r="CS846" s="15">
        <f ca="1">(BL846*DCF!I$28-DCF!I$5*MAX(BL846*DCF!I$28,0)-MAX(BL846-BK846,0)/Inputs!$B$17)*DCF!I$6</f>
        <v>10963.237658062058</v>
      </c>
      <c r="CT846" s="15">
        <f ca="1">(BM846*DCF!J$28-DCF!J$5*MAX(BM846*DCF!J$28,0)-MAX(BM846-BL846,0)/Inputs!$B$17)*DCF!J$6</f>
        <v>12966.262150132536</v>
      </c>
      <c r="CU846" s="15">
        <f ca="1">(BN846*DCF!K$28-DCF!K$5*MAX(BN846*DCF!K$28,0)-MAX(BN846-BM846,0)/Inputs!$B$17)*DCF!K$6</f>
        <v>15302.398347039454</v>
      </c>
      <c r="CV846" s="15">
        <f ca="1">(BO846*DCF!L$28-DCF!L$5*MAX(BO846*DCF!L$28,0)-MAX(BO846-BN846,0)/Inputs!$B$17)*DCF!L$6</f>
        <v>18645.632719995843</v>
      </c>
      <c r="CW846" s="15">
        <f ca="1">(BP846*DCF!M$28-DCF!M$5*MAX(BP846*DCF!M$28,0)-MAX(BP846-BO846,0)/Inputs!$B$17)*DCF!M$6</f>
        <v>21191.892019485345</v>
      </c>
      <c r="CX846" s="15">
        <f ca="1">(BQ846*DCF!C$46-DCF!C$5*MAX(BQ846*DCF!C$46,0)-MAX(BQ846-Inputs!$B$20,0)/Inputs!$B$24)*DCF!C$6</f>
        <v>-2590.9526573963285</v>
      </c>
      <c r="CY846" s="15">
        <f ca="1">(BR846*DCF!D$46-DCF!D$5*MAX(BR846*DCF!D$46,0)-MAX(BR846-BQ846,0)/Inputs!$B$24)*DCF!D$6</f>
        <v>-2122.6971858728703</v>
      </c>
      <c r="CZ846" s="15">
        <f ca="1">(BS846*DCF!E$46-DCF!E$5*MAX(BS846*DCF!E$46,0)-MAX(BS846-BR846,0)/Inputs!$B$24)*DCF!E$6</f>
        <v>-5644.7972107367568</v>
      </c>
      <c r="DA846" s="15">
        <f ca="1">(BT846*DCF!F$46-DCF!F$5*MAX(BT846*DCF!F$46,0)-MAX(BT846-BS846,0)/Inputs!$B$24)*DCF!F$6</f>
        <v>-9104.8021518880068</v>
      </c>
      <c r="DB846" s="15">
        <f ca="1">(BU846*DCF!G$46-DCF!G$5*MAX(BU846*DCF!G$46,0)-MAX(BU846-BT846,0)/Inputs!$B$24)*DCF!G$6</f>
        <v>-5781.9054204256736</v>
      </c>
      <c r="DC846" s="15">
        <f ca="1">(BV846*DCF!H$46-DCF!H$5*MAX(BV846*DCF!H$46,0)-MAX(BV846-BU846,0)/Inputs!$B$24)*DCF!H$6</f>
        <v>-3755.5380850539127</v>
      </c>
      <c r="DD846" s="15">
        <f ca="1">(BW846*DCF!I$46-DCF!I$5*MAX(BW846*DCF!I$46,0)-MAX(BW846-BV846,0)/Inputs!$B$24)*DCF!I$6</f>
        <v>-12070.755411754613</v>
      </c>
      <c r="DE846" s="15">
        <f ca="1">(BX846*DCF!J$46-DCF!J$5*MAX(BX846*DCF!J$46,0)-MAX(BX846-BW846,0)/Inputs!$B$24)*DCF!J$6</f>
        <v>-8484.5448381233</v>
      </c>
      <c r="DF846" s="15">
        <f ca="1">(BY846*DCF!K$46-DCF!K$5*MAX(BY846*DCF!K$46,0)-MAX(BY846-BX846,0)/Inputs!$B$24)*DCF!K$6</f>
        <v>-5642.0797085381691</v>
      </c>
      <c r="DG846" s="15">
        <f ca="1">(BZ846*DCF!L$46-DCF!L$5*MAX(BZ846*DCF!L$46,0)-MAX(BZ846-BY846,0)/Inputs!$B$24)*DCF!L$6</f>
        <v>-5523.4745981674132</v>
      </c>
      <c r="DH846" s="15">
        <f ca="1">(CA846*DCF!M$46-DCF!M$5*MAX(CA846*DCF!M$46,0)-MAX(CA846-BZ846,0)/Inputs!$B$24)*DCF!M$6</f>
        <v>26016.975656731789</v>
      </c>
      <c r="DI846" s="15">
        <f ca="1">SUM(CB846:CL846)+BE846*DCF!M$10*(1+Inputs!$B$30)*(1-Inputs!$B$33)*(1-Inputs!$B$30/Inputs!$B$31)/(Inputs!$B$29-Inputs!$B$30)*DCF!M$6</f>
        <v>168360.01330871898</v>
      </c>
      <c r="DJ846" s="15">
        <f ca="1">SUM(CM846:CW846)+BP846*DCF!M$28*(1+Inputs!$B$30)*(1-Inputs!$B$33)*(1-Inputs!$B$30/Inputs!$B$31)/(Inputs!$B$29-Inputs!$B$30)*DCF!M$6</f>
        <v>583690.56507364335</v>
      </c>
      <c r="DK846" s="15">
        <f ca="1">SUM(CX846:DH846)+CA846*DCF!M$46*(1+Inputs!$B$30)*(1-Inputs!$B$33)*(1-Inputs!$B$30/Inputs!$B$31)/(Inputs!$B$29-Inputs!$B$30)*DCF!M$6</f>
        <v>637303.97182386543</v>
      </c>
      <c r="DM846" s="15">
        <f ca="1">DI846+DJ846+DK846+Inputs!$B$34+Inputs!$B$36-Inputs!$B$35</f>
        <v>1466205.5502062277</v>
      </c>
    </row>
    <row r="847" spans="1:117" x14ac:dyDescent="0.75">
      <c r="A847" s="11">
        <v>834</v>
      </c>
      <c r="C847" s="23">
        <f t="shared" ca="1" si="473"/>
        <v>8.6046799280227557E-2</v>
      </c>
      <c r="D847" s="23">
        <f t="shared" ca="1" si="473"/>
        <v>-0.46557533196770529</v>
      </c>
      <c r="E847" s="23">
        <f t="shared" ca="1" si="473"/>
        <v>9.4573933563233709E-2</v>
      </c>
      <c r="F847" s="23">
        <f t="shared" ca="1" si="473"/>
        <v>-0.42181227248825459</v>
      </c>
      <c r="G847" s="23">
        <f t="shared" ca="1" si="473"/>
        <v>-1.0515335269763642</v>
      </c>
      <c r="H847" s="23">
        <f t="shared" ca="1" si="473"/>
        <v>0.1914798738153215</v>
      </c>
      <c r="I847" s="23">
        <f t="shared" ca="1" si="473"/>
        <v>0.75042299380830924</v>
      </c>
      <c r="J847" s="23">
        <f t="shared" ca="1" si="473"/>
        <v>1.2633549949084752</v>
      </c>
      <c r="K847" s="23">
        <f t="shared" ca="1" si="473"/>
        <v>0.49298722279956525</v>
      </c>
      <c r="L847" s="23">
        <f t="shared" ca="1" si="473"/>
        <v>-0.41760185444582393</v>
      </c>
      <c r="M847" s="23">
        <f t="shared" ca="1" si="473"/>
        <v>-1.6301955071418945</v>
      </c>
      <c r="N847" s="23">
        <f ca="1">SQRT(Inputs!$B$38)*C847+SQRT(1-Inputs!$B$38)*_xlfn.NORM.S.INV(RAND())</f>
        <v>-1.1214227124301281</v>
      </c>
      <c r="O847" s="23">
        <f ca="1">SQRT(Inputs!$B$38)*D847+SQRT(1-Inputs!$B$38)*_xlfn.NORM.S.INV(RAND())</f>
        <v>-0.29163256102599378</v>
      </c>
      <c r="P847" s="23">
        <f ca="1">SQRT(Inputs!$B$38)*E847+SQRT(1-Inputs!$B$38)*_xlfn.NORM.S.INV(RAND())</f>
        <v>-0.24166305674211808</v>
      </c>
      <c r="Q847" s="23">
        <f ca="1">SQRT(Inputs!$B$38)*F847+SQRT(1-Inputs!$B$38)*_xlfn.NORM.S.INV(RAND())</f>
        <v>0.17826452689364394</v>
      </c>
      <c r="R847" s="23">
        <f ca="1">SQRT(Inputs!$B$38)*G847+SQRT(1-Inputs!$B$38)*_xlfn.NORM.S.INV(RAND())</f>
        <v>-0.23562973593718994</v>
      </c>
      <c r="S847" s="23">
        <f ca="1">SQRT(Inputs!$B$38)*H847+SQRT(1-Inputs!$B$38)*_xlfn.NORM.S.INV(RAND())</f>
        <v>-2.0891304741723427</v>
      </c>
      <c r="T847" s="23">
        <f ca="1">SQRT(Inputs!$B$38)*I847+SQRT(1-Inputs!$B$38)*_xlfn.NORM.S.INV(RAND())</f>
        <v>-0.12123892526162416</v>
      </c>
      <c r="U847" s="23">
        <f ca="1">SQRT(Inputs!$B$38)*J847+SQRT(1-Inputs!$B$38)*_xlfn.NORM.S.INV(RAND())</f>
        <v>0.32682702660309981</v>
      </c>
      <c r="V847" s="23">
        <f ca="1">SQRT(Inputs!$B$38)*K847+SQRT(1-Inputs!$B$38)*_xlfn.NORM.S.INV(RAND())</f>
        <v>0.38027893113742184</v>
      </c>
      <c r="W847" s="23">
        <f ca="1">SQRT(Inputs!$B$38)*L847+SQRT(1-Inputs!$B$38)*_xlfn.NORM.S.INV(RAND())</f>
        <v>1.7514433070517448</v>
      </c>
      <c r="X847" s="23">
        <f ca="1">SQRT(Inputs!$B$38)*M847+SQRT(1-Inputs!$B$38)*_xlfn.NORM.S.INV(RAND())</f>
        <v>0.86163682432003619</v>
      </c>
      <c r="Y847" s="23">
        <f ca="1">SQRT(Inputs!$B$38)*C847+SQRT(1-Inputs!$B$38)*_xlfn.NORM.S.INV(RAND())</f>
        <v>-1.3646354478970242</v>
      </c>
      <c r="Z847" s="23">
        <f ca="1">SQRT(Inputs!$B$38)*D847+SQRT(1-Inputs!$B$38)*_xlfn.NORM.S.INV(RAND())</f>
        <v>-0.29791801399939855</v>
      </c>
      <c r="AA847" s="23">
        <f ca="1">SQRT(Inputs!$B$38)*E847+SQRT(1-Inputs!$B$38)*_xlfn.NORM.S.INV(RAND())</f>
        <v>0.38609689832450589</v>
      </c>
      <c r="AB847" s="23">
        <f ca="1">SQRT(Inputs!$B$38)*F847+SQRT(1-Inputs!$B$38)*_xlfn.NORM.S.INV(RAND())</f>
        <v>1.1374496601167192</v>
      </c>
      <c r="AC847" s="23">
        <f ca="1">SQRT(Inputs!$B$38)*G847+SQRT(1-Inputs!$B$38)*_xlfn.NORM.S.INV(RAND())</f>
        <v>-0.48291213063091676</v>
      </c>
      <c r="AD847" s="23">
        <f ca="1">SQRT(Inputs!$B$38)*H847+SQRT(1-Inputs!$B$38)*_xlfn.NORM.S.INV(RAND())</f>
        <v>-1.0534933566346338</v>
      </c>
      <c r="AE847" s="23">
        <f ca="1">SQRT(Inputs!$B$38)*I847+SQRT(1-Inputs!$B$38)*_xlfn.NORM.S.INV(RAND())</f>
        <v>0.54049403231065574</v>
      </c>
      <c r="AF847" s="23">
        <f ca="1">SQRT(Inputs!$B$38)*J847+SQRT(1-Inputs!$B$38)*_xlfn.NORM.S.INV(RAND())</f>
        <v>-0.11758960418492215</v>
      </c>
      <c r="AG847" s="23">
        <f ca="1">SQRT(Inputs!$B$38)*K847+SQRT(1-Inputs!$B$38)*_xlfn.NORM.S.INV(RAND())</f>
        <v>-0.11304537620816374</v>
      </c>
      <c r="AH847" s="23">
        <f ca="1">SQRT(Inputs!$B$38)*L847+SQRT(1-Inputs!$B$38)*_xlfn.NORM.S.INV(RAND())</f>
        <v>0.45785184365996467</v>
      </c>
      <c r="AI847" s="23">
        <f ca="1">SQRT(Inputs!$B$38)*M847+SQRT(1-Inputs!$B$38)*_xlfn.NORM.S.INV(RAND())</f>
        <v>-2.5160771455719386</v>
      </c>
      <c r="AJ847" s="23">
        <f ca="1">SQRT(Inputs!$B$38)*C847+SQRT(1-Inputs!$B$38)*_xlfn.NORM.S.INV(RAND())</f>
        <v>-0.960529506455987</v>
      </c>
      <c r="AK847" s="23">
        <f ca="1">SQRT(Inputs!$B$38)*D847+SQRT(1-Inputs!$B$38)*_xlfn.NORM.S.INV(RAND())</f>
        <v>0.14229032380883966</v>
      </c>
      <c r="AL847" s="23">
        <f ca="1">SQRT(Inputs!$B$38)*E847+SQRT(1-Inputs!$B$38)*_xlfn.NORM.S.INV(RAND())</f>
        <v>-2.6753214494269217</v>
      </c>
      <c r="AM847" s="23">
        <f ca="1">SQRT(Inputs!$B$38)*F847+SQRT(1-Inputs!$B$38)*_xlfn.NORM.S.INV(RAND())</f>
        <v>1.0803996632020034</v>
      </c>
      <c r="AN847" s="23">
        <f ca="1">SQRT(Inputs!$B$38)*G847+SQRT(1-Inputs!$B$38)*_xlfn.NORM.S.INV(RAND())</f>
        <v>-0.57893401937555655</v>
      </c>
      <c r="AO847" s="23">
        <f ca="1">SQRT(Inputs!$B$38)*H847+SQRT(1-Inputs!$B$38)*_xlfn.NORM.S.INV(RAND())</f>
        <v>-0.18871840430977022</v>
      </c>
      <c r="AP847" s="23">
        <f ca="1">SQRT(Inputs!$B$38)*I847+SQRT(1-Inputs!$B$38)*_xlfn.NORM.S.INV(RAND())</f>
        <v>0.37285367043233142</v>
      </c>
      <c r="AQ847" s="23">
        <f ca="1">SQRT(Inputs!$B$38)*J847+SQRT(1-Inputs!$B$38)*_xlfn.NORM.S.INV(RAND())</f>
        <v>1.2830349168083117</v>
      </c>
      <c r="AR847" s="23">
        <f ca="1">SQRT(Inputs!$B$38)*K847+SQRT(1-Inputs!$B$38)*_xlfn.NORM.S.INV(RAND())</f>
        <v>-0.95509542603545827</v>
      </c>
      <c r="AS847" s="23">
        <f ca="1">SQRT(Inputs!$B$38)*L847+SQRT(1-Inputs!$B$38)*_xlfn.NORM.S.INV(RAND())</f>
        <v>6.6564336688788167E-2</v>
      </c>
      <c r="AT847" s="23">
        <f ca="1">SQRT(Inputs!$B$38)*M847+SQRT(1-Inputs!$B$38)*_xlfn.NORM.S.INV(RAND())</f>
        <v>-2.4211322265666797</v>
      </c>
      <c r="AU847" s="15">
        <f ca="1">Inputs!$B$6*EXP($B$8-0.5*C$5^2+C$5*N847)</f>
        <v>4138.4817520758506</v>
      </c>
      <c r="AV847" s="15">
        <f t="shared" ca="1" si="474"/>
        <v>4826.0704053054187</v>
      </c>
      <c r="AW847" s="15">
        <f t="shared" ca="1" si="475"/>
        <v>5695.8189290803648</v>
      </c>
      <c r="AX847" s="15">
        <f t="shared" ca="1" si="476"/>
        <v>7110.6343617915354</v>
      </c>
      <c r="AY847" s="15">
        <f t="shared" ca="1" si="477"/>
        <v>8454.0458330211932</v>
      </c>
      <c r="AZ847" s="15">
        <f t="shared" ca="1" si="478"/>
        <v>8214.6588964193506</v>
      </c>
      <c r="BA847" s="15">
        <f t="shared" ca="1" si="479"/>
        <v>9925.8916419320722</v>
      </c>
      <c r="BB847" s="15">
        <f t="shared" ca="1" si="480"/>
        <v>12556.826355530318</v>
      </c>
      <c r="BC847" s="15">
        <f t="shared" ca="1" si="481"/>
        <v>15953.939840994735</v>
      </c>
      <c r="BD847" s="15">
        <f t="shared" ca="1" si="482"/>
        <v>23024.118788729371</v>
      </c>
      <c r="BE847" s="15">
        <f t="shared" ca="1" si="483"/>
        <v>30516.415094928674</v>
      </c>
      <c r="BF847" s="15">
        <f ca="1">Inputs!$B$13*EXP($B$9-0.5*C$6^2+C$6*Y847)</f>
        <v>10552.661747499529</v>
      </c>
      <c r="BG847" s="15">
        <f t="shared" ca="1" si="484"/>
        <v>12187.80592621842</v>
      </c>
      <c r="BH847" s="15">
        <f t="shared" ca="1" si="485"/>
        <v>15876.043861930204</v>
      </c>
      <c r="BI847" s="15">
        <f t="shared" ca="1" si="486"/>
        <v>23153.223669891006</v>
      </c>
      <c r="BJ847" s="15">
        <f t="shared" ca="1" si="487"/>
        <v>26475.720360286225</v>
      </c>
      <c r="BK847" s="15">
        <f t="shared" ca="1" si="488"/>
        <v>28152.24785890563</v>
      </c>
      <c r="BL847" s="15">
        <f t="shared" ca="1" si="489"/>
        <v>37090.70450199378</v>
      </c>
      <c r="BM847" s="15">
        <f t="shared" ca="1" si="490"/>
        <v>44931.312696499779</v>
      </c>
      <c r="BN847" s="15">
        <f t="shared" ca="1" si="491"/>
        <v>54516.336158274753</v>
      </c>
      <c r="BO847" s="15">
        <f t="shared" ca="1" si="492"/>
        <v>70743.310721047543</v>
      </c>
      <c r="BP847" s="15">
        <f t="shared" ca="1" si="493"/>
        <v>65475.117896741991</v>
      </c>
      <c r="BQ847" s="15">
        <f ca="1">Inputs!$B$20*EXP($B$10-0.5*C$7^2+C$7*AJ847)</f>
        <v>3051.0635024912581</v>
      </c>
      <c r="BR847" s="15">
        <f t="shared" ca="1" si="494"/>
        <v>4331.267829326157</v>
      </c>
      <c r="BS847" s="15">
        <f t="shared" ca="1" si="495"/>
        <v>2750.73319484069</v>
      </c>
      <c r="BT847" s="15">
        <f t="shared" ca="1" si="496"/>
        <v>5035.3956617024714</v>
      </c>
      <c r="BU847" s="15">
        <f t="shared" ca="1" si="497"/>
        <v>6066.2636100372174</v>
      </c>
      <c r="BV847" s="15">
        <f t="shared" ca="1" si="498"/>
        <v>8088.5963629322605</v>
      </c>
      <c r="BW847" s="15">
        <f t="shared" ca="1" si="499"/>
        <v>12213.986865256173</v>
      </c>
      <c r="BX847" s="15">
        <f t="shared" ca="1" si="500"/>
        <v>22094.134798477062</v>
      </c>
      <c r="BY847" s="15">
        <f t="shared" ca="1" si="501"/>
        <v>25787.407422982516</v>
      </c>
      <c r="BZ847" s="15">
        <f t="shared" ca="1" si="502"/>
        <v>36628.831576465658</v>
      </c>
      <c r="CA847" s="15">
        <f t="shared" ca="1" si="503"/>
        <v>33462.313485646468</v>
      </c>
      <c r="CB847" s="15">
        <f ca="1">(AU847*DCF!C$10-DCF!C$5*MAX(AU847*DCF!C$10,0)-MAX(AU847-Inputs!$B$6,0)/Inputs!$B$10)*DCF!C$6</f>
        <v>1048.9478425916263</v>
      </c>
      <c r="CC847" s="15">
        <f ca="1">(AV847*DCF!D$10-DCF!D$5*MAX(AV847*DCF!D$10,0)-MAX(AV847-AU847,0)/Inputs!$B$10)*DCF!D$6</f>
        <v>1008.6714681228337</v>
      </c>
      <c r="CD847" s="15">
        <f ca="1">(AW847*DCF!E$10-DCF!E$5*MAX(AW847*DCF!E$10,0)-MAX(AW847-AV847,0)/Inputs!$B$10)*DCF!E$6</f>
        <v>1119.1705356189559</v>
      </c>
      <c r="CE847" s="15">
        <f ca="1">(AX847*DCF!F$10-DCF!F$5*MAX(AX847*DCF!F$10,0)-MAX(AX847-AW847,0)/Inputs!$B$10)*DCF!F$6</f>
        <v>1257.8521349216264</v>
      </c>
      <c r="CF847" s="15">
        <f ca="1">(AY847*DCF!G$10-DCF!G$5*MAX(AY847*DCF!G$10,0)-MAX(AY847-AX847,0)/Inputs!$B$10)*DCF!G$6</f>
        <v>1483.6434217284502</v>
      </c>
      <c r="CG847" s="15">
        <f ca="1">(AZ847*DCF!H$10-DCF!H$5*MAX(AZ847*DCF!H$10,0)-MAX(AZ847-AY847,0)/Inputs!$B$10)*DCF!H$6</f>
        <v>1594.8819169662913</v>
      </c>
      <c r="CH847" s="15">
        <f ca="1">(BA847*DCF!I$10-DCF!I$5*MAX(BA847*DCF!I$10,0)-MAX(BA847-AZ847,0)/Inputs!$B$10)*DCF!I$6</f>
        <v>1532.3961789100513</v>
      </c>
      <c r="CI847" s="15">
        <f ca="1">(BB847*DCF!J$10-DCF!J$5*MAX(BB847*DCF!J$10,0)-MAX(BB847-BA847,0)/Inputs!$B$10)*DCF!J$6</f>
        <v>1756.10573699727</v>
      </c>
      <c r="CJ847" s="15">
        <f ca="1">(BC847*DCF!K$10-DCF!K$5*MAX(BC847*DCF!K$10,0)-MAX(BC847-BB847,0)/Inputs!$B$10)*DCF!K$6</f>
        <v>2092.7839182560933</v>
      </c>
      <c r="CK847" s="15">
        <f ca="1">(BD847*DCF!L$10-DCF!L$5*MAX(BD847*DCF!L$10,0)-MAX(BD847-BC847,0)/Inputs!$B$10)*DCF!L$6</f>
        <v>2558.1863251106711</v>
      </c>
      <c r="CL847" s="15">
        <f ca="1">(BE847*DCF!M$10-DCF!M$5*MAX(BE847*DCF!M$10,0)-MAX(BE847-BD847,0)/Inputs!$B$10)*DCF!M$6</f>
        <v>3411.2260223617432</v>
      </c>
      <c r="CM847" s="15">
        <f ca="1">(BF847*DCF!C$28-DCF!C$5*MAX(BF847*DCF!C$28,0)-MAX(BF847-Inputs!$B$13,0)/Inputs!$B$17)*DCF!C$6</f>
        <v>3220.603159630436</v>
      </c>
      <c r="CN847" s="15">
        <f ca="1">(BG847*DCF!D$28-DCF!D$5*MAX(BG847*DCF!D$28,0)-MAX(BG847-BF847,0)/Inputs!$B$17)*DCF!D$6</f>
        <v>3240.7387184509453</v>
      </c>
      <c r="CO847" s="15">
        <f ca="1">(BH847*DCF!E$28-DCF!E$5*MAX(BH847*DCF!E$28,0)-MAX(BH847-BG847,0)/Inputs!$B$17)*DCF!E$6</f>
        <v>3769.4773882391491</v>
      </c>
      <c r="CP847" s="15">
        <f ca="1">(BI847*DCF!F$28-DCF!F$5*MAX(BI847*DCF!F$28,0)-MAX(BI847-BH847,0)/Inputs!$B$17)*DCF!F$6</f>
        <v>4960.5647418542458</v>
      </c>
      <c r="CQ847" s="15">
        <f ca="1">(BJ847*DCF!G$28-DCF!G$5*MAX(BJ847*DCF!G$28,0)-MAX(BJ847-BI847,0)/Inputs!$B$17)*DCF!G$6</f>
        <v>6310.5153971229465</v>
      </c>
      <c r="CR847" s="15">
        <f ca="1">(BK847*DCF!H$28-DCF!H$5*MAX(BK847*DCF!H$28,0)-MAX(BK847-BJ847,0)/Inputs!$B$17)*DCF!H$6</f>
        <v>6701.8761676350359</v>
      </c>
      <c r="CS847" s="15">
        <f ca="1">(BL847*DCF!I$28-DCF!I$5*MAX(BL847*DCF!I$28,0)-MAX(BL847-BK847,0)/Inputs!$B$17)*DCF!I$6</f>
        <v>7439.0492551616189</v>
      </c>
      <c r="CT847" s="15">
        <f ca="1">(BM847*DCF!J$28-DCF!J$5*MAX(BM847*DCF!J$28,0)-MAX(BM847-BL847,0)/Inputs!$B$17)*DCF!J$6</f>
        <v>8983.8121702229</v>
      </c>
      <c r="CU847" s="15">
        <f ca="1">(BN847*DCF!K$28-DCF!K$5*MAX(BN847*DCF!K$28,0)-MAX(BN847-BM847,0)/Inputs!$B$17)*DCF!K$6</f>
        <v>10338.89841900294</v>
      </c>
      <c r="CV847" s="15">
        <f ca="1">(BO847*DCF!L$28-DCF!L$5*MAX(BO847*DCF!L$28,0)-MAX(BO847-BN847,0)/Inputs!$B$17)*DCF!L$6</f>
        <v>12278.666151972981</v>
      </c>
      <c r="CW847" s="15">
        <f ca="1">(BP847*DCF!M$28-DCF!M$5*MAX(BP847*DCF!M$28,0)-MAX(BP847-BO847,0)/Inputs!$B$17)*DCF!M$6</f>
        <v>12319.181324602881</v>
      </c>
      <c r="CX847" s="15">
        <f ca="1">(BQ847*DCF!C$46-DCF!C$5*MAX(BQ847*DCF!C$46,0)-MAX(BQ847-Inputs!$B$20,0)/Inputs!$B$24)*DCF!C$6</f>
        <v>-704.63360334671086</v>
      </c>
      <c r="CY847" s="15">
        <f ca="1">(BR847*DCF!D$46-DCF!D$5*MAX(BR847*DCF!D$46,0)-MAX(BR847-BQ847,0)/Inputs!$B$24)*DCF!D$6</f>
        <v>-1285.4989715942213</v>
      </c>
      <c r="CZ847" s="15">
        <f ca="1">(BS847*DCF!E$46-DCF!E$5*MAX(BS847*DCF!E$46,0)-MAX(BS847-BR847,0)/Inputs!$B$24)*DCF!E$6</f>
        <v>-325.2789896757314</v>
      </c>
      <c r="DA847" s="15">
        <f ca="1">(BT847*DCF!F$46-DCF!F$5*MAX(BT847*DCF!F$46,0)-MAX(BT847-BS847,0)/Inputs!$B$24)*DCF!F$6</f>
        <v>-1198.6271761594853</v>
      </c>
      <c r="DB847" s="15">
        <f ca="1">(BU847*DCF!G$46-DCF!G$5*MAX(BU847*DCF!G$46,0)-MAX(BU847-BT847,0)/Inputs!$B$24)*DCF!G$6</f>
        <v>-550.82073272429329</v>
      </c>
      <c r="DC847" s="15">
        <f ca="1">(BV847*DCF!H$46-DCF!H$5*MAX(BV847*DCF!H$46,0)-MAX(BV847-BU847,0)/Inputs!$B$24)*DCF!H$6</f>
        <v>-628.42751192377546</v>
      </c>
      <c r="DD847" s="15">
        <f ca="1">(BW847*DCF!I$46-DCF!I$5*MAX(BW847*DCF!I$46,0)-MAX(BW847-BV847,0)/Inputs!$B$24)*DCF!I$6</f>
        <v>-902.15325978645808</v>
      </c>
      <c r="DE847" s="15">
        <f ca="1">(BX847*DCF!J$46-DCF!J$5*MAX(BX847*DCF!J$46,0)-MAX(BX847-BW847,0)/Inputs!$B$24)*DCF!J$6</f>
        <v>-1693.2659738820551</v>
      </c>
      <c r="DF847" s="15">
        <f ca="1">(BY847*DCF!K$46-DCF!K$5*MAX(BY847*DCF!K$46,0)-MAX(BY847-BX847,0)/Inputs!$B$24)*DCF!K$6</f>
        <v>568.30927011382971</v>
      </c>
      <c r="DG847" s="15">
        <f ca="1">(BZ847*DCF!L$46-DCF!L$5*MAX(BZ847*DCF!L$46,0)-MAX(BZ847-BY847,0)/Inputs!$B$24)*DCF!L$6</f>
        <v>78.531544831592953</v>
      </c>
      <c r="DH847" s="15">
        <f ca="1">(CA847*DCF!M$46-DCF!M$5*MAX(CA847*DCF!M$46,0)-MAX(CA847-BZ847,0)/Inputs!$B$24)*DCF!M$6</f>
        <v>2623.314019969202</v>
      </c>
      <c r="DI847" s="15">
        <f ca="1">SUM(CB847:CL847)+BE847*DCF!M$10*(1+Inputs!$B$30)*(1-Inputs!$B$33)*(1-Inputs!$B$30/Inputs!$B$31)/(Inputs!$B$29-Inputs!$B$30)*DCF!M$6</f>
        <v>103791.45224858553</v>
      </c>
      <c r="DJ847" s="15">
        <f ca="1">SUM(CM847:CW847)+BP847*DCF!M$28*(1+Inputs!$B$30)*(1-Inputs!$B$33)*(1-Inputs!$B$30/Inputs!$B$31)/(Inputs!$B$29-Inputs!$B$30)*DCF!M$6</f>
        <v>322520.87479447393</v>
      </c>
      <c r="DK847" s="15">
        <f ca="1">SUM(CX847:DH847)+CA847*DCF!M$46*(1+Inputs!$B$30)*(1-Inputs!$B$33)*(1-Inputs!$B$30/Inputs!$B$31)/(Inputs!$B$29-Inputs!$B$30)*DCF!M$6</f>
        <v>47718.149129066856</v>
      </c>
      <c r="DM847" s="15">
        <f ca="1">DI847+DJ847+DK847+Inputs!$B$34+Inputs!$B$36-Inputs!$B$35</f>
        <v>550881.47617212636</v>
      </c>
    </row>
    <row r="848" spans="1:117" x14ac:dyDescent="0.75">
      <c r="A848" s="11">
        <v>835</v>
      </c>
      <c r="C848" s="23">
        <f t="shared" ca="1" si="473"/>
        <v>-0.78550663992275871</v>
      </c>
      <c r="D848" s="23">
        <f t="shared" ca="1" si="473"/>
        <v>0.44857747101103917</v>
      </c>
      <c r="E848" s="23">
        <f t="shared" ca="1" si="473"/>
        <v>-1.7237438568280985</v>
      </c>
      <c r="F848" s="23">
        <f t="shared" ca="1" si="473"/>
        <v>-0.90136954915697021</v>
      </c>
      <c r="G848" s="23">
        <f t="shared" ca="1" si="473"/>
        <v>3.5758126534254732E-2</v>
      </c>
      <c r="H848" s="23">
        <f t="shared" ca="1" si="473"/>
        <v>-1.5912195981499746</v>
      </c>
      <c r="I848" s="23">
        <f t="shared" ca="1" si="473"/>
        <v>-0.55347778853106899</v>
      </c>
      <c r="J848" s="23">
        <f t="shared" ca="1" si="473"/>
        <v>-0.59863591227096813</v>
      </c>
      <c r="K848" s="23">
        <f t="shared" ca="1" si="473"/>
        <v>0.30717391998949717</v>
      </c>
      <c r="L848" s="23">
        <f t="shared" ca="1" si="473"/>
        <v>0.14347713968744583</v>
      </c>
      <c r="M848" s="23">
        <f t="shared" ca="1" si="473"/>
        <v>-1.5375605328657429</v>
      </c>
      <c r="N848" s="23">
        <f ca="1">SQRT(Inputs!$B$38)*C848+SQRT(1-Inputs!$B$38)*_xlfn.NORM.S.INV(RAND())</f>
        <v>-4.7480680753024029E-2</v>
      </c>
      <c r="O848" s="23">
        <f ca="1">SQRT(Inputs!$B$38)*D848+SQRT(1-Inputs!$B$38)*_xlfn.NORM.S.INV(RAND())</f>
        <v>-0.37503179708682943</v>
      </c>
      <c r="P848" s="23">
        <f ca="1">SQRT(Inputs!$B$38)*E848+SQRT(1-Inputs!$B$38)*_xlfn.NORM.S.INV(RAND())</f>
        <v>5.7038890449618962E-2</v>
      </c>
      <c r="Q848" s="23">
        <f ca="1">SQRT(Inputs!$B$38)*F848+SQRT(1-Inputs!$B$38)*_xlfn.NORM.S.INV(RAND())</f>
        <v>-1.4542917257899344</v>
      </c>
      <c r="R848" s="23">
        <f ca="1">SQRT(Inputs!$B$38)*G848+SQRT(1-Inputs!$B$38)*_xlfn.NORM.S.INV(RAND())</f>
        <v>0.650462596337955</v>
      </c>
      <c r="S848" s="23">
        <f ca="1">SQRT(Inputs!$B$38)*H848+SQRT(1-Inputs!$B$38)*_xlfn.NORM.S.INV(RAND())</f>
        <v>-1.1416474979836577</v>
      </c>
      <c r="T848" s="23">
        <f ca="1">SQRT(Inputs!$B$38)*I848+SQRT(1-Inputs!$B$38)*_xlfn.NORM.S.INV(RAND())</f>
        <v>-0.93116027765872333</v>
      </c>
      <c r="U848" s="23">
        <f ca="1">SQRT(Inputs!$B$38)*J848+SQRT(1-Inputs!$B$38)*_xlfn.NORM.S.INV(RAND())</f>
        <v>0.69261309615108257</v>
      </c>
      <c r="V848" s="23">
        <f ca="1">SQRT(Inputs!$B$38)*K848+SQRT(1-Inputs!$B$38)*_xlfn.NORM.S.INV(RAND())</f>
        <v>-0.1150058375762418</v>
      </c>
      <c r="W848" s="23">
        <f ca="1">SQRT(Inputs!$B$38)*L848+SQRT(1-Inputs!$B$38)*_xlfn.NORM.S.INV(RAND())</f>
        <v>0.38902746178298264</v>
      </c>
      <c r="X848" s="23">
        <f ca="1">SQRT(Inputs!$B$38)*M848+SQRT(1-Inputs!$B$38)*_xlfn.NORM.S.INV(RAND())</f>
        <v>-1.1975522767017446</v>
      </c>
      <c r="Y848" s="23">
        <f ca="1">SQRT(Inputs!$B$38)*C848+SQRT(1-Inputs!$B$38)*_xlfn.NORM.S.INV(RAND())</f>
        <v>-1.1514286622137133</v>
      </c>
      <c r="Z848" s="23">
        <f ca="1">SQRT(Inputs!$B$38)*D848+SQRT(1-Inputs!$B$38)*_xlfn.NORM.S.INV(RAND())</f>
        <v>-1.2503701172585526</v>
      </c>
      <c r="AA848" s="23">
        <f ca="1">SQRT(Inputs!$B$38)*E848+SQRT(1-Inputs!$B$38)*_xlfn.NORM.S.INV(RAND())</f>
        <v>-0.41350863501628776</v>
      </c>
      <c r="AB848" s="23">
        <f ca="1">SQRT(Inputs!$B$38)*F848+SQRT(1-Inputs!$B$38)*_xlfn.NORM.S.INV(RAND())</f>
        <v>-1.7210804580358308</v>
      </c>
      <c r="AC848" s="23">
        <f ca="1">SQRT(Inputs!$B$38)*G848+SQRT(1-Inputs!$B$38)*_xlfn.NORM.S.INV(RAND())</f>
        <v>-0.52213605405673547</v>
      </c>
      <c r="AD848" s="23">
        <f ca="1">SQRT(Inputs!$B$38)*H848+SQRT(1-Inputs!$B$38)*_xlfn.NORM.S.INV(RAND())</f>
        <v>-0.95912573581181682</v>
      </c>
      <c r="AE848" s="23">
        <f ca="1">SQRT(Inputs!$B$38)*I848+SQRT(1-Inputs!$B$38)*_xlfn.NORM.S.INV(RAND())</f>
        <v>-1.5955270023962411</v>
      </c>
      <c r="AF848" s="23">
        <f ca="1">SQRT(Inputs!$B$38)*J848+SQRT(1-Inputs!$B$38)*_xlfn.NORM.S.INV(RAND())</f>
        <v>0.45898569339070722</v>
      </c>
      <c r="AG848" s="23">
        <f ca="1">SQRT(Inputs!$B$38)*K848+SQRT(1-Inputs!$B$38)*_xlfn.NORM.S.INV(RAND())</f>
        <v>1.0824817871715704</v>
      </c>
      <c r="AH848" s="23">
        <f ca="1">SQRT(Inputs!$B$38)*L848+SQRT(1-Inputs!$B$38)*_xlfn.NORM.S.INV(RAND())</f>
        <v>-0.3557783174040603</v>
      </c>
      <c r="AI848" s="23">
        <f ca="1">SQRT(Inputs!$B$38)*M848+SQRT(1-Inputs!$B$38)*_xlfn.NORM.S.INV(RAND())</f>
        <v>-2.3293762514714165</v>
      </c>
      <c r="AJ848" s="23">
        <f ca="1">SQRT(Inputs!$B$38)*C848+SQRT(1-Inputs!$B$38)*_xlfn.NORM.S.INV(RAND())</f>
        <v>-0.8999284986138012</v>
      </c>
      <c r="AK848" s="23">
        <f ca="1">SQRT(Inputs!$B$38)*D848+SQRT(1-Inputs!$B$38)*_xlfn.NORM.S.INV(RAND())</f>
        <v>-0.47412410171261277</v>
      </c>
      <c r="AL848" s="23">
        <f ca="1">SQRT(Inputs!$B$38)*E848+SQRT(1-Inputs!$B$38)*_xlfn.NORM.S.INV(RAND())</f>
        <v>-1.2976786917696277</v>
      </c>
      <c r="AM848" s="23">
        <f ca="1">SQRT(Inputs!$B$38)*F848+SQRT(1-Inputs!$B$38)*_xlfn.NORM.S.INV(RAND())</f>
        <v>1.6013243383079079E-2</v>
      </c>
      <c r="AN848" s="23">
        <f ca="1">SQRT(Inputs!$B$38)*G848+SQRT(1-Inputs!$B$38)*_xlfn.NORM.S.INV(RAND())</f>
        <v>0.23191518341160536</v>
      </c>
      <c r="AO848" s="23">
        <f ca="1">SQRT(Inputs!$B$38)*H848+SQRT(1-Inputs!$B$38)*_xlfn.NORM.S.INV(RAND())</f>
        <v>0.13025301908835019</v>
      </c>
      <c r="AP848" s="23">
        <f ca="1">SQRT(Inputs!$B$38)*I848+SQRT(1-Inputs!$B$38)*_xlfn.NORM.S.INV(RAND())</f>
        <v>0.39031617107180511</v>
      </c>
      <c r="AQ848" s="23">
        <f ca="1">SQRT(Inputs!$B$38)*J848+SQRT(1-Inputs!$B$38)*_xlfn.NORM.S.INV(RAND())</f>
        <v>-2.4828561714593773</v>
      </c>
      <c r="AR848" s="23">
        <f ca="1">SQRT(Inputs!$B$38)*K848+SQRT(1-Inputs!$B$38)*_xlfn.NORM.S.INV(RAND())</f>
        <v>0.44997338655536212</v>
      </c>
      <c r="AS848" s="23">
        <f ca="1">SQRT(Inputs!$B$38)*L848+SQRT(1-Inputs!$B$38)*_xlfn.NORM.S.INV(RAND())</f>
        <v>0.7856657364522589</v>
      </c>
      <c r="AT848" s="23">
        <f ca="1">SQRT(Inputs!$B$38)*M848+SQRT(1-Inputs!$B$38)*_xlfn.NORM.S.INV(RAND())</f>
        <v>-1.0171387247688348</v>
      </c>
      <c r="AU848" s="15">
        <f ca="1">Inputs!$B$6*EXP($B$8-0.5*C$5^2+C$5*N848)</f>
        <v>4924.2466250732532</v>
      </c>
      <c r="AV848" s="15">
        <f t="shared" ca="1" si="474"/>
        <v>5672.4010763401984</v>
      </c>
      <c r="AW848" s="15">
        <f t="shared" ca="1" si="475"/>
        <v>6969.90498849907</v>
      </c>
      <c r="AX848" s="15">
        <f t="shared" ca="1" si="476"/>
        <v>7095.7831737633887</v>
      </c>
      <c r="AY848" s="15">
        <f t="shared" ca="1" si="477"/>
        <v>9356.2002595426475</v>
      </c>
      <c r="AZ848" s="15">
        <f t="shared" ca="1" si="478"/>
        <v>10091.067582974665</v>
      </c>
      <c r="BA848" s="15">
        <f t="shared" ca="1" si="479"/>
        <v>11202.208472397513</v>
      </c>
      <c r="BB848" s="15">
        <f t="shared" ca="1" si="480"/>
        <v>14700.429524840585</v>
      </c>
      <c r="BC848" s="15">
        <f t="shared" ca="1" si="481"/>
        <v>17805.515865277554</v>
      </c>
      <c r="BD848" s="15">
        <f t="shared" ca="1" si="482"/>
        <v>22621.781539904347</v>
      </c>
      <c r="BE848" s="15">
        <f t="shared" ca="1" si="483"/>
        <v>24855.624441179953</v>
      </c>
      <c r="BF848" s="15">
        <f ca="1">Inputs!$B$13*EXP($B$9-0.5*C$6^2+C$6*Y848)</f>
        <v>11008.259770764815</v>
      </c>
      <c r="BG848" s="15">
        <f t="shared" ca="1" si="484"/>
        <v>10706.432741610924</v>
      </c>
      <c r="BH848" s="15">
        <f t="shared" ca="1" si="485"/>
        <v>12214.205014061534</v>
      </c>
      <c r="BI848" s="15">
        <f t="shared" ca="1" si="486"/>
        <v>11472.339616015421</v>
      </c>
      <c r="BJ848" s="15">
        <f t="shared" ca="1" si="487"/>
        <v>13044.662052090307</v>
      </c>
      <c r="BK848" s="15">
        <f t="shared" ca="1" si="488"/>
        <v>14050.045523149383</v>
      </c>
      <c r="BL848" s="15">
        <f t="shared" ca="1" si="489"/>
        <v>14035.00207362035</v>
      </c>
      <c r="BM848" s="15">
        <f t="shared" ca="1" si="490"/>
        <v>18264.32066216163</v>
      </c>
      <c r="BN848" s="15">
        <f t="shared" ca="1" si="491"/>
        <v>25574.147128618253</v>
      </c>
      <c r="BO848" s="15">
        <f t="shared" ca="1" si="492"/>
        <v>30191.577183987723</v>
      </c>
      <c r="BP848" s="15">
        <f t="shared" ca="1" si="493"/>
        <v>28540.602616660537</v>
      </c>
      <c r="BQ848" s="15">
        <f ca="1">Inputs!$B$20*EXP($B$10-0.5*C$7^2+C$7*AJ848)</f>
        <v>3117.3533219082265</v>
      </c>
      <c r="BR848" s="15">
        <f t="shared" ca="1" si="494"/>
        <v>3638.5801192093754</v>
      </c>
      <c r="BS848" s="15">
        <f t="shared" ca="1" si="495"/>
        <v>3432.4137403154195</v>
      </c>
      <c r="BT848" s="15">
        <f t="shared" ca="1" si="496"/>
        <v>4752.4746728131604</v>
      </c>
      <c r="BU848" s="15">
        <f t="shared" ca="1" si="497"/>
        <v>6966.530289231192</v>
      </c>
      <c r="BV848" s="15">
        <f t="shared" ca="1" si="498"/>
        <v>9981.1013757232031</v>
      </c>
      <c r="BW848" s="15">
        <f t="shared" ca="1" si="499"/>
        <v>15127.524720499368</v>
      </c>
      <c r="BX848" s="15">
        <f t="shared" ca="1" si="500"/>
        <v>12862.069048373656</v>
      </c>
      <c r="BY848" s="15">
        <f t="shared" ca="1" si="501"/>
        <v>19642.215557007079</v>
      </c>
      <c r="BZ848" s="15">
        <f t="shared" ca="1" si="502"/>
        <v>31843.257135891894</v>
      </c>
      <c r="CA848" s="15">
        <f t="shared" ca="1" si="503"/>
        <v>37333.855281607619</v>
      </c>
      <c r="CB848" s="15">
        <f ca="1">(AU848*DCF!C$10-DCF!C$5*MAX(AU848*DCF!C$10,0)-MAX(AU848-Inputs!$B$6,0)/Inputs!$B$10)*DCF!C$6</f>
        <v>1043.3451989917776</v>
      </c>
      <c r="CC848" s="15">
        <f ca="1">(AV848*DCF!D$10-DCF!D$5*MAX(AV848*DCF!D$10,0)-MAX(AV848-AU848,0)/Inputs!$B$10)*DCF!D$6</f>
        <v>1200.1914507535987</v>
      </c>
      <c r="CD848" s="15">
        <f ca="1">(AW848*DCF!E$10-DCF!E$5*MAX(AW848*DCF!E$10,0)-MAX(AW848-AV848,0)/Inputs!$B$10)*DCF!E$6</f>
        <v>1316.9884974634363</v>
      </c>
      <c r="CE848" s="15">
        <f ca="1">(AX848*DCF!F$10-DCF!F$5*MAX(AX848*DCF!F$10,0)-MAX(AX848-AW848,0)/Inputs!$B$10)*DCF!F$6</f>
        <v>1522.8060289346247</v>
      </c>
      <c r="CF848" s="15">
        <f ca="1">(AY848*DCF!G$10-DCF!G$5*MAX(AY848*DCF!G$10,0)-MAX(AY848-AX848,0)/Inputs!$B$10)*DCF!G$6</f>
        <v>1493.2588568392844</v>
      </c>
      <c r="CG848" s="15">
        <f ca="1">(AZ848*DCF!H$10-DCF!H$5*MAX(AZ848*DCF!H$10,0)-MAX(AZ848-AY848,0)/Inputs!$B$10)*DCF!H$6</f>
        <v>1828.6991418609525</v>
      </c>
      <c r="CH848" s="15">
        <f ca="1">(BA848*DCF!I$10-DCF!I$5*MAX(BA848*DCF!I$10,0)-MAX(BA848-AZ848,0)/Inputs!$B$10)*DCF!I$6</f>
        <v>1863.9687933721232</v>
      </c>
      <c r="CI848" s="15">
        <f ca="1">(BB848*DCF!J$10-DCF!J$5*MAX(BB848*DCF!J$10,0)-MAX(BB848-BA848,0)/Inputs!$B$10)*DCF!J$6</f>
        <v>1992.5300617852993</v>
      </c>
      <c r="CJ848" s="15">
        <f ca="1">(BC848*DCF!K$10-DCF!K$5*MAX(BC848*DCF!K$10,0)-MAX(BC848-BB848,0)/Inputs!$B$10)*DCF!K$6</f>
        <v>2431.7372765177893</v>
      </c>
      <c r="CK848" s="15">
        <f ca="1">(BD848*DCF!L$10-DCF!L$5*MAX(BD848*DCF!L$10,0)-MAX(BD848-BC848,0)/Inputs!$B$10)*DCF!L$6</f>
        <v>2788.9736974070165</v>
      </c>
      <c r="CL848" s="15">
        <f ca="1">(BE848*DCF!M$10-DCF!M$5*MAX(BE848*DCF!M$10,0)-MAX(BE848-BD848,0)/Inputs!$B$10)*DCF!M$6</f>
        <v>3240.5936894924162</v>
      </c>
      <c r="CM848" s="15">
        <f ca="1">(BF848*DCF!C$28-DCF!C$5*MAX(BF848*DCF!C$28,0)-MAX(BF848-Inputs!$B$13,0)/Inputs!$B$17)*DCF!C$6</f>
        <v>3359.6486884608507</v>
      </c>
      <c r="CN848" s="15">
        <f ca="1">(BG848*DCF!D$28-DCF!D$5*MAX(BG848*DCF!D$28,0)-MAX(BG848-BF848,0)/Inputs!$B$17)*DCF!D$6</f>
        <v>3153.2913735389857</v>
      </c>
      <c r="CO848" s="15">
        <f ca="1">(BH848*DCF!E$28-DCF!E$5*MAX(BH848*DCF!E$28,0)-MAX(BH848-BG848,0)/Inputs!$B$17)*DCF!E$6</f>
        <v>3162.1191907900493</v>
      </c>
      <c r="CP848" s="15">
        <f ca="1">(BI848*DCF!F$28-DCF!F$5*MAX(BI848*DCF!F$28,0)-MAX(BI848-BH848,0)/Inputs!$B$17)*DCF!F$6</f>
        <v>3114.4380144280522</v>
      </c>
      <c r="CQ848" s="15">
        <f ca="1">(BJ848*DCF!G$28-DCF!G$5*MAX(BJ848*DCF!G$28,0)-MAX(BJ848-BI848,0)/Inputs!$B$17)*DCF!G$6</f>
        <v>3120.087437881924</v>
      </c>
      <c r="CR848" s="15">
        <f ca="1">(BK848*DCF!H$28-DCF!H$5*MAX(BK848*DCF!H$28,0)-MAX(BK848-BJ848,0)/Inputs!$B$17)*DCF!H$6</f>
        <v>3318.5228914356644</v>
      </c>
      <c r="CS848" s="15">
        <f ca="1">(BL848*DCF!I$28-DCF!I$5*MAX(BL848*DCF!I$28,0)-MAX(BL848-BK848,0)/Inputs!$B$17)*DCF!I$6</f>
        <v>3300.3733632880244</v>
      </c>
      <c r="CT848" s="15">
        <f ca="1">(BM848*DCF!J$28-DCF!J$5*MAX(BM848*DCF!J$28,0)-MAX(BM848-BL848,0)/Inputs!$B$17)*DCF!J$6</f>
        <v>3513.6866500048282</v>
      </c>
      <c r="CU848" s="15">
        <f ca="1">(BN848*DCF!K$28-DCF!K$5*MAX(BN848*DCF!K$28,0)-MAX(BN848-BM848,0)/Inputs!$B$17)*DCF!K$6</f>
        <v>4505.4746961274495</v>
      </c>
      <c r="CV848" s="15">
        <f ca="1">(BO848*DCF!L$28-DCF!L$5*MAX(BO848*DCF!L$28,0)-MAX(BO848-BN848,0)/Inputs!$B$17)*DCF!L$6</f>
        <v>5501.3834553301067</v>
      </c>
      <c r="CW848" s="15">
        <f ca="1">(BP848*DCF!M$28-DCF!M$5*MAX(BP848*DCF!M$28,0)-MAX(BP848-BO848,0)/Inputs!$B$17)*DCF!M$6</f>
        <v>5369.9308995909714</v>
      </c>
      <c r="CX848" s="15">
        <f ca="1">(BQ848*DCF!C$46-DCF!C$5*MAX(BQ848*DCF!C$46,0)-MAX(BQ848-Inputs!$B$20,0)/Inputs!$B$24)*DCF!C$6</f>
        <v>-719.94303046379366</v>
      </c>
      <c r="CY848" s="15">
        <f ca="1">(BR848*DCF!D$46-DCF!D$5*MAX(BR848*DCF!D$46,0)-MAX(BR848-BQ848,0)/Inputs!$B$24)*DCF!D$6</f>
        <v>-843.4239213969455</v>
      </c>
      <c r="CZ848" s="15">
        <f ca="1">(BS848*DCF!E$46-DCF!E$5*MAX(BS848*DCF!E$46,0)-MAX(BS848-BR848,0)/Inputs!$B$24)*DCF!E$6</f>
        <v>-405.88890107299562</v>
      </c>
      <c r="DA848" s="15">
        <f ca="1">(BT848*DCF!F$46-DCF!F$5*MAX(BT848*DCF!F$46,0)-MAX(BT848-BS848,0)/Inputs!$B$24)*DCF!F$6</f>
        <v>-826.78116894305117</v>
      </c>
      <c r="DB848" s="15">
        <f ca="1">(BU848*DCF!G$46-DCF!G$5*MAX(BU848*DCF!G$46,0)-MAX(BU848-BT848,0)/Inputs!$B$24)*DCF!G$6</f>
        <v>-979.10487971189173</v>
      </c>
      <c r="DC848" s="15">
        <f ca="1">(BV848*DCF!H$46-DCF!H$5*MAX(BV848*DCF!H$46,0)-MAX(BV848-BU848,0)/Inputs!$B$24)*DCF!H$6</f>
        <v>-936.75949454389638</v>
      </c>
      <c r="DD848" s="15">
        <f ca="1">(BW848*DCF!I$46-DCF!I$5*MAX(BW848*DCF!I$46,0)-MAX(BW848-BV848,0)/Inputs!$B$24)*DCF!I$6</f>
        <v>-1127.9630036703988</v>
      </c>
      <c r="DE848" s="15">
        <f ca="1">(BX848*DCF!J$46-DCF!J$5*MAX(BX848*DCF!J$46,0)-MAX(BX848-BW848,0)/Inputs!$B$24)*DCF!J$6</f>
        <v>539.52821825784201</v>
      </c>
      <c r="DF848" s="15">
        <f ca="1">(BY848*DCF!K$46-DCF!K$5*MAX(BY848*DCF!K$46,0)-MAX(BY848-BX848,0)/Inputs!$B$24)*DCF!K$6</f>
        <v>-538.92644198221694</v>
      </c>
      <c r="DG848" s="15">
        <f ca="1">(BZ848*DCF!L$46-DCF!L$5*MAX(BZ848*DCF!L$46,0)-MAX(BZ848-BY848,0)/Inputs!$B$24)*DCF!L$6</f>
        <v>-559.95907563917945</v>
      </c>
      <c r="DH848" s="15">
        <f ca="1">(CA848*DCF!M$46-DCF!M$5*MAX(CA848*DCF!M$46,0)-MAX(CA848-BZ848,0)/Inputs!$B$24)*DCF!M$6</f>
        <v>1778.9841226055487</v>
      </c>
      <c r="DI848" s="15">
        <f ca="1">SUM(CB848:CL848)+BE848*DCF!M$10*(1+Inputs!$B$30)*(1-Inputs!$B$33)*(1-Inputs!$B$30/Inputs!$B$31)/(Inputs!$B$29-Inputs!$B$30)*DCF!M$6</f>
        <v>89896.624194828648</v>
      </c>
      <c r="DJ848" s="15">
        <f ca="1">SUM(CM848:CW848)+BP848*DCF!M$28*(1+Inputs!$B$30)*(1-Inputs!$B$33)*(1-Inputs!$B$30/Inputs!$B$31)/(Inputs!$B$29-Inputs!$B$30)*DCF!M$6</f>
        <v>147324.12265096291</v>
      </c>
      <c r="DK848" s="15">
        <f ca="1">SUM(CX848:DH848)+CA848*DCF!M$46*(1+Inputs!$B$30)*(1-Inputs!$B$33)*(1-Inputs!$B$30/Inputs!$B$31)/(Inputs!$B$29-Inputs!$B$30)*DCF!M$6</f>
        <v>53102.32516668403</v>
      </c>
      <c r="DM848" s="15">
        <f ca="1">DI848+DJ848+DK848+Inputs!$B$34+Inputs!$B$36-Inputs!$B$35</f>
        <v>367174.07201247558</v>
      </c>
    </row>
    <row r="849" spans="1:117" x14ac:dyDescent="0.75">
      <c r="A849" s="11">
        <v>836</v>
      </c>
      <c r="C849" s="23">
        <f t="shared" ca="1" si="473"/>
        <v>-8.5901616954714918E-2</v>
      </c>
      <c r="D849" s="23">
        <f t="shared" ca="1" si="473"/>
        <v>-0.57775779291828555</v>
      </c>
      <c r="E849" s="23">
        <f t="shared" ca="1" si="473"/>
        <v>0.25972244508064629</v>
      </c>
      <c r="F849" s="23">
        <f t="shared" ca="1" si="473"/>
        <v>0.42354030065705345</v>
      </c>
      <c r="G849" s="23">
        <f t="shared" ca="1" si="473"/>
        <v>0.60334945163171716</v>
      </c>
      <c r="H849" s="23">
        <f t="shared" ca="1" si="473"/>
        <v>0.98480484064165164</v>
      </c>
      <c r="I849" s="23">
        <f t="shared" ca="1" si="473"/>
        <v>-0.88854884901264075</v>
      </c>
      <c r="J849" s="23">
        <f t="shared" ca="1" si="473"/>
        <v>-0.5205409377988498</v>
      </c>
      <c r="K849" s="23">
        <f t="shared" ca="1" si="473"/>
        <v>-0.70311366226536687</v>
      </c>
      <c r="L849" s="23">
        <f t="shared" ca="1" si="473"/>
        <v>-2.2535793109369489</v>
      </c>
      <c r="M849" s="23">
        <f t="shared" ca="1" si="473"/>
        <v>-0.29471300580527388</v>
      </c>
      <c r="N849" s="23">
        <f ca="1">SQRT(Inputs!$B$38)*C849+SQRT(1-Inputs!$B$38)*_xlfn.NORM.S.INV(RAND())</f>
        <v>-0.14317169216525724</v>
      </c>
      <c r="O849" s="23">
        <f ca="1">SQRT(Inputs!$B$38)*D849+SQRT(1-Inputs!$B$38)*_xlfn.NORM.S.INV(RAND())</f>
        <v>-0.78345583745098879</v>
      </c>
      <c r="P849" s="23">
        <f ca="1">SQRT(Inputs!$B$38)*E849+SQRT(1-Inputs!$B$38)*_xlfn.NORM.S.INV(RAND())</f>
        <v>0.80620708413572517</v>
      </c>
      <c r="Q849" s="23">
        <f ca="1">SQRT(Inputs!$B$38)*F849+SQRT(1-Inputs!$B$38)*_xlfn.NORM.S.INV(RAND())</f>
        <v>1.9587070917406673</v>
      </c>
      <c r="R849" s="23">
        <f ca="1">SQRT(Inputs!$B$38)*G849+SQRT(1-Inputs!$B$38)*_xlfn.NORM.S.INV(RAND())</f>
        <v>1.3495133502359635</v>
      </c>
      <c r="S849" s="23">
        <f ca="1">SQRT(Inputs!$B$38)*H849+SQRT(1-Inputs!$B$38)*_xlfn.NORM.S.INV(RAND())</f>
        <v>0.34832755692920625</v>
      </c>
      <c r="T849" s="23">
        <f ca="1">SQRT(Inputs!$B$38)*I849+SQRT(1-Inputs!$B$38)*_xlfn.NORM.S.INV(RAND())</f>
        <v>-0.39827896498242549</v>
      </c>
      <c r="U849" s="23">
        <f ca="1">SQRT(Inputs!$B$38)*J849+SQRT(1-Inputs!$B$38)*_xlfn.NORM.S.INV(RAND())</f>
        <v>-0.31763707497498433</v>
      </c>
      <c r="V849" s="23">
        <f ca="1">SQRT(Inputs!$B$38)*K849+SQRT(1-Inputs!$B$38)*_xlfn.NORM.S.INV(RAND())</f>
        <v>-0.27446545085680063</v>
      </c>
      <c r="W849" s="23">
        <f ca="1">SQRT(Inputs!$B$38)*L849+SQRT(1-Inputs!$B$38)*_xlfn.NORM.S.INV(RAND())</f>
        <v>-1.7199314003078274</v>
      </c>
      <c r="X849" s="23">
        <f ca="1">SQRT(Inputs!$B$38)*M849+SQRT(1-Inputs!$B$38)*_xlfn.NORM.S.INV(RAND())</f>
        <v>-1.0441025853821573</v>
      </c>
      <c r="Y849" s="23">
        <f ca="1">SQRT(Inputs!$B$38)*C849+SQRT(1-Inputs!$B$38)*_xlfn.NORM.S.INV(RAND())</f>
        <v>-0.33396293075745936</v>
      </c>
      <c r="Z849" s="23">
        <f ca="1">SQRT(Inputs!$B$38)*D849+SQRT(1-Inputs!$B$38)*_xlfn.NORM.S.INV(RAND())</f>
        <v>-0.33628378792121966</v>
      </c>
      <c r="AA849" s="23">
        <f ca="1">SQRT(Inputs!$B$38)*E849+SQRT(1-Inputs!$B$38)*_xlfn.NORM.S.INV(RAND())</f>
        <v>4.6365588407097577E-2</v>
      </c>
      <c r="AB849" s="23">
        <f ca="1">SQRT(Inputs!$B$38)*F849+SQRT(1-Inputs!$B$38)*_xlfn.NORM.S.INV(RAND())</f>
        <v>1.8119365602020918</v>
      </c>
      <c r="AC849" s="23">
        <f ca="1">SQRT(Inputs!$B$38)*G849+SQRT(1-Inputs!$B$38)*_xlfn.NORM.S.INV(RAND())</f>
        <v>0.78321399349065302</v>
      </c>
      <c r="AD849" s="23">
        <f ca="1">SQRT(Inputs!$B$38)*H849+SQRT(1-Inputs!$B$38)*_xlfn.NORM.S.INV(RAND())</f>
        <v>1.2741349853745672</v>
      </c>
      <c r="AE849" s="23">
        <f ca="1">SQRT(Inputs!$B$38)*I849+SQRT(1-Inputs!$B$38)*_xlfn.NORM.S.INV(RAND())</f>
        <v>-0.83406667354046538</v>
      </c>
      <c r="AF849" s="23">
        <f ca="1">SQRT(Inputs!$B$38)*J849+SQRT(1-Inputs!$B$38)*_xlfn.NORM.S.INV(RAND())</f>
        <v>-0.92241502908666595</v>
      </c>
      <c r="AG849" s="23">
        <f ca="1">SQRT(Inputs!$B$38)*K849+SQRT(1-Inputs!$B$38)*_xlfn.NORM.S.INV(RAND())</f>
        <v>0.2407835086613353</v>
      </c>
      <c r="AH849" s="23">
        <f ca="1">SQRT(Inputs!$B$38)*L849+SQRT(1-Inputs!$B$38)*_xlfn.NORM.S.INV(RAND())</f>
        <v>-1.4442958121180147</v>
      </c>
      <c r="AI849" s="23">
        <f ca="1">SQRT(Inputs!$B$38)*M849+SQRT(1-Inputs!$B$38)*_xlfn.NORM.S.INV(RAND())</f>
        <v>-1.0066207422942226</v>
      </c>
      <c r="AJ849" s="23">
        <f ca="1">SQRT(Inputs!$B$38)*C849+SQRT(1-Inputs!$B$38)*_xlfn.NORM.S.INV(RAND())</f>
        <v>0.95144902267781739</v>
      </c>
      <c r="AK849" s="23">
        <f ca="1">SQRT(Inputs!$B$38)*D849+SQRT(1-Inputs!$B$38)*_xlfn.NORM.S.INV(RAND())</f>
        <v>0.51193879327471348</v>
      </c>
      <c r="AL849" s="23">
        <f ca="1">SQRT(Inputs!$B$38)*E849+SQRT(1-Inputs!$B$38)*_xlfn.NORM.S.INV(RAND())</f>
        <v>-0.35183118986008166</v>
      </c>
      <c r="AM849" s="23">
        <f ca="1">SQRT(Inputs!$B$38)*F849+SQRT(1-Inputs!$B$38)*_xlfn.NORM.S.INV(RAND())</f>
        <v>1.6087123875469862</v>
      </c>
      <c r="AN849" s="23">
        <f ca="1">SQRT(Inputs!$B$38)*G849+SQRT(1-Inputs!$B$38)*_xlfn.NORM.S.INV(RAND())</f>
        <v>1.1592031504037932</v>
      </c>
      <c r="AO849" s="23">
        <f ca="1">SQRT(Inputs!$B$38)*H849+SQRT(1-Inputs!$B$38)*_xlfn.NORM.S.INV(RAND())</f>
        <v>-0.31252002983807703</v>
      </c>
      <c r="AP849" s="23">
        <f ca="1">SQRT(Inputs!$B$38)*I849+SQRT(1-Inputs!$B$38)*_xlfn.NORM.S.INV(RAND())</f>
        <v>-0.77816843689079529</v>
      </c>
      <c r="AQ849" s="23">
        <f ca="1">SQRT(Inputs!$B$38)*J849+SQRT(1-Inputs!$B$38)*_xlfn.NORM.S.INV(RAND())</f>
        <v>-1.1792368252649141</v>
      </c>
      <c r="AR849" s="23">
        <f ca="1">SQRT(Inputs!$B$38)*K849+SQRT(1-Inputs!$B$38)*_xlfn.NORM.S.INV(RAND())</f>
        <v>0.49305000370345103</v>
      </c>
      <c r="AS849" s="23">
        <f ca="1">SQRT(Inputs!$B$38)*L849+SQRT(1-Inputs!$B$38)*_xlfn.NORM.S.INV(RAND())</f>
        <v>-1.3129784252418613</v>
      </c>
      <c r="AT849" s="23">
        <f ca="1">SQRT(Inputs!$B$38)*M849+SQRT(1-Inputs!$B$38)*_xlfn.NORM.S.INV(RAND())</f>
        <v>-0.65007753565840298</v>
      </c>
      <c r="AU849" s="15">
        <f ca="1">Inputs!$B$6*EXP($B$8-0.5*C$5^2+C$5*N849)</f>
        <v>4848.5587464093978</v>
      </c>
      <c r="AV849" s="15">
        <f t="shared" ca="1" si="474"/>
        <v>5259.6858186751588</v>
      </c>
      <c r="AW849" s="15">
        <f t="shared" ca="1" si="475"/>
        <v>7149.9764801512883</v>
      </c>
      <c r="AX849" s="15">
        <f t="shared" ca="1" si="476"/>
        <v>11149.60409573677</v>
      </c>
      <c r="AY849" s="15">
        <f t="shared" ca="1" si="477"/>
        <v>15951.984714799406</v>
      </c>
      <c r="AZ849" s="15">
        <f t="shared" ca="1" si="478"/>
        <v>20272.592032095796</v>
      </c>
      <c r="BA849" s="15">
        <f t="shared" ca="1" si="479"/>
        <v>23795.615310708414</v>
      </c>
      <c r="BB849" s="15">
        <f t="shared" ca="1" si="480"/>
        <v>28220.5514975279</v>
      </c>
      <c r="BC849" s="15">
        <f t="shared" ca="1" si="481"/>
        <v>33659.301836617422</v>
      </c>
      <c r="BD849" s="15">
        <f t="shared" ca="1" si="482"/>
        <v>35108.245632006248</v>
      </c>
      <c r="BE849" s="15">
        <f t="shared" ca="1" si="483"/>
        <v>39118.015017996084</v>
      </c>
      <c r="BF849" s="15">
        <f ca="1">Inputs!$B$13*EXP($B$9-0.5*C$6^2+C$6*Y849)</f>
        <v>12944.960638042734</v>
      </c>
      <c r="BG849" s="15">
        <f t="shared" ca="1" si="484"/>
        <v>14847.65179740542</v>
      </c>
      <c r="BH849" s="15">
        <f t="shared" ca="1" si="485"/>
        <v>18281.143781289811</v>
      </c>
      <c r="BI849" s="15">
        <f t="shared" ca="1" si="486"/>
        <v>29577.369610145415</v>
      </c>
      <c r="BJ849" s="15">
        <f t="shared" ca="1" si="487"/>
        <v>40593.58428607048</v>
      </c>
      <c r="BK849" s="15">
        <f t="shared" ca="1" si="488"/>
        <v>59257.962074958166</v>
      </c>
      <c r="BL849" s="15">
        <f t="shared" ca="1" si="489"/>
        <v>65333.685654532579</v>
      </c>
      <c r="BM849" s="15">
        <f t="shared" ca="1" si="490"/>
        <v>71614.301815522253</v>
      </c>
      <c r="BN849" s="15">
        <f t="shared" ca="1" si="491"/>
        <v>90655.050934712563</v>
      </c>
      <c r="BO849" s="15">
        <f t="shared" ca="1" si="492"/>
        <v>94303.01365601836</v>
      </c>
      <c r="BP849" s="15">
        <f t="shared" ca="1" si="493"/>
        <v>103558.97934514658</v>
      </c>
      <c r="BQ849" s="15">
        <f ca="1">Inputs!$B$20*EXP($B$10-0.5*C$7^2+C$7*AJ849)</f>
        <v>6011.269177118621</v>
      </c>
      <c r="BR849" s="15">
        <f t="shared" ca="1" si="494"/>
        <v>9596.5048129981897</v>
      </c>
      <c r="BS849" s="15">
        <f t="shared" ca="1" si="495"/>
        <v>11878.372432262049</v>
      </c>
      <c r="BT849" s="15">
        <f t="shared" ca="1" si="496"/>
        <v>24976.549826859715</v>
      </c>
      <c r="BU849" s="15">
        <f t="shared" ca="1" si="497"/>
        <v>45822.028441709517</v>
      </c>
      <c r="BV849" s="15">
        <f t="shared" ca="1" si="498"/>
        <v>59417.272488476803</v>
      </c>
      <c r="BW849" s="15">
        <f t="shared" ca="1" si="499"/>
        <v>70322.974888032477</v>
      </c>
      <c r="BX849" s="15">
        <f t="shared" ca="1" si="500"/>
        <v>77649.661754438668</v>
      </c>
      <c r="BY849" s="15">
        <f t="shared" ca="1" si="501"/>
        <v>119563.46571333306</v>
      </c>
      <c r="BZ849" s="15">
        <f t="shared" ca="1" si="502"/>
        <v>131787.41042679074</v>
      </c>
      <c r="CA849" s="15">
        <f t="shared" ca="1" si="503"/>
        <v>164925.20546512047</v>
      </c>
      <c r="CB849" s="15">
        <f ca="1">(AU849*DCF!C$10-DCF!C$5*MAX(AU849*DCF!C$10,0)-MAX(AU849-Inputs!$B$6,0)/Inputs!$B$10)*DCF!C$6</f>
        <v>1043.8848670573207</v>
      </c>
      <c r="CC849" s="15">
        <f ca="1">(AV849*DCF!D$10-DCF!D$5*MAX(AV849*DCF!D$10,0)-MAX(AV849-AU849,0)/Inputs!$B$10)*DCF!D$6</f>
        <v>1181.7702084881564</v>
      </c>
      <c r="CD849" s="15">
        <f ca="1">(AW849*DCF!E$10-DCF!E$5*MAX(AW849*DCF!E$10,0)-MAX(AW849-AV849,0)/Inputs!$B$10)*DCF!E$6</f>
        <v>1225.044014149169</v>
      </c>
      <c r="CE849" s="15">
        <f ca="1">(AX849*DCF!F$10-DCF!F$5*MAX(AX849*DCF!F$10,0)-MAX(AX849-AW849,0)/Inputs!$B$10)*DCF!F$6</f>
        <v>1601.7174607573249</v>
      </c>
      <c r="CF849" s="15">
        <f ca="1">(AY849*DCF!G$10-DCF!G$5*MAX(AY849*DCF!G$10,0)-MAX(AY849-AX849,0)/Inputs!$B$10)*DCF!G$6</f>
        <v>2363.643966893394</v>
      </c>
      <c r="CG849" s="15">
        <f ca="1">(AZ849*DCF!H$10-DCF!H$5*MAX(AZ849*DCF!H$10,0)-MAX(AZ849-AY849,0)/Inputs!$B$10)*DCF!H$6</f>
        <v>3168.7369978814927</v>
      </c>
      <c r="CH849" s="15">
        <f ca="1">(BA849*DCF!I$10-DCF!I$5*MAX(BA849*DCF!I$10,0)-MAX(BA849-AZ849,0)/Inputs!$B$10)*DCF!I$6</f>
        <v>3768.6915973022601</v>
      </c>
      <c r="CI849" s="15">
        <f ca="1">(BB849*DCF!J$10-DCF!J$5*MAX(BB849*DCF!J$10,0)-MAX(BB849-BA849,0)/Inputs!$B$10)*DCF!J$6</f>
        <v>4172.185955791615</v>
      </c>
      <c r="CJ849" s="15">
        <f ca="1">(BC849*DCF!K$10-DCF!K$5*MAX(BC849*DCF!K$10,0)-MAX(BC849-BB849,0)/Inputs!$B$10)*DCF!K$6</f>
        <v>4657.2647697183174</v>
      </c>
      <c r="CK849" s="15">
        <f ca="1">(BD849*DCF!L$10-DCF!L$5*MAX(BD849*DCF!L$10,0)-MAX(BD849-BC849,0)/Inputs!$B$10)*DCF!L$6</f>
        <v>5107.6191653713304</v>
      </c>
      <c r="CL849" s="15">
        <f ca="1">(BE849*DCF!M$10-DCF!M$5*MAX(BE849*DCF!M$10,0)-MAX(BE849-BD849,0)/Inputs!$B$10)*DCF!M$6</f>
        <v>5041.048076095959</v>
      </c>
      <c r="CM849" s="15">
        <f ca="1">(BF849*DCF!C$28-DCF!C$5*MAX(BF849*DCF!C$28,0)-MAX(BF849-Inputs!$B$13,0)/Inputs!$B$17)*DCF!C$6</f>
        <v>3590.9109400489801</v>
      </c>
      <c r="CN849" s="15">
        <f ca="1">(BG849*DCF!D$28-DCF!D$5*MAX(BG849*DCF!D$28,0)-MAX(BG849-BF849,0)/Inputs!$B$17)*DCF!D$6</f>
        <v>3967.0446357967562</v>
      </c>
      <c r="CO849" s="15">
        <f ca="1">(BH849*DCF!E$28-DCF!E$5*MAX(BH849*DCF!E$28,0)-MAX(BH849-BG849,0)/Inputs!$B$17)*DCF!E$6</f>
        <v>4500.8514322600922</v>
      </c>
      <c r="CP849" s="15">
        <f ca="1">(BI849*DCF!F$28-DCF!F$5*MAX(BI849*DCF!F$28,0)-MAX(BI849-BH849,0)/Inputs!$B$17)*DCF!F$6</f>
        <v>5972.8202931163696</v>
      </c>
      <c r="CQ849" s="15">
        <f ca="1">(BJ849*DCF!G$28-DCF!G$5*MAX(BJ849*DCF!G$28,0)-MAX(BJ849-BI849,0)/Inputs!$B$17)*DCF!G$6</f>
        <v>8679.4949440798191</v>
      </c>
      <c r="CR849" s="15">
        <f ca="1">(BK849*DCF!H$28-DCF!H$5*MAX(BK849*DCF!H$28,0)-MAX(BK849-BJ849,0)/Inputs!$B$17)*DCF!H$6</f>
        <v>11755.227278447201</v>
      </c>
      <c r="CS849" s="15">
        <f ca="1">(BL849*DCF!I$28-DCF!I$5*MAX(BL849*DCF!I$28,0)-MAX(BL849-BK849,0)/Inputs!$B$17)*DCF!I$6</f>
        <v>14491.362007955713</v>
      </c>
      <c r="CT849" s="15">
        <f ca="1">(BM849*DCF!J$28-DCF!J$5*MAX(BM849*DCF!J$28,0)-MAX(BM849-BL849,0)/Inputs!$B$17)*DCF!J$6</f>
        <v>15143.176070355674</v>
      </c>
      <c r="CU849" s="15">
        <f ca="1">(BN849*DCF!K$28-DCF!K$5*MAX(BN849*DCF!K$28,0)-MAX(BN849-BM849,0)/Inputs!$B$17)*DCF!K$6</f>
        <v>16812.588598585447</v>
      </c>
      <c r="CV849" s="15">
        <f ca="1">(BO849*DCF!L$28-DCF!L$5*MAX(BO849*DCF!L$28,0)-MAX(BO849-BN849,0)/Inputs!$B$17)*DCF!L$6</f>
        <v>18402.657567866318</v>
      </c>
      <c r="CW849" s="15">
        <f ca="1">(BP849*DCF!M$28-DCF!M$5*MAX(BP849*DCF!M$28,0)-MAX(BP849-BO849,0)/Inputs!$B$17)*DCF!M$6</f>
        <v>18517.173395731861</v>
      </c>
      <c r="CX849" s="15">
        <f ca="1">(BQ849*DCF!C$46-DCF!C$5*MAX(BQ849*DCF!C$46,0)-MAX(BQ849-Inputs!$B$20,0)/Inputs!$B$24)*DCF!C$6</f>
        <v>-2686.3296839159034</v>
      </c>
      <c r="CY849" s="15">
        <f ca="1">(BR849*DCF!D$46-DCF!D$5*MAX(BR849*DCF!D$46,0)-MAX(BR849-BQ849,0)/Inputs!$B$24)*DCF!D$6</f>
        <v>-3167.6898638656539</v>
      </c>
      <c r="CZ849" s="15">
        <f ca="1">(BS849*DCF!E$46-DCF!E$5*MAX(BS849*DCF!E$46,0)-MAX(BS849-BR849,0)/Inputs!$B$24)*DCF!E$6</f>
        <v>-2304.0876186049154</v>
      </c>
      <c r="DA849" s="15">
        <f ca="1">(BT849*DCF!F$46-DCF!F$5*MAX(BT849*DCF!F$46,0)-MAX(BT849-BS849,0)/Inputs!$B$24)*DCF!F$6</f>
        <v>-6588.4107265325583</v>
      </c>
      <c r="DB849" s="15">
        <f ca="1">(BU849*DCF!G$46-DCF!G$5*MAX(BU849*DCF!G$46,0)-MAX(BU849-BT849,0)/Inputs!$B$24)*DCF!G$6</f>
        <v>-8553.3696531721489</v>
      </c>
      <c r="DC849" s="15">
        <f ca="1">(BV849*DCF!H$46-DCF!H$5*MAX(BV849*DCF!H$46,0)-MAX(BV849-BU849,0)/Inputs!$B$24)*DCF!H$6</f>
        <v>-4224.6387880906223</v>
      </c>
      <c r="DD849" s="15">
        <f ca="1">(BW849*DCF!I$46-DCF!I$5*MAX(BW849*DCF!I$46,0)-MAX(BW849-BV849,0)/Inputs!$B$24)*DCF!I$6</f>
        <v>-1506.4689056159593</v>
      </c>
      <c r="DE849" s="15">
        <f ca="1">(BX849*DCF!J$46-DCF!J$5*MAX(BX849*DCF!J$46,0)-MAX(BX849-BW849,0)/Inputs!$B$24)*DCF!J$6</f>
        <v>1314.2708646682393</v>
      </c>
      <c r="DF849" s="15">
        <f ca="1">(BY849*DCF!K$46-DCF!K$5*MAX(BY849*DCF!K$46,0)-MAX(BY849-BX849,0)/Inputs!$B$24)*DCF!K$6</f>
        <v>-3437.9016624080436</v>
      </c>
      <c r="DG849" s="15">
        <f ca="1">(BZ849*DCF!L$46-DCF!L$5*MAX(BZ849*DCF!L$46,0)-MAX(BZ849-BY849,0)/Inputs!$B$24)*DCF!L$6</f>
        <v>6343.5356753470833</v>
      </c>
      <c r="DH849" s="15">
        <f ca="1">(CA849*DCF!M$46-DCF!M$5*MAX(CA849*DCF!M$46,0)-MAX(CA849-BZ849,0)/Inputs!$B$24)*DCF!M$6</f>
        <v>6001.8272293891432</v>
      </c>
      <c r="DI849" s="15">
        <f ca="1">SUM(CB849:CL849)+BE849*DCF!M$10*(1+Inputs!$B$30)*(1-Inputs!$B$33)*(1-Inputs!$B$30/Inputs!$B$31)/(Inputs!$B$29-Inputs!$B$30)*DCF!M$6</f>
        <v>142197.56015678647</v>
      </c>
      <c r="DJ849" s="15">
        <f ca="1">SUM(CM849:CW849)+BP849*DCF!M$28*(1+Inputs!$B$30)*(1-Inputs!$B$33)*(1-Inputs!$B$30/Inputs!$B$31)/(Inputs!$B$29-Inputs!$B$30)*DCF!M$6</f>
        <v>506107.98575527774</v>
      </c>
      <c r="DK849" s="15">
        <f ca="1">SUM(CX849:DH849)+CA849*DCF!M$46*(1+Inputs!$B$30)*(1-Inputs!$B$33)*(1-Inputs!$B$30/Inputs!$B$31)/(Inputs!$B$29-Inputs!$B$30)*DCF!M$6</f>
        <v>236184.64115580657</v>
      </c>
      <c r="DM849" s="15">
        <f ca="1">DI849+DJ849+DK849+Inputs!$B$34+Inputs!$B$36-Inputs!$B$35</f>
        <v>961341.18706787075</v>
      </c>
    </row>
    <row r="850" spans="1:117" x14ac:dyDescent="0.75">
      <c r="A850" s="11">
        <v>837</v>
      </c>
      <c r="C850" s="23">
        <f t="shared" ca="1" si="473"/>
        <v>-0.9785470613887205</v>
      </c>
      <c r="D850" s="23">
        <f t="shared" ca="1" si="473"/>
        <v>1.3835847594761426</v>
      </c>
      <c r="E850" s="23">
        <f t="shared" ca="1" si="473"/>
        <v>1.0697706474875344</v>
      </c>
      <c r="F850" s="23">
        <f t="shared" ca="1" si="473"/>
        <v>1.50715856942863</v>
      </c>
      <c r="G850" s="23">
        <f t="shared" ca="1" si="473"/>
        <v>-0.34085667276959603</v>
      </c>
      <c r="H850" s="23">
        <f t="shared" ca="1" si="473"/>
        <v>1.0929917067414454</v>
      </c>
      <c r="I850" s="23">
        <f t="shared" ca="1" si="473"/>
        <v>-0.44032198336598521</v>
      </c>
      <c r="J850" s="23">
        <f t="shared" ca="1" si="473"/>
        <v>-0.98328910769916011</v>
      </c>
      <c r="K850" s="23">
        <f t="shared" ca="1" si="473"/>
        <v>1.0693312833897535</v>
      </c>
      <c r="L850" s="23">
        <f t="shared" ca="1" si="473"/>
        <v>-1.0921531158325415</v>
      </c>
      <c r="M850" s="23">
        <f t="shared" ca="1" si="473"/>
        <v>9.6353424728005954E-2</v>
      </c>
      <c r="N850" s="23">
        <f ca="1">SQRT(Inputs!$B$38)*C850+SQRT(1-Inputs!$B$38)*_xlfn.NORM.S.INV(RAND())</f>
        <v>-1.2570093106892708</v>
      </c>
      <c r="O850" s="23">
        <f ca="1">SQRT(Inputs!$B$38)*D850+SQRT(1-Inputs!$B$38)*_xlfn.NORM.S.INV(RAND())</f>
        <v>0.19866768518973565</v>
      </c>
      <c r="P850" s="23">
        <f ca="1">SQRT(Inputs!$B$38)*E850+SQRT(1-Inputs!$B$38)*_xlfn.NORM.S.INV(RAND())</f>
        <v>0.67658129605006012</v>
      </c>
      <c r="Q850" s="23">
        <f ca="1">SQRT(Inputs!$B$38)*F850+SQRT(1-Inputs!$B$38)*_xlfn.NORM.S.INV(RAND())</f>
        <v>0.44204470189478412</v>
      </c>
      <c r="R850" s="23">
        <f ca="1">SQRT(Inputs!$B$38)*G850+SQRT(1-Inputs!$B$38)*_xlfn.NORM.S.INV(RAND())</f>
        <v>0.40219158672305355</v>
      </c>
      <c r="S850" s="23">
        <f ca="1">SQRT(Inputs!$B$38)*H850+SQRT(1-Inputs!$B$38)*_xlfn.NORM.S.INV(RAND())</f>
        <v>0.49425035858949817</v>
      </c>
      <c r="T850" s="23">
        <f ca="1">SQRT(Inputs!$B$38)*I850+SQRT(1-Inputs!$B$38)*_xlfn.NORM.S.INV(RAND())</f>
        <v>-0.39527427865128723</v>
      </c>
      <c r="U850" s="23">
        <f ca="1">SQRT(Inputs!$B$38)*J850+SQRT(1-Inputs!$B$38)*_xlfn.NORM.S.INV(RAND())</f>
        <v>0.2516931487710492</v>
      </c>
      <c r="V850" s="23">
        <f ca="1">SQRT(Inputs!$B$38)*K850+SQRT(1-Inputs!$B$38)*_xlfn.NORM.S.INV(RAND())</f>
        <v>0.91382245551748431</v>
      </c>
      <c r="W850" s="23">
        <f ca="1">SQRT(Inputs!$B$38)*L850+SQRT(1-Inputs!$B$38)*_xlfn.NORM.S.INV(RAND())</f>
        <v>1.3720908124924855</v>
      </c>
      <c r="X850" s="23">
        <f ca="1">SQRT(Inputs!$B$38)*M850+SQRT(1-Inputs!$B$38)*_xlfn.NORM.S.INV(RAND())</f>
        <v>0.5711043217288907</v>
      </c>
      <c r="Y850" s="23">
        <f ca="1">SQRT(Inputs!$B$38)*C850+SQRT(1-Inputs!$B$38)*_xlfn.NORM.S.INV(RAND())</f>
        <v>-0.67041683139448127</v>
      </c>
      <c r="Z850" s="23">
        <f ca="1">SQRT(Inputs!$B$38)*D850+SQRT(1-Inputs!$B$38)*_xlfn.NORM.S.INV(RAND())</f>
        <v>-0.25290002682148216</v>
      </c>
      <c r="AA850" s="23">
        <f ca="1">SQRT(Inputs!$B$38)*E850+SQRT(1-Inputs!$B$38)*_xlfn.NORM.S.INV(RAND())</f>
        <v>3.0321451249658131</v>
      </c>
      <c r="AB850" s="23">
        <f ca="1">SQRT(Inputs!$B$38)*F850+SQRT(1-Inputs!$B$38)*_xlfn.NORM.S.INV(RAND())</f>
        <v>1.4266572174622016E-2</v>
      </c>
      <c r="AC850" s="23">
        <f ca="1">SQRT(Inputs!$B$38)*G850+SQRT(1-Inputs!$B$38)*_xlfn.NORM.S.INV(RAND())</f>
        <v>-1.6061888987671689</v>
      </c>
      <c r="AD850" s="23">
        <f ca="1">SQRT(Inputs!$B$38)*H850+SQRT(1-Inputs!$B$38)*_xlfn.NORM.S.INV(RAND())</f>
        <v>-1.086836845502968</v>
      </c>
      <c r="AE850" s="23">
        <f ca="1">SQRT(Inputs!$B$38)*I850+SQRT(1-Inputs!$B$38)*_xlfn.NORM.S.INV(RAND())</f>
        <v>-1.06658582100729</v>
      </c>
      <c r="AF850" s="23">
        <f ca="1">SQRT(Inputs!$B$38)*J850+SQRT(1-Inputs!$B$38)*_xlfn.NORM.S.INV(RAND())</f>
        <v>-0.74106703571801003</v>
      </c>
      <c r="AG850" s="23">
        <f ca="1">SQRT(Inputs!$B$38)*K850+SQRT(1-Inputs!$B$38)*_xlfn.NORM.S.INV(RAND())</f>
        <v>1.1058608769964924</v>
      </c>
      <c r="AH850" s="23">
        <f ca="1">SQRT(Inputs!$B$38)*L850+SQRT(1-Inputs!$B$38)*_xlfn.NORM.S.INV(RAND())</f>
        <v>-1.1873766728793484</v>
      </c>
      <c r="AI850" s="23">
        <f ca="1">SQRT(Inputs!$B$38)*M850+SQRT(1-Inputs!$B$38)*_xlfn.NORM.S.INV(RAND())</f>
        <v>-0.16511846419314435</v>
      </c>
      <c r="AJ850" s="23">
        <f ca="1">SQRT(Inputs!$B$38)*C850+SQRT(1-Inputs!$B$38)*_xlfn.NORM.S.INV(RAND())</f>
        <v>-2.1208803141917452</v>
      </c>
      <c r="AK850" s="23">
        <f ca="1">SQRT(Inputs!$B$38)*D850+SQRT(1-Inputs!$B$38)*_xlfn.NORM.S.INV(RAND())</f>
        <v>0.4608286618437249</v>
      </c>
      <c r="AL850" s="23">
        <f ca="1">SQRT(Inputs!$B$38)*E850+SQRT(1-Inputs!$B$38)*_xlfn.NORM.S.INV(RAND())</f>
        <v>-3.9275551220918192E-2</v>
      </c>
      <c r="AM850" s="23">
        <f ca="1">SQRT(Inputs!$B$38)*F850+SQRT(1-Inputs!$B$38)*_xlfn.NORM.S.INV(RAND())</f>
        <v>0.3654820905029269</v>
      </c>
      <c r="AN850" s="23">
        <f ca="1">SQRT(Inputs!$B$38)*G850+SQRT(1-Inputs!$B$38)*_xlfn.NORM.S.INV(RAND())</f>
        <v>-0.14750490400448196</v>
      </c>
      <c r="AO850" s="23">
        <f ca="1">SQRT(Inputs!$B$38)*H850+SQRT(1-Inputs!$B$38)*_xlfn.NORM.S.INV(RAND())</f>
        <v>0.68365413457546598</v>
      </c>
      <c r="AP850" s="23">
        <f ca="1">SQRT(Inputs!$B$38)*I850+SQRT(1-Inputs!$B$38)*_xlfn.NORM.S.INV(RAND())</f>
        <v>1.3516247457889696</v>
      </c>
      <c r="AQ850" s="23">
        <f ca="1">SQRT(Inputs!$B$38)*J850+SQRT(1-Inputs!$B$38)*_xlfn.NORM.S.INV(RAND())</f>
        <v>-0.36507196605379522</v>
      </c>
      <c r="AR850" s="23">
        <f ca="1">SQRT(Inputs!$B$38)*K850+SQRT(1-Inputs!$B$38)*_xlfn.NORM.S.INV(RAND())</f>
        <v>0.63017931563783769</v>
      </c>
      <c r="AS850" s="23">
        <f ca="1">SQRT(Inputs!$B$38)*L850+SQRT(1-Inputs!$B$38)*_xlfn.NORM.S.INV(RAND())</f>
        <v>-0.16411290394095668</v>
      </c>
      <c r="AT850" s="23">
        <f ca="1">SQRT(Inputs!$B$38)*M850+SQRT(1-Inputs!$B$38)*_xlfn.NORM.S.INV(RAND())</f>
        <v>0.56051532983421715</v>
      </c>
      <c r="AU850" s="15">
        <f ca="1">Inputs!$B$6*EXP($B$8-0.5*C$5^2+C$5*N850)</f>
        <v>4048.640615956499</v>
      </c>
      <c r="AV850" s="15">
        <f t="shared" ca="1" si="474"/>
        <v>5074.2288582747051</v>
      </c>
      <c r="AW850" s="15">
        <f t="shared" ca="1" si="475"/>
        <v>6778.3130592839261</v>
      </c>
      <c r="AX850" s="15">
        <f t="shared" ca="1" si="476"/>
        <v>8745.5251435863192</v>
      </c>
      <c r="AY850" s="15">
        <f t="shared" ca="1" si="477"/>
        <v>11201.925252427383</v>
      </c>
      <c r="AZ850" s="15">
        <f t="shared" ca="1" si="478"/>
        <v>14466.580093231716</v>
      </c>
      <c r="BA850" s="15">
        <f t="shared" ca="1" si="479"/>
        <v>16985.960384758531</v>
      </c>
      <c r="BB850" s="15">
        <f t="shared" ca="1" si="480"/>
        <v>21327.072945882566</v>
      </c>
      <c r="BC850" s="15">
        <f t="shared" ca="1" si="481"/>
        <v>28529.012540137352</v>
      </c>
      <c r="BD850" s="15">
        <f t="shared" ca="1" si="482"/>
        <v>39736.727056947086</v>
      </c>
      <c r="BE850" s="15">
        <f t="shared" ca="1" si="483"/>
        <v>51292.088085022202</v>
      </c>
      <c r="BF850" s="15">
        <f ca="1">Inputs!$B$13*EXP($B$9-0.5*C$6^2+C$6*Y850)</f>
        <v>12109.682797350562</v>
      </c>
      <c r="BG850" s="15">
        <f t="shared" ca="1" si="484"/>
        <v>14100.160055966699</v>
      </c>
      <c r="BH850" s="15">
        <f t="shared" ca="1" si="485"/>
        <v>28486.439821078959</v>
      </c>
      <c r="BI850" s="15">
        <f t="shared" ca="1" si="486"/>
        <v>34948.346280254365</v>
      </c>
      <c r="BJ850" s="15">
        <f t="shared" ca="1" si="487"/>
        <v>33989.440416871716</v>
      </c>
      <c r="BK850" s="15">
        <f t="shared" ca="1" si="488"/>
        <v>35978.067321007031</v>
      </c>
      <c r="BL850" s="15">
        <f t="shared" ca="1" si="489"/>
        <v>38489.46572361212</v>
      </c>
      <c r="BM850" s="15">
        <f t="shared" ca="1" si="490"/>
        <v>43150.760669096235</v>
      </c>
      <c r="BN850" s="15">
        <f t="shared" ca="1" si="491"/>
        <v>60590.26257843912</v>
      </c>
      <c r="BO850" s="15">
        <f t="shared" ca="1" si="492"/>
        <v>64939.107951442369</v>
      </c>
      <c r="BP850" s="15">
        <f t="shared" ca="1" si="493"/>
        <v>78446.53758941713</v>
      </c>
      <c r="BQ850" s="15">
        <f ca="1">Inputs!$B$20*EXP($B$10-0.5*C$7^2+C$7*AJ850)</f>
        <v>2021.6901618680324</v>
      </c>
      <c r="BR850" s="15">
        <f t="shared" ca="1" si="494"/>
        <v>3175.5008426552354</v>
      </c>
      <c r="BS850" s="15">
        <f t="shared" ca="1" si="495"/>
        <v>4299.7316250314288</v>
      </c>
      <c r="BT850" s="15">
        <f t="shared" ca="1" si="496"/>
        <v>6524.9369600714708</v>
      </c>
      <c r="BU850" s="15">
        <f t="shared" ca="1" si="497"/>
        <v>8725.719200925354</v>
      </c>
      <c r="BV850" s="15">
        <f t="shared" ca="1" si="498"/>
        <v>14161.563704158341</v>
      </c>
      <c r="BW850" s="15">
        <f t="shared" ca="1" si="499"/>
        <v>26306.451534028576</v>
      </c>
      <c r="BX850" s="15">
        <f t="shared" ca="1" si="500"/>
        <v>34197.134091581713</v>
      </c>
      <c r="BY850" s="15">
        <f t="shared" ca="1" si="501"/>
        <v>54055.873183492964</v>
      </c>
      <c r="BZ850" s="15">
        <f t="shared" ca="1" si="502"/>
        <v>73593.838897566471</v>
      </c>
      <c r="CA850" s="15">
        <f t="shared" ca="1" si="503"/>
        <v>114204.03089063536</v>
      </c>
      <c r="CB850" s="15">
        <f ca="1">(AU850*DCF!C$10-DCF!C$5*MAX(AU850*DCF!C$10,0)-MAX(AU850-Inputs!$B$6,0)/Inputs!$B$10)*DCF!C$6</f>
        <v>1039.7278164582042</v>
      </c>
      <c r="CC850" s="15">
        <f ca="1">(AV850*DCF!D$10-DCF!D$5*MAX(AV850*DCF!D$10,0)-MAX(AV850-AU850,0)/Inputs!$B$10)*DCF!D$6</f>
        <v>986.74605609416358</v>
      </c>
      <c r="CD850" s="15">
        <f ca="1">(AW850*DCF!E$10-DCF!E$5*MAX(AW850*DCF!E$10,0)-MAX(AW850-AV850,0)/Inputs!$B$10)*DCF!E$6</f>
        <v>1181.1742526736314</v>
      </c>
      <c r="CE850" s="15">
        <f ca="1">(AX850*DCF!F$10-DCF!F$5*MAX(AX850*DCF!F$10,0)-MAX(AX850-AW850,0)/Inputs!$B$10)*DCF!F$6</f>
        <v>1499.8061394124811</v>
      </c>
      <c r="CF850" s="15">
        <f ca="1">(AY850*DCF!G$10-DCF!G$5*MAX(AY850*DCF!G$10,0)-MAX(AY850-AX850,0)/Inputs!$B$10)*DCF!G$6</f>
        <v>1835.8804308245856</v>
      </c>
      <c r="CG850" s="15">
        <f ca="1">(AZ850*DCF!H$10-DCF!H$5*MAX(AZ850*DCF!H$10,0)-MAX(AZ850-AY850,0)/Inputs!$B$10)*DCF!H$6</f>
        <v>2228.998908055944</v>
      </c>
      <c r="CH850" s="15">
        <f ca="1">(BA850*DCF!I$10-DCF!I$5*MAX(BA850*DCF!I$10,0)-MAX(BA850-AZ850,0)/Inputs!$B$10)*DCF!I$6</f>
        <v>2689.4486736541912</v>
      </c>
      <c r="CI850" s="15">
        <f ca="1">(BB850*DCF!J$10-DCF!J$5*MAX(BB850*DCF!J$10,0)-MAX(BB850-BA850,0)/Inputs!$B$10)*DCF!J$6</f>
        <v>3001.951130394772</v>
      </c>
      <c r="CJ850" s="15">
        <f ca="1">(BC850*DCF!K$10-DCF!K$5*MAX(BC850*DCF!K$10,0)-MAX(BC850-BB850,0)/Inputs!$B$10)*DCF!K$6</f>
        <v>3584.5509308528713</v>
      </c>
      <c r="CK850" s="15">
        <f ca="1">(BD850*DCF!L$10-DCF!L$5*MAX(BD850*DCF!L$10,0)-MAX(BD850-BC850,0)/Inputs!$B$10)*DCF!L$6</f>
        <v>4543.7151167476213</v>
      </c>
      <c r="CL850" s="15">
        <f ca="1">(BE850*DCF!M$10-DCF!M$5*MAX(BE850*DCF!M$10,0)-MAX(BE850-BD850,0)/Inputs!$B$10)*DCF!M$6</f>
        <v>5857.5657002879771</v>
      </c>
      <c r="CM850" s="15">
        <f ca="1">(BF850*DCF!C$28-DCF!C$5*MAX(BF850*DCF!C$28,0)-MAX(BF850-Inputs!$B$13,0)/Inputs!$B$17)*DCF!C$6</f>
        <v>3528.8944340215994</v>
      </c>
      <c r="CN850" s="15">
        <f ca="1">(BG850*DCF!D$28-DCF!D$5*MAX(BG850*DCF!D$28,0)-MAX(BG850-BF850,0)/Inputs!$B$17)*DCF!D$6</f>
        <v>3728.1622780049379</v>
      </c>
      <c r="CO850" s="15">
        <f ca="1">(BH850*DCF!E$28-DCF!E$5*MAX(BH850*DCF!E$28,0)-MAX(BH850-BG850,0)/Inputs!$B$17)*DCF!E$6</f>
        <v>5232.529281814318</v>
      </c>
      <c r="CP850" s="15">
        <f ca="1">(BI850*DCF!F$28-DCF!F$5*MAX(BI850*DCF!F$28,0)-MAX(BI850-BH850,0)/Inputs!$B$17)*DCF!F$6</f>
        <v>8311.0632363899658</v>
      </c>
      <c r="CQ850" s="15">
        <f ca="1">(BJ850*DCF!G$28-DCF!G$5*MAX(BJ850*DCF!G$28,0)-MAX(BJ850-BI850,0)/Inputs!$B$17)*DCF!G$6</f>
        <v>8818.8181932987172</v>
      </c>
      <c r="CR850" s="15">
        <f ca="1">(BK850*DCF!H$28-DCF!H$5*MAX(BK850*DCF!H$28,0)-MAX(BK850-BJ850,0)/Inputs!$B$17)*DCF!H$6</f>
        <v>8588.7961717520302</v>
      </c>
      <c r="CS850" s="15">
        <f ca="1">(BL850*DCF!I$28-DCF!I$5*MAX(BL850*DCF!I$28,0)-MAX(BL850-BK850,0)/Inputs!$B$17)*DCF!I$6</f>
        <v>8690.4520978983765</v>
      </c>
      <c r="CT850" s="15">
        <f ca="1">(BM850*DCF!J$28-DCF!J$5*MAX(BM850*DCF!J$28,0)-MAX(BM850-BL850,0)/Inputs!$B$17)*DCF!J$6</f>
        <v>9008.1522185647682</v>
      </c>
      <c r="CU850" s="15">
        <f ca="1">(BN850*DCF!K$28-DCF!K$5*MAX(BN850*DCF!K$28,0)-MAX(BN850-BM850,0)/Inputs!$B$17)*DCF!K$6</f>
        <v>10659.540848809747</v>
      </c>
      <c r="CV850" s="15">
        <f ca="1">(BO850*DCF!L$28-DCF!L$5*MAX(BO850*DCF!L$28,0)-MAX(BO850-BN850,0)/Inputs!$B$17)*DCF!L$6</f>
        <v>12464.635994384786</v>
      </c>
      <c r="CW850" s="15">
        <f ca="1">(BP850*DCF!M$28-DCF!M$5*MAX(BP850*DCF!M$28,0)-MAX(BP850-BO850,0)/Inputs!$B$17)*DCF!M$6</f>
        <v>13347.855500311456</v>
      </c>
      <c r="CX850" s="15">
        <f ca="1">(BQ850*DCF!C$46-DCF!C$5*MAX(BQ850*DCF!C$46,0)-MAX(BQ850-Inputs!$B$20,0)/Inputs!$B$24)*DCF!C$6</f>
        <v>-466.90303969238624</v>
      </c>
      <c r="CY850" s="15">
        <f ca="1">(BR850*DCF!D$46-DCF!D$5*MAX(BR850*DCF!D$46,0)-MAX(BR850-BQ850,0)/Inputs!$B$24)*DCF!D$6</f>
        <v>-1034.305380198005</v>
      </c>
      <c r="CZ850" s="15">
        <f ca="1">(BS850*DCF!E$46-DCF!E$5*MAX(BS850*DCF!E$46,0)-MAX(BS850-BR850,0)/Inputs!$B$24)*DCF!E$6</f>
        <v>-951.59157588318192</v>
      </c>
      <c r="DA850" s="15">
        <f ca="1">(BT850*DCF!F$46-DCF!F$5*MAX(BT850*DCF!F$46,0)-MAX(BT850-BS850,0)/Inputs!$B$24)*DCF!F$6</f>
        <v>-1285.4547698255931</v>
      </c>
      <c r="DB850" s="15">
        <f ca="1">(BU850*DCF!G$46-DCF!G$5*MAX(BU850*DCF!G$46,0)-MAX(BU850-BT850,0)/Inputs!$B$24)*DCF!G$6</f>
        <v>-1033.8156176784908</v>
      </c>
      <c r="DC850" s="15">
        <f ca="1">(BV850*DCF!H$46-DCF!H$5*MAX(BV850*DCF!H$46,0)-MAX(BV850-BU850,0)/Inputs!$B$24)*DCF!H$6</f>
        <v>-1689.1553734077936</v>
      </c>
      <c r="DD850" s="15">
        <f ca="1">(BW850*DCF!I$46-DCF!I$5*MAX(BW850*DCF!I$46,0)-MAX(BW850-BV850,0)/Inputs!$B$24)*DCF!I$6</f>
        <v>-2878.7697705345149</v>
      </c>
      <c r="DE850" s="15">
        <f ca="1">(BX850*DCF!J$46-DCF!J$5*MAX(BX850*DCF!J$46,0)-MAX(BX850-BW850,0)/Inputs!$B$24)*DCF!J$6</f>
        <v>-658.00491779429035</v>
      </c>
      <c r="DF850" s="15">
        <f ca="1">(BY850*DCF!K$46-DCF!K$5*MAX(BY850*DCF!K$46,0)-MAX(BY850-BX850,0)/Inputs!$B$24)*DCF!K$6</f>
        <v>-1777.0103704750102</v>
      </c>
      <c r="DG850" s="15">
        <f ca="1">(BZ850*DCF!L$46-DCF!L$5*MAX(BZ850*DCF!L$46,0)-MAX(BZ850-BY850,0)/Inputs!$B$24)*DCF!L$6</f>
        <v>665.69545042998561</v>
      </c>
      <c r="DH850" s="15">
        <f ca="1">(CA850*DCF!M$46-DCF!M$5*MAX(CA850*DCF!M$46,0)-MAX(CA850-BZ850,0)/Inputs!$B$24)*DCF!M$6</f>
        <v>463.33534853252405</v>
      </c>
      <c r="DI850" s="15">
        <f ca="1">SUM(CB850:CL850)+BE850*DCF!M$10*(1+Inputs!$B$30)*(1-Inputs!$B$33)*(1-Inputs!$B$30/Inputs!$B$31)/(Inputs!$B$29-Inputs!$B$30)*DCF!M$6</f>
        <v>171196.1245637206</v>
      </c>
      <c r="DJ850" s="15">
        <f ca="1">SUM(CM850:CW850)+BP850*DCF!M$28*(1+Inputs!$B$30)*(1-Inputs!$B$33)*(1-Inputs!$B$30/Inputs!$B$31)/(Inputs!$B$29-Inputs!$B$30)*DCF!M$6</f>
        <v>383469.23553447227</v>
      </c>
      <c r="DK850" s="15">
        <f ca="1">SUM(CX850:DH850)+CA850*DCF!M$46*(1+Inputs!$B$30)*(1-Inputs!$B$33)*(1-Inputs!$B$30/Inputs!$B$31)/(Inputs!$B$29-Inputs!$B$30)*DCF!M$6</f>
        <v>165926.98007269789</v>
      </c>
      <c r="DM850" s="15">
        <f ca="1">DI850+DJ850+DK850+Inputs!$B$34+Inputs!$B$36-Inputs!$B$35</f>
        <v>797443.34017089079</v>
      </c>
    </row>
    <row r="851" spans="1:117" x14ac:dyDescent="0.75">
      <c r="A851" s="11">
        <v>838</v>
      </c>
      <c r="C851" s="23">
        <f t="shared" ca="1" si="473"/>
        <v>-0.83325962430369627</v>
      </c>
      <c r="D851" s="23">
        <f t="shared" ca="1" si="473"/>
        <v>-0.59919112948362729</v>
      </c>
      <c r="E851" s="23">
        <f t="shared" ca="1" si="473"/>
        <v>0.44546909874351509</v>
      </c>
      <c r="F851" s="23">
        <f t="shared" ca="1" si="473"/>
        <v>-0.4558189067645419</v>
      </c>
      <c r="G851" s="23">
        <f t="shared" ca="1" si="473"/>
        <v>1.500289396368917</v>
      </c>
      <c r="H851" s="23">
        <f t="shared" ca="1" si="473"/>
        <v>0.31876996877532426</v>
      </c>
      <c r="I851" s="23">
        <f t="shared" ca="1" si="473"/>
        <v>-0.22501578466083541</v>
      </c>
      <c r="J851" s="23">
        <f t="shared" ca="1" si="473"/>
        <v>0.74260242793565912</v>
      </c>
      <c r="K851" s="23">
        <f t="shared" ca="1" si="473"/>
        <v>0.81461023699481294</v>
      </c>
      <c r="L851" s="23">
        <f t="shared" ca="1" si="473"/>
        <v>0.64904118718316151</v>
      </c>
      <c r="M851" s="23">
        <f t="shared" ca="1" si="473"/>
        <v>0.1640531500198146</v>
      </c>
      <c r="N851" s="23">
        <f ca="1">SQRT(Inputs!$B$38)*C851+SQRT(1-Inputs!$B$38)*_xlfn.NORM.S.INV(RAND())</f>
        <v>-2.1655890187399547</v>
      </c>
      <c r="O851" s="23">
        <f ca="1">SQRT(Inputs!$B$38)*D851+SQRT(1-Inputs!$B$38)*_xlfn.NORM.S.INV(RAND())</f>
        <v>-0.67794882582613991</v>
      </c>
      <c r="P851" s="23">
        <f ca="1">SQRT(Inputs!$B$38)*E851+SQRT(1-Inputs!$B$38)*_xlfn.NORM.S.INV(RAND())</f>
        <v>-1.1527895587781085</v>
      </c>
      <c r="Q851" s="23">
        <f ca="1">SQRT(Inputs!$B$38)*F851+SQRT(1-Inputs!$B$38)*_xlfn.NORM.S.INV(RAND())</f>
        <v>-2.4087183791546285E-4</v>
      </c>
      <c r="R851" s="23">
        <f ca="1">SQRT(Inputs!$B$38)*G851+SQRT(1-Inputs!$B$38)*_xlfn.NORM.S.INV(RAND())</f>
        <v>0.26260402983411901</v>
      </c>
      <c r="S851" s="23">
        <f ca="1">SQRT(Inputs!$B$38)*H851+SQRT(1-Inputs!$B$38)*_xlfn.NORM.S.INV(RAND())</f>
        <v>0.43333268005971781</v>
      </c>
      <c r="T851" s="23">
        <f ca="1">SQRT(Inputs!$B$38)*I851+SQRT(1-Inputs!$B$38)*_xlfn.NORM.S.INV(RAND())</f>
        <v>-0.45784022341975578</v>
      </c>
      <c r="U851" s="23">
        <f ca="1">SQRT(Inputs!$B$38)*J851+SQRT(1-Inputs!$B$38)*_xlfn.NORM.S.INV(RAND())</f>
        <v>0.89932839609414694</v>
      </c>
      <c r="V851" s="23">
        <f ca="1">SQRT(Inputs!$B$38)*K851+SQRT(1-Inputs!$B$38)*_xlfn.NORM.S.INV(RAND())</f>
        <v>0.36345856675204463</v>
      </c>
      <c r="W851" s="23">
        <f ca="1">SQRT(Inputs!$B$38)*L851+SQRT(1-Inputs!$B$38)*_xlfn.NORM.S.INV(RAND())</f>
        <v>2.2687981908336221</v>
      </c>
      <c r="X851" s="23">
        <f ca="1">SQRT(Inputs!$B$38)*M851+SQRT(1-Inputs!$B$38)*_xlfn.NORM.S.INV(RAND())</f>
        <v>-0.34815877732176753</v>
      </c>
      <c r="Y851" s="23">
        <f ca="1">SQRT(Inputs!$B$38)*C851+SQRT(1-Inputs!$B$38)*_xlfn.NORM.S.INV(RAND())</f>
        <v>-1.7649527556653317</v>
      </c>
      <c r="Z851" s="23">
        <f ca="1">SQRT(Inputs!$B$38)*D851+SQRT(1-Inputs!$B$38)*_xlfn.NORM.S.INV(RAND())</f>
        <v>0.23569647797325272</v>
      </c>
      <c r="AA851" s="23">
        <f ca="1">SQRT(Inputs!$B$38)*E851+SQRT(1-Inputs!$B$38)*_xlfn.NORM.S.INV(RAND())</f>
        <v>-1.0335376229777014</v>
      </c>
      <c r="AB851" s="23">
        <f ca="1">SQRT(Inputs!$B$38)*F851+SQRT(1-Inputs!$B$38)*_xlfn.NORM.S.INV(RAND())</f>
        <v>-1.2008414782263215</v>
      </c>
      <c r="AC851" s="23">
        <f ca="1">SQRT(Inputs!$B$38)*G851+SQRT(1-Inputs!$B$38)*_xlfn.NORM.S.INV(RAND())</f>
        <v>-1.0235712251187117</v>
      </c>
      <c r="AD851" s="23">
        <f ca="1">SQRT(Inputs!$B$38)*H851+SQRT(1-Inputs!$B$38)*_xlfn.NORM.S.INV(RAND())</f>
        <v>1.1564209492802948</v>
      </c>
      <c r="AE851" s="23">
        <f ca="1">SQRT(Inputs!$B$38)*I851+SQRT(1-Inputs!$B$38)*_xlfn.NORM.S.INV(RAND())</f>
        <v>0.39867713138270111</v>
      </c>
      <c r="AF851" s="23">
        <f ca="1">SQRT(Inputs!$B$38)*J851+SQRT(1-Inputs!$B$38)*_xlfn.NORM.S.INV(RAND())</f>
        <v>-0.34394054914715072</v>
      </c>
      <c r="AG851" s="23">
        <f ca="1">SQRT(Inputs!$B$38)*K851+SQRT(1-Inputs!$B$38)*_xlfn.NORM.S.INV(RAND())</f>
        <v>1.6142315073791729</v>
      </c>
      <c r="AH851" s="23">
        <f ca="1">SQRT(Inputs!$B$38)*L851+SQRT(1-Inputs!$B$38)*_xlfn.NORM.S.INV(RAND())</f>
        <v>-0.53704179050434342</v>
      </c>
      <c r="AI851" s="23">
        <f ca="1">SQRT(Inputs!$B$38)*M851+SQRT(1-Inputs!$B$38)*_xlfn.NORM.S.INV(RAND())</f>
        <v>5.376337807244802E-2</v>
      </c>
      <c r="AJ851" s="23">
        <f ca="1">SQRT(Inputs!$B$38)*C851+SQRT(1-Inputs!$B$38)*_xlfn.NORM.S.INV(RAND())</f>
        <v>0.24442672643192298</v>
      </c>
      <c r="AK851" s="23">
        <f ca="1">SQRT(Inputs!$B$38)*D851+SQRT(1-Inputs!$B$38)*_xlfn.NORM.S.INV(RAND())</f>
        <v>0.39998207301238048</v>
      </c>
      <c r="AL851" s="23">
        <f ca="1">SQRT(Inputs!$B$38)*E851+SQRT(1-Inputs!$B$38)*_xlfn.NORM.S.INV(RAND())</f>
        <v>-0.71214884331513018</v>
      </c>
      <c r="AM851" s="23">
        <f ca="1">SQRT(Inputs!$B$38)*F851+SQRT(1-Inputs!$B$38)*_xlfn.NORM.S.INV(RAND())</f>
        <v>-0.44125865377097762</v>
      </c>
      <c r="AN851" s="23">
        <f ca="1">SQRT(Inputs!$B$38)*G851+SQRT(1-Inputs!$B$38)*_xlfn.NORM.S.INV(RAND())</f>
        <v>1.7460015696260764</v>
      </c>
      <c r="AO851" s="23">
        <f ca="1">SQRT(Inputs!$B$38)*H851+SQRT(1-Inputs!$B$38)*_xlfn.NORM.S.INV(RAND())</f>
        <v>-0.56656870414491411</v>
      </c>
      <c r="AP851" s="23">
        <f ca="1">SQRT(Inputs!$B$38)*I851+SQRT(1-Inputs!$B$38)*_xlfn.NORM.S.INV(RAND())</f>
        <v>6.5514494407252724E-2</v>
      </c>
      <c r="AQ851" s="23">
        <f ca="1">SQRT(Inputs!$B$38)*J851+SQRT(1-Inputs!$B$38)*_xlfn.NORM.S.INV(RAND())</f>
        <v>1.134683112053128</v>
      </c>
      <c r="AR851" s="23">
        <f ca="1">SQRT(Inputs!$B$38)*K851+SQRT(1-Inputs!$B$38)*_xlfn.NORM.S.INV(RAND())</f>
        <v>0.42889939298248869</v>
      </c>
      <c r="AS851" s="23">
        <f ca="1">SQRT(Inputs!$B$38)*L851+SQRT(1-Inputs!$B$38)*_xlfn.NORM.S.INV(RAND())</f>
        <v>-0.4763419491052398</v>
      </c>
      <c r="AT851" s="23">
        <f ca="1">SQRT(Inputs!$B$38)*M851+SQRT(1-Inputs!$B$38)*_xlfn.NORM.S.INV(RAND())</f>
        <v>-0.76905310481921341</v>
      </c>
      <c r="AU851" s="15">
        <f ca="1">Inputs!$B$6*EXP($B$8-0.5*C$5^2+C$5*N851)</f>
        <v>3494.9063604322087</v>
      </c>
      <c r="AV851" s="15">
        <f t="shared" ca="1" si="474"/>
        <v>3850.5241807890729</v>
      </c>
      <c r="AW851" s="15">
        <f t="shared" ca="1" si="475"/>
        <v>4018.928463447412</v>
      </c>
      <c r="AX851" s="15">
        <f t="shared" ca="1" si="476"/>
        <v>4906.560541677879</v>
      </c>
      <c r="AY851" s="15">
        <f t="shared" ca="1" si="477"/>
        <v>6183.0677967757902</v>
      </c>
      <c r="AZ851" s="15">
        <f t="shared" ca="1" si="478"/>
        <v>7931.6560156795113</v>
      </c>
      <c r="BA851" s="15">
        <f t="shared" ca="1" si="479"/>
        <v>9252.1844955261749</v>
      </c>
      <c r="BB851" s="15">
        <f t="shared" ca="1" si="480"/>
        <v>12395.533276516826</v>
      </c>
      <c r="BC851" s="15">
        <f t="shared" ca="1" si="481"/>
        <v>15723.460250074268</v>
      </c>
      <c r="BD851" s="15">
        <f t="shared" ca="1" si="482"/>
        <v>23816.542610930352</v>
      </c>
      <c r="BE851" s="15">
        <f t="shared" ca="1" si="483"/>
        <v>28273.197486989717</v>
      </c>
      <c r="BF851" s="15">
        <f ca="1">Inputs!$B$13*EXP($B$9-0.5*C$6^2+C$6*Y851)</f>
        <v>9747.551690026401</v>
      </c>
      <c r="BG851" s="15">
        <f t="shared" ca="1" si="484"/>
        <v>12395.809898113619</v>
      </c>
      <c r="BH851" s="15">
        <f t="shared" ca="1" si="485"/>
        <v>12759.511310974367</v>
      </c>
      <c r="BI851" s="15">
        <f t="shared" ca="1" si="486"/>
        <v>12983.653681890286</v>
      </c>
      <c r="BJ851" s="15">
        <f t="shared" ca="1" si="487"/>
        <v>13733.685929231295</v>
      </c>
      <c r="BK851" s="15">
        <f t="shared" ca="1" si="488"/>
        <v>19729.515914627893</v>
      </c>
      <c r="BL851" s="15">
        <f t="shared" ca="1" si="489"/>
        <v>25520.362974185959</v>
      </c>
      <c r="BM851" s="15">
        <f t="shared" ca="1" si="490"/>
        <v>30057.920520780786</v>
      </c>
      <c r="BN851" s="15">
        <f t="shared" ca="1" si="491"/>
        <v>44857.077961518124</v>
      </c>
      <c r="BO851" s="15">
        <f t="shared" ca="1" si="492"/>
        <v>51851.937556270619</v>
      </c>
      <c r="BP851" s="15">
        <f t="shared" ca="1" si="493"/>
        <v>64209.946943082999</v>
      </c>
      <c r="BQ851" s="15">
        <f ca="1">Inputs!$B$20*EXP($B$10-0.5*C$7^2+C$7*AJ851)</f>
        <v>4677.9844080110524</v>
      </c>
      <c r="BR851" s="15">
        <f t="shared" ca="1" si="494"/>
        <v>7207.1613596883835</v>
      </c>
      <c r="BS851" s="15">
        <f t="shared" ca="1" si="495"/>
        <v>8043.8774790214975</v>
      </c>
      <c r="BT851" s="15">
        <f t="shared" ca="1" si="496"/>
        <v>9878.4519767784277</v>
      </c>
      <c r="BU851" s="15">
        <f t="shared" ca="1" si="497"/>
        <v>20887.918227590599</v>
      </c>
      <c r="BV851" s="15">
        <f t="shared" ca="1" si="498"/>
        <v>25578.550745474211</v>
      </c>
      <c r="BW851" s="15">
        <f t="shared" ca="1" si="499"/>
        <v>36191.800280093252</v>
      </c>
      <c r="BX851" s="15">
        <f t="shared" ca="1" si="500"/>
        <v>63549.701644353816</v>
      </c>
      <c r="BY851" s="15">
        <f t="shared" ca="1" si="501"/>
        <v>96658.953109571521</v>
      </c>
      <c r="BZ851" s="15">
        <f t="shared" ca="1" si="502"/>
        <v>124254.72454290772</v>
      </c>
      <c r="CA851" s="15">
        <f t="shared" ca="1" si="503"/>
        <v>152245.3873921237</v>
      </c>
      <c r="CB851" s="15">
        <f ca="1">(AU851*DCF!C$10-DCF!C$5*MAX(AU851*DCF!C$10,0)-MAX(AU851-Inputs!$B$6,0)/Inputs!$B$10)*DCF!C$6</f>
        <v>897.52381195227144</v>
      </c>
      <c r="CC851" s="15">
        <f ca="1">(AV851*DCF!D$10-DCF!D$5*MAX(AV851*DCF!D$10,0)-MAX(AV851-AU851,0)/Inputs!$B$10)*DCF!D$6</f>
        <v>851.83108430780658</v>
      </c>
      <c r="CD851" s="15">
        <f ca="1">(AW851*DCF!E$10-DCF!E$5*MAX(AW851*DCF!E$10,0)-MAX(AW851-AV851,0)/Inputs!$B$10)*DCF!E$6</f>
        <v>889.97498789479732</v>
      </c>
      <c r="CE851" s="15">
        <f ca="1">(AX851*DCF!F$10-DCF!F$5*MAX(AX851*DCF!F$10,0)-MAX(AX851-AW851,0)/Inputs!$B$10)*DCF!F$6</f>
        <v>886.40011824547435</v>
      </c>
      <c r="CF851" s="15">
        <f ca="1">(AY851*DCF!G$10-DCF!G$5*MAX(AY851*DCF!G$10,0)-MAX(AY851-AX851,0)/Inputs!$B$10)*DCF!G$6</f>
        <v>1028.5915977706543</v>
      </c>
      <c r="CG851" s="15">
        <f ca="1">(AZ851*DCF!H$10-DCF!H$5*MAX(AZ851*DCF!H$10,0)-MAX(AZ851-AY851,0)/Inputs!$B$10)*DCF!H$6</f>
        <v>1229.4435188226189</v>
      </c>
      <c r="CH851" s="15">
        <f ca="1">(BA851*DCF!I$10-DCF!I$5*MAX(BA851*DCF!I$10,0)-MAX(BA851-AZ851,0)/Inputs!$B$10)*DCF!I$6</f>
        <v>1473.423648782343</v>
      </c>
      <c r="CI851" s="15">
        <f ca="1">(BB851*DCF!J$10-DCF!J$5*MAX(BB851*DCF!J$10,0)-MAX(BB851-BA851,0)/Inputs!$B$10)*DCF!J$6</f>
        <v>1650.7795623790219</v>
      </c>
      <c r="CJ851" s="15">
        <f ca="1">(BC851*DCF!K$10-DCF!K$5*MAX(BC851*DCF!K$10,0)-MAX(BC851-BB851,0)/Inputs!$B$10)*DCF!K$6</f>
        <v>2065.365464096185</v>
      </c>
      <c r="CK851" s="15">
        <f ca="1">(BD851*DCF!L$10-DCF!L$5*MAX(BD851*DCF!L$10,0)-MAX(BD851-BC851,0)/Inputs!$B$10)*DCF!L$6</f>
        <v>2545.4209326369914</v>
      </c>
      <c r="CL851" s="15">
        <f ca="1">(BE851*DCF!M$10-DCF!M$5*MAX(BE851*DCF!M$10,0)-MAX(BE851-BD851,0)/Inputs!$B$10)*DCF!M$6</f>
        <v>3457.3188083775726</v>
      </c>
      <c r="CM851" s="15">
        <f ca="1">(BF851*DCF!C$28-DCF!C$5*MAX(BF851*DCF!C$28,0)-MAX(BF851-Inputs!$B$13,0)/Inputs!$B$17)*DCF!C$6</f>
        <v>2974.8888501044439</v>
      </c>
      <c r="CN851" s="15">
        <f ca="1">(BG851*DCF!D$28-DCF!D$5*MAX(BG851*DCF!D$28,0)-MAX(BG851-BF851,0)/Inputs!$B$17)*DCF!D$6</f>
        <v>3085.8570121774997</v>
      </c>
      <c r="CO851" s="15">
        <f ca="1">(BH851*DCF!E$28-DCF!E$5*MAX(BH851*DCF!E$28,0)-MAX(BH851-BG851,0)/Inputs!$B$17)*DCF!E$6</f>
        <v>3542.0402625803604</v>
      </c>
      <c r="CP851" s="15">
        <f ca="1">(BI851*DCF!F$28-DCF!F$5*MAX(BI851*DCF!F$28,0)-MAX(BI851-BH851,0)/Inputs!$B$17)*DCF!F$6</f>
        <v>3483.9113125314329</v>
      </c>
      <c r="CQ851" s="15">
        <f ca="1">(BJ851*DCF!G$28-DCF!G$5*MAX(BJ851*DCF!G$28,0)-MAX(BJ851-BI851,0)/Inputs!$B$17)*DCF!G$6</f>
        <v>3437.160996925089</v>
      </c>
      <c r="CR851" s="15">
        <f ca="1">(BK851*DCF!H$28-DCF!H$5*MAX(BK851*DCF!H$28,0)-MAX(BK851-BJ851,0)/Inputs!$B$17)*DCF!H$6</f>
        <v>3947.7432406227294</v>
      </c>
      <c r="CS851" s="15">
        <f ca="1">(BL851*DCF!I$28-DCF!I$5*MAX(BL851*DCF!I$28,0)-MAX(BL851-BK851,0)/Inputs!$B$17)*DCF!I$6</f>
        <v>5170.0267768577542</v>
      </c>
      <c r="CT851" s="15">
        <f ca="1">(BM851*DCF!J$28-DCF!J$5*MAX(BM851*DCF!J$28,0)-MAX(BM851-BL851,0)/Inputs!$B$17)*DCF!J$6</f>
        <v>6103.7685130533064</v>
      </c>
      <c r="CU851" s="15">
        <f ca="1">(BN851*DCF!K$28-DCF!K$5*MAX(BN851*DCF!K$28,0)-MAX(BN851-BM851,0)/Inputs!$B$17)*DCF!K$6</f>
        <v>7660.3630842225675</v>
      </c>
      <c r="CV851" s="15">
        <f ca="1">(BO851*DCF!L$28-DCF!L$5*MAX(BO851*DCF!L$28,0)-MAX(BO851-BN851,0)/Inputs!$B$17)*DCF!L$6</f>
        <v>9554.0698811152342</v>
      </c>
      <c r="CW851" s="15">
        <f ca="1">(BP851*DCF!M$28-DCF!M$5*MAX(BP851*DCF!M$28,0)-MAX(BP851-BO851,0)/Inputs!$B$17)*DCF!M$6</f>
        <v>10789.3794452236</v>
      </c>
      <c r="CX851" s="15">
        <f ca="1">(BQ851*DCF!C$46-DCF!C$5*MAX(BQ851*DCF!C$46,0)-MAX(BQ851-Inputs!$B$20,0)/Inputs!$B$24)*DCF!C$6</f>
        <v>-1762.5758023171263</v>
      </c>
      <c r="CY851" s="15">
        <f ca="1">(BR851*DCF!D$46-DCF!D$5*MAX(BR851*DCF!D$46,0)-MAX(BR851-BQ851,0)/Inputs!$B$24)*DCF!D$6</f>
        <v>-2309.2731821291641</v>
      </c>
      <c r="CZ851" s="15">
        <f ca="1">(BS851*DCF!E$46-DCF!E$5*MAX(BS851*DCF!E$46,0)-MAX(BS851-BR851,0)/Inputs!$B$24)*DCF!E$6</f>
        <v>-1281.0129771464344</v>
      </c>
      <c r="DA851" s="15">
        <f ca="1">(BT851*DCF!F$46-DCF!F$5*MAX(BT851*DCF!F$46,0)-MAX(BT851-BS851,0)/Inputs!$B$24)*DCF!F$6</f>
        <v>-1387.4378992439715</v>
      </c>
      <c r="DB851" s="15">
        <f ca="1">(BU851*DCF!G$46-DCF!G$5*MAX(BU851*DCF!G$46,0)-MAX(BU851-BT851,0)/Inputs!$B$24)*DCF!G$6</f>
        <v>-4405.995225968818</v>
      </c>
      <c r="DC851" s="15">
        <f ca="1">(BV851*DCF!H$46-DCF!H$5*MAX(BV851*DCF!H$46,0)-MAX(BV851-BU851,0)/Inputs!$B$24)*DCF!H$6</f>
        <v>-1457.5853149500647</v>
      </c>
      <c r="DD851" s="15">
        <f ca="1">(BW851*DCF!I$46-DCF!I$5*MAX(BW851*DCF!I$46,0)-MAX(BW851-BV851,0)/Inputs!$B$24)*DCF!I$6</f>
        <v>-2210.7897076530035</v>
      </c>
      <c r="DE851" s="15">
        <f ca="1">(BX851*DCF!J$46-DCF!J$5*MAX(BX851*DCF!J$46,0)-MAX(BX851-BW851,0)/Inputs!$B$24)*DCF!J$6</f>
        <v>-4589.1342805986333</v>
      </c>
      <c r="DF851" s="15">
        <f ca="1">(BY851*DCF!K$46-DCF!K$5*MAX(BY851*DCF!K$46,0)-MAX(BY851-BX851,0)/Inputs!$B$24)*DCF!K$6</f>
        <v>-2589.4029662798439</v>
      </c>
      <c r="DG851" s="15">
        <f ca="1">(BZ851*DCF!L$46-DCF!L$5*MAX(BZ851*DCF!L$46,0)-MAX(BZ851-BY851,0)/Inputs!$B$24)*DCF!L$6</f>
        <v>2344.1402324355959</v>
      </c>
      <c r="DH851" s="15">
        <f ca="1">(CA851*DCF!M$46-DCF!M$5*MAX(CA851*DCF!M$46,0)-MAX(CA851-BZ851,0)/Inputs!$B$24)*DCF!M$6</f>
        <v>6083.8191565519373</v>
      </c>
      <c r="DI851" s="15">
        <f ca="1">SUM(CB851:CL851)+BE851*DCF!M$10*(1+Inputs!$B$30)*(1-Inputs!$B$33)*(1-Inputs!$B$30/Inputs!$B$31)/(Inputs!$B$29-Inputs!$B$30)*DCF!M$6</f>
        <v>95660.756015889594</v>
      </c>
      <c r="DJ851" s="15">
        <f ca="1">SUM(CM851:CW851)+BP851*DCF!M$28*(1+Inputs!$B$30)*(1-Inputs!$B$33)*(1-Inputs!$B$30/Inputs!$B$31)/(Inputs!$B$29-Inputs!$B$30)*DCF!M$6</f>
        <v>298012.05128374277</v>
      </c>
      <c r="DK851" s="15">
        <f ca="1">SUM(CX851:DH851)+CA851*DCF!M$46*(1+Inputs!$B$30)*(1-Inputs!$B$33)*(1-Inputs!$B$30/Inputs!$B$31)/(Inputs!$B$29-Inputs!$B$30)*DCF!M$6</f>
        <v>221824.15555998299</v>
      </c>
      <c r="DM851" s="15">
        <f ca="1">DI851+DJ851+DK851+Inputs!$B$34+Inputs!$B$36-Inputs!$B$35</f>
        <v>692347.96285961533</v>
      </c>
    </row>
    <row r="852" spans="1:117" x14ac:dyDescent="0.75">
      <c r="A852" s="11">
        <v>839</v>
      </c>
      <c r="C852" s="23">
        <f t="shared" ca="1" si="473"/>
        <v>1.9707406124445241</v>
      </c>
      <c r="D852" s="23">
        <f t="shared" ca="1" si="473"/>
        <v>-0.88765954892171151</v>
      </c>
      <c r="E852" s="23">
        <f t="shared" ca="1" si="473"/>
        <v>0.16531282380336623</v>
      </c>
      <c r="F852" s="23">
        <f t="shared" ca="1" si="473"/>
        <v>-0.82556585815343209</v>
      </c>
      <c r="G852" s="23">
        <f t="shared" ca="1" si="473"/>
        <v>-0.14569321096614821</v>
      </c>
      <c r="H852" s="23">
        <f t="shared" ca="1" si="473"/>
        <v>-1.2398939289861837</v>
      </c>
      <c r="I852" s="23">
        <f t="shared" ca="1" si="473"/>
        <v>-0.95713131544534236</v>
      </c>
      <c r="J852" s="23">
        <f t="shared" ca="1" si="473"/>
        <v>-1.3244725866829947</v>
      </c>
      <c r="K852" s="23">
        <f t="shared" ca="1" si="473"/>
        <v>-1.6154823364648638</v>
      </c>
      <c r="L852" s="23">
        <f t="shared" ca="1" si="473"/>
        <v>-0.15801731658060611</v>
      </c>
      <c r="M852" s="23">
        <f t="shared" ca="1" si="473"/>
        <v>-0.1218634171575108</v>
      </c>
      <c r="N852" s="23">
        <f ca="1">SQRT(Inputs!$B$38)*C852+SQRT(1-Inputs!$B$38)*_xlfn.NORM.S.INV(RAND())</f>
        <v>0.80951078206081251</v>
      </c>
      <c r="O852" s="23">
        <f ca="1">SQRT(Inputs!$B$38)*D852+SQRT(1-Inputs!$B$38)*_xlfn.NORM.S.INV(RAND())</f>
        <v>0.67557018304089911</v>
      </c>
      <c r="P852" s="23">
        <f ca="1">SQRT(Inputs!$B$38)*E852+SQRT(1-Inputs!$B$38)*_xlfn.NORM.S.INV(RAND())</f>
        <v>-0.67165977530974186</v>
      </c>
      <c r="Q852" s="23">
        <f ca="1">SQRT(Inputs!$B$38)*F852+SQRT(1-Inputs!$B$38)*_xlfn.NORM.S.INV(RAND())</f>
        <v>-0.14423019517309804</v>
      </c>
      <c r="R852" s="23">
        <f ca="1">SQRT(Inputs!$B$38)*G852+SQRT(1-Inputs!$B$38)*_xlfn.NORM.S.INV(RAND())</f>
        <v>-0.5212298546768559</v>
      </c>
      <c r="S852" s="23">
        <f ca="1">SQRT(Inputs!$B$38)*H852+SQRT(1-Inputs!$B$38)*_xlfn.NORM.S.INV(RAND())</f>
        <v>-7.2003227056125163E-2</v>
      </c>
      <c r="T852" s="23">
        <f ca="1">SQRT(Inputs!$B$38)*I852+SQRT(1-Inputs!$B$38)*_xlfn.NORM.S.INV(RAND())</f>
        <v>-0.13530993255328616</v>
      </c>
      <c r="U852" s="23">
        <f ca="1">SQRT(Inputs!$B$38)*J852+SQRT(1-Inputs!$B$38)*_xlfn.NORM.S.INV(RAND())</f>
        <v>-1.4925677456488953</v>
      </c>
      <c r="V852" s="23">
        <f ca="1">SQRT(Inputs!$B$38)*K852+SQRT(1-Inputs!$B$38)*_xlfn.NORM.S.INV(RAND())</f>
        <v>-0.61724553045786579</v>
      </c>
      <c r="W852" s="23">
        <f ca="1">SQRT(Inputs!$B$38)*L852+SQRT(1-Inputs!$B$38)*_xlfn.NORM.S.INV(RAND())</f>
        <v>-1.0736866172500625</v>
      </c>
      <c r="X852" s="23">
        <f ca="1">SQRT(Inputs!$B$38)*M852+SQRT(1-Inputs!$B$38)*_xlfn.NORM.S.INV(RAND())</f>
        <v>0.86388617953149982</v>
      </c>
      <c r="Y852" s="23">
        <f ca="1">SQRT(Inputs!$B$38)*C852+SQRT(1-Inputs!$B$38)*_xlfn.NORM.S.INV(RAND())</f>
        <v>0.48758979839261229</v>
      </c>
      <c r="Z852" s="23">
        <f ca="1">SQRT(Inputs!$B$38)*D852+SQRT(1-Inputs!$B$38)*_xlfn.NORM.S.INV(RAND())</f>
        <v>0.53818768517515969</v>
      </c>
      <c r="AA852" s="23">
        <f ca="1">SQRT(Inputs!$B$38)*E852+SQRT(1-Inputs!$B$38)*_xlfn.NORM.S.INV(RAND())</f>
        <v>0.13497267232185206</v>
      </c>
      <c r="AB852" s="23">
        <f ca="1">SQRT(Inputs!$B$38)*F852+SQRT(1-Inputs!$B$38)*_xlfn.NORM.S.INV(RAND())</f>
        <v>0.73041356742964902</v>
      </c>
      <c r="AC852" s="23">
        <f ca="1">SQRT(Inputs!$B$38)*G852+SQRT(1-Inputs!$B$38)*_xlfn.NORM.S.INV(RAND())</f>
        <v>0.12567554132220188</v>
      </c>
      <c r="AD852" s="23">
        <f ca="1">SQRT(Inputs!$B$38)*H852+SQRT(1-Inputs!$B$38)*_xlfn.NORM.S.INV(RAND())</f>
        <v>0.77317897574926275</v>
      </c>
      <c r="AE852" s="23">
        <f ca="1">SQRT(Inputs!$B$38)*I852+SQRT(1-Inputs!$B$38)*_xlfn.NORM.S.INV(RAND())</f>
        <v>0.75609069608037149</v>
      </c>
      <c r="AF852" s="23">
        <f ca="1">SQRT(Inputs!$B$38)*J852+SQRT(1-Inputs!$B$38)*_xlfn.NORM.S.INV(RAND())</f>
        <v>-1.3804317633156302</v>
      </c>
      <c r="AG852" s="23">
        <f ca="1">SQRT(Inputs!$B$38)*K852+SQRT(1-Inputs!$B$38)*_xlfn.NORM.S.INV(RAND())</f>
        <v>-1.3161679139191675</v>
      </c>
      <c r="AH852" s="23">
        <f ca="1">SQRT(Inputs!$B$38)*L852+SQRT(1-Inputs!$B$38)*_xlfn.NORM.S.INV(RAND())</f>
        <v>1.1518426886296449</v>
      </c>
      <c r="AI852" s="23">
        <f ca="1">SQRT(Inputs!$B$38)*M852+SQRT(1-Inputs!$B$38)*_xlfn.NORM.S.INV(RAND())</f>
        <v>0.75963960180965351</v>
      </c>
      <c r="AJ852" s="23">
        <f ca="1">SQRT(Inputs!$B$38)*C852+SQRT(1-Inputs!$B$38)*_xlfn.NORM.S.INV(RAND())</f>
        <v>1.0915260004550724</v>
      </c>
      <c r="AK852" s="23">
        <f ca="1">SQRT(Inputs!$B$38)*D852+SQRT(1-Inputs!$B$38)*_xlfn.NORM.S.INV(RAND())</f>
        <v>0.11851976252844326</v>
      </c>
      <c r="AL852" s="23">
        <f ca="1">SQRT(Inputs!$B$38)*E852+SQRT(1-Inputs!$B$38)*_xlfn.NORM.S.INV(RAND())</f>
        <v>-0.98765882475203126</v>
      </c>
      <c r="AM852" s="23">
        <f ca="1">SQRT(Inputs!$B$38)*F852+SQRT(1-Inputs!$B$38)*_xlfn.NORM.S.INV(RAND())</f>
        <v>-0.89048154578493544</v>
      </c>
      <c r="AN852" s="23">
        <f ca="1">SQRT(Inputs!$B$38)*G852+SQRT(1-Inputs!$B$38)*_xlfn.NORM.S.INV(RAND())</f>
        <v>1.8101573698956477</v>
      </c>
      <c r="AO852" s="23">
        <f ca="1">SQRT(Inputs!$B$38)*H852+SQRT(1-Inputs!$B$38)*_xlfn.NORM.S.INV(RAND())</f>
        <v>-0.63296379369504019</v>
      </c>
      <c r="AP852" s="23">
        <f ca="1">SQRT(Inputs!$B$38)*I852+SQRT(1-Inputs!$B$38)*_xlfn.NORM.S.INV(RAND())</f>
        <v>-0.38092670948217933</v>
      </c>
      <c r="AQ852" s="23">
        <f ca="1">SQRT(Inputs!$B$38)*J852+SQRT(1-Inputs!$B$38)*_xlfn.NORM.S.INV(RAND())</f>
        <v>0.76651213320529088</v>
      </c>
      <c r="AR852" s="23">
        <f ca="1">SQRT(Inputs!$B$38)*K852+SQRT(1-Inputs!$B$38)*_xlfn.NORM.S.INV(RAND())</f>
        <v>-0.76009360182012653</v>
      </c>
      <c r="AS852" s="23">
        <f ca="1">SQRT(Inputs!$B$38)*L852+SQRT(1-Inputs!$B$38)*_xlfn.NORM.S.INV(RAND())</f>
        <v>-0.84367300453513061</v>
      </c>
      <c r="AT852" s="23">
        <f ca="1">SQRT(Inputs!$B$38)*M852+SQRT(1-Inputs!$B$38)*_xlfn.NORM.S.INV(RAND())</f>
        <v>-0.12427248474492894</v>
      </c>
      <c r="AU852" s="15">
        <f ca="1">Inputs!$B$6*EXP($B$8-0.5*C$5^2+C$5*N852)</f>
        <v>5657.0080365205522</v>
      </c>
      <c r="AV852" s="15">
        <f t="shared" ca="1" si="474"/>
        <v>7605.0192514813962</v>
      </c>
      <c r="AW852" s="15">
        <f t="shared" ca="1" si="475"/>
        <v>8469.8248366374282</v>
      </c>
      <c r="AX852" s="15">
        <f t="shared" ca="1" si="476"/>
        <v>10156.142600309091</v>
      </c>
      <c r="AY852" s="15">
        <f t="shared" ca="1" si="477"/>
        <v>11678.829013899731</v>
      </c>
      <c r="AZ852" s="15">
        <f t="shared" ca="1" si="478"/>
        <v>14170.717770175857</v>
      </c>
      <c r="BA852" s="15">
        <f t="shared" ca="1" si="479"/>
        <v>17097.486616450427</v>
      </c>
      <c r="BB852" s="15">
        <f t="shared" ca="1" si="480"/>
        <v>18025.09101239196</v>
      </c>
      <c r="BC852" s="15">
        <f t="shared" ca="1" si="481"/>
        <v>20799.213371321875</v>
      </c>
      <c r="BD852" s="15">
        <f t="shared" ca="1" si="482"/>
        <v>23046.347483145029</v>
      </c>
      <c r="BE852" s="15">
        <f t="shared" ca="1" si="483"/>
        <v>30552.135881524155</v>
      </c>
      <c r="BF852" s="15">
        <f ca="1">Inputs!$B$13*EXP($B$9-0.5*C$6^2+C$6*Y852)</f>
        <v>15234.727160724155</v>
      </c>
      <c r="BG852" s="15">
        <f t="shared" ca="1" si="484"/>
        <v>20460.596079140098</v>
      </c>
      <c r="BH852" s="15">
        <f t="shared" ca="1" si="485"/>
        <v>25565.031067023181</v>
      </c>
      <c r="BI852" s="15">
        <f t="shared" ca="1" si="486"/>
        <v>35019.231650481139</v>
      </c>
      <c r="BJ852" s="15">
        <f t="shared" ca="1" si="487"/>
        <v>43716.10888653568</v>
      </c>
      <c r="BK852" s="15">
        <f t="shared" ca="1" si="488"/>
        <v>59608.904778469303</v>
      </c>
      <c r="BL852" s="15">
        <f t="shared" ca="1" si="489"/>
        <v>80760.152170397268</v>
      </c>
      <c r="BM852" s="15">
        <f t="shared" ca="1" si="490"/>
        <v>83627.499134512502</v>
      </c>
      <c r="BN852" s="15">
        <f t="shared" ca="1" si="491"/>
        <v>87843.834913010433</v>
      </c>
      <c r="BO852" s="15">
        <f t="shared" ca="1" si="492"/>
        <v>123567.53813885619</v>
      </c>
      <c r="BP852" s="15">
        <f t="shared" ca="1" si="493"/>
        <v>165757.67411319766</v>
      </c>
      <c r="BQ852" s="15">
        <f ca="1">Inputs!$B$20*EXP($B$10-0.5*C$7^2+C$7*AJ852)</f>
        <v>6317.469818670329</v>
      </c>
      <c r="BR852" s="15">
        <f t="shared" ca="1" si="494"/>
        <v>8900.787971396574</v>
      </c>
      <c r="BS852" s="15">
        <f t="shared" ca="1" si="495"/>
        <v>9178.3607050305527</v>
      </c>
      <c r="BT852" s="15">
        <f t="shared" ca="1" si="496"/>
        <v>10018.641872394926</v>
      </c>
      <c r="BU852" s="15">
        <f t="shared" ca="1" si="497"/>
        <v>21515.77558982054</v>
      </c>
      <c r="BV852" s="15">
        <f t="shared" ca="1" si="498"/>
        <v>25956.210822463483</v>
      </c>
      <c r="BW852" s="15">
        <f t="shared" ca="1" si="499"/>
        <v>33414.850264807217</v>
      </c>
      <c r="BX852" s="15">
        <f t="shared" ca="1" si="500"/>
        <v>54498.947230835904</v>
      </c>
      <c r="BY852" s="15">
        <f t="shared" ca="1" si="501"/>
        <v>66027.027334093233</v>
      </c>
      <c r="BZ852" s="15">
        <f t="shared" ca="1" si="502"/>
        <v>79335.138970464453</v>
      </c>
      <c r="CA852" s="15">
        <f t="shared" ca="1" si="503"/>
        <v>109007.76206379359</v>
      </c>
      <c r="CB852" s="15">
        <f ca="1">(AU852*DCF!C$10-DCF!C$5*MAX(AU852*DCF!C$10,0)-MAX(AU852-Inputs!$B$6,0)/Inputs!$B$10)*DCF!C$6</f>
        <v>1038.1204795201613</v>
      </c>
      <c r="CC852" s="15">
        <f ca="1">(AV852*DCF!D$10-DCF!D$5*MAX(AV852*DCF!D$10,0)-MAX(AV852-AU852,0)/Inputs!$B$10)*DCF!D$6</f>
        <v>1378.7003685414591</v>
      </c>
      <c r="CD852" s="15">
        <f ca="1">(AW852*DCF!E$10-DCF!E$5*MAX(AW852*DCF!E$10,0)-MAX(AW852-AV852,0)/Inputs!$B$10)*DCF!E$6</f>
        <v>1760.7576956887019</v>
      </c>
      <c r="CE852" s="15">
        <f ca="1">(AX852*DCF!F$10-DCF!F$5*MAX(AX852*DCF!F$10,0)-MAX(AX852-AW852,0)/Inputs!$B$10)*DCF!F$6</f>
        <v>1866.1888260739606</v>
      </c>
      <c r="CF852" s="15">
        <f ca="1">(AY852*DCF!G$10-DCF!G$5*MAX(AY852*DCF!G$10,0)-MAX(AY852-AX852,0)/Inputs!$B$10)*DCF!G$6</f>
        <v>2113.6175176661018</v>
      </c>
      <c r="CG852" s="15">
        <f ca="1">(AZ852*DCF!H$10-DCF!H$5*MAX(AZ852*DCF!H$10,0)-MAX(AZ852-AY852,0)/Inputs!$B$10)*DCF!H$6</f>
        <v>2308.7754977898239</v>
      </c>
      <c r="CH852" s="15">
        <f ca="1">(BA852*DCF!I$10-DCF!I$5*MAX(BA852*DCF!I$10,0)-MAX(BA852-AZ852,0)/Inputs!$B$10)*DCF!I$6</f>
        <v>2642.9944511120198</v>
      </c>
      <c r="CI852" s="15">
        <f ca="1">(BB852*DCF!J$10-DCF!J$5*MAX(BB852*DCF!J$10,0)-MAX(BB852-BA852,0)/Inputs!$B$10)*DCF!J$6</f>
        <v>2952.584281272676</v>
      </c>
      <c r="CJ852" s="15">
        <f ca="1">(BC852*DCF!K$10-DCF!K$5*MAX(BC852*DCF!K$10,0)-MAX(BC852-BB852,0)/Inputs!$B$10)*DCF!K$6</f>
        <v>2960.0044151462698</v>
      </c>
      <c r="CK852" s="15">
        <f ca="1">(BD852*DCF!L$10-DCF!L$5*MAX(BD852*DCF!L$10,0)-MAX(BD852-BC852,0)/Inputs!$B$10)*DCF!L$6</f>
        <v>3185.2366241178674</v>
      </c>
      <c r="CL852" s="15">
        <f ca="1">(BE852*DCF!M$10-DCF!M$5*MAX(BE852*DCF!M$10,0)-MAX(BE852-BD852,0)/Inputs!$B$10)*DCF!M$6</f>
        <v>3414.6549127920498</v>
      </c>
      <c r="CM852" s="15">
        <f ca="1">(BF852*DCF!C$28-DCF!C$5*MAX(BF852*DCF!C$28,0)-MAX(BF852-Inputs!$B$13,0)/Inputs!$B$17)*DCF!C$6</f>
        <v>3760.9182267710748</v>
      </c>
      <c r="CN852" s="15">
        <f ca="1">(BG852*DCF!D$28-DCF!D$5*MAX(BG852*DCF!D$28,0)-MAX(BG852-BF852,0)/Inputs!$B$17)*DCF!D$6</f>
        <v>4911.2000001961251</v>
      </c>
      <c r="CO852" s="15">
        <f ca="1">(BH852*DCF!E$28-DCF!E$5*MAX(BH852*DCF!E$28,0)-MAX(BH852-BG852,0)/Inputs!$B$17)*DCF!E$6</f>
        <v>6234.458145785291</v>
      </c>
      <c r="CP852" s="15">
        <f ca="1">(BI852*DCF!F$28-DCF!F$5*MAX(BI852*DCF!F$28,0)-MAX(BI852-BH852,0)/Inputs!$B$17)*DCF!F$6</f>
        <v>7785.5123050825387</v>
      </c>
      <c r="CQ852" s="15">
        <f ca="1">(BJ852*DCF!G$28-DCF!G$5*MAX(BJ852*DCF!G$28,0)-MAX(BJ852-BI852,0)/Inputs!$B$17)*DCF!G$6</f>
        <v>9879.7472873263596</v>
      </c>
      <c r="CR852" s="15">
        <f ca="1">(BK852*DCF!H$28-DCF!H$5*MAX(BK852*DCF!H$28,0)-MAX(BK852-BJ852,0)/Inputs!$B$17)*DCF!H$6</f>
        <v>12272.645327238182</v>
      </c>
      <c r="CS852" s="15">
        <f ca="1">(BL852*DCF!I$28-DCF!I$5*MAX(BL852*DCF!I$28,0)-MAX(BL852-BK852,0)/Inputs!$B$17)*DCF!I$6</f>
        <v>15955.142620009774</v>
      </c>
      <c r="CT852" s="15">
        <f ca="1">(BM852*DCF!J$28-DCF!J$5*MAX(BM852*DCF!J$28,0)-MAX(BM852-BL852,0)/Inputs!$B$17)*DCF!J$6</f>
        <v>18275.687978191327</v>
      </c>
      <c r="CU852" s="15">
        <f ca="1">(BN852*DCF!K$28-DCF!K$5*MAX(BN852*DCF!K$28,0)-MAX(BN852-BM852,0)/Inputs!$B$17)*DCF!K$6</f>
        <v>18034.700084303928</v>
      </c>
      <c r="CV852" s="15">
        <f ca="1">(BO852*DCF!L$28-DCF!L$5*MAX(BO852*DCF!L$28,0)-MAX(BO852-BN852,0)/Inputs!$B$17)*DCF!L$6</f>
        <v>20612.12093694089</v>
      </c>
      <c r="CW852" s="15">
        <f ca="1">(BP852*DCF!M$28-DCF!M$5*MAX(BP852*DCF!M$28,0)-MAX(BP852-BO852,0)/Inputs!$B$17)*DCF!M$6</f>
        <v>26777.347590781985</v>
      </c>
      <c r="CX852" s="15">
        <f ca="1">(BQ852*DCF!C$46-DCF!C$5*MAX(BQ852*DCF!C$46,0)-MAX(BQ852-Inputs!$B$20,0)/Inputs!$B$24)*DCF!C$6</f>
        <v>-2898.4779344136232</v>
      </c>
      <c r="CY852" s="15">
        <f ca="1">(BR852*DCF!D$46-DCF!D$5*MAX(BR852*DCF!D$46,0)-MAX(BR852-BQ852,0)/Inputs!$B$24)*DCF!D$6</f>
        <v>-2621.4373499394096</v>
      </c>
      <c r="CZ852" s="15">
        <f ca="1">(BS852*DCF!E$46-DCF!E$5*MAX(BS852*DCF!E$46,0)-MAX(BS852-BR852,0)/Inputs!$B$24)*DCF!E$6</f>
        <v>-1194.7686642368387</v>
      </c>
      <c r="DA852" s="15">
        <f ca="1">(BT852*DCF!F$46-DCF!F$5*MAX(BT852*DCF!F$46,0)-MAX(BT852-BS852,0)/Inputs!$B$24)*DCF!F$6</f>
        <v>-1035.5937801850712</v>
      </c>
      <c r="DB852" s="15">
        <f ca="1">(BU852*DCF!G$46-DCF!G$5*MAX(BU852*DCF!G$46,0)-MAX(BU852-BT852,0)/Inputs!$B$24)*DCF!G$6</f>
        <v>-4591.1568077756519</v>
      </c>
      <c r="DC852" s="15">
        <f ca="1">(BV852*DCF!H$46-DCF!H$5*MAX(BV852*DCF!H$46,0)-MAX(BV852-BU852,0)/Inputs!$B$24)*DCF!H$6</f>
        <v>-1379.8380415457275</v>
      </c>
      <c r="DD852" s="15">
        <f ca="1">(BW852*DCF!I$46-DCF!I$5*MAX(BW852*DCF!I$46,0)-MAX(BW852-BV852,0)/Inputs!$B$24)*DCF!I$6</f>
        <v>-1369.357924840534</v>
      </c>
      <c r="DE852" s="15">
        <f ca="1">(BX852*DCF!J$46-DCF!J$5*MAX(BX852*DCF!J$46,0)-MAX(BX852-BW852,0)/Inputs!$B$24)*DCF!J$6</f>
        <v>-3305.0779655956499</v>
      </c>
      <c r="DF852" s="15">
        <f ca="1">(BY852*DCF!K$46-DCF!K$5*MAX(BY852*DCF!K$46,0)-MAX(BY852-BX852,0)/Inputs!$B$24)*DCF!K$6</f>
        <v>947.6113849848266</v>
      </c>
      <c r="DG852" s="15">
        <f ca="1">(BZ852*DCF!L$46-DCF!L$5*MAX(BZ852*DCF!L$46,0)-MAX(BZ852-BY852,0)/Inputs!$B$24)*DCF!L$6</f>
        <v>2472.4017671399297</v>
      </c>
      <c r="DH852" s="15">
        <f ca="1">(CA852*DCF!M$46-DCF!M$5*MAX(CA852*DCF!M$46,0)-MAX(CA852-BZ852,0)/Inputs!$B$24)*DCF!M$6</f>
        <v>2342.5348465837865</v>
      </c>
      <c r="DI852" s="15">
        <f ca="1">SUM(CB852:CL852)+BE852*DCF!M$10*(1+Inputs!$B$30)*(1-Inputs!$B$33)*(1-Inputs!$B$30/Inputs!$B$31)/(Inputs!$B$29-Inputs!$B$30)*DCF!M$6</f>
        <v>110648.63323817475</v>
      </c>
      <c r="DJ852" s="15">
        <f ca="1">SUM(CM852:CW852)+BP852*DCF!M$28*(1+Inputs!$B$30)*(1-Inputs!$B$33)*(1-Inputs!$B$30/Inputs!$B$31)/(Inputs!$B$29-Inputs!$B$30)*DCF!M$6</f>
        <v>759573.87913642894</v>
      </c>
      <c r="DK852" s="15">
        <f ca="1">SUM(CX852:DH852)+CA852*DCF!M$46*(1+Inputs!$B$30)*(1-Inputs!$B$33)*(1-Inputs!$B$30/Inputs!$B$31)/(Inputs!$B$29-Inputs!$B$30)*DCF!M$6</f>
        <v>155905.75247571053</v>
      </c>
      <c r="DM852" s="15">
        <f ca="1">DI852+DJ852+DK852+Inputs!$B$34+Inputs!$B$36-Inputs!$B$35</f>
        <v>1102979.2648503142</v>
      </c>
    </row>
    <row r="853" spans="1:117" x14ac:dyDescent="0.75">
      <c r="A853" s="11">
        <v>840</v>
      </c>
      <c r="C853" s="23">
        <f t="shared" ca="1" si="473"/>
        <v>-0.40640953519510326</v>
      </c>
      <c r="D853" s="23">
        <f t="shared" ca="1" si="473"/>
        <v>0.30333426709149997</v>
      </c>
      <c r="E853" s="23">
        <f t="shared" ca="1" si="473"/>
        <v>0.29243721168407277</v>
      </c>
      <c r="F853" s="23">
        <f t="shared" ca="1" si="473"/>
        <v>-0.95639873960934185</v>
      </c>
      <c r="G853" s="23">
        <f t="shared" ca="1" si="473"/>
        <v>2.0171977164004247</v>
      </c>
      <c r="H853" s="23">
        <f t="shared" ca="1" si="473"/>
        <v>0.38928917316453099</v>
      </c>
      <c r="I853" s="23">
        <f t="shared" ca="1" si="473"/>
        <v>-0.99161582999454945</v>
      </c>
      <c r="J853" s="23">
        <f t="shared" ca="1" si="473"/>
        <v>-1.3713904063019597</v>
      </c>
      <c r="K853" s="23">
        <f t="shared" ca="1" si="473"/>
        <v>-1.3624039443043396</v>
      </c>
      <c r="L853" s="23">
        <f t="shared" ca="1" si="473"/>
        <v>-0.52401974145098007</v>
      </c>
      <c r="M853" s="23">
        <f t="shared" ca="1" si="473"/>
        <v>1.3932695883058597</v>
      </c>
      <c r="N853" s="23">
        <f ca="1">SQRT(Inputs!$B$38)*C853+SQRT(1-Inputs!$B$38)*_xlfn.NORM.S.INV(RAND())</f>
        <v>0.96640982174827217</v>
      </c>
      <c r="O853" s="23">
        <f ca="1">SQRT(Inputs!$B$38)*D853+SQRT(1-Inputs!$B$38)*_xlfn.NORM.S.INV(RAND())</f>
        <v>1.2192661240195957</v>
      </c>
      <c r="P853" s="23">
        <f ca="1">SQRT(Inputs!$B$38)*E853+SQRT(1-Inputs!$B$38)*_xlfn.NORM.S.INV(RAND())</f>
        <v>1.724423270339442</v>
      </c>
      <c r="Q853" s="23">
        <f ca="1">SQRT(Inputs!$B$38)*F853+SQRT(1-Inputs!$B$38)*_xlfn.NORM.S.INV(RAND())</f>
        <v>0.37409228503296754</v>
      </c>
      <c r="R853" s="23">
        <f ca="1">SQRT(Inputs!$B$38)*G853+SQRT(1-Inputs!$B$38)*_xlfn.NORM.S.INV(RAND())</f>
        <v>-0.26655420513337136</v>
      </c>
      <c r="S853" s="23">
        <f ca="1">SQRT(Inputs!$B$38)*H853+SQRT(1-Inputs!$B$38)*_xlfn.NORM.S.INV(RAND())</f>
        <v>-0.27380926646866333</v>
      </c>
      <c r="T853" s="23">
        <f ca="1">SQRT(Inputs!$B$38)*I853+SQRT(1-Inputs!$B$38)*_xlfn.NORM.S.INV(RAND())</f>
        <v>0.79722934213547292</v>
      </c>
      <c r="U853" s="23">
        <f ca="1">SQRT(Inputs!$B$38)*J853+SQRT(1-Inputs!$B$38)*_xlfn.NORM.S.INV(RAND())</f>
        <v>-0.33441457157865506</v>
      </c>
      <c r="V853" s="23">
        <f ca="1">SQRT(Inputs!$B$38)*K853+SQRT(1-Inputs!$B$38)*_xlfn.NORM.S.INV(RAND())</f>
        <v>-1.6417059867503265</v>
      </c>
      <c r="W853" s="23">
        <f ca="1">SQRT(Inputs!$B$38)*L853+SQRT(1-Inputs!$B$38)*_xlfn.NORM.S.INV(RAND())</f>
        <v>-0.13064001918402648</v>
      </c>
      <c r="X853" s="23">
        <f ca="1">SQRT(Inputs!$B$38)*M853+SQRT(1-Inputs!$B$38)*_xlfn.NORM.S.INV(RAND())</f>
        <v>1.0642093472451377</v>
      </c>
      <c r="Y853" s="23">
        <f ca="1">SQRT(Inputs!$B$38)*C853+SQRT(1-Inputs!$B$38)*_xlfn.NORM.S.INV(RAND())</f>
        <v>0.14996439674155929</v>
      </c>
      <c r="Z853" s="23">
        <f ca="1">SQRT(Inputs!$B$38)*D853+SQRT(1-Inputs!$B$38)*_xlfn.NORM.S.INV(RAND())</f>
        <v>0.57095782993289423</v>
      </c>
      <c r="AA853" s="23">
        <f ca="1">SQRT(Inputs!$B$38)*E853+SQRT(1-Inputs!$B$38)*_xlfn.NORM.S.INV(RAND())</f>
        <v>-2.2044982240326254</v>
      </c>
      <c r="AB853" s="23">
        <f ca="1">SQRT(Inputs!$B$38)*F853+SQRT(1-Inputs!$B$38)*_xlfn.NORM.S.INV(RAND())</f>
        <v>-0.96869202966000811</v>
      </c>
      <c r="AC853" s="23">
        <f ca="1">SQRT(Inputs!$B$38)*G853+SQRT(1-Inputs!$B$38)*_xlfn.NORM.S.INV(RAND())</f>
        <v>0.77939811396475145</v>
      </c>
      <c r="AD853" s="23">
        <f ca="1">SQRT(Inputs!$B$38)*H853+SQRT(1-Inputs!$B$38)*_xlfn.NORM.S.INV(RAND())</f>
        <v>-0.89587975509028817</v>
      </c>
      <c r="AE853" s="23">
        <f ca="1">SQRT(Inputs!$B$38)*I853+SQRT(1-Inputs!$B$38)*_xlfn.NORM.S.INV(RAND())</f>
        <v>-1.3720390302766254</v>
      </c>
      <c r="AF853" s="23">
        <f ca="1">SQRT(Inputs!$B$38)*J853+SQRT(1-Inputs!$B$38)*_xlfn.NORM.S.INV(RAND())</f>
        <v>-1.9351130367196661</v>
      </c>
      <c r="AG853" s="23">
        <f ca="1">SQRT(Inputs!$B$38)*K853+SQRT(1-Inputs!$B$38)*_xlfn.NORM.S.INV(RAND())</f>
        <v>-1.0465707413329519</v>
      </c>
      <c r="AH853" s="23">
        <f ca="1">SQRT(Inputs!$B$38)*L853+SQRT(1-Inputs!$B$38)*_xlfn.NORM.S.INV(RAND())</f>
        <v>1.0014122535359229</v>
      </c>
      <c r="AI853" s="23">
        <f ca="1">SQRT(Inputs!$B$38)*M853+SQRT(1-Inputs!$B$38)*_xlfn.NORM.S.INV(RAND())</f>
        <v>1.1544052366600028</v>
      </c>
      <c r="AJ853" s="23">
        <f ca="1">SQRT(Inputs!$B$38)*C853+SQRT(1-Inputs!$B$38)*_xlfn.NORM.S.INV(RAND())</f>
        <v>1.4911185434708625</v>
      </c>
      <c r="AK853" s="23">
        <f ca="1">SQRT(Inputs!$B$38)*D853+SQRT(1-Inputs!$B$38)*_xlfn.NORM.S.INV(RAND())</f>
        <v>0.26560828589067331</v>
      </c>
      <c r="AL853" s="23">
        <f ca="1">SQRT(Inputs!$B$38)*E853+SQRT(1-Inputs!$B$38)*_xlfn.NORM.S.INV(RAND())</f>
        <v>1.4960270900997887</v>
      </c>
      <c r="AM853" s="23">
        <f ca="1">SQRT(Inputs!$B$38)*F853+SQRT(1-Inputs!$B$38)*_xlfn.NORM.S.INV(RAND())</f>
        <v>1.2220133050321709</v>
      </c>
      <c r="AN853" s="23">
        <f ca="1">SQRT(Inputs!$B$38)*G853+SQRT(1-Inputs!$B$38)*_xlfn.NORM.S.INV(RAND())</f>
        <v>0.72508036208716242</v>
      </c>
      <c r="AO853" s="23">
        <f ca="1">SQRT(Inputs!$B$38)*H853+SQRT(1-Inputs!$B$38)*_xlfn.NORM.S.INV(RAND())</f>
        <v>0.18061435743926091</v>
      </c>
      <c r="AP853" s="23">
        <f ca="1">SQRT(Inputs!$B$38)*I853+SQRT(1-Inputs!$B$38)*_xlfn.NORM.S.INV(RAND())</f>
        <v>-0.22248337035295479</v>
      </c>
      <c r="AQ853" s="23">
        <f ca="1">SQRT(Inputs!$B$38)*J853+SQRT(1-Inputs!$B$38)*_xlfn.NORM.S.INV(RAND())</f>
        <v>-0.85333605828880388</v>
      </c>
      <c r="AR853" s="23">
        <f ca="1">SQRT(Inputs!$B$38)*K853+SQRT(1-Inputs!$B$38)*_xlfn.NORM.S.INV(RAND())</f>
        <v>-0.99949188536877664</v>
      </c>
      <c r="AS853" s="23">
        <f ca="1">SQRT(Inputs!$B$38)*L853+SQRT(1-Inputs!$B$38)*_xlfn.NORM.S.INV(RAND())</f>
        <v>1.5182239300286202</v>
      </c>
      <c r="AT853" s="23">
        <f ca="1">SQRT(Inputs!$B$38)*M853+SQRT(1-Inputs!$B$38)*_xlfn.NORM.S.INV(RAND())</f>
        <v>0.11712318775996466</v>
      </c>
      <c r="AU853" s="15">
        <f ca="1">Inputs!$B$6*EXP($B$8-0.5*C$5^2+C$5*N853)</f>
        <v>5802.5232558489033</v>
      </c>
      <c r="AV853" s="15">
        <f t="shared" ca="1" si="474"/>
        <v>8449.8348034995179</v>
      </c>
      <c r="AW853" s="15">
        <f t="shared" ca="1" si="475"/>
        <v>13001.109909511306</v>
      </c>
      <c r="AX853" s="15">
        <f t="shared" ca="1" si="476"/>
        <v>16632.508720334521</v>
      </c>
      <c r="AY853" s="15">
        <f t="shared" ca="1" si="477"/>
        <v>19703.59673451342</v>
      </c>
      <c r="AZ853" s="15">
        <f t="shared" ca="1" si="478"/>
        <v>23382.278820642361</v>
      </c>
      <c r="BA853" s="15">
        <f t="shared" ca="1" si="479"/>
        <v>31103.845530622577</v>
      </c>
      <c r="BB853" s="15">
        <f t="shared" ca="1" si="480"/>
        <v>36825.836824971877</v>
      </c>
      <c r="BC853" s="15">
        <f t="shared" ca="1" si="481"/>
        <v>38492.33256982392</v>
      </c>
      <c r="BD853" s="15">
        <f t="shared" ca="1" si="482"/>
        <v>46584.025041934889</v>
      </c>
      <c r="BE853" s="15">
        <f t="shared" ca="1" si="483"/>
        <v>62892.723328426109</v>
      </c>
      <c r="BF853" s="15">
        <f ca="1">Inputs!$B$13*EXP($B$9-0.5*C$6^2+C$6*Y853)</f>
        <v>14248.391846580858</v>
      </c>
      <c r="BG853" s="15">
        <f t="shared" ca="1" si="484"/>
        <v>19249.410378154796</v>
      </c>
      <c r="BH853" s="15">
        <f t="shared" ca="1" si="485"/>
        <v>16316.656034064534</v>
      </c>
      <c r="BI853" s="15">
        <f t="shared" ca="1" si="486"/>
        <v>17207.286512810904</v>
      </c>
      <c r="BJ853" s="15">
        <f t="shared" ca="1" si="487"/>
        <v>23603.225808165022</v>
      </c>
      <c r="BK853" s="15">
        <f t="shared" ca="1" si="488"/>
        <v>25642.228167070058</v>
      </c>
      <c r="BL853" s="15">
        <f t="shared" ca="1" si="489"/>
        <v>26367.47976727596</v>
      </c>
      <c r="BM853" s="15">
        <f t="shared" ca="1" si="490"/>
        <v>25485.59615011407</v>
      </c>
      <c r="BN853" s="15">
        <f t="shared" ca="1" si="491"/>
        <v>27649.539638991435</v>
      </c>
      <c r="BO853" s="15">
        <f t="shared" ca="1" si="492"/>
        <v>38219.667863042145</v>
      </c>
      <c r="BP853" s="15">
        <f t="shared" ca="1" si="493"/>
        <v>53614.246133306748</v>
      </c>
      <c r="BQ853" s="15">
        <f ca="1">Inputs!$B$20*EXP($B$10-0.5*C$7^2+C$7*AJ853)</f>
        <v>7279.3919853251446</v>
      </c>
      <c r="BR853" s="15">
        <f t="shared" ca="1" si="494"/>
        <v>10746.506674409011</v>
      </c>
      <c r="BS853" s="15">
        <f t="shared" ca="1" si="495"/>
        <v>22614.953989320918</v>
      </c>
      <c r="BT853" s="15">
        <f t="shared" ca="1" si="496"/>
        <v>42964.998907105233</v>
      </c>
      <c r="BU853" s="15">
        <f t="shared" ca="1" si="497"/>
        <v>70963.718755052178</v>
      </c>
      <c r="BV853" s="15">
        <f t="shared" ca="1" si="498"/>
        <v>102831.44873278076</v>
      </c>
      <c r="BW853" s="15">
        <f t="shared" ca="1" si="499"/>
        <v>136895.12764888085</v>
      </c>
      <c r="BX853" s="15">
        <f t="shared" ca="1" si="500"/>
        <v>161363.3169601697</v>
      </c>
      <c r="BY853" s="15">
        <f t="shared" ca="1" si="501"/>
        <v>186743.948330015</v>
      </c>
      <c r="BZ853" s="15">
        <f t="shared" ca="1" si="502"/>
        <v>346385.36873879487</v>
      </c>
      <c r="CA853" s="15">
        <f t="shared" ca="1" si="503"/>
        <v>496799.28219642752</v>
      </c>
      <c r="CB853" s="15">
        <f ca="1">(AU853*DCF!C$10-DCF!C$5*MAX(AU853*DCF!C$10,0)-MAX(AU853-Inputs!$B$6,0)/Inputs!$B$10)*DCF!C$6</f>
        <v>1037.0829300695975</v>
      </c>
      <c r="CC853" s="15">
        <f ca="1">(AV853*DCF!D$10-DCF!D$5*MAX(AV853*DCF!D$10,0)-MAX(AV853-AU853,0)/Inputs!$B$10)*DCF!D$6</f>
        <v>1414.1123517718459</v>
      </c>
      <c r="CD853" s="15">
        <f ca="1">(AW853*DCF!E$10-DCF!E$5*MAX(AW853*DCF!E$10,0)-MAX(AW853-AV853,0)/Inputs!$B$10)*DCF!E$6</f>
        <v>1976.6136880445445</v>
      </c>
      <c r="CE853" s="15">
        <f ca="1">(AX853*DCF!F$10-DCF!F$5*MAX(AX853*DCF!F$10,0)-MAX(AX853-AW853,0)/Inputs!$B$10)*DCF!F$6</f>
        <v>2875.2460871021108</v>
      </c>
      <c r="CF853" s="15">
        <f ca="1">(AY853*DCF!G$10-DCF!G$5*MAX(AY853*DCF!G$10,0)-MAX(AY853-AX853,0)/Inputs!$B$10)*DCF!G$6</f>
        <v>3469.4098967824502</v>
      </c>
      <c r="CG853" s="15">
        <f ca="1">(AZ853*DCF!H$10-DCF!H$5*MAX(AZ853*DCF!H$10,0)-MAX(AZ853-AY853,0)/Inputs!$B$10)*DCF!H$6</f>
        <v>3886.4702512252047</v>
      </c>
      <c r="CH853" s="15">
        <f ca="1">(BA853*DCF!I$10-DCF!I$5*MAX(BA853*DCF!I$10,0)-MAX(BA853-AZ853,0)/Inputs!$B$10)*DCF!I$6</f>
        <v>4414.9304270234634</v>
      </c>
      <c r="CI853" s="15">
        <f ca="1">(BB853*DCF!J$10-DCF!J$5*MAX(BB853*DCF!J$10,0)-MAX(BB853-BA853,0)/Inputs!$B$10)*DCF!J$6</f>
        <v>5452.3255572405051</v>
      </c>
      <c r="CJ853" s="15">
        <f ca="1">(BC853*DCF!K$10-DCF!K$5*MAX(BC853*DCF!K$10,0)-MAX(BC853-BB853,0)/Inputs!$B$10)*DCF!K$6</f>
        <v>5963.3633177738702</v>
      </c>
      <c r="CK853" s="15">
        <f ca="1">(BD853*DCF!L$10-DCF!L$5*MAX(BD853*DCF!L$10,0)-MAX(BD853-BC853,0)/Inputs!$B$10)*DCF!L$6</f>
        <v>5979.3699640552013</v>
      </c>
      <c r="CL853" s="15">
        <f ca="1">(BE853*DCF!M$10-DCF!M$5*MAX(BE853*DCF!M$10,0)-MAX(BE853-BD853,0)/Inputs!$B$10)*DCF!M$6</f>
        <v>6926.7284518034385</v>
      </c>
      <c r="CM853" s="15">
        <f ca="1">(BF853*DCF!C$28-DCF!C$5*MAX(BF853*DCF!C$28,0)-MAX(BF853-Inputs!$B$13,0)/Inputs!$B$17)*DCF!C$6</f>
        <v>3687.6862230297847</v>
      </c>
      <c r="CN853" s="15">
        <f ca="1">(BG853*DCF!D$28-DCF!D$5*MAX(BG853*DCF!D$28,0)-MAX(BG853-BF853,0)/Inputs!$B$17)*DCF!D$6</f>
        <v>4602.4487735175226</v>
      </c>
      <c r="CO853" s="15">
        <f ca="1">(BH853*DCF!E$28-DCF!E$5*MAX(BH853*DCF!E$28,0)-MAX(BH853-BG853,0)/Inputs!$B$17)*DCF!E$6</f>
        <v>4621.1675304599121</v>
      </c>
      <c r="CP853" s="15">
        <f ca="1">(BI853*DCF!F$28-DCF!F$5*MAX(BI853*DCF!F$28,0)-MAX(BI853-BH853,0)/Inputs!$B$17)*DCF!F$6</f>
        <v>4509.1716773161297</v>
      </c>
      <c r="CQ853" s="15">
        <f ca="1">(BJ853*DCF!G$28-DCF!G$5*MAX(BJ853*DCF!G$28,0)-MAX(BJ853-BI853,0)/Inputs!$B$17)*DCF!G$6</f>
        <v>5048.3022077733076</v>
      </c>
      <c r="CR853" s="15">
        <f ca="1">(BK853*DCF!H$28-DCF!H$5*MAX(BK853*DCF!H$28,0)-MAX(BK853-BJ853,0)/Inputs!$B$17)*DCF!H$6</f>
        <v>6024.8021845223757</v>
      </c>
      <c r="CS853" s="15">
        <f ca="1">(BL853*DCF!I$28-DCF!I$5*MAX(BL853*DCF!I$28,0)-MAX(BL853-BK853,0)/Inputs!$B$17)*DCF!I$6</f>
        <v>6096.2971090608962</v>
      </c>
      <c r="CT853" s="15">
        <f ca="1">(BM853*DCF!J$28-DCF!J$5*MAX(BM853*DCF!J$28,0)-MAX(BM853-BL853,0)/Inputs!$B$17)*DCF!J$6</f>
        <v>5685.4036644717326</v>
      </c>
      <c r="CU853" s="15">
        <f ca="1">(BN853*DCF!K$28-DCF!K$5*MAX(BN853*DCF!K$28,0)-MAX(BN853-BM853,0)/Inputs!$B$17)*DCF!K$6</f>
        <v>5574.0649180712117</v>
      </c>
      <c r="CV853" s="15">
        <f ca="1">(BO853*DCF!L$28-DCF!L$5*MAX(BO853*DCF!L$28,0)-MAX(BO853-BN853,0)/Inputs!$B$17)*DCF!L$6</f>
        <v>6429.598330585648</v>
      </c>
      <c r="CW853" s="15">
        <f ca="1">(BP853*DCF!M$28-DCF!M$5*MAX(BP853*DCF!M$28,0)-MAX(BP853-BO853,0)/Inputs!$B$17)*DCF!M$6</f>
        <v>8478.3854320661303</v>
      </c>
      <c r="CX853" s="15">
        <f ca="1">(BQ853*DCF!C$46-DCF!C$5*MAX(BQ853*DCF!C$46,0)-MAX(BQ853-Inputs!$B$20,0)/Inputs!$B$24)*DCF!C$6</f>
        <v>-3564.9367103869358</v>
      </c>
      <c r="CY853" s="15">
        <f ca="1">(BR853*DCF!D$46-DCF!D$5*MAX(BR853*DCF!D$46,0)-MAX(BR853-BQ853,0)/Inputs!$B$24)*DCF!D$6</f>
        <v>-3313.5671357135493</v>
      </c>
      <c r="CZ853" s="15">
        <f ca="1">(BS853*DCF!E$46-DCF!E$5*MAX(BS853*DCF!E$46,0)-MAX(BS853-BR853,0)/Inputs!$B$24)*DCF!E$6</f>
        <v>-7352.472883177883</v>
      </c>
      <c r="DA853" s="15">
        <f ca="1">(BT853*DCF!F$46-DCF!F$5*MAX(BT853*DCF!F$46,0)-MAX(BT853-BS853,0)/Inputs!$B$24)*DCF!F$6</f>
        <v>-10539.077534419335</v>
      </c>
      <c r="DB853" s="15">
        <f ca="1">(BU853*DCF!G$46-DCF!G$5*MAX(BU853*DCF!G$46,0)-MAX(BU853-BT853,0)/Inputs!$B$24)*DCF!G$6</f>
        <v>-11805.295461422265</v>
      </c>
      <c r="DC853" s="15">
        <f ca="1">(BV853*DCF!H$46-DCF!H$5*MAX(BV853*DCF!H$46,0)-MAX(BV853-BU853,0)/Inputs!$B$24)*DCF!H$6</f>
        <v>-9902.7018337580375</v>
      </c>
      <c r="DD853" s="15">
        <f ca="1">(BW853*DCF!I$46-DCF!I$5*MAX(BW853*DCF!I$46,0)-MAX(BW853-BV853,0)/Inputs!$B$24)*DCF!I$6</f>
        <v>-6616.718415068216</v>
      </c>
      <c r="DE853" s="15">
        <f ca="1">(BX853*DCF!J$46-DCF!J$5*MAX(BX853*DCF!J$46,0)-MAX(BX853-BW853,0)/Inputs!$B$24)*DCF!J$6</f>
        <v>280.18074070103989</v>
      </c>
      <c r="DF853" s="15">
        <f ca="1">(BY853*DCF!K$46-DCF!K$5*MAX(BY853*DCF!K$46,0)-MAX(BY853-BX853,0)/Inputs!$B$24)*DCF!K$6</f>
        <v>4449.8582941981122</v>
      </c>
      <c r="DG853" s="15">
        <f ca="1">(BZ853*DCF!L$46-DCF!L$5*MAX(BZ853*DCF!L$46,0)-MAX(BZ853-BY853,0)/Inputs!$B$24)*DCF!L$6</f>
        <v>-12183.364794436235</v>
      </c>
      <c r="DH853" s="15">
        <f ca="1">(CA853*DCF!M$46-DCF!M$5*MAX(CA853*DCF!M$46,0)-MAX(CA853-BZ853,0)/Inputs!$B$24)*DCF!M$6</f>
        <v>7502.1525617456682</v>
      </c>
      <c r="DI853" s="15">
        <f ca="1">SUM(CB853:CL853)+BE853*DCF!M$10*(1+Inputs!$B$30)*(1-Inputs!$B$33)*(1-Inputs!$B$30/Inputs!$B$31)/(Inputs!$B$29-Inputs!$B$30)*DCF!M$6</f>
        <v>218426.93361606955</v>
      </c>
      <c r="DJ853" s="15">
        <f ca="1">SUM(CM853:CW853)+BP853*DCF!M$28*(1+Inputs!$B$30)*(1-Inputs!$B$33)*(1-Inputs!$B$30/Inputs!$B$31)/(Inputs!$B$29-Inputs!$B$30)*DCF!M$6</f>
        <v>259702.86933620967</v>
      </c>
      <c r="DK853" s="15">
        <f ca="1">SUM(CX853:DH853)+CA853*DCF!M$46*(1+Inputs!$B$30)*(1-Inputs!$B$33)*(1-Inputs!$B$30/Inputs!$B$31)/(Inputs!$B$29-Inputs!$B$30)*DCF!M$6</f>
        <v>715064.59674107318</v>
      </c>
      <c r="DM853" s="15">
        <f ca="1">DI853+DJ853+DK853+Inputs!$B$34+Inputs!$B$36-Inputs!$B$35</f>
        <v>1270045.3996933524</v>
      </c>
    </row>
    <row r="854" spans="1:117" x14ac:dyDescent="0.75">
      <c r="A854" s="11">
        <v>841</v>
      </c>
      <c r="C854" s="23">
        <f t="shared" ref="C854:M863" ca="1" si="504">_xlfn.NORM.S.INV(RAND())</f>
        <v>-0.13268479921205897</v>
      </c>
      <c r="D854" s="23">
        <f t="shared" ca="1" si="504"/>
        <v>1.6351669121185259</v>
      </c>
      <c r="E854" s="23">
        <f t="shared" ca="1" si="504"/>
        <v>-1.3618945808515213</v>
      </c>
      <c r="F854" s="23">
        <f t="shared" ca="1" si="504"/>
        <v>8.9641414306323483E-2</v>
      </c>
      <c r="G854" s="23">
        <f t="shared" ca="1" si="504"/>
        <v>-2.222377095806316</v>
      </c>
      <c r="H854" s="23">
        <f t="shared" ca="1" si="504"/>
        <v>1.539130864276548</v>
      </c>
      <c r="I854" s="23">
        <f t="shared" ca="1" si="504"/>
        <v>-1.1824714455103684</v>
      </c>
      <c r="J854" s="23">
        <f t="shared" ca="1" si="504"/>
        <v>0.66375851852096213</v>
      </c>
      <c r="K854" s="23">
        <f t="shared" ca="1" si="504"/>
        <v>-1.0892184903022408</v>
      </c>
      <c r="L854" s="23">
        <f t="shared" ca="1" si="504"/>
        <v>2.3078944883326846</v>
      </c>
      <c r="M854" s="23">
        <f t="shared" ca="1" si="504"/>
        <v>1.4904398647196924</v>
      </c>
      <c r="N854" s="23">
        <f ca="1">SQRT(Inputs!$B$38)*C854+SQRT(1-Inputs!$B$38)*_xlfn.NORM.S.INV(RAND())</f>
        <v>-0.68911728319267285</v>
      </c>
      <c r="O854" s="23">
        <f ca="1">SQRT(Inputs!$B$38)*D854+SQRT(1-Inputs!$B$38)*_xlfn.NORM.S.INV(RAND())</f>
        <v>-0.12142681013534307</v>
      </c>
      <c r="P854" s="23">
        <f ca="1">SQRT(Inputs!$B$38)*E854+SQRT(1-Inputs!$B$38)*_xlfn.NORM.S.INV(RAND())</f>
        <v>-0.50059010842329876</v>
      </c>
      <c r="Q854" s="23">
        <f ca="1">SQRT(Inputs!$B$38)*F854+SQRT(1-Inputs!$B$38)*_xlfn.NORM.S.INV(RAND())</f>
        <v>-5.6617037738656152E-2</v>
      </c>
      <c r="R854" s="23">
        <f ca="1">SQRT(Inputs!$B$38)*G854+SQRT(1-Inputs!$B$38)*_xlfn.NORM.S.INV(RAND())</f>
        <v>-1.054496415354758</v>
      </c>
      <c r="S854" s="23">
        <f ca="1">SQRT(Inputs!$B$38)*H854+SQRT(1-Inputs!$B$38)*_xlfn.NORM.S.INV(RAND())</f>
        <v>0.19995039494938183</v>
      </c>
      <c r="T854" s="23">
        <f ca="1">SQRT(Inputs!$B$38)*I854+SQRT(1-Inputs!$B$38)*_xlfn.NORM.S.INV(RAND())</f>
        <v>-0.13977287721460474</v>
      </c>
      <c r="U854" s="23">
        <f ca="1">SQRT(Inputs!$B$38)*J854+SQRT(1-Inputs!$B$38)*_xlfn.NORM.S.INV(RAND())</f>
        <v>0.60257714765917991</v>
      </c>
      <c r="V854" s="23">
        <f ca="1">SQRT(Inputs!$B$38)*K854+SQRT(1-Inputs!$B$38)*_xlfn.NORM.S.INV(RAND())</f>
        <v>9.2226750031938698E-2</v>
      </c>
      <c r="W854" s="23">
        <f ca="1">SQRT(Inputs!$B$38)*L854+SQRT(1-Inputs!$B$38)*_xlfn.NORM.S.INV(RAND())</f>
        <v>2.3124168978848245</v>
      </c>
      <c r="X854" s="23">
        <f ca="1">SQRT(Inputs!$B$38)*M854+SQRT(1-Inputs!$B$38)*_xlfn.NORM.S.INV(RAND())</f>
        <v>0.98555691333605255</v>
      </c>
      <c r="Y854" s="23">
        <f ca="1">SQRT(Inputs!$B$38)*C854+SQRT(1-Inputs!$B$38)*_xlfn.NORM.S.INV(RAND())</f>
        <v>0.34319121795843022</v>
      </c>
      <c r="Z854" s="23">
        <f ca="1">SQRT(Inputs!$B$38)*D854+SQRT(1-Inputs!$B$38)*_xlfn.NORM.S.INV(RAND())</f>
        <v>1.1214082272137889</v>
      </c>
      <c r="AA854" s="23">
        <f ca="1">SQRT(Inputs!$B$38)*E854+SQRT(1-Inputs!$B$38)*_xlfn.NORM.S.INV(RAND())</f>
        <v>-1.1597097422038969</v>
      </c>
      <c r="AB854" s="23">
        <f ca="1">SQRT(Inputs!$B$38)*F854+SQRT(1-Inputs!$B$38)*_xlfn.NORM.S.INV(RAND())</f>
        <v>-0.69850605812208688</v>
      </c>
      <c r="AC854" s="23">
        <f ca="1">SQRT(Inputs!$B$38)*G854+SQRT(1-Inputs!$B$38)*_xlfn.NORM.S.INV(RAND())</f>
        <v>-0.35396649434915683</v>
      </c>
      <c r="AD854" s="23">
        <f ca="1">SQRT(Inputs!$B$38)*H854+SQRT(1-Inputs!$B$38)*_xlfn.NORM.S.INV(RAND())</f>
        <v>0.46877841538247017</v>
      </c>
      <c r="AE854" s="23">
        <f ca="1">SQRT(Inputs!$B$38)*I854+SQRT(1-Inputs!$B$38)*_xlfn.NORM.S.INV(RAND())</f>
        <v>-1.2341791138019262</v>
      </c>
      <c r="AF854" s="23">
        <f ca="1">SQRT(Inputs!$B$38)*J854+SQRT(1-Inputs!$B$38)*_xlfn.NORM.S.INV(RAND())</f>
        <v>0.83843553375216628</v>
      </c>
      <c r="AG854" s="23">
        <f ca="1">SQRT(Inputs!$B$38)*K854+SQRT(1-Inputs!$B$38)*_xlfn.NORM.S.INV(RAND())</f>
        <v>0.15312857077987474</v>
      </c>
      <c r="AH854" s="23">
        <f ca="1">SQRT(Inputs!$B$38)*L854+SQRT(1-Inputs!$B$38)*_xlfn.NORM.S.INV(RAND())</f>
        <v>0.98356418583955807</v>
      </c>
      <c r="AI854" s="23">
        <f ca="1">SQRT(Inputs!$B$38)*M854+SQRT(1-Inputs!$B$38)*_xlfn.NORM.S.INV(RAND())</f>
        <v>0.38254793767221668</v>
      </c>
      <c r="AJ854" s="23">
        <f ca="1">SQRT(Inputs!$B$38)*C854+SQRT(1-Inputs!$B$38)*_xlfn.NORM.S.INV(RAND())</f>
        <v>1.2566524442152482</v>
      </c>
      <c r="AK854" s="23">
        <f ca="1">SQRT(Inputs!$B$38)*D854+SQRT(1-Inputs!$B$38)*_xlfn.NORM.S.INV(RAND())</f>
        <v>1.714547950696242</v>
      </c>
      <c r="AL854" s="23">
        <f ca="1">SQRT(Inputs!$B$38)*E854+SQRT(1-Inputs!$B$38)*_xlfn.NORM.S.INV(RAND())</f>
        <v>-0.56842795876897967</v>
      </c>
      <c r="AM854" s="23">
        <f ca="1">SQRT(Inputs!$B$38)*F854+SQRT(1-Inputs!$B$38)*_xlfn.NORM.S.INV(RAND())</f>
        <v>0.47806321261975143</v>
      </c>
      <c r="AN854" s="23">
        <f ca="1">SQRT(Inputs!$B$38)*G854+SQRT(1-Inputs!$B$38)*_xlfn.NORM.S.INV(RAND())</f>
        <v>-0.92378877995678743</v>
      </c>
      <c r="AO854" s="23">
        <f ca="1">SQRT(Inputs!$B$38)*H854+SQRT(1-Inputs!$B$38)*_xlfn.NORM.S.INV(RAND())</f>
        <v>-0.6216574120333237</v>
      </c>
      <c r="AP854" s="23">
        <f ca="1">SQRT(Inputs!$B$38)*I854+SQRT(1-Inputs!$B$38)*_xlfn.NORM.S.INV(RAND())</f>
        <v>-0.50374125977084128</v>
      </c>
      <c r="AQ854" s="23">
        <f ca="1">SQRT(Inputs!$B$38)*J854+SQRT(1-Inputs!$B$38)*_xlfn.NORM.S.INV(RAND())</f>
        <v>0.80355205927157658</v>
      </c>
      <c r="AR854" s="23">
        <f ca="1">SQRT(Inputs!$B$38)*K854+SQRT(1-Inputs!$B$38)*_xlfn.NORM.S.INV(RAND())</f>
        <v>0.73571599113270192</v>
      </c>
      <c r="AS854" s="23">
        <f ca="1">SQRT(Inputs!$B$38)*L854+SQRT(1-Inputs!$B$38)*_xlfn.NORM.S.INV(RAND())</f>
        <v>1.573817660973418</v>
      </c>
      <c r="AT854" s="23">
        <f ca="1">SQRT(Inputs!$B$38)*M854+SQRT(1-Inputs!$B$38)*_xlfn.NORM.S.INV(RAND())</f>
        <v>1.0025117926600684</v>
      </c>
      <c r="AU854" s="15">
        <f ca="1">Inputs!$B$6*EXP($B$8-0.5*C$5^2+C$5*N854)</f>
        <v>4438.4605942911367</v>
      </c>
      <c r="AV854" s="15">
        <f t="shared" ca="1" si="474"/>
        <v>5307.0538878257894</v>
      </c>
      <c r="AW854" s="15">
        <f t="shared" ca="1" si="475"/>
        <v>6048.5120793575388</v>
      </c>
      <c r="AX854" s="15">
        <f t="shared" ca="1" si="476"/>
        <v>7332.5764408379036</v>
      </c>
      <c r="AY854" s="15">
        <f t="shared" ca="1" si="477"/>
        <v>7922.8172300568604</v>
      </c>
      <c r="AZ854" s="15">
        <f t="shared" ca="1" si="478"/>
        <v>9905.5402200974895</v>
      </c>
      <c r="BA854" s="15">
        <f t="shared" ca="1" si="479"/>
        <v>11945.813627624844</v>
      </c>
      <c r="BB854" s="15">
        <f t="shared" ca="1" si="480"/>
        <v>15535.473026425114</v>
      </c>
      <c r="BC854" s="15">
        <f t="shared" ca="1" si="481"/>
        <v>19197.147623735927</v>
      </c>
      <c r="BD854" s="15">
        <f t="shared" ca="1" si="482"/>
        <v>29197.060743923827</v>
      </c>
      <c r="BE854" s="15">
        <f t="shared" ca="1" si="483"/>
        <v>39137.346117158435</v>
      </c>
      <c r="BF854" s="15">
        <f ca="1">Inputs!$B$13*EXP($B$9-0.5*C$6^2+C$6*Y854)</f>
        <v>14804.790613549621</v>
      </c>
      <c r="BG854" s="15">
        <f t="shared" ca="1" si="484"/>
        <v>22089.65928990586</v>
      </c>
      <c r="BH854" s="15">
        <f t="shared" ca="1" si="485"/>
        <v>22266.904857488455</v>
      </c>
      <c r="BI854" s="15">
        <f t="shared" ca="1" si="486"/>
        <v>24479.471589102432</v>
      </c>
      <c r="BJ854" s="15">
        <f t="shared" ca="1" si="487"/>
        <v>28517.441638921391</v>
      </c>
      <c r="BK854" s="15">
        <f t="shared" ca="1" si="488"/>
        <v>37306.29586369983</v>
      </c>
      <c r="BL854" s="15">
        <f t="shared" ca="1" si="489"/>
        <v>39052.952747186944</v>
      </c>
      <c r="BM854" s="15">
        <f t="shared" ca="1" si="490"/>
        <v>53274.177161193977</v>
      </c>
      <c r="BN854" s="15">
        <f t="shared" ca="1" si="491"/>
        <v>66733.987574993531</v>
      </c>
      <c r="BO854" s="15">
        <f t="shared" ca="1" si="492"/>
        <v>92054.508823969169</v>
      </c>
      <c r="BP854" s="15">
        <f t="shared" ca="1" si="493"/>
        <v>118320.47369757814</v>
      </c>
      <c r="BQ854" s="15">
        <f ca="1">Inputs!$B$20*EXP($B$10-0.5*C$7^2+C$7*AJ854)</f>
        <v>6698.5177717770175</v>
      </c>
      <c r="BR854" s="15">
        <f t="shared" ca="1" si="494"/>
        <v>15667.271995013296</v>
      </c>
      <c r="BS854" s="15">
        <f t="shared" ca="1" si="495"/>
        <v>18223.046456912693</v>
      </c>
      <c r="BT854" s="15">
        <f t="shared" ca="1" si="496"/>
        <v>28482.772300579112</v>
      </c>
      <c r="BU854" s="15">
        <f t="shared" ca="1" si="497"/>
        <v>31566.79337589414</v>
      </c>
      <c r="BV854" s="15">
        <f t="shared" ca="1" si="498"/>
        <v>38178.691336417513</v>
      </c>
      <c r="BW854" s="15">
        <f t="shared" ca="1" si="499"/>
        <v>47888.40632866721</v>
      </c>
      <c r="BX854" s="15">
        <f t="shared" ca="1" si="500"/>
        <v>78687.156602585514</v>
      </c>
      <c r="BY854" s="15">
        <f t="shared" ca="1" si="501"/>
        <v>126918.87222953123</v>
      </c>
      <c r="BZ854" s="15">
        <f t="shared" ca="1" si="502"/>
        <v>237836.05895939656</v>
      </c>
      <c r="CA854" s="15">
        <f t="shared" ca="1" si="503"/>
        <v>399234.91802872013</v>
      </c>
      <c r="CB854" s="15">
        <f ca="1">(AU854*DCF!C$10-DCF!C$5*MAX(AU854*DCF!C$10,0)-MAX(AU854-Inputs!$B$6,0)/Inputs!$B$10)*DCF!C$6</f>
        <v>1046.8089399781561</v>
      </c>
      <c r="CC854" s="15">
        <f ca="1">(AV854*DCF!D$10-DCF!D$5*MAX(AV854*DCF!D$10,0)-MAX(AV854-AU854,0)/Inputs!$B$10)*DCF!D$6</f>
        <v>1081.774689120612</v>
      </c>
      <c r="CD854" s="15">
        <f ca="1">(AW854*DCF!E$10-DCF!E$5*MAX(AW854*DCF!E$10,0)-MAX(AW854-AV854,0)/Inputs!$B$10)*DCF!E$6</f>
        <v>1229.498065154547</v>
      </c>
      <c r="CE854" s="15">
        <f ca="1">(AX854*DCF!F$10-DCF!F$5*MAX(AX854*DCF!F$10,0)-MAX(AX854-AW854,0)/Inputs!$B$10)*DCF!F$6</f>
        <v>1333.5077932959657</v>
      </c>
      <c r="CF854" s="15">
        <f ca="1">(AY854*DCF!G$10-DCF!G$5*MAX(AY854*DCF!G$10,0)-MAX(AY854-AX854,0)/Inputs!$B$10)*DCF!G$6</f>
        <v>1518.9615817741585</v>
      </c>
      <c r="CG854" s="15">
        <f ca="1">(AZ854*DCF!H$10-DCF!H$5*MAX(AZ854*DCF!H$10,0)-MAX(AZ854-AY854,0)/Inputs!$B$10)*DCF!H$6</f>
        <v>1571.0997269057189</v>
      </c>
      <c r="CH854" s="15">
        <f ca="1">(BA854*DCF!I$10-DCF!I$5*MAX(BA854*DCF!I$10,0)-MAX(BA854-AZ854,0)/Inputs!$B$10)*DCF!I$6</f>
        <v>1847.3880416043066</v>
      </c>
      <c r="CI854" s="15">
        <f ca="1">(BB854*DCF!J$10-DCF!J$5*MAX(BB854*DCF!J$10,0)-MAX(BB854-BA854,0)/Inputs!$B$10)*DCF!J$6</f>
        <v>2121.9694896215451</v>
      </c>
      <c r="CJ854" s="15">
        <f ca="1">(BC854*DCF!K$10-DCF!K$5*MAX(BC854*DCF!K$10,0)-MAX(BC854-BB854,0)/Inputs!$B$10)*DCF!K$6</f>
        <v>2577.8537567625508</v>
      </c>
      <c r="CK854" s="15">
        <f ca="1">(BD854*DCF!L$10-DCF!L$5*MAX(BD854*DCF!L$10,0)-MAX(BD854-BC854,0)/Inputs!$B$10)*DCF!L$6</f>
        <v>3110.3212913858642</v>
      </c>
      <c r="CL854" s="15">
        <f ca="1">(BE854*DCF!M$10-DCF!M$5*MAX(BE854*DCF!M$10,0)-MAX(BE854-BD854,0)/Inputs!$B$10)*DCF!M$6</f>
        <v>4335.3124425282112</v>
      </c>
      <c r="CM854" s="15">
        <f ca="1">(BF854*DCF!C$28-DCF!C$5*MAX(BF854*DCF!C$28,0)-MAX(BF854-Inputs!$B$13,0)/Inputs!$B$17)*DCF!C$6</f>
        <v>3728.9969172734518</v>
      </c>
      <c r="CN854" s="15">
        <f ca="1">(BG854*DCF!D$28-DCF!D$5*MAX(BG854*DCF!D$28,0)-MAX(BG854-BF854,0)/Inputs!$B$17)*DCF!D$6</f>
        <v>4951.717635439938</v>
      </c>
      <c r="CO854" s="15">
        <f ca="1">(BH854*DCF!E$28-DCF!E$5*MAX(BH854*DCF!E$28,0)-MAX(BH854-BG854,0)/Inputs!$B$17)*DCF!E$6</f>
        <v>6271.4512883988264</v>
      </c>
      <c r="CP854" s="15">
        <f ca="1">(BI854*DCF!F$28-DCF!F$5*MAX(BI854*DCF!F$28,0)-MAX(BI854-BH854,0)/Inputs!$B$17)*DCF!F$6</f>
        <v>6242.698980271326</v>
      </c>
      <c r="CQ854" s="15">
        <f ca="1">(BJ854*DCF!G$28-DCF!G$5*MAX(BJ854*DCF!G$28,0)-MAX(BJ854-BI854,0)/Inputs!$B$17)*DCF!G$6</f>
        <v>6719.9199223182368</v>
      </c>
      <c r="CR854" s="15">
        <f ca="1">(BK854*DCF!H$28-DCF!H$5*MAX(BK854*DCF!H$28,0)-MAX(BK854-BJ854,0)/Inputs!$B$17)*DCF!H$6</f>
        <v>7860.7172572415539</v>
      </c>
      <c r="CS854" s="15">
        <f ca="1">(BL854*DCF!I$28-DCF!I$5*MAX(BL854*DCF!I$28,0)-MAX(BL854-BK854,0)/Inputs!$B$17)*DCF!I$6</f>
        <v>8932.7216357057314</v>
      </c>
      <c r="CT854" s="15">
        <f ca="1">(BM854*DCF!J$28-DCF!J$5*MAX(BM854*DCF!J$28,0)-MAX(BM854-BL854,0)/Inputs!$B$17)*DCF!J$6</f>
        <v>9998.945952147802</v>
      </c>
      <c r="CU854" s="15">
        <f ca="1">(BN854*DCF!K$28-DCF!K$5*MAX(BN854*DCF!K$28,0)-MAX(BN854-BM854,0)/Inputs!$B$17)*DCF!K$6</f>
        <v>12444.451755152071</v>
      </c>
      <c r="CV854" s="15">
        <f ca="1">(BO854*DCF!L$28-DCF!L$5*MAX(BO854*DCF!L$28,0)-MAX(BO854-BN854,0)/Inputs!$B$17)*DCF!L$6</f>
        <v>15501.747521958274</v>
      </c>
      <c r="CW854" s="15">
        <f ca="1">(BP854*DCF!M$28-DCF!M$5*MAX(BP854*DCF!M$28,0)-MAX(BP854-BO854,0)/Inputs!$B$17)*DCF!M$6</f>
        <v>19516.534217300839</v>
      </c>
      <c r="CX854" s="15">
        <f ca="1">(BQ854*DCF!C$46-DCF!C$5*MAX(BQ854*DCF!C$46,0)-MAX(BQ854-Inputs!$B$20,0)/Inputs!$B$24)*DCF!C$6</f>
        <v>-3162.4834446492041</v>
      </c>
      <c r="CY854" s="15">
        <f ca="1">(BR854*DCF!D$46-DCF!D$5*MAX(BR854*DCF!D$46,0)-MAX(BR854-BQ854,0)/Inputs!$B$24)*DCF!D$6</f>
        <v>-6500.9309436784451</v>
      </c>
      <c r="CZ854" s="15">
        <f ca="1">(BS854*DCF!E$46-DCF!E$5*MAX(BS854*DCF!E$46,0)-MAX(BS854-BR854,0)/Inputs!$B$24)*DCF!E$6</f>
        <v>-3162.3229057569529</v>
      </c>
      <c r="DA854" s="15">
        <f ca="1">(BT854*DCF!F$46-DCF!F$5*MAX(BT854*DCF!F$46,0)-MAX(BT854-BS854,0)/Inputs!$B$24)*DCF!F$6</f>
        <v>-5810.1860751058493</v>
      </c>
      <c r="DB854" s="15">
        <f ca="1">(BU854*DCF!G$46-DCF!G$5*MAX(BU854*DCF!G$46,0)-MAX(BU854-BT854,0)/Inputs!$B$24)*DCF!G$6</f>
        <v>-2099.248317716319</v>
      </c>
      <c r="DC854" s="15">
        <f ca="1">(BV854*DCF!H$46-DCF!H$5*MAX(BV854*DCF!H$46,0)-MAX(BV854-BU854,0)/Inputs!$B$24)*DCF!H$6</f>
        <v>-2054.6067794616952</v>
      </c>
      <c r="DD854" s="15">
        <f ca="1">(BW854*DCF!I$46-DCF!I$5*MAX(BW854*DCF!I$46,0)-MAX(BW854-BV854,0)/Inputs!$B$24)*DCF!I$6</f>
        <v>-1681.2822442940555</v>
      </c>
      <c r="DE854" s="15">
        <f ca="1">(BX854*DCF!J$46-DCF!J$5*MAX(BX854*DCF!J$46,0)-MAX(BX854-BW854,0)/Inputs!$B$24)*DCF!J$6</f>
        <v>-4866.6168327997502</v>
      </c>
      <c r="DF854" s="15">
        <f ca="1">(BY854*DCF!K$46-DCF!K$5*MAX(BY854*DCF!K$46,0)-MAX(BY854-BX854,0)/Inputs!$B$24)*DCF!K$6</f>
        <v>-4565.4563730158125</v>
      </c>
      <c r="DG854" s="15">
        <f ca="1">(BZ854*DCF!L$46-DCF!L$5*MAX(BZ854*DCF!L$46,0)-MAX(BZ854-BY854,0)/Inputs!$B$24)*DCF!L$6</f>
        <v>-8660.4207578936093</v>
      </c>
      <c r="DH854" s="15">
        <f ca="1">(CA854*DCF!M$46-DCF!M$5*MAX(CA854*DCF!M$46,0)-MAX(CA854-BZ854,0)/Inputs!$B$24)*DCF!M$6</f>
        <v>-2442.9815684633259</v>
      </c>
      <c r="DI854" s="15">
        <f ca="1">SUM(CB854:CL854)+BE854*DCF!M$10*(1+Inputs!$B$30)*(1-Inputs!$B$33)*(1-Inputs!$B$30/Inputs!$B$31)/(Inputs!$B$29-Inputs!$B$30)*DCF!M$6</f>
        <v>130694.2476000079</v>
      </c>
      <c r="DJ854" s="15">
        <f ca="1">SUM(CM854:CW854)+BP854*DCF!M$28*(1+Inputs!$B$30)*(1-Inputs!$B$33)*(1-Inputs!$B$30/Inputs!$B$31)/(Inputs!$B$29-Inputs!$B$30)*DCF!M$6</f>
        <v>541219.8269854039</v>
      </c>
      <c r="DK854" s="15">
        <f ca="1">SUM(CX854:DH854)+CA854*DCF!M$46*(1+Inputs!$B$30)*(1-Inputs!$B$33)*(1-Inputs!$B$30/Inputs!$B$31)/(Inputs!$B$29-Inputs!$B$30)*DCF!M$6</f>
        <v>572257.93942892994</v>
      </c>
      <c r="DM854" s="15">
        <f ca="1">DI854+DJ854+DK854+Inputs!$B$34+Inputs!$B$36-Inputs!$B$35</f>
        <v>1321023.0140143419</v>
      </c>
    </row>
    <row r="855" spans="1:117" x14ac:dyDescent="0.75">
      <c r="A855" s="11">
        <v>842</v>
      </c>
      <c r="C855" s="23">
        <f t="shared" ca="1" si="504"/>
        <v>-0.13191762969204893</v>
      </c>
      <c r="D855" s="23">
        <f t="shared" ca="1" si="504"/>
        <v>-0.2254320200975983</v>
      </c>
      <c r="E855" s="23">
        <f t="shared" ca="1" si="504"/>
        <v>-1.336694325494179</v>
      </c>
      <c r="F855" s="23">
        <f t="shared" ca="1" si="504"/>
        <v>0.32149375801473545</v>
      </c>
      <c r="G855" s="23">
        <f t="shared" ca="1" si="504"/>
        <v>1.2485382556263387</v>
      </c>
      <c r="H855" s="23">
        <f t="shared" ca="1" si="504"/>
        <v>-0.58107471760765161</v>
      </c>
      <c r="I855" s="23">
        <f t="shared" ca="1" si="504"/>
        <v>-0.17107382504695615</v>
      </c>
      <c r="J855" s="23">
        <f t="shared" ca="1" si="504"/>
        <v>1.1641939902606142</v>
      </c>
      <c r="K855" s="23">
        <f t="shared" ca="1" si="504"/>
        <v>1.5124439545238428</v>
      </c>
      <c r="L855" s="23">
        <f t="shared" ca="1" si="504"/>
        <v>-0.47612542032848332</v>
      </c>
      <c r="M855" s="23">
        <f t="shared" ca="1" si="504"/>
        <v>-1.1393519509285068</v>
      </c>
      <c r="N855" s="23">
        <f ca="1">SQRT(Inputs!$B$38)*C855+SQRT(1-Inputs!$B$38)*_xlfn.NORM.S.INV(RAND())</f>
        <v>6.8211545251379749E-2</v>
      </c>
      <c r="O855" s="23">
        <f ca="1">SQRT(Inputs!$B$38)*D855+SQRT(1-Inputs!$B$38)*_xlfn.NORM.S.INV(RAND())</f>
        <v>0.30021678598584112</v>
      </c>
      <c r="P855" s="23">
        <f ca="1">SQRT(Inputs!$B$38)*E855+SQRT(1-Inputs!$B$38)*_xlfn.NORM.S.INV(RAND())</f>
        <v>-0.57990871831393842</v>
      </c>
      <c r="Q855" s="23">
        <f ca="1">SQRT(Inputs!$B$38)*F855+SQRT(1-Inputs!$B$38)*_xlfn.NORM.S.INV(RAND())</f>
        <v>0.62226052750483796</v>
      </c>
      <c r="R855" s="23">
        <f ca="1">SQRT(Inputs!$B$38)*G855+SQRT(1-Inputs!$B$38)*_xlfn.NORM.S.INV(RAND())</f>
        <v>1.1550270920465895</v>
      </c>
      <c r="S855" s="23">
        <f ca="1">SQRT(Inputs!$B$38)*H855+SQRT(1-Inputs!$B$38)*_xlfn.NORM.S.INV(RAND())</f>
        <v>-0.34324972111414603</v>
      </c>
      <c r="T855" s="23">
        <f ca="1">SQRT(Inputs!$B$38)*I855+SQRT(1-Inputs!$B$38)*_xlfn.NORM.S.INV(RAND())</f>
        <v>0.32297035680637937</v>
      </c>
      <c r="U855" s="23">
        <f ca="1">SQRT(Inputs!$B$38)*J855+SQRT(1-Inputs!$B$38)*_xlfn.NORM.S.INV(RAND())</f>
        <v>-0.7014547464267924</v>
      </c>
      <c r="V855" s="23">
        <f ca="1">SQRT(Inputs!$B$38)*K855+SQRT(1-Inputs!$B$38)*_xlfn.NORM.S.INV(RAND())</f>
        <v>-0.26614335490361141</v>
      </c>
      <c r="W855" s="23">
        <f ca="1">SQRT(Inputs!$B$38)*L855+SQRT(1-Inputs!$B$38)*_xlfn.NORM.S.INV(RAND())</f>
        <v>-0.68122851584586308</v>
      </c>
      <c r="X855" s="23">
        <f ca="1">SQRT(Inputs!$B$38)*M855+SQRT(1-Inputs!$B$38)*_xlfn.NORM.S.INV(RAND())</f>
        <v>1.0573506466774547</v>
      </c>
      <c r="Y855" s="23">
        <f ca="1">SQRT(Inputs!$B$38)*C855+SQRT(1-Inputs!$B$38)*_xlfn.NORM.S.INV(RAND())</f>
        <v>1.97217951269376E-2</v>
      </c>
      <c r="Z855" s="23">
        <f ca="1">SQRT(Inputs!$B$38)*D855+SQRT(1-Inputs!$B$38)*_xlfn.NORM.S.INV(RAND())</f>
        <v>-0.38997693729524763</v>
      </c>
      <c r="AA855" s="23">
        <f ca="1">SQRT(Inputs!$B$38)*E855+SQRT(1-Inputs!$B$38)*_xlfn.NORM.S.INV(RAND())</f>
        <v>-1.9407628852918837</v>
      </c>
      <c r="AB855" s="23">
        <f ca="1">SQRT(Inputs!$B$38)*F855+SQRT(1-Inputs!$B$38)*_xlfn.NORM.S.INV(RAND())</f>
        <v>1.9546810515887416</v>
      </c>
      <c r="AC855" s="23">
        <f ca="1">SQRT(Inputs!$B$38)*G855+SQRT(1-Inputs!$B$38)*_xlfn.NORM.S.INV(RAND())</f>
        <v>-0.38046321657657312</v>
      </c>
      <c r="AD855" s="23">
        <f ca="1">SQRT(Inputs!$B$38)*H855+SQRT(1-Inputs!$B$38)*_xlfn.NORM.S.INV(RAND())</f>
        <v>-0.61067768967234437</v>
      </c>
      <c r="AE855" s="23">
        <f ca="1">SQRT(Inputs!$B$38)*I855+SQRT(1-Inputs!$B$38)*_xlfn.NORM.S.INV(RAND())</f>
        <v>2.3470923993834023</v>
      </c>
      <c r="AF855" s="23">
        <f ca="1">SQRT(Inputs!$B$38)*J855+SQRT(1-Inputs!$B$38)*_xlfn.NORM.S.INV(RAND())</f>
        <v>1.9227427955654846</v>
      </c>
      <c r="AG855" s="23">
        <f ca="1">SQRT(Inputs!$B$38)*K855+SQRT(1-Inputs!$B$38)*_xlfn.NORM.S.INV(RAND())</f>
        <v>2.3413103754185389</v>
      </c>
      <c r="AH855" s="23">
        <f ca="1">SQRT(Inputs!$B$38)*L855+SQRT(1-Inputs!$B$38)*_xlfn.NORM.S.INV(RAND())</f>
        <v>1.3182709288999059</v>
      </c>
      <c r="AI855" s="23">
        <f ca="1">SQRT(Inputs!$B$38)*M855+SQRT(1-Inputs!$B$38)*_xlfn.NORM.S.INV(RAND())</f>
        <v>-3.0914956872924226E-2</v>
      </c>
      <c r="AJ855" s="23">
        <f ca="1">SQRT(Inputs!$B$38)*C855+SQRT(1-Inputs!$B$38)*_xlfn.NORM.S.INV(RAND())</f>
        <v>-0.82253314610201356</v>
      </c>
      <c r="AK855" s="23">
        <f ca="1">SQRT(Inputs!$B$38)*D855+SQRT(1-Inputs!$B$38)*_xlfn.NORM.S.INV(RAND())</f>
        <v>-0.18541217910819185</v>
      </c>
      <c r="AL855" s="23">
        <f ca="1">SQRT(Inputs!$B$38)*E855+SQRT(1-Inputs!$B$38)*_xlfn.NORM.S.INV(RAND())</f>
        <v>-0.10317682246020576</v>
      </c>
      <c r="AM855" s="23">
        <f ca="1">SQRT(Inputs!$B$38)*F855+SQRT(1-Inputs!$B$38)*_xlfn.NORM.S.INV(RAND())</f>
        <v>1.1557883170025716</v>
      </c>
      <c r="AN855" s="23">
        <f ca="1">SQRT(Inputs!$B$38)*G855+SQRT(1-Inputs!$B$38)*_xlfn.NORM.S.INV(RAND())</f>
        <v>-0.1854365003268067</v>
      </c>
      <c r="AO855" s="23">
        <f ca="1">SQRT(Inputs!$B$38)*H855+SQRT(1-Inputs!$B$38)*_xlfn.NORM.S.INV(RAND())</f>
        <v>-0.29667121867429602</v>
      </c>
      <c r="AP855" s="23">
        <f ca="1">SQRT(Inputs!$B$38)*I855+SQRT(1-Inputs!$B$38)*_xlfn.NORM.S.INV(RAND())</f>
        <v>-1.4436751789040885</v>
      </c>
      <c r="AQ855" s="23">
        <f ca="1">SQRT(Inputs!$B$38)*J855+SQRT(1-Inputs!$B$38)*_xlfn.NORM.S.INV(RAND())</f>
        <v>-0.17442625874389051</v>
      </c>
      <c r="AR855" s="23">
        <f ca="1">SQRT(Inputs!$B$38)*K855+SQRT(1-Inputs!$B$38)*_xlfn.NORM.S.INV(RAND())</f>
        <v>1.1426121355159014</v>
      </c>
      <c r="AS855" s="23">
        <f ca="1">SQRT(Inputs!$B$38)*L855+SQRT(1-Inputs!$B$38)*_xlfn.NORM.S.INV(RAND())</f>
        <v>-0.78375875337407019</v>
      </c>
      <c r="AT855" s="23">
        <f ca="1">SQRT(Inputs!$B$38)*M855+SQRT(1-Inputs!$B$38)*_xlfn.NORM.S.INV(RAND())</f>
        <v>0.97839593410186232</v>
      </c>
      <c r="AU855" s="15">
        <f ca="1">Inputs!$B$6*EXP($B$8-0.5*C$5^2+C$5*N855)</f>
        <v>5017.3341649273198</v>
      </c>
      <c r="AV855" s="15">
        <f t="shared" ca="1" si="474"/>
        <v>6382.9036255272704</v>
      </c>
      <c r="AW855" s="15">
        <f t="shared" ca="1" si="475"/>
        <v>7197.2569030890782</v>
      </c>
      <c r="AX855" s="15">
        <f t="shared" ca="1" si="476"/>
        <v>9497.5013719432554</v>
      </c>
      <c r="AY855" s="15">
        <f t="shared" ca="1" si="477"/>
        <v>13283.124103407648</v>
      </c>
      <c r="AZ855" s="15">
        <f t="shared" ca="1" si="478"/>
        <v>15643.020579052976</v>
      </c>
      <c r="BA855" s="15">
        <f t="shared" ca="1" si="479"/>
        <v>19801.19102464</v>
      </c>
      <c r="BB855" s="15">
        <f t="shared" ca="1" si="480"/>
        <v>22597.441361019733</v>
      </c>
      <c r="BC855" s="15">
        <f t="shared" ca="1" si="481"/>
        <v>26974.149316282579</v>
      </c>
      <c r="BD855" s="15">
        <f t="shared" ca="1" si="482"/>
        <v>31005.9491632748</v>
      </c>
      <c r="BE855" s="15">
        <f t="shared" ca="1" si="483"/>
        <v>41834.744420983559</v>
      </c>
      <c r="BF855" s="15">
        <f ca="1">Inputs!$B$13*EXP($B$9-0.5*C$6^2+C$6*Y855)</f>
        <v>13885.203163449178</v>
      </c>
      <c r="BG855" s="15">
        <f t="shared" ca="1" si="484"/>
        <v>15772.542288121876</v>
      </c>
      <c r="BH855" s="15">
        <f t="shared" ca="1" si="485"/>
        <v>13967.302371766315</v>
      </c>
      <c r="BI855" s="15">
        <f t="shared" ca="1" si="486"/>
        <v>23099.930409239445</v>
      </c>
      <c r="BJ855" s="15">
        <f t="shared" ca="1" si="487"/>
        <v>26807.755666919809</v>
      </c>
      <c r="BK855" s="15">
        <f t="shared" ca="1" si="488"/>
        <v>30276.648199556868</v>
      </c>
      <c r="BL855" s="15">
        <f t="shared" ca="1" si="489"/>
        <v>50412.338050994178</v>
      </c>
      <c r="BM855" s="15">
        <f t="shared" ca="1" si="490"/>
        <v>78686.378723584377</v>
      </c>
      <c r="BN855" s="15">
        <f t="shared" ca="1" si="491"/>
        <v>128118.46888179013</v>
      </c>
      <c r="BO855" s="15">
        <f t="shared" ca="1" si="492"/>
        <v>183741.20462701601</v>
      </c>
      <c r="BP855" s="15">
        <f t="shared" ca="1" si="493"/>
        <v>225360.2775779861</v>
      </c>
      <c r="BQ855" s="15">
        <f ca="1">Inputs!$B$20*EXP($B$10-0.5*C$7^2+C$7*AJ855)</f>
        <v>3204.1124945377264</v>
      </c>
      <c r="BR855" s="15">
        <f t="shared" ca="1" si="494"/>
        <v>4098.9607083146893</v>
      </c>
      <c r="BS855" s="15">
        <f t="shared" ca="1" si="495"/>
        <v>5449.1959580382854</v>
      </c>
      <c r="BT855" s="15">
        <f t="shared" ca="1" si="496"/>
        <v>10174.347022284457</v>
      </c>
      <c r="BU855" s="15">
        <f t="shared" ca="1" si="497"/>
        <v>13481.722162945045</v>
      </c>
      <c r="BV855" s="15">
        <f t="shared" ca="1" si="498"/>
        <v>17544.238217993941</v>
      </c>
      <c r="BW855" s="15">
        <f t="shared" ca="1" si="499"/>
        <v>18036.278166291202</v>
      </c>
      <c r="BX855" s="15">
        <f t="shared" ca="1" si="500"/>
        <v>24359.753968625475</v>
      </c>
      <c r="BY855" s="15">
        <f t="shared" ca="1" si="501"/>
        <v>42472.201007503092</v>
      </c>
      <c r="BZ855" s="15">
        <f t="shared" ca="1" si="502"/>
        <v>51597.902131796232</v>
      </c>
      <c r="CA855" s="15">
        <f t="shared" ca="1" si="503"/>
        <v>86242.578893749058</v>
      </c>
      <c r="CB855" s="15">
        <f ca="1">(AU855*DCF!C$10-DCF!C$5*MAX(AU855*DCF!C$10,0)-MAX(AU855-Inputs!$B$6,0)/Inputs!$B$10)*DCF!C$6</f>
        <v>1042.6814682406182</v>
      </c>
      <c r="CC855" s="15">
        <f ca="1">(AV855*DCF!D$10-DCF!D$5*MAX(AV855*DCF!D$10,0)-MAX(AV855-AU855,0)/Inputs!$B$10)*DCF!D$6</f>
        <v>1222.8311424940337</v>
      </c>
      <c r="CD855" s="15">
        <f ca="1">(AW855*DCF!E$10-DCF!E$5*MAX(AW855*DCF!E$10,0)-MAX(AW855-AV855,0)/Inputs!$B$10)*DCF!E$6</f>
        <v>1478.3059663938561</v>
      </c>
      <c r="CE855" s="15">
        <f ca="1">(AX855*DCF!F$10-DCF!F$5*MAX(AX855*DCF!F$10,0)-MAX(AX855-AW855,0)/Inputs!$B$10)*DCF!F$6</f>
        <v>1594.665569266848</v>
      </c>
      <c r="CF855" s="15">
        <f ca="1">(AY855*DCF!G$10-DCF!G$5*MAX(AY855*DCF!G$10,0)-MAX(AY855-AX855,0)/Inputs!$B$10)*DCF!G$6</f>
        <v>2009.1907678752823</v>
      </c>
      <c r="CG855" s="15">
        <f ca="1">(AZ855*DCF!H$10-DCF!H$5*MAX(AZ855*DCF!H$10,0)-MAX(AZ855-AY855,0)/Inputs!$B$10)*DCF!H$6</f>
        <v>2618.0617398900463</v>
      </c>
      <c r="CH855" s="15">
        <f ca="1">(BA855*DCF!I$10-DCF!I$5*MAX(BA855*DCF!I$10,0)-MAX(BA855-AZ855,0)/Inputs!$B$10)*DCF!I$6</f>
        <v>2934.8696083522177</v>
      </c>
      <c r="CI855" s="15">
        <f ca="1">(BB855*DCF!J$10-DCF!J$5*MAX(BB855*DCF!J$10,0)-MAX(BB855-BA855,0)/Inputs!$B$10)*DCF!J$6</f>
        <v>3454.0477109730518</v>
      </c>
      <c r="CJ855" s="15">
        <f ca="1">(BC855*DCF!K$10-DCF!K$5*MAX(BC855*DCF!K$10,0)-MAX(BC855-BB855,0)/Inputs!$B$10)*DCF!K$6</f>
        <v>3729.7323445915631</v>
      </c>
      <c r="CK855" s="15">
        <f ca="1">(BD855*DCF!L$10-DCF!L$5*MAX(BD855*DCF!L$10,0)-MAX(BD855-BC855,0)/Inputs!$B$10)*DCF!L$6</f>
        <v>4154.9097411920275</v>
      </c>
      <c r="CL855" s="15">
        <f ca="1">(BE855*DCF!M$10-DCF!M$5*MAX(BE855*DCF!M$10,0)-MAX(BE855-BD855,0)/Inputs!$B$10)*DCF!M$6</f>
        <v>4609.8082321270967</v>
      </c>
      <c r="CM855" s="15">
        <f ca="1">(BF855*DCF!C$28-DCF!C$5*MAX(BF855*DCF!C$28,0)-MAX(BF855-Inputs!$B$13,0)/Inputs!$B$17)*DCF!C$6</f>
        <v>3660.720712801658</v>
      </c>
      <c r="CN855" s="15">
        <f ca="1">(BG855*DCF!D$28-DCF!D$5*MAX(BG855*DCF!D$28,0)-MAX(BG855-BF855,0)/Inputs!$B$17)*DCF!D$6</f>
        <v>4242.7215096960308</v>
      </c>
      <c r="CO855" s="15">
        <f ca="1">(BH855*DCF!E$28-DCF!E$5*MAX(BH855*DCF!E$28,0)-MAX(BH855-BG855,0)/Inputs!$B$17)*DCF!E$6</f>
        <v>3955.7887396639435</v>
      </c>
      <c r="CP855" s="15">
        <f ca="1">(BI855*DCF!F$28-DCF!F$5*MAX(BI855*DCF!F$28,0)-MAX(BI855-BH855,0)/Inputs!$B$17)*DCF!F$6</f>
        <v>4608.2833475986181</v>
      </c>
      <c r="CQ855" s="15">
        <f ca="1">(BJ855*DCF!G$28-DCF!G$5*MAX(BJ855*DCF!G$28,0)-MAX(BJ855-BI855,0)/Inputs!$B$17)*DCF!G$6</f>
        <v>6331.8560181377306</v>
      </c>
      <c r="CR855" s="15">
        <f ca="1">(BK855*DCF!H$28-DCF!H$5*MAX(BK855*DCF!H$28,0)-MAX(BK855-BJ855,0)/Inputs!$B$17)*DCF!H$6</f>
        <v>6948.7805836504958</v>
      </c>
      <c r="CS855" s="15">
        <f ca="1">(BL855*DCF!I$28-DCF!I$5*MAX(BL855*DCF!I$28,0)-MAX(BL855-BK855,0)/Inputs!$B$17)*DCF!I$6</f>
        <v>8964.5256017870561</v>
      </c>
      <c r="CT855" s="15">
        <f ca="1">(BM855*DCF!J$28-DCF!J$5*MAX(BM855*DCF!J$28,0)-MAX(BM855-BL855,0)/Inputs!$B$17)*DCF!J$6</f>
        <v>13804.687889957255</v>
      </c>
      <c r="CU855" s="15">
        <f ca="1">(BN855*DCF!K$28-DCF!K$5*MAX(BN855*DCF!K$28,0)-MAX(BN855-BM855,0)/Inputs!$B$17)*DCF!K$6</f>
        <v>21001.69985354627</v>
      </c>
      <c r="CV855" s="15">
        <f ca="1">(BO855*DCF!L$28-DCF!L$5*MAX(BO855*DCF!L$28,0)-MAX(BO855-BN855,0)/Inputs!$B$17)*DCF!L$6</f>
        <v>30366.421728063557</v>
      </c>
      <c r="CW855" s="15">
        <f ca="1">(BP855*DCF!M$28-DCF!M$5*MAX(BP855*DCF!M$28,0)-MAX(BP855-BO855,0)/Inputs!$B$17)*DCF!M$6</f>
        <v>38051.304058830014</v>
      </c>
      <c r="CX855" s="15">
        <f ca="1">(BQ855*DCF!C$46-DCF!C$5*MAX(BQ855*DCF!C$46,0)-MAX(BQ855-Inputs!$B$20,0)/Inputs!$B$24)*DCF!C$6</f>
        <v>-741.41743270512222</v>
      </c>
      <c r="CY855" s="15">
        <f ca="1">(BR855*DCF!D$46-DCF!D$5*MAX(BR855*DCF!D$46,0)-MAX(BR855-BQ855,0)/Inputs!$B$24)*DCF!D$6</f>
        <v>-1081.4213088139948</v>
      </c>
      <c r="CZ855" s="15">
        <f ca="1">(BS855*DCF!E$46-DCF!E$5*MAX(BS855*DCF!E$46,0)-MAX(BS855-BR855,0)/Inputs!$B$24)*DCF!E$6</f>
        <v>-1176.6024738525703</v>
      </c>
      <c r="DA855" s="15">
        <f ca="1">(BT855*DCF!F$46-DCF!F$5*MAX(BT855*DCF!F$46,0)-MAX(BT855-BS855,0)/Inputs!$B$24)*DCF!F$6</f>
        <v>-2461.5371532034897</v>
      </c>
      <c r="DB855" s="15">
        <f ca="1">(BU855*DCF!G$46-DCF!G$5*MAX(BU855*DCF!G$46,0)-MAX(BU855-BT855,0)/Inputs!$B$24)*DCF!G$6</f>
        <v>-1566.0341484952294</v>
      </c>
      <c r="DC855" s="15">
        <f ca="1">(BV855*DCF!H$46-DCF!H$5*MAX(BV855*DCF!H$46,0)-MAX(BV855-BU855,0)/Inputs!$B$24)*DCF!H$6</f>
        <v>-1262.4019726575964</v>
      </c>
      <c r="DD855" s="15">
        <f ca="1">(BW855*DCF!I$46-DCF!I$5*MAX(BW855*DCF!I$46,0)-MAX(BW855-BV855,0)/Inputs!$B$24)*DCF!I$6</f>
        <v>275.30920028613656</v>
      </c>
      <c r="DE855" s="15">
        <f ca="1">(BX855*DCF!J$46-DCF!J$5*MAX(BX855*DCF!J$46,0)-MAX(BX855-BW855,0)/Inputs!$B$24)*DCF!J$6</f>
        <v>-655.05817539937948</v>
      </c>
      <c r="DF855" s="15">
        <f ca="1">(BY855*DCF!K$46-DCF!K$5*MAX(BY855*DCF!K$46,0)-MAX(BY855-BX855,0)/Inputs!$B$24)*DCF!K$6</f>
        <v>-2010.9133075617335</v>
      </c>
      <c r="DG855" s="15">
        <f ca="1">(BZ855*DCF!L$46-DCF!L$5*MAX(BZ855*DCF!L$46,0)-MAX(BZ855-BY855,0)/Inputs!$B$24)*DCF!L$6</f>
        <v>1501.5481133119267</v>
      </c>
      <c r="DH855" s="15">
        <f ca="1">(CA855*DCF!M$46-DCF!M$5*MAX(CA855*DCF!M$46,0)-MAX(CA855-BZ855,0)/Inputs!$B$24)*DCF!M$6</f>
        <v>-481.60478768031464</v>
      </c>
      <c r="DI855" s="15">
        <f ca="1">SUM(CB855:CL855)+BE855*DCF!M$10*(1+Inputs!$B$30)*(1-Inputs!$B$33)*(1-Inputs!$B$30/Inputs!$B$31)/(Inputs!$B$29-Inputs!$B$30)*DCF!M$6</f>
        <v>145275.75122221815</v>
      </c>
      <c r="DJ855" s="15">
        <f ca="1">SUM(CM855:CW855)+BP855*DCF!M$28*(1+Inputs!$B$30)*(1-Inputs!$B$33)*(1-Inputs!$B$30/Inputs!$B$31)/(Inputs!$B$29-Inputs!$B$30)*DCF!M$6</f>
        <v>978177.63348465762</v>
      </c>
      <c r="DK855" s="15">
        <f ca="1">SUM(CX855:DH855)+CA855*DCF!M$46*(1+Inputs!$B$30)*(1-Inputs!$B$33)*(1-Inputs!$B$30/Inputs!$B$31)/(Inputs!$B$29-Inputs!$B$30)*DCF!M$6</f>
        <v>123681.10960953175</v>
      </c>
      <c r="DM855" s="15">
        <f ca="1">DI855+DJ855+DK855+Inputs!$B$34+Inputs!$B$36-Inputs!$B$35</f>
        <v>1323985.4943164075</v>
      </c>
    </row>
    <row r="856" spans="1:117" x14ac:dyDescent="0.75">
      <c r="A856" s="11">
        <v>843</v>
      </c>
      <c r="C856" s="23">
        <f t="shared" ca="1" si="504"/>
        <v>0.24164936341464957</v>
      </c>
      <c r="D856" s="23">
        <f t="shared" ca="1" si="504"/>
        <v>1.1196310766475746</v>
      </c>
      <c r="E856" s="23">
        <f t="shared" ca="1" si="504"/>
        <v>0.638006630085449</v>
      </c>
      <c r="F856" s="23">
        <f t="shared" ca="1" si="504"/>
        <v>1.6590871223421191E-2</v>
      </c>
      <c r="G856" s="23">
        <f t="shared" ca="1" si="504"/>
        <v>0.17013211392186872</v>
      </c>
      <c r="H856" s="23">
        <f t="shared" ca="1" si="504"/>
        <v>0.9299691984494306</v>
      </c>
      <c r="I856" s="23">
        <f t="shared" ca="1" si="504"/>
        <v>-1.7032682231796736</v>
      </c>
      <c r="J856" s="23">
        <f t="shared" ca="1" si="504"/>
        <v>2.2932264026436262</v>
      </c>
      <c r="K856" s="23">
        <f t="shared" ca="1" si="504"/>
        <v>-0.325561261965441</v>
      </c>
      <c r="L856" s="23">
        <f t="shared" ca="1" si="504"/>
        <v>-2.2552486997707955</v>
      </c>
      <c r="M856" s="23">
        <f t="shared" ca="1" si="504"/>
        <v>1.0697709104557331</v>
      </c>
      <c r="N856" s="23">
        <f ca="1">SQRT(Inputs!$B$38)*C856+SQRT(1-Inputs!$B$38)*_xlfn.NORM.S.INV(RAND())</f>
        <v>0.48205904352636286</v>
      </c>
      <c r="O856" s="23">
        <f ca="1">SQRT(Inputs!$B$38)*D856+SQRT(1-Inputs!$B$38)*_xlfn.NORM.S.INV(RAND())</f>
        <v>1.3070985389159726</v>
      </c>
      <c r="P856" s="23">
        <f ca="1">SQRT(Inputs!$B$38)*E856+SQRT(1-Inputs!$B$38)*_xlfn.NORM.S.INV(RAND())</f>
        <v>-1.2106636834978572</v>
      </c>
      <c r="Q856" s="23">
        <f ca="1">SQRT(Inputs!$B$38)*F856+SQRT(1-Inputs!$B$38)*_xlfn.NORM.S.INV(RAND())</f>
        <v>0.56568550278414809</v>
      </c>
      <c r="R856" s="23">
        <f ca="1">SQRT(Inputs!$B$38)*G856+SQRT(1-Inputs!$B$38)*_xlfn.NORM.S.INV(RAND())</f>
        <v>-0.96912597304669079</v>
      </c>
      <c r="S856" s="23">
        <f ca="1">SQRT(Inputs!$B$38)*H856+SQRT(1-Inputs!$B$38)*_xlfn.NORM.S.INV(RAND())</f>
        <v>1.0559509396181708</v>
      </c>
      <c r="T856" s="23">
        <f ca="1">SQRT(Inputs!$B$38)*I856+SQRT(1-Inputs!$B$38)*_xlfn.NORM.S.INV(RAND())</f>
        <v>-1.2847531709146198</v>
      </c>
      <c r="U856" s="23">
        <f ca="1">SQRT(Inputs!$B$38)*J856+SQRT(1-Inputs!$B$38)*_xlfn.NORM.S.INV(RAND())</f>
        <v>1.6627369872365803</v>
      </c>
      <c r="V856" s="23">
        <f ca="1">SQRT(Inputs!$B$38)*K856+SQRT(1-Inputs!$B$38)*_xlfn.NORM.S.INV(RAND())</f>
        <v>-1.062515225813236</v>
      </c>
      <c r="W856" s="23">
        <f ca="1">SQRT(Inputs!$B$38)*L856+SQRT(1-Inputs!$B$38)*_xlfn.NORM.S.INV(RAND())</f>
        <v>-0.92175215526573939</v>
      </c>
      <c r="X856" s="23">
        <f ca="1">SQRT(Inputs!$B$38)*M856+SQRT(1-Inputs!$B$38)*_xlfn.NORM.S.INV(RAND())</f>
        <v>1.6707092775010279</v>
      </c>
      <c r="Y856" s="23">
        <f ca="1">SQRT(Inputs!$B$38)*C856+SQRT(1-Inputs!$B$38)*_xlfn.NORM.S.INV(RAND())</f>
        <v>-0.79370960709624228</v>
      </c>
      <c r="Z856" s="23">
        <f ca="1">SQRT(Inputs!$B$38)*D856+SQRT(1-Inputs!$B$38)*_xlfn.NORM.S.INV(RAND())</f>
        <v>-7.3809019489013861E-2</v>
      </c>
      <c r="AA856" s="23">
        <f ca="1">SQRT(Inputs!$B$38)*E856+SQRT(1-Inputs!$B$38)*_xlfn.NORM.S.INV(RAND())</f>
        <v>0.75589451338072788</v>
      </c>
      <c r="AB856" s="23">
        <f ca="1">SQRT(Inputs!$B$38)*F856+SQRT(1-Inputs!$B$38)*_xlfn.NORM.S.INV(RAND())</f>
        <v>0.75085873764415356</v>
      </c>
      <c r="AC856" s="23">
        <f ca="1">SQRT(Inputs!$B$38)*G856+SQRT(1-Inputs!$B$38)*_xlfn.NORM.S.INV(RAND())</f>
        <v>0.44129923087867273</v>
      </c>
      <c r="AD856" s="23">
        <f ca="1">SQRT(Inputs!$B$38)*H856+SQRT(1-Inputs!$B$38)*_xlfn.NORM.S.INV(RAND())</f>
        <v>-0.36003974126930072</v>
      </c>
      <c r="AE856" s="23">
        <f ca="1">SQRT(Inputs!$B$38)*I856+SQRT(1-Inputs!$B$38)*_xlfn.NORM.S.INV(RAND())</f>
        <v>1.0436215075319644</v>
      </c>
      <c r="AF856" s="23">
        <f ca="1">SQRT(Inputs!$B$38)*J856+SQRT(1-Inputs!$B$38)*_xlfn.NORM.S.INV(RAND())</f>
        <v>0.49373334008799585</v>
      </c>
      <c r="AG856" s="23">
        <f ca="1">SQRT(Inputs!$B$38)*K856+SQRT(1-Inputs!$B$38)*_xlfn.NORM.S.INV(RAND())</f>
        <v>0.43497137057720298</v>
      </c>
      <c r="AH856" s="23">
        <f ca="1">SQRT(Inputs!$B$38)*L856+SQRT(1-Inputs!$B$38)*_xlfn.NORM.S.INV(RAND())</f>
        <v>0.15983002497323717</v>
      </c>
      <c r="AI856" s="23">
        <f ca="1">SQRT(Inputs!$B$38)*M856+SQRT(1-Inputs!$B$38)*_xlfn.NORM.S.INV(RAND())</f>
        <v>1.3576529239583182</v>
      </c>
      <c r="AJ856" s="23">
        <f ca="1">SQRT(Inputs!$B$38)*C856+SQRT(1-Inputs!$B$38)*_xlfn.NORM.S.INV(RAND())</f>
        <v>1.0075875049172316</v>
      </c>
      <c r="AK856" s="23">
        <f ca="1">SQRT(Inputs!$B$38)*D856+SQRT(1-Inputs!$B$38)*_xlfn.NORM.S.INV(RAND())</f>
        <v>1.6000906158593908</v>
      </c>
      <c r="AL856" s="23">
        <f ca="1">SQRT(Inputs!$B$38)*E856+SQRT(1-Inputs!$B$38)*_xlfn.NORM.S.INV(RAND())</f>
        <v>1.1801635268167814</v>
      </c>
      <c r="AM856" s="23">
        <f ca="1">SQRT(Inputs!$B$38)*F856+SQRT(1-Inputs!$B$38)*_xlfn.NORM.S.INV(RAND())</f>
        <v>1.6223743991192578</v>
      </c>
      <c r="AN856" s="23">
        <f ca="1">SQRT(Inputs!$B$38)*G856+SQRT(1-Inputs!$B$38)*_xlfn.NORM.S.INV(RAND())</f>
        <v>9.8506207316547939E-2</v>
      </c>
      <c r="AO856" s="23">
        <f ca="1">SQRT(Inputs!$B$38)*H856+SQRT(1-Inputs!$B$38)*_xlfn.NORM.S.INV(RAND())</f>
        <v>0.93660873930352362</v>
      </c>
      <c r="AP856" s="23">
        <f ca="1">SQRT(Inputs!$B$38)*I856+SQRT(1-Inputs!$B$38)*_xlfn.NORM.S.INV(RAND())</f>
        <v>-1.1305608508386034</v>
      </c>
      <c r="AQ856" s="23">
        <f ca="1">SQRT(Inputs!$B$38)*J856+SQRT(1-Inputs!$B$38)*_xlfn.NORM.S.INV(RAND())</f>
        <v>1.3520212466718948</v>
      </c>
      <c r="AR856" s="23">
        <f ca="1">SQRT(Inputs!$B$38)*K856+SQRT(1-Inputs!$B$38)*_xlfn.NORM.S.INV(RAND())</f>
        <v>1.9602429973393427</v>
      </c>
      <c r="AS856" s="23">
        <f ca="1">SQRT(Inputs!$B$38)*L856+SQRT(1-Inputs!$B$38)*_xlfn.NORM.S.INV(RAND())</f>
        <v>-1.3999510449760642</v>
      </c>
      <c r="AT856" s="23">
        <f ca="1">SQRT(Inputs!$B$38)*M856+SQRT(1-Inputs!$B$38)*_xlfn.NORM.S.INV(RAND())</f>
        <v>0.15759398090816895</v>
      </c>
      <c r="AU856" s="15">
        <f ca="1">Inputs!$B$6*EXP($B$8-0.5*C$5^2+C$5*N856)</f>
        <v>5364.9632014776407</v>
      </c>
      <c r="AV856" s="15">
        <f t="shared" ca="1" si="474"/>
        <v>7914.1929010827607</v>
      </c>
      <c r="AW856" s="15">
        <f t="shared" ca="1" si="475"/>
        <v>8196.0932996942738</v>
      </c>
      <c r="AX856" s="15">
        <f t="shared" ca="1" si="476"/>
        <v>10739.390263248721</v>
      </c>
      <c r="AY856" s="15">
        <f t="shared" ca="1" si="477"/>
        <v>11720.136842908461</v>
      </c>
      <c r="AZ856" s="15">
        <f t="shared" ca="1" si="478"/>
        <v>16101.5913702336</v>
      </c>
      <c r="BA856" s="15">
        <f t="shared" ca="1" si="479"/>
        <v>17225.166692454313</v>
      </c>
      <c r="BB856" s="15">
        <f t="shared" ca="1" si="480"/>
        <v>24911.601979270083</v>
      </c>
      <c r="BC856" s="15">
        <f t="shared" ca="1" si="481"/>
        <v>27536.220265586988</v>
      </c>
      <c r="BD856" s="15">
        <f t="shared" ca="1" si="482"/>
        <v>30947.905832158965</v>
      </c>
      <c r="BE856" s="15">
        <f t="shared" ca="1" si="483"/>
        <v>44155.53722610262</v>
      </c>
      <c r="BF856" s="15">
        <f ca="1">Inputs!$B$13*EXP($B$9-0.5*C$6^2+C$6*Y856)</f>
        <v>11817.279866452962</v>
      </c>
      <c r="BG856" s="15">
        <f t="shared" ca="1" si="484"/>
        <v>14211.600057671923</v>
      </c>
      <c r="BH856" s="15">
        <f t="shared" ca="1" si="485"/>
        <v>19683.241063411711</v>
      </c>
      <c r="BI856" s="15">
        <f t="shared" ca="1" si="486"/>
        <v>27047.279269200728</v>
      </c>
      <c r="BJ856" s="15">
        <f t="shared" ca="1" si="487"/>
        <v>35335.970374497498</v>
      </c>
      <c r="BK856" s="15">
        <f t="shared" ca="1" si="488"/>
        <v>41293.686017759283</v>
      </c>
      <c r="BL856" s="15">
        <f t="shared" ca="1" si="489"/>
        <v>58070.04191837056</v>
      </c>
      <c r="BM856" s="15">
        <f t="shared" ca="1" si="490"/>
        <v>75895.82117872368</v>
      </c>
      <c r="BN856" s="15">
        <f t="shared" ca="1" si="491"/>
        <v>98336.881625551905</v>
      </c>
      <c r="BO856" s="15">
        <f t="shared" ca="1" si="492"/>
        <v>123262.30018121649</v>
      </c>
      <c r="BP856" s="15">
        <f t="shared" ca="1" si="493"/>
        <v>176939.24123370598</v>
      </c>
      <c r="BQ856" s="15">
        <f ca="1">Inputs!$B$20*EXP($B$10-0.5*C$7^2+C$7*AJ856)</f>
        <v>6132.161216053446</v>
      </c>
      <c r="BR856" s="15">
        <f t="shared" ca="1" si="494"/>
        <v>13830.628181990609</v>
      </c>
      <c r="BS856" s="15">
        <f t="shared" ca="1" si="495"/>
        <v>26581.068696612372</v>
      </c>
      <c r="BT856" s="15">
        <f t="shared" ca="1" si="496"/>
        <v>56092.455433061798</v>
      </c>
      <c r="BU856" s="15">
        <f t="shared" ca="1" si="497"/>
        <v>79612.586020676041</v>
      </c>
      <c r="BV856" s="15">
        <f t="shared" ca="1" si="498"/>
        <v>136786.19977466532</v>
      </c>
      <c r="BW856" s="15">
        <f t="shared" ca="1" si="499"/>
        <v>150257.29506366403</v>
      </c>
      <c r="BX856" s="15">
        <f t="shared" ca="1" si="500"/>
        <v>275588.69526059704</v>
      </c>
      <c r="BY856" s="15">
        <f t="shared" ca="1" si="501"/>
        <v>561864.06422232126</v>
      </c>
      <c r="BZ856" s="15">
        <f t="shared" ca="1" si="502"/>
        <v>609484.91939675645</v>
      </c>
      <c r="CA856" s="15">
        <f t="shared" ca="1" si="503"/>
        <v>880456.080007902</v>
      </c>
      <c r="CB856" s="15">
        <f ca="1">(AU856*DCF!C$10-DCF!C$5*MAX(AU856*DCF!C$10,0)-MAX(AU856-Inputs!$B$6,0)/Inputs!$B$10)*DCF!C$6</f>
        <v>1040.2028112483288</v>
      </c>
      <c r="CC856" s="15">
        <f ca="1">(AV856*DCF!D$10-DCF!D$5*MAX(AV856*DCF!D$10,0)-MAX(AV856-AU856,0)/Inputs!$B$10)*DCF!D$6</f>
        <v>1307.4679585741078</v>
      </c>
      <c r="CD856" s="15">
        <f ca="1">(AW856*DCF!E$10-DCF!E$5*MAX(AW856*DCF!E$10,0)-MAX(AW856-AV856,0)/Inputs!$B$10)*DCF!E$6</f>
        <v>1828.8518283392204</v>
      </c>
      <c r="CE856" s="15">
        <f ca="1">(AX856*DCF!F$10-DCF!F$5*MAX(AX856*DCF!F$10,0)-MAX(AX856-AW856,0)/Inputs!$B$10)*DCF!F$6</f>
        <v>1815.1947368922779</v>
      </c>
      <c r="CF856" s="15">
        <f ca="1">(AY856*DCF!G$10-DCF!G$5*MAX(AY856*DCF!G$10,0)-MAX(AY856-AX856,0)/Inputs!$B$10)*DCF!G$6</f>
        <v>2226.2987780451463</v>
      </c>
      <c r="CG856" s="15">
        <f ca="1">(AZ856*DCF!H$10-DCF!H$5*MAX(AZ856*DCF!H$10,0)-MAX(AZ856-AY856,0)/Inputs!$B$10)*DCF!H$6</f>
        <v>2348.1297146264169</v>
      </c>
      <c r="CH856" s="15">
        <f ca="1">(BA856*DCF!I$10-DCF!I$5*MAX(BA856*DCF!I$10,0)-MAX(BA856-AZ856,0)/Inputs!$B$10)*DCF!I$6</f>
        <v>2962.1038593476692</v>
      </c>
      <c r="CI856" s="15">
        <f ca="1">(BB856*DCF!J$10-DCF!J$5*MAX(BB856*DCF!J$10,0)-MAX(BB856-BA856,0)/Inputs!$B$10)*DCF!J$6</f>
        <v>3110.1360972090674</v>
      </c>
      <c r="CJ856" s="15">
        <f ca="1">(BC856*DCF!K$10-DCF!K$5*MAX(BC856*DCF!K$10,0)-MAX(BC856-BB856,0)/Inputs!$B$10)*DCF!K$6</f>
        <v>4065.4826224660983</v>
      </c>
      <c r="CK856" s="15">
        <f ca="1">(BD856*DCF!L$10-DCF!L$5*MAX(BD856*DCF!L$10,0)-MAX(BD856-BC856,0)/Inputs!$B$10)*DCF!L$6</f>
        <v>4226.3465200937808</v>
      </c>
      <c r="CL856" s="15">
        <f ca="1">(BE856*DCF!M$10-DCF!M$5*MAX(BE856*DCF!M$10,0)-MAX(BE856-BD856,0)/Inputs!$B$10)*DCF!M$6</f>
        <v>4653.1247200551097</v>
      </c>
      <c r="CM856" s="15">
        <f ca="1">(BF856*DCF!C$28-DCF!C$5*MAX(BF856*DCF!C$28,0)-MAX(BF856-Inputs!$B$13,0)/Inputs!$B$17)*DCF!C$6</f>
        <v>3507.1845223694381</v>
      </c>
      <c r="CN856" s="15">
        <f ca="1">(BG856*DCF!D$28-DCF!D$5*MAX(BG856*DCF!D$28,0)-MAX(BG856-BF856,0)/Inputs!$B$17)*DCF!D$6</f>
        <v>3674.8257151677285</v>
      </c>
      <c r="CO856" s="15">
        <f ca="1">(BH856*DCF!E$28-DCF!E$5*MAX(BH856*DCF!E$28,0)-MAX(BH856-BG856,0)/Inputs!$B$17)*DCF!E$6</f>
        <v>4496.259231392818</v>
      </c>
      <c r="CP856" s="15">
        <f ca="1">(BI856*DCF!F$28-DCF!F$5*MAX(BI856*DCF!F$28,0)-MAX(BI856-BH856,0)/Inputs!$B$17)*DCF!F$6</f>
        <v>6001.8843200574765</v>
      </c>
      <c r="CQ856" s="15">
        <f ca="1">(BJ856*DCF!G$28-DCF!G$5*MAX(BJ856*DCF!G$28,0)-MAX(BJ856-BI856,0)/Inputs!$B$17)*DCF!G$6</f>
        <v>7774.1096452572247</v>
      </c>
      <c r="CR856" s="15">
        <f ca="1">(BK856*DCF!H$28-DCF!H$5*MAX(BK856*DCF!H$28,0)-MAX(BK856-BJ856,0)/Inputs!$B$17)*DCF!H$6</f>
        <v>9286.7223178984023</v>
      </c>
      <c r="CS856" s="15">
        <f ca="1">(BL856*DCF!I$28-DCF!I$5*MAX(BL856*DCF!I$28,0)-MAX(BL856-BK856,0)/Inputs!$B$17)*DCF!I$6</f>
        <v>11247.425333207389</v>
      </c>
      <c r="CT856" s="15">
        <f ca="1">(BM856*DCF!J$28-DCF!J$5*MAX(BM856*DCF!J$28,0)-MAX(BM856-BL856,0)/Inputs!$B$17)*DCF!J$6</f>
        <v>14567.516008411096</v>
      </c>
      <c r="CU856" s="15">
        <f ca="1">(BN856*DCF!K$28-DCF!K$5*MAX(BN856*DCF!K$28,0)-MAX(BN856-BM856,0)/Inputs!$B$17)*DCF!K$6</f>
        <v>18018.369593544907</v>
      </c>
      <c r="CV856" s="15">
        <f ca="1">(BO856*DCF!L$28-DCF!L$5*MAX(BO856*DCF!L$28,0)-MAX(BO856-BN856,0)/Inputs!$B$17)*DCF!L$6</f>
        <v>21773.063473899354</v>
      </c>
      <c r="CW856" s="15">
        <f ca="1">(BP856*DCF!M$28-DCF!M$5*MAX(BP856*DCF!M$28,0)-MAX(BP856-BO856,0)/Inputs!$B$17)*DCF!M$6</f>
        <v>27680.472013823219</v>
      </c>
      <c r="CX856" s="15">
        <f ca="1">(BQ856*DCF!C$46-DCF!C$5*MAX(BQ856*DCF!C$46,0)-MAX(BQ856-Inputs!$B$20,0)/Inputs!$B$24)*DCF!C$6</f>
        <v>-2770.0886023464982</v>
      </c>
      <c r="CY856" s="15">
        <f ca="1">(BR856*DCF!D$46-DCF!D$5*MAX(BR856*DCF!D$46,0)-MAX(BR856-BQ856,0)/Inputs!$B$24)*DCF!D$6</f>
        <v>-5645.437647534909</v>
      </c>
      <c r="CZ856" s="15">
        <f ca="1">(BS856*DCF!E$46-DCF!E$5*MAX(BS856*DCF!E$46,0)-MAX(BS856-BR856,0)/Inputs!$B$24)*DCF!E$6</f>
        <v>-8169.130291275781</v>
      </c>
      <c r="DA856" s="15">
        <f ca="1">(BT856*DCF!F$46-DCF!F$5*MAX(BT856*DCF!F$46,0)-MAX(BT856-BS856,0)/Inputs!$B$24)*DCF!F$6</f>
        <v>-14831.036085034277</v>
      </c>
      <c r="DB856" s="15">
        <f ca="1">(BU856*DCF!G$46-DCF!G$5*MAX(BU856*DCF!G$46,0)-MAX(BU856-BT856,0)/Inputs!$B$24)*DCF!G$6</f>
        <v>-10589.717327106095</v>
      </c>
      <c r="DC856" s="15">
        <f ca="1">(BV856*DCF!H$46-DCF!H$5*MAX(BV856*DCF!H$46,0)-MAX(BV856-BU856,0)/Inputs!$B$24)*DCF!H$6</f>
        <v>-17766.350165508658</v>
      </c>
      <c r="DD856" s="15">
        <f ca="1">(BW856*DCF!I$46-DCF!I$5*MAX(BW856*DCF!I$46,0)-MAX(BW856-BV856,0)/Inputs!$B$24)*DCF!I$6</f>
        <v>-396.77985578465075</v>
      </c>
      <c r="DE856" s="15">
        <f ca="1">(BX856*DCF!J$46-DCF!J$5*MAX(BX856*DCF!J$46,0)-MAX(BX856-BW856,0)/Inputs!$B$24)*DCF!J$6</f>
        <v>-21675.65625880197</v>
      </c>
      <c r="DF856" s="15">
        <f ca="1">(BY856*DCF!K$46-DCF!K$5*MAX(BY856*DCF!K$46,0)-MAX(BY856-BX856,0)/Inputs!$B$24)*DCF!K$6</f>
        <v>-38034.290719125966</v>
      </c>
      <c r="DG856" s="15">
        <f ca="1">(BZ856*DCF!L$46-DCF!L$5*MAX(BZ856*DCF!L$46,0)-MAX(BZ856-BY856,0)/Inputs!$B$24)*DCF!L$6</f>
        <v>31354.119730453091</v>
      </c>
      <c r="DH856" s="15">
        <f ca="1">(CA856*DCF!M$46-DCF!M$5*MAX(CA856*DCF!M$46,0)-MAX(CA856-BZ856,0)/Inputs!$B$24)*DCF!M$6</f>
        <v>12376.099651927649</v>
      </c>
      <c r="DI856" s="15">
        <f ca="1">SUM(CB856:CL856)+BE856*DCF!M$10*(1+Inputs!$B$30)*(1-Inputs!$B$33)*(1-Inputs!$B$30/Inputs!$B$31)/(Inputs!$B$29-Inputs!$B$30)*DCF!M$6</f>
        <v>152468.78364367282</v>
      </c>
      <c r="DJ856" s="15">
        <f ca="1">SUM(CM856:CW856)+BP856*DCF!M$28*(1+Inputs!$B$30)*(1-Inputs!$B$33)*(1-Inputs!$B$30/Inputs!$B$31)/(Inputs!$B$29-Inputs!$B$30)*DCF!M$6</f>
        <v>784593.49635188736</v>
      </c>
      <c r="DK856" s="15">
        <f ca="1">SUM(CX856:DH856)+CA856*DCF!M$46*(1+Inputs!$B$30)*(1-Inputs!$B$33)*(1-Inputs!$B$30/Inputs!$B$31)/(Inputs!$B$29-Inputs!$B$30)*DCF!M$6</f>
        <v>1285141.1288122665</v>
      </c>
      <c r="DM856" s="15">
        <f ca="1">DI856+DJ856+DK856+Inputs!$B$34+Inputs!$B$36-Inputs!$B$35</f>
        <v>2299054.4088078267</v>
      </c>
    </row>
    <row r="857" spans="1:117" x14ac:dyDescent="0.75">
      <c r="A857" s="11">
        <v>844</v>
      </c>
      <c r="C857" s="23">
        <f t="shared" ca="1" si="504"/>
        <v>2.4028571554130695</v>
      </c>
      <c r="D857" s="23">
        <f t="shared" ca="1" si="504"/>
        <v>2.2696465027278752</v>
      </c>
      <c r="E857" s="23">
        <f t="shared" ca="1" si="504"/>
        <v>0.7423969458294446</v>
      </c>
      <c r="F857" s="23">
        <f t="shared" ca="1" si="504"/>
        <v>0.14514020364157001</v>
      </c>
      <c r="G857" s="23">
        <f t="shared" ca="1" si="504"/>
        <v>0.15065170872679856</v>
      </c>
      <c r="H857" s="23">
        <f t="shared" ca="1" si="504"/>
        <v>-1.3227229263507201</v>
      </c>
      <c r="I857" s="23">
        <f t="shared" ca="1" si="504"/>
        <v>0.14999423927952127</v>
      </c>
      <c r="J857" s="23">
        <f t="shared" ca="1" si="504"/>
        <v>-0.11854250595957776</v>
      </c>
      <c r="K857" s="23">
        <f t="shared" ca="1" si="504"/>
        <v>1.2777289069889339</v>
      </c>
      <c r="L857" s="23">
        <f t="shared" ca="1" si="504"/>
        <v>0.61905704907961634</v>
      </c>
      <c r="M857" s="23">
        <f t="shared" ca="1" si="504"/>
        <v>-0.50191116922422097</v>
      </c>
      <c r="N857" s="23">
        <f ca="1">SQRT(Inputs!$B$38)*C857+SQRT(1-Inputs!$B$38)*_xlfn.NORM.S.INV(RAND())</f>
        <v>0.85824770852813292</v>
      </c>
      <c r="O857" s="23">
        <f ca="1">SQRT(Inputs!$B$38)*D857+SQRT(1-Inputs!$B$38)*_xlfn.NORM.S.INV(RAND())</f>
        <v>1.6570270609139484</v>
      </c>
      <c r="P857" s="23">
        <f ca="1">SQRT(Inputs!$B$38)*E857+SQRT(1-Inputs!$B$38)*_xlfn.NORM.S.INV(RAND())</f>
        <v>-0.35863242659641192</v>
      </c>
      <c r="Q857" s="23">
        <f ca="1">SQRT(Inputs!$B$38)*F857+SQRT(1-Inputs!$B$38)*_xlfn.NORM.S.INV(RAND())</f>
        <v>0.73727873198018679</v>
      </c>
      <c r="R857" s="23">
        <f ca="1">SQRT(Inputs!$B$38)*G857+SQRT(1-Inputs!$B$38)*_xlfn.NORM.S.INV(RAND())</f>
        <v>-1.4827906929555883</v>
      </c>
      <c r="S857" s="23">
        <f ca="1">SQRT(Inputs!$B$38)*H857+SQRT(1-Inputs!$B$38)*_xlfn.NORM.S.INV(RAND())</f>
        <v>-0.30491803363446074</v>
      </c>
      <c r="T857" s="23">
        <f ca="1">SQRT(Inputs!$B$38)*I857+SQRT(1-Inputs!$B$38)*_xlfn.NORM.S.INV(RAND())</f>
        <v>0.27217723867543786</v>
      </c>
      <c r="U857" s="23">
        <f ca="1">SQRT(Inputs!$B$38)*J857+SQRT(1-Inputs!$B$38)*_xlfn.NORM.S.INV(RAND())</f>
        <v>-0.12364160204466212</v>
      </c>
      <c r="V857" s="23">
        <f ca="1">SQRT(Inputs!$B$38)*K857+SQRT(1-Inputs!$B$38)*_xlfn.NORM.S.INV(RAND())</f>
        <v>-0.98163141217338257</v>
      </c>
      <c r="W857" s="23">
        <f ca="1">SQRT(Inputs!$B$38)*L857+SQRT(1-Inputs!$B$38)*_xlfn.NORM.S.INV(RAND())</f>
        <v>-1.1111304517077016</v>
      </c>
      <c r="X857" s="23">
        <f ca="1">SQRT(Inputs!$B$38)*M857+SQRT(1-Inputs!$B$38)*_xlfn.NORM.S.INV(RAND())</f>
        <v>-0.84914229971738919</v>
      </c>
      <c r="Y857" s="23">
        <f ca="1">SQRT(Inputs!$B$38)*C857+SQRT(1-Inputs!$B$38)*_xlfn.NORM.S.INV(RAND())</f>
        <v>0.79193066815590507</v>
      </c>
      <c r="Z857" s="23">
        <f ca="1">SQRT(Inputs!$B$38)*D857+SQRT(1-Inputs!$B$38)*_xlfn.NORM.S.INV(RAND())</f>
        <v>1.7452480479544517</v>
      </c>
      <c r="AA857" s="23">
        <f ca="1">SQRT(Inputs!$B$38)*E857+SQRT(1-Inputs!$B$38)*_xlfn.NORM.S.INV(RAND())</f>
        <v>0.80237801747973014</v>
      </c>
      <c r="AB857" s="23">
        <f ca="1">SQRT(Inputs!$B$38)*F857+SQRT(1-Inputs!$B$38)*_xlfn.NORM.S.INV(RAND())</f>
        <v>1.5046447919459569</v>
      </c>
      <c r="AC857" s="23">
        <f ca="1">SQRT(Inputs!$B$38)*G857+SQRT(1-Inputs!$B$38)*_xlfn.NORM.S.INV(RAND())</f>
        <v>0.83559252661131744</v>
      </c>
      <c r="AD857" s="23">
        <f ca="1">SQRT(Inputs!$B$38)*H857+SQRT(1-Inputs!$B$38)*_xlfn.NORM.S.INV(RAND())</f>
        <v>-2.0865654750139262</v>
      </c>
      <c r="AE857" s="23">
        <f ca="1">SQRT(Inputs!$B$38)*I857+SQRT(1-Inputs!$B$38)*_xlfn.NORM.S.INV(RAND())</f>
        <v>4.1164890021663403E-2</v>
      </c>
      <c r="AF857" s="23">
        <f ca="1">SQRT(Inputs!$B$38)*J857+SQRT(1-Inputs!$B$38)*_xlfn.NORM.S.INV(RAND())</f>
        <v>-1.4087075762489715E-2</v>
      </c>
      <c r="AG857" s="23">
        <f ca="1">SQRT(Inputs!$B$38)*K857+SQRT(1-Inputs!$B$38)*_xlfn.NORM.S.INV(RAND())</f>
        <v>0.15128464710331213</v>
      </c>
      <c r="AH857" s="23">
        <f ca="1">SQRT(Inputs!$B$38)*L857+SQRT(1-Inputs!$B$38)*_xlfn.NORM.S.INV(RAND())</f>
        <v>2.7809479444087133</v>
      </c>
      <c r="AI857" s="23">
        <f ca="1">SQRT(Inputs!$B$38)*M857+SQRT(1-Inputs!$B$38)*_xlfn.NORM.S.INV(RAND())</f>
        <v>0.48846448494603262</v>
      </c>
      <c r="AJ857" s="23">
        <f ca="1">SQRT(Inputs!$B$38)*C857+SQRT(1-Inputs!$B$38)*_xlfn.NORM.S.INV(RAND())</f>
        <v>1.5442398389063605</v>
      </c>
      <c r="AK857" s="23">
        <f ca="1">SQRT(Inputs!$B$38)*D857+SQRT(1-Inputs!$B$38)*_xlfn.NORM.S.INV(RAND())</f>
        <v>2.0057864573248962</v>
      </c>
      <c r="AL857" s="23">
        <f ca="1">SQRT(Inputs!$B$38)*E857+SQRT(1-Inputs!$B$38)*_xlfn.NORM.S.INV(RAND())</f>
        <v>0.66725420170662519</v>
      </c>
      <c r="AM857" s="23">
        <f ca="1">SQRT(Inputs!$B$38)*F857+SQRT(1-Inputs!$B$38)*_xlfn.NORM.S.INV(RAND())</f>
        <v>1.045248969858614</v>
      </c>
      <c r="AN857" s="23">
        <f ca="1">SQRT(Inputs!$B$38)*G857+SQRT(1-Inputs!$B$38)*_xlfn.NORM.S.INV(RAND())</f>
        <v>-0.95492910257428998</v>
      </c>
      <c r="AO857" s="23">
        <f ca="1">SQRT(Inputs!$B$38)*H857+SQRT(1-Inputs!$B$38)*_xlfn.NORM.S.INV(RAND())</f>
        <v>-0.27932989367170946</v>
      </c>
      <c r="AP857" s="23">
        <f ca="1">SQRT(Inputs!$B$38)*I857+SQRT(1-Inputs!$B$38)*_xlfn.NORM.S.INV(RAND())</f>
        <v>0.70888806645689084</v>
      </c>
      <c r="AQ857" s="23">
        <f ca="1">SQRT(Inputs!$B$38)*J857+SQRT(1-Inputs!$B$38)*_xlfn.NORM.S.INV(RAND())</f>
        <v>2.0713806155626973</v>
      </c>
      <c r="AR857" s="23">
        <f ca="1">SQRT(Inputs!$B$38)*K857+SQRT(1-Inputs!$B$38)*_xlfn.NORM.S.INV(RAND())</f>
        <v>0.19604630628044772</v>
      </c>
      <c r="AS857" s="23">
        <f ca="1">SQRT(Inputs!$B$38)*L857+SQRT(1-Inputs!$B$38)*_xlfn.NORM.S.INV(RAND())</f>
        <v>0.66716276114843587</v>
      </c>
      <c r="AT857" s="23">
        <f ca="1">SQRT(Inputs!$B$38)*M857+SQRT(1-Inputs!$B$38)*_xlfn.NORM.S.INV(RAND())</f>
        <v>0.40446481769793424</v>
      </c>
      <c r="AU857" s="15">
        <f ca="1">Inputs!$B$6*EXP($B$8-0.5*C$5^2+C$5*N857)</f>
        <v>5701.8137909493853</v>
      </c>
      <c r="AV857" s="15">
        <f t="shared" ca="1" si="474"/>
        <v>8855.1855518406046</v>
      </c>
      <c r="AW857" s="15">
        <f t="shared" ca="1" si="475"/>
        <v>10287.464234464296</v>
      </c>
      <c r="AX857" s="15">
        <f t="shared" ca="1" si="476"/>
        <v>13771.819369437224</v>
      </c>
      <c r="AY857" s="15">
        <f t="shared" ca="1" si="477"/>
        <v>14154.388652763257</v>
      </c>
      <c r="AZ857" s="15">
        <f t="shared" ca="1" si="478"/>
        <v>16739.585008966824</v>
      </c>
      <c r="BA857" s="15">
        <f t="shared" ca="1" si="479"/>
        <v>21076.89722923411</v>
      </c>
      <c r="BB857" s="15">
        <f t="shared" ca="1" si="480"/>
        <v>25486.859800773505</v>
      </c>
      <c r="BC857" s="15">
        <f t="shared" ca="1" si="481"/>
        <v>28392.905956098086</v>
      </c>
      <c r="BD857" s="15">
        <f t="shared" ca="1" si="482"/>
        <v>31350.468110286671</v>
      </c>
      <c r="BE857" s="15">
        <f t="shared" ca="1" si="483"/>
        <v>35556.867811174161</v>
      </c>
      <c r="BF857" s="15">
        <f ca="1">Inputs!$B$13*EXP($B$9-0.5*C$6^2+C$6*Y857)</f>
        <v>16182.208177785835</v>
      </c>
      <c r="BG857" s="15">
        <f t="shared" ca="1" si="484"/>
        <v>27021.580262053652</v>
      </c>
      <c r="BH857" s="15">
        <f t="shared" ca="1" si="485"/>
        <v>37714.871204820382</v>
      </c>
      <c r="BI857" s="15">
        <f t="shared" ca="1" si="486"/>
        <v>58200.601227121835</v>
      </c>
      <c r="BJ857" s="15">
        <f t="shared" ca="1" si="487"/>
        <v>80483.027163625593</v>
      </c>
      <c r="BK857" s="15">
        <f t="shared" ca="1" si="488"/>
        <v>74351.182007335228</v>
      </c>
      <c r="BL857" s="15">
        <f t="shared" ca="1" si="489"/>
        <v>91819.975481602582</v>
      </c>
      <c r="BM857" s="15">
        <f t="shared" ca="1" si="490"/>
        <v>112669.22279319084</v>
      </c>
      <c r="BN857" s="15">
        <f t="shared" ca="1" si="491"/>
        <v>141104.10836437184</v>
      </c>
      <c r="BO857" s="15">
        <f t="shared" ca="1" si="492"/>
        <v>239868.96392973431</v>
      </c>
      <c r="BP857" s="15">
        <f t="shared" ca="1" si="493"/>
        <v>312032.9168610202</v>
      </c>
      <c r="BQ857" s="15">
        <f ca="1">Inputs!$B$20*EXP($B$10-0.5*C$7^2+C$7*AJ857)</f>
        <v>7417.8447059695609</v>
      </c>
      <c r="BR857" s="15">
        <f t="shared" ca="1" si="494"/>
        <v>19030.97183963381</v>
      </c>
      <c r="BS857" s="15">
        <f t="shared" ca="1" si="495"/>
        <v>31565.741145509106</v>
      </c>
      <c r="BT857" s="15">
        <f t="shared" ca="1" si="496"/>
        <v>57252.759621194215</v>
      </c>
      <c r="BU857" s="15">
        <f t="shared" ca="1" si="497"/>
        <v>62975.585936338575</v>
      </c>
      <c r="BV857" s="15">
        <f t="shared" ca="1" si="498"/>
        <v>82273.152304118732</v>
      </c>
      <c r="BW857" s="15">
        <f t="shared" ca="1" si="499"/>
        <v>133392.08621631091</v>
      </c>
      <c r="BX857" s="15">
        <f t="shared" ca="1" si="500"/>
        <v>282609.51688700367</v>
      </c>
      <c r="BY857" s="15">
        <f t="shared" ca="1" si="501"/>
        <v>411118.76005760103</v>
      </c>
      <c r="BZ857" s="15">
        <f t="shared" ca="1" si="502"/>
        <v>652128.62475483189</v>
      </c>
      <c r="CA857" s="15">
        <f t="shared" ca="1" si="503"/>
        <v>984305.97827072139</v>
      </c>
      <c r="CB857" s="15">
        <f ca="1">(AU857*DCF!C$10-DCF!C$5*MAX(AU857*DCF!C$10,0)-MAX(AU857-Inputs!$B$6,0)/Inputs!$B$10)*DCF!C$6</f>
        <v>1037.8010065048693</v>
      </c>
      <c r="CC857" s="15">
        <f ca="1">(AV857*DCF!D$10-DCF!D$5*MAX(AV857*DCF!D$10,0)-MAX(AV857-AU857,0)/Inputs!$B$10)*DCF!D$6</f>
        <v>1389.5243120567463</v>
      </c>
      <c r="CD857" s="15">
        <f ca="1">(AW857*DCF!E$10-DCF!E$5*MAX(AW857*DCF!E$10,0)-MAX(AW857-AV857,0)/Inputs!$B$10)*DCF!E$6</f>
        <v>2052.6032567003608</v>
      </c>
      <c r="CE857" s="15">
        <f ca="1">(AX857*DCF!F$10-DCF!F$5*MAX(AX857*DCF!F$10,0)-MAX(AX857-AW857,0)/Inputs!$B$10)*DCF!F$6</f>
        <v>2281.3583041380348</v>
      </c>
      <c r="CF857" s="15">
        <f ca="1">(AY857*DCF!G$10-DCF!G$5*MAX(AY857*DCF!G$10,0)-MAX(AY857-AX857,0)/Inputs!$B$10)*DCF!G$6</f>
        <v>2842.8316657998521</v>
      </c>
      <c r="CG857" s="15">
        <f ca="1">(AZ857*DCF!H$10-DCF!H$5*MAX(AZ857*DCF!H$10,0)-MAX(AZ857-AY857,0)/Inputs!$B$10)*DCF!H$6</f>
        <v>2790.9544776761386</v>
      </c>
      <c r="CH857" s="15">
        <f ca="1">(BA857*DCF!I$10-DCF!I$5*MAX(BA857*DCF!I$10,0)-MAX(BA857-AZ857,0)/Inputs!$B$10)*DCF!I$6</f>
        <v>3138.5090664192981</v>
      </c>
      <c r="CI857" s="15">
        <f ca="1">(BB857*DCF!J$10-DCF!J$5*MAX(BB857*DCF!J$10,0)-MAX(BB857-BA857,0)/Inputs!$B$10)*DCF!J$6</f>
        <v>3705.3471222274611</v>
      </c>
      <c r="CJ857" s="15">
        <f ca="1">(BC857*DCF!K$10-DCF!K$5*MAX(BC857*DCF!K$10,0)-MAX(BC857-BB857,0)/Inputs!$B$10)*DCF!K$6</f>
        <v>4163.9996426452381</v>
      </c>
      <c r="CK857" s="15">
        <f ca="1">(BD857*DCF!L$10-DCF!L$5*MAX(BD857*DCF!L$10,0)-MAX(BD857-BC857,0)/Inputs!$B$10)*DCF!L$6</f>
        <v>4345.7860768670189</v>
      </c>
      <c r="CL857" s="15">
        <f ca="1">(BE857*DCF!M$10-DCF!M$5*MAX(BE857*DCF!M$10,0)-MAX(BE857-BD857,0)/Inputs!$B$10)*DCF!M$6</f>
        <v>4515.0345530785107</v>
      </c>
      <c r="CM857" s="15">
        <f ca="1">(BF857*DCF!C$28-DCF!C$5*MAX(BF857*DCF!C$28,0)-MAX(BF857-Inputs!$B$13,0)/Inputs!$B$17)*DCF!C$6</f>
        <v>3831.265432626245</v>
      </c>
      <c r="CN857" s="15">
        <f ca="1">(BG857*DCF!D$28-DCF!D$5*MAX(BG857*DCF!D$28,0)-MAX(BG857-BF857,0)/Inputs!$B$17)*DCF!D$6</f>
        <v>5645.9435610781811</v>
      </c>
      <c r="CO857" s="15">
        <f ca="1">(BH857*DCF!E$28-DCF!E$5*MAX(BH857*DCF!E$28,0)-MAX(BH857-BG857,0)/Inputs!$B$17)*DCF!E$6</f>
        <v>8574.022638928569</v>
      </c>
      <c r="CP857" s="15">
        <f ca="1">(BI857*DCF!F$28-DCF!F$5*MAX(BI857*DCF!F$28,0)-MAX(BI857-BH857,0)/Inputs!$B$17)*DCF!F$6</f>
        <v>12070.179226906974</v>
      </c>
      <c r="CQ857" s="15">
        <f ca="1">(BJ857*DCF!G$28-DCF!G$5*MAX(BJ857*DCF!G$28,0)-MAX(BJ857-BI857,0)/Inputs!$B$17)*DCF!G$6</f>
        <v>17134.248101540816</v>
      </c>
      <c r="CR857" s="15">
        <f ca="1">(BK857*DCF!H$28-DCF!H$5*MAX(BK857*DCF!H$28,0)-MAX(BK857-BJ857,0)/Inputs!$B$17)*DCF!H$6</f>
        <v>18387.867606795415</v>
      </c>
      <c r="CS857" s="15">
        <f ca="1">(BL857*DCF!I$28-DCF!I$5*MAX(BL857*DCF!I$28,0)-MAX(BL857-BK857,0)/Inputs!$B$17)*DCF!I$6</f>
        <v>19084.438692419724</v>
      </c>
      <c r="CT857" s="15">
        <f ca="1">(BM857*DCF!J$28-DCF!J$5*MAX(BM857*DCF!J$28,0)-MAX(BM857-BL857,0)/Inputs!$B$17)*DCF!J$6</f>
        <v>22370.150199292504</v>
      </c>
      <c r="CU857" s="15">
        <f ca="1">(BN857*DCF!K$28-DCF!K$5*MAX(BN857*DCF!K$28,0)-MAX(BN857-BM857,0)/Inputs!$B$17)*DCF!K$6</f>
        <v>26315.927062272403</v>
      </c>
      <c r="CV857" s="15">
        <f ca="1">(BO857*DCF!L$28-DCF!L$5*MAX(BO857*DCF!L$28,0)-MAX(BO857-BN857,0)/Inputs!$B$17)*DCF!L$6</f>
        <v>36683.485027019662</v>
      </c>
      <c r="CW857" s="15">
        <f ca="1">(BP857*DCF!M$28-DCF!M$5*MAX(BP857*DCF!M$28,0)-MAX(BP857-BO857,0)/Inputs!$B$17)*DCF!M$6</f>
        <v>51166.013052380549</v>
      </c>
      <c r="CX857" s="15">
        <f ca="1">(BQ857*DCF!C$46-DCF!C$5*MAX(BQ857*DCF!C$46,0)-MAX(BQ857-Inputs!$B$20,0)/Inputs!$B$24)*DCF!C$6</f>
        <v>-3660.8623828888412</v>
      </c>
      <c r="CY857" s="15">
        <f ca="1">(BR857*DCF!D$46-DCF!D$5*MAX(BR857*DCF!D$46,0)-MAX(BR857-BQ857,0)/Inputs!$B$24)*DCF!D$6</f>
        <v>-8203.3680352523188</v>
      </c>
      <c r="CZ857" s="15">
        <f ca="1">(BS857*DCF!E$46-DCF!E$5*MAX(BS857*DCF!E$46,0)-MAX(BS857-BR857,0)/Inputs!$B$24)*DCF!E$6</f>
        <v>-8673.564834170309</v>
      </c>
      <c r="DA857" s="15">
        <f ca="1">(BT857*DCF!F$46-DCF!F$5*MAX(BT857*DCF!F$46,0)-MAX(BT857-BS857,0)/Inputs!$B$24)*DCF!F$6</f>
        <v>-13522.96339076935</v>
      </c>
      <c r="DB857" s="15">
        <f ca="1">(BU857*DCF!G$46-DCF!G$5*MAX(BU857*DCF!G$46,0)-MAX(BU857-BT857,0)/Inputs!$B$24)*DCF!G$6</f>
        <v>-4043.4199895058609</v>
      </c>
      <c r="DC857" s="15">
        <f ca="1">(BV857*DCF!H$46-DCF!H$5*MAX(BV857*DCF!H$46,0)-MAX(BV857-BU857,0)/Inputs!$B$24)*DCF!H$6</f>
        <v>-5996.6005106368357</v>
      </c>
      <c r="DD857" s="15">
        <f ca="1">(BW857*DCF!I$46-DCF!I$5*MAX(BW857*DCF!I$46,0)-MAX(BW857-BV857,0)/Inputs!$B$24)*DCF!I$6</f>
        <v>-11593.526432190725</v>
      </c>
      <c r="DE857" s="15">
        <f ca="1">(BX857*DCF!J$46-DCF!J$5*MAX(BX857*DCF!J$46,0)-MAX(BX857-BW857,0)/Inputs!$B$24)*DCF!J$6</f>
        <v>-27715.337251364312</v>
      </c>
      <c r="DF857" s="15">
        <f ca="1">(BY857*DCF!K$46-DCF!K$5*MAX(BY857*DCF!K$46,0)-MAX(BY857-BX857,0)/Inputs!$B$24)*DCF!K$6</f>
        <v>-7996.8670588800851</v>
      </c>
      <c r="DG857" s="15">
        <f ca="1">(BZ857*DCF!L$46-DCF!L$5*MAX(BZ857*DCF!L$46,0)-MAX(BZ857-BY857,0)/Inputs!$B$24)*DCF!L$6</f>
        <v>-9462.6956349301308</v>
      </c>
      <c r="DH857" s="15">
        <f ca="1">(CA857*DCF!M$46-DCF!M$5*MAX(CA857*DCF!M$46,0)-MAX(CA857-BZ857,0)/Inputs!$B$24)*DCF!M$6</f>
        <v>7721.9899911958864</v>
      </c>
      <c r="DI857" s="15">
        <f ca="1">SUM(CB857:CL857)+BE857*DCF!M$10*(1+Inputs!$B$30)*(1-Inputs!$B$33)*(1-Inputs!$B$30/Inputs!$B$31)/(Inputs!$B$29-Inputs!$B$30)*DCF!M$6</f>
        <v>131218.98279351159</v>
      </c>
      <c r="DJ857" s="15">
        <f ca="1">SUM(CM857:CW857)+BP857*DCF!M$28*(1+Inputs!$B$30)*(1-Inputs!$B$33)*(1-Inputs!$B$30/Inputs!$B$31)/(Inputs!$B$29-Inputs!$B$30)*DCF!M$6</f>
        <v>1379119.1857111002</v>
      </c>
      <c r="DK857" s="15">
        <f ca="1">SUM(CX857:DH857)+CA857*DCF!M$46*(1+Inputs!$B$30)*(1-Inputs!$B$33)*(1-Inputs!$B$30/Inputs!$B$31)/(Inputs!$B$29-Inputs!$B$30)*DCF!M$6</f>
        <v>1428706.4253742129</v>
      </c>
      <c r="DM857" s="15">
        <f ca="1">DI857+DJ857+DK857+Inputs!$B$34+Inputs!$B$36-Inputs!$B$35</f>
        <v>3015895.5938788247</v>
      </c>
    </row>
    <row r="858" spans="1:117" x14ac:dyDescent="0.75">
      <c r="A858" s="11">
        <v>845</v>
      </c>
      <c r="C858" s="23">
        <f t="shared" ca="1" si="504"/>
        <v>0.24891056963146785</v>
      </c>
      <c r="D858" s="23">
        <f t="shared" ca="1" si="504"/>
        <v>1.3204705253235081</v>
      </c>
      <c r="E858" s="23">
        <f t="shared" ca="1" si="504"/>
        <v>0.14265249524417126</v>
      </c>
      <c r="F858" s="23">
        <f t="shared" ca="1" si="504"/>
        <v>1.3599181068886206</v>
      </c>
      <c r="G858" s="23">
        <f t="shared" ca="1" si="504"/>
        <v>0.54192522348931427</v>
      </c>
      <c r="H858" s="23">
        <f t="shared" ca="1" si="504"/>
        <v>-0.50922923820100274</v>
      </c>
      <c r="I858" s="23">
        <f t="shared" ca="1" si="504"/>
        <v>-0.44544518497459412</v>
      </c>
      <c r="J858" s="23">
        <f t="shared" ca="1" si="504"/>
        <v>-0.2360041048705542</v>
      </c>
      <c r="K858" s="23">
        <f t="shared" ca="1" si="504"/>
        <v>-3.4314614733518836E-2</v>
      </c>
      <c r="L858" s="23">
        <f t="shared" ca="1" si="504"/>
        <v>1.5394651723350201</v>
      </c>
      <c r="M858" s="23">
        <f t="shared" ca="1" si="504"/>
        <v>7.5985928309325712E-2</v>
      </c>
      <c r="N858" s="23">
        <f ca="1">SQRT(Inputs!$B$38)*C858+SQRT(1-Inputs!$B$38)*_xlfn.NORM.S.INV(RAND())</f>
        <v>0.46124806849450911</v>
      </c>
      <c r="O858" s="23">
        <f ca="1">SQRT(Inputs!$B$38)*D858+SQRT(1-Inputs!$B$38)*_xlfn.NORM.S.INV(RAND())</f>
        <v>2.6034379601531858</v>
      </c>
      <c r="P858" s="23">
        <f ca="1">SQRT(Inputs!$B$38)*E858+SQRT(1-Inputs!$B$38)*_xlfn.NORM.S.INV(RAND())</f>
        <v>0.94757219598720344</v>
      </c>
      <c r="Q858" s="23">
        <f ca="1">SQRT(Inputs!$B$38)*F858+SQRT(1-Inputs!$B$38)*_xlfn.NORM.S.INV(RAND())</f>
        <v>2.0568826254731958</v>
      </c>
      <c r="R858" s="23">
        <f ca="1">SQRT(Inputs!$B$38)*G858+SQRT(1-Inputs!$B$38)*_xlfn.NORM.S.INV(RAND())</f>
        <v>6.7955965635807247E-2</v>
      </c>
      <c r="S858" s="23">
        <f ca="1">SQRT(Inputs!$B$38)*H858+SQRT(1-Inputs!$B$38)*_xlfn.NORM.S.INV(RAND())</f>
        <v>-0.63599001289006218</v>
      </c>
      <c r="T858" s="23">
        <f ca="1">SQRT(Inputs!$B$38)*I858+SQRT(1-Inputs!$B$38)*_xlfn.NORM.S.INV(RAND())</f>
        <v>-2.1563412184018462</v>
      </c>
      <c r="U858" s="23">
        <f ca="1">SQRT(Inputs!$B$38)*J858+SQRT(1-Inputs!$B$38)*_xlfn.NORM.S.INV(RAND())</f>
        <v>-2.4815725346049783E-2</v>
      </c>
      <c r="V858" s="23">
        <f ca="1">SQRT(Inputs!$B$38)*K858+SQRT(1-Inputs!$B$38)*_xlfn.NORM.S.INV(RAND())</f>
        <v>-0.13091819914079045</v>
      </c>
      <c r="W858" s="23">
        <f ca="1">SQRT(Inputs!$B$38)*L858+SQRT(1-Inputs!$B$38)*_xlfn.NORM.S.INV(RAND())</f>
        <v>0.95019704157243301</v>
      </c>
      <c r="X858" s="23">
        <f ca="1">SQRT(Inputs!$B$38)*M858+SQRT(1-Inputs!$B$38)*_xlfn.NORM.S.INV(RAND())</f>
        <v>1.0810483478895392</v>
      </c>
      <c r="Y858" s="23">
        <f ca="1">SQRT(Inputs!$B$38)*C858+SQRT(1-Inputs!$B$38)*_xlfn.NORM.S.INV(RAND())</f>
        <v>0.15558765689192369</v>
      </c>
      <c r="Z858" s="23">
        <f ca="1">SQRT(Inputs!$B$38)*D858+SQRT(1-Inputs!$B$38)*_xlfn.NORM.S.INV(RAND())</f>
        <v>1.8084280276548159</v>
      </c>
      <c r="AA858" s="23">
        <f ca="1">SQRT(Inputs!$B$38)*E858+SQRT(1-Inputs!$B$38)*_xlfn.NORM.S.INV(RAND())</f>
        <v>-1.3094318318562936</v>
      </c>
      <c r="AB858" s="23">
        <f ca="1">SQRT(Inputs!$B$38)*F858+SQRT(1-Inputs!$B$38)*_xlfn.NORM.S.INV(RAND())</f>
        <v>1.8713461653919836</v>
      </c>
      <c r="AC858" s="23">
        <f ca="1">SQRT(Inputs!$B$38)*G858+SQRT(1-Inputs!$B$38)*_xlfn.NORM.S.INV(RAND())</f>
        <v>1.3969228971825176E-2</v>
      </c>
      <c r="AD858" s="23">
        <f ca="1">SQRT(Inputs!$B$38)*H858+SQRT(1-Inputs!$B$38)*_xlfn.NORM.S.INV(RAND())</f>
        <v>-0.59406627768020326</v>
      </c>
      <c r="AE858" s="23">
        <f ca="1">SQRT(Inputs!$B$38)*I858+SQRT(1-Inputs!$B$38)*_xlfn.NORM.S.INV(RAND())</f>
        <v>-1.016736608961631</v>
      </c>
      <c r="AF858" s="23">
        <f ca="1">SQRT(Inputs!$B$38)*J858+SQRT(1-Inputs!$B$38)*_xlfn.NORM.S.INV(RAND())</f>
        <v>0.46533021463909952</v>
      </c>
      <c r="AG858" s="23">
        <f ca="1">SQRT(Inputs!$B$38)*K858+SQRT(1-Inputs!$B$38)*_xlfn.NORM.S.INV(RAND())</f>
        <v>0.15220559982033133</v>
      </c>
      <c r="AH858" s="23">
        <f ca="1">SQRT(Inputs!$B$38)*L858+SQRT(1-Inputs!$B$38)*_xlfn.NORM.S.INV(RAND())</f>
        <v>0.28344628453797938</v>
      </c>
      <c r="AI858" s="23">
        <f ca="1">SQRT(Inputs!$B$38)*M858+SQRT(1-Inputs!$B$38)*_xlfn.NORM.S.INV(RAND())</f>
        <v>1.452954402811593</v>
      </c>
      <c r="AJ858" s="23">
        <f ca="1">SQRT(Inputs!$B$38)*C858+SQRT(1-Inputs!$B$38)*_xlfn.NORM.S.INV(RAND())</f>
        <v>0.97493399915924028</v>
      </c>
      <c r="AK858" s="23">
        <f ca="1">SQRT(Inputs!$B$38)*D858+SQRT(1-Inputs!$B$38)*_xlfn.NORM.S.INV(RAND())</f>
        <v>0.54870906658018692</v>
      </c>
      <c r="AL858" s="23">
        <f ca="1">SQRT(Inputs!$B$38)*E858+SQRT(1-Inputs!$B$38)*_xlfn.NORM.S.INV(RAND())</f>
        <v>-0.30419462292135729</v>
      </c>
      <c r="AM858" s="23">
        <f ca="1">SQRT(Inputs!$B$38)*F858+SQRT(1-Inputs!$B$38)*_xlfn.NORM.S.INV(RAND())</f>
        <v>0.49086661857922698</v>
      </c>
      <c r="AN858" s="23">
        <f ca="1">SQRT(Inputs!$B$38)*G858+SQRT(1-Inputs!$B$38)*_xlfn.NORM.S.INV(RAND())</f>
        <v>-1.9098337754581685</v>
      </c>
      <c r="AO858" s="23">
        <f ca="1">SQRT(Inputs!$B$38)*H858+SQRT(1-Inputs!$B$38)*_xlfn.NORM.S.INV(RAND())</f>
        <v>-0.73260937320455799</v>
      </c>
      <c r="AP858" s="23">
        <f ca="1">SQRT(Inputs!$B$38)*I858+SQRT(1-Inputs!$B$38)*_xlfn.NORM.S.INV(RAND())</f>
        <v>1.2332752701035421</v>
      </c>
      <c r="AQ858" s="23">
        <f ca="1">SQRT(Inputs!$B$38)*J858+SQRT(1-Inputs!$B$38)*_xlfn.NORM.S.INV(RAND())</f>
        <v>-0.23979046741042043</v>
      </c>
      <c r="AR858" s="23">
        <f ca="1">SQRT(Inputs!$B$38)*K858+SQRT(1-Inputs!$B$38)*_xlfn.NORM.S.INV(RAND())</f>
        <v>-1.7885792496381518</v>
      </c>
      <c r="AS858" s="23">
        <f ca="1">SQRT(Inputs!$B$38)*L858+SQRT(1-Inputs!$B$38)*_xlfn.NORM.S.INV(RAND())</f>
        <v>0.86059631452184204</v>
      </c>
      <c r="AT858" s="23">
        <f ca="1">SQRT(Inputs!$B$38)*M858+SQRT(1-Inputs!$B$38)*_xlfn.NORM.S.INV(RAND())</f>
        <v>0.41206360076574555</v>
      </c>
      <c r="AU858" s="15">
        <f ca="1">Inputs!$B$6*EXP($B$8-0.5*C$5^2+C$5*N858)</f>
        <v>5346.9204616478073</v>
      </c>
      <c r="AV858" s="15">
        <f t="shared" ca="1" si="474"/>
        <v>9543.8060655626577</v>
      </c>
      <c r="AW858" s="15">
        <f t="shared" ca="1" si="475"/>
        <v>13223.527479861086</v>
      </c>
      <c r="AX858" s="15">
        <f t="shared" ca="1" si="476"/>
        <v>20875.117607413409</v>
      </c>
      <c r="AY858" s="15">
        <f t="shared" ca="1" si="477"/>
        <v>25714.800401435852</v>
      </c>
      <c r="AZ858" s="15">
        <f t="shared" ca="1" si="478"/>
        <v>29322.666239493465</v>
      </c>
      <c r="BA858" s="15">
        <f t="shared" ca="1" si="479"/>
        <v>28633.977940634817</v>
      </c>
      <c r="BB858" s="15">
        <f t="shared" ca="1" si="480"/>
        <v>34969.661719055344</v>
      </c>
      <c r="BC858" s="15">
        <f t="shared" ca="1" si="481"/>
        <v>42291.090428813237</v>
      </c>
      <c r="BD858" s="15">
        <f t="shared" ca="1" si="482"/>
        <v>56626.073643356118</v>
      </c>
      <c r="BE858" s="15">
        <f t="shared" ca="1" si="483"/>
        <v>76567.755700831854</v>
      </c>
      <c r="BF858" s="15">
        <f ca="1">Inputs!$B$13*EXP($B$9-0.5*C$6^2+C$6*Y858)</f>
        <v>14264.284787184502</v>
      </c>
      <c r="BG858" s="15">
        <f t="shared" ca="1" si="484"/>
        <v>24092.061267838057</v>
      </c>
      <c r="BH858" s="15">
        <f t="shared" ca="1" si="485"/>
        <v>23689.733241319067</v>
      </c>
      <c r="BI858" s="15">
        <f t="shared" ca="1" si="486"/>
        <v>38680.10741349405</v>
      </c>
      <c r="BJ858" s="15">
        <f t="shared" ca="1" si="487"/>
        <v>47514.871863629742</v>
      </c>
      <c r="BK858" s="15">
        <f t="shared" ca="1" si="488"/>
        <v>53784.739748372012</v>
      </c>
      <c r="BL858" s="15">
        <f t="shared" ca="1" si="489"/>
        <v>57912.016078827619</v>
      </c>
      <c r="BM858" s="15">
        <f t="shared" ca="1" si="490"/>
        <v>75422.690725263979</v>
      </c>
      <c r="BN858" s="15">
        <f t="shared" ca="1" si="491"/>
        <v>94467.911119226075</v>
      </c>
      <c r="BO858" s="15">
        <f t="shared" ca="1" si="492"/>
        <v>120126.43944609835</v>
      </c>
      <c r="BP858" s="15">
        <f t="shared" ca="1" si="493"/>
        <v>174309.76233980217</v>
      </c>
      <c r="BQ858" s="15">
        <f ca="1">Inputs!$B$20*EXP($B$10-0.5*C$7^2+C$7*AJ858)</f>
        <v>6061.5504573320968</v>
      </c>
      <c r="BR858" s="15">
        <f t="shared" ca="1" si="494"/>
        <v>9790.4377409513399</v>
      </c>
      <c r="BS858" s="15">
        <f t="shared" ca="1" si="495"/>
        <v>12285.35475829536</v>
      </c>
      <c r="BT858" s="15">
        <f t="shared" ca="1" si="496"/>
        <v>19266.714525949632</v>
      </c>
      <c r="BU858" s="15">
        <f t="shared" ca="1" si="497"/>
        <v>16820.394407029988</v>
      </c>
      <c r="BV858" s="15">
        <f t="shared" ca="1" si="498"/>
        <v>19841.319420235588</v>
      </c>
      <c r="BW858" s="15">
        <f t="shared" ca="1" si="499"/>
        <v>35945.38586698666</v>
      </c>
      <c r="BX858" s="15">
        <f t="shared" ca="1" si="500"/>
        <v>47915.740119070593</v>
      </c>
      <c r="BY858" s="15">
        <f t="shared" ca="1" si="501"/>
        <v>47681.911022179374</v>
      </c>
      <c r="BZ858" s="15">
        <f t="shared" ca="1" si="502"/>
        <v>78372.368633814753</v>
      </c>
      <c r="CA858" s="15">
        <f t="shared" ca="1" si="503"/>
        <v>118453.0543943401</v>
      </c>
      <c r="CB858" s="15">
        <f ca="1">(AU858*DCF!C$10-DCF!C$5*MAX(AU858*DCF!C$10,0)-MAX(AU858-Inputs!$B$6,0)/Inputs!$B$10)*DCF!C$6</f>
        <v>1040.3314591992685</v>
      </c>
      <c r="CC858" s="15">
        <f ca="1">(AV858*DCF!D$10-DCF!D$5*MAX(AV858*DCF!D$10,0)-MAX(AV858-AU858,0)/Inputs!$B$10)*DCF!D$6</f>
        <v>1302.9373571017397</v>
      </c>
      <c r="CD858" s="15">
        <f ca="1">(AW858*DCF!E$10-DCF!E$5*MAX(AW858*DCF!E$10,0)-MAX(AW858-AV858,0)/Inputs!$B$10)*DCF!E$6</f>
        <v>2224.2763483227336</v>
      </c>
      <c r="CE858" s="15">
        <f ca="1">(AX858*DCF!F$10-DCF!F$5*MAX(AX858*DCF!F$10,0)-MAX(AX858-AW858,0)/Inputs!$B$10)*DCF!F$6</f>
        <v>2964.8987049978123</v>
      </c>
      <c r="CF858" s="15">
        <f ca="1">(AY858*DCF!G$10-DCF!G$5*MAX(AY858*DCF!G$10,0)-MAX(AY858-AX858,0)/Inputs!$B$10)*DCF!G$6</f>
        <v>4368.0029090716143</v>
      </c>
      <c r="CG858" s="15">
        <f ca="1">(AZ858*DCF!H$10-DCF!H$5*MAX(AZ858*DCF!H$10,0)-MAX(AZ858-AY858,0)/Inputs!$B$10)*DCF!H$6</f>
        <v>5052.3754239219415</v>
      </c>
      <c r="CH858" s="15">
        <f ca="1">(BA858*DCF!I$10-DCF!I$5*MAX(BA858*DCF!I$10,0)-MAX(BA858-AZ858,0)/Inputs!$B$10)*DCF!I$6</f>
        <v>5230.3831990487606</v>
      </c>
      <c r="CI858" s="15">
        <f ca="1">(BB858*DCF!J$10-DCF!J$5*MAX(BB858*DCF!J$10,0)-MAX(BB858-BA858,0)/Inputs!$B$10)*DCF!J$6</f>
        <v>5040.8066190163172</v>
      </c>
      <c r="CJ858" s="15">
        <f ca="1">(BC858*DCF!K$10-DCF!K$5*MAX(BC858*DCF!K$10,0)-MAX(BC858-BB858,0)/Inputs!$B$10)*DCF!K$6</f>
        <v>5783.2977934765222</v>
      </c>
      <c r="CK858" s="15">
        <f ca="1">(BD858*DCF!L$10-DCF!L$5*MAX(BD858*DCF!L$10,0)-MAX(BD858-BC858,0)/Inputs!$B$10)*DCF!L$6</f>
        <v>6686.543271729538</v>
      </c>
      <c r="CL858" s="15">
        <f ca="1">(BE858*DCF!M$10-DCF!M$5*MAX(BE858*DCF!M$10,0)-MAX(BE858-BD858,0)/Inputs!$B$10)*DCF!M$6</f>
        <v>8422.4536635167187</v>
      </c>
      <c r="CM858" s="15">
        <f ca="1">(BF858*DCF!C$28-DCF!C$5*MAX(BF858*DCF!C$28,0)-MAX(BF858-Inputs!$B$13,0)/Inputs!$B$17)*DCF!C$6</f>
        <v>3688.866219192405</v>
      </c>
      <c r="CN858" s="15">
        <f ca="1">(BG858*DCF!D$28-DCF!D$5*MAX(BG858*DCF!D$28,0)-MAX(BG858-BF858,0)/Inputs!$B$17)*DCF!D$6</f>
        <v>4998.9523749392665</v>
      </c>
      <c r="CO858" s="15">
        <f ca="1">(BH858*DCF!E$28-DCF!E$5*MAX(BH858*DCF!E$28,0)-MAX(BH858-BG858,0)/Inputs!$B$17)*DCF!E$6</f>
        <v>6709.354283836682</v>
      </c>
      <c r="CP858" s="15">
        <f ca="1">(BI858*DCF!F$28-DCF!F$5*MAX(BI858*DCF!F$28,0)-MAX(BI858-BH858,0)/Inputs!$B$17)*DCF!F$6</f>
        <v>7771.3957363908139</v>
      </c>
      <c r="CQ858" s="15">
        <f ca="1">(BJ858*DCF!G$28-DCF!G$5*MAX(BJ858*DCF!G$28,0)-MAX(BJ858-BI858,0)/Inputs!$B$17)*DCF!G$6</f>
        <v>10842.173895615973</v>
      </c>
      <c r="CR858" s="15">
        <f ca="1">(BK858*DCF!H$28-DCF!H$5*MAX(BK858*DCF!H$28,0)-MAX(BK858-BJ858,0)/Inputs!$B$17)*DCF!H$6</f>
        <v>12327.398017653726</v>
      </c>
      <c r="CS858" s="15">
        <f ca="1">(BL858*DCF!I$28-DCF!I$5*MAX(BL858*DCF!I$28,0)-MAX(BL858-BK858,0)/Inputs!$B$17)*DCF!I$6</f>
        <v>13025.795781131008</v>
      </c>
      <c r="CT858" s="15">
        <f ca="1">(BM858*DCF!J$28-DCF!J$5*MAX(BM858*DCF!J$28,0)-MAX(BM858-BL858,0)/Inputs!$B$17)*DCF!J$6</f>
        <v>14503.748937457725</v>
      </c>
      <c r="CU858" s="15">
        <f ca="1">(BN858*DCF!K$28-DCF!K$5*MAX(BN858*DCF!K$28,0)-MAX(BN858-BM858,0)/Inputs!$B$17)*DCF!K$6</f>
        <v>17617.253067714872</v>
      </c>
      <c r="CV858" s="15">
        <f ca="1">(BO858*DCF!L$28-DCF!L$5*MAX(BO858*DCF!L$28,0)-MAX(BO858-BN858,0)/Inputs!$B$17)*DCF!L$6</f>
        <v>21064.440842860975</v>
      </c>
      <c r="CW858" s="15">
        <f ca="1">(BP858*DCF!M$28-DCF!M$5*MAX(BP858*DCF!M$28,0)-MAX(BP858-BO858,0)/Inputs!$B$17)*DCF!M$6</f>
        <v>27132.80290680128</v>
      </c>
      <c r="CX858" s="15">
        <f ca="1">(BQ858*DCF!C$46-DCF!C$5*MAX(BQ858*DCF!C$46,0)-MAX(BQ858-Inputs!$B$20,0)/Inputs!$B$24)*DCF!C$6</f>
        <v>-2721.1665986134617</v>
      </c>
      <c r="CY858" s="15">
        <f ca="1">(BR858*DCF!D$46-DCF!D$5*MAX(BR858*DCF!D$46,0)-MAX(BR858-BQ858,0)/Inputs!$B$24)*DCF!D$6</f>
        <v>-3262.0846577664947</v>
      </c>
      <c r="CZ858" s="15">
        <f ca="1">(BS858*DCF!E$46-DCF!E$5*MAX(BS858*DCF!E$46,0)-MAX(BS858-BR858,0)/Inputs!$B$24)*DCF!E$6</f>
        <v>-2436.1921948337863</v>
      </c>
      <c r="DA858" s="15">
        <f ca="1">(BT858*DCF!F$46-DCF!F$5*MAX(BT858*DCF!F$46,0)-MAX(BT858-BS858,0)/Inputs!$B$24)*DCF!F$6</f>
        <v>-3945.2577542617855</v>
      </c>
      <c r="DB858" s="15">
        <f ca="1">(BU858*DCF!G$46-DCF!G$5*MAX(BU858*DCF!G$46,0)-MAX(BU858-BT858,0)/Inputs!$B$24)*DCF!G$6</f>
        <v>-565.80483481098884</v>
      </c>
      <c r="DC858" s="15">
        <f ca="1">(BV858*DCF!H$46-DCF!H$5*MAX(BV858*DCF!H$46,0)-MAX(BV858-BU858,0)/Inputs!$B$24)*DCF!H$6</f>
        <v>-938.73393833898945</v>
      </c>
      <c r="DD858" s="15">
        <f ca="1">(BW858*DCF!I$46-DCF!I$5*MAX(BW858*DCF!I$46,0)-MAX(BW858-BV858,0)/Inputs!$B$24)*DCF!I$6</f>
        <v>-3792.6818642595131</v>
      </c>
      <c r="DE858" s="15">
        <f ca="1">(BX858*DCF!J$46-DCF!J$5*MAX(BX858*DCF!J$46,0)-MAX(BX858-BW858,0)/Inputs!$B$24)*DCF!J$6</f>
        <v>-1164.4096235638835</v>
      </c>
      <c r="DF858" s="15">
        <f ca="1">(BY858*DCF!K$46-DCF!K$5*MAX(BY858*DCF!K$46,0)-MAX(BY858-BX858,0)/Inputs!$B$24)*DCF!K$6</f>
        <v>2723.7497059826928</v>
      </c>
      <c r="DG858" s="15">
        <f ca="1">(BZ858*DCF!L$46-DCF!L$5*MAX(BZ858*DCF!L$46,0)-MAX(BZ858-BY858,0)/Inputs!$B$24)*DCF!L$6</f>
        <v>-1527.8329642865403</v>
      </c>
      <c r="DH858" s="15">
        <f ca="1">(CA858*DCF!M$46-DCF!M$5*MAX(CA858*DCF!M$46,0)-MAX(CA858-BZ858,0)/Inputs!$B$24)*DCF!M$6</f>
        <v>907.13867165892884</v>
      </c>
      <c r="DI858" s="15">
        <f ca="1">SUM(CB858:CL858)+BE858*DCF!M$10*(1+Inputs!$B$30)*(1-Inputs!$B$33)*(1-Inputs!$B$30/Inputs!$B$31)/(Inputs!$B$29-Inputs!$B$30)*DCF!M$6</f>
        <v>261205.38336856785</v>
      </c>
      <c r="DJ858" s="15">
        <f ca="1">SUM(CM858:CW858)+BP858*DCF!M$28*(1+Inputs!$B$30)*(1-Inputs!$B$33)*(1-Inputs!$B$30/Inputs!$B$31)/(Inputs!$B$29-Inputs!$B$30)*DCF!M$6</f>
        <v>786490.6801964622</v>
      </c>
      <c r="DK858" s="15">
        <f ca="1">SUM(CX858:DH858)+CA858*DCF!M$46*(1+Inputs!$B$30)*(1-Inputs!$B$33)*(1-Inputs!$B$30/Inputs!$B$31)/(Inputs!$B$29-Inputs!$B$30)*DCF!M$6</f>
        <v>166419.17770186934</v>
      </c>
      <c r="DM858" s="15">
        <f ca="1">DI858+DJ858+DK858+Inputs!$B$34+Inputs!$B$36-Inputs!$B$35</f>
        <v>1290966.2412668993</v>
      </c>
    </row>
    <row r="859" spans="1:117" x14ac:dyDescent="0.75">
      <c r="A859" s="11">
        <v>846</v>
      </c>
      <c r="C859" s="23">
        <f t="shared" ca="1" si="504"/>
        <v>-2.180464366674006</v>
      </c>
      <c r="D859" s="23">
        <f t="shared" ca="1" si="504"/>
        <v>-0.24427633840893812</v>
      </c>
      <c r="E859" s="23">
        <f t="shared" ca="1" si="504"/>
        <v>1.7628201631016545</v>
      </c>
      <c r="F859" s="23">
        <f t="shared" ca="1" si="504"/>
        <v>2.4086129811460975</v>
      </c>
      <c r="G859" s="23">
        <f t="shared" ca="1" si="504"/>
        <v>-0.20168471779748531</v>
      </c>
      <c r="H859" s="23">
        <f t="shared" ca="1" si="504"/>
        <v>1.0376083131504992</v>
      </c>
      <c r="I859" s="23">
        <f t="shared" ca="1" si="504"/>
        <v>0.5470688633855163</v>
      </c>
      <c r="J859" s="23">
        <f t="shared" ca="1" si="504"/>
        <v>-0.32452834181943452</v>
      </c>
      <c r="K859" s="23">
        <f t="shared" ca="1" si="504"/>
        <v>-0.26204134948079438</v>
      </c>
      <c r="L859" s="23">
        <f t="shared" ca="1" si="504"/>
        <v>-0.80157491988137375</v>
      </c>
      <c r="M859" s="23">
        <f t="shared" ca="1" si="504"/>
        <v>-4.2198516444683316E-2</v>
      </c>
      <c r="N859" s="23">
        <f ca="1">SQRT(Inputs!$B$38)*C859+SQRT(1-Inputs!$B$38)*_xlfn.NORM.S.INV(RAND())</f>
        <v>-2.7111708908976651</v>
      </c>
      <c r="O859" s="23">
        <f ca="1">SQRT(Inputs!$B$38)*D859+SQRT(1-Inputs!$B$38)*_xlfn.NORM.S.INV(RAND())</f>
        <v>1.091922987487342</v>
      </c>
      <c r="P859" s="23">
        <f ca="1">SQRT(Inputs!$B$38)*E859+SQRT(1-Inputs!$B$38)*_xlfn.NORM.S.INV(RAND())</f>
        <v>1.7031766915907938</v>
      </c>
      <c r="Q859" s="23">
        <f ca="1">SQRT(Inputs!$B$38)*F859+SQRT(1-Inputs!$B$38)*_xlfn.NORM.S.INV(RAND())</f>
        <v>2.1940917626252854</v>
      </c>
      <c r="R859" s="23">
        <f ca="1">SQRT(Inputs!$B$38)*G859+SQRT(1-Inputs!$B$38)*_xlfn.NORM.S.INV(RAND())</f>
        <v>0.14910431848180739</v>
      </c>
      <c r="S859" s="23">
        <f ca="1">SQRT(Inputs!$B$38)*H859+SQRT(1-Inputs!$B$38)*_xlfn.NORM.S.INV(RAND())</f>
        <v>0.25762492112050683</v>
      </c>
      <c r="T859" s="23">
        <f ca="1">SQRT(Inputs!$B$38)*I859+SQRT(1-Inputs!$B$38)*_xlfn.NORM.S.INV(RAND())</f>
        <v>0.41848233967497855</v>
      </c>
      <c r="U859" s="23">
        <f ca="1">SQRT(Inputs!$B$38)*J859+SQRT(1-Inputs!$B$38)*_xlfn.NORM.S.INV(RAND())</f>
        <v>-0.79835464086307573</v>
      </c>
      <c r="V859" s="23">
        <f ca="1">SQRT(Inputs!$B$38)*K859+SQRT(1-Inputs!$B$38)*_xlfn.NORM.S.INV(RAND())</f>
        <v>-0.54518313454112644</v>
      </c>
      <c r="W859" s="23">
        <f ca="1">SQRT(Inputs!$B$38)*L859+SQRT(1-Inputs!$B$38)*_xlfn.NORM.S.INV(RAND())</f>
        <v>-0.2576537436424215</v>
      </c>
      <c r="X859" s="23">
        <f ca="1">SQRT(Inputs!$B$38)*M859+SQRT(1-Inputs!$B$38)*_xlfn.NORM.S.INV(RAND())</f>
        <v>-1.6955977048386608</v>
      </c>
      <c r="Y859" s="23">
        <f ca="1">SQRT(Inputs!$B$38)*C859+SQRT(1-Inputs!$B$38)*_xlfn.NORM.S.INV(RAND())</f>
        <v>-2.0127614474416409</v>
      </c>
      <c r="Z859" s="23">
        <f ca="1">SQRT(Inputs!$B$38)*D859+SQRT(1-Inputs!$B$38)*_xlfn.NORM.S.INV(RAND())</f>
        <v>-1.3850381732222616</v>
      </c>
      <c r="AA859" s="23">
        <f ca="1">SQRT(Inputs!$B$38)*E859+SQRT(1-Inputs!$B$38)*_xlfn.NORM.S.INV(RAND())</f>
        <v>1.6139105543888357</v>
      </c>
      <c r="AB859" s="23">
        <f ca="1">SQRT(Inputs!$B$38)*F859+SQRT(1-Inputs!$B$38)*_xlfn.NORM.S.INV(RAND())</f>
        <v>0.12825542508644072</v>
      </c>
      <c r="AC859" s="23">
        <f ca="1">SQRT(Inputs!$B$38)*G859+SQRT(1-Inputs!$B$38)*_xlfn.NORM.S.INV(RAND())</f>
        <v>1.0813814061804408</v>
      </c>
      <c r="AD859" s="23">
        <f ca="1">SQRT(Inputs!$B$38)*H859+SQRT(1-Inputs!$B$38)*_xlfn.NORM.S.INV(RAND())</f>
        <v>-0.11920482630726226</v>
      </c>
      <c r="AE859" s="23">
        <f ca="1">SQRT(Inputs!$B$38)*I859+SQRT(1-Inputs!$B$38)*_xlfn.NORM.S.INV(RAND())</f>
        <v>0.39193427244511686</v>
      </c>
      <c r="AF859" s="23">
        <f ca="1">SQRT(Inputs!$B$38)*J859+SQRT(1-Inputs!$B$38)*_xlfn.NORM.S.INV(RAND())</f>
        <v>1.7988620379855091</v>
      </c>
      <c r="AG859" s="23">
        <f ca="1">SQRT(Inputs!$B$38)*K859+SQRT(1-Inputs!$B$38)*_xlfn.NORM.S.INV(RAND())</f>
        <v>0.90512467487750614</v>
      </c>
      <c r="AH859" s="23">
        <f ca="1">SQRT(Inputs!$B$38)*L859+SQRT(1-Inputs!$B$38)*_xlfn.NORM.S.INV(RAND())</f>
        <v>-1.0226954263959476</v>
      </c>
      <c r="AI859" s="23">
        <f ca="1">SQRT(Inputs!$B$38)*M859+SQRT(1-Inputs!$B$38)*_xlfn.NORM.S.INV(RAND())</f>
        <v>-9.1817356595438021E-2</v>
      </c>
      <c r="AJ859" s="23">
        <f ca="1">SQRT(Inputs!$B$38)*C859+SQRT(1-Inputs!$B$38)*_xlfn.NORM.S.INV(RAND())</f>
        <v>-0.93570666732081165</v>
      </c>
      <c r="AK859" s="23">
        <f ca="1">SQRT(Inputs!$B$38)*D859+SQRT(1-Inputs!$B$38)*_xlfn.NORM.S.INV(RAND())</f>
        <v>-0.15170351590735243</v>
      </c>
      <c r="AL859" s="23">
        <f ca="1">SQRT(Inputs!$B$38)*E859+SQRT(1-Inputs!$B$38)*_xlfn.NORM.S.INV(RAND())</f>
        <v>7.4907712841794649E-2</v>
      </c>
      <c r="AM859" s="23">
        <f ca="1">SQRT(Inputs!$B$38)*F859+SQRT(1-Inputs!$B$38)*_xlfn.NORM.S.INV(RAND())</f>
        <v>1.8308514183971605</v>
      </c>
      <c r="AN859" s="23">
        <f ca="1">SQRT(Inputs!$B$38)*G859+SQRT(1-Inputs!$B$38)*_xlfn.NORM.S.INV(RAND())</f>
        <v>-0.41227223200781538</v>
      </c>
      <c r="AO859" s="23">
        <f ca="1">SQRT(Inputs!$B$38)*H859+SQRT(1-Inputs!$B$38)*_xlfn.NORM.S.INV(RAND())</f>
        <v>-0.61114185121088593</v>
      </c>
      <c r="AP859" s="23">
        <f ca="1">SQRT(Inputs!$B$38)*I859+SQRT(1-Inputs!$B$38)*_xlfn.NORM.S.INV(RAND())</f>
        <v>-0.49146453778105459</v>
      </c>
      <c r="AQ859" s="23">
        <f ca="1">SQRT(Inputs!$B$38)*J859+SQRT(1-Inputs!$B$38)*_xlfn.NORM.S.INV(RAND())</f>
        <v>-1.6525329600524612</v>
      </c>
      <c r="AR859" s="23">
        <f ca="1">SQRT(Inputs!$B$38)*K859+SQRT(1-Inputs!$B$38)*_xlfn.NORM.S.INV(RAND())</f>
        <v>0.16313724209209693</v>
      </c>
      <c r="AS859" s="23">
        <f ca="1">SQRT(Inputs!$B$38)*L859+SQRT(1-Inputs!$B$38)*_xlfn.NORM.S.INV(RAND())</f>
        <v>-7.262087071156631E-2</v>
      </c>
      <c r="AT859" s="23">
        <f ca="1">SQRT(Inputs!$B$38)*M859+SQRT(1-Inputs!$B$38)*_xlfn.NORM.S.INV(RAND())</f>
        <v>-0.3137976457866023</v>
      </c>
      <c r="AU859" s="15">
        <f ca="1">Inputs!$B$6*EXP($B$8-0.5*C$5^2+C$5*N859)</f>
        <v>3199.4904649090404</v>
      </c>
      <c r="AV859" s="15">
        <f t="shared" ca="1" si="474"/>
        <v>4572.7833836518967</v>
      </c>
      <c r="AW859" s="15">
        <f t="shared" ca="1" si="475"/>
        <v>7015.6555007722945</v>
      </c>
      <c r="AX859" s="15">
        <f t="shared" ca="1" si="476"/>
        <v>11266.642440671023</v>
      </c>
      <c r="AY859" s="15">
        <f t="shared" ca="1" si="477"/>
        <v>14010.85414803415</v>
      </c>
      <c r="AZ859" s="15">
        <f t="shared" ca="1" si="478"/>
        <v>17628.744434498367</v>
      </c>
      <c r="BA859" s="15">
        <f t="shared" ca="1" si="479"/>
        <v>22538.935311371431</v>
      </c>
      <c r="BB859" s="15">
        <f t="shared" ca="1" si="480"/>
        <v>25473.291278064444</v>
      </c>
      <c r="BC859" s="15">
        <f t="shared" ca="1" si="481"/>
        <v>29598.89745158159</v>
      </c>
      <c r="BD859" s="15">
        <f t="shared" ca="1" si="482"/>
        <v>35398.012526881736</v>
      </c>
      <c r="BE859" s="15">
        <f t="shared" ca="1" si="483"/>
        <v>37168.602120461932</v>
      </c>
      <c r="BF859" s="15">
        <f ca="1">Inputs!$B$13*EXP($B$9-0.5*C$6^2+C$6*Y859)</f>
        <v>9280.2514651002966</v>
      </c>
      <c r="BG859" s="15">
        <f t="shared" ca="1" si="484"/>
        <v>8809.1259775128401</v>
      </c>
      <c r="BH859" s="15">
        <f t="shared" ca="1" si="485"/>
        <v>14066.633341065768</v>
      </c>
      <c r="BI859" s="15">
        <f t="shared" ca="1" si="486"/>
        <v>17562.986367977261</v>
      </c>
      <c r="BJ859" s="15">
        <f t="shared" ca="1" si="487"/>
        <v>25162.974387812701</v>
      </c>
      <c r="BK859" s="15">
        <f t="shared" ca="1" si="488"/>
        <v>30385.632349085241</v>
      </c>
      <c r="BL859" s="15">
        <f t="shared" ca="1" si="489"/>
        <v>39269.846342823141</v>
      </c>
      <c r="BM859" s="15">
        <f t="shared" ca="1" si="490"/>
        <v>60358.492775267616</v>
      </c>
      <c r="BN859" s="15">
        <f t="shared" ca="1" si="491"/>
        <v>82738.118183796803</v>
      </c>
      <c r="BO859" s="15">
        <f t="shared" ca="1" si="492"/>
        <v>90390.469603989011</v>
      </c>
      <c r="BP859" s="15">
        <f t="shared" ca="1" si="493"/>
        <v>110102.40640721229</v>
      </c>
      <c r="BQ859" s="15">
        <f ca="1">Inputs!$B$20*EXP($B$10-0.5*C$7^2+C$7*AJ859)</f>
        <v>3078.0443699390344</v>
      </c>
      <c r="BR859" s="15">
        <f t="shared" ca="1" si="494"/>
        <v>3980.0642592287545</v>
      </c>
      <c r="BS859" s="15">
        <f t="shared" ca="1" si="495"/>
        <v>5568.7965572310186</v>
      </c>
      <c r="BT859" s="15">
        <f t="shared" ca="1" si="496"/>
        <v>12412.093458808475</v>
      </c>
      <c r="BU859" s="15">
        <f t="shared" ca="1" si="497"/>
        <v>15568.492582229772</v>
      </c>
      <c r="BV859" s="15">
        <f t="shared" ca="1" si="498"/>
        <v>18874.090759409777</v>
      </c>
      <c r="BW859" s="15">
        <f t="shared" ca="1" si="499"/>
        <v>23735.79807129976</v>
      </c>
      <c r="BX859" s="15">
        <f t="shared" ca="1" si="500"/>
        <v>23836.294096204048</v>
      </c>
      <c r="BY859" s="15">
        <f t="shared" ca="1" si="501"/>
        <v>34457.58145052434</v>
      </c>
      <c r="BZ859" s="15">
        <f t="shared" ca="1" si="502"/>
        <v>47707.636804190166</v>
      </c>
      <c r="CA859" s="15">
        <f t="shared" ca="1" si="503"/>
        <v>63380.14622930358</v>
      </c>
      <c r="CB859" s="15">
        <f ca="1">(AU859*DCF!C$10-DCF!C$5*MAX(AU859*DCF!C$10,0)-MAX(AU859-Inputs!$B$6,0)/Inputs!$B$10)*DCF!C$6</f>
        <v>821.65831705287223</v>
      </c>
      <c r="CC859" s="15">
        <f ca="1">(AV859*DCF!D$10-DCF!D$5*MAX(AV859*DCF!D$10,0)-MAX(AV859-AU859,0)/Inputs!$B$10)*DCF!D$6</f>
        <v>779.74343356812494</v>
      </c>
      <c r="CD859" s="15">
        <f ca="1">(AW859*DCF!E$10-DCF!E$5*MAX(AW859*DCF!E$10,0)-MAX(AW859-AV859,0)/Inputs!$B$10)*DCF!E$6</f>
        <v>1069.567211084531</v>
      </c>
      <c r="CE859" s="15">
        <f ca="1">(AX859*DCF!F$10-DCF!F$5*MAX(AX859*DCF!F$10,0)-MAX(AX859-AW859,0)/Inputs!$B$10)*DCF!F$6</f>
        <v>1574.9651014733711</v>
      </c>
      <c r="CF859" s="15">
        <f ca="1">(AY859*DCF!G$10-DCF!G$5*MAX(AY859*DCF!G$10,0)-MAX(AY859-AX859,0)/Inputs!$B$10)*DCF!G$6</f>
        <v>2359.3093518567844</v>
      </c>
      <c r="CG859" s="15">
        <f ca="1">(AZ859*DCF!H$10-DCF!H$5*MAX(AZ859*DCF!H$10,0)-MAX(AZ859-AY859,0)/Inputs!$B$10)*DCF!H$6</f>
        <v>2780.2120971166246</v>
      </c>
      <c r="CH859" s="15">
        <f ca="1">(BA859*DCF!I$10-DCF!I$5*MAX(BA859*DCF!I$10,0)-MAX(BA859-AZ859,0)/Inputs!$B$10)*DCF!I$6</f>
        <v>3311.597917177161</v>
      </c>
      <c r="CI859" s="15">
        <f ca="1">(BB859*DCF!J$10-DCF!J$5*MAX(BB859*DCF!J$10,0)-MAX(BB859-BA859,0)/Inputs!$B$10)*DCF!J$6</f>
        <v>3926.6225971666631</v>
      </c>
      <c r="CJ859" s="15">
        <f ca="1">(BC859*DCF!K$10-DCF!K$5*MAX(BC859*DCF!K$10,0)-MAX(BC859-BB859,0)/Inputs!$B$10)*DCF!K$6</f>
        <v>4187.4250676504271</v>
      </c>
      <c r="CK859" s="15">
        <f ca="1">(BD859*DCF!L$10-DCF!L$5*MAX(BD859*DCF!L$10,0)-MAX(BD859-BC859,0)/Inputs!$B$10)*DCF!L$6</f>
        <v>4588.7739414085645</v>
      </c>
      <c r="CL859" s="15">
        <f ca="1">(BE859*DCF!M$10-DCF!M$5*MAX(BE859*DCF!M$10,0)-MAX(BE859-BD859,0)/Inputs!$B$10)*DCF!M$6</f>
        <v>5033.4546540881929</v>
      </c>
      <c r="CM859" s="15">
        <f ca="1">(BF859*DCF!C$28-DCF!C$5*MAX(BF859*DCF!C$28,0)-MAX(BF859-Inputs!$B$13,0)/Inputs!$B$17)*DCF!C$6</f>
        <v>2832.2718860716836</v>
      </c>
      <c r="CN859" s="15">
        <f ca="1">(BG859*DCF!D$28-DCF!D$5*MAX(BG859*DCF!D$28,0)-MAX(BG859-BF859,0)/Inputs!$B$17)*DCF!D$6</f>
        <v>2594.4907723886654</v>
      </c>
      <c r="CO859" s="15">
        <f ca="1">(BH859*DCF!E$28-DCF!E$5*MAX(BH859*DCF!E$28,0)-MAX(BH859-BG859,0)/Inputs!$B$17)*DCF!E$6</f>
        <v>2947.7387059887678</v>
      </c>
      <c r="CP859" s="15">
        <f ca="1">(BI859*DCF!F$28-DCF!F$5*MAX(BI859*DCF!F$28,0)-MAX(BI859-BH859,0)/Inputs!$B$17)*DCF!F$6</f>
        <v>4131.3218420726616</v>
      </c>
      <c r="CQ859" s="15">
        <f ca="1">(BJ859*DCF!G$28-DCF!G$5*MAX(BJ859*DCF!G$28,0)-MAX(BJ859-BI859,0)/Inputs!$B$17)*DCF!G$6</f>
        <v>5250.4817096325532</v>
      </c>
      <c r="CR859" s="15">
        <f ca="1">(BK859*DCF!H$28-DCF!H$5*MAX(BK859*DCF!H$28,0)-MAX(BK859-BJ859,0)/Inputs!$B$17)*DCF!H$6</f>
        <v>6703.2476354966539</v>
      </c>
      <c r="CS859" s="15">
        <f ca="1">(BL859*DCF!I$28-DCF!I$5*MAX(BL859*DCF!I$28,0)-MAX(BL859-BK859,0)/Inputs!$B$17)*DCF!I$6</f>
        <v>7959.2665604109088</v>
      </c>
      <c r="CT859" s="15">
        <f ca="1">(BM859*DCF!J$28-DCF!J$5*MAX(BM859*DCF!J$28,0)-MAX(BM859-BL859,0)/Inputs!$B$17)*DCF!J$6</f>
        <v>10668.772387863239</v>
      </c>
      <c r="CU859" s="15">
        <f ca="1">(BN859*DCF!K$28-DCF!K$5*MAX(BN859*DCF!K$28,0)-MAX(BN859-BM859,0)/Inputs!$B$17)*DCF!K$6</f>
        <v>14731.697273036883</v>
      </c>
      <c r="CV859" s="15">
        <f ca="1">(BO859*DCF!L$28-DCF!L$5*MAX(BO859*DCF!L$28,0)-MAX(BO859-BN859,0)/Inputs!$B$17)*DCF!L$6</f>
        <v>17168.919647142644</v>
      </c>
      <c r="CW859" s="15">
        <f ca="1">(BP859*DCF!M$28-DCF!M$5*MAX(BP859*DCF!M$28,0)-MAX(BP859-BO859,0)/Inputs!$B$17)*DCF!M$6</f>
        <v>18655.380197502152</v>
      </c>
      <c r="CX859" s="15">
        <f ca="1">(BQ859*DCF!C$46-DCF!C$5*MAX(BQ859*DCF!C$46,0)-MAX(BQ859-Inputs!$B$20,0)/Inputs!$B$24)*DCF!C$6</f>
        <v>-710.86475056328732</v>
      </c>
      <c r="CY859" s="15">
        <f ca="1">(BR859*DCF!D$46-DCF!D$5*MAX(BR859*DCF!D$46,0)-MAX(BR859-BQ859,0)/Inputs!$B$24)*DCF!D$6</f>
        <v>-1064.1885520670426</v>
      </c>
      <c r="CZ859" s="15">
        <f ca="1">(BS859*DCF!E$46-DCF!E$5*MAX(BS859*DCF!E$46,0)-MAX(BS859-BR859,0)/Inputs!$B$24)*DCF!E$6</f>
        <v>-1284.754423658939</v>
      </c>
      <c r="DA859" s="15">
        <f ca="1">(BT859*DCF!F$46-DCF!F$5*MAX(BT859*DCF!F$46,0)-MAX(BT859-BS859,0)/Inputs!$B$24)*DCF!F$6</f>
        <v>-3395.7878558935149</v>
      </c>
      <c r="DB859" s="15">
        <f ca="1">(BU859*DCF!G$46-DCF!G$5*MAX(BU859*DCF!G$46,0)-MAX(BU859-BT859,0)/Inputs!$B$24)*DCF!G$6</f>
        <v>-1585.4436331676236</v>
      </c>
      <c r="DC859" s="15">
        <f ca="1">(BV859*DCF!H$46-DCF!H$5*MAX(BV859*DCF!H$46,0)-MAX(BV859-BU859,0)/Inputs!$B$24)*DCF!H$6</f>
        <v>-1027.1943798226214</v>
      </c>
      <c r="DD859" s="15">
        <f ca="1">(BW859*DCF!I$46-DCF!I$5*MAX(BW859*DCF!I$46,0)-MAX(BW859-BV859,0)/Inputs!$B$24)*DCF!I$6</f>
        <v>-847.42063565996739</v>
      </c>
      <c r="DE859" s="15">
        <f ca="1">(BX859*DCF!J$46-DCF!J$5*MAX(BX859*DCF!J$46,0)-MAX(BX859-BW859,0)/Inputs!$B$24)*DCF!J$6</f>
        <v>973.21669880704314</v>
      </c>
      <c r="DF859" s="15">
        <f ca="1">(BY859*DCF!K$46-DCF!K$5*MAX(BY859*DCF!K$46,0)-MAX(BY859-BX859,0)/Inputs!$B$24)*DCF!K$6</f>
        <v>-633.60053449912039</v>
      </c>
      <c r="DG859" s="15">
        <f ca="1">(BZ859*DCF!L$46-DCF!L$5*MAX(BZ859*DCF!L$46,0)-MAX(BZ859-BY859,0)/Inputs!$B$24)*DCF!L$6</f>
        <v>299.27691851268457</v>
      </c>
      <c r="DH859" s="15">
        <f ca="1">(CA859*DCF!M$46-DCF!M$5*MAX(CA859*DCF!M$46,0)-MAX(CA859-BZ859,0)/Inputs!$B$24)*DCF!M$6</f>
        <v>1692.3194209904948</v>
      </c>
      <c r="DI859" s="15">
        <f ca="1">SUM(CB859:CL859)+BE859*DCF!M$10*(1+Inputs!$B$30)*(1-Inputs!$B$33)*(1-Inputs!$B$30/Inputs!$B$31)/(Inputs!$B$29-Inputs!$B$30)*DCF!M$6</f>
        <v>133874.04089476904</v>
      </c>
      <c r="DJ859" s="15">
        <f ca="1">SUM(CM859:CW859)+BP859*DCF!M$28*(1+Inputs!$B$30)*(1-Inputs!$B$33)*(1-Inputs!$B$30/Inputs!$B$31)/(Inputs!$B$29-Inputs!$B$30)*DCF!M$6</f>
        <v>502198.85926409898</v>
      </c>
      <c r="DK859" s="15">
        <f ca="1">SUM(CX859:DH859)+CA859*DCF!M$46*(1+Inputs!$B$30)*(1-Inputs!$B$33)*(1-Inputs!$B$30/Inputs!$B$31)/(Inputs!$B$29-Inputs!$B$30)*DCF!M$6</f>
        <v>90408.772201766973</v>
      </c>
      <c r="DM859" s="15">
        <f ca="1">DI859+DJ859+DK859+Inputs!$B$34+Inputs!$B$36-Inputs!$B$35</f>
        <v>803332.67236063501</v>
      </c>
    </row>
    <row r="860" spans="1:117" x14ac:dyDescent="0.75">
      <c r="A860" s="11">
        <v>847</v>
      </c>
      <c r="C860" s="23">
        <f t="shared" ca="1" si="504"/>
        <v>-1.1675419613572089</v>
      </c>
      <c r="D860" s="23">
        <f t="shared" ca="1" si="504"/>
        <v>-0.31867291089618516</v>
      </c>
      <c r="E860" s="23">
        <f t="shared" ca="1" si="504"/>
        <v>0.72868596561159238</v>
      </c>
      <c r="F860" s="23">
        <f t="shared" ca="1" si="504"/>
        <v>1.4608954436861539</v>
      </c>
      <c r="G860" s="23">
        <f t="shared" ca="1" si="504"/>
        <v>0.40890506636598406</v>
      </c>
      <c r="H860" s="23">
        <f t="shared" ca="1" si="504"/>
        <v>0.2606990888114058</v>
      </c>
      <c r="I860" s="23">
        <f t="shared" ca="1" si="504"/>
        <v>-0.9086001610637483</v>
      </c>
      <c r="J860" s="23">
        <f t="shared" ca="1" si="504"/>
        <v>-0.6353382281339679</v>
      </c>
      <c r="K860" s="23">
        <f t="shared" ca="1" si="504"/>
        <v>-0.34471676583195737</v>
      </c>
      <c r="L860" s="23">
        <f t="shared" ca="1" si="504"/>
        <v>-0.69749353917315005</v>
      </c>
      <c r="M860" s="23">
        <f t="shared" ca="1" si="504"/>
        <v>1.1719329941191141</v>
      </c>
      <c r="N860" s="23">
        <f ca="1">SQRT(Inputs!$B$38)*C860+SQRT(1-Inputs!$B$38)*_xlfn.NORM.S.INV(RAND())</f>
        <v>-0.33211677367789771</v>
      </c>
      <c r="O860" s="23">
        <f ca="1">SQRT(Inputs!$B$38)*D860+SQRT(1-Inputs!$B$38)*_xlfn.NORM.S.INV(RAND())</f>
        <v>0.50370222586023194</v>
      </c>
      <c r="P860" s="23">
        <f ca="1">SQRT(Inputs!$B$38)*E860+SQRT(1-Inputs!$B$38)*_xlfn.NORM.S.INV(RAND())</f>
        <v>0.15223095990171798</v>
      </c>
      <c r="Q860" s="23">
        <f ca="1">SQRT(Inputs!$B$38)*F860+SQRT(1-Inputs!$B$38)*_xlfn.NORM.S.INV(RAND())</f>
        <v>0.62503815006589059</v>
      </c>
      <c r="R860" s="23">
        <f ca="1">SQRT(Inputs!$B$38)*G860+SQRT(1-Inputs!$B$38)*_xlfn.NORM.S.INV(RAND())</f>
        <v>0.52890199693426543</v>
      </c>
      <c r="S860" s="23">
        <f ca="1">SQRT(Inputs!$B$38)*H860+SQRT(1-Inputs!$B$38)*_xlfn.NORM.S.INV(RAND())</f>
        <v>1.8568312838712233</v>
      </c>
      <c r="T860" s="23">
        <f ca="1">SQRT(Inputs!$B$38)*I860+SQRT(1-Inputs!$B$38)*_xlfn.NORM.S.INV(RAND())</f>
        <v>0.9896576959749247</v>
      </c>
      <c r="U860" s="23">
        <f ca="1">SQRT(Inputs!$B$38)*J860+SQRT(1-Inputs!$B$38)*_xlfn.NORM.S.INV(RAND())</f>
        <v>-0.20609131611374976</v>
      </c>
      <c r="V860" s="23">
        <f ca="1">SQRT(Inputs!$B$38)*K860+SQRT(1-Inputs!$B$38)*_xlfn.NORM.S.INV(RAND())</f>
        <v>-0.39973546430794094</v>
      </c>
      <c r="W860" s="23">
        <f ca="1">SQRT(Inputs!$B$38)*L860+SQRT(1-Inputs!$B$38)*_xlfn.NORM.S.INV(RAND())</f>
        <v>-1.0012386759694571</v>
      </c>
      <c r="X860" s="23">
        <f ca="1">SQRT(Inputs!$B$38)*M860+SQRT(1-Inputs!$B$38)*_xlfn.NORM.S.INV(RAND())</f>
        <v>0.18205422695383022</v>
      </c>
      <c r="Y860" s="23">
        <f ca="1">SQRT(Inputs!$B$38)*C860+SQRT(1-Inputs!$B$38)*_xlfn.NORM.S.INV(RAND())</f>
        <v>0.21398762083895062</v>
      </c>
      <c r="Z860" s="23">
        <f ca="1">SQRT(Inputs!$B$38)*D860+SQRT(1-Inputs!$B$38)*_xlfn.NORM.S.INV(RAND())</f>
        <v>-1.212357577976388</v>
      </c>
      <c r="AA860" s="23">
        <f ca="1">SQRT(Inputs!$B$38)*E860+SQRT(1-Inputs!$B$38)*_xlfn.NORM.S.INV(RAND())</f>
        <v>1.4788388366960359</v>
      </c>
      <c r="AB860" s="23">
        <f ca="1">SQRT(Inputs!$B$38)*F860+SQRT(1-Inputs!$B$38)*_xlfn.NORM.S.INV(RAND())</f>
        <v>1.5464981465699004</v>
      </c>
      <c r="AC860" s="23">
        <f ca="1">SQRT(Inputs!$B$38)*G860+SQRT(1-Inputs!$B$38)*_xlfn.NORM.S.INV(RAND())</f>
        <v>1.8796694379008096</v>
      </c>
      <c r="AD860" s="23">
        <f ca="1">SQRT(Inputs!$B$38)*H860+SQRT(1-Inputs!$B$38)*_xlfn.NORM.S.INV(RAND())</f>
        <v>-0.21170749565530028</v>
      </c>
      <c r="AE860" s="23">
        <f ca="1">SQRT(Inputs!$B$38)*I860+SQRT(1-Inputs!$B$38)*_xlfn.NORM.S.INV(RAND())</f>
        <v>-1.4926042842991585</v>
      </c>
      <c r="AF860" s="23">
        <f ca="1">SQRT(Inputs!$B$38)*J860+SQRT(1-Inputs!$B$38)*_xlfn.NORM.S.INV(RAND())</f>
        <v>0.4773283428664577</v>
      </c>
      <c r="AG860" s="23">
        <f ca="1">SQRT(Inputs!$B$38)*K860+SQRT(1-Inputs!$B$38)*_xlfn.NORM.S.INV(RAND())</f>
        <v>2.5234785664039944E-2</v>
      </c>
      <c r="AH860" s="23">
        <f ca="1">SQRT(Inputs!$B$38)*L860+SQRT(1-Inputs!$B$38)*_xlfn.NORM.S.INV(RAND())</f>
        <v>0.31514062725725478</v>
      </c>
      <c r="AI860" s="23">
        <f ca="1">SQRT(Inputs!$B$38)*M860+SQRT(1-Inputs!$B$38)*_xlfn.NORM.S.INV(RAND())</f>
        <v>1.9474131973927984</v>
      </c>
      <c r="AJ860" s="23">
        <f ca="1">SQRT(Inputs!$B$38)*C860+SQRT(1-Inputs!$B$38)*_xlfn.NORM.S.INV(RAND())</f>
        <v>0.13958633116033536</v>
      </c>
      <c r="AK860" s="23">
        <f ca="1">SQRT(Inputs!$B$38)*D860+SQRT(1-Inputs!$B$38)*_xlfn.NORM.S.INV(RAND())</f>
        <v>-0.33370533924880286</v>
      </c>
      <c r="AL860" s="23">
        <f ca="1">SQRT(Inputs!$B$38)*E860+SQRT(1-Inputs!$B$38)*_xlfn.NORM.S.INV(RAND())</f>
        <v>0.15319753161726343</v>
      </c>
      <c r="AM860" s="23">
        <f ca="1">SQRT(Inputs!$B$38)*F860+SQRT(1-Inputs!$B$38)*_xlfn.NORM.S.INV(RAND())</f>
        <v>0.43480769464432112</v>
      </c>
      <c r="AN860" s="23">
        <f ca="1">SQRT(Inputs!$B$38)*G860+SQRT(1-Inputs!$B$38)*_xlfn.NORM.S.INV(RAND())</f>
        <v>0.24943725823400997</v>
      </c>
      <c r="AO860" s="23">
        <f ca="1">SQRT(Inputs!$B$38)*H860+SQRT(1-Inputs!$B$38)*_xlfn.NORM.S.INV(RAND())</f>
        <v>-0.49514122580598069</v>
      </c>
      <c r="AP860" s="23">
        <f ca="1">SQRT(Inputs!$B$38)*I860+SQRT(1-Inputs!$B$38)*_xlfn.NORM.S.INV(RAND())</f>
        <v>-0.82954964716127844</v>
      </c>
      <c r="AQ860" s="23">
        <f ca="1">SQRT(Inputs!$B$38)*J860+SQRT(1-Inputs!$B$38)*_xlfn.NORM.S.INV(RAND())</f>
        <v>-0.38644709133679844</v>
      </c>
      <c r="AR860" s="23">
        <f ca="1">SQRT(Inputs!$B$38)*K860+SQRT(1-Inputs!$B$38)*_xlfn.NORM.S.INV(RAND())</f>
        <v>0.27601971263955666</v>
      </c>
      <c r="AS860" s="23">
        <f ca="1">SQRT(Inputs!$B$38)*L860+SQRT(1-Inputs!$B$38)*_xlfn.NORM.S.INV(RAND())</f>
        <v>-0.52420541180160951</v>
      </c>
      <c r="AT860" s="23">
        <f ca="1">SQRT(Inputs!$B$38)*M860+SQRT(1-Inputs!$B$38)*_xlfn.NORM.S.INV(RAND())</f>
        <v>0.53871276557035208</v>
      </c>
      <c r="AU860" s="15">
        <f ca="1">Inputs!$B$6*EXP($B$8-0.5*C$5^2+C$5*N860)</f>
        <v>4702.509835271886</v>
      </c>
      <c r="AV860" s="15">
        <f t="shared" ca="1" si="474"/>
        <v>6164.0843616945258</v>
      </c>
      <c r="AW860" s="15">
        <f t="shared" ca="1" si="475"/>
        <v>7671.9307827774937</v>
      </c>
      <c r="AX860" s="15">
        <f t="shared" ca="1" si="476"/>
        <v>10127.394862983436</v>
      </c>
      <c r="AY860" s="15">
        <f t="shared" ca="1" si="477"/>
        <v>13165.316934524857</v>
      </c>
      <c r="AZ860" s="15">
        <f t="shared" ca="1" si="478"/>
        <v>19754.632020173118</v>
      </c>
      <c r="BA860" s="15">
        <f t="shared" ca="1" si="479"/>
        <v>26812.830730552381</v>
      </c>
      <c r="BB860" s="15">
        <f t="shared" ca="1" si="480"/>
        <v>32156.204505948299</v>
      </c>
      <c r="BC860" s="15">
        <f t="shared" ca="1" si="481"/>
        <v>37892.457270471896</v>
      </c>
      <c r="BD860" s="15">
        <f t="shared" ca="1" si="482"/>
        <v>42271.813491242683</v>
      </c>
      <c r="BE860" s="15">
        <f t="shared" ca="1" si="483"/>
        <v>52664.749816556112</v>
      </c>
      <c r="BF860" s="15">
        <f ca="1">Inputs!$B$13*EXP($B$9-0.5*C$6^2+C$6*Y860)</f>
        <v>14430.391505587617</v>
      </c>
      <c r="BG860" s="15">
        <f t="shared" ca="1" si="484"/>
        <v>14131.329715617725</v>
      </c>
      <c r="BH860" s="15">
        <f t="shared" ca="1" si="485"/>
        <v>22065.360726122057</v>
      </c>
      <c r="BI860" s="15">
        <f t="shared" ca="1" si="486"/>
        <v>34270.750800433219</v>
      </c>
      <c r="BJ860" s="15">
        <f t="shared" ca="1" si="487"/>
        <v>55088.550591098472</v>
      </c>
      <c r="BK860" s="15">
        <f t="shared" ca="1" si="488"/>
        <v>65689.856012354328</v>
      </c>
      <c r="BL860" s="15">
        <f t="shared" ca="1" si="489"/>
        <v>66500.612627672657</v>
      </c>
      <c r="BM860" s="15">
        <f t="shared" ca="1" si="490"/>
        <v>86737.379904105503</v>
      </c>
      <c r="BN860" s="15">
        <f t="shared" ca="1" si="491"/>
        <v>106999.19577427999</v>
      </c>
      <c r="BO860" s="15">
        <f t="shared" ca="1" si="492"/>
        <v>136563.55549446333</v>
      </c>
      <c r="BP860" s="15">
        <f t="shared" ca="1" si="493"/>
        <v>209578.76073576411</v>
      </c>
      <c r="BQ860" s="15">
        <f ca="1">Inputs!$B$20*EXP($B$10-0.5*C$7^2+C$7*AJ860)</f>
        <v>4507.2276911335393</v>
      </c>
      <c r="BR860" s="15">
        <f t="shared" ca="1" si="494"/>
        <v>5500.7565368201331</v>
      </c>
      <c r="BS860" s="15">
        <f t="shared" ca="1" si="495"/>
        <v>7871.5241269833532</v>
      </c>
      <c r="BT860" s="15">
        <f t="shared" ca="1" si="496"/>
        <v>12164.437446665968</v>
      </c>
      <c r="BU860" s="15">
        <f t="shared" ca="1" si="497"/>
        <v>17907.298619338562</v>
      </c>
      <c r="BV860" s="15">
        <f t="shared" ca="1" si="498"/>
        <v>22284.338081716247</v>
      </c>
      <c r="BW860" s="15">
        <f t="shared" ca="1" si="499"/>
        <v>26089.238209083313</v>
      </c>
      <c r="BX860" s="15">
        <f t="shared" ca="1" si="500"/>
        <v>33769.747860616175</v>
      </c>
      <c r="BY860" s="15">
        <f t="shared" ca="1" si="501"/>
        <v>49883.098529083152</v>
      </c>
      <c r="BZ860" s="15">
        <f t="shared" ca="1" si="502"/>
        <v>63562.78568557914</v>
      </c>
      <c r="CA860" s="15">
        <f t="shared" ca="1" si="503"/>
        <v>98256.275083108034</v>
      </c>
      <c r="CB860" s="15">
        <f ca="1">(AU860*DCF!C$10-DCF!C$5*MAX(AU860*DCF!C$10,0)-MAX(AU860-Inputs!$B$6,0)/Inputs!$B$10)*DCF!C$6</f>
        <v>1044.926221825609</v>
      </c>
      <c r="CC860" s="15">
        <f ca="1">(AV860*DCF!D$10-DCF!D$5*MAX(AV860*DCF!D$10,0)-MAX(AV860-AU860,0)/Inputs!$B$10)*DCF!D$6</f>
        <v>1146.0871067168582</v>
      </c>
      <c r="CD860" s="15">
        <f ca="1">(AW860*DCF!E$10-DCF!E$5*MAX(AW860*DCF!E$10,0)-MAX(AW860-AV860,0)/Inputs!$B$10)*DCF!E$6</f>
        <v>1431.6972344064002</v>
      </c>
      <c r="CE860" s="15">
        <f ca="1">(AX860*DCF!F$10-DCF!F$5*MAX(AX860*DCF!F$10,0)-MAX(AX860-AW860,0)/Inputs!$B$10)*DCF!F$6</f>
        <v>1699.8729617334247</v>
      </c>
      <c r="CF860" s="15">
        <f ca="1">(AY860*DCF!G$10-DCF!G$5*MAX(AY860*DCF!G$10,0)-MAX(AY860-AX860,0)/Inputs!$B$10)*DCF!G$6</f>
        <v>2128.6387847838423</v>
      </c>
      <c r="CG860" s="15">
        <f ca="1">(AZ860*DCF!H$10-DCF!H$5*MAX(AZ860*DCF!H$10,0)-MAX(AZ860-AY860,0)/Inputs!$B$10)*DCF!H$6</f>
        <v>2665.3249538077876</v>
      </c>
      <c r="CH860" s="15">
        <f ca="1">(BA860*DCF!I$10-DCF!I$5*MAX(BA860*DCF!I$10,0)-MAX(BA860-AZ860,0)/Inputs!$B$10)*DCF!I$6</f>
        <v>3739.9341539961988</v>
      </c>
      <c r="CI860" s="15">
        <f ca="1">(BB860*DCF!J$10-DCF!J$5*MAX(BB860*DCF!J$10,0)-MAX(BB860-BA860,0)/Inputs!$B$10)*DCF!J$6</f>
        <v>4708.3790621159415</v>
      </c>
      <c r="CJ860" s="15">
        <f ca="1">(BC860*DCF!K$10-DCF!K$5*MAX(BC860*DCF!K$10,0)-MAX(BC860-BB860,0)/Inputs!$B$10)*DCF!K$6</f>
        <v>5297.0889989599973</v>
      </c>
      <c r="CK860" s="15">
        <f ca="1">(BD860*DCF!L$10-DCF!L$5*MAX(BD860*DCF!L$10,0)-MAX(BD860-BC860,0)/Inputs!$B$10)*DCF!L$6</f>
        <v>5809.0716466003978</v>
      </c>
      <c r="CL860" s="15">
        <f ca="1">(BE860*DCF!M$10-DCF!M$5*MAX(BE860*DCF!M$10,0)-MAX(BE860-BD860,0)/Inputs!$B$10)*DCF!M$6</f>
        <v>6190.1300758229945</v>
      </c>
      <c r="CM860" s="15">
        <f ca="1">(BF860*DCF!C$28-DCF!C$5*MAX(BF860*DCF!C$28,0)-MAX(BF860-Inputs!$B$13,0)/Inputs!$B$17)*DCF!C$6</f>
        <v>3701.1990715694042</v>
      </c>
      <c r="CN860" s="15">
        <f ca="1">(BG860*DCF!D$28-DCF!D$5*MAX(BG860*DCF!D$28,0)-MAX(BG860-BF860,0)/Inputs!$B$17)*DCF!D$6</f>
        <v>4162.002523558358</v>
      </c>
      <c r="CO860" s="15">
        <f ca="1">(BH860*DCF!E$28-DCF!E$5*MAX(BH860*DCF!E$28,0)-MAX(BH860-BG860,0)/Inputs!$B$17)*DCF!E$6</f>
        <v>4685.6147612746563</v>
      </c>
      <c r="CP860" s="15">
        <f ca="1">(BI860*DCF!F$28-DCF!F$5*MAX(BI860*DCF!F$28,0)-MAX(BI860-BH860,0)/Inputs!$B$17)*DCF!F$6</f>
        <v>7081.4219372487132</v>
      </c>
      <c r="CQ860" s="15">
        <f ca="1">(BJ860*DCF!G$28-DCF!G$5*MAX(BJ860*DCF!G$28,0)-MAX(BJ860-BI860,0)/Inputs!$B$17)*DCF!G$6</f>
        <v>10791.794136450473</v>
      </c>
      <c r="CR860" s="15">
        <f ca="1">(BK860*DCF!H$28-DCF!H$5*MAX(BK860*DCF!H$28,0)-MAX(BK860-BJ860,0)/Inputs!$B$17)*DCF!H$6</f>
        <v>14598.680777991573</v>
      </c>
      <c r="CS860" s="15">
        <f ca="1">(BL860*DCF!I$28-DCF!I$5*MAX(BL860*DCF!I$28,0)-MAX(BL860-BK860,0)/Inputs!$B$17)*DCF!I$6</f>
        <v>15521.452598423848</v>
      </c>
      <c r="CT860" s="15">
        <f ca="1">(BM860*DCF!J$28-DCF!J$5*MAX(BM860*DCF!J$28,0)-MAX(BM860-BL860,0)/Inputs!$B$17)*DCF!J$6</f>
        <v>16666.406315631331</v>
      </c>
      <c r="CU860" s="15">
        <f ca="1">(BN860*DCF!K$28-DCF!K$5*MAX(BN860*DCF!K$28,0)-MAX(BN860-BM860,0)/Inputs!$B$17)*DCF!K$6</f>
        <v>20114.633533928445</v>
      </c>
      <c r="CV860" s="15">
        <f ca="1">(BO860*DCF!L$28-DCF!L$5*MAX(BO860*DCF!L$28,0)-MAX(BO860-BN860,0)/Inputs!$B$17)*DCF!L$6</f>
        <v>23902.039172426812</v>
      </c>
      <c r="CW860" s="15">
        <f ca="1">(BP860*DCF!M$28-DCF!M$5*MAX(BP860*DCF!M$28,0)-MAX(BP860-BO860,0)/Inputs!$B$17)*DCF!M$6</f>
        <v>31800.22449826618</v>
      </c>
      <c r="CX860" s="15">
        <f ca="1">(BQ860*DCF!C$46-DCF!C$5*MAX(BQ860*DCF!C$46,0)-MAX(BQ860-Inputs!$B$20,0)/Inputs!$B$24)*DCF!C$6</f>
        <v>-1644.2686081756624</v>
      </c>
      <c r="CY860" s="15">
        <f ca="1">(BR860*DCF!D$46-DCF!D$5*MAX(BR860*DCF!D$46,0)-MAX(BR860-BQ860,0)/Inputs!$B$24)*DCF!D$6</f>
        <v>-1362.7813729507957</v>
      </c>
      <c r="CZ860" s="15">
        <f ca="1">(BS860*DCF!E$46-DCF!E$5*MAX(BS860*DCF!E$46,0)-MAX(BS860-BR860,0)/Inputs!$B$24)*DCF!E$6</f>
        <v>-1865.3127512104356</v>
      </c>
      <c r="DA860" s="15">
        <f ca="1">(BT860*DCF!F$46-DCF!F$5*MAX(BT860*DCF!F$46,0)-MAX(BT860-BS860,0)/Inputs!$B$24)*DCF!F$6</f>
        <v>-2449.0766933453974</v>
      </c>
      <c r="DB860" s="15">
        <f ca="1">(BU860*DCF!G$46-DCF!G$5*MAX(BU860*DCF!G$46,0)-MAX(BU860-BT860,0)/Inputs!$B$24)*DCF!G$6</f>
        <v>-2534.1511784572335</v>
      </c>
      <c r="DC860" s="15">
        <f ca="1">(BV860*DCF!H$46-DCF!H$5*MAX(BV860*DCF!H$46,0)-MAX(BV860-BU860,0)/Inputs!$B$24)*DCF!H$6</f>
        <v>-1360.1381943681274</v>
      </c>
      <c r="DD860" s="15">
        <f ca="1">(BW860*DCF!I$46-DCF!I$5*MAX(BW860*DCF!I$46,0)-MAX(BW860-BV860,0)/Inputs!$B$24)*DCF!I$6</f>
        <v>-489.69856403464598</v>
      </c>
      <c r="DE860" s="15">
        <f ca="1">(BX860*DCF!J$46-DCF!J$5*MAX(BX860*DCF!J$46,0)-MAX(BX860-BW860,0)/Inputs!$B$24)*DCF!J$6</f>
        <v>-620.19816703409572</v>
      </c>
      <c r="DF860" s="15">
        <f ca="1">(BY860*DCF!K$46-DCF!K$5*MAX(BY860*DCF!K$46,0)-MAX(BY860-BX860,0)/Inputs!$B$24)*DCF!K$6</f>
        <v>-1097.8527817510771</v>
      </c>
      <c r="DG860" s="15">
        <f ca="1">(BZ860*DCF!L$46-DCF!L$5*MAX(BZ860*DCF!L$46,0)-MAX(BZ860-BY860,0)/Inputs!$B$24)*DCF!L$6</f>
        <v>1298.0430368636901</v>
      </c>
      <c r="DH860" s="15">
        <f ca="1">(CA860*DCF!M$46-DCF!M$5*MAX(CA860*DCF!M$46,0)-MAX(CA860-BZ860,0)/Inputs!$B$24)*DCF!M$6</f>
        <v>450.01724940764029</v>
      </c>
      <c r="DI860" s="15">
        <f ca="1">SUM(CB860:CL860)+BE860*DCF!M$10*(1+Inputs!$B$30)*(1-Inputs!$B$33)*(1-Inputs!$B$30/Inputs!$B$31)/(Inputs!$B$29-Inputs!$B$30)*DCF!M$6</f>
        <v>182427.84635946475</v>
      </c>
      <c r="DJ860" s="15">
        <f ca="1">SUM(CM860:CW860)+BP860*DCF!M$28*(1+Inputs!$B$30)*(1-Inputs!$B$33)*(1-Inputs!$B$30/Inputs!$B$31)/(Inputs!$B$29-Inputs!$B$30)*DCF!M$6</f>
        <v>930706.086019882</v>
      </c>
      <c r="DK860" s="15">
        <f ca="1">SUM(CX860:DH860)+CA860*DCF!M$46*(1+Inputs!$B$30)*(1-Inputs!$B$33)*(1-Inputs!$B$30/Inputs!$B$31)/(Inputs!$B$29-Inputs!$B$30)*DCF!M$6</f>
        <v>140240.42245328682</v>
      </c>
      <c r="DM860" s="15">
        <f ca="1">DI860+DJ860+DK860+Inputs!$B$34+Inputs!$B$36-Inputs!$B$35</f>
        <v>1330225.3548326336</v>
      </c>
    </row>
    <row r="861" spans="1:117" x14ac:dyDescent="0.75">
      <c r="A861" s="11">
        <v>848</v>
      </c>
      <c r="C861" s="23">
        <f t="shared" ca="1" si="504"/>
        <v>4.8357865375962691E-2</v>
      </c>
      <c r="D861" s="23">
        <f t="shared" ca="1" si="504"/>
        <v>-1.6419859542353041</v>
      </c>
      <c r="E861" s="23">
        <f t="shared" ca="1" si="504"/>
        <v>0.6829522023071708</v>
      </c>
      <c r="F861" s="23">
        <f t="shared" ca="1" si="504"/>
        <v>0.34247391591840237</v>
      </c>
      <c r="G861" s="23">
        <f t="shared" ca="1" si="504"/>
        <v>0.63475763156002052</v>
      </c>
      <c r="H861" s="23">
        <f t="shared" ca="1" si="504"/>
        <v>1.5519849232453481E-2</v>
      </c>
      <c r="I861" s="23">
        <f t="shared" ca="1" si="504"/>
        <v>-1.1966740178811586</v>
      </c>
      <c r="J861" s="23">
        <f t="shared" ca="1" si="504"/>
        <v>7.5594873880037688E-2</v>
      </c>
      <c r="K861" s="23">
        <f t="shared" ca="1" si="504"/>
        <v>-0.96998039627643207</v>
      </c>
      <c r="L861" s="23">
        <f t="shared" ca="1" si="504"/>
        <v>-0.5540235648303885</v>
      </c>
      <c r="M861" s="23">
        <f t="shared" ca="1" si="504"/>
        <v>-1.2024242291987732</v>
      </c>
      <c r="N861" s="23">
        <f ca="1">SQRT(Inputs!$B$38)*C861+SQRT(1-Inputs!$B$38)*_xlfn.NORM.S.INV(RAND())</f>
        <v>-1.1919525032586158</v>
      </c>
      <c r="O861" s="23">
        <f ca="1">SQRT(Inputs!$B$38)*D861+SQRT(1-Inputs!$B$38)*_xlfn.NORM.S.INV(RAND())</f>
        <v>0.50739571142617912</v>
      </c>
      <c r="P861" s="23">
        <f ca="1">SQRT(Inputs!$B$38)*E861+SQRT(1-Inputs!$B$38)*_xlfn.NORM.S.INV(RAND())</f>
        <v>1.3478881028862668</v>
      </c>
      <c r="Q861" s="23">
        <f ca="1">SQRT(Inputs!$B$38)*F861+SQRT(1-Inputs!$B$38)*_xlfn.NORM.S.INV(RAND())</f>
        <v>-0.89012566947159322</v>
      </c>
      <c r="R861" s="23">
        <f ca="1">SQRT(Inputs!$B$38)*G861+SQRT(1-Inputs!$B$38)*_xlfn.NORM.S.INV(RAND())</f>
        <v>0.25344379281805474</v>
      </c>
      <c r="S861" s="23">
        <f ca="1">SQRT(Inputs!$B$38)*H861+SQRT(1-Inputs!$B$38)*_xlfn.NORM.S.INV(RAND())</f>
        <v>-0.38415357883308315</v>
      </c>
      <c r="T861" s="23">
        <f ca="1">SQRT(Inputs!$B$38)*I861+SQRT(1-Inputs!$B$38)*_xlfn.NORM.S.INV(RAND())</f>
        <v>-2.4158247245823961</v>
      </c>
      <c r="U861" s="23">
        <f ca="1">SQRT(Inputs!$B$38)*J861+SQRT(1-Inputs!$B$38)*_xlfn.NORM.S.INV(RAND())</f>
        <v>0.3791998401134854</v>
      </c>
      <c r="V861" s="23">
        <f ca="1">SQRT(Inputs!$B$38)*K861+SQRT(1-Inputs!$B$38)*_xlfn.NORM.S.INV(RAND())</f>
        <v>-0.18185995961942297</v>
      </c>
      <c r="W861" s="23">
        <f ca="1">SQRT(Inputs!$B$38)*L861+SQRT(1-Inputs!$B$38)*_xlfn.NORM.S.INV(RAND())</f>
        <v>-0.17629261975544808</v>
      </c>
      <c r="X861" s="23">
        <f ca="1">SQRT(Inputs!$B$38)*M861+SQRT(1-Inputs!$B$38)*_xlfn.NORM.S.INV(RAND())</f>
        <v>-2.2055607249750775</v>
      </c>
      <c r="Y861" s="23">
        <f ca="1">SQRT(Inputs!$B$38)*C861+SQRT(1-Inputs!$B$38)*_xlfn.NORM.S.INV(RAND())</f>
        <v>-1.1641026024657271</v>
      </c>
      <c r="Z861" s="23">
        <f ca="1">SQRT(Inputs!$B$38)*D861+SQRT(1-Inputs!$B$38)*_xlfn.NORM.S.INV(RAND())</f>
        <v>-1.5447145985614246</v>
      </c>
      <c r="AA861" s="23">
        <f ca="1">SQRT(Inputs!$B$38)*E861+SQRT(1-Inputs!$B$38)*_xlfn.NORM.S.INV(RAND())</f>
        <v>-0.18949593010794608</v>
      </c>
      <c r="AB861" s="23">
        <f ca="1">SQRT(Inputs!$B$38)*F861+SQRT(1-Inputs!$B$38)*_xlfn.NORM.S.INV(RAND())</f>
        <v>1.0119123993729238</v>
      </c>
      <c r="AC861" s="23">
        <f ca="1">SQRT(Inputs!$B$38)*G861+SQRT(1-Inputs!$B$38)*_xlfn.NORM.S.INV(RAND())</f>
        <v>0.73796270660317909</v>
      </c>
      <c r="AD861" s="23">
        <f ca="1">SQRT(Inputs!$B$38)*H861+SQRT(1-Inputs!$B$38)*_xlfn.NORM.S.INV(RAND())</f>
        <v>0.39878038061133975</v>
      </c>
      <c r="AE861" s="23">
        <f ca="1">SQRT(Inputs!$B$38)*I861+SQRT(1-Inputs!$B$38)*_xlfn.NORM.S.INV(RAND())</f>
        <v>-0.2963578335829064</v>
      </c>
      <c r="AF861" s="23">
        <f ca="1">SQRT(Inputs!$B$38)*J861+SQRT(1-Inputs!$B$38)*_xlfn.NORM.S.INV(RAND())</f>
        <v>-6.9183776532133992E-2</v>
      </c>
      <c r="AG861" s="23">
        <f ca="1">SQRT(Inputs!$B$38)*K861+SQRT(1-Inputs!$B$38)*_xlfn.NORM.S.INV(RAND())</f>
        <v>-0.70413434685640242</v>
      </c>
      <c r="AH861" s="23">
        <f ca="1">SQRT(Inputs!$B$38)*L861+SQRT(1-Inputs!$B$38)*_xlfn.NORM.S.INV(RAND())</f>
        <v>0.42126959474793552</v>
      </c>
      <c r="AI861" s="23">
        <f ca="1">SQRT(Inputs!$B$38)*M861+SQRT(1-Inputs!$B$38)*_xlfn.NORM.S.INV(RAND())</f>
        <v>-1.0075304440599326</v>
      </c>
      <c r="AJ861" s="23">
        <f ca="1">SQRT(Inputs!$B$38)*C861+SQRT(1-Inputs!$B$38)*_xlfn.NORM.S.INV(RAND())</f>
        <v>0.3540540087959369</v>
      </c>
      <c r="AK861" s="23">
        <f ca="1">SQRT(Inputs!$B$38)*D861+SQRT(1-Inputs!$B$38)*_xlfn.NORM.S.INV(RAND())</f>
        <v>0.13985261883863975</v>
      </c>
      <c r="AL861" s="23">
        <f ca="1">SQRT(Inputs!$B$38)*E861+SQRT(1-Inputs!$B$38)*_xlfn.NORM.S.INV(RAND())</f>
        <v>1.133501317056572</v>
      </c>
      <c r="AM861" s="23">
        <f ca="1">SQRT(Inputs!$B$38)*F861+SQRT(1-Inputs!$B$38)*_xlfn.NORM.S.INV(RAND())</f>
        <v>-0.14011552017950904</v>
      </c>
      <c r="AN861" s="23">
        <f ca="1">SQRT(Inputs!$B$38)*G861+SQRT(1-Inputs!$B$38)*_xlfn.NORM.S.INV(RAND())</f>
        <v>0.56106420123063605</v>
      </c>
      <c r="AO861" s="23">
        <f ca="1">SQRT(Inputs!$B$38)*H861+SQRT(1-Inputs!$B$38)*_xlfn.NORM.S.INV(RAND())</f>
        <v>1.2042005017547108</v>
      </c>
      <c r="AP861" s="23">
        <f ca="1">SQRT(Inputs!$B$38)*I861+SQRT(1-Inputs!$B$38)*_xlfn.NORM.S.INV(RAND())</f>
        <v>-0.31220798719678183</v>
      </c>
      <c r="AQ861" s="23">
        <f ca="1">SQRT(Inputs!$B$38)*J861+SQRT(1-Inputs!$B$38)*_xlfn.NORM.S.INV(RAND())</f>
        <v>0.52747079775104133</v>
      </c>
      <c r="AR861" s="23">
        <f ca="1">SQRT(Inputs!$B$38)*K861+SQRT(1-Inputs!$B$38)*_xlfn.NORM.S.INV(RAND())</f>
        <v>5.851039145328274E-2</v>
      </c>
      <c r="AS861" s="23">
        <f ca="1">SQRT(Inputs!$B$38)*L861+SQRT(1-Inputs!$B$38)*_xlfn.NORM.S.INV(RAND())</f>
        <v>0.89622879471437922</v>
      </c>
      <c r="AT861" s="23">
        <f ca="1">SQRT(Inputs!$B$38)*M861+SQRT(1-Inputs!$B$38)*_xlfn.NORM.S.INV(RAND())</f>
        <v>-1.4597149681146151</v>
      </c>
      <c r="AU861" s="15">
        <f ca="1">Inputs!$B$6*EXP($B$8-0.5*C$5^2+C$5*N861)</f>
        <v>4091.5019184939456</v>
      </c>
      <c r="AV861" s="15">
        <f t="shared" ca="1" si="474"/>
        <v>5366.0840232775599</v>
      </c>
      <c r="AW861" s="15">
        <f t="shared" ca="1" si="475"/>
        <v>7847.5293438423096</v>
      </c>
      <c r="AX861" s="15">
        <f t="shared" ca="1" si="476"/>
        <v>8572.6829248444792</v>
      </c>
      <c r="AY861" s="15">
        <f t="shared" ca="1" si="477"/>
        <v>10791.429975340085</v>
      </c>
      <c r="AZ861" s="15">
        <f t="shared" ca="1" si="478"/>
        <v>12651.533994108249</v>
      </c>
      <c r="BA861" s="15">
        <f t="shared" ca="1" si="479"/>
        <v>12023.393988257354</v>
      </c>
      <c r="BB861" s="15">
        <f t="shared" ca="1" si="480"/>
        <v>15290.309394846474</v>
      </c>
      <c r="BC861" s="15">
        <f t="shared" ca="1" si="481"/>
        <v>18400.860144595907</v>
      </c>
      <c r="BD861" s="15">
        <f t="shared" ca="1" si="482"/>
        <v>22174.122733937784</v>
      </c>
      <c r="BE861" s="15">
        <f t="shared" ca="1" si="483"/>
        <v>22226.540082399129</v>
      </c>
      <c r="BF861" s="15">
        <f ca="1">Inputs!$B$13*EXP($B$9-0.5*C$6^2+C$6*Y861)</f>
        <v>10980.635363015386</v>
      </c>
      <c r="BG861" s="15">
        <f t="shared" ca="1" si="484"/>
        <v>10127.16202332785</v>
      </c>
      <c r="BH861" s="15">
        <f t="shared" ca="1" si="485"/>
        <v>11990.685685830467</v>
      </c>
      <c r="BI861" s="15">
        <f t="shared" ca="1" si="486"/>
        <v>17152.265272180161</v>
      </c>
      <c r="BJ861" s="15">
        <f t="shared" ca="1" si="487"/>
        <v>23387.64713482367</v>
      </c>
      <c r="BK861" s="15">
        <f t="shared" ca="1" si="488"/>
        <v>30305.35512892274</v>
      </c>
      <c r="BL861" s="15">
        <f t="shared" ca="1" si="489"/>
        <v>35823.87652481789</v>
      </c>
      <c r="BM861" s="15">
        <f t="shared" ca="1" si="490"/>
        <v>43658.435007717184</v>
      </c>
      <c r="BN861" s="15">
        <f t="shared" ca="1" si="491"/>
        <v>49349.53335962454</v>
      </c>
      <c r="BO861" s="15">
        <f t="shared" ca="1" si="492"/>
        <v>63766.856329074595</v>
      </c>
      <c r="BP861" s="15">
        <f t="shared" ca="1" si="493"/>
        <v>70018.440846574726</v>
      </c>
      <c r="BQ861" s="15">
        <f ca="1">Inputs!$B$20*EXP($B$10-0.5*C$7^2+C$7*AJ861)</f>
        <v>4863.4605620368147</v>
      </c>
      <c r="BR861" s="15">
        <f t="shared" ca="1" si="494"/>
        <v>6898.7907950977615</v>
      </c>
      <c r="BS861" s="15">
        <f t="shared" ca="1" si="495"/>
        <v>13082.275773693185</v>
      </c>
      <c r="BT861" s="15">
        <f t="shared" ca="1" si="496"/>
        <v>17386.646157219551</v>
      </c>
      <c r="BU861" s="15">
        <f t="shared" ca="1" si="497"/>
        <v>27599.521054366083</v>
      </c>
      <c r="BV861" s="15">
        <f t="shared" ca="1" si="498"/>
        <v>50366.858100609861</v>
      </c>
      <c r="BW861" s="15">
        <f t="shared" ca="1" si="499"/>
        <v>65789.95372156192</v>
      </c>
      <c r="BX861" s="15">
        <f t="shared" ca="1" si="500"/>
        <v>102281.26401985199</v>
      </c>
      <c r="BY861" s="15">
        <f t="shared" ca="1" si="501"/>
        <v>144926.75384667263</v>
      </c>
      <c r="BZ861" s="15">
        <f t="shared" ca="1" si="502"/>
        <v>239774.3436152217</v>
      </c>
      <c r="CA861" s="15">
        <f t="shared" ca="1" si="503"/>
        <v>259855.83819793825</v>
      </c>
      <c r="CB861" s="15">
        <f ca="1">(AU861*DCF!C$10-DCF!C$5*MAX(AU861*DCF!C$10,0)-MAX(AU861-Inputs!$B$6,0)/Inputs!$B$10)*DCF!C$6</f>
        <v>1049.2828171787896</v>
      </c>
      <c r="CC861" s="15">
        <f ca="1">(AV861*DCF!D$10-DCF!D$5*MAX(AV861*DCF!D$10,0)-MAX(AV861-AU861,0)/Inputs!$B$10)*DCF!D$6</f>
        <v>997.1731385798962</v>
      </c>
      <c r="CD861" s="15">
        <f ca="1">(AW861*DCF!E$10-DCF!E$5*MAX(AW861*DCF!E$10,0)-MAX(AW861-AV861,0)/Inputs!$B$10)*DCF!E$6</f>
        <v>1252.9453563356044</v>
      </c>
      <c r="CE861" s="15">
        <f ca="1">(AX861*DCF!F$10-DCF!F$5*MAX(AX861*DCF!F$10,0)-MAX(AX861-AW861,0)/Inputs!$B$10)*DCF!F$6</f>
        <v>1720.5165388118007</v>
      </c>
      <c r="CF861" s="15">
        <f ca="1">(AY861*DCF!G$10-DCF!G$5*MAX(AY861*DCF!G$10,0)-MAX(AY861-AX861,0)/Inputs!$B$10)*DCF!G$6</f>
        <v>1796.9830709171413</v>
      </c>
      <c r="CG861" s="15">
        <f ca="1">(AZ861*DCF!H$10-DCF!H$5*MAX(AZ861*DCF!H$10,0)-MAX(AZ861-AY861,0)/Inputs!$B$10)*DCF!H$6</f>
        <v>2126.0095843668032</v>
      </c>
      <c r="CH861" s="15">
        <f ca="1">(BA861*DCF!I$10-DCF!I$5*MAX(BA861*DCF!I$10,0)-MAX(BA861-AZ861,0)/Inputs!$B$10)*DCF!I$6</f>
        <v>2196.2354669024703</v>
      </c>
      <c r="CI861" s="15">
        <f ca="1">(BB861*DCF!J$10-DCF!J$5*MAX(BB861*DCF!J$10,0)-MAX(BB861-BA861,0)/Inputs!$B$10)*DCF!J$6</f>
        <v>2128.8053752090159</v>
      </c>
      <c r="CJ861" s="15">
        <f ca="1">(BC861*DCF!K$10-DCF!K$5*MAX(BC861*DCF!K$10,0)-MAX(BC861-BB861,0)/Inputs!$B$10)*DCF!K$6</f>
        <v>2526.8132100838102</v>
      </c>
      <c r="CK861" s="15">
        <f ca="1">(BD861*DCF!L$10-DCF!L$5*MAX(BD861*DCF!L$10,0)-MAX(BD861-BC861,0)/Inputs!$B$10)*DCF!L$6</f>
        <v>2856.335423421966</v>
      </c>
      <c r="CL861" s="15">
        <f ca="1">(BE861*DCF!M$10-DCF!M$5*MAX(BE861*DCF!M$10,0)-MAX(BE861-BD861,0)/Inputs!$B$10)*DCF!M$6</f>
        <v>3130.190472382083</v>
      </c>
      <c r="CM861" s="15">
        <f ca="1">(BF861*DCF!C$28-DCF!C$5*MAX(BF861*DCF!C$28,0)-MAX(BF861-Inputs!$B$13,0)/Inputs!$B$17)*DCF!C$6</f>
        <v>3351.217900380127</v>
      </c>
      <c r="CN861" s="15">
        <f ca="1">(BG861*DCF!D$28-DCF!D$5*MAX(BG861*DCF!D$28,0)-MAX(BG861-BF861,0)/Inputs!$B$17)*DCF!D$6</f>
        <v>2982.6827868146165</v>
      </c>
      <c r="CO861" s="15">
        <f ca="1">(BH861*DCF!E$28-DCF!E$5*MAX(BH861*DCF!E$28,0)-MAX(BH861-BG861,0)/Inputs!$B$17)*DCF!E$6</f>
        <v>3028.7008348119152</v>
      </c>
      <c r="CP861" s="15">
        <f ca="1">(BI861*DCF!F$28-DCF!F$5*MAX(BI861*DCF!F$28,0)-MAX(BI861-BH861,0)/Inputs!$B$17)*DCF!F$6</f>
        <v>3716.6410672523202</v>
      </c>
      <c r="CQ861" s="15">
        <f ca="1">(BJ861*DCF!G$28-DCF!G$5*MAX(BJ861*DCF!G$28,0)-MAX(BJ861-BI861,0)/Inputs!$B$17)*DCF!G$6</f>
        <v>5019.3728594523718</v>
      </c>
      <c r="CR861" s="15">
        <f ca="1">(BK861*DCF!H$28-DCF!H$5*MAX(BK861*DCF!H$28,0)-MAX(BK861-BJ861,0)/Inputs!$B$17)*DCF!H$6</f>
        <v>6420.0309872952275</v>
      </c>
      <c r="CS861" s="15">
        <f ca="1">(BL861*DCF!I$28-DCF!I$5*MAX(BL861*DCF!I$28,0)-MAX(BL861-BK861,0)/Inputs!$B$17)*DCF!I$6</f>
        <v>7632.0163625544164</v>
      </c>
      <c r="CT861" s="15">
        <f ca="1">(BM861*DCF!J$28-DCF!J$5*MAX(BM861*DCF!J$28,0)-MAX(BM861-BL861,0)/Inputs!$B$17)*DCF!J$6</f>
        <v>8700.6569182133535</v>
      </c>
      <c r="CU861" s="15">
        <f ca="1">(BN861*DCF!K$28-DCF!K$5*MAX(BN861*DCF!K$28,0)-MAX(BN861-BM861,0)/Inputs!$B$17)*DCF!K$6</f>
        <v>9724.7102588078214</v>
      </c>
      <c r="CV861" s="15">
        <f ca="1">(BO861*DCF!L$28-DCF!L$5*MAX(BO861*DCF!L$28,0)-MAX(BO861-BN861,0)/Inputs!$B$17)*DCF!L$6</f>
        <v>11091.482161231113</v>
      </c>
      <c r="CW861" s="15">
        <f ca="1">(BP861*DCF!M$28-DCF!M$5*MAX(BP861*DCF!M$28,0)-MAX(BP861-BO861,0)/Inputs!$B$17)*DCF!M$6</f>
        <v>12520.543919776963</v>
      </c>
      <c r="CX861" s="15">
        <f ca="1">(BQ861*DCF!C$46-DCF!C$5*MAX(BQ861*DCF!C$46,0)-MAX(BQ861-Inputs!$B$20,0)/Inputs!$B$24)*DCF!C$6</f>
        <v>-1891.0812208107261</v>
      </c>
      <c r="CY861" s="15">
        <f ca="1">(BR861*DCF!D$46-DCF!D$5*MAX(BR861*DCF!D$46,0)-MAX(BR861-BQ861,0)/Inputs!$B$24)*DCF!D$6</f>
        <v>-2045.921222514409</v>
      </c>
      <c r="CZ861" s="15">
        <f ca="1">(BS861*DCF!E$46-DCF!E$5*MAX(BS861*DCF!E$46,0)-MAX(BS861-BR861,0)/Inputs!$B$24)*DCF!E$6</f>
        <v>-3984.3614381036218</v>
      </c>
      <c r="DA861" s="15">
        <f ca="1">(BT861*DCF!F$46-DCF!F$5*MAX(BT861*DCF!F$46,0)-MAX(BT861-BS861,0)/Inputs!$B$24)*DCF!F$6</f>
        <v>-2833.5628281009595</v>
      </c>
      <c r="DB861" s="15">
        <f ca="1">(BU861*DCF!G$46-DCF!G$5*MAX(BU861*DCF!G$46,0)-MAX(BU861-BT861,0)/Inputs!$B$24)*DCF!G$6</f>
        <v>-4363.8026919037902</v>
      </c>
      <c r="DC861" s="15">
        <f ca="1">(BV861*DCF!H$46-DCF!H$5*MAX(BV861*DCF!H$46,0)-MAX(BV861-BU861,0)/Inputs!$B$24)*DCF!H$6</f>
        <v>-7074.8104893317359</v>
      </c>
      <c r="DD861" s="15">
        <f ca="1">(BW861*DCF!I$46-DCF!I$5*MAX(BW861*DCF!I$46,0)-MAX(BW861-BV861,0)/Inputs!$B$24)*DCF!I$6</f>
        <v>-2907.9296223757456</v>
      </c>
      <c r="DE861" s="15">
        <f ca="1">(BX861*DCF!J$46-DCF!J$5*MAX(BX861*DCF!J$46,0)-MAX(BX861-BW861,0)/Inputs!$B$24)*DCF!J$6</f>
        <v>-5386.4832065285673</v>
      </c>
      <c r="DF861" s="15">
        <f ca="1">(BY861*DCF!K$46-DCF!K$5*MAX(BY861*DCF!K$46,0)-MAX(BY861-BX861,0)/Inputs!$B$24)*DCF!K$6</f>
        <v>-2168.3096409221762</v>
      </c>
      <c r="DG861" s="15">
        <f ca="1">(BZ861*DCF!L$46-DCF!L$5*MAX(BZ861*DCF!L$46,0)-MAX(BZ861-BY861,0)/Inputs!$B$24)*DCF!L$6</f>
        <v>-4889.8327060332804</v>
      </c>
      <c r="DH861" s="15">
        <f ca="1">(CA861*DCF!M$46-DCF!M$5*MAX(CA861*DCF!M$46,0)-MAX(CA861-BZ861,0)/Inputs!$B$24)*DCF!M$6</f>
        <v>16173.516723489884</v>
      </c>
      <c r="DI861" s="15">
        <f ca="1">SUM(CB861:CL861)+BE861*DCF!M$10*(1+Inputs!$B$30)*(1-Inputs!$B$33)*(1-Inputs!$B$30/Inputs!$B$31)/(Inputs!$B$29-Inputs!$B$30)*DCF!M$6</f>
        <v>83638.04541907119</v>
      </c>
      <c r="DJ861" s="15">
        <f ca="1">SUM(CM861:CW861)+BP861*DCF!M$28*(1+Inputs!$B$30)*(1-Inputs!$B$33)*(1-Inputs!$B$30/Inputs!$B$31)/(Inputs!$B$29-Inputs!$B$30)*DCF!M$6</f>
        <v>334004.38508864911</v>
      </c>
      <c r="DK861" s="15">
        <f ca="1">SUM(CX861:DH861)+CA861*DCF!M$46*(1+Inputs!$B$30)*(1-Inputs!$B$33)*(1-Inputs!$B$30/Inputs!$B$31)/(Inputs!$B$29-Inputs!$B$30)*DCF!M$6</f>
        <v>380395.32940274628</v>
      </c>
      <c r="DM861" s="15">
        <f ca="1">DI861+DJ861+DK861+Inputs!$B$34+Inputs!$B$36-Inputs!$B$35</f>
        <v>874888.75991046662</v>
      </c>
    </row>
    <row r="862" spans="1:117" x14ac:dyDescent="0.75">
      <c r="A862" s="11">
        <v>849</v>
      </c>
      <c r="C862" s="23">
        <f t="shared" ca="1" si="504"/>
        <v>-2.198845194137896E-2</v>
      </c>
      <c r="D862" s="23">
        <f t="shared" ca="1" si="504"/>
        <v>2.3200342308437913</v>
      </c>
      <c r="E862" s="23">
        <f t="shared" ca="1" si="504"/>
        <v>0.11698235901294608</v>
      </c>
      <c r="F862" s="23">
        <f t="shared" ca="1" si="504"/>
        <v>0.90463443566437518</v>
      </c>
      <c r="G862" s="23">
        <f t="shared" ca="1" si="504"/>
        <v>-2.3434834276770976E-2</v>
      </c>
      <c r="H862" s="23">
        <f t="shared" ca="1" si="504"/>
        <v>0.39522477006275697</v>
      </c>
      <c r="I862" s="23">
        <f t="shared" ca="1" si="504"/>
        <v>-1.22102982805362</v>
      </c>
      <c r="J862" s="23">
        <f t="shared" ca="1" si="504"/>
        <v>0.4340666333089328</v>
      </c>
      <c r="K862" s="23">
        <f t="shared" ca="1" si="504"/>
        <v>1.275571375224176</v>
      </c>
      <c r="L862" s="23">
        <f t="shared" ca="1" si="504"/>
        <v>0.44096446713584775</v>
      </c>
      <c r="M862" s="23">
        <f t="shared" ca="1" si="504"/>
        <v>-0.31551296631559211</v>
      </c>
      <c r="N862" s="23">
        <f ca="1">SQRT(Inputs!$B$38)*C862+SQRT(1-Inputs!$B$38)*_xlfn.NORM.S.INV(RAND())</f>
        <v>-0.49485908068966478</v>
      </c>
      <c r="O862" s="23">
        <f ca="1">SQRT(Inputs!$B$38)*D862+SQRT(1-Inputs!$B$38)*_xlfn.NORM.S.INV(RAND())</f>
        <v>2.0436355950552083</v>
      </c>
      <c r="P862" s="23">
        <f ca="1">SQRT(Inputs!$B$38)*E862+SQRT(1-Inputs!$B$38)*_xlfn.NORM.S.INV(RAND())</f>
        <v>0.31662090319889435</v>
      </c>
      <c r="Q862" s="23">
        <f ca="1">SQRT(Inputs!$B$38)*F862+SQRT(1-Inputs!$B$38)*_xlfn.NORM.S.INV(RAND())</f>
        <v>0.63889525410173142</v>
      </c>
      <c r="R862" s="23">
        <f ca="1">SQRT(Inputs!$B$38)*G862+SQRT(1-Inputs!$B$38)*_xlfn.NORM.S.INV(RAND())</f>
        <v>9.237749083716057E-2</v>
      </c>
      <c r="S862" s="23">
        <f ca="1">SQRT(Inputs!$B$38)*H862+SQRT(1-Inputs!$B$38)*_xlfn.NORM.S.INV(RAND())</f>
        <v>1.4835412686651108</v>
      </c>
      <c r="T862" s="23">
        <f ca="1">SQRT(Inputs!$B$38)*I862+SQRT(1-Inputs!$B$38)*_xlfn.NORM.S.INV(RAND())</f>
        <v>0.21705982075612573</v>
      </c>
      <c r="U862" s="23">
        <f ca="1">SQRT(Inputs!$B$38)*J862+SQRT(1-Inputs!$B$38)*_xlfn.NORM.S.INV(RAND())</f>
        <v>-1.1861050079123592</v>
      </c>
      <c r="V862" s="23">
        <f ca="1">SQRT(Inputs!$B$38)*K862+SQRT(1-Inputs!$B$38)*_xlfn.NORM.S.INV(RAND())</f>
        <v>1.5581423044241323</v>
      </c>
      <c r="W862" s="23">
        <f ca="1">SQRT(Inputs!$B$38)*L862+SQRT(1-Inputs!$B$38)*_xlfn.NORM.S.INV(RAND())</f>
        <v>0.48075522986051494</v>
      </c>
      <c r="X862" s="23">
        <f ca="1">SQRT(Inputs!$B$38)*M862+SQRT(1-Inputs!$B$38)*_xlfn.NORM.S.INV(RAND())</f>
        <v>-0.47673840916636301</v>
      </c>
      <c r="Y862" s="23">
        <f ca="1">SQRT(Inputs!$B$38)*C862+SQRT(1-Inputs!$B$38)*_xlfn.NORM.S.INV(RAND())</f>
        <v>0.47643898986406508</v>
      </c>
      <c r="Z862" s="23">
        <f ca="1">SQRT(Inputs!$B$38)*D862+SQRT(1-Inputs!$B$38)*_xlfn.NORM.S.INV(RAND())</f>
        <v>7.7303468137868814E-2</v>
      </c>
      <c r="AA862" s="23">
        <f ca="1">SQRT(Inputs!$B$38)*E862+SQRT(1-Inputs!$B$38)*_xlfn.NORM.S.INV(RAND())</f>
        <v>2.7293385677510749</v>
      </c>
      <c r="AB862" s="23">
        <f ca="1">SQRT(Inputs!$B$38)*F862+SQRT(1-Inputs!$B$38)*_xlfn.NORM.S.INV(RAND())</f>
        <v>-1.0519332795649652</v>
      </c>
      <c r="AC862" s="23">
        <f ca="1">SQRT(Inputs!$B$38)*G862+SQRT(1-Inputs!$B$38)*_xlfn.NORM.S.INV(RAND())</f>
        <v>0.12690378641021405</v>
      </c>
      <c r="AD862" s="23">
        <f ca="1">SQRT(Inputs!$B$38)*H862+SQRT(1-Inputs!$B$38)*_xlfn.NORM.S.INV(RAND())</f>
        <v>-0.38923419399180365</v>
      </c>
      <c r="AE862" s="23">
        <f ca="1">SQRT(Inputs!$B$38)*I862+SQRT(1-Inputs!$B$38)*_xlfn.NORM.S.INV(RAND())</f>
        <v>0.23250037836254778</v>
      </c>
      <c r="AF862" s="23">
        <f ca="1">SQRT(Inputs!$B$38)*J862+SQRT(1-Inputs!$B$38)*_xlfn.NORM.S.INV(RAND())</f>
        <v>0.34893797633144641</v>
      </c>
      <c r="AG862" s="23">
        <f ca="1">SQRT(Inputs!$B$38)*K862+SQRT(1-Inputs!$B$38)*_xlfn.NORM.S.INV(RAND())</f>
        <v>-0.70002651203110777</v>
      </c>
      <c r="AH862" s="23">
        <f ca="1">SQRT(Inputs!$B$38)*L862+SQRT(1-Inputs!$B$38)*_xlfn.NORM.S.INV(RAND())</f>
        <v>-1.0228530963598936E-2</v>
      </c>
      <c r="AI862" s="23">
        <f ca="1">SQRT(Inputs!$B$38)*M862+SQRT(1-Inputs!$B$38)*_xlfn.NORM.S.INV(RAND())</f>
        <v>-0.29584813980106706</v>
      </c>
      <c r="AJ862" s="23">
        <f ca="1">SQRT(Inputs!$B$38)*C862+SQRT(1-Inputs!$B$38)*_xlfn.NORM.S.INV(RAND())</f>
        <v>6.8729075325351413E-2</v>
      </c>
      <c r="AK862" s="23">
        <f ca="1">SQRT(Inputs!$B$38)*D862+SQRT(1-Inputs!$B$38)*_xlfn.NORM.S.INV(RAND())</f>
        <v>1.5625465601000745</v>
      </c>
      <c r="AL862" s="23">
        <f ca="1">SQRT(Inputs!$B$38)*E862+SQRT(1-Inputs!$B$38)*_xlfn.NORM.S.INV(RAND())</f>
        <v>9.7890303044793764E-2</v>
      </c>
      <c r="AM862" s="23">
        <f ca="1">SQRT(Inputs!$B$38)*F862+SQRT(1-Inputs!$B$38)*_xlfn.NORM.S.INV(RAND())</f>
        <v>-0.20893012675172518</v>
      </c>
      <c r="AN862" s="23">
        <f ca="1">SQRT(Inputs!$B$38)*G862+SQRT(1-Inputs!$B$38)*_xlfn.NORM.S.INV(RAND())</f>
        <v>0.3163443875871132</v>
      </c>
      <c r="AO862" s="23">
        <f ca="1">SQRT(Inputs!$B$38)*H862+SQRT(1-Inputs!$B$38)*_xlfn.NORM.S.INV(RAND())</f>
        <v>0.55535125336005775</v>
      </c>
      <c r="AP862" s="23">
        <f ca="1">SQRT(Inputs!$B$38)*I862+SQRT(1-Inputs!$B$38)*_xlfn.NORM.S.INV(RAND())</f>
        <v>-2.0605802948092875</v>
      </c>
      <c r="AQ862" s="23">
        <f ca="1">SQRT(Inputs!$B$38)*J862+SQRT(1-Inputs!$B$38)*_xlfn.NORM.S.INV(RAND())</f>
        <v>-0.38050943183428487</v>
      </c>
      <c r="AR862" s="23">
        <f ca="1">SQRT(Inputs!$B$38)*K862+SQRT(1-Inputs!$B$38)*_xlfn.NORM.S.INV(RAND())</f>
        <v>0.58595294052359548</v>
      </c>
      <c r="AS862" s="23">
        <f ca="1">SQRT(Inputs!$B$38)*L862+SQRT(1-Inputs!$B$38)*_xlfn.NORM.S.INV(RAND())</f>
        <v>3.1508332774168396E-2</v>
      </c>
      <c r="AT862" s="23">
        <f ca="1">SQRT(Inputs!$B$38)*M862+SQRT(1-Inputs!$B$38)*_xlfn.NORM.S.INV(RAND())</f>
        <v>-1.7999657770790747</v>
      </c>
      <c r="AU862" s="15">
        <f ca="1">Inputs!$B$6*EXP($B$8-0.5*C$5^2+C$5*N862)</f>
        <v>4580.2463091513218</v>
      </c>
      <c r="AV862" s="15">
        <f t="shared" ca="1" si="474"/>
        <v>7529.4010443666484</v>
      </c>
      <c r="AW862" s="15">
        <f t="shared" ca="1" si="475"/>
        <v>9581.3386384017685</v>
      </c>
      <c r="AX862" s="15">
        <f t="shared" ca="1" si="476"/>
        <v>12669.839444989018</v>
      </c>
      <c r="AY862" s="15">
        <f t="shared" ca="1" si="477"/>
        <v>15651.789798198726</v>
      </c>
      <c r="AZ862" s="15">
        <f t="shared" ca="1" si="478"/>
        <v>22539.761423474232</v>
      </c>
      <c r="BA862" s="15">
        <f t="shared" ca="1" si="479"/>
        <v>28216.688676827573</v>
      </c>
      <c r="BB862" s="15">
        <f t="shared" ca="1" si="480"/>
        <v>30675.100169867645</v>
      </c>
      <c r="BC862" s="15">
        <f t="shared" ca="1" si="481"/>
        <v>43666.954969904611</v>
      </c>
      <c r="BD862" s="15">
        <f t="shared" ca="1" si="482"/>
        <v>55956.589151245418</v>
      </c>
      <c r="BE862" s="15">
        <f t="shared" ca="1" si="483"/>
        <v>65654.030105490572</v>
      </c>
      <c r="BF862" s="15">
        <f ca="1">Inputs!$B$13*EXP($B$9-0.5*C$6^2+C$6*Y862)</f>
        <v>15201.086134638739</v>
      </c>
      <c r="BG862" s="15">
        <f t="shared" ca="1" si="484"/>
        <v>18786.322128455529</v>
      </c>
      <c r="BH862" s="15">
        <f t="shared" ca="1" si="485"/>
        <v>36094.784492328785</v>
      </c>
      <c r="BI862" s="15">
        <f t="shared" ca="1" si="486"/>
        <v>37580.392239078719</v>
      </c>
      <c r="BJ862" s="15">
        <f t="shared" ca="1" si="487"/>
        <v>46921.629367601323</v>
      </c>
      <c r="BK862" s="15">
        <f t="shared" ca="1" si="488"/>
        <v>54615.20325292644</v>
      </c>
      <c r="BL862" s="15">
        <f t="shared" ca="1" si="489"/>
        <v>69140.32062955694</v>
      </c>
      <c r="BM862" s="15">
        <f t="shared" ca="1" si="490"/>
        <v>88753.442704553701</v>
      </c>
      <c r="BN862" s="15">
        <f t="shared" ca="1" si="491"/>
        <v>100372.30164846101</v>
      </c>
      <c r="BO862" s="15">
        <f t="shared" ca="1" si="492"/>
        <v>123351.01827283761</v>
      </c>
      <c r="BP862" s="15">
        <f t="shared" ca="1" si="493"/>
        <v>146817.48432110361</v>
      </c>
      <c r="BQ862" s="15">
        <f ca="1">Inputs!$B$20*EXP($B$10-0.5*C$7^2+C$7*AJ862)</f>
        <v>4395.3643111820693</v>
      </c>
      <c r="BR862" s="15">
        <f t="shared" ca="1" si="494"/>
        <v>9795.9153029182744</v>
      </c>
      <c r="BS862" s="15">
        <f t="shared" ca="1" si="495"/>
        <v>13796.944680324114</v>
      </c>
      <c r="BT862" s="15">
        <f t="shared" ca="1" si="496"/>
        <v>18008.412455355854</v>
      </c>
      <c r="BU862" s="15">
        <f t="shared" ca="1" si="497"/>
        <v>26942.909337009107</v>
      </c>
      <c r="BV862" s="15">
        <f t="shared" ca="1" si="498"/>
        <v>42481.569520592973</v>
      </c>
      <c r="BW862" s="15">
        <f t="shared" ca="1" si="499"/>
        <v>38327.299307281202</v>
      </c>
      <c r="BX862" s="15">
        <f t="shared" ca="1" si="500"/>
        <v>49669.707135830999</v>
      </c>
      <c r="BY862" s="15">
        <f t="shared" ca="1" si="501"/>
        <v>77852.031433350814</v>
      </c>
      <c r="BZ862" s="15">
        <f t="shared" ca="1" si="502"/>
        <v>109871.87375827324</v>
      </c>
      <c r="CA862" s="15">
        <f t="shared" ca="1" si="503"/>
        <v>112087.61341724005</v>
      </c>
      <c r="CB862" s="15">
        <f ca="1">(AU862*DCF!C$10-DCF!C$5*MAX(AU862*DCF!C$10,0)-MAX(AU862-Inputs!$B$6,0)/Inputs!$B$10)*DCF!C$6</f>
        <v>1045.7979825592001</v>
      </c>
      <c r="CC862" s="15">
        <f ca="1">(AV862*DCF!D$10-DCF!D$5*MAX(AV862*DCF!D$10,0)-MAX(AV862-AU862,0)/Inputs!$B$10)*DCF!D$6</f>
        <v>1116.1662972269978</v>
      </c>
      <c r="CD862" s="15">
        <f ca="1">(AW862*DCF!E$10-DCF!E$5*MAX(AW862*DCF!E$10,0)-MAX(AW862-AV862,0)/Inputs!$B$10)*DCF!E$6</f>
        <v>1749.9972491781868</v>
      </c>
      <c r="CE862" s="15">
        <f ca="1">(AX862*DCF!F$10-DCF!F$5*MAX(AX862*DCF!F$10,0)-MAX(AX862-AW862,0)/Inputs!$B$10)*DCF!F$6</f>
        <v>2123.1653141951415</v>
      </c>
      <c r="CF862" s="15">
        <f ca="1">(AY862*DCF!G$10-DCF!G$5*MAX(AY862*DCF!G$10,0)-MAX(AY862-AX862,0)/Inputs!$B$10)*DCF!G$6</f>
        <v>2651.7100084032068</v>
      </c>
      <c r="CG862" s="15">
        <f ca="1">(AZ862*DCF!H$10-DCF!H$5*MAX(AZ862*DCF!H$10,0)-MAX(AZ862-AY862,0)/Inputs!$B$10)*DCF!H$6</f>
        <v>3153.0280024444719</v>
      </c>
      <c r="CH862" s="15">
        <f ca="1">(BA862*DCF!I$10-DCF!I$5*MAX(BA862*DCF!I$10,0)-MAX(BA862-AZ862,0)/Inputs!$B$10)*DCF!I$6</f>
        <v>4222.9447022144368</v>
      </c>
      <c r="CI862" s="15">
        <f ca="1">(BB862*DCF!J$10-DCF!J$5*MAX(BB862*DCF!J$10,0)-MAX(BB862-BA862,0)/Inputs!$B$10)*DCF!J$6</f>
        <v>4891.3866149306768</v>
      </c>
      <c r="CJ862" s="15">
        <f ca="1">(BC862*DCF!K$10-DCF!K$5*MAX(BC862*DCF!K$10,0)-MAX(BC862-BB862,0)/Inputs!$B$10)*DCF!K$6</f>
        <v>5211.0165551843847</v>
      </c>
      <c r="CK862" s="15">
        <f ca="1">(BD862*DCF!L$10-DCF!L$5*MAX(BD862*DCF!L$10,0)-MAX(BD862-BC862,0)/Inputs!$B$10)*DCF!L$6</f>
        <v>6850.0690265057901</v>
      </c>
      <c r="CL862" s="15">
        <f ca="1">(BE862*DCF!M$10-DCF!M$5*MAX(BE862*DCF!M$10,0)-MAX(BE862-BD862,0)/Inputs!$B$10)*DCF!M$6</f>
        <v>8106.1698819249305</v>
      </c>
      <c r="CM862" s="15">
        <f ca="1">(BF862*DCF!C$28-DCF!C$5*MAX(BF862*DCF!C$28,0)-MAX(BF862-Inputs!$B$13,0)/Inputs!$B$17)*DCF!C$6</f>
        <v>3758.4204963209713</v>
      </c>
      <c r="CN862" s="15">
        <f ca="1">(BG862*DCF!D$28-DCF!D$5*MAX(BG862*DCF!D$28,0)-MAX(BG862-BF862,0)/Inputs!$B$17)*DCF!D$6</f>
        <v>4768.1099318009665</v>
      </c>
      <c r="CO862" s="15">
        <f ca="1">(BH862*DCF!E$28-DCF!E$5*MAX(BH862*DCF!E$28,0)-MAX(BH862-BG862,0)/Inputs!$B$17)*DCF!E$6</f>
        <v>6811.426003262819</v>
      </c>
      <c r="CP862" s="15">
        <f ca="1">(BI862*DCF!F$28-DCF!F$5*MAX(BI862*DCF!F$28,0)-MAX(BI862-BH862,0)/Inputs!$B$17)*DCF!F$6</f>
        <v>9931.6082208484822</v>
      </c>
      <c r="CQ862" s="15">
        <f ca="1">(BJ862*DCF!G$28-DCF!G$5*MAX(BJ862*DCF!G$28,0)-MAX(BJ862-BI862,0)/Inputs!$B$17)*DCF!G$6</f>
        <v>10603.068927938015</v>
      </c>
      <c r="CR862" s="15">
        <f ca="1">(BK862*DCF!H$28-DCF!H$5*MAX(BK862*DCF!H$28,0)-MAX(BK862-BJ862,0)/Inputs!$B$17)*DCF!H$6</f>
        <v>12311.576846363287</v>
      </c>
      <c r="CS862" s="15">
        <f ca="1">(BL862*DCF!I$28-DCF!I$5*MAX(BL862*DCF!I$28,0)-MAX(BL862-BK862,0)/Inputs!$B$17)*DCF!I$6</f>
        <v>14173.756738587448</v>
      </c>
      <c r="CT862" s="15">
        <f ca="1">(BM862*DCF!J$28-DCF!J$5*MAX(BM862*DCF!J$28,0)-MAX(BM862-BL862,0)/Inputs!$B$17)*DCF!J$6</f>
        <v>17198.845945701745</v>
      </c>
      <c r="CU862" s="15">
        <f ca="1">(BN862*DCF!K$28-DCF!K$5*MAX(BN862*DCF!K$28,0)-MAX(BN862-BM862,0)/Inputs!$B$17)*DCF!K$6</f>
        <v>19773.791707447584</v>
      </c>
      <c r="CV862" s="15">
        <f ca="1">(BO862*DCF!L$28-DCF!L$5*MAX(BO862*DCF!L$28,0)-MAX(BO862-BN862,0)/Inputs!$B$17)*DCF!L$6</f>
        <v>22011.037164981703</v>
      </c>
      <c r="CW862" s="15">
        <f ca="1">(BP862*DCF!M$28-DCF!M$5*MAX(BP862*DCF!M$28,0)-MAX(BP862-BO862,0)/Inputs!$B$17)*DCF!M$6</f>
        <v>25170.889549343643</v>
      </c>
      <c r="CX862" s="15">
        <f ca="1">(BQ862*DCF!C$46-DCF!C$5*MAX(BQ862*DCF!C$46,0)-MAX(BQ862-Inputs!$B$20,0)/Inputs!$B$24)*DCF!C$6</f>
        <v>-1566.7651116734889</v>
      </c>
      <c r="CY862" s="15">
        <f ca="1">(BR862*DCF!D$46-DCF!D$5*MAX(BR862*DCF!D$46,0)-MAX(BR862-BQ862,0)/Inputs!$B$24)*DCF!D$6</f>
        <v>-3976.3045780407451</v>
      </c>
      <c r="CZ862" s="15">
        <f ca="1">(BS862*DCF!E$46-DCF!E$5*MAX(BS862*DCF!E$46,0)-MAX(BS862-BR862,0)/Inputs!$B$24)*DCF!E$6</f>
        <v>-3208.6083647081064</v>
      </c>
      <c r="DA862" s="15">
        <f ca="1">(BT862*DCF!F$46-DCF!F$5*MAX(BT862*DCF!F$46,0)-MAX(BT862-BS862,0)/Inputs!$B$24)*DCF!F$6</f>
        <v>-2845.0150044092766</v>
      </c>
      <c r="DB862" s="15">
        <f ca="1">(BU862*DCF!G$46-DCF!G$5*MAX(BU862*DCF!G$46,0)-MAX(BU862-BT862,0)/Inputs!$B$24)*DCF!G$6</f>
        <v>-3911.6944642918638</v>
      </c>
      <c r="DC862" s="15">
        <f ca="1">(BV862*DCF!H$46-DCF!H$5*MAX(BV862*DCF!H$46,0)-MAX(BV862-BU862,0)/Inputs!$B$24)*DCF!H$6</f>
        <v>-4828.5434450981447</v>
      </c>
      <c r="DD862" s="15">
        <f ca="1">(BW862*DCF!I$46-DCF!I$5*MAX(BW862*DCF!I$46,0)-MAX(BW862-BV862,0)/Inputs!$B$24)*DCF!I$6</f>
        <v>885.18383209435672</v>
      </c>
      <c r="DE862" s="15">
        <f ca="1">(BX862*DCF!J$46-DCF!J$5*MAX(BX862*DCF!J$46,0)-MAX(BX862-BW862,0)/Inputs!$B$24)*DCF!J$6</f>
        <v>-924.31442660400887</v>
      </c>
      <c r="DF862" s="15">
        <f ca="1">(BY862*DCF!K$46-DCF!K$5*MAX(BY862*DCF!K$46,0)-MAX(BY862-BX862,0)/Inputs!$B$24)*DCF!K$6</f>
        <v>-2456.7511223243573</v>
      </c>
      <c r="DG862" s="15">
        <f ca="1">(BZ862*DCF!L$46-DCF!L$5*MAX(BZ862*DCF!L$46,0)-MAX(BZ862-BY862,0)/Inputs!$B$24)*DCF!L$6</f>
        <v>348.73817620558168</v>
      </c>
      <c r="DH862" s="15">
        <f ca="1">(CA862*DCF!M$46-DCF!M$5*MAX(CA862*DCF!M$46,0)-MAX(CA862-BZ862,0)/Inputs!$B$24)*DCF!M$6</f>
        <v>8324.0147784928595</v>
      </c>
      <c r="DI862" s="15">
        <f ca="1">SUM(CB862:CL862)+BE862*DCF!M$10*(1+Inputs!$B$30)*(1-Inputs!$B$33)*(1-Inputs!$B$30/Inputs!$B$31)/(Inputs!$B$29-Inputs!$B$30)*DCF!M$6</f>
        <v>223837.48560301715</v>
      </c>
      <c r="DJ862" s="15">
        <f ca="1">SUM(CM862:CW862)+BP862*DCF!M$28*(1+Inputs!$B$30)*(1-Inputs!$B$33)*(1-Inputs!$B$30/Inputs!$B$31)/(Inputs!$B$29-Inputs!$B$30)*DCF!M$6</f>
        <v>691305.86530042603</v>
      </c>
      <c r="DK862" s="15">
        <f ca="1">SUM(CX862:DH862)+CA862*DCF!M$46*(1+Inputs!$B$30)*(1-Inputs!$B$33)*(1-Inputs!$B$30/Inputs!$B$31)/(Inputs!$B$29-Inputs!$B$30)*DCF!M$6</f>
        <v>159140.66823932139</v>
      </c>
      <c r="DM862" s="15">
        <f ca="1">DI862+DJ862+DK862+Inputs!$B$34+Inputs!$B$36-Inputs!$B$35</f>
        <v>1151135.0191427646</v>
      </c>
    </row>
    <row r="863" spans="1:117" x14ac:dyDescent="0.75">
      <c r="A863" s="11">
        <v>850</v>
      </c>
      <c r="C863" s="23">
        <f t="shared" ca="1" si="504"/>
        <v>0.42985348614329755</v>
      </c>
      <c r="D863" s="23">
        <f t="shared" ca="1" si="504"/>
        <v>0.72615684335094666</v>
      </c>
      <c r="E863" s="23">
        <f t="shared" ca="1" si="504"/>
        <v>-0.93983805104835416</v>
      </c>
      <c r="F863" s="23">
        <f t="shared" ca="1" si="504"/>
        <v>-0.16780789832622145</v>
      </c>
      <c r="G863" s="23">
        <f t="shared" ca="1" si="504"/>
        <v>-1.1400438156789507E-2</v>
      </c>
      <c r="H863" s="23">
        <f t="shared" ca="1" si="504"/>
        <v>0.42274217158576988</v>
      </c>
      <c r="I863" s="23">
        <f t="shared" ca="1" si="504"/>
        <v>0.51512250375352342</v>
      </c>
      <c r="J863" s="23">
        <f t="shared" ca="1" si="504"/>
        <v>0.85738288421447451</v>
      </c>
      <c r="K863" s="23">
        <f t="shared" ca="1" si="504"/>
        <v>1.1052860649713152</v>
      </c>
      <c r="L863" s="23">
        <f t="shared" ca="1" si="504"/>
        <v>0.58741187832840813</v>
      </c>
      <c r="M863" s="23">
        <f t="shared" ca="1" si="504"/>
        <v>-0.23102565770227454</v>
      </c>
      <c r="N863" s="23">
        <f ca="1">SQRT(Inputs!$B$38)*C863+SQRT(1-Inputs!$B$38)*_xlfn.NORM.S.INV(RAND())</f>
        <v>1.1950143935552338</v>
      </c>
      <c r="O863" s="23">
        <f ca="1">SQRT(Inputs!$B$38)*D863+SQRT(1-Inputs!$B$38)*_xlfn.NORM.S.INV(RAND())</f>
        <v>1.2414815585709964</v>
      </c>
      <c r="P863" s="23">
        <f ca="1">SQRT(Inputs!$B$38)*E863+SQRT(1-Inputs!$B$38)*_xlfn.NORM.S.INV(RAND())</f>
        <v>-1.3046118744490414</v>
      </c>
      <c r="Q863" s="23">
        <f ca="1">SQRT(Inputs!$B$38)*F863+SQRT(1-Inputs!$B$38)*_xlfn.NORM.S.INV(RAND())</f>
        <v>-2.4942096650121095</v>
      </c>
      <c r="R863" s="23">
        <f ca="1">SQRT(Inputs!$B$38)*G863+SQRT(1-Inputs!$B$38)*_xlfn.NORM.S.INV(RAND())</f>
        <v>0.19934544440472851</v>
      </c>
      <c r="S863" s="23">
        <f ca="1">SQRT(Inputs!$B$38)*H863+SQRT(1-Inputs!$B$38)*_xlfn.NORM.S.INV(RAND())</f>
        <v>-0.11863695852783018</v>
      </c>
      <c r="T863" s="23">
        <f ca="1">SQRT(Inputs!$B$38)*I863+SQRT(1-Inputs!$B$38)*_xlfn.NORM.S.INV(RAND())</f>
        <v>1.8086533207330899</v>
      </c>
      <c r="U863" s="23">
        <f ca="1">SQRT(Inputs!$B$38)*J863+SQRT(1-Inputs!$B$38)*_xlfn.NORM.S.INV(RAND())</f>
        <v>1.0375572762334533</v>
      </c>
      <c r="V863" s="23">
        <f ca="1">SQRT(Inputs!$B$38)*K863+SQRT(1-Inputs!$B$38)*_xlfn.NORM.S.INV(RAND())</f>
        <v>0.63337591568753082</v>
      </c>
      <c r="W863" s="23">
        <f ca="1">SQRT(Inputs!$B$38)*L863+SQRT(1-Inputs!$B$38)*_xlfn.NORM.S.INV(RAND())</f>
        <v>-2.7132233797572121</v>
      </c>
      <c r="X863" s="23">
        <f ca="1">SQRT(Inputs!$B$38)*M863+SQRT(1-Inputs!$B$38)*_xlfn.NORM.S.INV(RAND())</f>
        <v>-6.4944250600405984E-2</v>
      </c>
      <c r="Y863" s="23">
        <f ca="1">SQRT(Inputs!$B$38)*C863+SQRT(1-Inputs!$B$38)*_xlfn.NORM.S.INV(RAND())</f>
        <v>1.1576470411620359</v>
      </c>
      <c r="Z863" s="23">
        <f ca="1">SQRT(Inputs!$B$38)*D863+SQRT(1-Inputs!$B$38)*_xlfn.NORM.S.INV(RAND())</f>
        <v>0.52548458682171706</v>
      </c>
      <c r="AA863" s="23">
        <f ca="1">SQRT(Inputs!$B$38)*E863+SQRT(1-Inputs!$B$38)*_xlfn.NORM.S.INV(RAND())</f>
        <v>1.1106886288046247</v>
      </c>
      <c r="AB863" s="23">
        <f ca="1">SQRT(Inputs!$B$38)*F863+SQRT(1-Inputs!$B$38)*_xlfn.NORM.S.INV(RAND())</f>
        <v>0.90894228808814059</v>
      </c>
      <c r="AC863" s="23">
        <f ca="1">SQRT(Inputs!$B$38)*G863+SQRT(1-Inputs!$B$38)*_xlfn.NORM.S.INV(RAND())</f>
        <v>-1.4210555554266</v>
      </c>
      <c r="AD863" s="23">
        <f ca="1">SQRT(Inputs!$B$38)*H863+SQRT(1-Inputs!$B$38)*_xlfn.NORM.S.INV(RAND())</f>
        <v>0.42680170289250352</v>
      </c>
      <c r="AE863" s="23">
        <f ca="1">SQRT(Inputs!$B$38)*I863+SQRT(1-Inputs!$B$38)*_xlfn.NORM.S.INV(RAND())</f>
        <v>0.44063670990493031</v>
      </c>
      <c r="AF863" s="23">
        <f ca="1">SQRT(Inputs!$B$38)*J863+SQRT(1-Inputs!$B$38)*_xlfn.NORM.S.INV(RAND())</f>
        <v>0.32116326864913969</v>
      </c>
      <c r="AG863" s="23">
        <f ca="1">SQRT(Inputs!$B$38)*K863+SQRT(1-Inputs!$B$38)*_xlfn.NORM.S.INV(RAND())</f>
        <v>0.57021530770485962</v>
      </c>
      <c r="AH863" s="23">
        <f ca="1">SQRT(Inputs!$B$38)*L863+SQRT(1-Inputs!$B$38)*_xlfn.NORM.S.INV(RAND())</f>
        <v>0.66930416825154615</v>
      </c>
      <c r="AI863" s="23">
        <f ca="1">SQRT(Inputs!$B$38)*M863+SQRT(1-Inputs!$B$38)*_xlfn.NORM.S.INV(RAND())</f>
        <v>-0.4682535173761761</v>
      </c>
      <c r="AJ863" s="23">
        <f ca="1">SQRT(Inputs!$B$38)*C863+SQRT(1-Inputs!$B$38)*_xlfn.NORM.S.INV(RAND())</f>
        <v>0.13686107532046199</v>
      </c>
      <c r="AK863" s="23">
        <f ca="1">SQRT(Inputs!$B$38)*D863+SQRT(1-Inputs!$B$38)*_xlfn.NORM.S.INV(RAND())</f>
        <v>0.87316390264736266</v>
      </c>
      <c r="AL863" s="23">
        <f ca="1">SQRT(Inputs!$B$38)*E863+SQRT(1-Inputs!$B$38)*_xlfn.NORM.S.INV(RAND())</f>
        <v>0.83459745312771538</v>
      </c>
      <c r="AM863" s="23">
        <f ca="1">SQRT(Inputs!$B$38)*F863+SQRT(1-Inputs!$B$38)*_xlfn.NORM.S.INV(RAND())</f>
        <v>0.2055529019604608</v>
      </c>
      <c r="AN863" s="23">
        <f ca="1">SQRT(Inputs!$B$38)*G863+SQRT(1-Inputs!$B$38)*_xlfn.NORM.S.INV(RAND())</f>
        <v>0.46606967834650392</v>
      </c>
      <c r="AO863" s="23">
        <f ca="1">SQRT(Inputs!$B$38)*H863+SQRT(1-Inputs!$B$38)*_xlfn.NORM.S.INV(RAND())</f>
        <v>-0.53812148792752534</v>
      </c>
      <c r="AP863" s="23">
        <f ca="1">SQRT(Inputs!$B$38)*I863+SQRT(1-Inputs!$B$38)*_xlfn.NORM.S.INV(RAND())</f>
        <v>-0.38438387596338081</v>
      </c>
      <c r="AQ863" s="23">
        <f ca="1">SQRT(Inputs!$B$38)*J863+SQRT(1-Inputs!$B$38)*_xlfn.NORM.S.INV(RAND())</f>
        <v>1.5561849191890849</v>
      </c>
      <c r="AR863" s="23">
        <f ca="1">SQRT(Inputs!$B$38)*K863+SQRT(1-Inputs!$B$38)*_xlfn.NORM.S.INV(RAND())</f>
        <v>0.61435922614204763</v>
      </c>
      <c r="AS863" s="23">
        <f ca="1">SQRT(Inputs!$B$38)*L863+SQRT(1-Inputs!$B$38)*_xlfn.NORM.S.INV(RAND())</f>
        <v>0.22197775224457655</v>
      </c>
      <c r="AT863" s="23">
        <f ca="1">SQRT(Inputs!$B$38)*M863+SQRT(1-Inputs!$B$38)*_xlfn.NORM.S.INV(RAND())</f>
        <v>1.1777725361047791</v>
      </c>
      <c r="AU863" s="15">
        <f ca="1">Inputs!$B$6*EXP($B$8-0.5*C$5^2+C$5*N863)</f>
        <v>6021.2675409234525</v>
      </c>
      <c r="AV863" s="15">
        <f t="shared" ca="1" si="474"/>
        <v>8797.06546724293</v>
      </c>
      <c r="AW863" s="15">
        <f t="shared" ca="1" si="475"/>
        <v>8995.6960966381321</v>
      </c>
      <c r="AX863" s="15">
        <f t="shared" ca="1" si="476"/>
        <v>8042.3826317904377</v>
      </c>
      <c r="AY863" s="15">
        <f t="shared" ca="1" si="477"/>
        <v>10060.118121145602</v>
      </c>
      <c r="AZ863" s="15">
        <f t="shared" ca="1" si="478"/>
        <v>12144.101961604581</v>
      </c>
      <c r="BA863" s="15">
        <f t="shared" ca="1" si="479"/>
        <v>17958.292485011945</v>
      </c>
      <c r="BB863" s="15">
        <f t="shared" ca="1" si="480"/>
        <v>24394.985314170794</v>
      </c>
      <c r="BC863" s="15">
        <f t="shared" ca="1" si="481"/>
        <v>31761.357418323896</v>
      </c>
      <c r="BD863" s="15">
        <f t="shared" ca="1" si="482"/>
        <v>30189.399296966327</v>
      </c>
      <c r="BE863" s="15">
        <f t="shared" ca="1" si="483"/>
        <v>36775.062953642271</v>
      </c>
      <c r="BF863" s="15">
        <f ca="1">Inputs!$B$13*EXP($B$9-0.5*C$6^2+C$6*Y863)</f>
        <v>17399.036034268342</v>
      </c>
      <c r="BG863" s="15">
        <f t="shared" ca="1" si="484"/>
        <v>23313.81417560497</v>
      </c>
      <c r="BH863" s="15">
        <f t="shared" ca="1" si="485"/>
        <v>34247.046445831067</v>
      </c>
      <c r="BI863" s="15">
        <f t="shared" ca="1" si="486"/>
        <v>48218.91230028907</v>
      </c>
      <c r="BJ863" s="15">
        <f t="shared" ca="1" si="487"/>
        <v>48164.209776780168</v>
      </c>
      <c r="BK863" s="15">
        <f t="shared" ca="1" si="488"/>
        <v>62648.99100844538</v>
      </c>
      <c r="BL863" s="15">
        <f t="shared" ca="1" si="489"/>
        <v>81479.062359662494</v>
      </c>
      <c r="BM863" s="15">
        <f t="shared" ca="1" si="490"/>
        <v>104232.06897654338</v>
      </c>
      <c r="BN863" s="15">
        <f t="shared" ca="1" si="491"/>
        <v>137258.28535634754</v>
      </c>
      <c r="BO863" s="15">
        <f t="shared" ca="1" si="492"/>
        <v>182545.83539054831</v>
      </c>
      <c r="BP863" s="15">
        <f t="shared" ca="1" si="493"/>
        <v>213070.799674015</v>
      </c>
      <c r="BQ863" s="15">
        <f ca="1">Inputs!$B$20*EXP($B$10-0.5*C$7^2+C$7*AJ863)</f>
        <v>4502.8731049486605</v>
      </c>
      <c r="BR863" s="15">
        <f t="shared" ca="1" si="494"/>
        <v>8062.2815049363053</v>
      </c>
      <c r="BS863" s="15">
        <f t="shared" ca="1" si="495"/>
        <v>14030.909156472246</v>
      </c>
      <c r="BT863" s="15">
        <f t="shared" ca="1" si="496"/>
        <v>20417.386032266924</v>
      </c>
      <c r="BU863" s="15">
        <f t="shared" ca="1" si="497"/>
        <v>31674.025275771543</v>
      </c>
      <c r="BV863" s="15">
        <f t="shared" ca="1" si="498"/>
        <v>39036.194970863638</v>
      </c>
      <c r="BW863" s="15">
        <f t="shared" ca="1" si="499"/>
        <v>50216.672149699269</v>
      </c>
      <c r="BX863" s="15">
        <f t="shared" ca="1" si="500"/>
        <v>95950.939618220364</v>
      </c>
      <c r="BY863" s="15">
        <f t="shared" ca="1" si="501"/>
        <v>151212.57059281875</v>
      </c>
      <c r="BZ863" s="15">
        <f t="shared" ca="1" si="502"/>
        <v>221009.6202271881</v>
      </c>
      <c r="CA863" s="15">
        <f t="shared" ca="1" si="503"/>
        <v>382725.723385886</v>
      </c>
      <c r="CB863" s="15">
        <f ca="1">(AU863*DCF!C$10-DCF!C$5*MAX(AU863*DCF!C$10,0)-MAX(AU863-Inputs!$B$6,0)/Inputs!$B$10)*DCF!C$6</f>
        <v>1035.5232443278546</v>
      </c>
      <c r="CC863" s="15">
        <f ca="1">(AV863*DCF!D$10-DCF!D$5*MAX(AV863*DCF!D$10,0)-MAX(AV863-AU863,0)/Inputs!$B$10)*DCF!D$6</f>
        <v>1467.4194329377856</v>
      </c>
      <c r="CD863" s="15">
        <f ca="1">(AW863*DCF!E$10-DCF!E$5*MAX(AW863*DCF!E$10,0)-MAX(AW863-AV863,0)/Inputs!$B$10)*DCF!E$6</f>
        <v>2032.22318591664</v>
      </c>
      <c r="CE863" s="15">
        <f ca="1">(AX863*DCF!F$10-DCF!F$5*MAX(AX863*DCF!F$10,0)-MAX(AX863-AW863,0)/Inputs!$B$10)*DCF!F$6</f>
        <v>1755.6393115095207</v>
      </c>
      <c r="CF863" s="15">
        <f ca="1">(AY863*DCF!G$10-DCF!G$5*MAX(AY863*DCF!G$10,0)-MAX(AY863-AX863,0)/Inputs!$B$10)*DCF!G$6</f>
        <v>1684.9415830934254</v>
      </c>
      <c r="CG863" s="15">
        <f ca="1">(AZ863*DCF!H$10-DCF!H$5*MAX(AZ863*DCF!H$10,0)-MAX(AZ863-AY863,0)/Inputs!$B$10)*DCF!H$6</f>
        <v>1987.7374153666726</v>
      </c>
      <c r="CH863" s="15">
        <f ca="1">(BA863*DCF!I$10-DCF!I$5*MAX(BA863*DCF!I$10,0)-MAX(BA863-AZ863,0)/Inputs!$B$10)*DCF!I$6</f>
        <v>2326.5939598466548</v>
      </c>
      <c r="CI863" s="15">
        <f ca="1">(BB863*DCF!J$10-DCF!J$5*MAX(BB863*DCF!J$10,0)-MAX(BB863-BA863,0)/Inputs!$B$10)*DCF!J$6</f>
        <v>3210.8613541150744</v>
      </c>
      <c r="CJ863" s="15">
        <f ca="1">(BC863*DCF!K$10-DCF!K$5*MAX(BC863*DCF!K$10,0)-MAX(BC863-BB863,0)/Inputs!$B$10)*DCF!K$6</f>
        <v>4081.8884962206739</v>
      </c>
      <c r="CK863" s="15">
        <f ca="1">(BD863*DCF!L$10-DCF!L$5*MAX(BD863*DCF!L$10,0)-MAX(BD863-BC863,0)/Inputs!$B$10)*DCF!L$6</f>
        <v>4553.1354946154215</v>
      </c>
      <c r="CL863" s="15">
        <f ca="1">(BE863*DCF!M$10-DCF!M$5*MAX(BE863*DCF!M$10,0)-MAX(BE863-BD863,0)/Inputs!$B$10)*DCF!M$6</f>
        <v>4402.709142140111</v>
      </c>
      <c r="CM863" s="15">
        <f ca="1">(BF863*DCF!C$28-DCF!C$5*MAX(BF863*DCF!C$28,0)-MAX(BF863-Inputs!$B$13,0)/Inputs!$B$17)*DCF!C$6</f>
        <v>3921.6107146623372</v>
      </c>
      <c r="CN863" s="15">
        <f ca="1">(BG863*DCF!D$28-DCF!D$5*MAX(BG863*DCF!D$28,0)-MAX(BG863-BF863,0)/Inputs!$B$17)*DCF!D$6</f>
        <v>5604.5626122089143</v>
      </c>
      <c r="CO863" s="15">
        <f ca="1">(BH863*DCF!E$28-DCF!E$5*MAX(BH863*DCF!E$28,0)-MAX(BH863-BG863,0)/Inputs!$B$17)*DCF!E$6</f>
        <v>7544.5837846552522</v>
      </c>
      <c r="CP863" s="15">
        <f ca="1">(BI863*DCF!F$28-DCF!F$5*MAX(BI863*DCF!F$28,0)-MAX(BI863-BH863,0)/Inputs!$B$17)*DCF!F$6</f>
        <v>10546.365540800325</v>
      </c>
      <c r="CQ863" s="15">
        <f ca="1">(BJ863*DCF!G$28-DCF!G$5*MAX(BJ863*DCF!G$28,0)-MAX(BJ863-BI863,0)/Inputs!$B$17)*DCF!G$6</f>
        <v>12496.569647392205</v>
      </c>
      <c r="CR863" s="15">
        <f ca="1">(BK863*DCF!H$28-DCF!H$5*MAX(BK863*DCF!H$28,0)-MAX(BK863-BJ863,0)/Inputs!$B$17)*DCF!H$6</f>
        <v>13243.258156671031</v>
      </c>
      <c r="CS863" s="15">
        <f ca="1">(BL863*DCF!I$28-DCF!I$5*MAX(BL863*DCF!I$28,0)-MAX(BL863-BK863,0)/Inputs!$B$17)*DCF!I$6</f>
        <v>16457.356457080976</v>
      </c>
      <c r="CT863" s="15">
        <f ca="1">(BM863*DCF!J$28-DCF!J$5*MAX(BM863*DCF!J$28,0)-MAX(BM863-BL863,0)/Inputs!$B$17)*DCF!J$6</f>
        <v>20235.541543489584</v>
      </c>
      <c r="CU863" s="15">
        <f ca="1">(BN863*DCF!K$28-DCF!K$5*MAX(BN863*DCF!K$28,0)-MAX(BN863-BM863,0)/Inputs!$B$17)*DCF!K$6</f>
        <v>24941.376858129486</v>
      </c>
      <c r="CV863" s="15">
        <f ca="1">(BO863*DCF!L$28-DCF!L$5*MAX(BO863*DCF!L$28,0)-MAX(BO863-BN863,0)/Inputs!$B$17)*DCF!L$6</f>
        <v>31297.363971713563</v>
      </c>
      <c r="CW863" s="15">
        <f ca="1">(BP863*DCF!M$28-DCF!M$5*MAX(BP863*DCF!M$28,0)-MAX(BP863-BO863,0)/Inputs!$B$17)*DCF!M$6</f>
        <v>36898.67777129633</v>
      </c>
      <c r="CX863" s="15">
        <f ca="1">(BQ863*DCF!C$46-DCF!C$5*MAX(BQ863*DCF!C$46,0)-MAX(BQ863-Inputs!$B$20,0)/Inputs!$B$24)*DCF!C$6</f>
        <v>-1641.2515738674322</v>
      </c>
      <c r="CY863" s="15">
        <f ca="1">(BR863*DCF!D$46-DCF!D$5*MAX(BR863*DCF!D$46,0)-MAX(BR863-BQ863,0)/Inputs!$B$24)*DCF!D$6</f>
        <v>-2894.8134565599762</v>
      </c>
      <c r="CZ863" s="15">
        <f ca="1">(BS863*DCF!E$46-DCF!E$5*MAX(BS863*DCF!E$46,0)-MAX(BS863-BR863,0)/Inputs!$B$24)*DCF!E$6</f>
        <v>-4011.8481439136945</v>
      </c>
      <c r="DA863" s="15">
        <f ca="1">(BT863*DCF!F$46-DCF!F$5*MAX(BT863*DCF!F$46,0)-MAX(BT863-BS863,0)/Inputs!$B$24)*DCF!F$6</f>
        <v>-3812.4412618431979</v>
      </c>
      <c r="DB863" s="15">
        <f ca="1">(BU863*DCF!G$46-DCF!G$5*MAX(BU863*DCF!G$46,0)-MAX(BU863-BT863,0)/Inputs!$B$24)*DCF!G$6</f>
        <v>-4851.9626675238978</v>
      </c>
      <c r="DC863" s="15">
        <f ca="1">(BV863*DCF!H$46-DCF!H$5*MAX(BV863*DCF!H$46,0)-MAX(BV863-BU863,0)/Inputs!$B$24)*DCF!H$6</f>
        <v>-2287.7491239877386</v>
      </c>
      <c r="DD863" s="15">
        <f ca="1">(BW863*DCF!I$46-DCF!I$5*MAX(BW863*DCF!I$46,0)-MAX(BW863-BV863,0)/Inputs!$B$24)*DCF!I$6</f>
        <v>-2049.7089693195608</v>
      </c>
      <c r="DE863" s="15">
        <f ca="1">(BX863*DCF!J$46-DCF!J$5*MAX(BX863*DCF!J$46,0)-MAX(BX863-BW863,0)/Inputs!$B$24)*DCF!J$6</f>
        <v>-8103.1040376153733</v>
      </c>
      <c r="DF863" s="15">
        <f ca="1">(BY863*DCF!K$46-DCF!K$5*MAX(BY863*DCF!K$46,0)-MAX(BY863-BX863,0)/Inputs!$B$24)*DCF!K$6</f>
        <v>-4899.8613230569663</v>
      </c>
      <c r="DG863" s="15">
        <f ca="1">(BZ863*DCF!L$46-DCF!L$5*MAX(BZ863*DCF!L$46,0)-MAX(BZ863-BY863,0)/Inputs!$B$24)*DCF!L$6</f>
        <v>-517.93060914204932</v>
      </c>
      <c r="DH863" s="15">
        <f ca="1">(CA863*DCF!M$46-DCF!M$5*MAX(CA863*DCF!M$46,0)-MAX(CA863-BZ863,0)/Inputs!$B$24)*DCF!M$6</f>
        <v>-3803.5594644765392</v>
      </c>
      <c r="DI863" s="15">
        <f ca="1">SUM(CB863:CL863)+BE863*DCF!M$10*(1+Inputs!$B$30)*(1-Inputs!$B$33)*(1-Inputs!$B$30/Inputs!$B$31)/(Inputs!$B$29-Inputs!$B$30)*DCF!M$6</f>
        <v>130884.15911993972</v>
      </c>
      <c r="DJ863" s="15">
        <f ca="1">SUM(CM863:CW863)+BP863*DCF!M$28*(1+Inputs!$B$30)*(1-Inputs!$B$33)*(1-Inputs!$B$30/Inputs!$B$31)/(Inputs!$B$29-Inputs!$B$30)*DCF!M$6</f>
        <v>973825.73780799448</v>
      </c>
      <c r="DK863" s="15">
        <f ca="1">SUM(CX863:DH863)+CA863*DCF!M$46*(1+Inputs!$B$30)*(1-Inputs!$B$33)*(1-Inputs!$B$30/Inputs!$B$31)/(Inputs!$B$29-Inputs!$B$30)*DCF!M$6</f>
        <v>552865.07448351069</v>
      </c>
      <c r="DM863" s="15">
        <f ca="1">DI863+DJ863+DK863+Inputs!$B$34+Inputs!$B$36-Inputs!$B$35</f>
        <v>1734425.9714114447</v>
      </c>
    </row>
    <row r="864" spans="1:117" x14ac:dyDescent="0.75">
      <c r="A864" s="11">
        <v>851</v>
      </c>
      <c r="C864" s="23">
        <f t="shared" ref="C864:M873" ca="1" si="505">_xlfn.NORM.S.INV(RAND())</f>
        <v>-1.359531619179609</v>
      </c>
      <c r="D864" s="23">
        <f t="shared" ca="1" si="505"/>
        <v>0.41553727344380148</v>
      </c>
      <c r="E864" s="23">
        <f t="shared" ca="1" si="505"/>
        <v>0.12380156611958161</v>
      </c>
      <c r="F864" s="23">
        <f t="shared" ca="1" si="505"/>
        <v>-0.34452947637770565</v>
      </c>
      <c r="G864" s="23">
        <f t="shared" ca="1" si="505"/>
        <v>-1.7324109045453362</v>
      </c>
      <c r="H864" s="23">
        <f t="shared" ca="1" si="505"/>
        <v>1.6612926452247732</v>
      </c>
      <c r="I864" s="23">
        <f t="shared" ca="1" si="505"/>
        <v>-0.2068596121915775</v>
      </c>
      <c r="J864" s="23">
        <f t="shared" ca="1" si="505"/>
        <v>-0.4863538997896889</v>
      </c>
      <c r="K864" s="23">
        <f t="shared" ca="1" si="505"/>
        <v>0.84405369975427047</v>
      </c>
      <c r="L864" s="23">
        <f t="shared" ca="1" si="505"/>
        <v>0.16020039961853499</v>
      </c>
      <c r="M864" s="23">
        <f t="shared" ca="1" si="505"/>
        <v>0.64494701385669184</v>
      </c>
      <c r="N864" s="23">
        <f ca="1">SQRT(Inputs!$B$38)*C864+SQRT(1-Inputs!$B$38)*_xlfn.NORM.S.INV(RAND())</f>
        <v>-9.3738904798102651E-2</v>
      </c>
      <c r="O864" s="23">
        <f ca="1">SQRT(Inputs!$B$38)*D864+SQRT(1-Inputs!$B$38)*_xlfn.NORM.S.INV(RAND())</f>
        <v>0.18201216115479574</v>
      </c>
      <c r="P864" s="23">
        <f ca="1">SQRT(Inputs!$B$38)*E864+SQRT(1-Inputs!$B$38)*_xlfn.NORM.S.INV(RAND())</f>
        <v>-0.6367821804887317</v>
      </c>
      <c r="Q864" s="23">
        <f ca="1">SQRT(Inputs!$B$38)*F864+SQRT(1-Inputs!$B$38)*_xlfn.NORM.S.INV(RAND())</f>
        <v>-0.58853202831366747</v>
      </c>
      <c r="R864" s="23">
        <f ca="1">SQRT(Inputs!$B$38)*G864+SQRT(1-Inputs!$B$38)*_xlfn.NORM.S.INV(RAND())</f>
        <v>-0.52141889214984549</v>
      </c>
      <c r="S864" s="23">
        <f ca="1">SQRT(Inputs!$B$38)*H864+SQRT(1-Inputs!$B$38)*_xlfn.NORM.S.INV(RAND())</f>
        <v>8.943954332841686E-2</v>
      </c>
      <c r="T864" s="23">
        <f ca="1">SQRT(Inputs!$B$38)*I864+SQRT(1-Inputs!$B$38)*_xlfn.NORM.S.INV(RAND())</f>
        <v>-0.49204469029090048</v>
      </c>
      <c r="U864" s="23">
        <f ca="1">SQRT(Inputs!$B$38)*J864+SQRT(1-Inputs!$B$38)*_xlfn.NORM.S.INV(RAND())</f>
        <v>-0.13221631197504466</v>
      </c>
      <c r="V864" s="23">
        <f ca="1">SQRT(Inputs!$B$38)*K864+SQRT(1-Inputs!$B$38)*_xlfn.NORM.S.INV(RAND())</f>
        <v>0.83144333317906183</v>
      </c>
      <c r="W864" s="23">
        <f ca="1">SQRT(Inputs!$B$38)*L864+SQRT(1-Inputs!$B$38)*_xlfn.NORM.S.INV(RAND())</f>
        <v>0.50514385451662558</v>
      </c>
      <c r="X864" s="23">
        <f ca="1">SQRT(Inputs!$B$38)*M864+SQRT(1-Inputs!$B$38)*_xlfn.NORM.S.INV(RAND())</f>
        <v>-0.27682131887436912</v>
      </c>
      <c r="Y864" s="23">
        <f ca="1">SQRT(Inputs!$B$38)*C864+SQRT(1-Inputs!$B$38)*_xlfn.NORM.S.INV(RAND())</f>
        <v>-1.4155513007750389</v>
      </c>
      <c r="Z864" s="23">
        <f ca="1">SQRT(Inputs!$B$38)*D864+SQRT(1-Inputs!$B$38)*_xlfn.NORM.S.INV(RAND())</f>
        <v>-0.32060291540348862</v>
      </c>
      <c r="AA864" s="23">
        <f ca="1">SQRT(Inputs!$B$38)*E864+SQRT(1-Inputs!$B$38)*_xlfn.NORM.S.INV(RAND())</f>
        <v>-0.11068383256282079</v>
      </c>
      <c r="AB864" s="23">
        <f ca="1">SQRT(Inputs!$B$38)*F864+SQRT(1-Inputs!$B$38)*_xlfn.NORM.S.INV(RAND())</f>
        <v>0.40970524508826123</v>
      </c>
      <c r="AC864" s="23">
        <f ca="1">SQRT(Inputs!$B$38)*G864+SQRT(1-Inputs!$B$38)*_xlfn.NORM.S.INV(RAND())</f>
        <v>-1.8024690013127711</v>
      </c>
      <c r="AD864" s="23">
        <f ca="1">SQRT(Inputs!$B$38)*H864+SQRT(1-Inputs!$B$38)*_xlfn.NORM.S.INV(RAND())</f>
        <v>1.4380404020693878</v>
      </c>
      <c r="AE864" s="23">
        <f ca="1">SQRT(Inputs!$B$38)*I864+SQRT(1-Inputs!$B$38)*_xlfn.NORM.S.INV(RAND())</f>
        <v>-0.39669188554410822</v>
      </c>
      <c r="AF864" s="23">
        <f ca="1">SQRT(Inputs!$B$38)*J864+SQRT(1-Inputs!$B$38)*_xlfn.NORM.S.INV(RAND())</f>
        <v>-5.4460779317150793E-2</v>
      </c>
      <c r="AG864" s="23">
        <f ca="1">SQRT(Inputs!$B$38)*K864+SQRT(1-Inputs!$B$38)*_xlfn.NORM.S.INV(RAND())</f>
        <v>0.25789238810687087</v>
      </c>
      <c r="AH864" s="23">
        <f ca="1">SQRT(Inputs!$B$38)*L864+SQRT(1-Inputs!$B$38)*_xlfn.NORM.S.INV(RAND())</f>
        <v>0.37073554112018803</v>
      </c>
      <c r="AI864" s="23">
        <f ca="1">SQRT(Inputs!$B$38)*M864+SQRT(1-Inputs!$B$38)*_xlfn.NORM.S.INV(RAND())</f>
        <v>-1.6312162679514852E-3</v>
      </c>
      <c r="AJ864" s="23">
        <f ca="1">SQRT(Inputs!$B$38)*C864+SQRT(1-Inputs!$B$38)*_xlfn.NORM.S.INV(RAND())</f>
        <v>-2.1355573653371791</v>
      </c>
      <c r="AK864" s="23">
        <f ca="1">SQRT(Inputs!$B$38)*D864+SQRT(1-Inputs!$B$38)*_xlfn.NORM.S.INV(RAND())</f>
        <v>1.8887118120848063</v>
      </c>
      <c r="AL864" s="23">
        <f ca="1">SQRT(Inputs!$B$38)*E864+SQRT(1-Inputs!$B$38)*_xlfn.NORM.S.INV(RAND())</f>
        <v>0.3235616246831538</v>
      </c>
      <c r="AM864" s="23">
        <f ca="1">SQRT(Inputs!$B$38)*F864+SQRT(1-Inputs!$B$38)*_xlfn.NORM.S.INV(RAND())</f>
        <v>-0.5662135595642398</v>
      </c>
      <c r="AN864" s="23">
        <f ca="1">SQRT(Inputs!$B$38)*G864+SQRT(1-Inputs!$B$38)*_xlfn.NORM.S.INV(RAND())</f>
        <v>-0.85716814518333062</v>
      </c>
      <c r="AO864" s="23">
        <f ca="1">SQRT(Inputs!$B$38)*H864+SQRT(1-Inputs!$B$38)*_xlfn.NORM.S.INV(RAND())</f>
        <v>1.0045157840651036</v>
      </c>
      <c r="AP864" s="23">
        <f ca="1">SQRT(Inputs!$B$38)*I864+SQRT(1-Inputs!$B$38)*_xlfn.NORM.S.INV(RAND())</f>
        <v>-6.6534953082866055E-2</v>
      </c>
      <c r="AQ864" s="23">
        <f ca="1">SQRT(Inputs!$B$38)*J864+SQRT(1-Inputs!$B$38)*_xlfn.NORM.S.INV(RAND())</f>
        <v>0.64154951632700041</v>
      </c>
      <c r="AR864" s="23">
        <f ca="1">SQRT(Inputs!$B$38)*K864+SQRT(1-Inputs!$B$38)*_xlfn.NORM.S.INV(RAND())</f>
        <v>-0.1093893178962474</v>
      </c>
      <c r="AS864" s="23">
        <f ca="1">SQRT(Inputs!$B$38)*L864+SQRT(1-Inputs!$B$38)*_xlfn.NORM.S.INV(RAND())</f>
        <v>1.1728913643532246</v>
      </c>
      <c r="AT864" s="23">
        <f ca="1">SQRT(Inputs!$B$38)*M864+SQRT(1-Inputs!$B$38)*_xlfn.NORM.S.INV(RAND())</f>
        <v>1.1640206002890814</v>
      </c>
      <c r="AU864" s="15">
        <f ca="1">Inputs!$B$6*EXP($B$8-0.5*C$5^2+C$5*N864)</f>
        <v>4887.5117647095876</v>
      </c>
      <c r="AV864" s="15">
        <f t="shared" ca="1" si="474"/>
        <v>6110.6174712609745</v>
      </c>
      <c r="AW864" s="15">
        <f t="shared" ca="1" si="475"/>
        <v>6837.5776806114882</v>
      </c>
      <c r="AX864" s="15">
        <f t="shared" ca="1" si="476"/>
        <v>7756.2152560633249</v>
      </c>
      <c r="AY864" s="15">
        <f t="shared" ca="1" si="477"/>
        <v>8918.8893380361478</v>
      </c>
      <c r="AZ864" s="15">
        <f t="shared" ca="1" si="478"/>
        <v>11016.007029163369</v>
      </c>
      <c r="BA864" s="15">
        <f t="shared" ca="1" si="479"/>
        <v>12804.125358786599</v>
      </c>
      <c r="BB864" s="15">
        <f t="shared" ca="1" si="480"/>
        <v>15469.863024783992</v>
      </c>
      <c r="BC864" s="15">
        <f t="shared" ca="1" si="481"/>
        <v>20529.97514081245</v>
      </c>
      <c r="BD864" s="15">
        <f t="shared" ca="1" si="482"/>
        <v>26368.015295044865</v>
      </c>
      <c r="BE864" s="15">
        <f t="shared" ca="1" si="483"/>
        <v>31506.158533852489</v>
      </c>
      <c r="BF864" s="15">
        <f ca="1">Inputs!$B$13*EXP($B$9-0.5*C$6^2+C$6*Y864)</f>
        <v>10446.679494610524</v>
      </c>
      <c r="BG864" s="15">
        <f t="shared" ca="1" si="484"/>
        <v>12016.116134606407</v>
      </c>
      <c r="BH864" s="15">
        <f t="shared" ca="1" si="485"/>
        <v>14414.423849171495</v>
      </c>
      <c r="BI864" s="15">
        <f t="shared" ca="1" si="486"/>
        <v>18794.00708962253</v>
      </c>
      <c r="BJ864" s="15">
        <f t="shared" ca="1" si="487"/>
        <v>17768.440832804514</v>
      </c>
      <c r="BK864" s="15">
        <f t="shared" ca="1" si="488"/>
        <v>26523.433953749285</v>
      </c>
      <c r="BL864" s="15">
        <f t="shared" ca="1" si="489"/>
        <v>30948.247309006831</v>
      </c>
      <c r="BM864" s="15">
        <f t="shared" ca="1" si="490"/>
        <v>37785.569197464167</v>
      </c>
      <c r="BN864" s="15">
        <f t="shared" ca="1" si="491"/>
        <v>47930.132352988141</v>
      </c>
      <c r="BO864" s="15">
        <f t="shared" ca="1" si="492"/>
        <v>61570.04909577631</v>
      </c>
      <c r="BP864" s="15">
        <f t="shared" ca="1" si="493"/>
        <v>75767.19098964821</v>
      </c>
      <c r="BQ864" s="15">
        <f ca="1">Inputs!$B$20*EXP($B$10-0.5*C$7^2+C$7*AJ864)</f>
        <v>2011.1932032603161</v>
      </c>
      <c r="BR864" s="15">
        <f t="shared" ca="1" si="494"/>
        <v>4971.5259091148837</v>
      </c>
      <c r="BS864" s="15">
        <f t="shared" ca="1" si="495"/>
        <v>7470.9483959419222</v>
      </c>
      <c r="BT864" s="15">
        <f t="shared" ca="1" si="496"/>
        <v>8878.9812629601929</v>
      </c>
      <c r="BU864" s="15">
        <f t="shared" ca="1" si="497"/>
        <v>10000.282225909545</v>
      </c>
      <c r="BV864" s="15">
        <f t="shared" ca="1" si="498"/>
        <v>17446.858419590913</v>
      </c>
      <c r="BW864" s="15">
        <f t="shared" ca="1" si="499"/>
        <v>24005.665779710002</v>
      </c>
      <c r="BX864" s="15">
        <f t="shared" ca="1" si="500"/>
        <v>38184.095072193551</v>
      </c>
      <c r="BY864" s="15">
        <f t="shared" ca="1" si="501"/>
        <v>52394.292542662959</v>
      </c>
      <c r="BZ864" s="15">
        <f t="shared" ca="1" si="502"/>
        <v>91206.610582040259</v>
      </c>
      <c r="CA864" s="15">
        <f t="shared" ca="1" si="503"/>
        <v>157558.37487930537</v>
      </c>
      <c r="CB864" s="15">
        <f ca="1">(AU864*DCF!C$10-DCF!C$5*MAX(AU864*DCF!C$10,0)-MAX(AU864-Inputs!$B$6,0)/Inputs!$B$10)*DCF!C$6</f>
        <v>1043.6071250938221</v>
      </c>
      <c r="CC864" s="15">
        <f ca="1">(AV864*DCF!D$10-DCF!D$5*MAX(AV864*DCF!D$10,0)-MAX(AV864-AU864,0)/Inputs!$B$10)*DCF!D$6</f>
        <v>1191.1992949531943</v>
      </c>
      <c r="CD864" s="15">
        <f ca="1">(AW864*DCF!E$10-DCF!E$5*MAX(AW864*DCF!E$10,0)-MAX(AW864-AV864,0)/Inputs!$B$10)*DCF!E$6</f>
        <v>1414.9462975898477</v>
      </c>
      <c r="CE864" s="15">
        <f ca="1">(AX864*DCF!F$10-DCF!F$5*MAX(AX864*DCF!F$10,0)-MAX(AX864-AW864,0)/Inputs!$B$10)*DCF!F$6</f>
        <v>1502.0237256935513</v>
      </c>
      <c r="CF864" s="15">
        <f ca="1">(AY864*DCF!G$10-DCF!G$5*MAX(AY864*DCF!G$10,0)-MAX(AY864-AX864,0)/Inputs!$B$10)*DCF!G$6</f>
        <v>1614.1605566762753</v>
      </c>
      <c r="CG864" s="15">
        <f ca="1">(AZ864*DCF!H$10-DCF!H$5*MAX(AZ864*DCF!H$10,0)-MAX(AZ864-AY864,0)/Inputs!$B$10)*DCF!H$6</f>
        <v>1766.3848244295359</v>
      </c>
      <c r="CH864" s="15">
        <f ca="1">(BA864*DCF!I$10-DCF!I$5*MAX(BA864*DCF!I$10,0)-MAX(BA864-AZ864,0)/Inputs!$B$10)*DCF!I$6</f>
        <v>2045.5325510713296</v>
      </c>
      <c r="CI864" s="15">
        <f ca="1">(BB864*DCF!J$10-DCF!J$5*MAX(BB864*DCF!J$10,0)-MAX(BB864-BA864,0)/Inputs!$B$10)*DCF!J$6</f>
        <v>2250.7157747016613</v>
      </c>
      <c r="CJ864" s="15">
        <f ca="1">(BC864*DCF!K$10-DCF!K$5*MAX(BC864*DCF!K$10,0)-MAX(BC864-BB864,0)/Inputs!$B$10)*DCF!K$6</f>
        <v>2596.6576171882894</v>
      </c>
      <c r="CK864" s="15">
        <f ca="1">(BD864*DCF!L$10-DCF!L$5*MAX(BD864*DCF!L$10,0)-MAX(BD864-BC864,0)/Inputs!$B$10)*DCF!L$6</f>
        <v>3221.8450017566383</v>
      </c>
      <c r="CL864" s="15">
        <f ca="1">(BE864*DCF!M$10-DCF!M$5*MAX(BE864*DCF!M$10,0)-MAX(BE864-BD864,0)/Inputs!$B$10)*DCF!M$6</f>
        <v>3832.1203607884013</v>
      </c>
      <c r="CM864" s="15">
        <f ca="1">(BF864*DCF!C$28-DCF!C$5*MAX(BF864*DCF!C$28,0)-MAX(BF864-Inputs!$B$13,0)/Inputs!$B$17)*DCF!C$6</f>
        <v>3188.258071093891</v>
      </c>
      <c r="CN864" s="15">
        <f ca="1">(BG864*DCF!D$28-DCF!D$5*MAX(BG864*DCF!D$28,0)-MAX(BG864-BF864,0)/Inputs!$B$17)*DCF!D$6</f>
        <v>3204.1905456759182</v>
      </c>
      <c r="CO864" s="15">
        <f ca="1">(BH864*DCF!E$28-DCF!E$5*MAX(BH864*DCF!E$28,0)-MAX(BH864-BG864,0)/Inputs!$B$17)*DCF!E$6</f>
        <v>3609.7480653511507</v>
      </c>
      <c r="CP864" s="15">
        <f ca="1">(BI864*DCF!F$28-DCF!F$5*MAX(BI864*DCF!F$28,0)-MAX(BI864-BH864,0)/Inputs!$B$17)*DCF!F$6</f>
        <v>4304.7055209584687</v>
      </c>
      <c r="CQ864" s="15">
        <f ca="1">(BJ864*DCF!G$28-DCF!G$5*MAX(BJ864*DCF!G$28,0)-MAX(BJ864-BI864,0)/Inputs!$B$17)*DCF!G$6</f>
        <v>4610.156782843268</v>
      </c>
      <c r="CR864" s="15">
        <f ca="1">(BK864*DCF!H$28-DCF!H$5*MAX(BK864*DCF!H$28,0)-MAX(BK864-BJ864,0)/Inputs!$B$17)*DCF!H$6</f>
        <v>5199.2576077992053</v>
      </c>
      <c r="CS864" s="15">
        <f ca="1">(BL864*DCF!I$28-DCF!I$5*MAX(BL864*DCF!I$28,0)-MAX(BL864-BK864,0)/Inputs!$B$17)*DCF!I$6</f>
        <v>6642.4779785810142</v>
      </c>
      <c r="CT864" s="15">
        <f ca="1">(BM864*DCF!J$28-DCF!J$5*MAX(BM864*DCF!J$28,0)-MAX(BM864-BL864,0)/Inputs!$B$17)*DCF!J$6</f>
        <v>7522.7457243766803</v>
      </c>
      <c r="CU864" s="15">
        <f ca="1">(BN864*DCF!K$28-DCF!K$5*MAX(BN864*DCF!K$28,0)-MAX(BN864-BM864,0)/Inputs!$B$17)*DCF!K$6</f>
        <v>8879.4664467789335</v>
      </c>
      <c r="CV864" s="15">
        <f ca="1">(BO864*DCF!L$28-DCF!L$5*MAX(BO864*DCF!L$28,0)-MAX(BO864-BN864,0)/Inputs!$B$17)*DCF!L$6</f>
        <v>10741.137818342459</v>
      </c>
      <c r="CW864" s="15">
        <f ca="1">(BP864*DCF!M$28-DCF!M$5*MAX(BP864*DCF!M$28,0)-MAX(BP864-BO864,0)/Inputs!$B$17)*DCF!M$6</f>
        <v>12771.640575781599</v>
      </c>
      <c r="CX864" s="15">
        <f ca="1">(BQ864*DCF!C$46-DCF!C$5*MAX(BQ864*DCF!C$46,0)-MAX(BQ864-Inputs!$B$20,0)/Inputs!$B$24)*DCF!C$6</f>
        <v>-464.47879982917226</v>
      </c>
      <c r="CY864" s="15">
        <f ca="1">(BR864*DCF!D$46-DCF!D$5*MAX(BR864*DCF!D$46,0)-MAX(BR864-BQ864,0)/Inputs!$B$24)*DCF!D$6</f>
        <v>-2111.6729277986533</v>
      </c>
      <c r="CZ864" s="15">
        <f ca="1">(BS864*DCF!E$46-DCF!E$5*MAX(BS864*DCF!E$46,0)-MAX(BS864-BR864,0)/Inputs!$B$24)*DCF!E$6</f>
        <v>-1868.656192011704</v>
      </c>
      <c r="DA864" s="15">
        <f ca="1">(BT864*DCF!F$46-DCF!F$5*MAX(BT864*DCF!F$46,0)-MAX(BT864-BS864,0)/Inputs!$B$24)*DCF!F$6</f>
        <v>-1159.3328309663409</v>
      </c>
      <c r="DB864" s="15">
        <f ca="1">(BU864*DCF!G$46-DCF!G$5*MAX(BU864*DCF!G$46,0)-MAX(BU864-BT864,0)/Inputs!$B$24)*DCF!G$6</f>
        <v>-713.5732256686689</v>
      </c>
      <c r="DC864" s="15">
        <f ca="1">(BV864*DCF!H$46-DCF!H$5*MAX(BV864*DCF!H$46,0)-MAX(BV864-BU864,0)/Inputs!$B$24)*DCF!H$6</f>
        <v>-2313.9779262571578</v>
      </c>
      <c r="DD864" s="15">
        <f ca="1">(BW864*DCF!I$46-DCF!I$5*MAX(BW864*DCF!I$46,0)-MAX(BW864-BV864,0)/Inputs!$B$24)*DCF!I$6</f>
        <v>-1328.3597069485882</v>
      </c>
      <c r="DE864" s="15">
        <f ca="1">(BX864*DCF!J$46-DCF!J$5*MAX(BX864*DCF!J$46,0)-MAX(BX864-BW864,0)/Inputs!$B$24)*DCF!J$6</f>
        <v>-2158.1706400381968</v>
      </c>
      <c r="DF864" s="15">
        <f ca="1">(BY864*DCF!K$46-DCF!K$5*MAX(BY864*DCF!K$46,0)-MAX(BY864-BX864,0)/Inputs!$B$24)*DCF!K$6</f>
        <v>-488.18317488089764</v>
      </c>
      <c r="DG864" s="15">
        <f ca="1">(BZ864*DCF!L$46-DCF!L$5*MAX(BZ864*DCF!L$46,0)-MAX(BZ864-BY864,0)/Inputs!$B$24)*DCF!L$6</f>
        <v>-2478.6651838151029</v>
      </c>
      <c r="DH864" s="15">
        <f ca="1">(CA864*DCF!M$46-DCF!M$5*MAX(CA864*DCF!M$46,0)-MAX(CA864-BZ864,0)/Inputs!$B$24)*DCF!M$6</f>
        <v>-1519.2895231003272</v>
      </c>
      <c r="DI864" s="15">
        <f ca="1">SUM(CB864:CL864)+BE864*DCF!M$10*(1+Inputs!$B$30)*(1-Inputs!$B$33)*(1-Inputs!$B$30/Inputs!$B$31)/(Inputs!$B$29-Inputs!$B$30)*DCF!M$6</f>
        <v>110161.24895546952</v>
      </c>
      <c r="DJ864" s="15">
        <f ca="1">SUM(CM864:CW864)+BP864*DCF!M$28*(1+Inputs!$B$30)*(1-Inputs!$B$33)*(1-Inputs!$B$30/Inputs!$B$31)/(Inputs!$B$29-Inputs!$B$30)*DCF!M$6</f>
        <v>351821.91105967382</v>
      </c>
      <c r="DK864" s="15">
        <f ca="1">SUM(CX864:DH864)+CA864*DCF!M$46*(1+Inputs!$B$30)*(1-Inputs!$B$33)*(1-Inputs!$B$30/Inputs!$B$31)/(Inputs!$B$29-Inputs!$B$30)*DCF!M$6</f>
        <v>226999.55141475252</v>
      </c>
      <c r="DM864" s="15">
        <f ca="1">DI864+DJ864+DK864+Inputs!$B$34+Inputs!$B$36-Inputs!$B$35</f>
        <v>765833.71142989583</v>
      </c>
    </row>
    <row r="865" spans="1:117" x14ac:dyDescent="0.75">
      <c r="A865" s="11">
        <v>852</v>
      </c>
      <c r="C865" s="23">
        <f t="shared" ca="1" si="505"/>
        <v>7.0873319739632332E-2</v>
      </c>
      <c r="D865" s="23">
        <f t="shared" ca="1" si="505"/>
        <v>-0.89561383905911973</v>
      </c>
      <c r="E865" s="23">
        <f t="shared" ca="1" si="505"/>
        <v>0.56797165470003763</v>
      </c>
      <c r="F865" s="23">
        <f t="shared" ca="1" si="505"/>
        <v>1.3090991097209257</v>
      </c>
      <c r="G865" s="23">
        <f t="shared" ca="1" si="505"/>
        <v>-0.62512257771144575</v>
      </c>
      <c r="H865" s="23">
        <f t="shared" ca="1" si="505"/>
        <v>-0.74076824066638136</v>
      </c>
      <c r="I865" s="23">
        <f t="shared" ca="1" si="505"/>
        <v>0.19637956879265947</v>
      </c>
      <c r="J865" s="23">
        <f t="shared" ca="1" si="505"/>
        <v>-0.44119516617111659</v>
      </c>
      <c r="K865" s="23">
        <f t="shared" ca="1" si="505"/>
        <v>1.4665970459390207</v>
      </c>
      <c r="L865" s="23">
        <f t="shared" ca="1" si="505"/>
        <v>0.50528107783160503</v>
      </c>
      <c r="M865" s="23">
        <f t="shared" ca="1" si="505"/>
        <v>1.4580250217309296</v>
      </c>
      <c r="N865" s="23">
        <f ca="1">SQRT(Inputs!$B$38)*C865+SQRT(1-Inputs!$B$38)*_xlfn.NORM.S.INV(RAND())</f>
        <v>7.7112144836713414E-2</v>
      </c>
      <c r="O865" s="23">
        <f ca="1">SQRT(Inputs!$B$38)*D865+SQRT(1-Inputs!$B$38)*_xlfn.NORM.S.INV(RAND())</f>
        <v>-0.18864437008207929</v>
      </c>
      <c r="P865" s="23">
        <f ca="1">SQRT(Inputs!$B$38)*E865+SQRT(1-Inputs!$B$38)*_xlfn.NORM.S.INV(RAND())</f>
        <v>0.14290422085125859</v>
      </c>
      <c r="Q865" s="23">
        <f ca="1">SQRT(Inputs!$B$38)*F865+SQRT(1-Inputs!$B$38)*_xlfn.NORM.S.INV(RAND())</f>
        <v>0.45359894257857292</v>
      </c>
      <c r="R865" s="23">
        <f ca="1">SQRT(Inputs!$B$38)*G865+SQRT(1-Inputs!$B$38)*_xlfn.NORM.S.INV(RAND())</f>
        <v>-0.98838055350441034</v>
      </c>
      <c r="S865" s="23">
        <f ca="1">SQRT(Inputs!$B$38)*H865+SQRT(1-Inputs!$B$38)*_xlfn.NORM.S.INV(RAND())</f>
        <v>-1.4585132036481414</v>
      </c>
      <c r="T865" s="23">
        <f ca="1">SQRT(Inputs!$B$38)*I865+SQRT(1-Inputs!$B$38)*_xlfn.NORM.S.INV(RAND())</f>
        <v>-0.17754577213768807</v>
      </c>
      <c r="U865" s="23">
        <f ca="1">SQRT(Inputs!$B$38)*J865+SQRT(1-Inputs!$B$38)*_xlfn.NORM.S.INV(RAND())</f>
        <v>0.69525518727077262</v>
      </c>
      <c r="V865" s="23">
        <f ca="1">SQRT(Inputs!$B$38)*K865+SQRT(1-Inputs!$B$38)*_xlfn.NORM.S.INV(RAND())</f>
        <v>0.39818189299036105</v>
      </c>
      <c r="W865" s="23">
        <f ca="1">SQRT(Inputs!$B$38)*L865+SQRT(1-Inputs!$B$38)*_xlfn.NORM.S.INV(RAND())</f>
        <v>0.43933644714190162</v>
      </c>
      <c r="X865" s="23">
        <f ca="1">SQRT(Inputs!$B$38)*M865+SQRT(1-Inputs!$B$38)*_xlfn.NORM.S.INV(RAND())</f>
        <v>0.84802414285320005</v>
      </c>
      <c r="Y865" s="23">
        <f ca="1">SQRT(Inputs!$B$38)*C865+SQRT(1-Inputs!$B$38)*_xlfn.NORM.S.INV(RAND())</f>
        <v>-0.14780337007034822</v>
      </c>
      <c r="Z865" s="23">
        <f ca="1">SQRT(Inputs!$B$38)*D865+SQRT(1-Inputs!$B$38)*_xlfn.NORM.S.INV(RAND())</f>
        <v>-2.3305021221235038</v>
      </c>
      <c r="AA865" s="23">
        <f ca="1">SQRT(Inputs!$B$38)*E865+SQRT(1-Inputs!$B$38)*_xlfn.NORM.S.INV(RAND())</f>
        <v>-0.10409259110081437</v>
      </c>
      <c r="AB865" s="23">
        <f ca="1">SQRT(Inputs!$B$38)*F865+SQRT(1-Inputs!$B$38)*_xlfn.NORM.S.INV(RAND())</f>
        <v>0.85827428641364112</v>
      </c>
      <c r="AC865" s="23">
        <f ca="1">SQRT(Inputs!$B$38)*G865+SQRT(1-Inputs!$B$38)*_xlfn.NORM.S.INV(RAND())</f>
        <v>-0.51800303939608816</v>
      </c>
      <c r="AD865" s="23">
        <f ca="1">SQRT(Inputs!$B$38)*H865+SQRT(1-Inputs!$B$38)*_xlfn.NORM.S.INV(RAND())</f>
        <v>-0.55009025690639168</v>
      </c>
      <c r="AE865" s="23">
        <f ca="1">SQRT(Inputs!$B$38)*I865+SQRT(1-Inputs!$B$38)*_xlfn.NORM.S.INV(RAND())</f>
        <v>0.40716382234907111</v>
      </c>
      <c r="AF865" s="23">
        <f ca="1">SQRT(Inputs!$B$38)*J865+SQRT(1-Inputs!$B$38)*_xlfn.NORM.S.INV(RAND())</f>
        <v>0.41467801235572616</v>
      </c>
      <c r="AG865" s="23">
        <f ca="1">SQRT(Inputs!$B$38)*K865+SQRT(1-Inputs!$B$38)*_xlfn.NORM.S.INV(RAND())</f>
        <v>0.91286967954471365</v>
      </c>
      <c r="AH865" s="23">
        <f ca="1">SQRT(Inputs!$B$38)*L865+SQRT(1-Inputs!$B$38)*_xlfn.NORM.S.INV(RAND())</f>
        <v>-0.11312136696414765</v>
      </c>
      <c r="AI865" s="23">
        <f ca="1">SQRT(Inputs!$B$38)*M865+SQRT(1-Inputs!$B$38)*_xlfn.NORM.S.INV(RAND())</f>
        <v>-3.9085895970031315E-2</v>
      </c>
      <c r="AJ865" s="23">
        <f ca="1">SQRT(Inputs!$B$38)*C865+SQRT(1-Inputs!$B$38)*_xlfn.NORM.S.INV(RAND())</f>
        <v>-1.978196818270108E-2</v>
      </c>
      <c r="AK865" s="23">
        <f ca="1">SQRT(Inputs!$B$38)*D865+SQRT(1-Inputs!$B$38)*_xlfn.NORM.S.INV(RAND())</f>
        <v>-4.7847477156983009E-2</v>
      </c>
      <c r="AL865" s="23">
        <f ca="1">SQRT(Inputs!$B$38)*E865+SQRT(1-Inputs!$B$38)*_xlfn.NORM.S.INV(RAND())</f>
        <v>0.50193172071785086</v>
      </c>
      <c r="AM865" s="23">
        <f ca="1">SQRT(Inputs!$B$38)*F865+SQRT(1-Inputs!$B$38)*_xlfn.NORM.S.INV(RAND())</f>
        <v>0.59380906259075772</v>
      </c>
      <c r="AN865" s="23">
        <f ca="1">SQRT(Inputs!$B$38)*G865+SQRT(1-Inputs!$B$38)*_xlfn.NORM.S.INV(RAND())</f>
        <v>-1.4219295044045455</v>
      </c>
      <c r="AO865" s="23">
        <f ca="1">SQRT(Inputs!$B$38)*H865+SQRT(1-Inputs!$B$38)*_xlfn.NORM.S.INV(RAND())</f>
        <v>-0.18861463286194396</v>
      </c>
      <c r="AP865" s="23">
        <f ca="1">SQRT(Inputs!$B$38)*I865+SQRT(1-Inputs!$B$38)*_xlfn.NORM.S.INV(RAND())</f>
        <v>0.12923314869672597</v>
      </c>
      <c r="AQ865" s="23">
        <f ca="1">SQRT(Inputs!$B$38)*J865+SQRT(1-Inputs!$B$38)*_xlfn.NORM.S.INV(RAND())</f>
        <v>0.61951615326822851</v>
      </c>
      <c r="AR865" s="23">
        <f ca="1">SQRT(Inputs!$B$38)*K865+SQRT(1-Inputs!$B$38)*_xlfn.NORM.S.INV(RAND())</f>
        <v>0.75229414380273074</v>
      </c>
      <c r="AS865" s="23">
        <f ca="1">SQRT(Inputs!$B$38)*L865+SQRT(1-Inputs!$B$38)*_xlfn.NORM.S.INV(RAND())</f>
        <v>0.38025496362496175</v>
      </c>
      <c r="AT865" s="23">
        <f ca="1">SQRT(Inputs!$B$38)*M865+SQRT(1-Inputs!$B$38)*_xlfn.NORM.S.INV(RAND())</f>
        <v>1.6955390186531711</v>
      </c>
      <c r="AU865" s="15">
        <f ca="1">Inputs!$B$6*EXP($B$8-0.5*C$5^2+C$5*N865)</f>
        <v>5024.568186582339</v>
      </c>
      <c r="AV865" s="15">
        <f t="shared" ca="1" si="474"/>
        <v>5948.7769227183499</v>
      </c>
      <c r="AW865" s="15">
        <f t="shared" ca="1" si="475"/>
        <v>7394.6469235623081</v>
      </c>
      <c r="AX865" s="15">
        <f t="shared" ca="1" si="476"/>
        <v>9554.5143747486236</v>
      </c>
      <c r="AY865" s="15">
        <f t="shared" ca="1" si="477"/>
        <v>10403.634273396114</v>
      </c>
      <c r="AZ865" s="15">
        <f t="shared" ca="1" si="478"/>
        <v>10835.995492922437</v>
      </c>
      <c r="BA865" s="15">
        <f t="shared" ca="1" si="479"/>
        <v>13016.358111572017</v>
      </c>
      <c r="BB865" s="15">
        <f t="shared" ca="1" si="480"/>
        <v>17085.623206876138</v>
      </c>
      <c r="BC865" s="15">
        <f t="shared" ca="1" si="481"/>
        <v>21745.50116072092</v>
      </c>
      <c r="BD865" s="15">
        <f t="shared" ca="1" si="482"/>
        <v>27757.81459517037</v>
      </c>
      <c r="BE865" s="15">
        <f t="shared" ca="1" si="483"/>
        <v>36744.920170386715</v>
      </c>
      <c r="BF865" s="15">
        <f ca="1">Inputs!$B$13*EXP($B$9-0.5*C$6^2+C$6*Y865)</f>
        <v>13431.628686392889</v>
      </c>
      <c r="BG865" s="15">
        <f t="shared" ca="1" si="484"/>
        <v>10750.087037794807</v>
      </c>
      <c r="BH865" s="15">
        <f t="shared" ca="1" si="485"/>
        <v>12909.812210545997</v>
      </c>
      <c r="BI865" s="15">
        <f t="shared" ca="1" si="486"/>
        <v>18035.46065119651</v>
      </c>
      <c r="BJ865" s="15">
        <f t="shared" ca="1" si="487"/>
        <v>20519.501698490516</v>
      </c>
      <c r="BK865" s="15">
        <f t="shared" ca="1" si="488"/>
        <v>23366.650239733579</v>
      </c>
      <c r="BL865" s="15">
        <f t="shared" ca="1" si="489"/>
        <v>30258.29929765085</v>
      </c>
      <c r="BM865" s="15">
        <f t="shared" ca="1" si="490"/>
        <v>39160.217676194123</v>
      </c>
      <c r="BN865" s="15">
        <f t="shared" ca="1" si="491"/>
        <v>53729.825642885684</v>
      </c>
      <c r="BO865" s="15">
        <f t="shared" ca="1" si="492"/>
        <v>65245.415371852039</v>
      </c>
      <c r="BP865" s="15">
        <f t="shared" ca="1" si="493"/>
        <v>79950.055041264961</v>
      </c>
      <c r="BQ865" s="15">
        <f ca="1">Inputs!$B$20*EXP($B$10-0.5*C$7^2+C$7*AJ865)</f>
        <v>4259.5225862274656</v>
      </c>
      <c r="BR865" s="15">
        <f t="shared" ca="1" si="494"/>
        <v>5692.4640364325051</v>
      </c>
      <c r="BS865" s="15">
        <f t="shared" ca="1" si="495"/>
        <v>9003.9804020256743</v>
      </c>
      <c r="BT865" s="15">
        <f t="shared" ca="1" si="496"/>
        <v>14507.169226262615</v>
      </c>
      <c r="BU865" s="15">
        <f t="shared" ca="1" si="497"/>
        <v>14252.241845726321</v>
      </c>
      <c r="BV865" s="15">
        <f t="shared" ca="1" si="498"/>
        <v>19004.008762137008</v>
      </c>
      <c r="BW865" s="15">
        <f t="shared" ca="1" si="499"/>
        <v>27254.384084551362</v>
      </c>
      <c r="BX865" s="15">
        <f t="shared" ca="1" si="500"/>
        <v>43160.531960608372</v>
      </c>
      <c r="BY865" s="15">
        <f t="shared" ca="1" si="501"/>
        <v>69837.171384760295</v>
      </c>
      <c r="BZ865" s="15">
        <f t="shared" ca="1" si="502"/>
        <v>105086.38705362967</v>
      </c>
      <c r="CA865" s="15">
        <f t="shared" ca="1" si="503"/>
        <v>199517.63595772657</v>
      </c>
      <c r="CB865" s="15">
        <f ca="1">(AU865*DCF!C$10-DCF!C$5*MAX(AU865*DCF!C$10,0)-MAX(AU865-Inputs!$B$6,0)/Inputs!$B$10)*DCF!C$6</f>
        <v>1042.62988837682</v>
      </c>
      <c r="CC865" s="15">
        <f ca="1">(AV865*DCF!D$10-DCF!D$5*MAX(AV865*DCF!D$10,0)-MAX(AV865-AU865,0)/Inputs!$B$10)*DCF!D$6</f>
        <v>1224.6299612260127</v>
      </c>
      <c r="CD865" s="15">
        <f ca="1">(AW865*DCF!E$10-DCF!E$5*MAX(AW865*DCF!E$10,0)-MAX(AW865-AV865,0)/Inputs!$B$10)*DCF!E$6</f>
        <v>1381.6364616865035</v>
      </c>
      <c r="CE865" s="15">
        <f ca="1">(AX865*DCF!F$10-DCF!F$5*MAX(AX865*DCF!F$10,0)-MAX(AX865-AW865,0)/Inputs!$B$10)*DCF!F$6</f>
        <v>1636.3203939408299</v>
      </c>
      <c r="CF865" s="15">
        <f ca="1">(AY865*DCF!G$10-DCF!G$5*MAX(AY865*DCF!G$10,0)-MAX(AY865-AX865,0)/Inputs!$B$10)*DCF!G$6</f>
        <v>1980.3477108768739</v>
      </c>
      <c r="CG865" s="15">
        <f ca="1">(AZ865*DCF!H$10-DCF!H$5*MAX(AZ865*DCF!H$10,0)-MAX(AZ865-AY865,0)/Inputs!$B$10)*DCF!H$6</f>
        <v>2027.0428117881033</v>
      </c>
      <c r="CH865" s="15">
        <f ca="1">(BA865*DCF!I$10-DCF!I$5*MAX(BA865*DCF!I$10,0)-MAX(BA865-AZ865,0)/Inputs!$B$10)*DCF!I$6</f>
        <v>2019.957926333238</v>
      </c>
      <c r="CI865" s="15">
        <f ca="1">(BB865*DCF!J$10-DCF!J$5*MAX(BB865*DCF!J$10,0)-MAX(BB865-BA865,0)/Inputs!$B$10)*DCF!J$6</f>
        <v>2315.3025174004902</v>
      </c>
      <c r="CJ865" s="15">
        <f ca="1">(BC865*DCF!K$10-DCF!K$5*MAX(BC865*DCF!K$10,0)-MAX(BC865-BB865,0)/Inputs!$B$10)*DCF!K$6</f>
        <v>2848.3644749559617</v>
      </c>
      <c r="CK865" s="15">
        <f ca="1">(BD865*DCF!L$10-DCF!L$5*MAX(BD865*DCF!L$10,0)-MAX(BD865-BC865,0)/Inputs!$B$10)*DCF!L$6</f>
        <v>3408.9168077312138</v>
      </c>
      <c r="CL865" s="15">
        <f ca="1">(BE865*DCF!M$10-DCF!M$5*MAX(BE865*DCF!M$10,0)-MAX(BE865-BD865,0)/Inputs!$B$10)*DCF!M$6</f>
        <v>4111.577709201084</v>
      </c>
      <c r="CM865" s="15">
        <f ca="1">(BF865*DCF!C$28-DCF!C$5*MAX(BF865*DCF!C$28,0)-MAX(BF865-Inputs!$B$13,0)/Inputs!$B$17)*DCF!C$6</f>
        <v>3627.0443683329509</v>
      </c>
      <c r="CN865" s="15">
        <f ca="1">(BG865*DCF!D$28-DCF!D$5*MAX(BG865*DCF!D$28,0)-MAX(BG865-BF865,0)/Inputs!$B$17)*DCF!D$6</f>
        <v>3166.1485705995483</v>
      </c>
      <c r="CO865" s="15">
        <f ca="1">(BH865*DCF!E$28-DCF!E$5*MAX(BH865*DCF!E$28,0)-MAX(BH865-BG865,0)/Inputs!$B$17)*DCF!E$6</f>
        <v>3230.6365924651391</v>
      </c>
      <c r="CP865" s="15">
        <f ca="1">(BI865*DCF!F$28-DCF!F$5*MAX(BI865*DCF!F$28,0)-MAX(BI865-BH865,0)/Inputs!$B$17)*DCF!F$6</f>
        <v>3962.9471815368556</v>
      </c>
      <c r="CQ865" s="15">
        <f ca="1">(BJ865*DCF!G$28-DCF!G$5*MAX(BJ865*DCF!G$28,0)-MAX(BJ865-BI865,0)/Inputs!$B$17)*DCF!G$6</f>
        <v>4906.1492318585197</v>
      </c>
      <c r="CR865" s="15">
        <f ca="1">(BK865*DCF!H$28-DCF!H$5*MAX(BK865*DCF!H$28,0)-MAX(BK865-BJ865,0)/Inputs!$B$17)*DCF!H$6</f>
        <v>5336.463419975461</v>
      </c>
      <c r="CS865" s="15">
        <f ca="1">(BL865*DCF!I$28-DCF!I$5*MAX(BL865*DCF!I$28,0)-MAX(BL865-BK865,0)/Inputs!$B$17)*DCF!I$6</f>
        <v>6126.1680585950244</v>
      </c>
      <c r="CT865" s="15">
        <f ca="1">(BM865*DCF!J$28-DCF!J$5*MAX(BM865*DCF!J$28,0)-MAX(BM865-BL865,0)/Inputs!$B$17)*DCF!J$6</f>
        <v>7555.6578243095973</v>
      </c>
      <c r="CU865" s="15">
        <f ca="1">(BN865*DCF!K$28-DCF!K$5*MAX(BN865*DCF!K$28,0)-MAX(BN865-BM865,0)/Inputs!$B$17)*DCF!K$6</f>
        <v>9562.255378125863</v>
      </c>
      <c r="CV865" s="15">
        <f ca="1">(BO865*DCF!L$28-DCF!L$5*MAX(BO865*DCF!L$28,0)-MAX(BO865-BN865,0)/Inputs!$B$17)*DCF!L$6</f>
        <v>11714.821679791274</v>
      </c>
      <c r="CW865" s="15">
        <f ca="1">(BP865*DCF!M$28-DCF!M$5*MAX(BP865*DCF!M$28,0)-MAX(BP865-BO865,0)/Inputs!$B$17)*DCF!M$6</f>
        <v>13505.601089963729</v>
      </c>
      <c r="CX865" s="15">
        <f ca="1">(BQ865*DCF!C$46-DCF!C$5*MAX(BQ865*DCF!C$46,0)-MAX(BQ865-Inputs!$B$20,0)/Inputs!$B$24)*DCF!C$6</f>
        <v>-1472.6484431137173</v>
      </c>
      <c r="CY865" s="15">
        <f ca="1">(BR865*DCF!D$46-DCF!D$5*MAX(BR865*DCF!D$46,0)-MAX(BR865-BQ865,0)/Inputs!$B$24)*DCF!D$6</f>
        <v>-1582.9950833501875</v>
      </c>
      <c r="CZ865" s="15">
        <f ca="1">(BS865*DCF!E$46-DCF!E$5*MAX(BS865*DCF!E$46,0)-MAX(BS865-BR865,0)/Inputs!$B$24)*DCF!E$6</f>
        <v>-2370.0449463588284</v>
      </c>
      <c r="DA865" s="15">
        <f ca="1">(BT865*DCF!F$46-DCF!F$5*MAX(BT865*DCF!F$46,0)-MAX(BT865-BS865,0)/Inputs!$B$24)*DCF!F$6</f>
        <v>-3060.3888043513184</v>
      </c>
      <c r="DB865" s="15">
        <f ca="1">(BU865*DCF!G$46-DCF!G$5*MAX(BU865*DCF!G$46,0)-MAX(BU865-BT865,0)/Inputs!$B$24)*DCF!G$6</f>
        <v>-479.41725669863882</v>
      </c>
      <c r="DC865" s="15">
        <f ca="1">(BV865*DCF!H$46-DCF!H$5*MAX(BV865*DCF!H$46,0)-MAX(BV865-BU865,0)/Inputs!$B$24)*DCF!H$6</f>
        <v>-1476.5824547156785</v>
      </c>
      <c r="DD865" s="15">
        <f ca="1">(BW865*DCF!I$46-DCF!I$5*MAX(BW865*DCF!I$46,0)-MAX(BW865-BV865,0)/Inputs!$B$24)*DCF!I$6</f>
        <v>-1738.9130213333374</v>
      </c>
      <c r="DE865" s="15">
        <f ca="1">(BX865*DCF!J$46-DCF!J$5*MAX(BX865*DCF!J$46,0)-MAX(BX865-BW865,0)/Inputs!$B$24)*DCF!J$6</f>
        <v>-2407.5856195462447</v>
      </c>
      <c r="DF865" s="15">
        <f ca="1">(BY865*DCF!K$46-DCF!K$5*MAX(BY865*DCF!K$46,0)-MAX(BY865-BX865,0)/Inputs!$B$24)*DCF!K$6</f>
        <v>-2545.7339632713629</v>
      </c>
      <c r="DG865" s="15">
        <f ca="1">(BZ865*DCF!L$46-DCF!L$5*MAX(BZ865*DCF!L$46,0)-MAX(BZ865-BY865,0)/Inputs!$B$24)*DCF!L$6</f>
        <v>-712.87837943389991</v>
      </c>
      <c r="DH865" s="15">
        <f ca="1">(CA865*DCF!M$46-DCF!M$5*MAX(CA865*DCF!M$46,0)-MAX(CA865-BZ865,0)/Inputs!$B$24)*DCF!M$6</f>
        <v>-4100.0384770771343</v>
      </c>
      <c r="DI865" s="15">
        <f ca="1">SUM(CB865:CL865)+BE865*DCF!M$10*(1+Inputs!$B$30)*(1-Inputs!$B$33)*(1-Inputs!$B$30/Inputs!$B$31)/(Inputs!$B$29-Inputs!$B$30)*DCF!M$6</f>
        <v>126258.32539896973</v>
      </c>
      <c r="DJ865" s="15">
        <f ca="1">SUM(CM865:CW865)+BP865*DCF!M$28*(1+Inputs!$B$30)*(1-Inputs!$B$33)*(1-Inputs!$B$30/Inputs!$B$31)/(Inputs!$B$29-Inputs!$B$30)*DCF!M$6</f>
        <v>369363.3072753789</v>
      </c>
      <c r="DK865" s="15">
        <f ca="1">SUM(CX865:DH865)+CA865*DCF!M$46*(1+Inputs!$B$30)*(1-Inputs!$B$33)*(1-Inputs!$B$30/Inputs!$B$31)/(Inputs!$B$29-Inputs!$B$30)*DCF!M$6</f>
        <v>286530.67311627971</v>
      </c>
      <c r="DM865" s="15">
        <f ca="1">DI865+DJ865+DK865+Inputs!$B$34+Inputs!$B$36-Inputs!$B$35</f>
        <v>859003.30579062831</v>
      </c>
    </row>
    <row r="866" spans="1:117" x14ac:dyDescent="0.75">
      <c r="A866" s="11">
        <v>853</v>
      </c>
      <c r="C866" s="23">
        <f t="shared" ca="1" si="505"/>
        <v>-0.62903909833854843</v>
      </c>
      <c r="D866" s="23">
        <f t="shared" ca="1" si="505"/>
        <v>0.75920244896279254</v>
      </c>
      <c r="E866" s="23">
        <f t="shared" ca="1" si="505"/>
        <v>-0.28716072235134577</v>
      </c>
      <c r="F866" s="23">
        <f t="shared" ca="1" si="505"/>
        <v>-0.11751606252006827</v>
      </c>
      <c r="G866" s="23">
        <f t="shared" ca="1" si="505"/>
        <v>8.5542868728052002E-2</v>
      </c>
      <c r="H866" s="23">
        <f t="shared" ca="1" si="505"/>
        <v>-1.3715867446581689</v>
      </c>
      <c r="I866" s="23">
        <f t="shared" ca="1" si="505"/>
        <v>-0.9168637827545123</v>
      </c>
      <c r="J866" s="23">
        <f t="shared" ca="1" si="505"/>
        <v>1.5560840514414607</v>
      </c>
      <c r="K866" s="23">
        <f t="shared" ca="1" si="505"/>
        <v>-1.4925106725784818</v>
      </c>
      <c r="L866" s="23">
        <f t="shared" ca="1" si="505"/>
        <v>0.87471704928229699</v>
      </c>
      <c r="M866" s="23">
        <f t="shared" ca="1" si="505"/>
        <v>-0.71510727229928628</v>
      </c>
      <c r="N866" s="23">
        <f ca="1">SQRT(Inputs!$B$38)*C866+SQRT(1-Inputs!$B$38)*_xlfn.NORM.S.INV(RAND())</f>
        <v>0.16277212115623729</v>
      </c>
      <c r="O866" s="23">
        <f ca="1">SQRT(Inputs!$B$38)*D866+SQRT(1-Inputs!$B$38)*_xlfn.NORM.S.INV(RAND())</f>
        <v>1.0599479587962763</v>
      </c>
      <c r="P866" s="23">
        <f ca="1">SQRT(Inputs!$B$38)*E866+SQRT(1-Inputs!$B$38)*_xlfn.NORM.S.INV(RAND())</f>
        <v>0.75352276896310133</v>
      </c>
      <c r="Q866" s="23">
        <f ca="1">SQRT(Inputs!$B$38)*F866+SQRT(1-Inputs!$B$38)*_xlfn.NORM.S.INV(RAND())</f>
        <v>0.66407875967353969</v>
      </c>
      <c r="R866" s="23">
        <f ca="1">SQRT(Inputs!$B$38)*G866+SQRT(1-Inputs!$B$38)*_xlfn.NORM.S.INV(RAND())</f>
        <v>0.61099021604993875</v>
      </c>
      <c r="S866" s="23">
        <f ca="1">SQRT(Inputs!$B$38)*H866+SQRT(1-Inputs!$B$38)*_xlfn.NORM.S.INV(RAND())</f>
        <v>-1.4753918603106286</v>
      </c>
      <c r="T866" s="23">
        <f ca="1">SQRT(Inputs!$B$38)*I866+SQRT(1-Inputs!$B$38)*_xlfn.NORM.S.INV(RAND())</f>
        <v>-1.0134375597354555</v>
      </c>
      <c r="U866" s="23">
        <f ca="1">SQRT(Inputs!$B$38)*J866+SQRT(1-Inputs!$B$38)*_xlfn.NORM.S.INV(RAND())</f>
        <v>0.17469891554041983</v>
      </c>
      <c r="V866" s="23">
        <f ca="1">SQRT(Inputs!$B$38)*K866+SQRT(1-Inputs!$B$38)*_xlfn.NORM.S.INV(RAND())</f>
        <v>-1.2409901055428298</v>
      </c>
      <c r="W866" s="23">
        <f ca="1">SQRT(Inputs!$B$38)*L866+SQRT(1-Inputs!$B$38)*_xlfn.NORM.S.INV(RAND())</f>
        <v>5.3167720398189511E-2</v>
      </c>
      <c r="X866" s="23">
        <f ca="1">SQRT(Inputs!$B$38)*M866+SQRT(1-Inputs!$B$38)*_xlfn.NORM.S.INV(RAND())</f>
        <v>-0.54429367812966922</v>
      </c>
      <c r="Y866" s="23">
        <f ca="1">SQRT(Inputs!$B$38)*C866+SQRT(1-Inputs!$B$38)*_xlfn.NORM.S.INV(RAND())</f>
        <v>-1.093976100864634</v>
      </c>
      <c r="Z866" s="23">
        <f ca="1">SQRT(Inputs!$B$38)*D866+SQRT(1-Inputs!$B$38)*_xlfn.NORM.S.INV(RAND())</f>
        <v>0.41369456874447313</v>
      </c>
      <c r="AA866" s="23">
        <f ca="1">SQRT(Inputs!$B$38)*E866+SQRT(1-Inputs!$B$38)*_xlfn.NORM.S.INV(RAND())</f>
        <v>0.63249644074953237</v>
      </c>
      <c r="AB866" s="23">
        <f ca="1">SQRT(Inputs!$B$38)*F866+SQRT(1-Inputs!$B$38)*_xlfn.NORM.S.INV(RAND())</f>
        <v>9.6129076495084592E-2</v>
      </c>
      <c r="AC866" s="23">
        <f ca="1">SQRT(Inputs!$B$38)*G866+SQRT(1-Inputs!$B$38)*_xlfn.NORM.S.INV(RAND())</f>
        <v>-0.46587362424008505</v>
      </c>
      <c r="AD866" s="23">
        <f ca="1">SQRT(Inputs!$B$38)*H866+SQRT(1-Inputs!$B$38)*_xlfn.NORM.S.INV(RAND())</f>
        <v>-0.36188229589084386</v>
      </c>
      <c r="AE866" s="23">
        <f ca="1">SQRT(Inputs!$B$38)*I866+SQRT(1-Inputs!$B$38)*_xlfn.NORM.S.INV(RAND())</f>
        <v>2.6976301938086977E-2</v>
      </c>
      <c r="AF866" s="23">
        <f ca="1">SQRT(Inputs!$B$38)*J866+SQRT(1-Inputs!$B$38)*_xlfn.NORM.S.INV(RAND())</f>
        <v>2.1611180444560438</v>
      </c>
      <c r="AG866" s="23">
        <f ca="1">SQRT(Inputs!$B$38)*K866+SQRT(1-Inputs!$B$38)*_xlfn.NORM.S.INV(RAND())</f>
        <v>0.1369170877664323</v>
      </c>
      <c r="AH866" s="23">
        <f ca="1">SQRT(Inputs!$B$38)*L866+SQRT(1-Inputs!$B$38)*_xlfn.NORM.S.INV(RAND())</f>
        <v>0.64024555571840569</v>
      </c>
      <c r="AI866" s="23">
        <f ca="1">SQRT(Inputs!$B$38)*M866+SQRT(1-Inputs!$B$38)*_xlfn.NORM.S.INV(RAND())</f>
        <v>-0.21279364790182106</v>
      </c>
      <c r="AJ866" s="23">
        <f ca="1">SQRT(Inputs!$B$38)*C866+SQRT(1-Inputs!$B$38)*_xlfn.NORM.S.INV(RAND())</f>
        <v>-0.57890357556131522</v>
      </c>
      <c r="AK866" s="23">
        <f ca="1">SQRT(Inputs!$B$38)*D866+SQRT(1-Inputs!$B$38)*_xlfn.NORM.S.INV(RAND())</f>
        <v>0.32228788602902236</v>
      </c>
      <c r="AL866" s="23">
        <f ca="1">SQRT(Inputs!$B$38)*E866+SQRT(1-Inputs!$B$38)*_xlfn.NORM.S.INV(RAND())</f>
        <v>-0.20957644622481053</v>
      </c>
      <c r="AM866" s="23">
        <f ca="1">SQRT(Inputs!$B$38)*F866+SQRT(1-Inputs!$B$38)*_xlfn.NORM.S.INV(RAND())</f>
        <v>0.20654324789481618</v>
      </c>
      <c r="AN866" s="23">
        <f ca="1">SQRT(Inputs!$B$38)*G866+SQRT(1-Inputs!$B$38)*_xlfn.NORM.S.INV(RAND())</f>
        <v>0.85641981802250988</v>
      </c>
      <c r="AO866" s="23">
        <f ca="1">SQRT(Inputs!$B$38)*H866+SQRT(1-Inputs!$B$38)*_xlfn.NORM.S.INV(RAND())</f>
        <v>-1.5993761084047835</v>
      </c>
      <c r="AP866" s="23">
        <f ca="1">SQRT(Inputs!$B$38)*I866+SQRT(1-Inputs!$B$38)*_xlfn.NORM.S.INV(RAND())</f>
        <v>4.0068313247353049E-2</v>
      </c>
      <c r="AQ866" s="23">
        <f ca="1">SQRT(Inputs!$B$38)*J866+SQRT(1-Inputs!$B$38)*_xlfn.NORM.S.INV(RAND())</f>
        <v>0.83381028429641024</v>
      </c>
      <c r="AR866" s="23">
        <f ca="1">SQRT(Inputs!$B$38)*K866+SQRT(1-Inputs!$B$38)*_xlfn.NORM.S.INV(RAND())</f>
        <v>-0.36837754720679478</v>
      </c>
      <c r="AS866" s="23">
        <f ca="1">SQRT(Inputs!$B$38)*L866+SQRT(1-Inputs!$B$38)*_xlfn.NORM.S.INV(RAND())</f>
        <v>1.8857899945392107</v>
      </c>
      <c r="AT866" s="23">
        <f ca="1">SQRT(Inputs!$B$38)*M866+SQRT(1-Inputs!$B$38)*_xlfn.NORM.S.INV(RAND())</f>
        <v>-0.60270393744743866</v>
      </c>
      <c r="AU866" s="15">
        <f ca="1">Inputs!$B$6*EXP($B$8-0.5*C$5^2+C$5*N866)</f>
        <v>5094.7243392073642</v>
      </c>
      <c r="AV866" s="15">
        <f t="shared" ca="1" si="474"/>
        <v>7247.3415297233805</v>
      </c>
      <c r="AW866" s="15">
        <f t="shared" ca="1" si="475"/>
        <v>9782.2191657134299</v>
      </c>
      <c r="AX866" s="15">
        <f t="shared" ca="1" si="476"/>
        <v>12976.235194044088</v>
      </c>
      <c r="AY866" s="15">
        <f t="shared" ca="1" si="477"/>
        <v>17031.222698670335</v>
      </c>
      <c r="AZ866" s="15">
        <f t="shared" ca="1" si="478"/>
        <v>17706.077367872011</v>
      </c>
      <c r="BA866" s="15">
        <f t="shared" ca="1" si="479"/>
        <v>19487.186138893321</v>
      </c>
      <c r="BB866" s="15">
        <f t="shared" ca="1" si="480"/>
        <v>24279.521439033644</v>
      </c>
      <c r="BC866" s="15">
        <f t="shared" ca="1" si="481"/>
        <v>26379.143957789722</v>
      </c>
      <c r="BD866" s="15">
        <f t="shared" ca="1" si="482"/>
        <v>32478.050353330796</v>
      </c>
      <c r="BE866" s="15">
        <f t="shared" ca="1" si="483"/>
        <v>37872.843405197222</v>
      </c>
      <c r="BF866" s="15">
        <f ca="1">Inputs!$B$13*EXP($B$9-0.5*C$6^2+C$6*Y866)</f>
        <v>11134.358822381444</v>
      </c>
      <c r="BG866" s="15">
        <f t="shared" ca="1" si="484"/>
        <v>14621.539764931444</v>
      </c>
      <c r="BH866" s="15">
        <f t="shared" ca="1" si="485"/>
        <v>19840.758152740749</v>
      </c>
      <c r="BI866" s="15">
        <f t="shared" ca="1" si="486"/>
        <v>24650.113889644166</v>
      </c>
      <c r="BJ866" s="15">
        <f t="shared" ca="1" si="487"/>
        <v>28256.728982179895</v>
      </c>
      <c r="BK866" s="15">
        <f t="shared" ca="1" si="488"/>
        <v>33012.587999637122</v>
      </c>
      <c r="BL866" s="15">
        <f t="shared" ca="1" si="489"/>
        <v>40693.994328451561</v>
      </c>
      <c r="BM866" s="15">
        <f t="shared" ca="1" si="490"/>
        <v>65426.502745048871</v>
      </c>
      <c r="BN866" s="15">
        <f t="shared" ca="1" si="491"/>
        <v>81797.554678095359</v>
      </c>
      <c r="BO866" s="15">
        <f t="shared" ca="1" si="492"/>
        <v>108419.33260646091</v>
      </c>
      <c r="BP866" s="15">
        <f t="shared" ca="1" si="493"/>
        <v>130265.19125842933</v>
      </c>
      <c r="BQ866" s="15">
        <f ca="1">Inputs!$B$20*EXP($B$10-0.5*C$7^2+C$7*AJ866)</f>
        <v>3493.2981907199951</v>
      </c>
      <c r="BR866" s="15">
        <f t="shared" ca="1" si="494"/>
        <v>5250.7978650459481</v>
      </c>
      <c r="BS866" s="15">
        <f t="shared" ca="1" si="495"/>
        <v>6770.3742716417537</v>
      </c>
      <c r="BT866" s="15">
        <f t="shared" ca="1" si="496"/>
        <v>9854.6189122719115</v>
      </c>
      <c r="BU866" s="15">
        <f t="shared" ca="1" si="497"/>
        <v>16802.091922211621</v>
      </c>
      <c r="BV866" s="15">
        <f t="shared" ca="1" si="498"/>
        <v>16303.773862870641</v>
      </c>
      <c r="BW866" s="15">
        <f t="shared" ca="1" si="499"/>
        <v>22944.755324201389</v>
      </c>
      <c r="BX866" s="15">
        <f t="shared" ca="1" si="500"/>
        <v>37930.740837383084</v>
      </c>
      <c r="BY866" s="15">
        <f t="shared" ca="1" si="501"/>
        <v>49530.549019833918</v>
      </c>
      <c r="BZ866" s="15">
        <f t="shared" ca="1" si="502"/>
        <v>98295.104532872298</v>
      </c>
      <c r="CA866" s="15">
        <f t="shared" ca="1" si="503"/>
        <v>124051.21743064075</v>
      </c>
      <c r="CB866" s="15">
        <f ca="1">(AU866*DCF!C$10-DCF!C$5*MAX(AU866*DCF!C$10,0)-MAX(AU866-Inputs!$B$6,0)/Inputs!$B$10)*DCF!C$6</f>
        <v>1042.1296625039133</v>
      </c>
      <c r="CC866" s="15">
        <f ca="1">(AV866*DCF!D$10-DCF!D$5*MAX(AV866*DCF!D$10,0)-MAX(AV866-AU866,0)/Inputs!$B$10)*DCF!D$6</f>
        <v>1241.6310348296277</v>
      </c>
      <c r="CD866" s="15">
        <f ca="1">(AW866*DCF!E$10-DCF!E$5*MAX(AW866*DCF!E$10,0)-MAX(AW866-AV866,0)/Inputs!$B$10)*DCF!E$6</f>
        <v>1687.5992683801205</v>
      </c>
      <c r="CE866" s="15">
        <f ca="1">(AX866*DCF!F$10-DCF!F$5*MAX(AX866*DCF!F$10,0)-MAX(AX866-AW866,0)/Inputs!$B$10)*DCF!F$6</f>
        <v>2168.0959163004482</v>
      </c>
      <c r="CF866" s="15">
        <f ca="1">(AY866*DCF!G$10-DCF!G$5*MAX(AY866*DCF!G$10,0)-MAX(AY866-AX866,0)/Inputs!$B$10)*DCF!G$6</f>
        <v>2729.6718701448767</v>
      </c>
      <c r="CG866" s="15">
        <f ca="1">(AZ866*DCF!H$10-DCF!H$5*MAX(AZ866*DCF!H$10,0)-MAX(AZ866-AY866,0)/Inputs!$B$10)*DCF!H$6</f>
        <v>3317.8150763354515</v>
      </c>
      <c r="CH866" s="15">
        <f ca="1">(BA866*DCF!I$10-DCF!I$5*MAX(BA866*DCF!I$10,0)-MAX(BA866-AZ866,0)/Inputs!$B$10)*DCF!I$6</f>
        <v>3267.433769998489</v>
      </c>
      <c r="CI866" s="15">
        <f ca="1">(BB866*DCF!J$10-DCF!J$5*MAX(BB866*DCF!J$10,0)-MAX(BB866-BA866,0)/Inputs!$B$10)*DCF!J$6</f>
        <v>3440.2227719136176</v>
      </c>
      <c r="CJ866" s="15">
        <f ca="1">(BC866*DCF!K$10-DCF!K$5*MAX(BC866*DCF!K$10,0)-MAX(BC866-BB866,0)/Inputs!$B$10)*DCF!K$6</f>
        <v>3952.7033352178019</v>
      </c>
      <c r="CK866" s="15">
        <f ca="1">(BD866*DCF!L$10-DCF!L$5*MAX(BD866*DCF!L$10,0)-MAX(BD866-BC866,0)/Inputs!$B$10)*DCF!L$6</f>
        <v>4109.6202479796575</v>
      </c>
      <c r="CL866" s="15">
        <f ca="1">(BE866*DCF!M$10-DCF!M$5*MAX(BE866*DCF!M$10,0)-MAX(BE866-BD866,0)/Inputs!$B$10)*DCF!M$6</f>
        <v>4699.8823806842638</v>
      </c>
      <c r="CM866" s="15">
        <f ca="1">(BF866*DCF!C$28-DCF!C$5*MAX(BF866*DCF!C$28,0)-MAX(BF866-Inputs!$B$13,0)/Inputs!$B$17)*DCF!C$6</f>
        <v>3398.1332920405257</v>
      </c>
      <c r="CN866" s="15">
        <f ca="1">(BG866*DCF!D$28-DCF!D$5*MAX(BG866*DCF!D$28,0)-MAX(BG866-BF866,0)/Inputs!$B$17)*DCF!D$6</f>
        <v>3562.4051082147871</v>
      </c>
      <c r="CO866" s="15">
        <f ca="1">(BH866*DCF!E$28-DCF!E$5*MAX(BH866*DCF!E$28,0)-MAX(BH866-BG866,0)/Inputs!$B$17)*DCF!E$6</f>
        <v>4590.6198993616626</v>
      </c>
      <c r="CP866" s="15">
        <f ca="1">(BI866*DCF!F$28-DCF!F$5*MAX(BI866*DCF!F$28,0)-MAX(BI866-BH866,0)/Inputs!$B$17)*DCF!F$6</f>
        <v>5816.2373862088052</v>
      </c>
      <c r="CQ866" s="15">
        <f ca="1">(BJ866*DCF!G$28-DCF!G$5*MAX(BJ866*DCF!G$28,0)-MAX(BJ866-BI866,0)/Inputs!$B$17)*DCF!G$6</f>
        <v>6724.8256880538038</v>
      </c>
      <c r="CR866" s="15">
        <f ca="1">(BK866*DCF!H$28-DCF!H$5*MAX(BK866*DCF!H$28,0)-MAX(BK866-BJ866,0)/Inputs!$B$17)*DCF!H$6</f>
        <v>7425.450206198796</v>
      </c>
      <c r="CS866" s="15">
        <f ca="1">(BL866*DCF!I$28-DCF!I$5*MAX(BL866*DCF!I$28,0)-MAX(BL866-BK866,0)/Inputs!$B$17)*DCF!I$6</f>
        <v>8466.7990591735652</v>
      </c>
      <c r="CT866" s="15">
        <f ca="1">(BM866*DCF!J$28-DCF!J$5*MAX(BM866*DCF!J$28,0)-MAX(BM866-BL866,0)/Inputs!$B$17)*DCF!J$6</f>
        <v>11316.213006213477</v>
      </c>
      <c r="CU866" s="15">
        <f ca="1">(BN866*DCF!K$28-DCF!K$5*MAX(BN866*DCF!K$28,0)-MAX(BN866-BM866,0)/Inputs!$B$17)*DCF!K$6</f>
        <v>15269.03624793016</v>
      </c>
      <c r="CV866" s="15">
        <f ca="1">(BO866*DCF!L$28-DCF!L$5*MAX(BO866*DCF!L$28,0)-MAX(BO866-BN866,0)/Inputs!$B$17)*DCF!L$6</f>
        <v>18619.633999047535</v>
      </c>
      <c r="CW866" s="15">
        <f ca="1">(BP866*DCF!M$28-DCF!M$5*MAX(BP866*DCF!M$28,0)-MAX(BP866-BO866,0)/Inputs!$B$17)*DCF!M$6</f>
        <v>22225.965041150521</v>
      </c>
      <c r="CX866" s="15">
        <f ca="1">(BQ866*DCF!C$46-DCF!C$5*MAX(BQ866*DCF!C$46,0)-MAX(BQ866-Inputs!$B$20,0)/Inputs!$B$24)*DCF!C$6</f>
        <v>-941.77703745034296</v>
      </c>
      <c r="CY866" s="15">
        <f ca="1">(BR866*DCF!D$46-DCF!D$5*MAX(BR866*DCF!D$46,0)-MAX(BR866-BQ866,0)/Inputs!$B$24)*DCF!D$6</f>
        <v>-1646.0992678372947</v>
      </c>
      <c r="CZ866" s="15">
        <f ca="1">(BS866*DCF!E$46-DCF!E$5*MAX(BS866*DCF!E$46,0)-MAX(BS866-BR866,0)/Inputs!$B$24)*DCF!E$6</f>
        <v>-1399.5837319309226</v>
      </c>
      <c r="DA866" s="15">
        <f ca="1">(BT866*DCF!F$46-DCF!F$5*MAX(BT866*DCF!F$46,0)-MAX(BT866-BS866,0)/Inputs!$B$24)*DCF!F$6</f>
        <v>-1840.7466289093979</v>
      </c>
      <c r="DB866" s="15">
        <f ca="1">(BU866*DCF!G$46-DCF!G$5*MAX(BU866*DCF!G$46,0)-MAX(BU866-BT866,0)/Inputs!$B$24)*DCF!G$6</f>
        <v>-2902.1818306205182</v>
      </c>
      <c r="DC866" s="15">
        <f ca="1">(BV866*DCF!H$46-DCF!H$5*MAX(BV866*DCF!H$46,0)-MAX(BV866-BU866,0)/Inputs!$B$24)*DCF!H$6</f>
        <v>0</v>
      </c>
      <c r="DD866" s="15">
        <f ca="1">(BW866*DCF!I$46-DCF!I$5*MAX(BW866*DCF!I$46,0)-MAX(BW866-BV866,0)/Inputs!$B$24)*DCF!I$6</f>
        <v>-1376.4508506059137</v>
      </c>
      <c r="DE866" s="15">
        <f ca="1">(BX866*DCF!J$46-DCF!J$5*MAX(BX866*DCF!J$46,0)-MAX(BX866-BW866,0)/Inputs!$B$24)*DCF!J$6</f>
        <v>-2382.9488655042824</v>
      </c>
      <c r="DF866" s="15">
        <f ca="1">(BY866*DCF!K$46-DCF!K$5*MAX(BY866*DCF!K$46,0)-MAX(BY866-BX866,0)/Inputs!$B$24)*DCF!K$6</f>
        <v>-12.293916168001195</v>
      </c>
      <c r="DG866" s="15">
        <f ca="1">(BZ866*DCF!L$46-DCF!L$5*MAX(BZ866*DCF!L$46,0)-MAX(BZ866-BY866,0)/Inputs!$B$24)*DCF!L$6</f>
        <v>-4240.8948601143647</v>
      </c>
      <c r="DH866" s="15">
        <f ca="1">(CA866*DCF!M$46-DCF!M$5*MAX(CA866*DCF!M$46,0)-MAX(CA866-BZ866,0)/Inputs!$B$24)*DCF!M$6</f>
        <v>4340.6534270266939</v>
      </c>
      <c r="DI866" s="15">
        <f ca="1">SUM(CB866:CL866)+BE866*DCF!M$10*(1+Inputs!$B$30)*(1-Inputs!$B$33)*(1-Inputs!$B$30/Inputs!$B$31)/(Inputs!$B$29-Inputs!$B$30)*DCF!M$6</f>
        <v>137057.42934745923</v>
      </c>
      <c r="DJ866" s="15">
        <f ca="1">SUM(CM866:CW866)+BP866*DCF!M$28*(1+Inputs!$B$30)*(1-Inputs!$B$33)*(1-Inputs!$B$30/Inputs!$B$31)/(Inputs!$B$29-Inputs!$B$30)*DCF!M$6</f>
        <v>590788.31873497157</v>
      </c>
      <c r="DK866" s="15">
        <f ca="1">SUM(CX866:DH866)+CA866*DCF!M$46*(1+Inputs!$B$30)*(1-Inputs!$B$33)*(1-Inputs!$B$30/Inputs!$B$31)/(Inputs!$B$29-Inputs!$B$30)*DCF!M$6</f>
        <v>179395.553391775</v>
      </c>
      <c r="DM866" s="15">
        <f ca="1">DI866+DJ866+DK866+Inputs!$B$34+Inputs!$B$36-Inputs!$B$35</f>
        <v>984092.3014742058</v>
      </c>
    </row>
    <row r="867" spans="1:117" x14ac:dyDescent="0.75">
      <c r="A867" s="11">
        <v>854</v>
      </c>
      <c r="C867" s="23">
        <f t="shared" ca="1" si="505"/>
        <v>0.41175011735658679</v>
      </c>
      <c r="D867" s="23">
        <f t="shared" ca="1" si="505"/>
        <v>-0.87385961291126923</v>
      </c>
      <c r="E867" s="23">
        <f t="shared" ca="1" si="505"/>
        <v>-0.1347635473822755</v>
      </c>
      <c r="F867" s="23">
        <f t="shared" ca="1" si="505"/>
        <v>0.65659095734230244</v>
      </c>
      <c r="G867" s="23">
        <f t="shared" ca="1" si="505"/>
        <v>-1.6427438638138845</v>
      </c>
      <c r="H867" s="23">
        <f t="shared" ca="1" si="505"/>
        <v>0.76307338542216907</v>
      </c>
      <c r="I867" s="23">
        <f t="shared" ca="1" si="505"/>
        <v>2.2283717298333792</v>
      </c>
      <c r="J867" s="23">
        <f t="shared" ca="1" si="505"/>
        <v>1.2634220079656333</v>
      </c>
      <c r="K867" s="23">
        <f t="shared" ca="1" si="505"/>
        <v>-0.21009454590634769</v>
      </c>
      <c r="L867" s="23">
        <f t="shared" ca="1" si="505"/>
        <v>-2.3017028706749527</v>
      </c>
      <c r="M867" s="23">
        <f t="shared" ca="1" si="505"/>
        <v>-0.68163806063885757</v>
      </c>
      <c r="N867" s="23">
        <f ca="1">SQRT(Inputs!$B$38)*C867+SQRT(1-Inputs!$B$38)*_xlfn.NORM.S.INV(RAND())</f>
        <v>-1.2307292257883835</v>
      </c>
      <c r="O867" s="23">
        <f ca="1">SQRT(Inputs!$B$38)*D867+SQRT(1-Inputs!$B$38)*_xlfn.NORM.S.INV(RAND())</f>
        <v>-0.52300289183844473</v>
      </c>
      <c r="P867" s="23">
        <f ca="1">SQRT(Inputs!$B$38)*E867+SQRT(1-Inputs!$B$38)*_xlfn.NORM.S.INV(RAND())</f>
        <v>-0.14200314704311451</v>
      </c>
      <c r="Q867" s="23">
        <f ca="1">SQRT(Inputs!$B$38)*F867+SQRT(1-Inputs!$B$38)*_xlfn.NORM.S.INV(RAND())</f>
        <v>1.1815059408259867</v>
      </c>
      <c r="R867" s="23">
        <f ca="1">SQRT(Inputs!$B$38)*G867+SQRT(1-Inputs!$B$38)*_xlfn.NORM.S.INV(RAND())</f>
        <v>-1.5624395597134422</v>
      </c>
      <c r="S867" s="23">
        <f ca="1">SQRT(Inputs!$B$38)*H867+SQRT(1-Inputs!$B$38)*_xlfn.NORM.S.INV(RAND())</f>
        <v>-0.29572864553641454</v>
      </c>
      <c r="T867" s="23">
        <f ca="1">SQRT(Inputs!$B$38)*I867+SQRT(1-Inputs!$B$38)*_xlfn.NORM.S.INV(RAND())</f>
        <v>1.9007689728503643</v>
      </c>
      <c r="U867" s="23">
        <f ca="1">SQRT(Inputs!$B$38)*J867+SQRT(1-Inputs!$B$38)*_xlfn.NORM.S.INV(RAND())</f>
        <v>-0.95559932825511662</v>
      </c>
      <c r="V867" s="23">
        <f ca="1">SQRT(Inputs!$B$38)*K867+SQRT(1-Inputs!$B$38)*_xlfn.NORM.S.INV(RAND())</f>
        <v>0.2643477281590505</v>
      </c>
      <c r="W867" s="23">
        <f ca="1">SQRT(Inputs!$B$38)*L867+SQRT(1-Inputs!$B$38)*_xlfn.NORM.S.INV(RAND())</f>
        <v>-0.91770844956106656</v>
      </c>
      <c r="X867" s="23">
        <f ca="1">SQRT(Inputs!$B$38)*M867+SQRT(1-Inputs!$B$38)*_xlfn.NORM.S.INV(RAND())</f>
        <v>-1.0846858899713845</v>
      </c>
      <c r="Y867" s="23">
        <f ca="1">SQRT(Inputs!$B$38)*C867+SQRT(1-Inputs!$B$38)*_xlfn.NORM.S.INV(RAND())</f>
        <v>0.64679464440994638</v>
      </c>
      <c r="Z867" s="23">
        <f ca="1">SQRT(Inputs!$B$38)*D867+SQRT(1-Inputs!$B$38)*_xlfn.NORM.S.INV(RAND())</f>
        <v>0.15878798413369011</v>
      </c>
      <c r="AA867" s="23">
        <f ca="1">SQRT(Inputs!$B$38)*E867+SQRT(1-Inputs!$B$38)*_xlfn.NORM.S.INV(RAND())</f>
        <v>-0.84552394446458223</v>
      </c>
      <c r="AB867" s="23">
        <f ca="1">SQRT(Inputs!$B$38)*F867+SQRT(1-Inputs!$B$38)*_xlfn.NORM.S.INV(RAND())</f>
        <v>0.3439841572786464</v>
      </c>
      <c r="AC867" s="23">
        <f ca="1">SQRT(Inputs!$B$38)*G867+SQRT(1-Inputs!$B$38)*_xlfn.NORM.S.INV(RAND())</f>
        <v>-1.6844587967253528</v>
      </c>
      <c r="AD867" s="23">
        <f ca="1">SQRT(Inputs!$B$38)*H867+SQRT(1-Inputs!$B$38)*_xlfn.NORM.S.INV(RAND())</f>
        <v>1.8573746626735521</v>
      </c>
      <c r="AE867" s="23">
        <f ca="1">SQRT(Inputs!$B$38)*I867+SQRT(1-Inputs!$B$38)*_xlfn.NORM.S.INV(RAND())</f>
        <v>1.3762900288346311</v>
      </c>
      <c r="AF867" s="23">
        <f ca="1">SQRT(Inputs!$B$38)*J867+SQRT(1-Inputs!$B$38)*_xlfn.NORM.S.INV(RAND())</f>
        <v>2.121331903701829</v>
      </c>
      <c r="AG867" s="23">
        <f ca="1">SQRT(Inputs!$B$38)*K867+SQRT(1-Inputs!$B$38)*_xlfn.NORM.S.INV(RAND())</f>
        <v>-1.2955585348580698</v>
      </c>
      <c r="AH867" s="23">
        <f ca="1">SQRT(Inputs!$B$38)*L867+SQRT(1-Inputs!$B$38)*_xlfn.NORM.S.INV(RAND())</f>
        <v>-1.7320521954225923</v>
      </c>
      <c r="AI867" s="23">
        <f ca="1">SQRT(Inputs!$B$38)*M867+SQRT(1-Inputs!$B$38)*_xlfn.NORM.S.INV(RAND())</f>
        <v>3.8556541940586886E-2</v>
      </c>
      <c r="AJ867" s="23">
        <f ca="1">SQRT(Inputs!$B$38)*C867+SQRT(1-Inputs!$B$38)*_xlfn.NORM.S.INV(RAND())</f>
        <v>2.1628916580782809E-2</v>
      </c>
      <c r="AK867" s="23">
        <f ca="1">SQRT(Inputs!$B$38)*D867+SQRT(1-Inputs!$B$38)*_xlfn.NORM.S.INV(RAND())</f>
        <v>3.9891778800512201E-2</v>
      </c>
      <c r="AL867" s="23">
        <f ca="1">SQRT(Inputs!$B$38)*E867+SQRT(1-Inputs!$B$38)*_xlfn.NORM.S.INV(RAND())</f>
        <v>-0.13955194970444676</v>
      </c>
      <c r="AM867" s="23">
        <f ca="1">SQRT(Inputs!$B$38)*F867+SQRT(1-Inputs!$B$38)*_xlfn.NORM.S.INV(RAND())</f>
        <v>0.35438806620846158</v>
      </c>
      <c r="AN867" s="23">
        <f ca="1">SQRT(Inputs!$B$38)*G867+SQRT(1-Inputs!$B$38)*_xlfn.NORM.S.INV(RAND())</f>
        <v>-1.6778906355640761</v>
      </c>
      <c r="AO867" s="23">
        <f ca="1">SQRT(Inputs!$B$38)*H867+SQRT(1-Inputs!$B$38)*_xlfn.NORM.S.INV(RAND())</f>
        <v>-0.12367830896479504</v>
      </c>
      <c r="AP867" s="23">
        <f ca="1">SQRT(Inputs!$B$38)*I867+SQRT(1-Inputs!$B$38)*_xlfn.NORM.S.INV(RAND())</f>
        <v>1.7160115936386693</v>
      </c>
      <c r="AQ867" s="23">
        <f ca="1">SQRT(Inputs!$B$38)*J867+SQRT(1-Inputs!$B$38)*_xlfn.NORM.S.INV(RAND())</f>
        <v>0.46690679822244341</v>
      </c>
      <c r="AR867" s="23">
        <f ca="1">SQRT(Inputs!$B$38)*K867+SQRT(1-Inputs!$B$38)*_xlfn.NORM.S.INV(RAND())</f>
        <v>0.26960684899483367</v>
      </c>
      <c r="AS867" s="23">
        <f ca="1">SQRT(Inputs!$B$38)*L867+SQRT(1-Inputs!$B$38)*_xlfn.NORM.S.INV(RAND())</f>
        <v>-0.84107843015747519</v>
      </c>
      <c r="AT867" s="23">
        <f ca="1">SQRT(Inputs!$B$38)*M867+SQRT(1-Inputs!$B$38)*_xlfn.NORM.S.INV(RAND())</f>
        <v>6.0784045001716414E-2</v>
      </c>
      <c r="AU867" s="15">
        <f ca="1">Inputs!$B$6*EXP($B$8-0.5*C$5^2+C$5*N867)</f>
        <v>4065.9003734466414</v>
      </c>
      <c r="AV867" s="15">
        <f t="shared" ca="1" si="474"/>
        <v>4582.8447549040511</v>
      </c>
      <c r="AW867" s="15">
        <f t="shared" ca="1" si="475"/>
        <v>5481.9561779410642</v>
      </c>
      <c r="AX867" s="15">
        <f t="shared" ca="1" si="476"/>
        <v>7757.4908366684958</v>
      </c>
      <c r="AY867" s="15">
        <f t="shared" ca="1" si="477"/>
        <v>7899.1661814528552</v>
      </c>
      <c r="AZ867" s="15">
        <f t="shared" ca="1" si="478"/>
        <v>9351.3496790020163</v>
      </c>
      <c r="BA867" s="15">
        <f t="shared" ca="1" si="479"/>
        <v>13962.425773281739</v>
      </c>
      <c r="BB867" s="15">
        <f t="shared" ca="1" si="480"/>
        <v>15533.543589503754</v>
      </c>
      <c r="BC867" s="15">
        <f t="shared" ca="1" si="481"/>
        <v>19516.34505334928</v>
      </c>
      <c r="BD867" s="15">
        <f t="shared" ca="1" si="482"/>
        <v>21942.68089898791</v>
      </c>
      <c r="BE867" s="15">
        <f t="shared" ca="1" si="483"/>
        <v>24358.585662781927</v>
      </c>
      <c r="BF867" s="15">
        <f ca="1">Inputs!$B$13*EXP($B$9-0.5*C$6^2+C$6*Y867)</f>
        <v>15723.234087221419</v>
      </c>
      <c r="BG867" s="15">
        <f t="shared" ca="1" si="484"/>
        <v>19719.43326931851</v>
      </c>
      <c r="BH867" s="15">
        <f t="shared" ca="1" si="485"/>
        <v>20940.949404273077</v>
      </c>
      <c r="BI867" s="15">
        <f t="shared" ca="1" si="486"/>
        <v>27028.705665755198</v>
      </c>
      <c r="BJ867" s="15">
        <f t="shared" ca="1" si="487"/>
        <v>25992.186339775086</v>
      </c>
      <c r="BK867" s="15">
        <f t="shared" ca="1" si="488"/>
        <v>41078.721623222984</v>
      </c>
      <c r="BL867" s="15">
        <f t="shared" ca="1" si="489"/>
        <v>60312.634978193375</v>
      </c>
      <c r="BM867" s="15">
        <f t="shared" ca="1" si="490"/>
        <v>96490.636839736981</v>
      </c>
      <c r="BN867" s="15">
        <f t="shared" ca="1" si="491"/>
        <v>101606.13839514409</v>
      </c>
      <c r="BO867" s="15">
        <f t="shared" ca="1" si="492"/>
        <v>102217.87594182587</v>
      </c>
      <c r="BP867" s="15">
        <f t="shared" ca="1" si="493"/>
        <v>126361.83873748565</v>
      </c>
      <c r="BQ867" s="15">
        <f ca="1">Inputs!$B$20*EXP($B$10-0.5*C$7^2+C$7*AJ867)</f>
        <v>4322.5469875447643</v>
      </c>
      <c r="BR867" s="15">
        <f t="shared" ca="1" si="494"/>
        <v>5939.9169932318009</v>
      </c>
      <c r="BS867" s="15">
        <f t="shared" ca="1" si="495"/>
        <v>7814.5136423207068</v>
      </c>
      <c r="BT867" s="15">
        <f t="shared" ca="1" si="496"/>
        <v>11824.233260375067</v>
      </c>
      <c r="BU867" s="15">
        <f t="shared" ca="1" si="497"/>
        <v>10918.815271195013</v>
      </c>
      <c r="BV867" s="15">
        <f t="shared" ca="1" si="498"/>
        <v>14773.76924714264</v>
      </c>
      <c r="BW867" s="15">
        <f t="shared" ca="1" si="499"/>
        <v>29643.953077871516</v>
      </c>
      <c r="BX867" s="15">
        <f t="shared" ca="1" si="500"/>
        <v>45530.207521867327</v>
      </c>
      <c r="BY867" s="15">
        <f t="shared" ca="1" si="501"/>
        <v>67172.634403433214</v>
      </c>
      <c r="BZ867" s="15">
        <f t="shared" ca="1" si="502"/>
        <v>80750.155725008648</v>
      </c>
      <c r="CA867" s="15">
        <f t="shared" ca="1" si="503"/>
        <v>114661.29577660092</v>
      </c>
      <c r="CB867" s="15">
        <f ca="1">(AU867*DCF!C$10-DCF!C$5*MAX(AU867*DCF!C$10,0)-MAX(AU867-Inputs!$B$6,0)/Inputs!$B$10)*DCF!C$6</f>
        <v>1044.1602795168162</v>
      </c>
      <c r="CC867" s="15">
        <f ca="1">(AV867*DCF!D$10-DCF!D$5*MAX(AV867*DCF!D$10,0)-MAX(AV867-AU867,0)/Inputs!$B$10)*DCF!D$6</f>
        <v>990.99400323097552</v>
      </c>
      <c r="CD867" s="15">
        <f ca="1">(AW867*DCF!E$10-DCF!E$5*MAX(AW867*DCF!E$10,0)-MAX(AW867-AV867,0)/Inputs!$B$10)*DCF!E$6</f>
        <v>1063.1792899086354</v>
      </c>
      <c r="CE867" s="15">
        <f ca="1">(AX867*DCF!F$10-DCF!F$5*MAX(AX867*DCF!F$10,0)-MAX(AX867-AW867,0)/Inputs!$B$10)*DCF!F$6</f>
        <v>1219.9655413013122</v>
      </c>
      <c r="CF867" s="15">
        <f ca="1">(AY867*DCF!G$10-DCF!G$5*MAX(AY867*DCF!G$10,0)-MAX(AY867-AX867,0)/Inputs!$B$10)*DCF!G$6</f>
        <v>1600.3105535529119</v>
      </c>
      <c r="CG867" s="15">
        <f ca="1">(AZ867*DCF!H$10-DCF!H$5*MAX(AZ867*DCF!H$10,0)-MAX(AZ867-AY867,0)/Inputs!$B$10)*DCF!H$6</f>
        <v>1557.7100339110636</v>
      </c>
      <c r="CH867" s="15">
        <f ca="1">(BA867*DCF!I$10-DCF!I$5*MAX(BA867*DCF!I$10,0)-MAX(BA867-AZ867,0)/Inputs!$B$10)*DCF!I$6</f>
        <v>1794.047800971234</v>
      </c>
      <c r="CI867" s="15">
        <f ca="1">(BB867*DCF!J$10-DCF!J$5*MAX(BB867*DCF!J$10,0)-MAX(BB867-BA867,0)/Inputs!$B$10)*DCF!J$6</f>
        <v>2427.5151077133573</v>
      </c>
      <c r="CJ867" s="15">
        <f ca="1">(BC867*DCF!K$10-DCF!K$5*MAX(BC867*DCF!K$10,0)-MAX(BC867-BB867,0)/Inputs!$B$10)*DCF!K$6</f>
        <v>2584.2865437242149</v>
      </c>
      <c r="CK867" s="15">
        <f ca="1">(BD867*DCF!L$10-DCF!L$5*MAX(BD867*DCF!L$10,0)-MAX(BD867-BC867,0)/Inputs!$B$10)*DCF!L$6</f>
        <v>2995.6090302277503</v>
      </c>
      <c r="CL867" s="15">
        <f ca="1">(BE867*DCF!M$10-DCF!M$5*MAX(BE867*DCF!M$10,0)-MAX(BE867-BD867,0)/Inputs!$B$10)*DCF!M$6</f>
        <v>3148.7058543458488</v>
      </c>
      <c r="CM867" s="15">
        <f ca="1">(BF867*DCF!C$28-DCF!C$5*MAX(BF867*DCF!C$28,0)-MAX(BF867-Inputs!$B$13,0)/Inputs!$B$17)*DCF!C$6</f>
        <v>3797.1881854310941</v>
      </c>
      <c r="CN867" s="15">
        <f ca="1">(BG867*DCF!D$28-DCF!D$5*MAX(BG867*DCF!D$28,0)-MAX(BG867-BF867,0)/Inputs!$B$17)*DCF!D$6</f>
        <v>4955.255393316017</v>
      </c>
      <c r="CO867" s="15">
        <f ca="1">(BH867*DCF!E$28-DCF!E$5*MAX(BH867*DCF!E$28,0)-MAX(BH867-BG867,0)/Inputs!$B$17)*DCF!E$6</f>
        <v>5690.1057388254367</v>
      </c>
      <c r="CP867" s="15">
        <f ca="1">(BI867*DCF!F$28-DCF!F$5*MAX(BI867*DCF!F$28,0)-MAX(BI867-BH867,0)/Inputs!$B$17)*DCF!F$6</f>
        <v>6229.2093771028167</v>
      </c>
      <c r="CQ867" s="15">
        <f ca="1">(BJ867*DCF!G$28-DCF!G$5*MAX(BJ867*DCF!G$28,0)-MAX(BJ867-BI867,0)/Inputs!$B$17)*DCF!G$6</f>
        <v>6743.8699480041541</v>
      </c>
      <c r="CR867" s="15">
        <f ca="1">(BK867*DCF!H$28-DCF!H$5*MAX(BK867*DCF!H$28,0)-MAX(BK867-BJ867,0)/Inputs!$B$17)*DCF!H$6</f>
        <v>7815.1968664948918</v>
      </c>
      <c r="CS867" s="15">
        <f ca="1">(BL867*DCF!I$28-DCF!I$5*MAX(BL867*DCF!I$28,0)-MAX(BL867-BK867,0)/Inputs!$B$17)*DCF!I$6</f>
        <v>11422.043065600117</v>
      </c>
      <c r="CT867" s="15">
        <f ca="1">(BM867*DCF!J$28-DCF!J$5*MAX(BM867*DCF!J$28,0)-MAX(BM867-BL867,0)/Inputs!$B$17)*DCF!J$6</f>
        <v>16728.514808218169</v>
      </c>
      <c r="CU867" s="15">
        <f ca="1">(BN867*DCF!K$28-DCF!K$5*MAX(BN867*DCF!K$28,0)-MAX(BN867-BM867,0)/Inputs!$B$17)*DCF!K$6</f>
        <v>20830.931996318483</v>
      </c>
      <c r="CV867" s="15">
        <f ca="1">(BO867*DCF!L$28-DCF!L$5*MAX(BO867*DCF!L$28,0)-MAX(BO867-BN867,0)/Inputs!$B$17)*DCF!L$6</f>
        <v>20325.392667213444</v>
      </c>
      <c r="CW867" s="15">
        <f ca="1">(BP867*DCF!M$28-DCF!M$5*MAX(BP867*DCF!M$28,0)-MAX(BP867-BO867,0)/Inputs!$B$17)*DCF!M$6</f>
        <v>21251.330547233672</v>
      </c>
      <c r="CX867" s="15">
        <f ca="1">(BQ867*DCF!C$46-DCF!C$5*MAX(BQ867*DCF!C$46,0)-MAX(BQ867-Inputs!$B$20,0)/Inputs!$B$24)*DCF!C$6</f>
        <v>-1516.3143100772038</v>
      </c>
      <c r="CY867" s="15">
        <f ca="1">(BR867*DCF!D$46-DCF!D$5*MAX(BR867*DCF!D$46,0)-MAX(BR867-BQ867,0)/Inputs!$B$24)*DCF!D$6</f>
        <v>-1703.9236661264424</v>
      </c>
      <c r="CZ867" s="15">
        <f ca="1">(BS867*DCF!E$46-DCF!E$5*MAX(BS867*DCF!E$46,0)-MAX(BS867-BR867,0)/Inputs!$B$24)*DCF!E$6</f>
        <v>-1662.9942365348404</v>
      </c>
      <c r="DA867" s="15">
        <f ca="1">(BT867*DCF!F$46-DCF!F$5*MAX(BT867*DCF!F$46,0)-MAX(BT867-BS867,0)/Inputs!$B$24)*DCF!F$6</f>
        <v>-2321.1810943660753</v>
      </c>
      <c r="DB867" s="15">
        <f ca="1">(BU867*DCF!G$46-DCF!G$5*MAX(BU867*DCF!G$46,0)-MAX(BU867-BT867,0)/Inputs!$B$24)*DCF!G$6</f>
        <v>-367.2873727781419</v>
      </c>
      <c r="DC867" s="15">
        <f ca="1">(BV867*DCF!H$46-DCF!H$5*MAX(BV867*DCF!H$46,0)-MAX(BV867-BU867,0)/Inputs!$B$24)*DCF!H$6</f>
        <v>-1197.9033283308352</v>
      </c>
      <c r="DD867" s="15">
        <f ca="1">(BW867*DCF!I$46-DCF!I$5*MAX(BW867*DCF!I$46,0)-MAX(BW867-BV867,0)/Inputs!$B$24)*DCF!I$6</f>
        <v>-3584.0159311443758</v>
      </c>
      <c r="DE867" s="15">
        <f ca="1">(BX867*DCF!J$46-DCF!J$5*MAX(BX867*DCF!J$46,0)-MAX(BX867-BW867,0)/Inputs!$B$24)*DCF!J$6</f>
        <v>-2302.9088714427462</v>
      </c>
      <c r="DF867" s="15">
        <f ca="1">(BY867*DCF!K$46-DCF!K$5*MAX(BY867*DCF!K$46,0)-MAX(BY867-BX867,0)/Inputs!$B$24)*DCF!K$6</f>
        <v>-1464.6932358752324</v>
      </c>
      <c r="DG867" s="15">
        <f ca="1">(BZ867*DCF!L$46-DCF!L$5*MAX(BZ867*DCF!L$46,0)-MAX(BZ867-BY867,0)/Inputs!$B$24)*DCF!L$6</f>
        <v>2509.2470310495473</v>
      </c>
      <c r="DH867" s="15">
        <f ca="1">(CA867*DCF!M$46-DCF!M$5*MAX(CA867*DCF!M$46,0)-MAX(CA867-BZ867,0)/Inputs!$B$24)*DCF!M$6</f>
        <v>1899.6614536103884</v>
      </c>
      <c r="DI867" s="15">
        <f ca="1">SUM(CB867:CL867)+BE867*DCF!M$10*(1+Inputs!$B$30)*(1-Inputs!$B$33)*(1-Inputs!$B$30/Inputs!$B$31)/(Inputs!$B$29-Inputs!$B$30)*DCF!M$6</f>
        <v>88216.750046875328</v>
      </c>
      <c r="DJ867" s="15">
        <f ca="1">SUM(CM867:CW867)+BP867*DCF!M$28*(1+Inputs!$B$30)*(1-Inputs!$B$33)*(1-Inputs!$B$30/Inputs!$B$31)/(Inputs!$B$29-Inputs!$B$30)*DCF!M$6</f>
        <v>594677.92948542978</v>
      </c>
      <c r="DK867" s="15">
        <f ca="1">SUM(CX867:DH867)+CA867*DCF!M$46*(1+Inputs!$B$30)*(1-Inputs!$B$33)*(1-Inputs!$B$30/Inputs!$B$31)/(Inputs!$B$29-Inputs!$B$30)*DCF!M$6</f>
        <v>165567.63220739999</v>
      </c>
      <c r="DM867" s="15">
        <f ca="1">DI867+DJ867+DK867+Inputs!$B$34+Inputs!$B$36-Inputs!$B$35</f>
        <v>925313.31173970504</v>
      </c>
    </row>
    <row r="868" spans="1:117" x14ac:dyDescent="0.75">
      <c r="A868" s="11">
        <v>855</v>
      </c>
      <c r="C868" s="23">
        <f t="shared" ca="1" si="505"/>
        <v>1.8750616269081781</v>
      </c>
      <c r="D868" s="23">
        <f t="shared" ca="1" si="505"/>
        <v>-0.97097197763638332</v>
      </c>
      <c r="E868" s="23">
        <f t="shared" ca="1" si="505"/>
        <v>-0.73950939409395744</v>
      </c>
      <c r="F868" s="23">
        <f t="shared" ca="1" si="505"/>
        <v>0.79821184575055593</v>
      </c>
      <c r="G868" s="23">
        <f t="shared" ca="1" si="505"/>
        <v>0.12231012347645252</v>
      </c>
      <c r="H868" s="23">
        <f t="shared" ca="1" si="505"/>
        <v>0.68822127103248176</v>
      </c>
      <c r="I868" s="23">
        <f t="shared" ca="1" si="505"/>
        <v>1.4397441705991527</v>
      </c>
      <c r="J868" s="23">
        <f t="shared" ca="1" si="505"/>
        <v>0.79353396216661642</v>
      </c>
      <c r="K868" s="23">
        <f t="shared" ca="1" si="505"/>
        <v>-0.30631547479695231</v>
      </c>
      <c r="L868" s="23">
        <f t="shared" ca="1" si="505"/>
        <v>1.4591146307490803</v>
      </c>
      <c r="M868" s="23">
        <f t="shared" ca="1" si="505"/>
        <v>-0.95557406332804906</v>
      </c>
      <c r="N868" s="23">
        <f ca="1">SQRT(Inputs!$B$38)*C868+SQRT(1-Inputs!$B$38)*_xlfn.NORM.S.INV(RAND())</f>
        <v>1.7235954688732487</v>
      </c>
      <c r="O868" s="23">
        <f ca="1">SQRT(Inputs!$B$38)*D868+SQRT(1-Inputs!$B$38)*_xlfn.NORM.S.INV(RAND())</f>
        <v>-1.2166242034918551</v>
      </c>
      <c r="P868" s="23">
        <f ca="1">SQRT(Inputs!$B$38)*E868+SQRT(1-Inputs!$B$38)*_xlfn.NORM.S.INV(RAND())</f>
        <v>-1.4892962602933111</v>
      </c>
      <c r="Q868" s="23">
        <f ca="1">SQRT(Inputs!$B$38)*F868+SQRT(1-Inputs!$B$38)*_xlfn.NORM.S.INV(RAND())</f>
        <v>2.0736614680136483</v>
      </c>
      <c r="R868" s="23">
        <f ca="1">SQRT(Inputs!$B$38)*G868+SQRT(1-Inputs!$B$38)*_xlfn.NORM.S.INV(RAND())</f>
        <v>-1.3696807711865921</v>
      </c>
      <c r="S868" s="23">
        <f ca="1">SQRT(Inputs!$B$38)*H868+SQRT(1-Inputs!$B$38)*_xlfn.NORM.S.INV(RAND())</f>
        <v>1.0396034024367045</v>
      </c>
      <c r="T868" s="23">
        <f ca="1">SQRT(Inputs!$B$38)*I868+SQRT(1-Inputs!$B$38)*_xlfn.NORM.S.INV(RAND())</f>
        <v>0.91312385738320545</v>
      </c>
      <c r="U868" s="23">
        <f ca="1">SQRT(Inputs!$B$38)*J868+SQRT(1-Inputs!$B$38)*_xlfn.NORM.S.INV(RAND())</f>
        <v>-0.94734532839346208</v>
      </c>
      <c r="V868" s="23">
        <f ca="1">SQRT(Inputs!$B$38)*K868+SQRT(1-Inputs!$B$38)*_xlfn.NORM.S.INV(RAND())</f>
        <v>0.52566329576153703</v>
      </c>
      <c r="W868" s="23">
        <f ca="1">SQRT(Inputs!$B$38)*L868+SQRT(1-Inputs!$B$38)*_xlfn.NORM.S.INV(RAND())</f>
        <v>0.43257793090326307</v>
      </c>
      <c r="X868" s="23">
        <f ca="1">SQRT(Inputs!$B$38)*M868+SQRT(1-Inputs!$B$38)*_xlfn.NORM.S.INV(RAND())</f>
        <v>-4.0798142914754809E-2</v>
      </c>
      <c r="Y868" s="23">
        <f ca="1">SQRT(Inputs!$B$38)*C868+SQRT(1-Inputs!$B$38)*_xlfn.NORM.S.INV(RAND())</f>
        <v>1.3152051904705275</v>
      </c>
      <c r="Z868" s="23">
        <f ca="1">SQRT(Inputs!$B$38)*D868+SQRT(1-Inputs!$B$38)*_xlfn.NORM.S.INV(RAND())</f>
        <v>-1.1215482388062514</v>
      </c>
      <c r="AA868" s="23">
        <f ca="1">SQRT(Inputs!$B$38)*E868+SQRT(1-Inputs!$B$38)*_xlfn.NORM.S.INV(RAND())</f>
        <v>-0.71488731802833672</v>
      </c>
      <c r="AB868" s="23">
        <f ca="1">SQRT(Inputs!$B$38)*F868+SQRT(1-Inputs!$B$38)*_xlfn.NORM.S.INV(RAND())</f>
        <v>5.5812481873419639E-2</v>
      </c>
      <c r="AC868" s="23">
        <f ca="1">SQRT(Inputs!$B$38)*G868+SQRT(1-Inputs!$B$38)*_xlfn.NORM.S.INV(RAND())</f>
        <v>1.1302430957260339</v>
      </c>
      <c r="AD868" s="23">
        <f ca="1">SQRT(Inputs!$B$38)*H868+SQRT(1-Inputs!$B$38)*_xlfn.NORM.S.INV(RAND())</f>
        <v>1.4823775564988557</v>
      </c>
      <c r="AE868" s="23">
        <f ca="1">SQRT(Inputs!$B$38)*I868+SQRT(1-Inputs!$B$38)*_xlfn.NORM.S.INV(RAND())</f>
        <v>0.81091724580126934</v>
      </c>
      <c r="AF868" s="23">
        <f ca="1">SQRT(Inputs!$B$38)*J868+SQRT(1-Inputs!$B$38)*_xlfn.NORM.S.INV(RAND())</f>
        <v>1.19433565604148</v>
      </c>
      <c r="AG868" s="23">
        <f ca="1">SQRT(Inputs!$B$38)*K868+SQRT(1-Inputs!$B$38)*_xlfn.NORM.S.INV(RAND())</f>
        <v>1.6237693974161982</v>
      </c>
      <c r="AH868" s="23">
        <f ca="1">SQRT(Inputs!$B$38)*L868+SQRT(1-Inputs!$B$38)*_xlfn.NORM.S.INV(RAND())</f>
        <v>2.8678373682276397</v>
      </c>
      <c r="AI868" s="23">
        <f ca="1">SQRT(Inputs!$B$38)*M868+SQRT(1-Inputs!$B$38)*_xlfn.NORM.S.INV(RAND())</f>
        <v>-0.27155340650041604</v>
      </c>
      <c r="AJ868" s="23">
        <f ca="1">SQRT(Inputs!$B$38)*C868+SQRT(1-Inputs!$B$38)*_xlfn.NORM.S.INV(RAND())</f>
        <v>0.78342893704429639</v>
      </c>
      <c r="AK868" s="23">
        <f ca="1">SQRT(Inputs!$B$38)*D868+SQRT(1-Inputs!$B$38)*_xlfn.NORM.S.INV(RAND())</f>
        <v>-0.85493363470434725</v>
      </c>
      <c r="AL868" s="23">
        <f ca="1">SQRT(Inputs!$B$38)*E868+SQRT(1-Inputs!$B$38)*_xlfn.NORM.S.INV(RAND())</f>
        <v>-0.62819763617253521</v>
      </c>
      <c r="AM868" s="23">
        <f ca="1">SQRT(Inputs!$B$38)*F868+SQRT(1-Inputs!$B$38)*_xlfn.NORM.S.INV(RAND())</f>
        <v>-0.69030684383372609</v>
      </c>
      <c r="AN868" s="23">
        <f ca="1">SQRT(Inputs!$B$38)*G868+SQRT(1-Inputs!$B$38)*_xlfn.NORM.S.INV(RAND())</f>
        <v>-0.32768285264018687</v>
      </c>
      <c r="AO868" s="23">
        <f ca="1">SQRT(Inputs!$B$38)*H868+SQRT(1-Inputs!$B$38)*_xlfn.NORM.S.INV(RAND())</f>
        <v>0.15690268939289079</v>
      </c>
      <c r="AP868" s="23">
        <f ca="1">SQRT(Inputs!$B$38)*I868+SQRT(1-Inputs!$B$38)*_xlfn.NORM.S.INV(RAND())</f>
        <v>1.4620591031728445</v>
      </c>
      <c r="AQ868" s="23">
        <f ca="1">SQRT(Inputs!$B$38)*J868+SQRT(1-Inputs!$B$38)*_xlfn.NORM.S.INV(RAND())</f>
        <v>0.47311771302460481</v>
      </c>
      <c r="AR868" s="23">
        <f ca="1">SQRT(Inputs!$B$38)*K868+SQRT(1-Inputs!$B$38)*_xlfn.NORM.S.INV(RAND())</f>
        <v>-1.1128994781540584</v>
      </c>
      <c r="AS868" s="23">
        <f ca="1">SQRT(Inputs!$B$38)*L868+SQRT(1-Inputs!$B$38)*_xlfn.NORM.S.INV(RAND())</f>
        <v>1.3581085808927358</v>
      </c>
      <c r="AT868" s="23">
        <f ca="1">SQRT(Inputs!$B$38)*M868+SQRT(1-Inputs!$B$38)*_xlfn.NORM.S.INV(RAND())</f>
        <v>-1.6291181659746259</v>
      </c>
      <c r="AU868" s="15">
        <f ca="1">Inputs!$B$6*EXP($B$8-0.5*C$5^2+C$5*N868)</f>
        <v>6559.1487862235581</v>
      </c>
      <c r="AV868" s="15">
        <f t="shared" ca="1" si="474"/>
        <v>6676.2805108996045</v>
      </c>
      <c r="AW868" s="15">
        <f t="shared" ca="1" si="475"/>
        <v>6659.061995364822</v>
      </c>
      <c r="AX868" s="15">
        <f t="shared" ca="1" si="476"/>
        <v>10534.284613288946</v>
      </c>
      <c r="AY868" s="15">
        <f t="shared" ca="1" si="477"/>
        <v>10970.889030606199</v>
      </c>
      <c r="AZ868" s="15">
        <f t="shared" ca="1" si="478"/>
        <v>15045.136480697664</v>
      </c>
      <c r="BA868" s="15">
        <f t="shared" ca="1" si="479"/>
        <v>20257.747404564496</v>
      </c>
      <c r="BB868" s="15">
        <f t="shared" ca="1" si="480"/>
        <v>22555.889648088105</v>
      </c>
      <c r="BC868" s="15">
        <f t="shared" ca="1" si="481"/>
        <v>29063.163419513476</v>
      </c>
      <c r="BD868" s="15">
        <f t="shared" ca="1" si="482"/>
        <v>37075.259123955097</v>
      </c>
      <c r="BE868" s="15">
        <f t="shared" ca="1" si="483"/>
        <v>45262.471459621222</v>
      </c>
      <c r="BF868" s="15">
        <f ca="1">Inputs!$B$13*EXP($B$9-0.5*C$6^2+C$6*Y868)</f>
        <v>17951.081136311725</v>
      </c>
      <c r="BG868" s="15">
        <f t="shared" ca="1" si="484"/>
        <v>17869.469288262357</v>
      </c>
      <c r="BH868" s="15">
        <f t="shared" ca="1" si="485"/>
        <v>19392.038878957781</v>
      </c>
      <c r="BI868" s="15">
        <f t="shared" ca="1" si="486"/>
        <v>23943.581974989876</v>
      </c>
      <c r="BJ868" s="15">
        <f t="shared" ca="1" si="487"/>
        <v>34547.096523239925</v>
      </c>
      <c r="BK868" s="15">
        <f t="shared" ca="1" si="488"/>
        <v>51881.613629682572</v>
      </c>
      <c r="BL868" s="15">
        <f t="shared" ca="1" si="489"/>
        <v>70792.157873390519</v>
      </c>
      <c r="BM868" s="15">
        <f t="shared" ca="1" si="490"/>
        <v>100936.75035238065</v>
      </c>
      <c r="BN868" s="15">
        <f t="shared" ca="1" si="491"/>
        <v>150805.70006195758</v>
      </c>
      <c r="BO868" s="15">
        <f t="shared" ca="1" si="492"/>
        <v>258963.4976690645</v>
      </c>
      <c r="BP868" s="15">
        <f t="shared" ca="1" si="493"/>
        <v>309078.63769394637</v>
      </c>
      <c r="BQ868" s="15">
        <f ca="1">Inputs!$B$20*EXP($B$10-0.5*C$7^2+C$7*AJ868)</f>
        <v>5663.5000707657182</v>
      </c>
      <c r="BR868" s="15">
        <f t="shared" ca="1" si="494"/>
        <v>5857.4465900128062</v>
      </c>
      <c r="BS868" s="15">
        <f t="shared" ca="1" si="495"/>
        <v>6697.0081339655053</v>
      </c>
      <c r="BT868" s="15">
        <f t="shared" ca="1" si="496"/>
        <v>7704.2497038096526</v>
      </c>
      <c r="BU868" s="15">
        <f t="shared" ca="1" si="497"/>
        <v>9863.2729513991799</v>
      </c>
      <c r="BV868" s="15">
        <f t="shared" ca="1" si="498"/>
        <v>14216.42997356898</v>
      </c>
      <c r="BW868" s="15">
        <f t="shared" ca="1" si="499"/>
        <v>27032.89304324206</v>
      </c>
      <c r="BX868" s="15">
        <f t="shared" ca="1" si="500"/>
        <v>41571.60487736357</v>
      </c>
      <c r="BY868" s="15">
        <f t="shared" ca="1" si="501"/>
        <v>47077.710516153682</v>
      </c>
      <c r="BZ868" s="15">
        <f t="shared" ca="1" si="502"/>
        <v>84790.079981926145</v>
      </c>
      <c r="CA868" s="15">
        <f t="shared" ca="1" si="503"/>
        <v>89166.395385274969</v>
      </c>
      <c r="CB868" s="15">
        <f ca="1">(AU868*DCF!C$10-DCF!C$5*MAX(AU868*DCF!C$10,0)-MAX(AU868-Inputs!$B$6,0)/Inputs!$B$10)*DCF!C$6</f>
        <v>1031.6880551764691</v>
      </c>
      <c r="CC868" s="15">
        <f ca="1">(AV868*DCF!D$10-DCF!D$5*MAX(AV868*DCF!D$10,0)-MAX(AV868-AU868,0)/Inputs!$B$10)*DCF!D$6</f>
        <v>1598.7386387087508</v>
      </c>
      <c r="CD868" s="15">
        <f ca="1">(AW868*DCF!E$10-DCF!E$5*MAX(AW868*DCF!E$10,0)-MAX(AW868-AV868,0)/Inputs!$B$10)*DCF!E$6</f>
        <v>1537.4714113843336</v>
      </c>
      <c r="CE868" s="15">
        <f ca="1">(AX868*DCF!F$10-DCF!F$5*MAX(AX868*DCF!F$10,0)-MAX(AX868-AW868,0)/Inputs!$B$10)*DCF!F$6</f>
        <v>1493.2797940150067</v>
      </c>
      <c r="CF868" s="15">
        <f ca="1">(AY868*DCF!G$10-DCF!G$5*MAX(AY868*DCF!G$10,0)-MAX(AY868-AX868,0)/Inputs!$B$10)*DCF!G$6</f>
        <v>2176.5173994513571</v>
      </c>
      <c r="CG868" s="15">
        <f ca="1">(AZ868*DCF!H$10-DCF!H$5*MAX(AZ868*DCF!H$10,0)-MAX(AZ868-AY868,0)/Inputs!$B$10)*DCF!H$6</f>
        <v>2197.5683640249285</v>
      </c>
      <c r="CH868" s="15">
        <f ca="1">(BA868*DCF!I$10-DCF!I$5*MAX(BA868*DCF!I$10,0)-MAX(BA868-AZ868,0)/Inputs!$B$10)*DCF!I$6</f>
        <v>2845.3006210451945</v>
      </c>
      <c r="CI868" s="15">
        <f ca="1">(BB868*DCF!J$10-DCF!J$5*MAX(BB868*DCF!J$10,0)-MAX(BB868-BA868,0)/Inputs!$B$10)*DCF!J$6</f>
        <v>3522.3974139303714</v>
      </c>
      <c r="CJ868" s="15">
        <f ca="1">(BC868*DCF!K$10-DCF!K$5*MAX(BC868*DCF!K$10,0)-MAX(BC868-BB868,0)/Inputs!$B$10)*DCF!K$6</f>
        <v>3767.7832843596211</v>
      </c>
      <c r="CK868" s="15">
        <f ca="1">(BD868*DCF!L$10-DCF!L$5*MAX(BD868*DCF!L$10,0)-MAX(BD868-BC868,0)/Inputs!$B$10)*DCF!L$6</f>
        <v>4555.5603960848266</v>
      </c>
      <c r="CL868" s="15">
        <f ca="1">(BE868*DCF!M$10-DCF!M$5*MAX(BE868*DCF!M$10,0)-MAX(BE868-BD868,0)/Inputs!$B$10)*DCF!M$6</f>
        <v>5409.0701567660699</v>
      </c>
      <c r="CM868" s="15">
        <f ca="1">(BF868*DCF!C$28-DCF!C$5*MAX(BF868*DCF!C$28,0)-MAX(BF868-Inputs!$B$13,0)/Inputs!$B$17)*DCF!C$6</f>
        <v>3962.5981642634047</v>
      </c>
      <c r="CN868" s="15">
        <f ca="1">(BG868*DCF!D$28-DCF!D$5*MAX(BG868*DCF!D$28,0)-MAX(BG868-BF868,0)/Inputs!$B$17)*DCF!D$6</f>
        <v>5262.9708434444692</v>
      </c>
      <c r="CO868" s="15">
        <f ca="1">(BH868*DCF!E$28-DCF!E$5*MAX(BH868*DCF!E$28,0)-MAX(BH868-BG868,0)/Inputs!$B$17)*DCF!E$6</f>
        <v>5192.0932052772305</v>
      </c>
      <c r="CP868" s="15">
        <f ca="1">(BI868*DCF!F$28-DCF!F$5*MAX(BI868*DCF!F$28,0)-MAX(BI868-BH868,0)/Inputs!$B$17)*DCF!F$6</f>
        <v>5671.3714483504355</v>
      </c>
      <c r="CQ868" s="15">
        <f ca="1">(BJ868*DCF!G$28-DCF!G$5*MAX(BJ868*DCF!G$28,0)-MAX(BJ868-BI868,0)/Inputs!$B$17)*DCF!G$6</f>
        <v>7180.0999039384515</v>
      </c>
      <c r="CR868" s="15">
        <f ca="1">(BK868*DCF!H$28-DCF!H$5*MAX(BK868*DCF!H$28,0)-MAX(BK868-BJ868,0)/Inputs!$B$17)*DCF!H$6</f>
        <v>10137.597956122245</v>
      </c>
      <c r="CS868" s="15">
        <f ca="1">(BL868*DCF!I$28-DCF!I$5*MAX(BL868*DCF!I$28,0)-MAX(BL868-BK868,0)/Inputs!$B$17)*DCF!I$6</f>
        <v>13932.748082810047</v>
      </c>
      <c r="CT868" s="15">
        <f ca="1">(BM868*DCF!J$28-DCF!J$5*MAX(BM868*DCF!J$28,0)-MAX(BM868-BL868,0)/Inputs!$B$17)*DCF!J$6</f>
        <v>18520.348020126763</v>
      </c>
      <c r="CU868" s="15">
        <f ca="1">(BN868*DCF!K$28-DCF!K$5*MAX(BN868*DCF!K$28,0)-MAX(BN868-BM868,0)/Inputs!$B$17)*DCF!K$6</f>
        <v>25739.353205831758</v>
      </c>
      <c r="CV868" s="15">
        <f ca="1">(BO868*DCF!L$28-DCF!L$5*MAX(BO868*DCF!L$28,0)-MAX(BO868-BN868,0)/Inputs!$B$17)*DCF!L$6</f>
        <v>39430.418245246852</v>
      </c>
      <c r="CW868" s="15">
        <f ca="1">(BP868*DCF!M$28-DCF!M$5*MAX(BP868*DCF!M$28,0)-MAX(BP868-BO868,0)/Inputs!$B$17)*DCF!M$6</f>
        <v>52914.884222158908</v>
      </c>
      <c r="CX868" s="15">
        <f ca="1">(BQ868*DCF!C$46-DCF!C$5*MAX(BQ868*DCF!C$46,0)-MAX(BQ868-Inputs!$B$20,0)/Inputs!$B$24)*DCF!C$6</f>
        <v>-2445.3811113850243</v>
      </c>
      <c r="CY868" s="15">
        <f ca="1">(BR868*DCF!D$46-DCF!D$5*MAX(BR868*DCF!D$46,0)-MAX(BR868-BQ868,0)/Inputs!$B$24)*DCF!D$6</f>
        <v>-1082.4849053553905</v>
      </c>
      <c r="CZ868" s="15">
        <f ca="1">(BS868*DCF!E$46-DCF!E$5*MAX(BS868*DCF!E$46,0)-MAX(BS868-BR868,0)/Inputs!$B$24)*DCF!E$6</f>
        <v>-1122.8649200698321</v>
      </c>
      <c r="DA868" s="15">
        <f ca="1">(BT868*DCF!F$46-DCF!F$5*MAX(BT868*DCF!F$46,0)-MAX(BT868-BS868,0)/Inputs!$B$24)*DCF!F$6</f>
        <v>-927.84067032900782</v>
      </c>
      <c r="DB868" s="15">
        <f ca="1">(BU868*DCF!G$46-DCF!G$5*MAX(BU868*DCF!G$46,0)-MAX(BU868-BT868,0)/Inputs!$B$24)*DCF!G$6</f>
        <v>-1058.0337780354851</v>
      </c>
      <c r="DC868" s="15">
        <f ca="1">(BV868*DCF!H$46-DCF!H$5*MAX(BV868*DCF!H$46,0)-MAX(BV868-BU868,0)/Inputs!$B$24)*DCF!H$6</f>
        <v>-1352.7168724036662</v>
      </c>
      <c r="DD868" s="15">
        <f ca="1">(BW868*DCF!I$46-DCF!I$5*MAX(BW868*DCF!I$46,0)-MAX(BW868-BV868,0)/Inputs!$B$24)*DCF!I$6</f>
        <v>-3054.7755934244897</v>
      </c>
      <c r="DE868" s="15">
        <f ca="1">(BX868*DCF!J$46-DCF!J$5*MAX(BX868*DCF!J$46,0)-MAX(BX868-BW868,0)/Inputs!$B$24)*DCF!J$6</f>
        <v>-2111.6150179072606</v>
      </c>
      <c r="DF868" s="15">
        <f ca="1">(BY868*DCF!K$46-DCF!K$5*MAX(BY868*DCF!K$46,0)-MAX(BY868-BX868,0)/Inputs!$B$24)*DCF!K$6</f>
        <v>1340.3865595335074</v>
      </c>
      <c r="DG868" s="15">
        <f ca="1">(BZ868*DCF!L$46-DCF!L$5*MAX(BZ868*DCF!L$46,0)-MAX(BZ868-BY868,0)/Inputs!$B$24)*DCF!L$6</f>
        <v>-2673.2882842023641</v>
      </c>
      <c r="DH868" s="15">
        <f ca="1">(CA868*DCF!M$46-DCF!M$5*MAX(CA868*DCF!M$46,0)-MAX(CA868-BZ868,0)/Inputs!$B$24)*DCF!M$6</f>
        <v>6075.3995108282033</v>
      </c>
      <c r="DI868" s="15">
        <f ca="1">SUM(CB868:CL868)+BE868*DCF!M$10*(1+Inputs!$B$30)*(1-Inputs!$B$33)*(1-Inputs!$B$30/Inputs!$B$31)/(Inputs!$B$29-Inputs!$B$30)*DCF!M$6</f>
        <v>156101.43214129467</v>
      </c>
      <c r="DJ868" s="15">
        <f ca="1">SUM(CM868:CW868)+BP868*DCF!M$28*(1+Inputs!$B$30)*(1-Inputs!$B$33)*(1-Inputs!$B$30/Inputs!$B$31)/(Inputs!$B$29-Inputs!$B$30)*DCF!M$6</f>
        <v>1334837.7310897245</v>
      </c>
      <c r="DK868" s="15">
        <f ca="1">SUM(CX868:DH868)+CA868*DCF!M$46*(1+Inputs!$B$30)*(1-Inputs!$B$33)*(1-Inputs!$B$30/Inputs!$B$31)/(Inputs!$B$29-Inputs!$B$30)*DCF!M$6</f>
        <v>129448.59461765626</v>
      </c>
      <c r="DM868" s="15">
        <f ca="1">DI868+DJ868+DK868+Inputs!$B$34+Inputs!$B$36-Inputs!$B$35</f>
        <v>1697238.7578486754</v>
      </c>
    </row>
    <row r="869" spans="1:117" x14ac:dyDescent="0.75">
      <c r="A869" s="11">
        <v>856</v>
      </c>
      <c r="C869" s="23">
        <f t="shared" ca="1" si="505"/>
        <v>1.5617287568143532</v>
      </c>
      <c r="D869" s="23">
        <f t="shared" ca="1" si="505"/>
        <v>-1.5472728868920278</v>
      </c>
      <c r="E869" s="23">
        <f t="shared" ca="1" si="505"/>
        <v>-1.8530154485638484</v>
      </c>
      <c r="F869" s="23">
        <f t="shared" ca="1" si="505"/>
        <v>-0.65079622538940074</v>
      </c>
      <c r="G869" s="23">
        <f t="shared" ca="1" si="505"/>
        <v>1.2539568819621862</v>
      </c>
      <c r="H869" s="23">
        <f t="shared" ca="1" si="505"/>
        <v>-0.79640473113949617</v>
      </c>
      <c r="I869" s="23">
        <f t="shared" ca="1" si="505"/>
        <v>-3.1345516532702526</v>
      </c>
      <c r="J869" s="23">
        <f t="shared" ca="1" si="505"/>
        <v>-0.25613045395761136</v>
      </c>
      <c r="K869" s="23">
        <f t="shared" ca="1" si="505"/>
        <v>0.83973185483854529</v>
      </c>
      <c r="L869" s="23">
        <f t="shared" ca="1" si="505"/>
        <v>-0.36904232901154593</v>
      </c>
      <c r="M869" s="23">
        <f t="shared" ca="1" si="505"/>
        <v>-0.80613621115589296</v>
      </c>
      <c r="N869" s="23">
        <f ca="1">SQRT(Inputs!$B$38)*C869+SQRT(1-Inputs!$B$38)*_xlfn.NORM.S.INV(RAND())</f>
        <v>0.87498889220789822</v>
      </c>
      <c r="O869" s="23">
        <f ca="1">SQRT(Inputs!$B$38)*D869+SQRT(1-Inputs!$B$38)*_xlfn.NORM.S.INV(RAND())</f>
        <v>-0.34842401035084242</v>
      </c>
      <c r="P869" s="23">
        <f ca="1">SQRT(Inputs!$B$38)*E869+SQRT(1-Inputs!$B$38)*_xlfn.NORM.S.INV(RAND())</f>
        <v>-2.0224383320285106</v>
      </c>
      <c r="Q869" s="23">
        <f ca="1">SQRT(Inputs!$B$38)*F869+SQRT(1-Inputs!$B$38)*_xlfn.NORM.S.INV(RAND())</f>
        <v>0.80464065370025373</v>
      </c>
      <c r="R869" s="23">
        <f ca="1">SQRT(Inputs!$B$38)*G869+SQRT(1-Inputs!$B$38)*_xlfn.NORM.S.INV(RAND())</f>
        <v>0.6735814258901881</v>
      </c>
      <c r="S869" s="23">
        <f ca="1">SQRT(Inputs!$B$38)*H869+SQRT(1-Inputs!$B$38)*_xlfn.NORM.S.INV(RAND())</f>
        <v>-0.60816695027940904</v>
      </c>
      <c r="T869" s="23">
        <f ca="1">SQRT(Inputs!$B$38)*I869+SQRT(1-Inputs!$B$38)*_xlfn.NORM.S.INV(RAND())</f>
        <v>-2.2371058407462119</v>
      </c>
      <c r="U869" s="23">
        <f ca="1">SQRT(Inputs!$B$38)*J869+SQRT(1-Inputs!$B$38)*_xlfn.NORM.S.INV(RAND())</f>
        <v>0.96012854860266694</v>
      </c>
      <c r="V869" s="23">
        <f ca="1">SQRT(Inputs!$B$38)*K869+SQRT(1-Inputs!$B$38)*_xlfn.NORM.S.INV(RAND())</f>
        <v>5.1603235093423183E-2</v>
      </c>
      <c r="W869" s="23">
        <f ca="1">SQRT(Inputs!$B$38)*L869+SQRT(1-Inputs!$B$38)*_xlfn.NORM.S.INV(RAND())</f>
        <v>0.24992148263801742</v>
      </c>
      <c r="X869" s="23">
        <f ca="1">SQRT(Inputs!$B$38)*M869+SQRT(1-Inputs!$B$38)*_xlfn.NORM.S.INV(RAND())</f>
        <v>-0.56296872377302953</v>
      </c>
      <c r="Y869" s="23">
        <f ca="1">SQRT(Inputs!$B$38)*C869+SQRT(1-Inputs!$B$38)*_xlfn.NORM.S.INV(RAND())</f>
        <v>0.80932382037277528</v>
      </c>
      <c r="Z869" s="23">
        <f ca="1">SQRT(Inputs!$B$38)*D869+SQRT(1-Inputs!$B$38)*_xlfn.NORM.S.INV(RAND())</f>
        <v>-0.5453969012157881</v>
      </c>
      <c r="AA869" s="23">
        <f ca="1">SQRT(Inputs!$B$38)*E869+SQRT(1-Inputs!$B$38)*_xlfn.NORM.S.INV(RAND())</f>
        <v>-0.37486270503042962</v>
      </c>
      <c r="AB869" s="23">
        <f ca="1">SQRT(Inputs!$B$38)*F869+SQRT(1-Inputs!$B$38)*_xlfn.NORM.S.INV(RAND())</f>
        <v>-0.16610885589505189</v>
      </c>
      <c r="AC869" s="23">
        <f ca="1">SQRT(Inputs!$B$38)*G869+SQRT(1-Inputs!$B$38)*_xlfn.NORM.S.INV(RAND())</f>
        <v>-0.43355161727667813</v>
      </c>
      <c r="AD869" s="23">
        <f ca="1">SQRT(Inputs!$B$38)*H869+SQRT(1-Inputs!$B$38)*_xlfn.NORM.S.INV(RAND())</f>
        <v>-0.86116296409540249</v>
      </c>
      <c r="AE869" s="23">
        <f ca="1">SQRT(Inputs!$B$38)*I869+SQRT(1-Inputs!$B$38)*_xlfn.NORM.S.INV(RAND())</f>
        <v>-1.5318480087115203</v>
      </c>
      <c r="AF869" s="23">
        <f ca="1">SQRT(Inputs!$B$38)*J869+SQRT(1-Inputs!$B$38)*_xlfn.NORM.S.INV(RAND())</f>
        <v>0.25673915974529393</v>
      </c>
      <c r="AG869" s="23">
        <f ca="1">SQRT(Inputs!$B$38)*K869+SQRT(1-Inputs!$B$38)*_xlfn.NORM.S.INV(RAND())</f>
        <v>0.75377358391146454</v>
      </c>
      <c r="AH869" s="23">
        <f ca="1">SQRT(Inputs!$B$38)*L869+SQRT(1-Inputs!$B$38)*_xlfn.NORM.S.INV(RAND())</f>
        <v>-0.56127722711175443</v>
      </c>
      <c r="AI869" s="23">
        <f ca="1">SQRT(Inputs!$B$38)*M869+SQRT(1-Inputs!$B$38)*_xlfn.NORM.S.INV(RAND())</f>
        <v>-0.93876661462509681</v>
      </c>
      <c r="AJ869" s="23">
        <f ca="1">SQRT(Inputs!$B$38)*C869+SQRT(1-Inputs!$B$38)*_xlfn.NORM.S.INV(RAND())</f>
        <v>0.29118007516810318</v>
      </c>
      <c r="AK869" s="23">
        <f ca="1">SQRT(Inputs!$B$38)*D869+SQRT(1-Inputs!$B$38)*_xlfn.NORM.S.INV(RAND())</f>
        <v>0.47548781407411123</v>
      </c>
      <c r="AL869" s="23">
        <f ca="1">SQRT(Inputs!$B$38)*E869+SQRT(1-Inputs!$B$38)*_xlfn.NORM.S.INV(RAND())</f>
        <v>-1.4196146296195282</v>
      </c>
      <c r="AM869" s="23">
        <f ca="1">SQRT(Inputs!$B$38)*F869+SQRT(1-Inputs!$B$38)*_xlfn.NORM.S.INV(RAND())</f>
        <v>-1.1745923098520714</v>
      </c>
      <c r="AN869" s="23">
        <f ca="1">SQRT(Inputs!$B$38)*G869+SQRT(1-Inputs!$B$38)*_xlfn.NORM.S.INV(RAND())</f>
        <v>2.2793322525138899</v>
      </c>
      <c r="AO869" s="23">
        <f ca="1">SQRT(Inputs!$B$38)*H869+SQRT(1-Inputs!$B$38)*_xlfn.NORM.S.INV(RAND())</f>
        <v>-0.60315525443804607</v>
      </c>
      <c r="AP869" s="23">
        <f ca="1">SQRT(Inputs!$B$38)*I869+SQRT(1-Inputs!$B$38)*_xlfn.NORM.S.INV(RAND())</f>
        <v>-2.2984416155820808</v>
      </c>
      <c r="AQ869" s="23">
        <f ca="1">SQRT(Inputs!$B$38)*J869+SQRT(1-Inputs!$B$38)*_xlfn.NORM.S.INV(RAND())</f>
        <v>0.16333958155605208</v>
      </c>
      <c r="AR869" s="23">
        <f ca="1">SQRT(Inputs!$B$38)*K869+SQRT(1-Inputs!$B$38)*_xlfn.NORM.S.INV(RAND())</f>
        <v>1.2836621396062973</v>
      </c>
      <c r="AS869" s="23">
        <f ca="1">SQRT(Inputs!$B$38)*L869+SQRT(1-Inputs!$B$38)*_xlfn.NORM.S.INV(RAND())</f>
        <v>0.678740605744516</v>
      </c>
      <c r="AT869" s="23">
        <f ca="1">SQRT(Inputs!$B$38)*M869+SQRT(1-Inputs!$B$38)*_xlfn.NORM.S.INV(RAND())</f>
        <v>0.55506292287860881</v>
      </c>
      <c r="AU869" s="15">
        <f ca="1">Inputs!$B$6*EXP($B$8-0.5*C$5^2+C$5*N869)</f>
        <v>5717.286358929523</v>
      </c>
      <c r="AV869" s="15">
        <f t="shared" ca="1" si="474"/>
        <v>6611.7454513075891</v>
      </c>
      <c r="AW869" s="15">
        <f t="shared" ca="1" si="475"/>
        <v>6137.1131991635639</v>
      </c>
      <c r="AX869" s="15">
        <f t="shared" ca="1" si="476"/>
        <v>8285.1812605199138</v>
      </c>
      <c r="AY869" s="15">
        <f t="shared" ca="1" si="477"/>
        <v>10954.026371549477</v>
      </c>
      <c r="AZ869" s="15">
        <f t="shared" ca="1" si="478"/>
        <v>12529.239151168977</v>
      </c>
      <c r="BA869" s="15">
        <f t="shared" ca="1" si="479"/>
        <v>12131.986630680072</v>
      </c>
      <c r="BB869" s="15">
        <f t="shared" ca="1" si="480"/>
        <v>16353.035485329727</v>
      </c>
      <c r="BC869" s="15">
        <f t="shared" ca="1" si="481"/>
        <v>20128.321810687285</v>
      </c>
      <c r="BD869" s="15">
        <f t="shared" ca="1" si="482"/>
        <v>25242.314503234589</v>
      </c>
      <c r="BE869" s="15">
        <f t="shared" ca="1" si="483"/>
        <v>29385.185101022285</v>
      </c>
      <c r="BF869" s="15">
        <f ca="1">Inputs!$B$13*EXP($B$9-0.5*C$6^2+C$6*Y869)</f>
        <v>16238.103207313343</v>
      </c>
      <c r="BG869" s="15">
        <f t="shared" ca="1" si="484"/>
        <v>17935.171006456287</v>
      </c>
      <c r="BH869" s="15">
        <f t="shared" ca="1" si="485"/>
        <v>20592.5266759845</v>
      </c>
      <c r="BI869" s="15">
        <f t="shared" ca="1" si="486"/>
        <v>24572.007990070226</v>
      </c>
      <c r="BJ869" s="15">
        <f t="shared" ca="1" si="487"/>
        <v>28298.734431986391</v>
      </c>
      <c r="BK869" s="15">
        <f t="shared" ca="1" si="488"/>
        <v>30889.016986861301</v>
      </c>
      <c r="BL869" s="15">
        <f t="shared" ca="1" si="489"/>
        <v>31111.628935690303</v>
      </c>
      <c r="BM869" s="15">
        <f t="shared" ca="1" si="490"/>
        <v>39482.288571508994</v>
      </c>
      <c r="BN869" s="15">
        <f t="shared" ca="1" si="491"/>
        <v>53148.700013041605</v>
      </c>
      <c r="BO869" s="15">
        <f t="shared" ca="1" si="492"/>
        <v>61263.695545239112</v>
      </c>
      <c r="BP869" s="15">
        <f t="shared" ca="1" si="493"/>
        <v>67796.000530282035</v>
      </c>
      <c r="BQ869" s="15">
        <f ca="1">Inputs!$B$20*EXP($B$10-0.5*C$7^2+C$7*AJ869)</f>
        <v>4756.2043207090974</v>
      </c>
      <c r="BR869" s="15">
        <f t="shared" ca="1" si="494"/>
        <v>7505.5059849237532</v>
      </c>
      <c r="BS869" s="15">
        <f t="shared" ca="1" si="495"/>
        <v>6836.5739805391659</v>
      </c>
      <c r="BT869" s="15">
        <f t="shared" ca="1" si="496"/>
        <v>6926.4972716744751</v>
      </c>
      <c r="BU869" s="15">
        <f t="shared" ca="1" si="497"/>
        <v>16663.476553705441</v>
      </c>
      <c r="BV869" s="15">
        <f t="shared" ca="1" si="498"/>
        <v>20237.951261028746</v>
      </c>
      <c r="BW869" s="15">
        <f t="shared" ca="1" si="499"/>
        <v>17362.427691037254</v>
      </c>
      <c r="BX869" s="15">
        <f t="shared" ca="1" si="500"/>
        <v>25092.500482149924</v>
      </c>
      <c r="BY869" s="15">
        <f t="shared" ca="1" si="501"/>
        <v>44946.495512216439</v>
      </c>
      <c r="BZ869" s="15">
        <f t="shared" ca="1" si="502"/>
        <v>71447.355099349021</v>
      </c>
      <c r="CA869" s="15">
        <f t="shared" ca="1" si="503"/>
        <v>110765.71233152335</v>
      </c>
      <c r="CB869" s="15">
        <f ca="1">(AU869*DCF!C$10-DCF!C$5*MAX(AU869*DCF!C$10,0)-MAX(AU869-Inputs!$B$6,0)/Inputs!$B$10)*DCF!C$6</f>
        <v>1037.6906843373276</v>
      </c>
      <c r="CC869" s="15">
        <f ca="1">(AV869*DCF!D$10-DCF!D$5*MAX(AV869*DCF!D$10,0)-MAX(AV869-AU869,0)/Inputs!$B$10)*DCF!D$6</f>
        <v>1393.4777206321764</v>
      </c>
      <c r="CD869" s="15">
        <f ca="1">(AW869*DCF!E$10-DCF!E$5*MAX(AW869*DCF!E$10,0)-MAX(AW869-AV869,0)/Inputs!$B$10)*DCF!E$6</f>
        <v>1416.9617430670114</v>
      </c>
      <c r="CE869" s="15">
        <f ca="1">(AX869*DCF!F$10-DCF!F$5*MAX(AX869*DCF!F$10,0)-MAX(AX869-AW869,0)/Inputs!$B$10)*DCF!F$6</f>
        <v>1361.6821585020332</v>
      </c>
      <c r="CF869" s="15">
        <f ca="1">(AY869*DCF!G$10-DCF!G$5*MAX(AY869*DCF!G$10,0)-MAX(AY869-AX869,0)/Inputs!$B$10)*DCF!G$6</f>
        <v>1743.9677822063531</v>
      </c>
      <c r="CG869" s="15">
        <f ca="1">(AZ869*DCF!H$10-DCF!H$5*MAX(AZ869*DCF!H$10,0)-MAX(AZ869-AY869,0)/Inputs!$B$10)*DCF!H$6</f>
        <v>2152.8534997518982</v>
      </c>
      <c r="CH869" s="15">
        <f ca="1">(BA869*DCF!I$10-DCF!I$5*MAX(BA869*DCF!I$10,0)-MAX(BA869-AZ869,0)/Inputs!$B$10)*DCF!I$6</f>
        <v>2216.0713812014078</v>
      </c>
      <c r="CI869" s="15">
        <f ca="1">(BB869*DCF!J$10-DCF!J$5*MAX(BB869*DCF!J$10,0)-MAX(BB869-BA869,0)/Inputs!$B$10)*DCF!J$6</f>
        <v>2166.5884370087629</v>
      </c>
      <c r="CJ869" s="15">
        <f ca="1">(BC869*DCF!K$10-DCF!K$5*MAX(BC869*DCF!K$10,0)-MAX(BC869-BB869,0)/Inputs!$B$10)*DCF!K$6</f>
        <v>2711.8539336800013</v>
      </c>
      <c r="CK869" s="15">
        <f ca="1">(BD869*DCF!L$10-DCF!L$5*MAX(BD869*DCF!L$10,0)-MAX(BD869-BC869,0)/Inputs!$B$10)*DCF!L$6</f>
        <v>3145.6989762087019</v>
      </c>
      <c r="CL869" s="15">
        <f ca="1">(BE869*DCF!M$10-DCF!M$5*MAX(BE869*DCF!M$10,0)-MAX(BE869-BD869,0)/Inputs!$B$10)*DCF!M$6</f>
        <v>3651.7195280125366</v>
      </c>
      <c r="CM869" s="15">
        <f ca="1">(BF869*DCF!C$28-DCF!C$5*MAX(BF869*DCF!C$28,0)-MAX(BF869-Inputs!$B$13,0)/Inputs!$B$17)*DCF!C$6</f>
        <v>3835.4154462704728</v>
      </c>
      <c r="CN869" s="15">
        <f ca="1">(BG869*DCF!D$28-DCF!D$5*MAX(BG869*DCF!D$28,0)-MAX(BG869-BF869,0)/Inputs!$B$17)*DCF!D$6</f>
        <v>4920.2591433082634</v>
      </c>
      <c r="CO869" s="15">
        <f ca="1">(BH869*DCF!E$28-DCF!E$5*MAX(BH869*DCF!E$28,0)-MAX(BH869-BG869,0)/Inputs!$B$17)*DCF!E$6</f>
        <v>5308.4420097586299</v>
      </c>
      <c r="CP869" s="15">
        <f ca="1">(BI869*DCF!F$28-DCF!F$5*MAX(BI869*DCF!F$28,0)-MAX(BI869-BH869,0)/Inputs!$B$17)*DCF!F$6</f>
        <v>5946.1254476910672</v>
      </c>
      <c r="CQ869" s="15">
        <f ca="1">(BJ869*DCF!G$28-DCF!G$5*MAX(BJ869*DCF!G$28,0)-MAX(BJ869-BI869,0)/Inputs!$B$17)*DCF!G$6</f>
        <v>6715.5227782899892</v>
      </c>
      <c r="CR869" s="15">
        <f ca="1">(BK869*DCF!H$28-DCF!H$5*MAX(BK869*DCF!H$28,0)-MAX(BK869-BJ869,0)/Inputs!$B$17)*DCF!H$6</f>
        <v>7236.7374744777317</v>
      </c>
      <c r="CS869" s="15">
        <f ca="1">(BL869*DCF!I$28-DCF!I$5*MAX(BL869*DCF!I$28,0)-MAX(BL869-BK869,0)/Inputs!$B$17)*DCF!I$6</f>
        <v>7284.0423939702177</v>
      </c>
      <c r="CT869" s="15">
        <f ca="1">(BM869*DCF!J$28-DCF!J$5*MAX(BM869*DCF!J$28,0)-MAX(BM869-BL869,0)/Inputs!$B$17)*DCF!J$6</f>
        <v>7697.9469406542876</v>
      </c>
      <c r="CU869" s="15">
        <f ca="1">(BN869*DCF!K$28-DCF!K$5*MAX(BN869*DCF!K$28,0)-MAX(BN869-BM869,0)/Inputs!$B$17)*DCF!K$6</f>
        <v>9550.1609326400012</v>
      </c>
      <c r="CV869" s="15">
        <f ca="1">(BO869*DCF!L$28-DCF!L$5*MAX(BO869*DCF!L$28,0)-MAX(BO869-BN869,0)/Inputs!$B$17)*DCF!L$6</f>
        <v>11305.167902392142</v>
      </c>
      <c r="CW869" s="15">
        <f ca="1">(BP869*DCF!M$28-DCF!M$5*MAX(BP869*DCF!M$28,0)-MAX(BP869-BO869,0)/Inputs!$B$17)*DCF!M$6</f>
        <v>12073.047311171367</v>
      </c>
      <c r="CX869" s="15">
        <f ca="1">(BQ869*DCF!C$46-DCF!C$5*MAX(BQ869*DCF!C$46,0)-MAX(BQ869-Inputs!$B$20,0)/Inputs!$B$24)*DCF!C$6</f>
        <v>-1816.7697372118457</v>
      </c>
      <c r="CY869" s="15">
        <f ca="1">(BR869*DCF!D$46-DCF!D$5*MAX(BR869*DCF!D$46,0)-MAX(BR869-BQ869,0)/Inputs!$B$24)*DCF!D$6</f>
        <v>-2454.1190398089093</v>
      </c>
      <c r="CZ869" s="15">
        <f ca="1">(BS869*DCF!E$46-DCF!E$5*MAX(BS869*DCF!E$46,0)-MAX(BS869-BR869,0)/Inputs!$B$24)*DCF!E$6</f>
        <v>-808.43677656711645</v>
      </c>
      <c r="DA869" s="15">
        <f ca="1">(BT869*DCF!F$46-DCF!F$5*MAX(BT869*DCF!F$46,0)-MAX(BT869-BS869,0)/Inputs!$B$24)*DCF!F$6</f>
        <v>-537.17523697416334</v>
      </c>
      <c r="DB869" s="15">
        <f ca="1">(BU869*DCF!G$46-DCF!G$5*MAX(BU869*DCF!G$46,0)-MAX(BU869-BT869,0)/Inputs!$B$24)*DCF!G$6</f>
        <v>-3835.8538795116256</v>
      </c>
      <c r="DC869" s="15">
        <f ca="1">(BV869*DCF!H$46-DCF!H$5*MAX(BV869*DCF!H$46,0)-MAX(BV869-BU869,0)/Inputs!$B$24)*DCF!H$6</f>
        <v>-1110.7461141308186</v>
      </c>
      <c r="DD869" s="15">
        <f ca="1">(BW869*DCF!I$46-DCF!I$5*MAX(BW869*DCF!I$46,0)-MAX(BW869-BV869,0)/Inputs!$B$24)*DCF!I$6</f>
        <v>400.99199671743696</v>
      </c>
      <c r="DE869" s="15">
        <f ca="1">(BX869*DCF!J$46-DCF!J$5*MAX(BX869*DCF!J$46,0)-MAX(BX869-BW869,0)/Inputs!$B$24)*DCF!J$6</f>
        <v>-997.32802692381222</v>
      </c>
      <c r="DF869" s="15">
        <f ca="1">(BY869*DCF!K$46-DCF!K$5*MAX(BY869*DCF!K$46,0)-MAX(BY869-BX869,0)/Inputs!$B$24)*DCF!K$6</f>
        <v>-2296.2062205405441</v>
      </c>
      <c r="DG869" s="15">
        <f ca="1">(BZ869*DCF!L$46-DCF!L$5*MAX(BZ869*DCF!L$46,0)-MAX(BZ869-BY869,0)/Inputs!$B$24)*DCF!L$6</f>
        <v>-1058.4071672839343</v>
      </c>
      <c r="DH869" s="15">
        <f ca="1">(CA869*DCF!M$46-DCF!M$5*MAX(CA869*DCF!M$46,0)-MAX(CA869-BZ869,0)/Inputs!$B$24)*DCF!M$6</f>
        <v>463.85073503553059</v>
      </c>
      <c r="DI869" s="15">
        <f ca="1">SUM(CB869:CL869)+BE869*DCF!M$10*(1+Inputs!$B$30)*(1-Inputs!$B$33)*(1-Inputs!$B$30/Inputs!$B$31)/(Inputs!$B$29-Inputs!$B$30)*DCF!M$6</f>
        <v>104777.92455959861</v>
      </c>
      <c r="DJ869" s="15">
        <f ca="1">SUM(CM869:CW869)+BP869*DCF!M$28*(1+Inputs!$B$30)*(1-Inputs!$B$33)*(1-Inputs!$B$30/Inputs!$B$31)/(Inputs!$B$29-Inputs!$B$30)*DCF!M$6</f>
        <v>333442.42242738535</v>
      </c>
      <c r="DK869" s="15">
        <f ca="1">SUM(CX869:DH869)+CA869*DCF!M$46*(1+Inputs!$B$30)*(1-Inputs!$B$33)*(1-Inputs!$B$30/Inputs!$B$31)/(Inputs!$B$29-Inputs!$B$30)*DCF!M$6</f>
        <v>157206.71283476669</v>
      </c>
      <c r="DM869" s="15">
        <f ca="1">DI869+DJ869+DK869+Inputs!$B$34+Inputs!$B$36-Inputs!$B$35</f>
        <v>672278.05982175062</v>
      </c>
    </row>
    <row r="870" spans="1:117" x14ac:dyDescent="0.75">
      <c r="A870" s="11">
        <v>857</v>
      </c>
      <c r="C870" s="23">
        <f t="shared" ca="1" si="505"/>
        <v>0.87498226643711685</v>
      </c>
      <c r="D870" s="23">
        <f t="shared" ca="1" si="505"/>
        <v>-0.67549048381679955</v>
      </c>
      <c r="E870" s="23">
        <f t="shared" ca="1" si="505"/>
        <v>-0.14946411136401919</v>
      </c>
      <c r="F870" s="23">
        <f t="shared" ca="1" si="505"/>
        <v>0.49331795641867832</v>
      </c>
      <c r="G870" s="23">
        <f t="shared" ca="1" si="505"/>
        <v>-0.77821466698707609</v>
      </c>
      <c r="H870" s="23">
        <f t="shared" ca="1" si="505"/>
        <v>0.20653496654496833</v>
      </c>
      <c r="I870" s="23">
        <f t="shared" ca="1" si="505"/>
        <v>1.1874302983744334</v>
      </c>
      <c r="J870" s="23">
        <f t="shared" ca="1" si="505"/>
        <v>-0.25614990426952289</v>
      </c>
      <c r="K870" s="23">
        <f t="shared" ca="1" si="505"/>
        <v>-0.26496571272837205</v>
      </c>
      <c r="L870" s="23">
        <f t="shared" ca="1" si="505"/>
        <v>0.57452316456421804</v>
      </c>
      <c r="M870" s="23">
        <f t="shared" ca="1" si="505"/>
        <v>2.5597123551896921</v>
      </c>
      <c r="N870" s="23">
        <f ca="1">SQRT(Inputs!$B$38)*C870+SQRT(1-Inputs!$B$38)*_xlfn.NORM.S.INV(RAND())</f>
        <v>0.38012763686969253</v>
      </c>
      <c r="O870" s="23">
        <f ca="1">SQRT(Inputs!$B$38)*D870+SQRT(1-Inputs!$B$38)*_xlfn.NORM.S.INV(RAND())</f>
        <v>-0.35693126209168691</v>
      </c>
      <c r="P870" s="23">
        <f ca="1">SQRT(Inputs!$B$38)*E870+SQRT(1-Inputs!$B$38)*_xlfn.NORM.S.INV(RAND())</f>
        <v>-1.122282045478832</v>
      </c>
      <c r="Q870" s="23">
        <f ca="1">SQRT(Inputs!$B$38)*F870+SQRT(1-Inputs!$B$38)*_xlfn.NORM.S.INV(RAND())</f>
        <v>2.2548424491332981</v>
      </c>
      <c r="R870" s="23">
        <f ca="1">SQRT(Inputs!$B$38)*G870+SQRT(1-Inputs!$B$38)*_xlfn.NORM.S.INV(RAND())</f>
        <v>0.74389995864613356</v>
      </c>
      <c r="S870" s="23">
        <f ca="1">SQRT(Inputs!$B$38)*H870+SQRT(1-Inputs!$B$38)*_xlfn.NORM.S.INV(RAND())</f>
        <v>0.6490803221796756</v>
      </c>
      <c r="T870" s="23">
        <f ca="1">SQRT(Inputs!$B$38)*I870+SQRT(1-Inputs!$B$38)*_xlfn.NORM.S.INV(RAND())</f>
        <v>-0.86292246498667957</v>
      </c>
      <c r="U870" s="23">
        <f ca="1">SQRT(Inputs!$B$38)*J870+SQRT(1-Inputs!$B$38)*_xlfn.NORM.S.INV(RAND())</f>
        <v>-0.71814135995981832</v>
      </c>
      <c r="V870" s="23">
        <f ca="1">SQRT(Inputs!$B$38)*K870+SQRT(1-Inputs!$B$38)*_xlfn.NORM.S.INV(RAND())</f>
        <v>0.48289595671192642</v>
      </c>
      <c r="W870" s="23">
        <f ca="1">SQRT(Inputs!$B$38)*L870+SQRT(1-Inputs!$B$38)*_xlfn.NORM.S.INV(RAND())</f>
        <v>1.060263845427357</v>
      </c>
      <c r="X870" s="23">
        <f ca="1">SQRT(Inputs!$B$38)*M870+SQRT(1-Inputs!$B$38)*_xlfn.NORM.S.INV(RAND())</f>
        <v>2.3015230486378813</v>
      </c>
      <c r="Y870" s="23">
        <f ca="1">SQRT(Inputs!$B$38)*C870+SQRT(1-Inputs!$B$38)*_xlfn.NORM.S.INV(RAND())</f>
        <v>0.84945943058071172</v>
      </c>
      <c r="Z870" s="23">
        <f ca="1">SQRT(Inputs!$B$38)*D870+SQRT(1-Inputs!$B$38)*_xlfn.NORM.S.INV(RAND())</f>
        <v>-0.63066769716621929</v>
      </c>
      <c r="AA870" s="23">
        <f ca="1">SQRT(Inputs!$B$38)*E870+SQRT(1-Inputs!$B$38)*_xlfn.NORM.S.INV(RAND())</f>
        <v>-0.88810027388322477</v>
      </c>
      <c r="AB870" s="23">
        <f ca="1">SQRT(Inputs!$B$38)*F870+SQRT(1-Inputs!$B$38)*_xlfn.NORM.S.INV(RAND())</f>
        <v>0.88891247576371724</v>
      </c>
      <c r="AC870" s="23">
        <f ca="1">SQRT(Inputs!$B$38)*G870+SQRT(1-Inputs!$B$38)*_xlfn.NORM.S.INV(RAND())</f>
        <v>-0.22830551477649413</v>
      </c>
      <c r="AD870" s="23">
        <f ca="1">SQRT(Inputs!$B$38)*H870+SQRT(1-Inputs!$B$38)*_xlfn.NORM.S.INV(RAND())</f>
        <v>0.97071595535891819</v>
      </c>
      <c r="AE870" s="23">
        <f ca="1">SQRT(Inputs!$B$38)*I870+SQRT(1-Inputs!$B$38)*_xlfn.NORM.S.INV(RAND())</f>
        <v>1.1199621634779577</v>
      </c>
      <c r="AF870" s="23">
        <f ca="1">SQRT(Inputs!$B$38)*J870+SQRT(1-Inputs!$B$38)*_xlfn.NORM.S.INV(RAND())</f>
        <v>0.55655078817740755</v>
      </c>
      <c r="AG870" s="23">
        <f ca="1">SQRT(Inputs!$B$38)*K870+SQRT(1-Inputs!$B$38)*_xlfn.NORM.S.INV(RAND())</f>
        <v>-2.0493913484674779</v>
      </c>
      <c r="AH870" s="23">
        <f ca="1">SQRT(Inputs!$B$38)*L870+SQRT(1-Inputs!$B$38)*_xlfn.NORM.S.INV(RAND())</f>
        <v>1.3567703276865131</v>
      </c>
      <c r="AI870" s="23">
        <f ca="1">SQRT(Inputs!$B$38)*M870+SQRT(1-Inputs!$B$38)*_xlfn.NORM.S.INV(RAND())</f>
        <v>0.88598525919192461</v>
      </c>
      <c r="AJ870" s="23">
        <f ca="1">SQRT(Inputs!$B$38)*C870+SQRT(1-Inputs!$B$38)*_xlfn.NORM.S.INV(RAND())</f>
        <v>1.0273586866588755</v>
      </c>
      <c r="AK870" s="23">
        <f ca="1">SQRT(Inputs!$B$38)*D870+SQRT(1-Inputs!$B$38)*_xlfn.NORM.S.INV(RAND())</f>
        <v>-0.73190595262972358</v>
      </c>
      <c r="AL870" s="23">
        <f ca="1">SQRT(Inputs!$B$38)*E870+SQRT(1-Inputs!$B$38)*_xlfn.NORM.S.INV(RAND())</f>
        <v>0.237693274951644</v>
      </c>
      <c r="AM870" s="23">
        <f ca="1">SQRT(Inputs!$B$38)*F870+SQRT(1-Inputs!$B$38)*_xlfn.NORM.S.INV(RAND())</f>
        <v>-0.60024949526194638</v>
      </c>
      <c r="AN870" s="23">
        <f ca="1">SQRT(Inputs!$B$38)*G870+SQRT(1-Inputs!$B$38)*_xlfn.NORM.S.INV(RAND())</f>
        <v>-0.6935289658926771</v>
      </c>
      <c r="AO870" s="23">
        <f ca="1">SQRT(Inputs!$B$38)*H870+SQRT(1-Inputs!$B$38)*_xlfn.NORM.S.INV(RAND())</f>
        <v>0.14926780121707661</v>
      </c>
      <c r="AP870" s="23">
        <f ca="1">SQRT(Inputs!$B$38)*I870+SQRT(1-Inputs!$B$38)*_xlfn.NORM.S.INV(RAND())</f>
        <v>1.0485131845493507</v>
      </c>
      <c r="AQ870" s="23">
        <f ca="1">SQRT(Inputs!$B$38)*J870+SQRT(1-Inputs!$B$38)*_xlfn.NORM.S.INV(RAND())</f>
        <v>1.1219456063081605</v>
      </c>
      <c r="AR870" s="23">
        <f ca="1">SQRT(Inputs!$B$38)*K870+SQRT(1-Inputs!$B$38)*_xlfn.NORM.S.INV(RAND())</f>
        <v>-0.10255731530849541</v>
      </c>
      <c r="AS870" s="23">
        <f ca="1">SQRT(Inputs!$B$38)*L870+SQRT(1-Inputs!$B$38)*_xlfn.NORM.S.INV(RAND())</f>
        <v>1.4896599464020954</v>
      </c>
      <c r="AT870" s="23">
        <f ca="1">SQRT(Inputs!$B$38)*M870+SQRT(1-Inputs!$B$38)*_xlfn.NORM.S.INV(RAND())</f>
        <v>1.6696739472347952</v>
      </c>
      <c r="AU870" s="15">
        <f ca="1">Inputs!$B$6*EXP($B$8-0.5*C$5^2+C$5*N870)</f>
        <v>5277.1678765573006</v>
      </c>
      <c r="AV870" s="15">
        <f t="shared" ca="1" si="474"/>
        <v>6095.1424221132293</v>
      </c>
      <c r="AW870" s="15">
        <f t="shared" ca="1" si="475"/>
        <v>6387.947708512801</v>
      </c>
      <c r="AX870" s="15">
        <f t="shared" ca="1" si="476"/>
        <v>10336.744924484437</v>
      </c>
      <c r="AY870" s="15">
        <f t="shared" ca="1" si="477"/>
        <v>13779.14114201924</v>
      </c>
      <c r="AZ870" s="15">
        <f t="shared" ca="1" si="478"/>
        <v>18100.892206216657</v>
      </c>
      <c r="BA870" s="15">
        <f t="shared" ca="1" si="479"/>
        <v>20238.025555630342</v>
      </c>
      <c r="BB870" s="15">
        <f t="shared" ca="1" si="480"/>
        <v>23057.383860542806</v>
      </c>
      <c r="BC870" s="15">
        <f t="shared" ca="1" si="481"/>
        <v>29586.939460863989</v>
      </c>
      <c r="BD870" s="15">
        <f t="shared" ca="1" si="482"/>
        <v>40025.673052699611</v>
      </c>
      <c r="BE870" s="15">
        <f t="shared" ca="1" si="483"/>
        <v>60484.60052271765</v>
      </c>
      <c r="BF870" s="15">
        <f ca="1">Inputs!$B$13*EXP($B$9-0.5*C$6^2+C$6*Y870)</f>
        <v>16367.821804992062</v>
      </c>
      <c r="BG870" s="15">
        <f t="shared" ca="1" si="484"/>
        <v>17802.418365412075</v>
      </c>
      <c r="BH870" s="15">
        <f t="shared" ca="1" si="485"/>
        <v>18772.154832460186</v>
      </c>
      <c r="BI870" s="15">
        <f t="shared" ca="1" si="486"/>
        <v>26349.324984776271</v>
      </c>
      <c r="BJ870" s="15">
        <f t="shared" ca="1" si="487"/>
        <v>31256.805912574298</v>
      </c>
      <c r="BK870" s="15">
        <f t="shared" ca="1" si="488"/>
        <v>43781.825676741923</v>
      </c>
      <c r="BL870" s="15">
        <f t="shared" ca="1" si="489"/>
        <v>62181.168504720139</v>
      </c>
      <c r="BM870" s="15">
        <f t="shared" ca="1" si="490"/>
        <v>81905.617737385823</v>
      </c>
      <c r="BN870" s="15">
        <f t="shared" ca="1" si="491"/>
        <v>78798.136427962338</v>
      </c>
      <c r="BO870" s="15">
        <f t="shared" ca="1" si="492"/>
        <v>113515.27657920952</v>
      </c>
      <c r="BP870" s="15">
        <f t="shared" ca="1" si="493"/>
        <v>154468.62201665697</v>
      </c>
      <c r="BQ870" s="15">
        <f ca="1">Inputs!$B$20*EXP($B$10-0.5*C$7^2+C$7*AJ870)</f>
        <v>6175.3140992511489</v>
      </c>
      <c r="BR870" s="15">
        <f t="shared" ca="1" si="494"/>
        <v>6641.2657157682725</v>
      </c>
      <c r="BS870" s="15">
        <f t="shared" ca="1" si="495"/>
        <v>9737.0291925663605</v>
      </c>
      <c r="BT870" s="15">
        <f t="shared" ca="1" si="496"/>
        <v>11469.280644038376</v>
      </c>
      <c r="BU870" s="15">
        <f t="shared" ca="1" si="497"/>
        <v>13439.450510574199</v>
      </c>
      <c r="BV870" s="15">
        <f t="shared" ca="1" si="498"/>
        <v>19337.662140774253</v>
      </c>
      <c r="BW870" s="15">
        <f t="shared" ca="1" si="499"/>
        <v>33689.424333258925</v>
      </c>
      <c r="BX870" s="15">
        <f t="shared" ca="1" si="500"/>
        <v>59004.879917961494</v>
      </c>
      <c r="BY870" s="15">
        <f t="shared" ca="1" si="501"/>
        <v>81069.424231942379</v>
      </c>
      <c r="BZ870" s="15">
        <f t="shared" ca="1" si="502"/>
        <v>149585.5350565736</v>
      </c>
      <c r="CA870" s="15">
        <f t="shared" ca="1" si="503"/>
        <v>282701.62531074102</v>
      </c>
      <c r="CB870" s="15">
        <f ca="1">(AU870*DCF!C$10-DCF!C$5*MAX(AU870*DCF!C$10,0)-MAX(AU870-Inputs!$B$6,0)/Inputs!$B$10)*DCF!C$6</f>
        <v>1040.8288075637217</v>
      </c>
      <c r="CC870" s="15">
        <f ca="1">(AV870*DCF!D$10-DCF!D$5*MAX(AV870*DCF!D$10,0)-MAX(AV870-AU870,0)/Inputs!$B$10)*DCF!D$6</f>
        <v>1286.2079871364772</v>
      </c>
      <c r="CD870" s="15">
        <f ca="1">(AW870*DCF!E$10-DCF!E$5*MAX(AW870*DCF!E$10,0)-MAX(AW870-AV870,0)/Inputs!$B$10)*DCF!E$6</f>
        <v>1408.9235622711783</v>
      </c>
      <c r="CE870" s="15">
        <f ca="1">(AX870*DCF!F$10-DCF!F$5*MAX(AX870*DCF!F$10,0)-MAX(AX870-AW870,0)/Inputs!$B$10)*DCF!F$6</f>
        <v>1434.8481450392046</v>
      </c>
      <c r="CF870" s="15">
        <f ca="1">(AY870*DCF!G$10-DCF!G$5*MAX(AY870*DCF!G$10,0)-MAX(AY870-AX870,0)/Inputs!$B$10)*DCF!G$6</f>
        <v>2177.3641107602034</v>
      </c>
      <c r="CG870" s="15">
        <f ca="1">(AZ870*DCF!H$10-DCF!H$5*MAX(AZ870*DCF!H$10,0)-MAX(AZ870-AY870,0)/Inputs!$B$10)*DCF!H$6</f>
        <v>2746.8968261993405</v>
      </c>
      <c r="CH870" s="15">
        <f ca="1">(BA870*DCF!I$10-DCF!I$5*MAX(BA870*DCF!I$10,0)-MAX(BA870-AZ870,0)/Inputs!$B$10)*DCF!I$6</f>
        <v>3346.1842359011348</v>
      </c>
      <c r="CI870" s="15">
        <f ca="1">(BB870*DCF!J$10-DCF!J$5*MAX(BB870*DCF!J$10,0)-MAX(BB870-BA870,0)/Inputs!$B$10)*DCF!J$6</f>
        <v>3529.4732792646159</v>
      </c>
      <c r="CJ870" s="15">
        <f ca="1">(BC870*DCF!K$10-DCF!K$5*MAX(BC870*DCF!K$10,0)-MAX(BC870-BB870,0)/Inputs!$B$10)*DCF!K$6</f>
        <v>3848.9836982718161</v>
      </c>
      <c r="CK870" s="15">
        <f ca="1">(BD870*DCF!L$10-DCF!L$5*MAX(BD870*DCF!L$10,0)-MAX(BD870-BC870,0)/Inputs!$B$10)*DCF!L$6</f>
        <v>4686.7353519808357</v>
      </c>
      <c r="CL870" s="15">
        <f ca="1">(BE870*DCF!M$10-DCF!M$5*MAX(BE870*DCF!M$10,0)-MAX(BE870-BD870,0)/Inputs!$B$10)*DCF!M$6</f>
        <v>6091.1219563599034</v>
      </c>
      <c r="CM870" s="15">
        <f ca="1">(BF870*DCF!C$28-DCF!C$5*MAX(BF870*DCF!C$28,0)-MAX(BF870-Inputs!$B$13,0)/Inputs!$B$17)*DCF!C$6</f>
        <v>3845.0466058713778</v>
      </c>
      <c r="CN870" s="15">
        <f ca="1">(BG870*DCF!D$28-DCF!D$5*MAX(BG870*DCF!D$28,0)-MAX(BG870-BF870,0)/Inputs!$B$17)*DCF!D$6</f>
        <v>4937.1575781659949</v>
      </c>
      <c r="CO870" s="15">
        <f ca="1">(BH870*DCF!E$28-DCF!E$5*MAX(BH870*DCF!E$28,0)-MAX(BH870-BG870,0)/Inputs!$B$17)*DCF!E$6</f>
        <v>5125.4868044221957</v>
      </c>
      <c r="CP870" s="15">
        <f ca="1">(BI870*DCF!F$28-DCF!F$5*MAX(BI870*DCF!F$28,0)-MAX(BI870-BH870,0)/Inputs!$B$17)*DCF!F$6</f>
        <v>5773.6040768814082</v>
      </c>
      <c r="CQ870" s="15">
        <f ca="1">(BJ870*DCF!G$28-DCF!G$5*MAX(BJ870*DCF!G$28,0)-MAX(BJ870-BI870,0)/Inputs!$B$17)*DCF!G$6</f>
        <v>7284.4256266569046</v>
      </c>
      <c r="CR870" s="15">
        <f ca="1">(BK870*DCF!H$28-DCF!H$5*MAX(BK870*DCF!H$28,0)-MAX(BK870-BJ870,0)/Inputs!$B$17)*DCF!H$6</f>
        <v>8881.6919480175875</v>
      </c>
      <c r="CS870" s="15">
        <f ca="1">(BL870*DCF!I$28-DCF!I$5*MAX(BL870*DCF!I$28,0)-MAX(BL870-BK870,0)/Inputs!$B$17)*DCF!I$6</f>
        <v>11981.220855524447</v>
      </c>
      <c r="CT870" s="15">
        <f ca="1">(BM870*DCF!J$28-DCF!J$5*MAX(BM870*DCF!J$28,0)-MAX(BM870-BL870,0)/Inputs!$B$17)*DCF!J$6</f>
        <v>15656.451424405501</v>
      </c>
      <c r="CU870" s="15">
        <f ca="1">(BN870*DCF!K$28-DCF!K$5*MAX(BN870*DCF!K$28,0)-MAX(BN870-BM870,0)/Inputs!$B$17)*DCF!K$6</f>
        <v>16640.845205010646</v>
      </c>
      <c r="CV870" s="15">
        <f ca="1">(BO870*DCF!L$28-DCF!L$5*MAX(BO870*DCF!L$28,0)-MAX(BO870-BN870,0)/Inputs!$B$17)*DCF!L$6</f>
        <v>18720.378050412557</v>
      </c>
      <c r="CW870" s="15">
        <f ca="1">(BP870*DCF!M$28-DCF!M$5*MAX(BP870*DCF!M$28,0)-MAX(BP870-BO870,0)/Inputs!$B$17)*DCF!M$6</f>
        <v>24782.585269565243</v>
      </c>
      <c r="CX870" s="15">
        <f ca="1">(BQ870*DCF!C$46-DCF!C$5*MAX(BQ870*DCF!C$46,0)-MAX(BQ870-Inputs!$B$20,0)/Inputs!$B$24)*DCF!C$6</f>
        <v>-2799.9866738460614</v>
      </c>
      <c r="CY870" s="15">
        <f ca="1">(BR870*DCF!D$46-DCF!D$5*MAX(BR870*DCF!D$46,0)-MAX(BR870-BQ870,0)/Inputs!$B$24)*DCF!D$6</f>
        <v>-1332.3268683813696</v>
      </c>
      <c r="CZ870" s="15">
        <f ca="1">(BS870*DCF!E$46-DCF!E$5*MAX(BS870*DCF!E$46,0)-MAX(BS870-BR870,0)/Inputs!$B$24)*DCF!E$6</f>
        <v>-2371.6853929940285</v>
      </c>
      <c r="DA870" s="15">
        <f ca="1">(BT870*DCF!F$46-DCF!F$5*MAX(BT870*DCF!F$46,0)-MAX(BT870-BS870,0)/Inputs!$B$24)*DCF!F$6</f>
        <v>-1466.033044949346</v>
      </c>
      <c r="DB870" s="15">
        <f ca="1">(BU870*DCF!G$46-DCF!G$5*MAX(BU870*DCF!G$46,0)-MAX(BU870-BT870,0)/Inputs!$B$24)*DCF!G$6</f>
        <v>-1114.8027793627564</v>
      </c>
      <c r="DC870" s="15">
        <f ca="1">(BV870*DCF!H$46-DCF!H$5*MAX(BV870*DCF!H$46,0)-MAX(BV870-BU870,0)/Inputs!$B$24)*DCF!H$6</f>
        <v>-1832.8331251424202</v>
      </c>
      <c r="DD870" s="15">
        <f ca="1">(BW870*DCF!I$46-DCF!I$5*MAX(BW870*DCF!I$46,0)-MAX(BW870-BV870,0)/Inputs!$B$24)*DCF!I$6</f>
        <v>-3341.7654076726458</v>
      </c>
      <c r="DE870" s="15">
        <f ca="1">(BX870*DCF!J$46-DCF!J$5*MAX(BX870*DCF!J$46,0)-MAX(BX870-BW870,0)/Inputs!$B$24)*DCF!J$6</f>
        <v>-4238.1537284917331</v>
      </c>
      <c r="DF870" s="15">
        <f ca="1">(BY870*DCF!K$46-DCF!K$5*MAX(BY870*DCF!K$46,0)-MAX(BY870-BX870,0)/Inputs!$B$24)*DCF!K$6</f>
        <v>-774.26980148267785</v>
      </c>
      <c r="DG870" s="15">
        <f ca="1">(BZ870*DCF!L$46-DCF!L$5*MAX(BZ870*DCF!L$46,0)-MAX(BZ870-BY870,0)/Inputs!$B$24)*DCF!L$6</f>
        <v>-5165.2670787647639</v>
      </c>
      <c r="DH870" s="15">
        <f ca="1">(CA870*DCF!M$46-DCF!M$5*MAX(CA870*DCF!M$46,0)-MAX(CA870-BZ870,0)/Inputs!$B$24)*DCF!M$6</f>
        <v>-5666.0461286265199</v>
      </c>
      <c r="DI870" s="15">
        <f ca="1">SUM(CB870:CL870)+BE870*DCF!M$10*(1+Inputs!$B$30)*(1-Inputs!$B$33)*(1-Inputs!$B$30/Inputs!$B$31)/(Inputs!$B$29-Inputs!$B$30)*DCF!M$6</f>
        <v>199927.01104151164</v>
      </c>
      <c r="DJ870" s="15">
        <f ca="1">SUM(CM870:CW870)+BP870*DCF!M$28*(1+Inputs!$B$30)*(1-Inputs!$B$33)*(1-Inputs!$B$30/Inputs!$B$31)/(Inputs!$B$29-Inputs!$B$30)*DCF!M$6</f>
        <v>696813.18372282572</v>
      </c>
      <c r="DK870" s="15">
        <f ca="1">SUM(CX870:DH870)+CA870*DCF!M$46*(1+Inputs!$B$30)*(1-Inputs!$B$33)*(1-Inputs!$B$30/Inputs!$B$31)/(Inputs!$B$29-Inputs!$B$30)*DCF!M$6</f>
        <v>406987.03084904992</v>
      </c>
      <c r="DM870" s="15">
        <f ca="1">DI870+DJ870+DK870+Inputs!$B$34+Inputs!$B$36-Inputs!$B$35</f>
        <v>1380578.2256133873</v>
      </c>
    </row>
    <row r="871" spans="1:117" x14ac:dyDescent="0.75">
      <c r="A871" s="11">
        <v>858</v>
      </c>
      <c r="C871" s="23">
        <f t="shared" ca="1" si="505"/>
        <v>-2.1710514979884423</v>
      </c>
      <c r="D871" s="23">
        <f t="shared" ca="1" si="505"/>
        <v>-1.1691294793067182</v>
      </c>
      <c r="E871" s="23">
        <f t="shared" ca="1" si="505"/>
        <v>1.4803874557320462</v>
      </c>
      <c r="F871" s="23">
        <f t="shared" ca="1" si="505"/>
        <v>-0.20064492445356161</v>
      </c>
      <c r="G871" s="23">
        <f t="shared" ca="1" si="505"/>
        <v>-0.40468704613100992</v>
      </c>
      <c r="H871" s="23">
        <f t="shared" ca="1" si="505"/>
        <v>0.85819404674225896</v>
      </c>
      <c r="I871" s="23">
        <f t="shared" ca="1" si="505"/>
        <v>0.48953427099577407</v>
      </c>
      <c r="J871" s="23">
        <f t="shared" ca="1" si="505"/>
        <v>-0.60869408154666893</v>
      </c>
      <c r="K871" s="23">
        <f t="shared" ca="1" si="505"/>
        <v>0.65020051001461343</v>
      </c>
      <c r="L871" s="23">
        <f t="shared" ca="1" si="505"/>
        <v>1.5160786858702586</v>
      </c>
      <c r="M871" s="23">
        <f t="shared" ca="1" si="505"/>
        <v>0.32450342268118465</v>
      </c>
      <c r="N871" s="23">
        <f ca="1">SQRT(Inputs!$B$38)*C871+SQRT(1-Inputs!$B$38)*_xlfn.NORM.S.INV(RAND())</f>
        <v>-0.33576089373291862</v>
      </c>
      <c r="O871" s="23">
        <f ca="1">SQRT(Inputs!$B$38)*D871+SQRT(1-Inputs!$B$38)*_xlfn.NORM.S.INV(RAND())</f>
        <v>-0.29603350312282734</v>
      </c>
      <c r="P871" s="23">
        <f ca="1">SQRT(Inputs!$B$38)*E871+SQRT(1-Inputs!$B$38)*_xlfn.NORM.S.INV(RAND())</f>
        <v>0.21039382721500932</v>
      </c>
      <c r="Q871" s="23">
        <f ca="1">SQRT(Inputs!$B$38)*F871+SQRT(1-Inputs!$B$38)*_xlfn.NORM.S.INV(RAND())</f>
        <v>2.1905906248407665</v>
      </c>
      <c r="R871" s="23">
        <f ca="1">SQRT(Inputs!$B$38)*G871+SQRT(1-Inputs!$B$38)*_xlfn.NORM.S.INV(RAND())</f>
        <v>-0.71110713992535368</v>
      </c>
      <c r="S871" s="23">
        <f ca="1">SQRT(Inputs!$B$38)*H871+SQRT(1-Inputs!$B$38)*_xlfn.NORM.S.INV(RAND())</f>
        <v>0.82035478584021804</v>
      </c>
      <c r="T871" s="23">
        <f ca="1">SQRT(Inputs!$B$38)*I871+SQRT(1-Inputs!$B$38)*_xlfn.NORM.S.INV(RAND())</f>
        <v>0.50860265023887097</v>
      </c>
      <c r="U871" s="23">
        <f ca="1">SQRT(Inputs!$B$38)*J871+SQRT(1-Inputs!$B$38)*_xlfn.NORM.S.INV(RAND())</f>
        <v>-2.0036537913693033</v>
      </c>
      <c r="V871" s="23">
        <f ca="1">SQRT(Inputs!$B$38)*K871+SQRT(1-Inputs!$B$38)*_xlfn.NORM.S.INV(RAND())</f>
        <v>0.20620626582943091</v>
      </c>
      <c r="W871" s="23">
        <f ca="1">SQRT(Inputs!$B$38)*L871+SQRT(1-Inputs!$B$38)*_xlfn.NORM.S.INV(RAND())</f>
        <v>1.1377915378065429</v>
      </c>
      <c r="X871" s="23">
        <f ca="1">SQRT(Inputs!$B$38)*M871+SQRT(1-Inputs!$B$38)*_xlfn.NORM.S.INV(RAND())</f>
        <v>0.39222018539616044</v>
      </c>
      <c r="Y871" s="23">
        <f ca="1">SQRT(Inputs!$B$38)*C871+SQRT(1-Inputs!$B$38)*_xlfn.NORM.S.INV(RAND())</f>
        <v>-0.69720804462375163</v>
      </c>
      <c r="Z871" s="23">
        <f ca="1">SQRT(Inputs!$B$38)*D871+SQRT(1-Inputs!$B$38)*_xlfn.NORM.S.INV(RAND())</f>
        <v>-2.0371370391897576</v>
      </c>
      <c r="AA871" s="23">
        <f ca="1">SQRT(Inputs!$B$38)*E871+SQRT(1-Inputs!$B$38)*_xlfn.NORM.S.INV(RAND())</f>
        <v>2.0659383535969953</v>
      </c>
      <c r="AB871" s="23">
        <f ca="1">SQRT(Inputs!$B$38)*F871+SQRT(1-Inputs!$B$38)*_xlfn.NORM.S.INV(RAND())</f>
        <v>0.21359503721567855</v>
      </c>
      <c r="AC871" s="23">
        <f ca="1">SQRT(Inputs!$B$38)*G871+SQRT(1-Inputs!$B$38)*_xlfn.NORM.S.INV(RAND())</f>
        <v>-0.98157135492425485</v>
      </c>
      <c r="AD871" s="23">
        <f ca="1">SQRT(Inputs!$B$38)*H871+SQRT(1-Inputs!$B$38)*_xlfn.NORM.S.INV(RAND())</f>
        <v>-0.85032768820008542</v>
      </c>
      <c r="AE871" s="23">
        <f ca="1">SQRT(Inputs!$B$38)*I871+SQRT(1-Inputs!$B$38)*_xlfn.NORM.S.INV(RAND())</f>
        <v>0.16965475921049039</v>
      </c>
      <c r="AF871" s="23">
        <f ca="1">SQRT(Inputs!$B$38)*J871+SQRT(1-Inputs!$B$38)*_xlfn.NORM.S.INV(RAND())</f>
        <v>0.71469170082258238</v>
      </c>
      <c r="AG871" s="23">
        <f ca="1">SQRT(Inputs!$B$38)*K871+SQRT(1-Inputs!$B$38)*_xlfn.NORM.S.INV(RAND())</f>
        <v>1.3489367428586376</v>
      </c>
      <c r="AH871" s="23">
        <f ca="1">SQRT(Inputs!$B$38)*L871+SQRT(1-Inputs!$B$38)*_xlfn.NORM.S.INV(RAND())</f>
        <v>0.65719060163434662</v>
      </c>
      <c r="AI871" s="23">
        <f ca="1">SQRT(Inputs!$B$38)*M871+SQRT(1-Inputs!$B$38)*_xlfn.NORM.S.INV(RAND())</f>
        <v>0.98895853697068725</v>
      </c>
      <c r="AJ871" s="23">
        <f ca="1">SQRT(Inputs!$B$38)*C871+SQRT(1-Inputs!$B$38)*_xlfn.NORM.S.INV(RAND())</f>
        <v>-1.9644682951097672</v>
      </c>
      <c r="AK871" s="23">
        <f ca="1">SQRT(Inputs!$B$38)*D871+SQRT(1-Inputs!$B$38)*_xlfn.NORM.S.INV(RAND())</f>
        <v>-0.78787285916915528</v>
      </c>
      <c r="AL871" s="23">
        <f ca="1">SQRT(Inputs!$B$38)*E871+SQRT(1-Inputs!$B$38)*_xlfn.NORM.S.INV(RAND())</f>
        <v>0.9499665875284371</v>
      </c>
      <c r="AM871" s="23">
        <f ca="1">SQRT(Inputs!$B$38)*F871+SQRT(1-Inputs!$B$38)*_xlfn.NORM.S.INV(RAND())</f>
        <v>0.68807934018178274</v>
      </c>
      <c r="AN871" s="23">
        <f ca="1">SQRT(Inputs!$B$38)*G871+SQRT(1-Inputs!$B$38)*_xlfn.NORM.S.INV(RAND())</f>
        <v>-1.4872816498533947</v>
      </c>
      <c r="AO871" s="23">
        <f ca="1">SQRT(Inputs!$B$38)*H871+SQRT(1-Inputs!$B$38)*_xlfn.NORM.S.INV(RAND())</f>
        <v>1.7009671802848885</v>
      </c>
      <c r="AP871" s="23">
        <f ca="1">SQRT(Inputs!$B$38)*I871+SQRT(1-Inputs!$B$38)*_xlfn.NORM.S.INV(RAND())</f>
        <v>0.35679342840716849</v>
      </c>
      <c r="AQ871" s="23">
        <f ca="1">SQRT(Inputs!$B$38)*J871+SQRT(1-Inputs!$B$38)*_xlfn.NORM.S.INV(RAND())</f>
        <v>3.6573582693831874E-2</v>
      </c>
      <c r="AR871" s="23">
        <f ca="1">SQRT(Inputs!$B$38)*K871+SQRT(1-Inputs!$B$38)*_xlfn.NORM.S.INV(RAND())</f>
        <v>0.84833537525216696</v>
      </c>
      <c r="AS871" s="23">
        <f ca="1">SQRT(Inputs!$B$38)*L871+SQRT(1-Inputs!$B$38)*_xlfn.NORM.S.INV(RAND())</f>
        <v>0.62496648001663491</v>
      </c>
      <c r="AT871" s="23">
        <f ca="1">SQRT(Inputs!$B$38)*M871+SQRT(1-Inputs!$B$38)*_xlfn.NORM.S.INV(RAND())</f>
        <v>0.25059456204125219</v>
      </c>
      <c r="AU871" s="15">
        <f ca="1">Inputs!$B$6*EXP($B$8-0.5*C$5^2+C$5*N871)</f>
        <v>4699.7367136251833</v>
      </c>
      <c r="AV871" s="15">
        <f t="shared" ca="1" si="474"/>
        <v>5477.0299343525639</v>
      </c>
      <c r="AW871" s="15">
        <f t="shared" ca="1" si="475"/>
        <v>6870.4991385087233</v>
      </c>
      <c r="AX871" s="15">
        <f t="shared" ca="1" si="476"/>
        <v>11028.706582342229</v>
      </c>
      <c r="AY871" s="15">
        <f t="shared" ca="1" si="477"/>
        <v>12404.076852179356</v>
      </c>
      <c r="AZ871" s="15">
        <f t="shared" ca="1" si="478"/>
        <v>16604.788784743938</v>
      </c>
      <c r="BA871" s="15">
        <f t="shared" ca="1" si="479"/>
        <v>21430.959770105521</v>
      </c>
      <c r="BB871" s="15">
        <f t="shared" ca="1" si="480"/>
        <v>21465.871954116639</v>
      </c>
      <c r="BC871" s="15">
        <f t="shared" ca="1" si="481"/>
        <v>26818.782142036565</v>
      </c>
      <c r="BD871" s="15">
        <f t="shared" ca="1" si="482"/>
        <v>36544.911340062165</v>
      </c>
      <c r="BE871" s="15">
        <f t="shared" ca="1" si="483"/>
        <v>46409.75922972546</v>
      </c>
      <c r="BF871" s="15">
        <f ca="1">Inputs!$B$13*EXP($B$9-0.5*C$6^2+C$6*Y871)</f>
        <v>12045.535190062283</v>
      </c>
      <c r="BG871" s="15">
        <f t="shared" ca="1" si="484"/>
        <v>10164.791863513234</v>
      </c>
      <c r="BH871" s="15">
        <f t="shared" ca="1" si="485"/>
        <v>17495.075846687691</v>
      </c>
      <c r="BI871" s="15">
        <f t="shared" ca="1" si="486"/>
        <v>22132.408150436644</v>
      </c>
      <c r="BJ871" s="15">
        <f t="shared" ca="1" si="487"/>
        <v>23553.102313023213</v>
      </c>
      <c r="BK871" s="15">
        <f t="shared" ca="1" si="488"/>
        <v>25746.953117381385</v>
      </c>
      <c r="BL871" s="15">
        <f t="shared" ca="1" si="489"/>
        <v>32330.071652523166</v>
      </c>
      <c r="BM871" s="15">
        <f t="shared" ca="1" si="490"/>
        <v>43430.356522462578</v>
      </c>
      <c r="BN871" s="15">
        <f t="shared" ca="1" si="491"/>
        <v>62785.365536251455</v>
      </c>
      <c r="BO871" s="15">
        <f t="shared" ca="1" si="492"/>
        <v>83383.527551903826</v>
      </c>
      <c r="BP871" s="15">
        <f t="shared" ca="1" si="493"/>
        <v>114797.6297261391</v>
      </c>
      <c r="BQ871" s="15">
        <f ca="1">Inputs!$B$20*EXP($B$10-0.5*C$7^2+C$7*AJ871)</f>
        <v>2137.0161011332107</v>
      </c>
      <c r="BR871" s="15">
        <f t="shared" ca="1" si="494"/>
        <v>2257.7739671926665</v>
      </c>
      <c r="BS871" s="15">
        <f t="shared" ca="1" si="495"/>
        <v>4061.6115158137968</v>
      </c>
      <c r="BT871" s="15">
        <f t="shared" ca="1" si="496"/>
        <v>6707.9015228299677</v>
      </c>
      <c r="BU871" s="15">
        <f t="shared" ca="1" si="497"/>
        <v>6486.6367367184266</v>
      </c>
      <c r="BV871" s="15">
        <f t="shared" ca="1" si="498"/>
        <v>13239.435978460029</v>
      </c>
      <c r="BW871" s="15">
        <f t="shared" ca="1" si="499"/>
        <v>19924.046276897898</v>
      </c>
      <c r="BX871" s="15">
        <f t="shared" ca="1" si="500"/>
        <v>28072.053023525837</v>
      </c>
      <c r="BY871" s="15">
        <f t="shared" ca="1" si="501"/>
        <v>46265.175670832017</v>
      </c>
      <c r="BZ871" s="15">
        <f t="shared" ca="1" si="502"/>
        <v>72820.107733755969</v>
      </c>
      <c r="CA871" s="15">
        <f t="shared" ca="1" si="503"/>
        <v>106948.16082745569</v>
      </c>
      <c r="CB871" s="15">
        <f ca="1">(AU871*DCF!C$10-DCF!C$5*MAX(AU871*DCF!C$10,0)-MAX(AU871-Inputs!$B$6,0)/Inputs!$B$10)*DCF!C$6</f>
        <v>1044.9459946772336</v>
      </c>
      <c r="CC871" s="15">
        <f ca="1">(AV871*DCF!D$10-DCF!D$5*MAX(AV871*DCF!D$10,0)-MAX(AV871-AU871,0)/Inputs!$B$10)*DCF!D$6</f>
        <v>1145.4663321729979</v>
      </c>
      <c r="CD871" s="15">
        <f ca="1">(AW871*DCF!E$10-DCF!E$5*MAX(AW871*DCF!E$10,0)-MAX(AW871-AV871,0)/Inputs!$B$10)*DCF!E$6</f>
        <v>1272.4219112671149</v>
      </c>
      <c r="CE871" s="15">
        <f ca="1">(AX871*DCF!F$10-DCF!F$5*MAX(AX871*DCF!F$10,0)-MAX(AX871-AW871,0)/Inputs!$B$10)*DCF!F$6</f>
        <v>1542.329195652271</v>
      </c>
      <c r="CF871" s="15">
        <f ca="1">(AY871*DCF!G$10-DCF!G$5*MAX(AY871*DCF!G$10,0)-MAX(AY871-AX871,0)/Inputs!$B$10)*DCF!G$6</f>
        <v>2291.3641810330687</v>
      </c>
      <c r="CG871" s="15">
        <f ca="1">(AZ871*DCF!H$10-DCF!H$5*MAX(AZ871*DCF!H$10,0)-MAX(AZ871-AY871,0)/Inputs!$B$10)*DCF!H$6</f>
        <v>2477.9199415272119</v>
      </c>
      <c r="CH871" s="15">
        <f ca="1">(BA871*DCF!I$10-DCF!I$5*MAX(BA871*DCF!I$10,0)-MAX(BA871-AZ871,0)/Inputs!$B$10)*DCF!I$6</f>
        <v>3122.9934108577518</v>
      </c>
      <c r="CI871" s="15">
        <f ca="1">(BB871*DCF!J$10-DCF!J$5*MAX(BB871*DCF!J$10,0)-MAX(BB871-BA871,0)/Inputs!$B$10)*DCF!J$6</f>
        <v>3678.3030689316424</v>
      </c>
      <c r="CJ871" s="15">
        <f ca="1">(BC871*DCF!K$10-DCF!K$5*MAX(BC871*DCF!K$10,0)-MAX(BC871-BB871,0)/Inputs!$B$10)*DCF!K$6</f>
        <v>3568.0672727051069</v>
      </c>
      <c r="CK871" s="15">
        <f ca="1">(BD871*DCF!L$10-DCF!L$5*MAX(BD871*DCF!L$10,0)-MAX(BD871-BC871,0)/Inputs!$B$10)*DCF!L$6</f>
        <v>4253.9215818547891</v>
      </c>
      <c r="CL871" s="15">
        <f ca="1">(BE871*DCF!M$10-DCF!M$5*MAX(BE871*DCF!M$10,0)-MAX(BE871-BD871,0)/Inputs!$B$10)*DCF!M$6</f>
        <v>5370.5558078961485</v>
      </c>
      <c r="CM871" s="15">
        <f ca="1">(BF871*DCF!C$28-DCF!C$5*MAX(BF871*DCF!C$28,0)-MAX(BF871-Inputs!$B$13,0)/Inputs!$B$17)*DCF!C$6</f>
        <v>3524.1316948703497</v>
      </c>
      <c r="CN871" s="15">
        <f ca="1">(BG871*DCF!D$28-DCF!D$5*MAX(BG871*DCF!D$28,0)-MAX(BG871-BF871,0)/Inputs!$B$17)*DCF!D$6</f>
        <v>2993.7656426367107</v>
      </c>
      <c r="CO871" s="15">
        <f ca="1">(BH871*DCF!E$28-DCF!E$5*MAX(BH871*DCF!E$28,0)-MAX(BH871-BG871,0)/Inputs!$B$17)*DCF!E$6</f>
        <v>3510.2189315399555</v>
      </c>
      <c r="CP871" s="15">
        <f ca="1">(BI871*DCF!F$28-DCF!F$5*MAX(BI871*DCF!F$28,0)-MAX(BI871-BH871,0)/Inputs!$B$17)*DCF!F$6</f>
        <v>5164.0661815981484</v>
      </c>
      <c r="CQ871" s="15">
        <f ca="1">(BJ871*DCF!G$28-DCF!G$5*MAX(BJ871*DCF!G$28,0)-MAX(BJ871-BI871,0)/Inputs!$B$17)*DCF!G$6</f>
        <v>5872.0843685837763</v>
      </c>
      <c r="CR871" s="15">
        <f ca="1">(BK871*DCF!H$28-DCF!H$5*MAX(BK871*DCF!H$28,0)-MAX(BK871-BJ871,0)/Inputs!$B$17)*DCF!H$6</f>
        <v>6026.642717310081</v>
      </c>
      <c r="CS871" s="15">
        <f ca="1">(BL871*DCF!I$28-DCF!I$5*MAX(BL871*DCF!I$28,0)-MAX(BL871-BK871,0)/Inputs!$B$17)*DCF!I$6</f>
        <v>6657.6352087276728</v>
      </c>
      <c r="CT871" s="15">
        <f ca="1">(BM871*DCF!J$28-DCF!J$5*MAX(BM871*DCF!J$28,0)-MAX(BM871-BL871,0)/Inputs!$B$17)*DCF!J$6</f>
        <v>8216.7678400252225</v>
      </c>
      <c r="CU871" s="15">
        <f ca="1">(BN871*DCF!K$28-DCF!K$5*MAX(BN871*DCF!K$28,0)-MAX(BN871-BM871,0)/Inputs!$B$17)*DCF!K$6</f>
        <v>10888.485682360695</v>
      </c>
      <c r="CV871" s="15">
        <f ca="1">(BO871*DCF!L$28-DCF!L$5*MAX(BO871*DCF!L$28,0)-MAX(BO871-BN871,0)/Inputs!$B$17)*DCF!L$6</f>
        <v>14306.047577096762</v>
      </c>
      <c r="CW871" s="15">
        <f ca="1">(BP871*DCF!M$28-DCF!M$5*MAX(BP871*DCF!M$28,0)-MAX(BP871-BO871,0)/Inputs!$B$17)*DCF!M$6</f>
        <v>18315.584078365991</v>
      </c>
      <c r="CX871" s="15">
        <f ca="1">(BQ871*DCF!C$46-DCF!C$5*MAX(BQ871*DCF!C$46,0)-MAX(BQ871-Inputs!$B$20,0)/Inputs!$B$24)*DCF!C$6</f>
        <v>-493.53720580443661</v>
      </c>
      <c r="CY871" s="15">
        <f ca="1">(BR871*DCF!D$46-DCF!D$5*MAX(BR871*DCF!D$46,0)-MAX(BR871-BQ871,0)/Inputs!$B$24)*DCF!D$6</f>
        <v>-436.87574329652301</v>
      </c>
      <c r="CZ871" s="15">
        <f ca="1">(BS871*DCF!E$46-DCF!E$5*MAX(BS871*DCF!E$46,0)-MAX(BS871-BR871,0)/Inputs!$B$24)*DCF!E$6</f>
        <v>-1191.3157363453834</v>
      </c>
      <c r="DA871" s="15">
        <f ca="1">(BT871*DCF!F$46-DCF!F$5*MAX(BT871*DCF!F$46,0)-MAX(BT871-BS871,0)/Inputs!$B$24)*DCF!F$6</f>
        <v>-1452.109646644305</v>
      </c>
      <c r="DB871" s="15">
        <f ca="1">(BU871*DCF!G$46-DCF!G$5*MAX(BU871*DCF!G$46,0)-MAX(BU871-BT871,0)/Inputs!$B$24)*DCF!G$6</f>
        <v>-218.19764379388954</v>
      </c>
      <c r="DC871" s="15">
        <f ca="1">(BV871*DCF!H$46-DCF!H$5*MAX(BV871*DCF!H$46,0)-MAX(BV871-BU871,0)/Inputs!$B$24)*DCF!H$6</f>
        <v>-2098.3909892837864</v>
      </c>
      <c r="DD871" s="15">
        <f ca="1">(BW871*DCF!I$46-DCF!I$5*MAX(BW871*DCF!I$46,0)-MAX(BW871-BV871,0)/Inputs!$B$24)*DCF!I$6</f>
        <v>-1458.739448124147</v>
      </c>
      <c r="DE871" s="15">
        <f ca="1">(BX871*DCF!J$46-DCF!J$5*MAX(BX871*DCF!J$46,0)-MAX(BX871-BW871,0)/Inputs!$B$24)*DCF!J$6</f>
        <v>-983.17329661054544</v>
      </c>
      <c r="DF871" s="15">
        <f ca="1">(BY871*DCF!K$46-DCF!K$5*MAX(BY871*DCF!K$46,0)-MAX(BY871-BX871,0)/Inputs!$B$24)*DCF!K$6</f>
        <v>-1814.0093257273927</v>
      </c>
      <c r="DG871" s="15">
        <f ca="1">(BZ871*DCF!L$46-DCF!L$5*MAX(BZ871*DCF!L$46,0)-MAX(BZ871-BY871,0)/Inputs!$B$24)*DCF!L$6</f>
        <v>-975.75189820369565</v>
      </c>
      <c r="DH871" s="15">
        <f ca="1">(CA871*DCF!M$46-DCF!M$5*MAX(CA871*DCF!M$46,0)-MAX(CA871-BZ871,0)/Inputs!$B$24)*DCF!M$6</f>
        <v>1249.6349357307151</v>
      </c>
      <c r="DI871" s="15">
        <f ca="1">SUM(CB871:CL871)+BE871*DCF!M$10*(1+Inputs!$B$30)*(1-Inputs!$B$33)*(1-Inputs!$B$30/Inputs!$B$31)/(Inputs!$B$29-Inputs!$B$30)*DCF!M$6</f>
        <v>158927.26234043334</v>
      </c>
      <c r="DJ871" s="15">
        <f ca="1">SUM(CM871:CW871)+BP871*DCF!M$28*(1+Inputs!$B$30)*(1-Inputs!$B$33)*(1-Inputs!$B$30/Inputs!$B$31)/(Inputs!$B$29-Inputs!$B$30)*DCF!M$6</f>
        <v>511453.19201557303</v>
      </c>
      <c r="DK871" s="15">
        <f ca="1">SUM(CX871:DH871)+CA871*DCF!M$46*(1+Inputs!$B$30)*(1-Inputs!$B$33)*(1-Inputs!$B$30/Inputs!$B$31)/(Inputs!$B$29-Inputs!$B$30)*DCF!M$6</f>
        <v>155482.05946068937</v>
      </c>
      <c r="DM871" s="15">
        <f ca="1">DI871+DJ871+DK871+Inputs!$B$34+Inputs!$B$36-Inputs!$B$35</f>
        <v>902713.51381669566</v>
      </c>
    </row>
    <row r="872" spans="1:117" x14ac:dyDescent="0.75">
      <c r="A872" s="11">
        <v>859</v>
      </c>
      <c r="C872" s="23">
        <f t="shared" ca="1" si="505"/>
        <v>1.5541325597171995</v>
      </c>
      <c r="D872" s="23">
        <f t="shared" ca="1" si="505"/>
        <v>1.0945050812164794</v>
      </c>
      <c r="E872" s="23">
        <f t="shared" ca="1" si="505"/>
        <v>-3.0790931539015864E-2</v>
      </c>
      <c r="F872" s="23">
        <f t="shared" ca="1" si="505"/>
        <v>0.1502075372821973</v>
      </c>
      <c r="G872" s="23">
        <f t="shared" ca="1" si="505"/>
        <v>0.76272468191723808</v>
      </c>
      <c r="H872" s="23">
        <f t="shared" ca="1" si="505"/>
        <v>-0.13154482586550206</v>
      </c>
      <c r="I872" s="23">
        <f t="shared" ca="1" si="505"/>
        <v>-6.5867976265873568E-2</v>
      </c>
      <c r="J872" s="23">
        <f t="shared" ca="1" si="505"/>
        <v>-0.22094177177561466</v>
      </c>
      <c r="K872" s="23">
        <f t="shared" ca="1" si="505"/>
        <v>1.3700368993315546</v>
      </c>
      <c r="L872" s="23">
        <f t="shared" ca="1" si="505"/>
        <v>1.0386491533589459</v>
      </c>
      <c r="M872" s="23">
        <f t="shared" ca="1" si="505"/>
        <v>7.4975994824637612E-2</v>
      </c>
      <c r="N872" s="23">
        <f ca="1">SQRT(Inputs!$B$38)*C872+SQRT(1-Inputs!$B$38)*_xlfn.NORM.S.INV(RAND())</f>
        <v>1.8888601538325744</v>
      </c>
      <c r="O872" s="23">
        <f ca="1">SQRT(Inputs!$B$38)*D872+SQRT(1-Inputs!$B$38)*_xlfn.NORM.S.INV(RAND())</f>
        <v>-0.3155263814917324</v>
      </c>
      <c r="P872" s="23">
        <f ca="1">SQRT(Inputs!$B$38)*E872+SQRT(1-Inputs!$B$38)*_xlfn.NORM.S.INV(RAND())</f>
        <v>-0.62814084876816267</v>
      </c>
      <c r="Q872" s="23">
        <f ca="1">SQRT(Inputs!$B$38)*F872+SQRT(1-Inputs!$B$38)*_xlfn.NORM.S.INV(RAND())</f>
        <v>-1.2072027980979847</v>
      </c>
      <c r="R872" s="23">
        <f ca="1">SQRT(Inputs!$B$38)*G872+SQRT(1-Inputs!$B$38)*_xlfn.NORM.S.INV(RAND())</f>
        <v>-4.6338117664546374E-2</v>
      </c>
      <c r="S872" s="23">
        <f ca="1">SQRT(Inputs!$B$38)*H872+SQRT(1-Inputs!$B$38)*_xlfn.NORM.S.INV(RAND())</f>
        <v>-0.85624622125930383</v>
      </c>
      <c r="T872" s="23">
        <f ca="1">SQRT(Inputs!$B$38)*I872+SQRT(1-Inputs!$B$38)*_xlfn.NORM.S.INV(RAND())</f>
        <v>5.1823512978326658E-2</v>
      </c>
      <c r="U872" s="23">
        <f ca="1">SQRT(Inputs!$B$38)*J872+SQRT(1-Inputs!$B$38)*_xlfn.NORM.S.INV(RAND())</f>
        <v>0.17441298116187082</v>
      </c>
      <c r="V872" s="23">
        <f ca="1">SQRT(Inputs!$B$38)*K872+SQRT(1-Inputs!$B$38)*_xlfn.NORM.S.INV(RAND())</f>
        <v>1.9790126764283498</v>
      </c>
      <c r="W872" s="23">
        <f ca="1">SQRT(Inputs!$B$38)*L872+SQRT(1-Inputs!$B$38)*_xlfn.NORM.S.INV(RAND())</f>
        <v>1.186604755047175</v>
      </c>
      <c r="X872" s="23">
        <f ca="1">SQRT(Inputs!$B$38)*M872+SQRT(1-Inputs!$B$38)*_xlfn.NORM.S.INV(RAND())</f>
        <v>-0.56394806004326714</v>
      </c>
      <c r="Y872" s="23">
        <f ca="1">SQRT(Inputs!$B$38)*C872+SQRT(1-Inputs!$B$38)*_xlfn.NORM.S.INV(RAND())</f>
        <v>-0.19823307482289099</v>
      </c>
      <c r="Z872" s="23">
        <f ca="1">SQRT(Inputs!$B$38)*D872+SQRT(1-Inputs!$B$38)*_xlfn.NORM.S.INV(RAND())</f>
        <v>-0.55732575868578205</v>
      </c>
      <c r="AA872" s="23">
        <f ca="1">SQRT(Inputs!$B$38)*E872+SQRT(1-Inputs!$B$38)*_xlfn.NORM.S.INV(RAND())</f>
        <v>-1.5037604197319738</v>
      </c>
      <c r="AB872" s="23">
        <f ca="1">SQRT(Inputs!$B$38)*F872+SQRT(1-Inputs!$B$38)*_xlfn.NORM.S.INV(RAND())</f>
        <v>1.1400139663771469</v>
      </c>
      <c r="AC872" s="23">
        <f ca="1">SQRT(Inputs!$B$38)*G872+SQRT(1-Inputs!$B$38)*_xlfn.NORM.S.INV(RAND())</f>
        <v>1.1139221021105454</v>
      </c>
      <c r="AD872" s="23">
        <f ca="1">SQRT(Inputs!$B$38)*H872+SQRT(1-Inputs!$B$38)*_xlfn.NORM.S.INV(RAND())</f>
        <v>0.48680655143099799</v>
      </c>
      <c r="AE872" s="23">
        <f ca="1">SQRT(Inputs!$B$38)*I872+SQRT(1-Inputs!$B$38)*_xlfn.NORM.S.INV(RAND())</f>
        <v>-0.57464711490640152</v>
      </c>
      <c r="AF872" s="23">
        <f ca="1">SQRT(Inputs!$B$38)*J872+SQRT(1-Inputs!$B$38)*_xlfn.NORM.S.INV(RAND())</f>
        <v>0.41409437758794715</v>
      </c>
      <c r="AG872" s="23">
        <f ca="1">SQRT(Inputs!$B$38)*K872+SQRT(1-Inputs!$B$38)*_xlfn.NORM.S.INV(RAND())</f>
        <v>0.72396650339404944</v>
      </c>
      <c r="AH872" s="23">
        <f ca="1">SQRT(Inputs!$B$38)*L872+SQRT(1-Inputs!$B$38)*_xlfn.NORM.S.INV(RAND())</f>
        <v>0.68231271919617942</v>
      </c>
      <c r="AI872" s="23">
        <f ca="1">SQRT(Inputs!$B$38)*M872+SQRT(1-Inputs!$B$38)*_xlfn.NORM.S.INV(RAND())</f>
        <v>-2.4574326767260715</v>
      </c>
      <c r="AJ872" s="23">
        <f ca="1">SQRT(Inputs!$B$38)*C872+SQRT(1-Inputs!$B$38)*_xlfn.NORM.S.INV(RAND())</f>
        <v>-0.16379204461102204</v>
      </c>
      <c r="AK872" s="23">
        <f ca="1">SQRT(Inputs!$B$38)*D872+SQRT(1-Inputs!$B$38)*_xlfn.NORM.S.INV(RAND())</f>
        <v>2.4967336038392736</v>
      </c>
      <c r="AL872" s="23">
        <f ca="1">SQRT(Inputs!$B$38)*E872+SQRT(1-Inputs!$B$38)*_xlfn.NORM.S.INV(RAND())</f>
        <v>-0.17568434306666128</v>
      </c>
      <c r="AM872" s="23">
        <f ca="1">SQRT(Inputs!$B$38)*F872+SQRT(1-Inputs!$B$38)*_xlfn.NORM.S.INV(RAND())</f>
        <v>0.33919656414258714</v>
      </c>
      <c r="AN872" s="23">
        <f ca="1">SQRT(Inputs!$B$38)*G872+SQRT(1-Inputs!$B$38)*_xlfn.NORM.S.INV(RAND())</f>
        <v>0.6783125479832236</v>
      </c>
      <c r="AO872" s="23">
        <f ca="1">SQRT(Inputs!$B$38)*H872+SQRT(1-Inputs!$B$38)*_xlfn.NORM.S.INV(RAND())</f>
        <v>1.3561477010056897</v>
      </c>
      <c r="AP872" s="23">
        <f ca="1">SQRT(Inputs!$B$38)*I872+SQRT(1-Inputs!$B$38)*_xlfn.NORM.S.INV(RAND())</f>
        <v>0.75030290382548126</v>
      </c>
      <c r="AQ872" s="23">
        <f ca="1">SQRT(Inputs!$B$38)*J872+SQRT(1-Inputs!$B$38)*_xlfn.NORM.S.INV(RAND())</f>
        <v>-1.0177103230387257</v>
      </c>
      <c r="AR872" s="23">
        <f ca="1">SQRT(Inputs!$B$38)*K872+SQRT(1-Inputs!$B$38)*_xlfn.NORM.S.INV(RAND())</f>
        <v>0.21914971777581815</v>
      </c>
      <c r="AS872" s="23">
        <f ca="1">SQRT(Inputs!$B$38)*L872+SQRT(1-Inputs!$B$38)*_xlfn.NORM.S.INV(RAND())</f>
        <v>-0.20312124395315756</v>
      </c>
      <c r="AT872" s="23">
        <f ca="1">SQRT(Inputs!$B$38)*M872+SQRT(1-Inputs!$B$38)*_xlfn.NORM.S.INV(RAND())</f>
        <v>-1.0349828868070077</v>
      </c>
      <c r="AU872" s="15">
        <f ca="1">Inputs!$B$6*EXP($B$8-0.5*C$5^2+C$5*N872)</f>
        <v>6736.9866415842134</v>
      </c>
      <c r="AV872" s="15">
        <f t="shared" ca="1" si="474"/>
        <v>7828.7522685850499</v>
      </c>
      <c r="AW872" s="15">
        <f t="shared" ca="1" si="475"/>
        <v>8770.3296930714878</v>
      </c>
      <c r="AX872" s="15">
        <f t="shared" ca="1" si="476"/>
        <v>9208.6478808970369</v>
      </c>
      <c r="AY872" s="15">
        <f t="shared" ca="1" si="477"/>
        <v>11193.168884774675</v>
      </c>
      <c r="AZ872" s="15">
        <f t="shared" ca="1" si="478"/>
        <v>12457.754451635621</v>
      </c>
      <c r="BA872" s="15">
        <f t="shared" ca="1" si="479"/>
        <v>15328.017619380324</v>
      </c>
      <c r="BB872" s="15">
        <f t="shared" ca="1" si="480"/>
        <v>19096.973184351253</v>
      </c>
      <c r="BC872" s="15">
        <f t="shared" ca="1" si="481"/>
        <v>28312.313087392296</v>
      </c>
      <c r="BD872" s="15">
        <f t="shared" ca="1" si="482"/>
        <v>38756.634634660128</v>
      </c>
      <c r="BE872" s="15">
        <f t="shared" ca="1" si="483"/>
        <v>45113.505804678956</v>
      </c>
      <c r="BF872" s="15">
        <f ca="1">Inputs!$B$13*EXP($B$9-0.5*C$6^2+C$6*Y872)</f>
        <v>13298.014028924135</v>
      </c>
      <c r="BG872" s="15">
        <f t="shared" ca="1" si="484"/>
        <v>14656.228435868261</v>
      </c>
      <c r="BH872" s="15">
        <f t="shared" ca="1" si="485"/>
        <v>13954.387014576838</v>
      </c>
      <c r="BI872" s="15">
        <f t="shared" ca="1" si="486"/>
        <v>20358.761532569271</v>
      </c>
      <c r="BJ872" s="15">
        <f t="shared" ca="1" si="487"/>
        <v>29305.697786650864</v>
      </c>
      <c r="BK872" s="15">
        <f t="shared" ca="1" si="488"/>
        <v>38431.69792032554</v>
      </c>
      <c r="BL872" s="15">
        <f t="shared" ca="1" si="489"/>
        <v>43820.809263866919</v>
      </c>
      <c r="BM872" s="15">
        <f t="shared" ca="1" si="490"/>
        <v>56708.673502491452</v>
      </c>
      <c r="BN872" s="15">
        <f t="shared" ca="1" si="491"/>
        <v>76065.642030979448</v>
      </c>
      <c r="BO872" s="15">
        <f t="shared" ca="1" si="492"/>
        <v>101316.13159113913</v>
      </c>
      <c r="BP872" s="15">
        <f t="shared" ca="1" si="493"/>
        <v>94396.31698028199</v>
      </c>
      <c r="BQ872" s="15">
        <f ca="1">Inputs!$B$20*EXP($B$10-0.5*C$7^2+C$7*AJ872)</f>
        <v>4047.4182309046732</v>
      </c>
      <c r="BR872" s="15">
        <f t="shared" ca="1" si="494"/>
        <v>12135.965620236913</v>
      </c>
      <c r="BS872" s="15">
        <f t="shared" ca="1" si="495"/>
        <v>15801.164655338091</v>
      </c>
      <c r="BT872" s="15">
        <f t="shared" ca="1" si="496"/>
        <v>23813.836863126409</v>
      </c>
      <c r="BU872" s="15">
        <f t="shared" ca="1" si="497"/>
        <v>38889.851463366133</v>
      </c>
      <c r="BV872" s="15">
        <f t="shared" ca="1" si="498"/>
        <v>73442.425653384766</v>
      </c>
      <c r="BW872" s="15">
        <f t="shared" ca="1" si="499"/>
        <v>120122.87349527732</v>
      </c>
      <c r="BX872" s="15">
        <f t="shared" ca="1" si="500"/>
        <v>137003.39214375688</v>
      </c>
      <c r="BY872" s="15">
        <f t="shared" ca="1" si="501"/>
        <v>200184.99625434491</v>
      </c>
      <c r="BZ872" s="15">
        <f t="shared" ca="1" si="502"/>
        <v>270592.4946714426</v>
      </c>
      <c r="CA872" s="15">
        <f t="shared" ca="1" si="503"/>
        <v>316245.23361380579</v>
      </c>
      <c r="CB872" s="15">
        <f ca="1">(AU872*DCF!C$10-DCF!C$5*MAX(AU872*DCF!C$10,0)-MAX(AU872-Inputs!$B$6,0)/Inputs!$B$10)*DCF!C$6</f>
        <v>1030.4200395697821</v>
      </c>
      <c r="CC872" s="15">
        <f ca="1">(AV872*DCF!D$10-DCF!D$5*MAX(AV872*DCF!D$10,0)-MAX(AV872-AU872,0)/Inputs!$B$10)*DCF!D$6</f>
        <v>1642.0068528040956</v>
      </c>
      <c r="CD872" s="15">
        <f ca="1">(AW872*DCF!E$10-DCF!E$5*MAX(AW872*DCF!E$10,0)-MAX(AW872-AV872,0)/Inputs!$B$10)*DCF!E$6</f>
        <v>1812.8472859367669</v>
      </c>
      <c r="CE872" s="15">
        <f ca="1">(AX872*DCF!F$10-DCF!F$5*MAX(AX872*DCF!F$10,0)-MAX(AX872-AW872,0)/Inputs!$B$10)*DCF!F$6</f>
        <v>1919.0300090280082</v>
      </c>
      <c r="CF872" s="15">
        <f ca="1">(AY872*DCF!G$10-DCF!G$5*MAX(AY872*DCF!G$10,0)-MAX(AY872-AX872,0)/Inputs!$B$10)*DCF!G$6</f>
        <v>1924.7795888555752</v>
      </c>
      <c r="CG872" s="15">
        <f ca="1">(AZ872*DCF!H$10-DCF!H$5*MAX(AZ872*DCF!H$10,0)-MAX(AZ872-AY872,0)/Inputs!$B$10)*DCF!H$6</f>
        <v>2194.1321244172195</v>
      </c>
      <c r="CH872" s="15">
        <f ca="1">(BA872*DCF!I$10-DCF!I$5*MAX(BA872*DCF!I$10,0)-MAX(BA872-AZ872,0)/Inputs!$B$10)*DCF!I$6</f>
        <v>2329.0459268323075</v>
      </c>
      <c r="CI872" s="15">
        <f ca="1">(BB872*DCF!J$10-DCF!J$5*MAX(BB872*DCF!J$10,0)-MAX(BB872-BA872,0)/Inputs!$B$10)*DCF!J$6</f>
        <v>2705.9618011377224</v>
      </c>
      <c r="CJ872" s="15">
        <f ca="1">(BC872*DCF!K$10-DCF!K$5*MAX(BC872*DCF!K$10,0)-MAX(BC872-BB872,0)/Inputs!$B$10)*DCF!K$6</f>
        <v>3267.8204055273395</v>
      </c>
      <c r="CK872" s="15">
        <f ca="1">(BD872*DCF!L$10-DCF!L$5*MAX(BD872*DCF!L$10,0)-MAX(BD872-BC872,0)/Inputs!$B$10)*DCF!L$6</f>
        <v>4494.6176134330208</v>
      </c>
      <c r="CL872" s="15">
        <f ca="1">(BE872*DCF!M$10-DCF!M$5*MAX(BE872*DCF!M$10,0)-MAX(BE872-BD872,0)/Inputs!$B$10)*DCF!M$6</f>
        <v>5606.702985386928</v>
      </c>
      <c r="CM872" s="15">
        <f ca="1">(BF872*DCF!C$28-DCF!C$5*MAX(BF872*DCF!C$28,0)-MAX(BF872-Inputs!$B$13,0)/Inputs!$B$17)*DCF!C$6</f>
        <v>3617.1239396964261</v>
      </c>
      <c r="CN872" s="15">
        <f ca="1">(BG872*DCF!D$28-DCF!D$5*MAX(BG872*DCF!D$28,0)-MAX(BG872-BF872,0)/Inputs!$B$17)*DCF!D$6</f>
        <v>4026.8278962167565</v>
      </c>
      <c r="CO872" s="15">
        <f ca="1">(BH872*DCF!E$28-DCF!E$5*MAX(BH872*DCF!E$28,0)-MAX(BH872-BG872,0)/Inputs!$B$17)*DCF!E$6</f>
        <v>3952.1308805313056</v>
      </c>
      <c r="CP872" s="15">
        <f ca="1">(BI872*DCF!F$28-DCF!F$5*MAX(BI872*DCF!F$28,0)-MAX(BI872-BH872,0)/Inputs!$B$17)*DCF!F$6</f>
        <v>4360.8498788929846</v>
      </c>
      <c r="CQ872" s="15">
        <f ca="1">(BJ872*DCF!G$28-DCF!G$5*MAX(BJ872*DCF!G$28,0)-MAX(BJ872-BI872,0)/Inputs!$B$17)*DCF!G$6</f>
        <v>6098.7993394365958</v>
      </c>
      <c r="CR872" s="15">
        <f ca="1">(BK872*DCF!H$28-DCF!H$5*MAX(BK872*DCF!H$28,0)-MAX(BK872-BJ872,0)/Inputs!$B$17)*DCF!H$6</f>
        <v>8086.6585893689571</v>
      </c>
      <c r="CS872" s="15">
        <f ca="1">(BL872*DCF!I$28-DCF!I$5*MAX(BL872*DCF!I$28,0)-MAX(BL872-BK872,0)/Inputs!$B$17)*DCF!I$6</f>
        <v>9531.0936934761557</v>
      </c>
      <c r="CT872" s="15">
        <f ca="1">(BM872*DCF!J$28-DCF!J$5*MAX(BM872*DCF!J$28,0)-MAX(BM872-BL872,0)/Inputs!$B$17)*DCF!J$6</f>
        <v>10941.916423099903</v>
      </c>
      <c r="CU872" s="15">
        <f ca="1">(BN872*DCF!K$28-DCF!K$5*MAX(BN872*DCF!K$28,0)-MAX(BN872-BM872,0)/Inputs!$B$17)*DCF!K$6</f>
        <v>13692.817393163919</v>
      </c>
      <c r="CV872" s="15">
        <f ca="1">(BO872*DCF!L$28-DCF!L$5*MAX(BO872*DCF!L$28,0)-MAX(BO872-BN872,0)/Inputs!$B$17)*DCF!L$6</f>
        <v>17357.559866665702</v>
      </c>
      <c r="CW872" s="15">
        <f ca="1">(BP872*DCF!M$28-DCF!M$5*MAX(BP872*DCF!M$28,0)-MAX(BP872-BO872,0)/Inputs!$B$17)*DCF!M$6</f>
        <v>17760.721669699327</v>
      </c>
      <c r="CX872" s="15">
        <f ca="1">(BQ872*DCF!C$46-DCF!C$5*MAX(BQ872*DCF!C$46,0)-MAX(BQ872-Inputs!$B$20,0)/Inputs!$B$24)*DCF!C$6</f>
        <v>-1325.6939244143232</v>
      </c>
      <c r="CY872" s="15">
        <f ca="1">(BR872*DCF!D$46-DCF!D$5*MAX(BR872*DCF!D$46,0)-MAX(BR872-BQ872,0)/Inputs!$B$24)*DCF!D$6</f>
        <v>-5522.6423469865449</v>
      </c>
      <c r="CZ872" s="15">
        <f ca="1">(BS872*DCF!E$46-DCF!E$5*MAX(BS872*DCF!E$46,0)-MAX(BS872-BR872,0)/Inputs!$B$24)*DCF!E$6</f>
        <v>-3313.2357906888906</v>
      </c>
      <c r="DA872" s="15">
        <f ca="1">(BT872*DCF!F$46-DCF!F$5*MAX(BT872*DCF!F$46,0)-MAX(BT872-BS872,0)/Inputs!$B$24)*DCF!F$6</f>
        <v>-4651.9414136815112</v>
      </c>
      <c r="DB872" s="15">
        <f ca="1">(BU872*DCF!G$46-DCF!G$5*MAX(BU872*DCF!G$46,0)-MAX(BU872-BT872,0)/Inputs!$B$24)*DCF!G$6</f>
        <v>-6379.4512121055413</v>
      </c>
      <c r="DC872" s="15">
        <f ca="1">(BV872*DCF!H$46-DCF!H$5*MAX(BV872*DCF!H$46,0)-MAX(BV872-BU872,0)/Inputs!$B$24)*DCF!H$6</f>
        <v>-10737.000722413753</v>
      </c>
      <c r="DD872" s="15">
        <f ca="1">(BW872*DCF!I$46-DCF!I$5*MAX(BW872*DCF!I$46,0)-MAX(BW872-BV872,0)/Inputs!$B$24)*DCF!I$6</f>
        <v>-10625.866397226195</v>
      </c>
      <c r="DE872" s="15">
        <f ca="1">(BX872*DCF!J$46-DCF!J$5*MAX(BX872*DCF!J$46,0)-MAX(BX872-BW872,0)/Inputs!$B$24)*DCF!J$6</f>
        <v>1270.4755724886127</v>
      </c>
      <c r="DF872" s="15">
        <f ca="1">(BY872*DCF!K$46-DCF!K$5*MAX(BY872*DCF!K$46,0)-MAX(BY872-BX872,0)/Inputs!$B$24)*DCF!K$6</f>
        <v>-4042.575549996925</v>
      </c>
      <c r="DG872" s="15">
        <f ca="1">(BZ872*DCF!L$46-DCF!L$5*MAX(BZ872*DCF!L$46,0)-MAX(BZ872-BY872,0)/Inputs!$B$24)*DCF!L$6</f>
        <v>2771.3579479015189</v>
      </c>
      <c r="DH872" s="15">
        <f ca="1">(CA872*DCF!M$46-DCF!M$5*MAX(CA872*DCF!M$46,0)-MAX(CA872-BZ872,0)/Inputs!$B$24)*DCF!M$6</f>
        <v>15248.396826868526</v>
      </c>
      <c r="DI872" s="15">
        <f ca="1">SUM(CB872:CL872)+BE872*DCF!M$10*(1+Inputs!$B$30)*(1-Inputs!$B$33)*(1-Inputs!$B$30/Inputs!$B$31)/(Inputs!$B$29-Inputs!$B$30)*DCF!M$6</f>
        <v>154478.8478517053</v>
      </c>
      <c r="DJ872" s="15">
        <f ca="1">SUM(CM872:CW872)+BP872*DCF!M$28*(1+Inputs!$B$30)*(1-Inputs!$B$33)*(1-Inputs!$B$30/Inputs!$B$31)/(Inputs!$B$29-Inputs!$B$30)*DCF!M$6</f>
        <v>449701.43079450226</v>
      </c>
      <c r="DK872" s="15">
        <f ca="1">SUM(CX872:DH872)+CA872*DCF!M$46*(1+Inputs!$B$30)*(1-Inputs!$B$33)*(1-Inputs!$B$30/Inputs!$B$31)/(Inputs!$B$29-Inputs!$B$30)*DCF!M$6</f>
        <v>461644.41579946969</v>
      </c>
      <c r="DM872" s="15">
        <f ca="1">DI872+DJ872+DK872+Inputs!$B$34+Inputs!$B$36-Inputs!$B$35</f>
        <v>1142675.6944456771</v>
      </c>
    </row>
    <row r="873" spans="1:117" x14ac:dyDescent="0.75">
      <c r="A873" s="11">
        <v>860</v>
      </c>
      <c r="C873" s="23">
        <f t="shared" ca="1" si="505"/>
        <v>-1.5632161582713981</v>
      </c>
      <c r="D873" s="23">
        <f t="shared" ca="1" si="505"/>
        <v>0.60088278146944873</v>
      </c>
      <c r="E873" s="23">
        <f t="shared" ca="1" si="505"/>
        <v>0.64557682828646235</v>
      </c>
      <c r="F873" s="23">
        <f t="shared" ca="1" si="505"/>
        <v>0.96377087410522533</v>
      </c>
      <c r="G873" s="23">
        <f t="shared" ca="1" si="505"/>
        <v>-0.35550272312827425</v>
      </c>
      <c r="H873" s="23">
        <f t="shared" ca="1" si="505"/>
        <v>-0.80476234464301222</v>
      </c>
      <c r="I873" s="23">
        <f t="shared" ca="1" si="505"/>
        <v>0.50767205145093064</v>
      </c>
      <c r="J873" s="23">
        <f t="shared" ca="1" si="505"/>
        <v>-0.56414846625055259</v>
      </c>
      <c r="K873" s="23">
        <f t="shared" ca="1" si="505"/>
        <v>-0.39445820273720694</v>
      </c>
      <c r="L873" s="23">
        <f t="shared" ca="1" si="505"/>
        <v>0.39089331588446274</v>
      </c>
      <c r="M873" s="23">
        <f t="shared" ca="1" si="505"/>
        <v>-0.2973067482302415</v>
      </c>
      <c r="N873" s="23">
        <f ca="1">SQRT(Inputs!$B$38)*C873+SQRT(1-Inputs!$B$38)*_xlfn.NORM.S.INV(RAND())</f>
        <v>7.6227778360933085E-2</v>
      </c>
      <c r="O873" s="23">
        <f ca="1">SQRT(Inputs!$B$38)*D873+SQRT(1-Inputs!$B$38)*_xlfn.NORM.S.INV(RAND())</f>
        <v>0.71547131083939408</v>
      </c>
      <c r="P873" s="23">
        <f ca="1">SQRT(Inputs!$B$38)*E873+SQRT(1-Inputs!$B$38)*_xlfn.NORM.S.INV(RAND())</f>
        <v>1.420212070710589</v>
      </c>
      <c r="Q873" s="23">
        <f ca="1">SQRT(Inputs!$B$38)*F873+SQRT(1-Inputs!$B$38)*_xlfn.NORM.S.INV(RAND())</f>
        <v>-0.23500744300535037</v>
      </c>
      <c r="R873" s="23">
        <f ca="1">SQRT(Inputs!$B$38)*G873+SQRT(1-Inputs!$B$38)*_xlfn.NORM.S.INV(RAND())</f>
        <v>-1.4493014888522731</v>
      </c>
      <c r="S873" s="23">
        <f ca="1">SQRT(Inputs!$B$38)*H873+SQRT(1-Inputs!$B$38)*_xlfn.NORM.S.INV(RAND())</f>
        <v>-0.73634657582068619</v>
      </c>
      <c r="T873" s="23">
        <f ca="1">SQRT(Inputs!$B$38)*I873+SQRT(1-Inputs!$B$38)*_xlfn.NORM.S.INV(RAND())</f>
        <v>0.87193696391802256</v>
      </c>
      <c r="U873" s="23">
        <f ca="1">SQRT(Inputs!$B$38)*J873+SQRT(1-Inputs!$B$38)*_xlfn.NORM.S.INV(RAND())</f>
        <v>0.2576968380492165</v>
      </c>
      <c r="V873" s="23">
        <f ca="1">SQRT(Inputs!$B$38)*K873+SQRT(1-Inputs!$B$38)*_xlfn.NORM.S.INV(RAND())</f>
        <v>0.28577623101770466</v>
      </c>
      <c r="W873" s="23">
        <f ca="1">SQRT(Inputs!$B$38)*L873+SQRT(1-Inputs!$B$38)*_xlfn.NORM.S.INV(RAND())</f>
        <v>0.2213534906470431</v>
      </c>
      <c r="X873" s="23">
        <f ca="1">SQRT(Inputs!$B$38)*M873+SQRT(1-Inputs!$B$38)*_xlfn.NORM.S.INV(RAND())</f>
        <v>0.43353922230698927</v>
      </c>
      <c r="Y873" s="23">
        <f ca="1">SQRT(Inputs!$B$38)*C873+SQRT(1-Inputs!$B$38)*_xlfn.NORM.S.INV(RAND())</f>
        <v>-1.7182736657999023</v>
      </c>
      <c r="Z873" s="23">
        <f ca="1">SQRT(Inputs!$B$38)*D873+SQRT(1-Inputs!$B$38)*_xlfn.NORM.S.INV(RAND())</f>
        <v>0.26815856494274914</v>
      </c>
      <c r="AA873" s="23">
        <f ca="1">SQRT(Inputs!$B$38)*E873+SQRT(1-Inputs!$B$38)*_xlfn.NORM.S.INV(RAND())</f>
        <v>-0.82100109352551831</v>
      </c>
      <c r="AB873" s="23">
        <f ca="1">SQRT(Inputs!$B$38)*F873+SQRT(1-Inputs!$B$38)*_xlfn.NORM.S.INV(RAND())</f>
        <v>-1.3006223028314412</v>
      </c>
      <c r="AC873" s="23">
        <f ca="1">SQRT(Inputs!$B$38)*G873+SQRT(1-Inputs!$B$38)*_xlfn.NORM.S.INV(RAND())</f>
        <v>0.57519741608872488</v>
      </c>
      <c r="AD873" s="23">
        <f ca="1">SQRT(Inputs!$B$38)*H873+SQRT(1-Inputs!$B$38)*_xlfn.NORM.S.INV(RAND())</f>
        <v>0.4064434618658303</v>
      </c>
      <c r="AE873" s="23">
        <f ca="1">SQRT(Inputs!$B$38)*I873+SQRT(1-Inputs!$B$38)*_xlfn.NORM.S.INV(RAND())</f>
        <v>-1.3433427225027033</v>
      </c>
      <c r="AF873" s="23">
        <f ca="1">SQRT(Inputs!$B$38)*J873+SQRT(1-Inputs!$B$38)*_xlfn.NORM.S.INV(RAND())</f>
        <v>9.1867898978878759E-2</v>
      </c>
      <c r="AG873" s="23">
        <f ca="1">SQRT(Inputs!$B$38)*K873+SQRT(1-Inputs!$B$38)*_xlfn.NORM.S.INV(RAND())</f>
        <v>-0.91020879562033841</v>
      </c>
      <c r="AH873" s="23">
        <f ca="1">SQRT(Inputs!$B$38)*L873+SQRT(1-Inputs!$B$38)*_xlfn.NORM.S.INV(RAND())</f>
        <v>-0.57056582768902697</v>
      </c>
      <c r="AI873" s="23">
        <f ca="1">SQRT(Inputs!$B$38)*M873+SQRT(1-Inputs!$B$38)*_xlfn.NORM.S.INV(RAND())</f>
        <v>0.99452288830908253</v>
      </c>
      <c r="AJ873" s="23">
        <f ca="1">SQRT(Inputs!$B$38)*C873+SQRT(1-Inputs!$B$38)*_xlfn.NORM.S.INV(RAND())</f>
        <v>-0.90748912821152794</v>
      </c>
      <c r="AK873" s="23">
        <f ca="1">SQRT(Inputs!$B$38)*D873+SQRT(1-Inputs!$B$38)*_xlfn.NORM.S.INV(RAND())</f>
        <v>0.68510662519545074</v>
      </c>
      <c r="AL873" s="23">
        <f ca="1">SQRT(Inputs!$B$38)*E873+SQRT(1-Inputs!$B$38)*_xlfn.NORM.S.INV(RAND())</f>
        <v>9.635073058216076E-2</v>
      </c>
      <c r="AM873" s="23">
        <f ca="1">SQRT(Inputs!$B$38)*F873+SQRT(1-Inputs!$B$38)*_xlfn.NORM.S.INV(RAND())</f>
        <v>0.12024238102610912</v>
      </c>
      <c r="AN873" s="23">
        <f ca="1">SQRT(Inputs!$B$38)*G873+SQRT(1-Inputs!$B$38)*_xlfn.NORM.S.INV(RAND())</f>
        <v>-1.4956319638120532</v>
      </c>
      <c r="AO873" s="23">
        <f ca="1">SQRT(Inputs!$B$38)*H873+SQRT(1-Inputs!$B$38)*_xlfn.NORM.S.INV(RAND())</f>
        <v>-1.4788746143155653</v>
      </c>
      <c r="AP873" s="23">
        <f ca="1">SQRT(Inputs!$B$38)*I873+SQRT(1-Inputs!$B$38)*_xlfn.NORM.S.INV(RAND())</f>
        <v>1.551293884404068</v>
      </c>
      <c r="AQ873" s="23">
        <f ca="1">SQRT(Inputs!$B$38)*J873+SQRT(1-Inputs!$B$38)*_xlfn.NORM.S.INV(RAND())</f>
        <v>-1.0328313053762326</v>
      </c>
      <c r="AR873" s="23">
        <f ca="1">SQRT(Inputs!$B$38)*K873+SQRT(1-Inputs!$B$38)*_xlfn.NORM.S.INV(RAND())</f>
        <v>0.21396328302001558</v>
      </c>
      <c r="AS873" s="23">
        <f ca="1">SQRT(Inputs!$B$38)*L873+SQRT(1-Inputs!$B$38)*_xlfn.NORM.S.INV(RAND())</f>
        <v>0.42398557570499101</v>
      </c>
      <c r="AT873" s="23">
        <f ca="1">SQRT(Inputs!$B$38)*M873+SQRT(1-Inputs!$B$38)*_xlfn.NORM.S.INV(RAND())</f>
        <v>1.431769656441138</v>
      </c>
      <c r="AU873" s="15">
        <f ca="1">Inputs!$B$6*EXP($B$8-0.5*C$5^2+C$5*N873)</f>
        <v>5023.8489453977018</v>
      </c>
      <c r="AV873" s="15">
        <f t="shared" ca="1" si="474"/>
        <v>6793.5689705190052</v>
      </c>
      <c r="AW873" s="15">
        <f t="shared" ca="1" si="475"/>
        <v>10032.520882532532</v>
      </c>
      <c r="AX873" s="15">
        <f t="shared" ca="1" si="476"/>
        <v>11894.305032561415</v>
      </c>
      <c r="AY873" s="15">
        <f t="shared" ca="1" si="477"/>
        <v>12272.624735321311</v>
      </c>
      <c r="AZ873" s="15">
        <f t="shared" ca="1" si="478"/>
        <v>13840.707039911835</v>
      </c>
      <c r="BA873" s="15">
        <f t="shared" ca="1" si="479"/>
        <v>18555.865797057031</v>
      </c>
      <c r="BB873" s="15">
        <f t="shared" ca="1" si="480"/>
        <v>23312.218328747942</v>
      </c>
      <c r="BC873" s="15">
        <f t="shared" ca="1" si="481"/>
        <v>29350.120153259595</v>
      </c>
      <c r="BD873" s="15">
        <f t="shared" ca="1" si="482"/>
        <v>36708.87089693929</v>
      </c>
      <c r="BE873" s="15">
        <f t="shared" ca="1" si="483"/>
        <v>46793.747990801312</v>
      </c>
      <c r="BF873" s="15">
        <f ca="1">Inputs!$B$13*EXP($B$9-0.5*C$6^2+C$6*Y873)</f>
        <v>9838.1744110134732</v>
      </c>
      <c r="BG873" s="15">
        <f t="shared" ca="1" si="484"/>
        <v>12584.550779438547</v>
      </c>
      <c r="BH873" s="15">
        <f t="shared" ca="1" si="485"/>
        <v>13418.564559425369</v>
      </c>
      <c r="BI873" s="15">
        <f t="shared" ca="1" si="486"/>
        <v>13446.181055468369</v>
      </c>
      <c r="BJ873" s="15">
        <f t="shared" ca="1" si="487"/>
        <v>17909.135966129696</v>
      </c>
      <c r="BK873" s="15">
        <f t="shared" ca="1" si="488"/>
        <v>23230.607549438853</v>
      </c>
      <c r="BL873" s="15">
        <f t="shared" ca="1" si="489"/>
        <v>23976.648921827706</v>
      </c>
      <c r="BM873" s="15">
        <f t="shared" ca="1" si="490"/>
        <v>29810.758377231785</v>
      </c>
      <c r="BN873" s="15">
        <f t="shared" ca="1" si="491"/>
        <v>32874.788012711986</v>
      </c>
      <c r="BO873" s="15">
        <f t="shared" ca="1" si="492"/>
        <v>37853.373823771559</v>
      </c>
      <c r="BP873" s="15">
        <f t="shared" ca="1" si="493"/>
        <v>52147.20536746944</v>
      </c>
      <c r="BQ873" s="15">
        <f ca="1">Inputs!$B$20*EXP($B$10-0.5*C$7^2+C$7*AJ873)</f>
        <v>3109.0049496832698</v>
      </c>
      <c r="BR873" s="15">
        <f t="shared" ca="1" si="494"/>
        <v>5243.8733362192888</v>
      </c>
      <c r="BS873" s="15">
        <f t="shared" ca="1" si="495"/>
        <v>7382.4083243499781</v>
      </c>
      <c r="BT873" s="15">
        <f t="shared" ca="1" si="496"/>
        <v>10504.926293178922</v>
      </c>
      <c r="BU873" s="15">
        <f t="shared" ca="1" si="497"/>
        <v>10137.909410013181</v>
      </c>
      <c r="BV873" s="15">
        <f t="shared" ca="1" si="498"/>
        <v>10107.965992255358</v>
      </c>
      <c r="BW873" s="15">
        <f t="shared" ca="1" si="499"/>
        <v>19587.00523305422</v>
      </c>
      <c r="BX873" s="15">
        <f t="shared" ca="1" si="500"/>
        <v>22271.893520338042</v>
      </c>
      <c r="BY873" s="15">
        <f t="shared" ca="1" si="501"/>
        <v>32510.705811277581</v>
      </c>
      <c r="BZ873" s="15">
        <f t="shared" ca="1" si="502"/>
        <v>49314.834901707713</v>
      </c>
      <c r="CA873" s="15">
        <f t="shared" ca="1" si="503"/>
        <v>89342.098994888249</v>
      </c>
      <c r="CB873" s="15">
        <f ca="1">(AU873*DCF!C$10-DCF!C$5*MAX(AU873*DCF!C$10,0)-MAX(AU873-Inputs!$B$6,0)/Inputs!$B$10)*DCF!C$6</f>
        <v>1042.6350166946647</v>
      </c>
      <c r="CC873" s="15">
        <f ca="1">(AV873*DCF!D$10-DCF!D$5*MAX(AV873*DCF!D$10,0)-MAX(AV873-AU873,0)/Inputs!$B$10)*DCF!D$6</f>
        <v>1224.3865003825292</v>
      </c>
      <c r="CD873" s="15">
        <f ca="1">(AW873*DCF!E$10-DCF!E$5*MAX(AW873*DCF!E$10,0)-MAX(AW873-AV873,0)/Inputs!$B$10)*DCF!E$6</f>
        <v>1586.8032664683999</v>
      </c>
      <c r="CE873" s="15">
        <f ca="1">(AX873*DCF!F$10-DCF!F$5*MAX(AX873*DCF!F$10,0)-MAX(AX873-AW873,0)/Inputs!$B$10)*DCF!F$6</f>
        <v>2209.1167102753107</v>
      </c>
      <c r="CF873" s="15">
        <f ca="1">(AY873*DCF!G$10-DCF!G$5*MAX(AY873*DCF!G$10,0)-MAX(AY873-AX873,0)/Inputs!$B$10)*DCF!G$6</f>
        <v>2455.9301561934394</v>
      </c>
      <c r="CG873" s="15">
        <f ca="1">(AZ873*DCF!H$10-DCF!H$5*MAX(AZ873*DCF!H$10,0)-MAX(AZ873-AY873,0)/Inputs!$B$10)*DCF!H$6</f>
        <v>2408.7420747156189</v>
      </c>
      <c r="CH873" s="15">
        <f ca="1">(BA873*DCF!I$10-DCF!I$5*MAX(BA873*DCF!I$10,0)-MAX(BA873-AZ873,0)/Inputs!$B$10)*DCF!I$6</f>
        <v>2616.0285206744893</v>
      </c>
      <c r="CI873" s="15">
        <f ca="1">(BB873*DCF!J$10-DCF!J$5*MAX(BB873*DCF!J$10,0)-MAX(BB873-BA873,0)/Inputs!$B$10)*DCF!J$6</f>
        <v>3279.6839093417047</v>
      </c>
      <c r="CJ873" s="15">
        <f ca="1">(BC873*DCF!K$10-DCF!K$5*MAX(BC873*DCF!K$10,0)-MAX(BC873-BB873,0)/Inputs!$B$10)*DCF!K$6</f>
        <v>3879.6836373553797</v>
      </c>
      <c r="CK873" s="15">
        <f ca="1">(BD873*DCF!L$10-DCF!L$5*MAX(BD873*DCF!L$10,0)-MAX(BD873-BC873,0)/Inputs!$B$10)*DCF!L$6</f>
        <v>4584.7901662281893</v>
      </c>
      <c r="CL873" s="15">
        <f ca="1">(BE873*DCF!M$10-DCF!M$5*MAX(BE873*DCF!M$10,0)-MAX(BE873-BD873,0)/Inputs!$B$10)*DCF!M$6</f>
        <v>5398.4567491793086</v>
      </c>
      <c r="CM873" s="15">
        <f ca="1">(BF873*DCF!C$28-DCF!C$5*MAX(BF873*DCF!C$28,0)-MAX(BF873-Inputs!$B$13,0)/Inputs!$B$17)*DCF!C$6</f>
        <v>3002.5463102342947</v>
      </c>
      <c r="CN873" s="15">
        <f ca="1">(BG873*DCF!D$28-DCF!D$5*MAX(BG873*DCF!D$28,0)-MAX(BG873-BF873,0)/Inputs!$B$17)*DCF!D$6</f>
        <v>3120.5124525308452</v>
      </c>
      <c r="CO873" s="15">
        <f ca="1">(BH873*DCF!E$28-DCF!E$5*MAX(BH873*DCF!E$28,0)-MAX(BH873-BG873,0)/Inputs!$B$17)*DCF!E$6</f>
        <v>3636.0037841228686</v>
      </c>
      <c r="CP873" s="15">
        <f ca="1">(BI873*DCF!F$28-DCF!F$5*MAX(BI873*DCF!F$28,0)-MAX(BI873-BH873,0)/Inputs!$B$17)*DCF!F$6</f>
        <v>3645.2559529369696</v>
      </c>
      <c r="CQ873" s="15">
        <f ca="1">(BJ873*DCF!G$28-DCF!G$5*MAX(BJ873*DCF!G$28,0)-MAX(BJ873-BI873,0)/Inputs!$B$17)*DCF!G$6</f>
        <v>3896.0362752733258</v>
      </c>
      <c r="CR873" s="15">
        <f ca="1">(BK873*DCF!H$28-DCF!H$5*MAX(BK873*DCF!H$28,0)-MAX(BK873-BJ873,0)/Inputs!$B$17)*DCF!H$6</f>
        <v>4918.3781992969361</v>
      </c>
      <c r="CS873" s="15">
        <f ca="1">(BL873*DCF!I$28-DCF!I$5*MAX(BL873*DCF!I$28,0)-MAX(BL873-BK873,0)/Inputs!$B$17)*DCF!I$6</f>
        <v>5531.102004901215</v>
      </c>
      <c r="CT873" s="15">
        <f ca="1">(BM873*DCF!J$28-DCF!J$5*MAX(BM873*DCF!J$28,0)-MAX(BM873-BL873,0)/Inputs!$B$17)*DCF!J$6</f>
        <v>5876.7186447455251</v>
      </c>
      <c r="CU873" s="15">
        <f ca="1">(BN873*DCF!K$28-DCF!K$5*MAX(BN873*DCF!K$28,0)-MAX(BN873-BM873,0)/Inputs!$B$17)*DCF!K$6</f>
        <v>6567.3011989877295</v>
      </c>
      <c r="CV873" s="15">
        <f ca="1">(BO873*DCF!L$28-DCF!L$5*MAX(BO873*DCF!L$28,0)-MAX(BO873-BN873,0)/Inputs!$B$17)*DCF!L$6</f>
        <v>6989.2073291312427</v>
      </c>
      <c r="CW873" s="15">
        <f ca="1">(BP873*DCF!M$28-DCF!M$5*MAX(BP873*DCF!M$28,0)-MAX(BP873-BO873,0)/Inputs!$B$17)*DCF!M$6</f>
        <v>8317.4198260870398</v>
      </c>
      <c r="CX873" s="15">
        <f ca="1">(BQ873*DCF!C$46-DCF!C$5*MAX(BQ873*DCF!C$46,0)-MAX(BQ873-Inputs!$B$20,0)/Inputs!$B$24)*DCF!C$6</f>
        <v>-718.01499992685217</v>
      </c>
      <c r="CY873" s="15">
        <f ca="1">(BR873*DCF!D$46-DCF!D$5*MAX(BR873*DCF!D$46,0)-MAX(BR873-BQ873,0)/Inputs!$B$24)*DCF!D$6</f>
        <v>-1805.9375093040057</v>
      </c>
      <c r="CZ873" s="15">
        <f ca="1">(BS873*DCF!E$46-DCF!E$5*MAX(BS873*DCF!E$46,0)-MAX(BS873-BR873,0)/Inputs!$B$24)*DCF!E$6</f>
        <v>-1715.9342574757222</v>
      </c>
      <c r="DA873" s="15">
        <f ca="1">(BT873*DCF!F$46-DCF!F$5*MAX(BT873*DCF!F$46,0)-MAX(BT873-BS873,0)/Inputs!$B$24)*DCF!F$6</f>
        <v>-1902.0426526533277</v>
      </c>
      <c r="DB873" s="15">
        <f ca="1">(BU873*DCF!G$46-DCF!G$5*MAX(BU873*DCF!G$46,0)-MAX(BU873-BT873,0)/Inputs!$B$24)*DCF!G$6</f>
        <v>-341.01924248957658</v>
      </c>
      <c r="DC873" s="15">
        <f ca="1">(BV873*DCF!H$46-DCF!H$5*MAX(BV873*DCF!H$46,0)-MAX(BV873-BU873,0)/Inputs!$B$24)*DCF!H$6</f>
        <v>0</v>
      </c>
      <c r="DD873" s="15">
        <f ca="1">(BW873*DCF!I$46-DCF!I$5*MAX(BW873*DCF!I$46,0)-MAX(BW873-BV873,0)/Inputs!$B$24)*DCF!I$6</f>
        <v>-2268.6959870067531</v>
      </c>
      <c r="DE873" s="15">
        <f ca="1">(BX873*DCF!J$46-DCF!J$5*MAX(BX873*DCF!J$46,0)-MAX(BX873-BW873,0)/Inputs!$B$24)*DCF!J$6</f>
        <v>222.25581700929087</v>
      </c>
      <c r="DF873" s="15">
        <f ca="1">(BY873*DCF!K$46-DCF!K$5*MAX(BY873*DCF!K$46,0)-MAX(BY873-BX873,0)/Inputs!$B$24)*DCF!K$6</f>
        <v>-651.11635952012512</v>
      </c>
      <c r="DG873" s="15">
        <f ca="1">(BZ873*DCF!L$46-DCF!L$5*MAX(BZ873*DCF!L$46,0)-MAX(BZ873-BY873,0)/Inputs!$B$24)*DCF!L$6</f>
        <v>-393.92363789736953</v>
      </c>
      <c r="DH873" s="15">
        <f ca="1">(CA873*DCF!M$46-DCF!M$5*MAX(CA873*DCF!M$46,0)-MAX(CA873-BZ873,0)/Inputs!$B$24)*DCF!M$6</f>
        <v>-1363.8778250407158</v>
      </c>
      <c r="DI873" s="15">
        <f ca="1">SUM(CB873:CL873)+BE873*DCF!M$10*(1+Inputs!$B$30)*(1-Inputs!$B$33)*(1-Inputs!$B$30/Inputs!$B$31)/(Inputs!$B$29-Inputs!$B$30)*DCF!M$6</f>
        <v>160913.87614916684</v>
      </c>
      <c r="DJ873" s="15">
        <f ca="1">SUM(CM873:CW873)+BP873*DCF!M$28*(1+Inputs!$B$30)*(1-Inputs!$B$33)*(1-Inputs!$B$30/Inputs!$B$31)/(Inputs!$B$29-Inputs!$B$30)*DCF!M$6</f>
        <v>249002.2981290083</v>
      </c>
      <c r="DK873" s="15">
        <f ca="1">SUM(CX873:DH873)+CA873*DCF!M$46*(1+Inputs!$B$30)*(1-Inputs!$B$33)*(1-Inputs!$B$30/Inputs!$B$31)/(Inputs!$B$29-Inputs!$B$30)*DCF!M$6</f>
        <v>127195.16163998719</v>
      </c>
      <c r="DM873" s="15">
        <f ca="1">DI873+DJ873+DK873+Inputs!$B$34+Inputs!$B$36-Inputs!$B$35</f>
        <v>613962.33591816225</v>
      </c>
    </row>
    <row r="874" spans="1:117" x14ac:dyDescent="0.75">
      <c r="A874" s="11">
        <v>861</v>
      </c>
      <c r="C874" s="23">
        <f t="shared" ref="C874:M883" ca="1" si="506">_xlfn.NORM.S.INV(RAND())</f>
        <v>1.9067020542455408</v>
      </c>
      <c r="D874" s="23">
        <f t="shared" ca="1" si="506"/>
        <v>-0.27954886140936486</v>
      </c>
      <c r="E874" s="23">
        <f t="shared" ca="1" si="506"/>
        <v>-0.63636929525471975</v>
      </c>
      <c r="F874" s="23">
        <f t="shared" ca="1" si="506"/>
        <v>-0.4476517587370436</v>
      </c>
      <c r="G874" s="23">
        <f t="shared" ca="1" si="506"/>
        <v>0.28040855728854569</v>
      </c>
      <c r="H874" s="23">
        <f t="shared" ca="1" si="506"/>
        <v>-0.31017555644597217</v>
      </c>
      <c r="I874" s="23">
        <f t="shared" ca="1" si="506"/>
        <v>-0.34786228068738717</v>
      </c>
      <c r="J874" s="23">
        <f t="shared" ca="1" si="506"/>
        <v>-2.6312803829093414</v>
      </c>
      <c r="K874" s="23">
        <f t="shared" ca="1" si="506"/>
        <v>0.95240064290840365</v>
      </c>
      <c r="L874" s="23">
        <f t="shared" ca="1" si="506"/>
        <v>-0.36237914299740842</v>
      </c>
      <c r="M874" s="23">
        <f t="shared" ca="1" si="506"/>
        <v>1.322128172691643</v>
      </c>
      <c r="N874" s="23">
        <f ca="1">SQRT(Inputs!$B$38)*C874+SQRT(1-Inputs!$B$38)*_xlfn.NORM.S.INV(RAND())</f>
        <v>8.081744441370553E-4</v>
      </c>
      <c r="O874" s="23">
        <f ca="1">SQRT(Inputs!$B$38)*D874+SQRT(1-Inputs!$B$38)*_xlfn.NORM.S.INV(RAND())</f>
        <v>-0.78127780788464218</v>
      </c>
      <c r="P874" s="23">
        <f ca="1">SQRT(Inputs!$B$38)*E874+SQRT(1-Inputs!$B$38)*_xlfn.NORM.S.INV(RAND())</f>
        <v>-0.22681878961784857</v>
      </c>
      <c r="Q874" s="23">
        <f ca="1">SQRT(Inputs!$B$38)*F874+SQRT(1-Inputs!$B$38)*_xlfn.NORM.S.INV(RAND())</f>
        <v>-1.2200669436965239</v>
      </c>
      <c r="R874" s="23">
        <f ca="1">SQRT(Inputs!$B$38)*G874+SQRT(1-Inputs!$B$38)*_xlfn.NORM.S.INV(RAND())</f>
        <v>1.2131302886488768</v>
      </c>
      <c r="S874" s="23">
        <f ca="1">SQRT(Inputs!$B$38)*H874+SQRT(1-Inputs!$B$38)*_xlfn.NORM.S.INV(RAND())</f>
        <v>-3.1678965977799983E-2</v>
      </c>
      <c r="T874" s="23">
        <f ca="1">SQRT(Inputs!$B$38)*I874+SQRT(1-Inputs!$B$38)*_xlfn.NORM.S.INV(RAND())</f>
        <v>-0.66928897473195126</v>
      </c>
      <c r="U874" s="23">
        <f ca="1">SQRT(Inputs!$B$38)*J874+SQRT(1-Inputs!$B$38)*_xlfn.NORM.S.INV(RAND())</f>
        <v>-1.0114161011606493</v>
      </c>
      <c r="V874" s="23">
        <f ca="1">SQRT(Inputs!$B$38)*K874+SQRT(1-Inputs!$B$38)*_xlfn.NORM.S.INV(RAND())</f>
        <v>0.34509447078443189</v>
      </c>
      <c r="W874" s="23">
        <f ca="1">SQRT(Inputs!$B$38)*L874+SQRT(1-Inputs!$B$38)*_xlfn.NORM.S.INV(RAND())</f>
        <v>-1.7634570663710591</v>
      </c>
      <c r="X874" s="23">
        <f ca="1">SQRT(Inputs!$B$38)*M874+SQRT(1-Inputs!$B$38)*_xlfn.NORM.S.INV(RAND())</f>
        <v>0.56018745893603739</v>
      </c>
      <c r="Y874" s="23">
        <f ca="1">SQRT(Inputs!$B$38)*C874+SQRT(1-Inputs!$B$38)*_xlfn.NORM.S.INV(RAND())</f>
        <v>1.3190243561984425</v>
      </c>
      <c r="Z874" s="23">
        <f ca="1">SQRT(Inputs!$B$38)*D874+SQRT(1-Inputs!$B$38)*_xlfn.NORM.S.INV(RAND())</f>
        <v>-1.5189190562286097</v>
      </c>
      <c r="AA874" s="23">
        <f ca="1">SQRT(Inputs!$B$38)*E874+SQRT(1-Inputs!$B$38)*_xlfn.NORM.S.INV(RAND())</f>
        <v>-6.4901325276102151E-3</v>
      </c>
      <c r="AB874" s="23">
        <f ca="1">SQRT(Inputs!$B$38)*F874+SQRT(1-Inputs!$B$38)*_xlfn.NORM.S.INV(RAND())</f>
        <v>1.9223229637630512E-2</v>
      </c>
      <c r="AC874" s="23">
        <f ca="1">SQRT(Inputs!$B$38)*G874+SQRT(1-Inputs!$B$38)*_xlfn.NORM.S.INV(RAND())</f>
        <v>-0.87731855031235084</v>
      </c>
      <c r="AD874" s="23">
        <f ca="1">SQRT(Inputs!$B$38)*H874+SQRT(1-Inputs!$B$38)*_xlfn.NORM.S.INV(RAND())</f>
        <v>-0.95208575606254953</v>
      </c>
      <c r="AE874" s="23">
        <f ca="1">SQRT(Inputs!$B$38)*I874+SQRT(1-Inputs!$B$38)*_xlfn.NORM.S.INV(RAND())</f>
        <v>-5.3844385534213474E-2</v>
      </c>
      <c r="AF874" s="23">
        <f ca="1">SQRT(Inputs!$B$38)*J874+SQRT(1-Inputs!$B$38)*_xlfn.NORM.S.INV(RAND())</f>
        <v>-1.407877086254375</v>
      </c>
      <c r="AG874" s="23">
        <f ca="1">SQRT(Inputs!$B$38)*K874+SQRT(1-Inputs!$B$38)*_xlfn.NORM.S.INV(RAND())</f>
        <v>1.0411612731899158</v>
      </c>
      <c r="AH874" s="23">
        <f ca="1">SQRT(Inputs!$B$38)*L874+SQRT(1-Inputs!$B$38)*_xlfn.NORM.S.INV(RAND())</f>
        <v>-0.21690849211206029</v>
      </c>
      <c r="AI874" s="23">
        <f ca="1">SQRT(Inputs!$B$38)*M874+SQRT(1-Inputs!$B$38)*_xlfn.NORM.S.INV(RAND())</f>
        <v>1.6308904684110017</v>
      </c>
      <c r="AJ874" s="23">
        <f ca="1">SQRT(Inputs!$B$38)*C874+SQRT(1-Inputs!$B$38)*_xlfn.NORM.S.INV(RAND())</f>
        <v>0.66681735176297896</v>
      </c>
      <c r="AK874" s="23">
        <f ca="1">SQRT(Inputs!$B$38)*D874+SQRT(1-Inputs!$B$38)*_xlfn.NORM.S.INV(RAND())</f>
        <v>-4.3608373560629257E-2</v>
      </c>
      <c r="AL874" s="23">
        <f ca="1">SQRT(Inputs!$B$38)*E874+SQRT(1-Inputs!$B$38)*_xlfn.NORM.S.INV(RAND())</f>
        <v>5.7726957003696289E-2</v>
      </c>
      <c r="AM874" s="23">
        <f ca="1">SQRT(Inputs!$B$38)*F874+SQRT(1-Inputs!$B$38)*_xlfn.NORM.S.INV(RAND())</f>
        <v>-0.18626723413576413</v>
      </c>
      <c r="AN874" s="23">
        <f ca="1">SQRT(Inputs!$B$38)*G874+SQRT(1-Inputs!$B$38)*_xlfn.NORM.S.INV(RAND())</f>
        <v>0.75415801430777929</v>
      </c>
      <c r="AO874" s="23">
        <f ca="1">SQRT(Inputs!$B$38)*H874+SQRT(1-Inputs!$B$38)*_xlfn.NORM.S.INV(RAND())</f>
        <v>1.4211537287424432</v>
      </c>
      <c r="AP874" s="23">
        <f ca="1">SQRT(Inputs!$B$38)*I874+SQRT(1-Inputs!$B$38)*_xlfn.NORM.S.INV(RAND())</f>
        <v>-0.50785343777430025</v>
      </c>
      <c r="AQ874" s="23">
        <f ca="1">SQRT(Inputs!$B$38)*J874+SQRT(1-Inputs!$B$38)*_xlfn.NORM.S.INV(RAND())</f>
        <v>-0.86122293254207638</v>
      </c>
      <c r="AR874" s="23">
        <f ca="1">SQRT(Inputs!$B$38)*K874+SQRT(1-Inputs!$B$38)*_xlfn.NORM.S.INV(RAND())</f>
        <v>0.31443867236863077</v>
      </c>
      <c r="AS874" s="23">
        <f ca="1">SQRT(Inputs!$B$38)*L874+SQRT(1-Inputs!$B$38)*_xlfn.NORM.S.INV(RAND())</f>
        <v>-0.80337003682142027</v>
      </c>
      <c r="AT874" s="23">
        <f ca="1">SQRT(Inputs!$B$38)*M874+SQRT(1-Inputs!$B$38)*_xlfn.NORM.S.INV(RAND())</f>
        <v>0.45018371289987547</v>
      </c>
      <c r="AU874" s="15">
        <f ca="1">Inputs!$B$6*EXP($B$8-0.5*C$5^2+C$5*N874)</f>
        <v>4962.8886428613268</v>
      </c>
      <c r="AV874" s="15">
        <f t="shared" ca="1" si="474"/>
        <v>5385.4345219316028</v>
      </c>
      <c r="AW874" s="15">
        <f t="shared" ca="1" si="475"/>
        <v>6368.7297548934575</v>
      </c>
      <c r="AX874" s="15">
        <f t="shared" ca="1" si="476"/>
        <v>6676.2837963494603</v>
      </c>
      <c r="AY874" s="15">
        <f t="shared" ca="1" si="477"/>
        <v>9400.9700645887206</v>
      </c>
      <c r="AZ874" s="15">
        <f t="shared" ca="1" si="478"/>
        <v>11457.601045477404</v>
      </c>
      <c r="BA874" s="15">
        <f t="shared" ca="1" si="479"/>
        <v>13072.633988362317</v>
      </c>
      <c r="BB874" s="15">
        <f t="shared" ca="1" si="480"/>
        <v>14462.523444386788</v>
      </c>
      <c r="BC874" s="15">
        <f t="shared" ca="1" si="481"/>
        <v>18312.899858408917</v>
      </c>
      <c r="BD874" s="15">
        <f t="shared" ca="1" si="482"/>
        <v>19023.616613228398</v>
      </c>
      <c r="BE874" s="15">
        <f t="shared" ca="1" si="483"/>
        <v>24531.242585528806</v>
      </c>
      <c r="BF874" s="15">
        <f ca="1">Inputs!$B$13*EXP($B$9-0.5*C$6^2+C$6*Y874)</f>
        <v>17964.677778606103</v>
      </c>
      <c r="BG874" s="15">
        <f t="shared" ca="1" si="484"/>
        <v>16645.664869774311</v>
      </c>
      <c r="BH874" s="15">
        <f t="shared" ca="1" si="485"/>
        <v>20316.060108740159</v>
      </c>
      <c r="BI874" s="15">
        <f t="shared" ca="1" si="486"/>
        <v>24943.608331388416</v>
      </c>
      <c r="BJ874" s="15">
        <f t="shared" ca="1" si="487"/>
        <v>26946.670999808062</v>
      </c>
      <c r="BK874" s="15">
        <f t="shared" ca="1" si="488"/>
        <v>29051.346539594357</v>
      </c>
      <c r="BL874" s="15">
        <f t="shared" ca="1" si="489"/>
        <v>35437.930459414551</v>
      </c>
      <c r="BM874" s="15">
        <f t="shared" ca="1" si="490"/>
        <v>36571.234459152161</v>
      </c>
      <c r="BN874" s="15">
        <f t="shared" ca="1" si="491"/>
        <v>50954.995672077763</v>
      </c>
      <c r="BO874" s="15">
        <f t="shared" ca="1" si="492"/>
        <v>61133.872289454368</v>
      </c>
      <c r="BP874" s="15">
        <f t="shared" ca="1" si="493"/>
        <v>90514.920886419772</v>
      </c>
      <c r="BQ874" s="15">
        <f ca="1">Inputs!$B$20*EXP($B$10-0.5*C$7^2+C$7*AJ874)</f>
        <v>5434.0351396103024</v>
      </c>
      <c r="BR874" s="15">
        <f t="shared" ca="1" si="494"/>
        <v>7271.8763151038556</v>
      </c>
      <c r="BS874" s="15">
        <f t="shared" ca="1" si="495"/>
        <v>10124.52798608087</v>
      </c>
      <c r="BT874" s="15">
        <f t="shared" ca="1" si="496"/>
        <v>13293.803711696697</v>
      </c>
      <c r="BU874" s="15">
        <f t="shared" ca="1" si="497"/>
        <v>22111.921410704676</v>
      </c>
      <c r="BV874" s="15">
        <f t="shared" ca="1" si="498"/>
        <v>42373.836304216231</v>
      </c>
      <c r="BW874" s="15">
        <f t="shared" ca="1" si="499"/>
        <v>53104.233851568039</v>
      </c>
      <c r="BX874" s="15">
        <f t="shared" ca="1" si="500"/>
        <v>62497.018587325358</v>
      </c>
      <c r="BY874" s="15">
        <f t="shared" ca="1" si="501"/>
        <v>92998.765637244753</v>
      </c>
      <c r="BZ874" s="15">
        <f t="shared" ca="1" si="502"/>
        <v>112574.16518254005</v>
      </c>
      <c r="CA874" s="15">
        <f t="shared" ca="1" si="503"/>
        <v>171302.58861827053</v>
      </c>
      <c r="CB874" s="15">
        <f ca="1">(AU874*DCF!C$10-DCF!C$5*MAX(AU874*DCF!C$10,0)-MAX(AU874-Inputs!$B$6,0)/Inputs!$B$10)*DCF!C$6</f>
        <v>1043.0696745173634</v>
      </c>
      <c r="CC874" s="15">
        <f ca="1">(AV874*DCF!D$10-DCF!D$5*MAX(AV874*DCF!D$10,0)-MAX(AV874-AU874,0)/Inputs!$B$10)*DCF!D$6</f>
        <v>1209.6364257995374</v>
      </c>
      <c r="CD874" s="15">
        <f ca="1">(AW874*DCF!E$10-DCF!E$5*MAX(AW874*DCF!E$10,0)-MAX(AW874-AV874,0)/Inputs!$B$10)*DCF!E$6</f>
        <v>1248.9595123918114</v>
      </c>
      <c r="CE874" s="15">
        <f ca="1">(AX874*DCF!F$10-DCF!F$5*MAX(AX874*DCF!F$10,0)-MAX(AX874-AW874,0)/Inputs!$B$10)*DCF!F$6</f>
        <v>1393.4277419935354</v>
      </c>
      <c r="CF874" s="15">
        <f ca="1">(AY874*DCF!G$10-DCF!G$5*MAX(AY874*DCF!G$10,0)-MAX(AY874-AX874,0)/Inputs!$B$10)*DCF!G$6</f>
        <v>1413.2426606072725</v>
      </c>
      <c r="CG874" s="15">
        <f ca="1">(AZ874*DCF!H$10-DCF!H$5*MAX(AZ874*DCF!H$10,0)-MAX(AZ874-AY874,0)/Inputs!$B$10)*DCF!H$6</f>
        <v>1859.3097606674246</v>
      </c>
      <c r="CH874" s="15">
        <f ca="1">(BA874*DCF!I$10-DCF!I$5*MAX(BA874*DCF!I$10,0)-MAX(BA874-AZ874,0)/Inputs!$B$10)*DCF!I$6</f>
        <v>2122.9713502587688</v>
      </c>
      <c r="CI874" s="15">
        <f ca="1">(BB874*DCF!J$10-DCF!J$5*MAX(BB874*DCF!J$10,0)-MAX(BB874-BA874,0)/Inputs!$B$10)*DCF!J$6</f>
        <v>2271.187737281437</v>
      </c>
      <c r="CJ874" s="15">
        <f ca="1">(BC874*DCF!K$10-DCF!K$5*MAX(BC874*DCF!K$10,0)-MAX(BC874-BB874,0)/Inputs!$B$10)*DCF!K$6</f>
        <v>2409.0886858754166</v>
      </c>
      <c r="CK874" s="15">
        <f ca="1">(BD874*DCF!L$10-DCF!L$5*MAX(BD874*DCF!L$10,0)-MAX(BD874-BC874,0)/Inputs!$B$10)*DCF!L$6</f>
        <v>2777.2159538422948</v>
      </c>
      <c r="CL874" s="15">
        <f ca="1">(BE874*DCF!M$10-DCF!M$5*MAX(BE874*DCF!M$10,0)-MAX(BE874-BD874,0)/Inputs!$B$10)*DCF!M$6</f>
        <v>2803.7308461880621</v>
      </c>
      <c r="CM874" s="15">
        <f ca="1">(BF874*DCF!C$28-DCF!C$5*MAX(BF874*DCF!C$28,0)-MAX(BF874-Inputs!$B$13,0)/Inputs!$B$17)*DCF!C$6</f>
        <v>3963.6076681766208</v>
      </c>
      <c r="CN874" s="15">
        <f ca="1">(BG874*DCF!D$28-DCF!D$5*MAX(BG874*DCF!D$28,0)-MAX(BG874-BF874,0)/Inputs!$B$17)*DCF!D$6</f>
        <v>4902.5322166066926</v>
      </c>
      <c r="CO874" s="15">
        <f ca="1">(BH874*DCF!E$28-DCF!E$5*MAX(BH874*DCF!E$28,0)-MAX(BH874-BG874,0)/Inputs!$B$17)*DCF!E$6</f>
        <v>5030.485600161699</v>
      </c>
      <c r="CP874" s="15">
        <f ca="1">(BI874*DCF!F$28-DCF!F$5*MAX(BI874*DCF!F$28,0)-MAX(BI874-BH874,0)/Inputs!$B$17)*DCF!F$6</f>
        <v>5929.0143279027689</v>
      </c>
      <c r="CQ874" s="15">
        <f ca="1">(BJ874*DCF!G$28-DCF!G$5*MAX(BJ874*DCF!G$28,0)-MAX(BJ874-BI874,0)/Inputs!$B$17)*DCF!G$6</f>
        <v>6654.6228817187848</v>
      </c>
      <c r="CR874" s="15">
        <f ca="1">(BK874*DCF!H$28-DCF!H$5*MAX(BK874*DCF!H$28,0)-MAX(BK874-BJ874,0)/Inputs!$B$17)*DCF!H$6</f>
        <v>6857.7110006376961</v>
      </c>
      <c r="CS874" s="15">
        <f ca="1">(BL874*DCF!I$28-DCF!I$5*MAX(BL874*DCF!I$28,0)-MAX(BL874-BK874,0)/Inputs!$B$17)*DCF!I$6</f>
        <v>7416.6663885449661</v>
      </c>
      <c r="CT874" s="15">
        <f ca="1">(BM874*DCF!J$28-DCF!J$5*MAX(BM874*DCF!J$28,0)-MAX(BM874-BL874,0)/Inputs!$B$17)*DCF!J$6</f>
        <v>8008.1544448282766</v>
      </c>
      <c r="CU874" s="15">
        <f ca="1">(BN874*DCF!K$28-DCF!K$5*MAX(BN874*DCF!K$28,0)-MAX(BN874-BM874,0)/Inputs!$B$17)*DCF!K$6</f>
        <v>8999.0215657405715</v>
      </c>
      <c r="CV874" s="15">
        <f ca="1">(BO874*DCF!L$28-DCF!L$5*MAX(BO874*DCF!L$28,0)-MAX(BO874-BN874,0)/Inputs!$B$17)*DCF!L$6</f>
        <v>11045.733851609642</v>
      </c>
      <c r="CW874" s="15">
        <f ca="1">(BP874*DCF!M$28-DCF!M$5*MAX(BP874*DCF!M$28,0)-MAX(BP874-BO874,0)/Inputs!$B$17)*DCF!M$6</f>
        <v>13959.289583266245</v>
      </c>
      <c r="CX874" s="15">
        <f ca="1">(BQ874*DCF!C$46-DCF!C$5*MAX(BQ874*DCF!C$46,0)-MAX(BQ874-Inputs!$B$20,0)/Inputs!$B$24)*DCF!C$6</f>
        <v>-2286.3984800995163</v>
      </c>
      <c r="CY874" s="15">
        <f ca="1">(BR874*DCF!D$46-DCF!D$5*MAX(BR874*DCF!D$46,0)-MAX(BR874-BQ874,0)/Inputs!$B$24)*DCF!D$6</f>
        <v>-2025.331278756661</v>
      </c>
      <c r="CZ874" s="15">
        <f ca="1">(BS874*DCF!E$46-DCF!E$5*MAX(BS874*DCF!E$46,0)-MAX(BS874-BR874,0)/Inputs!$B$24)*DCF!E$6</f>
        <v>-2321.6798189206256</v>
      </c>
      <c r="DA874" s="15">
        <f ca="1">(BT874*DCF!F$46-DCF!F$5*MAX(BT874*DCF!F$46,0)-MAX(BT874-BS874,0)/Inputs!$B$24)*DCF!F$6</f>
        <v>-2122.1723162694511</v>
      </c>
      <c r="DB874" s="15">
        <f ca="1">(BU874*DCF!G$46-DCF!G$5*MAX(BU874*DCF!G$46,0)-MAX(BU874-BT874,0)/Inputs!$B$24)*DCF!G$6</f>
        <v>-3710.0419176476894</v>
      </c>
      <c r="DC874" s="15">
        <f ca="1">(BV874*DCF!H$46-DCF!H$5*MAX(BV874*DCF!H$46,0)-MAX(BV874-BU874,0)/Inputs!$B$24)*DCF!H$6</f>
        <v>-6296.2659063464189</v>
      </c>
      <c r="DD874" s="15">
        <f ca="1">(BW874*DCF!I$46-DCF!I$5*MAX(BW874*DCF!I$46,0)-MAX(BW874-BV874,0)/Inputs!$B$24)*DCF!I$6</f>
        <v>-1853.8191620529838</v>
      </c>
      <c r="DE874" s="15">
        <f ca="1">(BX874*DCF!J$46-DCF!J$5*MAX(BX874*DCF!J$46,0)-MAX(BX874-BW874,0)/Inputs!$B$24)*DCF!J$6</f>
        <v>130.76399848939718</v>
      </c>
      <c r="DF874" s="15">
        <f ca="1">(BY874*DCF!K$46-DCF!K$5*MAX(BY874*DCF!K$46,0)-MAX(BY874-BX874,0)/Inputs!$B$24)*DCF!K$6</f>
        <v>-2159.7159578843743</v>
      </c>
      <c r="DG874" s="15">
        <f ca="1">(BZ874*DCF!L$46-DCF!L$5*MAX(BZ874*DCF!L$46,0)-MAX(BZ874-BY874,0)/Inputs!$B$24)*DCF!L$6</f>
        <v>3351.7540069282327</v>
      </c>
      <c r="DH874" s="15">
        <f ca="1">(CA874*DCF!M$46-DCF!M$5*MAX(CA874*DCF!M$46,0)-MAX(CA874-BZ874,0)/Inputs!$B$24)*DCF!M$6</f>
        <v>1151.9095417641724</v>
      </c>
      <c r="DI874" s="15">
        <f ca="1">SUM(CB874:CL874)+BE874*DCF!M$10*(1+Inputs!$B$30)*(1-Inputs!$B$33)*(1-Inputs!$B$30/Inputs!$B$31)/(Inputs!$B$29-Inputs!$B$30)*DCF!M$6</f>
        <v>88822.612857050117</v>
      </c>
      <c r="DJ874" s="15">
        <f ca="1">SUM(CM874:CW874)+BP874*DCF!M$28*(1+Inputs!$B$30)*(1-Inputs!$B$33)*(1-Inputs!$B$30/Inputs!$B$31)/(Inputs!$B$29-Inputs!$B$30)*DCF!M$6</f>
        <v>418639.13521295704</v>
      </c>
      <c r="DK874" s="15">
        <f ca="1">SUM(CX874:DH874)+CA874*DCF!M$46*(1+Inputs!$B$30)*(1-Inputs!$B$33)*(1-Inputs!$B$30/Inputs!$B$31)/(Inputs!$B$29-Inputs!$B$30)*DCF!M$6</f>
        <v>246713.09680191102</v>
      </c>
      <c r="DM874" s="15">
        <f ca="1">DI874+DJ874+DK874+Inputs!$B$34+Inputs!$B$36-Inputs!$B$35</f>
        <v>831025.84487191821</v>
      </c>
    </row>
    <row r="875" spans="1:117" x14ac:dyDescent="0.75">
      <c r="A875" s="11">
        <v>862</v>
      </c>
      <c r="C875" s="23">
        <f t="shared" ca="1" si="506"/>
        <v>-0.31950749966469255</v>
      </c>
      <c r="D875" s="23">
        <f t="shared" ca="1" si="506"/>
        <v>-0.37620255117225748</v>
      </c>
      <c r="E875" s="23">
        <f t="shared" ca="1" si="506"/>
        <v>-1.5930258942218001</v>
      </c>
      <c r="F875" s="23">
        <f t="shared" ca="1" si="506"/>
        <v>0.73485630288885961</v>
      </c>
      <c r="G875" s="23">
        <f t="shared" ca="1" si="506"/>
        <v>0.17999588661801533</v>
      </c>
      <c r="H875" s="23">
        <f t="shared" ca="1" si="506"/>
        <v>0.57108742135281465</v>
      </c>
      <c r="I875" s="23">
        <f t="shared" ca="1" si="506"/>
        <v>0.11179415022930796</v>
      </c>
      <c r="J875" s="23">
        <f t="shared" ca="1" si="506"/>
        <v>-1.2847984999848139</v>
      </c>
      <c r="K875" s="23">
        <f t="shared" ca="1" si="506"/>
        <v>-1.7578652851597787</v>
      </c>
      <c r="L875" s="23">
        <f t="shared" ca="1" si="506"/>
        <v>1.4459135916623351</v>
      </c>
      <c r="M875" s="23">
        <f t="shared" ca="1" si="506"/>
        <v>0.98299385778495629</v>
      </c>
      <c r="N875" s="23">
        <f ca="1">SQRT(Inputs!$B$38)*C875+SQRT(1-Inputs!$B$38)*_xlfn.NORM.S.INV(RAND())</f>
        <v>-0.43682213736635567</v>
      </c>
      <c r="O875" s="23">
        <f ca="1">SQRT(Inputs!$B$38)*D875+SQRT(1-Inputs!$B$38)*_xlfn.NORM.S.INV(RAND())</f>
        <v>7.0009135816826662E-2</v>
      </c>
      <c r="P875" s="23">
        <f ca="1">SQRT(Inputs!$B$38)*E875+SQRT(1-Inputs!$B$38)*_xlfn.NORM.S.INV(RAND())</f>
        <v>-0.20389078790022175</v>
      </c>
      <c r="Q875" s="23">
        <f ca="1">SQRT(Inputs!$B$38)*F875+SQRT(1-Inputs!$B$38)*_xlfn.NORM.S.INV(RAND())</f>
        <v>0.88259444908353335</v>
      </c>
      <c r="R875" s="23">
        <f ca="1">SQRT(Inputs!$B$38)*G875+SQRT(1-Inputs!$B$38)*_xlfn.NORM.S.INV(RAND())</f>
        <v>9.2423819847459274E-2</v>
      </c>
      <c r="S875" s="23">
        <f ca="1">SQRT(Inputs!$B$38)*H875+SQRT(1-Inputs!$B$38)*_xlfn.NORM.S.INV(RAND())</f>
        <v>-0.25154189629493701</v>
      </c>
      <c r="T875" s="23">
        <f ca="1">SQRT(Inputs!$B$38)*I875+SQRT(1-Inputs!$B$38)*_xlfn.NORM.S.INV(RAND())</f>
        <v>-0.66275894870824625</v>
      </c>
      <c r="U875" s="23">
        <f ca="1">SQRT(Inputs!$B$38)*J875+SQRT(1-Inputs!$B$38)*_xlfn.NORM.S.INV(RAND())</f>
        <v>-1.8378547441223423</v>
      </c>
      <c r="V875" s="23">
        <f ca="1">SQRT(Inputs!$B$38)*K875+SQRT(1-Inputs!$B$38)*_xlfn.NORM.S.INV(RAND())</f>
        <v>-1.4175593472875099</v>
      </c>
      <c r="W875" s="23">
        <f ca="1">SQRT(Inputs!$B$38)*L875+SQRT(1-Inputs!$B$38)*_xlfn.NORM.S.INV(RAND())</f>
        <v>2.8047008131429996</v>
      </c>
      <c r="X875" s="23">
        <f ca="1">SQRT(Inputs!$B$38)*M875+SQRT(1-Inputs!$B$38)*_xlfn.NORM.S.INV(RAND())</f>
        <v>1.0523615363680681</v>
      </c>
      <c r="Y875" s="23">
        <f ca="1">SQRT(Inputs!$B$38)*C875+SQRT(1-Inputs!$B$38)*_xlfn.NORM.S.INV(RAND())</f>
        <v>0.80461484233402258</v>
      </c>
      <c r="Z875" s="23">
        <f ca="1">SQRT(Inputs!$B$38)*D875+SQRT(1-Inputs!$B$38)*_xlfn.NORM.S.INV(RAND())</f>
        <v>-0.2788885917887548</v>
      </c>
      <c r="AA875" s="23">
        <f ca="1">SQRT(Inputs!$B$38)*E875+SQRT(1-Inputs!$B$38)*_xlfn.NORM.S.INV(RAND())</f>
        <v>-0.21077861661945685</v>
      </c>
      <c r="AB875" s="23">
        <f ca="1">SQRT(Inputs!$B$38)*F875+SQRT(1-Inputs!$B$38)*_xlfn.NORM.S.INV(RAND())</f>
        <v>-1.0937374746880393</v>
      </c>
      <c r="AC875" s="23">
        <f ca="1">SQRT(Inputs!$B$38)*G875+SQRT(1-Inputs!$B$38)*_xlfn.NORM.S.INV(RAND())</f>
        <v>-1.2610681002671251E-2</v>
      </c>
      <c r="AD875" s="23">
        <f ca="1">SQRT(Inputs!$B$38)*H875+SQRT(1-Inputs!$B$38)*_xlfn.NORM.S.INV(RAND())</f>
        <v>-0.16721788741667437</v>
      </c>
      <c r="AE875" s="23">
        <f ca="1">SQRT(Inputs!$B$38)*I875+SQRT(1-Inputs!$B$38)*_xlfn.NORM.S.INV(RAND())</f>
        <v>-0.16206279773506366</v>
      </c>
      <c r="AF875" s="23">
        <f ca="1">SQRT(Inputs!$B$38)*J875+SQRT(1-Inputs!$B$38)*_xlfn.NORM.S.INV(RAND())</f>
        <v>3.8764229796213523E-2</v>
      </c>
      <c r="AG875" s="23">
        <f ca="1">SQRT(Inputs!$B$38)*K875+SQRT(1-Inputs!$B$38)*_xlfn.NORM.S.INV(RAND())</f>
        <v>0.20930019013224088</v>
      </c>
      <c r="AH875" s="23">
        <f ca="1">SQRT(Inputs!$B$38)*L875+SQRT(1-Inputs!$B$38)*_xlfn.NORM.S.INV(RAND())</f>
        <v>0.96134219979878865</v>
      </c>
      <c r="AI875" s="23">
        <f ca="1">SQRT(Inputs!$B$38)*M875+SQRT(1-Inputs!$B$38)*_xlfn.NORM.S.INV(RAND())</f>
        <v>0.41019302439570626</v>
      </c>
      <c r="AJ875" s="23">
        <f ca="1">SQRT(Inputs!$B$38)*C875+SQRT(1-Inputs!$B$38)*_xlfn.NORM.S.INV(RAND())</f>
        <v>-2.4550276728645182E-2</v>
      </c>
      <c r="AK875" s="23">
        <f ca="1">SQRT(Inputs!$B$38)*D875+SQRT(1-Inputs!$B$38)*_xlfn.NORM.S.INV(RAND())</f>
        <v>-0.50073484236770205</v>
      </c>
      <c r="AL875" s="23">
        <f ca="1">SQRT(Inputs!$B$38)*E875+SQRT(1-Inputs!$B$38)*_xlfn.NORM.S.INV(RAND())</f>
        <v>-1.7435715521997937</v>
      </c>
      <c r="AM875" s="23">
        <f ca="1">SQRT(Inputs!$B$38)*F875+SQRT(1-Inputs!$B$38)*_xlfn.NORM.S.INV(RAND())</f>
        <v>0.22668195697113261</v>
      </c>
      <c r="AN875" s="23">
        <f ca="1">SQRT(Inputs!$B$38)*G875+SQRT(1-Inputs!$B$38)*_xlfn.NORM.S.INV(RAND())</f>
        <v>-0.77685799941607014</v>
      </c>
      <c r="AO875" s="23">
        <f ca="1">SQRT(Inputs!$B$38)*H875+SQRT(1-Inputs!$B$38)*_xlfn.NORM.S.INV(RAND())</f>
        <v>-0.86979958418128467</v>
      </c>
      <c r="AP875" s="23">
        <f ca="1">SQRT(Inputs!$B$38)*I875+SQRT(1-Inputs!$B$38)*_xlfn.NORM.S.INV(RAND())</f>
        <v>0.29051629154304792</v>
      </c>
      <c r="AQ875" s="23">
        <f ca="1">SQRT(Inputs!$B$38)*J875+SQRT(1-Inputs!$B$38)*_xlfn.NORM.S.INV(RAND())</f>
        <v>-1.5712445823230268</v>
      </c>
      <c r="AR875" s="23">
        <f ca="1">SQRT(Inputs!$B$38)*K875+SQRT(1-Inputs!$B$38)*_xlfn.NORM.S.INV(RAND())</f>
        <v>-0.57458139890366022</v>
      </c>
      <c r="AS875" s="23">
        <f ca="1">SQRT(Inputs!$B$38)*L875+SQRT(1-Inputs!$B$38)*_xlfn.NORM.S.INV(RAND())</f>
        <v>7.0225094030854196E-2</v>
      </c>
      <c r="AT875" s="23">
        <f ca="1">SQRT(Inputs!$B$38)*M875+SQRT(1-Inputs!$B$38)*_xlfn.NORM.S.INV(RAND())</f>
        <v>-0.50816917414217877</v>
      </c>
      <c r="AU875" s="15">
        <f ca="1">Inputs!$B$6*EXP($B$8-0.5*C$5^2+C$5*N875)</f>
        <v>4623.4787339479853</v>
      </c>
      <c r="AV875" s="15">
        <f t="shared" ca="1" si="474"/>
        <v>5686.0957911162423</v>
      </c>
      <c r="AW875" s="15">
        <f t="shared" ca="1" si="475"/>
        <v>6745.1144397445587</v>
      </c>
      <c r="AX875" s="15">
        <f t="shared" ca="1" si="476"/>
        <v>9195.1071380692156</v>
      </c>
      <c r="AY875" s="15">
        <f t="shared" ca="1" si="477"/>
        <v>11359.312280708022</v>
      </c>
      <c r="AZ875" s="15">
        <f t="shared" ca="1" si="478"/>
        <v>13513.202471021114</v>
      </c>
      <c r="BA875" s="15">
        <f t="shared" ca="1" si="479"/>
        <v>15428.528243845461</v>
      </c>
      <c r="BB875" s="15">
        <f t="shared" ca="1" si="480"/>
        <v>15712.512289826784</v>
      </c>
      <c r="BC875" s="15">
        <f t="shared" ca="1" si="481"/>
        <v>16782.783801336853</v>
      </c>
      <c r="BD875" s="15">
        <f t="shared" ca="1" si="482"/>
        <v>26727.820167556678</v>
      </c>
      <c r="BE875" s="15">
        <f t="shared" ca="1" si="483"/>
        <v>36046.099934961094</v>
      </c>
      <c r="BF875" s="15">
        <f ca="1">Inputs!$B$13*EXP($B$9-0.5*C$6^2+C$6*Y875)</f>
        <v>16222.951296753208</v>
      </c>
      <c r="BG875" s="15">
        <f t="shared" ca="1" si="484"/>
        <v>18801.157481780228</v>
      </c>
      <c r="BH875" s="15">
        <f t="shared" ca="1" si="485"/>
        <v>22182.36441215569</v>
      </c>
      <c r="BI875" s="15">
        <f t="shared" ca="1" si="486"/>
        <v>22947.228068959561</v>
      </c>
      <c r="BJ875" s="15">
        <f t="shared" ca="1" si="487"/>
        <v>28080.716043546036</v>
      </c>
      <c r="BK875" s="15">
        <f t="shared" ca="1" si="488"/>
        <v>33688.032478472567</v>
      </c>
      <c r="BL875" s="15">
        <f t="shared" ca="1" si="489"/>
        <v>40521.647910572967</v>
      </c>
      <c r="BM875" s="15">
        <f t="shared" ca="1" si="490"/>
        <v>50050.292995513308</v>
      </c>
      <c r="BN875" s="15">
        <f t="shared" ca="1" si="491"/>
        <v>63119.034725005033</v>
      </c>
      <c r="BO875" s="15">
        <f t="shared" ca="1" si="492"/>
        <v>86843.339642824518</v>
      </c>
      <c r="BP875" s="15">
        <f t="shared" ca="1" si="493"/>
        <v>111972.55795653281</v>
      </c>
      <c r="BQ875" s="15">
        <f ca="1">Inputs!$B$20*EXP($B$10-0.5*C$7^2+C$7*AJ875)</f>
        <v>4252.3248144672098</v>
      </c>
      <c r="BR875" s="15">
        <f t="shared" ca="1" si="494"/>
        <v>4921.5523059241177</v>
      </c>
      <c r="BS875" s="15">
        <f t="shared" ca="1" si="495"/>
        <v>4084.6353678985433</v>
      </c>
      <c r="BT875" s="15">
        <f t="shared" ca="1" si="496"/>
        <v>5976.8842091722418</v>
      </c>
      <c r="BU875" s="15">
        <f t="shared" ca="1" si="497"/>
        <v>6863.7814323743041</v>
      </c>
      <c r="BV875" s="15">
        <f t="shared" ca="1" si="498"/>
        <v>7850.0842386732447</v>
      </c>
      <c r="BW875" s="15">
        <f t="shared" ca="1" si="499"/>
        <v>11649.044566135381</v>
      </c>
      <c r="BX875" s="15">
        <f t="shared" ca="1" si="500"/>
        <v>11890.566889138352</v>
      </c>
      <c r="BY875" s="15">
        <f t="shared" ca="1" si="501"/>
        <v>14926.247444873459</v>
      </c>
      <c r="BZ875" s="15">
        <f t="shared" ca="1" si="502"/>
        <v>21215.745061171518</v>
      </c>
      <c r="CA875" s="15">
        <f t="shared" ca="1" si="503"/>
        <v>27228.461343782095</v>
      </c>
      <c r="CB875" s="15">
        <f ca="1">(AU875*DCF!C$10-DCF!C$5*MAX(AU875*DCF!C$10,0)-MAX(AU875-Inputs!$B$6,0)/Inputs!$B$10)*DCF!C$6</f>
        <v>1045.489727664617</v>
      </c>
      <c r="CC875" s="15">
        <f ca="1">(AV875*DCF!D$10-DCF!D$5*MAX(AV875*DCF!D$10,0)-MAX(AV875-AU875,0)/Inputs!$B$10)*DCF!D$6</f>
        <v>1126.8559683236306</v>
      </c>
      <c r="CD875" s="15">
        <f ca="1">(AW875*DCF!E$10-DCF!E$5*MAX(AW875*DCF!E$10,0)-MAX(AW875-AV875,0)/Inputs!$B$10)*DCF!E$6</f>
        <v>1318.8046955422665</v>
      </c>
      <c r="CE875" s="15">
        <f ca="1">(AX875*DCF!F$10-DCF!F$5*MAX(AX875*DCF!F$10,0)-MAX(AX875-AW875,0)/Inputs!$B$10)*DCF!F$6</f>
        <v>1497.4944960739927</v>
      </c>
      <c r="CF875" s="15">
        <f ca="1">(AY875*DCF!G$10-DCF!G$5*MAX(AY875*DCF!G$10,0)-MAX(AY875-AX875,0)/Inputs!$B$10)*DCF!G$6</f>
        <v>1924.4733523205555</v>
      </c>
      <c r="CG875" s="15">
        <f ca="1">(AZ875*DCF!H$10-DCF!H$5*MAX(AZ875*DCF!H$10,0)-MAX(AZ875-AY875,0)/Inputs!$B$10)*DCF!H$6</f>
        <v>2241.1361356473317</v>
      </c>
      <c r="CH875" s="15">
        <f ca="1">(BA875*DCF!I$10-DCF!I$5*MAX(BA875*DCF!I$10,0)-MAX(BA875-AZ875,0)/Inputs!$B$10)*DCF!I$6</f>
        <v>2504.0487420311856</v>
      </c>
      <c r="CI875" s="15">
        <f ca="1">(BB875*DCF!J$10-DCF!J$5*MAX(BB875*DCF!J$10,0)-MAX(BB875-BA875,0)/Inputs!$B$10)*DCF!J$6</f>
        <v>2653.2704645721965</v>
      </c>
      <c r="CJ875" s="15">
        <f ca="1">(BC875*DCF!K$10-DCF!K$5*MAX(BC875*DCF!K$10,0)-MAX(BC875-BB875,0)/Inputs!$B$10)*DCF!K$6</f>
        <v>2551.9369398722865</v>
      </c>
      <c r="CK875" s="15">
        <f ca="1">(BD875*DCF!L$10-DCF!L$5*MAX(BD875*DCF!L$10,0)-MAX(BD875-BC875,0)/Inputs!$B$10)*DCF!L$6</f>
        <v>2745.0093102915935</v>
      </c>
      <c r="CL875" s="15">
        <f ca="1">(BE875*DCF!M$10-DCF!M$5*MAX(BE875*DCF!M$10,0)-MAX(BE875-BD875,0)/Inputs!$B$10)*DCF!M$6</f>
        <v>3973.4028395867331</v>
      </c>
      <c r="CM875" s="15">
        <f ca="1">(BF875*DCF!C$28-DCF!C$5*MAX(BF875*DCF!C$28,0)-MAX(BF875-Inputs!$B$13,0)/Inputs!$B$17)*DCF!C$6</f>
        <v>3834.2904690391838</v>
      </c>
      <c r="CN875" s="15">
        <f ca="1">(BG875*DCF!D$28-DCF!D$5*MAX(BG875*DCF!D$28,0)-MAX(BG875-BF875,0)/Inputs!$B$17)*DCF!D$6</f>
        <v>4987.3249156669863</v>
      </c>
      <c r="CO875" s="15">
        <f ca="1">(BH875*DCF!E$28-DCF!E$5*MAX(BH875*DCF!E$28,0)-MAX(BH875-BG875,0)/Inputs!$B$17)*DCF!E$6</f>
        <v>5616.0512461400594</v>
      </c>
      <c r="CP875" s="15">
        <f ca="1">(BI875*DCF!F$28-DCF!F$5*MAX(BI875*DCF!F$28,0)-MAX(BI875-BH875,0)/Inputs!$B$17)*DCF!F$6</f>
        <v>6090.312452630219</v>
      </c>
      <c r="CQ875" s="15">
        <f ca="1">(BJ875*DCF!G$28-DCF!G$5*MAX(BJ875*DCF!G$28,0)-MAX(BJ875-BI875,0)/Inputs!$B$17)*DCF!G$6</f>
        <v>6422.3528606203126</v>
      </c>
      <c r="CR875" s="15">
        <f ca="1">(BK875*DCF!H$28-DCF!H$5*MAX(BK875*DCF!H$28,0)-MAX(BK875-BJ875,0)/Inputs!$B$17)*DCF!H$6</f>
        <v>7460.2024900539263</v>
      </c>
      <c r="CS875" s="15">
        <f ca="1">(BL875*DCF!I$28-DCF!I$5*MAX(BL875*DCF!I$28,0)-MAX(BL875-BK875,0)/Inputs!$B$17)*DCF!I$6</f>
        <v>8547.9552601736323</v>
      </c>
      <c r="CT875" s="15">
        <f ca="1">(BM875*DCF!J$28-DCF!J$5*MAX(BM875*DCF!J$28,0)-MAX(BM875-BL875,0)/Inputs!$B$17)*DCF!J$6</f>
        <v>9901.949833965984</v>
      </c>
      <c r="CU875" s="15">
        <f ca="1">(BN875*DCF!K$28-DCF!K$5*MAX(BN875*DCF!K$28,0)-MAX(BN875-BM875,0)/Inputs!$B$17)*DCF!K$6</f>
        <v>11728.935029972665</v>
      </c>
      <c r="CV875" s="15">
        <f ca="1">(BO875*DCF!L$28-DCF!L$5*MAX(BO875*DCF!L$28,0)-MAX(BO875-BN875,0)/Inputs!$B$17)*DCF!L$6</f>
        <v>14642.624428075653</v>
      </c>
      <c r="CW875" s="15">
        <f ca="1">(BP875*DCF!M$28-DCF!M$5*MAX(BP875*DCF!M$28,0)-MAX(BP875-BO875,0)/Inputs!$B$17)*DCF!M$6</f>
        <v>18440.992154187144</v>
      </c>
      <c r="CX875" s="15">
        <f ca="1">(BQ875*DCF!C$46-DCF!C$5*MAX(BQ875*DCF!C$46,0)-MAX(BQ875-Inputs!$B$20,0)/Inputs!$B$24)*DCF!C$6</f>
        <v>-1467.6615342728935</v>
      </c>
      <c r="CY875" s="15">
        <f ca="1">(BR875*DCF!D$46-DCF!D$5*MAX(BR875*DCF!D$46,0)-MAX(BR875-BQ875,0)/Inputs!$B$24)*DCF!D$6</f>
        <v>-1125.5480220499571</v>
      </c>
      <c r="CZ875" s="15">
        <f ca="1">(BS875*DCF!E$46-DCF!E$5*MAX(BS875*DCF!E$46,0)-MAX(BS875-BR875,0)/Inputs!$B$24)*DCF!E$6</f>
        <v>-483.01524413775309</v>
      </c>
      <c r="DA875" s="15">
        <f ca="1">(BT875*DCF!F$46-DCF!F$5*MAX(BT875*DCF!F$46,0)-MAX(BT875-BS875,0)/Inputs!$B$24)*DCF!F$6</f>
        <v>-1124.3021185132825</v>
      </c>
      <c r="DB875" s="15">
        <f ca="1">(BU875*DCF!G$46-DCF!G$5*MAX(BU875*DCF!G$46,0)-MAX(BU875-BT875,0)/Inputs!$B$24)*DCF!G$6</f>
        <v>-529.21874914446425</v>
      </c>
      <c r="DC875" s="15">
        <f ca="1">(BV875*DCF!H$46-DCF!H$5*MAX(BV875*DCF!H$46,0)-MAX(BV875-BU875,0)/Inputs!$B$24)*DCF!H$6</f>
        <v>-306.48755387983806</v>
      </c>
      <c r="DD875" s="15">
        <f ca="1">(BW875*DCF!I$46-DCF!I$5*MAX(BW875*DCF!I$46,0)-MAX(BW875-BV875,0)/Inputs!$B$24)*DCF!I$6</f>
        <v>-821.49534606669783</v>
      </c>
      <c r="DE875" s="15">
        <f ca="1">(BX875*DCF!J$46-DCF!J$5*MAX(BX875*DCF!J$46,0)-MAX(BX875-BW875,0)/Inputs!$B$24)*DCF!J$6</f>
        <v>434.72861584705527</v>
      </c>
      <c r="DF875" s="15">
        <f ca="1">(BY875*DCF!K$46-DCF!K$5*MAX(BY875*DCF!K$46,0)-MAX(BY875-BX875,0)/Inputs!$B$24)*DCF!K$6</f>
        <v>108.97614498340674</v>
      </c>
      <c r="DG875" s="15">
        <f ca="1">(BZ875*DCF!L$46-DCF!L$5*MAX(BZ875*DCF!L$46,0)-MAX(BZ875-BY875,0)/Inputs!$B$24)*DCF!L$6</f>
        <v>43.212202663076987</v>
      </c>
      <c r="DH875" s="15">
        <f ca="1">(CA875*DCF!M$46-DCF!M$5*MAX(CA875*DCF!M$46,0)-MAX(CA875-BZ875,0)/Inputs!$B$24)*DCF!M$6</f>
        <v>877.60887399127387</v>
      </c>
      <c r="DI875" s="15">
        <f ca="1">SUM(CB875:CL875)+BE875*DCF!M$10*(1+Inputs!$B$30)*(1-Inputs!$B$33)*(1-Inputs!$B$30/Inputs!$B$31)/(Inputs!$B$29-Inputs!$B$30)*DCF!M$6</f>
        <v>123898.69545124855</v>
      </c>
      <c r="DJ875" s="15">
        <f ca="1">SUM(CM875:CW875)+BP875*DCF!M$28*(1+Inputs!$B$30)*(1-Inputs!$B$33)*(1-Inputs!$B$30/Inputs!$B$31)/(Inputs!$B$29-Inputs!$B$30)*DCF!M$6</f>
        <v>513167.80377628875</v>
      </c>
      <c r="DK875" s="15">
        <f ca="1">SUM(CX875:DH875)+CA875*DCF!M$46*(1+Inputs!$B$30)*(1-Inputs!$B$33)*(1-Inputs!$B$30/Inputs!$B$31)/(Inputs!$B$29-Inputs!$B$30)*DCF!M$6</f>
        <v>37705.223924348691</v>
      </c>
      <c r="DM875" s="15">
        <f ca="1">DI875+DJ875+DK875+Inputs!$B$34+Inputs!$B$36-Inputs!$B$35</f>
        <v>751622.72315188602</v>
      </c>
    </row>
    <row r="876" spans="1:117" x14ac:dyDescent="0.75">
      <c r="A876" s="11">
        <v>863</v>
      </c>
      <c r="C876" s="23">
        <f t="shared" ca="1" si="506"/>
        <v>0.26574311805110168</v>
      </c>
      <c r="D876" s="23">
        <f t="shared" ca="1" si="506"/>
        <v>0.90952609398656992</v>
      </c>
      <c r="E876" s="23">
        <f t="shared" ca="1" si="506"/>
        <v>1.5532665126328895</v>
      </c>
      <c r="F876" s="23">
        <f t="shared" ca="1" si="506"/>
        <v>-3.2206185130392377</v>
      </c>
      <c r="G876" s="23">
        <f t="shared" ca="1" si="506"/>
        <v>-0.12580113302394286</v>
      </c>
      <c r="H876" s="23">
        <f t="shared" ca="1" si="506"/>
        <v>0.10568251597172418</v>
      </c>
      <c r="I876" s="23">
        <f t="shared" ca="1" si="506"/>
        <v>-0.24679937345073752</v>
      </c>
      <c r="J876" s="23">
        <f t="shared" ca="1" si="506"/>
        <v>-0.44403234289313409</v>
      </c>
      <c r="K876" s="23">
        <f t="shared" ca="1" si="506"/>
        <v>1.0323288879080166</v>
      </c>
      <c r="L876" s="23">
        <f t="shared" ca="1" si="506"/>
        <v>0.97356134321843824</v>
      </c>
      <c r="M876" s="23">
        <f t="shared" ca="1" si="506"/>
        <v>0.11281855032900978</v>
      </c>
      <c r="N876" s="23">
        <f ca="1">SQRT(Inputs!$B$38)*C876+SQRT(1-Inputs!$B$38)*_xlfn.NORM.S.INV(RAND())</f>
        <v>2.2357369121954349</v>
      </c>
      <c r="O876" s="23">
        <f ca="1">SQRT(Inputs!$B$38)*D876+SQRT(1-Inputs!$B$38)*_xlfn.NORM.S.INV(RAND())</f>
        <v>2.4072050940544591</v>
      </c>
      <c r="P876" s="23">
        <f ca="1">SQRT(Inputs!$B$38)*E876+SQRT(1-Inputs!$B$38)*_xlfn.NORM.S.INV(RAND())</f>
        <v>2.8079673583663314</v>
      </c>
      <c r="Q876" s="23">
        <f ca="1">SQRT(Inputs!$B$38)*F876+SQRT(1-Inputs!$B$38)*_xlfn.NORM.S.INV(RAND())</f>
        <v>-0.61288308285771187</v>
      </c>
      <c r="R876" s="23">
        <f ca="1">SQRT(Inputs!$B$38)*G876+SQRT(1-Inputs!$B$38)*_xlfn.NORM.S.INV(RAND())</f>
        <v>-1.0847472506173097</v>
      </c>
      <c r="S876" s="23">
        <f ca="1">SQRT(Inputs!$B$38)*H876+SQRT(1-Inputs!$B$38)*_xlfn.NORM.S.INV(RAND())</f>
        <v>0.84409793322404369</v>
      </c>
      <c r="T876" s="23">
        <f ca="1">SQRT(Inputs!$B$38)*I876+SQRT(1-Inputs!$B$38)*_xlfn.NORM.S.INV(RAND())</f>
        <v>0.79814650278033983</v>
      </c>
      <c r="U876" s="23">
        <f ca="1">SQRT(Inputs!$B$38)*J876+SQRT(1-Inputs!$B$38)*_xlfn.NORM.S.INV(RAND())</f>
        <v>-1.1831821674339693</v>
      </c>
      <c r="V876" s="23">
        <f ca="1">SQRT(Inputs!$B$38)*K876+SQRT(1-Inputs!$B$38)*_xlfn.NORM.S.INV(RAND())</f>
        <v>0.55132026624719244</v>
      </c>
      <c r="W876" s="23">
        <f ca="1">SQRT(Inputs!$B$38)*L876+SQRT(1-Inputs!$B$38)*_xlfn.NORM.S.INV(RAND())</f>
        <v>-0.36107347256376066</v>
      </c>
      <c r="X876" s="23">
        <f ca="1">SQRT(Inputs!$B$38)*M876+SQRT(1-Inputs!$B$38)*_xlfn.NORM.S.INV(RAND())</f>
        <v>-1.1535328370260132</v>
      </c>
      <c r="Y876" s="23">
        <f ca="1">SQRT(Inputs!$B$38)*C876+SQRT(1-Inputs!$B$38)*_xlfn.NORM.S.INV(RAND())</f>
        <v>8.1318694762990987E-2</v>
      </c>
      <c r="Z876" s="23">
        <f ca="1">SQRT(Inputs!$B$38)*D876+SQRT(1-Inputs!$B$38)*_xlfn.NORM.S.INV(RAND())</f>
        <v>1.2920349970596781</v>
      </c>
      <c r="AA876" s="23">
        <f ca="1">SQRT(Inputs!$B$38)*E876+SQRT(1-Inputs!$B$38)*_xlfn.NORM.S.INV(RAND())</f>
        <v>1.4063183380551181</v>
      </c>
      <c r="AB876" s="23">
        <f ca="1">SQRT(Inputs!$B$38)*F876+SQRT(1-Inputs!$B$38)*_xlfn.NORM.S.INV(RAND())</f>
        <v>-1.7699591616208801</v>
      </c>
      <c r="AC876" s="23">
        <f ca="1">SQRT(Inputs!$B$38)*G876+SQRT(1-Inputs!$B$38)*_xlfn.NORM.S.INV(RAND())</f>
        <v>-0.5545726373969101</v>
      </c>
      <c r="AD876" s="23">
        <f ca="1">SQRT(Inputs!$B$38)*H876+SQRT(1-Inputs!$B$38)*_xlfn.NORM.S.INV(RAND())</f>
        <v>0.41969257126976839</v>
      </c>
      <c r="AE876" s="23">
        <f ca="1">SQRT(Inputs!$B$38)*I876+SQRT(1-Inputs!$B$38)*_xlfn.NORM.S.INV(RAND())</f>
        <v>0.50934741075377565</v>
      </c>
      <c r="AF876" s="23">
        <f ca="1">SQRT(Inputs!$B$38)*J876+SQRT(1-Inputs!$B$38)*_xlfn.NORM.S.INV(RAND())</f>
        <v>-0.2024004591668051</v>
      </c>
      <c r="AG876" s="23">
        <f ca="1">SQRT(Inputs!$B$38)*K876+SQRT(1-Inputs!$B$38)*_xlfn.NORM.S.INV(RAND())</f>
        <v>1.8221884206409804</v>
      </c>
      <c r="AH876" s="23">
        <f ca="1">SQRT(Inputs!$B$38)*L876+SQRT(1-Inputs!$B$38)*_xlfn.NORM.S.INV(RAND())</f>
        <v>0.46218929096201578</v>
      </c>
      <c r="AI876" s="23">
        <f ca="1">SQRT(Inputs!$B$38)*M876+SQRT(1-Inputs!$B$38)*_xlfn.NORM.S.INV(RAND())</f>
        <v>0.55220397871922844</v>
      </c>
      <c r="AJ876" s="23">
        <f ca="1">SQRT(Inputs!$B$38)*C876+SQRT(1-Inputs!$B$38)*_xlfn.NORM.S.INV(RAND())</f>
        <v>-0.20103083186850074</v>
      </c>
      <c r="AK876" s="23">
        <f ca="1">SQRT(Inputs!$B$38)*D876+SQRT(1-Inputs!$B$38)*_xlfn.NORM.S.INV(RAND())</f>
        <v>-0.22575925179845102</v>
      </c>
      <c r="AL876" s="23">
        <f ca="1">SQRT(Inputs!$B$38)*E876+SQRT(1-Inputs!$B$38)*_xlfn.NORM.S.INV(RAND())</f>
        <v>0.47441880795573743</v>
      </c>
      <c r="AM876" s="23">
        <f ca="1">SQRT(Inputs!$B$38)*F876+SQRT(1-Inputs!$B$38)*_xlfn.NORM.S.INV(RAND())</f>
        <v>-1.4085265775380713</v>
      </c>
      <c r="AN876" s="23">
        <f ca="1">SQRT(Inputs!$B$38)*G876+SQRT(1-Inputs!$B$38)*_xlfn.NORM.S.INV(RAND())</f>
        <v>0.42439555714320232</v>
      </c>
      <c r="AO876" s="23">
        <f ca="1">SQRT(Inputs!$B$38)*H876+SQRT(1-Inputs!$B$38)*_xlfn.NORM.S.INV(RAND())</f>
        <v>3.6039360475533452E-3</v>
      </c>
      <c r="AP876" s="23">
        <f ca="1">SQRT(Inputs!$B$38)*I876+SQRT(1-Inputs!$B$38)*_xlfn.NORM.S.INV(RAND())</f>
        <v>-0.31300419267567042</v>
      </c>
      <c r="AQ876" s="23">
        <f ca="1">SQRT(Inputs!$B$38)*J876+SQRT(1-Inputs!$B$38)*_xlfn.NORM.S.INV(RAND())</f>
        <v>-0.15275302048988615</v>
      </c>
      <c r="AR876" s="23">
        <f ca="1">SQRT(Inputs!$B$38)*K876+SQRT(1-Inputs!$B$38)*_xlfn.NORM.S.INV(RAND())</f>
        <v>-0.5582347281195793</v>
      </c>
      <c r="AS876" s="23">
        <f ca="1">SQRT(Inputs!$B$38)*L876+SQRT(1-Inputs!$B$38)*_xlfn.NORM.S.INV(RAND())</f>
        <v>0.50242217512734733</v>
      </c>
      <c r="AT876" s="23">
        <f ca="1">SQRT(Inputs!$B$38)*M876+SQRT(1-Inputs!$B$38)*_xlfn.NORM.S.INV(RAND())</f>
        <v>0.37760759463212085</v>
      </c>
      <c r="AU876" s="15">
        <f ca="1">Inputs!$B$6*EXP($B$8-0.5*C$5^2+C$5*N876)</f>
        <v>7126.0903552494965</v>
      </c>
      <c r="AV876" s="15">
        <f t="shared" ca="1" si="474"/>
        <v>12357.730505489944</v>
      </c>
      <c r="AW876" s="15">
        <f t="shared" ca="1" si="475"/>
        <v>22006.09249696503</v>
      </c>
      <c r="AX876" s="15">
        <f t="shared" ca="1" si="476"/>
        <v>24886.812899680433</v>
      </c>
      <c r="AY876" s="15">
        <f t="shared" ca="1" si="477"/>
        <v>26795.260760721318</v>
      </c>
      <c r="AZ876" s="15">
        <f t="shared" ca="1" si="478"/>
        <v>35963.536639540616</v>
      </c>
      <c r="BA876" s="15">
        <f t="shared" ca="1" si="479"/>
        <v>47844.424260662912</v>
      </c>
      <c r="BB876" s="15">
        <f t="shared" ca="1" si="480"/>
        <v>52028.158428663861</v>
      </c>
      <c r="BC876" s="15">
        <f t="shared" ca="1" si="481"/>
        <v>67204.287099372727</v>
      </c>
      <c r="BD876" s="15">
        <f t="shared" ca="1" si="482"/>
        <v>79597.476679997679</v>
      </c>
      <c r="BE876" s="15">
        <f t="shared" ca="1" si="483"/>
        <v>87808.871029789982</v>
      </c>
      <c r="BF876" s="15">
        <f ca="1">Inputs!$B$13*EXP($B$9-0.5*C$6^2+C$6*Y876)</f>
        <v>14055.801034777709</v>
      </c>
      <c r="BG876" s="15">
        <f t="shared" ca="1" si="484"/>
        <v>21627.844743180136</v>
      </c>
      <c r="BH876" s="15">
        <f t="shared" ca="1" si="485"/>
        <v>33367.027931443794</v>
      </c>
      <c r="BI876" s="15">
        <f t="shared" ca="1" si="486"/>
        <v>31105.483058526894</v>
      </c>
      <c r="BJ876" s="15">
        <f t="shared" ca="1" si="487"/>
        <v>35203.610339093546</v>
      </c>
      <c r="BK876" s="15">
        <f t="shared" ca="1" si="488"/>
        <v>45746.356519368383</v>
      </c>
      <c r="BL876" s="15">
        <f t="shared" ca="1" si="489"/>
        <v>60028.232271938221</v>
      </c>
      <c r="BM876" s="15">
        <f t="shared" ca="1" si="490"/>
        <v>71955.487264044277</v>
      </c>
      <c r="BN876" s="15">
        <f t="shared" ca="1" si="491"/>
        <v>110092.79247264378</v>
      </c>
      <c r="BO876" s="15">
        <f t="shared" ca="1" si="492"/>
        <v>142934.33731290905</v>
      </c>
      <c r="BP876" s="15">
        <f t="shared" ca="1" si="493"/>
        <v>187283.34676612887</v>
      </c>
      <c r="BQ876" s="15">
        <f ca="1">Inputs!$B$20*EXP($B$10-0.5*C$7^2+C$7*AJ876)</f>
        <v>3994.3116073756255</v>
      </c>
      <c r="BR876" s="15">
        <f t="shared" ca="1" si="494"/>
        <v>5044.790585203652</v>
      </c>
      <c r="BS876" s="15">
        <f t="shared" ca="1" si="495"/>
        <v>7916.7272959556476</v>
      </c>
      <c r="BT876" s="15">
        <f t="shared" ca="1" si="496"/>
        <v>7543.4294635589804</v>
      </c>
      <c r="BU876" s="15">
        <f t="shared" ca="1" si="497"/>
        <v>11584.907716071146</v>
      </c>
      <c r="BV876" s="15">
        <f t="shared" ca="1" si="498"/>
        <v>16131.041916793187</v>
      </c>
      <c r="BW876" s="15">
        <f t="shared" ca="1" si="499"/>
        <v>21067.061091190728</v>
      </c>
      <c r="BX876" s="15">
        <f t="shared" ca="1" si="500"/>
        <v>28577.017711622255</v>
      </c>
      <c r="BY876" s="15">
        <f t="shared" ca="1" si="501"/>
        <v>35985.144115201911</v>
      </c>
      <c r="BZ876" s="15">
        <f t="shared" ca="1" si="502"/>
        <v>55377.921834711546</v>
      </c>
      <c r="CA876" s="15">
        <f t="shared" ca="1" si="503"/>
        <v>83188.026422515381</v>
      </c>
      <c r="CB876" s="15">
        <f ca="1">(AU876*DCF!C$10-DCF!C$5*MAX(AU876*DCF!C$10,0)-MAX(AU876-Inputs!$B$6,0)/Inputs!$B$10)*DCF!C$6</f>
        <v>1027.6456607371827</v>
      </c>
      <c r="CC876" s="15">
        <f ca="1">(AV876*DCF!D$10-DCF!D$5*MAX(AV876*DCF!D$10,0)-MAX(AV876-AU876,0)/Inputs!$B$10)*DCF!D$6</f>
        <v>1736.5145609505207</v>
      </c>
      <c r="CD876" s="15">
        <f ca="1">(AW876*DCF!E$10-DCF!E$5*MAX(AW876*DCF!E$10,0)-MAX(AW876-AV876,0)/Inputs!$B$10)*DCF!E$6</f>
        <v>2907.6457747052918</v>
      </c>
      <c r="CE876" s="15">
        <f ca="1">(AX876*DCF!F$10-DCF!F$5*MAX(AX876*DCF!F$10,0)-MAX(AX876-AW876,0)/Inputs!$B$10)*DCF!F$6</f>
        <v>4833.3450999339075</v>
      </c>
      <c r="CF876" s="15">
        <f ca="1">(AY876*DCF!G$10-DCF!G$5*MAX(AY876*DCF!G$10,0)-MAX(AY876-AX876,0)/Inputs!$B$10)*DCF!G$6</f>
        <v>5154.0548076898322</v>
      </c>
      <c r="CG876" s="15">
        <f ca="1">(AZ876*DCF!H$10-DCF!H$5*MAX(AZ876*DCF!H$10,0)-MAX(AZ876-AY876,0)/Inputs!$B$10)*DCF!H$6</f>
        <v>5354.3546891994329</v>
      </c>
      <c r="CH876" s="15">
        <f ca="1">(BA876*DCF!I$10-DCF!I$5*MAX(BA876*DCF!I$10,0)-MAX(BA876-AZ876,0)/Inputs!$B$10)*DCF!I$6</f>
        <v>6790.5491039700964</v>
      </c>
      <c r="CI876" s="15">
        <f ca="1">(BB876*DCF!J$10-DCF!J$5*MAX(BB876*DCF!J$10,0)-MAX(BB876-BA876,0)/Inputs!$B$10)*DCF!J$6</f>
        <v>8294.1767378064687</v>
      </c>
      <c r="CJ876" s="15">
        <f ca="1">(BC876*DCF!K$10-DCF!K$5*MAX(BC876*DCF!K$10,0)-MAX(BC876-BB876,0)/Inputs!$B$10)*DCF!K$6</f>
        <v>8694.3839251647842</v>
      </c>
      <c r="CK876" s="15">
        <f ca="1">(BD876*DCF!L$10-DCF!L$5*MAX(BD876*DCF!L$10,0)-MAX(BD876-BC876,0)/Inputs!$B$10)*DCF!L$6</f>
        <v>10402.173030352646</v>
      </c>
      <c r="CL876" s="15">
        <f ca="1">(BE876*DCF!M$10-DCF!M$5*MAX(BE876*DCF!M$10,0)-MAX(BE876-BD876,0)/Inputs!$B$10)*DCF!M$6</f>
        <v>11410.028633258942</v>
      </c>
      <c r="CM876" s="15">
        <f ca="1">(BF876*DCF!C$28-DCF!C$5*MAX(BF876*DCF!C$28,0)-MAX(BF876-Inputs!$B$13,0)/Inputs!$B$17)*DCF!C$6</f>
        <v>3673.3870178322527</v>
      </c>
      <c r="CN876" s="15">
        <f ca="1">(BG876*DCF!D$28-DCF!D$5*MAX(BG876*DCF!D$28,0)-MAX(BG876-BF876,0)/Inputs!$B$17)*DCF!D$6</f>
        <v>4754.4349990236187</v>
      </c>
      <c r="CO876" s="15">
        <f ca="1">(BH876*DCF!E$28-DCF!E$5*MAX(BH876*DCF!E$28,0)-MAX(BH876-BG876,0)/Inputs!$B$17)*DCF!E$6</f>
        <v>7136.5050391745854</v>
      </c>
      <c r="CP876" s="15">
        <f ca="1">(BI876*DCF!F$28-DCF!F$5*MAX(BI876*DCF!F$28,0)-MAX(BI876-BH876,0)/Inputs!$B$17)*DCF!F$6</f>
        <v>8444.3193051384733</v>
      </c>
      <c r="CQ876" s="15">
        <f ca="1">(BJ876*DCF!G$28-DCF!G$5*MAX(BJ876*DCF!G$28,0)-MAX(BJ876-BI876,0)/Inputs!$B$17)*DCF!G$6</f>
        <v>8444.5792674627701</v>
      </c>
      <c r="CR876" s="15">
        <f ca="1">(BK876*DCF!H$28-DCF!H$5*MAX(BK876*DCF!H$28,0)-MAX(BK876-BJ876,0)/Inputs!$B$17)*DCF!H$6</f>
        <v>9675.5317848353734</v>
      </c>
      <c r="CS876" s="15">
        <f ca="1">(BL876*DCF!I$28-DCF!I$5*MAX(BL876*DCF!I$28,0)-MAX(BL876-BK876,0)/Inputs!$B$17)*DCF!I$6</f>
        <v>12065.934117155024</v>
      </c>
      <c r="CT876" s="15">
        <f ca="1">(BM876*DCF!J$28-DCF!J$5*MAX(BM876*DCF!J$28,0)-MAX(BM876-BL876,0)/Inputs!$B$17)*DCF!J$6</f>
        <v>14470.590566869014</v>
      </c>
      <c r="CU876" s="15">
        <f ca="1">(BN876*DCF!K$28-DCF!K$5*MAX(BN876*DCF!K$28,0)-MAX(BN876-BM876,0)/Inputs!$B$17)*DCF!K$6</f>
        <v>18578.439942891608</v>
      </c>
      <c r="CV876" s="15">
        <f ca="1">(BO876*DCF!L$28-DCF!L$5*MAX(BO876*DCF!L$28,0)-MAX(BO876-BN876,0)/Inputs!$B$17)*DCF!L$6</f>
        <v>24802.324906115642</v>
      </c>
      <c r="CW876" s="15">
        <f ca="1">(BP876*DCF!M$28-DCF!M$5*MAX(BP876*DCF!M$28,0)-MAX(BP876-BO876,0)/Inputs!$B$17)*DCF!M$6</f>
        <v>30601.752416593081</v>
      </c>
      <c r="CX876" s="15">
        <f ca="1">(BQ876*DCF!C$46-DCF!C$5*MAX(BQ876*DCF!C$46,0)-MAX(BQ876-Inputs!$B$20,0)/Inputs!$B$24)*DCF!C$6</f>
        <v>-1288.8994970269923</v>
      </c>
      <c r="CY876" s="15">
        <f ca="1">(BR876*DCF!D$46-DCF!D$5*MAX(BR876*DCF!D$46,0)-MAX(BR876-BQ876,0)/Inputs!$B$24)*DCF!D$6</f>
        <v>-1309.258766929041</v>
      </c>
      <c r="CZ876" s="15">
        <f ca="1">(BS876*DCF!E$46-DCF!E$5*MAX(BS876*DCF!E$46,0)-MAX(BS876-BR876,0)/Inputs!$B$24)*DCF!E$6</f>
        <v>-2068.2051750144624</v>
      </c>
      <c r="DA876" s="15">
        <f ca="1">(BT876*DCF!F$46-DCF!F$5*MAX(BT876*DCF!F$46,0)-MAX(BT876-BS876,0)/Inputs!$B$24)*DCF!F$6</f>
        <v>-549.36022673560706</v>
      </c>
      <c r="DB876" s="15">
        <f ca="1">(BU876*DCF!G$46-DCF!G$5*MAX(BU876*DCF!G$46,0)-MAX(BU876-BT876,0)/Inputs!$B$24)*DCF!G$6</f>
        <v>-1749.1668408705129</v>
      </c>
      <c r="DC876" s="15">
        <f ca="1">(BV876*DCF!H$46-DCF!H$5*MAX(BV876*DCF!H$46,0)-MAX(BV876-BU876,0)/Inputs!$B$24)*DCF!H$6</f>
        <v>-1412.6833482479849</v>
      </c>
      <c r="DD876" s="15">
        <f ca="1">(BW876*DCF!I$46-DCF!I$5*MAX(BW876*DCF!I$46,0)-MAX(BW876-BV876,0)/Inputs!$B$24)*DCF!I$6</f>
        <v>-930.38821147471265</v>
      </c>
      <c r="DE876" s="15">
        <f ca="1">(BX876*DCF!J$46-DCF!J$5*MAX(BX876*DCF!J$46,0)-MAX(BX876-BW876,0)/Inputs!$B$24)*DCF!J$6</f>
        <v>-792.79095554423532</v>
      </c>
      <c r="DF876" s="15">
        <f ca="1">(BY876*DCF!K$46-DCF!K$5*MAX(BY876*DCF!K$46,0)-MAX(BY876-BX876,0)/Inputs!$B$24)*DCF!K$6</f>
        <v>240.79777172570121</v>
      </c>
      <c r="DG876" s="15">
        <f ca="1">(BZ876*DCF!L$46-DCF!L$5*MAX(BZ876*DCF!L$46,0)-MAX(BZ876-BY876,0)/Inputs!$B$24)*DCF!L$6</f>
        <v>-560.63025345244137</v>
      </c>
      <c r="DH876" s="15">
        <f ca="1">(CA876*DCF!M$46-DCF!M$5*MAX(CA876*DCF!M$46,0)-MAX(CA876-BZ876,0)/Inputs!$B$24)*DCF!M$6</f>
        <v>707.73996701064766</v>
      </c>
      <c r="DI876" s="15">
        <f ca="1">SUM(CB876:CL876)+BE876*DCF!M$10*(1+Inputs!$B$30)*(1-Inputs!$B$33)*(1-Inputs!$B$30/Inputs!$B$31)/(Inputs!$B$29-Inputs!$B$30)*DCF!M$6</f>
        <v>310978.12125178584</v>
      </c>
      <c r="DJ876" s="15">
        <f ca="1">SUM(CM876:CW876)+BP876*DCF!M$28*(1+Inputs!$B$30)*(1-Inputs!$B$33)*(1-Inputs!$B$30/Inputs!$B$31)/(Inputs!$B$29-Inputs!$B$30)*DCF!M$6</f>
        <v>837597.17351777328</v>
      </c>
      <c r="DK876" s="15">
        <f ca="1">SUM(CX876:DH876)+CA876*DCF!M$46*(1+Inputs!$B$30)*(1-Inputs!$B$33)*(1-Inputs!$B$30/Inputs!$B$31)/(Inputs!$B$29-Inputs!$B$30)*DCF!M$6</f>
        <v>118905.69756434452</v>
      </c>
      <c r="DM876" s="15">
        <f ca="1">DI876+DJ876+DK876+Inputs!$B$34+Inputs!$B$36-Inputs!$B$35</f>
        <v>1344331.9923339037</v>
      </c>
    </row>
    <row r="877" spans="1:117" x14ac:dyDescent="0.75">
      <c r="A877" s="11">
        <v>864</v>
      </c>
      <c r="C877" s="23">
        <f t="shared" ca="1" si="506"/>
        <v>-1.4891931540552539</v>
      </c>
      <c r="D877" s="23">
        <f t="shared" ca="1" si="506"/>
        <v>-0.16799988402999008</v>
      </c>
      <c r="E877" s="23">
        <f t="shared" ca="1" si="506"/>
        <v>-0.291626410611457</v>
      </c>
      <c r="F877" s="23">
        <f t="shared" ca="1" si="506"/>
        <v>0.73847228449652791</v>
      </c>
      <c r="G877" s="23">
        <f t="shared" ca="1" si="506"/>
        <v>-1.7542707555439196</v>
      </c>
      <c r="H877" s="23">
        <f t="shared" ca="1" si="506"/>
        <v>-0.64714620296701442</v>
      </c>
      <c r="I877" s="23">
        <f t="shared" ca="1" si="506"/>
        <v>9.5877870169023827E-2</v>
      </c>
      <c r="J877" s="23">
        <f t="shared" ca="1" si="506"/>
        <v>0.52585973720395041</v>
      </c>
      <c r="K877" s="23">
        <f t="shared" ca="1" si="506"/>
        <v>-1.5067305732439655</v>
      </c>
      <c r="L877" s="23">
        <f t="shared" ca="1" si="506"/>
        <v>-0.46718065345257137</v>
      </c>
      <c r="M877" s="23">
        <f t="shared" ca="1" si="506"/>
        <v>-1.0117794756820169</v>
      </c>
      <c r="N877" s="23">
        <f ca="1">SQRT(Inputs!$B$38)*C877+SQRT(1-Inputs!$B$38)*_xlfn.NORM.S.INV(RAND())</f>
        <v>-0.49412633825392221</v>
      </c>
      <c r="O877" s="23">
        <f ca="1">SQRT(Inputs!$B$38)*D877+SQRT(1-Inputs!$B$38)*_xlfn.NORM.S.INV(RAND())</f>
        <v>0.65592151266403498</v>
      </c>
      <c r="P877" s="23">
        <f ca="1">SQRT(Inputs!$B$38)*E877+SQRT(1-Inputs!$B$38)*_xlfn.NORM.S.INV(RAND())</f>
        <v>-1.443003198943267</v>
      </c>
      <c r="Q877" s="23">
        <f ca="1">SQRT(Inputs!$B$38)*F877+SQRT(1-Inputs!$B$38)*_xlfn.NORM.S.INV(RAND())</f>
        <v>0.78522011238647915</v>
      </c>
      <c r="R877" s="23">
        <f ca="1">SQRT(Inputs!$B$38)*G877+SQRT(1-Inputs!$B$38)*_xlfn.NORM.S.INV(RAND())</f>
        <v>-2.2814071861396732</v>
      </c>
      <c r="S877" s="23">
        <f ca="1">SQRT(Inputs!$B$38)*H877+SQRT(1-Inputs!$B$38)*_xlfn.NORM.S.INV(RAND())</f>
        <v>-0.22947587034490047</v>
      </c>
      <c r="T877" s="23">
        <f ca="1">SQRT(Inputs!$B$38)*I877+SQRT(1-Inputs!$B$38)*_xlfn.NORM.S.INV(RAND())</f>
        <v>1.6052746084182032</v>
      </c>
      <c r="U877" s="23">
        <f ca="1">SQRT(Inputs!$B$38)*J877+SQRT(1-Inputs!$B$38)*_xlfn.NORM.S.INV(RAND())</f>
        <v>1.5852019575000036</v>
      </c>
      <c r="V877" s="23">
        <f ca="1">SQRT(Inputs!$B$38)*K877+SQRT(1-Inputs!$B$38)*_xlfn.NORM.S.INV(RAND())</f>
        <v>-1.4500043345226601</v>
      </c>
      <c r="W877" s="23">
        <f ca="1">SQRT(Inputs!$B$38)*L877+SQRT(1-Inputs!$B$38)*_xlfn.NORM.S.INV(RAND())</f>
        <v>0.28327444816715225</v>
      </c>
      <c r="X877" s="23">
        <f ca="1">SQRT(Inputs!$B$38)*M877+SQRT(1-Inputs!$B$38)*_xlfn.NORM.S.INV(RAND())</f>
        <v>-1.804283841479414</v>
      </c>
      <c r="Y877" s="23">
        <f ca="1">SQRT(Inputs!$B$38)*C877+SQRT(1-Inputs!$B$38)*_xlfn.NORM.S.INV(RAND())</f>
        <v>7.0482144244708111E-2</v>
      </c>
      <c r="Z877" s="23">
        <f ca="1">SQRT(Inputs!$B$38)*D877+SQRT(1-Inputs!$B$38)*_xlfn.NORM.S.INV(RAND())</f>
        <v>-1.1202530070709604</v>
      </c>
      <c r="AA877" s="23">
        <f ca="1">SQRT(Inputs!$B$38)*E877+SQRT(1-Inputs!$B$38)*_xlfn.NORM.S.INV(RAND())</f>
        <v>-0.90664914483179104</v>
      </c>
      <c r="AB877" s="23">
        <f ca="1">SQRT(Inputs!$B$38)*F877+SQRT(1-Inputs!$B$38)*_xlfn.NORM.S.INV(RAND())</f>
        <v>1.3015854762425039</v>
      </c>
      <c r="AC877" s="23">
        <f ca="1">SQRT(Inputs!$B$38)*G877+SQRT(1-Inputs!$B$38)*_xlfn.NORM.S.INV(RAND())</f>
        <v>-9.8502153926359082E-2</v>
      </c>
      <c r="AD877" s="23">
        <f ca="1">SQRT(Inputs!$B$38)*H877+SQRT(1-Inputs!$B$38)*_xlfn.NORM.S.INV(RAND())</f>
        <v>0.41829978369737469</v>
      </c>
      <c r="AE877" s="23">
        <f ca="1">SQRT(Inputs!$B$38)*I877+SQRT(1-Inputs!$B$38)*_xlfn.NORM.S.INV(RAND())</f>
        <v>0.13144595285773031</v>
      </c>
      <c r="AF877" s="23">
        <f ca="1">SQRT(Inputs!$B$38)*J877+SQRT(1-Inputs!$B$38)*_xlfn.NORM.S.INV(RAND())</f>
        <v>1.1319620161485315</v>
      </c>
      <c r="AG877" s="23">
        <f ca="1">SQRT(Inputs!$B$38)*K877+SQRT(1-Inputs!$B$38)*_xlfn.NORM.S.INV(RAND())</f>
        <v>-1.9546776910433004</v>
      </c>
      <c r="AH877" s="23">
        <f ca="1">SQRT(Inputs!$B$38)*L877+SQRT(1-Inputs!$B$38)*_xlfn.NORM.S.INV(RAND())</f>
        <v>0.25574975538400074</v>
      </c>
      <c r="AI877" s="23">
        <f ca="1">SQRT(Inputs!$B$38)*M877+SQRT(1-Inputs!$B$38)*_xlfn.NORM.S.INV(RAND())</f>
        <v>-0.57944022909886761</v>
      </c>
      <c r="AJ877" s="23">
        <f ca="1">SQRT(Inputs!$B$38)*C877+SQRT(1-Inputs!$B$38)*_xlfn.NORM.S.INV(RAND())</f>
        <v>-0.61543965673413314</v>
      </c>
      <c r="AK877" s="23">
        <f ca="1">SQRT(Inputs!$B$38)*D877+SQRT(1-Inputs!$B$38)*_xlfn.NORM.S.INV(RAND())</f>
        <v>-0.23430023051996088</v>
      </c>
      <c r="AL877" s="23">
        <f ca="1">SQRT(Inputs!$B$38)*E877+SQRT(1-Inputs!$B$38)*_xlfn.NORM.S.INV(RAND())</f>
        <v>0.98913026869116671</v>
      </c>
      <c r="AM877" s="23">
        <f ca="1">SQRT(Inputs!$B$38)*F877+SQRT(1-Inputs!$B$38)*_xlfn.NORM.S.INV(RAND())</f>
        <v>-0.24404627117356231</v>
      </c>
      <c r="AN877" s="23">
        <f ca="1">SQRT(Inputs!$B$38)*G877+SQRT(1-Inputs!$B$38)*_xlfn.NORM.S.INV(RAND())</f>
        <v>-1.8736234194607855</v>
      </c>
      <c r="AO877" s="23">
        <f ca="1">SQRT(Inputs!$B$38)*H877+SQRT(1-Inputs!$B$38)*_xlfn.NORM.S.INV(RAND())</f>
        <v>-1.07603758168873</v>
      </c>
      <c r="AP877" s="23">
        <f ca="1">SQRT(Inputs!$B$38)*I877+SQRT(1-Inputs!$B$38)*_xlfn.NORM.S.INV(RAND())</f>
        <v>-0.23356891867249049</v>
      </c>
      <c r="AQ877" s="23">
        <f ca="1">SQRT(Inputs!$B$38)*J877+SQRT(1-Inputs!$B$38)*_xlfn.NORM.S.INV(RAND())</f>
        <v>0.13063925175744279</v>
      </c>
      <c r="AR877" s="23">
        <f ca="1">SQRT(Inputs!$B$38)*K877+SQRT(1-Inputs!$B$38)*_xlfn.NORM.S.INV(RAND())</f>
        <v>-1.7566667953704198</v>
      </c>
      <c r="AS877" s="23">
        <f ca="1">SQRT(Inputs!$B$38)*L877+SQRT(1-Inputs!$B$38)*_xlfn.NORM.S.INV(RAND())</f>
        <v>0.20011731312873848</v>
      </c>
      <c r="AT877" s="23">
        <f ca="1">SQRT(Inputs!$B$38)*M877+SQRT(1-Inputs!$B$38)*_xlfn.NORM.S.INV(RAND())</f>
        <v>-1.2114261599367842</v>
      </c>
      <c r="AU877" s="15">
        <f ca="1">Inputs!$B$6*EXP($B$8-0.5*C$5^2+C$5*N877)</f>
        <v>4580.7896102099294</v>
      </c>
      <c r="AV877" s="15">
        <f t="shared" ca="1" si="474"/>
        <v>6140.4358438995696</v>
      </c>
      <c r="AW877" s="15">
        <f t="shared" ca="1" si="475"/>
        <v>6162.9613233494929</v>
      </c>
      <c r="AX877" s="15">
        <f t="shared" ca="1" si="476"/>
        <v>8299.9143217062683</v>
      </c>
      <c r="AY877" s="15">
        <f t="shared" ca="1" si="477"/>
        <v>7770.82792082383</v>
      </c>
      <c r="AZ877" s="15">
        <f t="shared" ca="1" si="478"/>
        <v>9266.7794776690207</v>
      </c>
      <c r="BA877" s="15">
        <f t="shared" ca="1" si="479"/>
        <v>13414.801943917031</v>
      </c>
      <c r="BB877" s="15">
        <f t="shared" ca="1" si="480"/>
        <v>19250.800726408208</v>
      </c>
      <c r="BC877" s="15">
        <f t="shared" ca="1" si="481"/>
        <v>20497.787965286665</v>
      </c>
      <c r="BD877" s="15">
        <f t="shared" ca="1" si="482"/>
        <v>25785.967830109988</v>
      </c>
      <c r="BE877" s="15">
        <f t="shared" ca="1" si="483"/>
        <v>26809.062795801157</v>
      </c>
      <c r="BF877" s="15">
        <f ca="1">Inputs!$B$13*EXP($B$9-0.5*C$6^2+C$6*Y877)</f>
        <v>14025.637073210144</v>
      </c>
      <c r="BG877" s="15">
        <f t="shared" ca="1" si="484"/>
        <v>13965.135060973493</v>
      </c>
      <c r="BH877" s="15">
        <f t="shared" ca="1" si="485"/>
        <v>14680.612385614531</v>
      </c>
      <c r="BI877" s="15">
        <f t="shared" ca="1" si="486"/>
        <v>21957.618448885543</v>
      </c>
      <c r="BJ877" s="15">
        <f t="shared" ca="1" si="487"/>
        <v>26539.102731422598</v>
      </c>
      <c r="BK877" s="15">
        <f t="shared" ca="1" si="488"/>
        <v>34480.471051946537</v>
      </c>
      <c r="BL877" s="15">
        <f t="shared" ca="1" si="489"/>
        <v>43082.766977316824</v>
      </c>
      <c r="BM877" s="15">
        <f t="shared" ca="1" si="490"/>
        <v>60954.056547247426</v>
      </c>
      <c r="BN877" s="15">
        <f t="shared" ca="1" si="491"/>
        <v>59310.850656759729</v>
      </c>
      <c r="BO877" s="15">
        <f t="shared" ca="1" si="492"/>
        <v>75177.911325349371</v>
      </c>
      <c r="BP877" s="15">
        <f t="shared" ca="1" si="493"/>
        <v>86650.571583433382</v>
      </c>
      <c r="BQ877" s="15">
        <f ca="1">Inputs!$B$20*EXP($B$10-0.5*C$7^2+C$7*AJ877)</f>
        <v>3448.3215822857233</v>
      </c>
      <c r="BR877" s="15">
        <f t="shared" ca="1" si="494"/>
        <v>4343.4113443567048</v>
      </c>
      <c r="BS877" s="15">
        <f t="shared" ca="1" si="495"/>
        <v>7901.9411848020118</v>
      </c>
      <c r="BT877" s="15">
        <f t="shared" ca="1" si="496"/>
        <v>10219.403240155782</v>
      </c>
      <c r="BU877" s="15">
        <f t="shared" ca="1" si="497"/>
        <v>9000.3470561673439</v>
      </c>
      <c r="BV877" s="15">
        <f t="shared" ca="1" si="498"/>
        <v>9826.3127266351457</v>
      </c>
      <c r="BW877" s="15">
        <f t="shared" ca="1" si="499"/>
        <v>13050.695470534878</v>
      </c>
      <c r="BX877" s="15">
        <f t="shared" ca="1" si="500"/>
        <v>18737.864711047332</v>
      </c>
      <c r="BY877" s="15">
        <f t="shared" ca="1" si="501"/>
        <v>18760.620464922911</v>
      </c>
      <c r="BZ877" s="15">
        <f t="shared" ca="1" si="502"/>
        <v>27310.219169107877</v>
      </c>
      <c r="CA877" s="15">
        <f t="shared" ca="1" si="503"/>
        <v>30932.60608332112</v>
      </c>
      <c r="CB877" s="15">
        <f ca="1">(AU877*DCF!C$10-DCF!C$5*MAX(AU877*DCF!C$10,0)-MAX(AU877-Inputs!$B$6,0)/Inputs!$B$10)*DCF!C$6</f>
        <v>1045.7941087258139</v>
      </c>
      <c r="CC877" s="15">
        <f ca="1">(AV877*DCF!D$10-DCF!D$5*MAX(AV877*DCF!D$10,0)-MAX(AV877-AU877,0)/Inputs!$B$10)*DCF!D$6</f>
        <v>1116.4107216196451</v>
      </c>
      <c r="CD877" s="15">
        <f ca="1">(AW877*DCF!E$10-DCF!E$5*MAX(AW877*DCF!E$10,0)-MAX(AW877-AV877,0)/Inputs!$B$10)*DCF!E$6</f>
        <v>1417.8559926840248</v>
      </c>
      <c r="CE877" s="15">
        <f ca="1">(AX877*DCF!F$10-DCF!F$5*MAX(AX877*DCF!F$10,0)-MAX(AX877-AW877,0)/Inputs!$B$10)*DCF!F$6</f>
        <v>1367.211131314662</v>
      </c>
      <c r="CF877" s="15">
        <f ca="1">(AY877*DCF!G$10-DCF!G$5*MAX(AY877*DCF!G$10,0)-MAX(AY877-AX877,0)/Inputs!$B$10)*DCF!G$6</f>
        <v>1601.1002073912</v>
      </c>
      <c r="CG877" s="15">
        <f ca="1">(AZ877*DCF!H$10-DCF!H$5*MAX(AZ877*DCF!H$10,0)-MAX(AZ877-AY877,0)/Inputs!$B$10)*DCF!H$6</f>
        <v>1533.5188650873602</v>
      </c>
      <c r="CH877" s="15">
        <f ca="1">(BA877*DCF!I$10-DCF!I$5*MAX(BA877*DCF!I$10,0)-MAX(BA877-AZ877,0)/Inputs!$B$10)*DCF!I$6</f>
        <v>1769.9739236539103</v>
      </c>
      <c r="CI877" s="15">
        <f ca="1">(BB877*DCF!J$10-DCF!J$5*MAX(BB877*DCF!J$10,0)-MAX(BB877-BA877,0)/Inputs!$B$10)*DCF!J$6</f>
        <v>2419.1326268073803</v>
      </c>
      <c r="CJ877" s="15">
        <f ca="1">(BC877*DCF!K$10-DCF!K$5*MAX(BC877*DCF!K$10,0)-MAX(BC877-BB877,0)/Inputs!$B$10)*DCF!K$6</f>
        <v>3125.2554352344046</v>
      </c>
      <c r="CK877" s="15">
        <f ca="1">(BD877*DCF!L$10-DCF!L$5*MAX(BD877*DCF!L$10,0)-MAX(BD877-BC877,0)/Inputs!$B$10)*DCF!L$6</f>
        <v>3205.1670142838998</v>
      </c>
      <c r="CL877" s="15">
        <f ca="1">(BE877*DCF!M$10-DCF!M$5*MAX(BE877*DCF!M$10,0)-MAX(BE877-BD877,0)/Inputs!$B$10)*DCF!M$6</f>
        <v>3660.8858848268524</v>
      </c>
      <c r="CM877" s="15">
        <f ca="1">(BF877*DCF!C$28-DCF!C$5*MAX(BF877*DCF!C$28,0)-MAX(BF877-Inputs!$B$13,0)/Inputs!$B$17)*DCF!C$6</f>
        <v>3671.1474474602992</v>
      </c>
      <c r="CN877" s="15">
        <f ca="1">(BG877*DCF!D$28-DCF!D$5*MAX(BG877*DCF!D$28,0)-MAX(BG877-BF877,0)/Inputs!$B$17)*DCF!D$6</f>
        <v>4113.0543646836322</v>
      </c>
      <c r="CO877" s="15">
        <f ca="1">(BH877*DCF!E$28-DCF!E$5*MAX(BH877*DCF!E$28,0)-MAX(BH877-BG877,0)/Inputs!$B$17)*DCF!E$6</f>
        <v>4016.8001048030301</v>
      </c>
      <c r="CP877" s="15">
        <f ca="1">(BI877*DCF!F$28-DCF!F$5*MAX(BI877*DCF!F$28,0)-MAX(BI877-BH877,0)/Inputs!$B$17)*DCF!F$6</f>
        <v>4636.0210505909881</v>
      </c>
      <c r="CQ877" s="15">
        <f ca="1">(BJ877*DCF!G$28-DCF!G$5*MAX(BJ877*DCF!G$28,0)-MAX(BJ877-BI877,0)/Inputs!$B$17)*DCF!G$6</f>
        <v>6115.2111584754675</v>
      </c>
      <c r="CR877" s="15">
        <f ca="1">(BK877*DCF!H$28-DCF!H$5*MAX(BK877*DCF!H$28,0)-MAX(BK877-BJ877,0)/Inputs!$B$17)*DCF!H$6</f>
        <v>7293.5351307953151</v>
      </c>
      <c r="CS877" s="15">
        <f ca="1">(BL877*DCF!I$28-DCF!I$5*MAX(BL877*DCF!I$28,0)-MAX(BL877-BK877,0)/Inputs!$B$17)*DCF!I$6</f>
        <v>8896.3503134628045</v>
      </c>
      <c r="CT877" s="15">
        <f ca="1">(BM877*DCF!J$28-DCF!J$5*MAX(BM877*DCF!J$28,0)-MAX(BM877-BL877,0)/Inputs!$B$17)*DCF!J$6</f>
        <v>11228.227788475457</v>
      </c>
      <c r="CU877" s="15">
        <f ca="1">(BN877*DCF!K$28-DCF!K$5*MAX(BN877*DCF!K$28,0)-MAX(BN877-BM877,0)/Inputs!$B$17)*DCF!K$6</f>
        <v>12525.45719350796</v>
      </c>
      <c r="CV877" s="15">
        <f ca="1">(BO877*DCF!L$28-DCF!L$5*MAX(BO877*DCF!L$28,0)-MAX(BO877-BN877,0)/Inputs!$B$17)*DCF!L$6</f>
        <v>13204.186911515097</v>
      </c>
      <c r="CW877" s="15">
        <f ca="1">(BP877*DCF!M$28-DCF!M$5*MAX(BP877*DCF!M$28,0)-MAX(BP877-BO877,0)/Inputs!$B$17)*DCF!M$6</f>
        <v>15104.139819976732</v>
      </c>
      <c r="CX877" s="15">
        <f ca="1">(BQ877*DCF!C$46-DCF!C$5*MAX(BQ877*DCF!C$46,0)-MAX(BQ877-Inputs!$B$20,0)/Inputs!$B$24)*DCF!C$6</f>
        <v>-910.61541497856115</v>
      </c>
      <c r="CY877" s="15">
        <f ca="1">(BR877*DCF!D$46-DCF!D$5*MAX(BR877*DCF!D$46,0)-MAX(BR877-BQ877,0)/Inputs!$B$24)*DCF!D$6</f>
        <v>-1123.2463983758676</v>
      </c>
      <c r="CZ877" s="15">
        <f ca="1">(BS877*DCF!E$46-DCF!E$5*MAX(BS877*DCF!E$46,0)-MAX(BS877-BR877,0)/Inputs!$B$24)*DCF!E$6</f>
        <v>-2337.0928017412011</v>
      </c>
      <c r="DA877" s="15">
        <f ca="1">(BT877*DCF!F$46-DCF!F$5*MAX(BT877*DCF!F$46,0)-MAX(BT877-BS877,0)/Inputs!$B$24)*DCF!F$6</f>
        <v>-1588.1027508626184</v>
      </c>
      <c r="DB877" s="15">
        <f ca="1">(BU877*DCF!G$46-DCF!G$5*MAX(BU877*DCF!G$46,0)-MAX(BU877-BT877,0)/Inputs!$B$24)*DCF!G$6</f>
        <v>-302.75389245498178</v>
      </c>
      <c r="DC877" s="15">
        <f ca="1">(BV877*DCF!H$46-DCF!H$5*MAX(BV877*DCF!H$46,0)-MAX(BV877-BU877,0)/Inputs!$B$24)*DCF!H$6</f>
        <v>-256.66377132224216</v>
      </c>
      <c r="DD877" s="15">
        <f ca="1">(BW877*DCF!I$46-DCF!I$5*MAX(BW877*DCF!I$46,0)-MAX(BW877-BV877,0)/Inputs!$B$24)*DCF!I$6</f>
        <v>-624.18467879454784</v>
      </c>
      <c r="DE877" s="15">
        <f ca="1">(BX877*DCF!J$46-DCF!J$5*MAX(BX877*DCF!J$46,0)-MAX(BX877-BW877,0)/Inputs!$B$24)*DCF!J$6</f>
        <v>-722.14277438669558</v>
      </c>
      <c r="DF877" s="15">
        <f ca="1">(BY877*DCF!K$46-DCF!K$5*MAX(BY877*DCF!K$46,0)-MAX(BY877-BX877,0)/Inputs!$B$24)*DCF!K$6</f>
        <v>1066.094626289356</v>
      </c>
      <c r="DG877" s="15">
        <f ca="1">(BZ877*DCF!L$46-DCF!L$5*MAX(BZ877*DCF!L$46,0)-MAX(BZ877-BY877,0)/Inputs!$B$24)*DCF!L$6</f>
        <v>-46.973358156507103</v>
      </c>
      <c r="DH877" s="15">
        <f ca="1">(CA877*DCF!M$46-DCF!M$5*MAX(CA877*DCF!M$46,0)-MAX(CA877-BZ877,0)/Inputs!$B$24)*DCF!M$6</f>
        <v>1667.7124519700535</v>
      </c>
      <c r="DI877" s="15">
        <f ca="1">SUM(CB877:CL877)+BE877*DCF!M$10*(1+Inputs!$B$30)*(1-Inputs!$B$33)*(1-Inputs!$B$30/Inputs!$B$31)/(Inputs!$B$29-Inputs!$B$30)*DCF!M$6</f>
        <v>96872.282185498334</v>
      </c>
      <c r="DJ877" s="15">
        <f ca="1">SUM(CM877:CW877)+BP877*DCF!M$28*(1+Inputs!$B$30)*(1-Inputs!$B$33)*(1-Inputs!$B$30/Inputs!$B$31)/(Inputs!$B$29-Inputs!$B$30)*DCF!M$6</f>
        <v>412337.04668625584</v>
      </c>
      <c r="DK877" s="15">
        <f ca="1">SUM(CX877:DH877)+CA877*DCF!M$46*(1+Inputs!$B$30)*(1-Inputs!$B$33)*(1-Inputs!$B$30/Inputs!$B$31)/(Inputs!$B$29-Inputs!$B$30)*DCF!M$6</f>
        <v>42647.504443437414</v>
      </c>
      <c r="DM877" s="15">
        <f ca="1">DI877+DJ877+DK877+Inputs!$B$34+Inputs!$B$36-Inputs!$B$35</f>
        <v>628707.83331519156</v>
      </c>
    </row>
    <row r="878" spans="1:117" x14ac:dyDescent="0.75">
      <c r="A878" s="11">
        <v>865</v>
      </c>
      <c r="C878" s="23">
        <f t="shared" ca="1" si="506"/>
        <v>0.90310963249936604</v>
      </c>
      <c r="D878" s="23">
        <f t="shared" ca="1" si="506"/>
        <v>0.1477064881781765</v>
      </c>
      <c r="E878" s="23">
        <f t="shared" ca="1" si="506"/>
        <v>1.8598936979639167E-3</v>
      </c>
      <c r="F878" s="23">
        <f t="shared" ca="1" si="506"/>
        <v>0.61256770861428478</v>
      </c>
      <c r="G878" s="23">
        <f t="shared" ca="1" si="506"/>
        <v>-0.92894461434738473</v>
      </c>
      <c r="H878" s="23">
        <f t="shared" ca="1" si="506"/>
        <v>-0.25421271054842165</v>
      </c>
      <c r="I878" s="23">
        <f t="shared" ca="1" si="506"/>
        <v>-0.10914159520983255</v>
      </c>
      <c r="J878" s="23">
        <f t="shared" ca="1" si="506"/>
        <v>1.8600974288021914</v>
      </c>
      <c r="K878" s="23">
        <f t="shared" ca="1" si="506"/>
        <v>-1.4323062127292467</v>
      </c>
      <c r="L878" s="23">
        <f t="shared" ca="1" si="506"/>
        <v>-0.9423562923008082</v>
      </c>
      <c r="M878" s="23">
        <f t="shared" ca="1" si="506"/>
        <v>-0.56328452728920997</v>
      </c>
      <c r="N878" s="23">
        <f ca="1">SQRT(Inputs!$B$38)*C878+SQRT(1-Inputs!$B$38)*_xlfn.NORM.S.INV(RAND())</f>
        <v>2.2015925122725077</v>
      </c>
      <c r="O878" s="23">
        <f ca="1">SQRT(Inputs!$B$38)*D878+SQRT(1-Inputs!$B$38)*_xlfn.NORM.S.INV(RAND())</f>
        <v>-1.6854889434219864</v>
      </c>
      <c r="P878" s="23">
        <f ca="1">SQRT(Inputs!$B$38)*E878+SQRT(1-Inputs!$B$38)*_xlfn.NORM.S.INV(RAND())</f>
        <v>-0.13504969070140699</v>
      </c>
      <c r="Q878" s="23">
        <f ca="1">SQRT(Inputs!$B$38)*F878+SQRT(1-Inputs!$B$38)*_xlfn.NORM.S.INV(RAND())</f>
        <v>0.16375000588122679</v>
      </c>
      <c r="R878" s="23">
        <f ca="1">SQRT(Inputs!$B$38)*G878+SQRT(1-Inputs!$B$38)*_xlfn.NORM.S.INV(RAND())</f>
        <v>0.68495829754059723</v>
      </c>
      <c r="S878" s="23">
        <f ca="1">SQRT(Inputs!$B$38)*H878+SQRT(1-Inputs!$B$38)*_xlfn.NORM.S.INV(RAND())</f>
        <v>-0.25942963124509433</v>
      </c>
      <c r="T878" s="23">
        <f ca="1">SQRT(Inputs!$B$38)*I878+SQRT(1-Inputs!$B$38)*_xlfn.NORM.S.INV(RAND())</f>
        <v>-1.3282981999820234</v>
      </c>
      <c r="U878" s="23">
        <f ca="1">SQRT(Inputs!$B$38)*J878+SQRT(1-Inputs!$B$38)*_xlfn.NORM.S.INV(RAND())</f>
        <v>1.4366508784994161</v>
      </c>
      <c r="V878" s="23">
        <f ca="1">SQRT(Inputs!$B$38)*K878+SQRT(1-Inputs!$B$38)*_xlfn.NORM.S.INV(RAND())</f>
        <v>-1.0299815563654326</v>
      </c>
      <c r="W878" s="23">
        <f ca="1">SQRT(Inputs!$B$38)*L878+SQRT(1-Inputs!$B$38)*_xlfn.NORM.S.INV(RAND())</f>
        <v>1.2301123710104203</v>
      </c>
      <c r="X878" s="23">
        <f ca="1">SQRT(Inputs!$B$38)*M878+SQRT(1-Inputs!$B$38)*_xlfn.NORM.S.INV(RAND())</f>
        <v>1.5942492743936225</v>
      </c>
      <c r="Y878" s="23">
        <f ca="1">SQRT(Inputs!$B$38)*C878+SQRT(1-Inputs!$B$38)*_xlfn.NORM.S.INV(RAND())</f>
        <v>0.26672746512334172</v>
      </c>
      <c r="Z878" s="23">
        <f ca="1">SQRT(Inputs!$B$38)*D878+SQRT(1-Inputs!$B$38)*_xlfn.NORM.S.INV(RAND())</f>
        <v>0.11382589970983609</v>
      </c>
      <c r="AA878" s="23">
        <f ca="1">SQRT(Inputs!$B$38)*E878+SQRT(1-Inputs!$B$38)*_xlfn.NORM.S.INV(RAND())</f>
        <v>0.27922935830648049</v>
      </c>
      <c r="AB878" s="23">
        <f ca="1">SQRT(Inputs!$B$38)*F878+SQRT(1-Inputs!$B$38)*_xlfn.NORM.S.INV(RAND())</f>
        <v>-1.0248907186187983E-2</v>
      </c>
      <c r="AC878" s="23">
        <f ca="1">SQRT(Inputs!$B$38)*G878+SQRT(1-Inputs!$B$38)*_xlfn.NORM.S.INV(RAND())</f>
        <v>-1.2900876621632573</v>
      </c>
      <c r="AD878" s="23">
        <f ca="1">SQRT(Inputs!$B$38)*H878+SQRT(1-Inputs!$B$38)*_xlfn.NORM.S.INV(RAND())</f>
        <v>0.45326440786391398</v>
      </c>
      <c r="AE878" s="23">
        <f ca="1">SQRT(Inputs!$B$38)*I878+SQRT(1-Inputs!$B$38)*_xlfn.NORM.S.INV(RAND())</f>
        <v>-0.21789724012919306</v>
      </c>
      <c r="AF878" s="23">
        <f ca="1">SQRT(Inputs!$B$38)*J878+SQRT(1-Inputs!$B$38)*_xlfn.NORM.S.INV(RAND())</f>
        <v>3.0612146266030544</v>
      </c>
      <c r="AG878" s="23">
        <f ca="1">SQRT(Inputs!$B$38)*K878+SQRT(1-Inputs!$B$38)*_xlfn.NORM.S.INV(RAND())</f>
        <v>-0.62620720617411929</v>
      </c>
      <c r="AH878" s="23">
        <f ca="1">SQRT(Inputs!$B$38)*L878+SQRT(1-Inputs!$B$38)*_xlfn.NORM.S.INV(RAND())</f>
        <v>-1.0854417296361212</v>
      </c>
      <c r="AI878" s="23">
        <f ca="1">SQRT(Inputs!$B$38)*M878+SQRT(1-Inputs!$B$38)*_xlfn.NORM.S.INV(RAND())</f>
        <v>-1.7170234783315104</v>
      </c>
      <c r="AJ878" s="23">
        <f ca="1">SQRT(Inputs!$B$38)*C878+SQRT(1-Inputs!$B$38)*_xlfn.NORM.S.INV(RAND())</f>
        <v>-0.3452388215002084</v>
      </c>
      <c r="AK878" s="23">
        <f ca="1">SQRT(Inputs!$B$38)*D878+SQRT(1-Inputs!$B$38)*_xlfn.NORM.S.INV(RAND())</f>
        <v>0.13183888645543218</v>
      </c>
      <c r="AL878" s="23">
        <f ca="1">SQRT(Inputs!$B$38)*E878+SQRT(1-Inputs!$B$38)*_xlfn.NORM.S.INV(RAND())</f>
        <v>0.1195745603543755</v>
      </c>
      <c r="AM878" s="23">
        <f ca="1">SQRT(Inputs!$B$38)*F878+SQRT(1-Inputs!$B$38)*_xlfn.NORM.S.INV(RAND())</f>
        <v>-0.36548630591355696</v>
      </c>
      <c r="AN878" s="23">
        <f ca="1">SQRT(Inputs!$B$38)*G878+SQRT(1-Inputs!$B$38)*_xlfn.NORM.S.INV(RAND())</f>
        <v>-0.31448467752087772</v>
      </c>
      <c r="AO878" s="23">
        <f ca="1">SQRT(Inputs!$B$38)*H878+SQRT(1-Inputs!$B$38)*_xlfn.NORM.S.INV(RAND())</f>
        <v>0.27335385131140189</v>
      </c>
      <c r="AP878" s="23">
        <f ca="1">SQRT(Inputs!$B$38)*I878+SQRT(1-Inputs!$B$38)*_xlfn.NORM.S.INV(RAND())</f>
        <v>-0.56753318621556692</v>
      </c>
      <c r="AQ878" s="23">
        <f ca="1">SQRT(Inputs!$B$38)*J878+SQRT(1-Inputs!$B$38)*_xlfn.NORM.S.INV(RAND())</f>
        <v>-0.56743268007262504</v>
      </c>
      <c r="AR878" s="23">
        <f ca="1">SQRT(Inputs!$B$38)*K878+SQRT(1-Inputs!$B$38)*_xlfn.NORM.S.INV(RAND())</f>
        <v>-2.6422240073938741</v>
      </c>
      <c r="AS878" s="23">
        <f ca="1">SQRT(Inputs!$B$38)*L878+SQRT(1-Inputs!$B$38)*_xlfn.NORM.S.INV(RAND())</f>
        <v>-0.43409442101961532</v>
      </c>
      <c r="AT878" s="23">
        <f ca="1">SQRT(Inputs!$B$38)*M878+SQRT(1-Inputs!$B$38)*_xlfn.NORM.S.INV(RAND())</f>
        <v>-0.48750107985490154</v>
      </c>
      <c r="AU878" s="15">
        <f ca="1">Inputs!$B$6*EXP($B$8-0.5*C$5^2+C$5*N878)</f>
        <v>7086.8126782821819</v>
      </c>
      <c r="AV878" s="15">
        <f t="shared" ca="1" si="474"/>
        <v>6732.8447520533045</v>
      </c>
      <c r="AW878" s="15">
        <f t="shared" ca="1" si="475"/>
        <v>8061.3232261298317</v>
      </c>
      <c r="AX878" s="15">
        <f t="shared" ca="1" si="476"/>
        <v>10045.486712511585</v>
      </c>
      <c r="AY878" s="15">
        <f t="shared" ca="1" si="477"/>
        <v>13299.024634681713</v>
      </c>
      <c r="AZ878" s="15">
        <f t="shared" ca="1" si="478"/>
        <v>15806.976600536615</v>
      </c>
      <c r="BA878" s="15">
        <f t="shared" ca="1" si="479"/>
        <v>16833.103167147085</v>
      </c>
      <c r="BB878" s="15">
        <f t="shared" ca="1" si="480"/>
        <v>23799.344289978548</v>
      </c>
      <c r="BC878" s="15">
        <f t="shared" ca="1" si="481"/>
        <v>26389.523695513908</v>
      </c>
      <c r="BD878" s="15">
        <f t="shared" ca="1" si="482"/>
        <v>36271.839852731973</v>
      </c>
      <c r="BE878" s="15">
        <f t="shared" ca="1" si="483"/>
        <v>51392.419503681034</v>
      </c>
      <c r="BF878" s="15">
        <f ca="1">Inputs!$B$13*EXP($B$9-0.5*C$6^2+C$6*Y878)</f>
        <v>14582.06073003946</v>
      </c>
      <c r="BG878" s="15">
        <f t="shared" ca="1" si="484"/>
        <v>18140.450565009069</v>
      </c>
      <c r="BH878" s="15">
        <f t="shared" ca="1" si="485"/>
        <v>23214.912925855118</v>
      </c>
      <c r="BI878" s="15">
        <f t="shared" ca="1" si="486"/>
        <v>28373.750327143458</v>
      </c>
      <c r="BJ878" s="15">
        <f t="shared" ca="1" si="487"/>
        <v>28881.688092844579</v>
      </c>
      <c r="BK878" s="15">
        <f t="shared" ca="1" si="488"/>
        <v>37703.082344814713</v>
      </c>
      <c r="BL878" s="15">
        <f t="shared" ca="1" si="489"/>
        <v>45024.188468027489</v>
      </c>
      <c r="BM878" s="15">
        <f t="shared" ca="1" si="490"/>
        <v>80952.582663335445</v>
      </c>
      <c r="BN878" s="15">
        <f t="shared" ca="1" si="491"/>
        <v>92363.682522320567</v>
      </c>
      <c r="BO878" s="15">
        <f t="shared" ca="1" si="492"/>
        <v>100172.99388125802</v>
      </c>
      <c r="BP878" s="15">
        <f t="shared" ca="1" si="493"/>
        <v>101498.16549691558</v>
      </c>
      <c r="BQ878" s="15">
        <f ca="1">Inputs!$B$20*EXP($B$10-0.5*C$7^2+C$7*AJ878)</f>
        <v>3795.1471066995705</v>
      </c>
      <c r="BR878" s="15">
        <f t="shared" ca="1" si="494"/>
        <v>5369.7109862049665</v>
      </c>
      <c r="BS878" s="15">
        <f t="shared" ca="1" si="495"/>
        <v>7610.1550295652441</v>
      </c>
      <c r="BT878" s="15">
        <f t="shared" ca="1" si="496"/>
        <v>9533.4403044049523</v>
      </c>
      <c r="BU878" s="15">
        <f t="shared" ca="1" si="497"/>
        <v>12244.112143435932</v>
      </c>
      <c r="BV878" s="15">
        <f t="shared" ca="1" si="498"/>
        <v>18117.199553514081</v>
      </c>
      <c r="BW878" s="15">
        <f t="shared" ca="1" si="499"/>
        <v>22420.060594268958</v>
      </c>
      <c r="BX878" s="15">
        <f t="shared" ca="1" si="500"/>
        <v>27986.315535400063</v>
      </c>
      <c r="BY878" s="15">
        <f t="shared" ca="1" si="501"/>
        <v>23653.246110031025</v>
      </c>
      <c r="BZ878" s="15">
        <f t="shared" ca="1" si="502"/>
        <v>30643.229455401048</v>
      </c>
      <c r="CA878" s="15">
        <f t="shared" ca="1" si="503"/>
        <v>39472.478315540233</v>
      </c>
      <c r="CB878" s="15">
        <f ca="1">(AU878*DCF!C$10-DCF!C$5*MAX(AU878*DCF!C$10,0)-MAX(AU878-Inputs!$B$6,0)/Inputs!$B$10)*DCF!C$6</f>
        <v>1027.9257175748453</v>
      </c>
      <c r="CC878" s="15">
        <f ca="1">(AV878*DCF!D$10-DCF!D$5*MAX(AV878*DCF!D$10,0)-MAX(AV878-AU878,0)/Inputs!$B$10)*DCF!D$6</f>
        <v>1641.0852947870551</v>
      </c>
      <c r="CD878" s="15">
        <f ca="1">(AW878*DCF!E$10-DCF!E$5*MAX(AW878*DCF!E$10,0)-MAX(AW878-AV878,0)/Inputs!$B$10)*DCF!E$6</f>
        <v>1562.0028405638561</v>
      </c>
      <c r="CE878" s="15">
        <f ca="1">(AX878*DCF!F$10-DCF!F$5*MAX(AX878*DCF!F$10,0)-MAX(AX878-AW878,0)/Inputs!$B$10)*DCF!F$6</f>
        <v>1780.0585116837472</v>
      </c>
      <c r="CF878" s="15">
        <f ca="1">(AY878*DCF!G$10-DCF!G$5*MAX(AY878*DCF!G$10,0)-MAX(AY878-AX878,0)/Inputs!$B$10)*DCF!G$6</f>
        <v>2114.7428064351502</v>
      </c>
      <c r="CG878" s="15">
        <f ca="1">(AZ878*DCF!H$10-DCF!H$5*MAX(AZ878*DCF!H$10,0)-MAX(AZ878-AY878,0)/Inputs!$B$10)*DCF!H$6</f>
        <v>2623.6040125314535</v>
      </c>
      <c r="CH878" s="15">
        <f ca="1">(BA878*DCF!I$10-DCF!I$5*MAX(BA878*DCF!I$10,0)-MAX(BA878-AZ878,0)/Inputs!$B$10)*DCF!I$6</f>
        <v>2906.4731660108637</v>
      </c>
      <c r="CI878" s="15">
        <f ca="1">(BB878*DCF!J$10-DCF!J$5*MAX(BB878*DCF!J$10,0)-MAX(BB878-BA878,0)/Inputs!$B$10)*DCF!J$6</f>
        <v>3028.4036546326565</v>
      </c>
      <c r="CJ878" s="15">
        <f ca="1">(BC878*DCF!K$10-DCF!K$5*MAX(BC878*DCF!K$10,0)-MAX(BC878-BB878,0)/Inputs!$B$10)*DCF!K$6</f>
        <v>3885.7038097904369</v>
      </c>
      <c r="CK878" s="15">
        <f ca="1">(BD878*DCF!L$10-DCF!L$5*MAX(BD878*DCF!L$10,0)-MAX(BD878-BC878,0)/Inputs!$B$10)*DCF!L$6</f>
        <v>4192.5397061359099</v>
      </c>
      <c r="CL878" s="15">
        <f ca="1">(BE878*DCF!M$10-DCF!M$5*MAX(BE878*DCF!M$10,0)-MAX(BE878-BD878,0)/Inputs!$B$10)*DCF!M$6</f>
        <v>5445.8203026198325</v>
      </c>
      <c r="CM878" s="15">
        <f ca="1">(BF878*DCF!C$28-DCF!C$5*MAX(BF878*DCF!C$28,0)-MAX(BF878-Inputs!$B$13,0)/Inputs!$B$17)*DCF!C$6</f>
        <v>3712.4599896904833</v>
      </c>
      <c r="CN878" s="15">
        <f ca="1">(BG878*DCF!D$28-DCF!D$5*MAX(BG878*DCF!D$28,0)-MAX(BG878-BF878,0)/Inputs!$B$17)*DCF!D$6</f>
        <v>4583.6133766750863</v>
      </c>
      <c r="CO878" s="15">
        <f ca="1">(BH878*DCF!E$28-DCF!E$5*MAX(BH878*DCF!E$28,0)-MAX(BH878-BG878,0)/Inputs!$B$17)*DCF!E$6</f>
        <v>5574.7700331830456</v>
      </c>
      <c r="CP878" s="15">
        <f ca="1">(BI878*DCF!F$28-DCF!F$5*MAX(BI878*DCF!F$28,0)-MAX(BI878-BH878,0)/Inputs!$B$17)*DCF!F$6</f>
        <v>6763.4779342141755</v>
      </c>
      <c r="CQ878" s="15">
        <f ca="1">(BJ878*DCF!G$28-DCF!G$5*MAX(BJ878*DCF!G$28,0)-MAX(BJ878-BI878,0)/Inputs!$B$17)*DCF!G$6</f>
        <v>7408.1429860461712</v>
      </c>
      <c r="CR878" s="15">
        <f ca="1">(BK878*DCF!H$28-DCF!H$5*MAX(BK878*DCF!H$28,0)-MAX(BK878-BJ878,0)/Inputs!$B$17)*DCF!H$6</f>
        <v>7953.7911246217755</v>
      </c>
      <c r="CS878" s="15">
        <f ca="1">(BL878*DCF!I$28-DCF!I$5*MAX(BL878*DCF!I$28,0)-MAX(BL878-BK878,0)/Inputs!$B$17)*DCF!I$6</f>
        <v>9536.7714876279861</v>
      </c>
      <c r="CT878" s="15">
        <f ca="1">(BM878*DCF!J$28-DCF!J$5*MAX(BM878*DCF!J$28,0)-MAX(BM878-BL878,0)/Inputs!$B$17)*DCF!J$6</f>
        <v>13295.334750760427</v>
      </c>
      <c r="CU878" s="15">
        <f ca="1">(BN878*DCF!K$28-DCF!K$5*MAX(BN878*DCF!K$28,0)-MAX(BN878-BM878,0)/Inputs!$B$17)*DCF!K$6</f>
        <v>18107.953349109095</v>
      </c>
      <c r="CV878" s="15">
        <f ca="1">(BO878*DCF!L$28-DCF!L$5*MAX(BO878*DCF!L$28,0)-MAX(BO878-BN878,0)/Inputs!$B$17)*DCF!L$6</f>
        <v>19102.97829560786</v>
      </c>
      <c r="CW878" s="15">
        <f ca="1">(BP878*DCF!M$28-DCF!M$5*MAX(BP878*DCF!M$28,0)-MAX(BP878-BO878,0)/Inputs!$B$17)*DCF!M$6</f>
        <v>18958.420907924919</v>
      </c>
      <c r="CX878" s="15">
        <f ca="1">(BQ878*DCF!C$46-DCF!C$5*MAX(BQ878*DCF!C$46,0)-MAX(BQ878-Inputs!$B$20,0)/Inputs!$B$24)*DCF!C$6</f>
        <v>-1150.9102355886168</v>
      </c>
      <c r="CY878" s="15">
        <f ca="1">(BR878*DCF!D$46-DCF!D$5*MAX(BR878*DCF!D$46,0)-MAX(BR878-BQ878,0)/Inputs!$B$24)*DCF!D$6</f>
        <v>-1588.3377793843404</v>
      </c>
      <c r="CZ878" s="15">
        <f ca="1">(BS878*DCF!E$46-DCF!E$5*MAX(BS878*DCF!E$46,0)-MAX(BS878-BR878,0)/Inputs!$B$24)*DCF!E$6</f>
        <v>-1783.0354459637792</v>
      </c>
      <c r="DA878" s="15">
        <f ca="1">(BT878*DCF!F$46-DCF!F$5*MAX(BT878*DCF!F$46,0)-MAX(BT878-BS878,0)/Inputs!$B$24)*DCF!F$6</f>
        <v>-1394.6143662289719</v>
      </c>
      <c r="DB878" s="15">
        <f ca="1">(BU878*DCF!G$46-DCF!G$5*MAX(BU878*DCF!G$46,0)-MAX(BU878-BT878,0)/Inputs!$B$24)*DCF!G$6</f>
        <v>-1323.6841914072918</v>
      </c>
      <c r="DC878" s="15">
        <f ca="1">(BV878*DCF!H$46-DCF!H$5*MAX(BV878*DCF!H$46,0)-MAX(BV878-BU878,0)/Inputs!$B$24)*DCF!H$6</f>
        <v>-1825.025927678189</v>
      </c>
      <c r="DD878" s="15">
        <f ca="1">(BW878*DCF!I$46-DCF!I$5*MAX(BW878*DCF!I$46,0)-MAX(BW878-BV878,0)/Inputs!$B$24)*DCF!I$6</f>
        <v>-717.38495746442379</v>
      </c>
      <c r="DE878" s="15">
        <f ca="1">(BX878*DCF!J$46-DCF!J$5*MAX(BX878*DCF!J$46,0)-MAX(BX878-BW878,0)/Inputs!$B$24)*DCF!J$6</f>
        <v>-302.1313481058383</v>
      </c>
      <c r="DF878" s="15">
        <f ca="1">(BY878*DCF!K$46-DCF!K$5*MAX(BY878*DCF!K$46,0)-MAX(BY878-BX878,0)/Inputs!$B$24)*DCF!K$6</f>
        <v>1351.1522662706525</v>
      </c>
      <c r="DG878" s="15">
        <f ca="1">(BZ878*DCF!L$46-DCF!L$5*MAX(BZ878*DCF!L$46,0)-MAX(BZ878-BY878,0)/Inputs!$B$24)*DCF!L$6</f>
        <v>536.36840912634364</v>
      </c>
      <c r="DH878" s="15">
        <f ca="1">(CA878*DCF!M$46-DCF!M$5*MAX(CA878*DCF!M$46,0)-MAX(CA878-BZ878,0)/Inputs!$B$24)*DCF!M$6</f>
        <v>1248.6781464689434</v>
      </c>
      <c r="DI878" s="15">
        <f ca="1">SUM(CB878:CL878)+BE878*DCF!M$10*(1+Inputs!$B$30)*(1-Inputs!$B$33)*(1-Inputs!$B$30/Inputs!$B$31)/(Inputs!$B$29-Inputs!$B$30)*DCF!M$6</f>
        <v>173234.14289590318</v>
      </c>
      <c r="DJ878" s="15">
        <f ca="1">SUM(CM878:CW878)+BP878*DCF!M$28*(1+Inputs!$B$30)*(1-Inputs!$B$33)*(1-Inputs!$B$30/Inputs!$B$31)/(Inputs!$B$29-Inputs!$B$30)*DCF!M$6</f>
        <v>491625.36323840282</v>
      </c>
      <c r="DK878" s="15">
        <f ca="1">SUM(CX878:DH878)+CA878*DCF!M$46*(1+Inputs!$B$30)*(1-Inputs!$B$33)*(1-Inputs!$B$30/Inputs!$B$31)/(Inputs!$B$29-Inputs!$B$30)*DCF!M$6</f>
        <v>54080.20185984303</v>
      </c>
      <c r="DM878" s="15">
        <f ca="1">DI878+DJ878+DK878+Inputs!$B$34+Inputs!$B$36-Inputs!$B$35</f>
        <v>795790.70799414895</v>
      </c>
    </row>
    <row r="879" spans="1:117" x14ac:dyDescent="0.75">
      <c r="A879" s="11">
        <v>866</v>
      </c>
      <c r="C879" s="23">
        <f t="shared" ca="1" si="506"/>
        <v>-0.25137685874195526</v>
      </c>
      <c r="D879" s="23">
        <f t="shared" ca="1" si="506"/>
        <v>4.5712631504700264E-2</v>
      </c>
      <c r="E879" s="23">
        <f t="shared" ca="1" si="506"/>
        <v>-1.0678322691634787</v>
      </c>
      <c r="F879" s="23">
        <f t="shared" ca="1" si="506"/>
        <v>-4.2931281492485124E-2</v>
      </c>
      <c r="G879" s="23">
        <f t="shared" ca="1" si="506"/>
        <v>-1.820110281170678</v>
      </c>
      <c r="H879" s="23">
        <f t="shared" ca="1" si="506"/>
        <v>0.72236272050050054</v>
      </c>
      <c r="I879" s="23">
        <f t="shared" ca="1" si="506"/>
        <v>-0.15303614729253973</v>
      </c>
      <c r="J879" s="23">
        <f t="shared" ca="1" si="506"/>
        <v>1.1190768089975025</v>
      </c>
      <c r="K879" s="23">
        <f t="shared" ca="1" si="506"/>
        <v>0.84180312661814405</v>
      </c>
      <c r="L879" s="23">
        <f t="shared" ca="1" si="506"/>
        <v>-1.8132346136071908</v>
      </c>
      <c r="M879" s="23">
        <f t="shared" ca="1" si="506"/>
        <v>-2.2417678511834623E-2</v>
      </c>
      <c r="N879" s="23">
        <f ca="1">SQRT(Inputs!$B$38)*C879+SQRT(1-Inputs!$B$38)*_xlfn.NORM.S.INV(RAND())</f>
        <v>-0.60739725757451379</v>
      </c>
      <c r="O879" s="23">
        <f ca="1">SQRT(Inputs!$B$38)*D879+SQRT(1-Inputs!$B$38)*_xlfn.NORM.S.INV(RAND())</f>
        <v>1.2577281945332466</v>
      </c>
      <c r="P879" s="23">
        <f ca="1">SQRT(Inputs!$B$38)*E879+SQRT(1-Inputs!$B$38)*_xlfn.NORM.S.INV(RAND())</f>
        <v>-1.7918440693782625</v>
      </c>
      <c r="Q879" s="23">
        <f ca="1">SQRT(Inputs!$B$38)*F879+SQRT(1-Inputs!$B$38)*_xlfn.NORM.S.INV(RAND())</f>
        <v>0.78992831157779453</v>
      </c>
      <c r="R879" s="23">
        <f ca="1">SQRT(Inputs!$B$38)*G879+SQRT(1-Inputs!$B$38)*_xlfn.NORM.S.INV(RAND())</f>
        <v>-0.2774178926441212</v>
      </c>
      <c r="S879" s="23">
        <f ca="1">SQRT(Inputs!$B$38)*H879+SQRT(1-Inputs!$B$38)*_xlfn.NORM.S.INV(RAND())</f>
        <v>0.77381028517983874</v>
      </c>
      <c r="T879" s="23">
        <f ca="1">SQRT(Inputs!$B$38)*I879+SQRT(1-Inputs!$B$38)*_xlfn.NORM.S.INV(RAND())</f>
        <v>-0.86905036377884115</v>
      </c>
      <c r="U879" s="23">
        <f ca="1">SQRT(Inputs!$B$38)*J879+SQRT(1-Inputs!$B$38)*_xlfn.NORM.S.INV(RAND())</f>
        <v>1.361729945618614</v>
      </c>
      <c r="V879" s="23">
        <f ca="1">SQRT(Inputs!$B$38)*K879+SQRT(1-Inputs!$B$38)*_xlfn.NORM.S.INV(RAND())</f>
        <v>1.3318427606764955</v>
      </c>
      <c r="W879" s="23">
        <f ca="1">SQRT(Inputs!$B$38)*L879+SQRT(1-Inputs!$B$38)*_xlfn.NORM.S.INV(RAND())</f>
        <v>-1.9246059108389773</v>
      </c>
      <c r="X879" s="23">
        <f ca="1">SQRT(Inputs!$B$38)*M879+SQRT(1-Inputs!$B$38)*_xlfn.NORM.S.INV(RAND())</f>
        <v>1.0404891993805798</v>
      </c>
      <c r="Y879" s="23">
        <f ca="1">SQRT(Inputs!$B$38)*C879+SQRT(1-Inputs!$B$38)*_xlfn.NORM.S.INV(RAND())</f>
        <v>-0.8365956609464632</v>
      </c>
      <c r="Z879" s="23">
        <f ca="1">SQRT(Inputs!$B$38)*D879+SQRT(1-Inputs!$B$38)*_xlfn.NORM.S.INV(RAND())</f>
        <v>1.5857542782513101</v>
      </c>
      <c r="AA879" s="23">
        <f ca="1">SQRT(Inputs!$B$38)*E879+SQRT(1-Inputs!$B$38)*_xlfn.NORM.S.INV(RAND())</f>
        <v>-0.94464469600851864</v>
      </c>
      <c r="AB879" s="23">
        <f ca="1">SQRT(Inputs!$B$38)*F879+SQRT(1-Inputs!$B$38)*_xlfn.NORM.S.INV(RAND())</f>
        <v>-0.60441297093391122</v>
      </c>
      <c r="AC879" s="23">
        <f ca="1">SQRT(Inputs!$B$38)*G879+SQRT(1-Inputs!$B$38)*_xlfn.NORM.S.INV(RAND())</f>
        <v>-0.83265501126076913</v>
      </c>
      <c r="AD879" s="23">
        <f ca="1">SQRT(Inputs!$B$38)*H879+SQRT(1-Inputs!$B$38)*_xlfn.NORM.S.INV(RAND())</f>
        <v>-1.164266115115359</v>
      </c>
      <c r="AE879" s="23">
        <f ca="1">SQRT(Inputs!$B$38)*I879+SQRT(1-Inputs!$B$38)*_xlfn.NORM.S.INV(RAND())</f>
        <v>-1.0899831039850121</v>
      </c>
      <c r="AF879" s="23">
        <f ca="1">SQRT(Inputs!$B$38)*J879+SQRT(1-Inputs!$B$38)*_xlfn.NORM.S.INV(RAND())</f>
        <v>-1.0002383900386356</v>
      </c>
      <c r="AG879" s="23">
        <f ca="1">SQRT(Inputs!$B$38)*K879+SQRT(1-Inputs!$B$38)*_xlfn.NORM.S.INV(RAND())</f>
        <v>-0.38171062674112033</v>
      </c>
      <c r="AH879" s="23">
        <f ca="1">SQRT(Inputs!$B$38)*L879+SQRT(1-Inputs!$B$38)*_xlfn.NORM.S.INV(RAND())</f>
        <v>0.72347675980121728</v>
      </c>
      <c r="AI879" s="23">
        <f ca="1">SQRT(Inputs!$B$38)*M879+SQRT(1-Inputs!$B$38)*_xlfn.NORM.S.INV(RAND())</f>
        <v>0.34352675689659495</v>
      </c>
      <c r="AJ879" s="23">
        <f ca="1">SQRT(Inputs!$B$38)*C879+SQRT(1-Inputs!$B$38)*_xlfn.NORM.S.INV(RAND())</f>
        <v>0.41522510509867416</v>
      </c>
      <c r="AK879" s="23">
        <f ca="1">SQRT(Inputs!$B$38)*D879+SQRT(1-Inputs!$B$38)*_xlfn.NORM.S.INV(RAND())</f>
        <v>0.44934353142599709</v>
      </c>
      <c r="AL879" s="23">
        <f ca="1">SQRT(Inputs!$B$38)*E879+SQRT(1-Inputs!$B$38)*_xlfn.NORM.S.INV(RAND())</f>
        <v>0.29754342696673486</v>
      </c>
      <c r="AM879" s="23">
        <f ca="1">SQRT(Inputs!$B$38)*F879+SQRT(1-Inputs!$B$38)*_xlfn.NORM.S.INV(RAND())</f>
        <v>-0.63590727350110199</v>
      </c>
      <c r="AN879" s="23">
        <f ca="1">SQRT(Inputs!$B$38)*G879+SQRT(1-Inputs!$B$38)*_xlfn.NORM.S.INV(RAND())</f>
        <v>-2.3426724373451417</v>
      </c>
      <c r="AO879" s="23">
        <f ca="1">SQRT(Inputs!$B$38)*H879+SQRT(1-Inputs!$B$38)*_xlfn.NORM.S.INV(RAND())</f>
        <v>-0.80652028193657244</v>
      </c>
      <c r="AP879" s="23">
        <f ca="1">SQRT(Inputs!$B$38)*I879+SQRT(1-Inputs!$B$38)*_xlfn.NORM.S.INV(RAND())</f>
        <v>-0.36704544504047004</v>
      </c>
      <c r="AQ879" s="23">
        <f ca="1">SQRT(Inputs!$B$38)*J879+SQRT(1-Inputs!$B$38)*_xlfn.NORM.S.INV(RAND())</f>
        <v>0.35361943722476863</v>
      </c>
      <c r="AR879" s="23">
        <f ca="1">SQRT(Inputs!$B$38)*K879+SQRT(1-Inputs!$B$38)*_xlfn.NORM.S.INV(RAND())</f>
        <v>0.10927507153755711</v>
      </c>
      <c r="AS879" s="23">
        <f ca="1">SQRT(Inputs!$B$38)*L879+SQRT(1-Inputs!$B$38)*_xlfn.NORM.S.INV(RAND())</f>
        <v>-0.78683627116883426</v>
      </c>
      <c r="AT879" s="23">
        <f ca="1">SQRT(Inputs!$B$38)*M879+SQRT(1-Inputs!$B$38)*_xlfn.NORM.S.INV(RAND())</f>
        <v>0.3945379034827457</v>
      </c>
      <c r="AU879" s="15">
        <f ca="1">Inputs!$B$6*EXP($B$8-0.5*C$5^2+C$5*N879)</f>
        <v>4497.5638125401192</v>
      </c>
      <c r="AV879" s="15">
        <f t="shared" ca="1" si="474"/>
        <v>6586.6511952787678</v>
      </c>
      <c r="AW879" s="15">
        <f t="shared" ca="1" si="475"/>
        <v>6306.9655443544161</v>
      </c>
      <c r="AX879" s="15">
        <f t="shared" ca="1" si="476"/>
        <v>8498.848377114844</v>
      </c>
      <c r="AY879" s="15">
        <f t="shared" ca="1" si="477"/>
        <v>10055.341431606696</v>
      </c>
      <c r="AZ879" s="15">
        <f t="shared" ca="1" si="478"/>
        <v>13391.825230462806</v>
      </c>
      <c r="BA879" s="15">
        <f t="shared" ca="1" si="479"/>
        <v>14963.369440776605</v>
      </c>
      <c r="BB879" s="15">
        <f t="shared" ca="1" si="480"/>
        <v>20997.629075484525</v>
      </c>
      <c r="BC879" s="15">
        <f t="shared" ca="1" si="481"/>
        <v>29244.901217903825</v>
      </c>
      <c r="BD879" s="15">
        <f t="shared" ca="1" si="482"/>
        <v>29925.408025183529</v>
      </c>
      <c r="BE879" s="15">
        <f t="shared" ca="1" si="483"/>
        <v>40314.86446698472</v>
      </c>
      <c r="BF879" s="15">
        <f ca="1">Inputs!$B$13*EXP($B$9-0.5*C$6^2+C$6*Y879)</f>
        <v>11717.234529133088</v>
      </c>
      <c r="BG879" s="15">
        <f t="shared" ca="1" si="484"/>
        <v>19010.765629424684</v>
      </c>
      <c r="BH879" s="15">
        <f t="shared" ca="1" si="485"/>
        <v>19859.201568312281</v>
      </c>
      <c r="BI879" s="15">
        <f t="shared" ca="1" si="486"/>
        <v>22151.021137374999</v>
      </c>
      <c r="BJ879" s="15">
        <f t="shared" ca="1" si="487"/>
        <v>24084.387294843727</v>
      </c>
      <c r="BK879" s="15">
        <f t="shared" ca="1" si="488"/>
        <v>25226.169681106578</v>
      </c>
      <c r="BL879" s="15">
        <f t="shared" ca="1" si="489"/>
        <v>26905.343701241753</v>
      </c>
      <c r="BM879" s="15">
        <f t="shared" ca="1" si="490"/>
        <v>29208.043870180965</v>
      </c>
      <c r="BN879" s="15">
        <f t="shared" ca="1" si="491"/>
        <v>34316.074093656091</v>
      </c>
      <c r="BO879" s="15">
        <f t="shared" ca="1" si="492"/>
        <v>45926.751123029222</v>
      </c>
      <c r="BP879" s="15">
        <f t="shared" ca="1" si="493"/>
        <v>58770.659075911819</v>
      </c>
      <c r="BQ879" s="15">
        <f ca="1">Inputs!$B$20*EXP($B$10-0.5*C$7^2+C$7*AJ879)</f>
        <v>4970.1328155793344</v>
      </c>
      <c r="BR879" s="15">
        <f t="shared" ca="1" si="494"/>
        <v>7778.2439988101569</v>
      </c>
      <c r="BS879" s="15">
        <f t="shared" ca="1" si="495"/>
        <v>11601.718553661201</v>
      </c>
      <c r="BT879" s="15">
        <f t="shared" ca="1" si="496"/>
        <v>13538.469236974397</v>
      </c>
      <c r="BU879" s="15">
        <f t="shared" ca="1" si="497"/>
        <v>10644.192386352202</v>
      </c>
      <c r="BV879" s="15">
        <f t="shared" ca="1" si="498"/>
        <v>12348.528504135997</v>
      </c>
      <c r="BW879" s="15">
        <f t="shared" ca="1" si="499"/>
        <v>15943.709559298044</v>
      </c>
      <c r="BX879" s="15">
        <f t="shared" ca="1" si="500"/>
        <v>23938.092710396999</v>
      </c>
      <c r="BY879" s="15">
        <f t="shared" ca="1" si="501"/>
        <v>34249.964418189149</v>
      </c>
      <c r="BZ879" s="15">
        <f t="shared" ca="1" si="502"/>
        <v>41585.478062711285</v>
      </c>
      <c r="CA879" s="15">
        <f t="shared" ca="1" si="503"/>
        <v>62657.412058568319</v>
      </c>
      <c r="CB879" s="15">
        <f ca="1">(AU879*DCF!C$10-DCF!C$5*MAX(AU879*DCF!C$10,0)-MAX(AU879-Inputs!$B$6,0)/Inputs!$B$10)*DCF!C$6</f>
        <v>1046.3875234974344</v>
      </c>
      <c r="CC879" s="15">
        <f ca="1">(AV879*DCF!D$10-DCF!D$5*MAX(AV879*DCF!D$10,0)-MAX(AV879-AU879,0)/Inputs!$B$10)*DCF!D$6</f>
        <v>1096.0823227721689</v>
      </c>
      <c r="CD879" s="15">
        <f ca="1">(AW879*DCF!E$10-DCF!E$5*MAX(AW879*DCF!E$10,0)-MAX(AW879-AV879,0)/Inputs!$B$10)*DCF!E$6</f>
        <v>1456.1779457498055</v>
      </c>
      <c r="CE879" s="15">
        <f ca="1">(AX879*DCF!F$10-DCF!F$5*MAX(AX879*DCF!F$10,0)-MAX(AX879-AW879,0)/Inputs!$B$10)*DCF!F$6</f>
        <v>1399.2085819034014</v>
      </c>
      <c r="CF879" s="15">
        <f ca="1">(AY879*DCF!G$10-DCF!G$5*MAX(AY879*DCF!G$10,0)-MAX(AY879-AX879,0)/Inputs!$B$10)*DCF!G$6</f>
        <v>1772.616161590428</v>
      </c>
      <c r="CG879" s="15">
        <f ca="1">(AZ879*DCF!H$10-DCF!H$5*MAX(AZ879*DCF!H$10,0)-MAX(AZ879-AY879,0)/Inputs!$B$10)*DCF!H$6</f>
        <v>2007.5799613406705</v>
      </c>
      <c r="CH879" s="15">
        <f ca="1">(BA879*DCF!I$10-DCF!I$5*MAX(BA879*DCF!I$10,0)-MAX(BA879-AZ879,0)/Inputs!$B$10)*DCF!I$6</f>
        <v>2475.4734190239924</v>
      </c>
      <c r="CI879" s="15">
        <f ca="1">(BB879*DCF!J$10-DCF!J$5*MAX(BB879*DCF!J$10,0)-MAX(BB879-BA879,0)/Inputs!$B$10)*DCF!J$6</f>
        <v>2688.8492596403917</v>
      </c>
      <c r="CJ879" s="15">
        <f ca="1">(BC879*DCF!K$10-DCF!K$5*MAX(BC879*DCF!K$10,0)-MAX(BC879-BB879,0)/Inputs!$B$10)*DCF!K$6</f>
        <v>3553.4668668767081</v>
      </c>
      <c r="CK879" s="15">
        <f ca="1">(BD879*DCF!L$10-DCF!L$5*MAX(BD879*DCF!L$10,0)-MAX(BD879-BC879,0)/Inputs!$B$10)*DCF!L$6</f>
        <v>4425.3200422338341</v>
      </c>
      <c r="CL879" s="15">
        <f ca="1">(BE879*DCF!M$10-DCF!M$5*MAX(BE879*DCF!M$10,0)-MAX(BE879-BD879,0)/Inputs!$B$10)*DCF!M$6</f>
        <v>4447.8172282744072</v>
      </c>
      <c r="CM879" s="15">
        <f ca="1">(BF879*DCF!C$28-DCF!C$5*MAX(BF879*DCF!C$28,0)-MAX(BF879-Inputs!$B$13,0)/Inputs!$B$17)*DCF!C$6</f>
        <v>3499.7565002639226</v>
      </c>
      <c r="CN879" s="15">
        <f ca="1">(BG879*DCF!D$28-DCF!D$5*MAX(BG879*DCF!D$28,0)-MAX(BG879-BF879,0)/Inputs!$B$17)*DCF!D$6</f>
        <v>4043.064349214389</v>
      </c>
      <c r="CO879" s="15">
        <f ca="1">(BH879*DCF!E$28-DCF!E$5*MAX(BH879*DCF!E$28,0)-MAX(BH879-BG879,0)/Inputs!$B$17)*DCF!E$6</f>
        <v>5457.2644608768069</v>
      </c>
      <c r="CP879" s="15">
        <f ca="1">(BI879*DCF!F$28-DCF!F$5*MAX(BI879*DCF!F$28,0)-MAX(BI879-BH879,0)/Inputs!$B$17)*DCF!F$6</f>
        <v>5596.1567842762688</v>
      </c>
      <c r="CQ879" s="15">
        <f ca="1">(BJ879*DCF!G$28-DCF!G$5*MAX(BJ879*DCF!G$28,0)-MAX(BJ879-BI879,0)/Inputs!$B$17)*DCF!G$6</f>
        <v>5923.703923006381</v>
      </c>
      <c r="CR879" s="15">
        <f ca="1">(BK879*DCF!H$28-DCF!H$5*MAX(BK879*DCF!H$28,0)-MAX(BK879-BJ879,0)/Inputs!$B$17)*DCF!H$6</f>
        <v>6061.3091352537103</v>
      </c>
      <c r="CS879" s="15">
        <f ca="1">(BL879*DCF!I$28-DCF!I$5*MAX(BL879*DCF!I$28,0)-MAX(BL879-BK879,0)/Inputs!$B$17)*DCF!I$6</f>
        <v>6085.8603348015604</v>
      </c>
      <c r="CT879" s="15">
        <f ca="1">(BM879*DCF!J$28-DCF!J$5*MAX(BM879*DCF!J$28,0)-MAX(BM879-BL879,0)/Inputs!$B$17)*DCF!J$6</f>
        <v>6210.4992983301154</v>
      </c>
      <c r="CU879" s="15">
        <f ca="1">(BN879*DCF!K$28-DCF!K$5*MAX(BN879*DCF!K$28,0)-MAX(BN879-BM879,0)/Inputs!$B$17)*DCF!K$6</f>
        <v>6621.3138071854455</v>
      </c>
      <c r="CV879" s="15">
        <f ca="1">(BO879*DCF!L$28-DCF!L$5*MAX(BO879*DCF!L$28,0)-MAX(BO879-BN879,0)/Inputs!$B$17)*DCF!L$6</f>
        <v>7849.5833792338335</v>
      </c>
      <c r="CW879" s="15">
        <f ca="1">(BP879*DCF!M$28-DCF!M$5*MAX(BP879*DCF!M$28,0)-MAX(BP879-BO879,0)/Inputs!$B$17)*DCF!M$6</f>
        <v>9715.1842315823906</v>
      </c>
      <c r="CX879" s="15">
        <f ca="1">(BQ879*DCF!C$46-DCF!C$5*MAX(BQ879*DCF!C$46,0)-MAX(BQ879-Inputs!$B$20,0)/Inputs!$B$24)*DCF!C$6</f>
        <v>-1964.9880939348736</v>
      </c>
      <c r="CY879" s="15">
        <f ca="1">(BR879*DCF!D$46-DCF!D$5*MAX(BR879*DCF!D$46,0)-MAX(BR879-BQ879,0)/Inputs!$B$24)*DCF!D$6</f>
        <v>-2525.7625920474843</v>
      </c>
      <c r="CZ879" s="15">
        <f ca="1">(BS879*DCF!E$46-DCF!E$5*MAX(BS879*DCF!E$46,0)-MAX(BS879-BR879,0)/Inputs!$B$24)*DCF!E$6</f>
        <v>-2879.0318300106205</v>
      </c>
      <c r="DA879" s="15">
        <f ca="1">(BT879*DCF!F$46-DCF!F$5*MAX(BT879*DCF!F$46,0)-MAX(BT879-BS879,0)/Inputs!$B$24)*DCF!F$6</f>
        <v>-1691.1890757224346</v>
      </c>
      <c r="DB879" s="15">
        <f ca="1">(BU879*DCF!G$46-DCF!G$5*MAX(BU879*DCF!G$46,0)-MAX(BU879-BT879,0)/Inputs!$B$24)*DCF!G$6</f>
        <v>-358.04960152059863</v>
      </c>
      <c r="DC879" s="15">
        <f ca="1">(BV879*DCF!H$46-DCF!H$5*MAX(BV879*DCF!H$46,0)-MAX(BV879-BU879,0)/Inputs!$B$24)*DCF!H$6</f>
        <v>-529.61200596066442</v>
      </c>
      <c r="DD879" s="15">
        <f ca="1">(BW879*DCF!I$46-DCF!I$5*MAX(BW879*DCF!I$46,0)-MAX(BW879-BV879,0)/Inputs!$B$24)*DCF!I$6</f>
        <v>-663.81124779188576</v>
      </c>
      <c r="DE879" s="15">
        <f ca="1">(BX879*DCF!J$46-DCF!J$5*MAX(BX879*DCF!J$46,0)-MAX(BX879-BW879,0)/Inputs!$B$24)*DCF!J$6</f>
        <v>-1115.8430289408445</v>
      </c>
      <c r="DF879" s="15">
        <f ca="1">(BY879*DCF!K$46-DCF!K$5*MAX(BY879*DCF!K$46,0)-MAX(BY879-BX879,0)/Inputs!$B$24)*DCF!K$6</f>
        <v>-569.66172088135124</v>
      </c>
      <c r="DG879" s="15">
        <f ca="1">(BZ879*DCF!L$46-DCF!L$5*MAX(BZ879*DCF!L$46,0)-MAX(BZ879-BY879,0)/Inputs!$B$24)*DCF!L$6</f>
        <v>1214.5608684979343</v>
      </c>
      <c r="DH879" s="15">
        <f ca="1">(CA879*DCF!M$46-DCF!M$5*MAX(CA879*DCF!M$46,0)-MAX(CA879-BZ879,0)/Inputs!$B$24)*DCF!M$6</f>
        <v>506.87672379990613</v>
      </c>
      <c r="DI879" s="15">
        <f ca="1">SUM(CB879:CL879)+BE879*DCF!M$10*(1+Inputs!$B$30)*(1-Inputs!$B$33)*(1-Inputs!$B$30/Inputs!$B$31)/(Inputs!$B$29-Inputs!$B$30)*DCF!M$6</f>
        <v>138565.78023341426</v>
      </c>
      <c r="DJ879" s="15">
        <f ca="1">SUM(CM879:CW879)+BP879*DCF!M$28*(1+Inputs!$B$30)*(1-Inputs!$B$33)*(1-Inputs!$B$30/Inputs!$B$31)/(Inputs!$B$29-Inputs!$B$30)*DCF!M$6</f>
        <v>285143.05803038919</v>
      </c>
      <c r="DK879" s="15">
        <f ca="1">SUM(CX879:DH879)+CA879*DCF!M$46*(1+Inputs!$B$30)*(1-Inputs!$B$33)*(1-Inputs!$B$30/Inputs!$B$31)/(Inputs!$B$29-Inputs!$B$30)*DCF!M$6</f>
        <v>86299.269682983606</v>
      </c>
      <c r="DM879" s="15">
        <f ca="1">DI879+DJ879+DK879+Inputs!$B$34+Inputs!$B$36-Inputs!$B$35</f>
        <v>586859.10794678703</v>
      </c>
    </row>
    <row r="880" spans="1:117" x14ac:dyDescent="0.75">
      <c r="A880" s="11">
        <v>867</v>
      </c>
      <c r="C880" s="23">
        <f t="shared" ca="1" si="506"/>
        <v>-0.64856346960066791</v>
      </c>
      <c r="D880" s="23">
        <f t="shared" ca="1" si="506"/>
        <v>0.38748099134597463</v>
      </c>
      <c r="E880" s="23">
        <f t="shared" ca="1" si="506"/>
        <v>5.0243958748258793E-3</v>
      </c>
      <c r="F880" s="23">
        <f t="shared" ca="1" si="506"/>
        <v>1.0236061096126976</v>
      </c>
      <c r="G880" s="23">
        <f t="shared" ca="1" si="506"/>
        <v>-0.16808875111551333</v>
      </c>
      <c r="H880" s="23">
        <f t="shared" ca="1" si="506"/>
        <v>-0.32669711167733767</v>
      </c>
      <c r="I880" s="23">
        <f t="shared" ca="1" si="506"/>
        <v>0.40514814964918522</v>
      </c>
      <c r="J880" s="23">
        <f t="shared" ca="1" si="506"/>
        <v>0.32028916873629271</v>
      </c>
      <c r="K880" s="23">
        <f t="shared" ca="1" si="506"/>
        <v>1.163049316319871</v>
      </c>
      <c r="L880" s="23">
        <f t="shared" ca="1" si="506"/>
        <v>-0.11203787297803364</v>
      </c>
      <c r="M880" s="23">
        <f t="shared" ca="1" si="506"/>
        <v>-0.83244050130359992</v>
      </c>
      <c r="N880" s="23">
        <f ca="1">SQRT(Inputs!$B$38)*C880+SQRT(1-Inputs!$B$38)*_xlfn.NORM.S.INV(RAND())</f>
        <v>1.0890610749067553</v>
      </c>
      <c r="O880" s="23">
        <f ca="1">SQRT(Inputs!$B$38)*D880+SQRT(1-Inputs!$B$38)*_xlfn.NORM.S.INV(RAND())</f>
        <v>1.0657088821987812</v>
      </c>
      <c r="P880" s="23">
        <f ca="1">SQRT(Inputs!$B$38)*E880+SQRT(1-Inputs!$B$38)*_xlfn.NORM.S.INV(RAND())</f>
        <v>0.96962165589906191</v>
      </c>
      <c r="Q880" s="23">
        <f ca="1">SQRT(Inputs!$B$38)*F880+SQRT(1-Inputs!$B$38)*_xlfn.NORM.S.INV(RAND())</f>
        <v>0.41547113299598937</v>
      </c>
      <c r="R880" s="23">
        <f ca="1">SQRT(Inputs!$B$38)*G880+SQRT(1-Inputs!$B$38)*_xlfn.NORM.S.INV(RAND())</f>
        <v>-0.21399847736929523</v>
      </c>
      <c r="S880" s="23">
        <f ca="1">SQRT(Inputs!$B$38)*H880+SQRT(1-Inputs!$B$38)*_xlfn.NORM.S.INV(RAND())</f>
        <v>-0.41240472238026815</v>
      </c>
      <c r="T880" s="23">
        <f ca="1">SQRT(Inputs!$B$38)*I880+SQRT(1-Inputs!$B$38)*_xlfn.NORM.S.INV(RAND())</f>
        <v>0.73229378159601677</v>
      </c>
      <c r="U880" s="23">
        <f ca="1">SQRT(Inputs!$B$38)*J880+SQRT(1-Inputs!$B$38)*_xlfn.NORM.S.INV(RAND())</f>
        <v>-0.39201968654862407</v>
      </c>
      <c r="V880" s="23">
        <f ca="1">SQRT(Inputs!$B$38)*K880+SQRT(1-Inputs!$B$38)*_xlfn.NORM.S.INV(RAND())</f>
        <v>0.5218920621026325</v>
      </c>
      <c r="W880" s="23">
        <f ca="1">SQRT(Inputs!$B$38)*L880+SQRT(1-Inputs!$B$38)*_xlfn.NORM.S.INV(RAND())</f>
        <v>0.21696556366900133</v>
      </c>
      <c r="X880" s="23">
        <f ca="1">SQRT(Inputs!$B$38)*M880+SQRT(1-Inputs!$B$38)*_xlfn.NORM.S.INV(RAND())</f>
        <v>-1.1450364341515342</v>
      </c>
      <c r="Y880" s="23">
        <f ca="1">SQRT(Inputs!$B$38)*C880+SQRT(1-Inputs!$B$38)*_xlfn.NORM.S.INV(RAND())</f>
        <v>1.077840065633251E-2</v>
      </c>
      <c r="Z880" s="23">
        <f ca="1">SQRT(Inputs!$B$38)*D880+SQRT(1-Inputs!$B$38)*_xlfn.NORM.S.INV(RAND())</f>
        <v>-2.3873829590287887E-2</v>
      </c>
      <c r="AA880" s="23">
        <f ca="1">SQRT(Inputs!$B$38)*E880+SQRT(1-Inputs!$B$38)*_xlfn.NORM.S.INV(RAND())</f>
        <v>1.6578022058194535</v>
      </c>
      <c r="AB880" s="23">
        <f ca="1">SQRT(Inputs!$B$38)*F880+SQRT(1-Inputs!$B$38)*_xlfn.NORM.S.INV(RAND())</f>
        <v>-0.38740023895286602</v>
      </c>
      <c r="AC880" s="23">
        <f ca="1">SQRT(Inputs!$B$38)*G880+SQRT(1-Inputs!$B$38)*_xlfn.NORM.S.INV(RAND())</f>
        <v>0.41454915966424155</v>
      </c>
      <c r="AD880" s="23">
        <f ca="1">SQRT(Inputs!$B$38)*H880+SQRT(1-Inputs!$B$38)*_xlfn.NORM.S.INV(RAND())</f>
        <v>0.88593865120892612</v>
      </c>
      <c r="AE880" s="23">
        <f ca="1">SQRT(Inputs!$B$38)*I880+SQRT(1-Inputs!$B$38)*_xlfn.NORM.S.INV(RAND())</f>
        <v>-0.43360026659801654</v>
      </c>
      <c r="AF880" s="23">
        <f ca="1">SQRT(Inputs!$B$38)*J880+SQRT(1-Inputs!$B$38)*_xlfn.NORM.S.INV(RAND())</f>
        <v>1.4805129747935086</v>
      </c>
      <c r="AG880" s="23">
        <f ca="1">SQRT(Inputs!$B$38)*K880+SQRT(1-Inputs!$B$38)*_xlfn.NORM.S.INV(RAND())</f>
        <v>0.93664152229227504</v>
      </c>
      <c r="AH880" s="23">
        <f ca="1">SQRT(Inputs!$B$38)*L880+SQRT(1-Inputs!$B$38)*_xlfn.NORM.S.INV(RAND())</f>
        <v>-0.46179137350004218</v>
      </c>
      <c r="AI880" s="23">
        <f ca="1">SQRT(Inputs!$B$38)*M880+SQRT(1-Inputs!$B$38)*_xlfn.NORM.S.INV(RAND())</f>
        <v>0.12802090871624983</v>
      </c>
      <c r="AJ880" s="23">
        <f ca="1">SQRT(Inputs!$B$38)*C880+SQRT(1-Inputs!$B$38)*_xlfn.NORM.S.INV(RAND())</f>
        <v>-0.55093101329521277</v>
      </c>
      <c r="AK880" s="23">
        <f ca="1">SQRT(Inputs!$B$38)*D880+SQRT(1-Inputs!$B$38)*_xlfn.NORM.S.INV(RAND())</f>
        <v>1.060895103735138</v>
      </c>
      <c r="AL880" s="23">
        <f ca="1">SQRT(Inputs!$B$38)*E880+SQRT(1-Inputs!$B$38)*_xlfn.NORM.S.INV(RAND())</f>
        <v>1.0078259886863878</v>
      </c>
      <c r="AM880" s="23">
        <f ca="1">SQRT(Inputs!$B$38)*F880+SQRT(1-Inputs!$B$38)*_xlfn.NORM.S.INV(RAND())</f>
        <v>-1.5561938451330084</v>
      </c>
      <c r="AN880" s="23">
        <f ca="1">SQRT(Inputs!$B$38)*G880+SQRT(1-Inputs!$B$38)*_xlfn.NORM.S.INV(RAND())</f>
        <v>-1.4913557511286264</v>
      </c>
      <c r="AO880" s="23">
        <f ca="1">SQRT(Inputs!$B$38)*H880+SQRT(1-Inputs!$B$38)*_xlfn.NORM.S.INV(RAND())</f>
        <v>-0.26177276504498892</v>
      </c>
      <c r="AP880" s="23">
        <f ca="1">SQRT(Inputs!$B$38)*I880+SQRT(1-Inputs!$B$38)*_xlfn.NORM.S.INV(RAND())</f>
        <v>0.9044629896558003</v>
      </c>
      <c r="AQ880" s="23">
        <f ca="1">SQRT(Inputs!$B$38)*J880+SQRT(1-Inputs!$B$38)*_xlfn.NORM.S.INV(RAND())</f>
        <v>1.3305864863749048</v>
      </c>
      <c r="AR880" s="23">
        <f ca="1">SQRT(Inputs!$B$38)*K880+SQRT(1-Inputs!$B$38)*_xlfn.NORM.S.INV(RAND())</f>
        <v>1.1075803287331936</v>
      </c>
      <c r="AS880" s="23">
        <f ca="1">SQRT(Inputs!$B$38)*L880+SQRT(1-Inputs!$B$38)*_xlfn.NORM.S.INV(RAND())</f>
        <v>0.64686801890779899</v>
      </c>
      <c r="AT880" s="23">
        <f ca="1">SQRT(Inputs!$B$38)*M880+SQRT(1-Inputs!$B$38)*_xlfn.NORM.S.INV(RAND())</f>
        <v>-2.2985487833759315</v>
      </c>
      <c r="AU880" s="15">
        <f ca="1">Inputs!$B$6*EXP($B$8-0.5*C$5^2+C$5*N880)</f>
        <v>5918.8774003747722</v>
      </c>
      <c r="AV880" s="15">
        <f t="shared" ca="1" si="474"/>
        <v>8426.8496717411836</v>
      </c>
      <c r="AW880" s="15">
        <f t="shared" ca="1" si="475"/>
        <v>11710.692552981811</v>
      </c>
      <c r="AX880" s="15">
        <f t="shared" ca="1" si="476"/>
        <v>15059.308464983817</v>
      </c>
      <c r="AY880" s="15">
        <f t="shared" ca="1" si="477"/>
        <v>17949.750866983515</v>
      </c>
      <c r="AZ880" s="15">
        <f t="shared" ca="1" si="478"/>
        <v>20978.359572303503</v>
      </c>
      <c r="BA880" s="15">
        <f t="shared" ca="1" si="479"/>
        <v>27717.065755249405</v>
      </c>
      <c r="BB880" s="15">
        <f t="shared" ca="1" si="480"/>
        <v>32627.161089533358</v>
      </c>
      <c r="BC880" s="15">
        <f t="shared" ca="1" si="481"/>
        <v>42024.650543651405</v>
      </c>
      <c r="BD880" s="15">
        <f t="shared" ca="1" si="482"/>
        <v>52539.630165033275</v>
      </c>
      <c r="BE880" s="15">
        <f t="shared" ca="1" si="483"/>
        <v>58004.566496914456</v>
      </c>
      <c r="BF880" s="15">
        <f ca="1">Inputs!$B$13*EXP($B$9-0.5*C$6^2+C$6*Y880)</f>
        <v>13860.6064084646</v>
      </c>
      <c r="BG880" s="15">
        <f t="shared" ca="1" si="484"/>
        <v>16819.798120141641</v>
      </c>
      <c r="BH880" s="15">
        <f t="shared" ca="1" si="485"/>
        <v>27054.510640674205</v>
      </c>
      <c r="BI880" s="15">
        <f t="shared" ca="1" si="486"/>
        <v>31201.693460338203</v>
      </c>
      <c r="BJ880" s="15">
        <f t="shared" ca="1" si="487"/>
        <v>40606.635323072369</v>
      </c>
      <c r="BK880" s="15">
        <f t="shared" ca="1" si="488"/>
        <v>56225.549619564896</v>
      </c>
      <c r="BL880" s="15">
        <f t="shared" ca="1" si="489"/>
        <v>65292.42203534126</v>
      </c>
      <c r="BM880" s="15">
        <f t="shared" ca="1" si="490"/>
        <v>96464.296356233914</v>
      </c>
      <c r="BN880" s="15">
        <f t="shared" ca="1" si="491"/>
        <v>132731.53530568644</v>
      </c>
      <c r="BO880" s="15">
        <f t="shared" ca="1" si="492"/>
        <v>154777.18941846161</v>
      </c>
      <c r="BP880" s="15">
        <f t="shared" ca="1" si="493"/>
        <v>193284.95242723887</v>
      </c>
      <c r="BQ880" s="15">
        <f ca="1">Inputs!$B$20*EXP($B$10-0.5*C$7^2+C$7*AJ880)</f>
        <v>3528.1290414420678</v>
      </c>
      <c r="BR880" s="15">
        <f t="shared" ca="1" si="494"/>
        <v>6705.0992005345252</v>
      </c>
      <c r="BS880" s="15">
        <f t="shared" ca="1" si="495"/>
        <v>12264.22100802798</v>
      </c>
      <c r="BT880" s="15">
        <f t="shared" ca="1" si="496"/>
        <v>11241.893503668776</v>
      </c>
      <c r="BU880" s="15">
        <f t="shared" ca="1" si="497"/>
        <v>10860.360318467023</v>
      </c>
      <c r="BV880" s="15">
        <f t="shared" ca="1" si="498"/>
        <v>14244.52751154042</v>
      </c>
      <c r="BW880" s="15">
        <f t="shared" ca="1" si="499"/>
        <v>24071.150619786436</v>
      </c>
      <c r="BX880" s="15">
        <f t="shared" ca="1" si="500"/>
        <v>43959.877081334511</v>
      </c>
      <c r="BY880" s="15">
        <f t="shared" ca="1" si="501"/>
        <v>76133.799161880481</v>
      </c>
      <c r="BZ880" s="15">
        <f t="shared" ca="1" si="502"/>
        <v>120315.94293894968</v>
      </c>
      <c r="CA880" s="15">
        <f t="shared" ca="1" si="503"/>
        <v>112335.3362973114</v>
      </c>
      <c r="CB880" s="15">
        <f ca="1">(AU880*DCF!C$10-DCF!C$5*MAX(AU880*DCF!C$10,0)-MAX(AU880-Inputs!$B$6,0)/Inputs!$B$10)*DCF!C$6</f>
        <v>1036.2533042800699</v>
      </c>
      <c r="CC880" s="15">
        <f ca="1">(AV880*DCF!D$10-DCF!D$5*MAX(AV880*DCF!D$10,0)-MAX(AV880-AU880,0)/Inputs!$B$10)*DCF!D$6</f>
        <v>1442.4841173788873</v>
      </c>
      <c r="CD880" s="15">
        <f ca="1">(AW880*DCF!E$10-DCF!E$5*MAX(AW880*DCF!E$10,0)-MAX(AW880-AV880,0)/Inputs!$B$10)*DCF!E$6</f>
        <v>1964.1550856502186</v>
      </c>
      <c r="CE880" s="15">
        <f ca="1">(AX880*DCF!F$10-DCF!F$5*MAX(AX880*DCF!F$10,0)-MAX(AX880-AW880,0)/Inputs!$B$10)*DCF!F$6</f>
        <v>2590.6590887762936</v>
      </c>
      <c r="CF880" s="15">
        <f ca="1">(AY880*DCF!G$10-DCF!G$5*MAX(AY880*DCF!G$10,0)-MAX(AY880-AX880,0)/Inputs!$B$10)*DCF!G$6</f>
        <v>3142.7709684407359</v>
      </c>
      <c r="CG880" s="15">
        <f ca="1">(AZ880*DCF!H$10-DCF!H$5*MAX(AZ880*DCF!H$10,0)-MAX(AZ880-AY880,0)/Inputs!$B$10)*DCF!H$6</f>
        <v>3535.1797877413196</v>
      </c>
      <c r="CH880" s="15">
        <f ca="1">(BA880*DCF!I$10-DCF!I$5*MAX(BA880*DCF!I$10,0)-MAX(BA880-AZ880,0)/Inputs!$B$10)*DCF!I$6</f>
        <v>3957.5128749189412</v>
      </c>
      <c r="CI880" s="15">
        <f ca="1">(BB880*DCF!J$10-DCF!J$5*MAX(BB880*DCF!J$10,0)-MAX(BB880-BA880,0)/Inputs!$B$10)*DCF!J$6</f>
        <v>4854.8525125260876</v>
      </c>
      <c r="CJ880" s="15">
        <f ca="1">(BC880*DCF!K$10-DCF!K$5*MAX(BC880*DCF!K$10,0)-MAX(BC880-BB880,0)/Inputs!$B$10)*DCF!K$6</f>
        <v>5449.7883502545446</v>
      </c>
      <c r="CK880" s="15">
        <f ca="1">(BD880*DCF!L$10-DCF!L$5*MAX(BD880*DCF!L$10,0)-MAX(BD880-BC880,0)/Inputs!$B$10)*DCF!L$6</f>
        <v>6564.2182033700601</v>
      </c>
      <c r="CL880" s="15">
        <f ca="1">(BE880*DCF!M$10-DCF!M$5*MAX(BE880*DCF!M$10,0)-MAX(BE880-BD880,0)/Inputs!$B$10)*DCF!M$6</f>
        <v>7532.3495292967027</v>
      </c>
      <c r="CM880" s="15">
        <f ca="1">(BF880*DCF!C$28-DCF!C$5*MAX(BF880*DCF!C$28,0)-MAX(BF880-Inputs!$B$13,0)/Inputs!$B$17)*DCF!C$6</f>
        <v>3658.8944883653785</v>
      </c>
      <c r="CN880" s="15">
        <f ca="1">(BG880*DCF!D$28-DCF!D$5*MAX(BG880*DCF!D$28,0)-MAX(BG880-BF880,0)/Inputs!$B$17)*DCF!D$6</f>
        <v>4322.4872050905333</v>
      </c>
      <c r="CO880" s="15">
        <f ca="1">(BH880*DCF!E$28-DCF!E$5*MAX(BH880*DCF!E$28,0)-MAX(BH880-BG880,0)/Inputs!$B$17)*DCF!E$6</f>
        <v>5645.198198845128</v>
      </c>
      <c r="CP880" s="15">
        <f ca="1">(BI880*DCF!F$28-DCF!F$5*MAX(BI880*DCF!F$28,0)-MAX(BI880-BH880,0)/Inputs!$B$17)*DCF!F$6</f>
        <v>7715.3777114205486</v>
      </c>
      <c r="CQ880" s="15">
        <f ca="1">(BJ880*DCF!G$28-DCF!G$5*MAX(BJ880*DCF!G$28,0)-MAX(BJ880-BI880,0)/Inputs!$B$17)*DCF!G$6</f>
        <v>8953.8813043947684</v>
      </c>
      <c r="CR880" s="15">
        <f ca="1">(BK880*DCF!H$28-DCF!H$5*MAX(BK880*DCF!H$28,0)-MAX(BK880-BJ880,0)/Inputs!$B$17)*DCF!H$6</f>
        <v>11478.457782644769</v>
      </c>
      <c r="CS880" s="15">
        <f ca="1">(BL880*DCF!I$28-DCF!I$5*MAX(BL880*DCF!I$28,0)-MAX(BL880-BK880,0)/Inputs!$B$17)*DCF!I$6</f>
        <v>14052.337184254769</v>
      </c>
      <c r="CT880" s="15">
        <f ca="1">(BM880*DCF!J$28-DCF!J$5*MAX(BM880*DCF!J$28,0)-MAX(BM880-BL880,0)/Inputs!$B$17)*DCF!J$6</f>
        <v>17386.410311326639</v>
      </c>
      <c r="CU880" s="15">
        <f ca="1">(BN880*DCF!K$28-DCF!K$5*MAX(BN880*DCF!K$28,0)-MAX(BN880-BM880,0)/Inputs!$B$17)*DCF!K$6</f>
        <v>23588.42105292757</v>
      </c>
      <c r="CV880" s="15">
        <f ca="1">(BO880*DCF!L$28-DCF!L$5*MAX(BO880*DCF!L$28,0)-MAX(BO880-BN880,0)/Inputs!$B$17)*DCF!L$6</f>
        <v>28386.795518947802</v>
      </c>
      <c r="CW880" s="15">
        <f ca="1">(BP880*DCF!M$28-DCF!M$5*MAX(BP880*DCF!M$28,0)-MAX(BP880-BO880,0)/Inputs!$B$17)*DCF!M$6</f>
        <v>32341.532383376314</v>
      </c>
      <c r="CX880" s="15">
        <f ca="1">(BQ880*DCF!C$46-DCF!C$5*MAX(BQ880*DCF!C$46,0)-MAX(BQ880-Inputs!$B$20,0)/Inputs!$B$24)*DCF!C$6</f>
        <v>-965.90926658803778</v>
      </c>
      <c r="CY880" s="15">
        <f ca="1">(BR880*DCF!D$46-DCF!D$5*MAX(BR880*DCF!D$46,0)-MAX(BR880-BQ880,0)/Inputs!$B$24)*DCF!D$6</f>
        <v>-2499.9908642347091</v>
      </c>
      <c r="CZ880" s="15">
        <f ca="1">(BS880*DCF!E$46-DCF!E$5*MAX(BS880*DCF!E$46,0)-MAX(BS880-BR880,0)/Inputs!$B$24)*DCF!E$6</f>
        <v>-3641.5182641213378</v>
      </c>
      <c r="DA880" s="15">
        <f ca="1">(BT880*DCF!F$46-DCF!F$5*MAX(BT880*DCF!F$46,0)-MAX(BT880-BS880,0)/Inputs!$B$24)*DCF!F$6</f>
        <v>-818.70576160982205</v>
      </c>
      <c r="DB880" s="15">
        <f ca="1">(BU880*DCF!G$46-DCF!G$5*MAX(BU880*DCF!G$46,0)-MAX(BU880-BT880,0)/Inputs!$B$24)*DCF!G$6</f>
        <v>-365.32106366125697</v>
      </c>
      <c r="DC880" s="15">
        <f ca="1">(BV880*DCF!H$46-DCF!H$5*MAX(BV880*DCF!H$46,0)-MAX(BV880-BU880,0)/Inputs!$B$24)*DCF!H$6</f>
        <v>-1051.6092201111455</v>
      </c>
      <c r="DD880" s="15">
        <f ca="1">(BW880*DCF!I$46-DCF!I$5*MAX(BW880*DCF!I$46,0)-MAX(BW880-BV880,0)/Inputs!$B$24)*DCF!I$6</f>
        <v>-2264.9107932434245</v>
      </c>
      <c r="DE880" s="15">
        <f ca="1">(BX880*DCF!J$46-DCF!J$5*MAX(BX880*DCF!J$46,0)-MAX(BX880-BW880,0)/Inputs!$B$24)*DCF!J$6</f>
        <v>-3430.1700775915633</v>
      </c>
      <c r="DF880" s="15">
        <f ca="1">(BY880*DCF!K$46-DCF!K$5*MAX(BY880*DCF!K$46,0)-MAX(BY880-BX880,0)/Inputs!$B$24)*DCF!K$6</f>
        <v>-3532.7373985245722</v>
      </c>
      <c r="DG880" s="15">
        <f ca="1">(BZ880*DCF!L$46-DCF!L$5*MAX(BZ880*DCF!L$46,0)-MAX(BZ880-BY880,0)/Inputs!$B$24)*DCF!L$6</f>
        <v>-1681.6809282629881</v>
      </c>
      <c r="DH880" s="15">
        <f ca="1">(CA880*DCF!M$46-DCF!M$5*MAX(CA880*DCF!M$46,0)-MAX(CA880-BZ880,0)/Inputs!$B$24)*DCF!M$6</f>
        <v>8806.6493900100104</v>
      </c>
      <c r="DI880" s="15">
        <f ca="1">SUM(CB880:CL880)+BE880*DCF!M$10*(1+Inputs!$B$30)*(1-Inputs!$B$33)*(1-Inputs!$B$30/Inputs!$B$31)/(Inputs!$B$29-Inputs!$B$30)*DCF!M$6</f>
        <v>203497.69941453193</v>
      </c>
      <c r="DJ880" s="15">
        <f ca="1">SUM(CM880:CW880)+BP880*DCF!M$28*(1+Inputs!$B$30)*(1-Inputs!$B$33)*(1-Inputs!$B$30/Inputs!$B$31)/(Inputs!$B$29-Inputs!$B$30)*DCF!M$6</f>
        <v>874749.23118679354</v>
      </c>
      <c r="DK880" s="15">
        <f ca="1">SUM(CX880:DH880)+CA880*DCF!M$46*(1+Inputs!$B$30)*(1-Inputs!$B$33)*(1-Inputs!$B$30/Inputs!$B$31)/(Inputs!$B$29-Inputs!$B$30)*DCF!M$6</f>
        <v>162237.83263898114</v>
      </c>
      <c r="DM880" s="15">
        <f ca="1">DI880+DJ880+DK880+Inputs!$B$34+Inputs!$B$36-Inputs!$B$35</f>
        <v>1317335.7632403064</v>
      </c>
    </row>
    <row r="881" spans="1:117" x14ac:dyDescent="0.75">
      <c r="A881" s="11">
        <v>868</v>
      </c>
      <c r="C881" s="23">
        <f t="shared" ca="1" si="506"/>
        <v>-8.013294370509022E-2</v>
      </c>
      <c r="D881" s="23">
        <f t="shared" ca="1" si="506"/>
        <v>0.17694258743748009</v>
      </c>
      <c r="E881" s="23">
        <f t="shared" ca="1" si="506"/>
        <v>-0.30588324147446189</v>
      </c>
      <c r="F881" s="23">
        <f t="shared" ca="1" si="506"/>
        <v>-0.27003632501377273</v>
      </c>
      <c r="G881" s="23">
        <f t="shared" ca="1" si="506"/>
        <v>1.7575994431203252</v>
      </c>
      <c r="H881" s="23">
        <f t="shared" ca="1" si="506"/>
        <v>0.13868055286527101</v>
      </c>
      <c r="I881" s="23">
        <f t="shared" ca="1" si="506"/>
        <v>-1.077432678575825</v>
      </c>
      <c r="J881" s="23">
        <f t="shared" ca="1" si="506"/>
        <v>8.359993924380632E-2</v>
      </c>
      <c r="K881" s="23">
        <f t="shared" ca="1" si="506"/>
        <v>1.4460075303292184</v>
      </c>
      <c r="L881" s="23">
        <f t="shared" ca="1" si="506"/>
        <v>1.5868274898569512</v>
      </c>
      <c r="M881" s="23">
        <f t="shared" ca="1" si="506"/>
        <v>-4.9068384357102708E-2</v>
      </c>
      <c r="N881" s="23">
        <f ca="1">SQRT(Inputs!$B$38)*C881+SQRT(1-Inputs!$B$38)*_xlfn.NORM.S.INV(RAND())</f>
        <v>0.29614532156692308</v>
      </c>
      <c r="O881" s="23">
        <f ca="1">SQRT(Inputs!$B$38)*D881+SQRT(1-Inputs!$B$38)*_xlfn.NORM.S.INV(RAND())</f>
        <v>-0.93318774494937595</v>
      </c>
      <c r="P881" s="23">
        <f ca="1">SQRT(Inputs!$B$38)*E881+SQRT(1-Inputs!$B$38)*_xlfn.NORM.S.INV(RAND())</f>
        <v>0.8286746266705618</v>
      </c>
      <c r="Q881" s="23">
        <f ca="1">SQRT(Inputs!$B$38)*F881+SQRT(1-Inputs!$B$38)*_xlfn.NORM.S.INV(RAND())</f>
        <v>-0.69417617527268194</v>
      </c>
      <c r="R881" s="23">
        <f ca="1">SQRT(Inputs!$B$38)*G881+SQRT(1-Inputs!$B$38)*_xlfn.NORM.S.INV(RAND())</f>
        <v>0.10588953841591275</v>
      </c>
      <c r="S881" s="23">
        <f ca="1">SQRT(Inputs!$B$38)*H881+SQRT(1-Inputs!$B$38)*_xlfn.NORM.S.INV(RAND())</f>
        <v>1.0074919463559711</v>
      </c>
      <c r="T881" s="23">
        <f ca="1">SQRT(Inputs!$B$38)*I881+SQRT(1-Inputs!$B$38)*_xlfn.NORM.S.INV(RAND())</f>
        <v>0.71419973749564114</v>
      </c>
      <c r="U881" s="23">
        <f ca="1">SQRT(Inputs!$B$38)*J881+SQRT(1-Inputs!$B$38)*_xlfn.NORM.S.INV(RAND())</f>
        <v>0.84465862521225021</v>
      </c>
      <c r="V881" s="23">
        <f ca="1">SQRT(Inputs!$B$38)*K881+SQRT(1-Inputs!$B$38)*_xlfn.NORM.S.INV(RAND())</f>
        <v>0.94187387448548066</v>
      </c>
      <c r="W881" s="23">
        <f ca="1">SQRT(Inputs!$B$38)*L881+SQRT(1-Inputs!$B$38)*_xlfn.NORM.S.INV(RAND())</f>
        <v>0.15685863990399829</v>
      </c>
      <c r="X881" s="23">
        <f ca="1">SQRT(Inputs!$B$38)*M881+SQRT(1-Inputs!$B$38)*_xlfn.NORM.S.INV(RAND())</f>
        <v>-0.46033955573922392</v>
      </c>
      <c r="Y881" s="23">
        <f ca="1">SQRT(Inputs!$B$38)*C881+SQRT(1-Inputs!$B$38)*_xlfn.NORM.S.INV(RAND())</f>
        <v>-0.78009978908202782</v>
      </c>
      <c r="Z881" s="23">
        <f ca="1">SQRT(Inputs!$B$38)*D881+SQRT(1-Inputs!$B$38)*_xlfn.NORM.S.INV(RAND())</f>
        <v>-0.1222615025711386</v>
      </c>
      <c r="AA881" s="23">
        <f ca="1">SQRT(Inputs!$B$38)*E881+SQRT(1-Inputs!$B$38)*_xlfn.NORM.S.INV(RAND())</f>
        <v>0.81317292275334752</v>
      </c>
      <c r="AB881" s="23">
        <f ca="1">SQRT(Inputs!$B$38)*F881+SQRT(1-Inputs!$B$38)*_xlfn.NORM.S.INV(RAND())</f>
        <v>9.6900591449017859E-3</v>
      </c>
      <c r="AC881" s="23">
        <f ca="1">SQRT(Inputs!$B$38)*G881+SQRT(1-Inputs!$B$38)*_xlfn.NORM.S.INV(RAND())</f>
        <v>1.7272903040616474</v>
      </c>
      <c r="AD881" s="23">
        <f ca="1">SQRT(Inputs!$B$38)*H881+SQRT(1-Inputs!$B$38)*_xlfn.NORM.S.INV(RAND())</f>
        <v>0.63858772026335819</v>
      </c>
      <c r="AE881" s="23">
        <f ca="1">SQRT(Inputs!$B$38)*I881+SQRT(1-Inputs!$B$38)*_xlfn.NORM.S.INV(RAND())</f>
        <v>-0.74057784754418354</v>
      </c>
      <c r="AF881" s="23">
        <f ca="1">SQRT(Inputs!$B$38)*J881+SQRT(1-Inputs!$B$38)*_xlfn.NORM.S.INV(RAND())</f>
        <v>0.84180585257567153</v>
      </c>
      <c r="AG881" s="23">
        <f ca="1">SQRT(Inputs!$B$38)*K881+SQRT(1-Inputs!$B$38)*_xlfn.NORM.S.INV(RAND())</f>
        <v>0.66857440876448115</v>
      </c>
      <c r="AH881" s="23">
        <f ca="1">SQRT(Inputs!$B$38)*L881+SQRT(1-Inputs!$B$38)*_xlfn.NORM.S.INV(RAND())</f>
        <v>1.2256262731128706</v>
      </c>
      <c r="AI881" s="23">
        <f ca="1">SQRT(Inputs!$B$38)*M881+SQRT(1-Inputs!$B$38)*_xlfn.NORM.S.INV(RAND())</f>
        <v>-0.31106835110330211</v>
      </c>
      <c r="AJ881" s="23">
        <f ca="1">SQRT(Inputs!$B$38)*C881+SQRT(1-Inputs!$B$38)*_xlfn.NORM.S.INV(RAND())</f>
        <v>0.95089271424041566</v>
      </c>
      <c r="AK881" s="23">
        <f ca="1">SQRT(Inputs!$B$38)*D881+SQRT(1-Inputs!$B$38)*_xlfn.NORM.S.INV(RAND())</f>
        <v>-0.43209436168115994</v>
      </c>
      <c r="AL881" s="23">
        <f ca="1">SQRT(Inputs!$B$38)*E881+SQRT(1-Inputs!$B$38)*_xlfn.NORM.S.INV(RAND())</f>
        <v>2.0356399567974872</v>
      </c>
      <c r="AM881" s="23">
        <f ca="1">SQRT(Inputs!$B$38)*F881+SQRT(1-Inputs!$B$38)*_xlfn.NORM.S.INV(RAND())</f>
        <v>-1.0533563840894267E-2</v>
      </c>
      <c r="AN881" s="23">
        <f ca="1">SQRT(Inputs!$B$38)*G881+SQRT(1-Inputs!$B$38)*_xlfn.NORM.S.INV(RAND())</f>
        <v>0.38971422715160386</v>
      </c>
      <c r="AO881" s="23">
        <f ca="1">SQRT(Inputs!$B$38)*H881+SQRT(1-Inputs!$B$38)*_xlfn.NORM.S.INV(RAND())</f>
        <v>-0.76310668680426874</v>
      </c>
      <c r="AP881" s="23">
        <f ca="1">SQRT(Inputs!$B$38)*I881+SQRT(1-Inputs!$B$38)*_xlfn.NORM.S.INV(RAND())</f>
        <v>0.59438120587212906</v>
      </c>
      <c r="AQ881" s="23">
        <f ca="1">SQRT(Inputs!$B$38)*J881+SQRT(1-Inputs!$B$38)*_xlfn.NORM.S.INV(RAND())</f>
        <v>-0.45518058449722337</v>
      </c>
      <c r="AR881" s="23">
        <f ca="1">SQRT(Inputs!$B$38)*K881+SQRT(1-Inputs!$B$38)*_xlfn.NORM.S.INV(RAND())</f>
        <v>2.0810058509839866</v>
      </c>
      <c r="AS881" s="23">
        <f ca="1">SQRT(Inputs!$B$38)*L881+SQRT(1-Inputs!$B$38)*_xlfn.NORM.S.INV(RAND())</f>
        <v>0.24930919535719709</v>
      </c>
      <c r="AT881" s="23">
        <f ca="1">SQRT(Inputs!$B$38)*M881+SQRT(1-Inputs!$B$38)*_xlfn.NORM.S.INV(RAND())</f>
        <v>-2.1296231230127791</v>
      </c>
      <c r="AU881" s="15">
        <f ca="1">Inputs!$B$6*EXP($B$8-0.5*C$5^2+C$5*N881)</f>
        <v>5205.9129802175948</v>
      </c>
      <c r="AV881" s="15">
        <f t="shared" ca="1" si="474"/>
        <v>5524.3716266960491</v>
      </c>
      <c r="AW881" s="15">
        <f t="shared" ca="1" si="475"/>
        <v>7532.5808769218011</v>
      </c>
      <c r="AX881" s="15">
        <f t="shared" ca="1" si="476"/>
        <v>8432.5588054150066</v>
      </c>
      <c r="AY881" s="15">
        <f t="shared" ca="1" si="477"/>
        <v>10433.682327173878</v>
      </c>
      <c r="AZ881" s="15">
        <f t="shared" ca="1" si="478"/>
        <v>14257.921283269372</v>
      </c>
      <c r="BA881" s="15">
        <f t="shared" ca="1" si="479"/>
        <v>18802.236406062762</v>
      </c>
      <c r="BB881" s="15">
        <f t="shared" ca="1" si="480"/>
        <v>25052.533946933079</v>
      </c>
      <c r="BC881" s="15">
        <f t="shared" ca="1" si="481"/>
        <v>33603.392721206481</v>
      </c>
      <c r="BD881" s="15">
        <f t="shared" ca="1" si="482"/>
        <v>41775.765737707727</v>
      </c>
      <c r="BE881" s="15">
        <f t="shared" ca="1" si="483"/>
        <v>49088.893487575253</v>
      </c>
      <c r="BF881" s="15">
        <f ca="1">Inputs!$B$13*EXP($B$9-0.5*C$6^2+C$6*Y881)</f>
        <v>11849.207298947298</v>
      </c>
      <c r="BG881" s="15">
        <f t="shared" ca="1" si="484"/>
        <v>14125.956093653467</v>
      </c>
      <c r="BH881" s="15">
        <f t="shared" ca="1" si="485"/>
        <v>19751.373639332636</v>
      </c>
      <c r="BI881" s="15">
        <f t="shared" ca="1" si="486"/>
        <v>24214.741445211323</v>
      </c>
      <c r="BJ881" s="15">
        <f t="shared" ca="1" si="487"/>
        <v>38078.373037163066</v>
      </c>
      <c r="BK881" s="15">
        <f t="shared" ca="1" si="488"/>
        <v>50978.863166719733</v>
      </c>
      <c r="BL881" s="15">
        <f t="shared" ca="1" si="489"/>
        <v>56890.824992995491</v>
      </c>
      <c r="BM881" s="15">
        <f t="shared" ca="1" si="490"/>
        <v>77640.252583122172</v>
      </c>
      <c r="BN881" s="15">
        <f t="shared" ca="1" si="491"/>
        <v>103453.01615756535</v>
      </c>
      <c r="BO881" s="15">
        <f t="shared" ca="1" si="492"/>
        <v>146778.02624010397</v>
      </c>
      <c r="BP881" s="15">
        <f t="shared" ca="1" si="493"/>
        <v>174400.28386439936</v>
      </c>
      <c r="BQ881" s="15">
        <f ca="1">Inputs!$B$20*EXP($B$10-0.5*C$7^2+C$7*AJ881)</f>
        <v>6010.0831927401823</v>
      </c>
      <c r="BR881" s="15">
        <f t="shared" ca="1" si="494"/>
        <v>7109.2416394815091</v>
      </c>
      <c r="BS881" s="15">
        <f t="shared" ca="1" si="495"/>
        <v>17468.593111839888</v>
      </c>
      <c r="BT881" s="15">
        <f t="shared" ca="1" si="496"/>
        <v>24018.929385774132</v>
      </c>
      <c r="BU881" s="15">
        <f t="shared" ca="1" si="497"/>
        <v>36579.087038673511</v>
      </c>
      <c r="BV881" s="15">
        <f t="shared" ca="1" si="498"/>
        <v>42853.194105114795</v>
      </c>
      <c r="BW881" s="15">
        <f t="shared" ca="1" si="499"/>
        <v>67815.641211077906</v>
      </c>
      <c r="BX881" s="15">
        <f t="shared" ca="1" si="500"/>
        <v>86578.892068794623</v>
      </c>
      <c r="BY881" s="15">
        <f t="shared" ca="1" si="501"/>
        <v>180640.95499179084</v>
      </c>
      <c r="BZ881" s="15">
        <f t="shared" ca="1" si="502"/>
        <v>265351.52664810675</v>
      </c>
      <c r="CA881" s="15">
        <f t="shared" ca="1" si="503"/>
        <v>255300.43220619531</v>
      </c>
      <c r="CB881" s="15">
        <f ca="1">(AU881*DCF!C$10-DCF!C$5*MAX(AU881*DCF!C$10,0)-MAX(AU881-Inputs!$B$6,0)/Inputs!$B$10)*DCF!C$6</f>
        <v>1041.3368676751554</v>
      </c>
      <c r="CC881" s="15">
        <f ca="1">(AV881*DCF!D$10-DCF!D$5*MAX(AV881*DCF!D$10,0)-MAX(AV881-AU881,0)/Inputs!$B$10)*DCF!D$6</f>
        <v>1268.8803513290004</v>
      </c>
      <c r="CD881" s="15">
        <f ca="1">(AW881*DCF!E$10-DCF!E$5*MAX(AW881*DCF!E$10,0)-MAX(AW881-AV881,0)/Inputs!$B$10)*DCF!E$6</f>
        <v>1286.8211294211126</v>
      </c>
      <c r="CE881" s="15">
        <f ca="1">(AX881*DCF!F$10-DCF!F$5*MAX(AX881*DCF!F$10,0)-MAX(AX881-AW881,0)/Inputs!$B$10)*DCF!F$6</f>
        <v>1653.5510545448365</v>
      </c>
      <c r="CF881" s="15">
        <f ca="1">(AY881*DCF!G$10-DCF!G$5*MAX(AY881*DCF!G$10,0)-MAX(AY881-AX881,0)/Inputs!$B$10)*DCF!G$6</f>
        <v>1765.1038027517366</v>
      </c>
      <c r="CG881" s="15">
        <f ca="1">(AZ881*DCF!H$10-DCF!H$5*MAX(AZ881*DCF!H$10,0)-MAX(AZ881-AY881,0)/Inputs!$B$10)*DCF!H$6</f>
        <v>2089.1234588928614</v>
      </c>
      <c r="CH881" s="15">
        <f ca="1">(BA881*DCF!I$10-DCF!I$5*MAX(BA881*DCF!I$10,0)-MAX(BA881-AZ881,0)/Inputs!$B$10)*DCF!I$6</f>
        <v>2689.0557851659587</v>
      </c>
      <c r="CI881" s="15">
        <f ca="1">(BB881*DCF!J$10-DCF!J$5*MAX(BB881*DCF!J$10,0)-MAX(BB881-BA881,0)/Inputs!$B$10)*DCF!J$6</f>
        <v>3351.9433596155163</v>
      </c>
      <c r="CJ881" s="15">
        <f ca="1">(BC881*DCF!K$10-DCF!K$5*MAX(BC881*DCF!K$10,0)-MAX(BC881-BB881,0)/Inputs!$B$10)*DCF!K$6</f>
        <v>4212.6164941105335</v>
      </c>
      <c r="CK881" s="15">
        <f ca="1">(BD881*DCF!L$10-DCF!L$5*MAX(BD881*DCF!L$10,0)-MAX(BD881-BC881,0)/Inputs!$B$10)*DCF!L$6</f>
        <v>5243.7597265539625</v>
      </c>
      <c r="CL881" s="15">
        <f ca="1">(BE881*DCF!M$10-DCF!M$5*MAX(BE881*DCF!M$10,0)-MAX(BE881-BD881,0)/Inputs!$B$10)*DCF!M$6</f>
        <v>6053.4465393172204</v>
      </c>
      <c r="CM881" s="15">
        <f ca="1">(BF881*DCF!C$28-DCF!C$5*MAX(BF881*DCF!C$28,0)-MAX(BF881-Inputs!$B$13,0)/Inputs!$B$17)*DCF!C$6</f>
        <v>3509.5550243907574</v>
      </c>
      <c r="CN881" s="15">
        <f ca="1">(BG881*DCF!D$28-DCF!D$5*MAX(BG881*DCF!D$28,0)-MAX(BG881-BF881,0)/Inputs!$B$17)*DCF!D$6</f>
        <v>3674.6849619685518</v>
      </c>
      <c r="CO881" s="15">
        <f ca="1">(BH881*DCF!E$28-DCF!E$5*MAX(BH881*DCF!E$28,0)-MAX(BH881-BG881,0)/Inputs!$B$17)*DCF!E$6</f>
        <v>4485.2483507710249</v>
      </c>
      <c r="CP881" s="15">
        <f ca="1">(BI881*DCF!F$28-DCF!F$5*MAX(BI881*DCF!F$28,0)-MAX(BI881-BH881,0)/Inputs!$B$17)*DCF!F$6</f>
        <v>5761.0378072304484</v>
      </c>
      <c r="CQ881" s="15">
        <f ca="1">(BJ881*DCF!G$28-DCF!G$5*MAX(BJ881*DCF!G$28,0)-MAX(BJ881-BI881,0)/Inputs!$B$17)*DCF!G$6</f>
        <v>7547.9969064668412</v>
      </c>
      <c r="CR881" s="15">
        <f ca="1">(BK881*DCF!H$28-DCF!H$5*MAX(BK881*DCF!H$28,0)-MAX(BK881-BJ881,0)/Inputs!$B$17)*DCF!H$6</f>
        <v>10603.261164497701</v>
      </c>
      <c r="CS881" s="15">
        <f ca="1">(BL881*DCF!I$28-DCF!I$5*MAX(BL881*DCF!I$28,0)-MAX(BL881-BK881,0)/Inputs!$B$17)*DCF!I$6</f>
        <v>12529.502513680101</v>
      </c>
      <c r="CT881" s="15">
        <f ca="1">(BM881*DCF!J$28-DCF!J$5*MAX(BM881*DCF!J$28,0)-MAX(BM881-BL881,0)/Inputs!$B$17)*DCF!J$6</f>
        <v>14569.017142340072</v>
      </c>
      <c r="CU881" s="15">
        <f ca="1">(BN881*DCF!K$28-DCF!K$5*MAX(BN881*DCF!K$28,0)-MAX(BN881-BM881,0)/Inputs!$B$17)*DCF!K$6</f>
        <v>18685.822702238143</v>
      </c>
      <c r="CV881" s="15">
        <f ca="1">(BO881*DCF!L$28-DCF!L$5*MAX(BO881*DCF!L$28,0)-MAX(BO881-BN881,0)/Inputs!$B$17)*DCF!L$6</f>
        <v>24382.999952446411</v>
      </c>
      <c r="CW881" s="15">
        <f ca="1">(BP881*DCF!M$28-DCF!M$5*MAX(BP881*DCF!M$28,0)-MAX(BP881-BO881,0)/Inputs!$B$17)*DCF!M$6</f>
        <v>29926.212251869641</v>
      </c>
      <c r="CX881" s="15">
        <f ca="1">(BQ881*DCF!C$46-DCF!C$5*MAX(BQ881*DCF!C$46,0)-MAX(BQ881-Inputs!$B$20,0)/Inputs!$B$24)*DCF!C$6</f>
        <v>-2685.507985732228</v>
      </c>
      <c r="CY881" s="15">
        <f ca="1">(BR881*DCF!D$46-DCF!D$5*MAX(BR881*DCF!D$46,0)-MAX(BR881-BQ881,0)/Inputs!$B$24)*DCF!D$6</f>
        <v>-1682.3835435823671</v>
      </c>
      <c r="CZ881" s="15">
        <f ca="1">(BS881*DCF!E$46-DCF!E$5*MAX(BS881*DCF!E$46,0)-MAX(BS881-BR881,0)/Inputs!$B$24)*DCF!E$6</f>
        <v>-6149.0627125460305</v>
      </c>
      <c r="DA881" s="15">
        <f ca="1">(BT881*DCF!F$46-DCF!F$5*MAX(BT881*DCF!F$46,0)-MAX(BT881-BS881,0)/Inputs!$B$24)*DCF!F$6</f>
        <v>-4134.3948063930229</v>
      </c>
      <c r="DB881" s="15">
        <f ca="1">(BU881*DCF!G$46-DCF!G$5*MAX(BU881*DCF!G$46,0)-MAX(BU881-BT881,0)/Inputs!$B$24)*DCF!G$6</f>
        <v>-5455.4370925505118</v>
      </c>
      <c r="DC881" s="15">
        <f ca="1">(BV881*DCF!H$46-DCF!H$5*MAX(BV881*DCF!H$46,0)-MAX(BV881-BU881,0)/Inputs!$B$24)*DCF!H$6</f>
        <v>-1949.6403288048325</v>
      </c>
      <c r="DD881" s="15">
        <f ca="1">(BW881*DCF!I$46-DCF!I$5*MAX(BW881*DCF!I$46,0)-MAX(BW881-BV881,0)/Inputs!$B$24)*DCF!I$6</f>
        <v>-5599.524361048012</v>
      </c>
      <c r="DE881" s="15">
        <f ca="1">(BX881*DCF!J$46-DCF!J$5*MAX(BX881*DCF!J$46,0)-MAX(BX881-BW881,0)/Inputs!$B$24)*DCF!J$6</f>
        <v>-1343.9625466848995</v>
      </c>
      <c r="DF881" s="15">
        <f ca="1">(BY881*DCF!K$46-DCF!K$5*MAX(BY881*DCF!K$46,0)-MAX(BY881-BX881,0)/Inputs!$B$24)*DCF!K$6</f>
        <v>-12723.886094172552</v>
      </c>
      <c r="DG881" s="15">
        <f ca="1">(BZ881*DCF!L$46-DCF!L$5*MAX(BZ881*DCF!L$46,0)-MAX(BZ881-BY881,0)/Inputs!$B$24)*DCF!L$6</f>
        <v>-827.75914479854509</v>
      </c>
      <c r="DH881" s="15">
        <f ca="1">(CA881*DCF!M$46-DCF!M$5*MAX(CA881*DCF!M$46,0)-MAX(CA881-BZ881,0)/Inputs!$B$24)*DCF!M$6</f>
        <v>20014.551695536189</v>
      </c>
      <c r="DI881" s="15">
        <f ca="1">SUM(CB881:CL881)+BE881*DCF!M$10*(1+Inputs!$B$30)*(1-Inputs!$B$33)*(1-Inputs!$B$30/Inputs!$B$31)/(Inputs!$B$29-Inputs!$B$30)*DCF!M$6</f>
        <v>167270.67827871474</v>
      </c>
      <c r="DJ881" s="15">
        <f ca="1">SUM(CM881:CW881)+BP881*DCF!M$28*(1+Inputs!$B$30)*(1-Inputs!$B$33)*(1-Inputs!$B$30/Inputs!$B$31)/(Inputs!$B$29-Inputs!$B$30)*DCF!M$6</f>
        <v>782819.73371073697</v>
      </c>
      <c r="DK881" s="15">
        <f ca="1">SUM(CX881:DH881)+CA881*DCF!M$46*(1+Inputs!$B$30)*(1-Inputs!$B$33)*(1-Inputs!$B$30/Inputs!$B$31)/(Inputs!$B$29-Inputs!$B$30)*DCF!M$6</f>
        <v>372187.70353953296</v>
      </c>
      <c r="DM881" s="15">
        <f ca="1">DI881+DJ881+DK881+Inputs!$B$34+Inputs!$B$36-Inputs!$B$35</f>
        <v>1399129.1155289847</v>
      </c>
    </row>
    <row r="882" spans="1:117" x14ac:dyDescent="0.75">
      <c r="A882" s="11">
        <v>869</v>
      </c>
      <c r="C882" s="23">
        <f t="shared" ca="1" si="506"/>
        <v>0.31491981229393295</v>
      </c>
      <c r="D882" s="23">
        <f t="shared" ca="1" si="506"/>
        <v>-0.26338241701646498</v>
      </c>
      <c r="E882" s="23">
        <f t="shared" ca="1" si="506"/>
        <v>-0.69980767816288392</v>
      </c>
      <c r="F882" s="23">
        <f t="shared" ca="1" si="506"/>
        <v>-0.52296921160008747</v>
      </c>
      <c r="G882" s="23">
        <f t="shared" ca="1" si="506"/>
        <v>-0.72465659790952186</v>
      </c>
      <c r="H882" s="23">
        <f t="shared" ca="1" si="506"/>
        <v>-0.89510854175594667</v>
      </c>
      <c r="I882" s="23">
        <f t="shared" ca="1" si="506"/>
        <v>-1.5979479542684771</v>
      </c>
      <c r="J882" s="23">
        <f t="shared" ca="1" si="506"/>
        <v>-0.2368533127847979</v>
      </c>
      <c r="K882" s="23">
        <f t="shared" ca="1" si="506"/>
        <v>-0.13301191947339702</v>
      </c>
      <c r="L882" s="23">
        <f t="shared" ca="1" si="506"/>
        <v>-0.29329787091322923</v>
      </c>
      <c r="M882" s="23">
        <f t="shared" ca="1" si="506"/>
        <v>0.43818731559941032</v>
      </c>
      <c r="N882" s="23">
        <f ca="1">SQRT(Inputs!$B$38)*C882+SQRT(1-Inputs!$B$38)*_xlfn.NORM.S.INV(RAND())</f>
        <v>-1.5095227685511761</v>
      </c>
      <c r="O882" s="23">
        <f ca="1">SQRT(Inputs!$B$38)*D882+SQRT(1-Inputs!$B$38)*_xlfn.NORM.S.INV(RAND())</f>
        <v>-0.8512709638432745</v>
      </c>
      <c r="P882" s="23">
        <f ca="1">SQRT(Inputs!$B$38)*E882+SQRT(1-Inputs!$B$38)*_xlfn.NORM.S.INV(RAND())</f>
        <v>-0.65184483486820743</v>
      </c>
      <c r="Q882" s="23">
        <f ca="1">SQRT(Inputs!$B$38)*F882+SQRT(1-Inputs!$B$38)*_xlfn.NORM.S.INV(RAND())</f>
        <v>0.25094305417951041</v>
      </c>
      <c r="R882" s="23">
        <f ca="1">SQRT(Inputs!$B$38)*G882+SQRT(1-Inputs!$B$38)*_xlfn.NORM.S.INV(RAND())</f>
        <v>0.67797282226679578</v>
      </c>
      <c r="S882" s="23">
        <f ca="1">SQRT(Inputs!$B$38)*H882+SQRT(1-Inputs!$B$38)*_xlfn.NORM.S.INV(RAND())</f>
        <v>-0.45165713115329065</v>
      </c>
      <c r="T882" s="23">
        <f ca="1">SQRT(Inputs!$B$38)*I882+SQRT(1-Inputs!$B$38)*_xlfn.NORM.S.INV(RAND())</f>
        <v>-1.521309393102761</v>
      </c>
      <c r="U882" s="23">
        <f ca="1">SQRT(Inputs!$B$38)*J882+SQRT(1-Inputs!$B$38)*_xlfn.NORM.S.INV(RAND())</f>
        <v>-1.5811831599796069</v>
      </c>
      <c r="V882" s="23">
        <f ca="1">SQRT(Inputs!$B$38)*K882+SQRT(1-Inputs!$B$38)*_xlfn.NORM.S.INV(RAND())</f>
        <v>-0.26368811090136579</v>
      </c>
      <c r="W882" s="23">
        <f ca="1">SQRT(Inputs!$B$38)*L882+SQRT(1-Inputs!$B$38)*_xlfn.NORM.S.INV(RAND())</f>
        <v>0.88338604709492963</v>
      </c>
      <c r="X882" s="23">
        <f ca="1">SQRT(Inputs!$B$38)*M882+SQRT(1-Inputs!$B$38)*_xlfn.NORM.S.INV(RAND())</f>
        <v>-0.52930592956518496</v>
      </c>
      <c r="Y882" s="23">
        <f ca="1">SQRT(Inputs!$B$38)*C882+SQRT(1-Inputs!$B$38)*_xlfn.NORM.S.INV(RAND())</f>
        <v>-1.2033531432715625</v>
      </c>
      <c r="Z882" s="23">
        <f ca="1">SQRT(Inputs!$B$38)*D882+SQRT(1-Inputs!$B$38)*_xlfn.NORM.S.INV(RAND())</f>
        <v>-0.57166868919644453</v>
      </c>
      <c r="AA882" s="23">
        <f ca="1">SQRT(Inputs!$B$38)*E882+SQRT(1-Inputs!$B$38)*_xlfn.NORM.S.INV(RAND())</f>
        <v>0.57097050366518221</v>
      </c>
      <c r="AB882" s="23">
        <f ca="1">SQRT(Inputs!$B$38)*F882+SQRT(1-Inputs!$B$38)*_xlfn.NORM.S.INV(RAND())</f>
        <v>-0.83780475260859699</v>
      </c>
      <c r="AC882" s="23">
        <f ca="1">SQRT(Inputs!$B$38)*G882+SQRT(1-Inputs!$B$38)*_xlfn.NORM.S.INV(RAND())</f>
        <v>-0.97166487304689286</v>
      </c>
      <c r="AD882" s="23">
        <f ca="1">SQRT(Inputs!$B$38)*H882+SQRT(1-Inputs!$B$38)*_xlfn.NORM.S.INV(RAND())</f>
        <v>0.23146226409463572</v>
      </c>
      <c r="AE882" s="23">
        <f ca="1">SQRT(Inputs!$B$38)*I882+SQRT(1-Inputs!$B$38)*_xlfn.NORM.S.INV(RAND())</f>
        <v>-1.4316670193164027</v>
      </c>
      <c r="AF882" s="23">
        <f ca="1">SQRT(Inputs!$B$38)*J882+SQRT(1-Inputs!$B$38)*_xlfn.NORM.S.INV(RAND())</f>
        <v>-3.602536350161023E-2</v>
      </c>
      <c r="AG882" s="23">
        <f ca="1">SQRT(Inputs!$B$38)*K882+SQRT(1-Inputs!$B$38)*_xlfn.NORM.S.INV(RAND())</f>
        <v>0.8228707841242201</v>
      </c>
      <c r="AH882" s="23">
        <f ca="1">SQRT(Inputs!$B$38)*L882+SQRT(1-Inputs!$B$38)*_xlfn.NORM.S.INV(RAND())</f>
        <v>0.55179246484828914</v>
      </c>
      <c r="AI882" s="23">
        <f ca="1">SQRT(Inputs!$B$38)*M882+SQRT(1-Inputs!$B$38)*_xlfn.NORM.S.INV(RAND())</f>
        <v>0.26238313477213721</v>
      </c>
      <c r="AJ882" s="23">
        <f ca="1">SQRT(Inputs!$B$38)*C882+SQRT(1-Inputs!$B$38)*_xlfn.NORM.S.INV(RAND())</f>
        <v>-8.8677552907101775E-2</v>
      </c>
      <c r="AK882" s="23">
        <f ca="1">SQRT(Inputs!$B$38)*D882+SQRT(1-Inputs!$B$38)*_xlfn.NORM.S.INV(RAND())</f>
        <v>-1.370244263534159</v>
      </c>
      <c r="AL882" s="23">
        <f ca="1">SQRT(Inputs!$B$38)*E882+SQRT(1-Inputs!$B$38)*_xlfn.NORM.S.INV(RAND())</f>
        <v>-0.86258843184024891</v>
      </c>
      <c r="AM882" s="23">
        <f ca="1">SQRT(Inputs!$B$38)*F882+SQRT(1-Inputs!$B$38)*_xlfn.NORM.S.INV(RAND())</f>
        <v>-1.8119091972402468</v>
      </c>
      <c r="AN882" s="23">
        <f ca="1">SQRT(Inputs!$B$38)*G882+SQRT(1-Inputs!$B$38)*_xlfn.NORM.S.INV(RAND())</f>
        <v>-1.4509162163396783</v>
      </c>
      <c r="AO882" s="23">
        <f ca="1">SQRT(Inputs!$B$38)*H882+SQRT(1-Inputs!$B$38)*_xlfn.NORM.S.INV(RAND())</f>
        <v>-0.54193979605065468</v>
      </c>
      <c r="AP882" s="23">
        <f ca="1">SQRT(Inputs!$B$38)*I882+SQRT(1-Inputs!$B$38)*_xlfn.NORM.S.INV(RAND())</f>
        <v>-0.4754624422443462</v>
      </c>
      <c r="AQ882" s="23">
        <f ca="1">SQRT(Inputs!$B$38)*J882+SQRT(1-Inputs!$B$38)*_xlfn.NORM.S.INV(RAND())</f>
        <v>1.861372633298098</v>
      </c>
      <c r="AR882" s="23">
        <f ca="1">SQRT(Inputs!$B$38)*K882+SQRT(1-Inputs!$B$38)*_xlfn.NORM.S.INV(RAND())</f>
        <v>-0.69026755096897241</v>
      </c>
      <c r="AS882" s="23">
        <f ca="1">SQRT(Inputs!$B$38)*L882+SQRT(1-Inputs!$B$38)*_xlfn.NORM.S.INV(RAND())</f>
        <v>-0.89921281640769413</v>
      </c>
      <c r="AT882" s="23">
        <f ca="1">SQRT(Inputs!$B$38)*M882+SQRT(1-Inputs!$B$38)*_xlfn.NORM.S.INV(RAND())</f>
        <v>-0.11241845927806526</v>
      </c>
      <c r="AU882" s="15">
        <f ca="1">Inputs!$B$6*EXP($B$8-0.5*C$5^2+C$5*N882)</f>
        <v>3886.4884754769228</v>
      </c>
      <c r="AV882" s="15">
        <f t="shared" ca="1" si="474"/>
        <v>4174.2088778636153</v>
      </c>
      <c r="AW882" s="15">
        <f t="shared" ca="1" si="475"/>
        <v>4661.320994181875</v>
      </c>
      <c r="AX882" s="15">
        <f t="shared" ca="1" si="476"/>
        <v>5872.2501945478898</v>
      </c>
      <c r="AY882" s="15">
        <f t="shared" ca="1" si="477"/>
        <v>7767.8181895896932</v>
      </c>
      <c r="AZ882" s="15">
        <f t="shared" ca="1" si="478"/>
        <v>9039.3027988742251</v>
      </c>
      <c r="BA882" s="15">
        <f t="shared" ca="1" si="479"/>
        <v>9433.5975955238318</v>
      </c>
      <c r="BB882" s="15">
        <f t="shared" ca="1" si="480"/>
        <v>9857.4985820062775</v>
      </c>
      <c r="BC882" s="15">
        <f t="shared" ca="1" si="481"/>
        <v>11769.503492628386</v>
      </c>
      <c r="BD882" s="15">
        <f t="shared" ca="1" si="482"/>
        <v>15660.721725546911</v>
      </c>
      <c r="BE882" s="15">
        <f t="shared" ca="1" si="483"/>
        <v>18287.005041140867</v>
      </c>
      <c r="BF882" s="15">
        <f ca="1">Inputs!$B$13*EXP($B$9-0.5*C$6^2+C$6*Y882)</f>
        <v>10895.522999073675</v>
      </c>
      <c r="BG882" s="15">
        <f t="shared" ca="1" si="484"/>
        <v>11977.317427375814</v>
      </c>
      <c r="BH882" s="15">
        <f t="shared" ca="1" si="485"/>
        <v>16087.662302053361</v>
      </c>
      <c r="BI882" s="15">
        <f t="shared" ca="1" si="486"/>
        <v>17311.054096112315</v>
      </c>
      <c r="BJ882" s="15">
        <f t="shared" ca="1" si="487"/>
        <v>18448.587623239244</v>
      </c>
      <c r="BK882" s="15">
        <f t="shared" ca="1" si="488"/>
        <v>23367.005958513269</v>
      </c>
      <c r="BL882" s="15">
        <f t="shared" ca="1" si="489"/>
        <v>23842.951296647709</v>
      </c>
      <c r="BM882" s="15">
        <f t="shared" ca="1" si="490"/>
        <v>29177.262147893711</v>
      </c>
      <c r="BN882" s="15">
        <f t="shared" ca="1" si="491"/>
        <v>39603.262456682758</v>
      </c>
      <c r="BO882" s="15">
        <f t="shared" ca="1" si="492"/>
        <v>51955.561209683598</v>
      </c>
      <c r="BP882" s="15">
        <f t="shared" ca="1" si="493"/>
        <v>65877.071819977049</v>
      </c>
      <c r="BQ882" s="15">
        <f ca="1">Inputs!$B$20*EXP($B$10-0.5*C$7^2+C$7*AJ882)</f>
        <v>4156.6980197592893</v>
      </c>
      <c r="BR882" s="15">
        <f t="shared" ca="1" si="494"/>
        <v>3650.0480919644106</v>
      </c>
      <c r="BS882" s="15">
        <f t="shared" ca="1" si="495"/>
        <v>3901.5336966568557</v>
      </c>
      <c r="BT882" s="15">
        <f t="shared" ca="1" si="496"/>
        <v>3344.2701524477452</v>
      </c>
      <c r="BU882" s="15">
        <f t="shared" ca="1" si="497"/>
        <v>3262.5393332710028</v>
      </c>
      <c r="BV882" s="15">
        <f t="shared" ca="1" si="498"/>
        <v>4017.4119762103346</v>
      </c>
      <c r="BW882" s="15">
        <f t="shared" ca="1" si="499"/>
        <v>5069.3823871966706</v>
      </c>
      <c r="BX882" s="15">
        <f t="shared" ca="1" si="500"/>
        <v>10297.397191855629</v>
      </c>
      <c r="BY882" s="15">
        <f t="shared" ca="1" si="501"/>
        <v>12643.375370808713</v>
      </c>
      <c r="BZ882" s="15">
        <f t="shared" ca="1" si="502"/>
        <v>15037.397691029166</v>
      </c>
      <c r="CA882" s="15">
        <f t="shared" ca="1" si="503"/>
        <v>20705.196217829875</v>
      </c>
      <c r="CB882" s="15">
        <f ca="1">(AU882*DCF!C$10-DCF!C$5*MAX(AU882*DCF!C$10,0)-MAX(AU882-Inputs!$B$6,0)/Inputs!$B$10)*DCF!C$6</f>
        <v>998.08566864928503</v>
      </c>
      <c r="CC882" s="15">
        <f ca="1">(AV882*DCF!D$10-DCF!D$5*MAX(AV882*DCF!D$10,0)-MAX(AV882-AU882,0)/Inputs!$B$10)*DCF!D$6</f>
        <v>947.2820446982463</v>
      </c>
      <c r="CD882" s="15">
        <f ca="1">(AW882*DCF!E$10-DCF!E$5*MAX(AW882*DCF!E$10,0)-MAX(AW882-AV882,0)/Inputs!$B$10)*DCF!E$6</f>
        <v>966.50699484674567</v>
      </c>
      <c r="CE882" s="15">
        <f ca="1">(AX882*DCF!F$10-DCF!F$5*MAX(AX882*DCF!F$10,0)-MAX(AX882-AW882,0)/Inputs!$B$10)*DCF!F$6</f>
        <v>1029.9385148229007</v>
      </c>
      <c r="CF882" s="15">
        <f ca="1">(AY882*DCF!G$10-DCF!G$5*MAX(AY882*DCF!G$10,0)-MAX(AY882-AX882,0)/Inputs!$B$10)*DCF!G$6</f>
        <v>1236.1191561486264</v>
      </c>
      <c r="CG882" s="15">
        <f ca="1">(AZ882*DCF!H$10-DCF!H$5*MAX(AZ882*DCF!H$10,0)-MAX(AZ882-AY882,0)/Inputs!$B$10)*DCF!H$6</f>
        <v>1529.2122353759619</v>
      </c>
      <c r="CH882" s="15">
        <f ca="1">(BA882*DCF!I$10-DCF!I$5*MAX(BA882*DCF!I$10,0)-MAX(BA882-AZ882,0)/Inputs!$B$10)*DCF!I$6</f>
        <v>1658.4959805199501</v>
      </c>
      <c r="CI882" s="15">
        <f ca="1">(BB882*DCF!J$10-DCF!J$5*MAX(BB882*DCF!J$10,0)-MAX(BB882-BA882,0)/Inputs!$B$10)*DCF!J$6</f>
        <v>1627.3344200924541</v>
      </c>
      <c r="CJ882" s="15">
        <f ca="1">(BC882*DCF!K$10-DCF!K$5*MAX(BC882*DCF!K$10,0)-MAX(BC882-BB882,0)/Inputs!$B$10)*DCF!K$6</f>
        <v>1627.0494615753444</v>
      </c>
      <c r="CK882" s="15">
        <f ca="1">(BD882*DCF!L$10-DCF!L$5*MAX(BD882*DCF!L$10,0)-MAX(BD882-BC882,0)/Inputs!$B$10)*DCF!L$6</f>
        <v>1858.7371181524952</v>
      </c>
      <c r="CL882" s="15">
        <f ca="1">(BE882*DCF!M$10-DCF!M$5*MAX(BE882*DCF!M$10,0)-MAX(BE882-BD882,0)/Inputs!$B$10)*DCF!M$6</f>
        <v>2266.7953326381949</v>
      </c>
      <c r="CM882" s="15">
        <f ca="1">(BF882*DCF!C$28-DCF!C$5*MAX(BF882*DCF!C$28,0)-MAX(BF882-Inputs!$B$13,0)/Inputs!$B$17)*DCF!C$6</f>
        <v>3325.2421650828937</v>
      </c>
      <c r="CN882" s="15">
        <f ca="1">(BG882*DCF!D$28-DCF!D$5*MAX(BG882*DCF!D$28,0)-MAX(BG882-BF882,0)/Inputs!$B$17)*DCF!D$6</f>
        <v>3296.7998735164088</v>
      </c>
      <c r="CO882" s="15">
        <f ca="1">(BH882*DCF!E$28-DCF!E$5*MAX(BH882*DCF!E$28,0)-MAX(BH882-BG882,0)/Inputs!$B$17)*DCF!E$6</f>
        <v>3746.2200311937768</v>
      </c>
      <c r="CP882" s="15">
        <f ca="1">(BI882*DCF!F$28-DCF!F$5*MAX(BI882*DCF!F$28,0)-MAX(BI882-BH882,0)/Inputs!$B$17)*DCF!F$6</f>
        <v>4476.7573857083535</v>
      </c>
      <c r="CQ882" s="15">
        <f ca="1">(BJ882*DCF!G$28-DCF!G$5*MAX(BJ882*DCF!G$28,0)-MAX(BJ882-BI882,0)/Inputs!$B$17)*DCF!G$6</f>
        <v>4595.3041260767613</v>
      </c>
      <c r="CR882" s="15">
        <f ca="1">(BK882*DCF!H$28-DCF!H$5*MAX(BK882*DCF!H$28,0)-MAX(BK882-BJ882,0)/Inputs!$B$17)*DCF!H$6</f>
        <v>5014.7341943469592</v>
      </c>
      <c r="CS882" s="15">
        <f ca="1">(BL882*DCF!I$28-DCF!I$5*MAX(BL882*DCF!I$28,0)-MAX(BL882-BK882,0)/Inputs!$B$17)*DCF!I$6</f>
        <v>5538.4296635985311</v>
      </c>
      <c r="CT882" s="15">
        <f ca="1">(BM882*DCF!J$28-DCF!J$5*MAX(BM882*DCF!J$28,0)-MAX(BM882-BL882,0)/Inputs!$B$17)*DCF!J$6</f>
        <v>5801.6656071482657</v>
      </c>
      <c r="CU882" s="15">
        <f ca="1">(BN882*DCF!K$28-DCF!K$5*MAX(BN882*DCF!K$28,0)-MAX(BN882-BM882,0)/Inputs!$B$17)*DCF!K$6</f>
        <v>7086.4988387831836</v>
      </c>
      <c r="CV882" s="15">
        <f ca="1">(BO882*DCF!L$28-DCF!L$5*MAX(BO882*DCF!L$28,0)-MAX(BO882-BN882,0)/Inputs!$B$17)*DCF!L$6</f>
        <v>8968.5418008107863</v>
      </c>
      <c r="CW882" s="15">
        <f ca="1">(BP882*DCF!M$28-DCF!M$5*MAX(BP882*DCF!M$28,0)-MAX(BP882-BO882,0)/Inputs!$B$17)*DCF!M$6</f>
        <v>10939.620144490355</v>
      </c>
      <c r="CX882" s="15">
        <f ca="1">(BQ882*DCF!C$46-DCF!C$5*MAX(BQ882*DCF!C$46,0)-MAX(BQ882-Inputs!$B$20,0)/Inputs!$B$24)*DCF!C$6</f>
        <v>-1401.4074039902696</v>
      </c>
      <c r="CY882" s="15">
        <f ca="1">(BR882*DCF!D$46-DCF!D$5*MAX(BR882*DCF!D$46,0)-MAX(BR882-BQ882,0)/Inputs!$B$24)*DCF!D$6</f>
        <v>-622.97808907648528</v>
      </c>
      <c r="CZ882" s="15">
        <f ca="1">(BS882*DCF!E$46-DCF!E$5*MAX(BS882*DCF!E$46,0)-MAX(BS882-BR882,0)/Inputs!$B$24)*DCF!E$6</f>
        <v>-560.49185479006519</v>
      </c>
      <c r="DA882" s="15">
        <f ca="1">(BT882*DCF!F$46-DCF!F$5*MAX(BT882*DCF!F$46,0)-MAX(BT882-BS882,0)/Inputs!$B$24)*DCF!F$6</f>
        <v>-243.55089659008007</v>
      </c>
      <c r="DB882" s="15">
        <f ca="1">(BU882*DCF!G$46-DCF!G$5*MAX(BU882*DCF!G$46,0)-MAX(BU882-BT882,0)/Inputs!$B$24)*DCF!G$6</f>
        <v>-109.74537718058767</v>
      </c>
      <c r="DC882" s="15">
        <f ca="1">(BV882*DCF!H$46-DCF!H$5*MAX(BV882*DCF!H$46,0)-MAX(BV882-BU882,0)/Inputs!$B$24)*DCF!H$6</f>
        <v>-234.57204861197678</v>
      </c>
      <c r="DD882" s="15">
        <f ca="1">(BW882*DCF!I$46-DCF!I$5*MAX(BW882*DCF!I$46,0)-MAX(BW882-BV882,0)/Inputs!$B$24)*DCF!I$6</f>
        <v>-184.90065796269522</v>
      </c>
      <c r="DE882" s="15">
        <f ca="1">(BX882*DCF!J$46-DCF!J$5*MAX(BX882*DCF!J$46,0)-MAX(BX882-BW882,0)/Inputs!$B$24)*DCF!J$6</f>
        <v>-954.43678440948293</v>
      </c>
      <c r="DF882" s="15">
        <f ca="1">(BY882*DCF!K$46-DCF!K$5*MAX(BY882*DCF!K$46,0)-MAX(BY882-BX882,0)/Inputs!$B$24)*DCF!K$6</f>
        <v>147.52959083648767</v>
      </c>
      <c r="DG882" s="15">
        <f ca="1">(BZ882*DCF!L$46-DCF!L$5*MAX(BZ882*DCF!L$46,0)-MAX(BZ882-BY882,0)/Inputs!$B$24)*DCF!L$6</f>
        <v>497.69062940537555</v>
      </c>
      <c r="DH882" s="15">
        <f ca="1">(CA882*DCF!M$46-DCF!M$5*MAX(CA882*DCF!M$46,0)-MAX(CA882-BZ882,0)/Inputs!$B$24)*DCF!M$6</f>
        <v>438.31769024255448</v>
      </c>
      <c r="DI882" s="15">
        <f ca="1">SUM(CB882:CL882)+BE882*DCF!M$10*(1+Inputs!$B$30)*(1-Inputs!$B$33)*(1-Inputs!$B$30/Inputs!$B$31)/(Inputs!$B$29-Inputs!$B$30)*DCF!M$6</f>
        <v>66638.533777622448</v>
      </c>
      <c r="DJ882" s="15">
        <f ca="1">SUM(CM882:CW882)+BP882*DCF!M$28*(1+Inputs!$B$30)*(1-Inputs!$B$33)*(1-Inputs!$B$30/Inputs!$B$31)/(Inputs!$B$29-Inputs!$B$30)*DCF!M$6</f>
        <v>307238.82984287216</v>
      </c>
      <c r="DK882" s="15">
        <f ca="1">SUM(CX882:DH882)+CA882*DCF!M$46*(1+Inputs!$B$30)*(1-Inputs!$B$33)*(1-Inputs!$B$30/Inputs!$B$31)/(Inputs!$B$29-Inputs!$B$30)*DCF!M$6</f>
        <v>28784.140837925905</v>
      </c>
      <c r="DM882" s="15">
        <f ca="1">DI882+DJ882+DK882+Inputs!$B$34+Inputs!$B$36-Inputs!$B$35</f>
        <v>479512.5044584205</v>
      </c>
    </row>
    <row r="883" spans="1:117" x14ac:dyDescent="0.75">
      <c r="A883" s="11">
        <v>870</v>
      </c>
      <c r="C883" s="23">
        <f t="shared" ca="1" si="506"/>
        <v>-2.3511501296143265</v>
      </c>
      <c r="D883" s="23">
        <f t="shared" ca="1" si="506"/>
        <v>-0.40374257197853991</v>
      </c>
      <c r="E883" s="23">
        <f t="shared" ca="1" si="506"/>
        <v>1.604038149219944E-2</v>
      </c>
      <c r="F883" s="23">
        <f t="shared" ca="1" si="506"/>
        <v>0.39237146287419822</v>
      </c>
      <c r="G883" s="23">
        <f t="shared" ca="1" si="506"/>
        <v>0.54066676560109539</v>
      </c>
      <c r="H883" s="23">
        <f t="shared" ca="1" si="506"/>
        <v>-0.99574703622851313</v>
      </c>
      <c r="I883" s="23">
        <f t="shared" ca="1" si="506"/>
        <v>-0.12370927660703333</v>
      </c>
      <c r="J883" s="23">
        <f t="shared" ca="1" si="506"/>
        <v>0.73425941990770949</v>
      </c>
      <c r="K883" s="23">
        <f t="shared" ca="1" si="506"/>
        <v>-0.93818587077041771</v>
      </c>
      <c r="L883" s="23">
        <f t="shared" ca="1" si="506"/>
        <v>-0.12764191743076495</v>
      </c>
      <c r="M883" s="23">
        <f t="shared" ca="1" si="506"/>
        <v>1.5747495057994698</v>
      </c>
      <c r="N883" s="23">
        <f ca="1">SQRT(Inputs!$B$38)*C883+SQRT(1-Inputs!$B$38)*_xlfn.NORM.S.INV(RAND())</f>
        <v>-1.5303042412703582</v>
      </c>
      <c r="O883" s="23">
        <f ca="1">SQRT(Inputs!$B$38)*D883+SQRT(1-Inputs!$B$38)*_xlfn.NORM.S.INV(RAND())</f>
        <v>0.37083910007361176</v>
      </c>
      <c r="P883" s="23">
        <f ca="1">SQRT(Inputs!$B$38)*E883+SQRT(1-Inputs!$B$38)*_xlfn.NORM.S.INV(RAND())</f>
        <v>0.22600954005914786</v>
      </c>
      <c r="Q883" s="23">
        <f ca="1">SQRT(Inputs!$B$38)*F883+SQRT(1-Inputs!$B$38)*_xlfn.NORM.S.INV(RAND())</f>
        <v>2.054250669389809</v>
      </c>
      <c r="R883" s="23">
        <f ca="1">SQRT(Inputs!$B$38)*G883+SQRT(1-Inputs!$B$38)*_xlfn.NORM.S.INV(RAND())</f>
        <v>0.3613239886182798</v>
      </c>
      <c r="S883" s="23">
        <f ca="1">SQRT(Inputs!$B$38)*H883+SQRT(1-Inputs!$B$38)*_xlfn.NORM.S.INV(RAND())</f>
        <v>1.5061630426368655E-2</v>
      </c>
      <c r="T883" s="23">
        <f ca="1">SQRT(Inputs!$B$38)*I883+SQRT(1-Inputs!$B$38)*_xlfn.NORM.S.INV(RAND())</f>
        <v>-0.53730702734373592</v>
      </c>
      <c r="U883" s="23">
        <f ca="1">SQRT(Inputs!$B$38)*J883+SQRT(1-Inputs!$B$38)*_xlfn.NORM.S.INV(RAND())</f>
        <v>1.3723574727163199</v>
      </c>
      <c r="V883" s="23">
        <f ca="1">SQRT(Inputs!$B$38)*K883+SQRT(1-Inputs!$B$38)*_xlfn.NORM.S.INV(RAND())</f>
        <v>0.92041096765976571</v>
      </c>
      <c r="W883" s="23">
        <f ca="1">SQRT(Inputs!$B$38)*L883+SQRT(1-Inputs!$B$38)*_xlfn.NORM.S.INV(RAND())</f>
        <v>-0.3945870099821886</v>
      </c>
      <c r="X883" s="23">
        <f ca="1">SQRT(Inputs!$B$38)*M883+SQRT(1-Inputs!$B$38)*_xlfn.NORM.S.INV(RAND())</f>
        <v>0.46763121616177089</v>
      </c>
      <c r="Y883" s="23">
        <f ca="1">SQRT(Inputs!$B$38)*C883+SQRT(1-Inputs!$B$38)*_xlfn.NORM.S.INV(RAND())</f>
        <v>-2.9991334136679892</v>
      </c>
      <c r="Z883" s="23">
        <f ca="1">SQRT(Inputs!$B$38)*D883+SQRT(1-Inputs!$B$38)*_xlfn.NORM.S.INV(RAND())</f>
        <v>-0.15829110040434108</v>
      </c>
      <c r="AA883" s="23">
        <f ca="1">SQRT(Inputs!$B$38)*E883+SQRT(1-Inputs!$B$38)*_xlfn.NORM.S.INV(RAND())</f>
        <v>1.7619659329776347</v>
      </c>
      <c r="AB883" s="23">
        <f ca="1">SQRT(Inputs!$B$38)*F883+SQRT(1-Inputs!$B$38)*_xlfn.NORM.S.INV(RAND())</f>
        <v>0.39586273151324114</v>
      </c>
      <c r="AC883" s="23">
        <f ca="1">SQRT(Inputs!$B$38)*G883+SQRT(1-Inputs!$B$38)*_xlfn.NORM.S.INV(RAND())</f>
        <v>0.4734214569758603</v>
      </c>
      <c r="AD883" s="23">
        <f ca="1">SQRT(Inputs!$B$38)*H883+SQRT(1-Inputs!$B$38)*_xlfn.NORM.S.INV(RAND())</f>
        <v>-0.88864046393746532</v>
      </c>
      <c r="AE883" s="23">
        <f ca="1">SQRT(Inputs!$B$38)*I883+SQRT(1-Inputs!$B$38)*_xlfn.NORM.S.INV(RAND())</f>
        <v>0.37012074617464125</v>
      </c>
      <c r="AF883" s="23">
        <f ca="1">SQRT(Inputs!$B$38)*J883+SQRT(1-Inputs!$B$38)*_xlfn.NORM.S.INV(RAND())</f>
        <v>1.0679417978744423</v>
      </c>
      <c r="AG883" s="23">
        <f ca="1">SQRT(Inputs!$B$38)*K883+SQRT(1-Inputs!$B$38)*_xlfn.NORM.S.INV(RAND())</f>
        <v>-0.14020020754740886</v>
      </c>
      <c r="AH883" s="23">
        <f ca="1">SQRT(Inputs!$B$38)*L883+SQRT(1-Inputs!$B$38)*_xlfn.NORM.S.INV(RAND())</f>
        <v>0.94578852271481573</v>
      </c>
      <c r="AI883" s="23">
        <f ca="1">SQRT(Inputs!$B$38)*M883+SQRT(1-Inputs!$B$38)*_xlfn.NORM.S.INV(RAND())</f>
        <v>1.9677737383132787</v>
      </c>
      <c r="AJ883" s="23">
        <f ca="1">SQRT(Inputs!$B$38)*C883+SQRT(1-Inputs!$B$38)*_xlfn.NORM.S.INV(RAND())</f>
        <v>-1.5000843175727865</v>
      </c>
      <c r="AK883" s="23">
        <f ca="1">SQRT(Inputs!$B$38)*D883+SQRT(1-Inputs!$B$38)*_xlfn.NORM.S.INV(RAND())</f>
        <v>-0.15274981238557553</v>
      </c>
      <c r="AL883" s="23">
        <f ca="1">SQRT(Inputs!$B$38)*E883+SQRT(1-Inputs!$B$38)*_xlfn.NORM.S.INV(RAND())</f>
        <v>-0.42475680958143919</v>
      </c>
      <c r="AM883" s="23">
        <f ca="1">SQRT(Inputs!$B$38)*F883+SQRT(1-Inputs!$B$38)*_xlfn.NORM.S.INV(RAND())</f>
        <v>-1.359849125243387E-2</v>
      </c>
      <c r="AN883" s="23">
        <f ca="1">SQRT(Inputs!$B$38)*G883+SQRT(1-Inputs!$B$38)*_xlfn.NORM.S.INV(RAND())</f>
        <v>-2.2818340049192753E-2</v>
      </c>
      <c r="AO883" s="23">
        <f ca="1">SQRT(Inputs!$B$38)*H883+SQRT(1-Inputs!$B$38)*_xlfn.NORM.S.INV(RAND())</f>
        <v>0.62265341304980859</v>
      </c>
      <c r="AP883" s="23">
        <f ca="1">SQRT(Inputs!$B$38)*I883+SQRT(1-Inputs!$B$38)*_xlfn.NORM.S.INV(RAND())</f>
        <v>1.4799360897151341</v>
      </c>
      <c r="AQ883" s="23">
        <f ca="1">SQRT(Inputs!$B$38)*J883+SQRT(1-Inputs!$B$38)*_xlfn.NORM.S.INV(RAND())</f>
        <v>0.57673701685769119</v>
      </c>
      <c r="AR883" s="23">
        <f ca="1">SQRT(Inputs!$B$38)*K883+SQRT(1-Inputs!$B$38)*_xlfn.NORM.S.INV(RAND())</f>
        <v>-1.3373120926449737</v>
      </c>
      <c r="AS883" s="23">
        <f ca="1">SQRT(Inputs!$B$38)*L883+SQRT(1-Inputs!$B$38)*_xlfn.NORM.S.INV(RAND())</f>
        <v>-0.58481225618595345</v>
      </c>
      <c r="AT883" s="23">
        <f ca="1">SQRT(Inputs!$B$38)*M883+SQRT(1-Inputs!$B$38)*_xlfn.NORM.S.INV(RAND())</f>
        <v>0.84084758485984767</v>
      </c>
      <c r="AU883" s="15">
        <f ca="1">Inputs!$B$6*EXP($B$8-0.5*C$5^2+C$5*N883)</f>
        <v>3873.4364457801166</v>
      </c>
      <c r="AV883" s="15">
        <f t="shared" ca="1" si="474"/>
        <v>4979.105127718587</v>
      </c>
      <c r="AW883" s="15">
        <f t="shared" ca="1" si="475"/>
        <v>6259.0613784649422</v>
      </c>
      <c r="AX883" s="15">
        <f t="shared" ca="1" si="476"/>
        <v>9877.5222231079788</v>
      </c>
      <c r="AY883" s="15">
        <f t="shared" ca="1" si="477"/>
        <v>12591.63058646364</v>
      </c>
      <c r="AZ883" s="15">
        <f t="shared" ca="1" si="478"/>
        <v>15425.467475902289</v>
      </c>
      <c r="BA883" s="15">
        <f t="shared" ca="1" si="479"/>
        <v>17844.596519438004</v>
      </c>
      <c r="BB883" s="15">
        <f t="shared" ca="1" si="480"/>
        <v>25067.441874085074</v>
      </c>
      <c r="BC883" s="15">
        <f t="shared" ca="1" si="481"/>
        <v>33553.799750840473</v>
      </c>
      <c r="BD883" s="15">
        <f t="shared" ca="1" si="482"/>
        <v>39617.09926544375</v>
      </c>
      <c r="BE883" s="15">
        <f t="shared" ca="1" si="483"/>
        <v>50657.996643431536</v>
      </c>
      <c r="BF883" s="15">
        <f ca="1">Inputs!$B$13*EXP($B$9-0.5*C$6^2+C$6*Y883)</f>
        <v>7631.9446351382012</v>
      </c>
      <c r="BG883" s="15">
        <f t="shared" ca="1" si="484"/>
        <v>9039.4158023064429</v>
      </c>
      <c r="BH883" s="15">
        <f t="shared" ca="1" si="485"/>
        <v>14793.20515961309</v>
      </c>
      <c r="BI883" s="15">
        <f t="shared" ca="1" si="486"/>
        <v>19246.823185973662</v>
      </c>
      <c r="BJ883" s="15">
        <f t="shared" ca="1" si="487"/>
        <v>25261.747888369606</v>
      </c>
      <c r="BK883" s="15">
        <f t="shared" ca="1" si="488"/>
        <v>27471.085969249114</v>
      </c>
      <c r="BL883" s="15">
        <f t="shared" ca="1" si="489"/>
        <v>35402.91852114725</v>
      </c>
      <c r="BM883" s="15">
        <f t="shared" ca="1" si="490"/>
        <v>49691.729654664625</v>
      </c>
      <c r="BN883" s="15">
        <f t="shared" ca="1" si="491"/>
        <v>60096.394905746296</v>
      </c>
      <c r="BO883" s="15">
        <f t="shared" ca="1" si="492"/>
        <v>82535.236374080094</v>
      </c>
      <c r="BP883" s="15">
        <f t="shared" ca="1" si="493"/>
        <v>126956.12901396082</v>
      </c>
      <c r="BQ883" s="15">
        <f ca="1">Inputs!$B$20*EXP($B$10-0.5*C$7^2+C$7*AJ883)</f>
        <v>2519.6486527903239</v>
      </c>
      <c r="BR883" s="15">
        <f t="shared" ca="1" si="494"/>
        <v>3256.9484530693985</v>
      </c>
      <c r="BS883" s="15">
        <f t="shared" ca="1" si="495"/>
        <v>3947.8321411714942</v>
      </c>
      <c r="BT883" s="15">
        <f t="shared" ca="1" si="496"/>
        <v>5423.8192642386139</v>
      </c>
      <c r="BU883" s="15">
        <f t="shared" ca="1" si="497"/>
        <v>7475.3745255948561</v>
      </c>
      <c r="BV883" s="15">
        <f t="shared" ca="1" si="498"/>
        <v>11966.696096565021</v>
      </c>
      <c r="BW883" s="15">
        <f t="shared" ca="1" si="499"/>
        <v>22841.228396429036</v>
      </c>
      <c r="BX883" s="15">
        <f t="shared" ca="1" si="500"/>
        <v>35862.892632185481</v>
      </c>
      <c r="BY883" s="15">
        <f t="shared" ca="1" si="501"/>
        <v>38906.049039581725</v>
      </c>
      <c r="BZ883" s="15">
        <f t="shared" ca="1" si="502"/>
        <v>49026.162435472179</v>
      </c>
      <c r="CA883" s="15">
        <f t="shared" ca="1" si="503"/>
        <v>79965.446906783502</v>
      </c>
      <c r="CB883" s="15">
        <f ca="1">(AU883*DCF!C$10-DCF!C$5*MAX(AU883*DCF!C$10,0)-MAX(AU883-Inputs!$B$6,0)/Inputs!$B$10)*DCF!C$6</f>
        <v>994.73378844447655</v>
      </c>
      <c r="CC883" s="15">
        <f ca="1">(AV883*DCF!D$10-DCF!D$5*MAX(AV883*DCF!D$10,0)-MAX(AV883-AU883,0)/Inputs!$B$10)*DCF!D$6</f>
        <v>944.03477186582177</v>
      </c>
      <c r="CD883" s="15">
        <f ca="1">(AW883*DCF!E$10-DCF!E$5*MAX(AW883*DCF!E$10,0)-MAX(AW883-AV883,0)/Inputs!$B$10)*DCF!E$6</f>
        <v>1156.8184836126584</v>
      </c>
      <c r="CE883" s="15">
        <f ca="1">(AX883*DCF!F$10-DCF!F$5*MAX(AX883*DCF!F$10,0)-MAX(AX883-AW883,0)/Inputs!$B$10)*DCF!F$6</f>
        <v>1403.3353700585515</v>
      </c>
      <c r="CF883" s="15">
        <f ca="1">(AY883*DCF!G$10-DCF!G$5*MAX(AY883*DCF!G$10,0)-MAX(AY883-AX883,0)/Inputs!$B$10)*DCF!G$6</f>
        <v>2072.6791272133237</v>
      </c>
      <c r="CG883" s="15">
        <f ca="1">(AZ883*DCF!H$10-DCF!H$5*MAX(AZ883*DCF!H$10,0)-MAX(AZ883-AY883,0)/Inputs!$B$10)*DCF!H$6</f>
        <v>2491.6670318920396</v>
      </c>
      <c r="CH883" s="15">
        <f ca="1">(BA883*DCF!I$10-DCF!I$5*MAX(BA883*DCF!I$10,0)-MAX(BA883-AZ883,0)/Inputs!$B$10)*DCF!I$6</f>
        <v>2862.7348894749412</v>
      </c>
      <c r="CI883" s="15">
        <f ca="1">(BB883*DCF!J$10-DCF!J$5*MAX(BB883*DCF!J$10,0)-MAX(BB883-BA883,0)/Inputs!$B$10)*DCF!J$6</f>
        <v>3207.1279996297126</v>
      </c>
      <c r="CJ883" s="15">
        <f ca="1">(BC883*DCF!K$10-DCF!K$5*MAX(BC883*DCF!K$10,0)-MAX(BC883-BB883,0)/Inputs!$B$10)*DCF!K$6</f>
        <v>4213.6619661177683</v>
      </c>
      <c r="CK883" s="15">
        <f ca="1">(BD883*DCF!L$10-DCF!L$5*MAX(BD883*DCF!L$10,0)-MAX(BD883-BC883,0)/Inputs!$B$10)*DCF!L$6</f>
        <v>5190.9291260786158</v>
      </c>
      <c r="CL883" s="15">
        <f ca="1">(BE883*DCF!M$10-DCF!M$5*MAX(BE883*DCF!M$10,0)-MAX(BE883-BD883,0)/Inputs!$B$10)*DCF!M$6</f>
        <v>5829.5453765105703</v>
      </c>
      <c r="CM883" s="15">
        <f ca="1">(BF883*DCF!C$28-DCF!C$5*MAX(BF883*DCF!C$28,0)-MAX(BF883-Inputs!$B$13,0)/Inputs!$B$17)*DCF!C$6</f>
        <v>2329.2194513744171</v>
      </c>
      <c r="CN883" s="15">
        <f ca="1">(BG883*DCF!D$28-DCF!D$5*MAX(BG883*DCF!D$28,0)-MAX(BG883-BF883,0)/Inputs!$B$17)*DCF!D$6</f>
        <v>2362.038305171598</v>
      </c>
      <c r="CO883" s="15">
        <f ca="1">(BH883*DCF!E$28-DCF!E$5*MAX(BH883*DCF!E$28,0)-MAX(BH883-BG883,0)/Inputs!$B$17)*DCF!E$6</f>
        <v>3055.7064329061004</v>
      </c>
      <c r="CP883" s="15">
        <f ca="1">(BI883*DCF!F$28-DCF!F$5*MAX(BI883*DCF!F$28,0)-MAX(BI883-BH883,0)/Inputs!$B$17)*DCF!F$6</f>
        <v>4414.1539605673906</v>
      </c>
      <c r="CQ883" s="15">
        <f ca="1">(BJ883*DCF!G$28-DCF!G$5*MAX(BJ883*DCF!G$28,0)-MAX(BJ883-BI883,0)/Inputs!$B$17)*DCF!G$6</f>
        <v>5542.7012352241281</v>
      </c>
      <c r="CR883" s="15">
        <f ca="1">(BK883*DCF!H$28-DCF!H$5*MAX(BK883*DCF!H$28,0)-MAX(BK883-BJ883,0)/Inputs!$B$17)*DCF!H$6</f>
        <v>6450.6335053226394</v>
      </c>
      <c r="CS883" s="15">
        <f ca="1">(BL883*DCF!I$28-DCF!I$5*MAX(BL883*DCF!I$28,0)-MAX(BL883-BK883,0)/Inputs!$B$17)*DCF!I$6</f>
        <v>7186.6426731841066</v>
      </c>
      <c r="CT883" s="15">
        <f ca="1">(BM883*DCF!J$28-DCF!J$5*MAX(BM883*DCF!J$28,0)-MAX(BM883-BL883,0)/Inputs!$B$17)*DCF!J$6</f>
        <v>9190.8013093171758</v>
      </c>
      <c r="CU883" s="15">
        <f ca="1">(BN883*DCF!K$28-DCF!K$5*MAX(BN883*DCF!K$28,0)-MAX(BN883-BM883,0)/Inputs!$B$17)*DCF!K$6</f>
        <v>11416.918064003337</v>
      </c>
      <c r="CV883" s="15">
        <f ca="1">(BO883*DCF!L$28-DCF!L$5*MAX(BO883*DCF!L$28,0)-MAX(BO883-BN883,0)/Inputs!$B$17)*DCF!L$6</f>
        <v>13928.519732219245</v>
      </c>
      <c r="CW883" s="15">
        <f ca="1">(BP883*DCF!M$28-DCF!M$5*MAX(BP883*DCF!M$28,0)-MAX(BP883-BO883,0)/Inputs!$B$17)*DCF!M$6</f>
        <v>19243.637670556589</v>
      </c>
      <c r="CX883" s="15">
        <f ca="1">(BQ883*DCF!C$46-DCF!C$5*MAX(BQ883*DCF!C$46,0)-MAX(BQ883-Inputs!$B$20,0)/Inputs!$B$24)*DCF!C$6</f>
        <v>-581.90500064441653</v>
      </c>
      <c r="CY883" s="15">
        <f ca="1">(BR883*DCF!D$46-DCF!D$5*MAX(BR883*DCF!D$46,0)-MAX(BR883-BQ883,0)/Inputs!$B$24)*DCF!D$6</f>
        <v>-870.48485255426567</v>
      </c>
      <c r="CZ883" s="15">
        <f ca="1">(BS883*DCF!E$46-DCF!E$5*MAX(BS883*DCF!E$46,0)-MAX(BS883-BR883,0)/Inputs!$B$24)*DCF!E$6</f>
        <v>-739.16535450773722</v>
      </c>
      <c r="DA883" s="15">
        <f ca="1">(BT883*DCF!F$46-DCF!F$5*MAX(BT883*DCF!F$46,0)-MAX(BT883-BS883,0)/Inputs!$B$24)*DCF!F$6</f>
        <v>-932.45038184415569</v>
      </c>
      <c r="DB883" s="15">
        <f ca="1">(BU883*DCF!G$46-DCF!G$5*MAX(BU883*DCF!G$46,0)-MAX(BU883-BT883,0)/Inputs!$B$24)*DCF!G$6</f>
        <v>-941.55948564191567</v>
      </c>
      <c r="DC883" s="15">
        <f ca="1">(BV883*DCF!H$46-DCF!H$5*MAX(BV883*DCF!H$46,0)-MAX(BV883-BU883,0)/Inputs!$B$24)*DCF!H$6</f>
        <v>-1395.650659395144</v>
      </c>
      <c r="DD883" s="15">
        <f ca="1">(BW883*DCF!I$46-DCF!I$5*MAX(BW883*DCF!I$46,0)-MAX(BW883-BV883,0)/Inputs!$B$24)*DCF!I$6</f>
        <v>-2594.1305136515484</v>
      </c>
      <c r="DE883" s="15">
        <f ca="1">(BX883*DCF!J$46-DCF!J$5*MAX(BX883*DCF!J$46,0)-MAX(BX883-BW883,0)/Inputs!$B$24)*DCF!J$6</f>
        <v>-1948.7834674381506</v>
      </c>
      <c r="DF883" s="15">
        <f ca="1">(BY883*DCF!K$46-DCF!K$5*MAX(BY883*DCF!K$46,0)-MAX(BY883-BX883,0)/Inputs!$B$24)*DCF!K$6</f>
        <v>1476.9509646155541</v>
      </c>
      <c r="DG883" s="15">
        <f ca="1">(BZ883*DCF!L$46-DCF!L$5*MAX(BZ883*DCF!L$46,0)-MAX(BZ883-BY883,0)/Inputs!$B$24)*DCF!L$6</f>
        <v>1098.7368101816528</v>
      </c>
      <c r="DH883" s="15">
        <f ca="1">(CA883*DCF!M$46-DCF!M$5*MAX(CA883*DCF!M$46,0)-MAX(CA883-BZ883,0)/Inputs!$B$24)*DCF!M$6</f>
        <v>-199.07206783355701</v>
      </c>
      <c r="DI883" s="15">
        <f ca="1">SUM(CB883:CL883)+BE883*DCF!M$10*(1+Inputs!$B$30)*(1-Inputs!$B$33)*(1-Inputs!$B$30/Inputs!$B$31)/(Inputs!$B$29-Inputs!$B$30)*DCF!M$6</f>
        <v>171349.14247222454</v>
      </c>
      <c r="DJ883" s="15">
        <f ca="1">SUM(CM883:CW883)+BP883*DCF!M$28*(1+Inputs!$B$30)*(1-Inputs!$B$33)*(1-Inputs!$B$30/Inputs!$B$31)/(Inputs!$B$29-Inputs!$B$30)*DCF!M$6</f>
        <v>556215.08682899259</v>
      </c>
      <c r="DK883" s="15">
        <f ca="1">SUM(CX883:DH883)+CA883*DCF!M$46*(1+Inputs!$B$30)*(1-Inputs!$B$33)*(1-Inputs!$B$30/Inputs!$B$31)/(Inputs!$B$29-Inputs!$B$30)*DCF!M$6</f>
        <v>116008.53942192142</v>
      </c>
      <c r="DM883" s="15">
        <f ca="1">DI883+DJ883+DK883+Inputs!$B$34+Inputs!$B$36-Inputs!$B$35</f>
        <v>920423.76872313861</v>
      </c>
    </row>
    <row r="884" spans="1:117" x14ac:dyDescent="0.75">
      <c r="A884" s="11">
        <v>871</v>
      </c>
      <c r="C884" s="23">
        <f t="shared" ref="C884:M893" ca="1" si="507">_xlfn.NORM.S.INV(RAND())</f>
        <v>-0.1816640276571907</v>
      </c>
      <c r="D884" s="23">
        <f t="shared" ca="1" si="507"/>
        <v>0.39470169613076672</v>
      </c>
      <c r="E884" s="23">
        <f t="shared" ca="1" si="507"/>
        <v>1.0747900139696034</v>
      </c>
      <c r="F884" s="23">
        <f t="shared" ca="1" si="507"/>
        <v>-1.3807298771097061</v>
      </c>
      <c r="G884" s="23">
        <f t="shared" ca="1" si="507"/>
        <v>-0.43385805839379088</v>
      </c>
      <c r="H884" s="23">
        <f t="shared" ca="1" si="507"/>
        <v>1.4504566320172974</v>
      </c>
      <c r="I884" s="23">
        <f t="shared" ca="1" si="507"/>
        <v>0.20486808974028267</v>
      </c>
      <c r="J884" s="23">
        <f t="shared" ca="1" si="507"/>
        <v>0.30085525945098857</v>
      </c>
      <c r="K884" s="23">
        <f t="shared" ca="1" si="507"/>
        <v>-4.8588032757754612E-2</v>
      </c>
      <c r="L884" s="23">
        <f t="shared" ca="1" si="507"/>
        <v>-1.0209376583507217</v>
      </c>
      <c r="M884" s="23">
        <f t="shared" ca="1" si="507"/>
        <v>-0.60259083175984984</v>
      </c>
      <c r="N884" s="23">
        <f ca="1">SQRT(Inputs!$B$38)*C884+SQRT(1-Inputs!$B$38)*_xlfn.NORM.S.INV(RAND())</f>
        <v>-0.46860831015421728</v>
      </c>
      <c r="O884" s="23">
        <f ca="1">SQRT(Inputs!$B$38)*D884+SQRT(1-Inputs!$B$38)*_xlfn.NORM.S.INV(RAND())</f>
        <v>0.45289884232629307</v>
      </c>
      <c r="P884" s="23">
        <f ca="1">SQRT(Inputs!$B$38)*E884+SQRT(1-Inputs!$B$38)*_xlfn.NORM.S.INV(RAND())</f>
        <v>4.4953627035293264E-2</v>
      </c>
      <c r="Q884" s="23">
        <f ca="1">SQRT(Inputs!$B$38)*F884+SQRT(1-Inputs!$B$38)*_xlfn.NORM.S.INV(RAND())</f>
        <v>-0.87286677432399307</v>
      </c>
      <c r="R884" s="23">
        <f ca="1">SQRT(Inputs!$B$38)*G884+SQRT(1-Inputs!$B$38)*_xlfn.NORM.S.INV(RAND())</f>
        <v>-0.59684095480601651</v>
      </c>
      <c r="S884" s="23">
        <f ca="1">SQRT(Inputs!$B$38)*H884+SQRT(1-Inputs!$B$38)*_xlfn.NORM.S.INV(RAND())</f>
        <v>2.1620696388823211</v>
      </c>
      <c r="T884" s="23">
        <f ca="1">SQRT(Inputs!$B$38)*I884+SQRT(1-Inputs!$B$38)*_xlfn.NORM.S.INV(RAND())</f>
        <v>-0.52884000476218496</v>
      </c>
      <c r="U884" s="23">
        <f ca="1">SQRT(Inputs!$B$38)*J884+SQRT(1-Inputs!$B$38)*_xlfn.NORM.S.INV(RAND())</f>
        <v>0.8830658869239929</v>
      </c>
      <c r="V884" s="23">
        <f ca="1">SQRT(Inputs!$B$38)*K884+SQRT(1-Inputs!$B$38)*_xlfn.NORM.S.INV(RAND())</f>
        <v>0.6178518607968192</v>
      </c>
      <c r="W884" s="23">
        <f ca="1">SQRT(Inputs!$B$38)*L884+SQRT(1-Inputs!$B$38)*_xlfn.NORM.S.INV(RAND())</f>
        <v>-8.6741725694474969E-2</v>
      </c>
      <c r="X884" s="23">
        <f ca="1">SQRT(Inputs!$B$38)*M884+SQRT(1-Inputs!$B$38)*_xlfn.NORM.S.INV(RAND())</f>
        <v>0.33737239961482257</v>
      </c>
      <c r="Y884" s="23">
        <f ca="1">SQRT(Inputs!$B$38)*C884+SQRT(1-Inputs!$B$38)*_xlfn.NORM.S.INV(RAND())</f>
        <v>-0.46431021755293211</v>
      </c>
      <c r="Z884" s="23">
        <f ca="1">SQRT(Inputs!$B$38)*D884+SQRT(1-Inputs!$B$38)*_xlfn.NORM.S.INV(RAND())</f>
        <v>0.37621684987675252</v>
      </c>
      <c r="AA884" s="23">
        <f ca="1">SQRT(Inputs!$B$38)*E884+SQRT(1-Inputs!$B$38)*_xlfn.NORM.S.INV(RAND())</f>
        <v>1.1935538948855542</v>
      </c>
      <c r="AB884" s="23">
        <f ca="1">SQRT(Inputs!$B$38)*F884+SQRT(1-Inputs!$B$38)*_xlfn.NORM.S.INV(RAND())</f>
        <v>-1.1622228302579118</v>
      </c>
      <c r="AC884" s="23">
        <f ca="1">SQRT(Inputs!$B$38)*G884+SQRT(1-Inputs!$B$38)*_xlfn.NORM.S.INV(RAND())</f>
        <v>0.34201667310825046</v>
      </c>
      <c r="AD884" s="23">
        <f ca="1">SQRT(Inputs!$B$38)*H884+SQRT(1-Inputs!$B$38)*_xlfn.NORM.S.INV(RAND())</f>
        <v>0.82671893906687044</v>
      </c>
      <c r="AE884" s="23">
        <f ca="1">SQRT(Inputs!$B$38)*I884+SQRT(1-Inputs!$B$38)*_xlfn.NORM.S.INV(RAND())</f>
        <v>-1.3659362570398466</v>
      </c>
      <c r="AF884" s="23">
        <f ca="1">SQRT(Inputs!$B$38)*J884+SQRT(1-Inputs!$B$38)*_xlfn.NORM.S.INV(RAND())</f>
        <v>-0.32067242151580366</v>
      </c>
      <c r="AG884" s="23">
        <f ca="1">SQRT(Inputs!$B$38)*K884+SQRT(1-Inputs!$B$38)*_xlfn.NORM.S.INV(RAND())</f>
        <v>0.15596959118917095</v>
      </c>
      <c r="AH884" s="23">
        <f ca="1">SQRT(Inputs!$B$38)*L884+SQRT(1-Inputs!$B$38)*_xlfn.NORM.S.INV(RAND())</f>
        <v>-9.3301554526914465E-3</v>
      </c>
      <c r="AI884" s="23">
        <f ca="1">SQRT(Inputs!$B$38)*M884+SQRT(1-Inputs!$B$38)*_xlfn.NORM.S.INV(RAND())</f>
        <v>-1.1518752409246544</v>
      </c>
      <c r="AJ884" s="23">
        <f ca="1">SQRT(Inputs!$B$38)*C884+SQRT(1-Inputs!$B$38)*_xlfn.NORM.S.INV(RAND())</f>
        <v>-0.61264117769487914</v>
      </c>
      <c r="AK884" s="23">
        <f ca="1">SQRT(Inputs!$B$38)*D884+SQRT(1-Inputs!$B$38)*_xlfn.NORM.S.INV(RAND())</f>
        <v>1.3115467216823071</v>
      </c>
      <c r="AL884" s="23">
        <f ca="1">SQRT(Inputs!$B$38)*E884+SQRT(1-Inputs!$B$38)*_xlfn.NORM.S.INV(RAND())</f>
        <v>1.0865334880185484E-2</v>
      </c>
      <c r="AM884" s="23">
        <f ca="1">SQRT(Inputs!$B$38)*F884+SQRT(1-Inputs!$B$38)*_xlfn.NORM.S.INV(RAND())</f>
        <v>-3.0410437386412359E-2</v>
      </c>
      <c r="AN884" s="23">
        <f ca="1">SQRT(Inputs!$B$38)*G884+SQRT(1-Inputs!$B$38)*_xlfn.NORM.S.INV(RAND())</f>
        <v>0.64851711679719104</v>
      </c>
      <c r="AO884" s="23">
        <f ca="1">SQRT(Inputs!$B$38)*H884+SQRT(1-Inputs!$B$38)*_xlfn.NORM.S.INV(RAND())</f>
        <v>-0.32037309377255163</v>
      </c>
      <c r="AP884" s="23">
        <f ca="1">SQRT(Inputs!$B$38)*I884+SQRT(1-Inputs!$B$38)*_xlfn.NORM.S.INV(RAND())</f>
        <v>0.11718458048166258</v>
      </c>
      <c r="AQ884" s="23">
        <f ca="1">SQRT(Inputs!$B$38)*J884+SQRT(1-Inputs!$B$38)*_xlfn.NORM.S.INV(RAND())</f>
        <v>-0.2118836049495961</v>
      </c>
      <c r="AR884" s="23">
        <f ca="1">SQRT(Inputs!$B$38)*K884+SQRT(1-Inputs!$B$38)*_xlfn.NORM.S.INV(RAND())</f>
        <v>0.38435262881809507</v>
      </c>
      <c r="AS884" s="23">
        <f ca="1">SQRT(Inputs!$B$38)*L884+SQRT(1-Inputs!$B$38)*_xlfn.NORM.S.INV(RAND())</f>
        <v>-1.3566487039581403</v>
      </c>
      <c r="AT884" s="23">
        <f ca="1">SQRT(Inputs!$B$38)*M884+SQRT(1-Inputs!$B$38)*_xlfn.NORM.S.INV(RAND())</f>
        <v>0.17975976453689235</v>
      </c>
      <c r="AU884" s="15">
        <f ca="1">Inputs!$B$6*EXP($B$8-0.5*C$5^2+C$5*N884)</f>
        <v>4599.750527749713</v>
      </c>
      <c r="AV884" s="15">
        <f t="shared" ca="1" si="474"/>
        <v>5984.5166497490918</v>
      </c>
      <c r="AW884" s="15">
        <f t="shared" ca="1" si="475"/>
        <v>7341.4369697631691</v>
      </c>
      <c r="AX884" s="15">
        <f t="shared" ca="1" si="476"/>
        <v>8037.1359481843829</v>
      </c>
      <c r="AY884" s="15">
        <f t="shared" ca="1" si="477"/>
        <v>9160.8717321243676</v>
      </c>
      <c r="AZ884" s="15">
        <f t="shared" ca="1" si="478"/>
        <v>14215.830139439468</v>
      </c>
      <c r="BA884" s="15">
        <f t="shared" ca="1" si="479"/>
        <v>16459.834967683302</v>
      </c>
      <c r="BB884" s="15">
        <f t="shared" ca="1" si="480"/>
        <v>22016.019259856512</v>
      </c>
      <c r="BC884" s="15">
        <f t="shared" ca="1" si="481"/>
        <v>28621.110798461119</v>
      </c>
      <c r="BD884" s="15">
        <f t="shared" ca="1" si="482"/>
        <v>34780.231056922028</v>
      </c>
      <c r="BE884" s="15">
        <f t="shared" ca="1" si="483"/>
        <v>43948.628252596682</v>
      </c>
      <c r="BF884" s="15">
        <f ca="1">Inputs!$B$13*EXP($B$9-0.5*C$6^2+C$6*Y884)</f>
        <v>12614.734354176033</v>
      </c>
      <c r="BG884" s="15">
        <f t="shared" ca="1" si="484"/>
        <v>16453.910265784507</v>
      </c>
      <c r="BH884" s="15">
        <f t="shared" ca="1" si="485"/>
        <v>24504.609194433251</v>
      </c>
      <c r="BI884" s="15">
        <f t="shared" ca="1" si="486"/>
        <v>25083.733561970137</v>
      </c>
      <c r="BJ884" s="15">
        <f t="shared" ca="1" si="487"/>
        <v>32305.046318678473</v>
      </c>
      <c r="BK884" s="15">
        <f t="shared" ca="1" si="488"/>
        <v>44371.655313771378</v>
      </c>
      <c r="BL884" s="15">
        <f t="shared" ca="1" si="489"/>
        <v>45662.739343027541</v>
      </c>
      <c r="BM884" s="15">
        <f t="shared" ca="1" si="490"/>
        <v>53937.323672065344</v>
      </c>
      <c r="BN884" s="15">
        <f t="shared" ca="1" si="491"/>
        <v>67587.685892810288</v>
      </c>
      <c r="BO884" s="15">
        <f t="shared" ca="1" si="492"/>
        <v>83069.536099109071</v>
      </c>
      <c r="BP884" s="15">
        <f t="shared" ca="1" si="493"/>
        <v>89733.968233928928</v>
      </c>
      <c r="BQ884" s="15">
        <f ca="1">Inputs!$B$20*EXP($B$10-0.5*C$7^2+C$7*AJ884)</f>
        <v>3451.745989176397</v>
      </c>
      <c r="BR884" s="15">
        <f t="shared" ca="1" si="494"/>
        <v>7103.4652498528048</v>
      </c>
      <c r="BS884" s="15">
        <f t="shared" ca="1" si="495"/>
        <v>9757.8352633638751</v>
      </c>
      <c r="BT884" s="15">
        <f t="shared" ca="1" si="496"/>
        <v>13347.030009428203</v>
      </c>
      <c r="BU884" s="15">
        <f t="shared" ca="1" si="497"/>
        <v>21640.159591338157</v>
      </c>
      <c r="BV884" s="15">
        <f t="shared" ca="1" si="498"/>
        <v>28011.119763273131</v>
      </c>
      <c r="BW884" s="15">
        <f t="shared" ca="1" si="499"/>
        <v>40069.519899685962</v>
      </c>
      <c r="BX884" s="15">
        <f t="shared" ca="1" si="500"/>
        <v>53712.936403190412</v>
      </c>
      <c r="BY884" s="15">
        <f t="shared" ca="1" si="501"/>
        <v>81003.91683547142</v>
      </c>
      <c r="BZ884" s="15">
        <f t="shared" ca="1" si="502"/>
        <v>88571.683597097959</v>
      </c>
      <c r="CA884" s="15">
        <f t="shared" ca="1" si="503"/>
        <v>128454.77867501476</v>
      </c>
      <c r="CB884" s="15">
        <f ca="1">(AU884*DCF!C$10-DCF!C$5*MAX(AU884*DCF!C$10,0)-MAX(AU884-Inputs!$B$6,0)/Inputs!$B$10)*DCF!C$6</f>
        <v>1045.6589140041458</v>
      </c>
      <c r="CC884" s="15">
        <f ca="1">(AV884*DCF!D$10-DCF!D$5*MAX(AV884*DCF!D$10,0)-MAX(AV884-AU884,0)/Inputs!$B$10)*DCF!D$6</f>
        <v>1121.0464126613385</v>
      </c>
      <c r="CD884" s="15">
        <f ca="1">(AW884*DCF!E$10-DCF!E$5*MAX(AW884*DCF!E$10,0)-MAX(AW884-AV884,0)/Inputs!$B$10)*DCF!E$6</f>
        <v>1389.3862820638335</v>
      </c>
      <c r="CE884" s="15">
        <f ca="1">(AX884*DCF!F$10-DCF!F$5*MAX(AX884*DCF!F$10,0)-MAX(AX884-AW884,0)/Inputs!$B$10)*DCF!F$6</f>
        <v>1609.7362598309908</v>
      </c>
      <c r="CF884" s="15">
        <f ca="1">(AY884*DCF!G$10-DCF!G$5*MAX(AY884*DCF!G$10,0)-MAX(AY884-AX884,0)/Inputs!$B$10)*DCF!G$6</f>
        <v>1671.5031862790584</v>
      </c>
      <c r="CG884" s="15">
        <f ca="1">(AZ884*DCF!H$10-DCF!H$5*MAX(AZ884*DCF!H$10,0)-MAX(AZ884-AY884,0)/Inputs!$B$10)*DCF!H$6</f>
        <v>1862.415130999465</v>
      </c>
      <c r="CH884" s="15">
        <f ca="1">(BA884*DCF!I$10-DCF!I$5*MAX(BA884*DCF!I$10,0)-MAX(BA884-AZ884,0)/Inputs!$B$10)*DCF!I$6</f>
        <v>2638.5159773305868</v>
      </c>
      <c r="CI884" s="15">
        <f ca="1">(BB884*DCF!J$10-DCF!J$5*MAX(BB884*DCF!J$10,0)-MAX(BB884-BA884,0)/Inputs!$B$10)*DCF!J$6</f>
        <v>2936.0518183860258</v>
      </c>
      <c r="CJ884" s="15">
        <f ca="1">(BC884*DCF!K$10-DCF!K$5*MAX(BC884*DCF!K$10,0)-MAX(BC884-BB884,0)/Inputs!$B$10)*DCF!K$6</f>
        <v>3682.926913430967</v>
      </c>
      <c r="CK884" s="15">
        <f ca="1">(BD884*DCF!L$10-DCF!L$5*MAX(BD884*DCF!L$10,0)-MAX(BD884-BC884,0)/Inputs!$B$10)*DCF!L$6</f>
        <v>4449.0462488514322</v>
      </c>
      <c r="CL884" s="15">
        <f ca="1">(BE884*DCF!M$10-DCF!M$5*MAX(BE884*DCF!M$10,0)-MAX(BE884-BD884,0)/Inputs!$B$10)*DCF!M$6</f>
        <v>5106.4568715486093</v>
      </c>
      <c r="CM884" s="15">
        <f ca="1">(BF884*DCF!C$28-DCF!C$5*MAX(BF884*DCF!C$28,0)-MAX(BF884-Inputs!$B$13,0)/Inputs!$B$17)*DCF!C$6</f>
        <v>3566.3927745642504</v>
      </c>
      <c r="CN884" s="15">
        <f ca="1">(BG884*DCF!D$28-DCF!D$5*MAX(BG884*DCF!D$28,0)-MAX(BG884-BF884,0)/Inputs!$B$17)*DCF!D$6</f>
        <v>4026.9838164249218</v>
      </c>
      <c r="CO884" s="15">
        <f ca="1">(BH884*DCF!E$28-DCF!E$5*MAX(BH884*DCF!E$28,0)-MAX(BH884-BG884,0)/Inputs!$B$17)*DCF!E$6</f>
        <v>5353.4597210825068</v>
      </c>
      <c r="CP884" s="15">
        <f ca="1">(BI884*DCF!F$28-DCF!F$5*MAX(BI884*DCF!F$28,0)-MAX(BI884-BH884,0)/Inputs!$B$17)*DCF!F$6</f>
        <v>6704.1341900296893</v>
      </c>
      <c r="CQ884" s="15">
        <f ca="1">(BJ884*DCF!G$28-DCF!G$5*MAX(BJ884*DCF!G$28,0)-MAX(BJ884-BI884,0)/Inputs!$B$17)*DCF!G$6</f>
        <v>7167.2358972424227</v>
      </c>
      <c r="CR884" s="15">
        <f ca="1">(BK884*DCF!H$28-DCF!H$5*MAX(BK884*DCF!H$28,0)-MAX(BK884-BJ884,0)/Inputs!$B$17)*DCF!H$6</f>
        <v>9098.787493565329</v>
      </c>
      <c r="CS884" s="15">
        <f ca="1">(BL884*DCF!I$28-DCF!I$5*MAX(BL884*DCF!I$28,0)-MAX(BL884-BK884,0)/Inputs!$B$17)*DCF!I$6</f>
        <v>10552.421699469995</v>
      </c>
      <c r="CT884" s="15">
        <f ca="1">(BM884*DCF!J$28-DCF!J$5*MAX(BM884*DCF!J$28,0)-MAX(BM884-BL884,0)/Inputs!$B$17)*DCF!J$6</f>
        <v>10935.35857422248</v>
      </c>
      <c r="CU884" s="15">
        <f ca="1">(BN884*DCF!K$28-DCF!K$5*MAX(BN884*DCF!K$28,0)-MAX(BN884-BM884,0)/Inputs!$B$17)*DCF!K$6</f>
        <v>12601.398467702029</v>
      </c>
      <c r="CV884" s="15">
        <f ca="1">(BO884*DCF!L$28-DCF!L$5*MAX(BO884*DCF!L$28,0)-MAX(BO884-BN884,0)/Inputs!$B$17)*DCF!L$6</f>
        <v>14822.318904227248</v>
      </c>
      <c r="CW884" s="15">
        <f ca="1">(BP884*DCF!M$28-DCF!M$5*MAX(BP884*DCF!M$28,0)-MAX(BP884-BO884,0)/Inputs!$B$17)*DCF!M$6</f>
        <v>16186.877630913117</v>
      </c>
      <c r="CX884" s="15">
        <f ca="1">(BQ884*DCF!C$46-DCF!C$5*MAX(BQ884*DCF!C$46,0)-MAX(BQ884-Inputs!$B$20,0)/Inputs!$B$24)*DCF!C$6</f>
        <v>-912.98798326309259</v>
      </c>
      <c r="CY884" s="15">
        <f ca="1">(BR884*DCF!D$46-DCF!D$5*MAX(BR884*DCF!D$46,0)-MAX(BR884-BQ884,0)/Inputs!$B$24)*DCF!D$6</f>
        <v>-2770.5541597075157</v>
      </c>
      <c r="CZ884" s="15">
        <f ca="1">(BS884*DCF!E$46-DCF!E$5*MAX(BS884*DCF!E$46,0)-MAX(BS884-BR884,0)/Inputs!$B$24)*DCF!E$6</f>
        <v>-2200.1605952340265</v>
      </c>
      <c r="DA884" s="15">
        <f ca="1">(BT884*DCF!F$46-DCF!F$5*MAX(BT884*DCF!F$46,0)-MAX(BT884-BS884,0)/Inputs!$B$24)*DCF!F$6</f>
        <v>-2278.9543817907484</v>
      </c>
      <c r="DB884" s="15">
        <f ca="1">(BU884*DCF!G$46-DCF!G$5*MAX(BU884*DCF!G$46,0)-MAX(BU884-BT884,0)/Inputs!$B$24)*DCF!G$6</f>
        <v>-3517.5771520386515</v>
      </c>
      <c r="DC884" s="15">
        <f ca="1">(BV884*DCF!H$46-DCF!H$5*MAX(BV884*DCF!H$46,0)-MAX(BV884-BU884,0)/Inputs!$B$24)*DCF!H$6</f>
        <v>-1979.7368379081736</v>
      </c>
      <c r="DD884" s="15">
        <f ca="1">(BW884*DCF!I$46-DCF!I$5*MAX(BW884*DCF!I$46,0)-MAX(BW884-BV884,0)/Inputs!$B$24)*DCF!I$6</f>
        <v>-2536.079101479927</v>
      </c>
      <c r="DE884" s="15">
        <f ca="1">(BX884*DCF!J$46-DCF!J$5*MAX(BX884*DCF!J$46,0)-MAX(BX884-BW884,0)/Inputs!$B$24)*DCF!J$6</f>
        <v>-1364.902050430901</v>
      </c>
      <c r="DF884" s="15">
        <f ca="1">(BY884*DCF!K$46-DCF!K$5*MAX(BY884*DCF!K$46,0)-MAX(BY884-BX884,0)/Inputs!$B$24)*DCF!K$6</f>
        <v>-2058.3494196185211</v>
      </c>
      <c r="DG884" s="15">
        <f ca="1">(BZ884*DCF!L$46-DCF!L$5*MAX(BZ884*DCF!L$46,0)-MAX(BZ884-BY884,0)/Inputs!$B$24)*DCF!L$6</f>
        <v>4409.9406347948534</v>
      </c>
      <c r="DH884" s="15">
        <f ca="1">(CA884*DCF!M$46-DCF!M$5*MAX(CA884*DCF!M$46,0)-MAX(CA884-BZ884,0)/Inputs!$B$24)*DCF!M$6</f>
        <v>1732.5421501805324</v>
      </c>
      <c r="DI884" s="15">
        <f ca="1">SUM(CB884:CL884)+BE884*DCF!M$10*(1+Inputs!$B$30)*(1-Inputs!$B$33)*(1-Inputs!$B$30/Inputs!$B$31)/(Inputs!$B$29-Inputs!$B$30)*DCF!M$6</f>
        <v>149822.35760280708</v>
      </c>
      <c r="DJ884" s="15">
        <f ca="1">SUM(CM884:CW884)+BP884*DCF!M$28*(1+Inputs!$B$30)*(1-Inputs!$B$33)*(1-Inputs!$B$30/Inputs!$B$31)/(Inputs!$B$29-Inputs!$B$30)*DCF!M$6</f>
        <v>433989.79610799137</v>
      </c>
      <c r="DK884" s="15">
        <f ca="1">SUM(CX884:DH884)+CA884*DCF!M$46*(1+Inputs!$B$30)*(1-Inputs!$B$33)*(1-Inputs!$B$30/Inputs!$B$31)/(Inputs!$B$29-Inputs!$B$30)*DCF!M$6</f>
        <v>185129.48537637212</v>
      </c>
      <c r="DM884" s="15">
        <f ca="1">DI884+DJ884+DK884+Inputs!$B$34+Inputs!$B$36-Inputs!$B$35</f>
        <v>845792.6390871706</v>
      </c>
    </row>
    <row r="885" spans="1:117" x14ac:dyDescent="0.75">
      <c r="A885" s="11">
        <v>872</v>
      </c>
      <c r="C885" s="23">
        <f t="shared" ca="1" si="507"/>
        <v>-0.27008876485337041</v>
      </c>
      <c r="D885" s="23">
        <f t="shared" ca="1" si="507"/>
        <v>0.25688188059503664</v>
      </c>
      <c r="E885" s="23">
        <f t="shared" ca="1" si="507"/>
        <v>1.3788961261637041</v>
      </c>
      <c r="F885" s="23">
        <f t="shared" ca="1" si="507"/>
        <v>0.9821409747297386</v>
      </c>
      <c r="G885" s="23">
        <f t="shared" ca="1" si="507"/>
        <v>0.98635888517378389</v>
      </c>
      <c r="H885" s="23">
        <f t="shared" ca="1" si="507"/>
        <v>0.11577501945591906</v>
      </c>
      <c r="I885" s="23">
        <f t="shared" ca="1" si="507"/>
        <v>0.67908555852529806</v>
      </c>
      <c r="J885" s="23">
        <f t="shared" ca="1" si="507"/>
        <v>1.52450135830385</v>
      </c>
      <c r="K885" s="23">
        <f t="shared" ca="1" si="507"/>
        <v>-0.4691434045661208</v>
      </c>
      <c r="L885" s="23">
        <f t="shared" ca="1" si="507"/>
        <v>1.1858230348683444E-2</v>
      </c>
      <c r="M885" s="23">
        <f t="shared" ca="1" si="507"/>
        <v>-0.7998438358814336</v>
      </c>
      <c r="N885" s="23">
        <f ca="1">SQRT(Inputs!$B$38)*C885+SQRT(1-Inputs!$B$38)*_xlfn.NORM.S.INV(RAND())</f>
        <v>-0.45355198695723353</v>
      </c>
      <c r="O885" s="23">
        <f ca="1">SQRT(Inputs!$B$38)*D885+SQRT(1-Inputs!$B$38)*_xlfn.NORM.S.INV(RAND())</f>
        <v>-1.2056708545691528</v>
      </c>
      <c r="P885" s="23">
        <f ca="1">SQRT(Inputs!$B$38)*E885+SQRT(1-Inputs!$B$38)*_xlfn.NORM.S.INV(RAND())</f>
        <v>6.698862708796649E-2</v>
      </c>
      <c r="Q885" s="23">
        <f ca="1">SQRT(Inputs!$B$38)*F885+SQRT(1-Inputs!$B$38)*_xlfn.NORM.S.INV(RAND())</f>
        <v>1.2143046317701254</v>
      </c>
      <c r="R885" s="23">
        <f ca="1">SQRT(Inputs!$B$38)*G885+SQRT(1-Inputs!$B$38)*_xlfn.NORM.S.INV(RAND())</f>
        <v>0.42898868184734423</v>
      </c>
      <c r="S885" s="23">
        <f ca="1">SQRT(Inputs!$B$38)*H885+SQRT(1-Inputs!$B$38)*_xlfn.NORM.S.INV(RAND())</f>
        <v>-0.66261563866332196</v>
      </c>
      <c r="T885" s="23">
        <f ca="1">SQRT(Inputs!$B$38)*I885+SQRT(1-Inputs!$B$38)*_xlfn.NORM.S.INV(RAND())</f>
        <v>1.9766859458755384</v>
      </c>
      <c r="U885" s="23">
        <f ca="1">SQRT(Inputs!$B$38)*J885+SQRT(1-Inputs!$B$38)*_xlfn.NORM.S.INV(RAND())</f>
        <v>0.69241147881187548</v>
      </c>
      <c r="V885" s="23">
        <f ca="1">SQRT(Inputs!$B$38)*K885+SQRT(1-Inputs!$B$38)*_xlfn.NORM.S.INV(RAND())</f>
        <v>7.3839808939739793E-2</v>
      </c>
      <c r="W885" s="23">
        <f ca="1">SQRT(Inputs!$B$38)*L885+SQRT(1-Inputs!$B$38)*_xlfn.NORM.S.INV(RAND())</f>
        <v>0.11083891629892287</v>
      </c>
      <c r="X885" s="23">
        <f ca="1">SQRT(Inputs!$B$38)*M885+SQRT(1-Inputs!$B$38)*_xlfn.NORM.S.INV(RAND())</f>
        <v>1.3115487610392551</v>
      </c>
      <c r="Y885" s="23">
        <f ca="1">SQRT(Inputs!$B$38)*C885+SQRT(1-Inputs!$B$38)*_xlfn.NORM.S.INV(RAND())</f>
        <v>-0.96521261471020969</v>
      </c>
      <c r="Z885" s="23">
        <f ca="1">SQRT(Inputs!$B$38)*D885+SQRT(1-Inputs!$B$38)*_xlfn.NORM.S.INV(RAND())</f>
        <v>0.39745103473914428</v>
      </c>
      <c r="AA885" s="23">
        <f ca="1">SQRT(Inputs!$B$38)*E885+SQRT(1-Inputs!$B$38)*_xlfn.NORM.S.INV(RAND())</f>
        <v>0.10666483064384757</v>
      </c>
      <c r="AB885" s="23">
        <f ca="1">SQRT(Inputs!$B$38)*F885+SQRT(1-Inputs!$B$38)*_xlfn.NORM.S.INV(RAND())</f>
        <v>0.15006191900446725</v>
      </c>
      <c r="AC885" s="23">
        <f ca="1">SQRT(Inputs!$B$38)*G885+SQRT(1-Inputs!$B$38)*_xlfn.NORM.S.INV(RAND())</f>
        <v>0.85007903101383464</v>
      </c>
      <c r="AD885" s="23">
        <f ca="1">SQRT(Inputs!$B$38)*H885+SQRT(1-Inputs!$B$38)*_xlfn.NORM.S.INV(RAND())</f>
        <v>-1.0053319762092952</v>
      </c>
      <c r="AE885" s="23">
        <f ca="1">SQRT(Inputs!$B$38)*I885+SQRT(1-Inputs!$B$38)*_xlfn.NORM.S.INV(RAND())</f>
        <v>-0.26257363140535067</v>
      </c>
      <c r="AF885" s="23">
        <f ca="1">SQRT(Inputs!$B$38)*J885+SQRT(1-Inputs!$B$38)*_xlfn.NORM.S.INV(RAND())</f>
        <v>0.58637995874848392</v>
      </c>
      <c r="AG885" s="23">
        <f ca="1">SQRT(Inputs!$B$38)*K885+SQRT(1-Inputs!$B$38)*_xlfn.NORM.S.INV(RAND())</f>
        <v>1.0653242545464601</v>
      </c>
      <c r="AH885" s="23">
        <f ca="1">SQRT(Inputs!$B$38)*L885+SQRT(1-Inputs!$B$38)*_xlfn.NORM.S.INV(RAND())</f>
        <v>0.71088731571411856</v>
      </c>
      <c r="AI885" s="23">
        <f ca="1">SQRT(Inputs!$B$38)*M885+SQRT(1-Inputs!$B$38)*_xlfn.NORM.S.INV(RAND())</f>
        <v>-0.40179773683226405</v>
      </c>
      <c r="AJ885" s="23">
        <f ca="1">SQRT(Inputs!$B$38)*C885+SQRT(1-Inputs!$B$38)*_xlfn.NORM.S.INV(RAND())</f>
        <v>-0.25818397583258856</v>
      </c>
      <c r="AK885" s="23">
        <f ca="1">SQRT(Inputs!$B$38)*D885+SQRT(1-Inputs!$B$38)*_xlfn.NORM.S.INV(RAND())</f>
        <v>0.35740867156807343</v>
      </c>
      <c r="AL885" s="23">
        <f ca="1">SQRT(Inputs!$B$38)*E885+SQRT(1-Inputs!$B$38)*_xlfn.NORM.S.INV(RAND())</f>
        <v>-0.51450394179611436</v>
      </c>
      <c r="AM885" s="23">
        <f ca="1">SQRT(Inputs!$B$38)*F885+SQRT(1-Inputs!$B$38)*_xlfn.NORM.S.INV(RAND())</f>
        <v>-1.6588125652452881</v>
      </c>
      <c r="AN885" s="23">
        <f ca="1">SQRT(Inputs!$B$38)*G885+SQRT(1-Inputs!$B$38)*_xlfn.NORM.S.INV(RAND())</f>
        <v>0.55277051960844936</v>
      </c>
      <c r="AO885" s="23">
        <f ca="1">SQRT(Inputs!$B$38)*H885+SQRT(1-Inputs!$B$38)*_xlfn.NORM.S.INV(RAND())</f>
        <v>0.97301733903125787</v>
      </c>
      <c r="AP885" s="23">
        <f ca="1">SQRT(Inputs!$B$38)*I885+SQRT(1-Inputs!$B$38)*_xlfn.NORM.S.INV(RAND())</f>
        <v>4.6869934713316908E-2</v>
      </c>
      <c r="AQ885" s="23">
        <f ca="1">SQRT(Inputs!$B$38)*J885+SQRT(1-Inputs!$B$38)*_xlfn.NORM.S.INV(RAND())</f>
        <v>1.9661699131541446</v>
      </c>
      <c r="AR885" s="23">
        <f ca="1">SQRT(Inputs!$B$38)*K885+SQRT(1-Inputs!$B$38)*_xlfn.NORM.S.INV(RAND())</f>
        <v>1.0360649286892751</v>
      </c>
      <c r="AS885" s="23">
        <f ca="1">SQRT(Inputs!$B$38)*L885+SQRT(1-Inputs!$B$38)*_xlfn.NORM.S.INV(RAND())</f>
        <v>0.79008607745987869</v>
      </c>
      <c r="AT885" s="23">
        <f ca="1">SQRT(Inputs!$B$38)*M885+SQRT(1-Inputs!$B$38)*_xlfn.NORM.S.INV(RAND())</f>
        <v>-0.63087175479744495</v>
      </c>
      <c r="AU885" s="15">
        <f ca="1">Inputs!$B$6*EXP($B$8-0.5*C$5^2+C$5*N885)</f>
        <v>4610.9747734754374</v>
      </c>
      <c r="AV885" s="15">
        <f t="shared" ca="1" si="474"/>
        <v>4700.8811106761541</v>
      </c>
      <c r="AW885" s="15">
        <f t="shared" ca="1" si="475"/>
        <v>5783.9167314344522</v>
      </c>
      <c r="AX885" s="15">
        <f t="shared" ca="1" si="476"/>
        <v>8218.4009287219797</v>
      </c>
      <c r="AY885" s="15">
        <f t="shared" ca="1" si="477"/>
        <v>10559.740849895088</v>
      </c>
      <c r="AZ885" s="15">
        <f t="shared" ca="1" si="478"/>
        <v>12006.051690976854</v>
      </c>
      <c r="BA885" s="15">
        <f t="shared" ca="1" si="479"/>
        <v>18069.138761815419</v>
      </c>
      <c r="BB885" s="15">
        <f t="shared" ca="1" si="480"/>
        <v>23711.28300746913</v>
      </c>
      <c r="BC885" s="15">
        <f t="shared" ca="1" si="481"/>
        <v>29248.01876963006</v>
      </c>
      <c r="BD885" s="15">
        <f t="shared" ca="1" si="482"/>
        <v>36204.985072441705</v>
      </c>
      <c r="BE885" s="15">
        <f t="shared" ca="1" si="483"/>
        <v>49993.718574345789</v>
      </c>
      <c r="BF885" s="15">
        <f ca="1">Inputs!$B$13*EXP($B$9-0.5*C$6^2+C$6*Y885)</f>
        <v>11422.245122848291</v>
      </c>
      <c r="BG885" s="15">
        <f t="shared" ca="1" si="484"/>
        <v>14955.690669714813</v>
      </c>
      <c r="BH885" s="15">
        <f t="shared" ca="1" si="485"/>
        <v>18599.251892326392</v>
      </c>
      <c r="BI885" s="15">
        <f t="shared" ca="1" si="486"/>
        <v>23300.291708852073</v>
      </c>
      <c r="BJ885" s="15">
        <f t="shared" ca="1" si="487"/>
        <v>32288.291735412156</v>
      </c>
      <c r="BK885" s="15">
        <f t="shared" ca="1" si="488"/>
        <v>34558.745122529959</v>
      </c>
      <c r="BL885" s="15">
        <f t="shared" ca="1" si="489"/>
        <v>41031.044474491595</v>
      </c>
      <c r="BM885" s="15">
        <f t="shared" ca="1" si="490"/>
        <v>54247.122667754702</v>
      </c>
      <c r="BN885" s="15">
        <f t="shared" ca="1" si="491"/>
        <v>75802.127696848635</v>
      </c>
      <c r="BO885" s="15">
        <f t="shared" ca="1" si="492"/>
        <v>101301.0570225134</v>
      </c>
      <c r="BP885" s="15">
        <f t="shared" ca="1" si="493"/>
        <v>119134.0409897158</v>
      </c>
      <c r="BQ885" s="15">
        <f ca="1">Inputs!$B$20*EXP($B$10-0.5*C$7^2+C$7*AJ885)</f>
        <v>3914.1571545775801</v>
      </c>
      <c r="BR885" s="15">
        <f t="shared" ca="1" si="494"/>
        <v>5949.3822381082546</v>
      </c>
      <c r="BS885" s="15">
        <f t="shared" ca="1" si="495"/>
        <v>7027.8979853618239</v>
      </c>
      <c r="BT885" s="15">
        <f t="shared" ca="1" si="496"/>
        <v>6270.9545577182234</v>
      </c>
      <c r="BU885" s="15">
        <f t="shared" ca="1" si="497"/>
        <v>9934.5415923724522</v>
      </c>
      <c r="BV885" s="15">
        <f t="shared" ca="1" si="498"/>
        <v>17209.601660985645</v>
      </c>
      <c r="BW885" s="15">
        <f t="shared" ca="1" si="499"/>
        <v>24254.442586690653</v>
      </c>
      <c r="BX885" s="15">
        <f t="shared" ca="1" si="500"/>
        <v>50313.886568706643</v>
      </c>
      <c r="BY885" s="15">
        <f t="shared" ca="1" si="501"/>
        <v>85954.099256418835</v>
      </c>
      <c r="BZ885" s="15">
        <f t="shared" ca="1" si="502"/>
        <v>139458.99008129514</v>
      </c>
      <c r="CA885" s="15">
        <f t="shared" ca="1" si="503"/>
        <v>175122.44872577532</v>
      </c>
      <c r="CB885" s="15">
        <f ca="1">(AU885*DCF!C$10-DCF!C$5*MAX(AU885*DCF!C$10,0)-MAX(AU885-Inputs!$B$6,0)/Inputs!$B$10)*DCF!C$6</f>
        <v>1045.5788831315026</v>
      </c>
      <c r="CC885" s="15">
        <f ca="1">(AV885*DCF!D$10-DCF!D$5*MAX(AV885*DCF!D$10,0)-MAX(AV885-AU885,0)/Inputs!$B$10)*DCF!D$6</f>
        <v>1123.8866159927807</v>
      </c>
      <c r="CD885" s="15">
        <f ca="1">(AW885*DCF!E$10-DCF!E$5*MAX(AW885*DCF!E$10,0)-MAX(AW885-AV885,0)/Inputs!$B$10)*DCF!E$6</f>
        <v>1091.4698289664288</v>
      </c>
      <c r="CE885" s="15">
        <f ca="1">(AX885*DCF!F$10-DCF!F$5*MAX(AX885*DCF!F$10,0)-MAX(AX885-AW885,0)/Inputs!$B$10)*DCF!F$6</f>
        <v>1287.5080216987894</v>
      </c>
      <c r="CF885" s="15">
        <f ca="1">(AY885*DCF!G$10-DCF!G$5*MAX(AY885*DCF!G$10,0)-MAX(AY885-AX885,0)/Inputs!$B$10)*DCF!G$6</f>
        <v>1725.6814102973572</v>
      </c>
      <c r="CG885" s="15">
        <f ca="1">(AZ885*DCF!H$10-DCF!H$5*MAX(AZ885*DCF!H$10,0)-MAX(AZ885-AY885,0)/Inputs!$B$10)*DCF!H$6</f>
        <v>2074.1651291428639</v>
      </c>
      <c r="CH885" s="15">
        <f ca="1">(BA885*DCF!I$10-DCF!I$5*MAX(BA885*DCF!I$10,0)-MAX(BA885-AZ885,0)/Inputs!$B$10)*DCF!I$6</f>
        <v>2306.0137766089238</v>
      </c>
      <c r="CI885" s="15">
        <f ca="1">(BB885*DCF!J$10-DCF!J$5*MAX(BB885*DCF!J$10,0)-MAX(BB885-BA885,0)/Inputs!$B$10)*DCF!J$6</f>
        <v>3213.9371965944747</v>
      </c>
      <c r="CJ885" s="15">
        <f ca="1">(BC885*DCF!K$10-DCF!K$5*MAX(BC885*DCF!K$10,0)-MAX(BC885-BB885,0)/Inputs!$B$10)*DCF!K$6</f>
        <v>3933.402573928764</v>
      </c>
      <c r="CK885" s="15">
        <f ca="1">(BD885*DCF!L$10-DCF!L$5*MAX(BD885*DCF!L$10,0)-MAX(BD885-BC885,0)/Inputs!$B$10)*DCF!L$6</f>
        <v>4560.7518356791797</v>
      </c>
      <c r="CL885" s="15">
        <f ca="1">(BE885*DCF!M$10-DCF!M$5*MAX(BE885*DCF!M$10,0)-MAX(BE885-BD885,0)/Inputs!$B$10)*DCF!M$6</f>
        <v>5407.5487637835431</v>
      </c>
      <c r="CM885" s="15">
        <f ca="1">(BF885*DCF!C$28-DCF!C$5*MAX(BF885*DCF!C$28,0)-MAX(BF885-Inputs!$B$13,0)/Inputs!$B$17)*DCF!C$6</f>
        <v>3477.8545517126304</v>
      </c>
      <c r="CN885" s="15">
        <f ca="1">(BG885*DCF!D$28-DCF!D$5*MAX(BG885*DCF!D$28,0)-MAX(BG885-BF885,0)/Inputs!$B$17)*DCF!D$6</f>
        <v>3650.949895151206</v>
      </c>
      <c r="CO885" s="15">
        <f ca="1">(BH885*DCF!E$28-DCF!E$5*MAX(BH885*DCF!E$28,0)-MAX(BH885-BG885,0)/Inputs!$B$17)*DCF!E$6</f>
        <v>4549.5435582839473</v>
      </c>
      <c r="CP885" s="15">
        <f ca="1">(BI885*DCF!F$28-DCF!F$5*MAX(BI885*DCF!F$28,0)-MAX(BI885-BH885,0)/Inputs!$B$17)*DCF!F$6</f>
        <v>5469.5168449726762</v>
      </c>
      <c r="CQ885" s="15">
        <f ca="1">(BJ885*DCF!G$28-DCF!G$5*MAX(BJ885*DCF!G$28,0)-MAX(BJ885-BI885,0)/Inputs!$B$17)*DCF!G$6</f>
        <v>6865.7494474474543</v>
      </c>
      <c r="CR885" s="15">
        <f ca="1">(BK885*DCF!H$28-DCF!H$5*MAX(BK885*DCF!H$28,0)-MAX(BK885-BJ885,0)/Inputs!$B$17)*DCF!H$6</f>
        <v>8193.9942066689764</v>
      </c>
      <c r="CS885" s="15">
        <f ca="1">(BL885*DCF!I$28-DCF!I$5*MAX(BL885*DCF!I$28,0)-MAX(BL885-BK885,0)/Inputs!$B$17)*DCF!I$6</f>
        <v>8719.601343715678</v>
      </c>
      <c r="CT885" s="15">
        <f ca="1">(BM885*DCF!J$28-DCF!J$5*MAX(BM885*DCF!J$28,0)-MAX(BM885-BL885,0)/Inputs!$B$17)*DCF!J$6</f>
        <v>10349.267748554634</v>
      </c>
      <c r="CU885" s="15">
        <f ca="1">(BN885*DCF!K$28-DCF!K$5*MAX(BN885*DCF!K$28,0)-MAX(BN885-BM885,0)/Inputs!$B$17)*DCF!K$6</f>
        <v>13367.937390546504</v>
      </c>
      <c r="CV885" s="15">
        <f ca="1">(BO885*DCF!L$28-DCF!L$5*MAX(BO885*DCF!L$28,0)-MAX(BO885-BN885,0)/Inputs!$B$17)*DCF!L$6</f>
        <v>17326.440800074983</v>
      </c>
      <c r="CW885" s="15">
        <f ca="1">(BP885*DCF!M$28-DCF!M$5*MAX(BP885*DCF!M$28,0)-MAX(BP885-BO885,0)/Inputs!$B$17)*DCF!M$6</f>
        <v>20551.090839678294</v>
      </c>
      <c r="CX885" s="15">
        <f ca="1">(BQ885*DCF!C$46-DCF!C$5*MAX(BQ885*DCF!C$46,0)-MAX(BQ885-Inputs!$B$20,0)/Inputs!$B$24)*DCF!C$6</f>
        <v>-1233.3652341184156</v>
      </c>
      <c r="CY885" s="15">
        <f ca="1">(BR885*DCF!D$46-DCF!D$5*MAX(BR885*DCF!D$46,0)-MAX(BR885-BQ885,0)/Inputs!$B$24)*DCF!D$6</f>
        <v>-1883.8344558983092</v>
      </c>
      <c r="CZ885" s="15">
        <f ca="1">(BS885*DCF!E$46-DCF!E$5*MAX(BS885*DCF!E$46,0)-MAX(BS885-BR885,0)/Inputs!$B$24)*DCF!E$6</f>
        <v>-1256.1823897559368</v>
      </c>
      <c r="DA885" s="15">
        <f ca="1">(BT885*DCF!F$46-DCF!F$5*MAX(BT885*DCF!F$46,0)-MAX(BT885-BS885,0)/Inputs!$B$24)*DCF!F$6</f>
        <v>-456.69055889221755</v>
      </c>
      <c r="DB885" s="15">
        <f ca="1">(BU885*DCF!G$46-DCF!G$5*MAX(BU885*DCF!G$46,0)-MAX(BU885-BT885,0)/Inputs!$B$24)*DCF!G$6</f>
        <v>-1566.5366457260141</v>
      </c>
      <c r="DC885" s="15">
        <f ca="1">(BV885*DCF!H$46-DCF!H$5*MAX(BV885*DCF!H$46,0)-MAX(BV885-BU885,0)/Inputs!$B$24)*DCF!H$6</f>
        <v>-2260.6803412889562</v>
      </c>
      <c r="DD885" s="15">
        <f ca="1">(BW885*DCF!I$46-DCF!I$5*MAX(BW885*DCF!I$46,0)-MAX(BW885-BV885,0)/Inputs!$B$24)*DCF!I$6</f>
        <v>-1462.1355443791219</v>
      </c>
      <c r="DE885" s="15">
        <f ca="1">(BX885*DCF!J$46-DCF!J$5*MAX(BX885*DCF!J$46,0)-MAX(BX885-BW885,0)/Inputs!$B$24)*DCF!J$6</f>
        <v>-4800.0104268823934</v>
      </c>
      <c r="DF885" s="15">
        <f ca="1">(BY885*DCF!K$46-DCF!K$5*MAX(BY885*DCF!K$46,0)-MAX(BY885-BX885,0)/Inputs!$B$24)*DCF!K$6</f>
        <v>-3820.9179781421299</v>
      </c>
      <c r="DG885" s="15">
        <f ca="1">(BZ885*DCF!L$46-DCF!L$5*MAX(BZ885*DCF!L$46,0)-MAX(BZ885-BY885,0)/Inputs!$B$24)*DCF!L$6</f>
        <v>-2468.1792238184635</v>
      </c>
      <c r="DH885" s="15">
        <f ca="1">(CA885*DCF!M$46-DCF!M$5*MAX(CA885*DCF!M$46,0)-MAX(CA885-BZ885,0)/Inputs!$B$24)*DCF!M$6</f>
        <v>6273.245439030673</v>
      </c>
      <c r="DI885" s="15">
        <f ca="1">SUM(CB885:CL885)+BE885*DCF!M$10*(1+Inputs!$B$30)*(1-Inputs!$B$33)*(1-Inputs!$B$30/Inputs!$B$31)/(Inputs!$B$29-Inputs!$B$30)*DCF!M$6</f>
        <v>166903.12392671697</v>
      </c>
      <c r="DJ885" s="15">
        <f ca="1">SUM(CM885:CW885)+BP885*DCF!M$28*(1+Inputs!$B$30)*(1-Inputs!$B$33)*(1-Inputs!$B$30/Inputs!$B$31)/(Inputs!$B$29-Inputs!$B$30)*DCF!M$6</f>
        <v>544590.76190544642</v>
      </c>
      <c r="DK885" s="15">
        <f ca="1">SUM(CX885:DH885)+CA885*DCF!M$46*(1+Inputs!$B$30)*(1-Inputs!$B$33)*(1-Inputs!$B$30/Inputs!$B$31)/(Inputs!$B$29-Inputs!$B$30)*DCF!M$6</f>
        <v>255824.7629503948</v>
      </c>
      <c r="DM885" s="15">
        <f ca="1">DI885+DJ885+DK885+Inputs!$B$34+Inputs!$B$36-Inputs!$B$35</f>
        <v>1044169.6487825583</v>
      </c>
    </row>
    <row r="886" spans="1:117" x14ac:dyDescent="0.75">
      <c r="A886" s="11">
        <v>873</v>
      </c>
      <c r="C886" s="23">
        <f t="shared" ca="1" si="507"/>
        <v>-4.7991463031907051E-2</v>
      </c>
      <c r="D886" s="23">
        <f t="shared" ca="1" si="507"/>
        <v>1.2887219536864127</v>
      </c>
      <c r="E886" s="23">
        <f t="shared" ca="1" si="507"/>
        <v>0.30657106803813439</v>
      </c>
      <c r="F886" s="23">
        <f t="shared" ca="1" si="507"/>
        <v>-0.96791498170300638</v>
      </c>
      <c r="G886" s="23">
        <f t="shared" ca="1" si="507"/>
        <v>-5.9212078814699434E-2</v>
      </c>
      <c r="H886" s="23">
        <f t="shared" ca="1" si="507"/>
        <v>0.8142051159502417</v>
      </c>
      <c r="I886" s="23">
        <f t="shared" ca="1" si="507"/>
        <v>1.7236338675800562</v>
      </c>
      <c r="J886" s="23">
        <f t="shared" ca="1" si="507"/>
        <v>-0.73491306983744775</v>
      </c>
      <c r="K886" s="23">
        <f t="shared" ca="1" si="507"/>
        <v>1.1337952586767586</v>
      </c>
      <c r="L886" s="23">
        <f t="shared" ca="1" si="507"/>
        <v>-0.54696816745920884</v>
      </c>
      <c r="M886" s="23">
        <f t="shared" ca="1" si="507"/>
        <v>-4.5594374333151992E-2</v>
      </c>
      <c r="N886" s="23">
        <f ca="1">SQRT(Inputs!$B$38)*C886+SQRT(1-Inputs!$B$38)*_xlfn.NORM.S.INV(RAND())</f>
        <v>-0.38294837524211045</v>
      </c>
      <c r="O886" s="23">
        <f ca="1">SQRT(Inputs!$B$38)*D886+SQRT(1-Inputs!$B$38)*_xlfn.NORM.S.INV(RAND())</f>
        <v>0.38578566221916144</v>
      </c>
      <c r="P886" s="23">
        <f ca="1">SQRT(Inputs!$B$38)*E886+SQRT(1-Inputs!$B$38)*_xlfn.NORM.S.INV(RAND())</f>
        <v>0.35222694171785685</v>
      </c>
      <c r="Q886" s="23">
        <f ca="1">SQRT(Inputs!$B$38)*F886+SQRT(1-Inputs!$B$38)*_xlfn.NORM.S.INV(RAND())</f>
        <v>3.0389667079192773E-2</v>
      </c>
      <c r="R886" s="23">
        <f ca="1">SQRT(Inputs!$B$38)*G886+SQRT(1-Inputs!$B$38)*_xlfn.NORM.S.INV(RAND())</f>
        <v>-0.52020888412825272</v>
      </c>
      <c r="S886" s="23">
        <f ca="1">SQRT(Inputs!$B$38)*H886+SQRT(1-Inputs!$B$38)*_xlfn.NORM.S.INV(RAND())</f>
        <v>-0.91310885559414701</v>
      </c>
      <c r="T886" s="23">
        <f ca="1">SQRT(Inputs!$B$38)*I886+SQRT(1-Inputs!$B$38)*_xlfn.NORM.S.INV(RAND())</f>
        <v>1.8798144256823588</v>
      </c>
      <c r="U886" s="23">
        <f ca="1">SQRT(Inputs!$B$38)*J886+SQRT(1-Inputs!$B$38)*_xlfn.NORM.S.INV(RAND())</f>
        <v>-1.2131933410733904</v>
      </c>
      <c r="V886" s="23">
        <f ca="1">SQRT(Inputs!$B$38)*K886+SQRT(1-Inputs!$B$38)*_xlfn.NORM.S.INV(RAND())</f>
        <v>0.22985498952648542</v>
      </c>
      <c r="W886" s="23">
        <f ca="1">SQRT(Inputs!$B$38)*L886+SQRT(1-Inputs!$B$38)*_xlfn.NORM.S.INV(RAND())</f>
        <v>-0.70870241406670831</v>
      </c>
      <c r="X886" s="23">
        <f ca="1">SQRT(Inputs!$B$38)*M886+SQRT(1-Inputs!$B$38)*_xlfn.NORM.S.INV(RAND())</f>
        <v>-0.41424173208139631</v>
      </c>
      <c r="Y886" s="23">
        <f ca="1">SQRT(Inputs!$B$38)*C886+SQRT(1-Inputs!$B$38)*_xlfn.NORM.S.INV(RAND())</f>
        <v>0.44548746419915375</v>
      </c>
      <c r="Z886" s="23">
        <f ca="1">SQRT(Inputs!$B$38)*D886+SQRT(1-Inputs!$B$38)*_xlfn.NORM.S.INV(RAND())</f>
        <v>1.0485177482930039</v>
      </c>
      <c r="AA886" s="23">
        <f ca="1">SQRT(Inputs!$B$38)*E886+SQRT(1-Inputs!$B$38)*_xlfn.NORM.S.INV(RAND())</f>
        <v>0.13535436882674434</v>
      </c>
      <c r="AB886" s="23">
        <f ca="1">SQRT(Inputs!$B$38)*F886+SQRT(1-Inputs!$B$38)*_xlfn.NORM.S.INV(RAND())</f>
        <v>-0.10095854035646673</v>
      </c>
      <c r="AC886" s="23">
        <f ca="1">SQRT(Inputs!$B$38)*G886+SQRT(1-Inputs!$B$38)*_xlfn.NORM.S.INV(RAND())</f>
        <v>0.86674908898128622</v>
      </c>
      <c r="AD886" s="23">
        <f ca="1">SQRT(Inputs!$B$38)*H886+SQRT(1-Inputs!$B$38)*_xlfn.NORM.S.INV(RAND())</f>
        <v>3.9440200286082583E-2</v>
      </c>
      <c r="AE886" s="23">
        <f ca="1">SQRT(Inputs!$B$38)*I886+SQRT(1-Inputs!$B$38)*_xlfn.NORM.S.INV(RAND())</f>
        <v>0.12355454043813785</v>
      </c>
      <c r="AF886" s="23">
        <f ca="1">SQRT(Inputs!$B$38)*J886+SQRT(1-Inputs!$B$38)*_xlfn.NORM.S.INV(RAND())</f>
        <v>-1.7380828251464675</v>
      </c>
      <c r="AG886" s="23">
        <f ca="1">SQRT(Inputs!$B$38)*K886+SQRT(1-Inputs!$B$38)*_xlfn.NORM.S.INV(RAND())</f>
        <v>-0.68229835015266838</v>
      </c>
      <c r="AH886" s="23">
        <f ca="1">SQRT(Inputs!$B$38)*L886+SQRT(1-Inputs!$B$38)*_xlfn.NORM.S.INV(RAND())</f>
        <v>0.49579579907146876</v>
      </c>
      <c r="AI886" s="23">
        <f ca="1">SQRT(Inputs!$B$38)*M886+SQRT(1-Inputs!$B$38)*_xlfn.NORM.S.INV(RAND())</f>
        <v>0.35396141652460839</v>
      </c>
      <c r="AJ886" s="23">
        <f ca="1">SQRT(Inputs!$B$38)*C886+SQRT(1-Inputs!$B$38)*_xlfn.NORM.S.INV(RAND())</f>
        <v>-0.88367856568285952</v>
      </c>
      <c r="AK886" s="23">
        <f ca="1">SQRT(Inputs!$B$38)*D886+SQRT(1-Inputs!$B$38)*_xlfn.NORM.S.INV(RAND())</f>
        <v>1.6979555554010721</v>
      </c>
      <c r="AL886" s="23">
        <f ca="1">SQRT(Inputs!$B$38)*E886+SQRT(1-Inputs!$B$38)*_xlfn.NORM.S.INV(RAND())</f>
        <v>1.0679113955596242</v>
      </c>
      <c r="AM886" s="23">
        <f ca="1">SQRT(Inputs!$B$38)*F886+SQRT(1-Inputs!$B$38)*_xlfn.NORM.S.INV(RAND())</f>
        <v>-2.6070661022343526</v>
      </c>
      <c r="AN886" s="23">
        <f ca="1">SQRT(Inputs!$B$38)*G886+SQRT(1-Inputs!$B$38)*_xlfn.NORM.S.INV(RAND())</f>
        <v>-1.1107360810429836</v>
      </c>
      <c r="AO886" s="23">
        <f ca="1">SQRT(Inputs!$B$38)*H886+SQRT(1-Inputs!$B$38)*_xlfn.NORM.S.INV(RAND())</f>
        <v>0.55379948621128861</v>
      </c>
      <c r="AP886" s="23">
        <f ca="1">SQRT(Inputs!$B$38)*I886+SQRT(1-Inputs!$B$38)*_xlfn.NORM.S.INV(RAND())</f>
        <v>1.5974792686283015</v>
      </c>
      <c r="AQ886" s="23">
        <f ca="1">SQRT(Inputs!$B$38)*J886+SQRT(1-Inputs!$B$38)*_xlfn.NORM.S.INV(RAND())</f>
        <v>-2.2413292058020153</v>
      </c>
      <c r="AR886" s="23">
        <f ca="1">SQRT(Inputs!$B$38)*K886+SQRT(1-Inputs!$B$38)*_xlfn.NORM.S.INV(RAND())</f>
        <v>1.2509535406097272</v>
      </c>
      <c r="AS886" s="23">
        <f ca="1">SQRT(Inputs!$B$38)*L886+SQRT(1-Inputs!$B$38)*_xlfn.NORM.S.INV(RAND())</f>
        <v>-0.19766631927865208</v>
      </c>
      <c r="AT886" s="23">
        <f ca="1">SQRT(Inputs!$B$38)*M886+SQRT(1-Inputs!$B$38)*_xlfn.NORM.S.INV(RAND())</f>
        <v>-1.3346181530301684</v>
      </c>
      <c r="AU886" s="15">
        <f ca="1">Inputs!$B$6*EXP($B$8-0.5*C$5^2+C$5*N886)</f>
        <v>4663.9750801895352</v>
      </c>
      <c r="AV886" s="15">
        <f t="shared" ca="1" si="474"/>
        <v>6008.49215165441</v>
      </c>
      <c r="AW886" s="15">
        <f t="shared" ca="1" si="475"/>
        <v>7682.7551770095961</v>
      </c>
      <c r="AX886" s="15">
        <f t="shared" ca="1" si="476"/>
        <v>9415.5527672439166</v>
      </c>
      <c r="AY886" s="15">
        <f t="shared" ca="1" si="477"/>
        <v>10828.495381527486</v>
      </c>
      <c r="AZ886" s="15">
        <f t="shared" ca="1" si="478"/>
        <v>11976.651495089091</v>
      </c>
      <c r="BA886" s="15">
        <f t="shared" ca="1" si="479"/>
        <v>17843.068505758551</v>
      </c>
      <c r="BB886" s="15">
        <f t="shared" ca="1" si="480"/>
        <v>19345.09307185479</v>
      </c>
      <c r="BC886" s="15">
        <f t="shared" ca="1" si="481"/>
        <v>24224.384582684615</v>
      </c>
      <c r="BD886" s="15">
        <f t="shared" ca="1" si="482"/>
        <v>27773.717018799984</v>
      </c>
      <c r="BE886" s="15">
        <f t="shared" ca="1" si="483"/>
        <v>32773.004724473481</v>
      </c>
      <c r="BF886" s="15">
        <f ca="1">Inputs!$B$13*EXP($B$9-0.5*C$6^2+C$6*Y886)</f>
        <v>15108.096815379216</v>
      </c>
      <c r="BG886" s="15">
        <f t="shared" ca="1" si="484"/>
        <v>22247.671386392303</v>
      </c>
      <c r="BH886" s="15">
        <f t="shared" ca="1" si="485"/>
        <v>27799.699278107262</v>
      </c>
      <c r="BI886" s="15">
        <f t="shared" ca="1" si="486"/>
        <v>33506.276749245568</v>
      </c>
      <c r="BJ886" s="15">
        <f t="shared" ca="1" si="487"/>
        <v>46542.901524444111</v>
      </c>
      <c r="BK886" s="15">
        <f t="shared" ca="1" si="488"/>
        <v>57430.136508401389</v>
      </c>
      <c r="BL886" s="15">
        <f t="shared" ca="1" si="489"/>
        <v>71684.64027288722</v>
      </c>
      <c r="BM886" s="15">
        <f t="shared" ca="1" si="490"/>
        <v>71003.921023468676</v>
      </c>
      <c r="BN886" s="15">
        <f t="shared" ca="1" si="491"/>
        <v>80469.93540214411</v>
      </c>
      <c r="BO886" s="15">
        <f t="shared" ca="1" si="492"/>
        <v>104883.67058776828</v>
      </c>
      <c r="BP886" s="15">
        <f t="shared" ca="1" si="493"/>
        <v>134374.27729450937</v>
      </c>
      <c r="BQ886" s="15">
        <f ca="1">Inputs!$B$20*EXP($B$10-0.5*C$7^2+C$7*AJ886)</f>
        <v>3135.3722825590421</v>
      </c>
      <c r="BR886" s="15">
        <f t="shared" ca="1" si="494"/>
        <v>7294.8322084260653</v>
      </c>
      <c r="BS886" s="15">
        <f t="shared" ca="1" si="495"/>
        <v>13575.147551323667</v>
      </c>
      <c r="BT886" s="15">
        <f t="shared" ca="1" si="496"/>
        <v>9445.365425462649</v>
      </c>
      <c r="BU886" s="15">
        <f t="shared" ca="1" si="497"/>
        <v>10005.099163948445</v>
      </c>
      <c r="BV886" s="15">
        <f t="shared" ca="1" si="498"/>
        <v>15769.779737740095</v>
      </c>
      <c r="BW886" s="15">
        <f t="shared" ca="1" si="499"/>
        <v>30858.52527439265</v>
      </c>
      <c r="BX886" s="15">
        <f t="shared" ca="1" si="500"/>
        <v>27538.902704816639</v>
      </c>
      <c r="BY886" s="15">
        <f t="shared" ca="1" si="501"/>
        <v>49020.83751046114</v>
      </c>
      <c r="BZ886" s="15">
        <f t="shared" ca="1" si="502"/>
        <v>66328.543298051125</v>
      </c>
      <c r="CA886" s="15">
        <f t="shared" ca="1" si="503"/>
        <v>73499.520864109887</v>
      </c>
      <c r="CB886" s="15">
        <f ca="1">(AU886*DCF!C$10-DCF!C$5*MAX(AU886*DCF!C$10,0)-MAX(AU886-Inputs!$B$6,0)/Inputs!$B$10)*DCF!C$6</f>
        <v>1045.2009814978128</v>
      </c>
      <c r="CC886" s="15">
        <f ca="1">(AV886*DCF!D$10-DCF!D$5*MAX(AV886*DCF!D$10,0)-MAX(AV886-AU886,0)/Inputs!$B$10)*DCF!D$6</f>
        <v>1136.7039564024208</v>
      </c>
      <c r="CD886" s="15">
        <f ca="1">(AW886*DCF!E$10-DCF!E$5*MAX(AW886*DCF!E$10,0)-MAX(AW886-AV886,0)/Inputs!$B$10)*DCF!E$6</f>
        <v>1396.7125038519064</v>
      </c>
      <c r="CE886" s="15">
        <f ca="1">(AX886*DCF!F$10-DCF!F$5*MAX(AX886*DCF!F$10,0)-MAX(AX886-AW886,0)/Inputs!$B$10)*DCF!F$6</f>
        <v>1694.8479462437922</v>
      </c>
      <c r="CF886" s="15">
        <f ca="1">(AY886*DCF!G$10-DCF!G$5*MAX(AY886*DCF!G$10,0)-MAX(AY886-AX886,0)/Inputs!$B$10)*DCF!G$6</f>
        <v>1959.509559643391</v>
      </c>
      <c r="CG886" s="15">
        <f ca="1">(AZ886*DCF!H$10-DCF!H$5*MAX(AZ886*DCF!H$10,0)-MAX(AZ886-AY886,0)/Inputs!$B$10)*DCF!H$6</f>
        <v>2121.3997770244905</v>
      </c>
      <c r="CH886" s="15">
        <f ca="1">(BA886*DCF!I$10-DCF!I$5*MAX(BA886*DCF!I$10,0)-MAX(BA886-AZ886,0)/Inputs!$B$10)*DCF!I$6</f>
        <v>2296.979768459023</v>
      </c>
      <c r="CI886" s="15">
        <f ca="1">(BB886*DCF!J$10-DCF!J$5*MAX(BB886*DCF!J$10,0)-MAX(BB886-BA886,0)/Inputs!$B$10)*DCF!J$6</f>
        <v>3092.0557864070806</v>
      </c>
      <c r="CJ886" s="15">
        <f ca="1">(BC886*DCF!K$10-DCF!K$5*MAX(BC886*DCF!K$10,0)-MAX(BC886-BB886,0)/Inputs!$B$10)*DCF!K$6</f>
        <v>3216.7103369055749</v>
      </c>
      <c r="CK886" s="15">
        <f ca="1">(BD886*DCF!L$10-DCF!L$5*MAX(BD886*DCF!L$10,0)-MAX(BD886-BC886,0)/Inputs!$B$10)*DCF!L$6</f>
        <v>3729.8185178391154</v>
      </c>
      <c r="CL886" s="15">
        <f ca="1">(BE886*DCF!M$10-DCF!M$5*MAX(BE886*DCF!M$10,0)-MAX(BE886-BD886,0)/Inputs!$B$10)*DCF!M$6</f>
        <v>4027.4765208239537</v>
      </c>
      <c r="CM886" s="15">
        <f ca="1">(BF886*DCF!C$28-DCF!C$5*MAX(BF886*DCF!C$28,0)-MAX(BF886-Inputs!$B$13,0)/Inputs!$B$17)*DCF!C$6</f>
        <v>3751.5163592812992</v>
      </c>
      <c r="CN886" s="15">
        <f ca="1">(BG886*DCF!D$28-DCF!D$5*MAX(BG886*DCF!D$28,0)-MAX(BG886-BF886,0)/Inputs!$B$17)*DCF!D$6</f>
        <v>5029.2537365658991</v>
      </c>
      <c r="CO886" s="15">
        <f ca="1">(BH886*DCF!E$28-DCF!E$5*MAX(BH886*DCF!E$28,0)-MAX(BH886-BG886,0)/Inputs!$B$17)*DCF!E$6</f>
        <v>6779.1415743310263</v>
      </c>
      <c r="CP886" s="15">
        <f ca="1">(BI886*DCF!F$28-DCF!F$5*MAX(BI886*DCF!F$28,0)-MAX(BI886-BH886,0)/Inputs!$B$17)*DCF!F$6</f>
        <v>8057.0989252338222</v>
      </c>
      <c r="CQ886" s="15">
        <f ca="1">(BJ886*DCF!G$28-DCF!G$5*MAX(BJ886*DCF!G$28,0)-MAX(BJ886-BI886,0)/Inputs!$B$17)*DCF!G$6</f>
        <v>9883.2774194325866</v>
      </c>
      <c r="CR886" s="15">
        <f ca="1">(BK886*DCF!H$28-DCF!H$5*MAX(BK886*DCF!H$28,0)-MAX(BK886-BJ886,0)/Inputs!$B$17)*DCF!H$6</f>
        <v>12511.535587578843</v>
      </c>
      <c r="CS886" s="15">
        <f ca="1">(BL886*DCF!I$28-DCF!I$5*MAX(BL886*DCF!I$28,0)-MAX(BL886-BK886,0)/Inputs!$B$17)*DCF!I$6</f>
        <v>14810.902579670503</v>
      </c>
      <c r="CT886" s="15">
        <f ca="1">(BM886*DCF!J$28-DCF!J$5*MAX(BM886*DCF!J$28,0)-MAX(BM886-BL886,0)/Inputs!$B$17)*DCF!J$6</f>
        <v>15839.768879680823</v>
      </c>
      <c r="CU886" s="15">
        <f ca="1">(BN886*DCF!K$28-DCF!K$5*MAX(BN886*DCF!K$28,0)-MAX(BN886-BM886,0)/Inputs!$B$17)*DCF!K$6</f>
        <v>15834.440442721687</v>
      </c>
      <c r="CV886" s="15">
        <f ca="1">(BO886*DCF!L$28-DCF!L$5*MAX(BO886*DCF!L$28,0)-MAX(BO886-BN886,0)/Inputs!$B$17)*DCF!L$6</f>
        <v>18164.03893144006</v>
      </c>
      <c r="CW886" s="15">
        <f ca="1">(BP886*DCF!M$28-DCF!M$5*MAX(BP886*DCF!M$28,0)-MAX(BP886-BO886,0)/Inputs!$B$17)*DCF!M$6</f>
        <v>22200.000973140232</v>
      </c>
      <c r="CX886" s="15">
        <f ca="1">(BQ886*DCF!C$46-DCF!C$5*MAX(BQ886*DCF!C$46,0)-MAX(BQ886-Inputs!$B$20,0)/Inputs!$B$24)*DCF!C$6</f>
        <v>-724.10445324689192</v>
      </c>
      <c r="CY886" s="15">
        <f ca="1">(BR886*DCF!D$46-DCF!D$5*MAX(BR886*DCF!D$46,0)-MAX(BR886-BQ886,0)/Inputs!$B$24)*DCF!D$6</f>
        <v>-3019.8647640074669</v>
      </c>
      <c r="CZ886" s="15">
        <f ca="1">(BS886*DCF!E$46-DCF!E$5*MAX(BS886*DCF!E$46,0)-MAX(BS886-BR886,0)/Inputs!$B$24)*DCF!E$6</f>
        <v>-4080.8122478727269</v>
      </c>
      <c r="DA886" s="15">
        <f ca="1">(BT886*DCF!F$46-DCF!F$5*MAX(BT886*DCF!F$46,0)-MAX(BT886-BS886,0)/Inputs!$B$24)*DCF!F$6</f>
        <v>-687.87122843788143</v>
      </c>
      <c r="DB886" s="15">
        <f ca="1">(BU886*DCF!G$46-DCF!G$5*MAX(BU886*DCF!G$46,0)-MAX(BU886-BT886,0)/Inputs!$B$24)*DCF!G$6</f>
        <v>-524.83513885124853</v>
      </c>
      <c r="DC886" s="15">
        <f ca="1">(BV886*DCF!H$46-DCF!H$5*MAX(BV886*DCF!H$46,0)-MAX(BV886-BU886,0)/Inputs!$B$24)*DCF!H$6</f>
        <v>-1791.3391675218652</v>
      </c>
      <c r="DD886" s="15">
        <f ca="1">(BW886*DCF!I$46-DCF!I$5*MAX(BW886*DCF!I$46,0)-MAX(BW886-BV886,0)/Inputs!$B$24)*DCF!I$6</f>
        <v>-3618.7055261235391</v>
      </c>
      <c r="DE886" s="15">
        <f ca="1">(BX886*DCF!J$46-DCF!J$5*MAX(BX886*DCF!J$46,0)-MAX(BX886-BW886,0)/Inputs!$B$24)*DCF!J$6</f>
        <v>1155.180791925892</v>
      </c>
      <c r="DF886" s="15">
        <f ca="1">(BY886*DCF!K$46-DCF!K$5*MAX(BY886*DCF!K$46,0)-MAX(BY886-BX886,0)/Inputs!$B$24)*DCF!K$6</f>
        <v>-2462.2681005916547</v>
      </c>
      <c r="DG886" s="15">
        <f ca="1">(BZ886*DCF!L$46-DCF!L$5*MAX(BZ886*DCF!L$46,0)-MAX(BZ886-BY886,0)/Inputs!$B$24)*DCF!L$6</f>
        <v>668.19437367259036</v>
      </c>
      <c r="DH886" s="15">
        <f ca="1">(CA886*DCF!M$46-DCF!M$5*MAX(CA886*DCF!M$46,0)-MAX(CA886-BZ886,0)/Inputs!$B$24)*DCF!M$6</f>
        <v>4262.9366010777767</v>
      </c>
      <c r="DI886" s="15">
        <f ca="1">SUM(CB886:CL886)+BE886*DCF!M$10*(1+Inputs!$B$30)*(1-Inputs!$B$33)*(1-Inputs!$B$30/Inputs!$B$31)/(Inputs!$B$29-Inputs!$B$30)*DCF!M$6</f>
        <v>116925.12118143032</v>
      </c>
      <c r="DJ886" s="15">
        <f ca="1">SUM(CM886:CW886)+BP886*DCF!M$28*(1+Inputs!$B$30)*(1-Inputs!$B$33)*(1-Inputs!$B$30/Inputs!$B$31)/(Inputs!$B$29-Inputs!$B$30)*DCF!M$6</f>
        <v>631481.49624438595</v>
      </c>
      <c r="DK886" s="15">
        <f ca="1">SUM(CX886:DH886)+CA886*DCF!M$46*(1+Inputs!$B$30)*(1-Inputs!$B$33)*(1-Inputs!$B$30/Inputs!$B$31)/(Inputs!$B$29-Inputs!$B$30)*DCF!M$6</f>
        <v>102815.4769707798</v>
      </c>
      <c r="DM886" s="15">
        <f ca="1">DI886+DJ886+DK886+Inputs!$B$34+Inputs!$B$36-Inputs!$B$35</f>
        <v>928073.09439659608</v>
      </c>
    </row>
    <row r="887" spans="1:117" x14ac:dyDescent="0.75">
      <c r="A887" s="11">
        <v>874</v>
      </c>
      <c r="C887" s="23">
        <f t="shared" ca="1" si="507"/>
        <v>-0.6264312963798071</v>
      </c>
      <c r="D887" s="23">
        <f t="shared" ca="1" si="507"/>
        <v>-0.3816745039443975</v>
      </c>
      <c r="E887" s="23">
        <f t="shared" ca="1" si="507"/>
        <v>0.80819883190354269</v>
      </c>
      <c r="F887" s="23">
        <f t="shared" ca="1" si="507"/>
        <v>0.89596450003804096</v>
      </c>
      <c r="G887" s="23">
        <f t="shared" ca="1" si="507"/>
        <v>-2.582834034165963</v>
      </c>
      <c r="H887" s="23">
        <f t="shared" ca="1" si="507"/>
        <v>0.37663278343716522</v>
      </c>
      <c r="I887" s="23">
        <f t="shared" ca="1" si="507"/>
        <v>-0.99207408039443068</v>
      </c>
      <c r="J887" s="23">
        <f t="shared" ca="1" si="507"/>
        <v>-0.34917704666611682</v>
      </c>
      <c r="K887" s="23">
        <f t="shared" ca="1" si="507"/>
        <v>0.50303878974553817</v>
      </c>
      <c r="L887" s="23">
        <f t="shared" ca="1" si="507"/>
        <v>-0.14817827572268111</v>
      </c>
      <c r="M887" s="23">
        <f t="shared" ca="1" si="507"/>
        <v>1.107106674154128</v>
      </c>
      <c r="N887" s="23">
        <f ca="1">SQRT(Inputs!$B$38)*C887+SQRT(1-Inputs!$B$38)*_xlfn.NORM.S.INV(RAND())</f>
        <v>-0.3792153647857196</v>
      </c>
      <c r="O887" s="23">
        <f ca="1">SQRT(Inputs!$B$38)*D887+SQRT(1-Inputs!$B$38)*_xlfn.NORM.S.INV(RAND())</f>
        <v>-0.98881935146337185</v>
      </c>
      <c r="P887" s="23">
        <f ca="1">SQRT(Inputs!$B$38)*E887+SQRT(1-Inputs!$B$38)*_xlfn.NORM.S.INV(RAND())</f>
        <v>-0.96311840747047928</v>
      </c>
      <c r="Q887" s="23">
        <f ca="1">SQRT(Inputs!$B$38)*F887+SQRT(1-Inputs!$B$38)*_xlfn.NORM.S.INV(RAND())</f>
        <v>1.766996956302517</v>
      </c>
      <c r="R887" s="23">
        <f ca="1">SQRT(Inputs!$B$38)*G887+SQRT(1-Inputs!$B$38)*_xlfn.NORM.S.INV(RAND())</f>
        <v>-3.4458287086939965</v>
      </c>
      <c r="S887" s="23">
        <f ca="1">SQRT(Inputs!$B$38)*H887+SQRT(1-Inputs!$B$38)*_xlfn.NORM.S.INV(RAND())</f>
        <v>-9.0414116823300889E-2</v>
      </c>
      <c r="T887" s="23">
        <f ca="1">SQRT(Inputs!$B$38)*I887+SQRT(1-Inputs!$B$38)*_xlfn.NORM.S.INV(RAND())</f>
        <v>-0.55739616410675064</v>
      </c>
      <c r="U887" s="23">
        <f ca="1">SQRT(Inputs!$B$38)*J887+SQRT(1-Inputs!$B$38)*_xlfn.NORM.S.INV(RAND())</f>
        <v>-0.24379191781713064</v>
      </c>
      <c r="V887" s="23">
        <f ca="1">SQRT(Inputs!$B$38)*K887+SQRT(1-Inputs!$B$38)*_xlfn.NORM.S.INV(RAND())</f>
        <v>-0.42454009421502675</v>
      </c>
      <c r="W887" s="23">
        <f ca="1">SQRT(Inputs!$B$38)*L887+SQRT(1-Inputs!$B$38)*_xlfn.NORM.S.INV(RAND())</f>
        <v>-9.0992197387034346E-2</v>
      </c>
      <c r="X887" s="23">
        <f ca="1">SQRT(Inputs!$B$38)*M887+SQRT(1-Inputs!$B$38)*_xlfn.NORM.S.INV(RAND())</f>
        <v>0.28772206680809498</v>
      </c>
      <c r="Y887" s="23">
        <f ca="1">SQRT(Inputs!$B$38)*C887+SQRT(1-Inputs!$B$38)*_xlfn.NORM.S.INV(RAND())</f>
        <v>-0.73239813933248543</v>
      </c>
      <c r="Z887" s="23">
        <f ca="1">SQRT(Inputs!$B$38)*D887+SQRT(1-Inputs!$B$38)*_xlfn.NORM.S.INV(RAND())</f>
        <v>-0.49341845016738284</v>
      </c>
      <c r="AA887" s="23">
        <f ca="1">SQRT(Inputs!$B$38)*E887+SQRT(1-Inputs!$B$38)*_xlfn.NORM.S.INV(RAND())</f>
        <v>8.610930406833317E-2</v>
      </c>
      <c r="AB887" s="23">
        <f ca="1">SQRT(Inputs!$B$38)*F887+SQRT(1-Inputs!$B$38)*_xlfn.NORM.S.INV(RAND())</f>
        <v>-0.38918952783066879</v>
      </c>
      <c r="AC887" s="23">
        <f ca="1">SQRT(Inputs!$B$38)*G887+SQRT(1-Inputs!$B$38)*_xlfn.NORM.S.INV(RAND())</f>
        <v>-1.0007209556399481</v>
      </c>
      <c r="AD887" s="23">
        <f ca="1">SQRT(Inputs!$B$38)*H887+SQRT(1-Inputs!$B$38)*_xlfn.NORM.S.INV(RAND())</f>
        <v>-0.46149234923521121</v>
      </c>
      <c r="AE887" s="23">
        <f ca="1">SQRT(Inputs!$B$38)*I887+SQRT(1-Inputs!$B$38)*_xlfn.NORM.S.INV(RAND())</f>
        <v>0.74419735544645216</v>
      </c>
      <c r="AF887" s="23">
        <f ca="1">SQRT(Inputs!$B$38)*J887+SQRT(1-Inputs!$B$38)*_xlfn.NORM.S.INV(RAND())</f>
        <v>-0.37688669636928096</v>
      </c>
      <c r="AG887" s="23">
        <f ca="1">SQRT(Inputs!$B$38)*K887+SQRT(1-Inputs!$B$38)*_xlfn.NORM.S.INV(RAND())</f>
        <v>0.29937105220379151</v>
      </c>
      <c r="AH887" s="23">
        <f ca="1">SQRT(Inputs!$B$38)*L887+SQRT(1-Inputs!$B$38)*_xlfn.NORM.S.INV(RAND())</f>
        <v>-0.27393309868800303</v>
      </c>
      <c r="AI887" s="23">
        <f ca="1">SQRT(Inputs!$B$38)*M887+SQRT(1-Inputs!$B$38)*_xlfn.NORM.S.INV(RAND())</f>
        <v>1.0703968887766087</v>
      </c>
      <c r="AJ887" s="23">
        <f ca="1">SQRT(Inputs!$B$38)*C887+SQRT(1-Inputs!$B$38)*_xlfn.NORM.S.INV(RAND())</f>
        <v>-0.3271949056720273</v>
      </c>
      <c r="AK887" s="23">
        <f ca="1">SQRT(Inputs!$B$38)*D887+SQRT(1-Inputs!$B$38)*_xlfn.NORM.S.INV(RAND())</f>
        <v>0.8790009400438894</v>
      </c>
      <c r="AL887" s="23">
        <f ca="1">SQRT(Inputs!$B$38)*E887+SQRT(1-Inputs!$B$38)*_xlfn.NORM.S.INV(RAND())</f>
        <v>-0.21467232335214975</v>
      </c>
      <c r="AM887" s="23">
        <f ca="1">SQRT(Inputs!$B$38)*F887+SQRT(1-Inputs!$B$38)*_xlfn.NORM.S.INV(RAND())</f>
        <v>9.752047226293914E-2</v>
      </c>
      <c r="AN887" s="23">
        <f ca="1">SQRT(Inputs!$B$38)*G887+SQRT(1-Inputs!$B$38)*_xlfn.NORM.S.INV(RAND())</f>
        <v>-1.4026045326424075</v>
      </c>
      <c r="AO887" s="23">
        <f ca="1">SQRT(Inputs!$B$38)*H887+SQRT(1-Inputs!$B$38)*_xlfn.NORM.S.INV(RAND())</f>
        <v>-9.0656953600483398E-2</v>
      </c>
      <c r="AP887" s="23">
        <f ca="1">SQRT(Inputs!$B$38)*I887+SQRT(1-Inputs!$B$38)*_xlfn.NORM.S.INV(RAND())</f>
        <v>-1.1339337317666467</v>
      </c>
      <c r="AQ887" s="23">
        <f ca="1">SQRT(Inputs!$B$38)*J887+SQRT(1-Inputs!$B$38)*_xlfn.NORM.S.INV(RAND())</f>
        <v>-0.6252354247109615</v>
      </c>
      <c r="AR887" s="23">
        <f ca="1">SQRT(Inputs!$B$38)*K887+SQRT(1-Inputs!$B$38)*_xlfn.NORM.S.INV(RAND())</f>
        <v>0.74360362188190177</v>
      </c>
      <c r="AS887" s="23">
        <f ca="1">SQRT(Inputs!$B$38)*L887+SQRT(1-Inputs!$B$38)*_xlfn.NORM.S.INV(RAND())</f>
        <v>-0.10157460709755158</v>
      </c>
      <c r="AT887" s="23">
        <f ca="1">SQRT(Inputs!$B$38)*M887+SQRT(1-Inputs!$B$38)*_xlfn.NORM.S.INV(RAND())</f>
        <v>0.94559652127897809</v>
      </c>
      <c r="AU887" s="15">
        <f ca="1">Inputs!$B$6*EXP($B$8-0.5*C$5^2+C$5*N887)</f>
        <v>4666.7942502098285</v>
      </c>
      <c r="AV887" s="15">
        <f t="shared" ca="1" si="474"/>
        <v>4911.9311317831707</v>
      </c>
      <c r="AW887" s="15">
        <f t="shared" ca="1" si="475"/>
        <v>5259.6067508967535</v>
      </c>
      <c r="AX887" s="15">
        <f t="shared" ca="1" si="476"/>
        <v>8007.6736023250787</v>
      </c>
      <c r="AY887" s="15">
        <f t="shared" ca="1" si="477"/>
        <v>6543.9529316832877</v>
      </c>
      <c r="AZ887" s="15">
        <f t="shared" ca="1" si="478"/>
        <v>7924.1416129597974</v>
      </c>
      <c r="BA887" s="15">
        <f t="shared" ca="1" si="479"/>
        <v>9147.6072998678192</v>
      </c>
      <c r="BB887" s="15">
        <f t="shared" ca="1" si="480"/>
        <v>10929.220961019673</v>
      </c>
      <c r="BC887" s="15">
        <f t="shared" ca="1" si="481"/>
        <v>12848.053144583206</v>
      </c>
      <c r="BD887" s="15">
        <f t="shared" ca="1" si="482"/>
        <v>15606.684232661502</v>
      </c>
      <c r="BE887" s="15">
        <f t="shared" ca="1" si="483"/>
        <v>19631.774288004337</v>
      </c>
      <c r="BF887" s="15">
        <f ca="1">Inputs!$B$13*EXP($B$9-0.5*C$6^2+C$6*Y887)</f>
        <v>11961.793705213999</v>
      </c>
      <c r="BG887" s="15">
        <f t="shared" ca="1" si="484"/>
        <v>13336.434646068887</v>
      </c>
      <c r="BH887" s="15">
        <f t="shared" ca="1" si="485"/>
        <v>16529.058209550869</v>
      </c>
      <c r="BI887" s="15">
        <f t="shared" ca="1" si="486"/>
        <v>19057.54634533255</v>
      </c>
      <c r="BJ887" s="15">
        <f t="shared" ca="1" si="487"/>
        <v>20224.958391461329</v>
      </c>
      <c r="BK887" s="15">
        <f t="shared" ca="1" si="488"/>
        <v>23310.723336219704</v>
      </c>
      <c r="BL887" s="15">
        <f t="shared" ca="1" si="489"/>
        <v>31533.51384931826</v>
      </c>
      <c r="BM887" s="15">
        <f t="shared" ca="1" si="490"/>
        <v>36988.52075279229</v>
      </c>
      <c r="BN887" s="15">
        <f t="shared" ca="1" si="491"/>
        <v>47152.892705271108</v>
      </c>
      <c r="BO887" s="15">
        <f t="shared" ca="1" si="492"/>
        <v>56198.501146468792</v>
      </c>
      <c r="BP887" s="15">
        <f t="shared" ca="1" si="493"/>
        <v>78088.032738405193</v>
      </c>
      <c r="BQ887" s="15">
        <f ca="1">Inputs!$B$20*EXP($B$10-0.5*C$7^2+C$7*AJ887)</f>
        <v>3819.5134216074798</v>
      </c>
      <c r="BR887" s="15">
        <f t="shared" ca="1" si="494"/>
        <v>6851.4320248601462</v>
      </c>
      <c r="BS887" s="15">
        <f t="shared" ca="1" si="495"/>
        <v>8821.3106989927983</v>
      </c>
      <c r="BT887" s="15">
        <f t="shared" ca="1" si="496"/>
        <v>12477.838818929969</v>
      </c>
      <c r="BU887" s="15">
        <f t="shared" ca="1" si="497"/>
        <v>12316.027923535894</v>
      </c>
      <c r="BV887" s="15">
        <f t="shared" ca="1" si="498"/>
        <v>16788.715230716898</v>
      </c>
      <c r="BW887" s="15">
        <f t="shared" ca="1" si="499"/>
        <v>18428.955282585237</v>
      </c>
      <c r="BX887" s="15">
        <f t="shared" ca="1" si="500"/>
        <v>22739.299178572222</v>
      </c>
      <c r="BY887" s="15">
        <f t="shared" ca="1" si="501"/>
        <v>36732.86656361691</v>
      </c>
      <c r="BZ887" s="15">
        <f t="shared" ca="1" si="502"/>
        <v>50587.862016465413</v>
      </c>
      <c r="CA887" s="15">
        <f t="shared" ca="1" si="503"/>
        <v>84062.971605776329</v>
      </c>
      <c r="CB887" s="15">
        <f ca="1">(AU887*DCF!C$10-DCF!C$5*MAX(AU887*DCF!C$10,0)-MAX(AU887-Inputs!$B$6,0)/Inputs!$B$10)*DCF!C$6</f>
        <v>1045.1808803130768</v>
      </c>
      <c r="CC887" s="15">
        <f ca="1">(AV887*DCF!D$10-DCF!D$5*MAX(AV887*DCF!D$10,0)-MAX(AV887-AU887,0)/Inputs!$B$10)*DCF!D$6</f>
        <v>1137.4797232473468</v>
      </c>
      <c r="CD887" s="15">
        <f ca="1">(AW887*DCF!E$10-DCF!E$5*MAX(AW887*DCF!E$10,0)-MAX(AW887-AV887,0)/Inputs!$B$10)*DCF!E$6</f>
        <v>1136.048525634257</v>
      </c>
      <c r="CE887" s="15">
        <f ca="1">(AX887*DCF!F$10-DCF!F$5*MAX(AX887*DCF!F$10,0)-MAX(AX887-AW887,0)/Inputs!$B$10)*DCF!F$6</f>
        <v>1176.2578064780596</v>
      </c>
      <c r="CF887" s="15">
        <f ca="1">(AY887*DCF!G$10-DCF!G$5*MAX(AY887*DCF!G$10,0)-MAX(AY887-AX887,0)/Inputs!$B$10)*DCF!G$6</f>
        <v>1348.3150705215437</v>
      </c>
      <c r="CG887" s="15">
        <f ca="1">(AZ887*DCF!H$10-DCF!H$5*MAX(AZ887*DCF!H$10,0)-MAX(AZ887-AY887,0)/Inputs!$B$10)*DCF!H$6</f>
        <v>1293.4005344853492</v>
      </c>
      <c r="CH887" s="15">
        <f ca="1">(BA887*DCF!I$10-DCF!I$5*MAX(BA887*DCF!I$10,0)-MAX(BA887-AZ887,0)/Inputs!$B$10)*DCF!I$6</f>
        <v>1470.2429089380021</v>
      </c>
      <c r="CI887" s="15">
        <f ca="1">(BB887*DCF!J$10-DCF!J$5*MAX(BB887*DCF!J$10,0)-MAX(BB887-BA887,0)/Inputs!$B$10)*DCF!J$6</f>
        <v>1605.5054845375341</v>
      </c>
      <c r="CJ887" s="15">
        <f ca="1">(BC887*DCF!K$10-DCF!K$5*MAX(BC887*DCF!K$10,0)-MAX(BC887-BB887,0)/Inputs!$B$10)*DCF!K$6</f>
        <v>1799.7229196514895</v>
      </c>
      <c r="CK887" s="15">
        <f ca="1">(BD887*DCF!L$10-DCF!L$5*MAX(BD887*DCF!L$10,0)-MAX(BD887-BC887,0)/Inputs!$B$10)*DCF!L$6</f>
        <v>1997.049092663055</v>
      </c>
      <c r="CL887" s="15">
        <f ca="1">(BE887*DCF!M$10-DCF!M$5*MAX(BE887*DCF!M$10,0)-MAX(BE887-BD887,0)/Inputs!$B$10)*DCF!M$6</f>
        <v>2289.457255495553</v>
      </c>
      <c r="CM887" s="15">
        <f ca="1">(BF887*DCF!C$28-DCF!C$5*MAX(BF887*DCF!C$28,0)-MAX(BF887-Inputs!$B$13,0)/Inputs!$B$17)*DCF!C$6</f>
        <v>3517.9141777199711</v>
      </c>
      <c r="CN887" s="15">
        <f ca="1">(BG887*DCF!D$28-DCF!D$5*MAX(BG887*DCF!D$28,0)-MAX(BG887-BF887,0)/Inputs!$B$17)*DCF!D$6</f>
        <v>3634.6136528135812</v>
      </c>
      <c r="CO887" s="15">
        <f ca="1">(BH887*DCF!E$28-DCF!E$5*MAX(BH887*DCF!E$28,0)-MAX(BH887-BG887,0)/Inputs!$B$17)*DCF!E$6</f>
        <v>4052.1014500909337</v>
      </c>
      <c r="CP887" s="15">
        <f ca="1">(BI887*DCF!F$28-DCF!F$5*MAX(BI887*DCF!F$28,0)-MAX(BI887-BH887,0)/Inputs!$B$17)*DCF!F$6</f>
        <v>4713.2706096275761</v>
      </c>
      <c r="CQ887" s="15">
        <f ca="1">(BJ887*DCF!G$28-DCF!G$5*MAX(BJ887*DCF!G$28,0)-MAX(BJ887-BI887,0)/Inputs!$B$17)*DCF!G$6</f>
        <v>5051.1717274457815</v>
      </c>
      <c r="CR887" s="15">
        <f ca="1">(BK887*DCF!H$28-DCF!H$5*MAX(BK887*DCF!H$28,0)-MAX(BK887-BJ887,0)/Inputs!$B$17)*DCF!H$6</f>
        <v>5285.5577870274437</v>
      </c>
      <c r="CS887" s="15">
        <f ca="1">(BL887*DCF!I$28-DCF!I$5*MAX(BL887*DCF!I$28,0)-MAX(BL887-BK887,0)/Inputs!$B$17)*DCF!I$6</f>
        <v>6234.9790254456966</v>
      </c>
      <c r="CT887" s="15">
        <f ca="1">(BM887*DCF!J$28-DCF!J$5*MAX(BM887*DCF!J$28,0)-MAX(BM887-BL887,0)/Inputs!$B$17)*DCF!J$6</f>
        <v>7528.2214282003197</v>
      </c>
      <c r="CU887" s="15">
        <f ca="1">(BN887*DCF!K$28-DCF!K$5*MAX(BN887*DCF!K$28,0)-MAX(BN887-BM887,0)/Inputs!$B$17)*DCF!K$6</f>
        <v>8712.900151385611</v>
      </c>
      <c r="CV887" s="15">
        <f ca="1">(BO887*DCF!L$28-DCF!L$5*MAX(BO887*DCF!L$28,0)-MAX(BO887-BN887,0)/Inputs!$B$17)*DCF!L$6</f>
        <v>10189.254899610702</v>
      </c>
      <c r="CW887" s="15">
        <f ca="1">(BP887*DCF!M$28-DCF!M$5*MAX(BP887*DCF!M$28,0)-MAX(BP887-BO887,0)/Inputs!$B$17)*DCF!M$6</f>
        <v>12404.237419782634</v>
      </c>
      <c r="CX887" s="15">
        <f ca="1">(BQ887*DCF!C$46-DCF!C$5*MAX(BQ887*DCF!C$46,0)-MAX(BQ887-Inputs!$B$20,0)/Inputs!$B$24)*DCF!C$6</f>
        <v>-1167.7922089659212</v>
      </c>
      <c r="CY887" s="15">
        <f ca="1">(BR887*DCF!D$46-DCF!D$5*MAX(BR887*DCF!D$46,0)-MAX(BR887-BQ887,0)/Inputs!$B$24)*DCF!D$6</f>
        <v>-2463.0741699819082</v>
      </c>
      <c r="CZ887" s="15">
        <f ca="1">(BS887*DCF!E$46-DCF!E$5*MAX(BS887*DCF!E$46,0)-MAX(BS887-BR887,0)/Inputs!$B$24)*DCF!E$6</f>
        <v>-1819.6072926510928</v>
      </c>
      <c r="DA887" s="15">
        <f ca="1">(BT887*DCF!F$46-DCF!F$5*MAX(BT887*DCF!F$46,0)-MAX(BT887-BS887,0)/Inputs!$B$24)*DCF!F$6</f>
        <v>-2240.1725938501763</v>
      </c>
      <c r="DB887" s="15">
        <f ca="1">(BU887*DCF!G$46-DCF!G$5*MAX(BU887*DCF!G$46,0)-MAX(BU887-BT887,0)/Inputs!$B$24)*DCF!G$6</f>
        <v>-414.28684584775976</v>
      </c>
      <c r="DC887" s="15">
        <f ca="1">(BV887*DCF!H$46-DCF!H$5*MAX(BV887*DCF!H$46,0)-MAX(BV887-BU887,0)/Inputs!$B$24)*DCF!H$6</f>
        <v>-1389.8601760966906</v>
      </c>
      <c r="DD887" s="15">
        <f ca="1">(BW887*DCF!I$46-DCF!I$5*MAX(BW887*DCF!I$46,0)-MAX(BW887-BV887,0)/Inputs!$B$24)*DCF!I$6</f>
        <v>-45.225600511686096</v>
      </c>
      <c r="DE887" s="15">
        <f ca="1">(BX887*DCF!J$46-DCF!J$5*MAX(BX887*DCF!J$46,0)-MAX(BX887-BW887,0)/Inputs!$B$24)*DCF!J$6</f>
        <v>-189.18207978464326</v>
      </c>
      <c r="DF887" s="15">
        <f ca="1">(BY887*DCF!K$46-DCF!K$5*MAX(BY887*DCF!K$46,0)-MAX(BY887-BX887,0)/Inputs!$B$24)*DCF!K$6</f>
        <v>-1329.7474344857956</v>
      </c>
      <c r="DG887" s="15">
        <f ca="1">(BZ887*DCF!L$46-DCF!L$5*MAX(BZ887*DCF!L$46,0)-MAX(BZ887-BY887,0)/Inputs!$B$24)*DCF!L$6</f>
        <v>361.47362557160011</v>
      </c>
      <c r="DH887" s="15">
        <f ca="1">(CA887*DCF!M$46-DCF!M$5*MAX(CA887*DCF!M$46,0)-MAX(CA887-BZ887,0)/Inputs!$B$24)*DCF!M$6</f>
        <v>-407.97217583902614</v>
      </c>
      <c r="DI887" s="15">
        <f ca="1">SUM(CB887:CL887)+BE887*DCF!M$10*(1+Inputs!$B$30)*(1-Inputs!$B$33)*(1-Inputs!$B$30/Inputs!$B$31)/(Inputs!$B$29-Inputs!$B$30)*DCF!M$6</f>
        <v>70934.147648820886</v>
      </c>
      <c r="DJ887" s="15">
        <f ca="1">SUM(CM887:CW887)+BP887*DCF!M$28*(1+Inputs!$B$30)*(1-Inputs!$B$33)*(1-Inputs!$B$30/Inputs!$B$31)/(Inputs!$B$29-Inputs!$B$30)*DCF!M$6</f>
        <v>361084.25928690226</v>
      </c>
      <c r="DK887" s="15">
        <f ca="1">SUM(CX887:DH887)+CA887*DCF!M$46*(1+Inputs!$B$30)*(1-Inputs!$B$33)*(1-Inputs!$B$30/Inputs!$B$31)/(Inputs!$B$29-Inputs!$B$30)*DCF!M$6</f>
        <v>118865.86504566522</v>
      </c>
      <c r="DM887" s="15">
        <f ca="1">DI887+DJ887+DK887+Inputs!$B$34+Inputs!$B$36-Inputs!$B$35</f>
        <v>627735.27198138833</v>
      </c>
    </row>
    <row r="888" spans="1:117" x14ac:dyDescent="0.75">
      <c r="A888" s="11">
        <v>875</v>
      </c>
      <c r="C888" s="23">
        <f t="shared" ca="1" si="507"/>
        <v>1.0115524242459828</v>
      </c>
      <c r="D888" s="23">
        <f t="shared" ca="1" si="507"/>
        <v>-0.41262427205728447</v>
      </c>
      <c r="E888" s="23">
        <f t="shared" ca="1" si="507"/>
        <v>4.594789124405671E-2</v>
      </c>
      <c r="F888" s="23">
        <f t="shared" ca="1" si="507"/>
        <v>0.20593103641018737</v>
      </c>
      <c r="G888" s="23">
        <f t="shared" ca="1" si="507"/>
        <v>1.8473605107327467</v>
      </c>
      <c r="H888" s="23">
        <f t="shared" ca="1" si="507"/>
        <v>-7.680411776643882E-2</v>
      </c>
      <c r="I888" s="23">
        <f t="shared" ca="1" si="507"/>
        <v>3.0216817010143333</v>
      </c>
      <c r="J888" s="23">
        <f t="shared" ca="1" si="507"/>
        <v>0.18108228234953672</v>
      </c>
      <c r="K888" s="23">
        <f t="shared" ca="1" si="507"/>
        <v>0.73184358762316004</v>
      </c>
      <c r="L888" s="23">
        <f t="shared" ca="1" si="507"/>
        <v>0.46652586175203492</v>
      </c>
      <c r="M888" s="23">
        <f t="shared" ca="1" si="507"/>
        <v>-1.1509590753488885</v>
      </c>
      <c r="N888" s="23">
        <f ca="1">SQRT(Inputs!$B$38)*C888+SQRT(1-Inputs!$B$38)*_xlfn.NORM.S.INV(RAND())</f>
        <v>0.48192949893102138</v>
      </c>
      <c r="O888" s="23">
        <f ca="1">SQRT(Inputs!$B$38)*D888+SQRT(1-Inputs!$B$38)*_xlfn.NORM.S.INV(RAND())</f>
        <v>-1.9289678289148668</v>
      </c>
      <c r="P888" s="23">
        <f ca="1">SQRT(Inputs!$B$38)*E888+SQRT(1-Inputs!$B$38)*_xlfn.NORM.S.INV(RAND())</f>
        <v>-1.2307899201804227</v>
      </c>
      <c r="Q888" s="23">
        <f ca="1">SQRT(Inputs!$B$38)*F888+SQRT(1-Inputs!$B$38)*_xlfn.NORM.S.INV(RAND())</f>
        <v>0.66829487797670162</v>
      </c>
      <c r="R888" s="23">
        <f ca="1">SQRT(Inputs!$B$38)*G888+SQRT(1-Inputs!$B$38)*_xlfn.NORM.S.INV(RAND())</f>
        <v>-0.55348963741395285</v>
      </c>
      <c r="S888" s="23">
        <f ca="1">SQRT(Inputs!$B$38)*H888+SQRT(1-Inputs!$B$38)*_xlfn.NORM.S.INV(RAND())</f>
        <v>-0.25154561373786788</v>
      </c>
      <c r="T888" s="23">
        <f ca="1">SQRT(Inputs!$B$38)*I888+SQRT(1-Inputs!$B$38)*_xlfn.NORM.S.INV(RAND())</f>
        <v>2.421563027835639</v>
      </c>
      <c r="U888" s="23">
        <f ca="1">SQRT(Inputs!$B$38)*J888+SQRT(1-Inputs!$B$38)*_xlfn.NORM.S.INV(RAND())</f>
        <v>4.741639818178281E-3</v>
      </c>
      <c r="V888" s="23">
        <f ca="1">SQRT(Inputs!$B$38)*K888+SQRT(1-Inputs!$B$38)*_xlfn.NORM.S.INV(RAND())</f>
        <v>0.85824206304391149</v>
      </c>
      <c r="W888" s="23">
        <f ca="1">SQRT(Inputs!$B$38)*L888+SQRT(1-Inputs!$B$38)*_xlfn.NORM.S.INV(RAND())</f>
        <v>-1.1400592393119371</v>
      </c>
      <c r="X888" s="23">
        <f ca="1">SQRT(Inputs!$B$38)*M888+SQRT(1-Inputs!$B$38)*_xlfn.NORM.S.INV(RAND())</f>
        <v>0.52929034647996409</v>
      </c>
      <c r="Y888" s="23">
        <f ca="1">SQRT(Inputs!$B$38)*C888+SQRT(1-Inputs!$B$38)*_xlfn.NORM.S.INV(RAND())</f>
        <v>-0.12498131089512576</v>
      </c>
      <c r="Z888" s="23">
        <f ca="1">SQRT(Inputs!$B$38)*D888+SQRT(1-Inputs!$B$38)*_xlfn.NORM.S.INV(RAND())</f>
        <v>-1.4672599157715378</v>
      </c>
      <c r="AA888" s="23">
        <f ca="1">SQRT(Inputs!$B$38)*E888+SQRT(1-Inputs!$B$38)*_xlfn.NORM.S.INV(RAND())</f>
        <v>-0.2886989882670441</v>
      </c>
      <c r="AB888" s="23">
        <f ca="1">SQRT(Inputs!$B$38)*F888+SQRT(1-Inputs!$B$38)*_xlfn.NORM.S.INV(RAND())</f>
        <v>-0.39878828880037864</v>
      </c>
      <c r="AC888" s="23">
        <f ca="1">SQRT(Inputs!$B$38)*G888+SQRT(1-Inputs!$B$38)*_xlfn.NORM.S.INV(RAND())</f>
        <v>1.4089633028605473</v>
      </c>
      <c r="AD888" s="23">
        <f ca="1">SQRT(Inputs!$B$38)*H888+SQRT(1-Inputs!$B$38)*_xlfn.NORM.S.INV(RAND())</f>
        <v>1.9531828721689765E-2</v>
      </c>
      <c r="AE888" s="23">
        <f ca="1">SQRT(Inputs!$B$38)*I888+SQRT(1-Inputs!$B$38)*_xlfn.NORM.S.INV(RAND())</f>
        <v>0.68296469432582829</v>
      </c>
      <c r="AF888" s="23">
        <f ca="1">SQRT(Inputs!$B$38)*J888+SQRT(1-Inputs!$B$38)*_xlfn.NORM.S.INV(RAND())</f>
        <v>0.58638195906371471</v>
      </c>
      <c r="AG888" s="23">
        <f ca="1">SQRT(Inputs!$B$38)*K888+SQRT(1-Inputs!$B$38)*_xlfn.NORM.S.INV(RAND())</f>
        <v>-0.1335283522264345</v>
      </c>
      <c r="AH888" s="23">
        <f ca="1">SQRT(Inputs!$B$38)*L888+SQRT(1-Inputs!$B$38)*_xlfn.NORM.S.INV(RAND())</f>
        <v>-0.98175903640966244</v>
      </c>
      <c r="AI888" s="23">
        <f ca="1">SQRT(Inputs!$B$38)*M888+SQRT(1-Inputs!$B$38)*_xlfn.NORM.S.INV(RAND())</f>
        <v>0.35738740674456781</v>
      </c>
      <c r="AJ888" s="23">
        <f ca="1">SQRT(Inputs!$B$38)*C888+SQRT(1-Inputs!$B$38)*_xlfn.NORM.S.INV(RAND())</f>
        <v>0.87680106813738767</v>
      </c>
      <c r="AK888" s="23">
        <f ca="1">SQRT(Inputs!$B$38)*D888+SQRT(1-Inputs!$B$38)*_xlfn.NORM.S.INV(RAND())</f>
        <v>1.7680123529241083</v>
      </c>
      <c r="AL888" s="23">
        <f ca="1">SQRT(Inputs!$B$38)*E888+SQRT(1-Inputs!$B$38)*_xlfn.NORM.S.INV(RAND())</f>
        <v>-0.24296840248615237</v>
      </c>
      <c r="AM888" s="23">
        <f ca="1">SQRT(Inputs!$B$38)*F888+SQRT(1-Inputs!$B$38)*_xlfn.NORM.S.INV(RAND())</f>
        <v>-2.7930739031030438E-2</v>
      </c>
      <c r="AN888" s="23">
        <f ca="1">SQRT(Inputs!$B$38)*G888+SQRT(1-Inputs!$B$38)*_xlfn.NORM.S.INV(RAND())</f>
        <v>2.659816880565991</v>
      </c>
      <c r="AO888" s="23">
        <f ca="1">SQRT(Inputs!$B$38)*H888+SQRT(1-Inputs!$B$38)*_xlfn.NORM.S.INV(RAND())</f>
        <v>0.26456328509432864</v>
      </c>
      <c r="AP888" s="23">
        <f ca="1">SQRT(Inputs!$B$38)*I888+SQRT(1-Inputs!$B$38)*_xlfn.NORM.S.INV(RAND())</f>
        <v>1.9627503074092507</v>
      </c>
      <c r="AQ888" s="23">
        <f ca="1">SQRT(Inputs!$B$38)*J888+SQRT(1-Inputs!$B$38)*_xlfn.NORM.S.INV(RAND())</f>
        <v>-0.91795091021185882</v>
      </c>
      <c r="AR888" s="23">
        <f ca="1">SQRT(Inputs!$B$38)*K888+SQRT(1-Inputs!$B$38)*_xlfn.NORM.S.INV(RAND())</f>
        <v>1.0471522290419366</v>
      </c>
      <c r="AS888" s="23">
        <f ca="1">SQRT(Inputs!$B$38)*L888+SQRT(1-Inputs!$B$38)*_xlfn.NORM.S.INV(RAND())</f>
        <v>0.8058207254729346</v>
      </c>
      <c r="AT888" s="23">
        <f ca="1">SQRT(Inputs!$B$38)*M888+SQRT(1-Inputs!$B$38)*_xlfn.NORM.S.INV(RAND())</f>
        <v>-0.10502638033033695</v>
      </c>
      <c r="AU888" s="15">
        <f ca="1">Inputs!$B$6*EXP($B$8-0.5*C$5^2+C$5*N888)</f>
        <v>5364.8507005482315</v>
      </c>
      <c r="AV888" s="15">
        <f t="shared" ca="1" si="474"/>
        <v>4917.6531882826084</v>
      </c>
      <c r="AW888" s="15">
        <f t="shared" ca="1" si="475"/>
        <v>5079.0115646930362</v>
      </c>
      <c r="AX888" s="15">
        <f t="shared" ca="1" si="476"/>
        <v>6740.9216325081679</v>
      </c>
      <c r="AY888" s="15">
        <f t="shared" ca="1" si="477"/>
        <v>7722.4225342126592</v>
      </c>
      <c r="AZ888" s="15">
        <f t="shared" ca="1" si="478"/>
        <v>9186.7019740207961</v>
      </c>
      <c r="BA888" s="15">
        <f t="shared" ca="1" si="479"/>
        <v>14484.980907447531</v>
      </c>
      <c r="BB888" s="15">
        <f t="shared" ca="1" si="480"/>
        <v>17742.457220328379</v>
      </c>
      <c r="BC888" s="15">
        <f t="shared" ca="1" si="481"/>
        <v>23606.912425922303</v>
      </c>
      <c r="BD888" s="15">
        <f t="shared" ca="1" si="482"/>
        <v>25995.504832139573</v>
      </c>
      <c r="BE888" s="15">
        <f t="shared" ca="1" si="483"/>
        <v>33427.397194591453</v>
      </c>
      <c r="BF888" s="15">
        <f ca="1">Inputs!$B$13*EXP($B$9-0.5*C$6^2+C$6*Y888)</f>
        <v>13492.536705696917</v>
      </c>
      <c r="BG888" s="15">
        <f t="shared" ca="1" si="484"/>
        <v>12618.958410690642</v>
      </c>
      <c r="BH888" s="15">
        <f t="shared" ca="1" si="485"/>
        <v>14697.182226564841</v>
      </c>
      <c r="BI888" s="15">
        <f t="shared" ca="1" si="486"/>
        <v>16920.426742399293</v>
      </c>
      <c r="BJ888" s="15">
        <f t="shared" ca="1" si="487"/>
        <v>25414.529692594053</v>
      </c>
      <c r="BK888" s="15">
        <f t="shared" ca="1" si="488"/>
        <v>31274.57118837969</v>
      </c>
      <c r="BL888" s="15">
        <f t="shared" ca="1" si="489"/>
        <v>41972.20161339367</v>
      </c>
      <c r="BM888" s="15">
        <f t="shared" ca="1" si="490"/>
        <v>55491.439823391054</v>
      </c>
      <c r="BN888" s="15">
        <f t="shared" ca="1" si="491"/>
        <v>67164.151132791827</v>
      </c>
      <c r="BO888" s="15">
        <f t="shared" ca="1" si="492"/>
        <v>73726.073503564636</v>
      </c>
      <c r="BP888" s="15">
        <f t="shared" ca="1" si="493"/>
        <v>94492.63090074186</v>
      </c>
      <c r="BQ888" s="15">
        <f ca="1">Inputs!$B$20*EXP($B$10-0.5*C$7^2+C$7*AJ888)</f>
        <v>5854.2012543175642</v>
      </c>
      <c r="BR888" s="15">
        <f t="shared" ca="1" si="494"/>
        <v>13926.959144771163</v>
      </c>
      <c r="BS888" s="15">
        <f t="shared" ca="1" si="495"/>
        <v>17786.016015904203</v>
      </c>
      <c r="BT888" s="15">
        <f t="shared" ca="1" si="496"/>
        <v>24344.02272613706</v>
      </c>
      <c r="BU888" s="15">
        <f t="shared" ca="1" si="497"/>
        <v>64213.740153031511</v>
      </c>
      <c r="BV888" s="15">
        <f t="shared" ca="1" si="498"/>
        <v>94826.913398044795</v>
      </c>
      <c r="BW888" s="15">
        <f t="shared" ca="1" si="499"/>
        <v>200473.1310742911</v>
      </c>
      <c r="BX888" s="15">
        <f t="shared" ca="1" si="500"/>
        <v>233263.78335363956</v>
      </c>
      <c r="BY888" s="15">
        <f t="shared" ca="1" si="501"/>
        <v>399344.12566884886</v>
      </c>
      <c r="BZ888" s="15">
        <f t="shared" ca="1" si="502"/>
        <v>649805.5939503687</v>
      </c>
      <c r="CA888" s="15">
        <f t="shared" ca="1" si="503"/>
        <v>895902.17406852031</v>
      </c>
      <c r="CB888" s="15">
        <f ca="1">(AU888*DCF!C$10-DCF!C$5*MAX(AU888*DCF!C$10,0)-MAX(AU888-Inputs!$B$6,0)/Inputs!$B$10)*DCF!C$6</f>
        <v>1040.203613400008</v>
      </c>
      <c r="CC888" s="15">
        <f ca="1">(AV888*DCF!D$10-DCF!D$5*MAX(AV888*DCF!D$10,0)-MAX(AV888-AU888,0)/Inputs!$B$10)*DCF!D$6</f>
        <v>1198.6446486371283</v>
      </c>
      <c r="CD888" s="15">
        <f ca="1">(AW888*DCF!E$10-DCF!E$5*MAX(AW888*DCF!E$10,0)-MAX(AW888-AV888,0)/Inputs!$B$10)*DCF!E$6</f>
        <v>1136.3183307395257</v>
      </c>
      <c r="CE888" s="15">
        <f ca="1">(AX888*DCF!F$10-DCF!F$5*MAX(AX888*DCF!F$10,0)-MAX(AX888-AW888,0)/Inputs!$B$10)*DCF!F$6</f>
        <v>1125.7301679533962</v>
      </c>
      <c r="CF888" s="15">
        <f ca="1">(AY888*DCF!G$10-DCF!G$5*MAX(AY888*DCF!G$10,0)-MAX(AY888-AX888,0)/Inputs!$B$10)*DCF!G$6</f>
        <v>1402.465333871861</v>
      </c>
      <c r="CG888" s="15">
        <f ca="1">(AZ888*DCF!H$10-DCF!H$5*MAX(AZ888*DCF!H$10,0)-MAX(AZ888-AY888,0)/Inputs!$B$10)*DCF!H$6</f>
        <v>1523.5957124936153</v>
      </c>
      <c r="CH888" s="15">
        <f ca="1">(BA888*DCF!I$10-DCF!I$5*MAX(BA888*DCF!I$10,0)-MAX(BA888-AZ888,0)/Inputs!$B$10)*DCF!I$6</f>
        <v>1776.7742180833802</v>
      </c>
      <c r="CI888" s="15">
        <f ca="1">(BB888*DCF!J$10-DCF!J$5*MAX(BB888*DCF!J$10,0)-MAX(BB888-BA888,0)/Inputs!$B$10)*DCF!J$6</f>
        <v>2551.0299709477422</v>
      </c>
      <c r="CJ888" s="15">
        <f ca="1">(BC888*DCF!K$10-DCF!K$5*MAX(BC888*DCF!K$10,0)-MAX(BC888-BB888,0)/Inputs!$B$10)*DCF!K$6</f>
        <v>2979.3993160062023</v>
      </c>
      <c r="CK888" s="15">
        <f ca="1">(BD888*DCF!L$10-DCF!L$5*MAX(BD888*DCF!L$10,0)-MAX(BD888-BC888,0)/Inputs!$B$10)*DCF!L$6</f>
        <v>3611.7327855515755</v>
      </c>
      <c r="CL888" s="15">
        <f ca="1">(BE888*DCF!M$10-DCF!M$5*MAX(BE888*DCF!M$10,0)-MAX(BE888-BD888,0)/Inputs!$B$10)*DCF!M$6</f>
        <v>3829.2191438932646</v>
      </c>
      <c r="CM888" s="15">
        <f ca="1">(BF888*DCF!C$28-DCF!C$5*MAX(BF888*DCF!C$28,0)-MAX(BF888-Inputs!$B$13,0)/Inputs!$B$17)*DCF!C$6</f>
        <v>3631.5665792216705</v>
      </c>
      <c r="CN888" s="15">
        <f ca="1">(BG888*DCF!D$28-DCF!D$5*MAX(BG888*DCF!D$28,0)-MAX(BG888-BF888,0)/Inputs!$B$17)*DCF!D$6</f>
        <v>3716.5742932123353</v>
      </c>
      <c r="CO888" s="15">
        <f ca="1">(BH888*DCF!E$28-DCF!E$5*MAX(BH888*DCF!E$28,0)-MAX(BH888-BG888,0)/Inputs!$B$17)*DCF!E$6</f>
        <v>3752.9144032967979</v>
      </c>
      <c r="CP888" s="15">
        <f ca="1">(BI888*DCF!F$28-DCF!F$5*MAX(BI888*DCF!F$28,0)-MAX(BI888-BH888,0)/Inputs!$B$17)*DCF!F$6</f>
        <v>4188.6733567596093</v>
      </c>
      <c r="CQ888" s="15">
        <f ca="1">(BJ888*DCF!G$28-DCF!G$5*MAX(BJ888*DCF!G$28,0)-MAX(BJ888-BI888,0)/Inputs!$B$17)*DCF!G$6</f>
        <v>5165.36834349324</v>
      </c>
      <c r="CR888" s="15">
        <f ca="1">(BK888*DCF!H$28-DCF!H$5*MAX(BK888*DCF!H$28,0)-MAX(BK888-BJ888,0)/Inputs!$B$17)*DCF!H$6</f>
        <v>6824.06050385664</v>
      </c>
      <c r="CS888" s="15">
        <f ca="1">(BL888*DCF!I$28-DCF!I$5*MAX(BL888*DCF!I$28,0)-MAX(BL888-BK888,0)/Inputs!$B$17)*DCF!I$6</f>
        <v>8334.452757394376</v>
      </c>
      <c r="CT888" s="15">
        <f ca="1">(BM888*DCF!J$28-DCF!J$5*MAX(BM888*DCF!J$28,0)-MAX(BM888-BL888,0)/Inputs!$B$17)*DCF!J$6</f>
        <v>10586.657231266709</v>
      </c>
      <c r="CU888" s="15">
        <f ca="1">(BN888*DCF!K$28-DCF!K$5*MAX(BN888*DCF!K$28,0)-MAX(BN888-BM888,0)/Inputs!$B$17)*DCF!K$6</f>
        <v>12754.190922229009</v>
      </c>
      <c r="CV888" s="15">
        <f ca="1">(BO888*DCF!L$28-DCF!L$5*MAX(BO888*DCF!L$28,0)-MAX(BO888-BN888,0)/Inputs!$B$17)*DCF!L$6</f>
        <v>13967.40670675758</v>
      </c>
      <c r="CW888" s="15">
        <f ca="1">(BP888*DCF!M$28-DCF!M$5*MAX(BP888*DCF!M$28,0)-MAX(BP888-BO888,0)/Inputs!$B$17)*DCF!M$6</f>
        <v>15608.154415972382</v>
      </c>
      <c r="CX888" s="15">
        <f ca="1">(BQ888*DCF!C$46-DCF!C$5*MAX(BQ888*DCF!C$46,0)-MAX(BQ888-Inputs!$B$20,0)/Inputs!$B$24)*DCF!C$6</f>
        <v>-2577.5066427142478</v>
      </c>
      <c r="CY888" s="15">
        <f ca="1">(BR888*DCF!D$46-DCF!D$5*MAX(BR888*DCF!D$46,0)-MAX(BR888-BQ888,0)/Inputs!$B$24)*DCF!D$6</f>
        <v>-5821.5859270088649</v>
      </c>
      <c r="CZ888" s="15">
        <f ca="1">(BS888*DCF!E$46-DCF!E$5*MAX(BS888*DCF!E$46,0)-MAX(BS888-BR888,0)/Inputs!$B$24)*DCF!E$6</f>
        <v>-3624.3613421032796</v>
      </c>
      <c r="DA888" s="15">
        <f ca="1">(BT888*DCF!F$46-DCF!F$5*MAX(BT888*DCF!F$46,0)-MAX(BT888-BS888,0)/Inputs!$B$24)*DCF!F$6</f>
        <v>-4160.8632071724542</v>
      </c>
      <c r="DB888" s="15">
        <f ca="1">(BU888*DCF!G$46-DCF!G$5*MAX(BU888*DCF!G$46,0)-MAX(BU888-BT888,0)/Inputs!$B$24)*DCF!G$6</f>
        <v>-15571.40856086366</v>
      </c>
      <c r="DC888" s="15">
        <f ca="1">(BV888*DCF!H$46-DCF!H$5*MAX(BV888*DCF!H$46,0)-MAX(BV888-BU888,0)/Inputs!$B$24)*DCF!H$6</f>
        <v>-9512.8560158633936</v>
      </c>
      <c r="DD888" s="15">
        <f ca="1">(BW888*DCF!I$46-DCF!I$5*MAX(BW888*DCF!I$46,0)-MAX(BW888-BV888,0)/Inputs!$B$24)*DCF!I$6</f>
        <v>-25696.937453463604</v>
      </c>
      <c r="DE888" s="15">
        <f ca="1">(BX888*DCF!J$46-DCF!J$5*MAX(BX888*DCF!J$46,0)-MAX(BX888-BW888,0)/Inputs!$B$24)*DCF!J$6</f>
        <v>1089.2252095907841</v>
      </c>
      <c r="DF888" s="15">
        <f ca="1">(BY888*DCF!K$46-DCF!K$5*MAX(BY888*DCF!K$46,0)-MAX(BY888-BX888,0)/Inputs!$B$24)*DCF!K$6</f>
        <v>-17873.391826425748</v>
      </c>
      <c r="DG888" s="15">
        <f ca="1">(BZ888*DCF!L$46-DCF!L$5*MAX(BZ888*DCF!L$46,0)-MAX(BZ888-BY888,0)/Inputs!$B$24)*DCF!L$6</f>
        <v>-11762.205439373809</v>
      </c>
      <c r="DH888" s="15">
        <f ca="1">(CA888*DCF!M$46-DCF!M$5*MAX(CA888*DCF!M$46,0)-MAX(CA888-BZ888,0)/Inputs!$B$24)*DCF!M$6</f>
        <v>18787.198031502248</v>
      </c>
      <c r="DI888" s="15">
        <f ca="1">SUM(CB888:CL888)+BE888*DCF!M$10*(1+Inputs!$B$30)*(1-Inputs!$B$33)*(1-Inputs!$B$30/Inputs!$B$31)/(Inputs!$B$29-Inputs!$B$30)*DCF!M$6</f>
        <v>115204.00166569235</v>
      </c>
      <c r="DJ888" s="15">
        <f ca="1">SUM(CM888:CW888)+BP888*DCF!M$28*(1+Inputs!$B$30)*(1-Inputs!$B$33)*(1-Inputs!$B$30/Inputs!$B$31)/(Inputs!$B$29-Inputs!$B$30)*DCF!M$6</f>
        <v>439162.34129006066</v>
      </c>
      <c r="DK888" s="15">
        <f ca="1">SUM(CX888:DH888)+CA888*DCF!M$46*(1+Inputs!$B$30)*(1-Inputs!$B$33)*(1-Inputs!$B$30/Inputs!$B$31)/(Inputs!$B$29-Inputs!$B$30)*DCF!M$6</f>
        <v>1308446.194333036</v>
      </c>
      <c r="DM888" s="15">
        <f ca="1">DI888+DJ888+DK888+Inputs!$B$34+Inputs!$B$36-Inputs!$B$35</f>
        <v>1939663.5372887889</v>
      </c>
    </row>
    <row r="889" spans="1:117" x14ac:dyDescent="0.75">
      <c r="A889" s="11">
        <v>876</v>
      </c>
      <c r="C889" s="23">
        <f t="shared" ca="1" si="507"/>
        <v>-0.21146883478222495</v>
      </c>
      <c r="D889" s="23">
        <f t="shared" ca="1" si="507"/>
        <v>-1.9547970743981113</v>
      </c>
      <c r="E889" s="23">
        <f t="shared" ca="1" si="507"/>
        <v>-1.1746168235374141</v>
      </c>
      <c r="F889" s="23">
        <f t="shared" ca="1" si="507"/>
        <v>0.64193469386315249</v>
      </c>
      <c r="G889" s="23">
        <f t="shared" ca="1" si="507"/>
        <v>2.8808286191971217</v>
      </c>
      <c r="H889" s="23">
        <f t="shared" ca="1" si="507"/>
        <v>-0.21743316194245815</v>
      </c>
      <c r="I889" s="23">
        <f t="shared" ca="1" si="507"/>
        <v>-0.39538659721812053</v>
      </c>
      <c r="J889" s="23">
        <f t="shared" ca="1" si="507"/>
        <v>0.40816465325451501</v>
      </c>
      <c r="K889" s="23">
        <f t="shared" ca="1" si="507"/>
        <v>-0.30867553045166901</v>
      </c>
      <c r="L889" s="23">
        <f t="shared" ca="1" si="507"/>
        <v>1.212710074824175</v>
      </c>
      <c r="M889" s="23">
        <f t="shared" ca="1" si="507"/>
        <v>0.17161179367656526</v>
      </c>
      <c r="N889" s="23">
        <f ca="1">SQRT(Inputs!$B$38)*C889+SQRT(1-Inputs!$B$38)*_xlfn.NORM.S.INV(RAND())</f>
        <v>-0.34945607863586547</v>
      </c>
      <c r="O889" s="23">
        <f ca="1">SQRT(Inputs!$B$38)*D889+SQRT(1-Inputs!$B$38)*_xlfn.NORM.S.INV(RAND())</f>
        <v>-0.83215633935851796</v>
      </c>
      <c r="P889" s="23">
        <f ca="1">SQRT(Inputs!$B$38)*E889+SQRT(1-Inputs!$B$38)*_xlfn.NORM.S.INV(RAND())</f>
        <v>-0.43199766714631399</v>
      </c>
      <c r="Q889" s="23">
        <f ca="1">SQRT(Inputs!$B$38)*F889+SQRT(1-Inputs!$B$38)*_xlfn.NORM.S.INV(RAND())</f>
        <v>0.84641518829077467</v>
      </c>
      <c r="R889" s="23">
        <f ca="1">SQRT(Inputs!$B$38)*G889+SQRT(1-Inputs!$B$38)*_xlfn.NORM.S.INV(RAND())</f>
        <v>0.85370649441799062</v>
      </c>
      <c r="S889" s="23">
        <f ca="1">SQRT(Inputs!$B$38)*H889+SQRT(1-Inputs!$B$38)*_xlfn.NORM.S.INV(RAND())</f>
        <v>-2.4407711586311045</v>
      </c>
      <c r="T889" s="23">
        <f ca="1">SQRT(Inputs!$B$38)*I889+SQRT(1-Inputs!$B$38)*_xlfn.NORM.S.INV(RAND())</f>
        <v>1.1596425356198503</v>
      </c>
      <c r="U889" s="23">
        <f ca="1">SQRT(Inputs!$B$38)*J889+SQRT(1-Inputs!$B$38)*_xlfn.NORM.S.INV(RAND())</f>
        <v>-1.7810461157053104</v>
      </c>
      <c r="V889" s="23">
        <f ca="1">SQRT(Inputs!$B$38)*K889+SQRT(1-Inputs!$B$38)*_xlfn.NORM.S.INV(RAND())</f>
        <v>-0.23343417666246064</v>
      </c>
      <c r="W889" s="23">
        <f ca="1">SQRT(Inputs!$B$38)*L889+SQRT(1-Inputs!$B$38)*_xlfn.NORM.S.INV(RAND())</f>
        <v>1.043050282203219</v>
      </c>
      <c r="X889" s="23">
        <f ca="1">SQRT(Inputs!$B$38)*M889+SQRT(1-Inputs!$B$38)*_xlfn.NORM.S.INV(RAND())</f>
        <v>-1.0994506389255991</v>
      </c>
      <c r="Y889" s="23">
        <f ca="1">SQRT(Inputs!$B$38)*C889+SQRT(1-Inputs!$B$38)*_xlfn.NORM.S.INV(RAND())</f>
        <v>1.3840985433769877</v>
      </c>
      <c r="Z889" s="23">
        <f ca="1">SQRT(Inputs!$B$38)*D889+SQRT(1-Inputs!$B$38)*_xlfn.NORM.S.INV(RAND())</f>
        <v>-1.1711780155039644</v>
      </c>
      <c r="AA889" s="23">
        <f ca="1">SQRT(Inputs!$B$38)*E889+SQRT(1-Inputs!$B$38)*_xlfn.NORM.S.INV(RAND())</f>
        <v>0.40725519754071893</v>
      </c>
      <c r="AB889" s="23">
        <f ca="1">SQRT(Inputs!$B$38)*F889+SQRT(1-Inputs!$B$38)*_xlfn.NORM.S.INV(RAND())</f>
        <v>0.91478115739261989</v>
      </c>
      <c r="AC889" s="23">
        <f ca="1">SQRT(Inputs!$B$38)*G889+SQRT(1-Inputs!$B$38)*_xlfn.NORM.S.INV(RAND())</f>
        <v>0.89530488656611151</v>
      </c>
      <c r="AD889" s="23">
        <f ca="1">SQRT(Inputs!$B$38)*H889+SQRT(1-Inputs!$B$38)*_xlfn.NORM.S.INV(RAND())</f>
        <v>-1.0819370988286201</v>
      </c>
      <c r="AE889" s="23">
        <f ca="1">SQRT(Inputs!$B$38)*I889+SQRT(1-Inputs!$B$38)*_xlfn.NORM.S.INV(RAND())</f>
        <v>-0.57437734241042382</v>
      </c>
      <c r="AF889" s="23">
        <f ca="1">SQRT(Inputs!$B$38)*J889+SQRT(1-Inputs!$B$38)*_xlfn.NORM.S.INV(RAND())</f>
        <v>-0.58608480738339219</v>
      </c>
      <c r="AG889" s="23">
        <f ca="1">SQRT(Inputs!$B$38)*K889+SQRT(1-Inputs!$B$38)*_xlfn.NORM.S.INV(RAND())</f>
        <v>-0.33168285702928024</v>
      </c>
      <c r="AH889" s="23">
        <f ca="1">SQRT(Inputs!$B$38)*L889+SQRT(1-Inputs!$B$38)*_xlfn.NORM.S.INV(RAND())</f>
        <v>-0.41305387825965167</v>
      </c>
      <c r="AI889" s="23">
        <f ca="1">SQRT(Inputs!$B$38)*M889+SQRT(1-Inputs!$B$38)*_xlfn.NORM.S.INV(RAND())</f>
        <v>-0.13107979015331023</v>
      </c>
      <c r="AJ889" s="23">
        <f ca="1">SQRT(Inputs!$B$38)*C889+SQRT(1-Inputs!$B$38)*_xlfn.NORM.S.INV(RAND())</f>
        <v>1.3616898714776799</v>
      </c>
      <c r="AK889" s="23">
        <f ca="1">SQRT(Inputs!$B$38)*D889+SQRT(1-Inputs!$B$38)*_xlfn.NORM.S.INV(RAND())</f>
        <v>-1.659526737665884</v>
      </c>
      <c r="AL889" s="23">
        <f ca="1">SQRT(Inputs!$B$38)*E889+SQRT(1-Inputs!$B$38)*_xlfn.NORM.S.INV(RAND())</f>
        <v>1.2928360639143643</v>
      </c>
      <c r="AM889" s="23">
        <f ca="1">SQRT(Inputs!$B$38)*F889+SQRT(1-Inputs!$B$38)*_xlfn.NORM.S.INV(RAND())</f>
        <v>0.31830090277493089</v>
      </c>
      <c r="AN889" s="23">
        <f ca="1">SQRT(Inputs!$B$38)*G889+SQRT(1-Inputs!$B$38)*_xlfn.NORM.S.INV(RAND())</f>
        <v>2.7147993762813876</v>
      </c>
      <c r="AO889" s="23">
        <f ca="1">SQRT(Inputs!$B$38)*H889+SQRT(1-Inputs!$B$38)*_xlfn.NORM.S.INV(RAND())</f>
        <v>-1.3966222808497966</v>
      </c>
      <c r="AP889" s="23">
        <f ca="1">SQRT(Inputs!$B$38)*I889+SQRT(1-Inputs!$B$38)*_xlfn.NORM.S.INV(RAND())</f>
        <v>-0.3024748647349691</v>
      </c>
      <c r="AQ889" s="23">
        <f ca="1">SQRT(Inputs!$B$38)*J889+SQRT(1-Inputs!$B$38)*_xlfn.NORM.S.INV(RAND())</f>
        <v>4.4353649541158002E-2</v>
      </c>
      <c r="AR889" s="23">
        <f ca="1">SQRT(Inputs!$B$38)*K889+SQRT(1-Inputs!$B$38)*_xlfn.NORM.S.INV(RAND())</f>
        <v>-0.29069047510099988</v>
      </c>
      <c r="AS889" s="23">
        <f ca="1">SQRT(Inputs!$B$38)*L889+SQRT(1-Inputs!$B$38)*_xlfn.NORM.S.INV(RAND())</f>
        <v>0.49452686142544466</v>
      </c>
      <c r="AT889" s="23">
        <f ca="1">SQRT(Inputs!$B$38)*M889+SQRT(1-Inputs!$B$38)*_xlfn.NORM.S.INV(RAND())</f>
        <v>1.0655305413660721E-2</v>
      </c>
      <c r="AU889" s="15">
        <f ca="1">Inputs!$B$6*EXP($B$8-0.5*C$5^2+C$5*N889)</f>
        <v>4689.3294933736224</v>
      </c>
      <c r="AV889" s="15">
        <f t="shared" ca="1" si="474"/>
        <v>5050.6597293461291</v>
      </c>
      <c r="AW889" s="15">
        <f t="shared" ca="1" si="475"/>
        <v>5809.8000131389563</v>
      </c>
      <c r="AX889" s="15">
        <f t="shared" ca="1" si="476"/>
        <v>7884.3455919674852</v>
      </c>
      <c r="AY889" s="15">
        <f t="shared" ca="1" si="477"/>
        <v>10645.680514704696</v>
      </c>
      <c r="AZ889" s="15">
        <f t="shared" ca="1" si="478"/>
        <v>9951.3364702092094</v>
      </c>
      <c r="BA889" s="15">
        <f t="shared" ca="1" si="479"/>
        <v>13749.32810061684</v>
      </c>
      <c r="BB889" s="15">
        <f t="shared" ca="1" si="480"/>
        <v>14082.327905189619</v>
      </c>
      <c r="BC889" s="15">
        <f t="shared" ca="1" si="481"/>
        <v>16862.974718635825</v>
      </c>
      <c r="BD889" s="15">
        <f t="shared" ca="1" si="482"/>
        <v>22775.795545516754</v>
      </c>
      <c r="BE889" s="15">
        <f t="shared" ca="1" si="483"/>
        <v>25249.449079345311</v>
      </c>
      <c r="BF889" s="15">
        <f ca="1">Inputs!$B$13*EXP($B$9-0.5*C$6^2+C$6*Y889)</f>
        <v>18197.938012562252</v>
      </c>
      <c r="BG889" s="15">
        <f t="shared" ca="1" si="484"/>
        <v>17953.70428646541</v>
      </c>
      <c r="BH889" s="15">
        <f t="shared" ca="1" si="485"/>
        <v>23469.015951348611</v>
      </c>
      <c r="BI889" s="15">
        <f t="shared" ca="1" si="486"/>
        <v>33073.448038076138</v>
      </c>
      <c r="BJ889" s="15">
        <f t="shared" ca="1" si="487"/>
        <v>46131.162178399871</v>
      </c>
      <c r="BK889" s="15">
        <f t="shared" ca="1" si="488"/>
        <v>48862.751090232043</v>
      </c>
      <c r="BL889" s="15">
        <f t="shared" ca="1" si="489"/>
        <v>55716.511887460962</v>
      </c>
      <c r="BM889" s="15">
        <f t="shared" ca="1" si="490"/>
        <v>63678.378203467881</v>
      </c>
      <c r="BN889" s="15">
        <f t="shared" ca="1" si="491"/>
        <v>75264.601521631572</v>
      </c>
      <c r="BO889" s="15">
        <f t="shared" ca="1" si="492"/>
        <v>88264.07924060346</v>
      </c>
      <c r="BP889" s="15">
        <f t="shared" ca="1" si="493"/>
        <v>107035.11868443531</v>
      </c>
      <c r="BQ889" s="15">
        <f ca="1">Inputs!$B$20*EXP($B$10-0.5*C$7^2+C$7*AJ889)</f>
        <v>6952.777575577973</v>
      </c>
      <c r="BR889" s="15">
        <f t="shared" ca="1" si="494"/>
        <v>5569.4161555979408</v>
      </c>
      <c r="BS889" s="15">
        <f t="shared" ca="1" si="495"/>
        <v>11055.895358938911</v>
      </c>
      <c r="BT889" s="15">
        <f t="shared" ca="1" si="496"/>
        <v>16571.184931463595</v>
      </c>
      <c r="BU889" s="15">
        <f t="shared" ca="1" si="497"/>
        <v>44296.262656281106</v>
      </c>
      <c r="BV889" s="15">
        <f t="shared" ca="1" si="498"/>
        <v>44991.50353188438</v>
      </c>
      <c r="BW889" s="15">
        <f t="shared" ca="1" si="499"/>
        <v>58889.772615971946</v>
      </c>
      <c r="BX889" s="15">
        <f t="shared" ca="1" si="500"/>
        <v>83102.460236099985</v>
      </c>
      <c r="BY889" s="15">
        <f t="shared" ca="1" si="501"/>
        <v>110141.45657990006</v>
      </c>
      <c r="BZ889" s="15">
        <f t="shared" ca="1" si="502"/>
        <v>169252.02639775831</v>
      </c>
      <c r="CA889" s="15">
        <f t="shared" ca="1" si="503"/>
        <v>238198.32042635616</v>
      </c>
      <c r="CB889" s="15">
        <f ca="1">(AU889*DCF!C$10-DCF!C$5*MAX(AU889*DCF!C$10,0)-MAX(AU889-Inputs!$B$6,0)/Inputs!$B$10)*DCF!C$6</f>
        <v>1045.0202000126187</v>
      </c>
      <c r="CC889" s="15">
        <f ca="1">(AV889*DCF!D$10-DCF!D$5*MAX(AV889*DCF!D$10,0)-MAX(AV889-AU889,0)/Inputs!$B$10)*DCF!D$6</f>
        <v>1142.9631705737979</v>
      </c>
      <c r="CD889" s="15">
        <f ca="1">(AW889*DCF!E$10-DCF!E$5*MAX(AW889*DCF!E$10,0)-MAX(AW889-AV889,0)/Inputs!$B$10)*DCF!E$6</f>
        <v>1170.4005096186581</v>
      </c>
      <c r="CE889" s="15">
        <f ca="1">(AX889*DCF!F$10-DCF!F$5*MAX(AX889*DCF!F$10,0)-MAX(AX889-AW889,0)/Inputs!$B$10)*DCF!F$6</f>
        <v>1289.478576640036</v>
      </c>
      <c r="CF889" s="15">
        <f ca="1">(AY889*DCF!G$10-DCF!G$5*MAX(AY889*DCF!G$10,0)-MAX(AY889-AX889,0)/Inputs!$B$10)*DCF!G$6</f>
        <v>1662.6581084201473</v>
      </c>
      <c r="CG889" s="15">
        <f ca="1">(AZ889*DCF!H$10-DCF!H$5*MAX(AZ889*DCF!H$10,0)-MAX(AZ889-AY889,0)/Inputs!$B$10)*DCF!H$6</f>
        <v>1932.0591136050527</v>
      </c>
      <c r="CH889" s="15">
        <f ca="1">(BA889*DCF!I$10-DCF!I$5*MAX(BA889*DCF!I$10,0)-MAX(BA889-AZ889,0)/Inputs!$B$10)*DCF!I$6</f>
        <v>1888.4969699808632</v>
      </c>
      <c r="CI889" s="15">
        <f ca="1">(BB889*DCF!J$10-DCF!J$5*MAX(BB889*DCF!J$10,0)-MAX(BB889-BA889,0)/Inputs!$B$10)*DCF!J$6</f>
        <v>2366.0995111122602</v>
      </c>
      <c r="CJ889" s="15">
        <f ca="1">(BC889*DCF!K$10-DCF!K$5*MAX(BC889*DCF!K$10,0)-MAX(BC889-BB889,0)/Inputs!$B$10)*DCF!K$6</f>
        <v>2325.4198841080824</v>
      </c>
      <c r="CK889" s="15">
        <f ca="1">(BD889*DCF!L$10-DCF!L$5*MAX(BD889*DCF!L$10,0)-MAX(BD889-BC889,0)/Inputs!$B$10)*DCF!L$6</f>
        <v>2670.3996022160127</v>
      </c>
      <c r="CL889" s="15">
        <f ca="1">(BE889*DCF!M$10-DCF!M$5*MAX(BE889*DCF!M$10,0)-MAX(BE889-BD889,0)/Inputs!$B$10)*DCF!M$6</f>
        <v>3267.5194972709596</v>
      </c>
      <c r="CM889" s="15">
        <f ca="1">(BF889*DCF!C$28-DCF!C$5*MAX(BF889*DCF!C$28,0)-MAX(BF889-Inputs!$B$13,0)/Inputs!$B$17)*DCF!C$6</f>
        <v>3980.9264380521658</v>
      </c>
      <c r="CN889" s="15">
        <f ca="1">(BG889*DCF!D$28-DCF!D$5*MAX(BG889*DCF!D$28,0)-MAX(BG889-BF889,0)/Inputs!$B$17)*DCF!D$6</f>
        <v>5287.7799931952941</v>
      </c>
      <c r="CO889" s="15">
        <f ca="1">(BH889*DCF!E$28-DCF!E$5*MAX(BH889*DCF!E$28,0)-MAX(BH889-BG889,0)/Inputs!$B$17)*DCF!E$6</f>
        <v>5559.8512050429244</v>
      </c>
      <c r="CP889" s="15">
        <f ca="1">(BI889*DCF!F$28-DCF!F$5*MAX(BI889*DCF!F$28,0)-MAX(BI889-BH889,0)/Inputs!$B$17)*DCF!F$6</f>
        <v>7229.9312881728547</v>
      </c>
      <c r="CQ889" s="15">
        <f ca="1">(BJ889*DCF!G$28-DCF!G$5*MAX(BJ889*DCF!G$28,0)-MAX(BJ889-BI889,0)/Inputs!$B$17)*DCF!G$6</f>
        <v>9772.9014993674191</v>
      </c>
      <c r="CR889" s="15">
        <f ca="1">(BK889*DCF!H$28-DCF!H$5*MAX(BK889*DCF!H$28,0)-MAX(BK889-BJ889,0)/Inputs!$B$17)*DCF!H$6</f>
        <v>11659.885175251138</v>
      </c>
      <c r="CS889" s="15">
        <f ca="1">(BL889*DCF!I$28-DCF!I$5*MAX(BL889*DCF!I$28,0)-MAX(BL889-BK889,0)/Inputs!$B$17)*DCF!I$6</f>
        <v>12118.182195132276</v>
      </c>
      <c r="CT889" s="15">
        <f ca="1">(BM889*DCF!J$28-DCF!J$5*MAX(BM889*DCF!J$28,0)-MAX(BM889-BL889,0)/Inputs!$B$17)*DCF!J$6</f>
        <v>13149.886256199319</v>
      </c>
      <c r="CU889" s="15">
        <f ca="1">(BN889*DCF!K$28-DCF!K$5*MAX(BN889*DCF!K$28,0)-MAX(BN889-BM889,0)/Inputs!$B$17)*DCF!K$6</f>
        <v>14475.463850988606</v>
      </c>
      <c r="CV889" s="15">
        <f ca="1">(BO889*DCF!L$28-DCF!L$5*MAX(BO889*DCF!L$28,0)-MAX(BO889-BN889,0)/Inputs!$B$17)*DCF!L$6</f>
        <v>16139.623880020101</v>
      </c>
      <c r="CW889" s="15">
        <f ca="1">(BP889*DCF!M$28-DCF!M$5*MAX(BP889*DCF!M$28,0)-MAX(BP889-BO889,0)/Inputs!$B$17)*DCF!M$6</f>
        <v>18176.61844994186</v>
      </c>
      <c r="CX889" s="15">
        <f ca="1">(BQ889*DCF!C$46-DCF!C$5*MAX(BQ889*DCF!C$46,0)-MAX(BQ889-Inputs!$B$20,0)/Inputs!$B$24)*DCF!C$6</f>
        <v>-3338.6449715320828</v>
      </c>
      <c r="CY889" s="15">
        <f ca="1">(BR889*DCF!D$46-DCF!D$5*MAX(BR889*DCF!D$46,0)-MAX(BR889-BQ889,0)/Inputs!$B$24)*DCF!D$6</f>
        <v>-950.56945729687664</v>
      </c>
      <c r="CZ889" s="15">
        <f ca="1">(BS889*DCF!E$46-DCF!E$5*MAX(BS889*DCF!E$46,0)-MAX(BS889-BR889,0)/Inputs!$B$24)*DCF!E$6</f>
        <v>-3469.9979375261096</v>
      </c>
      <c r="DA889" s="15">
        <f ca="1">(BT889*DCF!F$46-DCF!F$5*MAX(BT889*DCF!F$46,0)-MAX(BT889-BS889,0)/Inputs!$B$24)*DCF!F$6</f>
        <v>-3215.1097426922115</v>
      </c>
      <c r="DB889" s="15">
        <f ca="1">(BU889*DCF!G$46-DCF!G$5*MAX(BU889*DCF!G$46,0)-MAX(BU889-BT889,0)/Inputs!$B$24)*DCF!G$6</f>
        <v>-10816.207123006909</v>
      </c>
      <c r="DC889" s="15">
        <f ca="1">(BV889*DCF!H$46-DCF!H$5*MAX(BV889*DCF!H$46,0)-MAX(BV889-BU889,0)/Inputs!$B$24)*DCF!H$6</f>
        <v>-216.04184228219739</v>
      </c>
      <c r="DD889" s="15">
        <f ca="1">(BW889*DCF!I$46-DCF!I$5*MAX(BW889*DCF!I$46,0)-MAX(BW889-BV889,0)/Inputs!$B$24)*DCF!I$6</f>
        <v>-2629.5732693378513</v>
      </c>
      <c r="DE889" s="15">
        <f ca="1">(BX889*DCF!J$46-DCF!J$5*MAX(BX889*DCF!J$46,0)-MAX(BX889-BW889,0)/Inputs!$B$24)*DCF!J$6</f>
        <v>-2934.8908439680959</v>
      </c>
      <c r="DF889" s="15">
        <f ca="1">(BY889*DCF!K$46-DCF!K$5*MAX(BY889*DCF!K$46,0)-MAX(BY889-BX889,0)/Inputs!$B$24)*DCF!K$6</f>
        <v>-332.18663012407933</v>
      </c>
      <c r="DG889" s="15">
        <f ca="1">(BZ889*DCF!L$46-DCF!L$5*MAX(BZ889*DCF!L$46,0)-MAX(BZ889-BY889,0)/Inputs!$B$24)*DCF!L$6</f>
        <v>-1677.3080489054848</v>
      </c>
      <c r="DH889" s="15">
        <f ca="1">(CA889*DCF!M$46-DCF!M$5*MAX(CA889*DCF!M$46,0)-MAX(CA889-BZ889,0)/Inputs!$B$24)*DCF!M$6</f>
        <v>4260.16313053248</v>
      </c>
      <c r="DI889" s="15">
        <f ca="1">SUM(CB889:CL889)+BE889*DCF!M$10*(1+Inputs!$B$30)*(1-Inputs!$B$33)*(1-Inputs!$B$30/Inputs!$B$31)/(Inputs!$B$29-Inputs!$B$30)*DCF!M$6</f>
        <v>91030.065820774704</v>
      </c>
      <c r="DJ889" s="15">
        <f ca="1">SUM(CM889:CW889)+BP889*DCF!M$28*(1+Inputs!$B$30)*(1-Inputs!$B$33)*(1-Inputs!$B$30/Inputs!$B$31)/(Inputs!$B$29-Inputs!$B$30)*DCF!M$6</f>
        <v>514724.58448696346</v>
      </c>
      <c r="DK889" s="15">
        <f ca="1">SUM(CX889:DH889)+CA889*DCF!M$46*(1+Inputs!$B$30)*(1-Inputs!$B$33)*(1-Inputs!$B$30/Inputs!$B$31)/(Inputs!$B$29-Inputs!$B$30)*DCF!M$6</f>
        <v>342962.4530378881</v>
      </c>
      <c r="DM889" s="15">
        <f ca="1">DI889+DJ889+DK889+Inputs!$B$34+Inputs!$B$36-Inputs!$B$35</f>
        <v>1025568.1033456263</v>
      </c>
    </row>
    <row r="890" spans="1:117" x14ac:dyDescent="0.75">
      <c r="A890" s="11">
        <v>877</v>
      </c>
      <c r="C890" s="23">
        <f t="shared" ca="1" si="507"/>
        <v>-1.853832693146884</v>
      </c>
      <c r="D890" s="23">
        <f t="shared" ca="1" si="507"/>
        <v>0.12856436028688303</v>
      </c>
      <c r="E890" s="23">
        <f t="shared" ca="1" si="507"/>
        <v>-8.3638075094043932E-2</v>
      </c>
      <c r="F890" s="23">
        <f t="shared" ca="1" si="507"/>
        <v>-0.41302977121415235</v>
      </c>
      <c r="G890" s="23">
        <f t="shared" ca="1" si="507"/>
        <v>-0.86839520742746423</v>
      </c>
      <c r="H890" s="23">
        <f t="shared" ca="1" si="507"/>
        <v>-0.48800106992526959</v>
      </c>
      <c r="I890" s="23">
        <f t="shared" ca="1" si="507"/>
        <v>1.2746943954994436</v>
      </c>
      <c r="J890" s="23">
        <f t="shared" ca="1" si="507"/>
        <v>0.28541132298134986</v>
      </c>
      <c r="K890" s="23">
        <f t="shared" ca="1" si="507"/>
        <v>-0.2587046506305502</v>
      </c>
      <c r="L890" s="23">
        <f t="shared" ca="1" si="507"/>
        <v>0.99399227446389493</v>
      </c>
      <c r="M890" s="23">
        <f t="shared" ca="1" si="507"/>
        <v>0.311163294955423</v>
      </c>
      <c r="N890" s="23">
        <f ca="1">SQRT(Inputs!$B$38)*C890+SQRT(1-Inputs!$B$38)*_xlfn.NORM.S.INV(RAND())</f>
        <v>-0.87894053528573157</v>
      </c>
      <c r="O890" s="23">
        <f ca="1">SQRT(Inputs!$B$38)*D890+SQRT(1-Inputs!$B$38)*_xlfn.NORM.S.INV(RAND())</f>
        <v>-0.89252102443164838</v>
      </c>
      <c r="P890" s="23">
        <f ca="1">SQRT(Inputs!$B$38)*E890+SQRT(1-Inputs!$B$38)*_xlfn.NORM.S.INV(RAND())</f>
        <v>-0.32747666384907992</v>
      </c>
      <c r="Q890" s="23">
        <f ca="1">SQRT(Inputs!$B$38)*F890+SQRT(1-Inputs!$B$38)*_xlfn.NORM.S.INV(RAND())</f>
        <v>-0.89913151424627724</v>
      </c>
      <c r="R890" s="23">
        <f ca="1">SQRT(Inputs!$B$38)*G890+SQRT(1-Inputs!$B$38)*_xlfn.NORM.S.INV(RAND())</f>
        <v>8.6395611343026424E-3</v>
      </c>
      <c r="S890" s="23">
        <f ca="1">SQRT(Inputs!$B$38)*H890+SQRT(1-Inputs!$B$38)*_xlfn.NORM.S.INV(RAND())</f>
        <v>-0.36926200998058639</v>
      </c>
      <c r="T890" s="23">
        <f ca="1">SQRT(Inputs!$B$38)*I890+SQRT(1-Inputs!$B$38)*_xlfn.NORM.S.INV(RAND())</f>
        <v>-7.2372765194406274E-2</v>
      </c>
      <c r="U890" s="23">
        <f ca="1">SQRT(Inputs!$B$38)*J890+SQRT(1-Inputs!$B$38)*_xlfn.NORM.S.INV(RAND())</f>
        <v>0.75598359331587706</v>
      </c>
      <c r="V890" s="23">
        <f ca="1">SQRT(Inputs!$B$38)*K890+SQRT(1-Inputs!$B$38)*_xlfn.NORM.S.INV(RAND())</f>
        <v>-0.80884544835959549</v>
      </c>
      <c r="W890" s="23">
        <f ca="1">SQRT(Inputs!$B$38)*L890+SQRT(1-Inputs!$B$38)*_xlfn.NORM.S.INV(RAND())</f>
        <v>-1.0312106206967004</v>
      </c>
      <c r="X890" s="23">
        <f ca="1">SQRT(Inputs!$B$38)*M890+SQRT(1-Inputs!$B$38)*_xlfn.NORM.S.INV(RAND())</f>
        <v>-0.4350080684885404</v>
      </c>
      <c r="Y890" s="23">
        <f ca="1">SQRT(Inputs!$B$38)*C890+SQRT(1-Inputs!$B$38)*_xlfn.NORM.S.INV(RAND())</f>
        <v>-0.5542257825684398</v>
      </c>
      <c r="Z890" s="23">
        <f ca="1">SQRT(Inputs!$B$38)*D890+SQRT(1-Inputs!$B$38)*_xlfn.NORM.S.INV(RAND())</f>
        <v>-1.5304006650575352</v>
      </c>
      <c r="AA890" s="23">
        <f ca="1">SQRT(Inputs!$B$38)*E890+SQRT(1-Inputs!$B$38)*_xlfn.NORM.S.INV(RAND())</f>
        <v>-1.2503345553555478</v>
      </c>
      <c r="AB890" s="23">
        <f ca="1">SQRT(Inputs!$B$38)*F890+SQRT(1-Inputs!$B$38)*_xlfn.NORM.S.INV(RAND())</f>
        <v>0.76090091485779754</v>
      </c>
      <c r="AC890" s="23">
        <f ca="1">SQRT(Inputs!$B$38)*G890+SQRT(1-Inputs!$B$38)*_xlfn.NORM.S.INV(RAND())</f>
        <v>-1.4533082667429587</v>
      </c>
      <c r="AD890" s="23">
        <f ca="1">SQRT(Inputs!$B$38)*H890+SQRT(1-Inputs!$B$38)*_xlfn.NORM.S.INV(RAND())</f>
        <v>0.89488895047146688</v>
      </c>
      <c r="AE890" s="23">
        <f ca="1">SQRT(Inputs!$B$38)*I890+SQRT(1-Inputs!$B$38)*_xlfn.NORM.S.INV(RAND())</f>
        <v>2.270391553128591</v>
      </c>
      <c r="AF890" s="23">
        <f ca="1">SQRT(Inputs!$B$38)*J890+SQRT(1-Inputs!$B$38)*_xlfn.NORM.S.INV(RAND())</f>
        <v>1.6355461999404526</v>
      </c>
      <c r="AG890" s="23">
        <f ca="1">SQRT(Inputs!$B$38)*K890+SQRT(1-Inputs!$B$38)*_xlfn.NORM.S.INV(RAND())</f>
        <v>-1.7821646403350455</v>
      </c>
      <c r="AH890" s="23">
        <f ca="1">SQRT(Inputs!$B$38)*L890+SQRT(1-Inputs!$B$38)*_xlfn.NORM.S.INV(RAND())</f>
        <v>-0.21006623766539811</v>
      </c>
      <c r="AI890" s="23">
        <f ca="1">SQRT(Inputs!$B$38)*M890+SQRT(1-Inputs!$B$38)*_xlfn.NORM.S.INV(RAND())</f>
        <v>0.25361505760168751</v>
      </c>
      <c r="AJ890" s="23">
        <f ca="1">SQRT(Inputs!$B$38)*C890+SQRT(1-Inputs!$B$38)*_xlfn.NORM.S.INV(RAND())</f>
        <v>-2.2787571950856904</v>
      </c>
      <c r="AK890" s="23">
        <f ca="1">SQRT(Inputs!$B$38)*D890+SQRT(1-Inputs!$B$38)*_xlfn.NORM.S.INV(RAND())</f>
        <v>0.71911697500883243</v>
      </c>
      <c r="AL890" s="23">
        <f ca="1">SQRT(Inputs!$B$38)*E890+SQRT(1-Inputs!$B$38)*_xlfn.NORM.S.INV(RAND())</f>
        <v>0.80921754113449396</v>
      </c>
      <c r="AM890" s="23">
        <f ca="1">SQRT(Inputs!$B$38)*F890+SQRT(1-Inputs!$B$38)*_xlfn.NORM.S.INV(RAND())</f>
        <v>0.86601858161328016</v>
      </c>
      <c r="AN890" s="23">
        <f ca="1">SQRT(Inputs!$B$38)*G890+SQRT(1-Inputs!$B$38)*_xlfn.NORM.S.INV(RAND())</f>
        <v>-1.4366740692339568</v>
      </c>
      <c r="AO890" s="23">
        <f ca="1">SQRT(Inputs!$B$38)*H890+SQRT(1-Inputs!$B$38)*_xlfn.NORM.S.INV(RAND())</f>
        <v>-0.46846217660855072</v>
      </c>
      <c r="AP890" s="23">
        <f ca="1">SQRT(Inputs!$B$38)*I890+SQRT(1-Inputs!$B$38)*_xlfn.NORM.S.INV(RAND())</f>
        <v>0.62292992996491792</v>
      </c>
      <c r="AQ890" s="23">
        <f ca="1">SQRT(Inputs!$B$38)*J890+SQRT(1-Inputs!$B$38)*_xlfn.NORM.S.INV(RAND())</f>
        <v>0.64480324826050461</v>
      </c>
      <c r="AR890" s="23">
        <f ca="1">SQRT(Inputs!$B$38)*K890+SQRT(1-Inputs!$B$38)*_xlfn.NORM.S.INV(RAND())</f>
        <v>-0.2398642687855442</v>
      </c>
      <c r="AS890" s="23">
        <f ca="1">SQRT(Inputs!$B$38)*L890+SQRT(1-Inputs!$B$38)*_xlfn.NORM.S.INV(RAND())</f>
        <v>6.0976611799044012E-3</v>
      </c>
      <c r="AT890" s="23">
        <f ca="1">SQRT(Inputs!$B$38)*M890+SQRT(1-Inputs!$B$38)*_xlfn.NORM.S.INV(RAND())</f>
        <v>1.3646969166362566</v>
      </c>
      <c r="AU890" s="15">
        <f ca="1">Inputs!$B$6*EXP($B$8-0.5*C$5^2+C$5*N890)</f>
        <v>4304.1528243551347</v>
      </c>
      <c r="AV890" s="15">
        <f t="shared" ca="1" si="474"/>
        <v>4594.8405582988853</v>
      </c>
      <c r="AW890" s="15">
        <f t="shared" ca="1" si="475"/>
        <v>5360.5106747921709</v>
      </c>
      <c r="AX890" s="15">
        <f t="shared" ca="1" si="476"/>
        <v>5849.2655954554903</v>
      </c>
      <c r="AY890" s="15">
        <f t="shared" ca="1" si="477"/>
        <v>7155.6158775245576</v>
      </c>
      <c r="AZ890" s="15">
        <f t="shared" ca="1" si="478"/>
        <v>8402.7876225553809</v>
      </c>
      <c r="BA890" s="15">
        <f t="shared" ca="1" si="479"/>
        <v>10205.270066350358</v>
      </c>
      <c r="BB890" s="15">
        <f t="shared" ca="1" si="480"/>
        <v>13477.465882700924</v>
      </c>
      <c r="BC890" s="15">
        <f t="shared" ca="1" si="481"/>
        <v>15266.706521953784</v>
      </c>
      <c r="BD890" s="15">
        <f t="shared" ca="1" si="482"/>
        <v>16983.452231734573</v>
      </c>
      <c r="BE890" s="15">
        <f t="shared" ca="1" si="483"/>
        <v>20002.616193876896</v>
      </c>
      <c r="BF890" s="15">
        <f ca="1">Inputs!$B$13*EXP($B$9-0.5*C$6^2+C$6*Y890)</f>
        <v>12391.862049693098</v>
      </c>
      <c r="BG890" s="15">
        <f t="shared" ca="1" si="484"/>
        <v>11458.256681234017</v>
      </c>
      <c r="BH890" s="15">
        <f t="shared" ca="1" si="485"/>
        <v>11377.886347999955</v>
      </c>
      <c r="BI890" s="15">
        <f t="shared" ca="1" si="486"/>
        <v>15658.849440365362</v>
      </c>
      <c r="BJ890" s="15">
        <f t="shared" ca="1" si="487"/>
        <v>15568.537119773557</v>
      </c>
      <c r="BK890" s="15">
        <f t="shared" ca="1" si="488"/>
        <v>21583.094322764558</v>
      </c>
      <c r="BL890" s="15">
        <f t="shared" ca="1" si="489"/>
        <v>35581.639793915914</v>
      </c>
      <c r="BM890" s="15">
        <f t="shared" ca="1" si="490"/>
        <v>53591.26799484255</v>
      </c>
      <c r="BN890" s="15">
        <f t="shared" ca="1" si="491"/>
        <v>53235.808096562301</v>
      </c>
      <c r="BO890" s="15">
        <f t="shared" ca="1" si="492"/>
        <v>63921.123729649822</v>
      </c>
      <c r="BP890" s="15">
        <f t="shared" ca="1" si="493"/>
        <v>80968.337744985329</v>
      </c>
      <c r="BQ890" s="15">
        <f ca="1">Inputs!$B$20*EXP($B$10-0.5*C$7^2+C$7*AJ890)</f>
        <v>1911.5944393670495</v>
      </c>
      <c r="BR890" s="15">
        <f t="shared" ca="1" si="494"/>
        <v>3259.2476109643189</v>
      </c>
      <c r="BS890" s="15">
        <f t="shared" ca="1" si="495"/>
        <v>5630.9226026803817</v>
      </c>
      <c r="BT890" s="15">
        <f t="shared" ca="1" si="496"/>
        <v>9744.0695108267319</v>
      </c>
      <c r="BU890" s="15">
        <f t="shared" ca="1" si="497"/>
        <v>9538.7491887097476</v>
      </c>
      <c r="BV890" s="15">
        <f t="shared" ca="1" si="498"/>
        <v>11941.847708574023</v>
      </c>
      <c r="BW890" s="15">
        <f t="shared" ca="1" si="499"/>
        <v>19012.636596057753</v>
      </c>
      <c r="BX890" s="15">
        <f t="shared" ca="1" si="500"/>
        <v>30261.773763633802</v>
      </c>
      <c r="BY890" s="15">
        <f t="shared" ca="1" si="501"/>
        <v>40499.953877057444</v>
      </c>
      <c r="BZ890" s="15">
        <f t="shared" ca="1" si="502"/>
        <v>56890.843480903583</v>
      </c>
      <c r="CA890" s="15">
        <f t="shared" ca="1" si="503"/>
        <v>101846.15495158726</v>
      </c>
      <c r="CB890" s="15">
        <f ca="1">(AU890*DCF!C$10-DCF!C$5*MAX(AU890*DCF!C$10,0)-MAX(AU890-Inputs!$B$6,0)/Inputs!$B$10)*DCF!C$6</f>
        <v>1047.7665783169268</v>
      </c>
      <c r="CC890" s="15">
        <f ca="1">(AV890*DCF!D$10-DCF!D$5*MAX(AV890*DCF!D$10,0)-MAX(AV890-AU890,0)/Inputs!$B$10)*DCF!D$6</f>
        <v>1049.0846609786443</v>
      </c>
      <c r="CD890" s="15">
        <f ca="1">(AW890*DCF!E$10-DCF!E$5*MAX(AW890*DCF!E$10,0)-MAX(AW890-AV890,0)/Inputs!$B$10)*DCF!E$6</f>
        <v>1065.1959647432423</v>
      </c>
      <c r="CE890" s="15">
        <f ca="1">(AX890*DCF!F$10-DCF!F$5*MAX(AX890*DCF!F$10,0)-MAX(AX890-AW890,0)/Inputs!$B$10)*DCF!F$6</f>
        <v>1175.1875762770549</v>
      </c>
      <c r="CF890" s="15">
        <f ca="1">(AY890*DCF!G$10-DCF!G$5*MAX(AY890*DCF!G$10,0)-MAX(AY890-AX890,0)/Inputs!$B$10)*DCF!G$6</f>
        <v>1223.238911457709</v>
      </c>
      <c r="CG890" s="15">
        <f ca="1">(AZ890*DCF!H$10-DCF!H$5*MAX(AZ890*DCF!H$10,0)-MAX(AZ890-AY890,0)/Inputs!$B$10)*DCF!H$6</f>
        <v>1409.9495422467885</v>
      </c>
      <c r="CH890" s="15">
        <f ca="1">(BA890*DCF!I$10-DCF!I$5*MAX(BA890*DCF!I$10,0)-MAX(BA890-AZ890,0)/Inputs!$B$10)*DCF!I$6</f>
        <v>1568.4602776765998</v>
      </c>
      <c r="CI890" s="15">
        <f ca="1">(BB890*DCF!J$10-DCF!J$5*MAX(BB890*DCF!J$10,0)-MAX(BB890-BA890,0)/Inputs!$B$10)*DCF!J$6</f>
        <v>1816.9170630547078</v>
      </c>
      <c r="CJ890" s="15">
        <f ca="1">(BC890*DCF!K$10-DCF!K$5*MAX(BC890*DCF!K$10,0)-MAX(BC890-BB890,0)/Inputs!$B$10)*DCF!K$6</f>
        <v>2207.2281130694341</v>
      </c>
      <c r="CK890" s="15">
        <f ca="1">(BD890*DCF!L$10-DCF!L$5*MAX(BD890*DCF!L$10,0)-MAX(BD890-BC890,0)/Inputs!$B$10)*DCF!L$6</f>
        <v>2339.4245365079046</v>
      </c>
      <c r="CL890" s="15">
        <f ca="1">(BE890*DCF!M$10-DCF!M$5*MAX(BE890*DCF!M$10,0)-MAX(BE890-BD890,0)/Inputs!$B$10)*DCF!M$6</f>
        <v>2461.9564649603167</v>
      </c>
      <c r="CM890" s="15">
        <f ca="1">(BF890*DCF!C$28-DCF!C$5*MAX(BF890*DCF!C$28,0)-MAX(BF890-Inputs!$B$13,0)/Inputs!$B$17)*DCF!C$6</f>
        <v>3549.8452727140289</v>
      </c>
      <c r="CN890" s="15">
        <f ca="1">(BG890*DCF!D$28-DCF!D$5*MAX(BG890*DCF!D$28,0)-MAX(BG890-BF890,0)/Inputs!$B$17)*DCF!D$6</f>
        <v>3374.7208636827668</v>
      </c>
      <c r="CO890" s="15">
        <f ca="1">(BH890*DCF!E$28-DCF!E$5*MAX(BH890*DCF!E$28,0)-MAX(BH890-BG890,0)/Inputs!$B$17)*DCF!E$6</f>
        <v>3222.4200134433345</v>
      </c>
      <c r="CP890" s="15">
        <f ca="1">(BI890*DCF!F$28-DCF!F$5*MAX(BI890*DCF!F$28,0)-MAX(BI890-BH890,0)/Inputs!$B$17)*DCF!F$6</f>
        <v>3471.5481587109757</v>
      </c>
      <c r="CQ890" s="15">
        <f ca="1">(BJ890*DCF!G$28-DCF!G$5*MAX(BJ890*DCF!G$28,0)-MAX(BJ890-BI890,0)/Inputs!$B$17)*DCF!G$6</f>
        <v>4039.3750738760109</v>
      </c>
      <c r="CR890" s="15">
        <f ca="1">(BK890*DCF!H$28-DCF!H$5*MAX(BK890*DCF!H$28,0)-MAX(BK890-BJ890,0)/Inputs!$B$17)*DCF!H$6</f>
        <v>4403.243946919727</v>
      </c>
      <c r="CS890" s="15">
        <f ca="1">(BL890*DCF!I$28-DCF!I$5*MAX(BL890*DCF!I$28,0)-MAX(BL890-BK890,0)/Inputs!$B$17)*DCF!I$6</f>
        <v>6357.9102307564317</v>
      </c>
      <c r="CT890" s="15">
        <f ca="1">(BM890*DCF!J$28-DCF!J$5*MAX(BM890*DCF!J$28,0)-MAX(BM890-BL890,0)/Inputs!$B$17)*DCF!J$6</f>
        <v>9567.3721365265283</v>
      </c>
      <c r="CU890" s="15">
        <f ca="1">(BN890*DCF!K$28-DCF!K$5*MAX(BN890*DCF!K$28,0)-MAX(BN890-BM890,0)/Inputs!$B$17)*DCF!K$6</f>
        <v>11242.510065049952</v>
      </c>
      <c r="CV890" s="15">
        <f ca="1">(BO890*DCF!L$28-DCF!L$5*MAX(BO890*DCF!L$28,0)-MAX(BO890-BN890,0)/Inputs!$B$17)*DCF!L$6</f>
        <v>11544.544598876508</v>
      </c>
      <c r="CW890" s="15">
        <f ca="1">(BP890*DCF!M$28-DCF!M$5*MAX(BP890*DCF!M$28,0)-MAX(BP890-BO890,0)/Inputs!$B$17)*DCF!M$6</f>
        <v>13452.326726144616</v>
      </c>
      <c r="CX890" s="15">
        <f ca="1">(BQ890*DCF!C$46-DCF!C$5*MAX(BQ890*DCF!C$46,0)-MAX(BQ890-Inputs!$B$20,0)/Inputs!$B$24)*DCF!C$6</f>
        <v>-441.4767758353463</v>
      </c>
      <c r="CY890" s="15">
        <f ca="1">(BR890*DCF!D$46-DCF!D$5*MAX(BR890*DCF!D$46,0)-MAX(BR890-BQ890,0)/Inputs!$B$24)*DCF!D$6</f>
        <v>-1131.3099823383761</v>
      </c>
      <c r="CZ890" s="15">
        <f ca="1">(BS890*DCF!E$46-DCF!E$5*MAX(BS890*DCF!E$46,0)-MAX(BS890-BR890,0)/Inputs!$B$24)*DCF!E$6</f>
        <v>-1600.7153924934269</v>
      </c>
      <c r="DA890" s="15">
        <f ca="1">(BT890*DCF!F$46-DCF!F$5*MAX(BT890*DCF!F$46,0)-MAX(BT890-BS890,0)/Inputs!$B$24)*DCF!F$6</f>
        <v>-2207.3515642340308</v>
      </c>
      <c r="DB890" s="15">
        <f ca="1">(BU890*DCF!G$46-DCF!G$5*MAX(BU890*DCF!G$46,0)-MAX(BU890-BT890,0)/Inputs!$B$24)*DCF!G$6</f>
        <v>-320.86467644098155</v>
      </c>
      <c r="DC890" s="15">
        <f ca="1">(BV890*DCF!H$46-DCF!H$5*MAX(BV890*DCF!H$46,0)-MAX(BV890-BU890,0)/Inputs!$B$24)*DCF!H$6</f>
        <v>-746.7481410189032</v>
      </c>
      <c r="DD890" s="15">
        <f ca="1">(BW890*DCF!I$46-DCF!I$5*MAX(BW890*DCF!I$46,0)-MAX(BW890-BV890,0)/Inputs!$B$24)*DCF!I$6</f>
        <v>-1590.6457413263033</v>
      </c>
      <c r="DE890" s="15">
        <f ca="1">(BX890*DCF!J$46-DCF!J$5*MAX(BX890*DCF!J$46,0)-MAX(BX890-BW890,0)/Inputs!$B$24)*DCF!J$6</f>
        <v>-1713.6896909863549</v>
      </c>
      <c r="DF890" s="15">
        <f ca="1">(BY890*DCF!K$46-DCF!K$5*MAX(BY890*DCF!K$46,0)-MAX(BY890-BX890,0)/Inputs!$B$24)*DCF!K$6</f>
        <v>-194.5890110692024</v>
      </c>
      <c r="DG890" s="15">
        <f ca="1">(BZ890*DCF!L$46-DCF!L$5*MAX(BZ890*DCF!L$46,0)-MAX(BZ890-BY890,0)/Inputs!$B$24)*DCF!L$6</f>
        <v>223.28832554259617</v>
      </c>
      <c r="DH890" s="15">
        <f ca="1">(CA890*DCF!M$46-DCF!M$5*MAX(CA890*DCF!M$46,0)-MAX(CA890-BZ890,0)/Inputs!$B$24)*DCF!M$6</f>
        <v>-1413.8477742782818</v>
      </c>
      <c r="DI890" s="15">
        <f ca="1">SUM(CB890:CL890)+BE890*DCF!M$10*(1+Inputs!$B$30)*(1-Inputs!$B$33)*(1-Inputs!$B$30/Inputs!$B$31)/(Inputs!$B$29-Inputs!$B$30)*DCF!M$6</f>
        <v>73031.955064064823</v>
      </c>
      <c r="DJ890" s="15">
        <f ca="1">SUM(CM890:CW890)+BP890*DCF!M$28*(1+Inputs!$B$30)*(1-Inputs!$B$33)*(1-Inputs!$B$30/Inputs!$B$31)/(Inputs!$B$29-Inputs!$B$30)*DCF!M$6</f>
        <v>374673.75660632388</v>
      </c>
      <c r="DK890" s="15">
        <f ca="1">SUM(CX890:DH890)+CA890*DCF!M$46*(1+Inputs!$B$30)*(1-Inputs!$B$33)*(1-Inputs!$B$30/Inputs!$B$31)/(Inputs!$B$29-Inputs!$B$30)*DCF!M$6</f>
        <v>146328.26957898904</v>
      </c>
      <c r="DM890" s="15">
        <f ca="1">DI890+DJ890+DK890+Inputs!$B$34+Inputs!$B$36-Inputs!$B$35</f>
        <v>670884.98124937771</v>
      </c>
    </row>
    <row r="891" spans="1:117" x14ac:dyDescent="0.75">
      <c r="A891" s="11">
        <v>878</v>
      </c>
      <c r="C891" s="23">
        <f t="shared" ca="1" si="507"/>
        <v>-0.63696853032155532</v>
      </c>
      <c r="D891" s="23">
        <f t="shared" ca="1" si="507"/>
        <v>-0.54707382911172464</v>
      </c>
      <c r="E891" s="23">
        <f t="shared" ca="1" si="507"/>
        <v>0.19303743821669272</v>
      </c>
      <c r="F891" s="23">
        <f t="shared" ca="1" si="507"/>
        <v>-0.77113673140160133</v>
      </c>
      <c r="G891" s="23">
        <f t="shared" ca="1" si="507"/>
        <v>-0.80236639573573287</v>
      </c>
      <c r="H891" s="23">
        <f t="shared" ca="1" si="507"/>
        <v>0.50459780861190817</v>
      </c>
      <c r="I891" s="23">
        <f t="shared" ca="1" si="507"/>
        <v>0.69865834983464692</v>
      </c>
      <c r="J891" s="23">
        <f t="shared" ca="1" si="507"/>
        <v>1.9608755874616197</v>
      </c>
      <c r="K891" s="23">
        <f t="shared" ca="1" si="507"/>
        <v>0.90892448061512454</v>
      </c>
      <c r="L891" s="23">
        <f t="shared" ca="1" si="507"/>
        <v>-0.14845442967931782</v>
      </c>
      <c r="M891" s="23">
        <f t="shared" ca="1" si="507"/>
        <v>-6.5403983043109917E-2</v>
      </c>
      <c r="N891" s="23">
        <f ca="1">SQRT(Inputs!$B$38)*C891+SQRT(1-Inputs!$B$38)*_xlfn.NORM.S.INV(RAND())</f>
        <v>-1.8820204885688065</v>
      </c>
      <c r="O891" s="23">
        <f ca="1">SQRT(Inputs!$B$38)*D891+SQRT(1-Inputs!$B$38)*_xlfn.NORM.S.INV(RAND())</f>
        <v>-0.89691480300108095</v>
      </c>
      <c r="P891" s="23">
        <f ca="1">SQRT(Inputs!$B$38)*E891+SQRT(1-Inputs!$B$38)*_xlfn.NORM.S.INV(RAND())</f>
        <v>-0.41027510645046883</v>
      </c>
      <c r="Q891" s="23">
        <f ca="1">SQRT(Inputs!$B$38)*F891+SQRT(1-Inputs!$B$38)*_xlfn.NORM.S.INV(RAND())</f>
        <v>0.12931473098709917</v>
      </c>
      <c r="R891" s="23">
        <f ca="1">SQRT(Inputs!$B$38)*G891+SQRT(1-Inputs!$B$38)*_xlfn.NORM.S.INV(RAND())</f>
        <v>0.45344550792729871</v>
      </c>
      <c r="S891" s="23">
        <f ca="1">SQRT(Inputs!$B$38)*H891+SQRT(1-Inputs!$B$38)*_xlfn.NORM.S.INV(RAND())</f>
        <v>0.20741631784940104</v>
      </c>
      <c r="T891" s="23">
        <f ca="1">SQRT(Inputs!$B$38)*I891+SQRT(1-Inputs!$B$38)*_xlfn.NORM.S.INV(RAND())</f>
        <v>0.20143609399432924</v>
      </c>
      <c r="U891" s="23">
        <f ca="1">SQRT(Inputs!$B$38)*J891+SQRT(1-Inputs!$B$38)*_xlfn.NORM.S.INV(RAND())</f>
        <v>1.3069174335639302</v>
      </c>
      <c r="V891" s="23">
        <f ca="1">SQRT(Inputs!$B$38)*K891+SQRT(1-Inputs!$B$38)*_xlfn.NORM.S.INV(RAND())</f>
        <v>2.0332185374352494</v>
      </c>
      <c r="W891" s="23">
        <f ca="1">SQRT(Inputs!$B$38)*L891+SQRT(1-Inputs!$B$38)*_xlfn.NORM.S.INV(RAND())</f>
        <v>1.4187435781139519</v>
      </c>
      <c r="X891" s="23">
        <f ca="1">SQRT(Inputs!$B$38)*M891+SQRT(1-Inputs!$B$38)*_xlfn.NORM.S.INV(RAND())</f>
        <v>-4.6151018155847136E-2</v>
      </c>
      <c r="Y891" s="23">
        <f ca="1">SQRT(Inputs!$B$38)*C891+SQRT(1-Inputs!$B$38)*_xlfn.NORM.S.INV(RAND())</f>
        <v>0.36265992109293643</v>
      </c>
      <c r="Z891" s="23">
        <f ca="1">SQRT(Inputs!$B$38)*D891+SQRT(1-Inputs!$B$38)*_xlfn.NORM.S.INV(RAND())</f>
        <v>-0.98961939873628579</v>
      </c>
      <c r="AA891" s="23">
        <f ca="1">SQRT(Inputs!$B$38)*E891+SQRT(1-Inputs!$B$38)*_xlfn.NORM.S.INV(RAND())</f>
        <v>-0.62978366802723262</v>
      </c>
      <c r="AB891" s="23">
        <f ca="1">SQRT(Inputs!$B$38)*F891+SQRT(1-Inputs!$B$38)*_xlfn.NORM.S.INV(RAND())</f>
        <v>-0.96011169478894787</v>
      </c>
      <c r="AC891" s="23">
        <f ca="1">SQRT(Inputs!$B$38)*G891+SQRT(1-Inputs!$B$38)*_xlfn.NORM.S.INV(RAND())</f>
        <v>0.86096536013542413</v>
      </c>
      <c r="AD891" s="23">
        <f ca="1">SQRT(Inputs!$B$38)*H891+SQRT(1-Inputs!$B$38)*_xlfn.NORM.S.INV(RAND())</f>
        <v>-0.82435940033466348</v>
      </c>
      <c r="AE891" s="23">
        <f ca="1">SQRT(Inputs!$B$38)*I891+SQRT(1-Inputs!$B$38)*_xlfn.NORM.S.INV(RAND())</f>
        <v>-0.5436036281487685</v>
      </c>
      <c r="AF891" s="23">
        <f ca="1">SQRT(Inputs!$B$38)*J891+SQRT(1-Inputs!$B$38)*_xlfn.NORM.S.INV(RAND())</f>
        <v>0.86144422783015051</v>
      </c>
      <c r="AG891" s="23">
        <f ca="1">SQRT(Inputs!$B$38)*K891+SQRT(1-Inputs!$B$38)*_xlfn.NORM.S.INV(RAND())</f>
        <v>0.87548240055613791</v>
      </c>
      <c r="AH891" s="23">
        <f ca="1">SQRT(Inputs!$B$38)*L891+SQRT(1-Inputs!$B$38)*_xlfn.NORM.S.INV(RAND())</f>
        <v>0.87847637812771684</v>
      </c>
      <c r="AI891" s="23">
        <f ca="1">SQRT(Inputs!$B$38)*M891+SQRT(1-Inputs!$B$38)*_xlfn.NORM.S.INV(RAND())</f>
        <v>1.1182386204654273</v>
      </c>
      <c r="AJ891" s="23">
        <f ca="1">SQRT(Inputs!$B$38)*C891+SQRT(1-Inputs!$B$38)*_xlfn.NORM.S.INV(RAND())</f>
        <v>-1.4302079480032526</v>
      </c>
      <c r="AK891" s="23">
        <f ca="1">SQRT(Inputs!$B$38)*D891+SQRT(1-Inputs!$B$38)*_xlfn.NORM.S.INV(RAND())</f>
        <v>0.60211645899667054</v>
      </c>
      <c r="AL891" s="23">
        <f ca="1">SQRT(Inputs!$B$38)*E891+SQRT(1-Inputs!$B$38)*_xlfn.NORM.S.INV(RAND())</f>
        <v>-0.48725642914552691</v>
      </c>
      <c r="AM891" s="23">
        <f ca="1">SQRT(Inputs!$B$38)*F891+SQRT(1-Inputs!$B$38)*_xlfn.NORM.S.INV(RAND())</f>
        <v>-1.4105607974664522</v>
      </c>
      <c r="AN891" s="23">
        <f ca="1">SQRT(Inputs!$B$38)*G891+SQRT(1-Inputs!$B$38)*_xlfn.NORM.S.INV(RAND())</f>
        <v>-0.89143498584769709</v>
      </c>
      <c r="AO891" s="23">
        <f ca="1">SQRT(Inputs!$B$38)*H891+SQRT(1-Inputs!$B$38)*_xlfn.NORM.S.INV(RAND())</f>
        <v>-1.4239212119496543</v>
      </c>
      <c r="AP891" s="23">
        <f ca="1">SQRT(Inputs!$B$38)*I891+SQRT(1-Inputs!$B$38)*_xlfn.NORM.S.INV(RAND())</f>
        <v>0.41656586564406495</v>
      </c>
      <c r="AQ891" s="23">
        <f ca="1">SQRT(Inputs!$B$38)*J891+SQRT(1-Inputs!$B$38)*_xlfn.NORM.S.INV(RAND())</f>
        <v>2.0545631242792579</v>
      </c>
      <c r="AR891" s="23">
        <f ca="1">SQRT(Inputs!$B$38)*K891+SQRT(1-Inputs!$B$38)*_xlfn.NORM.S.INV(RAND())</f>
        <v>2.2333292132284721</v>
      </c>
      <c r="AS891" s="23">
        <f ca="1">SQRT(Inputs!$B$38)*L891+SQRT(1-Inputs!$B$38)*_xlfn.NORM.S.INV(RAND())</f>
        <v>-0.283750161770572</v>
      </c>
      <c r="AT891" s="23">
        <f ca="1">SQRT(Inputs!$B$38)*M891+SQRT(1-Inputs!$B$38)*_xlfn.NORM.S.INV(RAND())</f>
        <v>-0.76799995033962876</v>
      </c>
      <c r="AU891" s="15">
        <f ca="1">Inputs!$B$6*EXP($B$8-0.5*C$5^2+C$5*N891)</f>
        <v>3659.068815064777</v>
      </c>
      <c r="AV891" s="15">
        <f t="shared" ca="1" si="474"/>
        <v>3903.6670998555137</v>
      </c>
      <c r="AW891" s="15">
        <f t="shared" ca="1" si="475"/>
        <v>4503.5844877087611</v>
      </c>
      <c r="AX891" s="15">
        <f t="shared" ca="1" si="476"/>
        <v>5587.9766856789456</v>
      </c>
      <c r="AY891" s="15">
        <f t="shared" ca="1" si="477"/>
        <v>7200.4722412503361</v>
      </c>
      <c r="AZ891" s="15">
        <f t="shared" ca="1" si="478"/>
        <v>9009.8292601734738</v>
      </c>
      <c r="BA891" s="15">
        <f t="shared" ca="1" si="479"/>
        <v>11260.64184024976</v>
      </c>
      <c r="BB891" s="15">
        <f t="shared" ca="1" si="480"/>
        <v>15715.167509226676</v>
      </c>
      <c r="BC891" s="15">
        <f t="shared" ca="1" si="481"/>
        <v>23420.829268490605</v>
      </c>
      <c r="BD891" s="15">
        <f t="shared" ca="1" si="482"/>
        <v>32764.436868341927</v>
      </c>
      <c r="BE891" s="15">
        <f t="shared" ca="1" si="483"/>
        <v>39980.207179804514</v>
      </c>
      <c r="BF891" s="15">
        <f ca="1">Inputs!$B$13*EXP($B$9-0.5*C$6^2+C$6*Y891)</f>
        <v>14862.041973231373</v>
      </c>
      <c r="BG891" s="15">
        <f t="shared" ca="1" si="484"/>
        <v>15150.882183202644</v>
      </c>
      <c r="BH891" s="15">
        <f t="shared" ca="1" si="485"/>
        <v>16675.537322278749</v>
      </c>
      <c r="BI891" s="15">
        <f t="shared" ca="1" si="486"/>
        <v>17608.997536209288</v>
      </c>
      <c r="BJ891" s="15">
        <f t="shared" ca="1" si="487"/>
        <v>24439.923645366864</v>
      </c>
      <c r="BK891" s="15">
        <f t="shared" ca="1" si="488"/>
        <v>26810.997784272062</v>
      </c>
      <c r="BL891" s="15">
        <f t="shared" ca="1" si="489"/>
        <v>30693.820902482574</v>
      </c>
      <c r="BM891" s="15">
        <f t="shared" ca="1" si="490"/>
        <v>41990.899659286049</v>
      </c>
      <c r="BN891" s="15">
        <f t="shared" ca="1" si="491"/>
        <v>57356.115147391814</v>
      </c>
      <c r="BO891" s="15">
        <f t="shared" ca="1" si="492"/>
        <v>78157.853300860326</v>
      </c>
      <c r="BP891" s="15">
        <f t="shared" ca="1" si="493"/>
        <v>109190.88241413025</v>
      </c>
      <c r="BQ891" s="15">
        <f ca="1">Inputs!$B$20*EXP($B$10-0.5*C$7^2+C$7*AJ891)</f>
        <v>2582.8757420881775</v>
      </c>
      <c r="BR891" s="15">
        <f t="shared" ca="1" si="494"/>
        <v>4243.1464335534465</v>
      </c>
      <c r="BS891" s="15">
        <f t="shared" ca="1" si="495"/>
        <v>5051.7307555422267</v>
      </c>
      <c r="BT891" s="15">
        <f t="shared" ca="1" si="496"/>
        <v>4810.9582342550866</v>
      </c>
      <c r="BU891" s="15">
        <f t="shared" ca="1" si="497"/>
        <v>5373.7781440375429</v>
      </c>
      <c r="BV891" s="15">
        <f t="shared" ca="1" si="498"/>
        <v>5424.6542730440051</v>
      </c>
      <c r="BW891" s="15">
        <f t="shared" ca="1" si="499"/>
        <v>8267.5016709939518</v>
      </c>
      <c r="BX891" s="15">
        <f t="shared" ca="1" si="500"/>
        <v>17456.886871569237</v>
      </c>
      <c r="BY891" s="15">
        <f t="shared" ca="1" si="501"/>
        <v>37499.695038887432</v>
      </c>
      <c r="BZ891" s="15">
        <f t="shared" ca="1" si="502"/>
        <v>49943.009123036252</v>
      </c>
      <c r="CA891" s="15">
        <f t="shared" ca="1" si="503"/>
        <v>61205.044053533842</v>
      </c>
      <c r="CB891" s="15">
        <f ca="1">(AU891*DCF!C$10-DCF!C$5*MAX(AU891*DCF!C$10,0)-MAX(AU891-Inputs!$B$6,0)/Inputs!$B$10)*DCF!C$6</f>
        <v>939.68222676114306</v>
      </c>
      <c r="CC891" s="15">
        <f ca="1">(AV891*DCF!D$10-DCF!D$5*MAX(AV891*DCF!D$10,0)-MAX(AV891-AU891,0)/Inputs!$B$10)*DCF!D$6</f>
        <v>891.85351895893677</v>
      </c>
      <c r="CD891" s="15">
        <f ca="1">(AW891*DCF!E$10-DCF!E$5*MAX(AW891*DCF!E$10,0)-MAX(AW891-AV891,0)/Inputs!$B$10)*DCF!E$6</f>
        <v>904.67972785076518</v>
      </c>
      <c r="CE891" s="15">
        <f ca="1">(AX891*DCF!F$10-DCF!F$5*MAX(AX891*DCF!F$10,0)-MAX(AX891-AW891,0)/Inputs!$B$10)*DCF!F$6</f>
        <v>994.21127385708269</v>
      </c>
      <c r="CF891" s="15">
        <f ca="1">(AY891*DCF!G$10-DCF!G$5*MAX(AY891*DCF!G$10,0)-MAX(AY891-AX891,0)/Inputs!$B$10)*DCF!G$6</f>
        <v>1173.6346976637421</v>
      </c>
      <c r="CG891" s="15">
        <f ca="1">(AZ891*DCF!H$10-DCF!H$5*MAX(AZ891*DCF!H$10,0)-MAX(AZ891-AY891,0)/Inputs!$B$10)*DCF!H$6</f>
        <v>1427.9810377270801</v>
      </c>
      <c r="CH891" s="15">
        <f ca="1">(BA891*DCF!I$10-DCF!I$5*MAX(BA891*DCF!I$10,0)-MAX(BA891-AZ891,0)/Inputs!$B$10)*DCF!I$6</f>
        <v>1687.6963502704014</v>
      </c>
      <c r="CI891" s="15">
        <f ca="1">(BB891*DCF!J$10-DCF!J$5*MAX(BB891*DCF!J$10,0)-MAX(BB891-BA891,0)/Inputs!$B$10)*DCF!J$6</f>
        <v>2021.7492484266561</v>
      </c>
      <c r="CJ891" s="15">
        <f ca="1">(BC891*DCF!K$10-DCF!K$5*MAX(BC891*DCF!K$10,0)-MAX(BC891-BB891,0)/Inputs!$B$10)*DCF!K$6</f>
        <v>2691.7020269713653</v>
      </c>
      <c r="CK891" s="15">
        <f ca="1">(BD891*DCF!L$10-DCF!L$5*MAX(BD891*DCF!L$10,0)-MAX(BD891-BC891,0)/Inputs!$B$10)*DCF!L$6</f>
        <v>3733.2203783487744</v>
      </c>
      <c r="CL891" s="15">
        <f ca="1">(BE891*DCF!M$10-DCF!M$5*MAX(BE891*DCF!M$10,0)-MAX(BE891-BD891,0)/Inputs!$B$10)*DCF!M$6</f>
        <v>4779.7234753908333</v>
      </c>
      <c r="CM891" s="15">
        <f ca="1">(BF891*DCF!C$28-DCF!C$5*MAX(BF891*DCF!C$28,0)-MAX(BF891-Inputs!$B$13,0)/Inputs!$B$17)*DCF!C$6</f>
        <v>3733.2476337653889</v>
      </c>
      <c r="CN891" s="15">
        <f ca="1">(BG891*DCF!D$28-DCF!D$5*MAX(BG891*DCF!D$28,0)-MAX(BG891-BF891,0)/Inputs!$B$17)*DCF!D$6</f>
        <v>4400.6613800252408</v>
      </c>
      <c r="CO891" s="15">
        <f ca="1">(BH891*DCF!E$28-DCF!E$5*MAX(BH891*DCF!E$28,0)-MAX(BH891-BG891,0)/Inputs!$B$17)*DCF!E$6</f>
        <v>4422.3205603156857</v>
      </c>
      <c r="CP891" s="15">
        <f ca="1">(BI891*DCF!F$28-DCF!F$5*MAX(BI891*DCF!F$28,0)-MAX(BI891-BH891,0)/Inputs!$B$17)*DCF!F$6</f>
        <v>4610.4278084880834</v>
      </c>
      <c r="CQ891" s="15">
        <f ca="1">(BJ891*DCF!G$28-DCF!G$5*MAX(BJ891*DCF!G$28,0)-MAX(BJ891-BI891,0)/Inputs!$B$17)*DCF!G$6</f>
        <v>5192.229324706811</v>
      </c>
      <c r="CR891" s="15">
        <f ca="1">(BK891*DCF!H$28-DCF!H$5*MAX(BK891*DCF!H$28,0)-MAX(BK891-BJ891,0)/Inputs!$B$17)*DCF!H$6</f>
        <v>6262.2571700751814</v>
      </c>
      <c r="CS891" s="15">
        <f ca="1">(BL891*DCF!I$28-DCF!I$5*MAX(BL891*DCF!I$28,0)-MAX(BL891-BK891,0)/Inputs!$B$17)*DCF!I$6</f>
        <v>6660.4410513033663</v>
      </c>
      <c r="CT891" s="15">
        <f ca="1">(BM891*DCF!J$28-DCF!J$5*MAX(BM891*DCF!J$28,0)-MAX(BM891-BL891,0)/Inputs!$B$17)*DCF!J$6</f>
        <v>7869.5561991590539</v>
      </c>
      <c r="CU891" s="15">
        <f ca="1">(BN891*DCF!K$28-DCF!K$5*MAX(BN891*DCF!K$28,0)-MAX(BN891-BM891,0)/Inputs!$B$17)*DCF!K$6</f>
        <v>10230.615595548008</v>
      </c>
      <c r="CV891" s="15">
        <f ca="1">(BO891*DCF!L$28-DCF!L$5*MAX(BO891*DCF!L$28,0)-MAX(BO891-BN891,0)/Inputs!$B$17)*DCF!L$6</f>
        <v>13240.380898317742</v>
      </c>
      <c r="CW891" s="15">
        <f ca="1">(BP891*DCF!M$28-DCF!M$5*MAX(BP891*DCF!M$28,0)-MAX(BP891-BO891,0)/Inputs!$B$17)*DCF!M$6</f>
        <v>17300.50416958061</v>
      </c>
      <c r="CX891" s="15">
        <f ca="1">(BQ891*DCF!C$46-DCF!C$5*MAX(BQ891*DCF!C$46,0)-MAX(BQ891-Inputs!$B$20,0)/Inputs!$B$24)*DCF!C$6</f>
        <v>-596.50709978941745</v>
      </c>
      <c r="CY891" s="15">
        <f ca="1">(BR891*DCF!D$46-DCF!D$5*MAX(BR891*DCF!D$46,0)-MAX(BR891-BQ891,0)/Inputs!$B$24)*DCF!D$6</f>
        <v>-1432.6298673038516</v>
      </c>
      <c r="CZ891" s="15">
        <f ca="1">(BS891*DCF!E$46-DCF!E$5*MAX(BS891*DCF!E$46,0)-MAX(BS891-BR891,0)/Inputs!$B$24)*DCF!E$6</f>
        <v>-916.09763731969679</v>
      </c>
      <c r="DA891" s="15">
        <f ca="1">(BT891*DCF!F$46-DCF!F$5*MAX(BT891*DCF!F$46,0)-MAX(BT891-BS891,0)/Inputs!$B$24)*DCF!F$6</f>
        <v>-350.36439581672312</v>
      </c>
      <c r="DB891" s="15">
        <f ca="1">(BU891*DCF!G$46-DCF!G$5*MAX(BU891*DCF!G$46,0)-MAX(BU891-BT891,0)/Inputs!$B$24)*DCF!G$6</f>
        <v>-370.08477716339144</v>
      </c>
      <c r="DC891" s="15">
        <f ca="1">(BV891*DCF!H$46-DCF!H$5*MAX(BV891*DCF!H$46,0)-MAX(BV891-BU891,0)/Inputs!$B$24)*DCF!H$6</f>
        <v>-15.809445365543837</v>
      </c>
      <c r="DD891" s="15">
        <f ca="1">(BW891*DCF!I$46-DCF!I$5*MAX(BW891*DCF!I$46,0)-MAX(BW891-BV891,0)/Inputs!$B$24)*DCF!I$6</f>
        <v>-625.13035550784025</v>
      </c>
      <c r="DE891" s="15">
        <f ca="1">(BX891*DCF!J$46-DCF!J$5*MAX(BX891*DCF!J$46,0)-MAX(BX891-BW891,0)/Inputs!$B$24)*DCF!J$6</f>
        <v>-1704.6067058917217</v>
      </c>
      <c r="DF891" s="15">
        <f ca="1">(BY891*DCF!K$46-DCF!K$5*MAX(BY891*DCF!K$46,0)-MAX(BY891-BX891,0)/Inputs!$B$24)*DCF!K$6</f>
        <v>-2767.8464762675958</v>
      </c>
      <c r="DG891" s="15">
        <f ca="1">(BZ891*DCF!L$46-DCF!L$5*MAX(BZ891*DCF!L$46,0)-MAX(BZ891-BY891,0)/Inputs!$B$24)*DCF!L$6</f>
        <v>636.36612442724947</v>
      </c>
      <c r="DH891" s="15">
        <f ca="1">(CA891*DCF!M$46-DCF!M$5*MAX(CA891*DCF!M$46,0)-MAX(CA891-BZ891,0)/Inputs!$B$24)*DCF!M$6</f>
        <v>2443.8369806496826</v>
      </c>
      <c r="DI891" s="15">
        <f ca="1">SUM(CB891:CL891)+BE891*DCF!M$10*(1+Inputs!$B$30)*(1-Inputs!$B$33)*(1-Inputs!$B$30/Inputs!$B$31)/(Inputs!$B$29-Inputs!$B$30)*DCF!M$6</f>
        <v>132511.5792271308</v>
      </c>
      <c r="DJ891" s="15">
        <f ca="1">SUM(CM891:CW891)+BP891*DCF!M$28*(1+Inputs!$B$30)*(1-Inputs!$B$33)*(1-Inputs!$B$30/Inputs!$B$31)/(Inputs!$B$29-Inputs!$B$30)*DCF!M$6</f>
        <v>489095.53466923826</v>
      </c>
      <c r="DK891" s="15">
        <f ca="1">SUM(CX891:DH891)+CA891*DCF!M$46*(1+Inputs!$B$30)*(1-Inputs!$B$33)*(1-Inputs!$B$30/Inputs!$B$31)/(Inputs!$B$29-Inputs!$B$30)*DCF!M$6</f>
        <v>88931.3746523757</v>
      </c>
      <c r="DM891" s="15">
        <f ca="1">DI891+DJ891+DK891+Inputs!$B$34+Inputs!$B$36-Inputs!$B$35</f>
        <v>787389.4885487447</v>
      </c>
    </row>
    <row r="892" spans="1:117" x14ac:dyDescent="0.75">
      <c r="A892" s="11">
        <v>879</v>
      </c>
      <c r="C892" s="23">
        <f t="shared" ca="1" si="507"/>
        <v>0.88124275328399393</v>
      </c>
      <c r="D892" s="23">
        <f t="shared" ca="1" si="507"/>
        <v>-1.196728324355675</v>
      </c>
      <c r="E892" s="23">
        <f t="shared" ca="1" si="507"/>
        <v>-1.6756565403138717</v>
      </c>
      <c r="F892" s="23">
        <f t="shared" ca="1" si="507"/>
        <v>0.74233248490554327</v>
      </c>
      <c r="G892" s="23">
        <f t="shared" ca="1" si="507"/>
        <v>-0.59655146566046602</v>
      </c>
      <c r="H892" s="23">
        <f t="shared" ca="1" si="507"/>
        <v>-1.3023594745270612</v>
      </c>
      <c r="I892" s="23">
        <f t="shared" ca="1" si="507"/>
        <v>0.92795694679393959</v>
      </c>
      <c r="J892" s="23">
        <f t="shared" ca="1" si="507"/>
        <v>1.5666761254045014</v>
      </c>
      <c r="K892" s="23">
        <f t="shared" ca="1" si="507"/>
        <v>2.4196439014998941</v>
      </c>
      <c r="L892" s="23">
        <f t="shared" ca="1" si="507"/>
        <v>0.28203158686509611</v>
      </c>
      <c r="M892" s="23">
        <f t="shared" ca="1" si="507"/>
        <v>-1.5997854145246047</v>
      </c>
      <c r="N892" s="23">
        <f ca="1">SQRT(Inputs!$B$38)*C892+SQRT(1-Inputs!$B$38)*_xlfn.NORM.S.INV(RAND())</f>
        <v>0.77196781462236919</v>
      </c>
      <c r="O892" s="23">
        <f ca="1">SQRT(Inputs!$B$38)*D892+SQRT(1-Inputs!$B$38)*_xlfn.NORM.S.INV(RAND())</f>
        <v>-0.82940025781086213</v>
      </c>
      <c r="P892" s="23">
        <f ca="1">SQRT(Inputs!$B$38)*E892+SQRT(1-Inputs!$B$38)*_xlfn.NORM.S.INV(RAND())</f>
        <v>0.12564581247636741</v>
      </c>
      <c r="Q892" s="23">
        <f ca="1">SQRT(Inputs!$B$38)*F892+SQRT(1-Inputs!$B$38)*_xlfn.NORM.S.INV(RAND())</f>
        <v>9.9565035636267174E-2</v>
      </c>
      <c r="R892" s="23">
        <f ca="1">SQRT(Inputs!$B$38)*G892+SQRT(1-Inputs!$B$38)*_xlfn.NORM.S.INV(RAND())</f>
        <v>-0.42784244594812987</v>
      </c>
      <c r="S892" s="23">
        <f ca="1">SQRT(Inputs!$B$38)*H892+SQRT(1-Inputs!$B$38)*_xlfn.NORM.S.INV(RAND())</f>
        <v>-0.80352110649924946</v>
      </c>
      <c r="T892" s="23">
        <f ca="1">SQRT(Inputs!$B$38)*I892+SQRT(1-Inputs!$B$38)*_xlfn.NORM.S.INV(RAND())</f>
        <v>0.45902472774721259</v>
      </c>
      <c r="U892" s="23">
        <f ca="1">SQRT(Inputs!$B$38)*J892+SQRT(1-Inputs!$B$38)*_xlfn.NORM.S.INV(RAND())</f>
        <v>0.39240983188040046</v>
      </c>
      <c r="V892" s="23">
        <f ca="1">SQRT(Inputs!$B$38)*K892+SQRT(1-Inputs!$B$38)*_xlfn.NORM.S.INV(RAND())</f>
        <v>0.96889712901794645</v>
      </c>
      <c r="W892" s="23">
        <f ca="1">SQRT(Inputs!$B$38)*L892+SQRT(1-Inputs!$B$38)*_xlfn.NORM.S.INV(RAND())</f>
        <v>0.77196160693601612</v>
      </c>
      <c r="X892" s="23">
        <f ca="1">SQRT(Inputs!$B$38)*M892+SQRT(1-Inputs!$B$38)*_xlfn.NORM.S.INV(RAND())</f>
        <v>-2.1066854799444492</v>
      </c>
      <c r="Y892" s="23">
        <f ca="1">SQRT(Inputs!$B$38)*C892+SQRT(1-Inputs!$B$38)*_xlfn.NORM.S.INV(RAND())</f>
        <v>0.52671070058189751</v>
      </c>
      <c r="Z892" s="23">
        <f ca="1">SQRT(Inputs!$B$38)*D892+SQRT(1-Inputs!$B$38)*_xlfn.NORM.S.INV(RAND())</f>
        <v>-1.4357128355628594</v>
      </c>
      <c r="AA892" s="23">
        <f ca="1">SQRT(Inputs!$B$38)*E892+SQRT(1-Inputs!$B$38)*_xlfn.NORM.S.INV(RAND())</f>
        <v>-0.83133202117912652</v>
      </c>
      <c r="AB892" s="23">
        <f ca="1">SQRT(Inputs!$B$38)*F892+SQRT(1-Inputs!$B$38)*_xlfn.NORM.S.INV(RAND())</f>
        <v>1.7699332378686572</v>
      </c>
      <c r="AC892" s="23">
        <f ca="1">SQRT(Inputs!$B$38)*G892+SQRT(1-Inputs!$B$38)*_xlfn.NORM.S.INV(RAND())</f>
        <v>-0.11841971420894987</v>
      </c>
      <c r="AD892" s="23">
        <f ca="1">SQRT(Inputs!$B$38)*H892+SQRT(1-Inputs!$B$38)*_xlfn.NORM.S.INV(RAND())</f>
        <v>-0.56295688863000926</v>
      </c>
      <c r="AE892" s="23">
        <f ca="1">SQRT(Inputs!$B$38)*I892+SQRT(1-Inputs!$B$38)*_xlfn.NORM.S.INV(RAND())</f>
        <v>0.92254584892822533</v>
      </c>
      <c r="AF892" s="23">
        <f ca="1">SQRT(Inputs!$B$38)*J892+SQRT(1-Inputs!$B$38)*_xlfn.NORM.S.INV(RAND())</f>
        <v>2.269202072686737</v>
      </c>
      <c r="AG892" s="23">
        <f ca="1">SQRT(Inputs!$B$38)*K892+SQRT(1-Inputs!$B$38)*_xlfn.NORM.S.INV(RAND())</f>
        <v>1.2930893210313268</v>
      </c>
      <c r="AH892" s="23">
        <f ca="1">SQRT(Inputs!$B$38)*L892+SQRT(1-Inputs!$B$38)*_xlfn.NORM.S.INV(RAND())</f>
        <v>1.5833371818634234</v>
      </c>
      <c r="AI892" s="23">
        <f ca="1">SQRT(Inputs!$B$38)*M892+SQRT(1-Inputs!$B$38)*_xlfn.NORM.S.INV(RAND())</f>
        <v>-1.0351435174417163</v>
      </c>
      <c r="AJ892" s="23">
        <f ca="1">SQRT(Inputs!$B$38)*C892+SQRT(1-Inputs!$B$38)*_xlfn.NORM.S.INV(RAND())</f>
        <v>0.76927998843292666</v>
      </c>
      <c r="AK892" s="23">
        <f ca="1">SQRT(Inputs!$B$38)*D892+SQRT(1-Inputs!$B$38)*_xlfn.NORM.S.INV(RAND())</f>
        <v>-1.2810588068257833</v>
      </c>
      <c r="AL892" s="23">
        <f ca="1">SQRT(Inputs!$B$38)*E892+SQRT(1-Inputs!$B$38)*_xlfn.NORM.S.INV(RAND())</f>
        <v>-0.97348278676736155</v>
      </c>
      <c r="AM892" s="23">
        <f ca="1">SQRT(Inputs!$B$38)*F892+SQRT(1-Inputs!$B$38)*_xlfn.NORM.S.INV(RAND())</f>
        <v>2.1801604421649645</v>
      </c>
      <c r="AN892" s="23">
        <f ca="1">SQRT(Inputs!$B$38)*G892+SQRT(1-Inputs!$B$38)*_xlfn.NORM.S.INV(RAND())</f>
        <v>-0.65622594402109091</v>
      </c>
      <c r="AO892" s="23">
        <f ca="1">SQRT(Inputs!$B$38)*H892+SQRT(1-Inputs!$B$38)*_xlfn.NORM.S.INV(RAND())</f>
        <v>-0.32900403176973592</v>
      </c>
      <c r="AP892" s="23">
        <f ca="1">SQRT(Inputs!$B$38)*I892+SQRT(1-Inputs!$B$38)*_xlfn.NORM.S.INV(RAND())</f>
        <v>2.3293544777644737</v>
      </c>
      <c r="AQ892" s="23">
        <f ca="1">SQRT(Inputs!$B$38)*J892+SQRT(1-Inputs!$B$38)*_xlfn.NORM.S.INV(RAND())</f>
        <v>2.3307378506532288</v>
      </c>
      <c r="AR892" s="23">
        <f ca="1">SQRT(Inputs!$B$38)*K892+SQRT(1-Inputs!$B$38)*_xlfn.NORM.S.INV(RAND())</f>
        <v>1.8418001584006576</v>
      </c>
      <c r="AS892" s="23">
        <f ca="1">SQRT(Inputs!$B$38)*L892+SQRT(1-Inputs!$B$38)*_xlfn.NORM.S.INV(RAND())</f>
        <v>-1.0528979865345307</v>
      </c>
      <c r="AT892" s="23">
        <f ca="1">SQRT(Inputs!$B$38)*M892+SQRT(1-Inputs!$B$38)*_xlfn.NORM.S.INV(RAND())</f>
        <v>-1.7343952334096291</v>
      </c>
      <c r="AU892" s="15">
        <f ca="1">Inputs!$B$6*EXP($B$8-0.5*C$5^2+C$5*N892)</f>
        <v>5622.7335440811503</v>
      </c>
      <c r="AV892" s="15">
        <f t="shared" ca="1" si="474"/>
        <v>6058.440603119906</v>
      </c>
      <c r="AW892" s="15">
        <f t="shared" ca="1" si="475"/>
        <v>7513.4542772768673</v>
      </c>
      <c r="AX892" s="15">
        <f t="shared" ca="1" si="476"/>
        <v>9287.9906535457794</v>
      </c>
      <c r="AY892" s="15">
        <f t="shared" ca="1" si="477"/>
        <v>10797.64196322697</v>
      </c>
      <c r="AZ892" s="15">
        <f t="shared" ca="1" si="478"/>
        <v>12087.519064595666</v>
      </c>
      <c r="BA892" s="15">
        <f t="shared" ca="1" si="479"/>
        <v>15520.008891766969</v>
      </c>
      <c r="BB892" s="15">
        <f t="shared" ca="1" si="480"/>
        <v>19763.140186175504</v>
      </c>
      <c r="BC892" s="15">
        <f t="shared" ca="1" si="481"/>
        <v>26577.877730331675</v>
      </c>
      <c r="BD892" s="15">
        <f t="shared" ca="1" si="482"/>
        <v>34998.364258362606</v>
      </c>
      <c r="BE892" s="15">
        <f t="shared" ca="1" si="483"/>
        <v>35398.449549359721</v>
      </c>
      <c r="BF892" s="15">
        <f ca="1">Inputs!$B$13*EXP($B$9-0.5*C$6^2+C$6*Y892)</f>
        <v>15353.341414437888</v>
      </c>
      <c r="BG892" s="15">
        <f t="shared" ca="1" si="484"/>
        <v>14441.255271642154</v>
      </c>
      <c r="BH892" s="15">
        <f t="shared" ca="1" si="485"/>
        <v>15371.956288205474</v>
      </c>
      <c r="BI892" s="15">
        <f t="shared" ca="1" si="486"/>
        <v>24710.273647714603</v>
      </c>
      <c r="BJ892" s="15">
        <f t="shared" ca="1" si="487"/>
        <v>29780.479421030581</v>
      </c>
      <c r="BK892" s="15">
        <f t="shared" ca="1" si="488"/>
        <v>33853.266236111434</v>
      </c>
      <c r="BL892" s="15">
        <f t="shared" ca="1" si="489"/>
        <v>46865.668263168271</v>
      </c>
      <c r="BM892" s="15">
        <f t="shared" ca="1" si="490"/>
        <v>76367.659377753575</v>
      </c>
      <c r="BN892" s="15">
        <f t="shared" ca="1" si="491"/>
        <v>109664.98565451261</v>
      </c>
      <c r="BO892" s="15">
        <f t="shared" ca="1" si="492"/>
        <v>162197.4457183081</v>
      </c>
      <c r="BP892" s="15">
        <f t="shared" ca="1" si="493"/>
        <v>177542.67783616151</v>
      </c>
      <c r="BQ892" s="15">
        <f ca="1">Inputs!$B$20*EXP($B$10-0.5*C$7^2+C$7*AJ892)</f>
        <v>5635.1496311409746</v>
      </c>
      <c r="BR892" s="15">
        <f t="shared" ca="1" si="494"/>
        <v>5090.4515965724631</v>
      </c>
      <c r="BS892" s="15">
        <f t="shared" ca="1" si="495"/>
        <v>5270.6134270866814</v>
      </c>
      <c r="BT892" s="15">
        <f t="shared" ca="1" si="496"/>
        <v>12874.827884250466</v>
      </c>
      <c r="BU892" s="15">
        <f t="shared" ca="1" si="497"/>
        <v>15223.229563282624</v>
      </c>
      <c r="BV892" s="15">
        <f t="shared" ca="1" si="498"/>
        <v>19666.736795612072</v>
      </c>
      <c r="BW892" s="15">
        <f t="shared" ca="1" si="499"/>
        <v>44931.862612373559</v>
      </c>
      <c r="BX892" s="15">
        <f t="shared" ca="1" si="500"/>
        <v>100274.85161575711</v>
      </c>
      <c r="BY892" s="15">
        <f t="shared" ca="1" si="501"/>
        <v>199857.4397272846</v>
      </c>
      <c r="BZ892" s="15">
        <f t="shared" ca="1" si="502"/>
        <v>231078.77386277262</v>
      </c>
      <c r="CA892" s="15">
        <f t="shared" ca="1" si="503"/>
        <v>238501.72128247621</v>
      </c>
      <c r="CB892" s="15">
        <f ca="1">(AU892*DCF!C$10-DCF!C$5*MAX(AU892*DCF!C$10,0)-MAX(AU892-Inputs!$B$6,0)/Inputs!$B$10)*DCF!C$6</f>
        <v>1038.3648627603679</v>
      </c>
      <c r="CC892" s="15">
        <f ca="1">(AV892*DCF!D$10-DCF!D$5*MAX(AV892*DCF!D$10,0)-MAX(AV892-AU892,0)/Inputs!$B$10)*DCF!D$6</f>
        <v>1370.4680893398859</v>
      </c>
      <c r="CD892" s="15">
        <f ca="1">(AW892*DCF!E$10-DCF!E$5*MAX(AW892*DCF!E$10,0)-MAX(AW892-AV892,0)/Inputs!$B$10)*DCF!E$6</f>
        <v>1407.0076545203597</v>
      </c>
      <c r="CE892" s="15">
        <f ca="1">(AX892*DCF!F$10-DCF!F$5*MAX(AX892*DCF!F$10,0)-MAX(AX892-AW892,0)/Inputs!$B$10)*DCF!F$6</f>
        <v>1658.3165335691626</v>
      </c>
      <c r="CF892" s="15">
        <f ca="1">(AY892*DCF!G$10-DCF!G$5*MAX(AY892*DCF!G$10,0)-MAX(AY892-AX892,0)/Inputs!$B$10)*DCF!G$6</f>
        <v>1934.5634434965848</v>
      </c>
      <c r="CG892" s="15">
        <f ca="1">(AZ892*DCF!H$10-DCF!H$5*MAX(AZ892*DCF!H$10,0)-MAX(AZ892-AY892,0)/Inputs!$B$10)*DCF!H$6</f>
        <v>2117.7596930976952</v>
      </c>
      <c r="CH892" s="15">
        <f ca="1">(BA892*DCF!I$10-DCF!I$5*MAX(BA892*DCF!I$10,0)-MAX(BA892-AZ892,0)/Inputs!$B$10)*DCF!I$6</f>
        <v>2271.8908576474496</v>
      </c>
      <c r="CI892" s="15">
        <f ca="1">(BB892*DCF!J$10-DCF!J$5*MAX(BB892*DCF!J$10,0)-MAX(BB892-BA892,0)/Inputs!$B$10)*DCF!J$6</f>
        <v>2748.4240863668283</v>
      </c>
      <c r="CJ892" s="15">
        <f ca="1">(BC892*DCF!K$10-DCF!K$5*MAX(BC892*DCF!K$10,0)-MAX(BC892-BB892,0)/Inputs!$B$10)*DCF!K$6</f>
        <v>3324.6519545950769</v>
      </c>
      <c r="CK892" s="15">
        <f ca="1">(BD892*DCF!L$10-DCF!L$5*MAX(BD892*DCF!L$10,0)-MAX(BD892-BC892,0)/Inputs!$B$10)*DCF!L$6</f>
        <v>4189.5136102742554</v>
      </c>
      <c r="CL892" s="15">
        <f ca="1">(BE892*DCF!M$10-DCF!M$5*MAX(BE892*DCF!M$10,0)-MAX(BE892-BD892,0)/Inputs!$B$10)*DCF!M$6</f>
        <v>4947.384613724671</v>
      </c>
      <c r="CM892" s="15">
        <f ca="1">(BF892*DCF!C$28-DCF!C$5*MAX(BF892*DCF!C$28,0)-MAX(BF892-Inputs!$B$13,0)/Inputs!$B$17)*DCF!C$6</f>
        <v>3769.7249270353554</v>
      </c>
      <c r="CN892" s="15">
        <f ca="1">(BG892*DCF!D$28-DCF!D$5*MAX(BG892*DCF!D$28,0)-MAX(BG892-BF892,0)/Inputs!$B$17)*DCF!D$6</f>
        <v>4253.2827478718073</v>
      </c>
      <c r="CO892" s="15">
        <f ca="1">(BH892*DCF!E$28-DCF!E$5*MAX(BH892*DCF!E$28,0)-MAX(BH892-BG892,0)/Inputs!$B$17)*DCF!E$6</f>
        <v>4170.1833812222667</v>
      </c>
      <c r="CP892" s="15">
        <f ca="1">(BI892*DCF!F$28-DCF!F$5*MAX(BI892*DCF!F$28,0)-MAX(BI892-BH892,0)/Inputs!$B$17)*DCF!F$6</f>
        <v>5008.0001267704383</v>
      </c>
      <c r="CQ892" s="15">
        <f ca="1">(BJ892*DCF!G$28-DCF!G$5*MAX(BJ892*DCF!G$28,0)-MAX(BJ892-BI892,0)/Inputs!$B$17)*DCF!G$6</f>
        <v>6874.0128060781417</v>
      </c>
      <c r="CR892" s="15">
        <f ca="1">(BK892*DCF!H$28-DCF!H$5*MAX(BK892*DCF!H$28,0)-MAX(BK892-BJ892,0)/Inputs!$B$17)*DCF!H$6</f>
        <v>7739.4894598711871</v>
      </c>
      <c r="CS892" s="15">
        <f ca="1">(BL892*DCF!I$28-DCF!I$5*MAX(BL892*DCF!I$28,0)-MAX(BL892-BK892,0)/Inputs!$B$17)*DCF!I$6</f>
        <v>9152.9256126528398</v>
      </c>
      <c r="CT892" s="15">
        <f ca="1">(BM892*DCF!J$28-DCF!J$5*MAX(BM892*DCF!J$28,0)-MAX(BM892-BL892,0)/Inputs!$B$17)*DCF!J$6</f>
        <v>13124.604786379401</v>
      </c>
      <c r="CU892" s="15">
        <f ca="1">(BN892*DCF!K$28-DCF!K$5*MAX(BN892*DCF!K$28,0)-MAX(BN892-BM892,0)/Inputs!$B$17)*DCF!K$6</f>
        <v>19080.927266828101</v>
      </c>
      <c r="CV892" s="15">
        <f ca="1">(BO892*DCF!L$28-DCF!L$5*MAX(BO892*DCF!L$28,0)-MAX(BO892-BN892,0)/Inputs!$B$17)*DCF!L$6</f>
        <v>26417.659471344854</v>
      </c>
      <c r="CW892" s="15">
        <f ca="1">(BP892*DCF!M$28-DCF!M$5*MAX(BP892*DCF!M$28,0)-MAX(BP892-BO892,0)/Inputs!$B$17)*DCF!M$6</f>
        <v>31800.749637419347</v>
      </c>
      <c r="CX892" s="15">
        <f ca="1">(BQ892*DCF!C$46-DCF!C$5*MAX(BQ892*DCF!C$46,0)-MAX(BQ892-Inputs!$B$20,0)/Inputs!$B$24)*DCF!C$6</f>
        <v>-2425.7387744625689</v>
      </c>
      <c r="CY892" s="15">
        <f ca="1">(BR892*DCF!D$46-DCF!D$5*MAX(BR892*DCF!D$46,0)-MAX(BR892-BQ892,0)/Inputs!$B$24)*DCF!D$6</f>
        <v>-868.8213766691315</v>
      </c>
      <c r="CZ892" s="15">
        <f ca="1">(BS892*DCF!E$46-DCF!E$5*MAX(BS892*DCF!E$46,0)-MAX(BS892-BR892,0)/Inputs!$B$24)*DCF!E$6</f>
        <v>-694.27404839143469</v>
      </c>
      <c r="DA892" s="15">
        <f ca="1">(BT892*DCF!F$46-DCF!F$5*MAX(BT892*DCF!F$46,0)-MAX(BT892-BS892,0)/Inputs!$B$24)*DCF!F$6</f>
        <v>-3706.5612388122686</v>
      </c>
      <c r="DB892" s="15">
        <f ca="1">(BU892*DCF!G$46-DCF!G$5*MAX(BU892*DCF!G$46,0)-MAX(BU892-BT892,0)/Inputs!$B$24)*DCF!G$6</f>
        <v>-1302.0352911544089</v>
      </c>
      <c r="DC892" s="15">
        <f ca="1">(BV892*DCF!H$46-DCF!H$5*MAX(BV892*DCF!H$46,0)-MAX(BV892-BU892,0)/Inputs!$B$24)*DCF!H$6</f>
        <v>-1380.7926466258546</v>
      </c>
      <c r="DD892" s="15">
        <f ca="1">(BW892*DCF!I$46-DCF!I$5*MAX(BW892*DCF!I$46,0)-MAX(BW892-BV892,0)/Inputs!$B$24)*DCF!I$6</f>
        <v>-6214.9214454792564</v>
      </c>
      <c r="DE892" s="15">
        <f ca="1">(BX892*DCF!J$46-DCF!J$5*MAX(BX892*DCF!J$46,0)-MAX(BX892-BW892,0)/Inputs!$B$24)*DCF!J$6</f>
        <v>-10469.803856655017</v>
      </c>
      <c r="DF892" s="15">
        <f ca="1">(BY892*DCF!K$46-DCF!K$5*MAX(BY892*DCF!K$46,0)-MAX(BY892-BX892,0)/Inputs!$B$24)*DCF!K$6</f>
        <v>-12978.558032613342</v>
      </c>
      <c r="DG892" s="15">
        <f ca="1">(BZ892*DCF!L$46-DCF!L$5*MAX(BZ892*DCF!L$46,0)-MAX(BZ892-BY892,0)/Inputs!$B$24)*DCF!L$6</f>
        <v>8907.9165518268874</v>
      </c>
      <c r="DH892" s="15">
        <f ca="1">(CA892*DCF!M$46-DCF!M$5*MAX(CA892*DCF!M$46,0)-MAX(CA892-BZ892,0)/Inputs!$B$24)*DCF!M$6</f>
        <v>17145.785533077455</v>
      </c>
      <c r="DI892" s="15">
        <f ca="1">SUM(CB892:CL892)+BE892*DCF!M$10*(1+Inputs!$B$30)*(1-Inputs!$B$33)*(1-Inputs!$B$30/Inputs!$B$31)/(Inputs!$B$29-Inputs!$B$30)*DCF!M$6</f>
        <v>125522.69859129614</v>
      </c>
      <c r="DJ892" s="15">
        <f ca="1">SUM(CM892:CW892)+BP892*DCF!M$28*(1+Inputs!$B$30)*(1-Inputs!$B$33)*(1-Inputs!$B$30/Inputs!$B$31)/(Inputs!$B$29-Inputs!$B$30)*DCF!M$6</f>
        <v>790196.38712600758</v>
      </c>
      <c r="DK892" s="15">
        <f ca="1">SUM(CX892:DH892)+CA892*DCF!M$46*(1+Inputs!$B$30)*(1-Inputs!$B$33)*(1-Inputs!$B$30/Inputs!$B$31)/(Inputs!$B$29-Inputs!$B$30)*DCF!M$6</f>
        <v>354764.1088117591</v>
      </c>
      <c r="DM892" s="15">
        <f ca="1">DI892+DJ892+DK892+Inputs!$B$34+Inputs!$B$36-Inputs!$B$35</f>
        <v>1347334.1945290628</v>
      </c>
    </row>
    <row r="893" spans="1:117" x14ac:dyDescent="0.75">
      <c r="A893" s="11">
        <v>880</v>
      </c>
      <c r="C893" s="23">
        <f t="shared" ca="1" si="507"/>
        <v>-5.6182798906653612E-2</v>
      </c>
      <c r="D893" s="23">
        <f t="shared" ca="1" si="507"/>
        <v>0.26623059015872225</v>
      </c>
      <c r="E893" s="23">
        <f t="shared" ca="1" si="507"/>
        <v>-0.31947145468507493</v>
      </c>
      <c r="F893" s="23">
        <f t="shared" ca="1" si="507"/>
        <v>0.85430421437827087</v>
      </c>
      <c r="G893" s="23">
        <f t="shared" ca="1" si="507"/>
        <v>-4.8589197251438701E-4</v>
      </c>
      <c r="H893" s="23">
        <f t="shared" ca="1" si="507"/>
        <v>-5.5063418820996093E-2</v>
      </c>
      <c r="I893" s="23">
        <f t="shared" ca="1" si="507"/>
        <v>-7.9809752842867038E-2</v>
      </c>
      <c r="J893" s="23">
        <f t="shared" ca="1" si="507"/>
        <v>0.84442736469381163</v>
      </c>
      <c r="K893" s="23">
        <f t="shared" ca="1" si="507"/>
        <v>-0.2677576082907655</v>
      </c>
      <c r="L893" s="23">
        <f t="shared" ca="1" si="507"/>
        <v>1.2927494211536896</v>
      </c>
      <c r="M893" s="23">
        <f t="shared" ca="1" si="507"/>
        <v>-0.47555145744904082</v>
      </c>
      <c r="N893" s="23">
        <f ca="1">SQRT(Inputs!$B$38)*C893+SQRT(1-Inputs!$B$38)*_xlfn.NORM.S.INV(RAND())</f>
        <v>0.79618036472880294</v>
      </c>
      <c r="O893" s="23">
        <f ca="1">SQRT(Inputs!$B$38)*D893+SQRT(1-Inputs!$B$38)*_xlfn.NORM.S.INV(RAND())</f>
        <v>-0.13313413858186535</v>
      </c>
      <c r="P893" s="23">
        <f ca="1">SQRT(Inputs!$B$38)*E893+SQRT(1-Inputs!$B$38)*_xlfn.NORM.S.INV(RAND())</f>
        <v>0.73743308593567947</v>
      </c>
      <c r="Q893" s="23">
        <f ca="1">SQRT(Inputs!$B$38)*F893+SQRT(1-Inputs!$B$38)*_xlfn.NORM.S.INV(RAND())</f>
        <v>0.5561373052645735</v>
      </c>
      <c r="R893" s="23">
        <f ca="1">SQRT(Inputs!$B$38)*G893+SQRT(1-Inputs!$B$38)*_xlfn.NORM.S.INV(RAND())</f>
        <v>0.47076339614869483</v>
      </c>
      <c r="S893" s="23">
        <f ca="1">SQRT(Inputs!$B$38)*H893+SQRT(1-Inputs!$B$38)*_xlfn.NORM.S.INV(RAND())</f>
        <v>-0.33866245085908009</v>
      </c>
      <c r="T893" s="23">
        <f ca="1">SQRT(Inputs!$B$38)*I893+SQRT(1-Inputs!$B$38)*_xlfn.NORM.S.INV(RAND())</f>
        <v>-1.1139807658021135</v>
      </c>
      <c r="U893" s="23">
        <f ca="1">SQRT(Inputs!$B$38)*J893+SQRT(1-Inputs!$B$38)*_xlfn.NORM.S.INV(RAND())</f>
        <v>1.3164443296760062</v>
      </c>
      <c r="V893" s="23">
        <f ca="1">SQRT(Inputs!$B$38)*K893+SQRT(1-Inputs!$B$38)*_xlfn.NORM.S.INV(RAND())</f>
        <v>-8.1300437723897251E-2</v>
      </c>
      <c r="W893" s="23">
        <f ca="1">SQRT(Inputs!$B$38)*L893+SQRT(1-Inputs!$B$38)*_xlfn.NORM.S.INV(RAND())</f>
        <v>0.78348276416711327</v>
      </c>
      <c r="X893" s="23">
        <f ca="1">SQRT(Inputs!$B$38)*M893+SQRT(1-Inputs!$B$38)*_xlfn.NORM.S.INV(RAND())</f>
        <v>0.72142431837429255</v>
      </c>
      <c r="Y893" s="23">
        <f ca="1">SQRT(Inputs!$B$38)*C893+SQRT(1-Inputs!$B$38)*_xlfn.NORM.S.INV(RAND())</f>
        <v>0.47049676887316011</v>
      </c>
      <c r="Z893" s="23">
        <f ca="1">SQRT(Inputs!$B$38)*D893+SQRT(1-Inputs!$B$38)*_xlfn.NORM.S.INV(RAND())</f>
        <v>0.26405846958004164</v>
      </c>
      <c r="AA893" s="23">
        <f ca="1">SQRT(Inputs!$B$38)*E893+SQRT(1-Inputs!$B$38)*_xlfn.NORM.S.INV(RAND())</f>
        <v>0.42725298687660412</v>
      </c>
      <c r="AB893" s="23">
        <f ca="1">SQRT(Inputs!$B$38)*F893+SQRT(1-Inputs!$B$38)*_xlfn.NORM.S.INV(RAND())</f>
        <v>-0.33782699028479413</v>
      </c>
      <c r="AC893" s="23">
        <f ca="1">SQRT(Inputs!$B$38)*G893+SQRT(1-Inputs!$B$38)*_xlfn.NORM.S.INV(RAND())</f>
        <v>1.6004584380954248</v>
      </c>
      <c r="AD893" s="23">
        <f ca="1">SQRT(Inputs!$B$38)*H893+SQRT(1-Inputs!$B$38)*_xlfn.NORM.S.INV(RAND())</f>
        <v>0.67316050602109612</v>
      </c>
      <c r="AE893" s="23">
        <f ca="1">SQRT(Inputs!$B$38)*I893+SQRT(1-Inputs!$B$38)*_xlfn.NORM.S.INV(RAND())</f>
        <v>0.1572404928573273</v>
      </c>
      <c r="AF893" s="23">
        <f ca="1">SQRT(Inputs!$B$38)*J893+SQRT(1-Inputs!$B$38)*_xlfn.NORM.S.INV(RAND())</f>
        <v>0.53503812885879087</v>
      </c>
      <c r="AG893" s="23">
        <f ca="1">SQRT(Inputs!$B$38)*K893+SQRT(1-Inputs!$B$38)*_xlfn.NORM.S.INV(RAND())</f>
        <v>-0.52737788826461884</v>
      </c>
      <c r="AH893" s="23">
        <f ca="1">SQRT(Inputs!$B$38)*L893+SQRT(1-Inputs!$B$38)*_xlfn.NORM.S.INV(RAND())</f>
        <v>1.0296396312799327E-2</v>
      </c>
      <c r="AI893" s="23">
        <f ca="1">SQRT(Inputs!$B$38)*M893+SQRT(1-Inputs!$B$38)*_xlfn.NORM.S.INV(RAND())</f>
        <v>0.74426415914009769</v>
      </c>
      <c r="AJ893" s="23">
        <f ca="1">SQRT(Inputs!$B$38)*C893+SQRT(1-Inputs!$B$38)*_xlfn.NORM.S.INV(RAND())</f>
        <v>0.38763497320248769</v>
      </c>
      <c r="AK893" s="23">
        <f ca="1">SQRT(Inputs!$B$38)*D893+SQRT(1-Inputs!$B$38)*_xlfn.NORM.S.INV(RAND())</f>
        <v>1.8728090797994339</v>
      </c>
      <c r="AL893" s="23">
        <f ca="1">SQRT(Inputs!$B$38)*E893+SQRT(1-Inputs!$B$38)*_xlfn.NORM.S.INV(RAND())</f>
        <v>1.3279717340033805</v>
      </c>
      <c r="AM893" s="23">
        <f ca="1">SQRT(Inputs!$B$38)*F893+SQRT(1-Inputs!$B$38)*_xlfn.NORM.S.INV(RAND())</f>
        <v>1.6056340682344032</v>
      </c>
      <c r="AN893" s="23">
        <f ca="1">SQRT(Inputs!$B$38)*G893+SQRT(1-Inputs!$B$38)*_xlfn.NORM.S.INV(RAND())</f>
        <v>0.49880009223299404</v>
      </c>
      <c r="AO893" s="23">
        <f ca="1">SQRT(Inputs!$B$38)*H893+SQRT(1-Inputs!$B$38)*_xlfn.NORM.S.INV(RAND())</f>
        <v>1.1482644884890612</v>
      </c>
      <c r="AP893" s="23">
        <f ca="1">SQRT(Inputs!$B$38)*I893+SQRT(1-Inputs!$B$38)*_xlfn.NORM.S.INV(RAND())</f>
        <v>1.1237955800811048</v>
      </c>
      <c r="AQ893" s="23">
        <f ca="1">SQRT(Inputs!$B$38)*J893+SQRT(1-Inputs!$B$38)*_xlfn.NORM.S.INV(RAND())</f>
        <v>1.1108667044125324</v>
      </c>
      <c r="AR893" s="23">
        <f ca="1">SQRT(Inputs!$B$38)*K893+SQRT(1-Inputs!$B$38)*_xlfn.NORM.S.INV(RAND())</f>
        <v>-1.313274601633428</v>
      </c>
      <c r="AS893" s="23">
        <f ca="1">SQRT(Inputs!$B$38)*L893+SQRT(1-Inputs!$B$38)*_xlfn.NORM.S.INV(RAND())</f>
        <v>1.0431124718074145</v>
      </c>
      <c r="AT893" s="23">
        <f ca="1">SQRT(Inputs!$B$38)*M893+SQRT(1-Inputs!$B$38)*_xlfn.NORM.S.INV(RAND())</f>
        <v>1.1006590066987711</v>
      </c>
      <c r="AU893" s="15">
        <f ca="1">Inputs!$B$6*EXP($B$8-0.5*C$5^2+C$5*N893)</f>
        <v>5644.8143036816737</v>
      </c>
      <c r="AV893" s="15">
        <f t="shared" ca="1" si="474"/>
        <v>6737.8791143535782</v>
      </c>
      <c r="AW893" s="15">
        <f t="shared" ca="1" si="475"/>
        <v>9074.848262050793</v>
      </c>
      <c r="AX893" s="15">
        <f t="shared" ca="1" si="476"/>
        <v>11876.652245290852</v>
      </c>
      <c r="AY893" s="15">
        <f t="shared" ca="1" si="477"/>
        <v>15334.824314705285</v>
      </c>
      <c r="AZ893" s="15">
        <f t="shared" ca="1" si="478"/>
        <v>18068.353300657262</v>
      </c>
      <c r="BA893" s="15">
        <f t="shared" ca="1" si="479"/>
        <v>19677.745828871761</v>
      </c>
      <c r="BB893" s="15">
        <f t="shared" ca="1" si="480"/>
        <v>27488.16495463988</v>
      </c>
      <c r="BC893" s="15">
        <f t="shared" ca="1" si="481"/>
        <v>33402.832503657984</v>
      </c>
      <c r="BD893" s="15">
        <f t="shared" ca="1" si="482"/>
        <v>44033.047687549675</v>
      </c>
      <c r="BE893" s="15">
        <f t="shared" ca="1" si="483"/>
        <v>57621.298539868818</v>
      </c>
      <c r="BF893" s="15">
        <f ca="1">Inputs!$B$13*EXP($B$9-0.5*C$6^2+C$6*Y893)</f>
        <v>15183.189318590747</v>
      </c>
      <c r="BG893" s="15">
        <f t="shared" ca="1" si="484"/>
        <v>19407.290642450567</v>
      </c>
      <c r="BH893" s="15">
        <f t="shared" ca="1" si="485"/>
        <v>25453.422250546992</v>
      </c>
      <c r="BI893" s="15">
        <f t="shared" ca="1" si="486"/>
        <v>29580.019589285366</v>
      </c>
      <c r="BJ893" s="15">
        <f t="shared" ca="1" si="487"/>
        <v>45672.746275904159</v>
      </c>
      <c r="BK893" s="15">
        <f t="shared" ca="1" si="488"/>
        <v>61434.601988464172</v>
      </c>
      <c r="BL893" s="15">
        <f t="shared" ca="1" si="489"/>
        <v>77018.523286627504</v>
      </c>
      <c r="BM893" s="15">
        <f t="shared" ca="1" si="490"/>
        <v>101178.76206755306</v>
      </c>
      <c r="BN893" s="15">
        <f t="shared" ca="1" si="491"/>
        <v>116816.27971941886</v>
      </c>
      <c r="BO893" s="15">
        <f t="shared" ca="1" si="492"/>
        <v>143902.51239914473</v>
      </c>
      <c r="BP893" s="15">
        <f t="shared" ca="1" si="493"/>
        <v>192699.72422519614</v>
      </c>
      <c r="BQ893" s="15">
        <f ca="1">Inputs!$B$20*EXP($B$10-0.5*C$7^2+C$7*AJ893)</f>
        <v>4921.7335748649002</v>
      </c>
      <c r="BR893" s="15">
        <f t="shared" ca="1" si="494"/>
        <v>12104.884740553163</v>
      </c>
      <c r="BS893" s="15">
        <f t="shared" ca="1" si="495"/>
        <v>24273.220575294963</v>
      </c>
      <c r="BT893" s="15">
        <f t="shared" ca="1" si="496"/>
        <v>50997.889022875082</v>
      </c>
      <c r="BU893" s="15">
        <f t="shared" ca="1" si="497"/>
        <v>79743.415383489963</v>
      </c>
      <c r="BV893" s="15">
        <f t="shared" ca="1" si="498"/>
        <v>143702.73586404711</v>
      </c>
      <c r="BW893" s="15">
        <f t="shared" ca="1" si="499"/>
        <v>254375.02715576487</v>
      </c>
      <c r="BX893" s="15">
        <f t="shared" ca="1" si="500"/>
        <v>444533.2301243816</v>
      </c>
      <c r="BY893" s="15">
        <f t="shared" ca="1" si="501"/>
        <v>484477.20814214577</v>
      </c>
      <c r="BZ893" s="15">
        <f t="shared" ca="1" si="502"/>
        <v>823482.54475503741</v>
      </c>
      <c r="CA893" s="15">
        <f t="shared" ca="1" si="503"/>
        <v>1406629.3542806571</v>
      </c>
      <c r="CB893" s="15">
        <f ca="1">(AU893*DCF!C$10-DCF!C$5*MAX(AU893*DCF!C$10,0)-MAX(AU893-Inputs!$B$6,0)/Inputs!$B$10)*DCF!C$6</f>
        <v>1038.2074230087235</v>
      </c>
      <c r="CC893" s="15">
        <f ca="1">(AV893*DCF!D$10-DCF!D$5*MAX(AV893*DCF!D$10,0)-MAX(AV893-AU893,0)/Inputs!$B$10)*DCF!D$6</f>
        <v>1375.7971399470669</v>
      </c>
      <c r="CD893" s="15">
        <f ca="1">(AW893*DCF!E$10-DCF!E$5*MAX(AW893*DCF!E$10,0)-MAX(AW893-AV893,0)/Inputs!$B$10)*DCF!E$6</f>
        <v>1568.8557744075115</v>
      </c>
      <c r="CE893" s="15">
        <f ca="1">(AX893*DCF!F$10-DCF!F$5*MAX(AX893*DCF!F$10,0)-MAX(AX893-AW893,0)/Inputs!$B$10)*DCF!F$6</f>
        <v>2009.668313480835</v>
      </c>
      <c r="CF893" s="15">
        <f ca="1">(AY893*DCF!G$10-DCF!G$5*MAX(AY893*DCF!G$10,0)-MAX(AY893-AX893,0)/Inputs!$B$10)*DCF!G$6</f>
        <v>2494.8644445876939</v>
      </c>
      <c r="CG893" s="15">
        <f ca="1">(AZ893*DCF!H$10-DCF!H$5*MAX(AZ893*DCF!H$10,0)-MAX(AZ893-AY893,0)/Inputs!$B$10)*DCF!H$6</f>
        <v>3022.5966769834968</v>
      </c>
      <c r="CH893" s="15">
        <f ca="1">(BA893*DCF!I$10-DCF!I$5*MAX(BA893*DCF!I$10,0)-MAX(BA893-AZ893,0)/Inputs!$B$10)*DCF!I$6</f>
        <v>3330.4095539322734</v>
      </c>
      <c r="CI893" s="15">
        <f ca="1">(BB893*DCF!J$10-DCF!J$5*MAX(BB893*DCF!J$10,0)-MAX(BB893-BA893,0)/Inputs!$B$10)*DCF!J$6</f>
        <v>3533.49257454079</v>
      </c>
      <c r="CJ893" s="15">
        <f ca="1">(BC893*DCF!K$10-DCF!K$5*MAX(BC893*DCF!K$10,0)-MAX(BC893-BB893,0)/Inputs!$B$10)*DCF!K$6</f>
        <v>4549.3561614338714</v>
      </c>
      <c r="CK893" s="15">
        <f ca="1">(BD893*DCF!L$10-DCF!L$5*MAX(BD893*DCF!L$10,0)-MAX(BD893-BC893,0)/Inputs!$B$10)*DCF!L$6</f>
        <v>5266.3619808114572</v>
      </c>
      <c r="CL893" s="15">
        <f ca="1">(BE893*DCF!M$10-DCF!M$5*MAX(BE893*DCF!M$10,0)-MAX(BE893-BD893,0)/Inputs!$B$10)*DCF!M$6</f>
        <v>6507.84874702449</v>
      </c>
      <c r="CM893" s="15">
        <f ca="1">(BF893*DCF!C$28-DCF!C$5*MAX(BF893*DCF!C$28,0)-MAX(BF893-Inputs!$B$13,0)/Inputs!$B$17)*DCF!C$6</f>
        <v>3757.0917193006312</v>
      </c>
      <c r="CN893" s="15">
        <f ca="1">(BG893*DCF!D$28-DCF!D$5*MAX(BG893*DCF!D$28,0)-MAX(BG893-BF893,0)/Inputs!$B$17)*DCF!D$6</f>
        <v>4814.7002144397402</v>
      </c>
      <c r="CO893" s="15">
        <f ca="1">(BH893*DCF!E$28-DCF!E$5*MAX(BH893*DCF!E$28,0)-MAX(BH893-BG893,0)/Inputs!$B$17)*DCF!E$6</f>
        <v>6017.2531000080617</v>
      </c>
      <c r="CP893" s="15">
        <f ca="1">(BI893*DCF!F$28-DCF!F$5*MAX(BI893*DCF!F$28,0)-MAX(BI893-BH893,0)/Inputs!$B$17)*DCF!F$6</f>
        <v>7278.883883898985</v>
      </c>
      <c r="CQ893" s="15">
        <f ca="1">(BJ893*DCF!G$28-DCF!G$5*MAX(BJ893*DCF!G$28,0)-MAX(BJ893-BI893,0)/Inputs!$B$17)*DCF!G$6</f>
        <v>9143.5028874496875</v>
      </c>
      <c r="CR893" s="15">
        <f ca="1">(BK893*DCF!H$28-DCF!H$5*MAX(BK893*DCF!H$28,0)-MAX(BK893-BJ893,0)/Inputs!$B$17)*DCF!H$6</f>
        <v>12744.504818919262</v>
      </c>
      <c r="CS893" s="15">
        <f ca="1">(BL893*DCF!I$28-DCF!I$5*MAX(BL893*DCF!I$28,0)-MAX(BL893-BK893,0)/Inputs!$B$17)*DCF!I$6</f>
        <v>15874.369197537771</v>
      </c>
      <c r="CT893" s="15">
        <f ca="1">(BM893*DCF!J$28-DCF!J$5*MAX(BM893*DCF!J$28,0)-MAX(BM893-BL893,0)/Inputs!$B$17)*DCF!J$6</f>
        <v>19367.813138676669</v>
      </c>
      <c r="CU893" s="15">
        <f ca="1">(BN893*DCF!K$28-DCF!K$5*MAX(BN893*DCF!K$28,0)-MAX(BN893-BM893,0)/Inputs!$B$17)*DCF!K$6</f>
        <v>22754.251996403375</v>
      </c>
      <c r="CV893" s="15">
        <f ca="1">(BO893*DCF!L$28-DCF!L$5*MAX(BO893*DCF!L$28,0)-MAX(BO893-BN893,0)/Inputs!$B$17)*DCF!L$6</f>
        <v>25646.719325556689</v>
      </c>
      <c r="CW893" s="15">
        <f ca="1">(BP893*DCF!M$28-DCF!M$5*MAX(BP893*DCF!M$28,0)-MAX(BP893-BO893,0)/Inputs!$B$17)*DCF!M$6</f>
        <v>31155.884830823808</v>
      </c>
      <c r="CX893" s="15">
        <f ca="1">(BQ893*DCF!C$46-DCF!C$5*MAX(BQ893*DCF!C$46,0)-MAX(BQ893-Inputs!$B$20,0)/Inputs!$B$24)*DCF!C$6</f>
        <v>-1931.4551327008546</v>
      </c>
      <c r="CY893" s="15">
        <f ca="1">(BR893*DCF!D$46-DCF!D$5*MAX(BR893*DCF!D$46,0)-MAX(BR893-BQ893,0)/Inputs!$B$24)*DCF!D$6</f>
        <v>-5131.0125124821307</v>
      </c>
      <c r="CZ893" s="15">
        <f ca="1">(BS893*DCF!E$46-DCF!E$5*MAX(BS893*DCF!E$46,0)-MAX(BS893-BR893,0)/Inputs!$B$24)*DCF!E$6</f>
        <v>-7666.7735929446326</v>
      </c>
      <c r="DA893" s="15">
        <f ca="1">(BT893*DCF!F$46-DCF!F$5*MAX(BT893*DCF!F$46,0)-MAX(BT893-BS893,0)/Inputs!$B$24)*DCF!F$6</f>
        <v>-13445.285324875986</v>
      </c>
      <c r="DB893" s="15">
        <f ca="1">(BU893*DCF!G$46-DCF!G$5*MAX(BU893*DCF!G$46,0)-MAX(BU893-BT893,0)/Inputs!$B$24)*DCF!G$6</f>
        <v>-12351.838065206881</v>
      </c>
      <c r="DC893" s="15">
        <f ca="1">(BV893*DCF!H$46-DCF!H$5*MAX(BV893*DCF!H$46,0)-MAX(BV893-BU893,0)/Inputs!$B$24)*DCF!H$6</f>
        <v>-19874.966954074702</v>
      </c>
      <c r="DD893" s="15">
        <f ca="1">(BW893*DCF!I$46-DCF!I$5*MAX(BW893*DCF!I$46,0)-MAX(BW893-BV893,0)/Inputs!$B$24)*DCF!I$6</f>
        <v>-25894.843571198333</v>
      </c>
      <c r="DE893" s="15">
        <f ca="1">(BX893*DCF!J$46-DCF!J$5*MAX(BX893*DCF!J$46,0)-MAX(BX893-BW893,0)/Inputs!$B$24)*DCF!J$6</f>
        <v>-31779.909321150568</v>
      </c>
      <c r="DF893" s="15">
        <f ca="1">(BY893*DCF!K$46-DCF!K$5*MAX(BY893*DCF!K$46,0)-MAX(BY893-BX893,0)/Inputs!$B$24)*DCF!K$6</f>
        <v>17889.742630413533</v>
      </c>
      <c r="DG893" s="15">
        <f ca="1">(BZ893*DCF!L$46-DCF!L$5*MAX(BZ893*DCF!L$46,0)-MAX(BZ893-BY893,0)/Inputs!$B$24)*DCF!L$6</f>
        <v>-19794.492509724576</v>
      </c>
      <c r="DH893" s="15">
        <f ca="1">(CA893*DCF!M$46-DCF!M$5*MAX(CA893*DCF!M$46,0)-MAX(CA893-BZ893,0)/Inputs!$B$24)*DCF!M$6</f>
        <v>-11636.235607538852</v>
      </c>
      <c r="DI893" s="15">
        <f ca="1">SUM(CB893:CL893)+BE893*DCF!M$10*(1+Inputs!$B$30)*(1-Inputs!$B$33)*(1-Inputs!$B$30/Inputs!$B$31)/(Inputs!$B$29-Inputs!$B$30)*DCF!M$6</f>
        <v>195058.29458940422</v>
      </c>
      <c r="DJ893" s="15">
        <f ca="1">SUM(CM893:CW893)+BP893*DCF!M$28*(1+Inputs!$B$30)*(1-Inputs!$B$33)*(1-Inputs!$B$30/Inputs!$B$31)/(Inputs!$B$29-Inputs!$B$30)*DCF!M$6</f>
        <v>873602.8160580449</v>
      </c>
      <c r="DK893" s="15">
        <f ca="1">SUM(CX893:DH893)+CA893*DCF!M$46*(1+Inputs!$B$30)*(1-Inputs!$B$33)*(1-Inputs!$B$30/Inputs!$B$31)/(Inputs!$B$29-Inputs!$B$30)*DCF!M$6</f>
        <v>2043198.5376555379</v>
      </c>
      <c r="DM893" s="15">
        <f ca="1">DI893+DJ893+DK893+Inputs!$B$34+Inputs!$B$36-Inputs!$B$35</f>
        <v>3188710.6483029872</v>
      </c>
    </row>
    <row r="894" spans="1:117" x14ac:dyDescent="0.75">
      <c r="A894" s="11">
        <v>881</v>
      </c>
      <c r="C894" s="23">
        <f t="shared" ref="C894:M903" ca="1" si="508">_xlfn.NORM.S.INV(RAND())</f>
        <v>1.0483535924118048</v>
      </c>
      <c r="D894" s="23">
        <f t="shared" ca="1" si="508"/>
        <v>2.2137865088173192</v>
      </c>
      <c r="E894" s="23">
        <f t="shared" ca="1" si="508"/>
        <v>0.79771552896387643</v>
      </c>
      <c r="F894" s="23">
        <f t="shared" ca="1" si="508"/>
        <v>0.71186297086248407</v>
      </c>
      <c r="G894" s="23">
        <f t="shared" ca="1" si="508"/>
        <v>2.2996045788969437</v>
      </c>
      <c r="H894" s="23">
        <f t="shared" ca="1" si="508"/>
        <v>1.7920206706867106</v>
      </c>
      <c r="I894" s="23">
        <f t="shared" ca="1" si="508"/>
        <v>-0.6692512700240093</v>
      </c>
      <c r="J894" s="23">
        <f t="shared" ca="1" si="508"/>
        <v>-0.55974514400094366</v>
      </c>
      <c r="K894" s="23">
        <f t="shared" ca="1" si="508"/>
        <v>1.0436357287375233</v>
      </c>
      <c r="L894" s="23">
        <f t="shared" ca="1" si="508"/>
        <v>0.14358406991764538</v>
      </c>
      <c r="M894" s="23">
        <f t="shared" ca="1" si="508"/>
        <v>-0.33616756640612283</v>
      </c>
      <c r="N894" s="23">
        <f ca="1">SQRT(Inputs!$B$38)*C894+SQRT(1-Inputs!$B$38)*_xlfn.NORM.S.INV(RAND())</f>
        <v>1.3894124946807658</v>
      </c>
      <c r="O894" s="23">
        <f ca="1">SQRT(Inputs!$B$38)*D894+SQRT(1-Inputs!$B$38)*_xlfn.NORM.S.INV(RAND())</f>
        <v>2.5417601499432156</v>
      </c>
      <c r="P894" s="23">
        <f ca="1">SQRT(Inputs!$B$38)*E894+SQRT(1-Inputs!$B$38)*_xlfn.NORM.S.INV(RAND())</f>
        <v>0.12808228812654038</v>
      </c>
      <c r="Q894" s="23">
        <f ca="1">SQRT(Inputs!$B$38)*F894+SQRT(1-Inputs!$B$38)*_xlfn.NORM.S.INV(RAND())</f>
        <v>0.37476942922589523</v>
      </c>
      <c r="R894" s="23">
        <f ca="1">SQRT(Inputs!$B$38)*G894+SQRT(1-Inputs!$B$38)*_xlfn.NORM.S.INV(RAND())</f>
        <v>1.4255143038835467</v>
      </c>
      <c r="S894" s="23">
        <f ca="1">SQRT(Inputs!$B$38)*H894+SQRT(1-Inputs!$B$38)*_xlfn.NORM.S.INV(RAND())</f>
        <v>1.0198261827248958</v>
      </c>
      <c r="T894" s="23">
        <f ca="1">SQRT(Inputs!$B$38)*I894+SQRT(1-Inputs!$B$38)*_xlfn.NORM.S.INV(RAND())</f>
        <v>0.20292192644354123</v>
      </c>
      <c r="U894" s="23">
        <f ca="1">SQRT(Inputs!$B$38)*J894+SQRT(1-Inputs!$B$38)*_xlfn.NORM.S.INV(RAND())</f>
        <v>1.1825994835859226</v>
      </c>
      <c r="V894" s="23">
        <f ca="1">SQRT(Inputs!$B$38)*K894+SQRT(1-Inputs!$B$38)*_xlfn.NORM.S.INV(RAND())</f>
        <v>1.9526711638330609</v>
      </c>
      <c r="W894" s="23">
        <f ca="1">SQRT(Inputs!$B$38)*L894+SQRT(1-Inputs!$B$38)*_xlfn.NORM.S.INV(RAND())</f>
        <v>-0.56540959876774766</v>
      </c>
      <c r="X894" s="23">
        <f ca="1">SQRT(Inputs!$B$38)*M894+SQRT(1-Inputs!$B$38)*_xlfn.NORM.S.INV(RAND())</f>
        <v>0.36011987928465788</v>
      </c>
      <c r="Y894" s="23">
        <f ca="1">SQRT(Inputs!$B$38)*C894+SQRT(1-Inputs!$B$38)*_xlfn.NORM.S.INV(RAND())</f>
        <v>0.40899690343188649</v>
      </c>
      <c r="Z894" s="23">
        <f ca="1">SQRT(Inputs!$B$38)*D894+SQRT(1-Inputs!$B$38)*_xlfn.NORM.S.INV(RAND())</f>
        <v>1.8768719979706636</v>
      </c>
      <c r="AA894" s="23">
        <f ca="1">SQRT(Inputs!$B$38)*E894+SQRT(1-Inputs!$B$38)*_xlfn.NORM.S.INV(RAND())</f>
        <v>2.3366427388700632</v>
      </c>
      <c r="AB894" s="23">
        <f ca="1">SQRT(Inputs!$B$38)*F894+SQRT(1-Inputs!$B$38)*_xlfn.NORM.S.INV(RAND())</f>
        <v>0.78109443289635738</v>
      </c>
      <c r="AC894" s="23">
        <f ca="1">SQRT(Inputs!$B$38)*G894+SQRT(1-Inputs!$B$38)*_xlfn.NORM.S.INV(RAND())</f>
        <v>0.41218323696804648</v>
      </c>
      <c r="AD894" s="23">
        <f ca="1">SQRT(Inputs!$B$38)*H894+SQRT(1-Inputs!$B$38)*_xlfn.NORM.S.INV(RAND())</f>
        <v>1.8900029769074407</v>
      </c>
      <c r="AE894" s="23">
        <f ca="1">SQRT(Inputs!$B$38)*I894+SQRT(1-Inputs!$B$38)*_xlfn.NORM.S.INV(RAND())</f>
        <v>-0.2862975458521525</v>
      </c>
      <c r="AF894" s="23">
        <f ca="1">SQRT(Inputs!$B$38)*J894+SQRT(1-Inputs!$B$38)*_xlfn.NORM.S.INV(RAND())</f>
        <v>0.24596674535497226</v>
      </c>
      <c r="AG894" s="23">
        <f ca="1">SQRT(Inputs!$B$38)*K894+SQRT(1-Inputs!$B$38)*_xlfn.NORM.S.INV(RAND())</f>
        <v>1.5168518997059883</v>
      </c>
      <c r="AH894" s="23">
        <f ca="1">SQRT(Inputs!$B$38)*L894+SQRT(1-Inputs!$B$38)*_xlfn.NORM.S.INV(RAND())</f>
        <v>2.9497703851693868E-2</v>
      </c>
      <c r="AI894" s="23">
        <f ca="1">SQRT(Inputs!$B$38)*M894+SQRT(1-Inputs!$B$38)*_xlfn.NORM.S.INV(RAND())</f>
        <v>0.54698156966645906</v>
      </c>
      <c r="AJ894" s="23">
        <f ca="1">SQRT(Inputs!$B$38)*C894+SQRT(1-Inputs!$B$38)*_xlfn.NORM.S.INV(RAND())</f>
        <v>-0.50625198288936468</v>
      </c>
      <c r="AK894" s="23">
        <f ca="1">SQRT(Inputs!$B$38)*D894+SQRT(1-Inputs!$B$38)*_xlfn.NORM.S.INV(RAND())</f>
        <v>1.9377431069912325</v>
      </c>
      <c r="AL894" s="23">
        <f ca="1">SQRT(Inputs!$B$38)*E894+SQRT(1-Inputs!$B$38)*_xlfn.NORM.S.INV(RAND())</f>
        <v>-0.27070719989159697</v>
      </c>
      <c r="AM894" s="23">
        <f ca="1">SQRT(Inputs!$B$38)*F894+SQRT(1-Inputs!$B$38)*_xlfn.NORM.S.INV(RAND())</f>
        <v>5.2990541481225062E-2</v>
      </c>
      <c r="AN894" s="23">
        <f ca="1">SQRT(Inputs!$B$38)*G894+SQRT(1-Inputs!$B$38)*_xlfn.NORM.S.INV(RAND())</f>
        <v>-0.32521724366141624</v>
      </c>
      <c r="AO894" s="23">
        <f ca="1">SQRT(Inputs!$B$38)*H894+SQRT(1-Inputs!$B$38)*_xlfn.NORM.S.INV(RAND())</f>
        <v>1.6134147706560227</v>
      </c>
      <c r="AP894" s="23">
        <f ca="1">SQRT(Inputs!$B$38)*I894+SQRT(1-Inputs!$B$38)*_xlfn.NORM.S.INV(RAND())</f>
        <v>-0.48633727697195078</v>
      </c>
      <c r="AQ894" s="23">
        <f ca="1">SQRT(Inputs!$B$38)*J894+SQRT(1-Inputs!$B$38)*_xlfn.NORM.S.INV(RAND())</f>
        <v>-0.26505414546151479</v>
      </c>
      <c r="AR894" s="23">
        <f ca="1">SQRT(Inputs!$B$38)*K894+SQRT(1-Inputs!$B$38)*_xlfn.NORM.S.INV(RAND())</f>
        <v>0.8597476935024837</v>
      </c>
      <c r="AS894" s="23">
        <f ca="1">SQRT(Inputs!$B$38)*L894+SQRT(1-Inputs!$B$38)*_xlfn.NORM.S.INV(RAND())</f>
        <v>0.6882593850945824</v>
      </c>
      <c r="AT894" s="23">
        <f ca="1">SQRT(Inputs!$B$38)*M894+SQRT(1-Inputs!$B$38)*_xlfn.NORM.S.INV(RAND())</f>
        <v>-1.5806208715166938</v>
      </c>
      <c r="AU894" s="15">
        <f ca="1">Inputs!$B$6*EXP($B$8-0.5*C$5^2+C$5*N894)</f>
        <v>6213.7564136139608</v>
      </c>
      <c r="AV894" s="15">
        <f t="shared" ca="1" si="474"/>
        <v>10990.910164860319</v>
      </c>
      <c r="AW894" s="15">
        <f t="shared" ca="1" si="475"/>
        <v>13635.001052823456</v>
      </c>
      <c r="AX894" s="15">
        <f t="shared" ca="1" si="476"/>
        <v>17444.930602458346</v>
      </c>
      <c r="AY894" s="15">
        <f t="shared" ca="1" si="477"/>
        <v>25181.368014140488</v>
      </c>
      <c r="AZ894" s="15">
        <f t="shared" ca="1" si="478"/>
        <v>34457.820060279446</v>
      </c>
      <c r="BA894" s="15">
        <f t="shared" ca="1" si="479"/>
        <v>43072.682409185618</v>
      </c>
      <c r="BB894" s="15">
        <f t="shared" ca="1" si="480"/>
        <v>59367.462785054748</v>
      </c>
      <c r="BC894" s="15">
        <f t="shared" ca="1" si="481"/>
        <v>87792.012212846661</v>
      </c>
      <c r="BD894" s="15">
        <f t="shared" ca="1" si="482"/>
        <v>102013.34023110732</v>
      </c>
      <c r="BE894" s="15">
        <f t="shared" ca="1" si="483"/>
        <v>129172.36803216068</v>
      </c>
      <c r="BF894" s="15">
        <f ca="1">Inputs!$B$13*EXP($B$9-0.5*C$6^2+C$6*Y894)</f>
        <v>14999.196659830248</v>
      </c>
      <c r="BG894" s="15">
        <f t="shared" ca="1" si="484"/>
        <v>25648.11544461349</v>
      </c>
      <c r="BH894" s="15">
        <f t="shared" ca="1" si="485"/>
        <v>46171.277774431961</v>
      </c>
      <c r="BI894" s="15">
        <f t="shared" ca="1" si="486"/>
        <v>63741.167560245201</v>
      </c>
      <c r="BJ894" s="15">
        <f t="shared" ca="1" si="487"/>
        <v>82926.004914771751</v>
      </c>
      <c r="BK894" s="15">
        <f t="shared" ca="1" si="488"/>
        <v>131641.86976279397</v>
      </c>
      <c r="BL894" s="15">
        <f t="shared" ca="1" si="489"/>
        <v>155816.50049771063</v>
      </c>
      <c r="BM894" s="15">
        <f t="shared" ca="1" si="490"/>
        <v>197474.86604974768</v>
      </c>
      <c r="BN894" s="15">
        <f t="shared" ca="1" si="491"/>
        <v>291283.47441311768</v>
      </c>
      <c r="BO894" s="15">
        <f t="shared" ca="1" si="492"/>
        <v>359625.25379937864</v>
      </c>
      <c r="BP894" s="15">
        <f t="shared" ca="1" si="493"/>
        <v>470929.40323377925</v>
      </c>
      <c r="BQ894" s="15">
        <f ca="1">Inputs!$B$20*EXP($B$10-0.5*C$7^2+C$7*AJ894)</f>
        <v>3584.4842216067887</v>
      </c>
      <c r="BR894" s="15">
        <f t="shared" ca="1" si="494"/>
        <v>8999.6401140806302</v>
      </c>
      <c r="BS894" s="15">
        <f t="shared" ca="1" si="495"/>
        <v>11402.173428141254</v>
      </c>
      <c r="BT894" s="15">
        <f t="shared" ca="1" si="496"/>
        <v>15941.185836685823</v>
      </c>
      <c r="BU894" s="15">
        <f t="shared" ca="1" si="497"/>
        <v>20420.690705016968</v>
      </c>
      <c r="BV894" s="15">
        <f t="shared" ca="1" si="498"/>
        <v>40865.205580275819</v>
      </c>
      <c r="BW894" s="15">
        <f t="shared" ca="1" si="499"/>
        <v>51447.322284468879</v>
      </c>
      <c r="BX894" s="15">
        <f t="shared" ca="1" si="500"/>
        <v>68233.594321320619</v>
      </c>
      <c r="BY894" s="15">
        <f t="shared" ca="1" si="501"/>
        <v>112700.68433093763</v>
      </c>
      <c r="BZ894" s="15">
        <f t="shared" ca="1" si="502"/>
        <v>179463.78975483292</v>
      </c>
      <c r="CA894" s="15">
        <f t="shared" ca="1" si="503"/>
        <v>190360.02495691387</v>
      </c>
      <c r="CB894" s="15">
        <f ca="1">(AU894*DCF!C$10-DCF!C$5*MAX(AU894*DCF!C$10,0)-MAX(AU894-Inputs!$B$6,0)/Inputs!$B$10)*DCF!C$6</f>
        <v>1034.1507643561965</v>
      </c>
      <c r="CC894" s="15">
        <f ca="1">(AV894*DCF!D$10-DCF!D$5*MAX(AV894*DCF!D$10,0)-MAX(AV894-AU894,0)/Inputs!$B$10)*DCF!D$6</f>
        <v>1514.1759764665569</v>
      </c>
      <c r="CD894" s="15">
        <f ca="1">(AW894*DCF!E$10-DCF!E$5*MAX(AW894*DCF!E$10,0)-MAX(AW894-AV894,0)/Inputs!$B$10)*DCF!E$6</f>
        <v>2552.5459279396996</v>
      </c>
      <c r="CE894" s="15">
        <f ca="1">(AX894*DCF!F$10-DCF!F$5*MAX(AX894*DCF!F$10,0)-MAX(AX894-AW894,0)/Inputs!$B$10)*DCF!F$6</f>
        <v>3015.4486687760354</v>
      </c>
      <c r="CF894" s="15">
        <f ca="1">(AY894*DCF!G$10-DCF!G$5*MAX(AY894*DCF!G$10,0)-MAX(AY894-AX894,0)/Inputs!$B$10)*DCF!G$6</f>
        <v>3701.2882833902454</v>
      </c>
      <c r="CG894" s="15">
        <f ca="1">(AZ894*DCF!H$10-DCF!H$5*MAX(AZ894*DCF!H$10,0)-MAX(AZ894-AY894,0)/Inputs!$B$10)*DCF!H$6</f>
        <v>5042.8101174907306</v>
      </c>
      <c r="CH894" s="15">
        <f ca="1">(BA894*DCF!I$10-DCF!I$5*MAX(BA894*DCF!I$10,0)-MAX(BA894-AZ894,0)/Inputs!$B$10)*DCF!I$6</f>
        <v>6454.6685172012685</v>
      </c>
      <c r="CI894" s="15">
        <f ca="1">(BB894*DCF!J$10-DCF!J$5*MAX(BB894*DCF!J$10,0)-MAX(BB894-BA894,0)/Inputs!$B$10)*DCF!J$6</f>
        <v>7718.3889161492416</v>
      </c>
      <c r="CJ894" s="15">
        <f ca="1">(BC894*DCF!K$10-DCF!K$5*MAX(BC894*DCF!K$10,0)-MAX(BC894-BB894,0)/Inputs!$B$10)*DCF!K$6</f>
        <v>10154.099799690612</v>
      </c>
      <c r="CK894" s="15">
        <f ca="1">(BD894*DCF!L$10-DCF!L$5*MAX(BD894*DCF!L$10,0)-MAX(BD894-BC894,0)/Inputs!$B$10)*DCF!L$6</f>
        <v>13546.503613061683</v>
      </c>
      <c r="CL894" s="15">
        <f ca="1">(BE894*DCF!M$10-DCF!M$5*MAX(BE894*DCF!M$10,0)-MAX(BE894-BD894,0)/Inputs!$B$10)*DCF!M$6</f>
        <v>14983.45578823187</v>
      </c>
      <c r="CM894" s="15">
        <f ca="1">(BF894*DCF!C$28-DCF!C$5*MAX(BF894*DCF!C$28,0)-MAX(BF894-Inputs!$B$13,0)/Inputs!$B$17)*DCF!C$6</f>
        <v>3743.4308973859029</v>
      </c>
      <c r="CN894" s="15">
        <f ca="1">(BG894*DCF!D$28-DCF!D$5*MAX(BG894*DCF!D$28,0)-MAX(BG894-BF894,0)/Inputs!$B$17)*DCF!D$6</f>
        <v>5282.058916002019</v>
      </c>
      <c r="CO894" s="15">
        <f ca="1">(BH894*DCF!E$28-DCF!E$5*MAX(BH894*DCF!E$28,0)-MAX(BH894-BG894,0)/Inputs!$B$17)*DCF!E$6</f>
        <v>9031.6952136194996</v>
      </c>
      <c r="CP894" s="15">
        <f ca="1">(BI894*DCF!F$28-DCF!F$5*MAX(BI894*DCF!F$28,0)-MAX(BI894-BH894,0)/Inputs!$B$17)*DCF!F$6</f>
        <v>14105.171846477504</v>
      </c>
      <c r="CQ894" s="15">
        <f ca="1">(BJ894*DCF!G$28-DCF!G$5*MAX(BJ894*DCF!G$28,0)-MAX(BJ894-BI894,0)/Inputs!$B$17)*DCF!G$6</f>
        <v>18289.081012944254</v>
      </c>
      <c r="CR894" s="15">
        <f ca="1">(BK894*DCF!H$28-DCF!H$5*MAX(BK894*DCF!H$28,0)-MAX(BK894-BJ894,0)/Inputs!$B$17)*DCF!H$6</f>
        <v>24987.408504072599</v>
      </c>
      <c r="CS894" s="15">
        <f ca="1">(BL894*DCF!I$28-DCF!I$5*MAX(BL894*DCF!I$28,0)-MAX(BL894-BK894,0)/Inputs!$B$17)*DCF!I$6</f>
        <v>33170.922684389101</v>
      </c>
      <c r="CT894" s="15">
        <f ca="1">(BM894*DCF!J$28-DCF!J$5*MAX(BM894*DCF!J$28,0)-MAX(BM894-BL894,0)/Inputs!$B$17)*DCF!J$6</f>
        <v>38529.729814272847</v>
      </c>
      <c r="CU894" s="15">
        <f ca="1">(BN894*DCF!K$28-DCF!K$5*MAX(BN894*DCF!K$28,0)-MAX(BN894-BM894,0)/Inputs!$B$17)*DCF!K$6</f>
        <v>50023.880846393498</v>
      </c>
      <c r="CV894" s="15">
        <f ca="1">(BO894*DCF!L$28-DCF!L$5*MAX(BO894*DCF!L$28,0)-MAX(BO894-BN894,0)/Inputs!$B$17)*DCF!L$6</f>
        <v>64019.80032509649</v>
      </c>
      <c r="CW894" s="15">
        <f ca="1">(BP894*DCF!M$28-DCF!M$5*MAX(BP894*DCF!M$28,0)-MAX(BP894-BO894,0)/Inputs!$B$17)*DCF!M$6</f>
        <v>76971.228574920882</v>
      </c>
      <c r="CX894" s="15">
        <f ca="1">(BQ894*DCF!C$46-DCF!C$5*MAX(BQ894*DCF!C$46,0)-MAX(BQ894-Inputs!$B$20,0)/Inputs!$B$24)*DCF!C$6</f>
        <v>-1004.9544260555118</v>
      </c>
      <c r="CY894" s="15">
        <f ca="1">(BR894*DCF!D$46-DCF!D$5*MAX(BR894*DCF!D$46,0)-MAX(BR894-BQ894,0)/Inputs!$B$24)*DCF!D$6</f>
        <v>-3846.6307625966724</v>
      </c>
      <c r="CZ894" s="15">
        <f ca="1">(BS894*DCF!E$46-DCF!E$5*MAX(BS894*DCF!E$46,0)-MAX(BS894-BR894,0)/Inputs!$B$24)*DCF!E$6</f>
        <v>-2295.3393522578076</v>
      </c>
      <c r="DA894" s="15">
        <f ca="1">(BT894*DCF!F$46-DCF!F$5*MAX(BT894*DCF!F$46,0)-MAX(BT894-BS894,0)/Inputs!$B$24)*DCF!F$6</f>
        <v>-2813.7358475717801</v>
      </c>
      <c r="DB894" s="15">
        <f ca="1">(BU894*DCF!G$46-DCF!G$5*MAX(BU894*DCF!G$46,0)-MAX(BU894-BT894,0)/Inputs!$B$24)*DCF!G$6</f>
        <v>-2193.7286224553559</v>
      </c>
      <c r="DC894" s="15">
        <f ca="1">(BV894*DCF!H$46-DCF!H$5*MAX(BV894*DCF!H$46,0)-MAX(BV894-BU894,0)/Inputs!$B$24)*DCF!H$6</f>
        <v>-6353.0077318657404</v>
      </c>
      <c r="DD894" s="15">
        <f ca="1">(BW894*DCF!I$46-DCF!I$5*MAX(BW894*DCF!I$46,0)-MAX(BW894-BV894,0)/Inputs!$B$24)*DCF!I$6</f>
        <v>-1849.5204831221133</v>
      </c>
      <c r="DE894" s="15">
        <f ca="1">(BX894*DCF!J$46-DCF!J$5*MAX(BX894*DCF!J$46,0)-MAX(BX894-BW894,0)/Inputs!$B$24)*DCF!J$6</f>
        <v>-1589.2345574399496</v>
      </c>
      <c r="DF894" s="15">
        <f ca="1">(BY894*DCF!K$46-DCF!K$5*MAX(BY894*DCF!K$46,0)-MAX(BY894-BX894,0)/Inputs!$B$24)*DCF!K$6</f>
        <v>-4455.4136753168668</v>
      </c>
      <c r="DG894" s="15">
        <f ca="1">(BZ894*DCF!L$46-DCF!L$5*MAX(BZ894*DCF!L$46,0)-MAX(BZ894-BY894,0)/Inputs!$B$24)*DCF!L$6</f>
        <v>-2703.2103313326988</v>
      </c>
      <c r="DH894" s="15">
        <f ca="1">(CA894*DCF!M$46-DCF!M$5*MAX(CA894*DCF!M$46,0)-MAX(CA894-BZ894,0)/Inputs!$B$24)*DCF!M$6</f>
        <v>12645.553182428104</v>
      </c>
      <c r="DI894" s="15">
        <f ca="1">SUM(CB894:CL894)+BE894*DCF!M$10*(1+Inputs!$B$30)*(1-Inputs!$B$33)*(1-Inputs!$B$30/Inputs!$B$31)/(Inputs!$B$29-Inputs!$B$30)*DCF!M$6</f>
        <v>429205.94473399082</v>
      </c>
      <c r="DJ894" s="15">
        <f ca="1">SUM(CM894:CW894)+BP894*DCF!M$28*(1+Inputs!$B$30)*(1-Inputs!$B$33)*(1-Inputs!$B$30/Inputs!$B$31)/(Inputs!$B$29-Inputs!$B$30)*DCF!M$6</f>
        <v>2085624.7507639406</v>
      </c>
      <c r="DK894" s="15">
        <f ca="1">SUM(CX894:DH894)+CA894*DCF!M$46*(1+Inputs!$B$30)*(1-Inputs!$B$33)*(1-Inputs!$B$30/Inputs!$B$31)/(Inputs!$B$29-Inputs!$B$30)*DCF!M$6</f>
        <v>277859.9255623155</v>
      </c>
      <c r="DM894" s="15">
        <f ca="1">DI894+DJ894+DK894+Inputs!$B$34+Inputs!$B$36-Inputs!$B$35</f>
        <v>2869541.6210602471</v>
      </c>
    </row>
    <row r="895" spans="1:117" x14ac:dyDescent="0.75">
      <c r="A895" s="11">
        <v>882</v>
      </c>
      <c r="C895" s="23">
        <f t="shared" ca="1" si="508"/>
        <v>-0.97705663473863824</v>
      </c>
      <c r="D895" s="23">
        <f t="shared" ca="1" si="508"/>
        <v>1.4782037278253441</v>
      </c>
      <c r="E895" s="23">
        <f t="shared" ca="1" si="508"/>
        <v>1.8476661180691529</v>
      </c>
      <c r="F895" s="23">
        <f t="shared" ca="1" si="508"/>
        <v>0.44726589978864595</v>
      </c>
      <c r="G895" s="23">
        <f t="shared" ca="1" si="508"/>
        <v>-0.70086484409812833</v>
      </c>
      <c r="H895" s="23">
        <f t="shared" ca="1" si="508"/>
        <v>-1.2756725311894876</v>
      </c>
      <c r="I895" s="23">
        <f t="shared" ca="1" si="508"/>
        <v>0.42281379987690798</v>
      </c>
      <c r="J895" s="23">
        <f t="shared" ca="1" si="508"/>
        <v>-0.80300683507672121</v>
      </c>
      <c r="K895" s="23">
        <f t="shared" ca="1" si="508"/>
        <v>0.10564752142233724</v>
      </c>
      <c r="L895" s="23">
        <f t="shared" ca="1" si="508"/>
        <v>0.20772598250232643</v>
      </c>
      <c r="M895" s="23">
        <f t="shared" ca="1" si="508"/>
        <v>1.1337848656950573</v>
      </c>
      <c r="N895" s="23">
        <f ca="1">SQRT(Inputs!$B$38)*C895+SQRT(1-Inputs!$B$38)*_xlfn.NORM.S.INV(RAND())</f>
        <v>-1.082153359017026</v>
      </c>
      <c r="O895" s="23">
        <f ca="1">SQRT(Inputs!$B$38)*D895+SQRT(1-Inputs!$B$38)*_xlfn.NORM.S.INV(RAND())</f>
        <v>0.12665034166550682</v>
      </c>
      <c r="P895" s="23">
        <f ca="1">SQRT(Inputs!$B$38)*E895+SQRT(1-Inputs!$B$38)*_xlfn.NORM.S.INV(RAND())</f>
        <v>1.986542974827479</v>
      </c>
      <c r="Q895" s="23">
        <f ca="1">SQRT(Inputs!$B$38)*F895+SQRT(1-Inputs!$B$38)*_xlfn.NORM.S.INV(RAND())</f>
        <v>0.67098711025129743</v>
      </c>
      <c r="R895" s="23">
        <f ca="1">SQRT(Inputs!$B$38)*G895+SQRT(1-Inputs!$B$38)*_xlfn.NORM.S.INV(RAND())</f>
        <v>-0.25287283613070011</v>
      </c>
      <c r="S895" s="23">
        <f ca="1">SQRT(Inputs!$B$38)*H895+SQRT(1-Inputs!$B$38)*_xlfn.NORM.S.INV(RAND())</f>
        <v>-2.1743776780471178</v>
      </c>
      <c r="T895" s="23">
        <f ca="1">SQRT(Inputs!$B$38)*I895+SQRT(1-Inputs!$B$38)*_xlfn.NORM.S.INV(RAND())</f>
        <v>0.76320812715998665</v>
      </c>
      <c r="U895" s="23">
        <f ca="1">SQRT(Inputs!$B$38)*J895+SQRT(1-Inputs!$B$38)*_xlfn.NORM.S.INV(RAND())</f>
        <v>-1.3654673297417319</v>
      </c>
      <c r="V895" s="23">
        <f ca="1">SQRT(Inputs!$B$38)*K895+SQRT(1-Inputs!$B$38)*_xlfn.NORM.S.INV(RAND())</f>
        <v>-0.10556723645666706</v>
      </c>
      <c r="W895" s="23">
        <f ca="1">SQRT(Inputs!$B$38)*L895+SQRT(1-Inputs!$B$38)*_xlfn.NORM.S.INV(RAND())</f>
        <v>-0.70274720652717482</v>
      </c>
      <c r="X895" s="23">
        <f ca="1">SQRT(Inputs!$B$38)*M895+SQRT(1-Inputs!$B$38)*_xlfn.NORM.S.INV(RAND())</f>
        <v>-0.61513982858676686</v>
      </c>
      <c r="Y895" s="23">
        <f ca="1">SQRT(Inputs!$B$38)*C895+SQRT(1-Inputs!$B$38)*_xlfn.NORM.S.INV(RAND())</f>
        <v>-0.43962599029870736</v>
      </c>
      <c r="Z895" s="23">
        <f ca="1">SQRT(Inputs!$B$38)*D895+SQRT(1-Inputs!$B$38)*_xlfn.NORM.S.INV(RAND())</f>
        <v>-0.38274600038854789</v>
      </c>
      <c r="AA895" s="23">
        <f ca="1">SQRT(Inputs!$B$38)*E895+SQRT(1-Inputs!$B$38)*_xlfn.NORM.S.INV(RAND())</f>
        <v>2.7043095734353537</v>
      </c>
      <c r="AB895" s="23">
        <f ca="1">SQRT(Inputs!$B$38)*F895+SQRT(1-Inputs!$B$38)*_xlfn.NORM.S.INV(RAND())</f>
        <v>0.56288673980850312</v>
      </c>
      <c r="AC895" s="23">
        <f ca="1">SQRT(Inputs!$B$38)*G895+SQRT(1-Inputs!$B$38)*_xlfn.NORM.S.INV(RAND())</f>
        <v>1.5906331753636671</v>
      </c>
      <c r="AD895" s="23">
        <f ca="1">SQRT(Inputs!$B$38)*H895+SQRT(1-Inputs!$B$38)*_xlfn.NORM.S.INV(RAND())</f>
        <v>-0.47996940972510216</v>
      </c>
      <c r="AE895" s="23">
        <f ca="1">SQRT(Inputs!$B$38)*I895+SQRT(1-Inputs!$B$38)*_xlfn.NORM.S.INV(RAND())</f>
        <v>1.6333847118693061</v>
      </c>
      <c r="AF895" s="23">
        <f ca="1">SQRT(Inputs!$B$38)*J895+SQRT(1-Inputs!$B$38)*_xlfn.NORM.S.INV(RAND())</f>
        <v>-1.5099767529156036</v>
      </c>
      <c r="AG895" s="23">
        <f ca="1">SQRT(Inputs!$B$38)*K895+SQRT(1-Inputs!$B$38)*_xlfn.NORM.S.INV(RAND())</f>
        <v>0.82271624114388064</v>
      </c>
      <c r="AH895" s="23">
        <f ca="1">SQRT(Inputs!$B$38)*L895+SQRT(1-Inputs!$B$38)*_xlfn.NORM.S.INV(RAND())</f>
        <v>0.40483393504273801</v>
      </c>
      <c r="AI895" s="23">
        <f ca="1">SQRT(Inputs!$B$38)*M895+SQRT(1-Inputs!$B$38)*_xlfn.NORM.S.INV(RAND())</f>
        <v>0.39487192642575902</v>
      </c>
      <c r="AJ895" s="23">
        <f ca="1">SQRT(Inputs!$B$38)*C895+SQRT(1-Inputs!$B$38)*_xlfn.NORM.S.INV(RAND())</f>
        <v>-1.3121679097025454</v>
      </c>
      <c r="AK895" s="23">
        <f ca="1">SQRT(Inputs!$B$38)*D895+SQRT(1-Inputs!$B$38)*_xlfn.NORM.S.INV(RAND())</f>
        <v>0.72248839791261887</v>
      </c>
      <c r="AL895" s="23">
        <f ca="1">SQRT(Inputs!$B$38)*E895+SQRT(1-Inputs!$B$38)*_xlfn.NORM.S.INV(RAND())</f>
        <v>-0.31451041862255491</v>
      </c>
      <c r="AM895" s="23">
        <f ca="1">SQRT(Inputs!$B$38)*F895+SQRT(1-Inputs!$B$38)*_xlfn.NORM.S.INV(RAND())</f>
        <v>0.63916038928939189</v>
      </c>
      <c r="AN895" s="23">
        <f ca="1">SQRT(Inputs!$B$38)*G895+SQRT(1-Inputs!$B$38)*_xlfn.NORM.S.INV(RAND())</f>
        <v>-1.2562979048929628</v>
      </c>
      <c r="AO895" s="23">
        <f ca="1">SQRT(Inputs!$B$38)*H895+SQRT(1-Inputs!$B$38)*_xlfn.NORM.S.INV(RAND())</f>
        <v>-0.61623708042335723</v>
      </c>
      <c r="AP895" s="23">
        <f ca="1">SQRT(Inputs!$B$38)*I895+SQRT(1-Inputs!$B$38)*_xlfn.NORM.S.INV(RAND())</f>
        <v>0.39018872999265275</v>
      </c>
      <c r="AQ895" s="23">
        <f ca="1">SQRT(Inputs!$B$38)*J895+SQRT(1-Inputs!$B$38)*_xlfn.NORM.S.INV(RAND())</f>
        <v>-0.94339807092169914</v>
      </c>
      <c r="AR895" s="23">
        <f ca="1">SQRT(Inputs!$B$38)*K895+SQRT(1-Inputs!$B$38)*_xlfn.NORM.S.INV(RAND())</f>
        <v>0.91661267621129283</v>
      </c>
      <c r="AS895" s="23">
        <f ca="1">SQRT(Inputs!$B$38)*L895+SQRT(1-Inputs!$B$38)*_xlfn.NORM.S.INV(RAND())</f>
        <v>0.31305758281830243</v>
      </c>
      <c r="AT895" s="23">
        <f ca="1">SQRT(Inputs!$B$38)*M895+SQRT(1-Inputs!$B$38)*_xlfn.NORM.S.INV(RAND())</f>
        <v>1.3834372920862017</v>
      </c>
      <c r="AU895" s="15">
        <f ca="1">Inputs!$B$6*EXP($B$8-0.5*C$5^2+C$5*N895)</f>
        <v>4164.8724255398001</v>
      </c>
      <c r="AV895" s="15">
        <f t="shared" ca="1" si="474"/>
        <v>5164.9229281911685</v>
      </c>
      <c r="AW895" s="15">
        <f t="shared" ca="1" si="475"/>
        <v>8232.8564434842629</v>
      </c>
      <c r="AX895" s="15">
        <f t="shared" ca="1" si="476"/>
        <v>10930.416060083091</v>
      </c>
      <c r="AY895" s="15">
        <f t="shared" ca="1" si="477"/>
        <v>12969.354699954185</v>
      </c>
      <c r="AZ895" s="15">
        <f t="shared" ca="1" si="478"/>
        <v>12484.363934474193</v>
      </c>
      <c r="BA895" s="15">
        <f t="shared" ca="1" si="479"/>
        <v>16548.068167505327</v>
      </c>
      <c r="BB895" s="15">
        <f t="shared" ca="1" si="480"/>
        <v>17669.443213475053</v>
      </c>
      <c r="BC895" s="15">
        <f t="shared" ca="1" si="481"/>
        <v>21421.165157409803</v>
      </c>
      <c r="BD895" s="15">
        <f t="shared" ca="1" si="482"/>
        <v>24573.456594375915</v>
      </c>
      <c r="BE895" s="15">
        <f t="shared" ca="1" si="483"/>
        <v>28470.94248954628</v>
      </c>
      <c r="BF895" s="15">
        <f ca="1">Inputs!$B$13*EXP($B$9-0.5*C$6^2+C$6*Y895)</f>
        <v>12676.616995882507</v>
      </c>
      <c r="BG895" s="15">
        <f t="shared" ca="1" si="484"/>
        <v>14418.479746685043</v>
      </c>
      <c r="BH895" s="15">
        <f t="shared" ca="1" si="485"/>
        <v>27587.941582389285</v>
      </c>
      <c r="BI895" s="15">
        <f t="shared" ca="1" si="486"/>
        <v>36828.245044420655</v>
      </c>
      <c r="BJ895" s="15">
        <f t="shared" ca="1" si="487"/>
        <v>56783.821381547335</v>
      </c>
      <c r="BK895" s="15">
        <f t="shared" ca="1" si="488"/>
        <v>65283.021857483232</v>
      </c>
      <c r="BL895" s="15">
        <f t="shared" ca="1" si="489"/>
        <v>99097.149048646199</v>
      </c>
      <c r="BM895" s="15">
        <f t="shared" ca="1" si="490"/>
        <v>100977.360373766</v>
      </c>
      <c r="BN895" s="15">
        <f t="shared" ca="1" si="491"/>
        <v>137057.37105228263</v>
      </c>
      <c r="BO895" s="15">
        <f t="shared" ca="1" si="492"/>
        <v>176760.26368585881</v>
      </c>
      <c r="BP895" s="15">
        <f t="shared" ca="1" si="493"/>
        <v>227512.815448081</v>
      </c>
      <c r="BQ895" s="15">
        <f ca="1">Inputs!$B$20*EXP($B$10-0.5*C$7^2+C$7*AJ895)</f>
        <v>2693.3079653650548</v>
      </c>
      <c r="BR895" s="15">
        <f t="shared" ca="1" si="494"/>
        <v>4596.9799591992096</v>
      </c>
      <c r="BS895" s="15">
        <f t="shared" ca="1" si="495"/>
        <v>5751.3726326327278</v>
      </c>
      <c r="BT895" s="15">
        <f t="shared" ca="1" si="496"/>
        <v>9377.487503636592</v>
      </c>
      <c r="BU895" s="15">
        <f t="shared" ca="1" si="497"/>
        <v>9589.4255445146609</v>
      </c>
      <c r="BV895" s="15">
        <f t="shared" ca="1" si="498"/>
        <v>11612.173581149031</v>
      </c>
      <c r="BW895" s="15">
        <f t="shared" ca="1" si="499"/>
        <v>17599.130418858513</v>
      </c>
      <c r="BX895" s="15">
        <f t="shared" ca="1" si="500"/>
        <v>20373.554215325952</v>
      </c>
      <c r="BY895" s="15">
        <f t="shared" ca="1" si="501"/>
        <v>34018.885936191167</v>
      </c>
      <c r="BZ895" s="15">
        <f t="shared" ca="1" si="502"/>
        <v>50560.923962387249</v>
      </c>
      <c r="CA895" s="15">
        <f t="shared" ca="1" si="503"/>
        <v>90816.245833324123</v>
      </c>
      <c r="CB895" s="15">
        <f ca="1">(AU895*DCF!C$10-DCF!C$5*MAX(AU895*DCF!C$10,0)-MAX(AU895-Inputs!$B$6,0)/Inputs!$B$10)*DCF!C$6</f>
        <v>1048.7596723859331</v>
      </c>
      <c r="CC895" s="15">
        <f ca="1">(AV895*DCF!D$10-DCF!D$5*MAX(AV895*DCF!D$10,0)-MAX(AV895-AU895,0)/Inputs!$B$10)*DCF!D$6</f>
        <v>1015.0788306517774</v>
      </c>
      <c r="CD895" s="15">
        <f ca="1">(AW895*DCF!E$10-DCF!E$5*MAX(AW895*DCF!E$10,0)-MAX(AW895-AV895,0)/Inputs!$B$10)*DCF!E$6</f>
        <v>1209.8098208390154</v>
      </c>
      <c r="CE895" s="15">
        <f ca="1">(AX895*DCF!F$10-DCF!F$5*MAX(AX895*DCF!F$10,0)-MAX(AX895-AW895,0)/Inputs!$B$10)*DCF!F$6</f>
        <v>1824.7971304277985</v>
      </c>
      <c r="CF895" s="15">
        <f ca="1">(AY895*DCF!G$10-DCF!G$5*MAX(AY895*DCF!G$10,0)-MAX(AY895-AX895,0)/Inputs!$B$10)*DCF!G$6</f>
        <v>2280.2846350424643</v>
      </c>
      <c r="CG895" s="15">
        <f ca="1">(AZ895*DCF!H$10-DCF!H$5*MAX(AZ895*DCF!H$10,0)-MAX(AZ895-AY895,0)/Inputs!$B$10)*DCF!H$6</f>
        <v>2423.8482126869544</v>
      </c>
      <c r="CH895" s="15">
        <f ca="1">(BA895*DCF!I$10-DCF!I$5*MAX(BA895*DCF!I$10,0)-MAX(BA895-AZ895,0)/Inputs!$B$10)*DCF!I$6</f>
        <v>2356.1385052939236</v>
      </c>
      <c r="CI895" s="15">
        <f ca="1">(BB895*DCF!J$10-DCF!J$5*MAX(BB895*DCF!J$10,0)-MAX(BB895-BA895,0)/Inputs!$B$10)*DCF!J$6</f>
        <v>2862.1915448325185</v>
      </c>
      <c r="CJ895" s="15">
        <f ca="1">(BC895*DCF!K$10-DCF!K$5*MAX(BC895*DCF!K$10,0)-MAX(BC895-BB895,0)/Inputs!$B$10)*DCF!K$6</f>
        <v>2923.279604002249</v>
      </c>
      <c r="CK895" s="15">
        <f ca="1">(BD895*DCF!L$10-DCF!L$5*MAX(BD895*DCF!L$10,0)-MAX(BD895-BC895,0)/Inputs!$B$10)*DCF!L$6</f>
        <v>3298.5022196324394</v>
      </c>
      <c r="CL895" s="15">
        <f ca="1">(BE895*DCF!M$10-DCF!M$5*MAX(BE895*DCF!M$10,0)-MAX(BE895-BD895,0)/Inputs!$B$10)*DCF!M$6</f>
        <v>3552.0218953171861</v>
      </c>
      <c r="CM895" s="15">
        <f ca="1">(BF895*DCF!C$28-DCF!C$5*MAX(BF895*DCF!C$28,0)-MAX(BF895-Inputs!$B$13,0)/Inputs!$B$17)*DCF!C$6</f>
        <v>3570.9873478133127</v>
      </c>
      <c r="CN895" s="15">
        <f ca="1">(BG895*DCF!D$28-DCF!D$5*MAX(BG895*DCF!D$28,0)-MAX(BG895-BF895,0)/Inputs!$B$17)*DCF!D$6</f>
        <v>3874.9556419846167</v>
      </c>
      <c r="CO895" s="15">
        <f ca="1">(BH895*DCF!E$28-DCF!E$5*MAX(BH895*DCF!E$28,0)-MAX(BH895-BG895,0)/Inputs!$B$17)*DCF!E$6</f>
        <v>5217.8766462117756</v>
      </c>
      <c r="CP895" s="15">
        <f ca="1">(BI895*DCF!F$28-DCF!F$5*MAX(BI895*DCF!F$28,0)-MAX(BI895-BH895,0)/Inputs!$B$17)*DCF!F$6</f>
        <v>8315.5551424217047</v>
      </c>
      <c r="CQ895" s="15">
        <f ca="1">(BJ895*DCF!G$28-DCF!G$5*MAX(BJ895*DCF!G$28,0)-MAX(BJ895-BI895,0)/Inputs!$B$17)*DCF!G$6</f>
        <v>11376.662472172362</v>
      </c>
      <c r="CR895" s="15">
        <f ca="1">(BK895*DCF!H$28-DCF!H$5*MAX(BK895*DCF!H$28,0)-MAX(BK895-BJ895,0)/Inputs!$B$17)*DCF!H$6</f>
        <v>14824.674318975045</v>
      </c>
      <c r="CS895" s="15">
        <f ca="1">(BL895*DCF!I$28-DCF!I$5*MAX(BL895*DCF!I$28,0)-MAX(BL895-BK895,0)/Inputs!$B$17)*DCF!I$6</f>
        <v>18449.63166720411</v>
      </c>
      <c r="CT895" s="15">
        <f ca="1">(BM895*DCF!J$28-DCF!J$5*MAX(BM895*DCF!J$28,0)-MAX(BM895-BL895,0)/Inputs!$B$17)*DCF!J$6</f>
        <v>22277.03347991639</v>
      </c>
      <c r="CU895" s="15">
        <f ca="1">(BN895*DCF!K$28-DCF!K$5*MAX(BN895*DCF!K$28,0)-MAX(BN895-BM895,0)/Inputs!$B$17)*DCF!K$6</f>
        <v>24524.898000627563</v>
      </c>
      <c r="CV895" s="15">
        <f ca="1">(BO895*DCF!L$28-DCF!L$5*MAX(BO895*DCF!L$28,0)-MAX(BO895-BN895,0)/Inputs!$B$17)*DCF!L$6</f>
        <v>30774.934275425279</v>
      </c>
      <c r="CW895" s="15">
        <f ca="1">(BP895*DCF!M$28-DCF!M$5*MAX(BP895*DCF!M$28,0)-MAX(BP895-BO895,0)/Inputs!$B$17)*DCF!M$6</f>
        <v>37501.600124744102</v>
      </c>
      <c r="CX895" s="15">
        <f ca="1">(BQ895*DCF!C$46-DCF!C$5*MAX(BQ895*DCF!C$46,0)-MAX(BQ895-Inputs!$B$20,0)/Inputs!$B$24)*DCF!C$6</f>
        <v>-622.01107745151376</v>
      </c>
      <c r="CY895" s="15">
        <f ca="1">(BR895*DCF!D$46-DCF!D$5*MAX(BR895*DCF!D$46,0)-MAX(BR895-BQ895,0)/Inputs!$B$24)*DCF!D$6</f>
        <v>-1596.8783139336554</v>
      </c>
      <c r="CZ895" s="15">
        <f ca="1">(BS895*DCF!E$46-DCF!E$5*MAX(BS895*DCF!E$46,0)-MAX(BS895-BR895,0)/Inputs!$B$24)*DCF!E$6</f>
        <v>-1135.1396396397272</v>
      </c>
      <c r="DA895" s="15">
        <f ca="1">(BT895*DCF!F$46-DCF!F$5*MAX(BT895*DCF!F$46,0)-MAX(BT895-BS895,0)/Inputs!$B$24)*DCF!F$6</f>
        <v>-2003.3109837814502</v>
      </c>
      <c r="DB895" s="15">
        <f ca="1">(BU895*DCF!G$46-DCF!G$5*MAX(BU895*DCF!G$46,0)-MAX(BU895-BT895,0)/Inputs!$B$24)*DCF!G$6</f>
        <v>-393.86109849299135</v>
      </c>
      <c r="DC895" s="15">
        <f ca="1">(BV895*DCF!H$46-DCF!H$5*MAX(BV895*DCF!H$46,0)-MAX(BV895-BU895,0)/Inputs!$B$24)*DCF!H$6</f>
        <v>-628.55655880128552</v>
      </c>
      <c r="DD895" s="15">
        <f ca="1">(BW895*DCF!I$46-DCF!I$5*MAX(BW895*DCF!I$46,0)-MAX(BW895-BV895,0)/Inputs!$B$24)*DCF!I$6</f>
        <v>-1312.1649614668474</v>
      </c>
      <c r="DE895" s="15">
        <f ca="1">(BX895*DCF!J$46-DCF!J$5*MAX(BX895*DCF!J$46,0)-MAX(BX895-BW895,0)/Inputs!$B$24)*DCF!J$6</f>
        <v>118.88238000936141</v>
      </c>
      <c r="DF895" s="15">
        <f ca="1">(BY895*DCF!K$46-DCF!K$5*MAX(BY895*DCF!K$46,0)-MAX(BY895-BX895,0)/Inputs!$B$24)*DCF!K$6</f>
        <v>-1399.4705942584035</v>
      </c>
      <c r="DG895" s="15">
        <f ca="1">(BZ895*DCF!L$46-DCF!L$5*MAX(BZ895*DCF!L$46,0)-MAX(BZ895-BY895,0)/Inputs!$B$24)*DCF!L$6</f>
        <v>-248.47517327288534</v>
      </c>
      <c r="DH895" s="15">
        <f ca="1">(CA895*DCF!M$46-DCF!M$5*MAX(CA895*DCF!M$46,0)-MAX(CA895-BZ895,0)/Inputs!$B$24)*DCF!M$6</f>
        <v>-1295.9873917905873</v>
      </c>
      <c r="DI895" s="15">
        <f ca="1">SUM(CB895:CL895)+BE895*DCF!M$10*(1+Inputs!$B$30)*(1-Inputs!$B$33)*(1-Inputs!$B$30/Inputs!$B$31)/(Inputs!$B$29-Inputs!$B$30)*DCF!M$6</f>
        <v>104029.72150875797</v>
      </c>
      <c r="DJ895" s="15">
        <f ca="1">SUM(CM895:CW895)+BP895*DCF!M$28*(1+Inputs!$B$30)*(1-Inputs!$B$33)*(1-Inputs!$B$30/Inputs!$B$31)/(Inputs!$B$29-Inputs!$B$30)*DCF!M$6</f>
        <v>1024937.0410342088</v>
      </c>
      <c r="DK895" s="15">
        <f ca="1">SUM(CX895:DH895)+CA895*DCF!M$46*(1+Inputs!$B$30)*(1-Inputs!$B$33)*(1-Inputs!$B$30/Inputs!$B$31)/(Inputs!$B$29-Inputs!$B$30)*DCF!M$6</f>
        <v>129895.70051749064</v>
      </c>
      <c r="DM895" s="15">
        <f ca="1">DI895+DJ895+DK895+Inputs!$B$34+Inputs!$B$36-Inputs!$B$35</f>
        <v>1335713.4630604575</v>
      </c>
    </row>
    <row r="896" spans="1:117" x14ac:dyDescent="0.75">
      <c r="A896" s="11">
        <v>883</v>
      </c>
      <c r="C896" s="23">
        <f t="shared" ca="1" si="508"/>
        <v>0.11425577732283169</v>
      </c>
      <c r="D896" s="23">
        <f t="shared" ca="1" si="508"/>
        <v>-1.3625473523466989</v>
      </c>
      <c r="E896" s="23">
        <f t="shared" ca="1" si="508"/>
        <v>0.30982202938952319</v>
      </c>
      <c r="F896" s="23">
        <f t="shared" ca="1" si="508"/>
        <v>-0.45554822402886447</v>
      </c>
      <c r="G896" s="23">
        <f t="shared" ca="1" si="508"/>
        <v>-0.21129368439646151</v>
      </c>
      <c r="H896" s="23">
        <f t="shared" ca="1" si="508"/>
        <v>9.6356331450798804E-2</v>
      </c>
      <c r="I896" s="23">
        <f t="shared" ca="1" si="508"/>
        <v>-0.83026460976768413</v>
      </c>
      <c r="J896" s="23">
        <f t="shared" ca="1" si="508"/>
        <v>-1.1847727138423034</v>
      </c>
      <c r="K896" s="23">
        <f t="shared" ca="1" si="508"/>
        <v>-0.22214413749934062</v>
      </c>
      <c r="L896" s="23">
        <f t="shared" ca="1" si="508"/>
        <v>6.7341172744351703E-3</v>
      </c>
      <c r="M896" s="23">
        <f t="shared" ca="1" si="508"/>
        <v>1.2122031077392494</v>
      </c>
      <c r="N896" s="23">
        <f ca="1">SQRT(Inputs!$B$38)*C896+SQRT(1-Inputs!$B$38)*_xlfn.NORM.S.INV(RAND())</f>
        <v>-0.96418864252032044</v>
      </c>
      <c r="O896" s="23">
        <f ca="1">SQRT(Inputs!$B$38)*D896+SQRT(1-Inputs!$B$38)*_xlfn.NORM.S.INV(RAND())</f>
        <v>-0.43749663510145798</v>
      </c>
      <c r="P896" s="23">
        <f ca="1">SQRT(Inputs!$B$38)*E896+SQRT(1-Inputs!$B$38)*_xlfn.NORM.S.INV(RAND())</f>
        <v>-0.96086393733364983</v>
      </c>
      <c r="Q896" s="23">
        <f ca="1">SQRT(Inputs!$B$38)*F896+SQRT(1-Inputs!$B$38)*_xlfn.NORM.S.INV(RAND())</f>
        <v>-0.15005812341670943</v>
      </c>
      <c r="R896" s="23">
        <f ca="1">SQRT(Inputs!$B$38)*G896+SQRT(1-Inputs!$B$38)*_xlfn.NORM.S.INV(RAND())</f>
        <v>0.61609981297770577</v>
      </c>
      <c r="S896" s="23">
        <f ca="1">SQRT(Inputs!$B$38)*H896+SQRT(1-Inputs!$B$38)*_xlfn.NORM.S.INV(RAND())</f>
        <v>-0.69844726963284098</v>
      </c>
      <c r="T896" s="23">
        <f ca="1">SQRT(Inputs!$B$38)*I896+SQRT(1-Inputs!$B$38)*_xlfn.NORM.S.INV(RAND())</f>
        <v>-1.1729740066626664</v>
      </c>
      <c r="U896" s="23">
        <f ca="1">SQRT(Inputs!$B$38)*J896+SQRT(1-Inputs!$B$38)*_xlfn.NORM.S.INV(RAND())</f>
        <v>-0.57440363433463448</v>
      </c>
      <c r="V896" s="23">
        <f ca="1">SQRT(Inputs!$B$38)*K896+SQRT(1-Inputs!$B$38)*_xlfn.NORM.S.INV(RAND())</f>
        <v>-3.5756642624389628E-2</v>
      </c>
      <c r="W896" s="23">
        <f ca="1">SQRT(Inputs!$B$38)*L896+SQRT(1-Inputs!$B$38)*_xlfn.NORM.S.INV(RAND())</f>
        <v>0.21825529248370235</v>
      </c>
      <c r="X896" s="23">
        <f ca="1">SQRT(Inputs!$B$38)*M896+SQRT(1-Inputs!$B$38)*_xlfn.NORM.S.INV(RAND())</f>
        <v>1.1663587379961671</v>
      </c>
      <c r="Y896" s="23">
        <f ca="1">SQRT(Inputs!$B$38)*C896+SQRT(1-Inputs!$B$38)*_xlfn.NORM.S.INV(RAND())</f>
        <v>-0.24640051192363646</v>
      </c>
      <c r="Z896" s="23">
        <f ca="1">SQRT(Inputs!$B$38)*D896+SQRT(1-Inputs!$B$38)*_xlfn.NORM.S.INV(RAND())</f>
        <v>-0.56720458878574909</v>
      </c>
      <c r="AA896" s="23">
        <f ca="1">SQRT(Inputs!$B$38)*E896+SQRT(1-Inputs!$B$38)*_xlfn.NORM.S.INV(RAND())</f>
        <v>-6.219660943806965E-2</v>
      </c>
      <c r="AB896" s="23">
        <f ca="1">SQRT(Inputs!$B$38)*F896+SQRT(1-Inputs!$B$38)*_xlfn.NORM.S.INV(RAND())</f>
        <v>-2.0269041698814152</v>
      </c>
      <c r="AC896" s="23">
        <f ca="1">SQRT(Inputs!$B$38)*G896+SQRT(1-Inputs!$B$38)*_xlfn.NORM.S.INV(RAND())</f>
        <v>-0.37950713215965071</v>
      </c>
      <c r="AD896" s="23">
        <f ca="1">SQRT(Inputs!$B$38)*H896+SQRT(1-Inputs!$B$38)*_xlfn.NORM.S.INV(RAND())</f>
        <v>-0.2538470378039353</v>
      </c>
      <c r="AE896" s="23">
        <f ca="1">SQRT(Inputs!$B$38)*I896+SQRT(1-Inputs!$B$38)*_xlfn.NORM.S.INV(RAND())</f>
        <v>-1.8021724011952591</v>
      </c>
      <c r="AF896" s="23">
        <f ca="1">SQRT(Inputs!$B$38)*J896+SQRT(1-Inputs!$B$38)*_xlfn.NORM.S.INV(RAND())</f>
        <v>-1.0902823176765906</v>
      </c>
      <c r="AG896" s="23">
        <f ca="1">SQRT(Inputs!$B$38)*K896+SQRT(1-Inputs!$B$38)*_xlfn.NORM.S.INV(RAND())</f>
        <v>-3.7130477791115432E-2</v>
      </c>
      <c r="AH896" s="23">
        <f ca="1">SQRT(Inputs!$B$38)*L896+SQRT(1-Inputs!$B$38)*_xlfn.NORM.S.INV(RAND())</f>
        <v>0.80161049720816913</v>
      </c>
      <c r="AI896" s="23">
        <f ca="1">SQRT(Inputs!$B$38)*M896+SQRT(1-Inputs!$B$38)*_xlfn.NORM.S.INV(RAND())</f>
        <v>-0.18176679712967647</v>
      </c>
      <c r="AJ896" s="23">
        <f ca="1">SQRT(Inputs!$B$38)*C896+SQRT(1-Inputs!$B$38)*_xlfn.NORM.S.INV(RAND())</f>
        <v>-1.4646794845347582</v>
      </c>
      <c r="AK896" s="23">
        <f ca="1">SQRT(Inputs!$B$38)*D896+SQRT(1-Inputs!$B$38)*_xlfn.NORM.S.INV(RAND())</f>
        <v>-2.4377053500219414</v>
      </c>
      <c r="AL896" s="23">
        <f ca="1">SQRT(Inputs!$B$38)*E896+SQRT(1-Inputs!$B$38)*_xlfn.NORM.S.INV(RAND())</f>
        <v>-0.49290968592504913</v>
      </c>
      <c r="AM896" s="23">
        <f ca="1">SQRT(Inputs!$B$38)*F896+SQRT(1-Inputs!$B$38)*_xlfn.NORM.S.INV(RAND())</f>
        <v>-1.5753169707995853</v>
      </c>
      <c r="AN896" s="23">
        <f ca="1">SQRT(Inputs!$B$38)*G896+SQRT(1-Inputs!$B$38)*_xlfn.NORM.S.INV(RAND())</f>
        <v>-0.82907732594484074</v>
      </c>
      <c r="AO896" s="23">
        <f ca="1">SQRT(Inputs!$B$38)*H896+SQRT(1-Inputs!$B$38)*_xlfn.NORM.S.INV(RAND())</f>
        <v>-1.8391252166924099</v>
      </c>
      <c r="AP896" s="23">
        <f ca="1">SQRT(Inputs!$B$38)*I896+SQRT(1-Inputs!$B$38)*_xlfn.NORM.S.INV(RAND())</f>
        <v>-1.9340264213107403</v>
      </c>
      <c r="AQ896" s="23">
        <f ca="1">SQRT(Inputs!$B$38)*J896+SQRT(1-Inputs!$B$38)*_xlfn.NORM.S.INV(RAND())</f>
        <v>-0.54291285378377618</v>
      </c>
      <c r="AR896" s="23">
        <f ca="1">SQRT(Inputs!$B$38)*K896+SQRT(1-Inputs!$B$38)*_xlfn.NORM.S.INV(RAND())</f>
        <v>-0.88230008049941899</v>
      </c>
      <c r="AS896" s="23">
        <f ca="1">SQRT(Inputs!$B$38)*L896+SQRT(1-Inputs!$B$38)*_xlfn.NORM.S.INV(RAND())</f>
        <v>0.53822035162795401</v>
      </c>
      <c r="AT896" s="23">
        <f ca="1">SQRT(Inputs!$B$38)*M896+SQRT(1-Inputs!$B$38)*_xlfn.NORM.S.INV(RAND())</f>
        <v>0.63620688651203205</v>
      </c>
      <c r="AU896" s="15">
        <f ca="1">Inputs!$B$6*EXP($B$8-0.5*C$5^2+C$5*N896)</f>
        <v>4245.1661385468697</v>
      </c>
      <c r="AV896" s="15">
        <f t="shared" ca="1" si="474"/>
        <v>4845.4389077495061</v>
      </c>
      <c r="AW896" s="15">
        <f t="shared" ca="1" si="475"/>
        <v>5189.9860434643278</v>
      </c>
      <c r="AX896" s="15">
        <f t="shared" ca="1" si="476"/>
        <v>6218.7678037017295</v>
      </c>
      <c r="AY896" s="15">
        <f t="shared" ca="1" si="477"/>
        <v>8166.9636250774774</v>
      </c>
      <c r="AZ896" s="15">
        <f t="shared" ca="1" si="478"/>
        <v>9248.9823107750053</v>
      </c>
      <c r="BA896" s="15">
        <f t="shared" ca="1" si="479"/>
        <v>10010.811736932848</v>
      </c>
      <c r="BB896" s="15">
        <f t="shared" ca="1" si="480"/>
        <v>11570.855577822587</v>
      </c>
      <c r="BC896" s="15">
        <f t="shared" ca="1" si="481"/>
        <v>14122.524132802324</v>
      </c>
      <c r="BD896" s="15">
        <f t="shared" ca="1" si="482"/>
        <v>17658.248180380924</v>
      </c>
      <c r="BE896" s="15">
        <f t="shared" ca="1" si="483"/>
        <v>24063.101052842983</v>
      </c>
      <c r="BF896" s="15">
        <f ca="1">Inputs!$B$13*EXP($B$9-0.5*C$6^2+C$6*Y896)</f>
        <v>13171.634551543024</v>
      </c>
      <c r="BG896" s="15">
        <f t="shared" ca="1" si="484"/>
        <v>14491.087290381842</v>
      </c>
      <c r="BH896" s="15">
        <f t="shared" ca="1" si="485"/>
        <v>17523.736912784432</v>
      </c>
      <c r="BI896" s="15">
        <f t="shared" ca="1" si="486"/>
        <v>15702.554387907765</v>
      </c>
      <c r="BJ896" s="15">
        <f t="shared" ca="1" si="487"/>
        <v>18225.52065307464</v>
      </c>
      <c r="BK896" s="15">
        <f t="shared" ca="1" si="488"/>
        <v>21608.53645081268</v>
      </c>
      <c r="BL896" s="15">
        <f t="shared" ca="1" si="489"/>
        <v>21015.024812111416</v>
      </c>
      <c r="BM896" s="15">
        <f t="shared" ca="1" si="490"/>
        <v>22559.831070330525</v>
      </c>
      <c r="BN896" s="15">
        <f t="shared" ca="1" si="491"/>
        <v>27622.584852562915</v>
      </c>
      <c r="BO896" s="15">
        <f t="shared" ca="1" si="492"/>
        <v>37305.840544399274</v>
      </c>
      <c r="BP896" s="15">
        <f t="shared" ca="1" si="493"/>
        <v>44980.587796097236</v>
      </c>
      <c r="BQ896" s="15">
        <f ca="1">Inputs!$B$20*EXP($B$10-0.5*C$7^2+C$7*AJ896)</f>
        <v>2551.488590087074</v>
      </c>
      <c r="BR896" s="15">
        <f t="shared" ca="1" si="494"/>
        <v>1596.3056250425032</v>
      </c>
      <c r="BS896" s="15">
        <f t="shared" ca="1" si="495"/>
        <v>1897.4183030395463</v>
      </c>
      <c r="BT896" s="15">
        <f t="shared" ca="1" si="496"/>
        <v>1730.5489859201257</v>
      </c>
      <c r="BU896" s="15">
        <f t="shared" ca="1" si="497"/>
        <v>1962.3884142600889</v>
      </c>
      <c r="BV896" s="15">
        <f t="shared" ca="1" si="498"/>
        <v>1804.0612825140231</v>
      </c>
      <c r="BW896" s="15">
        <f t="shared" ca="1" si="499"/>
        <v>1671.827796910341</v>
      </c>
      <c r="BX896" s="15">
        <f t="shared" ca="1" si="500"/>
        <v>2097.1780334018499</v>
      </c>
      <c r="BY896" s="15">
        <f t="shared" ca="1" si="501"/>
        <v>2482.0735147236578</v>
      </c>
      <c r="BZ896" s="15">
        <f t="shared" ca="1" si="502"/>
        <v>3844.9093350456537</v>
      </c>
      <c r="CA896" s="15">
        <f t="shared" ca="1" si="503"/>
        <v>6047.3838308604445</v>
      </c>
      <c r="CB896" s="15">
        <f ca="1">(AU896*DCF!C$10-DCF!C$5*MAX(AU896*DCF!C$10,0)-MAX(AU896-Inputs!$B$6,0)/Inputs!$B$10)*DCF!C$6</f>
        <v>1048.1871639005751</v>
      </c>
      <c r="CC896" s="15">
        <f ca="1">(AV896*DCF!D$10-DCF!D$5*MAX(AV896*DCF!D$10,0)-MAX(AV896-AU896,0)/Inputs!$B$10)*DCF!D$6</f>
        <v>1034.6821024772255</v>
      </c>
      <c r="CD896" s="15">
        <f ca="1">(AW896*DCF!E$10-DCF!E$5*MAX(AW896*DCF!E$10,0)-MAX(AW896-AV896,0)/Inputs!$B$10)*DCF!E$6</f>
        <v>1120.6788765736433</v>
      </c>
      <c r="CE896" s="15">
        <f ca="1">(AX896*DCF!F$10-DCF!F$5*MAX(AX896*DCF!F$10,0)-MAX(AX896-AW896,0)/Inputs!$B$10)*DCF!F$6</f>
        <v>1143.4831229879708</v>
      </c>
      <c r="CF896" s="15">
        <f ca="1">(AY896*DCF!G$10-DCF!G$5*MAX(AY896*DCF!G$10,0)-MAX(AY896-AX896,0)/Inputs!$B$10)*DCF!G$6</f>
        <v>1308.243043496293</v>
      </c>
      <c r="CG896" s="15">
        <f ca="1">(AZ896*DCF!H$10-DCF!H$5*MAX(AZ896*DCF!H$10,0)-MAX(AZ896-AY896,0)/Inputs!$B$10)*DCF!H$6</f>
        <v>1603.5647343695043</v>
      </c>
      <c r="CH896" s="15">
        <f ca="1">(BA896*DCF!I$10-DCF!I$5*MAX(BA896*DCF!I$10,0)-MAX(BA896-AZ896,0)/Inputs!$B$10)*DCF!I$6</f>
        <v>1703.6433908308293</v>
      </c>
      <c r="CI896" s="15">
        <f ca="1">(BB896*DCF!J$10-DCF!J$5*MAX(BB896*DCF!J$10,0)-MAX(BB896-BA896,0)/Inputs!$B$10)*DCF!J$6</f>
        <v>1749.1867286645052</v>
      </c>
      <c r="CJ896" s="15">
        <f ca="1">(BC896*DCF!K$10-DCF!K$5*MAX(BC896*DCF!K$10,0)-MAX(BC896-BB896,0)/Inputs!$B$10)*DCF!K$6</f>
        <v>1916.304822174121</v>
      </c>
      <c r="CK896" s="15">
        <f ca="1">(BD896*DCF!L$10-DCF!L$5*MAX(BD896*DCF!L$10,0)-MAX(BD896-BC896,0)/Inputs!$B$10)*DCF!L$6</f>
        <v>2205.973246556669</v>
      </c>
      <c r="CL896" s="15">
        <f ca="1">(BE896*DCF!M$10-DCF!M$5*MAX(BE896*DCF!M$10,0)-MAX(BE896-BD896,0)/Inputs!$B$10)*DCF!M$6</f>
        <v>2630.4866809513187</v>
      </c>
      <c r="CM896" s="15">
        <f ca="1">(BF896*DCF!C$28-DCF!C$5*MAX(BF896*DCF!C$28,0)-MAX(BF896-Inputs!$B$13,0)/Inputs!$B$17)*DCF!C$6</f>
        <v>3607.740698289892</v>
      </c>
      <c r="CN896" s="15">
        <f ca="1">(BG896*DCF!D$28-DCF!D$5*MAX(BG896*DCF!D$28,0)-MAX(BG896-BF896,0)/Inputs!$B$17)*DCF!D$6</f>
        <v>3986.4596611016805</v>
      </c>
      <c r="CO896" s="15">
        <f ca="1">(BH896*DCF!E$28-DCF!E$5*MAX(BH896*DCF!E$28,0)-MAX(BH896-BG896,0)/Inputs!$B$17)*DCF!E$6</f>
        <v>4365.3408323170297</v>
      </c>
      <c r="CP896" s="15">
        <f ca="1">(BI896*DCF!F$28-DCF!F$5*MAX(BI896*DCF!F$28,0)-MAX(BI896-BH896,0)/Inputs!$B$17)*DCF!F$6</f>
        <v>4262.8298974912614</v>
      </c>
      <c r="CQ896" s="15">
        <f ca="1">(BJ896*DCF!G$28-DCF!G$5*MAX(BJ896*DCF!G$28,0)-MAX(BJ896-BI896,0)/Inputs!$B$17)*DCF!G$6</f>
        <v>4304.4116081293132</v>
      </c>
      <c r="CR896" s="15">
        <f ca="1">(BK896*DCF!H$28-DCF!H$5*MAX(BK896*DCF!H$28,0)-MAX(BK896-BJ896,0)/Inputs!$B$17)*DCF!H$6</f>
        <v>4818.4037498624393</v>
      </c>
      <c r="CS896" s="15">
        <f ca="1">(BL896*DCF!I$28-DCF!I$5*MAX(BL896*DCF!I$28,0)-MAX(BL896-BK896,0)/Inputs!$B$17)*DCF!I$6</f>
        <v>4941.7469092570364</v>
      </c>
      <c r="CT896" s="15">
        <f ca="1">(BM896*DCF!J$28-DCF!J$5*MAX(BM896*DCF!J$28,0)-MAX(BM896-BL896,0)/Inputs!$B$17)*DCF!J$6</f>
        <v>4827.886474571791</v>
      </c>
      <c r="CU896" s="15">
        <f ca="1">(BN896*DCF!K$28-DCF!K$5*MAX(BN896*DCF!K$28,0)-MAX(BN896-BM896,0)/Inputs!$B$17)*DCF!K$6</f>
        <v>5213.3068701919265</v>
      </c>
      <c r="CV896" s="15">
        <f ca="1">(BO896*DCF!L$28-DCF!L$5*MAX(BO896*DCF!L$28,0)-MAX(BO896-BN896,0)/Inputs!$B$17)*DCF!L$6</f>
        <v>6347.6217052636484</v>
      </c>
      <c r="CW896" s="15">
        <f ca="1">(BP896*DCF!M$28-DCF!M$5*MAX(BP896*DCF!M$28,0)-MAX(BP896-BO896,0)/Inputs!$B$17)*DCF!M$6</f>
        <v>7660.8968826137188</v>
      </c>
      <c r="CX896" s="15">
        <f ca="1">(BQ896*DCF!C$46-DCF!C$5*MAX(BQ896*DCF!C$46,0)-MAX(BQ896-Inputs!$B$20,0)/Inputs!$B$24)*DCF!C$6</f>
        <v>-589.25833489308866</v>
      </c>
      <c r="CY896" s="15">
        <f ca="1">(BR896*DCF!D$46-DCF!D$5*MAX(BR896*DCF!D$46,0)-MAX(BR896-BQ896,0)/Inputs!$B$24)*DCF!D$6</f>
        <v>-272.45214386636064</v>
      </c>
      <c r="CZ896" s="15">
        <f ca="1">(BS896*DCF!E$46-DCF!E$5*MAX(BS896*DCF!E$46,0)-MAX(BS896-BR896,0)/Inputs!$B$24)*DCF!E$6</f>
        <v>-343.06334615307463</v>
      </c>
      <c r="DA896" s="15">
        <f ca="1">(BT896*DCF!F$46-DCF!F$5*MAX(BT896*DCF!F$46,0)-MAX(BT896-BS896,0)/Inputs!$B$24)*DCF!F$6</f>
        <v>-126.02951852003115</v>
      </c>
      <c r="DB896" s="15">
        <f ca="1">(BU896*DCF!G$46-DCF!G$5*MAX(BU896*DCF!G$46,0)-MAX(BU896-BT896,0)/Inputs!$B$24)*DCF!G$6</f>
        <v>-143.99707215538299</v>
      </c>
      <c r="DC896" s="15">
        <f ca="1">(BV896*DCF!H$46-DCF!H$5*MAX(BV896*DCF!H$46,0)-MAX(BV896-BU896,0)/Inputs!$B$24)*DCF!H$6</f>
        <v>0</v>
      </c>
      <c r="DD896" s="15">
        <f ca="1">(BW896*DCF!I$46-DCF!I$5*MAX(BW896*DCF!I$46,0)-MAX(BW896-BV896,0)/Inputs!$B$24)*DCF!I$6</f>
        <v>38.611510923490073</v>
      </c>
      <c r="DE896" s="15">
        <f ca="1">(BX896*DCF!J$46-DCF!J$5*MAX(BX896*DCF!J$46,0)-MAX(BX896-BW896,0)/Inputs!$B$24)*DCF!J$6</f>
        <v>-24.825116072268219</v>
      </c>
      <c r="DF896" s="15">
        <f ca="1">(BY896*DCF!K$46-DCF!K$5*MAX(BY896*DCF!K$46,0)-MAX(BY896-BX896,0)/Inputs!$B$24)*DCF!K$6</f>
        <v>47.495173842848608</v>
      </c>
      <c r="DG896" s="15">
        <f ca="1">(BZ896*DCF!L$46-DCF!L$5*MAX(BZ896*DCF!L$46,0)-MAX(BZ896-BY896,0)/Inputs!$B$24)*DCF!L$6</f>
        <v>-42.633463392120625</v>
      </c>
      <c r="DH896" s="15">
        <f ca="1">(CA896*DCF!M$46-DCF!M$5*MAX(CA896*DCF!M$46,0)-MAX(CA896-BZ896,0)/Inputs!$B$24)*DCF!M$6</f>
        <v>13.650207573735804</v>
      </c>
      <c r="DI896" s="15">
        <f ca="1">SUM(CB896:CL896)+BE896*DCF!M$10*(1+Inputs!$B$30)*(1-Inputs!$B$33)*(1-Inputs!$B$30/Inputs!$B$31)/(Inputs!$B$29-Inputs!$B$30)*DCF!M$6</f>
        <v>84432.362344614332</v>
      </c>
      <c r="DJ896" s="15">
        <f ca="1">SUM(CM896:CW896)+BP896*DCF!M$28*(1+Inputs!$B$30)*(1-Inputs!$B$33)*(1-Inputs!$B$30/Inputs!$B$31)/(Inputs!$B$29-Inputs!$B$30)*DCF!M$6</f>
        <v>221245.40614673629</v>
      </c>
      <c r="DK896" s="15">
        <f ca="1">SUM(CX896:DH896)+CA896*DCF!M$46*(1+Inputs!$B$30)*(1-Inputs!$B$33)*(1-Inputs!$B$30/Inputs!$B$31)/(Inputs!$B$29-Inputs!$B$30)*DCF!M$6</f>
        <v>7907.4696582083388</v>
      </c>
      <c r="DM896" s="15">
        <f ca="1">DI896+DJ896+DK896+Inputs!$B$34+Inputs!$B$36-Inputs!$B$35</f>
        <v>390436.23814955895</v>
      </c>
    </row>
    <row r="897" spans="1:117" x14ac:dyDescent="0.75">
      <c r="A897" s="11">
        <v>884</v>
      </c>
      <c r="C897" s="23">
        <f t="shared" ca="1" si="508"/>
        <v>0.92207145544168878</v>
      </c>
      <c r="D897" s="23">
        <f t="shared" ca="1" si="508"/>
        <v>-1.3793598276910828</v>
      </c>
      <c r="E897" s="23">
        <f t="shared" ca="1" si="508"/>
        <v>9.8562739552871564E-2</v>
      </c>
      <c r="F897" s="23">
        <f t="shared" ca="1" si="508"/>
        <v>9.8024655809803712E-2</v>
      </c>
      <c r="G897" s="23">
        <f t="shared" ca="1" si="508"/>
        <v>0.32914124427199209</v>
      </c>
      <c r="H897" s="23">
        <f t="shared" ca="1" si="508"/>
        <v>0.18104467503650579</v>
      </c>
      <c r="I897" s="23">
        <f t="shared" ca="1" si="508"/>
        <v>1.4486549314938861</v>
      </c>
      <c r="J897" s="23">
        <f t="shared" ca="1" si="508"/>
        <v>0.53955622039839268</v>
      </c>
      <c r="K897" s="23">
        <f t="shared" ca="1" si="508"/>
        <v>0.94074648789084214</v>
      </c>
      <c r="L897" s="23">
        <f t="shared" ca="1" si="508"/>
        <v>0.82143956768033177</v>
      </c>
      <c r="M897" s="23">
        <f t="shared" ca="1" si="508"/>
        <v>0.16168594209332016</v>
      </c>
      <c r="N897" s="23">
        <f ca="1">SQRT(Inputs!$B$38)*C897+SQRT(1-Inputs!$B$38)*_xlfn.NORM.S.INV(RAND())</f>
        <v>0.89378895966219374</v>
      </c>
      <c r="O897" s="23">
        <f ca="1">SQRT(Inputs!$B$38)*D897+SQRT(1-Inputs!$B$38)*_xlfn.NORM.S.INV(RAND())</f>
        <v>-1.7355019288876177</v>
      </c>
      <c r="P897" s="23">
        <f ca="1">SQRT(Inputs!$B$38)*E897+SQRT(1-Inputs!$B$38)*_xlfn.NORM.S.INV(RAND())</f>
        <v>0.48634560277999916</v>
      </c>
      <c r="Q897" s="23">
        <f ca="1">SQRT(Inputs!$B$38)*F897+SQRT(1-Inputs!$B$38)*_xlfn.NORM.S.INV(RAND())</f>
        <v>-1.0373884192379799</v>
      </c>
      <c r="R897" s="23">
        <f ca="1">SQRT(Inputs!$B$38)*G897+SQRT(1-Inputs!$B$38)*_xlfn.NORM.S.INV(RAND())</f>
        <v>0.63920882597853312</v>
      </c>
      <c r="S897" s="23">
        <f ca="1">SQRT(Inputs!$B$38)*H897+SQRT(1-Inputs!$B$38)*_xlfn.NORM.S.INV(RAND())</f>
        <v>-0.76703324172116205</v>
      </c>
      <c r="T897" s="23">
        <f ca="1">SQRT(Inputs!$B$38)*I897+SQRT(1-Inputs!$B$38)*_xlfn.NORM.S.INV(RAND())</f>
        <v>1.088183137855677</v>
      </c>
      <c r="U897" s="23">
        <f ca="1">SQRT(Inputs!$B$38)*J897+SQRT(1-Inputs!$B$38)*_xlfn.NORM.S.INV(RAND())</f>
        <v>0.65421795156489071</v>
      </c>
      <c r="V897" s="23">
        <f ca="1">SQRT(Inputs!$B$38)*K897+SQRT(1-Inputs!$B$38)*_xlfn.NORM.S.INV(RAND())</f>
        <v>-0.27298003360387202</v>
      </c>
      <c r="W897" s="23">
        <f ca="1">SQRT(Inputs!$B$38)*L897+SQRT(1-Inputs!$B$38)*_xlfn.NORM.S.INV(RAND())</f>
        <v>-0.49269479018050416</v>
      </c>
      <c r="X897" s="23">
        <f ca="1">SQRT(Inputs!$B$38)*M897+SQRT(1-Inputs!$B$38)*_xlfn.NORM.S.INV(RAND())</f>
        <v>0.11016911092274265</v>
      </c>
      <c r="Y897" s="23">
        <f ca="1">SQRT(Inputs!$B$38)*C897+SQRT(1-Inputs!$B$38)*_xlfn.NORM.S.INV(RAND())</f>
        <v>1.3269712866409455</v>
      </c>
      <c r="Z897" s="23">
        <f ca="1">SQRT(Inputs!$B$38)*D897+SQRT(1-Inputs!$B$38)*_xlfn.NORM.S.INV(RAND())</f>
        <v>-1.592646843285173</v>
      </c>
      <c r="AA897" s="23">
        <f ca="1">SQRT(Inputs!$B$38)*E897+SQRT(1-Inputs!$B$38)*_xlfn.NORM.S.INV(RAND())</f>
        <v>0.32521023118304437</v>
      </c>
      <c r="AB897" s="23">
        <f ca="1">SQRT(Inputs!$B$38)*F897+SQRT(1-Inputs!$B$38)*_xlfn.NORM.S.INV(RAND())</f>
        <v>-0.33439037021314061</v>
      </c>
      <c r="AC897" s="23">
        <f ca="1">SQRT(Inputs!$B$38)*G897+SQRT(1-Inputs!$B$38)*_xlfn.NORM.S.INV(RAND())</f>
        <v>-0.69085020335208658</v>
      </c>
      <c r="AD897" s="23">
        <f ca="1">SQRT(Inputs!$B$38)*H897+SQRT(1-Inputs!$B$38)*_xlfn.NORM.S.INV(RAND())</f>
        <v>0.84875341582296571</v>
      </c>
      <c r="AE897" s="23">
        <f ca="1">SQRT(Inputs!$B$38)*I897+SQRT(1-Inputs!$B$38)*_xlfn.NORM.S.INV(RAND())</f>
        <v>2.2397266462359622</v>
      </c>
      <c r="AF897" s="23">
        <f ca="1">SQRT(Inputs!$B$38)*J897+SQRT(1-Inputs!$B$38)*_xlfn.NORM.S.INV(RAND())</f>
        <v>2.1061528794340618</v>
      </c>
      <c r="AG897" s="23">
        <f ca="1">SQRT(Inputs!$B$38)*K897+SQRT(1-Inputs!$B$38)*_xlfn.NORM.S.INV(RAND())</f>
        <v>0.94678287812356665</v>
      </c>
      <c r="AH897" s="23">
        <f ca="1">SQRT(Inputs!$B$38)*L897+SQRT(1-Inputs!$B$38)*_xlfn.NORM.S.INV(RAND())</f>
        <v>0.25137930056827446</v>
      </c>
      <c r="AI897" s="23">
        <f ca="1">SQRT(Inputs!$B$38)*M897+SQRT(1-Inputs!$B$38)*_xlfn.NORM.S.INV(RAND())</f>
        <v>0.12383619095962897</v>
      </c>
      <c r="AJ897" s="23">
        <f ca="1">SQRT(Inputs!$B$38)*C897+SQRT(1-Inputs!$B$38)*_xlfn.NORM.S.INV(RAND())</f>
        <v>0.10896163431797723</v>
      </c>
      <c r="AK897" s="23">
        <f ca="1">SQRT(Inputs!$B$38)*D897+SQRT(1-Inputs!$B$38)*_xlfn.NORM.S.INV(RAND())</f>
        <v>-1.06847963255214</v>
      </c>
      <c r="AL897" s="23">
        <f ca="1">SQRT(Inputs!$B$38)*E897+SQRT(1-Inputs!$B$38)*_xlfn.NORM.S.INV(RAND())</f>
        <v>0.35099243470676988</v>
      </c>
      <c r="AM897" s="23">
        <f ca="1">SQRT(Inputs!$B$38)*F897+SQRT(1-Inputs!$B$38)*_xlfn.NORM.S.INV(RAND())</f>
        <v>-0.78058202509222152</v>
      </c>
      <c r="AN897" s="23">
        <f ca="1">SQRT(Inputs!$B$38)*G897+SQRT(1-Inputs!$B$38)*_xlfn.NORM.S.INV(RAND())</f>
        <v>2.3897133842074614</v>
      </c>
      <c r="AO897" s="23">
        <f ca="1">SQRT(Inputs!$B$38)*H897+SQRT(1-Inputs!$B$38)*_xlfn.NORM.S.INV(RAND())</f>
        <v>0.98290118625208089</v>
      </c>
      <c r="AP897" s="23">
        <f ca="1">SQRT(Inputs!$B$38)*I897+SQRT(1-Inputs!$B$38)*_xlfn.NORM.S.INV(RAND())</f>
        <v>2.1917899625778836</v>
      </c>
      <c r="AQ897" s="23">
        <f ca="1">SQRT(Inputs!$B$38)*J897+SQRT(1-Inputs!$B$38)*_xlfn.NORM.S.INV(RAND())</f>
        <v>1.684204920656549</v>
      </c>
      <c r="AR897" s="23">
        <f ca="1">SQRT(Inputs!$B$38)*K897+SQRT(1-Inputs!$B$38)*_xlfn.NORM.S.INV(RAND())</f>
        <v>-1.1273439039957145E-2</v>
      </c>
      <c r="AS897" s="23">
        <f ca="1">SQRT(Inputs!$B$38)*L897+SQRT(1-Inputs!$B$38)*_xlfn.NORM.S.INV(RAND())</f>
        <v>0.27184993664588486</v>
      </c>
      <c r="AT897" s="23">
        <f ca="1">SQRT(Inputs!$B$38)*M897+SQRT(1-Inputs!$B$38)*_xlfn.NORM.S.INV(RAND())</f>
        <v>-0.326031552455677</v>
      </c>
      <c r="AU897" s="15">
        <f ca="1">Inputs!$B$6*EXP($B$8-0.5*C$5^2+C$5*N897)</f>
        <v>5734.7118475836814</v>
      </c>
      <c r="AV897" s="15">
        <f t="shared" ca="1" si="474"/>
        <v>5408.3608355317974</v>
      </c>
      <c r="AW897" s="15">
        <f t="shared" ca="1" si="475"/>
        <v>7041.6360933833766</v>
      </c>
      <c r="AX897" s="15">
        <f t="shared" ca="1" si="476"/>
        <v>7552.0917331717801</v>
      </c>
      <c r="AY897" s="15">
        <f t="shared" ca="1" si="477"/>
        <v>9944.790392459181</v>
      </c>
      <c r="AZ897" s="15">
        <f t="shared" ca="1" si="478"/>
        <v>11177.608347082243</v>
      </c>
      <c r="BA897" s="15">
        <f t="shared" ca="1" si="479"/>
        <v>15328.543832375606</v>
      </c>
      <c r="BB897" s="15">
        <f t="shared" ca="1" si="480"/>
        <v>20038.104239978165</v>
      </c>
      <c r="BC897" s="15">
        <f t="shared" ca="1" si="481"/>
        <v>23903.335694144134</v>
      </c>
      <c r="BD897" s="15">
        <f t="shared" ca="1" si="482"/>
        <v>27964.961805721348</v>
      </c>
      <c r="BE897" s="15">
        <f t="shared" ca="1" si="483"/>
        <v>34613.053337294979</v>
      </c>
      <c r="BF897" s="15">
        <f ca="1">Inputs!$B$13*EXP($B$9-0.5*C$6^2+C$6*Y897)</f>
        <v>17993.002727303021</v>
      </c>
      <c r="BG897" s="15">
        <f t="shared" ca="1" si="484"/>
        <v>16451.587063952265</v>
      </c>
      <c r="BH897" s="15">
        <f t="shared" ca="1" si="485"/>
        <v>21214.794807892871</v>
      </c>
      <c r="BI897" s="15">
        <f t="shared" ca="1" si="486"/>
        <v>24667.255733572445</v>
      </c>
      <c r="BJ897" s="15">
        <f t="shared" ca="1" si="487"/>
        <v>27374.102959228047</v>
      </c>
      <c r="BK897" s="15">
        <f t="shared" ca="1" si="488"/>
        <v>37711.86198317309</v>
      </c>
      <c r="BL897" s="15">
        <f t="shared" ca="1" si="489"/>
        <v>61924.766314299464</v>
      </c>
      <c r="BM897" s="15">
        <f t="shared" ca="1" si="490"/>
        <v>98883.155655089053</v>
      </c>
      <c r="BN897" s="15">
        <f t="shared" ca="1" si="491"/>
        <v>136225.25578319121</v>
      </c>
      <c r="BO897" s="15">
        <f t="shared" ca="1" si="492"/>
        <v>172581.04850981617</v>
      </c>
      <c r="BP897" s="15">
        <f t="shared" ca="1" si="493"/>
        <v>215416.16354181952</v>
      </c>
      <c r="BQ897" s="15">
        <f ca="1">Inputs!$B$20*EXP($B$10-0.5*C$7^2+C$7*AJ897)</f>
        <v>4458.5348900392646</v>
      </c>
      <c r="BR897" s="15">
        <f t="shared" ca="1" si="494"/>
        <v>4308.8625363333585</v>
      </c>
      <c r="BS897" s="15">
        <f t="shared" ca="1" si="495"/>
        <v>6526.3465504582418</v>
      </c>
      <c r="BT897" s="15">
        <f t="shared" ca="1" si="496"/>
        <v>7332.2059288671062</v>
      </c>
      <c r="BU897" s="15">
        <f t="shared" ca="1" si="497"/>
        <v>18116.99364750188</v>
      </c>
      <c r="BV897" s="15">
        <f t="shared" ca="1" si="498"/>
        <v>31454.02386321115</v>
      </c>
      <c r="BW897" s="15">
        <f t="shared" ca="1" si="499"/>
        <v>69799.716733347552</v>
      </c>
      <c r="BX897" s="15">
        <f t="shared" ca="1" si="500"/>
        <v>136836.19847915377</v>
      </c>
      <c r="BY897" s="15">
        <f t="shared" ca="1" si="501"/>
        <v>191317.65601905109</v>
      </c>
      <c r="BZ897" s="15">
        <f t="shared" ca="1" si="502"/>
        <v>282201.9623643154</v>
      </c>
      <c r="CA897" s="15">
        <f t="shared" ca="1" si="503"/>
        <v>374094.40822693252</v>
      </c>
      <c r="CB897" s="15">
        <f ca="1">(AU897*DCF!C$10-DCF!C$5*MAX(AU897*DCF!C$10,0)-MAX(AU897-Inputs!$B$6,0)/Inputs!$B$10)*DCF!C$6</f>
        <v>1037.5664374972901</v>
      </c>
      <c r="CC897" s="15">
        <f ca="1">(AV897*DCF!D$10-DCF!D$5*MAX(AV897*DCF!D$10,0)-MAX(AV897-AU897,0)/Inputs!$B$10)*DCF!D$6</f>
        <v>1318.2513132189322</v>
      </c>
      <c r="CD897" s="15">
        <f ca="1">(AW897*DCF!E$10-DCF!E$5*MAX(AW897*DCF!E$10,0)-MAX(AW897-AV897,0)/Inputs!$B$10)*DCF!E$6</f>
        <v>1257.9204558134932</v>
      </c>
      <c r="CE897" s="15">
        <f ca="1">(AX897*DCF!F$10-DCF!F$5*MAX(AX897*DCF!F$10,0)-MAX(AX897-AW897,0)/Inputs!$B$10)*DCF!F$6</f>
        <v>1542.3964267490574</v>
      </c>
      <c r="CF897" s="15">
        <f ca="1">(AY897*DCF!G$10-DCF!G$5*MAX(AY897*DCF!G$10,0)-MAX(AY897-AX897,0)/Inputs!$B$10)*DCF!G$6</f>
        <v>1589.1050742075715</v>
      </c>
      <c r="CG897" s="15">
        <f ca="1">(AZ897*DCF!H$10-DCF!H$5*MAX(AZ897*DCF!H$10,0)-MAX(AZ897-AY897,0)/Inputs!$B$10)*DCF!H$6</f>
        <v>1951.2317490550897</v>
      </c>
      <c r="CH897" s="15">
        <f ca="1">(BA897*DCF!I$10-DCF!I$5*MAX(BA897*DCF!I$10,0)-MAX(BA897-AZ897,0)/Inputs!$B$10)*DCF!I$6</f>
        <v>2119.0669159716062</v>
      </c>
      <c r="CI897" s="15">
        <f ca="1">(BB897*DCF!J$10-DCF!J$5*MAX(BB897*DCF!J$10,0)-MAX(BB897-BA897,0)/Inputs!$B$10)*DCF!J$6</f>
        <v>2724.9289100354276</v>
      </c>
      <c r="CJ897" s="15">
        <f ca="1">(BC897*DCF!K$10-DCF!K$5*MAX(BC897*DCF!K$10,0)-MAX(BC897-BB897,0)/Inputs!$B$10)*DCF!K$6</f>
        <v>3306.9795930283453</v>
      </c>
      <c r="CK897" s="15">
        <f ca="1">(BD897*DCF!L$10-DCF!L$5*MAX(BD897*DCF!L$10,0)-MAX(BD897-BC897,0)/Inputs!$B$10)*DCF!L$6</f>
        <v>3692.4140014163313</v>
      </c>
      <c r="CL897" s="15">
        <f ca="1">(BE897*DCF!M$10-DCF!M$5*MAX(BE897*DCF!M$10,0)-MAX(BE897-BD897,0)/Inputs!$B$10)*DCF!M$6</f>
        <v>4090.1639450479438</v>
      </c>
      <c r="CM897" s="15">
        <f ca="1">(BF897*DCF!C$28-DCF!C$5*MAX(BF897*DCF!C$28,0)-MAX(BF897-Inputs!$B$13,0)/Inputs!$B$17)*DCF!C$6</f>
        <v>3965.7106981697689</v>
      </c>
      <c r="CN897" s="15">
        <f ca="1">(BG897*DCF!D$28-DCF!D$5*MAX(BG897*DCF!D$28,0)-MAX(BG897-BF897,0)/Inputs!$B$17)*DCF!D$6</f>
        <v>4845.3718266183887</v>
      </c>
      <c r="CO897" s="15">
        <f ca="1">(BH897*DCF!E$28-DCF!E$5*MAX(BH897*DCF!E$28,0)-MAX(BH897-BG897,0)/Inputs!$B$17)*DCF!E$6</f>
        <v>5069.6449678260205</v>
      </c>
      <c r="CP897" s="15">
        <f ca="1">(BI897*DCF!F$28-DCF!F$5*MAX(BI897*DCF!F$28,0)-MAX(BI897-BH897,0)/Inputs!$B$17)*DCF!F$6</f>
        <v>6067.9350930462379</v>
      </c>
      <c r="CQ897" s="15">
        <f ca="1">(BJ897*DCF!G$28-DCF!G$5*MAX(BJ897*DCF!G$28,0)-MAX(BJ897-BI897,0)/Inputs!$B$17)*DCF!G$6</f>
        <v>6647.153736522645</v>
      </c>
      <c r="CR897" s="15">
        <f ca="1">(BK897*DCF!H$28-DCF!H$5*MAX(BK897*DCF!H$28,0)-MAX(BK897-BJ897,0)/Inputs!$B$17)*DCF!H$6</f>
        <v>7720.3618950661166</v>
      </c>
      <c r="CS897" s="15">
        <f ca="1">(BL897*DCF!I$28-DCF!I$5*MAX(BL897*DCF!I$28,0)-MAX(BL897-BK897,0)/Inputs!$B$17)*DCF!I$6</f>
        <v>11086.502798346943</v>
      </c>
      <c r="CT897" s="15">
        <f ca="1">(BM897*DCF!J$28-DCF!J$5*MAX(BM897*DCF!J$28,0)-MAX(BM897-BL897,0)/Inputs!$B$17)*DCF!J$6</f>
        <v>17158.772117506967</v>
      </c>
      <c r="CU897" s="15">
        <f ca="1">(BN897*DCF!K$28-DCF!K$5*MAX(BN897*DCF!K$28,0)-MAX(BN897-BM897,0)/Inputs!$B$17)*DCF!K$6</f>
        <v>24194.580061264849</v>
      </c>
      <c r="CV897" s="15">
        <f ca="1">(BO897*DCF!L$28-DCF!L$5*MAX(BO897*DCF!L$28,0)-MAX(BO897-BN897,0)/Inputs!$B$17)*DCF!L$6</f>
        <v>30319.823062318697</v>
      </c>
      <c r="CW897" s="15">
        <f ca="1">(BP897*DCF!M$28-DCF!M$5*MAX(BP897*DCF!M$28,0)-MAX(BP897-BO897,0)/Inputs!$B$17)*DCF!M$6</f>
        <v>36053.202680589326</v>
      </c>
      <c r="CX897" s="15">
        <f ca="1">(BQ897*DCF!C$46-DCF!C$5*MAX(BQ897*DCF!C$46,0)-MAX(BQ897-Inputs!$B$20,0)/Inputs!$B$24)*DCF!C$6</f>
        <v>-1610.5322563782433</v>
      </c>
      <c r="CY897" s="15">
        <f ca="1">(BR897*DCF!D$46-DCF!D$5*MAX(BR897*DCF!D$46,0)-MAX(BR897-BQ897,0)/Inputs!$B$24)*DCF!D$6</f>
        <v>-735.42235097881724</v>
      </c>
      <c r="CZ897" s="15">
        <f ca="1">(BS897*DCF!E$46-DCF!E$5*MAX(BS897*DCF!E$46,0)-MAX(BS897-BR897,0)/Inputs!$B$24)*DCF!E$6</f>
        <v>-1645.8229948122514</v>
      </c>
      <c r="DA897" s="15">
        <f ca="1">(BT897*DCF!F$46-DCF!F$5*MAX(BT897*DCF!F$46,0)-MAX(BT897-BS897,0)/Inputs!$B$24)*DCF!F$6</f>
        <v>-827.41646831922299</v>
      </c>
      <c r="DB897" s="15">
        <f ca="1">(BU897*DCF!G$46-DCF!G$5*MAX(BU897*DCF!G$46,0)-MAX(BU897-BT897,0)/Inputs!$B$24)*DCF!G$6</f>
        <v>-4237.2093786544219</v>
      </c>
      <c r="DC897" s="15">
        <f ca="1">(BV897*DCF!H$46-DCF!H$5*MAX(BV897*DCF!H$46,0)-MAX(BV897-BU897,0)/Inputs!$B$24)*DCF!H$6</f>
        <v>-4144.4004221917357</v>
      </c>
      <c r="DD897" s="15">
        <f ca="1">(BW897*DCF!I$46-DCF!I$5*MAX(BW897*DCF!I$46,0)-MAX(BW897-BV897,0)/Inputs!$B$24)*DCF!I$6</f>
        <v>-9395.5134886367032</v>
      </c>
      <c r="DE897" s="15">
        <f ca="1">(BX897*DCF!J$46-DCF!J$5*MAX(BX897*DCF!J$46,0)-MAX(BX897-BW897,0)/Inputs!$B$24)*DCF!J$6</f>
        <v>-12037.079720333757</v>
      </c>
      <c r="DF897" s="15">
        <f ca="1">(BY897*DCF!K$46-DCF!K$5*MAX(BY897*DCF!K$46,0)-MAX(BY897-BX897,0)/Inputs!$B$24)*DCF!K$6</f>
        <v>-2417.8034448171607</v>
      </c>
      <c r="DG897" s="15">
        <f ca="1">(BZ897*DCF!L$46-DCF!L$5*MAX(BZ897*DCF!L$46,0)-MAX(BZ897-BY897,0)/Inputs!$B$24)*DCF!L$6</f>
        <v>-1060.1030830188529</v>
      </c>
      <c r="DH897" s="15">
        <f ca="1">(CA897*DCF!M$46-DCF!M$5*MAX(CA897*DCF!M$46,0)-MAX(CA897-BZ897,0)/Inputs!$B$24)*DCF!M$6</f>
        <v>10116.847675337858</v>
      </c>
      <c r="DI897" s="15">
        <f ca="1">SUM(CB897:CL897)+BE897*DCF!M$10*(1+Inputs!$B$30)*(1-Inputs!$B$33)*(1-Inputs!$B$30/Inputs!$B$31)/(Inputs!$B$29-Inputs!$B$30)*DCF!M$6</f>
        <v>120958.60996997902</v>
      </c>
      <c r="DJ897" s="15">
        <f ca="1">SUM(CM897:CW897)+BP897*DCF!M$28*(1+Inputs!$B$30)*(1-Inputs!$B$33)*(1-Inputs!$B$30/Inputs!$B$31)/(Inputs!$B$29-Inputs!$B$30)*DCF!M$6</f>
        <v>952470.43456493877</v>
      </c>
      <c r="DK897" s="15">
        <f ca="1">SUM(CX897:DH897)+CA897*DCF!M$46*(1+Inputs!$B$30)*(1-Inputs!$B$33)*(1-Inputs!$B$30/Inputs!$B$31)/(Inputs!$B$29-Inputs!$B$30)*DCF!M$6</f>
        <v>550399.813501628</v>
      </c>
      <c r="DM897" s="15">
        <f ca="1">DI897+DJ897+DK897+Inputs!$B$34+Inputs!$B$36-Inputs!$B$35</f>
        <v>1700679.8580365456</v>
      </c>
    </row>
    <row r="898" spans="1:117" x14ac:dyDescent="0.75">
      <c r="A898" s="11">
        <v>885</v>
      </c>
      <c r="C898" s="23">
        <f t="shared" ca="1" si="508"/>
        <v>0.71539498127859491</v>
      </c>
      <c r="D898" s="23">
        <f t="shared" ca="1" si="508"/>
        <v>-0.26303597948623841</v>
      </c>
      <c r="E898" s="23">
        <f t="shared" ca="1" si="508"/>
        <v>-0.78707005811835251</v>
      </c>
      <c r="F898" s="23">
        <f t="shared" ca="1" si="508"/>
        <v>-0.76261384222094464</v>
      </c>
      <c r="G898" s="23">
        <f t="shared" ca="1" si="508"/>
        <v>6.7456722207427189E-4</v>
      </c>
      <c r="H898" s="23">
        <f t="shared" ca="1" si="508"/>
        <v>0.19810040768442067</v>
      </c>
      <c r="I898" s="23">
        <f t="shared" ca="1" si="508"/>
        <v>-0.36149608206754258</v>
      </c>
      <c r="J898" s="23">
        <f t="shared" ca="1" si="508"/>
        <v>1.7802481019288199</v>
      </c>
      <c r="K898" s="23">
        <f t="shared" ca="1" si="508"/>
        <v>0.39475886286992851</v>
      </c>
      <c r="L898" s="23">
        <f t="shared" ca="1" si="508"/>
        <v>-2.5083830169861545</v>
      </c>
      <c r="M898" s="23">
        <f t="shared" ca="1" si="508"/>
        <v>1.6016879018593813</v>
      </c>
      <c r="N898" s="23">
        <f ca="1">SQRT(Inputs!$B$38)*C898+SQRT(1-Inputs!$B$38)*_xlfn.NORM.S.INV(RAND())</f>
        <v>-0.41153680666461556</v>
      </c>
      <c r="O898" s="23">
        <f ca="1">SQRT(Inputs!$B$38)*D898+SQRT(1-Inputs!$B$38)*_xlfn.NORM.S.INV(RAND())</f>
        <v>1.117518267298006</v>
      </c>
      <c r="P898" s="23">
        <f ca="1">SQRT(Inputs!$B$38)*E898+SQRT(1-Inputs!$B$38)*_xlfn.NORM.S.INV(RAND())</f>
        <v>-0.57311415149085365</v>
      </c>
      <c r="Q898" s="23">
        <f ca="1">SQRT(Inputs!$B$38)*F898+SQRT(1-Inputs!$B$38)*_xlfn.NORM.S.INV(RAND())</f>
        <v>-1.8813023073201962</v>
      </c>
      <c r="R898" s="23">
        <f ca="1">SQRT(Inputs!$B$38)*G898+SQRT(1-Inputs!$B$38)*_xlfn.NORM.S.INV(RAND())</f>
        <v>-0.26001073473374298</v>
      </c>
      <c r="S898" s="23">
        <f ca="1">SQRT(Inputs!$B$38)*H898+SQRT(1-Inputs!$B$38)*_xlfn.NORM.S.INV(RAND())</f>
        <v>-1.2304007507883381</v>
      </c>
      <c r="T898" s="23">
        <f ca="1">SQRT(Inputs!$B$38)*I898+SQRT(1-Inputs!$B$38)*_xlfn.NORM.S.INV(RAND())</f>
        <v>-1.062934020953437</v>
      </c>
      <c r="U898" s="23">
        <f ca="1">SQRT(Inputs!$B$38)*J898+SQRT(1-Inputs!$B$38)*_xlfn.NORM.S.INV(RAND())</f>
        <v>0.67519762236277892</v>
      </c>
      <c r="V898" s="23">
        <f ca="1">SQRT(Inputs!$B$38)*K898+SQRT(1-Inputs!$B$38)*_xlfn.NORM.S.INV(RAND())</f>
        <v>-0.94257420490268895</v>
      </c>
      <c r="W898" s="23">
        <f ca="1">SQRT(Inputs!$B$38)*L898+SQRT(1-Inputs!$B$38)*_xlfn.NORM.S.INV(RAND())</f>
        <v>-2.0753627322577284</v>
      </c>
      <c r="X898" s="23">
        <f ca="1">SQRT(Inputs!$B$38)*M898+SQRT(1-Inputs!$B$38)*_xlfn.NORM.S.INV(RAND())</f>
        <v>-0.15655406219497736</v>
      </c>
      <c r="Y898" s="23">
        <f ca="1">SQRT(Inputs!$B$38)*C898+SQRT(1-Inputs!$B$38)*_xlfn.NORM.S.INV(RAND())</f>
        <v>0.38015621665867083</v>
      </c>
      <c r="Z898" s="23">
        <f ca="1">SQRT(Inputs!$B$38)*D898+SQRT(1-Inputs!$B$38)*_xlfn.NORM.S.INV(RAND())</f>
        <v>-8.7361364419832527E-2</v>
      </c>
      <c r="AA898" s="23">
        <f ca="1">SQRT(Inputs!$B$38)*E898+SQRT(1-Inputs!$B$38)*_xlfn.NORM.S.INV(RAND())</f>
        <v>1.4658132531114374</v>
      </c>
      <c r="AB898" s="23">
        <f ca="1">SQRT(Inputs!$B$38)*F898+SQRT(1-Inputs!$B$38)*_xlfn.NORM.S.INV(RAND())</f>
        <v>-1.3998358562186923</v>
      </c>
      <c r="AC898" s="23">
        <f ca="1">SQRT(Inputs!$B$38)*G898+SQRT(1-Inputs!$B$38)*_xlfn.NORM.S.INV(RAND())</f>
        <v>-0.93986127868779734</v>
      </c>
      <c r="AD898" s="23">
        <f ca="1">SQRT(Inputs!$B$38)*H898+SQRT(1-Inputs!$B$38)*_xlfn.NORM.S.INV(RAND())</f>
        <v>0.8586677924994599</v>
      </c>
      <c r="AE898" s="23">
        <f ca="1">SQRT(Inputs!$B$38)*I898+SQRT(1-Inputs!$B$38)*_xlfn.NORM.S.INV(RAND())</f>
        <v>1.3738714557542764</v>
      </c>
      <c r="AF898" s="23">
        <f ca="1">SQRT(Inputs!$B$38)*J898+SQRT(1-Inputs!$B$38)*_xlfn.NORM.S.INV(RAND())</f>
        <v>-9.0969970002961587E-2</v>
      </c>
      <c r="AG898" s="23">
        <f ca="1">SQRT(Inputs!$B$38)*K898+SQRT(1-Inputs!$B$38)*_xlfn.NORM.S.INV(RAND())</f>
        <v>-0.60436739657720573</v>
      </c>
      <c r="AH898" s="23">
        <f ca="1">SQRT(Inputs!$B$38)*L898+SQRT(1-Inputs!$B$38)*_xlfn.NORM.S.INV(RAND())</f>
        <v>-1.6834360452271351</v>
      </c>
      <c r="AI898" s="23">
        <f ca="1">SQRT(Inputs!$B$38)*M898+SQRT(1-Inputs!$B$38)*_xlfn.NORM.S.INV(RAND())</f>
        <v>1.0723631589510072</v>
      </c>
      <c r="AJ898" s="23">
        <f ca="1">SQRT(Inputs!$B$38)*C898+SQRT(1-Inputs!$B$38)*_xlfn.NORM.S.INV(RAND())</f>
        <v>-0.13455060256047957</v>
      </c>
      <c r="AK898" s="23">
        <f ca="1">SQRT(Inputs!$B$38)*D898+SQRT(1-Inputs!$B$38)*_xlfn.NORM.S.INV(RAND())</f>
        <v>6.8737544280866453E-2</v>
      </c>
      <c r="AL898" s="23">
        <f ca="1">SQRT(Inputs!$B$38)*E898+SQRT(1-Inputs!$B$38)*_xlfn.NORM.S.INV(RAND())</f>
        <v>-1.9059721688841336</v>
      </c>
      <c r="AM898" s="23">
        <f ca="1">SQRT(Inputs!$B$38)*F898+SQRT(1-Inputs!$B$38)*_xlfn.NORM.S.INV(RAND())</f>
        <v>-0.21140256881364838</v>
      </c>
      <c r="AN898" s="23">
        <f ca="1">SQRT(Inputs!$B$38)*G898+SQRT(1-Inputs!$B$38)*_xlfn.NORM.S.INV(RAND())</f>
        <v>0.64598240667666906</v>
      </c>
      <c r="AO898" s="23">
        <f ca="1">SQRT(Inputs!$B$38)*H898+SQRT(1-Inputs!$B$38)*_xlfn.NORM.S.INV(RAND())</f>
        <v>0.76510305661222666</v>
      </c>
      <c r="AP898" s="23">
        <f ca="1">SQRT(Inputs!$B$38)*I898+SQRT(1-Inputs!$B$38)*_xlfn.NORM.S.INV(RAND())</f>
        <v>9.9726150308155431E-2</v>
      </c>
      <c r="AQ898" s="23">
        <f ca="1">SQRT(Inputs!$B$38)*J898+SQRT(1-Inputs!$B$38)*_xlfn.NORM.S.INV(RAND())</f>
        <v>-0.11904115266435999</v>
      </c>
      <c r="AR898" s="23">
        <f ca="1">SQRT(Inputs!$B$38)*K898+SQRT(1-Inputs!$B$38)*_xlfn.NORM.S.INV(RAND())</f>
        <v>1.0870105129646765</v>
      </c>
      <c r="AS898" s="23">
        <f ca="1">SQRT(Inputs!$B$38)*L898+SQRT(1-Inputs!$B$38)*_xlfn.NORM.S.INV(RAND())</f>
        <v>-5.1960453455871525E-2</v>
      </c>
      <c r="AT898" s="23">
        <f ca="1">SQRT(Inputs!$B$38)*M898+SQRT(1-Inputs!$B$38)*_xlfn.NORM.S.INV(RAND())</f>
        <v>-0.12345267375440006</v>
      </c>
      <c r="AU898" s="15">
        <f ca="1">Inputs!$B$6*EXP($B$8-0.5*C$5^2+C$5*N898)</f>
        <v>4642.4414791682939</v>
      </c>
      <c r="AV898" s="15">
        <f t="shared" ca="1" si="474"/>
        <v>6660.0982827106254</v>
      </c>
      <c r="AW898" s="15">
        <f t="shared" ca="1" si="475"/>
        <v>7516.7026235507092</v>
      </c>
      <c r="AX898" s="15">
        <f t="shared" ca="1" si="476"/>
        <v>7254.913673535304</v>
      </c>
      <c r="AY898" s="15">
        <f t="shared" ca="1" si="477"/>
        <v>8601.0582097471142</v>
      </c>
      <c r="AZ898" s="15">
        <f t="shared" ca="1" si="478"/>
        <v>9186.3911713999314</v>
      </c>
      <c r="BA898" s="15">
        <f t="shared" ca="1" si="479"/>
        <v>10058.238777733904</v>
      </c>
      <c r="BB898" s="15">
        <f t="shared" ca="1" si="480"/>
        <v>13176.210860580204</v>
      </c>
      <c r="BC898" s="15">
        <f t="shared" ca="1" si="481"/>
        <v>14734.025666820133</v>
      </c>
      <c r="BD898" s="15">
        <f t="shared" ca="1" si="482"/>
        <v>14865.770941598206</v>
      </c>
      <c r="BE898" s="15">
        <f t="shared" ca="1" si="483"/>
        <v>17958.195771061623</v>
      </c>
      <c r="BF898" s="15">
        <f ca="1">Inputs!$B$13*EXP($B$9-0.5*C$6^2+C$6*Y898)</f>
        <v>14913.681962246532</v>
      </c>
      <c r="BG898" s="15">
        <f t="shared" ca="1" si="484"/>
        <v>17891.564798018098</v>
      </c>
      <c r="BH898" s="15">
        <f t="shared" ca="1" si="485"/>
        <v>27876.489543117896</v>
      </c>
      <c r="BI898" s="15">
        <f t="shared" ca="1" si="486"/>
        <v>27510.527044865867</v>
      </c>
      <c r="BJ898" s="15">
        <f t="shared" ca="1" si="487"/>
        <v>29452.995878217509</v>
      </c>
      <c r="BK898" s="15">
        <f t="shared" ca="1" si="488"/>
        <v>40630.648703379724</v>
      </c>
      <c r="BL898" s="15">
        <f t="shared" ca="1" si="489"/>
        <v>59636.070506768607</v>
      </c>
      <c r="BM898" s="15">
        <f t="shared" ca="1" si="490"/>
        <v>72481.839952214708</v>
      </c>
      <c r="BN898" s="15">
        <f t="shared" ca="1" si="491"/>
        <v>82915.623851315366</v>
      </c>
      <c r="BO898" s="15">
        <f t="shared" ca="1" si="492"/>
        <v>83887.556293741713</v>
      </c>
      <c r="BP898" s="15">
        <f t="shared" ca="1" si="493"/>
        <v>116588.05056883693</v>
      </c>
      <c r="BQ898" s="15">
        <f ca="1">Inputs!$B$20*EXP($B$10-0.5*C$7^2+C$7*AJ898)</f>
        <v>4089.6141971088382</v>
      </c>
      <c r="BR898" s="15">
        <f t="shared" ca="1" si="494"/>
        <v>5671.5464661553569</v>
      </c>
      <c r="BS898" s="15">
        <f t="shared" ca="1" si="495"/>
        <v>4492.5854918232235</v>
      </c>
      <c r="BT898" s="15">
        <f t="shared" ca="1" si="496"/>
        <v>5860.1289461072711</v>
      </c>
      <c r="BU898" s="15">
        <f t="shared" ca="1" si="497"/>
        <v>9495.4736221640105</v>
      </c>
      <c r="BV898" s="15">
        <f t="shared" ca="1" si="498"/>
        <v>15696.255287281399</v>
      </c>
      <c r="BW898" s="15">
        <f t="shared" ca="1" si="499"/>
        <v>22370.463186141078</v>
      </c>
      <c r="BX898" s="15">
        <f t="shared" ca="1" si="500"/>
        <v>30550.832070691395</v>
      </c>
      <c r="BY898" s="15">
        <f t="shared" ca="1" si="501"/>
        <v>52702.947386378721</v>
      </c>
      <c r="BZ898" s="15">
        <f t="shared" ca="1" si="502"/>
        <v>73246.605569718435</v>
      </c>
      <c r="CA898" s="15">
        <f t="shared" ca="1" si="503"/>
        <v>100656.68155644805</v>
      </c>
      <c r="CB898" s="15">
        <f ca="1">(AU898*DCF!C$10-DCF!C$5*MAX(AU898*DCF!C$10,0)-MAX(AU898-Inputs!$B$6,0)/Inputs!$B$10)*DCF!C$6</f>
        <v>1045.3545199112609</v>
      </c>
      <c r="CC898" s="15">
        <f ca="1">(AV898*DCF!D$10-DCF!D$5*MAX(AV898*DCF!D$10,0)-MAX(AV898-AU898,0)/Inputs!$B$10)*DCF!D$6</f>
        <v>1131.4010300119592</v>
      </c>
      <c r="CD898" s="15">
        <f ca="1">(AW898*DCF!E$10-DCF!E$5*MAX(AW898*DCF!E$10,0)-MAX(AW898-AV898,0)/Inputs!$B$10)*DCF!E$6</f>
        <v>1542.5442089628884</v>
      </c>
      <c r="CE898" s="15">
        <f ca="1">(AX898*DCF!F$10-DCF!F$5*MAX(AX898*DCF!F$10,0)-MAX(AX898-AW898,0)/Inputs!$B$10)*DCF!F$6</f>
        <v>1583.7360928984981</v>
      </c>
      <c r="CF898" s="15">
        <f ca="1">(AY898*DCF!G$10-DCF!G$5*MAX(AY898*DCF!G$10,0)-MAX(AY898-AX898,0)/Inputs!$B$10)*DCF!G$6</f>
        <v>1513.4084872334317</v>
      </c>
      <c r="CG898" s="15">
        <f ca="1">(AZ898*DCF!H$10-DCF!H$5*MAX(AZ898*DCF!H$10,0)-MAX(AZ898-AY898,0)/Inputs!$B$10)*DCF!H$6</f>
        <v>1679.6080743374664</v>
      </c>
      <c r="CH898" s="15">
        <f ca="1">(BA898*DCF!I$10-DCF!I$5*MAX(BA898*DCF!I$10,0)-MAX(BA898-AZ898,0)/Inputs!$B$10)*DCF!I$6</f>
        <v>1694.2597448040851</v>
      </c>
      <c r="CI898" s="15">
        <f ca="1">(BB898*DCF!J$10-DCF!J$5*MAX(BB898*DCF!J$10,0)-MAX(BB898-BA898,0)/Inputs!$B$10)*DCF!J$6</f>
        <v>1788.5910676588667</v>
      </c>
      <c r="CJ898" s="15">
        <f ca="1">(BC898*DCF!K$10-DCF!K$5*MAX(BC898*DCF!K$10,0)-MAX(BC898-BB898,0)/Inputs!$B$10)*DCF!K$6</f>
        <v>2153.8711439700564</v>
      </c>
      <c r="CK898" s="15">
        <f ca="1">(BD898*DCF!L$10-DCF!L$5*MAX(BD898*DCF!L$10,0)-MAX(BD898-BC898,0)/Inputs!$B$10)*DCF!L$6</f>
        <v>2225.0041478378093</v>
      </c>
      <c r="CL898" s="15">
        <f ca="1">(BE898*DCF!M$10-DCF!M$5*MAX(BE898*DCF!M$10,0)-MAX(BE898-BD898,0)/Inputs!$B$10)*DCF!M$6</f>
        <v>2164.710507285125</v>
      </c>
      <c r="CM898" s="15">
        <f ca="1">(BF898*DCF!C$28-DCF!C$5*MAX(BF898*DCF!C$28,0)-MAX(BF898-Inputs!$B$13,0)/Inputs!$B$17)*DCF!C$6</f>
        <v>3737.0817252903817</v>
      </c>
      <c r="CN898" s="15">
        <f ca="1">(BG898*DCF!D$28-DCF!D$5*MAX(BG898*DCF!D$28,0)-MAX(BG898-BF898,0)/Inputs!$B$17)*DCF!D$6</f>
        <v>4634.1595369982188</v>
      </c>
      <c r="CO898" s="15">
        <f ca="1">(BH898*DCF!E$28-DCF!E$5*MAX(BH898*DCF!E$28,0)-MAX(BH898-BG898,0)/Inputs!$B$17)*DCF!E$6</f>
        <v>5927.2269928014703</v>
      </c>
      <c r="CP898" s="15">
        <f ca="1">(BI898*DCF!F$28-DCF!F$5*MAX(BI898*DCF!F$28,0)-MAX(BI898-BH898,0)/Inputs!$B$17)*DCF!F$6</f>
        <v>7468.3834416714772</v>
      </c>
      <c r="CQ898" s="15">
        <f ca="1">(BJ898*DCF!G$28-DCF!G$5*MAX(BJ898*DCF!G$28,0)-MAX(BJ898-BI898,0)/Inputs!$B$17)*DCF!G$6</f>
        <v>7315.099171318614</v>
      </c>
      <c r="CR898" s="15">
        <f ca="1">(BK898*DCF!H$28-DCF!H$5*MAX(BK898*DCF!H$28,0)-MAX(BK898-BJ898,0)/Inputs!$B$17)*DCF!H$6</f>
        <v>8311.7141268469677</v>
      </c>
      <c r="CS898" s="15">
        <f ca="1">(BL898*DCF!I$28-DCF!I$5*MAX(BL898*DCF!I$28,0)-MAX(BL898-BK898,0)/Inputs!$B$17)*DCF!I$6</f>
        <v>11295.742417921516</v>
      </c>
      <c r="CT898" s="15">
        <f ca="1">(BM898*DCF!J$28-DCF!J$5*MAX(BM898*DCF!J$28,0)-MAX(BM898-BL898,0)/Inputs!$B$17)*DCF!J$6</f>
        <v>14466.223398934837</v>
      </c>
      <c r="CU898" s="15">
        <f ca="1">(BN898*DCF!K$28-DCF!K$5*MAX(BN898*DCF!K$28,0)-MAX(BN898-BM898,0)/Inputs!$B$17)*DCF!K$6</f>
        <v>16232.389960708169</v>
      </c>
      <c r="CV898" s="15">
        <f ca="1">(BO898*DCF!L$28-DCF!L$5*MAX(BO898*DCF!L$28,0)-MAX(BO898-BN898,0)/Inputs!$B$17)*DCF!L$6</f>
        <v>16627.352493256021</v>
      </c>
      <c r="CW898" s="15">
        <f ca="1">(BP898*DCF!M$28-DCF!M$5*MAX(BP898*DCF!M$28,0)-MAX(BP898-BO898,0)/Inputs!$B$17)*DCF!M$6</f>
        <v>18517.98867483818</v>
      </c>
      <c r="CX898" s="15">
        <f ca="1">(BQ898*DCF!C$46-DCF!C$5*MAX(BQ898*DCF!C$46,0)-MAX(BQ898-Inputs!$B$20,0)/Inputs!$B$24)*DCF!C$6</f>
        <v>-1354.929004925292</v>
      </c>
      <c r="CY898" s="15">
        <f ca="1">(BR898*DCF!D$46-DCF!D$5*MAX(BR898*DCF!D$46,0)-MAX(BR898-BQ898,0)/Inputs!$B$24)*DCF!D$6</f>
        <v>-1642.9980875714998</v>
      </c>
      <c r="CZ898" s="15">
        <f ca="1">(BS898*DCF!E$46-DCF!E$5*MAX(BS898*DCF!E$46,0)-MAX(BS898-BR898,0)/Inputs!$B$24)*DCF!E$6</f>
        <v>-531.25605658630275</v>
      </c>
      <c r="DA898" s="15">
        <f ca="1">(BT898*DCF!F$46-DCF!F$5*MAX(BT898*DCF!F$46,0)-MAX(BT898-BS898,0)/Inputs!$B$24)*DCF!F$6</f>
        <v>-924.7374434682738</v>
      </c>
      <c r="DB898" s="15">
        <f ca="1">(BU898*DCF!G$46-DCF!G$5*MAX(BU898*DCF!G$46,0)-MAX(BU898-BT898,0)/Inputs!$B$24)*DCF!G$6</f>
        <v>-1542.2670952692649</v>
      </c>
      <c r="DC898" s="15">
        <f ca="1">(BV898*DCF!H$46-DCF!H$5*MAX(BV898*DCF!H$46,0)-MAX(BV898-BU898,0)/Inputs!$B$24)*DCF!H$6</f>
        <v>-1926.85490961562</v>
      </c>
      <c r="DD898" s="15">
        <f ca="1">(BW898*DCF!I$46-DCF!I$5*MAX(BW898*DCF!I$46,0)-MAX(BW898-BV898,0)/Inputs!$B$24)*DCF!I$6</f>
        <v>-1399.2523749457755</v>
      </c>
      <c r="DE898" s="15">
        <f ca="1">(BX898*DCF!J$46-DCF!J$5*MAX(BX898*DCF!J$46,0)-MAX(BX898-BW898,0)/Inputs!$B$24)*DCF!J$6</f>
        <v>-887.77728249369181</v>
      </c>
      <c r="DF898" s="15">
        <f ca="1">(BY898*DCF!K$46-DCF!K$5*MAX(BY898*DCF!K$46,0)-MAX(BY898-BX898,0)/Inputs!$B$24)*DCF!K$6</f>
        <v>-2416.1100815311715</v>
      </c>
      <c r="DG898" s="15">
        <f ca="1">(BZ898*DCF!L$46-DCF!L$5*MAX(BZ898*DCF!L$46,0)-MAX(BZ898-BY898,0)/Inputs!$B$24)*DCF!L$6</f>
        <v>414.1012541387131</v>
      </c>
      <c r="DH898" s="15">
        <f ca="1">(CA898*DCF!M$46-DCF!M$5*MAX(CA898*DCF!M$46,0)-MAX(CA898-BZ898,0)/Inputs!$B$24)*DCF!M$6</f>
        <v>2160.8424144532255</v>
      </c>
      <c r="DI898" s="15">
        <f ca="1">SUM(CB898:CL898)+BE898*DCF!M$10*(1+Inputs!$B$30)*(1-Inputs!$B$33)*(1-Inputs!$B$30/Inputs!$B$31)/(Inputs!$B$29-Inputs!$B$30)*DCF!M$6</f>
        <v>68500.385328330696</v>
      </c>
      <c r="DJ898" s="15">
        <f ca="1">SUM(CM898:CW898)+BP898*DCF!M$28*(1+Inputs!$B$30)*(1-Inputs!$B$33)*(1-Inputs!$B$30/Inputs!$B$31)/(Inputs!$B$29-Inputs!$B$30)*DCF!M$6</f>
        <v>547154.81054116692</v>
      </c>
      <c r="DK898" s="15">
        <f ca="1">SUM(CX898:DH898)+CA898*DCF!M$46*(1+Inputs!$B$30)*(1-Inputs!$B$33)*(1-Inputs!$B$30/Inputs!$B$31)/(Inputs!$B$29-Inputs!$B$30)*DCF!M$6</f>
        <v>145575.91456463624</v>
      </c>
      <c r="DM898" s="15">
        <f ca="1">DI898+DJ898+DK898+Inputs!$B$34+Inputs!$B$36-Inputs!$B$35</f>
        <v>838082.11043413379</v>
      </c>
    </row>
    <row r="899" spans="1:117" x14ac:dyDescent="0.75">
      <c r="A899" s="11">
        <v>886</v>
      </c>
      <c r="C899" s="23">
        <f t="shared" ca="1" si="508"/>
        <v>-1.4853296339702133</v>
      </c>
      <c r="D899" s="23">
        <f t="shared" ca="1" si="508"/>
        <v>2.5384518241725309</v>
      </c>
      <c r="E899" s="23">
        <f t="shared" ca="1" si="508"/>
        <v>-1.2650524417891256</v>
      </c>
      <c r="F899" s="23">
        <f t="shared" ca="1" si="508"/>
        <v>-0.62269615173353865</v>
      </c>
      <c r="G899" s="23">
        <f t="shared" ca="1" si="508"/>
        <v>4.4509958010118854E-3</v>
      </c>
      <c r="H899" s="23">
        <f t="shared" ca="1" si="508"/>
        <v>1.3506800653111863</v>
      </c>
      <c r="I899" s="23">
        <f t="shared" ca="1" si="508"/>
        <v>-2.0120888222437667</v>
      </c>
      <c r="J899" s="23">
        <f t="shared" ca="1" si="508"/>
        <v>1.216939633344625</v>
      </c>
      <c r="K899" s="23">
        <f t="shared" ca="1" si="508"/>
        <v>0.13429371381711641</v>
      </c>
      <c r="L899" s="23">
        <f t="shared" ca="1" si="508"/>
        <v>-0.11918677977165967</v>
      </c>
      <c r="M899" s="23">
        <f t="shared" ca="1" si="508"/>
        <v>-1.0259249811833984</v>
      </c>
      <c r="N899" s="23">
        <f ca="1">SQRT(Inputs!$B$38)*C899+SQRT(1-Inputs!$B$38)*_xlfn.NORM.S.INV(RAND())</f>
        <v>-0.84204191538445061</v>
      </c>
      <c r="O899" s="23">
        <f ca="1">SQRT(Inputs!$B$38)*D899+SQRT(1-Inputs!$B$38)*_xlfn.NORM.S.INV(RAND())</f>
        <v>2.2072756823729573</v>
      </c>
      <c r="P899" s="23">
        <f ca="1">SQRT(Inputs!$B$38)*E899+SQRT(1-Inputs!$B$38)*_xlfn.NORM.S.INV(RAND())</f>
        <v>-6.2353734159284468E-2</v>
      </c>
      <c r="Q899" s="23">
        <f ca="1">SQRT(Inputs!$B$38)*F899+SQRT(1-Inputs!$B$38)*_xlfn.NORM.S.INV(RAND())</f>
        <v>0.35432659413625905</v>
      </c>
      <c r="R899" s="23">
        <f ca="1">SQRT(Inputs!$B$38)*G899+SQRT(1-Inputs!$B$38)*_xlfn.NORM.S.INV(RAND())</f>
        <v>0.42263692463063768</v>
      </c>
      <c r="S899" s="23">
        <f ca="1">SQRT(Inputs!$B$38)*H899+SQRT(1-Inputs!$B$38)*_xlfn.NORM.S.INV(RAND())</f>
        <v>1.5003709031696284</v>
      </c>
      <c r="T899" s="23">
        <f ca="1">SQRT(Inputs!$B$38)*I899+SQRT(1-Inputs!$B$38)*_xlfn.NORM.S.INV(RAND())</f>
        <v>-2.7170771812822618</v>
      </c>
      <c r="U899" s="23">
        <f ca="1">SQRT(Inputs!$B$38)*J899+SQRT(1-Inputs!$B$38)*_xlfn.NORM.S.INV(RAND())</f>
        <v>0.75491829963375723</v>
      </c>
      <c r="V899" s="23">
        <f ca="1">SQRT(Inputs!$B$38)*K899+SQRT(1-Inputs!$B$38)*_xlfn.NORM.S.INV(RAND())</f>
        <v>0.36523164452110318</v>
      </c>
      <c r="W899" s="23">
        <f ca="1">SQRT(Inputs!$B$38)*L899+SQRT(1-Inputs!$B$38)*_xlfn.NORM.S.INV(RAND())</f>
        <v>-0.7757532497391183</v>
      </c>
      <c r="X899" s="23">
        <f ca="1">SQRT(Inputs!$B$38)*M899+SQRT(1-Inputs!$B$38)*_xlfn.NORM.S.INV(RAND())</f>
        <v>0.40036748739723571</v>
      </c>
      <c r="Y899" s="23">
        <f ca="1">SQRT(Inputs!$B$38)*C899+SQRT(1-Inputs!$B$38)*_xlfn.NORM.S.INV(RAND())</f>
        <v>-1.2297119123129017</v>
      </c>
      <c r="Z899" s="23">
        <f ca="1">SQRT(Inputs!$B$38)*D899+SQRT(1-Inputs!$B$38)*_xlfn.NORM.S.INV(RAND())</f>
        <v>2.1064799025731369</v>
      </c>
      <c r="AA899" s="23">
        <f ca="1">SQRT(Inputs!$B$38)*E899+SQRT(1-Inputs!$B$38)*_xlfn.NORM.S.INV(RAND())</f>
        <v>0.54148186922497554</v>
      </c>
      <c r="AB899" s="23">
        <f ca="1">SQRT(Inputs!$B$38)*F899+SQRT(1-Inputs!$B$38)*_xlfn.NORM.S.INV(RAND())</f>
        <v>-0.58026194167922274</v>
      </c>
      <c r="AC899" s="23">
        <f ca="1">SQRT(Inputs!$B$38)*G899+SQRT(1-Inputs!$B$38)*_xlfn.NORM.S.INV(RAND())</f>
        <v>0.34479849313213423</v>
      </c>
      <c r="AD899" s="23">
        <f ca="1">SQRT(Inputs!$B$38)*H899+SQRT(1-Inputs!$B$38)*_xlfn.NORM.S.INV(RAND())</f>
        <v>0.73692574203723527</v>
      </c>
      <c r="AE899" s="23">
        <f ca="1">SQRT(Inputs!$B$38)*I899+SQRT(1-Inputs!$B$38)*_xlfn.NORM.S.INV(RAND())</f>
        <v>-0.92953095383594986</v>
      </c>
      <c r="AF899" s="23">
        <f ca="1">SQRT(Inputs!$B$38)*J899+SQRT(1-Inputs!$B$38)*_xlfn.NORM.S.INV(RAND())</f>
        <v>0.22572070796873012</v>
      </c>
      <c r="AG899" s="23">
        <f ca="1">SQRT(Inputs!$B$38)*K899+SQRT(1-Inputs!$B$38)*_xlfn.NORM.S.INV(RAND())</f>
        <v>-0.62952323698449886</v>
      </c>
      <c r="AH899" s="23">
        <f ca="1">SQRT(Inputs!$B$38)*L899+SQRT(1-Inputs!$B$38)*_xlfn.NORM.S.INV(RAND())</f>
        <v>-1.1289924308122838</v>
      </c>
      <c r="AI899" s="23">
        <f ca="1">SQRT(Inputs!$B$38)*M899+SQRT(1-Inputs!$B$38)*_xlfn.NORM.S.INV(RAND())</f>
        <v>-0.70764521155049576</v>
      </c>
      <c r="AJ899" s="23">
        <f ca="1">SQRT(Inputs!$B$38)*C899+SQRT(1-Inputs!$B$38)*_xlfn.NORM.S.INV(RAND())</f>
        <v>0.62870199517865777</v>
      </c>
      <c r="AK899" s="23">
        <f ca="1">SQRT(Inputs!$B$38)*D899+SQRT(1-Inputs!$B$38)*_xlfn.NORM.S.INV(RAND())</f>
        <v>1.2428606575433487</v>
      </c>
      <c r="AL899" s="23">
        <f ca="1">SQRT(Inputs!$B$38)*E899+SQRT(1-Inputs!$B$38)*_xlfn.NORM.S.INV(RAND())</f>
        <v>1.1252163495651812</v>
      </c>
      <c r="AM899" s="23">
        <f ca="1">SQRT(Inputs!$B$38)*F899+SQRT(1-Inputs!$B$38)*_xlfn.NORM.S.INV(RAND())</f>
        <v>-0.13352765500384731</v>
      </c>
      <c r="AN899" s="23">
        <f ca="1">SQRT(Inputs!$B$38)*G899+SQRT(1-Inputs!$B$38)*_xlfn.NORM.S.INV(RAND())</f>
        <v>-0.24668959645739558</v>
      </c>
      <c r="AO899" s="23">
        <f ca="1">SQRT(Inputs!$B$38)*H899+SQRT(1-Inputs!$B$38)*_xlfn.NORM.S.INV(RAND())</f>
        <v>1.859861571912774</v>
      </c>
      <c r="AP899" s="23">
        <f ca="1">SQRT(Inputs!$B$38)*I899+SQRT(1-Inputs!$B$38)*_xlfn.NORM.S.INV(RAND())</f>
        <v>-1.2077758348145691</v>
      </c>
      <c r="AQ899" s="23">
        <f ca="1">SQRT(Inputs!$B$38)*J899+SQRT(1-Inputs!$B$38)*_xlfn.NORM.S.INV(RAND())</f>
        <v>1.5665536224266785</v>
      </c>
      <c r="AR899" s="23">
        <f ca="1">SQRT(Inputs!$B$38)*K899+SQRT(1-Inputs!$B$38)*_xlfn.NORM.S.INV(RAND())</f>
        <v>-1.0529184863276839</v>
      </c>
      <c r="AS899" s="23">
        <f ca="1">SQRT(Inputs!$B$38)*L899+SQRT(1-Inputs!$B$38)*_xlfn.NORM.S.INV(RAND())</f>
        <v>1.1025349573524217</v>
      </c>
      <c r="AT899" s="23">
        <f ca="1">SQRT(Inputs!$B$38)*M899+SQRT(1-Inputs!$B$38)*_xlfn.NORM.S.INV(RAND())</f>
        <v>2.3600003342510223E-2</v>
      </c>
      <c r="AU899" s="15">
        <f ca="1">Inputs!$B$6*EXP($B$8-0.5*C$5^2+C$5*N899)</f>
        <v>4329.9379983520676</v>
      </c>
      <c r="AV899" s="15">
        <f t="shared" ca="1" si="474"/>
        <v>7291.2592883827319</v>
      </c>
      <c r="AW899" s="15">
        <f t="shared" ca="1" si="475"/>
        <v>8815.940926656489</v>
      </c>
      <c r="AX899" s="15">
        <f t="shared" ca="1" si="476"/>
        <v>11250.545002399982</v>
      </c>
      <c r="AY899" s="15">
        <f t="shared" ca="1" si="477"/>
        <v>14444.992934547347</v>
      </c>
      <c r="AZ899" s="15">
        <f t="shared" ca="1" si="478"/>
        <v>20840.469883480218</v>
      </c>
      <c r="BA899" s="15">
        <f t="shared" ca="1" si="479"/>
        <v>19191.04093166352</v>
      </c>
      <c r="BB899" s="15">
        <f t="shared" ca="1" si="480"/>
        <v>25341.710066198208</v>
      </c>
      <c r="BC899" s="15">
        <f t="shared" ca="1" si="481"/>
        <v>32150.901954331206</v>
      </c>
      <c r="BD899" s="15">
        <f t="shared" ca="1" si="482"/>
        <v>36631.165442824458</v>
      </c>
      <c r="BE899" s="15">
        <f t="shared" ca="1" si="483"/>
        <v>46553.829429587066</v>
      </c>
      <c r="BF899" s="15">
        <f ca="1">Inputs!$B$13*EXP($B$9-0.5*C$6^2+C$6*Y899)</f>
        <v>10838.736235210021</v>
      </c>
      <c r="BG899" s="15">
        <f t="shared" ca="1" si="484"/>
        <v>19317.857810548816</v>
      </c>
      <c r="BH899" s="15">
        <f t="shared" ca="1" si="485"/>
        <v>25820.71430989205</v>
      </c>
      <c r="BI899" s="15">
        <f t="shared" ca="1" si="486"/>
        <v>28907.772552603084</v>
      </c>
      <c r="BJ899" s="15">
        <f t="shared" ca="1" si="487"/>
        <v>37244.913022848079</v>
      </c>
      <c r="BK899" s="15">
        <f t="shared" ca="1" si="488"/>
        <v>50535.095264718017</v>
      </c>
      <c r="BL899" s="15">
        <f t="shared" ca="1" si="489"/>
        <v>55031.419713361327</v>
      </c>
      <c r="BM899" s="15">
        <f t="shared" ca="1" si="490"/>
        <v>69569.166078740032</v>
      </c>
      <c r="BN899" s="15">
        <f t="shared" ca="1" si="491"/>
        <v>79344.120201906946</v>
      </c>
      <c r="BO899" s="15">
        <f t="shared" ca="1" si="492"/>
        <v>85618.105710194388</v>
      </c>
      <c r="BP899" s="15">
        <f t="shared" ca="1" si="493"/>
        <v>97260.969492457181</v>
      </c>
      <c r="BQ899" s="15">
        <f ca="1">Inputs!$B$20*EXP($B$10-0.5*C$7^2+C$7*AJ899)</f>
        <v>5361.0675255422493</v>
      </c>
      <c r="BR899" s="15">
        <f t="shared" ca="1" si="494"/>
        <v>10794.668349833462</v>
      </c>
      <c r="BS899" s="15">
        <f t="shared" ca="1" si="495"/>
        <v>20421.434187236566</v>
      </c>
      <c r="BT899" s="15">
        <f t="shared" ca="1" si="496"/>
        <v>27187.502037095412</v>
      </c>
      <c r="BU899" s="15">
        <f t="shared" ca="1" si="497"/>
        <v>35495.335033052055</v>
      </c>
      <c r="BV899" s="15">
        <f t="shared" ca="1" si="498"/>
        <v>75087.622576024383</v>
      </c>
      <c r="BW899" s="15">
        <f t="shared" ca="1" si="499"/>
        <v>81145.451647163864</v>
      </c>
      <c r="BX899" s="15">
        <f t="shared" ca="1" si="500"/>
        <v>155370.38227771453</v>
      </c>
      <c r="BY899" s="15">
        <f t="shared" ca="1" si="501"/>
        <v>177979.78359679392</v>
      </c>
      <c r="BZ899" s="15">
        <f t="shared" ca="1" si="502"/>
        <v>305841.13359499333</v>
      </c>
      <c r="CA899" s="15">
        <f t="shared" ca="1" si="503"/>
        <v>431419.44200833875</v>
      </c>
      <c r="CB899" s="15">
        <f ca="1">(AU899*DCF!C$10-DCF!C$5*MAX(AU899*DCF!C$10,0)-MAX(AU899-Inputs!$B$6,0)/Inputs!$B$10)*DCF!C$6</f>
        <v>1047.5827254303581</v>
      </c>
      <c r="CC899" s="15">
        <f ca="1">(AV899*DCF!D$10-DCF!D$5*MAX(AV899*DCF!D$10,0)-MAX(AV899-AU899,0)/Inputs!$B$10)*DCF!D$6</f>
        <v>1055.1543615929963</v>
      </c>
      <c r="CD899" s="15">
        <f ca="1">(AW899*DCF!E$10-DCF!E$5*MAX(AW899*DCF!E$10,0)-MAX(AW899-AV899,0)/Inputs!$B$10)*DCF!E$6</f>
        <v>1692.0389774333223</v>
      </c>
      <c r="CE899" s="15">
        <f ca="1">(AX899*DCF!F$10-DCF!F$5*MAX(AX899*DCF!F$10,0)-MAX(AX899-AW899,0)/Inputs!$B$10)*DCF!F$6</f>
        <v>1949.3952969709844</v>
      </c>
      <c r="CF899" s="15">
        <f ca="1">(AY899*DCF!G$10-DCF!G$5*MAX(AY899*DCF!G$10,0)-MAX(AY899-AX899,0)/Inputs!$B$10)*DCF!G$6</f>
        <v>2362.2160585442334</v>
      </c>
      <c r="CG899" s="15">
        <f ca="1">(AZ899*DCF!H$10-DCF!H$5*MAX(AZ899*DCF!H$10,0)-MAX(AZ899-AY899,0)/Inputs!$B$10)*DCF!H$6</f>
        <v>2910.560590002659</v>
      </c>
      <c r="CH899" s="15">
        <f ca="1">(BA899*DCF!I$10-DCF!I$5*MAX(BA899*DCF!I$10,0)-MAX(BA899-AZ899,0)/Inputs!$B$10)*DCF!I$6</f>
        <v>3505.5030869037751</v>
      </c>
      <c r="CI899" s="15">
        <f ca="1">(BB899*DCF!J$10-DCF!J$5*MAX(BB899*DCF!J$10,0)-MAX(BB899-BA899,0)/Inputs!$B$10)*DCF!J$6</f>
        <v>3416.6636958996146</v>
      </c>
      <c r="CJ899" s="15">
        <f ca="1">(BC899*DCF!K$10-DCF!K$5*MAX(BC899*DCF!K$10,0)-MAX(BC899-BB899,0)/Inputs!$B$10)*DCF!K$6</f>
        <v>4222.5956587983865</v>
      </c>
      <c r="CK899" s="15">
        <f ca="1">(BD899*DCF!L$10-DCF!L$5*MAX(BD899*DCF!L$10,0)-MAX(BD899-BC899,0)/Inputs!$B$10)*DCF!L$6</f>
        <v>4945.3057149718625</v>
      </c>
      <c r="CL899" s="15">
        <f ca="1">(BE899*DCF!M$10-DCF!M$5*MAX(BE899*DCF!M$10,0)-MAX(BE899-BD899,0)/Inputs!$B$10)*DCF!M$6</f>
        <v>5383.9792259491505</v>
      </c>
      <c r="CM899" s="15">
        <f ca="1">(BF899*DCF!C$28-DCF!C$5*MAX(BF899*DCF!C$28,0)-MAX(BF899-Inputs!$B$13,0)/Inputs!$B$17)*DCF!C$6</f>
        <v>3307.911217166572</v>
      </c>
      <c r="CN899" s="15">
        <f ca="1">(BG899*DCF!D$28-DCF!D$5*MAX(BG899*DCF!D$28,0)-MAX(BG899-BF899,0)/Inputs!$B$17)*DCF!D$6</f>
        <v>3880.5692720671873</v>
      </c>
      <c r="CO899" s="15">
        <f ca="1">(BH899*DCF!E$28-DCF!E$5*MAX(BH899*DCF!E$28,0)-MAX(BH899-BG899,0)/Inputs!$B$17)*DCF!E$6</f>
        <v>6031.2625620338094</v>
      </c>
      <c r="CP899" s="15">
        <f ca="1">(BI899*DCF!F$28-DCF!F$5*MAX(BI899*DCF!F$28,0)-MAX(BI899-BH899,0)/Inputs!$B$17)*DCF!F$6</f>
        <v>7285.6510446070952</v>
      </c>
      <c r="CQ899" s="15">
        <f ca="1">(BJ899*DCF!G$28-DCF!G$5*MAX(BJ899*DCF!G$28,0)-MAX(BJ899-BI899,0)/Inputs!$B$17)*DCF!G$6</f>
        <v>8261.2505939149141</v>
      </c>
      <c r="CR899" s="15">
        <f ca="1">(BK899*DCF!H$28-DCF!H$5*MAX(BK899*DCF!H$28,0)-MAX(BK899-BJ899,0)/Inputs!$B$17)*DCF!H$6</f>
        <v>10432.965248252955</v>
      </c>
      <c r="CS899" s="15">
        <f ca="1">(BL899*DCF!I$28-DCF!I$5*MAX(BL899*DCF!I$28,0)-MAX(BL899-BK899,0)/Inputs!$B$17)*DCF!I$6</f>
        <v>12295.445078186069</v>
      </c>
      <c r="CT899" s="15">
        <f ca="1">(BM899*DCF!J$28-DCF!J$5*MAX(BM899*DCF!J$28,0)-MAX(BM899-BL899,0)/Inputs!$B$17)*DCF!J$6</f>
        <v>13592.113007297641</v>
      </c>
      <c r="CU899" s="15">
        <f ca="1">(BN899*DCF!K$28-DCF!K$5*MAX(BN899*DCF!K$28,0)-MAX(BN899-BM899,0)/Inputs!$B$17)*DCF!K$6</f>
        <v>15558.846145339039</v>
      </c>
      <c r="CV899" s="15">
        <f ca="1">(BO899*DCF!L$28-DCF!L$5*MAX(BO899*DCF!L$28,0)-MAX(BO899-BN899,0)/Inputs!$B$17)*DCF!L$6</f>
        <v>16372.697280353139</v>
      </c>
      <c r="CW899" s="15">
        <f ca="1">(BP899*DCF!M$28-DCF!M$5*MAX(BP899*DCF!M$28,0)-MAX(BP899-BO899,0)/Inputs!$B$17)*DCF!M$6</f>
        <v>17082.701276226009</v>
      </c>
      <c r="CX899" s="15">
        <f ca="1">(BQ899*DCF!C$46-DCF!C$5*MAX(BQ899*DCF!C$46,0)-MAX(BQ899-Inputs!$B$20,0)/Inputs!$B$24)*DCF!C$6</f>
        <v>-2235.8435511840062</v>
      </c>
      <c r="CY899" s="15">
        <f ca="1">(BR899*DCF!D$46-DCF!D$5*MAX(BR899*DCF!D$46,0)-MAX(BR899-BQ899,0)/Inputs!$B$24)*DCF!D$6</f>
        <v>-4160.8705211397355</v>
      </c>
      <c r="CZ899" s="15">
        <f ca="1">(BS899*DCF!E$46-DCF!E$5*MAX(BS899*DCF!E$46,0)-MAX(BS899-BR899,0)/Inputs!$B$24)*DCF!E$6</f>
        <v>-6209.4762214578977</v>
      </c>
      <c r="DA899" s="15">
        <f ca="1">(BT899*DCF!F$46-DCF!F$5*MAX(BT899*DCF!F$46,0)-MAX(BT899-BS899,0)/Inputs!$B$24)*DCF!F$6</f>
        <v>-4443.7049866962288</v>
      </c>
      <c r="DB899" s="15">
        <f ca="1">(BU899*DCF!G$46-DCF!G$5*MAX(BU899*DCF!G$46,0)-MAX(BU899-BT899,0)/Inputs!$B$24)*DCF!G$6</f>
        <v>-3988.5838173950519</v>
      </c>
      <c r="DC899" s="15">
        <f ca="1">(BV899*DCF!H$46-DCF!H$5*MAX(BV899*DCF!H$46,0)-MAX(BV899-BU899,0)/Inputs!$B$24)*DCF!H$6</f>
        <v>-12303.060768008083</v>
      </c>
      <c r="DD899" s="15">
        <f ca="1">(BW899*DCF!I$46-DCF!I$5*MAX(BW899*DCF!I$46,0)-MAX(BW899-BV899,0)/Inputs!$B$24)*DCF!I$6</f>
        <v>135.11727959655605</v>
      </c>
      <c r="DE899" s="15">
        <f ca="1">(BX899*DCF!J$46-DCF!J$5*MAX(BX899*DCF!J$46,0)-MAX(BX899-BW899,0)/Inputs!$B$24)*DCF!J$6</f>
        <v>-13165.88117980481</v>
      </c>
      <c r="DF899" s="15">
        <f ca="1">(BY899*DCF!K$46-DCF!K$5*MAX(BY899*DCF!K$46,0)-MAX(BY899-BX899,0)/Inputs!$B$24)*DCF!K$6</f>
        <v>4628.0975263193013</v>
      </c>
      <c r="DG899" s="15">
        <f ca="1">(BZ899*DCF!L$46-DCF!L$5*MAX(BZ899*DCF!L$46,0)-MAX(BZ899-BY899,0)/Inputs!$B$24)*DCF!L$6</f>
        <v>-7794.0646300330718</v>
      </c>
      <c r="DH899" s="15">
        <f ca="1">(CA899*DCF!M$46-DCF!M$5*MAX(CA899*DCF!M$46,0)-MAX(CA899-BZ899,0)/Inputs!$B$24)*DCF!M$6</f>
        <v>7568.6669216823466</v>
      </c>
      <c r="DI899" s="15">
        <f ca="1">SUM(CB899:CL899)+BE899*DCF!M$10*(1+Inputs!$B$30)*(1-Inputs!$B$33)*(1-Inputs!$B$30/Inputs!$B$31)/(Inputs!$B$29-Inputs!$B$30)*DCF!M$6</f>
        <v>162050.91830570134</v>
      </c>
      <c r="DJ899" s="15">
        <f ca="1">SUM(CM899:CW899)+BP899*DCF!M$28*(1+Inputs!$B$30)*(1-Inputs!$B$33)*(1-Inputs!$B$30/Inputs!$B$31)/(Inputs!$B$29-Inputs!$B$30)*DCF!M$6</f>
        <v>475006.16504635377</v>
      </c>
      <c r="DK899" s="15">
        <f ca="1">SUM(CX899:DH899)+CA899*DCF!M$46*(1+Inputs!$B$30)*(1-Inputs!$B$33)*(1-Inputs!$B$30/Inputs!$B$31)/(Inputs!$B$29-Inputs!$B$30)*DCF!M$6</f>
        <v>625055.95829672669</v>
      </c>
      <c r="DM899" s="15">
        <f ca="1">DI899+DJ899+DK899+Inputs!$B$34+Inputs!$B$36-Inputs!$B$35</f>
        <v>1338964.0416487819</v>
      </c>
    </row>
    <row r="900" spans="1:117" x14ac:dyDescent="0.75">
      <c r="A900" s="11">
        <v>887</v>
      </c>
      <c r="C900" s="23">
        <f t="shared" ca="1" si="508"/>
        <v>-1.581866165547763</v>
      </c>
      <c r="D900" s="23">
        <f t="shared" ca="1" si="508"/>
        <v>1.3797259284081795</v>
      </c>
      <c r="E900" s="23">
        <f t="shared" ca="1" si="508"/>
        <v>1.3474092528335775</v>
      </c>
      <c r="F900" s="23">
        <f t="shared" ca="1" si="508"/>
        <v>-0.51475352792652584</v>
      </c>
      <c r="G900" s="23">
        <f t="shared" ca="1" si="508"/>
        <v>1.7644829789718062</v>
      </c>
      <c r="H900" s="23">
        <f t="shared" ca="1" si="508"/>
        <v>0.5000953141088994</v>
      </c>
      <c r="I900" s="23">
        <f t="shared" ca="1" si="508"/>
        <v>-0.99251114001836294</v>
      </c>
      <c r="J900" s="23">
        <f t="shared" ca="1" si="508"/>
        <v>-0.33136690593929197</v>
      </c>
      <c r="K900" s="23">
        <f t="shared" ca="1" si="508"/>
        <v>-1.0162520593972164</v>
      </c>
      <c r="L900" s="23">
        <f t="shared" ca="1" si="508"/>
        <v>-0.3382605826451755</v>
      </c>
      <c r="M900" s="23">
        <f t="shared" ca="1" si="508"/>
        <v>1.5743937302773858</v>
      </c>
      <c r="N900" s="23">
        <f ca="1">SQRT(Inputs!$B$38)*C900+SQRT(1-Inputs!$B$38)*_xlfn.NORM.S.INV(RAND())</f>
        <v>-0.73176396537841548</v>
      </c>
      <c r="O900" s="23">
        <f ca="1">SQRT(Inputs!$B$38)*D900+SQRT(1-Inputs!$B$38)*_xlfn.NORM.S.INV(RAND())</f>
        <v>0.88749278194091374</v>
      </c>
      <c r="P900" s="23">
        <f ca="1">SQRT(Inputs!$B$38)*E900+SQRT(1-Inputs!$B$38)*_xlfn.NORM.S.INV(RAND())</f>
        <v>0.84161040684878952</v>
      </c>
      <c r="Q900" s="23">
        <f ca="1">SQRT(Inputs!$B$38)*F900+SQRT(1-Inputs!$B$38)*_xlfn.NORM.S.INV(RAND())</f>
        <v>0.56489689220469952</v>
      </c>
      <c r="R900" s="23">
        <f ca="1">SQRT(Inputs!$B$38)*G900+SQRT(1-Inputs!$B$38)*_xlfn.NORM.S.INV(RAND())</f>
        <v>-0.19809914809153595</v>
      </c>
      <c r="S900" s="23">
        <f ca="1">SQRT(Inputs!$B$38)*H900+SQRT(1-Inputs!$B$38)*_xlfn.NORM.S.INV(RAND())</f>
        <v>1.4213347229867896</v>
      </c>
      <c r="T900" s="23">
        <f ca="1">SQRT(Inputs!$B$38)*I900+SQRT(1-Inputs!$B$38)*_xlfn.NORM.S.INV(RAND())</f>
        <v>-1.1062054732705087</v>
      </c>
      <c r="U900" s="23">
        <f ca="1">SQRT(Inputs!$B$38)*J900+SQRT(1-Inputs!$B$38)*_xlfn.NORM.S.INV(RAND())</f>
        <v>-0.14542785114826037</v>
      </c>
      <c r="V900" s="23">
        <f ca="1">SQRT(Inputs!$B$38)*K900+SQRT(1-Inputs!$B$38)*_xlfn.NORM.S.INV(RAND())</f>
        <v>-1.9306048962729947</v>
      </c>
      <c r="W900" s="23">
        <f ca="1">SQRT(Inputs!$B$38)*L900+SQRT(1-Inputs!$B$38)*_xlfn.NORM.S.INV(RAND())</f>
        <v>-0.92417167806896605</v>
      </c>
      <c r="X900" s="23">
        <f ca="1">SQRT(Inputs!$B$38)*M900+SQRT(1-Inputs!$B$38)*_xlfn.NORM.S.INV(RAND())</f>
        <v>0.46297665203402921</v>
      </c>
      <c r="Y900" s="23">
        <f ca="1">SQRT(Inputs!$B$38)*C900+SQRT(1-Inputs!$B$38)*_xlfn.NORM.S.INV(RAND())</f>
        <v>-1.2803038135858944</v>
      </c>
      <c r="Z900" s="23">
        <f ca="1">SQRT(Inputs!$B$38)*D900+SQRT(1-Inputs!$B$38)*_xlfn.NORM.S.INV(RAND())</f>
        <v>0.46085534253490229</v>
      </c>
      <c r="AA900" s="23">
        <f ca="1">SQRT(Inputs!$B$38)*E900+SQRT(1-Inputs!$B$38)*_xlfn.NORM.S.INV(RAND())</f>
        <v>-0.2132782336864617</v>
      </c>
      <c r="AB900" s="23">
        <f ca="1">SQRT(Inputs!$B$38)*F900+SQRT(1-Inputs!$B$38)*_xlfn.NORM.S.INV(RAND())</f>
        <v>-0.22115895932763088</v>
      </c>
      <c r="AC900" s="23">
        <f ca="1">SQRT(Inputs!$B$38)*G900+SQRT(1-Inputs!$B$38)*_xlfn.NORM.S.INV(RAND())</f>
        <v>0.11268593308951147</v>
      </c>
      <c r="AD900" s="23">
        <f ca="1">SQRT(Inputs!$B$38)*H900+SQRT(1-Inputs!$B$38)*_xlfn.NORM.S.INV(RAND())</f>
        <v>0.99870172033069315</v>
      </c>
      <c r="AE900" s="23">
        <f ca="1">SQRT(Inputs!$B$38)*I900+SQRT(1-Inputs!$B$38)*_xlfn.NORM.S.INV(RAND())</f>
        <v>0.3696253768969624</v>
      </c>
      <c r="AF900" s="23">
        <f ca="1">SQRT(Inputs!$B$38)*J900+SQRT(1-Inputs!$B$38)*_xlfn.NORM.S.INV(RAND())</f>
        <v>0.32668189301088335</v>
      </c>
      <c r="AG900" s="23">
        <f ca="1">SQRT(Inputs!$B$38)*K900+SQRT(1-Inputs!$B$38)*_xlfn.NORM.S.INV(RAND())</f>
        <v>-2.049465775736619</v>
      </c>
      <c r="AH900" s="23">
        <f ca="1">SQRT(Inputs!$B$38)*L900+SQRT(1-Inputs!$B$38)*_xlfn.NORM.S.INV(RAND())</f>
        <v>-1.4348091857835434</v>
      </c>
      <c r="AI900" s="23">
        <f ca="1">SQRT(Inputs!$B$38)*M900+SQRT(1-Inputs!$B$38)*_xlfn.NORM.S.INV(RAND())</f>
        <v>0.8042293295038776</v>
      </c>
      <c r="AJ900" s="23">
        <f ca="1">SQRT(Inputs!$B$38)*C900+SQRT(1-Inputs!$B$38)*_xlfn.NORM.S.INV(RAND())</f>
        <v>3.0038017678333473E-2</v>
      </c>
      <c r="AK900" s="23">
        <f ca="1">SQRT(Inputs!$B$38)*D900+SQRT(1-Inputs!$B$38)*_xlfn.NORM.S.INV(RAND())</f>
        <v>2.7766981193842435</v>
      </c>
      <c r="AL900" s="23">
        <f ca="1">SQRT(Inputs!$B$38)*E900+SQRT(1-Inputs!$B$38)*_xlfn.NORM.S.INV(RAND())</f>
        <v>2.2179909532310078</v>
      </c>
      <c r="AM900" s="23">
        <f ca="1">SQRT(Inputs!$B$38)*F900+SQRT(1-Inputs!$B$38)*_xlfn.NORM.S.INV(RAND())</f>
        <v>0.90564294462862138</v>
      </c>
      <c r="AN900" s="23">
        <f ca="1">SQRT(Inputs!$B$38)*G900+SQRT(1-Inputs!$B$38)*_xlfn.NORM.S.INV(RAND())</f>
        <v>1.9175363465856181</v>
      </c>
      <c r="AO900" s="23">
        <f ca="1">SQRT(Inputs!$B$38)*H900+SQRT(1-Inputs!$B$38)*_xlfn.NORM.S.INV(RAND())</f>
        <v>0.52862017030738051</v>
      </c>
      <c r="AP900" s="23">
        <f ca="1">SQRT(Inputs!$B$38)*I900+SQRT(1-Inputs!$B$38)*_xlfn.NORM.S.INV(RAND())</f>
        <v>6.7175996141898064E-2</v>
      </c>
      <c r="AQ900" s="23">
        <f ca="1">SQRT(Inputs!$B$38)*J900+SQRT(1-Inputs!$B$38)*_xlfn.NORM.S.INV(RAND())</f>
        <v>0.15706045019504117</v>
      </c>
      <c r="AR900" s="23">
        <f ca="1">SQRT(Inputs!$B$38)*K900+SQRT(1-Inputs!$B$38)*_xlfn.NORM.S.INV(RAND())</f>
        <v>-1.3009581634178953</v>
      </c>
      <c r="AS900" s="23">
        <f ca="1">SQRT(Inputs!$B$38)*L900+SQRT(1-Inputs!$B$38)*_xlfn.NORM.S.INV(RAND())</f>
        <v>0.19764636910990255</v>
      </c>
      <c r="AT900" s="23">
        <f ca="1">SQRT(Inputs!$B$38)*M900+SQRT(1-Inputs!$B$38)*_xlfn.NORM.S.INV(RAND())</f>
        <v>-6.1738736191752075E-2</v>
      </c>
      <c r="AU900" s="15">
        <f ca="1">Inputs!$B$6*EXP($B$8-0.5*C$5^2+C$5*N900)</f>
        <v>4407.9258663508772</v>
      </c>
      <c r="AV900" s="15">
        <f t="shared" ca="1" si="474"/>
        <v>6113.3626789132577</v>
      </c>
      <c r="AW900" s="15">
        <f t="shared" ca="1" si="475"/>
        <v>8350.237589628452</v>
      </c>
      <c r="AX900" s="15">
        <f t="shared" ca="1" si="476"/>
        <v>10940.28852433015</v>
      </c>
      <c r="AY900" s="15">
        <f t="shared" ca="1" si="477"/>
        <v>13064.373599160535</v>
      </c>
      <c r="AZ900" s="15">
        <f t="shared" ca="1" si="478"/>
        <v>18685.250204072261</v>
      </c>
      <c r="BA900" s="15">
        <f t="shared" ca="1" si="479"/>
        <v>20366.157670007196</v>
      </c>
      <c r="BB900" s="15">
        <f t="shared" ca="1" si="480"/>
        <v>24573.713720270443</v>
      </c>
      <c r="BC900" s="15">
        <f t="shared" ca="1" si="481"/>
        <v>24979.346040418153</v>
      </c>
      <c r="BD900" s="15">
        <f t="shared" ca="1" si="482"/>
        <v>28067.887066281659</v>
      </c>
      <c r="BE900" s="15">
        <f t="shared" ca="1" si="483"/>
        <v>35874.920160907219</v>
      </c>
      <c r="BF900" s="15">
        <f ca="1">Inputs!$B$13*EXP($B$9-0.5*C$6^2+C$6*Y900)</f>
        <v>10730.570009114117</v>
      </c>
      <c r="BG900" s="15">
        <f t="shared" ca="1" si="484"/>
        <v>14211.711013617283</v>
      </c>
      <c r="BH900" s="15">
        <f t="shared" ca="1" si="485"/>
        <v>16760.600189008106</v>
      </c>
      <c r="BI900" s="15">
        <f t="shared" ca="1" si="486"/>
        <v>19830.820202426698</v>
      </c>
      <c r="BJ900" s="15">
        <f t="shared" ca="1" si="487"/>
        <v>24709.410961178604</v>
      </c>
      <c r="BK900" s="15">
        <f t="shared" ca="1" si="488"/>
        <v>34742.923358133172</v>
      </c>
      <c r="BL900" s="15">
        <f t="shared" ca="1" si="489"/>
        <v>44771.507320803939</v>
      </c>
      <c r="BM900" s="15">
        <f t="shared" ca="1" si="490"/>
        <v>57313.217391422673</v>
      </c>
      <c r="BN900" s="15">
        <f t="shared" ca="1" si="491"/>
        <v>55138.274614787901</v>
      </c>
      <c r="BO900" s="15">
        <f t="shared" ca="1" si="492"/>
        <v>57420.324978756013</v>
      </c>
      <c r="BP900" s="15">
        <f t="shared" ca="1" si="493"/>
        <v>77415.672118668634</v>
      </c>
      <c r="BQ900" s="15">
        <f ca="1">Inputs!$B$20*EXP($B$10-0.5*C$7^2+C$7*AJ900)</f>
        <v>4335.4584995789337</v>
      </c>
      <c r="BR900" s="15">
        <f t="shared" ca="1" si="494"/>
        <v>14208.391074147903</v>
      </c>
      <c r="BS900" s="15">
        <f t="shared" ca="1" si="495"/>
        <v>36789.536101122052</v>
      </c>
      <c r="BT900" s="15">
        <f t="shared" ca="1" si="496"/>
        <v>64327.919956603044</v>
      </c>
      <c r="BU900" s="15">
        <f t="shared" ca="1" si="497"/>
        <v>141785.46376032586</v>
      </c>
      <c r="BV900" s="15">
        <f t="shared" ca="1" si="498"/>
        <v>222214.42351755605</v>
      </c>
      <c r="BW900" s="15">
        <f t="shared" ca="1" si="499"/>
        <v>314527.93187697395</v>
      </c>
      <c r="BX900" s="15">
        <f t="shared" ca="1" si="500"/>
        <v>453989.72013678966</v>
      </c>
      <c r="BY900" s="15">
        <f t="shared" ca="1" si="501"/>
        <v>495950.72232793405</v>
      </c>
      <c r="BZ900" s="15">
        <f t="shared" ca="1" si="502"/>
        <v>721637.74329912651</v>
      </c>
      <c r="CA900" s="15">
        <f t="shared" ca="1" si="503"/>
        <v>1002621.6668937656</v>
      </c>
      <c r="CB900" s="15">
        <f ca="1">(AU900*DCF!C$10-DCF!C$5*MAX(AU900*DCF!C$10,0)-MAX(AU900-Inputs!$B$6,0)/Inputs!$B$10)*DCF!C$6</f>
        <v>1047.0266580309049</v>
      </c>
      <c r="CC900" s="15">
        <f ca="1">(AV900*DCF!D$10-DCF!D$5*MAX(AV900*DCF!D$10,0)-MAX(AV900-AU900,0)/Inputs!$B$10)*DCF!D$6</f>
        <v>1074.2646040212928</v>
      </c>
      <c r="CD900" s="15">
        <f ca="1">(AW900*DCF!E$10-DCF!E$5*MAX(AW900*DCF!E$10,0)-MAX(AW900-AV900,0)/Inputs!$B$10)*DCF!E$6</f>
        <v>1424.1000722148931</v>
      </c>
      <c r="CE900" s="15">
        <f ca="1">(AX900*DCF!F$10-DCF!F$5*MAX(AX900*DCF!F$10,0)-MAX(AX900-AW900,0)/Inputs!$B$10)*DCF!F$6</f>
        <v>1849.3221648893136</v>
      </c>
      <c r="CF900" s="15">
        <f ca="1">(AY900*DCF!G$10-DCF!G$5*MAX(AY900*DCF!G$10,0)-MAX(AY900-AX900,0)/Inputs!$B$10)*DCF!G$6</f>
        <v>2283.4956983909769</v>
      </c>
      <c r="CG900" s="15">
        <f ca="1">(AZ900*DCF!H$10-DCF!H$5*MAX(AZ900*DCF!H$10,0)-MAX(AZ900-AY900,0)/Inputs!$B$10)*DCF!H$6</f>
        <v>2629.6673209737473</v>
      </c>
      <c r="CH900" s="15">
        <f ca="1">(BA900*DCF!I$10-DCF!I$5*MAX(BA900*DCF!I$10,0)-MAX(BA900-AZ900,0)/Inputs!$B$10)*DCF!I$6</f>
        <v>3444.4263285240609</v>
      </c>
      <c r="CI900" s="15">
        <f ca="1">(BB900*DCF!J$10-DCF!J$5*MAX(BB900*DCF!J$10,0)-MAX(BB900-BA900,0)/Inputs!$B$10)*DCF!J$6</f>
        <v>3579.3205089257049</v>
      </c>
      <c r="CJ900" s="15">
        <f ca="1">(BC900*DCF!K$10-DCF!K$5*MAX(BC900*DCF!K$10,0)-MAX(BC900-BB900,0)/Inputs!$B$10)*DCF!K$6</f>
        <v>3964.491191941755</v>
      </c>
      <c r="CK900" s="15">
        <f ca="1">(BD900*DCF!L$10-DCF!L$5*MAX(BD900*DCF!L$10,0)-MAX(BD900-BC900,0)/Inputs!$B$10)*DCF!L$6</f>
        <v>3833.7727451365013</v>
      </c>
      <c r="CL900" s="15">
        <f ca="1">(BE900*DCF!M$10-DCF!M$5*MAX(BE900*DCF!M$10,0)-MAX(BE900-BD900,0)/Inputs!$B$10)*DCF!M$6</f>
        <v>4129.7817220143379</v>
      </c>
      <c r="CM900" s="15">
        <f ca="1">(BF900*DCF!C$28-DCF!C$5*MAX(BF900*DCF!C$28,0)-MAX(BF900-Inputs!$B$13,0)/Inputs!$B$17)*DCF!C$6</f>
        <v>3274.8995943300574</v>
      </c>
      <c r="CN900" s="15">
        <f ca="1">(BG900*DCF!D$28-DCF!D$5*MAX(BG900*DCF!D$28,0)-MAX(BG900-BF900,0)/Inputs!$B$17)*DCF!D$6</f>
        <v>3442.9896844544323</v>
      </c>
      <c r="CO900" s="15">
        <f ca="1">(BH900*DCF!E$28-DCF!E$5*MAX(BH900*DCF!E$28,0)-MAX(BH900-BG900,0)/Inputs!$B$17)*DCF!E$6</f>
        <v>4244.5494486414518</v>
      </c>
      <c r="CP900" s="15">
        <f ca="1">(BI900*DCF!F$28-DCF!F$5*MAX(BI900*DCF!F$28,0)-MAX(BI900-BH900,0)/Inputs!$B$17)*DCF!F$6</f>
        <v>4824.5632420789943</v>
      </c>
      <c r="CQ900" s="15">
        <f ca="1">(BJ900*DCF!G$28-DCF!G$5*MAX(BJ900*DCF!G$28,0)-MAX(BJ900-BI900,0)/Inputs!$B$17)*DCF!G$6</f>
        <v>5590.5133726084723</v>
      </c>
      <c r="CR900" s="15">
        <f ca="1">(BK900*DCF!H$28-DCF!H$5*MAX(BK900*DCF!H$28,0)-MAX(BK900-BJ900,0)/Inputs!$B$17)*DCF!H$6</f>
        <v>7033.3820051945331</v>
      </c>
      <c r="CS900" s="15">
        <f ca="1">(BL900*DCF!I$28-DCF!I$5*MAX(BL900*DCF!I$28,0)-MAX(BL900-BK900,0)/Inputs!$B$17)*DCF!I$6</f>
        <v>9088.7466747136659</v>
      </c>
      <c r="CT900" s="15">
        <f ca="1">(BM900*DCF!J$28-DCF!J$5*MAX(BM900*DCF!J$28,0)-MAX(BM900-BL900,0)/Inputs!$B$17)*DCF!J$6</f>
        <v>11122.677112400612</v>
      </c>
      <c r="CU900" s="15">
        <f ca="1">(BN900*DCF!K$28-DCF!K$5*MAX(BN900*DCF!K$28,0)-MAX(BN900-BM900,0)/Inputs!$B$17)*DCF!K$6</f>
        <v>11644.279095037738</v>
      </c>
      <c r="CV900" s="15">
        <f ca="1">(BO900*DCF!L$28-DCF!L$5*MAX(BO900*DCF!L$28,0)-MAX(BO900-BN900,0)/Inputs!$B$17)*DCF!L$6</f>
        <v>11198.342274653036</v>
      </c>
      <c r="CW900" s="15">
        <f ca="1">(BP900*DCF!M$28-DCF!M$5*MAX(BP900*DCF!M$28,0)-MAX(BP900-BO900,0)/Inputs!$B$17)*DCF!M$6</f>
        <v>12475.727880546579</v>
      </c>
      <c r="CX900" s="15">
        <f ca="1">(BQ900*DCF!C$46-DCF!C$5*MAX(BQ900*DCF!C$46,0)-MAX(BQ900-Inputs!$B$20,0)/Inputs!$B$24)*DCF!C$6</f>
        <v>-1525.2599304242035</v>
      </c>
      <c r="CY900" s="15">
        <f ca="1">(BR900*DCF!D$46-DCF!D$5*MAX(BR900*DCF!D$46,0)-MAX(BR900-BQ900,0)/Inputs!$B$24)*DCF!D$6</f>
        <v>-6637.7393891815009</v>
      </c>
      <c r="CZ900" s="15">
        <f ca="1">(BS900*DCF!E$46-DCF!E$5*MAX(BS900*DCF!E$46,0)-MAX(BS900-BR900,0)/Inputs!$B$24)*DCF!E$6</f>
        <v>-13251.292419889025</v>
      </c>
      <c r="DA900" s="15">
        <f ca="1">(BT900*DCF!F$46-DCF!F$5*MAX(BT900*DCF!F$46,0)-MAX(BT900-BS900,0)/Inputs!$B$24)*DCF!F$6</f>
        <v>-14712.361959877666</v>
      </c>
      <c r="DB900" s="15">
        <f ca="1">(BU900*DCF!G$46-DCF!G$5*MAX(BU900*DCF!G$46,0)-MAX(BU900-BT900,0)/Inputs!$B$24)*DCF!G$6</f>
        <v>-30824.570228395925</v>
      </c>
      <c r="DC900" s="15">
        <f ca="1">(BV900*DCF!H$46-DCF!H$5*MAX(BV900*DCF!H$46,0)-MAX(BV900-BU900,0)/Inputs!$B$24)*DCF!H$6</f>
        <v>-24992.806448146766</v>
      </c>
      <c r="DD900" s="15">
        <f ca="1">(BW900*DCF!I$46-DCF!I$5*MAX(BW900*DCF!I$46,0)-MAX(BW900-BV900,0)/Inputs!$B$24)*DCF!I$6</f>
        <v>-19235.492562719424</v>
      </c>
      <c r="DE900" s="15">
        <f ca="1">(BX900*DCF!J$46-DCF!J$5*MAX(BX900*DCF!J$46,0)-MAX(BX900-BW900,0)/Inputs!$B$24)*DCF!J$6</f>
        <v>-17939.374804424551</v>
      </c>
      <c r="DF900" s="15">
        <f ca="1">(BY900*DCF!K$46-DCF!K$5*MAX(BY900*DCF!K$46,0)-MAX(BY900-BX900,0)/Inputs!$B$24)*DCF!K$6</f>
        <v>18051.030818676627</v>
      </c>
      <c r="DG900" s="15">
        <f ca="1">(BZ900*DCF!L$46-DCF!L$5*MAX(BZ900*DCF!L$46,0)-MAX(BZ900-BY900,0)/Inputs!$B$24)*DCF!L$6</f>
        <v>-1190.2406045004632</v>
      </c>
      <c r="DH900" s="15">
        <f ca="1">(CA900*DCF!M$46-DCF!M$5*MAX(CA900*DCF!M$46,0)-MAX(CA900-BZ900,0)/Inputs!$B$24)*DCF!M$6</f>
        <v>19860.171932453082</v>
      </c>
      <c r="DI900" s="15">
        <f ca="1">SUM(CB900:CL900)+BE900*DCF!M$10*(1+Inputs!$B$30)*(1-Inputs!$B$33)*(1-Inputs!$B$30/Inputs!$B$31)/(Inputs!$B$29-Inputs!$B$30)*DCF!M$6</f>
        <v>129100.04621957554</v>
      </c>
      <c r="DJ900" s="15">
        <f ca="1">SUM(CM900:CW900)+BP900*DCF!M$28*(1+Inputs!$B$30)*(1-Inputs!$B$33)*(1-Inputs!$B$30/Inputs!$B$31)/(Inputs!$B$29-Inputs!$B$30)*DCF!M$6</f>
        <v>371205.7893480442</v>
      </c>
      <c r="DK900" s="15">
        <f ca="1">SUM(CX900:DH900)+CA900*DCF!M$46*(1+Inputs!$B$30)*(1-Inputs!$B$33)*(1-Inputs!$B$30/Inputs!$B$31)/(Inputs!$B$29-Inputs!$B$30)*DCF!M$6</f>
        <v>1457773.929550421</v>
      </c>
      <c r="DM900" s="15">
        <f ca="1">DI900+DJ900+DK900+Inputs!$B$34+Inputs!$B$36-Inputs!$B$35</f>
        <v>2034930.7651180406</v>
      </c>
    </row>
    <row r="901" spans="1:117" x14ac:dyDescent="0.75">
      <c r="A901" s="11">
        <v>888</v>
      </c>
      <c r="C901" s="23">
        <f t="shared" ca="1" si="508"/>
        <v>-2.0165640319958382</v>
      </c>
      <c r="D901" s="23">
        <f t="shared" ca="1" si="508"/>
        <v>-1.3531569241080481</v>
      </c>
      <c r="E901" s="23">
        <f t="shared" ca="1" si="508"/>
        <v>-4.4991202685145636E-2</v>
      </c>
      <c r="F901" s="23">
        <f t="shared" ca="1" si="508"/>
        <v>-0.54391122794527003</v>
      </c>
      <c r="G901" s="23">
        <f t="shared" ca="1" si="508"/>
        <v>-2.2783947416556472E-2</v>
      </c>
      <c r="H901" s="23">
        <f t="shared" ca="1" si="508"/>
        <v>1.1755483052054549</v>
      </c>
      <c r="I901" s="23">
        <f t="shared" ca="1" si="508"/>
        <v>1.7081303629143882</v>
      </c>
      <c r="J901" s="23">
        <f t="shared" ca="1" si="508"/>
        <v>0.78344955570827157</v>
      </c>
      <c r="K901" s="23">
        <f t="shared" ca="1" si="508"/>
        <v>-0.36699264306593332</v>
      </c>
      <c r="L901" s="23">
        <f t="shared" ca="1" si="508"/>
        <v>-2.7200571387091657</v>
      </c>
      <c r="M901" s="23">
        <f t="shared" ca="1" si="508"/>
        <v>-1.3110343140347454</v>
      </c>
      <c r="N901" s="23">
        <f ca="1">SQRT(Inputs!$B$38)*C901+SQRT(1-Inputs!$B$38)*_xlfn.NORM.S.INV(RAND())</f>
        <v>-1.6236027046821602</v>
      </c>
      <c r="O901" s="23">
        <f ca="1">SQRT(Inputs!$B$38)*D901+SQRT(1-Inputs!$B$38)*_xlfn.NORM.S.INV(RAND())</f>
        <v>-0.80115620519040265</v>
      </c>
      <c r="P901" s="23">
        <f ca="1">SQRT(Inputs!$B$38)*E901+SQRT(1-Inputs!$B$38)*_xlfn.NORM.S.INV(RAND())</f>
        <v>0.39471528649812265</v>
      </c>
      <c r="Q901" s="23">
        <f ca="1">SQRT(Inputs!$B$38)*F901+SQRT(1-Inputs!$B$38)*_xlfn.NORM.S.INV(RAND())</f>
        <v>1.2676437069298163E-2</v>
      </c>
      <c r="R901" s="23">
        <f ca="1">SQRT(Inputs!$B$38)*G901+SQRT(1-Inputs!$B$38)*_xlfn.NORM.S.INV(RAND())</f>
        <v>-0.45351702316954967</v>
      </c>
      <c r="S901" s="23">
        <f ca="1">SQRT(Inputs!$B$38)*H901+SQRT(1-Inputs!$B$38)*_xlfn.NORM.S.INV(RAND())</f>
        <v>0.78389800143502286</v>
      </c>
      <c r="T901" s="23">
        <f ca="1">SQRT(Inputs!$B$38)*I901+SQRT(1-Inputs!$B$38)*_xlfn.NORM.S.INV(RAND())</f>
        <v>0.79648516734273589</v>
      </c>
      <c r="U901" s="23">
        <f ca="1">SQRT(Inputs!$B$38)*J901+SQRT(1-Inputs!$B$38)*_xlfn.NORM.S.INV(RAND())</f>
        <v>0.77025621747809492</v>
      </c>
      <c r="V901" s="23">
        <f ca="1">SQRT(Inputs!$B$38)*K901+SQRT(1-Inputs!$B$38)*_xlfn.NORM.S.INV(RAND())</f>
        <v>0.88624902684375217</v>
      </c>
      <c r="W901" s="23">
        <f ca="1">SQRT(Inputs!$B$38)*L901+SQRT(1-Inputs!$B$38)*_xlfn.NORM.S.INV(RAND())</f>
        <v>-2.1311308738630674</v>
      </c>
      <c r="X901" s="23">
        <f ca="1">SQRT(Inputs!$B$38)*M901+SQRT(1-Inputs!$B$38)*_xlfn.NORM.S.INV(RAND())</f>
        <v>-2.096303759363435</v>
      </c>
      <c r="Y901" s="23">
        <f ca="1">SQRT(Inputs!$B$38)*C901+SQRT(1-Inputs!$B$38)*_xlfn.NORM.S.INV(RAND())</f>
        <v>-1.2033144926163419</v>
      </c>
      <c r="Z901" s="23">
        <f ca="1">SQRT(Inputs!$B$38)*D901+SQRT(1-Inputs!$B$38)*_xlfn.NORM.S.INV(RAND())</f>
        <v>-1.5141081921630439</v>
      </c>
      <c r="AA901" s="23">
        <f ca="1">SQRT(Inputs!$B$38)*E901+SQRT(1-Inputs!$B$38)*_xlfn.NORM.S.INV(RAND())</f>
        <v>0.11729966367233591</v>
      </c>
      <c r="AB901" s="23">
        <f ca="1">SQRT(Inputs!$B$38)*F901+SQRT(1-Inputs!$B$38)*_xlfn.NORM.S.INV(RAND())</f>
        <v>-0.79184917156979218</v>
      </c>
      <c r="AC901" s="23">
        <f ca="1">SQRT(Inputs!$B$38)*G901+SQRT(1-Inputs!$B$38)*_xlfn.NORM.S.INV(RAND())</f>
        <v>0.45513833599409842</v>
      </c>
      <c r="AD901" s="23">
        <f ca="1">SQRT(Inputs!$B$38)*H901+SQRT(1-Inputs!$B$38)*_xlfn.NORM.S.INV(RAND())</f>
        <v>0.36464840803991727</v>
      </c>
      <c r="AE901" s="23">
        <f ca="1">SQRT(Inputs!$B$38)*I901+SQRT(1-Inputs!$B$38)*_xlfn.NORM.S.INV(RAND())</f>
        <v>0.24140539397188066</v>
      </c>
      <c r="AF901" s="23">
        <f ca="1">SQRT(Inputs!$B$38)*J901+SQRT(1-Inputs!$B$38)*_xlfn.NORM.S.INV(RAND())</f>
        <v>2.5075269288887536E-2</v>
      </c>
      <c r="AG901" s="23">
        <f ca="1">SQRT(Inputs!$B$38)*K901+SQRT(1-Inputs!$B$38)*_xlfn.NORM.S.INV(RAND())</f>
        <v>-0.23657225142349919</v>
      </c>
      <c r="AH901" s="23">
        <f ca="1">SQRT(Inputs!$B$38)*L901+SQRT(1-Inputs!$B$38)*_xlfn.NORM.S.INV(RAND())</f>
        <v>-2.3695699336910465</v>
      </c>
      <c r="AI901" s="23">
        <f ca="1">SQRT(Inputs!$B$38)*M901+SQRT(1-Inputs!$B$38)*_xlfn.NORM.S.INV(RAND())</f>
        <v>0.65394552180947385</v>
      </c>
      <c r="AJ901" s="23">
        <f ca="1">SQRT(Inputs!$B$38)*C901+SQRT(1-Inputs!$B$38)*_xlfn.NORM.S.INV(RAND())</f>
        <v>-1.5189009842124142</v>
      </c>
      <c r="AK901" s="23">
        <f ca="1">SQRT(Inputs!$B$38)*D901+SQRT(1-Inputs!$B$38)*_xlfn.NORM.S.INV(RAND())</f>
        <v>1.3968529362128828</v>
      </c>
      <c r="AL901" s="23">
        <f ca="1">SQRT(Inputs!$B$38)*E901+SQRT(1-Inputs!$B$38)*_xlfn.NORM.S.INV(RAND())</f>
        <v>1.3195517046627474</v>
      </c>
      <c r="AM901" s="23">
        <f ca="1">SQRT(Inputs!$B$38)*F901+SQRT(1-Inputs!$B$38)*_xlfn.NORM.S.INV(RAND())</f>
        <v>1.7299596813570295E-2</v>
      </c>
      <c r="AN901" s="23">
        <f ca="1">SQRT(Inputs!$B$38)*G901+SQRT(1-Inputs!$B$38)*_xlfn.NORM.S.INV(RAND())</f>
        <v>0.85312428288233355</v>
      </c>
      <c r="AO901" s="23">
        <f ca="1">SQRT(Inputs!$B$38)*H901+SQRT(1-Inputs!$B$38)*_xlfn.NORM.S.INV(RAND())</f>
        <v>1.6482005270525013</v>
      </c>
      <c r="AP901" s="23">
        <f ca="1">SQRT(Inputs!$B$38)*I901+SQRT(1-Inputs!$B$38)*_xlfn.NORM.S.INV(RAND())</f>
        <v>0.16680393399057114</v>
      </c>
      <c r="AQ901" s="23">
        <f ca="1">SQRT(Inputs!$B$38)*J901+SQRT(1-Inputs!$B$38)*_xlfn.NORM.S.INV(RAND())</f>
        <v>3.7027541690420496E-2</v>
      </c>
      <c r="AR901" s="23">
        <f ca="1">SQRT(Inputs!$B$38)*K901+SQRT(1-Inputs!$B$38)*_xlfn.NORM.S.INV(RAND())</f>
        <v>-0.66444222718223767</v>
      </c>
      <c r="AS901" s="23">
        <f ca="1">SQRT(Inputs!$B$38)*L901+SQRT(1-Inputs!$B$38)*_xlfn.NORM.S.INV(RAND())</f>
        <v>-2.1211884388991611</v>
      </c>
      <c r="AT901" s="23">
        <f ca="1">SQRT(Inputs!$B$38)*M901+SQRT(1-Inputs!$B$38)*_xlfn.NORM.S.INV(RAND())</f>
        <v>-0.71298803785881038</v>
      </c>
      <c r="AU901" s="15">
        <f ca="1">Inputs!$B$6*EXP($B$8-0.5*C$5^2+C$5*N901)</f>
        <v>3815.3773587270107</v>
      </c>
      <c r="AV901" s="15">
        <f t="shared" ca="1" si="474"/>
        <v>4128.1396326568702</v>
      </c>
      <c r="AW901" s="15">
        <f t="shared" ca="1" si="475"/>
        <v>5308.7804232415501</v>
      </c>
      <c r="AX901" s="15">
        <f t="shared" ca="1" si="476"/>
        <v>6491.7608424446526</v>
      </c>
      <c r="AY901" s="15">
        <f t="shared" ca="1" si="477"/>
        <v>7524.3231859639409</v>
      </c>
      <c r="AZ901" s="15">
        <f t="shared" ca="1" si="478"/>
        <v>10032.122576031628</v>
      </c>
      <c r="BA901" s="15">
        <f t="shared" ca="1" si="479"/>
        <v>13344.006852688612</v>
      </c>
      <c r="BB901" s="15">
        <f t="shared" ca="1" si="480"/>
        <v>17647.818275471749</v>
      </c>
      <c r="BC901" s="15">
        <f t="shared" ca="1" si="481"/>
        <v>23544.55921737598</v>
      </c>
      <c r="BD901" s="15">
        <f t="shared" ca="1" si="482"/>
        <v>23631.496018126032</v>
      </c>
      <c r="BE901" s="15">
        <f t="shared" ca="1" si="483"/>
        <v>23924.251843041326</v>
      </c>
      <c r="BF901" s="15">
        <f ca="1">Inputs!$B$13*EXP($B$9-0.5*C$6^2+C$6*Y901)</f>
        <v>10895.606485283046</v>
      </c>
      <c r="BG901" s="15">
        <f t="shared" ca="1" si="484"/>
        <v>10104.390454694458</v>
      </c>
      <c r="BH901" s="15">
        <f t="shared" ca="1" si="485"/>
        <v>12588.244200090176</v>
      </c>
      <c r="BI901" s="15">
        <f t="shared" ca="1" si="486"/>
        <v>13641.674903062443</v>
      </c>
      <c r="BJ901" s="15">
        <f t="shared" ca="1" si="487"/>
        <v>17857.780591793264</v>
      </c>
      <c r="BK901" s="15">
        <f t="shared" ca="1" si="488"/>
        <v>23032.561042086782</v>
      </c>
      <c r="BL901" s="15">
        <f t="shared" ca="1" si="489"/>
        <v>29191.825102263272</v>
      </c>
      <c r="BM901" s="15">
        <f t="shared" ca="1" si="490"/>
        <v>35995.004809623097</v>
      </c>
      <c r="BN901" s="15">
        <f t="shared" ca="1" si="491"/>
        <v>43031.942426347196</v>
      </c>
      <c r="BO901" s="15">
        <f t="shared" ca="1" si="492"/>
        <v>40198.918779207634</v>
      </c>
      <c r="BP901" s="15">
        <f t="shared" ca="1" si="493"/>
        <v>53282.310785246176</v>
      </c>
      <c r="BQ901" s="15">
        <f ca="1">Inputs!$B$20*EXP($B$10-0.5*C$7^2+C$7*AJ901)</f>
        <v>2502.8886438805325</v>
      </c>
      <c r="BR901" s="15">
        <f t="shared" ca="1" si="494"/>
        <v>5292.2294990976488</v>
      </c>
      <c r="BS901" s="15">
        <f t="shared" ca="1" si="495"/>
        <v>10586.567659291974</v>
      </c>
      <c r="BT901" s="15">
        <f t="shared" ca="1" si="496"/>
        <v>14662.968791823776</v>
      </c>
      <c r="BU901" s="15">
        <f t="shared" ca="1" si="497"/>
        <v>24980.384400577779</v>
      </c>
      <c r="BV901" s="15">
        <f t="shared" ca="1" si="498"/>
        <v>50383.231837069579</v>
      </c>
      <c r="BW901" s="15">
        <f t="shared" ca="1" si="499"/>
        <v>72833.403836800047</v>
      </c>
      <c r="BX901" s="15">
        <f t="shared" ca="1" si="500"/>
        <v>102628.21245704728</v>
      </c>
      <c r="BY901" s="15">
        <f t="shared" ca="1" si="501"/>
        <v>126633.37764754155</v>
      </c>
      <c r="BZ901" s="15">
        <f t="shared" ca="1" si="502"/>
        <v>120308.89490856734</v>
      </c>
      <c r="CA901" s="15">
        <f t="shared" ca="1" si="503"/>
        <v>148886.65137480362</v>
      </c>
      <c r="CB901" s="15">
        <f ca="1">(AU901*DCF!C$10-DCF!C$5*MAX(AU901*DCF!C$10,0)-MAX(AU901-Inputs!$B$6,0)/Inputs!$B$10)*DCF!C$6</f>
        <v>979.82368563876707</v>
      </c>
      <c r="CC901" s="15">
        <f ca="1">(AV901*DCF!D$10-DCF!D$5*MAX(AV901*DCF!D$10,0)-MAX(AV901-AU901,0)/Inputs!$B$10)*DCF!D$6</f>
        <v>929.94717330452909</v>
      </c>
      <c r="CD901" s="15">
        <f ca="1">(AW901*DCF!E$10-DCF!E$5*MAX(AW901*DCF!E$10,0)-MAX(AW901-AV901,0)/Inputs!$B$10)*DCF!E$6</f>
        <v>959.78369269943857</v>
      </c>
      <c r="CE901" s="15">
        <f ca="1">(AX901*DCF!F$10-DCF!F$5*MAX(AX901*DCF!F$10,0)-MAX(AX901-AW901,0)/Inputs!$B$10)*DCF!F$6</f>
        <v>1170.9921503834835</v>
      </c>
      <c r="CF901" s="15">
        <f ca="1">(AY901*DCF!G$10-DCF!G$5*MAX(AY901*DCF!G$10,0)-MAX(AY901-AX901,0)/Inputs!$B$10)*DCF!G$6</f>
        <v>1351.8340826452763</v>
      </c>
      <c r="CG901" s="15">
        <f ca="1">(AZ901*DCF!H$10-DCF!H$5*MAX(AZ901*DCF!H$10,0)-MAX(AZ901-AY901,0)/Inputs!$B$10)*DCF!H$6</f>
        <v>1502.4390540416111</v>
      </c>
      <c r="CH901" s="15">
        <f ca="1">(BA901*DCF!I$10-DCF!I$5*MAX(BA901*DCF!I$10,0)-MAX(BA901-AZ901,0)/Inputs!$B$10)*DCF!I$6</f>
        <v>1894.1982018253773</v>
      </c>
      <c r="CI901" s="15">
        <f ca="1">(BB901*DCF!J$10-DCF!J$5*MAX(BB901*DCF!J$10,0)-MAX(BB901-BA901,0)/Inputs!$B$10)*DCF!J$6</f>
        <v>2376.2348647301969</v>
      </c>
      <c r="CJ901" s="15">
        <f ca="1">(BC901*DCF!K$10-DCF!K$5*MAX(BC901*DCF!K$10,0)-MAX(BC901-BB901,0)/Inputs!$B$10)*DCF!K$6</f>
        <v>2964.8419392242818</v>
      </c>
      <c r="CK901" s="15">
        <f ca="1">(BD901*DCF!L$10-DCF!L$5*MAX(BD901*DCF!L$10,0)-MAX(BD901-BC901,0)/Inputs!$B$10)*DCF!L$6</f>
        <v>3552.8366393247952</v>
      </c>
      <c r="CL901" s="15">
        <f ca="1">(BE901*DCF!M$10-DCF!M$5*MAX(BE901*DCF!M$10,0)-MAX(BE901-BD901,0)/Inputs!$B$10)*DCF!M$6</f>
        <v>3341.0485610848928</v>
      </c>
      <c r="CM901" s="15">
        <f ca="1">(BF901*DCF!C$28-DCF!C$5*MAX(BF901*DCF!C$28,0)-MAX(BF901-Inputs!$B$13,0)/Inputs!$B$17)*DCF!C$6</f>
        <v>3325.2676445264801</v>
      </c>
      <c r="CN901" s="15">
        <f ca="1">(BG901*DCF!D$28-DCF!D$5*MAX(BG901*DCF!D$28,0)-MAX(BG901-BF901,0)/Inputs!$B$17)*DCF!D$6</f>
        <v>2975.976034652942</v>
      </c>
      <c r="CO901" s="15">
        <f ca="1">(BH901*DCF!E$28-DCF!E$5*MAX(BH901*DCF!E$28,0)-MAX(BH901-BG901,0)/Inputs!$B$17)*DCF!E$6</f>
        <v>3075.6815258124575</v>
      </c>
      <c r="CP901" s="15">
        <f ca="1">(BI901*DCF!F$28-DCF!F$5*MAX(BI901*DCF!F$28,0)-MAX(BI901-BH901,0)/Inputs!$B$17)*DCF!F$6</f>
        <v>3511.5616924803248</v>
      </c>
      <c r="CQ901" s="15">
        <f ca="1">(BJ901*DCF!G$28-DCF!G$5*MAX(BJ901*DCF!G$28,0)-MAX(BJ901-BI901,0)/Inputs!$B$17)*DCF!G$6</f>
        <v>3924.2293343257907</v>
      </c>
      <c r="CR901" s="15">
        <f ca="1">(BK901*DCF!H$28-DCF!H$5*MAX(BK901*DCF!H$28,0)-MAX(BK901-BJ901,0)/Inputs!$B$17)*DCF!H$6</f>
        <v>4892.1907984320487</v>
      </c>
      <c r="CS901" s="15">
        <f ca="1">(BL901*DCF!I$28-DCF!I$5*MAX(BL901*DCF!I$28,0)-MAX(BL901-BK901,0)/Inputs!$B$17)*DCF!I$6</f>
        <v>5980.5031126325994</v>
      </c>
      <c r="CT901" s="15">
        <f ca="1">(BM901*DCF!J$28-DCF!J$5*MAX(BM901*DCF!J$28,0)-MAX(BM901-BL901,0)/Inputs!$B$17)*DCF!J$6</f>
        <v>7127.8281939513145</v>
      </c>
      <c r="CU901" s="15">
        <f ca="1">(BN901*DCF!K$28-DCF!K$5*MAX(BN901*DCF!K$28,0)-MAX(BN901-BM901,0)/Inputs!$B$17)*DCF!K$6</f>
        <v>8225.6935973321906</v>
      </c>
      <c r="CV901" s="15">
        <f ca="1">(BO901*DCF!L$28-DCF!L$5*MAX(BO901*DCF!L$28,0)-MAX(BO901-BN901,0)/Inputs!$B$17)*DCF!L$6</f>
        <v>8020.5280666736007</v>
      </c>
      <c r="CW901" s="15">
        <f ca="1">(BP901*DCF!M$28-DCF!M$5*MAX(BP901*DCF!M$28,0)-MAX(BP901-BO901,0)/Inputs!$B$17)*DCF!M$6</f>
        <v>8657.5155115413436</v>
      </c>
      <c r="CX901" s="15">
        <f ca="1">(BQ901*DCF!C$46-DCF!C$5*MAX(BQ901*DCF!C$46,0)-MAX(BQ901-Inputs!$B$20,0)/Inputs!$B$24)*DCF!C$6</f>
        <v>-578.0343288407696</v>
      </c>
      <c r="CY901" s="15">
        <f ca="1">(BR901*DCF!D$46-DCF!D$5*MAX(BR901*DCF!D$46,0)-MAX(BR901-BQ901,0)/Inputs!$B$24)*DCF!D$6</f>
        <v>-2093.4487483985413</v>
      </c>
      <c r="CZ901" s="15">
        <f ca="1">(BS901*DCF!E$46-DCF!E$5*MAX(BS901*DCF!E$46,0)-MAX(BS901-BR901,0)/Inputs!$B$24)*DCF!E$6</f>
        <v>-3338.7624102328709</v>
      </c>
      <c r="DA901" s="15">
        <f ca="1">(BT901*DCF!F$46-DCF!F$5*MAX(BT901*DCF!F$46,0)-MAX(BT901-BS901,0)/Inputs!$B$24)*DCF!F$6</f>
        <v>-2552.1966110060243</v>
      </c>
      <c r="DB901" s="15">
        <f ca="1">(BU901*DCF!G$46-DCF!G$5*MAX(BU901*DCF!G$46,0)-MAX(BU901-BT901,0)/Inputs!$B$24)*DCF!G$6</f>
        <v>-4310.8655395650148</v>
      </c>
      <c r="DC901" s="15">
        <f ca="1">(BV901*DCF!H$46-DCF!H$5*MAX(BV901*DCF!H$46,0)-MAX(BV901-BU901,0)/Inputs!$B$24)*DCF!H$6</f>
        <v>-7893.7791950612327</v>
      </c>
      <c r="DD901" s="15">
        <f ca="1">(BW901*DCF!I$46-DCF!I$5*MAX(BW901*DCF!I$46,0)-MAX(BW901-BV901,0)/Inputs!$B$24)*DCF!I$6</f>
        <v>-4762.4601941924648</v>
      </c>
      <c r="DE901" s="15">
        <f ca="1">(BX901*DCF!J$46-DCF!J$5*MAX(BX901*DCF!J$46,0)-MAX(BX901-BW901,0)/Inputs!$B$24)*DCF!J$6</f>
        <v>-3596.1268396167497</v>
      </c>
      <c r="DF901" s="15">
        <f ca="1">(BY901*DCF!K$46-DCF!K$5*MAX(BY901*DCF!K$46,0)-MAX(BY901-BX901,0)/Inputs!$B$24)*DCF!K$6</f>
        <v>1353.0946889559712</v>
      </c>
      <c r="DG901" s="15">
        <f ca="1">(BZ901*DCF!L$46-DCF!L$5*MAX(BZ901*DCF!L$46,0)-MAX(BZ901-BY901,0)/Inputs!$B$24)*DCF!L$6</f>
        <v>8316.3983568579988</v>
      </c>
      <c r="DH901" s="15">
        <f ca="1">(CA901*DCF!M$46-DCF!M$5*MAX(CA901*DCF!M$46,0)-MAX(CA901-BZ901,0)/Inputs!$B$24)*DCF!M$6</f>
        <v>5697.7718778228118</v>
      </c>
      <c r="DI901" s="15">
        <f ca="1">SUM(CB901:CL901)+BE901*DCF!M$10*(1+Inputs!$B$30)*(1-Inputs!$B$33)*(1-Inputs!$B$30/Inputs!$B$31)/(Inputs!$B$29-Inputs!$B$30)*DCF!M$6</f>
        <v>87605.489289565594</v>
      </c>
      <c r="DJ901" s="15">
        <f ca="1">SUM(CM901:CW901)+BP901*DCF!M$28*(1+Inputs!$B$30)*(1-Inputs!$B$33)*(1-Inputs!$B$30/Inputs!$B$31)/(Inputs!$B$29-Inputs!$B$30)*DCF!M$6</f>
        <v>257430.80951363855</v>
      </c>
      <c r="DK901" s="15">
        <f ca="1">SUM(CX901:DH901)+CA901*DCF!M$46*(1+Inputs!$B$30)*(1-Inputs!$B$33)*(1-Inputs!$B$30/Inputs!$B$31)/(Inputs!$B$29-Inputs!$B$30)*DCF!M$6</f>
        <v>216437.99083351257</v>
      </c>
      <c r="DM901" s="15">
        <f ca="1">DI901+DJ901+DK901+Inputs!$B$34+Inputs!$B$36-Inputs!$B$35</f>
        <v>638325.28963671671</v>
      </c>
    </row>
    <row r="902" spans="1:117" x14ac:dyDescent="0.75">
      <c r="A902" s="11">
        <v>889</v>
      </c>
      <c r="C902" s="23">
        <f t="shared" ca="1" si="508"/>
        <v>-0.66169056215557231</v>
      </c>
      <c r="D902" s="23">
        <f t="shared" ca="1" si="508"/>
        <v>0.16167969154511735</v>
      </c>
      <c r="E902" s="23">
        <f t="shared" ca="1" si="508"/>
        <v>-2.06374426530112</v>
      </c>
      <c r="F902" s="23">
        <f t="shared" ca="1" si="508"/>
        <v>0.60896405644260998</v>
      </c>
      <c r="G902" s="23">
        <f t="shared" ca="1" si="508"/>
        <v>0.2335672631152817</v>
      </c>
      <c r="H902" s="23">
        <f t="shared" ca="1" si="508"/>
        <v>7.6571094508575535E-2</v>
      </c>
      <c r="I902" s="23">
        <f t="shared" ca="1" si="508"/>
        <v>-1.5963986891326081</v>
      </c>
      <c r="J902" s="23">
        <f t="shared" ca="1" si="508"/>
        <v>0.267672219827432</v>
      </c>
      <c r="K902" s="23">
        <f t="shared" ca="1" si="508"/>
        <v>1.0740715259041369</v>
      </c>
      <c r="L902" s="23">
        <f t="shared" ca="1" si="508"/>
        <v>0.4774422229932711</v>
      </c>
      <c r="M902" s="23">
        <f t="shared" ca="1" si="508"/>
        <v>0.551819534687221</v>
      </c>
      <c r="N902" s="23">
        <f ca="1">SQRT(Inputs!$B$38)*C902+SQRT(1-Inputs!$B$38)*_xlfn.NORM.S.INV(RAND())</f>
        <v>-0.80847349670568147</v>
      </c>
      <c r="O902" s="23">
        <f ca="1">SQRT(Inputs!$B$38)*D902+SQRT(1-Inputs!$B$38)*_xlfn.NORM.S.INV(RAND())</f>
        <v>0.5810914900200761</v>
      </c>
      <c r="P902" s="23">
        <f ca="1">SQRT(Inputs!$B$38)*E902+SQRT(1-Inputs!$B$38)*_xlfn.NORM.S.INV(RAND())</f>
        <v>-1.4367283328413023</v>
      </c>
      <c r="Q902" s="23">
        <f ca="1">SQRT(Inputs!$B$38)*F902+SQRT(1-Inputs!$B$38)*_xlfn.NORM.S.INV(RAND())</f>
        <v>1.0037715156262323</v>
      </c>
      <c r="R902" s="23">
        <f ca="1">SQRT(Inputs!$B$38)*G902+SQRT(1-Inputs!$B$38)*_xlfn.NORM.S.INV(RAND())</f>
        <v>-0.50184268873479587</v>
      </c>
      <c r="S902" s="23">
        <f ca="1">SQRT(Inputs!$B$38)*H902+SQRT(1-Inputs!$B$38)*_xlfn.NORM.S.INV(RAND())</f>
        <v>0.47057127088149708</v>
      </c>
      <c r="T902" s="23">
        <f ca="1">SQRT(Inputs!$B$38)*I902+SQRT(1-Inputs!$B$38)*_xlfn.NORM.S.INV(RAND())</f>
        <v>-1.6269167300381548</v>
      </c>
      <c r="U902" s="23">
        <f ca="1">SQRT(Inputs!$B$38)*J902+SQRT(1-Inputs!$B$38)*_xlfn.NORM.S.INV(RAND())</f>
        <v>0.20305831376203828</v>
      </c>
      <c r="V902" s="23">
        <f ca="1">SQRT(Inputs!$B$38)*K902+SQRT(1-Inputs!$B$38)*_xlfn.NORM.S.INV(RAND())</f>
        <v>1.5225526343111977</v>
      </c>
      <c r="W902" s="23">
        <f ca="1">SQRT(Inputs!$B$38)*L902+SQRT(1-Inputs!$B$38)*_xlfn.NORM.S.INV(RAND())</f>
        <v>-6.2490691143348043E-2</v>
      </c>
      <c r="X902" s="23">
        <f ca="1">SQRT(Inputs!$B$38)*M902+SQRT(1-Inputs!$B$38)*_xlfn.NORM.S.INV(RAND())</f>
        <v>1.1575939385670906</v>
      </c>
      <c r="Y902" s="23">
        <f ca="1">SQRT(Inputs!$B$38)*C902+SQRT(1-Inputs!$B$38)*_xlfn.NORM.S.INV(RAND())</f>
        <v>2.0138412050638865</v>
      </c>
      <c r="Z902" s="23">
        <f ca="1">SQRT(Inputs!$B$38)*D902+SQRT(1-Inputs!$B$38)*_xlfn.NORM.S.INV(RAND())</f>
        <v>1.1881869875048601</v>
      </c>
      <c r="AA902" s="23">
        <f ca="1">SQRT(Inputs!$B$38)*E902+SQRT(1-Inputs!$B$38)*_xlfn.NORM.S.INV(RAND())</f>
        <v>-0.99482264727713399</v>
      </c>
      <c r="AB902" s="23">
        <f ca="1">SQRT(Inputs!$B$38)*F902+SQRT(1-Inputs!$B$38)*_xlfn.NORM.S.INV(RAND())</f>
        <v>-3.2516855460828553E-2</v>
      </c>
      <c r="AC902" s="23">
        <f ca="1">SQRT(Inputs!$B$38)*G902+SQRT(1-Inputs!$B$38)*_xlfn.NORM.S.INV(RAND())</f>
        <v>0.86103658217023904</v>
      </c>
      <c r="AD902" s="23">
        <f ca="1">SQRT(Inputs!$B$38)*H902+SQRT(1-Inputs!$B$38)*_xlfn.NORM.S.INV(RAND())</f>
        <v>1.2071295266527782E-3</v>
      </c>
      <c r="AE902" s="23">
        <f ca="1">SQRT(Inputs!$B$38)*I902+SQRT(1-Inputs!$B$38)*_xlfn.NORM.S.INV(RAND())</f>
        <v>-1.079529282433872</v>
      </c>
      <c r="AF902" s="23">
        <f ca="1">SQRT(Inputs!$B$38)*J902+SQRT(1-Inputs!$B$38)*_xlfn.NORM.S.INV(RAND())</f>
        <v>-4.4931720636044781E-2</v>
      </c>
      <c r="AG902" s="23">
        <f ca="1">SQRT(Inputs!$B$38)*K902+SQRT(1-Inputs!$B$38)*_xlfn.NORM.S.INV(RAND())</f>
        <v>1.9529432704321306</v>
      </c>
      <c r="AH902" s="23">
        <f ca="1">SQRT(Inputs!$B$38)*L902+SQRT(1-Inputs!$B$38)*_xlfn.NORM.S.INV(RAND())</f>
        <v>-0.1137422008882783</v>
      </c>
      <c r="AI902" s="23">
        <f ca="1">SQRT(Inputs!$B$38)*M902+SQRT(1-Inputs!$B$38)*_xlfn.NORM.S.INV(RAND())</f>
        <v>1.2614030613508527</v>
      </c>
      <c r="AJ902" s="23">
        <f ca="1">SQRT(Inputs!$B$38)*C902+SQRT(1-Inputs!$B$38)*_xlfn.NORM.S.INV(RAND())</f>
        <v>-0.62697208069156707</v>
      </c>
      <c r="AK902" s="23">
        <f ca="1">SQRT(Inputs!$B$38)*D902+SQRT(1-Inputs!$B$38)*_xlfn.NORM.S.INV(RAND())</f>
        <v>1.6038092737759209</v>
      </c>
      <c r="AL902" s="23">
        <f ca="1">SQRT(Inputs!$B$38)*E902+SQRT(1-Inputs!$B$38)*_xlfn.NORM.S.INV(RAND())</f>
        <v>-2.0307651616147417</v>
      </c>
      <c r="AM902" s="23">
        <f ca="1">SQRT(Inputs!$B$38)*F902+SQRT(1-Inputs!$B$38)*_xlfn.NORM.S.INV(RAND())</f>
        <v>0.18867045836652224</v>
      </c>
      <c r="AN902" s="23">
        <f ca="1">SQRT(Inputs!$B$38)*G902+SQRT(1-Inputs!$B$38)*_xlfn.NORM.S.INV(RAND())</f>
        <v>0.69861762936541028</v>
      </c>
      <c r="AO902" s="23">
        <f ca="1">SQRT(Inputs!$B$38)*H902+SQRT(1-Inputs!$B$38)*_xlfn.NORM.S.INV(RAND())</f>
        <v>-0.7667076100803687</v>
      </c>
      <c r="AP902" s="23">
        <f ca="1">SQRT(Inputs!$B$38)*I902+SQRT(1-Inputs!$B$38)*_xlfn.NORM.S.INV(RAND())</f>
        <v>-1.3277248357169336</v>
      </c>
      <c r="AQ902" s="23">
        <f ca="1">SQRT(Inputs!$B$38)*J902+SQRT(1-Inputs!$B$38)*_xlfn.NORM.S.INV(RAND())</f>
        <v>0.93041132046977659</v>
      </c>
      <c r="AR902" s="23">
        <f ca="1">SQRT(Inputs!$B$38)*K902+SQRT(1-Inputs!$B$38)*_xlfn.NORM.S.INV(RAND())</f>
        <v>-0.17858155522543306</v>
      </c>
      <c r="AS902" s="23">
        <f ca="1">SQRT(Inputs!$B$38)*L902+SQRT(1-Inputs!$B$38)*_xlfn.NORM.S.INV(RAND())</f>
        <v>0.86564584994047356</v>
      </c>
      <c r="AT902" s="23">
        <f ca="1">SQRT(Inputs!$B$38)*M902+SQRT(1-Inputs!$B$38)*_xlfn.NORM.S.INV(RAND())</f>
        <v>1.2933739865886484</v>
      </c>
      <c r="AU902" s="15">
        <f ca="1">Inputs!$B$6*EXP($B$8-0.5*C$5^2+C$5*N902)</f>
        <v>4353.5301555051483</v>
      </c>
      <c r="AV902" s="15">
        <f t="shared" ca="1" si="474"/>
        <v>5771.9442057505439</v>
      </c>
      <c r="AW902" s="15">
        <f t="shared" ca="1" si="475"/>
        <v>5798.0230621406899</v>
      </c>
      <c r="AX902" s="15">
        <f t="shared" ca="1" si="476"/>
        <v>8024.5778529564132</v>
      </c>
      <c r="AY902" s="15">
        <f t="shared" ca="1" si="477"/>
        <v>9248.6006858157798</v>
      </c>
      <c r="AZ902" s="15">
        <f t="shared" ca="1" si="478"/>
        <v>11912.88089009364</v>
      </c>
      <c r="BA902" s="15">
        <f t="shared" ca="1" si="479"/>
        <v>12295.863345891777</v>
      </c>
      <c r="BB902" s="15">
        <f t="shared" ca="1" si="480"/>
        <v>15363.281406248454</v>
      </c>
      <c r="BC902" s="15">
        <f t="shared" ca="1" si="481"/>
        <v>21795.101702145486</v>
      </c>
      <c r="BD902" s="15">
        <f t="shared" ca="1" si="482"/>
        <v>26545.443244812821</v>
      </c>
      <c r="BE902" s="15">
        <f t="shared" ca="1" si="483"/>
        <v>36144.919539228882</v>
      </c>
      <c r="BF902" s="15">
        <f ca="1">Inputs!$B$13*EXP($B$9-0.5*C$6^2+C$6*Y902)</f>
        <v>20617.769887569422</v>
      </c>
      <c r="BG902" s="15">
        <f t="shared" ca="1" si="484"/>
        <v>31135.9016718311</v>
      </c>
      <c r="BH902" s="15">
        <f t="shared" ca="1" si="485"/>
        <v>32255.906948129039</v>
      </c>
      <c r="BI902" s="15">
        <f t="shared" ca="1" si="486"/>
        <v>39288.948847911524</v>
      </c>
      <c r="BJ902" s="15">
        <f t="shared" ca="1" si="487"/>
        <v>54530.575403728333</v>
      </c>
      <c r="BK902" s="15">
        <f t="shared" ca="1" si="488"/>
        <v>66936.946245267813</v>
      </c>
      <c r="BL902" s="15">
        <f t="shared" ca="1" si="489"/>
        <v>71489.371313931988</v>
      </c>
      <c r="BM902" s="15">
        <f t="shared" ca="1" si="490"/>
        <v>87386.731035461227</v>
      </c>
      <c r="BN902" s="15">
        <f t="shared" ca="1" si="491"/>
        <v>135814.2924342952</v>
      </c>
      <c r="BO902" s="15">
        <f t="shared" ca="1" si="492"/>
        <v>164910.64989955191</v>
      </c>
      <c r="BP902" s="15">
        <f t="shared" ca="1" si="493"/>
        <v>234156.76987275001</v>
      </c>
      <c r="BQ902" s="15">
        <f ca="1">Inputs!$B$20*EXP($B$10-0.5*C$7^2+C$7*AJ902)</f>
        <v>3434.2455437953549</v>
      </c>
      <c r="BR902" s="15">
        <f t="shared" ca="1" si="494"/>
        <v>7754.8352325950227</v>
      </c>
      <c r="BS902" s="15">
        <f t="shared" ca="1" si="495"/>
        <v>5926.5495647915905</v>
      </c>
      <c r="BT902" s="15">
        <f t="shared" ca="1" si="496"/>
        <v>8586.0386813227633</v>
      </c>
      <c r="BU902" s="15">
        <f t="shared" ca="1" si="497"/>
        <v>14090.731331691841</v>
      </c>
      <c r="BV902" s="15">
        <f t="shared" ca="1" si="498"/>
        <v>16494.210576127345</v>
      </c>
      <c r="BW902" s="15">
        <f t="shared" ca="1" si="499"/>
        <v>17378.083463413139</v>
      </c>
      <c r="BX902" s="15">
        <f t="shared" ca="1" si="500"/>
        <v>29290.064204336701</v>
      </c>
      <c r="BY902" s="15">
        <f t="shared" ca="1" si="501"/>
        <v>39661.810088070801</v>
      </c>
      <c r="BZ902" s="15">
        <f t="shared" ca="1" si="502"/>
        <v>65250.672965991726</v>
      </c>
      <c r="CA902" s="15">
        <f t="shared" ca="1" si="503"/>
        <v>115340.79761871604</v>
      </c>
      <c r="CB902" s="15">
        <f ca="1">(AU902*DCF!C$10-DCF!C$5*MAX(AU902*DCF!C$10,0)-MAX(AU902-Inputs!$B$6,0)/Inputs!$B$10)*DCF!C$6</f>
        <v>1047.4145091447713</v>
      </c>
      <c r="CC902" s="15">
        <f ca="1">(AV902*DCF!D$10-DCF!D$5*MAX(AV902*DCF!D$10,0)-MAX(AV902-AU902,0)/Inputs!$B$10)*DCF!D$6</f>
        <v>1061.0291528937789</v>
      </c>
      <c r="CD902" s="15">
        <f ca="1">(AW902*DCF!E$10-DCF!E$5*MAX(AW902*DCF!E$10,0)-MAX(AW902-AV902,0)/Inputs!$B$10)*DCF!E$6</f>
        <v>1332.7971898608623</v>
      </c>
      <c r="CE902" s="15">
        <f ca="1">(AX902*DCF!F$10-DCF!F$5*MAX(AX902*DCF!F$10,0)-MAX(AX902-AW902,0)/Inputs!$B$10)*DCF!F$6</f>
        <v>1288.4617074639466</v>
      </c>
      <c r="CF902" s="15">
        <f ca="1">(AY902*DCF!G$10-DCF!G$5*MAX(AY902*DCF!G$10,0)-MAX(AY902-AX902,0)/Inputs!$B$10)*DCF!G$6</f>
        <v>1670.3019427044162</v>
      </c>
      <c r="CG902" s="15">
        <f ca="1">(AZ902*DCF!H$10-DCF!H$5*MAX(AZ902*DCF!H$10,0)-MAX(AZ902-AY902,0)/Inputs!$B$10)*DCF!H$6</f>
        <v>1839.8036558981782</v>
      </c>
      <c r="CH902" s="15">
        <f ca="1">(BA902*DCF!I$10-DCF!I$5*MAX(BA902*DCF!I$10,0)-MAX(BA902-AZ902,0)/Inputs!$B$10)*DCF!I$6</f>
        <v>2183.1831375869574</v>
      </c>
      <c r="CI902" s="15">
        <f ca="1">(BB902*DCF!J$10-DCF!J$5*MAX(BB902*DCF!J$10,0)-MAX(BB902-BA902,0)/Inputs!$B$10)*DCF!J$6</f>
        <v>2171.5580770534734</v>
      </c>
      <c r="CJ902" s="15">
        <f ca="1">(BC902*DCF!K$10-DCF!K$5*MAX(BC902*DCF!K$10,0)-MAX(BC902-BB902,0)/Inputs!$B$10)*DCF!K$6</f>
        <v>2608.3044115665084</v>
      </c>
      <c r="CK902" s="15">
        <f ca="1">(BD902*DCF!L$10-DCF!L$5*MAX(BD902*DCF!L$10,0)-MAX(BD902-BC902,0)/Inputs!$B$10)*DCF!L$6</f>
        <v>3389.2615523974255</v>
      </c>
      <c r="CL902" s="15">
        <f ca="1">(BE902*DCF!M$10-DCF!M$5*MAX(BE902*DCF!M$10,0)-MAX(BE902-BD902,0)/Inputs!$B$10)*DCF!M$6</f>
        <v>3953.7556341759637</v>
      </c>
      <c r="CM902" s="15">
        <f ca="1">(BF902*DCF!C$28-DCF!C$5*MAX(BF902*DCF!C$28,0)-MAX(BF902-Inputs!$B$13,0)/Inputs!$B$17)*DCF!C$6</f>
        <v>4160.5906297147521</v>
      </c>
      <c r="CN902" s="15">
        <f ca="1">(BG902*DCF!D$28-DCF!D$5*MAX(BG902*DCF!D$28,0)-MAX(BG902-BF902,0)/Inputs!$B$17)*DCF!D$6</f>
        <v>6926.2413929244804</v>
      </c>
      <c r="CO902" s="15">
        <f ca="1">(BH902*DCF!E$28-DCF!E$5*MAX(BH902*DCF!E$28,0)-MAX(BH902-BG902,0)/Inputs!$B$17)*DCF!E$6</f>
        <v>8914.7095873633552</v>
      </c>
      <c r="CP902" s="15">
        <f ca="1">(BI902*DCF!F$28-DCF!F$5*MAX(BI902*DCF!F$28,0)-MAX(BI902-BH902,0)/Inputs!$B$17)*DCF!F$6</f>
        <v>9385.438263846776</v>
      </c>
      <c r="CQ902" s="15">
        <f ca="1">(BJ902*DCF!G$28-DCF!G$5*MAX(BJ902*DCF!G$28,0)-MAX(BJ902-BI902,0)/Inputs!$B$17)*DCF!G$6</f>
        <v>11584.880492977831</v>
      </c>
      <c r="CR902" s="15">
        <f ca="1">(BK902*DCF!H$28-DCF!H$5*MAX(BK902*DCF!H$28,0)-MAX(BK902-BJ902,0)/Inputs!$B$17)*DCF!H$6</f>
        <v>14626.643441631735</v>
      </c>
      <c r="CS902" s="15">
        <f ca="1">(BL902*DCF!I$28-DCF!I$5*MAX(BL902*DCF!I$28,0)-MAX(BL902-BK902,0)/Inputs!$B$17)*DCF!I$6</f>
        <v>16157.530222609044</v>
      </c>
      <c r="CT902" s="15">
        <f ca="1">(BM902*DCF!J$28-DCF!J$5*MAX(BM902*DCF!J$28,0)-MAX(BM902-BL902,0)/Inputs!$B$17)*DCF!J$6</f>
        <v>17386.635518573858</v>
      </c>
      <c r="CU902" s="15">
        <f ca="1">(BN902*DCF!K$28-DCF!K$5*MAX(BN902*DCF!K$28,0)-MAX(BN902-BM902,0)/Inputs!$B$17)*DCF!K$6</f>
        <v>22749.970144693427</v>
      </c>
      <c r="CV902" s="15">
        <f ca="1">(BO902*DCF!L$28-DCF!L$5*MAX(BO902*DCF!L$28,0)-MAX(BO902-BN902,0)/Inputs!$B$17)*DCF!L$6</f>
        <v>29610.834743700721</v>
      </c>
      <c r="CW902" s="15">
        <f ca="1">(BP902*DCF!M$28-DCF!M$5*MAX(BP902*DCF!M$28,0)-MAX(BP902-BO902,0)/Inputs!$B$17)*DCF!M$6</f>
        <v>36818.566460540518</v>
      </c>
      <c r="CX902" s="15">
        <f ca="1">(BQ902*DCF!C$46-DCF!C$5*MAX(BQ902*DCF!C$46,0)-MAX(BQ902-Inputs!$B$20,0)/Inputs!$B$24)*DCF!C$6</f>
        <v>-900.86296336860619</v>
      </c>
      <c r="CY902" s="15">
        <f ca="1">(BR902*DCF!D$46-DCF!D$5*MAX(BR902*DCF!D$46,0)-MAX(BR902-BQ902,0)/Inputs!$B$24)*DCF!D$6</f>
        <v>-3167.1292851688058</v>
      </c>
      <c r="CZ902" s="15">
        <f ca="1">(BS902*DCF!E$46-DCF!E$5*MAX(BS902*DCF!E$46,0)-MAX(BS902-BR902,0)/Inputs!$B$24)*DCF!E$6</f>
        <v>-700.8248049335815</v>
      </c>
      <c r="DA902" s="15">
        <f ca="1">(BT902*DCF!F$46-DCF!F$5*MAX(BT902*DCF!F$46,0)-MAX(BT902-BS902,0)/Inputs!$B$24)*DCF!F$6</f>
        <v>-1593.6936820447797</v>
      </c>
      <c r="DB902" s="15">
        <f ca="1">(BU902*DCF!G$46-DCF!G$5*MAX(BU902*DCF!G$46,0)-MAX(BU902-BT902,0)/Inputs!$B$24)*DCF!G$6</f>
        <v>-2325.6542102495537</v>
      </c>
      <c r="DC902" s="15">
        <f ca="1">(BV902*DCF!H$46-DCF!H$5*MAX(BV902*DCF!H$46,0)-MAX(BV902-BU902,0)/Inputs!$B$24)*DCF!H$6</f>
        <v>-746.8664488466743</v>
      </c>
      <c r="DD902" s="15">
        <f ca="1">(BW902*DCF!I$46-DCF!I$5*MAX(BW902*DCF!I$46,0)-MAX(BW902-BV902,0)/Inputs!$B$24)*DCF!I$6</f>
        <v>147.62786001214445</v>
      </c>
      <c r="DE902" s="15">
        <f ca="1">(BX902*DCF!J$46-DCF!J$5*MAX(BX902*DCF!J$46,0)-MAX(BX902-BW902,0)/Inputs!$B$24)*DCF!J$6</f>
        <v>-1930.2255054334419</v>
      </c>
      <c r="DF902" s="15">
        <f ca="1">(BY902*DCF!K$46-DCF!K$5*MAX(BY902*DCF!K$46,0)-MAX(BY902-BX902,0)/Inputs!$B$24)*DCF!K$6</f>
        <v>-275.18663380964597</v>
      </c>
      <c r="DG902" s="15">
        <f ca="1">(BZ902*DCF!L$46-DCF!L$5*MAX(BZ902*DCF!L$46,0)-MAX(BZ902-BY902,0)/Inputs!$B$24)*DCF!L$6</f>
        <v>-1280.3672920806994</v>
      </c>
      <c r="DH902" s="15">
        <f ca="1">(CA902*DCF!M$46-DCF!M$5*MAX(CA902*DCF!M$46,0)-MAX(CA902-BZ902,0)/Inputs!$B$24)*DCF!M$6</f>
        <v>-1429.385287090194</v>
      </c>
      <c r="DI902" s="15">
        <f ca="1">SUM(CB902:CL902)+BE902*DCF!M$10*(1+Inputs!$B$30)*(1-Inputs!$B$33)*(1-Inputs!$B$30/Inputs!$B$31)/(Inputs!$B$29-Inputs!$B$30)*DCF!M$6</f>
        <v>123137.66001549968</v>
      </c>
      <c r="DJ902" s="15">
        <f ca="1">SUM(CM902:CW902)+BP902*DCF!M$28*(1+Inputs!$B$30)*(1-Inputs!$B$33)*(1-Inputs!$B$30/Inputs!$B$31)/(Inputs!$B$29-Inputs!$B$30)*DCF!M$6</f>
        <v>1047203.8901766967</v>
      </c>
      <c r="DK902" s="15">
        <f ca="1">SUM(CX902:DH902)+CA902*DCF!M$46*(1+Inputs!$B$30)*(1-Inputs!$B$33)*(1-Inputs!$B$30/Inputs!$B$31)/(Inputs!$B$29-Inputs!$B$30)*DCF!M$6</f>
        <v>164127.967856451</v>
      </c>
      <c r="DM902" s="15">
        <f ca="1">DI902+DJ902+DK902+Inputs!$B$34+Inputs!$B$36-Inputs!$B$35</f>
        <v>1411320.5180486473</v>
      </c>
    </row>
    <row r="903" spans="1:117" x14ac:dyDescent="0.75">
      <c r="A903" s="11">
        <v>890</v>
      </c>
      <c r="C903" s="23">
        <f t="shared" ca="1" si="508"/>
        <v>-0.51958203868685315</v>
      </c>
      <c r="D903" s="23">
        <f t="shared" ca="1" si="508"/>
        <v>-0.8974166979603736</v>
      </c>
      <c r="E903" s="23">
        <f t="shared" ca="1" si="508"/>
        <v>-1.6053667024850473</v>
      </c>
      <c r="F903" s="23">
        <f t="shared" ca="1" si="508"/>
        <v>-0.76431306737278382</v>
      </c>
      <c r="G903" s="23">
        <f t="shared" ca="1" si="508"/>
        <v>-0.37455230668619316</v>
      </c>
      <c r="H903" s="23">
        <f t="shared" ca="1" si="508"/>
        <v>0.71566239163044176</v>
      </c>
      <c r="I903" s="23">
        <f t="shared" ca="1" si="508"/>
        <v>0.96474313988844196</v>
      </c>
      <c r="J903" s="23">
        <f t="shared" ca="1" si="508"/>
        <v>-0.61020215737352734</v>
      </c>
      <c r="K903" s="23">
        <f t="shared" ca="1" si="508"/>
        <v>0.42549683816900041</v>
      </c>
      <c r="L903" s="23">
        <f t="shared" ca="1" si="508"/>
        <v>-1.4897326962079322</v>
      </c>
      <c r="M903" s="23">
        <f t="shared" ca="1" si="508"/>
        <v>0.91848335094624067</v>
      </c>
      <c r="N903" s="23">
        <f ca="1">SQRT(Inputs!$B$38)*C903+SQRT(1-Inputs!$B$38)*_xlfn.NORM.S.INV(RAND())</f>
        <v>-2.3991398492771556</v>
      </c>
      <c r="O903" s="23">
        <f ca="1">SQRT(Inputs!$B$38)*D903+SQRT(1-Inputs!$B$38)*_xlfn.NORM.S.INV(RAND())</f>
        <v>-0.76243747774535564</v>
      </c>
      <c r="P903" s="23">
        <f ca="1">SQRT(Inputs!$B$38)*E903+SQRT(1-Inputs!$B$38)*_xlfn.NORM.S.INV(RAND())</f>
        <v>-1.4386592410360688</v>
      </c>
      <c r="Q903" s="23">
        <f ca="1">SQRT(Inputs!$B$38)*F903+SQRT(1-Inputs!$B$38)*_xlfn.NORM.S.INV(RAND())</f>
        <v>-0.11593757498261809</v>
      </c>
      <c r="R903" s="23">
        <f ca="1">SQRT(Inputs!$B$38)*G903+SQRT(1-Inputs!$B$38)*_xlfn.NORM.S.INV(RAND())</f>
        <v>-0.59836720856851866</v>
      </c>
      <c r="S903" s="23">
        <f ca="1">SQRT(Inputs!$B$38)*H903+SQRT(1-Inputs!$B$38)*_xlfn.NORM.S.INV(RAND())</f>
        <v>-0.27869505733391353</v>
      </c>
      <c r="T903" s="23">
        <f ca="1">SQRT(Inputs!$B$38)*I903+SQRT(1-Inputs!$B$38)*_xlfn.NORM.S.INV(RAND())</f>
        <v>-1.2137454635498646E-2</v>
      </c>
      <c r="U903" s="23">
        <f ca="1">SQRT(Inputs!$B$38)*J903+SQRT(1-Inputs!$B$38)*_xlfn.NORM.S.INV(RAND())</f>
        <v>3.7938023220314643E-2</v>
      </c>
      <c r="V903" s="23">
        <f ca="1">SQRT(Inputs!$B$38)*K903+SQRT(1-Inputs!$B$38)*_xlfn.NORM.S.INV(RAND())</f>
        <v>1.2839486929457933</v>
      </c>
      <c r="W903" s="23">
        <f ca="1">SQRT(Inputs!$B$38)*L903+SQRT(1-Inputs!$B$38)*_xlfn.NORM.S.INV(RAND())</f>
        <v>-2.0375240038239064</v>
      </c>
      <c r="X903" s="23">
        <f ca="1">SQRT(Inputs!$B$38)*M903+SQRT(1-Inputs!$B$38)*_xlfn.NORM.S.INV(RAND())</f>
        <v>1.4278932469069647</v>
      </c>
      <c r="Y903" s="23">
        <f ca="1">SQRT(Inputs!$B$38)*C903+SQRT(1-Inputs!$B$38)*_xlfn.NORM.S.INV(RAND())</f>
        <v>5.1445215834945435E-3</v>
      </c>
      <c r="Z903" s="23">
        <f ca="1">SQRT(Inputs!$B$38)*D903+SQRT(1-Inputs!$B$38)*_xlfn.NORM.S.INV(RAND())</f>
        <v>0.59366123564107454</v>
      </c>
      <c r="AA903" s="23">
        <f ca="1">SQRT(Inputs!$B$38)*E903+SQRT(1-Inputs!$B$38)*_xlfn.NORM.S.INV(RAND())</f>
        <v>-1.0192937614651458</v>
      </c>
      <c r="AB903" s="23">
        <f ca="1">SQRT(Inputs!$B$38)*F903+SQRT(1-Inputs!$B$38)*_xlfn.NORM.S.INV(RAND())</f>
        <v>-9.5628296970775573E-2</v>
      </c>
      <c r="AC903" s="23">
        <f ca="1">SQRT(Inputs!$B$38)*G903+SQRT(1-Inputs!$B$38)*_xlfn.NORM.S.INV(RAND())</f>
        <v>0.87703753364183745</v>
      </c>
      <c r="AD903" s="23">
        <f ca="1">SQRT(Inputs!$B$38)*H903+SQRT(1-Inputs!$B$38)*_xlfn.NORM.S.INV(RAND())</f>
        <v>1.3632111742652415</v>
      </c>
      <c r="AE903" s="23">
        <f ca="1">SQRT(Inputs!$B$38)*I903+SQRT(1-Inputs!$B$38)*_xlfn.NORM.S.INV(RAND())</f>
        <v>-0.58444402942965012</v>
      </c>
      <c r="AF903" s="23">
        <f ca="1">SQRT(Inputs!$B$38)*J903+SQRT(1-Inputs!$B$38)*_xlfn.NORM.S.INV(RAND())</f>
        <v>0.62292644610335968</v>
      </c>
      <c r="AG903" s="23">
        <f ca="1">SQRT(Inputs!$B$38)*K903+SQRT(1-Inputs!$B$38)*_xlfn.NORM.S.INV(RAND())</f>
        <v>-0.70167059074056182</v>
      </c>
      <c r="AH903" s="23">
        <f ca="1">SQRT(Inputs!$B$38)*L903+SQRT(1-Inputs!$B$38)*_xlfn.NORM.S.INV(RAND())</f>
        <v>-0.58328326842770895</v>
      </c>
      <c r="AI903" s="23">
        <f ca="1">SQRT(Inputs!$B$38)*M903+SQRT(1-Inputs!$B$38)*_xlfn.NORM.S.INV(RAND())</f>
        <v>1.3722848448465486</v>
      </c>
      <c r="AJ903" s="23">
        <f ca="1">SQRT(Inputs!$B$38)*C903+SQRT(1-Inputs!$B$38)*_xlfn.NORM.S.INV(RAND())</f>
        <v>0.65322372513729476</v>
      </c>
      <c r="AK903" s="23">
        <f ca="1">SQRT(Inputs!$B$38)*D903+SQRT(1-Inputs!$B$38)*_xlfn.NORM.S.INV(RAND())</f>
        <v>-0.12170854356513278</v>
      </c>
      <c r="AL903" s="23">
        <f ca="1">SQRT(Inputs!$B$38)*E903+SQRT(1-Inputs!$B$38)*_xlfn.NORM.S.INV(RAND())</f>
        <v>-0.55567335740295476</v>
      </c>
      <c r="AM903" s="23">
        <f ca="1">SQRT(Inputs!$B$38)*F903+SQRT(1-Inputs!$B$38)*_xlfn.NORM.S.INV(RAND())</f>
        <v>9.7631032146453411E-2</v>
      </c>
      <c r="AN903" s="23">
        <f ca="1">SQRT(Inputs!$B$38)*G903+SQRT(1-Inputs!$B$38)*_xlfn.NORM.S.INV(RAND())</f>
        <v>-0.44735897205002528</v>
      </c>
      <c r="AO903" s="23">
        <f ca="1">SQRT(Inputs!$B$38)*H903+SQRT(1-Inputs!$B$38)*_xlfn.NORM.S.INV(RAND())</f>
        <v>0.24553685099878911</v>
      </c>
      <c r="AP903" s="23">
        <f ca="1">SQRT(Inputs!$B$38)*I903+SQRT(1-Inputs!$B$38)*_xlfn.NORM.S.INV(RAND())</f>
        <v>1.1530843257322343E-2</v>
      </c>
      <c r="AQ903" s="23">
        <f ca="1">SQRT(Inputs!$B$38)*J903+SQRT(1-Inputs!$B$38)*_xlfn.NORM.S.INV(RAND())</f>
        <v>-2.0309499122455139</v>
      </c>
      <c r="AR903" s="23">
        <f ca="1">SQRT(Inputs!$B$38)*K903+SQRT(1-Inputs!$B$38)*_xlfn.NORM.S.INV(RAND())</f>
        <v>1.2900053988834672</v>
      </c>
      <c r="AS903" s="23">
        <f ca="1">SQRT(Inputs!$B$38)*L903+SQRT(1-Inputs!$B$38)*_xlfn.NORM.S.INV(RAND())</f>
        <v>-0.10687787528666592</v>
      </c>
      <c r="AT903" s="23">
        <f ca="1">SQRT(Inputs!$B$38)*M903+SQRT(1-Inputs!$B$38)*_xlfn.NORM.S.INV(RAND())</f>
        <v>1.487604181585986</v>
      </c>
      <c r="AU903" s="15">
        <f ca="1">Inputs!$B$6*EXP($B$8-0.5*C$5^2+C$5*N903)</f>
        <v>3365.2457502569619</v>
      </c>
      <c r="AV903" s="15">
        <f t="shared" ca="1" si="474"/>
        <v>3661.8964276403835</v>
      </c>
      <c r="AW903" s="15">
        <f t="shared" ca="1" si="475"/>
        <v>3677.4837447644509</v>
      </c>
      <c r="AX903" s="15">
        <f t="shared" ca="1" si="476"/>
        <v>4425.274493715986</v>
      </c>
      <c r="AY903" s="15">
        <f t="shared" ca="1" si="477"/>
        <v>5043.1082487709373</v>
      </c>
      <c r="AZ903" s="15">
        <f t="shared" ca="1" si="478"/>
        <v>5981.4428206645807</v>
      </c>
      <c r="BA903" s="15">
        <f t="shared" ca="1" si="479"/>
        <v>7310.4641864405403</v>
      </c>
      <c r="BB903" s="15">
        <f t="shared" ca="1" si="480"/>
        <v>8984.3203369188523</v>
      </c>
      <c r="BC903" s="15">
        <f t="shared" ca="1" si="481"/>
        <v>12455.388930848942</v>
      </c>
      <c r="BD903" s="15">
        <f t="shared" ca="1" si="482"/>
        <v>12611.314567924324</v>
      </c>
      <c r="BE903" s="15">
        <f t="shared" ca="1" si="483"/>
        <v>17599.872111085162</v>
      </c>
      <c r="BF903" s="15">
        <f ca="1">Inputs!$B$13*EXP($B$9-0.5*C$6^2+C$6*Y903)</f>
        <v>13845.134090612204</v>
      </c>
      <c r="BG903" s="15">
        <f t="shared" ca="1" si="484"/>
        <v>18781.395731407094</v>
      </c>
      <c r="BH903" s="15">
        <f t="shared" ca="1" si="485"/>
        <v>19378.180478671948</v>
      </c>
      <c r="BI903" s="15">
        <f t="shared" ca="1" si="486"/>
        <v>23375.202246602585</v>
      </c>
      <c r="BJ903" s="15">
        <f t="shared" ca="1" si="487"/>
        <v>32518.217621278105</v>
      </c>
      <c r="BK903" s="15">
        <f t="shared" ca="1" si="488"/>
        <v>48048.826933475662</v>
      </c>
      <c r="BL903" s="15">
        <f t="shared" ca="1" si="489"/>
        <v>54716.994111620807</v>
      </c>
      <c r="BM903" s="15">
        <f t="shared" ca="1" si="490"/>
        <v>72670.491752814851</v>
      </c>
      <c r="BN903" s="15">
        <f t="shared" ca="1" si="491"/>
        <v>82167.714929740803</v>
      </c>
      <c r="BO903" s="15">
        <f t="shared" ca="1" si="492"/>
        <v>94471.50499829941</v>
      </c>
      <c r="BP903" s="15">
        <f t="shared" ca="1" si="493"/>
        <v>135835.93476551698</v>
      </c>
      <c r="BQ903" s="15">
        <f ca="1">Inputs!$B$20*EXP($B$10-0.5*C$7^2+C$7*AJ903)</f>
        <v>5407.8984107393826</v>
      </c>
      <c r="BR903" s="15">
        <f t="shared" ca="1" si="494"/>
        <v>7059.6104394363665</v>
      </c>
      <c r="BS903" s="15">
        <f t="shared" ca="1" si="495"/>
        <v>8241.3664512060441</v>
      </c>
      <c r="BT903" s="15">
        <f t="shared" ca="1" si="496"/>
        <v>11657.839557970139</v>
      </c>
      <c r="BU903" s="15">
        <f t="shared" ca="1" si="497"/>
        <v>14498.81370895898</v>
      </c>
      <c r="BV903" s="15">
        <f t="shared" ca="1" si="498"/>
        <v>21319.37452810162</v>
      </c>
      <c r="BW903" s="15">
        <f t="shared" ca="1" si="499"/>
        <v>29822.677843035424</v>
      </c>
      <c r="BX903" s="15">
        <f t="shared" ca="1" si="500"/>
        <v>27760.976232992369</v>
      </c>
      <c r="BY903" s="15">
        <f t="shared" ca="1" si="501"/>
        <v>49786.740923137353</v>
      </c>
      <c r="BZ903" s="15">
        <f t="shared" ca="1" si="502"/>
        <v>68498.616462249745</v>
      </c>
      <c r="CA903" s="15">
        <f t="shared" ca="1" si="503"/>
        <v>125334.13489928447</v>
      </c>
      <c r="CB903" s="15">
        <f ca="1">(AU903*DCF!C$10-DCF!C$5*MAX(AU903*DCF!C$10,0)-MAX(AU903-Inputs!$B$6,0)/Inputs!$B$10)*DCF!C$6</f>
        <v>864.22578530924761</v>
      </c>
      <c r="CC903" s="15">
        <f ca="1">(AV903*DCF!D$10-DCF!D$5*MAX(AV903*DCF!D$10,0)-MAX(AV903-AU903,0)/Inputs!$B$10)*DCF!D$6</f>
        <v>820.23194192320284</v>
      </c>
      <c r="CD903" s="15">
        <f ca="1">(AW903*DCF!E$10-DCF!E$5*MAX(AW903*DCF!E$10,0)-MAX(AW903-AV903,0)/Inputs!$B$10)*DCF!E$6</f>
        <v>845.56154673856224</v>
      </c>
      <c r="CE903" s="15">
        <f ca="1">(AX903*DCF!F$10-DCF!F$5*MAX(AX903*DCF!F$10,0)-MAX(AX903-AW903,0)/Inputs!$B$10)*DCF!F$6</f>
        <v>810.43365454266973</v>
      </c>
      <c r="CF903" s="15">
        <f ca="1">(AY903*DCF!G$10-DCF!G$5*MAX(AY903*DCF!G$10,0)-MAX(AY903-AX903,0)/Inputs!$B$10)*DCF!G$6</f>
        <v>920.32293471774722</v>
      </c>
      <c r="CG903" s="15">
        <f ca="1">(AZ903*DCF!H$10-DCF!H$5*MAX(AZ903*DCF!H$10,0)-MAX(AZ903-AY903,0)/Inputs!$B$10)*DCF!H$6</f>
        <v>994.68328890171927</v>
      </c>
      <c r="CH903" s="15">
        <f ca="1">(BA903*DCF!I$10-DCF!I$5*MAX(BA903*DCF!I$10,0)-MAX(BA903-AZ903,0)/Inputs!$B$10)*DCF!I$6</f>
        <v>1117.349051629368</v>
      </c>
      <c r="CI903" s="15">
        <f ca="1">(BB903*DCF!J$10-DCF!J$5*MAX(BB903*DCF!J$10,0)-MAX(BB903-BA903,0)/Inputs!$B$10)*DCF!J$6</f>
        <v>1288.0848996828802</v>
      </c>
      <c r="CJ903" s="15">
        <f ca="1">(BC903*DCF!K$10-DCF!K$5*MAX(BC903*DCF!K$10,0)-MAX(BC903-BB903,0)/Inputs!$B$10)*DCF!K$6</f>
        <v>1519.2208193915537</v>
      </c>
      <c r="CK903" s="15">
        <f ca="1">(BD903*DCF!L$10-DCF!L$5*MAX(BD903*DCF!L$10,0)-MAX(BD903-BC903,0)/Inputs!$B$10)*DCF!L$6</f>
        <v>1881.862343659629</v>
      </c>
      <c r="CL903" s="15">
        <f ca="1">(BE903*DCF!M$10-DCF!M$5*MAX(BE903*DCF!M$10,0)-MAX(BE903-BD903,0)/Inputs!$B$10)*DCF!M$6</f>
        <v>1887.6330916344614</v>
      </c>
      <c r="CM903" s="15">
        <f ca="1">(BF903*DCF!C$28-DCF!C$5*MAX(BF903*DCF!C$28,0)-MAX(BF903-Inputs!$B$13,0)/Inputs!$B$17)*DCF!C$6</f>
        <v>3657.7457219949506</v>
      </c>
      <c r="CN903" s="15">
        <f ca="1">(BG903*DCF!D$28-DCF!D$5*MAX(BG903*DCF!D$28,0)-MAX(BG903-BF903,0)/Inputs!$B$17)*DCF!D$6</f>
        <v>4478.423279731468</v>
      </c>
      <c r="CO903" s="15">
        <f ca="1">(BH903*DCF!E$28-DCF!E$5*MAX(BH903*DCF!E$28,0)-MAX(BH903-BG903,0)/Inputs!$B$17)*DCF!E$6</f>
        <v>5370.6277089608147</v>
      </c>
      <c r="CP903" s="15">
        <f ca="1">(BI903*DCF!F$28-DCF!F$5*MAX(BI903*DCF!F$28,0)-MAX(BI903-BH903,0)/Inputs!$B$17)*DCF!F$6</f>
        <v>5618.0306963646181</v>
      </c>
      <c r="CQ903" s="15">
        <f ca="1">(BJ903*DCF!G$28-DCF!G$5*MAX(BJ903*DCF!G$28,0)-MAX(BJ903-BI903,0)/Inputs!$B$17)*DCF!G$6</f>
        <v>6899.3334127896815</v>
      </c>
      <c r="CR903" s="15">
        <f ca="1">(BK903*DCF!H$28-DCF!H$5*MAX(BK903*DCF!H$28,0)-MAX(BK903-BJ903,0)/Inputs!$B$17)*DCF!H$6</f>
        <v>9469.9841672240746</v>
      </c>
      <c r="CS903" s="15">
        <f ca="1">(BL903*DCF!I$28-DCF!I$5*MAX(BL903*DCF!I$28,0)-MAX(BL903-BK903,0)/Inputs!$B$17)*DCF!I$6</f>
        <v>11909.780928634456</v>
      </c>
      <c r="CT903" s="15">
        <f ca="1">(BM903*DCF!J$28-DCF!J$5*MAX(BM903*DCF!J$28,0)-MAX(BM903-BL903,0)/Inputs!$B$17)*DCF!J$6</f>
        <v>13831.065377137655</v>
      </c>
      <c r="CU903" s="15">
        <f ca="1">(BN903*DCF!K$28-DCF!K$5*MAX(BN903*DCF!K$28,0)-MAX(BN903-BM903,0)/Inputs!$B$17)*DCF!K$6</f>
        <v>16189.160350189844</v>
      </c>
      <c r="CV903" s="15">
        <f ca="1">(BO903*DCF!L$28-DCF!L$5*MAX(BO903*DCF!L$28,0)-MAX(BO903-BN903,0)/Inputs!$B$17)*DCF!L$6</f>
        <v>17456.853829455427</v>
      </c>
      <c r="CW903" s="15">
        <f ca="1">(BP903*DCF!M$28-DCF!M$5*MAX(BP903*DCF!M$28,0)-MAX(BP903-BO903,0)/Inputs!$B$17)*DCF!M$6</f>
        <v>21233.864516351787</v>
      </c>
      <c r="CX903" s="15">
        <f ca="1">(BQ903*DCF!C$46-DCF!C$5*MAX(BQ903*DCF!C$46,0)-MAX(BQ903-Inputs!$B$20,0)/Inputs!$B$24)*DCF!C$6</f>
        <v>-2268.2898919672398</v>
      </c>
      <c r="CY903" s="15">
        <f ca="1">(BR903*DCF!D$46-DCF!D$5*MAX(BR903*DCF!D$46,0)-MAX(BR903-BQ903,0)/Inputs!$B$24)*DCF!D$6</f>
        <v>-1909.6826819585276</v>
      </c>
      <c r="CZ903" s="15">
        <f ca="1">(BS903*DCF!E$46-DCF!E$5*MAX(BS903*DCF!E$46,0)-MAX(BS903-BR903,0)/Inputs!$B$24)*DCF!E$6</f>
        <v>-1440.3716187618518</v>
      </c>
      <c r="DA903" s="15">
        <f ca="1">(BT903*DCF!F$46-DCF!F$5*MAX(BT903*DCF!F$46,0)-MAX(BT903-BS903,0)/Inputs!$B$24)*DCF!F$6</f>
        <v>-2093.0434442220981</v>
      </c>
      <c r="DB903" s="15">
        <f ca="1">(BU903*DCF!G$46-DCF!G$5*MAX(BU903*DCF!G$46,0)-MAX(BU903-BT903,0)/Inputs!$B$24)*DCF!G$6</f>
        <v>-1443.3590206084198</v>
      </c>
      <c r="DC903" s="15">
        <f ca="1">(BV903*DCF!H$46-DCF!H$5*MAX(BV903*DCF!H$46,0)-MAX(BV903-BU903,0)/Inputs!$B$24)*DCF!H$6</f>
        <v>-2119.447484279086</v>
      </c>
      <c r="DD903" s="15">
        <f ca="1">(BW903*DCF!I$46-DCF!I$5*MAX(BW903*DCF!I$46,0)-MAX(BW903-BV903,0)/Inputs!$B$24)*DCF!I$6</f>
        <v>-1752.2031235773738</v>
      </c>
      <c r="DE903" s="15">
        <f ca="1">(BX903*DCF!J$46-DCF!J$5*MAX(BX903*DCF!J$46,0)-MAX(BX903-BW903,0)/Inputs!$B$24)*DCF!J$6</f>
        <v>1164.496162145743</v>
      </c>
      <c r="DF903" s="15">
        <f ca="1">(BY903*DCF!K$46-DCF!K$5*MAX(BY903*DCF!K$46,0)-MAX(BY903-BX903,0)/Inputs!$B$24)*DCF!K$6</f>
        <v>-2551.7409786407461</v>
      </c>
      <c r="DG903" s="15">
        <f ca="1">(BZ903*DCF!L$46-DCF!L$5*MAX(BZ903*DCF!L$46,0)-MAX(BZ903-BY903,0)/Inputs!$B$24)*DCF!L$6</f>
        <v>500.43321317188423</v>
      </c>
      <c r="DH903" s="15">
        <f ca="1">(CA903*DCF!M$46-DCF!M$5*MAX(CA903*DCF!M$46,0)-MAX(CA903-BZ903,0)/Inputs!$B$24)*DCF!M$6</f>
        <v>-2056.1132559593721</v>
      </c>
      <c r="DI903" s="15">
        <f ca="1">SUM(CB903:CL903)+BE903*DCF!M$10*(1+Inputs!$B$30)*(1-Inputs!$B$33)*(1-Inputs!$B$30/Inputs!$B$31)/(Inputs!$B$29-Inputs!$B$30)*DCF!M$6</f>
        <v>61930.286177495931</v>
      </c>
      <c r="DJ903" s="15">
        <f ca="1">SUM(CM903:CW903)+BP903*DCF!M$28*(1+Inputs!$B$30)*(1-Inputs!$B$33)*(1-Inputs!$B$30/Inputs!$B$31)/(Inputs!$B$29-Inputs!$B$30)*DCF!M$6</f>
        <v>620159.14025112148</v>
      </c>
      <c r="DK903" s="15">
        <f ca="1">SUM(CX903:DH903)+CA903*DCF!M$46*(1+Inputs!$B$30)*(1-Inputs!$B$33)*(1-Inputs!$B$30/Inputs!$B$31)/(Inputs!$B$29-Inputs!$B$30)*DCF!M$6</f>
        <v>177812.09720704492</v>
      </c>
      <c r="DM903" s="15">
        <f ca="1">DI903+DJ903+DK903+Inputs!$B$34+Inputs!$B$36-Inputs!$B$35</f>
        <v>936752.52363566239</v>
      </c>
    </row>
    <row r="904" spans="1:117" x14ac:dyDescent="0.75">
      <c r="A904" s="11">
        <v>891</v>
      </c>
      <c r="C904" s="23">
        <f t="shared" ref="C904:M913" ca="1" si="509">_xlfn.NORM.S.INV(RAND())</f>
        <v>0.41555104176878027</v>
      </c>
      <c r="D904" s="23">
        <f t="shared" ca="1" si="509"/>
        <v>-5.5693526128462916E-3</v>
      </c>
      <c r="E904" s="23">
        <f t="shared" ca="1" si="509"/>
        <v>0.99277761423811717</v>
      </c>
      <c r="F904" s="23">
        <f t="shared" ca="1" si="509"/>
        <v>-0.47128963336039525</v>
      </c>
      <c r="G904" s="23">
        <f t="shared" ca="1" si="509"/>
        <v>-9.2783675028630164E-2</v>
      </c>
      <c r="H904" s="23">
        <f t="shared" ca="1" si="509"/>
        <v>-0.79902641496757698</v>
      </c>
      <c r="I904" s="23">
        <f t="shared" ca="1" si="509"/>
        <v>-1.3778871159227081E-2</v>
      </c>
      <c r="J904" s="23">
        <f t="shared" ca="1" si="509"/>
        <v>-0.38731552868679103</v>
      </c>
      <c r="K904" s="23">
        <f t="shared" ca="1" si="509"/>
        <v>-0.62482557532936933</v>
      </c>
      <c r="L904" s="23">
        <f t="shared" ca="1" si="509"/>
        <v>-0.13156165985982154</v>
      </c>
      <c r="M904" s="23">
        <f t="shared" ca="1" si="509"/>
        <v>-1.0122002803295225</v>
      </c>
      <c r="N904" s="23">
        <f ca="1">SQRT(Inputs!$B$38)*C904+SQRT(1-Inputs!$B$38)*_xlfn.NORM.S.INV(RAND())</f>
        <v>-0.63087781785790198</v>
      </c>
      <c r="O904" s="23">
        <f ca="1">SQRT(Inputs!$B$38)*D904+SQRT(1-Inputs!$B$38)*_xlfn.NORM.S.INV(RAND())</f>
        <v>0.5365899894904369</v>
      </c>
      <c r="P904" s="23">
        <f ca="1">SQRT(Inputs!$B$38)*E904+SQRT(1-Inputs!$B$38)*_xlfn.NORM.S.INV(RAND())</f>
        <v>0.53419585329479913</v>
      </c>
      <c r="Q904" s="23">
        <f ca="1">SQRT(Inputs!$B$38)*F904+SQRT(1-Inputs!$B$38)*_xlfn.NORM.S.INV(RAND())</f>
        <v>0.19501967074661625</v>
      </c>
      <c r="R904" s="23">
        <f ca="1">SQRT(Inputs!$B$38)*G904+SQRT(1-Inputs!$B$38)*_xlfn.NORM.S.INV(RAND())</f>
        <v>-0.21096595549442154</v>
      </c>
      <c r="S904" s="23">
        <f ca="1">SQRT(Inputs!$B$38)*H904+SQRT(1-Inputs!$B$38)*_xlfn.NORM.S.INV(RAND())</f>
        <v>-0.88125739510928347</v>
      </c>
      <c r="T904" s="23">
        <f ca="1">SQRT(Inputs!$B$38)*I904+SQRT(1-Inputs!$B$38)*_xlfn.NORM.S.INV(RAND())</f>
        <v>1.5008890008040365</v>
      </c>
      <c r="U904" s="23">
        <f ca="1">SQRT(Inputs!$B$38)*J904+SQRT(1-Inputs!$B$38)*_xlfn.NORM.S.INV(RAND())</f>
        <v>0.62502615031425068</v>
      </c>
      <c r="V904" s="23">
        <f ca="1">SQRT(Inputs!$B$38)*K904+SQRT(1-Inputs!$B$38)*_xlfn.NORM.S.INV(RAND())</f>
        <v>0.3738734551688403</v>
      </c>
      <c r="W904" s="23">
        <f ca="1">SQRT(Inputs!$B$38)*L904+SQRT(1-Inputs!$B$38)*_xlfn.NORM.S.INV(RAND())</f>
        <v>-0.70768112978836473</v>
      </c>
      <c r="X904" s="23">
        <f ca="1">SQRT(Inputs!$B$38)*M904+SQRT(1-Inputs!$B$38)*_xlfn.NORM.S.INV(RAND())</f>
        <v>-0.2932700199252285</v>
      </c>
      <c r="Y904" s="23">
        <f ca="1">SQRT(Inputs!$B$38)*C904+SQRT(1-Inputs!$B$38)*_xlfn.NORM.S.INV(RAND())</f>
        <v>-4.0282337141394869E-2</v>
      </c>
      <c r="Z904" s="23">
        <f ca="1">SQRT(Inputs!$B$38)*D904+SQRT(1-Inputs!$B$38)*_xlfn.NORM.S.INV(RAND())</f>
        <v>0.40103255134407284</v>
      </c>
      <c r="AA904" s="23">
        <f ca="1">SQRT(Inputs!$B$38)*E904+SQRT(1-Inputs!$B$38)*_xlfn.NORM.S.INV(RAND())</f>
        <v>1.0646010355371347</v>
      </c>
      <c r="AB904" s="23">
        <f ca="1">SQRT(Inputs!$B$38)*F904+SQRT(1-Inputs!$B$38)*_xlfn.NORM.S.INV(RAND())</f>
        <v>2.1961778342794291</v>
      </c>
      <c r="AC904" s="23">
        <f ca="1">SQRT(Inputs!$B$38)*G904+SQRT(1-Inputs!$B$38)*_xlfn.NORM.S.INV(RAND())</f>
        <v>1.5900885190894343</v>
      </c>
      <c r="AD904" s="23">
        <f ca="1">SQRT(Inputs!$B$38)*H904+SQRT(1-Inputs!$B$38)*_xlfn.NORM.S.INV(RAND())</f>
        <v>-0.13521583899383999</v>
      </c>
      <c r="AE904" s="23">
        <f ca="1">SQRT(Inputs!$B$38)*I904+SQRT(1-Inputs!$B$38)*_xlfn.NORM.S.INV(RAND())</f>
        <v>-0.93935245350562591</v>
      </c>
      <c r="AF904" s="23">
        <f ca="1">SQRT(Inputs!$B$38)*J904+SQRT(1-Inputs!$B$38)*_xlfn.NORM.S.INV(RAND())</f>
        <v>-0.1489744479940189</v>
      </c>
      <c r="AG904" s="23">
        <f ca="1">SQRT(Inputs!$B$38)*K904+SQRT(1-Inputs!$B$38)*_xlfn.NORM.S.INV(RAND())</f>
        <v>-0.75267202819330603</v>
      </c>
      <c r="AH904" s="23">
        <f ca="1">SQRT(Inputs!$B$38)*L904+SQRT(1-Inputs!$B$38)*_xlfn.NORM.S.INV(RAND())</f>
        <v>0.28056406673485906</v>
      </c>
      <c r="AI904" s="23">
        <f ca="1">SQRT(Inputs!$B$38)*M904+SQRT(1-Inputs!$B$38)*_xlfn.NORM.S.INV(RAND())</f>
        <v>-1.467849208568083</v>
      </c>
      <c r="AJ904" s="23">
        <f ca="1">SQRT(Inputs!$B$38)*C904+SQRT(1-Inputs!$B$38)*_xlfn.NORM.S.INV(RAND())</f>
        <v>1.2246767059662649</v>
      </c>
      <c r="AK904" s="23">
        <f ca="1">SQRT(Inputs!$B$38)*D904+SQRT(1-Inputs!$B$38)*_xlfn.NORM.S.INV(RAND())</f>
        <v>-0.30575545191092179</v>
      </c>
      <c r="AL904" s="23">
        <f ca="1">SQRT(Inputs!$B$38)*E904+SQRT(1-Inputs!$B$38)*_xlfn.NORM.S.INV(RAND())</f>
        <v>3.2750135517953249E-2</v>
      </c>
      <c r="AM904" s="23">
        <f ca="1">SQRT(Inputs!$B$38)*F904+SQRT(1-Inputs!$B$38)*_xlfn.NORM.S.INV(RAND())</f>
        <v>-0.54558125680919201</v>
      </c>
      <c r="AN904" s="23">
        <f ca="1">SQRT(Inputs!$B$38)*G904+SQRT(1-Inputs!$B$38)*_xlfn.NORM.S.INV(RAND())</f>
        <v>-1.4319969422576888</v>
      </c>
      <c r="AO904" s="23">
        <f ca="1">SQRT(Inputs!$B$38)*H904+SQRT(1-Inputs!$B$38)*_xlfn.NORM.S.INV(RAND())</f>
        <v>7.9602691528938396E-2</v>
      </c>
      <c r="AP904" s="23">
        <f ca="1">SQRT(Inputs!$B$38)*I904+SQRT(1-Inputs!$B$38)*_xlfn.NORM.S.INV(RAND())</f>
        <v>-0.73041503266430696</v>
      </c>
      <c r="AQ904" s="23">
        <f ca="1">SQRT(Inputs!$B$38)*J904+SQRT(1-Inputs!$B$38)*_xlfn.NORM.S.INV(RAND())</f>
        <v>-0.72451651492791869</v>
      </c>
      <c r="AR904" s="23">
        <f ca="1">SQRT(Inputs!$B$38)*K904+SQRT(1-Inputs!$B$38)*_xlfn.NORM.S.INV(RAND())</f>
        <v>0.79170615136684663</v>
      </c>
      <c r="AS904" s="23">
        <f ca="1">SQRT(Inputs!$B$38)*L904+SQRT(1-Inputs!$B$38)*_xlfn.NORM.S.INV(RAND())</f>
        <v>0.70435239807427075</v>
      </c>
      <c r="AT904" s="23">
        <f ca="1">SQRT(Inputs!$B$38)*M904+SQRT(1-Inputs!$B$38)*_xlfn.NORM.S.INV(RAND())</f>
        <v>-0.75112371686261747</v>
      </c>
      <c r="AU904" s="15">
        <f ca="1">Inputs!$B$6*EXP($B$8-0.5*C$5^2+C$5*N904)</f>
        <v>4480.5016010786367</v>
      </c>
      <c r="AV904" s="15">
        <f t="shared" ca="1" si="474"/>
        <v>5901.5426826366074</v>
      </c>
      <c r="AW904" s="15">
        <f t="shared" ca="1" si="475"/>
        <v>7733.5064039277422</v>
      </c>
      <c r="AX904" s="15">
        <f t="shared" ca="1" si="476"/>
        <v>9674.704682312693</v>
      </c>
      <c r="AY904" s="15">
        <f t="shared" ca="1" si="477"/>
        <v>11535.725781168016</v>
      </c>
      <c r="AZ904" s="15">
        <f t="shared" ca="1" si="478"/>
        <v>12803.700092640887</v>
      </c>
      <c r="BA904" s="15">
        <f t="shared" ca="1" si="479"/>
        <v>18333.537760532232</v>
      </c>
      <c r="BB904" s="15">
        <f t="shared" ca="1" si="480"/>
        <v>23896.363757953175</v>
      </c>
      <c r="BC904" s="15">
        <f t="shared" ca="1" si="481"/>
        <v>30342.499203619485</v>
      </c>
      <c r="BD904" s="15">
        <f t="shared" ca="1" si="482"/>
        <v>34791.574916183949</v>
      </c>
      <c r="BE904" s="15">
        <f t="shared" ca="1" si="483"/>
        <v>41508.922595103628</v>
      </c>
      <c r="BF904" s="15">
        <f ca="1">Inputs!$B$13*EXP($B$9-0.5*C$6^2+C$6*Y904)</f>
        <v>13721.007765307866</v>
      </c>
      <c r="BG904" s="15">
        <f t="shared" ca="1" si="484"/>
        <v>17977.184185640392</v>
      </c>
      <c r="BH904" s="15">
        <f t="shared" ca="1" si="485"/>
        <v>26206.663180219337</v>
      </c>
      <c r="BI904" s="15">
        <f t="shared" ca="1" si="486"/>
        <v>44983.479866795598</v>
      </c>
      <c r="BJ904" s="15">
        <f t="shared" ca="1" si="487"/>
        <v>69352.567587858706</v>
      </c>
      <c r="BK904" s="15">
        <f t="shared" ca="1" si="488"/>
        <v>83564.568655401759</v>
      </c>
      <c r="BL904" s="15">
        <f t="shared" ca="1" si="489"/>
        <v>90883.917934967161</v>
      </c>
      <c r="BM904" s="15">
        <f t="shared" ca="1" si="490"/>
        <v>109667.46648910828</v>
      </c>
      <c r="BN904" s="15">
        <f t="shared" ca="1" si="491"/>
        <v>123244.23103304047</v>
      </c>
      <c r="BO904" s="15">
        <f t="shared" ca="1" si="492"/>
        <v>156666.2291360333</v>
      </c>
      <c r="BP904" s="15">
        <f t="shared" ca="1" si="493"/>
        <v>163283.87492583701</v>
      </c>
      <c r="BQ904" s="15">
        <f ca="1">Inputs!$B$20*EXP($B$10-0.5*C$7^2+C$7*AJ904)</f>
        <v>6622.9774389545018</v>
      </c>
      <c r="BR904" s="15">
        <f t="shared" ca="1" si="494"/>
        <v>8154.9469563753564</v>
      </c>
      <c r="BS904" s="15">
        <f t="shared" ca="1" si="495"/>
        <v>11272.858802744177</v>
      </c>
      <c r="BT904" s="15">
        <f t="shared" ca="1" si="496"/>
        <v>13470.139611665054</v>
      </c>
      <c r="BU904" s="15">
        <f t="shared" ca="1" si="497"/>
        <v>13201.237810108652</v>
      </c>
      <c r="BV904" s="15">
        <f t="shared" ca="1" si="498"/>
        <v>18699.098259908435</v>
      </c>
      <c r="BW904" s="15">
        <f t="shared" ca="1" si="499"/>
        <v>22356.025092579905</v>
      </c>
      <c r="BX904" s="15">
        <f t="shared" ca="1" si="500"/>
        <v>27041.26839747683</v>
      </c>
      <c r="BY904" s="15">
        <f t="shared" ca="1" si="501"/>
        <v>44086.102352037058</v>
      </c>
      <c r="BZ904" s="15">
        <f t="shared" ca="1" si="502"/>
        <v>70410.40140353785</v>
      </c>
      <c r="CA904" s="15">
        <f t="shared" ca="1" si="503"/>
        <v>86546.945301632339</v>
      </c>
      <c r="CB904" s="15">
        <f ca="1">(AU904*DCF!C$10-DCF!C$5*MAX(AU904*DCF!C$10,0)-MAX(AU904-Inputs!$B$6,0)/Inputs!$B$10)*DCF!C$6</f>
        <v>1046.5091801063372</v>
      </c>
      <c r="CC904" s="15">
        <f ca="1">(AV904*DCF!D$10-DCF!D$5*MAX(AV904*DCF!D$10,0)-MAX(AV904-AU904,0)/Inputs!$B$10)*DCF!D$6</f>
        <v>1091.9773708026185</v>
      </c>
      <c r="CD904" s="15">
        <f ca="1">(AW904*DCF!E$10-DCF!E$5*MAX(AW904*DCF!E$10,0)-MAX(AW904-AV904,0)/Inputs!$B$10)*DCF!E$6</f>
        <v>1372.9094268806484</v>
      </c>
      <c r="CE904" s="15">
        <f ca="1">(AX904*DCF!F$10-DCF!F$5*MAX(AX904*DCF!F$10,0)-MAX(AX904-AW904,0)/Inputs!$B$10)*DCF!F$6</f>
        <v>1708.0573799521298</v>
      </c>
      <c r="CF904" s="15">
        <f ca="1">(AY904*DCF!G$10-DCF!G$5*MAX(AY904*DCF!G$10,0)-MAX(AY904-AX904,0)/Inputs!$B$10)*DCF!G$6</f>
        <v>2019.0987758790397</v>
      </c>
      <c r="CG904" s="15">
        <f ca="1">(AZ904*DCF!H$10-DCF!H$5*MAX(AZ904*DCF!H$10,0)-MAX(AZ904-AY904,0)/Inputs!$B$10)*DCF!H$6</f>
        <v>2260.6959864018249</v>
      </c>
      <c r="CH904" s="15">
        <f ca="1">(BA904*DCF!I$10-DCF!I$5*MAX(BA904*DCF!I$10,0)-MAX(BA904-AZ904,0)/Inputs!$B$10)*DCF!I$6</f>
        <v>2441.781413822569</v>
      </c>
      <c r="CI904" s="15">
        <f ca="1">(BB904*DCF!J$10-DCF!J$5*MAX(BB904*DCF!J$10,0)-MAX(BB904-BA904,0)/Inputs!$B$10)*DCF!J$6</f>
        <v>3257.7168562847719</v>
      </c>
      <c r="CJ904" s="15">
        <f ca="1">(BC904*DCF!K$10-DCF!K$5*MAX(BC904*DCF!K$10,0)-MAX(BC904-BB904,0)/Inputs!$B$10)*DCF!K$6</f>
        <v>3982.2942342598785</v>
      </c>
      <c r="CK904" s="15">
        <f ca="1">(BD904*DCF!L$10-DCF!L$5*MAX(BD904*DCF!L$10,0)-MAX(BD904-BC904,0)/Inputs!$B$10)*DCF!L$6</f>
        <v>4671.893566362709</v>
      </c>
      <c r="CL904" s="15">
        <f ca="1">(BE904*DCF!M$10-DCF!M$5*MAX(BE904*DCF!M$10,0)-MAX(BE904-BD904,0)/Inputs!$B$10)*DCF!M$6</f>
        <v>5054.9869020226461</v>
      </c>
      <c r="CM904" s="15">
        <f ca="1">(BF904*DCF!C$28-DCF!C$5*MAX(BF904*DCF!C$28,0)-MAX(BF904-Inputs!$B$13,0)/Inputs!$B$17)*DCF!C$6</f>
        <v>3648.5297693784969</v>
      </c>
      <c r="CN904" s="15">
        <f ca="1">(BG904*DCF!D$28-DCF!D$5*MAX(BG904*DCF!D$28,0)-MAX(BG904-BF904,0)/Inputs!$B$17)*DCF!D$6</f>
        <v>4386.6577904962896</v>
      </c>
      <c r="CO904" s="15">
        <f ca="1">(BH904*DCF!E$28-DCF!E$5*MAX(BH904*DCF!E$28,0)-MAX(BH904-BG904,0)/Inputs!$B$17)*DCF!E$6</f>
        <v>5800.2766272590025</v>
      </c>
      <c r="CP904" s="15">
        <f ca="1">(BI904*DCF!F$28-DCF!F$5*MAX(BI904*DCF!F$28,0)-MAX(BI904-BH904,0)/Inputs!$B$17)*DCF!F$6</f>
        <v>8793.2136121590738</v>
      </c>
      <c r="CQ904" s="15">
        <f ca="1">(BJ904*DCF!G$28-DCF!G$5*MAX(BJ904*DCF!G$28,0)-MAX(BJ904-BI904,0)/Inputs!$B$17)*DCF!G$6</f>
        <v>13895.41001959319</v>
      </c>
      <c r="CR904" s="15">
        <f ca="1">(BK904*DCF!H$28-DCF!H$5*MAX(BK904*DCF!H$28,0)-MAX(BK904-BJ904,0)/Inputs!$B$17)*DCF!H$6</f>
        <v>18458.29364697096</v>
      </c>
      <c r="CS904" s="15">
        <f ca="1">(BL904*DCF!I$28-DCF!I$5*MAX(BL904*DCF!I$28,0)-MAX(BL904-BK904,0)/Inputs!$B$17)*DCF!I$6</f>
        <v>20321.07831319312</v>
      </c>
      <c r="CT904" s="15">
        <f ca="1">(BM904*DCF!J$28-DCF!J$5*MAX(BM904*DCF!J$28,0)-MAX(BM904-BL904,0)/Inputs!$B$17)*DCF!J$6</f>
        <v>21974.404129284485</v>
      </c>
      <c r="CU904" s="15">
        <f ca="1">(BN904*DCF!K$28-DCF!K$5*MAX(BN904*DCF!K$28,0)-MAX(BN904-BM904,0)/Inputs!$B$17)*DCF!K$6</f>
        <v>24364.142342962226</v>
      </c>
      <c r="CV904" s="15">
        <f ca="1">(BO904*DCF!L$28-DCF!L$5*MAX(BO904*DCF!L$28,0)-MAX(BO904-BN904,0)/Inputs!$B$17)*DCF!L$6</f>
        <v>27476.446300926782</v>
      </c>
      <c r="CW904" s="15">
        <f ca="1">(BP904*DCF!M$28-DCF!M$5*MAX(BP904*DCF!M$28,0)-MAX(BP904-BO904,0)/Inputs!$B$17)*DCF!M$6</f>
        <v>30030.225628156088</v>
      </c>
      <c r="CX904" s="15">
        <f ca="1">(BQ904*DCF!C$46-DCF!C$5*MAX(BQ904*DCF!C$46,0)-MAX(BQ904-Inputs!$B$20,0)/Inputs!$B$24)*DCF!C$6</f>
        <v>-3110.1460316081998</v>
      </c>
      <c r="CY904" s="15">
        <f ca="1">(BR904*DCF!D$46-DCF!D$5*MAX(BR904*DCF!D$46,0)-MAX(BR904-BQ904,0)/Inputs!$B$24)*DCF!D$6</f>
        <v>-2045.537946213803</v>
      </c>
      <c r="CZ904" s="15">
        <f ca="1">(BS904*DCF!E$46-DCF!E$5*MAX(BS904*DCF!E$46,0)-MAX(BS904-BR904,0)/Inputs!$B$24)*DCF!E$6</f>
        <v>-2562.0301960273437</v>
      </c>
      <c r="DA904" s="15">
        <f ca="1">(BT904*DCF!F$46-DCF!F$5*MAX(BT904*DCF!F$46,0)-MAX(BT904-BS904,0)/Inputs!$B$24)*DCF!F$6</f>
        <v>-1781.0801351138539</v>
      </c>
      <c r="DB904" s="15">
        <f ca="1">(BU904*DCF!G$46-DCF!G$5*MAX(BU904*DCF!G$46,0)-MAX(BU904-BT904,0)/Inputs!$B$24)*DCF!G$6</f>
        <v>-444.06355747088463</v>
      </c>
      <c r="DC904" s="15">
        <f ca="1">(BV904*DCF!H$46-DCF!H$5*MAX(BV904*DCF!H$46,0)-MAX(BV904-BU904,0)/Inputs!$B$24)*DCF!H$6</f>
        <v>-1708.4264488254162</v>
      </c>
      <c r="DD904" s="15">
        <f ca="1">(BW904*DCF!I$46-DCF!I$5*MAX(BW904*DCF!I$46,0)-MAX(BW904-BV904,0)/Inputs!$B$24)*DCF!I$6</f>
        <v>-533.44115936995422</v>
      </c>
      <c r="DE904" s="15">
        <f ca="1">(BX904*DCF!J$46-DCF!J$5*MAX(BX904*DCF!J$46,0)-MAX(BX904-BW904,0)/Inputs!$B$24)*DCF!J$6</f>
        <v>-108.14356916774089</v>
      </c>
      <c r="DF904" s="15">
        <f ca="1">(BY904*DCF!K$46-DCF!K$5*MAX(BY904*DCF!K$46,0)-MAX(BY904-BX904,0)/Inputs!$B$24)*DCF!K$6</f>
        <v>-1657.1851182381997</v>
      </c>
      <c r="DG904" s="15">
        <f ca="1">(BZ904*DCF!L$46-DCF!L$5*MAX(BZ904*DCF!L$46,0)-MAX(BZ904-BY904,0)/Inputs!$B$24)*DCF!L$6</f>
        <v>-1090.1307499156239</v>
      </c>
      <c r="DH904" s="15">
        <f ca="1">(CA904*DCF!M$46-DCF!M$5*MAX(CA904*DCF!M$46,0)-MAX(CA904-BZ904,0)/Inputs!$B$24)*DCF!M$6</f>
        <v>3411.496243368254</v>
      </c>
      <c r="DI904" s="15">
        <f ca="1">SUM(CB904:CL904)+BE904*DCF!M$10*(1+Inputs!$B$30)*(1-Inputs!$B$33)*(1-Inputs!$B$30/Inputs!$B$31)/(Inputs!$B$29-Inputs!$B$30)*DCF!M$6</f>
        <v>144427.80157362521</v>
      </c>
      <c r="DJ904" s="15">
        <f ca="1">SUM(CM904:CW904)+BP904*DCF!M$28*(1+Inputs!$B$30)*(1-Inputs!$B$33)*(1-Inputs!$B$30/Inputs!$B$31)/(Inputs!$B$29-Inputs!$B$30)*DCF!M$6</f>
        <v>785043.58901280467</v>
      </c>
      <c r="DK904" s="15">
        <f ca="1">SUM(CX904:DH904)+CA904*DCF!M$46*(1+Inputs!$B$30)*(1-Inputs!$B$33)*(1-Inputs!$B$30/Inputs!$B$31)/(Inputs!$B$29-Inputs!$B$30)*DCF!M$6</f>
        <v>122183.1409088138</v>
      </c>
      <c r="DM904" s="15">
        <f ca="1">DI904+DJ904+DK904+Inputs!$B$34+Inputs!$B$36-Inputs!$B$35</f>
        <v>1128505.5314952438</v>
      </c>
    </row>
    <row r="905" spans="1:117" x14ac:dyDescent="0.75">
      <c r="A905" s="11">
        <v>892</v>
      </c>
      <c r="C905" s="23">
        <f t="shared" ca="1" si="509"/>
        <v>0.87726425753513682</v>
      </c>
      <c r="D905" s="23">
        <f t="shared" ca="1" si="509"/>
        <v>-0.52820130080261873</v>
      </c>
      <c r="E905" s="23">
        <f t="shared" ca="1" si="509"/>
        <v>0.19468661684212332</v>
      </c>
      <c r="F905" s="23">
        <f t="shared" ca="1" si="509"/>
        <v>-0.72206663409299066</v>
      </c>
      <c r="G905" s="23">
        <f t="shared" ca="1" si="509"/>
        <v>0.92519452594901064</v>
      </c>
      <c r="H905" s="23">
        <f t="shared" ca="1" si="509"/>
        <v>-0.59314390602289668</v>
      </c>
      <c r="I905" s="23">
        <f t="shared" ca="1" si="509"/>
        <v>0.16027445391743145</v>
      </c>
      <c r="J905" s="23">
        <f t="shared" ca="1" si="509"/>
        <v>-1.6931877844987346</v>
      </c>
      <c r="K905" s="23">
        <f t="shared" ca="1" si="509"/>
        <v>0.68881412975754297</v>
      </c>
      <c r="L905" s="23">
        <f t="shared" ca="1" si="509"/>
        <v>0.1495480694382843</v>
      </c>
      <c r="M905" s="23">
        <f t="shared" ca="1" si="509"/>
        <v>-8.1956917870899315E-2</v>
      </c>
      <c r="N905" s="23">
        <f ca="1">SQRT(Inputs!$B$38)*C905+SQRT(1-Inputs!$B$38)*_xlfn.NORM.S.INV(RAND())</f>
        <v>0.51318543977865594</v>
      </c>
      <c r="O905" s="23">
        <f ca="1">SQRT(Inputs!$B$38)*D905+SQRT(1-Inputs!$B$38)*_xlfn.NORM.S.INV(RAND())</f>
        <v>-1.5058519499549532</v>
      </c>
      <c r="P905" s="23">
        <f ca="1">SQRT(Inputs!$B$38)*E905+SQRT(1-Inputs!$B$38)*_xlfn.NORM.S.INV(RAND())</f>
        <v>0.55792728095018174</v>
      </c>
      <c r="Q905" s="23">
        <f ca="1">SQRT(Inputs!$B$38)*F905+SQRT(1-Inputs!$B$38)*_xlfn.NORM.S.INV(RAND())</f>
        <v>-1.1757941342941709</v>
      </c>
      <c r="R905" s="23">
        <f ca="1">SQRT(Inputs!$B$38)*G905+SQRT(1-Inputs!$B$38)*_xlfn.NORM.S.INV(RAND())</f>
        <v>0.92425066885484009</v>
      </c>
      <c r="S905" s="23">
        <f ca="1">SQRT(Inputs!$B$38)*H905+SQRT(1-Inputs!$B$38)*_xlfn.NORM.S.INV(RAND())</f>
        <v>-0.10128782663748884</v>
      </c>
      <c r="T905" s="23">
        <f ca="1">SQRT(Inputs!$B$38)*I905+SQRT(1-Inputs!$B$38)*_xlfn.NORM.S.INV(RAND())</f>
        <v>1.0050717191825962</v>
      </c>
      <c r="U905" s="23">
        <f ca="1">SQRT(Inputs!$B$38)*J905+SQRT(1-Inputs!$B$38)*_xlfn.NORM.S.INV(RAND())</f>
        <v>-1.610015234883182</v>
      </c>
      <c r="V905" s="23">
        <f ca="1">SQRT(Inputs!$B$38)*K905+SQRT(1-Inputs!$B$38)*_xlfn.NORM.S.INV(RAND())</f>
        <v>0.36249498176835265</v>
      </c>
      <c r="W905" s="23">
        <f ca="1">SQRT(Inputs!$B$38)*L905+SQRT(1-Inputs!$B$38)*_xlfn.NORM.S.INV(RAND())</f>
        <v>-0.44534787118058095</v>
      </c>
      <c r="X905" s="23">
        <f ca="1">SQRT(Inputs!$B$38)*M905+SQRT(1-Inputs!$B$38)*_xlfn.NORM.S.INV(RAND())</f>
        <v>-1.0252555347017629</v>
      </c>
      <c r="Y905" s="23">
        <f ca="1">SQRT(Inputs!$B$38)*C905+SQRT(1-Inputs!$B$38)*_xlfn.NORM.S.INV(RAND())</f>
        <v>0.49630613333993329</v>
      </c>
      <c r="Z905" s="23">
        <f ca="1">SQRT(Inputs!$B$38)*D905+SQRT(1-Inputs!$B$38)*_xlfn.NORM.S.INV(RAND())</f>
        <v>0.68624244910553411</v>
      </c>
      <c r="AA905" s="23">
        <f ca="1">SQRT(Inputs!$B$38)*E905+SQRT(1-Inputs!$B$38)*_xlfn.NORM.S.INV(RAND())</f>
        <v>-0.96402218899005332</v>
      </c>
      <c r="AB905" s="23">
        <f ca="1">SQRT(Inputs!$B$38)*F905+SQRT(1-Inputs!$B$38)*_xlfn.NORM.S.INV(RAND())</f>
        <v>-0.62740148456530209</v>
      </c>
      <c r="AC905" s="23">
        <f ca="1">SQRT(Inputs!$B$38)*G905+SQRT(1-Inputs!$B$38)*_xlfn.NORM.S.INV(RAND())</f>
        <v>-1.1840831388323669</v>
      </c>
      <c r="AD905" s="23">
        <f ca="1">SQRT(Inputs!$B$38)*H905+SQRT(1-Inputs!$B$38)*_xlfn.NORM.S.INV(RAND())</f>
        <v>-1.107265345994761</v>
      </c>
      <c r="AE905" s="23">
        <f ca="1">SQRT(Inputs!$B$38)*I905+SQRT(1-Inputs!$B$38)*_xlfn.NORM.S.INV(RAND())</f>
        <v>-0.39995345347912659</v>
      </c>
      <c r="AF905" s="23">
        <f ca="1">SQRT(Inputs!$B$38)*J905+SQRT(1-Inputs!$B$38)*_xlfn.NORM.S.INV(RAND())</f>
        <v>-0.25529179772584776</v>
      </c>
      <c r="AG905" s="23">
        <f ca="1">SQRT(Inputs!$B$38)*K905+SQRT(1-Inputs!$B$38)*_xlfn.NORM.S.INV(RAND())</f>
        <v>0.14787228589446011</v>
      </c>
      <c r="AH905" s="23">
        <f ca="1">SQRT(Inputs!$B$38)*L905+SQRT(1-Inputs!$B$38)*_xlfn.NORM.S.INV(RAND())</f>
        <v>-0.92901276327557414</v>
      </c>
      <c r="AI905" s="23">
        <f ca="1">SQRT(Inputs!$B$38)*M905+SQRT(1-Inputs!$B$38)*_xlfn.NORM.S.INV(RAND())</f>
        <v>-0.67604826550971509</v>
      </c>
      <c r="AJ905" s="23">
        <f ca="1">SQRT(Inputs!$B$38)*C905+SQRT(1-Inputs!$B$38)*_xlfn.NORM.S.INV(RAND())</f>
        <v>0.65932787779209057</v>
      </c>
      <c r="AK905" s="23">
        <f ca="1">SQRT(Inputs!$B$38)*D905+SQRT(1-Inputs!$B$38)*_xlfn.NORM.S.INV(RAND())</f>
        <v>5.3353495076752078E-2</v>
      </c>
      <c r="AL905" s="23">
        <f ca="1">SQRT(Inputs!$B$38)*E905+SQRT(1-Inputs!$B$38)*_xlfn.NORM.S.INV(RAND())</f>
        <v>0.92937770782039064</v>
      </c>
      <c r="AM905" s="23">
        <f ca="1">SQRT(Inputs!$B$38)*F905+SQRT(1-Inputs!$B$38)*_xlfn.NORM.S.INV(RAND())</f>
        <v>0.43132917813496502</v>
      </c>
      <c r="AN905" s="23">
        <f ca="1">SQRT(Inputs!$B$38)*G905+SQRT(1-Inputs!$B$38)*_xlfn.NORM.S.INV(RAND())</f>
        <v>-1.3952961599521876</v>
      </c>
      <c r="AO905" s="23">
        <f ca="1">SQRT(Inputs!$B$38)*H905+SQRT(1-Inputs!$B$38)*_xlfn.NORM.S.INV(RAND())</f>
        <v>0.98232184225385022</v>
      </c>
      <c r="AP905" s="23">
        <f ca="1">SQRT(Inputs!$B$38)*I905+SQRT(1-Inputs!$B$38)*_xlfn.NORM.S.INV(RAND())</f>
        <v>0.48400606486341413</v>
      </c>
      <c r="AQ905" s="23">
        <f ca="1">SQRT(Inputs!$B$38)*J905+SQRT(1-Inputs!$B$38)*_xlfn.NORM.S.INV(RAND())</f>
        <v>-0.95841053692024936</v>
      </c>
      <c r="AR905" s="23">
        <f ca="1">SQRT(Inputs!$B$38)*K905+SQRT(1-Inputs!$B$38)*_xlfn.NORM.S.INV(RAND())</f>
        <v>1.3264050449160625</v>
      </c>
      <c r="AS905" s="23">
        <f ca="1">SQRT(Inputs!$B$38)*L905+SQRT(1-Inputs!$B$38)*_xlfn.NORM.S.INV(RAND())</f>
        <v>0.65064201695963053</v>
      </c>
      <c r="AT905" s="23">
        <f ca="1">SQRT(Inputs!$B$38)*M905+SQRT(1-Inputs!$B$38)*_xlfn.NORM.S.INV(RAND())</f>
        <v>-5.1213795499010784E-3</v>
      </c>
      <c r="AU905" s="15">
        <f ca="1">Inputs!$B$6*EXP($B$8-0.5*C$5^2+C$5*N905)</f>
        <v>5392.0629192705346</v>
      </c>
      <c r="AV905" s="15">
        <f t="shared" ca="1" si="474"/>
        <v>5259.8499176925852</v>
      </c>
      <c r="AW905" s="15">
        <f t="shared" ca="1" si="475"/>
        <v>6914.7167138030318</v>
      </c>
      <c r="AX905" s="15">
        <f t="shared" ca="1" si="476"/>
        <v>7288.841399984768</v>
      </c>
      <c r="AY905" s="15">
        <f t="shared" ca="1" si="477"/>
        <v>9923.0299575695117</v>
      </c>
      <c r="AZ905" s="15">
        <f t="shared" ca="1" si="478"/>
        <v>12001.522307391317</v>
      </c>
      <c r="BA905" s="15">
        <f t="shared" ca="1" si="479"/>
        <v>16315.886461604885</v>
      </c>
      <c r="BB905" s="15">
        <f t="shared" ca="1" si="480"/>
        <v>16999.866665893398</v>
      </c>
      <c r="BC905" s="15">
        <f t="shared" ca="1" si="481"/>
        <v>21561.949811523318</v>
      </c>
      <c r="BD905" s="15">
        <f t="shared" ca="1" si="482"/>
        <v>25337.690933544243</v>
      </c>
      <c r="BE905" s="15">
        <f t="shared" ca="1" si="483"/>
        <v>28280.053265933449</v>
      </c>
      <c r="BF905" s="15">
        <f ca="1">Inputs!$B$13*EXP($B$9-0.5*C$6^2+C$6*Y905)</f>
        <v>15261.075425010942</v>
      </c>
      <c r="BG905" s="15">
        <f t="shared" ca="1" si="484"/>
        <v>21050.907119915541</v>
      </c>
      <c r="BH905" s="15">
        <f t="shared" ca="1" si="485"/>
        <v>21919.831527811511</v>
      </c>
      <c r="BI905" s="15">
        <f t="shared" ca="1" si="486"/>
        <v>24363.096233479406</v>
      </c>
      <c r="BJ905" s="15">
        <f t="shared" ca="1" si="487"/>
        <v>25181.080714191972</v>
      </c>
      <c r="BK905" s="15">
        <f t="shared" ca="1" si="488"/>
        <v>26580.326980724654</v>
      </c>
      <c r="BL905" s="15">
        <f t="shared" ca="1" si="489"/>
        <v>31001.525360212301</v>
      </c>
      <c r="BM905" s="15">
        <f t="shared" ca="1" si="490"/>
        <v>36917.974686008594</v>
      </c>
      <c r="BN905" s="15">
        <f t="shared" ca="1" si="491"/>
        <v>46216.242662955272</v>
      </c>
      <c r="BO905" s="15">
        <f t="shared" ca="1" si="492"/>
        <v>51043.561940374319</v>
      </c>
      <c r="BP905" s="15">
        <f t="shared" ca="1" si="493"/>
        <v>58192.718795019784</v>
      </c>
      <c r="BQ905" s="15">
        <f ca="1">Inputs!$B$20*EXP($B$10-0.5*C$7^2+C$7*AJ905)</f>
        <v>5419.6193959749271</v>
      </c>
      <c r="BR905" s="15">
        <f t="shared" ca="1" si="494"/>
        <v>7479.3890657774473</v>
      </c>
      <c r="BS905" s="15">
        <f t="shared" ca="1" si="495"/>
        <v>13375.683431118961</v>
      </c>
      <c r="BT905" s="15">
        <f t="shared" ca="1" si="496"/>
        <v>20651.560531741983</v>
      </c>
      <c r="BU905" s="15">
        <f t="shared" ca="1" si="497"/>
        <v>20419.83258138959</v>
      </c>
      <c r="BV905" s="15">
        <f t="shared" ca="1" si="498"/>
        <v>35447.496679782947</v>
      </c>
      <c r="BW905" s="15">
        <f t="shared" ca="1" si="499"/>
        <v>54800.784032040341</v>
      </c>
      <c r="BX905" s="15">
        <f t="shared" ca="1" si="500"/>
        <v>63249.238942215517</v>
      </c>
      <c r="BY905" s="15">
        <f t="shared" ca="1" si="501"/>
        <v>114224.36717862457</v>
      </c>
      <c r="BZ905" s="15">
        <f t="shared" ca="1" si="502"/>
        <v>180636.5982933293</v>
      </c>
      <c r="CA905" s="15">
        <f t="shared" ca="1" si="503"/>
        <v>253508.78079994392</v>
      </c>
      <c r="CB905" s="15">
        <f ca="1">(AU905*DCF!C$10-DCF!C$5*MAX(AU905*DCF!C$10,0)-MAX(AU905-Inputs!$B$6,0)/Inputs!$B$10)*DCF!C$6</f>
        <v>1040.0095854301896</v>
      </c>
      <c r="CC905" s="15">
        <f ca="1">(AV905*DCF!D$10-DCF!D$5*MAX(AV905*DCF!D$10,0)-MAX(AV905-AU905,0)/Inputs!$B$10)*DCF!D$6</f>
        <v>1282.0527831240663</v>
      </c>
      <c r="CD905" s="15">
        <f ca="1">(AW905*DCF!E$10-DCF!E$5*MAX(AW905*DCF!E$10,0)-MAX(AW905-AV905,0)/Inputs!$B$10)*DCF!E$6</f>
        <v>1223.7534828971588</v>
      </c>
      <c r="CE905" s="15">
        <f ca="1">(AX905*DCF!F$10-DCF!F$5*MAX(AX905*DCF!F$10,0)-MAX(AX905-AW905,0)/Inputs!$B$10)*DCF!F$6</f>
        <v>1513.2963899567692</v>
      </c>
      <c r="CF905" s="15">
        <f ca="1">(AY905*DCF!G$10-DCF!G$5*MAX(AY905*DCF!G$10,0)-MAX(AY905-AX905,0)/Inputs!$B$10)*DCF!G$6</f>
        <v>1538.2030257688909</v>
      </c>
      <c r="CG905" s="15">
        <f ca="1">(AZ905*DCF!H$10-DCF!H$5*MAX(AZ905*DCF!H$10,0)-MAX(AZ905-AY905,0)/Inputs!$B$10)*DCF!H$6</f>
        <v>1961.0305858419736</v>
      </c>
      <c r="CH905" s="15">
        <f ca="1">(BA905*DCF!I$10-DCF!I$5*MAX(BA905*DCF!I$10,0)-MAX(BA905-AZ905,0)/Inputs!$B$10)*DCF!I$6</f>
        <v>2272.6103682369803</v>
      </c>
      <c r="CI905" s="15">
        <f ca="1">(BB905*DCF!J$10-DCF!J$5*MAX(BB905*DCF!J$10,0)-MAX(BB905-BA905,0)/Inputs!$B$10)*DCF!J$6</f>
        <v>2813.5706362010878</v>
      </c>
      <c r="CJ905" s="15">
        <f ca="1">(BC905*DCF!K$10-DCF!K$5*MAX(BC905*DCF!K$10,0)-MAX(BC905-BB905,0)/Inputs!$B$10)*DCF!K$6</f>
        <v>2832.5054400263698</v>
      </c>
      <c r="CK905" s="15">
        <f ca="1">(BD905*DCF!L$10-DCF!L$5*MAX(BD905*DCF!L$10,0)-MAX(BD905-BC905,0)/Inputs!$B$10)*DCF!L$6</f>
        <v>3333.1411518260306</v>
      </c>
      <c r="CL905" s="15">
        <f ca="1">(BE905*DCF!M$10-DCF!M$5*MAX(BE905*DCF!M$10,0)-MAX(BE905-BD905,0)/Inputs!$B$10)*DCF!M$6</f>
        <v>3639.1846718760803</v>
      </c>
      <c r="CM905" s="15">
        <f ca="1">(BF905*DCF!C$28-DCF!C$5*MAX(BF905*DCF!C$28,0)-MAX(BF905-Inputs!$B$13,0)/Inputs!$B$17)*DCF!C$6</f>
        <v>3762.8744947472469</v>
      </c>
      <c r="CN905" s="15">
        <f ca="1">(BG905*DCF!D$28-DCF!D$5*MAX(BG905*DCF!D$28,0)-MAX(BG905-BF905,0)/Inputs!$B$17)*DCF!D$6</f>
        <v>4964.741098820582</v>
      </c>
      <c r="CO905" s="15">
        <f ca="1">(BH905*DCF!E$28-DCF!E$5*MAX(BH905*DCF!E$28,0)-MAX(BH905-BG905,0)/Inputs!$B$17)*DCF!E$6</f>
        <v>6036.8335626755825</v>
      </c>
      <c r="CP905" s="15">
        <f ca="1">(BI905*DCF!F$28-DCF!F$5*MAX(BI905*DCF!F$28,0)-MAX(BI905-BH905,0)/Inputs!$B$17)*DCF!F$6</f>
        <v>6169.1039240107548</v>
      </c>
      <c r="CQ905" s="15">
        <f ca="1">(BJ905*DCF!G$28-DCF!G$5*MAX(BJ905*DCF!G$28,0)-MAX(BJ905-BI905,0)/Inputs!$B$17)*DCF!G$6</f>
        <v>6395.8455306501055</v>
      </c>
      <c r="CR905" s="15">
        <f ca="1">(BK905*DCF!H$28-DCF!H$5*MAX(BK905*DCF!H$28,0)-MAX(BK905-BJ905,0)/Inputs!$B$17)*DCF!H$6</f>
        <v>6356.2045138554286</v>
      </c>
      <c r="CS905" s="15">
        <f ca="1">(BL905*DCF!I$28-DCF!I$5*MAX(BL905*DCF!I$28,0)-MAX(BL905-BK905,0)/Inputs!$B$17)*DCF!I$6</f>
        <v>6655.5253339807568</v>
      </c>
      <c r="CT905" s="15">
        <f ca="1">(BM905*DCF!J$28-DCF!J$5*MAX(BM905*DCF!J$28,0)-MAX(BM905-BL905,0)/Inputs!$B$17)*DCF!J$6</f>
        <v>7451.3003030761183</v>
      </c>
      <c r="CU905" s="15">
        <f ca="1">(BN905*DCF!K$28-DCF!K$5*MAX(BN905*DCF!K$28,0)-MAX(BN905-BM905,0)/Inputs!$B$17)*DCF!K$6</f>
        <v>8621.1815678060466</v>
      </c>
      <c r="CV905" s="15">
        <f ca="1">(BO905*DCF!L$28-DCF!L$5*MAX(BO905*DCF!L$28,0)-MAX(BO905-BN905,0)/Inputs!$B$17)*DCF!L$6</f>
        <v>9638.0427792902192</v>
      </c>
      <c r="CW905" s="15">
        <f ca="1">(BP905*DCF!M$28-DCF!M$5*MAX(BP905*DCF!M$28,0)-MAX(BP905-BO905,0)/Inputs!$B$17)*DCF!M$6</f>
        <v>10201.705941511533</v>
      </c>
      <c r="CX905" s="15">
        <f ca="1">(BQ905*DCF!C$46-DCF!C$5*MAX(BQ905*DCF!C$46,0)-MAX(BQ905-Inputs!$B$20,0)/Inputs!$B$24)*DCF!C$6</f>
        <v>-2276.4106669572243</v>
      </c>
      <c r="CY905" s="15">
        <f ca="1">(BR905*DCF!D$46-DCF!D$5*MAX(BR905*DCF!D$46,0)-MAX(BR905-BQ905,0)/Inputs!$B$24)*DCF!D$6</f>
        <v>-2155.4439123846196</v>
      </c>
      <c r="CZ905" s="15">
        <f ca="1">(BS905*DCF!E$46-DCF!E$5*MAX(BS905*DCF!E$46,0)-MAX(BS905-BR905,0)/Inputs!$B$24)*DCF!E$6</f>
        <v>-3905.8547709431182</v>
      </c>
      <c r="DA905" s="15">
        <f ca="1">(BT905*DCF!F$46-DCF!F$5*MAX(BT905*DCF!F$46,0)-MAX(BT905-BS905,0)/Inputs!$B$24)*DCF!F$6</f>
        <v>-4153.3540674049809</v>
      </c>
      <c r="DB905" s="15">
        <f ca="1">(BU905*DCF!G$46-DCF!G$5*MAX(BU905*DCF!G$46,0)-MAX(BU905-BT905,0)/Inputs!$B$24)*DCF!G$6</f>
        <v>-686.88282337496241</v>
      </c>
      <c r="DC905" s="15">
        <f ca="1">(BV905*DCF!H$46-DCF!H$5*MAX(BV905*DCF!H$46,0)-MAX(BV905-BU905,0)/Inputs!$B$24)*DCF!H$6</f>
        <v>-4669.754542550153</v>
      </c>
      <c r="DD905" s="15">
        <f ca="1">(BW905*DCF!I$46-DCF!I$5*MAX(BW905*DCF!I$46,0)-MAX(BW905-BV905,0)/Inputs!$B$24)*DCF!I$6</f>
        <v>-4289.9347599026632</v>
      </c>
      <c r="DE905" s="15">
        <f ca="1">(BX905*DCF!J$46-DCF!J$5*MAX(BX905*DCF!J$46,0)-MAX(BX905-BW905,0)/Inputs!$B$24)*DCF!J$6</f>
        <v>412.73840320896528</v>
      </c>
      <c r="DF905" s="15">
        <f ca="1">(BY905*DCF!K$46-DCF!K$5*MAX(BY905*DCF!K$46,0)-MAX(BY905-BX905,0)/Inputs!$B$24)*DCF!K$6</f>
        <v>-5962.6718239521242</v>
      </c>
      <c r="DG905" s="15">
        <f ca="1">(BZ905*DCF!L$46-DCF!L$5*MAX(BZ905*DCF!L$46,0)-MAX(BZ905-BY905,0)/Inputs!$B$24)*DCF!L$6</f>
        <v>-2542.7354663974188</v>
      </c>
      <c r="DH905" s="15">
        <f ca="1">(CA905*DCF!M$46-DCF!M$5*MAX(CA905*DCF!M$46,0)-MAX(CA905-BZ905,0)/Inputs!$B$24)*DCF!M$6</f>
        <v>4639.7118008623147</v>
      </c>
      <c r="DI905" s="15">
        <f ca="1">SUM(CB905:CL905)+BE905*DCF!M$10*(1+Inputs!$B$30)*(1-Inputs!$B$33)*(1-Inputs!$B$30/Inputs!$B$31)/(Inputs!$B$29-Inputs!$B$30)*DCF!M$6</f>
        <v>102153.12032526816</v>
      </c>
      <c r="DJ905" s="15">
        <f ca="1">SUM(CM905:CW905)+BP905*DCF!M$28*(1+Inputs!$B$30)*(1-Inputs!$B$33)*(1-Inputs!$B$30/Inputs!$B$31)/(Inputs!$B$29-Inputs!$B$30)*DCF!M$6</f>
        <v>292188.16695120005</v>
      </c>
      <c r="DK905" s="15">
        <f ca="1">SUM(CX905:DH905)+CA905*DCF!M$46*(1+Inputs!$B$30)*(1-Inputs!$B$33)*(1-Inputs!$B$30/Inputs!$B$31)/(Inputs!$B$29-Inputs!$B$30)*DCF!M$6</f>
        <v>366364.0125217723</v>
      </c>
      <c r="DM905" s="15">
        <f ca="1">DI905+DJ905+DK905+Inputs!$B$34+Inputs!$B$36-Inputs!$B$35</f>
        <v>837556.29979824054</v>
      </c>
    </row>
    <row r="906" spans="1:117" x14ac:dyDescent="0.75">
      <c r="A906" s="11">
        <v>893</v>
      </c>
      <c r="C906" s="23">
        <f t="shared" ca="1" si="509"/>
        <v>0.50026656266940528</v>
      </c>
      <c r="D906" s="23">
        <f t="shared" ca="1" si="509"/>
        <v>-0.21372950563649018</v>
      </c>
      <c r="E906" s="23">
        <f t="shared" ca="1" si="509"/>
        <v>0.94526564642633626</v>
      </c>
      <c r="F906" s="23">
        <f t="shared" ca="1" si="509"/>
        <v>1.4174453677037717</v>
      </c>
      <c r="G906" s="23">
        <f t="shared" ca="1" si="509"/>
        <v>0.97479174699615656</v>
      </c>
      <c r="H906" s="23">
        <f t="shared" ca="1" si="509"/>
        <v>0.39089716985019501</v>
      </c>
      <c r="I906" s="23">
        <f t="shared" ca="1" si="509"/>
        <v>2.4029482546398553</v>
      </c>
      <c r="J906" s="23">
        <f t="shared" ca="1" si="509"/>
        <v>0.81040115721108985</v>
      </c>
      <c r="K906" s="23">
        <f t="shared" ca="1" si="509"/>
        <v>1.7052326196699399</v>
      </c>
      <c r="L906" s="23">
        <f t="shared" ca="1" si="509"/>
        <v>1.7247232002680104</v>
      </c>
      <c r="M906" s="23">
        <f t="shared" ca="1" si="509"/>
        <v>1.0027079256292231</v>
      </c>
      <c r="N906" s="23">
        <f ca="1">SQRT(Inputs!$B$38)*C906+SQRT(1-Inputs!$B$38)*_xlfn.NORM.S.INV(RAND())</f>
        <v>5.8448841368286208E-2</v>
      </c>
      <c r="O906" s="23">
        <f ca="1">SQRT(Inputs!$B$38)*D906+SQRT(1-Inputs!$B$38)*_xlfn.NORM.S.INV(RAND())</f>
        <v>-0.25377326983531978</v>
      </c>
      <c r="P906" s="23">
        <f ca="1">SQRT(Inputs!$B$38)*E906+SQRT(1-Inputs!$B$38)*_xlfn.NORM.S.INV(RAND())</f>
        <v>-0.46565541053948201</v>
      </c>
      <c r="Q906" s="23">
        <f ca="1">SQRT(Inputs!$B$38)*F906+SQRT(1-Inputs!$B$38)*_xlfn.NORM.S.INV(RAND())</f>
        <v>2.3385291917775146</v>
      </c>
      <c r="R906" s="23">
        <f ca="1">SQRT(Inputs!$B$38)*G906+SQRT(1-Inputs!$B$38)*_xlfn.NORM.S.INV(RAND())</f>
        <v>0.36698835266746566</v>
      </c>
      <c r="S906" s="23">
        <f ca="1">SQRT(Inputs!$B$38)*H906+SQRT(1-Inputs!$B$38)*_xlfn.NORM.S.INV(RAND())</f>
        <v>1.4844756941812722</v>
      </c>
      <c r="T906" s="23">
        <f ca="1">SQRT(Inputs!$B$38)*I906+SQRT(1-Inputs!$B$38)*_xlfn.NORM.S.INV(RAND())</f>
        <v>2.0260641623088262</v>
      </c>
      <c r="U906" s="23">
        <f ca="1">SQRT(Inputs!$B$38)*J906+SQRT(1-Inputs!$B$38)*_xlfn.NORM.S.INV(RAND())</f>
        <v>-0.13167002697848706</v>
      </c>
      <c r="V906" s="23">
        <f ca="1">SQRT(Inputs!$B$38)*K906+SQRT(1-Inputs!$B$38)*_xlfn.NORM.S.INV(RAND())</f>
        <v>0.21741207786701411</v>
      </c>
      <c r="W906" s="23">
        <f ca="1">SQRT(Inputs!$B$38)*L906+SQRT(1-Inputs!$B$38)*_xlfn.NORM.S.INV(RAND())</f>
        <v>1.4848329970123668</v>
      </c>
      <c r="X906" s="23">
        <f ca="1">SQRT(Inputs!$B$38)*M906+SQRT(1-Inputs!$B$38)*_xlfn.NORM.S.INV(RAND())</f>
        <v>0.69165763834152594</v>
      </c>
      <c r="Y906" s="23">
        <f ca="1">SQRT(Inputs!$B$38)*C906+SQRT(1-Inputs!$B$38)*_xlfn.NORM.S.INV(RAND())</f>
        <v>5.3317632489483041E-2</v>
      </c>
      <c r="Z906" s="23">
        <f ca="1">SQRT(Inputs!$B$38)*D906+SQRT(1-Inputs!$B$38)*_xlfn.NORM.S.INV(RAND())</f>
        <v>-0.16017927223997774</v>
      </c>
      <c r="AA906" s="23">
        <f ca="1">SQRT(Inputs!$B$38)*E906+SQRT(1-Inputs!$B$38)*_xlfn.NORM.S.INV(RAND())</f>
        <v>2.1396617675238305</v>
      </c>
      <c r="AB906" s="23">
        <f ca="1">SQRT(Inputs!$B$38)*F906+SQRT(1-Inputs!$B$38)*_xlfn.NORM.S.INV(RAND())</f>
        <v>0.81519025107189236</v>
      </c>
      <c r="AC906" s="23">
        <f ca="1">SQRT(Inputs!$B$38)*G906+SQRT(1-Inputs!$B$38)*_xlfn.NORM.S.INV(RAND())</f>
        <v>1.8828892003282724</v>
      </c>
      <c r="AD906" s="23">
        <f ca="1">SQRT(Inputs!$B$38)*H906+SQRT(1-Inputs!$B$38)*_xlfn.NORM.S.INV(RAND())</f>
        <v>-5.9955525122281167E-2</v>
      </c>
      <c r="AE906" s="23">
        <f ca="1">SQRT(Inputs!$B$38)*I906+SQRT(1-Inputs!$B$38)*_xlfn.NORM.S.INV(RAND())</f>
        <v>1.1643448429791312</v>
      </c>
      <c r="AF906" s="23">
        <f ca="1">SQRT(Inputs!$B$38)*J906+SQRT(1-Inputs!$B$38)*_xlfn.NORM.S.INV(RAND())</f>
        <v>-0.68894797128768148</v>
      </c>
      <c r="AG906" s="23">
        <f ca="1">SQRT(Inputs!$B$38)*K906+SQRT(1-Inputs!$B$38)*_xlfn.NORM.S.INV(RAND())</f>
        <v>0.89288942924049741</v>
      </c>
      <c r="AH906" s="23">
        <f ca="1">SQRT(Inputs!$B$38)*L906+SQRT(1-Inputs!$B$38)*_xlfn.NORM.S.INV(RAND())</f>
        <v>-0.41415707919534595</v>
      </c>
      <c r="AI906" s="23">
        <f ca="1">SQRT(Inputs!$B$38)*M906+SQRT(1-Inputs!$B$38)*_xlfn.NORM.S.INV(RAND())</f>
        <v>-0.93629225268342864</v>
      </c>
      <c r="AJ906" s="23">
        <f ca="1">SQRT(Inputs!$B$38)*C906+SQRT(1-Inputs!$B$38)*_xlfn.NORM.S.INV(RAND())</f>
        <v>0.65676366183005164</v>
      </c>
      <c r="AK906" s="23">
        <f ca="1">SQRT(Inputs!$B$38)*D906+SQRT(1-Inputs!$B$38)*_xlfn.NORM.S.INV(RAND())</f>
        <v>-3.1589208886254563E-2</v>
      </c>
      <c r="AL906" s="23">
        <f ca="1">SQRT(Inputs!$B$38)*E906+SQRT(1-Inputs!$B$38)*_xlfn.NORM.S.INV(RAND())</f>
        <v>1.435566269266439</v>
      </c>
      <c r="AM906" s="23">
        <f ca="1">SQRT(Inputs!$B$38)*F906+SQRT(1-Inputs!$B$38)*_xlfn.NORM.S.INV(RAND())</f>
        <v>1.3974288812948135</v>
      </c>
      <c r="AN906" s="23">
        <f ca="1">SQRT(Inputs!$B$38)*G906+SQRT(1-Inputs!$B$38)*_xlfn.NORM.S.INV(RAND())</f>
        <v>0.4208629255417094</v>
      </c>
      <c r="AO906" s="23">
        <f ca="1">SQRT(Inputs!$B$38)*H906+SQRT(1-Inputs!$B$38)*_xlfn.NORM.S.INV(RAND())</f>
        <v>-0.32742379620748319</v>
      </c>
      <c r="AP906" s="23">
        <f ca="1">SQRT(Inputs!$B$38)*I906+SQRT(1-Inputs!$B$38)*_xlfn.NORM.S.INV(RAND())</f>
        <v>2.0721737143639594</v>
      </c>
      <c r="AQ906" s="23">
        <f ca="1">SQRT(Inputs!$B$38)*J906+SQRT(1-Inputs!$B$38)*_xlfn.NORM.S.INV(RAND())</f>
        <v>-0.14493768370781868</v>
      </c>
      <c r="AR906" s="23">
        <f ca="1">SQRT(Inputs!$B$38)*K906+SQRT(1-Inputs!$B$38)*_xlfn.NORM.S.INV(RAND())</f>
        <v>2.2151506117408797</v>
      </c>
      <c r="AS906" s="23">
        <f ca="1">SQRT(Inputs!$B$38)*L906+SQRT(1-Inputs!$B$38)*_xlfn.NORM.S.INV(RAND())</f>
        <v>0.30229350987708603</v>
      </c>
      <c r="AT906" s="23">
        <f ca="1">SQRT(Inputs!$B$38)*M906+SQRT(1-Inputs!$B$38)*_xlfn.NORM.S.INV(RAND())</f>
        <v>-0.90706248222544239</v>
      </c>
      <c r="AU906" s="15">
        <f ca="1">Inputs!$B$6*EXP($B$8-0.5*C$5^2+C$5*N906)</f>
        <v>5009.4114387802711</v>
      </c>
      <c r="AV906" s="15">
        <f t="shared" ca="1" si="474"/>
        <v>5874.309494103697</v>
      </c>
      <c r="AW906" s="15">
        <f t="shared" ca="1" si="475"/>
        <v>6726.6415981032733</v>
      </c>
      <c r="AX906" s="15">
        <f t="shared" ca="1" si="476"/>
        <v>10999.207200741306</v>
      </c>
      <c r="AY906" s="15">
        <f t="shared" ca="1" si="477"/>
        <v>14030.806660774784</v>
      </c>
      <c r="AZ906" s="15">
        <f t="shared" ca="1" si="478"/>
        <v>20207.502285008723</v>
      </c>
      <c r="BA906" s="15">
        <f t="shared" ca="1" si="479"/>
        <v>30569.918101348321</v>
      </c>
      <c r="BB906" s="15">
        <f t="shared" ca="1" si="480"/>
        <v>36936.402655842983</v>
      </c>
      <c r="BC906" s="15">
        <f t="shared" ca="1" si="481"/>
        <v>46197.118575387067</v>
      </c>
      <c r="BD906" s="15">
        <f t="shared" ca="1" si="482"/>
        <v>65027.933480262422</v>
      </c>
      <c r="BE906" s="15">
        <f t="shared" ca="1" si="483"/>
        <v>84864.646628614835</v>
      </c>
      <c r="BF906" s="15">
        <f ca="1">Inputs!$B$13*EXP($B$9-0.5*C$6^2+C$6*Y906)</f>
        <v>13977.991398293596</v>
      </c>
      <c r="BG906" s="15">
        <f t="shared" ca="1" si="484"/>
        <v>16550.15090367103</v>
      </c>
      <c r="BH906" s="15">
        <f t="shared" ca="1" si="485"/>
        <v>28835.644651576844</v>
      </c>
      <c r="BI906" s="15">
        <f t="shared" ca="1" si="486"/>
        <v>40018.146296031875</v>
      </c>
      <c r="BJ906" s="15">
        <f t="shared" ca="1" si="487"/>
        <v>64357.068993804176</v>
      </c>
      <c r="BK906" s="15">
        <f t="shared" ca="1" si="488"/>
        <v>78344.001755799371</v>
      </c>
      <c r="BL906" s="15">
        <f t="shared" ca="1" si="489"/>
        <v>111909.9396126973</v>
      </c>
      <c r="BM906" s="15">
        <f t="shared" ca="1" si="490"/>
        <v>126277.83538562006</v>
      </c>
      <c r="BN906" s="15">
        <f t="shared" ca="1" si="491"/>
        <v>172845.3138528181</v>
      </c>
      <c r="BO906" s="15">
        <f t="shared" ca="1" si="492"/>
        <v>202672.64979316771</v>
      </c>
      <c r="BP906" s="15">
        <f t="shared" ca="1" si="493"/>
        <v>224345.71439582517</v>
      </c>
      <c r="BQ906" s="15">
        <f ca="1">Inputs!$B$20*EXP($B$10-0.5*C$7^2+C$7*AJ906)</f>
        <v>5414.6925849747777</v>
      </c>
      <c r="BR906" s="15">
        <f t="shared" ca="1" si="494"/>
        <v>7273.7030702867041</v>
      </c>
      <c r="BS906" s="15">
        <f t="shared" ca="1" si="495"/>
        <v>15043.283741689129</v>
      </c>
      <c r="BT906" s="15">
        <f t="shared" ca="1" si="496"/>
        <v>29925.867098073828</v>
      </c>
      <c r="BU906" s="15">
        <f t="shared" ca="1" si="497"/>
        <v>45919.722724766536</v>
      </c>
      <c r="BV906" s="15">
        <f t="shared" ca="1" si="498"/>
        <v>59344.351135036144</v>
      </c>
      <c r="BW906" s="15">
        <f t="shared" ca="1" si="499"/>
        <v>128399.08708342735</v>
      </c>
      <c r="BX906" s="15">
        <f t="shared" ca="1" si="500"/>
        <v>174443.71463954856</v>
      </c>
      <c r="BY906" s="15">
        <f t="shared" ca="1" si="501"/>
        <v>373427.05647934513</v>
      </c>
      <c r="BZ906" s="15">
        <f t="shared" ca="1" si="502"/>
        <v>553912.68871629029</v>
      </c>
      <c r="CA906" s="15">
        <f t="shared" ca="1" si="503"/>
        <v>662249.66248802876</v>
      </c>
      <c r="CB906" s="15">
        <f ca="1">(AU906*DCF!C$10-DCF!C$5*MAX(AU906*DCF!C$10,0)-MAX(AU906-Inputs!$B$6,0)/Inputs!$B$10)*DCF!C$6</f>
        <v>1042.7379586902</v>
      </c>
      <c r="CC906" s="15">
        <f ca="1">(AV906*DCF!D$10-DCF!D$5*MAX(AV906*DCF!D$10,0)-MAX(AV906-AU906,0)/Inputs!$B$10)*DCF!D$6</f>
        <v>1220.9403872468197</v>
      </c>
      <c r="CD906" s="15">
        <f ca="1">(AW906*DCF!E$10-DCF!E$5*MAX(AW906*DCF!E$10,0)-MAX(AW906-AV906,0)/Inputs!$B$10)*DCF!E$6</f>
        <v>1361.0939795570825</v>
      </c>
      <c r="CE906" s="15">
        <f ca="1">(AX906*DCF!F$10-DCF!F$5*MAX(AX906*DCF!F$10,0)-MAX(AX906-AW906,0)/Inputs!$B$10)*DCF!F$6</f>
        <v>1512.0944300855156</v>
      </c>
      <c r="CF906" s="15">
        <f ca="1">(AY906*DCF!G$10-DCF!G$5*MAX(AY906*DCF!G$10,0)-MAX(AY906-AX906,0)/Inputs!$B$10)*DCF!G$6</f>
        <v>2308.1794720389271</v>
      </c>
      <c r="CG906" s="15">
        <f ca="1">(AZ906*DCF!H$10-DCF!H$5*MAX(AZ906*DCF!H$10,0)-MAX(AZ906-AY906,0)/Inputs!$B$10)*DCF!H$6</f>
        <v>2826.518023117349</v>
      </c>
      <c r="CH906" s="15">
        <f ca="1">(BA906*DCF!I$10-DCF!I$5*MAX(BA906*DCF!I$10,0)-MAX(BA906-AZ906,0)/Inputs!$B$10)*DCF!I$6</f>
        <v>3884.2095829981276</v>
      </c>
      <c r="CI906" s="15">
        <f ca="1">(BB906*DCF!J$10-DCF!J$5*MAX(BB906*DCF!J$10,0)-MAX(BB906-BA906,0)/Inputs!$B$10)*DCF!J$6</f>
        <v>5373.6365771879846</v>
      </c>
      <c r="CJ906" s="15">
        <f ca="1">(BC906*DCF!K$10-DCF!K$5*MAX(BC906*DCF!K$10,0)-MAX(BC906-BB906,0)/Inputs!$B$10)*DCF!K$6</f>
        <v>6140.6349059069125</v>
      </c>
      <c r="CK906" s="15">
        <f ca="1">(BD906*DCF!L$10-DCF!L$5*MAX(BD906*DCF!L$10,0)-MAX(BD906-BC906,0)/Inputs!$B$10)*DCF!L$6</f>
        <v>7372.3196732047936</v>
      </c>
      <c r="CL906" s="15">
        <f ca="1">(BE906*DCF!M$10-DCF!M$5*MAX(BE906*DCF!M$10,0)-MAX(BE906-BD906,0)/Inputs!$B$10)*DCF!M$6</f>
        <v>9605.7919435780896</v>
      </c>
      <c r="CM906" s="15">
        <f ca="1">(BF906*DCF!C$28-DCF!C$5*MAX(BF906*DCF!C$28,0)-MAX(BF906-Inputs!$B$13,0)/Inputs!$B$17)*DCF!C$6</f>
        <v>3667.6099200153085</v>
      </c>
      <c r="CN906" s="15">
        <f ca="1">(BG906*DCF!D$28-DCF!D$5*MAX(BG906*DCF!D$28,0)-MAX(BG906-BF906,0)/Inputs!$B$17)*DCF!D$6</f>
        <v>4325.6415956321925</v>
      </c>
      <c r="CO906" s="15">
        <f ca="1">(BH906*DCF!E$28-DCF!E$5*MAX(BH906*DCF!E$28,0)-MAX(BH906-BG906,0)/Inputs!$B$17)*DCF!E$6</f>
        <v>5745.4663150366223</v>
      </c>
      <c r="CP906" s="15">
        <f ca="1">(BI906*DCF!F$28-DCF!F$5*MAX(BI906*DCF!F$28,0)-MAX(BI906-BH906,0)/Inputs!$B$17)*DCF!F$6</f>
        <v>8827.9214295896691</v>
      </c>
      <c r="CQ906" s="15">
        <f ca="1">(BJ906*DCF!G$28-DCF!G$5*MAX(BJ906*DCF!G$28,0)-MAX(BJ906-BI906,0)/Inputs!$B$17)*DCF!G$6</f>
        <v>12604.363467550596</v>
      </c>
      <c r="CR906" s="15">
        <f ca="1">(BK906*DCF!H$28-DCF!H$5*MAX(BK906*DCF!H$28,0)-MAX(BK906-BJ906,0)/Inputs!$B$17)*DCF!H$6</f>
        <v>17202.159154070014</v>
      </c>
      <c r="CS906" s="15">
        <f ca="1">(BL906*DCF!I$28-DCF!I$5*MAX(BL906*DCF!I$28,0)-MAX(BL906-BK906,0)/Inputs!$B$17)*DCF!I$6</f>
        <v>21498.221060304848</v>
      </c>
      <c r="CT906" s="15">
        <f ca="1">(BM906*DCF!J$28-DCF!J$5*MAX(BM906*DCF!J$28,0)-MAX(BM906-BL906,0)/Inputs!$B$17)*DCF!J$6</f>
        <v>26265.374814611834</v>
      </c>
      <c r="CU906" s="15">
        <f ca="1">(BN906*DCF!K$28-DCF!K$5*MAX(BN906*DCF!K$28,0)-MAX(BN906-BM906,0)/Inputs!$B$17)*DCF!K$6</f>
        <v>30798.136351964604</v>
      </c>
      <c r="CV906" s="15">
        <f ca="1">(BO906*DCF!L$28-DCF!L$5*MAX(BO906*DCF!L$28,0)-MAX(BO906-BN906,0)/Inputs!$B$17)*DCF!L$6</f>
        <v>37062.434908726769</v>
      </c>
      <c r="CW906" s="15">
        <f ca="1">(BP906*DCF!M$28-DCF!M$5*MAX(BP906*DCF!M$28,0)-MAX(BP906-BO906,0)/Inputs!$B$17)*DCF!M$6</f>
        <v>39945.331750095596</v>
      </c>
      <c r="CX906" s="15">
        <f ca="1">(BQ906*DCF!C$46-DCF!C$5*MAX(BQ906*DCF!C$46,0)-MAX(BQ906-Inputs!$B$20,0)/Inputs!$B$24)*DCF!C$6</f>
        <v>-2272.9971720379517</v>
      </c>
      <c r="CY906" s="15">
        <f ca="1">(BR906*DCF!D$46-DCF!D$5*MAX(BR906*DCF!D$46,0)-MAX(BR906-BQ906,0)/Inputs!$B$24)*DCF!D$6</f>
        <v>-2034.6758320441661</v>
      </c>
      <c r="CZ906" s="15">
        <f ca="1">(BS906*DCF!E$46-DCF!E$5*MAX(BS906*DCF!E$46,0)-MAX(BS906-BR906,0)/Inputs!$B$24)*DCF!E$6</f>
        <v>-4841.4493022709148</v>
      </c>
      <c r="DA906" s="15">
        <f ca="1">(BT906*DCF!F$46-DCF!F$5*MAX(BT906*DCF!F$46,0)-MAX(BT906-BS906,0)/Inputs!$B$24)*DCF!F$6</f>
        <v>-7598.6099222553785</v>
      </c>
      <c r="DB906" s="15">
        <f ca="1">(BU906*DCF!G$46-DCF!G$5*MAX(BU906*DCF!G$46,0)-MAX(BU906-BT906,0)/Inputs!$B$24)*DCF!G$6</f>
        <v>-6924.6657789837172</v>
      </c>
      <c r="DC906" s="15">
        <f ca="1">(BV906*DCF!H$46-DCF!H$5*MAX(BV906*DCF!H$46,0)-MAX(BV906-BU906,0)/Inputs!$B$24)*DCF!H$6</f>
        <v>-4171.6210244283175</v>
      </c>
      <c r="DD906" s="15">
        <f ca="1">(BW906*DCF!I$46-DCF!I$5*MAX(BW906*DCF!I$46,0)-MAX(BW906-BV906,0)/Inputs!$B$24)*DCF!I$6</f>
        <v>-16857.516590641259</v>
      </c>
      <c r="DE906" s="15">
        <f ca="1">(BX906*DCF!J$46-DCF!J$5*MAX(BX906*DCF!J$46,0)-MAX(BX906-BW906,0)/Inputs!$B$24)*DCF!J$6</f>
        <v>-4892.851672371894</v>
      </c>
      <c r="DF906" s="15">
        <f ca="1">(BY906*DCF!K$46-DCF!K$5*MAX(BY906*DCF!K$46,0)-MAX(BY906-BX906,0)/Inputs!$B$24)*DCF!K$6</f>
        <v>-27414.219564590716</v>
      </c>
      <c r="DG906" s="15">
        <f ca="1">(BZ906*DCF!L$46-DCF!L$5*MAX(BZ906*DCF!L$46,0)-MAX(BZ906-BY906,0)/Inputs!$B$24)*DCF!L$6</f>
        <v>-2555.0741110347776</v>
      </c>
      <c r="DH906" s="15">
        <f ca="1">(CA906*DCF!M$46-DCF!M$5*MAX(CA906*DCF!M$46,0)-MAX(CA906-BZ906,0)/Inputs!$B$24)*DCF!M$6</f>
        <v>29269.257955152123</v>
      </c>
      <c r="DI906" s="15">
        <f ca="1">SUM(CB906:CL906)+BE906*DCF!M$10*(1+Inputs!$B$30)*(1-Inputs!$B$33)*(1-Inputs!$B$30/Inputs!$B$31)/(Inputs!$B$29-Inputs!$B$30)*DCF!M$6</f>
        <v>278827.59071982105</v>
      </c>
      <c r="DJ906" s="15">
        <f ca="1">SUM(CM906:CW906)+BP906*DCF!M$28*(1+Inputs!$B$30)*(1-Inputs!$B$33)*(1-Inputs!$B$30/Inputs!$B$31)/(Inputs!$B$29-Inputs!$B$30)*DCF!M$6</f>
        <v>1040418.7805389724</v>
      </c>
      <c r="DK906" s="15">
        <f ca="1">SUM(CX906:DH906)+CA906*DCF!M$46*(1+Inputs!$B$30)*(1-Inputs!$B$33)*(1-Inputs!$B$30/Inputs!$B$31)/(Inputs!$B$29-Inputs!$B$30)*DCF!M$6</f>
        <v>973622.00367858633</v>
      </c>
      <c r="DM906" s="15">
        <f ca="1">DI906+DJ906+DK906+Inputs!$B$34+Inputs!$B$36-Inputs!$B$35</f>
        <v>2369719.3749373797</v>
      </c>
    </row>
    <row r="907" spans="1:117" x14ac:dyDescent="0.75">
      <c r="A907" s="11">
        <v>894</v>
      </c>
      <c r="C907" s="23">
        <f t="shared" ca="1" si="509"/>
        <v>-0.32768648070009898</v>
      </c>
      <c r="D907" s="23">
        <f t="shared" ca="1" si="509"/>
        <v>-1.4665400753173288</v>
      </c>
      <c r="E907" s="23">
        <f t="shared" ca="1" si="509"/>
        <v>0.32133064649740456</v>
      </c>
      <c r="F907" s="23">
        <f t="shared" ca="1" si="509"/>
        <v>-1.3270269605436145</v>
      </c>
      <c r="G907" s="23">
        <f t="shared" ca="1" si="509"/>
        <v>1.9799700252712484</v>
      </c>
      <c r="H907" s="23">
        <f t="shared" ca="1" si="509"/>
        <v>0.31558501849747711</v>
      </c>
      <c r="I907" s="23">
        <f t="shared" ca="1" si="509"/>
        <v>1.2510228505365912</v>
      </c>
      <c r="J907" s="23">
        <f t="shared" ca="1" si="509"/>
        <v>-0.15297751986602892</v>
      </c>
      <c r="K907" s="23">
        <f t="shared" ca="1" si="509"/>
        <v>1.1302455126048518</v>
      </c>
      <c r="L907" s="23">
        <f t="shared" ca="1" si="509"/>
        <v>0.8888704082230352</v>
      </c>
      <c r="M907" s="23">
        <f t="shared" ca="1" si="509"/>
        <v>0.57448964098803235</v>
      </c>
      <c r="N907" s="23">
        <f ca="1">SQRT(Inputs!$B$38)*C907+SQRT(1-Inputs!$B$38)*_xlfn.NORM.S.INV(RAND())</f>
        <v>-0.71242718536870786</v>
      </c>
      <c r="O907" s="23">
        <f ca="1">SQRT(Inputs!$B$38)*D907+SQRT(1-Inputs!$B$38)*_xlfn.NORM.S.INV(RAND())</f>
        <v>-1.7456319253658541</v>
      </c>
      <c r="P907" s="23">
        <f ca="1">SQRT(Inputs!$B$38)*E907+SQRT(1-Inputs!$B$38)*_xlfn.NORM.S.INV(RAND())</f>
        <v>-0.28546803767847839</v>
      </c>
      <c r="Q907" s="23">
        <f ca="1">SQRT(Inputs!$B$38)*F907+SQRT(1-Inputs!$B$38)*_xlfn.NORM.S.INV(RAND())</f>
        <v>-0.86084977153684494</v>
      </c>
      <c r="R907" s="23">
        <f ca="1">SQRT(Inputs!$B$38)*G907+SQRT(1-Inputs!$B$38)*_xlfn.NORM.S.INV(RAND())</f>
        <v>-6.4958538308273139E-2</v>
      </c>
      <c r="S907" s="23">
        <f ca="1">SQRT(Inputs!$B$38)*H907+SQRT(1-Inputs!$B$38)*_xlfn.NORM.S.INV(RAND())</f>
        <v>-0.3247335995615892</v>
      </c>
      <c r="T907" s="23">
        <f ca="1">SQRT(Inputs!$B$38)*I907+SQRT(1-Inputs!$B$38)*_xlfn.NORM.S.INV(RAND())</f>
        <v>1.4261084107684832</v>
      </c>
      <c r="U907" s="23">
        <f ca="1">SQRT(Inputs!$B$38)*J907+SQRT(1-Inputs!$B$38)*_xlfn.NORM.S.INV(RAND())</f>
        <v>0.38160890656717772</v>
      </c>
      <c r="V907" s="23">
        <f ca="1">SQRT(Inputs!$B$38)*K907+SQRT(1-Inputs!$B$38)*_xlfn.NORM.S.INV(RAND())</f>
        <v>1.9768150112091227</v>
      </c>
      <c r="W907" s="23">
        <f ca="1">SQRT(Inputs!$B$38)*L907+SQRT(1-Inputs!$B$38)*_xlfn.NORM.S.INV(RAND())</f>
        <v>0.86849601732418757</v>
      </c>
      <c r="X907" s="23">
        <f ca="1">SQRT(Inputs!$B$38)*M907+SQRT(1-Inputs!$B$38)*_xlfn.NORM.S.INV(RAND())</f>
        <v>0.47849662882925603</v>
      </c>
      <c r="Y907" s="23">
        <f ca="1">SQRT(Inputs!$B$38)*C907+SQRT(1-Inputs!$B$38)*_xlfn.NORM.S.INV(RAND())</f>
        <v>1.7957685437641471</v>
      </c>
      <c r="Z907" s="23">
        <f ca="1">SQRT(Inputs!$B$38)*D907+SQRT(1-Inputs!$B$38)*_xlfn.NORM.S.INV(RAND())</f>
        <v>-0.14116840132301689</v>
      </c>
      <c r="AA907" s="23">
        <f ca="1">SQRT(Inputs!$B$38)*E907+SQRT(1-Inputs!$B$38)*_xlfn.NORM.S.INV(RAND())</f>
        <v>-0.74999557477571543</v>
      </c>
      <c r="AB907" s="23">
        <f ca="1">SQRT(Inputs!$B$38)*F907+SQRT(1-Inputs!$B$38)*_xlfn.NORM.S.INV(RAND())</f>
        <v>-2.0887530443387128</v>
      </c>
      <c r="AC907" s="23">
        <f ca="1">SQRT(Inputs!$B$38)*G907+SQRT(1-Inputs!$B$38)*_xlfn.NORM.S.INV(RAND())</f>
        <v>-9.2582240521471793E-2</v>
      </c>
      <c r="AD907" s="23">
        <f ca="1">SQRT(Inputs!$B$38)*H907+SQRT(1-Inputs!$B$38)*_xlfn.NORM.S.INV(RAND())</f>
        <v>-1.6621913663682988</v>
      </c>
      <c r="AE907" s="23">
        <f ca="1">SQRT(Inputs!$B$38)*I907+SQRT(1-Inputs!$B$38)*_xlfn.NORM.S.INV(RAND())</f>
        <v>1.2643096234717852</v>
      </c>
      <c r="AF907" s="23">
        <f ca="1">SQRT(Inputs!$B$38)*J907+SQRT(1-Inputs!$B$38)*_xlfn.NORM.S.INV(RAND())</f>
        <v>1.0517825567056778</v>
      </c>
      <c r="AG907" s="23">
        <f ca="1">SQRT(Inputs!$B$38)*K907+SQRT(1-Inputs!$B$38)*_xlfn.NORM.S.INV(RAND())</f>
        <v>7.2452413778992031E-2</v>
      </c>
      <c r="AH907" s="23">
        <f ca="1">SQRT(Inputs!$B$38)*L907+SQRT(1-Inputs!$B$38)*_xlfn.NORM.S.INV(RAND())</f>
        <v>-0.46793973351278062</v>
      </c>
      <c r="AI907" s="23">
        <f ca="1">SQRT(Inputs!$B$38)*M907+SQRT(1-Inputs!$B$38)*_xlfn.NORM.S.INV(RAND())</f>
        <v>0.86536541419906754</v>
      </c>
      <c r="AJ907" s="23">
        <f ca="1">SQRT(Inputs!$B$38)*C907+SQRT(1-Inputs!$B$38)*_xlfn.NORM.S.INV(RAND())</f>
        <v>-0.89913373570393818</v>
      </c>
      <c r="AK907" s="23">
        <f ca="1">SQRT(Inputs!$B$38)*D907+SQRT(1-Inputs!$B$38)*_xlfn.NORM.S.INV(RAND())</f>
        <v>-0.58932443376509558</v>
      </c>
      <c r="AL907" s="23">
        <f ca="1">SQRT(Inputs!$B$38)*E907+SQRT(1-Inputs!$B$38)*_xlfn.NORM.S.INV(RAND())</f>
        <v>0.75865867568926515</v>
      </c>
      <c r="AM907" s="23">
        <f ca="1">SQRT(Inputs!$B$38)*F907+SQRT(1-Inputs!$B$38)*_xlfn.NORM.S.INV(RAND())</f>
        <v>-0.51751373835557191</v>
      </c>
      <c r="AN907" s="23">
        <f ca="1">SQRT(Inputs!$B$38)*G907+SQRT(1-Inputs!$B$38)*_xlfn.NORM.S.INV(RAND())</f>
        <v>1.637593817384321</v>
      </c>
      <c r="AO907" s="23">
        <f ca="1">SQRT(Inputs!$B$38)*H907+SQRT(1-Inputs!$B$38)*_xlfn.NORM.S.INV(RAND())</f>
        <v>-0.94519544720407311</v>
      </c>
      <c r="AP907" s="23">
        <f ca="1">SQRT(Inputs!$B$38)*I907+SQRT(1-Inputs!$B$38)*_xlfn.NORM.S.INV(RAND())</f>
        <v>1.0171592627456272</v>
      </c>
      <c r="AQ907" s="23">
        <f ca="1">SQRT(Inputs!$B$38)*J907+SQRT(1-Inputs!$B$38)*_xlfn.NORM.S.INV(RAND())</f>
        <v>0.11127907883575047</v>
      </c>
      <c r="AR907" s="23">
        <f ca="1">SQRT(Inputs!$B$38)*K907+SQRT(1-Inputs!$B$38)*_xlfn.NORM.S.INV(RAND())</f>
        <v>0.43507015500358759</v>
      </c>
      <c r="AS907" s="23">
        <f ca="1">SQRT(Inputs!$B$38)*L907+SQRT(1-Inputs!$B$38)*_xlfn.NORM.S.INV(RAND())</f>
        <v>1.2999386796244903</v>
      </c>
      <c r="AT907" s="23">
        <f ca="1">SQRT(Inputs!$B$38)*M907+SQRT(1-Inputs!$B$38)*_xlfn.NORM.S.INV(RAND())</f>
        <v>-0.92754178108487972</v>
      </c>
      <c r="AU907" s="15">
        <f ca="1">Inputs!$B$6*EXP($B$8-0.5*C$5^2+C$5*N907)</f>
        <v>4421.7447489303349</v>
      </c>
      <c r="AV907" s="15">
        <f t="shared" ca="1" si="474"/>
        <v>4163.9055932575784</v>
      </c>
      <c r="AW907" s="15">
        <f t="shared" ca="1" si="475"/>
        <v>4885.3690986248312</v>
      </c>
      <c r="AX907" s="15">
        <f t="shared" ca="1" si="476"/>
        <v>5356.3584879465971</v>
      </c>
      <c r="AY907" s="15">
        <f t="shared" ca="1" si="477"/>
        <v>6496.5441000494193</v>
      </c>
      <c r="AZ907" s="15">
        <f t="shared" ca="1" si="478"/>
        <v>7666.3438984631139</v>
      </c>
      <c r="BA907" s="15">
        <f t="shared" ca="1" si="479"/>
        <v>10891.810325092372</v>
      </c>
      <c r="BB907" s="15">
        <f t="shared" ca="1" si="480"/>
        <v>13854.60305398224</v>
      </c>
      <c r="BC907" s="15">
        <f t="shared" ca="1" si="481"/>
        <v>20535.854090547364</v>
      </c>
      <c r="BD907" s="15">
        <f t="shared" ca="1" si="482"/>
        <v>27287.361926985403</v>
      </c>
      <c r="BE907" s="15">
        <f t="shared" ca="1" si="483"/>
        <v>34926.629497523107</v>
      </c>
      <c r="BF907" s="15">
        <f ca="1">Inputs!$B$13*EXP($B$9-0.5*C$6^2+C$6*Y907)</f>
        <v>19745.407218833869</v>
      </c>
      <c r="BG907" s="15">
        <f t="shared" ca="1" si="484"/>
        <v>23459.191502118163</v>
      </c>
      <c r="BH907" s="15">
        <f t="shared" ca="1" si="485"/>
        <v>25310.223379984232</v>
      </c>
      <c r="BI907" s="15">
        <f t="shared" ca="1" si="486"/>
        <v>22464.936054389414</v>
      </c>
      <c r="BJ907" s="15">
        <f t="shared" ca="1" si="487"/>
        <v>27175.452495907924</v>
      </c>
      <c r="BK907" s="15">
        <f t="shared" ca="1" si="488"/>
        <v>26598.186295804255</v>
      </c>
      <c r="BL907" s="15">
        <f t="shared" ca="1" si="489"/>
        <v>38489.391462774191</v>
      </c>
      <c r="BM907" s="15">
        <f t="shared" ca="1" si="490"/>
        <v>53915.579814935692</v>
      </c>
      <c r="BN907" s="15">
        <f t="shared" ca="1" si="491"/>
        <v>66887.642800593952</v>
      </c>
      <c r="BO907" s="15">
        <f t="shared" ca="1" si="492"/>
        <v>77941.425556659917</v>
      </c>
      <c r="BP907" s="15">
        <f t="shared" ca="1" si="493"/>
        <v>105813.17034610259</v>
      </c>
      <c r="BQ907" s="15">
        <f ca="1">Inputs!$B$20*EXP($B$10-0.5*C$7^2+C$7*AJ907)</f>
        <v>3118.2321922793635</v>
      </c>
      <c r="BR907" s="15">
        <f t="shared" ca="1" si="494"/>
        <v>3508.8561257868355</v>
      </c>
      <c r="BS907" s="15">
        <f t="shared" ca="1" si="495"/>
        <v>5974.7745673914969</v>
      </c>
      <c r="BT907" s="15">
        <f t="shared" ca="1" si="496"/>
        <v>7192.1257167383019</v>
      </c>
      <c r="BU907" s="15">
        <f t="shared" ca="1" si="497"/>
        <v>14813.967238219388</v>
      </c>
      <c r="BV907" s="15">
        <f t="shared" ca="1" si="498"/>
        <v>16657.317892123101</v>
      </c>
      <c r="BW907" s="15">
        <f t="shared" ca="1" si="499"/>
        <v>28827.879832164144</v>
      </c>
      <c r="BX907" s="15">
        <f t="shared" ca="1" si="500"/>
        <v>41230.021045485533</v>
      </c>
      <c r="BY907" s="15">
        <f t="shared" ca="1" si="501"/>
        <v>62784.85044321332</v>
      </c>
      <c r="BZ907" s="15">
        <f t="shared" ca="1" si="502"/>
        <v>111876.89525003637</v>
      </c>
      <c r="CA907" s="15">
        <f t="shared" ca="1" si="503"/>
        <v>133272.44284026511</v>
      </c>
      <c r="CB907" s="15">
        <f ca="1">(AU907*DCF!C$10-DCF!C$5*MAX(AU907*DCF!C$10,0)-MAX(AU907-Inputs!$B$6,0)/Inputs!$B$10)*DCF!C$6</f>
        <v>1046.9281269350242</v>
      </c>
      <c r="CC907" s="15">
        <f ca="1">(AV907*DCF!D$10-DCF!D$5*MAX(AV907*DCF!D$10,0)-MAX(AV907-AU907,0)/Inputs!$B$10)*DCF!D$6</f>
        <v>1014.9237788221142</v>
      </c>
      <c r="CD907" s="15">
        <f ca="1">(AW907*DCF!E$10-DCF!E$5*MAX(AW907*DCF!E$10,0)-MAX(AW907-AV907,0)/Inputs!$B$10)*DCF!E$6</f>
        <v>965.45049791902034</v>
      </c>
      <c r="CE907" s="15">
        <f ca="1">(AX907*DCF!F$10-DCF!F$5*MAX(AX907*DCF!F$10,0)-MAX(AX907-AW907,0)/Inputs!$B$10)*DCF!F$6</f>
        <v>1071.2833068586526</v>
      </c>
      <c r="CF907" s="15">
        <f ca="1">(AY907*DCF!G$10-DCF!G$5*MAX(AY907*DCF!G$10,0)-MAX(AY907-AX907,0)/Inputs!$B$10)*DCF!G$6</f>
        <v>1119.3835834096235</v>
      </c>
      <c r="CG907" s="15">
        <f ca="1">(AZ907*DCF!H$10-DCF!H$5*MAX(AZ907*DCF!H$10,0)-MAX(AZ907-AY907,0)/Inputs!$B$10)*DCF!H$6</f>
        <v>1280.7072411739146</v>
      </c>
      <c r="CH907" s="15">
        <f ca="1">(BA907*DCF!I$10-DCF!I$5*MAX(BA907*DCF!I$10,0)-MAX(BA907-AZ907,0)/Inputs!$B$10)*DCF!I$6</f>
        <v>1460.4469078482837</v>
      </c>
      <c r="CI907" s="15">
        <f ca="1">(BB907*DCF!J$10-DCF!J$5*MAX(BB907*DCF!J$10,0)-MAX(BB907-BA907,0)/Inputs!$B$10)*DCF!J$6</f>
        <v>1928.5196160781893</v>
      </c>
      <c r="CJ907" s="15">
        <f ca="1">(BC907*DCF!K$10-DCF!K$5*MAX(BC907*DCF!K$10,0)-MAX(BC907-BB907,0)/Inputs!$B$10)*DCF!K$6</f>
        <v>2370.6692630719772</v>
      </c>
      <c r="CK907" s="15">
        <f ca="1">(BD907*DCF!L$10-DCF!L$5*MAX(BD907*DCF!L$10,0)-MAX(BD907-BC907,0)/Inputs!$B$10)*DCF!L$6</f>
        <v>3242.3737944781133</v>
      </c>
      <c r="CL907" s="15">
        <f ca="1">(BE907*DCF!M$10-DCF!M$5*MAX(BE907*DCF!M$10,0)-MAX(BE907-BD907,0)/Inputs!$B$10)*DCF!M$6</f>
        <v>4016.0070285866054</v>
      </c>
      <c r="CM907" s="15">
        <f ca="1">(BF907*DCF!C$28-DCF!C$5*MAX(BF907*DCF!C$28,0)-MAX(BF907-Inputs!$B$13,0)/Inputs!$B$17)*DCF!C$6</f>
        <v>4095.820702789757</v>
      </c>
      <c r="CN907" s="15">
        <f ca="1">(BG907*DCF!D$28-DCF!D$5*MAX(BG907*DCF!D$28,0)-MAX(BG907-BF907,0)/Inputs!$B$17)*DCF!D$6</f>
        <v>6116.9524924837133</v>
      </c>
      <c r="CO907" s="15">
        <f ca="1">(BH907*DCF!E$28-DCF!E$5*MAX(BH907*DCF!E$28,0)-MAX(BH907-BG907,0)/Inputs!$B$17)*DCF!E$6</f>
        <v>6803.4930421960562</v>
      </c>
      <c r="CP907" s="15">
        <f ca="1">(BI907*DCF!F$28-DCF!F$5*MAX(BI907*DCF!F$28,0)-MAX(BI907-BH907,0)/Inputs!$B$17)*DCF!F$6</f>
        <v>6098.6383929755239</v>
      </c>
      <c r="CQ907" s="15">
        <f ca="1">(BJ907*DCF!G$28-DCF!G$5*MAX(BJ907*DCF!G$28,0)-MAX(BJ907-BI907,0)/Inputs!$B$17)*DCF!G$6</f>
        <v>6258.6149983843443</v>
      </c>
      <c r="CR907" s="15">
        <f ca="1">(BK907*DCF!H$28-DCF!H$5*MAX(BK907*DCF!H$28,0)-MAX(BK907-BJ907,0)/Inputs!$B$17)*DCF!H$6</f>
        <v>6578.0249215120393</v>
      </c>
      <c r="CS907" s="15">
        <f ca="1">(BL907*DCF!I$28-DCF!I$5*MAX(BL907*DCF!I$28,0)-MAX(BL907-BK907,0)/Inputs!$B$17)*DCF!I$6</f>
        <v>7344.1448056770678</v>
      </c>
      <c r="CT907" s="15">
        <f ca="1">(BM907*DCF!J$28-DCF!J$5*MAX(BM907*DCF!J$28,0)-MAX(BM907-BL907,0)/Inputs!$B$17)*DCF!J$6</f>
        <v>9982.2636158468413</v>
      </c>
      <c r="CU907" s="15">
        <f ca="1">(BN907*DCF!K$28-DCF!K$5*MAX(BN907*DCF!K$28,0)-MAX(BN907-BM907,0)/Inputs!$B$17)*DCF!K$6</f>
        <v>12536.643725638702</v>
      </c>
      <c r="CV907" s="15">
        <f ca="1">(BO907*DCF!L$28-DCF!L$5*MAX(BO907*DCF!L$28,0)-MAX(BO907-BN907,0)/Inputs!$B$17)*DCF!L$6</f>
        <v>14300.196428348798</v>
      </c>
      <c r="CW907" s="15">
        <f ca="1">(BP907*DCF!M$28-DCF!M$5*MAX(BP907*DCF!M$28,0)-MAX(BP907-BO907,0)/Inputs!$B$17)*DCF!M$6</f>
        <v>16995.428730898966</v>
      </c>
      <c r="CX907" s="15">
        <f ca="1">(BQ907*DCF!C$46-DCF!C$5*MAX(BQ907*DCF!C$46,0)-MAX(BQ907-Inputs!$B$20,0)/Inputs!$B$24)*DCF!C$6</f>
        <v>-720.14600283588072</v>
      </c>
      <c r="CY907" s="15">
        <f ca="1">(BR907*DCF!D$46-DCF!D$5*MAX(BR907*DCF!D$46,0)-MAX(BR907-BQ907,0)/Inputs!$B$24)*DCF!D$6</f>
        <v>-765.55590304378643</v>
      </c>
      <c r="CZ907" s="15">
        <f ca="1">(BS907*DCF!E$46-DCF!E$5*MAX(BS907*DCF!E$46,0)-MAX(BS907-BR907,0)/Inputs!$B$24)*DCF!E$6</f>
        <v>-1678.5246594766509</v>
      </c>
      <c r="DA907" s="15">
        <f ca="1">(BT907*DCF!F$46-DCF!F$5*MAX(BT907*DCF!F$46,0)-MAX(BT907-BS907,0)/Inputs!$B$24)*DCF!F$6</f>
        <v>-967.05210366303186</v>
      </c>
      <c r="DB907" s="15">
        <f ca="1">(BU907*DCF!G$46-DCF!G$5*MAX(BU907*DCF!G$46,0)-MAX(BU907-BT907,0)/Inputs!$B$24)*DCF!G$6</f>
        <v>-3062.1494876933843</v>
      </c>
      <c r="DC907" s="15">
        <f ca="1">(BV907*DCF!H$46-DCF!H$5*MAX(BV907*DCF!H$46,0)-MAX(BV907-BU907,0)/Inputs!$B$24)*DCF!H$6</f>
        <v>-572.80992130373488</v>
      </c>
      <c r="DD907" s="15">
        <f ca="1">(BW907*DCF!I$46-DCF!I$5*MAX(BW907*DCF!I$46,0)-MAX(BW907-BV907,0)/Inputs!$B$24)*DCF!I$6</f>
        <v>-2827.9064505668739</v>
      </c>
      <c r="DE907" s="15">
        <f ca="1">(BX907*DCF!J$46-DCF!J$5*MAX(BX907*DCF!J$46,0)-MAX(BX907-BW907,0)/Inputs!$B$24)*DCF!J$6</f>
        <v>-1559.3598927669102</v>
      </c>
      <c r="DF907" s="15">
        <f ca="1">(BY907*DCF!K$46-DCF!K$5*MAX(BY907*DCF!K$46,0)-MAX(BY907-BX907,0)/Inputs!$B$24)*DCF!K$6</f>
        <v>-1693.8790324767656</v>
      </c>
      <c r="DG907" s="15">
        <f ca="1">(BZ907*DCF!L$46-DCF!L$5*MAX(BZ907*DCF!L$46,0)-MAX(BZ907-BY907,0)/Inputs!$B$24)*DCF!L$6</f>
        <v>-3376.1603035727503</v>
      </c>
      <c r="DH907" s="15">
        <f ca="1">(CA907*DCF!M$46-DCF!M$5*MAX(CA907*DCF!M$46,0)-MAX(CA907-BZ907,0)/Inputs!$B$24)*DCF!M$6</f>
        <v>5975.1645078336287</v>
      </c>
      <c r="DI907" s="15">
        <f ca="1">SUM(CB907:CL907)+BE907*DCF!M$10*(1+Inputs!$B$30)*(1-Inputs!$B$33)*(1-Inputs!$B$30/Inputs!$B$31)/(Inputs!$B$29-Inputs!$B$30)*DCF!M$6</f>
        <v>116717.96489364974</v>
      </c>
      <c r="DJ907" s="15">
        <f ca="1">SUM(CM907:CW907)+BP907*DCF!M$28*(1+Inputs!$B$30)*(1-Inputs!$B$33)*(1-Inputs!$B$30/Inputs!$B$31)/(Inputs!$B$29-Inputs!$B$30)*DCF!M$6</f>
        <v>489749.49160011951</v>
      </c>
      <c r="DK907" s="15">
        <f ca="1">SUM(CX907:DH907)+CA907*DCF!M$46*(1+Inputs!$B$30)*(1-Inputs!$B$33)*(1-Inputs!$B$30/Inputs!$B$31)/(Inputs!$B$29-Inputs!$B$30)*DCF!M$6</f>
        <v>194806.60451158261</v>
      </c>
      <c r="DM907" s="15">
        <f ca="1">DI907+DJ907+DK907+Inputs!$B$34+Inputs!$B$36-Inputs!$B$35</f>
        <v>878125.06100535195</v>
      </c>
    </row>
    <row r="908" spans="1:117" x14ac:dyDescent="0.75">
      <c r="A908" s="11">
        <v>895</v>
      </c>
      <c r="C908" s="23">
        <f t="shared" ca="1" si="509"/>
        <v>1.6820947797008046</v>
      </c>
      <c r="D908" s="23">
        <f t="shared" ca="1" si="509"/>
        <v>-0.36320678534023321</v>
      </c>
      <c r="E908" s="23">
        <f t="shared" ca="1" si="509"/>
        <v>0.23688131719615307</v>
      </c>
      <c r="F908" s="23">
        <f t="shared" ca="1" si="509"/>
        <v>-6.9567396196958758E-2</v>
      </c>
      <c r="G908" s="23">
        <f t="shared" ca="1" si="509"/>
        <v>1.0011220572854969</v>
      </c>
      <c r="H908" s="23">
        <f t="shared" ca="1" si="509"/>
        <v>0.83306936154274147</v>
      </c>
      <c r="I908" s="23">
        <f t="shared" ca="1" si="509"/>
        <v>0.75505585034723077</v>
      </c>
      <c r="J908" s="23">
        <f t="shared" ca="1" si="509"/>
        <v>-1.1134421637680965</v>
      </c>
      <c r="K908" s="23">
        <f t="shared" ca="1" si="509"/>
        <v>0.76947288686673743</v>
      </c>
      <c r="L908" s="23">
        <f t="shared" ca="1" si="509"/>
        <v>2.1601825899857845</v>
      </c>
      <c r="M908" s="23">
        <f t="shared" ca="1" si="509"/>
        <v>0.23782746514311467</v>
      </c>
      <c r="N908" s="23">
        <f ca="1">SQRT(Inputs!$B$38)*C908+SQRT(1-Inputs!$B$38)*_xlfn.NORM.S.INV(RAND())</f>
        <v>1.1119526428263593</v>
      </c>
      <c r="O908" s="23">
        <f ca="1">SQRT(Inputs!$B$38)*D908+SQRT(1-Inputs!$B$38)*_xlfn.NORM.S.INV(RAND())</f>
        <v>-0.85302053819931767</v>
      </c>
      <c r="P908" s="23">
        <f ca="1">SQRT(Inputs!$B$38)*E908+SQRT(1-Inputs!$B$38)*_xlfn.NORM.S.INV(RAND())</f>
        <v>-0.79196376511877098</v>
      </c>
      <c r="Q908" s="23">
        <f ca="1">SQRT(Inputs!$B$38)*F908+SQRT(1-Inputs!$B$38)*_xlfn.NORM.S.INV(RAND())</f>
        <v>-1.4196113547894122</v>
      </c>
      <c r="R908" s="23">
        <f ca="1">SQRT(Inputs!$B$38)*G908+SQRT(1-Inputs!$B$38)*_xlfn.NORM.S.INV(RAND())</f>
        <v>1.3964233506957262</v>
      </c>
      <c r="S908" s="23">
        <f ca="1">SQRT(Inputs!$B$38)*H908+SQRT(1-Inputs!$B$38)*_xlfn.NORM.S.INV(RAND())</f>
        <v>0.96685524970758729</v>
      </c>
      <c r="T908" s="23">
        <f ca="1">SQRT(Inputs!$B$38)*I908+SQRT(1-Inputs!$B$38)*_xlfn.NORM.S.INV(RAND())</f>
        <v>-5.625920170845955E-3</v>
      </c>
      <c r="U908" s="23">
        <f ca="1">SQRT(Inputs!$B$38)*J908+SQRT(1-Inputs!$B$38)*_xlfn.NORM.S.INV(RAND())</f>
        <v>-0.93147410438511202</v>
      </c>
      <c r="V908" s="23">
        <f ca="1">SQRT(Inputs!$B$38)*K908+SQRT(1-Inputs!$B$38)*_xlfn.NORM.S.INV(RAND())</f>
        <v>-0.69229108255069605</v>
      </c>
      <c r="W908" s="23">
        <f ca="1">SQRT(Inputs!$B$38)*L908+SQRT(1-Inputs!$B$38)*_xlfn.NORM.S.INV(RAND())</f>
        <v>0.64522573617483858</v>
      </c>
      <c r="X908" s="23">
        <f ca="1">SQRT(Inputs!$B$38)*M908+SQRT(1-Inputs!$B$38)*_xlfn.NORM.S.INV(RAND())</f>
        <v>-1.000955277300192</v>
      </c>
      <c r="Y908" s="23">
        <f ca="1">SQRT(Inputs!$B$38)*C908+SQRT(1-Inputs!$B$38)*_xlfn.NORM.S.INV(RAND())</f>
        <v>0.81310955632294968</v>
      </c>
      <c r="Z908" s="23">
        <f ca="1">SQRT(Inputs!$B$38)*D908+SQRT(1-Inputs!$B$38)*_xlfn.NORM.S.INV(RAND())</f>
        <v>-1.0927471307276677</v>
      </c>
      <c r="AA908" s="23">
        <f ca="1">SQRT(Inputs!$B$38)*E908+SQRT(1-Inputs!$B$38)*_xlfn.NORM.S.INV(RAND())</f>
        <v>0.29686162457331822</v>
      </c>
      <c r="AB908" s="23">
        <f ca="1">SQRT(Inputs!$B$38)*F908+SQRT(1-Inputs!$B$38)*_xlfn.NORM.S.INV(RAND())</f>
        <v>-0.12378355636914602</v>
      </c>
      <c r="AC908" s="23">
        <f ca="1">SQRT(Inputs!$B$38)*G908+SQRT(1-Inputs!$B$38)*_xlfn.NORM.S.INV(RAND())</f>
        <v>-0.68252265034805903</v>
      </c>
      <c r="AD908" s="23">
        <f ca="1">SQRT(Inputs!$B$38)*H908+SQRT(1-Inputs!$B$38)*_xlfn.NORM.S.INV(RAND())</f>
        <v>-0.15312187951021133</v>
      </c>
      <c r="AE908" s="23">
        <f ca="1">SQRT(Inputs!$B$38)*I908+SQRT(1-Inputs!$B$38)*_xlfn.NORM.S.INV(RAND())</f>
        <v>0.61003626072113992</v>
      </c>
      <c r="AF908" s="23">
        <f ca="1">SQRT(Inputs!$B$38)*J908+SQRT(1-Inputs!$B$38)*_xlfn.NORM.S.INV(RAND())</f>
        <v>0.44556535282580267</v>
      </c>
      <c r="AG908" s="23">
        <f ca="1">SQRT(Inputs!$B$38)*K908+SQRT(1-Inputs!$B$38)*_xlfn.NORM.S.INV(RAND())</f>
        <v>0.71214637836754324</v>
      </c>
      <c r="AH908" s="23">
        <f ca="1">SQRT(Inputs!$B$38)*L908+SQRT(1-Inputs!$B$38)*_xlfn.NORM.S.INV(RAND())</f>
        <v>0.92151615828724276</v>
      </c>
      <c r="AI908" s="23">
        <f ca="1">SQRT(Inputs!$B$38)*M908+SQRT(1-Inputs!$B$38)*_xlfn.NORM.S.INV(RAND())</f>
        <v>0.21598738077667762</v>
      </c>
      <c r="AJ908" s="23">
        <f ca="1">SQRT(Inputs!$B$38)*C908+SQRT(1-Inputs!$B$38)*_xlfn.NORM.S.INV(RAND())</f>
        <v>2.2790163735788149</v>
      </c>
      <c r="AK908" s="23">
        <f ca="1">SQRT(Inputs!$B$38)*D908+SQRT(1-Inputs!$B$38)*_xlfn.NORM.S.INV(RAND())</f>
        <v>0.80297790929125346</v>
      </c>
      <c r="AL908" s="23">
        <f ca="1">SQRT(Inputs!$B$38)*E908+SQRT(1-Inputs!$B$38)*_xlfn.NORM.S.INV(RAND())</f>
        <v>-0.36555297739649134</v>
      </c>
      <c r="AM908" s="23">
        <f ca="1">SQRT(Inputs!$B$38)*F908+SQRT(1-Inputs!$B$38)*_xlfn.NORM.S.INV(RAND())</f>
        <v>1.0481990881956302</v>
      </c>
      <c r="AN908" s="23">
        <f ca="1">SQRT(Inputs!$B$38)*G908+SQRT(1-Inputs!$B$38)*_xlfn.NORM.S.INV(RAND())</f>
        <v>1.2885499738600947</v>
      </c>
      <c r="AO908" s="23">
        <f ca="1">SQRT(Inputs!$B$38)*H908+SQRT(1-Inputs!$B$38)*_xlfn.NORM.S.INV(RAND())</f>
        <v>0.84160809443027329</v>
      </c>
      <c r="AP908" s="23">
        <f ca="1">SQRT(Inputs!$B$38)*I908+SQRT(1-Inputs!$B$38)*_xlfn.NORM.S.INV(RAND())</f>
        <v>-0.67835313534606212</v>
      </c>
      <c r="AQ908" s="23">
        <f ca="1">SQRT(Inputs!$B$38)*J908+SQRT(1-Inputs!$B$38)*_xlfn.NORM.S.INV(RAND())</f>
        <v>-1.0326539882262624</v>
      </c>
      <c r="AR908" s="23">
        <f ca="1">SQRT(Inputs!$B$38)*K908+SQRT(1-Inputs!$B$38)*_xlfn.NORM.S.INV(RAND())</f>
        <v>-0.778336453471274</v>
      </c>
      <c r="AS908" s="23">
        <f ca="1">SQRT(Inputs!$B$38)*L908+SQRT(1-Inputs!$B$38)*_xlfn.NORM.S.INV(RAND())</f>
        <v>1.1697483145755663</v>
      </c>
      <c r="AT908" s="23">
        <f ca="1">SQRT(Inputs!$B$38)*M908+SQRT(1-Inputs!$B$38)*_xlfn.NORM.S.INV(RAND())</f>
        <v>-0.64037135098976583</v>
      </c>
      <c r="AU908" s="15">
        <f ca="1">Inputs!$B$6*EXP($B$8-0.5*C$5^2+C$5*N908)</f>
        <v>5940.8506553751413</v>
      </c>
      <c r="AV908" s="15">
        <f t="shared" ca="1" si="474"/>
        <v>6379.0162538023696</v>
      </c>
      <c r="AW908" s="15">
        <f t="shared" ca="1" si="475"/>
        <v>6990.0556809502759</v>
      </c>
      <c r="AX908" s="15">
        <f t="shared" ca="1" si="476"/>
        <v>7147.1976044666326</v>
      </c>
      <c r="AY908" s="15">
        <f t="shared" ca="1" si="477"/>
        <v>10281.828602299787</v>
      </c>
      <c r="AZ908" s="15">
        <f t="shared" ca="1" si="478"/>
        <v>13987.675323899495</v>
      </c>
      <c r="BA908" s="15">
        <f t="shared" ca="1" si="479"/>
        <v>17107.262172942763</v>
      </c>
      <c r="BB908" s="15">
        <f t="shared" ca="1" si="480"/>
        <v>19078.310226638194</v>
      </c>
      <c r="BC908" s="15">
        <f t="shared" ca="1" si="481"/>
        <v>21855.62653400041</v>
      </c>
      <c r="BD908" s="15">
        <f t="shared" ca="1" si="482"/>
        <v>28440.849146006803</v>
      </c>
      <c r="BE908" s="15">
        <f t="shared" ca="1" si="483"/>
        <v>31813.903596476735</v>
      </c>
      <c r="BF908" s="15">
        <f ca="1">Inputs!$B$13*EXP($B$9-0.5*C$6^2+C$6*Y908)</f>
        <v>16250.294695864111</v>
      </c>
      <c r="BG908" s="15">
        <f t="shared" ca="1" si="484"/>
        <v>16260.700046133763</v>
      </c>
      <c r="BH908" s="15">
        <f t="shared" ca="1" si="485"/>
        <v>20870.281021828785</v>
      </c>
      <c r="BI908" s="15">
        <f t="shared" ca="1" si="486"/>
        <v>25066.205774809718</v>
      </c>
      <c r="BJ908" s="15">
        <f t="shared" ca="1" si="487"/>
        <v>27850.242360482291</v>
      </c>
      <c r="BK908" s="15">
        <f t="shared" ca="1" si="488"/>
        <v>33475.717384159754</v>
      </c>
      <c r="BL908" s="15">
        <f t="shared" ca="1" si="489"/>
        <v>44503.667181264995</v>
      </c>
      <c r="BM908" s="15">
        <f t="shared" ca="1" si="490"/>
        <v>57817.964186144556</v>
      </c>
      <c r="BN908" s="15">
        <f t="shared" ca="1" si="491"/>
        <v>77443.803647382389</v>
      </c>
      <c r="BO908" s="15">
        <f t="shared" ca="1" si="492"/>
        <v>106060.17149789928</v>
      </c>
      <c r="BP908" s="15">
        <f t="shared" ca="1" si="493"/>
        <v>133774.00065466325</v>
      </c>
      <c r="BQ908" s="15">
        <f ca="1">Inputs!$B$20*EXP($B$10-0.5*C$7^2+C$7*AJ908)</f>
        <v>9626.3204529959476</v>
      </c>
      <c r="BR908" s="15">
        <f t="shared" ca="1" si="494"/>
        <v>16855.757888712906</v>
      </c>
      <c r="BS908" s="15">
        <f t="shared" ca="1" si="495"/>
        <v>20781.677920155536</v>
      </c>
      <c r="BT908" s="15">
        <f t="shared" ca="1" si="496"/>
        <v>37722.211792922782</v>
      </c>
      <c r="BU908" s="15">
        <f t="shared" ca="1" si="497"/>
        <v>71405.485496923808</v>
      </c>
      <c r="BV908" s="15">
        <f t="shared" ca="1" si="498"/>
        <v>120087.19589024251</v>
      </c>
      <c r="BW908" s="15">
        <f t="shared" ca="1" si="499"/>
        <v>145163.04150423111</v>
      </c>
      <c r="BX908" s="15">
        <f t="shared" ca="1" si="500"/>
        <v>165067.12966577045</v>
      </c>
      <c r="BY908" s="15">
        <f t="shared" ca="1" si="501"/>
        <v>199286.7431098996</v>
      </c>
      <c r="BZ908" s="15">
        <f t="shared" ca="1" si="502"/>
        <v>346712.74862128659</v>
      </c>
      <c r="CA908" s="15">
        <f t="shared" ca="1" si="503"/>
        <v>434642.29989427095</v>
      </c>
      <c r="CB908" s="15">
        <f ca="1">(AU908*DCF!C$10-DCF!C$5*MAX(AU908*DCF!C$10,0)-MAX(AU908-Inputs!$B$6,0)/Inputs!$B$10)*DCF!C$6</f>
        <v>1036.0966310553861</v>
      </c>
      <c r="CC908" s="15">
        <f ca="1">(AV908*DCF!D$10-DCF!D$5*MAX(AV908*DCF!D$10,0)-MAX(AV908-AU908,0)/Inputs!$B$10)*DCF!D$6</f>
        <v>1448.0067818796604</v>
      </c>
      <c r="CD908" s="15">
        <f ca="1">(AW908*DCF!E$10-DCF!E$5*MAX(AW908*DCF!E$10,0)-MAX(AW908-AV908,0)/Inputs!$B$10)*DCF!E$6</f>
        <v>1476.2612012486554</v>
      </c>
      <c r="CE908" s="15">
        <f ca="1">(AX908*DCF!F$10-DCF!F$5*MAX(AX908*DCF!F$10,0)-MAX(AX908-AW908,0)/Inputs!$B$10)*DCF!F$6</f>
        <v>1527.524508407555</v>
      </c>
      <c r="CF908" s="15">
        <f ca="1">(AY908*DCF!G$10-DCF!G$5*MAX(AY908*DCF!G$10,0)-MAX(AY908-AX908,0)/Inputs!$B$10)*DCF!G$6</f>
        <v>1515.936158813897</v>
      </c>
      <c r="CG908" s="15">
        <f ca="1">(AZ908*DCF!H$10-DCF!H$5*MAX(AZ908*DCF!H$10,0)-MAX(AZ908-AY908,0)/Inputs!$B$10)*DCF!H$6</f>
        <v>2057.6776757348302</v>
      </c>
      <c r="CH908" s="15">
        <f ca="1">(BA908*DCF!I$10-DCF!I$5*MAX(BA908*DCF!I$10,0)-MAX(BA908-AZ908,0)/Inputs!$B$10)*DCF!I$6</f>
        <v>2613.1511804837719</v>
      </c>
      <c r="CI908" s="15">
        <f ca="1">(BB908*DCF!J$10-DCF!J$5*MAX(BB908*DCF!J$10,0)-MAX(BB908-BA908,0)/Inputs!$B$10)*DCF!J$6</f>
        <v>2975.202450486207</v>
      </c>
      <c r="CJ908" s="15">
        <f ca="1">(BC908*DCF!K$10-DCF!K$5*MAX(BC908*DCF!K$10,0)-MAX(BC908-BB908,0)/Inputs!$B$10)*DCF!K$6</f>
        <v>3129.6228640849117</v>
      </c>
      <c r="CK908" s="15">
        <f ca="1">(BD908*DCF!L$10-DCF!L$5*MAX(BD908*DCF!L$10,0)-MAX(BD908-BC908,0)/Inputs!$B$10)*DCF!L$6</f>
        <v>3437.844973693479</v>
      </c>
      <c r="CL908" s="15">
        <f ca="1">(BE908*DCF!M$10-DCF!M$5*MAX(BE908*DCF!M$10,0)-MAX(BE908-BD908,0)/Inputs!$B$10)*DCF!M$6</f>
        <v>4086.4058850903443</v>
      </c>
      <c r="CM908" s="15">
        <f ca="1">(BF908*DCF!C$28-DCF!C$5*MAX(BF908*DCF!C$28,0)-MAX(BF908-Inputs!$B$13,0)/Inputs!$B$17)*DCF!C$6</f>
        <v>3836.3206223524394</v>
      </c>
      <c r="CN908" s="15">
        <f ca="1">(BG908*DCF!D$28-DCF!D$5*MAX(BG908*DCF!D$28,0)-MAX(BG908-BF908,0)/Inputs!$B$17)*DCF!D$6</f>
        <v>4786.9312589949513</v>
      </c>
      <c r="CO908" s="15">
        <f ca="1">(BH908*DCF!E$28-DCF!E$5*MAX(BH908*DCF!E$28,0)-MAX(BH908-BG908,0)/Inputs!$B$17)*DCF!E$6</f>
        <v>5002.3502504296112</v>
      </c>
      <c r="CP908" s="15">
        <f ca="1">(BI908*DCF!F$28-DCF!F$5*MAX(BI908*DCF!F$28,0)-MAX(BI908-BH908,0)/Inputs!$B$17)*DCF!F$6</f>
        <v>6040.8801794515557</v>
      </c>
      <c r="CQ908" s="15">
        <f ca="1">(BJ908*DCF!G$28-DCF!G$5*MAX(BJ908*DCF!G$28,0)-MAX(BJ908-BI908,0)/Inputs!$B$17)*DCF!G$6</f>
        <v>6757.7092288202011</v>
      </c>
      <c r="CR908" s="15">
        <f ca="1">(BK908*DCF!H$28-DCF!H$5*MAX(BK908*DCF!H$28,0)-MAX(BK908-BJ908,0)/Inputs!$B$17)*DCF!H$6</f>
        <v>7404.8732897182254</v>
      </c>
      <c r="CS908" s="15">
        <f ca="1">(BL908*DCF!I$28-DCF!I$5*MAX(BL908*DCF!I$28,0)-MAX(BL908-BK908,0)/Inputs!$B$17)*DCF!I$6</f>
        <v>8882.3236174168796</v>
      </c>
      <c r="CT908" s="15">
        <f ca="1">(BM908*DCF!J$28-DCF!J$5*MAX(BM908*DCF!J$28,0)-MAX(BM908-BL908,0)/Inputs!$B$17)*DCF!J$6</f>
        <v>11132.83883355442</v>
      </c>
      <c r="CU908" s="15">
        <f ca="1">(BN908*DCF!K$28-DCF!K$5*MAX(BN908*DCF!K$28,0)-MAX(BN908-BM908,0)/Inputs!$B$17)*DCF!K$6</f>
        <v>13950.92891099324</v>
      </c>
      <c r="CV908" s="15">
        <f ca="1">(BO908*DCF!L$28-DCF!L$5*MAX(BO908*DCF!L$28,0)-MAX(BO908-BN908,0)/Inputs!$B$17)*DCF!L$6</f>
        <v>17923.24066375503</v>
      </c>
      <c r="CW908" s="15">
        <f ca="1">(BP908*DCF!M$28-DCF!M$5*MAX(BP908*DCF!M$28,0)-MAX(BP908-BO908,0)/Inputs!$B$17)*DCF!M$6</f>
        <v>22272.781756122735</v>
      </c>
      <c r="CX908" s="15">
        <f ca="1">(BQ908*DCF!C$46-DCF!C$5*MAX(BQ908*DCF!C$46,0)-MAX(BQ908-Inputs!$B$20,0)/Inputs!$B$24)*DCF!C$6</f>
        <v>-5190.9841475722496</v>
      </c>
      <c r="CY908" s="15">
        <f ca="1">(BR908*DCF!D$46-DCF!D$5*MAX(BR908*DCF!D$46,0)-MAX(BR908-BQ908,0)/Inputs!$B$24)*DCF!D$6</f>
        <v>-5961.6257342893168</v>
      </c>
      <c r="CZ908" s="15">
        <f ca="1">(BS908*DCF!E$46-DCF!E$5*MAX(BS908*DCF!E$46,0)-MAX(BS908-BR908,0)/Inputs!$B$24)*DCF!E$6</f>
        <v>-4004.9591952000492</v>
      </c>
      <c r="DA908" s="15">
        <f ca="1">(BT908*DCF!F$46-DCF!F$5*MAX(BT908*DCF!F$46,0)-MAX(BT908-BS908,0)/Inputs!$B$24)*DCF!F$6</f>
        <v>-8915.7538749790201</v>
      </c>
      <c r="DB908" s="15">
        <f ca="1">(BU908*DCF!G$46-DCF!G$5*MAX(BU908*DCF!G$46,0)-MAX(BU908-BT908,0)/Inputs!$B$24)*DCF!G$6</f>
        <v>-13732.327225900461</v>
      </c>
      <c r="DC908" s="15">
        <f ca="1">(BV908*DCF!H$46-DCF!H$5*MAX(BV908*DCF!H$46,0)-MAX(BV908-BU908,0)/Inputs!$B$24)*DCF!H$6</f>
        <v>-15127.543226935421</v>
      </c>
      <c r="DD908" s="15">
        <f ca="1">(BW908*DCF!I$46-DCF!I$5*MAX(BW908*DCF!I$46,0)-MAX(BW908-BV908,0)/Inputs!$B$24)*DCF!I$6</f>
        <v>-3845.7084983527443</v>
      </c>
      <c r="DE908" s="15">
        <f ca="1">(BX908*DCF!J$46-DCF!J$5*MAX(BX908*DCF!J$46,0)-MAX(BX908-BW908,0)/Inputs!$B$24)*DCF!J$6</f>
        <v>1645.8704964912963</v>
      </c>
      <c r="DF908" s="15">
        <f ca="1">(BY908*DCF!K$46-DCF!K$5*MAX(BY908*DCF!K$46,0)-MAX(BY908-BX908,0)/Inputs!$B$24)*DCF!K$6</f>
        <v>3001.0294049733334</v>
      </c>
      <c r="DG908" s="15">
        <f ca="1">(BZ908*DCF!L$46-DCF!L$5*MAX(BZ908*DCF!L$46,0)-MAX(BZ908-BY908,0)/Inputs!$B$24)*DCF!L$6</f>
        <v>-9396.3454055620859</v>
      </c>
      <c r="DH908" s="15">
        <f ca="1">(CA908*DCF!M$46-DCF!M$5*MAX(CA908*DCF!M$46,0)-MAX(CA908-BZ908,0)/Inputs!$B$24)*DCF!M$6</f>
        <v>15692.032377821515</v>
      </c>
      <c r="DI908" s="15">
        <f ca="1">SUM(CB908:CL908)+BE908*DCF!M$10*(1+Inputs!$B$30)*(1-Inputs!$B$33)*(1-Inputs!$B$30/Inputs!$B$31)/(Inputs!$B$29-Inputs!$B$30)*DCF!M$6</f>
        <v>113842.2447152961</v>
      </c>
      <c r="DJ908" s="15">
        <f ca="1">SUM(CM908:CW908)+BP908*DCF!M$28*(1+Inputs!$B$30)*(1-Inputs!$B$33)*(1-Inputs!$B$30/Inputs!$B$31)/(Inputs!$B$29-Inputs!$B$30)*DCF!M$6</f>
        <v>604384.26234488038</v>
      </c>
      <c r="DK908" s="15">
        <f ca="1">SUM(CX908:DH908)+CA908*DCF!M$46*(1+Inputs!$B$30)*(1-Inputs!$B$33)*(1-Inputs!$B$30/Inputs!$B$31)/(Inputs!$B$29-Inputs!$B$30)*DCF!M$6</f>
        <v>626172.16727891611</v>
      </c>
      <c r="DM908" s="15">
        <f ca="1">DI908+DJ908+DK908+Inputs!$B$34+Inputs!$B$36-Inputs!$B$35</f>
        <v>1421249.6743390926</v>
      </c>
    </row>
    <row r="909" spans="1:117" x14ac:dyDescent="0.75">
      <c r="A909" s="11">
        <v>896</v>
      </c>
      <c r="C909" s="23">
        <f t="shared" ca="1" si="509"/>
        <v>-0.97968428878485092</v>
      </c>
      <c r="D909" s="23">
        <f t="shared" ca="1" si="509"/>
        <v>0.25844489076618721</v>
      </c>
      <c r="E909" s="23">
        <f t="shared" ca="1" si="509"/>
        <v>9.5828369045794976E-2</v>
      </c>
      <c r="F909" s="23">
        <f t="shared" ca="1" si="509"/>
        <v>-0.67361583000926151</v>
      </c>
      <c r="G909" s="23">
        <f t="shared" ca="1" si="509"/>
        <v>0.61590636588067704</v>
      </c>
      <c r="H909" s="23">
        <f t="shared" ca="1" si="509"/>
        <v>-0.59665247634479168</v>
      </c>
      <c r="I909" s="23">
        <f t="shared" ca="1" si="509"/>
        <v>-1.3800583711285814</v>
      </c>
      <c r="J909" s="23">
        <f t="shared" ca="1" si="509"/>
        <v>0.87701983655253368</v>
      </c>
      <c r="K909" s="23">
        <f t="shared" ca="1" si="509"/>
        <v>1.5996353762610355E-2</v>
      </c>
      <c r="L909" s="23">
        <f t="shared" ca="1" si="509"/>
        <v>0.48973436504451151</v>
      </c>
      <c r="M909" s="23">
        <f t="shared" ca="1" si="509"/>
        <v>-0.73545816699955335</v>
      </c>
      <c r="N909" s="23">
        <f ca="1">SQRT(Inputs!$B$38)*C909+SQRT(1-Inputs!$B$38)*_xlfn.NORM.S.INV(RAND())</f>
        <v>0.27491964402585756</v>
      </c>
      <c r="O909" s="23">
        <f ca="1">SQRT(Inputs!$B$38)*D909+SQRT(1-Inputs!$B$38)*_xlfn.NORM.S.INV(RAND())</f>
        <v>1.2415857022986199</v>
      </c>
      <c r="P909" s="23">
        <f ca="1">SQRT(Inputs!$B$38)*E909+SQRT(1-Inputs!$B$38)*_xlfn.NORM.S.INV(RAND())</f>
        <v>-2.4940099193037581</v>
      </c>
      <c r="Q909" s="23">
        <f ca="1">SQRT(Inputs!$B$38)*F909+SQRT(1-Inputs!$B$38)*_xlfn.NORM.S.INV(RAND())</f>
        <v>-0.58383674534176211</v>
      </c>
      <c r="R909" s="23">
        <f ca="1">SQRT(Inputs!$B$38)*G909+SQRT(1-Inputs!$B$38)*_xlfn.NORM.S.INV(RAND())</f>
        <v>1.8668790749932693</v>
      </c>
      <c r="S909" s="23">
        <f ca="1">SQRT(Inputs!$B$38)*H909+SQRT(1-Inputs!$B$38)*_xlfn.NORM.S.INV(RAND())</f>
        <v>1.234516480209729</v>
      </c>
      <c r="T909" s="23">
        <f ca="1">SQRT(Inputs!$B$38)*I909+SQRT(1-Inputs!$B$38)*_xlfn.NORM.S.INV(RAND())</f>
        <v>0.11284837489402444</v>
      </c>
      <c r="U909" s="23">
        <f ca="1">SQRT(Inputs!$B$38)*J909+SQRT(1-Inputs!$B$38)*_xlfn.NORM.S.INV(RAND())</f>
        <v>1.8671050312942972</v>
      </c>
      <c r="V909" s="23">
        <f ca="1">SQRT(Inputs!$B$38)*K909+SQRT(1-Inputs!$B$38)*_xlfn.NORM.S.INV(RAND())</f>
        <v>-0.40825065264619625</v>
      </c>
      <c r="W909" s="23">
        <f ca="1">SQRT(Inputs!$B$38)*L909+SQRT(1-Inputs!$B$38)*_xlfn.NORM.S.INV(RAND())</f>
        <v>-0.91659583940363887</v>
      </c>
      <c r="X909" s="23">
        <f ca="1">SQRT(Inputs!$B$38)*M909+SQRT(1-Inputs!$B$38)*_xlfn.NORM.S.INV(RAND())</f>
        <v>-0.79217933730879442</v>
      </c>
      <c r="Y909" s="23">
        <f ca="1">SQRT(Inputs!$B$38)*C909+SQRT(1-Inputs!$B$38)*_xlfn.NORM.S.INV(RAND())</f>
        <v>-1.1282294086596418</v>
      </c>
      <c r="Z909" s="23">
        <f ca="1">SQRT(Inputs!$B$38)*D909+SQRT(1-Inputs!$B$38)*_xlfn.NORM.S.INV(RAND())</f>
        <v>0.64803904123851164</v>
      </c>
      <c r="AA909" s="23">
        <f ca="1">SQRT(Inputs!$B$38)*E909+SQRT(1-Inputs!$B$38)*_xlfn.NORM.S.INV(RAND())</f>
        <v>0.96637661734711056</v>
      </c>
      <c r="AB909" s="23">
        <f ca="1">SQRT(Inputs!$B$38)*F909+SQRT(1-Inputs!$B$38)*_xlfn.NORM.S.INV(RAND())</f>
        <v>-1.8034203311904964</v>
      </c>
      <c r="AC909" s="23">
        <f ca="1">SQRT(Inputs!$B$38)*G909+SQRT(1-Inputs!$B$38)*_xlfn.NORM.S.INV(RAND())</f>
        <v>-0.26604017538444813</v>
      </c>
      <c r="AD909" s="23">
        <f ca="1">SQRT(Inputs!$B$38)*H909+SQRT(1-Inputs!$B$38)*_xlfn.NORM.S.INV(RAND())</f>
        <v>0.13194012703866381</v>
      </c>
      <c r="AE909" s="23">
        <f ca="1">SQRT(Inputs!$B$38)*I909+SQRT(1-Inputs!$B$38)*_xlfn.NORM.S.INV(RAND())</f>
        <v>1.1713196401936063</v>
      </c>
      <c r="AF909" s="23">
        <f ca="1">SQRT(Inputs!$B$38)*J909+SQRT(1-Inputs!$B$38)*_xlfn.NORM.S.INV(RAND())</f>
        <v>1.7853627269603214</v>
      </c>
      <c r="AG909" s="23">
        <f ca="1">SQRT(Inputs!$B$38)*K909+SQRT(1-Inputs!$B$38)*_xlfn.NORM.S.INV(RAND())</f>
        <v>-1.0601889793698476</v>
      </c>
      <c r="AH909" s="23">
        <f ca="1">SQRT(Inputs!$B$38)*L909+SQRT(1-Inputs!$B$38)*_xlfn.NORM.S.INV(RAND())</f>
        <v>0.14049480971562178</v>
      </c>
      <c r="AI909" s="23">
        <f ca="1">SQRT(Inputs!$B$38)*M909+SQRT(1-Inputs!$B$38)*_xlfn.NORM.S.INV(RAND())</f>
        <v>-0.96569370954365796</v>
      </c>
      <c r="AJ909" s="23">
        <f ca="1">SQRT(Inputs!$B$38)*C909+SQRT(1-Inputs!$B$38)*_xlfn.NORM.S.INV(RAND())</f>
        <v>-0.25445054489315644</v>
      </c>
      <c r="AK909" s="23">
        <f ca="1">SQRT(Inputs!$B$38)*D909+SQRT(1-Inputs!$B$38)*_xlfn.NORM.S.INV(RAND())</f>
        <v>-3.0678593488803113E-2</v>
      </c>
      <c r="AL909" s="23">
        <f ca="1">SQRT(Inputs!$B$38)*E909+SQRT(1-Inputs!$B$38)*_xlfn.NORM.S.INV(RAND())</f>
        <v>-0.29723301230793059</v>
      </c>
      <c r="AM909" s="23">
        <f ca="1">SQRT(Inputs!$B$38)*F909+SQRT(1-Inputs!$B$38)*_xlfn.NORM.S.INV(RAND())</f>
        <v>-1.3412289961758908</v>
      </c>
      <c r="AN909" s="23">
        <f ca="1">SQRT(Inputs!$B$38)*G909+SQRT(1-Inputs!$B$38)*_xlfn.NORM.S.INV(RAND())</f>
        <v>-0.41113786946836228</v>
      </c>
      <c r="AO909" s="23">
        <f ca="1">SQRT(Inputs!$B$38)*H909+SQRT(1-Inputs!$B$38)*_xlfn.NORM.S.INV(RAND())</f>
        <v>0.74937103300183494</v>
      </c>
      <c r="AP909" s="23">
        <f ca="1">SQRT(Inputs!$B$38)*I909+SQRT(1-Inputs!$B$38)*_xlfn.NORM.S.INV(RAND())</f>
        <v>-1.9641579431474965</v>
      </c>
      <c r="AQ909" s="23">
        <f ca="1">SQRT(Inputs!$B$38)*J909+SQRT(1-Inputs!$B$38)*_xlfn.NORM.S.INV(RAND())</f>
        <v>-0.66414475714470389</v>
      </c>
      <c r="AR909" s="23">
        <f ca="1">SQRT(Inputs!$B$38)*K909+SQRT(1-Inputs!$B$38)*_xlfn.NORM.S.INV(RAND())</f>
        <v>-1.3013166189709477E-2</v>
      </c>
      <c r="AS909" s="23">
        <f ca="1">SQRT(Inputs!$B$38)*L909+SQRT(1-Inputs!$B$38)*_xlfn.NORM.S.INV(RAND())</f>
        <v>0.26812181506646204</v>
      </c>
      <c r="AT909" s="23">
        <f ca="1">SQRT(Inputs!$B$38)*M909+SQRT(1-Inputs!$B$38)*_xlfn.NORM.S.INV(RAND())</f>
        <v>-0.57642445250393515</v>
      </c>
      <c r="AU909" s="15">
        <f ca="1">Inputs!$B$6*EXP($B$8-0.5*C$5^2+C$5*N909)</f>
        <v>5188.0568555658756</v>
      </c>
      <c r="AV909" s="15">
        <f t="shared" ca="1" si="474"/>
        <v>7579.8616083915313</v>
      </c>
      <c r="AW909" s="15">
        <f t="shared" ca="1" si="475"/>
        <v>6602.1516598252083</v>
      </c>
      <c r="AX909" s="15">
        <f t="shared" ca="1" si="476"/>
        <v>7493.5538334955081</v>
      </c>
      <c r="AY909" s="15">
        <f t="shared" ca="1" si="477"/>
        <v>11388.960469008998</v>
      </c>
      <c r="AZ909" s="15">
        <f t="shared" ca="1" si="478"/>
        <v>15957.320511263686</v>
      </c>
      <c r="BA909" s="15">
        <f t="shared" ca="1" si="479"/>
        <v>19759.682568769149</v>
      </c>
      <c r="BB909" s="15">
        <f t="shared" ca="1" si="480"/>
        <v>29168.265919471974</v>
      </c>
      <c r="BC909" s="15">
        <f t="shared" ca="1" si="481"/>
        <v>34343.268172550772</v>
      </c>
      <c r="BD909" s="15">
        <f t="shared" ca="1" si="482"/>
        <v>38616.954108628524</v>
      </c>
      <c r="BE909" s="15">
        <f t="shared" ca="1" si="483"/>
        <v>44026.14828062478</v>
      </c>
      <c r="BF909" s="15">
        <f ca="1">Inputs!$B$13*EXP($B$9-0.5*C$6^2+C$6*Y909)</f>
        <v>11059.00554737655</v>
      </c>
      <c r="BG909" s="15">
        <f t="shared" ca="1" si="484"/>
        <v>15149.838497342025</v>
      </c>
      <c r="BH909" s="15">
        <f t="shared" ca="1" si="485"/>
        <v>21728.155652857553</v>
      </c>
      <c r="BI909" s="15">
        <f t="shared" ca="1" si="486"/>
        <v>20151.414258204248</v>
      </c>
      <c r="BJ909" s="15">
        <f t="shared" ca="1" si="487"/>
        <v>23774.882683382977</v>
      </c>
      <c r="BK909" s="15">
        <f t="shared" ca="1" si="488"/>
        <v>29708.036870312939</v>
      </c>
      <c r="BL909" s="15">
        <f t="shared" ca="1" si="489"/>
        <v>42474.611232865806</v>
      </c>
      <c r="BM909" s="15">
        <f t="shared" ca="1" si="490"/>
        <v>65174.887595168118</v>
      </c>
      <c r="BN909" s="15">
        <f t="shared" ca="1" si="491"/>
        <v>70593.489556307788</v>
      </c>
      <c r="BO909" s="15">
        <f t="shared" ca="1" si="492"/>
        <v>88288.145814423857</v>
      </c>
      <c r="BP909" s="15">
        <f t="shared" ca="1" si="493"/>
        <v>97404.351483072271</v>
      </c>
      <c r="BQ909" s="15">
        <f ca="1">Inputs!$B$20*EXP($B$10-0.5*C$7^2+C$7*AJ909)</f>
        <v>3919.3436493787162</v>
      </c>
      <c r="BR909" s="15">
        <f t="shared" ca="1" si="494"/>
        <v>5266.4831923273005</v>
      </c>
      <c r="BS909" s="15">
        <f t="shared" ca="1" si="495"/>
        <v>6621.7780597781684</v>
      </c>
      <c r="BT909" s="15">
        <f t="shared" ca="1" si="496"/>
        <v>6421.9207982984808</v>
      </c>
      <c r="BU909" s="15">
        <f t="shared" ca="1" si="497"/>
        <v>8057.2284580975411</v>
      </c>
      <c r="BV909" s="15">
        <f t="shared" ca="1" si="498"/>
        <v>13271.676452678576</v>
      </c>
      <c r="BW909" s="15">
        <f t="shared" ca="1" si="499"/>
        <v>12220.709178916697</v>
      </c>
      <c r="BX909" s="15">
        <f t="shared" ca="1" si="500"/>
        <v>14961.844439813643</v>
      </c>
      <c r="BY909" s="15">
        <f t="shared" ca="1" si="501"/>
        <v>20911.954722286031</v>
      </c>
      <c r="BZ909" s="15">
        <f t="shared" ca="1" si="502"/>
        <v>30824.920284488664</v>
      </c>
      <c r="CA909" s="15">
        <f t="shared" ca="1" si="503"/>
        <v>39084.01843296759</v>
      </c>
      <c r="CB909" s="15">
        <f ca="1">(AU909*DCF!C$10-DCF!C$5*MAX(AU909*DCF!C$10,0)-MAX(AU909-Inputs!$B$6,0)/Inputs!$B$10)*DCF!C$6</f>
        <v>1041.4641850266125</v>
      </c>
      <c r="CC909" s="15">
        <f ca="1">(AV909*DCF!D$10-DCF!D$5*MAX(AV909*DCF!D$10,0)-MAX(AV909-AU909,0)/Inputs!$B$10)*DCF!D$6</f>
        <v>1264.3609241694055</v>
      </c>
      <c r="CD909" s="15">
        <f ca="1">(AW909*DCF!E$10-DCF!E$5*MAX(AW909*DCF!E$10,0)-MAX(AW909-AV909,0)/Inputs!$B$10)*DCF!E$6</f>
        <v>1524.3317208445326</v>
      </c>
      <c r="CE909" s="15">
        <f ca="1">(AX909*DCF!F$10-DCF!F$5*MAX(AX909*DCF!F$10,0)-MAX(AX909-AW909,0)/Inputs!$B$10)*DCF!F$6</f>
        <v>1450.3521676120358</v>
      </c>
      <c r="CF909" s="15">
        <f ca="1">(AY909*DCF!G$10-DCF!G$5*MAX(AY909*DCF!G$10,0)-MAX(AY909-AX909,0)/Inputs!$B$10)*DCF!G$6</f>
        <v>1597.8152160670197</v>
      </c>
      <c r="CG909" s="15">
        <f ca="1">(AZ909*DCF!H$10-DCF!H$5*MAX(AZ909*DCF!H$10,0)-MAX(AZ909-AY909,0)/Inputs!$B$10)*DCF!H$6</f>
        <v>2286.9309989743738</v>
      </c>
      <c r="CH909" s="15">
        <f ca="1">(BA909*DCF!I$10-DCF!I$5*MAX(BA909*DCF!I$10,0)-MAX(BA909-AZ909,0)/Inputs!$B$10)*DCF!I$6</f>
        <v>2985.6525697417492</v>
      </c>
      <c r="CI909" s="15">
        <f ca="1">(BB909*DCF!J$10-DCF!J$5*MAX(BB909*DCF!J$10,0)-MAX(BB909-BA909,0)/Inputs!$B$10)*DCF!J$6</f>
        <v>3579.6263458287985</v>
      </c>
      <c r="CJ909" s="15">
        <f ca="1">(BC909*DCF!K$10-DCF!K$5*MAX(BC909*DCF!K$10,0)-MAX(BC909-BB909,0)/Inputs!$B$10)*DCF!K$6</f>
        <v>4804.293082299143</v>
      </c>
      <c r="CK909" s="15">
        <f ca="1">(BD909*DCF!L$10-DCF!L$5*MAX(BD909*DCF!L$10,0)-MAX(BD909-BC909,0)/Inputs!$B$10)*DCF!L$6</f>
        <v>5271.5142297772272</v>
      </c>
      <c r="CL909" s="15">
        <f ca="1">(BE909*DCF!M$10-DCF!M$5*MAX(BE909*DCF!M$10,0)-MAX(BE909-BD909,0)/Inputs!$B$10)*DCF!M$6</f>
        <v>5566.4729180645663</v>
      </c>
      <c r="CM909" s="15">
        <f ca="1">(BF909*DCF!C$28-DCF!C$5*MAX(BF909*DCF!C$28,0)-MAX(BF909-Inputs!$B$13,0)/Inputs!$B$17)*DCF!C$6</f>
        <v>3375.1359666854542</v>
      </c>
      <c r="CN909" s="15">
        <f ca="1">(BG909*DCF!D$28-DCF!D$5*MAX(BG909*DCF!D$28,0)-MAX(BG909-BF909,0)/Inputs!$B$17)*DCF!D$6</f>
        <v>3589.2146190926978</v>
      </c>
      <c r="CO909" s="15">
        <f ca="1">(BH909*DCF!E$28-DCF!E$5*MAX(BH909*DCF!E$28,0)-MAX(BH909-BG909,0)/Inputs!$B$17)*DCF!E$6</f>
        <v>4857.3048198153238</v>
      </c>
      <c r="CP909" s="15">
        <f ca="1">(BI909*DCF!F$28-DCF!F$5*MAX(BI909*DCF!F$28,0)-MAX(BI909-BH909,0)/Inputs!$B$17)*DCF!F$6</f>
        <v>5470.5781654707253</v>
      </c>
      <c r="CQ909" s="15">
        <f ca="1">(BJ909*DCF!G$28-DCF!G$5*MAX(BJ909*DCF!G$28,0)-MAX(BJ909-BI909,0)/Inputs!$B$17)*DCF!G$6</f>
        <v>5559.1420981011024</v>
      </c>
      <c r="CR909" s="15">
        <f ca="1">(BK909*DCF!H$28-DCF!H$5*MAX(BK909*DCF!H$28,0)-MAX(BK909-BJ909,0)/Inputs!$B$17)*DCF!H$6</f>
        <v>6425.2796234493044</v>
      </c>
      <c r="CS909" s="15">
        <f ca="1">(BL909*DCF!I$28-DCF!I$5*MAX(BL909*DCF!I$28,0)-MAX(BL909-BK909,0)/Inputs!$B$17)*DCF!I$6</f>
        <v>8155.6390221579004</v>
      </c>
      <c r="CT909" s="15">
        <f ca="1">(BM909*DCF!J$28-DCF!J$5*MAX(BM909*DCF!J$28,0)-MAX(BM909-BL909,0)/Inputs!$B$17)*DCF!J$6</f>
        <v>11529.539309016402</v>
      </c>
      <c r="CU909" s="15">
        <f ca="1">(BN909*DCF!K$28-DCF!K$5*MAX(BN909*DCF!K$28,0)-MAX(BN909-BM909,0)/Inputs!$B$17)*DCF!K$6</f>
        <v>14244.454788305615</v>
      </c>
      <c r="CV909" s="15">
        <f ca="1">(BO909*DCF!L$28-DCF!L$5*MAX(BO909*DCF!L$28,0)-MAX(BO909-BN909,0)/Inputs!$B$17)*DCF!L$6</f>
        <v>15613.158385805486</v>
      </c>
      <c r="CW909" s="15">
        <f ca="1">(BP909*DCF!M$28-DCF!M$5*MAX(BP909*DCF!M$28,0)-MAX(BP909-BO909,0)/Inputs!$B$17)*DCF!M$6</f>
        <v>17373.785450920706</v>
      </c>
      <c r="CX909" s="15">
        <f ca="1">(BQ909*DCF!C$46-DCF!C$5*MAX(BQ909*DCF!C$46,0)-MAX(BQ909-Inputs!$B$20,0)/Inputs!$B$24)*DCF!C$6</f>
        <v>-1236.9586485302884</v>
      </c>
      <c r="CY909" s="15">
        <f ca="1">(BR909*DCF!D$46-DCF!D$5*MAX(BR909*DCF!D$46,0)-MAX(BR909-BQ909,0)/Inputs!$B$24)*DCF!D$6</f>
        <v>-1473.6791256572938</v>
      </c>
      <c r="CZ909" s="15">
        <f ca="1">(BS909*DCF!E$46-DCF!E$5*MAX(BS909*DCF!E$46,0)-MAX(BS909-BR909,0)/Inputs!$B$24)*DCF!E$6</f>
        <v>-1317.2567110209425</v>
      </c>
      <c r="DA909" s="15">
        <f ca="1">(BT909*DCF!F$46-DCF!F$5*MAX(BT909*DCF!F$46,0)-MAX(BT909-BS909,0)/Inputs!$B$24)*DCF!F$6</f>
        <v>-467.68487501265537</v>
      </c>
      <c r="DB909" s="15">
        <f ca="1">(BU909*DCF!G$46-DCF!G$5*MAX(BU909*DCF!G$46,0)-MAX(BU909-BT909,0)/Inputs!$B$24)*DCF!G$6</f>
        <v>-821.1144332128963</v>
      </c>
      <c r="DC909" s="15">
        <f ca="1">(BV909*DCF!H$46-DCF!H$5*MAX(BV909*DCF!H$46,0)-MAX(BV909-BU909,0)/Inputs!$B$24)*DCF!H$6</f>
        <v>-1620.357764863114</v>
      </c>
      <c r="DD909" s="15">
        <f ca="1">(BW909*DCF!I$46-DCF!I$5*MAX(BW909*DCF!I$46,0)-MAX(BW909-BV909,0)/Inputs!$B$24)*DCF!I$6</f>
        <v>282.24201489326174</v>
      </c>
      <c r="DE909" s="15">
        <f ca="1">(BX909*DCF!J$46-DCF!J$5*MAX(BX909*DCF!J$46,0)-MAX(BX909-BW909,0)/Inputs!$B$24)*DCF!J$6</f>
        <v>-99.296299734936923</v>
      </c>
      <c r="DF909" s="15">
        <f ca="1">(BY909*DCF!K$46-DCF!K$5*MAX(BY909*DCF!K$46,0)-MAX(BY909-BX909,0)/Inputs!$B$24)*DCF!K$6</f>
        <v>-263.05794483372966</v>
      </c>
      <c r="DG909" s="15">
        <f ca="1">(BZ909*DCF!L$46-DCF!L$5*MAX(BZ909*DCF!L$46,0)-MAX(BZ909-BY909,0)/Inputs!$B$24)*DCF!L$6</f>
        <v>-112.55276657916288</v>
      </c>
      <c r="DH909" s="15">
        <f ca="1">(CA909*DCF!M$46-DCF!M$5*MAX(CA909*DCF!M$46,0)-MAX(CA909-BZ909,0)/Inputs!$B$24)*DCF!M$6</f>
        <v>1337.4179569876849</v>
      </c>
      <c r="DI909" s="15">
        <f ca="1">SUM(CB909:CL909)+BE909*DCF!M$10*(1+Inputs!$B$30)*(1-Inputs!$B$33)*(1-Inputs!$B$30/Inputs!$B$31)/(Inputs!$B$29-Inputs!$B$30)*DCF!M$6</f>
        <v>153898.16720892457</v>
      </c>
      <c r="DJ909" s="15">
        <f ca="1">SUM(CM909:CW909)+BP909*DCF!M$28*(1+Inputs!$B$30)*(1-Inputs!$B$33)*(1-Inputs!$B$30/Inputs!$B$31)/(Inputs!$B$29-Inputs!$B$30)*DCF!M$6</f>
        <v>457630.02987094654</v>
      </c>
      <c r="DK909" s="15">
        <f ca="1">SUM(CX909:DH909)+CA909*DCF!M$46*(1+Inputs!$B$30)*(1-Inputs!$B$33)*(1-Inputs!$B$30/Inputs!$B$31)/(Inputs!$B$29-Inputs!$B$30)*DCF!M$6</f>
        <v>54636.223697762354</v>
      </c>
      <c r="DM909" s="15">
        <f ca="1">DI909+DJ909+DK909+Inputs!$B$34+Inputs!$B$36-Inputs!$B$35</f>
        <v>743015.42077763344</v>
      </c>
    </row>
    <row r="910" spans="1:117" x14ac:dyDescent="0.75">
      <c r="A910" s="11">
        <v>897</v>
      </c>
      <c r="C910" s="23">
        <f t="shared" ca="1" si="509"/>
        <v>1.0213627096210685</v>
      </c>
      <c r="D910" s="23">
        <f t="shared" ca="1" si="509"/>
        <v>-0.61937927600969322</v>
      </c>
      <c r="E910" s="23">
        <f t="shared" ca="1" si="509"/>
        <v>-0.64804762964353091</v>
      </c>
      <c r="F910" s="23">
        <f t="shared" ca="1" si="509"/>
        <v>0.94676289016685111</v>
      </c>
      <c r="G910" s="23">
        <f t="shared" ca="1" si="509"/>
        <v>-1.8236752427656495</v>
      </c>
      <c r="H910" s="23">
        <f t="shared" ca="1" si="509"/>
        <v>-0.36437463852063556</v>
      </c>
      <c r="I910" s="23">
        <f t="shared" ca="1" si="509"/>
        <v>-1.0584320444617545</v>
      </c>
      <c r="J910" s="23">
        <f t="shared" ca="1" si="509"/>
        <v>0.42347489376887509</v>
      </c>
      <c r="K910" s="23">
        <f t="shared" ca="1" si="509"/>
        <v>-0.50444701980509432</v>
      </c>
      <c r="L910" s="23">
        <f t="shared" ca="1" si="509"/>
        <v>-2.3357381855427803</v>
      </c>
      <c r="M910" s="23">
        <f t="shared" ca="1" si="509"/>
        <v>-0.84666565272387584</v>
      </c>
      <c r="N910" s="23">
        <f ca="1">SQRT(Inputs!$B$38)*C910+SQRT(1-Inputs!$B$38)*_xlfn.NORM.S.INV(RAND())</f>
        <v>1.0327726729272806</v>
      </c>
      <c r="O910" s="23">
        <f ca="1">SQRT(Inputs!$B$38)*D910+SQRT(1-Inputs!$B$38)*_xlfn.NORM.S.INV(RAND())</f>
        <v>-0.5014756345540643</v>
      </c>
      <c r="P910" s="23">
        <f ca="1">SQRT(Inputs!$B$38)*E910+SQRT(1-Inputs!$B$38)*_xlfn.NORM.S.INV(RAND())</f>
        <v>-0.44651034790580546</v>
      </c>
      <c r="Q910" s="23">
        <f ca="1">SQRT(Inputs!$B$38)*F910+SQRT(1-Inputs!$B$38)*_xlfn.NORM.S.INV(RAND())</f>
        <v>-0.32124727813999854</v>
      </c>
      <c r="R910" s="23">
        <f ca="1">SQRT(Inputs!$B$38)*G910+SQRT(1-Inputs!$B$38)*_xlfn.NORM.S.INV(RAND())</f>
        <v>-1.1156394516708839</v>
      </c>
      <c r="S910" s="23">
        <f ca="1">SQRT(Inputs!$B$38)*H910+SQRT(1-Inputs!$B$38)*_xlfn.NORM.S.INV(RAND())</f>
        <v>0.64794381422672109</v>
      </c>
      <c r="T910" s="23">
        <f ca="1">SQRT(Inputs!$B$38)*I910+SQRT(1-Inputs!$B$38)*_xlfn.NORM.S.INV(RAND())</f>
        <v>-0.46121174891698374</v>
      </c>
      <c r="U910" s="23">
        <f ca="1">SQRT(Inputs!$B$38)*J910+SQRT(1-Inputs!$B$38)*_xlfn.NORM.S.INV(RAND())</f>
        <v>3.2045378505071014</v>
      </c>
      <c r="V910" s="23">
        <f ca="1">SQRT(Inputs!$B$38)*K910+SQRT(1-Inputs!$B$38)*_xlfn.NORM.S.INV(RAND())</f>
        <v>-0.88251763627405111</v>
      </c>
      <c r="W910" s="23">
        <f ca="1">SQRT(Inputs!$B$38)*L910+SQRT(1-Inputs!$B$38)*_xlfn.NORM.S.INV(RAND())</f>
        <v>-1.6367796910361609</v>
      </c>
      <c r="X910" s="23">
        <f ca="1">SQRT(Inputs!$B$38)*M910+SQRT(1-Inputs!$B$38)*_xlfn.NORM.S.INV(RAND())</f>
        <v>-0.634463607506764</v>
      </c>
      <c r="Y910" s="23">
        <f ca="1">SQRT(Inputs!$B$38)*C910+SQRT(1-Inputs!$B$38)*_xlfn.NORM.S.INV(RAND())</f>
        <v>0.54535585946719778</v>
      </c>
      <c r="Z910" s="23">
        <f ca="1">SQRT(Inputs!$B$38)*D910+SQRT(1-Inputs!$B$38)*_xlfn.NORM.S.INV(RAND())</f>
        <v>-1.1634906345155771</v>
      </c>
      <c r="AA910" s="23">
        <f ca="1">SQRT(Inputs!$B$38)*E910+SQRT(1-Inputs!$B$38)*_xlfn.NORM.S.INV(RAND())</f>
        <v>-0.29815642694480171</v>
      </c>
      <c r="AB910" s="23">
        <f ca="1">SQRT(Inputs!$B$38)*F910+SQRT(1-Inputs!$B$38)*_xlfn.NORM.S.INV(RAND())</f>
        <v>0.84074928498996382</v>
      </c>
      <c r="AC910" s="23">
        <f ca="1">SQRT(Inputs!$B$38)*G910+SQRT(1-Inputs!$B$38)*_xlfn.NORM.S.INV(RAND())</f>
        <v>-1.027308021161186</v>
      </c>
      <c r="AD910" s="23">
        <f ca="1">SQRT(Inputs!$B$38)*H910+SQRT(1-Inputs!$B$38)*_xlfn.NORM.S.INV(RAND())</f>
        <v>1.1994297693879405</v>
      </c>
      <c r="AE910" s="23">
        <f ca="1">SQRT(Inputs!$B$38)*I910+SQRT(1-Inputs!$B$38)*_xlfn.NORM.S.INV(RAND())</f>
        <v>0.4710562923464976</v>
      </c>
      <c r="AF910" s="23">
        <f ca="1">SQRT(Inputs!$B$38)*J910+SQRT(1-Inputs!$B$38)*_xlfn.NORM.S.INV(RAND())</f>
        <v>0.62260731252185786</v>
      </c>
      <c r="AG910" s="23">
        <f ca="1">SQRT(Inputs!$B$38)*K910+SQRT(1-Inputs!$B$38)*_xlfn.NORM.S.INV(RAND())</f>
        <v>-0.62952150952876096</v>
      </c>
      <c r="AH910" s="23">
        <f ca="1">SQRT(Inputs!$B$38)*L910+SQRT(1-Inputs!$B$38)*_xlfn.NORM.S.INV(RAND())</f>
        <v>-2.3484094149238075</v>
      </c>
      <c r="AI910" s="23">
        <f ca="1">SQRT(Inputs!$B$38)*M910+SQRT(1-Inputs!$B$38)*_xlfn.NORM.S.INV(RAND())</f>
        <v>-0.73844860703703974</v>
      </c>
      <c r="AJ910" s="23">
        <f ca="1">SQRT(Inputs!$B$38)*C910+SQRT(1-Inputs!$B$38)*_xlfn.NORM.S.INV(RAND())</f>
        <v>1.0784791770469602</v>
      </c>
      <c r="AK910" s="23">
        <f ca="1">SQRT(Inputs!$B$38)*D910+SQRT(1-Inputs!$B$38)*_xlfn.NORM.S.INV(RAND())</f>
        <v>0.10017913630188835</v>
      </c>
      <c r="AL910" s="23">
        <f ca="1">SQRT(Inputs!$B$38)*E910+SQRT(1-Inputs!$B$38)*_xlfn.NORM.S.INV(RAND())</f>
        <v>-0.63970532433155358</v>
      </c>
      <c r="AM910" s="23">
        <f ca="1">SQRT(Inputs!$B$38)*F910+SQRT(1-Inputs!$B$38)*_xlfn.NORM.S.INV(RAND())</f>
        <v>-1.0377443111915974</v>
      </c>
      <c r="AN910" s="23">
        <f ca="1">SQRT(Inputs!$B$38)*G910+SQRT(1-Inputs!$B$38)*_xlfn.NORM.S.INV(RAND())</f>
        <v>-0.7936130290941803</v>
      </c>
      <c r="AO910" s="23">
        <f ca="1">SQRT(Inputs!$B$38)*H910+SQRT(1-Inputs!$B$38)*_xlfn.NORM.S.INV(RAND())</f>
        <v>-1.2920306960308185</v>
      </c>
      <c r="AP910" s="23">
        <f ca="1">SQRT(Inputs!$B$38)*I910+SQRT(1-Inputs!$B$38)*_xlfn.NORM.S.INV(RAND())</f>
        <v>-0.69758721153274483</v>
      </c>
      <c r="AQ910" s="23">
        <f ca="1">SQRT(Inputs!$B$38)*J910+SQRT(1-Inputs!$B$38)*_xlfn.NORM.S.INV(RAND())</f>
        <v>0.37314222581142725</v>
      </c>
      <c r="AR910" s="23">
        <f ca="1">SQRT(Inputs!$B$38)*K910+SQRT(1-Inputs!$B$38)*_xlfn.NORM.S.INV(RAND())</f>
        <v>-1.285722483150932</v>
      </c>
      <c r="AS910" s="23">
        <f ca="1">SQRT(Inputs!$B$38)*L910+SQRT(1-Inputs!$B$38)*_xlfn.NORM.S.INV(RAND())</f>
        <v>-3.2657312386915338</v>
      </c>
      <c r="AT910" s="23">
        <f ca="1">SQRT(Inputs!$B$38)*M910+SQRT(1-Inputs!$B$38)*_xlfn.NORM.S.INV(RAND())</f>
        <v>0.16998873339898968</v>
      </c>
      <c r="AU910" s="15">
        <f ca="1">Inputs!$B$6*EXP($B$8-0.5*C$5^2+C$5*N910)</f>
        <v>5865.1920453029879</v>
      </c>
      <c r="AV910" s="15">
        <f t="shared" ref="AV910:AV973" ca="1" si="510">AU910*EXP($B$8-0.5*D$5^2+D$5*O910)</f>
        <v>6631.8588864795529</v>
      </c>
      <c r="AW910" s="15">
        <f t="shared" ref="AW910:AW973" ca="1" si="511">AV910*EXP($B$8-0.5*E$5^2+E$5*P910)</f>
        <v>7613.7431810823646</v>
      </c>
      <c r="AX910" s="15">
        <f t="shared" ref="AX910:AX973" ca="1" si="512">AW910*EXP($B$8-0.5*F$5^2+F$5*Q910)</f>
        <v>8929.9299222256886</v>
      </c>
      <c r="AY910" s="15">
        <f t="shared" ref="AY910:AY973" ca="1" si="513">AX910*EXP($B$8-0.5*G$5^2+G$5*R910)</f>
        <v>9580.096687623316</v>
      </c>
      <c r="AZ910" s="15">
        <f t="shared" ref="AZ910:AZ973" ca="1" si="514">AY910*EXP($B$8-0.5*H$5^2+H$5*S910)</f>
        <v>12583.26587362691</v>
      </c>
      <c r="BA910" s="15">
        <f t="shared" ref="BA910:BA973" ca="1" si="515">AZ910*EXP($B$8-0.5*I$5^2+I$5*T910)</f>
        <v>14673.054806347727</v>
      </c>
      <c r="BB910" s="15">
        <f t="shared" ref="BB910:BB973" ca="1" si="516">BA910*EXP($B$8-0.5*J$5^2+J$5*U910)</f>
        <v>24765.398092740259</v>
      </c>
      <c r="BC910" s="15">
        <f t="shared" ref="BC910:BC973" ca="1" si="517">BB910*EXP($B$8-0.5*K$5^2+K$5*V910)</f>
        <v>27854.406842036395</v>
      </c>
      <c r="BD910" s="15">
        <f t="shared" ref="BD910:BD973" ca="1" si="518">BC910*EXP($B$8-0.5*L$5^2+L$5*W910)</f>
        <v>29280.308808383183</v>
      </c>
      <c r="BE910" s="15">
        <f t="shared" ref="BE910:BE973" ca="1" si="519">BD910*EXP($B$8-0.5*M$5^2+M$5*X910)</f>
        <v>33864.672609853398</v>
      </c>
      <c r="BF910" s="15">
        <f ca="1">Inputs!$B$13*EXP($B$9-0.5*C$6^2+C$6*Y910)</f>
        <v>15410.197902960997</v>
      </c>
      <c r="BG910" s="15">
        <f t="shared" ref="BG910:BG973" ca="1" si="520">BF910*EXP($B$9-0.5*D$6^2+D$6*Z910)</f>
        <v>15224.481534401813</v>
      </c>
      <c r="BH910" s="15">
        <f t="shared" ref="BH910:BH973" ca="1" si="521">BG910*EXP($B$9-0.5*E$6^2+E$6*AA910)</f>
        <v>17704.018443848472</v>
      </c>
      <c r="BI910" s="15">
        <f t="shared" ref="BI910:BI973" ca="1" si="522">BH910*EXP($B$9-0.5*F$6^2+F$6*AB910)</f>
        <v>24666.508760100234</v>
      </c>
      <c r="BJ910" s="15">
        <f t="shared" ref="BJ910:BJ973" ca="1" si="523">BI910*EXP($B$9-0.5*G$6^2+G$6*AC910)</f>
        <v>26077.379300969806</v>
      </c>
      <c r="BK910" s="15">
        <f t="shared" ref="BK910:BK973" ca="1" si="524">BJ910*EXP($B$9-0.5*H$6^2+H$6*AD910)</f>
        <v>37682.196835413684</v>
      </c>
      <c r="BL910" s="15">
        <f t="shared" ref="BL910:BL973" ca="1" si="525">BK910*EXP($B$9-0.5*I$6^2+I$6*AE910)</f>
        <v>49201.710126297876</v>
      </c>
      <c r="BM910" s="15">
        <f t="shared" ref="BM910:BM973" ca="1" si="526">BL910*EXP($B$9-0.5*J$6^2+J$6*AF910)</f>
        <v>65342.966640145074</v>
      </c>
      <c r="BN910" s="15">
        <f t="shared" ref="BN910:BN973" ca="1" si="527">BM910*EXP($B$9-0.5*K$6^2+K$6*AG910)</f>
        <v>74524.125628340626</v>
      </c>
      <c r="BO910" s="15">
        <f t="shared" ref="BO910:BO973" ca="1" si="528">BN910*EXP($B$9-0.5*L$6^2+L$6*AH910)</f>
        <v>69789.252532441053</v>
      </c>
      <c r="BP910" s="15">
        <f t="shared" ref="BP910:BP973" ca="1" si="529">BO910*EXP($B$9-0.5*M$6^2+M$6*AI910)</f>
        <v>79003.41713863195</v>
      </c>
      <c r="BQ910" s="15">
        <f ca="1">Inputs!$B$20*EXP($B$10-0.5*C$7^2+C$7*AJ910)</f>
        <v>6288.3033739247503</v>
      </c>
      <c r="BR910" s="15">
        <f t="shared" ref="BR910:BR973" ca="1" si="530">BQ910*EXP($B$10-0.5*D$7^2+D$7*AK910)</f>
        <v>8808.2405570114352</v>
      </c>
      <c r="BS910" s="15">
        <f t="shared" ref="BS910:BS973" ca="1" si="531">BR910*EXP($B$10-0.5*E$7^2+E$7*AL910)</f>
        <v>10037.517021753489</v>
      </c>
      <c r="BT910" s="15">
        <f t="shared" ref="BT910:BT973" ca="1" si="532">BS910*EXP($B$10-0.5*F$7^2+F$7*AM910)</f>
        <v>10541.258437796931</v>
      </c>
      <c r="BU910" s="15">
        <f t="shared" ref="BU910:BU973" ca="1" si="533">BT910*EXP($B$10-0.5*G$7^2+G$7*AN910)</f>
        <v>12056.474786705046</v>
      </c>
      <c r="BV910" s="15">
        <f t="shared" ref="BV910:BV973" ca="1" si="534">BU910*EXP($B$10-0.5*H$7^2+H$7*AO910)</f>
        <v>12537.692755738231</v>
      </c>
      <c r="BW910" s="15">
        <f t="shared" ref="BW910:BW973" ca="1" si="535">BV910*EXP($B$10-0.5*I$7^2+I$7*AP910)</f>
        <v>15094.162406010097</v>
      </c>
      <c r="BX910" s="15">
        <f t="shared" ref="BX910:BX973" ca="1" si="536">BW910*EXP($B$10-0.5*J$7^2+J$7*AQ910)</f>
        <v>22751.442464744941</v>
      </c>
      <c r="BY910" s="15">
        <f t="shared" ref="BY910:BY973" ca="1" si="537">BX910*EXP($B$10-0.5*K$7^2+K$7*AR910)</f>
        <v>24926.849792886132</v>
      </c>
      <c r="BZ910" s="15">
        <f t="shared" ref="BZ910:BZ973" ca="1" si="538">BY910*EXP($B$10-0.5*L$7^2+L$7*AS910)</f>
        <v>19188.406905382919</v>
      </c>
      <c r="CA910" s="15">
        <f t="shared" ref="CA910:CA973" ca="1" si="539">BZ910*EXP($B$10-0.5*M$7^2+M$7*AT910)</f>
        <v>27780.509755268115</v>
      </c>
      <c r="CB910" s="15">
        <f ca="1">(AU910*DCF!C$10-DCF!C$5*MAX(AU910*DCF!C$10,0)-MAX(AU910-Inputs!$B$6,0)/Inputs!$B$10)*DCF!C$6</f>
        <v>1036.6360904306534</v>
      </c>
      <c r="CC910" s="15">
        <f ca="1">(AV910*DCF!D$10-DCF!D$5*MAX(AV910*DCF!D$10,0)-MAX(AV910-AU910,0)/Inputs!$B$10)*DCF!D$6</f>
        <v>1429.5390300859701</v>
      </c>
      <c r="CD910" s="15">
        <f ca="1">(AW910*DCF!E$10-DCF!E$5*MAX(AW910*DCF!E$10,0)-MAX(AW910-AV910,0)/Inputs!$B$10)*DCF!E$6</f>
        <v>1536.7310953008885</v>
      </c>
      <c r="CE910" s="15">
        <f ca="1">(AX910*DCF!F$10-DCF!F$5*MAX(AX910*DCF!F$10,0)-MAX(AX910-AW910,0)/Inputs!$B$10)*DCF!F$6</f>
        <v>1675.5236418067961</v>
      </c>
      <c r="CF910" s="15">
        <f ca="1">(AY910*DCF!G$10-DCF!G$5*MAX(AY910*DCF!G$10,0)-MAX(AY910-AX910,0)/Inputs!$B$10)*DCF!G$6</f>
        <v>1848.9083818795209</v>
      </c>
      <c r="CG910" s="15">
        <f ca="1">(AZ910*DCF!H$10-DCF!H$5*MAX(AZ910*DCF!H$10,0)-MAX(AZ910-AY910,0)/Inputs!$B$10)*DCF!H$6</f>
        <v>1909.7835672124722</v>
      </c>
      <c r="CH910" s="15">
        <f ca="1">(BA910*DCF!I$10-DCF!I$5*MAX(BA910*DCF!I$10,0)-MAX(BA910-AZ910,0)/Inputs!$B$10)*DCF!I$6</f>
        <v>2337.4332338960935</v>
      </c>
      <c r="CI910" s="15">
        <f ca="1">(BB910*DCF!J$10-DCF!J$5*MAX(BB910*DCF!J$10,0)-MAX(BB910-BA910,0)/Inputs!$B$10)*DCF!J$6</f>
        <v>2720.4714598857213</v>
      </c>
      <c r="CJ910" s="15">
        <f ca="1">(BC910*DCF!K$10-DCF!K$5*MAX(BC910*DCF!K$10,0)-MAX(BC910-BB910,0)/Inputs!$B$10)*DCF!K$6</f>
        <v>4051.697955673113</v>
      </c>
      <c r="CK910" s="15">
        <f ca="1">(BD910*DCF!L$10-DCF!L$5*MAX(BD910*DCF!L$10,0)-MAX(BD910-BC910,0)/Inputs!$B$10)*DCF!L$6</f>
        <v>4231.6351500871979</v>
      </c>
      <c r="CL910" s="15">
        <f ca="1">(BE910*DCF!M$10-DCF!M$5*MAX(BE910*DCF!M$10,0)-MAX(BE910-BD910,0)/Inputs!$B$10)*DCF!M$6</f>
        <v>4231.0920729147529</v>
      </c>
      <c r="CM910" s="15">
        <f ca="1">(BF910*DCF!C$28-DCF!C$5*MAX(BF910*DCF!C$28,0)-MAX(BF910-Inputs!$B$13,0)/Inputs!$B$17)*DCF!C$6</f>
        <v>3773.9463257022553</v>
      </c>
      <c r="CN910" s="15">
        <f ca="1">(BG910*DCF!D$28-DCF!D$5*MAX(BG910*DCF!D$28,0)-MAX(BG910-BF910,0)/Inputs!$B$17)*DCF!D$6</f>
        <v>4483.960946436534</v>
      </c>
      <c r="CO910" s="15">
        <f ca="1">(BH910*DCF!E$28-DCF!E$5*MAX(BH910*DCF!E$28,0)-MAX(BH910-BG910,0)/Inputs!$B$17)*DCF!E$6</f>
        <v>4525.4106743347938</v>
      </c>
      <c r="CP910" s="15">
        <f ca="1">(BI910*DCF!F$28-DCF!F$5*MAX(BI910*DCF!F$28,0)-MAX(BI910-BH910,0)/Inputs!$B$17)*DCF!F$6</f>
        <v>5428.67597862408</v>
      </c>
      <c r="CQ910" s="15">
        <f ca="1">(BJ910*DCF!G$28-DCF!G$5*MAX(BJ910*DCF!G$28,0)-MAX(BJ910-BI910,0)/Inputs!$B$17)*DCF!G$6</f>
        <v>6528.6794208681076</v>
      </c>
      <c r="CR910" s="15">
        <f ca="1">(BK910*DCF!H$28-DCF!H$5*MAX(BK910*DCF!H$28,0)-MAX(BK910-BJ910,0)/Inputs!$B$17)*DCF!H$6</f>
        <v>7516.160042367097</v>
      </c>
      <c r="CS910" s="15">
        <f ca="1">(BL910*DCF!I$28-DCF!I$5*MAX(BL910*DCF!I$28,0)-MAX(BL910-BK910,0)/Inputs!$B$17)*DCF!I$6</f>
        <v>9916.5282530266959</v>
      </c>
      <c r="CT910" s="15">
        <f ca="1">(BM910*DCF!J$28-DCF!J$5*MAX(BM910*DCF!J$28,0)-MAX(BM910-BL910,0)/Inputs!$B$17)*DCF!J$6</f>
        <v>12436.707341671452</v>
      </c>
      <c r="CU910" s="15">
        <f ca="1">(BN910*DCF!K$28-DCF!K$5*MAX(BN910*DCF!K$28,0)-MAX(BN910-BM910,0)/Inputs!$B$17)*DCF!K$6</f>
        <v>14613.676102978668</v>
      </c>
      <c r="CV910" s="15">
        <f ca="1">(BO910*DCF!L$28-DCF!L$5*MAX(BO910*DCF!L$28,0)-MAX(BO910-BN910,0)/Inputs!$B$17)*DCF!L$6</f>
        <v>13924.420747807197</v>
      </c>
      <c r="CW910" s="15">
        <f ca="1">(BP910*DCF!M$28-DCF!M$5*MAX(BP910*DCF!M$28,0)-MAX(BP910-BO910,0)/Inputs!$B$17)*DCF!M$6</f>
        <v>13901.399543315018</v>
      </c>
      <c r="CX910" s="15">
        <f ca="1">(BQ910*DCF!C$46-DCF!C$5*MAX(BQ910*DCF!C$46,0)-MAX(BQ910-Inputs!$B$20,0)/Inputs!$B$24)*DCF!C$6</f>
        <v>-2878.2702359755772</v>
      </c>
      <c r="CY910" s="15">
        <f ca="1">(BR910*DCF!D$46-DCF!D$5*MAX(BR910*DCF!D$46,0)-MAX(BR910-BQ910,0)/Inputs!$B$24)*DCF!D$6</f>
        <v>-2578.5975309020832</v>
      </c>
      <c r="CZ910" s="15">
        <f ca="1">(BS910*DCF!E$46-DCF!E$5*MAX(BS910*DCF!E$46,0)-MAX(BS910-BR910,0)/Inputs!$B$24)*DCF!E$6</f>
        <v>-1671.5008054061934</v>
      </c>
      <c r="DA910" s="15">
        <f ca="1">(BT910*DCF!F$46-DCF!F$5*MAX(BT910*DCF!F$46,0)-MAX(BT910-BS910,0)/Inputs!$B$24)*DCF!F$6</f>
        <v>-951.10926042257688</v>
      </c>
      <c r="DB910" s="15">
        <f ca="1">(BU910*DCF!G$46-DCF!G$5*MAX(BU910*DCF!G$46,0)-MAX(BU910-BT910,0)/Inputs!$B$24)*DCF!G$6</f>
        <v>-915.2448338921829</v>
      </c>
      <c r="DC910" s="15">
        <f ca="1">(BV910*DCF!H$46-DCF!H$5*MAX(BV910*DCF!H$46,0)-MAX(BV910-BU910,0)/Inputs!$B$24)*DCF!H$6</f>
        <v>-149.53553540564729</v>
      </c>
      <c r="DD910" s="15">
        <f ca="1">(BW910*DCF!I$46-DCF!I$5*MAX(BW910*DCF!I$46,0)-MAX(BW910-BV910,0)/Inputs!$B$24)*DCF!I$6</f>
        <v>-385.25800732991399</v>
      </c>
      <c r="DE910" s="15">
        <f ca="1">(BX910*DCF!J$46-DCF!J$5*MAX(BX910*DCF!J$46,0)-MAX(BX910-BW910,0)/Inputs!$B$24)*DCF!J$6</f>
        <v>-1076.2254916910038</v>
      </c>
      <c r="DF910" s="15">
        <f ca="1">(BY910*DCF!K$46-DCF!K$5*MAX(BY910*DCF!K$46,0)-MAX(BY910-BX910,0)/Inputs!$B$24)*DCF!K$6</f>
        <v>890.98791143909762</v>
      </c>
      <c r="DG910" s="15">
        <f ca="1">(BZ910*DCF!L$46-DCF!L$5*MAX(BZ910*DCF!L$46,0)-MAX(BZ910-BY910,0)/Inputs!$B$24)*DCF!L$6</f>
        <v>1326.4059634154735</v>
      </c>
      <c r="DH910" s="15">
        <f ca="1">(CA910*DCF!M$46-DCF!M$5*MAX(CA910*DCF!M$46,0)-MAX(CA910-BZ910,0)/Inputs!$B$24)*DCF!M$6</f>
        <v>381.65055192734826</v>
      </c>
      <c r="DI910" s="15">
        <f ca="1">SUM(CB910:CL910)+BE910*DCF!M$10*(1+Inputs!$B$30)*(1-Inputs!$B$33)*(1-Inputs!$B$30/Inputs!$B$31)/(Inputs!$B$29-Inputs!$B$30)*DCF!M$6</f>
        <v>121255.28336633058</v>
      </c>
      <c r="DJ910" s="15">
        <f ca="1">SUM(CM910:CW910)+BP910*DCF!M$28*(1+Inputs!$B$30)*(1-Inputs!$B$33)*(1-Inputs!$B$30/Inputs!$B$31)/(Inputs!$B$29-Inputs!$B$30)*DCF!M$6</f>
        <v>390206.30485559942</v>
      </c>
      <c r="DK910" s="15">
        <f ca="1">SUM(CX910:DH910)+CA910*DCF!M$46*(1+Inputs!$B$30)*(1-Inputs!$B$33)*(1-Inputs!$B$30/Inputs!$B$31)/(Inputs!$B$29-Inputs!$B$30)*DCF!M$6</f>
        <v>34945.261619157784</v>
      </c>
      <c r="DM910" s="15">
        <f ca="1">DI910+DJ910+DK910+Inputs!$B$34+Inputs!$B$36-Inputs!$B$35</f>
        <v>623257.84984108771</v>
      </c>
    </row>
    <row r="911" spans="1:117" x14ac:dyDescent="0.75">
      <c r="A911" s="11">
        <v>898</v>
      </c>
      <c r="C911" s="23">
        <f t="shared" ca="1" si="509"/>
        <v>0.46103855773808505</v>
      </c>
      <c r="D911" s="23">
        <f t="shared" ca="1" si="509"/>
        <v>1.2059069015715789</v>
      </c>
      <c r="E911" s="23">
        <f t="shared" ca="1" si="509"/>
        <v>0.25891240906478225</v>
      </c>
      <c r="F911" s="23">
        <f t="shared" ca="1" si="509"/>
        <v>-1.1153594801281563</v>
      </c>
      <c r="G911" s="23">
        <f t="shared" ca="1" si="509"/>
        <v>3.256718780051064</v>
      </c>
      <c r="H911" s="23">
        <f t="shared" ca="1" si="509"/>
        <v>-0.91029294579602593</v>
      </c>
      <c r="I911" s="23">
        <f t="shared" ca="1" si="509"/>
        <v>2.0312045660759699</v>
      </c>
      <c r="J911" s="23">
        <f t="shared" ca="1" si="509"/>
        <v>-0.46165422713937831</v>
      </c>
      <c r="K911" s="23">
        <f t="shared" ca="1" si="509"/>
        <v>-0.60128773736173058</v>
      </c>
      <c r="L911" s="23">
        <f t="shared" ca="1" si="509"/>
        <v>-0.85466794357381015</v>
      </c>
      <c r="M911" s="23">
        <f t="shared" ca="1" si="509"/>
        <v>0.58800805403183909</v>
      </c>
      <c r="N911" s="23">
        <f ca="1">SQRT(Inputs!$B$38)*C911+SQRT(1-Inputs!$B$38)*_xlfn.NORM.S.INV(RAND())</f>
        <v>1.5132305227128107</v>
      </c>
      <c r="O911" s="23">
        <f ca="1">SQRT(Inputs!$B$38)*D911+SQRT(1-Inputs!$B$38)*_xlfn.NORM.S.INV(RAND())</f>
        <v>-0.41745730748299892</v>
      </c>
      <c r="P911" s="23">
        <f ca="1">SQRT(Inputs!$B$38)*E911+SQRT(1-Inputs!$B$38)*_xlfn.NORM.S.INV(RAND())</f>
        <v>-0.28154086955678437</v>
      </c>
      <c r="Q911" s="23">
        <f ca="1">SQRT(Inputs!$B$38)*F911+SQRT(1-Inputs!$B$38)*_xlfn.NORM.S.INV(RAND())</f>
        <v>-1.8394180617803797</v>
      </c>
      <c r="R911" s="23">
        <f ca="1">SQRT(Inputs!$B$38)*G911+SQRT(1-Inputs!$B$38)*_xlfn.NORM.S.INV(RAND())</f>
        <v>1.5254951906440608</v>
      </c>
      <c r="S911" s="23">
        <f ca="1">SQRT(Inputs!$B$38)*H911+SQRT(1-Inputs!$B$38)*_xlfn.NORM.S.INV(RAND())</f>
        <v>-0.33127771773266929</v>
      </c>
      <c r="T911" s="23">
        <f ca="1">SQRT(Inputs!$B$38)*I911+SQRT(1-Inputs!$B$38)*_xlfn.NORM.S.INV(RAND())</f>
        <v>1.1688328127616945</v>
      </c>
      <c r="U911" s="23">
        <f ca="1">SQRT(Inputs!$B$38)*J911+SQRT(1-Inputs!$B$38)*_xlfn.NORM.S.INV(RAND())</f>
        <v>0.53819777244736366</v>
      </c>
      <c r="V911" s="23">
        <f ca="1">SQRT(Inputs!$B$38)*K911+SQRT(1-Inputs!$B$38)*_xlfn.NORM.S.INV(RAND())</f>
        <v>0.17676309345944402</v>
      </c>
      <c r="W911" s="23">
        <f ca="1">SQRT(Inputs!$B$38)*L911+SQRT(1-Inputs!$B$38)*_xlfn.NORM.S.INV(RAND())</f>
        <v>-1.9299066053027794</v>
      </c>
      <c r="X911" s="23">
        <f ca="1">SQRT(Inputs!$B$38)*M911+SQRT(1-Inputs!$B$38)*_xlfn.NORM.S.INV(RAND())</f>
        <v>-1.2945361501781614</v>
      </c>
      <c r="Y911" s="23">
        <f ca="1">SQRT(Inputs!$B$38)*C911+SQRT(1-Inputs!$B$38)*_xlfn.NORM.S.INV(RAND())</f>
        <v>-0.74593014242223865</v>
      </c>
      <c r="Z911" s="23">
        <f ca="1">SQRT(Inputs!$B$38)*D911+SQRT(1-Inputs!$B$38)*_xlfn.NORM.S.INV(RAND())</f>
        <v>-0.15103943036606327</v>
      </c>
      <c r="AA911" s="23">
        <f ca="1">SQRT(Inputs!$B$38)*E911+SQRT(1-Inputs!$B$38)*_xlfn.NORM.S.INV(RAND())</f>
        <v>1.4198040851980633</v>
      </c>
      <c r="AB911" s="23">
        <f ca="1">SQRT(Inputs!$B$38)*F911+SQRT(1-Inputs!$B$38)*_xlfn.NORM.S.INV(RAND())</f>
        <v>0.2120882700560881</v>
      </c>
      <c r="AC911" s="23">
        <f ca="1">SQRT(Inputs!$B$38)*G911+SQRT(1-Inputs!$B$38)*_xlfn.NORM.S.INV(RAND())</f>
        <v>1.4244849496356209</v>
      </c>
      <c r="AD911" s="23">
        <f ca="1">SQRT(Inputs!$B$38)*H911+SQRT(1-Inputs!$B$38)*_xlfn.NORM.S.INV(RAND())</f>
        <v>-1.456808438192204</v>
      </c>
      <c r="AE911" s="23">
        <f ca="1">SQRT(Inputs!$B$38)*I911+SQRT(1-Inputs!$B$38)*_xlfn.NORM.S.INV(RAND())</f>
        <v>0.59930211881666928</v>
      </c>
      <c r="AF911" s="23">
        <f ca="1">SQRT(Inputs!$B$38)*J911+SQRT(1-Inputs!$B$38)*_xlfn.NORM.S.INV(RAND())</f>
        <v>-0.15915879697790841</v>
      </c>
      <c r="AG911" s="23">
        <f ca="1">SQRT(Inputs!$B$38)*K911+SQRT(1-Inputs!$B$38)*_xlfn.NORM.S.INV(RAND())</f>
        <v>0.3203970943889865</v>
      </c>
      <c r="AH911" s="23">
        <f ca="1">SQRT(Inputs!$B$38)*L911+SQRT(1-Inputs!$B$38)*_xlfn.NORM.S.INV(RAND())</f>
        <v>-1.5636331231867051</v>
      </c>
      <c r="AI911" s="23">
        <f ca="1">SQRT(Inputs!$B$38)*M911+SQRT(1-Inputs!$B$38)*_xlfn.NORM.S.INV(RAND())</f>
        <v>1.6646325213484627</v>
      </c>
      <c r="AJ911" s="23">
        <f ca="1">SQRT(Inputs!$B$38)*C911+SQRT(1-Inputs!$B$38)*_xlfn.NORM.S.INV(RAND())</f>
        <v>0.62696126609295078</v>
      </c>
      <c r="AK911" s="23">
        <f ca="1">SQRT(Inputs!$B$38)*D911+SQRT(1-Inputs!$B$38)*_xlfn.NORM.S.INV(RAND())</f>
        <v>0.6272237318322248</v>
      </c>
      <c r="AL911" s="23">
        <f ca="1">SQRT(Inputs!$B$38)*E911+SQRT(1-Inputs!$B$38)*_xlfn.NORM.S.INV(RAND())</f>
        <v>-7.7408634944299809E-2</v>
      </c>
      <c r="AM911" s="23">
        <f ca="1">SQRT(Inputs!$B$38)*F911+SQRT(1-Inputs!$B$38)*_xlfn.NORM.S.INV(RAND())</f>
        <v>-0.56860848191943247</v>
      </c>
      <c r="AN911" s="23">
        <f ca="1">SQRT(Inputs!$B$38)*G911+SQRT(1-Inputs!$B$38)*_xlfn.NORM.S.INV(RAND())</f>
        <v>2.0536439190313538</v>
      </c>
      <c r="AO911" s="23">
        <f ca="1">SQRT(Inputs!$B$38)*H911+SQRT(1-Inputs!$B$38)*_xlfn.NORM.S.INV(RAND())</f>
        <v>0.60355891497086689</v>
      </c>
      <c r="AP911" s="23">
        <f ca="1">SQRT(Inputs!$B$38)*I911+SQRT(1-Inputs!$B$38)*_xlfn.NORM.S.INV(RAND())</f>
        <v>2.9987189042041758</v>
      </c>
      <c r="AQ911" s="23">
        <f ca="1">SQRT(Inputs!$B$38)*J911+SQRT(1-Inputs!$B$38)*_xlfn.NORM.S.INV(RAND())</f>
        <v>-1.4767623807297989</v>
      </c>
      <c r="AR911" s="23">
        <f ca="1">SQRT(Inputs!$B$38)*K911+SQRT(1-Inputs!$B$38)*_xlfn.NORM.S.INV(RAND())</f>
        <v>-1.3600622682456331</v>
      </c>
      <c r="AS911" s="23">
        <f ca="1">SQRT(Inputs!$B$38)*L911+SQRT(1-Inputs!$B$38)*_xlfn.NORM.S.INV(RAND())</f>
        <v>0.52833039460535403</v>
      </c>
      <c r="AT911" s="23">
        <f ca="1">SQRT(Inputs!$B$38)*M911+SQRT(1-Inputs!$B$38)*_xlfn.NORM.S.INV(RAND())</f>
        <v>1.213579844765412</v>
      </c>
      <c r="AU911" s="15">
        <f ca="1">Inputs!$B$6*EXP($B$8-0.5*C$5^2+C$5*N911)</f>
        <v>6339.5539784175144</v>
      </c>
      <c r="AV911" s="15">
        <f t="shared" ca="1" si="510"/>
        <v>7257.3279685988946</v>
      </c>
      <c r="AW911" s="15">
        <f t="shared" ca="1" si="511"/>
        <v>8519.2880531722385</v>
      </c>
      <c r="AX911" s="15">
        <f t="shared" ca="1" si="512"/>
        <v>8265.7206636656138</v>
      </c>
      <c r="AY911" s="15">
        <f t="shared" ca="1" si="513"/>
        <v>12071.517405344021</v>
      </c>
      <c r="AZ911" s="15">
        <f t="shared" ca="1" si="514"/>
        <v>14234.912549633285</v>
      </c>
      <c r="BA911" s="15">
        <f t="shared" ca="1" si="515"/>
        <v>19686.685134516592</v>
      </c>
      <c r="BB911" s="15">
        <f t="shared" ca="1" si="516"/>
        <v>25437.831042112492</v>
      </c>
      <c r="BC911" s="15">
        <f t="shared" ca="1" si="517"/>
        <v>31691.023681575152</v>
      </c>
      <c r="BD911" s="15">
        <f t="shared" ca="1" si="518"/>
        <v>32412.376112419995</v>
      </c>
      <c r="BE911" s="15">
        <f t="shared" ca="1" si="519"/>
        <v>35299.819207325076</v>
      </c>
      <c r="BF911" s="15">
        <f ca="1">Inputs!$B$13*EXP($B$9-0.5*C$6^2+C$6*Y911)</f>
        <v>11929.746945447103</v>
      </c>
      <c r="BG911" s="15">
        <f t="shared" ca="1" si="520"/>
        <v>14148.312696471177</v>
      </c>
      <c r="BH911" s="15">
        <f t="shared" ca="1" si="521"/>
        <v>21876.625007660678</v>
      </c>
      <c r="BI911" s="15">
        <f t="shared" ca="1" si="522"/>
        <v>27668.934899882872</v>
      </c>
      <c r="BJ911" s="15">
        <f t="shared" ca="1" si="523"/>
        <v>41651.906701880631</v>
      </c>
      <c r="BK911" s="15">
        <f t="shared" ca="1" si="524"/>
        <v>41923.125775375571</v>
      </c>
      <c r="BL911" s="15">
        <f t="shared" ca="1" si="525"/>
        <v>55656.44143222041</v>
      </c>
      <c r="BM911" s="15">
        <f t="shared" ca="1" si="526"/>
        <v>67074.39209053565</v>
      </c>
      <c r="BN911" s="15">
        <f t="shared" ca="1" si="527"/>
        <v>85722.021323346038</v>
      </c>
      <c r="BO911" s="15">
        <f t="shared" ca="1" si="528"/>
        <v>87943.050051407539</v>
      </c>
      <c r="BP911" s="15">
        <f t="shared" ca="1" si="529"/>
        <v>130707.35859877321</v>
      </c>
      <c r="BQ911" s="15">
        <f ca="1">Inputs!$B$20*EXP($B$10-0.5*C$7^2+C$7*AJ911)</f>
        <v>5357.758589341357</v>
      </c>
      <c r="BR911" s="15">
        <f t="shared" ca="1" si="530"/>
        <v>8872.1836740400777</v>
      </c>
      <c r="BS911" s="15">
        <f t="shared" ca="1" si="531"/>
        <v>11882.375623707263</v>
      </c>
      <c r="BT911" s="15">
        <f t="shared" ca="1" si="532"/>
        <v>14112.950809947373</v>
      </c>
      <c r="BU911" s="15">
        <f t="shared" ca="1" si="533"/>
        <v>32147.93276422808</v>
      </c>
      <c r="BV911" s="15">
        <f t="shared" ca="1" si="534"/>
        <v>51241.996013846117</v>
      </c>
      <c r="BW911" s="15">
        <f t="shared" ca="1" si="535"/>
        <v>134888.47963441096</v>
      </c>
      <c r="BX911" s="15">
        <f t="shared" ca="1" si="536"/>
        <v>140317.93604502617</v>
      </c>
      <c r="BY911" s="15">
        <f t="shared" ca="1" si="537"/>
        <v>151563.51225443379</v>
      </c>
      <c r="BZ911" s="15">
        <f t="shared" ca="1" si="538"/>
        <v>234356.24414493921</v>
      </c>
      <c r="CA911" s="15">
        <f t="shared" ca="1" si="539"/>
        <v>408428.85201721621</v>
      </c>
      <c r="CB911" s="15">
        <f ca="1">(AU911*DCF!C$10-DCF!C$5*MAX(AU911*DCF!C$10,0)-MAX(AU911-Inputs!$B$6,0)/Inputs!$B$10)*DCF!C$6</f>
        <v>1033.253805296886</v>
      </c>
      <c r="CC911" s="15">
        <f ca="1">(AV911*DCF!D$10-DCF!D$5*MAX(AV911*DCF!D$10,0)-MAX(AV911-AU911,0)/Inputs!$B$10)*DCF!D$6</f>
        <v>1545.1493579088278</v>
      </c>
      <c r="CD911" s="15">
        <f ca="1">(AW911*DCF!E$10-DCF!E$5*MAX(AW911*DCF!E$10,0)-MAX(AW911-AV911,0)/Inputs!$B$10)*DCF!E$6</f>
        <v>1682.7223248956686</v>
      </c>
      <c r="CE911" s="15">
        <f ca="1">(AX911*DCF!F$10-DCF!F$5*MAX(AX911*DCF!F$10,0)-MAX(AX911-AW911,0)/Inputs!$B$10)*DCF!F$6</f>
        <v>1804.3936479377951</v>
      </c>
      <c r="CF911" s="15">
        <f ca="1">(AY911*DCF!G$10-DCF!G$5*MAX(AY911*DCF!G$10,0)-MAX(AY911-AX911,0)/Inputs!$B$10)*DCF!G$6</f>
        <v>1755.6737139878619</v>
      </c>
      <c r="CG911" s="15">
        <f ca="1">(AZ911*DCF!H$10-DCF!H$5*MAX(AZ911*DCF!H$10,0)-MAX(AZ911-AY911,0)/Inputs!$B$10)*DCF!H$6</f>
        <v>2379.5688901021895</v>
      </c>
      <c r="CH911" s="15">
        <f ca="1">(BA911*DCF!I$10-DCF!I$5*MAX(BA911*DCF!I$10,0)-MAX(BA911-AZ911,0)/Inputs!$B$10)*DCF!I$6</f>
        <v>2701.7574848490676</v>
      </c>
      <c r="CI911" s="15">
        <f ca="1">(BB911*DCF!J$10-DCF!J$5*MAX(BB911*DCF!J$10,0)-MAX(BB911-BA911,0)/Inputs!$B$10)*DCF!J$6</f>
        <v>3493.699439826602</v>
      </c>
      <c r="CJ911" s="15">
        <f ca="1">(BC911*DCF!K$10-DCF!K$5*MAX(BC911*DCF!K$10,0)-MAX(BC911-BB911,0)/Inputs!$B$10)*DCF!K$6</f>
        <v>4226.3940735225733</v>
      </c>
      <c r="CK911" s="15">
        <f ca="1">(BD911*DCF!L$10-DCF!L$5*MAX(BD911*DCF!L$10,0)-MAX(BD911-BC911,0)/Inputs!$B$10)*DCF!L$6</f>
        <v>4795.1201214178782</v>
      </c>
      <c r="CL911" s="15">
        <f ca="1">(BE911*DCF!M$10-DCF!M$5*MAX(BE911*DCF!M$10,0)-MAX(BE911-BD911,0)/Inputs!$B$10)*DCF!M$6</f>
        <v>4636.3251299102321</v>
      </c>
      <c r="CM911" s="15">
        <f ca="1">(BF911*DCF!C$28-DCF!C$5*MAX(BF911*DCF!C$28,0)-MAX(BF911-Inputs!$B$13,0)/Inputs!$B$17)*DCF!C$6</f>
        <v>3515.5348160591911</v>
      </c>
      <c r="CN911" s="15">
        <f ca="1">(BG911*DCF!D$28-DCF!D$5*MAX(BG911*DCF!D$28,0)-MAX(BG911-BF911,0)/Inputs!$B$17)*DCF!D$6</f>
        <v>3693.6826080148348</v>
      </c>
      <c r="CO911" s="15">
        <f ca="1">(BH911*DCF!E$28-DCF!E$5*MAX(BH911*DCF!E$28,0)-MAX(BH911-BG911,0)/Inputs!$B$17)*DCF!E$6</f>
        <v>4672.7057690563424</v>
      </c>
      <c r="CP911" s="15">
        <f ca="1">(BI911*DCF!F$28-DCF!F$5*MAX(BI911*DCF!F$28,0)-MAX(BI911-BH911,0)/Inputs!$B$17)*DCF!F$6</f>
        <v>6456.8054313881375</v>
      </c>
      <c r="CQ911" s="15">
        <f ca="1">(BJ911*DCF!G$28-DCF!G$5*MAX(BJ911*DCF!G$28,0)-MAX(BJ911-BI911,0)/Inputs!$B$17)*DCF!G$6</f>
        <v>8455.1054837071842</v>
      </c>
      <c r="CR911" s="15">
        <f ca="1">(BK911*DCF!H$28-DCF!H$5*MAX(BK911*DCF!H$28,0)-MAX(BK911-BJ911,0)/Inputs!$B$17)*DCF!H$6</f>
        <v>10325.911698050915</v>
      </c>
      <c r="CS911" s="15">
        <f ca="1">(BL911*DCF!I$28-DCF!I$5*MAX(BL911*DCF!I$28,0)-MAX(BL911-BK911,0)/Inputs!$B$17)*DCF!I$6</f>
        <v>11116.629414706724</v>
      </c>
      <c r="CT911" s="15">
        <f ca="1">(BM911*DCF!J$28-DCF!J$5*MAX(BM911*DCF!J$28,0)-MAX(BM911-BL911,0)/Inputs!$B$17)*DCF!J$6</f>
        <v>13449.230726355212</v>
      </c>
      <c r="CU911" s="15">
        <f ca="1">(BN911*DCF!K$28-DCF!K$5*MAX(BN911*DCF!K$28,0)-MAX(BN911-BM911,0)/Inputs!$B$17)*DCF!K$6</f>
        <v>15818.967406531696</v>
      </c>
      <c r="CV911" s="15">
        <f ca="1">(BO911*DCF!L$28-DCF!L$5*MAX(BO911*DCF!L$28,0)-MAX(BO911-BN911,0)/Inputs!$B$17)*DCF!L$6</f>
        <v>17295.171294641954</v>
      </c>
      <c r="CW911" s="15">
        <f ca="1">(BP911*DCF!M$28-DCF!M$5*MAX(BP911*DCF!M$28,0)-MAX(BP911-BO911,0)/Inputs!$B$17)*DCF!M$6</f>
        <v>20122.593274394145</v>
      </c>
      <c r="CX911" s="15">
        <f ca="1">(BQ911*DCF!C$46-DCF!C$5*MAX(BQ911*DCF!C$46,0)-MAX(BQ911-Inputs!$B$20,0)/Inputs!$B$24)*DCF!C$6</f>
        <v>-2233.5509856868525</v>
      </c>
      <c r="CY911" s="15">
        <f ca="1">(BR911*DCF!D$46-DCF!D$5*MAX(BR911*DCF!D$46,0)-MAX(BR911-BQ911,0)/Inputs!$B$24)*DCF!D$6</f>
        <v>-3013.8508624248898</v>
      </c>
      <c r="CZ911" s="15">
        <f ca="1">(BS911*DCF!E$46-DCF!E$5*MAX(BS911*DCF!E$46,0)-MAX(BS911-BR911,0)/Inputs!$B$24)*DCF!E$6</f>
        <v>-2591.6464035567024</v>
      </c>
      <c r="DA911" s="15">
        <f ca="1">(BT911*DCF!F$46-DCF!F$5*MAX(BT911*DCF!F$46,0)-MAX(BT911-BS911,0)/Inputs!$B$24)*DCF!F$6</f>
        <v>-1840.0172460326821</v>
      </c>
      <c r="DB911" s="15">
        <f ca="1">(BU911*DCF!G$46-DCF!G$5*MAX(BU911*DCF!G$46,0)-MAX(BU911-BT911,0)/Inputs!$B$24)*DCF!G$6</f>
        <v>-7148.0045433142814</v>
      </c>
      <c r="DC911" s="15">
        <f ca="1">(BV911*DCF!H$46-DCF!H$5*MAX(BV911*DCF!H$46,0)-MAX(BV911-BU911,0)/Inputs!$B$24)*DCF!H$6</f>
        <v>-5933.3631635522497</v>
      </c>
      <c r="DD911" s="15">
        <f ca="1">(BW911*DCF!I$46-DCF!I$5*MAX(BW911*DCF!I$46,0)-MAX(BW911-BV911,0)/Inputs!$B$24)*DCF!I$6</f>
        <v>-20896.367821549382</v>
      </c>
      <c r="DE911" s="15">
        <f ca="1">(BX911*DCF!J$46-DCF!J$5*MAX(BX911*DCF!J$46,0)-MAX(BX911-BW911,0)/Inputs!$B$24)*DCF!J$6</f>
        <v>4446.1461422759667</v>
      </c>
      <c r="DF911" s="15">
        <f ca="1">(BY911*DCF!K$46-DCF!K$5*MAX(BY911*DCF!K$46,0)-MAX(BY911-BX911,0)/Inputs!$B$24)*DCF!K$6</f>
        <v>5902.946468963758</v>
      </c>
      <c r="DG911" s="15">
        <f ca="1">(BZ911*DCF!L$46-DCF!L$5*MAX(BZ911*DCF!L$46,0)-MAX(BZ911-BY911,0)/Inputs!$B$24)*DCF!L$6</f>
        <v>-2536.3063629537996</v>
      </c>
      <c r="DH911" s="15">
        <f ca="1">(CA911*DCF!M$46-DCF!M$5*MAX(CA911*DCF!M$46,0)-MAX(CA911-BZ911,0)/Inputs!$B$24)*DCF!M$6</f>
        <v>-4371.7389814240214</v>
      </c>
      <c r="DI911" s="15">
        <f ca="1">SUM(CB911:CL911)+BE911*DCF!M$10*(1+Inputs!$B$30)*(1-Inputs!$B$33)*(1-Inputs!$B$30/Inputs!$B$31)/(Inputs!$B$29-Inputs!$B$30)*DCF!M$6</f>
        <v>128293.92163542574</v>
      </c>
      <c r="DJ911" s="15">
        <f ca="1">SUM(CM911:CW911)+BP911*DCF!M$28*(1+Inputs!$B$30)*(1-Inputs!$B$33)*(1-Inputs!$B$30/Inputs!$B$31)/(Inputs!$B$29-Inputs!$B$30)*DCF!M$6</f>
        <v>599936.0811312641</v>
      </c>
      <c r="DK911" s="15">
        <f ca="1">SUM(CX911:DH911)+CA911*DCF!M$46*(1+Inputs!$B$30)*(1-Inputs!$B$33)*(1-Inputs!$B$30/Inputs!$B$31)/(Inputs!$B$29-Inputs!$B$30)*DCF!M$6</f>
        <v>591263.63294982945</v>
      </c>
      <c r="DM911" s="15">
        <f ca="1">DI911+DJ911+DK911+Inputs!$B$34+Inputs!$B$36-Inputs!$B$35</f>
        <v>1396344.6357165193</v>
      </c>
    </row>
    <row r="912" spans="1:117" x14ac:dyDescent="0.75">
      <c r="A912" s="11">
        <v>899</v>
      </c>
      <c r="C912" s="23">
        <f t="shared" ca="1" si="509"/>
        <v>-9.2446687408227229E-2</v>
      </c>
      <c r="D912" s="23">
        <f t="shared" ca="1" si="509"/>
        <v>-0.66215946457166908</v>
      </c>
      <c r="E912" s="23">
        <f t="shared" ca="1" si="509"/>
        <v>0.88224951498603554</v>
      </c>
      <c r="F912" s="23">
        <f t="shared" ca="1" si="509"/>
        <v>-0.39065364952964127</v>
      </c>
      <c r="G912" s="23">
        <f t="shared" ca="1" si="509"/>
        <v>0.90216222346401764</v>
      </c>
      <c r="H912" s="23">
        <f t="shared" ca="1" si="509"/>
        <v>0.80240327307244053</v>
      </c>
      <c r="I912" s="23">
        <f t="shared" ca="1" si="509"/>
        <v>-0.30458057712619113</v>
      </c>
      <c r="J912" s="23">
        <f t="shared" ca="1" si="509"/>
        <v>1.0977764915868384</v>
      </c>
      <c r="K912" s="23">
        <f t="shared" ca="1" si="509"/>
        <v>0.88957403737494689</v>
      </c>
      <c r="L912" s="23">
        <f t="shared" ca="1" si="509"/>
        <v>2.0101491002313177</v>
      </c>
      <c r="M912" s="23">
        <f t="shared" ca="1" si="509"/>
        <v>1.27512668758916</v>
      </c>
      <c r="N912" s="23">
        <f ca="1">SQRT(Inputs!$B$38)*C912+SQRT(1-Inputs!$B$38)*_xlfn.NORM.S.INV(RAND())</f>
        <v>-1.6851983806481334</v>
      </c>
      <c r="O912" s="23">
        <f ca="1">SQRT(Inputs!$B$38)*D912+SQRT(1-Inputs!$B$38)*_xlfn.NORM.S.INV(RAND())</f>
        <v>-0.46357270929958305</v>
      </c>
      <c r="P912" s="23">
        <f ca="1">SQRT(Inputs!$B$38)*E912+SQRT(1-Inputs!$B$38)*_xlfn.NORM.S.INV(RAND())</f>
        <v>2.4477397772693266</v>
      </c>
      <c r="Q912" s="23">
        <f ca="1">SQRT(Inputs!$B$38)*F912+SQRT(1-Inputs!$B$38)*_xlfn.NORM.S.INV(RAND())</f>
        <v>0.65044357835124589</v>
      </c>
      <c r="R912" s="23">
        <f ca="1">SQRT(Inputs!$B$38)*G912+SQRT(1-Inputs!$B$38)*_xlfn.NORM.S.INV(RAND())</f>
        <v>-5.6674512968367785E-2</v>
      </c>
      <c r="S912" s="23">
        <f ca="1">SQRT(Inputs!$B$38)*H912+SQRT(1-Inputs!$B$38)*_xlfn.NORM.S.INV(RAND())</f>
        <v>0.7589979246920262</v>
      </c>
      <c r="T912" s="23">
        <f ca="1">SQRT(Inputs!$B$38)*I912+SQRT(1-Inputs!$B$38)*_xlfn.NORM.S.INV(RAND())</f>
        <v>-0.51952980883794231</v>
      </c>
      <c r="U912" s="23">
        <f ca="1">SQRT(Inputs!$B$38)*J912+SQRT(1-Inputs!$B$38)*_xlfn.NORM.S.INV(RAND())</f>
        <v>-1.0751424632032411</v>
      </c>
      <c r="V912" s="23">
        <f ca="1">SQRT(Inputs!$B$38)*K912+SQRT(1-Inputs!$B$38)*_xlfn.NORM.S.INV(RAND())</f>
        <v>-0.41785030169410226</v>
      </c>
      <c r="W912" s="23">
        <f ca="1">SQRT(Inputs!$B$38)*L912+SQRT(1-Inputs!$B$38)*_xlfn.NORM.S.INV(RAND())</f>
        <v>2.300888861537723</v>
      </c>
      <c r="X912" s="23">
        <f ca="1">SQRT(Inputs!$B$38)*M912+SQRT(1-Inputs!$B$38)*_xlfn.NORM.S.INV(RAND())</f>
        <v>0.9413771171761719</v>
      </c>
      <c r="Y912" s="23">
        <f ca="1">SQRT(Inputs!$B$38)*C912+SQRT(1-Inputs!$B$38)*_xlfn.NORM.S.INV(RAND())</f>
        <v>-0.30581957411706995</v>
      </c>
      <c r="Z912" s="23">
        <f ca="1">SQRT(Inputs!$B$38)*D912+SQRT(1-Inputs!$B$38)*_xlfn.NORM.S.INV(RAND())</f>
        <v>0.38481917025277945</v>
      </c>
      <c r="AA912" s="23">
        <f ca="1">SQRT(Inputs!$B$38)*E912+SQRT(1-Inputs!$B$38)*_xlfn.NORM.S.INV(RAND())</f>
        <v>0.80204185242237747</v>
      </c>
      <c r="AB912" s="23">
        <f ca="1">SQRT(Inputs!$B$38)*F912+SQRT(1-Inputs!$B$38)*_xlfn.NORM.S.INV(RAND())</f>
        <v>1.532749846744998</v>
      </c>
      <c r="AC912" s="23">
        <f ca="1">SQRT(Inputs!$B$38)*G912+SQRT(1-Inputs!$B$38)*_xlfn.NORM.S.INV(RAND())</f>
        <v>0.84367456480537495</v>
      </c>
      <c r="AD912" s="23">
        <f ca="1">SQRT(Inputs!$B$38)*H912+SQRT(1-Inputs!$B$38)*_xlfn.NORM.S.INV(RAND())</f>
        <v>0.49325228514113861</v>
      </c>
      <c r="AE912" s="23">
        <f ca="1">SQRT(Inputs!$B$38)*I912+SQRT(1-Inputs!$B$38)*_xlfn.NORM.S.INV(RAND())</f>
        <v>0.12581678678714267</v>
      </c>
      <c r="AF912" s="23">
        <f ca="1">SQRT(Inputs!$B$38)*J912+SQRT(1-Inputs!$B$38)*_xlfn.NORM.S.INV(RAND())</f>
        <v>1.0441577232600789</v>
      </c>
      <c r="AG912" s="23">
        <f ca="1">SQRT(Inputs!$B$38)*K912+SQRT(1-Inputs!$B$38)*_xlfn.NORM.S.INV(RAND())</f>
        <v>1.2181553261818667</v>
      </c>
      <c r="AH912" s="23">
        <f ca="1">SQRT(Inputs!$B$38)*L912+SQRT(1-Inputs!$B$38)*_xlfn.NORM.S.INV(RAND())</f>
        <v>1.4452245269584092</v>
      </c>
      <c r="AI912" s="23">
        <f ca="1">SQRT(Inputs!$B$38)*M912+SQRT(1-Inputs!$B$38)*_xlfn.NORM.S.INV(RAND())</f>
        <v>1.5086271282278587</v>
      </c>
      <c r="AJ912" s="23">
        <f ca="1">SQRT(Inputs!$B$38)*C912+SQRT(1-Inputs!$B$38)*_xlfn.NORM.S.INV(RAND())</f>
        <v>0.38984668156783248</v>
      </c>
      <c r="AK912" s="23">
        <f ca="1">SQRT(Inputs!$B$38)*D912+SQRT(1-Inputs!$B$38)*_xlfn.NORM.S.INV(RAND())</f>
        <v>1.2394722984667759</v>
      </c>
      <c r="AL912" s="23">
        <f ca="1">SQRT(Inputs!$B$38)*E912+SQRT(1-Inputs!$B$38)*_xlfn.NORM.S.INV(RAND())</f>
        <v>0.56355151283194704</v>
      </c>
      <c r="AM912" s="23">
        <f ca="1">SQRT(Inputs!$B$38)*F912+SQRT(1-Inputs!$B$38)*_xlfn.NORM.S.INV(RAND())</f>
        <v>0.27157505396731285</v>
      </c>
      <c r="AN912" s="23">
        <f ca="1">SQRT(Inputs!$B$38)*G912+SQRT(1-Inputs!$B$38)*_xlfn.NORM.S.INV(RAND())</f>
        <v>8.5890065508209545E-3</v>
      </c>
      <c r="AO912" s="23">
        <f ca="1">SQRT(Inputs!$B$38)*H912+SQRT(1-Inputs!$B$38)*_xlfn.NORM.S.INV(RAND())</f>
        <v>-1.0593221120432479</v>
      </c>
      <c r="AP912" s="23">
        <f ca="1">SQRT(Inputs!$B$38)*I912+SQRT(1-Inputs!$B$38)*_xlfn.NORM.S.INV(RAND())</f>
        <v>-0.72170028394009922</v>
      </c>
      <c r="AQ912" s="23">
        <f ca="1">SQRT(Inputs!$B$38)*J912+SQRT(1-Inputs!$B$38)*_xlfn.NORM.S.INV(RAND())</f>
        <v>1.3966092757695514</v>
      </c>
      <c r="AR912" s="23">
        <f ca="1">SQRT(Inputs!$B$38)*K912+SQRT(1-Inputs!$B$38)*_xlfn.NORM.S.INV(RAND())</f>
        <v>0.7463298335637506</v>
      </c>
      <c r="AS912" s="23">
        <f ca="1">SQRT(Inputs!$B$38)*L912+SQRT(1-Inputs!$B$38)*_xlfn.NORM.S.INV(RAND())</f>
        <v>2.0694936805243813</v>
      </c>
      <c r="AT912" s="23">
        <f ca="1">SQRT(Inputs!$B$38)*M912+SQRT(1-Inputs!$B$38)*_xlfn.NORM.S.INV(RAND())</f>
        <v>-0.39444750610530299</v>
      </c>
      <c r="AU912" s="15">
        <f ca="1">Inputs!$B$6*EXP($B$8-0.5*C$5^2+C$5*N912)</f>
        <v>3777.5244694472854</v>
      </c>
      <c r="AV912" s="15">
        <f t="shared" ca="1" si="510"/>
        <v>4295.1726390150607</v>
      </c>
      <c r="AW912" s="15">
        <f t="shared" ca="1" si="511"/>
        <v>7285.9028321991127</v>
      </c>
      <c r="AX912" s="15">
        <f t="shared" ca="1" si="512"/>
        <v>9648.390705955966</v>
      </c>
      <c r="AY912" s="15">
        <f t="shared" ca="1" si="513"/>
        <v>11713.530311055294</v>
      </c>
      <c r="AZ912" s="15">
        <f t="shared" ca="1" si="514"/>
        <v>15574.795993296788</v>
      </c>
      <c r="BA912" s="15">
        <f t="shared" ca="1" si="515"/>
        <v>18050.897295836392</v>
      </c>
      <c r="BB912" s="15">
        <f t="shared" ca="1" si="516"/>
        <v>19842.981149142957</v>
      </c>
      <c r="BC912" s="15">
        <f t="shared" ca="1" si="517"/>
        <v>23341.861612522549</v>
      </c>
      <c r="BD912" s="15">
        <f t="shared" ca="1" si="518"/>
        <v>35462.523556080865</v>
      </c>
      <c r="BE912" s="15">
        <f t="shared" ca="1" si="519"/>
        <v>47345.021172918285</v>
      </c>
      <c r="BF912" s="15">
        <f ca="1">Inputs!$B$13*EXP($B$9-0.5*C$6^2+C$6*Y912)</f>
        <v>13017.387033190138</v>
      </c>
      <c r="BG912" s="15">
        <f t="shared" ca="1" si="520"/>
        <v>17005.481751843425</v>
      </c>
      <c r="BH912" s="15">
        <f t="shared" ca="1" si="521"/>
        <v>23733.763515173774</v>
      </c>
      <c r="BI912" s="15">
        <f t="shared" ca="1" si="522"/>
        <v>36784.103334100299</v>
      </c>
      <c r="BJ912" s="15">
        <f t="shared" ca="1" si="523"/>
        <v>50926.397364466131</v>
      </c>
      <c r="BK912" s="15">
        <f t="shared" ca="1" si="524"/>
        <v>66843.867881436425</v>
      </c>
      <c r="BL912" s="15">
        <f t="shared" ca="1" si="525"/>
        <v>83459.380191167234</v>
      </c>
      <c r="BM912" s="15">
        <f t="shared" ca="1" si="526"/>
        <v>116798.4341098007</v>
      </c>
      <c r="BN912" s="15">
        <f t="shared" ca="1" si="527"/>
        <v>166224.73816830677</v>
      </c>
      <c r="BO912" s="15">
        <f t="shared" ca="1" si="528"/>
        <v>241935.39556146035</v>
      </c>
      <c r="BP912" s="15">
        <f t="shared" ca="1" si="529"/>
        <v>353282.26603277272</v>
      </c>
      <c r="BQ912" s="15">
        <f ca="1">Inputs!$B$20*EXP($B$10-0.5*C$7^2+C$7*AJ912)</f>
        <v>4925.5959664832471</v>
      </c>
      <c r="BR912" s="15">
        <f t="shared" ca="1" si="530"/>
        <v>9907.1668657818609</v>
      </c>
      <c r="BS912" s="15">
        <f t="shared" ca="1" si="531"/>
        <v>15950.327307223139</v>
      </c>
      <c r="BT912" s="15">
        <f t="shared" ca="1" si="532"/>
        <v>23615.970290865374</v>
      </c>
      <c r="BU912" s="15">
        <f t="shared" ca="1" si="533"/>
        <v>32796.992360667275</v>
      </c>
      <c r="BV912" s="15">
        <f t="shared" ca="1" si="534"/>
        <v>35941.887831403619</v>
      </c>
      <c r="BW912" s="15">
        <f t="shared" ca="1" si="535"/>
        <v>43050.267292906094</v>
      </c>
      <c r="BX912" s="15">
        <f t="shared" ca="1" si="536"/>
        <v>79667.96662871007</v>
      </c>
      <c r="BY912" s="15">
        <f t="shared" ca="1" si="537"/>
        <v>128762.08566291347</v>
      </c>
      <c r="BZ912" s="15">
        <f t="shared" ca="1" si="538"/>
        <v>264309.81277827878</v>
      </c>
      <c r="CA912" s="15">
        <f t="shared" ca="1" si="539"/>
        <v>346142.16775600199</v>
      </c>
      <c r="CB912" s="15">
        <f ca="1">(AU912*DCF!C$10-DCF!C$5*MAX(AU912*DCF!C$10,0)-MAX(AU912-Inputs!$B$6,0)/Inputs!$B$10)*DCF!C$6</f>
        <v>970.10271861533442</v>
      </c>
      <c r="CC912" s="15">
        <f ca="1">(AV912*DCF!D$10-DCF!D$5*MAX(AV912*DCF!D$10,0)-MAX(AV912-AU912,0)/Inputs!$B$10)*DCF!D$6</f>
        <v>920.7042735863771</v>
      </c>
      <c r="CD912" s="15">
        <f ca="1">(AW912*DCF!E$10-DCF!E$5*MAX(AW912*DCF!E$10,0)-MAX(AW912-AV912,0)/Inputs!$B$10)*DCF!E$6</f>
        <v>1008.5626914840977</v>
      </c>
      <c r="CE912" s="15">
        <f ca="1">(AX912*DCF!F$10-DCF!F$5*MAX(AX912*DCF!F$10,0)-MAX(AX912-AW912,0)/Inputs!$B$10)*DCF!F$6</f>
        <v>1614.6531610467689</v>
      </c>
      <c r="CF912" s="15">
        <f ca="1">(AY912*DCF!G$10-DCF!G$5*MAX(AY912*DCF!G$10,0)-MAX(AY912-AX912,0)/Inputs!$B$10)*DCF!G$6</f>
        <v>2016.4984899272692</v>
      </c>
      <c r="CG912" s="15">
        <f ca="1">(AZ912*DCF!H$10-DCF!H$5*MAX(AZ912*DCF!H$10,0)-MAX(AZ912-AY912,0)/Inputs!$B$10)*DCF!H$6</f>
        <v>2338.220869396072</v>
      </c>
      <c r="CH912" s="15">
        <f ca="1">(BA912*DCF!I$10-DCF!I$5*MAX(BA912*DCF!I$10,0)-MAX(BA912-AZ912,0)/Inputs!$B$10)*DCF!I$6</f>
        <v>2891.0730688435242</v>
      </c>
      <c r="CI912" s="15">
        <f ca="1">(BB912*DCF!J$10-DCF!J$5*MAX(BB912*DCF!J$10,0)-MAX(BB912-BA912,0)/Inputs!$B$10)*DCF!J$6</f>
        <v>3133.5408305482201</v>
      </c>
      <c r="CJ912" s="15">
        <f ca="1">(BC912*DCF!K$10-DCF!K$5*MAX(BC912*DCF!K$10,0)-MAX(BC912-BB912,0)/Inputs!$B$10)*DCF!K$6</f>
        <v>3267.8748450363414</v>
      </c>
      <c r="CK912" s="15">
        <f ca="1">(BD912*DCF!L$10-DCF!L$5*MAX(BD912*DCF!L$10,0)-MAX(BD912-BC912,0)/Inputs!$B$10)*DCF!L$6</f>
        <v>3781.0250665160811</v>
      </c>
      <c r="CL912" s="15">
        <f ca="1">(BE912*DCF!M$10-DCF!M$5*MAX(BE912*DCF!M$10,0)-MAX(BE912-BD912,0)/Inputs!$B$10)*DCF!M$6</f>
        <v>5261.5035464912671</v>
      </c>
      <c r="CM912" s="15">
        <f ca="1">(BF912*DCF!C$28-DCF!C$5*MAX(BF912*DCF!C$28,0)-MAX(BF912-Inputs!$B$13,0)/Inputs!$B$17)*DCF!C$6</f>
        <v>3596.2883507168822</v>
      </c>
      <c r="CN912" s="15">
        <f ca="1">(BG912*DCF!D$28-DCF!D$5*MAX(BG912*DCF!D$28,0)-MAX(BG912-BF912,0)/Inputs!$B$17)*DCF!D$6</f>
        <v>4157.663130995591</v>
      </c>
      <c r="CO912" s="15">
        <f ca="1">(BH912*DCF!E$28-DCF!E$5*MAX(BH912*DCF!E$28,0)-MAX(BH912-BG912,0)/Inputs!$B$17)*DCF!E$6</f>
        <v>5395.7727191961203</v>
      </c>
      <c r="CP912" s="15">
        <f ca="1">(BI912*DCF!F$28-DCF!F$5*MAX(BI912*DCF!F$28,0)-MAX(BI912-BH912,0)/Inputs!$B$17)*DCF!F$6</f>
        <v>7609.8944898091422</v>
      </c>
      <c r="CQ912" s="15">
        <f ca="1">(BJ912*DCF!G$28-DCF!G$5*MAX(BJ912*DCF!G$28,0)-MAX(BJ912-BI912,0)/Inputs!$B$17)*DCF!G$6</f>
        <v>10834.646026572815</v>
      </c>
      <c r="CR912" s="15">
        <f ca="1">(BK912*DCF!H$28-DCF!H$5*MAX(BK912*DCF!H$28,0)-MAX(BK912-BJ912,0)/Inputs!$B$17)*DCF!H$6</f>
        <v>14058.097779710199</v>
      </c>
      <c r="CS912" s="15">
        <f ca="1">(BL912*DCF!I$28-DCF!I$5*MAX(BL912*DCF!I$28,0)-MAX(BL912-BK912,0)/Inputs!$B$17)*DCF!I$6</f>
        <v>17240.891324273027</v>
      </c>
      <c r="CT912" s="15">
        <f ca="1">(BM912*DCF!J$28-DCF!J$5*MAX(BM912*DCF!J$28,0)-MAX(BM912-BL912,0)/Inputs!$B$17)*DCF!J$6</f>
        <v>21635.260786414525</v>
      </c>
      <c r="CU912" s="15">
        <f ca="1">(BN912*DCF!K$28-DCF!K$5*MAX(BN912*DCF!K$28,0)-MAX(BN912-BM912,0)/Inputs!$B$17)*DCF!K$6</f>
        <v>29049.813719077007</v>
      </c>
      <c r="CV912" s="15">
        <f ca="1">(BO912*DCF!L$28-DCF!L$5*MAX(BO912*DCF!L$28,0)-MAX(BO912-BN912,0)/Inputs!$B$17)*DCF!L$6</f>
        <v>39704.402477413401</v>
      </c>
      <c r="CW912" s="15">
        <f ca="1">(BP912*DCF!M$28-DCF!M$5*MAX(BP912*DCF!M$28,0)-MAX(BP912-BO912,0)/Inputs!$B$17)*DCF!M$6</f>
        <v>54831.38607598668</v>
      </c>
      <c r="CX912" s="15">
        <f ca="1">(BQ912*DCF!C$46-DCF!C$5*MAX(BQ912*DCF!C$46,0)-MAX(BQ912-Inputs!$B$20,0)/Inputs!$B$24)*DCF!C$6</f>
        <v>-1934.1311546073302</v>
      </c>
      <c r="CY912" s="15">
        <f ca="1">(BR912*DCF!D$46-DCF!D$5*MAX(BR912*DCF!D$46,0)-MAX(BR912-BQ912,0)/Inputs!$B$24)*DCF!D$6</f>
        <v>-3816.517297808984</v>
      </c>
      <c r="CZ912" s="15">
        <f ca="1">(BS912*DCF!E$46-DCF!E$5*MAX(BS912*DCF!E$46,0)-MAX(BS912-BR912,0)/Inputs!$B$24)*DCF!E$6</f>
        <v>-4268.2014561231526</v>
      </c>
      <c r="DA912" s="15">
        <f ca="1">(BT912*DCF!F$46-DCF!F$5*MAX(BT912*DCF!F$46,0)-MAX(BT912-BS912,0)/Inputs!$B$24)*DCF!F$6</f>
        <v>-4511.167207939342</v>
      </c>
      <c r="DB912" s="15">
        <f ca="1">(BU912*DCF!G$46-DCF!G$5*MAX(BU912*DCF!G$46,0)-MAX(BU912-BT912,0)/Inputs!$B$24)*DCF!G$6</f>
        <v>-4191.5404535021617</v>
      </c>
      <c r="DC912" s="15">
        <f ca="1">(BV912*DCF!H$46-DCF!H$5*MAX(BV912*DCF!H$46,0)-MAX(BV912-BU912,0)/Inputs!$B$24)*DCF!H$6</f>
        <v>-977.25699843707253</v>
      </c>
      <c r="DD912" s="15">
        <f ca="1">(BW912*DCF!I$46-DCF!I$5*MAX(BW912*DCF!I$46,0)-MAX(BW912-BV912,0)/Inputs!$B$24)*DCF!I$6</f>
        <v>-1046.2781436560369</v>
      </c>
      <c r="DE912" s="15">
        <f ca="1">(BX912*DCF!J$46-DCF!J$5*MAX(BX912*DCF!J$46,0)-MAX(BX912-BW912,0)/Inputs!$B$24)*DCF!J$6</f>
        <v>-6368.564788318522</v>
      </c>
      <c r="DF912" s="15">
        <f ca="1">(BY912*DCF!K$46-DCF!K$5*MAX(BY912*DCF!K$46,0)-MAX(BY912-BX912,0)/Inputs!$B$24)*DCF!K$6</f>
        <v>-4671.4317377630259</v>
      </c>
      <c r="DG912" s="15">
        <f ca="1">(BZ912*DCF!L$46-DCF!L$5*MAX(BZ912*DCF!L$46,0)-MAX(BZ912-BY912,0)/Inputs!$B$24)*DCF!L$6</f>
        <v>-12404.385835135137</v>
      </c>
      <c r="DH912" s="15">
        <f ca="1">(CA912*DCF!M$46-DCF!M$5*MAX(CA912*DCF!M$46,0)-MAX(CA912-BZ912,0)/Inputs!$B$24)*DCF!M$6</f>
        <v>10028.626107607401</v>
      </c>
      <c r="DI912" s="15">
        <f ca="1">SUM(CB912:CL912)+BE912*DCF!M$10*(1+Inputs!$B$30)*(1-Inputs!$B$33)*(1-Inputs!$B$30/Inputs!$B$31)/(Inputs!$B$29-Inputs!$B$30)*DCF!M$6</f>
        <v>158965.5795588138</v>
      </c>
      <c r="DJ912" s="15">
        <f ca="1">SUM(CM912:CW912)+BP912*DCF!M$28*(1+Inputs!$B$30)*(1-Inputs!$B$33)*(1-Inputs!$B$30/Inputs!$B$31)/(Inputs!$B$29-Inputs!$B$30)*DCF!M$6</f>
        <v>1519033.0742715525</v>
      </c>
      <c r="DK912" s="15">
        <f ca="1">SUM(CX912:DH912)+CA912*DCF!M$46*(1+Inputs!$B$30)*(1-Inputs!$B$33)*(1-Inputs!$B$30/Inputs!$B$31)/(Inputs!$B$29-Inputs!$B$30)*DCF!M$6</f>
        <v>501015.94554612902</v>
      </c>
      <c r="DM912" s="15">
        <f ca="1">DI912+DJ912+DK912+Inputs!$B$34+Inputs!$B$36-Inputs!$B$35</f>
        <v>2255865.599376495</v>
      </c>
    </row>
    <row r="913" spans="1:117" x14ac:dyDescent="0.75">
      <c r="A913" s="11">
        <v>900</v>
      </c>
      <c r="C913" s="23">
        <f t="shared" ca="1" si="509"/>
        <v>0.14123722329810171</v>
      </c>
      <c r="D913" s="23">
        <f t="shared" ca="1" si="509"/>
        <v>0.20795162327454203</v>
      </c>
      <c r="E913" s="23">
        <f t="shared" ca="1" si="509"/>
        <v>0.53433025443064419</v>
      </c>
      <c r="F913" s="23">
        <f t="shared" ca="1" si="509"/>
        <v>0.26044843290085845</v>
      </c>
      <c r="G913" s="23">
        <f t="shared" ca="1" si="509"/>
        <v>0.15746758340878475</v>
      </c>
      <c r="H913" s="23">
        <f t="shared" ca="1" si="509"/>
        <v>0.65042761610794952</v>
      </c>
      <c r="I913" s="23">
        <f t="shared" ca="1" si="509"/>
        <v>-0.3167690934805284</v>
      </c>
      <c r="J913" s="23">
        <f t="shared" ca="1" si="509"/>
        <v>0.89450442299158439</v>
      </c>
      <c r="K913" s="23">
        <f t="shared" ca="1" si="509"/>
        <v>-1.7896789434815923</v>
      </c>
      <c r="L913" s="23">
        <f t="shared" ca="1" si="509"/>
        <v>-0.19186081210103514</v>
      </c>
      <c r="M913" s="23">
        <f t="shared" ca="1" si="509"/>
        <v>-0.85630969826022274</v>
      </c>
      <c r="N913" s="23">
        <f ca="1">SQRT(Inputs!$B$38)*C913+SQRT(1-Inputs!$B$38)*_xlfn.NORM.S.INV(RAND())</f>
        <v>0.43810939300146945</v>
      </c>
      <c r="O913" s="23">
        <f ca="1">SQRT(Inputs!$B$38)*D913+SQRT(1-Inputs!$B$38)*_xlfn.NORM.S.INV(RAND())</f>
        <v>0.75931928032634777</v>
      </c>
      <c r="P913" s="23">
        <f ca="1">SQRT(Inputs!$B$38)*E913+SQRT(1-Inputs!$B$38)*_xlfn.NORM.S.INV(RAND())</f>
        <v>-0.98896037999870723</v>
      </c>
      <c r="Q913" s="23">
        <f ca="1">SQRT(Inputs!$B$38)*F913+SQRT(1-Inputs!$B$38)*_xlfn.NORM.S.INV(RAND())</f>
        <v>2.1009958538470315</v>
      </c>
      <c r="R913" s="23">
        <f ca="1">SQRT(Inputs!$B$38)*G913+SQRT(1-Inputs!$B$38)*_xlfn.NORM.S.INV(RAND())</f>
        <v>0.5797428677148857</v>
      </c>
      <c r="S913" s="23">
        <f ca="1">SQRT(Inputs!$B$38)*H913+SQRT(1-Inputs!$B$38)*_xlfn.NORM.S.INV(RAND())</f>
        <v>2.3340448987967188</v>
      </c>
      <c r="T913" s="23">
        <f ca="1">SQRT(Inputs!$B$38)*I913+SQRT(1-Inputs!$B$38)*_xlfn.NORM.S.INV(RAND())</f>
        <v>0.43338408943957318</v>
      </c>
      <c r="U913" s="23">
        <f ca="1">SQRT(Inputs!$B$38)*J913+SQRT(1-Inputs!$B$38)*_xlfn.NORM.S.INV(RAND())</f>
        <v>6.3988057227702733E-2</v>
      </c>
      <c r="V913" s="23">
        <f ca="1">SQRT(Inputs!$B$38)*K913+SQRT(1-Inputs!$B$38)*_xlfn.NORM.S.INV(RAND())</f>
        <v>-0.90597901224220623</v>
      </c>
      <c r="W913" s="23">
        <f ca="1">SQRT(Inputs!$B$38)*L913+SQRT(1-Inputs!$B$38)*_xlfn.NORM.S.INV(RAND())</f>
        <v>1.3330214554559914</v>
      </c>
      <c r="X913" s="23">
        <f ca="1">SQRT(Inputs!$B$38)*M913+SQRT(1-Inputs!$B$38)*_xlfn.NORM.S.INV(RAND())</f>
        <v>-0.17485394559362866</v>
      </c>
      <c r="Y913" s="23">
        <f ca="1">SQRT(Inputs!$B$38)*C913+SQRT(1-Inputs!$B$38)*_xlfn.NORM.S.INV(RAND())</f>
        <v>0.54148921718514842</v>
      </c>
      <c r="Z913" s="23">
        <f ca="1">SQRT(Inputs!$B$38)*D913+SQRT(1-Inputs!$B$38)*_xlfn.NORM.S.INV(RAND())</f>
        <v>0.76173081439439361</v>
      </c>
      <c r="AA913" s="23">
        <f ca="1">SQRT(Inputs!$B$38)*E913+SQRT(1-Inputs!$B$38)*_xlfn.NORM.S.INV(RAND())</f>
        <v>-0.71183616632950031</v>
      </c>
      <c r="AB913" s="23">
        <f ca="1">SQRT(Inputs!$B$38)*F913+SQRT(1-Inputs!$B$38)*_xlfn.NORM.S.INV(RAND())</f>
        <v>0.15913369092613158</v>
      </c>
      <c r="AC913" s="23">
        <f ca="1">SQRT(Inputs!$B$38)*G913+SQRT(1-Inputs!$B$38)*_xlfn.NORM.S.INV(RAND())</f>
        <v>0.45485113534810429</v>
      </c>
      <c r="AD913" s="23">
        <f ca="1">SQRT(Inputs!$B$38)*H913+SQRT(1-Inputs!$B$38)*_xlfn.NORM.S.INV(RAND())</f>
        <v>0.45103675920200148</v>
      </c>
      <c r="AE913" s="23">
        <f ca="1">SQRT(Inputs!$B$38)*I913+SQRT(1-Inputs!$B$38)*_xlfn.NORM.S.INV(RAND())</f>
        <v>0.67779540600844435</v>
      </c>
      <c r="AF913" s="23">
        <f ca="1">SQRT(Inputs!$B$38)*J913+SQRT(1-Inputs!$B$38)*_xlfn.NORM.S.INV(RAND())</f>
        <v>2.4280615979887239</v>
      </c>
      <c r="AG913" s="23">
        <f ca="1">SQRT(Inputs!$B$38)*K913+SQRT(1-Inputs!$B$38)*_xlfn.NORM.S.INV(RAND())</f>
        <v>-1.1372301303681451</v>
      </c>
      <c r="AH913" s="23">
        <f ca="1">SQRT(Inputs!$B$38)*L913+SQRT(1-Inputs!$B$38)*_xlfn.NORM.S.INV(RAND())</f>
        <v>-0.96837748932016787</v>
      </c>
      <c r="AI913" s="23">
        <f ca="1">SQRT(Inputs!$B$38)*M913+SQRT(1-Inputs!$B$38)*_xlfn.NORM.S.INV(RAND())</f>
        <v>0.55854173642811356</v>
      </c>
      <c r="AJ913" s="23">
        <f ca="1">SQRT(Inputs!$B$38)*C913+SQRT(1-Inputs!$B$38)*_xlfn.NORM.S.INV(RAND())</f>
        <v>0.68209143049028886</v>
      </c>
      <c r="AK913" s="23">
        <f ca="1">SQRT(Inputs!$B$38)*D913+SQRT(1-Inputs!$B$38)*_xlfn.NORM.S.INV(RAND())</f>
        <v>-1.2271051772058175</v>
      </c>
      <c r="AL913" s="23">
        <f ca="1">SQRT(Inputs!$B$38)*E913+SQRT(1-Inputs!$B$38)*_xlfn.NORM.S.INV(RAND())</f>
        <v>1.0172396056402198</v>
      </c>
      <c r="AM913" s="23">
        <f ca="1">SQRT(Inputs!$B$38)*F913+SQRT(1-Inputs!$B$38)*_xlfn.NORM.S.INV(RAND())</f>
        <v>1.6036740975231267</v>
      </c>
      <c r="AN913" s="23">
        <f ca="1">SQRT(Inputs!$B$38)*G913+SQRT(1-Inputs!$B$38)*_xlfn.NORM.S.INV(RAND())</f>
        <v>-1.1304771458075935</v>
      </c>
      <c r="AO913" s="23">
        <f ca="1">SQRT(Inputs!$B$38)*H913+SQRT(1-Inputs!$B$38)*_xlfn.NORM.S.INV(RAND())</f>
        <v>0.20154482528963213</v>
      </c>
      <c r="AP913" s="23">
        <f ca="1">SQRT(Inputs!$B$38)*I913+SQRT(1-Inputs!$B$38)*_xlfn.NORM.S.INV(RAND())</f>
        <v>-0.82612391787835227</v>
      </c>
      <c r="AQ913" s="23">
        <f ca="1">SQRT(Inputs!$B$38)*J913+SQRT(1-Inputs!$B$38)*_xlfn.NORM.S.INV(RAND())</f>
        <v>1.5876526093270247</v>
      </c>
      <c r="AR913" s="23">
        <f ca="1">SQRT(Inputs!$B$38)*K913+SQRT(1-Inputs!$B$38)*_xlfn.NORM.S.INV(RAND())</f>
        <v>9.9704776558919961E-2</v>
      </c>
      <c r="AS913" s="23">
        <f ca="1">SQRT(Inputs!$B$38)*L913+SQRT(1-Inputs!$B$38)*_xlfn.NORM.S.INV(RAND())</f>
        <v>0.64802982318871705</v>
      </c>
      <c r="AT913" s="23">
        <f ca="1">SQRT(Inputs!$B$38)*M913+SQRT(1-Inputs!$B$38)*_xlfn.NORM.S.INV(RAND())</f>
        <v>-0.49100008390255262</v>
      </c>
      <c r="AU913" s="15">
        <f ca="1">Inputs!$B$6*EXP($B$8-0.5*C$5^2+C$5*N913)</f>
        <v>5326.9308774960446</v>
      </c>
      <c r="AV913" s="15">
        <f t="shared" ca="1" si="510"/>
        <v>7250.0065315475895</v>
      </c>
      <c r="AW913" s="15">
        <f t="shared" ca="1" si="511"/>
        <v>7736.1632910257922</v>
      </c>
      <c r="AX913" s="15">
        <f t="shared" ca="1" si="512"/>
        <v>12280.066475283083</v>
      </c>
      <c r="AY913" s="15">
        <f t="shared" ca="1" si="513"/>
        <v>16058.795227832334</v>
      </c>
      <c r="AZ913" s="15">
        <f t="shared" ca="1" si="514"/>
        <v>25396.447591758075</v>
      </c>
      <c r="BA913" s="15">
        <f t="shared" ca="1" si="515"/>
        <v>32520.88225469023</v>
      </c>
      <c r="BB913" s="15">
        <f t="shared" ca="1" si="516"/>
        <v>40071.544100794679</v>
      </c>
      <c r="BC913" s="15">
        <f t="shared" ca="1" si="517"/>
        <v>44967.746260216372</v>
      </c>
      <c r="BD913" s="15">
        <f t="shared" ca="1" si="518"/>
        <v>62405.006821112322</v>
      </c>
      <c r="BE913" s="15">
        <f t="shared" ca="1" si="519"/>
        <v>75261.147499328974</v>
      </c>
      <c r="BF913" s="15">
        <f ca="1">Inputs!$B$13*EXP($B$9-0.5*C$6^2+C$6*Y913)</f>
        <v>15398.38969742494</v>
      </c>
      <c r="BG913" s="15">
        <f t="shared" ca="1" si="520"/>
        <v>21531.610153067428</v>
      </c>
      <c r="BH913" s="15">
        <f t="shared" ca="1" si="521"/>
        <v>23378.040361771578</v>
      </c>
      <c r="BI913" s="15">
        <f t="shared" ca="1" si="522"/>
        <v>29327.861808803227</v>
      </c>
      <c r="BJ913" s="15">
        <f t="shared" ca="1" si="523"/>
        <v>38390.362167454419</v>
      </c>
      <c r="BK913" s="15">
        <f t="shared" ca="1" si="524"/>
        <v>50100.813728936271</v>
      </c>
      <c r="BL913" s="15">
        <f t="shared" ca="1" si="525"/>
        <v>67193.031287612495</v>
      </c>
      <c r="BM913" s="15">
        <f t="shared" ca="1" si="526"/>
        <v>111673.36074888875</v>
      </c>
      <c r="BN913" s="15">
        <f t="shared" ca="1" si="527"/>
        <v>119846.2395934409</v>
      </c>
      <c r="BO913" s="15">
        <f t="shared" ca="1" si="528"/>
        <v>131759.98001913325</v>
      </c>
      <c r="BP913" s="15">
        <f t="shared" ca="1" si="529"/>
        <v>172765.87037500099</v>
      </c>
      <c r="BQ913" s="15">
        <f ca="1">Inputs!$B$20*EXP($B$10-0.5*C$7^2+C$7*AJ913)</f>
        <v>5463.5536457028611</v>
      </c>
      <c r="BR913" s="15">
        <f t="shared" ca="1" si="530"/>
        <v>5020.7376801151886</v>
      </c>
      <c r="BS913" s="15">
        <f t="shared" ca="1" si="531"/>
        <v>9208.2363589715569</v>
      </c>
      <c r="BT913" s="15">
        <f t="shared" ca="1" si="532"/>
        <v>19336.5039895261</v>
      </c>
      <c r="BU913" s="15">
        <f t="shared" ca="1" si="533"/>
        <v>20384.782255207854</v>
      </c>
      <c r="BV913" s="15">
        <f t="shared" ca="1" si="534"/>
        <v>29678.61472407242</v>
      </c>
      <c r="BW913" s="15">
        <f t="shared" ca="1" si="535"/>
        <v>34771.23947089781</v>
      </c>
      <c r="BX913" s="15">
        <f t="shared" ca="1" si="536"/>
        <v>66859.204303277293</v>
      </c>
      <c r="BY913" s="15">
        <f t="shared" ca="1" si="537"/>
        <v>95485.312934419082</v>
      </c>
      <c r="BZ913" s="15">
        <f t="shared" ca="1" si="538"/>
        <v>150929.80426958355</v>
      </c>
      <c r="CA913" s="15">
        <f t="shared" ca="1" si="539"/>
        <v>194296.43704377368</v>
      </c>
      <c r="CB913" s="15">
        <f ca="1">(AU913*DCF!C$10-DCF!C$5*MAX(AU913*DCF!C$10,0)-MAX(AU913-Inputs!$B$6,0)/Inputs!$B$10)*DCF!C$6</f>
        <v>1040.4739884972303</v>
      </c>
      <c r="CC913" s="15">
        <f ca="1">(AV913*DCF!D$10-DCF!D$5*MAX(AV913*DCF!D$10,0)-MAX(AV913-AU913,0)/Inputs!$B$10)*DCF!D$6</f>
        <v>1298.248307107566</v>
      </c>
      <c r="CD913" s="15">
        <f ca="1">(AW913*DCF!E$10-DCF!E$5*MAX(AW913*DCF!E$10,0)-MAX(AW913-AV913,0)/Inputs!$B$10)*DCF!E$6</f>
        <v>1676.654319741509</v>
      </c>
      <c r="CE913" s="15">
        <f ca="1">(AX913*DCF!F$10-DCF!F$5*MAX(AX913*DCF!F$10,0)-MAX(AX913-AW913,0)/Inputs!$B$10)*DCF!F$6</f>
        <v>1735.2453449466943</v>
      </c>
      <c r="CF913" s="15">
        <f ca="1">(AY913*DCF!G$10-DCF!G$5*MAX(AY913*DCF!G$10,0)-MAX(AY913-AX913,0)/Inputs!$B$10)*DCF!G$6</f>
        <v>2582.4147676743296</v>
      </c>
      <c r="CG913" s="15">
        <f ca="1">(AZ913*DCF!H$10-DCF!H$5*MAX(AZ913*DCF!H$10,0)-MAX(AZ913-AY913,0)/Inputs!$B$10)*DCF!H$6</f>
        <v>3272.6709395846638</v>
      </c>
      <c r="CH913" s="15">
        <f ca="1">(BA913*DCF!I$10-DCF!I$5*MAX(BA913*DCF!I$10,0)-MAX(BA913-AZ913,0)/Inputs!$B$10)*DCF!I$6</f>
        <v>4771.7219201840762</v>
      </c>
      <c r="CI913" s="15">
        <f ca="1">(BB913*DCF!J$10-DCF!J$5*MAX(BB913*DCF!J$10,0)-MAX(BB913-BA913,0)/Inputs!$B$10)*DCF!J$6</f>
        <v>5732.1915688187046</v>
      </c>
      <c r="CJ913" s="15">
        <f ca="1">(BC913*DCF!K$10-DCF!K$5*MAX(BC913*DCF!K$10,0)-MAX(BC913-BB913,0)/Inputs!$B$10)*DCF!K$6</f>
        <v>6553.6911933093934</v>
      </c>
      <c r="CK913" s="15">
        <f ca="1">(BD913*DCF!L$10-DCF!L$5*MAX(BD913*DCF!L$10,0)-MAX(BD913-BC913,0)/Inputs!$B$10)*DCF!L$6</f>
        <v>7156.9415958061199</v>
      </c>
      <c r="CL913" s="15">
        <f ca="1">(BE913*DCF!M$10-DCF!M$5*MAX(BE913*DCF!M$10,0)-MAX(BE913-BD913,0)/Inputs!$B$10)*DCF!M$6</f>
        <v>9084.5179726574133</v>
      </c>
      <c r="CM913" s="15">
        <f ca="1">(BF913*DCF!C$28-DCF!C$5*MAX(BF913*DCF!C$28,0)-MAX(BF913-Inputs!$B$13,0)/Inputs!$B$17)*DCF!C$6</f>
        <v>3773.0696070655044</v>
      </c>
      <c r="CN913" s="15">
        <f ca="1">(BG913*DCF!D$28-DCF!D$5*MAX(BG913*DCF!D$28,0)-MAX(BG913-BF913,0)/Inputs!$B$17)*DCF!D$6</f>
        <v>5033.0586620167423</v>
      </c>
      <c r="CO913" s="15">
        <f ca="1">(BH913*DCF!E$28-DCF!E$5*MAX(BH913*DCF!E$28,0)-MAX(BH913-BG913,0)/Inputs!$B$17)*DCF!E$6</f>
        <v>6257.1713317814392</v>
      </c>
      <c r="CP913" s="15">
        <f ca="1">(BI913*DCF!F$28-DCF!F$5*MAX(BI913*DCF!F$28,0)-MAX(BI913-BH913,0)/Inputs!$B$17)*DCF!F$6</f>
        <v>6878.48292138134</v>
      </c>
      <c r="CQ913" s="15">
        <f ca="1">(BJ913*DCF!G$28-DCF!G$5*MAX(BJ913*DCF!G$28,0)-MAX(BJ913-BI913,0)/Inputs!$B$17)*DCF!G$6</f>
        <v>8436.447697431473</v>
      </c>
      <c r="CR913" s="15">
        <f ca="1">(BK913*DCF!H$28-DCF!H$5*MAX(BK913*DCF!H$28,0)-MAX(BK913-BJ913,0)/Inputs!$B$17)*DCF!H$6</f>
        <v>10571.008448024053</v>
      </c>
      <c r="CS913" s="15">
        <f ca="1">(BL913*DCF!I$28-DCF!I$5*MAX(BL913*DCF!I$28,0)-MAX(BL913-BK913,0)/Inputs!$B$17)*DCF!I$6</f>
        <v>13347.388159421906</v>
      </c>
      <c r="CT913" s="15">
        <f ca="1">(BM913*DCF!J$28-DCF!J$5*MAX(BM913*DCF!J$28,0)-MAX(BM913-BL913,0)/Inputs!$B$17)*DCF!J$6</f>
        <v>19014.701836051954</v>
      </c>
      <c r="CU913" s="15">
        <f ca="1">(BN913*DCF!K$28-DCF!K$5*MAX(BN913*DCF!K$28,0)-MAX(BN913-BM913,0)/Inputs!$B$17)*DCF!K$6</f>
        <v>24308.447543753842</v>
      </c>
      <c r="CV913" s="15">
        <f ca="1">(BO913*DCF!L$28-DCF!L$5*MAX(BO913*DCF!L$28,0)-MAX(BO913-BN913,0)/Inputs!$B$17)*DCF!L$6</f>
        <v>24940.822043979439</v>
      </c>
      <c r="CW913" s="15">
        <f ca="1">(BP913*DCF!M$28-DCF!M$5*MAX(BP913*DCF!M$28,0)-MAX(BP913-BO913,0)/Inputs!$B$17)*DCF!M$6</f>
        <v>28219.730716880691</v>
      </c>
      <c r="CX913" s="15">
        <f ca="1">(BQ913*DCF!C$46-DCF!C$5*MAX(BQ913*DCF!C$46,0)-MAX(BQ913-Inputs!$B$20,0)/Inputs!$B$24)*DCF!C$6</f>
        <v>-2306.8501009488646</v>
      </c>
      <c r="CY913" s="15">
        <f ca="1">(BR913*DCF!D$46-DCF!D$5*MAX(BR913*DCF!D$46,0)-MAX(BR913-BQ913,0)/Inputs!$B$24)*DCF!D$6</f>
        <v>-856.92283687942245</v>
      </c>
      <c r="CZ913" s="15">
        <f ca="1">(BS913*DCF!E$46-DCF!E$5*MAX(BS913*DCF!E$46,0)-MAX(BS913-BR913,0)/Inputs!$B$24)*DCF!E$6</f>
        <v>-2739.4866813806821</v>
      </c>
      <c r="DA913" s="15">
        <f ca="1">(BT913*DCF!F$46-DCF!F$5*MAX(BT913*DCF!F$46,0)-MAX(BT913-BS913,0)/Inputs!$B$24)*DCF!F$6</f>
        <v>-5096.2288984703282</v>
      </c>
      <c r="DB913" s="15">
        <f ca="1">(BU913*DCF!G$46-DCF!G$5*MAX(BU913*DCF!G$46,0)-MAX(BU913-BT913,0)/Inputs!$B$24)*DCF!G$6</f>
        <v>-1038.3238967789366</v>
      </c>
      <c r="DC913" s="15">
        <f ca="1">(BV913*DCF!H$46-DCF!H$5*MAX(BV913*DCF!H$46,0)-MAX(BV913-BU913,0)/Inputs!$B$24)*DCF!H$6</f>
        <v>-2888.0014954433536</v>
      </c>
      <c r="DD913" s="15">
        <f ca="1">(BW913*DCF!I$46-DCF!I$5*MAX(BW913*DCF!I$46,0)-MAX(BW913-BV913,0)/Inputs!$B$24)*DCF!I$6</f>
        <v>-658.84030191012437</v>
      </c>
      <c r="DE913" s="15">
        <f ca="1">(BX913*DCF!J$46-DCF!J$5*MAX(BX913*DCF!J$46,0)-MAX(BX913-BW913,0)/Inputs!$B$24)*DCF!J$6</f>
        <v>-5704.6453520712994</v>
      </c>
      <c r="DF913" s="15">
        <f ca="1">(BY913*DCF!K$46-DCF!K$5*MAX(BY913*DCF!K$46,0)-MAX(BY913-BX913,0)/Inputs!$B$24)*DCF!K$6</f>
        <v>-1558.1946415335808</v>
      </c>
      <c r="DG913" s="15">
        <f ca="1">(BZ913*DCF!L$46-DCF!L$5*MAX(BZ913*DCF!L$46,0)-MAX(BZ913-BY913,0)/Inputs!$B$24)*DCF!L$6</f>
        <v>-2114.1928715393119</v>
      </c>
      <c r="DH913" s="15">
        <f ca="1">(CA913*DCF!M$46-DCF!M$5*MAX(CA913*DCF!M$46,0)-MAX(CA913-BZ913,0)/Inputs!$B$24)*DCF!M$6</f>
        <v>6166.0145544866582</v>
      </c>
      <c r="DI913" s="15">
        <f ca="1">SUM(CB913:CL913)+BE913*DCF!M$10*(1+Inputs!$B$30)*(1-Inputs!$B$33)*(1-Inputs!$B$30/Inputs!$B$31)/(Inputs!$B$29-Inputs!$B$30)*DCF!M$6</f>
        <v>254357.54063460525</v>
      </c>
      <c r="DJ913" s="15">
        <f ca="1">SUM(CM913:CW913)+BP913*DCF!M$28*(1+Inputs!$B$30)*(1-Inputs!$B$33)*(1-Inputs!$B$30/Inputs!$B$31)/(Inputs!$B$29-Inputs!$B$30)*DCF!M$6</f>
        <v>791859.93142879009</v>
      </c>
      <c r="DK913" s="15">
        <f ca="1">SUM(CX913:DH913)+CA913*DCF!M$46*(1+Inputs!$B$30)*(1-Inputs!$B$33)*(1-Inputs!$B$30/Inputs!$B$31)/(Inputs!$B$29-Inputs!$B$30)*DCF!M$6</f>
        <v>281609.63503153919</v>
      </c>
      <c r="DM913" s="15">
        <f ca="1">DI913+DJ913+DK913+Inputs!$B$34+Inputs!$B$36-Inputs!$B$35</f>
        <v>1404678.1070949344</v>
      </c>
    </row>
    <row r="914" spans="1:117" x14ac:dyDescent="0.75">
      <c r="A914" s="11">
        <v>901</v>
      </c>
      <c r="C914" s="23">
        <f t="shared" ref="C914:M923" ca="1" si="540">_xlfn.NORM.S.INV(RAND())</f>
        <v>-0.81267981224195818</v>
      </c>
      <c r="D914" s="23">
        <f t="shared" ca="1" si="540"/>
        <v>2.231079245641634</v>
      </c>
      <c r="E914" s="23">
        <f t="shared" ca="1" si="540"/>
        <v>0.10322130981792017</v>
      </c>
      <c r="F914" s="23">
        <f t="shared" ca="1" si="540"/>
        <v>-0.43663494358520971</v>
      </c>
      <c r="G914" s="23">
        <f t="shared" ca="1" si="540"/>
        <v>-1.3256694224907035</v>
      </c>
      <c r="H914" s="23">
        <f t="shared" ca="1" si="540"/>
        <v>0.35111261926075821</v>
      </c>
      <c r="I914" s="23">
        <f t="shared" ca="1" si="540"/>
        <v>-0.2630350120296287</v>
      </c>
      <c r="J914" s="23">
        <f t="shared" ca="1" si="540"/>
        <v>1.638765642106456</v>
      </c>
      <c r="K914" s="23">
        <f t="shared" ca="1" si="540"/>
        <v>-0.31353219509643981</v>
      </c>
      <c r="L914" s="23">
        <f t="shared" ca="1" si="540"/>
        <v>1.7035082837200262</v>
      </c>
      <c r="M914" s="23">
        <f t="shared" ca="1" si="540"/>
        <v>9.1495433584740452E-2</v>
      </c>
      <c r="N914" s="23">
        <f ca="1">SQRT(Inputs!$B$38)*C914+SQRT(1-Inputs!$B$38)*_xlfn.NORM.S.INV(RAND())</f>
        <v>-2.0231909914816528</v>
      </c>
      <c r="O914" s="23">
        <f ca="1">SQRT(Inputs!$B$38)*D914+SQRT(1-Inputs!$B$38)*_xlfn.NORM.S.INV(RAND())</f>
        <v>2.0154764289060738</v>
      </c>
      <c r="P914" s="23">
        <f ca="1">SQRT(Inputs!$B$38)*E914+SQRT(1-Inputs!$B$38)*_xlfn.NORM.S.INV(RAND())</f>
        <v>1.0257858444589716</v>
      </c>
      <c r="Q914" s="23">
        <f ca="1">SQRT(Inputs!$B$38)*F914+SQRT(1-Inputs!$B$38)*_xlfn.NORM.S.INV(RAND())</f>
        <v>-0.14441747206191791</v>
      </c>
      <c r="R914" s="23">
        <f ca="1">SQRT(Inputs!$B$38)*G914+SQRT(1-Inputs!$B$38)*_xlfn.NORM.S.INV(RAND())</f>
        <v>-1.4769572444882419</v>
      </c>
      <c r="S914" s="23">
        <f ca="1">SQRT(Inputs!$B$38)*H914+SQRT(1-Inputs!$B$38)*_xlfn.NORM.S.INV(RAND())</f>
        <v>0.22631538643855401</v>
      </c>
      <c r="T914" s="23">
        <f ca="1">SQRT(Inputs!$B$38)*I914+SQRT(1-Inputs!$B$38)*_xlfn.NORM.S.INV(RAND())</f>
        <v>-0.33837549179518556</v>
      </c>
      <c r="U914" s="23">
        <f ca="1">SQRT(Inputs!$B$38)*J914+SQRT(1-Inputs!$B$38)*_xlfn.NORM.S.INV(RAND())</f>
        <v>-1.0841324256212688</v>
      </c>
      <c r="V914" s="23">
        <f ca="1">SQRT(Inputs!$B$38)*K914+SQRT(1-Inputs!$B$38)*_xlfn.NORM.S.INV(RAND())</f>
        <v>0.8314555020341714</v>
      </c>
      <c r="W914" s="23">
        <f ca="1">SQRT(Inputs!$B$38)*L914+SQRT(1-Inputs!$B$38)*_xlfn.NORM.S.INV(RAND())</f>
        <v>0.24117126963666791</v>
      </c>
      <c r="X914" s="23">
        <f ca="1">SQRT(Inputs!$B$38)*M914+SQRT(1-Inputs!$B$38)*_xlfn.NORM.S.INV(RAND())</f>
        <v>0.24806108556320405</v>
      </c>
      <c r="Y914" s="23">
        <f ca="1">SQRT(Inputs!$B$38)*C914+SQRT(1-Inputs!$B$38)*_xlfn.NORM.S.INV(RAND())</f>
        <v>-0.26631468179782614</v>
      </c>
      <c r="Z914" s="23">
        <f ca="1">SQRT(Inputs!$B$38)*D914+SQRT(1-Inputs!$B$38)*_xlfn.NORM.S.INV(RAND())</f>
        <v>1.6775181173522904</v>
      </c>
      <c r="AA914" s="23">
        <f ca="1">SQRT(Inputs!$B$38)*E914+SQRT(1-Inputs!$B$38)*_xlfn.NORM.S.INV(RAND())</f>
        <v>0.25906877496314051</v>
      </c>
      <c r="AB914" s="23">
        <f ca="1">SQRT(Inputs!$B$38)*F914+SQRT(1-Inputs!$B$38)*_xlfn.NORM.S.INV(RAND())</f>
        <v>-0.27694657192907174</v>
      </c>
      <c r="AC914" s="23">
        <f ca="1">SQRT(Inputs!$B$38)*G914+SQRT(1-Inputs!$B$38)*_xlfn.NORM.S.INV(RAND())</f>
        <v>-1.9544166575295816</v>
      </c>
      <c r="AD914" s="23">
        <f ca="1">SQRT(Inputs!$B$38)*H914+SQRT(1-Inputs!$B$38)*_xlfn.NORM.S.INV(RAND())</f>
        <v>0.9358082489507451</v>
      </c>
      <c r="AE914" s="23">
        <f ca="1">SQRT(Inputs!$B$38)*I914+SQRT(1-Inputs!$B$38)*_xlfn.NORM.S.INV(RAND())</f>
        <v>1.8985478702546188E-4</v>
      </c>
      <c r="AF914" s="23">
        <f ca="1">SQRT(Inputs!$B$38)*J914+SQRT(1-Inputs!$B$38)*_xlfn.NORM.S.INV(RAND())</f>
        <v>-3.5951662333793211E-2</v>
      </c>
      <c r="AG914" s="23">
        <f ca="1">SQRT(Inputs!$B$38)*K914+SQRT(1-Inputs!$B$38)*_xlfn.NORM.S.INV(RAND())</f>
        <v>-0.73173831013799728</v>
      </c>
      <c r="AH914" s="23">
        <f ca="1">SQRT(Inputs!$B$38)*L914+SQRT(1-Inputs!$B$38)*_xlfn.NORM.S.INV(RAND())</f>
        <v>2.5098966447939164</v>
      </c>
      <c r="AI914" s="23">
        <f ca="1">SQRT(Inputs!$B$38)*M914+SQRT(1-Inputs!$B$38)*_xlfn.NORM.S.INV(RAND())</f>
        <v>0.3269376017572691</v>
      </c>
      <c r="AJ914" s="23">
        <f ca="1">SQRT(Inputs!$B$38)*C914+SQRT(1-Inputs!$B$38)*_xlfn.NORM.S.INV(RAND())</f>
        <v>1.2609142358243404</v>
      </c>
      <c r="AK914" s="23">
        <f ca="1">SQRT(Inputs!$B$38)*D914+SQRT(1-Inputs!$B$38)*_xlfn.NORM.S.INV(RAND())</f>
        <v>0.31345885404493801</v>
      </c>
      <c r="AL914" s="23">
        <f ca="1">SQRT(Inputs!$B$38)*E914+SQRT(1-Inputs!$B$38)*_xlfn.NORM.S.INV(RAND())</f>
        <v>1.4287443256105536</v>
      </c>
      <c r="AM914" s="23">
        <f ca="1">SQRT(Inputs!$B$38)*F914+SQRT(1-Inputs!$B$38)*_xlfn.NORM.S.INV(RAND())</f>
        <v>0.88845137279387543</v>
      </c>
      <c r="AN914" s="23">
        <f ca="1">SQRT(Inputs!$B$38)*G914+SQRT(1-Inputs!$B$38)*_xlfn.NORM.S.INV(RAND())</f>
        <v>9.7530700702276207E-2</v>
      </c>
      <c r="AO914" s="23">
        <f ca="1">SQRT(Inputs!$B$38)*H914+SQRT(1-Inputs!$B$38)*_xlfn.NORM.S.INV(RAND())</f>
        <v>0.24719663789166549</v>
      </c>
      <c r="AP914" s="23">
        <f ca="1">SQRT(Inputs!$B$38)*I914+SQRT(1-Inputs!$B$38)*_xlfn.NORM.S.INV(RAND())</f>
        <v>0.49890749617803876</v>
      </c>
      <c r="AQ914" s="23">
        <f ca="1">SQRT(Inputs!$B$38)*J914+SQRT(1-Inputs!$B$38)*_xlfn.NORM.S.INV(RAND())</f>
        <v>0.55486758814926596</v>
      </c>
      <c r="AR914" s="23">
        <f ca="1">SQRT(Inputs!$B$38)*K914+SQRT(1-Inputs!$B$38)*_xlfn.NORM.S.INV(RAND())</f>
        <v>1.7588697158964335</v>
      </c>
      <c r="AS914" s="23">
        <f ca="1">SQRT(Inputs!$B$38)*L914+SQRT(1-Inputs!$B$38)*_xlfn.NORM.S.INV(RAND())</f>
        <v>0.8272713062400685</v>
      </c>
      <c r="AT914" s="23">
        <f ca="1">SQRT(Inputs!$B$38)*M914+SQRT(1-Inputs!$B$38)*_xlfn.NORM.S.INV(RAND())</f>
        <v>-1.154064118988382</v>
      </c>
      <c r="AU914" s="15">
        <f ca="1">Inputs!$B$6*EXP($B$8-0.5*C$5^2+C$5*N914)</f>
        <v>3576.4010071170733</v>
      </c>
      <c r="AV914" s="15">
        <f t="shared" ca="1" si="510"/>
        <v>5854.9028890717991</v>
      </c>
      <c r="AW914" s="15">
        <f t="shared" ca="1" si="511"/>
        <v>8198.3607205839253</v>
      </c>
      <c r="AX914" s="15">
        <f t="shared" ca="1" si="512"/>
        <v>9830.4007545358254</v>
      </c>
      <c r="AY914" s="15">
        <f t="shared" ca="1" si="513"/>
        <v>10110.366431469889</v>
      </c>
      <c r="AZ914" s="15">
        <f t="shared" ca="1" si="514"/>
        <v>12677.286653559142</v>
      </c>
      <c r="BA914" s="15">
        <f t="shared" ca="1" si="515"/>
        <v>14973.96347534439</v>
      </c>
      <c r="BB914" s="15">
        <f t="shared" ca="1" si="516"/>
        <v>16445.751531199207</v>
      </c>
      <c r="BC914" s="15">
        <f t="shared" ca="1" si="517"/>
        <v>21825.097363027613</v>
      </c>
      <c r="BD914" s="15">
        <f t="shared" ca="1" si="518"/>
        <v>27347.797328184606</v>
      </c>
      <c r="BE914" s="15">
        <f t="shared" ca="1" si="519"/>
        <v>34276.971583782848</v>
      </c>
      <c r="BF914" s="15">
        <f ca="1">Inputs!$B$13*EXP($B$9-0.5*C$6^2+C$6*Y914)</f>
        <v>13119.736265582615</v>
      </c>
      <c r="BG914" s="15">
        <f t="shared" ca="1" si="520"/>
        <v>21641.657353971041</v>
      </c>
      <c r="BH914" s="15">
        <f t="shared" ca="1" si="521"/>
        <v>27603.065760066544</v>
      </c>
      <c r="BI914" s="15">
        <f t="shared" ca="1" si="522"/>
        <v>32380.177917115099</v>
      </c>
      <c r="BJ914" s="15">
        <f t="shared" ca="1" si="523"/>
        <v>29950.011741475773</v>
      </c>
      <c r="BK914" s="15">
        <f t="shared" ca="1" si="524"/>
        <v>41752.482757490368</v>
      </c>
      <c r="BL914" s="15">
        <f t="shared" ca="1" si="525"/>
        <v>51289.148319700755</v>
      </c>
      <c r="BM914" s="15">
        <f t="shared" ca="1" si="526"/>
        <v>62764.487861860718</v>
      </c>
      <c r="BN914" s="15">
        <f t="shared" ca="1" si="527"/>
        <v>70711.858831944861</v>
      </c>
      <c r="BO914" s="15">
        <f t="shared" ca="1" si="528"/>
        <v>116477.84023965849</v>
      </c>
      <c r="BP914" s="15">
        <f t="shared" ca="1" si="529"/>
        <v>148772.23701527686</v>
      </c>
      <c r="BQ914" s="15">
        <f ca="1">Inputs!$B$20*EXP($B$10-0.5*C$7^2+C$7*AJ914)</f>
        <v>6708.6507986165871</v>
      </c>
      <c r="BR914" s="15">
        <f t="shared" ca="1" si="530"/>
        <v>10055.579378910972</v>
      </c>
      <c r="BS914" s="15">
        <f t="shared" ca="1" si="531"/>
        <v>20755.981371731534</v>
      </c>
      <c r="BT914" s="15">
        <f t="shared" ca="1" si="532"/>
        <v>36129.324612760443</v>
      </c>
      <c r="BU914" s="15">
        <f t="shared" ca="1" si="533"/>
        <v>51266.611149627846</v>
      </c>
      <c r="BV914" s="15">
        <f t="shared" ca="1" si="534"/>
        <v>75411.747232100563</v>
      </c>
      <c r="BW914" s="15">
        <f t="shared" ca="1" si="535"/>
        <v>116952.60934169477</v>
      </c>
      <c r="BX914" s="15">
        <f t="shared" ca="1" si="536"/>
        <v>182823.37323642898</v>
      </c>
      <c r="BY914" s="15">
        <f t="shared" ca="1" si="537"/>
        <v>358648.66076551913</v>
      </c>
      <c r="BZ914" s="15">
        <f t="shared" ca="1" si="538"/>
        <v>585892.48912496597</v>
      </c>
      <c r="CA914" s="15">
        <f t="shared" ca="1" si="539"/>
        <v>670403.296910114</v>
      </c>
      <c r="CB914" s="15">
        <f ca="1">(AU914*DCF!C$10-DCF!C$5*MAX(AU914*DCF!C$10,0)-MAX(AU914-Inputs!$B$6,0)/Inputs!$B$10)*DCF!C$6</f>
        <v>918.45238010345304</v>
      </c>
      <c r="CC914" s="15">
        <f ca="1">(AV914*DCF!D$10-DCF!D$5*MAX(AV914*DCF!D$10,0)-MAX(AV914-AU914,0)/Inputs!$B$10)*DCF!D$6</f>
        <v>871.53986226203642</v>
      </c>
      <c r="CD914" s="15">
        <f ca="1">(AW914*DCF!E$10-DCF!E$5*MAX(AW914*DCF!E$10,0)-MAX(AW914-AV914,0)/Inputs!$B$10)*DCF!E$6</f>
        <v>1365.0272332877876</v>
      </c>
      <c r="CE914" s="15">
        <f ca="1">(AX914*DCF!F$10-DCF!F$5*MAX(AX914*DCF!F$10,0)-MAX(AX914-AW914,0)/Inputs!$B$10)*DCF!F$6</f>
        <v>1806.3737501229123</v>
      </c>
      <c r="CF914" s="15">
        <f ca="1">(AY914*DCF!G$10-DCF!G$5*MAX(AY914*DCF!G$10,0)-MAX(AY914-AX914,0)/Inputs!$B$10)*DCF!G$6</f>
        <v>2029.324126344442</v>
      </c>
      <c r="CG914" s="15">
        <f ca="1">(AZ914*DCF!H$10-DCF!H$5*MAX(AZ914*DCF!H$10,0)-MAX(AZ914-AY914,0)/Inputs!$B$10)*DCF!H$6</f>
        <v>2005.5015934155128</v>
      </c>
      <c r="CH914" s="15">
        <f ca="1">(BA914*DCF!I$10-DCF!I$5*MAX(BA914*DCF!I$10,0)-MAX(BA914-AZ914,0)/Inputs!$B$10)*DCF!I$6</f>
        <v>2358.461408037268</v>
      </c>
      <c r="CI914" s="15">
        <f ca="1">(BB914*DCF!J$10-DCF!J$5*MAX(BB914*DCF!J$10,0)-MAX(BB914-BA914,0)/Inputs!$B$10)*DCF!J$6</f>
        <v>2599.103895487186</v>
      </c>
      <c r="CJ914" s="15">
        <f ca="1">(BC914*DCF!K$10-DCF!K$5*MAX(BC914*DCF!K$10,0)-MAX(BC914-BB914,0)/Inputs!$B$10)*DCF!K$6</f>
        <v>2760.4636346004099</v>
      </c>
      <c r="CK914" s="15">
        <f ca="1">(BD914*DCF!L$10-DCF!L$5*MAX(BD914*DCF!L$10,0)-MAX(BD914-BC914,0)/Inputs!$B$10)*DCF!L$6</f>
        <v>3410.3933561076738</v>
      </c>
      <c r="CL914" s="15">
        <f ca="1">(BE914*DCF!M$10-DCF!M$5*MAX(BE914*DCF!M$10,0)-MAX(BE914-BD914,0)/Inputs!$B$10)*DCF!M$6</f>
        <v>4009.1601280028026</v>
      </c>
      <c r="CM914" s="15">
        <f ca="1">(BF914*DCF!C$28-DCF!C$5*MAX(BF914*DCF!C$28,0)-MAX(BF914-Inputs!$B$13,0)/Inputs!$B$17)*DCF!C$6</f>
        <v>3603.8874291053448</v>
      </c>
      <c r="CN914" s="15">
        <f ca="1">(BG914*DCF!D$28-DCF!D$5*MAX(BG914*DCF!D$28,0)-MAX(BG914-BF914,0)/Inputs!$B$17)*DCF!D$6</f>
        <v>4555.8507348020248</v>
      </c>
      <c r="CO914" s="15">
        <f ca="1">(BH914*DCF!E$28-DCF!E$5*MAX(BH914*DCF!E$28,0)-MAX(BH914-BG914,0)/Inputs!$B$17)*DCF!E$6</f>
        <v>6642.7681963275245</v>
      </c>
      <c r="CP914" s="15">
        <f ca="1">(BI914*DCF!F$28-DCF!F$5*MAX(BI914*DCF!F$28,0)-MAX(BI914-BH914,0)/Inputs!$B$17)*DCF!F$6</f>
        <v>7920.6166064748977</v>
      </c>
      <c r="CQ914" s="15">
        <f ca="1">(BJ914*DCF!G$28-DCF!G$5*MAX(BJ914*DCF!G$28,0)-MAX(BJ914-BI914,0)/Inputs!$B$17)*DCF!G$6</f>
        <v>7770.7577764101925</v>
      </c>
      <c r="CR914" s="15">
        <f ca="1">(BK914*DCF!H$28-DCF!H$5*MAX(BK914*DCF!H$28,0)-MAX(BK914-BJ914,0)/Inputs!$B$17)*DCF!H$6</f>
        <v>8492.0768530773148</v>
      </c>
      <c r="CS914" s="15">
        <f ca="1">(BL914*DCF!I$28-DCF!I$5*MAX(BL914*DCF!I$28,0)-MAX(BL914-BK914,0)/Inputs!$B$17)*DCF!I$6</f>
        <v>10691.995121639011</v>
      </c>
      <c r="CT914" s="15">
        <f ca="1">(BM914*DCF!J$28-DCF!J$5*MAX(BM914*DCF!J$28,0)-MAX(BM914-BL914,0)/Inputs!$B$17)*DCF!J$6</f>
        <v>12480.154993336882</v>
      </c>
      <c r="CU914" s="15">
        <f ca="1">(BN914*DCF!K$28-DCF!K$5*MAX(BN914*DCF!K$28,0)-MAX(BN914-BM914,0)/Inputs!$B$17)*DCF!K$6</f>
        <v>13959.711874095628</v>
      </c>
      <c r="CV914" s="15">
        <f ca="1">(BO914*DCF!L$28-DCF!L$5*MAX(BO914*DCF!L$28,0)-MAX(BO914-BN914,0)/Inputs!$B$17)*DCF!L$6</f>
        <v>18061.276872557355</v>
      </c>
      <c r="CW914" s="15">
        <f ca="1">(BP914*DCF!M$28-DCF!M$5*MAX(BP914*DCF!M$28,0)-MAX(BP914-BO914,0)/Inputs!$B$17)*DCF!M$6</f>
        <v>24615.910580396987</v>
      </c>
      <c r="CX914" s="15">
        <f ca="1">(BQ914*DCF!C$46-DCF!C$5*MAX(BQ914*DCF!C$46,0)-MAX(BQ914-Inputs!$B$20,0)/Inputs!$B$24)*DCF!C$6</f>
        <v>-3169.5040175172658</v>
      </c>
      <c r="CY914" s="15">
        <f ca="1">(BR914*DCF!D$46-DCF!D$5*MAX(BR914*DCF!D$46,0)-MAX(BR914-BQ914,0)/Inputs!$B$24)*DCF!D$6</f>
        <v>-3144.3595440196591</v>
      </c>
      <c r="CZ914" s="15">
        <f ca="1">(BS914*DCF!E$46-DCF!E$5*MAX(BS914*DCF!E$46,0)-MAX(BS914-BR914,0)/Inputs!$B$24)*DCF!E$6</f>
        <v>-6672.2348242444777</v>
      </c>
      <c r="DA914" s="15">
        <f ca="1">(BT914*DCF!F$46-DCF!F$5*MAX(BT914*DCF!F$46,0)-MAX(BT914-BS914,0)/Inputs!$B$24)*DCF!F$6</f>
        <v>-8229.0861078275448</v>
      </c>
      <c r="DB914" s="15">
        <f ca="1">(BU914*DCF!G$46-DCF!G$5*MAX(BU914*DCF!G$46,0)-MAX(BU914-BT914,0)/Inputs!$B$24)*DCF!G$6</f>
        <v>-6816.3916233559848</v>
      </c>
      <c r="DC914" s="15">
        <f ca="1">(BV914*DCF!H$46-DCF!H$5*MAX(BV914*DCF!H$46,0)-MAX(BV914-BU914,0)/Inputs!$B$24)*DCF!H$6</f>
        <v>-7502.9530979251222</v>
      </c>
      <c r="DD914" s="15">
        <f ca="1">(BW914*DCF!I$46-DCF!I$5*MAX(BW914*DCF!I$46,0)-MAX(BW914-BV914,0)/Inputs!$B$24)*DCF!I$6</f>
        <v>-9223.70864048763</v>
      </c>
      <c r="DE914" s="15">
        <f ca="1">(BX914*DCF!J$46-DCF!J$5*MAX(BX914*DCF!J$46,0)-MAX(BX914-BW914,0)/Inputs!$B$24)*DCF!J$6</f>
        <v>-9798.915617391649</v>
      </c>
      <c r="DF914" s="15">
        <f ca="1">(BY914*DCF!K$46-DCF!K$5*MAX(BY914*DCF!K$46,0)-MAX(BY914-BX914,0)/Inputs!$B$24)*DCF!K$6</f>
        <v>-22585.304413765949</v>
      </c>
      <c r="DG914" s="15">
        <f ca="1">(BZ914*DCF!L$46-DCF!L$5*MAX(BZ914*DCF!L$46,0)-MAX(BZ914-BY914,0)/Inputs!$B$24)*DCF!L$6</f>
        <v>-10925.993901065996</v>
      </c>
      <c r="DH914" s="15">
        <f ca="1">(CA914*DCF!M$46-DCF!M$5*MAX(CA914*DCF!M$46,0)-MAX(CA914-BZ914,0)/Inputs!$B$24)*DCF!M$6</f>
        <v>34889.478574579975</v>
      </c>
      <c r="DI914" s="15">
        <f ca="1">SUM(CB914:CL914)+BE914*DCF!M$10*(1+Inputs!$B$30)*(1-Inputs!$B$33)*(1-Inputs!$B$30/Inputs!$B$31)/(Inputs!$B$29-Inputs!$B$30)*DCF!M$6</f>
        <v>119527.06655146406</v>
      </c>
      <c r="DJ914" s="15">
        <f ca="1">SUM(CM914:CW914)+BP914*DCF!M$28*(1+Inputs!$B$30)*(1-Inputs!$B$33)*(1-Inputs!$B$30/Inputs!$B$31)/(Inputs!$B$29-Inputs!$B$30)*DCF!M$6</f>
        <v>670841.81093513593</v>
      </c>
      <c r="DK914" s="15">
        <f ca="1">SUM(CX914:DH914)+CA914*DCF!M$46*(1+Inputs!$B$30)*(1-Inputs!$B$33)*(1-Inputs!$B$30/Inputs!$B$31)/(Inputs!$B$29-Inputs!$B$30)*DCF!M$6</f>
        <v>983343.93815735891</v>
      </c>
      <c r="DM914" s="15">
        <f ca="1">DI914+DJ914+DK914+Inputs!$B$34+Inputs!$B$36-Inputs!$B$35</f>
        <v>1850563.8156439587</v>
      </c>
    </row>
    <row r="915" spans="1:117" x14ac:dyDescent="0.75">
      <c r="A915" s="11">
        <v>902</v>
      </c>
      <c r="C915" s="23">
        <f t="shared" ca="1" si="540"/>
        <v>2.9032002905923142</v>
      </c>
      <c r="D915" s="23">
        <f t="shared" ca="1" si="540"/>
        <v>-0.850794640254802</v>
      </c>
      <c r="E915" s="23">
        <f t="shared" ca="1" si="540"/>
        <v>-0.6473637071081555</v>
      </c>
      <c r="F915" s="23">
        <f t="shared" ca="1" si="540"/>
        <v>0.11239340095959782</v>
      </c>
      <c r="G915" s="23">
        <f t="shared" ca="1" si="540"/>
        <v>0.15007063690633238</v>
      </c>
      <c r="H915" s="23">
        <f t="shared" ca="1" si="540"/>
        <v>0.22881413639539297</v>
      </c>
      <c r="I915" s="23">
        <f t="shared" ca="1" si="540"/>
        <v>-1.4355688403529152</v>
      </c>
      <c r="J915" s="23">
        <f t="shared" ca="1" si="540"/>
        <v>-0.31460901461821317</v>
      </c>
      <c r="K915" s="23">
        <f t="shared" ca="1" si="540"/>
        <v>-0.4114297729422996</v>
      </c>
      <c r="L915" s="23">
        <f t="shared" ca="1" si="540"/>
        <v>0.20019475177201726</v>
      </c>
      <c r="M915" s="23">
        <f t="shared" ca="1" si="540"/>
        <v>1.9203585403191434</v>
      </c>
      <c r="N915" s="23">
        <f ca="1">SQRT(Inputs!$B$38)*C915+SQRT(1-Inputs!$B$38)*_xlfn.NORM.S.INV(RAND())</f>
        <v>2.1119145668698356</v>
      </c>
      <c r="O915" s="23">
        <f ca="1">SQRT(Inputs!$B$38)*D915+SQRT(1-Inputs!$B$38)*_xlfn.NORM.S.INV(RAND())</f>
        <v>-1.0799419893209397</v>
      </c>
      <c r="P915" s="23">
        <f ca="1">SQRT(Inputs!$B$38)*E915+SQRT(1-Inputs!$B$38)*_xlfn.NORM.S.INV(RAND())</f>
        <v>0.29890447907653883</v>
      </c>
      <c r="Q915" s="23">
        <f ca="1">SQRT(Inputs!$B$38)*F915+SQRT(1-Inputs!$B$38)*_xlfn.NORM.S.INV(RAND())</f>
        <v>1.9557416691575593</v>
      </c>
      <c r="R915" s="23">
        <f ca="1">SQRT(Inputs!$B$38)*G915+SQRT(1-Inputs!$B$38)*_xlfn.NORM.S.INV(RAND())</f>
        <v>-1.8604141538665642</v>
      </c>
      <c r="S915" s="23">
        <f ca="1">SQRT(Inputs!$B$38)*H915+SQRT(1-Inputs!$B$38)*_xlfn.NORM.S.INV(RAND())</f>
        <v>0.69172946708684901</v>
      </c>
      <c r="T915" s="23">
        <f ca="1">SQRT(Inputs!$B$38)*I915+SQRT(1-Inputs!$B$38)*_xlfn.NORM.S.INV(RAND())</f>
        <v>-0.6183046024540686</v>
      </c>
      <c r="U915" s="23">
        <f ca="1">SQRT(Inputs!$B$38)*J915+SQRT(1-Inputs!$B$38)*_xlfn.NORM.S.INV(RAND())</f>
        <v>-0.42882584805337765</v>
      </c>
      <c r="V915" s="23">
        <f ca="1">SQRT(Inputs!$B$38)*K915+SQRT(1-Inputs!$B$38)*_xlfn.NORM.S.INV(RAND())</f>
        <v>-0.67514141245896697</v>
      </c>
      <c r="W915" s="23">
        <f ca="1">SQRT(Inputs!$B$38)*L915+SQRT(1-Inputs!$B$38)*_xlfn.NORM.S.INV(RAND())</f>
        <v>-0.57720792859356496</v>
      </c>
      <c r="X915" s="23">
        <f ca="1">SQRT(Inputs!$B$38)*M915+SQRT(1-Inputs!$B$38)*_xlfn.NORM.S.INV(RAND())</f>
        <v>1.6963409534028737</v>
      </c>
      <c r="Y915" s="23">
        <f ca="1">SQRT(Inputs!$B$38)*C915+SQRT(1-Inputs!$B$38)*_xlfn.NORM.S.INV(RAND())</f>
        <v>1.3851388717143285</v>
      </c>
      <c r="Z915" s="23">
        <f ca="1">SQRT(Inputs!$B$38)*D915+SQRT(1-Inputs!$B$38)*_xlfn.NORM.S.INV(RAND())</f>
        <v>-0.22915537913890829</v>
      </c>
      <c r="AA915" s="23">
        <f ca="1">SQRT(Inputs!$B$38)*E915+SQRT(1-Inputs!$B$38)*_xlfn.NORM.S.INV(RAND())</f>
        <v>-1.8674796133948202</v>
      </c>
      <c r="AB915" s="23">
        <f ca="1">SQRT(Inputs!$B$38)*F915+SQRT(1-Inputs!$B$38)*_xlfn.NORM.S.INV(RAND())</f>
        <v>2.1635365215182776</v>
      </c>
      <c r="AC915" s="23">
        <f ca="1">SQRT(Inputs!$B$38)*G915+SQRT(1-Inputs!$B$38)*_xlfn.NORM.S.INV(RAND())</f>
        <v>0.30415092953549505</v>
      </c>
      <c r="AD915" s="23">
        <f ca="1">SQRT(Inputs!$B$38)*H915+SQRT(1-Inputs!$B$38)*_xlfn.NORM.S.INV(RAND())</f>
        <v>0.79926126167695788</v>
      </c>
      <c r="AE915" s="23">
        <f ca="1">SQRT(Inputs!$B$38)*I915+SQRT(1-Inputs!$B$38)*_xlfn.NORM.S.INV(RAND())</f>
        <v>0.21570985391085273</v>
      </c>
      <c r="AF915" s="23">
        <f ca="1">SQRT(Inputs!$B$38)*J915+SQRT(1-Inputs!$B$38)*_xlfn.NORM.S.INV(RAND())</f>
        <v>-0.24775651206738578</v>
      </c>
      <c r="AG915" s="23">
        <f ca="1">SQRT(Inputs!$B$38)*K915+SQRT(1-Inputs!$B$38)*_xlfn.NORM.S.INV(RAND())</f>
        <v>-1.6113751198936885</v>
      </c>
      <c r="AH915" s="23">
        <f ca="1">SQRT(Inputs!$B$38)*L915+SQRT(1-Inputs!$B$38)*_xlfn.NORM.S.INV(RAND())</f>
        <v>9.7926878647502283E-2</v>
      </c>
      <c r="AI915" s="23">
        <f ca="1">SQRT(Inputs!$B$38)*M915+SQRT(1-Inputs!$B$38)*_xlfn.NORM.S.INV(RAND())</f>
        <v>2.4267896546073011</v>
      </c>
      <c r="AJ915" s="23">
        <f ca="1">SQRT(Inputs!$B$38)*C915+SQRT(1-Inputs!$B$38)*_xlfn.NORM.S.INV(RAND())</f>
        <v>2.3401911082141154</v>
      </c>
      <c r="AK915" s="23">
        <f ca="1">SQRT(Inputs!$B$38)*D915+SQRT(1-Inputs!$B$38)*_xlfn.NORM.S.INV(RAND())</f>
        <v>-0.22104582884719273</v>
      </c>
      <c r="AL915" s="23">
        <f ca="1">SQRT(Inputs!$B$38)*E915+SQRT(1-Inputs!$B$38)*_xlfn.NORM.S.INV(RAND())</f>
        <v>-0.87281204942518986</v>
      </c>
      <c r="AM915" s="23">
        <f ca="1">SQRT(Inputs!$B$38)*F915+SQRT(1-Inputs!$B$38)*_xlfn.NORM.S.INV(RAND())</f>
        <v>0.16676326899362193</v>
      </c>
      <c r="AN915" s="23">
        <f ca="1">SQRT(Inputs!$B$38)*G915+SQRT(1-Inputs!$B$38)*_xlfn.NORM.S.INV(RAND())</f>
        <v>0.14784612608744357</v>
      </c>
      <c r="AO915" s="23">
        <f ca="1">SQRT(Inputs!$B$38)*H915+SQRT(1-Inputs!$B$38)*_xlfn.NORM.S.INV(RAND())</f>
        <v>0.19650812888750829</v>
      </c>
      <c r="AP915" s="23">
        <f ca="1">SQRT(Inputs!$B$38)*I915+SQRT(1-Inputs!$B$38)*_xlfn.NORM.S.INV(RAND())</f>
        <v>-2.3294499273555838</v>
      </c>
      <c r="AQ915" s="23">
        <f ca="1">SQRT(Inputs!$B$38)*J915+SQRT(1-Inputs!$B$38)*_xlfn.NORM.S.INV(RAND())</f>
        <v>-0.53058690112911833</v>
      </c>
      <c r="AR915" s="23">
        <f ca="1">SQRT(Inputs!$B$38)*K915+SQRT(1-Inputs!$B$38)*_xlfn.NORM.S.INV(RAND())</f>
        <v>-0.22016610184050311</v>
      </c>
      <c r="AS915" s="23">
        <f ca="1">SQRT(Inputs!$B$38)*L915+SQRT(1-Inputs!$B$38)*_xlfn.NORM.S.INV(RAND())</f>
        <v>1.1625467604031892</v>
      </c>
      <c r="AT915" s="23">
        <f ca="1">SQRT(Inputs!$B$38)*M915+SQRT(1-Inputs!$B$38)*_xlfn.NORM.S.INV(RAND())</f>
        <v>0.42562220038082088</v>
      </c>
      <c r="AU915" s="15">
        <f ca="1">Inputs!$B$6*EXP($B$8-0.5*C$5^2+C$5*N915)</f>
        <v>6984.6804451215348</v>
      </c>
      <c r="AV915" s="15">
        <f t="shared" ca="1" si="510"/>
        <v>7253.7319580663916</v>
      </c>
      <c r="AW915" s="15">
        <f t="shared" ca="1" si="511"/>
        <v>9208.5122065463293</v>
      </c>
      <c r="AX915" s="15">
        <f t="shared" ca="1" si="512"/>
        <v>14354.34580985202</v>
      </c>
      <c r="AY915" s="15">
        <f t="shared" ca="1" si="513"/>
        <v>14116.596629865828</v>
      </c>
      <c r="AZ915" s="15">
        <f t="shared" ca="1" si="514"/>
        <v>18631.486335717338</v>
      </c>
      <c r="BA915" s="15">
        <f t="shared" ca="1" si="515"/>
        <v>21371.465669200028</v>
      </c>
      <c r="BB915" s="15">
        <f t="shared" ca="1" si="516"/>
        <v>25064.834399319709</v>
      </c>
      <c r="BC915" s="15">
        <f t="shared" ca="1" si="517"/>
        <v>28761.209753146773</v>
      </c>
      <c r="BD915" s="15">
        <f t="shared" ca="1" si="518"/>
        <v>33383.345175444148</v>
      </c>
      <c r="BE915" s="15">
        <f t="shared" ca="1" si="519"/>
        <v>47741.673419684172</v>
      </c>
      <c r="BF915" s="15">
        <f ca="1">Inputs!$B$13*EXP($B$9-0.5*C$6^2+C$6*Y915)</f>
        <v>18201.691591313083</v>
      </c>
      <c r="BG915" s="15">
        <f t="shared" ca="1" si="520"/>
        <v>21284.51399367191</v>
      </c>
      <c r="BH915" s="15">
        <f t="shared" ca="1" si="521"/>
        <v>19078.89581712928</v>
      </c>
      <c r="BI915" s="15">
        <f t="shared" ca="1" si="522"/>
        <v>32584.615812168722</v>
      </c>
      <c r="BJ915" s="15">
        <f t="shared" ca="1" si="523"/>
        <v>41736.914274193281</v>
      </c>
      <c r="BK915" s="15">
        <f t="shared" ca="1" si="524"/>
        <v>57112.626030432941</v>
      </c>
      <c r="BL915" s="15">
        <f t="shared" ca="1" si="525"/>
        <v>72144.79073266151</v>
      </c>
      <c r="BM915" s="15">
        <f t="shared" ca="1" si="526"/>
        <v>85993.637871266052</v>
      </c>
      <c r="BN915" s="15">
        <f t="shared" ca="1" si="527"/>
        <v>87189.606792332168</v>
      </c>
      <c r="BO915" s="15">
        <f t="shared" ca="1" si="528"/>
        <v>108505.94397525946</v>
      </c>
      <c r="BP915" s="15">
        <f t="shared" ca="1" si="529"/>
        <v>175813.90401918234</v>
      </c>
      <c r="BQ915" s="15">
        <f ca="1">Inputs!$B$20*EXP($B$10-0.5*C$7^2+C$7*AJ915)</f>
        <v>9837.4711395416125</v>
      </c>
      <c r="BR915" s="15">
        <f t="shared" ca="1" si="530"/>
        <v>12443.276808671722</v>
      </c>
      <c r="BS915" s="15">
        <f t="shared" ca="1" si="531"/>
        <v>13261.612675949873</v>
      </c>
      <c r="BT915" s="15">
        <f t="shared" ca="1" si="532"/>
        <v>19102.551778311055</v>
      </c>
      <c r="BU915" s="15">
        <f t="shared" ca="1" si="533"/>
        <v>27438.073078429396</v>
      </c>
      <c r="BV915" s="15">
        <f t="shared" ca="1" si="534"/>
        <v>39902.337485980839</v>
      </c>
      <c r="BW915" s="15">
        <f t="shared" ca="1" si="535"/>
        <v>34008.8554981462</v>
      </c>
      <c r="BX915" s="15">
        <f t="shared" ca="1" si="536"/>
        <v>42767.014298529481</v>
      </c>
      <c r="BY915" s="15">
        <f t="shared" ca="1" si="537"/>
        <v>57452.089190385777</v>
      </c>
      <c r="BZ915" s="15">
        <f t="shared" ca="1" si="538"/>
        <v>99821.081190571611</v>
      </c>
      <c r="CA915" s="15">
        <f t="shared" ca="1" si="539"/>
        <v>151234.87040621517</v>
      </c>
      <c r="CB915" s="15">
        <f ca="1">(AU915*DCF!C$10-DCF!C$5*MAX(AU915*DCF!C$10,0)-MAX(AU915-Inputs!$B$6,0)/Inputs!$B$10)*DCF!C$6</f>
        <v>1028.6539386014135</v>
      </c>
      <c r="CC915" s="15">
        <f ca="1">(AV915*DCF!D$10-DCF!D$5*MAX(AV915*DCF!D$10,0)-MAX(AV915-AU915,0)/Inputs!$B$10)*DCF!D$6</f>
        <v>1702.4468525044776</v>
      </c>
      <c r="CD915" s="15">
        <f ca="1">(AW915*DCF!E$10-DCF!E$5*MAX(AW915*DCF!E$10,0)-MAX(AW915-AV915,0)/Inputs!$B$10)*DCF!E$6</f>
        <v>1685.8014186277394</v>
      </c>
      <c r="CE915" s="15">
        <f ca="1">(AX915*DCF!F$10-DCF!F$5*MAX(AX915*DCF!F$10,0)-MAX(AX915-AW915,0)/Inputs!$B$10)*DCF!F$6</f>
        <v>2062.8104213402662</v>
      </c>
      <c r="CF915" s="15">
        <f ca="1">(AY915*DCF!G$10-DCF!G$5*MAX(AY915*DCF!G$10,0)-MAX(AY915-AX915,0)/Inputs!$B$10)*DCF!G$6</f>
        <v>2908.5814307080827</v>
      </c>
      <c r="CG915" s="15">
        <f ca="1">(AZ915*DCF!H$10-DCF!H$5*MAX(AZ915*DCF!H$10,0)-MAX(AZ915-AY915,0)/Inputs!$B$10)*DCF!H$6</f>
        <v>2815.6168287338169</v>
      </c>
      <c r="CH915" s="15">
        <f ca="1">(BA915*DCF!I$10-DCF!I$5*MAX(BA915*DCF!I$10,0)-MAX(BA915-AZ915,0)/Inputs!$B$10)*DCF!I$6</f>
        <v>3454.3345334280084</v>
      </c>
      <c r="CI915" s="15">
        <f ca="1">(BB915*DCF!J$10-DCF!J$5*MAX(BB915*DCF!J$10,0)-MAX(BB915-BA915,0)/Inputs!$B$10)*DCF!J$6</f>
        <v>3741.5145722506841</v>
      </c>
      <c r="CJ915" s="15">
        <f ca="1">(BC915*DCF!K$10-DCF!K$5*MAX(BC915*DCF!K$10,0)-MAX(BC915-BB915,0)/Inputs!$B$10)*DCF!K$6</f>
        <v>4112.6565822073517</v>
      </c>
      <c r="CK915" s="15">
        <f ca="1">(BD915*DCF!L$10-DCF!L$5*MAX(BD915*DCF!L$10,0)-MAX(BD915-BC915,0)/Inputs!$B$10)*DCF!L$6</f>
        <v>4437.1263200587828</v>
      </c>
      <c r="CL915" s="15">
        <f ca="1">(BE915*DCF!M$10-DCF!M$5*MAX(BE915*DCF!M$10,0)-MAX(BE915-BD915,0)/Inputs!$B$10)*DCF!M$6</f>
        <v>5021.7118863650103</v>
      </c>
      <c r="CM915" s="15">
        <f ca="1">(BF915*DCF!C$28-DCF!C$5*MAX(BF915*DCF!C$28,0)-MAX(BF915-Inputs!$B$13,0)/Inputs!$B$17)*DCF!C$6</f>
        <v>3981.2051283608084</v>
      </c>
      <c r="CN915" s="15">
        <f ca="1">(BG915*DCF!D$28-DCF!D$5*MAX(BG915*DCF!D$28,0)-MAX(BG915-BF915,0)/Inputs!$B$17)*DCF!D$6</f>
        <v>5611.0729084624872</v>
      </c>
      <c r="CO915" s="15">
        <f ca="1">(BH915*DCF!E$28-DCF!E$5*MAX(BH915*DCF!E$28,0)-MAX(BH915-BG915,0)/Inputs!$B$17)*DCF!E$6</f>
        <v>5403.4830226903196</v>
      </c>
      <c r="CP915" s="15">
        <f ca="1">(BI915*DCF!F$28-DCF!F$5*MAX(BI915*DCF!F$28,0)-MAX(BI915-BH915,0)/Inputs!$B$17)*DCF!F$6</f>
        <v>6386.9350868339034</v>
      </c>
      <c r="CQ915" s="15">
        <f ca="1">(BJ915*DCF!G$28-DCF!G$5*MAX(BJ915*DCF!G$28,0)-MAX(BJ915-BI915,0)/Inputs!$B$17)*DCF!G$6</f>
        <v>9289.6328778520838</v>
      </c>
      <c r="CR915" s="15">
        <f ca="1">(BK915*DCF!H$28-DCF!H$5*MAX(BK915*DCF!H$28,0)-MAX(BK915-BJ915,0)/Inputs!$B$17)*DCF!H$6</f>
        <v>11735.628415553803</v>
      </c>
      <c r="CS915" s="15">
        <f ca="1">(BL915*DCF!I$28-DCF!I$5*MAX(BL915*DCF!I$28,0)-MAX(BL915-BK915,0)/Inputs!$B$17)*DCF!I$6</f>
        <v>14807.490172313794</v>
      </c>
      <c r="CT915" s="15">
        <f ca="1">(BM915*DCF!J$28-DCF!J$5*MAX(BM915*DCF!J$28,0)-MAX(BM915-BL915,0)/Inputs!$B$17)*DCF!J$6</f>
        <v>17347.476127867736</v>
      </c>
      <c r="CU915" s="15">
        <f ca="1">(BN915*DCF!K$28-DCF!K$5*MAX(BN915*DCF!K$28,0)-MAX(BN915-BM915,0)/Inputs!$B$17)*DCF!K$6</f>
        <v>18266.492783570389</v>
      </c>
      <c r="CV915" s="15">
        <f ca="1">(BO915*DCF!L$28-DCF!L$5*MAX(BO915*DCF!L$28,0)-MAX(BO915-BN915,0)/Inputs!$B$17)*DCF!L$6</f>
        <v>19237.234252176186</v>
      </c>
      <c r="CW915" s="15">
        <f ca="1">(BP915*DCF!M$28-DCF!M$5*MAX(BP915*DCF!M$28,0)-MAX(BP915-BO915,0)/Inputs!$B$17)*DCF!M$6</f>
        <v>26043.914659034355</v>
      </c>
      <c r="CX915" s="15">
        <f ca="1">(BQ915*DCF!C$46-DCF!C$5*MAX(BQ915*DCF!C$46,0)-MAX(BQ915-Inputs!$B$20,0)/Inputs!$B$24)*DCF!C$6</f>
        <v>-5337.2779257794082</v>
      </c>
      <c r="CY915" s="15">
        <f ca="1">(BR915*DCF!D$46-DCF!D$5*MAX(BR915*DCF!D$46,0)-MAX(BR915-BQ915,0)/Inputs!$B$24)*DCF!D$6</f>
        <v>-3235.652819140877</v>
      </c>
      <c r="CZ915" s="15">
        <f ca="1">(BS915*DCF!E$46-DCF!E$5*MAX(BS915*DCF!E$46,0)-MAX(BS915-BR915,0)/Inputs!$B$24)*DCF!E$6</f>
        <v>-1890.7742595820532</v>
      </c>
      <c r="DA915" s="15">
        <f ca="1">(BT915*DCF!F$46-DCF!F$5*MAX(BT915*DCF!F$46,0)-MAX(BT915-BS915,0)/Inputs!$B$24)*DCF!F$6</f>
        <v>-3518.0391693821271</v>
      </c>
      <c r="DB915" s="15">
        <f ca="1">(BU915*DCF!G$46-DCF!G$5*MAX(BU915*DCF!G$46,0)-MAX(BU915-BT915,0)/Inputs!$B$24)*DCF!G$6</f>
        <v>-3726.8672429132894</v>
      </c>
      <c r="DC915" s="15">
        <f ca="1">(BV915*DCF!H$46-DCF!H$5*MAX(BV915*DCF!H$46,0)-MAX(BV915-BU915,0)/Inputs!$B$24)*DCF!H$6</f>
        <v>-3873.1937948315194</v>
      </c>
      <c r="DD915" s="15">
        <f ca="1">(BW915*DCF!I$46-DCF!I$5*MAX(BW915*DCF!I$46,0)-MAX(BW915-BV915,0)/Inputs!$B$24)*DCF!I$6</f>
        <v>785.44769861395582</v>
      </c>
      <c r="DE915" s="15">
        <f ca="1">(BX915*DCF!J$46-DCF!J$5*MAX(BX915*DCF!J$46,0)-MAX(BX915-BW915,0)/Inputs!$B$24)*DCF!J$6</f>
        <v>-528.56267567118277</v>
      </c>
      <c r="DF915" s="15">
        <f ca="1">(BY915*DCF!K$46-DCF!K$5*MAX(BY915*DCF!K$46,0)-MAX(BY915-BX915,0)/Inputs!$B$24)*DCF!K$6</f>
        <v>-315.59728767440902</v>
      </c>
      <c r="DG915" s="15">
        <f ca="1">(BZ915*DCF!L$46-DCF!L$5*MAX(BZ915*DCF!L$46,0)-MAX(BZ915-BY915,0)/Inputs!$B$24)*DCF!L$6</f>
        <v>-2688.0737882650474</v>
      </c>
      <c r="DH915" s="15">
        <f ca="1">(CA915*DCF!M$46-DCF!M$5*MAX(CA915*DCF!M$46,0)-MAX(CA915-BZ915,0)/Inputs!$B$24)*DCF!M$6</f>
        <v>1107.8488344720581</v>
      </c>
      <c r="DI915" s="15">
        <f ca="1">SUM(CB915:CL915)+BE915*DCF!M$10*(1+Inputs!$B$30)*(1-Inputs!$B$33)*(1-Inputs!$B$30/Inputs!$B$31)/(Inputs!$B$29-Inputs!$B$30)*DCF!M$6</f>
        <v>165836.96323008055</v>
      </c>
      <c r="DJ915" s="15">
        <f ca="1">SUM(CM915:CW915)+BP915*DCF!M$28*(1+Inputs!$B$30)*(1-Inputs!$B$33)*(1-Inputs!$B$30/Inputs!$B$31)/(Inputs!$B$29-Inputs!$B$30)*DCF!M$6</f>
        <v>790500.45847948955</v>
      </c>
      <c r="DK915" s="15">
        <f ca="1">SUM(CX915:DH915)+CA915*DCF!M$46*(1+Inputs!$B$30)*(1-Inputs!$B$33)*(1-Inputs!$B$30/Inputs!$B$31)/(Inputs!$B$29-Inputs!$B$30)*DCF!M$6</f>
        <v>210606.28213352457</v>
      </c>
      <c r="DM915" s="15">
        <f ca="1">DI915+DJ915+DK915+Inputs!$B$34+Inputs!$B$36-Inputs!$B$35</f>
        <v>1243794.7038430946</v>
      </c>
    </row>
    <row r="916" spans="1:117" x14ac:dyDescent="0.75">
      <c r="A916" s="11">
        <v>903</v>
      </c>
      <c r="C916" s="23">
        <f t="shared" ca="1" si="540"/>
        <v>-0.55902801907852484</v>
      </c>
      <c r="D916" s="23">
        <f t="shared" ca="1" si="540"/>
        <v>-1.3799782636152074</v>
      </c>
      <c r="E916" s="23">
        <f t="shared" ca="1" si="540"/>
        <v>-0.3071803577434713</v>
      </c>
      <c r="F916" s="23">
        <f t="shared" ca="1" si="540"/>
        <v>-0.25469916995716002</v>
      </c>
      <c r="G916" s="23">
        <f t="shared" ca="1" si="540"/>
        <v>1.488205537288902E-2</v>
      </c>
      <c r="H916" s="23">
        <f t="shared" ca="1" si="540"/>
        <v>-0.34409854829986003</v>
      </c>
      <c r="I916" s="23">
        <f t="shared" ca="1" si="540"/>
        <v>-0.54088365054935927</v>
      </c>
      <c r="J916" s="23">
        <f t="shared" ca="1" si="540"/>
        <v>-1.1038291413915764</v>
      </c>
      <c r="K916" s="23">
        <f t="shared" ca="1" si="540"/>
        <v>-1.1954211527914609</v>
      </c>
      <c r="L916" s="23">
        <f t="shared" ca="1" si="540"/>
        <v>-0.26694776349391686</v>
      </c>
      <c r="M916" s="23">
        <f t="shared" ca="1" si="540"/>
        <v>-0.45102980357081196</v>
      </c>
      <c r="N916" s="23">
        <f ca="1">SQRT(Inputs!$B$38)*C916+SQRT(1-Inputs!$B$38)*_xlfn.NORM.S.INV(RAND())</f>
        <v>-7.903253985747058E-2</v>
      </c>
      <c r="O916" s="23">
        <f ca="1">SQRT(Inputs!$B$38)*D916+SQRT(1-Inputs!$B$38)*_xlfn.NORM.S.INV(RAND())</f>
        <v>-2.8121387198867813</v>
      </c>
      <c r="P916" s="23">
        <f ca="1">SQRT(Inputs!$B$38)*E916+SQRT(1-Inputs!$B$38)*_xlfn.NORM.S.INV(RAND())</f>
        <v>0.54038558227384115</v>
      </c>
      <c r="Q916" s="23">
        <f ca="1">SQRT(Inputs!$B$38)*F916+SQRT(1-Inputs!$B$38)*_xlfn.NORM.S.INV(RAND())</f>
        <v>1.4524411774755588</v>
      </c>
      <c r="R916" s="23">
        <f ca="1">SQRT(Inputs!$B$38)*G916+SQRT(1-Inputs!$B$38)*_xlfn.NORM.S.INV(RAND())</f>
        <v>0.72623002126354819</v>
      </c>
      <c r="S916" s="23">
        <f ca="1">SQRT(Inputs!$B$38)*H916+SQRT(1-Inputs!$B$38)*_xlfn.NORM.S.INV(RAND())</f>
        <v>1.362688781996034</v>
      </c>
      <c r="T916" s="23">
        <f ca="1">SQRT(Inputs!$B$38)*I916+SQRT(1-Inputs!$B$38)*_xlfn.NORM.S.INV(RAND())</f>
        <v>-1.1752362330703221</v>
      </c>
      <c r="U916" s="23">
        <f ca="1">SQRT(Inputs!$B$38)*J916+SQRT(1-Inputs!$B$38)*_xlfn.NORM.S.INV(RAND())</f>
        <v>-1.0051440641774099</v>
      </c>
      <c r="V916" s="23">
        <f ca="1">SQRT(Inputs!$B$38)*K916+SQRT(1-Inputs!$B$38)*_xlfn.NORM.S.INV(RAND())</f>
        <v>-0.11128217669100071</v>
      </c>
      <c r="W916" s="23">
        <f ca="1">SQRT(Inputs!$B$38)*L916+SQRT(1-Inputs!$B$38)*_xlfn.NORM.S.INV(RAND())</f>
        <v>-0.87168001821644603</v>
      </c>
      <c r="X916" s="23">
        <f ca="1">SQRT(Inputs!$B$38)*M916+SQRT(1-Inputs!$B$38)*_xlfn.NORM.S.INV(RAND())</f>
        <v>-0.73679183498084422</v>
      </c>
      <c r="Y916" s="23">
        <f ca="1">SQRT(Inputs!$B$38)*C916+SQRT(1-Inputs!$B$38)*_xlfn.NORM.S.INV(RAND())</f>
        <v>9.3602347540839959E-2</v>
      </c>
      <c r="Z916" s="23">
        <f ca="1">SQRT(Inputs!$B$38)*D916+SQRT(1-Inputs!$B$38)*_xlfn.NORM.S.INV(RAND())</f>
        <v>-0.11099782484697007</v>
      </c>
      <c r="AA916" s="23">
        <f ca="1">SQRT(Inputs!$B$38)*E916+SQRT(1-Inputs!$B$38)*_xlfn.NORM.S.INV(RAND())</f>
        <v>0.21385513615143995</v>
      </c>
      <c r="AB916" s="23">
        <f ca="1">SQRT(Inputs!$B$38)*F916+SQRT(1-Inputs!$B$38)*_xlfn.NORM.S.INV(RAND())</f>
        <v>1.0536432622020511</v>
      </c>
      <c r="AC916" s="23">
        <f ca="1">SQRT(Inputs!$B$38)*G916+SQRT(1-Inputs!$B$38)*_xlfn.NORM.S.INV(RAND())</f>
        <v>0.76214002077653087</v>
      </c>
      <c r="AD916" s="23">
        <f ca="1">SQRT(Inputs!$B$38)*H916+SQRT(1-Inputs!$B$38)*_xlfn.NORM.S.INV(RAND())</f>
        <v>-1.137001996847798</v>
      </c>
      <c r="AE916" s="23">
        <f ca="1">SQRT(Inputs!$B$38)*I916+SQRT(1-Inputs!$B$38)*_xlfn.NORM.S.INV(RAND())</f>
        <v>-0.63572247783241853</v>
      </c>
      <c r="AF916" s="23">
        <f ca="1">SQRT(Inputs!$B$38)*J916+SQRT(1-Inputs!$B$38)*_xlfn.NORM.S.INV(RAND())</f>
        <v>-1.0983083706697578</v>
      </c>
      <c r="AG916" s="23">
        <f ca="1">SQRT(Inputs!$B$38)*K916+SQRT(1-Inputs!$B$38)*_xlfn.NORM.S.INV(RAND())</f>
        <v>0.11295617673901626</v>
      </c>
      <c r="AH916" s="23">
        <f ca="1">SQRT(Inputs!$B$38)*L916+SQRT(1-Inputs!$B$38)*_xlfn.NORM.S.INV(RAND())</f>
        <v>-0.87565431211607703</v>
      </c>
      <c r="AI916" s="23">
        <f ca="1">SQRT(Inputs!$B$38)*M916+SQRT(1-Inputs!$B$38)*_xlfn.NORM.S.INV(RAND())</f>
        <v>0.94611363147092442</v>
      </c>
      <c r="AJ916" s="23">
        <f ca="1">SQRT(Inputs!$B$38)*C916+SQRT(1-Inputs!$B$38)*_xlfn.NORM.S.INV(RAND())</f>
        <v>-1.6430239759494825</v>
      </c>
      <c r="AK916" s="23">
        <f ca="1">SQRT(Inputs!$B$38)*D916+SQRT(1-Inputs!$B$38)*_xlfn.NORM.S.INV(RAND())</f>
        <v>-1.6379024322905182</v>
      </c>
      <c r="AL916" s="23">
        <f ca="1">SQRT(Inputs!$B$38)*E916+SQRT(1-Inputs!$B$38)*_xlfn.NORM.S.INV(RAND())</f>
        <v>0.84915478121829213</v>
      </c>
      <c r="AM916" s="23">
        <f ca="1">SQRT(Inputs!$B$38)*F916+SQRT(1-Inputs!$B$38)*_xlfn.NORM.S.INV(RAND())</f>
        <v>1.307356520906416</v>
      </c>
      <c r="AN916" s="23">
        <f ca="1">SQRT(Inputs!$B$38)*G916+SQRT(1-Inputs!$B$38)*_xlfn.NORM.S.INV(RAND())</f>
        <v>0.52702424017294724</v>
      </c>
      <c r="AO916" s="23">
        <f ca="1">SQRT(Inputs!$B$38)*H916+SQRT(1-Inputs!$B$38)*_xlfn.NORM.S.INV(RAND())</f>
        <v>1.5501673917564003</v>
      </c>
      <c r="AP916" s="23">
        <f ca="1">SQRT(Inputs!$B$38)*I916+SQRT(1-Inputs!$B$38)*_xlfn.NORM.S.INV(RAND())</f>
        <v>-0.47540789591388211</v>
      </c>
      <c r="AQ916" s="23">
        <f ca="1">SQRT(Inputs!$B$38)*J916+SQRT(1-Inputs!$B$38)*_xlfn.NORM.S.INV(RAND())</f>
        <v>-0.74280036757579004</v>
      </c>
      <c r="AR916" s="23">
        <f ca="1">SQRT(Inputs!$B$38)*K916+SQRT(1-Inputs!$B$38)*_xlfn.NORM.S.INV(RAND())</f>
        <v>5.3353826938771665E-2</v>
      </c>
      <c r="AS916" s="23">
        <f ca="1">SQRT(Inputs!$B$38)*L916+SQRT(1-Inputs!$B$38)*_xlfn.NORM.S.INV(RAND())</f>
        <v>-0.72621956217960393</v>
      </c>
      <c r="AT916" s="23">
        <f ca="1">SQRT(Inputs!$B$38)*M916+SQRT(1-Inputs!$B$38)*_xlfn.NORM.S.INV(RAND())</f>
        <v>-0.2087703930511754</v>
      </c>
      <c r="AU916" s="15">
        <f ca="1">Inputs!$B$6*EXP($B$8-0.5*C$5^2+C$5*N916)</f>
        <v>4899.160661779737</v>
      </c>
      <c r="AV916" s="15">
        <f t="shared" ca="1" si="510"/>
        <v>3943.9090873423443</v>
      </c>
      <c r="AW916" s="15">
        <f t="shared" ca="1" si="511"/>
        <v>5172.4985207288883</v>
      </c>
      <c r="AX916" s="15">
        <f t="shared" ca="1" si="512"/>
        <v>7571.5780032621169</v>
      </c>
      <c r="AY916" s="15">
        <f t="shared" ca="1" si="513"/>
        <v>10072.29702865873</v>
      </c>
      <c r="AZ916" s="15">
        <f t="shared" ca="1" si="514"/>
        <v>14313.114721729713</v>
      </c>
      <c r="BA916" s="15">
        <f t="shared" ca="1" si="515"/>
        <v>15488.404142080102</v>
      </c>
      <c r="BB916" s="15">
        <f t="shared" ca="1" si="516"/>
        <v>17145.910565407128</v>
      </c>
      <c r="BC916" s="15">
        <f t="shared" ca="1" si="517"/>
        <v>20775.007783214944</v>
      </c>
      <c r="BD916" s="15">
        <f t="shared" ca="1" si="518"/>
        <v>23458.601616682601</v>
      </c>
      <c r="BE916" s="15">
        <f t="shared" ca="1" si="519"/>
        <v>26879.778529202191</v>
      </c>
      <c r="BF916" s="15">
        <f ca="1">Inputs!$B$13*EXP($B$9-0.5*C$6^2+C$6*Y916)</f>
        <v>14090.071513774443</v>
      </c>
      <c r="BG916" s="15">
        <f t="shared" ca="1" si="520"/>
        <v>16831.56164888644</v>
      </c>
      <c r="BH916" s="15">
        <f t="shared" ca="1" si="521"/>
        <v>21307.595029897035</v>
      </c>
      <c r="BI916" s="15">
        <f t="shared" ca="1" si="522"/>
        <v>30676.19268084607</v>
      </c>
      <c r="BJ916" s="15">
        <f t="shared" ca="1" si="523"/>
        <v>41973.96960776802</v>
      </c>
      <c r="BK916" s="15">
        <f t="shared" ca="1" si="524"/>
        <v>44127.343163003323</v>
      </c>
      <c r="BL916" s="15">
        <f t="shared" ca="1" si="525"/>
        <v>49918.465113144965</v>
      </c>
      <c r="BM916" s="15">
        <f t="shared" ca="1" si="526"/>
        <v>53534.548344821429</v>
      </c>
      <c r="BN916" s="15">
        <f t="shared" ca="1" si="527"/>
        <v>66738.084002620948</v>
      </c>
      <c r="BO916" s="15">
        <f t="shared" ca="1" si="528"/>
        <v>74167.517005901071</v>
      </c>
      <c r="BP916" s="15">
        <f t="shared" ca="1" si="529"/>
        <v>101615.10178019415</v>
      </c>
      <c r="BQ916" s="15">
        <f ca="1">Inputs!$B$20*EXP($B$10-0.5*C$7^2+C$7*AJ916)</f>
        <v>2395.0910480168077</v>
      </c>
      <c r="BR916" s="15">
        <f t="shared" ca="1" si="530"/>
        <v>1931.7719514033063</v>
      </c>
      <c r="BS916" s="15">
        <f t="shared" ca="1" si="531"/>
        <v>3375.9768164159277</v>
      </c>
      <c r="BT916" s="15">
        <f t="shared" ca="1" si="532"/>
        <v>6559.060810221039</v>
      </c>
      <c r="BU916" s="15">
        <f t="shared" ca="1" si="533"/>
        <v>10326.431249424326</v>
      </c>
      <c r="BV916" s="15">
        <f t="shared" ca="1" si="534"/>
        <v>20372.532564702728</v>
      </c>
      <c r="BW916" s="15">
        <f t="shared" ca="1" si="535"/>
        <v>25707.433212156557</v>
      </c>
      <c r="BX916" s="15">
        <f t="shared" ca="1" si="536"/>
        <v>30981.276406765832</v>
      </c>
      <c r="BY916" s="15">
        <f t="shared" ca="1" si="537"/>
        <v>43855.424500500296</v>
      </c>
      <c r="BZ916" s="15">
        <f t="shared" ca="1" si="538"/>
        <v>53844.879651209347</v>
      </c>
      <c r="CA916" s="15">
        <f t="shared" ca="1" si="539"/>
        <v>72881.14146401851</v>
      </c>
      <c r="CB916" s="15">
        <f ca="1">(AU916*DCF!C$10-DCF!C$5*MAX(AU916*DCF!C$10,0)-MAX(AU916-Inputs!$B$6,0)/Inputs!$B$10)*DCF!C$6</f>
        <v>1043.5240663814029</v>
      </c>
      <c r="CC916" s="15">
        <f ca="1">(AV916*DCF!D$10-DCF!D$5*MAX(AV916*DCF!D$10,0)-MAX(AV916-AU916,0)/Inputs!$B$10)*DCF!D$6</f>
        <v>961.30112093268053</v>
      </c>
      <c r="CD916" s="15">
        <f ca="1">(AW916*DCF!E$10-DCF!E$5*MAX(AW916*DCF!E$10,0)-MAX(AW916-AV916,0)/Inputs!$B$10)*DCF!E$6</f>
        <v>917.51835084186064</v>
      </c>
      <c r="CE916" s="15">
        <f ca="1">(AX916*DCF!F$10-DCF!F$5*MAX(AX916*DCF!F$10,0)-MAX(AX916-AW916,0)/Inputs!$B$10)*DCF!F$6</f>
        <v>1153.6744512562943</v>
      </c>
      <c r="CF916" s="15">
        <f ca="1">(AY916*DCF!G$10-DCF!G$5*MAX(AY916*DCF!G$10,0)-MAX(AY916-AX916,0)/Inputs!$B$10)*DCF!G$6</f>
        <v>1594.6131411036297</v>
      </c>
      <c r="CG916" s="15">
        <f ca="1">(AZ916*DCF!H$10-DCF!H$5*MAX(AZ916*DCF!H$10,0)-MAX(AZ916-AY916,0)/Inputs!$B$10)*DCF!H$6</f>
        <v>2025.8682816478424</v>
      </c>
      <c r="CH916" s="15">
        <f ca="1">(BA916*DCF!I$10-DCF!I$5*MAX(BA916*DCF!I$10,0)-MAX(BA916-AZ916,0)/Inputs!$B$10)*DCF!I$6</f>
        <v>2636.3777746941928</v>
      </c>
      <c r="CI916" s="15">
        <f ca="1">(BB916*DCF!J$10-DCF!J$5*MAX(BB916*DCF!J$10,0)-MAX(BB916-BA916,0)/Inputs!$B$10)*DCF!J$6</f>
        <v>2691.1102521559524</v>
      </c>
      <c r="CJ916" s="15">
        <f ca="1">(BC916*DCF!K$10-DCF!K$5*MAX(BC916*DCF!K$10,0)-MAX(BC916-BB916,0)/Inputs!$B$10)*DCF!K$6</f>
        <v>2836.424239070463</v>
      </c>
      <c r="CK916" s="15">
        <f ca="1">(BD916*DCF!L$10-DCF!L$5*MAX(BD916*DCF!L$10,0)-MAX(BD916-BC916,0)/Inputs!$B$10)*DCF!L$6</f>
        <v>3190.9710779587072</v>
      </c>
      <c r="CL916" s="15">
        <f ca="1">(BE916*DCF!M$10-DCF!M$5*MAX(BE916*DCF!M$10,0)-MAX(BE916-BD916,0)/Inputs!$B$10)*DCF!M$6</f>
        <v>3384.3882776187997</v>
      </c>
      <c r="CM916" s="15">
        <f ca="1">(BF916*DCF!C$28-DCF!C$5*MAX(BF916*DCF!C$28,0)-MAX(BF916-Inputs!$B$13,0)/Inputs!$B$17)*DCF!C$6</f>
        <v>3675.9314829954865</v>
      </c>
      <c r="CN916" s="15">
        <f ca="1">(BG916*DCF!D$28-DCF!D$5*MAX(BG916*DCF!D$28,0)-MAX(BG916-BF916,0)/Inputs!$B$17)*DCF!D$6</f>
        <v>4372.3975634342487</v>
      </c>
      <c r="CO916" s="15">
        <f ca="1">(BH916*DCF!E$28-DCF!E$5*MAX(BH916*DCF!E$28,0)-MAX(BH916-BG916,0)/Inputs!$B$17)*DCF!E$6</f>
        <v>5152.5257571804259</v>
      </c>
      <c r="CP916" s="15">
        <f ca="1">(BI916*DCF!F$28-DCF!F$5*MAX(BI916*DCF!F$28,0)-MAX(BI916-BH916,0)/Inputs!$B$17)*DCF!F$6</f>
        <v>6622.0769911396683</v>
      </c>
      <c r="CQ916" s="15">
        <f ca="1">(BJ916*DCF!G$28-DCF!G$5*MAX(BJ916*DCF!G$28,0)-MAX(BJ916-BI916,0)/Inputs!$B$17)*DCF!G$6</f>
        <v>8990.2903996252371</v>
      </c>
      <c r="CR916" s="15">
        <f ca="1">(BK916*DCF!H$28-DCF!H$5*MAX(BK916*DCF!H$28,0)-MAX(BK916-BJ916,0)/Inputs!$B$17)*DCF!H$6</f>
        <v>10578.60499001807</v>
      </c>
      <c r="CS916" s="15">
        <f ca="1">(BL916*DCF!I$28-DCF!I$5*MAX(BL916*DCF!I$28,0)-MAX(BL916-BK916,0)/Inputs!$B$17)*DCF!I$6</f>
        <v>10907.275139034131</v>
      </c>
      <c r="CT916" s="15">
        <f ca="1">(BM916*DCF!J$28-DCF!J$5*MAX(BM916*DCF!J$28,0)-MAX(BM916-BL916,0)/Inputs!$B$17)*DCF!J$6</f>
        <v>11463.185430228526</v>
      </c>
      <c r="CU916" s="15">
        <f ca="1">(BN916*DCF!K$28-DCF!K$5*MAX(BN916*DCF!K$28,0)-MAX(BN916-BM916,0)/Inputs!$B$17)*DCF!K$6</f>
        <v>12476.707096026006</v>
      </c>
      <c r="CV916" s="15">
        <f ca="1">(BO916*DCF!L$28-DCF!L$5*MAX(BO916*DCF!L$28,0)-MAX(BO916-BN916,0)/Inputs!$B$17)*DCF!L$6</f>
        <v>13957.323676687416</v>
      </c>
      <c r="CW916" s="15">
        <f ca="1">(BP916*DCF!M$28-DCF!M$5*MAX(BP916*DCF!M$28,0)-MAX(BP916-BO916,0)/Inputs!$B$17)*DCF!M$6</f>
        <v>16249.89634086045</v>
      </c>
      <c r="CX916" s="15">
        <f ca="1">(BQ916*DCF!C$46-DCF!C$5*MAX(BQ916*DCF!C$46,0)-MAX(BQ916-Inputs!$B$20,0)/Inputs!$B$24)*DCF!C$6</f>
        <v>-553.13881016554444</v>
      </c>
      <c r="CY916" s="15">
        <f ca="1">(BR916*DCF!D$46-DCF!D$5*MAX(BR916*DCF!D$46,0)-MAX(BR916-BQ916,0)/Inputs!$B$24)*DCF!D$6</f>
        <v>-329.70842260029013</v>
      </c>
      <c r="CZ916" s="15">
        <f ca="1">(BS916*DCF!E$46-DCF!E$5*MAX(BS916*DCF!E$46,0)-MAX(BS916-BR916,0)/Inputs!$B$24)*DCF!E$6</f>
        <v>-968.48093601471919</v>
      </c>
      <c r="DA916" s="15">
        <f ca="1">(BT916*DCF!F$46-DCF!F$5*MAX(BT916*DCF!F$46,0)-MAX(BT916-BS916,0)/Inputs!$B$24)*DCF!F$6</f>
        <v>-1636.7337848515988</v>
      </c>
      <c r="DB916" s="15">
        <f ca="1">(BU916*DCF!G$46-DCF!G$5*MAX(BU916*DCF!G$46,0)-MAX(BU916-BT916,0)/Inputs!$B$24)*DCF!G$6</f>
        <v>-1614.6297262904206</v>
      </c>
      <c r="DC916" s="15">
        <f ca="1">(BV916*DCF!H$46-DCF!H$5*MAX(BV916*DCF!H$46,0)-MAX(BV916-BU916,0)/Inputs!$B$24)*DCF!H$6</f>
        <v>-3121.7644302387585</v>
      </c>
      <c r="DD916" s="15">
        <f ca="1">(BW916*DCF!I$46-DCF!I$5*MAX(BW916*DCF!I$46,0)-MAX(BW916-BV916,0)/Inputs!$B$24)*DCF!I$6</f>
        <v>-937.72045882972202</v>
      </c>
      <c r="DE916" s="15">
        <f ca="1">(BX916*DCF!J$46-DCF!J$5*MAX(BX916*DCF!J$46,0)-MAX(BX916-BW916,0)/Inputs!$B$24)*DCF!J$6</f>
        <v>-98.958206195381706</v>
      </c>
      <c r="DF916" s="15">
        <f ca="1">(BY916*DCF!K$46-DCF!K$5*MAX(BY916*DCF!K$46,0)-MAX(BY916-BX916,0)/Inputs!$B$24)*DCF!K$6</f>
        <v>-648.65527681301194</v>
      </c>
      <c r="DG916" s="15">
        <f ca="1">(BZ916*DCF!L$46-DCF!L$5*MAX(BZ916*DCF!L$46,0)-MAX(BZ916-BY916,0)/Inputs!$B$24)*DCF!L$6</f>
        <v>1461.4008766297038</v>
      </c>
      <c r="DH916" s="15">
        <f ca="1">(CA916*DCF!M$46-DCF!M$5*MAX(CA916*DCF!M$46,0)-MAX(CA916-BZ916,0)/Inputs!$B$24)*DCF!M$6</f>
        <v>1733.9468637919831</v>
      </c>
      <c r="DI916" s="15">
        <f ca="1">SUM(CB916:CL916)+BE916*DCF!M$10*(1+Inputs!$B$30)*(1-Inputs!$B$33)*(1-Inputs!$B$30/Inputs!$B$31)/(Inputs!$B$29-Inputs!$B$30)*DCF!M$6</f>
        <v>97242.550128704839</v>
      </c>
      <c r="DJ916" s="15">
        <f ca="1">SUM(CM916:CW916)+BP916*DCF!M$28*(1+Inputs!$B$30)*(1-Inputs!$B$33)*(1-Inputs!$B$30/Inputs!$B$31)/(Inputs!$B$29-Inputs!$B$30)*DCF!M$6</f>
        <v>481507.77750042023</v>
      </c>
      <c r="DK916" s="15">
        <f ca="1">SUM(CX916:DH916)+CA916*DCF!M$46*(1+Inputs!$B$30)*(1-Inputs!$B$33)*(1-Inputs!$B$30/Inputs!$B$31)/(Inputs!$B$29-Inputs!$B$30)*DCF!M$6</f>
        <v>105968.435714915</v>
      </c>
      <c r="DM916" s="15">
        <f ca="1">DI916+DJ916+DK916+Inputs!$B$34+Inputs!$B$36-Inputs!$B$35</f>
        <v>761569.76334404014</v>
      </c>
    </row>
    <row r="917" spans="1:117" x14ac:dyDescent="0.75">
      <c r="A917" s="11">
        <v>904</v>
      </c>
      <c r="C917" s="23">
        <f t="shared" ca="1" si="540"/>
        <v>8.0527940684875204E-2</v>
      </c>
      <c r="D917" s="23">
        <f t="shared" ca="1" si="540"/>
        <v>1.2671296328876762</v>
      </c>
      <c r="E917" s="23">
        <f t="shared" ca="1" si="540"/>
        <v>0.36065552860062394</v>
      </c>
      <c r="F917" s="23">
        <f t="shared" ca="1" si="540"/>
        <v>-2.8260226626999936</v>
      </c>
      <c r="G917" s="23">
        <f t="shared" ca="1" si="540"/>
        <v>-0.83017679671796862</v>
      </c>
      <c r="H917" s="23">
        <f t="shared" ca="1" si="540"/>
        <v>-0.74678169742264422</v>
      </c>
      <c r="I917" s="23">
        <f t="shared" ca="1" si="540"/>
        <v>3.3031459725056625E-2</v>
      </c>
      <c r="J917" s="23">
        <f t="shared" ca="1" si="540"/>
        <v>0.47916172914539623</v>
      </c>
      <c r="K917" s="23">
        <f t="shared" ca="1" si="540"/>
        <v>-0.13536147328628698</v>
      </c>
      <c r="L917" s="23">
        <f t="shared" ca="1" si="540"/>
        <v>-1.5191152233335379</v>
      </c>
      <c r="M917" s="23">
        <f t="shared" ca="1" si="540"/>
        <v>-0.18493980152998651</v>
      </c>
      <c r="N917" s="23">
        <f ca="1">SQRT(Inputs!$B$38)*C917+SQRT(1-Inputs!$B$38)*_xlfn.NORM.S.INV(RAND())</f>
        <v>-0.6775304330668579</v>
      </c>
      <c r="O917" s="23">
        <f ca="1">SQRT(Inputs!$B$38)*D917+SQRT(1-Inputs!$B$38)*_xlfn.NORM.S.INV(RAND())</f>
        <v>1.0941250067643675</v>
      </c>
      <c r="P917" s="23">
        <f ca="1">SQRT(Inputs!$B$38)*E917+SQRT(1-Inputs!$B$38)*_xlfn.NORM.S.INV(RAND())</f>
        <v>1.0098423210437106</v>
      </c>
      <c r="Q917" s="23">
        <f ca="1">SQRT(Inputs!$B$38)*F917+SQRT(1-Inputs!$B$38)*_xlfn.NORM.S.INV(RAND())</f>
        <v>-2.3089780970228606</v>
      </c>
      <c r="R917" s="23">
        <f ca="1">SQRT(Inputs!$B$38)*G917+SQRT(1-Inputs!$B$38)*_xlfn.NORM.S.INV(RAND())</f>
        <v>9.7495062701629942E-2</v>
      </c>
      <c r="S917" s="23">
        <f ca="1">SQRT(Inputs!$B$38)*H917+SQRT(1-Inputs!$B$38)*_xlfn.NORM.S.INV(RAND())</f>
        <v>-0.94711076730353017</v>
      </c>
      <c r="T917" s="23">
        <f ca="1">SQRT(Inputs!$B$38)*I917+SQRT(1-Inputs!$B$38)*_xlfn.NORM.S.INV(RAND())</f>
        <v>0.68425751148207592</v>
      </c>
      <c r="U917" s="23">
        <f ca="1">SQRT(Inputs!$B$38)*J917+SQRT(1-Inputs!$B$38)*_xlfn.NORM.S.INV(RAND())</f>
        <v>0.86939124478229912</v>
      </c>
      <c r="V917" s="23">
        <f ca="1">SQRT(Inputs!$B$38)*K917+SQRT(1-Inputs!$B$38)*_xlfn.NORM.S.INV(RAND())</f>
        <v>2.0540093777091784</v>
      </c>
      <c r="W917" s="23">
        <f ca="1">SQRT(Inputs!$B$38)*L917+SQRT(1-Inputs!$B$38)*_xlfn.NORM.S.INV(RAND())</f>
        <v>-7.5896546029306622E-2</v>
      </c>
      <c r="X917" s="23">
        <f ca="1">SQRT(Inputs!$B$38)*M917+SQRT(1-Inputs!$B$38)*_xlfn.NORM.S.INV(RAND())</f>
        <v>-1.8307461207793001</v>
      </c>
      <c r="Y917" s="23">
        <f ca="1">SQRT(Inputs!$B$38)*C917+SQRT(1-Inputs!$B$38)*_xlfn.NORM.S.INV(RAND())</f>
        <v>1.4097609506399607</v>
      </c>
      <c r="Z917" s="23">
        <f ca="1">SQRT(Inputs!$B$38)*D917+SQRT(1-Inputs!$B$38)*_xlfn.NORM.S.INV(RAND())</f>
        <v>1.3437205629030886</v>
      </c>
      <c r="AA917" s="23">
        <f ca="1">SQRT(Inputs!$B$38)*E917+SQRT(1-Inputs!$B$38)*_xlfn.NORM.S.INV(RAND())</f>
        <v>0.920430727705563</v>
      </c>
      <c r="AB917" s="23">
        <f ca="1">SQRT(Inputs!$B$38)*F917+SQRT(1-Inputs!$B$38)*_xlfn.NORM.S.INV(RAND())</f>
        <v>-1.993620871426089</v>
      </c>
      <c r="AC917" s="23">
        <f ca="1">SQRT(Inputs!$B$38)*G917+SQRT(1-Inputs!$B$38)*_xlfn.NORM.S.INV(RAND())</f>
        <v>-1.0503996296713067</v>
      </c>
      <c r="AD917" s="23">
        <f ca="1">SQRT(Inputs!$B$38)*H917+SQRT(1-Inputs!$B$38)*_xlfn.NORM.S.INV(RAND())</f>
        <v>-1.3169032587030345</v>
      </c>
      <c r="AE917" s="23">
        <f ca="1">SQRT(Inputs!$B$38)*I917+SQRT(1-Inputs!$B$38)*_xlfn.NORM.S.INV(RAND())</f>
        <v>0.83073940842785099</v>
      </c>
      <c r="AF917" s="23">
        <f ca="1">SQRT(Inputs!$B$38)*J917+SQRT(1-Inputs!$B$38)*_xlfn.NORM.S.INV(RAND())</f>
        <v>0.1044653936906835</v>
      </c>
      <c r="AG917" s="23">
        <f ca="1">SQRT(Inputs!$B$38)*K917+SQRT(1-Inputs!$B$38)*_xlfn.NORM.S.INV(RAND())</f>
        <v>-0.36965878834178567</v>
      </c>
      <c r="AH917" s="23">
        <f ca="1">SQRT(Inputs!$B$38)*L917+SQRT(1-Inputs!$B$38)*_xlfn.NORM.S.INV(RAND())</f>
        <v>-2.3920661820747231</v>
      </c>
      <c r="AI917" s="23">
        <f ca="1">SQRT(Inputs!$B$38)*M917+SQRT(1-Inputs!$B$38)*_xlfn.NORM.S.INV(RAND())</f>
        <v>2.7273760965005486E-2</v>
      </c>
      <c r="AJ917" s="23">
        <f ca="1">SQRT(Inputs!$B$38)*C917+SQRT(1-Inputs!$B$38)*_xlfn.NORM.S.INV(RAND())</f>
        <v>-0.33610966697302358</v>
      </c>
      <c r="AK917" s="23">
        <f ca="1">SQRT(Inputs!$B$38)*D917+SQRT(1-Inputs!$B$38)*_xlfn.NORM.S.INV(RAND())</f>
        <v>0.13983837778228936</v>
      </c>
      <c r="AL917" s="23">
        <f ca="1">SQRT(Inputs!$B$38)*E917+SQRT(1-Inputs!$B$38)*_xlfn.NORM.S.INV(RAND())</f>
        <v>-0.84654396196429738</v>
      </c>
      <c r="AM917" s="23">
        <f ca="1">SQRT(Inputs!$B$38)*F917+SQRT(1-Inputs!$B$38)*_xlfn.NORM.S.INV(RAND())</f>
        <v>-1.5050922330882053</v>
      </c>
      <c r="AN917" s="23">
        <f ca="1">SQRT(Inputs!$B$38)*G917+SQRT(1-Inputs!$B$38)*_xlfn.NORM.S.INV(RAND())</f>
        <v>-2.2219390514594792</v>
      </c>
      <c r="AO917" s="23">
        <f ca="1">SQRT(Inputs!$B$38)*H917+SQRT(1-Inputs!$B$38)*_xlfn.NORM.S.INV(RAND())</f>
        <v>-1.7786701388854147</v>
      </c>
      <c r="AP917" s="23">
        <f ca="1">SQRT(Inputs!$B$38)*I917+SQRT(1-Inputs!$B$38)*_xlfn.NORM.S.INV(RAND())</f>
        <v>7.5543725203147422E-2</v>
      </c>
      <c r="AQ917" s="23">
        <f ca="1">SQRT(Inputs!$B$38)*J917+SQRT(1-Inputs!$B$38)*_xlfn.NORM.S.INV(RAND())</f>
        <v>0.4490631713730876</v>
      </c>
      <c r="AR917" s="23">
        <f ca="1">SQRT(Inputs!$B$38)*K917+SQRT(1-Inputs!$B$38)*_xlfn.NORM.S.INV(RAND())</f>
        <v>-0.84487028926459939</v>
      </c>
      <c r="AS917" s="23">
        <f ca="1">SQRT(Inputs!$B$38)*L917+SQRT(1-Inputs!$B$38)*_xlfn.NORM.S.INV(RAND())</f>
        <v>0.10348027332179865</v>
      </c>
      <c r="AT917" s="23">
        <f ca="1">SQRT(Inputs!$B$38)*M917+SQRT(1-Inputs!$B$38)*_xlfn.NORM.S.INV(RAND())</f>
        <v>0.5894722684639716</v>
      </c>
      <c r="AU917" s="15">
        <f ca="1">Inputs!$B$6*EXP($B$8-0.5*C$5^2+C$5*N917)</f>
        <v>4446.7931786739191</v>
      </c>
      <c r="AV917" s="15">
        <f t="shared" ca="1" si="510"/>
        <v>6357.5143615105171</v>
      </c>
      <c r="AW917" s="15">
        <f t="shared" ca="1" si="511"/>
        <v>8883.0219388387959</v>
      </c>
      <c r="AX917" s="15">
        <f t="shared" ca="1" si="512"/>
        <v>8127.5738443157525</v>
      </c>
      <c r="AY917" s="15">
        <f t="shared" ca="1" si="513"/>
        <v>10046.467517728761</v>
      </c>
      <c r="AZ917" s="15">
        <f t="shared" ca="1" si="514"/>
        <v>11070.177003276676</v>
      </c>
      <c r="BA917" s="15">
        <f t="shared" ca="1" si="515"/>
        <v>14552.811140616983</v>
      </c>
      <c r="BB917" s="15">
        <f t="shared" ca="1" si="516"/>
        <v>19438.609923641776</v>
      </c>
      <c r="BC917" s="15">
        <f t="shared" ca="1" si="517"/>
        <v>29028.196906052628</v>
      </c>
      <c r="BD917" s="15">
        <f t="shared" ca="1" si="518"/>
        <v>35310.720671543102</v>
      </c>
      <c r="BE917" s="15">
        <f t="shared" ca="1" si="519"/>
        <v>36623.347972866599</v>
      </c>
      <c r="BF917" s="15">
        <f ca="1">Inputs!$B$13*EXP($B$9-0.5*C$6^2+C$6*Y917)</f>
        <v>18290.756164791223</v>
      </c>
      <c r="BG917" s="15">
        <f t="shared" ca="1" si="520"/>
        <v>28407.928055382905</v>
      </c>
      <c r="BH917" s="15">
        <f t="shared" ca="1" si="521"/>
        <v>40433.831215185062</v>
      </c>
      <c r="BI917" s="15">
        <f t="shared" ca="1" si="522"/>
        <v>36417.769580630527</v>
      </c>
      <c r="BJ917" s="15">
        <f t="shared" ca="1" si="523"/>
        <v>38372.847793825182</v>
      </c>
      <c r="BK917" s="15">
        <f t="shared" ca="1" si="524"/>
        <v>39365.418589772686</v>
      </c>
      <c r="BL917" s="15">
        <f t="shared" ca="1" si="525"/>
        <v>53852.039929974548</v>
      </c>
      <c r="BM917" s="15">
        <f t="shared" ca="1" si="526"/>
        <v>67060.432704087158</v>
      </c>
      <c r="BN917" s="15">
        <f t="shared" ca="1" si="527"/>
        <v>78902.125490285922</v>
      </c>
      <c r="BO917" s="15">
        <f t="shared" ca="1" si="528"/>
        <v>73515.083991219493</v>
      </c>
      <c r="BP917" s="15">
        <f t="shared" ca="1" si="529"/>
        <v>90763.322326648122</v>
      </c>
      <c r="BQ917" s="15">
        <f ca="1">Inputs!$B$20*EXP($B$10-0.5*C$7^2+C$7*AJ917)</f>
        <v>3807.4555312189341</v>
      </c>
      <c r="BR917" s="15">
        <f t="shared" ca="1" si="530"/>
        <v>5400.8293149215442</v>
      </c>
      <c r="BS917" s="15">
        <f t="shared" ca="1" si="531"/>
        <v>5799.6056567976466</v>
      </c>
      <c r="BT917" s="15">
        <f t="shared" ca="1" si="532"/>
        <v>5387.9051508490556</v>
      </c>
      <c r="BU917" s="15">
        <f t="shared" ca="1" si="533"/>
        <v>4361.6469047941046</v>
      </c>
      <c r="BV917" s="15">
        <f t="shared" ca="1" si="534"/>
        <v>4064.7337365021485</v>
      </c>
      <c r="BW917" s="15">
        <f t="shared" ca="1" si="535"/>
        <v>5763.5255450508712</v>
      </c>
      <c r="BX917" s="15">
        <f t="shared" ca="1" si="536"/>
        <v>8820.6011184747786</v>
      </c>
      <c r="BY917" s="15">
        <f t="shared" ca="1" si="537"/>
        <v>10514.475472818624</v>
      </c>
      <c r="BZ917" s="15">
        <f t="shared" ca="1" si="538"/>
        <v>15036.622293882221</v>
      </c>
      <c r="CA917" s="15">
        <f t="shared" ca="1" si="539"/>
        <v>23454.436444537987</v>
      </c>
      <c r="CB917" s="15">
        <f ca="1">(AU917*DCF!C$10-DCF!C$5*MAX(AU917*DCF!C$10,0)-MAX(AU917-Inputs!$B$6,0)/Inputs!$B$10)*DCF!C$6</f>
        <v>1046.7495271662999</v>
      </c>
      <c r="CC917" s="15">
        <f ca="1">(AV917*DCF!D$10-DCF!D$5*MAX(AV917*DCF!D$10,0)-MAX(AV917-AU917,0)/Inputs!$B$10)*DCF!D$6</f>
        <v>1083.7217015632918</v>
      </c>
      <c r="CD917" s="15">
        <f ca="1">(AW917*DCF!E$10-DCF!E$5*MAX(AW917*DCF!E$10,0)-MAX(AW917-AV917,0)/Inputs!$B$10)*DCF!E$6</f>
        <v>1482.0994679503863</v>
      </c>
      <c r="CE917" s="15">
        <f ca="1">(AX917*DCF!F$10-DCF!F$5*MAX(AX917*DCF!F$10,0)-MAX(AX917-AW917,0)/Inputs!$B$10)*DCF!F$6</f>
        <v>1774.23641743599</v>
      </c>
      <c r="CF917" s="15">
        <f ca="1">(AY917*DCF!G$10-DCF!G$5*MAX(AY917*DCF!G$10,0)-MAX(AY917-AX917,0)/Inputs!$B$10)*DCF!G$6</f>
        <v>1701.1281199806429</v>
      </c>
      <c r="CG917" s="15">
        <f ca="1">(AZ917*DCF!H$10-DCF!H$5*MAX(AZ917*DCF!H$10,0)-MAX(AZ917-AY917,0)/Inputs!$B$10)*DCF!H$6</f>
        <v>1967.5048340459641</v>
      </c>
      <c r="CH917" s="15">
        <f ca="1">(BA917*DCF!I$10-DCF!I$5*MAX(BA917*DCF!I$10,0)-MAX(BA917-AZ917,0)/Inputs!$B$10)*DCF!I$6</f>
        <v>2086.9936882285783</v>
      </c>
      <c r="CI917" s="15">
        <f ca="1">(BB917*DCF!J$10-DCF!J$5*MAX(BB917*DCF!J$10,0)-MAX(BB917-BA917,0)/Inputs!$B$10)*DCF!J$6</f>
        <v>2595.3482727109122</v>
      </c>
      <c r="CJ917" s="15">
        <f ca="1">(BC917*DCF!K$10-DCF!K$5*MAX(BC917*DCF!K$10,0)-MAX(BC917-BB917,0)/Inputs!$B$10)*DCF!K$6</f>
        <v>3330.6773091468212</v>
      </c>
      <c r="CK917" s="15">
        <f ca="1">(BD917*DCF!L$10-DCF!L$5*MAX(BD917*DCF!L$10,0)-MAX(BD917-BC917,0)/Inputs!$B$10)*DCF!L$6</f>
        <v>4513.0960989735659</v>
      </c>
      <c r="CL917" s="15">
        <f ca="1">(BE917*DCF!M$10-DCF!M$5*MAX(BE917*DCF!M$10,0)-MAX(BE917-BD917,0)/Inputs!$B$10)*DCF!M$6</f>
        <v>5011.2207306145938</v>
      </c>
      <c r="CM917" s="15">
        <f ca="1">(BF917*DCF!C$28-DCF!C$5*MAX(BF917*DCF!C$28,0)-MAX(BF917-Inputs!$B$13,0)/Inputs!$B$17)*DCF!C$6</f>
        <v>3987.8178665286928</v>
      </c>
      <c r="CN917" s="15">
        <f ca="1">(BG917*DCF!D$28-DCF!D$5*MAX(BG917*DCF!D$28,0)-MAX(BG917-BF917,0)/Inputs!$B$17)*DCF!D$6</f>
        <v>6208.3333745941263</v>
      </c>
      <c r="CO917" s="15">
        <f ca="1">(BH917*DCF!E$28-DCF!E$5*MAX(BH917*DCF!E$28,0)-MAX(BH917-BG917,0)/Inputs!$B$17)*DCF!E$6</f>
        <v>9081.4410040108487</v>
      </c>
      <c r="CP917" s="15">
        <f ca="1">(BI917*DCF!F$28-DCF!F$5*MAX(BI917*DCF!F$28,0)-MAX(BI917-BH917,0)/Inputs!$B$17)*DCF!F$6</f>
        <v>9886.4651656808819</v>
      </c>
      <c r="CQ917" s="15">
        <f ca="1">(BJ917*DCF!G$28-DCF!G$5*MAX(BJ917*DCF!G$28,0)-MAX(BJ917-BI917,0)/Inputs!$B$17)*DCF!G$6</f>
        <v>9627.3016524203667</v>
      </c>
      <c r="CR917" s="15">
        <f ca="1">(BK917*DCF!H$28-DCF!H$5*MAX(BK917*DCF!H$28,0)-MAX(BK917-BJ917,0)/Inputs!$B$17)*DCF!H$6</f>
        <v>9581.2846785847632</v>
      </c>
      <c r="CS917" s="15">
        <f ca="1">(BL917*DCF!I$28-DCF!I$5*MAX(BL917*DCF!I$28,0)-MAX(BL917-BK917,0)/Inputs!$B$17)*DCF!I$6</f>
        <v>10584.19646148376</v>
      </c>
      <c r="CT917" s="15">
        <f ca="1">(BM917*DCF!J$28-DCF!J$5*MAX(BM917*DCF!J$28,0)-MAX(BM917-BL917,0)/Inputs!$B$17)*DCF!J$6</f>
        <v>13208.718625604006</v>
      </c>
      <c r="CU917" s="15">
        <f ca="1">(BN917*DCF!K$28-DCF!K$5*MAX(BN917*DCF!K$28,0)-MAX(BN917-BM917,0)/Inputs!$B$17)*DCF!K$6</f>
        <v>15212.356315799272</v>
      </c>
      <c r="CV917" s="15">
        <f ca="1">(BO917*DCF!L$28-DCF!L$5*MAX(BO917*DCF!L$28,0)-MAX(BO917-BN917,0)/Inputs!$B$17)*DCF!L$6</f>
        <v>14667.802328564652</v>
      </c>
      <c r="CW917" s="15">
        <f ca="1">(BP917*DCF!M$28-DCF!M$5*MAX(BP917*DCF!M$28,0)-MAX(BP917-BO917,0)/Inputs!$B$17)*DCF!M$6</f>
        <v>15274.246053732166</v>
      </c>
      <c r="CX917" s="15">
        <f ca="1">(BQ917*DCF!C$46-DCF!C$5*MAX(BQ917*DCF!C$46,0)-MAX(BQ917-Inputs!$B$20,0)/Inputs!$B$24)*DCF!C$6</f>
        <v>-1159.4380123918711</v>
      </c>
      <c r="CY917" s="15">
        <f ca="1">(BR917*DCF!D$46-DCF!D$5*MAX(BR917*DCF!D$46,0)-MAX(BR917-BQ917,0)/Inputs!$B$24)*DCF!D$6</f>
        <v>-1601.674982392024</v>
      </c>
      <c r="CZ917" s="15">
        <f ca="1">(BS917*DCF!E$46-DCF!E$5*MAX(BS917*DCF!E$46,0)-MAX(BS917-BR917,0)/Inputs!$B$24)*DCF!E$6</f>
        <v>-843.00012261587915</v>
      </c>
      <c r="DA917" s="15">
        <f ca="1">(BT917*DCF!F$46-DCF!F$5*MAX(BT917*DCF!F$46,0)-MAX(BT917-BS917,0)/Inputs!$B$24)*DCF!F$6</f>
        <v>-392.38131801976243</v>
      </c>
      <c r="DB917" s="15">
        <f ca="1">(BU917*DCF!G$46-DCF!G$5*MAX(BU917*DCF!G$46,0)-MAX(BU917-BT917,0)/Inputs!$B$24)*DCF!G$6</f>
        <v>-146.7171843152185</v>
      </c>
      <c r="DC917" s="15">
        <f ca="1">(BV917*DCF!H$46-DCF!H$5*MAX(BV917*DCF!H$46,0)-MAX(BV917-BU917,0)/Inputs!$B$24)*DCF!H$6</f>
        <v>0</v>
      </c>
      <c r="DD917" s="15">
        <f ca="1">(BW917*DCF!I$46-DCF!I$5*MAX(BW917*DCF!I$46,0)-MAX(BW917-BV917,0)/Inputs!$B$24)*DCF!I$6</f>
        <v>-354.54655330387703</v>
      </c>
      <c r="DE917" s="15">
        <f ca="1">(BX917*DCF!J$46-DCF!J$5*MAX(BX917*DCF!J$46,0)-MAX(BX917-BW917,0)/Inputs!$B$24)*DCF!J$6</f>
        <v>-440.68667865704879</v>
      </c>
      <c r="DF917" s="15">
        <f ca="1">(BY917*DCF!K$46-DCF!K$5*MAX(BY917*DCF!K$46,0)-MAX(BY917-BX917,0)/Inputs!$B$24)*DCF!K$6</f>
        <v>185.66779699472031</v>
      </c>
      <c r="DG917" s="15">
        <f ca="1">(BZ917*DCF!L$46-DCF!L$5*MAX(BZ917*DCF!L$46,0)-MAX(BZ917-BY917,0)/Inputs!$B$24)*DCF!L$6</f>
        <v>16.035358007000699</v>
      </c>
      <c r="DH917" s="15">
        <f ca="1">(CA917*DCF!M$46-DCF!M$5*MAX(CA917*DCF!M$46,0)-MAX(CA917-BZ917,0)/Inputs!$B$24)*DCF!M$6</f>
        <v>78.939519413037928</v>
      </c>
      <c r="DI917" s="15">
        <f ca="1">SUM(CB917:CL917)+BE917*DCF!M$10*(1+Inputs!$B$30)*(1-Inputs!$B$33)*(1-Inputs!$B$30/Inputs!$B$31)/(Inputs!$B$29-Inputs!$B$30)*DCF!M$6</f>
        <v>128516.03786994526</v>
      </c>
      <c r="DJ917" s="15">
        <f ca="1">SUM(CM917:CW917)+BP917*DCF!M$28*(1+Inputs!$B$30)*(1-Inputs!$B$33)*(1-Inputs!$B$30/Inputs!$B$31)/(Inputs!$B$29-Inputs!$B$30)*DCF!M$6</f>
        <v>454113.99853466591</v>
      </c>
      <c r="DK917" s="15">
        <f ca="1">SUM(CX917:DH917)+CA917*DCF!M$46*(1+Inputs!$B$30)*(1-Inputs!$B$33)*(1-Inputs!$B$30/Inputs!$B$31)/(Inputs!$B$29-Inputs!$B$30)*DCF!M$6</f>
        <v>31605.534921587227</v>
      </c>
      <c r="DM917" s="15">
        <f ca="1">DI917+DJ917+DK917+Inputs!$B$34+Inputs!$B$36-Inputs!$B$35</f>
        <v>691086.57132619841</v>
      </c>
    </row>
    <row r="918" spans="1:117" x14ac:dyDescent="0.75">
      <c r="A918" s="11">
        <v>905</v>
      </c>
      <c r="C918" s="23">
        <f t="shared" ca="1" si="540"/>
        <v>-2.4892010005196421</v>
      </c>
      <c r="D918" s="23">
        <f t="shared" ca="1" si="540"/>
        <v>2.8130778221312123</v>
      </c>
      <c r="E918" s="23">
        <f t="shared" ca="1" si="540"/>
        <v>0.37038035897702232</v>
      </c>
      <c r="F918" s="23">
        <f t="shared" ca="1" si="540"/>
        <v>-1.2776888720930821</v>
      </c>
      <c r="G918" s="23">
        <f t="shared" ca="1" si="540"/>
        <v>-0.31539800995466577</v>
      </c>
      <c r="H918" s="23">
        <f t="shared" ca="1" si="540"/>
        <v>0.32680575932904249</v>
      </c>
      <c r="I918" s="23">
        <f t="shared" ca="1" si="540"/>
        <v>-0.78633139221802362</v>
      </c>
      <c r="J918" s="23">
        <f t="shared" ca="1" si="540"/>
        <v>-0.51106931295011149</v>
      </c>
      <c r="K918" s="23">
        <f t="shared" ca="1" si="540"/>
        <v>-9.4257424468538964E-2</v>
      </c>
      <c r="L918" s="23">
        <f t="shared" ca="1" si="540"/>
        <v>0.11261251676832484</v>
      </c>
      <c r="M918" s="23">
        <f t="shared" ca="1" si="540"/>
        <v>-2.4783806063476757</v>
      </c>
      <c r="N918" s="23">
        <f ca="1">SQRT(Inputs!$B$38)*C918+SQRT(1-Inputs!$B$38)*_xlfn.NORM.S.INV(RAND())</f>
        <v>-2.0009395303183921</v>
      </c>
      <c r="O918" s="23">
        <f ca="1">SQRT(Inputs!$B$38)*D918+SQRT(1-Inputs!$B$38)*_xlfn.NORM.S.INV(RAND())</f>
        <v>2.2747340350055545E-2</v>
      </c>
      <c r="P918" s="23">
        <f ca="1">SQRT(Inputs!$B$38)*E918+SQRT(1-Inputs!$B$38)*_xlfn.NORM.S.INV(RAND())</f>
        <v>1.8225362379171173</v>
      </c>
      <c r="Q918" s="23">
        <f ca="1">SQRT(Inputs!$B$38)*F918+SQRT(1-Inputs!$B$38)*_xlfn.NORM.S.INV(RAND())</f>
        <v>-0.15649360125792156</v>
      </c>
      <c r="R918" s="23">
        <f ca="1">SQRT(Inputs!$B$38)*G918+SQRT(1-Inputs!$B$38)*_xlfn.NORM.S.INV(RAND())</f>
        <v>-0.27916549384145772</v>
      </c>
      <c r="S918" s="23">
        <f ca="1">SQRT(Inputs!$B$38)*H918+SQRT(1-Inputs!$B$38)*_xlfn.NORM.S.INV(RAND())</f>
        <v>3.1820844885791594E-2</v>
      </c>
      <c r="T918" s="23">
        <f ca="1">SQRT(Inputs!$B$38)*I918+SQRT(1-Inputs!$B$38)*_xlfn.NORM.S.INV(RAND())</f>
        <v>-1.4691480747494481</v>
      </c>
      <c r="U918" s="23">
        <f ca="1">SQRT(Inputs!$B$38)*J918+SQRT(1-Inputs!$B$38)*_xlfn.NORM.S.INV(RAND())</f>
        <v>-2.5811894282306982</v>
      </c>
      <c r="V918" s="23">
        <f ca="1">SQRT(Inputs!$B$38)*K918+SQRT(1-Inputs!$B$38)*_xlfn.NORM.S.INV(RAND())</f>
        <v>0.30523906639170884</v>
      </c>
      <c r="W918" s="23">
        <f ca="1">SQRT(Inputs!$B$38)*L918+SQRT(1-Inputs!$B$38)*_xlfn.NORM.S.INV(RAND())</f>
        <v>-0.28318060331613487</v>
      </c>
      <c r="X918" s="23">
        <f ca="1">SQRT(Inputs!$B$38)*M918+SQRT(1-Inputs!$B$38)*_xlfn.NORM.S.INV(RAND())</f>
        <v>-1.4498790894154059</v>
      </c>
      <c r="Y918" s="23">
        <f ca="1">SQRT(Inputs!$B$38)*C918+SQRT(1-Inputs!$B$38)*_xlfn.NORM.S.INV(RAND())</f>
        <v>-1.7512739752349993</v>
      </c>
      <c r="Z918" s="23">
        <f ca="1">SQRT(Inputs!$B$38)*D918+SQRT(1-Inputs!$B$38)*_xlfn.NORM.S.INV(RAND())</f>
        <v>-0.31616748358808477</v>
      </c>
      <c r="AA918" s="23">
        <f ca="1">SQRT(Inputs!$B$38)*E918+SQRT(1-Inputs!$B$38)*_xlfn.NORM.S.INV(RAND())</f>
        <v>0.63245913249037067</v>
      </c>
      <c r="AB918" s="23">
        <f ca="1">SQRT(Inputs!$B$38)*F918+SQRT(1-Inputs!$B$38)*_xlfn.NORM.S.INV(RAND())</f>
        <v>-0.92820471625355228</v>
      </c>
      <c r="AC918" s="23">
        <f ca="1">SQRT(Inputs!$B$38)*G918+SQRT(1-Inputs!$B$38)*_xlfn.NORM.S.INV(RAND())</f>
        <v>0.84565528516458666</v>
      </c>
      <c r="AD918" s="23">
        <f ca="1">SQRT(Inputs!$B$38)*H918+SQRT(1-Inputs!$B$38)*_xlfn.NORM.S.INV(RAND())</f>
        <v>0.33660126880132546</v>
      </c>
      <c r="AE918" s="23">
        <f ca="1">SQRT(Inputs!$B$38)*I918+SQRT(1-Inputs!$B$38)*_xlfn.NORM.S.INV(RAND())</f>
        <v>-2.0039655099007647</v>
      </c>
      <c r="AF918" s="23">
        <f ca="1">SQRT(Inputs!$B$38)*J918+SQRT(1-Inputs!$B$38)*_xlfn.NORM.S.INV(RAND())</f>
        <v>-0.8141267690453079</v>
      </c>
      <c r="AG918" s="23">
        <f ca="1">SQRT(Inputs!$B$38)*K918+SQRT(1-Inputs!$B$38)*_xlfn.NORM.S.INV(RAND())</f>
        <v>-0.24986436390366401</v>
      </c>
      <c r="AH918" s="23">
        <f ca="1">SQRT(Inputs!$B$38)*L918+SQRT(1-Inputs!$B$38)*_xlfn.NORM.S.INV(RAND())</f>
        <v>1.164235331003856</v>
      </c>
      <c r="AI918" s="23">
        <f ca="1">SQRT(Inputs!$B$38)*M918+SQRT(1-Inputs!$B$38)*_xlfn.NORM.S.INV(RAND())</f>
        <v>-2.4595564073524914</v>
      </c>
      <c r="AJ918" s="23">
        <f ca="1">SQRT(Inputs!$B$38)*C918+SQRT(1-Inputs!$B$38)*_xlfn.NORM.S.INV(RAND())</f>
        <v>-1.9091546078857258</v>
      </c>
      <c r="AK918" s="23">
        <f ca="1">SQRT(Inputs!$B$38)*D918+SQRT(1-Inputs!$B$38)*_xlfn.NORM.S.INV(RAND())</f>
        <v>1.3643453820988551</v>
      </c>
      <c r="AL918" s="23">
        <f ca="1">SQRT(Inputs!$B$38)*E918+SQRT(1-Inputs!$B$38)*_xlfn.NORM.S.INV(RAND())</f>
        <v>0.28154590269296975</v>
      </c>
      <c r="AM918" s="23">
        <f ca="1">SQRT(Inputs!$B$38)*F918+SQRT(1-Inputs!$B$38)*_xlfn.NORM.S.INV(RAND())</f>
        <v>-5.9877815093864029E-2</v>
      </c>
      <c r="AN918" s="23">
        <f ca="1">SQRT(Inputs!$B$38)*G918+SQRT(1-Inputs!$B$38)*_xlfn.NORM.S.INV(RAND())</f>
        <v>-1.1479406555299347</v>
      </c>
      <c r="AO918" s="23">
        <f ca="1">SQRT(Inputs!$B$38)*H918+SQRT(1-Inputs!$B$38)*_xlfn.NORM.S.INV(RAND())</f>
        <v>-0.92532485389870989</v>
      </c>
      <c r="AP918" s="23">
        <f ca="1">SQRT(Inputs!$B$38)*I918+SQRT(1-Inputs!$B$38)*_xlfn.NORM.S.INV(RAND())</f>
        <v>-1.3550631700330327</v>
      </c>
      <c r="AQ918" s="23">
        <f ca="1">SQRT(Inputs!$B$38)*J918+SQRT(1-Inputs!$B$38)*_xlfn.NORM.S.INV(RAND())</f>
        <v>-0.81098194351635011</v>
      </c>
      <c r="AR918" s="23">
        <f ca="1">SQRT(Inputs!$B$38)*K918+SQRT(1-Inputs!$B$38)*_xlfn.NORM.S.INV(RAND())</f>
        <v>-0.30494470081693076</v>
      </c>
      <c r="AS918" s="23">
        <f ca="1">SQRT(Inputs!$B$38)*L918+SQRT(1-Inputs!$B$38)*_xlfn.NORM.S.INV(RAND())</f>
        <v>0.64238427421215238</v>
      </c>
      <c r="AT918" s="23">
        <f ca="1">SQRT(Inputs!$B$38)*M918+SQRT(1-Inputs!$B$38)*_xlfn.NORM.S.INV(RAND())</f>
        <v>-0.79689598539250439</v>
      </c>
      <c r="AU918" s="15">
        <f ca="1">Inputs!$B$6*EXP($B$8-0.5*C$5^2+C$5*N918)</f>
        <v>3589.306118013219</v>
      </c>
      <c r="AV918" s="15">
        <f t="shared" ca="1" si="510"/>
        <v>4383.6704285739252</v>
      </c>
      <c r="AW918" s="15">
        <f t="shared" ca="1" si="511"/>
        <v>6834.6673629127745</v>
      </c>
      <c r="AX918" s="15">
        <f t="shared" ca="1" si="512"/>
        <v>8182.8833489387698</v>
      </c>
      <c r="AY918" s="15">
        <f t="shared" ca="1" si="513"/>
        <v>9679.5342665990793</v>
      </c>
      <c r="AZ918" s="15">
        <f t="shared" ca="1" si="514"/>
        <v>11879.887257744163</v>
      </c>
      <c r="BA918" s="15">
        <f t="shared" ca="1" si="515"/>
        <v>12465.957054619836</v>
      </c>
      <c r="BB918" s="15">
        <f t="shared" ca="1" si="516"/>
        <v>11784.276315392493</v>
      </c>
      <c r="BC918" s="15">
        <f t="shared" ca="1" si="517"/>
        <v>14864.322785034567</v>
      </c>
      <c r="BD918" s="15">
        <f t="shared" ca="1" si="518"/>
        <v>17734.197600332911</v>
      </c>
      <c r="BE918" s="15">
        <f t="shared" ca="1" si="519"/>
        <v>19042.697087058947</v>
      </c>
      <c r="BF918" s="15">
        <f ca="1">Inputs!$B$13*EXP($B$9-0.5*C$6^2+C$6*Y918)</f>
        <v>9774.0208434766155</v>
      </c>
      <c r="BG918" s="15">
        <f t="shared" ca="1" si="520"/>
        <v>11251.403060924025</v>
      </c>
      <c r="BH918" s="15">
        <f t="shared" ca="1" si="521"/>
        <v>15267.542902503972</v>
      </c>
      <c r="BI918" s="15">
        <f t="shared" ca="1" si="522"/>
        <v>16201.559161223146</v>
      </c>
      <c r="BJ918" s="15">
        <f t="shared" ca="1" si="523"/>
        <v>22436.937993264102</v>
      </c>
      <c r="BK918" s="15">
        <f t="shared" ca="1" si="524"/>
        <v>28828.365036325624</v>
      </c>
      <c r="BL918" s="15">
        <f t="shared" ca="1" si="525"/>
        <v>27312.877847353629</v>
      </c>
      <c r="BM918" s="15">
        <f t="shared" ca="1" si="526"/>
        <v>30343.967475811132</v>
      </c>
      <c r="BN918" s="15">
        <f t="shared" ca="1" si="527"/>
        <v>36218.403521583568</v>
      </c>
      <c r="BO918" s="15">
        <f t="shared" ca="1" si="528"/>
        <v>51020.889007071601</v>
      </c>
      <c r="BP918" s="15">
        <f t="shared" ca="1" si="529"/>
        <v>47524.764796169147</v>
      </c>
      <c r="BQ918" s="15">
        <f ca="1">Inputs!$B$20*EXP($B$10-0.5*C$7^2+C$7*AJ918)</f>
        <v>2179.3557771253413</v>
      </c>
      <c r="BR918" s="15">
        <f t="shared" ca="1" si="530"/>
        <v>4560.8073519815489</v>
      </c>
      <c r="BS918" s="15">
        <f t="shared" ca="1" si="531"/>
        <v>6771.5347229988693</v>
      </c>
      <c r="BT918" s="15">
        <f t="shared" ca="1" si="532"/>
        <v>9190.9639544565071</v>
      </c>
      <c r="BU918" s="15">
        <f t="shared" ca="1" si="533"/>
        <v>9648.3713224938892</v>
      </c>
      <c r="BV918" s="15">
        <f t="shared" ca="1" si="534"/>
        <v>10897.627522052133</v>
      </c>
      <c r="BW918" s="15">
        <f t="shared" ca="1" si="535"/>
        <v>11415.354845257532</v>
      </c>
      <c r="BX918" s="15">
        <f t="shared" ca="1" si="536"/>
        <v>13570.435664347904</v>
      </c>
      <c r="BY918" s="15">
        <f t="shared" ca="1" si="537"/>
        <v>17936.856062478964</v>
      </c>
      <c r="BZ918" s="15">
        <f t="shared" ca="1" si="538"/>
        <v>28322.659208571698</v>
      </c>
      <c r="CA918" s="15">
        <f t="shared" ca="1" si="539"/>
        <v>34531.583957566749</v>
      </c>
      <c r="CB918" s="15">
        <f ca="1">(AU918*DCF!C$10-DCF!C$5*MAX(AU918*DCF!C$10,0)-MAX(AU918-Inputs!$B$6,0)/Inputs!$B$10)*DCF!C$6</f>
        <v>921.76653022098094</v>
      </c>
      <c r="CC918" s="15">
        <f ca="1">(AV918*DCF!D$10-DCF!D$5*MAX(AV918*DCF!D$10,0)-MAX(AV918-AU918,0)/Inputs!$B$10)*DCF!D$6</f>
        <v>874.80502143326748</v>
      </c>
      <c r="CD918" s="15">
        <f ca="1">(AW918*DCF!E$10-DCF!E$5*MAX(AW918*DCF!E$10,0)-MAX(AW918-AV918,0)/Inputs!$B$10)*DCF!E$6</f>
        <v>1025.9498858415366</v>
      </c>
      <c r="CE918" s="15">
        <f ca="1">(AX918*DCF!F$10-DCF!F$5*MAX(AX918*DCF!F$10,0)-MAX(AX918-AW918,0)/Inputs!$B$10)*DCF!F$6</f>
        <v>1505.7800736518868</v>
      </c>
      <c r="CF918" s="15">
        <f ca="1">(AY918*DCF!G$10-DCF!G$5*MAX(AY918*DCF!G$10,0)-MAX(AY918-AX918,0)/Inputs!$B$10)*DCF!G$6</f>
        <v>1706.6876031072106</v>
      </c>
      <c r="CG918" s="15">
        <f ca="1">(AZ918*DCF!H$10-DCF!H$5*MAX(AZ918*DCF!H$10,0)-MAX(AZ918-AY918,0)/Inputs!$B$10)*DCF!H$6</f>
        <v>1915.7765121985417</v>
      </c>
      <c r="CH918" s="15">
        <f ca="1">(BA918*DCF!I$10-DCF!I$5*MAX(BA918*DCF!I$10,0)-MAX(BA918-AZ918,0)/Inputs!$B$10)*DCF!I$6</f>
        <v>2180.9396136603932</v>
      </c>
      <c r="CI918" s="15">
        <f ca="1">(BB918*DCF!J$10-DCF!J$5*MAX(BB918*DCF!J$10,0)-MAX(BB918-BA918,0)/Inputs!$B$10)*DCF!J$6</f>
        <v>2022.2091590646937</v>
      </c>
      <c r="CJ918" s="15">
        <f ca="1">(BC918*DCF!K$10-DCF!K$5*MAX(BC918*DCF!K$10,0)-MAX(BC918-BB918,0)/Inputs!$B$10)*DCF!K$6</f>
        <v>1961.7576271654559</v>
      </c>
      <c r="CK918" s="15">
        <f ca="1">(BD918*DCF!L$10-DCF!L$5*MAX(BD918*DCF!L$10,0)-MAX(BD918-BC918,0)/Inputs!$B$10)*DCF!L$6</f>
        <v>2303.5329501101814</v>
      </c>
      <c r="CL918" s="15">
        <f ca="1">(BE918*DCF!M$10-DCF!M$5*MAX(BE918*DCF!M$10,0)-MAX(BE918-BD918,0)/Inputs!$B$10)*DCF!M$6</f>
        <v>2530.8566132294154</v>
      </c>
      <c r="CM918" s="15">
        <f ca="1">(BF918*DCF!C$28-DCF!C$5*MAX(BF918*DCF!C$28,0)-MAX(BF918-Inputs!$B$13,0)/Inputs!$B$17)*DCF!C$6</f>
        <v>2982.9670621493528</v>
      </c>
      <c r="CN918" s="15">
        <f ca="1">(BG918*DCF!D$28-DCF!D$5*MAX(BG918*DCF!D$28,0)-MAX(BG918-BF918,0)/Inputs!$B$17)*DCF!D$6</f>
        <v>2998.6043372693075</v>
      </c>
      <c r="CO918" s="15">
        <f ca="1">(BH918*DCF!E$28-DCF!E$5*MAX(BH918*DCF!E$28,0)-MAX(BH918-BG918,0)/Inputs!$B$17)*DCF!E$6</f>
        <v>3532.5141291434529</v>
      </c>
      <c r="CP918" s="15">
        <f ca="1">(BI918*DCF!F$28-DCF!F$5*MAX(BI918*DCF!F$28,0)-MAX(BI918-BH918,0)/Inputs!$B$17)*DCF!F$6</f>
        <v>4228.2441260772994</v>
      </c>
      <c r="CQ918" s="15">
        <f ca="1">(BJ918*DCF!G$28-DCF!G$5*MAX(BJ918*DCF!G$28,0)-MAX(BJ918-BI918,0)/Inputs!$B$17)*DCF!G$6</f>
        <v>4772.7046693826787</v>
      </c>
      <c r="CR918" s="15">
        <f ca="1">(BK918*DCF!H$28-DCF!H$5*MAX(BK918*DCF!H$28,0)-MAX(BK918-BJ918,0)/Inputs!$B$17)*DCF!H$6</f>
        <v>6136.5243326447498</v>
      </c>
      <c r="CS918" s="15">
        <f ca="1">(BL918*DCF!I$28-DCF!I$5*MAX(BL918*DCF!I$28,0)-MAX(BL918-BK918,0)/Inputs!$B$17)*DCF!I$6</f>
        <v>6422.7061776908631</v>
      </c>
      <c r="CT918" s="15">
        <f ca="1">(BM918*DCF!J$28-DCF!J$5*MAX(BM918*DCF!J$28,0)-MAX(BM918-BL918,0)/Inputs!$B$17)*DCF!J$6</f>
        <v>6367.326070465394</v>
      </c>
      <c r="CU918" s="15">
        <f ca="1">(BN918*DCF!K$28-DCF!K$5*MAX(BN918*DCF!K$28,0)-MAX(BN918-BM918,0)/Inputs!$B$17)*DCF!K$6</f>
        <v>6929.1793812543656</v>
      </c>
      <c r="CV918" s="15">
        <f ca="1">(BO918*DCF!L$28-DCF!L$5*MAX(BO918*DCF!L$28,0)-MAX(BO918-BN918,0)/Inputs!$B$17)*DCF!L$6</f>
        <v>8504.8123633066698</v>
      </c>
      <c r="CW918" s="15">
        <f ca="1">(BP918*DCF!M$28-DCF!M$5*MAX(BP918*DCF!M$28,0)-MAX(BP918-BO918,0)/Inputs!$B$17)*DCF!M$6</f>
        <v>8941.8120003453096</v>
      </c>
      <c r="CX918" s="15">
        <f ca="1">(BQ918*DCF!C$46-DCF!C$5*MAX(BQ918*DCF!C$46,0)-MAX(BQ918-Inputs!$B$20,0)/Inputs!$B$24)*DCF!C$6</f>
        <v>-503.31542196890098</v>
      </c>
      <c r="CY918" s="15">
        <f ca="1">(BR918*DCF!D$46-DCF!D$5*MAX(BR918*DCF!D$46,0)-MAX(BR918-BQ918,0)/Inputs!$B$24)*DCF!D$6</f>
        <v>-1794.5690747292172</v>
      </c>
      <c r="CZ918" s="15">
        <f ca="1">(BS918*DCF!E$46-DCF!E$5*MAX(BS918*DCF!E$46,0)-MAX(BS918-BR918,0)/Inputs!$B$24)*DCF!E$6</f>
        <v>-1672.1536404142591</v>
      </c>
      <c r="DA918" s="15">
        <f ca="1">(BT918*DCF!F$46-DCF!F$5*MAX(BT918*DCF!F$46,0)-MAX(BT918-BS918,0)/Inputs!$B$24)*DCF!F$6</f>
        <v>-1550.3347720365673</v>
      </c>
      <c r="DB918" s="15">
        <f ca="1">(BU918*DCF!G$46-DCF!G$5*MAX(BU918*DCF!G$46,0)-MAX(BU918-BT918,0)/Inputs!$B$24)*DCF!G$6</f>
        <v>-478.41494977624825</v>
      </c>
      <c r="DC918" s="15">
        <f ca="1">(BV918*DCF!H$46-DCF!H$5*MAX(BV918*DCF!H$46,0)-MAX(BV918-BU918,0)/Inputs!$B$24)*DCF!H$6</f>
        <v>-388.19870969299518</v>
      </c>
      <c r="DD918" s="15">
        <f ca="1">(BW918*DCF!I$46-DCF!I$5*MAX(BW918*DCF!I$46,0)-MAX(BW918-BV918,0)/Inputs!$B$24)*DCF!I$6</f>
        <v>115.02255849551948</v>
      </c>
      <c r="DE918" s="15">
        <f ca="1">(BX918*DCF!J$46-DCF!J$5*MAX(BX918*DCF!J$46,0)-MAX(BX918-BW918,0)/Inputs!$B$24)*DCF!J$6</f>
        <v>-2.2499858360609015</v>
      </c>
      <c r="DF918" s="15">
        <f ca="1">(BY918*DCF!K$46-DCF!K$5*MAX(BY918*DCF!K$46,0)-MAX(BY918-BX918,0)/Inputs!$B$24)*DCF!K$6</f>
        <v>-45.043665486778565</v>
      </c>
      <c r="DG918" s="15">
        <f ca="1">(BZ918*DCF!L$46-DCF!L$5*MAX(BZ918*DCF!L$46,0)-MAX(BZ918-BY918,0)/Inputs!$B$24)*DCF!L$6</f>
        <v>-392.5272422462802</v>
      </c>
      <c r="DH918" s="15">
        <f ca="1">(CA918*DCF!M$46-DCF!M$5*MAX(CA918*DCF!M$46,0)-MAX(CA918-BZ918,0)/Inputs!$B$24)*DCF!M$6</f>
        <v>1409.1264221742401</v>
      </c>
      <c r="DI918" s="15">
        <f ca="1">SUM(CB918:CL918)+BE918*DCF!M$10*(1+Inputs!$B$30)*(1-Inputs!$B$33)*(1-Inputs!$B$30/Inputs!$B$31)/(Inputs!$B$29-Inputs!$B$30)*DCF!M$6</f>
        <v>71946.139396568615</v>
      </c>
      <c r="DJ918" s="15">
        <f ca="1">SUM(CM918:CW918)+BP918*DCF!M$28*(1+Inputs!$B$30)*(1-Inputs!$B$33)*(1-Inputs!$B$30/Inputs!$B$31)/(Inputs!$B$29-Inputs!$B$30)*DCF!M$6</f>
        <v>238166.79315332009</v>
      </c>
      <c r="DK918" s="15">
        <f ca="1">SUM(CX918:DH918)+CA918*DCF!M$46*(1+Inputs!$B$30)*(1-Inputs!$B$33)*(1-Inputs!$B$30/Inputs!$B$31)/(Inputs!$B$29-Inputs!$B$30)*DCF!M$6</f>
        <v>48087.260844500925</v>
      </c>
      <c r="DM918" s="15">
        <f ca="1">DI918+DJ918+DK918+Inputs!$B$34+Inputs!$B$36-Inputs!$B$35</f>
        <v>435051.19339438964</v>
      </c>
    </row>
    <row r="919" spans="1:117" x14ac:dyDescent="0.75">
      <c r="A919" s="11">
        <v>906</v>
      </c>
      <c r="C919" s="23">
        <f t="shared" ca="1" si="540"/>
        <v>-1.0555891025612238</v>
      </c>
      <c r="D919" s="23">
        <f t="shared" ca="1" si="540"/>
        <v>-1.4039502586156112</v>
      </c>
      <c r="E919" s="23">
        <f t="shared" ca="1" si="540"/>
        <v>-1.9229083185294469</v>
      </c>
      <c r="F919" s="23">
        <f t="shared" ca="1" si="540"/>
        <v>1.3437615402320864</v>
      </c>
      <c r="G919" s="23">
        <f t="shared" ca="1" si="540"/>
        <v>-0.28541886331418564</v>
      </c>
      <c r="H919" s="23">
        <f t="shared" ca="1" si="540"/>
        <v>-1.2943869793433933</v>
      </c>
      <c r="I919" s="23">
        <f t="shared" ca="1" si="540"/>
        <v>1.0756929720804795</v>
      </c>
      <c r="J919" s="23">
        <f t="shared" ca="1" si="540"/>
        <v>1.7684473012375956</v>
      </c>
      <c r="K919" s="23">
        <f t="shared" ca="1" si="540"/>
        <v>-0.47551637450356371</v>
      </c>
      <c r="L919" s="23">
        <f t="shared" ca="1" si="540"/>
        <v>0.23146480851723153</v>
      </c>
      <c r="M919" s="23">
        <f t="shared" ca="1" si="540"/>
        <v>0.22959102625050989</v>
      </c>
      <c r="N919" s="23">
        <f ca="1">SQRT(Inputs!$B$38)*C919+SQRT(1-Inputs!$B$38)*_xlfn.NORM.S.INV(RAND())</f>
        <v>1.1031039468361885</v>
      </c>
      <c r="O919" s="23">
        <f ca="1">SQRT(Inputs!$B$38)*D919+SQRT(1-Inputs!$B$38)*_xlfn.NORM.S.INV(RAND())</f>
        <v>-0.54081434241116899</v>
      </c>
      <c r="P919" s="23">
        <f ca="1">SQRT(Inputs!$B$38)*E919+SQRT(1-Inputs!$B$38)*_xlfn.NORM.S.INV(RAND())</f>
        <v>-2.0332584229344359</v>
      </c>
      <c r="Q919" s="23">
        <f ca="1">SQRT(Inputs!$B$38)*F919+SQRT(1-Inputs!$B$38)*_xlfn.NORM.S.INV(RAND())</f>
        <v>1.407108876880319</v>
      </c>
      <c r="R919" s="23">
        <f ca="1">SQRT(Inputs!$B$38)*G919+SQRT(1-Inputs!$B$38)*_xlfn.NORM.S.INV(RAND())</f>
        <v>-1.165825690236316</v>
      </c>
      <c r="S919" s="23">
        <f ca="1">SQRT(Inputs!$B$38)*H919+SQRT(1-Inputs!$B$38)*_xlfn.NORM.S.INV(RAND())</f>
        <v>-0.52546566451770638</v>
      </c>
      <c r="T919" s="23">
        <f ca="1">SQRT(Inputs!$B$38)*I919+SQRT(1-Inputs!$B$38)*_xlfn.NORM.S.INV(RAND())</f>
        <v>0.50007182769955505</v>
      </c>
      <c r="U919" s="23">
        <f ca="1">SQRT(Inputs!$B$38)*J919+SQRT(1-Inputs!$B$38)*_xlfn.NORM.S.INV(RAND())</f>
        <v>0.72696225749805921</v>
      </c>
      <c r="V919" s="23">
        <f ca="1">SQRT(Inputs!$B$38)*K919+SQRT(1-Inputs!$B$38)*_xlfn.NORM.S.INV(RAND())</f>
        <v>-1.4406113610912952</v>
      </c>
      <c r="W919" s="23">
        <f ca="1">SQRT(Inputs!$B$38)*L919+SQRT(1-Inputs!$B$38)*_xlfn.NORM.S.INV(RAND())</f>
        <v>0.29740985803445497</v>
      </c>
      <c r="X919" s="23">
        <f ca="1">SQRT(Inputs!$B$38)*M919+SQRT(1-Inputs!$B$38)*_xlfn.NORM.S.INV(RAND())</f>
        <v>-0.38713487434927507</v>
      </c>
      <c r="Y919" s="23">
        <f ca="1">SQRT(Inputs!$B$38)*C919+SQRT(1-Inputs!$B$38)*_xlfn.NORM.S.INV(RAND())</f>
        <v>-1.0143912000626147</v>
      </c>
      <c r="Z919" s="23">
        <f ca="1">SQRT(Inputs!$B$38)*D919+SQRT(1-Inputs!$B$38)*_xlfn.NORM.S.INV(RAND())</f>
        <v>-1.8331989160788353</v>
      </c>
      <c r="AA919" s="23">
        <f ca="1">SQRT(Inputs!$B$38)*E919+SQRT(1-Inputs!$B$38)*_xlfn.NORM.S.INV(RAND())</f>
        <v>-1.2618445919197274</v>
      </c>
      <c r="AB919" s="23">
        <f ca="1">SQRT(Inputs!$B$38)*F919+SQRT(1-Inputs!$B$38)*_xlfn.NORM.S.INV(RAND())</f>
        <v>-0.43190423696049429</v>
      </c>
      <c r="AC919" s="23">
        <f ca="1">SQRT(Inputs!$B$38)*G919+SQRT(1-Inputs!$B$38)*_xlfn.NORM.S.INV(RAND())</f>
        <v>-1.7253819193208335</v>
      </c>
      <c r="AD919" s="23">
        <f ca="1">SQRT(Inputs!$B$38)*H919+SQRT(1-Inputs!$B$38)*_xlfn.NORM.S.INV(RAND())</f>
        <v>-0.54946836547397915</v>
      </c>
      <c r="AE919" s="23">
        <f ca="1">SQRT(Inputs!$B$38)*I919+SQRT(1-Inputs!$B$38)*_xlfn.NORM.S.INV(RAND())</f>
        <v>0.25486853081637589</v>
      </c>
      <c r="AF919" s="23">
        <f ca="1">SQRT(Inputs!$B$38)*J919+SQRT(1-Inputs!$B$38)*_xlfn.NORM.S.INV(RAND())</f>
        <v>2.1048035623000976</v>
      </c>
      <c r="AG919" s="23">
        <f ca="1">SQRT(Inputs!$B$38)*K919+SQRT(1-Inputs!$B$38)*_xlfn.NORM.S.INV(RAND())</f>
        <v>-1.0751238118040933</v>
      </c>
      <c r="AH919" s="23">
        <f ca="1">SQRT(Inputs!$B$38)*L919+SQRT(1-Inputs!$B$38)*_xlfn.NORM.S.INV(RAND())</f>
        <v>-7.8641849946393033E-2</v>
      </c>
      <c r="AI919" s="23">
        <f ca="1">SQRT(Inputs!$B$38)*M919+SQRT(1-Inputs!$B$38)*_xlfn.NORM.S.INV(RAND())</f>
        <v>0.89003570847865954</v>
      </c>
      <c r="AJ919" s="23">
        <f ca="1">SQRT(Inputs!$B$38)*C919+SQRT(1-Inputs!$B$38)*_xlfn.NORM.S.INV(RAND())</f>
        <v>-0.63201466606527223</v>
      </c>
      <c r="AK919" s="23">
        <f ca="1">SQRT(Inputs!$B$38)*D919+SQRT(1-Inputs!$B$38)*_xlfn.NORM.S.INV(RAND())</f>
        <v>0.45431906202905437</v>
      </c>
      <c r="AL919" s="23">
        <f ca="1">SQRT(Inputs!$B$38)*E919+SQRT(1-Inputs!$B$38)*_xlfn.NORM.S.INV(RAND())</f>
        <v>-2.3832498933661928</v>
      </c>
      <c r="AM919" s="23">
        <f ca="1">SQRT(Inputs!$B$38)*F919+SQRT(1-Inputs!$B$38)*_xlfn.NORM.S.INV(RAND())</f>
        <v>-0.43189874416446272</v>
      </c>
      <c r="AN919" s="23">
        <f ca="1">SQRT(Inputs!$B$38)*G919+SQRT(1-Inputs!$B$38)*_xlfn.NORM.S.INV(RAND())</f>
        <v>-0.87542326280402116</v>
      </c>
      <c r="AO919" s="23">
        <f ca="1">SQRT(Inputs!$B$38)*H919+SQRT(1-Inputs!$B$38)*_xlfn.NORM.S.INV(RAND())</f>
        <v>-0.47569119991744846</v>
      </c>
      <c r="AP919" s="23">
        <f ca="1">SQRT(Inputs!$B$38)*I919+SQRT(1-Inputs!$B$38)*_xlfn.NORM.S.INV(RAND())</f>
        <v>1.0273993812290767</v>
      </c>
      <c r="AQ919" s="23">
        <f ca="1">SQRT(Inputs!$B$38)*J919+SQRT(1-Inputs!$B$38)*_xlfn.NORM.S.INV(RAND())</f>
        <v>-1.0576264699165183</v>
      </c>
      <c r="AR919" s="23">
        <f ca="1">SQRT(Inputs!$B$38)*K919+SQRT(1-Inputs!$B$38)*_xlfn.NORM.S.INV(RAND())</f>
        <v>-0.76699753802834536</v>
      </c>
      <c r="AS919" s="23">
        <f ca="1">SQRT(Inputs!$B$38)*L919+SQRT(1-Inputs!$B$38)*_xlfn.NORM.S.INV(RAND())</f>
        <v>-2.5973228265316367E-2</v>
      </c>
      <c r="AT919" s="23">
        <f ca="1">SQRT(Inputs!$B$38)*M919+SQRT(1-Inputs!$B$38)*_xlfn.NORM.S.INV(RAND())</f>
        <v>-0.26134661393677794</v>
      </c>
      <c r="AU919" s="15">
        <f ca="1">Inputs!$B$6*EXP($B$8-0.5*C$5^2+C$5*N919)</f>
        <v>5932.3472764968819</v>
      </c>
      <c r="AV919" s="15">
        <f t="shared" ca="1" si="510"/>
        <v>6669.1060833442498</v>
      </c>
      <c r="AW919" s="15">
        <f t="shared" ca="1" si="511"/>
        <v>6181.3283477288314</v>
      </c>
      <c r="AX919" s="15">
        <f t="shared" ca="1" si="512"/>
        <v>8997.2173994190325</v>
      </c>
      <c r="AY919" s="15">
        <f t="shared" ca="1" si="513"/>
        <v>9595.8752170108801</v>
      </c>
      <c r="AZ919" s="15">
        <f t="shared" ca="1" si="514"/>
        <v>11076.196099092702</v>
      </c>
      <c r="BA919" s="15">
        <f t="shared" ca="1" si="515"/>
        <v>14282.727452111725</v>
      </c>
      <c r="BB919" s="15">
        <f t="shared" ca="1" si="516"/>
        <v>18807.545318982509</v>
      </c>
      <c r="BC919" s="15">
        <f t="shared" ca="1" si="517"/>
        <v>20043.986005283619</v>
      </c>
      <c r="BD919" s="15">
        <f t="shared" ca="1" si="518"/>
        <v>25248.450282380938</v>
      </c>
      <c r="BE919" s="15">
        <f t="shared" ca="1" si="519"/>
        <v>29866.835594259963</v>
      </c>
      <c r="BF919" s="15">
        <f ca="1">Inputs!$B$13*EXP($B$9-0.5*C$6^2+C$6*Y919)</f>
        <v>11311.424578687764</v>
      </c>
      <c r="BG919" s="15">
        <f t="shared" ca="1" si="520"/>
        <v>9903.0957753810162</v>
      </c>
      <c r="BH919" s="15">
        <f t="shared" ca="1" si="521"/>
        <v>9814.8788864721355</v>
      </c>
      <c r="BI919" s="15">
        <f t="shared" ca="1" si="522"/>
        <v>11242.127248439621</v>
      </c>
      <c r="BJ919" s="15">
        <f t="shared" ca="1" si="523"/>
        <v>10747.419633205765</v>
      </c>
      <c r="BK919" s="15">
        <f t="shared" ca="1" si="524"/>
        <v>12239.695802670498</v>
      </c>
      <c r="BL919" s="15">
        <f t="shared" ca="1" si="525"/>
        <v>15539.86922535492</v>
      </c>
      <c r="BM919" s="15">
        <f t="shared" ca="1" si="526"/>
        <v>24810.327865000796</v>
      </c>
      <c r="BN919" s="15">
        <f t="shared" ca="1" si="527"/>
        <v>26824.991542649488</v>
      </c>
      <c r="BO919" s="15">
        <f t="shared" ca="1" si="528"/>
        <v>32705.046784863825</v>
      </c>
      <c r="BP919" s="15">
        <f t="shared" ca="1" si="529"/>
        <v>44524.600731747283</v>
      </c>
      <c r="BQ919" s="15">
        <f ca="1">Inputs!$B$20*EXP($B$10-0.5*C$7^2+C$7*AJ919)</f>
        <v>3428.1088241816778</v>
      </c>
      <c r="BR919" s="15">
        <f t="shared" ca="1" si="530"/>
        <v>5373.4648149141558</v>
      </c>
      <c r="BS919" s="15">
        <f t="shared" ca="1" si="531"/>
        <v>3711.2320483467443</v>
      </c>
      <c r="BT919" s="15">
        <f t="shared" ca="1" si="532"/>
        <v>4568.8607847004005</v>
      </c>
      <c r="BU919" s="15">
        <f t="shared" ca="1" si="533"/>
        <v>5123.1689940062033</v>
      </c>
      <c r="BV919" s="15">
        <f t="shared" ca="1" si="534"/>
        <v>6403.4120692500856</v>
      </c>
      <c r="BW919" s="15">
        <f t="shared" ca="1" si="535"/>
        <v>11106.06808340148</v>
      </c>
      <c r="BX919" s="15">
        <f t="shared" ca="1" si="536"/>
        <v>12565.814594330095</v>
      </c>
      <c r="BY919" s="15">
        <f t="shared" ca="1" si="537"/>
        <v>15203.746599569204</v>
      </c>
      <c r="BZ919" s="15">
        <f t="shared" ca="1" si="538"/>
        <v>21231.368621978083</v>
      </c>
      <c r="CA919" s="15">
        <f t="shared" ca="1" si="539"/>
        <v>28470.244962167373</v>
      </c>
      <c r="CB919" s="15">
        <f ca="1">(AU919*DCF!C$10-DCF!C$5*MAX(AU919*DCF!C$10,0)-MAX(AU919-Inputs!$B$6,0)/Inputs!$B$10)*DCF!C$6</f>
        <v>1036.1572616624373</v>
      </c>
      <c r="CC919" s="15">
        <f ca="1">(AV919*DCF!D$10-DCF!D$5*MAX(AV919*DCF!D$10,0)-MAX(AV919-AU919,0)/Inputs!$B$10)*DCF!D$6</f>
        <v>1445.9100734025744</v>
      </c>
      <c r="CD919" s="15">
        <f ca="1">(AW919*DCF!E$10-DCF!E$5*MAX(AW919*DCF!E$10,0)-MAX(AW919-AV919,0)/Inputs!$B$10)*DCF!E$6</f>
        <v>1427.1703170248045</v>
      </c>
      <c r="CE919" s="15">
        <f ca="1">(AX919*DCF!F$10-DCF!F$5*MAX(AX919*DCF!F$10,0)-MAX(AX919-AW919,0)/Inputs!$B$10)*DCF!F$6</f>
        <v>1378.161521999371</v>
      </c>
      <c r="CF919" s="15">
        <f ca="1">(AY919*DCF!G$10-DCF!G$5*MAX(AY919*DCF!G$10,0)-MAX(AY919-AX919,0)/Inputs!$B$10)*DCF!G$6</f>
        <v>1862.0602975977101</v>
      </c>
      <c r="CG919" s="15">
        <f ca="1">(AZ919*DCF!H$10-DCF!H$5*MAX(AZ919*DCF!H$10,0)-MAX(AZ919-AY919,0)/Inputs!$B$10)*DCF!H$6</f>
        <v>1887.5939065197674</v>
      </c>
      <c r="CH919" s="15">
        <f ca="1">(BA919*DCF!I$10-DCF!I$5*MAX(BA919*DCF!I$10,0)-MAX(BA919-AZ919,0)/Inputs!$B$10)*DCF!I$6</f>
        <v>2082.9497814172319</v>
      </c>
      <c r="CI919" s="15">
        <f ca="1">(BB919*DCF!J$10-DCF!J$5*MAX(BB919*DCF!J$10,0)-MAX(BB919-BA919,0)/Inputs!$B$10)*DCF!J$6</f>
        <v>2541.7568316319321</v>
      </c>
      <c r="CJ919" s="15">
        <f ca="1">(BC919*DCF!K$10-DCF!K$5*MAX(BC919*DCF!K$10,0)-MAX(BC919-BB919,0)/Inputs!$B$10)*DCF!K$6</f>
        <v>3053.6769645880854</v>
      </c>
      <c r="CK919" s="15">
        <f ca="1">(BD919*DCF!L$10-DCF!L$5*MAX(BD919*DCF!L$10,0)-MAX(BD919-BC919,0)/Inputs!$B$10)*DCF!L$6</f>
        <v>3134.924927636735</v>
      </c>
      <c r="CL919" s="15">
        <f ca="1">(BE919*DCF!M$10-DCF!M$5*MAX(BE919*DCF!M$10,0)-MAX(BE919-BD919,0)/Inputs!$B$10)*DCF!M$6</f>
        <v>3662.8813288695019</v>
      </c>
      <c r="CM919" s="15">
        <f ca="1">(BF919*DCF!C$28-DCF!C$5*MAX(BF919*DCF!C$28,0)-MAX(BF919-Inputs!$B$13,0)/Inputs!$B$17)*DCF!C$6</f>
        <v>3452.172599645321</v>
      </c>
      <c r="CN919" s="15">
        <f ca="1">(BG919*DCF!D$28-DCF!D$5*MAX(BG919*DCF!D$28,0)-MAX(BG919-BF919,0)/Inputs!$B$17)*DCF!D$6</f>
        <v>2916.6901089728194</v>
      </c>
      <c r="CO919" s="15">
        <f ca="1">(BH919*DCF!E$28-DCF!E$5*MAX(BH919*DCF!E$28,0)-MAX(BH919-BG919,0)/Inputs!$B$17)*DCF!E$6</f>
        <v>2779.7484687346928</v>
      </c>
      <c r="CP919" s="15">
        <f ca="1">(BI919*DCF!F$28-DCF!F$5*MAX(BI919*DCF!F$28,0)-MAX(BI919-BH919,0)/Inputs!$B$17)*DCF!F$6</f>
        <v>2792.0882969461022</v>
      </c>
      <c r="CQ919" s="15">
        <f ca="1">(BJ919*DCF!G$28-DCF!G$5*MAX(BJ919*DCF!G$28,0)-MAX(BJ919-BI919,0)/Inputs!$B$17)*DCF!G$6</f>
        <v>2788.4995642730287</v>
      </c>
      <c r="CR919" s="15">
        <f ca="1">(BK919*DCF!H$28-DCF!H$5*MAX(BK919*DCF!H$28,0)-MAX(BK919-BJ919,0)/Inputs!$B$17)*DCF!H$6</f>
        <v>2795.1539710705979</v>
      </c>
      <c r="CS919" s="15">
        <f ca="1">(BL919*DCF!I$28-DCF!I$5*MAX(BL919*DCF!I$28,0)-MAX(BL919-BK919,0)/Inputs!$B$17)*DCF!I$6</f>
        <v>3180.571384123517</v>
      </c>
      <c r="CT919" s="15">
        <f ca="1">(BM919*DCF!J$28-DCF!J$5*MAX(BM919*DCF!J$28,0)-MAX(BM919-BL919,0)/Inputs!$B$17)*DCF!J$6</f>
        <v>4305.5756918353054</v>
      </c>
      <c r="CU919" s="15">
        <f ca="1">(BN919*DCF!K$28-DCF!K$5*MAX(BN919*DCF!K$28,0)-MAX(BN919-BM919,0)/Inputs!$B$17)*DCF!K$6</f>
        <v>5418.2189738003835</v>
      </c>
      <c r="CV919" s="15">
        <f ca="1">(BO919*DCF!L$28-DCF!L$5*MAX(BO919*DCF!L$28,0)-MAX(BO919-BN919,0)/Inputs!$B$17)*DCF!L$6</f>
        <v>5860.005252813321</v>
      </c>
      <c r="CW919" s="15">
        <f ca="1">(BP919*DCF!M$28-DCF!M$5*MAX(BP919*DCF!M$28,0)-MAX(BP919-BO919,0)/Inputs!$B$17)*DCF!M$6</f>
        <v>7141.8538867757961</v>
      </c>
      <c r="CX919" s="15">
        <f ca="1">(BQ919*DCF!C$46-DCF!C$5*MAX(BQ919*DCF!C$46,0)-MAX(BQ919-Inputs!$B$20,0)/Inputs!$B$24)*DCF!C$6</f>
        <v>-896.61119458314863</v>
      </c>
      <c r="CY919" s="15">
        <f ca="1">(BR919*DCF!D$46-DCF!D$5*MAX(BR919*DCF!D$46,0)-MAX(BR919-BQ919,0)/Inputs!$B$24)*DCF!D$6</f>
        <v>-1747.1923864112093</v>
      </c>
      <c r="CZ919" s="15">
        <f ca="1">(BS919*DCF!E$46-DCF!E$5*MAX(BS919*DCF!E$46,0)-MAX(BS919-BR919,0)/Inputs!$B$24)*DCF!E$6</f>
        <v>-438.85965145679597</v>
      </c>
      <c r="DA919" s="15">
        <f ca="1">(BT919*DCF!F$46-DCF!F$5*MAX(BT919*DCF!F$46,0)-MAX(BT919-BS919,0)/Inputs!$B$24)*DCF!F$6</f>
        <v>-645.02306350219317</v>
      </c>
      <c r="DB919" s="15">
        <f ca="1">(BU919*DCF!G$46-DCF!G$5*MAX(BU919*DCF!G$46,0)-MAX(BU919-BT919,0)/Inputs!$B$24)*DCF!G$6</f>
        <v>-358.79161262988026</v>
      </c>
      <c r="DC919" s="15">
        <f ca="1">(BV919*DCF!H$46-DCF!H$5*MAX(BV919*DCF!H$46,0)-MAX(BV919-BU919,0)/Inputs!$B$24)*DCF!H$6</f>
        <v>-397.82769145257004</v>
      </c>
      <c r="DD919" s="15">
        <f ca="1">(BW919*DCF!I$46-DCF!I$5*MAX(BW919*DCF!I$46,0)-MAX(BW919-BV919,0)/Inputs!$B$24)*DCF!I$6</f>
        <v>-1093.4516700669903</v>
      </c>
      <c r="DE919" s="15">
        <f ca="1">(BX919*DCF!J$46-DCF!J$5*MAX(BX919*DCF!J$46,0)-MAX(BX919-BW919,0)/Inputs!$B$24)*DCF!J$6</f>
        <v>140.00023757361339</v>
      </c>
      <c r="DF919" s="15">
        <f ca="1">(BY919*DCF!K$46-DCF!K$5*MAX(BY919*DCF!K$46,0)-MAX(BY919-BX919,0)/Inputs!$B$24)*DCF!K$6</f>
        <v>222.26562063970522</v>
      </c>
      <c r="DG919" s="15">
        <f ca="1">(BZ919*DCF!L$46-DCF!L$5*MAX(BZ919*DCF!L$46,0)-MAX(BZ919-BY919,0)/Inputs!$B$24)*DCF!L$6</f>
        <v>103.55550752161892</v>
      </c>
      <c r="DH919" s="15">
        <f ca="1">(CA919*DCF!M$46-DCF!M$5*MAX(CA919*DCF!M$46,0)-MAX(CA919-BZ919,0)/Inputs!$B$24)*DCF!M$6</f>
        <v>718.62347451701407</v>
      </c>
      <c r="DI919" s="15">
        <f ca="1">SUM(CB919:CL919)+BE919*DCF!M$10*(1+Inputs!$B$30)*(1-Inputs!$B$33)*(1-Inputs!$B$30/Inputs!$B$31)/(Inputs!$B$29-Inputs!$B$30)*DCF!M$6</f>
        <v>106633.0416191894</v>
      </c>
      <c r="DJ919" s="15">
        <f ca="1">SUM(CM919:CW919)+BP919*DCF!M$28*(1+Inputs!$B$30)*(1-Inputs!$B$33)*(1-Inputs!$B$30/Inputs!$B$31)/(Inputs!$B$29-Inputs!$B$30)*DCF!M$6</f>
        <v>208647.31501678328</v>
      </c>
      <c r="DK919" s="15">
        <f ca="1">SUM(CX919:DH919)+CA919*DCF!M$46*(1+Inputs!$B$30)*(1-Inputs!$B$33)*(1-Inputs!$B$30/Inputs!$B$31)/(Inputs!$B$29-Inputs!$B$30)*DCF!M$6</f>
        <v>39625.058797774946</v>
      </c>
      <c r="DM919" s="15">
        <f ca="1">DI919+DJ919+DK919+Inputs!$B$34+Inputs!$B$36-Inputs!$B$35</f>
        <v>431756.41543374764</v>
      </c>
    </row>
    <row r="920" spans="1:117" x14ac:dyDescent="0.75">
      <c r="A920" s="11">
        <v>907</v>
      </c>
      <c r="C920" s="23">
        <f t="shared" ca="1" si="540"/>
        <v>0.42067636160143862</v>
      </c>
      <c r="D920" s="23">
        <f t="shared" ca="1" si="540"/>
        <v>-7.19644708426527E-2</v>
      </c>
      <c r="E920" s="23">
        <f t="shared" ca="1" si="540"/>
        <v>2.0913433366692815</v>
      </c>
      <c r="F920" s="23">
        <f t="shared" ca="1" si="540"/>
        <v>7.8245615515467409E-2</v>
      </c>
      <c r="G920" s="23">
        <f t="shared" ca="1" si="540"/>
        <v>0.62991712593428284</v>
      </c>
      <c r="H920" s="23">
        <f t="shared" ca="1" si="540"/>
        <v>-0.10084934804082132</v>
      </c>
      <c r="I920" s="23">
        <f t="shared" ca="1" si="540"/>
        <v>-1.1601345734124129</v>
      </c>
      <c r="J920" s="23">
        <f t="shared" ca="1" si="540"/>
        <v>-1.1737817372127763</v>
      </c>
      <c r="K920" s="23">
        <f t="shared" ca="1" si="540"/>
        <v>-0.62621203892006772</v>
      </c>
      <c r="L920" s="23">
        <f t="shared" ca="1" si="540"/>
        <v>-1.3478010142757804</v>
      </c>
      <c r="M920" s="23">
        <f t="shared" ca="1" si="540"/>
        <v>-8.0916137584585532E-2</v>
      </c>
      <c r="N920" s="23">
        <f ca="1">SQRT(Inputs!$B$38)*C920+SQRT(1-Inputs!$B$38)*_xlfn.NORM.S.INV(RAND())</f>
        <v>1.4490235984710633</v>
      </c>
      <c r="O920" s="23">
        <f ca="1">SQRT(Inputs!$B$38)*D920+SQRT(1-Inputs!$B$38)*_xlfn.NORM.S.INV(RAND())</f>
        <v>0.52755157727258062</v>
      </c>
      <c r="P920" s="23">
        <f ca="1">SQRT(Inputs!$B$38)*E920+SQRT(1-Inputs!$B$38)*_xlfn.NORM.S.INV(RAND())</f>
        <v>2.6319856433247049</v>
      </c>
      <c r="Q920" s="23">
        <f ca="1">SQRT(Inputs!$B$38)*F920+SQRT(1-Inputs!$B$38)*_xlfn.NORM.S.INV(RAND())</f>
        <v>2.8926969998668006E-3</v>
      </c>
      <c r="R920" s="23">
        <f ca="1">SQRT(Inputs!$B$38)*G920+SQRT(1-Inputs!$B$38)*_xlfn.NORM.S.INV(RAND())</f>
        <v>-0.28954122880923117</v>
      </c>
      <c r="S920" s="23">
        <f ca="1">SQRT(Inputs!$B$38)*H920+SQRT(1-Inputs!$B$38)*_xlfn.NORM.S.INV(RAND())</f>
        <v>-0.36439530033462475</v>
      </c>
      <c r="T920" s="23">
        <f ca="1">SQRT(Inputs!$B$38)*I920+SQRT(1-Inputs!$B$38)*_xlfn.NORM.S.INV(RAND())</f>
        <v>-0.63633392227697427</v>
      </c>
      <c r="U920" s="23">
        <f ca="1">SQRT(Inputs!$B$38)*J920+SQRT(1-Inputs!$B$38)*_xlfn.NORM.S.INV(RAND())</f>
        <v>0.51997498453163116</v>
      </c>
      <c r="V920" s="23">
        <f ca="1">SQRT(Inputs!$B$38)*K920+SQRT(1-Inputs!$B$38)*_xlfn.NORM.S.INV(RAND())</f>
        <v>-0.46910436734680927</v>
      </c>
      <c r="W920" s="23">
        <f ca="1">SQRT(Inputs!$B$38)*L920+SQRT(1-Inputs!$B$38)*_xlfn.NORM.S.INV(RAND())</f>
        <v>0.59704268094289847</v>
      </c>
      <c r="X920" s="23">
        <f ca="1">SQRT(Inputs!$B$38)*M920+SQRT(1-Inputs!$B$38)*_xlfn.NORM.S.INV(RAND())</f>
        <v>0.28183318720861505</v>
      </c>
      <c r="Y920" s="23">
        <f ca="1">SQRT(Inputs!$B$38)*C920+SQRT(1-Inputs!$B$38)*_xlfn.NORM.S.INV(RAND())</f>
        <v>1.1594427710614459</v>
      </c>
      <c r="Z920" s="23">
        <f ca="1">SQRT(Inputs!$B$38)*D920+SQRT(1-Inputs!$B$38)*_xlfn.NORM.S.INV(RAND())</f>
        <v>-0.22079924229886949</v>
      </c>
      <c r="AA920" s="23">
        <f ca="1">SQRT(Inputs!$B$38)*E920+SQRT(1-Inputs!$B$38)*_xlfn.NORM.S.INV(RAND())</f>
        <v>2.510803218458193</v>
      </c>
      <c r="AB920" s="23">
        <f ca="1">SQRT(Inputs!$B$38)*F920+SQRT(1-Inputs!$B$38)*_xlfn.NORM.S.INV(RAND())</f>
        <v>-8.6018870816887166E-2</v>
      </c>
      <c r="AC920" s="23">
        <f ca="1">SQRT(Inputs!$B$38)*G920+SQRT(1-Inputs!$B$38)*_xlfn.NORM.S.INV(RAND())</f>
        <v>-4.547849896771966E-2</v>
      </c>
      <c r="AD920" s="23">
        <f ca="1">SQRT(Inputs!$B$38)*H920+SQRT(1-Inputs!$B$38)*_xlfn.NORM.S.INV(RAND())</f>
        <v>0.29780248376169294</v>
      </c>
      <c r="AE920" s="23">
        <f ca="1">SQRT(Inputs!$B$38)*I920+SQRT(1-Inputs!$B$38)*_xlfn.NORM.S.INV(RAND())</f>
        <v>-1.5144667169112924</v>
      </c>
      <c r="AF920" s="23">
        <f ca="1">SQRT(Inputs!$B$38)*J920+SQRT(1-Inputs!$B$38)*_xlfn.NORM.S.INV(RAND())</f>
        <v>-0.7779752068078305</v>
      </c>
      <c r="AG920" s="23">
        <f ca="1">SQRT(Inputs!$B$38)*K920+SQRT(1-Inputs!$B$38)*_xlfn.NORM.S.INV(RAND())</f>
        <v>0.18629465197123923</v>
      </c>
      <c r="AH920" s="23">
        <f ca="1">SQRT(Inputs!$B$38)*L920+SQRT(1-Inputs!$B$38)*_xlfn.NORM.S.INV(RAND())</f>
        <v>-1.7279641923050411</v>
      </c>
      <c r="AI920" s="23">
        <f ca="1">SQRT(Inputs!$B$38)*M920+SQRT(1-Inputs!$B$38)*_xlfn.NORM.S.INV(RAND())</f>
        <v>-0.39281770615428641</v>
      </c>
      <c r="AJ920" s="23">
        <f ca="1">SQRT(Inputs!$B$38)*C920+SQRT(1-Inputs!$B$38)*_xlfn.NORM.S.INV(RAND())</f>
        <v>-7.513010409297699E-2</v>
      </c>
      <c r="AK920" s="23">
        <f ca="1">SQRT(Inputs!$B$38)*D920+SQRT(1-Inputs!$B$38)*_xlfn.NORM.S.INV(RAND())</f>
        <v>0.16312687681016491</v>
      </c>
      <c r="AL920" s="23">
        <f ca="1">SQRT(Inputs!$B$38)*E920+SQRT(1-Inputs!$B$38)*_xlfn.NORM.S.INV(RAND())</f>
        <v>-0.25487896899628137</v>
      </c>
      <c r="AM920" s="23">
        <f ca="1">SQRT(Inputs!$B$38)*F920+SQRT(1-Inputs!$B$38)*_xlfn.NORM.S.INV(RAND())</f>
        <v>0.40322362628476183</v>
      </c>
      <c r="AN920" s="23">
        <f ca="1">SQRT(Inputs!$B$38)*G920+SQRT(1-Inputs!$B$38)*_xlfn.NORM.S.INV(RAND())</f>
        <v>0.31164530557996156</v>
      </c>
      <c r="AO920" s="23">
        <f ca="1">SQRT(Inputs!$B$38)*H920+SQRT(1-Inputs!$B$38)*_xlfn.NORM.S.INV(RAND())</f>
        <v>1.0188682073760373</v>
      </c>
      <c r="AP920" s="23">
        <f ca="1">SQRT(Inputs!$B$38)*I920+SQRT(1-Inputs!$B$38)*_xlfn.NORM.S.INV(RAND())</f>
        <v>-1.1908203929826202</v>
      </c>
      <c r="AQ920" s="23">
        <f ca="1">SQRT(Inputs!$B$38)*J920+SQRT(1-Inputs!$B$38)*_xlfn.NORM.S.INV(RAND())</f>
        <v>-1.1380200071861541</v>
      </c>
      <c r="AR920" s="23">
        <f ca="1">SQRT(Inputs!$B$38)*K920+SQRT(1-Inputs!$B$38)*_xlfn.NORM.S.INV(RAND())</f>
        <v>0.88736309596304253</v>
      </c>
      <c r="AS920" s="23">
        <f ca="1">SQRT(Inputs!$B$38)*L920+SQRT(1-Inputs!$B$38)*_xlfn.NORM.S.INV(RAND())</f>
        <v>-0.69914877218166516</v>
      </c>
      <c r="AT920" s="23">
        <f ca="1">SQRT(Inputs!$B$38)*M920+SQRT(1-Inputs!$B$38)*_xlfn.NORM.S.INV(RAND())</f>
        <v>0.3241566928229801</v>
      </c>
      <c r="AU920" s="15">
        <f ca="1">Inputs!$B$6*EXP($B$8-0.5*C$5^2+C$5*N920)</f>
        <v>6274.0058568792547</v>
      </c>
      <c r="AV920" s="15">
        <f t="shared" ca="1" si="510"/>
        <v>8252.9019589705458</v>
      </c>
      <c r="AW920" s="15">
        <f t="shared" ca="1" si="511"/>
        <v>14351.662658397445</v>
      </c>
      <c r="AX920" s="15">
        <f t="shared" ca="1" si="512"/>
        <v>17528.272802207743</v>
      </c>
      <c r="AY920" s="15">
        <f t="shared" ca="1" si="513"/>
        <v>20709.08755469133</v>
      </c>
      <c r="AZ920" s="15">
        <f t="shared" ca="1" si="514"/>
        <v>24331.566987323156</v>
      </c>
      <c r="BA920" s="15">
        <f t="shared" ca="1" si="515"/>
        <v>27857.195693971829</v>
      </c>
      <c r="BB920" s="15">
        <f t="shared" ca="1" si="516"/>
        <v>35929.566026930996</v>
      </c>
      <c r="BC920" s="15">
        <f t="shared" ca="1" si="517"/>
        <v>42056.376157427745</v>
      </c>
      <c r="BD920" s="15">
        <f t="shared" ca="1" si="518"/>
        <v>54482.107379071844</v>
      </c>
      <c r="BE920" s="15">
        <f t="shared" ca="1" si="519"/>
        <v>68496.734568370201</v>
      </c>
      <c r="BF920" s="15">
        <f ca="1">Inputs!$B$13*EXP($B$9-0.5*C$6^2+C$6*Y920)</f>
        <v>17405.23118167435</v>
      </c>
      <c r="BG920" s="15">
        <f t="shared" ca="1" si="520"/>
        <v>20383.867987107544</v>
      </c>
      <c r="BH920" s="15">
        <f t="shared" ca="1" si="521"/>
        <v>37770.086290293606</v>
      </c>
      <c r="BI920" s="15">
        <f t="shared" ca="1" si="522"/>
        <v>45628.134507410759</v>
      </c>
      <c r="BJ920" s="15">
        <f t="shared" ca="1" si="523"/>
        <v>55571.622984556147</v>
      </c>
      <c r="BK920" s="15">
        <f t="shared" ca="1" si="524"/>
        <v>71025.692616047687</v>
      </c>
      <c r="BL920" s="15">
        <f t="shared" ca="1" si="525"/>
        <v>71698.880663974734</v>
      </c>
      <c r="BM920" s="15">
        <f t="shared" ca="1" si="526"/>
        <v>80014.317132616939</v>
      </c>
      <c r="BN920" s="15">
        <f t="shared" ca="1" si="527"/>
        <v>100629.22456796846</v>
      </c>
      <c r="BO920" s="15">
        <f t="shared" ca="1" si="528"/>
        <v>101283.19780776242</v>
      </c>
      <c r="BP920" s="15">
        <f t="shared" ca="1" si="529"/>
        <v>119234.28571237698</v>
      </c>
      <c r="BQ920" s="15">
        <f ca="1">Inputs!$B$20*EXP($B$10-0.5*C$7^2+C$7*AJ920)</f>
        <v>4176.7192059769586</v>
      </c>
      <c r="BR920" s="15">
        <f t="shared" ca="1" si="530"/>
        <v>5968.6060838553476</v>
      </c>
      <c r="BS920" s="15">
        <f t="shared" ca="1" si="531"/>
        <v>7596.4324827199098</v>
      </c>
      <c r="BT920" s="15">
        <f t="shared" ca="1" si="532"/>
        <v>11642.453856271437</v>
      </c>
      <c r="BU920" s="15">
        <f t="shared" ca="1" si="533"/>
        <v>17398.819294374614</v>
      </c>
      <c r="BV920" s="15">
        <f t="shared" ca="1" si="534"/>
        <v>30452.929958142337</v>
      </c>
      <c r="BW920" s="15">
        <f t="shared" ca="1" si="535"/>
        <v>33028.087272325487</v>
      </c>
      <c r="BX920" s="15">
        <f t="shared" ca="1" si="536"/>
        <v>36771.749389314245</v>
      </c>
      <c r="BY920" s="15">
        <f t="shared" ca="1" si="537"/>
        <v>61057.243622186412</v>
      </c>
      <c r="BZ920" s="15">
        <f t="shared" ca="1" si="538"/>
        <v>75338.950170755692</v>
      </c>
      <c r="CA920" s="15">
        <f t="shared" ca="1" si="539"/>
        <v>112103.37458325647</v>
      </c>
      <c r="CB920" s="15">
        <f ca="1">(AU920*DCF!C$10-DCF!C$5*MAX(AU920*DCF!C$10,0)-MAX(AU920-Inputs!$B$6,0)/Inputs!$B$10)*DCF!C$6</f>
        <v>1033.7211750868046</v>
      </c>
      <c r="CC920" s="15">
        <f ca="1">(AV920*DCF!D$10-DCF!D$5*MAX(AV920*DCF!D$10,0)-MAX(AV920-AU920,0)/Inputs!$B$10)*DCF!D$6</f>
        <v>1529.086917818832</v>
      </c>
      <c r="CD920" s="15">
        <f ca="1">(AW920*DCF!E$10-DCF!E$5*MAX(AW920*DCF!E$10,0)-MAX(AW920-AV920,0)/Inputs!$B$10)*DCF!E$6</f>
        <v>1939.8769791607683</v>
      </c>
      <c r="CE920" s="15">
        <f ca="1">(AX920*DCF!F$10-DCF!F$5*MAX(AX920*DCF!F$10,0)-MAX(AX920-AW920,0)/Inputs!$B$10)*DCF!F$6</f>
        <v>3165.4202046827722</v>
      </c>
      <c r="CF920" s="15">
        <f ca="1">(AY920*DCF!G$10-DCF!G$5*MAX(AY920*DCF!G$10,0)-MAX(AY920-AX920,0)/Inputs!$B$10)*DCF!G$6</f>
        <v>3655.4896976911282</v>
      </c>
      <c r="CG920" s="15">
        <f ca="1">(AZ920*DCF!H$10-DCF!H$5*MAX(AZ920*DCF!H$10,0)-MAX(AZ920-AY920,0)/Inputs!$B$10)*DCF!H$6</f>
        <v>4080.7550183877433</v>
      </c>
      <c r="CH920" s="15">
        <f ca="1">(BA920*DCF!I$10-DCF!I$5*MAX(BA920*DCF!I$10,0)-MAX(BA920-AZ920,0)/Inputs!$B$10)*DCF!I$6</f>
        <v>4510.16678493577</v>
      </c>
      <c r="CI920" s="15">
        <f ca="1">(BB920*DCF!J$10-DCF!J$5*MAX(BB920*DCF!J$10,0)-MAX(BB920-BA920,0)/Inputs!$B$10)*DCF!J$6</f>
        <v>4942.3621964940448</v>
      </c>
      <c r="CJ920" s="15">
        <f ca="1">(BC920*DCF!K$10-DCF!K$5*MAX(BC920*DCF!K$10,0)-MAX(BC920-BB920,0)/Inputs!$B$10)*DCF!K$6</f>
        <v>5912.7409809772898</v>
      </c>
      <c r="CK920" s="15">
        <f ca="1">(BD920*DCF!L$10-DCF!L$5*MAX(BD920*DCF!L$10,0)-MAX(BD920-BC920,0)/Inputs!$B$10)*DCF!L$6</f>
        <v>6610.0895856502393</v>
      </c>
      <c r="CL920" s="15">
        <f ca="1">(BE920*DCF!M$10-DCF!M$5*MAX(BE920*DCF!M$10,0)-MAX(BE920-BD920,0)/Inputs!$B$10)*DCF!M$6</f>
        <v>7991.5782247980078</v>
      </c>
      <c r="CM920" s="15">
        <f ca="1">(BF920*DCF!C$28-DCF!C$5*MAX(BF920*DCF!C$28,0)-MAX(BF920-Inputs!$B$13,0)/Inputs!$B$17)*DCF!C$6</f>
        <v>3922.070683043788</v>
      </c>
      <c r="CN920" s="15">
        <f ca="1">(BG920*DCF!D$28-DCF!D$5*MAX(BG920*DCF!D$28,0)-MAX(BG920-BF920,0)/Inputs!$B$17)*DCF!D$6</f>
        <v>5368.0394518951662</v>
      </c>
      <c r="CO920" s="15">
        <f ca="1">(BH920*DCF!E$28-DCF!E$5*MAX(BH920*DCF!E$28,0)-MAX(BH920-BG920,0)/Inputs!$B$17)*DCF!E$6</f>
        <v>7270.5766782681922</v>
      </c>
      <c r="CP920" s="15">
        <f ca="1">(BI920*DCF!F$28-DCF!F$5*MAX(BI920*DCF!F$28,0)-MAX(BI920-BH920,0)/Inputs!$B$17)*DCF!F$6</f>
        <v>10956.154750492768</v>
      </c>
      <c r="CQ920" s="15">
        <f ca="1">(BJ920*DCF!G$28-DCF!G$5*MAX(BJ920*DCF!G$28,0)-MAX(BJ920-BI920,0)/Inputs!$B$17)*DCF!G$6</f>
        <v>12746.082671847926</v>
      </c>
      <c r="CR920" s="15">
        <f ca="1">(BK920*DCF!H$28-DCF!H$5*MAX(BK920*DCF!H$28,0)-MAX(BK920-BJ920,0)/Inputs!$B$17)*DCF!H$6</f>
        <v>15164.308666444278</v>
      </c>
      <c r="CS920" s="15">
        <f ca="1">(BL920*DCF!I$28-DCF!I$5*MAX(BL920*DCF!I$28,0)-MAX(BL920-BK920,0)/Inputs!$B$17)*DCF!I$6</f>
        <v>16763.586421701111</v>
      </c>
      <c r="CT920" s="15">
        <f ca="1">(BM920*DCF!J$28-DCF!J$5*MAX(BM920*DCF!J$28,0)-MAX(BM920-BL920,0)/Inputs!$B$17)*DCF!J$6</f>
        <v>16747.276274613432</v>
      </c>
      <c r="CU920" s="15">
        <f ca="1">(BN920*DCF!K$28-DCF!K$5*MAX(BN920*DCF!K$28,0)-MAX(BN920-BM920,0)/Inputs!$B$17)*DCF!K$6</f>
        <v>18726.15340690732</v>
      </c>
      <c r="CV920" s="15">
        <f ca="1">(BO920*DCF!L$28-DCF!L$5*MAX(BO920*DCF!L$28,0)-MAX(BO920-BN920,0)/Inputs!$B$17)*DCF!L$6</f>
        <v>20134.125721588905</v>
      </c>
      <c r="CW920" s="15">
        <f ca="1">(BP920*DCF!M$28-DCF!M$5*MAX(BP920*DCF!M$28,0)-MAX(BP920-BO920,0)/Inputs!$B$17)*DCF!M$6</f>
        <v>20557.606762164694</v>
      </c>
      <c r="CX920" s="15">
        <f ca="1">(BQ920*DCF!C$46-DCF!C$5*MAX(BQ920*DCF!C$46,0)-MAX(BQ920-Inputs!$B$20,0)/Inputs!$B$24)*DCF!C$6</f>
        <v>-1415.2788955960452</v>
      </c>
      <c r="CY920" s="15">
        <f ca="1">(BR920*DCF!D$46-DCF!D$5*MAX(BR920*DCF!D$46,0)-MAX(BR920-BQ920,0)/Inputs!$B$24)*DCF!D$6</f>
        <v>-1783.2851256001272</v>
      </c>
      <c r="CZ920" s="15">
        <f ca="1">(BS920*DCF!E$46-DCF!E$5*MAX(BS920*DCF!E$46,0)-MAX(BS920-BR920,0)/Inputs!$B$24)*DCF!E$6</f>
        <v>-1539.93572054336</v>
      </c>
      <c r="DA920" s="15">
        <f ca="1">(BT920*DCF!F$46-DCF!F$5*MAX(BT920*DCF!F$46,0)-MAX(BT920-BS920,0)/Inputs!$B$24)*DCF!F$6</f>
        <v>-2321.1613856247354</v>
      </c>
      <c r="DB920" s="15">
        <f ca="1">(BU920*DCF!G$46-DCF!G$5*MAX(BU920*DCF!G$46,0)-MAX(BU920-BT920,0)/Inputs!$B$24)*DCF!G$6</f>
        <v>-2521.5895066770654</v>
      </c>
      <c r="DC920" s="15">
        <f ca="1">(BV920*DCF!H$46-DCF!H$5*MAX(BV920*DCF!H$46,0)-MAX(BV920-BU920,0)/Inputs!$B$24)*DCF!H$6</f>
        <v>-4056.4849049027548</v>
      </c>
      <c r="DD920" s="15">
        <f ca="1">(BW920*DCF!I$46-DCF!I$5*MAX(BW920*DCF!I$46,0)-MAX(BW920-BV920,0)/Inputs!$B$24)*DCF!I$6</f>
        <v>23.568432780463365</v>
      </c>
      <c r="DE920" s="15">
        <f ca="1">(BX920*DCF!J$46-DCF!J$5*MAX(BX920*DCF!J$46,0)-MAX(BX920-BW920,0)/Inputs!$B$24)*DCF!J$6</f>
        <v>549.71514031477022</v>
      </c>
      <c r="DF920" s="15">
        <f ca="1">(BY920*DCF!K$46-DCF!K$5*MAX(BY920*DCF!K$46,0)-MAX(BY920-BX920,0)/Inputs!$B$24)*DCF!K$6</f>
        <v>-2461.5058330868624</v>
      </c>
      <c r="DG920" s="15">
        <f ca="1">(BZ920*DCF!L$46-DCF!L$5*MAX(BZ920*DCF!L$46,0)-MAX(BZ920-BY920,0)/Inputs!$B$24)*DCF!L$6</f>
        <v>1975.8359130024362</v>
      </c>
      <c r="DH920" s="15">
        <f ca="1">(CA920*DCF!M$46-DCF!M$5*MAX(CA920*DCF!M$46,0)-MAX(CA920-BZ920,0)/Inputs!$B$24)*DCF!M$6</f>
        <v>1102.6336912672157</v>
      </c>
      <c r="DI920" s="15">
        <f ca="1">SUM(CB920:CL920)+BE920*DCF!M$10*(1+Inputs!$B$30)*(1-Inputs!$B$33)*(1-Inputs!$B$30/Inputs!$B$31)/(Inputs!$B$29-Inputs!$B$30)*DCF!M$6</f>
        <v>235998.60584500208</v>
      </c>
      <c r="DJ920" s="15">
        <f ca="1">SUM(CM920:CW920)+BP920*DCF!M$28*(1+Inputs!$B$30)*(1-Inputs!$B$33)*(1-Inputs!$B$30/Inputs!$B$31)/(Inputs!$B$29-Inputs!$B$30)*DCF!M$6</f>
        <v>590796.7732859609</v>
      </c>
      <c r="DK920" s="15">
        <f ca="1">SUM(CX920:DH920)+CA920*DCF!M$46*(1+Inputs!$B$30)*(1-Inputs!$B$33)*(1-Inputs!$B$30/Inputs!$B$31)/(Inputs!$B$29-Inputs!$B$30)*DCF!M$6</f>
        <v>160877.60840470338</v>
      </c>
      <c r="DM920" s="15">
        <f ca="1">DI920+DJ920+DK920+Inputs!$B$34+Inputs!$B$36-Inputs!$B$35</f>
        <v>1064523.9875356664</v>
      </c>
    </row>
    <row r="921" spans="1:117" x14ac:dyDescent="0.75">
      <c r="A921" s="11">
        <v>908</v>
      </c>
      <c r="C921" s="23">
        <f t="shared" ca="1" si="540"/>
        <v>-0.97400052776236246</v>
      </c>
      <c r="D921" s="23">
        <f t="shared" ca="1" si="540"/>
        <v>-0.17920731647307925</v>
      </c>
      <c r="E921" s="23">
        <f t="shared" ca="1" si="540"/>
        <v>-0.2949292129019197</v>
      </c>
      <c r="F921" s="23">
        <f t="shared" ca="1" si="540"/>
        <v>0.35010950547939895</v>
      </c>
      <c r="G921" s="23">
        <f t="shared" ca="1" si="540"/>
        <v>-2.2530542758581573</v>
      </c>
      <c r="H921" s="23">
        <f t="shared" ca="1" si="540"/>
        <v>0.34623524692261631</v>
      </c>
      <c r="I921" s="23">
        <f t="shared" ca="1" si="540"/>
        <v>1.3256932192878814</v>
      </c>
      <c r="J921" s="23">
        <f t="shared" ca="1" si="540"/>
        <v>-1.3159417395945725</v>
      </c>
      <c r="K921" s="23">
        <f t="shared" ca="1" si="540"/>
        <v>-2.2396721323835416</v>
      </c>
      <c r="L921" s="23">
        <f t="shared" ca="1" si="540"/>
        <v>0.86960656232763722</v>
      </c>
      <c r="M921" s="23">
        <f t="shared" ca="1" si="540"/>
        <v>0.27119323553790325</v>
      </c>
      <c r="N921" s="23">
        <f ca="1">SQRT(Inputs!$B$38)*C921+SQRT(1-Inputs!$B$38)*_xlfn.NORM.S.INV(RAND())</f>
        <v>0.83483106417808961</v>
      </c>
      <c r="O921" s="23">
        <f ca="1">SQRT(Inputs!$B$38)*D921+SQRT(1-Inputs!$B$38)*_xlfn.NORM.S.INV(RAND())</f>
        <v>-0.89376652127091283</v>
      </c>
      <c r="P921" s="23">
        <f ca="1">SQRT(Inputs!$B$38)*E921+SQRT(1-Inputs!$B$38)*_xlfn.NORM.S.INV(RAND())</f>
        <v>0.52764093290240355</v>
      </c>
      <c r="Q921" s="23">
        <f ca="1">SQRT(Inputs!$B$38)*F921+SQRT(1-Inputs!$B$38)*_xlfn.NORM.S.INV(RAND())</f>
        <v>0.85591727144358487</v>
      </c>
      <c r="R921" s="23">
        <f ca="1">SQRT(Inputs!$B$38)*G921+SQRT(1-Inputs!$B$38)*_xlfn.NORM.S.INV(RAND())</f>
        <v>0.18312146435270127</v>
      </c>
      <c r="S921" s="23">
        <f ca="1">SQRT(Inputs!$B$38)*H921+SQRT(1-Inputs!$B$38)*_xlfn.NORM.S.INV(RAND())</f>
        <v>-7.6238172503145712E-2</v>
      </c>
      <c r="T921" s="23">
        <f ca="1">SQRT(Inputs!$B$38)*I921+SQRT(1-Inputs!$B$38)*_xlfn.NORM.S.INV(RAND())</f>
        <v>1.0911297912497748</v>
      </c>
      <c r="U921" s="23">
        <f ca="1">SQRT(Inputs!$B$38)*J921+SQRT(1-Inputs!$B$38)*_xlfn.NORM.S.INV(RAND())</f>
        <v>-0.4200542587598094</v>
      </c>
      <c r="V921" s="23">
        <f ca="1">SQRT(Inputs!$B$38)*K921+SQRT(1-Inputs!$B$38)*_xlfn.NORM.S.INV(RAND())</f>
        <v>-2.3279206629305444</v>
      </c>
      <c r="W921" s="23">
        <f ca="1">SQRT(Inputs!$B$38)*L921+SQRT(1-Inputs!$B$38)*_xlfn.NORM.S.INV(RAND())</f>
        <v>0.57726371572016211</v>
      </c>
      <c r="X921" s="23">
        <f ca="1">SQRT(Inputs!$B$38)*M921+SQRT(1-Inputs!$B$38)*_xlfn.NORM.S.INV(RAND())</f>
        <v>0.13007351247564436</v>
      </c>
      <c r="Y921" s="23">
        <f ca="1">SQRT(Inputs!$B$38)*C921+SQRT(1-Inputs!$B$38)*_xlfn.NORM.S.INV(RAND())</f>
        <v>0.2335432528733894</v>
      </c>
      <c r="Z921" s="23">
        <f ca="1">SQRT(Inputs!$B$38)*D921+SQRT(1-Inputs!$B$38)*_xlfn.NORM.S.INV(RAND())</f>
        <v>-0.71263654866797987</v>
      </c>
      <c r="AA921" s="23">
        <f ca="1">SQRT(Inputs!$B$38)*E921+SQRT(1-Inputs!$B$38)*_xlfn.NORM.S.INV(RAND())</f>
        <v>-0.47997701220309086</v>
      </c>
      <c r="AB921" s="23">
        <f ca="1">SQRT(Inputs!$B$38)*F921+SQRT(1-Inputs!$B$38)*_xlfn.NORM.S.INV(RAND())</f>
        <v>-0.17196362920545077</v>
      </c>
      <c r="AC921" s="23">
        <f ca="1">SQRT(Inputs!$B$38)*G921+SQRT(1-Inputs!$B$38)*_xlfn.NORM.S.INV(RAND())</f>
        <v>-0.38781787814226909</v>
      </c>
      <c r="AD921" s="23">
        <f ca="1">SQRT(Inputs!$B$38)*H921+SQRT(1-Inputs!$B$38)*_xlfn.NORM.S.INV(RAND())</f>
        <v>1.2187645748925884</v>
      </c>
      <c r="AE921" s="23">
        <f ca="1">SQRT(Inputs!$B$38)*I921+SQRT(1-Inputs!$B$38)*_xlfn.NORM.S.INV(RAND())</f>
        <v>0.97348687104339271</v>
      </c>
      <c r="AF921" s="23">
        <f ca="1">SQRT(Inputs!$B$38)*J921+SQRT(1-Inputs!$B$38)*_xlfn.NORM.S.INV(RAND())</f>
        <v>-1.1824162596572545</v>
      </c>
      <c r="AG921" s="23">
        <f ca="1">SQRT(Inputs!$B$38)*K921+SQRT(1-Inputs!$B$38)*_xlfn.NORM.S.INV(RAND())</f>
        <v>-2.3675323620546624</v>
      </c>
      <c r="AH921" s="23">
        <f ca="1">SQRT(Inputs!$B$38)*L921+SQRT(1-Inputs!$B$38)*_xlfn.NORM.S.INV(RAND())</f>
        <v>0.79178220376425723</v>
      </c>
      <c r="AI921" s="23">
        <f ca="1">SQRT(Inputs!$B$38)*M921+SQRT(1-Inputs!$B$38)*_xlfn.NORM.S.INV(RAND())</f>
        <v>-0.95439749218599434</v>
      </c>
      <c r="AJ921" s="23">
        <f ca="1">SQRT(Inputs!$B$38)*C921+SQRT(1-Inputs!$B$38)*_xlfn.NORM.S.INV(RAND())</f>
        <v>1.748682559912218E-2</v>
      </c>
      <c r="AK921" s="23">
        <f ca="1">SQRT(Inputs!$B$38)*D921+SQRT(1-Inputs!$B$38)*_xlfn.NORM.S.INV(RAND())</f>
        <v>0.13879694888592248</v>
      </c>
      <c r="AL921" s="23">
        <f ca="1">SQRT(Inputs!$B$38)*E921+SQRT(1-Inputs!$B$38)*_xlfn.NORM.S.INV(RAND())</f>
        <v>-0.82254819918840272</v>
      </c>
      <c r="AM921" s="23">
        <f ca="1">SQRT(Inputs!$B$38)*F921+SQRT(1-Inputs!$B$38)*_xlfn.NORM.S.INV(RAND())</f>
        <v>0.79469646215782852</v>
      </c>
      <c r="AN921" s="23">
        <f ca="1">SQRT(Inputs!$B$38)*G921+SQRT(1-Inputs!$B$38)*_xlfn.NORM.S.INV(RAND())</f>
        <v>-2.6320686599161913</v>
      </c>
      <c r="AO921" s="23">
        <f ca="1">SQRT(Inputs!$B$38)*H921+SQRT(1-Inputs!$B$38)*_xlfn.NORM.S.INV(RAND())</f>
        <v>0.1002020747915103</v>
      </c>
      <c r="AP921" s="23">
        <f ca="1">SQRT(Inputs!$B$38)*I921+SQRT(1-Inputs!$B$38)*_xlfn.NORM.S.INV(RAND())</f>
        <v>-0.45322283949824516</v>
      </c>
      <c r="AQ921" s="23">
        <f ca="1">SQRT(Inputs!$B$38)*J921+SQRT(1-Inputs!$B$38)*_xlfn.NORM.S.INV(RAND())</f>
        <v>-1.0697881343424236</v>
      </c>
      <c r="AR921" s="23">
        <f ca="1">SQRT(Inputs!$B$38)*K921+SQRT(1-Inputs!$B$38)*_xlfn.NORM.S.INV(RAND())</f>
        <v>-1.7040735136326941</v>
      </c>
      <c r="AS921" s="23">
        <f ca="1">SQRT(Inputs!$B$38)*L921+SQRT(1-Inputs!$B$38)*_xlfn.NORM.S.INV(RAND())</f>
        <v>-3.955843468298903E-2</v>
      </c>
      <c r="AT921" s="23">
        <f ca="1">SQRT(Inputs!$B$38)*M921+SQRT(1-Inputs!$B$38)*_xlfn.NORM.S.INV(RAND())</f>
        <v>-0.35422617768422304</v>
      </c>
      <c r="AU921" s="15">
        <f ca="1">Inputs!$B$6*EXP($B$8-0.5*C$5^2+C$5*N921)</f>
        <v>5680.2418379294486</v>
      </c>
      <c r="AV921" s="15">
        <f t="shared" ca="1" si="510"/>
        <v>6062.7555474587407</v>
      </c>
      <c r="AW921" s="15">
        <f t="shared" ca="1" si="511"/>
        <v>7937.7420119476383</v>
      </c>
      <c r="AX921" s="15">
        <f t="shared" ca="1" si="512"/>
        <v>10784.922026670498</v>
      </c>
      <c r="AY921" s="15">
        <f t="shared" ca="1" si="513"/>
        <v>13465.189564600956</v>
      </c>
      <c r="AZ921" s="15">
        <f t="shared" ca="1" si="514"/>
        <v>16330.613001796575</v>
      </c>
      <c r="BA921" s="15">
        <f t="shared" ca="1" si="515"/>
        <v>22402.08463023154</v>
      </c>
      <c r="BB921" s="15">
        <f t="shared" ca="1" si="516"/>
        <v>26296.662562309506</v>
      </c>
      <c r="BC921" s="15">
        <f t="shared" ca="1" si="517"/>
        <v>25724.946111521738</v>
      </c>
      <c r="BD921" s="15">
        <f t="shared" ca="1" si="518"/>
        <v>33263.89337313619</v>
      </c>
      <c r="BE921" s="15">
        <f t="shared" ca="1" si="519"/>
        <v>41246.404169574213</v>
      </c>
      <c r="BF921" s="15">
        <f ca="1">Inputs!$B$13*EXP($B$9-0.5*C$6^2+C$6*Y921)</f>
        <v>14486.444682024243</v>
      </c>
      <c r="BG921" s="15">
        <f t="shared" ca="1" si="520"/>
        <v>15524.819832117715</v>
      </c>
      <c r="BH921" s="15">
        <f t="shared" ca="1" si="521"/>
        <v>17516.978646569376</v>
      </c>
      <c r="BI921" s="15">
        <f t="shared" ca="1" si="522"/>
        <v>20883.286217689536</v>
      </c>
      <c r="BJ921" s="15">
        <f t="shared" ca="1" si="523"/>
        <v>24209.633348288677</v>
      </c>
      <c r="BK921" s="15">
        <f t="shared" ca="1" si="524"/>
        <v>35075.484385248659</v>
      </c>
      <c r="BL921" s="15">
        <f t="shared" ca="1" si="525"/>
        <v>48879.2938183929</v>
      </c>
      <c r="BM921" s="15">
        <f t="shared" ca="1" si="526"/>
        <v>51875.238706105898</v>
      </c>
      <c r="BN921" s="15">
        <f t="shared" ca="1" si="527"/>
        <v>48040.223140367751</v>
      </c>
      <c r="BO921" s="15">
        <f t="shared" ca="1" si="528"/>
        <v>64806.918617377349</v>
      </c>
      <c r="BP921" s="15">
        <f t="shared" ca="1" si="529"/>
        <v>71590.130581579797</v>
      </c>
      <c r="BQ921" s="15">
        <f ca="1">Inputs!$B$20*EXP($B$10-0.5*C$7^2+C$7*AJ921)</f>
        <v>4316.2012753607514</v>
      </c>
      <c r="BR921" s="15">
        <f t="shared" ca="1" si="530"/>
        <v>6120.454363455513</v>
      </c>
      <c r="BS921" s="15">
        <f t="shared" ca="1" si="531"/>
        <v>6617.8159292097253</v>
      </c>
      <c r="BT921" s="15">
        <f t="shared" ca="1" si="532"/>
        <v>11239.572920586597</v>
      </c>
      <c r="BU921" s="15">
        <f t="shared" ca="1" si="533"/>
        <v>8239.1312305264164</v>
      </c>
      <c r="BV921" s="15">
        <f t="shared" ca="1" si="534"/>
        <v>11724.733900591464</v>
      </c>
      <c r="BW921" s="15">
        <f t="shared" ca="1" si="535"/>
        <v>14864.691441230985</v>
      </c>
      <c r="BX921" s="15">
        <f t="shared" ca="1" si="536"/>
        <v>16777.504410633239</v>
      </c>
      <c r="BY921" s="15">
        <f t="shared" ca="1" si="537"/>
        <v>16967.759617253207</v>
      </c>
      <c r="BZ921" s="15">
        <f t="shared" ca="1" si="538"/>
        <v>23635.633933345624</v>
      </c>
      <c r="CA921" s="15">
        <f t="shared" ca="1" si="539"/>
        <v>31175.436070565403</v>
      </c>
      <c r="CB921" s="15">
        <f ca="1">(AU921*DCF!C$10-DCF!C$5*MAX(AU921*DCF!C$10,0)-MAX(AU921-Inputs!$B$6,0)/Inputs!$B$10)*DCF!C$6</f>
        <v>1037.9548183749041</v>
      </c>
      <c r="CC921" s="15">
        <f ca="1">(AV921*DCF!D$10-DCF!D$5*MAX(AV921*DCF!D$10,0)-MAX(AV921-AU921,0)/Inputs!$B$10)*DCF!D$6</f>
        <v>1384.489633898716</v>
      </c>
      <c r="CD921" s="15">
        <f ca="1">(AW921*DCF!E$10-DCF!E$5*MAX(AW921*DCF!E$10,0)-MAX(AW921-AV921,0)/Inputs!$B$10)*DCF!E$6</f>
        <v>1410.3736742030917</v>
      </c>
      <c r="CE921" s="15">
        <f ca="1">(AX921*DCF!F$10-DCF!F$5*MAX(AX921*DCF!F$10,0)-MAX(AX921-AW921,0)/Inputs!$B$10)*DCF!F$6</f>
        <v>1761.9037194803436</v>
      </c>
      <c r="CF921" s="15">
        <f ca="1">(AY921*DCF!G$10-DCF!G$5*MAX(AY921*DCF!G$10,0)-MAX(AY921-AX921,0)/Inputs!$B$10)*DCF!G$6</f>
        <v>2259.1718781722243</v>
      </c>
      <c r="CG921" s="15">
        <f ca="1">(AZ921*DCF!H$10-DCF!H$5*MAX(AZ921*DCF!H$10,0)-MAX(AZ921-AY921,0)/Inputs!$B$10)*DCF!H$6</f>
        <v>2661.79292717096</v>
      </c>
      <c r="CH921" s="15">
        <f ca="1">(BA921*DCF!I$10-DCF!I$5*MAX(BA921*DCF!I$10,0)-MAX(BA921-AZ921,0)/Inputs!$B$10)*DCF!I$6</f>
        <v>3096.1095592064175</v>
      </c>
      <c r="CI921" s="15">
        <f ca="1">(BB921*DCF!J$10-DCF!J$5*MAX(BB921*DCF!J$10,0)-MAX(BB921-BA921,0)/Inputs!$B$10)*DCF!J$6</f>
        <v>3922.4092043653459</v>
      </c>
      <c r="CJ921" s="15">
        <f ca="1">(BC921*DCF!K$10-DCF!K$5*MAX(BC921*DCF!K$10,0)-MAX(BC921-BB921,0)/Inputs!$B$10)*DCF!K$6</f>
        <v>4141.303178945861</v>
      </c>
      <c r="CK921" s="15">
        <f ca="1">(BD921*DCF!L$10-DCF!L$5*MAX(BD921*DCF!L$10,0)-MAX(BD921-BC921,0)/Inputs!$B$10)*DCF!L$6</f>
        <v>4041.9197186533711</v>
      </c>
      <c r="CL921" s="15">
        <f ca="1">(BE921*DCF!M$10-DCF!M$5*MAX(BE921*DCF!M$10,0)-MAX(BE921-BD921,0)/Inputs!$B$10)*DCF!M$6</f>
        <v>4866.8049042169432</v>
      </c>
      <c r="CM921" s="15">
        <f ca="1">(BF921*DCF!C$28-DCF!C$5*MAX(BF921*DCF!C$28,0)-MAX(BF921-Inputs!$B$13,0)/Inputs!$B$17)*DCF!C$6</f>
        <v>3705.3608270775535</v>
      </c>
      <c r="CN921" s="15">
        <f ca="1">(BG921*DCF!D$28-DCF!D$5*MAX(BG921*DCF!D$28,0)-MAX(BG921-BF921,0)/Inputs!$B$17)*DCF!D$6</f>
        <v>4350.8844734351278</v>
      </c>
      <c r="CO921" s="15">
        <f ca="1">(BH921*DCF!E$28-DCF!E$5*MAX(BH921*DCF!E$28,0)-MAX(BH921-BG921,0)/Inputs!$B$17)*DCF!E$6</f>
        <v>4568.4931871019289</v>
      </c>
      <c r="CP921" s="15">
        <f ca="1">(BI921*DCF!F$28-DCF!F$5*MAX(BI921*DCF!F$28,0)-MAX(BI921-BH921,0)/Inputs!$B$17)*DCF!F$6</f>
        <v>5056.3726224598577</v>
      </c>
      <c r="CQ921" s="15">
        <f ca="1">(BJ921*DCF!G$28-DCF!G$5*MAX(BJ921*DCF!G$28,0)-MAX(BJ921-BI921,0)/Inputs!$B$17)*DCF!G$6</f>
        <v>5721.9143231029684</v>
      </c>
      <c r="CR921" s="15">
        <f ca="1">(BK921*DCF!H$28-DCF!H$5*MAX(BK921*DCF!H$28,0)-MAX(BK921-BJ921,0)/Inputs!$B$17)*DCF!H$6</f>
        <v>6986.3059499764986</v>
      </c>
      <c r="CS921" s="15">
        <f ca="1">(BL921*DCF!I$28-DCF!I$5*MAX(BL921*DCF!I$28,0)-MAX(BL921-BK921,0)/Inputs!$B$17)*DCF!I$6</f>
        <v>9512.8445524112503</v>
      </c>
      <c r="CT921" s="15">
        <f ca="1">(BM921*DCF!J$28-DCF!J$5*MAX(BM921*DCF!J$28,0)-MAX(BM921-BL921,0)/Inputs!$B$17)*DCF!J$6</f>
        <v>11175.246909443356</v>
      </c>
      <c r="CU921" s="15">
        <f ca="1">(BN921*DCF!K$28-DCF!K$5*MAX(BN921*DCF!K$28,0)-MAX(BN921-BM921,0)/Inputs!$B$17)*DCF!K$6</f>
        <v>10145.289636689227</v>
      </c>
      <c r="CV921" s="15">
        <f ca="1">(BO921*DCF!L$28-DCF!L$5*MAX(BO921*DCF!L$28,0)-MAX(BO921-BN921,0)/Inputs!$B$17)*DCF!L$6</f>
        <v>11033.161001748553</v>
      </c>
      <c r="CW921" s="15">
        <f ca="1">(BP921*DCF!M$28-DCF!M$5*MAX(BP921*DCF!M$28,0)-MAX(BP921-BO921,0)/Inputs!$B$17)*DCF!M$6</f>
        <v>12760.688246463975</v>
      </c>
      <c r="CX921" s="15">
        <f ca="1">(BQ921*DCF!C$46-DCF!C$5*MAX(BQ921*DCF!C$46,0)-MAX(BQ921-Inputs!$B$20,0)/Inputs!$B$24)*DCF!C$6</f>
        <v>-1511.9177427441696</v>
      </c>
      <c r="CY921" s="15">
        <f ca="1">(BR921*DCF!D$46-DCF!D$5*MAX(BR921*DCF!D$46,0)-MAX(BR921-BQ921,0)/Inputs!$B$24)*DCF!D$6</f>
        <v>-1814.478645030681</v>
      </c>
      <c r="CZ921" s="15">
        <f ca="1">(BS921*DCF!E$46-DCF!E$5*MAX(BS921*DCF!E$46,0)-MAX(BS921-BR921,0)/Inputs!$B$24)*DCF!E$6</f>
        <v>-978.61449318403902</v>
      </c>
      <c r="DA921" s="15">
        <f ca="1">(BT921*DCF!F$46-DCF!F$5*MAX(BT921*DCF!F$46,0)-MAX(BT921-BS921,0)/Inputs!$B$24)*DCF!F$6</f>
        <v>-2501.4645875220467</v>
      </c>
      <c r="DB921" s="15">
        <f ca="1">(BU921*DCF!G$46-DCF!G$5*MAX(BU921*DCF!G$46,0)-MAX(BU921-BT921,0)/Inputs!$B$24)*DCF!G$6</f>
        <v>-277.1480960592524</v>
      </c>
      <c r="DC921" s="15">
        <f ca="1">(BV921*DCF!H$46-DCF!H$5*MAX(BV921*DCF!H$46,0)-MAX(BV921-BU921,0)/Inputs!$B$24)*DCF!H$6</f>
        <v>-1083.1296730808217</v>
      </c>
      <c r="DD921" s="15">
        <f ca="1">(BW921*DCF!I$46-DCF!I$5*MAX(BW921*DCF!I$46,0)-MAX(BW921-BV921,0)/Inputs!$B$24)*DCF!I$6</f>
        <v>-558.05452897598525</v>
      </c>
      <c r="DE921" s="15">
        <f ca="1">(BX921*DCF!J$46-DCF!J$5*MAX(BX921*DCF!J$46,0)-MAX(BX921-BW921,0)/Inputs!$B$24)*DCF!J$6</f>
        <v>196.52315250147376</v>
      </c>
      <c r="DF921" s="15">
        <f ca="1">(BY921*DCF!K$46-DCF!K$5*MAX(BY921*DCF!K$46,0)-MAX(BY921-BX921,0)/Inputs!$B$24)*DCF!K$6</f>
        <v>922.647534386085</v>
      </c>
      <c r="DG921" s="15">
        <f ca="1">(BZ921*DCF!L$46-DCF!L$5*MAX(BZ921*DCF!L$46,0)-MAX(BZ921-BY921,0)/Inputs!$B$24)*DCF!L$6</f>
        <v>124.86003708137865</v>
      </c>
      <c r="DH921" s="15">
        <f ca="1">(CA921*DCF!M$46-DCF!M$5*MAX(CA921*DCF!M$46,0)-MAX(CA921-BZ921,0)/Inputs!$B$24)*DCF!M$6</f>
        <v>867.78943492327789</v>
      </c>
      <c r="DI921" s="15">
        <f ca="1">SUM(CB921:CL921)+BE921*DCF!M$10*(1+Inputs!$B$30)*(1-Inputs!$B$33)*(1-Inputs!$B$30/Inputs!$B$31)/(Inputs!$B$29-Inputs!$B$30)*DCF!M$6</f>
        <v>145373.52144784306</v>
      </c>
      <c r="DJ921" s="15">
        <f ca="1">SUM(CM921:CW921)+BP921*DCF!M$28*(1+Inputs!$B$30)*(1-Inputs!$B$33)*(1-Inputs!$B$30/Inputs!$B$31)/(Inputs!$B$29-Inputs!$B$30)*DCF!M$6</f>
        <v>350664.93518325489</v>
      </c>
      <c r="DK921" s="15">
        <f ca="1">SUM(CX921:DH921)+CA921*DCF!M$46*(1+Inputs!$B$30)*(1-Inputs!$B$33)*(1-Inputs!$B$30/Inputs!$B$31)/(Inputs!$B$29-Inputs!$B$30)*DCF!M$6</f>
        <v>41587.929523876992</v>
      </c>
      <c r="DM921" s="15">
        <f ca="1">DI921+DJ921+DK921+Inputs!$B$34+Inputs!$B$36-Inputs!$B$35</f>
        <v>614477.38615497493</v>
      </c>
    </row>
    <row r="922" spans="1:117" x14ac:dyDescent="0.75">
      <c r="A922" s="11">
        <v>909</v>
      </c>
      <c r="C922" s="23">
        <f t="shared" ca="1" si="540"/>
        <v>-1.1502848228107856</v>
      </c>
      <c r="D922" s="23">
        <f t="shared" ca="1" si="540"/>
        <v>1.1465510404058126</v>
      </c>
      <c r="E922" s="23">
        <f t="shared" ca="1" si="540"/>
        <v>2.0698748647628764</v>
      </c>
      <c r="F922" s="23">
        <f t="shared" ca="1" si="540"/>
        <v>-0.17951253467964132</v>
      </c>
      <c r="G922" s="23">
        <f t="shared" ca="1" si="540"/>
        <v>-1.5904145535913805</v>
      </c>
      <c r="H922" s="23">
        <f t="shared" ca="1" si="540"/>
        <v>-0.70726131621547705</v>
      </c>
      <c r="I922" s="23">
        <f t="shared" ca="1" si="540"/>
        <v>0.84443352152063411</v>
      </c>
      <c r="J922" s="23">
        <f t="shared" ca="1" si="540"/>
        <v>-0.46284121522944555</v>
      </c>
      <c r="K922" s="23">
        <f t="shared" ca="1" si="540"/>
        <v>-0.75613677259755863</v>
      </c>
      <c r="L922" s="23">
        <f t="shared" ca="1" si="540"/>
        <v>-0.41222374082393931</v>
      </c>
      <c r="M922" s="23">
        <f t="shared" ca="1" si="540"/>
        <v>1.024193782315066</v>
      </c>
      <c r="N922" s="23">
        <f ca="1">SQRT(Inputs!$B$38)*C922+SQRT(1-Inputs!$B$38)*_xlfn.NORM.S.INV(RAND())</f>
        <v>-2.5540434783721144E-2</v>
      </c>
      <c r="O922" s="23">
        <f ca="1">SQRT(Inputs!$B$38)*D922+SQRT(1-Inputs!$B$38)*_xlfn.NORM.S.INV(RAND())</f>
        <v>1.0194569769460875</v>
      </c>
      <c r="P922" s="23">
        <f ca="1">SQRT(Inputs!$B$38)*E922+SQRT(1-Inputs!$B$38)*_xlfn.NORM.S.INV(RAND())</f>
        <v>-9.1460685777294382E-2</v>
      </c>
      <c r="Q922" s="23">
        <f ca="1">SQRT(Inputs!$B$38)*F922+SQRT(1-Inputs!$B$38)*_xlfn.NORM.S.INV(RAND())</f>
        <v>-0.41006212404465847</v>
      </c>
      <c r="R922" s="23">
        <f ca="1">SQRT(Inputs!$B$38)*G922+SQRT(1-Inputs!$B$38)*_xlfn.NORM.S.INV(RAND())</f>
        <v>1.0624512887441062</v>
      </c>
      <c r="S922" s="23">
        <f ca="1">SQRT(Inputs!$B$38)*H922+SQRT(1-Inputs!$B$38)*_xlfn.NORM.S.INV(RAND())</f>
        <v>-1.1231902868448749</v>
      </c>
      <c r="T922" s="23">
        <f ca="1">SQRT(Inputs!$B$38)*I922+SQRT(1-Inputs!$B$38)*_xlfn.NORM.S.INV(RAND())</f>
        <v>-0.64547195378545674</v>
      </c>
      <c r="U922" s="23">
        <f ca="1">SQRT(Inputs!$B$38)*J922+SQRT(1-Inputs!$B$38)*_xlfn.NORM.S.INV(RAND())</f>
        <v>-0.22172659664111527</v>
      </c>
      <c r="V922" s="23">
        <f ca="1">SQRT(Inputs!$B$38)*K922+SQRT(1-Inputs!$B$38)*_xlfn.NORM.S.INV(RAND())</f>
        <v>-0.7268966048276948</v>
      </c>
      <c r="W922" s="23">
        <f ca="1">SQRT(Inputs!$B$38)*L922+SQRT(1-Inputs!$B$38)*_xlfn.NORM.S.INV(RAND())</f>
        <v>-0.48738368189589687</v>
      </c>
      <c r="X922" s="23">
        <f ca="1">SQRT(Inputs!$B$38)*M922+SQRT(1-Inputs!$B$38)*_xlfn.NORM.S.INV(RAND())</f>
        <v>1.4374973470730861</v>
      </c>
      <c r="Y922" s="23">
        <f ca="1">SQRT(Inputs!$B$38)*C922+SQRT(1-Inputs!$B$38)*_xlfn.NORM.S.INV(RAND())</f>
        <v>2.01613262998801E-3</v>
      </c>
      <c r="Z922" s="23">
        <f ca="1">SQRT(Inputs!$B$38)*D922+SQRT(1-Inputs!$B$38)*_xlfn.NORM.S.INV(RAND())</f>
        <v>0.64283801354782777</v>
      </c>
      <c r="AA922" s="23">
        <f ca="1">SQRT(Inputs!$B$38)*E922+SQRT(1-Inputs!$B$38)*_xlfn.NORM.S.INV(RAND())</f>
        <v>1.8348465895999788</v>
      </c>
      <c r="AB922" s="23">
        <f ca="1">SQRT(Inputs!$B$38)*F922+SQRT(1-Inputs!$B$38)*_xlfn.NORM.S.INV(RAND())</f>
        <v>-0.71011852675649789</v>
      </c>
      <c r="AC922" s="23">
        <f ca="1">SQRT(Inputs!$B$38)*G922+SQRT(1-Inputs!$B$38)*_xlfn.NORM.S.INV(RAND())</f>
        <v>-0.6358839752541664</v>
      </c>
      <c r="AD922" s="23">
        <f ca="1">SQRT(Inputs!$B$38)*H922+SQRT(1-Inputs!$B$38)*_xlfn.NORM.S.INV(RAND())</f>
        <v>-0.91681099833909585</v>
      </c>
      <c r="AE922" s="23">
        <f ca="1">SQRT(Inputs!$B$38)*I922+SQRT(1-Inputs!$B$38)*_xlfn.NORM.S.INV(RAND())</f>
        <v>1.2941795365396214</v>
      </c>
      <c r="AF922" s="23">
        <f ca="1">SQRT(Inputs!$B$38)*J922+SQRT(1-Inputs!$B$38)*_xlfn.NORM.S.INV(RAND())</f>
        <v>-1.0254459644358587</v>
      </c>
      <c r="AG922" s="23">
        <f ca="1">SQRT(Inputs!$B$38)*K922+SQRT(1-Inputs!$B$38)*_xlfn.NORM.S.INV(RAND())</f>
        <v>0.68177130777421313</v>
      </c>
      <c r="AH922" s="23">
        <f ca="1">SQRT(Inputs!$B$38)*L922+SQRT(1-Inputs!$B$38)*_xlfn.NORM.S.INV(RAND())</f>
        <v>0.23028512088535105</v>
      </c>
      <c r="AI922" s="23">
        <f ca="1">SQRT(Inputs!$B$38)*M922+SQRT(1-Inputs!$B$38)*_xlfn.NORM.S.INV(RAND())</f>
        <v>0.57562687221504694</v>
      </c>
      <c r="AJ922" s="23">
        <f ca="1">SQRT(Inputs!$B$38)*C922+SQRT(1-Inputs!$B$38)*_xlfn.NORM.S.INV(RAND())</f>
        <v>0.89730090825389153</v>
      </c>
      <c r="AK922" s="23">
        <f ca="1">SQRT(Inputs!$B$38)*D922+SQRT(1-Inputs!$B$38)*_xlfn.NORM.S.INV(RAND())</f>
        <v>0.38135126142507103</v>
      </c>
      <c r="AL922" s="23">
        <f ca="1">SQRT(Inputs!$B$38)*E922+SQRT(1-Inputs!$B$38)*_xlfn.NORM.S.INV(RAND())</f>
        <v>0.20968912621131719</v>
      </c>
      <c r="AM922" s="23">
        <f ca="1">SQRT(Inputs!$B$38)*F922+SQRT(1-Inputs!$B$38)*_xlfn.NORM.S.INV(RAND())</f>
        <v>0.21167494780374607</v>
      </c>
      <c r="AN922" s="23">
        <f ca="1">SQRT(Inputs!$B$38)*G922+SQRT(1-Inputs!$B$38)*_xlfn.NORM.S.INV(RAND())</f>
        <v>-0.78559872896396088</v>
      </c>
      <c r="AO922" s="23">
        <f ca="1">SQRT(Inputs!$B$38)*H922+SQRT(1-Inputs!$B$38)*_xlfn.NORM.S.INV(RAND())</f>
        <v>0.65881083758054226</v>
      </c>
      <c r="AP922" s="23">
        <f ca="1">SQRT(Inputs!$B$38)*I922+SQRT(1-Inputs!$B$38)*_xlfn.NORM.S.INV(RAND())</f>
        <v>0.12158676950526864</v>
      </c>
      <c r="AQ922" s="23">
        <f ca="1">SQRT(Inputs!$B$38)*J922+SQRT(1-Inputs!$B$38)*_xlfn.NORM.S.INV(RAND())</f>
        <v>-0.3507845533792463</v>
      </c>
      <c r="AR922" s="23">
        <f ca="1">SQRT(Inputs!$B$38)*K922+SQRT(1-Inputs!$B$38)*_xlfn.NORM.S.INV(RAND())</f>
        <v>-0.63630506010674337</v>
      </c>
      <c r="AS922" s="23">
        <f ca="1">SQRT(Inputs!$B$38)*L922+SQRT(1-Inputs!$B$38)*_xlfn.NORM.S.INV(RAND())</f>
        <v>-0.47352208255499273</v>
      </c>
      <c r="AT922" s="23">
        <f ca="1">SQRT(Inputs!$B$38)*M922+SQRT(1-Inputs!$B$38)*_xlfn.NORM.S.INV(RAND())</f>
        <v>7.55685239205659E-2</v>
      </c>
      <c r="AU922" s="15">
        <f ca="1">Inputs!$B$6*EXP($B$8-0.5*C$5^2+C$5*N922)</f>
        <v>4941.7663522921648</v>
      </c>
      <c r="AV922" s="15">
        <f t="shared" ca="1" si="510"/>
        <v>6988.0287977115813</v>
      </c>
      <c r="AW922" s="15">
        <f t="shared" ca="1" si="511"/>
        <v>8416.1948872445009</v>
      </c>
      <c r="AX922" s="15">
        <f t="shared" ca="1" si="512"/>
        <v>9762.1780498962016</v>
      </c>
      <c r="AY922" s="15">
        <f t="shared" ca="1" si="513"/>
        <v>13506.477878860256</v>
      </c>
      <c r="AZ922" s="15">
        <f t="shared" ca="1" si="514"/>
        <v>14596.960068724991</v>
      </c>
      <c r="BA922" s="15">
        <f t="shared" ca="1" si="515"/>
        <v>16696.074883654412</v>
      </c>
      <c r="BB922" s="15">
        <f t="shared" ca="1" si="516"/>
        <v>19991.997096101233</v>
      </c>
      <c r="BC922" s="15">
        <f t="shared" ca="1" si="517"/>
        <v>22825.94613175996</v>
      </c>
      <c r="BD922" s="15">
        <f t="shared" ca="1" si="518"/>
        <v>26717.772705595893</v>
      </c>
      <c r="BE922" s="15">
        <f t="shared" ca="1" si="519"/>
        <v>37318.94012229197</v>
      </c>
      <c r="BF922" s="15">
        <f ca="1">Inputs!$B$13*EXP($B$9-0.5*C$6^2+C$6*Y922)</f>
        <v>13836.550057593462</v>
      </c>
      <c r="BG922" s="15">
        <f t="shared" ca="1" si="520"/>
        <v>18937.043448036071</v>
      </c>
      <c r="BH922" s="15">
        <f t="shared" ca="1" si="521"/>
        <v>31367.777959793028</v>
      </c>
      <c r="BI922" s="15">
        <f t="shared" ca="1" si="522"/>
        <v>34423.077062789765</v>
      </c>
      <c r="BJ922" s="15">
        <f t="shared" ca="1" si="523"/>
        <v>38504.343541904884</v>
      </c>
      <c r="BK922" s="15">
        <f t="shared" ca="1" si="524"/>
        <v>41711.56991636262</v>
      </c>
      <c r="BL922" s="15">
        <f t="shared" ca="1" si="525"/>
        <v>60593.587160904841</v>
      </c>
      <c r="BM922" s="15">
        <f t="shared" ca="1" si="526"/>
        <v>65573.838817162512</v>
      </c>
      <c r="BN922" s="15">
        <f t="shared" ca="1" si="527"/>
        <v>87513.216496680776</v>
      </c>
      <c r="BO922" s="15">
        <f t="shared" ca="1" si="528"/>
        <v>110597.22514776811</v>
      </c>
      <c r="BP922" s="15">
        <f t="shared" ca="1" si="529"/>
        <v>145297.89409109429</v>
      </c>
      <c r="BQ922" s="15">
        <f ca="1">Inputs!$B$20*EXP($B$10-0.5*C$7^2+C$7*AJ922)</f>
        <v>5896.9219124576448</v>
      </c>
      <c r="BR922" s="15">
        <f t="shared" ca="1" si="530"/>
        <v>9031.5279521175344</v>
      </c>
      <c r="BS922" s="15">
        <f t="shared" ca="1" si="531"/>
        <v>13135.417178892749</v>
      </c>
      <c r="BT922" s="15">
        <f t="shared" ca="1" si="532"/>
        <v>19145.013593625346</v>
      </c>
      <c r="BU922" s="15">
        <f t="shared" ca="1" si="533"/>
        <v>21939.450830341684</v>
      </c>
      <c r="BV922" s="15">
        <f t="shared" ca="1" si="534"/>
        <v>35408.28682348958</v>
      </c>
      <c r="BW922" s="15">
        <f t="shared" ca="1" si="535"/>
        <v>50698.279801880111</v>
      </c>
      <c r="BX922" s="15">
        <f t="shared" ca="1" si="536"/>
        <v>66094.389558637617</v>
      </c>
      <c r="BY922" s="15">
        <f t="shared" ca="1" si="537"/>
        <v>81994.358995080067</v>
      </c>
      <c r="BZ922" s="15">
        <f t="shared" ca="1" si="538"/>
        <v>105458.09730029826</v>
      </c>
      <c r="CA922" s="15">
        <f t="shared" ca="1" si="539"/>
        <v>150139.30205034502</v>
      </c>
      <c r="CB922" s="15">
        <f ca="1">(AU922*DCF!C$10-DCF!C$5*MAX(AU922*DCF!C$10,0)-MAX(AU922-Inputs!$B$6,0)/Inputs!$B$10)*DCF!C$6</f>
        <v>1043.2202802139759</v>
      </c>
      <c r="CC922" s="15">
        <f ca="1">(AV922*DCF!D$10-DCF!D$5*MAX(AV922*DCF!D$10,0)-MAX(AV922-AU922,0)/Inputs!$B$10)*DCF!D$6</f>
        <v>1204.3571342782338</v>
      </c>
      <c r="CD922" s="15">
        <f ca="1">(AW922*DCF!E$10-DCF!E$5*MAX(AW922*DCF!E$10,0)-MAX(AW922-AV922,0)/Inputs!$B$10)*DCF!E$6</f>
        <v>1621.4832788016818</v>
      </c>
      <c r="CE922" s="15">
        <f ca="1">(AX922*DCF!F$10-DCF!F$5*MAX(AX922*DCF!F$10,0)-MAX(AX922-AW922,0)/Inputs!$B$10)*DCF!F$6</f>
        <v>1851.0021851614201</v>
      </c>
      <c r="CF922" s="15">
        <f ca="1">(AY922*DCF!G$10-DCF!G$5*MAX(AY922*DCF!G$10,0)-MAX(AY922-AX922,0)/Inputs!$B$10)*DCF!G$6</f>
        <v>2063.1535219048483</v>
      </c>
      <c r="CG922" s="15">
        <f ca="1">(AZ922*DCF!H$10-DCF!H$5*MAX(AZ922*DCF!H$10,0)-MAX(AZ922-AY922,0)/Inputs!$B$10)*DCF!H$6</f>
        <v>2640.3756051900959</v>
      </c>
      <c r="CH922" s="15">
        <f ca="1">(BA922*DCF!I$10-DCF!I$5*MAX(BA922*DCF!I$10,0)-MAX(BA922-AZ922,0)/Inputs!$B$10)*DCF!I$6</f>
        <v>2705.4354305906541</v>
      </c>
      <c r="CI922" s="15">
        <f ca="1">(BB922*DCF!J$10-DCF!J$5*MAX(BB922*DCF!J$10,0)-MAX(BB922-BA922,0)/Inputs!$B$10)*DCF!J$6</f>
        <v>2931.230390750874</v>
      </c>
      <c r="CJ922" s="15">
        <f ca="1">(BC922*DCF!K$10-DCF!K$5*MAX(BC922*DCF!K$10,0)-MAX(BC922-BB922,0)/Inputs!$B$10)*DCF!K$6</f>
        <v>3277.9010160488815</v>
      </c>
      <c r="CK922" s="15">
        <f ca="1">(BD922*DCF!L$10-DCF!L$5*MAX(BD922*DCF!L$10,0)-MAX(BD922-BC922,0)/Inputs!$B$10)*DCF!L$6</f>
        <v>3526.2719981343548</v>
      </c>
      <c r="CL922" s="15">
        <f ca="1">(BE922*DCF!M$10-DCF!M$5*MAX(BE922*DCF!M$10,0)-MAX(BE922-BD922,0)/Inputs!$B$10)*DCF!M$6</f>
        <v>3999.7624157500682</v>
      </c>
      <c r="CM922" s="15">
        <f ca="1">(BF922*DCF!C$28-DCF!C$5*MAX(BF922*DCF!C$28,0)-MAX(BF922-Inputs!$B$13,0)/Inputs!$B$17)*DCF!C$6</f>
        <v>3657.1083870753446</v>
      </c>
      <c r="CN922" s="15">
        <f ca="1">(BG922*DCF!D$28-DCF!D$5*MAX(BG922*DCF!D$28,0)-MAX(BG922-BF922,0)/Inputs!$B$17)*DCF!D$6</f>
        <v>4489.2269599444317</v>
      </c>
      <c r="CO922" s="15">
        <f ca="1">(BH922*DCF!E$28-DCF!E$5*MAX(BH922*DCF!E$28,0)-MAX(BH922-BG922,0)/Inputs!$B$17)*DCF!E$6</f>
        <v>6433.9866008644194</v>
      </c>
      <c r="CP922" s="15">
        <f ca="1">(BI922*DCF!F$28-DCF!F$5*MAX(BI922*DCF!F$28,0)-MAX(BI922-BH922,0)/Inputs!$B$17)*DCF!F$6</f>
        <v>8788.6931946216318</v>
      </c>
      <c r="CQ922" s="15">
        <f ca="1">(BJ922*DCF!G$28-DCF!G$5*MAX(BJ922*DCF!G$28,0)-MAX(BJ922-BI922,0)/Inputs!$B$17)*DCF!G$6</f>
        <v>9303.815359762586</v>
      </c>
      <c r="CR922" s="15">
        <f ca="1">(BK922*DCF!H$28-DCF!H$5*MAX(BK922*DCF!H$28,0)-MAX(BK922-BJ922,0)/Inputs!$B$17)*DCF!H$6</f>
        <v>9817.4184602992282</v>
      </c>
      <c r="CS922" s="15">
        <f ca="1">(BL922*DCF!I$28-DCF!I$5*MAX(BL922*DCF!I$28,0)-MAX(BL922-BK922,0)/Inputs!$B$17)*DCF!I$6</f>
        <v>11538.617704649707</v>
      </c>
      <c r="CT922" s="15">
        <f ca="1">(BM922*DCF!J$28-DCF!J$5*MAX(BM922*DCF!J$28,0)-MAX(BM922-BL922,0)/Inputs!$B$17)*DCF!J$6</f>
        <v>13968.069074952638</v>
      </c>
      <c r="CU922" s="15">
        <f ca="1">(BN922*DCF!K$28-DCF!K$5*MAX(BN922*DCF!K$28,0)-MAX(BN922-BM922,0)/Inputs!$B$17)*DCF!K$6</f>
        <v>15794.042455358573</v>
      </c>
      <c r="CV922" s="15">
        <f ca="1">(BO922*DCF!L$28-DCF!L$5*MAX(BO922*DCF!L$28,0)-MAX(BO922-BN922,0)/Inputs!$B$17)*DCF!L$6</f>
        <v>19454.473767630225</v>
      </c>
      <c r="CW922" s="15">
        <f ca="1">(BP922*DCF!M$28-DCF!M$5*MAX(BP922*DCF!M$28,0)-MAX(BP922-BO922,0)/Inputs!$B$17)*DCF!M$6</f>
        <v>23710.687892436115</v>
      </c>
      <c r="CX922" s="15">
        <f ca="1">(BQ922*DCF!C$46-DCF!C$5*MAX(BQ922*DCF!C$46,0)-MAX(BQ922-Inputs!$B$20,0)/Inputs!$B$24)*DCF!C$6</f>
        <v>-2607.1052511253888</v>
      </c>
      <c r="CY922" s="15">
        <f ca="1">(BR922*DCF!D$46-DCF!D$5*MAX(BR922*DCF!D$46,0)-MAX(BR922-BQ922,0)/Inputs!$B$24)*DCF!D$6</f>
        <v>-2878.9815810023647</v>
      </c>
      <c r="CZ922" s="15">
        <f ca="1">(BS922*DCF!E$46-DCF!E$5*MAX(BS922*DCF!E$46,0)-MAX(BS922-BR922,0)/Inputs!$B$24)*DCF!E$6</f>
        <v>-3170.9261067925959</v>
      </c>
      <c r="DA922" s="15">
        <f ca="1">(BT922*DCF!F$46-DCF!F$5*MAX(BT922*DCF!F$46,0)-MAX(BT922-BS922,0)/Inputs!$B$24)*DCF!F$6</f>
        <v>-3582.5449663361806</v>
      </c>
      <c r="DB922" s="15">
        <f ca="1">(BU922*DCF!G$46-DCF!G$5*MAX(BU922*DCF!G$46,0)-MAX(BU922-BT922,0)/Inputs!$B$24)*DCF!G$6</f>
        <v>-1677.9932539636918</v>
      </c>
      <c r="DC922" s="15">
        <f ca="1">(BV922*DCF!H$46-DCF!H$5*MAX(BV922*DCF!H$46,0)-MAX(BV922-BU922,0)/Inputs!$B$24)*DCF!H$6</f>
        <v>-4185.3582599433912</v>
      </c>
      <c r="DD922" s="15">
        <f ca="1">(BW922*DCF!I$46-DCF!I$5*MAX(BW922*DCF!I$46,0)-MAX(BW922-BV922,0)/Inputs!$B$24)*DCF!I$6</f>
        <v>-3218.269061131627</v>
      </c>
      <c r="DE922" s="15">
        <f ca="1">(BX922*DCF!J$46-DCF!J$5*MAX(BX922*DCF!J$46,0)-MAX(BX922-BW922,0)/Inputs!$B$24)*DCF!J$6</f>
        <v>-1310.3199552411113</v>
      </c>
      <c r="DF922" s="15">
        <f ca="1">(BY922*DCF!K$46-DCF!K$5*MAX(BY922*DCF!K$46,0)-MAX(BY922-BX922,0)/Inputs!$B$24)*DCF!K$6</f>
        <v>788.72217684803968</v>
      </c>
      <c r="DG922" s="15">
        <f ca="1">(BZ922*DCF!L$46-DCF!L$5*MAX(BZ922*DCF!L$46,0)-MAX(BZ922-BY922,0)/Inputs!$B$24)*DCF!L$6</f>
        <v>1979.909065097364</v>
      </c>
      <c r="DH922" s="15">
        <f ca="1">(CA922*DCF!M$46-DCF!M$5*MAX(CA922*DCF!M$46,0)-MAX(CA922-BZ922,0)/Inputs!$B$24)*DCF!M$6</f>
        <v>2429.4490911046237</v>
      </c>
      <c r="DI922" s="15">
        <f ca="1">SUM(CB922:CL922)+BE922*DCF!M$10*(1+Inputs!$B$30)*(1-Inputs!$B$33)*(1-Inputs!$B$30/Inputs!$B$31)/(Inputs!$B$29-Inputs!$B$30)*DCF!M$6</f>
        <v>130723.29710905808</v>
      </c>
      <c r="DJ922" s="15">
        <f ca="1">SUM(CM922:CW922)+BP922*DCF!M$28*(1+Inputs!$B$30)*(1-Inputs!$B$33)*(1-Inputs!$B$30/Inputs!$B$31)/(Inputs!$B$29-Inputs!$B$30)*DCF!M$6</f>
        <v>666110.7540192689</v>
      </c>
      <c r="DK922" s="15">
        <f ca="1">SUM(CX922:DH922)+CA922*DCF!M$46*(1+Inputs!$B$30)*(1-Inputs!$B$33)*(1-Inputs!$B$30/Inputs!$B$31)/(Inputs!$B$29-Inputs!$B$30)*DCF!M$6</f>
        <v>214699.72800464867</v>
      </c>
      <c r="DM922" s="15">
        <f ca="1">DI922+DJ922+DK922+Inputs!$B$34+Inputs!$B$36-Inputs!$B$35</f>
        <v>1088384.7791329757</v>
      </c>
    </row>
    <row r="923" spans="1:117" x14ac:dyDescent="0.75">
      <c r="A923" s="11">
        <v>910</v>
      </c>
      <c r="C923" s="23">
        <f t="shared" ca="1" si="540"/>
        <v>0.16710221412848353</v>
      </c>
      <c r="D923" s="23">
        <f t="shared" ca="1" si="540"/>
        <v>-1.0717549905827506</v>
      </c>
      <c r="E923" s="23">
        <f t="shared" ca="1" si="540"/>
        <v>-1.6085553730295328</v>
      </c>
      <c r="F923" s="23">
        <f t="shared" ca="1" si="540"/>
        <v>0.22318016934739918</v>
      </c>
      <c r="G923" s="23">
        <f t="shared" ca="1" si="540"/>
        <v>1.4815904807496794</v>
      </c>
      <c r="H923" s="23">
        <f t="shared" ca="1" si="540"/>
        <v>1.2184104871968839</v>
      </c>
      <c r="I923" s="23">
        <f t="shared" ca="1" si="540"/>
        <v>0.47821306920826129</v>
      </c>
      <c r="J923" s="23">
        <f t="shared" ca="1" si="540"/>
        <v>1.2086241091469838</v>
      </c>
      <c r="K923" s="23">
        <f t="shared" ca="1" si="540"/>
        <v>-0.29553437639748847</v>
      </c>
      <c r="L923" s="23">
        <f t="shared" ca="1" si="540"/>
        <v>0.19527957105271979</v>
      </c>
      <c r="M923" s="23">
        <f t="shared" ca="1" si="540"/>
        <v>-1.6044393739333376</v>
      </c>
      <c r="N923" s="23">
        <f ca="1">SQRT(Inputs!$B$38)*C923+SQRT(1-Inputs!$B$38)*_xlfn.NORM.S.INV(RAND())</f>
        <v>-0.61241849903387036</v>
      </c>
      <c r="O923" s="23">
        <f ca="1">SQRT(Inputs!$B$38)*D923+SQRT(1-Inputs!$B$38)*_xlfn.NORM.S.INV(RAND())</f>
        <v>-0.17658444324596978</v>
      </c>
      <c r="P923" s="23">
        <f ca="1">SQRT(Inputs!$B$38)*E923+SQRT(1-Inputs!$B$38)*_xlfn.NORM.S.INV(RAND())</f>
        <v>-1.0498992653547394</v>
      </c>
      <c r="Q923" s="23">
        <f ca="1">SQRT(Inputs!$B$38)*F923+SQRT(1-Inputs!$B$38)*_xlfn.NORM.S.INV(RAND())</f>
        <v>0.42521181858598273</v>
      </c>
      <c r="R923" s="23">
        <f ca="1">SQRT(Inputs!$B$38)*G923+SQRT(1-Inputs!$B$38)*_xlfn.NORM.S.INV(RAND())</f>
        <v>0.85596149823265022</v>
      </c>
      <c r="S923" s="23">
        <f ca="1">SQRT(Inputs!$B$38)*H923+SQRT(1-Inputs!$B$38)*_xlfn.NORM.S.INV(RAND())</f>
        <v>1.0458860044130667</v>
      </c>
      <c r="T923" s="23">
        <f ca="1">SQRT(Inputs!$B$38)*I923+SQRT(1-Inputs!$B$38)*_xlfn.NORM.S.INV(RAND())</f>
        <v>0.19389243151948826</v>
      </c>
      <c r="U923" s="23">
        <f ca="1">SQRT(Inputs!$B$38)*J923+SQRT(1-Inputs!$B$38)*_xlfn.NORM.S.INV(RAND())</f>
        <v>0.58108873948669904</v>
      </c>
      <c r="V923" s="23">
        <f ca="1">SQRT(Inputs!$B$38)*K923+SQRT(1-Inputs!$B$38)*_xlfn.NORM.S.INV(RAND())</f>
        <v>-1.2913588824226956</v>
      </c>
      <c r="W923" s="23">
        <f ca="1">SQRT(Inputs!$B$38)*L923+SQRT(1-Inputs!$B$38)*_xlfn.NORM.S.INV(RAND())</f>
        <v>-1.1973052722273406E-2</v>
      </c>
      <c r="X923" s="23">
        <f ca="1">SQRT(Inputs!$B$38)*M923+SQRT(1-Inputs!$B$38)*_xlfn.NORM.S.INV(RAND())</f>
        <v>-0.38749677815019745</v>
      </c>
      <c r="Y923" s="23">
        <f ca="1">SQRT(Inputs!$B$38)*C923+SQRT(1-Inputs!$B$38)*_xlfn.NORM.S.INV(RAND())</f>
        <v>1.2505801634698577</v>
      </c>
      <c r="Z923" s="23">
        <f ca="1">SQRT(Inputs!$B$38)*D923+SQRT(1-Inputs!$B$38)*_xlfn.NORM.S.INV(RAND())</f>
        <v>-0.5949532844667752</v>
      </c>
      <c r="AA923" s="23">
        <f ca="1">SQRT(Inputs!$B$38)*E923+SQRT(1-Inputs!$B$38)*_xlfn.NORM.S.INV(RAND())</f>
        <v>-1.7948014612944507</v>
      </c>
      <c r="AB923" s="23">
        <f ca="1">SQRT(Inputs!$B$38)*F923+SQRT(1-Inputs!$B$38)*_xlfn.NORM.S.INV(RAND())</f>
        <v>-0.40832847045497983</v>
      </c>
      <c r="AC923" s="23">
        <f ca="1">SQRT(Inputs!$B$38)*G923+SQRT(1-Inputs!$B$38)*_xlfn.NORM.S.INV(RAND())</f>
        <v>1.7231797136685552</v>
      </c>
      <c r="AD923" s="23">
        <f ca="1">SQRT(Inputs!$B$38)*H923+SQRT(1-Inputs!$B$38)*_xlfn.NORM.S.INV(RAND())</f>
        <v>2.7382256633637914E-3</v>
      </c>
      <c r="AE923" s="23">
        <f ca="1">SQRT(Inputs!$B$38)*I923+SQRT(1-Inputs!$B$38)*_xlfn.NORM.S.INV(RAND())</f>
        <v>-0.961125620962892</v>
      </c>
      <c r="AF923" s="23">
        <f ca="1">SQRT(Inputs!$B$38)*J923+SQRT(1-Inputs!$B$38)*_xlfn.NORM.S.INV(RAND())</f>
        <v>0.32833160157023789</v>
      </c>
      <c r="AG923" s="23">
        <f ca="1">SQRT(Inputs!$B$38)*K923+SQRT(1-Inputs!$B$38)*_xlfn.NORM.S.INV(RAND())</f>
        <v>0.53135355634502812</v>
      </c>
      <c r="AH923" s="23">
        <f ca="1">SQRT(Inputs!$B$38)*L923+SQRT(1-Inputs!$B$38)*_xlfn.NORM.S.INV(RAND())</f>
        <v>-4.1878173782752215E-2</v>
      </c>
      <c r="AI923" s="23">
        <f ca="1">SQRT(Inputs!$B$38)*M923+SQRT(1-Inputs!$B$38)*_xlfn.NORM.S.INV(RAND())</f>
        <v>-8.5552330013425659E-2</v>
      </c>
      <c r="AJ923" s="23">
        <f ca="1">SQRT(Inputs!$B$38)*C923+SQRT(1-Inputs!$B$38)*_xlfn.NORM.S.INV(RAND())</f>
        <v>-0.12627047432640126</v>
      </c>
      <c r="AK923" s="23">
        <f ca="1">SQRT(Inputs!$B$38)*D923+SQRT(1-Inputs!$B$38)*_xlfn.NORM.S.INV(RAND())</f>
        <v>0.76861378153863225</v>
      </c>
      <c r="AL923" s="23">
        <f ca="1">SQRT(Inputs!$B$38)*E923+SQRT(1-Inputs!$B$38)*_xlfn.NORM.S.INV(RAND())</f>
        <v>-1.1236552690395107</v>
      </c>
      <c r="AM923" s="23">
        <f ca="1">SQRT(Inputs!$B$38)*F923+SQRT(1-Inputs!$B$38)*_xlfn.NORM.S.INV(RAND())</f>
        <v>1.4411822198715696</v>
      </c>
      <c r="AN923" s="23">
        <f ca="1">SQRT(Inputs!$B$38)*G923+SQRT(1-Inputs!$B$38)*_xlfn.NORM.S.INV(RAND())</f>
        <v>1.8886956555264987</v>
      </c>
      <c r="AO923" s="23">
        <f ca="1">SQRT(Inputs!$B$38)*H923+SQRT(1-Inputs!$B$38)*_xlfn.NORM.S.INV(RAND())</f>
        <v>1.4197253559238061</v>
      </c>
      <c r="AP923" s="23">
        <f ca="1">SQRT(Inputs!$B$38)*I923+SQRT(1-Inputs!$B$38)*_xlfn.NORM.S.INV(RAND())</f>
        <v>0.22995294024198168</v>
      </c>
      <c r="AQ923" s="23">
        <f ca="1">SQRT(Inputs!$B$38)*J923+SQRT(1-Inputs!$B$38)*_xlfn.NORM.S.INV(RAND())</f>
        <v>0.32918551018866954</v>
      </c>
      <c r="AR923" s="23">
        <f ca="1">SQRT(Inputs!$B$38)*K923+SQRT(1-Inputs!$B$38)*_xlfn.NORM.S.INV(RAND())</f>
        <v>-0.51894676879501267</v>
      </c>
      <c r="AS923" s="23">
        <f ca="1">SQRT(Inputs!$B$38)*L923+SQRT(1-Inputs!$B$38)*_xlfn.NORM.S.INV(RAND())</f>
        <v>1.1353749708788776</v>
      </c>
      <c r="AT923" s="23">
        <f ca="1">SQRT(Inputs!$B$38)*M923+SQRT(1-Inputs!$B$38)*_xlfn.NORM.S.INV(RAND())</f>
        <v>-0.73507182017912587</v>
      </c>
      <c r="AU923" s="15">
        <f ca="1">Inputs!$B$6*EXP($B$8-0.5*C$5^2+C$5*N923)</f>
        <v>4493.9096608518948</v>
      </c>
      <c r="AV923" s="15">
        <f t="shared" ca="1" si="510"/>
        <v>5329.9528319386927</v>
      </c>
      <c r="AW923" s="15">
        <f t="shared" ca="1" si="511"/>
        <v>5640.8026935206844</v>
      </c>
      <c r="AX923" s="15">
        <f t="shared" ca="1" si="512"/>
        <v>7262.5956593623423</v>
      </c>
      <c r="AY923" s="15">
        <f t="shared" ca="1" si="513"/>
        <v>9808.7579260472867</v>
      </c>
      <c r="AZ923" s="15">
        <f t="shared" ca="1" si="514"/>
        <v>13460.73538488528</v>
      </c>
      <c r="BA923" s="15">
        <f t="shared" ca="1" si="515"/>
        <v>16810.18481344571</v>
      </c>
      <c r="BB923" s="15">
        <f t="shared" ca="1" si="516"/>
        <v>21814.548814093436</v>
      </c>
      <c r="BC923" s="15">
        <f t="shared" ca="1" si="517"/>
        <v>23586.050859047162</v>
      </c>
      <c r="BD923" s="15">
        <f t="shared" ca="1" si="518"/>
        <v>28862.795612608319</v>
      </c>
      <c r="BE923" s="15">
        <f t="shared" ca="1" si="519"/>
        <v>34141.182818584341</v>
      </c>
      <c r="BF923" s="15">
        <f ca="1">Inputs!$B$13*EXP($B$9-0.5*C$6^2+C$6*Y923)</f>
        <v>17722.563135911285</v>
      </c>
      <c r="BG923" s="15">
        <f t="shared" ca="1" si="520"/>
        <v>19400.51906872377</v>
      </c>
      <c r="BH923" s="15">
        <f t="shared" ca="1" si="521"/>
        <v>17601.023579751105</v>
      </c>
      <c r="BI923" s="15">
        <f t="shared" ca="1" si="522"/>
        <v>20233.798989368599</v>
      </c>
      <c r="BJ923" s="15">
        <f t="shared" ca="1" si="523"/>
        <v>31799.379785742352</v>
      </c>
      <c r="BK923" s="15">
        <f t="shared" ca="1" si="524"/>
        <v>39042.263896360731</v>
      </c>
      <c r="BL923" s="15">
        <f t="shared" ca="1" si="525"/>
        <v>42342.299873985256</v>
      </c>
      <c r="BM923" s="15">
        <f t="shared" ca="1" si="526"/>
        <v>54214.632810265983</v>
      </c>
      <c r="BN923" s="15">
        <f t="shared" ca="1" si="527"/>
        <v>71060.982597160721</v>
      </c>
      <c r="BO923" s="15">
        <f t="shared" ca="1" si="528"/>
        <v>87008.626178222228</v>
      </c>
      <c r="BP923" s="15">
        <f t="shared" ca="1" si="529"/>
        <v>106058.32015800323</v>
      </c>
      <c r="BQ923" s="15">
        <f ca="1">Inputs!$B$20*EXP($B$10-0.5*C$7^2+C$7*AJ923)</f>
        <v>4101.6423038096209</v>
      </c>
      <c r="BR923" s="15">
        <f t="shared" ca="1" si="530"/>
        <v>7104.0521566202015</v>
      </c>
      <c r="BS923" s="15">
        <f t="shared" ca="1" si="531"/>
        <v>7044.9819301712487</v>
      </c>
      <c r="BT923" s="15">
        <f t="shared" ca="1" si="532"/>
        <v>14176.491860220138</v>
      </c>
      <c r="BU923" s="15">
        <f t="shared" ca="1" si="533"/>
        <v>31029.173965426558</v>
      </c>
      <c r="BV923" s="15">
        <f t="shared" ca="1" si="534"/>
        <v>59443.141896966699</v>
      </c>
      <c r="BW923" s="15">
        <f t="shared" ca="1" si="535"/>
        <v>87086.508252811371</v>
      </c>
      <c r="BX923" s="15">
        <f t="shared" ca="1" si="536"/>
        <v>130113.90550828644</v>
      </c>
      <c r="BY923" s="15">
        <f t="shared" ca="1" si="537"/>
        <v>165080.03096949466</v>
      </c>
      <c r="BZ923" s="15">
        <f t="shared" ca="1" si="538"/>
        <v>285391.90044629003</v>
      </c>
      <c r="CA923" s="15">
        <f t="shared" ca="1" si="539"/>
        <v>351799.61826371396</v>
      </c>
      <c r="CB923" s="15">
        <f ca="1">(AU923*DCF!C$10-DCF!C$5*MAX(AU923*DCF!C$10,0)-MAX(AU923-Inputs!$B$6,0)/Inputs!$B$10)*DCF!C$6</f>
        <v>1046.4135782502906</v>
      </c>
      <c r="CC923" s="15">
        <f ca="1">(AV923*DCF!D$10-DCF!D$5*MAX(AV923*DCF!D$10,0)-MAX(AV923-AU923,0)/Inputs!$B$10)*DCF!D$6</f>
        <v>1095.2926470745649</v>
      </c>
      <c r="CD923" s="15">
        <f ca="1">(AW923*DCF!E$10-DCF!E$5*MAX(AW923*DCF!E$10,0)-MAX(AW923-AV923,0)/Inputs!$B$10)*DCF!E$6</f>
        <v>1232.355286269933</v>
      </c>
      <c r="CE923" s="15">
        <f ca="1">(AX923*DCF!F$10-DCF!F$5*MAX(AX923*DCF!F$10,0)-MAX(AX923-AW923,0)/Inputs!$B$10)*DCF!F$6</f>
        <v>1247.9581509335869</v>
      </c>
      <c r="CF923" s="15">
        <f ca="1">(AY923*DCF!G$10-DCF!G$5*MAX(AY923*DCF!G$10,0)-MAX(AY923-AX923,0)/Inputs!$B$10)*DCF!G$6</f>
        <v>1531.578608034845</v>
      </c>
      <c r="CG923" s="15">
        <f ca="1">(AZ923*DCF!H$10-DCF!H$5*MAX(AZ923*DCF!H$10,0)-MAX(AZ923-AY923,0)/Inputs!$B$10)*DCF!H$6</f>
        <v>1964.9373619482926</v>
      </c>
      <c r="CH923" s="15">
        <f ca="1">(BA923*DCF!I$10-DCF!I$5*MAX(BA923*DCF!I$10,0)-MAX(BA923-AZ923,0)/Inputs!$B$10)*DCF!I$6</f>
        <v>2521.1804676214674</v>
      </c>
      <c r="CI923" s="15">
        <f ca="1">(BB923*DCF!J$10-DCF!J$5*MAX(BB923*DCF!J$10,0)-MAX(BB923-BA923,0)/Inputs!$B$10)*DCF!J$6</f>
        <v>2985.0982943284921</v>
      </c>
      <c r="CJ923" s="15">
        <f ca="1">(BC923*DCF!K$10-DCF!K$5*MAX(BC923*DCF!K$10,0)-MAX(BC923-BB923,0)/Inputs!$B$10)*DCF!K$6</f>
        <v>3548.9920750743486</v>
      </c>
      <c r="CK923" s="15">
        <f ca="1">(BD923*DCF!L$10-DCF!L$5*MAX(BD923*DCF!L$10,0)-MAX(BD923-BC923,0)/Inputs!$B$10)*DCF!L$6</f>
        <v>3670.6898977782557</v>
      </c>
      <c r="CL923" s="15">
        <f ca="1">(BE923*DCF!M$10-DCF!M$5*MAX(BE923*DCF!M$10,0)-MAX(BE923-BD923,0)/Inputs!$B$10)*DCF!M$6</f>
        <v>4187.2027285187614</v>
      </c>
      <c r="CM923" s="15">
        <f ca="1">(BF923*DCF!C$28-DCF!C$5*MAX(BF923*DCF!C$28,0)-MAX(BF923-Inputs!$B$13,0)/Inputs!$B$17)*DCF!C$6</f>
        <v>3945.631488914451</v>
      </c>
      <c r="CN923" s="15">
        <f ca="1">(BG923*DCF!D$28-DCF!D$5*MAX(BG923*DCF!D$28,0)-MAX(BG923-BF923,0)/Inputs!$B$17)*DCF!D$6</f>
        <v>5355.915381516038</v>
      </c>
      <c r="CO923" s="15">
        <f ca="1">(BH923*DCF!E$28-DCF!E$5*MAX(BH923*DCF!E$28,0)-MAX(BH923-BG923,0)/Inputs!$B$17)*DCF!E$6</f>
        <v>4984.9232894164106</v>
      </c>
      <c r="CP923" s="15">
        <f ca="1">(BI923*DCF!F$28-DCF!F$5*MAX(BI923*DCF!F$28,0)-MAX(BI923-BH923,0)/Inputs!$B$17)*DCF!F$6</f>
        <v>5013.60507238631</v>
      </c>
      <c r="CQ923" s="15">
        <f ca="1">(BJ923*DCF!G$28-DCF!G$5*MAX(BJ923*DCF!G$28,0)-MAX(BJ923-BI923,0)/Inputs!$B$17)*DCF!G$6</f>
        <v>6305.3739106475441</v>
      </c>
      <c r="CR923" s="15">
        <f ca="1">(BK923*DCF!H$28-DCF!H$5*MAX(BK923*DCF!H$28,0)-MAX(BK923-BJ923,0)/Inputs!$B$17)*DCF!H$6</f>
        <v>8530.2416745116334</v>
      </c>
      <c r="CS923" s="15">
        <f ca="1">(BL923*DCF!I$28-DCF!I$5*MAX(BL923*DCF!I$28,0)-MAX(BL923-BK923,0)/Inputs!$B$17)*DCF!I$6</f>
        <v>9483.2640803362283</v>
      </c>
      <c r="CT923" s="15">
        <f ca="1">(BM923*DCF!J$28-DCF!J$5*MAX(BM923*DCF!J$28,0)-MAX(BM923-BL923,0)/Inputs!$B$17)*DCF!J$6</f>
        <v>10520.189457375289</v>
      </c>
      <c r="CU923" s="15">
        <f ca="1">(BN923*DCF!K$28-DCF!K$5*MAX(BN923*DCF!K$28,0)-MAX(BN923-BM923,0)/Inputs!$B$17)*DCF!K$6</f>
        <v>12943.434588416834</v>
      </c>
      <c r="CV923" s="15">
        <f ca="1">(BO923*DCF!L$28-DCF!L$5*MAX(BO923*DCF!L$28,0)-MAX(BO923-BN923,0)/Inputs!$B$17)*DCF!L$6</f>
        <v>15555.544758954868</v>
      </c>
      <c r="CW923" s="15">
        <f ca="1">(BP923*DCF!M$28-DCF!M$5*MAX(BP923*DCF!M$28,0)-MAX(BP923-BO923,0)/Inputs!$B$17)*DCF!M$6</f>
        <v>17963.706012889961</v>
      </c>
      <c r="CX923" s="15">
        <f ca="1">(BQ923*DCF!C$46-DCF!C$5*MAX(BQ923*DCF!C$46,0)-MAX(BQ923-Inputs!$B$20,0)/Inputs!$B$24)*DCF!C$6</f>
        <v>-1363.2625661498528</v>
      </c>
      <c r="CY923" s="15">
        <f ca="1">(BR923*DCF!D$46-DCF!D$5*MAX(BR923*DCF!D$46,0)-MAX(BR923-BQ923,0)/Inputs!$B$24)*DCF!D$6</f>
        <v>-2493.5993964269524</v>
      </c>
      <c r="CZ923" s="15">
        <f ca="1">(BS923*DCF!E$46-DCF!E$5*MAX(BS923*DCF!E$46,0)-MAX(BS923-BR923,0)/Inputs!$B$24)*DCF!E$6</f>
        <v>-833.08137947657485</v>
      </c>
      <c r="DA923" s="15">
        <f ca="1">(BT923*DCF!F$46-DCF!F$5*MAX(BT923*DCF!F$46,0)-MAX(BT923-BS923,0)/Inputs!$B$24)*DCF!F$6</f>
        <v>-3629.2299776372697</v>
      </c>
      <c r="DB923" s="15">
        <f ca="1">(BU923*DCF!G$46-DCF!G$5*MAX(BU923*DCF!G$46,0)-MAX(BU923-BT923,0)/Inputs!$B$24)*DCF!G$6</f>
        <v>-6712.6693978842677</v>
      </c>
      <c r="DC923" s="15">
        <f ca="1">(BV923*DCF!H$46-DCF!H$5*MAX(BV923*DCF!H$46,0)-MAX(BV923-BU923,0)/Inputs!$B$24)*DCF!H$6</f>
        <v>-8829.4664394561332</v>
      </c>
      <c r="DD923" s="15">
        <f ca="1">(BW923*DCF!I$46-DCF!I$5*MAX(BW923*DCF!I$46,0)-MAX(BW923-BV923,0)/Inputs!$B$24)*DCF!I$6</f>
        <v>-5924.0444216890692</v>
      </c>
      <c r="DE923" s="15">
        <f ca="1">(BX923*DCF!J$46-DCF!J$5*MAX(BX923*DCF!J$46,0)-MAX(BX923-BW923,0)/Inputs!$B$24)*DCF!J$6</f>
        <v>-5952.2443616675273</v>
      </c>
      <c r="DF923" s="15">
        <f ca="1">(BY923*DCF!K$46-DCF!K$5*MAX(BY923*DCF!K$46,0)-MAX(BY923-BX923,0)/Inputs!$B$24)*DCF!K$6</f>
        <v>864.15242172033675</v>
      </c>
      <c r="DG923" s="15">
        <f ca="1">(BZ923*DCF!L$46-DCF!L$5*MAX(BZ923*DCF!L$46,0)-MAX(BZ923-BY923,0)/Inputs!$B$24)*DCF!L$6</f>
        <v>-7499.1530702633363</v>
      </c>
      <c r="DH923" s="15">
        <f ca="1">(CA923*DCF!M$46-DCF!M$5*MAX(CA923*DCF!M$46,0)-MAX(CA923-BZ923,0)/Inputs!$B$24)*DCF!M$6</f>
        <v>13696.764028245081</v>
      </c>
      <c r="DI923" s="15">
        <f ca="1">SUM(CB923:CL923)+BE923*DCF!M$10*(1+Inputs!$B$30)*(1-Inputs!$B$33)*(1-Inputs!$B$30/Inputs!$B$31)/(Inputs!$B$29-Inputs!$B$30)*DCF!M$6</f>
        <v>120047.0623503574</v>
      </c>
      <c r="DJ923" s="15">
        <f ca="1">SUM(CM923:CW923)+BP923*DCF!M$28*(1+Inputs!$B$30)*(1-Inputs!$B$33)*(1-Inputs!$B$30/Inputs!$B$31)/(Inputs!$B$29-Inputs!$B$30)*DCF!M$6</f>
        <v>494150.77301645349</v>
      </c>
      <c r="DK923" s="15">
        <f ca="1">SUM(CX923:DH923)+CA923*DCF!M$46*(1+Inputs!$B$30)*(1-Inputs!$B$33)*(1-Inputs!$B$30/Inputs!$B$31)/(Inputs!$B$29-Inputs!$B$30)*DCF!M$6</f>
        <v>515248.04860390502</v>
      </c>
      <c r="DM923" s="15">
        <f ca="1">DI923+DJ923+DK923+Inputs!$B$34+Inputs!$B$36-Inputs!$B$35</f>
        <v>1206296.883970716</v>
      </c>
    </row>
    <row r="924" spans="1:117" x14ac:dyDescent="0.75">
      <c r="A924" s="11">
        <v>911</v>
      </c>
      <c r="C924" s="23">
        <f t="shared" ref="C924:M933" ca="1" si="541">_xlfn.NORM.S.INV(RAND())</f>
        <v>0.89490716226707478</v>
      </c>
      <c r="D924" s="23">
        <f t="shared" ca="1" si="541"/>
        <v>1.096896362943411</v>
      </c>
      <c r="E924" s="23">
        <f t="shared" ca="1" si="541"/>
        <v>1.5360624007259416</v>
      </c>
      <c r="F924" s="23">
        <f t="shared" ca="1" si="541"/>
        <v>0.26719819334376071</v>
      </c>
      <c r="G924" s="23">
        <f t="shared" ca="1" si="541"/>
        <v>0.77847292984958716</v>
      </c>
      <c r="H924" s="23">
        <f t="shared" ca="1" si="541"/>
        <v>0.18086768818405119</v>
      </c>
      <c r="I924" s="23">
        <f t="shared" ca="1" si="541"/>
        <v>0.2460268120686154</v>
      </c>
      <c r="J924" s="23">
        <f t="shared" ca="1" si="541"/>
        <v>0.59614057771387297</v>
      </c>
      <c r="K924" s="23">
        <f t="shared" ca="1" si="541"/>
        <v>-0.20493318543417541</v>
      </c>
      <c r="L924" s="23">
        <f t="shared" ca="1" si="541"/>
        <v>-8.7857925769143377E-2</v>
      </c>
      <c r="M924" s="23">
        <f t="shared" ca="1" si="541"/>
        <v>5.9894492611960781E-2</v>
      </c>
      <c r="N924" s="23">
        <f ca="1">SQRT(Inputs!$B$38)*C924+SQRT(1-Inputs!$B$38)*_xlfn.NORM.S.INV(RAND())</f>
        <v>-0.8654878731815876</v>
      </c>
      <c r="O924" s="23">
        <f ca="1">SQRT(Inputs!$B$38)*D924+SQRT(1-Inputs!$B$38)*_xlfn.NORM.S.INV(RAND())</f>
        <v>0.8282670358442209</v>
      </c>
      <c r="P924" s="23">
        <f ca="1">SQRT(Inputs!$B$38)*E924+SQRT(1-Inputs!$B$38)*_xlfn.NORM.S.INV(RAND())</f>
        <v>-0.46202365527829636</v>
      </c>
      <c r="Q924" s="23">
        <f ca="1">SQRT(Inputs!$B$38)*F924+SQRT(1-Inputs!$B$38)*_xlfn.NORM.S.INV(RAND())</f>
        <v>0.29244955880035373</v>
      </c>
      <c r="R924" s="23">
        <f ca="1">SQRT(Inputs!$B$38)*G924+SQRT(1-Inputs!$B$38)*_xlfn.NORM.S.INV(RAND())</f>
        <v>0.30180511070477822</v>
      </c>
      <c r="S924" s="23">
        <f ca="1">SQRT(Inputs!$B$38)*H924+SQRT(1-Inputs!$B$38)*_xlfn.NORM.S.INV(RAND())</f>
        <v>-0.83447342667625946</v>
      </c>
      <c r="T924" s="23">
        <f ca="1">SQRT(Inputs!$B$38)*I924+SQRT(1-Inputs!$B$38)*_xlfn.NORM.S.INV(RAND())</f>
        <v>-0.71650980487379734</v>
      </c>
      <c r="U924" s="23">
        <f ca="1">SQRT(Inputs!$B$38)*J924+SQRT(1-Inputs!$B$38)*_xlfn.NORM.S.INV(RAND())</f>
        <v>1.686025762284312</v>
      </c>
      <c r="V924" s="23">
        <f ca="1">SQRT(Inputs!$B$38)*K924+SQRT(1-Inputs!$B$38)*_xlfn.NORM.S.INV(RAND())</f>
        <v>9.190525913396326E-2</v>
      </c>
      <c r="W924" s="23">
        <f ca="1">SQRT(Inputs!$B$38)*L924+SQRT(1-Inputs!$B$38)*_xlfn.NORM.S.INV(RAND())</f>
        <v>-0.70309260074919822</v>
      </c>
      <c r="X924" s="23">
        <f ca="1">SQRT(Inputs!$B$38)*M924+SQRT(1-Inputs!$B$38)*_xlfn.NORM.S.INV(RAND())</f>
        <v>0.5574408420393322</v>
      </c>
      <c r="Y924" s="23">
        <f ca="1">SQRT(Inputs!$B$38)*C924+SQRT(1-Inputs!$B$38)*_xlfn.NORM.S.INV(RAND())</f>
        <v>0.72090379314253028</v>
      </c>
      <c r="Z924" s="23">
        <f ca="1">SQRT(Inputs!$B$38)*D924+SQRT(1-Inputs!$B$38)*_xlfn.NORM.S.INV(RAND())</f>
        <v>1.2401550145780451</v>
      </c>
      <c r="AA924" s="23">
        <f ca="1">SQRT(Inputs!$B$38)*E924+SQRT(1-Inputs!$B$38)*_xlfn.NORM.S.INV(RAND())</f>
        <v>1.2680824654634888</v>
      </c>
      <c r="AB924" s="23">
        <f ca="1">SQRT(Inputs!$B$38)*F924+SQRT(1-Inputs!$B$38)*_xlfn.NORM.S.INV(RAND())</f>
        <v>-0.7850259234230581</v>
      </c>
      <c r="AC924" s="23">
        <f ca="1">SQRT(Inputs!$B$38)*G924+SQRT(1-Inputs!$B$38)*_xlfn.NORM.S.INV(RAND())</f>
        <v>-1.0907841646857452</v>
      </c>
      <c r="AD924" s="23">
        <f ca="1">SQRT(Inputs!$B$38)*H924+SQRT(1-Inputs!$B$38)*_xlfn.NORM.S.INV(RAND())</f>
        <v>1.4811556816028815</v>
      </c>
      <c r="AE924" s="23">
        <f ca="1">SQRT(Inputs!$B$38)*I924+SQRT(1-Inputs!$B$38)*_xlfn.NORM.S.INV(RAND())</f>
        <v>-0.42456591718591741</v>
      </c>
      <c r="AF924" s="23">
        <f ca="1">SQRT(Inputs!$B$38)*J924+SQRT(1-Inputs!$B$38)*_xlfn.NORM.S.INV(RAND())</f>
        <v>0.57143810618089697</v>
      </c>
      <c r="AG924" s="23">
        <f ca="1">SQRT(Inputs!$B$38)*K924+SQRT(1-Inputs!$B$38)*_xlfn.NORM.S.INV(RAND())</f>
        <v>-1.4407093293548752</v>
      </c>
      <c r="AH924" s="23">
        <f ca="1">SQRT(Inputs!$B$38)*L924+SQRT(1-Inputs!$B$38)*_xlfn.NORM.S.INV(RAND())</f>
        <v>0.37557135551276288</v>
      </c>
      <c r="AI924" s="23">
        <f ca="1">SQRT(Inputs!$B$38)*M924+SQRT(1-Inputs!$B$38)*_xlfn.NORM.S.INV(RAND())</f>
        <v>5.3324308494184118E-2</v>
      </c>
      <c r="AJ924" s="23">
        <f ca="1">SQRT(Inputs!$B$38)*C924+SQRT(1-Inputs!$B$38)*_xlfn.NORM.S.INV(RAND())</f>
        <v>-0.48747498609326723</v>
      </c>
      <c r="AK924" s="23">
        <f ca="1">SQRT(Inputs!$B$38)*D924+SQRT(1-Inputs!$B$38)*_xlfn.NORM.S.INV(RAND())</f>
        <v>0.91708324593706947</v>
      </c>
      <c r="AL924" s="23">
        <f ca="1">SQRT(Inputs!$B$38)*E924+SQRT(1-Inputs!$B$38)*_xlfn.NORM.S.INV(RAND())</f>
        <v>0.29019890225661016</v>
      </c>
      <c r="AM924" s="23">
        <f ca="1">SQRT(Inputs!$B$38)*F924+SQRT(1-Inputs!$B$38)*_xlfn.NORM.S.INV(RAND())</f>
        <v>-0.59370734020355476</v>
      </c>
      <c r="AN924" s="23">
        <f ca="1">SQRT(Inputs!$B$38)*G924+SQRT(1-Inputs!$B$38)*_xlfn.NORM.S.INV(RAND())</f>
        <v>0.27033829838173551</v>
      </c>
      <c r="AO924" s="23">
        <f ca="1">SQRT(Inputs!$B$38)*H924+SQRT(1-Inputs!$B$38)*_xlfn.NORM.S.INV(RAND())</f>
        <v>0.36596786232812023</v>
      </c>
      <c r="AP924" s="23">
        <f ca="1">SQRT(Inputs!$B$38)*I924+SQRT(1-Inputs!$B$38)*_xlfn.NORM.S.INV(RAND())</f>
        <v>1.1639379126961722</v>
      </c>
      <c r="AQ924" s="23">
        <f ca="1">SQRT(Inputs!$B$38)*J924+SQRT(1-Inputs!$B$38)*_xlfn.NORM.S.INV(RAND())</f>
        <v>0.36682938217224415</v>
      </c>
      <c r="AR924" s="23">
        <f ca="1">SQRT(Inputs!$B$38)*K924+SQRT(1-Inputs!$B$38)*_xlfn.NORM.S.INV(RAND())</f>
        <v>0.25485014999876748</v>
      </c>
      <c r="AS924" s="23">
        <f ca="1">SQRT(Inputs!$B$38)*L924+SQRT(1-Inputs!$B$38)*_xlfn.NORM.S.INV(RAND())</f>
        <v>1.3823621950801515</v>
      </c>
      <c r="AT924" s="23">
        <f ca="1">SQRT(Inputs!$B$38)*M924+SQRT(1-Inputs!$B$38)*_xlfn.NORM.S.INV(RAND())</f>
        <v>-0.67324835788800097</v>
      </c>
      <c r="AU924" s="15">
        <f ca="1">Inputs!$B$6*EXP($B$8-0.5*C$5^2+C$5*N924)</f>
        <v>4313.5358625791996</v>
      </c>
      <c r="AV924" s="15">
        <f t="shared" ca="1" si="510"/>
        <v>5930.5834519080136</v>
      </c>
      <c r="AW924" s="15">
        <f t="shared" ca="1" si="511"/>
        <v>6794.4080801121718</v>
      </c>
      <c r="AX924" s="15">
        <f t="shared" ca="1" si="512"/>
        <v>8603.9764638443485</v>
      </c>
      <c r="AY924" s="15">
        <f t="shared" ca="1" si="513"/>
        <v>10892.168550900969</v>
      </c>
      <c r="AZ924" s="15">
        <f t="shared" ca="1" si="514"/>
        <v>12151.848064492107</v>
      </c>
      <c r="BA924" s="15">
        <f t="shared" ca="1" si="515"/>
        <v>13796.388081666328</v>
      </c>
      <c r="BB924" s="15">
        <f t="shared" ca="1" si="516"/>
        <v>19999.399790769083</v>
      </c>
      <c r="BC924" s="15">
        <f t="shared" ca="1" si="517"/>
        <v>24712.444543706482</v>
      </c>
      <c r="BD924" s="15">
        <f t="shared" ca="1" si="518"/>
        <v>28348.157570143845</v>
      </c>
      <c r="BE924" s="15">
        <f t="shared" ca="1" si="519"/>
        <v>36546.236136306696</v>
      </c>
      <c r="BF924" s="15">
        <f ca="1">Inputs!$B$13*EXP($B$9-0.5*C$6^2+C$6*Y924)</f>
        <v>15955.944634515005</v>
      </c>
      <c r="BG924" s="15">
        <f t="shared" ca="1" si="520"/>
        <v>24322.861735351726</v>
      </c>
      <c r="BH924" s="15">
        <f t="shared" ca="1" si="521"/>
        <v>36674.287998636108</v>
      </c>
      <c r="BI924" s="15">
        <f t="shared" ca="1" si="522"/>
        <v>39785.089273218742</v>
      </c>
      <c r="BJ924" s="15">
        <f t="shared" ca="1" si="523"/>
        <v>41677.617761036388</v>
      </c>
      <c r="BK924" s="15">
        <f t="shared" ca="1" si="524"/>
        <v>62579.568474278247</v>
      </c>
      <c r="BL924" s="15">
        <f t="shared" ca="1" si="525"/>
        <v>72756.214615957535</v>
      </c>
      <c r="BM924" s="15">
        <f t="shared" ca="1" si="526"/>
        <v>96012.570595687415</v>
      </c>
      <c r="BN924" s="15">
        <f t="shared" ca="1" si="527"/>
        <v>99359.325516355413</v>
      </c>
      <c r="BO924" s="15">
        <f t="shared" ca="1" si="528"/>
        <v>127706.68460725712</v>
      </c>
      <c r="BP924" s="15">
        <f t="shared" ca="1" si="529"/>
        <v>158135.48979242457</v>
      </c>
      <c r="BQ924" s="15">
        <f ca="1">Inputs!$B$20*EXP($B$10-0.5*C$7^2+C$7*AJ924)</f>
        <v>3608.4361107480927</v>
      </c>
      <c r="BR924" s="15">
        <f t="shared" ca="1" si="530"/>
        <v>6551.5606896481913</v>
      </c>
      <c r="BS924" s="15">
        <f t="shared" ca="1" si="531"/>
        <v>9751.4555234766976</v>
      </c>
      <c r="BT924" s="15">
        <f t="shared" ca="1" si="532"/>
        <v>11506.003346625523</v>
      </c>
      <c r="BU924" s="15">
        <f t="shared" ca="1" si="533"/>
        <v>17023.895816386703</v>
      </c>
      <c r="BV924" s="15">
        <f t="shared" ca="1" si="534"/>
        <v>25720.809039979002</v>
      </c>
      <c r="BW924" s="15">
        <f t="shared" ca="1" si="535"/>
        <v>45918.095649681287</v>
      </c>
      <c r="BX924" s="15">
        <f t="shared" ca="1" si="536"/>
        <v>69124.843322678673</v>
      </c>
      <c r="BY924" s="15">
        <f t="shared" ca="1" si="537"/>
        <v>101695.27106719291</v>
      </c>
      <c r="BZ924" s="15">
        <f t="shared" ca="1" si="538"/>
        <v>183978.396564219</v>
      </c>
      <c r="CA924" s="15">
        <f t="shared" ca="1" si="539"/>
        <v>229293.49970384969</v>
      </c>
      <c r="CB924" s="15">
        <f ca="1">(AU924*DCF!C$10-DCF!C$5*MAX(AU924*DCF!C$10,0)-MAX(AU924-Inputs!$B$6,0)/Inputs!$B$10)*DCF!C$6</f>
        <v>1047.6996755819489</v>
      </c>
      <c r="CC924" s="15">
        <f ca="1">(AV924*DCF!D$10-DCF!D$5*MAX(AV924*DCF!D$10,0)-MAX(AV924-AU924,0)/Inputs!$B$10)*DCF!D$6</f>
        <v>1051.2648045025785</v>
      </c>
      <c r="CD924" s="15">
        <f ca="1">(AW924*DCF!E$10-DCF!E$5*MAX(AW924*DCF!E$10,0)-MAX(AW924-AV924,0)/Inputs!$B$10)*DCF!E$6</f>
        <v>1374.1515891257584</v>
      </c>
      <c r="CE924" s="15">
        <f ca="1">(AX924*DCF!F$10-DCF!F$5*MAX(AX924*DCF!F$10,0)-MAX(AX924-AW924,0)/Inputs!$B$10)*DCF!F$6</f>
        <v>1501.7080338515068</v>
      </c>
      <c r="CF924" s="15">
        <f ca="1">(AY924*DCF!G$10-DCF!G$5*MAX(AY924*DCF!G$10,0)-MAX(AY924-AX924,0)/Inputs!$B$10)*DCF!G$6</f>
        <v>1804.3906956290707</v>
      </c>
      <c r="CG924" s="15">
        <f ca="1">(AZ924*DCF!H$10-DCF!H$5*MAX(AZ924*DCF!H$10,0)-MAX(AZ924-AY924,0)/Inputs!$B$10)*DCF!H$6</f>
        <v>2135.6113376428684</v>
      </c>
      <c r="CH924" s="15">
        <f ca="1">(BA924*DCF!I$10-DCF!I$5*MAX(BA924*DCF!I$10,0)-MAX(BA924-AZ924,0)/Inputs!$B$10)*DCF!I$6</f>
        <v>2250.3346264576116</v>
      </c>
      <c r="CI924" s="15">
        <f ca="1">(BB924*DCF!J$10-DCF!J$5*MAX(BB924*DCF!J$10,0)-MAX(BB924-BA924,0)/Inputs!$B$10)*DCF!J$6</f>
        <v>2491.9792021039357</v>
      </c>
      <c r="CJ924" s="15">
        <f ca="1">(BC924*DCF!K$10-DCF!K$5*MAX(BC924*DCF!K$10,0)-MAX(BC924-BB924,0)/Inputs!$B$10)*DCF!K$6</f>
        <v>3318.5521677064371</v>
      </c>
      <c r="CK924" s="15">
        <f ca="1">(BD924*DCF!L$10-DCF!L$5*MAX(BD924*DCF!L$10,0)-MAX(BD924-BC924,0)/Inputs!$B$10)*DCF!L$6</f>
        <v>3805.2846675722117</v>
      </c>
      <c r="CL924" s="15">
        <f ca="1">(BE924*DCF!M$10-DCF!M$5*MAX(BE924*DCF!M$10,0)-MAX(BE924-BD924,0)/Inputs!$B$10)*DCF!M$6</f>
        <v>4177.7985291155965</v>
      </c>
      <c r="CM924" s="15">
        <f ca="1">(BF924*DCF!C$28-DCF!C$5*MAX(BF924*DCF!C$28,0)-MAX(BF924-Inputs!$B$13,0)/Inputs!$B$17)*DCF!C$6</f>
        <v>3814.4661429630555</v>
      </c>
      <c r="CN924" s="15">
        <f ca="1">(BG924*DCF!D$28-DCF!D$5*MAX(BG924*DCF!D$28,0)-MAX(BG924-BF924,0)/Inputs!$B$17)*DCF!D$6</f>
        <v>5378.5967213272706</v>
      </c>
      <c r="CO924" s="15">
        <f ca="1">(BH924*DCF!E$28-DCF!E$5*MAX(BH924*DCF!E$28,0)-MAX(BH924-BG924,0)/Inputs!$B$17)*DCF!E$6</f>
        <v>7952.5152980488319</v>
      </c>
      <c r="CP924" s="15">
        <f ca="1">(BI924*DCF!F$28-DCF!F$5*MAX(BI924*DCF!F$28,0)-MAX(BI924-BH924,0)/Inputs!$B$17)*DCF!F$6</f>
        <v>10234.233222110901</v>
      </c>
      <c r="CQ924" s="15">
        <f ca="1">(BJ924*DCF!G$28-DCF!G$5*MAX(BJ924*DCF!G$28,0)-MAX(BJ924-BI924,0)/Inputs!$B$17)*DCF!G$6</f>
        <v>10495.26953952338</v>
      </c>
      <c r="CR924" s="15">
        <f ca="1">(BK924*DCF!H$28-DCF!H$5*MAX(BK924*DCF!H$28,0)-MAX(BK924-BJ924,0)/Inputs!$B$17)*DCF!H$6</f>
        <v>12229.041149176457</v>
      </c>
      <c r="CS924" s="15">
        <f ca="1">(BL924*DCF!I$28-DCF!I$5*MAX(BL924*DCF!I$28,0)-MAX(BL924-BK924,0)/Inputs!$B$17)*DCF!I$6</f>
        <v>15648.184125602853</v>
      </c>
      <c r="CT924" s="15">
        <f ca="1">(BM924*DCF!J$28-DCF!J$5*MAX(BM924*DCF!J$28,0)-MAX(BM924-BL924,0)/Inputs!$B$17)*DCF!J$6</f>
        <v>18335.171037483226</v>
      </c>
      <c r="CU924" s="15">
        <f ca="1">(BN924*DCF!K$28-DCF!K$5*MAX(BN924*DCF!K$28,0)-MAX(BN924-BM924,0)/Inputs!$B$17)*DCF!K$6</f>
        <v>20573.090691780304</v>
      </c>
      <c r="CV924" s="15">
        <f ca="1">(BO924*DCF!L$28-DCF!L$5*MAX(BO924*DCF!L$28,0)-MAX(BO924-BN924,0)/Inputs!$B$17)*DCF!L$6</f>
        <v>22272.613176363357</v>
      </c>
      <c r="CW924" s="15">
        <f ca="1">(BP924*DCF!M$28-DCF!M$5*MAX(BP924*DCF!M$28,0)-MAX(BP924-BO924,0)/Inputs!$B$17)*DCF!M$6</f>
        <v>26572.618752208782</v>
      </c>
      <c r="CX924" s="15">
        <f ca="1">(BQ924*DCF!C$46-DCF!C$5*MAX(BQ924*DCF!C$46,0)-MAX(BQ924-Inputs!$B$20,0)/Inputs!$B$24)*DCF!C$6</f>
        <v>-1021.5492684166924</v>
      </c>
      <c r="CY924" s="15">
        <f ca="1">(BR924*DCF!D$46-DCF!D$5*MAX(BR924*DCF!D$46,0)-MAX(BR924-BQ924,0)/Inputs!$B$24)*DCF!D$6</f>
        <v>-2374.0054530172438</v>
      </c>
      <c r="CZ924" s="15">
        <f ca="1">(BS924*DCF!E$46-DCF!E$5*MAX(BS924*DCF!E$46,0)-MAX(BS924-BR924,0)/Inputs!$B$24)*DCF!E$6</f>
        <v>-2414.4370459927763</v>
      </c>
      <c r="DA924" s="15">
        <f ca="1">(BT924*DCF!F$46-DCF!F$5*MAX(BT924*DCF!F$46,0)-MAX(BT924-BS924,0)/Inputs!$B$24)*DCF!F$6</f>
        <v>-1476.8262380999818</v>
      </c>
      <c r="DB924" s="15">
        <f ca="1">(BU924*DCF!G$46-DCF!G$5*MAX(BU924*DCF!G$46,0)-MAX(BU924-BT924,0)/Inputs!$B$24)*DCF!G$6</f>
        <v>-2428.7602267361967</v>
      </c>
      <c r="DC924" s="15">
        <f ca="1">(BV924*DCF!H$46-DCF!H$5*MAX(BV924*DCF!H$46,0)-MAX(BV924-BU924,0)/Inputs!$B$24)*DCF!H$6</f>
        <v>-2702.5124973598927</v>
      </c>
      <c r="DD924" s="15">
        <f ca="1">(BW924*DCF!I$46-DCF!I$5*MAX(BW924*DCF!I$46,0)-MAX(BW924-BV924,0)/Inputs!$B$24)*DCF!I$6</f>
        <v>-4737.3634270174298</v>
      </c>
      <c r="DE924" s="15">
        <f ca="1">(BX924*DCF!J$46-DCF!J$5*MAX(BX924*DCF!J$46,0)-MAX(BX924-BW924,0)/Inputs!$B$24)*DCF!J$6</f>
        <v>-3254.454370151002</v>
      </c>
      <c r="DF924" s="15">
        <f ca="1">(BY924*DCF!K$46-DCF!K$5*MAX(BY924*DCF!K$46,0)-MAX(BY924-BX924,0)/Inputs!$B$24)*DCF!K$6</f>
        <v>-2169.7142385303036</v>
      </c>
      <c r="DG924" s="15">
        <f ca="1">(BZ924*DCF!L$46-DCF!L$5*MAX(BZ924*DCF!L$46,0)-MAX(BZ924-BY924,0)/Inputs!$B$24)*DCF!L$6</f>
        <v>-5903.3687109819048</v>
      </c>
      <c r="DH924" s="15">
        <f ca="1">(CA924*DCF!M$46-DCF!M$5*MAX(CA924*DCF!M$46,0)-MAX(CA924-BZ924,0)/Inputs!$B$24)*DCF!M$6</f>
        <v>8502.307077368343</v>
      </c>
      <c r="DI924" s="15">
        <f ca="1">SUM(CB924:CL924)+BE924*DCF!M$10*(1+Inputs!$B$30)*(1-Inputs!$B$33)*(1-Inputs!$B$30/Inputs!$B$31)/(Inputs!$B$29-Inputs!$B$30)*DCF!M$6</f>
        <v>126667.43377057307</v>
      </c>
      <c r="DJ924" s="15">
        <f ca="1">SUM(CM924:CW924)+BP924*DCF!M$28*(1+Inputs!$B$30)*(1-Inputs!$B$33)*(1-Inputs!$B$30/Inputs!$B$31)/(Inputs!$B$29-Inputs!$B$30)*DCF!M$6</f>
        <v>740296.67881350382</v>
      </c>
      <c r="DK924" s="15">
        <f ca="1">SUM(CX924:DH924)+CA924*DCF!M$46*(1+Inputs!$B$30)*(1-Inputs!$B$33)*(1-Inputs!$B$30/Inputs!$B$31)/(Inputs!$B$29-Inputs!$B$30)*DCF!M$6</f>
        <v>334534.22769464849</v>
      </c>
      <c r="DM924" s="15">
        <f ca="1">DI924+DJ924+DK924+Inputs!$B$34+Inputs!$B$36-Inputs!$B$35</f>
        <v>1278349.3402787254</v>
      </c>
    </row>
    <row r="925" spans="1:117" x14ac:dyDescent="0.75">
      <c r="A925" s="11">
        <v>912</v>
      </c>
      <c r="C925" s="23">
        <f t="shared" ca="1" si="541"/>
        <v>2.1698795499891519</v>
      </c>
      <c r="D925" s="23">
        <f t="shared" ca="1" si="541"/>
        <v>0.71939354926044663</v>
      </c>
      <c r="E925" s="23">
        <f t="shared" ca="1" si="541"/>
        <v>1.5818830805787123</v>
      </c>
      <c r="F925" s="23">
        <f t="shared" ca="1" si="541"/>
        <v>-1.5404670829584185E-2</v>
      </c>
      <c r="G925" s="23">
        <f t="shared" ca="1" si="541"/>
        <v>-0.12480081374255297</v>
      </c>
      <c r="H925" s="23">
        <f t="shared" ca="1" si="541"/>
        <v>2.4583395452625671</v>
      </c>
      <c r="I925" s="23">
        <f t="shared" ca="1" si="541"/>
        <v>-0.60870338503059762</v>
      </c>
      <c r="J925" s="23">
        <f t="shared" ca="1" si="541"/>
        <v>1.1523707152820057</v>
      </c>
      <c r="K925" s="23">
        <f t="shared" ca="1" si="541"/>
        <v>-0.24144315248913767</v>
      </c>
      <c r="L925" s="23">
        <f t="shared" ca="1" si="541"/>
        <v>-0.62893334107341137</v>
      </c>
      <c r="M925" s="23">
        <f t="shared" ca="1" si="541"/>
        <v>-0.2634754560583677</v>
      </c>
      <c r="N925" s="23">
        <f ca="1">SQRT(Inputs!$B$38)*C925+SQRT(1-Inputs!$B$38)*_xlfn.NORM.S.INV(RAND())</f>
        <v>0.93505846819992</v>
      </c>
      <c r="O925" s="23">
        <f ca="1">SQRT(Inputs!$B$38)*D925+SQRT(1-Inputs!$B$38)*_xlfn.NORM.S.INV(RAND())</f>
        <v>1.6041752732553793</v>
      </c>
      <c r="P925" s="23">
        <f ca="1">SQRT(Inputs!$B$38)*E925+SQRT(1-Inputs!$B$38)*_xlfn.NORM.S.INV(RAND())</f>
        <v>-0.18027900309090128</v>
      </c>
      <c r="Q925" s="23">
        <f ca="1">SQRT(Inputs!$B$38)*F925+SQRT(1-Inputs!$B$38)*_xlfn.NORM.S.INV(RAND())</f>
        <v>0.29895926596785483</v>
      </c>
      <c r="R925" s="23">
        <f ca="1">SQRT(Inputs!$B$38)*G925+SQRT(1-Inputs!$B$38)*_xlfn.NORM.S.INV(RAND())</f>
        <v>1.9447936658454688</v>
      </c>
      <c r="S925" s="23">
        <f ca="1">SQRT(Inputs!$B$38)*H925+SQRT(1-Inputs!$B$38)*_xlfn.NORM.S.INV(RAND())</f>
        <v>3.3100774397852755</v>
      </c>
      <c r="T925" s="23">
        <f ca="1">SQRT(Inputs!$B$38)*I925+SQRT(1-Inputs!$B$38)*_xlfn.NORM.S.INV(RAND())</f>
        <v>-0.65595872684010115</v>
      </c>
      <c r="U925" s="23">
        <f ca="1">SQRT(Inputs!$B$38)*J925+SQRT(1-Inputs!$B$38)*_xlfn.NORM.S.INV(RAND())</f>
        <v>0.32110942679518789</v>
      </c>
      <c r="V925" s="23">
        <f ca="1">SQRT(Inputs!$B$38)*K925+SQRT(1-Inputs!$B$38)*_xlfn.NORM.S.INV(RAND())</f>
        <v>0.98504865212427928</v>
      </c>
      <c r="W925" s="23">
        <f ca="1">SQRT(Inputs!$B$38)*L925+SQRT(1-Inputs!$B$38)*_xlfn.NORM.S.INV(RAND())</f>
        <v>8.3931409660274903E-2</v>
      </c>
      <c r="X925" s="23">
        <f ca="1">SQRT(Inputs!$B$38)*M925+SQRT(1-Inputs!$B$38)*_xlfn.NORM.S.INV(RAND())</f>
        <v>-0.16437067441051911</v>
      </c>
      <c r="Y925" s="23">
        <f ca="1">SQRT(Inputs!$B$38)*C925+SQRT(1-Inputs!$B$38)*_xlfn.NORM.S.INV(RAND())</f>
        <v>1.3803863175120119</v>
      </c>
      <c r="Z925" s="23">
        <f ca="1">SQRT(Inputs!$B$38)*D925+SQRT(1-Inputs!$B$38)*_xlfn.NORM.S.INV(RAND())</f>
        <v>0.5165977852751128</v>
      </c>
      <c r="AA925" s="23">
        <f ca="1">SQRT(Inputs!$B$38)*E925+SQRT(1-Inputs!$B$38)*_xlfn.NORM.S.INV(RAND())</f>
        <v>-7.3763531389227865E-2</v>
      </c>
      <c r="AB925" s="23">
        <f ca="1">SQRT(Inputs!$B$38)*F925+SQRT(1-Inputs!$B$38)*_xlfn.NORM.S.INV(RAND())</f>
        <v>-1.3658377107821276</v>
      </c>
      <c r="AC925" s="23">
        <f ca="1">SQRT(Inputs!$B$38)*G925+SQRT(1-Inputs!$B$38)*_xlfn.NORM.S.INV(RAND())</f>
        <v>0.41116057726795285</v>
      </c>
      <c r="AD925" s="23">
        <f ca="1">SQRT(Inputs!$B$38)*H925+SQRT(1-Inputs!$B$38)*_xlfn.NORM.S.INV(RAND())</f>
        <v>1.4565736084933034</v>
      </c>
      <c r="AE925" s="23">
        <f ca="1">SQRT(Inputs!$B$38)*I925+SQRT(1-Inputs!$B$38)*_xlfn.NORM.S.INV(RAND())</f>
        <v>-0.4895818363093743</v>
      </c>
      <c r="AF925" s="23">
        <f ca="1">SQRT(Inputs!$B$38)*J925+SQRT(1-Inputs!$B$38)*_xlfn.NORM.S.INV(RAND())</f>
        <v>7.2469273568274373E-2</v>
      </c>
      <c r="AG925" s="23">
        <f ca="1">SQRT(Inputs!$B$38)*K925+SQRT(1-Inputs!$B$38)*_xlfn.NORM.S.INV(RAND())</f>
        <v>-0.87378927158513209</v>
      </c>
      <c r="AH925" s="23">
        <f ca="1">SQRT(Inputs!$B$38)*L925+SQRT(1-Inputs!$B$38)*_xlfn.NORM.S.INV(RAND())</f>
        <v>-0.7798677427088555</v>
      </c>
      <c r="AI925" s="23">
        <f ca="1">SQRT(Inputs!$B$38)*M925+SQRT(1-Inputs!$B$38)*_xlfn.NORM.S.INV(RAND())</f>
        <v>-0.49866316895448126</v>
      </c>
      <c r="AJ925" s="23">
        <f ca="1">SQRT(Inputs!$B$38)*C925+SQRT(1-Inputs!$B$38)*_xlfn.NORM.S.INV(RAND())</f>
        <v>1.3215389394957833</v>
      </c>
      <c r="AK925" s="23">
        <f ca="1">SQRT(Inputs!$B$38)*D925+SQRT(1-Inputs!$B$38)*_xlfn.NORM.S.INV(RAND())</f>
        <v>0.53331738253142769</v>
      </c>
      <c r="AL925" s="23">
        <f ca="1">SQRT(Inputs!$B$38)*E925+SQRT(1-Inputs!$B$38)*_xlfn.NORM.S.INV(RAND())</f>
        <v>0.33035648523172856</v>
      </c>
      <c r="AM925" s="23">
        <f ca="1">SQRT(Inputs!$B$38)*F925+SQRT(1-Inputs!$B$38)*_xlfn.NORM.S.INV(RAND())</f>
        <v>3.0549887028984143E-2</v>
      </c>
      <c r="AN925" s="23">
        <f ca="1">SQRT(Inputs!$B$38)*G925+SQRT(1-Inputs!$B$38)*_xlfn.NORM.S.INV(RAND())</f>
        <v>-1.4428683017865847</v>
      </c>
      <c r="AO925" s="23">
        <f ca="1">SQRT(Inputs!$B$38)*H925+SQRT(1-Inputs!$B$38)*_xlfn.NORM.S.INV(RAND())</f>
        <v>1.4629792567916764</v>
      </c>
      <c r="AP925" s="23">
        <f ca="1">SQRT(Inputs!$B$38)*I925+SQRT(1-Inputs!$B$38)*_xlfn.NORM.S.INV(RAND())</f>
        <v>-0.22070018852034504</v>
      </c>
      <c r="AQ925" s="23">
        <f ca="1">SQRT(Inputs!$B$38)*J925+SQRT(1-Inputs!$B$38)*_xlfn.NORM.S.INV(RAND())</f>
        <v>0.7444227253812945</v>
      </c>
      <c r="AR925" s="23">
        <f ca="1">SQRT(Inputs!$B$38)*K925+SQRT(1-Inputs!$B$38)*_xlfn.NORM.S.INV(RAND())</f>
        <v>-0.2205481284921908</v>
      </c>
      <c r="AS925" s="23">
        <f ca="1">SQRT(Inputs!$B$38)*L925+SQRT(1-Inputs!$B$38)*_xlfn.NORM.S.INV(RAND())</f>
        <v>-0.7300886268353326</v>
      </c>
      <c r="AT925" s="23">
        <f ca="1">SQRT(Inputs!$B$38)*M925+SQRT(1-Inputs!$B$38)*_xlfn.NORM.S.INV(RAND())</f>
        <v>0.38054560620337874</v>
      </c>
      <c r="AU925" s="15">
        <f ca="1">Inputs!$B$6*EXP($B$8-0.5*C$5^2+C$5*N925)</f>
        <v>5773.1503941930005</v>
      </c>
      <c r="AV925" s="15">
        <f t="shared" ca="1" si="510"/>
        <v>8896.5709420411513</v>
      </c>
      <c r="AW925" s="15">
        <f t="shared" ca="1" si="511"/>
        <v>10587.195468836338</v>
      </c>
      <c r="AX925" s="15">
        <f t="shared" ca="1" si="512"/>
        <v>13417.812510504782</v>
      </c>
      <c r="AY925" s="15">
        <f t="shared" ca="1" si="513"/>
        <v>20579.26355251341</v>
      </c>
      <c r="AZ925" s="15">
        <f t="shared" ca="1" si="514"/>
        <v>36238.304708584081</v>
      </c>
      <c r="BA925" s="15">
        <f t="shared" ca="1" si="515"/>
        <v>41404.083877844023</v>
      </c>
      <c r="BB925" s="15">
        <f t="shared" ca="1" si="516"/>
        <v>52348.56189215499</v>
      </c>
      <c r="BC925" s="15">
        <f t="shared" ca="1" si="517"/>
        <v>70509.269267093536</v>
      </c>
      <c r="BD925" s="15">
        <f t="shared" ca="1" si="518"/>
        <v>87061.294722854407</v>
      </c>
      <c r="BE925" s="15">
        <f t="shared" ca="1" si="519"/>
        <v>105097.21193426478</v>
      </c>
      <c r="BF925" s="15">
        <f ca="1">Inputs!$B$13*EXP($B$9-0.5*C$6^2+C$6*Y925)</f>
        <v>18184.550345216994</v>
      </c>
      <c r="BG925" s="15">
        <f t="shared" ca="1" si="520"/>
        <v>24327.322337761259</v>
      </c>
      <c r="BH925" s="15">
        <f t="shared" ca="1" si="521"/>
        <v>29362.084560779465</v>
      </c>
      <c r="BI925" s="15">
        <f t="shared" ca="1" si="522"/>
        <v>29128.650589204179</v>
      </c>
      <c r="BJ925" s="15">
        <f t="shared" ca="1" si="523"/>
        <v>37890.215444797737</v>
      </c>
      <c r="BK925" s="15">
        <f t="shared" ca="1" si="524"/>
        <v>56702.643297576651</v>
      </c>
      <c r="BL925" s="15">
        <f t="shared" ca="1" si="525"/>
        <v>65370.480848391162</v>
      </c>
      <c r="BM925" s="15">
        <f t="shared" ca="1" si="526"/>
        <v>81081.101080735025</v>
      </c>
      <c r="BN925" s="15">
        <f t="shared" ca="1" si="527"/>
        <v>89805.925742664884</v>
      </c>
      <c r="BO925" s="15">
        <f t="shared" ca="1" si="528"/>
        <v>100920.76744053762</v>
      </c>
      <c r="BP925" s="15">
        <f t="shared" ca="1" si="529"/>
        <v>117391.39799274041</v>
      </c>
      <c r="BQ925" s="15">
        <f ca="1">Inputs!$B$20*EXP($B$10-0.5*C$7^2+C$7*AJ925)</f>
        <v>6854.4658613441488</v>
      </c>
      <c r="BR925" s="15">
        <f t="shared" ca="1" si="530"/>
        <v>11017.146693027815</v>
      </c>
      <c r="BS925" s="15">
        <f t="shared" ca="1" si="531"/>
        <v>16588.330859594404</v>
      </c>
      <c r="BT925" s="15">
        <f t="shared" ca="1" si="532"/>
        <v>23055.737555490716</v>
      </c>
      <c r="BU925" s="15">
        <f t="shared" ca="1" si="533"/>
        <v>22536.120073007573</v>
      </c>
      <c r="BV925" s="15">
        <f t="shared" ca="1" si="534"/>
        <v>43595.62492678946</v>
      </c>
      <c r="BW925" s="15">
        <f t="shared" ca="1" si="535"/>
        <v>58058.906357489686</v>
      </c>
      <c r="BX925" s="15">
        <f t="shared" ca="1" si="536"/>
        <v>94274.499287193597</v>
      </c>
      <c r="BY925" s="15">
        <f t="shared" ca="1" si="537"/>
        <v>126636.64189761074</v>
      </c>
      <c r="BZ925" s="15">
        <f t="shared" ca="1" si="538"/>
        <v>155371.57871467024</v>
      </c>
      <c r="CA925" s="15">
        <f t="shared" ca="1" si="539"/>
        <v>233519.14141394533</v>
      </c>
      <c r="CB925" s="15">
        <f ca="1">(AU925*DCF!C$10-DCF!C$5*MAX(AU925*DCF!C$10,0)-MAX(AU925-Inputs!$B$6,0)/Inputs!$B$10)*DCF!C$6</f>
        <v>1037.2923638086475</v>
      </c>
      <c r="CC925" s="15">
        <f ca="1">(AV925*DCF!D$10-DCF!D$5*MAX(AV925*DCF!D$10,0)-MAX(AV925-AU925,0)/Inputs!$B$10)*DCF!D$6</f>
        <v>1406.9145399629356</v>
      </c>
      <c r="CD925" s="15">
        <f ca="1">(AW925*DCF!E$10-DCF!E$5*MAX(AW925*DCF!E$10,0)-MAX(AW925-AV925,0)/Inputs!$B$10)*DCF!E$6</f>
        <v>2063.6162447550087</v>
      </c>
      <c r="CE925" s="15">
        <f ca="1">(AX925*DCF!F$10-DCF!F$5*MAX(AX925*DCF!F$10,0)-MAX(AX925-AW925,0)/Inputs!$B$10)*DCF!F$6</f>
        <v>2340.1058601563177</v>
      </c>
      <c r="CF925" s="15">
        <f ca="1">(AY925*DCF!G$10-DCF!G$5*MAX(AY925*DCF!G$10,0)-MAX(AY925-AX925,0)/Inputs!$B$10)*DCF!G$6</f>
        <v>2863.5936942236904</v>
      </c>
      <c r="CG925" s="15">
        <f ca="1">(AZ925*DCF!H$10-DCF!H$5*MAX(AZ925*DCF!H$10,0)-MAX(AZ925-AY925,0)/Inputs!$B$10)*DCF!H$6</f>
        <v>4255.149369560575</v>
      </c>
      <c r="CH925" s="15">
        <f ca="1">(BA925*DCF!I$10-DCF!I$5*MAX(BA925*DCF!I$10,0)-MAX(BA925-AZ925,0)/Inputs!$B$10)*DCF!I$6</f>
        <v>6715.6469225948695</v>
      </c>
      <c r="CI925" s="15">
        <f ca="1">(BB925*DCF!J$10-DCF!J$5*MAX(BB925*DCF!J$10,0)-MAX(BB925-BA925,0)/Inputs!$B$10)*DCF!J$6</f>
        <v>7324.6793937891762</v>
      </c>
      <c r="CJ925" s="15">
        <f ca="1">(BC925*DCF!K$10-DCF!K$5*MAX(BC925*DCF!K$10,0)-MAX(BC925-BB925,0)/Inputs!$B$10)*DCF!K$6</f>
        <v>8808.6373908914102</v>
      </c>
      <c r="CK925" s="15">
        <f ca="1">(BD925*DCF!L$10-DCF!L$5*MAX(BD925*DCF!L$10,0)-MAX(BD925-BC925,0)/Inputs!$B$10)*DCF!L$6</f>
        <v>10990.053906856037</v>
      </c>
      <c r="CL925" s="15">
        <f ca="1">(BE925*DCF!M$10-DCF!M$5*MAX(BE925*DCF!M$10,0)-MAX(BE925-BD925,0)/Inputs!$B$10)*DCF!M$6</f>
        <v>12675.992913151573</v>
      </c>
      <c r="CM925" s="15">
        <f ca="1">(BF925*DCF!C$28-DCF!C$5*MAX(BF925*DCF!C$28,0)-MAX(BF925-Inputs!$B$13,0)/Inputs!$B$17)*DCF!C$6</f>
        <v>3979.9324498099759</v>
      </c>
      <c r="CN925" s="15">
        <f ca="1">(BG925*DCF!D$28-DCF!D$5*MAX(BG925*DCF!D$28,0)-MAX(BG925-BF925,0)/Inputs!$B$17)*DCF!D$6</f>
        <v>5854.4225994292565</v>
      </c>
      <c r="CO925" s="15">
        <f ca="1">(BH925*DCF!E$28-DCF!E$5*MAX(BH925*DCF!E$28,0)-MAX(BH925-BG925,0)/Inputs!$B$17)*DCF!E$6</f>
        <v>7323.5828501597825</v>
      </c>
      <c r="CP925" s="15">
        <f ca="1">(BI925*DCF!F$28-DCF!F$5*MAX(BI925*DCF!F$28,0)-MAX(BI925-BH925,0)/Inputs!$B$17)*DCF!F$6</f>
        <v>7907.6613611895727</v>
      </c>
      <c r="CQ925" s="15">
        <f ca="1">(BJ925*DCF!G$28-DCF!G$5*MAX(BJ925*DCF!G$28,0)-MAX(BJ925-BI925,0)/Inputs!$B$17)*DCF!G$6</f>
        <v>8357.2952143704679</v>
      </c>
      <c r="CR925" s="15">
        <f ca="1">(BK925*DCF!H$28-DCF!H$5*MAX(BK925*DCF!H$28,0)-MAX(BK925-BJ925,0)/Inputs!$B$17)*DCF!H$6</f>
        <v>11100.265927545048</v>
      </c>
      <c r="CS925" s="15">
        <f ca="1">(BL925*DCF!I$28-DCF!I$5*MAX(BL925*DCF!I$28,0)-MAX(BL925-BK925,0)/Inputs!$B$17)*DCF!I$6</f>
        <v>14127.966687640528</v>
      </c>
      <c r="CT925" s="15">
        <f ca="1">(BM925*DCF!J$28-DCF!J$5*MAX(BM925*DCF!J$28,0)-MAX(BM925-BL925,0)/Inputs!$B$17)*DCF!J$6</f>
        <v>16004.716698655233</v>
      </c>
      <c r="CU925" s="15">
        <f ca="1">(BN925*DCF!K$28-DCF!K$5*MAX(BN925*DCF!K$28,0)-MAX(BN925-BM925,0)/Inputs!$B$17)*DCF!K$6</f>
        <v>17896.830933756988</v>
      </c>
      <c r="CV925" s="15">
        <f ca="1">(BO925*DCF!L$28-DCF!L$5*MAX(BO925*DCF!L$28,0)-MAX(BO925-BN925,0)/Inputs!$B$17)*DCF!L$6</f>
        <v>18878.148546582273</v>
      </c>
      <c r="CW925" s="15">
        <f ca="1">(BP925*DCF!M$28-DCF!M$5*MAX(BP925*DCF!M$28,0)-MAX(BP925-BO925,0)/Inputs!$B$17)*DCF!M$6</f>
        <v>20365.615764316066</v>
      </c>
      <c r="CX925" s="15">
        <f ca="1">(BQ925*DCF!C$46-DCF!C$5*MAX(BQ925*DCF!C$46,0)-MAX(BQ925-Inputs!$B$20,0)/Inputs!$B$24)*DCF!C$6</f>
        <v>-3270.530619868925</v>
      </c>
      <c r="CY925" s="15">
        <f ca="1">(BR925*DCF!D$46-DCF!D$5*MAX(BR925*DCF!D$46,0)-MAX(BR925-BQ925,0)/Inputs!$B$24)*DCF!D$6</f>
        <v>-3656.5513748091003</v>
      </c>
      <c r="CZ925" s="15">
        <f ca="1">(BS925*DCF!E$46-DCF!E$5*MAX(BS925*DCF!E$46,0)-MAX(BS925-BR925,0)/Inputs!$B$24)*DCF!E$6</f>
        <v>-4157.6064327843133</v>
      </c>
      <c r="DA925" s="15">
        <f ca="1">(BT925*DCF!F$46-DCF!F$5*MAX(BT925*DCF!F$46,0)-MAX(BT925-BS925,0)/Inputs!$B$24)*DCF!F$6</f>
        <v>-4034.051806580932</v>
      </c>
      <c r="DB925" s="15">
        <f ca="1">(BU925*DCF!G$46-DCF!G$5*MAX(BU925*DCF!G$46,0)-MAX(BU925-BT925,0)/Inputs!$B$24)*DCF!G$6</f>
        <v>-758.07055331945332</v>
      </c>
      <c r="DC925" s="15">
        <f ca="1">(BV925*DCF!H$46-DCF!H$5*MAX(BV925*DCF!H$46,0)-MAX(BV925-BU925,0)/Inputs!$B$24)*DCF!H$6</f>
        <v>-6544.1120995856581</v>
      </c>
      <c r="DD925" s="15">
        <f ca="1">(BW925*DCF!I$46-DCF!I$5*MAX(BW925*DCF!I$46,0)-MAX(BW925-BV925,0)/Inputs!$B$24)*DCF!I$6</f>
        <v>-2810.9556345004526</v>
      </c>
      <c r="DE925" s="15">
        <f ca="1">(BX925*DCF!J$46-DCF!J$5*MAX(BX925*DCF!J$46,0)-MAX(BX925-BW925,0)/Inputs!$B$24)*DCF!J$6</f>
        <v>-5649.2290976424156</v>
      </c>
      <c r="DF925" s="15">
        <f ca="1">(BY925*DCF!K$46-DCF!K$5*MAX(BY925*DCF!K$46,0)-MAX(BY925-BX925,0)/Inputs!$B$24)*DCF!K$6</f>
        <v>-693.95568508736437</v>
      </c>
      <c r="DG925" s="15">
        <f ca="1">(BZ925*DCF!L$46-DCF!L$5*MAX(BZ925*DCF!L$46,0)-MAX(BZ925-BY925,0)/Inputs!$B$24)*DCF!L$6</f>
        <v>4237.307748184322</v>
      </c>
      <c r="DH925" s="15">
        <f ca="1">(CA925*DCF!M$46-DCF!M$5*MAX(CA925*DCF!M$46,0)-MAX(CA925-BZ925,0)/Inputs!$B$24)*DCF!M$6</f>
        <v>1969.7516137419764</v>
      </c>
      <c r="DI925" s="15">
        <f ca="1">SUM(CB925:CL925)+BE925*DCF!M$10*(1+Inputs!$B$30)*(1-Inputs!$B$33)*(1-Inputs!$B$30/Inputs!$B$31)/(Inputs!$B$29-Inputs!$B$30)*DCF!M$6</f>
        <v>352968.61317956157</v>
      </c>
      <c r="DJ925" s="15">
        <f ca="1">SUM(CM925:CW925)+BP925*DCF!M$28*(1+Inputs!$B$30)*(1-Inputs!$B$33)*(1-Inputs!$B$30/Inputs!$B$31)/(Inputs!$B$29-Inputs!$B$30)*DCF!M$6</f>
        <v>567398.85630589398</v>
      </c>
      <c r="DK925" s="15">
        <f ca="1">SUM(CX925:DH925)+CA925*DCF!M$46*(1+Inputs!$B$30)*(1-Inputs!$B$33)*(1-Inputs!$B$30/Inputs!$B$31)/(Inputs!$B$29-Inputs!$B$30)*DCF!M$6</f>
        <v>335680.25079439959</v>
      </c>
      <c r="DM925" s="15">
        <f ca="1">DI925+DJ925+DK925+Inputs!$B$34+Inputs!$B$36-Inputs!$B$35</f>
        <v>1332898.7202798552</v>
      </c>
    </row>
    <row r="926" spans="1:117" x14ac:dyDescent="0.75">
      <c r="A926" s="11">
        <v>913</v>
      </c>
      <c r="C926" s="23">
        <f t="shared" ca="1" si="541"/>
        <v>-1.6838285376494933</v>
      </c>
      <c r="D926" s="23">
        <f t="shared" ca="1" si="541"/>
        <v>-0.21602723602255949</v>
      </c>
      <c r="E926" s="23">
        <f t="shared" ca="1" si="541"/>
        <v>-2.2189251961278748E-2</v>
      </c>
      <c r="F926" s="23">
        <f t="shared" ca="1" si="541"/>
        <v>2.4156763205455265</v>
      </c>
      <c r="G926" s="23">
        <f t="shared" ca="1" si="541"/>
        <v>1.1022315703606194</v>
      </c>
      <c r="H926" s="23">
        <f t="shared" ca="1" si="541"/>
        <v>-0.36778792095366436</v>
      </c>
      <c r="I926" s="23">
        <f t="shared" ca="1" si="541"/>
        <v>1.0896153331884868</v>
      </c>
      <c r="J926" s="23">
        <f t="shared" ca="1" si="541"/>
        <v>-0.50903039578536846</v>
      </c>
      <c r="K926" s="23">
        <f t="shared" ca="1" si="541"/>
        <v>2.0311950948868498</v>
      </c>
      <c r="L926" s="23">
        <f t="shared" ca="1" si="541"/>
        <v>0.53452775992773138</v>
      </c>
      <c r="M926" s="23">
        <f t="shared" ca="1" si="541"/>
        <v>0.15374119195511238</v>
      </c>
      <c r="N926" s="23">
        <f ca="1">SQRT(Inputs!$B$38)*C926+SQRT(1-Inputs!$B$38)*_xlfn.NORM.S.INV(RAND())</f>
        <v>7.4474863076402942E-2</v>
      </c>
      <c r="O926" s="23">
        <f ca="1">SQRT(Inputs!$B$38)*D926+SQRT(1-Inputs!$B$38)*_xlfn.NORM.S.INV(RAND())</f>
        <v>0.31878531366429042</v>
      </c>
      <c r="P926" s="23">
        <f ca="1">SQRT(Inputs!$B$38)*E926+SQRT(1-Inputs!$B$38)*_xlfn.NORM.S.INV(RAND())</f>
        <v>0.37010535808092609</v>
      </c>
      <c r="Q926" s="23">
        <f ca="1">SQRT(Inputs!$B$38)*F926+SQRT(1-Inputs!$B$38)*_xlfn.NORM.S.INV(RAND())</f>
        <v>1.0826906046593583</v>
      </c>
      <c r="R926" s="23">
        <f ca="1">SQRT(Inputs!$B$38)*G926+SQRT(1-Inputs!$B$38)*_xlfn.NORM.S.INV(RAND())</f>
        <v>1.9887895125055544</v>
      </c>
      <c r="S926" s="23">
        <f ca="1">SQRT(Inputs!$B$38)*H926+SQRT(1-Inputs!$B$38)*_xlfn.NORM.S.INV(RAND())</f>
        <v>8.8906286794630807E-3</v>
      </c>
      <c r="T926" s="23">
        <f ca="1">SQRT(Inputs!$B$38)*I926+SQRT(1-Inputs!$B$38)*_xlfn.NORM.S.INV(RAND())</f>
        <v>2.1041349253676787</v>
      </c>
      <c r="U926" s="23">
        <f ca="1">SQRT(Inputs!$B$38)*J926+SQRT(1-Inputs!$B$38)*_xlfn.NORM.S.INV(RAND())</f>
        <v>-0.9529863154268009</v>
      </c>
      <c r="V926" s="23">
        <f ca="1">SQRT(Inputs!$B$38)*K926+SQRT(1-Inputs!$B$38)*_xlfn.NORM.S.INV(RAND())</f>
        <v>1.3108007247702917</v>
      </c>
      <c r="W926" s="23">
        <f ca="1">SQRT(Inputs!$B$38)*L926+SQRT(1-Inputs!$B$38)*_xlfn.NORM.S.INV(RAND())</f>
        <v>-0.21858902665435159</v>
      </c>
      <c r="X926" s="23">
        <f ca="1">SQRT(Inputs!$B$38)*M926+SQRT(1-Inputs!$B$38)*_xlfn.NORM.S.INV(RAND())</f>
        <v>-0.31058554384879383</v>
      </c>
      <c r="Y926" s="23">
        <f ca="1">SQRT(Inputs!$B$38)*C926+SQRT(1-Inputs!$B$38)*_xlfn.NORM.S.INV(RAND())</f>
        <v>-0.60477019619550854</v>
      </c>
      <c r="Z926" s="23">
        <f ca="1">SQRT(Inputs!$B$38)*D926+SQRT(1-Inputs!$B$38)*_xlfn.NORM.S.INV(RAND())</f>
        <v>6.5632284783659331E-2</v>
      </c>
      <c r="AA926" s="23">
        <f ca="1">SQRT(Inputs!$B$38)*E926+SQRT(1-Inputs!$B$38)*_xlfn.NORM.S.INV(RAND())</f>
        <v>2.6984164106337034E-2</v>
      </c>
      <c r="AB926" s="23">
        <f ca="1">SQRT(Inputs!$B$38)*F926+SQRT(1-Inputs!$B$38)*_xlfn.NORM.S.INV(RAND())</f>
        <v>0.30702421759713161</v>
      </c>
      <c r="AC926" s="23">
        <f ca="1">SQRT(Inputs!$B$38)*G926+SQRT(1-Inputs!$B$38)*_xlfn.NORM.S.INV(RAND())</f>
        <v>-0.20081815144544302</v>
      </c>
      <c r="AD926" s="23">
        <f ca="1">SQRT(Inputs!$B$38)*H926+SQRT(1-Inputs!$B$38)*_xlfn.NORM.S.INV(RAND())</f>
        <v>-0.74667932244975632</v>
      </c>
      <c r="AE926" s="23">
        <f ca="1">SQRT(Inputs!$B$38)*I926+SQRT(1-Inputs!$B$38)*_xlfn.NORM.S.INV(RAND())</f>
        <v>1.8572671308641078</v>
      </c>
      <c r="AF926" s="23">
        <f ca="1">SQRT(Inputs!$B$38)*J926+SQRT(1-Inputs!$B$38)*_xlfn.NORM.S.INV(RAND())</f>
        <v>0.67605462907185543</v>
      </c>
      <c r="AG926" s="23">
        <f ca="1">SQRT(Inputs!$B$38)*K926+SQRT(1-Inputs!$B$38)*_xlfn.NORM.S.INV(RAND())</f>
        <v>0.58480979269707445</v>
      </c>
      <c r="AH926" s="23">
        <f ca="1">SQRT(Inputs!$B$38)*L926+SQRT(1-Inputs!$B$38)*_xlfn.NORM.S.INV(RAND())</f>
        <v>0.72943734660205506</v>
      </c>
      <c r="AI926" s="23">
        <f ca="1">SQRT(Inputs!$B$38)*M926+SQRT(1-Inputs!$B$38)*_xlfn.NORM.S.INV(RAND())</f>
        <v>0.50195745881785514</v>
      </c>
      <c r="AJ926" s="23">
        <f ca="1">SQRT(Inputs!$B$38)*C926+SQRT(1-Inputs!$B$38)*_xlfn.NORM.S.INV(RAND())</f>
        <v>-0.69069820729998122</v>
      </c>
      <c r="AK926" s="23">
        <f ca="1">SQRT(Inputs!$B$38)*D926+SQRT(1-Inputs!$B$38)*_xlfn.NORM.S.INV(RAND())</f>
        <v>-0.35287511111367931</v>
      </c>
      <c r="AL926" s="23">
        <f ca="1">SQRT(Inputs!$B$38)*E926+SQRT(1-Inputs!$B$38)*_xlfn.NORM.S.INV(RAND())</f>
        <v>-0.22142885118718975</v>
      </c>
      <c r="AM926" s="23">
        <f ca="1">SQRT(Inputs!$B$38)*F926+SQRT(1-Inputs!$B$38)*_xlfn.NORM.S.INV(RAND())</f>
        <v>3.2809614131513509E-2</v>
      </c>
      <c r="AN926" s="23">
        <f ca="1">SQRT(Inputs!$B$38)*G926+SQRT(1-Inputs!$B$38)*_xlfn.NORM.S.INV(RAND())</f>
        <v>0.77431705600970679</v>
      </c>
      <c r="AO926" s="23">
        <f ca="1">SQRT(Inputs!$B$38)*H926+SQRT(1-Inputs!$B$38)*_xlfn.NORM.S.INV(RAND())</f>
        <v>-0.73054159549335373</v>
      </c>
      <c r="AP926" s="23">
        <f ca="1">SQRT(Inputs!$B$38)*I926+SQRT(1-Inputs!$B$38)*_xlfn.NORM.S.INV(RAND())</f>
        <v>0.42770158833149208</v>
      </c>
      <c r="AQ926" s="23">
        <f ca="1">SQRT(Inputs!$B$38)*J926+SQRT(1-Inputs!$B$38)*_xlfn.NORM.S.INV(RAND())</f>
        <v>-0.6243835559885651</v>
      </c>
      <c r="AR926" s="23">
        <f ca="1">SQRT(Inputs!$B$38)*K926+SQRT(1-Inputs!$B$38)*_xlfn.NORM.S.INV(RAND())</f>
        <v>-7.874419411898681E-2</v>
      </c>
      <c r="AS926" s="23">
        <f ca="1">SQRT(Inputs!$B$38)*L926+SQRT(1-Inputs!$B$38)*_xlfn.NORM.S.INV(RAND())</f>
        <v>1.3478083329479116</v>
      </c>
      <c r="AT926" s="23">
        <f ca="1">SQRT(Inputs!$B$38)*M926+SQRT(1-Inputs!$B$38)*_xlfn.NORM.S.INV(RAND())</f>
        <v>-0.93358011902333504</v>
      </c>
      <c r="AU926" s="15">
        <f ca="1">Inputs!$B$6*EXP($B$8-0.5*C$5^2+C$5*N926)</f>
        <v>5022.4236315510143</v>
      </c>
      <c r="AV926" s="15">
        <f t="shared" ca="1" si="510"/>
        <v>6406.8462034194145</v>
      </c>
      <c r="AW926" s="15">
        <f t="shared" ca="1" si="511"/>
        <v>8211.889163583397</v>
      </c>
      <c r="AX926" s="15">
        <f t="shared" ca="1" si="512"/>
        <v>11478.028562063595</v>
      </c>
      <c r="AY926" s="15">
        <f t="shared" ca="1" si="513"/>
        <v>17694.850440206374</v>
      </c>
      <c r="AZ926" s="15">
        <f t="shared" ca="1" si="514"/>
        <v>21662.477928400072</v>
      </c>
      <c r="BA926" s="15">
        <f t="shared" ca="1" si="515"/>
        <v>33039.870186268541</v>
      </c>
      <c r="BB926" s="15">
        <f t="shared" ca="1" si="516"/>
        <v>36767.296075322069</v>
      </c>
      <c r="BC926" s="15">
        <f t="shared" ca="1" si="517"/>
        <v>51104.537105454721</v>
      </c>
      <c r="BD926" s="15">
        <f t="shared" ca="1" si="518"/>
        <v>61340.830980306731</v>
      </c>
      <c r="BE926" s="15">
        <f t="shared" ca="1" si="519"/>
        <v>73068.821067561905</v>
      </c>
      <c r="BF926" s="15">
        <f ca="1">Inputs!$B$13*EXP($B$9-0.5*C$6^2+C$6*Y926)</f>
        <v>12268.311750171404</v>
      </c>
      <c r="BG926" s="15">
        <f t="shared" ca="1" si="520"/>
        <v>15129.945187576181</v>
      </c>
      <c r="BH926" s="15">
        <f t="shared" ca="1" si="521"/>
        <v>18568.930150534503</v>
      </c>
      <c r="BI926" s="15">
        <f t="shared" ca="1" si="522"/>
        <v>23831.156896080254</v>
      </c>
      <c r="BJ926" s="15">
        <f t="shared" ca="1" si="523"/>
        <v>28381.868345560139</v>
      </c>
      <c r="BK926" s="15">
        <f t="shared" ca="1" si="524"/>
        <v>31466.399173471873</v>
      </c>
      <c r="BL926" s="15">
        <f t="shared" ca="1" si="525"/>
        <v>49170.912763746215</v>
      </c>
      <c r="BM926" s="15">
        <f t="shared" ca="1" si="526"/>
        <v>65737.090021446507</v>
      </c>
      <c r="BN926" s="15">
        <f t="shared" ca="1" si="527"/>
        <v>86717.598510401716</v>
      </c>
      <c r="BO926" s="15">
        <f t="shared" ca="1" si="528"/>
        <v>116138.51672551589</v>
      </c>
      <c r="BP926" s="15">
        <f t="shared" ca="1" si="529"/>
        <v>151309.61800884301</v>
      </c>
      <c r="BQ926" s="15">
        <f ca="1">Inputs!$B$20*EXP($B$10-0.5*C$7^2+C$7*AJ926)</f>
        <v>3357.4934875688673</v>
      </c>
      <c r="BR926" s="15">
        <f t="shared" ca="1" si="530"/>
        <v>4072.716194135553</v>
      </c>
      <c r="BS926" s="15">
        <f t="shared" ca="1" si="531"/>
        <v>5233.5113086828915</v>
      </c>
      <c r="BT926" s="15">
        <f t="shared" ca="1" si="532"/>
        <v>7278.2496367205749</v>
      </c>
      <c r="BU926" s="15">
        <f t="shared" ca="1" si="533"/>
        <v>12165.293863158751</v>
      </c>
      <c r="BV926" s="15">
        <f t="shared" ca="1" si="534"/>
        <v>14356.854582813714</v>
      </c>
      <c r="BW926" s="15">
        <f t="shared" ca="1" si="535"/>
        <v>21932.346708428671</v>
      </c>
      <c r="BX926" s="15">
        <f t="shared" ca="1" si="536"/>
        <v>27066.719973985604</v>
      </c>
      <c r="BY926" s="15">
        <f t="shared" ca="1" si="537"/>
        <v>37357.985577596803</v>
      </c>
      <c r="BZ926" s="15">
        <f t="shared" ca="1" si="538"/>
        <v>67156.926129073399</v>
      </c>
      <c r="CA926" s="15">
        <f t="shared" ca="1" si="539"/>
        <v>79914.3473168536</v>
      </c>
      <c r="CB926" s="15">
        <f ca="1">(AU926*DCF!C$10-DCF!C$5*MAX(AU926*DCF!C$10,0)-MAX(AU926-Inputs!$B$6,0)/Inputs!$B$10)*DCF!C$6</f>
        <v>1042.6451794364407</v>
      </c>
      <c r="CC926" s="15">
        <f ca="1">(AV926*DCF!D$10-DCF!D$5*MAX(AV926*DCF!D$10,0)-MAX(AV926-AU926,0)/Inputs!$B$10)*DCF!D$6</f>
        <v>1224.0701458877654</v>
      </c>
      <c r="CD926" s="15">
        <f ca="1">(AW926*DCF!E$10-DCF!E$5*MAX(AW926*DCF!E$10,0)-MAX(AW926-AV926,0)/Inputs!$B$10)*DCF!E$6</f>
        <v>1489.4240611122341</v>
      </c>
      <c r="CE926" s="15">
        <f ca="1">(AX926*DCF!F$10-DCF!F$5*MAX(AX926*DCF!F$10,0)-MAX(AX926-AW926,0)/Inputs!$B$10)*DCF!F$6</f>
        <v>1826.0327110258336</v>
      </c>
      <c r="CF926" s="15">
        <f ca="1">(AY926*DCF!G$10-DCF!G$5*MAX(AY926*DCF!G$10,0)-MAX(AY926-AX926,0)/Inputs!$B$10)*DCF!G$6</f>
        <v>2450.8637033917953</v>
      </c>
      <c r="CG926" s="15">
        <f ca="1">(AZ926*DCF!H$10-DCF!H$5*MAX(AZ926*DCF!H$10,0)-MAX(AZ926-AY926,0)/Inputs!$B$10)*DCF!H$6</f>
        <v>3501.2622382463724</v>
      </c>
      <c r="CH926" s="15">
        <f ca="1">(BA926*DCF!I$10-DCF!I$5*MAX(BA926*DCF!I$10,0)-MAX(BA926-AZ926,0)/Inputs!$B$10)*DCF!I$6</f>
        <v>4168.8880268161793</v>
      </c>
      <c r="CI926" s="15">
        <f ca="1">(BB926*DCF!J$10-DCF!J$5*MAX(BB926*DCF!J$10,0)-MAX(BB926-BA926,0)/Inputs!$B$10)*DCF!J$6</f>
        <v>5744.5233481400364</v>
      </c>
      <c r="CJ926" s="15">
        <f ca="1">(BC926*DCF!K$10-DCF!K$5*MAX(BC926*DCF!K$10,0)-MAX(BC926-BB926,0)/Inputs!$B$10)*DCF!K$6</f>
        <v>6220.0142390797891</v>
      </c>
      <c r="CK926" s="15">
        <f ca="1">(BD926*DCF!L$10-DCF!L$5*MAX(BD926*DCF!L$10,0)-MAX(BD926-BC926,0)/Inputs!$B$10)*DCF!L$6</f>
        <v>7927.6452290031311</v>
      </c>
      <c r="CL926" s="15">
        <f ca="1">(BE926*DCF!M$10-DCF!M$5*MAX(BE926*DCF!M$10,0)-MAX(BE926-BD926,0)/Inputs!$B$10)*DCF!M$6</f>
        <v>8909.9219997576183</v>
      </c>
      <c r="CM926" s="15">
        <f ca="1">(BF926*DCF!C$28-DCF!C$5*MAX(BF926*DCF!C$28,0)-MAX(BF926-Inputs!$B$13,0)/Inputs!$B$17)*DCF!C$6</f>
        <v>3540.6720880302087</v>
      </c>
      <c r="CN926" s="15">
        <f ca="1">(BG926*DCF!D$28-DCF!D$5*MAX(BG926*DCF!D$28,0)-MAX(BG926-BF926,0)/Inputs!$B$17)*DCF!D$6</f>
        <v>3845.6001949147917</v>
      </c>
      <c r="CO926" s="15">
        <f ca="1">(BH926*DCF!E$28-DCF!E$5*MAX(BH926*DCF!E$28,0)-MAX(BH926-BG926,0)/Inputs!$B$17)*DCF!E$6</f>
        <v>4581.2750659160856</v>
      </c>
      <c r="CP926" s="15">
        <f ca="1">(BI926*DCF!F$28-DCF!F$5*MAX(BI926*DCF!F$28,0)-MAX(BI926-BH926,0)/Inputs!$B$17)*DCF!F$6</f>
        <v>5511.4598091940716</v>
      </c>
      <c r="CQ926" s="15">
        <f ca="1">(BJ926*DCF!G$28-DCF!G$5*MAX(BJ926*DCF!G$28,0)-MAX(BJ926-BI926,0)/Inputs!$B$17)*DCF!G$6</f>
        <v>6598.5063646076242</v>
      </c>
      <c r="CR926" s="15">
        <f ca="1">(BK926*DCF!H$28-DCF!H$5*MAX(BK926*DCF!H$28,0)-MAX(BK926-BJ926,0)/Inputs!$B$17)*DCF!H$6</f>
        <v>7302.7381480588601</v>
      </c>
      <c r="CS926" s="15">
        <f ca="1">(BL926*DCF!I$28-DCF!I$5*MAX(BL926*DCF!I$28,0)-MAX(BL926-BK926,0)/Inputs!$B$17)*DCF!I$6</f>
        <v>9021.5490017620086</v>
      </c>
      <c r="CT926" s="15">
        <f ca="1">(BM926*DCF!J$28-DCF!J$5*MAX(BM926*DCF!J$28,0)-MAX(BM926-BL926,0)/Inputs!$B$17)*DCF!J$6</f>
        <v>12468.28855489024</v>
      </c>
      <c r="CU926" s="15">
        <f ca="1">(BN926*DCF!K$28-DCF!K$5*MAX(BN926*DCF!K$28,0)-MAX(BN926-BM926,0)/Inputs!$B$17)*DCF!K$6</f>
        <v>15743.469980542635</v>
      </c>
      <c r="CV926" s="15">
        <f ca="1">(BO926*DCF!L$28-DCF!L$5*MAX(BO926*DCF!L$28,0)-MAX(BO926-BN926,0)/Inputs!$B$17)*DCF!L$6</f>
        <v>19843.045864526164</v>
      </c>
      <c r="CW926" s="15">
        <f ca="1">(BP926*DCF!M$28-DCF!M$5*MAX(BP926*DCF!M$28,0)-MAX(BP926-BO926,0)/Inputs!$B$17)*DCF!M$6</f>
        <v>24792.623828371197</v>
      </c>
      <c r="CX926" s="15">
        <f ca="1">(BQ926*DCF!C$46-DCF!C$5*MAX(BQ926*DCF!C$46,0)-MAX(BQ926-Inputs!$B$20,0)/Inputs!$B$24)*DCF!C$6</f>
        <v>-847.6860191008318</v>
      </c>
      <c r="CY926" s="15">
        <f ca="1">(BR926*DCF!D$46-DCF!D$5*MAX(BR926*DCF!D$46,0)-MAX(BR926-BQ926,0)/Inputs!$B$24)*DCF!D$6</f>
        <v>-1000.2972693740569</v>
      </c>
      <c r="CZ926" s="15">
        <f ca="1">(BS926*DCF!E$46-DCF!E$5*MAX(BS926*DCF!E$46,0)-MAX(BS926-BR926,0)/Inputs!$B$24)*DCF!E$6</f>
        <v>-1076.4253024490979</v>
      </c>
      <c r="DA926" s="15">
        <f ca="1">(BT926*DCF!F$46-DCF!F$5*MAX(BT926*DCF!F$46,0)-MAX(BT926-BS926,0)/Inputs!$B$24)*DCF!F$6</f>
        <v>-1274.6020194983996</v>
      </c>
      <c r="DB926" s="15">
        <f ca="1">(BU926*DCF!G$46-DCF!G$5*MAX(BU926*DCF!G$46,0)-MAX(BU926-BT926,0)/Inputs!$B$24)*DCF!G$6</f>
        <v>-2053.1215714404862</v>
      </c>
      <c r="DC926" s="15">
        <f ca="1">(BV926*DCF!H$46-DCF!H$5*MAX(BV926*DCF!H$46,0)-MAX(BV926-BU926,0)/Inputs!$B$24)*DCF!H$6</f>
        <v>-681.01406571746509</v>
      </c>
      <c r="DD926" s="15">
        <f ca="1">(BW926*DCF!I$46-DCF!I$5*MAX(BW926*DCF!I$46,0)-MAX(BW926-BV926,0)/Inputs!$B$24)*DCF!I$6</f>
        <v>-1668.0946796308763</v>
      </c>
      <c r="DE926" s="15">
        <f ca="1">(BX926*DCF!J$46-DCF!J$5*MAX(BX926*DCF!J$46,0)-MAX(BX926-BW926,0)/Inputs!$B$24)*DCF!J$6</f>
        <v>-226.17787375900841</v>
      </c>
      <c r="DF926" s="15">
        <f ca="1">(BY926*DCF!K$46-DCF!K$5*MAX(BY926*DCF!K$46,0)-MAX(BY926-BX926,0)/Inputs!$B$24)*DCF!K$6</f>
        <v>-387.07324503896075</v>
      </c>
      <c r="DG926" s="15">
        <f ca="1">(BZ926*DCF!L$46-DCF!L$5*MAX(BZ926*DCF!L$46,0)-MAX(BZ926-BY926,0)/Inputs!$B$24)*DCF!L$6</f>
        <v>-2101.351431399326</v>
      </c>
      <c r="DH926" s="15">
        <f ca="1">(CA926*DCF!M$46-DCF!M$5*MAX(CA926*DCF!M$46,0)-MAX(CA926-BZ926,0)/Inputs!$B$24)*DCF!M$6</f>
        <v>3597.9531462008558</v>
      </c>
      <c r="DI926" s="15">
        <f ca="1">SUM(CB926:CL926)+BE926*DCF!M$10*(1+Inputs!$B$30)*(1-Inputs!$B$33)*(1-Inputs!$B$30/Inputs!$B$31)/(Inputs!$B$29-Inputs!$B$30)*DCF!M$6</f>
        <v>247856.78614805121</v>
      </c>
      <c r="DJ926" s="15">
        <f ca="1">SUM(CM926:CW926)+BP926*DCF!M$28*(1+Inputs!$B$30)*(1-Inputs!$B$33)*(1-Inputs!$B$30/Inputs!$B$31)/(Inputs!$B$29-Inputs!$B$30)*DCF!M$6</f>
        <v>674711.45260903926</v>
      </c>
      <c r="DK926" s="15">
        <f ca="1">SUM(CX926:DH926)+CA926*DCF!M$46*(1+Inputs!$B$30)*(1-Inputs!$B$33)*(1-Inputs!$B$30/Inputs!$B$31)/(Inputs!$B$29-Inputs!$B$30)*DCF!M$6</f>
        <v>115839.15708026243</v>
      </c>
      <c r="DM926" s="15">
        <f ca="1">DI926+DJ926+DK926+Inputs!$B$34+Inputs!$B$36-Inputs!$B$35</f>
        <v>1115258.3958373528</v>
      </c>
    </row>
    <row r="927" spans="1:117" x14ac:dyDescent="0.75">
      <c r="A927" s="11">
        <v>914</v>
      </c>
      <c r="C927" s="23">
        <f t="shared" ca="1" si="541"/>
        <v>-0.21684477773258923</v>
      </c>
      <c r="D927" s="23">
        <f t="shared" ca="1" si="541"/>
        <v>1.4356534007881268</v>
      </c>
      <c r="E927" s="23">
        <f t="shared" ca="1" si="541"/>
        <v>-0.61570752120032113</v>
      </c>
      <c r="F927" s="23">
        <f t="shared" ca="1" si="541"/>
        <v>1.5476501899793311</v>
      </c>
      <c r="G927" s="23">
        <f t="shared" ca="1" si="541"/>
        <v>0.22618290077448791</v>
      </c>
      <c r="H927" s="23">
        <f t="shared" ca="1" si="541"/>
        <v>-0.36252402440940934</v>
      </c>
      <c r="I927" s="23">
        <f t="shared" ca="1" si="541"/>
        <v>-0.44665673538605588</v>
      </c>
      <c r="J927" s="23">
        <f t="shared" ca="1" si="541"/>
        <v>-1.0369241024577784</v>
      </c>
      <c r="K927" s="23">
        <f t="shared" ca="1" si="541"/>
        <v>1.1835780180961859</v>
      </c>
      <c r="L927" s="23">
        <f t="shared" ca="1" si="541"/>
        <v>2.1188111766762212</v>
      </c>
      <c r="M927" s="23">
        <f t="shared" ca="1" si="541"/>
        <v>0.23087344125595621</v>
      </c>
      <c r="N927" s="23">
        <f ca="1">SQRT(Inputs!$B$38)*C927+SQRT(1-Inputs!$B$38)*_xlfn.NORM.S.INV(RAND())</f>
        <v>0.36906765029012856</v>
      </c>
      <c r="O927" s="23">
        <f ca="1">SQRT(Inputs!$B$38)*D927+SQRT(1-Inputs!$B$38)*_xlfn.NORM.S.INV(RAND())</f>
        <v>1.4424341681703505</v>
      </c>
      <c r="P927" s="23">
        <f ca="1">SQRT(Inputs!$B$38)*E927+SQRT(1-Inputs!$B$38)*_xlfn.NORM.S.INV(RAND())</f>
        <v>-2.1008128537885105</v>
      </c>
      <c r="Q927" s="23">
        <f ca="1">SQRT(Inputs!$B$38)*F927+SQRT(1-Inputs!$B$38)*_xlfn.NORM.S.INV(RAND())</f>
        <v>4.3555737720846199E-4</v>
      </c>
      <c r="R927" s="23">
        <f ca="1">SQRT(Inputs!$B$38)*G927+SQRT(1-Inputs!$B$38)*_xlfn.NORM.S.INV(RAND())</f>
        <v>0.20764756636530302</v>
      </c>
      <c r="S927" s="23">
        <f ca="1">SQRT(Inputs!$B$38)*H927+SQRT(1-Inputs!$B$38)*_xlfn.NORM.S.INV(RAND())</f>
        <v>-1.6256423315411779</v>
      </c>
      <c r="T927" s="23">
        <f ca="1">SQRT(Inputs!$B$38)*I927+SQRT(1-Inputs!$B$38)*_xlfn.NORM.S.INV(RAND())</f>
        <v>0.14872011703809396</v>
      </c>
      <c r="U927" s="23">
        <f ca="1">SQRT(Inputs!$B$38)*J927+SQRT(1-Inputs!$B$38)*_xlfn.NORM.S.INV(RAND())</f>
        <v>0.17054073242293377</v>
      </c>
      <c r="V927" s="23">
        <f ca="1">SQRT(Inputs!$B$38)*K927+SQRT(1-Inputs!$B$38)*_xlfn.NORM.S.INV(RAND())</f>
        <v>1.2978594100377072</v>
      </c>
      <c r="W927" s="23">
        <f ca="1">SQRT(Inputs!$B$38)*L927+SQRT(1-Inputs!$B$38)*_xlfn.NORM.S.INV(RAND())</f>
        <v>-0.53571914479177263</v>
      </c>
      <c r="X927" s="23">
        <f ca="1">SQRT(Inputs!$B$38)*M927+SQRT(1-Inputs!$B$38)*_xlfn.NORM.S.INV(RAND())</f>
        <v>-0.62285778001629177</v>
      </c>
      <c r="Y927" s="23">
        <f ca="1">SQRT(Inputs!$B$38)*C927+SQRT(1-Inputs!$B$38)*_xlfn.NORM.S.INV(RAND())</f>
        <v>0.18977033834439103</v>
      </c>
      <c r="Z927" s="23">
        <f ca="1">SQRT(Inputs!$B$38)*D927+SQRT(1-Inputs!$B$38)*_xlfn.NORM.S.INV(RAND())</f>
        <v>4.8315202673885449E-2</v>
      </c>
      <c r="AA927" s="23">
        <f ca="1">SQRT(Inputs!$B$38)*E927+SQRT(1-Inputs!$B$38)*_xlfn.NORM.S.INV(RAND())</f>
        <v>-1.1730473591228989</v>
      </c>
      <c r="AB927" s="23">
        <f ca="1">SQRT(Inputs!$B$38)*F927+SQRT(1-Inputs!$B$38)*_xlfn.NORM.S.INV(RAND())</f>
        <v>1.4785142059227556</v>
      </c>
      <c r="AC927" s="23">
        <f ca="1">SQRT(Inputs!$B$38)*G927+SQRT(1-Inputs!$B$38)*_xlfn.NORM.S.INV(RAND())</f>
        <v>9.0873107713124596E-2</v>
      </c>
      <c r="AD927" s="23">
        <f ca="1">SQRT(Inputs!$B$38)*H927+SQRT(1-Inputs!$B$38)*_xlfn.NORM.S.INV(RAND())</f>
        <v>0.80355214845454848</v>
      </c>
      <c r="AE927" s="23">
        <f ca="1">SQRT(Inputs!$B$38)*I927+SQRT(1-Inputs!$B$38)*_xlfn.NORM.S.INV(RAND())</f>
        <v>-1.6019361507476031</v>
      </c>
      <c r="AF927" s="23">
        <f ca="1">SQRT(Inputs!$B$38)*J927+SQRT(1-Inputs!$B$38)*_xlfn.NORM.S.INV(RAND())</f>
        <v>0.47299764188950488</v>
      </c>
      <c r="AG927" s="23">
        <f ca="1">SQRT(Inputs!$B$38)*K927+SQRT(1-Inputs!$B$38)*_xlfn.NORM.S.INV(RAND())</f>
        <v>1.3528126895661021</v>
      </c>
      <c r="AH927" s="23">
        <f ca="1">SQRT(Inputs!$B$38)*L927+SQRT(1-Inputs!$B$38)*_xlfn.NORM.S.INV(RAND())</f>
        <v>0.39216544719359858</v>
      </c>
      <c r="AI927" s="23">
        <f ca="1">SQRT(Inputs!$B$38)*M927+SQRT(1-Inputs!$B$38)*_xlfn.NORM.S.INV(RAND())</f>
        <v>-0.25938602798688548</v>
      </c>
      <c r="AJ927" s="23">
        <f ca="1">SQRT(Inputs!$B$38)*C927+SQRT(1-Inputs!$B$38)*_xlfn.NORM.S.INV(RAND())</f>
        <v>0.39839136209100012</v>
      </c>
      <c r="AK927" s="23">
        <f ca="1">SQRT(Inputs!$B$38)*D927+SQRT(1-Inputs!$B$38)*_xlfn.NORM.S.INV(RAND())</f>
        <v>1.6079007571291717</v>
      </c>
      <c r="AL927" s="23">
        <f ca="1">SQRT(Inputs!$B$38)*E927+SQRT(1-Inputs!$B$38)*_xlfn.NORM.S.INV(RAND())</f>
        <v>-0.66722360119777491</v>
      </c>
      <c r="AM927" s="23">
        <f ca="1">SQRT(Inputs!$B$38)*F927+SQRT(1-Inputs!$B$38)*_xlfn.NORM.S.INV(RAND())</f>
        <v>1.2093603516698668</v>
      </c>
      <c r="AN927" s="23">
        <f ca="1">SQRT(Inputs!$B$38)*G927+SQRT(1-Inputs!$B$38)*_xlfn.NORM.S.INV(RAND())</f>
        <v>-1.8994768233436325</v>
      </c>
      <c r="AO927" s="23">
        <f ca="1">SQRT(Inputs!$B$38)*H927+SQRT(1-Inputs!$B$38)*_xlfn.NORM.S.INV(RAND())</f>
        <v>-0.89906954549036622</v>
      </c>
      <c r="AP927" s="23">
        <f ca="1">SQRT(Inputs!$B$38)*I927+SQRT(1-Inputs!$B$38)*_xlfn.NORM.S.INV(RAND())</f>
        <v>-0.75399056946371013</v>
      </c>
      <c r="AQ927" s="23">
        <f ca="1">SQRT(Inputs!$B$38)*J927+SQRT(1-Inputs!$B$38)*_xlfn.NORM.S.INV(RAND())</f>
        <v>3.9874897346422689E-2</v>
      </c>
      <c r="AR927" s="23">
        <f ca="1">SQRT(Inputs!$B$38)*K927+SQRT(1-Inputs!$B$38)*_xlfn.NORM.S.INV(RAND())</f>
        <v>1.5864543322551652</v>
      </c>
      <c r="AS927" s="23">
        <f ca="1">SQRT(Inputs!$B$38)*L927+SQRT(1-Inputs!$B$38)*_xlfn.NORM.S.INV(RAND())</f>
        <v>0.23499913130499239</v>
      </c>
      <c r="AT927" s="23">
        <f ca="1">SQRT(Inputs!$B$38)*M927+SQRT(1-Inputs!$B$38)*_xlfn.NORM.S.INV(RAND())</f>
        <v>0.81651032996020101</v>
      </c>
      <c r="AU927" s="15">
        <f ca="1">Inputs!$B$6*EXP($B$8-0.5*C$5^2+C$5*N927)</f>
        <v>5267.7285410225777</v>
      </c>
      <c r="AV927" s="15">
        <f t="shared" ca="1" si="510"/>
        <v>7926.9323673720219</v>
      </c>
      <c r="AW927" s="15">
        <f t="shared" ca="1" si="511"/>
        <v>7280.5154447951163</v>
      </c>
      <c r="AX927" s="15">
        <f t="shared" ca="1" si="512"/>
        <v>8889.2621716429549</v>
      </c>
      <c r="AY927" s="15">
        <f t="shared" ca="1" si="513"/>
        <v>11130.255914751642</v>
      </c>
      <c r="AZ927" s="15">
        <f t="shared" ca="1" si="514"/>
        <v>11381.409848033454</v>
      </c>
      <c r="BA927" s="15">
        <f t="shared" ca="1" si="515"/>
        <v>14146.419774297467</v>
      </c>
      <c r="BB927" s="15">
        <f t="shared" ca="1" si="516"/>
        <v>17617.999760449529</v>
      </c>
      <c r="BC927" s="15">
        <f t="shared" ca="1" si="517"/>
        <v>24457.487224537294</v>
      </c>
      <c r="BD927" s="15">
        <f t="shared" ca="1" si="518"/>
        <v>28498.359374134936</v>
      </c>
      <c r="BE927" s="15">
        <f t="shared" ca="1" si="519"/>
        <v>32995.154309277801</v>
      </c>
      <c r="BF927" s="15">
        <f ca="1">Inputs!$B$13*EXP($B$9-0.5*C$6^2+C$6*Y927)</f>
        <v>14361.276945680738</v>
      </c>
      <c r="BG927" s="15">
        <f t="shared" ca="1" si="520"/>
        <v>17655.848075507543</v>
      </c>
      <c r="BH927" s="15">
        <f t="shared" ca="1" si="521"/>
        <v>17758.189987095408</v>
      </c>
      <c r="BI927" s="15">
        <f t="shared" ca="1" si="522"/>
        <v>27293.975981817915</v>
      </c>
      <c r="BJ927" s="15">
        <f t="shared" ca="1" si="523"/>
        <v>33901.819135682694</v>
      </c>
      <c r="BK927" s="15">
        <f t="shared" ca="1" si="524"/>
        <v>46418.221749401302</v>
      </c>
      <c r="BL927" s="15">
        <f t="shared" ca="1" si="525"/>
        <v>46330.025134745127</v>
      </c>
      <c r="BM927" s="15">
        <f t="shared" ca="1" si="526"/>
        <v>60396.189850245231</v>
      </c>
      <c r="BN927" s="15">
        <f t="shared" ca="1" si="527"/>
        <v>87352.69213945308</v>
      </c>
      <c r="BO927" s="15">
        <f t="shared" ca="1" si="528"/>
        <v>112491.31687314462</v>
      </c>
      <c r="BP927" s="15">
        <f t="shared" ca="1" si="529"/>
        <v>134446.07302042382</v>
      </c>
      <c r="BQ927" s="15">
        <f ca="1">Inputs!$B$20*EXP($B$10-0.5*C$7^2+C$7*AJ927)</f>
        <v>4940.5463684483548</v>
      </c>
      <c r="BR927" s="15">
        <f t="shared" ca="1" si="530"/>
        <v>11170.703423729086</v>
      </c>
      <c r="BS927" s="15">
        <f t="shared" ca="1" si="531"/>
        <v>12629.474410763833</v>
      </c>
      <c r="BT927" s="15">
        <f t="shared" ca="1" si="532"/>
        <v>23914.58396212204</v>
      </c>
      <c r="BU927" s="15">
        <f t="shared" ca="1" si="533"/>
        <v>20930.505385349828</v>
      </c>
      <c r="BV927" s="15">
        <f t="shared" ca="1" si="534"/>
        <v>23780.809844885076</v>
      </c>
      <c r="BW927" s="15">
        <f t="shared" ca="1" si="535"/>
        <v>28290.03901554535</v>
      </c>
      <c r="BX927" s="15">
        <f t="shared" ca="1" si="536"/>
        <v>39885.73582517774</v>
      </c>
      <c r="BY927" s="15">
        <f t="shared" ca="1" si="537"/>
        <v>75705.754277312401</v>
      </c>
      <c r="BZ927" s="15">
        <f t="shared" ca="1" si="538"/>
        <v>110915.38058679759</v>
      </c>
      <c r="CA927" s="15">
        <f t="shared" ca="1" si="539"/>
        <v>180130.8207664807</v>
      </c>
      <c r="CB927" s="15">
        <f ca="1">(AU927*DCF!C$10-DCF!C$5*MAX(AU927*DCF!C$10,0)-MAX(AU927-Inputs!$B$6,0)/Inputs!$B$10)*DCF!C$6</f>
        <v>1040.8961117085596</v>
      </c>
      <c r="CC927" s="15">
        <f ca="1">(AV927*DCF!D$10-DCF!D$5*MAX(AV927*DCF!D$10,0)-MAX(AV927-AU927,0)/Inputs!$B$10)*DCF!D$6</f>
        <v>1283.7588045958239</v>
      </c>
      <c r="CD927" s="15">
        <f ca="1">(AW927*DCF!E$10-DCF!E$5*MAX(AW927*DCF!E$10,0)-MAX(AW927-AV927,0)/Inputs!$B$10)*DCF!E$6</f>
        <v>1680.9551201514739</v>
      </c>
      <c r="CE927" s="15">
        <f ca="1">(AX927*DCF!F$10-DCF!F$5*MAX(AX927*DCF!F$10,0)-MAX(AX927-AW927,0)/Inputs!$B$10)*DCF!F$6</f>
        <v>1605.7714570537169</v>
      </c>
      <c r="CF927" s="15">
        <f ca="1">(AY927*DCF!G$10-DCF!G$5*MAX(AY927*DCF!G$10,0)-MAX(AY927-AX927,0)/Inputs!$B$10)*DCF!G$6</f>
        <v>1862.5185173617353</v>
      </c>
      <c r="CG927" s="15">
        <f ca="1">(AZ927*DCF!H$10-DCF!H$5*MAX(AZ927*DCF!H$10,0)-MAX(AZ927-AY927,0)/Inputs!$B$10)*DCF!H$6</f>
        <v>2165.1120022916421</v>
      </c>
      <c r="CH927" s="15">
        <f ca="1">(BA927*DCF!I$10-DCF!I$5*MAX(BA927*DCF!I$10,0)-MAX(BA927-AZ927,0)/Inputs!$B$10)*DCF!I$6</f>
        <v>2130.4763246996495</v>
      </c>
      <c r="CI927" s="15">
        <f ca="1">(BB927*DCF!J$10-DCF!J$5*MAX(BB927*DCF!J$10,0)-MAX(BB927-BA927,0)/Inputs!$B$10)*DCF!J$6</f>
        <v>2497.228898511938</v>
      </c>
      <c r="CJ927" s="15">
        <f ca="1">(BC927*DCF!K$10-DCF!K$5*MAX(BC927*DCF!K$10,0)-MAX(BC927-BB927,0)/Inputs!$B$10)*DCF!K$6</f>
        <v>2979.8385248020045</v>
      </c>
      <c r="CK927" s="15">
        <f ca="1">(BD927*DCF!L$10-DCF!L$5*MAX(BD927*DCF!L$10,0)-MAX(BD927-BC927,0)/Inputs!$B$10)*DCF!L$6</f>
        <v>3775.5443211237803</v>
      </c>
      <c r="CL927" s="15">
        <f ca="1">(BE927*DCF!M$10-DCF!M$5*MAX(BE927*DCF!M$10,0)-MAX(BE927-BD927,0)/Inputs!$B$10)*DCF!M$6</f>
        <v>4118.8528310613774</v>
      </c>
      <c r="CM927" s="15">
        <f ca="1">(BF927*DCF!C$28-DCF!C$5*MAX(BF927*DCF!C$28,0)-MAX(BF927-Inputs!$B$13,0)/Inputs!$B$17)*DCF!C$6</f>
        <v>3696.0675532742553</v>
      </c>
      <c r="CN927" s="15">
        <f ca="1">(BG927*DCF!D$28-DCF!D$5*MAX(BG927*DCF!D$28,0)-MAX(BG927-BF927,0)/Inputs!$B$17)*DCF!D$6</f>
        <v>4497.1713925321401</v>
      </c>
      <c r="CO927" s="15">
        <f ca="1">(BH927*DCF!E$28-DCF!E$5*MAX(BH927*DCF!E$28,0)-MAX(BH927-BG927,0)/Inputs!$B$17)*DCF!E$6</f>
        <v>5009.2654324912237</v>
      </c>
      <c r="CP927" s="15">
        <f ca="1">(BI927*DCF!F$28-DCF!F$5*MAX(BI927*DCF!F$28,0)-MAX(BI927-BH927,0)/Inputs!$B$17)*DCF!F$6</f>
        <v>5673.4549672611465</v>
      </c>
      <c r="CQ927" s="15">
        <f ca="1">(BJ927*DCF!G$28-DCF!G$5*MAX(BJ927*DCF!G$28,0)-MAX(BJ927-BI927,0)/Inputs!$B$17)*DCF!G$6</f>
        <v>7684.7102461532168</v>
      </c>
      <c r="CR927" s="15">
        <f ca="1">(BK927*DCF!H$28-DCF!H$5*MAX(BK927*DCF!H$28,0)-MAX(BK927-BJ927,0)/Inputs!$B$17)*DCF!H$6</f>
        <v>9535.040646779451</v>
      </c>
      <c r="CS927" s="15">
        <f ca="1">(BL927*DCF!I$28-DCF!I$5*MAX(BL927*DCF!I$28,0)-MAX(BL927-BK927,0)/Inputs!$B$17)*DCF!I$6</f>
        <v>10894.646119260251</v>
      </c>
      <c r="CT927" s="15">
        <f ca="1">(BM927*DCF!J$28-DCF!J$5*MAX(BM927*DCF!J$28,0)-MAX(BM927-BL927,0)/Inputs!$B$17)*DCF!J$6</f>
        <v>11608.305675178452</v>
      </c>
      <c r="CU927" s="15">
        <f ca="1">(BN927*DCF!K$28-DCF!K$5*MAX(BN927*DCF!K$28,0)-MAX(BN927-BM927,0)/Inputs!$B$17)*DCF!K$6</f>
        <v>15145.611465771277</v>
      </c>
      <c r="CV927" s="15">
        <f ca="1">(BO927*DCF!L$28-DCF!L$5*MAX(BO927*DCF!L$28,0)-MAX(BO927-BN927,0)/Inputs!$B$17)*DCF!L$6</f>
        <v>19599.901587799508</v>
      </c>
      <c r="CW927" s="15">
        <f ca="1">(BP927*DCF!M$28-DCF!M$5*MAX(BP927*DCF!M$28,0)-MAX(BP927-BO927,0)/Inputs!$B$17)*DCF!M$6</f>
        <v>23001.217516063432</v>
      </c>
      <c r="CX927" s="15">
        <f ca="1">(BQ927*DCF!C$46-DCF!C$5*MAX(BQ927*DCF!C$46,0)-MAX(BQ927-Inputs!$B$20,0)/Inputs!$B$24)*DCF!C$6</f>
        <v>-1944.489400772532</v>
      </c>
      <c r="CY927" s="15">
        <f ca="1">(BR927*DCF!D$46-DCF!D$5*MAX(BR927*DCF!D$46,0)-MAX(BR927-BQ927,0)/Inputs!$B$24)*DCF!D$6</f>
        <v>-4564.9348707486261</v>
      </c>
      <c r="CZ927" s="15">
        <f ca="1">(BS927*DCF!E$46-DCF!E$5*MAX(BS927*DCF!E$46,0)-MAX(BS927-BR927,0)/Inputs!$B$24)*DCF!E$6</f>
        <v>-2068.4647023965776</v>
      </c>
      <c r="DA927" s="15">
        <f ca="1">(BT927*DCF!F$46-DCF!F$5*MAX(BT927*DCF!F$46,0)-MAX(BT927-BS927,0)/Inputs!$B$24)*DCF!F$6</f>
        <v>-5850.8763408317836</v>
      </c>
      <c r="DB927" s="15">
        <f ca="1">(BU927*DCF!G$46-DCF!G$5*MAX(BU927*DCF!G$46,0)-MAX(BU927-BT927,0)/Inputs!$B$24)*DCF!G$6</f>
        <v>-704.0608475339219</v>
      </c>
      <c r="DC927" s="15">
        <f ca="1">(BV927*DCF!H$46-DCF!H$5*MAX(BV927*DCF!H$46,0)-MAX(BV927-BU927,0)/Inputs!$B$24)*DCF!H$6</f>
        <v>-885.71464669540421</v>
      </c>
      <c r="DD927" s="15">
        <f ca="1">(BW927*DCF!I$46-DCF!I$5*MAX(BW927*DCF!I$46,0)-MAX(BW927-BV927,0)/Inputs!$B$24)*DCF!I$6</f>
        <v>-641.05583741747375</v>
      </c>
      <c r="DE927" s="15">
        <f ca="1">(BX927*DCF!J$46-DCF!J$5*MAX(BX927*DCF!J$46,0)-MAX(BX927-BW927,0)/Inputs!$B$24)*DCF!J$6</f>
        <v>-1401.8930588502526</v>
      </c>
      <c r="DF927" s="15">
        <f ca="1">(BY927*DCF!K$46-DCF!K$5*MAX(BY927*DCF!K$46,0)-MAX(BY927-BX927,0)/Inputs!$B$24)*DCF!K$6</f>
        <v>-4450.385228643896</v>
      </c>
      <c r="DG927" s="15">
        <f ca="1">(BZ927*DCF!L$46-DCF!L$5*MAX(BZ927*DCF!L$46,0)-MAX(BZ927-BY927,0)/Inputs!$B$24)*DCF!L$6</f>
        <v>-300.98776886422519</v>
      </c>
      <c r="DH927" s="15">
        <f ca="1">(CA927*DCF!M$46-DCF!M$5*MAX(CA927*DCF!M$46,0)-MAX(CA927-BZ927,0)/Inputs!$B$24)*DCF!M$6</f>
        <v>-348.3675683174589</v>
      </c>
      <c r="DI927" s="15">
        <f ca="1">SUM(CB927:CL927)+BE927*DCF!M$10*(1+Inputs!$B$30)*(1-Inputs!$B$33)*(1-Inputs!$B$30/Inputs!$B$31)/(Inputs!$B$29-Inputs!$B$30)*DCF!M$6</f>
        <v>116966.90367182804</v>
      </c>
      <c r="DJ927" s="15">
        <f ca="1">SUM(CM927:CW927)+BP927*DCF!M$28*(1+Inputs!$B$30)*(1-Inputs!$B$33)*(1-Inputs!$B$30/Inputs!$B$31)/(Inputs!$B$29-Inputs!$B$30)*DCF!M$6</f>
        <v>615232.3247107002</v>
      </c>
      <c r="DK927" s="15">
        <f ca="1">SUM(CX927:DH927)+CA927*DCF!M$46*(1+Inputs!$B$30)*(1-Inputs!$B$33)*(1-Inputs!$B$30/Inputs!$B$31)/(Inputs!$B$29-Inputs!$B$30)*DCF!M$6</f>
        <v>255342.35649372</v>
      </c>
      <c r="DM927" s="15">
        <f ca="1">DI927+DJ927+DK927+Inputs!$B$34+Inputs!$B$36-Inputs!$B$35</f>
        <v>1064392.5848762481</v>
      </c>
    </row>
    <row r="928" spans="1:117" x14ac:dyDescent="0.75">
      <c r="A928" s="11">
        <v>915</v>
      </c>
      <c r="C928" s="23">
        <f t="shared" ca="1" si="541"/>
        <v>0.3785285617067069</v>
      </c>
      <c r="D928" s="23">
        <f t="shared" ca="1" si="541"/>
        <v>-0.67566395133296131</v>
      </c>
      <c r="E928" s="23">
        <f t="shared" ca="1" si="541"/>
        <v>0.97520962436687486</v>
      </c>
      <c r="F928" s="23">
        <f t="shared" ca="1" si="541"/>
        <v>0.82479108367359333</v>
      </c>
      <c r="G928" s="23">
        <f t="shared" ca="1" si="541"/>
        <v>-0.76825211223971057</v>
      </c>
      <c r="H928" s="23">
        <f t="shared" ca="1" si="541"/>
        <v>-0.11455198390019568</v>
      </c>
      <c r="I928" s="23">
        <f t="shared" ca="1" si="541"/>
        <v>-0.42067876299175333</v>
      </c>
      <c r="J928" s="23">
        <f t="shared" ca="1" si="541"/>
        <v>-0.85216560490383353</v>
      </c>
      <c r="K928" s="23">
        <f t="shared" ca="1" si="541"/>
        <v>1.1433181126506051</v>
      </c>
      <c r="L928" s="23">
        <f t="shared" ca="1" si="541"/>
        <v>0.29540500204000064</v>
      </c>
      <c r="M928" s="23">
        <f t="shared" ca="1" si="541"/>
        <v>-0.59503588686162578</v>
      </c>
      <c r="N928" s="23">
        <f ca="1">SQRT(Inputs!$B$38)*C928+SQRT(1-Inputs!$B$38)*_xlfn.NORM.S.INV(RAND())</f>
        <v>-0.42455016661711187</v>
      </c>
      <c r="O928" s="23">
        <f ca="1">SQRT(Inputs!$B$38)*D928+SQRT(1-Inputs!$B$38)*_xlfn.NORM.S.INV(RAND())</f>
        <v>-1.921287227573321</v>
      </c>
      <c r="P928" s="23">
        <f ca="1">SQRT(Inputs!$B$38)*E928+SQRT(1-Inputs!$B$38)*_xlfn.NORM.S.INV(RAND())</f>
        <v>0.22346274122640708</v>
      </c>
      <c r="Q928" s="23">
        <f ca="1">SQRT(Inputs!$B$38)*F928+SQRT(1-Inputs!$B$38)*_xlfn.NORM.S.INV(RAND())</f>
        <v>0.54729376389093121</v>
      </c>
      <c r="R928" s="23">
        <f ca="1">SQRT(Inputs!$B$38)*G928+SQRT(1-Inputs!$B$38)*_xlfn.NORM.S.INV(RAND())</f>
        <v>-0.11264032863661311</v>
      </c>
      <c r="S928" s="23">
        <f ca="1">SQRT(Inputs!$B$38)*H928+SQRT(1-Inputs!$B$38)*_xlfn.NORM.S.INV(RAND())</f>
        <v>-0.1833845256828292</v>
      </c>
      <c r="T928" s="23">
        <f ca="1">SQRT(Inputs!$B$38)*I928+SQRT(1-Inputs!$B$38)*_xlfn.NORM.S.INV(RAND())</f>
        <v>-0.26229533493718515</v>
      </c>
      <c r="U928" s="23">
        <f ca="1">SQRT(Inputs!$B$38)*J928+SQRT(1-Inputs!$B$38)*_xlfn.NORM.S.INV(RAND())</f>
        <v>-1.2399313433932888</v>
      </c>
      <c r="V928" s="23">
        <f ca="1">SQRT(Inputs!$B$38)*K928+SQRT(1-Inputs!$B$38)*_xlfn.NORM.S.INV(RAND())</f>
        <v>-0.301897842747469</v>
      </c>
      <c r="W928" s="23">
        <f ca="1">SQRT(Inputs!$B$38)*L928+SQRT(1-Inputs!$B$38)*_xlfn.NORM.S.INV(RAND())</f>
        <v>-0.86621464193499098</v>
      </c>
      <c r="X928" s="23">
        <f ca="1">SQRT(Inputs!$B$38)*M928+SQRT(1-Inputs!$B$38)*_xlfn.NORM.S.INV(RAND())</f>
        <v>0.55537030167809398</v>
      </c>
      <c r="Y928" s="23">
        <f ca="1">SQRT(Inputs!$B$38)*C928+SQRT(1-Inputs!$B$38)*_xlfn.NORM.S.INV(RAND())</f>
        <v>-0.11571859827677414</v>
      </c>
      <c r="Z928" s="23">
        <f ca="1">SQRT(Inputs!$B$38)*D928+SQRT(1-Inputs!$B$38)*_xlfn.NORM.S.INV(RAND())</f>
        <v>-1.2385508979429973</v>
      </c>
      <c r="AA928" s="23">
        <f ca="1">SQRT(Inputs!$B$38)*E928+SQRT(1-Inputs!$B$38)*_xlfn.NORM.S.INV(RAND())</f>
        <v>0.47366784218642749</v>
      </c>
      <c r="AB928" s="23">
        <f ca="1">SQRT(Inputs!$B$38)*F928+SQRT(1-Inputs!$B$38)*_xlfn.NORM.S.INV(RAND())</f>
        <v>1.9433533317575939</v>
      </c>
      <c r="AC928" s="23">
        <f ca="1">SQRT(Inputs!$B$38)*G928+SQRT(1-Inputs!$B$38)*_xlfn.NORM.S.INV(RAND())</f>
        <v>0.7475504859763118</v>
      </c>
      <c r="AD928" s="23">
        <f ca="1">SQRT(Inputs!$B$38)*H928+SQRT(1-Inputs!$B$38)*_xlfn.NORM.S.INV(RAND())</f>
        <v>-0.24745882996573365</v>
      </c>
      <c r="AE928" s="23">
        <f ca="1">SQRT(Inputs!$B$38)*I928+SQRT(1-Inputs!$B$38)*_xlfn.NORM.S.INV(RAND())</f>
        <v>-0.75787884609142464</v>
      </c>
      <c r="AF928" s="23">
        <f ca="1">SQRT(Inputs!$B$38)*J928+SQRT(1-Inputs!$B$38)*_xlfn.NORM.S.INV(RAND())</f>
        <v>-1.1398940339389085</v>
      </c>
      <c r="AG928" s="23">
        <f ca="1">SQRT(Inputs!$B$38)*K928+SQRT(1-Inputs!$B$38)*_xlfn.NORM.S.INV(RAND())</f>
        <v>0.60358086223741192</v>
      </c>
      <c r="AH928" s="23">
        <f ca="1">SQRT(Inputs!$B$38)*L928+SQRT(1-Inputs!$B$38)*_xlfn.NORM.S.INV(RAND())</f>
        <v>0.35420231262712026</v>
      </c>
      <c r="AI928" s="23">
        <f ca="1">SQRT(Inputs!$B$38)*M928+SQRT(1-Inputs!$B$38)*_xlfn.NORM.S.INV(RAND())</f>
        <v>-0.69357052655653528</v>
      </c>
      <c r="AJ928" s="23">
        <f ca="1">SQRT(Inputs!$B$38)*C928+SQRT(1-Inputs!$B$38)*_xlfn.NORM.S.INV(RAND())</f>
        <v>0.64639803578478172</v>
      </c>
      <c r="AK928" s="23">
        <f ca="1">SQRT(Inputs!$B$38)*D928+SQRT(1-Inputs!$B$38)*_xlfn.NORM.S.INV(RAND())</f>
        <v>-1.1173567512300093</v>
      </c>
      <c r="AL928" s="23">
        <f ca="1">SQRT(Inputs!$B$38)*E928+SQRT(1-Inputs!$B$38)*_xlfn.NORM.S.INV(RAND())</f>
        <v>-1.3033544241982862</v>
      </c>
      <c r="AM928" s="23">
        <f ca="1">SQRT(Inputs!$B$38)*F928+SQRT(1-Inputs!$B$38)*_xlfn.NORM.S.INV(RAND())</f>
        <v>2.1677650116996454</v>
      </c>
      <c r="AN928" s="23">
        <f ca="1">SQRT(Inputs!$B$38)*G928+SQRT(1-Inputs!$B$38)*_xlfn.NORM.S.INV(RAND())</f>
        <v>0.22537735038984974</v>
      </c>
      <c r="AO928" s="23">
        <f ca="1">SQRT(Inputs!$B$38)*H928+SQRT(1-Inputs!$B$38)*_xlfn.NORM.S.INV(RAND())</f>
        <v>9.9413993533638598E-2</v>
      </c>
      <c r="AP928" s="23">
        <f ca="1">SQRT(Inputs!$B$38)*I928+SQRT(1-Inputs!$B$38)*_xlfn.NORM.S.INV(RAND())</f>
        <v>-1.2647035271692419</v>
      </c>
      <c r="AQ928" s="23">
        <f ca="1">SQRT(Inputs!$B$38)*J928+SQRT(1-Inputs!$B$38)*_xlfn.NORM.S.INV(RAND())</f>
        <v>-2.4857726710304608</v>
      </c>
      <c r="AR928" s="23">
        <f ca="1">SQRT(Inputs!$B$38)*K928+SQRT(1-Inputs!$B$38)*_xlfn.NORM.S.INV(RAND())</f>
        <v>0.51925021365220636</v>
      </c>
      <c r="AS928" s="23">
        <f ca="1">SQRT(Inputs!$B$38)*L928+SQRT(1-Inputs!$B$38)*_xlfn.NORM.S.INV(RAND())</f>
        <v>-0.43771544841151444</v>
      </c>
      <c r="AT928" s="23">
        <f ca="1">SQRT(Inputs!$B$38)*M928+SQRT(1-Inputs!$B$38)*_xlfn.NORM.S.INV(RAND())</f>
        <v>-0.66254939972415205</v>
      </c>
      <c r="AU928" s="15">
        <f ca="1">Inputs!$B$6*EXP($B$8-0.5*C$5^2+C$5*N928)</f>
        <v>4632.6724106634611</v>
      </c>
      <c r="AV928" s="15">
        <f t="shared" ca="1" si="510"/>
        <v>4251.3053013043354</v>
      </c>
      <c r="AW928" s="15">
        <f t="shared" ca="1" si="511"/>
        <v>5342.3338228724979</v>
      </c>
      <c r="AX928" s="15">
        <f t="shared" ca="1" si="512"/>
        <v>6984.0262062056672</v>
      </c>
      <c r="AY928" s="15">
        <f t="shared" ca="1" si="513"/>
        <v>8423.6473680642866</v>
      </c>
      <c r="AZ928" s="15">
        <f t="shared" ca="1" si="514"/>
        <v>10096.387224819748</v>
      </c>
      <c r="BA928" s="15">
        <f t="shared" ca="1" si="515"/>
        <v>12020.832307530151</v>
      </c>
      <c r="BB928" s="15">
        <f t="shared" ca="1" si="516"/>
        <v>12997.876326493377</v>
      </c>
      <c r="BC928" s="15">
        <f t="shared" ca="1" si="517"/>
        <v>15461.868509691376</v>
      </c>
      <c r="BD928" s="15">
        <f t="shared" ca="1" si="518"/>
        <v>17468.069452967709</v>
      </c>
      <c r="BE928" s="15">
        <f t="shared" ca="1" si="519"/>
        <v>22515.460108973228</v>
      </c>
      <c r="BF928" s="15">
        <f ca="1">Inputs!$B$13*EXP($B$9-0.5*C$6^2+C$6*Y928)</f>
        <v>13517.335967051351</v>
      </c>
      <c r="BG928" s="15">
        <f t="shared" ca="1" si="520"/>
        <v>13174.781644076624</v>
      </c>
      <c r="BH928" s="15">
        <f t="shared" ca="1" si="521"/>
        <v>17412.775650320695</v>
      </c>
      <c r="BI928" s="15">
        <f t="shared" ca="1" si="522"/>
        <v>28748.085241133154</v>
      </c>
      <c r="BJ928" s="15">
        <f t="shared" ca="1" si="523"/>
        <v>39253.120031115977</v>
      </c>
      <c r="BK928" s="15">
        <f t="shared" ca="1" si="524"/>
        <v>46579.766015216148</v>
      </c>
      <c r="BL928" s="15">
        <f t="shared" ca="1" si="525"/>
        <v>51865.153970249965</v>
      </c>
      <c r="BM928" s="15">
        <f t="shared" ca="1" si="526"/>
        <v>55335.646522449577</v>
      </c>
      <c r="BN928" s="15">
        <f t="shared" ca="1" si="527"/>
        <v>73160.839139670294</v>
      </c>
      <c r="BO928" s="15">
        <f t="shared" ca="1" si="528"/>
        <v>93800.447688990243</v>
      </c>
      <c r="BP928" s="15">
        <f t="shared" ca="1" si="529"/>
        <v>106726.0463256636</v>
      </c>
      <c r="BQ928" s="15">
        <f ca="1">Inputs!$B$20*EXP($B$10-0.5*C$7^2+C$7*AJ928)</f>
        <v>5394.8219733802034</v>
      </c>
      <c r="BR928" s="15">
        <f t="shared" ca="1" si="530"/>
        <v>5133.4140688959096</v>
      </c>
      <c r="BS928" s="15">
        <f t="shared" ca="1" si="531"/>
        <v>4834.6612341586706</v>
      </c>
      <c r="BT928" s="15">
        <f t="shared" ca="1" si="532"/>
        <v>11771.562470481675</v>
      </c>
      <c r="BU928" s="15">
        <f t="shared" ca="1" si="533"/>
        <v>17228.354301788357</v>
      </c>
      <c r="BV928" s="15">
        <f t="shared" ca="1" si="534"/>
        <v>24512.536798397607</v>
      </c>
      <c r="BW928" s="15">
        <f t="shared" ca="1" si="535"/>
        <v>26172.873214755647</v>
      </c>
      <c r="BX928" s="15">
        <f t="shared" ca="1" si="536"/>
        <v>22240.289817181052</v>
      </c>
      <c r="BY928" s="15">
        <f t="shared" ca="1" si="537"/>
        <v>34417.266761860104</v>
      </c>
      <c r="BZ928" s="15">
        <f t="shared" ca="1" si="538"/>
        <v>44558.551548278461</v>
      </c>
      <c r="CA928" s="15">
        <f t="shared" ca="1" si="539"/>
        <v>55639.300942770555</v>
      </c>
      <c r="CB928" s="15">
        <f ca="1">(AU928*DCF!C$10-DCF!C$5*MAX(AU928*DCF!C$10,0)-MAX(AU928-Inputs!$B$6,0)/Inputs!$B$10)*DCF!C$6</f>
        <v>1045.4241751109471</v>
      </c>
      <c r="CC928" s="15">
        <f ca="1">(AV928*DCF!D$10-DCF!D$5*MAX(AV928*DCF!D$10,0)-MAX(AV928-AU928,0)/Inputs!$B$10)*DCF!D$6</f>
        <v>1036.2268655449254</v>
      </c>
      <c r="CD928" s="15">
        <f ca="1">(AW928*DCF!E$10-DCF!E$5*MAX(AW928*DCF!E$10,0)-MAX(AW928-AV928,0)/Inputs!$B$10)*DCF!E$6</f>
        <v>987.71503252595028</v>
      </c>
      <c r="CE928" s="15">
        <f ca="1">(AX928*DCF!F$10-DCF!F$5*MAX(AX928*DCF!F$10,0)-MAX(AX928-AW928,0)/Inputs!$B$10)*DCF!F$6</f>
        <v>1183.0063078453888</v>
      </c>
      <c r="CF928" s="15">
        <f ca="1">(AY928*DCF!G$10-DCF!G$5*MAX(AY928*DCF!G$10,0)-MAX(AY928-AX928,0)/Inputs!$B$10)*DCF!G$6</f>
        <v>1458.8869614396544</v>
      </c>
      <c r="CG928" s="15">
        <f ca="1">(AZ928*DCF!H$10-DCF!H$5*MAX(AZ928*DCF!H$10,0)-MAX(AZ928-AY928,0)/Inputs!$B$10)*DCF!H$6</f>
        <v>1663.1958722609111</v>
      </c>
      <c r="CH928" s="15">
        <f ca="1">(BA928*DCF!I$10-DCF!I$5*MAX(BA928*DCF!I$10,0)-MAX(BA928-AZ928,0)/Inputs!$B$10)*DCF!I$6</f>
        <v>1880.0911212607268</v>
      </c>
      <c r="CI928" s="15">
        <f ca="1">(BB928*DCF!J$10-DCF!J$5*MAX(BB928*DCF!J$10,0)-MAX(BB928-BA928,0)/Inputs!$B$10)*DCF!J$6</f>
        <v>2082.4108162344596</v>
      </c>
      <c r="CJ928" s="15">
        <f ca="1">(BC928*DCF!K$10-DCF!K$5*MAX(BC928*DCF!K$10,0)-MAX(BC928-BB928,0)/Inputs!$B$10)*DCF!K$6</f>
        <v>2144.1911142288077</v>
      </c>
      <c r="CK928" s="15">
        <f ca="1">(BD928*DCF!L$10-DCF!L$5*MAX(BD928*DCF!L$10,0)-MAX(BD928-BC928,0)/Inputs!$B$10)*DCF!L$6</f>
        <v>2375.0827805552403</v>
      </c>
      <c r="CL928" s="15">
        <f ca="1">(BE928*DCF!M$10-DCF!M$5*MAX(BE928*DCF!M$10,0)-MAX(BE928-BD928,0)/Inputs!$B$10)*DCF!M$6</f>
        <v>2574.2578926247434</v>
      </c>
      <c r="CM928" s="15">
        <f ca="1">(BF928*DCF!C$28-DCF!C$5*MAX(BF928*DCF!C$28,0)-MAX(BF928-Inputs!$B$13,0)/Inputs!$B$17)*DCF!C$6</f>
        <v>3633.4078390592199</v>
      </c>
      <c r="CN928" s="15">
        <f ca="1">(BG928*DCF!D$28-DCF!D$5*MAX(BG928*DCF!D$28,0)-MAX(BG928-BF928,0)/Inputs!$B$17)*DCF!D$6</f>
        <v>3880.2770548461649</v>
      </c>
      <c r="CO928" s="15">
        <f ca="1">(BH928*DCF!E$28-DCF!E$5*MAX(BH928*DCF!E$28,0)-MAX(BH928-BG928,0)/Inputs!$B$17)*DCF!E$6</f>
        <v>4096.3578402097182</v>
      </c>
      <c r="CP928" s="15">
        <f ca="1">(BI928*DCF!F$28-DCF!F$5*MAX(BI928*DCF!F$28,0)-MAX(BI928-BH928,0)/Inputs!$B$17)*DCF!F$6</f>
        <v>5740.5756143648314</v>
      </c>
      <c r="CQ928" s="15">
        <f ca="1">(BJ928*DCF!G$28-DCF!G$5*MAX(BJ928*DCF!G$28,0)-MAX(BJ928-BI928,0)/Inputs!$B$17)*DCF!G$6</f>
        <v>8417.6767300336887</v>
      </c>
      <c r="CR928" s="15">
        <f ca="1">(BK928*DCF!H$28-DCF!H$5*MAX(BK928*DCF!H$28,0)-MAX(BK928-BJ928,0)/Inputs!$B$17)*DCF!H$6</f>
        <v>10381.334863233184</v>
      </c>
      <c r="CS928" s="15">
        <f ca="1">(BL928*DCF!I$28-DCF!I$5*MAX(BL928*DCF!I$28,0)-MAX(BL928-BK928,0)/Inputs!$B$17)*DCF!I$6</f>
        <v>11437.633268767435</v>
      </c>
      <c r="CT928" s="15">
        <f ca="1">(BM928*DCF!J$28-DCF!J$5*MAX(BM928*DCF!J$28,0)-MAX(BM928-BL928,0)/Inputs!$B$17)*DCF!J$6</f>
        <v>11884.283979356658</v>
      </c>
      <c r="CU928" s="15">
        <f ca="1">(BN928*DCF!K$28-DCF!K$5*MAX(BN928*DCF!K$28,0)-MAX(BN928-BM928,0)/Inputs!$B$17)*DCF!K$6</f>
        <v>13266.993873313981</v>
      </c>
      <c r="CV928" s="15">
        <f ca="1">(BO928*DCF!L$28-DCF!L$5*MAX(BO928*DCF!L$28,0)-MAX(BO928-BN928,0)/Inputs!$B$17)*DCF!L$6</f>
        <v>16379.752049885894</v>
      </c>
      <c r="CW928" s="15">
        <f ca="1">(BP928*DCF!M$28-DCF!M$5*MAX(BP928*DCF!M$28,0)-MAX(BP928-BO928,0)/Inputs!$B$17)*DCF!M$6</f>
        <v>18729.479123876197</v>
      </c>
      <c r="CX928" s="15">
        <f ca="1">(BQ928*DCF!C$46-DCF!C$5*MAX(BQ928*DCF!C$46,0)-MAX(BQ928-Inputs!$B$20,0)/Inputs!$B$24)*DCF!C$6</f>
        <v>-2259.230004651411</v>
      </c>
      <c r="CY928" s="15">
        <f ca="1">(BR928*DCF!D$46-DCF!D$5*MAX(BR928*DCF!D$46,0)-MAX(BR928-BQ928,0)/Inputs!$B$24)*DCF!D$6</f>
        <v>-876.15406879693785</v>
      </c>
      <c r="CZ928" s="15">
        <f ca="1">(BS928*DCF!E$46-DCF!E$5*MAX(BS928*DCF!E$46,0)-MAX(BS928-BR928,0)/Inputs!$B$24)*DCF!E$6</f>
        <v>-571.70710871602205</v>
      </c>
      <c r="DA928" s="15">
        <f ca="1">(BT928*DCF!F$46-DCF!F$5*MAX(BT928*DCF!F$46,0)-MAX(BT928-BS928,0)/Inputs!$B$24)*DCF!F$6</f>
        <v>-3383.2246369173231</v>
      </c>
      <c r="DB928" s="15">
        <f ca="1">(BU928*DCF!G$46-DCF!G$5*MAX(BU928*DCF!G$46,0)-MAX(BU928-BT928,0)/Inputs!$B$24)*DCF!G$6</f>
        <v>-2415.0847586495861</v>
      </c>
      <c r="DC928" s="15">
        <f ca="1">(BV928*DCF!H$46-DCF!H$5*MAX(BV928*DCF!H$46,0)-MAX(BV928-BU928,0)/Inputs!$B$24)*DCF!H$6</f>
        <v>-2263.515079894687</v>
      </c>
      <c r="DD928" s="15">
        <f ca="1">(BW928*DCF!I$46-DCF!I$5*MAX(BW928*DCF!I$46,0)-MAX(BW928-BV928,0)/Inputs!$B$24)*DCF!I$6</f>
        <v>127.85429665229439</v>
      </c>
      <c r="DE928" s="15">
        <f ca="1">(BX928*DCF!J$46-DCF!J$5*MAX(BX928*DCF!J$46,0)-MAX(BX928-BW928,0)/Inputs!$B$24)*DCF!J$6</f>
        <v>932.91863801018599</v>
      </c>
      <c r="DF928" s="15">
        <f ca="1">(BY928*DCF!K$46-DCF!K$5*MAX(BY928*DCF!K$46,0)-MAX(BY928-BX928,0)/Inputs!$B$24)*DCF!K$6</f>
        <v>-1017.0059501374235</v>
      </c>
      <c r="DG928" s="15">
        <f ca="1">(BZ928*DCF!L$46-DCF!L$5*MAX(BZ928*DCF!L$46,0)-MAX(BZ928-BY928,0)/Inputs!$B$24)*DCF!L$6</f>
        <v>785.12034327213917</v>
      </c>
      <c r="DH928" s="15">
        <f ca="1">(CA928*DCF!M$46-DCF!M$5*MAX(CA928*DCF!M$46,0)-MAX(CA928-BZ928,0)/Inputs!$B$24)*DCF!M$6</f>
        <v>2045.4034342719356</v>
      </c>
      <c r="DI928" s="15">
        <f ca="1">SUM(CB928:CL928)+BE928*DCF!M$10*(1+Inputs!$B$30)*(1-Inputs!$B$33)*(1-Inputs!$B$30/Inputs!$B$31)/(Inputs!$B$29-Inputs!$B$30)*DCF!M$6</f>
        <v>81091.312159041088</v>
      </c>
      <c r="DJ928" s="15">
        <f ca="1">SUM(CM928:CW928)+BP928*DCF!M$28*(1+Inputs!$B$30)*(1-Inputs!$B$33)*(1-Inputs!$B$30/Inputs!$B$31)/(Inputs!$B$29-Inputs!$B$30)*DCF!M$6</f>
        <v>503874.43654385256</v>
      </c>
      <c r="DK928" s="15">
        <f ca="1">SUM(CX928:DH928)+CA928*DCF!M$46*(1+Inputs!$B$30)*(1-Inputs!$B$33)*(1-Inputs!$B$30/Inputs!$B$31)/(Inputs!$B$29-Inputs!$B$30)*DCF!M$6</f>
        <v>77130.32525850799</v>
      </c>
      <c r="DM928" s="15">
        <f ca="1">DI928+DJ928+DK928+Inputs!$B$34+Inputs!$B$36-Inputs!$B$35</f>
        <v>738947.07396140159</v>
      </c>
    </row>
    <row r="929" spans="1:117" x14ac:dyDescent="0.75">
      <c r="A929" s="11">
        <v>916</v>
      </c>
      <c r="C929" s="23">
        <f t="shared" ca="1" si="541"/>
        <v>0.62686369821112509</v>
      </c>
      <c r="D929" s="23">
        <f t="shared" ca="1" si="541"/>
        <v>-0.71368521153108588</v>
      </c>
      <c r="E929" s="23">
        <f t="shared" ca="1" si="541"/>
        <v>-4.5245933484223417E-3</v>
      </c>
      <c r="F929" s="23">
        <f t="shared" ca="1" si="541"/>
        <v>0.31290870592993369</v>
      </c>
      <c r="G929" s="23">
        <f t="shared" ca="1" si="541"/>
        <v>0.20249187017706446</v>
      </c>
      <c r="H929" s="23">
        <f t="shared" ca="1" si="541"/>
        <v>-0.11118037962955939</v>
      </c>
      <c r="I929" s="23">
        <f t="shared" ca="1" si="541"/>
        <v>-0.37442458040625454</v>
      </c>
      <c r="J929" s="23">
        <f t="shared" ca="1" si="541"/>
        <v>0.3937560675415408</v>
      </c>
      <c r="K929" s="23">
        <f t="shared" ca="1" si="541"/>
        <v>2.1670762454123969</v>
      </c>
      <c r="L929" s="23">
        <f t="shared" ca="1" si="541"/>
        <v>1.359772296573081</v>
      </c>
      <c r="M929" s="23">
        <f t="shared" ca="1" si="541"/>
        <v>-0.30790794874409128</v>
      </c>
      <c r="N929" s="23">
        <f ca="1">SQRT(Inputs!$B$38)*C929+SQRT(1-Inputs!$B$38)*_xlfn.NORM.S.INV(RAND())</f>
        <v>-1.0129331628685598</v>
      </c>
      <c r="O929" s="23">
        <f ca="1">SQRT(Inputs!$B$38)*D929+SQRT(1-Inputs!$B$38)*_xlfn.NORM.S.INV(RAND())</f>
        <v>-0.83062269294902646</v>
      </c>
      <c r="P929" s="23">
        <f ca="1">SQRT(Inputs!$B$38)*E929+SQRT(1-Inputs!$B$38)*_xlfn.NORM.S.INV(RAND())</f>
        <v>-0.80342896529731134</v>
      </c>
      <c r="Q929" s="23">
        <f ca="1">SQRT(Inputs!$B$38)*F929+SQRT(1-Inputs!$B$38)*_xlfn.NORM.S.INV(RAND())</f>
        <v>-0.46178973068251472</v>
      </c>
      <c r="R929" s="23">
        <f ca="1">SQRT(Inputs!$B$38)*G929+SQRT(1-Inputs!$B$38)*_xlfn.NORM.S.INV(RAND())</f>
        <v>0.55142372076309998</v>
      </c>
      <c r="S929" s="23">
        <f ca="1">SQRT(Inputs!$B$38)*H929+SQRT(1-Inputs!$B$38)*_xlfn.NORM.S.INV(RAND())</f>
        <v>0.12712709531467237</v>
      </c>
      <c r="T929" s="23">
        <f ca="1">SQRT(Inputs!$B$38)*I929+SQRT(1-Inputs!$B$38)*_xlfn.NORM.S.INV(RAND())</f>
        <v>-7.7376405623279659E-2</v>
      </c>
      <c r="U929" s="23">
        <f ca="1">SQRT(Inputs!$B$38)*J929+SQRT(1-Inputs!$B$38)*_xlfn.NORM.S.INV(RAND())</f>
        <v>0.31256652413245656</v>
      </c>
      <c r="V929" s="23">
        <f ca="1">SQRT(Inputs!$B$38)*K929+SQRT(1-Inputs!$B$38)*_xlfn.NORM.S.INV(RAND())</f>
        <v>0.77933087292725345</v>
      </c>
      <c r="W929" s="23">
        <f ca="1">SQRT(Inputs!$B$38)*L929+SQRT(1-Inputs!$B$38)*_xlfn.NORM.S.INV(RAND())</f>
        <v>-0.12835224351364849</v>
      </c>
      <c r="X929" s="23">
        <f ca="1">SQRT(Inputs!$B$38)*M929+SQRT(1-Inputs!$B$38)*_xlfn.NORM.S.INV(RAND())</f>
        <v>-1.7243800221076093</v>
      </c>
      <c r="Y929" s="23">
        <f ca="1">SQRT(Inputs!$B$38)*C929+SQRT(1-Inputs!$B$38)*_xlfn.NORM.S.INV(RAND())</f>
        <v>-0.74556479321571567</v>
      </c>
      <c r="Z929" s="23">
        <f ca="1">SQRT(Inputs!$B$38)*D929+SQRT(1-Inputs!$B$38)*_xlfn.NORM.S.INV(RAND())</f>
        <v>-0.93403151355218017</v>
      </c>
      <c r="AA929" s="23">
        <f ca="1">SQRT(Inputs!$B$38)*E929+SQRT(1-Inputs!$B$38)*_xlfn.NORM.S.INV(RAND())</f>
        <v>1.1060386337799315</v>
      </c>
      <c r="AB929" s="23">
        <f ca="1">SQRT(Inputs!$B$38)*F929+SQRT(1-Inputs!$B$38)*_xlfn.NORM.S.INV(RAND())</f>
        <v>-0.42630935032594486</v>
      </c>
      <c r="AC929" s="23">
        <f ca="1">SQRT(Inputs!$B$38)*G929+SQRT(1-Inputs!$B$38)*_xlfn.NORM.S.INV(RAND())</f>
        <v>0.40956345912761277</v>
      </c>
      <c r="AD929" s="23">
        <f ca="1">SQRT(Inputs!$B$38)*H929+SQRT(1-Inputs!$B$38)*_xlfn.NORM.S.INV(RAND())</f>
        <v>1.2905251970877554</v>
      </c>
      <c r="AE929" s="23">
        <f ca="1">SQRT(Inputs!$B$38)*I929+SQRT(1-Inputs!$B$38)*_xlfn.NORM.S.INV(RAND())</f>
        <v>-0.30982692691945074</v>
      </c>
      <c r="AF929" s="23">
        <f ca="1">SQRT(Inputs!$B$38)*J929+SQRT(1-Inputs!$B$38)*_xlfn.NORM.S.INV(RAND())</f>
        <v>0.80003782305729376</v>
      </c>
      <c r="AG929" s="23">
        <f ca="1">SQRT(Inputs!$B$38)*K929+SQRT(1-Inputs!$B$38)*_xlfn.NORM.S.INV(RAND())</f>
        <v>-0.32423251867324909</v>
      </c>
      <c r="AH929" s="23">
        <f ca="1">SQRT(Inputs!$B$38)*L929+SQRT(1-Inputs!$B$38)*_xlfn.NORM.S.INV(RAND())</f>
        <v>0.92882871694594182</v>
      </c>
      <c r="AI929" s="23">
        <f ca="1">SQRT(Inputs!$B$38)*M929+SQRT(1-Inputs!$B$38)*_xlfn.NORM.S.INV(RAND())</f>
        <v>-0.4023384786721434</v>
      </c>
      <c r="AJ929" s="23">
        <f ca="1">SQRT(Inputs!$B$38)*C929+SQRT(1-Inputs!$B$38)*_xlfn.NORM.S.INV(RAND())</f>
        <v>1.2155406181429687</v>
      </c>
      <c r="AK929" s="23">
        <f ca="1">SQRT(Inputs!$B$38)*D929+SQRT(1-Inputs!$B$38)*_xlfn.NORM.S.INV(RAND())</f>
        <v>-5.8713726551989365E-2</v>
      </c>
      <c r="AL929" s="23">
        <f ca="1">SQRT(Inputs!$B$38)*E929+SQRT(1-Inputs!$B$38)*_xlfn.NORM.S.INV(RAND())</f>
        <v>-0.86588190042359903</v>
      </c>
      <c r="AM929" s="23">
        <f ca="1">SQRT(Inputs!$B$38)*F929+SQRT(1-Inputs!$B$38)*_xlfn.NORM.S.INV(RAND())</f>
        <v>-9.6752045046749668E-2</v>
      </c>
      <c r="AN929" s="23">
        <f ca="1">SQRT(Inputs!$B$38)*G929+SQRT(1-Inputs!$B$38)*_xlfn.NORM.S.INV(RAND())</f>
        <v>0.13902478049914685</v>
      </c>
      <c r="AO929" s="23">
        <f ca="1">SQRT(Inputs!$B$38)*H929+SQRT(1-Inputs!$B$38)*_xlfn.NORM.S.INV(RAND())</f>
        <v>-0.63690354855817033</v>
      </c>
      <c r="AP929" s="23">
        <f ca="1">SQRT(Inputs!$B$38)*I929+SQRT(1-Inputs!$B$38)*_xlfn.NORM.S.INV(RAND())</f>
        <v>0.75326404965721838</v>
      </c>
      <c r="AQ929" s="23">
        <f ca="1">SQRT(Inputs!$B$38)*J929+SQRT(1-Inputs!$B$38)*_xlfn.NORM.S.INV(RAND())</f>
        <v>2.9373252894361435E-2</v>
      </c>
      <c r="AR929" s="23">
        <f ca="1">SQRT(Inputs!$B$38)*K929+SQRT(1-Inputs!$B$38)*_xlfn.NORM.S.INV(RAND())</f>
        <v>1.3142070347879442</v>
      </c>
      <c r="AS929" s="23">
        <f ca="1">SQRT(Inputs!$B$38)*L929+SQRT(1-Inputs!$B$38)*_xlfn.NORM.S.INV(RAND())</f>
        <v>1.1806672114681653</v>
      </c>
      <c r="AT929" s="23">
        <f ca="1">SQRT(Inputs!$B$38)*M929+SQRT(1-Inputs!$B$38)*_xlfn.NORM.S.INV(RAND())</f>
        <v>0.16362299007738926</v>
      </c>
      <c r="AU929" s="15">
        <f ca="1">Inputs!$B$6*EXP($B$8-0.5*C$5^2+C$5*N929)</f>
        <v>4211.8017743795608</v>
      </c>
      <c r="AV929" s="15">
        <f t="shared" ca="1" si="510"/>
        <v>4537.3597649357889</v>
      </c>
      <c r="AW929" s="15">
        <f t="shared" ca="1" si="511"/>
        <v>4964.3058671364661</v>
      </c>
      <c r="AX929" s="15">
        <f t="shared" ca="1" si="512"/>
        <v>5721.1436641401642</v>
      </c>
      <c r="AY929" s="15">
        <f t="shared" ca="1" si="513"/>
        <v>7456.907205168357</v>
      </c>
      <c r="AZ929" s="15">
        <f t="shared" ca="1" si="514"/>
        <v>9248.5691239112493</v>
      </c>
      <c r="BA929" s="15">
        <f t="shared" ca="1" si="515"/>
        <v>11226.599525404121</v>
      </c>
      <c r="BB929" s="15">
        <f t="shared" ca="1" si="516"/>
        <v>14182.019860607787</v>
      </c>
      <c r="BC929" s="15">
        <f t="shared" ca="1" si="517"/>
        <v>18726.446108075943</v>
      </c>
      <c r="BD929" s="15">
        <f t="shared" ca="1" si="518"/>
        <v>22667.889046090237</v>
      </c>
      <c r="BE929" s="15">
        <f t="shared" ca="1" si="519"/>
        <v>23739.410126254548</v>
      </c>
      <c r="BF929" s="15">
        <f ca="1">Inputs!$B$13*EXP($B$9-0.5*C$6^2+C$6*Y929)</f>
        <v>11930.611043973158</v>
      </c>
      <c r="BG929" s="15">
        <f t="shared" ca="1" si="520"/>
        <v>12285.085424639845</v>
      </c>
      <c r="BH929" s="15">
        <f t="shared" ca="1" si="521"/>
        <v>18032.379109274101</v>
      </c>
      <c r="BI929" s="15">
        <f t="shared" ca="1" si="522"/>
        <v>20672.384735641062</v>
      </c>
      <c r="BJ929" s="15">
        <f t="shared" ca="1" si="523"/>
        <v>26884.211638016302</v>
      </c>
      <c r="BK929" s="15">
        <f t="shared" ca="1" si="524"/>
        <v>39332.876618313458</v>
      </c>
      <c r="BL929" s="15">
        <f t="shared" ca="1" si="525"/>
        <v>46414.198835244359</v>
      </c>
      <c r="BM929" s="15">
        <f t="shared" ca="1" si="526"/>
        <v>63014.736506139925</v>
      </c>
      <c r="BN929" s="15">
        <f t="shared" ca="1" si="527"/>
        <v>74546.737766012433</v>
      </c>
      <c r="BO929" s="15">
        <f t="shared" ca="1" si="528"/>
        <v>102179.42375348709</v>
      </c>
      <c r="BP929" s="15">
        <f t="shared" ca="1" si="529"/>
        <v>120159.67323199181</v>
      </c>
      <c r="BQ929" s="15">
        <f ca="1">Inputs!$B$20*EXP($B$10-0.5*C$7^2+C$7*AJ929)</f>
        <v>6601.5509961328416</v>
      </c>
      <c r="BR929" s="15">
        <f t="shared" ca="1" si="530"/>
        <v>8791.9790426575528</v>
      </c>
      <c r="BS929" s="15">
        <f t="shared" ca="1" si="531"/>
        <v>9388.8548131630578</v>
      </c>
      <c r="BT929" s="15">
        <f t="shared" ca="1" si="532"/>
        <v>12620.760223718396</v>
      </c>
      <c r="BU929" s="15">
        <f t="shared" ca="1" si="533"/>
        <v>18089.257347379276</v>
      </c>
      <c r="BV929" s="15">
        <f t="shared" ca="1" si="534"/>
        <v>21803.164697605789</v>
      </c>
      <c r="BW929" s="15">
        <f t="shared" ca="1" si="535"/>
        <v>35683.744288482361</v>
      </c>
      <c r="BX929" s="15">
        <f t="shared" ca="1" si="536"/>
        <v>50204.212243874441</v>
      </c>
      <c r="BY929" s="15">
        <f t="shared" ca="1" si="537"/>
        <v>90454.476660549917</v>
      </c>
      <c r="BZ929" s="15">
        <f t="shared" ca="1" si="538"/>
        <v>157686.0265054495</v>
      </c>
      <c r="CA929" s="15">
        <f t="shared" ca="1" si="539"/>
        <v>228035.9020223236</v>
      </c>
      <c r="CB929" s="15">
        <f ca="1">(AU929*DCF!C$10-DCF!C$5*MAX(AU929*DCF!C$10,0)-MAX(AU929-Inputs!$B$6,0)/Inputs!$B$10)*DCF!C$6</f>
        <v>1048.42505776398</v>
      </c>
      <c r="CC929" s="15">
        <f ca="1">(AV929*DCF!D$10-DCF!D$5*MAX(AV929*DCF!D$10,0)-MAX(AV929-AU929,0)/Inputs!$B$10)*DCF!D$6</f>
        <v>1026.5719075604763</v>
      </c>
      <c r="CD929" s="15">
        <f ca="1">(AW929*DCF!E$10-DCF!E$5*MAX(AW929*DCF!E$10,0)-MAX(AW929-AV929,0)/Inputs!$B$10)*DCF!E$6</f>
        <v>1050.0132568535571</v>
      </c>
      <c r="CE929" s="15">
        <f ca="1">(AX929*DCF!F$10-DCF!F$5*MAX(AX929*DCF!F$10,0)-MAX(AX929-AW929,0)/Inputs!$B$10)*DCF!F$6</f>
        <v>1091.4373628442747</v>
      </c>
      <c r="CF929" s="15">
        <f ca="1">(AY929*DCF!G$10-DCF!G$5*MAX(AY929*DCF!G$10,0)-MAX(AY929-AX929,0)/Inputs!$B$10)*DCF!G$6</f>
        <v>1202.7762817295456</v>
      </c>
      <c r="CG929" s="15">
        <f ca="1">(AZ929*DCF!H$10-DCF!H$5*MAX(AZ929*DCF!H$10,0)-MAX(AZ929-AY929,0)/Inputs!$B$10)*DCF!H$6</f>
        <v>1477.4746357791805</v>
      </c>
      <c r="CH929" s="15">
        <f ca="1">(BA929*DCF!I$10-DCF!I$5*MAX(BA929*DCF!I$10,0)-MAX(BA929-AZ929,0)/Inputs!$B$10)*DCF!I$6</f>
        <v>1726.2238959265449</v>
      </c>
      <c r="CI929" s="15">
        <f ca="1">(BB929*DCF!J$10-DCF!J$5*MAX(BB929*DCF!J$10,0)-MAX(BB929-BA929,0)/Inputs!$B$10)*DCF!J$6</f>
        <v>1985.8222645841713</v>
      </c>
      <c r="CJ929" s="15">
        <f ca="1">(BC929*DCF!K$10-DCF!K$5*MAX(BC929*DCF!K$10,0)-MAX(BC929-BB929,0)/Inputs!$B$10)*DCF!K$6</f>
        <v>2378.5065791778343</v>
      </c>
      <c r="CK929" s="15">
        <f ca="1">(BD929*DCF!L$10-DCF!L$5*MAX(BD929*DCF!L$10,0)-MAX(BD929-BC929,0)/Inputs!$B$10)*DCF!L$6</f>
        <v>2909.0563305779988</v>
      </c>
      <c r="CL929" s="15">
        <f ca="1">(BE929*DCF!M$10-DCF!M$5*MAX(BE929*DCF!M$10,0)-MAX(BE929-BD929,0)/Inputs!$B$10)*DCF!M$6</f>
        <v>3221.9331733209947</v>
      </c>
      <c r="CM929" s="15">
        <f ca="1">(BF929*DCF!C$28-DCF!C$5*MAX(BF929*DCF!C$28,0)-MAX(BF929-Inputs!$B$13,0)/Inputs!$B$17)*DCF!C$6</f>
        <v>3515.5989724019532</v>
      </c>
      <c r="CN929" s="15">
        <f ca="1">(BG929*DCF!D$28-DCF!D$5*MAX(BG929*DCF!D$28,0)-MAX(BG929-BF929,0)/Inputs!$B$17)*DCF!D$6</f>
        <v>3542.6153605241511</v>
      </c>
      <c r="CO929" s="15">
        <f ca="1">(BH929*DCF!E$28-DCF!E$5*MAX(BH929*DCF!E$28,0)-MAX(BH929-BG929,0)/Inputs!$B$17)*DCF!E$6</f>
        <v>3974.378381290041</v>
      </c>
      <c r="CP929" s="15">
        <f ca="1">(BI929*DCF!F$28-DCF!F$5*MAX(BI929*DCF!F$28,0)-MAX(BI929-BH929,0)/Inputs!$B$17)*DCF!F$6</f>
        <v>5131.3531745309219</v>
      </c>
      <c r="CQ929" s="15">
        <f ca="1">(BJ929*DCF!G$28-DCF!G$5*MAX(BJ929*DCF!G$28,0)-MAX(BJ929-BI929,0)/Inputs!$B$17)*DCF!G$6</f>
        <v>5930.5447597866705</v>
      </c>
      <c r="CR929" s="15">
        <f ca="1">(BK929*DCF!H$28-DCF!H$5*MAX(BK929*DCF!H$28,0)-MAX(BK929-BJ929,0)/Inputs!$B$17)*DCF!H$6</f>
        <v>7793.2811524496665</v>
      </c>
      <c r="CS929" s="15">
        <f ca="1">(BL929*DCF!I$28-DCF!I$5*MAX(BL929*DCF!I$28,0)-MAX(BL929-BK929,0)/Inputs!$B$17)*DCF!I$6</f>
        <v>9898.0529887379907</v>
      </c>
      <c r="CT929" s="15">
        <f ca="1">(BM929*DCF!J$28-DCF!J$5*MAX(BM929*DCF!J$28,0)-MAX(BM929-BL929,0)/Inputs!$B$17)*DCF!J$6</f>
        <v>11856.421810824646</v>
      </c>
      <c r="CU929" s="15">
        <f ca="1">(BN929*DCF!K$28-DCF!K$5*MAX(BN929*DCF!K$28,0)-MAX(BN929-BM929,0)/Inputs!$B$17)*DCF!K$6</f>
        <v>14330.504542131177</v>
      </c>
      <c r="CV929" s="15">
        <f ca="1">(BO929*DCF!L$28-DCF!L$5*MAX(BO929*DCF!L$28,0)-MAX(BO929-BN929,0)/Inputs!$B$17)*DCF!L$6</f>
        <v>17260.255275418836</v>
      </c>
      <c r="CW929" s="15">
        <f ca="1">(BP929*DCF!M$28-DCF!M$5*MAX(BP929*DCF!M$28,0)-MAX(BP929-BO929,0)/Inputs!$B$17)*DCF!M$6</f>
        <v>20728.670755637406</v>
      </c>
      <c r="CX929" s="15">
        <f ca="1">(BQ929*DCF!C$46-DCF!C$5*MAX(BQ929*DCF!C$46,0)-MAX(BQ929-Inputs!$B$20,0)/Inputs!$B$24)*DCF!C$6</f>
        <v>-3095.300921108204</v>
      </c>
      <c r="CY929" s="15">
        <f ca="1">(BR929*DCF!D$46-DCF!D$5*MAX(BR929*DCF!D$46,0)-MAX(BR929-BQ929,0)/Inputs!$B$24)*DCF!D$6</f>
        <v>-2435.2232562284644</v>
      </c>
      <c r="CZ929" s="15">
        <f ca="1">(BS929*DCF!E$46-DCF!E$5*MAX(BS929*DCF!E$46,0)-MAX(BS929-BR929,0)/Inputs!$B$24)*DCF!E$6</f>
        <v>-1345.5204258824322</v>
      </c>
      <c r="DA929" s="15">
        <f ca="1">(BT929*DCF!F$46-DCF!F$5*MAX(BT929*DCF!F$46,0)-MAX(BT929-BS929,0)/Inputs!$B$24)*DCF!F$6</f>
        <v>-2095.962482331181</v>
      </c>
      <c r="DB929" s="15">
        <f ca="1">(BU929*DCF!G$46-DCF!G$5*MAX(BU929*DCF!G$46,0)-MAX(BU929-BT929,0)/Inputs!$B$24)*DCF!G$6</f>
        <v>-2447.9812652461492</v>
      </c>
      <c r="DC929" s="15">
        <f ca="1">(BV929*DCF!H$46-DCF!H$5*MAX(BV929*DCF!H$46,0)-MAX(BV929-BU929,0)/Inputs!$B$24)*DCF!H$6</f>
        <v>-1154.0739535950131</v>
      </c>
      <c r="DD929" s="15">
        <f ca="1">(BW929*DCF!I$46-DCF!I$5*MAX(BW929*DCF!I$46,0)-MAX(BW929-BV929,0)/Inputs!$B$24)*DCF!I$6</f>
        <v>-3160.447518397646</v>
      </c>
      <c r="DE929" s="15">
        <f ca="1">(BX929*DCF!J$46-DCF!J$5*MAX(BX929*DCF!J$46,0)-MAX(BX929-BW929,0)/Inputs!$B$24)*DCF!J$6</f>
        <v>-1744.6630393317137</v>
      </c>
      <c r="DF929" s="15">
        <f ca="1">(BY929*DCF!K$46-DCF!K$5*MAX(BY929*DCF!K$46,0)-MAX(BY929-BX929,0)/Inputs!$B$24)*DCF!K$6</f>
        <v>-4693.1812810464744</v>
      </c>
      <c r="DG929" s="15">
        <f ca="1">(BZ929*DCF!L$46-DCF!L$5*MAX(BZ929*DCF!L$46,0)-MAX(BZ929-BY929,0)/Inputs!$B$24)*DCF!L$6</f>
        <v>-4314.6170767075582</v>
      </c>
      <c r="DH929" s="15">
        <f ca="1">(CA929*DCF!M$46-DCF!M$5*MAX(CA929*DCF!M$46,0)-MAX(CA929-BZ929,0)/Inputs!$B$24)*DCF!M$6</f>
        <v>3170.0420101848508</v>
      </c>
      <c r="DI929" s="15">
        <f ca="1">SUM(CB929:CL929)+BE929*DCF!M$10*(1+Inputs!$B$30)*(1-Inputs!$B$33)*(1-Inputs!$B$30/Inputs!$B$31)/(Inputs!$B$29-Inputs!$B$30)*DCF!M$6</f>
        <v>85185.333048685221</v>
      </c>
      <c r="DJ929" s="15">
        <f ca="1">SUM(CM929:CW929)+BP929*DCF!M$28*(1+Inputs!$B$30)*(1-Inputs!$B$33)*(1-Inputs!$B$30/Inputs!$B$31)/(Inputs!$B$29-Inputs!$B$30)*DCF!M$6</f>
        <v>549836.28990948829</v>
      </c>
      <c r="DK929" s="15">
        <f ca="1">SUM(CX929:DH929)+CA929*DCF!M$46*(1+Inputs!$B$30)*(1-Inputs!$B$33)*(1-Inputs!$B$30/Inputs!$B$31)/(Inputs!$B$29-Inputs!$B$30)*DCF!M$6</f>
        <v>329253.58789628535</v>
      </c>
      <c r="DM929" s="15">
        <f ca="1">DI929+DJ929+DK929+Inputs!$B$34+Inputs!$B$36-Inputs!$B$35</f>
        <v>1041126.2108544589</v>
      </c>
    </row>
    <row r="930" spans="1:117" x14ac:dyDescent="0.75">
      <c r="A930" s="11">
        <v>917</v>
      </c>
      <c r="C930" s="23">
        <f t="shared" ca="1" si="541"/>
        <v>-0.5446540679388846</v>
      </c>
      <c r="D930" s="23">
        <f t="shared" ca="1" si="541"/>
        <v>-1.8617190636239687</v>
      </c>
      <c r="E930" s="23">
        <f t="shared" ca="1" si="541"/>
        <v>1.1704825234093337</v>
      </c>
      <c r="F930" s="23">
        <f t="shared" ca="1" si="541"/>
        <v>-1.2733163658652102</v>
      </c>
      <c r="G930" s="23">
        <f t="shared" ca="1" si="541"/>
        <v>-0.87186447113578336</v>
      </c>
      <c r="H930" s="23">
        <f t="shared" ca="1" si="541"/>
        <v>4.1858857607025166E-2</v>
      </c>
      <c r="I930" s="23">
        <f t="shared" ca="1" si="541"/>
        <v>1.3787580040680874</v>
      </c>
      <c r="J930" s="23">
        <f t="shared" ca="1" si="541"/>
        <v>1.1820675487300134</v>
      </c>
      <c r="K930" s="23">
        <f t="shared" ca="1" si="541"/>
        <v>-1.6067242821739767</v>
      </c>
      <c r="L930" s="23">
        <f t="shared" ca="1" si="541"/>
        <v>-0.33527494692188642</v>
      </c>
      <c r="M930" s="23">
        <f t="shared" ca="1" si="541"/>
        <v>0.88527094643618809</v>
      </c>
      <c r="N930" s="23">
        <f ca="1">SQRT(Inputs!$B$38)*C930+SQRT(1-Inputs!$B$38)*_xlfn.NORM.S.INV(RAND())</f>
        <v>-1.5899435227055179</v>
      </c>
      <c r="O930" s="23">
        <f ca="1">SQRT(Inputs!$B$38)*D930+SQRT(1-Inputs!$B$38)*_xlfn.NORM.S.INV(RAND())</f>
        <v>-3.2612153738021776</v>
      </c>
      <c r="P930" s="23">
        <f ca="1">SQRT(Inputs!$B$38)*E930+SQRT(1-Inputs!$B$38)*_xlfn.NORM.S.INV(RAND())</f>
        <v>0.85869686263033818</v>
      </c>
      <c r="Q930" s="23">
        <f ca="1">SQRT(Inputs!$B$38)*F930+SQRT(1-Inputs!$B$38)*_xlfn.NORM.S.INV(RAND())</f>
        <v>0.55174536574647692</v>
      </c>
      <c r="R930" s="23">
        <f ca="1">SQRT(Inputs!$B$38)*G930+SQRT(1-Inputs!$B$38)*_xlfn.NORM.S.INV(RAND())</f>
        <v>0.46071517117195204</v>
      </c>
      <c r="S930" s="23">
        <f ca="1">SQRT(Inputs!$B$38)*H930+SQRT(1-Inputs!$B$38)*_xlfn.NORM.S.INV(RAND())</f>
        <v>-0.6986517489836982</v>
      </c>
      <c r="T930" s="23">
        <f ca="1">SQRT(Inputs!$B$38)*I930+SQRT(1-Inputs!$B$38)*_xlfn.NORM.S.INV(RAND())</f>
        <v>0.8849771498050194</v>
      </c>
      <c r="U930" s="23">
        <f ca="1">SQRT(Inputs!$B$38)*J930+SQRT(1-Inputs!$B$38)*_xlfn.NORM.S.INV(RAND())</f>
        <v>0.78277053985201106</v>
      </c>
      <c r="V930" s="23">
        <f ca="1">SQRT(Inputs!$B$38)*K930+SQRT(1-Inputs!$B$38)*_xlfn.NORM.S.INV(RAND())</f>
        <v>-0.73540741006308497</v>
      </c>
      <c r="W930" s="23">
        <f ca="1">SQRT(Inputs!$B$38)*L930+SQRT(1-Inputs!$B$38)*_xlfn.NORM.S.INV(RAND())</f>
        <v>-0.90916110896672897</v>
      </c>
      <c r="X930" s="23">
        <f ca="1">SQRT(Inputs!$B$38)*M930+SQRT(1-Inputs!$B$38)*_xlfn.NORM.S.INV(RAND())</f>
        <v>0.47384864067305005</v>
      </c>
      <c r="Y930" s="23">
        <f ca="1">SQRT(Inputs!$B$38)*C930+SQRT(1-Inputs!$B$38)*_xlfn.NORM.S.INV(RAND())</f>
        <v>-0.66796236342016302</v>
      </c>
      <c r="Z930" s="23">
        <f ca="1">SQRT(Inputs!$B$38)*D930+SQRT(1-Inputs!$B$38)*_xlfn.NORM.S.INV(RAND())</f>
        <v>-3.3213152304985538</v>
      </c>
      <c r="AA930" s="23">
        <f ca="1">SQRT(Inputs!$B$38)*E930+SQRT(1-Inputs!$B$38)*_xlfn.NORM.S.INV(RAND())</f>
        <v>1.5748591858616865</v>
      </c>
      <c r="AB930" s="23">
        <f ca="1">SQRT(Inputs!$B$38)*F930+SQRT(1-Inputs!$B$38)*_xlfn.NORM.S.INV(RAND())</f>
        <v>-1.1863786221697792</v>
      </c>
      <c r="AC930" s="23">
        <f ca="1">SQRT(Inputs!$B$38)*G930+SQRT(1-Inputs!$B$38)*_xlfn.NORM.S.INV(RAND())</f>
        <v>0.5311714853388233</v>
      </c>
      <c r="AD930" s="23">
        <f ca="1">SQRT(Inputs!$B$38)*H930+SQRT(1-Inputs!$B$38)*_xlfn.NORM.S.INV(RAND())</f>
        <v>-0.10851980775100167</v>
      </c>
      <c r="AE930" s="23">
        <f ca="1">SQRT(Inputs!$B$38)*I930+SQRT(1-Inputs!$B$38)*_xlfn.NORM.S.INV(RAND())</f>
        <v>-0.33374128666420144</v>
      </c>
      <c r="AF930" s="23">
        <f ca="1">SQRT(Inputs!$B$38)*J930+SQRT(1-Inputs!$B$38)*_xlfn.NORM.S.INV(RAND())</f>
        <v>0.3626485393377511</v>
      </c>
      <c r="AG930" s="23">
        <f ca="1">SQRT(Inputs!$B$38)*K930+SQRT(1-Inputs!$B$38)*_xlfn.NORM.S.INV(RAND())</f>
        <v>-1.6777279764521917</v>
      </c>
      <c r="AH930" s="23">
        <f ca="1">SQRT(Inputs!$B$38)*L930+SQRT(1-Inputs!$B$38)*_xlfn.NORM.S.INV(RAND())</f>
        <v>0.27533773489159963</v>
      </c>
      <c r="AI930" s="23">
        <f ca="1">SQRT(Inputs!$B$38)*M930+SQRT(1-Inputs!$B$38)*_xlfn.NORM.S.INV(RAND())</f>
        <v>3.036729287332804</v>
      </c>
      <c r="AJ930" s="23">
        <f ca="1">SQRT(Inputs!$B$38)*C930+SQRT(1-Inputs!$B$38)*_xlfn.NORM.S.INV(RAND())</f>
        <v>0.46176991479789548</v>
      </c>
      <c r="AK930" s="23">
        <f ca="1">SQRT(Inputs!$B$38)*D930+SQRT(1-Inputs!$B$38)*_xlfn.NORM.S.INV(RAND())</f>
        <v>-1.3262347974519162</v>
      </c>
      <c r="AL930" s="23">
        <f ca="1">SQRT(Inputs!$B$38)*E930+SQRT(1-Inputs!$B$38)*_xlfn.NORM.S.INV(RAND())</f>
        <v>2.6089455952035228</v>
      </c>
      <c r="AM930" s="23">
        <f ca="1">SQRT(Inputs!$B$38)*F930+SQRT(1-Inputs!$B$38)*_xlfn.NORM.S.INV(RAND())</f>
        <v>-1.2757227320418401</v>
      </c>
      <c r="AN930" s="23">
        <f ca="1">SQRT(Inputs!$B$38)*G930+SQRT(1-Inputs!$B$38)*_xlfn.NORM.S.INV(RAND())</f>
        <v>-0.93038744835285625</v>
      </c>
      <c r="AO930" s="23">
        <f ca="1">SQRT(Inputs!$B$38)*H930+SQRT(1-Inputs!$B$38)*_xlfn.NORM.S.INV(RAND())</f>
        <v>0.22329711325494239</v>
      </c>
      <c r="AP930" s="23">
        <f ca="1">SQRT(Inputs!$B$38)*I930+SQRT(1-Inputs!$B$38)*_xlfn.NORM.S.INV(RAND())</f>
        <v>1.5345376089597553</v>
      </c>
      <c r="AQ930" s="23">
        <f ca="1">SQRT(Inputs!$B$38)*J930+SQRT(1-Inputs!$B$38)*_xlfn.NORM.S.INV(RAND())</f>
        <v>-0.35912046178074064</v>
      </c>
      <c r="AR930" s="23">
        <f ca="1">SQRT(Inputs!$B$38)*K930+SQRT(1-Inputs!$B$38)*_xlfn.NORM.S.INV(RAND())</f>
        <v>-0.98131529643613069</v>
      </c>
      <c r="AS930" s="23">
        <f ca="1">SQRT(Inputs!$B$38)*L930+SQRT(1-Inputs!$B$38)*_xlfn.NORM.S.INV(RAND())</f>
        <v>1.1060455020675202</v>
      </c>
      <c r="AT930" s="23">
        <f ca="1">SQRT(Inputs!$B$38)*M930+SQRT(1-Inputs!$B$38)*_xlfn.NORM.S.INV(RAND())</f>
        <v>0.33199003219688317</v>
      </c>
      <c r="AU930" s="15">
        <f ca="1">Inputs!$B$6*EXP($B$8-0.5*C$5^2+C$5*N930)</f>
        <v>3836.2222358858976</v>
      </c>
      <c r="AV930" s="15">
        <f t="shared" ca="1" si="510"/>
        <v>2890.9001888148459</v>
      </c>
      <c r="AW930" s="15">
        <f t="shared" ca="1" si="511"/>
        <v>3957.789223898515</v>
      </c>
      <c r="AX930" s="15">
        <f t="shared" ca="1" si="512"/>
        <v>5176.8911497787631</v>
      </c>
      <c r="AY930" s="15">
        <f t="shared" ca="1" si="513"/>
        <v>6676.4276712505252</v>
      </c>
      <c r="AZ930" s="15">
        <f t="shared" ca="1" si="514"/>
        <v>7560.7990733672514</v>
      </c>
      <c r="BA930" s="15">
        <f t="shared" ca="1" si="515"/>
        <v>10150.404764780993</v>
      </c>
      <c r="BB930" s="15">
        <f t="shared" ca="1" si="516"/>
        <v>13441.03303311713</v>
      </c>
      <c r="BC930" s="15">
        <f t="shared" ca="1" si="517"/>
        <v>15333.75299275651</v>
      </c>
      <c r="BD930" s="15">
        <f t="shared" ca="1" si="518"/>
        <v>17253.883642065848</v>
      </c>
      <c r="BE930" s="15">
        <f t="shared" ca="1" si="519"/>
        <v>22074.86907947707</v>
      </c>
      <c r="BF930" s="15">
        <f ca="1">Inputs!$B$13*EXP($B$9-0.5*C$6^2+C$6*Y930)</f>
        <v>12115.576713324475</v>
      </c>
      <c r="BG930" s="15">
        <f t="shared" ca="1" si="520"/>
        <v>8109.3100828440174</v>
      </c>
      <c r="BH930" s="15">
        <f t="shared" ca="1" si="521"/>
        <v>12865.549691531454</v>
      </c>
      <c r="BI930" s="15">
        <f t="shared" ca="1" si="522"/>
        <v>13120.730577422451</v>
      </c>
      <c r="BJ930" s="15">
        <f t="shared" ca="1" si="523"/>
        <v>17365.112547289158</v>
      </c>
      <c r="BK930" s="15">
        <f t="shared" ca="1" si="524"/>
        <v>20999.824783205124</v>
      </c>
      <c r="BL930" s="15">
        <f t="shared" ca="1" si="525"/>
        <v>24703.864540033377</v>
      </c>
      <c r="BM930" s="15">
        <f t="shared" ca="1" si="526"/>
        <v>31765.699239258745</v>
      </c>
      <c r="BN930" s="15">
        <f t="shared" ca="1" si="527"/>
        <v>31952.404482760976</v>
      </c>
      <c r="BO930" s="15">
        <f t="shared" ca="1" si="528"/>
        <v>40592.752228084777</v>
      </c>
      <c r="BP930" s="15">
        <f t="shared" ca="1" si="529"/>
        <v>70478.986627392136</v>
      </c>
      <c r="BQ930" s="15">
        <f ca="1">Inputs!$B$20*EXP($B$10-0.5*C$7^2+C$7*AJ930)</f>
        <v>5052.8639504504154</v>
      </c>
      <c r="BR930" s="15">
        <f t="shared" ca="1" si="530"/>
        <v>4499.4315102033197</v>
      </c>
      <c r="BS930" s="15">
        <f t="shared" ca="1" si="531"/>
        <v>13034.70110672107</v>
      </c>
      <c r="BT930" s="15">
        <f t="shared" ca="1" si="532"/>
        <v>12860.400506153821</v>
      </c>
      <c r="BU930" s="15">
        <f t="shared" ca="1" si="533"/>
        <v>14230.143334180832</v>
      </c>
      <c r="BV930" s="15">
        <f t="shared" ca="1" si="534"/>
        <v>20819.734951424289</v>
      </c>
      <c r="BW930" s="15">
        <f t="shared" ca="1" si="535"/>
        <v>40201.222379289662</v>
      </c>
      <c r="BX930" s="15">
        <f t="shared" ca="1" si="536"/>
        <v>52322.063833710716</v>
      </c>
      <c r="BY930" s="15">
        <f t="shared" ca="1" si="537"/>
        <v>60762.678020667088</v>
      </c>
      <c r="BZ930" s="15">
        <f t="shared" ca="1" si="538"/>
        <v>104482.22239691307</v>
      </c>
      <c r="CA930" s="15">
        <f t="shared" ca="1" si="539"/>
        <v>155684.74423726305</v>
      </c>
      <c r="CB930" s="15">
        <f ca="1">(AU930*DCF!C$10-DCF!C$5*MAX(AU930*DCF!C$10,0)-MAX(AU930-Inputs!$B$6,0)/Inputs!$B$10)*DCF!C$6</f>
        <v>985.17684010926564</v>
      </c>
      <c r="CC930" s="15">
        <f ca="1">(AV930*DCF!D$10-DCF!D$5*MAX(AV930*DCF!D$10,0)-MAX(AV930-AU930,0)/Inputs!$B$10)*DCF!D$6</f>
        <v>704.63733581772112</v>
      </c>
      <c r="CD930" s="15">
        <f ca="1">(AW930*DCF!E$10-DCF!E$5*MAX(AW930*DCF!E$10,0)-MAX(AW930-AV930,0)/Inputs!$B$10)*DCF!E$6</f>
        <v>673.48293673084686</v>
      </c>
      <c r="CE930" s="15">
        <f ca="1">(AX930*DCF!F$10-DCF!F$5*MAX(AX930*DCF!F$10,0)-MAX(AX930-AW930,0)/Inputs!$B$10)*DCF!F$6</f>
        <v>876.44220197796665</v>
      </c>
      <c r="CF930" s="15">
        <f ca="1">(AY930*DCF!G$10-DCF!G$5*MAX(AY930*DCF!G$10,0)-MAX(AY930-AX930,0)/Inputs!$B$10)*DCF!G$6</f>
        <v>1087.373312304609</v>
      </c>
      <c r="CG930" s="15">
        <f ca="1">(AZ930*DCF!H$10-DCF!H$5*MAX(AZ930*DCF!H$10,0)-MAX(AZ930-AY930,0)/Inputs!$B$10)*DCF!H$6</f>
        <v>1310.898566419289</v>
      </c>
      <c r="CH930" s="15">
        <f ca="1">(BA930*DCF!I$10-DCF!I$5*MAX(BA930*DCF!I$10,0)-MAX(BA930-AZ930,0)/Inputs!$B$10)*DCF!I$6</f>
        <v>1429.3225976578376</v>
      </c>
      <c r="CI930" s="15">
        <f ca="1">(BB930*DCF!J$10-DCF!J$5*MAX(BB930*DCF!J$10,0)-MAX(BB930-BA930,0)/Inputs!$B$10)*DCF!J$6</f>
        <v>1807.8719671741146</v>
      </c>
      <c r="CJ930" s="15">
        <f ca="1">(BC930*DCF!K$10-DCF!K$5*MAX(BC930*DCF!K$10,0)-MAX(BC930-BB930,0)/Inputs!$B$10)*DCF!K$6</f>
        <v>2203.5359884866921</v>
      </c>
      <c r="CK930" s="15">
        <f ca="1">(BD930*DCF!L$10-DCF!L$5*MAX(BD930*DCF!L$10,0)-MAX(BD930-BC930,0)/Inputs!$B$10)*DCF!L$6</f>
        <v>2353.9097699303607</v>
      </c>
      <c r="CL930" s="15">
        <f ca="1">(BE930*DCF!M$10-DCF!M$5*MAX(BE930*DCF!M$10,0)-MAX(BE930-BD930,0)/Inputs!$B$10)*DCF!M$6</f>
        <v>2539.1313222177778</v>
      </c>
      <c r="CM930" s="15">
        <f ca="1">(BF930*DCF!C$28-DCF!C$5*MAX(BF930*DCF!C$28,0)-MAX(BF930-Inputs!$B$13,0)/Inputs!$B$17)*DCF!C$6</f>
        <v>3529.3320370055571</v>
      </c>
      <c r="CN930" s="15">
        <f ca="1">(BG930*DCF!D$28-DCF!D$5*MAX(BG930*DCF!D$28,0)-MAX(BG930-BF930,0)/Inputs!$B$17)*DCF!D$6</f>
        <v>2388.3788509876035</v>
      </c>
      <c r="CO930" s="15">
        <f ca="1">(BH930*DCF!E$28-DCF!E$5*MAX(BH930*DCF!E$28,0)-MAX(BH930-BG930,0)/Inputs!$B$17)*DCF!E$6</f>
        <v>2706.3634040550519</v>
      </c>
      <c r="CP930" s="15">
        <f ca="1">(BI930*DCF!F$28-DCF!F$5*MAX(BI930*DCF!F$28,0)-MAX(BI930-BH930,0)/Inputs!$B$17)*DCF!F$6</f>
        <v>3515.4730266923953</v>
      </c>
      <c r="CQ930" s="15">
        <f ca="1">(BJ930*DCF!G$28-DCF!G$5*MAX(BJ930*DCF!G$28,0)-MAX(BJ930-BI930,0)/Inputs!$B$17)*DCF!G$6</f>
        <v>3791.647081166012</v>
      </c>
      <c r="CR930" s="15">
        <f ca="1">(BK930*DCF!H$28-DCF!H$5*MAX(BK930*DCF!H$28,0)-MAX(BK930-BJ930,0)/Inputs!$B$17)*DCF!H$6</f>
        <v>4628.7560757156543</v>
      </c>
      <c r="CS930" s="15">
        <f ca="1">(BL930*DCF!I$28-DCF!I$5*MAX(BL930*DCF!I$28,0)-MAX(BL930-BK930,0)/Inputs!$B$17)*DCF!I$6</f>
        <v>5277.5455139497772</v>
      </c>
      <c r="CT930" s="15">
        <f ca="1">(BM930*DCF!J$28-DCF!J$5*MAX(BM930*DCF!J$28,0)-MAX(BM930-BL930,0)/Inputs!$B$17)*DCF!J$6</f>
        <v>6150.0464109360473</v>
      </c>
      <c r="CU930" s="15">
        <f ca="1">(BN930*DCF!K$28-DCF!K$5*MAX(BN930*DCF!K$28,0)-MAX(BN930-BM930,0)/Inputs!$B$17)*DCF!K$6</f>
        <v>6724.9431752782566</v>
      </c>
      <c r="CV930" s="15">
        <f ca="1">(BO930*DCF!L$28-DCF!L$5*MAX(BO930*DCF!L$28,0)-MAX(BO930-BN930,0)/Inputs!$B$17)*DCF!L$6</f>
        <v>7121.4363512012251</v>
      </c>
      <c r="CW930" s="15">
        <f ca="1">(BP930*DCF!M$28-DCF!M$5*MAX(BP930*DCF!M$28,0)-MAX(BP930-BO930,0)/Inputs!$B$17)*DCF!M$6</f>
        <v>10136.710845350715</v>
      </c>
      <c r="CX930" s="15">
        <f ca="1">(BQ930*DCF!C$46-DCF!C$5*MAX(BQ930*DCF!C$46,0)-MAX(BQ930-Inputs!$B$20,0)/Inputs!$B$24)*DCF!C$6</f>
        <v>-2022.3075869171469</v>
      </c>
      <c r="CY930" s="15">
        <f ca="1">(BR930*DCF!D$46-DCF!D$5*MAX(BR930*DCF!D$46,0)-MAX(BR930-BQ930,0)/Inputs!$B$24)*DCF!D$6</f>
        <v>-767.94803069250042</v>
      </c>
      <c r="CZ930" s="15">
        <f ca="1">(BS930*DCF!E$46-DCF!E$5*MAX(BS930*DCF!E$46,0)-MAX(BS930-BR930,0)/Inputs!$B$24)*DCF!E$6</f>
        <v>-4905.744403678952</v>
      </c>
      <c r="DA930" s="15">
        <f ca="1">(BT930*DCF!F$46-DCF!F$5*MAX(BT930*DCF!F$46,0)-MAX(BT930-BS930,0)/Inputs!$B$24)*DCF!F$6</f>
        <v>-936.5756745126539</v>
      </c>
      <c r="DB930" s="15">
        <f ca="1">(BU930*DCF!G$46-DCF!G$5*MAX(BU930*DCF!G$46,0)-MAX(BU930-BT930,0)/Inputs!$B$24)*DCF!G$6</f>
        <v>-939.42833096602703</v>
      </c>
      <c r="DC930" s="15">
        <f ca="1">(BV930*DCF!H$46-DCF!H$5*MAX(BV930*DCF!H$46,0)-MAX(BV930-BU930,0)/Inputs!$B$24)*DCF!H$6</f>
        <v>-2047.6752199606942</v>
      </c>
      <c r="DD930" s="15">
        <f ca="1">(BW930*DCF!I$46-DCF!I$5*MAX(BW930*DCF!I$46,0)-MAX(BW930-BV930,0)/Inputs!$B$24)*DCF!I$6</f>
        <v>-4635.2124454278</v>
      </c>
      <c r="DE930" s="15">
        <f ca="1">(BX930*DCF!J$46-DCF!J$5*MAX(BX930*DCF!J$46,0)-MAX(BX930-BW930,0)/Inputs!$B$24)*DCF!J$6</f>
        <v>-1019.4832797032071</v>
      </c>
      <c r="DF930" s="15">
        <f ca="1">(BY930*DCF!K$46-DCF!K$5*MAX(BY930*DCF!K$46,0)-MAX(BY930-BX930,0)/Inputs!$B$24)*DCF!K$6</f>
        <v>1403.2411031402744</v>
      </c>
      <c r="DG930" s="15">
        <f ca="1">(BZ930*DCF!L$46-DCF!L$5*MAX(BZ930*DCF!L$46,0)-MAX(BZ930-BY930,0)/Inputs!$B$24)*DCF!L$6</f>
        <v>-2671.505127092003</v>
      </c>
      <c r="DH930" s="15">
        <f ca="1">(CA930*DCF!M$46-DCF!M$5*MAX(CA930*DCF!M$46,0)-MAX(CA930-BZ930,0)/Inputs!$B$24)*DCF!M$6</f>
        <v>1500.8682290787444</v>
      </c>
      <c r="DI930" s="15">
        <f ca="1">SUM(CB930:CL930)+BE930*DCF!M$10*(1+Inputs!$B$30)*(1-Inputs!$B$33)*(1-Inputs!$B$30/Inputs!$B$31)/(Inputs!$B$29-Inputs!$B$30)*DCF!M$6</f>
        <v>77406.435396934801</v>
      </c>
      <c r="DJ930" s="15">
        <f ca="1">SUM(CM930:CW930)+BP930*DCF!M$28*(1+Inputs!$B$30)*(1-Inputs!$B$33)*(1-Inputs!$B$30/Inputs!$B$31)/(Inputs!$B$29-Inputs!$B$30)*DCF!M$6</f>
        <v>317495.901801867</v>
      </c>
      <c r="DK930" s="15">
        <f ca="1">SUM(CX930:DH930)+CA930*DCF!M$46*(1+Inputs!$B$30)*(1-Inputs!$B$33)*(1-Inputs!$B$30/Inputs!$B$31)/(Inputs!$B$29-Inputs!$B$30)*DCF!M$6</f>
        <v>223665.28586099981</v>
      </c>
      <c r="DM930" s="15">
        <f ca="1">DI930+DJ930+DK930+Inputs!$B$34+Inputs!$B$36-Inputs!$B$35</f>
        <v>695418.62305980164</v>
      </c>
    </row>
    <row r="931" spans="1:117" x14ac:dyDescent="0.75">
      <c r="A931" s="11">
        <v>918</v>
      </c>
      <c r="C931" s="23">
        <f t="shared" ca="1" si="541"/>
        <v>0.78918250264578194</v>
      </c>
      <c r="D931" s="23">
        <f t="shared" ca="1" si="541"/>
        <v>-0.59020787177354461</v>
      </c>
      <c r="E931" s="23">
        <f t="shared" ca="1" si="541"/>
        <v>-1.4743809354872015</v>
      </c>
      <c r="F931" s="23">
        <f t="shared" ca="1" si="541"/>
        <v>0.34315066861177906</v>
      </c>
      <c r="G931" s="23">
        <f t="shared" ca="1" si="541"/>
        <v>9.6299129661217443E-3</v>
      </c>
      <c r="H931" s="23">
        <f t="shared" ca="1" si="541"/>
        <v>-0.19684145146838067</v>
      </c>
      <c r="I931" s="23">
        <f t="shared" ca="1" si="541"/>
        <v>-3.2179508027715568E-2</v>
      </c>
      <c r="J931" s="23">
        <f t="shared" ca="1" si="541"/>
        <v>-0.24309859392731895</v>
      </c>
      <c r="K931" s="23">
        <f t="shared" ca="1" si="541"/>
        <v>-1.3665602996169131</v>
      </c>
      <c r="L931" s="23">
        <f t="shared" ca="1" si="541"/>
        <v>0.52461338136667557</v>
      </c>
      <c r="M931" s="23">
        <f t="shared" ca="1" si="541"/>
        <v>-0.46641140464395647</v>
      </c>
      <c r="N931" s="23">
        <f ca="1">SQRT(Inputs!$B$38)*C931+SQRT(1-Inputs!$B$38)*_xlfn.NORM.S.INV(RAND())</f>
        <v>1.3057476354060435</v>
      </c>
      <c r="O931" s="23">
        <f ca="1">SQRT(Inputs!$B$38)*D931+SQRT(1-Inputs!$B$38)*_xlfn.NORM.S.INV(RAND())</f>
        <v>-1.9878953645025639</v>
      </c>
      <c r="P931" s="23">
        <f ca="1">SQRT(Inputs!$B$38)*E931+SQRT(1-Inputs!$B$38)*_xlfn.NORM.S.INV(RAND())</f>
        <v>-1.3429177518221289</v>
      </c>
      <c r="Q931" s="23">
        <f ca="1">SQRT(Inputs!$B$38)*F931+SQRT(1-Inputs!$B$38)*_xlfn.NORM.S.INV(RAND())</f>
        <v>1.8996707536453411E-2</v>
      </c>
      <c r="R931" s="23">
        <f ca="1">SQRT(Inputs!$B$38)*G931+SQRT(1-Inputs!$B$38)*_xlfn.NORM.S.INV(RAND())</f>
        <v>0.99833885692174884</v>
      </c>
      <c r="S931" s="23">
        <f ca="1">SQRT(Inputs!$B$38)*H931+SQRT(1-Inputs!$B$38)*_xlfn.NORM.S.INV(RAND())</f>
        <v>-0.52836125354474905</v>
      </c>
      <c r="T931" s="23">
        <f ca="1">SQRT(Inputs!$B$38)*I931+SQRT(1-Inputs!$B$38)*_xlfn.NORM.S.INV(RAND())</f>
        <v>-1.9384575098455139</v>
      </c>
      <c r="U931" s="23">
        <f ca="1">SQRT(Inputs!$B$38)*J931+SQRT(1-Inputs!$B$38)*_xlfn.NORM.S.INV(RAND())</f>
        <v>0.31380206596690385</v>
      </c>
      <c r="V931" s="23">
        <f ca="1">SQRT(Inputs!$B$38)*K931+SQRT(1-Inputs!$B$38)*_xlfn.NORM.S.INV(RAND())</f>
        <v>-0.56118683772312372</v>
      </c>
      <c r="W931" s="23">
        <f ca="1">SQRT(Inputs!$B$38)*L931+SQRT(1-Inputs!$B$38)*_xlfn.NORM.S.INV(RAND())</f>
        <v>-0.1994606941820084</v>
      </c>
      <c r="X931" s="23">
        <f ca="1">SQRT(Inputs!$B$38)*M931+SQRT(1-Inputs!$B$38)*_xlfn.NORM.S.INV(RAND())</f>
        <v>-0.5932632597412979</v>
      </c>
      <c r="Y931" s="23">
        <f ca="1">SQRT(Inputs!$B$38)*C931+SQRT(1-Inputs!$B$38)*_xlfn.NORM.S.INV(RAND())</f>
        <v>0.21295938060177216</v>
      </c>
      <c r="Z931" s="23">
        <f ca="1">SQRT(Inputs!$B$38)*D931+SQRT(1-Inputs!$B$38)*_xlfn.NORM.S.INV(RAND())</f>
        <v>8.5824258261325892E-2</v>
      </c>
      <c r="AA931" s="23">
        <f ca="1">SQRT(Inputs!$B$38)*E931+SQRT(1-Inputs!$B$38)*_xlfn.NORM.S.INV(RAND())</f>
        <v>-0.16003912272368614</v>
      </c>
      <c r="AB931" s="23">
        <f ca="1">SQRT(Inputs!$B$38)*F931+SQRT(1-Inputs!$B$38)*_xlfn.NORM.S.INV(RAND())</f>
        <v>0.4567941645514445</v>
      </c>
      <c r="AC931" s="23">
        <f ca="1">SQRT(Inputs!$B$38)*G931+SQRT(1-Inputs!$B$38)*_xlfn.NORM.S.INV(RAND())</f>
        <v>7.0445568693331476E-2</v>
      </c>
      <c r="AD931" s="23">
        <f ca="1">SQRT(Inputs!$B$38)*H931+SQRT(1-Inputs!$B$38)*_xlfn.NORM.S.INV(RAND())</f>
        <v>-1.0328100322022129</v>
      </c>
      <c r="AE931" s="23">
        <f ca="1">SQRT(Inputs!$B$38)*I931+SQRT(1-Inputs!$B$38)*_xlfn.NORM.S.INV(RAND())</f>
        <v>1.3387944209908433</v>
      </c>
      <c r="AF931" s="23">
        <f ca="1">SQRT(Inputs!$B$38)*J931+SQRT(1-Inputs!$B$38)*_xlfn.NORM.S.INV(RAND())</f>
        <v>0.36520843559045835</v>
      </c>
      <c r="AG931" s="23">
        <f ca="1">SQRT(Inputs!$B$38)*K931+SQRT(1-Inputs!$B$38)*_xlfn.NORM.S.INV(RAND())</f>
        <v>-1.9422949303003563</v>
      </c>
      <c r="AH931" s="23">
        <f ca="1">SQRT(Inputs!$B$38)*L931+SQRT(1-Inputs!$B$38)*_xlfn.NORM.S.INV(RAND())</f>
        <v>0.65619824901738</v>
      </c>
      <c r="AI931" s="23">
        <f ca="1">SQRT(Inputs!$B$38)*M931+SQRT(1-Inputs!$B$38)*_xlfn.NORM.S.INV(RAND())</f>
        <v>0.30631565334137573</v>
      </c>
      <c r="AJ931" s="23">
        <f ca="1">SQRT(Inputs!$B$38)*C931+SQRT(1-Inputs!$B$38)*_xlfn.NORM.S.INV(RAND())</f>
        <v>-0.61048563756420204</v>
      </c>
      <c r="AK931" s="23">
        <f ca="1">SQRT(Inputs!$B$38)*D931+SQRT(1-Inputs!$B$38)*_xlfn.NORM.S.INV(RAND())</f>
        <v>1.1159102156306255</v>
      </c>
      <c r="AL931" s="23">
        <f ca="1">SQRT(Inputs!$B$38)*E931+SQRT(1-Inputs!$B$38)*_xlfn.NORM.S.INV(RAND())</f>
        <v>-1.4345909015548721</v>
      </c>
      <c r="AM931" s="23">
        <f ca="1">SQRT(Inputs!$B$38)*F931+SQRT(1-Inputs!$B$38)*_xlfn.NORM.S.INV(RAND())</f>
        <v>-0.19659844330765464</v>
      </c>
      <c r="AN931" s="23">
        <f ca="1">SQRT(Inputs!$B$38)*G931+SQRT(1-Inputs!$B$38)*_xlfn.NORM.S.INV(RAND())</f>
        <v>-1.0091595158870772</v>
      </c>
      <c r="AO931" s="23">
        <f ca="1">SQRT(Inputs!$B$38)*H931+SQRT(1-Inputs!$B$38)*_xlfn.NORM.S.INV(RAND())</f>
        <v>-0.52838021094039556</v>
      </c>
      <c r="AP931" s="23">
        <f ca="1">SQRT(Inputs!$B$38)*I931+SQRT(1-Inputs!$B$38)*_xlfn.NORM.S.INV(RAND())</f>
        <v>-0.83687988466511143</v>
      </c>
      <c r="AQ931" s="23">
        <f ca="1">SQRT(Inputs!$B$38)*J931+SQRT(1-Inputs!$B$38)*_xlfn.NORM.S.INV(RAND())</f>
        <v>-0.6532071991959002</v>
      </c>
      <c r="AR931" s="23">
        <f ca="1">SQRT(Inputs!$B$38)*K931+SQRT(1-Inputs!$B$38)*_xlfn.NORM.S.INV(RAND())</f>
        <v>-1.310588171110638</v>
      </c>
      <c r="AS931" s="23">
        <f ca="1">SQRT(Inputs!$B$38)*L931+SQRT(1-Inputs!$B$38)*_xlfn.NORM.S.INV(RAND())</f>
        <v>8.6635145240956585E-2</v>
      </c>
      <c r="AT931" s="23">
        <f ca="1">SQRT(Inputs!$B$38)*M931+SQRT(1-Inputs!$B$38)*_xlfn.NORM.S.INV(RAND())</f>
        <v>-0.45452258322085959</v>
      </c>
      <c r="AU931" s="15">
        <f ca="1">Inputs!$B$6*EXP($B$8-0.5*C$5^2+C$5*N931)</f>
        <v>6130.1702482604333</v>
      </c>
      <c r="AV931" s="15">
        <f t="shared" ca="1" si="510"/>
        <v>5570.7024774244783</v>
      </c>
      <c r="AW931" s="15">
        <f t="shared" ca="1" si="511"/>
        <v>5667.1280798893404</v>
      </c>
      <c r="AX931" s="15">
        <f t="shared" ca="1" si="512"/>
        <v>6935.4349118311102</v>
      </c>
      <c r="AY931" s="15">
        <f t="shared" ca="1" si="513"/>
        <v>9523.9538422415426</v>
      </c>
      <c r="AZ931" s="15">
        <f t="shared" ca="1" si="514"/>
        <v>10989.67494163111</v>
      </c>
      <c r="BA931" s="15">
        <f t="shared" ca="1" si="515"/>
        <v>10979.095733599373</v>
      </c>
      <c r="BB931" s="15">
        <f t="shared" ca="1" si="516"/>
        <v>13871.077272216973</v>
      </c>
      <c r="BC931" s="15">
        <f t="shared" ca="1" si="517"/>
        <v>16092.73092724916</v>
      </c>
      <c r="BD931" s="15">
        <f t="shared" ca="1" si="518"/>
        <v>19350.712469944301</v>
      </c>
      <c r="BE931" s="15">
        <f t="shared" ca="1" si="519"/>
        <v>22464.558936755257</v>
      </c>
      <c r="BF931" s="15">
        <f ca="1">Inputs!$B$13*EXP($B$9-0.5*C$6^2+C$6*Y931)</f>
        <v>14427.450224156706</v>
      </c>
      <c r="BG931" s="15">
        <f t="shared" ca="1" si="520"/>
        <v>17857.655797150601</v>
      </c>
      <c r="BH931" s="15">
        <f t="shared" ca="1" si="521"/>
        <v>21247.239350915919</v>
      </c>
      <c r="BI931" s="15">
        <f t="shared" ca="1" si="522"/>
        <v>27904.377092692539</v>
      </c>
      <c r="BJ931" s="15">
        <f t="shared" ca="1" si="523"/>
        <v>34558.090131053512</v>
      </c>
      <c r="BK931" s="15">
        <f t="shared" ca="1" si="524"/>
        <v>36850.039120479778</v>
      </c>
      <c r="BL931" s="15">
        <f t="shared" ca="1" si="525"/>
        <v>53841.735262269758</v>
      </c>
      <c r="BM931" s="15">
        <f t="shared" ca="1" si="526"/>
        <v>69254.927749678245</v>
      </c>
      <c r="BN931" s="15">
        <f t="shared" ca="1" si="527"/>
        <v>67488.017223143703</v>
      </c>
      <c r="BO931" s="15">
        <f t="shared" ca="1" si="528"/>
        <v>89618.652472532776</v>
      </c>
      <c r="BP931" s="15">
        <f t="shared" ca="1" si="529"/>
        <v>114199.00273473197</v>
      </c>
      <c r="BQ931" s="15">
        <f ca="1">Inputs!$B$20*EXP($B$10-0.5*C$7^2+C$7*AJ931)</f>
        <v>3454.3859711404671</v>
      </c>
      <c r="BR931" s="15">
        <f t="shared" ca="1" si="530"/>
        <v>6680.6615512779845</v>
      </c>
      <c r="BS931" s="15">
        <f t="shared" ca="1" si="531"/>
        <v>6059.1264043556448</v>
      </c>
      <c r="BT931" s="15">
        <f t="shared" ca="1" si="532"/>
        <v>7934.2788669809406</v>
      </c>
      <c r="BU931" s="15">
        <f t="shared" ca="1" si="533"/>
        <v>8613.5937721117734</v>
      </c>
      <c r="BV931" s="15">
        <f t="shared" ca="1" si="534"/>
        <v>10639.023048430372</v>
      </c>
      <c r="BW931" s="15">
        <f t="shared" ca="1" si="535"/>
        <v>12436.255265705378</v>
      </c>
      <c r="BX931" s="15">
        <f t="shared" ca="1" si="536"/>
        <v>15259.160111595569</v>
      </c>
      <c r="BY931" s="15">
        <f t="shared" ca="1" si="537"/>
        <v>16638.837047317815</v>
      </c>
      <c r="BZ931" s="15">
        <f t="shared" ca="1" si="538"/>
        <v>23721.424503567599</v>
      </c>
      <c r="CA931" s="15">
        <f t="shared" ca="1" si="539"/>
        <v>30735.885183025701</v>
      </c>
      <c r="CB931" s="15">
        <f ca="1">(AU931*DCF!C$10-DCF!C$5*MAX(AU931*DCF!C$10,0)-MAX(AU931-Inputs!$B$6,0)/Inputs!$B$10)*DCF!C$6</f>
        <v>1034.7467486136341</v>
      </c>
      <c r="CC931" s="15">
        <f ca="1">(AV931*DCF!D$10-DCF!D$5*MAX(AV931*DCF!D$10,0)-MAX(AV931-AU931,0)/Inputs!$B$10)*DCF!D$6</f>
        <v>1357.820988601751</v>
      </c>
      <c r="CD931" s="15">
        <f ca="1">(AW931*DCF!E$10-DCF!E$5*MAX(AW931*DCF!E$10,0)-MAX(AW931-AV931,0)/Inputs!$B$10)*DCF!E$6</f>
        <v>1286.7306217389951</v>
      </c>
      <c r="CE931" s="15">
        <f ca="1">(AX931*DCF!F$10-DCF!F$5*MAX(AX931*DCF!F$10,0)-MAX(AX931-AW931,0)/Inputs!$B$10)*DCF!F$6</f>
        <v>1250.0911816535836</v>
      </c>
      <c r="CF931" s="15">
        <f ca="1">(AY931*DCF!G$10-DCF!G$5*MAX(AY931*DCF!G$10,0)-MAX(AY931-AX931,0)/Inputs!$B$10)*DCF!G$6</f>
        <v>1464.7559350106937</v>
      </c>
      <c r="CG931" s="15">
        <f ca="1">(AZ931*DCF!H$10-DCF!H$5*MAX(AZ931*DCF!H$10,0)-MAX(AZ931-AY931,0)/Inputs!$B$10)*DCF!H$6</f>
        <v>1873.3882148912583</v>
      </c>
      <c r="CH931" s="15">
        <f ca="1">(BA931*DCF!I$10-DCF!I$5*MAX(BA931*DCF!I$10,0)-MAX(BA931-AZ931,0)/Inputs!$B$10)*DCF!I$6</f>
        <v>2005.480271893126</v>
      </c>
      <c r="CI931" s="15">
        <f ca="1">(BB931*DCF!J$10-DCF!J$5*MAX(BB931*DCF!J$10,0)-MAX(BB931-BA931,0)/Inputs!$B$10)*DCF!J$6</f>
        <v>1942.0768991638095</v>
      </c>
      <c r="CJ931" s="15">
        <f ca="1">(BC931*DCF!K$10-DCF!K$5*MAX(BC931*DCF!K$10,0)-MAX(BC931-BB931,0)/Inputs!$B$10)*DCF!K$6</f>
        <v>2279.6735366200546</v>
      </c>
      <c r="CK931" s="15">
        <f ca="1">(BD931*DCF!L$10-DCF!L$5*MAX(BD931*DCF!L$10,0)-MAX(BD931-BC931,0)/Inputs!$B$10)*DCF!L$6</f>
        <v>2497.1456481933305</v>
      </c>
      <c r="CL931" s="15">
        <f ca="1">(BE931*DCF!M$10-DCF!M$5*MAX(BE931*DCF!M$10,0)-MAX(BE931-BD931,0)/Inputs!$B$10)*DCF!M$6</f>
        <v>2798.0575920060242</v>
      </c>
      <c r="CM931" s="15">
        <f ca="1">(BF931*DCF!C$28-DCF!C$5*MAX(BF931*DCF!C$28,0)-MAX(BF931-Inputs!$B$13,0)/Inputs!$B$17)*DCF!C$6</f>
        <v>3700.9806915421823</v>
      </c>
      <c r="CN931" s="15">
        <f ca="1">(BG931*DCF!D$28-DCF!D$5*MAX(BG931*DCF!D$28,0)-MAX(BG931-BF931,0)/Inputs!$B$17)*DCF!D$6</f>
        <v>4527.6713754953953</v>
      </c>
      <c r="CO931" s="15">
        <f ca="1">(BH931*DCF!E$28-DCF!E$5*MAX(BH931*DCF!E$28,0)-MAX(BH931-BG931,0)/Inputs!$B$17)*DCF!E$6</f>
        <v>5349.5562603776998</v>
      </c>
      <c r="CP931" s="15">
        <f ca="1">(BI931*DCF!F$28-DCF!F$5*MAX(BI931*DCF!F$28,0)-MAX(BI931-BH931,0)/Inputs!$B$17)*DCF!F$6</f>
        <v>6363.2662053272343</v>
      </c>
      <c r="CQ931" s="15">
        <f ca="1">(BJ931*DCF!G$28-DCF!G$5*MAX(BJ931*DCF!G$28,0)-MAX(BJ931-BI931,0)/Inputs!$B$17)*DCF!G$6</f>
        <v>7847.2698735827371</v>
      </c>
      <c r="CR931" s="15">
        <f ca="1">(BK931*DCF!H$28-DCF!H$5*MAX(BK931*DCF!H$28,0)-MAX(BK931-BJ931,0)/Inputs!$B$17)*DCF!H$6</f>
        <v>8757.3166782300323</v>
      </c>
      <c r="CS931" s="15">
        <f ca="1">(BL931*DCF!I$28-DCF!I$5*MAX(BL931*DCF!I$28,0)-MAX(BL931-BK931,0)/Inputs!$B$17)*DCF!I$6</f>
        <v>10222.218254899766</v>
      </c>
      <c r="CT931" s="15">
        <f ca="1">(BM931*DCF!J$28-DCF!J$5*MAX(BM931*DCF!J$28,0)-MAX(BM931-BL931,0)/Inputs!$B$17)*DCF!J$6</f>
        <v>13405.934768575671</v>
      </c>
      <c r="CU931" s="15">
        <f ca="1">(BN931*DCF!K$28-DCF!K$5*MAX(BN931*DCF!K$28,0)-MAX(BN931-BM931,0)/Inputs!$B$17)*DCF!K$6</f>
        <v>14252.337665753452</v>
      </c>
      <c r="CV931" s="15">
        <f ca="1">(BO931*DCF!L$28-DCF!L$5*MAX(BO931*DCF!L$28,0)-MAX(BO931-BN931,0)/Inputs!$B$17)*DCF!L$6</f>
        <v>15376.683971471688</v>
      </c>
      <c r="CW931" s="15">
        <f ca="1">(BP931*DCF!M$28-DCF!M$5*MAX(BP931*DCF!M$28,0)-MAX(BP931-BO931,0)/Inputs!$B$17)*DCF!M$6</f>
        <v>18917.271161900142</v>
      </c>
      <c r="CX931" s="15">
        <f ca="1">(BQ931*DCF!C$46-DCF!C$5*MAX(BQ931*DCF!C$46,0)-MAX(BQ931-Inputs!$B$20,0)/Inputs!$B$24)*DCF!C$6</f>
        <v>-914.81707007422654</v>
      </c>
      <c r="CY931" s="15">
        <f ca="1">(BR931*DCF!D$46-DCF!D$5*MAX(BR931*DCF!D$46,0)-MAX(BR931-BQ931,0)/Inputs!$B$24)*DCF!D$6</f>
        <v>-2516.8581412877393</v>
      </c>
      <c r="CZ931" s="15">
        <f ca="1">(BS931*DCF!E$46-DCF!E$5*MAX(BS931*DCF!E$46,0)-MAX(BS931-BR931,0)/Inputs!$B$24)*DCF!E$6</f>
        <v>-716.5022470456272</v>
      </c>
      <c r="DA931" s="15">
        <f ca="1">(BT931*DCF!F$46-DCF!F$5*MAX(BT931*DCF!F$46,0)-MAX(BT931-BS931,0)/Inputs!$B$24)*DCF!F$6</f>
        <v>-1260.6266411643442</v>
      </c>
      <c r="DB931" s="15">
        <f ca="1">(BU931*DCF!G$46-DCF!G$5*MAX(BU931*DCF!G$46,0)-MAX(BU931-BT931,0)/Inputs!$B$24)*DCF!G$6</f>
        <v>-518.2523885728441</v>
      </c>
      <c r="DC931" s="15">
        <f ca="1">(BV931*DCF!H$46-DCF!H$5*MAX(BV931*DCF!H$46,0)-MAX(BV931-BU931,0)/Inputs!$B$24)*DCF!H$6</f>
        <v>-629.3897376049315</v>
      </c>
      <c r="DD931" s="15">
        <f ca="1">(BW931*DCF!I$46-DCF!I$5*MAX(BW931*DCF!I$46,0)-MAX(BW931-BV931,0)/Inputs!$B$24)*DCF!I$6</f>
        <v>-228.6957073658761</v>
      </c>
      <c r="DE931" s="15">
        <f ca="1">(BX931*DCF!J$46-DCF!J$5*MAX(BX931*DCF!J$46,0)-MAX(BX931-BW931,0)/Inputs!$B$24)*DCF!J$6</f>
        <v>-108.50868773579818</v>
      </c>
      <c r="DF931" s="15">
        <f ca="1">(BY931*DCF!K$46-DCF!K$5*MAX(BY931*DCF!K$46,0)-MAX(BY931-BX931,0)/Inputs!$B$24)*DCF!K$6</f>
        <v>612.48174316153882</v>
      </c>
      <c r="DG931" s="15">
        <f ca="1">(BZ931*DCF!L$46-DCF!L$5*MAX(BZ931*DCF!L$46,0)-MAX(BZ931-BY931,0)/Inputs!$B$24)*DCF!L$6</f>
        <v>36.939376373407654</v>
      </c>
      <c r="DH931" s="15">
        <f ca="1">(CA931*DCF!M$46-DCF!M$5*MAX(CA931*DCF!M$46,0)-MAX(CA931-BZ931,0)/Inputs!$B$24)*DCF!M$6</f>
        <v>943.15625893028198</v>
      </c>
      <c r="DI931" s="15">
        <f ca="1">SUM(CB931:CL931)+BE931*DCF!M$10*(1+Inputs!$B$30)*(1-Inputs!$B$33)*(1-Inputs!$B$30/Inputs!$B$31)/(Inputs!$B$29-Inputs!$B$30)*DCF!M$6</f>
        <v>82309.132222414672</v>
      </c>
      <c r="DJ931" s="15">
        <f ca="1">SUM(CM931:CW931)+BP931*DCF!M$28*(1+Inputs!$B$30)*(1-Inputs!$B$33)*(1-Inputs!$B$30/Inputs!$B$31)/(Inputs!$B$29-Inputs!$B$30)*DCF!M$6</f>
        <v>532476.95322213555</v>
      </c>
      <c r="DK931" s="15">
        <f ca="1">SUM(CX931:DH931)+CA931*DCF!M$46*(1+Inputs!$B$30)*(1-Inputs!$B$33)*(1-Inputs!$B$30/Inputs!$B$31)/(Inputs!$B$29-Inputs!$B$30)*DCF!M$6</f>
        <v>42220.246148927974</v>
      </c>
      <c r="DM931" s="15">
        <f ca="1">DI931+DJ931+DK931+Inputs!$B$34+Inputs!$B$36-Inputs!$B$35</f>
        <v>733857.33159347821</v>
      </c>
    </row>
    <row r="932" spans="1:117" x14ac:dyDescent="0.75">
      <c r="A932" s="11">
        <v>919</v>
      </c>
      <c r="C932" s="23">
        <f t="shared" ca="1" si="541"/>
        <v>-0.24616276044359464</v>
      </c>
      <c r="D932" s="23">
        <f t="shared" ca="1" si="541"/>
        <v>0.32669881660527589</v>
      </c>
      <c r="E932" s="23">
        <f t="shared" ca="1" si="541"/>
        <v>0.70009658611850967</v>
      </c>
      <c r="F932" s="23">
        <f t="shared" ca="1" si="541"/>
        <v>1.938341879753475</v>
      </c>
      <c r="G932" s="23">
        <f t="shared" ca="1" si="541"/>
        <v>-2.3278602245231563</v>
      </c>
      <c r="H932" s="23">
        <f t="shared" ca="1" si="541"/>
        <v>-1.5368511831721936</v>
      </c>
      <c r="I932" s="23">
        <f t="shared" ca="1" si="541"/>
        <v>-0.83366982759779384</v>
      </c>
      <c r="J932" s="23">
        <f t="shared" ca="1" si="541"/>
        <v>1.3769089926080482</v>
      </c>
      <c r="K932" s="23">
        <f t="shared" ca="1" si="541"/>
        <v>1.1960218867000729</v>
      </c>
      <c r="L932" s="23">
        <f t="shared" ca="1" si="541"/>
        <v>-0.15840327154246181</v>
      </c>
      <c r="M932" s="23">
        <f t="shared" ca="1" si="541"/>
        <v>0.2932239213403971</v>
      </c>
      <c r="N932" s="23">
        <f ca="1">SQRT(Inputs!$B$38)*C932+SQRT(1-Inputs!$B$38)*_xlfn.NORM.S.INV(RAND())</f>
        <v>0.75882931582452362</v>
      </c>
      <c r="O932" s="23">
        <f ca="1">SQRT(Inputs!$B$38)*D932+SQRT(1-Inputs!$B$38)*_xlfn.NORM.S.INV(RAND())</f>
        <v>-1.0424874949347256</v>
      </c>
      <c r="P932" s="23">
        <f ca="1">SQRT(Inputs!$B$38)*E932+SQRT(1-Inputs!$B$38)*_xlfn.NORM.S.INV(RAND())</f>
        <v>2.2245830630447672</v>
      </c>
      <c r="Q932" s="23">
        <f ca="1">SQRT(Inputs!$B$38)*F932+SQRT(1-Inputs!$B$38)*_xlfn.NORM.S.INV(RAND())</f>
        <v>0.21632046178711128</v>
      </c>
      <c r="R932" s="23">
        <f ca="1">SQRT(Inputs!$B$38)*G932+SQRT(1-Inputs!$B$38)*_xlfn.NORM.S.INV(RAND())</f>
        <v>-2.0741198905953269</v>
      </c>
      <c r="S932" s="23">
        <f ca="1">SQRT(Inputs!$B$38)*H932+SQRT(1-Inputs!$B$38)*_xlfn.NORM.S.INV(RAND())</f>
        <v>-0.22971506456316959</v>
      </c>
      <c r="T932" s="23">
        <f ca="1">SQRT(Inputs!$B$38)*I932+SQRT(1-Inputs!$B$38)*_xlfn.NORM.S.INV(RAND())</f>
        <v>-0.34233700679738654</v>
      </c>
      <c r="U932" s="23">
        <f ca="1">SQRT(Inputs!$B$38)*J932+SQRT(1-Inputs!$B$38)*_xlfn.NORM.S.INV(RAND())</f>
        <v>0.33646976272828527</v>
      </c>
      <c r="V932" s="23">
        <f ca="1">SQRT(Inputs!$B$38)*K932+SQRT(1-Inputs!$B$38)*_xlfn.NORM.S.INV(RAND())</f>
        <v>-1.3028389571115517E-2</v>
      </c>
      <c r="W932" s="23">
        <f ca="1">SQRT(Inputs!$B$38)*L932+SQRT(1-Inputs!$B$38)*_xlfn.NORM.S.INV(RAND())</f>
        <v>-1.0121392134084097</v>
      </c>
      <c r="X932" s="23">
        <f ca="1">SQRT(Inputs!$B$38)*M932+SQRT(1-Inputs!$B$38)*_xlfn.NORM.S.INV(RAND())</f>
        <v>8.5042031915409225E-2</v>
      </c>
      <c r="Y932" s="23">
        <f ca="1">SQRT(Inputs!$B$38)*C932+SQRT(1-Inputs!$B$38)*_xlfn.NORM.S.INV(RAND())</f>
        <v>0.4807638505086006</v>
      </c>
      <c r="Z932" s="23">
        <f ca="1">SQRT(Inputs!$B$38)*D932+SQRT(1-Inputs!$B$38)*_xlfn.NORM.S.INV(RAND())</f>
        <v>1.660437590595544</v>
      </c>
      <c r="AA932" s="23">
        <f ca="1">SQRT(Inputs!$B$38)*E932+SQRT(1-Inputs!$B$38)*_xlfn.NORM.S.INV(RAND())</f>
        <v>-0.61863950850842797</v>
      </c>
      <c r="AB932" s="23">
        <f ca="1">SQRT(Inputs!$B$38)*F932+SQRT(1-Inputs!$B$38)*_xlfn.NORM.S.INV(RAND())</f>
        <v>0.55704539114198182</v>
      </c>
      <c r="AC932" s="23">
        <f ca="1">SQRT(Inputs!$B$38)*G932+SQRT(1-Inputs!$B$38)*_xlfn.NORM.S.INV(RAND())</f>
        <v>-0.36232450842569386</v>
      </c>
      <c r="AD932" s="23">
        <f ca="1">SQRT(Inputs!$B$38)*H932+SQRT(1-Inputs!$B$38)*_xlfn.NORM.S.INV(RAND())</f>
        <v>9.700336883811711E-2</v>
      </c>
      <c r="AE932" s="23">
        <f ca="1">SQRT(Inputs!$B$38)*I932+SQRT(1-Inputs!$B$38)*_xlfn.NORM.S.INV(RAND())</f>
        <v>-1.0076197176618804</v>
      </c>
      <c r="AF932" s="23">
        <f ca="1">SQRT(Inputs!$B$38)*J932+SQRT(1-Inputs!$B$38)*_xlfn.NORM.S.INV(RAND())</f>
        <v>-0.55252111862060072</v>
      </c>
      <c r="AG932" s="23">
        <f ca="1">SQRT(Inputs!$B$38)*K932+SQRT(1-Inputs!$B$38)*_xlfn.NORM.S.INV(RAND())</f>
        <v>0.89365908188956644</v>
      </c>
      <c r="AH932" s="23">
        <f ca="1">SQRT(Inputs!$B$38)*L932+SQRT(1-Inputs!$B$38)*_xlfn.NORM.S.INV(RAND())</f>
        <v>-0.71503053497911007</v>
      </c>
      <c r="AI932" s="23">
        <f ca="1">SQRT(Inputs!$B$38)*M932+SQRT(1-Inputs!$B$38)*_xlfn.NORM.S.INV(RAND())</f>
        <v>2.0419267997307284</v>
      </c>
      <c r="AJ932" s="23">
        <f ca="1">SQRT(Inputs!$B$38)*C932+SQRT(1-Inputs!$B$38)*_xlfn.NORM.S.INV(RAND())</f>
        <v>-0.57527408890474929</v>
      </c>
      <c r="AK932" s="23">
        <f ca="1">SQRT(Inputs!$B$38)*D932+SQRT(1-Inputs!$B$38)*_xlfn.NORM.S.INV(RAND())</f>
        <v>0.40503946067316099</v>
      </c>
      <c r="AL932" s="23">
        <f ca="1">SQRT(Inputs!$B$38)*E932+SQRT(1-Inputs!$B$38)*_xlfn.NORM.S.INV(RAND())</f>
        <v>-0.14697806329736807</v>
      </c>
      <c r="AM932" s="23">
        <f ca="1">SQRT(Inputs!$B$38)*F932+SQRT(1-Inputs!$B$38)*_xlfn.NORM.S.INV(RAND())</f>
        <v>0.59697693631847415</v>
      </c>
      <c r="AN932" s="23">
        <f ca="1">SQRT(Inputs!$B$38)*G932+SQRT(1-Inputs!$B$38)*_xlfn.NORM.S.INV(RAND())</f>
        <v>-0.63513919512724659</v>
      </c>
      <c r="AO932" s="23">
        <f ca="1">SQRT(Inputs!$B$38)*H932+SQRT(1-Inputs!$B$38)*_xlfn.NORM.S.INV(RAND())</f>
        <v>-1.587235014760731</v>
      </c>
      <c r="AP932" s="23">
        <f ca="1">SQRT(Inputs!$B$38)*I932+SQRT(1-Inputs!$B$38)*_xlfn.NORM.S.INV(RAND())</f>
        <v>-0.30362189627719405</v>
      </c>
      <c r="AQ932" s="23">
        <f ca="1">SQRT(Inputs!$B$38)*J932+SQRT(1-Inputs!$B$38)*_xlfn.NORM.S.INV(RAND())</f>
        <v>-0.76112233795283646</v>
      </c>
      <c r="AR932" s="23">
        <f ca="1">SQRT(Inputs!$B$38)*K932+SQRT(1-Inputs!$B$38)*_xlfn.NORM.S.INV(RAND())</f>
        <v>2.5752195861541796</v>
      </c>
      <c r="AS932" s="23">
        <f ca="1">SQRT(Inputs!$B$38)*L932+SQRT(1-Inputs!$B$38)*_xlfn.NORM.S.INV(RAND())</f>
        <v>-0.3069832921605043</v>
      </c>
      <c r="AT932" s="23">
        <f ca="1">SQRT(Inputs!$B$38)*M932+SQRT(1-Inputs!$B$38)*_xlfn.NORM.S.INV(RAND())</f>
        <v>1.3914275406232284</v>
      </c>
      <c r="AU932" s="15">
        <f ca="1">Inputs!$B$6*EXP($B$8-0.5*C$5^2+C$5*N932)</f>
        <v>5610.7879947456504</v>
      </c>
      <c r="AV932" s="15">
        <f t="shared" ca="1" si="510"/>
        <v>5859.0942565510177</v>
      </c>
      <c r="AW932" s="15">
        <f t="shared" ca="1" si="511"/>
        <v>9644.0872072436377</v>
      </c>
      <c r="AX932" s="15">
        <f t="shared" ca="1" si="512"/>
        <v>12097.012454464972</v>
      </c>
      <c r="AY932" s="15">
        <f t="shared" ca="1" si="513"/>
        <v>11603.406221252257</v>
      </c>
      <c r="AZ932" s="15">
        <f t="shared" ca="1" si="514"/>
        <v>13836.797770117644</v>
      </c>
      <c r="BA932" s="15">
        <f t="shared" ca="1" si="515"/>
        <v>16336.762269415656</v>
      </c>
      <c r="BB932" s="15">
        <f t="shared" ca="1" si="516"/>
        <v>20686.924097070638</v>
      </c>
      <c r="BC932" s="15">
        <f t="shared" ca="1" si="517"/>
        <v>25304.373917158271</v>
      </c>
      <c r="BD932" s="15">
        <f t="shared" ca="1" si="518"/>
        <v>28200.117305709875</v>
      </c>
      <c r="BE932" s="15">
        <f t="shared" ca="1" si="519"/>
        <v>34824.322600147061</v>
      </c>
      <c r="BF932" s="15">
        <f ca="1">Inputs!$B$13*EXP($B$9-0.5*C$6^2+C$6*Y932)</f>
        <v>15214.125038057306</v>
      </c>
      <c r="BG932" s="15">
        <f t="shared" ca="1" si="520"/>
        <v>25019.227996526519</v>
      </c>
      <c r="BH932" s="15">
        <f t="shared" ca="1" si="521"/>
        <v>27587.893763075841</v>
      </c>
      <c r="BI932" s="15">
        <f t="shared" ca="1" si="522"/>
        <v>36795.08397038206</v>
      </c>
      <c r="BJ932" s="15">
        <f t="shared" ca="1" si="523"/>
        <v>42812.944288710794</v>
      </c>
      <c r="BK932" s="15">
        <f t="shared" ca="1" si="524"/>
        <v>53243.30264224542</v>
      </c>
      <c r="BL932" s="15">
        <f t="shared" ca="1" si="525"/>
        <v>57396.80346774793</v>
      </c>
      <c r="BM932" s="15">
        <f t="shared" ca="1" si="526"/>
        <v>65872.870241554279</v>
      </c>
      <c r="BN932" s="15">
        <f t="shared" ca="1" si="527"/>
        <v>90173.125644120402</v>
      </c>
      <c r="BO932" s="15">
        <f t="shared" ca="1" si="528"/>
        <v>102100.01783408089</v>
      </c>
      <c r="BP932" s="15">
        <f t="shared" ca="1" si="529"/>
        <v>158375.76190864676</v>
      </c>
      <c r="BQ932" s="15">
        <f ca="1">Inputs!$B$20*EXP($B$10-0.5*C$7^2+C$7*AJ932)</f>
        <v>3497.7980654275943</v>
      </c>
      <c r="BR932" s="15">
        <f t="shared" ca="1" si="530"/>
        <v>5397.5632485805609</v>
      </c>
      <c r="BS932" s="15">
        <f t="shared" ca="1" si="531"/>
        <v>7085.8679365337102</v>
      </c>
      <c r="BT932" s="15">
        <f t="shared" ca="1" si="532"/>
        <v>11426.207433156427</v>
      </c>
      <c r="BU932" s="15">
        <f t="shared" ca="1" si="533"/>
        <v>13579.487961119103</v>
      </c>
      <c r="BV932" s="15">
        <f t="shared" ca="1" si="534"/>
        <v>13212.838828255939</v>
      </c>
      <c r="BW932" s="15">
        <f t="shared" ca="1" si="535"/>
        <v>17290.202321546349</v>
      </c>
      <c r="BX932" s="15">
        <f t="shared" ca="1" si="536"/>
        <v>20760.866061404387</v>
      </c>
      <c r="BY932" s="15">
        <f t="shared" ca="1" si="537"/>
        <v>47611.790137227872</v>
      </c>
      <c r="BZ932" s="15">
        <f t="shared" ca="1" si="538"/>
        <v>63140.29306009259</v>
      </c>
      <c r="CA932" s="15">
        <f t="shared" ca="1" si="539"/>
        <v>113572.13233663146</v>
      </c>
      <c r="CB932" s="15">
        <f ca="1">(AU932*DCF!C$10-DCF!C$5*MAX(AU932*DCF!C$10,0)-MAX(AU932-Inputs!$B$6,0)/Inputs!$B$10)*DCF!C$6</f>
        <v>1038.4500366563145</v>
      </c>
      <c r="CC932" s="15">
        <f ca="1">(AV932*DCF!D$10-DCF!D$5*MAX(AV932*DCF!D$10,0)-MAX(AV932-AU932,0)/Inputs!$B$10)*DCF!D$6</f>
        <v>1367.5715476689641</v>
      </c>
      <c r="CD932" s="15">
        <f ca="1">(AW932*DCF!E$10-DCF!E$5*MAX(AW932*DCF!E$10,0)-MAX(AW932-AV932,0)/Inputs!$B$10)*DCF!E$6</f>
        <v>1374.1290598020291</v>
      </c>
      <c r="CE932" s="15">
        <f ca="1">(AX932*DCF!F$10-DCF!F$5*MAX(AX932*DCF!F$10,0)-MAX(AX932-AW932,0)/Inputs!$B$10)*DCF!F$6</f>
        <v>2130.3656112063632</v>
      </c>
      <c r="CF932" s="15">
        <f ca="1">(AY932*DCF!G$10-DCF!G$5*MAX(AY932*DCF!G$10,0)-MAX(AY932-AX932,0)/Inputs!$B$10)*DCF!G$6</f>
        <v>2390.7640597093218</v>
      </c>
      <c r="CG932" s="15">
        <f ca="1">(AZ932*DCF!H$10-DCF!H$5*MAX(AZ932*DCF!H$10,0)-MAX(AZ932-AY932,0)/Inputs!$B$10)*DCF!H$6</f>
        <v>2289.8455036147188</v>
      </c>
      <c r="CH932" s="15">
        <f ca="1">(BA932*DCF!I$10-DCF!I$5*MAX(BA932*DCF!I$10,0)-MAX(BA932-AZ932,0)/Inputs!$B$10)*DCF!I$6</f>
        <v>2574.0487309939899</v>
      </c>
      <c r="CI932" s="15">
        <f ca="1">(BB932*DCF!J$10-DCF!J$5*MAX(BB932*DCF!J$10,0)-MAX(BB932-BA932,0)/Inputs!$B$10)*DCF!J$6</f>
        <v>2890.7288353628569</v>
      </c>
      <c r="CJ932" s="15">
        <f ca="1">(BC932*DCF!K$10-DCF!K$5*MAX(BC932*DCF!K$10,0)-MAX(BC932-BB932,0)/Inputs!$B$10)*DCF!K$6</f>
        <v>3427.2251257685502</v>
      </c>
      <c r="CK932" s="15">
        <f ca="1">(BD932*DCF!L$10-DCF!L$5*MAX(BD932*DCF!L$10,0)-MAX(BD932-BC932,0)/Inputs!$B$10)*DCF!L$6</f>
        <v>3878.6474358985988</v>
      </c>
      <c r="CL932" s="15">
        <f ca="1">(BE932*DCF!M$10-DCF!M$5*MAX(BE932*DCF!M$10,0)-MAX(BE932-BD932,0)/Inputs!$B$10)*DCF!M$6</f>
        <v>4122.830236851024</v>
      </c>
      <c r="CM932" s="15">
        <f ca="1">(BF932*DCF!C$28-DCF!C$5*MAX(BF932*DCF!C$28,0)-MAX(BF932-Inputs!$B$13,0)/Inputs!$B$17)*DCF!C$6</f>
        <v>3759.3885900414725</v>
      </c>
      <c r="CN932" s="15">
        <f ca="1">(BG932*DCF!D$28-DCF!D$5*MAX(BG932*DCF!D$28,0)-MAX(BG932-BF932,0)/Inputs!$B$17)*DCF!D$6</f>
        <v>5276.8616623900043</v>
      </c>
      <c r="CO932" s="15">
        <f ca="1">(BH932*DCF!E$28-DCF!E$5*MAX(BH932*DCF!E$28,0)-MAX(BH932-BG932,0)/Inputs!$B$17)*DCF!E$6</f>
        <v>7307.1340905112238</v>
      </c>
      <c r="CP932" s="15">
        <f ca="1">(BI932*DCF!F$28-DCF!F$5*MAX(BI932*DCF!F$28,0)-MAX(BI932-BH932,0)/Inputs!$B$17)*DCF!F$6</f>
        <v>8312.5815757291475</v>
      </c>
      <c r="CQ932" s="15">
        <f ca="1">(BJ932*DCF!G$28-DCF!G$5*MAX(BJ932*DCF!G$28,0)-MAX(BJ932-BI932,0)/Inputs!$B$17)*DCF!G$6</f>
        <v>10095.998560236476</v>
      </c>
      <c r="CR932" s="15">
        <f ca="1">(BK932*DCF!H$28-DCF!H$5*MAX(BK932*DCF!H$28,0)-MAX(BK932-BJ932,0)/Inputs!$B$17)*DCF!H$6</f>
        <v>11547.071187065609</v>
      </c>
      <c r="CS932" s="15">
        <f ca="1">(BL932*DCF!I$28-DCF!I$5*MAX(BL932*DCF!I$28,0)-MAX(BL932-BK932,0)/Inputs!$B$17)*DCF!I$6</f>
        <v>12900.877951874898</v>
      </c>
      <c r="CT932" s="15">
        <f ca="1">(BM932*DCF!J$28-DCF!J$5*MAX(BM932*DCF!J$28,0)-MAX(BM932-BL932,0)/Inputs!$B$17)*DCF!J$6</f>
        <v>13571.26137928736</v>
      </c>
      <c r="CU932" s="15">
        <f ca="1">(BN932*DCF!K$28-DCF!K$5*MAX(BN932*DCF!K$28,0)-MAX(BN932-BM932,0)/Inputs!$B$17)*DCF!K$6</f>
        <v>16066.594594286413</v>
      </c>
      <c r="CV932" s="15">
        <f ca="1">(BO932*DCF!L$28-DCF!L$5*MAX(BO932*DCF!L$28,0)-MAX(BO932-BN932,0)/Inputs!$B$17)*DCF!L$6</f>
        <v>19021.54888514867</v>
      </c>
      <c r="CW932" s="15">
        <f ca="1">(BP932*DCF!M$28-DCF!M$5*MAX(BP932*DCF!M$28,0)-MAX(BP932-BO932,0)/Inputs!$B$17)*DCF!M$6</f>
        <v>23916.094695258329</v>
      </c>
      <c r="CX932" s="15">
        <f ca="1">(BQ932*DCF!C$46-DCF!C$5*MAX(BQ932*DCF!C$46,0)-MAX(BQ932-Inputs!$B$20,0)/Inputs!$B$24)*DCF!C$6</f>
        <v>-944.89473355260577</v>
      </c>
      <c r="CY932" s="15">
        <f ca="1">(BR932*DCF!D$46-DCF!D$5*MAX(BR932*DCF!D$46,0)-MAX(BR932-BQ932,0)/Inputs!$B$24)*DCF!D$6</f>
        <v>-1731.8522078992114</v>
      </c>
      <c r="CZ932" s="15">
        <f ca="1">(BS932*DCF!E$46-DCF!E$5*MAX(BS932*DCF!E$46,0)-MAX(BS932-BR932,0)/Inputs!$B$24)*DCF!E$6</f>
        <v>-1503.3994506150289</v>
      </c>
      <c r="DA932" s="15">
        <f ca="1">(BT932*DCF!F$46-DCF!F$5*MAX(BT932*DCF!F$46,0)-MAX(BT932-BS932,0)/Inputs!$B$24)*DCF!F$6</f>
        <v>-2412.5834865951524</v>
      </c>
      <c r="DB932" s="15">
        <f ca="1">(BU932*DCF!G$46-DCF!G$5*MAX(BU932*DCF!G$46,0)-MAX(BU932-BT932,0)/Inputs!$B$24)*DCF!G$6</f>
        <v>-1181.1081711979382</v>
      </c>
      <c r="DC932" s="15">
        <f ca="1">(BV932*DCF!H$46-DCF!H$5*MAX(BV932*DCF!H$46,0)-MAX(BV932-BU932,0)/Inputs!$B$24)*DCF!H$6</f>
        <v>0</v>
      </c>
      <c r="DD932" s="15">
        <f ca="1">(BW932*DCF!I$46-DCF!I$5*MAX(BW932*DCF!I$46,0)-MAX(BW932-BV932,0)/Inputs!$B$24)*DCF!I$6</f>
        <v>-771.12940008130852</v>
      </c>
      <c r="DE932" s="15">
        <f ca="1">(BX932*DCF!J$46-DCF!J$5*MAX(BX932*DCF!J$46,0)-MAX(BX932-BW932,0)/Inputs!$B$24)*DCF!J$6</f>
        <v>-49.502417445726564</v>
      </c>
      <c r="DF932" s="15">
        <f ca="1">(BY932*DCF!K$46-DCF!K$5*MAX(BY932*DCF!K$46,0)-MAX(BY932-BX932,0)/Inputs!$B$24)*DCF!K$6</f>
        <v>-3858.0169255211454</v>
      </c>
      <c r="DG932" s="15">
        <f ca="1">(BZ932*DCF!L$46-DCF!L$5*MAX(BZ932*DCF!L$46,0)-MAX(BZ932-BY932,0)/Inputs!$B$24)*DCF!L$6</f>
        <v>850.44489892415686</v>
      </c>
      <c r="DH932" s="15">
        <f ca="1">(CA932*DCF!M$46-DCF!M$5*MAX(CA932*DCF!M$46,0)-MAX(CA932-BZ932,0)/Inputs!$B$24)*DCF!M$6</f>
        <v>-1639.4792625139426</v>
      </c>
      <c r="DI932" s="15">
        <f ca="1">SUM(CB932:CL932)+BE932*DCF!M$10*(1+Inputs!$B$30)*(1-Inputs!$B$33)*(1-Inputs!$B$30/Inputs!$B$31)/(Inputs!$B$29-Inputs!$B$30)*DCF!M$6</f>
        <v>124401.15648373477</v>
      </c>
      <c r="DJ932" s="15">
        <f ca="1">SUM(CM932:CW932)+BP932*DCF!M$28*(1+Inputs!$B$30)*(1-Inputs!$B$33)*(1-Inputs!$B$30/Inputs!$B$31)/(Inputs!$B$29-Inputs!$B$30)*DCF!M$6</f>
        <v>719457.86609769985</v>
      </c>
      <c r="DK932" s="15">
        <f ca="1">SUM(CX932:DH932)+CA932*DCF!M$46*(1+Inputs!$B$30)*(1-Inputs!$B$33)*(1-Inputs!$B$30/Inputs!$B$31)/(Inputs!$B$29-Inputs!$B$30)*DCF!M$6</f>
        <v>162354.44891506774</v>
      </c>
      <c r="DM932" s="15">
        <f ca="1">DI932+DJ932+DK932+Inputs!$B$34+Inputs!$B$36-Inputs!$B$35</f>
        <v>1083064.4714965024</v>
      </c>
    </row>
    <row r="933" spans="1:117" x14ac:dyDescent="0.75">
      <c r="A933" s="11">
        <v>920</v>
      </c>
      <c r="C933" s="23">
        <f t="shared" ca="1" si="541"/>
        <v>0.15153418100444854</v>
      </c>
      <c r="D933" s="23">
        <f t="shared" ca="1" si="541"/>
        <v>0.39958905148698648</v>
      </c>
      <c r="E933" s="23">
        <f t="shared" ca="1" si="541"/>
        <v>0.65056575707508524</v>
      </c>
      <c r="F933" s="23">
        <f t="shared" ca="1" si="541"/>
        <v>-0.91785805637394569</v>
      </c>
      <c r="G933" s="23">
        <f t="shared" ca="1" si="541"/>
        <v>0.27378919841560306</v>
      </c>
      <c r="H933" s="23">
        <f t="shared" ca="1" si="541"/>
        <v>-1.1661856459539461</v>
      </c>
      <c r="I933" s="23">
        <f t="shared" ca="1" si="541"/>
        <v>-0.28938842226210776</v>
      </c>
      <c r="J933" s="23">
        <f t="shared" ca="1" si="541"/>
        <v>0.90439744688930845</v>
      </c>
      <c r="K933" s="23">
        <f t="shared" ca="1" si="541"/>
        <v>-1.2470690856858906</v>
      </c>
      <c r="L933" s="23">
        <f t="shared" ca="1" si="541"/>
        <v>5.2410533242481253E-2</v>
      </c>
      <c r="M933" s="23">
        <f t="shared" ca="1" si="541"/>
        <v>1.6752490212118596</v>
      </c>
      <c r="N933" s="23">
        <f ca="1">SQRT(Inputs!$B$38)*C933+SQRT(1-Inputs!$B$38)*_xlfn.NORM.S.INV(RAND())</f>
        <v>0.75896611701824812</v>
      </c>
      <c r="O933" s="23">
        <f ca="1">SQRT(Inputs!$B$38)*D933+SQRT(1-Inputs!$B$38)*_xlfn.NORM.S.INV(RAND())</f>
        <v>-0.62248937358529466</v>
      </c>
      <c r="P933" s="23">
        <f ca="1">SQRT(Inputs!$B$38)*E933+SQRT(1-Inputs!$B$38)*_xlfn.NORM.S.INV(RAND())</f>
        <v>1.7838044894719016</v>
      </c>
      <c r="Q933" s="23">
        <f ca="1">SQRT(Inputs!$B$38)*F933+SQRT(1-Inputs!$B$38)*_xlfn.NORM.S.INV(RAND())</f>
        <v>-0.37184682104263811</v>
      </c>
      <c r="R933" s="23">
        <f ca="1">SQRT(Inputs!$B$38)*G933+SQRT(1-Inputs!$B$38)*_xlfn.NORM.S.INV(RAND())</f>
        <v>-1.2026211118362133</v>
      </c>
      <c r="S933" s="23">
        <f ca="1">SQRT(Inputs!$B$38)*H933+SQRT(1-Inputs!$B$38)*_xlfn.NORM.S.INV(RAND())</f>
        <v>-1.3444945020432009</v>
      </c>
      <c r="T933" s="23">
        <f ca="1">SQRT(Inputs!$B$38)*I933+SQRT(1-Inputs!$B$38)*_xlfn.NORM.S.INV(RAND())</f>
        <v>-0.28948501344048361</v>
      </c>
      <c r="U933" s="23">
        <f ca="1">SQRT(Inputs!$B$38)*J933+SQRT(1-Inputs!$B$38)*_xlfn.NORM.S.INV(RAND())</f>
        <v>0.8963934556868971</v>
      </c>
      <c r="V933" s="23">
        <f ca="1">SQRT(Inputs!$B$38)*K933+SQRT(1-Inputs!$B$38)*_xlfn.NORM.S.INV(RAND())</f>
        <v>-0.31683157375804089</v>
      </c>
      <c r="W933" s="23">
        <f ca="1">SQRT(Inputs!$B$38)*L933+SQRT(1-Inputs!$B$38)*_xlfn.NORM.S.INV(RAND())</f>
        <v>0.58788897746634039</v>
      </c>
      <c r="X933" s="23">
        <f ca="1">SQRT(Inputs!$B$38)*M933+SQRT(1-Inputs!$B$38)*_xlfn.NORM.S.INV(RAND())</f>
        <v>-8.0047955006610994E-2</v>
      </c>
      <c r="Y933" s="23">
        <f ca="1">SQRT(Inputs!$B$38)*C933+SQRT(1-Inputs!$B$38)*_xlfn.NORM.S.INV(RAND())</f>
        <v>-0.35658748062059398</v>
      </c>
      <c r="Z933" s="23">
        <f ca="1">SQRT(Inputs!$B$38)*D933+SQRT(1-Inputs!$B$38)*_xlfn.NORM.S.INV(RAND())</f>
        <v>0.6674943128028713</v>
      </c>
      <c r="AA933" s="23">
        <f ca="1">SQRT(Inputs!$B$38)*E933+SQRT(1-Inputs!$B$38)*_xlfn.NORM.S.INV(RAND())</f>
        <v>0.80209340840682097</v>
      </c>
      <c r="AB933" s="23">
        <f ca="1">SQRT(Inputs!$B$38)*F933+SQRT(1-Inputs!$B$38)*_xlfn.NORM.S.INV(RAND())</f>
        <v>0.64240519639837257</v>
      </c>
      <c r="AC933" s="23">
        <f ca="1">SQRT(Inputs!$B$38)*G933+SQRT(1-Inputs!$B$38)*_xlfn.NORM.S.INV(RAND())</f>
        <v>-0.31644850116499024</v>
      </c>
      <c r="AD933" s="23">
        <f ca="1">SQRT(Inputs!$B$38)*H933+SQRT(1-Inputs!$B$38)*_xlfn.NORM.S.INV(RAND())</f>
        <v>0.34626527009726116</v>
      </c>
      <c r="AE933" s="23">
        <f ca="1">SQRT(Inputs!$B$38)*I933+SQRT(1-Inputs!$B$38)*_xlfn.NORM.S.INV(RAND())</f>
        <v>1.0097797468964334</v>
      </c>
      <c r="AF933" s="23">
        <f ca="1">SQRT(Inputs!$B$38)*J933+SQRT(1-Inputs!$B$38)*_xlfn.NORM.S.INV(RAND())</f>
        <v>0.4250925433574444</v>
      </c>
      <c r="AG933" s="23">
        <f ca="1">SQRT(Inputs!$B$38)*K933+SQRT(1-Inputs!$B$38)*_xlfn.NORM.S.INV(RAND())</f>
        <v>-1.7362845066127806</v>
      </c>
      <c r="AH933" s="23">
        <f ca="1">SQRT(Inputs!$B$38)*L933+SQRT(1-Inputs!$B$38)*_xlfn.NORM.S.INV(RAND())</f>
        <v>-0.22810023180301828</v>
      </c>
      <c r="AI933" s="23">
        <f ca="1">SQRT(Inputs!$B$38)*M933+SQRT(1-Inputs!$B$38)*_xlfn.NORM.S.INV(RAND())</f>
        <v>0.14813537881105265</v>
      </c>
      <c r="AJ933" s="23">
        <f ca="1">SQRT(Inputs!$B$38)*C933+SQRT(1-Inputs!$B$38)*_xlfn.NORM.S.INV(RAND())</f>
        <v>0.39531406730280738</v>
      </c>
      <c r="AK933" s="23">
        <f ca="1">SQRT(Inputs!$B$38)*D933+SQRT(1-Inputs!$B$38)*_xlfn.NORM.S.INV(RAND())</f>
        <v>0.14882775615073862</v>
      </c>
      <c r="AL933" s="23">
        <f ca="1">SQRT(Inputs!$B$38)*E933+SQRT(1-Inputs!$B$38)*_xlfn.NORM.S.INV(RAND())</f>
        <v>0.91424360369533109</v>
      </c>
      <c r="AM933" s="23">
        <f ca="1">SQRT(Inputs!$B$38)*F933+SQRT(1-Inputs!$B$38)*_xlfn.NORM.S.INV(RAND())</f>
        <v>-1.027205360668874</v>
      </c>
      <c r="AN933" s="23">
        <f ca="1">SQRT(Inputs!$B$38)*G933+SQRT(1-Inputs!$B$38)*_xlfn.NORM.S.INV(RAND())</f>
        <v>-0.24071517446669122</v>
      </c>
      <c r="AO933" s="23">
        <f ca="1">SQRT(Inputs!$B$38)*H933+SQRT(1-Inputs!$B$38)*_xlfn.NORM.S.INV(RAND())</f>
        <v>-0.44465669672513147</v>
      </c>
      <c r="AP933" s="23">
        <f ca="1">SQRT(Inputs!$B$38)*I933+SQRT(1-Inputs!$B$38)*_xlfn.NORM.S.INV(RAND())</f>
        <v>-0.96286056396444453</v>
      </c>
      <c r="AQ933" s="23">
        <f ca="1">SQRT(Inputs!$B$38)*J933+SQRT(1-Inputs!$B$38)*_xlfn.NORM.S.INV(RAND())</f>
        <v>0.57674737849639179</v>
      </c>
      <c r="AR933" s="23">
        <f ca="1">SQRT(Inputs!$B$38)*K933+SQRT(1-Inputs!$B$38)*_xlfn.NORM.S.INV(RAND())</f>
        <v>-1.276221727910082</v>
      </c>
      <c r="AS933" s="23">
        <f ca="1">SQRT(Inputs!$B$38)*L933+SQRT(1-Inputs!$B$38)*_xlfn.NORM.S.INV(RAND())</f>
        <v>1.1253691896722124</v>
      </c>
      <c r="AT933" s="23">
        <f ca="1">SQRT(Inputs!$B$38)*M933+SQRT(1-Inputs!$B$38)*_xlfn.NORM.S.INV(RAND())</f>
        <v>0.39558518212878047</v>
      </c>
      <c r="AU933" s="15">
        <f ca="1">Inputs!$B$6*EXP($B$8-0.5*C$5^2+C$5*N933)</f>
        <v>5610.9122438229815</v>
      </c>
      <c r="AV933" s="15">
        <f t="shared" ca="1" si="510"/>
        <v>6232.4551363847531</v>
      </c>
      <c r="AW933" s="15">
        <f t="shared" ca="1" si="511"/>
        <v>9666.5124347434867</v>
      </c>
      <c r="AX933" s="15">
        <f t="shared" ca="1" si="512"/>
        <v>11266.116244089921</v>
      </c>
      <c r="AY933" s="15">
        <f t="shared" ca="1" si="513"/>
        <v>11964.218293563505</v>
      </c>
      <c r="AZ933" s="15">
        <f t="shared" ca="1" si="514"/>
        <v>12618.883388891927</v>
      </c>
      <c r="BA933" s="15">
        <f t="shared" ca="1" si="515"/>
        <v>14981.441790226907</v>
      </c>
      <c r="BB933" s="15">
        <f t="shared" ca="1" si="516"/>
        <v>20065.354542039866</v>
      </c>
      <c r="BC933" s="15">
        <f t="shared" ca="1" si="517"/>
        <v>23834.736513602584</v>
      </c>
      <c r="BD933" s="15">
        <f t="shared" ca="1" si="518"/>
        <v>30850.383794095782</v>
      </c>
      <c r="BE933" s="15">
        <f t="shared" ca="1" si="519"/>
        <v>37528.576133307026</v>
      </c>
      <c r="BF933" s="15">
        <f ca="1">Inputs!$B$13*EXP($B$9-0.5*C$6^2+C$6*Y933)</f>
        <v>12887.029078636078</v>
      </c>
      <c r="BG933" s="15">
        <f t="shared" ca="1" si="520"/>
        <v>17716.148705223335</v>
      </c>
      <c r="BH933" s="15">
        <f t="shared" ca="1" si="521"/>
        <v>24725.819905753575</v>
      </c>
      <c r="BI933" s="15">
        <f t="shared" ca="1" si="522"/>
        <v>33413.960048955603</v>
      </c>
      <c r="BJ933" s="15">
        <f t="shared" ca="1" si="523"/>
        <v>39136.7860635822</v>
      </c>
      <c r="BK933" s="15">
        <f t="shared" ca="1" si="524"/>
        <v>50351.565703730113</v>
      </c>
      <c r="BL933" s="15">
        <f t="shared" ca="1" si="525"/>
        <v>70498.004175879934</v>
      </c>
      <c r="BM933" s="15">
        <f t="shared" ca="1" si="526"/>
        <v>91356.464294039397</v>
      </c>
      <c r="BN933" s="15">
        <f t="shared" ca="1" si="527"/>
        <v>91250.8438527502</v>
      </c>
      <c r="BO933" s="15">
        <f t="shared" ca="1" si="528"/>
        <v>109336.9711119413</v>
      </c>
      <c r="BP933" s="15">
        <f t="shared" ca="1" si="529"/>
        <v>136850.9572743194</v>
      </c>
      <c r="BQ933" s="15">
        <f ca="1">Inputs!$B$20*EXP($B$10-0.5*C$7^2+C$7*AJ933)</f>
        <v>4935.1568857042666</v>
      </c>
      <c r="BR933" s="15">
        <f t="shared" ca="1" si="530"/>
        <v>7020.4737522673813</v>
      </c>
      <c r="BS933" s="15">
        <f t="shared" ca="1" si="531"/>
        <v>12500.534698660977</v>
      </c>
      <c r="BT933" s="15">
        <f t="shared" ca="1" si="532"/>
        <v>13164.229739973109</v>
      </c>
      <c r="BU933" s="15">
        <f t="shared" ca="1" si="533"/>
        <v>17211.758942420998</v>
      </c>
      <c r="BV933" s="15">
        <f t="shared" ca="1" si="534"/>
        <v>21663.799262280019</v>
      </c>
      <c r="BW933" s="15">
        <f t="shared" ca="1" si="535"/>
        <v>24657.134063863854</v>
      </c>
      <c r="BX933" s="15">
        <f t="shared" ca="1" si="536"/>
        <v>38714.116993118514</v>
      </c>
      <c r="BY933" s="15">
        <f t="shared" ca="1" si="537"/>
        <v>42492.985790292762</v>
      </c>
      <c r="BZ933" s="15">
        <f t="shared" ca="1" si="538"/>
        <v>73327.268617142661</v>
      </c>
      <c r="CA933" s="15">
        <f t="shared" ca="1" si="539"/>
        <v>110503.76777403775</v>
      </c>
      <c r="CB933" s="15">
        <f ca="1">(AU933*DCF!C$10-DCF!C$5*MAX(AU933*DCF!C$10,0)-MAX(AU933-Inputs!$B$6,0)/Inputs!$B$10)*DCF!C$6</f>
        <v>1038.449150738247</v>
      </c>
      <c r="CC933" s="15">
        <f ca="1">(AV933*DCF!D$10-DCF!D$5*MAX(AV933*DCF!D$10,0)-MAX(AV933-AU933,0)/Inputs!$B$10)*DCF!D$6</f>
        <v>1367.5717485781133</v>
      </c>
      <c r="CD933" s="15">
        <f ca="1">(AW933*DCF!E$10-DCF!E$5*MAX(AW933*DCF!E$10,0)-MAX(AW933-AV933,0)/Inputs!$B$10)*DCF!E$6</f>
        <v>1458.3519295917772</v>
      </c>
      <c r="CE933" s="15">
        <f ca="1">(AX933*DCF!F$10-DCF!F$5*MAX(AX933*DCF!F$10,0)-MAX(AX933-AW933,0)/Inputs!$B$10)*DCF!F$6</f>
        <v>2126.5373275689462</v>
      </c>
      <c r="CF933" s="15">
        <f ca="1">(AY933*DCF!G$10-DCF!G$5*MAX(AY933*DCF!G$10,0)-MAX(AY933-AX933,0)/Inputs!$B$10)*DCF!G$6</f>
        <v>2330.918446344434</v>
      </c>
      <c r="CG933" s="15">
        <f ca="1">(AZ933*DCF!H$10-DCF!H$5*MAX(AZ933*DCF!H$10,0)-MAX(AZ933-AY933,0)/Inputs!$B$10)*DCF!H$6</f>
        <v>2333.7177371512653</v>
      </c>
      <c r="CH933" s="15">
        <f ca="1">(BA933*DCF!I$10-DCF!I$5*MAX(BA933*DCF!I$10,0)-MAX(BA933-AZ933,0)/Inputs!$B$10)*DCF!I$6</f>
        <v>2349.0205360285622</v>
      </c>
      <c r="CI933" s="15">
        <f ca="1">(BB933*DCF!J$10-DCF!J$5*MAX(BB933*DCF!J$10,0)-MAX(BB933-BA933,0)/Inputs!$B$10)*DCF!J$6</f>
        <v>2672.8781961651343</v>
      </c>
      <c r="CJ933" s="15">
        <f ca="1">(BC933*DCF!K$10-DCF!K$5*MAX(BC933*DCF!K$10,0)-MAX(BC933-BB933,0)/Inputs!$B$10)*DCF!K$6</f>
        <v>3309.3536951376082</v>
      </c>
      <c r="CK933" s="15">
        <f ca="1">(BD933*DCF!L$10-DCF!L$5*MAX(BD933*DCF!L$10,0)-MAX(BD933-BC933,0)/Inputs!$B$10)*DCF!L$6</f>
        <v>3745.5877394391491</v>
      </c>
      <c r="CL933" s="15">
        <f ca="1">(BE933*DCF!M$10-DCF!M$5*MAX(BE933*DCF!M$10,0)-MAX(BE933-BD933,0)/Inputs!$B$10)*DCF!M$6</f>
        <v>4497.9860579761189</v>
      </c>
      <c r="CM933" s="15">
        <f ca="1">(BF933*DCF!C$28-DCF!C$5*MAX(BF933*DCF!C$28,0)-MAX(BF933-Inputs!$B$13,0)/Inputs!$B$17)*DCF!C$6</f>
        <v>3586.6097210675907</v>
      </c>
      <c r="CN933" s="15">
        <f ca="1">(BG933*DCF!D$28-DCF!D$5*MAX(BG933*DCF!D$28,0)-MAX(BG933-BF933,0)/Inputs!$B$17)*DCF!D$6</f>
        <v>4187.5417659164004</v>
      </c>
      <c r="CO933" s="15">
        <f ca="1">(BH933*DCF!E$28-DCF!E$5*MAX(BH933*DCF!E$28,0)-MAX(BH933-BG933,0)/Inputs!$B$17)*DCF!E$6</f>
        <v>5621.2827691965713</v>
      </c>
      <c r="CP933" s="15">
        <f ca="1">(BI933*DCF!F$28-DCF!F$5*MAX(BI933*DCF!F$28,0)-MAX(BI933-BH933,0)/Inputs!$B$17)*DCF!F$6</f>
        <v>7489.196761164374</v>
      </c>
      <c r="CQ933" s="15">
        <f ca="1">(BJ933*DCF!G$28-DCF!G$5*MAX(BJ933*DCF!G$28,0)-MAX(BJ933-BI933,0)/Inputs!$B$17)*DCF!G$6</f>
        <v>9191.8132730944362</v>
      </c>
      <c r="CR933" s="15">
        <f ca="1">(BK933*DCF!H$28-DCF!H$5*MAX(BK933*DCF!H$28,0)-MAX(BK933-BJ933,0)/Inputs!$B$17)*DCF!H$6</f>
        <v>10710.035684130087</v>
      </c>
      <c r="CS933" s="15">
        <f ca="1">(BL933*DCF!I$28-DCF!I$5*MAX(BL933*DCF!I$28,0)-MAX(BL933-BK933,0)/Inputs!$B$17)*DCF!I$6</f>
        <v>13686.18823659444</v>
      </c>
      <c r="CT933" s="15">
        <f ca="1">(BM933*DCF!J$28-DCF!J$5*MAX(BM933*DCF!J$28,0)-MAX(BM933-BL933,0)/Inputs!$B$17)*DCF!J$6</f>
        <v>17614.414202142019</v>
      </c>
      <c r="CU933" s="15">
        <f ca="1">(BN933*DCF!K$28-DCF!K$5*MAX(BN933*DCF!K$28,0)-MAX(BN933-BM933,0)/Inputs!$B$17)*DCF!K$6</f>
        <v>19270.648218545448</v>
      </c>
      <c r="CV933" s="15">
        <f ca="1">(BO933*DCF!L$28-DCF!L$5*MAX(BO933*DCF!L$28,0)-MAX(BO933-BN933,0)/Inputs!$B$17)*DCF!L$6</f>
        <v>19768.545248297563</v>
      </c>
      <c r="CW933" s="15">
        <f ca="1">(BP933*DCF!M$28-DCF!M$5*MAX(BP933*DCF!M$28,0)-MAX(BP933-BO933,0)/Inputs!$B$17)*DCF!M$6</f>
        <v>22872.602133194516</v>
      </c>
      <c r="CX933" s="15">
        <f ca="1">(BQ933*DCF!C$46-DCF!C$5*MAX(BQ933*DCF!C$46,0)-MAX(BQ933-Inputs!$B$20,0)/Inputs!$B$24)*DCF!C$6</f>
        <v>-1940.7553480630024</v>
      </c>
      <c r="CY933" s="15">
        <f ca="1">(BR933*DCF!D$46-DCF!D$5*MAX(BR933*DCF!D$46,0)-MAX(BR933-BQ933,0)/Inputs!$B$24)*DCF!D$6</f>
        <v>-2088.018547208665</v>
      </c>
      <c r="CZ933" s="15">
        <f ca="1">(BS933*DCF!E$46-DCF!E$5*MAX(BS933*DCF!E$46,0)-MAX(BS933-BR933,0)/Inputs!$B$24)*DCF!E$6</f>
        <v>-3638.2991545572104</v>
      </c>
      <c r="DA933" s="15">
        <f ca="1">(BT933*DCF!F$46-DCF!F$5*MAX(BT933*DCF!F$46,0)-MAX(BT933-BS933,0)/Inputs!$B$24)*DCF!F$6</f>
        <v>-1200.3747858168206</v>
      </c>
      <c r="DB933" s="15">
        <f ca="1">(BU933*DCF!G$46-DCF!G$5*MAX(BU933*DCF!G$46,0)-MAX(BU933-BT933,0)/Inputs!$B$24)*DCF!G$6</f>
        <v>-1940.4784188305568</v>
      </c>
      <c r="DC933" s="15">
        <f ca="1">(BV933*DCF!H$46-DCF!H$5*MAX(BV933*DCF!H$46,0)-MAX(BV933-BU933,0)/Inputs!$B$24)*DCF!H$6</f>
        <v>-1383.4442512925746</v>
      </c>
      <c r="DD933" s="15">
        <f ca="1">(BW933*DCF!I$46-DCF!I$5*MAX(BW933*DCF!I$46,0)-MAX(BW933-BV933,0)/Inputs!$B$24)*DCF!I$6</f>
        <v>-289.80455512609166</v>
      </c>
      <c r="DE933" s="15">
        <f ca="1">(BX933*DCF!J$46-DCF!J$5*MAX(BX933*DCF!J$46,0)-MAX(BX933-BW933,0)/Inputs!$B$24)*DCF!J$6</f>
        <v>-2103.7320951959391</v>
      </c>
      <c r="DF933" s="15">
        <f ca="1">(BY933*DCF!K$46-DCF!K$5*MAX(BY933*DCF!K$46,0)-MAX(BY933-BX933,0)/Inputs!$B$24)*DCF!K$6</f>
        <v>1501.6188127303474</v>
      </c>
      <c r="DG933" s="15">
        <f ca="1">(BZ933*DCF!L$46-DCF!L$5*MAX(BZ933*DCF!L$46,0)-MAX(BZ933-BY933,0)/Inputs!$B$24)*DCF!L$6</f>
        <v>-1909.1255576294843</v>
      </c>
      <c r="DH933" s="15">
        <f ca="1">(CA933*DCF!M$46-DCF!M$5*MAX(CA933*DCF!M$46,0)-MAX(CA933-BZ933,0)/Inputs!$B$24)*DCF!M$6</f>
        <v>891.0840171315341</v>
      </c>
      <c r="DI933" s="15">
        <f ca="1">SUM(CB933:CL933)+BE933*DCF!M$10*(1+Inputs!$B$30)*(1-Inputs!$B$33)*(1-Inputs!$B$30/Inputs!$B$31)/(Inputs!$B$29-Inputs!$B$30)*DCF!M$6</f>
        <v>131672.89620775651</v>
      </c>
      <c r="DJ933" s="15">
        <f ca="1">SUM(CM933:CW933)+BP933*DCF!M$28*(1+Inputs!$B$30)*(1-Inputs!$B$33)*(1-Inputs!$B$30/Inputs!$B$31)/(Inputs!$B$29-Inputs!$B$30)*DCF!M$6</f>
        <v>641809.57636133733</v>
      </c>
      <c r="DK933" s="15">
        <f ca="1">SUM(CX933:DH933)+CA933*DCF!M$46*(1+Inputs!$B$30)*(1-Inputs!$B$33)*(1-Inputs!$B$30/Inputs!$B$31)/(Inputs!$B$29-Inputs!$B$30)*DCF!M$6</f>
        <v>156750.58510291882</v>
      </c>
      <c r="DM933" s="15">
        <f ca="1">DI933+DJ933+DK933+Inputs!$B$34+Inputs!$B$36-Inputs!$B$35</f>
        <v>1007084.0576720126</v>
      </c>
    </row>
    <row r="934" spans="1:117" x14ac:dyDescent="0.75">
      <c r="A934" s="11">
        <v>921</v>
      </c>
      <c r="C934" s="23">
        <f t="shared" ref="C934:M943" ca="1" si="542">_xlfn.NORM.S.INV(RAND())</f>
        <v>0.36199073774031965</v>
      </c>
      <c r="D934" s="23">
        <f t="shared" ca="1" si="542"/>
        <v>1.8294518994696021</v>
      </c>
      <c r="E934" s="23">
        <f t="shared" ca="1" si="542"/>
        <v>0.44714424049572965</v>
      </c>
      <c r="F934" s="23">
        <f t="shared" ca="1" si="542"/>
        <v>0.70938943653140218</v>
      </c>
      <c r="G934" s="23">
        <f t="shared" ca="1" si="542"/>
        <v>1.0264670686143038</v>
      </c>
      <c r="H934" s="23">
        <f t="shared" ca="1" si="542"/>
        <v>2.2931975543462189</v>
      </c>
      <c r="I934" s="23">
        <f t="shared" ca="1" si="542"/>
        <v>-1.3176267255587624</v>
      </c>
      <c r="J934" s="23">
        <f t="shared" ca="1" si="542"/>
        <v>-1.881972145430326</v>
      </c>
      <c r="K934" s="23">
        <f t="shared" ca="1" si="542"/>
        <v>-1.4174423948391481</v>
      </c>
      <c r="L934" s="23">
        <f t="shared" ca="1" si="542"/>
        <v>-0.91463155170185506</v>
      </c>
      <c r="M934" s="23">
        <f t="shared" ca="1" si="542"/>
        <v>0.1786032029342485</v>
      </c>
      <c r="N934" s="23">
        <f ca="1">SQRT(Inputs!$B$38)*C934+SQRT(1-Inputs!$B$38)*_xlfn.NORM.S.INV(RAND())</f>
        <v>0.23748556970208451</v>
      </c>
      <c r="O934" s="23">
        <f ca="1">SQRT(Inputs!$B$38)*D934+SQRT(1-Inputs!$B$38)*_xlfn.NORM.S.INV(RAND())</f>
        <v>0.64318088357515524</v>
      </c>
      <c r="P934" s="23">
        <f ca="1">SQRT(Inputs!$B$38)*E934+SQRT(1-Inputs!$B$38)*_xlfn.NORM.S.INV(RAND())</f>
        <v>-0.56751706141964298</v>
      </c>
      <c r="Q934" s="23">
        <f ca="1">SQRT(Inputs!$B$38)*F934+SQRT(1-Inputs!$B$38)*_xlfn.NORM.S.INV(RAND())</f>
        <v>0.21110030673015778</v>
      </c>
      <c r="R934" s="23">
        <f ca="1">SQRT(Inputs!$B$38)*G934+SQRT(1-Inputs!$B$38)*_xlfn.NORM.S.INV(RAND())</f>
        <v>0.49576690425129205</v>
      </c>
      <c r="S934" s="23">
        <f ca="1">SQRT(Inputs!$B$38)*H934+SQRT(1-Inputs!$B$38)*_xlfn.NORM.S.INV(RAND())</f>
        <v>2.4321157642435063</v>
      </c>
      <c r="T934" s="23">
        <f ca="1">SQRT(Inputs!$B$38)*I934+SQRT(1-Inputs!$B$38)*_xlfn.NORM.S.INV(RAND())</f>
        <v>0.98555131026345655</v>
      </c>
      <c r="U934" s="23">
        <f ca="1">SQRT(Inputs!$B$38)*J934+SQRT(1-Inputs!$B$38)*_xlfn.NORM.S.INV(RAND())</f>
        <v>-7.8806735162922026E-2</v>
      </c>
      <c r="V934" s="23">
        <f ca="1">SQRT(Inputs!$B$38)*K934+SQRT(1-Inputs!$B$38)*_xlfn.NORM.S.INV(RAND())</f>
        <v>-1.1585129257618259</v>
      </c>
      <c r="W934" s="23">
        <f ca="1">SQRT(Inputs!$B$38)*L934+SQRT(1-Inputs!$B$38)*_xlfn.NORM.S.INV(RAND())</f>
        <v>-0.38130016807100942</v>
      </c>
      <c r="X934" s="23">
        <f ca="1">SQRT(Inputs!$B$38)*M934+SQRT(1-Inputs!$B$38)*_xlfn.NORM.S.INV(RAND())</f>
        <v>-1.5290509836767823</v>
      </c>
      <c r="Y934" s="23">
        <f ca="1">SQRT(Inputs!$B$38)*C934+SQRT(1-Inputs!$B$38)*_xlfn.NORM.S.INV(RAND())</f>
        <v>-1.2693075040861745</v>
      </c>
      <c r="Z934" s="23">
        <f ca="1">SQRT(Inputs!$B$38)*D934+SQRT(1-Inputs!$B$38)*_xlfn.NORM.S.INV(RAND())</f>
        <v>-0.44737506592945597</v>
      </c>
      <c r="AA934" s="23">
        <f ca="1">SQRT(Inputs!$B$38)*E934+SQRT(1-Inputs!$B$38)*_xlfn.NORM.S.INV(RAND())</f>
        <v>-0.92786785547675787</v>
      </c>
      <c r="AB934" s="23">
        <f ca="1">SQRT(Inputs!$B$38)*F934+SQRT(1-Inputs!$B$38)*_xlfn.NORM.S.INV(RAND())</f>
        <v>0.30295682234463622</v>
      </c>
      <c r="AC934" s="23">
        <f ca="1">SQRT(Inputs!$B$38)*G934+SQRT(1-Inputs!$B$38)*_xlfn.NORM.S.INV(RAND())</f>
        <v>0.3148049325151554</v>
      </c>
      <c r="AD934" s="23">
        <f ca="1">SQRT(Inputs!$B$38)*H934+SQRT(1-Inputs!$B$38)*_xlfn.NORM.S.INV(RAND())</f>
        <v>0.66733720984269462</v>
      </c>
      <c r="AE934" s="23">
        <f ca="1">SQRT(Inputs!$B$38)*I934+SQRT(1-Inputs!$B$38)*_xlfn.NORM.S.INV(RAND())</f>
        <v>-1.7167198713407941</v>
      </c>
      <c r="AF934" s="23">
        <f ca="1">SQRT(Inputs!$B$38)*J934+SQRT(1-Inputs!$B$38)*_xlfn.NORM.S.INV(RAND())</f>
        <v>-2.0016923269844344</v>
      </c>
      <c r="AG934" s="23">
        <f ca="1">SQRT(Inputs!$B$38)*K934+SQRT(1-Inputs!$B$38)*_xlfn.NORM.S.INV(RAND())</f>
        <v>-9.2173220995817595E-2</v>
      </c>
      <c r="AH934" s="23">
        <f ca="1">SQRT(Inputs!$B$38)*L934+SQRT(1-Inputs!$B$38)*_xlfn.NORM.S.INV(RAND())</f>
        <v>-1.3610954679741836</v>
      </c>
      <c r="AI934" s="23">
        <f ca="1">SQRT(Inputs!$B$38)*M934+SQRT(1-Inputs!$B$38)*_xlfn.NORM.S.INV(RAND())</f>
        <v>-0.18581036028798159</v>
      </c>
      <c r="AJ934" s="23">
        <f ca="1">SQRT(Inputs!$B$38)*C934+SQRT(1-Inputs!$B$38)*_xlfn.NORM.S.INV(RAND())</f>
        <v>-0.4402918715657273</v>
      </c>
      <c r="AK934" s="23">
        <f ca="1">SQRT(Inputs!$B$38)*D934+SQRT(1-Inputs!$B$38)*_xlfn.NORM.S.INV(RAND())</f>
        <v>2.2522503191403693</v>
      </c>
      <c r="AL934" s="23">
        <f ca="1">SQRT(Inputs!$B$38)*E934+SQRT(1-Inputs!$B$38)*_xlfn.NORM.S.INV(RAND())</f>
        <v>-0.56760959049591686</v>
      </c>
      <c r="AM934" s="23">
        <f ca="1">SQRT(Inputs!$B$38)*F934+SQRT(1-Inputs!$B$38)*_xlfn.NORM.S.INV(RAND())</f>
        <v>0.73237220540017023</v>
      </c>
      <c r="AN934" s="23">
        <f ca="1">SQRT(Inputs!$B$38)*G934+SQRT(1-Inputs!$B$38)*_xlfn.NORM.S.INV(RAND())</f>
        <v>0.20276381506921393</v>
      </c>
      <c r="AO934" s="23">
        <f ca="1">SQRT(Inputs!$B$38)*H934+SQRT(1-Inputs!$B$38)*_xlfn.NORM.S.INV(RAND())</f>
        <v>0.61192188060023012</v>
      </c>
      <c r="AP934" s="23">
        <f ca="1">SQRT(Inputs!$B$38)*I934+SQRT(1-Inputs!$B$38)*_xlfn.NORM.S.INV(RAND())</f>
        <v>-0.34861537397907566</v>
      </c>
      <c r="AQ934" s="23">
        <f ca="1">SQRT(Inputs!$B$38)*J934+SQRT(1-Inputs!$B$38)*_xlfn.NORM.S.INV(RAND())</f>
        <v>-1.0859973527090592</v>
      </c>
      <c r="AR934" s="23">
        <f ca="1">SQRT(Inputs!$B$38)*K934+SQRT(1-Inputs!$B$38)*_xlfn.NORM.S.INV(RAND())</f>
        <v>0.93142222509305972</v>
      </c>
      <c r="AS934" s="23">
        <f ca="1">SQRT(Inputs!$B$38)*L934+SQRT(1-Inputs!$B$38)*_xlfn.NORM.S.INV(RAND())</f>
        <v>-0.81586959786444013</v>
      </c>
      <c r="AT934" s="23">
        <f ca="1">SQRT(Inputs!$B$38)*M934+SQRT(1-Inputs!$B$38)*_xlfn.NORM.S.INV(RAND())</f>
        <v>-0.19451230906849765</v>
      </c>
      <c r="AU934" s="15">
        <f ca="1">Inputs!$B$6*EXP($B$8-0.5*C$5^2+C$5*N934)</f>
        <v>5156.7145248703446</v>
      </c>
      <c r="AV934" s="15">
        <f t="shared" ca="1" si="510"/>
        <v>6899.5121984411062</v>
      </c>
      <c r="AW934" s="15">
        <f t="shared" ca="1" si="511"/>
        <v>7792.7902126854942</v>
      </c>
      <c r="AX934" s="15">
        <f t="shared" ca="1" si="512"/>
        <v>9768.4745725947014</v>
      </c>
      <c r="AY934" s="15">
        <f t="shared" ca="1" si="513"/>
        <v>12649.684734319435</v>
      </c>
      <c r="AZ934" s="15">
        <f t="shared" ca="1" si="514"/>
        <v>20222.268870217053</v>
      </c>
      <c r="BA934" s="15">
        <f t="shared" ca="1" si="515"/>
        <v>27435.757434554263</v>
      </c>
      <c r="BB934" s="15">
        <f t="shared" ca="1" si="516"/>
        <v>33325.559762788689</v>
      </c>
      <c r="BC934" s="15">
        <f t="shared" ca="1" si="517"/>
        <v>36496.874122116147</v>
      </c>
      <c r="BD934" s="15">
        <f t="shared" ca="1" si="518"/>
        <v>43145.584920977781</v>
      </c>
      <c r="BE934" s="15">
        <f t="shared" ca="1" si="519"/>
        <v>45996.160312691791</v>
      </c>
      <c r="BF934" s="15">
        <f ca="1">Inputs!$B$13*EXP($B$9-0.5*C$6^2+C$6*Y934)</f>
        <v>10753.988092554744</v>
      </c>
      <c r="BG934" s="15">
        <f t="shared" ca="1" si="520"/>
        <v>12089.855229937953</v>
      </c>
      <c r="BH934" s="15">
        <f t="shared" ca="1" si="521"/>
        <v>12664.60731323047</v>
      </c>
      <c r="BI934" s="15">
        <f t="shared" ca="1" si="522"/>
        <v>16243.442709749155</v>
      </c>
      <c r="BJ934" s="15">
        <f t="shared" ca="1" si="523"/>
        <v>20837.843464550919</v>
      </c>
      <c r="BK934" s="15">
        <f t="shared" ca="1" si="524"/>
        <v>28006.857655147891</v>
      </c>
      <c r="BL934" s="15">
        <f t="shared" ca="1" si="525"/>
        <v>27540.910011773467</v>
      </c>
      <c r="BM934" s="15">
        <f t="shared" ca="1" si="526"/>
        <v>26400.516217627752</v>
      </c>
      <c r="BN934" s="15">
        <f t="shared" ca="1" si="527"/>
        <v>32112.657276870192</v>
      </c>
      <c r="BO934" s="15">
        <f t="shared" ca="1" si="528"/>
        <v>33729.505220976796</v>
      </c>
      <c r="BP934" s="15">
        <f t="shared" ca="1" si="529"/>
        <v>40649.883746603497</v>
      </c>
      <c r="BQ934" s="15">
        <f ca="1">Inputs!$B$20*EXP($B$10-0.5*C$7^2+C$7*AJ934)</f>
        <v>3669.3315336787105</v>
      </c>
      <c r="BR934" s="15">
        <f t="shared" ca="1" si="530"/>
        <v>10180.363348465993</v>
      </c>
      <c r="BS934" s="15">
        <f t="shared" ca="1" si="531"/>
        <v>11843.8515003843</v>
      </c>
      <c r="BT934" s="15">
        <f t="shared" ca="1" si="532"/>
        <v>19789.166908787935</v>
      </c>
      <c r="BU934" s="15">
        <f t="shared" ca="1" si="533"/>
        <v>28804.532058368994</v>
      </c>
      <c r="BV934" s="15">
        <f t="shared" ca="1" si="534"/>
        <v>45999.392208047859</v>
      </c>
      <c r="BW934" s="15">
        <f t="shared" ca="1" si="535"/>
        <v>59623.891271951055</v>
      </c>
      <c r="BX934" s="15">
        <f t="shared" ca="1" si="536"/>
        <v>67078.065120439132</v>
      </c>
      <c r="BY934" s="15">
        <f t="shared" ca="1" si="537"/>
        <v>112321.87867851277</v>
      </c>
      <c r="BZ934" s="15">
        <f t="shared" ca="1" si="538"/>
        <v>135652.55231280334</v>
      </c>
      <c r="CA934" s="15">
        <f t="shared" ca="1" si="539"/>
        <v>184076.81227699781</v>
      </c>
      <c r="CB934" s="15">
        <f ca="1">(AU934*DCF!C$10-DCF!C$5*MAX(AU934*DCF!C$10,0)-MAX(AU934-Inputs!$B$6,0)/Inputs!$B$10)*DCF!C$6</f>
        <v>1041.6876614309542</v>
      </c>
      <c r="CC934" s="15">
        <f ca="1">(AV934*DCF!D$10-DCF!D$5*MAX(AV934*DCF!D$10,0)-MAX(AV934-AU934,0)/Inputs!$B$10)*DCF!D$6</f>
        <v>1256.7737552643371</v>
      </c>
      <c r="CD934" s="15">
        <f ca="1">(AW934*DCF!E$10-DCF!E$5*MAX(AW934*DCF!E$10,0)-MAX(AW934-AV934,0)/Inputs!$B$10)*DCF!E$6</f>
        <v>1598.0280083806024</v>
      </c>
      <c r="CE934" s="15">
        <f ca="1">(AX934*DCF!F$10-DCF!F$5*MAX(AX934*DCF!F$10,0)-MAX(AX934-AW934,0)/Inputs!$B$10)*DCF!F$6</f>
        <v>1721.3514990062299</v>
      </c>
      <c r="CF934" s="15">
        <f ca="1">(AY934*DCF!G$10-DCF!G$5*MAX(AY934*DCF!G$10,0)-MAX(AY934-AX934,0)/Inputs!$B$10)*DCF!G$6</f>
        <v>2052.5207416453518</v>
      </c>
      <c r="CG934" s="15">
        <f ca="1">(AZ934*DCF!H$10-DCF!H$5*MAX(AZ934*DCF!H$10,0)-MAX(AZ934-AY934,0)/Inputs!$B$10)*DCF!H$6</f>
        <v>2581.5199363709639</v>
      </c>
      <c r="CH934" s="15">
        <f ca="1">(BA934*DCF!I$10-DCF!I$5*MAX(BA934*DCF!I$10,0)-MAX(BA934-AZ934,0)/Inputs!$B$10)*DCF!I$6</f>
        <v>3828.2471614681781</v>
      </c>
      <c r="CI934" s="15">
        <f ca="1">(BB934*DCF!J$10-DCF!J$5*MAX(BB934*DCF!J$10,0)-MAX(BB934-BA934,0)/Inputs!$B$10)*DCF!J$6</f>
        <v>4826.2408947103331</v>
      </c>
      <c r="CJ934" s="15">
        <f ca="1">(BC934*DCF!K$10-DCF!K$5*MAX(BC934*DCF!K$10,0)-MAX(BC934-BB934,0)/Inputs!$B$10)*DCF!K$6</f>
        <v>5431.4748564608471</v>
      </c>
      <c r="CK934" s="15">
        <f ca="1">(BD934*DCF!L$10-DCF!L$5*MAX(BD934*DCF!L$10,0)-MAX(BD934-BC934,0)/Inputs!$B$10)*DCF!L$6</f>
        <v>5647.3887028114741</v>
      </c>
      <c r="CL934" s="15">
        <f ca="1">(BE934*DCF!M$10-DCF!M$5*MAX(BE934*DCF!M$10,0)-MAX(BE934-BD934,0)/Inputs!$B$10)*DCF!M$6</f>
        <v>6150.1214479252612</v>
      </c>
      <c r="CM934" s="15">
        <f ca="1">(BF934*DCF!C$28-DCF!C$5*MAX(BF934*DCF!C$28,0)-MAX(BF934-Inputs!$B$13,0)/Inputs!$B$17)*DCF!C$6</f>
        <v>3282.0466398173485</v>
      </c>
      <c r="CN934" s="15">
        <f ca="1">(BG934*DCF!D$28-DCF!D$5*MAX(BG934*DCF!D$28,0)-MAX(BG934-BF934,0)/Inputs!$B$17)*DCF!D$6</f>
        <v>3275.7394939365349</v>
      </c>
      <c r="CO934" s="15">
        <f ca="1">(BH934*DCF!E$28-DCF!E$5*MAX(BH934*DCF!E$28,0)-MAX(BH934-BG934,0)/Inputs!$B$17)*DCF!E$6</f>
        <v>3473.5665784410485</v>
      </c>
      <c r="CP934" s="15">
        <f ca="1">(BI934*DCF!F$28-DCF!F$5*MAX(BI934*DCF!F$28,0)-MAX(BI934-BH934,0)/Inputs!$B$17)*DCF!F$6</f>
        <v>3758.0832776614739</v>
      </c>
      <c r="CQ934" s="15">
        <f ca="1">(BJ934*DCF!G$28-DCF!G$5*MAX(BJ934*DCF!G$28,0)-MAX(BJ934-BI934,0)/Inputs!$B$17)*DCF!G$6</f>
        <v>4633.8037633204385</v>
      </c>
      <c r="CR934" s="15">
        <f ca="1">(BK934*DCF!H$28-DCF!H$5*MAX(BK934*DCF!H$28,0)-MAX(BK934-BJ934,0)/Inputs!$B$17)*DCF!H$6</f>
        <v>5812.5412729412865</v>
      </c>
      <c r="CS934" s="15">
        <f ca="1">(BL934*DCF!I$28-DCF!I$5*MAX(BL934*DCF!I$28,0)-MAX(BL934-BK934,0)/Inputs!$B$17)*DCF!I$6</f>
        <v>6476.328633710209</v>
      </c>
      <c r="CT934" s="15">
        <f ca="1">(BM934*DCF!J$28-DCF!J$5*MAX(BM934*DCF!J$28,0)-MAX(BM934-BL934,0)/Inputs!$B$17)*DCF!J$6</f>
        <v>5889.5067929173947</v>
      </c>
      <c r="CU934" s="15">
        <f ca="1">(BN934*DCF!K$28-DCF!K$5*MAX(BN934*DCF!K$28,0)-MAX(BN934-BM934,0)/Inputs!$B$17)*DCF!K$6</f>
        <v>6081.9935895190347</v>
      </c>
      <c r="CV934" s="15">
        <f ca="1">(BO934*DCF!L$28-DCF!L$5*MAX(BO934*DCF!L$28,0)-MAX(BO934-BN934,0)/Inputs!$B$17)*DCF!L$6</f>
        <v>6546.7952286879681</v>
      </c>
      <c r="CW934" s="15">
        <f ca="1">(BP934*DCF!M$28-DCF!M$5*MAX(BP934*DCF!M$28,0)-MAX(BP934-BO934,0)/Inputs!$B$17)*DCF!M$6</f>
        <v>6924.9251385015423</v>
      </c>
      <c r="CX934" s="15">
        <f ca="1">(BQ934*DCF!C$46-DCF!C$5*MAX(BQ934*DCF!C$46,0)-MAX(BQ934-Inputs!$B$20,0)/Inputs!$B$24)*DCF!C$6</f>
        <v>-1063.7400926180439</v>
      </c>
      <c r="CY934" s="15">
        <f ca="1">(BR934*DCF!D$46-DCF!D$5*MAX(BR934*DCF!D$46,0)-MAX(BR934-BQ934,0)/Inputs!$B$24)*DCF!D$6</f>
        <v>-4515.7538433395785</v>
      </c>
      <c r="CZ934" s="15">
        <f ca="1">(BS934*DCF!E$46-DCF!E$5*MAX(BS934*DCF!E$46,0)-MAX(BS934-BR934,0)/Inputs!$B$24)*DCF!E$6</f>
        <v>-2056.2572959947765</v>
      </c>
      <c r="DA934" s="15">
        <f ca="1">(BT934*DCF!F$46-DCF!F$5*MAX(BT934*DCF!F$46,0)-MAX(BT934-BS934,0)/Inputs!$B$24)*DCF!F$6</f>
        <v>-4334.3127617352229</v>
      </c>
      <c r="DB934" s="15">
        <f ca="1">(BU934*DCF!G$46-DCF!G$5*MAX(BU934*DCF!G$46,0)-MAX(BU934-BT934,0)/Inputs!$B$24)*DCF!G$6</f>
        <v>-4001.5182620900528</v>
      </c>
      <c r="DC934" s="15">
        <f ca="1">(BV934*DCF!H$46-DCF!H$5*MAX(BV934*DCF!H$46,0)-MAX(BV934-BU934,0)/Inputs!$B$24)*DCF!H$6</f>
        <v>-5343.1974368566107</v>
      </c>
      <c r="DD934" s="15">
        <f ca="1">(BW934*DCF!I$46-DCF!I$5*MAX(BW934*DCF!I$46,0)-MAX(BW934-BV934,0)/Inputs!$B$24)*DCF!I$6</f>
        <v>-2534.0297326013883</v>
      </c>
      <c r="DE934" s="15">
        <f ca="1">(BX934*DCF!J$46-DCF!J$5*MAX(BX934*DCF!J$46,0)-MAX(BX934-BW934,0)/Inputs!$B$24)*DCF!J$6</f>
        <v>837.01416361337044</v>
      </c>
      <c r="DF934" s="15">
        <f ca="1">(BY934*DCF!K$46-DCF!K$5*MAX(BY934*DCF!K$46,0)-MAX(BY934-BX934,0)/Inputs!$B$24)*DCF!K$6</f>
        <v>-4667.3288944768392</v>
      </c>
      <c r="DG934" s="15">
        <f ca="1">(BZ934*DCF!L$46-DCF!L$5*MAX(BZ934*DCF!L$46,0)-MAX(BZ934-BY934,0)/Inputs!$B$24)*DCF!L$6</f>
        <v>4097.2252905300056</v>
      </c>
      <c r="DH934" s="15">
        <f ca="1">(CA934*DCF!M$46-DCF!M$5*MAX(CA934*DCF!M$46,0)-MAX(CA934-BZ934,0)/Inputs!$B$24)*DCF!M$6</f>
        <v>4307.5077759971018</v>
      </c>
      <c r="DI934" s="15">
        <f ca="1">SUM(CB934:CL934)+BE934*DCF!M$10*(1+Inputs!$B$30)*(1-Inputs!$B$33)*(1-Inputs!$B$30/Inputs!$B$31)/(Inputs!$B$29-Inputs!$B$30)*DCF!M$6</f>
        <v>164143.27705194833</v>
      </c>
      <c r="DJ934" s="15">
        <f ca="1">SUM(CM934:CW934)+BP934*DCF!M$28*(1+Inputs!$B$30)*(1-Inputs!$B$33)*(1-Inputs!$B$30/Inputs!$B$31)/(Inputs!$B$29-Inputs!$B$30)*DCF!M$6</f>
        <v>206994.21575060283</v>
      </c>
      <c r="DK934" s="15">
        <f ca="1">SUM(CX934:DH934)+CA934*DCF!M$46*(1+Inputs!$B$30)*(1-Inputs!$B$33)*(1-Inputs!$B$30/Inputs!$B$31)/(Inputs!$B$29-Inputs!$B$30)*DCF!M$6</f>
        <v>265330.16598305618</v>
      </c>
      <c r="DM934" s="15">
        <f ca="1">DI934+DJ934+DK934+Inputs!$B$34+Inputs!$B$36-Inputs!$B$35</f>
        <v>713318.65878560732</v>
      </c>
    </row>
    <row r="935" spans="1:117" x14ac:dyDescent="0.75">
      <c r="A935" s="11">
        <v>922</v>
      </c>
      <c r="C935" s="23">
        <f t="shared" ca="1" si="542"/>
        <v>1.2184401347625322</v>
      </c>
      <c r="D935" s="23">
        <f t="shared" ca="1" si="542"/>
        <v>-0.92197799463866625</v>
      </c>
      <c r="E935" s="23">
        <f t="shared" ca="1" si="542"/>
        <v>-0.41719011870449974</v>
      </c>
      <c r="F935" s="23">
        <f t="shared" ca="1" si="542"/>
        <v>9.3606395396294284E-2</v>
      </c>
      <c r="G935" s="23">
        <f t="shared" ca="1" si="542"/>
        <v>0.33028618753669697</v>
      </c>
      <c r="H935" s="23">
        <f t="shared" ca="1" si="542"/>
        <v>-1.1472164134113794</v>
      </c>
      <c r="I935" s="23">
        <f t="shared" ca="1" si="542"/>
        <v>-0.58858514872081935</v>
      </c>
      <c r="J935" s="23">
        <f t="shared" ca="1" si="542"/>
        <v>-0.8272021852884649</v>
      </c>
      <c r="K935" s="23">
        <f t="shared" ca="1" si="542"/>
        <v>-0.73254857709144339</v>
      </c>
      <c r="L935" s="23">
        <f t="shared" ca="1" si="542"/>
        <v>1.9880965570906723</v>
      </c>
      <c r="M935" s="23">
        <f t="shared" ca="1" si="542"/>
        <v>0.25948407939878154</v>
      </c>
      <c r="N935" s="23">
        <f ca="1">SQRT(Inputs!$B$38)*C935+SQRT(1-Inputs!$B$38)*_xlfn.NORM.S.INV(RAND())</f>
        <v>1.080216609289574</v>
      </c>
      <c r="O935" s="23">
        <f ca="1">SQRT(Inputs!$B$38)*D935+SQRT(1-Inputs!$B$38)*_xlfn.NORM.S.INV(RAND())</f>
        <v>-1.4084032470785905</v>
      </c>
      <c r="P935" s="23">
        <f ca="1">SQRT(Inputs!$B$38)*E935+SQRT(1-Inputs!$B$38)*_xlfn.NORM.S.INV(RAND())</f>
        <v>1.2211425319375204</v>
      </c>
      <c r="Q935" s="23">
        <f ca="1">SQRT(Inputs!$B$38)*F935+SQRT(1-Inputs!$B$38)*_xlfn.NORM.S.INV(RAND())</f>
        <v>1.7120456704077363</v>
      </c>
      <c r="R935" s="23">
        <f ca="1">SQRT(Inputs!$B$38)*G935+SQRT(1-Inputs!$B$38)*_xlfn.NORM.S.INV(RAND())</f>
        <v>0.77037515704884862</v>
      </c>
      <c r="S935" s="23">
        <f ca="1">SQRT(Inputs!$B$38)*H935+SQRT(1-Inputs!$B$38)*_xlfn.NORM.S.INV(RAND())</f>
        <v>-1.2128334151018945</v>
      </c>
      <c r="T935" s="23">
        <f ca="1">SQRT(Inputs!$B$38)*I935+SQRT(1-Inputs!$B$38)*_xlfn.NORM.S.INV(RAND())</f>
        <v>-0.67491818860792185</v>
      </c>
      <c r="U935" s="23">
        <f ca="1">SQRT(Inputs!$B$38)*J935+SQRT(1-Inputs!$B$38)*_xlfn.NORM.S.INV(RAND())</f>
        <v>-0.1342380079934154</v>
      </c>
      <c r="V935" s="23">
        <f ca="1">SQRT(Inputs!$B$38)*K935+SQRT(1-Inputs!$B$38)*_xlfn.NORM.S.INV(RAND())</f>
        <v>-1.8802677267592454</v>
      </c>
      <c r="W935" s="23">
        <f ca="1">SQRT(Inputs!$B$38)*L935+SQRT(1-Inputs!$B$38)*_xlfn.NORM.S.INV(RAND())</f>
        <v>0.57177957501156618</v>
      </c>
      <c r="X935" s="23">
        <f ca="1">SQRT(Inputs!$B$38)*M935+SQRT(1-Inputs!$B$38)*_xlfn.NORM.S.INV(RAND())</f>
        <v>1.108597469519948E-2</v>
      </c>
      <c r="Y935" s="23">
        <f ca="1">SQRT(Inputs!$B$38)*C935+SQRT(1-Inputs!$B$38)*_xlfn.NORM.S.INV(RAND())</f>
        <v>0.93741872150478567</v>
      </c>
      <c r="Z935" s="23">
        <f ca="1">SQRT(Inputs!$B$38)*D935+SQRT(1-Inputs!$B$38)*_xlfn.NORM.S.INV(RAND())</f>
        <v>-1.1657224857519071</v>
      </c>
      <c r="AA935" s="23">
        <f ca="1">SQRT(Inputs!$B$38)*E935+SQRT(1-Inputs!$B$38)*_xlfn.NORM.S.INV(RAND())</f>
        <v>-0.31386880758526359</v>
      </c>
      <c r="AB935" s="23">
        <f ca="1">SQRT(Inputs!$B$38)*F935+SQRT(1-Inputs!$B$38)*_xlfn.NORM.S.INV(RAND())</f>
        <v>-0.54008961009065393</v>
      </c>
      <c r="AC935" s="23">
        <f ca="1">SQRT(Inputs!$B$38)*G935+SQRT(1-Inputs!$B$38)*_xlfn.NORM.S.INV(RAND())</f>
        <v>-4.1601780805424399E-2</v>
      </c>
      <c r="AD935" s="23">
        <f ca="1">SQRT(Inputs!$B$38)*H935+SQRT(1-Inputs!$B$38)*_xlfn.NORM.S.INV(RAND())</f>
        <v>7.7146311729725525E-2</v>
      </c>
      <c r="AE935" s="23">
        <f ca="1">SQRT(Inputs!$B$38)*I935+SQRT(1-Inputs!$B$38)*_xlfn.NORM.S.INV(RAND())</f>
        <v>-1.0933809535354466</v>
      </c>
      <c r="AF935" s="23">
        <f ca="1">SQRT(Inputs!$B$38)*J935+SQRT(1-Inputs!$B$38)*_xlfn.NORM.S.INV(RAND())</f>
        <v>-0.62087123745425554</v>
      </c>
      <c r="AG935" s="23">
        <f ca="1">SQRT(Inputs!$B$38)*K935+SQRT(1-Inputs!$B$38)*_xlfn.NORM.S.INV(RAND())</f>
        <v>-1.3468142278689808</v>
      </c>
      <c r="AH935" s="23">
        <f ca="1">SQRT(Inputs!$B$38)*L935+SQRT(1-Inputs!$B$38)*_xlfn.NORM.S.INV(RAND())</f>
        <v>2.7801747564203469</v>
      </c>
      <c r="AI935" s="23">
        <f ca="1">SQRT(Inputs!$B$38)*M935+SQRT(1-Inputs!$B$38)*_xlfn.NORM.S.INV(RAND())</f>
        <v>0.21038854639023213</v>
      </c>
      <c r="AJ935" s="23">
        <f ca="1">SQRT(Inputs!$B$38)*C935+SQRT(1-Inputs!$B$38)*_xlfn.NORM.S.INV(RAND())</f>
        <v>-0.71419854902411428</v>
      </c>
      <c r="AK935" s="23">
        <f ca="1">SQRT(Inputs!$B$38)*D935+SQRT(1-Inputs!$B$38)*_xlfn.NORM.S.INV(RAND())</f>
        <v>0.20786657100313244</v>
      </c>
      <c r="AL935" s="23">
        <f ca="1">SQRT(Inputs!$B$38)*E935+SQRT(1-Inputs!$B$38)*_xlfn.NORM.S.INV(RAND())</f>
        <v>0.17357264059910976</v>
      </c>
      <c r="AM935" s="23">
        <f ca="1">SQRT(Inputs!$B$38)*F935+SQRT(1-Inputs!$B$38)*_xlfn.NORM.S.INV(RAND())</f>
        <v>1.7215993472098783</v>
      </c>
      <c r="AN935" s="23">
        <f ca="1">SQRT(Inputs!$B$38)*G935+SQRT(1-Inputs!$B$38)*_xlfn.NORM.S.INV(RAND())</f>
        <v>-6.9948139307320911E-2</v>
      </c>
      <c r="AO935" s="23">
        <f ca="1">SQRT(Inputs!$B$38)*H935+SQRT(1-Inputs!$B$38)*_xlfn.NORM.S.INV(RAND())</f>
        <v>-1.6202560486145812</v>
      </c>
      <c r="AP935" s="23">
        <f ca="1">SQRT(Inputs!$B$38)*I935+SQRT(1-Inputs!$B$38)*_xlfn.NORM.S.INV(RAND())</f>
        <v>-2.6802258961186882</v>
      </c>
      <c r="AQ935" s="23">
        <f ca="1">SQRT(Inputs!$B$38)*J935+SQRT(1-Inputs!$B$38)*_xlfn.NORM.S.INV(RAND())</f>
        <v>-2.3202770494868652</v>
      </c>
      <c r="AR935" s="23">
        <f ca="1">SQRT(Inputs!$B$38)*K935+SQRT(1-Inputs!$B$38)*_xlfn.NORM.S.INV(RAND())</f>
        <v>-1.2338325195799142</v>
      </c>
      <c r="AS935" s="23">
        <f ca="1">SQRT(Inputs!$B$38)*L935+SQRT(1-Inputs!$B$38)*_xlfn.NORM.S.INV(RAND())</f>
        <v>0.27274961523342445</v>
      </c>
      <c r="AT935" s="23">
        <f ca="1">SQRT(Inputs!$B$38)*M935+SQRT(1-Inputs!$B$38)*_xlfn.NORM.S.INV(RAND())</f>
        <v>1.0053272598532812</v>
      </c>
      <c r="AU935" s="15">
        <f ca="1">Inputs!$B$6*EXP($B$8-0.5*C$5^2+C$5*N935)</f>
        <v>5910.4095200510619</v>
      </c>
      <c r="AV935" s="15">
        <f t="shared" ca="1" si="510"/>
        <v>5848.6896863647235</v>
      </c>
      <c r="AW935" s="15">
        <f t="shared" ca="1" si="511"/>
        <v>8408.3259500180357</v>
      </c>
      <c r="AX935" s="15">
        <f t="shared" ca="1" si="512"/>
        <v>12713.967555408235</v>
      </c>
      <c r="AY935" s="15">
        <f t="shared" ca="1" si="513"/>
        <v>17000.522902303739</v>
      </c>
      <c r="AZ935" s="15">
        <f t="shared" ca="1" si="514"/>
        <v>18192.629371589825</v>
      </c>
      <c r="BA935" s="15">
        <f t="shared" ca="1" si="515"/>
        <v>20744.788547678971</v>
      </c>
      <c r="BB935" s="15">
        <f t="shared" ca="1" si="516"/>
        <v>25058.645692901067</v>
      </c>
      <c r="BC935" s="15">
        <f t="shared" ca="1" si="517"/>
        <v>25596.354734246688</v>
      </c>
      <c r="BD935" s="15">
        <f t="shared" ca="1" si="518"/>
        <v>33080.643930858496</v>
      </c>
      <c r="BE935" s="15">
        <f t="shared" ca="1" si="519"/>
        <v>40577.037387112483</v>
      </c>
      <c r="BF935" s="15">
        <f ca="1">Inputs!$B$13*EXP($B$9-0.5*C$6^2+C$6*Y935)</f>
        <v>16655.742446229815</v>
      </c>
      <c r="BG935" s="15">
        <f t="shared" ca="1" si="520"/>
        <v>16448.390075093699</v>
      </c>
      <c r="BH935" s="15">
        <f t="shared" ca="1" si="521"/>
        <v>19077.477965755246</v>
      </c>
      <c r="BI935" s="15">
        <f t="shared" ca="1" si="522"/>
        <v>21490.806409150231</v>
      </c>
      <c r="BJ935" s="15">
        <f t="shared" ca="1" si="523"/>
        <v>26188.810210369491</v>
      </c>
      <c r="BK935" s="15">
        <f t="shared" ca="1" si="524"/>
        <v>32481.164066183541</v>
      </c>
      <c r="BL935" s="15">
        <f t="shared" ca="1" si="525"/>
        <v>34628.013861463813</v>
      </c>
      <c r="BM935" s="15">
        <f t="shared" ca="1" si="526"/>
        <v>39405.685054845089</v>
      </c>
      <c r="BN935" s="15">
        <f t="shared" ca="1" si="527"/>
        <v>41240.706926190396</v>
      </c>
      <c r="BO935" s="15">
        <f t="shared" ca="1" si="528"/>
        <v>70100.557063123619</v>
      </c>
      <c r="BP935" s="15">
        <f t="shared" ca="1" si="529"/>
        <v>88361.966881426415</v>
      </c>
      <c r="BQ935" s="15">
        <f ca="1">Inputs!$B$20*EXP($B$10-0.5*C$7^2+C$7*AJ935)</f>
        <v>3329.6245349519331</v>
      </c>
      <c r="BR935" s="15">
        <f t="shared" ca="1" si="530"/>
        <v>4826.1803254512015</v>
      </c>
      <c r="BS935" s="15">
        <f t="shared" ca="1" si="531"/>
        <v>6946.7449276378593</v>
      </c>
      <c r="BT935" s="15">
        <f t="shared" ca="1" si="532"/>
        <v>15045.894406681042</v>
      </c>
      <c r="BU935" s="15">
        <f t="shared" ca="1" si="533"/>
        <v>20501.85068375117</v>
      </c>
      <c r="BV935" s="15">
        <f t="shared" ca="1" si="534"/>
        <v>19800.439759269768</v>
      </c>
      <c r="BW935" s="15">
        <f t="shared" ca="1" si="535"/>
        <v>15668.443487647295</v>
      </c>
      <c r="BX935" s="15">
        <f t="shared" ca="1" si="536"/>
        <v>13763.336910170763</v>
      </c>
      <c r="BY935" s="15">
        <f t="shared" ca="1" si="537"/>
        <v>15229.786112662674</v>
      </c>
      <c r="BZ935" s="15">
        <f t="shared" ca="1" si="538"/>
        <v>22468.320525447754</v>
      </c>
      <c r="CA935" s="15">
        <f t="shared" ca="1" si="539"/>
        <v>37734.509736653832</v>
      </c>
      <c r="CB935" s="15">
        <f ca="1">(AU935*DCF!C$10-DCF!C$5*MAX(AU935*DCF!C$10,0)-MAX(AU935-Inputs!$B$6,0)/Inputs!$B$10)*DCF!C$6</f>
        <v>1036.3136817760999</v>
      </c>
      <c r="CC935" s="15">
        <f ca="1">(AV935*DCF!D$10-DCF!D$5*MAX(AV935*DCF!D$10,0)-MAX(AV935-AU935,0)/Inputs!$B$10)*DCF!D$6</f>
        <v>1425.5784874794142</v>
      </c>
      <c r="CD935" s="15">
        <f ca="1">(AW935*DCF!E$10-DCF!E$5*MAX(AW935*DCF!E$10,0)-MAX(AW935-AV935,0)/Inputs!$B$10)*DCF!E$6</f>
        <v>1364.8125271692888</v>
      </c>
      <c r="CE935" s="15">
        <f ca="1">(AX935*DCF!F$10-DCF!F$5*MAX(AX935*DCF!F$10,0)-MAX(AX935-AW935,0)/Inputs!$B$10)*DCF!F$6</f>
        <v>1879.5415866020433</v>
      </c>
      <c r="CF935" s="15">
        <f ca="1">(AY935*DCF!G$10-DCF!G$5*MAX(AY935*DCF!G$10,0)-MAX(AY935-AX935,0)/Inputs!$B$10)*DCF!G$6</f>
        <v>2678.8351476573621</v>
      </c>
      <c r="CG935" s="15">
        <f ca="1">(AZ935*DCF!H$10-DCF!H$5*MAX(AZ935*DCF!H$10,0)-MAX(AZ935-AY935,0)/Inputs!$B$10)*DCF!H$6</f>
        <v>3320.4321667825902</v>
      </c>
      <c r="CH935" s="15">
        <f ca="1">(BA935*DCF!I$10-DCF!I$5*MAX(BA935*DCF!I$10,0)-MAX(BA935-AZ935,0)/Inputs!$B$10)*DCF!I$6</f>
        <v>3370.6725710131336</v>
      </c>
      <c r="CI935" s="15">
        <f ca="1">(BB935*DCF!J$10-DCF!J$5*MAX(BB935*DCF!J$10,0)-MAX(BB935-BA935,0)/Inputs!$B$10)*DCF!J$6</f>
        <v>3646.4277813890099</v>
      </c>
      <c r="CJ935" s="15">
        <f ca="1">(BC935*DCF!K$10-DCF!K$5*MAX(BC935*DCF!K$10,0)-MAX(BC935-BB935,0)/Inputs!$B$10)*DCF!K$6</f>
        <v>4045.3309520409211</v>
      </c>
      <c r="CK935" s="15">
        <f ca="1">(BD935*DCF!L$10-DCF!L$5*MAX(BD935*DCF!L$10,0)-MAX(BD935-BC935,0)/Inputs!$B$10)*DCF!L$6</f>
        <v>4021.3503908885637</v>
      </c>
      <c r="CL935" s="15">
        <f ca="1">(BE935*DCF!M$10-DCF!M$5*MAX(BE935*DCF!M$10,0)-MAX(BE935-BD935,0)/Inputs!$B$10)*DCF!M$6</f>
        <v>4830.4205039940935</v>
      </c>
      <c r="CM935" s="15">
        <f ca="1">(BF935*DCF!C$28-DCF!C$5*MAX(BF935*DCF!C$28,0)-MAX(BF935-Inputs!$B$13,0)/Inputs!$B$17)*DCF!C$6</f>
        <v>3866.4237229369178</v>
      </c>
      <c r="CN935" s="15">
        <f ca="1">(BG935*DCF!D$28-DCF!D$5*MAX(BG935*DCF!D$28,0)-MAX(BG935-BF935,0)/Inputs!$B$17)*DCF!D$6</f>
        <v>4844.4302396647954</v>
      </c>
      <c r="CO935" s="15">
        <f ca="1">(BH935*DCF!E$28-DCF!E$5*MAX(BH935*DCF!E$28,0)-MAX(BH935-BG935,0)/Inputs!$B$17)*DCF!E$6</f>
        <v>4884.9244275073315</v>
      </c>
      <c r="CP935" s="15">
        <f ca="1">(BI935*DCF!F$28-DCF!F$5*MAX(BI935*DCF!F$28,0)-MAX(BI935-BH935,0)/Inputs!$B$17)*DCF!F$6</f>
        <v>5394.8032650221503</v>
      </c>
      <c r="CQ935" s="15">
        <f ca="1">(BJ935*DCF!G$28-DCF!G$5*MAX(BJ935*DCF!G$28,0)-MAX(BJ935-BI935,0)/Inputs!$B$17)*DCF!G$6</f>
        <v>6004.72767425649</v>
      </c>
      <c r="CR935" s="15">
        <f ca="1">(BK935*DCF!H$28-DCF!H$5*MAX(BK935*DCF!H$28,0)-MAX(BK935-BJ935,0)/Inputs!$B$17)*DCF!H$6</f>
        <v>7055.2950260202597</v>
      </c>
      <c r="CS935" s="15">
        <f ca="1">(BL935*DCF!I$28-DCF!I$5*MAX(BL935*DCF!I$28,0)-MAX(BL935-BK935,0)/Inputs!$B$17)*DCF!I$6</f>
        <v>7834.7438661074548</v>
      </c>
      <c r="CT935" s="15">
        <f ca="1">(BM935*DCF!J$28-DCF!J$5*MAX(BM935*DCF!J$28,0)-MAX(BM935-BL935,0)/Inputs!$B$17)*DCF!J$6</f>
        <v>8157.2589139985066</v>
      </c>
      <c r="CU935" s="15">
        <f ca="1">(BN935*DCF!K$28-DCF!K$5*MAX(BN935*DCF!K$28,0)-MAX(BN935-BM935,0)/Inputs!$B$17)*DCF!K$6</f>
        <v>8484.580082916691</v>
      </c>
      <c r="CV935" s="15">
        <f ca="1">(BO935*DCF!L$28-DCF!L$5*MAX(BO935*DCF!L$28,0)-MAX(BO935-BN935,0)/Inputs!$B$17)*DCF!L$6</f>
        <v>10720.99236954652</v>
      </c>
      <c r="CW935" s="15">
        <f ca="1">(BP935*DCF!M$28-DCF!M$5*MAX(BP935*DCF!M$28,0)-MAX(BP935-BO935,0)/Inputs!$B$17)*DCF!M$6</f>
        <v>14716.524747616904</v>
      </c>
      <c r="CX935" s="15">
        <f ca="1">(BQ935*DCF!C$46-DCF!C$5*MAX(BQ935*DCF!C$46,0)-MAX(BQ935-Inputs!$B$20,0)/Inputs!$B$24)*DCF!C$6</f>
        <v>-828.3772759482215</v>
      </c>
      <c r="CY935" s="15">
        <f ca="1">(BR935*DCF!D$46-DCF!D$5*MAX(BR935*DCF!D$46,0)-MAX(BR935-BQ935,0)/Inputs!$B$24)*DCF!D$6</f>
        <v>-1462.2843668395474</v>
      </c>
      <c r="CZ935" s="15">
        <f ca="1">(BS935*DCF!E$46-DCF!E$5*MAX(BS935*DCF!E$46,0)-MAX(BS935-BR935,0)/Inputs!$B$24)*DCF!E$6</f>
        <v>-1657.3328708453928</v>
      </c>
      <c r="DA935" s="15">
        <f ca="1">(BT935*DCF!F$46-DCF!F$5*MAX(BT935*DCF!F$46,0)-MAX(BT935-BS935,0)/Inputs!$B$24)*DCF!F$6</f>
        <v>-4044.8935170611758</v>
      </c>
      <c r="DB935" s="15">
        <f ca="1">(BU935*DCF!G$46-DCF!G$5*MAX(BU935*DCF!G$46,0)-MAX(BU935-BT935,0)/Inputs!$B$24)*DCF!G$6</f>
        <v>-2524.9176453630407</v>
      </c>
      <c r="DC935" s="15">
        <f ca="1">(BV935*DCF!H$46-DCF!H$5*MAX(BV935*DCF!H$46,0)-MAX(BV935-BU935,0)/Inputs!$B$24)*DCF!H$6</f>
        <v>0</v>
      </c>
      <c r="DD935" s="15">
        <f ca="1">(BW935*DCF!I$46-DCF!I$5*MAX(BW935*DCF!I$46,0)-MAX(BW935-BV935,0)/Inputs!$B$24)*DCF!I$6</f>
        <v>361.86877499909474</v>
      </c>
      <c r="DE935" s="15">
        <f ca="1">(BX935*DCF!J$46-DCF!J$5*MAX(BX935*DCF!J$46,0)-MAX(BX935-BW935,0)/Inputs!$B$24)*DCF!J$6</f>
        <v>577.33391202450173</v>
      </c>
      <c r="DF935" s="15">
        <f ca="1">(BY935*DCF!K$46-DCF!K$5*MAX(BY935*DCF!K$46,0)-MAX(BY935-BX935,0)/Inputs!$B$24)*DCF!K$6</f>
        <v>510.73516292613732</v>
      </c>
      <c r="DG935" s="15">
        <f ca="1">(BZ935*DCF!L$46-DCF!L$5*MAX(BZ935*DCF!L$46,0)-MAX(BZ935-BY935,0)/Inputs!$B$24)*DCF!L$6</f>
        <v>-84.973231541328559</v>
      </c>
      <c r="DH935" s="15">
        <f ca="1">(CA935*DCF!M$46-DCF!M$5*MAX(CA935*DCF!M$46,0)-MAX(CA935-BZ935,0)/Inputs!$B$24)*DCF!M$6</f>
        <v>-233.25404799675846</v>
      </c>
      <c r="DI935" s="15">
        <f ca="1">SUM(CB935:CL935)+BE935*DCF!M$10*(1+Inputs!$B$30)*(1-Inputs!$B$33)*(1-Inputs!$B$30/Inputs!$B$31)/(Inputs!$B$29-Inputs!$B$30)*DCF!M$6</f>
        <v>144546.14742089706</v>
      </c>
      <c r="DJ935" s="15">
        <f ca="1">SUM(CM935:CW935)+BP935*DCF!M$28*(1+Inputs!$B$30)*(1-Inputs!$B$33)*(1-Inputs!$B$30/Inputs!$B$31)/(Inputs!$B$29-Inputs!$B$30)*DCF!M$6</f>
        <v>409848.06739833596</v>
      </c>
      <c r="DK935" s="15">
        <f ca="1">SUM(CX935:DH935)+CA935*DCF!M$46*(1+Inputs!$B$30)*(1-Inputs!$B$33)*(1-Inputs!$B$30/Inputs!$B$31)/(Inputs!$B$29-Inputs!$B$30)*DCF!M$6</f>
        <v>48955.926885654997</v>
      </c>
      <c r="DM935" s="15">
        <f ca="1">DI935+DJ935+DK935+Inputs!$B$34+Inputs!$B$36-Inputs!$B$35</f>
        <v>680201.14170488808</v>
      </c>
    </row>
    <row r="936" spans="1:117" x14ac:dyDescent="0.75">
      <c r="A936" s="11">
        <v>923</v>
      </c>
      <c r="C936" s="23">
        <f t="shared" ca="1" si="542"/>
        <v>-1.34374479134034</v>
      </c>
      <c r="D936" s="23">
        <f t="shared" ca="1" si="542"/>
        <v>0.88108443732149078</v>
      </c>
      <c r="E936" s="23">
        <f t="shared" ca="1" si="542"/>
        <v>0.37441544939520366</v>
      </c>
      <c r="F936" s="23">
        <f t="shared" ca="1" si="542"/>
        <v>-1.0782539847755794</v>
      </c>
      <c r="G936" s="23">
        <f t="shared" ca="1" si="542"/>
        <v>-1.048773066323787E-2</v>
      </c>
      <c r="H936" s="23">
        <f t="shared" ca="1" si="542"/>
        <v>0.15222738155271226</v>
      </c>
      <c r="I936" s="23">
        <f t="shared" ca="1" si="542"/>
        <v>-1.7048186244643315</v>
      </c>
      <c r="J936" s="23">
        <f t="shared" ca="1" si="542"/>
        <v>-1.0864509304272632</v>
      </c>
      <c r="K936" s="23">
        <f t="shared" ca="1" si="542"/>
        <v>-0.51783483158634958</v>
      </c>
      <c r="L936" s="23">
        <f t="shared" ca="1" si="542"/>
        <v>-1.0664123940602241</v>
      </c>
      <c r="M936" s="23">
        <f t="shared" ca="1" si="542"/>
        <v>3.0309030964331792E-2</v>
      </c>
      <c r="N936" s="23">
        <f ca="1">SQRT(Inputs!$B$38)*C936+SQRT(1-Inputs!$B$38)*_xlfn.NORM.S.INV(RAND())</f>
        <v>-0.52531968421679254</v>
      </c>
      <c r="O936" s="23">
        <f ca="1">SQRT(Inputs!$B$38)*D936+SQRT(1-Inputs!$B$38)*_xlfn.NORM.S.INV(RAND())</f>
        <v>0.27473850082390305</v>
      </c>
      <c r="P936" s="23">
        <f ca="1">SQRT(Inputs!$B$38)*E936+SQRT(1-Inputs!$B$38)*_xlfn.NORM.S.INV(RAND())</f>
        <v>-1.2994039933512349</v>
      </c>
      <c r="Q936" s="23">
        <f ca="1">SQRT(Inputs!$B$38)*F936+SQRT(1-Inputs!$B$38)*_xlfn.NORM.S.INV(RAND())</f>
        <v>-0.69231497525745211</v>
      </c>
      <c r="R936" s="23">
        <f ca="1">SQRT(Inputs!$B$38)*G936+SQRT(1-Inputs!$B$38)*_xlfn.NORM.S.INV(RAND())</f>
        <v>-0.81691888770332954</v>
      </c>
      <c r="S936" s="23">
        <f ca="1">SQRT(Inputs!$B$38)*H936+SQRT(1-Inputs!$B$38)*_xlfn.NORM.S.INV(RAND())</f>
        <v>0.73078660586181887</v>
      </c>
      <c r="T936" s="23">
        <f ca="1">SQRT(Inputs!$B$38)*I936+SQRT(1-Inputs!$B$38)*_xlfn.NORM.S.INV(RAND())</f>
        <v>-1.2234736188198641</v>
      </c>
      <c r="U936" s="23">
        <f ca="1">SQRT(Inputs!$B$38)*J936+SQRT(1-Inputs!$B$38)*_xlfn.NORM.S.INV(RAND())</f>
        <v>-1.0124916003580455</v>
      </c>
      <c r="V936" s="23">
        <f ca="1">SQRT(Inputs!$B$38)*K936+SQRT(1-Inputs!$B$38)*_xlfn.NORM.S.INV(RAND())</f>
        <v>-0.17863744055312786</v>
      </c>
      <c r="W936" s="23">
        <f ca="1">SQRT(Inputs!$B$38)*L936+SQRT(1-Inputs!$B$38)*_xlfn.NORM.S.INV(RAND())</f>
        <v>-2.1240760929866882</v>
      </c>
      <c r="X936" s="23">
        <f ca="1">SQRT(Inputs!$B$38)*M936+SQRT(1-Inputs!$B$38)*_xlfn.NORM.S.INV(RAND())</f>
        <v>0.34105557082120763</v>
      </c>
      <c r="Y936" s="23">
        <f ca="1">SQRT(Inputs!$B$38)*C936+SQRT(1-Inputs!$B$38)*_xlfn.NORM.S.INV(RAND())</f>
        <v>-1.0730775807431885</v>
      </c>
      <c r="Z936" s="23">
        <f ca="1">SQRT(Inputs!$B$38)*D936+SQRT(1-Inputs!$B$38)*_xlfn.NORM.S.INV(RAND())</f>
        <v>3.2102832912309087E-2</v>
      </c>
      <c r="AA936" s="23">
        <f ca="1">SQRT(Inputs!$B$38)*E936+SQRT(1-Inputs!$B$38)*_xlfn.NORM.S.INV(RAND())</f>
        <v>0.42322115868029098</v>
      </c>
      <c r="AB936" s="23">
        <f ca="1">SQRT(Inputs!$B$38)*F936+SQRT(1-Inputs!$B$38)*_xlfn.NORM.S.INV(RAND())</f>
        <v>0.22130289883425625</v>
      </c>
      <c r="AC936" s="23">
        <f ca="1">SQRT(Inputs!$B$38)*G936+SQRT(1-Inputs!$B$38)*_xlfn.NORM.S.INV(RAND())</f>
        <v>1.4178893188424517</v>
      </c>
      <c r="AD936" s="23">
        <f ca="1">SQRT(Inputs!$B$38)*H936+SQRT(1-Inputs!$B$38)*_xlfn.NORM.S.INV(RAND())</f>
        <v>0.26855140153720475</v>
      </c>
      <c r="AE936" s="23">
        <f ca="1">SQRT(Inputs!$B$38)*I936+SQRT(1-Inputs!$B$38)*_xlfn.NORM.S.INV(RAND())</f>
        <v>-1.4024418869688886</v>
      </c>
      <c r="AF936" s="23">
        <f ca="1">SQRT(Inputs!$B$38)*J936+SQRT(1-Inputs!$B$38)*_xlfn.NORM.S.INV(RAND())</f>
        <v>-1.7376017189352904</v>
      </c>
      <c r="AG936" s="23">
        <f ca="1">SQRT(Inputs!$B$38)*K936+SQRT(1-Inputs!$B$38)*_xlfn.NORM.S.INV(RAND())</f>
        <v>0.98843235872270219</v>
      </c>
      <c r="AH936" s="23">
        <f ca="1">SQRT(Inputs!$B$38)*L936+SQRT(1-Inputs!$B$38)*_xlfn.NORM.S.INV(RAND())</f>
        <v>-0.97423474439441082</v>
      </c>
      <c r="AI936" s="23">
        <f ca="1">SQRT(Inputs!$B$38)*M936+SQRT(1-Inputs!$B$38)*_xlfn.NORM.S.INV(RAND())</f>
        <v>-1.1148167675533567</v>
      </c>
      <c r="AJ936" s="23">
        <f ca="1">SQRT(Inputs!$B$38)*C936+SQRT(1-Inputs!$B$38)*_xlfn.NORM.S.INV(RAND())</f>
        <v>-0.72487977245939794</v>
      </c>
      <c r="AK936" s="23">
        <f ca="1">SQRT(Inputs!$B$38)*D936+SQRT(1-Inputs!$B$38)*_xlfn.NORM.S.INV(RAND())</f>
        <v>-0.14912741308045319</v>
      </c>
      <c r="AL936" s="23">
        <f ca="1">SQRT(Inputs!$B$38)*E936+SQRT(1-Inputs!$B$38)*_xlfn.NORM.S.INV(RAND())</f>
        <v>0.62764561393474771</v>
      </c>
      <c r="AM936" s="23">
        <f ca="1">SQRT(Inputs!$B$38)*F936+SQRT(1-Inputs!$B$38)*_xlfn.NORM.S.INV(RAND())</f>
        <v>-0.87619634944461045</v>
      </c>
      <c r="AN936" s="23">
        <f ca="1">SQRT(Inputs!$B$38)*G936+SQRT(1-Inputs!$B$38)*_xlfn.NORM.S.INV(RAND())</f>
        <v>-0.28632560308664567</v>
      </c>
      <c r="AO936" s="23">
        <f ca="1">SQRT(Inputs!$B$38)*H936+SQRT(1-Inputs!$B$38)*_xlfn.NORM.S.INV(RAND())</f>
        <v>-0.47471620897574524</v>
      </c>
      <c r="AP936" s="23">
        <f ca="1">SQRT(Inputs!$B$38)*I936+SQRT(1-Inputs!$B$38)*_xlfn.NORM.S.INV(RAND())</f>
        <v>-1.5237758323110699</v>
      </c>
      <c r="AQ936" s="23">
        <f ca="1">SQRT(Inputs!$B$38)*J936+SQRT(1-Inputs!$B$38)*_xlfn.NORM.S.INV(RAND())</f>
        <v>-0.85249565997650567</v>
      </c>
      <c r="AR936" s="23">
        <f ca="1">SQRT(Inputs!$B$38)*K936+SQRT(1-Inputs!$B$38)*_xlfn.NORM.S.INV(RAND())</f>
        <v>-3.2221755316002909E-2</v>
      </c>
      <c r="AS936" s="23">
        <f ca="1">SQRT(Inputs!$B$38)*L936+SQRT(1-Inputs!$B$38)*_xlfn.NORM.S.INV(RAND())</f>
        <v>-1.6247688149444142</v>
      </c>
      <c r="AT936" s="23">
        <f ca="1">SQRT(Inputs!$B$38)*M936+SQRT(1-Inputs!$B$38)*_xlfn.NORM.S.INV(RAND())</f>
        <v>-0.55234231830098846</v>
      </c>
      <c r="AU936" s="15">
        <f ca="1">Inputs!$B$6*EXP($B$8-0.5*C$5^2+C$5*N936)</f>
        <v>4557.7178392649503</v>
      </c>
      <c r="AV936" s="15">
        <f t="shared" ca="1" si="510"/>
        <v>5776.5132620244076</v>
      </c>
      <c r="AW936" s="15">
        <f t="shared" ca="1" si="511"/>
        <v>5911.093023612405</v>
      </c>
      <c r="AX936" s="15">
        <f t="shared" ca="1" si="512"/>
        <v>6618.8776530791183</v>
      </c>
      <c r="AY936" s="15">
        <f t="shared" ca="1" si="513"/>
        <v>7352.8788328681976</v>
      </c>
      <c r="AZ936" s="15">
        <f t="shared" ca="1" si="514"/>
        <v>9746.3675452976586</v>
      </c>
      <c r="BA936" s="15">
        <f t="shared" ca="1" si="515"/>
        <v>10493.557943472148</v>
      </c>
      <c r="BB936" s="15">
        <f t="shared" ca="1" si="516"/>
        <v>11607.987778107181</v>
      </c>
      <c r="BC936" s="15">
        <f t="shared" ca="1" si="517"/>
        <v>13973.779598737461</v>
      </c>
      <c r="BD936" s="15">
        <f t="shared" ca="1" si="518"/>
        <v>14034.634717961637</v>
      </c>
      <c r="BE936" s="15">
        <f t="shared" ca="1" si="519"/>
        <v>17740.247125115973</v>
      </c>
      <c r="BF936" s="15">
        <f ca="1">Inputs!$B$13*EXP($B$9-0.5*C$6^2+C$6*Y936)</f>
        <v>11180.585092510843</v>
      </c>
      <c r="BG936" s="15">
        <f t="shared" ca="1" si="520"/>
        <v>13705.333269515508</v>
      </c>
      <c r="BH936" s="15">
        <f t="shared" ca="1" si="521"/>
        <v>17963.065623532661</v>
      </c>
      <c r="BI936" s="15">
        <f t="shared" ca="1" si="522"/>
        <v>22751.421692525313</v>
      </c>
      <c r="BJ936" s="15">
        <f t="shared" ca="1" si="523"/>
        <v>34216.697343006817</v>
      </c>
      <c r="BK936" s="15">
        <f t="shared" ca="1" si="524"/>
        <v>43558.305577844621</v>
      </c>
      <c r="BL936" s="15">
        <f t="shared" ca="1" si="525"/>
        <v>44614.161737178489</v>
      </c>
      <c r="BM936" s="15">
        <f t="shared" ca="1" si="526"/>
        <v>44193.145669315723</v>
      </c>
      <c r="BN936" s="15">
        <f t="shared" ca="1" si="527"/>
        <v>61186.813721494684</v>
      </c>
      <c r="BO936" s="15">
        <f t="shared" ca="1" si="528"/>
        <v>67223.521278504486</v>
      </c>
      <c r="BP936" s="15">
        <f t="shared" ca="1" si="529"/>
        <v>72922.201448717475</v>
      </c>
      <c r="BQ936" s="15">
        <f ca="1">Inputs!$B$20*EXP($B$10-0.5*C$7^2+C$7*AJ936)</f>
        <v>3317.0342991570992</v>
      </c>
      <c r="BR936" s="15">
        <f t="shared" ca="1" si="530"/>
        <v>4292.6005294055994</v>
      </c>
      <c r="BS936" s="15">
        <f t="shared" ca="1" si="531"/>
        <v>7039.3910958559054</v>
      </c>
      <c r="BT936" s="15">
        <f t="shared" ca="1" si="532"/>
        <v>7712.6980691426616</v>
      </c>
      <c r="BU936" s="15">
        <f t="shared" ca="1" si="533"/>
        <v>9973.3969993249393</v>
      </c>
      <c r="BV936" s="15">
        <f t="shared" ca="1" si="534"/>
        <v>12468.415722173144</v>
      </c>
      <c r="BW936" s="15">
        <f t="shared" ca="1" si="535"/>
        <v>12602.624121971679</v>
      </c>
      <c r="BX936" s="15">
        <f t="shared" ca="1" si="536"/>
        <v>14857.679099552461</v>
      </c>
      <c r="BY936" s="15">
        <f t="shared" ca="1" si="537"/>
        <v>20690.186382310367</v>
      </c>
      <c r="BZ936" s="15">
        <f t="shared" ca="1" si="538"/>
        <v>21535.110602010478</v>
      </c>
      <c r="CA936" s="15">
        <f t="shared" ca="1" si="539"/>
        <v>27422.236994733692</v>
      </c>
      <c r="CB936" s="15">
        <f ca="1">(AU936*DCF!C$10-DCF!C$5*MAX(AU936*DCF!C$10,0)-MAX(AU936-Inputs!$B$6,0)/Inputs!$B$10)*DCF!C$6</f>
        <v>1045.9586145649828</v>
      </c>
      <c r="CC936" s="15">
        <f ca="1">(AV936*DCF!D$10-DCF!D$5*MAX(AV936*DCF!D$10,0)-MAX(AV936-AU936,0)/Inputs!$B$10)*DCF!D$6</f>
        <v>1110.8146073280216</v>
      </c>
      <c r="CD936" s="15">
        <f ca="1">(AW936*DCF!E$10-DCF!E$5*MAX(AW936*DCF!E$10,0)-MAX(AW936-AV936,0)/Inputs!$B$10)*DCF!E$6</f>
        <v>1334.4643469873431</v>
      </c>
      <c r="CE936" s="15">
        <f ca="1">(AX936*DCF!F$10-DCF!F$5*MAX(AX936*DCF!F$10,0)-MAX(AX936-AW936,0)/Inputs!$B$10)*DCF!F$6</f>
        <v>1297.6180099198352</v>
      </c>
      <c r="CF936" s="15">
        <f ca="1">(AY936*DCF!G$10-DCF!G$5*MAX(AY936*DCF!G$10,0)-MAX(AY936-AX936,0)/Inputs!$B$10)*DCF!G$6</f>
        <v>1373.8983293276615</v>
      </c>
      <c r="CG936" s="15">
        <f ca="1">(AZ936*DCF!H$10-DCF!H$5*MAX(AZ936*DCF!H$10,0)-MAX(AZ936-AY936,0)/Inputs!$B$10)*DCF!H$6</f>
        <v>1467.2574199622234</v>
      </c>
      <c r="CH936" s="15">
        <f ca="1">(BA936*DCF!I$10-DCF!I$5*MAX(BA936*DCF!I$10,0)-MAX(BA936-AZ936,0)/Inputs!$B$10)*DCF!I$6</f>
        <v>1794.2248256245971</v>
      </c>
      <c r="CI936" s="15">
        <f ca="1">(BB936*DCF!J$10-DCF!J$5*MAX(BB936*DCF!J$10,0)-MAX(BB936-BA936,0)/Inputs!$B$10)*DCF!J$6</f>
        <v>1823.0841599105943</v>
      </c>
      <c r="CJ936" s="15">
        <f ca="1">(BC936*DCF!K$10-DCF!K$5*MAX(BC936*DCF!K$10,0)-MAX(BC936-BB936,0)/Inputs!$B$10)*DCF!K$6</f>
        <v>1918.3792542858378</v>
      </c>
      <c r="CK936" s="15">
        <f ca="1">(BD936*DCF!L$10-DCF!L$5*MAX(BD936*DCF!L$10,0)-MAX(BD936-BC936,0)/Inputs!$B$10)*DCF!L$6</f>
        <v>2108.8202453789113</v>
      </c>
      <c r="CL936" s="15">
        <f ca="1">(BE936*DCF!M$10-DCF!M$5*MAX(BE936*DCF!M$10,0)-MAX(BE936-BD936,0)/Inputs!$B$10)*DCF!M$6</f>
        <v>2060.7033263767689</v>
      </c>
      <c r="CM936" s="15">
        <f ca="1">(BF936*DCF!C$28-DCF!C$5*MAX(BF936*DCF!C$28,0)-MAX(BF936-Inputs!$B$13,0)/Inputs!$B$17)*DCF!C$6</f>
        <v>3412.2412465262223</v>
      </c>
      <c r="CN936" s="15">
        <f ca="1">(BG936*DCF!D$28-DCF!D$5*MAX(BG936*DCF!D$28,0)-MAX(BG936-BF936,0)/Inputs!$B$17)*DCF!D$6</f>
        <v>3497.8922001723718</v>
      </c>
      <c r="CO936" s="15">
        <f ca="1">(BH936*DCF!E$28-DCF!E$5*MAX(BH936*DCF!E$28,0)-MAX(BH936-BG936,0)/Inputs!$B$17)*DCF!E$6</f>
        <v>4248.3196026786181</v>
      </c>
      <c r="CP936" s="15">
        <f ca="1">(BI936*DCF!F$28-DCF!F$5*MAX(BI936*DCF!F$28,0)-MAX(BI936-BH936,0)/Inputs!$B$17)*DCF!F$6</f>
        <v>5304.6157893493164</v>
      </c>
      <c r="CQ936" s="15">
        <f ca="1">(BJ936*DCF!G$28-DCF!G$5*MAX(BJ936*DCF!G$28,0)-MAX(BJ936-BI936,0)/Inputs!$B$17)*DCF!G$6</f>
        <v>6949.4356256604942</v>
      </c>
      <c r="CR936" s="15">
        <f ca="1">(BK936*DCF!H$28-DCF!H$5*MAX(BK936*DCF!H$28,0)-MAX(BK936-BJ936,0)/Inputs!$B$17)*DCF!H$6</f>
        <v>9321.0257753503865</v>
      </c>
      <c r="CS936" s="15">
        <f ca="1">(BL936*DCF!I$28-DCF!I$5*MAX(BL936*DCF!I$28,0)-MAX(BL936-BK936,0)/Inputs!$B$17)*DCF!I$6</f>
        <v>10339.60790158994</v>
      </c>
      <c r="CT936" s="15">
        <f ca="1">(BM936*DCF!J$28-DCF!J$5*MAX(BM936*DCF!J$28,0)-MAX(BM936-BL936,0)/Inputs!$B$17)*DCF!J$6</f>
        <v>9858.7402410728428</v>
      </c>
      <c r="CU936" s="15">
        <f ca="1">(BN936*DCF!K$28-DCF!K$5*MAX(BN936*DCF!K$28,0)-MAX(BN936-BM936,0)/Inputs!$B$17)*DCF!K$6</f>
        <v>10840.131156867628</v>
      </c>
      <c r="CV936" s="15">
        <f ca="1">(BO936*DCF!L$28-DCF!L$5*MAX(BO936*DCF!L$28,0)-MAX(BO936-BN936,0)/Inputs!$B$17)*DCF!L$6</f>
        <v>12729.439982074529</v>
      </c>
      <c r="CW936" s="15">
        <f ca="1">(BP936*DCF!M$28-DCF!M$5*MAX(BP936*DCF!M$28,0)-MAX(BP936-BO936,0)/Inputs!$B$17)*DCF!M$6</f>
        <v>13124.682198072927</v>
      </c>
      <c r="CX936" s="15">
        <f ca="1">(BQ936*DCF!C$46-DCF!C$5*MAX(BQ936*DCF!C$46,0)-MAX(BQ936-Inputs!$B$20,0)/Inputs!$B$24)*DCF!C$6</f>
        <v>-819.65424883863682</v>
      </c>
      <c r="CY936" s="15">
        <f ca="1">(BR936*DCF!D$46-DCF!D$5*MAX(BR936*DCF!D$46,0)-MAX(BR936-BQ936,0)/Inputs!$B$24)*DCF!D$6</f>
        <v>-1148.9128181432466</v>
      </c>
      <c r="CZ936" s="15">
        <f ca="1">(BS936*DCF!E$46-DCF!E$5*MAX(BS936*DCF!E$46,0)-MAX(BS936-BR936,0)/Inputs!$B$24)*DCF!E$6</f>
        <v>-1915.1294769308706</v>
      </c>
      <c r="DA936" s="15">
        <f ca="1">(BT936*DCF!F$46-DCF!F$5*MAX(BT936*DCF!F$46,0)-MAX(BT936-BS936,0)/Inputs!$B$24)*DCF!F$6</f>
        <v>-806.85979062277613</v>
      </c>
      <c r="DB936" s="15">
        <f ca="1">(BU936*DCF!G$46-DCF!G$5*MAX(BU936*DCF!G$46,0)-MAX(BU936-BT936,0)/Inputs!$B$24)*DCF!G$6</f>
        <v>-1095.9398241871575</v>
      </c>
      <c r="DC936" s="15">
        <f ca="1">(BV936*DCF!H$46-DCF!H$5*MAX(BV936*DCF!H$46,0)-MAX(BV936-BU936,0)/Inputs!$B$24)*DCF!H$6</f>
        <v>-775.31178089173113</v>
      </c>
      <c r="DD936" s="15">
        <f ca="1">(BW936*DCF!I$46-DCF!I$5*MAX(BW936*DCF!I$46,0)-MAX(BW936-BV936,0)/Inputs!$B$24)*DCF!I$6</f>
        <v>252.53644886553144</v>
      </c>
      <c r="DE936" s="15">
        <f ca="1">(BX936*DCF!J$46-DCF!J$5*MAX(BX936*DCF!J$46,0)-MAX(BX936-BW936,0)/Inputs!$B$24)*DCF!J$6</f>
        <v>25.234802086111042</v>
      </c>
      <c r="DF936" s="15">
        <f ca="1">(BY936*DCF!K$46-DCF!K$5*MAX(BY936*DCF!K$46,0)-MAX(BY936-BX936,0)/Inputs!$B$24)*DCF!K$6</f>
        <v>-246.91648968276289</v>
      </c>
      <c r="DG936" s="15">
        <f ca="1">(BZ936*DCF!L$46-DCF!L$5*MAX(BZ936*DCF!L$46,0)-MAX(BZ936-BY936,0)/Inputs!$B$24)*DCF!L$6</f>
        <v>1297.4135849169941</v>
      </c>
      <c r="DH936" s="15">
        <f ca="1">(CA936*DCF!M$46-DCF!M$5*MAX(CA936*DCF!M$46,0)-MAX(CA936-BZ936,0)/Inputs!$B$24)*DCF!M$6</f>
        <v>919.05546931467609</v>
      </c>
      <c r="DI936" s="15">
        <f ca="1">SUM(CB936:CL936)+BE936*DCF!M$10*(1+Inputs!$B$30)*(1-Inputs!$B$33)*(1-Inputs!$B$30/Inputs!$B$31)/(Inputs!$B$29-Inputs!$B$30)*DCF!M$6</f>
        <v>66706.565479346813</v>
      </c>
      <c r="DJ936" s="15">
        <f ca="1">SUM(CM936:CW936)+BP936*DCF!M$28*(1+Inputs!$B$30)*(1-Inputs!$B$33)*(1-Inputs!$B$30/Inputs!$B$31)/(Inputs!$B$29-Inputs!$B$30)*DCF!M$6</f>
        <v>360217.39962350356</v>
      </c>
      <c r="DK936" s="15">
        <f ca="1">SUM(CX936:DH936)+CA936*DCF!M$46*(1+Inputs!$B$30)*(1-Inputs!$B$33)*(1-Inputs!$B$30/Inputs!$B$31)/(Inputs!$B$29-Inputs!$B$30)*DCF!M$6</f>
        <v>38083.542641379339</v>
      </c>
      <c r="DM936" s="15">
        <f ca="1">DI936+DJ936+DK936+Inputs!$B$34+Inputs!$B$36-Inputs!$B$35</f>
        <v>541858.50774422963</v>
      </c>
    </row>
    <row r="937" spans="1:117" x14ac:dyDescent="0.75">
      <c r="A937" s="11">
        <v>924</v>
      </c>
      <c r="C937" s="23">
        <f t="shared" ca="1" si="542"/>
        <v>-0.55317269706103744</v>
      </c>
      <c r="D937" s="23">
        <f t="shared" ca="1" si="542"/>
        <v>1.0169480359810101</v>
      </c>
      <c r="E937" s="23">
        <f t="shared" ca="1" si="542"/>
        <v>2.7991662845773736E-2</v>
      </c>
      <c r="F937" s="23">
        <f t="shared" ca="1" si="542"/>
        <v>-0.78586136618992064</v>
      </c>
      <c r="G937" s="23">
        <f t="shared" ca="1" si="542"/>
        <v>-0.38836514100122632</v>
      </c>
      <c r="H937" s="23">
        <f t="shared" ca="1" si="542"/>
        <v>0.52950104870968961</v>
      </c>
      <c r="I937" s="23">
        <f t="shared" ca="1" si="542"/>
        <v>-0.7489480074078807</v>
      </c>
      <c r="J937" s="23">
        <f t="shared" ca="1" si="542"/>
        <v>0.33195381726238499</v>
      </c>
      <c r="K937" s="23">
        <f t="shared" ca="1" si="542"/>
        <v>0.75365101581951843</v>
      </c>
      <c r="L937" s="23">
        <f t="shared" ca="1" si="542"/>
        <v>-1.1604247087115351</v>
      </c>
      <c r="M937" s="23">
        <f t="shared" ca="1" si="542"/>
        <v>-0.71075182401264136</v>
      </c>
      <c r="N937" s="23">
        <f ca="1">SQRT(Inputs!$B$38)*C937+SQRT(1-Inputs!$B$38)*_xlfn.NORM.S.INV(RAND())</f>
        <v>0.78989334155757285</v>
      </c>
      <c r="O937" s="23">
        <f ca="1">SQRT(Inputs!$B$38)*D937+SQRT(1-Inputs!$B$38)*_xlfn.NORM.S.INV(RAND())</f>
        <v>2.455942340821835</v>
      </c>
      <c r="P937" s="23">
        <f ca="1">SQRT(Inputs!$B$38)*E937+SQRT(1-Inputs!$B$38)*_xlfn.NORM.S.INV(RAND())</f>
        <v>7.826515872076463E-2</v>
      </c>
      <c r="Q937" s="23">
        <f ca="1">SQRT(Inputs!$B$38)*F937+SQRT(1-Inputs!$B$38)*_xlfn.NORM.S.INV(RAND())</f>
        <v>-0.16471391808073355</v>
      </c>
      <c r="R937" s="23">
        <f ca="1">SQRT(Inputs!$B$38)*G937+SQRT(1-Inputs!$B$38)*_xlfn.NORM.S.INV(RAND())</f>
        <v>-0.97081667880960598</v>
      </c>
      <c r="S937" s="23">
        <f ca="1">SQRT(Inputs!$B$38)*H937+SQRT(1-Inputs!$B$38)*_xlfn.NORM.S.INV(RAND())</f>
        <v>2.0589205102998043</v>
      </c>
      <c r="T937" s="23">
        <f ca="1">SQRT(Inputs!$B$38)*I937+SQRT(1-Inputs!$B$38)*_xlfn.NORM.S.INV(RAND())</f>
        <v>-0.68474783594131838</v>
      </c>
      <c r="U937" s="23">
        <f ca="1">SQRT(Inputs!$B$38)*J937+SQRT(1-Inputs!$B$38)*_xlfn.NORM.S.INV(RAND())</f>
        <v>-0.11662222550050882</v>
      </c>
      <c r="V937" s="23">
        <f ca="1">SQRT(Inputs!$B$38)*K937+SQRT(1-Inputs!$B$38)*_xlfn.NORM.S.INV(RAND())</f>
        <v>0.1911981635931049</v>
      </c>
      <c r="W937" s="23">
        <f ca="1">SQRT(Inputs!$B$38)*L937+SQRT(1-Inputs!$B$38)*_xlfn.NORM.S.INV(RAND())</f>
        <v>-1.1337401494335113</v>
      </c>
      <c r="X937" s="23">
        <f ca="1">SQRT(Inputs!$B$38)*M937+SQRT(1-Inputs!$B$38)*_xlfn.NORM.S.INV(RAND())</f>
        <v>9.7209016179386265E-2</v>
      </c>
      <c r="Y937" s="23">
        <f ca="1">SQRT(Inputs!$B$38)*C937+SQRT(1-Inputs!$B$38)*_xlfn.NORM.S.INV(RAND())</f>
        <v>-0.55189518366487578</v>
      </c>
      <c r="Z937" s="23">
        <f ca="1">SQRT(Inputs!$B$38)*D937+SQRT(1-Inputs!$B$38)*_xlfn.NORM.S.INV(RAND())</f>
        <v>0.68204146884390593</v>
      </c>
      <c r="AA937" s="23">
        <f ca="1">SQRT(Inputs!$B$38)*E937+SQRT(1-Inputs!$B$38)*_xlfn.NORM.S.INV(RAND())</f>
        <v>-0.85503542298922819</v>
      </c>
      <c r="AB937" s="23">
        <f ca="1">SQRT(Inputs!$B$38)*F937+SQRT(1-Inputs!$B$38)*_xlfn.NORM.S.INV(RAND())</f>
        <v>-1.4997826490604902</v>
      </c>
      <c r="AC937" s="23">
        <f ca="1">SQRT(Inputs!$B$38)*G937+SQRT(1-Inputs!$B$38)*_xlfn.NORM.S.INV(RAND())</f>
        <v>-0.30790640694266641</v>
      </c>
      <c r="AD937" s="23">
        <f ca="1">SQRT(Inputs!$B$38)*H937+SQRT(1-Inputs!$B$38)*_xlfn.NORM.S.INV(RAND())</f>
        <v>-0.13799283994701034</v>
      </c>
      <c r="AE937" s="23">
        <f ca="1">SQRT(Inputs!$B$38)*I937+SQRT(1-Inputs!$B$38)*_xlfn.NORM.S.INV(RAND())</f>
        <v>6.4151349841567618E-2</v>
      </c>
      <c r="AF937" s="23">
        <f ca="1">SQRT(Inputs!$B$38)*J937+SQRT(1-Inputs!$B$38)*_xlfn.NORM.S.INV(RAND())</f>
        <v>0.8941901968633108</v>
      </c>
      <c r="AG937" s="23">
        <f ca="1">SQRT(Inputs!$B$38)*K937+SQRT(1-Inputs!$B$38)*_xlfn.NORM.S.INV(RAND())</f>
        <v>0.41384720643072431</v>
      </c>
      <c r="AH937" s="23">
        <f ca="1">SQRT(Inputs!$B$38)*L937+SQRT(1-Inputs!$B$38)*_xlfn.NORM.S.INV(RAND())</f>
        <v>-0.76733053973431509</v>
      </c>
      <c r="AI937" s="23">
        <f ca="1">SQRT(Inputs!$B$38)*M937+SQRT(1-Inputs!$B$38)*_xlfn.NORM.S.INV(RAND())</f>
        <v>-1.0517802942168757</v>
      </c>
      <c r="AJ937" s="23">
        <f ca="1">SQRT(Inputs!$B$38)*C937+SQRT(1-Inputs!$B$38)*_xlfn.NORM.S.INV(RAND())</f>
        <v>0.2254498859497866</v>
      </c>
      <c r="AK937" s="23">
        <f ca="1">SQRT(Inputs!$B$38)*D937+SQRT(1-Inputs!$B$38)*_xlfn.NORM.S.INV(RAND())</f>
        <v>-0.7652531461126949</v>
      </c>
      <c r="AL937" s="23">
        <f ca="1">SQRT(Inputs!$B$38)*E937+SQRT(1-Inputs!$B$38)*_xlfn.NORM.S.INV(RAND())</f>
        <v>-0.33922150176385629</v>
      </c>
      <c r="AM937" s="23">
        <f ca="1">SQRT(Inputs!$B$38)*F937+SQRT(1-Inputs!$B$38)*_xlfn.NORM.S.INV(RAND())</f>
        <v>-0.83826228068695241</v>
      </c>
      <c r="AN937" s="23">
        <f ca="1">SQRT(Inputs!$B$38)*G937+SQRT(1-Inputs!$B$38)*_xlfn.NORM.S.INV(RAND())</f>
        <v>0.2470041081955798</v>
      </c>
      <c r="AO937" s="23">
        <f ca="1">SQRT(Inputs!$B$38)*H937+SQRT(1-Inputs!$B$38)*_xlfn.NORM.S.INV(RAND())</f>
        <v>-0.25851958904124334</v>
      </c>
      <c r="AP937" s="23">
        <f ca="1">SQRT(Inputs!$B$38)*I937+SQRT(1-Inputs!$B$38)*_xlfn.NORM.S.INV(RAND())</f>
        <v>-0.70794601853851491</v>
      </c>
      <c r="AQ937" s="23">
        <f ca="1">SQRT(Inputs!$B$38)*J937+SQRT(1-Inputs!$B$38)*_xlfn.NORM.S.INV(RAND())</f>
        <v>-9.0273656581119577E-2</v>
      </c>
      <c r="AR937" s="23">
        <f ca="1">SQRT(Inputs!$B$38)*K937+SQRT(1-Inputs!$B$38)*_xlfn.NORM.S.INV(RAND())</f>
        <v>0.43938056884259424</v>
      </c>
      <c r="AS937" s="23">
        <f ca="1">SQRT(Inputs!$B$38)*L937+SQRT(1-Inputs!$B$38)*_xlfn.NORM.S.INV(RAND())</f>
        <v>-0.19267464992776007</v>
      </c>
      <c r="AT937" s="23">
        <f ca="1">SQRT(Inputs!$B$38)*M937+SQRT(1-Inputs!$B$38)*_xlfn.NORM.S.INV(RAND())</f>
        <v>0.42331544904996232</v>
      </c>
      <c r="AU937" s="15">
        <f ca="1">Inputs!$B$6*EXP($B$8-0.5*C$5^2+C$5*N937)</f>
        <v>5639.0724996453519</v>
      </c>
      <c r="AV937" s="15">
        <f t="shared" ca="1" si="510"/>
        <v>9849.3415871657198</v>
      </c>
      <c r="AW937" s="15">
        <f t="shared" ca="1" si="511"/>
        <v>12136.976812021339</v>
      </c>
      <c r="AX937" s="15">
        <f t="shared" ca="1" si="512"/>
        <v>14516.218092185878</v>
      </c>
      <c r="AY937" s="15">
        <f t="shared" ca="1" si="513"/>
        <v>15838.745809951826</v>
      </c>
      <c r="AZ937" s="15">
        <f t="shared" ca="1" si="514"/>
        <v>24300.946083435985</v>
      </c>
      <c r="BA937" s="15">
        <f t="shared" ca="1" si="515"/>
        <v>27681.520026331844</v>
      </c>
      <c r="BB937" s="15">
        <f t="shared" ca="1" si="516"/>
        <v>33496.930481810254</v>
      </c>
      <c r="BC937" s="15">
        <f t="shared" ca="1" si="517"/>
        <v>41789.421028068537</v>
      </c>
      <c r="BD937" s="15">
        <f t="shared" ca="1" si="518"/>
        <v>46044.96100446998</v>
      </c>
      <c r="BE937" s="15">
        <f t="shared" ca="1" si="519"/>
        <v>56923.965301746553</v>
      </c>
      <c r="BF937" s="15">
        <f ca="1">Inputs!$B$13*EXP($B$9-0.5*C$6^2+C$6*Y937)</f>
        <v>12397.588857099228</v>
      </c>
      <c r="BG937" s="15">
        <f t="shared" ca="1" si="520"/>
        <v>17088.097088933369</v>
      </c>
      <c r="BH937" s="15">
        <f t="shared" ca="1" si="521"/>
        <v>18118.011051136436</v>
      </c>
      <c r="BI937" s="15">
        <f t="shared" ca="1" si="522"/>
        <v>17607.198769743794</v>
      </c>
      <c r="BJ937" s="15">
        <f t="shared" ca="1" si="523"/>
        <v>20648.201283359096</v>
      </c>
      <c r="BK937" s="15">
        <f t="shared" ca="1" si="524"/>
        <v>24870.107524091578</v>
      </c>
      <c r="BL937" s="15">
        <f t="shared" ca="1" si="525"/>
        <v>30804.960595700533</v>
      </c>
      <c r="BM937" s="15">
        <f t="shared" ca="1" si="526"/>
        <v>42314.729776271299</v>
      </c>
      <c r="BN937" s="15">
        <f t="shared" ca="1" si="527"/>
        <v>54687.837743408891</v>
      </c>
      <c r="BO937" s="15">
        <f t="shared" ca="1" si="528"/>
        <v>61545.912082427647</v>
      </c>
      <c r="BP937" s="15">
        <f t="shared" ca="1" si="529"/>
        <v>67241.806346866957</v>
      </c>
      <c r="BQ937" s="15">
        <f ca="1">Inputs!$B$20*EXP($B$10-0.5*C$7^2+C$7*AJ937)</f>
        <v>4646.6037588888867</v>
      </c>
      <c r="BR937" s="15">
        <f t="shared" ca="1" si="530"/>
        <v>4944.5650016491036</v>
      </c>
      <c r="BS937" s="15">
        <f t="shared" ca="1" si="531"/>
        <v>6142.4942339265099</v>
      </c>
      <c r="BT937" s="15">
        <f t="shared" ca="1" si="532"/>
        <v>6797.3213270148035</v>
      </c>
      <c r="BU937" s="15">
        <f t="shared" ca="1" si="533"/>
        <v>10000.464134521973</v>
      </c>
      <c r="BV937" s="15">
        <f t="shared" ca="1" si="534"/>
        <v>13126.29863813153</v>
      </c>
      <c r="BW937" s="15">
        <f t="shared" ca="1" si="535"/>
        <v>15768.178019976795</v>
      </c>
      <c r="BX937" s="15">
        <f t="shared" ca="1" si="536"/>
        <v>21658.791352305921</v>
      </c>
      <c r="BY937" s="15">
        <f t="shared" ca="1" si="537"/>
        <v>33009.099968316084</v>
      </c>
      <c r="BZ937" s="15">
        <f t="shared" ca="1" si="538"/>
        <v>44704.57192311019</v>
      </c>
      <c r="CA937" s="15">
        <f t="shared" ca="1" si="539"/>
        <v>67702.325619407697</v>
      </c>
      <c r="CB937" s="15">
        <f ca="1">(AU937*DCF!C$10-DCF!C$5*MAX(AU937*DCF!C$10,0)-MAX(AU937-Inputs!$B$6,0)/Inputs!$B$10)*DCF!C$6</f>
        <v>1038.2483630949264</v>
      </c>
      <c r="CC937" s="15">
        <f ca="1">(AV937*DCF!D$10-DCF!D$5*MAX(AV937*DCF!D$10,0)-MAX(AV937-AU937,0)/Inputs!$B$10)*DCF!D$6</f>
        <v>1374.1463583507157</v>
      </c>
      <c r="CD937" s="15">
        <f ca="1">(AW937*DCF!E$10-DCF!E$5*MAX(AW937*DCF!E$10,0)-MAX(AW937-AV937,0)/Inputs!$B$10)*DCF!E$6</f>
        <v>2286.9645540361448</v>
      </c>
      <c r="CE937" s="15">
        <f ca="1">(AX937*DCF!F$10-DCF!F$5*MAX(AX937*DCF!F$10,0)-MAX(AX937-AW937,0)/Inputs!$B$10)*DCF!F$6</f>
        <v>2673.806153178105</v>
      </c>
      <c r="CF937" s="15">
        <f ca="1">(AY937*DCF!G$10-DCF!G$5*MAX(AY937*DCF!G$10,0)-MAX(AY937-AX937,0)/Inputs!$B$10)*DCF!G$6</f>
        <v>3009.2001043807577</v>
      </c>
      <c r="CG937" s="15">
        <f ca="1">(AZ937*DCF!H$10-DCF!H$5*MAX(AZ937*DCF!H$10,0)-MAX(AZ937-AY937,0)/Inputs!$B$10)*DCF!H$6</f>
        <v>3215.4307491723503</v>
      </c>
      <c r="CH937" s="15">
        <f ca="1">(BA937*DCF!I$10-DCF!I$5*MAX(BA937*DCF!I$10,0)-MAX(BA937-AZ937,0)/Inputs!$B$10)*DCF!I$6</f>
        <v>4501.8713126407001</v>
      </c>
      <c r="CI937" s="15">
        <f ca="1">(BB937*DCF!J$10-DCF!J$5*MAX(BB937*DCF!J$10,0)-MAX(BB937-BA937,0)/Inputs!$B$10)*DCF!J$6</f>
        <v>4866.9213701665976</v>
      </c>
      <c r="CJ937" s="15">
        <f ca="1">(BC937*DCF!K$10-DCF!K$5*MAX(BC937*DCF!K$10,0)-MAX(BC937-BB937,0)/Inputs!$B$10)*DCF!K$6</f>
        <v>5566.6032019802342</v>
      </c>
      <c r="CK937" s="15">
        <f ca="1">(BD937*DCF!L$10-DCF!L$5*MAX(BD937*DCF!L$10,0)-MAX(BD937-BC937,0)/Inputs!$B$10)*DCF!L$6</f>
        <v>6394.1454868019637</v>
      </c>
      <c r="CL937" s="15">
        <f ca="1">(BE937*DCF!M$10-DCF!M$5*MAX(BE937*DCF!M$10,0)-MAX(BE937-BD937,0)/Inputs!$B$10)*DCF!M$6</f>
        <v>6733.0944568325267</v>
      </c>
      <c r="CM937" s="15">
        <f ca="1">(BF937*DCF!C$28-DCF!C$5*MAX(BF937*DCF!C$28,0)-MAX(BF937-Inputs!$B$13,0)/Inputs!$B$17)*DCF!C$6</f>
        <v>3550.2704684617402</v>
      </c>
      <c r="CN937" s="15">
        <f ca="1">(BG937*DCF!D$28-DCF!D$5*MAX(BG937*DCF!D$28,0)-MAX(BG937-BF937,0)/Inputs!$B$17)*DCF!D$6</f>
        <v>4032.1382454366781</v>
      </c>
      <c r="CO937" s="15">
        <f ca="1">(BH937*DCF!E$28-DCF!E$5*MAX(BH937*DCF!E$28,0)-MAX(BH937-BG937,0)/Inputs!$B$17)*DCF!E$6</f>
        <v>4928.3614816121426</v>
      </c>
      <c r="CP937" s="15">
        <f ca="1">(BI937*DCF!F$28-DCF!F$5*MAX(BI937*DCF!F$28,0)-MAX(BI937-BH937,0)/Inputs!$B$17)*DCF!F$6</f>
        <v>4779.8906771840111</v>
      </c>
      <c r="CQ937" s="15">
        <f ca="1">(BJ937*DCF!G$28-DCF!G$5*MAX(BJ937*DCF!G$28,0)-MAX(BJ937-BI937,0)/Inputs!$B$17)*DCF!G$6</f>
        <v>4845.8658990658314</v>
      </c>
      <c r="CR937" s="15">
        <f ca="1">(BK937*DCF!H$28-DCF!H$5*MAX(BK937*DCF!H$28,0)-MAX(BK937-BJ937,0)/Inputs!$B$17)*DCF!H$6</f>
        <v>5494.686227714672</v>
      </c>
      <c r="CS937" s="15">
        <f ca="1">(BL937*DCF!I$28-DCF!I$5*MAX(BL937*DCF!I$28,0)-MAX(BL937-BK937,0)/Inputs!$B$17)*DCF!I$6</f>
        <v>6392.0466798431453</v>
      </c>
      <c r="CT937" s="15">
        <f ca="1">(BM937*DCF!J$28-DCF!J$5*MAX(BM937*DCF!J$28,0)-MAX(BM937-BL937,0)/Inputs!$B$17)*DCF!J$6</f>
        <v>7913.5961857073562</v>
      </c>
      <c r="CU937" s="15">
        <f ca="1">(BN937*DCF!K$28-DCF!K$5*MAX(BN937*DCF!K$28,0)-MAX(BN937-BM937,0)/Inputs!$B$17)*DCF!K$6</f>
        <v>10033.613463446594</v>
      </c>
      <c r="CV937" s="15">
        <f ca="1">(BO937*DCF!L$28-DCF!L$5*MAX(BO937*DCF!L$28,0)-MAX(BO937-BN937,0)/Inputs!$B$17)*DCF!L$6</f>
        <v>11503.69875415668</v>
      </c>
      <c r="CW937" s="15">
        <f ca="1">(BP937*DCF!M$28-DCF!M$5*MAX(BP937*DCF!M$28,0)-MAX(BP937-BO937,0)/Inputs!$B$17)*DCF!M$6</f>
        <v>12056.203777687328</v>
      </c>
      <c r="CX937" s="15">
        <f ca="1">(BQ937*DCF!C$46-DCF!C$5*MAX(BQ937*DCF!C$46,0)-MAX(BQ937-Inputs!$B$20,0)/Inputs!$B$24)*DCF!C$6</f>
        <v>-1740.8340130869883</v>
      </c>
      <c r="CY937" s="15">
        <f ca="1">(BR937*DCF!D$46-DCF!D$5*MAX(BR937*DCF!D$46,0)-MAX(BR937-BQ937,0)/Inputs!$B$24)*DCF!D$6</f>
        <v>-971.05952601799913</v>
      </c>
      <c r="CZ937" s="15">
        <f ca="1">(BS937*DCF!E$46-DCF!E$5*MAX(BS937*DCF!E$46,0)-MAX(BS937-BR937,0)/Inputs!$B$24)*DCF!E$6</f>
        <v>-1198.5513629402699</v>
      </c>
      <c r="DA937" s="15">
        <f ca="1">(BT937*DCF!F$46-DCF!F$5*MAX(BT937*DCF!F$46,0)-MAX(BT937-BS937,0)/Inputs!$B$24)*DCF!F$6</f>
        <v>-733.46716023394106</v>
      </c>
      <c r="DB937" s="15">
        <f ca="1">(BU937*DCF!G$46-DCF!G$5*MAX(BU937*DCF!G$46,0)-MAX(BU937-BT937,0)/Inputs!$B$24)*DCF!G$6</f>
        <v>-1413.8698090517398</v>
      </c>
      <c r="DC937" s="15">
        <f ca="1">(BV937*DCF!H$46-DCF!H$5*MAX(BV937*DCF!H$46,0)-MAX(BV937-BU937,0)/Inputs!$B$24)*DCF!H$6</f>
        <v>-971.33391969090621</v>
      </c>
      <c r="DD937" s="15">
        <f ca="1">(BW937*DCF!I$46-DCF!I$5*MAX(BW937*DCF!I$46,0)-MAX(BW937-BV937,0)/Inputs!$B$24)*DCF!I$6</f>
        <v>-394.20918530846427</v>
      </c>
      <c r="DE937" s="15">
        <f ca="1">(BX937*DCF!J$46-DCF!J$5*MAX(BX937*DCF!J$46,0)-MAX(BX937-BW937,0)/Inputs!$B$24)*DCF!J$6</f>
        <v>-653.56803083074021</v>
      </c>
      <c r="DF937" s="15">
        <f ca="1">(BY937*DCF!K$46-DCF!K$5*MAX(BY937*DCF!K$46,0)-MAX(BY937-BX937,0)/Inputs!$B$24)*DCF!K$6</f>
        <v>-894.93341336342542</v>
      </c>
      <c r="DG937" s="15">
        <f ca="1">(BZ937*DCF!L$46-DCF!L$5*MAX(BZ937*DCF!L$46,0)-MAX(BZ937-BY937,0)/Inputs!$B$24)*DCF!L$6</f>
        <v>443.49631813620306</v>
      </c>
      <c r="DH937" s="15">
        <f ca="1">(CA937*DCF!M$46-DCF!M$5*MAX(CA937*DCF!M$46,0)-MAX(CA937-BZ937,0)/Inputs!$B$24)*DCF!M$6</f>
        <v>499.7735972727578</v>
      </c>
      <c r="DI937" s="15">
        <f ca="1">SUM(CB937:CL937)+BE937*DCF!M$10*(1+Inputs!$B$30)*(1-Inputs!$B$33)*(1-Inputs!$B$30/Inputs!$B$31)/(Inputs!$B$29-Inputs!$B$30)*DCF!M$6</f>
        <v>200080.5802869093</v>
      </c>
      <c r="DJ937" s="15">
        <f ca="1">SUM(CM937:CW937)+BP937*DCF!M$28*(1+Inputs!$B$30)*(1-Inputs!$B$33)*(1-Inputs!$B$30/Inputs!$B$31)/(Inputs!$B$29-Inputs!$B$30)*DCF!M$6</f>
        <v>325043.48685253924</v>
      </c>
      <c r="DK937" s="15">
        <f ca="1">SUM(CX937:DH937)+CA937*DCF!M$46*(1+Inputs!$B$30)*(1-Inputs!$B$33)*(1-Inputs!$B$30/Inputs!$B$31)/(Inputs!$B$29-Inputs!$B$30)*DCF!M$6</f>
        <v>96647.258755654038</v>
      </c>
      <c r="DM937" s="15">
        <f ca="1">DI937+DJ937+DK937+Inputs!$B$34+Inputs!$B$36-Inputs!$B$35</f>
        <v>698622.32589510269</v>
      </c>
    </row>
    <row r="938" spans="1:117" x14ac:dyDescent="0.75">
      <c r="A938" s="11">
        <v>925</v>
      </c>
      <c r="C938" s="23">
        <f t="shared" ca="1" si="542"/>
        <v>0.16991314728302964</v>
      </c>
      <c r="D938" s="23">
        <f t="shared" ca="1" si="542"/>
        <v>-1.2835173662285433</v>
      </c>
      <c r="E938" s="23">
        <f t="shared" ca="1" si="542"/>
        <v>-0.62549177867171324</v>
      </c>
      <c r="F938" s="23">
        <f t="shared" ca="1" si="542"/>
        <v>-0.13841762478227246</v>
      </c>
      <c r="G938" s="23">
        <f t="shared" ca="1" si="542"/>
        <v>-1.0685133821073465</v>
      </c>
      <c r="H938" s="23">
        <f t="shared" ca="1" si="542"/>
        <v>-0.80082024388704032</v>
      </c>
      <c r="I938" s="23">
        <f t="shared" ca="1" si="542"/>
        <v>2.069713316374961</v>
      </c>
      <c r="J938" s="23">
        <f t="shared" ca="1" si="542"/>
        <v>0.31670805589298284</v>
      </c>
      <c r="K938" s="23">
        <f t="shared" ca="1" si="542"/>
        <v>-1.5184264756768677</v>
      </c>
      <c r="L938" s="23">
        <f t="shared" ca="1" si="542"/>
        <v>1.0917550686635293</v>
      </c>
      <c r="M938" s="23">
        <f t="shared" ca="1" si="542"/>
        <v>0.60696262309520399</v>
      </c>
      <c r="N938" s="23">
        <f ca="1">SQRT(Inputs!$B$38)*C938+SQRT(1-Inputs!$B$38)*_xlfn.NORM.S.INV(RAND())</f>
        <v>-1.3616868336186121</v>
      </c>
      <c r="O938" s="23">
        <f ca="1">SQRT(Inputs!$B$38)*D938+SQRT(1-Inputs!$B$38)*_xlfn.NORM.S.INV(RAND())</f>
        <v>0.45556513834055834</v>
      </c>
      <c r="P938" s="23">
        <f ca="1">SQRT(Inputs!$B$38)*E938+SQRT(1-Inputs!$B$38)*_xlfn.NORM.S.INV(RAND())</f>
        <v>-0.89234144416068761</v>
      </c>
      <c r="Q938" s="23">
        <f ca="1">SQRT(Inputs!$B$38)*F938+SQRT(1-Inputs!$B$38)*_xlfn.NORM.S.INV(RAND())</f>
        <v>0.12130034379211103</v>
      </c>
      <c r="R938" s="23">
        <f ca="1">SQRT(Inputs!$B$38)*G938+SQRT(1-Inputs!$B$38)*_xlfn.NORM.S.INV(RAND())</f>
        <v>1.0669613737292427</v>
      </c>
      <c r="S938" s="23">
        <f ca="1">SQRT(Inputs!$B$38)*H938+SQRT(1-Inputs!$B$38)*_xlfn.NORM.S.INV(RAND())</f>
        <v>0.61519207869155212</v>
      </c>
      <c r="T938" s="23">
        <f ca="1">SQRT(Inputs!$B$38)*I938+SQRT(1-Inputs!$B$38)*_xlfn.NORM.S.INV(RAND())</f>
        <v>1.9560201186550108</v>
      </c>
      <c r="U938" s="23">
        <f ca="1">SQRT(Inputs!$B$38)*J938+SQRT(1-Inputs!$B$38)*_xlfn.NORM.S.INV(RAND())</f>
        <v>1.2855647858528729</v>
      </c>
      <c r="V938" s="23">
        <f ca="1">SQRT(Inputs!$B$38)*K938+SQRT(1-Inputs!$B$38)*_xlfn.NORM.S.INV(RAND())</f>
        <v>-0.56351887953374558</v>
      </c>
      <c r="W938" s="23">
        <f ca="1">SQRT(Inputs!$B$38)*L938+SQRT(1-Inputs!$B$38)*_xlfn.NORM.S.INV(RAND())</f>
        <v>0.82953167439074549</v>
      </c>
      <c r="X938" s="23">
        <f ca="1">SQRT(Inputs!$B$38)*M938+SQRT(1-Inputs!$B$38)*_xlfn.NORM.S.INV(RAND())</f>
        <v>1.3441209054200103</v>
      </c>
      <c r="Y938" s="23">
        <f ca="1">SQRT(Inputs!$B$38)*C938+SQRT(1-Inputs!$B$38)*_xlfn.NORM.S.INV(RAND())</f>
        <v>1.6487776905065408</v>
      </c>
      <c r="Z938" s="23">
        <f ca="1">SQRT(Inputs!$B$38)*D938+SQRT(1-Inputs!$B$38)*_xlfn.NORM.S.INV(RAND())</f>
        <v>-0.33805434616054875</v>
      </c>
      <c r="AA938" s="23">
        <f ca="1">SQRT(Inputs!$B$38)*E938+SQRT(1-Inputs!$B$38)*_xlfn.NORM.S.INV(RAND())</f>
        <v>-1.6037459331759307</v>
      </c>
      <c r="AB938" s="23">
        <f ca="1">SQRT(Inputs!$B$38)*F938+SQRT(1-Inputs!$B$38)*_xlfn.NORM.S.INV(RAND())</f>
        <v>0.78880950195877053</v>
      </c>
      <c r="AC938" s="23">
        <f ca="1">SQRT(Inputs!$B$38)*G938+SQRT(1-Inputs!$B$38)*_xlfn.NORM.S.INV(RAND())</f>
        <v>-1.2485273036957727</v>
      </c>
      <c r="AD938" s="23">
        <f ca="1">SQRT(Inputs!$B$38)*H938+SQRT(1-Inputs!$B$38)*_xlfn.NORM.S.INV(RAND())</f>
        <v>-1.5238289228096877</v>
      </c>
      <c r="AE938" s="23">
        <f ca="1">SQRT(Inputs!$B$38)*I938+SQRT(1-Inputs!$B$38)*_xlfn.NORM.S.INV(RAND())</f>
        <v>0.82772502927799008</v>
      </c>
      <c r="AF938" s="23">
        <f ca="1">SQRT(Inputs!$B$38)*J938+SQRT(1-Inputs!$B$38)*_xlfn.NORM.S.INV(RAND())</f>
        <v>1.1041085675303224</v>
      </c>
      <c r="AG938" s="23">
        <f ca="1">SQRT(Inputs!$B$38)*K938+SQRT(1-Inputs!$B$38)*_xlfn.NORM.S.INV(RAND())</f>
        <v>1.0615096799989132</v>
      </c>
      <c r="AH938" s="23">
        <f ca="1">SQRT(Inputs!$B$38)*L938+SQRT(1-Inputs!$B$38)*_xlfn.NORM.S.INV(RAND())</f>
        <v>1.204903646157732</v>
      </c>
      <c r="AI938" s="23">
        <f ca="1">SQRT(Inputs!$B$38)*M938+SQRT(1-Inputs!$B$38)*_xlfn.NORM.S.INV(RAND())</f>
        <v>-0.14789062226789018</v>
      </c>
      <c r="AJ938" s="23">
        <f ca="1">SQRT(Inputs!$B$38)*C938+SQRT(1-Inputs!$B$38)*_xlfn.NORM.S.INV(RAND())</f>
        <v>-0.64647587131732576</v>
      </c>
      <c r="AK938" s="23">
        <f ca="1">SQRT(Inputs!$B$38)*D938+SQRT(1-Inputs!$B$38)*_xlfn.NORM.S.INV(RAND())</f>
        <v>0.15200461020737333</v>
      </c>
      <c r="AL938" s="23">
        <f ca="1">SQRT(Inputs!$B$38)*E938+SQRT(1-Inputs!$B$38)*_xlfn.NORM.S.INV(RAND())</f>
        <v>0.15791407911906263</v>
      </c>
      <c r="AM938" s="23">
        <f ca="1">SQRT(Inputs!$B$38)*F938+SQRT(1-Inputs!$B$38)*_xlfn.NORM.S.INV(RAND())</f>
        <v>0.38759846157426558</v>
      </c>
      <c r="AN938" s="23">
        <f ca="1">SQRT(Inputs!$B$38)*G938+SQRT(1-Inputs!$B$38)*_xlfn.NORM.S.INV(RAND())</f>
        <v>0.73704770802787267</v>
      </c>
      <c r="AO938" s="23">
        <f ca="1">SQRT(Inputs!$B$38)*H938+SQRT(1-Inputs!$B$38)*_xlfn.NORM.S.INV(RAND())</f>
        <v>-0.5106060819541427</v>
      </c>
      <c r="AP938" s="23">
        <f ca="1">SQRT(Inputs!$B$38)*I938+SQRT(1-Inputs!$B$38)*_xlfn.NORM.S.INV(RAND())</f>
        <v>1.8268163964611932</v>
      </c>
      <c r="AQ938" s="23">
        <f ca="1">SQRT(Inputs!$B$38)*J938+SQRT(1-Inputs!$B$38)*_xlfn.NORM.S.INV(RAND())</f>
        <v>1.1522386575490671</v>
      </c>
      <c r="AR938" s="23">
        <f ca="1">SQRT(Inputs!$B$38)*K938+SQRT(1-Inputs!$B$38)*_xlfn.NORM.S.INV(RAND())</f>
        <v>-0.45786351661610947</v>
      </c>
      <c r="AS938" s="23">
        <f ca="1">SQRT(Inputs!$B$38)*L938+SQRT(1-Inputs!$B$38)*_xlfn.NORM.S.INV(RAND())</f>
        <v>-4.1811802368120432E-2</v>
      </c>
      <c r="AT938" s="23">
        <f ca="1">SQRT(Inputs!$B$38)*M938+SQRT(1-Inputs!$B$38)*_xlfn.NORM.S.INV(RAND())</f>
        <v>-0.33532203112856412</v>
      </c>
      <c r="AU938" s="15">
        <f ca="1">Inputs!$B$6*EXP($B$8-0.5*C$5^2+C$5*N938)</f>
        <v>3980.6164802713433</v>
      </c>
      <c r="AV938" s="15">
        <f t="shared" ca="1" si="510"/>
        <v>5181.0215084660358</v>
      </c>
      <c r="AW938" s="15">
        <f t="shared" ca="1" si="511"/>
        <v>5600.958869768433</v>
      </c>
      <c r="AX938" s="15">
        <f t="shared" ca="1" si="512"/>
        <v>6942.6266717689869</v>
      </c>
      <c r="AY938" s="15">
        <f t="shared" ca="1" si="513"/>
        <v>9610.5435887223794</v>
      </c>
      <c r="AZ938" s="15">
        <f t="shared" ca="1" si="514"/>
        <v>12577.812204254031</v>
      </c>
      <c r="BA938" s="15">
        <f t="shared" ca="1" si="515"/>
        <v>18888.741529730734</v>
      </c>
      <c r="BB938" s="15">
        <f t="shared" ca="1" si="516"/>
        <v>26304.484829389399</v>
      </c>
      <c r="BC938" s="15">
        <f t="shared" ca="1" si="517"/>
        <v>30510.65945961175</v>
      </c>
      <c r="BD938" s="15">
        <f t="shared" ca="1" si="518"/>
        <v>40394.068868421644</v>
      </c>
      <c r="BE938" s="15">
        <f t="shared" ca="1" si="519"/>
        <v>55943.944351799597</v>
      </c>
      <c r="BF938" s="15">
        <f ca="1">Inputs!$B$13*EXP($B$9-0.5*C$6^2+C$6*Y938)</f>
        <v>19178.317063425347</v>
      </c>
      <c r="BG938" s="15">
        <f t="shared" ca="1" si="520"/>
        <v>21990.180145437414</v>
      </c>
      <c r="BH938" s="15">
        <f t="shared" ca="1" si="521"/>
        <v>20592.793934567275</v>
      </c>
      <c r="BI938" s="15">
        <f t="shared" ca="1" si="522"/>
        <v>28462.89814746955</v>
      </c>
      <c r="BJ938" s="15">
        <f t="shared" ca="1" si="523"/>
        <v>29146.519050599778</v>
      </c>
      <c r="BK938" s="15">
        <f t="shared" ca="1" si="524"/>
        <v>29069.850042137612</v>
      </c>
      <c r="BL938" s="15">
        <f t="shared" ca="1" si="525"/>
        <v>39752.131892772362</v>
      </c>
      <c r="BM938" s="15">
        <f t="shared" ca="1" si="526"/>
        <v>56047.561098451239</v>
      </c>
      <c r="BN938" s="15">
        <f t="shared" ca="1" si="527"/>
        <v>78282.174627983288</v>
      </c>
      <c r="BO938" s="15">
        <f t="shared" ca="1" si="528"/>
        <v>110798.69317027178</v>
      </c>
      <c r="BP938" s="15">
        <f t="shared" ca="1" si="529"/>
        <v>134106.48448821792</v>
      </c>
      <c r="BQ938" s="15">
        <f ca="1">Inputs!$B$20*EXP($B$10-0.5*C$7^2+C$7*AJ938)</f>
        <v>3410.5705934486778</v>
      </c>
      <c r="BR938" s="15">
        <f t="shared" ca="1" si="530"/>
        <v>4856.5812853015932</v>
      </c>
      <c r="BS938" s="15">
        <f t="shared" ca="1" si="531"/>
        <v>6959.1366976118361</v>
      </c>
      <c r="BT938" s="15">
        <f t="shared" ca="1" si="532"/>
        <v>10622.091647456738</v>
      </c>
      <c r="BU938" s="15">
        <f t="shared" ca="1" si="533"/>
        <v>17594.997430253981</v>
      </c>
      <c r="BV938" s="15">
        <f t="shared" ca="1" si="534"/>
        <v>21819.545370019154</v>
      </c>
      <c r="BW938" s="15">
        <f t="shared" ca="1" si="535"/>
        <v>44820.373345690794</v>
      </c>
      <c r="BX938" s="15">
        <f t="shared" ca="1" si="536"/>
        <v>78978.206882429135</v>
      </c>
      <c r="BY938" s="15">
        <f t="shared" ca="1" si="537"/>
        <v>101380.30260083763</v>
      </c>
      <c r="BZ938" s="15">
        <f t="shared" ca="1" si="538"/>
        <v>141161.55406944038</v>
      </c>
      <c r="CA938" s="15">
        <f t="shared" ca="1" si="539"/>
        <v>186818.8224688136</v>
      </c>
      <c r="CB938" s="15">
        <f ca="1">(AU938*DCF!C$10-DCF!C$5*MAX(AU938*DCF!C$10,0)-MAX(AU938-Inputs!$B$6,0)/Inputs!$B$10)*DCF!C$6</f>
        <v>1022.2585983251753</v>
      </c>
      <c r="CC938" s="15">
        <f ca="1">(AV938*DCF!D$10-DCF!D$5*MAX(AV938*DCF!D$10,0)-MAX(AV938-AU938,0)/Inputs!$B$10)*DCF!D$6</f>
        <v>970.15154312617312</v>
      </c>
      <c r="CD938" s="15">
        <f ca="1">(AW938*DCF!E$10-DCF!E$5*MAX(AW938*DCF!E$10,0)-MAX(AW938-AV938,0)/Inputs!$B$10)*DCF!E$6</f>
        <v>1198.5849591924498</v>
      </c>
      <c r="CE938" s="15">
        <f ca="1">(AX938*DCF!F$10-DCF!F$5*MAX(AX938*DCF!F$10,0)-MAX(AX938-AW938,0)/Inputs!$B$10)*DCF!F$6</f>
        <v>1236.3965323491632</v>
      </c>
      <c r="CF938" s="15">
        <f ca="1">(AY938*DCF!G$10-DCF!G$5*MAX(AY938*DCF!G$10,0)-MAX(AY938-AX938,0)/Inputs!$B$10)*DCF!G$6</f>
        <v>1467.3352081355372</v>
      </c>
      <c r="CG938" s="15">
        <f ca="1">(AZ938*DCF!H$10-DCF!H$5*MAX(AZ938*DCF!H$10,0)-MAX(AZ938-AY938,0)/Inputs!$B$10)*DCF!H$6</f>
        <v>1915.0995232820303</v>
      </c>
      <c r="CH938" s="15">
        <f ca="1">(BA938*DCF!I$10-DCF!I$5*MAX(BA938*DCF!I$10,0)-MAX(BA938-AZ938,0)/Inputs!$B$10)*DCF!I$6</f>
        <v>2415.070489738715</v>
      </c>
      <c r="CI938" s="15">
        <f ca="1">(BB938*DCF!J$10-DCF!J$5*MAX(BB938*DCF!J$10,0)-MAX(BB938-BA938,0)/Inputs!$B$10)*DCF!J$6</f>
        <v>3390.1769362373061</v>
      </c>
      <c r="CJ938" s="15">
        <f ca="1">(BC938*DCF!K$10-DCF!K$5*MAX(BC938*DCF!K$10,0)-MAX(BC938-BB938,0)/Inputs!$B$10)*DCF!K$6</f>
        <v>4322.9257504997686</v>
      </c>
      <c r="CK938" s="15">
        <f ca="1">(BD938*DCF!L$10-DCF!L$5*MAX(BD938*DCF!L$10,0)-MAX(BD938-BC938,0)/Inputs!$B$10)*DCF!L$6</f>
        <v>4814.1088547423842</v>
      </c>
      <c r="CL938" s="15">
        <f ca="1">(BE938*DCF!M$10-DCF!M$5*MAX(BE938*DCF!M$10,0)-MAX(BE938-BD938,0)/Inputs!$B$10)*DCF!M$6</f>
        <v>6036.8153541538322</v>
      </c>
      <c r="CM938" s="15">
        <f ca="1">(BF938*DCF!C$28-DCF!C$5*MAX(BF938*DCF!C$28,0)-MAX(BF938-Inputs!$B$13,0)/Inputs!$B$17)*DCF!C$6</f>
        <v>4053.7162097365022</v>
      </c>
      <c r="CN938" s="15">
        <f ca="1">(BG938*DCF!D$28-DCF!D$5*MAX(BG938*DCF!D$28,0)-MAX(BG938-BF938,0)/Inputs!$B$17)*DCF!D$6</f>
        <v>5876.7159119204398</v>
      </c>
      <c r="CO938" s="15">
        <f ca="1">(BH938*DCF!E$28-DCF!E$5*MAX(BH938*DCF!E$28,0)-MAX(BH938-BG938,0)/Inputs!$B$17)*DCF!E$6</f>
        <v>5832.245926689965</v>
      </c>
      <c r="CP938" s="15">
        <f ca="1">(BI938*DCF!F$28-DCF!F$5*MAX(BI938*DCF!F$28,0)-MAX(BI938-BH938,0)/Inputs!$B$17)*DCF!F$6</f>
        <v>6294.0502413068707</v>
      </c>
      <c r="CQ938" s="15">
        <f ca="1">(BJ938*DCF!G$28-DCF!G$5*MAX(BJ938*DCF!G$28,0)-MAX(BJ938-BI938,0)/Inputs!$B$17)*DCF!G$6</f>
        <v>7447.3072191243527</v>
      </c>
      <c r="CR938" s="15">
        <f ca="1">(BK938*DCF!H$28-DCF!H$5*MAX(BK938*DCF!H$28,0)-MAX(BK938-BJ938,0)/Inputs!$B$17)*DCF!H$6</f>
        <v>7189.2946351745604</v>
      </c>
      <c r="CS938" s="15">
        <f ca="1">(BL938*DCF!I$28-DCF!I$5*MAX(BL938*DCF!I$28,0)-MAX(BL938-BK938,0)/Inputs!$B$17)*DCF!I$6</f>
        <v>7814.5996109892121</v>
      </c>
      <c r="CT938" s="15">
        <f ca="1">(BM938*DCF!J$28-DCF!J$5*MAX(BM938*DCF!J$28,0)-MAX(BM938-BL938,0)/Inputs!$B$17)*DCF!J$6</f>
        <v>10342.618195043338</v>
      </c>
      <c r="CU938" s="15">
        <f ca="1">(BN938*DCF!K$28-DCF!K$5*MAX(BN938*DCF!K$28,0)-MAX(BN938-BM938,0)/Inputs!$B$17)*DCF!K$6</f>
        <v>13808.438730493808</v>
      </c>
      <c r="CV938" s="15">
        <f ca="1">(BO938*DCF!L$28-DCF!L$5*MAX(BO938*DCF!L$28,0)-MAX(BO938-BN938,0)/Inputs!$B$17)*DCF!L$6</f>
        <v>18427.366644145484</v>
      </c>
      <c r="CW938" s="15">
        <f ca="1">(BP938*DCF!M$28-DCF!M$5*MAX(BP938*DCF!M$28,0)-MAX(BP938-BO938,0)/Inputs!$B$17)*DCF!M$6</f>
        <v>22795.893542531874</v>
      </c>
      <c r="CX938" s="15">
        <f ca="1">(BQ938*DCF!C$46-DCF!C$5*MAX(BQ938*DCF!C$46,0)-MAX(BQ938-Inputs!$B$20,0)/Inputs!$B$24)*DCF!C$6</f>
        <v>-884.45999546097767</v>
      </c>
      <c r="CY938" s="15">
        <f ca="1">(BR938*DCF!D$46-DCF!D$5*MAX(BR938*DCF!D$46,0)-MAX(BR938-BQ938,0)/Inputs!$B$24)*DCF!D$6</f>
        <v>-1445.905927696474</v>
      </c>
      <c r="CZ938" s="15">
        <f ca="1">(BS938*DCF!E$46-DCF!E$5*MAX(BS938*DCF!E$46,0)-MAX(BS938-BR938,0)/Inputs!$B$24)*DCF!E$6</f>
        <v>-1651.6994923563786</v>
      </c>
      <c r="DA938" s="15">
        <f ca="1">(BT938*DCF!F$46-DCF!F$5*MAX(BT938*DCF!F$46,0)-MAX(BT938-BS938,0)/Inputs!$B$24)*DCF!F$6</f>
        <v>-2107.3655638318528</v>
      </c>
      <c r="DB938" s="15">
        <f ca="1">(BU938*DCF!G$46-DCF!G$5*MAX(BU938*DCF!G$46,0)-MAX(BU938-BT938,0)/Inputs!$B$24)*DCF!G$6</f>
        <v>-2937.4086876201022</v>
      </c>
      <c r="DC938" s="15">
        <f ca="1">(BV938*DCF!H$46-DCF!H$5*MAX(BV938*DCF!H$46,0)-MAX(BV938-BU938,0)/Inputs!$B$24)*DCF!H$6</f>
        <v>-1312.75238804735</v>
      </c>
      <c r="DD938" s="15">
        <f ca="1">(BW938*DCF!I$46-DCF!I$5*MAX(BW938*DCF!I$46,0)-MAX(BW938-BV938,0)/Inputs!$B$24)*DCF!I$6</f>
        <v>-5567.5040187208706</v>
      </c>
      <c r="DE938" s="15">
        <f ca="1">(BX938*DCF!J$46-DCF!J$5*MAX(BX938*DCF!J$46,0)-MAX(BX938-BW938,0)/Inputs!$B$24)*DCF!J$6</f>
        <v>-5745.1820803018709</v>
      </c>
      <c r="DF938" s="15">
        <f ca="1">(BY938*DCF!K$46-DCF!K$5*MAX(BY938*DCF!K$46,0)-MAX(BY938-BX938,0)/Inputs!$B$24)*DCF!K$6</f>
        <v>303.26417582804152</v>
      </c>
      <c r="DG938" s="15">
        <f ca="1">(BZ938*DCF!L$46-DCF!L$5*MAX(BZ938*DCF!L$46,0)-MAX(BZ938-BY938,0)/Inputs!$B$24)*DCF!L$6</f>
        <v>755.2165170465795</v>
      </c>
      <c r="DH938" s="15">
        <f ca="1">(CA938*DCF!M$46-DCF!M$5*MAX(CA938*DCF!M$46,0)-MAX(CA938-BZ938,0)/Inputs!$B$24)*DCF!M$6</f>
        <v>5100.9273492581106</v>
      </c>
      <c r="DI938" s="15">
        <f ca="1">SUM(CB938:CL938)+BE938*DCF!M$10*(1+Inputs!$B$30)*(1-Inputs!$B$33)*(1-Inputs!$B$30/Inputs!$B$31)/(Inputs!$B$29-Inputs!$B$30)*DCF!M$6</f>
        <v>184481.66066291905</v>
      </c>
      <c r="DJ938" s="15">
        <f ca="1">SUM(CM938:CW938)+BP938*DCF!M$28*(1+Inputs!$B$30)*(1-Inputs!$B$33)*(1-Inputs!$B$30/Inputs!$B$31)/(Inputs!$B$29-Inputs!$B$30)*DCF!M$6</f>
        <v>607509.07314099558</v>
      </c>
      <c r="DK938" s="15">
        <f ca="1">SUM(CX938:DH938)+CA938*DCF!M$46*(1+Inputs!$B$30)*(1-Inputs!$B$33)*(1-Inputs!$B$30/Inputs!$B$31)/(Inputs!$B$29-Inputs!$B$30)*DCF!M$6</f>
        <v>273351.15952914418</v>
      </c>
      <c r="DM938" s="15">
        <f ca="1">DI938+DJ938+DK938+Inputs!$B$34+Inputs!$B$36-Inputs!$B$35</f>
        <v>1142192.8933330588</v>
      </c>
    </row>
    <row r="939" spans="1:117" x14ac:dyDescent="0.75">
      <c r="A939" s="11">
        <v>926</v>
      </c>
      <c r="C939" s="23">
        <f t="shared" ca="1" si="542"/>
        <v>1.1175455372129132E-2</v>
      </c>
      <c r="D939" s="23">
        <f t="shared" ca="1" si="542"/>
        <v>1.6617147580494434</v>
      </c>
      <c r="E939" s="23">
        <f t="shared" ca="1" si="542"/>
        <v>0.99747750409796754</v>
      </c>
      <c r="F939" s="23">
        <f t="shared" ca="1" si="542"/>
        <v>0.62538635811564436</v>
      </c>
      <c r="G939" s="23">
        <f t="shared" ca="1" si="542"/>
        <v>-0.38907868333969087</v>
      </c>
      <c r="H939" s="23">
        <f t="shared" ca="1" si="542"/>
        <v>1.1668296758129588</v>
      </c>
      <c r="I939" s="23">
        <f t="shared" ca="1" si="542"/>
        <v>0.75970221970003537</v>
      </c>
      <c r="J939" s="23">
        <f t="shared" ca="1" si="542"/>
        <v>0.81066109930278718</v>
      </c>
      <c r="K939" s="23">
        <f t="shared" ca="1" si="542"/>
        <v>-1.8374098312401264</v>
      </c>
      <c r="L939" s="23">
        <f t="shared" ca="1" si="542"/>
        <v>0.43598006530038208</v>
      </c>
      <c r="M939" s="23">
        <f t="shared" ca="1" si="542"/>
        <v>-1.4221231966295611</v>
      </c>
      <c r="N939" s="23">
        <f ca="1">SQRT(Inputs!$B$38)*C939+SQRT(1-Inputs!$B$38)*_xlfn.NORM.S.INV(RAND())</f>
        <v>0.70557260713825087</v>
      </c>
      <c r="O939" s="23">
        <f ca="1">SQRT(Inputs!$B$38)*D939+SQRT(1-Inputs!$B$38)*_xlfn.NORM.S.INV(RAND())</f>
        <v>1.3644962752357426</v>
      </c>
      <c r="P939" s="23">
        <f ca="1">SQRT(Inputs!$B$38)*E939+SQRT(1-Inputs!$B$38)*_xlfn.NORM.S.INV(RAND())</f>
        <v>-0.58491698993728103</v>
      </c>
      <c r="Q939" s="23">
        <f ca="1">SQRT(Inputs!$B$38)*F939+SQRT(1-Inputs!$B$38)*_xlfn.NORM.S.INV(RAND())</f>
        <v>-0.22129640396874345</v>
      </c>
      <c r="R939" s="23">
        <f ca="1">SQRT(Inputs!$B$38)*G939+SQRT(1-Inputs!$B$38)*_xlfn.NORM.S.INV(RAND())</f>
        <v>0.97319724809826103</v>
      </c>
      <c r="S939" s="23">
        <f ca="1">SQRT(Inputs!$B$38)*H939+SQRT(1-Inputs!$B$38)*_xlfn.NORM.S.INV(RAND())</f>
        <v>1.1686902368762049</v>
      </c>
      <c r="T939" s="23">
        <f ca="1">SQRT(Inputs!$B$38)*I939+SQRT(1-Inputs!$B$38)*_xlfn.NORM.S.INV(RAND())</f>
        <v>-0.39013112939656686</v>
      </c>
      <c r="U939" s="23">
        <f ca="1">SQRT(Inputs!$B$38)*J939+SQRT(1-Inputs!$B$38)*_xlfn.NORM.S.INV(RAND())</f>
        <v>0.4243592410520407</v>
      </c>
      <c r="V939" s="23">
        <f ca="1">SQRT(Inputs!$B$38)*K939+SQRT(1-Inputs!$B$38)*_xlfn.NORM.S.INV(RAND())</f>
        <v>-0.66250664537731196</v>
      </c>
      <c r="W939" s="23">
        <f ca="1">SQRT(Inputs!$B$38)*L939+SQRT(1-Inputs!$B$38)*_xlfn.NORM.S.INV(RAND())</f>
        <v>0.23635799811152802</v>
      </c>
      <c r="X939" s="23">
        <f ca="1">SQRT(Inputs!$B$38)*M939+SQRT(1-Inputs!$B$38)*_xlfn.NORM.S.INV(RAND())</f>
        <v>-1.5879134981072927</v>
      </c>
      <c r="Y939" s="23">
        <f ca="1">SQRT(Inputs!$B$38)*C939+SQRT(1-Inputs!$B$38)*_xlfn.NORM.S.INV(RAND())</f>
        <v>1.5656692470775166</v>
      </c>
      <c r="Z939" s="23">
        <f ca="1">SQRT(Inputs!$B$38)*D939+SQRT(1-Inputs!$B$38)*_xlfn.NORM.S.INV(RAND())</f>
        <v>1.257543459746997</v>
      </c>
      <c r="AA939" s="23">
        <f ca="1">SQRT(Inputs!$B$38)*E939+SQRT(1-Inputs!$B$38)*_xlfn.NORM.S.INV(RAND())</f>
        <v>0.60846571509822522</v>
      </c>
      <c r="AB939" s="23">
        <f ca="1">SQRT(Inputs!$B$38)*F939+SQRT(1-Inputs!$B$38)*_xlfn.NORM.S.INV(RAND())</f>
        <v>0.4228754379514843</v>
      </c>
      <c r="AC939" s="23">
        <f ca="1">SQRT(Inputs!$B$38)*G939+SQRT(1-Inputs!$B$38)*_xlfn.NORM.S.INV(RAND())</f>
        <v>0.14442312228043444</v>
      </c>
      <c r="AD939" s="23">
        <f ca="1">SQRT(Inputs!$B$38)*H939+SQRT(1-Inputs!$B$38)*_xlfn.NORM.S.INV(RAND())</f>
        <v>0.70092379267605331</v>
      </c>
      <c r="AE939" s="23">
        <f ca="1">SQRT(Inputs!$B$38)*I939+SQRT(1-Inputs!$B$38)*_xlfn.NORM.S.INV(RAND())</f>
        <v>2.2027556792781602</v>
      </c>
      <c r="AF939" s="23">
        <f ca="1">SQRT(Inputs!$B$38)*J939+SQRT(1-Inputs!$B$38)*_xlfn.NORM.S.INV(RAND())</f>
        <v>0.14598459694897808</v>
      </c>
      <c r="AG939" s="23">
        <f ca="1">SQRT(Inputs!$B$38)*K939+SQRT(1-Inputs!$B$38)*_xlfn.NORM.S.INV(RAND())</f>
        <v>-0.42737898707886146</v>
      </c>
      <c r="AH939" s="23">
        <f ca="1">SQRT(Inputs!$B$38)*L939+SQRT(1-Inputs!$B$38)*_xlfn.NORM.S.INV(RAND())</f>
        <v>0.3337860096926033</v>
      </c>
      <c r="AI939" s="23">
        <f ca="1">SQRT(Inputs!$B$38)*M939+SQRT(1-Inputs!$B$38)*_xlfn.NORM.S.INV(RAND())</f>
        <v>-1.0020172418219966</v>
      </c>
      <c r="AJ939" s="23">
        <f ca="1">SQRT(Inputs!$B$38)*C939+SQRT(1-Inputs!$B$38)*_xlfn.NORM.S.INV(RAND())</f>
        <v>-0.77209280113408485</v>
      </c>
      <c r="AK939" s="23">
        <f ca="1">SQRT(Inputs!$B$38)*D939+SQRT(1-Inputs!$B$38)*_xlfn.NORM.S.INV(RAND())</f>
        <v>0.25942791110426255</v>
      </c>
      <c r="AL939" s="23">
        <f ca="1">SQRT(Inputs!$B$38)*E939+SQRT(1-Inputs!$B$38)*_xlfn.NORM.S.INV(RAND())</f>
        <v>0.19560754121100232</v>
      </c>
      <c r="AM939" s="23">
        <f ca="1">SQRT(Inputs!$B$38)*F939+SQRT(1-Inputs!$B$38)*_xlfn.NORM.S.INV(RAND())</f>
        <v>-0.21950085803511393</v>
      </c>
      <c r="AN939" s="23">
        <f ca="1">SQRT(Inputs!$B$38)*G939+SQRT(1-Inputs!$B$38)*_xlfn.NORM.S.INV(RAND())</f>
        <v>-0.34710641052864288</v>
      </c>
      <c r="AO939" s="23">
        <f ca="1">SQRT(Inputs!$B$38)*H939+SQRT(1-Inputs!$B$38)*_xlfn.NORM.S.INV(RAND())</f>
        <v>1.645940364259292</v>
      </c>
      <c r="AP939" s="23">
        <f ca="1">SQRT(Inputs!$B$38)*I939+SQRT(1-Inputs!$B$38)*_xlfn.NORM.S.INV(RAND())</f>
        <v>0.77932500721244868</v>
      </c>
      <c r="AQ939" s="23">
        <f ca="1">SQRT(Inputs!$B$38)*J939+SQRT(1-Inputs!$B$38)*_xlfn.NORM.S.INV(RAND())</f>
        <v>0.53405753922521082</v>
      </c>
      <c r="AR939" s="23">
        <f ca="1">SQRT(Inputs!$B$38)*K939+SQRT(1-Inputs!$B$38)*_xlfn.NORM.S.INV(RAND())</f>
        <v>-1.9124893228193887</v>
      </c>
      <c r="AS939" s="23">
        <f ca="1">SQRT(Inputs!$B$38)*L939+SQRT(1-Inputs!$B$38)*_xlfn.NORM.S.INV(RAND())</f>
        <v>1.1551812585832226</v>
      </c>
      <c r="AT939" s="23">
        <f ca="1">SQRT(Inputs!$B$38)*M939+SQRT(1-Inputs!$B$38)*_xlfn.NORM.S.INV(RAND())</f>
        <v>-0.27112142492695968</v>
      </c>
      <c r="AU939" s="15">
        <f ca="1">Inputs!$B$6*EXP($B$8-0.5*C$5^2+C$5*N939)</f>
        <v>5562.6262561875819</v>
      </c>
      <c r="AV939" s="15">
        <f t="shared" ca="1" si="510"/>
        <v>8275.3221372217649</v>
      </c>
      <c r="AW939" s="15">
        <f t="shared" ca="1" si="511"/>
        <v>9324.8155779816807</v>
      </c>
      <c r="AX939" s="15">
        <f t="shared" ca="1" si="512"/>
        <v>11074.220837944154</v>
      </c>
      <c r="AY939" s="15">
        <f t="shared" ca="1" si="513"/>
        <v>15162.875532752134</v>
      </c>
      <c r="AZ939" s="15">
        <f t="shared" ca="1" si="514"/>
        <v>21091.591990614437</v>
      </c>
      <c r="BA939" s="15">
        <f t="shared" ca="1" si="515"/>
        <v>24778.063679533203</v>
      </c>
      <c r="BB939" s="15">
        <f t="shared" ca="1" si="516"/>
        <v>31653.484622708824</v>
      </c>
      <c r="BC939" s="15">
        <f t="shared" ca="1" si="517"/>
        <v>36365.831026553664</v>
      </c>
      <c r="BD939" s="15">
        <f t="shared" ca="1" si="518"/>
        <v>45547.459571001236</v>
      </c>
      <c r="BE939" s="15">
        <f t="shared" ca="1" si="519"/>
        <v>48297.097322268652</v>
      </c>
      <c r="BF939" s="15">
        <f ca="1">Inputs!$B$13*EXP($B$9-0.5*C$6^2+C$6*Y939)</f>
        <v>18864.922858952374</v>
      </c>
      <c r="BG939" s="15">
        <f t="shared" ca="1" si="520"/>
        <v>28847.607589695366</v>
      </c>
      <c r="BH939" s="15">
        <f t="shared" ca="1" si="521"/>
        <v>38989.170836344339</v>
      </c>
      <c r="BI939" s="15">
        <f t="shared" ca="1" si="522"/>
        <v>50938.538148684485</v>
      </c>
      <c r="BJ939" s="15">
        <f t="shared" ca="1" si="523"/>
        <v>63760.981239791043</v>
      </c>
      <c r="BK939" s="15">
        <f t="shared" ca="1" si="524"/>
        <v>86089.949825199641</v>
      </c>
      <c r="BL939" s="15">
        <f t="shared" ca="1" si="525"/>
        <v>140688.33658034011</v>
      </c>
      <c r="BM939" s="15">
        <f t="shared" ca="1" si="526"/>
        <v>176101.19548884188</v>
      </c>
      <c r="BN939" s="15">
        <f t="shared" ca="1" si="527"/>
        <v>205769.33885754208</v>
      </c>
      <c r="BO939" s="15">
        <f t="shared" ca="1" si="528"/>
        <v>263194.14841819642</v>
      </c>
      <c r="BP939" s="15">
        <f t="shared" ca="1" si="529"/>
        <v>289177.78689319204</v>
      </c>
      <c r="BQ939" s="15">
        <f ca="1">Inputs!$B$20*EXP($B$10-0.5*C$7^2+C$7*AJ939)</f>
        <v>3261.9509144330364</v>
      </c>
      <c r="BR939" s="15">
        <f t="shared" ca="1" si="530"/>
        <v>4806.1487797507616</v>
      </c>
      <c r="BS939" s="15">
        <f t="shared" ca="1" si="531"/>
        <v>6961.8305073268566</v>
      </c>
      <c r="BT939" s="15">
        <f t="shared" ca="1" si="532"/>
        <v>9061.7407715709196</v>
      </c>
      <c r="BU939" s="15">
        <f t="shared" ca="1" si="533"/>
        <v>11546.787893373641</v>
      </c>
      <c r="BV939" s="15">
        <f t="shared" ca="1" si="534"/>
        <v>23276.99671781842</v>
      </c>
      <c r="BW939" s="15">
        <f t="shared" ca="1" si="535"/>
        <v>38306.573128420627</v>
      </c>
      <c r="BX939" s="15">
        <f t="shared" ca="1" si="536"/>
        <v>59632.536287390627</v>
      </c>
      <c r="BY939" s="15">
        <f t="shared" ca="1" si="537"/>
        <v>57951.260647671552</v>
      </c>
      <c r="BZ939" s="15">
        <f t="shared" ca="1" si="538"/>
        <v>100552.13222864486</v>
      </c>
      <c r="CA939" s="15">
        <f t="shared" ca="1" si="539"/>
        <v>134601.5718988755</v>
      </c>
      <c r="CB939" s="15">
        <f ca="1">(AU939*DCF!C$10-DCF!C$5*MAX(AU939*DCF!C$10,0)-MAX(AU939-Inputs!$B$6,0)/Inputs!$B$10)*DCF!C$6</f>
        <v>1038.7934384366215</v>
      </c>
      <c r="CC939" s="15">
        <f ca="1">(AV939*DCF!D$10-DCF!D$5*MAX(AV939*DCF!D$10,0)-MAX(AV939-AU939,0)/Inputs!$B$10)*DCF!D$6</f>
        <v>1355.6338131851346</v>
      </c>
      <c r="CD939" s="15">
        <f ca="1">(AW939*DCF!E$10-DCF!E$5*MAX(AW939*DCF!E$10,0)-MAX(AW939-AV939,0)/Inputs!$B$10)*DCF!E$6</f>
        <v>1916.5620942420837</v>
      </c>
      <c r="CE939" s="15">
        <f ca="1">(AX939*DCF!F$10-DCF!F$5*MAX(AX939*DCF!F$10,0)-MAX(AX939-AW939,0)/Inputs!$B$10)*DCF!F$6</f>
        <v>2053.4768983681602</v>
      </c>
      <c r="CF939" s="15">
        <f ca="1">(AY939*DCF!G$10-DCF!G$5*MAX(AY939*DCF!G$10,0)-MAX(AY939-AX939,0)/Inputs!$B$10)*DCF!G$6</f>
        <v>2338.246487397736</v>
      </c>
      <c r="CG939" s="15">
        <f ca="1">(AZ939*DCF!H$10-DCF!H$5*MAX(AZ939*DCF!H$10,0)-MAX(AZ939-AY939,0)/Inputs!$B$10)*DCF!H$6</f>
        <v>3042.1978202059486</v>
      </c>
      <c r="CH939" s="15">
        <f ca="1">(BA939*DCF!I$10-DCF!I$5*MAX(BA939*DCF!I$10,0)-MAX(BA939-AZ939,0)/Inputs!$B$10)*DCF!I$6</f>
        <v>3921.3378084559286</v>
      </c>
      <c r="CI939" s="15">
        <f ca="1">(BB939*DCF!J$10-DCF!J$5*MAX(BB939*DCF!J$10,0)-MAX(BB939-BA939,0)/Inputs!$B$10)*DCF!J$6</f>
        <v>4389.9546615126856</v>
      </c>
      <c r="CJ939" s="15">
        <f ca="1">(BC939*DCF!K$10-DCF!K$5*MAX(BC939*DCF!K$10,0)-MAX(BC939-BB939,0)/Inputs!$B$10)*DCF!K$6</f>
        <v>5194.6579952243628</v>
      </c>
      <c r="CK939" s="15">
        <f ca="1">(BD939*DCF!L$10-DCF!L$5*MAX(BD939*DCF!L$10,0)-MAX(BD939-BC939,0)/Inputs!$B$10)*DCF!L$6</f>
        <v>5682.0897979861229</v>
      </c>
      <c r="CL939" s="15">
        <f ca="1">(BE939*DCF!M$10-DCF!M$5*MAX(BE939*DCF!M$10,0)-MAX(BE939-BD939,0)/Inputs!$B$10)*DCF!M$6</f>
        <v>6486.8715000635739</v>
      </c>
      <c r="CM939" s="15">
        <f ca="1">(BF939*DCF!C$28-DCF!C$5*MAX(BF939*DCF!C$28,0)-MAX(BF939-Inputs!$B$13,0)/Inputs!$B$17)*DCF!C$6</f>
        <v>4030.4477682385946</v>
      </c>
      <c r="CN939" s="15">
        <f ca="1">(BG939*DCF!D$28-DCF!D$5*MAX(BG939*DCF!D$28,0)-MAX(BG939-BF939,0)/Inputs!$B$17)*DCF!D$6</f>
        <v>6366.5214155158801</v>
      </c>
      <c r="CO939" s="15">
        <f ca="1">(BH939*DCF!E$28-DCF!E$5*MAX(BH939*DCF!E$28,0)-MAX(BH939-BG939,0)/Inputs!$B$17)*DCF!E$6</f>
        <v>9043.6649198136656</v>
      </c>
      <c r="CP939" s="15">
        <f ca="1">(BI939*DCF!F$28-DCF!F$5*MAX(BI939*DCF!F$28,0)-MAX(BI939-BH939,0)/Inputs!$B$17)*DCF!F$6</f>
        <v>11652.900148969842</v>
      </c>
      <c r="CQ939" s="15">
        <f ca="1">(BJ939*DCF!G$28-DCF!G$5*MAX(BJ939*DCF!G$28,0)-MAX(BJ939-BI939,0)/Inputs!$B$17)*DCF!G$6</f>
        <v>14386.662078181302</v>
      </c>
      <c r="CR939" s="15">
        <f ca="1">(BK939*DCF!H$28-DCF!H$5*MAX(BK939*DCF!H$28,0)-MAX(BK939-BJ939,0)/Inputs!$B$17)*DCF!H$6</f>
        <v>17821.699310760192</v>
      </c>
      <c r="CS939" s="15">
        <f ca="1">(BL939*DCF!I$28-DCF!I$5*MAX(BL939*DCF!I$28,0)-MAX(BL939-BK939,0)/Inputs!$B$17)*DCF!I$6</f>
        <v>25246.747296580455</v>
      </c>
      <c r="CT939" s="15">
        <f ca="1">(BM939*DCF!J$28-DCF!J$5*MAX(BM939*DCF!J$28,0)-MAX(BM939-BL939,0)/Inputs!$B$17)*DCF!J$6</f>
        <v>34589.730075915082</v>
      </c>
      <c r="CU939" s="15">
        <f ca="1">(BN939*DCF!K$28-DCF!K$5*MAX(BN939*DCF!K$28,0)-MAX(BN939-BM939,0)/Inputs!$B$17)*DCF!K$6</f>
        <v>39821.081847060887</v>
      </c>
      <c r="CV939" s="15">
        <f ca="1">(BO939*DCF!L$28-DCF!L$5*MAX(BO939*DCF!L$28,0)-MAX(BO939-BN939,0)/Inputs!$B$17)*DCF!L$6</f>
        <v>46015.044064499096</v>
      </c>
      <c r="CW939" s="15">
        <f ca="1">(BP939*DCF!M$28-DCF!M$5*MAX(BP939*DCF!M$28,0)-MAX(BP939-BO939,0)/Inputs!$B$17)*DCF!M$6</f>
        <v>51692.947616916485</v>
      </c>
      <c r="CX939" s="15">
        <f ca="1">(BQ939*DCF!C$46-DCF!C$5*MAX(BQ939*DCF!C$46,0)-MAX(BQ939-Inputs!$B$20,0)/Inputs!$B$24)*DCF!C$6</f>
        <v>-781.49024094667641</v>
      </c>
      <c r="CY939" s="15">
        <f ca="1">(BR939*DCF!D$46-DCF!D$5*MAX(BR939*DCF!D$46,0)-MAX(BR939-BQ939,0)/Inputs!$B$24)*DCF!D$6</f>
        <v>-1479.1939269900763</v>
      </c>
      <c r="CZ939" s="15">
        <f ca="1">(BS939*DCF!E$46-DCF!E$5*MAX(BS939*DCF!E$46,0)-MAX(BS939-BR939,0)/Inputs!$B$24)*DCF!E$6</f>
        <v>-1672.9589709789268</v>
      </c>
      <c r="DA939" s="15">
        <f ca="1">(BT939*DCF!F$46-DCF!F$5*MAX(BT939*DCF!F$46,0)-MAX(BT939-BS939,0)/Inputs!$B$24)*DCF!F$6</f>
        <v>-1424.5769661200211</v>
      </c>
      <c r="DB939" s="15">
        <f ca="1">(BU939*DCF!G$46-DCF!G$5*MAX(BU939*DCF!G$46,0)-MAX(BU939-BT939,0)/Inputs!$B$24)*DCF!G$6</f>
        <v>-1224.3318843042043</v>
      </c>
      <c r="DC939" s="15">
        <f ca="1">(BV939*DCF!H$46-DCF!H$5*MAX(BV939*DCF!H$46,0)-MAX(BV939-BU939,0)/Inputs!$B$24)*DCF!H$6</f>
        <v>-3645.090520014302</v>
      </c>
      <c r="DD939" s="15">
        <f ca="1">(BW939*DCF!I$46-DCF!I$5*MAX(BW939*DCF!I$46,0)-MAX(BW939-BV939,0)/Inputs!$B$24)*DCF!I$6</f>
        <v>-3429.7048071798458</v>
      </c>
      <c r="DE939" s="15">
        <f ca="1">(BX939*DCF!J$46-DCF!J$5*MAX(BX939*DCF!J$46,0)-MAX(BX939-BW939,0)/Inputs!$B$24)*DCF!J$6</f>
        <v>-3153.8770677485904</v>
      </c>
      <c r="DF939" s="15">
        <f ca="1">(BY939*DCF!K$46-DCF!K$5*MAX(BY939*DCF!K$46,0)-MAX(BY939-BX939,0)/Inputs!$B$24)*DCF!K$6</f>
        <v>3310.369189628324</v>
      </c>
      <c r="DG939" s="15">
        <f ca="1">(BZ939*DCF!L$46-DCF!L$5*MAX(BZ939*DCF!L$46,0)-MAX(BZ939-BY939,0)/Inputs!$B$24)*DCF!L$6</f>
        <v>-2690.0147282078415</v>
      </c>
      <c r="DH939" s="15">
        <f ca="1">(CA939*DCF!M$46-DCF!M$5*MAX(CA939*DCF!M$46,0)-MAX(CA939-BZ939,0)/Inputs!$B$24)*DCF!M$6</f>
        <v>3433.9884329119004</v>
      </c>
      <c r="DI939" s="15">
        <f ca="1">SUM(CB939:CL939)+BE939*DCF!M$10*(1+Inputs!$B$30)*(1-Inputs!$B$33)*(1-Inputs!$B$30/Inputs!$B$31)/(Inputs!$B$29-Inputs!$B$30)*DCF!M$6</f>
        <v>171831.28282594658</v>
      </c>
      <c r="DJ939" s="15">
        <f ca="1">SUM(CM939:CW939)+BP939*DCF!M$28*(1+Inputs!$B$30)*(1-Inputs!$B$33)*(1-Inputs!$B$30/Inputs!$B$31)/(Inputs!$B$29-Inputs!$B$30)*DCF!M$6</f>
        <v>1333714.9197479286</v>
      </c>
      <c r="DK939" s="15">
        <f ca="1">SUM(CX939:DH939)+CA939*DCF!M$46*(1+Inputs!$B$30)*(1-Inputs!$B$33)*(1-Inputs!$B$30/Inputs!$B$31)/(Inputs!$B$29-Inputs!$B$30)*DCF!M$6</f>
        <v>195353.09324121239</v>
      </c>
      <c r="DM939" s="15">
        <f ca="1">DI939+DJ939+DK939+Inputs!$B$34+Inputs!$B$36-Inputs!$B$35</f>
        <v>1777750.2958150876</v>
      </c>
    </row>
    <row r="940" spans="1:117" x14ac:dyDescent="0.75">
      <c r="A940" s="11">
        <v>927</v>
      </c>
      <c r="C940" s="23">
        <f t="shared" ca="1" si="542"/>
        <v>0.12616015331196431</v>
      </c>
      <c r="D940" s="23">
        <f t="shared" ca="1" si="542"/>
        <v>-0.25606998035835971</v>
      </c>
      <c r="E940" s="23">
        <f t="shared" ca="1" si="542"/>
        <v>0.21014903335677801</v>
      </c>
      <c r="F940" s="23">
        <f t="shared" ca="1" si="542"/>
        <v>-0.68308796817232686</v>
      </c>
      <c r="G940" s="23">
        <f t="shared" ca="1" si="542"/>
        <v>1.0155142975288811</v>
      </c>
      <c r="H940" s="23">
        <f t="shared" ca="1" si="542"/>
        <v>0.19190656286742061</v>
      </c>
      <c r="I940" s="23">
        <f t="shared" ca="1" si="542"/>
        <v>-1.0350384314302139</v>
      </c>
      <c r="J940" s="23">
        <f t="shared" ca="1" si="542"/>
        <v>0.56706130460894089</v>
      </c>
      <c r="K940" s="23">
        <f t="shared" ca="1" si="542"/>
        <v>-0.16510799777303842</v>
      </c>
      <c r="L940" s="23">
        <f t="shared" ca="1" si="542"/>
        <v>-0.58177162084351997</v>
      </c>
      <c r="M940" s="23">
        <f t="shared" ca="1" si="542"/>
        <v>-0.90712990028704843</v>
      </c>
      <c r="N940" s="23">
        <f ca="1">SQRT(Inputs!$B$38)*C940+SQRT(1-Inputs!$B$38)*_xlfn.NORM.S.INV(RAND())</f>
        <v>-0.12613366498616396</v>
      </c>
      <c r="O940" s="23">
        <f ca="1">SQRT(Inputs!$B$38)*D940+SQRT(1-Inputs!$B$38)*_xlfn.NORM.S.INV(RAND())</f>
        <v>0.9988874318249954</v>
      </c>
      <c r="P940" s="23">
        <f ca="1">SQRT(Inputs!$B$38)*E940+SQRT(1-Inputs!$B$38)*_xlfn.NORM.S.INV(RAND())</f>
        <v>0.90759084727335504</v>
      </c>
      <c r="Q940" s="23">
        <f ca="1">SQRT(Inputs!$B$38)*F940+SQRT(1-Inputs!$B$38)*_xlfn.NORM.S.INV(RAND())</f>
        <v>0.85348024361306152</v>
      </c>
      <c r="R940" s="23">
        <f ca="1">SQRT(Inputs!$B$38)*G940+SQRT(1-Inputs!$B$38)*_xlfn.NORM.S.INV(RAND())</f>
        <v>-0.51893757642850635</v>
      </c>
      <c r="S940" s="23">
        <f ca="1">SQRT(Inputs!$B$38)*H940+SQRT(1-Inputs!$B$38)*_xlfn.NORM.S.INV(RAND())</f>
        <v>0.15908671175393149</v>
      </c>
      <c r="T940" s="23">
        <f ca="1">SQRT(Inputs!$B$38)*I940+SQRT(1-Inputs!$B$38)*_xlfn.NORM.S.INV(RAND())</f>
        <v>-1.5456281943438821</v>
      </c>
      <c r="U940" s="23">
        <f ca="1">SQRT(Inputs!$B$38)*J940+SQRT(1-Inputs!$B$38)*_xlfn.NORM.S.INV(RAND())</f>
        <v>1.0482857861302535</v>
      </c>
      <c r="V940" s="23">
        <f ca="1">SQRT(Inputs!$B$38)*K940+SQRT(1-Inputs!$B$38)*_xlfn.NORM.S.INV(RAND())</f>
        <v>0.21664208783155711</v>
      </c>
      <c r="W940" s="23">
        <f ca="1">SQRT(Inputs!$B$38)*L940+SQRT(1-Inputs!$B$38)*_xlfn.NORM.S.INV(RAND())</f>
        <v>3.2134249176263452E-2</v>
      </c>
      <c r="X940" s="23">
        <f ca="1">SQRT(Inputs!$B$38)*M940+SQRT(1-Inputs!$B$38)*_xlfn.NORM.S.INV(RAND())</f>
        <v>0.83072430300534084</v>
      </c>
      <c r="Y940" s="23">
        <f ca="1">SQRT(Inputs!$B$38)*C940+SQRT(1-Inputs!$B$38)*_xlfn.NORM.S.INV(RAND())</f>
        <v>-0.63028642629449361</v>
      </c>
      <c r="Z940" s="23">
        <f ca="1">SQRT(Inputs!$B$38)*D940+SQRT(1-Inputs!$B$38)*_xlfn.NORM.S.INV(RAND())</f>
        <v>0.90896901799203755</v>
      </c>
      <c r="AA940" s="23">
        <f ca="1">SQRT(Inputs!$B$38)*E940+SQRT(1-Inputs!$B$38)*_xlfn.NORM.S.INV(RAND())</f>
        <v>-2.0433564992372866E-3</v>
      </c>
      <c r="AB940" s="23">
        <f ca="1">SQRT(Inputs!$B$38)*F940+SQRT(1-Inputs!$B$38)*_xlfn.NORM.S.INV(RAND())</f>
        <v>0.1738593620994574</v>
      </c>
      <c r="AC940" s="23">
        <f ca="1">SQRT(Inputs!$B$38)*G940+SQRT(1-Inputs!$B$38)*_xlfn.NORM.S.INV(RAND())</f>
        <v>-2.1403005217253135E-3</v>
      </c>
      <c r="AD940" s="23">
        <f ca="1">SQRT(Inputs!$B$38)*H940+SQRT(1-Inputs!$B$38)*_xlfn.NORM.S.INV(RAND())</f>
        <v>-0.81717951384680587</v>
      </c>
      <c r="AE940" s="23">
        <f ca="1">SQRT(Inputs!$B$38)*I940+SQRT(1-Inputs!$B$38)*_xlfn.NORM.S.INV(RAND())</f>
        <v>-0.48357357871125284</v>
      </c>
      <c r="AF940" s="23">
        <f ca="1">SQRT(Inputs!$B$38)*J940+SQRT(1-Inputs!$B$38)*_xlfn.NORM.S.INV(RAND())</f>
        <v>-0.29992145691223077</v>
      </c>
      <c r="AG940" s="23">
        <f ca="1">SQRT(Inputs!$B$38)*K940+SQRT(1-Inputs!$B$38)*_xlfn.NORM.S.INV(RAND())</f>
        <v>-0.90664283200210183</v>
      </c>
      <c r="AH940" s="23">
        <f ca="1">SQRT(Inputs!$B$38)*L940+SQRT(1-Inputs!$B$38)*_xlfn.NORM.S.INV(RAND())</f>
        <v>-0.23085276185395143</v>
      </c>
      <c r="AI940" s="23">
        <f ca="1">SQRT(Inputs!$B$38)*M940+SQRT(1-Inputs!$B$38)*_xlfn.NORM.S.INV(RAND())</f>
        <v>0.32845116931279666</v>
      </c>
      <c r="AJ940" s="23">
        <f ca="1">SQRT(Inputs!$B$38)*C940+SQRT(1-Inputs!$B$38)*_xlfn.NORM.S.INV(RAND())</f>
        <v>-0.73676601946579034</v>
      </c>
      <c r="AK940" s="23">
        <f ca="1">SQRT(Inputs!$B$38)*D940+SQRT(1-Inputs!$B$38)*_xlfn.NORM.S.INV(RAND())</f>
        <v>9.7974134034226418E-2</v>
      </c>
      <c r="AL940" s="23">
        <f ca="1">SQRT(Inputs!$B$38)*E940+SQRT(1-Inputs!$B$38)*_xlfn.NORM.S.INV(RAND())</f>
        <v>0.22795890045127901</v>
      </c>
      <c r="AM940" s="23">
        <f ca="1">SQRT(Inputs!$B$38)*F940+SQRT(1-Inputs!$B$38)*_xlfn.NORM.S.INV(RAND())</f>
        <v>-0.29418464754313572</v>
      </c>
      <c r="AN940" s="23">
        <f ca="1">SQRT(Inputs!$B$38)*G940+SQRT(1-Inputs!$B$38)*_xlfn.NORM.S.INV(RAND())</f>
        <v>0.81048145208184397</v>
      </c>
      <c r="AO940" s="23">
        <f ca="1">SQRT(Inputs!$B$38)*H940+SQRT(1-Inputs!$B$38)*_xlfn.NORM.S.INV(RAND())</f>
        <v>1.3197021660680284</v>
      </c>
      <c r="AP940" s="23">
        <f ca="1">SQRT(Inputs!$B$38)*I940+SQRT(1-Inputs!$B$38)*_xlfn.NORM.S.INV(RAND())</f>
        <v>-0.48878427989838169</v>
      </c>
      <c r="AQ940" s="23">
        <f ca="1">SQRT(Inputs!$B$38)*J940+SQRT(1-Inputs!$B$38)*_xlfn.NORM.S.INV(RAND())</f>
        <v>-0.8983028854484274</v>
      </c>
      <c r="AR940" s="23">
        <f ca="1">SQRT(Inputs!$B$38)*K940+SQRT(1-Inputs!$B$38)*_xlfn.NORM.S.INV(RAND())</f>
        <v>-0.60242670793911224</v>
      </c>
      <c r="AS940" s="23">
        <f ca="1">SQRT(Inputs!$B$38)*L940+SQRT(1-Inputs!$B$38)*_xlfn.NORM.S.INV(RAND())</f>
        <v>-0.42441773407954675</v>
      </c>
      <c r="AT940" s="23">
        <f ca="1">SQRT(Inputs!$B$38)*M940+SQRT(1-Inputs!$B$38)*_xlfn.NORM.S.INV(RAND())</f>
        <v>0.57172377865287616</v>
      </c>
      <c r="AU940" s="15">
        <f ca="1">Inputs!$B$6*EXP($B$8-0.5*C$5^2+C$5*N940)</f>
        <v>4861.9495184119824</v>
      </c>
      <c r="AV940" s="15">
        <f t="shared" ca="1" si="510"/>
        <v>6854.4000992142701</v>
      </c>
      <c r="AW940" s="15">
        <f t="shared" ca="1" si="511"/>
        <v>9446.1129494286542</v>
      </c>
      <c r="AX940" s="15">
        <f t="shared" ca="1" si="512"/>
        <v>12830.421880223219</v>
      </c>
      <c r="AY940" s="15">
        <f t="shared" ca="1" si="513"/>
        <v>14758.006998522631</v>
      </c>
      <c r="AZ940" s="15">
        <f t="shared" ca="1" si="514"/>
        <v>18368.426931264094</v>
      </c>
      <c r="BA940" s="15">
        <f t="shared" ca="1" si="515"/>
        <v>19120.929999058309</v>
      </c>
      <c r="BB940" s="15">
        <f t="shared" ca="1" si="516"/>
        <v>26002.275108301656</v>
      </c>
      <c r="BC940" s="15">
        <f t="shared" ca="1" si="517"/>
        <v>32519.163195685778</v>
      </c>
      <c r="BD940" s="15">
        <f t="shared" ca="1" si="518"/>
        <v>39958.963246800704</v>
      </c>
      <c r="BE940" s="15">
        <f t="shared" ca="1" si="519"/>
        <v>52813.134310510904</v>
      </c>
      <c r="BF940" s="15">
        <f ca="1">Inputs!$B$13*EXP($B$9-0.5*C$6^2+C$6*Y940)</f>
        <v>12206.408783060428</v>
      </c>
      <c r="BG940" s="15">
        <f t="shared" ca="1" si="520"/>
        <v>17527.791497132675</v>
      </c>
      <c r="BH940" s="15">
        <f t="shared" ca="1" si="521"/>
        <v>21408.480632873499</v>
      </c>
      <c r="BI940" s="15">
        <f t="shared" ca="1" si="522"/>
        <v>26917.982181699059</v>
      </c>
      <c r="BJ940" s="15">
        <f t="shared" ca="1" si="523"/>
        <v>32989.513409458727</v>
      </c>
      <c r="BK940" s="15">
        <f t="shared" ca="1" si="524"/>
        <v>36225.43104599628</v>
      </c>
      <c r="BL940" s="15">
        <f t="shared" ca="1" si="525"/>
        <v>41795.554071067803</v>
      </c>
      <c r="BM940" s="15">
        <f t="shared" ca="1" si="526"/>
        <v>49496.793027184831</v>
      </c>
      <c r="BN940" s="15">
        <f t="shared" ca="1" si="527"/>
        <v>54607.536532249382</v>
      </c>
      <c r="BO940" s="15">
        <f t="shared" ca="1" si="528"/>
        <v>65409.944378490109</v>
      </c>
      <c r="BP940" s="15">
        <f t="shared" ca="1" si="529"/>
        <v>83559.693341263439</v>
      </c>
      <c r="BQ940" s="15">
        <f ca="1">Inputs!$B$20*EXP($B$10-0.5*C$7^2+C$7*AJ940)</f>
        <v>3303.0796292752693</v>
      </c>
      <c r="BR940" s="15">
        <f t="shared" ca="1" si="530"/>
        <v>4623.4972508426272</v>
      </c>
      <c r="BS940" s="15">
        <f t="shared" ca="1" si="531"/>
        <v>6759.7719460052213</v>
      </c>
      <c r="BT940" s="15">
        <f t="shared" ca="1" si="532"/>
        <v>8628.0280871082523</v>
      </c>
      <c r="BU940" s="15">
        <f t="shared" ca="1" si="533"/>
        <v>14548.143796227248</v>
      </c>
      <c r="BV940" s="15">
        <f t="shared" ca="1" si="534"/>
        <v>27249.106487248722</v>
      </c>
      <c r="BW940" s="15">
        <f t="shared" ca="1" si="535"/>
        <v>34287.548097998886</v>
      </c>
      <c r="BX940" s="15">
        <f t="shared" ca="1" si="536"/>
        <v>40053.292591132871</v>
      </c>
      <c r="BY940" s="15">
        <f t="shared" ca="1" si="537"/>
        <v>50011.812896041796</v>
      </c>
      <c r="BZ940" s="15">
        <f t="shared" ca="1" si="538"/>
        <v>64906.613102314383</v>
      </c>
      <c r="CA940" s="15">
        <f t="shared" ca="1" si="539"/>
        <v>100923.87777570824</v>
      </c>
      <c r="CB940" s="15">
        <f ca="1">(AU940*DCF!C$10-DCF!C$5*MAX(AU940*DCF!C$10,0)-MAX(AU940-Inputs!$B$6,0)/Inputs!$B$10)*DCF!C$6</f>
        <v>1043.7893884661598</v>
      </c>
      <c r="CC940" s="15">
        <f ca="1">(AV940*DCF!D$10-DCF!D$5*MAX(AV940*DCF!D$10,0)-MAX(AV940-AU940,0)/Inputs!$B$10)*DCF!D$6</f>
        <v>1184.9066591545713</v>
      </c>
      <c r="CD940" s="15">
        <f ca="1">(AW940*DCF!E$10-DCF!E$5*MAX(AW940*DCF!E$10,0)-MAX(AW940-AV940,0)/Inputs!$B$10)*DCF!E$6</f>
        <v>1597.1960495157507</v>
      </c>
      <c r="CE940" s="15">
        <f ca="1">(AX940*DCF!F$10-DCF!F$5*MAX(AX940*DCF!F$10,0)-MAX(AX940-AW940,0)/Inputs!$B$10)*DCF!F$6</f>
        <v>2096.6698671852178</v>
      </c>
      <c r="CF940" s="15">
        <f ca="1">(AY940*DCF!G$10-DCF!G$5*MAX(AY940*DCF!G$10,0)-MAX(AY940-AX940,0)/Inputs!$B$10)*DCF!G$6</f>
        <v>2670.2223548160659</v>
      </c>
      <c r="CG940" s="15">
        <f ca="1">(AZ940*DCF!H$10-DCF!H$5*MAX(AZ940*DCF!H$10,0)-MAX(AZ940-AY940,0)/Inputs!$B$10)*DCF!H$6</f>
        <v>2925.1484796518607</v>
      </c>
      <c r="CH940" s="15">
        <f ca="1">(BA940*DCF!I$10-DCF!I$5*MAX(BA940*DCF!I$10,0)-MAX(BA940-AZ940,0)/Inputs!$B$10)*DCF!I$6</f>
        <v>3369.2595087297282</v>
      </c>
      <c r="CI940" s="15">
        <f ca="1">(BB940*DCF!J$10-DCF!J$5*MAX(BB940*DCF!J$10,0)-MAX(BB940-BA940,0)/Inputs!$B$10)*DCF!J$6</f>
        <v>3419.2962864562019</v>
      </c>
      <c r="CJ940" s="15">
        <f ca="1">(BC940*DCF!K$10-DCF!K$5*MAX(BC940*DCF!K$10,0)-MAX(BC940-BB940,0)/Inputs!$B$10)*DCF!K$6</f>
        <v>4322.7978867704951</v>
      </c>
      <c r="CK940" s="15">
        <f ca="1">(BD940*DCF!L$10-DCF!L$5*MAX(BD940*DCF!L$10,0)-MAX(BD940-BC940,0)/Inputs!$B$10)*DCF!L$6</f>
        <v>5064.4849084833659</v>
      </c>
      <c r="CL940" s="15">
        <f ca="1">(BE940*DCF!M$10-DCF!M$5*MAX(BE940*DCF!M$10,0)-MAX(BE940-BD940,0)/Inputs!$B$10)*DCF!M$6</f>
        <v>5917.0482595658896</v>
      </c>
      <c r="CM940" s="15">
        <f ca="1">(BF940*DCF!C$28-DCF!C$5*MAX(BF940*DCF!C$28,0)-MAX(BF940-Inputs!$B$13,0)/Inputs!$B$17)*DCF!C$6</f>
        <v>3536.0760056897875</v>
      </c>
      <c r="CN940" s="15">
        <f ca="1">(BG940*DCF!D$28-DCF!D$5*MAX(BG940*DCF!D$28,0)-MAX(BG940-BF940,0)/Inputs!$B$17)*DCF!D$6</f>
        <v>4027.0439372611572</v>
      </c>
      <c r="CO940" s="15">
        <f ca="1">(BH940*DCF!E$28-DCF!E$5*MAX(BH940*DCF!E$28,0)-MAX(BH940-BG940,0)/Inputs!$B$17)*DCF!E$6</f>
        <v>5298.432512315896</v>
      </c>
      <c r="CP940" s="15">
        <f ca="1">(BI940*DCF!F$28-DCF!F$5*MAX(BI940*DCF!F$28,0)-MAX(BI940-BH940,0)/Inputs!$B$17)*DCF!F$6</f>
        <v>6304.4312781857288</v>
      </c>
      <c r="CQ940" s="15">
        <f ca="1">(BJ940*DCF!G$28-DCF!G$5*MAX(BJ940*DCF!G$28,0)-MAX(BJ940-BI940,0)/Inputs!$B$17)*DCF!G$6</f>
        <v>7538.2079716967719</v>
      </c>
      <c r="CR940" s="15">
        <f ca="1">(BK940*DCF!H$28-DCF!H$5*MAX(BK940*DCF!H$28,0)-MAX(BK940-BJ940,0)/Inputs!$B$17)*DCF!H$6</f>
        <v>8456.1779736301705</v>
      </c>
      <c r="CS940" s="15">
        <f ca="1">(BL940*DCF!I$28-DCF!I$5*MAX(BL940*DCF!I$28,0)-MAX(BL940-BK940,0)/Inputs!$B$17)*DCF!I$6</f>
        <v>9028.8680583750775</v>
      </c>
      <c r="CT940" s="15">
        <f ca="1">(BM940*DCF!J$28-DCF!J$5*MAX(BM940*DCF!J$28,0)-MAX(BM940-BL940,0)/Inputs!$B$17)*DCF!J$6</f>
        <v>10020.77251633089</v>
      </c>
      <c r="CU940" s="15">
        <f ca="1">(BN940*DCF!K$28-DCF!K$5*MAX(BN940*DCF!K$28,0)-MAX(BN940-BM940,0)/Inputs!$B$17)*DCF!K$6</f>
        <v>10906.198106354661</v>
      </c>
      <c r="CV940" s="15">
        <f ca="1">(BO940*DCF!L$28-DCF!L$5*MAX(BO940*DCF!L$28,0)-MAX(BO940-BN940,0)/Inputs!$B$17)*DCF!L$6</f>
        <v>11828.346389309439</v>
      </c>
      <c r="CW940" s="15">
        <f ca="1">(BP940*DCF!M$28-DCF!M$5*MAX(BP940*DCF!M$28,0)-MAX(BP940-BO940,0)/Inputs!$B$17)*DCF!M$6</f>
        <v>13824.645898815648</v>
      </c>
      <c r="CX940" s="15">
        <f ca="1">(BQ940*DCF!C$46-DCF!C$5*MAX(BQ940*DCF!C$46,0)-MAX(BQ940-Inputs!$B$20,0)/Inputs!$B$24)*DCF!C$6</f>
        <v>-809.98588633390477</v>
      </c>
      <c r="CY940" s="15">
        <f ca="1">(BR940*DCF!D$46-DCF!D$5*MAX(BR940*DCF!D$46,0)-MAX(BR940-BQ940,0)/Inputs!$B$24)*DCF!D$6</f>
        <v>-1352.5343980305654</v>
      </c>
      <c r="CZ940" s="15">
        <f ca="1">(BS940*DCF!E$46-DCF!E$5*MAX(BS940*DCF!E$46,0)-MAX(BS940-BR940,0)/Inputs!$B$24)*DCF!E$6</f>
        <v>-1641.4154763820432</v>
      </c>
      <c r="DA940" s="15">
        <f ca="1">(BT940*DCF!F$46-DCF!F$5*MAX(BT940*DCF!F$46,0)-MAX(BT940-BS940,0)/Inputs!$B$24)*DCF!F$6</f>
        <v>-1308.6386769155674</v>
      </c>
      <c r="DB940" s="15">
        <f ca="1">(BU940*DCF!G$46-DCF!G$5*MAX(BU940*DCF!G$46,0)-MAX(BU940-BT940,0)/Inputs!$B$24)*DCF!G$6</f>
        <v>-2480.7807710258662</v>
      </c>
      <c r="DC940" s="15">
        <f ca="1">(BV940*DCF!H$46-DCF!H$5*MAX(BV940*DCF!H$46,0)-MAX(BV940-BU940,0)/Inputs!$B$24)*DCF!H$6</f>
        <v>-3946.7463361453865</v>
      </c>
      <c r="DD940" s="15">
        <f ca="1">(BW940*DCF!I$46-DCF!I$5*MAX(BW940*DCF!I$46,0)-MAX(BW940-BV940,0)/Inputs!$B$24)*DCF!I$6</f>
        <v>-1228.5800882809178</v>
      </c>
      <c r="DE940" s="15">
        <f ca="1">(BX940*DCF!J$46-DCF!J$5*MAX(BX940*DCF!J$46,0)-MAX(BX940-BW940,0)/Inputs!$B$24)*DCF!J$6</f>
        <v>151.14359040516075</v>
      </c>
      <c r="DF940" s="15">
        <f ca="1">(BY940*DCF!K$46-DCF!K$5*MAX(BY940*DCF!K$46,0)-MAX(BY940-BX940,0)/Inputs!$B$24)*DCF!K$6</f>
        <v>417.26928700438151</v>
      </c>
      <c r="DG940" s="15">
        <f ca="1">(BZ940*DCF!L$46-DCF!L$5*MAX(BZ940*DCF!L$46,0)-MAX(BZ940-BY940,0)/Inputs!$B$24)*DCF!L$6</f>
        <v>1115.9514852843131</v>
      </c>
      <c r="DH940" s="15">
        <f ca="1">(CA940*DCF!M$46-DCF!M$5*MAX(CA940*DCF!M$46,0)-MAX(CA940-BZ940,0)/Inputs!$B$24)*DCF!M$6</f>
        <v>382.40340179749705</v>
      </c>
      <c r="DI940" s="15">
        <f ca="1">SUM(CB940:CL940)+BE940*DCF!M$10*(1+Inputs!$B$30)*(1-Inputs!$B$33)*(1-Inputs!$B$30/Inputs!$B$31)/(Inputs!$B$29-Inputs!$B$30)*DCF!M$6</f>
        <v>180590.47081634859</v>
      </c>
      <c r="DJ940" s="15">
        <f ca="1">SUM(CM940:CW940)+BP940*DCF!M$28*(1+Inputs!$B$30)*(1-Inputs!$B$33)*(1-Inputs!$B$30/Inputs!$B$31)/(Inputs!$B$29-Inputs!$B$30)*DCF!M$6</f>
        <v>400832.84268968453</v>
      </c>
      <c r="DK940" s="15">
        <f ca="1">SUM(CX940:DH940)+CA940*DCF!M$46*(1+Inputs!$B$30)*(1-Inputs!$B$33)*(1-Inputs!$B$30/Inputs!$B$31)/(Inputs!$B$29-Inputs!$B$30)*DCF!M$6</f>
        <v>145338.35637022014</v>
      </c>
      <c r="DM940" s="15">
        <f ca="1">DI940+DJ940+DK940+Inputs!$B$34+Inputs!$B$36-Inputs!$B$35</f>
        <v>803612.66987625323</v>
      </c>
    </row>
    <row r="941" spans="1:117" x14ac:dyDescent="0.75">
      <c r="A941" s="11">
        <v>928</v>
      </c>
      <c r="C941" s="23">
        <f t="shared" ca="1" si="542"/>
        <v>-1.7359107769961066</v>
      </c>
      <c r="D941" s="23">
        <f t="shared" ca="1" si="542"/>
        <v>-0.78927148268623826</v>
      </c>
      <c r="E941" s="23">
        <f t="shared" ca="1" si="542"/>
        <v>-1.4040732003851444</v>
      </c>
      <c r="F941" s="23">
        <f t="shared" ca="1" si="542"/>
        <v>-0.25658351947786229</v>
      </c>
      <c r="G941" s="23">
        <f t="shared" ca="1" si="542"/>
        <v>1.5817453391966596</v>
      </c>
      <c r="H941" s="23">
        <f t="shared" ca="1" si="542"/>
        <v>-0.5897358732155068</v>
      </c>
      <c r="I941" s="23">
        <f t="shared" ca="1" si="542"/>
        <v>1.3627081846184175</v>
      </c>
      <c r="J941" s="23">
        <f t="shared" ca="1" si="542"/>
        <v>0.17465742401343359</v>
      </c>
      <c r="K941" s="23">
        <f t="shared" ca="1" si="542"/>
        <v>0.12029485292024811</v>
      </c>
      <c r="L941" s="23">
        <f t="shared" ca="1" si="542"/>
        <v>-1.360698609971547</v>
      </c>
      <c r="M941" s="23">
        <f t="shared" ca="1" si="542"/>
        <v>-0.90308291659601658</v>
      </c>
      <c r="N941" s="23">
        <f ca="1">SQRT(Inputs!$B$38)*C941+SQRT(1-Inputs!$B$38)*_xlfn.NORM.S.INV(RAND())</f>
        <v>3.023266720486073E-2</v>
      </c>
      <c r="O941" s="23">
        <f ca="1">SQRT(Inputs!$B$38)*D941+SQRT(1-Inputs!$B$38)*_xlfn.NORM.S.INV(RAND())</f>
        <v>-0.40391675391229054</v>
      </c>
      <c r="P941" s="23">
        <f ca="1">SQRT(Inputs!$B$38)*E941+SQRT(1-Inputs!$B$38)*_xlfn.NORM.S.INV(RAND())</f>
        <v>0.4954048409563413</v>
      </c>
      <c r="Q941" s="23">
        <f ca="1">SQRT(Inputs!$B$38)*F941+SQRT(1-Inputs!$B$38)*_xlfn.NORM.S.INV(RAND())</f>
        <v>-0.89069867995916585</v>
      </c>
      <c r="R941" s="23">
        <f ca="1">SQRT(Inputs!$B$38)*G941+SQRT(1-Inputs!$B$38)*_xlfn.NORM.S.INV(RAND())</f>
        <v>-0.77353425933196407</v>
      </c>
      <c r="S941" s="23">
        <f ca="1">SQRT(Inputs!$B$38)*H941+SQRT(1-Inputs!$B$38)*_xlfn.NORM.S.INV(RAND())</f>
        <v>1.0584147164342828</v>
      </c>
      <c r="T941" s="23">
        <f ca="1">SQRT(Inputs!$B$38)*I941+SQRT(1-Inputs!$B$38)*_xlfn.NORM.S.INV(RAND())</f>
        <v>0.13140949787463219</v>
      </c>
      <c r="U941" s="23">
        <f ca="1">SQRT(Inputs!$B$38)*J941+SQRT(1-Inputs!$B$38)*_xlfn.NORM.S.INV(RAND())</f>
        <v>0.48587120515307008</v>
      </c>
      <c r="V941" s="23">
        <f ca="1">SQRT(Inputs!$B$38)*K941+SQRT(1-Inputs!$B$38)*_xlfn.NORM.S.INV(RAND())</f>
        <v>0.45010581287604123</v>
      </c>
      <c r="W941" s="23">
        <f ca="1">SQRT(Inputs!$B$38)*L941+SQRT(1-Inputs!$B$38)*_xlfn.NORM.S.INV(RAND())</f>
        <v>-1.3498766310044676</v>
      </c>
      <c r="X941" s="23">
        <f ca="1">SQRT(Inputs!$B$38)*M941+SQRT(1-Inputs!$B$38)*_xlfn.NORM.S.INV(RAND())</f>
        <v>-0.93463499526201188</v>
      </c>
      <c r="Y941" s="23">
        <f ca="1">SQRT(Inputs!$B$38)*C941+SQRT(1-Inputs!$B$38)*_xlfn.NORM.S.INV(RAND())</f>
        <v>-1.9424159832629548</v>
      </c>
      <c r="Z941" s="23">
        <f ca="1">SQRT(Inputs!$B$38)*D941+SQRT(1-Inputs!$B$38)*_xlfn.NORM.S.INV(RAND())</f>
        <v>-0.23335148892367893</v>
      </c>
      <c r="AA941" s="23">
        <f ca="1">SQRT(Inputs!$B$38)*E941+SQRT(1-Inputs!$B$38)*_xlfn.NORM.S.INV(RAND())</f>
        <v>-0.54295935419635333</v>
      </c>
      <c r="AB941" s="23">
        <f ca="1">SQRT(Inputs!$B$38)*F941+SQRT(1-Inputs!$B$38)*_xlfn.NORM.S.INV(RAND())</f>
        <v>-9.8934610823702501E-2</v>
      </c>
      <c r="AC941" s="23">
        <f ca="1">SQRT(Inputs!$B$38)*G941+SQRT(1-Inputs!$B$38)*_xlfn.NORM.S.INV(RAND())</f>
        <v>0.57921770488789748</v>
      </c>
      <c r="AD941" s="23">
        <f ca="1">SQRT(Inputs!$B$38)*H941+SQRT(1-Inputs!$B$38)*_xlfn.NORM.S.INV(RAND())</f>
        <v>-0.87250815540405791</v>
      </c>
      <c r="AE941" s="23">
        <f ca="1">SQRT(Inputs!$B$38)*I941+SQRT(1-Inputs!$B$38)*_xlfn.NORM.S.INV(RAND())</f>
        <v>0.80286216323550952</v>
      </c>
      <c r="AF941" s="23">
        <f ca="1">SQRT(Inputs!$B$38)*J941+SQRT(1-Inputs!$B$38)*_xlfn.NORM.S.INV(RAND())</f>
        <v>1.042172801079446</v>
      </c>
      <c r="AG941" s="23">
        <f ca="1">SQRT(Inputs!$B$38)*K941+SQRT(1-Inputs!$B$38)*_xlfn.NORM.S.INV(RAND())</f>
        <v>-0.28931027838326367</v>
      </c>
      <c r="AH941" s="23">
        <f ca="1">SQRT(Inputs!$B$38)*L941+SQRT(1-Inputs!$B$38)*_xlfn.NORM.S.INV(RAND())</f>
        <v>-1.8920017036341721</v>
      </c>
      <c r="AI941" s="23">
        <f ca="1">SQRT(Inputs!$B$38)*M941+SQRT(1-Inputs!$B$38)*_xlfn.NORM.S.INV(RAND())</f>
        <v>-0.98215402156594733</v>
      </c>
      <c r="AJ941" s="23">
        <f ca="1">SQRT(Inputs!$B$38)*C941+SQRT(1-Inputs!$B$38)*_xlfn.NORM.S.INV(RAND())</f>
        <v>-0.6148506322858418</v>
      </c>
      <c r="AK941" s="23">
        <f ca="1">SQRT(Inputs!$B$38)*D941+SQRT(1-Inputs!$B$38)*_xlfn.NORM.S.INV(RAND())</f>
        <v>-0.33179886473849585</v>
      </c>
      <c r="AL941" s="23">
        <f ca="1">SQRT(Inputs!$B$38)*E941+SQRT(1-Inputs!$B$38)*_xlfn.NORM.S.INV(RAND())</f>
        <v>-1.3270571961129556</v>
      </c>
      <c r="AM941" s="23">
        <f ca="1">SQRT(Inputs!$B$38)*F941+SQRT(1-Inputs!$B$38)*_xlfn.NORM.S.INV(RAND())</f>
        <v>-1.0443898208547922</v>
      </c>
      <c r="AN941" s="23">
        <f ca="1">SQRT(Inputs!$B$38)*G941+SQRT(1-Inputs!$B$38)*_xlfn.NORM.S.INV(RAND())</f>
        <v>1.605747743889927</v>
      </c>
      <c r="AO941" s="23">
        <f ca="1">SQRT(Inputs!$B$38)*H941+SQRT(1-Inputs!$B$38)*_xlfn.NORM.S.INV(RAND())</f>
        <v>-0.98417190936010723</v>
      </c>
      <c r="AP941" s="23">
        <f ca="1">SQRT(Inputs!$B$38)*I941+SQRT(1-Inputs!$B$38)*_xlfn.NORM.S.INV(RAND())</f>
        <v>2.5292524455840502</v>
      </c>
      <c r="AQ941" s="23">
        <f ca="1">SQRT(Inputs!$B$38)*J941+SQRT(1-Inputs!$B$38)*_xlfn.NORM.S.INV(RAND())</f>
        <v>0.32070496835476148</v>
      </c>
      <c r="AR941" s="23">
        <f ca="1">SQRT(Inputs!$B$38)*K941+SQRT(1-Inputs!$B$38)*_xlfn.NORM.S.INV(RAND())</f>
        <v>0.99258072540150089</v>
      </c>
      <c r="AS941" s="23">
        <f ca="1">SQRT(Inputs!$B$38)*L941+SQRT(1-Inputs!$B$38)*_xlfn.NORM.S.INV(RAND())</f>
        <v>-0.64477055268406547</v>
      </c>
      <c r="AT941" s="23">
        <f ca="1">SQRT(Inputs!$B$38)*M941+SQRT(1-Inputs!$B$38)*_xlfn.NORM.S.INV(RAND())</f>
        <v>9.5402222260533354E-2</v>
      </c>
      <c r="AU941" s="15">
        <f ca="1">Inputs!$B$6*EXP($B$8-0.5*C$5^2+C$5*N941)</f>
        <v>4986.5834306341121</v>
      </c>
      <c r="AV941" s="15">
        <f t="shared" ca="1" si="510"/>
        <v>5719.8648865311852</v>
      </c>
      <c r="AW941" s="15">
        <f t="shared" ca="1" si="511"/>
        <v>7456.3169673854336</v>
      </c>
      <c r="AX941" s="15">
        <f t="shared" ca="1" si="512"/>
        <v>8144.7373523452543</v>
      </c>
      <c r="AY941" s="15">
        <f t="shared" ca="1" si="513"/>
        <v>9093.9094143008933</v>
      </c>
      <c r="AZ941" s="15">
        <f t="shared" ca="1" si="514"/>
        <v>12496.965487920046</v>
      </c>
      <c r="BA941" s="15">
        <f t="shared" ca="1" si="515"/>
        <v>15504.873487619991</v>
      </c>
      <c r="BB941" s="15">
        <f t="shared" ca="1" si="516"/>
        <v>19929.613951719039</v>
      </c>
      <c r="BC941" s="15">
        <f t="shared" ca="1" si="517"/>
        <v>25492.60742545599</v>
      </c>
      <c r="BD941" s="15">
        <f t="shared" ca="1" si="518"/>
        <v>27526.456803207584</v>
      </c>
      <c r="BE941" s="15">
        <f t="shared" ca="1" si="519"/>
        <v>30977.620743887739</v>
      </c>
      <c r="BF941" s="15">
        <f ca="1">Inputs!$B$13*EXP($B$9-0.5*C$6^2+C$6*Y941)</f>
        <v>9410.5788849407618</v>
      </c>
      <c r="BG941" s="15">
        <f t="shared" ca="1" si="520"/>
        <v>10996.120863226814</v>
      </c>
      <c r="BH941" s="15">
        <f t="shared" ca="1" si="521"/>
        <v>12278.221346878241</v>
      </c>
      <c r="BI941" s="15">
        <f t="shared" ca="1" si="522"/>
        <v>14803.241492720275</v>
      </c>
      <c r="BJ941" s="15">
        <f t="shared" ca="1" si="523"/>
        <v>19728.050884387932</v>
      </c>
      <c r="BK941" s="15">
        <f t="shared" ca="1" si="524"/>
        <v>21500.593799681301</v>
      </c>
      <c r="BL941" s="15">
        <f t="shared" ca="1" si="525"/>
        <v>29306.825760486714</v>
      </c>
      <c r="BM941" s="15">
        <f t="shared" ca="1" si="526"/>
        <v>41003.74823572993</v>
      </c>
      <c r="BN941" s="15">
        <f t="shared" ca="1" si="527"/>
        <v>48711.059036627747</v>
      </c>
      <c r="BO941" s="15">
        <f t="shared" ca="1" si="528"/>
        <v>48101.633846475626</v>
      </c>
      <c r="BP941" s="15">
        <f t="shared" ca="1" si="529"/>
        <v>52969.500568822477</v>
      </c>
      <c r="BQ941" s="15">
        <f ca="1">Inputs!$B$20*EXP($B$10-0.5*C$7^2+C$7*AJ941)</f>
        <v>3449.0420697674263</v>
      </c>
      <c r="BR941" s="15">
        <f t="shared" ca="1" si="530"/>
        <v>4211.8642432292054</v>
      </c>
      <c r="BS941" s="15">
        <f t="shared" ca="1" si="531"/>
        <v>3939.8315577114813</v>
      </c>
      <c r="BT941" s="15">
        <f t="shared" ca="1" si="532"/>
        <v>4130.3485429465682</v>
      </c>
      <c r="BU941" s="15">
        <f t="shared" ca="1" si="533"/>
        <v>8442.1726407714214</v>
      </c>
      <c r="BV941" s="15">
        <f t="shared" ca="1" si="534"/>
        <v>9409.6665918605995</v>
      </c>
      <c r="BW941" s="15">
        <f t="shared" ca="1" si="535"/>
        <v>22426.969537802423</v>
      </c>
      <c r="BX941" s="15">
        <f t="shared" ca="1" si="536"/>
        <v>33450.689302233171</v>
      </c>
      <c r="BY941" s="15">
        <f t="shared" ca="1" si="537"/>
        <v>56672.274228559952</v>
      </c>
      <c r="BZ941" s="15">
        <f t="shared" ca="1" si="538"/>
        <v>70630.854369959081</v>
      </c>
      <c r="CA941" s="15">
        <f t="shared" ca="1" si="539"/>
        <v>100911.24771833421</v>
      </c>
      <c r="CB941" s="15">
        <f ca="1">(AU941*DCF!C$10-DCF!C$5*MAX(AU941*DCF!C$10,0)-MAX(AU941-Inputs!$B$6,0)/Inputs!$B$10)*DCF!C$6</f>
        <v>1042.9007264571651</v>
      </c>
      <c r="CC941" s="15">
        <f ca="1">(AV941*DCF!D$10-DCF!D$5*MAX(AV941*DCF!D$10,0)-MAX(AV941-AU941,0)/Inputs!$B$10)*DCF!D$6</f>
        <v>1215.386823597895</v>
      </c>
      <c r="CD941" s="15">
        <f ca="1">(AW941*DCF!E$10-DCF!E$5*MAX(AW941*DCF!E$10,0)-MAX(AW941-AV941,0)/Inputs!$B$10)*DCF!E$6</f>
        <v>1330.4239751911184</v>
      </c>
      <c r="CE941" s="15">
        <f ca="1">(AX941*DCF!F$10-DCF!F$5*MAX(AX941*DCF!F$10,0)-MAX(AX941-AW941,0)/Inputs!$B$10)*DCF!F$6</f>
        <v>1634.7399697185756</v>
      </c>
      <c r="CF941" s="15">
        <f ca="1">(AY941*DCF!G$10-DCF!G$5*MAX(AY941*DCF!G$10,0)-MAX(AY941-AX941,0)/Inputs!$B$10)*DCF!G$6</f>
        <v>1691.2604445278148</v>
      </c>
      <c r="CG941" s="15">
        <f ca="1">(AZ941*DCF!H$10-DCF!H$5*MAX(AZ941*DCF!H$10,0)-MAX(AZ941-AY941,0)/Inputs!$B$10)*DCF!H$6</f>
        <v>1822.0211996092492</v>
      </c>
      <c r="CH941" s="15">
        <f ca="1">(BA941*DCF!I$10-DCF!I$5*MAX(BA941*DCF!I$10,0)-MAX(BA941-AZ941,0)/Inputs!$B$10)*DCF!I$6</f>
        <v>2338.772467158426</v>
      </c>
      <c r="CI941" s="15">
        <f ca="1">(BB941*DCF!J$10-DCF!J$5*MAX(BB941*DCF!J$10,0)-MAX(BB941-BA941,0)/Inputs!$B$10)*DCF!J$6</f>
        <v>2749.4714938195311</v>
      </c>
      <c r="CJ941" s="15">
        <f ca="1">(BC941*DCF!K$10-DCF!K$5*MAX(BC941*DCF!K$10,0)-MAX(BC941-BB941,0)/Inputs!$B$10)*DCF!K$6</f>
        <v>3325.1659798647343</v>
      </c>
      <c r="CK941" s="15">
        <f ca="1">(BD941*DCF!L$10-DCF!L$5*MAX(BD941*DCF!L$10,0)-MAX(BD941-BC941,0)/Inputs!$B$10)*DCF!L$6</f>
        <v>3888.5034726925319</v>
      </c>
      <c r="CL941" s="15">
        <f ca="1">(BE941*DCF!M$10-DCF!M$5*MAX(BE941*DCF!M$10,0)-MAX(BE941-BD941,0)/Inputs!$B$10)*DCF!M$6</f>
        <v>3959.0645448704445</v>
      </c>
      <c r="CM941" s="15">
        <f ca="1">(BF941*DCF!C$28-DCF!C$5*MAX(BF941*DCF!C$28,0)-MAX(BF941-Inputs!$B$13,0)/Inputs!$B$17)*DCF!C$6</f>
        <v>2872.0469599030935</v>
      </c>
      <c r="CN941" s="15">
        <f ca="1">(BG941*DCF!D$28-DCF!D$5*MAX(BG941*DCF!D$28,0)-MAX(BG941-BF941,0)/Inputs!$B$17)*DCF!D$6</f>
        <v>2900.3424061961182</v>
      </c>
      <c r="CO941" s="15">
        <f ca="1">(BH941*DCF!E$28-DCF!E$5*MAX(BH941*DCF!E$28,0)-MAX(BH941-BG941,0)/Inputs!$B$17)*DCF!E$6</f>
        <v>3224.7265593962288</v>
      </c>
      <c r="CP941" s="15">
        <f ca="1">(BI941*DCF!F$28-DCF!F$5*MAX(BI941*DCF!F$28,0)-MAX(BI941-BH941,0)/Inputs!$B$17)*DCF!F$6</f>
        <v>3558.9703065866838</v>
      </c>
      <c r="CQ941" s="15">
        <f ca="1">(BJ941*DCF!G$28-DCF!G$5*MAX(BJ941*DCF!G$28,0)-MAX(BJ941-BI941,0)/Inputs!$B$17)*DCF!G$6</f>
        <v>4290.2881897430489</v>
      </c>
      <c r="CR941" s="15">
        <f ca="1">(BK941*DCF!H$28-DCF!H$5*MAX(BK941*DCF!H$28,0)-MAX(BK941-BJ941,0)/Inputs!$B$17)*DCF!H$6</f>
        <v>5041.9306316800275</v>
      </c>
      <c r="CS941" s="15">
        <f ca="1">(BL941*DCF!I$28-DCF!I$5*MAX(BL941*DCF!I$28,0)-MAX(BL941-BK941,0)/Inputs!$B$17)*DCF!I$6</f>
        <v>5771.1554814716255</v>
      </c>
      <c r="CT941" s="15">
        <f ca="1">(BM941*DCF!J$28-DCF!J$5*MAX(BM941*DCF!J$28,0)-MAX(BM941-BL941,0)/Inputs!$B$17)*DCF!J$6</f>
        <v>7596.3234711225114</v>
      </c>
      <c r="CU941" s="15">
        <f ca="1">(BN941*DCF!K$28-DCF!K$5*MAX(BN941*DCF!K$28,0)-MAX(BN941-BM941,0)/Inputs!$B$17)*DCF!K$6</f>
        <v>9342.9160179332666</v>
      </c>
      <c r="CV941" s="15">
        <f ca="1">(BO941*DCF!L$28-DCF!L$5*MAX(BO941*DCF!L$28,0)-MAX(BO941-BN941,0)/Inputs!$B$17)*DCF!L$6</f>
        <v>9597.2855995834616</v>
      </c>
      <c r="CW941" s="15">
        <f ca="1">(BP941*DCF!M$28-DCF!M$5*MAX(BP941*DCF!M$28,0)-MAX(BP941-BO941,0)/Inputs!$B$17)*DCF!M$6</f>
        <v>9457.4133308928522</v>
      </c>
      <c r="CX941" s="15">
        <f ca="1">(BQ941*DCF!C$46-DCF!C$5*MAX(BQ941*DCF!C$46,0)-MAX(BQ941-Inputs!$B$20,0)/Inputs!$B$24)*DCF!C$6</f>
        <v>-911.11459799128841</v>
      </c>
      <c r="CY941" s="15">
        <f ca="1">(BR941*DCF!D$46-DCF!D$5*MAX(BR941*DCF!D$46,0)-MAX(BR941-BQ941,0)/Inputs!$B$24)*DCF!D$6</f>
        <v>-1044.3568937925793</v>
      </c>
      <c r="CZ941" s="15">
        <f ca="1">(BS941*DCF!E$46-DCF!E$5*MAX(BS941*DCF!E$46,0)-MAX(BS941-BR941,0)/Inputs!$B$24)*DCF!E$6</f>
        <v>-465.89194146078381</v>
      </c>
      <c r="DA941" s="15">
        <f ca="1">(BT941*DCF!F$46-DCF!F$5*MAX(BT941*DCF!F$46,0)-MAX(BT941-BS941,0)/Inputs!$B$24)*DCF!F$6</f>
        <v>-370.1713519783396</v>
      </c>
      <c r="DB941" s="15">
        <f ca="1">(BU941*DCF!G$46-DCF!G$5*MAX(BU941*DCF!G$46,0)-MAX(BU941-BT941,0)/Inputs!$B$24)*DCF!G$6</f>
        <v>-1734.3904432052502</v>
      </c>
      <c r="DC941" s="15">
        <f ca="1">(BV941*DCF!H$46-DCF!H$5*MAX(BV941*DCF!H$46,0)-MAX(BV941-BU941,0)/Inputs!$B$24)*DCF!H$6</f>
        <v>-300.64281736717226</v>
      </c>
      <c r="DD941" s="15">
        <f ca="1">(BW941*DCF!I$46-DCF!I$5*MAX(BW941*DCF!I$46,0)-MAX(BW941-BV941,0)/Inputs!$B$24)*DCF!I$6</f>
        <v>-3218.8045407869963</v>
      </c>
      <c r="DE941" s="15">
        <f ca="1">(BX941*DCF!J$46-DCF!J$5*MAX(BX941*DCF!J$46,0)-MAX(BX941-BW941,0)/Inputs!$B$24)*DCF!J$6</f>
        <v>-1520.1464926227429</v>
      </c>
      <c r="DF941" s="15">
        <f ca="1">(BY941*DCF!K$46-DCF!K$5*MAX(BY941*DCF!K$46,0)-MAX(BY941-BX941,0)/Inputs!$B$24)*DCF!K$6</f>
        <v>-2451.360464542332</v>
      </c>
      <c r="DG941" s="15">
        <f ca="1">(BZ941*DCF!L$46-DCF!L$5*MAX(BZ941*DCF!L$46,0)-MAX(BZ941-BY941,0)/Inputs!$B$24)*DCF!L$6</f>
        <v>1723.5115743405327</v>
      </c>
      <c r="DH941" s="15">
        <f ca="1">(CA941*DCF!M$46-DCF!M$5*MAX(CA941*DCF!M$46,0)-MAX(CA941-BZ941,0)/Inputs!$B$24)*DCF!M$6</f>
        <v>1580.7417658728675</v>
      </c>
      <c r="DI941" s="15">
        <f ca="1">SUM(CB941:CL941)+BE941*DCF!M$10*(1+Inputs!$B$30)*(1-Inputs!$B$33)*(1-Inputs!$B$30/Inputs!$B$31)/(Inputs!$B$29-Inputs!$B$30)*DCF!M$6</f>
        <v>111208.83926437383</v>
      </c>
      <c r="DJ941" s="15">
        <f ca="1">SUM(CM941:CW941)+BP941*DCF!M$28*(1+Inputs!$B$30)*(1-Inputs!$B$33)*(1-Inputs!$B$30/Inputs!$B$31)/(Inputs!$B$29-Inputs!$B$30)*DCF!M$6</f>
        <v>260206.49299739435</v>
      </c>
      <c r="DK941" s="15">
        <f ca="1">SUM(CX941:DH941)+CA941*DCF!M$46*(1+Inputs!$B$30)*(1-Inputs!$B$33)*(1-Inputs!$B$30/Inputs!$B$31)/(Inputs!$B$29-Inputs!$B$30)*DCF!M$6</f>
        <v>147308.11647048275</v>
      </c>
      <c r="DM941" s="15">
        <f ca="1">DI941+DJ941+DK941+Inputs!$B$34+Inputs!$B$36-Inputs!$B$35</f>
        <v>595574.44873225095</v>
      </c>
    </row>
    <row r="942" spans="1:117" x14ac:dyDescent="0.75">
      <c r="A942" s="11">
        <v>929</v>
      </c>
      <c r="C942" s="23">
        <f t="shared" ca="1" si="542"/>
        <v>0.68815433506938861</v>
      </c>
      <c r="D942" s="23">
        <f t="shared" ca="1" si="542"/>
        <v>0.13454089353800899</v>
      </c>
      <c r="E942" s="23">
        <f t="shared" ca="1" si="542"/>
        <v>-2.7912083041470974</v>
      </c>
      <c r="F942" s="23">
        <f t="shared" ca="1" si="542"/>
        <v>0.79303206317264918</v>
      </c>
      <c r="G942" s="23">
        <f t="shared" ca="1" si="542"/>
        <v>-0.77106279377826892</v>
      </c>
      <c r="H942" s="23">
        <f t="shared" ca="1" si="542"/>
        <v>0.61096821269697754</v>
      </c>
      <c r="I942" s="23">
        <f t="shared" ca="1" si="542"/>
        <v>-0.28183495015775523</v>
      </c>
      <c r="J942" s="23">
        <f t="shared" ca="1" si="542"/>
        <v>-1.2206891766957859</v>
      </c>
      <c r="K942" s="23">
        <f t="shared" ca="1" si="542"/>
        <v>0.33905686563465692</v>
      </c>
      <c r="L942" s="23">
        <f t="shared" ca="1" si="542"/>
        <v>-1.5593236210317214</v>
      </c>
      <c r="M942" s="23">
        <f t="shared" ca="1" si="542"/>
        <v>-0.26905796848413521</v>
      </c>
      <c r="N942" s="23">
        <f ca="1">SQRT(Inputs!$B$38)*C942+SQRT(1-Inputs!$B$38)*_xlfn.NORM.S.INV(RAND())</f>
        <v>0.77128970380241202</v>
      </c>
      <c r="O942" s="23">
        <f ca="1">SQRT(Inputs!$B$38)*D942+SQRT(1-Inputs!$B$38)*_xlfn.NORM.S.INV(RAND())</f>
        <v>1.3692981282949723</v>
      </c>
      <c r="P942" s="23">
        <f ca="1">SQRT(Inputs!$B$38)*E942+SQRT(1-Inputs!$B$38)*_xlfn.NORM.S.INV(RAND())</f>
        <v>-1.7705828738596188</v>
      </c>
      <c r="Q942" s="23">
        <f ca="1">SQRT(Inputs!$B$38)*F942+SQRT(1-Inputs!$B$38)*_xlfn.NORM.S.INV(RAND())</f>
        <v>0.37614764179117571</v>
      </c>
      <c r="R942" s="23">
        <f ca="1">SQRT(Inputs!$B$38)*G942+SQRT(1-Inputs!$B$38)*_xlfn.NORM.S.INV(RAND())</f>
        <v>-8.7095177957212111E-3</v>
      </c>
      <c r="S942" s="23">
        <f ca="1">SQRT(Inputs!$B$38)*H942+SQRT(1-Inputs!$B$38)*_xlfn.NORM.S.INV(RAND())</f>
        <v>0.41794325276000177</v>
      </c>
      <c r="T942" s="23">
        <f ca="1">SQRT(Inputs!$B$38)*I942+SQRT(1-Inputs!$B$38)*_xlfn.NORM.S.INV(RAND())</f>
        <v>0.31227307195816723</v>
      </c>
      <c r="U942" s="23">
        <f ca="1">SQRT(Inputs!$B$38)*J942+SQRT(1-Inputs!$B$38)*_xlfn.NORM.S.INV(RAND())</f>
        <v>-1.0248896625408124</v>
      </c>
      <c r="V942" s="23">
        <f ca="1">SQRT(Inputs!$B$38)*K942+SQRT(1-Inputs!$B$38)*_xlfn.NORM.S.INV(RAND())</f>
        <v>-5.6585373197593464E-2</v>
      </c>
      <c r="W942" s="23">
        <f ca="1">SQRT(Inputs!$B$38)*L942+SQRT(1-Inputs!$B$38)*_xlfn.NORM.S.INV(RAND())</f>
        <v>-1.0764050274064576</v>
      </c>
      <c r="X942" s="23">
        <f ca="1">SQRT(Inputs!$B$38)*M942+SQRT(1-Inputs!$B$38)*_xlfn.NORM.S.INV(RAND())</f>
        <v>-0.76056799813521947</v>
      </c>
      <c r="Y942" s="23">
        <f ca="1">SQRT(Inputs!$B$38)*C942+SQRT(1-Inputs!$B$38)*_xlfn.NORM.S.INV(RAND())</f>
        <v>0.650235324806548</v>
      </c>
      <c r="Z942" s="23">
        <f ca="1">SQRT(Inputs!$B$38)*D942+SQRT(1-Inputs!$B$38)*_xlfn.NORM.S.INV(RAND())</f>
        <v>-1.3158739352818254</v>
      </c>
      <c r="AA942" s="23">
        <f ca="1">SQRT(Inputs!$B$38)*E942+SQRT(1-Inputs!$B$38)*_xlfn.NORM.S.INV(RAND())</f>
        <v>-0.44948087822523575</v>
      </c>
      <c r="AB942" s="23">
        <f ca="1">SQRT(Inputs!$B$38)*F942+SQRT(1-Inputs!$B$38)*_xlfn.NORM.S.INV(RAND())</f>
        <v>0.84455734720823783</v>
      </c>
      <c r="AC942" s="23">
        <f ca="1">SQRT(Inputs!$B$38)*G942+SQRT(1-Inputs!$B$38)*_xlfn.NORM.S.INV(RAND())</f>
        <v>-0.8863448804754126</v>
      </c>
      <c r="AD942" s="23">
        <f ca="1">SQRT(Inputs!$B$38)*H942+SQRT(1-Inputs!$B$38)*_xlfn.NORM.S.INV(RAND())</f>
        <v>0.45383779417506237</v>
      </c>
      <c r="AE942" s="23">
        <f ca="1">SQRT(Inputs!$B$38)*I942+SQRT(1-Inputs!$B$38)*_xlfn.NORM.S.INV(RAND())</f>
        <v>-0.6663383358085665</v>
      </c>
      <c r="AF942" s="23">
        <f ca="1">SQRT(Inputs!$B$38)*J942+SQRT(1-Inputs!$B$38)*_xlfn.NORM.S.INV(RAND())</f>
        <v>-1.0016273974252758</v>
      </c>
      <c r="AG942" s="23">
        <f ca="1">SQRT(Inputs!$B$38)*K942+SQRT(1-Inputs!$B$38)*_xlfn.NORM.S.INV(RAND())</f>
        <v>0.62897538838306311</v>
      </c>
      <c r="AH942" s="23">
        <f ca="1">SQRT(Inputs!$B$38)*L942+SQRT(1-Inputs!$B$38)*_xlfn.NORM.S.INV(RAND())</f>
        <v>-1.4135260373636522</v>
      </c>
      <c r="AI942" s="23">
        <f ca="1">SQRT(Inputs!$B$38)*M942+SQRT(1-Inputs!$B$38)*_xlfn.NORM.S.INV(RAND())</f>
        <v>0.7633111850020341</v>
      </c>
      <c r="AJ942" s="23">
        <f ca="1">SQRT(Inputs!$B$38)*C942+SQRT(1-Inputs!$B$38)*_xlfn.NORM.S.INV(RAND())</f>
        <v>1.5309906353803298</v>
      </c>
      <c r="AK942" s="23">
        <f ca="1">SQRT(Inputs!$B$38)*D942+SQRT(1-Inputs!$B$38)*_xlfn.NORM.S.INV(RAND())</f>
        <v>-1.9067114684806294</v>
      </c>
      <c r="AL942" s="23">
        <f ca="1">SQRT(Inputs!$B$38)*E942+SQRT(1-Inputs!$B$38)*_xlfn.NORM.S.INV(RAND())</f>
        <v>-2.7578969245279632</v>
      </c>
      <c r="AM942" s="23">
        <f ca="1">SQRT(Inputs!$B$38)*F942+SQRT(1-Inputs!$B$38)*_xlfn.NORM.S.INV(RAND())</f>
        <v>-0.41016382256774281</v>
      </c>
      <c r="AN942" s="23">
        <f ca="1">SQRT(Inputs!$B$38)*G942+SQRT(1-Inputs!$B$38)*_xlfn.NORM.S.INV(RAND())</f>
        <v>-0.1708758146810036</v>
      </c>
      <c r="AO942" s="23">
        <f ca="1">SQRT(Inputs!$B$38)*H942+SQRT(1-Inputs!$B$38)*_xlfn.NORM.S.INV(RAND())</f>
        <v>0.16119921261384224</v>
      </c>
      <c r="AP942" s="23">
        <f ca="1">SQRT(Inputs!$B$38)*I942+SQRT(1-Inputs!$B$38)*_xlfn.NORM.S.INV(RAND())</f>
        <v>0.86884522622924443</v>
      </c>
      <c r="AQ942" s="23">
        <f ca="1">SQRT(Inputs!$B$38)*J942+SQRT(1-Inputs!$B$38)*_xlfn.NORM.S.INV(RAND())</f>
        <v>-0.15816163129598182</v>
      </c>
      <c r="AR942" s="23">
        <f ca="1">SQRT(Inputs!$B$38)*K942+SQRT(1-Inputs!$B$38)*_xlfn.NORM.S.INV(RAND())</f>
        <v>-1.114857853241451</v>
      </c>
      <c r="AS942" s="23">
        <f ca="1">SQRT(Inputs!$B$38)*L942+SQRT(1-Inputs!$B$38)*_xlfn.NORM.S.INV(RAND())</f>
        <v>0.54075145320869489</v>
      </c>
      <c r="AT942" s="23">
        <f ca="1">SQRT(Inputs!$B$38)*M942+SQRT(1-Inputs!$B$38)*_xlfn.NORM.S.INV(RAND())</f>
        <v>-0.89313434400713665</v>
      </c>
      <c r="AU942" s="15">
        <f ca="1">Inputs!$B$6*EXP($B$8-0.5*C$5^2+C$5*N942)</f>
        <v>5622.1163823915849</v>
      </c>
      <c r="AV942" s="15">
        <f t="shared" ca="1" si="510"/>
        <v>8369.7306543177619</v>
      </c>
      <c r="AW942" s="15">
        <f t="shared" ca="1" si="511"/>
        <v>8037.3469606528688</v>
      </c>
      <c r="AX942" s="15">
        <f t="shared" ca="1" si="512"/>
        <v>10284.935335755643</v>
      </c>
      <c r="AY942" s="15">
        <f t="shared" ca="1" si="513"/>
        <v>12556.462135969932</v>
      </c>
      <c r="AZ942" s="15">
        <f t="shared" ca="1" si="514"/>
        <v>16080.189636202229</v>
      </c>
      <c r="BA942" s="15">
        <f t="shared" ca="1" si="515"/>
        <v>20331.791055954513</v>
      </c>
      <c r="BB942" s="15">
        <f t="shared" ca="1" si="516"/>
        <v>22463.13426662478</v>
      </c>
      <c r="BC942" s="15">
        <f t="shared" ca="1" si="517"/>
        <v>27361.759118752299</v>
      </c>
      <c r="BD942" s="15">
        <f t="shared" ca="1" si="518"/>
        <v>30310.198876084745</v>
      </c>
      <c r="BE942" s="15">
        <f t="shared" ca="1" si="519"/>
        <v>34655.476117701794</v>
      </c>
      <c r="BF942" s="15">
        <f ca="1">Inputs!$B$13*EXP($B$9-0.5*C$6^2+C$6*Y942)</f>
        <v>15733.96267294726</v>
      </c>
      <c r="BG942" s="15">
        <f t="shared" ca="1" si="520"/>
        <v>15122.762686146953</v>
      </c>
      <c r="BH942" s="15">
        <f t="shared" ca="1" si="521"/>
        <v>17149.854283713645</v>
      </c>
      <c r="BI942" s="15">
        <f t="shared" ca="1" si="522"/>
        <v>23908.41694331247</v>
      </c>
      <c r="BJ942" s="15">
        <f t="shared" ca="1" si="523"/>
        <v>25794.766422873585</v>
      </c>
      <c r="BK942" s="15">
        <f t="shared" ca="1" si="524"/>
        <v>33675.944481541839</v>
      </c>
      <c r="BL942" s="15">
        <f t="shared" ca="1" si="525"/>
        <v>37944.613982466268</v>
      </c>
      <c r="BM942" s="15">
        <f t="shared" ca="1" si="526"/>
        <v>41185.005484290974</v>
      </c>
      <c r="BN942" s="15">
        <f t="shared" ca="1" si="527"/>
        <v>54617.831328714223</v>
      </c>
      <c r="BO942" s="15">
        <f t="shared" ca="1" si="528"/>
        <v>57019.230546218067</v>
      </c>
      <c r="BP942" s="15">
        <f t="shared" ca="1" si="529"/>
        <v>76519.347643469446</v>
      </c>
      <c r="BQ942" s="15">
        <f ca="1">Inputs!$B$20*EXP($B$10-0.5*C$7^2+C$7*AJ942)</f>
        <v>7383.0680781431674</v>
      </c>
      <c r="BR942" s="15">
        <f t="shared" ca="1" si="530"/>
        <v>5467.5868017610646</v>
      </c>
      <c r="BS942" s="15">
        <f t="shared" ca="1" si="531"/>
        <v>3391.0127557753717</v>
      </c>
      <c r="BT942" s="15">
        <f t="shared" ca="1" si="532"/>
        <v>4198.5128450442589</v>
      </c>
      <c r="BU942" s="15">
        <f t="shared" ca="1" si="533"/>
        <v>5582.9590124456872</v>
      </c>
      <c r="BV942" s="15">
        <f t="shared" ca="1" si="534"/>
        <v>8054.7920944469724</v>
      </c>
      <c r="BW942" s="15">
        <f t="shared" ca="1" si="535"/>
        <v>13509.18720914623</v>
      </c>
      <c r="BX942" s="15">
        <f t="shared" ca="1" si="536"/>
        <v>18305.064766087347</v>
      </c>
      <c r="BY942" s="15">
        <f t="shared" ca="1" si="537"/>
        <v>20721.781461731909</v>
      </c>
      <c r="BZ942" s="15">
        <f t="shared" ca="1" si="538"/>
        <v>32114.460477968187</v>
      </c>
      <c r="CA942" s="15">
        <f t="shared" ca="1" si="539"/>
        <v>38490.713246257365</v>
      </c>
      <c r="CB942" s="15">
        <f ca="1">(AU942*DCF!C$10-DCF!C$5*MAX(AU942*DCF!C$10,0)-MAX(AU942-Inputs!$B$6,0)/Inputs!$B$10)*DCF!C$6</f>
        <v>1038.3692632332179</v>
      </c>
      <c r="CC942" s="15">
        <f ca="1">(AV942*DCF!D$10-DCF!D$5*MAX(AV942*DCF!D$10,0)-MAX(AV942-AU942,0)/Inputs!$B$10)*DCF!D$6</f>
        <v>1370.1313138907735</v>
      </c>
      <c r="CD942" s="15">
        <f ca="1">(AW942*DCF!E$10-DCF!E$5*MAX(AW942*DCF!E$10,0)-MAX(AW942-AV942,0)/Inputs!$B$10)*DCF!E$6</f>
        <v>1855.6954694192711</v>
      </c>
      <c r="CE942" s="15">
        <f ca="1">(AX942*DCF!F$10-DCF!F$5*MAX(AX942*DCF!F$10,0)-MAX(AX942-AW942,0)/Inputs!$B$10)*DCF!F$6</f>
        <v>1777.5175762587826</v>
      </c>
      <c r="CF942" s="15">
        <f ca="1">(AY942*DCF!G$10-DCF!G$5*MAX(AY942*DCF!G$10,0)-MAX(AY942-AX942,0)/Inputs!$B$10)*DCF!G$6</f>
        <v>2150.5048498575334</v>
      </c>
      <c r="CG942" s="15">
        <f ca="1">(AZ942*DCF!H$10-DCF!H$5*MAX(AZ942*DCF!H$10,0)-MAX(AZ942-AY942,0)/Inputs!$B$10)*DCF!H$6</f>
        <v>2496.2793630636702</v>
      </c>
      <c r="CH942" s="15">
        <f ca="1">(BA942*DCF!I$10-DCF!I$5*MAX(BA942*DCF!I$10,0)-MAX(BA942-AZ942,0)/Inputs!$B$10)*DCF!I$6</f>
        <v>3016.4649244366915</v>
      </c>
      <c r="CI942" s="15">
        <f ca="1">(BB942*DCF!J$10-DCF!J$5*MAX(BB942*DCF!J$10,0)-MAX(BB942-BA942,0)/Inputs!$B$10)*DCF!J$6</f>
        <v>3531.7560200501862</v>
      </c>
      <c r="CJ942" s="15">
        <f ca="1">(BC942*DCF!K$10-DCF!K$5*MAX(BC942*DCF!K$10,0)-MAX(BC942-BB942,0)/Inputs!$B$10)*DCF!K$6</f>
        <v>3719.0708772136654</v>
      </c>
      <c r="CK942" s="15">
        <f ca="1">(BD942*DCF!L$10-DCF!L$5*MAX(BD942*DCF!L$10,0)-MAX(BD942-BC942,0)/Inputs!$B$10)*DCF!L$6</f>
        <v>4190.0733682415066</v>
      </c>
      <c r="CL942" s="15">
        <f ca="1">(BE942*DCF!M$10-DCF!M$5*MAX(BE942*DCF!M$10,0)-MAX(BE942-BD942,0)/Inputs!$B$10)*DCF!M$6</f>
        <v>4371.2461203536795</v>
      </c>
      <c r="CM942" s="15">
        <f ca="1">(BF942*DCF!C$28-DCF!C$5*MAX(BF942*DCF!C$28,0)-MAX(BF942-Inputs!$B$13,0)/Inputs!$B$17)*DCF!C$6</f>
        <v>3797.9847460112001</v>
      </c>
      <c r="CN942" s="15">
        <f ca="1">(BG942*DCF!D$28-DCF!D$5*MAX(BG942*DCF!D$28,0)-MAX(BG942-BF942,0)/Inputs!$B$17)*DCF!D$6</f>
        <v>4454.0023996012496</v>
      </c>
      <c r="CO942" s="15">
        <f ca="1">(BH942*DCF!E$28-DCF!E$5*MAX(BH942*DCF!E$28,0)-MAX(BH942-BG942,0)/Inputs!$B$17)*DCF!E$6</f>
        <v>4457.6322596521641</v>
      </c>
      <c r="CP942" s="15">
        <f ca="1">(BI942*DCF!F$28-DCF!F$5*MAX(BI942*DCF!F$28,0)-MAX(BI942-BH942,0)/Inputs!$B$17)*DCF!F$6</f>
        <v>5260.0022723746597</v>
      </c>
      <c r="CQ942" s="15">
        <f ca="1">(BJ942*DCF!G$28-DCF!G$5*MAX(BJ942*DCF!G$28,0)-MAX(BJ942-BI942,0)/Inputs!$B$17)*DCF!G$6</f>
        <v>6375.3825051387757</v>
      </c>
      <c r="CR942" s="15">
        <f ca="1">(BK942*DCF!H$28-DCF!H$5*MAX(BK942*DCF!H$28,0)-MAX(BK942-BJ942,0)/Inputs!$B$17)*DCF!H$6</f>
        <v>7103.9187113511616</v>
      </c>
      <c r="CS942" s="15">
        <f ca="1">(BL942*DCF!I$28-DCF!I$5*MAX(BL942*DCF!I$28,0)-MAX(BL942-BK942,0)/Inputs!$B$17)*DCF!I$6</f>
        <v>8310.1062805304955</v>
      </c>
      <c r="CT942" s="15">
        <f ca="1">(BM942*DCF!J$28-DCF!J$5*MAX(BM942*DCF!J$28,0)-MAX(BM942-BL942,0)/Inputs!$B$17)*DCF!J$6</f>
        <v>8758.0258118845286</v>
      </c>
      <c r="CU942" s="15">
        <f ca="1">(BN942*DCF!K$28-DCF!K$5*MAX(BN942*DCF!K$28,0)-MAX(BN942-BM942,0)/Inputs!$B$17)*DCF!K$6</f>
        <v>9889.0279578792852</v>
      </c>
      <c r="CV942" s="15">
        <f ca="1">(BO942*DCF!L$28-DCF!L$5*MAX(BO942*DCF!L$28,0)-MAX(BO942-BN942,0)/Inputs!$B$17)*DCF!L$6</f>
        <v>11104.810994650252</v>
      </c>
      <c r="CW942" s="15">
        <f ca="1">(BP942*DCF!M$28-DCF!M$5*MAX(BP942*DCF!M$28,0)-MAX(BP942-BO942,0)/Inputs!$B$17)*DCF!M$6</f>
        <v>12358.849366881677</v>
      </c>
      <c r="CX942" s="15">
        <f ca="1">(BQ942*DCF!C$46-DCF!C$5*MAX(BQ942*DCF!C$46,0)-MAX(BQ942-Inputs!$B$20,0)/Inputs!$B$24)*DCF!C$6</f>
        <v>-3636.7677215772519</v>
      </c>
      <c r="CY942" s="15">
        <f ca="1">(BR942*DCF!D$46-DCF!D$5*MAX(BR942*DCF!D$46,0)-MAX(BR942-BQ942,0)/Inputs!$B$24)*DCF!D$6</f>
        <v>-933.18956128815057</v>
      </c>
      <c r="CZ942" s="15">
        <f ca="1">(BS942*DCF!E$46-DCF!E$5*MAX(BS942*DCF!E$46,0)-MAX(BS942-BR942,0)/Inputs!$B$24)*DCF!E$6</f>
        <v>-400.99316256661263</v>
      </c>
      <c r="DA942" s="15">
        <f ca="1">(BT942*DCF!F$46-DCF!F$5*MAX(BT942*DCF!F$46,0)-MAX(BT942-BS942,0)/Inputs!$B$24)*DCF!F$6</f>
        <v>-599.79855992715761</v>
      </c>
      <c r="DB942" s="15">
        <f ca="1">(BU942*DCF!G$46-DCF!G$5*MAX(BU942*DCF!G$46,0)-MAX(BU942-BT942,0)/Inputs!$B$24)*DCF!G$6</f>
        <v>-653.50004799601936</v>
      </c>
      <c r="DC942" s="15">
        <f ca="1">(BV942*DCF!H$46-DCF!H$5*MAX(BV942*DCF!H$46,0)-MAX(BV942-BU942,0)/Inputs!$B$24)*DCF!H$6</f>
        <v>-768.10698505932942</v>
      </c>
      <c r="DD942" s="15">
        <f ca="1">(BW942*DCF!I$46-DCF!I$5*MAX(BW942*DCF!I$46,0)-MAX(BW942-BV942,0)/Inputs!$B$24)*DCF!I$6</f>
        <v>-1253.745916806987</v>
      </c>
      <c r="DE942" s="15">
        <f ca="1">(BX942*DCF!J$46-DCF!J$5*MAX(BX942*DCF!J$46,0)-MAX(BX942-BW942,0)/Inputs!$B$24)*DCF!J$6</f>
        <v>-503.94154205110726</v>
      </c>
      <c r="DF942" s="15">
        <f ca="1">(BY942*DCF!K$46-DCF!K$5*MAX(BY942*DCF!K$46,0)-MAX(BY942-BX942,0)/Inputs!$B$24)*DCF!K$6</f>
        <v>591.66602412018744</v>
      </c>
      <c r="DG942" s="15">
        <f ca="1">(BZ942*DCF!L$46-DCF!L$5*MAX(BZ942*DCF!L$46,0)-MAX(BZ942-BY942,0)/Inputs!$B$24)*DCF!L$6</f>
        <v>-358.27689713912093</v>
      </c>
      <c r="DH942" s="15">
        <f ca="1">(CA942*DCF!M$46-DCF!M$5*MAX(CA942*DCF!M$46,0)-MAX(CA942-BZ942,0)/Inputs!$B$24)*DCF!M$6</f>
        <v>1684.5256570971687</v>
      </c>
      <c r="DI942" s="15">
        <f ca="1">SUM(CB942:CL942)+BE942*DCF!M$10*(1+Inputs!$B$30)*(1-Inputs!$B$33)*(1-Inputs!$B$30/Inputs!$B$31)/(Inputs!$B$29-Inputs!$B$30)*DCF!M$6</f>
        <v>125963.75745281226</v>
      </c>
      <c r="DJ942" s="15">
        <f ca="1">SUM(CM942:CW942)+BP942*DCF!M$28*(1+Inputs!$B$30)*(1-Inputs!$B$33)*(1-Inputs!$B$30/Inputs!$B$31)/(Inputs!$B$29-Inputs!$B$30)*DCF!M$6</f>
        <v>365808.88511314883</v>
      </c>
      <c r="DK942" s="15">
        <f ca="1">SUM(CX942:DH942)+CA942*DCF!M$46*(1+Inputs!$B$30)*(1-Inputs!$B$33)*(1-Inputs!$B$30/Inputs!$B$31)/(Inputs!$B$29-Inputs!$B$30)*DCF!M$6</f>
        <v>52679.073481985688</v>
      </c>
      <c r="DM942" s="15">
        <f ca="1">DI942+DJ942+DK942+Inputs!$B$34+Inputs!$B$36-Inputs!$B$35</f>
        <v>621302.71604794683</v>
      </c>
    </row>
    <row r="943" spans="1:117" x14ac:dyDescent="0.75">
      <c r="A943" s="11">
        <v>930</v>
      </c>
      <c r="C943" s="23">
        <f t="shared" ca="1" si="542"/>
        <v>-0.75436692139609995</v>
      </c>
      <c r="D943" s="23">
        <f t="shared" ca="1" si="542"/>
        <v>1.4124492868035536</v>
      </c>
      <c r="E943" s="23">
        <f t="shared" ca="1" si="542"/>
        <v>0.33125867975762407</v>
      </c>
      <c r="F943" s="23">
        <f t="shared" ca="1" si="542"/>
        <v>-0.84343526801228819</v>
      </c>
      <c r="G943" s="23">
        <f t="shared" ca="1" si="542"/>
        <v>0.56681526853771924</v>
      </c>
      <c r="H943" s="23">
        <f t="shared" ca="1" si="542"/>
        <v>-0.18565972826810115</v>
      </c>
      <c r="I943" s="23">
        <f t="shared" ca="1" si="542"/>
        <v>-0.56143488424611798</v>
      </c>
      <c r="J943" s="23">
        <f t="shared" ca="1" si="542"/>
        <v>0.27137309262260612</v>
      </c>
      <c r="K943" s="23">
        <f t="shared" ca="1" si="542"/>
        <v>-0.18686653789322652</v>
      </c>
      <c r="L943" s="23">
        <f t="shared" ca="1" si="542"/>
        <v>1.7312265428128757</v>
      </c>
      <c r="M943" s="23">
        <f t="shared" ca="1" si="542"/>
        <v>-0.10214499998232898</v>
      </c>
      <c r="N943" s="23">
        <f ca="1">SQRT(Inputs!$B$38)*C943+SQRT(1-Inputs!$B$38)*_xlfn.NORM.S.INV(RAND())</f>
        <v>0.24743824952435278</v>
      </c>
      <c r="O943" s="23">
        <f ca="1">SQRT(Inputs!$B$38)*D943+SQRT(1-Inputs!$B$38)*_xlfn.NORM.S.INV(RAND())</f>
        <v>-0.53758590819444041</v>
      </c>
      <c r="P943" s="23">
        <f ca="1">SQRT(Inputs!$B$38)*E943+SQRT(1-Inputs!$B$38)*_xlfn.NORM.S.INV(RAND())</f>
        <v>0.62029677561066709</v>
      </c>
      <c r="Q943" s="23">
        <f ca="1">SQRT(Inputs!$B$38)*F943+SQRT(1-Inputs!$B$38)*_xlfn.NORM.S.INV(RAND())</f>
        <v>1.543871393694954</v>
      </c>
      <c r="R943" s="23">
        <f ca="1">SQRT(Inputs!$B$38)*G943+SQRT(1-Inputs!$B$38)*_xlfn.NORM.S.INV(RAND())</f>
        <v>0.73336599791714008</v>
      </c>
      <c r="S943" s="23">
        <f ca="1">SQRT(Inputs!$B$38)*H943+SQRT(1-Inputs!$B$38)*_xlfn.NORM.S.INV(RAND())</f>
        <v>-1.8577761028039892</v>
      </c>
      <c r="T943" s="23">
        <f ca="1">SQRT(Inputs!$B$38)*I943+SQRT(1-Inputs!$B$38)*_xlfn.NORM.S.INV(RAND())</f>
        <v>-1.4890605485767081</v>
      </c>
      <c r="U943" s="23">
        <f ca="1">SQRT(Inputs!$B$38)*J943+SQRT(1-Inputs!$B$38)*_xlfn.NORM.S.INV(RAND())</f>
        <v>-1.9548171648559702</v>
      </c>
      <c r="V943" s="23">
        <f ca="1">SQRT(Inputs!$B$38)*K943+SQRT(1-Inputs!$B$38)*_xlfn.NORM.S.INV(RAND())</f>
        <v>0.43283235383075036</v>
      </c>
      <c r="W943" s="23">
        <f ca="1">SQRT(Inputs!$B$38)*L943+SQRT(1-Inputs!$B$38)*_xlfn.NORM.S.INV(RAND())</f>
        <v>-0.43981246887838954</v>
      </c>
      <c r="X943" s="23">
        <f ca="1">SQRT(Inputs!$B$38)*M943+SQRT(1-Inputs!$B$38)*_xlfn.NORM.S.INV(RAND())</f>
        <v>0.77323685155899124</v>
      </c>
      <c r="Y943" s="23">
        <f ca="1">SQRT(Inputs!$B$38)*C943+SQRT(1-Inputs!$B$38)*_xlfn.NORM.S.INV(RAND())</f>
        <v>-1.3607797787596252</v>
      </c>
      <c r="Z943" s="23">
        <f ca="1">SQRT(Inputs!$B$38)*D943+SQRT(1-Inputs!$B$38)*_xlfn.NORM.S.INV(RAND())</f>
        <v>0.59013007511916926</v>
      </c>
      <c r="AA943" s="23">
        <f ca="1">SQRT(Inputs!$B$38)*E943+SQRT(1-Inputs!$B$38)*_xlfn.NORM.S.INV(RAND())</f>
        <v>2.5283182001512222E-2</v>
      </c>
      <c r="AB943" s="23">
        <f ca="1">SQRT(Inputs!$B$38)*F943+SQRT(1-Inputs!$B$38)*_xlfn.NORM.S.INV(RAND())</f>
        <v>0.85475642604195068</v>
      </c>
      <c r="AC943" s="23">
        <f ca="1">SQRT(Inputs!$B$38)*G943+SQRT(1-Inputs!$B$38)*_xlfn.NORM.S.INV(RAND())</f>
        <v>0.30441184062070592</v>
      </c>
      <c r="AD943" s="23">
        <f ca="1">SQRT(Inputs!$B$38)*H943+SQRT(1-Inputs!$B$38)*_xlfn.NORM.S.INV(RAND())</f>
        <v>-1.3066939321727047</v>
      </c>
      <c r="AE943" s="23">
        <f ca="1">SQRT(Inputs!$B$38)*I943+SQRT(1-Inputs!$B$38)*_xlfn.NORM.S.INV(RAND())</f>
        <v>-1.4381702456090317</v>
      </c>
      <c r="AF943" s="23">
        <f ca="1">SQRT(Inputs!$B$38)*J943+SQRT(1-Inputs!$B$38)*_xlfn.NORM.S.INV(RAND())</f>
        <v>0.72832477655964989</v>
      </c>
      <c r="AG943" s="23">
        <f ca="1">SQRT(Inputs!$B$38)*K943+SQRT(1-Inputs!$B$38)*_xlfn.NORM.S.INV(RAND())</f>
        <v>-0.55587868609057467</v>
      </c>
      <c r="AH943" s="23">
        <f ca="1">SQRT(Inputs!$B$38)*L943+SQRT(1-Inputs!$B$38)*_xlfn.NORM.S.INV(RAND())</f>
        <v>1.2546174692156176</v>
      </c>
      <c r="AI943" s="23">
        <f ca="1">SQRT(Inputs!$B$38)*M943+SQRT(1-Inputs!$B$38)*_xlfn.NORM.S.INV(RAND())</f>
        <v>0.55029906679034368</v>
      </c>
      <c r="AJ943" s="23">
        <f ca="1">SQRT(Inputs!$B$38)*C943+SQRT(1-Inputs!$B$38)*_xlfn.NORM.S.INV(RAND())</f>
        <v>-1.2264442960167568</v>
      </c>
      <c r="AK943" s="23">
        <f ca="1">SQRT(Inputs!$B$38)*D943+SQRT(1-Inputs!$B$38)*_xlfn.NORM.S.INV(RAND())</f>
        <v>0.83538888834993452</v>
      </c>
      <c r="AL943" s="23">
        <f ca="1">SQRT(Inputs!$B$38)*E943+SQRT(1-Inputs!$B$38)*_xlfn.NORM.S.INV(RAND())</f>
        <v>-0.12978395210119567</v>
      </c>
      <c r="AM943" s="23">
        <f ca="1">SQRT(Inputs!$B$38)*F943+SQRT(1-Inputs!$B$38)*_xlfn.NORM.S.INV(RAND())</f>
        <v>-0.54206652673748279</v>
      </c>
      <c r="AN943" s="23">
        <f ca="1">SQRT(Inputs!$B$38)*G943+SQRT(1-Inputs!$B$38)*_xlfn.NORM.S.INV(RAND())</f>
        <v>1.16395073946633</v>
      </c>
      <c r="AO943" s="23">
        <f ca="1">SQRT(Inputs!$B$38)*H943+SQRT(1-Inputs!$B$38)*_xlfn.NORM.S.INV(RAND())</f>
        <v>0.92390104322420941</v>
      </c>
      <c r="AP943" s="23">
        <f ca="1">SQRT(Inputs!$B$38)*I943+SQRT(1-Inputs!$B$38)*_xlfn.NORM.S.INV(RAND())</f>
        <v>-0.3806981465876636</v>
      </c>
      <c r="AQ943" s="23">
        <f ca="1">SQRT(Inputs!$B$38)*J943+SQRT(1-Inputs!$B$38)*_xlfn.NORM.S.INV(RAND())</f>
        <v>-0.4552380473409845</v>
      </c>
      <c r="AR943" s="23">
        <f ca="1">SQRT(Inputs!$B$38)*K943+SQRT(1-Inputs!$B$38)*_xlfn.NORM.S.INV(RAND())</f>
        <v>-1.101823220433404</v>
      </c>
      <c r="AS943" s="23">
        <f ca="1">SQRT(Inputs!$B$38)*L943+SQRT(1-Inputs!$B$38)*_xlfn.NORM.S.INV(RAND())</f>
        <v>1.239712359157344</v>
      </c>
      <c r="AT943" s="23">
        <f ca="1">SQRT(Inputs!$B$38)*M943+SQRT(1-Inputs!$B$38)*_xlfn.NORM.S.INV(RAND())</f>
        <v>-0.52804040952779296</v>
      </c>
      <c r="AU943" s="15">
        <f ca="1">Inputs!$B$6*EXP($B$8-0.5*C$5^2+C$5*N943)</f>
        <v>5165.0290533804136</v>
      </c>
      <c r="AV943" s="15">
        <f t="shared" ca="1" si="510"/>
        <v>5809.2488439688832</v>
      </c>
      <c r="AW943" s="15">
        <f t="shared" ca="1" si="511"/>
        <v>7701.4856325985338</v>
      </c>
      <c r="AX943" s="15">
        <f t="shared" ca="1" si="512"/>
        <v>11403.05779666767</v>
      </c>
      <c r="AY943" s="15">
        <f t="shared" ca="1" si="513"/>
        <v>15181.874201239823</v>
      </c>
      <c r="AZ943" s="15">
        <f t="shared" ca="1" si="514"/>
        <v>15132.639146849597</v>
      </c>
      <c r="BA943" s="15">
        <f t="shared" ca="1" si="515"/>
        <v>15846.118489614229</v>
      </c>
      <c r="BB943" s="15">
        <f t="shared" ca="1" si="516"/>
        <v>15949.783140165404</v>
      </c>
      <c r="BC943" s="15">
        <f t="shared" ca="1" si="517"/>
        <v>20367.888535136193</v>
      </c>
      <c r="BD943" s="15">
        <f t="shared" ca="1" si="518"/>
        <v>23946.931243257735</v>
      </c>
      <c r="BE943" s="15">
        <f t="shared" ca="1" si="519"/>
        <v>31484.996022066553</v>
      </c>
      <c r="BF943" s="15">
        <f ca="1">Inputs!$B$13*EXP($B$9-0.5*C$6^2+C$6*Y943)</f>
        <v>10560.731048321444</v>
      </c>
      <c r="BG943" s="15">
        <f t="shared" ca="1" si="520"/>
        <v>14316.866193942156</v>
      </c>
      <c r="BH943" s="15">
        <f t="shared" ca="1" si="521"/>
        <v>17566.084622390212</v>
      </c>
      <c r="BI943" s="15">
        <f t="shared" ca="1" si="522"/>
        <v>24527.152349462875</v>
      </c>
      <c r="BJ943" s="15">
        <f t="shared" ca="1" si="523"/>
        <v>31417.468957289249</v>
      </c>
      <c r="BK943" s="15">
        <f t="shared" ca="1" si="524"/>
        <v>32274.957348909036</v>
      </c>
      <c r="BL943" s="15">
        <f t="shared" ca="1" si="525"/>
        <v>32904.599697771613</v>
      </c>
      <c r="BM943" s="15">
        <f t="shared" ca="1" si="526"/>
        <v>44277.068772481311</v>
      </c>
      <c r="BN943" s="15">
        <f t="shared" ca="1" si="527"/>
        <v>50945.939376944661</v>
      </c>
      <c r="BO943" s="15">
        <f t="shared" ca="1" si="528"/>
        <v>72525.546274975888</v>
      </c>
      <c r="BP943" s="15">
        <f t="shared" ca="1" si="529"/>
        <v>95007.932757107279</v>
      </c>
      <c r="BQ943" s="15">
        <f ca="1">Inputs!$B$20*EXP($B$10-0.5*C$7^2+C$7*AJ943)</f>
        <v>2776.4547574986887</v>
      </c>
      <c r="BR943" s="15">
        <f t="shared" ca="1" si="530"/>
        <v>4911.8918744807361</v>
      </c>
      <c r="BS943" s="15">
        <f t="shared" ca="1" si="531"/>
        <v>6480.2049917975319</v>
      </c>
      <c r="BT943" s="15">
        <f t="shared" ca="1" si="532"/>
        <v>7750.4551114469969</v>
      </c>
      <c r="BU943" s="15">
        <f t="shared" ca="1" si="533"/>
        <v>14235.344299362965</v>
      </c>
      <c r="BV943" s="15">
        <f t="shared" ca="1" si="534"/>
        <v>24388.502367315446</v>
      </c>
      <c r="BW943" s="15">
        <f t="shared" ca="1" si="535"/>
        <v>31398.172255604219</v>
      </c>
      <c r="BX943" s="15">
        <f t="shared" ca="1" si="536"/>
        <v>40084.965692722246</v>
      </c>
      <c r="BY943" s="15">
        <f t="shared" ca="1" si="537"/>
        <v>45490.467475702426</v>
      </c>
      <c r="BZ943" s="15">
        <f t="shared" ca="1" si="538"/>
        <v>80167.361741841494</v>
      </c>
      <c r="CA943" s="15">
        <f t="shared" ca="1" si="539"/>
        <v>102524.78134568073</v>
      </c>
      <c r="CB943" s="15">
        <f ca="1">(AU943*DCF!C$10-DCF!C$5*MAX(AU943*DCF!C$10,0)-MAX(AU943-Inputs!$B$6,0)/Inputs!$B$10)*DCF!C$6</f>
        <v>1041.6283773606895</v>
      </c>
      <c r="CC943" s="15">
        <f ca="1">(AV943*DCF!D$10-DCF!D$5*MAX(AV943*DCF!D$10,0)-MAX(AV943-AU943,0)/Inputs!$B$10)*DCF!D$6</f>
        <v>1258.8889138430357</v>
      </c>
      <c r="CD943" s="15">
        <f ca="1">(AW943*DCF!E$10-DCF!E$5*MAX(AW943*DCF!E$10,0)-MAX(AW943-AV943,0)/Inputs!$B$10)*DCF!E$6</f>
        <v>1351.9403497350595</v>
      </c>
      <c r="CE943" s="15">
        <f ca="1">(AX943*DCF!F$10-DCF!F$5*MAX(AX943*DCF!F$10,0)-MAX(AX943-AW943,0)/Inputs!$B$10)*DCF!F$6</f>
        <v>1719.0639495448734</v>
      </c>
      <c r="CF943" s="15">
        <f ca="1">(AY943*DCF!G$10-DCF!G$5*MAX(AY943*DCF!G$10,0)-MAX(AY943-AX943,0)/Inputs!$B$10)*DCF!G$6</f>
        <v>2401.7172439904189</v>
      </c>
      <c r="CG943" s="15">
        <f ca="1">(AZ943*DCF!H$10-DCF!H$5*MAX(AZ943*DCF!H$10,0)-MAX(AZ943-AY943,0)/Inputs!$B$10)*DCF!H$6</f>
        <v>2938.0127447296222</v>
      </c>
      <c r="CH943" s="15">
        <f ca="1">(BA943*DCF!I$10-DCF!I$5*MAX(BA943*DCF!I$10,0)-MAX(BA943-AZ943,0)/Inputs!$B$10)*DCF!I$6</f>
        <v>2777.4721696155302</v>
      </c>
      <c r="CI943" s="15">
        <f ca="1">(BB943*DCF!J$10-DCF!J$5*MAX(BB943*DCF!J$10,0)-MAX(BB943-BA943,0)/Inputs!$B$10)*DCF!J$6</f>
        <v>2721.3111259879524</v>
      </c>
      <c r="CJ943" s="15">
        <f ca="1">(BC943*DCF!K$10-DCF!K$5*MAX(BC943*DCF!K$10,0)-MAX(BC943-BB943,0)/Inputs!$B$10)*DCF!K$6</f>
        <v>2660.4354446106331</v>
      </c>
      <c r="CK943" s="15">
        <f ca="1">(BD943*DCF!L$10-DCF!L$5*MAX(BD943*DCF!L$10,0)-MAX(BD943-BC943,0)/Inputs!$B$10)*DCF!L$6</f>
        <v>3148.8244336321336</v>
      </c>
      <c r="CL943" s="15">
        <f ca="1">(BE943*DCF!M$10-DCF!M$5*MAX(BE943*DCF!M$10,0)-MAX(BE943-BD943,0)/Inputs!$B$10)*DCF!M$6</f>
        <v>3542.4377857665986</v>
      </c>
      <c r="CM943" s="15">
        <f ca="1">(BF943*DCF!C$28-DCF!C$5*MAX(BF943*DCF!C$28,0)-MAX(BF943-Inputs!$B$13,0)/Inputs!$B$17)*DCF!C$6</f>
        <v>3223.065857321777</v>
      </c>
      <c r="CN943" s="15">
        <f ca="1">(BG943*DCF!D$28-DCF!D$5*MAX(BG943*DCF!D$28,0)-MAX(BG943-BF943,0)/Inputs!$B$17)*DCF!D$6</f>
        <v>3415.2914516611277</v>
      </c>
      <c r="CO943" s="15">
        <f ca="1">(BH943*DCF!E$28-DCF!E$5*MAX(BH943*DCF!E$28,0)-MAX(BH943-BG943,0)/Inputs!$B$17)*DCF!E$6</f>
        <v>4334.6517270903869</v>
      </c>
      <c r="CP943" s="15">
        <f ca="1">(BI943*DCF!F$28-DCF!F$5*MAX(BI943*DCF!F$28,0)-MAX(BI943-BH943,0)/Inputs!$B$17)*DCF!F$6</f>
        <v>5391.1033887498779</v>
      </c>
      <c r="CQ943" s="15">
        <f ca="1">(BJ943*DCF!G$28-DCF!G$5*MAX(BJ943*DCF!G$28,0)-MAX(BJ943-BI943,0)/Inputs!$B$17)*DCF!G$6</f>
        <v>6992.6174991992038</v>
      </c>
      <c r="CR943" s="15">
        <f ca="1">(BK943*DCF!H$28-DCF!H$5*MAX(BK943*DCF!H$28,0)-MAX(BK943-BJ943,0)/Inputs!$B$17)*DCF!H$6</f>
        <v>7848.7234013282041</v>
      </c>
      <c r="CS943" s="15">
        <f ca="1">(BL943*DCF!I$28-DCF!I$5*MAX(BL943*DCF!I$28,0)-MAX(BL943-BK943,0)/Inputs!$B$17)*DCF!I$6</f>
        <v>7647.2435732729427</v>
      </c>
      <c r="CT943" s="15">
        <f ca="1">(BM943*DCF!J$28-DCF!J$5*MAX(BM943*DCF!J$28,0)-MAX(BM943-BL943,0)/Inputs!$B$17)*DCF!J$6</f>
        <v>8369.5655606779637</v>
      </c>
      <c r="CU943" s="15">
        <f ca="1">(BN943*DCF!K$28-DCF!K$5*MAX(BN943*DCF!K$28,0)-MAX(BN943-BM943,0)/Inputs!$B$17)*DCF!K$6</f>
        <v>9942.0803656581102</v>
      </c>
      <c r="CV943" s="15">
        <f ca="1">(BO943*DCF!L$28-DCF!L$5*MAX(BO943*DCF!L$28,0)-MAX(BO943-BN943,0)/Inputs!$B$17)*DCF!L$6</f>
        <v>12028.600279709479</v>
      </c>
      <c r="CW943" s="15">
        <f ca="1">(BP943*DCF!M$28-DCF!M$5*MAX(BP943*DCF!M$28,0)-MAX(BP943-BO943,0)/Inputs!$B$17)*DCF!M$6</f>
        <v>15525.756405504355</v>
      </c>
      <c r="CX943" s="15">
        <f ca="1">(BQ943*DCF!C$46-DCF!C$5*MAX(BQ943*DCF!C$46,0)-MAX(BQ943-Inputs!$B$20,0)/Inputs!$B$24)*DCF!C$6</f>
        <v>-641.21356986112903</v>
      </c>
      <c r="CY943" s="15">
        <f ca="1">(BR943*DCF!D$46-DCF!D$5*MAX(BR943*DCF!D$46,0)-MAX(BR943-BQ943,0)/Inputs!$B$24)*DCF!D$6</f>
        <v>-1749.5186882534301</v>
      </c>
      <c r="CZ943" s="15">
        <f ca="1">(BS943*DCF!E$46-DCF!E$5*MAX(BS943*DCF!E$46,0)-MAX(BS943-BR943,0)/Inputs!$B$24)*DCF!E$6</f>
        <v>-1384.4813790325122</v>
      </c>
      <c r="DA943" s="15">
        <f ca="1">(BT943*DCF!F$46-DCF!F$5*MAX(BT943*DCF!F$46,0)-MAX(BT943-BS943,0)/Inputs!$B$24)*DCF!F$6</f>
        <v>-1026.9753675646477</v>
      </c>
      <c r="DB943" s="15">
        <f ca="1">(BU943*DCF!G$46-DCF!G$5*MAX(BU943*DCF!G$46,0)-MAX(BU943-BT943,0)/Inputs!$B$24)*DCF!G$6</f>
        <v>-2660.2374536735479</v>
      </c>
      <c r="DC943" s="15">
        <f ca="1">(BV943*DCF!H$46-DCF!H$5*MAX(BV943*DCF!H$46,0)-MAX(BV943-BU943,0)/Inputs!$B$24)*DCF!H$6</f>
        <v>-3155.0316601846221</v>
      </c>
      <c r="DD943" s="15">
        <f ca="1">(BW943*DCF!I$46-DCF!I$5*MAX(BW943*DCF!I$46,0)-MAX(BW943-BV943,0)/Inputs!$B$24)*DCF!I$6</f>
        <v>-1287.0520947336242</v>
      </c>
      <c r="DE943" s="15">
        <f ca="1">(BX943*DCF!J$46-DCF!J$5*MAX(BX943*DCF!J$46,0)-MAX(BX943-BW943,0)/Inputs!$B$24)*DCF!J$6</f>
        <v>-622.1422673618888</v>
      </c>
      <c r="DF943" s="15">
        <f ca="1">(BY943*DCF!K$46-DCF!K$5*MAX(BY943*DCF!K$46,0)-MAX(BY943-BX943,0)/Inputs!$B$24)*DCF!K$6</f>
        <v>1274.3632105608242</v>
      </c>
      <c r="DG943" s="15">
        <f ca="1">(BZ943*DCF!L$46-DCF!L$5*MAX(BZ943*DCF!L$46,0)-MAX(BZ943-BY943,0)/Inputs!$B$24)*DCF!L$6</f>
        <v>-2305.897288999844</v>
      </c>
      <c r="DH943" s="15">
        <f ca="1">(CA943*DCF!M$46-DCF!M$5*MAX(CA943*DCF!M$46,0)-MAX(CA943-BZ943,0)/Inputs!$B$24)*DCF!M$6</f>
        <v>3363.583240823596</v>
      </c>
      <c r="DI943" s="15">
        <f ca="1">SUM(CB943:CL943)+BE943*DCF!M$10*(1+Inputs!$B$30)*(1-Inputs!$B$33)*(1-Inputs!$B$30/Inputs!$B$31)/(Inputs!$B$29-Inputs!$B$30)*DCF!M$6</f>
        <v>113184.89281419798</v>
      </c>
      <c r="DJ943" s="15">
        <f ca="1">SUM(CM943:CW943)+BP943*DCF!M$28*(1+Inputs!$B$30)*(1-Inputs!$B$33)*(1-Inputs!$B$30/Inputs!$B$31)/(Inputs!$B$29-Inputs!$B$30)*DCF!M$6</f>
        <v>437263.14379400923</v>
      </c>
      <c r="DK943" s="15">
        <f ca="1">SUM(CX943:DH943)+CA943*DCF!M$46*(1+Inputs!$B$30)*(1-Inputs!$B$33)*(1-Inputs!$B$30/Inputs!$B$31)/(Inputs!$B$29-Inputs!$B$30)*DCF!M$6</f>
        <v>148320.85347889084</v>
      </c>
      <c r="DM943" s="15">
        <f ca="1">DI943+DJ943+DK943+Inputs!$B$34+Inputs!$B$36-Inputs!$B$35</f>
        <v>775619.89008709812</v>
      </c>
    </row>
    <row r="944" spans="1:117" x14ac:dyDescent="0.75">
      <c r="A944" s="11">
        <v>931</v>
      </c>
      <c r="C944" s="23">
        <f t="shared" ref="C944:M953" ca="1" si="543">_xlfn.NORM.S.INV(RAND())</f>
        <v>-1.5034286528243486</v>
      </c>
      <c r="D944" s="23">
        <f t="shared" ca="1" si="543"/>
        <v>0.67520286878532243</v>
      </c>
      <c r="E944" s="23">
        <f t="shared" ca="1" si="543"/>
        <v>0.70042508938851411</v>
      </c>
      <c r="F944" s="23">
        <f t="shared" ca="1" si="543"/>
        <v>-0.50855699129798748</v>
      </c>
      <c r="G944" s="23">
        <f t="shared" ca="1" si="543"/>
        <v>1.1018666890729041</v>
      </c>
      <c r="H944" s="23">
        <f t="shared" ca="1" si="543"/>
        <v>-1.2163166653115201</v>
      </c>
      <c r="I944" s="23">
        <f t="shared" ca="1" si="543"/>
        <v>-2.7658318608846075</v>
      </c>
      <c r="J944" s="23">
        <f t="shared" ca="1" si="543"/>
        <v>0.90769117974675528</v>
      </c>
      <c r="K944" s="23">
        <f t="shared" ca="1" si="543"/>
        <v>-0.28191687653445141</v>
      </c>
      <c r="L944" s="23">
        <f t="shared" ca="1" si="543"/>
        <v>6.5913047322378709E-2</v>
      </c>
      <c r="M944" s="23">
        <f t="shared" ca="1" si="543"/>
        <v>0.31911886273949297</v>
      </c>
      <c r="N944" s="23">
        <f ca="1">SQRT(Inputs!$B$38)*C944+SQRT(1-Inputs!$B$38)*_xlfn.NORM.S.INV(RAND())</f>
        <v>-0.57845439042453317</v>
      </c>
      <c r="O944" s="23">
        <f ca="1">SQRT(Inputs!$B$38)*D944+SQRT(1-Inputs!$B$38)*_xlfn.NORM.S.INV(RAND())</f>
        <v>0.94398772350695381</v>
      </c>
      <c r="P944" s="23">
        <f ca="1">SQRT(Inputs!$B$38)*E944+SQRT(1-Inputs!$B$38)*_xlfn.NORM.S.INV(RAND())</f>
        <v>0.14080260316222654</v>
      </c>
      <c r="Q944" s="23">
        <f ca="1">SQRT(Inputs!$B$38)*F944+SQRT(1-Inputs!$B$38)*_xlfn.NORM.S.INV(RAND())</f>
        <v>-0.40850161503780325</v>
      </c>
      <c r="R944" s="23">
        <f ca="1">SQRT(Inputs!$B$38)*G944+SQRT(1-Inputs!$B$38)*_xlfn.NORM.S.INV(RAND())</f>
        <v>-0.94043559246411113</v>
      </c>
      <c r="S944" s="23">
        <f ca="1">SQRT(Inputs!$B$38)*H944+SQRT(1-Inputs!$B$38)*_xlfn.NORM.S.INV(RAND())</f>
        <v>-0.48666680956318342</v>
      </c>
      <c r="T944" s="23">
        <f ca="1">SQRT(Inputs!$B$38)*I944+SQRT(1-Inputs!$B$38)*_xlfn.NORM.S.INV(RAND())</f>
        <v>-1.191723719598117</v>
      </c>
      <c r="U944" s="23">
        <f ca="1">SQRT(Inputs!$B$38)*J944+SQRT(1-Inputs!$B$38)*_xlfn.NORM.S.INV(RAND())</f>
        <v>0.66844018934998672</v>
      </c>
      <c r="V944" s="23">
        <f ca="1">SQRT(Inputs!$B$38)*K944+SQRT(1-Inputs!$B$38)*_xlfn.NORM.S.INV(RAND())</f>
        <v>-0.58933764382232945</v>
      </c>
      <c r="W944" s="23">
        <f ca="1">SQRT(Inputs!$B$38)*L944+SQRT(1-Inputs!$B$38)*_xlfn.NORM.S.INV(RAND())</f>
        <v>0.12019562921916765</v>
      </c>
      <c r="X944" s="23">
        <f ca="1">SQRT(Inputs!$B$38)*M944+SQRT(1-Inputs!$B$38)*_xlfn.NORM.S.INV(RAND())</f>
        <v>0.42486047832766716</v>
      </c>
      <c r="Y944" s="23">
        <f ca="1">SQRT(Inputs!$B$38)*C944+SQRT(1-Inputs!$B$38)*_xlfn.NORM.S.INV(RAND())</f>
        <v>-0.20660333334293102</v>
      </c>
      <c r="Z944" s="23">
        <f ca="1">SQRT(Inputs!$B$38)*D944+SQRT(1-Inputs!$B$38)*_xlfn.NORM.S.INV(RAND())</f>
        <v>0.48331420488174726</v>
      </c>
      <c r="AA944" s="23">
        <f ca="1">SQRT(Inputs!$B$38)*E944+SQRT(1-Inputs!$B$38)*_xlfn.NORM.S.INV(RAND())</f>
        <v>-0.30968073469181301</v>
      </c>
      <c r="AB944" s="23">
        <f ca="1">SQRT(Inputs!$B$38)*F944+SQRT(1-Inputs!$B$38)*_xlfn.NORM.S.INV(RAND())</f>
        <v>-1.2516588968505462</v>
      </c>
      <c r="AC944" s="23">
        <f ca="1">SQRT(Inputs!$B$38)*G944+SQRT(1-Inputs!$B$38)*_xlfn.NORM.S.INV(RAND())</f>
        <v>0.83673226454156602</v>
      </c>
      <c r="AD944" s="23">
        <f ca="1">SQRT(Inputs!$B$38)*H944+SQRT(1-Inputs!$B$38)*_xlfn.NORM.S.INV(RAND())</f>
        <v>-0.39242415676197945</v>
      </c>
      <c r="AE944" s="23">
        <f ca="1">SQRT(Inputs!$B$38)*I944+SQRT(1-Inputs!$B$38)*_xlfn.NORM.S.INV(RAND())</f>
        <v>-1.2719458667666705</v>
      </c>
      <c r="AF944" s="23">
        <f ca="1">SQRT(Inputs!$B$38)*J944+SQRT(1-Inputs!$B$38)*_xlfn.NORM.S.INV(RAND())</f>
        <v>7.3766403332234665E-2</v>
      </c>
      <c r="AG944" s="23">
        <f ca="1">SQRT(Inputs!$B$38)*K944+SQRT(1-Inputs!$B$38)*_xlfn.NORM.S.INV(RAND())</f>
        <v>-1.0668189266944716</v>
      </c>
      <c r="AH944" s="23">
        <f ca="1">SQRT(Inputs!$B$38)*L944+SQRT(1-Inputs!$B$38)*_xlfn.NORM.S.INV(RAND())</f>
        <v>-0.54190469305677924</v>
      </c>
      <c r="AI944" s="23">
        <f ca="1">SQRT(Inputs!$B$38)*M944+SQRT(1-Inputs!$B$38)*_xlfn.NORM.S.INV(RAND())</f>
        <v>1.5448437285945049</v>
      </c>
      <c r="AJ944" s="23">
        <f ca="1">SQRT(Inputs!$B$38)*C944+SQRT(1-Inputs!$B$38)*_xlfn.NORM.S.INV(RAND())</f>
        <v>-5.6107416683968236E-2</v>
      </c>
      <c r="AK944" s="23">
        <f ca="1">SQRT(Inputs!$B$38)*D944+SQRT(1-Inputs!$B$38)*_xlfn.NORM.S.INV(RAND())</f>
        <v>-0.76779439770897762</v>
      </c>
      <c r="AL944" s="23">
        <f ca="1">SQRT(Inputs!$B$38)*E944+SQRT(1-Inputs!$B$38)*_xlfn.NORM.S.INV(RAND())</f>
        <v>1.5167590490506639</v>
      </c>
      <c r="AM944" s="23">
        <f ca="1">SQRT(Inputs!$B$38)*F944+SQRT(1-Inputs!$B$38)*_xlfn.NORM.S.INV(RAND())</f>
        <v>-2.4497278898404158</v>
      </c>
      <c r="AN944" s="23">
        <f ca="1">SQRT(Inputs!$B$38)*G944+SQRT(1-Inputs!$B$38)*_xlfn.NORM.S.INV(RAND())</f>
        <v>-0.16217348265316156</v>
      </c>
      <c r="AO944" s="23">
        <f ca="1">SQRT(Inputs!$B$38)*H944+SQRT(1-Inputs!$B$38)*_xlfn.NORM.S.INV(RAND())</f>
        <v>-1.3777108274711274</v>
      </c>
      <c r="AP944" s="23">
        <f ca="1">SQRT(Inputs!$B$38)*I944+SQRT(1-Inputs!$B$38)*_xlfn.NORM.S.INV(RAND())</f>
        <v>-1.6039714057009111</v>
      </c>
      <c r="AQ944" s="23">
        <f ca="1">SQRT(Inputs!$B$38)*J944+SQRT(1-Inputs!$B$38)*_xlfn.NORM.S.INV(RAND())</f>
        <v>-0.72307269943872376</v>
      </c>
      <c r="AR944" s="23">
        <f ca="1">SQRT(Inputs!$B$38)*K944+SQRT(1-Inputs!$B$38)*_xlfn.NORM.S.INV(RAND())</f>
        <v>-1.6699917160151373E-2</v>
      </c>
      <c r="AS944" s="23">
        <f ca="1">SQRT(Inputs!$B$38)*L944+SQRT(1-Inputs!$B$38)*_xlfn.NORM.S.INV(RAND())</f>
        <v>1.567094991185211</v>
      </c>
      <c r="AT944" s="23">
        <f ca="1">SQRT(Inputs!$B$38)*M944+SQRT(1-Inputs!$B$38)*_xlfn.NORM.S.INV(RAND())</f>
        <v>-0.41070288970249869</v>
      </c>
      <c r="AU944" s="15">
        <f ca="1">Inputs!$B$6*EXP($B$8-0.5*C$5^2+C$5*N944)</f>
        <v>4518.6846556316641</v>
      </c>
      <c r="AV944" s="15">
        <f t="shared" ca="1" si="510"/>
        <v>6319.2481361799282</v>
      </c>
      <c r="AW944" s="15">
        <f t="shared" ca="1" si="511"/>
        <v>7852.9360200279552</v>
      </c>
      <c r="AX944" s="15">
        <f t="shared" ca="1" si="512"/>
        <v>9110.6144783178861</v>
      </c>
      <c r="AY944" s="15">
        <f t="shared" ca="1" si="513"/>
        <v>9975.9879019988493</v>
      </c>
      <c r="AZ944" s="15">
        <f t="shared" ca="1" si="514"/>
        <v>11564.250337103018</v>
      </c>
      <c r="BA944" s="15">
        <f t="shared" ca="1" si="515"/>
        <v>12492.247979015239</v>
      </c>
      <c r="BB944" s="15">
        <f t="shared" ca="1" si="516"/>
        <v>16353.667497631714</v>
      </c>
      <c r="BC944" s="15">
        <f t="shared" ca="1" si="517"/>
        <v>18921.456904747996</v>
      </c>
      <c r="BD944" s="15">
        <f t="shared" ca="1" si="518"/>
        <v>23442.642944938427</v>
      </c>
      <c r="BE944" s="15">
        <f t="shared" ca="1" si="519"/>
        <v>29859.331785960429</v>
      </c>
      <c r="BF944" s="15">
        <f ca="1">Inputs!$B$13*EXP($B$9-0.5*C$6^2+C$6*Y944)</f>
        <v>13275.965809930465</v>
      </c>
      <c r="BG944" s="15">
        <f t="shared" ca="1" si="520"/>
        <v>17654.265501426056</v>
      </c>
      <c r="BH944" s="15">
        <f t="shared" ca="1" si="521"/>
        <v>20490.326957722616</v>
      </c>
      <c r="BI944" s="15">
        <f t="shared" ca="1" si="522"/>
        <v>20687.823844666451</v>
      </c>
      <c r="BJ944" s="15">
        <f t="shared" ca="1" si="523"/>
        <v>28612.973381978089</v>
      </c>
      <c r="BK944" s="15">
        <f t="shared" ca="1" si="524"/>
        <v>33290.080835733621</v>
      </c>
      <c r="BL944" s="15">
        <f t="shared" ca="1" si="525"/>
        <v>34678.559361804873</v>
      </c>
      <c r="BM944" s="15">
        <f t="shared" ca="1" si="526"/>
        <v>43019.859491970412</v>
      </c>
      <c r="BN944" s="15">
        <f t="shared" ca="1" si="527"/>
        <v>46559.49892364844</v>
      </c>
      <c r="BO944" s="15">
        <f t="shared" ca="1" si="528"/>
        <v>53789.414366438985</v>
      </c>
      <c r="BP944" s="15">
        <f t="shared" ca="1" si="529"/>
        <v>78868.075513575066</v>
      </c>
      <c r="BQ944" s="15">
        <f ca="1">Inputs!$B$20*EXP($B$10-0.5*C$7^2+C$7*AJ944)</f>
        <v>4204.9948862540805</v>
      </c>
      <c r="BR944" s="15">
        <f t="shared" ca="1" si="530"/>
        <v>4471.0283682793724</v>
      </c>
      <c r="BS944" s="15">
        <f t="shared" ca="1" si="531"/>
        <v>9465.0242645761391</v>
      </c>
      <c r="BT944" s="15">
        <f t="shared" ca="1" si="532"/>
        <v>6863.1168444806826</v>
      </c>
      <c r="BU944" s="15">
        <f t="shared" ca="1" si="533"/>
        <v>9145.4449700965797</v>
      </c>
      <c r="BV944" s="15">
        <f t="shared" ca="1" si="534"/>
        <v>9328.6472345289403</v>
      </c>
      <c r="BW944" s="15">
        <f t="shared" ca="1" si="535"/>
        <v>9270.3675908897185</v>
      </c>
      <c r="BX944" s="15">
        <f t="shared" ca="1" si="536"/>
        <v>11216.442417336266</v>
      </c>
      <c r="BY944" s="15">
        <f t="shared" ca="1" si="537"/>
        <v>15666.006023719974</v>
      </c>
      <c r="BZ944" s="15">
        <f t="shared" ca="1" si="538"/>
        <v>29320.613960938223</v>
      </c>
      <c r="CA944" s="15">
        <f t="shared" ca="1" si="539"/>
        <v>38287.74434904768</v>
      </c>
      <c r="CB944" s="15">
        <f ca="1">(AU944*DCF!C$10-DCF!C$5*MAX(AU944*DCF!C$10,0)-MAX(AU944-Inputs!$B$6,0)/Inputs!$B$10)*DCF!C$6</f>
        <v>1046.2369281215954</v>
      </c>
      <c r="CC944" s="15">
        <f ca="1">(AV944*DCF!D$10-DCF!D$5*MAX(AV944*DCF!D$10,0)-MAX(AV944-AU944,0)/Inputs!$B$10)*DCF!D$6</f>
        <v>1101.2536410552611</v>
      </c>
      <c r="CD944" s="15">
        <f ca="1">(AW944*DCF!E$10-DCF!E$5*MAX(AW944*DCF!E$10,0)-MAX(AW944-AV944,0)/Inputs!$B$10)*DCF!E$6</f>
        <v>1467.667894773648</v>
      </c>
      <c r="CE944" s="15">
        <f ca="1">(AX944*DCF!F$10-DCF!F$5*MAX(AX944*DCF!F$10,0)-MAX(AX944-AW944,0)/Inputs!$B$10)*DCF!F$6</f>
        <v>1727.1409155191093</v>
      </c>
      <c r="CF944" s="15">
        <f ca="1">(AY944*DCF!G$10-DCF!G$5*MAX(AY944*DCF!G$10,0)-MAX(AY944-AX944,0)/Inputs!$B$10)*DCF!G$6</f>
        <v>1889.1113089152789</v>
      </c>
      <c r="CG944" s="15">
        <f ca="1">(AZ944*DCF!H$10-DCF!H$5*MAX(AZ944*DCF!H$10,0)-MAX(AZ944-AY944,0)/Inputs!$B$10)*DCF!H$6</f>
        <v>1963.183029054632</v>
      </c>
      <c r="CH944" s="15">
        <f ca="1">(BA944*DCF!I$10-DCF!I$5*MAX(BA944*DCF!I$10,0)-MAX(BA944-AZ944,0)/Inputs!$B$10)*DCF!I$6</f>
        <v>2129.6538597971758</v>
      </c>
      <c r="CI944" s="15">
        <f ca="1">(BB944*DCF!J$10-DCF!J$5*MAX(BB944*DCF!J$10,0)-MAX(BB944-BA944,0)/Inputs!$B$10)*DCF!J$6</f>
        <v>2221.1927914463199</v>
      </c>
      <c r="CJ944" s="15">
        <f ca="1">(BC944*DCF!K$10-DCF!K$5*MAX(BC944*DCF!K$10,0)-MAX(BC944-BB944,0)/Inputs!$B$10)*DCF!K$6</f>
        <v>2686.5992532594187</v>
      </c>
      <c r="CK944" s="15">
        <f ca="1">(BD944*DCF!L$10-DCF!L$5*MAX(BD944*DCF!L$10,0)-MAX(BD944-BC944,0)/Inputs!$B$10)*DCF!L$6</f>
        <v>2950.9337812484187</v>
      </c>
      <c r="CL944" s="15">
        <f ca="1">(BE944*DCF!M$10-DCF!M$5*MAX(BE944*DCF!M$10,0)-MAX(BE944-BD944,0)/Inputs!$B$10)*DCF!M$6</f>
        <v>3446.9958732015193</v>
      </c>
      <c r="CM944" s="15">
        <f ca="1">(BF944*DCF!C$28-DCF!C$5*MAX(BF944*DCF!C$28,0)-MAX(BF944-Inputs!$B$13,0)/Inputs!$B$17)*DCF!C$6</f>
        <v>3615.4869352896285</v>
      </c>
      <c r="CN944" s="15">
        <f ca="1">(BG944*DCF!D$28-DCF!D$5*MAX(BG944*DCF!D$28,0)-MAX(BG944-BF944,0)/Inputs!$B$17)*DCF!D$6</f>
        <v>4265.4962972148214</v>
      </c>
      <c r="CO944" s="15">
        <f ca="1">(BH944*DCF!E$28-DCF!E$5*MAX(BH944*DCF!E$28,0)-MAX(BH944-BG944,0)/Inputs!$B$17)*DCF!E$6</f>
        <v>5244.2767790075668</v>
      </c>
      <c r="CP944" s="15">
        <f ca="1">(BI944*DCF!F$28-DCF!F$5*MAX(BI944*DCF!F$28,0)-MAX(BI944-BH944,0)/Inputs!$B$17)*DCF!F$6</f>
        <v>5580.2418087595106</v>
      </c>
      <c r="CQ944" s="15">
        <f ca="1">(BJ944*DCF!G$28-DCF!G$5*MAX(BJ944*DCF!G$28,0)-MAX(BJ944-BI944,0)/Inputs!$B$17)*DCF!G$6</f>
        <v>6090.9211686997824</v>
      </c>
      <c r="CR944" s="15">
        <f ca="1">(BK944*DCF!H$28-DCF!H$5*MAX(BK944*DCF!H$28,0)-MAX(BK944-BJ944,0)/Inputs!$B$17)*DCF!H$6</f>
        <v>7506.3130290192275</v>
      </c>
      <c r="CS944" s="15">
        <f ca="1">(BL944*DCF!I$28-DCF!I$5*MAX(BL944*DCF!I$28,0)-MAX(BL944-BK944,0)/Inputs!$B$17)*DCF!I$6</f>
        <v>7955.4793207165976</v>
      </c>
      <c r="CT944" s="15">
        <f ca="1">(BM944*DCF!J$28-DCF!J$5*MAX(BM944*DCF!J$28,0)-MAX(BM944-BL944,0)/Inputs!$B$17)*DCF!J$6</f>
        <v>8491.0117630128007</v>
      </c>
      <c r="CU944" s="15">
        <f ca="1">(BN944*DCF!K$28-DCF!K$5*MAX(BN944*DCF!K$28,0)-MAX(BN944-BM944,0)/Inputs!$B$17)*DCF!K$6</f>
        <v>9399.0268268542313</v>
      </c>
      <c r="CV944" s="15">
        <f ca="1">(BO944*DCF!L$28-DCF!L$5*MAX(BO944*DCF!L$28,0)-MAX(BO944-BN944,0)/Inputs!$B$17)*DCF!L$6</f>
        <v>9914.0402109793431</v>
      </c>
      <c r="CW944" s="15">
        <f ca="1">(BP944*DCF!M$28-DCF!M$5*MAX(BP944*DCF!M$28,0)-MAX(BP944-BO944,0)/Inputs!$B$17)*DCF!M$6</f>
        <v>12217.64926855751</v>
      </c>
      <c r="CX944" s="15">
        <f ca="1">(BQ944*DCF!C$46-DCF!C$5*MAX(BQ944*DCF!C$46,0)-MAX(BQ944-Inputs!$B$20,0)/Inputs!$B$24)*DCF!C$6</f>
        <v>-1434.8694362037509</v>
      </c>
      <c r="CY944" s="15">
        <f ca="1">(BR944*DCF!D$46-DCF!D$5*MAX(BR944*DCF!D$46,0)-MAX(BR944-BQ944,0)/Inputs!$B$24)*DCF!D$6</f>
        <v>-876.61455523771133</v>
      </c>
      <c r="CZ944" s="15">
        <f ca="1">(BS944*DCF!E$46-DCF!E$5*MAX(BS944*DCF!E$46,0)-MAX(BS944-BR944,0)/Inputs!$B$24)*DCF!E$6</f>
        <v>-3087.7512989174957</v>
      </c>
      <c r="DA944" s="15">
        <f ca="1">(BT944*DCF!F$46-DCF!F$5*MAX(BT944*DCF!F$46,0)-MAX(BT944-BS944,0)/Inputs!$B$24)*DCF!F$6</f>
        <v>-499.81556054983486</v>
      </c>
      <c r="DB944" s="15">
        <f ca="1">(BU944*DCF!G$46-DCF!G$5*MAX(BU944*DCF!G$46,0)-MAX(BU944-BT944,0)/Inputs!$B$24)*DCF!G$6</f>
        <v>-1075.3647877605326</v>
      </c>
      <c r="DC944" s="15">
        <f ca="1">(BV944*DCF!H$46-DCF!H$5*MAX(BV944*DCF!H$46,0)-MAX(BV944-BU944,0)/Inputs!$B$24)*DCF!H$6</f>
        <v>-56.928981173458283</v>
      </c>
      <c r="DD944" s="15">
        <f ca="1">(BW944*DCF!I$46-DCF!I$5*MAX(BW944*DCF!I$46,0)-MAX(BW944-BV944,0)/Inputs!$B$24)*DCF!I$6</f>
        <v>214.10273244763073</v>
      </c>
      <c r="DE944" s="15">
        <f ca="1">(BX944*DCF!J$46-DCF!J$5*MAX(BX944*DCF!J$46,0)-MAX(BX944-BW944,0)/Inputs!$B$24)*DCF!J$6</f>
        <v>-45.568516491384422</v>
      </c>
      <c r="DF944" s="15">
        <f ca="1">(BY944*DCF!K$46-DCF!K$5*MAX(BY944*DCF!K$46,0)-MAX(BY944-BX944,0)/Inputs!$B$24)*DCF!K$6</f>
        <v>-195.13006071044319</v>
      </c>
      <c r="DG944" s="15">
        <f ca="1">(BZ944*DCF!L$46-DCF!L$5*MAX(BZ944*DCF!L$46,0)-MAX(BZ944-BY944,0)/Inputs!$B$24)*DCF!L$6</f>
        <v>-1063.2846640531368</v>
      </c>
      <c r="DH944" s="15">
        <f ca="1">(CA944*DCF!M$46-DCF!M$5*MAX(CA944*DCF!M$46,0)-MAX(CA944-BZ944,0)/Inputs!$B$24)*DCF!M$6</f>
        <v>1126.9746661114057</v>
      </c>
      <c r="DI944" s="15">
        <f ca="1">SUM(CB944:CL944)+BE944*DCF!M$10*(1+Inputs!$B$30)*(1-Inputs!$B$33)*(1-Inputs!$B$30/Inputs!$B$31)/(Inputs!$B$29-Inputs!$B$30)*DCF!M$6</f>
        <v>105728.88448550645</v>
      </c>
      <c r="DJ944" s="15">
        <f ca="1">SUM(CM944:CW944)+BP944*DCF!M$28*(1+Inputs!$B$30)*(1-Inputs!$B$33)*(1-Inputs!$B$30/Inputs!$B$31)/(Inputs!$B$29-Inputs!$B$30)*DCF!M$6</f>
        <v>372934.47284359054</v>
      </c>
      <c r="DK944" s="15">
        <f ca="1">SUM(CX944:DH944)+CA944*DCF!M$46*(1+Inputs!$B$30)*(1-Inputs!$B$33)*(1-Inputs!$B$30/Inputs!$B$31)/(Inputs!$B$29-Inputs!$B$30)*DCF!M$6</f>
        <v>52203.137774352275</v>
      </c>
      <c r="DM944" s="15">
        <f ca="1">DI944+DJ944+DK944+Inputs!$B$34+Inputs!$B$36-Inputs!$B$35</f>
        <v>607717.49510344933</v>
      </c>
    </row>
    <row r="945" spans="1:117" x14ac:dyDescent="0.75">
      <c r="A945" s="11">
        <v>932</v>
      </c>
      <c r="C945" s="23">
        <f t="shared" ca="1" si="543"/>
        <v>-0.16181080864714609</v>
      </c>
      <c r="D945" s="23">
        <f t="shared" ca="1" si="543"/>
        <v>0.29020588919146728</v>
      </c>
      <c r="E945" s="23">
        <f t="shared" ca="1" si="543"/>
        <v>1.066380162321505</v>
      </c>
      <c r="F945" s="23">
        <f t="shared" ca="1" si="543"/>
        <v>-2.7999238597231971E-2</v>
      </c>
      <c r="G945" s="23">
        <f t="shared" ca="1" si="543"/>
        <v>0.21953208935007862</v>
      </c>
      <c r="H945" s="23">
        <f t="shared" ca="1" si="543"/>
        <v>-0.26551254067024599</v>
      </c>
      <c r="I945" s="23">
        <f t="shared" ca="1" si="543"/>
        <v>-0.94955493452525874</v>
      </c>
      <c r="J945" s="23">
        <f t="shared" ca="1" si="543"/>
        <v>-1.5140346382710752</v>
      </c>
      <c r="K945" s="23">
        <f t="shared" ca="1" si="543"/>
        <v>0.3384200186870594</v>
      </c>
      <c r="L945" s="23">
        <f t="shared" ca="1" si="543"/>
        <v>-0.2389196218559384</v>
      </c>
      <c r="M945" s="23">
        <f t="shared" ca="1" si="543"/>
        <v>0.32143954099626548</v>
      </c>
      <c r="N945" s="23">
        <f ca="1">SQRT(Inputs!$B$38)*C945+SQRT(1-Inputs!$B$38)*_xlfn.NORM.S.INV(RAND())</f>
        <v>0.49613351083823476</v>
      </c>
      <c r="O945" s="23">
        <f ca="1">SQRT(Inputs!$B$38)*D945+SQRT(1-Inputs!$B$38)*_xlfn.NORM.S.INV(RAND())</f>
        <v>0.23103670894981637</v>
      </c>
      <c r="P945" s="23">
        <f ca="1">SQRT(Inputs!$B$38)*E945+SQRT(1-Inputs!$B$38)*_xlfn.NORM.S.INV(RAND())</f>
        <v>1.1243039966830506</v>
      </c>
      <c r="Q945" s="23">
        <f ca="1">SQRT(Inputs!$B$38)*F945+SQRT(1-Inputs!$B$38)*_xlfn.NORM.S.INV(RAND())</f>
        <v>-0.70162877951325009</v>
      </c>
      <c r="R945" s="23">
        <f ca="1">SQRT(Inputs!$B$38)*G945+SQRT(1-Inputs!$B$38)*_xlfn.NORM.S.INV(RAND())</f>
        <v>-4.3073202612444808E-2</v>
      </c>
      <c r="S945" s="23">
        <f ca="1">SQRT(Inputs!$B$38)*H945+SQRT(1-Inputs!$B$38)*_xlfn.NORM.S.INV(RAND())</f>
        <v>-0.76770730281361466</v>
      </c>
      <c r="T945" s="23">
        <f ca="1">SQRT(Inputs!$B$38)*I945+SQRT(1-Inputs!$B$38)*_xlfn.NORM.S.INV(RAND())</f>
        <v>-1.4367809270571099</v>
      </c>
      <c r="U945" s="23">
        <f ca="1">SQRT(Inputs!$B$38)*J945+SQRT(1-Inputs!$B$38)*_xlfn.NORM.S.INV(RAND())</f>
        <v>-1.952703480038128</v>
      </c>
      <c r="V945" s="23">
        <f ca="1">SQRT(Inputs!$B$38)*K945+SQRT(1-Inputs!$B$38)*_xlfn.NORM.S.INV(RAND())</f>
        <v>1.6997606239052938</v>
      </c>
      <c r="W945" s="23">
        <f ca="1">SQRT(Inputs!$B$38)*L945+SQRT(1-Inputs!$B$38)*_xlfn.NORM.S.INV(RAND())</f>
        <v>-0.29930418400849823</v>
      </c>
      <c r="X945" s="23">
        <f ca="1">SQRT(Inputs!$B$38)*M945+SQRT(1-Inputs!$B$38)*_xlfn.NORM.S.INV(RAND())</f>
        <v>0.19901526524957674</v>
      </c>
      <c r="Y945" s="23">
        <f ca="1">SQRT(Inputs!$B$38)*C945+SQRT(1-Inputs!$B$38)*_xlfn.NORM.S.INV(RAND())</f>
        <v>0.25265366622141328</v>
      </c>
      <c r="Z945" s="23">
        <f ca="1">SQRT(Inputs!$B$38)*D945+SQRT(1-Inputs!$B$38)*_xlfn.NORM.S.INV(RAND())</f>
        <v>1.4239121473108347</v>
      </c>
      <c r="AA945" s="23">
        <f ca="1">SQRT(Inputs!$B$38)*E945+SQRT(1-Inputs!$B$38)*_xlfn.NORM.S.INV(RAND())</f>
        <v>-0.53769526988992766</v>
      </c>
      <c r="AB945" s="23">
        <f ca="1">SQRT(Inputs!$B$38)*F945+SQRT(1-Inputs!$B$38)*_xlfn.NORM.S.INV(RAND())</f>
        <v>-0.66790178679598955</v>
      </c>
      <c r="AC945" s="23">
        <f ca="1">SQRT(Inputs!$B$38)*G945+SQRT(1-Inputs!$B$38)*_xlfn.NORM.S.INV(RAND())</f>
        <v>-5.8593594624551451E-2</v>
      </c>
      <c r="AD945" s="23">
        <f ca="1">SQRT(Inputs!$B$38)*H945+SQRT(1-Inputs!$B$38)*_xlfn.NORM.S.INV(RAND())</f>
        <v>-0.35058642943961871</v>
      </c>
      <c r="AE945" s="23">
        <f ca="1">SQRT(Inputs!$B$38)*I945+SQRT(1-Inputs!$B$38)*_xlfn.NORM.S.INV(RAND())</f>
        <v>-1.1646149578331753</v>
      </c>
      <c r="AF945" s="23">
        <f ca="1">SQRT(Inputs!$B$38)*J945+SQRT(1-Inputs!$B$38)*_xlfn.NORM.S.INV(RAND())</f>
        <v>-0.23742798244805929</v>
      </c>
      <c r="AG945" s="23">
        <f ca="1">SQRT(Inputs!$B$38)*K945+SQRT(1-Inputs!$B$38)*_xlfn.NORM.S.INV(RAND())</f>
        <v>0.19415109198358077</v>
      </c>
      <c r="AH945" s="23">
        <f ca="1">SQRT(Inputs!$B$38)*L945+SQRT(1-Inputs!$B$38)*_xlfn.NORM.S.INV(RAND())</f>
        <v>-1.3951783013364518</v>
      </c>
      <c r="AI945" s="23">
        <f ca="1">SQRT(Inputs!$B$38)*M945+SQRT(1-Inputs!$B$38)*_xlfn.NORM.S.INV(RAND())</f>
        <v>-0.77226581506084968</v>
      </c>
      <c r="AJ945" s="23">
        <f ca="1">SQRT(Inputs!$B$38)*C945+SQRT(1-Inputs!$B$38)*_xlfn.NORM.S.INV(RAND())</f>
        <v>6.5822445211509401E-2</v>
      </c>
      <c r="AK945" s="23">
        <f ca="1">SQRT(Inputs!$B$38)*D945+SQRT(1-Inputs!$B$38)*_xlfn.NORM.S.INV(RAND())</f>
        <v>1.0074596965973268</v>
      </c>
      <c r="AL945" s="23">
        <f ca="1">SQRT(Inputs!$B$38)*E945+SQRT(1-Inputs!$B$38)*_xlfn.NORM.S.INV(RAND())</f>
        <v>0.91779566327837592</v>
      </c>
      <c r="AM945" s="23">
        <f ca="1">SQRT(Inputs!$B$38)*F945+SQRT(1-Inputs!$B$38)*_xlfn.NORM.S.INV(RAND())</f>
        <v>0.28100788532742954</v>
      </c>
      <c r="AN945" s="23">
        <f ca="1">SQRT(Inputs!$B$38)*G945+SQRT(1-Inputs!$B$38)*_xlfn.NORM.S.INV(RAND())</f>
        <v>1.0830554615686354</v>
      </c>
      <c r="AO945" s="23">
        <f ca="1">SQRT(Inputs!$B$38)*H945+SQRT(1-Inputs!$B$38)*_xlfn.NORM.S.INV(RAND())</f>
        <v>-0.44666358062981515</v>
      </c>
      <c r="AP945" s="23">
        <f ca="1">SQRT(Inputs!$B$38)*I945+SQRT(1-Inputs!$B$38)*_xlfn.NORM.S.INV(RAND())</f>
        <v>-8.3371347560321496E-3</v>
      </c>
      <c r="AQ945" s="23">
        <f ca="1">SQRT(Inputs!$B$38)*J945+SQRT(1-Inputs!$B$38)*_xlfn.NORM.S.INV(RAND())</f>
        <v>-1.4636458530383709</v>
      </c>
      <c r="AR945" s="23">
        <f ca="1">SQRT(Inputs!$B$38)*K945+SQRT(1-Inputs!$B$38)*_xlfn.NORM.S.INV(RAND())</f>
        <v>0.21651354256361399</v>
      </c>
      <c r="AS945" s="23">
        <f ca="1">SQRT(Inputs!$B$38)*L945+SQRT(1-Inputs!$B$38)*_xlfn.NORM.S.INV(RAND())</f>
        <v>0.17350671154566699</v>
      </c>
      <c r="AT945" s="23">
        <f ca="1">SQRT(Inputs!$B$38)*M945+SQRT(1-Inputs!$B$38)*_xlfn.NORM.S.INV(RAND())</f>
        <v>-0.42486545560989819</v>
      </c>
      <c r="AU945" s="15">
        <f ca="1">Inputs!$B$6*EXP($B$8-0.5*C$5^2+C$5*N945)</f>
        <v>5377.2000095210115</v>
      </c>
      <c r="AV945" s="15">
        <f t="shared" ca="1" si="510"/>
        <v>6771.4853639985258</v>
      </c>
      <c r="AW945" s="15">
        <f t="shared" ca="1" si="511"/>
        <v>9608.6479484877073</v>
      </c>
      <c r="AX945" s="15">
        <f t="shared" ca="1" si="512"/>
        <v>10746.659671673619</v>
      </c>
      <c r="AY945" s="15">
        <f t="shared" ca="1" si="513"/>
        <v>13067.61356760645</v>
      </c>
      <c r="AZ945" s="15">
        <f t="shared" ca="1" si="514"/>
        <v>14686.465893650144</v>
      </c>
      <c r="BA945" s="15">
        <f t="shared" ca="1" si="515"/>
        <v>15463.286286510591</v>
      </c>
      <c r="BB945" s="15">
        <f t="shared" ca="1" si="516"/>
        <v>15567.742886327829</v>
      </c>
      <c r="BC945" s="15">
        <f t="shared" ca="1" si="517"/>
        <v>22466.196262966318</v>
      </c>
      <c r="BD945" s="15">
        <f t="shared" ca="1" si="518"/>
        <v>26763.382842466348</v>
      </c>
      <c r="BE945" s="15">
        <f t="shared" ca="1" si="519"/>
        <v>33394.969996272033</v>
      </c>
      <c r="BF945" s="15">
        <f ca="1">Inputs!$B$13*EXP($B$9-0.5*C$6^2+C$6*Y945)</f>
        <v>14541.432055059975</v>
      </c>
      <c r="BG945" s="15">
        <f t="shared" ca="1" si="520"/>
        <v>22913.907899649752</v>
      </c>
      <c r="BH945" s="15">
        <f t="shared" ca="1" si="521"/>
        <v>25607.919378057839</v>
      </c>
      <c r="BI945" s="15">
        <f t="shared" ca="1" si="522"/>
        <v>28285.396047703136</v>
      </c>
      <c r="BJ945" s="15">
        <f t="shared" ca="1" si="523"/>
        <v>34384.412277037285</v>
      </c>
      <c r="BK945" s="15">
        <f t="shared" ca="1" si="524"/>
        <v>40233.440649504373</v>
      </c>
      <c r="BL945" s="15">
        <f t="shared" ca="1" si="525"/>
        <v>42498.544367468166</v>
      </c>
      <c r="BM945" s="15">
        <f t="shared" ca="1" si="526"/>
        <v>50721.564050360386</v>
      </c>
      <c r="BN945" s="15">
        <f t="shared" ca="1" si="527"/>
        <v>63849.564720032016</v>
      </c>
      <c r="BO945" s="15">
        <f t="shared" ca="1" si="528"/>
        <v>66799.172233334335</v>
      </c>
      <c r="BP945" s="15">
        <f t="shared" ca="1" si="529"/>
        <v>75329.393099708686</v>
      </c>
      <c r="BQ945" s="15">
        <f ca="1">Inputs!$B$20*EXP($B$10-0.5*C$7^2+C$7*AJ945)</f>
        <v>4390.8353271128162</v>
      </c>
      <c r="BR945" s="15">
        <f t="shared" ca="1" si="530"/>
        <v>8204.2315929330689</v>
      </c>
      <c r="BS945" s="15">
        <f t="shared" ca="1" si="531"/>
        <v>14623.223978479362</v>
      </c>
      <c r="BT945" s="15">
        <f t="shared" ca="1" si="532"/>
        <v>21704.710803908605</v>
      </c>
      <c r="BU945" s="15">
        <f t="shared" ca="1" si="533"/>
        <v>39092.531839079194</v>
      </c>
      <c r="BV945" s="15">
        <f t="shared" ca="1" si="534"/>
        <v>49182.069706007322</v>
      </c>
      <c r="BW945" s="15">
        <f t="shared" ca="1" si="535"/>
        <v>68509.808290686662</v>
      </c>
      <c r="BX945" s="15">
        <f t="shared" ca="1" si="536"/>
        <v>71455.073213846772</v>
      </c>
      <c r="BY945" s="15">
        <f t="shared" ca="1" si="537"/>
        <v>104355.23235790528</v>
      </c>
      <c r="BZ945" s="15">
        <f t="shared" ca="1" si="538"/>
        <v>151170.7193531713</v>
      </c>
      <c r="CA945" s="15">
        <f t="shared" ca="1" si="539"/>
        <v>196907.11657090115</v>
      </c>
      <c r="CB945" s="15">
        <f ca="1">(AU945*DCF!C$10-DCF!C$5*MAX(AU945*DCF!C$10,0)-MAX(AU945-Inputs!$B$6,0)/Inputs!$B$10)*DCF!C$6</f>
        <v>1040.1155606258812</v>
      </c>
      <c r="CC945" s="15">
        <f ca="1">(AV945*DCF!D$10-DCF!D$5*MAX(AV945*DCF!D$10,0)-MAX(AV945-AU945,0)/Inputs!$B$10)*DCF!D$6</f>
        <v>1310.5436895178254</v>
      </c>
      <c r="CD945" s="15">
        <f ca="1">(AW945*DCF!E$10-DCF!E$5*MAX(AW945*DCF!E$10,0)-MAX(AW945-AV945,0)/Inputs!$B$10)*DCF!E$6</f>
        <v>1579.4373488151637</v>
      </c>
      <c r="CE945" s="15">
        <f ca="1">(AX945*DCF!F$10-DCF!F$5*MAX(AX945*DCF!F$10,0)-MAX(AX945-AW945,0)/Inputs!$B$10)*DCF!F$6</f>
        <v>2109.1866545797025</v>
      </c>
      <c r="CF945" s="15">
        <f ca="1">(AY945*DCF!G$10-DCF!G$5*MAX(AY945*DCF!G$10,0)-MAX(AY945-AX945,0)/Inputs!$B$10)*DCF!G$6</f>
        <v>2246.3216714181499</v>
      </c>
      <c r="CG945" s="15">
        <f ca="1">(AZ945*DCF!H$10-DCF!H$5*MAX(AZ945*DCF!H$10,0)-MAX(AZ945-AY945,0)/Inputs!$B$10)*DCF!H$6</f>
        <v>2563.9316353344689</v>
      </c>
      <c r="CH945" s="15">
        <f ca="1">(BA945*DCF!I$10-DCF!I$5*MAX(BA945*DCF!I$10,0)-MAX(BA945-AZ945,0)/Inputs!$B$10)*DCF!I$6</f>
        <v>2697.1525403844785</v>
      </c>
      <c r="CI945" s="15">
        <f ca="1">(BB945*DCF!J$10-DCF!J$5*MAX(BB945*DCF!J$10,0)-MAX(BB945-BA945,0)/Inputs!$B$10)*DCF!J$6</f>
        <v>2655.6321251111235</v>
      </c>
      <c r="CJ945" s="15">
        <f ca="1">(BC945*DCF!K$10-DCF!K$5*MAX(BC945*DCF!K$10,0)-MAX(BC945-BB945,0)/Inputs!$B$10)*DCF!K$6</f>
        <v>2651.0183301747188</v>
      </c>
      <c r="CK945" s="15">
        <f ca="1">(BD945*DCF!L$10-DCF!L$5*MAX(BD945*DCF!L$10,0)-MAX(BD945-BC945,0)/Inputs!$B$10)*DCF!L$6</f>
        <v>3480.7312620120842</v>
      </c>
      <c r="CL945" s="15">
        <f ca="1">(BE945*DCF!M$10-DCF!M$5*MAX(BE945*DCF!M$10,0)-MAX(BE945-BD945,0)/Inputs!$B$10)*DCF!M$6</f>
        <v>3920.2482551551125</v>
      </c>
      <c r="CM945" s="15">
        <f ca="1">(BF945*DCF!C$28-DCF!C$5*MAX(BF945*DCF!C$28,0)-MAX(BF945-Inputs!$B$13,0)/Inputs!$B$17)*DCF!C$6</f>
        <v>3709.4434503499183</v>
      </c>
      <c r="CN945" s="15">
        <f ca="1">(BG945*DCF!D$28-DCF!D$5*MAX(BG945*DCF!D$28,0)-MAX(BG945-BF945,0)/Inputs!$B$17)*DCF!D$6</f>
        <v>4962.4413859601091</v>
      </c>
      <c r="CO945" s="15">
        <f ca="1">(BH945*DCF!E$28-DCF!E$5*MAX(BH945*DCF!E$28,0)-MAX(BH945-BG945,0)/Inputs!$B$17)*DCF!E$6</f>
        <v>6721.6661739212932</v>
      </c>
      <c r="CP945" s="15">
        <f ca="1">(BI945*DCF!F$28-DCF!F$5*MAX(BI945*DCF!F$28,0)-MAX(BI945-BH945,0)/Inputs!$B$17)*DCF!F$6</f>
        <v>7191.2630167679154</v>
      </c>
      <c r="CQ945" s="15">
        <f ca="1">(BJ945*DCF!G$28-DCF!G$5*MAX(BJ945*DCF!G$28,0)-MAX(BJ945-BI945,0)/Inputs!$B$17)*DCF!G$6</f>
        <v>7895.5023602110768</v>
      </c>
      <c r="CR945" s="15">
        <f ca="1">(BK945*DCF!H$28-DCF!H$5*MAX(BK945*DCF!H$28,0)-MAX(BK945-BJ945,0)/Inputs!$B$17)*DCF!H$6</f>
        <v>9041.3988926607526</v>
      </c>
      <c r="CS945" s="15">
        <f ca="1">(BL945*DCF!I$28-DCF!I$5*MAX(BL945*DCF!I$28,0)-MAX(BL945-BK945,0)/Inputs!$B$17)*DCF!I$6</f>
        <v>9668.5499549240012</v>
      </c>
      <c r="CT945" s="15">
        <f ca="1">(BM945*DCF!J$28-DCF!J$5*MAX(BM945*DCF!J$28,0)-MAX(BM945-BL945,0)/Inputs!$B$17)*DCF!J$6</f>
        <v>10224.814268580983</v>
      </c>
      <c r="CU945" s="15">
        <f ca="1">(BN945*DCF!K$28-DCF!K$5*MAX(BN945*DCF!K$28,0)-MAX(BN945-BM945,0)/Inputs!$B$17)*DCF!K$6</f>
        <v>11875.952285277785</v>
      </c>
      <c r="CV945" s="15">
        <f ca="1">(BO945*DCF!L$28-DCF!L$5*MAX(BO945*DCF!L$28,0)-MAX(BO945-BN945,0)/Inputs!$B$17)*DCF!L$6</f>
        <v>12994.083958170238</v>
      </c>
      <c r="CW945" s="15">
        <f ca="1">(BP945*DCF!M$28-DCF!M$5*MAX(BP945*DCF!M$28,0)-MAX(BP945-BO945,0)/Inputs!$B$17)*DCF!M$6</f>
        <v>13281.621133275263</v>
      </c>
      <c r="CX945" s="15">
        <f ca="1">(BQ945*DCF!C$46-DCF!C$5*MAX(BQ945*DCF!C$46,0)-MAX(BQ945-Inputs!$B$20,0)/Inputs!$B$24)*DCF!C$6</f>
        <v>-1563.6272474222744</v>
      </c>
      <c r="CY945" s="15">
        <f ca="1">(BR945*DCF!D$46-DCF!D$5*MAX(BR945*DCF!D$46,0)-MAX(BR945-BQ945,0)/Inputs!$B$24)*DCF!D$6</f>
        <v>-3027.4155403222508</v>
      </c>
      <c r="CZ945" s="15">
        <f ca="1">(BS945*DCF!E$46-DCF!E$5*MAX(BS945*DCF!E$46,0)-MAX(BS945-BR945,0)/Inputs!$B$24)*DCF!E$6</f>
        <v>-4259.4117827153723</v>
      </c>
      <c r="DA945" s="15">
        <f ca="1">(BT945*DCF!F$46-DCF!F$5*MAX(BT945*DCF!F$46,0)-MAX(BT945-BS945,0)/Inputs!$B$24)*DCF!F$6</f>
        <v>-4159.2674844046833</v>
      </c>
      <c r="DB945" s="15">
        <f ca="1">(BU945*DCF!G$46-DCF!G$5*MAX(BU945*DCF!G$46,0)-MAX(BU945-BT945,0)/Inputs!$B$24)*DCF!G$6</f>
        <v>-7163.9149884897261</v>
      </c>
      <c r="DC945" s="15">
        <f ca="1">(BV945*DCF!H$46-DCF!H$5*MAX(BV945*DCF!H$46,0)-MAX(BV945-BU945,0)/Inputs!$B$24)*DCF!H$6</f>
        <v>-3135.2620725237434</v>
      </c>
      <c r="DD945" s="15">
        <f ca="1">(BW945*DCF!I$46-DCF!I$5*MAX(BW945*DCF!I$46,0)-MAX(BW945-BV945,0)/Inputs!$B$24)*DCF!I$6</f>
        <v>-3965.9854686099334</v>
      </c>
      <c r="DE945" s="15">
        <f ca="1">(BX945*DCF!J$46-DCF!J$5*MAX(BX945*DCF!J$46,0)-MAX(BX945-BW945,0)/Inputs!$B$24)*DCF!J$6</f>
        <v>2216.306527564057</v>
      </c>
      <c r="DF945" s="15">
        <f ca="1">(BY945*DCF!K$46-DCF!K$5*MAX(BY945*DCF!K$46,0)-MAX(BY945-BX945,0)/Inputs!$B$24)*DCF!K$6</f>
        <v>-2098.5437914610907</v>
      </c>
      <c r="DG945" s="15">
        <f ca="1">(BZ945*DCF!L$46-DCF!L$5*MAX(BZ945*DCF!L$46,0)-MAX(BZ945-BY945,0)/Inputs!$B$24)*DCF!L$6</f>
        <v>-144.76706468242043</v>
      </c>
      <c r="DH945" s="15">
        <f ca="1">(CA945*DCF!M$46-DCF!M$5*MAX(CA945*DCF!M$46,0)-MAX(CA945-BZ945,0)/Inputs!$B$24)*DCF!M$6</f>
        <v>5875.2676349992817</v>
      </c>
      <c r="DI945" s="15">
        <f ca="1">SUM(CB945:CL945)+BE945*DCF!M$10*(1+Inputs!$B$30)*(1-Inputs!$B$33)*(1-Inputs!$B$30/Inputs!$B$31)/(Inputs!$B$29-Inputs!$B$30)*DCF!M$6</f>
        <v>119192.96217551509</v>
      </c>
      <c r="DJ945" s="15">
        <f ca="1">SUM(CM945:CW945)+BP945*DCF!M$28*(1+Inputs!$B$30)*(1-Inputs!$B$33)*(1-Inputs!$B$30/Inputs!$B$31)/(Inputs!$B$29-Inputs!$B$30)*DCF!M$6</f>
        <v>377090.33304621803</v>
      </c>
      <c r="DK945" s="15">
        <f ca="1">SUM(CX945:DH945)+CA945*DCF!M$46*(1+Inputs!$B$30)*(1-Inputs!$B$33)*(1-Inputs!$B$30/Inputs!$B$31)/(Inputs!$B$29-Inputs!$B$30)*DCF!M$6</f>
        <v>283015.10607963958</v>
      </c>
      <c r="DM945" s="15">
        <f ca="1">DI945+DJ945+DK945+Inputs!$B$34+Inputs!$B$36-Inputs!$B$35</f>
        <v>856149.40130137268</v>
      </c>
    </row>
    <row r="946" spans="1:117" x14ac:dyDescent="0.75">
      <c r="A946" s="11">
        <v>933</v>
      </c>
      <c r="C946" s="23">
        <f t="shared" ca="1" si="543"/>
        <v>0.65319040304236176</v>
      </c>
      <c r="D946" s="23">
        <f t="shared" ca="1" si="543"/>
        <v>0.66433407266843925</v>
      </c>
      <c r="E946" s="23">
        <f t="shared" ca="1" si="543"/>
        <v>1.3622252011411478</v>
      </c>
      <c r="F946" s="23">
        <f t="shared" ca="1" si="543"/>
        <v>0.32405844978493126</v>
      </c>
      <c r="G946" s="23">
        <f t="shared" ca="1" si="543"/>
        <v>1.57467854843794</v>
      </c>
      <c r="H946" s="23">
        <f t="shared" ca="1" si="543"/>
        <v>-0.64393467485958567</v>
      </c>
      <c r="I946" s="23">
        <f t="shared" ca="1" si="543"/>
        <v>0.70262245829725312</v>
      </c>
      <c r="J946" s="23">
        <f t="shared" ca="1" si="543"/>
        <v>-0.33027452151422276</v>
      </c>
      <c r="K946" s="23">
        <f t="shared" ca="1" si="543"/>
        <v>1.4307671650425404</v>
      </c>
      <c r="L946" s="23">
        <f t="shared" ca="1" si="543"/>
        <v>-2.2520231812733931</v>
      </c>
      <c r="M946" s="23">
        <f t="shared" ca="1" si="543"/>
        <v>-0.97294598850539704</v>
      </c>
      <c r="N946" s="23">
        <f ca="1">SQRT(Inputs!$B$38)*C946+SQRT(1-Inputs!$B$38)*_xlfn.NORM.S.INV(RAND())</f>
        <v>5.4249182385265049E-2</v>
      </c>
      <c r="O946" s="23">
        <f ca="1">SQRT(Inputs!$B$38)*D946+SQRT(1-Inputs!$B$38)*_xlfn.NORM.S.INV(RAND())</f>
        <v>0.54894587697702779</v>
      </c>
      <c r="P946" s="23">
        <f ca="1">SQRT(Inputs!$B$38)*E946+SQRT(1-Inputs!$B$38)*_xlfn.NORM.S.INV(RAND())</f>
        <v>0.15912864328049869</v>
      </c>
      <c r="Q946" s="23">
        <f ca="1">SQRT(Inputs!$B$38)*F946+SQRT(1-Inputs!$B$38)*_xlfn.NORM.S.INV(RAND())</f>
        <v>0.42788464271520849</v>
      </c>
      <c r="R946" s="23">
        <f ca="1">SQRT(Inputs!$B$38)*G946+SQRT(1-Inputs!$B$38)*_xlfn.NORM.S.INV(RAND())</f>
        <v>1.0150940107462043</v>
      </c>
      <c r="S946" s="23">
        <f ca="1">SQRT(Inputs!$B$38)*H946+SQRT(1-Inputs!$B$38)*_xlfn.NORM.S.INV(RAND())</f>
        <v>0.37344721168494999</v>
      </c>
      <c r="T946" s="23">
        <f ca="1">SQRT(Inputs!$B$38)*I946+SQRT(1-Inputs!$B$38)*_xlfn.NORM.S.INV(RAND())</f>
        <v>0.85158501708664081</v>
      </c>
      <c r="U946" s="23">
        <f ca="1">SQRT(Inputs!$B$38)*J946+SQRT(1-Inputs!$B$38)*_xlfn.NORM.S.INV(RAND())</f>
        <v>-1.9315009620413401</v>
      </c>
      <c r="V946" s="23">
        <f ca="1">SQRT(Inputs!$B$38)*K946+SQRT(1-Inputs!$B$38)*_xlfn.NORM.S.INV(RAND())</f>
        <v>0.26506228768191054</v>
      </c>
      <c r="W946" s="23">
        <f ca="1">SQRT(Inputs!$B$38)*L946+SQRT(1-Inputs!$B$38)*_xlfn.NORM.S.INV(RAND())</f>
        <v>-1.99228372927386</v>
      </c>
      <c r="X946" s="23">
        <f ca="1">SQRT(Inputs!$B$38)*M946+SQRT(1-Inputs!$B$38)*_xlfn.NORM.S.INV(RAND())</f>
        <v>-0.40088452559910598</v>
      </c>
      <c r="Y946" s="23">
        <f ca="1">SQRT(Inputs!$B$38)*C946+SQRT(1-Inputs!$B$38)*_xlfn.NORM.S.INV(RAND())</f>
        <v>0.98777495604269294</v>
      </c>
      <c r="Z946" s="23">
        <f ca="1">SQRT(Inputs!$B$38)*D946+SQRT(1-Inputs!$B$38)*_xlfn.NORM.S.INV(RAND())</f>
        <v>0.11129215316052721</v>
      </c>
      <c r="AA946" s="23">
        <f ca="1">SQRT(Inputs!$B$38)*E946+SQRT(1-Inputs!$B$38)*_xlfn.NORM.S.INV(RAND())</f>
        <v>7.4885100815637928E-2</v>
      </c>
      <c r="AB946" s="23">
        <f ca="1">SQRT(Inputs!$B$38)*F946+SQRT(1-Inputs!$B$38)*_xlfn.NORM.S.INV(RAND())</f>
        <v>-1.2470901538613757</v>
      </c>
      <c r="AC946" s="23">
        <f ca="1">SQRT(Inputs!$B$38)*G946+SQRT(1-Inputs!$B$38)*_xlfn.NORM.S.INV(RAND())</f>
        <v>0.38479355874277288</v>
      </c>
      <c r="AD946" s="23">
        <f ca="1">SQRT(Inputs!$B$38)*H946+SQRT(1-Inputs!$B$38)*_xlfn.NORM.S.INV(RAND())</f>
        <v>-0.88846411765119682</v>
      </c>
      <c r="AE946" s="23">
        <f ca="1">SQRT(Inputs!$B$38)*I946+SQRT(1-Inputs!$B$38)*_xlfn.NORM.S.INV(RAND())</f>
        <v>-0.37107904930148367</v>
      </c>
      <c r="AF946" s="23">
        <f ca="1">SQRT(Inputs!$B$38)*J946+SQRT(1-Inputs!$B$38)*_xlfn.NORM.S.INV(RAND())</f>
        <v>0.17232376858760109</v>
      </c>
      <c r="AG946" s="23">
        <f ca="1">SQRT(Inputs!$B$38)*K946+SQRT(1-Inputs!$B$38)*_xlfn.NORM.S.INV(RAND())</f>
        <v>-1.3758320264064836</v>
      </c>
      <c r="AH946" s="23">
        <f ca="1">SQRT(Inputs!$B$38)*L946+SQRT(1-Inputs!$B$38)*_xlfn.NORM.S.INV(RAND())</f>
        <v>0.68402019497126298</v>
      </c>
      <c r="AI946" s="23">
        <f ca="1">SQRT(Inputs!$B$38)*M946+SQRT(1-Inputs!$B$38)*_xlfn.NORM.S.INV(RAND())</f>
        <v>-7.6524808050956072E-2</v>
      </c>
      <c r="AJ946" s="23">
        <f ca="1">SQRT(Inputs!$B$38)*C946+SQRT(1-Inputs!$B$38)*_xlfn.NORM.S.INV(RAND())</f>
        <v>-0.7356889695567288</v>
      </c>
      <c r="AK946" s="23">
        <f ca="1">SQRT(Inputs!$B$38)*D946+SQRT(1-Inputs!$B$38)*_xlfn.NORM.S.INV(RAND())</f>
        <v>-1.0409442044255992</v>
      </c>
      <c r="AL946" s="23">
        <f ca="1">SQRT(Inputs!$B$38)*E946+SQRT(1-Inputs!$B$38)*_xlfn.NORM.S.INV(RAND())</f>
        <v>1.2673859730298056</v>
      </c>
      <c r="AM946" s="23">
        <f ca="1">SQRT(Inputs!$B$38)*F946+SQRT(1-Inputs!$B$38)*_xlfn.NORM.S.INV(RAND())</f>
        <v>0.94442811394834714</v>
      </c>
      <c r="AN946" s="23">
        <f ca="1">SQRT(Inputs!$B$38)*G946+SQRT(1-Inputs!$B$38)*_xlfn.NORM.S.INV(RAND())</f>
        <v>0.79472416135035251</v>
      </c>
      <c r="AO946" s="23">
        <f ca="1">SQRT(Inputs!$B$38)*H946+SQRT(1-Inputs!$B$38)*_xlfn.NORM.S.INV(RAND())</f>
        <v>-0.70387619260058609</v>
      </c>
      <c r="AP946" s="23">
        <f ca="1">SQRT(Inputs!$B$38)*I946+SQRT(1-Inputs!$B$38)*_xlfn.NORM.S.INV(RAND())</f>
        <v>-1.5390904765893962</v>
      </c>
      <c r="AQ946" s="23">
        <f ca="1">SQRT(Inputs!$B$38)*J946+SQRT(1-Inputs!$B$38)*_xlfn.NORM.S.INV(RAND())</f>
        <v>0.85796628849979828</v>
      </c>
      <c r="AR946" s="23">
        <f ca="1">SQRT(Inputs!$B$38)*K946+SQRT(1-Inputs!$B$38)*_xlfn.NORM.S.INV(RAND())</f>
        <v>0.10496846556581674</v>
      </c>
      <c r="AS946" s="23">
        <f ca="1">SQRT(Inputs!$B$38)*L946+SQRT(1-Inputs!$B$38)*_xlfn.NORM.S.INV(RAND())</f>
        <v>-1.807571830964136</v>
      </c>
      <c r="AT946" s="23">
        <f ca="1">SQRT(Inputs!$B$38)*M946+SQRT(1-Inputs!$B$38)*_xlfn.NORM.S.INV(RAND())</f>
        <v>-0.60409312246387425</v>
      </c>
      <c r="AU946" s="15">
        <f ca="1">Inputs!$B$6*EXP($B$8-0.5*C$5^2+C$5*N946)</f>
        <v>5006.0071394721881</v>
      </c>
      <c r="AV946" s="15">
        <f t="shared" ca="1" si="510"/>
        <v>6605.7079341249882</v>
      </c>
      <c r="AW946" s="15">
        <f t="shared" ca="1" si="511"/>
        <v>8229.236115134383</v>
      </c>
      <c r="AX946" s="15">
        <f t="shared" ca="1" si="512"/>
        <v>10598.770817406103</v>
      </c>
      <c r="AY946" s="15">
        <f t="shared" ca="1" si="513"/>
        <v>14583.068318029898</v>
      </c>
      <c r="AZ946" s="15">
        <f t="shared" ca="1" si="514"/>
        <v>18584.239557186029</v>
      </c>
      <c r="BA946" s="15">
        <f t="shared" ca="1" si="515"/>
        <v>24862.378972004306</v>
      </c>
      <c r="BB946" s="15">
        <f t="shared" ca="1" si="516"/>
        <v>25083.55548180711</v>
      </c>
      <c r="BC946" s="15">
        <f t="shared" ca="1" si="517"/>
        <v>31517.154403812259</v>
      </c>
      <c r="BD946" s="15">
        <f t="shared" ca="1" si="518"/>
        <v>32047.029053507984</v>
      </c>
      <c r="BE946" s="15">
        <f t="shared" ca="1" si="519"/>
        <v>37861.549336496268</v>
      </c>
      <c r="BF946" s="15">
        <f ca="1">Inputs!$B$13*EXP($B$9-0.5*C$6^2+C$6*Y946)</f>
        <v>16822.849570857757</v>
      </c>
      <c r="BG946" s="15">
        <f t="shared" ca="1" si="520"/>
        <v>20918.482474712418</v>
      </c>
      <c r="BH946" s="15">
        <f t="shared" ca="1" si="521"/>
        <v>25877.960971647539</v>
      </c>
      <c r="BI946" s="15">
        <f t="shared" ca="1" si="522"/>
        <v>26145.766522078549</v>
      </c>
      <c r="BJ946" s="15">
        <f t="shared" ca="1" si="523"/>
        <v>33881.097476582334</v>
      </c>
      <c r="BK946" s="15">
        <f t="shared" ca="1" si="524"/>
        <v>36845.149895919028</v>
      </c>
      <c r="BL946" s="15">
        <f t="shared" ca="1" si="525"/>
        <v>43134.835859037747</v>
      </c>
      <c r="BM946" s="15">
        <f t="shared" ca="1" si="526"/>
        <v>54169.321163437031</v>
      </c>
      <c r="BN946" s="15">
        <f t="shared" ca="1" si="527"/>
        <v>56495.051435031965</v>
      </c>
      <c r="BO946" s="15">
        <f t="shared" ca="1" si="528"/>
        <v>75263.891582306111</v>
      </c>
      <c r="BP946" s="15">
        <f t="shared" ca="1" si="529"/>
        <v>91836.070533737642</v>
      </c>
      <c r="BQ946" s="15">
        <f ca="1">Inputs!$B$20*EXP($B$10-0.5*C$7^2+C$7*AJ946)</f>
        <v>3304.3416829297944</v>
      </c>
      <c r="BR946" s="15">
        <f t="shared" ca="1" si="530"/>
        <v>3221.4633451920608</v>
      </c>
      <c r="BS946" s="15">
        <f t="shared" ca="1" si="531"/>
        <v>6348.3817923083352</v>
      </c>
      <c r="BT946" s="15">
        <f t="shared" ca="1" si="532"/>
        <v>11213.908477732111</v>
      </c>
      <c r="BU946" s="15">
        <f t="shared" ca="1" si="533"/>
        <v>18836.368094671216</v>
      </c>
      <c r="BV946" s="15">
        <f t="shared" ca="1" si="534"/>
        <v>22363.664427100186</v>
      </c>
      <c r="BW946" s="15">
        <f t="shared" ca="1" si="535"/>
        <v>22531.234275929881</v>
      </c>
      <c r="BX946" s="15">
        <f t="shared" ca="1" si="536"/>
        <v>37427.947829375822</v>
      </c>
      <c r="BY946" s="15">
        <f t="shared" ca="1" si="537"/>
        <v>53506.772344543329</v>
      </c>
      <c r="BZ946" s="15">
        <f t="shared" ca="1" si="538"/>
        <v>53851.37888157164</v>
      </c>
      <c r="CA946" s="15">
        <f t="shared" ca="1" si="539"/>
        <v>67945.196707929455</v>
      </c>
      <c r="CB946" s="15">
        <f ca="1">(AU946*DCF!C$10-DCF!C$5*MAX(AU946*DCF!C$10,0)-MAX(AU946-Inputs!$B$6,0)/Inputs!$B$10)*DCF!C$6</f>
        <v>1042.7622319510517</v>
      </c>
      <c r="CC946" s="15">
        <f ca="1">(AV946*DCF!D$10-DCF!D$5*MAX(AV946*DCF!D$10,0)-MAX(AV946-AU946,0)/Inputs!$B$10)*DCF!D$6</f>
        <v>1220.0513851086114</v>
      </c>
      <c r="CD946" s="15">
        <f ca="1">(AW946*DCF!E$10-DCF!E$5*MAX(AW946*DCF!E$10,0)-MAX(AW946-AV946,0)/Inputs!$B$10)*DCF!E$6</f>
        <v>1534.3138411822181</v>
      </c>
      <c r="CE946" s="15">
        <f ca="1">(AX946*DCF!F$10-DCF!F$5*MAX(AX946*DCF!F$10,0)-MAX(AX946-AW946,0)/Inputs!$B$10)*DCF!F$6</f>
        <v>1820.653354468913</v>
      </c>
      <c r="CF946" s="15">
        <f ca="1">(AY946*DCF!G$10-DCF!G$5*MAX(AY946*DCF!G$10,0)-MAX(AY946-AX946,0)/Inputs!$B$10)*DCF!G$6</f>
        <v>2238.8423528856028</v>
      </c>
      <c r="CG946" s="15">
        <f ca="1">(AZ946*DCF!H$10-DCF!H$5*MAX(AZ946*DCF!H$10,0)-MAX(AZ946-AY946,0)/Inputs!$B$10)*DCF!H$6</f>
        <v>2897.6637561757434</v>
      </c>
      <c r="CH946" s="15">
        <f ca="1">(BA946*DCF!I$10-DCF!I$5*MAX(BA946*DCF!I$10,0)-MAX(BA946-AZ946,0)/Inputs!$B$10)*DCF!I$6</f>
        <v>3511.6148256852816</v>
      </c>
      <c r="CI946" s="15">
        <f ca="1">(BB946*DCF!J$10-DCF!J$5*MAX(BB946*DCF!J$10,0)-MAX(BB946-BA946,0)/Inputs!$B$10)*DCF!J$6</f>
        <v>4270.8806672985065</v>
      </c>
      <c r="CJ946" s="15">
        <f ca="1">(BC946*DCF!K$10-DCF!K$5*MAX(BC946*DCF!K$10,0)-MAX(BC946-BB946,0)/Inputs!$B$10)*DCF!K$6</f>
        <v>4173.1497788915849</v>
      </c>
      <c r="CK946" s="15">
        <f ca="1">(BD946*DCF!L$10-DCF!L$5*MAX(BD946*DCF!L$10,0)-MAX(BD946-BC946,0)/Inputs!$B$10)*DCF!L$6</f>
        <v>4764.7800149044015</v>
      </c>
      <c r="CL946" s="15">
        <f ca="1">(BE946*DCF!M$10-DCF!M$5*MAX(BE946*DCF!M$10,0)-MAX(BE946-BD946,0)/Inputs!$B$10)*DCF!M$6</f>
        <v>4648.1477390085629</v>
      </c>
      <c r="CM946" s="15">
        <f ca="1">(BF946*DCF!C$28-DCF!C$5*MAX(BF946*DCF!C$28,0)-MAX(BF946-Inputs!$B$13,0)/Inputs!$B$17)*DCF!C$6</f>
        <v>3878.8308520343676</v>
      </c>
      <c r="CN946" s="15">
        <f ca="1">(BG946*DCF!D$28-DCF!D$5*MAX(BG946*DCF!D$28,0)-MAX(BG946-BF946,0)/Inputs!$B$17)*DCF!D$6</f>
        <v>5287.1892670984653</v>
      </c>
      <c r="CO946" s="15">
        <f ca="1">(BH946*DCF!E$28-DCF!E$5*MAX(BH946*DCF!E$28,0)-MAX(BH946-BG946,0)/Inputs!$B$17)*DCF!E$6</f>
        <v>6351.654396014862</v>
      </c>
      <c r="CP946" s="15">
        <f ca="1">(BI946*DCF!F$28-DCF!F$5*MAX(BI946*DCF!F$28,0)-MAX(BI946-BH946,0)/Inputs!$B$17)*DCF!F$6</f>
        <v>7049.1286752583719</v>
      </c>
      <c r="CQ946" s="15">
        <f ca="1">(BJ946*DCF!G$28-DCF!G$5*MAX(BJ946*DCF!G$28,0)-MAX(BJ946-BI946,0)/Inputs!$B$17)*DCF!G$6</f>
        <v>7489.701544636835</v>
      </c>
      <c r="CR946" s="15">
        <f ca="1">(BK946*DCF!H$28-DCF!H$5*MAX(BK946*DCF!H$28,0)-MAX(BK946-BJ946,0)/Inputs!$B$17)*DCF!H$6</f>
        <v>8651.6815076553612</v>
      </c>
      <c r="CS946" s="15">
        <f ca="1">(BL946*DCF!I$28-DCF!I$5*MAX(BL946*DCF!I$28,0)-MAX(BL946-BK946,0)/Inputs!$B$17)*DCF!I$6</f>
        <v>9240.5248969314689</v>
      </c>
      <c r="CT946" s="15">
        <f ca="1">(BM946*DCF!J$28-DCF!J$5*MAX(BM946*DCF!J$28,0)-MAX(BM946-BL946,0)/Inputs!$B$17)*DCF!J$6</f>
        <v>10621.172950263695</v>
      </c>
      <c r="CU946" s="15">
        <f ca="1">(BN946*DCF!K$28-DCF!K$5*MAX(BN946*DCF!K$28,0)-MAX(BN946-BM946,0)/Inputs!$B$17)*DCF!K$6</f>
        <v>11645.936630726068</v>
      </c>
      <c r="CV946" s="15">
        <f ca="1">(BO946*DCF!L$28-DCF!L$5*MAX(BO946*DCF!L$28,0)-MAX(BO946-BN946,0)/Inputs!$B$17)*DCF!L$6</f>
        <v>12893.000590804437</v>
      </c>
      <c r="CW946" s="15">
        <f ca="1">(BP946*DCF!M$28-DCF!M$5*MAX(BP946*DCF!M$28,0)-MAX(BP946-BO946,0)/Inputs!$B$17)*DCF!M$6</f>
        <v>15546.751452145159</v>
      </c>
      <c r="CX946" s="15">
        <f ca="1">(BQ946*DCF!C$46-DCF!C$5*MAX(BQ946*DCF!C$46,0)-MAX(BQ946-Inputs!$B$20,0)/Inputs!$B$24)*DCF!C$6</f>
        <v>-810.86028840401457</v>
      </c>
      <c r="CY946" s="15">
        <f ca="1">(BR946*DCF!D$46-DCF!D$5*MAX(BR946*DCF!D$46,0)-MAX(BR946-BQ946,0)/Inputs!$B$24)*DCF!D$6</f>
        <v>-549.82866752793996</v>
      </c>
      <c r="CZ946" s="15">
        <f ca="1">(BS946*DCF!E$46-DCF!E$5*MAX(BS946*DCF!E$46,0)-MAX(BS946-BR946,0)/Inputs!$B$24)*DCF!E$6</f>
        <v>-1983.252369452397</v>
      </c>
      <c r="DA946" s="15">
        <f ca="1">(BT946*DCF!F$46-DCF!F$5*MAX(BT946*DCF!F$46,0)-MAX(BT946-BS946,0)/Inputs!$B$24)*DCF!F$6</f>
        <v>-2588.3597922807517</v>
      </c>
      <c r="DB946" s="15">
        <f ca="1">(BU946*DCF!G$46-DCF!G$5*MAX(BU946*DCF!G$46,0)-MAX(BU946-BT946,0)/Inputs!$B$24)*DCF!G$6</f>
        <v>-3197.6630203107211</v>
      </c>
      <c r="DC946" s="15">
        <f ca="1">(BV946*DCF!H$46-DCF!H$5*MAX(BV946*DCF!H$46,0)-MAX(BV946-BU946,0)/Inputs!$B$24)*DCF!H$6</f>
        <v>-1096.0857231991031</v>
      </c>
      <c r="DD946" s="15">
        <f ca="1">(BW946*DCF!I$46-DCF!I$5*MAX(BW946*DCF!I$46,0)-MAX(BW946-BV946,0)/Inputs!$B$24)*DCF!I$6</f>
        <v>472.26476701266239</v>
      </c>
      <c r="DE946" s="15">
        <f ca="1">(BX946*DCF!J$46-DCF!J$5*MAX(BX946*DCF!J$46,0)-MAX(BX946-BW946,0)/Inputs!$B$24)*DCF!J$6</f>
        <v>-2380.366176168116</v>
      </c>
      <c r="DF946" s="15">
        <f ca="1">(BY946*DCF!K$46-DCF!K$5*MAX(BY946*DCF!K$46,0)-MAX(BY946-BX946,0)/Inputs!$B$24)*DCF!K$6</f>
        <v>-882.39846605337164</v>
      </c>
      <c r="DG946" s="15">
        <f ca="1">(BZ946*DCF!L$46-DCF!L$5*MAX(BZ946*DCF!L$46,0)-MAX(BZ946-BY946,0)/Inputs!$B$24)*DCF!L$6</f>
        <v>3644.5115449789487</v>
      </c>
      <c r="DH946" s="15">
        <f ca="1">(CA946*DCF!M$46-DCF!M$5*MAX(CA946*DCF!M$46,0)-MAX(CA946-BZ946,0)/Inputs!$B$24)*DCF!M$6</f>
        <v>2380.2367226513261</v>
      </c>
      <c r="DI946" s="15">
        <f ca="1">SUM(CB946:CL946)+BE946*DCF!M$10*(1+Inputs!$B$30)*(1-Inputs!$B$33)*(1-Inputs!$B$30/Inputs!$B$31)/(Inputs!$B$29-Inputs!$B$30)*DCF!M$6</f>
        <v>137492.05241818805</v>
      </c>
      <c r="DJ946" s="15">
        <f ca="1">SUM(CM946:CW946)+BP946*DCF!M$28*(1+Inputs!$B$30)*(1-Inputs!$B$33)*(1-Inputs!$B$30/Inputs!$B$31)/(Inputs!$B$29-Inputs!$B$30)*DCF!M$6</f>
        <v>439430.23769917362</v>
      </c>
      <c r="DK946" s="15">
        <f ca="1">SUM(CX946:DH946)+CA946*DCF!M$46*(1+Inputs!$B$30)*(1-Inputs!$B$33)*(1-Inputs!$B$30/Inputs!$B$31)/(Inputs!$B$29-Inputs!$B$30)*DCF!M$6</f>
        <v>98059.521264790354</v>
      </c>
      <c r="DM946" s="15">
        <f ca="1">DI946+DJ946+DK946+Inputs!$B$34+Inputs!$B$36-Inputs!$B$35</f>
        <v>751832.81138215202</v>
      </c>
    </row>
    <row r="947" spans="1:117" x14ac:dyDescent="0.75">
      <c r="A947" s="11">
        <v>934</v>
      </c>
      <c r="C947" s="23">
        <f t="shared" ca="1" si="543"/>
        <v>0.49272736812481582</v>
      </c>
      <c r="D947" s="23">
        <f t="shared" ca="1" si="543"/>
        <v>0.52720613173980324</v>
      </c>
      <c r="E947" s="23">
        <f t="shared" ca="1" si="543"/>
        <v>-1.2566117533361683</v>
      </c>
      <c r="F947" s="23">
        <f t="shared" ca="1" si="543"/>
        <v>0.40386657040339807</v>
      </c>
      <c r="G947" s="23">
        <f t="shared" ca="1" si="543"/>
        <v>1.2583245541380963</v>
      </c>
      <c r="H947" s="23">
        <f t="shared" ca="1" si="543"/>
        <v>-2.1485755176375441</v>
      </c>
      <c r="I947" s="23">
        <f t="shared" ca="1" si="543"/>
        <v>-0.37712422789380967</v>
      </c>
      <c r="J947" s="23">
        <f t="shared" ca="1" si="543"/>
        <v>7.5255599158580155E-2</v>
      </c>
      <c r="K947" s="23">
        <f t="shared" ca="1" si="543"/>
        <v>0.16218849006057587</v>
      </c>
      <c r="L947" s="23">
        <f t="shared" ca="1" si="543"/>
        <v>1.3682927536250398</v>
      </c>
      <c r="M947" s="23">
        <f t="shared" ca="1" si="543"/>
        <v>1.4072107150349038</v>
      </c>
      <c r="N947" s="23">
        <f ca="1">SQRT(Inputs!$B$38)*C947+SQRT(1-Inputs!$B$38)*_xlfn.NORM.S.INV(RAND())</f>
        <v>-1.2746508990995997E-2</v>
      </c>
      <c r="O947" s="23">
        <f ca="1">SQRT(Inputs!$B$38)*D947+SQRT(1-Inputs!$B$38)*_xlfn.NORM.S.INV(RAND())</f>
        <v>0.45611072981876838</v>
      </c>
      <c r="P947" s="23">
        <f ca="1">SQRT(Inputs!$B$38)*E947+SQRT(1-Inputs!$B$38)*_xlfn.NORM.S.INV(RAND())</f>
        <v>-0.44040067830416324</v>
      </c>
      <c r="Q947" s="23">
        <f ca="1">SQRT(Inputs!$B$38)*F947+SQRT(1-Inputs!$B$38)*_xlfn.NORM.S.INV(RAND())</f>
        <v>-1.2554521473748442E-2</v>
      </c>
      <c r="R947" s="23">
        <f ca="1">SQRT(Inputs!$B$38)*G947+SQRT(1-Inputs!$B$38)*_xlfn.NORM.S.INV(RAND())</f>
        <v>0.17268559809759298</v>
      </c>
      <c r="S947" s="23">
        <f ca="1">SQRT(Inputs!$B$38)*H947+SQRT(1-Inputs!$B$38)*_xlfn.NORM.S.INV(RAND())</f>
        <v>-2.9315714105077868</v>
      </c>
      <c r="T947" s="23">
        <f ca="1">SQRT(Inputs!$B$38)*I947+SQRT(1-Inputs!$B$38)*_xlfn.NORM.S.INV(RAND())</f>
        <v>0.67437331723435046</v>
      </c>
      <c r="U947" s="23">
        <f ca="1">SQRT(Inputs!$B$38)*J947+SQRT(1-Inputs!$B$38)*_xlfn.NORM.S.INV(RAND())</f>
        <v>0.27927375649888408</v>
      </c>
      <c r="V947" s="23">
        <f ca="1">SQRT(Inputs!$B$38)*K947+SQRT(1-Inputs!$B$38)*_xlfn.NORM.S.INV(RAND())</f>
        <v>-0.80792610184681024</v>
      </c>
      <c r="W947" s="23">
        <f ca="1">SQRT(Inputs!$B$38)*L947+SQRT(1-Inputs!$B$38)*_xlfn.NORM.S.INV(RAND())</f>
        <v>0.48615406972233294</v>
      </c>
      <c r="X947" s="23">
        <f ca="1">SQRT(Inputs!$B$38)*M947+SQRT(1-Inputs!$B$38)*_xlfn.NORM.S.INV(RAND())</f>
        <v>0.52732567625671467</v>
      </c>
      <c r="Y947" s="23">
        <f ca="1">SQRT(Inputs!$B$38)*C947+SQRT(1-Inputs!$B$38)*_xlfn.NORM.S.INV(RAND())</f>
        <v>0.3863122589719602</v>
      </c>
      <c r="Z947" s="23">
        <f ca="1">SQRT(Inputs!$B$38)*D947+SQRT(1-Inputs!$B$38)*_xlfn.NORM.S.INV(RAND())</f>
        <v>-8.3810973693144108E-2</v>
      </c>
      <c r="AA947" s="23">
        <f ca="1">SQRT(Inputs!$B$38)*E947+SQRT(1-Inputs!$B$38)*_xlfn.NORM.S.INV(RAND())</f>
        <v>-1.7992072613454049</v>
      </c>
      <c r="AB947" s="23">
        <f ca="1">SQRT(Inputs!$B$38)*F947+SQRT(1-Inputs!$B$38)*_xlfn.NORM.S.INV(RAND())</f>
        <v>1.2231663496738316</v>
      </c>
      <c r="AC947" s="23">
        <f ca="1">SQRT(Inputs!$B$38)*G947+SQRT(1-Inputs!$B$38)*_xlfn.NORM.S.INV(RAND())</f>
        <v>0.98600664227101964</v>
      </c>
      <c r="AD947" s="23">
        <f ca="1">SQRT(Inputs!$B$38)*H947+SQRT(1-Inputs!$B$38)*_xlfn.NORM.S.INV(RAND())</f>
        <v>-2.2714023754347799</v>
      </c>
      <c r="AE947" s="23">
        <f ca="1">SQRT(Inputs!$B$38)*I947+SQRT(1-Inputs!$B$38)*_xlfn.NORM.S.INV(RAND())</f>
        <v>-0.20630658982017536</v>
      </c>
      <c r="AF947" s="23">
        <f ca="1">SQRT(Inputs!$B$38)*J947+SQRT(1-Inputs!$B$38)*_xlfn.NORM.S.INV(RAND())</f>
        <v>1.3522447637765385</v>
      </c>
      <c r="AG947" s="23">
        <f ca="1">SQRT(Inputs!$B$38)*K947+SQRT(1-Inputs!$B$38)*_xlfn.NORM.S.INV(RAND())</f>
        <v>-0.72915813107389393</v>
      </c>
      <c r="AH947" s="23">
        <f ca="1">SQRT(Inputs!$B$38)*L947+SQRT(1-Inputs!$B$38)*_xlfn.NORM.S.INV(RAND())</f>
        <v>0.85085109055018127</v>
      </c>
      <c r="AI947" s="23">
        <f ca="1">SQRT(Inputs!$B$38)*M947+SQRT(1-Inputs!$B$38)*_xlfn.NORM.S.INV(RAND())</f>
        <v>-0.11124306955144392</v>
      </c>
      <c r="AJ947" s="23">
        <f ca="1">SQRT(Inputs!$B$38)*C947+SQRT(1-Inputs!$B$38)*_xlfn.NORM.S.INV(RAND())</f>
        <v>0.25270184186140482</v>
      </c>
      <c r="AK947" s="23">
        <f ca="1">SQRT(Inputs!$B$38)*D947+SQRT(1-Inputs!$B$38)*_xlfn.NORM.S.INV(RAND())</f>
        <v>1.0883250497907468</v>
      </c>
      <c r="AL947" s="23">
        <f ca="1">SQRT(Inputs!$B$38)*E947+SQRT(1-Inputs!$B$38)*_xlfn.NORM.S.INV(RAND())</f>
        <v>-0.4096118446073348</v>
      </c>
      <c r="AM947" s="23">
        <f ca="1">SQRT(Inputs!$B$38)*F947+SQRT(1-Inputs!$B$38)*_xlfn.NORM.S.INV(RAND())</f>
        <v>0.60256365519674815</v>
      </c>
      <c r="AN947" s="23">
        <f ca="1">SQRT(Inputs!$B$38)*G947+SQRT(1-Inputs!$B$38)*_xlfn.NORM.S.INV(RAND())</f>
        <v>1.6823067999242953</v>
      </c>
      <c r="AO947" s="23">
        <f ca="1">SQRT(Inputs!$B$38)*H947+SQRT(1-Inputs!$B$38)*_xlfn.NORM.S.INV(RAND())</f>
        <v>-1.491395971011144</v>
      </c>
      <c r="AP947" s="23">
        <f ca="1">SQRT(Inputs!$B$38)*I947+SQRT(1-Inputs!$B$38)*_xlfn.NORM.S.INV(RAND())</f>
        <v>-3.3668006721311705E-2</v>
      </c>
      <c r="AQ947" s="23">
        <f ca="1">SQRT(Inputs!$B$38)*J947+SQRT(1-Inputs!$B$38)*_xlfn.NORM.S.INV(RAND())</f>
        <v>-9.7567750780299195E-2</v>
      </c>
      <c r="AR947" s="23">
        <f ca="1">SQRT(Inputs!$B$38)*K947+SQRT(1-Inputs!$B$38)*_xlfn.NORM.S.INV(RAND())</f>
        <v>0.11791068216820291</v>
      </c>
      <c r="AS947" s="23">
        <f ca="1">SQRT(Inputs!$B$38)*L947+SQRT(1-Inputs!$B$38)*_xlfn.NORM.S.INV(RAND())</f>
        <v>0.25710245881252042</v>
      </c>
      <c r="AT947" s="23">
        <f ca="1">SQRT(Inputs!$B$38)*M947+SQRT(1-Inputs!$B$38)*_xlfn.NORM.S.INV(RAND())</f>
        <v>-0.24844726657332872</v>
      </c>
      <c r="AU947" s="15">
        <f ca="1">Inputs!$B$6*EXP($B$8-0.5*C$5^2+C$5*N947)</f>
        <v>4952.0113163918704</v>
      </c>
      <c r="AV947" s="15">
        <f t="shared" ca="1" si="510"/>
        <v>6445.8697534771763</v>
      </c>
      <c r="AW947" s="15">
        <f t="shared" ca="1" si="511"/>
        <v>7406.3181825223874</v>
      </c>
      <c r="AX947" s="15">
        <f t="shared" ca="1" si="512"/>
        <v>9028.1993896294171</v>
      </c>
      <c r="AY947" s="15">
        <f t="shared" ca="1" si="513"/>
        <v>11258.156807717425</v>
      </c>
      <c r="AZ947" s="15">
        <f t="shared" ca="1" si="514"/>
        <v>9970.1827341060762</v>
      </c>
      <c r="BA947" s="15">
        <f t="shared" ca="1" si="515"/>
        <v>13093.211370315168</v>
      </c>
      <c r="BB947" s="15">
        <f t="shared" ca="1" si="516"/>
        <v>16484.941440083028</v>
      </c>
      <c r="BC947" s="15">
        <f t="shared" ca="1" si="517"/>
        <v>18675.105583944631</v>
      </c>
      <c r="BD947" s="15">
        <f t="shared" ca="1" si="518"/>
        <v>23943.117590459675</v>
      </c>
      <c r="BE947" s="15">
        <f t="shared" ca="1" si="519"/>
        <v>30782.741162522267</v>
      </c>
      <c r="BF947" s="15">
        <f ca="1">Inputs!$B$13*EXP($B$9-0.5*C$6^2+C$6*Y947)</f>
        <v>14931.89404638831</v>
      </c>
      <c r="BG947" s="15">
        <f t="shared" ca="1" si="520"/>
        <v>17924.89286206384</v>
      </c>
      <c r="BH947" s="15">
        <f t="shared" ca="1" si="521"/>
        <v>16250.390047213223</v>
      </c>
      <c r="BI947" s="15">
        <f t="shared" ca="1" si="522"/>
        <v>24013.906591415151</v>
      </c>
      <c r="BJ947" s="15">
        <f t="shared" ca="1" si="523"/>
        <v>33935.622068617107</v>
      </c>
      <c r="BK947" s="15">
        <f t="shared" ca="1" si="524"/>
        <v>30571.072103504088</v>
      </c>
      <c r="BL947" s="15">
        <f t="shared" ca="1" si="525"/>
        <v>36562.176350938091</v>
      </c>
      <c r="BM947" s="15">
        <f t="shared" ca="1" si="526"/>
        <v>53163.751224096042</v>
      </c>
      <c r="BN947" s="15">
        <f t="shared" ca="1" si="527"/>
        <v>59913.979222174719</v>
      </c>
      <c r="BO947" s="15">
        <f t="shared" ca="1" si="528"/>
        <v>81381.645267562781</v>
      </c>
      <c r="BP947" s="15">
        <f t="shared" ca="1" si="529"/>
        <v>98911.049808912183</v>
      </c>
      <c r="BQ947" s="15">
        <f ca="1">Inputs!$B$20*EXP($B$10-0.5*C$7^2+C$7*AJ947)</f>
        <v>4691.7346491235148</v>
      </c>
      <c r="BR947" s="15">
        <f t="shared" ca="1" si="530"/>
        <v>8994.5080612805159</v>
      </c>
      <c r="BS947" s="15">
        <f t="shared" ca="1" si="531"/>
        <v>10950.003295641145</v>
      </c>
      <c r="BT947" s="15">
        <f t="shared" ca="1" si="532"/>
        <v>17683.156552469984</v>
      </c>
      <c r="BU947" s="15">
        <f t="shared" ca="1" si="533"/>
        <v>36819.053318147155</v>
      </c>
      <c r="BV947" s="15">
        <f t="shared" ca="1" si="534"/>
        <v>36606.88881225232</v>
      </c>
      <c r="BW947" s="15">
        <f t="shared" ca="1" si="535"/>
        <v>50720.135584605967</v>
      </c>
      <c r="BX947" s="15">
        <f t="shared" ca="1" si="536"/>
        <v>69566.16301211773</v>
      </c>
      <c r="BY947" s="15">
        <f t="shared" ca="1" si="537"/>
        <v>99697.937505714071</v>
      </c>
      <c r="BZ947" s="15">
        <f t="shared" ca="1" si="538"/>
        <v>146660.69633989921</v>
      </c>
      <c r="CA947" s="15">
        <f t="shared" ca="1" si="539"/>
        <v>197116.26262659626</v>
      </c>
      <c r="CB947" s="15">
        <f ca="1">(AU947*DCF!C$10-DCF!C$5*MAX(AU947*DCF!C$10,0)-MAX(AU947-Inputs!$B$6,0)/Inputs!$B$10)*DCF!C$6</f>
        <v>1043.1472317938742</v>
      </c>
      <c r="CC947" s="15">
        <f ca="1">(AV947*DCF!D$10-DCF!D$5*MAX(AV947*DCF!D$10,0)-MAX(AV947-AU947,0)/Inputs!$B$10)*DCF!D$6</f>
        <v>1206.8988002453875</v>
      </c>
      <c r="CD947" s="15">
        <f ca="1">(AW947*DCF!E$10-DCF!E$5*MAX(AW947*DCF!E$10,0)-MAX(AW947-AV947,0)/Inputs!$B$10)*DCF!E$6</f>
        <v>1493.6682096801871</v>
      </c>
      <c r="CE947" s="15">
        <f ca="1">(AX947*DCF!F$10-DCF!F$5*MAX(AX947*DCF!F$10,0)-MAX(AX947-AW947,0)/Inputs!$B$10)*DCF!F$6</f>
        <v>1633.3682706182669</v>
      </c>
      <c r="CF947" s="15">
        <f ca="1">(AY947*DCF!G$10-DCF!G$5*MAX(AY947*DCF!G$10,0)-MAX(AY947-AX947,0)/Inputs!$B$10)*DCF!G$6</f>
        <v>1890.9925703610841</v>
      </c>
      <c r="CG947" s="15">
        <f ca="1">(AZ947*DCF!H$10-DCF!H$5*MAX(AZ947*DCF!H$10,0)-MAX(AZ947-AY947,0)/Inputs!$B$10)*DCF!H$6</f>
        <v>1935.7181292587143</v>
      </c>
      <c r="CH947" s="15">
        <f ca="1">(BA947*DCF!I$10-DCF!I$5*MAX(BA947*DCF!I$10,0)-MAX(BA947-AZ947,0)/Inputs!$B$10)*DCF!I$6</f>
        <v>1879.3659581796592</v>
      </c>
      <c r="CI947" s="15">
        <f ca="1">(BB947*DCF!J$10-DCF!J$5*MAX(BB947*DCF!J$10,0)-MAX(BB947-BA947,0)/Inputs!$B$10)*DCF!J$6</f>
        <v>2314.8934006812542</v>
      </c>
      <c r="CJ947" s="15">
        <f ca="1">(BC947*DCF!K$10-DCF!K$5*MAX(BC947*DCF!K$10,0)-MAX(BC947-BB947,0)/Inputs!$B$10)*DCF!K$6</f>
        <v>2699.8024353781275</v>
      </c>
      <c r="CK947" s="15">
        <f ca="1">(BD947*DCF!L$10-DCF!L$5*MAX(BD947*DCF!L$10,0)-MAX(BD947-BC947,0)/Inputs!$B$10)*DCF!L$6</f>
        <v>2929.838185189913</v>
      </c>
      <c r="CL947" s="15">
        <f ca="1">(BE947*DCF!M$10-DCF!M$5*MAX(BE947*DCF!M$10,0)-MAX(BE947-BD947,0)/Inputs!$B$10)*DCF!M$6</f>
        <v>3526.7768070131256</v>
      </c>
      <c r="CM947" s="15">
        <f ca="1">(BF947*DCF!C$28-DCF!C$5*MAX(BF947*DCF!C$28,0)-MAX(BF947-Inputs!$B$13,0)/Inputs!$B$17)*DCF!C$6</f>
        <v>3738.4339098820551</v>
      </c>
      <c r="CN947" s="15">
        <f ca="1">(BG947*DCF!D$28-DCF!D$5*MAX(BG947*DCF!D$28,0)-MAX(BG947-BF947,0)/Inputs!$B$17)*DCF!D$6</f>
        <v>4640.7504889563406</v>
      </c>
      <c r="CO947" s="15">
        <f ca="1">(BH947*DCF!E$28-DCF!E$5*MAX(BH947*DCF!E$28,0)-MAX(BH947-BG947,0)/Inputs!$B$17)*DCF!E$6</f>
        <v>4602.3998230220741</v>
      </c>
      <c r="CP947" s="15">
        <f ca="1">(BI947*DCF!F$28-DCF!F$5*MAX(BI947*DCF!F$28,0)-MAX(BI947-BH947,0)/Inputs!$B$17)*DCF!F$6</f>
        <v>5105.6721939463678</v>
      </c>
      <c r="CQ947" s="15">
        <f ca="1">(BJ947*DCF!G$28-DCF!G$5*MAX(BJ947*DCF!G$28,0)-MAX(BJ947-BI947,0)/Inputs!$B$17)*DCF!G$6</f>
        <v>7136.1200858411166</v>
      </c>
      <c r="CR947" s="15">
        <f ca="1">(BK947*DCF!H$28-DCF!H$5*MAX(BK947*DCF!H$28,0)-MAX(BK947-BJ947,0)/Inputs!$B$17)*DCF!H$6</f>
        <v>7560.5634135254395</v>
      </c>
      <c r="CS947" s="15">
        <f ca="1">(BL947*DCF!I$28-DCF!I$5*MAX(BL947*DCF!I$28,0)-MAX(BL947-BK947,0)/Inputs!$B$17)*DCF!I$6</f>
        <v>7737.7996816794866</v>
      </c>
      <c r="CT947" s="15">
        <f ca="1">(BM947*DCF!J$28-DCF!J$5*MAX(BM947*DCF!J$28,0)-MAX(BM947-BL947,0)/Inputs!$B$17)*DCF!J$6</f>
        <v>9658.6967748336556</v>
      </c>
      <c r="CU947" s="15">
        <f ca="1">(BN947*DCF!K$28-DCF!K$5*MAX(BN947*DCF!K$28,0)-MAX(BN947-BM947,0)/Inputs!$B$17)*DCF!K$6</f>
        <v>11826.014816779694</v>
      </c>
      <c r="CV947" s="15">
        <f ca="1">(BO947*DCF!L$28-DCF!L$5*MAX(BO947*DCF!L$28,0)-MAX(BO947-BN947,0)/Inputs!$B$17)*DCF!L$6</f>
        <v>13808.244211264808</v>
      </c>
      <c r="CW947" s="15">
        <f ca="1">(BP947*DCF!M$28-DCF!M$5*MAX(BP947*DCF!M$28,0)-MAX(BP947-BO947,0)/Inputs!$B$17)*DCF!M$6</f>
        <v>16777.855925753483</v>
      </c>
      <c r="CX947" s="15">
        <f ca="1">(BQ947*DCF!C$46-DCF!C$5*MAX(BQ947*DCF!C$46,0)-MAX(BQ947-Inputs!$B$20,0)/Inputs!$B$24)*DCF!C$6</f>
        <v>-1772.1025282610956</v>
      </c>
      <c r="CY947" s="15">
        <f ca="1">(BR947*DCF!D$46-DCF!D$5*MAX(BR947*DCF!D$46,0)-MAX(BR947-BQ947,0)/Inputs!$B$24)*DCF!D$6</f>
        <v>-3371.110470126443</v>
      </c>
      <c r="CZ947" s="15">
        <f ca="1">(BS947*DCF!E$46-DCF!E$5*MAX(BS947*DCF!E$46,0)-MAX(BS947-BR947,0)/Inputs!$B$24)*DCF!E$6</f>
        <v>-2065.6593425483438</v>
      </c>
      <c r="DA947" s="15">
        <f ca="1">(BT947*DCF!F$46-DCF!F$5*MAX(BT947*DCF!F$46,0)-MAX(BT947-BS947,0)/Inputs!$B$24)*DCF!F$6</f>
        <v>-3739.5532136178499</v>
      </c>
      <c r="DB947" s="15">
        <f ca="1">(BU947*DCF!G$46-DCF!G$5*MAX(BU947*DCF!G$46,0)-MAX(BU947-BT947,0)/Inputs!$B$24)*DCF!G$6</f>
        <v>-7675.4578008737999</v>
      </c>
      <c r="DC947" s="15">
        <f ca="1">(BV947*DCF!H$46-DCF!H$5*MAX(BV947*DCF!H$46,0)-MAX(BV947-BU947,0)/Inputs!$B$24)*DCF!H$6</f>
        <v>0</v>
      </c>
      <c r="DD947" s="15">
        <f ca="1">(BW947*DCF!I$46-DCF!I$5*MAX(BW947*DCF!I$46,0)-MAX(BW947-BV947,0)/Inputs!$B$24)*DCF!I$6</f>
        <v>-2879.965980673122</v>
      </c>
      <c r="DE947" s="15">
        <f ca="1">(BX947*DCF!J$46-DCF!J$5*MAX(BX947*DCF!J$46,0)-MAX(BX947-BW947,0)/Inputs!$B$24)*DCF!J$6</f>
        <v>-2079.5504649043078</v>
      </c>
      <c r="DF947" s="15">
        <f ca="1">(BY947*DCF!K$46-DCF!K$5*MAX(BY947*DCF!K$46,0)-MAX(BY947-BX947,0)/Inputs!$B$24)*DCF!K$6</f>
        <v>-1686.4035086937802</v>
      </c>
      <c r="DG947" s="15">
        <f ca="1">(BZ947*DCF!L$46-DCF!L$5*MAX(BZ947*DCF!L$46,0)-MAX(BZ947-BY947,0)/Inputs!$B$24)*DCF!L$6</f>
        <v>-489.85223803429659</v>
      </c>
      <c r="DH947" s="15">
        <f ca="1">(CA947*DCF!M$46-DCF!M$5*MAX(CA947*DCF!M$46,0)-MAX(CA947-BZ947,0)/Inputs!$B$24)*DCF!M$6</f>
        <v>4905.0923187069138</v>
      </c>
      <c r="DI947" s="15">
        <f ca="1">SUM(CB947:CL947)+BE947*DCF!M$10*(1+Inputs!$B$30)*(1-Inputs!$B$33)*(1-Inputs!$B$30/Inputs!$B$31)/(Inputs!$B$29-Inputs!$B$30)*DCF!M$6</f>
        <v>108223.24571331014</v>
      </c>
      <c r="DJ947" s="15">
        <f ca="1">SUM(CM947:CW947)+BP947*DCF!M$28*(1+Inputs!$B$30)*(1-Inputs!$B$33)*(1-Inputs!$B$30/Inputs!$B$31)/(Inputs!$B$29-Inputs!$B$30)*DCF!M$6</f>
        <v>459620.23076739063</v>
      </c>
      <c r="DK947" s="15">
        <f ca="1">SUM(CX947:DH947)+CA947*DCF!M$46*(1+Inputs!$B$30)*(1-Inputs!$B$33)*(1-Inputs!$B$30/Inputs!$B$31)/(Inputs!$B$29-Inputs!$B$30)*DCF!M$6</f>
        <v>283910.52870572032</v>
      </c>
      <c r="DM947" s="15">
        <f ca="1">DI947+DJ947+DK947+Inputs!$B$34+Inputs!$B$36-Inputs!$B$35</f>
        <v>928605.0051864211</v>
      </c>
    </row>
    <row r="948" spans="1:117" x14ac:dyDescent="0.75">
      <c r="A948" s="11">
        <v>935</v>
      </c>
      <c r="C948" s="23">
        <f t="shared" ca="1" si="543"/>
        <v>1.0288210616868958</v>
      </c>
      <c r="D948" s="23">
        <f t="shared" ca="1" si="543"/>
        <v>0.510282980936969</v>
      </c>
      <c r="E948" s="23">
        <f t="shared" ca="1" si="543"/>
        <v>-0.59392379126500938</v>
      </c>
      <c r="F948" s="23">
        <f t="shared" ca="1" si="543"/>
        <v>2.7799857220249261E-2</v>
      </c>
      <c r="G948" s="23">
        <f t="shared" ca="1" si="543"/>
        <v>0.35586952625561713</v>
      </c>
      <c r="H948" s="23">
        <f t="shared" ca="1" si="543"/>
        <v>0.76732817560024946</v>
      </c>
      <c r="I948" s="23">
        <f t="shared" ca="1" si="543"/>
        <v>1.9063659331078038</v>
      </c>
      <c r="J948" s="23">
        <f t="shared" ca="1" si="543"/>
        <v>1.288524675870748</v>
      </c>
      <c r="K948" s="23">
        <f t="shared" ca="1" si="543"/>
        <v>-0.32873611401692909</v>
      </c>
      <c r="L948" s="23">
        <f t="shared" ca="1" si="543"/>
        <v>-0.13478154331408074</v>
      </c>
      <c r="M948" s="23">
        <f t="shared" ca="1" si="543"/>
        <v>8.4294885620996948E-2</v>
      </c>
      <c r="N948" s="23">
        <f ca="1">SQRT(Inputs!$B$38)*C948+SQRT(1-Inputs!$B$38)*_xlfn.NORM.S.INV(RAND())</f>
        <v>0.12578446737084664</v>
      </c>
      <c r="O948" s="23">
        <f ca="1">SQRT(Inputs!$B$38)*D948+SQRT(1-Inputs!$B$38)*_xlfn.NORM.S.INV(RAND())</f>
        <v>1.7152760114676182</v>
      </c>
      <c r="P948" s="23">
        <f ca="1">SQRT(Inputs!$B$38)*E948+SQRT(1-Inputs!$B$38)*_xlfn.NORM.S.INV(RAND())</f>
        <v>-1.2814101795475297</v>
      </c>
      <c r="Q948" s="23">
        <f ca="1">SQRT(Inputs!$B$38)*F948+SQRT(1-Inputs!$B$38)*_xlfn.NORM.S.INV(RAND())</f>
        <v>0.3815579523365602</v>
      </c>
      <c r="R948" s="23">
        <f ca="1">SQRT(Inputs!$B$38)*G948+SQRT(1-Inputs!$B$38)*_xlfn.NORM.S.INV(RAND())</f>
        <v>0.94035317684254072</v>
      </c>
      <c r="S948" s="23">
        <f ca="1">SQRT(Inputs!$B$38)*H948+SQRT(1-Inputs!$B$38)*_xlfn.NORM.S.INV(RAND())</f>
        <v>1.0197905700458194</v>
      </c>
      <c r="T948" s="23">
        <f ca="1">SQRT(Inputs!$B$38)*I948+SQRT(1-Inputs!$B$38)*_xlfn.NORM.S.INV(RAND())</f>
        <v>1.5601310566931614</v>
      </c>
      <c r="U948" s="23">
        <f ca="1">SQRT(Inputs!$B$38)*J948+SQRT(1-Inputs!$B$38)*_xlfn.NORM.S.INV(RAND())</f>
        <v>-0.1744163042769129</v>
      </c>
      <c r="V948" s="23">
        <f ca="1">SQRT(Inputs!$B$38)*K948+SQRT(1-Inputs!$B$38)*_xlfn.NORM.S.INV(RAND())</f>
        <v>-0.49794567941466089</v>
      </c>
      <c r="W948" s="23">
        <f ca="1">SQRT(Inputs!$B$38)*L948+SQRT(1-Inputs!$B$38)*_xlfn.NORM.S.INV(RAND())</f>
        <v>8.3093922735760495E-3</v>
      </c>
      <c r="X948" s="23">
        <f ca="1">SQRT(Inputs!$B$38)*M948+SQRT(1-Inputs!$B$38)*_xlfn.NORM.S.INV(RAND())</f>
        <v>-0.7702326807994746</v>
      </c>
      <c r="Y948" s="23">
        <f ca="1">SQRT(Inputs!$B$38)*C948+SQRT(1-Inputs!$B$38)*_xlfn.NORM.S.INV(RAND())</f>
        <v>-0.15591689742923576</v>
      </c>
      <c r="Z948" s="23">
        <f ca="1">SQRT(Inputs!$B$38)*D948+SQRT(1-Inputs!$B$38)*_xlfn.NORM.S.INV(RAND())</f>
        <v>0.75978598033657274</v>
      </c>
      <c r="AA948" s="23">
        <f ca="1">SQRT(Inputs!$B$38)*E948+SQRT(1-Inputs!$B$38)*_xlfn.NORM.S.INV(RAND())</f>
        <v>-1.2824636907166236</v>
      </c>
      <c r="AB948" s="23">
        <f ca="1">SQRT(Inputs!$B$38)*F948+SQRT(1-Inputs!$B$38)*_xlfn.NORM.S.INV(RAND())</f>
        <v>0.82213421864872793</v>
      </c>
      <c r="AC948" s="23">
        <f ca="1">SQRT(Inputs!$B$38)*G948+SQRT(1-Inputs!$B$38)*_xlfn.NORM.S.INV(RAND())</f>
        <v>-0.17838895863304091</v>
      </c>
      <c r="AD948" s="23">
        <f ca="1">SQRT(Inputs!$B$38)*H948+SQRT(1-Inputs!$B$38)*_xlfn.NORM.S.INV(RAND())</f>
        <v>1.6233488435553824</v>
      </c>
      <c r="AE948" s="23">
        <f ca="1">SQRT(Inputs!$B$38)*I948+SQRT(1-Inputs!$B$38)*_xlfn.NORM.S.INV(RAND())</f>
        <v>1.4931081699239652</v>
      </c>
      <c r="AF948" s="23">
        <f ca="1">SQRT(Inputs!$B$38)*J948+SQRT(1-Inputs!$B$38)*_xlfn.NORM.S.INV(RAND())</f>
        <v>2.8670699407831135</v>
      </c>
      <c r="AG948" s="23">
        <f ca="1">SQRT(Inputs!$B$38)*K948+SQRT(1-Inputs!$B$38)*_xlfn.NORM.S.INV(RAND())</f>
        <v>-1.0332843511685716</v>
      </c>
      <c r="AH948" s="23">
        <f ca="1">SQRT(Inputs!$B$38)*L948+SQRT(1-Inputs!$B$38)*_xlfn.NORM.S.INV(RAND())</f>
        <v>1.4113431933163292</v>
      </c>
      <c r="AI948" s="23">
        <f ca="1">SQRT(Inputs!$B$38)*M948+SQRT(1-Inputs!$B$38)*_xlfn.NORM.S.INV(RAND())</f>
        <v>0.6562734508876592</v>
      </c>
      <c r="AJ948" s="23">
        <f ca="1">SQRT(Inputs!$B$38)*C948+SQRT(1-Inputs!$B$38)*_xlfn.NORM.S.INV(RAND())</f>
        <v>0.87874198473804577</v>
      </c>
      <c r="AK948" s="23">
        <f ca="1">SQRT(Inputs!$B$38)*D948+SQRT(1-Inputs!$B$38)*_xlfn.NORM.S.INV(RAND())</f>
        <v>1.540655520368742</v>
      </c>
      <c r="AL948" s="23">
        <f ca="1">SQRT(Inputs!$B$38)*E948+SQRT(1-Inputs!$B$38)*_xlfn.NORM.S.INV(RAND())</f>
        <v>0.14174571982615286</v>
      </c>
      <c r="AM948" s="23">
        <f ca="1">SQRT(Inputs!$B$38)*F948+SQRT(1-Inputs!$B$38)*_xlfn.NORM.S.INV(RAND())</f>
        <v>1.0865999380591884</v>
      </c>
      <c r="AN948" s="23">
        <f ca="1">SQRT(Inputs!$B$38)*G948+SQRT(1-Inputs!$B$38)*_xlfn.NORM.S.INV(RAND())</f>
        <v>-0.9481955874106307</v>
      </c>
      <c r="AO948" s="23">
        <f ca="1">SQRT(Inputs!$B$38)*H948+SQRT(1-Inputs!$B$38)*_xlfn.NORM.S.INV(RAND())</f>
        <v>0.57399933501509282</v>
      </c>
      <c r="AP948" s="23">
        <f ca="1">SQRT(Inputs!$B$38)*I948+SQRT(1-Inputs!$B$38)*_xlfn.NORM.S.INV(RAND())</f>
        <v>1.4714870579916561</v>
      </c>
      <c r="AQ948" s="23">
        <f ca="1">SQRT(Inputs!$B$38)*J948+SQRT(1-Inputs!$B$38)*_xlfn.NORM.S.INV(RAND())</f>
        <v>2.434134996626022</v>
      </c>
      <c r="AR948" s="23">
        <f ca="1">SQRT(Inputs!$B$38)*K948+SQRT(1-Inputs!$B$38)*_xlfn.NORM.S.INV(RAND())</f>
        <v>-0.89201510213233481</v>
      </c>
      <c r="AS948" s="23">
        <f ca="1">SQRT(Inputs!$B$38)*L948+SQRT(1-Inputs!$B$38)*_xlfn.NORM.S.INV(RAND())</f>
        <v>-0.7586810968305896</v>
      </c>
      <c r="AT948" s="23">
        <f ca="1">SQRT(Inputs!$B$38)*M948+SQRT(1-Inputs!$B$38)*_xlfn.NORM.S.INV(RAND())</f>
        <v>-1.060435766777974</v>
      </c>
      <c r="AU948" s="15">
        <f ca="1">Inputs!$B$6*EXP($B$8-0.5*C$5^2+C$5*N948)</f>
        <v>5064.3118047547696</v>
      </c>
      <c r="AV948" s="15">
        <f t="shared" ca="1" si="510"/>
        <v>7932.7646610208221</v>
      </c>
      <c r="AW948" s="15">
        <f t="shared" ca="1" si="511"/>
        <v>8137.3057387121535</v>
      </c>
      <c r="AX948" s="15">
        <f t="shared" ca="1" si="512"/>
        <v>10419.887584086042</v>
      </c>
      <c r="AY948" s="15">
        <f t="shared" ca="1" si="513"/>
        <v>14212.339088438039</v>
      </c>
      <c r="AZ948" s="15">
        <f t="shared" ca="1" si="514"/>
        <v>19447.883138841662</v>
      </c>
      <c r="BA948" s="15">
        <f t="shared" ca="1" si="515"/>
        <v>28020.498506923963</v>
      </c>
      <c r="BB948" s="15">
        <f t="shared" ca="1" si="516"/>
        <v>33711.35509248553</v>
      </c>
      <c r="BC948" s="15">
        <f t="shared" ca="1" si="517"/>
        <v>39350.204163271606</v>
      </c>
      <c r="BD948" s="15">
        <f t="shared" ca="1" si="518"/>
        <v>48245.193036029064</v>
      </c>
      <c r="BE948" s="15">
        <f t="shared" ca="1" si="519"/>
        <v>55113.099914176943</v>
      </c>
      <c r="BF948" s="15">
        <f ca="1">Inputs!$B$13*EXP($B$9-0.5*C$6^2+C$6*Y948)</f>
        <v>13410.041438099031</v>
      </c>
      <c r="BG948" s="15">
        <f t="shared" ca="1" si="520"/>
        <v>18744.718276969354</v>
      </c>
      <c r="BH948" s="15">
        <f t="shared" ca="1" si="521"/>
        <v>18514.315913118513</v>
      </c>
      <c r="BI948" s="15">
        <f t="shared" ca="1" si="522"/>
        <v>25721.66937760932</v>
      </c>
      <c r="BJ948" s="15">
        <f t="shared" ca="1" si="523"/>
        <v>30732.586339927922</v>
      </c>
      <c r="BK948" s="15">
        <f t="shared" ca="1" si="524"/>
        <v>47047.455570388433</v>
      </c>
      <c r="BL948" s="15">
        <f t="shared" ca="1" si="525"/>
        <v>70129.728487541113</v>
      </c>
      <c r="BM948" s="15">
        <f t="shared" ca="1" si="526"/>
        <v>123087.11826585275</v>
      </c>
      <c r="BN948" s="15">
        <f t="shared" ca="1" si="527"/>
        <v>133751.04674225496</v>
      </c>
      <c r="BO948" s="15">
        <f t="shared" ca="1" si="528"/>
        <v>193905.67909625353</v>
      </c>
      <c r="BP948" s="15">
        <f t="shared" ca="1" si="529"/>
        <v>257083.23221081827</v>
      </c>
      <c r="BQ948" s="15">
        <f ca="1">Inputs!$B$20*EXP($B$10-0.5*C$7^2+C$7*AJ948)</f>
        <v>5858.2327296729381</v>
      </c>
      <c r="BR948" s="15">
        <f t="shared" ca="1" si="530"/>
        <v>12965.745166212373</v>
      </c>
      <c r="BS948" s="15">
        <f t="shared" ca="1" si="531"/>
        <v>18492.920266511832</v>
      </c>
      <c r="BT948" s="15">
        <f t="shared" ca="1" si="532"/>
        <v>33907.597877079359</v>
      </c>
      <c r="BU948" s="15">
        <f t="shared" ca="1" si="533"/>
        <v>37357.724546628699</v>
      </c>
      <c r="BV948" s="15">
        <f t="shared" ca="1" si="534"/>
        <v>59150.867496131112</v>
      </c>
      <c r="BW948" s="15">
        <f t="shared" ca="1" si="535"/>
        <v>112701.49937458039</v>
      </c>
      <c r="BX948" s="15">
        <f t="shared" ca="1" si="536"/>
        <v>256784.94165906467</v>
      </c>
      <c r="BY948" s="15">
        <f t="shared" ca="1" si="537"/>
        <v>303348.36542581872</v>
      </c>
      <c r="BZ948" s="15">
        <f t="shared" ca="1" si="538"/>
        <v>370229.55593673344</v>
      </c>
      <c r="CA948" s="15">
        <f t="shared" ca="1" si="539"/>
        <v>430739.81344634952</v>
      </c>
      <c r="CB948" s="15">
        <f ca="1">(AU948*DCF!C$10-DCF!C$5*MAX(AU948*DCF!C$10,0)-MAX(AU948-Inputs!$B$6,0)/Inputs!$B$10)*DCF!C$6</f>
        <v>1042.3465092953152</v>
      </c>
      <c r="CC948" s="15">
        <f ca="1">(AV948*DCF!D$10-DCF!D$5*MAX(AV948*DCF!D$10,0)-MAX(AV948-AU948,0)/Inputs!$B$10)*DCF!D$6</f>
        <v>1234.1604871512156</v>
      </c>
      <c r="CD948" s="15">
        <f ca="1">(AW948*DCF!E$10-DCF!E$5*MAX(AW948*DCF!E$10,0)-MAX(AW948-AV948,0)/Inputs!$B$10)*DCF!E$6</f>
        <v>1832.7032389781241</v>
      </c>
      <c r="CE948" s="15">
        <f ca="1">(AX948*DCF!F$10-DCF!F$5*MAX(AX948*DCF!F$10,0)-MAX(AX948-AW948,0)/Inputs!$B$10)*DCF!F$6</f>
        <v>1799.6961634246343</v>
      </c>
      <c r="CF948" s="15">
        <f ca="1">(AY948*DCF!G$10-DCF!G$5*MAX(AY948*DCF!G$10,0)-MAX(AY948-AX948,0)/Inputs!$B$10)*DCF!G$6</f>
        <v>2199.3334744391345</v>
      </c>
      <c r="CG948" s="15">
        <f ca="1">(AZ948*DCF!H$10-DCF!H$5*MAX(AZ948*DCF!H$10,0)-MAX(AZ948-AY948,0)/Inputs!$B$10)*DCF!H$6</f>
        <v>2846.1557553344351</v>
      </c>
      <c r="CH948" s="15">
        <f ca="1">(BA948*DCF!I$10-DCF!I$5*MAX(BA948*DCF!I$10,0)-MAX(BA948-AZ948,0)/Inputs!$B$10)*DCF!I$6</f>
        <v>3712.1136086591737</v>
      </c>
      <c r="CI948" s="15">
        <f ca="1">(BB948*DCF!J$10-DCF!J$5*MAX(BB948*DCF!J$10,0)-MAX(BB948-BA948,0)/Inputs!$B$10)*DCF!J$6</f>
        <v>4922.5912173959941</v>
      </c>
      <c r="CJ948" s="15">
        <f ca="1">(BC948*DCF!K$10-DCF!K$5*MAX(BC948*DCF!K$10,0)-MAX(BC948-BB948,0)/Inputs!$B$10)*DCF!K$6</f>
        <v>5545.3978715177318</v>
      </c>
      <c r="CK948" s="15">
        <f ca="1">(BD948*DCF!L$10-DCF!L$5*MAX(BD948*DCF!L$10,0)-MAX(BD948-BC948,0)/Inputs!$B$10)*DCF!L$6</f>
        <v>6126.0264551744876</v>
      </c>
      <c r="CL948" s="15">
        <f ca="1">(BE948*DCF!M$10-DCF!M$5*MAX(BE948*DCF!M$10,0)-MAX(BE948-BD948,0)/Inputs!$B$10)*DCF!M$6</f>
        <v>6956.7263737475614</v>
      </c>
      <c r="CM948" s="15">
        <f ca="1">(BF948*DCF!C$28-DCF!C$5*MAX(BF948*DCF!C$28,0)-MAX(BF948-Inputs!$B$13,0)/Inputs!$B$17)*DCF!C$6</f>
        <v>3625.4415894147155</v>
      </c>
      <c r="CN948" s="15">
        <f ca="1">(BG948*DCF!D$28-DCF!D$5*MAX(BG948*DCF!D$28,0)-MAX(BG948-BF948,0)/Inputs!$B$17)*DCF!D$6</f>
        <v>4382.6206945415106</v>
      </c>
      <c r="CO948" s="15">
        <f ca="1">(BH948*DCF!E$28-DCF!E$5*MAX(BH948*DCF!E$28,0)-MAX(BH948-BG948,0)/Inputs!$B$17)*DCF!E$6</f>
        <v>5243.5839407143412</v>
      </c>
      <c r="CP948" s="15">
        <f ca="1">(BI948*DCF!F$28-DCF!F$5*MAX(BI948*DCF!F$28,0)-MAX(BI948-BH948,0)/Inputs!$B$17)*DCF!F$6</f>
        <v>5670.5430859428607</v>
      </c>
      <c r="CQ948" s="15">
        <f ca="1">(BJ948*DCF!G$28-DCF!G$5*MAX(BJ948*DCF!G$28,0)-MAX(BJ948-BI948,0)/Inputs!$B$17)*DCF!G$6</f>
        <v>7131.0159621082585</v>
      </c>
      <c r="CR948" s="15">
        <f ca="1">(BK948*DCF!H$28-DCF!H$5*MAX(BK948*DCF!H$28,0)-MAX(BK948-BJ948,0)/Inputs!$B$17)*DCF!H$6</f>
        <v>9100.4819990945562</v>
      </c>
      <c r="CS948" s="15">
        <f ca="1">(BL948*DCF!I$28-DCF!I$5*MAX(BL948*DCF!I$28,0)-MAX(BL948-BK948,0)/Inputs!$B$17)*DCF!I$6</f>
        <v>13178.204842588741</v>
      </c>
      <c r="CT948" s="15">
        <f ca="1">(BM948*DCF!J$28-DCF!J$5*MAX(BM948*DCF!J$28,0)-MAX(BM948-BL948,0)/Inputs!$B$17)*DCF!J$6</f>
        <v>20436.928341374351</v>
      </c>
      <c r="CU948" s="15">
        <f ca="1">(BN948*DCF!K$28-DCF!K$5*MAX(BN948*DCF!K$28,0)-MAX(BN948-BM948,0)/Inputs!$B$17)*DCF!K$6</f>
        <v>26939.789272390226</v>
      </c>
      <c r="CV948" s="15">
        <f ca="1">(BO948*DCF!L$28-DCF!L$5*MAX(BO948*DCF!L$28,0)-MAX(BO948-BN948,0)/Inputs!$B$17)*DCF!L$6</f>
        <v>31881.656077555821</v>
      </c>
      <c r="CW948" s="15">
        <f ca="1">(BP948*DCF!M$28-DCF!M$5*MAX(BP948*DCF!M$28,0)-MAX(BP948-BO948,0)/Inputs!$B$17)*DCF!M$6</f>
        <v>41766.529376820021</v>
      </c>
      <c r="CX948" s="15">
        <f ca="1">(BQ948*DCF!C$46-DCF!C$5*MAX(BQ948*DCF!C$46,0)-MAX(BQ948-Inputs!$B$20,0)/Inputs!$B$24)*DCF!C$6</f>
        <v>-2580.2998127064234</v>
      </c>
      <c r="CY948" s="15">
        <f ca="1">(BR948*DCF!D$46-DCF!D$5*MAX(BR948*DCF!D$46,0)-MAX(BR948-BQ948,0)/Inputs!$B$24)*DCF!D$6</f>
        <v>-5245.6668937481709</v>
      </c>
      <c r="CZ948" s="15">
        <f ca="1">(BS948*DCF!E$46-DCF!E$5*MAX(BS948*DCF!E$46,0)-MAX(BS948-BR948,0)/Inputs!$B$24)*DCF!E$6</f>
        <v>-4365.4802839191816</v>
      </c>
      <c r="DA948" s="15">
        <f ca="1">(BT948*DCF!F$46-DCF!F$5*MAX(BT948*DCF!F$46,0)-MAX(BT948-BS948,0)/Inputs!$B$24)*DCF!F$6</f>
        <v>-8082.3370707354034</v>
      </c>
      <c r="DB948" s="15">
        <f ca="1">(BU948*DCF!G$46-DCF!G$5*MAX(BU948*DCF!G$46,0)-MAX(BU948-BT948,0)/Inputs!$B$24)*DCF!G$6</f>
        <v>-2417.194489353968</v>
      </c>
      <c r="DC948" s="15">
        <f ca="1">(BV948*DCF!H$46-DCF!H$5*MAX(BV948*DCF!H$46,0)-MAX(BV948-BU948,0)/Inputs!$B$24)*DCF!H$6</f>
        <v>-6772.08564275562</v>
      </c>
      <c r="DD948" s="15">
        <f ca="1">(BW948*DCF!I$46-DCF!I$5*MAX(BW948*DCF!I$46,0)-MAX(BW948-BV948,0)/Inputs!$B$24)*DCF!I$6</f>
        <v>-12769.429968948254</v>
      </c>
      <c r="DE948" s="15">
        <f ca="1">(BX948*DCF!J$46-DCF!J$5*MAX(BX948*DCF!J$46,0)-MAX(BX948-BW948,0)/Inputs!$B$24)*DCF!J$6</f>
        <v>-27437.156905173735</v>
      </c>
      <c r="DF948" s="15">
        <f ca="1">(BY948*DCF!K$46-DCF!K$5*MAX(BY948*DCF!K$46,0)-MAX(BY948-BX948,0)/Inputs!$B$24)*DCF!K$6</f>
        <v>5921.4714714585261</v>
      </c>
      <c r="DG948" s="15">
        <f ca="1">(BZ948*DCF!L$46-DCF!L$5*MAX(BZ948*DCF!L$46,0)-MAX(BZ948-BY948,0)/Inputs!$B$24)*DCF!L$6</f>
        <v>10456.823140249378</v>
      </c>
      <c r="DH948" s="15">
        <f ca="1">(CA948*DCF!M$46-DCF!M$5*MAX(CA948*DCF!M$46,0)-MAX(CA948-BZ948,0)/Inputs!$B$24)*DCF!M$6</f>
        <v>21118.266081753598</v>
      </c>
      <c r="DI948" s="15">
        <f ca="1">SUM(CB948:CL948)+BE948*DCF!M$10*(1+Inputs!$B$30)*(1-Inputs!$B$33)*(1-Inputs!$B$30/Inputs!$B$31)/(Inputs!$B$29-Inputs!$B$30)*DCF!M$6</f>
        <v>191597.73701157016</v>
      </c>
      <c r="DJ948" s="15">
        <f ca="1">SUM(CM948:CW948)+BP948*DCF!M$28*(1+Inputs!$B$30)*(1-Inputs!$B$33)*(1-Inputs!$B$30/Inputs!$B$31)/(Inputs!$B$29-Inputs!$B$30)*DCF!M$6</f>
        <v>1123311.508271229</v>
      </c>
      <c r="DK948" s="15">
        <f ca="1">SUM(CX948:DH948)+CA948*DCF!M$46*(1+Inputs!$B$30)*(1-Inputs!$B$33)*(1-Inputs!$B$30/Inputs!$B$31)/(Inputs!$B$29-Inputs!$B$30)*DCF!M$6</f>
        <v>633801.68560698279</v>
      </c>
      <c r="DM948" s="15">
        <f ca="1">DI948+DJ948+DK948+Inputs!$B$34+Inputs!$B$36-Inputs!$B$35</f>
        <v>2025561.930889782</v>
      </c>
    </row>
    <row r="949" spans="1:117" x14ac:dyDescent="0.75">
      <c r="A949" s="11">
        <v>936</v>
      </c>
      <c r="C949" s="23">
        <f t="shared" ca="1" si="543"/>
        <v>0.93458863039602236</v>
      </c>
      <c r="D949" s="23">
        <f t="shared" ca="1" si="543"/>
        <v>-0.37094990841352715</v>
      </c>
      <c r="E949" s="23">
        <f t="shared" ca="1" si="543"/>
        <v>1.6920361841005682</v>
      </c>
      <c r="F949" s="23">
        <f t="shared" ca="1" si="543"/>
        <v>1.2837711736813247</v>
      </c>
      <c r="G949" s="23">
        <f t="shared" ca="1" si="543"/>
        <v>-1.0454810270647317</v>
      </c>
      <c r="H949" s="23">
        <f t="shared" ca="1" si="543"/>
        <v>-0.88233087684583322</v>
      </c>
      <c r="I949" s="23">
        <f t="shared" ca="1" si="543"/>
        <v>0.76070256976618655</v>
      </c>
      <c r="J949" s="23">
        <f t="shared" ca="1" si="543"/>
        <v>0.13395565594483994</v>
      </c>
      <c r="K949" s="23">
        <f t="shared" ca="1" si="543"/>
        <v>-0.25236013631862653</v>
      </c>
      <c r="L949" s="23">
        <f t="shared" ca="1" si="543"/>
        <v>0.79107396739525859</v>
      </c>
      <c r="M949" s="23">
        <f t="shared" ca="1" si="543"/>
        <v>-0.27272524306085599</v>
      </c>
      <c r="N949" s="23">
        <f ca="1">SQRT(Inputs!$B$38)*C949+SQRT(1-Inputs!$B$38)*_xlfn.NORM.S.INV(RAND())</f>
        <v>-0.17848992756415583</v>
      </c>
      <c r="O949" s="23">
        <f ca="1">SQRT(Inputs!$B$38)*D949+SQRT(1-Inputs!$B$38)*_xlfn.NORM.S.INV(RAND())</f>
        <v>-0.58671679435827584</v>
      </c>
      <c r="P949" s="23">
        <f ca="1">SQRT(Inputs!$B$38)*E949+SQRT(1-Inputs!$B$38)*_xlfn.NORM.S.INV(RAND())</f>
        <v>1.2303531150149454</v>
      </c>
      <c r="Q949" s="23">
        <f ca="1">SQRT(Inputs!$B$38)*F949+SQRT(1-Inputs!$B$38)*_xlfn.NORM.S.INV(RAND())</f>
        <v>0.19031179441076429</v>
      </c>
      <c r="R949" s="23">
        <f ca="1">SQRT(Inputs!$B$38)*G949+SQRT(1-Inputs!$B$38)*_xlfn.NORM.S.INV(RAND())</f>
        <v>0.33652443731898607</v>
      </c>
      <c r="S949" s="23">
        <f ca="1">SQRT(Inputs!$B$38)*H949+SQRT(1-Inputs!$B$38)*_xlfn.NORM.S.INV(RAND())</f>
        <v>-1.1109983718274414</v>
      </c>
      <c r="T949" s="23">
        <f ca="1">SQRT(Inputs!$B$38)*I949+SQRT(1-Inputs!$B$38)*_xlfn.NORM.S.INV(RAND())</f>
        <v>0.46327074628831311</v>
      </c>
      <c r="U949" s="23">
        <f ca="1">SQRT(Inputs!$B$38)*J949+SQRT(1-Inputs!$B$38)*_xlfn.NORM.S.INV(RAND())</f>
        <v>0.21882876486227715</v>
      </c>
      <c r="V949" s="23">
        <f ca="1">SQRT(Inputs!$B$38)*K949+SQRT(1-Inputs!$B$38)*_xlfn.NORM.S.INV(RAND())</f>
        <v>0.2714736376452444</v>
      </c>
      <c r="W949" s="23">
        <f ca="1">SQRT(Inputs!$B$38)*L949+SQRT(1-Inputs!$B$38)*_xlfn.NORM.S.INV(RAND())</f>
        <v>1.2401852727794167</v>
      </c>
      <c r="X949" s="23">
        <f ca="1">SQRT(Inputs!$B$38)*M949+SQRT(1-Inputs!$B$38)*_xlfn.NORM.S.INV(RAND())</f>
        <v>0.31267488891655143</v>
      </c>
      <c r="Y949" s="23">
        <f ca="1">SQRT(Inputs!$B$38)*C949+SQRT(1-Inputs!$B$38)*_xlfn.NORM.S.INV(RAND())</f>
        <v>3.6232947160448363</v>
      </c>
      <c r="Z949" s="23">
        <f ca="1">SQRT(Inputs!$B$38)*D949+SQRT(1-Inputs!$B$38)*_xlfn.NORM.S.INV(RAND())</f>
        <v>-0.10357017601178702</v>
      </c>
      <c r="AA949" s="23">
        <f ca="1">SQRT(Inputs!$B$38)*E949+SQRT(1-Inputs!$B$38)*_xlfn.NORM.S.INV(RAND())</f>
        <v>1.0248938690163583</v>
      </c>
      <c r="AB949" s="23">
        <f ca="1">SQRT(Inputs!$B$38)*F949+SQRT(1-Inputs!$B$38)*_xlfn.NORM.S.INV(RAND())</f>
        <v>1.5270569109284069</v>
      </c>
      <c r="AC949" s="23">
        <f ca="1">SQRT(Inputs!$B$38)*G949+SQRT(1-Inputs!$B$38)*_xlfn.NORM.S.INV(RAND())</f>
        <v>-1.4080376073131942</v>
      </c>
      <c r="AD949" s="23">
        <f ca="1">SQRT(Inputs!$B$38)*H949+SQRT(1-Inputs!$B$38)*_xlfn.NORM.S.INV(RAND())</f>
        <v>-6.2943536044821058E-3</v>
      </c>
      <c r="AE949" s="23">
        <f ca="1">SQRT(Inputs!$B$38)*I949+SQRT(1-Inputs!$B$38)*_xlfn.NORM.S.INV(RAND())</f>
        <v>0.63293424131784037</v>
      </c>
      <c r="AF949" s="23">
        <f ca="1">SQRT(Inputs!$B$38)*J949+SQRT(1-Inputs!$B$38)*_xlfn.NORM.S.INV(RAND())</f>
        <v>0.45615905203689877</v>
      </c>
      <c r="AG949" s="23">
        <f ca="1">SQRT(Inputs!$B$38)*K949+SQRT(1-Inputs!$B$38)*_xlfn.NORM.S.INV(RAND())</f>
        <v>-0.14281227794817686</v>
      </c>
      <c r="AH949" s="23">
        <f ca="1">SQRT(Inputs!$B$38)*L949+SQRT(1-Inputs!$B$38)*_xlfn.NORM.S.INV(RAND())</f>
        <v>0.94042254457695929</v>
      </c>
      <c r="AI949" s="23">
        <f ca="1">SQRT(Inputs!$B$38)*M949+SQRT(1-Inputs!$B$38)*_xlfn.NORM.S.INV(RAND())</f>
        <v>0.53440416490647991</v>
      </c>
      <c r="AJ949" s="23">
        <f ca="1">SQRT(Inputs!$B$38)*C949+SQRT(1-Inputs!$B$38)*_xlfn.NORM.S.INV(RAND())</f>
        <v>0.37469398234483076</v>
      </c>
      <c r="AK949" s="23">
        <f ca="1">SQRT(Inputs!$B$38)*D949+SQRT(1-Inputs!$B$38)*_xlfn.NORM.S.INV(RAND())</f>
        <v>0.27690488334741642</v>
      </c>
      <c r="AL949" s="23">
        <f ca="1">SQRT(Inputs!$B$38)*E949+SQRT(1-Inputs!$B$38)*_xlfn.NORM.S.INV(RAND())</f>
        <v>1.3479033790986195</v>
      </c>
      <c r="AM949" s="23">
        <f ca="1">SQRT(Inputs!$B$38)*F949+SQRT(1-Inputs!$B$38)*_xlfn.NORM.S.INV(RAND())</f>
        <v>-0.14040193612008012</v>
      </c>
      <c r="AN949" s="23">
        <f ca="1">SQRT(Inputs!$B$38)*G949+SQRT(1-Inputs!$B$38)*_xlfn.NORM.S.INV(RAND())</f>
        <v>-1.3343625237896997</v>
      </c>
      <c r="AO949" s="23">
        <f ca="1">SQRT(Inputs!$B$38)*H949+SQRT(1-Inputs!$B$38)*_xlfn.NORM.S.INV(RAND())</f>
        <v>-0.44818098505473181</v>
      </c>
      <c r="AP949" s="23">
        <f ca="1">SQRT(Inputs!$B$38)*I949+SQRT(1-Inputs!$B$38)*_xlfn.NORM.S.INV(RAND())</f>
        <v>0.78559485592243328</v>
      </c>
      <c r="AQ949" s="23">
        <f ca="1">SQRT(Inputs!$B$38)*J949+SQRT(1-Inputs!$B$38)*_xlfn.NORM.S.INV(RAND())</f>
        <v>-0.33291859047972971</v>
      </c>
      <c r="AR949" s="23">
        <f ca="1">SQRT(Inputs!$B$38)*K949+SQRT(1-Inputs!$B$38)*_xlfn.NORM.S.INV(RAND())</f>
        <v>-0.19720124232901981</v>
      </c>
      <c r="AS949" s="23">
        <f ca="1">SQRT(Inputs!$B$38)*L949+SQRT(1-Inputs!$B$38)*_xlfn.NORM.S.INV(RAND())</f>
        <v>0.41809915328341202</v>
      </c>
      <c r="AT949" s="23">
        <f ca="1">SQRT(Inputs!$B$38)*M949+SQRT(1-Inputs!$B$38)*_xlfn.NORM.S.INV(RAND())</f>
        <v>-0.93360898872475695</v>
      </c>
      <c r="AU949" s="15">
        <f ca="1">Inputs!$B$6*EXP($B$8-0.5*C$5^2+C$5*N949)</f>
        <v>4820.9182765285896</v>
      </c>
      <c r="AV949" s="15">
        <f t="shared" ca="1" si="510"/>
        <v>5383.1901288086874</v>
      </c>
      <c r="AW949" s="15">
        <f t="shared" ca="1" si="511"/>
        <v>7748.724443686182</v>
      </c>
      <c r="AX949" s="15">
        <f t="shared" ca="1" si="512"/>
        <v>9688.0427446778249</v>
      </c>
      <c r="AY949" s="15">
        <f t="shared" ca="1" si="513"/>
        <v>12314.368984410898</v>
      </c>
      <c r="AZ949" s="15">
        <f t="shared" ca="1" si="514"/>
        <v>13326.482709508295</v>
      </c>
      <c r="BA949" s="15">
        <f t="shared" ca="1" si="515"/>
        <v>17118.406246735303</v>
      </c>
      <c r="BB949" s="15">
        <f t="shared" ca="1" si="516"/>
        <v>21422.713870694704</v>
      </c>
      <c r="BC949" s="15">
        <f t="shared" ca="1" si="517"/>
        <v>26934.019482766344</v>
      </c>
      <c r="BD949" s="15">
        <f t="shared" ca="1" si="518"/>
        <v>37055.132950594925</v>
      </c>
      <c r="BE949" s="15">
        <f t="shared" ca="1" si="519"/>
        <v>46718.007319486802</v>
      </c>
      <c r="BF949" s="15">
        <f ca="1">Inputs!$B$13*EXP($B$9-0.5*C$6^2+C$6*Y949)</f>
        <v>28366.922372194407</v>
      </c>
      <c r="BG949" s="15">
        <f t="shared" ca="1" si="520"/>
        <v>33931.690013274136</v>
      </c>
      <c r="BH949" s="15">
        <f t="shared" ca="1" si="521"/>
        <v>49140.028583671738</v>
      </c>
      <c r="BI949" s="15">
        <f t="shared" ca="1" si="522"/>
        <v>76093.649888342377</v>
      </c>
      <c r="BJ949" s="15">
        <f t="shared" ca="1" si="523"/>
        <v>76150.084589168357</v>
      </c>
      <c r="BK949" s="15">
        <f t="shared" ca="1" si="524"/>
        <v>93379.74212512582</v>
      </c>
      <c r="BL949" s="15">
        <f t="shared" ca="1" si="525"/>
        <v>124510.87821209907</v>
      </c>
      <c r="BM949" s="15">
        <f t="shared" ca="1" si="526"/>
        <v>161974.19769161727</v>
      </c>
      <c r="BN949" s="15">
        <f t="shared" ca="1" si="527"/>
        <v>195827.73509920354</v>
      </c>
      <c r="BO949" s="15">
        <f t="shared" ca="1" si="528"/>
        <v>268778.35546089523</v>
      </c>
      <c r="BP949" s="15">
        <f t="shared" ca="1" si="529"/>
        <v>351464.1717090708</v>
      </c>
      <c r="BQ949" s="15">
        <f ca="1">Inputs!$B$20*EXP($B$10-0.5*C$7^2+C$7*AJ949)</f>
        <v>4899.1948516780767</v>
      </c>
      <c r="BR949" s="15">
        <f t="shared" ca="1" si="530"/>
        <v>7258.6354033773414</v>
      </c>
      <c r="BS949" s="15">
        <f t="shared" ca="1" si="531"/>
        <v>14638.878738099949</v>
      </c>
      <c r="BT949" s="15">
        <f t="shared" ca="1" si="532"/>
        <v>19453.945640197235</v>
      </c>
      <c r="BU949" s="15">
        <f t="shared" ca="1" si="533"/>
        <v>19521.369560782459</v>
      </c>
      <c r="BV949" s="15">
        <f t="shared" ca="1" si="534"/>
        <v>24551.31812985428</v>
      </c>
      <c r="BW949" s="15">
        <f t="shared" ca="1" si="535"/>
        <v>40457.354709012587</v>
      </c>
      <c r="BX949" s="15">
        <f t="shared" ca="1" si="536"/>
        <v>52932.73712334755</v>
      </c>
      <c r="BY949" s="15">
        <f t="shared" ca="1" si="537"/>
        <v>71421.575355168243</v>
      </c>
      <c r="BZ949" s="15">
        <f t="shared" ca="1" si="538"/>
        <v>108220.77763949055</v>
      </c>
      <c r="CA949" s="15">
        <f t="shared" ca="1" si="539"/>
        <v>128778.20564568076</v>
      </c>
      <c r="CB949" s="15">
        <f ca="1">(AU949*DCF!C$10-DCF!C$5*MAX(AU949*DCF!C$10,0)-MAX(AU949-Inputs!$B$6,0)/Inputs!$B$10)*DCF!C$6</f>
        <v>1044.0819485342308</v>
      </c>
      <c r="CC949" s="15">
        <f ca="1">(AV949*DCF!D$10-DCF!D$5*MAX(AV949*DCF!D$10,0)-MAX(AV949-AU949,0)/Inputs!$B$10)*DCF!D$6</f>
        <v>1175.020848502377</v>
      </c>
      <c r="CD949" s="15">
        <f ca="1">(AW949*DCF!E$10-DCF!E$5*MAX(AW949*DCF!E$10,0)-MAX(AW949-AV949,0)/Inputs!$B$10)*DCF!E$6</f>
        <v>1256.2408362811332</v>
      </c>
      <c r="CE949" s="15">
        <f ca="1">(AX949*DCF!F$10-DCF!F$5*MAX(AX949*DCF!F$10,0)-MAX(AX949-AW949,0)/Inputs!$B$10)*DCF!F$6</f>
        <v>1711.3602343952332</v>
      </c>
      <c r="CF949" s="15">
        <f ca="1">(AY949*DCF!G$10-DCF!G$5*MAX(AY949*DCF!G$10,0)-MAX(AY949-AX949,0)/Inputs!$B$10)*DCF!G$6</f>
        <v>2032.4254298926926</v>
      </c>
      <c r="CG949" s="15">
        <f ca="1">(AZ949*DCF!H$10-DCF!H$5*MAX(AZ949*DCF!H$10,0)-MAX(AZ949-AY949,0)/Inputs!$B$10)*DCF!H$6</f>
        <v>2407.6272404676511</v>
      </c>
      <c r="CH949" s="15">
        <f ca="1">(BA949*DCF!I$10-DCF!I$5*MAX(BA949*DCF!I$10,0)-MAX(BA949-AZ949,0)/Inputs!$B$10)*DCF!I$6</f>
        <v>2504.9000228189889</v>
      </c>
      <c r="CI949" s="15">
        <f ca="1">(BB949*DCF!J$10-DCF!J$5*MAX(BB949*DCF!J$10,0)-MAX(BB949-BA949,0)/Inputs!$B$10)*DCF!J$6</f>
        <v>3023.9405167411196</v>
      </c>
      <c r="CJ949" s="15">
        <f ca="1">(BC949*DCF!K$10-DCF!K$5*MAX(BC949*DCF!K$10,0)-MAX(BC949-BB949,0)/Inputs!$B$10)*DCF!K$6</f>
        <v>3564.4456856803499</v>
      </c>
      <c r="CK949" s="15">
        <f ca="1">(BD949*DCF!L$10-DCF!L$5*MAX(BD949*DCF!L$10,0)-MAX(BD949-BC949,0)/Inputs!$B$10)*DCF!L$6</f>
        <v>4279.7948416420877</v>
      </c>
      <c r="CL949" s="15">
        <f ca="1">(BE949*DCF!M$10-DCF!M$5*MAX(BE949*DCF!M$10,0)-MAX(BE949-BD949,0)/Inputs!$B$10)*DCF!M$6</f>
        <v>5438.1814953810681</v>
      </c>
      <c r="CM949" s="15">
        <f ca="1">(BF949*DCF!C$28-DCF!C$5*MAX(BF949*DCF!C$28,0)-MAX(BF949-Inputs!$B$13,0)/Inputs!$B$17)*DCF!C$6</f>
        <v>4735.9385419394994</v>
      </c>
      <c r="CN949" s="15">
        <f ca="1">(BG949*DCF!D$28-DCF!D$5*MAX(BG949*DCF!D$28,0)-MAX(BG949-BF949,0)/Inputs!$B$17)*DCF!D$6</f>
        <v>8806.4452226317535</v>
      </c>
      <c r="CO949" s="15">
        <f ca="1">(BH949*DCF!E$28-DCF!E$5*MAX(BH949*DCF!E$28,0)-MAX(BH949-BG949,0)/Inputs!$B$17)*DCF!E$6</f>
        <v>10919.976911279513</v>
      </c>
      <c r="CP949" s="15">
        <f ca="1">(BI949*DCF!F$28-DCF!F$5*MAX(BI949*DCF!F$28,0)-MAX(BI949-BH949,0)/Inputs!$B$17)*DCF!F$6</f>
        <v>15750.088779318605</v>
      </c>
      <c r="CQ949" s="15">
        <f ca="1">(BJ949*DCF!G$28-DCF!G$5*MAX(BJ949*DCF!G$28,0)-MAX(BJ949-BI949,0)/Inputs!$B$17)*DCF!G$6</f>
        <v>19748.225436514527</v>
      </c>
      <c r="CR949" s="15">
        <f ca="1">(BK949*DCF!H$28-DCF!H$5*MAX(BK949*DCF!H$28,0)-MAX(BK949-BJ949,0)/Inputs!$B$17)*DCF!H$6</f>
        <v>20416.835205138799</v>
      </c>
      <c r="CS949" s="15">
        <f ca="1">(BL949*DCF!I$28-DCF!I$5*MAX(BL949*DCF!I$28,0)-MAX(BL949-BK949,0)/Inputs!$B$17)*DCF!I$6</f>
        <v>24810.838740495998</v>
      </c>
      <c r="CT949" s="15">
        <f ca="1">(BM949*DCF!J$28-DCF!J$5*MAX(BM949*DCF!J$28,0)-MAX(BM949-BL949,0)/Inputs!$B$17)*DCF!J$6</f>
        <v>31166.362472500954</v>
      </c>
      <c r="CU949" s="15">
        <f ca="1">(BN949*DCF!K$28-DCF!K$5*MAX(BN949*DCF!K$28,0)-MAX(BN949-BM949,0)/Inputs!$B$17)*DCF!K$6</f>
        <v>37208.92680366111</v>
      </c>
      <c r="CV949" s="15">
        <f ca="1">(BO949*DCF!L$28-DCF!L$5*MAX(BO949*DCF!L$28,0)-MAX(BO949-BN949,0)/Inputs!$B$17)*DCF!L$6</f>
        <v>45372.439200115972</v>
      </c>
      <c r="CW949" s="15">
        <f ca="1">(BP949*DCF!M$28-DCF!M$5*MAX(BP949*DCF!M$28,0)-MAX(BP949-BO949,0)/Inputs!$B$17)*DCF!M$6</f>
        <v>57485.196098497821</v>
      </c>
      <c r="CX949" s="15">
        <f ca="1">(BQ949*DCF!C$46-DCF!C$5*MAX(BQ949*DCF!C$46,0)-MAX(BQ949-Inputs!$B$20,0)/Inputs!$B$24)*DCF!C$6</f>
        <v>-1915.839389153402</v>
      </c>
      <c r="CY949" s="15">
        <f ca="1">(BR949*DCF!D$46-DCF!D$5*MAX(BR949*DCF!D$46,0)-MAX(BR949-BQ949,0)/Inputs!$B$24)*DCF!D$6</f>
        <v>-2245.6334880660525</v>
      </c>
      <c r="CZ949" s="15">
        <f ca="1">(BS949*DCF!E$46-DCF!E$5*MAX(BS949*DCF!E$46,0)-MAX(BS949-BR949,0)/Inputs!$B$24)*DCF!E$6</f>
        <v>-4640.1616466427204</v>
      </c>
      <c r="DA949" s="15">
        <f ca="1">(BT949*DCF!F$46-DCF!F$5*MAX(BT949*DCF!F$46,0)-MAX(BT949-BS949,0)/Inputs!$B$24)*DCF!F$6</f>
        <v>-3170.0773936759392</v>
      </c>
      <c r="DB949" s="15">
        <f ca="1">(BU949*DCF!G$46-DCF!G$5*MAX(BU949*DCF!G$46,0)-MAX(BU949-BT949,0)/Inputs!$B$24)*DCF!G$6</f>
        <v>-679.34037725877306</v>
      </c>
      <c r="DC949" s="15">
        <f ca="1">(BV949*DCF!H$46-DCF!H$5*MAX(BV949*DCF!H$46,0)-MAX(BV949-BU949,0)/Inputs!$B$24)*DCF!H$6</f>
        <v>-1563.0256988328615</v>
      </c>
      <c r="DD949" s="15">
        <f ca="1">(BW949*DCF!I$46-DCF!I$5*MAX(BW949*DCF!I$46,0)-MAX(BW949-BV949,0)/Inputs!$B$24)*DCF!I$6</f>
        <v>-3631.6294810469126</v>
      </c>
      <c r="DE949" s="15">
        <f ca="1">(BX949*DCF!J$46-DCF!J$5*MAX(BX949*DCF!J$46,0)-MAX(BX949-BW949,0)/Inputs!$B$24)*DCF!J$6</f>
        <v>-1087.8856946031146</v>
      </c>
      <c r="DF949" s="15">
        <f ca="1">(BY949*DCF!K$46-DCF!K$5*MAX(BY949*DCF!K$46,0)-MAX(BY949-BX949,0)/Inputs!$B$24)*DCF!K$6</f>
        <v>-449.43435688072634</v>
      </c>
      <c r="DG949" s="15">
        <f ca="1">(BZ949*DCF!L$46-DCF!L$5*MAX(BZ949*DCF!L$46,0)-MAX(BZ949-BY949,0)/Inputs!$B$24)*DCF!L$6</f>
        <v>-846.97957208839466</v>
      </c>
      <c r="DH949" s="15">
        <f ca="1">(CA949*DCF!M$46-DCF!M$5*MAX(CA949*DCF!M$46,0)-MAX(CA949-BZ949,0)/Inputs!$B$24)*DCF!M$6</f>
        <v>5798.0480482406101</v>
      </c>
      <c r="DI949" s="15">
        <f ca="1">SUM(CB949:CL949)+BE949*DCF!M$10*(1+Inputs!$B$30)*(1-Inputs!$B$33)*(1-Inputs!$B$30/Inputs!$B$31)/(Inputs!$B$29-Inputs!$B$30)*DCF!M$6</f>
        <v>158454.85125215974</v>
      </c>
      <c r="DJ949" s="15">
        <f ca="1">SUM(CM949:CW949)+BP949*DCF!M$28*(1+Inputs!$B$30)*(1-Inputs!$B$33)*(1-Inputs!$B$30/Inputs!$B$31)/(Inputs!$B$29-Inputs!$B$30)*DCF!M$6</f>
        <v>1580593.8567439201</v>
      </c>
      <c r="DK949" s="15">
        <f ca="1">SUM(CX949:DH949)+CA949*DCF!M$46*(1+Inputs!$B$30)*(1-Inputs!$B$33)*(1-Inputs!$B$30/Inputs!$B$31)/(Inputs!$B$29-Inputs!$B$30)*DCF!M$6</f>
        <v>184674.40163188346</v>
      </c>
      <c r="DM949" s="15">
        <f ca="1">DI949+DJ949+DK949+Inputs!$B$34+Inputs!$B$36-Inputs!$B$35</f>
        <v>2000574.1096279635</v>
      </c>
    </row>
    <row r="950" spans="1:117" x14ac:dyDescent="0.75">
      <c r="A950" s="11">
        <v>937</v>
      </c>
      <c r="C950" s="23">
        <f t="shared" ca="1" si="543"/>
        <v>-0.8825071161235517</v>
      </c>
      <c r="D950" s="23">
        <f t="shared" ca="1" si="543"/>
        <v>0.64124381908187722</v>
      </c>
      <c r="E950" s="23">
        <f t="shared" ca="1" si="543"/>
        <v>-6.5797199474876666E-2</v>
      </c>
      <c r="F950" s="23">
        <f t="shared" ca="1" si="543"/>
        <v>-1.1986765527668852</v>
      </c>
      <c r="G950" s="23">
        <f t="shared" ca="1" si="543"/>
        <v>1.0393714929180693</v>
      </c>
      <c r="H950" s="23">
        <f t="shared" ca="1" si="543"/>
        <v>-1.6881823275866314</v>
      </c>
      <c r="I950" s="23">
        <f t="shared" ca="1" si="543"/>
        <v>-1.5362882293686149</v>
      </c>
      <c r="J950" s="23">
        <f t="shared" ca="1" si="543"/>
        <v>-0.4433936691968412</v>
      </c>
      <c r="K950" s="23">
        <f t="shared" ca="1" si="543"/>
        <v>-1.2202534991196516</v>
      </c>
      <c r="L950" s="23">
        <f t="shared" ca="1" si="543"/>
        <v>-0.240563973953901</v>
      </c>
      <c r="M950" s="23">
        <f t="shared" ca="1" si="543"/>
        <v>-1.0890905838509031</v>
      </c>
      <c r="N950" s="23">
        <f ca="1">SQRT(Inputs!$B$38)*C950+SQRT(1-Inputs!$B$38)*_xlfn.NORM.S.INV(RAND())</f>
        <v>0.43951535281853632</v>
      </c>
      <c r="O950" s="23">
        <f ca="1">SQRT(Inputs!$B$38)*D950+SQRT(1-Inputs!$B$38)*_xlfn.NORM.S.INV(RAND())</f>
        <v>-0.56981325365566637</v>
      </c>
      <c r="P950" s="23">
        <f ca="1">SQRT(Inputs!$B$38)*E950+SQRT(1-Inputs!$B$38)*_xlfn.NORM.S.INV(RAND())</f>
        <v>1.2565380974930269</v>
      </c>
      <c r="Q950" s="23">
        <f ca="1">SQRT(Inputs!$B$38)*F950+SQRT(1-Inputs!$B$38)*_xlfn.NORM.S.INV(RAND())</f>
        <v>0.15587537188632472</v>
      </c>
      <c r="R950" s="23">
        <f ca="1">SQRT(Inputs!$B$38)*G950+SQRT(1-Inputs!$B$38)*_xlfn.NORM.S.INV(RAND())</f>
        <v>1.3219316909581429</v>
      </c>
      <c r="S950" s="23">
        <f ca="1">SQRT(Inputs!$B$38)*H950+SQRT(1-Inputs!$B$38)*_xlfn.NORM.S.INV(RAND())</f>
        <v>-0.79503557968284733</v>
      </c>
      <c r="T950" s="23">
        <f ca="1">SQRT(Inputs!$B$38)*I950+SQRT(1-Inputs!$B$38)*_xlfn.NORM.S.INV(RAND())</f>
        <v>-1.1109880323271155</v>
      </c>
      <c r="U950" s="23">
        <f ca="1">SQRT(Inputs!$B$38)*J950+SQRT(1-Inputs!$B$38)*_xlfn.NORM.S.INV(RAND())</f>
        <v>-1.0445852316511277</v>
      </c>
      <c r="V950" s="23">
        <f ca="1">SQRT(Inputs!$B$38)*K950+SQRT(1-Inputs!$B$38)*_xlfn.NORM.S.INV(RAND())</f>
        <v>0.24656245751946537</v>
      </c>
      <c r="W950" s="23">
        <f ca="1">SQRT(Inputs!$B$38)*L950+SQRT(1-Inputs!$B$38)*_xlfn.NORM.S.INV(RAND())</f>
        <v>-1.2919000449153808</v>
      </c>
      <c r="X950" s="23">
        <f ca="1">SQRT(Inputs!$B$38)*M950+SQRT(1-Inputs!$B$38)*_xlfn.NORM.S.INV(RAND())</f>
        <v>1.2272890608260882</v>
      </c>
      <c r="Y950" s="23">
        <f ca="1">SQRT(Inputs!$B$38)*C950+SQRT(1-Inputs!$B$38)*_xlfn.NORM.S.INV(RAND())</f>
        <v>-0.83919051191462612</v>
      </c>
      <c r="Z950" s="23">
        <f ca="1">SQRT(Inputs!$B$38)*D950+SQRT(1-Inputs!$B$38)*_xlfn.NORM.S.INV(RAND())</f>
        <v>1.3453510213122828</v>
      </c>
      <c r="AA950" s="23">
        <f ca="1">SQRT(Inputs!$B$38)*E950+SQRT(1-Inputs!$B$38)*_xlfn.NORM.S.INV(RAND())</f>
        <v>-0.183613750097048</v>
      </c>
      <c r="AB950" s="23">
        <f ca="1">SQRT(Inputs!$B$38)*F950+SQRT(1-Inputs!$B$38)*_xlfn.NORM.S.INV(RAND())</f>
        <v>-1.4318743477778417</v>
      </c>
      <c r="AC950" s="23">
        <f ca="1">SQRT(Inputs!$B$38)*G950+SQRT(1-Inputs!$B$38)*_xlfn.NORM.S.INV(RAND())</f>
        <v>-0.20090236439537323</v>
      </c>
      <c r="AD950" s="23">
        <f ca="1">SQRT(Inputs!$B$38)*H950+SQRT(1-Inputs!$B$38)*_xlfn.NORM.S.INV(RAND())</f>
        <v>-0.24192165893066919</v>
      </c>
      <c r="AE950" s="23">
        <f ca="1">SQRT(Inputs!$B$38)*I950+SQRT(1-Inputs!$B$38)*_xlfn.NORM.S.INV(RAND())</f>
        <v>-1.2387210279775518</v>
      </c>
      <c r="AF950" s="23">
        <f ca="1">SQRT(Inputs!$B$38)*J950+SQRT(1-Inputs!$B$38)*_xlfn.NORM.S.INV(RAND())</f>
        <v>0.82186304397173937</v>
      </c>
      <c r="AG950" s="23">
        <f ca="1">SQRT(Inputs!$B$38)*K950+SQRT(1-Inputs!$B$38)*_xlfn.NORM.S.INV(RAND())</f>
        <v>5.8686438007639508E-2</v>
      </c>
      <c r="AH950" s="23">
        <f ca="1">SQRT(Inputs!$B$38)*L950+SQRT(1-Inputs!$B$38)*_xlfn.NORM.S.INV(RAND())</f>
        <v>-9.8362987798753465E-2</v>
      </c>
      <c r="AI950" s="23">
        <f ca="1">SQRT(Inputs!$B$38)*M950+SQRT(1-Inputs!$B$38)*_xlfn.NORM.S.INV(RAND())</f>
        <v>0.76893561890226492</v>
      </c>
      <c r="AJ950" s="23">
        <f ca="1">SQRT(Inputs!$B$38)*C950+SQRT(1-Inputs!$B$38)*_xlfn.NORM.S.INV(RAND())</f>
        <v>0.89695832786008545</v>
      </c>
      <c r="AK950" s="23">
        <f ca="1">SQRT(Inputs!$B$38)*D950+SQRT(1-Inputs!$B$38)*_xlfn.NORM.S.INV(RAND())</f>
        <v>-0.97823256362094058</v>
      </c>
      <c r="AL950" s="23">
        <f ca="1">SQRT(Inputs!$B$38)*E950+SQRT(1-Inputs!$B$38)*_xlfn.NORM.S.INV(RAND())</f>
        <v>7.6397833167303517E-2</v>
      </c>
      <c r="AM950" s="23">
        <f ca="1">SQRT(Inputs!$B$38)*F950+SQRT(1-Inputs!$B$38)*_xlfn.NORM.S.INV(RAND())</f>
        <v>-2.2113789998604423</v>
      </c>
      <c r="AN950" s="23">
        <f ca="1">SQRT(Inputs!$B$38)*G950+SQRT(1-Inputs!$B$38)*_xlfn.NORM.S.INV(RAND())</f>
        <v>-0.14533160687607871</v>
      </c>
      <c r="AO950" s="23">
        <f ca="1">SQRT(Inputs!$B$38)*H950+SQRT(1-Inputs!$B$38)*_xlfn.NORM.S.INV(RAND())</f>
        <v>-1.8137921496771885</v>
      </c>
      <c r="AP950" s="23">
        <f ca="1">SQRT(Inputs!$B$38)*I950+SQRT(1-Inputs!$B$38)*_xlfn.NORM.S.INV(RAND())</f>
        <v>0.3044936070020211</v>
      </c>
      <c r="AQ950" s="23">
        <f ca="1">SQRT(Inputs!$B$38)*J950+SQRT(1-Inputs!$B$38)*_xlfn.NORM.S.INV(RAND())</f>
        <v>0.72295762587702284</v>
      </c>
      <c r="AR950" s="23">
        <f ca="1">SQRT(Inputs!$B$38)*K950+SQRT(1-Inputs!$B$38)*_xlfn.NORM.S.INV(RAND())</f>
        <v>-0.29515419172985308</v>
      </c>
      <c r="AS950" s="23">
        <f ca="1">SQRT(Inputs!$B$38)*L950+SQRT(1-Inputs!$B$38)*_xlfn.NORM.S.INV(RAND())</f>
        <v>0.22999044375285865</v>
      </c>
      <c r="AT950" s="23">
        <f ca="1">SQRT(Inputs!$B$38)*M950+SQRT(1-Inputs!$B$38)*_xlfn.NORM.S.INV(RAND())</f>
        <v>-1.2047008559189933</v>
      </c>
      <c r="AU950" s="15">
        <f ca="1">Inputs!$B$6*EXP($B$8-0.5*C$5^2+C$5*N950)</f>
        <v>5328.1433558902154</v>
      </c>
      <c r="AV950" s="15">
        <f t="shared" ca="1" si="510"/>
        <v>5964.3789589391381</v>
      </c>
      <c r="AW950" s="15">
        <f t="shared" ca="1" si="511"/>
        <v>8615.6806945940734</v>
      </c>
      <c r="AX950" s="15">
        <f t="shared" ca="1" si="512"/>
        <v>10725.733070406586</v>
      </c>
      <c r="AY950" s="15">
        <f t="shared" ca="1" si="513"/>
        <v>15296.191465701359</v>
      </c>
      <c r="AZ950" s="15">
        <f t="shared" ca="1" si="514"/>
        <v>17139.469459636715</v>
      </c>
      <c r="BA950" s="15">
        <f t="shared" ca="1" si="515"/>
        <v>18671.971519235052</v>
      </c>
      <c r="BB950" s="15">
        <f t="shared" ca="1" si="516"/>
        <v>20588.65144963732</v>
      </c>
      <c r="BC950" s="15">
        <f t="shared" ca="1" si="517"/>
        <v>25823.211227337975</v>
      </c>
      <c r="BD950" s="15">
        <f t="shared" ca="1" si="518"/>
        <v>28035.052566721453</v>
      </c>
      <c r="BE950" s="15">
        <f t="shared" ca="1" si="519"/>
        <v>38416.296400382649</v>
      </c>
      <c r="BF950" s="15">
        <f ca="1">Inputs!$B$13*EXP($B$9-0.5*C$6^2+C$6*Y950)</f>
        <v>11711.208461826498</v>
      </c>
      <c r="BG950" s="15">
        <f t="shared" ca="1" si="520"/>
        <v>18194.384949109735</v>
      </c>
      <c r="BH950" s="15">
        <f t="shared" ca="1" si="521"/>
        <v>21563.40494648664</v>
      </c>
      <c r="BI950" s="15">
        <f t="shared" ca="1" si="522"/>
        <v>21175.638271971868</v>
      </c>
      <c r="BJ950" s="15">
        <f t="shared" ca="1" si="523"/>
        <v>25218.955365506463</v>
      </c>
      <c r="BK950" s="15">
        <f t="shared" ca="1" si="524"/>
        <v>29948.674497920631</v>
      </c>
      <c r="BL950" s="15">
        <f t="shared" ca="1" si="525"/>
        <v>31332.404763778493</v>
      </c>
      <c r="BM950" s="15">
        <f t="shared" ca="1" si="526"/>
        <v>42654.268134380327</v>
      </c>
      <c r="BN950" s="15">
        <f t="shared" ca="1" si="527"/>
        <v>52829.642113014444</v>
      </c>
      <c r="BO950" s="15">
        <f t="shared" ca="1" si="528"/>
        <v>64262.449776612681</v>
      </c>
      <c r="BP950" s="15">
        <f t="shared" ca="1" si="529"/>
        <v>86294.661305463596</v>
      </c>
      <c r="BQ950" s="15">
        <f ca="1">Inputs!$B$20*EXP($B$10-0.5*C$7^2+C$7*AJ950)</f>
        <v>5896.2054367206292</v>
      </c>
      <c r="BR950" s="15">
        <f t="shared" ca="1" si="530"/>
        <v>5863.9498209073881</v>
      </c>
      <c r="BS950" s="15">
        <f t="shared" ca="1" si="531"/>
        <v>8208.1895562162226</v>
      </c>
      <c r="BT950" s="15">
        <f t="shared" ca="1" si="532"/>
        <v>6335.8078128766292</v>
      </c>
      <c r="BU950" s="15">
        <f t="shared" ca="1" si="533"/>
        <v>8477.255865077308</v>
      </c>
      <c r="BV950" s="15">
        <f t="shared" ca="1" si="534"/>
        <v>7837.9112862069333</v>
      </c>
      <c r="BW950" s="15">
        <f t="shared" ca="1" si="535"/>
        <v>11665.439386899319</v>
      </c>
      <c r="BX950" s="15">
        <f t="shared" ca="1" si="536"/>
        <v>18860.692315646153</v>
      </c>
      <c r="BY950" s="15">
        <f t="shared" ca="1" si="537"/>
        <v>24976.045030774494</v>
      </c>
      <c r="BZ950" s="15">
        <f t="shared" ca="1" si="538"/>
        <v>36558.35687409807</v>
      </c>
      <c r="CA950" s="15">
        <f t="shared" ca="1" si="539"/>
        <v>41456.918270758055</v>
      </c>
      <c r="CB950" s="15">
        <f ca="1">(AU950*DCF!C$10-DCF!C$5*MAX(AU950*DCF!C$10,0)-MAX(AU950-Inputs!$B$6,0)/Inputs!$B$10)*DCF!C$6</f>
        <v>1040.4653433101671</v>
      </c>
      <c r="CC950" s="15">
        <f ca="1">(AV950*DCF!D$10-DCF!D$5*MAX(AV950*DCF!D$10,0)-MAX(AV950-AU950,0)/Inputs!$B$10)*DCF!D$6</f>
        <v>1298.6475635654904</v>
      </c>
      <c r="CD950" s="15">
        <f ca="1">(AW950*DCF!E$10-DCF!E$5*MAX(AW950*DCF!E$10,0)-MAX(AW950-AV950,0)/Inputs!$B$10)*DCF!E$6</f>
        <v>1392.0405765664489</v>
      </c>
      <c r="CE950" s="15">
        <f ca="1">(AX950*DCF!F$10-DCF!F$5*MAX(AX950*DCF!F$10,0)-MAX(AX950-AW950,0)/Inputs!$B$10)*DCF!F$6</f>
        <v>1902.3608507760905</v>
      </c>
      <c r="CF950" s="15">
        <f ca="1">(AY950*DCF!G$10-DCF!G$5*MAX(AY950*DCF!G$10,0)-MAX(AY950-AX950,0)/Inputs!$B$10)*DCF!G$6</f>
        <v>2273.1038845572202</v>
      </c>
      <c r="CG950" s="15">
        <f ca="1">(AZ950*DCF!H$10-DCF!H$5*MAX(AZ950*DCF!H$10,0)-MAX(AZ950-AY950,0)/Inputs!$B$10)*DCF!H$6</f>
        <v>3000.3332364696612</v>
      </c>
      <c r="CH950" s="15">
        <f ca="1">(BA950*DCF!I$10-DCF!I$5*MAX(BA950*DCF!I$10,0)-MAX(BA950-AZ950,0)/Inputs!$B$10)*DCF!I$6</f>
        <v>3159.3040091719809</v>
      </c>
      <c r="CI950" s="15">
        <f ca="1">(BB950*DCF!J$10-DCF!J$5*MAX(BB950*DCF!J$10,0)-MAX(BB950-BA950,0)/Inputs!$B$10)*DCF!J$6</f>
        <v>3242.6191020047027</v>
      </c>
      <c r="CJ950" s="15">
        <f ca="1">(BC950*DCF!K$10-DCF!K$5*MAX(BC950*DCF!K$10,0)-MAX(BC950-BB950,0)/Inputs!$B$10)*DCF!K$6</f>
        <v>3424.3636002059038</v>
      </c>
      <c r="CK950" s="15">
        <f ca="1">(BD950*DCF!L$10-DCF!L$5*MAX(BD950*DCF!L$10,0)-MAX(BD950-BC950,0)/Inputs!$B$10)*DCF!L$6</f>
        <v>3942.1921426907047</v>
      </c>
      <c r="CL950" s="15">
        <f ca="1">(BE950*DCF!M$10-DCF!M$5*MAX(BE950*DCF!M$10,0)-MAX(BE950-BD950,0)/Inputs!$B$10)*DCF!M$6</f>
        <v>4180.8858017024068</v>
      </c>
      <c r="CM950" s="15">
        <f ca="1">(BF950*DCF!C$28-DCF!C$5*MAX(BF950*DCF!C$28,0)-MAX(BF950-Inputs!$B$13,0)/Inputs!$B$17)*DCF!C$6</f>
        <v>3499.3090854981588</v>
      </c>
      <c r="CN950" s="15">
        <f ca="1">(BG950*DCF!D$28-DCF!D$5*MAX(BG950*DCF!D$28,0)-MAX(BG950-BF950,0)/Inputs!$B$17)*DCF!D$6</f>
        <v>3975.5072034207601</v>
      </c>
      <c r="CO950" s="15">
        <f ca="1">(BH950*DCF!E$28-DCF!E$5*MAX(BH950*DCF!E$28,0)-MAX(BH950-BG950,0)/Inputs!$B$17)*DCF!E$6</f>
        <v>5443.1527807394032</v>
      </c>
      <c r="CP950" s="15">
        <f ca="1">(BI950*DCF!F$28-DCF!F$5*MAX(BI950*DCF!F$28,0)-MAX(BI950-BH950,0)/Inputs!$B$17)*DCF!F$6</f>
        <v>5748.6280062647411</v>
      </c>
      <c r="CQ950" s="15">
        <f ca="1">(BJ950*DCF!G$28-DCF!G$5*MAX(BJ950*DCF!G$28,0)-MAX(BJ950-BI950,0)/Inputs!$B$17)*DCF!G$6</f>
        <v>5863.2033132068618</v>
      </c>
      <c r="CR950" s="15">
        <f ca="1">(BK950*DCF!H$28-DCF!H$5*MAX(BK950*DCF!H$28,0)-MAX(BK950-BJ950,0)/Inputs!$B$17)*DCF!H$6</f>
        <v>6671.7719984571577</v>
      </c>
      <c r="CS950" s="15">
        <f ca="1">(BL950*DCF!I$28-DCF!I$5*MAX(BL950*DCF!I$28,0)-MAX(BL950-BK950,0)/Inputs!$B$17)*DCF!I$6</f>
        <v>7169.3024253004987</v>
      </c>
      <c r="CT950" s="15">
        <f ca="1">(BM950*DCF!J$28-DCF!J$5*MAX(BM950*DCF!J$28,0)-MAX(BM950-BL950,0)/Inputs!$B$17)*DCF!J$6</f>
        <v>8014.2562022540696</v>
      </c>
      <c r="CU950" s="15">
        <f ca="1">(BN950*DCF!K$28-DCF!K$5*MAX(BN950*DCF!K$28,0)-MAX(BN950-BM950,0)/Inputs!$B$17)*DCF!K$6</f>
        <v>9910.3868425701075</v>
      </c>
      <c r="CV950" s="15">
        <f ca="1">(BO950*DCF!L$28-DCF!L$5*MAX(BO950*DCF!L$28,0)-MAX(BO950-BN950,0)/Inputs!$B$17)*DCF!L$6</f>
        <v>11528.066339951776</v>
      </c>
      <c r="CW950" s="15">
        <f ca="1">(BP950*DCF!M$28-DCF!M$5*MAX(BP950*DCF!M$28,0)-MAX(BP950-BO950,0)/Inputs!$B$17)*DCF!M$6</f>
        <v>13933.405271473253</v>
      </c>
      <c r="CX950" s="15">
        <f ca="1">(BQ950*DCF!C$46-DCF!C$5*MAX(BQ950*DCF!C$46,0)-MAX(BQ950-Inputs!$B$20,0)/Inputs!$B$24)*DCF!C$6</f>
        <v>-2606.6088476124451</v>
      </c>
      <c r="CY950" s="15">
        <f ca="1">(BR950*DCF!D$46-DCF!D$5*MAX(BR950*DCF!D$46,0)-MAX(BR950-BQ950,0)/Inputs!$B$24)*DCF!D$6</f>
        <v>-1000.8394853513347</v>
      </c>
      <c r="CZ950" s="15">
        <f ca="1">(BS950*DCF!E$46-DCF!E$5*MAX(BS950*DCF!E$46,0)-MAX(BS950-BR950,0)/Inputs!$B$24)*DCF!E$6</f>
        <v>-1894.6674743124072</v>
      </c>
      <c r="DA950" s="15">
        <f ca="1">(BT950*DCF!F$46-DCF!F$5*MAX(BT950*DCF!F$46,0)-MAX(BT950-BS950,0)/Inputs!$B$24)*DCF!F$6</f>
        <v>-461.41358296641033</v>
      </c>
      <c r="DB950" s="15">
        <f ca="1">(BU950*DCF!G$46-DCF!G$5*MAX(BU950*DCF!G$46,0)-MAX(BU950-BT950,0)/Inputs!$B$24)*DCF!G$6</f>
        <v>-1005.4989532016621</v>
      </c>
      <c r="DC950" s="15">
        <f ca="1">(BV950*DCF!H$46-DCF!H$5*MAX(BV950*DCF!H$46,0)-MAX(BV950-BU950,0)/Inputs!$B$24)*DCF!H$6</f>
        <v>0</v>
      </c>
      <c r="DD950" s="15">
        <f ca="1">(BW950*DCF!I$46-DCF!I$5*MAX(BW950*DCF!I$46,0)-MAX(BW950-BV950,0)/Inputs!$B$24)*DCF!I$6</f>
        <v>-829.31740386152842</v>
      </c>
      <c r="DE950" s="15">
        <f ca="1">(BX950*DCF!J$46-DCF!J$5*MAX(BX950*DCF!J$46,0)-MAX(BX950-BW950,0)/Inputs!$B$24)*DCF!J$6</f>
        <v>-1116.9096516556535</v>
      </c>
      <c r="DF950" s="15">
        <f ca="1">(BY950*DCF!K$46-DCF!K$5*MAX(BY950*DCF!K$46,0)-MAX(BY950-BX950,0)/Inputs!$B$24)*DCF!K$6</f>
        <v>-71.38355266411412</v>
      </c>
      <c r="DG950" s="15">
        <f ca="1">(BZ950*DCF!L$46-DCF!L$5*MAX(BZ950*DCF!L$46,0)-MAX(BZ950-BY950,0)/Inputs!$B$24)*DCF!L$6</f>
        <v>-94.005400963137575</v>
      </c>
      <c r="DH950" s="15">
        <f ca="1">(CA950*DCF!M$46-DCF!M$5*MAX(CA950*DCF!M$46,0)-MAX(CA950-BZ950,0)/Inputs!$B$24)*DCF!M$6</f>
        <v>2225.9850279303882</v>
      </c>
      <c r="DI950" s="15">
        <f ca="1">SUM(CB950:CL950)+BE950*DCF!M$10*(1+Inputs!$B$30)*(1-Inputs!$B$33)*(1-Inputs!$B$30/Inputs!$B$31)/(Inputs!$B$29-Inputs!$B$30)*DCF!M$6</f>
        <v>135769.37699621468</v>
      </c>
      <c r="DJ950" s="15">
        <f ca="1">SUM(CM950:CW950)+BP950*DCF!M$28*(1+Inputs!$B$30)*(1-Inputs!$B$33)*(1-Inputs!$B$30/Inputs!$B$31)/(Inputs!$B$29-Inputs!$B$30)*DCF!M$6</f>
        <v>401969.23419162445</v>
      </c>
      <c r="DK950" s="15">
        <f ca="1">SUM(CX950:DH950)+CA950*DCF!M$46*(1+Inputs!$B$30)*(1-Inputs!$B$33)*(1-Inputs!$B$30/Inputs!$B$31)/(Inputs!$B$29-Inputs!$B$30)*DCF!M$6</f>
        <v>57242.647207847447</v>
      </c>
      <c r="DM950" s="15">
        <f ca="1">DI950+DJ950+DK950+Inputs!$B$34+Inputs!$B$36-Inputs!$B$35</f>
        <v>671832.25839568663</v>
      </c>
    </row>
    <row r="951" spans="1:117" x14ac:dyDescent="0.75">
      <c r="A951" s="11">
        <v>938</v>
      </c>
      <c r="C951" s="23">
        <f t="shared" ca="1" si="543"/>
        <v>-1.4758169249200261</v>
      </c>
      <c r="D951" s="23">
        <f t="shared" ca="1" si="543"/>
        <v>0.58076197010593833</v>
      </c>
      <c r="E951" s="23">
        <f t="shared" ca="1" si="543"/>
        <v>-0.6065833260095056</v>
      </c>
      <c r="F951" s="23">
        <f t="shared" ca="1" si="543"/>
        <v>-1.0442829941041871</v>
      </c>
      <c r="G951" s="23">
        <f t="shared" ca="1" si="543"/>
        <v>-8.9019616779845018E-3</v>
      </c>
      <c r="H951" s="23">
        <f t="shared" ca="1" si="543"/>
        <v>-0.92579041607741364</v>
      </c>
      <c r="I951" s="23">
        <f t="shared" ca="1" si="543"/>
        <v>2.149422373158929</v>
      </c>
      <c r="J951" s="23">
        <f t="shared" ca="1" si="543"/>
        <v>-0.23367366292712485</v>
      </c>
      <c r="K951" s="23">
        <f t="shared" ca="1" si="543"/>
        <v>-1.8971086035193301</v>
      </c>
      <c r="L951" s="23">
        <f t="shared" ca="1" si="543"/>
        <v>-0.76069549826358973</v>
      </c>
      <c r="M951" s="23">
        <f t="shared" ca="1" si="543"/>
        <v>-1.5827506324567533</v>
      </c>
      <c r="N951" s="23">
        <f ca="1">SQRT(Inputs!$B$38)*C951+SQRT(1-Inputs!$B$38)*_xlfn.NORM.S.INV(RAND())</f>
        <v>-0.69913889379781602</v>
      </c>
      <c r="O951" s="23">
        <f ca="1">SQRT(Inputs!$B$38)*D951+SQRT(1-Inputs!$B$38)*_xlfn.NORM.S.INV(RAND())</f>
        <v>0.60906862903627212</v>
      </c>
      <c r="P951" s="23">
        <f ca="1">SQRT(Inputs!$B$38)*E951+SQRT(1-Inputs!$B$38)*_xlfn.NORM.S.INV(RAND())</f>
        <v>-0.42522744090433806</v>
      </c>
      <c r="Q951" s="23">
        <f ca="1">SQRT(Inputs!$B$38)*F951+SQRT(1-Inputs!$B$38)*_xlfn.NORM.S.INV(RAND())</f>
        <v>-1.4447554576368498</v>
      </c>
      <c r="R951" s="23">
        <f ca="1">SQRT(Inputs!$B$38)*G951+SQRT(1-Inputs!$B$38)*_xlfn.NORM.S.INV(RAND())</f>
        <v>0.64222697456752664</v>
      </c>
      <c r="S951" s="23">
        <f ca="1">SQRT(Inputs!$B$38)*H951+SQRT(1-Inputs!$B$38)*_xlfn.NORM.S.INV(RAND())</f>
        <v>9.1537653108036632E-2</v>
      </c>
      <c r="T951" s="23">
        <f ca="1">SQRT(Inputs!$B$38)*I951+SQRT(1-Inputs!$B$38)*_xlfn.NORM.S.INV(RAND())</f>
        <v>1.0824254245450464</v>
      </c>
      <c r="U951" s="23">
        <f ca="1">SQRT(Inputs!$B$38)*J951+SQRT(1-Inputs!$B$38)*_xlfn.NORM.S.INV(RAND())</f>
        <v>-0.34172370288188192</v>
      </c>
      <c r="V951" s="23">
        <f ca="1">SQRT(Inputs!$B$38)*K951+SQRT(1-Inputs!$B$38)*_xlfn.NORM.S.INV(RAND())</f>
        <v>-1.8077120977101908</v>
      </c>
      <c r="W951" s="23">
        <f ca="1">SQRT(Inputs!$B$38)*L951+SQRT(1-Inputs!$B$38)*_xlfn.NORM.S.INV(RAND())</f>
        <v>8.7445294320683098E-2</v>
      </c>
      <c r="X951" s="23">
        <f ca="1">SQRT(Inputs!$B$38)*M951+SQRT(1-Inputs!$B$38)*_xlfn.NORM.S.INV(RAND())</f>
        <v>-2.1948621707915708</v>
      </c>
      <c r="Y951" s="23">
        <f ca="1">SQRT(Inputs!$B$38)*C951+SQRT(1-Inputs!$B$38)*_xlfn.NORM.S.INV(RAND())</f>
        <v>-1.9100535172457205</v>
      </c>
      <c r="Z951" s="23">
        <f ca="1">SQRT(Inputs!$B$38)*D951+SQRT(1-Inputs!$B$38)*_xlfn.NORM.S.INV(RAND())</f>
        <v>3.7940982417216884E-2</v>
      </c>
      <c r="AA951" s="23">
        <f ca="1">SQRT(Inputs!$B$38)*E951+SQRT(1-Inputs!$B$38)*_xlfn.NORM.S.INV(RAND())</f>
        <v>-0.79528060085752372</v>
      </c>
      <c r="AB951" s="23">
        <f ca="1">SQRT(Inputs!$B$38)*F951+SQRT(1-Inputs!$B$38)*_xlfn.NORM.S.INV(RAND())</f>
        <v>-1.4724648721617175</v>
      </c>
      <c r="AC951" s="23">
        <f ca="1">SQRT(Inputs!$B$38)*G951+SQRT(1-Inputs!$B$38)*_xlfn.NORM.S.INV(RAND())</f>
        <v>-0.95223518618964242</v>
      </c>
      <c r="AD951" s="23">
        <f ca="1">SQRT(Inputs!$B$38)*H951+SQRT(1-Inputs!$B$38)*_xlfn.NORM.S.INV(RAND())</f>
        <v>-0.34038348154579556</v>
      </c>
      <c r="AE951" s="23">
        <f ca="1">SQRT(Inputs!$B$38)*I951+SQRT(1-Inputs!$B$38)*_xlfn.NORM.S.INV(RAND())</f>
        <v>1.5040495047423386</v>
      </c>
      <c r="AF951" s="23">
        <f ca="1">SQRT(Inputs!$B$38)*J951+SQRT(1-Inputs!$B$38)*_xlfn.NORM.S.INV(RAND())</f>
        <v>0.88499408283998604</v>
      </c>
      <c r="AG951" s="23">
        <f ca="1">SQRT(Inputs!$B$38)*K951+SQRT(1-Inputs!$B$38)*_xlfn.NORM.S.INV(RAND())</f>
        <v>-0.2306731029526824</v>
      </c>
      <c r="AH951" s="23">
        <f ca="1">SQRT(Inputs!$B$38)*L951+SQRT(1-Inputs!$B$38)*_xlfn.NORM.S.INV(RAND())</f>
        <v>-1.4930928881472187</v>
      </c>
      <c r="AI951" s="23">
        <f ca="1">SQRT(Inputs!$B$38)*M951+SQRT(1-Inputs!$B$38)*_xlfn.NORM.S.INV(RAND())</f>
        <v>-0.42254315775409529</v>
      </c>
      <c r="AJ951" s="23">
        <f ca="1">SQRT(Inputs!$B$38)*C951+SQRT(1-Inputs!$B$38)*_xlfn.NORM.S.INV(RAND())</f>
        <v>-1.5381067434248452</v>
      </c>
      <c r="AK951" s="23">
        <f ca="1">SQRT(Inputs!$B$38)*D951+SQRT(1-Inputs!$B$38)*_xlfn.NORM.S.INV(RAND())</f>
        <v>0.35705736840585339</v>
      </c>
      <c r="AL951" s="23">
        <f ca="1">SQRT(Inputs!$B$38)*E951+SQRT(1-Inputs!$B$38)*_xlfn.NORM.S.INV(RAND())</f>
        <v>-0.73468678938050846</v>
      </c>
      <c r="AM951" s="23">
        <f ca="1">SQRT(Inputs!$B$38)*F951+SQRT(1-Inputs!$B$38)*_xlfn.NORM.S.INV(RAND())</f>
        <v>-0.38824328026253369</v>
      </c>
      <c r="AN951" s="23">
        <f ca="1">SQRT(Inputs!$B$38)*G951+SQRT(1-Inputs!$B$38)*_xlfn.NORM.S.INV(RAND())</f>
        <v>6.4319992346461158E-2</v>
      </c>
      <c r="AO951" s="23">
        <f ca="1">SQRT(Inputs!$B$38)*H951+SQRT(1-Inputs!$B$38)*_xlfn.NORM.S.INV(RAND())</f>
        <v>1.0339709998246178</v>
      </c>
      <c r="AP951" s="23">
        <f ca="1">SQRT(Inputs!$B$38)*I951+SQRT(1-Inputs!$B$38)*_xlfn.NORM.S.INV(RAND())</f>
        <v>-8.6554415184571853E-2</v>
      </c>
      <c r="AQ951" s="23">
        <f ca="1">SQRT(Inputs!$B$38)*J951+SQRT(1-Inputs!$B$38)*_xlfn.NORM.S.INV(RAND())</f>
        <v>1.0255777425647012</v>
      </c>
      <c r="AR951" s="23">
        <f ca="1">SQRT(Inputs!$B$38)*K951+SQRT(1-Inputs!$B$38)*_xlfn.NORM.S.INV(RAND())</f>
        <v>-0.96780275660726711</v>
      </c>
      <c r="AS951" s="23">
        <f ca="1">SQRT(Inputs!$B$38)*L951+SQRT(1-Inputs!$B$38)*_xlfn.NORM.S.INV(RAND())</f>
        <v>-1.3359012355227611</v>
      </c>
      <c r="AT951" s="23">
        <f ca="1">SQRT(Inputs!$B$38)*M951+SQRT(1-Inputs!$B$38)*_xlfn.NORM.S.INV(RAND())</f>
        <v>-0.86228835579135132</v>
      </c>
      <c r="AU951" s="15">
        <f ca="1">Inputs!$B$6*EXP($B$8-0.5*C$5^2+C$5*N951)</f>
        <v>4431.2662321473726</v>
      </c>
      <c r="AV951" s="15">
        <f t="shared" ca="1" si="510"/>
        <v>5899.2241233331852</v>
      </c>
      <c r="AW951" s="15">
        <f t="shared" ca="1" si="511"/>
        <v>6792.1075835818519</v>
      </c>
      <c r="AX951" s="15">
        <f t="shared" ca="1" si="512"/>
        <v>6923.0178320847772</v>
      </c>
      <c r="AY951" s="15">
        <f t="shared" ca="1" si="513"/>
        <v>9119.6235024030902</v>
      </c>
      <c r="AZ951" s="15">
        <f t="shared" ca="1" si="514"/>
        <v>11266.543001742035</v>
      </c>
      <c r="BA951" s="15">
        <f t="shared" ca="1" si="515"/>
        <v>15441.197732350651</v>
      </c>
      <c r="BB951" s="15">
        <f t="shared" ca="1" si="516"/>
        <v>18268.441080742901</v>
      </c>
      <c r="BC951" s="15">
        <f t="shared" ca="1" si="517"/>
        <v>18791.598272697462</v>
      </c>
      <c r="BD951" s="15">
        <f t="shared" ca="1" si="518"/>
        <v>23210.546434576132</v>
      </c>
      <c r="BE951" s="15">
        <f t="shared" ca="1" si="519"/>
        <v>23288.095294660987</v>
      </c>
      <c r="BF951" s="15">
        <f ca="1">Inputs!$B$13*EXP($B$9-0.5*C$6^2+C$6*Y951)</f>
        <v>9471.1492230629628</v>
      </c>
      <c r="BG951" s="15">
        <f t="shared" ca="1" si="520"/>
        <v>11622.117071956351</v>
      </c>
      <c r="BH951" s="15">
        <f t="shared" ca="1" si="521"/>
        <v>12445.325503745213</v>
      </c>
      <c r="BI951" s="15">
        <f t="shared" ca="1" si="522"/>
        <v>12145.407793799308</v>
      </c>
      <c r="BJ951" s="15">
        <f t="shared" ca="1" si="523"/>
        <v>12979.801195942126</v>
      </c>
      <c r="BK951" s="15">
        <f t="shared" ca="1" si="524"/>
        <v>15208.867328067323</v>
      </c>
      <c r="BL951" s="15">
        <f t="shared" ca="1" si="525"/>
        <v>22702.760970741339</v>
      </c>
      <c r="BM951" s="15">
        <f t="shared" ca="1" si="526"/>
        <v>31149.669852237432</v>
      </c>
      <c r="BN951" s="15">
        <f t="shared" ca="1" si="527"/>
        <v>37265.690946898991</v>
      </c>
      <c r="BO951" s="15">
        <f t="shared" ca="1" si="528"/>
        <v>38546.002519681533</v>
      </c>
      <c r="BP951" s="15">
        <f t="shared" ca="1" si="529"/>
        <v>45225.198745897782</v>
      </c>
      <c r="BQ951" s="15">
        <f ca="1">Inputs!$B$20*EXP($B$10-0.5*C$7^2+C$7*AJ951)</f>
        <v>2485.8970295335812</v>
      </c>
      <c r="BR951" s="15">
        <f t="shared" ca="1" si="530"/>
        <v>3778.0551769999361</v>
      </c>
      <c r="BS951" s="15">
        <f t="shared" ca="1" si="531"/>
        <v>4189.4626738068782</v>
      </c>
      <c r="BT951" s="15">
        <f t="shared" ca="1" si="532"/>
        <v>5217.0113720144154</v>
      </c>
      <c r="BU951" s="15">
        <f t="shared" ca="1" si="533"/>
        <v>7343.5585934968713</v>
      </c>
      <c r="BV951" s="15">
        <f t="shared" ca="1" si="534"/>
        <v>12897.146026322675</v>
      </c>
      <c r="BW951" s="15">
        <f t="shared" ca="1" si="535"/>
        <v>17670.546643919042</v>
      </c>
      <c r="BX951" s="15">
        <f t="shared" ca="1" si="536"/>
        <v>30356.666256056702</v>
      </c>
      <c r="BY951" s="15">
        <f t="shared" ca="1" si="537"/>
        <v>35345.073591950677</v>
      </c>
      <c r="BZ951" s="15">
        <f t="shared" ca="1" si="538"/>
        <v>38794.861679698261</v>
      </c>
      <c r="CA951" s="15">
        <f t="shared" ca="1" si="539"/>
        <v>46753.061972153126</v>
      </c>
      <c r="CB951" s="15">
        <f ca="1">(AU951*DCF!C$10-DCF!C$5*MAX(AU951*DCF!C$10,0)-MAX(AU951-Inputs!$B$6,0)/Inputs!$B$10)*DCF!C$6</f>
        <v>1046.8602370625697</v>
      </c>
      <c r="CC951" s="15">
        <f ca="1">(AV951*DCF!D$10-DCF!D$5*MAX(AV951*DCF!D$10,0)-MAX(AV951-AU951,0)/Inputs!$B$10)*DCF!D$6</f>
        <v>1079.9728015525207</v>
      </c>
      <c r="CD951" s="15">
        <f ca="1">(AW951*DCF!E$10-DCF!E$5*MAX(AW951*DCF!E$10,0)-MAX(AW951-AV951,0)/Inputs!$B$10)*DCF!E$6</f>
        <v>1367.0751887463286</v>
      </c>
      <c r="CE951" s="15">
        <f ca="1">(AX951*DCF!F$10-DCF!F$5*MAX(AX951*DCF!F$10,0)-MAX(AX951-AW951,0)/Inputs!$B$10)*DCF!F$6</f>
        <v>1484.044582578937</v>
      </c>
      <c r="CF951" s="15">
        <f ca="1">(AY951*DCF!G$10-DCF!G$5*MAX(AY951*DCF!G$10,0)-MAX(AY951-AX951,0)/Inputs!$B$10)*DCF!G$6</f>
        <v>1456.7802744445562</v>
      </c>
      <c r="CG951" s="15">
        <f ca="1">(AZ951*DCF!H$10-DCF!H$5*MAX(AZ951*DCF!H$10,0)-MAX(AZ951-AY951,0)/Inputs!$B$10)*DCF!H$6</f>
        <v>1806.1833593471538</v>
      </c>
      <c r="CH951" s="15">
        <f ca="1">(BA951*DCF!I$10-DCF!I$5*MAX(BA951*DCF!I$10,0)-MAX(BA951-AZ951,0)/Inputs!$B$10)*DCF!I$6</f>
        <v>2135.7538865913143</v>
      </c>
      <c r="CI951" s="15">
        <f ca="1">(BB951*DCF!J$10-DCF!J$5*MAX(BB951*DCF!J$10,0)-MAX(BB951-BA951,0)/Inputs!$B$10)*DCF!J$6</f>
        <v>2706.4847379461103</v>
      </c>
      <c r="CJ951" s="15">
        <f ca="1">(BC951*DCF!K$10-DCF!K$5*MAX(BC951*DCF!K$10,0)-MAX(BC951-BB951,0)/Inputs!$B$10)*DCF!K$6</f>
        <v>2951.9114841432997</v>
      </c>
      <c r="CK951" s="15">
        <f ca="1">(BD951*DCF!L$10-DCF!L$5*MAX(BD951*DCF!L$10,0)-MAX(BD951-BC951,0)/Inputs!$B$10)*DCF!L$6</f>
        <v>2929.1502269874254</v>
      </c>
      <c r="CL951" s="15">
        <f ca="1">(BE951*DCF!M$10-DCF!M$5*MAX(BE951*DCF!M$10,0)-MAX(BE951-BD951,0)/Inputs!$B$10)*DCF!M$6</f>
        <v>3276.9874154454519</v>
      </c>
      <c r="CM951" s="15">
        <f ca="1">(BF951*DCF!C$28-DCF!C$5*MAX(BF951*DCF!C$28,0)-MAX(BF951-Inputs!$B$13,0)/Inputs!$B$17)*DCF!C$6</f>
        <v>2890.5326298699588</v>
      </c>
      <c r="CN951" s="15">
        <f ca="1">(BG951*DCF!D$28-DCF!D$5*MAX(BG951*DCF!D$28,0)-MAX(BG951-BF951,0)/Inputs!$B$17)*DCF!D$6</f>
        <v>2964.0814647611746</v>
      </c>
      <c r="CO951" s="15">
        <f ca="1">(BH951*DCF!E$28-DCF!E$5*MAX(BH951*DCF!E$28,0)-MAX(BH951-BG951,0)/Inputs!$B$17)*DCF!E$6</f>
        <v>3362.4947390245993</v>
      </c>
      <c r="CP951" s="15">
        <f ca="1">(BI951*DCF!F$28-DCF!F$5*MAX(BI951*DCF!F$28,0)-MAX(BI951-BH951,0)/Inputs!$B$17)*DCF!F$6</f>
        <v>3297.1582955000677</v>
      </c>
      <c r="CQ951" s="15">
        <f ca="1">(BJ951*DCF!G$28-DCF!G$5*MAX(BJ951*DCF!G$28,0)-MAX(BJ951-BI951,0)/Inputs!$B$17)*DCF!G$6</f>
        <v>3227.3711703150107</v>
      </c>
      <c r="CR951" s="15">
        <f ca="1">(BK951*DCF!H$28-DCF!H$5*MAX(BK951*DCF!H$28,0)-MAX(BK951-BJ951,0)/Inputs!$B$17)*DCF!H$6</f>
        <v>3414.9863641087418</v>
      </c>
      <c r="CS951" s="15">
        <f ca="1">(BL951*DCF!I$28-DCF!I$5*MAX(BL951*DCF!I$28,0)-MAX(BL951-BK951,0)/Inputs!$B$17)*DCF!I$6</f>
        <v>4263.0197130501329</v>
      </c>
      <c r="CT951" s="15">
        <f ca="1">(BM951*DCF!J$28-DCF!J$5*MAX(BM951*DCF!J$28,0)-MAX(BM951-BL951,0)/Inputs!$B$17)*DCF!J$6</f>
        <v>5828.9711949588482</v>
      </c>
      <c r="CU951" s="15">
        <f ca="1">(BN951*DCF!K$28-DCF!K$5*MAX(BN951*DCF!K$28,0)-MAX(BN951-BM951,0)/Inputs!$B$17)*DCF!K$6</f>
        <v>7120.7579750209052</v>
      </c>
      <c r="CV951" s="15">
        <f ca="1">(BO951*DCF!L$28-DCF!L$5*MAX(BO951*DCF!L$28,0)-MAX(BO951-BN951,0)/Inputs!$B$17)*DCF!L$6</f>
        <v>7545.8671890335982</v>
      </c>
      <c r="CW951" s="15">
        <f ca="1">(BP951*DCF!M$28-DCF!M$5*MAX(BP951*DCF!M$28,0)-MAX(BP951-BO951,0)/Inputs!$B$17)*DCF!M$6</f>
        <v>7810.9836308256008</v>
      </c>
      <c r="CX951" s="15">
        <f ca="1">(BQ951*DCF!C$46-DCF!C$5*MAX(BQ951*DCF!C$46,0)-MAX(BQ951-Inputs!$B$20,0)/Inputs!$B$24)*DCF!C$6</f>
        <v>-574.11016848350607</v>
      </c>
      <c r="CY951" s="15">
        <f ca="1">(BR951*DCF!D$46-DCF!D$5*MAX(BR951*DCF!D$46,0)-MAX(BR951-BQ951,0)/Inputs!$B$24)*DCF!D$6</f>
        <v>-1196.17906896568</v>
      </c>
      <c r="CZ951" s="15">
        <f ca="1">(BS951*DCF!E$46-DCF!E$5*MAX(BS951*DCF!E$46,0)-MAX(BS951-BR951,0)/Inputs!$B$24)*DCF!E$6</f>
        <v>-657.57676495149667</v>
      </c>
      <c r="DA951" s="15">
        <f ca="1">(BT951*DCF!F$46-DCF!F$5*MAX(BT951*DCF!F$46,0)-MAX(BT951-BS951,0)/Inputs!$B$24)*DCF!F$6</f>
        <v>-754.09871688176554</v>
      </c>
      <c r="DB951" s="15">
        <f ca="1">(BU951*DCF!G$46-DCF!G$5*MAX(BU951*DCF!G$46,0)-MAX(BU951-BT951,0)/Inputs!$B$24)*DCF!G$6</f>
        <v>-962.35127184886232</v>
      </c>
      <c r="DC951" s="15">
        <f ca="1">(BV951*DCF!H$46-DCF!H$5*MAX(BV951*DCF!H$46,0)-MAX(BV951-BU951,0)/Inputs!$B$24)*DCF!H$6</f>
        <v>-1725.7432673558621</v>
      </c>
      <c r="DD951" s="15">
        <f ca="1">(BW951*DCF!I$46-DCF!I$5*MAX(BW951*DCF!I$46,0)-MAX(BW951-BV951,0)/Inputs!$B$24)*DCF!I$6</f>
        <v>-962.15053235852054</v>
      </c>
      <c r="DE951" s="15">
        <f ca="1">(BX951*DCF!J$46-DCF!J$5*MAX(BX951*DCF!J$46,0)-MAX(BX951-BW951,0)/Inputs!$B$24)*DCF!J$6</f>
        <v>-2090.7734807462994</v>
      </c>
      <c r="DF951" s="15">
        <f ca="1">(BY951*DCF!K$46-DCF!K$5*MAX(BY951*DCF!K$46,0)-MAX(BY951-BX951,0)/Inputs!$B$24)*DCF!K$6</f>
        <v>797.00152027608317</v>
      </c>
      <c r="DG951" s="15">
        <f ca="1">(BZ951*DCF!L$46-DCF!L$5*MAX(BZ951*DCF!L$46,0)-MAX(BZ951-BY951,0)/Inputs!$B$24)*DCF!L$6</f>
        <v>1901.0110963980337</v>
      </c>
      <c r="DH951" s="15">
        <f ca="1">(CA951*DCF!M$46-DCF!M$5*MAX(CA951*DCF!M$46,0)-MAX(CA951-BZ951,0)/Inputs!$B$24)*DCF!M$6</f>
        <v>2001.5454273451401</v>
      </c>
      <c r="DI951" s="15">
        <f ca="1">SUM(CB951:CL951)+BE951*DCF!M$10*(1+Inputs!$B$30)*(1-Inputs!$B$33)*(1-Inputs!$B$30/Inputs!$B$31)/(Inputs!$B$29-Inputs!$B$30)*DCF!M$6</f>
        <v>87052.281353066646</v>
      </c>
      <c r="DJ951" s="15">
        <f ca="1">SUM(CM951:CW951)+BP951*DCF!M$28*(1+Inputs!$B$30)*(1-Inputs!$B$33)*(1-Inputs!$B$30/Inputs!$B$31)/(Inputs!$B$29-Inputs!$B$30)*DCF!M$6</f>
        <v>219542.65923470168</v>
      </c>
      <c r="DK951" s="15">
        <f ca="1">SUM(CX951:DH951)+CA951*DCF!M$46*(1+Inputs!$B$30)*(1-Inputs!$B$33)*(1-Inputs!$B$30/Inputs!$B$31)/(Inputs!$B$29-Inputs!$B$30)*DCF!M$6</f>
        <v>68062.346835617805</v>
      </c>
      <c r="DM951" s="15">
        <f ca="1">DI951+DJ951+DK951+Inputs!$B$34+Inputs!$B$36-Inputs!$B$35</f>
        <v>451508.28742338612</v>
      </c>
    </row>
    <row r="952" spans="1:117" x14ac:dyDescent="0.75">
      <c r="A952" s="11">
        <v>939</v>
      </c>
      <c r="C952" s="23">
        <f t="shared" ca="1" si="543"/>
        <v>0.72716430706122093</v>
      </c>
      <c r="D952" s="23">
        <f t="shared" ca="1" si="543"/>
        <v>-0.68963397836144524</v>
      </c>
      <c r="E952" s="23">
        <f t="shared" ca="1" si="543"/>
        <v>2.6108386218664701</v>
      </c>
      <c r="F952" s="23">
        <f t="shared" ca="1" si="543"/>
        <v>1.0575980938065457</v>
      </c>
      <c r="G952" s="23">
        <f t="shared" ca="1" si="543"/>
        <v>-0.85480624911718051</v>
      </c>
      <c r="H952" s="23">
        <f t="shared" ca="1" si="543"/>
        <v>1.1020509798432376</v>
      </c>
      <c r="I952" s="23">
        <f t="shared" ca="1" si="543"/>
        <v>0.76555428318994356</v>
      </c>
      <c r="J952" s="23">
        <f t="shared" ca="1" si="543"/>
        <v>-0.44307750306303051</v>
      </c>
      <c r="K952" s="23">
        <f t="shared" ca="1" si="543"/>
        <v>2.5975751671449285</v>
      </c>
      <c r="L952" s="23">
        <f t="shared" ca="1" si="543"/>
        <v>-0.9510040360222497</v>
      </c>
      <c r="M952" s="23">
        <f t="shared" ca="1" si="543"/>
        <v>0.55554391214074683</v>
      </c>
      <c r="N952" s="23">
        <f ca="1">SQRT(Inputs!$B$38)*C952+SQRT(1-Inputs!$B$38)*_xlfn.NORM.S.INV(RAND())</f>
        <v>1.1206659664344079</v>
      </c>
      <c r="O952" s="23">
        <f ca="1">SQRT(Inputs!$B$38)*D952+SQRT(1-Inputs!$B$38)*_xlfn.NORM.S.INV(RAND())</f>
        <v>-1.4167215156707074</v>
      </c>
      <c r="P952" s="23">
        <f ca="1">SQRT(Inputs!$B$38)*E952+SQRT(1-Inputs!$B$38)*_xlfn.NORM.S.INV(RAND())</f>
        <v>0.20870564392507651</v>
      </c>
      <c r="Q952" s="23">
        <f ca="1">SQRT(Inputs!$B$38)*F952+SQRT(1-Inputs!$B$38)*_xlfn.NORM.S.INV(RAND())</f>
        <v>0.43804085498323764</v>
      </c>
      <c r="R952" s="23">
        <f ca="1">SQRT(Inputs!$B$38)*G952+SQRT(1-Inputs!$B$38)*_xlfn.NORM.S.INV(RAND())</f>
        <v>-0.1118678416047082</v>
      </c>
      <c r="S952" s="23">
        <f ca="1">SQRT(Inputs!$B$38)*H952+SQRT(1-Inputs!$B$38)*_xlfn.NORM.S.INV(RAND())</f>
        <v>3.021144449043927</v>
      </c>
      <c r="T952" s="23">
        <f ca="1">SQRT(Inputs!$B$38)*I952+SQRT(1-Inputs!$B$38)*_xlfn.NORM.S.INV(RAND())</f>
        <v>0.58086526527807336</v>
      </c>
      <c r="U952" s="23">
        <f ca="1">SQRT(Inputs!$B$38)*J952+SQRT(1-Inputs!$B$38)*_xlfn.NORM.S.INV(RAND())</f>
        <v>1.2197597016408093</v>
      </c>
      <c r="V952" s="23">
        <f ca="1">SQRT(Inputs!$B$38)*K952+SQRT(1-Inputs!$B$38)*_xlfn.NORM.S.INV(RAND())</f>
        <v>2.5262582938617326</v>
      </c>
      <c r="W952" s="23">
        <f ca="1">SQRT(Inputs!$B$38)*L952+SQRT(1-Inputs!$B$38)*_xlfn.NORM.S.INV(RAND())</f>
        <v>0.22512608678535617</v>
      </c>
      <c r="X952" s="23">
        <f ca="1">SQRT(Inputs!$B$38)*M952+SQRT(1-Inputs!$B$38)*_xlfn.NORM.S.INV(RAND())</f>
        <v>8.117313468162235E-2</v>
      </c>
      <c r="Y952" s="23">
        <f ca="1">SQRT(Inputs!$B$38)*C952+SQRT(1-Inputs!$B$38)*_xlfn.NORM.S.INV(RAND())</f>
        <v>-9.187091451432422E-2</v>
      </c>
      <c r="Z952" s="23">
        <f ca="1">SQRT(Inputs!$B$38)*D952+SQRT(1-Inputs!$B$38)*_xlfn.NORM.S.INV(RAND())</f>
        <v>1.2974930684987938</v>
      </c>
      <c r="AA952" s="23">
        <f ca="1">SQRT(Inputs!$B$38)*E952+SQRT(1-Inputs!$B$38)*_xlfn.NORM.S.INV(RAND())</f>
        <v>2.4918279183917287</v>
      </c>
      <c r="AB952" s="23">
        <f ca="1">SQRT(Inputs!$B$38)*F952+SQRT(1-Inputs!$B$38)*_xlfn.NORM.S.INV(RAND())</f>
        <v>9.8142415529993365E-2</v>
      </c>
      <c r="AC952" s="23">
        <f ca="1">SQRT(Inputs!$B$38)*G952+SQRT(1-Inputs!$B$38)*_xlfn.NORM.S.INV(RAND())</f>
        <v>-0.17681980015023374</v>
      </c>
      <c r="AD952" s="23">
        <f ca="1">SQRT(Inputs!$B$38)*H952+SQRT(1-Inputs!$B$38)*_xlfn.NORM.S.INV(RAND())</f>
        <v>1.7744382994105052</v>
      </c>
      <c r="AE952" s="23">
        <f ca="1">SQRT(Inputs!$B$38)*I952+SQRT(1-Inputs!$B$38)*_xlfn.NORM.S.INV(RAND())</f>
        <v>0.42687531471215828</v>
      </c>
      <c r="AF952" s="23">
        <f ca="1">SQRT(Inputs!$B$38)*J952+SQRT(1-Inputs!$B$38)*_xlfn.NORM.S.INV(RAND())</f>
        <v>-0.35165673359902572</v>
      </c>
      <c r="AG952" s="23">
        <f ca="1">SQRT(Inputs!$B$38)*K952+SQRT(1-Inputs!$B$38)*_xlfn.NORM.S.INV(RAND())</f>
        <v>2.2662822533443676</v>
      </c>
      <c r="AH952" s="23">
        <f ca="1">SQRT(Inputs!$B$38)*L952+SQRT(1-Inputs!$B$38)*_xlfn.NORM.S.INV(RAND())</f>
        <v>-2.4348324390624292</v>
      </c>
      <c r="AI952" s="23">
        <f ca="1">SQRT(Inputs!$B$38)*M952+SQRT(1-Inputs!$B$38)*_xlfn.NORM.S.INV(RAND())</f>
        <v>0.57565732271954273</v>
      </c>
      <c r="AJ952" s="23">
        <f ca="1">SQRT(Inputs!$B$38)*C952+SQRT(1-Inputs!$B$38)*_xlfn.NORM.S.INV(RAND())</f>
        <v>0.32094742996890729</v>
      </c>
      <c r="AK952" s="23">
        <f ca="1">SQRT(Inputs!$B$38)*D952+SQRT(1-Inputs!$B$38)*_xlfn.NORM.S.INV(RAND())</f>
        <v>0.52998939978100945</v>
      </c>
      <c r="AL952" s="23">
        <f ca="1">SQRT(Inputs!$B$38)*E952+SQRT(1-Inputs!$B$38)*_xlfn.NORM.S.INV(RAND())</f>
        <v>1.0744880961108554</v>
      </c>
      <c r="AM952" s="23">
        <f ca="1">SQRT(Inputs!$B$38)*F952+SQRT(1-Inputs!$B$38)*_xlfn.NORM.S.INV(RAND())</f>
        <v>0.38122458781723334</v>
      </c>
      <c r="AN952" s="23">
        <f ca="1">SQRT(Inputs!$B$38)*G952+SQRT(1-Inputs!$B$38)*_xlfn.NORM.S.INV(RAND())</f>
        <v>-0.86538399016335577</v>
      </c>
      <c r="AO952" s="23">
        <f ca="1">SQRT(Inputs!$B$38)*H952+SQRT(1-Inputs!$B$38)*_xlfn.NORM.S.INV(RAND())</f>
        <v>1.2225486853989853</v>
      </c>
      <c r="AP952" s="23">
        <f ca="1">SQRT(Inputs!$B$38)*I952+SQRT(1-Inputs!$B$38)*_xlfn.NORM.S.INV(RAND())</f>
        <v>-0.11580002741730433</v>
      </c>
      <c r="AQ952" s="23">
        <f ca="1">SQRT(Inputs!$B$38)*J952+SQRT(1-Inputs!$B$38)*_xlfn.NORM.S.INV(RAND())</f>
        <v>-0.89649520125050852</v>
      </c>
      <c r="AR952" s="23">
        <f ca="1">SQRT(Inputs!$B$38)*K952+SQRT(1-Inputs!$B$38)*_xlfn.NORM.S.INV(RAND())</f>
        <v>1.228537205933059</v>
      </c>
      <c r="AS952" s="23">
        <f ca="1">SQRT(Inputs!$B$38)*L952+SQRT(1-Inputs!$B$38)*_xlfn.NORM.S.INV(RAND())</f>
        <v>-1.5605838361597777</v>
      </c>
      <c r="AT952" s="23">
        <f ca="1">SQRT(Inputs!$B$38)*M952+SQRT(1-Inputs!$B$38)*_xlfn.NORM.S.INV(RAND())</f>
        <v>0.60798269588589959</v>
      </c>
      <c r="AU952" s="15">
        <f ca="1">Inputs!$B$6*EXP($B$8-0.5*C$5^2+C$5*N952)</f>
        <v>5949.2358550390945</v>
      </c>
      <c r="AV952" s="15">
        <f t="shared" ca="1" si="510"/>
        <v>5879.914735545638</v>
      </c>
      <c r="AW952" s="15">
        <f t="shared" ca="1" si="511"/>
        <v>7374.2068012536311</v>
      </c>
      <c r="AX952" s="15">
        <f t="shared" ca="1" si="512"/>
        <v>9509.6020436815052</v>
      </c>
      <c r="AY952" s="15">
        <f t="shared" ca="1" si="513"/>
        <v>11470.856363082019</v>
      </c>
      <c r="AZ952" s="15">
        <f t="shared" ca="1" si="514"/>
        <v>19566.623091333702</v>
      </c>
      <c r="BA952" s="15">
        <f t="shared" ca="1" si="515"/>
        <v>25445.366269531409</v>
      </c>
      <c r="BB952" s="15">
        <f t="shared" ca="1" si="516"/>
        <v>35202.392821711808</v>
      </c>
      <c r="BC952" s="15">
        <f t="shared" ca="1" si="517"/>
        <v>55020.539874107752</v>
      </c>
      <c r="BD952" s="15">
        <f t="shared" ca="1" si="518"/>
        <v>68839.742556051089</v>
      </c>
      <c r="BE952" s="15">
        <f t="shared" ca="1" si="519"/>
        <v>84980.241917092353</v>
      </c>
      <c r="BF952" s="15">
        <f ca="1">Inputs!$B$13*EXP($B$9-0.5*C$6^2+C$6*Y952)</f>
        <v>13581.393833613683</v>
      </c>
      <c r="BG952" s="15">
        <f t="shared" ca="1" si="520"/>
        <v>20918.459496615709</v>
      </c>
      <c r="BH952" s="15">
        <f t="shared" ca="1" si="521"/>
        <v>38638.856803289578</v>
      </c>
      <c r="BI952" s="15">
        <f t="shared" ca="1" si="522"/>
        <v>48019.708550368989</v>
      </c>
      <c r="BJ952" s="15">
        <f t="shared" ca="1" si="523"/>
        <v>57387.553480785762</v>
      </c>
      <c r="BK952" s="15">
        <f t="shared" ca="1" si="524"/>
        <v>89678.451241007482</v>
      </c>
      <c r="BL952" s="15">
        <f t="shared" ca="1" si="525"/>
        <v>116424.80974727416</v>
      </c>
      <c r="BM952" s="15">
        <f t="shared" ca="1" si="526"/>
        <v>136993.92949869516</v>
      </c>
      <c r="BN952" s="15">
        <f t="shared" ca="1" si="527"/>
        <v>221059.27243906216</v>
      </c>
      <c r="BO952" s="15">
        <f t="shared" ca="1" si="528"/>
        <v>204945.10236318887</v>
      </c>
      <c r="BP952" s="15">
        <f t="shared" ca="1" si="529"/>
        <v>269249.0202212088</v>
      </c>
      <c r="BQ952" s="15">
        <f ca="1">Inputs!$B$20*EXP($B$10-0.5*C$7^2+C$7*AJ952)</f>
        <v>4806.6861854287299</v>
      </c>
      <c r="BR952" s="15">
        <f t="shared" ca="1" si="530"/>
        <v>7717.6002105987272</v>
      </c>
      <c r="BS952" s="15">
        <f t="shared" ca="1" si="531"/>
        <v>14389.040838995899</v>
      </c>
      <c r="BT952" s="15">
        <f t="shared" ca="1" si="532"/>
        <v>21926.047475020572</v>
      </c>
      <c r="BU952" s="15">
        <f t="shared" ca="1" si="533"/>
        <v>24645.980221939433</v>
      </c>
      <c r="BV952" s="15">
        <f t="shared" ca="1" si="534"/>
        <v>45163.199921241408</v>
      </c>
      <c r="BW952" s="15">
        <f t="shared" ca="1" si="535"/>
        <v>61496.850127808539</v>
      </c>
      <c r="BX952" s="15">
        <f t="shared" ca="1" si="536"/>
        <v>71864.109891376822</v>
      </c>
      <c r="BY952" s="15">
        <f t="shared" ca="1" si="537"/>
        <v>127374.80852386069</v>
      </c>
      <c r="BZ952" s="15">
        <f t="shared" ca="1" si="538"/>
        <v>134149.99137117958</v>
      </c>
      <c r="CA952" s="15">
        <f t="shared" ca="1" si="539"/>
        <v>209939.37167856537</v>
      </c>
      <c r="CB952" s="15">
        <f ca="1">(AU952*DCF!C$10-DCF!C$5*MAX(AU952*DCF!C$10,0)-MAX(AU952-Inputs!$B$6,0)/Inputs!$B$10)*DCF!C$6</f>
        <v>1036.0368430871974</v>
      </c>
      <c r="CC952" s="15">
        <f ca="1">(AV952*DCF!D$10-DCF!D$5*MAX(AV952*DCF!D$10,0)-MAX(AV952-AU952,0)/Inputs!$B$10)*DCF!D$6</f>
        <v>1433.1893816744978</v>
      </c>
      <c r="CD952" s="15">
        <f ca="1">(AW952*DCF!E$10-DCF!E$5*MAX(AW952*DCF!E$10,0)-MAX(AW952-AV952,0)/Inputs!$B$10)*DCF!E$6</f>
        <v>1366.010508578483</v>
      </c>
      <c r="CE952" s="15">
        <f ca="1">(AX952*DCF!F$10-DCF!F$5*MAX(AX952*DCF!F$10,0)-MAX(AX952-AW952,0)/Inputs!$B$10)*DCF!F$6</f>
        <v>1631.6081635503249</v>
      </c>
      <c r="CF952" s="15">
        <f ca="1">(AY952*DCF!G$10-DCF!G$5*MAX(AY952*DCF!G$10,0)-MAX(AY952-AX952,0)/Inputs!$B$10)*DCF!G$6</f>
        <v>1986.4665336484316</v>
      </c>
      <c r="CG952" s="15">
        <f ca="1">(AZ952*DCF!H$10-DCF!H$5*MAX(AZ952*DCF!H$10,0)-MAX(AZ952-AY952,0)/Inputs!$B$10)*DCF!H$6</f>
        <v>2361.3253895572579</v>
      </c>
      <c r="CH952" s="15">
        <f ca="1">(BA952*DCF!I$10-DCF!I$5*MAX(BA952*DCF!I$10,0)-MAX(BA952-AZ952,0)/Inputs!$B$10)*DCF!I$6</f>
        <v>3683.6203138864826</v>
      </c>
      <c r="CI952" s="15">
        <f ca="1">(BB952*DCF!J$10-DCF!J$5*MAX(BB952*DCF!J$10,0)-MAX(BB952-BA952,0)/Inputs!$B$10)*DCF!J$6</f>
        <v>4562.2956980839053</v>
      </c>
      <c r="CJ952" s="15">
        <f ca="1">(BC952*DCF!K$10-DCF!K$5*MAX(BC952*DCF!K$10,0)-MAX(BC952-BB952,0)/Inputs!$B$10)*DCF!K$6</f>
        <v>6083.1843850674413</v>
      </c>
      <c r="CK952" s="15">
        <f ca="1">(BD952*DCF!L$10-DCF!L$5*MAX(BD952*DCF!L$10,0)-MAX(BD952-BC952,0)/Inputs!$B$10)*DCF!L$6</f>
        <v>8595.2955725740376</v>
      </c>
      <c r="CL952" s="15">
        <f ca="1">(BE952*DCF!M$10-DCF!M$5*MAX(BE952*DCF!M$10,0)-MAX(BE952-BD952,0)/Inputs!$B$10)*DCF!M$6</f>
        <v>10063.65616449244</v>
      </c>
      <c r="CM952" s="15">
        <f ca="1">(BF952*DCF!C$28-DCF!C$5*MAX(BF952*DCF!C$28,0)-MAX(BF952-Inputs!$B$13,0)/Inputs!$B$17)*DCF!C$6</f>
        <v>3638.1639152703069</v>
      </c>
      <c r="CN952" s="15">
        <f ca="1">(BG952*DCF!D$28-DCF!D$5*MAX(BG952*DCF!D$28,0)-MAX(BG952-BF952,0)/Inputs!$B$17)*DCF!D$6</f>
        <v>4595.6362735223256</v>
      </c>
      <c r="CO952" s="15">
        <f ca="1">(BH952*DCF!E$28-DCF!E$5*MAX(BH952*DCF!E$28,0)-MAX(BH952-BG952,0)/Inputs!$B$17)*DCF!E$6</f>
        <v>7450.7658755754346</v>
      </c>
      <c r="CP952" s="15">
        <f ca="1">(BI952*DCF!F$28-DCF!F$5*MAX(BI952*DCF!F$28,0)-MAX(BI952-BH952,0)/Inputs!$B$17)*DCF!F$6</f>
        <v>11328.153654657424</v>
      </c>
      <c r="CQ952" s="15">
        <f ca="1">(BJ952*DCF!G$28-DCF!G$5*MAX(BJ952*DCF!G$28,0)-MAX(BJ952-BI952,0)/Inputs!$B$17)*DCF!G$6</f>
        <v>13314.057174415544</v>
      </c>
      <c r="CR952" s="15">
        <f ca="1">(BK952*DCF!H$28-DCF!H$5*MAX(BK952*DCF!H$28,0)-MAX(BK952-BJ952,0)/Inputs!$B$17)*DCF!H$6</f>
        <v>17161.371075189971</v>
      </c>
      <c r="CS952" s="15">
        <f ca="1">(BL952*DCF!I$28-DCF!I$5*MAX(BL952*DCF!I$28,0)-MAX(BL952-BK952,0)/Inputs!$B$17)*DCF!I$6</f>
        <v>23538.725190767218</v>
      </c>
      <c r="CT952" s="15">
        <f ca="1">(BM952*DCF!J$28-DCF!J$5*MAX(BM952*DCF!J$28,0)-MAX(BM952-BL952,0)/Inputs!$B$17)*DCF!J$6</f>
        <v>27833.721770888857</v>
      </c>
      <c r="CU952" s="15">
        <f ca="1">(BN952*DCF!K$28-DCF!K$5*MAX(BN952*DCF!K$28,0)-MAX(BN952-BM952,0)/Inputs!$B$17)*DCF!K$6</f>
        <v>36387.127073403855</v>
      </c>
      <c r="CV952" s="15">
        <f ca="1">(BO952*DCF!L$28-DCF!L$5*MAX(BO952*DCF!L$28,0)-MAX(BO952-BN952,0)/Inputs!$B$17)*DCF!L$6</f>
        <v>40890.849693237724</v>
      </c>
      <c r="CW952" s="15">
        <f ca="1">(BP952*DCF!M$28-DCF!M$5*MAX(BP952*DCF!M$28,0)-MAX(BP952-BO952,0)/Inputs!$B$17)*DCF!M$6</f>
        <v>43937.792665921028</v>
      </c>
      <c r="CX952" s="15">
        <f ca="1">(BQ952*DCF!C$46-DCF!C$5*MAX(BQ952*DCF!C$46,0)-MAX(BQ952-Inputs!$B$20,0)/Inputs!$B$24)*DCF!C$6</f>
        <v>-1851.7456250083578</v>
      </c>
      <c r="CY952" s="15">
        <f ca="1">(BR952*DCF!D$46-DCF!D$5*MAX(BR952*DCF!D$46,0)-MAX(BR952-BQ952,0)/Inputs!$B$24)*DCF!D$6</f>
        <v>-2559.2772309455968</v>
      </c>
      <c r="CZ952" s="15">
        <f ca="1">(BS952*DCF!E$46-DCF!E$5*MAX(BS952*DCF!E$46,0)-MAX(BS952-BR952,0)/Inputs!$B$24)*DCF!E$6</f>
        <v>-4331.2273662696307</v>
      </c>
      <c r="DA952" s="15">
        <f ca="1">(BT952*DCF!F$46-DCF!F$5*MAX(BT952*DCF!F$46,0)-MAX(BT952-BS952,0)/Inputs!$B$24)*DCF!F$6</f>
        <v>-4341.2557833097298</v>
      </c>
      <c r="DB952" s="15">
        <f ca="1">(BU952*DCF!G$46-DCF!G$5*MAX(BU952*DCF!G$46,0)-MAX(BU952-BT952,0)/Inputs!$B$24)*DCF!G$6</f>
        <v>-1743.973716909009</v>
      </c>
      <c r="DC952" s="15">
        <f ca="1">(BV952*DCF!H$46-DCF!H$5*MAX(BV952*DCF!H$46,0)-MAX(BV952-BU952,0)/Inputs!$B$24)*DCF!H$6</f>
        <v>-6375.6003104672936</v>
      </c>
      <c r="DD952" s="15">
        <f ca="1">(BW952*DCF!I$46-DCF!I$5*MAX(BW952*DCF!I$46,0)-MAX(BW952-BV952,0)/Inputs!$B$24)*DCF!I$6</f>
        <v>-3268.4655099911151</v>
      </c>
      <c r="DE952" s="15">
        <f ca="1">(BX952*DCF!J$46-DCF!J$5*MAX(BX952*DCF!J$46,0)-MAX(BX952-BW952,0)/Inputs!$B$24)*DCF!J$6</f>
        <v>265.27271127171565</v>
      </c>
      <c r="DF952" s="15">
        <f ca="1">(BY952*DCF!K$46-DCF!K$5*MAX(BY952*DCF!K$46,0)-MAX(BY952-BX952,0)/Inputs!$B$24)*DCF!K$6</f>
        <v>-6322.5686970343095</v>
      </c>
      <c r="DG952" s="15">
        <f ca="1">(BZ952*DCF!L$46-DCF!L$5*MAX(BZ952*DCF!L$46,0)-MAX(BZ952-BY952,0)/Inputs!$B$24)*DCF!L$6</f>
        <v>7739.9229681557299</v>
      </c>
      <c r="DH952" s="15">
        <f ca="1">(CA952*DCF!M$46-DCF!M$5*MAX(CA952*DCF!M$46,0)-MAX(CA952-BZ952,0)/Inputs!$B$24)*DCF!M$6</f>
        <v>614.18287599891357</v>
      </c>
      <c r="DI952" s="15">
        <f ca="1">SUM(CB952:CL952)+BE952*DCF!M$10*(1+Inputs!$B$30)*(1-Inputs!$B$33)*(1-Inputs!$B$30/Inputs!$B$31)/(Inputs!$B$29-Inputs!$B$30)*DCF!M$6</f>
        <v>279303.82595683204</v>
      </c>
      <c r="DJ952" s="15">
        <f ca="1">SUM(CM952:CW952)+BP952*DCF!M$28*(1+Inputs!$B$30)*(1-Inputs!$B$33)*(1-Inputs!$B$30/Inputs!$B$31)/(Inputs!$B$29-Inputs!$B$30)*DCF!M$6</f>
        <v>1229174.4759966114</v>
      </c>
      <c r="DK952" s="15">
        <f ca="1">SUM(CX952:DH952)+CA952*DCF!M$46*(1+Inputs!$B$30)*(1-Inputs!$B$33)*(1-Inputs!$B$30/Inputs!$B$31)/(Inputs!$B$29-Inputs!$B$30)*DCF!M$6</f>
        <v>302416.40183895594</v>
      </c>
      <c r="DM952" s="15">
        <f ca="1">DI952+DJ952+DK952+Inputs!$B$34+Inputs!$B$36-Inputs!$B$35</f>
        <v>1887745.7037923993</v>
      </c>
    </row>
    <row r="953" spans="1:117" x14ac:dyDescent="0.75">
      <c r="A953" s="11">
        <v>940</v>
      </c>
      <c r="C953" s="23">
        <f t="shared" ca="1" si="543"/>
        <v>-0.74685883800993103</v>
      </c>
      <c r="D953" s="23">
        <f t="shared" ca="1" si="543"/>
        <v>-0.15054945423264673</v>
      </c>
      <c r="E953" s="23">
        <f t="shared" ca="1" si="543"/>
        <v>-0.26702932164258814</v>
      </c>
      <c r="F953" s="23">
        <f t="shared" ca="1" si="543"/>
        <v>0.29876494091827704</v>
      </c>
      <c r="G953" s="23">
        <f t="shared" ca="1" si="543"/>
        <v>2.0090771483528775</v>
      </c>
      <c r="H953" s="23">
        <f t="shared" ca="1" si="543"/>
        <v>1.0989182355074412</v>
      </c>
      <c r="I953" s="23">
        <f t="shared" ca="1" si="543"/>
        <v>0.26890455270295055</v>
      </c>
      <c r="J953" s="23">
        <f t="shared" ca="1" si="543"/>
        <v>-0.78031202421666568</v>
      </c>
      <c r="K953" s="23">
        <f t="shared" ca="1" si="543"/>
        <v>0.46350966020549655</v>
      </c>
      <c r="L953" s="23">
        <f t="shared" ca="1" si="543"/>
        <v>0.16754973337192924</v>
      </c>
      <c r="M953" s="23">
        <f t="shared" ca="1" si="543"/>
        <v>1.7045030499654752</v>
      </c>
      <c r="N953" s="23">
        <f ca="1">SQRT(Inputs!$B$38)*C953+SQRT(1-Inputs!$B$38)*_xlfn.NORM.S.INV(RAND())</f>
        <v>0.18566935753122721</v>
      </c>
      <c r="O953" s="23">
        <f ca="1">SQRT(Inputs!$B$38)*D953+SQRT(1-Inputs!$B$38)*_xlfn.NORM.S.INV(RAND())</f>
        <v>0.37987980020732826</v>
      </c>
      <c r="P953" s="23">
        <f ca="1">SQRT(Inputs!$B$38)*E953+SQRT(1-Inputs!$B$38)*_xlfn.NORM.S.INV(RAND())</f>
        <v>1.1118694324153804</v>
      </c>
      <c r="Q953" s="23">
        <f ca="1">SQRT(Inputs!$B$38)*F953+SQRT(1-Inputs!$B$38)*_xlfn.NORM.S.INV(RAND())</f>
        <v>-1.7760719017331121</v>
      </c>
      <c r="R953" s="23">
        <f ca="1">SQRT(Inputs!$B$38)*G953+SQRT(1-Inputs!$B$38)*_xlfn.NORM.S.INV(RAND())</f>
        <v>1.8397024391316088</v>
      </c>
      <c r="S953" s="23">
        <f ca="1">SQRT(Inputs!$B$38)*H953+SQRT(1-Inputs!$B$38)*_xlfn.NORM.S.INV(RAND())</f>
        <v>-3.4898805117593579E-3</v>
      </c>
      <c r="T953" s="23">
        <f ca="1">SQRT(Inputs!$B$38)*I953+SQRT(1-Inputs!$B$38)*_xlfn.NORM.S.INV(RAND())</f>
        <v>0.9624356403010732</v>
      </c>
      <c r="U953" s="23">
        <f ca="1">SQRT(Inputs!$B$38)*J953+SQRT(1-Inputs!$B$38)*_xlfn.NORM.S.INV(RAND())</f>
        <v>0.93906026797706277</v>
      </c>
      <c r="V953" s="23">
        <f ca="1">SQRT(Inputs!$B$38)*K953+SQRT(1-Inputs!$B$38)*_xlfn.NORM.S.INV(RAND())</f>
        <v>0.22741500147967747</v>
      </c>
      <c r="W953" s="23">
        <f ca="1">SQRT(Inputs!$B$38)*L953+SQRT(1-Inputs!$B$38)*_xlfn.NORM.S.INV(RAND())</f>
        <v>-1.5489070979463255</v>
      </c>
      <c r="X953" s="23">
        <f ca="1">SQRT(Inputs!$B$38)*M953+SQRT(1-Inputs!$B$38)*_xlfn.NORM.S.INV(RAND())</f>
        <v>8.9836188319192267E-3</v>
      </c>
      <c r="Y953" s="23">
        <f ca="1">SQRT(Inputs!$B$38)*C953+SQRT(1-Inputs!$B$38)*_xlfn.NORM.S.INV(RAND())</f>
        <v>0.30408730652626731</v>
      </c>
      <c r="Z953" s="23">
        <f ca="1">SQRT(Inputs!$B$38)*D953+SQRT(1-Inputs!$B$38)*_xlfn.NORM.S.INV(RAND())</f>
        <v>-7.2048557968135016E-2</v>
      </c>
      <c r="AA953" s="23">
        <f ca="1">SQRT(Inputs!$B$38)*E953+SQRT(1-Inputs!$B$38)*_xlfn.NORM.S.INV(RAND())</f>
        <v>-1.1612181750564528</v>
      </c>
      <c r="AB953" s="23">
        <f ca="1">SQRT(Inputs!$B$38)*F953+SQRT(1-Inputs!$B$38)*_xlfn.NORM.S.INV(RAND())</f>
        <v>-0.36724395132759335</v>
      </c>
      <c r="AC953" s="23">
        <f ca="1">SQRT(Inputs!$B$38)*G953+SQRT(1-Inputs!$B$38)*_xlfn.NORM.S.INV(RAND())</f>
        <v>0.45970121986472745</v>
      </c>
      <c r="AD953" s="23">
        <f ca="1">SQRT(Inputs!$B$38)*H953+SQRT(1-Inputs!$B$38)*_xlfn.NORM.S.INV(RAND())</f>
        <v>0.91516481755060985</v>
      </c>
      <c r="AE953" s="23">
        <f ca="1">SQRT(Inputs!$B$38)*I953+SQRT(1-Inputs!$B$38)*_xlfn.NORM.S.INV(RAND())</f>
        <v>-0.14413623358479544</v>
      </c>
      <c r="AF953" s="23">
        <f ca="1">SQRT(Inputs!$B$38)*J953+SQRT(1-Inputs!$B$38)*_xlfn.NORM.S.INV(RAND())</f>
        <v>-1.3939317787036669</v>
      </c>
      <c r="AG953" s="23">
        <f ca="1">SQRT(Inputs!$B$38)*K953+SQRT(1-Inputs!$B$38)*_xlfn.NORM.S.INV(RAND())</f>
        <v>1.0370369895356268</v>
      </c>
      <c r="AH953" s="23">
        <f ca="1">SQRT(Inputs!$B$38)*L953+SQRT(1-Inputs!$B$38)*_xlfn.NORM.S.INV(RAND())</f>
        <v>-0.38455912924855484</v>
      </c>
      <c r="AI953" s="23">
        <f ca="1">SQRT(Inputs!$B$38)*M953+SQRT(1-Inputs!$B$38)*_xlfn.NORM.S.INV(RAND())</f>
        <v>0.85956374646444189</v>
      </c>
      <c r="AJ953" s="23">
        <f ca="1">SQRT(Inputs!$B$38)*C953+SQRT(1-Inputs!$B$38)*_xlfn.NORM.S.INV(RAND())</f>
        <v>0.617109883630101</v>
      </c>
      <c r="AK953" s="23">
        <f ca="1">SQRT(Inputs!$B$38)*D953+SQRT(1-Inputs!$B$38)*_xlfn.NORM.S.INV(RAND())</f>
        <v>0.92528153604080399</v>
      </c>
      <c r="AL953" s="23">
        <f ca="1">SQRT(Inputs!$B$38)*E953+SQRT(1-Inputs!$B$38)*_xlfn.NORM.S.INV(RAND())</f>
        <v>-8.1886610530065573E-2</v>
      </c>
      <c r="AM953" s="23">
        <f ca="1">SQRT(Inputs!$B$38)*F953+SQRT(1-Inputs!$B$38)*_xlfn.NORM.S.INV(RAND())</f>
        <v>-0.77206732335982531</v>
      </c>
      <c r="AN953" s="23">
        <f ca="1">SQRT(Inputs!$B$38)*G953+SQRT(1-Inputs!$B$38)*_xlfn.NORM.S.INV(RAND())</f>
        <v>2.0685384782203244</v>
      </c>
      <c r="AO953" s="23">
        <f ca="1">SQRT(Inputs!$B$38)*H953+SQRT(1-Inputs!$B$38)*_xlfn.NORM.S.INV(RAND())</f>
        <v>1.4319479220001843</v>
      </c>
      <c r="AP953" s="23">
        <f ca="1">SQRT(Inputs!$B$38)*I953+SQRT(1-Inputs!$B$38)*_xlfn.NORM.S.INV(RAND())</f>
        <v>-0.57859125598224037</v>
      </c>
      <c r="AQ953" s="23">
        <f ca="1">SQRT(Inputs!$B$38)*J953+SQRT(1-Inputs!$B$38)*_xlfn.NORM.S.INV(RAND())</f>
        <v>-0.34181000414516766</v>
      </c>
      <c r="AR953" s="23">
        <f ca="1">SQRT(Inputs!$B$38)*K953+SQRT(1-Inputs!$B$38)*_xlfn.NORM.S.INV(RAND())</f>
        <v>1.2680389958819811</v>
      </c>
      <c r="AS953" s="23">
        <f ca="1">SQRT(Inputs!$B$38)*L953+SQRT(1-Inputs!$B$38)*_xlfn.NORM.S.INV(RAND())</f>
        <v>-0.86951818855446761</v>
      </c>
      <c r="AT953" s="23">
        <f ca="1">SQRT(Inputs!$B$38)*M953+SQRT(1-Inputs!$B$38)*_xlfn.NORM.S.INV(RAND())</f>
        <v>2.8567877058473603</v>
      </c>
      <c r="AU953" s="15">
        <f ca="1">Inputs!$B$6*EXP($B$8-0.5*C$5^2+C$5*N953)</f>
        <v>5113.6426984835362</v>
      </c>
      <c r="AV953" s="15">
        <f t="shared" ca="1" si="510"/>
        <v>6582.0706054145876</v>
      </c>
      <c r="AW953" s="15">
        <f t="shared" ca="1" si="511"/>
        <v>9324.2193224411476</v>
      </c>
      <c r="AX953" s="15">
        <f t="shared" ca="1" si="512"/>
        <v>9118.5737892145116</v>
      </c>
      <c r="AY953" s="15">
        <f t="shared" ca="1" si="513"/>
        <v>13814.805092357285</v>
      </c>
      <c r="AZ953" s="15">
        <f t="shared" ca="1" si="514"/>
        <v>16889.387901120765</v>
      </c>
      <c r="BA953" s="15">
        <f t="shared" ca="1" si="515"/>
        <v>22858.635628753076</v>
      </c>
      <c r="BB953" s="15">
        <f t="shared" ca="1" si="516"/>
        <v>30746.808430035991</v>
      </c>
      <c r="BC953" s="15">
        <f t="shared" ca="1" si="517"/>
        <v>38492.815755558877</v>
      </c>
      <c r="BD953" s="15">
        <f t="shared" ca="1" si="518"/>
        <v>40797.2509644534</v>
      </c>
      <c r="BE953" s="15">
        <f t="shared" ca="1" si="519"/>
        <v>50032.720768277883</v>
      </c>
      <c r="BF953" s="15">
        <f ca="1">Inputs!$B$13*EXP($B$9-0.5*C$6^2+C$6*Y953)</f>
        <v>14690.463743984032</v>
      </c>
      <c r="BG953" s="15">
        <f t="shared" ca="1" si="520"/>
        <v>17672.537731154978</v>
      </c>
      <c r="BH953" s="15">
        <f t="shared" ca="1" si="521"/>
        <v>17809.884368178231</v>
      </c>
      <c r="BI953" s="15">
        <f t="shared" ca="1" si="522"/>
        <v>20603.782543210193</v>
      </c>
      <c r="BJ953" s="15">
        <f t="shared" ca="1" si="523"/>
        <v>26989.347719844052</v>
      </c>
      <c r="BK953" s="15">
        <f t="shared" ca="1" si="524"/>
        <v>37519.50737745862</v>
      </c>
      <c r="BL953" s="15">
        <f t="shared" ca="1" si="525"/>
        <v>45235.302913135383</v>
      </c>
      <c r="BM953" s="15">
        <f t="shared" ca="1" si="526"/>
        <v>46762.868082590678</v>
      </c>
      <c r="BN953" s="15">
        <f t="shared" ca="1" si="527"/>
        <v>65122.886824136425</v>
      </c>
      <c r="BO953" s="15">
        <f t="shared" ca="1" si="528"/>
        <v>76624.095052660748</v>
      </c>
      <c r="BP953" s="15">
        <f t="shared" ca="1" si="529"/>
        <v>103956.41045898139</v>
      </c>
      <c r="BQ953" s="15">
        <f ca="1">Inputs!$B$20*EXP($B$10-0.5*C$7^2+C$7*AJ953)</f>
        <v>5339.0706336232906</v>
      </c>
      <c r="BR953" s="15">
        <f t="shared" ca="1" si="530"/>
        <v>9719.0126935353856</v>
      </c>
      <c r="BS953" s="15">
        <f t="shared" ca="1" si="531"/>
        <v>12999.790744174763</v>
      </c>
      <c r="BT953" s="15">
        <f t="shared" ca="1" si="532"/>
        <v>14637.63654930763</v>
      </c>
      <c r="BU953" s="15">
        <f t="shared" ca="1" si="533"/>
        <v>33463.50252112282</v>
      </c>
      <c r="BV953" s="15">
        <f t="shared" ca="1" si="534"/>
        <v>64283.403924032224</v>
      </c>
      <c r="BW953" s="15">
        <f t="shared" ca="1" si="535"/>
        <v>79364.839578993851</v>
      </c>
      <c r="BX953" s="15">
        <f t="shared" ca="1" si="536"/>
        <v>103652.76271206315</v>
      </c>
      <c r="BY953" s="15">
        <f t="shared" ca="1" si="537"/>
        <v>185112.02400187333</v>
      </c>
      <c r="BZ953" s="15">
        <f t="shared" ca="1" si="538"/>
        <v>221368.10284666732</v>
      </c>
      <c r="CA953" s="15">
        <f t="shared" ca="1" si="539"/>
        <v>516616.92155195453</v>
      </c>
      <c r="CB953" s="15">
        <f ca="1">(AU953*DCF!C$10-DCF!C$5*MAX(AU953*DCF!C$10,0)-MAX(AU953-Inputs!$B$6,0)/Inputs!$B$10)*DCF!C$6</f>
        <v>1041.9947712302501</v>
      </c>
      <c r="CC953" s="15">
        <f ca="1">(AV953*DCF!D$10-DCF!D$5*MAX(AV953*DCF!D$10,0)-MAX(AV953-AU953,0)/Inputs!$B$10)*DCF!D$6</f>
        <v>1246.2974043885079</v>
      </c>
      <c r="CD953" s="15">
        <f ca="1">(AW953*DCF!E$10-DCF!E$5*MAX(AW953*DCF!E$10,0)-MAX(AW953-AV953,0)/Inputs!$B$10)*DCF!E$6</f>
        <v>1535.1683644198824</v>
      </c>
      <c r="CE953" s="15">
        <f ca="1">(AX953*DCF!F$10-DCF!F$5*MAX(AX953*DCF!F$10,0)-MAX(AX953-AW953,0)/Inputs!$B$10)*DCF!F$6</f>
        <v>1990.5701260673954</v>
      </c>
      <c r="CF953" s="15">
        <f ca="1">(AY953*DCF!G$10-DCF!G$5*MAX(AY953*DCF!G$10,0)-MAX(AY953-AX953,0)/Inputs!$B$10)*DCF!G$6</f>
        <v>1943.7035342315446</v>
      </c>
      <c r="CG953" s="15">
        <f ca="1">(AZ953*DCF!H$10-DCF!H$5*MAX(AZ953*DCF!H$10,0)-MAX(AZ953-AY953,0)/Inputs!$B$10)*DCF!H$6</f>
        <v>2733.1394785744783</v>
      </c>
      <c r="CH953" s="15">
        <f ca="1">(BA953*DCF!I$10-DCF!I$5*MAX(BA953*DCF!I$10,0)-MAX(BA953-AZ953,0)/Inputs!$B$10)*DCF!I$6</f>
        <v>3196.2730729382733</v>
      </c>
      <c r="CI953" s="15">
        <f ca="1">(BB953*DCF!J$10-DCF!J$5*MAX(BB953*DCF!J$10,0)-MAX(BB953-BA953,0)/Inputs!$B$10)*DCF!J$6</f>
        <v>4080.9010677820415</v>
      </c>
      <c r="CJ953" s="15">
        <f ca="1">(BC953*DCF!K$10-DCF!K$5*MAX(BC953*DCF!K$10,0)-MAX(BC953-BB953,0)/Inputs!$B$10)*DCF!K$6</f>
        <v>5112.4020287912208</v>
      </c>
      <c r="CK953" s="15">
        <f ca="1">(BD953*DCF!L$10-DCF!L$5*MAX(BD953*DCF!L$10,0)-MAX(BD953-BC953,0)/Inputs!$B$10)*DCF!L$6</f>
        <v>5855.0004600641196</v>
      </c>
      <c r="CL953" s="15">
        <f ca="1">(BE953*DCF!M$10-DCF!M$5*MAX(BE953*DCF!M$10,0)-MAX(BE953-BD953,0)/Inputs!$B$10)*DCF!M$6</f>
        <v>5956.9884777388734</v>
      </c>
      <c r="CM953" s="15">
        <f ca="1">(BF953*DCF!C$28-DCF!C$5*MAX(BF953*DCF!C$28,0)-MAX(BF953-Inputs!$B$13,0)/Inputs!$B$17)*DCF!C$6</f>
        <v>3720.5085405320915</v>
      </c>
      <c r="CN953" s="15">
        <f ca="1">(BG953*DCF!D$28-DCF!D$5*MAX(BG953*DCF!D$28,0)-MAX(BG953-BF953,0)/Inputs!$B$17)*DCF!D$6</f>
        <v>4568.756849452092</v>
      </c>
      <c r="CO953" s="15">
        <f ca="1">(BH953*DCF!E$28-DCF!E$5*MAX(BH953*DCF!E$28,0)-MAX(BH953-BG953,0)/Inputs!$B$17)*DCF!E$6</f>
        <v>5017.0072521560623</v>
      </c>
      <c r="CP953" s="15">
        <f ca="1">(BI953*DCF!F$28-DCF!F$5*MAX(BI953*DCF!F$28,0)-MAX(BI953-BH953,0)/Inputs!$B$17)*DCF!F$6</f>
        <v>5084.7109153851088</v>
      </c>
      <c r="CQ953" s="15">
        <f ca="1">(BJ953*DCF!G$28-DCF!G$5*MAX(BJ953*DCF!G$28,0)-MAX(BJ953-BI953,0)/Inputs!$B$17)*DCF!G$6</f>
        <v>5928.6020524763153</v>
      </c>
      <c r="CR953" s="15">
        <f ca="1">(BK953*DCF!H$28-DCF!H$5*MAX(BK953*DCF!H$28,0)-MAX(BK953-BJ953,0)/Inputs!$B$17)*DCF!H$6</f>
        <v>7642.8968198495659</v>
      </c>
      <c r="CS953" s="15">
        <f ca="1">(BL953*DCF!I$28-DCF!I$5*MAX(BL953*DCF!I$28,0)-MAX(BL953-BK953,0)/Inputs!$B$17)*DCF!I$6</f>
        <v>9529.7656597985206</v>
      </c>
      <c r="CT953" s="15">
        <f ca="1">(BM953*DCF!J$28-DCF!J$5*MAX(BM953*DCF!J$28,0)-MAX(BM953-BL953,0)/Inputs!$B$17)*DCF!J$6</f>
        <v>10229.459005362247</v>
      </c>
      <c r="CU953" s="15">
        <f ca="1">(BN953*DCF!K$28-DCF!K$5*MAX(BN953*DCF!K$28,0)-MAX(BN953-BM953,0)/Inputs!$B$17)*DCF!K$6</f>
        <v>11504.004040268104</v>
      </c>
      <c r="CV953" s="15">
        <f ca="1">(BO953*DCF!L$28-DCF!L$5*MAX(BO953*DCF!L$28,0)-MAX(BO953-BN953,0)/Inputs!$B$17)*DCF!L$6</f>
        <v>13986.73440391614</v>
      </c>
      <c r="CW953" s="15">
        <f ca="1">(BP953*DCF!M$28-DCF!M$5*MAX(BP953*DCF!M$28,0)-MAX(BP953-BO953,0)/Inputs!$B$17)*DCF!M$6</f>
        <v>16702.463811697784</v>
      </c>
      <c r="CX953" s="15">
        <f ca="1">(BQ953*DCF!C$46-DCF!C$5*MAX(BQ953*DCF!C$46,0)-MAX(BQ953-Inputs!$B$20,0)/Inputs!$B$24)*DCF!C$6</f>
        <v>-2220.6032103625571</v>
      </c>
      <c r="CY953" s="15">
        <f ca="1">(BR953*DCF!D$46-DCF!D$5*MAX(BR953*DCF!D$46,0)-MAX(BR953-BQ953,0)/Inputs!$B$24)*DCF!D$6</f>
        <v>-3527.6937366250813</v>
      </c>
      <c r="CZ953" s="15">
        <f ca="1">(BS953*DCF!E$46-DCF!E$5*MAX(BS953*DCF!E$46,0)-MAX(BS953-BR953,0)/Inputs!$B$24)*DCF!E$6</f>
        <v>-2830.4402790033764</v>
      </c>
      <c r="DA953" s="15">
        <f ca="1">(BT953*DCF!F$46-DCF!F$5*MAX(BT953*DCF!F$46,0)-MAX(BT953-BS953,0)/Inputs!$B$24)*DCF!F$6</f>
        <v>-1662.3966736229524</v>
      </c>
      <c r="DB953" s="15">
        <f ca="1">(BU953*DCF!G$46-DCF!G$5*MAX(BU953*DCF!G$46,0)-MAX(BU953-BT953,0)/Inputs!$B$24)*DCF!G$6</f>
        <v>-7458.2954682261443</v>
      </c>
      <c r="DC953" s="15">
        <f ca="1">(BV953*DCF!H$46-DCF!H$5*MAX(BV953*DCF!H$46,0)-MAX(BV953-BU953,0)/Inputs!$B$24)*DCF!H$6</f>
        <v>-9577.0955242851742</v>
      </c>
      <c r="DD953" s="15">
        <f ca="1">(BW953*DCF!I$46-DCF!I$5*MAX(BW953*DCF!I$46,0)-MAX(BW953-BV953,0)/Inputs!$B$24)*DCF!I$6</f>
        <v>-2496.3350133169283</v>
      </c>
      <c r="DE953" s="15">
        <f ca="1">(BX953*DCF!J$46-DCF!J$5*MAX(BX953*DCF!J$46,0)-MAX(BX953-BW953,0)/Inputs!$B$24)*DCF!J$6</f>
        <v>-2092.8137290333498</v>
      </c>
      <c r="DF953" s="15">
        <f ca="1">(BY953*DCF!K$46-DCF!K$5*MAX(BY953*DCF!K$46,0)-MAX(BY953-BX953,0)/Inputs!$B$24)*DCF!K$6</f>
        <v>-9381.1330651068693</v>
      </c>
      <c r="DG953" s="15">
        <f ca="1">(BZ953*DCF!L$46-DCF!L$5*MAX(BZ953*DCF!L$46,0)-MAX(BZ953-BY953,0)/Inputs!$B$24)*DCF!L$6</f>
        <v>7097.2831868273061</v>
      </c>
      <c r="DH953" s="15">
        <f ca="1">(CA953*DCF!M$46-DCF!M$5*MAX(CA953*DCF!M$46,0)-MAX(CA953-BZ953,0)/Inputs!$B$24)*DCF!M$6</f>
        <v>-21222.857021362783</v>
      </c>
      <c r="DI953" s="15">
        <f ca="1">SUM(CB953:CL953)+BE953*DCF!M$10*(1+Inputs!$B$30)*(1-Inputs!$B$33)*(1-Inputs!$B$30/Inputs!$B$31)/(Inputs!$B$29-Inputs!$B$30)*DCF!M$6</f>
        <v>173934.16229858258</v>
      </c>
      <c r="DJ953" s="15">
        <f ca="1">SUM(CM953:CW953)+BP953*DCF!M$28*(1+Inputs!$B$30)*(1-Inputs!$B$33)*(1-Inputs!$B$30/Inputs!$B$31)/(Inputs!$B$29-Inputs!$B$30)*DCF!M$6</f>
        <v>479664.32933564048</v>
      </c>
      <c r="DK953" s="15">
        <f ca="1">SUM(CX953:DH953)+CA953*DCF!M$46*(1+Inputs!$B$30)*(1-Inputs!$B$33)*(1-Inputs!$B$30/Inputs!$B$31)/(Inputs!$B$29-Inputs!$B$30)*DCF!M$6</f>
        <v>743378.57737179403</v>
      </c>
      <c r="DM953" s="15">
        <f ca="1">DI953+DJ953+DK953+Inputs!$B$34+Inputs!$B$36-Inputs!$B$35</f>
        <v>1473828.0690060169</v>
      </c>
    </row>
    <row r="954" spans="1:117" x14ac:dyDescent="0.75">
      <c r="A954" s="11">
        <v>941</v>
      </c>
      <c r="C954" s="23">
        <f t="shared" ref="C954:M963" ca="1" si="544">_xlfn.NORM.S.INV(RAND())</f>
        <v>0.61916872210507412</v>
      </c>
      <c r="D954" s="23">
        <f t="shared" ca="1" si="544"/>
        <v>-0.33221291844519085</v>
      </c>
      <c r="E954" s="23">
        <f t="shared" ca="1" si="544"/>
        <v>-0.60147718341043621</v>
      </c>
      <c r="F954" s="23">
        <f t="shared" ca="1" si="544"/>
        <v>0.63390414518758553</v>
      </c>
      <c r="G954" s="23">
        <f t="shared" ca="1" si="544"/>
        <v>0.39117137501913984</v>
      </c>
      <c r="H954" s="23">
        <f t="shared" ca="1" si="544"/>
        <v>1.2691633624286283</v>
      </c>
      <c r="I954" s="23">
        <f t="shared" ca="1" si="544"/>
        <v>-0.38432182845017676</v>
      </c>
      <c r="J954" s="23">
        <f t="shared" ca="1" si="544"/>
        <v>0.49433803290838185</v>
      </c>
      <c r="K954" s="23">
        <f t="shared" ca="1" si="544"/>
        <v>-1.5870805352687976</v>
      </c>
      <c r="L954" s="23">
        <f t="shared" ca="1" si="544"/>
        <v>-1.0117177786469416</v>
      </c>
      <c r="M954" s="23">
        <f t="shared" ca="1" si="544"/>
        <v>-0.179347075376286</v>
      </c>
      <c r="N954" s="23">
        <f ca="1">SQRT(Inputs!$B$38)*C954+SQRT(1-Inputs!$B$38)*_xlfn.NORM.S.INV(RAND())</f>
        <v>-6.3177802200782784E-2</v>
      </c>
      <c r="O954" s="23">
        <f ca="1">SQRT(Inputs!$B$38)*D954+SQRT(1-Inputs!$B$38)*_xlfn.NORM.S.INV(RAND())</f>
        <v>0.26613842587540049</v>
      </c>
      <c r="P954" s="23">
        <f ca="1">SQRT(Inputs!$B$38)*E954+SQRT(1-Inputs!$B$38)*_xlfn.NORM.S.INV(RAND())</f>
        <v>-0.28911018470503291</v>
      </c>
      <c r="Q954" s="23">
        <f ca="1">SQRT(Inputs!$B$38)*F954+SQRT(1-Inputs!$B$38)*_xlfn.NORM.S.INV(RAND())</f>
        <v>1.0716983538243077</v>
      </c>
      <c r="R954" s="23">
        <f ca="1">SQRT(Inputs!$B$38)*G954+SQRT(1-Inputs!$B$38)*_xlfn.NORM.S.INV(RAND())</f>
        <v>3.1204731252592777</v>
      </c>
      <c r="S954" s="23">
        <f ca="1">SQRT(Inputs!$B$38)*H954+SQRT(1-Inputs!$B$38)*_xlfn.NORM.S.INV(RAND())</f>
        <v>0.33360050233986854</v>
      </c>
      <c r="T954" s="23">
        <f ca="1">SQRT(Inputs!$B$38)*I954+SQRT(1-Inputs!$B$38)*_xlfn.NORM.S.INV(RAND())</f>
        <v>0.9789254451656193</v>
      </c>
      <c r="U954" s="23">
        <f ca="1">SQRT(Inputs!$B$38)*J954+SQRT(1-Inputs!$B$38)*_xlfn.NORM.S.INV(RAND())</f>
        <v>-1.3674065295577471</v>
      </c>
      <c r="V954" s="23">
        <f ca="1">SQRT(Inputs!$B$38)*K954+SQRT(1-Inputs!$B$38)*_xlfn.NORM.S.INV(RAND())</f>
        <v>-1.2079497602387128</v>
      </c>
      <c r="W954" s="23">
        <f ca="1">SQRT(Inputs!$B$38)*L954+SQRT(1-Inputs!$B$38)*_xlfn.NORM.S.INV(RAND())</f>
        <v>4.5718970530920555E-2</v>
      </c>
      <c r="X954" s="23">
        <f ca="1">SQRT(Inputs!$B$38)*M954+SQRT(1-Inputs!$B$38)*_xlfn.NORM.S.INV(RAND())</f>
        <v>-0.19911439644618106</v>
      </c>
      <c r="Y954" s="23">
        <f ca="1">SQRT(Inputs!$B$38)*C954+SQRT(1-Inputs!$B$38)*_xlfn.NORM.S.INV(RAND())</f>
        <v>-0.49636690651031257</v>
      </c>
      <c r="Z954" s="23">
        <f ca="1">SQRT(Inputs!$B$38)*D954+SQRT(1-Inputs!$B$38)*_xlfn.NORM.S.INV(RAND())</f>
        <v>-1.997988929301598</v>
      </c>
      <c r="AA954" s="23">
        <f ca="1">SQRT(Inputs!$B$38)*E954+SQRT(1-Inputs!$B$38)*_xlfn.NORM.S.INV(RAND())</f>
        <v>-1.1219931359267916</v>
      </c>
      <c r="AB954" s="23">
        <f ca="1">SQRT(Inputs!$B$38)*F954+SQRT(1-Inputs!$B$38)*_xlfn.NORM.S.INV(RAND())</f>
        <v>0.47046817397307045</v>
      </c>
      <c r="AC954" s="23">
        <f ca="1">SQRT(Inputs!$B$38)*G954+SQRT(1-Inputs!$B$38)*_xlfn.NORM.S.INV(RAND())</f>
        <v>1.7460838553869118</v>
      </c>
      <c r="AD954" s="23">
        <f ca="1">SQRT(Inputs!$B$38)*H954+SQRT(1-Inputs!$B$38)*_xlfn.NORM.S.INV(RAND())</f>
        <v>1.4576152913431035</v>
      </c>
      <c r="AE954" s="23">
        <f ca="1">SQRT(Inputs!$B$38)*I954+SQRT(1-Inputs!$B$38)*_xlfn.NORM.S.INV(RAND())</f>
        <v>-1.3382858974046596</v>
      </c>
      <c r="AF954" s="23">
        <f ca="1">SQRT(Inputs!$B$38)*J954+SQRT(1-Inputs!$B$38)*_xlfn.NORM.S.INV(RAND())</f>
        <v>0.58886996307168171</v>
      </c>
      <c r="AG954" s="23">
        <f ca="1">SQRT(Inputs!$B$38)*K954+SQRT(1-Inputs!$B$38)*_xlfn.NORM.S.INV(RAND())</f>
        <v>-0.42149340966911564</v>
      </c>
      <c r="AH954" s="23">
        <f ca="1">SQRT(Inputs!$B$38)*L954+SQRT(1-Inputs!$B$38)*_xlfn.NORM.S.INV(RAND())</f>
        <v>0.76215839653483453</v>
      </c>
      <c r="AI954" s="23">
        <f ca="1">SQRT(Inputs!$B$38)*M954+SQRT(1-Inputs!$B$38)*_xlfn.NORM.S.INV(RAND())</f>
        <v>0.60344128257227636</v>
      </c>
      <c r="AJ954" s="23">
        <f ca="1">SQRT(Inputs!$B$38)*C954+SQRT(1-Inputs!$B$38)*_xlfn.NORM.S.INV(RAND())</f>
        <v>1.498912417491667</v>
      </c>
      <c r="AK954" s="23">
        <f ca="1">SQRT(Inputs!$B$38)*D954+SQRT(1-Inputs!$B$38)*_xlfn.NORM.S.INV(RAND())</f>
        <v>0.53906999911451903</v>
      </c>
      <c r="AL954" s="23">
        <f ca="1">SQRT(Inputs!$B$38)*E954+SQRT(1-Inputs!$B$38)*_xlfn.NORM.S.INV(RAND())</f>
        <v>-0.18875569846925072</v>
      </c>
      <c r="AM954" s="23">
        <f ca="1">SQRT(Inputs!$B$38)*F954+SQRT(1-Inputs!$B$38)*_xlfn.NORM.S.INV(RAND())</f>
        <v>0.67801546802477641</v>
      </c>
      <c r="AN954" s="23">
        <f ca="1">SQRT(Inputs!$B$38)*G954+SQRT(1-Inputs!$B$38)*_xlfn.NORM.S.INV(RAND())</f>
        <v>-5.844526657363644E-2</v>
      </c>
      <c r="AO954" s="23">
        <f ca="1">SQRT(Inputs!$B$38)*H954+SQRT(1-Inputs!$B$38)*_xlfn.NORM.S.INV(RAND())</f>
        <v>0.61635981438918785</v>
      </c>
      <c r="AP954" s="23">
        <f ca="1">SQRT(Inputs!$B$38)*I954+SQRT(1-Inputs!$B$38)*_xlfn.NORM.S.INV(RAND())</f>
        <v>-0.94318783763027314</v>
      </c>
      <c r="AQ954" s="23">
        <f ca="1">SQRT(Inputs!$B$38)*J954+SQRT(1-Inputs!$B$38)*_xlfn.NORM.S.INV(RAND())</f>
        <v>1.9153508824879655</v>
      </c>
      <c r="AR954" s="23">
        <f ca="1">SQRT(Inputs!$B$38)*K954+SQRT(1-Inputs!$B$38)*_xlfn.NORM.S.INV(RAND())</f>
        <v>0.58529754146357549</v>
      </c>
      <c r="AS954" s="23">
        <f ca="1">SQRT(Inputs!$B$38)*L954+SQRT(1-Inputs!$B$38)*_xlfn.NORM.S.INV(RAND())</f>
        <v>-0.19441055463943602</v>
      </c>
      <c r="AT954" s="23">
        <f ca="1">SQRT(Inputs!$B$38)*M954+SQRT(1-Inputs!$B$38)*_xlfn.NORM.S.INV(RAND())</f>
        <v>-0.67662529221297174</v>
      </c>
      <c r="AU954" s="15">
        <f ca="1">Inputs!$B$6*EXP($B$8-0.5*C$5^2+C$5*N954)</f>
        <v>4911.7502862979727</v>
      </c>
      <c r="AV954" s="15">
        <f t="shared" ca="1" si="510"/>
        <v>6217.3520470964977</v>
      </c>
      <c r="AW954" s="15">
        <f t="shared" ca="1" si="511"/>
        <v>7291.0254760804937</v>
      </c>
      <c r="AX954" s="15">
        <f t="shared" ca="1" si="512"/>
        <v>10176.921484500399</v>
      </c>
      <c r="AY954" s="15">
        <f t="shared" ca="1" si="513"/>
        <v>17905.869663866179</v>
      </c>
      <c r="AZ954" s="15">
        <f t="shared" ca="1" si="514"/>
        <v>22718.814438954567</v>
      </c>
      <c r="BA954" s="15">
        <f t="shared" ca="1" si="515"/>
        <v>30801.479114719335</v>
      </c>
      <c r="BB954" s="15">
        <f t="shared" ca="1" si="516"/>
        <v>32882.343167539882</v>
      </c>
      <c r="BC954" s="15">
        <f t="shared" ca="1" si="517"/>
        <v>35840.038171425651</v>
      </c>
      <c r="BD954" s="15">
        <f t="shared" ca="1" si="518"/>
        <v>44095.588189201364</v>
      </c>
      <c r="BE954" s="15">
        <f t="shared" ca="1" si="519"/>
        <v>53062.40158500064</v>
      </c>
      <c r="BF954" s="15">
        <f ca="1">Inputs!$B$13*EXP($B$9-0.5*C$6^2+C$6*Y954)</f>
        <v>12534.819845534701</v>
      </c>
      <c r="BG954" s="15">
        <f t="shared" ca="1" si="520"/>
        <v>10652.664891008242</v>
      </c>
      <c r="BH954" s="15">
        <f t="shared" ca="1" si="521"/>
        <v>10805.524800154464</v>
      </c>
      <c r="BI954" s="15">
        <f t="shared" ca="1" si="522"/>
        <v>14220.987164163787</v>
      </c>
      <c r="BJ954" s="15">
        <f t="shared" ca="1" si="523"/>
        <v>22423.572181377884</v>
      </c>
      <c r="BK954" s="15">
        <f t="shared" ca="1" si="524"/>
        <v>33561.597131609124</v>
      </c>
      <c r="BL954" s="15">
        <f t="shared" ca="1" si="525"/>
        <v>34662.121387767867</v>
      </c>
      <c r="BM954" s="15">
        <f t="shared" ca="1" si="526"/>
        <v>45840.950411184887</v>
      </c>
      <c r="BN954" s="15">
        <f t="shared" ca="1" si="527"/>
        <v>53601.665034693651</v>
      </c>
      <c r="BO954" s="15">
        <f t="shared" ca="1" si="528"/>
        <v>72060.812295745593</v>
      </c>
      <c r="BP954" s="15">
        <f t="shared" ca="1" si="529"/>
        <v>94969.209351945479</v>
      </c>
      <c r="BQ954" s="15">
        <f ca="1">Inputs!$B$20*EXP($B$10-0.5*C$7^2+C$7*AJ954)</f>
        <v>7299.5426274034789</v>
      </c>
      <c r="BR954" s="15">
        <f t="shared" ca="1" si="530"/>
        <v>11753.970136351794</v>
      </c>
      <c r="BS954" s="15">
        <f t="shared" ca="1" si="531"/>
        <v>15246.457434339587</v>
      </c>
      <c r="BT954" s="15">
        <f t="shared" ca="1" si="532"/>
        <v>25113.698190228759</v>
      </c>
      <c r="BU954" s="15">
        <f t="shared" ca="1" si="533"/>
        <v>34315.830992281626</v>
      </c>
      <c r="BV954" s="15">
        <f t="shared" ca="1" si="534"/>
        <v>54855.480426720169</v>
      </c>
      <c r="BW954" s="15">
        <f t="shared" ca="1" si="535"/>
        <v>62695.486424149094</v>
      </c>
      <c r="BX954" s="15">
        <f t="shared" ca="1" si="536"/>
        <v>128738.45570932725</v>
      </c>
      <c r="BY954" s="15">
        <f t="shared" ca="1" si="537"/>
        <v>201758.6611462704</v>
      </c>
      <c r="BZ954" s="15">
        <f t="shared" ca="1" si="538"/>
        <v>273156.69771035342</v>
      </c>
      <c r="CA954" s="15">
        <f t="shared" ca="1" si="539"/>
        <v>340232.78026983503</v>
      </c>
      <c r="CB954" s="15">
        <f ca="1">(AU954*DCF!C$10-DCF!C$5*MAX(AU954*DCF!C$10,0)-MAX(AU954-Inputs!$B$6,0)/Inputs!$B$10)*DCF!C$6</f>
        <v>1043.4343001146028</v>
      </c>
      <c r="CC954" s="15">
        <f ca="1">(AV954*DCF!D$10-DCF!D$5*MAX(AV954*DCF!D$10,0)-MAX(AV954-AU954,0)/Inputs!$B$10)*DCF!D$6</f>
        <v>1197.1006209570414</v>
      </c>
      <c r="CD954" s="15">
        <f ca="1">(AW954*DCF!E$10-DCF!E$5*MAX(AW954*DCF!E$10,0)-MAX(AW954-AV954,0)/Inputs!$B$10)*DCF!E$6</f>
        <v>1441.546000244791</v>
      </c>
      <c r="CE954" s="15">
        <f ca="1">(AX954*DCF!F$10-DCF!F$5*MAX(AX954*DCF!F$10,0)-MAX(AX954-AW954,0)/Inputs!$B$10)*DCF!F$6</f>
        <v>1621.1223316785829</v>
      </c>
      <c r="CF954" s="15">
        <f ca="1">(AY954*DCF!G$10-DCF!G$5*MAX(AY954*DCF!G$10,0)-MAX(AY954-AX954,0)/Inputs!$B$10)*DCF!G$6</f>
        <v>2203.6852655395023</v>
      </c>
      <c r="CG954" s="15">
        <f ca="1">(AZ954*DCF!H$10-DCF!H$5*MAX(AZ954*DCF!H$10,0)-MAX(AZ954-AY954,0)/Inputs!$B$10)*DCF!H$6</f>
        <v>3556.2494908572999</v>
      </c>
      <c r="CH954" s="15">
        <f ca="1">(BA954*DCF!I$10-DCF!I$5*MAX(BA954*DCF!I$10,0)-MAX(BA954-AZ954,0)/Inputs!$B$10)*DCF!I$6</f>
        <v>4300.4663950811009</v>
      </c>
      <c r="CI954" s="15">
        <f ca="1">(BB954*DCF!J$10-DCF!J$5*MAX(BB954*DCF!J$10,0)-MAX(BB954-BA954,0)/Inputs!$B$10)*DCF!J$6</f>
        <v>5327.3657279337658</v>
      </c>
      <c r="CJ954" s="15">
        <f ca="1">(BC954*DCF!K$10-DCF!K$5*MAX(BC954*DCF!K$10,0)-MAX(BC954-BB954,0)/Inputs!$B$10)*DCF!K$6</f>
        <v>5355.6382751235242</v>
      </c>
      <c r="CK954" s="15">
        <f ca="1">(BD954*DCF!L$10-DCF!L$5*MAX(BD954*DCF!L$10,0)-MAX(BD954-BC954,0)/Inputs!$B$10)*DCF!L$6</f>
        <v>5582.8769328894359</v>
      </c>
      <c r="CL954" s="15">
        <f ca="1">(BE954*DCF!M$10-DCF!M$5*MAX(BE954*DCF!M$10,0)-MAX(BE954-BD954,0)/Inputs!$B$10)*DCF!M$6</f>
        <v>6416.609505518506</v>
      </c>
      <c r="CM954" s="15">
        <f ca="1">(BF954*DCF!C$28-DCF!C$5*MAX(BF954*DCF!C$28,0)-MAX(BF954-Inputs!$B$13,0)/Inputs!$B$17)*DCF!C$6</f>
        <v>3560.4593972311172</v>
      </c>
      <c r="CN954" s="15">
        <f ca="1">(BG954*DCF!D$28-DCF!D$5*MAX(BG954*DCF!D$28,0)-MAX(BG954-BF954,0)/Inputs!$B$17)*DCF!D$6</f>
        <v>3137.4555014449852</v>
      </c>
      <c r="CO954" s="15">
        <f ca="1">(BH954*DCF!E$28-DCF!E$5*MAX(BH954*DCF!E$28,0)-MAX(BH954-BG954,0)/Inputs!$B$17)*DCF!E$6</f>
        <v>3030.1904473606105</v>
      </c>
      <c r="CP954" s="15">
        <f ca="1">(BI954*DCF!F$28-DCF!F$5*MAX(BI954*DCF!F$28,0)-MAX(BI954-BH954,0)/Inputs!$B$17)*DCF!F$6</f>
        <v>3238.7845131345366</v>
      </c>
      <c r="CQ954" s="15">
        <f ca="1">(BJ954*DCF!G$28-DCF!G$5*MAX(BJ954*DCF!G$28,0)-MAX(BJ954-BI954,0)/Inputs!$B$17)*DCF!G$6</f>
        <v>4438.372161360764</v>
      </c>
      <c r="CR954" s="15">
        <f ca="1">(BK954*DCF!H$28-DCF!H$5*MAX(BK954*DCF!H$28,0)-MAX(BK954-BJ954,0)/Inputs!$B$17)*DCF!H$6</f>
        <v>6569.6167418889627</v>
      </c>
      <c r="CS954" s="15">
        <f ca="1">(BL954*DCF!I$28-DCF!I$5*MAX(BL954*DCF!I$28,0)-MAX(BL954-BK954,0)/Inputs!$B$17)*DCF!I$6</f>
        <v>7992.9441468101732</v>
      </c>
      <c r="CT954" s="15">
        <f ca="1">(BM954*DCF!J$28-DCF!J$5*MAX(BM954*DCF!J$28,0)-MAX(BM954-BL954,0)/Inputs!$B$17)*DCF!J$6</f>
        <v>8744.1160829527125</v>
      </c>
      <c r="CU954" s="15">
        <f ca="1">(BN954*DCF!K$28-DCF!K$5*MAX(BN954*DCF!K$28,0)-MAX(BN954-BM954,0)/Inputs!$B$17)*DCF!K$6</f>
        <v>10369.188746986516</v>
      </c>
      <c r="CV954" s="15">
        <f ca="1">(BO954*DCF!L$28-DCF!L$5*MAX(BO954*DCF!L$28,0)-MAX(BO954-BN954,0)/Inputs!$B$17)*DCF!L$6</f>
        <v>12288.961307390871</v>
      </c>
      <c r="CW954" s="15">
        <f ca="1">(BP954*DCF!M$28-DCF!M$5*MAX(BP954*DCF!M$28,0)-MAX(BP954-BO954,0)/Inputs!$B$17)*DCF!M$6</f>
        <v>15473.940498826405</v>
      </c>
      <c r="CX954" s="15">
        <f ca="1">(BQ954*DCF!C$46-DCF!C$5*MAX(BQ954*DCF!C$46,0)-MAX(BQ954-Inputs!$B$20,0)/Inputs!$B$24)*DCF!C$6</f>
        <v>-3578.8978942749272</v>
      </c>
      <c r="CY954" s="15">
        <f ca="1">(BR954*DCF!D$46-DCF!D$5*MAX(BR954*DCF!D$46,0)-MAX(BR954-BQ954,0)/Inputs!$B$24)*DCF!D$6</f>
        <v>-3906.7958391112152</v>
      </c>
      <c r="CZ954" s="15">
        <f ca="1">(BS954*DCF!E$46-DCF!E$5*MAX(BS954*DCF!E$46,0)-MAX(BS954-BR954,0)/Inputs!$B$24)*DCF!E$6</f>
        <v>-3179.5624838969075</v>
      </c>
      <c r="DA954" s="15">
        <f ca="1">(BT954*DCF!F$46-DCF!F$5*MAX(BT954*DCF!F$46,0)-MAX(BT954-BS954,0)/Inputs!$B$24)*DCF!F$6</f>
        <v>-5421.912569618924</v>
      </c>
      <c r="DB954" s="15">
        <f ca="1">(BU954*DCF!G$46-DCF!G$5*MAX(BU954*DCF!G$46,0)-MAX(BU954-BT954,0)/Inputs!$B$24)*DCF!G$6</f>
        <v>-4249.7324174430305</v>
      </c>
      <c r="DC954" s="15">
        <f ca="1">(BV954*DCF!H$46-DCF!H$5*MAX(BV954*DCF!H$46,0)-MAX(BV954-BU954,0)/Inputs!$B$24)*DCF!H$6</f>
        <v>-6382.5702132317147</v>
      </c>
      <c r="DD954" s="15">
        <f ca="1">(BW954*DCF!I$46-DCF!I$5*MAX(BW954*DCF!I$46,0)-MAX(BW954-BV954,0)/Inputs!$B$24)*DCF!I$6</f>
        <v>-802.58586897447765</v>
      </c>
      <c r="DE954" s="15">
        <f ca="1">(BX954*DCF!J$46-DCF!J$5*MAX(BX954*DCF!J$46,0)-MAX(BX954-BW954,0)/Inputs!$B$24)*DCF!J$6</f>
        <v>-12113.294357149307</v>
      </c>
      <c r="DF954" s="15">
        <f ca="1">(BY954*DCF!K$46-DCF!K$5*MAX(BY954*DCF!K$46,0)-MAX(BY954-BX954,0)/Inputs!$B$24)*DCF!K$6</f>
        <v>-6362.877791194468</v>
      </c>
      <c r="DG954" s="15">
        <f ca="1">(BZ954*DCF!L$46-DCF!L$5*MAX(BZ954*DCF!L$46,0)-MAX(BZ954-BY954,0)/Inputs!$B$24)*DCF!L$6</f>
        <v>2724.4473772295132</v>
      </c>
      <c r="DH954" s="15">
        <f ca="1">(CA954*DCF!M$46-DCF!M$5*MAX(CA954*DCF!M$46,0)-MAX(CA954-BZ954,0)/Inputs!$B$24)*DCF!M$6</f>
        <v>12650.243543246605</v>
      </c>
      <c r="DI954" s="15">
        <f ca="1">SUM(CB954:CL954)+BE954*DCF!M$10*(1+Inputs!$B$30)*(1-Inputs!$B$33)*(1-Inputs!$B$30/Inputs!$B$31)/(Inputs!$B$29-Inputs!$B$30)*DCF!M$6</f>
        <v>185719.46013461478</v>
      </c>
      <c r="DJ954" s="15">
        <f ca="1">SUM(CM954:CW954)+BP954*DCF!M$28*(1+Inputs!$B$30)*(1-Inputs!$B$33)*(1-Inputs!$B$30/Inputs!$B$31)/(Inputs!$B$29-Inputs!$B$30)*DCF!M$6</f>
        <v>431244.78349771764</v>
      </c>
      <c r="DK954" s="15">
        <f ca="1">SUM(CX954:DH954)+CA954*DCF!M$46*(1+Inputs!$B$30)*(1-Inputs!$B$33)*(1-Inputs!$B$30/Inputs!$B$31)/(Inputs!$B$29-Inputs!$B$30)*DCF!M$6</f>
        <v>495416.64293208113</v>
      </c>
      <c r="DM954" s="15">
        <f ca="1">DI954+DJ954+DK954+Inputs!$B$34+Inputs!$B$36-Inputs!$B$35</f>
        <v>1189231.8865644136</v>
      </c>
    </row>
    <row r="955" spans="1:117" x14ac:dyDescent="0.75">
      <c r="A955" s="11">
        <v>942</v>
      </c>
      <c r="C955" s="23">
        <f t="shared" ca="1" si="544"/>
        <v>1.8860843717442304</v>
      </c>
      <c r="D955" s="23">
        <f t="shared" ca="1" si="544"/>
        <v>-0.68359108238240429</v>
      </c>
      <c r="E955" s="23">
        <f t="shared" ca="1" si="544"/>
        <v>-1.4960113551594567</v>
      </c>
      <c r="F955" s="23">
        <f t="shared" ca="1" si="544"/>
        <v>2.3745580356413076</v>
      </c>
      <c r="G955" s="23">
        <f t="shared" ca="1" si="544"/>
        <v>0.67472968023915181</v>
      </c>
      <c r="H955" s="23">
        <f t="shared" ca="1" si="544"/>
        <v>-2.0124240928433021</v>
      </c>
      <c r="I955" s="23">
        <f t="shared" ca="1" si="544"/>
        <v>-1.4435263779881629</v>
      </c>
      <c r="J955" s="23">
        <f t="shared" ca="1" si="544"/>
        <v>-0.58653678291883127</v>
      </c>
      <c r="K955" s="23">
        <f t="shared" ca="1" si="544"/>
        <v>-1.1889651814004845</v>
      </c>
      <c r="L955" s="23">
        <f t="shared" ca="1" si="544"/>
        <v>2.6477734020900496</v>
      </c>
      <c r="M955" s="23">
        <f t="shared" ca="1" si="544"/>
        <v>-0.68368262112829559</v>
      </c>
      <c r="N955" s="23">
        <f ca="1">SQRT(Inputs!$B$38)*C955+SQRT(1-Inputs!$B$38)*_xlfn.NORM.S.INV(RAND())</f>
        <v>0.89446668115641392</v>
      </c>
      <c r="O955" s="23">
        <f ca="1">SQRT(Inputs!$B$38)*D955+SQRT(1-Inputs!$B$38)*_xlfn.NORM.S.INV(RAND())</f>
        <v>0.30040345691726267</v>
      </c>
      <c r="P955" s="23">
        <f ca="1">SQRT(Inputs!$B$38)*E955+SQRT(1-Inputs!$B$38)*_xlfn.NORM.S.INV(RAND())</f>
        <v>-1.5030566305672077</v>
      </c>
      <c r="Q955" s="23">
        <f ca="1">SQRT(Inputs!$B$38)*F955+SQRT(1-Inputs!$B$38)*_xlfn.NORM.S.INV(RAND())</f>
        <v>0.12143721423976683</v>
      </c>
      <c r="R955" s="23">
        <f ca="1">SQRT(Inputs!$B$38)*G955+SQRT(1-Inputs!$B$38)*_xlfn.NORM.S.INV(RAND())</f>
        <v>0.69406516196208734</v>
      </c>
      <c r="S955" s="23">
        <f ca="1">SQRT(Inputs!$B$38)*H955+SQRT(1-Inputs!$B$38)*_xlfn.NORM.S.INV(RAND())</f>
        <v>-1.4814524278728738</v>
      </c>
      <c r="T955" s="23">
        <f ca="1">SQRT(Inputs!$B$38)*I955+SQRT(1-Inputs!$B$38)*_xlfn.NORM.S.INV(RAND())</f>
        <v>-2.5089943290005348</v>
      </c>
      <c r="U955" s="23">
        <f ca="1">SQRT(Inputs!$B$38)*J955+SQRT(1-Inputs!$B$38)*_xlfn.NORM.S.INV(RAND())</f>
        <v>-0.66361156240188013</v>
      </c>
      <c r="V955" s="23">
        <f ca="1">SQRT(Inputs!$B$38)*K955+SQRT(1-Inputs!$B$38)*_xlfn.NORM.S.INV(RAND())</f>
        <v>-0.2551469802776099</v>
      </c>
      <c r="W955" s="23">
        <f ca="1">SQRT(Inputs!$B$38)*L955+SQRT(1-Inputs!$B$38)*_xlfn.NORM.S.INV(RAND())</f>
        <v>2.7487498743321157</v>
      </c>
      <c r="X955" s="23">
        <f ca="1">SQRT(Inputs!$B$38)*M955+SQRT(1-Inputs!$B$38)*_xlfn.NORM.S.INV(RAND())</f>
        <v>-0.4422136085940927</v>
      </c>
      <c r="Y955" s="23">
        <f ca="1">SQRT(Inputs!$B$38)*C955+SQRT(1-Inputs!$B$38)*_xlfn.NORM.S.INV(RAND())</f>
        <v>-4.8568592857719084E-2</v>
      </c>
      <c r="Z955" s="23">
        <f ca="1">SQRT(Inputs!$B$38)*D955+SQRT(1-Inputs!$B$38)*_xlfn.NORM.S.INV(RAND())</f>
        <v>0.24182025313640543</v>
      </c>
      <c r="AA955" s="23">
        <f ca="1">SQRT(Inputs!$B$38)*E955+SQRT(1-Inputs!$B$38)*_xlfn.NORM.S.INV(RAND())</f>
        <v>5.2545203511331962E-2</v>
      </c>
      <c r="AB955" s="23">
        <f ca="1">SQRT(Inputs!$B$38)*F955+SQRT(1-Inputs!$B$38)*_xlfn.NORM.S.INV(RAND())</f>
        <v>4.4885556934376236E-2</v>
      </c>
      <c r="AC955" s="23">
        <f ca="1">SQRT(Inputs!$B$38)*G955+SQRT(1-Inputs!$B$38)*_xlfn.NORM.S.INV(RAND())</f>
        <v>0.7615194941383836</v>
      </c>
      <c r="AD955" s="23">
        <f ca="1">SQRT(Inputs!$B$38)*H955+SQRT(1-Inputs!$B$38)*_xlfn.NORM.S.INV(RAND())</f>
        <v>-1.853411210004025</v>
      </c>
      <c r="AE955" s="23">
        <f ca="1">SQRT(Inputs!$B$38)*I955+SQRT(1-Inputs!$B$38)*_xlfn.NORM.S.INV(RAND())</f>
        <v>-1.3838748539172707</v>
      </c>
      <c r="AF955" s="23">
        <f ca="1">SQRT(Inputs!$B$38)*J955+SQRT(1-Inputs!$B$38)*_xlfn.NORM.S.INV(RAND())</f>
        <v>-0.26849991923177685</v>
      </c>
      <c r="AG955" s="23">
        <f ca="1">SQRT(Inputs!$B$38)*K955+SQRT(1-Inputs!$B$38)*_xlfn.NORM.S.INV(RAND())</f>
        <v>-1.8600723041974065</v>
      </c>
      <c r="AH955" s="23">
        <f ca="1">SQRT(Inputs!$B$38)*L955+SQRT(1-Inputs!$B$38)*_xlfn.NORM.S.INV(RAND())</f>
        <v>2.8044816628253031</v>
      </c>
      <c r="AI955" s="23">
        <f ca="1">SQRT(Inputs!$B$38)*M955+SQRT(1-Inputs!$B$38)*_xlfn.NORM.S.INV(RAND())</f>
        <v>-0.30855701886135423</v>
      </c>
      <c r="AJ955" s="23">
        <f ca="1">SQRT(Inputs!$B$38)*C955+SQRT(1-Inputs!$B$38)*_xlfn.NORM.S.INV(RAND())</f>
        <v>1.4986699404988655</v>
      </c>
      <c r="AK955" s="23">
        <f ca="1">SQRT(Inputs!$B$38)*D955+SQRT(1-Inputs!$B$38)*_xlfn.NORM.S.INV(RAND())</f>
        <v>-0.70991740395491487</v>
      </c>
      <c r="AL955" s="23">
        <f ca="1">SQRT(Inputs!$B$38)*E955+SQRT(1-Inputs!$B$38)*_xlfn.NORM.S.INV(RAND())</f>
        <v>-0.74119730829156405</v>
      </c>
      <c r="AM955" s="23">
        <f ca="1">SQRT(Inputs!$B$38)*F955+SQRT(1-Inputs!$B$38)*_xlfn.NORM.S.INV(RAND())</f>
        <v>1.1506574109480296</v>
      </c>
      <c r="AN955" s="23">
        <f ca="1">SQRT(Inputs!$B$38)*G955+SQRT(1-Inputs!$B$38)*_xlfn.NORM.S.INV(RAND())</f>
        <v>1.0114522356624127</v>
      </c>
      <c r="AO955" s="23">
        <f ca="1">SQRT(Inputs!$B$38)*H955+SQRT(1-Inputs!$B$38)*_xlfn.NORM.S.INV(RAND())</f>
        <v>-1.8832853074862725</v>
      </c>
      <c r="AP955" s="23">
        <f ca="1">SQRT(Inputs!$B$38)*I955+SQRT(1-Inputs!$B$38)*_xlfn.NORM.S.INV(RAND())</f>
        <v>-1.0550229151599244</v>
      </c>
      <c r="AQ955" s="23">
        <f ca="1">SQRT(Inputs!$B$38)*J955+SQRT(1-Inputs!$B$38)*_xlfn.NORM.S.INV(RAND())</f>
        <v>0.92297774182955128</v>
      </c>
      <c r="AR955" s="23">
        <f ca="1">SQRT(Inputs!$B$38)*K955+SQRT(1-Inputs!$B$38)*_xlfn.NORM.S.INV(RAND())</f>
        <v>-1.4677261563200925</v>
      </c>
      <c r="AS955" s="23">
        <f ca="1">SQRT(Inputs!$B$38)*L955+SQRT(1-Inputs!$B$38)*_xlfn.NORM.S.INV(RAND())</f>
        <v>1.2200690470960764</v>
      </c>
      <c r="AT955" s="23">
        <f ca="1">SQRT(Inputs!$B$38)*M955+SQRT(1-Inputs!$B$38)*_xlfn.NORM.S.INV(RAND())</f>
        <v>-0.89314499008217174</v>
      </c>
      <c r="AU955" s="15">
        <f ca="1">Inputs!$B$6*EXP($B$8-0.5*C$5^2+C$5*N955)</f>
        <v>5735.3410078685756</v>
      </c>
      <c r="AV955" s="15">
        <f t="shared" ca="1" si="510"/>
        <v>7296.5308851011032</v>
      </c>
      <c r="AW955" s="15">
        <f t="shared" ca="1" si="511"/>
        <v>7264.2176929801153</v>
      </c>
      <c r="AX955" s="15">
        <f t="shared" ca="1" si="512"/>
        <v>9004.4606764338114</v>
      </c>
      <c r="AY955" s="15">
        <f t="shared" ca="1" si="513"/>
        <v>11933.515902759058</v>
      </c>
      <c r="AZ955" s="15">
        <f t="shared" ca="1" si="514"/>
        <v>12398.099112234342</v>
      </c>
      <c r="BA955" s="15">
        <f t="shared" ca="1" si="515"/>
        <v>11668.207549506667</v>
      </c>
      <c r="BB955" s="15">
        <f t="shared" ca="1" si="516"/>
        <v>13366.531485732199</v>
      </c>
      <c r="BC955" s="15">
        <f t="shared" ca="1" si="517"/>
        <v>15972.327602068648</v>
      </c>
      <c r="BD955" s="15">
        <f t="shared" ca="1" si="518"/>
        <v>25304.33692098844</v>
      </c>
      <c r="BE955" s="15">
        <f t="shared" ca="1" si="519"/>
        <v>29783.15963352158</v>
      </c>
      <c r="BF955" s="15">
        <f ca="1">Inputs!$B$13*EXP($B$9-0.5*C$6^2+C$6*Y955)</f>
        <v>13698.486343095112</v>
      </c>
      <c r="BG955" s="15">
        <f t="shared" ca="1" si="520"/>
        <v>17439.41133794529</v>
      </c>
      <c r="BH955" s="15">
        <f t="shared" ca="1" si="521"/>
        <v>21494.261848859678</v>
      </c>
      <c r="BI955" s="15">
        <f t="shared" ca="1" si="522"/>
        <v>26494.623864552123</v>
      </c>
      <c r="BJ955" s="15">
        <f t="shared" ca="1" si="523"/>
        <v>36249.122608046084</v>
      </c>
      <c r="BK955" s="15">
        <f t="shared" ca="1" si="524"/>
        <v>34567.392366568842</v>
      </c>
      <c r="BL955" s="15">
        <f t="shared" ca="1" si="525"/>
        <v>35490.600627863663</v>
      </c>
      <c r="BM955" s="15">
        <f t="shared" ca="1" si="526"/>
        <v>42194.472128224195</v>
      </c>
      <c r="BN955" s="15">
        <f t="shared" ca="1" si="527"/>
        <v>41525.105578101255</v>
      </c>
      <c r="BO955" s="15">
        <f t="shared" ca="1" si="528"/>
        <v>70783.687983576456</v>
      </c>
      <c r="BP955" s="15">
        <f t="shared" ca="1" si="529"/>
        <v>84128.452098115886</v>
      </c>
      <c r="BQ955" s="15">
        <f ca="1">Inputs!$B$20*EXP($B$10-0.5*C$7^2+C$7*AJ955)</f>
        <v>7298.9148762740042</v>
      </c>
      <c r="BR955" s="15">
        <f t="shared" ca="1" si="530"/>
        <v>7904.6534569076957</v>
      </c>
      <c r="BS955" s="15">
        <f t="shared" ca="1" si="531"/>
        <v>8749.0480751567284</v>
      </c>
      <c r="BT955" s="15">
        <f t="shared" ca="1" si="532"/>
        <v>16313.620760640202</v>
      </c>
      <c r="BU955" s="15">
        <f t="shared" ca="1" si="533"/>
        <v>28877.902643876725</v>
      </c>
      <c r="BV955" s="15">
        <f t="shared" ca="1" si="534"/>
        <v>26285.187432670988</v>
      </c>
      <c r="BW955" s="15">
        <f t="shared" ca="1" si="535"/>
        <v>29339.15921217659</v>
      </c>
      <c r="BX955" s="15">
        <f t="shared" ca="1" si="536"/>
        <v>49376.341230909595</v>
      </c>
      <c r="BY955" s="15">
        <f t="shared" ca="1" si="537"/>
        <v>52246.168805635833</v>
      </c>
      <c r="BZ955" s="15">
        <f t="shared" ca="1" si="538"/>
        <v>91740.976377640429</v>
      </c>
      <c r="CA955" s="15">
        <f t="shared" ca="1" si="539"/>
        <v>109955.72965574052</v>
      </c>
      <c r="CB955" s="15">
        <f ca="1">(AU955*DCF!C$10-DCF!C$5*MAX(AU955*DCF!C$10,0)-MAX(AU955-Inputs!$B$6,0)/Inputs!$B$10)*DCF!C$6</f>
        <v>1037.5619514723167</v>
      </c>
      <c r="CC955" s="15">
        <f ca="1">(AV955*DCF!D$10-DCF!D$5*MAX(AV955*DCF!D$10,0)-MAX(AV955-AU955,0)/Inputs!$B$10)*DCF!D$6</f>
        <v>1397.824678547797</v>
      </c>
      <c r="CD955" s="15">
        <f ca="1">(AW955*DCF!E$10-DCF!E$5*MAX(AW955*DCF!E$10,0)-MAX(AW955-AV955,0)/Inputs!$B$10)*DCF!E$6</f>
        <v>1677.192228695764</v>
      </c>
      <c r="CE955" s="15">
        <f ca="1">(AX955*DCF!F$10-DCF!F$5*MAX(AX955*DCF!F$10,0)-MAX(AX955-AW955,0)/Inputs!$B$10)*DCF!F$6</f>
        <v>1603.5579962345128</v>
      </c>
      <c r="CF955" s="15">
        <f ca="1">(AY955*DCF!G$10-DCF!G$5*MAX(AY955*DCF!G$10,0)-MAX(AY955-AX955,0)/Inputs!$B$10)*DCF!G$6</f>
        <v>1895.7647758577714</v>
      </c>
      <c r="CG955" s="15">
        <f ca="1">(AZ955*DCF!H$10-DCF!H$5*MAX(AZ955*DCF!H$10,0)-MAX(AZ955-AY955,0)/Inputs!$B$10)*DCF!H$6</f>
        <v>2324.6047579752353</v>
      </c>
      <c r="CH955" s="15">
        <f ca="1">(BA955*DCF!I$10-DCF!I$5*MAX(BA955*DCF!I$10,0)-MAX(BA955-AZ955,0)/Inputs!$B$10)*DCF!I$6</f>
        <v>2131.3558617835747</v>
      </c>
      <c r="CI955" s="15">
        <f ca="1">(BB955*DCF!J$10-DCF!J$5*MAX(BB955*DCF!J$10,0)-MAX(BB955-BA955,0)/Inputs!$B$10)*DCF!J$6</f>
        <v>2036.3748112372621</v>
      </c>
      <c r="CJ955" s="15">
        <f ca="1">(BC955*DCF!K$10-DCF!K$5*MAX(BC955*DCF!K$10,0)-MAX(BC955-BB955,0)/Inputs!$B$10)*DCF!K$6</f>
        <v>2206.5164380944479</v>
      </c>
      <c r="CK955" s="15">
        <f ca="1">(BD955*DCF!L$10-DCF!L$5*MAX(BD955*DCF!L$10,0)-MAX(BD955-BC955,0)/Inputs!$B$10)*DCF!L$6</f>
        <v>2609.5952907874494</v>
      </c>
      <c r="CL955" s="15">
        <f ca="1">(BE955*DCF!M$10-DCF!M$5*MAX(BE955*DCF!M$10,0)-MAX(BE955-BD955,0)/Inputs!$B$10)*DCF!M$6</f>
        <v>3667.7458122458243</v>
      </c>
      <c r="CM955" s="15">
        <f ca="1">(BF955*DCF!C$28-DCF!C$5*MAX(BF955*DCF!C$28,0)-MAX(BF955-Inputs!$B$13,0)/Inputs!$B$17)*DCF!C$6</f>
        <v>3646.8576312606638</v>
      </c>
      <c r="CN955" s="15">
        <f ca="1">(BG955*DCF!D$28-DCF!D$5*MAX(BG955*DCF!D$28,0)-MAX(BG955-BF955,0)/Inputs!$B$17)*DCF!D$6</f>
        <v>4338.1980368981813</v>
      </c>
      <c r="CO955" s="15">
        <f ca="1">(BH955*DCF!E$28-DCF!E$5*MAX(BH955*DCF!E$28,0)-MAX(BH955-BG955,0)/Inputs!$B$17)*DCF!E$6</f>
        <v>5288.4024703882542</v>
      </c>
      <c r="CP955" s="15">
        <f ca="1">(BI955*DCF!F$28-DCF!F$5*MAX(BI955*DCF!F$28,0)-MAX(BI955-BH955,0)/Inputs!$B$17)*DCF!F$6</f>
        <v>6282.1975462746423</v>
      </c>
      <c r="CQ955" s="15">
        <f ca="1">(BJ955*DCF!G$28-DCF!G$5*MAX(BJ955*DCF!G$28,0)-MAX(BJ955-BI955,0)/Inputs!$B$17)*DCF!G$6</f>
        <v>7764.4995559840363</v>
      </c>
      <c r="CR955" s="15">
        <f ca="1">(BK955*DCF!H$28-DCF!H$5*MAX(BK955*DCF!H$28,0)-MAX(BK955-BJ955,0)/Inputs!$B$17)*DCF!H$6</f>
        <v>8548.8975048965603</v>
      </c>
      <c r="CS955" s="15">
        <f ca="1">(BL955*DCF!I$28-DCF!I$5*MAX(BL955*DCF!I$28,0)-MAX(BL955-BK955,0)/Inputs!$B$17)*DCF!I$6</f>
        <v>8213.2138375711438</v>
      </c>
      <c r="CT955" s="15">
        <f ca="1">(BM955*DCF!J$28-DCF!J$5*MAX(BM955*DCF!J$28,0)-MAX(BM955-BL955,0)/Inputs!$B$17)*DCF!J$6</f>
        <v>8523.991520607351</v>
      </c>
      <c r="CU955" s="15">
        <f ca="1">(BN955*DCF!K$28-DCF!K$5*MAX(BN955*DCF!K$28,0)-MAX(BN955-BM955,0)/Inputs!$B$17)*DCF!K$6</f>
        <v>8769.406046533024</v>
      </c>
      <c r="CV955" s="15">
        <f ca="1">(BO955*DCF!L$28-DCF!L$5*MAX(BO955*DCF!L$28,0)-MAX(BO955-BN955,0)/Inputs!$B$17)*DCF!L$6</f>
        <v>10812.174105942708</v>
      </c>
      <c r="CW955" s="15">
        <f ca="1">(BP955*DCF!M$28-DCF!M$5*MAX(BP955*DCF!M$28,0)-MAX(BP955-BO955,0)/Inputs!$B$17)*DCF!M$6</f>
        <v>14433.914121395526</v>
      </c>
      <c r="CX955" s="15">
        <f ca="1">(BQ955*DCF!C$46-DCF!C$5*MAX(BQ955*DCF!C$46,0)-MAX(BQ955-Inputs!$B$20,0)/Inputs!$B$24)*DCF!C$6</f>
        <v>-3578.4629627764461</v>
      </c>
      <c r="CY955" s="15">
        <f ca="1">(BR955*DCF!D$46-DCF!D$5*MAX(BR955*DCF!D$46,0)-MAX(BR955-BQ955,0)/Inputs!$B$24)*DCF!D$6</f>
        <v>-1607.6036304622755</v>
      </c>
      <c r="CZ955" s="15">
        <f ca="1">(BS955*DCF!E$46-DCF!E$5*MAX(BS955*DCF!E$46,0)-MAX(BS955-BR955,0)/Inputs!$B$24)*DCF!E$6</f>
        <v>-1367.427280820473</v>
      </c>
      <c r="DA955" s="15">
        <f ca="1">(BT955*DCF!F$46-DCF!F$5*MAX(BT955*DCF!F$46,0)-MAX(BT955-BS955,0)/Inputs!$B$24)*DCF!F$6</f>
        <v>-3942.5610555372541</v>
      </c>
      <c r="DB955" s="15">
        <f ca="1">(BU955*DCF!G$46-DCF!G$5*MAX(BU955*DCF!G$46,0)-MAX(BU955-BT955,0)/Inputs!$B$24)*DCF!G$6</f>
        <v>-5197.7717747926081</v>
      </c>
      <c r="DC955" s="15">
        <f ca="1">(BV955*DCF!H$46-DCF!H$5*MAX(BV955*DCF!H$46,0)-MAX(BV955-BU955,0)/Inputs!$B$24)*DCF!H$6</f>
        <v>0</v>
      </c>
      <c r="DD955" s="15">
        <f ca="1">(BW955*DCF!I$46-DCF!I$5*MAX(BW955*DCF!I$46,0)-MAX(BW955-BV955,0)/Inputs!$B$24)*DCF!I$6</f>
        <v>-199.0779002902369</v>
      </c>
      <c r="DE955" s="15">
        <f ca="1">(BX955*DCF!J$46-DCF!J$5*MAX(BX955*DCF!J$46,0)-MAX(BX955-BW955,0)/Inputs!$B$24)*DCF!J$6</f>
        <v>-3242.3323775762115</v>
      </c>
      <c r="DF955" s="15">
        <f ca="1">(BY955*DCF!K$46-DCF!K$5*MAX(BY955*DCF!K$46,0)-MAX(BY955-BX955,0)/Inputs!$B$24)*DCF!K$6</f>
        <v>2281.4440216927783</v>
      </c>
      <c r="DG955" s="15">
        <f ca="1">(BZ955*DCF!L$46-DCF!L$5*MAX(BZ955*DCF!L$46,0)-MAX(BZ955-BY955,0)/Inputs!$B$24)*DCF!L$6</f>
        <v>-2596.176601212675</v>
      </c>
      <c r="DH955" s="15">
        <f ca="1">(CA955*DCF!M$46-DCF!M$5*MAX(CA955*DCF!M$46,0)-MAX(CA955-BZ955,0)/Inputs!$B$24)*DCF!M$6</f>
        <v>4812.1904919992921</v>
      </c>
      <c r="DI955" s="15">
        <f ca="1">SUM(CB955:CL955)+BE955*DCF!M$10*(1+Inputs!$B$30)*(1-Inputs!$B$33)*(1-Inputs!$B$30/Inputs!$B$31)/(Inputs!$B$29-Inputs!$B$30)*DCF!M$6</f>
        <v>105475.02170453628</v>
      </c>
      <c r="DJ955" s="15">
        <f ca="1">SUM(CM955:CW955)+BP955*DCF!M$28*(1+Inputs!$B$30)*(1-Inputs!$B$33)*(1-Inputs!$B$30/Inputs!$B$31)/(Inputs!$B$29-Inputs!$B$30)*DCF!M$6</f>
        <v>398795.87860797317</v>
      </c>
      <c r="DK955" s="15">
        <f ca="1">SUM(CX955:DH955)+CA955*DCF!M$46*(1+Inputs!$B$30)*(1-Inputs!$B$33)*(1-Inputs!$B$30/Inputs!$B$31)/(Inputs!$B$29-Inputs!$B$30)*DCF!M$6</f>
        <v>155366.80406684836</v>
      </c>
      <c r="DM955" s="15">
        <f ca="1">DI955+DJ955+DK955+Inputs!$B$34+Inputs!$B$36-Inputs!$B$35</f>
        <v>736488.70437935786</v>
      </c>
    </row>
    <row r="956" spans="1:117" x14ac:dyDescent="0.75">
      <c r="A956" s="11">
        <v>943</v>
      </c>
      <c r="C956" s="23">
        <f t="shared" ca="1" si="544"/>
        <v>-0.11874516069266457</v>
      </c>
      <c r="D956" s="23">
        <f t="shared" ca="1" si="544"/>
        <v>0.38758418377538395</v>
      </c>
      <c r="E956" s="23">
        <f t="shared" ca="1" si="544"/>
        <v>1.0295609668104411</v>
      </c>
      <c r="F956" s="23">
        <f t="shared" ca="1" si="544"/>
        <v>-0.37203480689824531</v>
      </c>
      <c r="G956" s="23">
        <f t="shared" ca="1" si="544"/>
        <v>2.0077927225689294</v>
      </c>
      <c r="H956" s="23">
        <f t="shared" ca="1" si="544"/>
        <v>0.44698629216739905</v>
      </c>
      <c r="I956" s="23">
        <f t="shared" ca="1" si="544"/>
        <v>-1.1841258677905386</v>
      </c>
      <c r="J956" s="23">
        <f t="shared" ca="1" si="544"/>
        <v>-1.1596086020911796</v>
      </c>
      <c r="K956" s="23">
        <f t="shared" ca="1" si="544"/>
        <v>-0.65075277267352838</v>
      </c>
      <c r="L956" s="23">
        <f t="shared" ca="1" si="544"/>
        <v>-6.0396813783554104E-2</v>
      </c>
      <c r="M956" s="23">
        <f t="shared" ca="1" si="544"/>
        <v>0.10232491738884403</v>
      </c>
      <c r="N956" s="23">
        <f ca="1">SQRT(Inputs!$B$38)*C956+SQRT(1-Inputs!$B$38)*_xlfn.NORM.S.INV(RAND())</f>
        <v>1.3056151734239052</v>
      </c>
      <c r="O956" s="23">
        <f ca="1">SQRT(Inputs!$B$38)*D956+SQRT(1-Inputs!$B$38)*_xlfn.NORM.S.INV(RAND())</f>
        <v>-0.11626259209916631</v>
      </c>
      <c r="P956" s="23">
        <f ca="1">SQRT(Inputs!$B$38)*E956+SQRT(1-Inputs!$B$38)*_xlfn.NORM.S.INV(RAND())</f>
        <v>0.38904215501908368</v>
      </c>
      <c r="Q956" s="23">
        <f ca="1">SQRT(Inputs!$B$38)*F956+SQRT(1-Inputs!$B$38)*_xlfn.NORM.S.INV(RAND())</f>
        <v>0.66271917037993255</v>
      </c>
      <c r="R956" s="23">
        <f ca="1">SQRT(Inputs!$B$38)*G956+SQRT(1-Inputs!$B$38)*_xlfn.NORM.S.INV(RAND())</f>
        <v>0.32707780713798618</v>
      </c>
      <c r="S956" s="23">
        <f ca="1">SQRT(Inputs!$B$38)*H956+SQRT(1-Inputs!$B$38)*_xlfn.NORM.S.INV(RAND())</f>
        <v>-8.71562822636823E-2</v>
      </c>
      <c r="T956" s="23">
        <f ca="1">SQRT(Inputs!$B$38)*I956+SQRT(1-Inputs!$B$38)*_xlfn.NORM.S.INV(RAND())</f>
        <v>0.19116598616886771</v>
      </c>
      <c r="U956" s="23">
        <f ca="1">SQRT(Inputs!$B$38)*J956+SQRT(1-Inputs!$B$38)*_xlfn.NORM.S.INV(RAND())</f>
        <v>-0.78358841412292046</v>
      </c>
      <c r="V956" s="23">
        <f ca="1">SQRT(Inputs!$B$38)*K956+SQRT(1-Inputs!$B$38)*_xlfn.NORM.S.INV(RAND())</f>
        <v>0.18483470376355621</v>
      </c>
      <c r="W956" s="23">
        <f ca="1">SQRT(Inputs!$B$38)*L956+SQRT(1-Inputs!$B$38)*_xlfn.NORM.S.INV(RAND())</f>
        <v>0.23120086002890067</v>
      </c>
      <c r="X956" s="23">
        <f ca="1">SQRT(Inputs!$B$38)*M956+SQRT(1-Inputs!$B$38)*_xlfn.NORM.S.INV(RAND())</f>
        <v>9.281260471404601E-2</v>
      </c>
      <c r="Y956" s="23">
        <f ca="1">SQRT(Inputs!$B$38)*C956+SQRT(1-Inputs!$B$38)*_xlfn.NORM.S.INV(RAND())</f>
        <v>-0.32033963484472266</v>
      </c>
      <c r="Z956" s="23">
        <f ca="1">SQRT(Inputs!$B$38)*D956+SQRT(1-Inputs!$B$38)*_xlfn.NORM.S.INV(RAND())</f>
        <v>0.50477690180324108</v>
      </c>
      <c r="AA956" s="23">
        <f ca="1">SQRT(Inputs!$B$38)*E956+SQRT(1-Inputs!$B$38)*_xlfn.NORM.S.INV(RAND())</f>
        <v>0.57316023282874162</v>
      </c>
      <c r="AB956" s="23">
        <f ca="1">SQRT(Inputs!$B$38)*F956+SQRT(1-Inputs!$B$38)*_xlfn.NORM.S.INV(RAND())</f>
        <v>-0.46046527960370753</v>
      </c>
      <c r="AC956" s="23">
        <f ca="1">SQRT(Inputs!$B$38)*G956+SQRT(1-Inputs!$B$38)*_xlfn.NORM.S.INV(RAND())</f>
        <v>2.0830433346876385</v>
      </c>
      <c r="AD956" s="23">
        <f ca="1">SQRT(Inputs!$B$38)*H956+SQRT(1-Inputs!$B$38)*_xlfn.NORM.S.INV(RAND())</f>
        <v>-0.10098958418173706</v>
      </c>
      <c r="AE956" s="23">
        <f ca="1">SQRT(Inputs!$B$38)*I956+SQRT(1-Inputs!$B$38)*_xlfn.NORM.S.INV(RAND())</f>
        <v>-0.46414746223370762</v>
      </c>
      <c r="AF956" s="23">
        <f ca="1">SQRT(Inputs!$B$38)*J956+SQRT(1-Inputs!$B$38)*_xlfn.NORM.S.INV(RAND())</f>
        <v>-0.42790758128677947</v>
      </c>
      <c r="AG956" s="23">
        <f ca="1">SQRT(Inputs!$B$38)*K956+SQRT(1-Inputs!$B$38)*_xlfn.NORM.S.INV(RAND())</f>
        <v>-0.29800848841960059</v>
      </c>
      <c r="AH956" s="23">
        <f ca="1">SQRT(Inputs!$B$38)*L956+SQRT(1-Inputs!$B$38)*_xlfn.NORM.S.INV(RAND())</f>
        <v>-1.6097058249320666</v>
      </c>
      <c r="AI956" s="23">
        <f ca="1">SQRT(Inputs!$B$38)*M956+SQRT(1-Inputs!$B$38)*_xlfn.NORM.S.INV(RAND())</f>
        <v>0.65368283287339868</v>
      </c>
      <c r="AJ956" s="23">
        <f ca="1">SQRT(Inputs!$B$38)*C956+SQRT(1-Inputs!$B$38)*_xlfn.NORM.S.INV(RAND())</f>
        <v>-0.21574771183485586</v>
      </c>
      <c r="AK956" s="23">
        <f ca="1">SQRT(Inputs!$B$38)*D956+SQRT(1-Inputs!$B$38)*_xlfn.NORM.S.INV(RAND())</f>
        <v>0.89633492934983516</v>
      </c>
      <c r="AL956" s="23">
        <f ca="1">SQRT(Inputs!$B$38)*E956+SQRT(1-Inputs!$B$38)*_xlfn.NORM.S.INV(RAND())</f>
        <v>0.27845287706681249</v>
      </c>
      <c r="AM956" s="23">
        <f ca="1">SQRT(Inputs!$B$38)*F956+SQRT(1-Inputs!$B$38)*_xlfn.NORM.S.INV(RAND())</f>
        <v>-0.3636657200514527</v>
      </c>
      <c r="AN956" s="23">
        <f ca="1">SQRT(Inputs!$B$38)*G956+SQRT(1-Inputs!$B$38)*_xlfn.NORM.S.INV(RAND())</f>
        <v>0.71639966837398483</v>
      </c>
      <c r="AO956" s="23">
        <f ca="1">SQRT(Inputs!$B$38)*H956+SQRT(1-Inputs!$B$38)*_xlfn.NORM.S.INV(RAND())</f>
        <v>0.58977529184878841</v>
      </c>
      <c r="AP956" s="23">
        <f ca="1">SQRT(Inputs!$B$38)*I956+SQRT(1-Inputs!$B$38)*_xlfn.NORM.S.INV(RAND())</f>
        <v>-2.0906395867121215</v>
      </c>
      <c r="AQ956" s="23">
        <f ca="1">SQRT(Inputs!$B$38)*J956+SQRT(1-Inputs!$B$38)*_xlfn.NORM.S.INV(RAND())</f>
        <v>-0.96783476809235625</v>
      </c>
      <c r="AR956" s="23">
        <f ca="1">SQRT(Inputs!$B$38)*K956+SQRT(1-Inputs!$B$38)*_xlfn.NORM.S.INV(RAND())</f>
        <v>0.20471853893988073</v>
      </c>
      <c r="AS956" s="23">
        <f ca="1">SQRT(Inputs!$B$38)*L956+SQRT(1-Inputs!$B$38)*_xlfn.NORM.S.INV(RAND())</f>
        <v>0.52948301330681502</v>
      </c>
      <c r="AT956" s="23">
        <f ca="1">SQRT(Inputs!$B$38)*M956+SQRT(1-Inputs!$B$38)*_xlfn.NORM.S.INV(RAND())</f>
        <v>-1.6139233561643371</v>
      </c>
      <c r="AU956" s="15">
        <f ca="1">Inputs!$B$6*EXP($B$8-0.5*C$5^2+C$5*N956)</f>
        <v>6130.0388063850069</v>
      </c>
      <c r="AV956" s="15">
        <f t="shared" ca="1" si="510"/>
        <v>7335.2364020673904</v>
      </c>
      <c r="AW956" s="15">
        <f t="shared" ca="1" si="511"/>
        <v>9425.8858836326854</v>
      </c>
      <c r="AX956" s="15">
        <f t="shared" ca="1" si="512"/>
        <v>12501.431029316031</v>
      </c>
      <c r="AY956" s="15">
        <f t="shared" ca="1" si="513"/>
        <v>15872.915671619179</v>
      </c>
      <c r="AZ956" s="15">
        <f t="shared" ca="1" si="514"/>
        <v>19227.577644284531</v>
      </c>
      <c r="BA956" s="15">
        <f t="shared" ca="1" si="515"/>
        <v>24005.145885100465</v>
      </c>
      <c r="BB956" s="15">
        <f t="shared" ca="1" si="516"/>
        <v>27170.555614312121</v>
      </c>
      <c r="BC956" s="15">
        <f t="shared" ca="1" si="517"/>
        <v>33876.075356341942</v>
      </c>
      <c r="BD956" s="15">
        <f t="shared" ca="1" si="518"/>
        <v>42408.630129976278</v>
      </c>
      <c r="BE956" s="15">
        <f t="shared" ca="1" si="519"/>
        <v>52407.492029949957</v>
      </c>
      <c r="BF956" s="15">
        <f ca="1">Inputs!$B$13*EXP($B$9-0.5*C$6^2+C$6*Y956)</f>
        <v>12979.969473223495</v>
      </c>
      <c r="BG956" s="15">
        <f t="shared" ca="1" si="520"/>
        <v>17327.626951558872</v>
      </c>
      <c r="BH956" s="15">
        <f t="shared" ca="1" si="521"/>
        <v>23282.531515803035</v>
      </c>
      <c r="BI956" s="15">
        <f t="shared" ca="1" si="522"/>
        <v>26551.224146853532</v>
      </c>
      <c r="BJ956" s="15">
        <f t="shared" ca="1" si="523"/>
        <v>43949.486918675837</v>
      </c>
      <c r="BK956" s="15">
        <f t="shared" ca="1" si="524"/>
        <v>53203.121315457436</v>
      </c>
      <c r="BL956" s="15">
        <f t="shared" ca="1" si="525"/>
        <v>61538.507239636296</v>
      </c>
      <c r="BM956" s="15">
        <f t="shared" ca="1" si="526"/>
        <v>71728.030618156132</v>
      </c>
      <c r="BN956" s="15">
        <f t="shared" ca="1" si="527"/>
        <v>85121.688583665629</v>
      </c>
      <c r="BO956" s="15">
        <f t="shared" ca="1" si="528"/>
        <v>86860.732229026849</v>
      </c>
      <c r="BP956" s="15">
        <f t="shared" ca="1" si="529"/>
        <v>115127.54399628697</v>
      </c>
      <c r="BQ956" s="15">
        <f ca="1">Inputs!$B$20*EXP($B$10-0.5*C$7^2+C$7*AJ956)</f>
        <v>3973.5163306219542</v>
      </c>
      <c r="BR956" s="15">
        <f t="shared" ca="1" si="530"/>
        <v>7167.0275712949351</v>
      </c>
      <c r="BS956" s="15">
        <f t="shared" ca="1" si="531"/>
        <v>10631.600816313872</v>
      </c>
      <c r="BT956" s="15">
        <f t="shared" ca="1" si="532"/>
        <v>13324.846895009347</v>
      </c>
      <c r="BU956" s="15">
        <f t="shared" ca="1" si="533"/>
        <v>21961.983839620349</v>
      </c>
      <c r="BV956" s="15">
        <f t="shared" ca="1" si="534"/>
        <v>34897.625951290567</v>
      </c>
      <c r="BW956" s="15">
        <f t="shared" ca="1" si="535"/>
        <v>31285.316643515867</v>
      </c>
      <c r="BX956" s="15">
        <f t="shared" ca="1" si="536"/>
        <v>36040.31417540941</v>
      </c>
      <c r="BY956" s="15">
        <f t="shared" ca="1" si="537"/>
        <v>52515.761491379104</v>
      </c>
      <c r="BZ956" s="15">
        <f t="shared" ca="1" si="538"/>
        <v>81220.107219020414</v>
      </c>
      <c r="CA956" s="15">
        <f t="shared" ca="1" si="539"/>
        <v>85643.099281037474</v>
      </c>
      <c r="CB956" s="15">
        <f ca="1">(AU956*DCF!C$10-DCF!C$5*MAX(AU956*DCF!C$10,0)-MAX(AU956-Inputs!$B$6,0)/Inputs!$B$10)*DCF!C$6</f>
        <v>1034.747685817634</v>
      </c>
      <c r="CC956" s="15">
        <f ca="1">(AV956*DCF!D$10-DCF!D$5*MAX(AV956*DCF!D$10,0)-MAX(AV956-AU956,0)/Inputs!$B$10)*DCF!D$6</f>
        <v>1494.0582869631839</v>
      </c>
      <c r="CD956" s="15">
        <f ca="1">(AW956*DCF!E$10-DCF!E$5*MAX(AW956*DCF!E$10,0)-MAX(AW956-AV956,0)/Inputs!$B$10)*DCF!E$6</f>
        <v>1705.3861625055988</v>
      </c>
      <c r="CE956" s="15">
        <f ca="1">(AX956*DCF!F$10-DCF!F$5*MAX(AX956*DCF!F$10,0)-MAX(AX956-AW956,0)/Inputs!$B$10)*DCF!F$6</f>
        <v>2089.097777268993</v>
      </c>
      <c r="CF956" s="15">
        <f ca="1">(AY956*DCF!G$10-DCF!G$5*MAX(AY956*DCF!G$10,0)-MAX(AY956-AX956,0)/Inputs!$B$10)*DCF!G$6</f>
        <v>2622.3955278050821</v>
      </c>
      <c r="CG956" s="15">
        <f ca="1">(AZ956*DCF!H$10-DCF!H$5*MAX(AZ956*DCF!H$10,0)-MAX(AZ956-AY956,0)/Inputs!$B$10)*DCF!H$6</f>
        <v>3137.3676177172865</v>
      </c>
      <c r="CH956" s="15">
        <f ca="1">(BA956*DCF!I$10-DCF!I$5*MAX(BA956*DCF!I$10,0)-MAX(BA956-AZ956,0)/Inputs!$B$10)*DCF!I$6</f>
        <v>3601.1758604627535</v>
      </c>
      <c r="CI956" s="15">
        <f ca="1">(BB956*DCF!J$10-DCF!J$5*MAX(BB956*DCF!J$10,0)-MAX(BB956-BA956,0)/Inputs!$B$10)*DCF!J$6</f>
        <v>4182.8647052212245</v>
      </c>
      <c r="CJ956" s="15">
        <f ca="1">(BC956*DCF!K$10-DCF!K$5*MAX(BC956*DCF!K$10,0)-MAX(BC956-BB956,0)/Inputs!$B$10)*DCF!K$6</f>
        <v>4514.8333923524897</v>
      </c>
      <c r="CK956" s="15">
        <f ca="1">(BD956*DCF!L$10-DCF!L$5*MAX(BD956*DCF!L$10,0)-MAX(BD956-BC956,0)/Inputs!$B$10)*DCF!L$6</f>
        <v>5292.6303783881949</v>
      </c>
      <c r="CL956" s="15">
        <f ca="1">(BE956*DCF!M$10-DCF!M$5*MAX(BE956*DCF!M$10,0)-MAX(BE956-BD956,0)/Inputs!$B$10)*DCF!M$6</f>
        <v>6200.9040755041488</v>
      </c>
      <c r="CM956" s="15">
        <f ca="1">(BF956*DCF!C$28-DCF!C$5*MAX(BF956*DCF!C$28,0)-MAX(BF956-Inputs!$B$13,0)/Inputs!$B$17)*DCF!C$6</f>
        <v>3593.5102256186779</v>
      </c>
      <c r="CN956" s="15">
        <f ca="1">(BG956*DCF!D$28-DCF!D$5*MAX(BG956*DCF!D$28,0)-MAX(BG956-BF956,0)/Inputs!$B$17)*DCF!D$6</f>
        <v>4175.8310997503613</v>
      </c>
      <c r="CO956" s="15">
        <f ca="1">(BH956*DCF!E$28-DCF!E$5*MAX(BH956*DCF!E$28,0)-MAX(BH956-BG956,0)/Inputs!$B$17)*DCF!E$6</f>
        <v>5420.397782708369</v>
      </c>
      <c r="CP956" s="15">
        <f ca="1">(BI956*DCF!F$28-DCF!F$5*MAX(BI956*DCF!F$28,0)-MAX(BI956-BH956,0)/Inputs!$B$17)*DCF!F$6</f>
        <v>6612.8408146158608</v>
      </c>
      <c r="CQ956" s="15">
        <f ca="1">(BJ956*DCF!G$28-DCF!G$5*MAX(BJ956*DCF!G$28,0)-MAX(BJ956-BI956,0)/Inputs!$B$17)*DCF!G$6</f>
        <v>8476.8119004762448</v>
      </c>
      <c r="CR956" s="15">
        <f ca="1">(BK956*DCF!H$28-DCF!H$5*MAX(BK956*DCF!H$28,0)-MAX(BK956-BJ956,0)/Inputs!$B$17)*DCF!H$6</f>
        <v>11719.963781468132</v>
      </c>
      <c r="CS956" s="15">
        <f ca="1">(BL956*DCF!I$28-DCF!I$5*MAX(BL956*DCF!I$28,0)-MAX(BL956-BK956,0)/Inputs!$B$17)*DCF!I$6</f>
        <v>13274.583455930069</v>
      </c>
      <c r="CT956" s="15">
        <f ca="1">(BM956*DCF!J$28-DCF!J$5*MAX(BM956*DCF!J$28,0)-MAX(BM956-BL956,0)/Inputs!$B$17)*DCF!J$6</f>
        <v>14650.257868904611</v>
      </c>
      <c r="CU956" s="15">
        <f ca="1">(BN956*DCF!K$28-DCF!K$5*MAX(BN956*DCF!K$28,0)-MAX(BN956-BM956,0)/Inputs!$B$17)*DCF!K$6</f>
        <v>16335.728695317539</v>
      </c>
      <c r="CV956" s="15">
        <f ca="1">(BO956*DCF!L$28-DCF!L$5*MAX(BO956*DCF!L$28,0)-MAX(BO956-BN956,0)/Inputs!$B$17)*DCF!L$6</f>
        <v>17133.763587173442</v>
      </c>
      <c r="CW956" s="15">
        <f ca="1">(BP956*DCF!M$28-DCF!M$5*MAX(BP956*DCF!M$28,0)-MAX(BP956-BO956,0)/Inputs!$B$17)*DCF!M$6</f>
        <v>18706.637923391678</v>
      </c>
      <c r="CX956" s="15">
        <f ca="1">(BQ956*DCF!C$46-DCF!C$5*MAX(BQ956*DCF!C$46,0)-MAX(BQ956-Inputs!$B$20,0)/Inputs!$B$24)*DCF!C$6</f>
        <v>-1274.4916840336864</v>
      </c>
      <c r="CY956" s="15">
        <f ca="1">(BR956*DCF!D$46-DCF!D$5*MAX(BR956*DCF!D$46,0)-MAX(BR956-BQ956,0)/Inputs!$B$24)*DCF!D$6</f>
        <v>-2585.8892070216193</v>
      </c>
      <c r="CZ956" s="15">
        <f ca="1">(BS956*DCF!E$46-DCF!E$5*MAX(BS956*DCF!E$46,0)-MAX(BS956-BR956,0)/Inputs!$B$24)*DCF!E$6</f>
        <v>-2622.8447025285577</v>
      </c>
      <c r="DA956" s="15">
        <f ca="1">(BT956*DCF!F$46-DCF!F$5*MAX(BT956*DCF!F$46,0)-MAX(BT956-BS956,0)/Inputs!$B$24)*DCF!F$6</f>
        <v>-1951.095634259477</v>
      </c>
      <c r="DB956" s="15">
        <f ca="1">(BU956*DCF!G$46-DCF!G$5*MAX(BU956*DCF!G$46,0)-MAX(BU956-BT956,0)/Inputs!$B$24)*DCF!G$6</f>
        <v>-3644.1199639608371</v>
      </c>
      <c r="DC956" s="15">
        <f ca="1">(BV956*DCF!H$46-DCF!H$5*MAX(BV956*DCF!H$46,0)-MAX(BV956-BU956,0)/Inputs!$B$24)*DCF!H$6</f>
        <v>-4019.6715282073174</v>
      </c>
      <c r="DD956" s="15">
        <f ca="1">(BW956*DCF!I$46-DCF!I$5*MAX(BW956*DCF!I$46,0)-MAX(BW956-BV956,0)/Inputs!$B$24)*DCF!I$6</f>
        <v>722.5465131985369</v>
      </c>
      <c r="DE956" s="15">
        <f ca="1">(BX956*DCF!J$46-DCF!J$5*MAX(BX956*DCF!J$46,0)-MAX(BX956-BW956,0)/Inputs!$B$24)*DCF!J$6</f>
        <v>250.84382719272753</v>
      </c>
      <c r="DF956" s="15">
        <f ca="1">(BY956*DCF!K$46-DCF!K$5*MAX(BY956*DCF!K$46,0)-MAX(BY956-BX956,0)/Inputs!$B$24)*DCF!K$6</f>
        <v>-1036.1703297434592</v>
      </c>
      <c r="DG956" s="15">
        <f ca="1">(BZ956*DCF!L$46-DCF!L$5*MAX(BZ956*DCF!L$46,0)-MAX(BZ956-BY956,0)/Inputs!$B$24)*DCF!L$6</f>
        <v>-881.51820286811312</v>
      </c>
      <c r="DH956" s="15">
        <f ca="1">(CA956*DCF!M$46-DCF!M$5*MAX(CA956*DCF!M$46,0)-MAX(CA956-BZ956,0)/Inputs!$B$24)*DCF!M$6</f>
        <v>5789.4288822355447</v>
      </c>
      <c r="DI956" s="15">
        <f ca="1">SUM(CB956:CL956)+BE956*DCF!M$10*(1+Inputs!$B$30)*(1-Inputs!$B$33)*(1-Inputs!$B$30/Inputs!$B$31)/(Inputs!$B$29-Inputs!$B$30)*DCF!M$6</f>
        <v>181726.20480669488</v>
      </c>
      <c r="DJ956" s="15">
        <f ca="1">SUM(CM956:CW956)+BP956*DCF!M$28*(1+Inputs!$B$30)*(1-Inputs!$B$33)*(1-Inputs!$B$30/Inputs!$B$31)/(Inputs!$B$29-Inputs!$B$30)*DCF!M$6</f>
        <v>547302.2969297939</v>
      </c>
      <c r="DK956" s="15">
        <f ca="1">SUM(CX956:DH956)+CA956*DCF!M$46*(1+Inputs!$B$30)*(1-Inputs!$B$33)*(1-Inputs!$B$30/Inputs!$B$31)/(Inputs!$B$29-Inputs!$B$30)*DCF!M$6</f>
        <v>121161.3945321549</v>
      </c>
      <c r="DM956" s="15">
        <f ca="1">DI956+DJ956+DK956+Inputs!$B$34+Inputs!$B$36-Inputs!$B$35</f>
        <v>927040.89626864367</v>
      </c>
    </row>
    <row r="957" spans="1:117" x14ac:dyDescent="0.75">
      <c r="A957" s="11">
        <v>944</v>
      </c>
      <c r="C957" s="23">
        <f t="shared" ca="1" si="544"/>
        <v>-0.83385759330945608</v>
      </c>
      <c r="D957" s="23">
        <f t="shared" ca="1" si="544"/>
        <v>1.6589593242226601</v>
      </c>
      <c r="E957" s="23">
        <f t="shared" ca="1" si="544"/>
        <v>0.81896687228008547</v>
      </c>
      <c r="F957" s="23">
        <f t="shared" ca="1" si="544"/>
        <v>9.977326936701883E-2</v>
      </c>
      <c r="G957" s="23">
        <f t="shared" ca="1" si="544"/>
        <v>-0.46776018542442588</v>
      </c>
      <c r="H957" s="23">
        <f t="shared" ca="1" si="544"/>
        <v>0.38680733070399498</v>
      </c>
      <c r="I957" s="23">
        <f t="shared" ca="1" si="544"/>
        <v>1.0846890181407305</v>
      </c>
      <c r="J957" s="23">
        <f t="shared" ca="1" si="544"/>
        <v>-0.10609553668496412</v>
      </c>
      <c r="K957" s="23">
        <f t="shared" ca="1" si="544"/>
        <v>0.4518790844626871</v>
      </c>
      <c r="L957" s="23">
        <f t="shared" ca="1" si="544"/>
        <v>0.85716119424702142</v>
      </c>
      <c r="M957" s="23">
        <f t="shared" ca="1" si="544"/>
        <v>1.9090317680285267</v>
      </c>
      <c r="N957" s="23">
        <f ca="1">SQRT(Inputs!$B$38)*C957+SQRT(1-Inputs!$B$38)*_xlfn.NORM.S.INV(RAND())</f>
        <v>-0.43693020699714069</v>
      </c>
      <c r="O957" s="23">
        <f ca="1">SQRT(Inputs!$B$38)*D957+SQRT(1-Inputs!$B$38)*_xlfn.NORM.S.INV(RAND())</f>
        <v>0.97784615730299562</v>
      </c>
      <c r="P957" s="23">
        <f ca="1">SQRT(Inputs!$B$38)*E957+SQRT(1-Inputs!$B$38)*_xlfn.NORM.S.INV(RAND())</f>
        <v>-3.5002175409324543E-2</v>
      </c>
      <c r="Q957" s="23">
        <f ca="1">SQRT(Inputs!$B$38)*F957+SQRT(1-Inputs!$B$38)*_xlfn.NORM.S.INV(RAND())</f>
        <v>-0.75024693104208751</v>
      </c>
      <c r="R957" s="23">
        <f ca="1">SQRT(Inputs!$B$38)*G957+SQRT(1-Inputs!$B$38)*_xlfn.NORM.S.INV(RAND())</f>
        <v>0.25621427828649979</v>
      </c>
      <c r="S957" s="23">
        <f ca="1">SQRT(Inputs!$B$38)*H957+SQRT(1-Inputs!$B$38)*_xlfn.NORM.S.INV(RAND())</f>
        <v>-0.59885785397960722</v>
      </c>
      <c r="T957" s="23">
        <f ca="1">SQRT(Inputs!$B$38)*I957+SQRT(1-Inputs!$B$38)*_xlfn.NORM.S.INV(RAND())</f>
        <v>0.87806899199804822</v>
      </c>
      <c r="U957" s="23">
        <f ca="1">SQRT(Inputs!$B$38)*J957+SQRT(1-Inputs!$B$38)*_xlfn.NORM.S.INV(RAND())</f>
        <v>-0.13013262506684764</v>
      </c>
      <c r="V957" s="23">
        <f ca="1">SQRT(Inputs!$B$38)*K957+SQRT(1-Inputs!$B$38)*_xlfn.NORM.S.INV(RAND())</f>
        <v>8.817625390297254E-2</v>
      </c>
      <c r="W957" s="23">
        <f ca="1">SQRT(Inputs!$B$38)*L957+SQRT(1-Inputs!$B$38)*_xlfn.NORM.S.INV(RAND())</f>
        <v>1.1924442948398566</v>
      </c>
      <c r="X957" s="23">
        <f ca="1">SQRT(Inputs!$B$38)*M957+SQRT(1-Inputs!$B$38)*_xlfn.NORM.S.INV(RAND())</f>
        <v>0.98169456952627787</v>
      </c>
      <c r="Y957" s="23">
        <f ca="1">SQRT(Inputs!$B$38)*C957+SQRT(1-Inputs!$B$38)*_xlfn.NORM.S.INV(RAND())</f>
        <v>-0.83429746617937639</v>
      </c>
      <c r="Z957" s="23">
        <f ca="1">SQRT(Inputs!$B$38)*D957+SQRT(1-Inputs!$B$38)*_xlfn.NORM.S.INV(RAND())</f>
        <v>0.26583613508443915</v>
      </c>
      <c r="AA957" s="23">
        <f ca="1">SQRT(Inputs!$B$38)*E957+SQRT(1-Inputs!$B$38)*_xlfn.NORM.S.INV(RAND())</f>
        <v>0.65249569187383671</v>
      </c>
      <c r="AB957" s="23">
        <f ca="1">SQRT(Inputs!$B$38)*F957+SQRT(1-Inputs!$B$38)*_xlfn.NORM.S.INV(RAND())</f>
        <v>0.27670430188283468</v>
      </c>
      <c r="AC957" s="23">
        <f ca="1">SQRT(Inputs!$B$38)*G957+SQRT(1-Inputs!$B$38)*_xlfn.NORM.S.INV(RAND())</f>
        <v>-1.5642860525841118</v>
      </c>
      <c r="AD957" s="23">
        <f ca="1">SQRT(Inputs!$B$38)*H957+SQRT(1-Inputs!$B$38)*_xlfn.NORM.S.INV(RAND())</f>
        <v>9.951648156436077E-2</v>
      </c>
      <c r="AE957" s="23">
        <f ca="1">SQRT(Inputs!$B$38)*I957+SQRT(1-Inputs!$B$38)*_xlfn.NORM.S.INV(RAND())</f>
        <v>-0.99082632105389445</v>
      </c>
      <c r="AF957" s="23">
        <f ca="1">SQRT(Inputs!$B$38)*J957+SQRT(1-Inputs!$B$38)*_xlfn.NORM.S.INV(RAND())</f>
        <v>-0.75384196296223138</v>
      </c>
      <c r="AG957" s="23">
        <f ca="1">SQRT(Inputs!$B$38)*K957+SQRT(1-Inputs!$B$38)*_xlfn.NORM.S.INV(RAND())</f>
        <v>1.5139096168852977</v>
      </c>
      <c r="AH957" s="23">
        <f ca="1">SQRT(Inputs!$B$38)*L957+SQRT(1-Inputs!$B$38)*_xlfn.NORM.S.INV(RAND())</f>
        <v>0.85792998632514306</v>
      </c>
      <c r="AI957" s="23">
        <f ca="1">SQRT(Inputs!$B$38)*M957+SQRT(1-Inputs!$B$38)*_xlfn.NORM.S.INV(RAND())</f>
        <v>1.8050158282415534</v>
      </c>
      <c r="AJ957" s="23">
        <f ca="1">SQRT(Inputs!$B$38)*C957+SQRT(1-Inputs!$B$38)*_xlfn.NORM.S.INV(RAND())</f>
        <v>-0.90357065692654892</v>
      </c>
      <c r="AK957" s="23">
        <f ca="1">SQRT(Inputs!$B$38)*D957+SQRT(1-Inputs!$B$38)*_xlfn.NORM.S.INV(RAND())</f>
        <v>1.3380164490219759</v>
      </c>
      <c r="AL957" s="23">
        <f ca="1">SQRT(Inputs!$B$38)*E957+SQRT(1-Inputs!$B$38)*_xlfn.NORM.S.INV(RAND())</f>
        <v>1.6320250793353055</v>
      </c>
      <c r="AM957" s="23">
        <f ca="1">SQRT(Inputs!$B$38)*F957+SQRT(1-Inputs!$B$38)*_xlfn.NORM.S.INV(RAND())</f>
        <v>-1.8100481636350423</v>
      </c>
      <c r="AN957" s="23">
        <f ca="1">SQRT(Inputs!$B$38)*G957+SQRT(1-Inputs!$B$38)*_xlfn.NORM.S.INV(RAND())</f>
        <v>1.2492279917562148</v>
      </c>
      <c r="AO957" s="23">
        <f ca="1">SQRT(Inputs!$B$38)*H957+SQRT(1-Inputs!$B$38)*_xlfn.NORM.S.INV(RAND())</f>
        <v>-0.46267872789218861</v>
      </c>
      <c r="AP957" s="23">
        <f ca="1">SQRT(Inputs!$B$38)*I957+SQRT(1-Inputs!$B$38)*_xlfn.NORM.S.INV(RAND())</f>
        <v>-0.2907216920052117</v>
      </c>
      <c r="AQ957" s="23">
        <f ca="1">SQRT(Inputs!$B$38)*J957+SQRT(1-Inputs!$B$38)*_xlfn.NORM.S.INV(RAND())</f>
        <v>0.39350949479725056</v>
      </c>
      <c r="AR957" s="23">
        <f ca="1">SQRT(Inputs!$B$38)*K957+SQRT(1-Inputs!$B$38)*_xlfn.NORM.S.INV(RAND())</f>
        <v>0.36253378038904943</v>
      </c>
      <c r="AS957" s="23">
        <f ca="1">SQRT(Inputs!$B$38)*L957+SQRT(1-Inputs!$B$38)*_xlfn.NORM.S.INV(RAND())</f>
        <v>1.9277948948381629</v>
      </c>
      <c r="AT957" s="23">
        <f ca="1">SQRT(Inputs!$B$38)*M957+SQRT(1-Inputs!$B$38)*_xlfn.NORM.S.INV(RAND())</f>
        <v>0.10809335302511003</v>
      </c>
      <c r="AU957" s="15">
        <f ca="1">Inputs!$B$6*EXP($B$8-0.5*C$5^2+C$5*N957)</f>
        <v>4623.3978535366878</v>
      </c>
      <c r="AV957" s="15">
        <f t="shared" ca="1" si="510"/>
        <v>6497.9546846404282</v>
      </c>
      <c r="AW957" s="15">
        <f t="shared" ca="1" si="511"/>
        <v>7885.7864247497209</v>
      </c>
      <c r="AX957" s="15">
        <f t="shared" ca="1" si="512"/>
        <v>8766.3401352765395</v>
      </c>
      <c r="AY957" s="15">
        <f t="shared" ca="1" si="513"/>
        <v>11038.779882253752</v>
      </c>
      <c r="AZ957" s="15">
        <f t="shared" ca="1" si="514"/>
        <v>12639.130289956373</v>
      </c>
      <c r="BA957" s="15">
        <f t="shared" ca="1" si="515"/>
        <v>16955.822333301257</v>
      </c>
      <c r="BB957" s="15">
        <f t="shared" ca="1" si="516"/>
        <v>20490.194135286925</v>
      </c>
      <c r="BC957" s="15">
        <f t="shared" ca="1" si="517"/>
        <v>25309.78698226748</v>
      </c>
      <c r="BD957" s="15">
        <f t="shared" ca="1" si="518"/>
        <v>34665.415102387175</v>
      </c>
      <c r="BE957" s="15">
        <f t="shared" ca="1" si="519"/>
        <v>46451.085469846679</v>
      </c>
      <c r="BF957" s="15">
        <f ca="1">Inputs!$B$13*EXP($B$9-0.5*C$6^2+C$6*Y957)</f>
        <v>11722.574255830645</v>
      </c>
      <c r="BG957" s="15">
        <f t="shared" ca="1" si="520"/>
        <v>14988.707997008389</v>
      </c>
      <c r="BH957" s="15">
        <f t="shared" ca="1" si="521"/>
        <v>20406.565508886932</v>
      </c>
      <c r="BI957" s="15">
        <f t="shared" ca="1" si="522"/>
        <v>26067.620180646434</v>
      </c>
      <c r="BJ957" s="15">
        <f t="shared" ca="1" si="523"/>
        <v>25505.976460474172</v>
      </c>
      <c r="BK957" s="15">
        <f t="shared" ca="1" si="524"/>
        <v>31730.757238155235</v>
      </c>
      <c r="BL957" s="15">
        <f t="shared" ca="1" si="525"/>
        <v>34280.591291431061</v>
      </c>
      <c r="BM957" s="15">
        <f t="shared" ca="1" si="526"/>
        <v>38371.224001275092</v>
      </c>
      <c r="BN957" s="15">
        <f t="shared" ca="1" si="527"/>
        <v>56579.1661848558</v>
      </c>
      <c r="BO957" s="15">
        <f t="shared" ca="1" si="528"/>
        <v>76915.205433601834</v>
      </c>
      <c r="BP957" s="15">
        <f t="shared" ca="1" si="529"/>
        <v>116149.71218810618</v>
      </c>
      <c r="BQ957" s="15">
        <f ca="1">Inputs!$B$20*EXP($B$10-0.5*C$7^2+C$7*AJ957)</f>
        <v>3113.3288921101907</v>
      </c>
      <c r="BR957" s="15">
        <f t="shared" ca="1" si="530"/>
        <v>6461.1113258566093</v>
      </c>
      <c r="BS957" s="15">
        <f t="shared" ca="1" si="531"/>
        <v>14138.350236684202</v>
      </c>
      <c r="BT957" s="15">
        <f t="shared" ca="1" si="532"/>
        <v>12124.860566249239</v>
      </c>
      <c r="BU957" s="15">
        <f t="shared" ca="1" si="533"/>
        <v>22734.163735000664</v>
      </c>
      <c r="BV957" s="15">
        <f t="shared" ca="1" si="534"/>
        <v>28498.694720866119</v>
      </c>
      <c r="BW957" s="15">
        <f t="shared" ca="1" si="535"/>
        <v>37395.097438205492</v>
      </c>
      <c r="BX957" s="15">
        <f t="shared" ca="1" si="536"/>
        <v>56596.27649818737</v>
      </c>
      <c r="BY957" s="15">
        <f t="shared" ca="1" si="537"/>
        <v>84996.692784342915</v>
      </c>
      <c r="BZ957" s="15">
        <f t="shared" ca="1" si="538"/>
        <v>169986.47279968663</v>
      </c>
      <c r="CA957" s="15">
        <f t="shared" ca="1" si="539"/>
        <v>243410.2767649692</v>
      </c>
      <c r="CB957" s="15">
        <f ca="1">(AU957*DCF!C$10-DCF!C$5*MAX(AU957*DCF!C$10,0)-MAX(AU957-Inputs!$B$6,0)/Inputs!$B$10)*DCF!C$6</f>
        <v>1045.4903043563659</v>
      </c>
      <c r="CC957" s="15">
        <f ca="1">(AV957*DCF!D$10-DCF!D$5*MAX(AV957*DCF!D$10,0)-MAX(AV957-AU957,0)/Inputs!$B$10)*DCF!D$6</f>
        <v>1126.7708095559844</v>
      </c>
      <c r="CD957" s="15">
        <f ca="1">(AW957*DCF!E$10-DCF!E$5*MAX(AW957*DCF!E$10,0)-MAX(AW957-AV957,0)/Inputs!$B$10)*DCF!E$6</f>
        <v>1508.1053740070054</v>
      </c>
      <c r="CE957" s="15">
        <f ca="1">(AX957*DCF!F$10-DCF!F$5*MAX(AX957*DCF!F$10,0)-MAX(AX957-AW957,0)/Inputs!$B$10)*DCF!F$6</f>
        <v>1730.4566850878628</v>
      </c>
      <c r="CF957" s="15">
        <f ca="1">(AY957*DCF!G$10-DCF!G$5*MAX(AY957*DCF!G$10,0)-MAX(AY957-AX957,0)/Inputs!$B$10)*DCF!G$6</f>
        <v>1837.6263441122501</v>
      </c>
      <c r="CG957" s="15">
        <f ca="1">(AZ957*DCF!H$10-DCF!H$5*MAX(AZ957*DCF!H$10,0)-MAX(AZ957-AY957,0)/Inputs!$B$10)*DCF!H$6</f>
        <v>2169.7253066526705</v>
      </c>
      <c r="CH957" s="15">
        <f ca="1">(BA957*DCF!I$10-DCF!I$5*MAX(BA957*DCF!I$10,0)-MAX(BA957-AZ957,0)/Inputs!$B$10)*DCF!I$6</f>
        <v>2389.1214516846203</v>
      </c>
      <c r="CI957" s="15">
        <f ca="1">(BB957*DCF!J$10-DCF!J$5*MAX(BB957*DCF!J$10,0)-MAX(BB957-BA957,0)/Inputs!$B$10)*DCF!J$6</f>
        <v>2980.5890526930816</v>
      </c>
      <c r="CJ957" s="15">
        <f ca="1">(BC957*DCF!K$10-DCF!K$5*MAX(BC957*DCF!K$10,0)-MAX(BC957-BB957,0)/Inputs!$B$10)*DCF!K$6</f>
        <v>3399.7995957339722</v>
      </c>
      <c r="CK957" s="15">
        <f ca="1">(BD957*DCF!L$10-DCF!L$5*MAX(BD957*DCF!L$10,0)-MAX(BD957-BC957,0)/Inputs!$B$10)*DCF!L$6</f>
        <v>4018.3695970830304</v>
      </c>
      <c r="CL957" s="15">
        <f ca="1">(BE957*DCF!M$10-DCF!M$5*MAX(BE957*DCF!M$10,0)-MAX(BE957-BD957,0)/Inputs!$B$10)*DCF!M$6</f>
        <v>5146.9247061102378</v>
      </c>
      <c r="CM957" s="15">
        <f ca="1">(BF957*DCF!C$28-DCF!C$5*MAX(BF957*DCF!C$28,0)-MAX(BF957-Inputs!$B$13,0)/Inputs!$B$17)*DCF!C$6</f>
        <v>3500.1529566007139</v>
      </c>
      <c r="CN957" s="15">
        <f ca="1">(BG957*DCF!D$28-DCF!D$5*MAX(BG957*DCF!D$28,0)-MAX(BG957-BF957,0)/Inputs!$B$17)*DCF!D$6</f>
        <v>3717.7041238435181</v>
      </c>
      <c r="CO957" s="15">
        <f ca="1">(BH957*DCF!E$28-DCF!E$5*MAX(BH957*DCF!E$28,0)-MAX(BH957-BG957,0)/Inputs!$B$17)*DCF!E$6</f>
        <v>4711.7175805091965</v>
      </c>
      <c r="CP957" s="15">
        <f ca="1">(BI957*DCF!F$28-DCF!F$5*MAX(BI957*DCF!F$28,0)-MAX(BI957-BH957,0)/Inputs!$B$17)*DCF!F$6</f>
        <v>6045.9877526585014</v>
      </c>
      <c r="CQ957" s="15">
        <f ca="1">(BJ957*DCF!G$28-DCF!G$5*MAX(BJ957*DCF!G$28,0)-MAX(BJ957-BI957,0)/Inputs!$B$17)*DCF!G$6</f>
        <v>6617.7191059558081</v>
      </c>
      <c r="CR957" s="15">
        <f ca="1">(BK957*DCF!H$28-DCF!H$5*MAX(BK957*DCF!H$28,0)-MAX(BK957-BJ957,0)/Inputs!$B$17)*DCF!H$6</f>
        <v>6880.2100984156505</v>
      </c>
      <c r="CS957" s="15">
        <f ca="1">(BL957*DCF!I$28-DCF!I$5*MAX(BL957*DCF!I$28,0)-MAX(BL957-BK957,0)/Inputs!$B$17)*DCF!I$6</f>
        <v>7695.2057982052856</v>
      </c>
      <c r="CT957" s="15">
        <f ca="1">(BM957*DCF!J$28-DCF!J$5*MAX(BM957*DCF!J$28,0)-MAX(BM957-BL957,0)/Inputs!$B$17)*DCF!J$6</f>
        <v>8017.583912405179</v>
      </c>
      <c r="CU957" s="15">
        <f ca="1">(BN957*DCF!K$28-DCF!K$5*MAX(BN957*DCF!K$28,0)-MAX(BN957-BM957,0)/Inputs!$B$17)*DCF!K$6</f>
        <v>9718.3408465390385</v>
      </c>
      <c r="CV957" s="15">
        <f ca="1">(BO957*DCF!L$28-DCF!L$5*MAX(BO957*DCF!L$28,0)-MAX(BO957-BN957,0)/Inputs!$B$17)*DCF!L$6</f>
        <v>13045.14117339358</v>
      </c>
      <c r="CW957" s="15">
        <f ca="1">(BP957*DCF!M$28-DCF!M$5*MAX(BP957*DCF!M$28,0)-MAX(BP957-BO957,0)/Inputs!$B$17)*DCF!M$6</f>
        <v>17752.527149590533</v>
      </c>
      <c r="CX957" s="15">
        <f ca="1">(BQ957*DCF!C$46-DCF!C$5*MAX(BQ957*DCF!C$46,0)-MAX(BQ957-Inputs!$B$20,0)/Inputs!$B$24)*DCF!C$6</f>
        <v>-719.01360094923575</v>
      </c>
      <c r="CY957" s="15">
        <f ca="1">(BR957*DCF!D$46-DCF!D$5*MAX(BR957*DCF!D$46,0)-MAX(BR957-BQ957,0)/Inputs!$B$24)*DCF!D$6</f>
        <v>-2531.2320036222127</v>
      </c>
      <c r="CZ957" s="15">
        <f ca="1">(BS957*DCF!E$46-DCF!E$5*MAX(BS957*DCF!E$46,0)-MAX(BS957-BR957,0)/Inputs!$B$24)*DCF!E$6</f>
        <v>-4698.0407598065003</v>
      </c>
      <c r="DA957" s="15">
        <f ca="1">(BT957*DCF!F$46-DCF!F$5*MAX(BT957*DCF!F$46,0)-MAX(BT957-BS957,0)/Inputs!$B$24)*DCF!F$6</f>
        <v>-883.00900565055326</v>
      </c>
      <c r="DB957" s="15">
        <f ca="1">(BU957*DCF!G$46-DCF!G$5*MAX(BU957*DCF!G$46,0)-MAX(BU957-BT957,0)/Inputs!$B$24)*DCF!G$6</f>
        <v>-4333.4923225542589</v>
      </c>
      <c r="DC957" s="15">
        <f ca="1">(BV957*DCF!H$46-DCF!H$5*MAX(BV957*DCF!H$46,0)-MAX(BV957-BU957,0)/Inputs!$B$24)*DCF!H$6</f>
        <v>-1791.2926839903407</v>
      </c>
      <c r="DD957" s="15">
        <f ca="1">(BW957*DCF!I$46-DCF!I$5*MAX(BW957*DCF!I$46,0)-MAX(BW957-BV957,0)/Inputs!$B$24)*DCF!I$6</f>
        <v>-1690.1587893345056</v>
      </c>
      <c r="DE957" s="15">
        <f ca="1">(BX957*DCF!J$46-DCF!J$5*MAX(BX957*DCF!J$46,0)-MAX(BX957-BW957,0)/Inputs!$B$24)*DCF!J$6</f>
        <v>-2717.7817381792293</v>
      </c>
      <c r="DF957" s="15">
        <f ca="1">(BY957*DCF!K$46-DCF!K$5*MAX(BY957*DCF!K$46,0)-MAX(BY957-BX957,0)/Inputs!$B$24)*DCF!K$6</f>
        <v>-2102.0509763836817</v>
      </c>
      <c r="DG957" s="15">
        <f ca="1">(BZ957*DCF!L$46-DCF!L$5*MAX(BZ957*DCF!L$46,0)-MAX(BZ957-BY957,0)/Inputs!$B$24)*DCF!L$6</f>
        <v>-7483.0907346844087</v>
      </c>
      <c r="DH957" s="15">
        <f ca="1">(CA957*DCF!M$46-DCF!M$5*MAX(CA957*DCF!M$46,0)-MAX(CA957-BZ957,0)/Inputs!$B$24)*DCF!M$6</f>
        <v>3732.7088412894391</v>
      </c>
      <c r="DI957" s="15">
        <f ca="1">SUM(CB957:CL957)+BE957*DCF!M$10*(1+Inputs!$B$30)*(1-Inputs!$B$33)*(1-Inputs!$B$30/Inputs!$B$31)/(Inputs!$B$29-Inputs!$B$30)*DCF!M$6</f>
        <v>156626.96434167537</v>
      </c>
      <c r="DJ957" s="15">
        <f ca="1">SUM(CM957:CW957)+BP957*DCF!M$28*(1+Inputs!$B$30)*(1-Inputs!$B$33)*(1-Inputs!$B$30/Inputs!$B$31)/(Inputs!$B$29-Inputs!$B$30)*DCF!M$6</f>
        <v>518697.20375203318</v>
      </c>
      <c r="DK957" s="15">
        <f ca="1">SUM(CX957:DH957)+CA957*DCF!M$46*(1+Inputs!$B$30)*(1-Inputs!$B$33)*(1-Inputs!$B$30/Inputs!$B$31)/(Inputs!$B$29-Inputs!$B$30)*DCF!M$6</f>
        <v>351124.66789535515</v>
      </c>
      <c r="DM957" s="15">
        <f ca="1">DI957+DJ957+DK957+Inputs!$B$34+Inputs!$B$36-Inputs!$B$35</f>
        <v>1103299.8359890636</v>
      </c>
    </row>
    <row r="958" spans="1:117" x14ac:dyDescent="0.75">
      <c r="A958" s="11">
        <v>945</v>
      </c>
      <c r="C958" s="23">
        <f t="shared" ca="1" si="544"/>
        <v>-0.3021189400261553</v>
      </c>
      <c r="D958" s="23">
        <f t="shared" ca="1" si="544"/>
        <v>0.12163451453599775</v>
      </c>
      <c r="E958" s="23">
        <f t="shared" ca="1" si="544"/>
        <v>-0.3470679683032778</v>
      </c>
      <c r="F958" s="23">
        <f t="shared" ca="1" si="544"/>
        <v>-6.2302288218117376E-2</v>
      </c>
      <c r="G958" s="23">
        <f t="shared" ca="1" si="544"/>
        <v>-1.6510370393229445E-2</v>
      </c>
      <c r="H958" s="23">
        <f t="shared" ca="1" si="544"/>
        <v>8.1632602910722232E-2</v>
      </c>
      <c r="I958" s="23">
        <f t="shared" ca="1" si="544"/>
        <v>0.55467882216567821</v>
      </c>
      <c r="J958" s="23">
        <f t="shared" ca="1" si="544"/>
        <v>-1.3276903171338108</v>
      </c>
      <c r="K958" s="23">
        <f t="shared" ca="1" si="544"/>
        <v>0.30925791071622161</v>
      </c>
      <c r="L958" s="23">
        <f t="shared" ca="1" si="544"/>
        <v>0.33651535771460889</v>
      </c>
      <c r="M958" s="23">
        <f t="shared" ca="1" si="544"/>
        <v>1.1666587271359354</v>
      </c>
      <c r="N958" s="23">
        <f ca="1">SQRT(Inputs!$B$38)*C958+SQRT(1-Inputs!$B$38)*_xlfn.NORM.S.INV(RAND())</f>
        <v>-0.56562764963891399</v>
      </c>
      <c r="O958" s="23">
        <f ca="1">SQRT(Inputs!$B$38)*D958+SQRT(1-Inputs!$B$38)*_xlfn.NORM.S.INV(RAND())</f>
        <v>-0.15108679259780339</v>
      </c>
      <c r="P958" s="23">
        <f ca="1">SQRT(Inputs!$B$38)*E958+SQRT(1-Inputs!$B$38)*_xlfn.NORM.S.INV(RAND())</f>
        <v>-0.59772473222237821</v>
      </c>
      <c r="Q958" s="23">
        <f ca="1">SQRT(Inputs!$B$38)*F958+SQRT(1-Inputs!$B$38)*_xlfn.NORM.S.INV(RAND())</f>
        <v>-0.69710996420360694</v>
      </c>
      <c r="R958" s="23">
        <f ca="1">SQRT(Inputs!$B$38)*G958+SQRT(1-Inputs!$B$38)*_xlfn.NORM.S.INV(RAND())</f>
        <v>0.11781850605684668</v>
      </c>
      <c r="S958" s="23">
        <f ca="1">SQRT(Inputs!$B$38)*H958+SQRT(1-Inputs!$B$38)*_xlfn.NORM.S.INV(RAND())</f>
        <v>-0.31971674274465817</v>
      </c>
      <c r="T958" s="23">
        <f ca="1">SQRT(Inputs!$B$38)*I958+SQRT(1-Inputs!$B$38)*_xlfn.NORM.S.INV(RAND())</f>
        <v>0.88755443057847072</v>
      </c>
      <c r="U958" s="23">
        <f ca="1">SQRT(Inputs!$B$38)*J958+SQRT(1-Inputs!$B$38)*_xlfn.NORM.S.INV(RAND())</f>
        <v>-0.59390900436361926</v>
      </c>
      <c r="V958" s="23">
        <f ca="1">SQRT(Inputs!$B$38)*K958+SQRT(1-Inputs!$B$38)*_xlfn.NORM.S.INV(RAND())</f>
        <v>0.48598566118312475</v>
      </c>
      <c r="W958" s="23">
        <f ca="1">SQRT(Inputs!$B$38)*L958+SQRT(1-Inputs!$B$38)*_xlfn.NORM.S.INV(RAND())</f>
        <v>-0.28453979889951875</v>
      </c>
      <c r="X958" s="23">
        <f ca="1">SQRT(Inputs!$B$38)*M958+SQRT(1-Inputs!$B$38)*_xlfn.NORM.S.INV(RAND())</f>
        <v>0.79974654858371619</v>
      </c>
      <c r="Y958" s="23">
        <f ca="1">SQRT(Inputs!$B$38)*C958+SQRT(1-Inputs!$B$38)*_xlfn.NORM.S.INV(RAND())</f>
        <v>-0.44181403837987981</v>
      </c>
      <c r="Z958" s="23">
        <f ca="1">SQRT(Inputs!$B$38)*D958+SQRT(1-Inputs!$B$38)*_xlfn.NORM.S.INV(RAND())</f>
        <v>7.7711419142475896E-3</v>
      </c>
      <c r="AA958" s="23">
        <f ca="1">SQRT(Inputs!$B$38)*E958+SQRT(1-Inputs!$B$38)*_xlfn.NORM.S.INV(RAND())</f>
        <v>0.21989552241019195</v>
      </c>
      <c r="AB958" s="23">
        <f ca="1">SQRT(Inputs!$B$38)*F958+SQRT(1-Inputs!$B$38)*_xlfn.NORM.S.INV(RAND())</f>
        <v>0.89293681643201928</v>
      </c>
      <c r="AC958" s="23">
        <f ca="1">SQRT(Inputs!$B$38)*G958+SQRT(1-Inputs!$B$38)*_xlfn.NORM.S.INV(RAND())</f>
        <v>-6.5008274295652313E-2</v>
      </c>
      <c r="AD958" s="23">
        <f ca="1">SQRT(Inputs!$B$38)*H958+SQRT(1-Inputs!$B$38)*_xlfn.NORM.S.INV(RAND())</f>
        <v>-0.54841107442529746</v>
      </c>
      <c r="AE958" s="23">
        <f ca="1">SQRT(Inputs!$B$38)*I958+SQRT(1-Inputs!$B$38)*_xlfn.NORM.S.INV(RAND())</f>
        <v>0.92242513671747972</v>
      </c>
      <c r="AF958" s="23">
        <f ca="1">SQRT(Inputs!$B$38)*J958+SQRT(1-Inputs!$B$38)*_xlfn.NORM.S.INV(RAND())</f>
        <v>-0.67431214867128686</v>
      </c>
      <c r="AG958" s="23">
        <f ca="1">SQRT(Inputs!$B$38)*K958+SQRT(1-Inputs!$B$38)*_xlfn.NORM.S.INV(RAND())</f>
        <v>1.7706338310903245</v>
      </c>
      <c r="AH958" s="23">
        <f ca="1">SQRT(Inputs!$B$38)*L958+SQRT(1-Inputs!$B$38)*_xlfn.NORM.S.INV(RAND())</f>
        <v>-1.0547899372985881</v>
      </c>
      <c r="AI958" s="23">
        <f ca="1">SQRT(Inputs!$B$38)*M958+SQRT(1-Inputs!$B$38)*_xlfn.NORM.S.INV(RAND())</f>
        <v>-0.19173200027644766</v>
      </c>
      <c r="AJ958" s="23">
        <f ca="1">SQRT(Inputs!$B$38)*C958+SQRT(1-Inputs!$B$38)*_xlfn.NORM.S.INV(RAND())</f>
        <v>-1.0905541528997396</v>
      </c>
      <c r="AK958" s="23">
        <f ca="1">SQRT(Inputs!$B$38)*D958+SQRT(1-Inputs!$B$38)*_xlfn.NORM.S.INV(RAND())</f>
        <v>-0.24019493184047797</v>
      </c>
      <c r="AL958" s="23">
        <f ca="1">SQRT(Inputs!$B$38)*E958+SQRT(1-Inputs!$B$38)*_xlfn.NORM.S.INV(RAND())</f>
        <v>-0.41994386524628902</v>
      </c>
      <c r="AM958" s="23">
        <f ca="1">SQRT(Inputs!$B$38)*F958+SQRT(1-Inputs!$B$38)*_xlfn.NORM.S.INV(RAND())</f>
        <v>0.56000014229608241</v>
      </c>
      <c r="AN958" s="23">
        <f ca="1">SQRT(Inputs!$B$38)*G958+SQRT(1-Inputs!$B$38)*_xlfn.NORM.S.INV(RAND())</f>
        <v>-1.2413229333090821</v>
      </c>
      <c r="AO958" s="23">
        <f ca="1">SQRT(Inputs!$B$38)*H958+SQRT(1-Inputs!$B$38)*_xlfn.NORM.S.INV(RAND())</f>
        <v>0.56624759262491164</v>
      </c>
      <c r="AP958" s="23">
        <f ca="1">SQRT(Inputs!$B$38)*I958+SQRT(1-Inputs!$B$38)*_xlfn.NORM.S.INV(RAND())</f>
        <v>0.45215753257756425</v>
      </c>
      <c r="AQ958" s="23">
        <f ca="1">SQRT(Inputs!$B$38)*J958+SQRT(1-Inputs!$B$38)*_xlfn.NORM.S.INV(RAND())</f>
        <v>-0.21822259774331698</v>
      </c>
      <c r="AR958" s="23">
        <f ca="1">SQRT(Inputs!$B$38)*K958+SQRT(1-Inputs!$B$38)*_xlfn.NORM.S.INV(RAND())</f>
        <v>0.64375696215064582</v>
      </c>
      <c r="AS958" s="23">
        <f ca="1">SQRT(Inputs!$B$38)*L958+SQRT(1-Inputs!$B$38)*_xlfn.NORM.S.INV(RAND())</f>
        <v>0.53694398131999299</v>
      </c>
      <c r="AT958" s="23">
        <f ca="1">SQRT(Inputs!$B$38)*M958+SQRT(1-Inputs!$B$38)*_xlfn.NORM.S.INV(RAND())</f>
        <v>-0.79705165880879814</v>
      </c>
      <c r="AU958" s="15">
        <f ca="1">Inputs!$B$6*EXP($B$8-0.5*C$5^2+C$5*N958)</f>
        <v>4528.0765654093511</v>
      </c>
      <c r="AV958" s="15">
        <f t="shared" ca="1" si="510"/>
        <v>5390.647663851013</v>
      </c>
      <c r="AW958" s="15">
        <f t="shared" ca="1" si="511"/>
        <v>6063.8162948007866</v>
      </c>
      <c r="AX958" s="15">
        <f t="shared" ca="1" si="512"/>
        <v>6785.8214826601334</v>
      </c>
      <c r="AY958" s="15">
        <f t="shared" ca="1" si="513"/>
        <v>8407.8644805412241</v>
      </c>
      <c r="AZ958" s="15">
        <f t="shared" ca="1" si="514"/>
        <v>9927.3089217899687</v>
      </c>
      <c r="BA958" s="15">
        <f t="shared" ca="1" si="515"/>
        <v>13331.049653006972</v>
      </c>
      <c r="BB958" s="15">
        <f t="shared" ca="1" si="516"/>
        <v>15378.423295973565</v>
      </c>
      <c r="BC958" s="15">
        <f t="shared" ca="1" si="517"/>
        <v>19739.282019725681</v>
      </c>
      <c r="BD958" s="15">
        <f t="shared" ca="1" si="518"/>
        <v>23547.378001818139</v>
      </c>
      <c r="BE958" s="15">
        <f t="shared" ca="1" si="519"/>
        <v>31034.513382114714</v>
      </c>
      <c r="BF958" s="15">
        <f ca="1">Inputs!$B$13*EXP($B$9-0.5*C$6^2+C$6*Y958)</f>
        <v>12671.119382730327</v>
      </c>
      <c r="BG958" s="15">
        <f t="shared" ca="1" si="520"/>
        <v>15464.409378951746</v>
      </c>
      <c r="BH958" s="15">
        <f t="shared" ca="1" si="521"/>
        <v>19596.497419151754</v>
      </c>
      <c r="BI958" s="15">
        <f t="shared" ca="1" si="522"/>
        <v>27523.447644543023</v>
      </c>
      <c r="BJ958" s="15">
        <f t="shared" ca="1" si="523"/>
        <v>33427.246638527969</v>
      </c>
      <c r="BK958" s="15">
        <f t="shared" ca="1" si="524"/>
        <v>38074.09046667799</v>
      </c>
      <c r="BL958" s="15">
        <f t="shared" ca="1" si="525"/>
        <v>52708.053858679072</v>
      </c>
      <c r="BM958" s="15">
        <f t="shared" ca="1" si="526"/>
        <v>59583.371073192451</v>
      </c>
      <c r="BN958" s="15">
        <f t="shared" ca="1" si="527"/>
        <v>90601.821719049331</v>
      </c>
      <c r="BO958" s="15">
        <f t="shared" ca="1" si="528"/>
        <v>98612.898228045044</v>
      </c>
      <c r="BP958" s="15">
        <f t="shared" ca="1" si="529"/>
        <v>118765.88024229396</v>
      </c>
      <c r="BQ958" s="15">
        <f ca="1">Inputs!$B$20*EXP($B$10-0.5*C$7^2+C$7*AJ958)</f>
        <v>2913.5513376035447</v>
      </c>
      <c r="BR958" s="15">
        <f t="shared" ca="1" si="530"/>
        <v>3662.9657641385743</v>
      </c>
      <c r="BS958" s="15">
        <f t="shared" ca="1" si="531"/>
        <v>4446.1178961290962</v>
      </c>
      <c r="BT958" s="15">
        <f t="shared" ca="1" si="532"/>
        <v>7100.3094875138304</v>
      </c>
      <c r="BU958" s="15">
        <f t="shared" ca="1" si="533"/>
        <v>7287.1387544697163</v>
      </c>
      <c r="BV958" s="15">
        <f t="shared" ca="1" si="534"/>
        <v>11518.05811350126</v>
      </c>
      <c r="BW958" s="15">
        <f t="shared" ca="1" si="535"/>
        <v>17686.952535705179</v>
      </c>
      <c r="BX958" s="15">
        <f t="shared" ca="1" si="536"/>
        <v>23679.136634202616</v>
      </c>
      <c r="BY958" s="15">
        <f t="shared" ca="1" si="537"/>
        <v>37527.291711716505</v>
      </c>
      <c r="BZ958" s="15">
        <f t="shared" ca="1" si="538"/>
        <v>58118.819347583711</v>
      </c>
      <c r="CA958" s="15">
        <f t="shared" ca="1" si="539"/>
        <v>70857.731167998034</v>
      </c>
      <c r="CB958" s="15">
        <f ca="1">(AU958*DCF!C$10-DCF!C$5*MAX(AU958*DCF!C$10,0)-MAX(AU958-Inputs!$B$6,0)/Inputs!$B$10)*DCF!C$6</f>
        <v>1046.1699621308585</v>
      </c>
      <c r="CC958" s="15">
        <f ca="1">(AV958*DCF!D$10-DCF!D$5*MAX(AV958*DCF!D$10,0)-MAX(AV958-AU958,0)/Inputs!$B$10)*DCF!D$6</f>
        <v>1103.6184603589008</v>
      </c>
      <c r="CD958" s="15">
        <f ca="1">(AW958*DCF!E$10-DCF!E$5*MAX(AW958*DCF!E$10,0)-MAX(AW958-AV958,0)/Inputs!$B$10)*DCF!E$6</f>
        <v>1248.4132019060999</v>
      </c>
      <c r="CE958" s="15">
        <f ca="1">(AX958*DCF!F$10-DCF!F$5*MAX(AX958*DCF!F$10,0)-MAX(AX958-AW958,0)/Inputs!$B$10)*DCF!F$6</f>
        <v>1331.1026362292741</v>
      </c>
      <c r="CF958" s="15">
        <f ca="1">(AY958*DCF!G$10-DCF!G$5*MAX(AY958*DCF!G$10,0)-MAX(AY958-AX958,0)/Inputs!$B$10)*DCF!G$6</f>
        <v>1420.5704283014616</v>
      </c>
      <c r="CG958" s="15">
        <f ca="1">(AZ958*DCF!H$10-DCF!H$5*MAX(AZ958*DCF!H$10,0)-MAX(AZ958-AY958,0)/Inputs!$B$10)*DCF!H$6</f>
        <v>1657.5895476577905</v>
      </c>
      <c r="CH958" s="15">
        <f ca="1">(BA958*DCF!I$10-DCF!I$5*MAX(BA958*DCF!I$10,0)-MAX(BA958-AZ958,0)/Inputs!$B$10)*DCF!I$6</f>
        <v>1876.7637172166328</v>
      </c>
      <c r="CI958" s="15">
        <f ca="1">(BB958*DCF!J$10-DCF!J$5*MAX(BB958*DCF!J$10,0)-MAX(BB958-BA958,0)/Inputs!$B$10)*DCF!J$6</f>
        <v>2328.7273829371084</v>
      </c>
      <c r="CJ958" s="15">
        <f ca="1">(BC958*DCF!K$10-DCF!K$5*MAX(BC958*DCF!K$10,0)-MAX(BC958-BB958,0)/Inputs!$B$10)*DCF!K$6</f>
        <v>2567.2535536243877</v>
      </c>
      <c r="CK958" s="15">
        <f ca="1">(BD958*DCF!L$10-DCF!L$5*MAX(BD958*DCF!L$10,0)-MAX(BD958-BC958,0)/Inputs!$B$10)*DCF!L$6</f>
        <v>3058.9439099112687</v>
      </c>
      <c r="CL958" s="15">
        <f ca="1">(BE958*DCF!M$10-DCF!M$5*MAX(BE958*DCF!M$10,0)-MAX(BE958-BD958,0)/Inputs!$B$10)*DCF!M$6</f>
        <v>3484.9529195341447</v>
      </c>
      <c r="CM958" s="15">
        <f ca="1">(BF958*DCF!C$28-DCF!C$5*MAX(BF958*DCF!C$28,0)-MAX(BF958-Inputs!$B$13,0)/Inputs!$B$17)*DCF!C$6</f>
        <v>3570.5791689504495</v>
      </c>
      <c r="CN958" s="15">
        <f ca="1">(BG958*DCF!D$28-DCF!D$5*MAX(BG958*DCF!D$28,0)-MAX(BG958-BF958,0)/Inputs!$B$17)*DCF!D$6</f>
        <v>3958.6884028190179</v>
      </c>
      <c r="CO958" s="15">
        <f ca="1">(BH958*DCF!E$28-DCF!E$5*MAX(BH958*DCF!E$28,0)-MAX(BH958-BG958,0)/Inputs!$B$17)*DCF!E$6</f>
        <v>4735.6993375955662</v>
      </c>
      <c r="CP958" s="15">
        <f ca="1">(BI958*DCF!F$28-DCF!F$5*MAX(BI958*DCF!F$28,0)-MAX(BI958-BH958,0)/Inputs!$B$17)*DCF!F$6</f>
        <v>6028.6644606054315</v>
      </c>
      <c r="CQ958" s="15">
        <f ca="1">(BJ958*DCF!G$28-DCF!G$5*MAX(BJ958*DCF!G$28,0)-MAX(BJ958-BI958,0)/Inputs!$B$17)*DCF!G$6</f>
        <v>7679.9920837799882</v>
      </c>
      <c r="CR958" s="15">
        <f ca="1">(BK958*DCF!H$28-DCF!H$5*MAX(BK958*DCF!H$28,0)-MAX(BK958-BJ958,0)/Inputs!$B$17)*DCF!H$6</f>
        <v>8694.1535095439704</v>
      </c>
      <c r="CS958" s="15">
        <f ca="1">(BL958*DCF!I$28-DCF!I$5*MAX(BL958*DCF!I$28,0)-MAX(BL958-BK958,0)/Inputs!$B$17)*DCF!I$6</f>
        <v>10294.036560888815</v>
      </c>
      <c r="CT958" s="15">
        <f ca="1">(BM958*DCF!J$28-DCF!J$5*MAX(BM958*DCF!J$28,0)-MAX(BM958-BL958,0)/Inputs!$B$17)*DCF!J$6</f>
        <v>12380.427248318707</v>
      </c>
      <c r="CU958" s="15">
        <f ca="1">(BN958*DCF!K$28-DCF!K$5*MAX(BN958*DCF!K$28,0)-MAX(BN958-BM958,0)/Inputs!$B$17)*DCF!K$6</f>
        <v>15334.238586064475</v>
      </c>
      <c r="CV958" s="15">
        <f ca="1">(BO958*DCF!L$28-DCF!L$5*MAX(BO958*DCF!L$28,0)-MAX(BO958-BN958,0)/Inputs!$B$17)*DCF!L$6</f>
        <v>18768.876403411854</v>
      </c>
      <c r="CW958" s="15">
        <f ca="1">(BP958*DCF!M$28-DCF!M$5*MAX(BP958*DCF!M$28,0)-MAX(BP958-BO958,0)/Inputs!$B$17)*DCF!M$6</f>
        <v>20239.316195762742</v>
      </c>
      <c r="CX958" s="15">
        <f ca="1">(BQ958*DCF!C$46-DCF!C$5*MAX(BQ958*DCF!C$46,0)-MAX(BQ958-Inputs!$B$20,0)/Inputs!$B$24)*DCF!C$6</f>
        <v>-672.87559759897101</v>
      </c>
      <c r="CY958" s="15">
        <f ca="1">(BR958*DCF!D$46-DCF!D$5*MAX(BR958*DCF!D$46,0)-MAX(BR958-BQ958,0)/Inputs!$B$24)*DCF!D$6</f>
        <v>-944.95174957057066</v>
      </c>
      <c r="CZ958" s="15">
        <f ca="1">(BS958*DCF!E$46-DCF!E$5*MAX(BS958*DCF!E$46,0)-MAX(BS958-BR958,0)/Inputs!$B$24)*DCF!E$6</f>
        <v>-834.45819308279795</v>
      </c>
      <c r="DA958" s="15">
        <f ca="1">(BT958*DCF!F$46-DCF!F$5*MAX(BT958*DCF!F$46,0)-MAX(BT958-BS958,0)/Inputs!$B$24)*DCF!F$6</f>
        <v>-1483.5644922817241</v>
      </c>
      <c r="DB958" s="15">
        <f ca="1">(BU958*DCF!G$46-DCF!G$5*MAX(BU958*DCF!G$46,0)-MAX(BU958-BT958,0)/Inputs!$B$24)*DCF!G$6</f>
        <v>-307.97062418053616</v>
      </c>
      <c r="DC958" s="15">
        <f ca="1">(BV958*DCF!H$46-DCF!H$5*MAX(BV958*DCF!H$46,0)-MAX(BV958-BU958,0)/Inputs!$B$24)*DCF!H$6</f>
        <v>-1314.7322675460412</v>
      </c>
      <c r="DD958" s="15">
        <f ca="1">(BW958*DCF!I$46-DCF!I$5*MAX(BW958*DCF!I$46,0)-MAX(BW958-BV958,0)/Inputs!$B$24)*DCF!I$6</f>
        <v>-1362.3639177947457</v>
      </c>
      <c r="DE958" s="15">
        <f ca="1">(BX958*DCF!J$46-DCF!J$5*MAX(BX958*DCF!J$46,0)-MAX(BX958-BW958,0)/Inputs!$B$24)*DCF!J$6</f>
        <v>-595.75504257563273</v>
      </c>
      <c r="DF958" s="15">
        <f ca="1">(BY958*DCF!K$46-DCF!K$5*MAX(BY958*DCF!K$46,0)-MAX(BY958-BX958,0)/Inputs!$B$24)*DCF!K$6</f>
        <v>-1248.7450802211051</v>
      </c>
      <c r="DG958" s="15">
        <f ca="1">(BZ958*DCF!L$46-DCF!L$5*MAX(BZ958*DCF!L$46,0)-MAX(BZ958-BY958,0)/Inputs!$B$24)*DCF!L$6</f>
        <v>-642.44576884746118</v>
      </c>
      <c r="DH958" s="15">
        <f ca="1">(CA958*DCF!M$46-DCF!M$5*MAX(CA958*DCF!M$46,0)-MAX(CA958-BZ958,0)/Inputs!$B$24)*DCF!M$6</f>
        <v>2891.8194901260395</v>
      </c>
      <c r="DI958" s="15">
        <f ca="1">SUM(CB958:CL958)+BE958*DCF!M$10*(1+Inputs!$B$30)*(1-Inputs!$B$33)*(1-Inputs!$B$30/Inputs!$B$31)/(Inputs!$B$29-Inputs!$B$30)*DCF!M$6</f>
        <v>107493.56685118721</v>
      </c>
      <c r="DJ958" s="15">
        <f ca="1">SUM(CM958:CW958)+BP958*DCF!M$28*(1+Inputs!$B$30)*(1-Inputs!$B$33)*(1-Inputs!$B$30/Inputs!$B$31)/(Inputs!$B$29-Inputs!$B$30)*DCF!M$6</f>
        <v>552387.35893171804</v>
      </c>
      <c r="DK958" s="15">
        <f ca="1">SUM(CX958:DH958)+CA958*DCF!M$46*(1+Inputs!$B$30)*(1-Inputs!$B$33)*(1-Inputs!$B$30/Inputs!$B$31)/(Inputs!$B$29-Inputs!$B$30)*DCF!M$6</f>
        <v>103038.40277699914</v>
      </c>
      <c r="DM958" s="15">
        <f ca="1">DI958+DJ958+DK958+Inputs!$B$34+Inputs!$B$36-Inputs!$B$35</f>
        <v>839770.32855990436</v>
      </c>
    </row>
    <row r="959" spans="1:117" x14ac:dyDescent="0.75">
      <c r="A959" s="11">
        <v>946</v>
      </c>
      <c r="C959" s="23">
        <f t="shared" ca="1" si="544"/>
        <v>-7.1819409029957468E-2</v>
      </c>
      <c r="D959" s="23">
        <f t="shared" ca="1" si="544"/>
        <v>8.738103835561592E-2</v>
      </c>
      <c r="E959" s="23">
        <f t="shared" ca="1" si="544"/>
        <v>-0.42436371849188498</v>
      </c>
      <c r="F959" s="23">
        <f t="shared" ca="1" si="544"/>
        <v>0.27801702046589777</v>
      </c>
      <c r="G959" s="23">
        <f t="shared" ca="1" si="544"/>
        <v>1.1229219369649368</v>
      </c>
      <c r="H959" s="23">
        <f t="shared" ca="1" si="544"/>
        <v>-0.575902694534006</v>
      </c>
      <c r="I959" s="23">
        <f t="shared" ca="1" si="544"/>
        <v>0.58328890462317395</v>
      </c>
      <c r="J959" s="23">
        <f t="shared" ca="1" si="544"/>
        <v>-0.4498553720645907</v>
      </c>
      <c r="K959" s="23">
        <f t="shared" ca="1" si="544"/>
        <v>3.8193027983414861E-2</v>
      </c>
      <c r="L959" s="23">
        <f t="shared" ca="1" si="544"/>
        <v>-1.2766347900119055</v>
      </c>
      <c r="M959" s="23">
        <f t="shared" ca="1" si="544"/>
        <v>-1.4485587478901631</v>
      </c>
      <c r="N959" s="23">
        <f ca="1">SQRT(Inputs!$B$38)*C959+SQRT(1-Inputs!$B$38)*_xlfn.NORM.S.INV(RAND())</f>
        <v>-1.3252742024935016</v>
      </c>
      <c r="O959" s="23">
        <f ca="1">SQRT(Inputs!$B$38)*D959+SQRT(1-Inputs!$B$38)*_xlfn.NORM.S.INV(RAND())</f>
        <v>-0.45302953174631688</v>
      </c>
      <c r="P959" s="23">
        <f ca="1">SQRT(Inputs!$B$38)*E959+SQRT(1-Inputs!$B$38)*_xlfn.NORM.S.INV(RAND())</f>
        <v>0.11915897510906714</v>
      </c>
      <c r="Q959" s="23">
        <f ca="1">SQRT(Inputs!$B$38)*F959+SQRT(1-Inputs!$B$38)*_xlfn.NORM.S.INV(RAND())</f>
        <v>0.16962657776799939</v>
      </c>
      <c r="R959" s="23">
        <f ca="1">SQRT(Inputs!$B$38)*G959+SQRT(1-Inputs!$B$38)*_xlfn.NORM.S.INV(RAND())</f>
        <v>-0.44476638897442222</v>
      </c>
      <c r="S959" s="23">
        <f ca="1">SQRT(Inputs!$B$38)*H959+SQRT(1-Inputs!$B$38)*_xlfn.NORM.S.INV(RAND())</f>
        <v>0.47417171678383802</v>
      </c>
      <c r="T959" s="23">
        <f ca="1">SQRT(Inputs!$B$38)*I959+SQRT(1-Inputs!$B$38)*_xlfn.NORM.S.INV(RAND())</f>
        <v>0.88535779399614278</v>
      </c>
      <c r="U959" s="23">
        <f ca="1">SQRT(Inputs!$B$38)*J959+SQRT(1-Inputs!$B$38)*_xlfn.NORM.S.INV(RAND())</f>
        <v>-4.2392889209240114E-3</v>
      </c>
      <c r="V959" s="23">
        <f ca="1">SQRT(Inputs!$B$38)*K959+SQRT(1-Inputs!$B$38)*_xlfn.NORM.S.INV(RAND())</f>
        <v>0.28027186553313183</v>
      </c>
      <c r="W959" s="23">
        <f ca="1">SQRT(Inputs!$B$38)*L959+SQRT(1-Inputs!$B$38)*_xlfn.NORM.S.INV(RAND())</f>
        <v>-0.74506339923353215</v>
      </c>
      <c r="X959" s="23">
        <f ca="1">SQRT(Inputs!$B$38)*M959+SQRT(1-Inputs!$B$38)*_xlfn.NORM.S.INV(RAND())</f>
        <v>-1.983838806935152</v>
      </c>
      <c r="Y959" s="23">
        <f ca="1">SQRT(Inputs!$B$38)*C959+SQRT(1-Inputs!$B$38)*_xlfn.NORM.S.INV(RAND())</f>
        <v>-0.85833183536426871</v>
      </c>
      <c r="Z959" s="23">
        <f ca="1">SQRT(Inputs!$B$38)*D959+SQRT(1-Inputs!$B$38)*_xlfn.NORM.S.INV(RAND())</f>
        <v>1.3247206536671368</v>
      </c>
      <c r="AA959" s="23">
        <f ca="1">SQRT(Inputs!$B$38)*E959+SQRT(1-Inputs!$B$38)*_xlfn.NORM.S.INV(RAND())</f>
        <v>0.37851137314235078</v>
      </c>
      <c r="AB959" s="23">
        <f ca="1">SQRT(Inputs!$B$38)*F959+SQRT(1-Inputs!$B$38)*_xlfn.NORM.S.INV(RAND())</f>
        <v>-0.81013263411678715</v>
      </c>
      <c r="AC959" s="23">
        <f ca="1">SQRT(Inputs!$B$38)*G959+SQRT(1-Inputs!$B$38)*_xlfn.NORM.S.INV(RAND())</f>
        <v>1.0062390051217578</v>
      </c>
      <c r="AD959" s="23">
        <f ca="1">SQRT(Inputs!$B$38)*H959+SQRT(1-Inputs!$B$38)*_xlfn.NORM.S.INV(RAND())</f>
        <v>-0.33779504968146051</v>
      </c>
      <c r="AE959" s="23">
        <f ca="1">SQRT(Inputs!$B$38)*I959+SQRT(1-Inputs!$B$38)*_xlfn.NORM.S.INV(RAND())</f>
        <v>0.45891241948637873</v>
      </c>
      <c r="AF959" s="23">
        <f ca="1">SQRT(Inputs!$B$38)*J959+SQRT(1-Inputs!$B$38)*_xlfn.NORM.S.INV(RAND())</f>
        <v>0.29756071179122529</v>
      </c>
      <c r="AG959" s="23">
        <f ca="1">SQRT(Inputs!$B$38)*K959+SQRT(1-Inputs!$B$38)*_xlfn.NORM.S.INV(RAND())</f>
        <v>0.33427301162703338</v>
      </c>
      <c r="AH959" s="23">
        <f ca="1">SQRT(Inputs!$B$38)*L959+SQRT(1-Inputs!$B$38)*_xlfn.NORM.S.INV(RAND())</f>
        <v>-1.8857463048618639</v>
      </c>
      <c r="AI959" s="23">
        <f ca="1">SQRT(Inputs!$B$38)*M959+SQRT(1-Inputs!$B$38)*_xlfn.NORM.S.INV(RAND())</f>
        <v>0.9458408199094287</v>
      </c>
      <c r="AJ959" s="23">
        <f ca="1">SQRT(Inputs!$B$38)*C959+SQRT(1-Inputs!$B$38)*_xlfn.NORM.S.INV(RAND())</f>
        <v>1.187241835233567</v>
      </c>
      <c r="AK959" s="23">
        <f ca="1">SQRT(Inputs!$B$38)*D959+SQRT(1-Inputs!$B$38)*_xlfn.NORM.S.INV(RAND())</f>
        <v>0.63180046086007458</v>
      </c>
      <c r="AL959" s="23">
        <f ca="1">SQRT(Inputs!$B$38)*E959+SQRT(1-Inputs!$B$38)*_xlfn.NORM.S.INV(RAND())</f>
        <v>-1.4141368669871401</v>
      </c>
      <c r="AM959" s="23">
        <f ca="1">SQRT(Inputs!$B$38)*F959+SQRT(1-Inputs!$B$38)*_xlfn.NORM.S.INV(RAND())</f>
        <v>-0.83691387019644181</v>
      </c>
      <c r="AN959" s="23">
        <f ca="1">SQRT(Inputs!$B$38)*G959+SQRT(1-Inputs!$B$38)*_xlfn.NORM.S.INV(RAND())</f>
        <v>-0.35120418221158856</v>
      </c>
      <c r="AO959" s="23">
        <f ca="1">SQRT(Inputs!$B$38)*H959+SQRT(1-Inputs!$B$38)*_xlfn.NORM.S.INV(RAND())</f>
        <v>-2.7551987066785233</v>
      </c>
      <c r="AP959" s="23">
        <f ca="1">SQRT(Inputs!$B$38)*I959+SQRT(1-Inputs!$B$38)*_xlfn.NORM.S.INV(RAND())</f>
        <v>-0.40364779769977144</v>
      </c>
      <c r="AQ959" s="23">
        <f ca="1">SQRT(Inputs!$B$38)*J959+SQRT(1-Inputs!$B$38)*_xlfn.NORM.S.INV(RAND())</f>
        <v>-0.45262484275199855</v>
      </c>
      <c r="AR959" s="23">
        <f ca="1">SQRT(Inputs!$B$38)*K959+SQRT(1-Inputs!$B$38)*_xlfn.NORM.S.INV(RAND())</f>
        <v>1.3315642903443068</v>
      </c>
      <c r="AS959" s="23">
        <f ca="1">SQRT(Inputs!$B$38)*L959+SQRT(1-Inputs!$B$38)*_xlfn.NORM.S.INV(RAND())</f>
        <v>-0.60558519656173482</v>
      </c>
      <c r="AT959" s="23">
        <f ca="1">SQRT(Inputs!$B$38)*M959+SQRT(1-Inputs!$B$38)*_xlfn.NORM.S.INV(RAND())</f>
        <v>0.47357350188522307</v>
      </c>
      <c r="AU959" s="15">
        <f ca="1">Inputs!$B$6*EXP($B$8-0.5*C$5^2+C$5*N959)</f>
        <v>4004.1484108873228</v>
      </c>
      <c r="AV959" s="15">
        <f t="shared" ca="1" si="510"/>
        <v>4559.9149320560027</v>
      </c>
      <c r="AW959" s="15">
        <f t="shared" ca="1" si="511"/>
        <v>5650.0923617415374</v>
      </c>
      <c r="AX959" s="15">
        <f t="shared" ca="1" si="512"/>
        <v>7045.9416928153305</v>
      </c>
      <c r="AY959" s="15">
        <f t="shared" ca="1" si="513"/>
        <v>8175.0009059757613</v>
      </c>
      <c r="AZ959" s="15">
        <f t="shared" ca="1" si="514"/>
        <v>10534.180819198737</v>
      </c>
      <c r="BA959" s="15">
        <f t="shared" ca="1" si="515"/>
        <v>14142.745755401949</v>
      </c>
      <c r="BB959" s="15">
        <f t="shared" ca="1" si="516"/>
        <v>17307.677621175106</v>
      </c>
      <c r="BC959" s="15">
        <f t="shared" ca="1" si="517"/>
        <v>21778.818860169751</v>
      </c>
      <c r="BD959" s="15">
        <f t="shared" ca="1" si="518"/>
        <v>24885.052041923758</v>
      </c>
      <c r="BE959" s="15">
        <f t="shared" ca="1" si="519"/>
        <v>25452.727638025146</v>
      </c>
      <c r="BF959" s="15">
        <f ca="1">Inputs!$B$13*EXP($B$9-0.5*C$6^2+C$6*Y959)</f>
        <v>11666.851881491115</v>
      </c>
      <c r="BG959" s="15">
        <f t="shared" ca="1" si="520"/>
        <v>18058.126289211581</v>
      </c>
      <c r="BH959" s="15">
        <f t="shared" ca="1" si="521"/>
        <v>23493.24746603677</v>
      </c>
      <c r="BI959" s="15">
        <f t="shared" ca="1" si="522"/>
        <v>25387.702847453907</v>
      </c>
      <c r="BJ959" s="15">
        <f t="shared" ca="1" si="523"/>
        <v>35981.808056729998</v>
      </c>
      <c r="BK959" s="15">
        <f t="shared" ca="1" si="524"/>
        <v>42175.948435254242</v>
      </c>
      <c r="BL959" s="15">
        <f t="shared" ca="1" si="525"/>
        <v>54982.612728733584</v>
      </c>
      <c r="BM959" s="15">
        <f t="shared" ca="1" si="526"/>
        <v>70130.562017648263</v>
      </c>
      <c r="BN959" s="15">
        <f t="shared" ca="1" si="527"/>
        <v>89777.009782445195</v>
      </c>
      <c r="BO959" s="15">
        <f t="shared" ca="1" si="528"/>
        <v>88718.293727376498</v>
      </c>
      <c r="BP959" s="15">
        <f t="shared" ca="1" si="529"/>
        <v>121547.00832324487</v>
      </c>
      <c r="BQ959" s="15">
        <f ca="1">Inputs!$B$20*EXP($B$10-0.5*C$7^2+C$7*AJ959)</f>
        <v>6535.6220659666578</v>
      </c>
      <c r="BR959" s="15">
        <f t="shared" ca="1" si="530"/>
        <v>10838.409374811654</v>
      </c>
      <c r="BS959" s="15">
        <f t="shared" ca="1" si="531"/>
        <v>9887.9744973228571</v>
      </c>
      <c r="BT959" s="15">
        <f t="shared" ca="1" si="532"/>
        <v>10945.963722423876</v>
      </c>
      <c r="BU959" s="15">
        <f t="shared" ca="1" si="533"/>
        <v>13933.908017983193</v>
      </c>
      <c r="BV959" s="15">
        <f t="shared" ca="1" si="534"/>
        <v>10420.899374568729</v>
      </c>
      <c r="BW959" s="15">
        <f t="shared" ca="1" si="535"/>
        <v>13351.035464359034</v>
      </c>
      <c r="BX959" s="15">
        <f t="shared" ca="1" si="536"/>
        <v>17053.739163428447</v>
      </c>
      <c r="BY959" s="15">
        <f t="shared" ca="1" si="537"/>
        <v>30828.455056790623</v>
      </c>
      <c r="BZ959" s="15">
        <f t="shared" ca="1" si="538"/>
        <v>38699.384750855592</v>
      </c>
      <c r="CA959" s="15">
        <f t="shared" ca="1" si="539"/>
        <v>59133.603637202737</v>
      </c>
      <c r="CB959" s="15">
        <f ca="1">(AU959*DCF!C$10-DCF!C$5*MAX(AU959*DCF!C$10,0)-MAX(AU959-Inputs!$B$6,0)/Inputs!$B$10)*DCF!C$6</f>
        <v>1028.3018126178865</v>
      </c>
      <c r="CC959" s="15">
        <f ca="1">(AV959*DCF!D$10-DCF!D$5*MAX(AV959*DCF!D$10,0)-MAX(AV959-AU959,0)/Inputs!$B$10)*DCF!D$6</f>
        <v>975.93925153519638</v>
      </c>
      <c r="CD959" s="15">
        <f ca="1">(AW959*DCF!E$10-DCF!E$5*MAX(AW959*DCF!E$10,0)-MAX(AW959-AV959,0)/Inputs!$B$10)*DCF!E$6</f>
        <v>1058.9632811843064</v>
      </c>
      <c r="CE959" s="15">
        <f ca="1">(AX959*DCF!F$10-DCF!F$5*MAX(AX959*DCF!F$10,0)-MAX(AX959-AW959,0)/Inputs!$B$10)*DCF!F$6</f>
        <v>1247.6762039096727</v>
      </c>
      <c r="CF959" s="15">
        <f ca="1">(AY959*DCF!G$10-DCF!G$5*MAX(AY959*DCF!G$10,0)-MAX(AY959-AX959,0)/Inputs!$B$10)*DCF!G$6</f>
        <v>1467.35125554358</v>
      </c>
      <c r="CG959" s="15">
        <f ca="1">(AZ959*DCF!H$10-DCF!H$5*MAX(AZ959*DCF!H$10,0)-MAX(AZ959-AY959,0)/Inputs!$B$10)*DCF!H$6</f>
        <v>1626.3040745400172</v>
      </c>
      <c r="CH959" s="15">
        <f ca="1">(BA959*DCF!I$10-DCF!I$5*MAX(BA959*DCF!I$10,0)-MAX(BA959-AZ959,0)/Inputs!$B$10)*DCF!I$6</f>
        <v>1991.4326383509854</v>
      </c>
      <c r="CI959" s="15">
        <f ca="1">(BB959*DCF!J$10-DCF!J$5*MAX(BB959*DCF!J$10,0)-MAX(BB959-BA959,0)/Inputs!$B$10)*DCF!J$6</f>
        <v>2490.4443688524411</v>
      </c>
      <c r="CJ959" s="15">
        <f ca="1">(BC959*DCF!K$10-DCF!K$5*MAX(BC959*DCF!K$10,0)-MAX(BC959-BB959,0)/Inputs!$B$10)*DCF!K$6</f>
        <v>2880.1483564603013</v>
      </c>
      <c r="CK959" s="15">
        <f ca="1">(BD959*DCF!L$10-DCF!L$5*MAX(BD959*DCF!L$10,0)-MAX(BD959-BC959,0)/Inputs!$B$10)*DCF!L$6</f>
        <v>3351.4528165586362</v>
      </c>
      <c r="CL959" s="15">
        <f ca="1">(BE959*DCF!M$10-DCF!M$5*MAX(BE959*DCF!M$10,0)-MAX(BE959-BD959,0)/Inputs!$B$10)*DCF!M$6</f>
        <v>3523.8941609737722</v>
      </c>
      <c r="CM959" s="15">
        <f ca="1">(BF959*DCF!C$28-DCF!C$5*MAX(BF959*DCF!C$28,0)-MAX(BF959-Inputs!$B$13,0)/Inputs!$B$17)*DCF!C$6</f>
        <v>3496.0157620102004</v>
      </c>
      <c r="CN959" s="15">
        <f ca="1">(BG959*DCF!D$28-DCF!D$5*MAX(BG959*DCF!D$28,0)-MAX(BG959-BF959,0)/Inputs!$B$17)*DCF!D$6</f>
        <v>3954.9828126833158</v>
      </c>
      <c r="CO959" s="15">
        <f ca="1">(BH959*DCF!E$28-DCF!E$5*MAX(BH959*DCF!E$28,0)-MAX(BH959-BG959,0)/Inputs!$B$17)*DCF!E$6</f>
        <v>5582.5184428713301</v>
      </c>
      <c r="CP959" s="15">
        <f ca="1">(BI959*DCF!F$28-DCF!F$5*MAX(BI959*DCF!F$28,0)-MAX(BI959-BH959,0)/Inputs!$B$17)*DCF!F$6</f>
        <v>6547.1770427558613</v>
      </c>
      <c r="CQ959" s="15">
        <f ca="1">(BJ959*DCF!G$28-DCF!G$5*MAX(BJ959*DCF!G$28,0)-MAX(BJ959-BI959,0)/Inputs!$B$17)*DCF!G$6</f>
        <v>7553.9292542899902</v>
      </c>
      <c r="CR959" s="15">
        <f ca="1">(BK959*DCF!H$28-DCF!H$5*MAX(BK959*DCF!H$28,0)-MAX(BK959-BJ959,0)/Inputs!$B$17)*DCF!H$6</f>
        <v>9468.181778564136</v>
      </c>
      <c r="CS959" s="15">
        <f ca="1">(BL959*DCF!I$28-DCF!I$5*MAX(BL959*DCF!I$28,0)-MAX(BL959-BK959,0)/Inputs!$B$17)*DCF!I$6</f>
        <v>11091.17942780297</v>
      </c>
      <c r="CT959" s="15">
        <f ca="1">(BM959*DCF!J$28-DCF!J$5*MAX(BM959*DCF!J$28,0)-MAX(BM959-BL959,0)/Inputs!$B$17)*DCF!J$6</f>
        <v>13636.442983746934</v>
      </c>
      <c r="CU959" s="15">
        <f ca="1">(BN959*DCF!K$28-DCF!K$5*MAX(BN959*DCF!K$28,0)-MAX(BN959-BM959,0)/Inputs!$B$17)*DCF!K$6</f>
        <v>16552.971013132086</v>
      </c>
      <c r="CV959" s="15">
        <f ca="1">(BO959*DCF!L$28-DCF!L$5*MAX(BO959*DCF!L$28,0)-MAX(BO959-BN959,0)/Inputs!$B$17)*DCF!L$6</f>
        <v>17701.16178437776</v>
      </c>
      <c r="CW959" s="15">
        <f ca="1">(BP959*DCF!M$28-DCF!M$5*MAX(BP959*DCF!M$28,0)-MAX(BP959-BO959,0)/Inputs!$B$17)*DCF!M$6</f>
        <v>19437.616819800038</v>
      </c>
      <c r="CX959" s="15">
        <f ca="1">(BQ959*DCF!C$46-DCF!C$5*MAX(BQ959*DCF!C$46,0)-MAX(BQ959-Inputs!$B$20,0)/Inputs!$B$24)*DCF!C$6</f>
        <v>-3049.6226784988389</v>
      </c>
      <c r="CY959" s="15">
        <f ca="1">(BR959*DCF!D$46-DCF!D$5*MAX(BR959*DCF!D$46,0)-MAX(BR959-BQ959,0)/Inputs!$B$24)*DCF!D$6</f>
        <v>-3685.8273536131328</v>
      </c>
      <c r="CZ959" s="15">
        <f ca="1">(BS959*DCF!E$46-DCF!E$5*MAX(BS959*DCF!E$46,0)-MAX(BS959-BR959,0)/Inputs!$B$24)*DCF!E$6</f>
        <v>-1169.2702005636913</v>
      </c>
      <c r="DA959" s="15">
        <f ca="1">(BT959*DCF!F$46-DCF!F$5*MAX(BT959*DCF!F$46,0)-MAX(BT959-BS959,0)/Inputs!$B$24)*DCF!F$6</f>
        <v>-1182.4016063787769</v>
      </c>
      <c r="DB959" s="15">
        <f ca="1">(BU959*DCF!G$46-DCF!G$5*MAX(BU959*DCF!G$46,0)-MAX(BU959-BT959,0)/Inputs!$B$24)*DCF!G$6</f>
        <v>-1473.7945621393692</v>
      </c>
      <c r="DC959" s="15">
        <f ca="1">(BV959*DCF!H$46-DCF!H$5*MAX(BV959*DCF!H$46,0)-MAX(BV959-BU959,0)/Inputs!$B$24)*DCF!H$6</f>
        <v>0</v>
      </c>
      <c r="DD959" s="15">
        <f ca="1">(BW959*DCF!I$46-DCF!I$5*MAX(BW959*DCF!I$46,0)-MAX(BW959-BV959,0)/Inputs!$B$24)*DCF!I$6</f>
        <v>-532.78137893091321</v>
      </c>
      <c r="DE959" s="15">
        <f ca="1">(BX959*DCF!J$46-DCF!J$5*MAX(BX959*DCF!J$46,0)-MAX(BX959-BW959,0)/Inputs!$B$24)*DCF!J$6</f>
        <v>-266.53934255998115</v>
      </c>
      <c r="DF959" s="15">
        <f ca="1">(BY959*DCF!K$46-DCF!K$5*MAX(BY959*DCF!K$46,0)-MAX(BY959-BX959,0)/Inputs!$B$24)*DCF!K$6</f>
        <v>-1613.4143169220936</v>
      </c>
      <c r="DG959" s="15">
        <f ca="1">(BZ959*DCF!L$46-DCF!L$5*MAX(BZ959*DCF!L$46,0)-MAX(BZ959-BY959,0)/Inputs!$B$24)*DCF!L$6</f>
        <v>893.89212730085171</v>
      </c>
      <c r="DH959" s="15">
        <f ca="1">(CA959*DCF!M$46-DCF!M$5*MAX(CA959*DCF!M$46,0)-MAX(CA959-BZ959,0)/Inputs!$B$24)*DCF!M$6</f>
        <v>363.94227295539014</v>
      </c>
      <c r="DI959" s="15">
        <f ca="1">SUM(CB959:CL959)+BE959*DCF!M$10*(1+Inputs!$B$30)*(1-Inputs!$B$33)*(1-Inputs!$B$30/Inputs!$B$31)/(Inputs!$B$29-Inputs!$B$30)*DCF!M$6</f>
        <v>92477.185814629658</v>
      </c>
      <c r="DJ959" s="15">
        <f ca="1">SUM(CM959:CW959)+BP959*DCF!M$28*(1+Inputs!$B$30)*(1-Inputs!$B$33)*(1-Inputs!$B$30/Inputs!$B$31)/(Inputs!$B$29-Inputs!$B$30)*DCF!M$6</f>
        <v>566044.75239720894</v>
      </c>
      <c r="DK959" s="15">
        <f ca="1">SUM(CX959:DH959)+CA959*DCF!M$46*(1+Inputs!$B$30)*(1-Inputs!$B$33)*(1-Inputs!$B$30/Inputs!$B$31)/(Inputs!$B$29-Inputs!$B$30)*DCF!M$6</f>
        <v>79711.739006922202</v>
      </c>
      <c r="DM959" s="15">
        <f ca="1">DI959+DJ959+DK959+Inputs!$B$34+Inputs!$B$36-Inputs!$B$35</f>
        <v>815084.67721876083</v>
      </c>
    </row>
    <row r="960" spans="1:117" x14ac:dyDescent="0.75">
      <c r="A960" s="11">
        <v>947</v>
      </c>
      <c r="C960" s="23">
        <f t="shared" ca="1" si="544"/>
        <v>0.24421789347176301</v>
      </c>
      <c r="D960" s="23">
        <f t="shared" ca="1" si="544"/>
        <v>1.3520325866734291</v>
      </c>
      <c r="E960" s="23">
        <f t="shared" ca="1" si="544"/>
        <v>0.53396291523950323</v>
      </c>
      <c r="F960" s="23">
        <f t="shared" ca="1" si="544"/>
        <v>-0.33591569989262376</v>
      </c>
      <c r="G960" s="23">
        <f t="shared" ca="1" si="544"/>
        <v>-0.14670275518095291</v>
      </c>
      <c r="H960" s="23">
        <f t="shared" ca="1" si="544"/>
        <v>-0.11219459769294395</v>
      </c>
      <c r="I960" s="23">
        <f t="shared" ca="1" si="544"/>
        <v>0.17471004028590292</v>
      </c>
      <c r="J960" s="23">
        <f t="shared" ca="1" si="544"/>
        <v>-1.6742542175643049</v>
      </c>
      <c r="K960" s="23">
        <f t="shared" ca="1" si="544"/>
        <v>-0.45103526093982343</v>
      </c>
      <c r="L960" s="23">
        <f t="shared" ca="1" si="544"/>
        <v>0.99004345067040833</v>
      </c>
      <c r="M960" s="23">
        <f t="shared" ca="1" si="544"/>
        <v>-1.1624656695179654</v>
      </c>
      <c r="N960" s="23">
        <f ca="1">SQRT(Inputs!$B$38)*C960+SQRT(1-Inputs!$B$38)*_xlfn.NORM.S.INV(RAND())</f>
        <v>-1.2244159116514184</v>
      </c>
      <c r="O960" s="23">
        <f ca="1">SQRT(Inputs!$B$38)*D960+SQRT(1-Inputs!$B$38)*_xlfn.NORM.S.INV(RAND())</f>
        <v>1.2083349918592003</v>
      </c>
      <c r="P960" s="23">
        <f ca="1">SQRT(Inputs!$B$38)*E960+SQRT(1-Inputs!$B$38)*_xlfn.NORM.S.INV(RAND())</f>
        <v>-5.3357702364996096E-2</v>
      </c>
      <c r="Q960" s="23">
        <f ca="1">SQRT(Inputs!$B$38)*F960+SQRT(1-Inputs!$B$38)*_xlfn.NORM.S.INV(RAND())</f>
        <v>-1.6721095591289159</v>
      </c>
      <c r="R960" s="23">
        <f ca="1">SQRT(Inputs!$B$38)*G960+SQRT(1-Inputs!$B$38)*_xlfn.NORM.S.INV(RAND())</f>
        <v>-0.18333929900626411</v>
      </c>
      <c r="S960" s="23">
        <f ca="1">SQRT(Inputs!$B$38)*H960+SQRT(1-Inputs!$B$38)*_xlfn.NORM.S.INV(RAND())</f>
        <v>-1.1534744797323857</v>
      </c>
      <c r="T960" s="23">
        <f ca="1">SQRT(Inputs!$B$38)*I960+SQRT(1-Inputs!$B$38)*_xlfn.NORM.S.INV(RAND())</f>
        <v>-4.1662187204927065E-3</v>
      </c>
      <c r="U960" s="23">
        <f ca="1">SQRT(Inputs!$B$38)*J960+SQRT(1-Inputs!$B$38)*_xlfn.NORM.S.INV(RAND())</f>
        <v>-1.4399660380234578</v>
      </c>
      <c r="V960" s="23">
        <f ca="1">SQRT(Inputs!$B$38)*K960+SQRT(1-Inputs!$B$38)*_xlfn.NORM.S.INV(RAND())</f>
        <v>-0.57293854854502069</v>
      </c>
      <c r="W960" s="23">
        <f ca="1">SQRT(Inputs!$B$38)*L960+SQRT(1-Inputs!$B$38)*_xlfn.NORM.S.INV(RAND())</f>
        <v>1.0279683674120859</v>
      </c>
      <c r="X960" s="23">
        <f ca="1">SQRT(Inputs!$B$38)*M960+SQRT(1-Inputs!$B$38)*_xlfn.NORM.S.INV(RAND())</f>
        <v>1.1206096925996754</v>
      </c>
      <c r="Y960" s="23">
        <f ca="1">SQRT(Inputs!$B$38)*C960+SQRT(1-Inputs!$B$38)*_xlfn.NORM.S.INV(RAND())</f>
        <v>-0.30017831299409192</v>
      </c>
      <c r="Z960" s="23">
        <f ca="1">SQRT(Inputs!$B$38)*D960+SQRT(1-Inputs!$B$38)*_xlfn.NORM.S.INV(RAND())</f>
        <v>1.0728928514682079</v>
      </c>
      <c r="AA960" s="23">
        <f ca="1">SQRT(Inputs!$B$38)*E960+SQRT(1-Inputs!$B$38)*_xlfn.NORM.S.INV(RAND())</f>
        <v>-0.10479793036784396</v>
      </c>
      <c r="AB960" s="23">
        <f ca="1">SQRT(Inputs!$B$38)*F960+SQRT(1-Inputs!$B$38)*_xlfn.NORM.S.INV(RAND())</f>
        <v>0.20229924113305969</v>
      </c>
      <c r="AC960" s="23">
        <f ca="1">SQRT(Inputs!$B$38)*G960+SQRT(1-Inputs!$B$38)*_xlfn.NORM.S.INV(RAND())</f>
        <v>0.2031501971657626</v>
      </c>
      <c r="AD960" s="23">
        <f ca="1">SQRT(Inputs!$B$38)*H960+SQRT(1-Inputs!$B$38)*_xlfn.NORM.S.INV(RAND())</f>
        <v>-0.1672343326260978</v>
      </c>
      <c r="AE960" s="23">
        <f ca="1">SQRT(Inputs!$B$38)*I960+SQRT(1-Inputs!$B$38)*_xlfn.NORM.S.INV(RAND())</f>
        <v>0.81182265563277811</v>
      </c>
      <c r="AF960" s="23">
        <f ca="1">SQRT(Inputs!$B$38)*J960+SQRT(1-Inputs!$B$38)*_xlfn.NORM.S.INV(RAND())</f>
        <v>-1.1499618156021492</v>
      </c>
      <c r="AG960" s="23">
        <f ca="1">SQRT(Inputs!$B$38)*K960+SQRT(1-Inputs!$B$38)*_xlfn.NORM.S.INV(RAND())</f>
        <v>9.9859706357693923E-4</v>
      </c>
      <c r="AH960" s="23">
        <f ca="1">SQRT(Inputs!$B$38)*L960+SQRT(1-Inputs!$B$38)*_xlfn.NORM.S.INV(RAND())</f>
        <v>0.337399125189144</v>
      </c>
      <c r="AI960" s="23">
        <f ca="1">SQRT(Inputs!$B$38)*M960+SQRT(1-Inputs!$B$38)*_xlfn.NORM.S.INV(RAND())</f>
        <v>-1.9351758193958877</v>
      </c>
      <c r="AJ960" s="23">
        <f ca="1">SQRT(Inputs!$B$38)*C960+SQRT(1-Inputs!$B$38)*_xlfn.NORM.S.INV(RAND())</f>
        <v>-0.47749642963447336</v>
      </c>
      <c r="AK960" s="23">
        <f ca="1">SQRT(Inputs!$B$38)*D960+SQRT(1-Inputs!$B$38)*_xlfn.NORM.S.INV(RAND())</f>
        <v>0.54035544710921901</v>
      </c>
      <c r="AL960" s="23">
        <f ca="1">SQRT(Inputs!$B$38)*E960+SQRT(1-Inputs!$B$38)*_xlfn.NORM.S.INV(RAND())</f>
        <v>1.4318101847050453</v>
      </c>
      <c r="AM960" s="23">
        <f ca="1">SQRT(Inputs!$B$38)*F960+SQRT(1-Inputs!$B$38)*_xlfn.NORM.S.INV(RAND())</f>
        <v>0.7935451812601293</v>
      </c>
      <c r="AN960" s="23">
        <f ca="1">SQRT(Inputs!$B$38)*G960+SQRT(1-Inputs!$B$38)*_xlfn.NORM.S.INV(RAND())</f>
        <v>-1.7494519072808606E-2</v>
      </c>
      <c r="AO960" s="23">
        <f ca="1">SQRT(Inputs!$B$38)*H960+SQRT(1-Inputs!$B$38)*_xlfn.NORM.S.INV(RAND())</f>
        <v>-0.82889678158247759</v>
      </c>
      <c r="AP960" s="23">
        <f ca="1">SQRT(Inputs!$B$38)*I960+SQRT(1-Inputs!$B$38)*_xlfn.NORM.S.INV(RAND())</f>
        <v>1.8918754422800164</v>
      </c>
      <c r="AQ960" s="23">
        <f ca="1">SQRT(Inputs!$B$38)*J960+SQRT(1-Inputs!$B$38)*_xlfn.NORM.S.INV(RAND())</f>
        <v>0.2615185269285476</v>
      </c>
      <c r="AR960" s="23">
        <f ca="1">SQRT(Inputs!$B$38)*K960+SQRT(1-Inputs!$B$38)*_xlfn.NORM.S.INV(RAND())</f>
        <v>0.62108122165122492</v>
      </c>
      <c r="AS960" s="23">
        <f ca="1">SQRT(Inputs!$B$38)*L960+SQRT(1-Inputs!$B$38)*_xlfn.NORM.S.INV(RAND())</f>
        <v>-0.34339392287537585</v>
      </c>
      <c r="AT960" s="23">
        <f ca="1">SQRT(Inputs!$B$38)*M960+SQRT(1-Inputs!$B$38)*_xlfn.NORM.S.INV(RAND())</f>
        <v>-1.1677142313751732</v>
      </c>
      <c r="AU960" s="15">
        <f ca="1">Inputs!$B$6*EXP($B$8-0.5*C$5^2+C$5*N960)</f>
        <v>4070.0576669224024</v>
      </c>
      <c r="AV960" s="15">
        <f t="shared" ca="1" si="510"/>
        <v>5917.4402553709933</v>
      </c>
      <c r="AW960" s="15">
        <f t="shared" ca="1" si="511"/>
        <v>7163.5283078903103</v>
      </c>
      <c r="AX960" s="15">
        <f t="shared" ca="1" si="512"/>
        <v>7097.1203867764052</v>
      </c>
      <c r="AY960" s="15">
        <f t="shared" ca="1" si="513"/>
        <v>8489.6661580306809</v>
      </c>
      <c r="AZ960" s="15">
        <f t="shared" ca="1" si="514"/>
        <v>9144.5555405469022</v>
      </c>
      <c r="BA960" s="15">
        <f t="shared" ca="1" si="515"/>
        <v>11185.719332853148</v>
      </c>
      <c r="BB960" s="15">
        <f t="shared" ca="1" si="516"/>
        <v>11854.900342377856</v>
      </c>
      <c r="BC960" s="15">
        <f t="shared" ca="1" si="517"/>
        <v>13738.040942951895</v>
      </c>
      <c r="BD960" s="15">
        <f t="shared" ca="1" si="518"/>
        <v>18528.980707083672</v>
      </c>
      <c r="BE960" s="15">
        <f t="shared" ca="1" si="519"/>
        <v>25144.666108744299</v>
      </c>
      <c r="BF960" s="15">
        <f ca="1">Inputs!$B$13*EXP($B$9-0.5*C$6^2+C$6*Y960)</f>
        <v>13031.953392872967</v>
      </c>
      <c r="BG960" s="15">
        <f t="shared" ca="1" si="520"/>
        <v>19275.002188290589</v>
      </c>
      <c r="BH960" s="15">
        <f t="shared" ca="1" si="521"/>
        <v>23144.70097752539</v>
      </c>
      <c r="BI960" s="15">
        <f t="shared" ca="1" si="522"/>
        <v>29228.688716113247</v>
      </c>
      <c r="BJ960" s="15">
        <f t="shared" ca="1" si="523"/>
        <v>36897.27186264177</v>
      </c>
      <c r="BK960" s="15">
        <f t="shared" ca="1" si="524"/>
        <v>44265.028997123271</v>
      </c>
      <c r="BL960" s="15">
        <f t="shared" ca="1" si="525"/>
        <v>60406.46004854465</v>
      </c>
      <c r="BM960" s="15">
        <f t="shared" ca="1" si="526"/>
        <v>64367.928433821216</v>
      </c>
      <c r="BN960" s="15">
        <f t="shared" ca="1" si="527"/>
        <v>79173.965423933871</v>
      </c>
      <c r="BO960" s="15">
        <f t="shared" ca="1" si="528"/>
        <v>101311.8774237669</v>
      </c>
      <c r="BP960" s="15">
        <f t="shared" ca="1" si="529"/>
        <v>100146.07581532194</v>
      </c>
      <c r="BQ960" s="15">
        <f ca="1">Inputs!$B$20*EXP($B$10-0.5*C$7^2+C$7*AJ960)</f>
        <v>3621.2297909154922</v>
      </c>
      <c r="BR960" s="15">
        <f t="shared" ca="1" si="530"/>
        <v>5833.4074449878544</v>
      </c>
      <c r="BS960" s="15">
        <f t="shared" ca="1" si="531"/>
        <v>12051.494078441568</v>
      </c>
      <c r="BT960" s="15">
        <f t="shared" ca="1" si="532"/>
        <v>20461.847937380262</v>
      </c>
      <c r="BU960" s="15">
        <f t="shared" ca="1" si="533"/>
        <v>28237.878147154937</v>
      </c>
      <c r="BV960" s="15">
        <f t="shared" ca="1" si="534"/>
        <v>32594.558566745647</v>
      </c>
      <c r="BW960" s="15">
        <f t="shared" ca="1" si="535"/>
        <v>67882.054767041423</v>
      </c>
      <c r="BX960" s="15">
        <f t="shared" ca="1" si="536"/>
        <v>100054.44837990141</v>
      </c>
      <c r="BY960" s="15">
        <f t="shared" ca="1" si="537"/>
        <v>157882.35853521648</v>
      </c>
      <c r="BZ960" s="15">
        <f t="shared" ca="1" si="538"/>
        <v>207978.64083424068</v>
      </c>
      <c r="CA960" s="15">
        <f t="shared" ca="1" si="539"/>
        <v>237401.52603583233</v>
      </c>
      <c r="CB960" s="15">
        <f ca="1">(AU960*DCF!C$10-DCF!C$5*MAX(AU960*DCF!C$10,0)-MAX(AU960-Inputs!$B$6,0)/Inputs!$B$10)*DCF!C$6</f>
        <v>1045.2279103781214</v>
      </c>
      <c r="CC960" s="15">
        <f ca="1">(AV960*DCF!D$10-DCF!D$5*MAX(AV960*DCF!D$10,0)-MAX(AV960-AU960,0)/Inputs!$B$10)*DCF!D$6</f>
        <v>991.9000781487274</v>
      </c>
      <c r="CD960" s="15">
        <f ca="1">(AW960*DCF!E$10-DCF!E$5*MAX(AW960*DCF!E$10,0)-MAX(AW960-AV960,0)/Inputs!$B$10)*DCF!E$6</f>
        <v>1373.274020494858</v>
      </c>
      <c r="CE960" s="15">
        <f ca="1">(AX960*DCF!F$10-DCF!F$5*MAX(AX960*DCF!F$10,0)-MAX(AX960-AW960,0)/Inputs!$B$10)*DCF!F$6</f>
        <v>1549.2900698715455</v>
      </c>
      <c r="CF960" s="15">
        <f ca="1">(AY960*DCF!G$10-DCF!G$5*MAX(AY960*DCF!G$10,0)-MAX(AY960-AX960,0)/Inputs!$B$10)*DCF!G$6</f>
        <v>1481.5381665231378</v>
      </c>
      <c r="CG960" s="15">
        <f ca="1">(AZ960*DCF!H$10-DCF!H$5*MAX(AZ960*DCF!H$10,0)-MAX(AZ960-AY960,0)/Inputs!$B$10)*DCF!H$6</f>
        <v>1659.1346671113845</v>
      </c>
      <c r="CH960" s="15">
        <f ca="1">(BA960*DCF!I$10-DCF!I$5*MAX(BA960*DCF!I$10,0)-MAX(BA960-AZ960,0)/Inputs!$B$10)*DCF!I$6</f>
        <v>1708.4004879740687</v>
      </c>
      <c r="CI960" s="15">
        <f ca="1">(BB960*DCF!J$10-DCF!J$5*MAX(BB960*DCF!J$10,0)-MAX(BB960-BA960,0)/Inputs!$B$10)*DCF!J$6</f>
        <v>1932.925051190454</v>
      </c>
      <c r="CJ960" s="15">
        <f ca="1">(BC960*DCF!K$10-DCF!K$5*MAX(BC960*DCF!K$10,0)-MAX(BC960-BB960,0)/Inputs!$B$10)*DCF!K$6</f>
        <v>1947.9929401954776</v>
      </c>
      <c r="CK960" s="15">
        <f ca="1">(BD960*DCF!L$10-DCF!L$5*MAX(BD960*DCF!L$10,0)-MAX(BD960-BC960,0)/Inputs!$B$10)*DCF!L$6</f>
        <v>2174.9765535396969</v>
      </c>
      <c r="CL960" s="15">
        <f ca="1">(BE960*DCF!M$10-DCF!M$5*MAX(BE960*DCF!M$10,0)-MAX(BE960-BD960,0)/Inputs!$B$10)*DCF!M$6</f>
        <v>2757.9233010129983</v>
      </c>
      <c r="CM960" s="15">
        <f ca="1">(BF960*DCF!C$28-DCF!C$5*MAX(BF960*DCF!C$28,0)-MAX(BF960-Inputs!$B$13,0)/Inputs!$B$17)*DCF!C$6</f>
        <v>3597.3698528100281</v>
      </c>
      <c r="CN960" s="15">
        <f ca="1">(BG960*DCF!D$28-DCF!D$5*MAX(BG960*DCF!D$28,0)-MAX(BG960-BF960,0)/Inputs!$B$17)*DCF!D$6</f>
        <v>4345.0041499497393</v>
      </c>
      <c r="CO960" s="15">
        <f ca="1">(BH960*DCF!E$28-DCF!E$5*MAX(BH960*DCF!E$28,0)-MAX(BH960-BG960,0)/Inputs!$B$17)*DCF!E$6</f>
        <v>5792.3270758472927</v>
      </c>
      <c r="CP960" s="15">
        <f ca="1">(BI960*DCF!F$28-DCF!F$5*MAX(BI960*DCF!F$28,0)-MAX(BI960-BH960,0)/Inputs!$B$17)*DCF!F$6</f>
        <v>6827.1329449829909</v>
      </c>
      <c r="CQ960" s="15">
        <f ca="1">(BJ960*DCF!G$28-DCF!G$5*MAX(BJ960*DCF!G$28,0)-MAX(BJ960-BI960,0)/Inputs!$B$17)*DCF!G$6</f>
        <v>8283.4971946626902</v>
      </c>
      <c r="CR960" s="15">
        <f ca="1">(BK960*DCF!H$28-DCF!H$5*MAX(BK960*DCF!H$28,0)-MAX(BK960-BJ960,0)/Inputs!$B$17)*DCF!H$6</f>
        <v>9802.4873417500712</v>
      </c>
      <c r="CS960" s="15">
        <f ca="1">(BL960*DCF!I$28-DCF!I$5*MAX(BL960*DCF!I$28,0)-MAX(BL960-BK960,0)/Inputs!$B$17)*DCF!I$6</f>
        <v>11887.972333343103</v>
      </c>
      <c r="CT960" s="15">
        <f ca="1">(BM960*DCF!J$28-DCF!J$5*MAX(BM960*DCF!J$28,0)-MAX(BM960-BL960,0)/Inputs!$B$17)*DCF!J$6</f>
        <v>13834.133288554554</v>
      </c>
      <c r="CU960" s="15">
        <f ca="1">(BN960*DCF!K$28-DCF!K$5*MAX(BN960*DCF!K$28,0)-MAX(BN960-BM960,0)/Inputs!$B$17)*DCF!K$6</f>
        <v>14906.671671772978</v>
      </c>
      <c r="CV960" s="15">
        <f ca="1">(BO960*DCF!L$28-DCF!L$5*MAX(BO960*DCF!L$28,0)-MAX(BO960-BN960,0)/Inputs!$B$17)*DCF!L$6</f>
        <v>17708.904412109303</v>
      </c>
      <c r="CW960" s="15">
        <f ca="1">(BP960*DCF!M$28-DCF!M$5*MAX(BP960*DCF!M$28,0)-MAX(BP960-BO960,0)/Inputs!$B$17)*DCF!M$6</f>
        <v>18842.542122062638</v>
      </c>
      <c r="CX960" s="15">
        <f ca="1">(BQ960*DCF!C$46-DCF!C$5*MAX(BQ960*DCF!C$46,0)-MAX(BQ960-Inputs!$B$20,0)/Inputs!$B$24)*DCF!C$6</f>
        <v>-1030.4132500569231</v>
      </c>
      <c r="CY960" s="15">
        <f ca="1">(BR960*DCF!D$46-DCF!D$5*MAX(BR960*DCF!D$46,0)-MAX(BR960-BQ960,0)/Inputs!$B$24)*DCF!D$6</f>
        <v>-1939.5444562902373</v>
      </c>
      <c r="CZ960" s="15">
        <f ca="1">(BS960*DCF!E$46-DCF!E$5*MAX(BS960*DCF!E$46,0)-MAX(BS960-BR960,0)/Inputs!$B$24)*DCF!E$6</f>
        <v>-3876.1087276911821</v>
      </c>
      <c r="DA960" s="15">
        <f ca="1">(BT960*DCF!F$46-DCF!F$5*MAX(BT960*DCF!F$46,0)-MAX(BT960-BS960,0)/Inputs!$B$24)*DCF!F$6</f>
        <v>-4552.636848077881</v>
      </c>
      <c r="DB960" s="15">
        <f ca="1">(BU960*DCF!G$46-DCF!G$5*MAX(BU960*DCF!G$46,0)-MAX(BU960-BT960,0)/Inputs!$B$24)*DCF!G$6</f>
        <v>-3565.5693566059381</v>
      </c>
      <c r="DC960" s="15">
        <f ca="1">(BV960*DCF!H$46-DCF!H$5*MAX(BV960*DCF!H$46,0)-MAX(BV960-BU960,0)/Inputs!$B$24)*DCF!H$6</f>
        <v>-1353.8117465639998</v>
      </c>
      <c r="DD960" s="15">
        <f ca="1">(BW960*DCF!I$46-DCF!I$5*MAX(BW960*DCF!I$46,0)-MAX(BW960-BV960,0)/Inputs!$B$24)*DCF!I$6</f>
        <v>-8561.9126790722275</v>
      </c>
      <c r="DE960" s="15">
        <f ca="1">(BX960*DCF!J$46-DCF!J$5*MAX(BX960*DCF!J$46,0)-MAX(BX960-BW960,0)/Inputs!$B$24)*DCF!J$6</f>
        <v>-4334.5858190593999</v>
      </c>
      <c r="DF960" s="15">
        <f ca="1">(BY960*DCF!K$46-DCF!K$5*MAX(BY960*DCF!K$46,0)-MAX(BY960-BX960,0)/Inputs!$B$24)*DCF!K$6</f>
        <v>-5147.5308358151451</v>
      </c>
      <c r="DG960" s="15">
        <f ca="1">(BZ960*DCF!L$46-DCF!L$5*MAX(BZ960*DCF!L$46,0)-MAX(BZ960-BY960,0)/Inputs!$B$24)*DCF!L$6</f>
        <v>3039.6473078122822</v>
      </c>
      <c r="DH960" s="15">
        <f ca="1">(CA960*DCF!M$46-DCF!M$5*MAX(CA960*DCF!M$46,0)-MAX(CA960-BZ960,0)/Inputs!$B$24)*DCF!M$6</f>
        <v>12460.311182747502</v>
      </c>
      <c r="DI960" s="15">
        <f ca="1">SUM(CB960:CL960)+BE960*DCF!M$10*(1+Inputs!$B$30)*(1-Inputs!$B$33)*(1-Inputs!$B$30/Inputs!$B$31)/(Inputs!$B$29-Inputs!$B$30)*DCF!M$6</f>
        <v>88600.521530862723</v>
      </c>
      <c r="DJ960" s="15">
        <f ca="1">SUM(CM960:CW960)+BP960*DCF!M$28*(1+Inputs!$B$30)*(1-Inputs!$B$33)*(1-Inputs!$B$30/Inputs!$B$31)/(Inputs!$B$29-Inputs!$B$30)*DCF!M$6</f>
        <v>487438.51343957358</v>
      </c>
      <c r="DK960" s="15">
        <f ca="1">SUM(CX960:DH960)+CA960*DCF!M$46*(1+Inputs!$B$30)*(1-Inputs!$B$33)*(1-Inputs!$B$30/Inputs!$B$31)/(Inputs!$B$29-Inputs!$B$30)*DCF!M$6</f>
        <v>348188.72603127506</v>
      </c>
      <c r="DM960" s="15">
        <f ca="1">DI960+DJ960+DK960+Inputs!$B$34+Inputs!$B$36-Inputs!$B$35</f>
        <v>1001078.7610017112</v>
      </c>
    </row>
    <row r="961" spans="1:117" x14ac:dyDescent="0.75">
      <c r="A961" s="11">
        <v>948</v>
      </c>
      <c r="C961" s="23">
        <f t="shared" ca="1" si="544"/>
        <v>1.4308553748339456</v>
      </c>
      <c r="D961" s="23">
        <f t="shared" ca="1" si="544"/>
        <v>-0.511499681953555</v>
      </c>
      <c r="E961" s="23">
        <f t="shared" ca="1" si="544"/>
        <v>0.80004891027739156</v>
      </c>
      <c r="F961" s="23">
        <f t="shared" ca="1" si="544"/>
        <v>0.45878366274116977</v>
      </c>
      <c r="G961" s="23">
        <f t="shared" ca="1" si="544"/>
        <v>0.73431396720866937</v>
      </c>
      <c r="H961" s="23">
        <f t="shared" ca="1" si="544"/>
        <v>-0.60267334672047657</v>
      </c>
      <c r="I961" s="23">
        <f t="shared" ca="1" si="544"/>
        <v>-0.43883984602614562</v>
      </c>
      <c r="J961" s="23">
        <f t="shared" ca="1" si="544"/>
        <v>-1.4573585040436259</v>
      </c>
      <c r="K961" s="23">
        <f t="shared" ca="1" si="544"/>
        <v>-0.62261750619091516</v>
      </c>
      <c r="L961" s="23">
        <f t="shared" ca="1" si="544"/>
        <v>1.4957448636930426</v>
      </c>
      <c r="M961" s="23">
        <f t="shared" ca="1" si="544"/>
        <v>-1.9265207136023663</v>
      </c>
      <c r="N961" s="23">
        <f ca="1">SQRT(Inputs!$B$38)*C961+SQRT(1-Inputs!$B$38)*_xlfn.NORM.S.INV(RAND())</f>
        <v>0.63111421025577463</v>
      </c>
      <c r="O961" s="23">
        <f ca="1">SQRT(Inputs!$B$38)*D961+SQRT(1-Inputs!$B$38)*_xlfn.NORM.S.INV(RAND())</f>
        <v>7.5719192388425061E-2</v>
      </c>
      <c r="P961" s="23">
        <f ca="1">SQRT(Inputs!$B$38)*E961+SQRT(1-Inputs!$B$38)*_xlfn.NORM.S.INV(RAND())</f>
        <v>0.1334723111141205</v>
      </c>
      <c r="Q961" s="23">
        <f ca="1">SQRT(Inputs!$B$38)*F961+SQRT(1-Inputs!$B$38)*_xlfn.NORM.S.INV(RAND())</f>
        <v>-0.60588536930521109</v>
      </c>
      <c r="R961" s="23">
        <f ca="1">SQRT(Inputs!$B$38)*G961+SQRT(1-Inputs!$B$38)*_xlfn.NORM.S.INV(RAND())</f>
        <v>-3.7604759162934098E-2</v>
      </c>
      <c r="S961" s="23">
        <f ca="1">SQRT(Inputs!$B$38)*H961+SQRT(1-Inputs!$B$38)*_xlfn.NORM.S.INV(RAND())</f>
        <v>-1.5659802939658307</v>
      </c>
      <c r="T961" s="23">
        <f ca="1">SQRT(Inputs!$B$38)*I961+SQRT(1-Inputs!$B$38)*_xlfn.NORM.S.INV(RAND())</f>
        <v>1.0539244631749805</v>
      </c>
      <c r="U961" s="23">
        <f ca="1">SQRT(Inputs!$B$38)*J961+SQRT(1-Inputs!$B$38)*_xlfn.NORM.S.INV(RAND())</f>
        <v>0.29511933249431543</v>
      </c>
      <c r="V961" s="23">
        <f ca="1">SQRT(Inputs!$B$38)*K961+SQRT(1-Inputs!$B$38)*_xlfn.NORM.S.INV(RAND())</f>
        <v>-0.92042278808348865</v>
      </c>
      <c r="W961" s="23">
        <f ca="1">SQRT(Inputs!$B$38)*L961+SQRT(1-Inputs!$B$38)*_xlfn.NORM.S.INV(RAND())</f>
        <v>1.6930499778176289</v>
      </c>
      <c r="X961" s="23">
        <f ca="1">SQRT(Inputs!$B$38)*M961+SQRT(1-Inputs!$B$38)*_xlfn.NORM.S.INV(RAND())</f>
        <v>-1.411170014434175</v>
      </c>
      <c r="Y961" s="23">
        <f ca="1">SQRT(Inputs!$B$38)*C961+SQRT(1-Inputs!$B$38)*_xlfn.NORM.S.INV(RAND())</f>
        <v>-0.44889147240691996</v>
      </c>
      <c r="Z961" s="23">
        <f ca="1">SQRT(Inputs!$B$38)*D961+SQRT(1-Inputs!$B$38)*_xlfn.NORM.S.INV(RAND())</f>
        <v>-0.5029946663188819</v>
      </c>
      <c r="AA961" s="23">
        <f ca="1">SQRT(Inputs!$B$38)*E961+SQRT(1-Inputs!$B$38)*_xlfn.NORM.S.INV(RAND())</f>
        <v>0.2854301480932796</v>
      </c>
      <c r="AB961" s="23">
        <f ca="1">SQRT(Inputs!$B$38)*F961+SQRT(1-Inputs!$B$38)*_xlfn.NORM.S.INV(RAND())</f>
        <v>0.39680569226652584</v>
      </c>
      <c r="AC961" s="23">
        <f ca="1">SQRT(Inputs!$B$38)*G961+SQRT(1-Inputs!$B$38)*_xlfn.NORM.S.INV(RAND())</f>
        <v>0.64580816106972139</v>
      </c>
      <c r="AD961" s="23">
        <f ca="1">SQRT(Inputs!$B$38)*H961+SQRT(1-Inputs!$B$38)*_xlfn.NORM.S.INV(RAND())</f>
        <v>-0.13092359332653769</v>
      </c>
      <c r="AE961" s="23">
        <f ca="1">SQRT(Inputs!$B$38)*I961+SQRT(1-Inputs!$B$38)*_xlfn.NORM.S.INV(RAND())</f>
        <v>-1.4279411653934546</v>
      </c>
      <c r="AF961" s="23">
        <f ca="1">SQRT(Inputs!$B$38)*J961+SQRT(1-Inputs!$B$38)*_xlfn.NORM.S.INV(RAND())</f>
        <v>-0.23287672088192135</v>
      </c>
      <c r="AG961" s="23">
        <f ca="1">SQRT(Inputs!$B$38)*K961+SQRT(1-Inputs!$B$38)*_xlfn.NORM.S.INV(RAND())</f>
        <v>-0.50546730753012004</v>
      </c>
      <c r="AH961" s="23">
        <f ca="1">SQRT(Inputs!$B$38)*L961+SQRT(1-Inputs!$B$38)*_xlfn.NORM.S.INV(RAND())</f>
        <v>-0.14926106200029721</v>
      </c>
      <c r="AI961" s="23">
        <f ca="1">SQRT(Inputs!$B$38)*M961+SQRT(1-Inputs!$B$38)*_xlfn.NORM.S.INV(RAND())</f>
        <v>-2.5388806833983177</v>
      </c>
      <c r="AJ961" s="23">
        <f ca="1">SQRT(Inputs!$B$38)*C961+SQRT(1-Inputs!$B$38)*_xlfn.NORM.S.INV(RAND())</f>
        <v>-0.51452118842755645</v>
      </c>
      <c r="AK961" s="23">
        <f ca="1">SQRT(Inputs!$B$38)*D961+SQRT(1-Inputs!$B$38)*_xlfn.NORM.S.INV(RAND())</f>
        <v>-0.36293147468555209</v>
      </c>
      <c r="AL961" s="23">
        <f ca="1">SQRT(Inputs!$B$38)*E961+SQRT(1-Inputs!$B$38)*_xlfn.NORM.S.INV(RAND())</f>
        <v>-1.3333717152001578</v>
      </c>
      <c r="AM961" s="23">
        <f ca="1">SQRT(Inputs!$B$38)*F961+SQRT(1-Inputs!$B$38)*_xlfn.NORM.S.INV(RAND())</f>
        <v>3.637143493852274E-3</v>
      </c>
      <c r="AN961" s="23">
        <f ca="1">SQRT(Inputs!$B$38)*G961+SQRT(1-Inputs!$B$38)*_xlfn.NORM.S.INV(RAND())</f>
        <v>-0.56989189419065056</v>
      </c>
      <c r="AO961" s="23">
        <f ca="1">SQRT(Inputs!$B$38)*H961+SQRT(1-Inputs!$B$38)*_xlfn.NORM.S.INV(RAND())</f>
        <v>-0.80527339149134114</v>
      </c>
      <c r="AP961" s="23">
        <f ca="1">SQRT(Inputs!$B$38)*I961+SQRT(1-Inputs!$B$38)*_xlfn.NORM.S.INV(RAND())</f>
        <v>0.63791925589800247</v>
      </c>
      <c r="AQ961" s="23">
        <f ca="1">SQRT(Inputs!$B$38)*J961+SQRT(1-Inputs!$B$38)*_xlfn.NORM.S.INV(RAND())</f>
        <v>-2.0561667194946369</v>
      </c>
      <c r="AR961" s="23">
        <f ca="1">SQRT(Inputs!$B$38)*K961+SQRT(1-Inputs!$B$38)*_xlfn.NORM.S.INV(RAND())</f>
        <v>0.87769485338239439</v>
      </c>
      <c r="AS961" s="23">
        <f ca="1">SQRT(Inputs!$B$38)*L961+SQRT(1-Inputs!$B$38)*_xlfn.NORM.S.INV(RAND())</f>
        <v>1.668600360622734</v>
      </c>
      <c r="AT961" s="23">
        <f ca="1">SQRT(Inputs!$B$38)*M961+SQRT(1-Inputs!$B$38)*_xlfn.NORM.S.INV(RAND())</f>
        <v>-0.54810023615113856</v>
      </c>
      <c r="AU961" s="15">
        <f ca="1">Inputs!$B$6*EXP($B$8-0.5*C$5^2+C$5*N961)</f>
        <v>5495.9834041410677</v>
      </c>
      <c r="AV961" s="15">
        <f t="shared" ca="1" si="510"/>
        <v>6764.805848558095</v>
      </c>
      <c r="AW961" s="15">
        <f t="shared" ca="1" si="511"/>
        <v>8398.3233552462061</v>
      </c>
      <c r="AX961" s="15">
        <f t="shared" ca="1" si="512"/>
        <v>9506.0177367894994</v>
      </c>
      <c r="AY961" s="15">
        <f t="shared" ca="1" si="513"/>
        <v>11566.414959833284</v>
      </c>
      <c r="AZ961" s="15">
        <f t="shared" ca="1" si="514"/>
        <v>11905.372117383786</v>
      </c>
      <c r="BA961" s="15">
        <f t="shared" ca="1" si="515"/>
        <v>16268.137042524433</v>
      </c>
      <c r="BB961" s="15">
        <f t="shared" ca="1" si="516"/>
        <v>20514.858308176015</v>
      </c>
      <c r="BC961" s="15">
        <f t="shared" ca="1" si="517"/>
        <v>22989.421769616551</v>
      </c>
      <c r="BD961" s="15">
        <f t="shared" ca="1" si="518"/>
        <v>32996.746039151738</v>
      </c>
      <c r="BE961" s="15">
        <f t="shared" ca="1" si="519"/>
        <v>35556.515488818426</v>
      </c>
      <c r="BF961" s="15">
        <f ca="1">Inputs!$B$13*EXP($B$9-0.5*C$6^2+C$6*Y961)</f>
        <v>12653.353192481494</v>
      </c>
      <c r="BG961" s="15">
        <f t="shared" ca="1" si="520"/>
        <v>14083.11217699511</v>
      </c>
      <c r="BH961" s="15">
        <f t="shared" ca="1" si="521"/>
        <v>18041.152466828156</v>
      </c>
      <c r="BI961" s="15">
        <f t="shared" ca="1" si="522"/>
        <v>23475.999229953955</v>
      </c>
      <c r="BJ961" s="15">
        <f t="shared" ca="1" si="523"/>
        <v>31587.853248930365</v>
      </c>
      <c r="BK961" s="15">
        <f t="shared" ca="1" si="524"/>
        <v>38083.208263879758</v>
      </c>
      <c r="BL961" s="15">
        <f t="shared" ca="1" si="525"/>
        <v>38877.6642315317</v>
      </c>
      <c r="BM961" s="15">
        <f t="shared" ca="1" si="526"/>
        <v>46426.323496331868</v>
      </c>
      <c r="BN961" s="15">
        <f t="shared" ca="1" si="527"/>
        <v>53742.593197409173</v>
      </c>
      <c r="BO961" s="15">
        <f t="shared" ca="1" si="528"/>
        <v>64987.34063628954</v>
      </c>
      <c r="BP961" s="15">
        <f t="shared" ca="1" si="529"/>
        <v>59992.595142265032</v>
      </c>
      <c r="BQ961" s="15">
        <f ca="1">Inputs!$B$20*EXP($B$10-0.5*C$7^2+C$7*AJ961)</f>
        <v>3573.9865320295366</v>
      </c>
      <c r="BR961" s="15">
        <f t="shared" ca="1" si="530"/>
        <v>4321.5035471943866</v>
      </c>
      <c r="BS961" s="15">
        <f t="shared" ca="1" si="531"/>
        <v>4035.0651367567862</v>
      </c>
      <c r="BT961" s="15">
        <f t="shared" ca="1" si="532"/>
        <v>5568.7885377827733</v>
      </c>
      <c r="BU961" s="15">
        <f t="shared" ca="1" si="533"/>
        <v>6723.5494987093671</v>
      </c>
      <c r="BV961" s="15">
        <f t="shared" ca="1" si="534"/>
        <v>7802.3082222215126</v>
      </c>
      <c r="BW961" s="15">
        <f t="shared" ca="1" si="535"/>
        <v>12461.539884335176</v>
      </c>
      <c r="BX961" s="15">
        <f t="shared" ca="1" si="536"/>
        <v>11541.554655318674</v>
      </c>
      <c r="BY961" s="15">
        <f t="shared" ca="1" si="537"/>
        <v>19128.630092550789</v>
      </c>
      <c r="BZ961" s="15">
        <f t="shared" ca="1" si="538"/>
        <v>36475.615312883485</v>
      </c>
      <c r="CA961" s="15">
        <f t="shared" ca="1" si="539"/>
        <v>46482.104267004528</v>
      </c>
      <c r="CB961" s="15">
        <f ca="1">(AU961*DCF!C$10-DCF!C$5*MAX(AU961*DCF!C$10,0)-MAX(AU961-Inputs!$B$6,0)/Inputs!$B$10)*DCF!C$6</f>
        <v>1039.2686138501901</v>
      </c>
      <c r="CC961" s="15">
        <f ca="1">(AV961*DCF!D$10-DCF!D$5*MAX(AV961*DCF!D$10,0)-MAX(AV961-AU961,0)/Inputs!$B$10)*DCF!D$6</f>
        <v>1339.5064499020816</v>
      </c>
      <c r="CD961" s="15">
        <f ca="1">(AW961*DCF!E$10-DCF!E$5*MAX(AW961*DCF!E$10,0)-MAX(AW961-AV961,0)/Inputs!$B$10)*DCF!E$6</f>
        <v>1571.1033834641328</v>
      </c>
      <c r="CE961" s="15">
        <f ca="1">(AX961*DCF!F$10-DCF!F$5*MAX(AX961*DCF!F$10,0)-MAX(AX961-AW961,0)/Inputs!$B$10)*DCF!F$6</f>
        <v>1844.6647845255209</v>
      </c>
      <c r="CF961" s="15">
        <f ca="1">(AY961*DCF!G$10-DCF!G$5*MAX(AY961*DCF!G$10,0)-MAX(AY961-AX961,0)/Inputs!$B$10)*DCF!G$6</f>
        <v>1987.0984330379904</v>
      </c>
      <c r="CG961" s="15">
        <f ca="1">(AZ961*DCF!H$10-DCF!H$5*MAX(AZ961*DCF!H$10,0)-MAX(AZ961-AY961,0)/Inputs!$B$10)*DCF!H$6</f>
        <v>2251.2486161648449</v>
      </c>
      <c r="CH961" s="15">
        <f ca="1">(BA961*DCF!I$10-DCF!I$5*MAX(BA961*DCF!I$10,0)-MAX(BA961-AZ961,0)/Inputs!$B$10)*DCF!I$6</f>
        <v>2255.9488690333951</v>
      </c>
      <c r="CI961" s="15">
        <f ca="1">(BB961*DCF!J$10-DCF!J$5*MAX(BB961*DCF!J$10,0)-MAX(BB961-BA961,0)/Inputs!$B$10)*DCF!J$6</f>
        <v>2876.8766593480768</v>
      </c>
      <c r="CJ961" s="15">
        <f ca="1">(BC961*DCF!K$10-DCF!K$5*MAX(BC961*DCF!K$10,0)-MAX(BC961-BB961,0)/Inputs!$B$10)*DCF!K$6</f>
        <v>3354.5264778470246</v>
      </c>
      <c r="CK961" s="15">
        <f ca="1">(BD961*DCF!L$10-DCF!L$5*MAX(BD961*DCF!L$10,0)-MAX(BD961-BC961,0)/Inputs!$B$10)*DCF!L$6</f>
        <v>3682.427706990366</v>
      </c>
      <c r="CL961" s="15">
        <f ca="1">(BE961*DCF!M$10-DCF!M$5*MAX(BE961*DCF!M$10,0)-MAX(BE961-BD961,0)/Inputs!$B$10)*DCF!M$6</f>
        <v>4711.6924134367846</v>
      </c>
      <c r="CM961" s="15">
        <f ca="1">(BF961*DCF!C$28-DCF!C$5*MAX(BF961*DCF!C$28,0)-MAX(BF961-Inputs!$B$13,0)/Inputs!$B$17)*DCF!C$6</f>
        <v>3569.2600904462997</v>
      </c>
      <c r="CN961" s="15">
        <f ca="1">(BG961*DCF!D$28-DCF!D$5*MAX(BG961*DCF!D$28,0)-MAX(BG961-BF961,0)/Inputs!$B$17)*DCF!D$6</f>
        <v>3842.7682010464009</v>
      </c>
      <c r="CO961" s="15">
        <f ca="1">(BH961*DCF!E$28-DCF!E$5*MAX(BH961*DCF!E$28,0)-MAX(BH961-BG961,0)/Inputs!$B$17)*DCF!E$6</f>
        <v>4329.5003678035328</v>
      </c>
      <c r="CP961" s="15">
        <f ca="1">(BI961*DCF!F$28-DCF!F$5*MAX(BI961*DCF!F$28,0)-MAX(BI961-BH961,0)/Inputs!$B$17)*DCF!F$6</f>
        <v>5383.6156553320625</v>
      </c>
      <c r="CQ961" s="15">
        <f ca="1">(BJ961*DCF!G$28-DCF!G$5*MAX(BJ961*DCF!G$28,0)-MAX(BJ961-BI961,0)/Inputs!$B$17)*DCF!G$6</f>
        <v>6831.3744711281206</v>
      </c>
      <c r="CR961" s="15">
        <f ca="1">(BK961*DCF!H$28-DCF!H$5*MAX(BK961*DCF!H$28,0)-MAX(BK961-BJ961,0)/Inputs!$B$17)*DCF!H$6</f>
        <v>8409.2016787451703</v>
      </c>
      <c r="CS961" s="15">
        <f ca="1">(BL961*DCF!I$28-DCF!I$5*MAX(BL961*DCF!I$28,0)-MAX(BL961-BK961,0)/Inputs!$B$17)*DCF!I$6</f>
        <v>9028.1720321438115</v>
      </c>
      <c r="CT961" s="15">
        <f ca="1">(BM961*DCF!J$28-DCF!J$5*MAX(BM961*DCF!J$28,0)-MAX(BM961-BL961,0)/Inputs!$B$17)*DCF!J$6</f>
        <v>9356.0337322265405</v>
      </c>
      <c r="CU961" s="15">
        <f ca="1">(BN961*DCF!K$28-DCF!K$5*MAX(BN961*DCF!K$28,0)-MAX(BN961-BM961,0)/Inputs!$B$17)*DCF!K$6</f>
        <v>10453.388995024181</v>
      </c>
      <c r="CV961" s="15">
        <f ca="1">(BO961*DCF!L$28-DCF!L$5*MAX(BO961*DCF!L$28,0)-MAX(BO961-BN961,0)/Inputs!$B$17)*DCF!L$6</f>
        <v>11693.976609839303</v>
      </c>
      <c r="CW961" s="15">
        <f ca="1">(BP961*DCF!M$28-DCF!M$5*MAX(BP961*DCF!M$28,0)-MAX(BP961-BO961,0)/Inputs!$B$17)*DCF!M$6</f>
        <v>11287.641495454689</v>
      </c>
      <c r="CX961" s="15">
        <f ca="1">(BQ961*DCF!C$46-DCF!C$5*MAX(BQ961*DCF!C$46,0)-MAX(BQ961-Inputs!$B$20,0)/Inputs!$B$24)*DCF!C$6</f>
        <v>-997.68120002046419</v>
      </c>
      <c r="CY961" s="15">
        <f ca="1">(BR961*DCF!D$46-DCF!D$5*MAX(BR961*DCF!D$46,0)-MAX(BR961-BQ961,0)/Inputs!$B$24)*DCF!D$6</f>
        <v>-1056.5391821568644</v>
      </c>
      <c r="CZ961" s="15">
        <f ca="1">(BS961*DCF!E$46-DCF!E$5*MAX(BS961*DCF!E$46,0)-MAX(BS961-BR961,0)/Inputs!$B$24)*DCF!E$6</f>
        <v>-477.15347799699259</v>
      </c>
      <c r="DA961" s="15">
        <f ca="1">(BT961*DCF!F$46-DCF!F$5*MAX(BT961*DCF!F$46,0)-MAX(BT961-BS961,0)/Inputs!$B$24)*DCF!F$6</f>
        <v>-964.03156489710693</v>
      </c>
      <c r="DB961" s="15">
        <f ca="1">(BU961*DCF!G$46-DCF!G$5*MAX(BU961*DCF!G$46,0)-MAX(BU961-BT961,0)/Inputs!$B$24)*DCF!G$6</f>
        <v>-614.60569298973121</v>
      </c>
      <c r="DC961" s="15">
        <f ca="1">(BV961*DCF!H$46-DCF!H$5*MAX(BV961*DCF!H$46,0)-MAX(BV961-BU961,0)/Inputs!$B$24)*DCF!H$6</f>
        <v>-335.21766366703798</v>
      </c>
      <c r="DD961" s="15">
        <f ca="1">(BW961*DCF!I$46-DCF!I$5*MAX(BW961*DCF!I$46,0)-MAX(BW961-BV961,0)/Inputs!$B$24)*DCF!I$6</f>
        <v>-1049.6810719060052</v>
      </c>
      <c r="DE961" s="15">
        <f ca="1">(BX961*DCF!J$46-DCF!J$5*MAX(BX961*DCF!J$46,0)-MAX(BX961-BW961,0)/Inputs!$B$24)*DCF!J$6</f>
        <v>484.13629220074489</v>
      </c>
      <c r="DF961" s="15">
        <f ca="1">(BY961*DCF!K$46-DCF!K$5*MAX(BY961*DCF!K$46,0)-MAX(BY961-BX961,0)/Inputs!$B$24)*DCF!K$6</f>
        <v>-765.94024676271442</v>
      </c>
      <c r="DG961" s="15">
        <f ca="1">(BZ961*DCF!L$46-DCF!L$5*MAX(BZ961*DCF!L$46,0)-MAX(BZ961-BY961,0)/Inputs!$B$24)*DCF!L$6</f>
        <v>-1404.2897532509976</v>
      </c>
      <c r="DH961" s="15">
        <f ca="1">(CA961*DCF!M$46-DCF!M$5*MAX(CA961*DCF!M$46,0)-MAX(CA961-BZ961,0)/Inputs!$B$24)*DCF!M$6</f>
        <v>1552.0959656962793</v>
      </c>
      <c r="DI961" s="15">
        <f ca="1">SUM(CB961:CL961)+BE961*DCF!M$10*(1+Inputs!$B$30)*(1-Inputs!$B$33)*(1-Inputs!$B$30/Inputs!$B$31)/(Inputs!$B$29-Inputs!$B$30)*DCF!M$6</f>
        <v>125868.61519922347</v>
      </c>
      <c r="DJ961" s="15">
        <f ca="1">SUM(CM961:CW961)+BP961*DCF!M$28*(1+Inputs!$B$30)*(1-Inputs!$B$33)*(1-Inputs!$B$30/Inputs!$B$31)/(Inputs!$B$29-Inputs!$B$30)*DCF!M$6</f>
        <v>306798.51413034473</v>
      </c>
      <c r="DK961" s="15">
        <f ca="1">SUM(CX961:DH961)+CA961*DCF!M$46*(1+Inputs!$B$30)*(1-Inputs!$B$33)*(1-Inputs!$B$30/Inputs!$B$31)/(Inputs!$B$29-Inputs!$B$30)*DCF!M$6</f>
        <v>66237.931758287843</v>
      </c>
      <c r="DM961" s="15">
        <f ca="1">DI961+DJ961+DK961+Inputs!$B$34+Inputs!$B$36-Inputs!$B$35</f>
        <v>575756.06108785607</v>
      </c>
    </row>
    <row r="962" spans="1:117" x14ac:dyDescent="0.75">
      <c r="A962" s="11">
        <v>949</v>
      </c>
      <c r="C962" s="23">
        <f t="shared" ca="1" si="544"/>
        <v>-0.26490033514421102</v>
      </c>
      <c r="D962" s="23">
        <f t="shared" ca="1" si="544"/>
        <v>0.65059925307641886</v>
      </c>
      <c r="E962" s="23">
        <f t="shared" ca="1" si="544"/>
        <v>-0.21934668580451339</v>
      </c>
      <c r="F962" s="23">
        <f t="shared" ca="1" si="544"/>
        <v>1.2435307254992232</v>
      </c>
      <c r="G962" s="23">
        <f t="shared" ca="1" si="544"/>
        <v>-0.31489549249784121</v>
      </c>
      <c r="H962" s="23">
        <f t="shared" ca="1" si="544"/>
        <v>-1.3539627657952866</v>
      </c>
      <c r="I962" s="23">
        <f t="shared" ca="1" si="544"/>
        <v>-0.78619132863016383</v>
      </c>
      <c r="J962" s="23">
        <f t="shared" ca="1" si="544"/>
        <v>-5.5303276623740755E-3</v>
      </c>
      <c r="K962" s="23">
        <f t="shared" ca="1" si="544"/>
        <v>1.9471636259491685</v>
      </c>
      <c r="L962" s="23">
        <f t="shared" ca="1" si="544"/>
        <v>0.58087751438614321</v>
      </c>
      <c r="M962" s="23">
        <f t="shared" ca="1" si="544"/>
        <v>0.26682937455502331</v>
      </c>
      <c r="N962" s="23">
        <f ca="1">SQRT(Inputs!$B$38)*C962+SQRT(1-Inputs!$B$38)*_xlfn.NORM.S.INV(RAND())</f>
        <v>0.48948380856866436</v>
      </c>
      <c r="O962" s="23">
        <f ca="1">SQRT(Inputs!$B$38)*D962+SQRT(1-Inputs!$B$38)*_xlfn.NORM.S.INV(RAND())</f>
        <v>0.47290545698292902</v>
      </c>
      <c r="P962" s="23">
        <f ca="1">SQRT(Inputs!$B$38)*E962+SQRT(1-Inputs!$B$38)*_xlfn.NORM.S.INV(RAND())</f>
        <v>9.1933091533357145E-2</v>
      </c>
      <c r="Q962" s="23">
        <f ca="1">SQRT(Inputs!$B$38)*F962+SQRT(1-Inputs!$B$38)*_xlfn.NORM.S.INV(RAND())</f>
        <v>-1.0010057752597685</v>
      </c>
      <c r="R962" s="23">
        <f ca="1">SQRT(Inputs!$B$38)*G962+SQRT(1-Inputs!$B$38)*_xlfn.NORM.S.INV(RAND())</f>
        <v>-0.28953045666296928</v>
      </c>
      <c r="S962" s="23">
        <f ca="1">SQRT(Inputs!$B$38)*H962+SQRT(1-Inputs!$B$38)*_xlfn.NORM.S.INV(RAND())</f>
        <v>5.3088480145678685E-2</v>
      </c>
      <c r="T962" s="23">
        <f ca="1">SQRT(Inputs!$B$38)*I962+SQRT(1-Inputs!$B$38)*_xlfn.NORM.S.INV(RAND())</f>
        <v>-1.2775295108172264</v>
      </c>
      <c r="U962" s="23">
        <f ca="1">SQRT(Inputs!$B$38)*J962+SQRT(1-Inputs!$B$38)*_xlfn.NORM.S.INV(RAND())</f>
        <v>1.296713674121347</v>
      </c>
      <c r="V962" s="23">
        <f ca="1">SQRT(Inputs!$B$38)*K962+SQRT(1-Inputs!$B$38)*_xlfn.NORM.S.INV(RAND())</f>
        <v>-0.46496837405634195</v>
      </c>
      <c r="W962" s="23">
        <f ca="1">SQRT(Inputs!$B$38)*L962+SQRT(1-Inputs!$B$38)*_xlfn.NORM.S.INV(RAND())</f>
        <v>-0.94706929766990644</v>
      </c>
      <c r="X962" s="23">
        <f ca="1">SQRT(Inputs!$B$38)*M962+SQRT(1-Inputs!$B$38)*_xlfn.NORM.S.INV(RAND())</f>
        <v>0.18680477040790938</v>
      </c>
      <c r="Y962" s="23">
        <f ca="1">SQRT(Inputs!$B$38)*C962+SQRT(1-Inputs!$B$38)*_xlfn.NORM.S.INV(RAND())</f>
        <v>0.95915354250213991</v>
      </c>
      <c r="Z962" s="23">
        <f ca="1">SQRT(Inputs!$B$38)*D962+SQRT(1-Inputs!$B$38)*_xlfn.NORM.S.INV(RAND())</f>
        <v>-0.81951383515585974</v>
      </c>
      <c r="AA962" s="23">
        <f ca="1">SQRT(Inputs!$B$38)*E962+SQRT(1-Inputs!$B$38)*_xlfn.NORM.S.INV(RAND())</f>
        <v>-0.35687597729580772</v>
      </c>
      <c r="AB962" s="23">
        <f ca="1">SQRT(Inputs!$B$38)*F962+SQRT(1-Inputs!$B$38)*_xlfn.NORM.S.INV(RAND())</f>
        <v>0.50525270815107115</v>
      </c>
      <c r="AC962" s="23">
        <f ca="1">SQRT(Inputs!$B$38)*G962+SQRT(1-Inputs!$B$38)*_xlfn.NORM.S.INV(RAND())</f>
        <v>0.88199701410141318</v>
      </c>
      <c r="AD962" s="23">
        <f ca="1">SQRT(Inputs!$B$38)*H962+SQRT(1-Inputs!$B$38)*_xlfn.NORM.S.INV(RAND())</f>
        <v>-2.0441181806237387</v>
      </c>
      <c r="AE962" s="23">
        <f ca="1">SQRT(Inputs!$B$38)*I962+SQRT(1-Inputs!$B$38)*_xlfn.NORM.S.INV(RAND())</f>
        <v>-0.3236234242735766</v>
      </c>
      <c r="AF962" s="23">
        <f ca="1">SQRT(Inputs!$B$38)*J962+SQRT(1-Inputs!$B$38)*_xlfn.NORM.S.INV(RAND())</f>
        <v>1.5233195156998296</v>
      </c>
      <c r="AG962" s="23">
        <f ca="1">SQRT(Inputs!$B$38)*K962+SQRT(1-Inputs!$B$38)*_xlfn.NORM.S.INV(RAND())</f>
        <v>1.179184584252025</v>
      </c>
      <c r="AH962" s="23">
        <f ca="1">SQRT(Inputs!$B$38)*L962+SQRT(1-Inputs!$B$38)*_xlfn.NORM.S.INV(RAND())</f>
        <v>-0.45022195135288856</v>
      </c>
      <c r="AI962" s="23">
        <f ca="1">SQRT(Inputs!$B$38)*M962+SQRT(1-Inputs!$B$38)*_xlfn.NORM.S.INV(RAND())</f>
        <v>0.5099301376127342</v>
      </c>
      <c r="AJ962" s="23">
        <f ca="1">SQRT(Inputs!$B$38)*C962+SQRT(1-Inputs!$B$38)*_xlfn.NORM.S.INV(RAND())</f>
        <v>1.0250701979343675</v>
      </c>
      <c r="AK962" s="23">
        <f ca="1">SQRT(Inputs!$B$38)*D962+SQRT(1-Inputs!$B$38)*_xlfn.NORM.S.INV(RAND())</f>
        <v>4.1763640157378656E-2</v>
      </c>
      <c r="AL962" s="23">
        <f ca="1">SQRT(Inputs!$B$38)*E962+SQRT(1-Inputs!$B$38)*_xlfn.NORM.S.INV(RAND())</f>
        <v>-1.06358905101983</v>
      </c>
      <c r="AM962" s="23">
        <f ca="1">SQRT(Inputs!$B$38)*F962+SQRT(1-Inputs!$B$38)*_xlfn.NORM.S.INV(RAND())</f>
        <v>1.9566150040472241E-2</v>
      </c>
      <c r="AN962" s="23">
        <f ca="1">SQRT(Inputs!$B$38)*G962+SQRT(1-Inputs!$B$38)*_xlfn.NORM.S.INV(RAND())</f>
        <v>-0.73857363168423895</v>
      </c>
      <c r="AO962" s="23">
        <f ca="1">SQRT(Inputs!$B$38)*H962+SQRT(1-Inputs!$B$38)*_xlfn.NORM.S.INV(RAND())</f>
        <v>0.1556217284748711</v>
      </c>
      <c r="AP962" s="23">
        <f ca="1">SQRT(Inputs!$B$38)*I962+SQRT(1-Inputs!$B$38)*_xlfn.NORM.S.INV(RAND())</f>
        <v>-2.4036241283260416</v>
      </c>
      <c r="AQ962" s="23">
        <f ca="1">SQRT(Inputs!$B$38)*J962+SQRT(1-Inputs!$B$38)*_xlfn.NORM.S.INV(RAND())</f>
        <v>0.47038244317470412</v>
      </c>
      <c r="AR962" s="23">
        <f ca="1">SQRT(Inputs!$B$38)*K962+SQRT(1-Inputs!$B$38)*_xlfn.NORM.S.INV(RAND())</f>
        <v>0.7556922922000523</v>
      </c>
      <c r="AS962" s="23">
        <f ca="1">SQRT(Inputs!$B$38)*L962+SQRT(1-Inputs!$B$38)*_xlfn.NORM.S.INV(RAND())</f>
        <v>0.4155493660890629</v>
      </c>
      <c r="AT962" s="23">
        <f ca="1">SQRT(Inputs!$B$38)*M962+SQRT(1-Inputs!$B$38)*_xlfn.NORM.S.INV(RAND())</f>
        <v>-0.48625013308519149</v>
      </c>
      <c r="AU962" s="15">
        <f ca="1">Inputs!$B$6*EXP($B$8-0.5*C$5^2+C$5*N962)</f>
        <v>5371.4150637626244</v>
      </c>
      <c r="AV962" s="15">
        <f t="shared" ca="1" si="510"/>
        <v>7009.0803817668912</v>
      </c>
      <c r="AW962" s="15">
        <f t="shared" ca="1" si="511"/>
        <v>8652.9661622463937</v>
      </c>
      <c r="AX962" s="15">
        <f t="shared" ca="1" si="512"/>
        <v>9322.5070847081752</v>
      </c>
      <c r="AY962" s="15">
        <f t="shared" ca="1" si="513"/>
        <v>11014.254542153809</v>
      </c>
      <c r="AZ962" s="15">
        <f t="shared" ca="1" si="514"/>
        <v>13549.712341143464</v>
      </c>
      <c r="BA962" s="15">
        <f t="shared" ca="1" si="515"/>
        <v>14506.179455230338</v>
      </c>
      <c r="BB962" s="15">
        <f t="shared" ca="1" si="516"/>
        <v>20223.901011836682</v>
      </c>
      <c r="BC962" s="15">
        <f t="shared" ca="1" si="517"/>
        <v>23681.990274959393</v>
      </c>
      <c r="BD962" s="15">
        <f t="shared" ca="1" si="518"/>
        <v>26553.191533575879</v>
      </c>
      <c r="BE962" s="15">
        <f t="shared" ca="1" si="519"/>
        <v>33095.868685681402</v>
      </c>
      <c r="BF962" s="15">
        <f ca="1">Inputs!$B$13*EXP($B$9-0.5*C$6^2+C$6*Y962)</f>
        <v>16727.664850641453</v>
      </c>
      <c r="BG962" s="15">
        <f t="shared" ca="1" si="520"/>
        <v>17584.288765779333</v>
      </c>
      <c r="BH962" s="15">
        <f t="shared" ca="1" si="521"/>
        <v>20249.976497990829</v>
      </c>
      <c r="BI962" s="15">
        <f t="shared" ca="1" si="522"/>
        <v>26793.757575944161</v>
      </c>
      <c r="BJ962" s="15">
        <f t="shared" ca="1" si="523"/>
        <v>37300.568512435333</v>
      </c>
      <c r="BK962" s="15">
        <f t="shared" ca="1" si="524"/>
        <v>34658.421272409971</v>
      </c>
      <c r="BL962" s="15">
        <f t="shared" ca="1" si="525"/>
        <v>40825.11766705937</v>
      </c>
      <c r="BM962" s="15">
        <f t="shared" ca="1" si="526"/>
        <v>60637.423199110533</v>
      </c>
      <c r="BN962" s="15">
        <f t="shared" ca="1" si="527"/>
        <v>85895.651749393204</v>
      </c>
      <c r="BO962" s="15">
        <f t="shared" ca="1" si="528"/>
        <v>100297.02951700156</v>
      </c>
      <c r="BP962" s="15">
        <f t="shared" ca="1" si="529"/>
        <v>130788.81899228395</v>
      </c>
      <c r="BQ962" s="15">
        <f ca="1">Inputs!$B$20*EXP($B$10-0.5*C$7^2+C$7*AJ962)</f>
        <v>6170.3037087305584</v>
      </c>
      <c r="BR962" s="15">
        <f t="shared" ca="1" si="530"/>
        <v>8484.091961233371</v>
      </c>
      <c r="BS962" s="15">
        <f t="shared" ca="1" si="531"/>
        <v>8559.9495929960558</v>
      </c>
      <c r="BT962" s="15">
        <f t="shared" ca="1" si="532"/>
        <v>11863.044709612213</v>
      </c>
      <c r="BU962" s="15">
        <f t="shared" ca="1" si="533"/>
        <v>13750.165587490519</v>
      </c>
      <c r="BV962" s="15">
        <f t="shared" ca="1" si="534"/>
        <v>19813.084413285382</v>
      </c>
      <c r="BW962" s="15">
        <f t="shared" ca="1" si="535"/>
        <v>16623.704784533893</v>
      </c>
      <c r="BX962" s="15">
        <f t="shared" ca="1" si="536"/>
        <v>25550.178392608923</v>
      </c>
      <c r="BY962" s="15">
        <f t="shared" ca="1" si="537"/>
        <v>41369.10690440036</v>
      </c>
      <c r="BZ962" s="15">
        <f t="shared" ca="1" si="538"/>
        <v>62654.720990038433</v>
      </c>
      <c r="CA962" s="15">
        <f t="shared" ca="1" si="539"/>
        <v>80725.399536058365</v>
      </c>
      <c r="CB962" s="15">
        <f ca="1">(AU962*DCF!C$10-DCF!C$5*MAX(AU962*DCF!C$10,0)-MAX(AU962-Inputs!$B$6,0)/Inputs!$B$10)*DCF!C$6</f>
        <v>1040.1568083202517</v>
      </c>
      <c r="CC962" s="15">
        <f ca="1">(AV962*DCF!D$10-DCF!D$5*MAX(AV962*DCF!D$10,0)-MAX(AV962-AU962,0)/Inputs!$B$10)*DCF!D$6</f>
        <v>1309.1140310456005</v>
      </c>
      <c r="CD962" s="15">
        <f ca="1">(AW962*DCF!E$10-DCF!E$5*MAX(AW962*DCF!E$10,0)-MAX(AW962-AV962,0)/Inputs!$B$10)*DCF!E$6</f>
        <v>1627.5609894027186</v>
      </c>
      <c r="CE962" s="15">
        <f ca="1">(AX962*DCF!F$10-DCF!F$5*MAX(AX962*DCF!F$10,0)-MAX(AX962-AW962,0)/Inputs!$B$10)*DCF!F$6</f>
        <v>1895.7735733705995</v>
      </c>
      <c r="CF962" s="15">
        <f ca="1">(AY962*DCF!G$10-DCF!G$5*MAX(AY962*DCF!G$10,0)-MAX(AY962-AX962,0)/Inputs!$B$10)*DCF!G$6</f>
        <v>1944.1922399653165</v>
      </c>
      <c r="CG962" s="15">
        <f ca="1">(AZ962*DCF!H$10-DCF!H$5*MAX(AZ962*DCF!H$10,0)-MAX(AZ962-AY962,0)/Inputs!$B$10)*DCF!H$6</f>
        <v>2180.4703836950475</v>
      </c>
      <c r="CH962" s="15">
        <f ca="1">(BA962*DCF!I$10-DCF!I$5*MAX(BA962*DCF!I$10,0)-MAX(BA962-AZ962,0)/Inputs!$B$10)*DCF!I$6</f>
        <v>2492.8556811403091</v>
      </c>
      <c r="CI962" s="15">
        <f ca="1">(BB962*DCF!J$10-DCF!J$5*MAX(BB962*DCF!J$10,0)-MAX(BB962-BA962,0)/Inputs!$B$10)*DCF!J$6</f>
        <v>2604.0418582258121</v>
      </c>
      <c r="CJ962" s="15">
        <f ca="1">(BC962*DCF!K$10-DCF!K$5*MAX(BC962*DCF!K$10,0)-MAX(BC962-BB962,0)/Inputs!$B$10)*DCF!K$6</f>
        <v>3328.3402442707788</v>
      </c>
      <c r="CK962" s="15">
        <f ca="1">(BD962*DCF!L$10-DCF!L$5*MAX(BD962*DCF!L$10,0)-MAX(BD962-BC962,0)/Inputs!$B$10)*DCF!L$6</f>
        <v>3633.433406346343</v>
      </c>
      <c r="CL962" s="15">
        <f ca="1">(BE962*DCF!M$10-DCF!M$5*MAX(BE962*DCF!M$10,0)-MAX(BE962-BD962,0)/Inputs!$B$10)*DCF!M$6</f>
        <v>3888.662441338698</v>
      </c>
      <c r="CM962" s="15">
        <f ca="1">(BF962*DCF!C$28-DCF!C$5*MAX(BF962*DCF!C$28,0)-MAX(BF962-Inputs!$B$13,0)/Inputs!$B$17)*DCF!C$6</f>
        <v>3871.7637140265915</v>
      </c>
      <c r="CN962" s="15">
        <f ca="1">(BG962*DCF!D$28-DCF!D$5*MAX(BG962*DCF!D$28,0)-MAX(BG962-BF962,0)/Inputs!$B$17)*DCF!D$6</f>
        <v>4996.2214452410999</v>
      </c>
      <c r="CO962" s="15">
        <f ca="1">(BH962*DCF!E$28-DCF!E$5*MAX(BH962*DCF!E$28,0)-MAX(BH962-BG962,0)/Inputs!$B$17)*DCF!E$6</f>
        <v>5209.7835648846039</v>
      </c>
      <c r="CP962" s="15">
        <f ca="1">(BI962*DCF!F$28-DCF!F$5*MAX(BI962*DCF!F$28,0)-MAX(BI962-BH962,0)/Inputs!$B$17)*DCF!F$6</f>
        <v>6082.4006335937866</v>
      </c>
      <c r="CQ962" s="15">
        <f ca="1">(BJ962*DCF!G$28-DCF!G$5*MAX(BJ962*DCF!G$28,0)-MAX(BJ962-BI962,0)/Inputs!$B$17)*DCF!G$6</f>
        <v>7910.7736942497913</v>
      </c>
      <c r="CR962" s="15">
        <f ca="1">(BK962*DCF!H$28-DCF!H$5*MAX(BK962*DCF!H$28,0)-MAX(BK962-BJ962,0)/Inputs!$B$17)*DCF!H$6</f>
        <v>8571.4099576082463</v>
      </c>
      <c r="CS962" s="15">
        <f ca="1">(BL962*DCF!I$28-DCF!I$5*MAX(BL962*DCF!I$28,0)-MAX(BL962-BK962,0)/Inputs!$B$17)*DCF!I$6</f>
        <v>8715.0404228419102</v>
      </c>
      <c r="CT962" s="15">
        <f ca="1">(BM962*DCF!J$28-DCF!J$5*MAX(BM962*DCF!J$28,0)-MAX(BM962-BL962,0)/Inputs!$B$17)*DCF!J$6</f>
        <v>10900.229405350106</v>
      </c>
      <c r="CU962" s="15">
        <f ca="1">(BN962*DCF!K$28-DCF!K$5*MAX(BN962*DCF!K$28,0)-MAX(BN962-BM962,0)/Inputs!$B$17)*DCF!K$6</f>
        <v>15045.924877693111</v>
      </c>
      <c r="CV962" s="15">
        <f ca="1">(BO962*DCF!L$28-DCF!L$5*MAX(BO962*DCF!L$28,0)-MAX(BO962-BN962,0)/Inputs!$B$17)*DCF!L$6</f>
        <v>18381.822702114983</v>
      </c>
      <c r="CW962" s="15">
        <f ca="1">(BP962*DCF!M$28-DCF!M$5*MAX(BP962*DCF!M$28,0)-MAX(BP962-BO962,0)/Inputs!$B$17)*DCF!M$6</f>
        <v>21420.743186727581</v>
      </c>
      <c r="CX962" s="15">
        <f ca="1">(BQ962*DCF!C$46-DCF!C$5*MAX(BQ962*DCF!C$46,0)-MAX(BQ962-Inputs!$B$20,0)/Inputs!$B$24)*DCF!C$6</f>
        <v>-2796.5152716378002</v>
      </c>
      <c r="CY962" s="15">
        <f ca="1">(BR962*DCF!D$46-DCF!D$5*MAX(BR962*DCF!D$46,0)-MAX(BR962-BQ962,0)/Inputs!$B$24)*DCF!D$6</f>
        <v>-2435.3108873570873</v>
      </c>
      <c r="CZ962" s="15">
        <f ca="1">(BS962*DCF!E$46-DCF!E$5*MAX(BS962*DCF!E$46,0)-MAX(BS962-BR962,0)/Inputs!$B$24)*DCF!E$6</f>
        <v>-1042.1299334754879</v>
      </c>
      <c r="DA962" s="15">
        <f ca="1">(BT962*DCF!F$46-DCF!F$5*MAX(BT962*DCF!F$46,0)-MAX(BT962-BS962,0)/Inputs!$B$24)*DCF!F$6</f>
        <v>-2066.7032704060707</v>
      </c>
      <c r="DB962" s="15">
        <f ca="1">(BU962*DCF!G$46-DCF!G$5*MAX(BU962*DCF!G$46,0)-MAX(BU962-BT962,0)/Inputs!$B$24)*DCF!G$6</f>
        <v>-1097.3185817154629</v>
      </c>
      <c r="DC962" s="15">
        <f ca="1">(BV962*DCF!H$46-DCF!H$5*MAX(BV962*DCF!H$46,0)-MAX(BV962-BU962,0)/Inputs!$B$24)*DCF!H$6</f>
        <v>-1884.0148769957761</v>
      </c>
      <c r="DD962" s="15">
        <f ca="1">(BW962*DCF!I$46-DCF!I$5*MAX(BW962*DCF!I$46,0)-MAX(BW962-BV962,0)/Inputs!$B$24)*DCF!I$6</f>
        <v>383.93090488333792</v>
      </c>
      <c r="DE962" s="15">
        <f ca="1">(BX962*DCF!J$46-DCF!J$5*MAX(BX962*DCF!J$46,0)-MAX(BX962-BW962,0)/Inputs!$B$24)*DCF!J$6</f>
        <v>-1295.3956548210444</v>
      </c>
      <c r="DF962" s="15">
        <f ca="1">(BY962*DCF!K$46-DCF!K$5*MAX(BY962*DCF!K$46,0)-MAX(BY962-BX962,0)/Inputs!$B$24)*DCF!K$6</f>
        <v>-1512.074779866668</v>
      </c>
      <c r="DG962" s="15">
        <f ca="1">(BZ962*DCF!L$46-DCF!L$5*MAX(BZ962*DCF!L$46,0)-MAX(BZ962-BY962,0)/Inputs!$B$24)*DCF!L$6</f>
        <v>-485.97391199543279</v>
      </c>
      <c r="DH962" s="15">
        <f ca="1">(CA962*DCF!M$46-DCF!M$5*MAX(CA962*DCF!M$46,0)-MAX(CA962-BZ962,0)/Inputs!$B$24)*DCF!M$6</f>
        <v>2550.7670709464765</v>
      </c>
      <c r="DI962" s="15">
        <f ca="1">SUM(CB962:CL962)+BE962*DCF!M$10*(1+Inputs!$B$30)*(1-Inputs!$B$33)*(1-Inputs!$B$30/Inputs!$B$31)/(Inputs!$B$29-Inputs!$B$30)*DCF!M$6</f>
        <v>118050.84185692879</v>
      </c>
      <c r="DJ962" s="15">
        <f ca="1">SUM(CM962:CW962)+BP962*DCF!M$28*(1+Inputs!$B$30)*(1-Inputs!$B$33)*(1-Inputs!$B$30/Inputs!$B$31)/(Inputs!$B$29-Inputs!$B$30)*DCF!M$6</f>
        <v>596422.13061581284</v>
      </c>
      <c r="DK962" s="15">
        <f ca="1">SUM(CX962:DH962)+CA962*DCF!M$46*(1+Inputs!$B$30)*(1-Inputs!$B$33)*(1-Inputs!$B$30/Inputs!$B$31)/(Inputs!$B$29-Inputs!$B$30)*DCF!M$6</f>
        <v>113130.29102519693</v>
      </c>
      <c r="DM962" s="15">
        <f ca="1">DI962+DJ962+DK962+Inputs!$B$34+Inputs!$B$36-Inputs!$B$35</f>
        <v>904454.26349793852</v>
      </c>
    </row>
    <row r="963" spans="1:117" x14ac:dyDescent="0.75">
      <c r="A963" s="11">
        <v>950</v>
      </c>
      <c r="C963" s="23">
        <f t="shared" ca="1" si="544"/>
        <v>-1.1727156238636978</v>
      </c>
      <c r="D963" s="23">
        <f t="shared" ca="1" si="544"/>
        <v>-0.30097414358219049</v>
      </c>
      <c r="E963" s="23">
        <f t="shared" ca="1" si="544"/>
        <v>-0.16834416490069481</v>
      </c>
      <c r="F963" s="23">
        <f t="shared" ca="1" si="544"/>
        <v>-2.4965663752866996</v>
      </c>
      <c r="G963" s="23">
        <f t="shared" ca="1" si="544"/>
        <v>0.83378831065428138</v>
      </c>
      <c r="H963" s="23">
        <f t="shared" ca="1" si="544"/>
        <v>-0.23836686926132636</v>
      </c>
      <c r="I963" s="23">
        <f t="shared" ca="1" si="544"/>
        <v>0.76655656846342457</v>
      </c>
      <c r="J963" s="23">
        <f t="shared" ca="1" si="544"/>
        <v>-1.7216091387332504</v>
      </c>
      <c r="K963" s="23">
        <f t="shared" ca="1" si="544"/>
        <v>0.18290674611174867</v>
      </c>
      <c r="L963" s="23">
        <f t="shared" ca="1" si="544"/>
        <v>0.66196134894819125</v>
      </c>
      <c r="M963" s="23">
        <f t="shared" ca="1" si="544"/>
        <v>-0.19411956960699919</v>
      </c>
      <c r="N963" s="23">
        <f ca="1">SQRT(Inputs!$B$38)*C963+SQRT(1-Inputs!$B$38)*_xlfn.NORM.S.INV(RAND())</f>
        <v>-1.0199161364248459</v>
      </c>
      <c r="O963" s="23">
        <f ca="1">SQRT(Inputs!$B$38)*D963+SQRT(1-Inputs!$B$38)*_xlfn.NORM.S.INV(RAND())</f>
        <v>-0.18475983020499226</v>
      </c>
      <c r="P963" s="23">
        <f ca="1">SQRT(Inputs!$B$38)*E963+SQRT(1-Inputs!$B$38)*_xlfn.NORM.S.INV(RAND())</f>
        <v>-8.0046149108883149E-2</v>
      </c>
      <c r="Q963" s="23">
        <f ca="1">SQRT(Inputs!$B$38)*F963+SQRT(1-Inputs!$B$38)*_xlfn.NORM.S.INV(RAND())</f>
        <v>0.20151709144588215</v>
      </c>
      <c r="R963" s="23">
        <f ca="1">SQRT(Inputs!$B$38)*G963+SQRT(1-Inputs!$B$38)*_xlfn.NORM.S.INV(RAND())</f>
        <v>1.4138341793340352</v>
      </c>
      <c r="S963" s="23">
        <f ca="1">SQRT(Inputs!$B$38)*H963+SQRT(1-Inputs!$B$38)*_xlfn.NORM.S.INV(RAND())</f>
        <v>-1.5192947362783622</v>
      </c>
      <c r="T963" s="23">
        <f ca="1">SQRT(Inputs!$B$38)*I963+SQRT(1-Inputs!$B$38)*_xlfn.NORM.S.INV(RAND())</f>
        <v>1.0377605304751245</v>
      </c>
      <c r="U963" s="23">
        <f ca="1">SQRT(Inputs!$B$38)*J963+SQRT(1-Inputs!$B$38)*_xlfn.NORM.S.INV(RAND())</f>
        <v>-0.86832214149165354</v>
      </c>
      <c r="V963" s="23">
        <f ca="1">SQRT(Inputs!$B$38)*K963+SQRT(1-Inputs!$B$38)*_xlfn.NORM.S.INV(RAND())</f>
        <v>-3.6252635394322816E-2</v>
      </c>
      <c r="W963" s="23">
        <f ca="1">SQRT(Inputs!$B$38)*L963+SQRT(1-Inputs!$B$38)*_xlfn.NORM.S.INV(RAND())</f>
        <v>1.2859890947618551</v>
      </c>
      <c r="X963" s="23">
        <f ca="1">SQRT(Inputs!$B$38)*M963+SQRT(1-Inputs!$B$38)*_xlfn.NORM.S.INV(RAND())</f>
        <v>-1.0974214398085067</v>
      </c>
      <c r="Y963" s="23">
        <f ca="1">SQRT(Inputs!$B$38)*C963+SQRT(1-Inputs!$B$38)*_xlfn.NORM.S.INV(RAND())</f>
        <v>0.19314282545489769</v>
      </c>
      <c r="Z963" s="23">
        <f ca="1">SQRT(Inputs!$B$38)*D963+SQRT(1-Inputs!$B$38)*_xlfn.NORM.S.INV(RAND())</f>
        <v>0.50020331487126168</v>
      </c>
      <c r="AA963" s="23">
        <f ca="1">SQRT(Inputs!$B$38)*E963+SQRT(1-Inputs!$B$38)*_xlfn.NORM.S.INV(RAND())</f>
        <v>-0.37764185298937269</v>
      </c>
      <c r="AB963" s="23">
        <f ca="1">SQRT(Inputs!$B$38)*F963+SQRT(1-Inputs!$B$38)*_xlfn.NORM.S.INV(RAND())</f>
        <v>-2.6008961617989561</v>
      </c>
      <c r="AC963" s="23">
        <f ca="1">SQRT(Inputs!$B$38)*G963+SQRT(1-Inputs!$B$38)*_xlfn.NORM.S.INV(RAND())</f>
        <v>0.87027300897634163</v>
      </c>
      <c r="AD963" s="23">
        <f ca="1">SQRT(Inputs!$B$38)*H963+SQRT(1-Inputs!$B$38)*_xlfn.NORM.S.INV(RAND())</f>
        <v>0.16669368964938133</v>
      </c>
      <c r="AE963" s="23">
        <f ca="1">SQRT(Inputs!$B$38)*I963+SQRT(1-Inputs!$B$38)*_xlfn.NORM.S.INV(RAND())</f>
        <v>0.48319411236263599</v>
      </c>
      <c r="AF963" s="23">
        <f ca="1">SQRT(Inputs!$B$38)*J963+SQRT(1-Inputs!$B$38)*_xlfn.NORM.S.INV(RAND())</f>
        <v>0.58444820034495004</v>
      </c>
      <c r="AG963" s="23">
        <f ca="1">SQRT(Inputs!$B$38)*K963+SQRT(1-Inputs!$B$38)*_xlfn.NORM.S.INV(RAND())</f>
        <v>1.4397013383656849</v>
      </c>
      <c r="AH963" s="23">
        <f ca="1">SQRT(Inputs!$B$38)*L963+SQRT(1-Inputs!$B$38)*_xlfn.NORM.S.INV(RAND())</f>
        <v>0.62801595896211682</v>
      </c>
      <c r="AI963" s="23">
        <f ca="1">SQRT(Inputs!$B$38)*M963+SQRT(1-Inputs!$B$38)*_xlfn.NORM.S.INV(RAND())</f>
        <v>2.2593035139232054</v>
      </c>
      <c r="AJ963" s="23">
        <f ca="1">SQRT(Inputs!$B$38)*C963+SQRT(1-Inputs!$B$38)*_xlfn.NORM.S.INV(RAND())</f>
        <v>-5.2714664644155529E-2</v>
      </c>
      <c r="AK963" s="23">
        <f ca="1">SQRT(Inputs!$B$38)*D963+SQRT(1-Inputs!$B$38)*_xlfn.NORM.S.INV(RAND())</f>
        <v>-0.45999522029494633</v>
      </c>
      <c r="AL963" s="23">
        <f ca="1">SQRT(Inputs!$B$38)*E963+SQRT(1-Inputs!$B$38)*_xlfn.NORM.S.INV(RAND())</f>
        <v>-0.74309955460054811</v>
      </c>
      <c r="AM963" s="23">
        <f ca="1">SQRT(Inputs!$B$38)*F963+SQRT(1-Inputs!$B$38)*_xlfn.NORM.S.INV(RAND())</f>
        <v>-1.9037913278696776</v>
      </c>
      <c r="AN963" s="23">
        <f ca="1">SQRT(Inputs!$B$38)*G963+SQRT(1-Inputs!$B$38)*_xlfn.NORM.S.INV(RAND())</f>
        <v>0.53815664957568043</v>
      </c>
      <c r="AO963" s="23">
        <f ca="1">SQRT(Inputs!$B$38)*H963+SQRT(1-Inputs!$B$38)*_xlfn.NORM.S.INV(RAND())</f>
        <v>-0.68536324502396972</v>
      </c>
      <c r="AP963" s="23">
        <f ca="1">SQRT(Inputs!$B$38)*I963+SQRT(1-Inputs!$B$38)*_xlfn.NORM.S.INV(RAND())</f>
        <v>0.76383839792386354</v>
      </c>
      <c r="AQ963" s="23">
        <f ca="1">SQRT(Inputs!$B$38)*J963+SQRT(1-Inputs!$B$38)*_xlfn.NORM.S.INV(RAND())</f>
        <v>-1.2613022234807363</v>
      </c>
      <c r="AR963" s="23">
        <f ca="1">SQRT(Inputs!$B$38)*K963+SQRT(1-Inputs!$B$38)*_xlfn.NORM.S.INV(RAND())</f>
        <v>0.80018680995888702</v>
      </c>
      <c r="AS963" s="23">
        <f ca="1">SQRT(Inputs!$B$38)*L963+SQRT(1-Inputs!$B$38)*_xlfn.NORM.S.INV(RAND())</f>
        <v>0.80819719309155857</v>
      </c>
      <c r="AT963" s="23">
        <f ca="1">SQRT(Inputs!$B$38)*M963+SQRT(1-Inputs!$B$38)*_xlfn.NORM.S.INV(RAND())</f>
        <v>0.77186441726190202</v>
      </c>
      <c r="AU963" s="15">
        <f ca="1">Inputs!$B$6*EXP($B$8-0.5*C$5^2+C$5*N963)</f>
        <v>4207.0436311849062</v>
      </c>
      <c r="AV963" s="15">
        <f t="shared" ca="1" si="510"/>
        <v>4983.7242321084159</v>
      </c>
      <c r="AW963" s="15">
        <f t="shared" ca="1" si="511"/>
        <v>6011.5123420304917</v>
      </c>
      <c r="AX963" s="15">
        <f t="shared" ca="1" si="512"/>
        <v>7526.5776351605909</v>
      </c>
      <c r="AY963" s="15">
        <f t="shared" ca="1" si="513"/>
        <v>10849.636785340965</v>
      </c>
      <c r="AZ963" s="15">
        <f t="shared" ca="1" si="514"/>
        <v>11225.148804279574</v>
      </c>
      <c r="BA963" s="15">
        <f t="shared" ca="1" si="515"/>
        <v>15312.716900518677</v>
      </c>
      <c r="BB963" s="15">
        <f t="shared" ca="1" si="516"/>
        <v>17185.394464382629</v>
      </c>
      <c r="BC963" s="15">
        <f t="shared" ca="1" si="517"/>
        <v>20974.207708712525</v>
      </c>
      <c r="BD963" s="15">
        <f t="shared" ca="1" si="518"/>
        <v>28979.665736365328</v>
      </c>
      <c r="BE963" s="15">
        <f t="shared" ca="1" si="519"/>
        <v>32133.052918088088</v>
      </c>
      <c r="BF963" s="15">
        <f ca="1">Inputs!$B$13*EXP($B$9-0.5*C$6^2+C$6*Y963)</f>
        <v>14370.881930488344</v>
      </c>
      <c r="BG963" s="15">
        <f t="shared" ca="1" si="520"/>
        <v>19168.601894430201</v>
      </c>
      <c r="BH963" s="15">
        <f t="shared" ca="1" si="521"/>
        <v>21998.565830813292</v>
      </c>
      <c r="BI963" s="15">
        <f t="shared" ca="1" si="522"/>
        <v>18045.489374321707</v>
      </c>
      <c r="BJ963" s="15">
        <f t="shared" ca="1" si="523"/>
        <v>25079.36580248049</v>
      </c>
      <c r="BK963" s="15">
        <f t="shared" ca="1" si="524"/>
        <v>31486.687274137013</v>
      </c>
      <c r="BL963" s="15">
        <f t="shared" ca="1" si="525"/>
        <v>41176.941253152705</v>
      </c>
      <c r="BM963" s="15">
        <f t="shared" ca="1" si="526"/>
        <v>54426.949903058798</v>
      </c>
      <c r="BN963" s="15">
        <f t="shared" ca="1" si="527"/>
        <v>79543.15030870623</v>
      </c>
      <c r="BO963" s="15">
        <f t="shared" ca="1" si="528"/>
        <v>105281.43979358337</v>
      </c>
      <c r="BP963" s="15">
        <f t="shared" ca="1" si="529"/>
        <v>167382.67992629961</v>
      </c>
      <c r="BQ963" s="15">
        <f ca="1">Inputs!$B$20*EXP($B$10-0.5*C$7^2+C$7*AJ963)</f>
        <v>4210.0580143394618</v>
      </c>
      <c r="BR963" s="15">
        <f t="shared" ca="1" si="530"/>
        <v>4936.0857504181004</v>
      </c>
      <c r="BS963" s="15">
        <f t="shared" ca="1" si="531"/>
        <v>5460.3866378243965</v>
      </c>
      <c r="BT963" s="15">
        <f t="shared" ca="1" si="532"/>
        <v>4569.0015535013572</v>
      </c>
      <c r="BU963" s="15">
        <f t="shared" ca="1" si="533"/>
        <v>7212.7315524489713</v>
      </c>
      <c r="BV963" s="15">
        <f t="shared" ca="1" si="534"/>
        <v>8599.1788803788259</v>
      </c>
      <c r="BW963" s="15">
        <f t="shared" ca="1" si="535"/>
        <v>14105.219223850992</v>
      </c>
      <c r="BX963" s="15">
        <f t="shared" ca="1" si="536"/>
        <v>15320.649108362883</v>
      </c>
      <c r="BY963" s="15">
        <f t="shared" ca="1" si="537"/>
        <v>25018.224221799854</v>
      </c>
      <c r="BZ963" s="15">
        <f t="shared" ca="1" si="538"/>
        <v>40726.994156834</v>
      </c>
      <c r="CA963" s="15">
        <f t="shared" ca="1" si="539"/>
        <v>65619.525808027101</v>
      </c>
      <c r="CB963" s="15">
        <f ca="1">(AU963*DCF!C$10-DCF!C$5*MAX(AU963*DCF!C$10,0)-MAX(AU963-Inputs!$B$6,0)/Inputs!$B$10)*DCF!C$6</f>
        <v>1048.4589841730533</v>
      </c>
      <c r="CC963" s="15">
        <f ca="1">(AV963*DCF!D$10-DCF!D$5*MAX(AV963*DCF!D$10,0)-MAX(AV963-AU963,0)/Inputs!$B$10)*DCF!D$6</f>
        <v>1025.3757805931923</v>
      </c>
      <c r="CD963" s="15">
        <f ca="1">(AW963*DCF!E$10-DCF!E$5*MAX(AW963*DCF!E$10,0)-MAX(AW963-AV963,0)/Inputs!$B$10)*DCF!E$6</f>
        <v>1156.4620597682704</v>
      </c>
      <c r="CE963" s="15">
        <f ca="1">(AX963*DCF!F$10-DCF!F$5*MAX(AX963*DCF!F$10,0)-MAX(AX963-AW963,0)/Inputs!$B$10)*DCF!F$6</f>
        <v>1327.7923781486311</v>
      </c>
      <c r="CF963" s="15">
        <f ca="1">(AY963*DCF!G$10-DCF!G$5*MAX(AY963*DCF!G$10,0)-MAX(AY963-AX963,0)/Inputs!$B$10)*DCF!G$6</f>
        <v>1596.7081236355389</v>
      </c>
      <c r="CG963" s="15">
        <f ca="1">(AZ963*DCF!H$10-DCF!H$5*MAX(AZ963*DCF!H$10,0)-MAX(AZ963-AY963,0)/Inputs!$B$10)*DCF!H$6</f>
        <v>2112.691801041763</v>
      </c>
      <c r="CH963" s="15">
        <f ca="1">(BA963*DCF!I$10-DCF!I$5*MAX(BA963*DCF!I$10,0)-MAX(BA963-AZ963,0)/Inputs!$B$10)*DCF!I$6</f>
        <v>2126.5703848870362</v>
      </c>
      <c r="CI963" s="15">
        <f ca="1">(BB963*DCF!J$10-DCF!J$5*MAX(BB963*DCF!J$10,0)-MAX(BB963-BA963,0)/Inputs!$B$10)*DCF!J$6</f>
        <v>2665.280140223012</v>
      </c>
      <c r="CJ963" s="15">
        <f ca="1">(BC963*DCF!K$10-DCF!K$5*MAX(BC963*DCF!K$10,0)-MAX(BC963-BB963,0)/Inputs!$B$10)*DCF!K$6</f>
        <v>2846.1344155178699</v>
      </c>
      <c r="CK963" s="15">
        <f ca="1">(BD963*DCF!L$10-DCF!L$5*MAX(BD963*DCF!L$10,0)-MAX(BD963-BC963,0)/Inputs!$B$10)*DCF!L$6</f>
        <v>3335.4493267784887</v>
      </c>
      <c r="CL963" s="15">
        <f ca="1">(BE963*DCF!M$10-DCF!M$5*MAX(BE963*DCF!M$10,0)-MAX(BE963-BD963,0)/Inputs!$B$10)*DCF!M$6</f>
        <v>4157.6835846380991</v>
      </c>
      <c r="CM963" s="15">
        <f ca="1">(BF963*DCF!C$28-DCF!C$5*MAX(BF963*DCF!C$28,0)-MAX(BF963-Inputs!$B$13,0)/Inputs!$B$17)*DCF!C$6</f>
        <v>3696.780690351758</v>
      </c>
      <c r="CN963" s="15">
        <f ca="1">(BG963*DCF!D$28-DCF!D$5*MAX(BG963*DCF!D$28,0)-MAX(BG963-BF963,0)/Inputs!$B$17)*DCF!D$6</f>
        <v>4622.0217169477255</v>
      </c>
      <c r="CO963" s="15">
        <f ca="1">(BH963*DCF!E$28-DCF!E$5*MAX(BH963*DCF!E$28,0)-MAX(BH963-BG963,0)/Inputs!$B$17)*DCF!E$6</f>
        <v>5672.6386214809481</v>
      </c>
      <c r="CP963" s="15">
        <f ca="1">(BI963*DCF!F$28-DCF!F$5*MAX(BI963*DCF!F$28,0)-MAX(BI963-BH963,0)/Inputs!$B$17)*DCF!F$6</f>
        <v>4898.8750313743731</v>
      </c>
      <c r="CQ963" s="15">
        <f ca="1">(BJ963*DCF!G$28-DCF!G$5*MAX(BJ963*DCF!G$28,0)-MAX(BJ963-BI963,0)/Inputs!$B$17)*DCF!G$6</f>
        <v>5324.0032050519503</v>
      </c>
      <c r="CR963" s="15">
        <f ca="1">(BK963*DCF!H$28-DCF!H$5*MAX(BK963*DCF!H$28,0)-MAX(BK963-BJ963,0)/Inputs!$B$17)*DCF!H$6</f>
        <v>6791.4872024526294</v>
      </c>
      <c r="CS963" s="15">
        <f ca="1">(BL963*DCF!I$28-DCF!I$5*MAX(BL963*DCF!I$28,0)-MAX(BL963-BK963,0)/Inputs!$B$17)*DCF!I$6</f>
        <v>8292.034271770106</v>
      </c>
      <c r="CT963" s="15">
        <f ca="1">(BM963*DCF!J$28-DCF!J$5*MAX(BM963*DCF!J$28,0)-MAX(BM963-BL963,0)/Inputs!$B$17)*DCF!J$6</f>
        <v>10384.885249262741</v>
      </c>
      <c r="CU963" s="15">
        <f ca="1">(BN963*DCF!K$28-DCF!K$5*MAX(BN963*DCF!K$28,0)-MAX(BN963-BM963,0)/Inputs!$B$17)*DCF!K$6</f>
        <v>13721.779641739999</v>
      </c>
      <c r="CV963" s="15">
        <f ca="1">(BO963*DCF!L$28-DCF!L$5*MAX(BO963*DCF!L$28,0)-MAX(BO963-BN963,0)/Inputs!$B$17)*DCF!L$6</f>
        <v>18093.526709489986</v>
      </c>
      <c r="CW963" s="15">
        <f ca="1">(BP963*DCF!M$28-DCF!M$5*MAX(BP963*DCF!M$28,0)-MAX(BP963-BO963,0)/Inputs!$B$17)*DCF!M$6</f>
        <v>25001.823502440231</v>
      </c>
      <c r="CX963" s="15">
        <f ca="1">(BQ963*DCF!C$46-DCF!C$5*MAX(BQ963*DCF!C$46,0)-MAX(BQ963-Inputs!$B$20,0)/Inputs!$B$24)*DCF!C$6</f>
        <v>-1438.3773771405047</v>
      </c>
      <c r="CY963" s="15">
        <f ca="1">(BR963*DCF!D$46-DCF!D$5*MAX(BR963*DCF!D$46,0)-MAX(BR963-BQ963,0)/Inputs!$B$24)*DCF!D$6</f>
        <v>-1152.264734996028</v>
      </c>
      <c r="CZ963" s="15">
        <f ca="1">(BS963*DCF!E$46-DCF!E$5*MAX(BS963*DCF!E$46,0)-MAX(BS963-BR963,0)/Inputs!$B$24)*DCF!E$6</f>
        <v>-852.36520320958948</v>
      </c>
      <c r="DA963" s="15">
        <f ca="1">(BT963*DCF!F$46-DCF!F$5*MAX(BT963*DCF!F$46,0)-MAX(BT963-BS963,0)/Inputs!$B$24)*DCF!F$6</f>
        <v>-332.74358055740583</v>
      </c>
      <c r="DB963" s="15">
        <f ca="1">(BU963*DCF!G$46-DCF!G$5*MAX(BU963*DCF!G$46,0)-MAX(BU963-BT963,0)/Inputs!$B$24)*DCF!G$6</f>
        <v>-1131.9205767259605</v>
      </c>
      <c r="DC963" s="15">
        <f ca="1">(BV963*DCF!H$46-DCF!H$5*MAX(BV963*DCF!H$46,0)-MAX(BV963-BU963,0)/Inputs!$B$24)*DCF!H$6</f>
        <v>-430.83001225048343</v>
      </c>
      <c r="DD963" s="15">
        <f ca="1">(BW963*DCF!I$46-DCF!I$5*MAX(BW963*DCF!I$46,0)-MAX(BW963-BV963,0)/Inputs!$B$24)*DCF!I$6</f>
        <v>-1254.8056736789072</v>
      </c>
      <c r="DE963" s="15">
        <f ca="1">(BX963*DCF!J$46-DCF!J$5*MAX(BX963*DCF!J$46,0)-MAX(BX963-BW963,0)/Inputs!$B$24)*DCF!J$6</f>
        <v>320.3467029288376</v>
      </c>
      <c r="DF963" s="15">
        <f ca="1">(BY963*DCF!K$46-DCF!K$5*MAX(BY963*DCF!K$46,0)-MAX(BY963-BX963,0)/Inputs!$B$24)*DCF!K$6</f>
        <v>-946.52319422849462</v>
      </c>
      <c r="DG963" s="15">
        <f ca="1">(BZ963*DCF!L$46-DCF!L$5*MAX(BZ963*DCF!L$46,0)-MAX(BZ963-BY963,0)/Inputs!$B$24)*DCF!L$6</f>
        <v>-739.67798281918272</v>
      </c>
      <c r="DH963" s="15">
        <f ca="1">(CA963*DCF!M$46-DCF!M$5*MAX(CA963*DCF!M$46,0)-MAX(CA963-BZ963,0)/Inputs!$B$24)*DCF!M$6</f>
        <v>-59.624808264756922</v>
      </c>
      <c r="DI963" s="15">
        <f ca="1">SUM(CB963:CL963)+BE963*DCF!M$10*(1+Inputs!$B$30)*(1-Inputs!$B$33)*(1-Inputs!$B$30/Inputs!$B$31)/(Inputs!$B$29-Inputs!$B$30)*DCF!M$6</f>
        <v>112825.31816607963</v>
      </c>
      <c r="DJ963" s="15">
        <f ca="1">SUM(CM963:CW963)+BP963*DCF!M$28*(1+Inputs!$B$30)*(1-Inputs!$B$33)*(1-Inputs!$B$30/Inputs!$B$31)/(Inputs!$B$29-Inputs!$B$30)*DCF!M$6</f>
        <v>727604.13803128409</v>
      </c>
      <c r="DK963" s="15">
        <f ca="1">SUM(CX963:DH963)+CA963*DCF!M$46*(1+Inputs!$B$30)*(1-Inputs!$B$33)*(1-Inputs!$B$30/Inputs!$B$31)/(Inputs!$B$29-Inputs!$B$30)*DCF!M$6</f>
        <v>93436.773588022406</v>
      </c>
      <c r="DM963" s="15">
        <f ca="1">DI963+DJ963+DK963+Inputs!$B$34+Inputs!$B$36-Inputs!$B$35</f>
        <v>1010717.2297853861</v>
      </c>
    </row>
    <row r="964" spans="1:117" x14ac:dyDescent="0.75">
      <c r="A964" s="11">
        <v>951</v>
      </c>
      <c r="C964" s="23">
        <f t="shared" ref="C964:M973" ca="1" si="545">_xlfn.NORM.S.INV(RAND())</f>
        <v>-1.0873395885653478</v>
      </c>
      <c r="D964" s="23">
        <f t="shared" ca="1" si="545"/>
        <v>0.21435706234992138</v>
      </c>
      <c r="E964" s="23">
        <f t="shared" ca="1" si="545"/>
        <v>0.92706711439862122</v>
      </c>
      <c r="F964" s="23">
        <f t="shared" ca="1" si="545"/>
        <v>-0.22462570446663213</v>
      </c>
      <c r="G964" s="23">
        <f t="shared" ca="1" si="545"/>
        <v>-1.4672914761997768</v>
      </c>
      <c r="H964" s="23">
        <f t="shared" ca="1" si="545"/>
        <v>-0.51525367218545259</v>
      </c>
      <c r="I964" s="23">
        <f t="shared" ca="1" si="545"/>
        <v>0.11731026300975984</v>
      </c>
      <c r="J964" s="23">
        <f t="shared" ca="1" si="545"/>
        <v>-1.360842534138047</v>
      </c>
      <c r="K964" s="23">
        <f t="shared" ca="1" si="545"/>
        <v>1.177014022884743</v>
      </c>
      <c r="L964" s="23">
        <f t="shared" ca="1" si="545"/>
        <v>1.5986836632506272</v>
      </c>
      <c r="M964" s="23">
        <f t="shared" ca="1" si="545"/>
        <v>0.31404725777089648</v>
      </c>
      <c r="N964" s="23">
        <f ca="1">SQRT(Inputs!$B$38)*C964+SQRT(1-Inputs!$B$38)*_xlfn.NORM.S.INV(RAND())</f>
        <v>-0.15395661038041436</v>
      </c>
      <c r="O964" s="23">
        <f ca="1">SQRT(Inputs!$B$38)*D964+SQRT(1-Inputs!$B$38)*_xlfn.NORM.S.INV(RAND())</f>
        <v>0.47110293598971276</v>
      </c>
      <c r="P964" s="23">
        <f ca="1">SQRT(Inputs!$B$38)*E964+SQRT(1-Inputs!$B$38)*_xlfn.NORM.S.INV(RAND())</f>
        <v>0.39258891281899361</v>
      </c>
      <c r="Q964" s="23">
        <f ca="1">SQRT(Inputs!$B$38)*F964+SQRT(1-Inputs!$B$38)*_xlfn.NORM.S.INV(RAND())</f>
        <v>0.17800908208895588</v>
      </c>
      <c r="R964" s="23">
        <f ca="1">SQRT(Inputs!$B$38)*G964+SQRT(1-Inputs!$B$38)*_xlfn.NORM.S.INV(RAND())</f>
        <v>-1.0199165316173424</v>
      </c>
      <c r="S964" s="23">
        <f ca="1">SQRT(Inputs!$B$38)*H964+SQRT(1-Inputs!$B$38)*_xlfn.NORM.S.INV(RAND())</f>
        <v>5.1803897680932298E-2</v>
      </c>
      <c r="T964" s="23">
        <f ca="1">SQRT(Inputs!$B$38)*I964+SQRT(1-Inputs!$B$38)*_xlfn.NORM.S.INV(RAND())</f>
        <v>-0.23357394350937927</v>
      </c>
      <c r="U964" s="23">
        <f ca="1">SQRT(Inputs!$B$38)*J964+SQRT(1-Inputs!$B$38)*_xlfn.NORM.S.INV(RAND())</f>
        <v>0.75463664811203046</v>
      </c>
      <c r="V964" s="23">
        <f ca="1">SQRT(Inputs!$B$38)*K964+SQRT(1-Inputs!$B$38)*_xlfn.NORM.S.INV(RAND())</f>
        <v>-0.8401166849767312</v>
      </c>
      <c r="W964" s="23">
        <f ca="1">SQRT(Inputs!$B$38)*L964+SQRT(1-Inputs!$B$38)*_xlfn.NORM.S.INV(RAND())</f>
        <v>1.1490354075415685</v>
      </c>
      <c r="X964" s="23">
        <f ca="1">SQRT(Inputs!$B$38)*M964+SQRT(1-Inputs!$B$38)*_xlfn.NORM.S.INV(RAND())</f>
        <v>-0.1062108477698635</v>
      </c>
      <c r="Y964" s="23">
        <f ca="1">SQRT(Inputs!$B$38)*C964+SQRT(1-Inputs!$B$38)*_xlfn.NORM.S.INV(RAND())</f>
        <v>-0.58587478758654055</v>
      </c>
      <c r="Z964" s="23">
        <f ca="1">SQRT(Inputs!$B$38)*D964+SQRT(1-Inputs!$B$38)*_xlfn.NORM.S.INV(RAND())</f>
        <v>2.8062000750868461</v>
      </c>
      <c r="AA964" s="23">
        <f ca="1">SQRT(Inputs!$B$38)*E964+SQRT(1-Inputs!$B$38)*_xlfn.NORM.S.INV(RAND())</f>
        <v>0.89540645826309495</v>
      </c>
      <c r="AB964" s="23">
        <f ca="1">SQRT(Inputs!$B$38)*F964+SQRT(1-Inputs!$B$38)*_xlfn.NORM.S.INV(RAND())</f>
        <v>-0.46240936180266595</v>
      </c>
      <c r="AC964" s="23">
        <f ca="1">SQRT(Inputs!$B$38)*G964+SQRT(1-Inputs!$B$38)*_xlfn.NORM.S.INV(RAND())</f>
        <v>-1.795156450216191</v>
      </c>
      <c r="AD964" s="23">
        <f ca="1">SQRT(Inputs!$B$38)*H964+SQRT(1-Inputs!$B$38)*_xlfn.NORM.S.INV(RAND())</f>
        <v>-0.67397704563955729</v>
      </c>
      <c r="AE964" s="23">
        <f ca="1">SQRT(Inputs!$B$38)*I964+SQRT(1-Inputs!$B$38)*_xlfn.NORM.S.INV(RAND())</f>
        <v>0.31221126584861913</v>
      </c>
      <c r="AF964" s="23">
        <f ca="1">SQRT(Inputs!$B$38)*J964+SQRT(1-Inputs!$B$38)*_xlfn.NORM.S.INV(RAND())</f>
        <v>-1.355258743037175</v>
      </c>
      <c r="AG964" s="23">
        <f ca="1">SQRT(Inputs!$B$38)*K964+SQRT(1-Inputs!$B$38)*_xlfn.NORM.S.INV(RAND())</f>
        <v>2.1749142620483495</v>
      </c>
      <c r="AH964" s="23">
        <f ca="1">SQRT(Inputs!$B$38)*L964+SQRT(1-Inputs!$B$38)*_xlfn.NORM.S.INV(RAND())</f>
        <v>-2.7941637016569931E-2</v>
      </c>
      <c r="AI964" s="23">
        <f ca="1">SQRT(Inputs!$B$38)*M964+SQRT(1-Inputs!$B$38)*_xlfn.NORM.S.INV(RAND())</f>
        <v>-1.4762556281213222</v>
      </c>
      <c r="AJ964" s="23">
        <f ca="1">SQRT(Inputs!$B$38)*C964+SQRT(1-Inputs!$B$38)*_xlfn.NORM.S.INV(RAND())</f>
        <v>-1.229738417793393</v>
      </c>
      <c r="AK964" s="23">
        <f ca="1">SQRT(Inputs!$B$38)*D964+SQRT(1-Inputs!$B$38)*_xlfn.NORM.S.INV(RAND())</f>
        <v>-0.77075695425798729</v>
      </c>
      <c r="AL964" s="23">
        <f ca="1">SQRT(Inputs!$B$38)*E964+SQRT(1-Inputs!$B$38)*_xlfn.NORM.S.INV(RAND())</f>
        <v>0.12893556046484733</v>
      </c>
      <c r="AM964" s="23">
        <f ca="1">SQRT(Inputs!$B$38)*F964+SQRT(1-Inputs!$B$38)*_xlfn.NORM.S.INV(RAND())</f>
        <v>-0.45749598604563707</v>
      </c>
      <c r="AN964" s="23">
        <f ca="1">SQRT(Inputs!$B$38)*G964+SQRT(1-Inputs!$B$38)*_xlfn.NORM.S.INV(RAND())</f>
        <v>-1.1288599525774918</v>
      </c>
      <c r="AO964" s="23">
        <f ca="1">SQRT(Inputs!$B$38)*H964+SQRT(1-Inputs!$B$38)*_xlfn.NORM.S.INV(RAND())</f>
        <v>1.0587467219093476</v>
      </c>
      <c r="AP964" s="23">
        <f ca="1">SQRT(Inputs!$B$38)*I964+SQRT(1-Inputs!$B$38)*_xlfn.NORM.S.INV(RAND())</f>
        <v>1.0339374137007651</v>
      </c>
      <c r="AQ964" s="23">
        <f ca="1">SQRT(Inputs!$B$38)*J964+SQRT(1-Inputs!$B$38)*_xlfn.NORM.S.INV(RAND())</f>
        <v>-1.4144369351787311E-3</v>
      </c>
      <c r="AR964" s="23">
        <f ca="1">SQRT(Inputs!$B$38)*K964+SQRT(1-Inputs!$B$38)*_xlfn.NORM.S.INV(RAND())</f>
        <v>0.20549740644761089</v>
      </c>
      <c r="AS964" s="23">
        <f ca="1">SQRT(Inputs!$B$38)*L964+SQRT(1-Inputs!$B$38)*_xlfn.NORM.S.INV(RAND())</f>
        <v>1.6217671695206035</v>
      </c>
      <c r="AT964" s="23">
        <f ca="1">SQRT(Inputs!$B$38)*M964+SQRT(1-Inputs!$B$38)*_xlfn.NORM.S.INV(RAND())</f>
        <v>0.87431965389782129</v>
      </c>
      <c r="AU964" s="15">
        <f ca="1">Inputs!$B$6*EXP($B$8-0.5*C$5^2+C$5*N964)</f>
        <v>4840.1015756830902</v>
      </c>
      <c r="AV964" s="15">
        <f t="shared" ca="1" si="510"/>
        <v>6314.1036010474591</v>
      </c>
      <c r="AW964" s="15">
        <f t="shared" ca="1" si="511"/>
        <v>8117.5977795508797</v>
      </c>
      <c r="AX964" s="15">
        <f t="shared" ca="1" si="512"/>
        <v>10133.64862351706</v>
      </c>
      <c r="AY964" s="15">
        <f t="shared" ca="1" si="513"/>
        <v>10993.672210042128</v>
      </c>
      <c r="AZ964" s="15">
        <f t="shared" ca="1" si="514"/>
        <v>13522.479009204344</v>
      </c>
      <c r="BA964" s="15">
        <f t="shared" ca="1" si="515"/>
        <v>16148.431036441627</v>
      </c>
      <c r="BB964" s="15">
        <f t="shared" ca="1" si="516"/>
        <v>21323.351407424936</v>
      </c>
      <c r="BC964" s="15">
        <f t="shared" ca="1" si="517"/>
        <v>24081.393528783046</v>
      </c>
      <c r="BD964" s="15">
        <f t="shared" ca="1" si="518"/>
        <v>32849.307104667168</v>
      </c>
      <c r="BE964" s="15">
        <f t="shared" ca="1" si="519"/>
        <v>39865.098211068638</v>
      </c>
      <c r="BF964" s="15">
        <f ca="1">Inputs!$B$13*EXP($B$9-0.5*C$6^2+C$6*Y964)</f>
        <v>12314.35467551474</v>
      </c>
      <c r="BG964" s="15">
        <f t="shared" ca="1" si="520"/>
        <v>24901.438140719583</v>
      </c>
      <c r="BH964" s="15">
        <f t="shared" ca="1" si="521"/>
        <v>35296.14234824368</v>
      </c>
      <c r="BI964" s="15">
        <f t="shared" ca="1" si="522"/>
        <v>40239.41302163103</v>
      </c>
      <c r="BJ964" s="15">
        <f t="shared" ca="1" si="523"/>
        <v>38083.718693025337</v>
      </c>
      <c r="BK964" s="15">
        <f t="shared" ca="1" si="524"/>
        <v>42642.634772501297</v>
      </c>
      <c r="BL964" s="15">
        <f t="shared" ca="1" si="525"/>
        <v>54544.136249702045</v>
      </c>
      <c r="BM964" s="15">
        <f t="shared" ca="1" si="526"/>
        <v>56657.599239660136</v>
      </c>
      <c r="BN964" s="15">
        <f t="shared" ca="1" si="527"/>
        <v>90429.560603086516</v>
      </c>
      <c r="BO964" s="15">
        <f t="shared" ca="1" si="528"/>
        <v>110903.45466763699</v>
      </c>
      <c r="BP964" s="15">
        <f t="shared" ca="1" si="529"/>
        <v>115478.02647499839</v>
      </c>
      <c r="BQ964" s="15">
        <f ca="1">Inputs!$B$20*EXP($B$10-0.5*C$7^2+C$7*AJ964)</f>
        <v>2773.2127310063338</v>
      </c>
      <c r="BR964" s="15">
        <f t="shared" ca="1" si="530"/>
        <v>2945.8900481704363</v>
      </c>
      <c r="BS964" s="15">
        <f t="shared" ca="1" si="531"/>
        <v>4186.2651239299548</v>
      </c>
      <c r="BT964" s="15">
        <f t="shared" ca="1" si="532"/>
        <v>5119.1784062507268</v>
      </c>
      <c r="BU964" s="15">
        <f t="shared" ca="1" si="533"/>
        <v>5398.8135548842438</v>
      </c>
      <c r="BV964" s="15">
        <f t="shared" ca="1" si="534"/>
        <v>9534.7560418941794</v>
      </c>
      <c r="BW964" s="15">
        <f t="shared" ca="1" si="535"/>
        <v>16559.965602385131</v>
      </c>
      <c r="BX964" s="15">
        <f t="shared" ca="1" si="536"/>
        <v>23155.205754974333</v>
      </c>
      <c r="BY964" s="15">
        <f t="shared" ca="1" si="537"/>
        <v>33745.390688556537</v>
      </c>
      <c r="BZ964" s="15">
        <f t="shared" ca="1" si="538"/>
        <v>63796.102847239017</v>
      </c>
      <c r="CA964" s="15">
        <f t="shared" ca="1" si="539"/>
        <v>104677.13022161237</v>
      </c>
      <c r="CB964" s="15">
        <f ca="1">(AU964*DCF!C$10-DCF!C$5*MAX(AU964*DCF!C$10,0)-MAX(AU964-Inputs!$B$6,0)/Inputs!$B$10)*DCF!C$6</f>
        <v>1043.945168192012</v>
      </c>
      <c r="CC964" s="15">
        <f ca="1">(AV964*DCF!D$10-DCF!D$5*MAX(AV964*DCF!D$10,0)-MAX(AV964-AU964,0)/Inputs!$B$10)*DCF!D$6</f>
        <v>1179.6231595959628</v>
      </c>
      <c r="CD964" s="15">
        <f ca="1">(AW964*DCF!E$10-DCF!E$5*MAX(AW964*DCF!E$10,0)-MAX(AW964-AV964,0)/Inputs!$B$10)*DCF!E$6</f>
        <v>1468.002531299237</v>
      </c>
      <c r="CE964" s="15">
        <f ca="1">(AX964*DCF!F$10-DCF!F$5*MAX(AX964*DCF!F$10,0)-MAX(AX964-AW964,0)/Inputs!$B$10)*DCF!F$6</f>
        <v>1792.669147821078</v>
      </c>
      <c r="CF964" s="15">
        <f ca="1">(AY964*DCF!G$10-DCF!G$5*MAX(AY964*DCF!G$10,0)-MAX(AY964-AX964,0)/Inputs!$B$10)*DCF!G$6</f>
        <v>2099.8231607015991</v>
      </c>
      <c r="CG964" s="15">
        <f ca="1">(AZ964*DCF!H$10-DCF!H$5*MAX(AZ964*DCF!H$10,0)-MAX(AZ964-AY964,0)/Inputs!$B$10)*DCF!H$6</f>
        <v>2176.3640170193903</v>
      </c>
      <c r="CH964" s="15">
        <f ca="1">(BA964*DCF!I$10-DCF!I$5*MAX(BA964*DCF!I$10,0)-MAX(BA964-AZ964,0)/Inputs!$B$10)*DCF!I$6</f>
        <v>2518.9811162881233</v>
      </c>
      <c r="CI964" s="15">
        <f ca="1">(BB964*DCF!J$10-DCF!J$5*MAX(BB964*DCF!J$10,0)-MAX(BB964-BA964,0)/Inputs!$B$10)*DCF!J$6</f>
        <v>2874.9626722258972</v>
      </c>
      <c r="CJ964" s="15">
        <f ca="1">(BC964*DCF!K$10-DCF!K$5*MAX(BC964*DCF!K$10,0)-MAX(BC964-BB964,0)/Inputs!$B$10)*DCF!K$6</f>
        <v>3490.6336968550895</v>
      </c>
      <c r="CK964" s="15">
        <f ca="1">(BD964*DCF!L$10-DCF!L$5*MAX(BD964*DCF!L$10,0)-MAX(BD964-BC964,0)/Inputs!$B$10)*DCF!L$6</f>
        <v>3820.4669824743305</v>
      </c>
      <c r="CL964" s="15">
        <f ca="1">(BE964*DCF!M$10-DCF!M$5*MAX(BE964*DCF!M$10,0)-MAX(BE964-BD964,0)/Inputs!$B$10)*DCF!M$6</f>
        <v>4787.3697638812255</v>
      </c>
      <c r="CM964" s="15">
        <f ca="1">(BF964*DCF!C$28-DCF!C$5*MAX(BF964*DCF!C$28,0)-MAX(BF964-Inputs!$B$13,0)/Inputs!$B$17)*DCF!C$6</f>
        <v>3544.0906168334</v>
      </c>
      <c r="CN964" s="15">
        <f ca="1">(BG964*DCF!D$28-DCF!D$5*MAX(BG964*DCF!D$28,0)-MAX(BG964-BF964,0)/Inputs!$B$17)*DCF!D$6</f>
        <v>4648.6458383273311</v>
      </c>
      <c r="CO964" s="15">
        <f ca="1">(BH964*DCF!E$28-DCF!E$5*MAX(BH964*DCF!E$28,0)-MAX(BH964-BG964,0)/Inputs!$B$17)*DCF!E$6</f>
        <v>7947.8428933223831</v>
      </c>
      <c r="CP964" s="15">
        <f ca="1">(BI964*DCF!F$28-DCF!F$5*MAX(BI964*DCF!F$28,0)-MAX(BI964-BH964,0)/Inputs!$B$17)*DCF!F$6</f>
        <v>10023.940134084725</v>
      </c>
      <c r="CQ964" s="15">
        <f ca="1">(BJ964*DCF!G$28-DCF!G$5*MAX(BJ964*DCF!G$28,0)-MAX(BJ964-BI964,0)/Inputs!$B$17)*DCF!G$6</f>
        <v>9881.1097552465453</v>
      </c>
      <c r="CR964" s="15">
        <f ca="1">(BK964*DCF!H$28-DCF!H$5*MAX(BK964*DCF!H$28,0)-MAX(BK964-BJ964,0)/Inputs!$B$17)*DCF!H$6</f>
        <v>9837.6664244607109</v>
      </c>
      <c r="CS964" s="15">
        <f ca="1">(BL964*DCF!I$28-DCF!I$5*MAX(BL964*DCF!I$28,0)-MAX(BL964-BK964,0)/Inputs!$B$17)*DCF!I$6</f>
        <v>11117.988965981383</v>
      </c>
      <c r="CT964" s="15">
        <f ca="1">(BM964*DCF!J$28-DCF!J$5*MAX(BM964*DCF!J$28,0)-MAX(BM964-BL964,0)/Inputs!$B$17)*DCF!J$6</f>
        <v>12359.120213671113</v>
      </c>
      <c r="CU964" s="15">
        <f ca="1">(BN964*DCF!K$28-DCF!K$5*MAX(BN964*DCF!K$28,0)-MAX(BN964-BM964,0)/Inputs!$B$17)*DCF!K$6</f>
        <v>14960.59154039026</v>
      </c>
      <c r="CV964" s="15">
        <f ca="1">(BO964*DCF!L$28-DCF!L$5*MAX(BO964*DCF!L$28,0)-MAX(BO964-BN964,0)/Inputs!$B$17)*DCF!L$6</f>
        <v>19810.911802357739</v>
      </c>
      <c r="CW964" s="15">
        <f ca="1">(BP964*DCF!M$28-DCF!M$5*MAX(BP964*DCF!M$28,0)-MAX(BP964-BO964,0)/Inputs!$B$17)*DCF!M$6</f>
        <v>21249.086215614698</v>
      </c>
      <c r="CX964" s="15">
        <f ca="1">(BQ964*DCF!C$46-DCF!C$5*MAX(BQ964*DCF!C$46,0)-MAX(BQ964-Inputs!$B$20,0)/Inputs!$B$24)*DCF!C$6</f>
        <v>-640.46483395065445</v>
      </c>
      <c r="CY964" s="15">
        <f ca="1">(BR964*DCF!D$46-DCF!D$5*MAX(BR964*DCF!D$46,0)-MAX(BR964-BQ964,0)/Inputs!$B$24)*DCF!D$6</f>
        <v>-576.47471006076171</v>
      </c>
      <c r="CZ964" s="15">
        <f ca="1">(BS964*DCF!E$46-DCF!E$5*MAX(BS964*DCF!E$46,0)-MAX(BS964-BR964,0)/Inputs!$B$24)*DCF!E$6</f>
        <v>-983.95484761781483</v>
      </c>
      <c r="DA964" s="15">
        <f ca="1">(BT964*DCF!F$46-DCF!F$5*MAX(BT964*DCF!F$46,0)-MAX(BT964-BS964,0)/Inputs!$B$24)*DCF!F$6</f>
        <v>-712.51415518958038</v>
      </c>
      <c r="DB964" s="15">
        <f ca="1">(BU964*DCF!G$46-DCF!G$5*MAX(BU964*DCF!G$46,0)-MAX(BU964-BT964,0)/Inputs!$B$24)*DCF!G$6</f>
        <v>-275.66916031754823</v>
      </c>
      <c r="DC964" s="15">
        <f ca="1">(BV964*DCF!H$46-DCF!H$5*MAX(BV964*DCF!H$46,0)-MAX(BV964-BU964,0)/Inputs!$B$24)*DCF!H$6</f>
        <v>-1285.2187864982764</v>
      </c>
      <c r="DD964" s="15">
        <f ca="1">(BW964*DCF!I$46-DCF!I$5*MAX(BW964*DCF!I$46,0)-MAX(BW964-BV964,0)/Inputs!$B$24)*DCF!I$6</f>
        <v>-1634.2070669935174</v>
      </c>
      <c r="DE964" s="15">
        <f ca="1">(BX964*DCF!J$46-DCF!J$5*MAX(BX964*DCF!J$46,0)-MAX(BX964-BW964,0)/Inputs!$B$24)*DCF!J$6</f>
        <v>-777.65310669671101</v>
      </c>
      <c r="DF964" s="15">
        <f ca="1">(BY964*DCF!K$46-DCF!K$5*MAX(BY964*DCF!K$46,0)-MAX(BY964-BX964,0)/Inputs!$B$24)*DCF!K$6</f>
        <v>-666.66398040611932</v>
      </c>
      <c r="DG964" s="15">
        <f ca="1">(BZ964*DCF!L$46-DCF!L$5*MAX(BZ964*DCF!L$46,0)-MAX(BZ964-BY964,0)/Inputs!$B$24)*DCF!L$6</f>
        <v>-2390.6463800223623</v>
      </c>
      <c r="DH964" s="15">
        <f ca="1">(CA964*DCF!M$46-DCF!M$5*MAX(CA964*DCF!M$46,0)-MAX(CA964-BZ964,0)/Inputs!$B$24)*DCF!M$6</f>
        <v>-340.15608104583248</v>
      </c>
      <c r="DI964" s="15">
        <f ca="1">SUM(CB964:CL964)+BE964*DCF!M$10*(1+Inputs!$B$30)*(1-Inputs!$B$33)*(1-Inputs!$B$30/Inputs!$B$31)/(Inputs!$B$29-Inputs!$B$30)*DCF!M$6</f>
        <v>138197.9368991075</v>
      </c>
      <c r="DJ964" s="15">
        <f ca="1">SUM(CM964:CW964)+BP964*DCF!M$28*(1+Inputs!$B$30)*(1-Inputs!$B$33)*(1-Inputs!$B$30/Inputs!$B$31)/(Inputs!$B$29-Inputs!$B$30)*DCF!M$6</f>
        <v>553883.49402526917</v>
      </c>
      <c r="DK964" s="15">
        <f ca="1">SUM(CX964:DH964)+CA964*DCF!M$46*(1+Inputs!$B$30)*(1-Inputs!$B$33)*(1-Inputs!$B$30/Inputs!$B$31)/(Inputs!$B$29-Inputs!$B$30)*DCF!M$6</f>
        <v>151559.62001258644</v>
      </c>
      <c r="DM964" s="15">
        <f ca="1">DI964+DJ964+DK964+Inputs!$B$34+Inputs!$B$36-Inputs!$B$35</f>
        <v>920492.05093696318</v>
      </c>
    </row>
    <row r="965" spans="1:117" x14ac:dyDescent="0.75">
      <c r="A965" s="11">
        <v>952</v>
      </c>
      <c r="C965" s="23">
        <f t="shared" ca="1" si="545"/>
        <v>-1.6859180690577804</v>
      </c>
      <c r="D965" s="23">
        <f t="shared" ca="1" si="545"/>
        <v>-0.43674869483694373</v>
      </c>
      <c r="E965" s="23">
        <f t="shared" ca="1" si="545"/>
        <v>1.5064542057501791</v>
      </c>
      <c r="F965" s="23">
        <f t="shared" ca="1" si="545"/>
        <v>5.4807708601270939E-2</v>
      </c>
      <c r="G965" s="23">
        <f t="shared" ca="1" si="545"/>
        <v>-0.58160982906615932</v>
      </c>
      <c r="H965" s="23">
        <f t="shared" ca="1" si="545"/>
        <v>-1.4904018039122742</v>
      </c>
      <c r="I965" s="23">
        <f t="shared" ca="1" si="545"/>
        <v>1.9146805690074462</v>
      </c>
      <c r="J965" s="23">
        <f t="shared" ca="1" si="545"/>
        <v>0.27009249004932528</v>
      </c>
      <c r="K965" s="23">
        <f t="shared" ca="1" si="545"/>
        <v>-9.7219091656289086E-2</v>
      </c>
      <c r="L965" s="23">
        <f t="shared" ca="1" si="545"/>
        <v>1.0051808797964046</v>
      </c>
      <c r="M965" s="23">
        <f t="shared" ca="1" si="545"/>
        <v>1.3475252603246002</v>
      </c>
      <c r="N965" s="23">
        <f ca="1">SQRT(Inputs!$B$38)*C965+SQRT(1-Inputs!$B$38)*_xlfn.NORM.S.INV(RAND())</f>
        <v>-0.71437962123903043</v>
      </c>
      <c r="O965" s="23">
        <f ca="1">SQRT(Inputs!$B$38)*D965+SQRT(1-Inputs!$B$38)*_xlfn.NORM.S.INV(RAND())</f>
        <v>-0.88090532975803248</v>
      </c>
      <c r="P965" s="23">
        <f ca="1">SQRT(Inputs!$B$38)*E965+SQRT(1-Inputs!$B$38)*_xlfn.NORM.S.INV(RAND())</f>
        <v>-0.84660000865026319</v>
      </c>
      <c r="Q965" s="23">
        <f ca="1">SQRT(Inputs!$B$38)*F965+SQRT(1-Inputs!$B$38)*_xlfn.NORM.S.INV(RAND())</f>
        <v>-0.34850662708665092</v>
      </c>
      <c r="R965" s="23">
        <f ca="1">SQRT(Inputs!$B$38)*G965+SQRT(1-Inputs!$B$38)*_xlfn.NORM.S.INV(RAND())</f>
        <v>-1.0103322051306971</v>
      </c>
      <c r="S965" s="23">
        <f ca="1">SQRT(Inputs!$B$38)*H965+SQRT(1-Inputs!$B$38)*_xlfn.NORM.S.INV(RAND())</f>
        <v>-1.4344895148634706</v>
      </c>
      <c r="T965" s="23">
        <f ca="1">SQRT(Inputs!$B$38)*I965+SQRT(1-Inputs!$B$38)*_xlfn.NORM.S.INV(RAND())</f>
        <v>2.5160538550114691</v>
      </c>
      <c r="U965" s="23">
        <f ca="1">SQRT(Inputs!$B$38)*J965+SQRT(1-Inputs!$B$38)*_xlfn.NORM.S.INV(RAND())</f>
        <v>-0.57941290610080065</v>
      </c>
      <c r="V965" s="23">
        <f ca="1">SQRT(Inputs!$B$38)*K965+SQRT(1-Inputs!$B$38)*_xlfn.NORM.S.INV(RAND())</f>
        <v>1.0366296620053383</v>
      </c>
      <c r="W965" s="23">
        <f ca="1">SQRT(Inputs!$B$38)*L965+SQRT(1-Inputs!$B$38)*_xlfn.NORM.S.INV(RAND())</f>
        <v>2.0235949355426239</v>
      </c>
      <c r="X965" s="23">
        <f ca="1">SQRT(Inputs!$B$38)*M965+SQRT(1-Inputs!$B$38)*_xlfn.NORM.S.INV(RAND())</f>
        <v>2.7989409531242768</v>
      </c>
      <c r="Y965" s="23">
        <f ca="1">SQRT(Inputs!$B$38)*C965+SQRT(1-Inputs!$B$38)*_xlfn.NORM.S.INV(RAND())</f>
        <v>-1.4182985093695819</v>
      </c>
      <c r="Z965" s="23">
        <f ca="1">SQRT(Inputs!$B$38)*D965+SQRT(1-Inputs!$B$38)*_xlfn.NORM.S.INV(RAND())</f>
        <v>-3.1102256297077355</v>
      </c>
      <c r="AA965" s="23">
        <f ca="1">SQRT(Inputs!$B$38)*E965+SQRT(1-Inputs!$B$38)*_xlfn.NORM.S.INV(RAND())</f>
        <v>-0.13363167691590361</v>
      </c>
      <c r="AB965" s="23">
        <f ca="1">SQRT(Inputs!$B$38)*F965+SQRT(1-Inputs!$B$38)*_xlfn.NORM.S.INV(RAND())</f>
        <v>-0.74923733540878756</v>
      </c>
      <c r="AC965" s="23">
        <f ca="1">SQRT(Inputs!$B$38)*G965+SQRT(1-Inputs!$B$38)*_xlfn.NORM.S.INV(RAND())</f>
        <v>-1.0331153292839999</v>
      </c>
      <c r="AD965" s="23">
        <f ca="1">SQRT(Inputs!$B$38)*H965+SQRT(1-Inputs!$B$38)*_xlfn.NORM.S.INV(RAND())</f>
        <v>-0.63255355872695662</v>
      </c>
      <c r="AE965" s="23">
        <f ca="1">SQRT(Inputs!$B$38)*I965+SQRT(1-Inputs!$B$38)*_xlfn.NORM.S.INV(RAND())</f>
        <v>0.43409332512999277</v>
      </c>
      <c r="AF965" s="23">
        <f ca="1">SQRT(Inputs!$B$38)*J965+SQRT(1-Inputs!$B$38)*_xlfn.NORM.S.INV(RAND())</f>
        <v>-0.33124812476012178</v>
      </c>
      <c r="AG965" s="23">
        <f ca="1">SQRT(Inputs!$B$38)*K965+SQRT(1-Inputs!$B$38)*_xlfn.NORM.S.INV(RAND())</f>
        <v>-0.74324905621000925</v>
      </c>
      <c r="AH965" s="23">
        <f ca="1">SQRT(Inputs!$B$38)*L965+SQRT(1-Inputs!$B$38)*_xlfn.NORM.S.INV(RAND())</f>
        <v>1.7562158739326292</v>
      </c>
      <c r="AI965" s="23">
        <f ca="1">SQRT(Inputs!$B$38)*M965+SQRT(1-Inputs!$B$38)*_xlfn.NORM.S.INV(RAND())</f>
        <v>1.2566643779966529</v>
      </c>
      <c r="AJ965" s="23">
        <f ca="1">SQRT(Inputs!$B$38)*C965+SQRT(1-Inputs!$B$38)*_xlfn.NORM.S.INV(RAND())</f>
        <v>-0.99239162998603159</v>
      </c>
      <c r="AK965" s="23">
        <f ca="1">SQRT(Inputs!$B$38)*D965+SQRT(1-Inputs!$B$38)*_xlfn.NORM.S.INV(RAND())</f>
        <v>0.52651561507210343</v>
      </c>
      <c r="AL965" s="23">
        <f ca="1">SQRT(Inputs!$B$38)*E965+SQRT(1-Inputs!$B$38)*_xlfn.NORM.S.INV(RAND())</f>
        <v>1.3843964428178763</v>
      </c>
      <c r="AM965" s="23">
        <f ca="1">SQRT(Inputs!$B$38)*F965+SQRT(1-Inputs!$B$38)*_xlfn.NORM.S.INV(RAND())</f>
        <v>0.47894878524921392</v>
      </c>
      <c r="AN965" s="23">
        <f ca="1">SQRT(Inputs!$B$38)*G965+SQRT(1-Inputs!$B$38)*_xlfn.NORM.S.INV(RAND())</f>
        <v>-0.12815279128629387</v>
      </c>
      <c r="AO965" s="23">
        <f ca="1">SQRT(Inputs!$B$38)*H965+SQRT(1-Inputs!$B$38)*_xlfn.NORM.S.INV(RAND())</f>
        <v>3.8039553184325059E-2</v>
      </c>
      <c r="AP965" s="23">
        <f ca="1">SQRT(Inputs!$B$38)*I965+SQRT(1-Inputs!$B$38)*_xlfn.NORM.S.INV(RAND())</f>
        <v>0.24832107925779556</v>
      </c>
      <c r="AQ965" s="23">
        <f ca="1">SQRT(Inputs!$B$38)*J965+SQRT(1-Inputs!$B$38)*_xlfn.NORM.S.INV(RAND())</f>
        <v>-1.1966961599947028</v>
      </c>
      <c r="AR965" s="23">
        <f ca="1">SQRT(Inputs!$B$38)*K965+SQRT(1-Inputs!$B$38)*_xlfn.NORM.S.INV(RAND())</f>
        <v>0.54346029613072866</v>
      </c>
      <c r="AS965" s="23">
        <f ca="1">SQRT(Inputs!$B$38)*L965+SQRT(1-Inputs!$B$38)*_xlfn.NORM.S.INV(RAND())</f>
        <v>-1.9296906894960706</v>
      </c>
      <c r="AT965" s="23">
        <f ca="1">SQRT(Inputs!$B$38)*M965+SQRT(1-Inputs!$B$38)*_xlfn.NORM.S.INV(RAND())</f>
        <v>0.220916194407487</v>
      </c>
      <c r="AU965" s="15">
        <f ca="1">Inputs!$B$6*EXP($B$8-0.5*C$5^2+C$5*N965)</f>
        <v>4420.3474914689023</v>
      </c>
      <c r="AV965" s="15">
        <f t="shared" ca="1" si="510"/>
        <v>4726.9487810761566</v>
      </c>
      <c r="AW965" s="15">
        <f t="shared" ca="1" si="511"/>
        <v>5141.7071002244702</v>
      </c>
      <c r="AX965" s="15">
        <f t="shared" ca="1" si="512"/>
        <v>6010.0506456908488</v>
      </c>
      <c r="AY965" s="15">
        <f t="shared" ca="1" si="513"/>
        <v>6527.4145414282802</v>
      </c>
      <c r="AZ965" s="15">
        <f t="shared" ca="1" si="514"/>
        <v>6816.6947795011074</v>
      </c>
      <c r="BA965" s="15">
        <f t="shared" ca="1" si="515"/>
        <v>10854.930617576309</v>
      </c>
      <c r="BB965" s="15">
        <f t="shared" ca="1" si="516"/>
        <v>12540.223250958254</v>
      </c>
      <c r="BC965" s="15">
        <f t="shared" ca="1" si="517"/>
        <v>16974.974335155282</v>
      </c>
      <c r="BD965" s="15">
        <f t="shared" ca="1" si="518"/>
        <v>25129.236330809978</v>
      </c>
      <c r="BE965" s="15">
        <f t="shared" ca="1" si="519"/>
        <v>39733.897451374592</v>
      </c>
      <c r="BF965" s="15">
        <f ca="1">Inputs!$B$13*EXP($B$9-0.5*C$6^2+C$6*Y965)</f>
        <v>10440.991492032794</v>
      </c>
      <c r="BG965" s="15">
        <f t="shared" ca="1" si="520"/>
        <v>7259.7766044770206</v>
      </c>
      <c r="BH965" s="15">
        <f t="shared" ca="1" si="521"/>
        <v>8675.6789629574232</v>
      </c>
      <c r="BI965" s="15">
        <f t="shared" ca="1" si="522"/>
        <v>9463.5581750037072</v>
      </c>
      <c r="BJ965" s="15">
        <f t="shared" ca="1" si="523"/>
        <v>9996.4815436025692</v>
      </c>
      <c r="BK965" s="15">
        <f t="shared" ca="1" si="524"/>
        <v>11256.440176739754</v>
      </c>
      <c r="BL965" s="15">
        <f t="shared" ca="1" si="525"/>
        <v>14627.319294081031</v>
      </c>
      <c r="BM965" s="15">
        <f t="shared" ca="1" si="526"/>
        <v>17255.263662040994</v>
      </c>
      <c r="BN965" s="15">
        <f t="shared" ca="1" si="527"/>
        <v>19413.364027041291</v>
      </c>
      <c r="BO965" s="15">
        <f t="shared" ca="1" si="528"/>
        <v>29295.719585726456</v>
      </c>
      <c r="BP965" s="15">
        <f t="shared" ca="1" si="529"/>
        <v>41574.690336945365</v>
      </c>
      <c r="BQ965" s="15">
        <f ca="1">Inputs!$B$20*EXP($B$10-0.5*C$7^2+C$7*AJ965)</f>
        <v>3016.7777016860559</v>
      </c>
      <c r="BR965" s="15">
        <f t="shared" ca="1" si="530"/>
        <v>4838.3881053758214</v>
      </c>
      <c r="BS965" s="15">
        <f t="shared" ca="1" si="531"/>
        <v>9860.6452703111045</v>
      </c>
      <c r="BT965" s="15">
        <f t="shared" ca="1" si="532"/>
        <v>15415.851002221214</v>
      </c>
      <c r="BU965" s="15">
        <f t="shared" ca="1" si="533"/>
        <v>20712.191674180398</v>
      </c>
      <c r="BV965" s="15">
        <f t="shared" ca="1" si="534"/>
        <v>29064.662359608825</v>
      </c>
      <c r="BW965" s="15">
        <f t="shared" ca="1" si="535"/>
        <v>42746.71721227024</v>
      </c>
      <c r="BX965" s="15">
        <f t="shared" ca="1" si="536"/>
        <v>47035.418039136857</v>
      </c>
      <c r="BY965" s="15">
        <f t="shared" ca="1" si="537"/>
        <v>73126.130047388709</v>
      </c>
      <c r="BZ965" s="15">
        <f t="shared" ca="1" si="538"/>
        <v>71963.277932476863</v>
      </c>
      <c r="CA965" s="15">
        <f t="shared" ca="1" si="539"/>
        <v>105133.84024393716</v>
      </c>
      <c r="CB965" s="15">
        <f ca="1">(AU965*DCF!C$10-DCF!C$5*MAX(AU965*DCF!C$10,0)-MAX(AU965-Inputs!$B$6,0)/Inputs!$B$10)*DCF!C$6</f>
        <v>1046.9380896297725</v>
      </c>
      <c r="CC965" s="15">
        <f ca="1">(AV965*DCF!D$10-DCF!D$5*MAX(AV965*DCF!D$10,0)-MAX(AV965-AU965,0)/Inputs!$B$10)*DCF!D$6</f>
        <v>1077.4050412155661</v>
      </c>
      <c r="CD965" s="15">
        <f ca="1">(AW965*DCF!E$10-DCF!E$5*MAX(AW965*DCF!E$10,0)-MAX(AW965-AV965,0)/Inputs!$B$10)*DCF!E$6</f>
        <v>1093.7175710435542</v>
      </c>
      <c r="CE965" s="15">
        <f ca="1">(AX965*DCF!F$10-DCF!F$5*MAX(AX965*DCF!F$10,0)-MAX(AX965-AW965,0)/Inputs!$B$10)*DCF!F$6</f>
        <v>1131.303714787226</v>
      </c>
      <c r="CF965" s="15">
        <f ca="1">(AY965*DCF!G$10-DCF!G$5*MAX(AY965*DCF!G$10,0)-MAX(AY965-AX965,0)/Inputs!$B$10)*DCF!G$6</f>
        <v>1245.4612215771922</v>
      </c>
      <c r="CG965" s="15">
        <f ca="1">(AZ965*DCF!H$10-DCF!H$5*MAX(AZ965*DCF!H$10,0)-MAX(AZ965-AY965,0)/Inputs!$B$10)*DCF!H$6</f>
        <v>1272.0992886283682</v>
      </c>
      <c r="CH965" s="15">
        <f ca="1">(BA965*DCF!I$10-DCF!I$5*MAX(BA965*DCF!I$10,0)-MAX(BA965-AZ965,0)/Inputs!$B$10)*DCF!I$6</f>
        <v>1320.3876703185977</v>
      </c>
      <c r="CI965" s="15">
        <f ca="1">(BB965*DCF!J$10-DCF!J$5*MAX(BB965*DCF!J$10,0)-MAX(BB965-BA965,0)/Inputs!$B$10)*DCF!J$6</f>
        <v>1896.5530800542426</v>
      </c>
      <c r="CJ965" s="15">
        <f ca="1">(BC965*DCF!K$10-DCF!K$5*MAX(BC965*DCF!K$10,0)-MAX(BC965-BB965,0)/Inputs!$B$10)*DCF!K$6</f>
        <v>2111.9006058312143</v>
      </c>
      <c r="CK965" s="15">
        <f ca="1">(BD965*DCF!L$10-DCF!L$5*MAX(BD965*DCF!L$10,0)-MAX(BD965-BC965,0)/Inputs!$B$10)*DCF!L$6</f>
        <v>2735.4885903716931</v>
      </c>
      <c r="CL965" s="15">
        <f ca="1">(BE965*DCF!M$10-DCF!M$5*MAX(BE965*DCF!M$10,0)-MAX(BE965-BD965,0)/Inputs!$B$10)*DCF!M$6</f>
        <v>3862.2840301686224</v>
      </c>
      <c r="CM965" s="15">
        <f ca="1">(BF965*DCF!C$28-DCF!C$5*MAX(BF965*DCF!C$28,0)-MAX(BF965-Inputs!$B$13,0)/Inputs!$B$17)*DCF!C$6</f>
        <v>3186.5221300098169</v>
      </c>
      <c r="CN965" s="15">
        <f ca="1">(BG965*DCF!D$28-DCF!D$5*MAX(BG965*DCF!D$28,0)-MAX(BG965-BF965,0)/Inputs!$B$17)*DCF!D$6</f>
        <v>2138.1716481294688</v>
      </c>
      <c r="CO965" s="15">
        <f ca="1">(BH965*DCF!E$28-DCF!E$5*MAX(BH965*DCF!E$28,0)-MAX(BH965-BG965,0)/Inputs!$B$17)*DCF!E$6</f>
        <v>2178.0519000275312</v>
      </c>
      <c r="CP965" s="15">
        <f ca="1">(BI965*DCF!F$28-DCF!F$5*MAX(BI965*DCF!F$28,0)-MAX(BI965-BH965,0)/Inputs!$B$17)*DCF!F$6</f>
        <v>2425.6609022951075</v>
      </c>
      <c r="CQ965" s="15">
        <f ca="1">(BJ965*DCF!G$28-DCF!G$5*MAX(BJ965*DCF!G$28,0)-MAX(BJ965-BI965,0)/Inputs!$B$17)*DCF!G$6</f>
        <v>2504.0305336163365</v>
      </c>
      <c r="CR965" s="15">
        <f ca="1">(BK965*DCF!H$28-DCF!H$5*MAX(BK965*DCF!H$28,0)-MAX(BK965-BJ965,0)/Inputs!$B$17)*DCF!H$6</f>
        <v>2588.0796322761789</v>
      </c>
      <c r="CS965" s="15">
        <f ca="1">(BL965*DCF!I$28-DCF!I$5*MAX(BL965*DCF!I$28,0)-MAX(BL965-BK965,0)/Inputs!$B$17)*DCF!I$6</f>
        <v>2955.8340614570734</v>
      </c>
      <c r="CT965" s="15">
        <f ca="1">(BM965*DCF!J$28-DCF!J$5*MAX(BM965*DCF!J$28,0)-MAX(BM965-BL965,0)/Inputs!$B$17)*DCF!J$6</f>
        <v>3500.9123109516354</v>
      </c>
      <c r="CU965" s="15">
        <f ca="1">(BN965*DCF!K$28-DCF!K$5*MAX(BN965*DCF!K$28,0)-MAX(BN965-BM965,0)/Inputs!$B$17)*DCF!K$6</f>
        <v>3835.4384296518206</v>
      </c>
      <c r="CV965" s="15">
        <f ca="1">(BO965*DCF!L$28-DCF!L$5*MAX(BO965*DCF!L$28,0)-MAX(BO965-BN965,0)/Inputs!$B$17)*DCF!L$6</f>
        <v>4726.9059606523706</v>
      </c>
      <c r="CW965" s="15">
        <f ca="1">(BP965*DCF!M$28-DCF!M$5*MAX(BP965*DCF!M$28,0)-MAX(BP965-BO965,0)/Inputs!$B$17)*DCF!M$6</f>
        <v>6538.8045734551797</v>
      </c>
      <c r="CX965" s="15">
        <f ca="1">(BQ965*DCF!C$46-DCF!C$5*MAX(BQ965*DCF!C$46,0)-MAX(BQ965-Inputs!$B$20,0)/Inputs!$B$24)*DCF!C$6</f>
        <v>-696.71540454643321</v>
      </c>
      <c r="CY965" s="15">
        <f ca="1">(BR965*DCF!D$46-DCF!D$5*MAX(BR965*DCF!D$46,0)-MAX(BR965-BQ965,0)/Inputs!$B$24)*DCF!D$6</f>
        <v>-1603.0660554336923</v>
      </c>
      <c r="CZ965" s="15">
        <f ca="1">(BS965*DCF!E$46-DCF!E$5*MAX(BS965*DCF!E$46,0)-MAX(BS965-BR965,0)/Inputs!$B$24)*DCF!E$6</f>
        <v>-3145.6739857503894</v>
      </c>
      <c r="DA965" s="15">
        <f ca="1">(BT965*DCF!F$46-DCF!F$5*MAX(BT965*DCF!F$46,0)-MAX(BT965-BS965,0)/Inputs!$B$24)*DCF!F$6</f>
        <v>-3145.5057568647567</v>
      </c>
      <c r="DB965" s="15">
        <f ca="1">(BU965*DCF!G$46-DCF!G$5*MAX(BU965*DCF!G$46,0)-MAX(BU965-BT965,0)/Inputs!$B$24)*DCF!G$6</f>
        <v>-2478.3015647579959</v>
      </c>
      <c r="DC965" s="15">
        <f ca="1">(BV965*DCF!H$46-DCF!H$5*MAX(BV965*DCF!H$46,0)-MAX(BV965-BU965,0)/Inputs!$B$24)*DCF!H$6</f>
        <v>-2595.4790890599156</v>
      </c>
      <c r="DD965" s="15">
        <f ca="1">(BW965*DCF!I$46-DCF!I$5*MAX(BW965*DCF!I$46,0)-MAX(BW965-BV965,0)/Inputs!$B$24)*DCF!I$6</f>
        <v>-2940.3366490073399</v>
      </c>
      <c r="DE965" s="15">
        <f ca="1">(BX965*DCF!J$46-DCF!J$5*MAX(BX965*DCF!J$46,0)-MAX(BX965-BW965,0)/Inputs!$B$24)*DCF!J$6</f>
        <v>835.71228821157035</v>
      </c>
      <c r="DF965" s="15">
        <f ca="1">(BY965*DCF!K$46-DCF!K$5*MAX(BY965*DCF!K$46,0)-MAX(BY965-BX965,0)/Inputs!$B$24)*DCF!K$6</f>
        <v>-2214.3210728156264</v>
      </c>
      <c r="DG965" s="15">
        <f ca="1">(BZ965*DCF!L$46-DCF!L$5*MAX(BZ965*DCF!L$46,0)-MAX(BZ965-BY965,0)/Inputs!$B$24)*DCF!L$6</f>
        <v>4974.4890999671879</v>
      </c>
      <c r="DH965" s="15">
        <f ca="1">(CA965*DCF!M$46-DCF!M$5*MAX(CA965*DCF!M$46,0)-MAX(CA965-BZ965,0)/Inputs!$B$24)*DCF!M$6</f>
        <v>1307.5687072697101</v>
      </c>
      <c r="DI965" s="15">
        <f ca="1">SUM(CB965:CL965)+BE965*DCF!M$10*(1+Inputs!$B$30)*(1-Inputs!$B$33)*(1-Inputs!$B$30/Inputs!$B$31)/(Inputs!$B$29-Inputs!$B$30)*DCF!M$6</f>
        <v>129373.50093720063</v>
      </c>
      <c r="DJ965" s="15">
        <f ca="1">SUM(CM965:CW965)+BP965*DCF!M$28*(1+Inputs!$B$30)*(1-Inputs!$B$33)*(1-Inputs!$B$30/Inputs!$B$31)/(Inputs!$B$29-Inputs!$B$30)*DCF!M$6</f>
        <v>190848.96271730112</v>
      </c>
      <c r="DK965" s="15">
        <f ca="1">SUM(CX965:DH965)+CA965*DCF!M$46*(1+Inputs!$B$30)*(1-Inputs!$B$33)*(1-Inputs!$B$30/Inputs!$B$31)/(Inputs!$B$29-Inputs!$B$30)*DCF!M$6</f>
        <v>150847.74143387278</v>
      </c>
      <c r="DM965" s="15">
        <f ca="1">DI965+DJ965+DK965+Inputs!$B$34+Inputs!$B$36-Inputs!$B$35</f>
        <v>547921.20508837455</v>
      </c>
    </row>
    <row r="966" spans="1:117" x14ac:dyDescent="0.75">
      <c r="A966" s="11">
        <v>953</v>
      </c>
      <c r="C966" s="23">
        <f t="shared" ca="1" si="545"/>
        <v>5.1496335250050547E-2</v>
      </c>
      <c r="D966" s="23">
        <f t="shared" ca="1" si="545"/>
        <v>0.12819127959677418</v>
      </c>
      <c r="E966" s="23">
        <f t="shared" ca="1" si="545"/>
        <v>1.067743705948605</v>
      </c>
      <c r="F966" s="23">
        <f t="shared" ca="1" si="545"/>
        <v>0.64708659600706242</v>
      </c>
      <c r="G966" s="23">
        <f t="shared" ca="1" si="545"/>
        <v>8.1467919642710732E-2</v>
      </c>
      <c r="H966" s="23">
        <f t="shared" ca="1" si="545"/>
        <v>-0.80333993449833929</v>
      </c>
      <c r="I966" s="23">
        <f t="shared" ca="1" si="545"/>
        <v>9.7581724338048612E-2</v>
      </c>
      <c r="J966" s="23">
        <f t="shared" ca="1" si="545"/>
        <v>-1.1274759554370626</v>
      </c>
      <c r="K966" s="23">
        <f t="shared" ca="1" si="545"/>
        <v>-0.59428509304701349</v>
      </c>
      <c r="L966" s="23">
        <f t="shared" ca="1" si="545"/>
        <v>-0.34395485352579053</v>
      </c>
      <c r="M966" s="23">
        <f t="shared" ca="1" si="545"/>
        <v>-0.81346723741531823</v>
      </c>
      <c r="N966" s="23">
        <f ca="1">SQRT(Inputs!$B$38)*C966+SQRT(1-Inputs!$B$38)*_xlfn.NORM.S.INV(RAND())</f>
        <v>0.79000606420560882</v>
      </c>
      <c r="O966" s="23">
        <f ca="1">SQRT(Inputs!$B$38)*D966+SQRT(1-Inputs!$B$38)*_xlfn.NORM.S.INV(RAND())</f>
        <v>0.40958153994830393</v>
      </c>
      <c r="P966" s="23">
        <f ca="1">SQRT(Inputs!$B$38)*E966+SQRT(1-Inputs!$B$38)*_xlfn.NORM.S.INV(RAND())</f>
        <v>0.48681108799788209</v>
      </c>
      <c r="Q966" s="23">
        <f ca="1">SQRT(Inputs!$B$38)*F966+SQRT(1-Inputs!$B$38)*_xlfn.NORM.S.INV(RAND())</f>
        <v>1.0847750372160037</v>
      </c>
      <c r="R966" s="23">
        <f ca="1">SQRT(Inputs!$B$38)*G966+SQRT(1-Inputs!$B$38)*_xlfn.NORM.S.INV(RAND())</f>
        <v>0.90116767249815244</v>
      </c>
      <c r="S966" s="23">
        <f ca="1">SQRT(Inputs!$B$38)*H966+SQRT(1-Inputs!$B$38)*_xlfn.NORM.S.INV(RAND())</f>
        <v>-0.52066214010354372</v>
      </c>
      <c r="T966" s="23">
        <f ca="1">SQRT(Inputs!$B$38)*I966+SQRT(1-Inputs!$B$38)*_xlfn.NORM.S.INV(RAND())</f>
        <v>0.79949938316538061</v>
      </c>
      <c r="U966" s="23">
        <f ca="1">SQRT(Inputs!$B$38)*J966+SQRT(1-Inputs!$B$38)*_xlfn.NORM.S.INV(RAND())</f>
        <v>-0.56884357189501589</v>
      </c>
      <c r="V966" s="23">
        <f ca="1">SQRT(Inputs!$B$38)*K966+SQRT(1-Inputs!$B$38)*_xlfn.NORM.S.INV(RAND())</f>
        <v>-0.38305664859467442</v>
      </c>
      <c r="W966" s="23">
        <f ca="1">SQRT(Inputs!$B$38)*L966+SQRT(1-Inputs!$B$38)*_xlfn.NORM.S.INV(RAND())</f>
        <v>8.9853909417750982E-2</v>
      </c>
      <c r="X966" s="23">
        <f ca="1">SQRT(Inputs!$B$38)*M966+SQRT(1-Inputs!$B$38)*_xlfn.NORM.S.INV(RAND())</f>
        <v>-0.84579376472675527</v>
      </c>
      <c r="Y966" s="23">
        <f ca="1">SQRT(Inputs!$B$38)*C966+SQRT(1-Inputs!$B$38)*_xlfn.NORM.S.INV(RAND())</f>
        <v>-1.8234110673842305</v>
      </c>
      <c r="Z966" s="23">
        <f ca="1">SQRT(Inputs!$B$38)*D966+SQRT(1-Inputs!$B$38)*_xlfn.NORM.S.INV(RAND())</f>
        <v>-0.55081733254174681</v>
      </c>
      <c r="AA966" s="23">
        <f ca="1">SQRT(Inputs!$B$38)*E966+SQRT(1-Inputs!$B$38)*_xlfn.NORM.S.INV(RAND())</f>
        <v>0.23865170874124209</v>
      </c>
      <c r="AB966" s="23">
        <f ca="1">SQRT(Inputs!$B$38)*F966+SQRT(1-Inputs!$B$38)*_xlfn.NORM.S.INV(RAND())</f>
        <v>1.4410854698668891</v>
      </c>
      <c r="AC966" s="23">
        <f ca="1">SQRT(Inputs!$B$38)*G966+SQRT(1-Inputs!$B$38)*_xlfn.NORM.S.INV(RAND())</f>
        <v>-0.1974369685941568</v>
      </c>
      <c r="AD966" s="23">
        <f ca="1">SQRT(Inputs!$B$38)*H966+SQRT(1-Inputs!$B$38)*_xlfn.NORM.S.INV(RAND())</f>
        <v>-0.13274596437958081</v>
      </c>
      <c r="AE966" s="23">
        <f ca="1">SQRT(Inputs!$B$38)*I966+SQRT(1-Inputs!$B$38)*_xlfn.NORM.S.INV(RAND())</f>
        <v>-0.40750703345221129</v>
      </c>
      <c r="AF966" s="23">
        <f ca="1">SQRT(Inputs!$B$38)*J966+SQRT(1-Inputs!$B$38)*_xlfn.NORM.S.INV(RAND())</f>
        <v>-0.70022830472341635</v>
      </c>
      <c r="AG966" s="23">
        <f ca="1">SQRT(Inputs!$B$38)*K966+SQRT(1-Inputs!$B$38)*_xlfn.NORM.S.INV(RAND())</f>
        <v>-1.2289546617661429</v>
      </c>
      <c r="AH966" s="23">
        <f ca="1">SQRT(Inputs!$B$38)*L966+SQRT(1-Inputs!$B$38)*_xlfn.NORM.S.INV(RAND())</f>
        <v>7.2868482943911211E-2</v>
      </c>
      <c r="AI966" s="23">
        <f ca="1">SQRT(Inputs!$B$38)*M966+SQRT(1-Inputs!$B$38)*_xlfn.NORM.S.INV(RAND())</f>
        <v>-0.36929783605487121</v>
      </c>
      <c r="AJ966" s="23">
        <f ca="1">SQRT(Inputs!$B$38)*C966+SQRT(1-Inputs!$B$38)*_xlfn.NORM.S.INV(RAND())</f>
        <v>-0.22473803104769702</v>
      </c>
      <c r="AK966" s="23">
        <f ca="1">SQRT(Inputs!$B$38)*D966+SQRT(1-Inputs!$B$38)*_xlfn.NORM.S.INV(RAND())</f>
        <v>0.72707394550870352</v>
      </c>
      <c r="AL966" s="23">
        <f ca="1">SQRT(Inputs!$B$38)*E966+SQRT(1-Inputs!$B$38)*_xlfn.NORM.S.INV(RAND())</f>
        <v>0.26147291580863963</v>
      </c>
      <c r="AM966" s="23">
        <f ca="1">SQRT(Inputs!$B$38)*F966+SQRT(1-Inputs!$B$38)*_xlfn.NORM.S.INV(RAND())</f>
        <v>1.4846188959069806</v>
      </c>
      <c r="AN966" s="23">
        <f ca="1">SQRT(Inputs!$B$38)*G966+SQRT(1-Inputs!$B$38)*_xlfn.NORM.S.INV(RAND())</f>
        <v>0.54815409854957742</v>
      </c>
      <c r="AO966" s="23">
        <f ca="1">SQRT(Inputs!$B$38)*H966+SQRT(1-Inputs!$B$38)*_xlfn.NORM.S.INV(RAND())</f>
        <v>-0.73625524243079399</v>
      </c>
      <c r="AP966" s="23">
        <f ca="1">SQRT(Inputs!$B$38)*I966+SQRT(1-Inputs!$B$38)*_xlfn.NORM.S.INV(RAND())</f>
        <v>6.8019168388961881E-2</v>
      </c>
      <c r="AQ966" s="23">
        <f ca="1">SQRT(Inputs!$B$38)*J966+SQRT(1-Inputs!$B$38)*_xlfn.NORM.S.INV(RAND())</f>
        <v>1.9209452539981631E-2</v>
      </c>
      <c r="AR966" s="23">
        <f ca="1">SQRT(Inputs!$B$38)*K966+SQRT(1-Inputs!$B$38)*_xlfn.NORM.S.INV(RAND())</f>
        <v>-1.1025791931010951</v>
      </c>
      <c r="AS966" s="23">
        <f ca="1">SQRT(Inputs!$B$38)*L966+SQRT(1-Inputs!$B$38)*_xlfn.NORM.S.INV(RAND())</f>
        <v>0.45323678402160972</v>
      </c>
      <c r="AT966" s="23">
        <f ca="1">SQRT(Inputs!$B$38)*M966+SQRT(1-Inputs!$B$38)*_xlfn.NORM.S.INV(RAND())</f>
        <v>-0.52861125596896963</v>
      </c>
      <c r="AU966" s="15">
        <f ca="1">Inputs!$B$6*EXP($B$8-0.5*C$5^2+C$5*N966)</f>
        <v>5639.1753953961843</v>
      </c>
      <c r="AV966" s="15">
        <f t="shared" ca="1" si="510"/>
        <v>7290.2827047837736</v>
      </c>
      <c r="AW966" s="15">
        <f t="shared" ca="1" si="511"/>
        <v>9492.4770364806609</v>
      </c>
      <c r="AX966" s="15">
        <f t="shared" ca="1" si="512"/>
        <v>13271.404116865931</v>
      </c>
      <c r="AY966" s="15">
        <f t="shared" ca="1" si="513"/>
        <v>18019.050313918749</v>
      </c>
      <c r="AZ966" s="15">
        <f t="shared" ca="1" si="514"/>
        <v>20809.788544519914</v>
      </c>
      <c r="BA966" s="15">
        <f t="shared" ca="1" si="515"/>
        <v>27688.415226961475</v>
      </c>
      <c r="BB966" s="15">
        <f t="shared" ca="1" si="516"/>
        <v>32021.097017482742</v>
      </c>
      <c r="BC966" s="15">
        <f t="shared" ca="1" si="517"/>
        <v>37794.047966033104</v>
      </c>
      <c r="BD966" s="15">
        <f t="shared" ca="1" si="518"/>
        <v>46692.045058140255</v>
      </c>
      <c r="BE966" s="15">
        <f t="shared" ca="1" si="519"/>
        <v>52973.030241693181</v>
      </c>
      <c r="BF966" s="15">
        <f ca="1">Inputs!$B$13*EXP($B$9-0.5*C$6^2+C$6*Y966)</f>
        <v>9635.2371936299605</v>
      </c>
      <c r="BG966" s="15">
        <f t="shared" ca="1" si="520"/>
        <v>10631.826269003855</v>
      </c>
      <c r="BH966" s="15">
        <f t="shared" ca="1" si="521"/>
        <v>13514.625450045951</v>
      </c>
      <c r="BI966" s="15">
        <f t="shared" ca="1" si="522"/>
        <v>20652.381814715325</v>
      </c>
      <c r="BJ966" s="15">
        <f t="shared" ca="1" si="523"/>
        <v>24608.076503410852</v>
      </c>
      <c r="BK966" s="15">
        <f t="shared" ca="1" si="524"/>
        <v>29660.832361318404</v>
      </c>
      <c r="BL966" s="15">
        <f t="shared" ca="1" si="525"/>
        <v>34560.574685778578</v>
      </c>
      <c r="BM966" s="15">
        <f t="shared" ca="1" si="526"/>
        <v>38943.128132073682</v>
      </c>
      <c r="BN966" s="15">
        <f t="shared" ca="1" si="527"/>
        <v>41336.332558124945</v>
      </c>
      <c r="BO966" s="15">
        <f t="shared" ca="1" si="528"/>
        <v>51292.721520902931</v>
      </c>
      <c r="BP966" s="15">
        <f t="shared" ca="1" si="529"/>
        <v>60544.788129003318</v>
      </c>
      <c r="BQ966" s="15">
        <f ca="1">Inputs!$B$20*EXP($B$10-0.5*C$7^2+C$7*AJ966)</f>
        <v>3960.8661166859979</v>
      </c>
      <c r="BR966" s="15">
        <f t="shared" ca="1" si="530"/>
        <v>6770.3202372096684</v>
      </c>
      <c r="BS966" s="15">
        <f t="shared" ca="1" si="531"/>
        <v>9994.2653666007081</v>
      </c>
      <c r="BT966" s="15">
        <f t="shared" ca="1" si="532"/>
        <v>20341.7579527903</v>
      </c>
      <c r="BU966" s="15">
        <f t="shared" ca="1" si="533"/>
        <v>32189.745195216372</v>
      </c>
      <c r="BV966" s="15">
        <f t="shared" ca="1" si="534"/>
        <v>37939.812416720917</v>
      </c>
      <c r="BW966" s="15">
        <f t="shared" ca="1" si="535"/>
        <v>53710.557056781843</v>
      </c>
      <c r="BX966" s="15">
        <f t="shared" ca="1" si="536"/>
        <v>75412.699241986047</v>
      </c>
      <c r="BY966" s="15">
        <f t="shared" ca="1" si="537"/>
        <v>85569.80742058254</v>
      </c>
      <c r="BZ966" s="15">
        <f t="shared" ca="1" si="538"/>
        <v>130498.97432671332</v>
      </c>
      <c r="CA966" s="15">
        <f t="shared" ca="1" si="539"/>
        <v>166876.16237440181</v>
      </c>
      <c r="CB966" s="15">
        <f ca="1">(AU966*DCF!C$10-DCF!C$5*MAX(AU966*DCF!C$10,0)-MAX(AU966-Inputs!$B$6,0)/Inputs!$B$10)*DCF!C$6</f>
        <v>1038.2476294298826</v>
      </c>
      <c r="CC966" s="15">
        <f ca="1">(AV966*DCF!D$10-DCF!D$5*MAX(AV966*DCF!D$10,0)-MAX(AV966-AU966,0)/Inputs!$B$10)*DCF!D$6</f>
        <v>1374.3777144008443</v>
      </c>
      <c r="CD966" s="15">
        <f ca="1">(AW966*DCF!E$10-DCF!E$5*MAX(AW966*DCF!E$10,0)-MAX(AW966-AV966,0)/Inputs!$B$10)*DCF!E$6</f>
        <v>1695.6364801472766</v>
      </c>
      <c r="CE966" s="15">
        <f ca="1">(AX966*DCF!F$10-DCF!F$5*MAX(AX966*DCF!F$10,0)-MAX(AX966-AW966,0)/Inputs!$B$10)*DCF!F$6</f>
        <v>2110.8253334598694</v>
      </c>
      <c r="CF966" s="15">
        <f ca="1">(AY966*DCF!G$10-DCF!G$5*MAX(AY966*DCF!G$10,0)-MAX(AY966-AX966,0)/Inputs!$B$10)*DCF!G$6</f>
        <v>2800.0627515361712</v>
      </c>
      <c r="CG966" s="15">
        <f ca="1">(AZ966*DCF!H$10-DCF!H$5*MAX(AZ966*DCF!H$10,0)-MAX(AZ966-AY966,0)/Inputs!$B$10)*DCF!H$6</f>
        <v>3544.6897689626358</v>
      </c>
      <c r="CH966" s="15">
        <f ca="1">(BA966*DCF!I$10-DCF!I$5*MAX(BA966*DCF!I$10,0)-MAX(BA966-AZ966,0)/Inputs!$B$10)*DCF!I$6</f>
        <v>3929.3276042868983</v>
      </c>
      <c r="CI966" s="15">
        <f ca="1">(BB966*DCF!J$10-DCF!J$5*MAX(BB966*DCF!J$10,0)-MAX(BB966-BA966,0)/Inputs!$B$10)*DCF!J$6</f>
        <v>4838.3480190427708</v>
      </c>
      <c r="CJ966" s="15">
        <f ca="1">(BC966*DCF!K$10-DCF!K$5*MAX(BC966*DCF!K$10,0)-MAX(BC966-BB966,0)/Inputs!$B$10)*DCF!K$6</f>
        <v>5276.1094942931068</v>
      </c>
      <c r="CK966" s="15">
        <f ca="1">(BD966*DCF!L$10-DCF!L$5*MAX(BD966*DCF!L$10,0)-MAX(BD966-BC966,0)/Inputs!$B$10)*DCF!L$6</f>
        <v>5891.3931940283028</v>
      </c>
      <c r="CL966" s="15">
        <f ca="1">(BE966*DCF!M$10-DCF!M$5*MAX(BE966*DCF!M$10,0)-MAX(BE966-BD966,0)/Inputs!$B$10)*DCF!M$6</f>
        <v>6724.848930822528</v>
      </c>
      <c r="CM966" s="15">
        <f ca="1">(BF966*DCF!C$28-DCF!C$5*MAX(BF966*DCF!C$28,0)-MAX(BF966-Inputs!$B$13,0)/Inputs!$B$17)*DCF!C$6</f>
        <v>2940.6112023770934</v>
      </c>
      <c r="CN966" s="15">
        <f ca="1">(BG966*DCF!D$28-DCF!D$5*MAX(BG966*DCF!D$28,0)-MAX(BG966-BF966,0)/Inputs!$B$17)*DCF!D$6</f>
        <v>2918.6999036358457</v>
      </c>
      <c r="CO966" s="15">
        <f ca="1">(BH966*DCF!E$28-DCF!E$5*MAX(BH966*DCF!E$28,0)-MAX(BH966-BG966,0)/Inputs!$B$17)*DCF!E$6</f>
        <v>3259.4225373864292</v>
      </c>
      <c r="CP966" s="15">
        <f ca="1">(BI966*DCF!F$28-DCF!F$5*MAX(BI966*DCF!F$28,0)-MAX(BI966-BH966,0)/Inputs!$B$17)*DCF!F$6</f>
        <v>4307.0362941122712</v>
      </c>
      <c r="CQ966" s="15">
        <f ca="1">(BJ966*DCF!G$28-DCF!G$5*MAX(BJ966*DCF!G$28,0)-MAX(BJ966-BI966,0)/Inputs!$B$17)*DCF!G$6</f>
        <v>5719.4433806018487</v>
      </c>
      <c r="CR966" s="15">
        <f ca="1">(BK966*DCF!H$28-DCF!H$5*MAX(BK966*DCF!H$28,0)-MAX(BK966-BJ966,0)/Inputs!$B$17)*DCF!H$6</f>
        <v>6550.3946208072648</v>
      </c>
      <c r="CS966" s="15">
        <f ca="1">(BL966*DCF!I$28-DCF!I$5*MAX(BL966*DCF!I$28,0)-MAX(BL966-BK966,0)/Inputs!$B$17)*DCF!I$6</f>
        <v>7423.7608651347973</v>
      </c>
      <c r="CT966" s="15">
        <f ca="1">(BM966*DCF!J$28-DCF!J$5*MAX(BM966*DCF!J$28,0)-MAX(BM966-BL966,0)/Inputs!$B$17)*DCF!J$6</f>
        <v>8106.4597060088745</v>
      </c>
      <c r="CU966" s="15">
        <f ca="1">(BN966*DCF!K$28-DCF!K$5*MAX(BN966*DCF!K$28,0)-MAX(BN966-BM966,0)/Inputs!$B$17)*DCF!K$6</f>
        <v>8436.4046850365849</v>
      </c>
      <c r="CV966" s="15">
        <f ca="1">(BO966*DCF!L$28-DCF!L$5*MAX(BO966*DCF!L$28,0)-MAX(BO966-BN966,0)/Inputs!$B$17)*DCF!L$6</f>
        <v>9107.39255788626</v>
      </c>
      <c r="CW966" s="15">
        <f ca="1">(BP966*DCF!M$28-DCF!M$5*MAX(BP966*DCF!M$28,0)-MAX(BP966-BO966,0)/Inputs!$B$17)*DCF!M$6</f>
        <v>10424.435988395708</v>
      </c>
      <c r="CX966" s="15">
        <f ca="1">(BQ966*DCF!C$46-DCF!C$5*MAX(BQ966*DCF!C$46,0)-MAX(BQ966-Inputs!$B$20,0)/Inputs!$B$24)*DCF!C$6</f>
        <v>-1265.7271016300215</v>
      </c>
      <c r="CY966" s="15">
        <f ca="1">(BR966*DCF!D$46-DCF!D$5*MAX(BR966*DCF!D$46,0)-MAX(BR966-BQ966,0)/Inputs!$B$24)*DCF!D$6</f>
        <v>-2354.3065312237145</v>
      </c>
      <c r="CZ966" s="15">
        <f ca="1">(BS966*DCF!E$46-DCF!E$5*MAX(BS966*DCF!E$46,0)-MAX(BS966-BR966,0)/Inputs!$B$24)*DCF!E$6</f>
        <v>-2452.6296971224319</v>
      </c>
      <c r="DA966" s="15">
        <f ca="1">(BT966*DCF!F$46-DCF!F$5*MAX(BT966*DCF!F$46,0)-MAX(BT966-BS966,0)/Inputs!$B$24)*DCF!F$6</f>
        <v>-5249.2645843518403</v>
      </c>
      <c r="DB966" s="15">
        <f ca="1">(BU966*DCF!G$46-DCF!G$5*MAX(BU966*DCF!G$46,0)-MAX(BU966-BT966,0)/Inputs!$B$24)*DCF!G$6</f>
        <v>-5068.2282499031962</v>
      </c>
      <c r="DC966" s="15">
        <f ca="1">(BV966*DCF!H$46-DCF!H$5*MAX(BV966*DCF!H$46,0)-MAX(BV966-BU966,0)/Inputs!$B$24)*DCF!H$6</f>
        <v>-1786.7981578361428</v>
      </c>
      <c r="DD966" s="15">
        <f ca="1">(BW966*DCF!I$46-DCF!I$5*MAX(BW966*DCF!I$46,0)-MAX(BW966-BV966,0)/Inputs!$B$24)*DCF!I$6</f>
        <v>-3286.7045543808722</v>
      </c>
      <c r="DE966" s="15">
        <f ca="1">(BX966*DCF!J$46-DCF!J$5*MAX(BX966*DCF!J$46,0)-MAX(BX966-BW966,0)/Inputs!$B$24)*DCF!J$6</f>
        <v>-2591.6994138523819</v>
      </c>
      <c r="DF966" s="15">
        <f ca="1">(BY966*DCF!K$46-DCF!K$5*MAX(BY966*DCF!K$46,0)-MAX(BY966-BX966,0)/Inputs!$B$24)*DCF!K$6</f>
        <v>2399.8117286832216</v>
      </c>
      <c r="DG966" s="15">
        <f ca="1">(BZ966*DCF!L$46-DCF!L$5*MAX(BZ966*DCF!L$46,0)-MAX(BZ966-BY966,0)/Inputs!$B$24)*DCF!L$6</f>
        <v>-1146.8288158306891</v>
      </c>
      <c r="DH966" s="15">
        <f ca="1">(CA966*DCF!M$46-DCF!M$5*MAX(CA966*DCF!M$46,0)-MAX(CA966-BZ966,0)/Inputs!$B$24)*DCF!M$6</f>
        <v>5477.559404270165</v>
      </c>
      <c r="DI966" s="15">
        <f ca="1">SUM(CB966:CL966)+BE966*DCF!M$10*(1+Inputs!$B$30)*(1-Inputs!$B$33)*(1-Inputs!$B$30/Inputs!$B$31)/(Inputs!$B$29-Inputs!$B$30)*DCF!M$6</f>
        <v>186648.51057884865</v>
      </c>
      <c r="DJ966" s="15">
        <f ca="1">SUM(CM966:CW966)+BP966*DCF!M$28*(1+Inputs!$B$30)*(1-Inputs!$B$33)*(1-Inputs!$B$30/Inputs!$B$31)/(Inputs!$B$29-Inputs!$B$30)*DCF!M$6</f>
        <v>293856.65638798958</v>
      </c>
      <c r="DK966" s="15">
        <f ca="1">SUM(CX966:DH966)+CA966*DCF!M$46*(1+Inputs!$B$30)*(1-Inputs!$B$33)*(1-Inputs!$B$30/Inputs!$B$31)/(Inputs!$B$29-Inputs!$B$30)*DCF!M$6</f>
        <v>240685.49880279906</v>
      </c>
      <c r="DM966" s="15">
        <f ca="1">DI966+DJ966+DK966+Inputs!$B$34+Inputs!$B$36-Inputs!$B$35</f>
        <v>798041.66576963733</v>
      </c>
    </row>
    <row r="967" spans="1:117" x14ac:dyDescent="0.75">
      <c r="A967" s="11">
        <v>954</v>
      </c>
      <c r="C967" s="23">
        <f t="shared" ca="1" si="545"/>
        <v>1.1494774785114841</v>
      </c>
      <c r="D967" s="23">
        <f t="shared" ca="1" si="545"/>
        <v>-0.85479372047085711</v>
      </c>
      <c r="E967" s="23">
        <f t="shared" ca="1" si="545"/>
        <v>-1.3053973210737302</v>
      </c>
      <c r="F967" s="23">
        <f t="shared" ca="1" si="545"/>
        <v>9.9910948926370299E-2</v>
      </c>
      <c r="G967" s="23">
        <f t="shared" ca="1" si="545"/>
        <v>0.5203117235728546</v>
      </c>
      <c r="H967" s="23">
        <f t="shared" ca="1" si="545"/>
        <v>-0.6482581477766024</v>
      </c>
      <c r="I967" s="23">
        <f t="shared" ca="1" si="545"/>
        <v>-0.29291248173347323</v>
      </c>
      <c r="J967" s="23">
        <f t="shared" ca="1" si="545"/>
        <v>4.1849389255835805E-2</v>
      </c>
      <c r="K967" s="23">
        <f t="shared" ca="1" si="545"/>
        <v>-1.6279230814639263</v>
      </c>
      <c r="L967" s="23">
        <f t="shared" ca="1" si="545"/>
        <v>0.88649470966088917</v>
      </c>
      <c r="M967" s="23">
        <f t="shared" ca="1" si="545"/>
        <v>-1.1449838835825548</v>
      </c>
      <c r="N967" s="23">
        <f ca="1">SQRT(Inputs!$B$38)*C967+SQRT(1-Inputs!$B$38)*_xlfn.NORM.S.INV(RAND())</f>
        <v>0.85195560857023556</v>
      </c>
      <c r="O967" s="23">
        <f ca="1">SQRT(Inputs!$B$38)*D967+SQRT(1-Inputs!$B$38)*_xlfn.NORM.S.INV(RAND())</f>
        <v>0.397920948420181</v>
      </c>
      <c r="P967" s="23">
        <f ca="1">SQRT(Inputs!$B$38)*E967+SQRT(1-Inputs!$B$38)*_xlfn.NORM.S.INV(RAND())</f>
        <v>-0.87620332276385526</v>
      </c>
      <c r="Q967" s="23">
        <f ca="1">SQRT(Inputs!$B$38)*F967+SQRT(1-Inputs!$B$38)*_xlfn.NORM.S.INV(RAND())</f>
        <v>-0.88154457270324449</v>
      </c>
      <c r="R967" s="23">
        <f ca="1">SQRT(Inputs!$B$38)*G967+SQRT(1-Inputs!$B$38)*_xlfn.NORM.S.INV(RAND())</f>
        <v>-1.1519490830075472</v>
      </c>
      <c r="S967" s="23">
        <f ca="1">SQRT(Inputs!$B$38)*H967+SQRT(1-Inputs!$B$38)*_xlfn.NORM.S.INV(RAND())</f>
        <v>-0.29056718170301016</v>
      </c>
      <c r="T967" s="23">
        <f ca="1">SQRT(Inputs!$B$38)*I967+SQRT(1-Inputs!$B$38)*_xlfn.NORM.S.INV(RAND())</f>
        <v>-0.17143333071626346</v>
      </c>
      <c r="U967" s="23">
        <f ca="1">SQRT(Inputs!$B$38)*J967+SQRT(1-Inputs!$B$38)*_xlfn.NORM.S.INV(RAND())</f>
        <v>0.52334374803811046</v>
      </c>
      <c r="V967" s="23">
        <f ca="1">SQRT(Inputs!$B$38)*K967+SQRT(1-Inputs!$B$38)*_xlfn.NORM.S.INV(RAND())</f>
        <v>-0.18888886575574171</v>
      </c>
      <c r="W967" s="23">
        <f ca="1">SQRT(Inputs!$B$38)*L967+SQRT(1-Inputs!$B$38)*_xlfn.NORM.S.INV(RAND())</f>
        <v>0.40865225096164198</v>
      </c>
      <c r="X967" s="23">
        <f ca="1">SQRT(Inputs!$B$38)*M967+SQRT(1-Inputs!$B$38)*_xlfn.NORM.S.INV(RAND())</f>
        <v>-1.5377211116817673</v>
      </c>
      <c r="Y967" s="23">
        <f ca="1">SQRT(Inputs!$B$38)*C967+SQRT(1-Inputs!$B$38)*_xlfn.NORM.S.INV(RAND())</f>
        <v>0.2559071060127302</v>
      </c>
      <c r="Z967" s="23">
        <f ca="1">SQRT(Inputs!$B$38)*D967+SQRT(1-Inputs!$B$38)*_xlfn.NORM.S.INV(RAND())</f>
        <v>0.1153253534005434</v>
      </c>
      <c r="AA967" s="23">
        <f ca="1">SQRT(Inputs!$B$38)*E967+SQRT(1-Inputs!$B$38)*_xlfn.NORM.S.INV(RAND())</f>
        <v>-0.83399322214685279</v>
      </c>
      <c r="AB967" s="23">
        <f ca="1">SQRT(Inputs!$B$38)*F967+SQRT(1-Inputs!$B$38)*_xlfn.NORM.S.INV(RAND())</f>
        <v>-0.56961288231503793</v>
      </c>
      <c r="AC967" s="23">
        <f ca="1">SQRT(Inputs!$B$38)*G967+SQRT(1-Inputs!$B$38)*_xlfn.NORM.S.INV(RAND())</f>
        <v>0.50284911459945969</v>
      </c>
      <c r="AD967" s="23">
        <f ca="1">SQRT(Inputs!$B$38)*H967+SQRT(1-Inputs!$B$38)*_xlfn.NORM.S.INV(RAND())</f>
        <v>-1.3498772525329898</v>
      </c>
      <c r="AE967" s="23">
        <f ca="1">SQRT(Inputs!$B$38)*I967+SQRT(1-Inputs!$B$38)*_xlfn.NORM.S.INV(RAND())</f>
        <v>-1.2825693631406938</v>
      </c>
      <c r="AF967" s="23">
        <f ca="1">SQRT(Inputs!$B$38)*J967+SQRT(1-Inputs!$B$38)*_xlfn.NORM.S.INV(RAND())</f>
        <v>-0.50205598847717448</v>
      </c>
      <c r="AG967" s="23">
        <f ca="1">SQRT(Inputs!$B$38)*K967+SQRT(1-Inputs!$B$38)*_xlfn.NORM.S.INV(RAND())</f>
        <v>-1.6133759507103327</v>
      </c>
      <c r="AH967" s="23">
        <f ca="1">SQRT(Inputs!$B$38)*L967+SQRT(1-Inputs!$B$38)*_xlfn.NORM.S.INV(RAND())</f>
        <v>0.45517614218622088</v>
      </c>
      <c r="AI967" s="23">
        <f ca="1">SQRT(Inputs!$B$38)*M967+SQRT(1-Inputs!$B$38)*_xlfn.NORM.S.INV(RAND())</f>
        <v>-1.4950606246257365</v>
      </c>
      <c r="AJ967" s="23">
        <f ca="1">SQRT(Inputs!$B$38)*C967+SQRT(1-Inputs!$B$38)*_xlfn.NORM.S.INV(RAND())</f>
        <v>-0.27797692082543357</v>
      </c>
      <c r="AK967" s="23">
        <f ca="1">SQRT(Inputs!$B$38)*D967+SQRT(1-Inputs!$B$38)*_xlfn.NORM.S.INV(RAND())</f>
        <v>-1.7900841383105062</v>
      </c>
      <c r="AL967" s="23">
        <f ca="1">SQRT(Inputs!$B$38)*E967+SQRT(1-Inputs!$B$38)*_xlfn.NORM.S.INV(RAND())</f>
        <v>-1.147052725455378</v>
      </c>
      <c r="AM967" s="23">
        <f ca="1">SQRT(Inputs!$B$38)*F967+SQRT(1-Inputs!$B$38)*_xlfn.NORM.S.INV(RAND())</f>
        <v>-0.56852555804585025</v>
      </c>
      <c r="AN967" s="23">
        <f ca="1">SQRT(Inputs!$B$38)*G967+SQRT(1-Inputs!$B$38)*_xlfn.NORM.S.INV(RAND())</f>
        <v>1.4088607233091854</v>
      </c>
      <c r="AO967" s="23">
        <f ca="1">SQRT(Inputs!$B$38)*H967+SQRT(1-Inputs!$B$38)*_xlfn.NORM.S.INV(RAND())</f>
        <v>0.54713949234346804</v>
      </c>
      <c r="AP967" s="23">
        <f ca="1">SQRT(Inputs!$B$38)*I967+SQRT(1-Inputs!$B$38)*_xlfn.NORM.S.INV(RAND())</f>
        <v>-1.8644728053686666</v>
      </c>
      <c r="AQ967" s="23">
        <f ca="1">SQRT(Inputs!$B$38)*J967+SQRT(1-Inputs!$B$38)*_xlfn.NORM.S.INV(RAND())</f>
        <v>0.35493371456694756</v>
      </c>
      <c r="AR967" s="23">
        <f ca="1">SQRT(Inputs!$B$38)*K967+SQRT(1-Inputs!$B$38)*_xlfn.NORM.S.INV(RAND())</f>
        <v>-0.67303803064456202</v>
      </c>
      <c r="AS967" s="23">
        <f ca="1">SQRT(Inputs!$B$38)*L967+SQRT(1-Inputs!$B$38)*_xlfn.NORM.S.INV(RAND())</f>
        <v>0.94099580995297971</v>
      </c>
      <c r="AT967" s="23">
        <f ca="1">SQRT(Inputs!$B$38)*M967+SQRT(1-Inputs!$B$38)*_xlfn.NORM.S.INV(RAND())</f>
        <v>0.40087093679364239</v>
      </c>
      <c r="AU967" s="15">
        <f ca="1">Inputs!$B$6*EXP($B$8-0.5*C$5^2+C$5*N967)</f>
        <v>5696.0093271009109</v>
      </c>
      <c r="AV967" s="15">
        <f t="shared" ca="1" si="510"/>
        <v>7351.1429768364533</v>
      </c>
      <c r="AW967" s="15">
        <f t="shared" ca="1" si="511"/>
        <v>7964.2924527642454</v>
      </c>
      <c r="AX967" s="15">
        <f t="shared" ca="1" si="512"/>
        <v>8709.5677550760975</v>
      </c>
      <c r="AY967" s="15">
        <f t="shared" ca="1" si="513"/>
        <v>9304.1521972065584</v>
      </c>
      <c r="AZ967" s="15">
        <f t="shared" ca="1" si="514"/>
        <v>11020.890709314805</v>
      </c>
      <c r="BA967" s="15">
        <f t="shared" ca="1" si="515"/>
        <v>13246.928679257948</v>
      </c>
      <c r="BB967" s="15">
        <f t="shared" ca="1" si="516"/>
        <v>17091.349521250668</v>
      </c>
      <c r="BC967" s="15">
        <f t="shared" ca="1" si="517"/>
        <v>20554.340099435685</v>
      </c>
      <c r="BD967" s="15">
        <f t="shared" ca="1" si="518"/>
        <v>26162.121730104758</v>
      </c>
      <c r="BE967" s="15">
        <f t="shared" ca="1" si="519"/>
        <v>27868.604814674443</v>
      </c>
      <c r="BF967" s="15">
        <f ca="1">Inputs!$B$13*EXP($B$9-0.5*C$6^2+C$6*Y967)</f>
        <v>14550.814113924707</v>
      </c>
      <c r="BG967" s="15">
        <f t="shared" ca="1" si="520"/>
        <v>18106.477196420328</v>
      </c>
      <c r="BH967" s="15">
        <f t="shared" ca="1" si="521"/>
        <v>19264.887140473485</v>
      </c>
      <c r="BI967" s="15">
        <f t="shared" ca="1" si="522"/>
        <v>21603.528823890538</v>
      </c>
      <c r="BJ967" s="15">
        <f t="shared" ca="1" si="523"/>
        <v>28475.493233754954</v>
      </c>
      <c r="BK967" s="15">
        <f t="shared" ca="1" si="524"/>
        <v>29081.209723860811</v>
      </c>
      <c r="BL967" s="15">
        <f t="shared" ca="1" si="525"/>
        <v>30252.46490830143</v>
      </c>
      <c r="BM967" s="15">
        <f t="shared" ca="1" si="526"/>
        <v>34938.343362827123</v>
      </c>
      <c r="BN967" s="15">
        <f t="shared" ca="1" si="527"/>
        <v>35415.760711188937</v>
      </c>
      <c r="BO967" s="15">
        <f t="shared" ca="1" si="528"/>
        <v>45943.091802950912</v>
      </c>
      <c r="BP967" s="15">
        <f t="shared" ca="1" si="529"/>
        <v>47736.350740717608</v>
      </c>
      <c r="BQ967" s="15">
        <f ca="1">Inputs!$B$20*EXP($B$10-0.5*C$7^2+C$7*AJ967)</f>
        <v>3886.7751562613398</v>
      </c>
      <c r="BR967" s="15">
        <f t="shared" ca="1" si="530"/>
        <v>2986.9905706231893</v>
      </c>
      <c r="BS967" s="15">
        <f t="shared" ca="1" si="531"/>
        <v>2942.3153275148202</v>
      </c>
      <c r="BT967" s="15">
        <f t="shared" ca="1" si="532"/>
        <v>3494.7266542064003</v>
      </c>
      <c r="BU967" s="15">
        <f t="shared" ca="1" si="533"/>
        <v>6810.6825192593124</v>
      </c>
      <c r="BV967" s="15">
        <f t="shared" ca="1" si="534"/>
        <v>10718.727074405673</v>
      </c>
      <c r="BW967" s="15">
        <f t="shared" ca="1" si="535"/>
        <v>10080.37537184231</v>
      </c>
      <c r="BX967" s="15">
        <f t="shared" ca="1" si="536"/>
        <v>15138.794794283611</v>
      </c>
      <c r="BY967" s="15">
        <f t="shared" ca="1" si="537"/>
        <v>18649.126385083197</v>
      </c>
      <c r="BZ967" s="15">
        <f t="shared" ca="1" si="538"/>
        <v>31109.049918799501</v>
      </c>
      <c r="CA967" s="15">
        <f t="shared" ca="1" si="539"/>
        <v>46925.212834603131</v>
      </c>
      <c r="CB967" s="15">
        <f ca="1">(AU967*DCF!C$10-DCF!C$5*MAX(AU967*DCF!C$10,0)-MAX(AU967-Inputs!$B$6,0)/Inputs!$B$10)*DCF!C$6</f>
        <v>1037.8423933667013</v>
      </c>
      <c r="CC967" s="15">
        <f ca="1">(AV967*DCF!D$10-DCF!D$5*MAX(AV967*DCF!D$10,0)-MAX(AV967-AU967,0)/Inputs!$B$10)*DCF!D$6</f>
        <v>1388.2302756818403</v>
      </c>
      <c r="CD967" s="15">
        <f ca="1">(AW967*DCF!E$10-DCF!E$5*MAX(AW967*DCF!E$10,0)-MAX(AW967-AV967,0)/Inputs!$B$10)*DCF!E$6</f>
        <v>1700.7216929504505</v>
      </c>
      <c r="CE967" s="15">
        <f ca="1">(AX967*DCF!F$10-DCF!F$5*MAX(AX967*DCF!F$10,0)-MAX(AX967-AW967,0)/Inputs!$B$10)*DCF!F$6</f>
        <v>1746.2114477717391</v>
      </c>
      <c r="CF967" s="15">
        <f ca="1">(AY967*DCF!G$10-DCF!G$5*MAX(AY967*DCF!G$10,0)-MAX(AY967-AX967,0)/Inputs!$B$10)*DCF!G$6</f>
        <v>1802.7367039555515</v>
      </c>
      <c r="CG967" s="15">
        <f ca="1">(AZ967*DCF!H$10-DCF!H$5*MAX(AZ967*DCF!H$10,0)-MAX(AZ967-AY967,0)/Inputs!$B$10)*DCF!H$6</f>
        <v>1834.8761368671976</v>
      </c>
      <c r="CH967" s="15">
        <f ca="1">(BA967*DCF!I$10-DCF!I$5*MAX(BA967*DCF!I$10,0)-MAX(BA967-AZ967,0)/Inputs!$B$10)*DCF!I$6</f>
        <v>2054.5823998777146</v>
      </c>
      <c r="CI967" s="15">
        <f ca="1">(BB967*DCF!J$10-DCF!J$5*MAX(BB967*DCF!J$10,0)-MAX(BB967-BA967,0)/Inputs!$B$10)*DCF!J$6</f>
        <v>2350.3566076875218</v>
      </c>
      <c r="CJ967" s="15">
        <f ca="1">(BC967*DCF!K$10-DCF!K$5*MAX(BC967*DCF!K$10,0)-MAX(BC967-BB967,0)/Inputs!$B$10)*DCF!K$6</f>
        <v>2824.1526868649835</v>
      </c>
      <c r="CK967" s="15">
        <f ca="1">(BD967*DCF!L$10-DCF!L$5*MAX(BD967*DCF!L$10,0)-MAX(BD967-BC967,0)/Inputs!$B$10)*DCF!L$6</f>
        <v>3220.568492205703</v>
      </c>
      <c r="CL967" s="15">
        <f ca="1">(BE967*DCF!M$10-DCF!M$5*MAX(BE967*DCF!M$10,0)-MAX(BE967-BD967,0)/Inputs!$B$10)*DCF!M$6</f>
        <v>3728.7629551170362</v>
      </c>
      <c r="CM967" s="15">
        <f ca="1">(BF967*DCF!C$28-DCF!C$5*MAX(BF967*DCF!C$28,0)-MAX(BF967-Inputs!$B$13,0)/Inputs!$B$17)*DCF!C$6</f>
        <v>3710.1400359431045</v>
      </c>
      <c r="CN967" s="15">
        <f ca="1">(BG967*DCF!D$28-DCF!D$5*MAX(BG967*DCF!D$28,0)-MAX(BG967-BF967,0)/Inputs!$B$17)*DCF!D$6</f>
        <v>4574.1891773936468</v>
      </c>
      <c r="CO967" s="15">
        <f ca="1">(BH967*DCF!E$28-DCF!E$5*MAX(BH967*DCF!E$28,0)-MAX(BH967-BG967,0)/Inputs!$B$17)*DCF!E$6</f>
        <v>5227.852422593176</v>
      </c>
      <c r="CP967" s="15">
        <f ca="1">(BI967*DCF!F$28-DCF!F$5*MAX(BI967*DCF!F$28,0)-MAX(BI967-BH967,0)/Inputs!$B$17)*DCF!F$6</f>
        <v>5439.0023365867946</v>
      </c>
      <c r="CQ967" s="15">
        <f ca="1">(BJ967*DCF!G$28-DCF!G$5*MAX(BJ967*DCF!G$28,0)-MAX(BJ967-BI967,0)/Inputs!$B$17)*DCF!G$6</f>
        <v>6232.3862354223593</v>
      </c>
      <c r="CR967" s="15">
        <f ca="1">(BK967*DCF!H$28-DCF!H$5*MAX(BK967*DCF!H$28,0)-MAX(BK967-BJ967,0)/Inputs!$B$17)*DCF!H$6</f>
        <v>7097.9926657860451</v>
      </c>
      <c r="CS967" s="15">
        <f ca="1">(BL967*DCF!I$28-DCF!I$5*MAX(BL967*DCF!I$28,0)-MAX(BL967-BK967,0)/Inputs!$B$17)*DCF!I$6</f>
        <v>6945.8479764822969</v>
      </c>
      <c r="CT967" s="15">
        <f ca="1">(BM967*DCF!J$28-DCF!J$5*MAX(BM967*DCF!J$28,0)-MAX(BM967-BL967,0)/Inputs!$B$17)*DCF!J$6</f>
        <v>7172.8418212887009</v>
      </c>
      <c r="CU967" s="15">
        <f ca="1">(BN967*DCF!K$28-DCF!K$5*MAX(BN967*DCF!K$28,0)-MAX(BN967-BM967,0)/Inputs!$B$17)*DCF!K$6</f>
        <v>7420.7375800431491</v>
      </c>
      <c r="CV967" s="15">
        <f ca="1">(BO967*DCF!L$28-DCF!L$5*MAX(BO967*DCF!L$28,0)-MAX(BO967-BN967,0)/Inputs!$B$17)*DCF!L$6</f>
        <v>7975.4260871713204</v>
      </c>
      <c r="CW967" s="15">
        <f ca="1">(BP967*DCF!M$28-DCF!M$5*MAX(BP967*DCF!M$28,0)-MAX(BP967-BO967,0)/Inputs!$B$17)*DCF!M$6</f>
        <v>8794.1760699567167</v>
      </c>
      <c r="CX967" s="15">
        <f ca="1">(BQ967*DCF!C$46-DCF!C$5*MAX(BQ967*DCF!C$46,0)-MAX(BQ967-Inputs!$B$20,0)/Inputs!$B$24)*DCF!C$6</f>
        <v>-1214.3938726983879</v>
      </c>
      <c r="CY967" s="15">
        <f ca="1">(BR967*DCF!D$46-DCF!D$5*MAX(BR967*DCF!D$46,0)-MAX(BR967-BQ967,0)/Inputs!$B$24)*DCF!D$6</f>
        <v>-509.80963288482019</v>
      </c>
      <c r="CZ967" s="15">
        <f ca="1">(BS967*DCF!E$46-DCF!E$5*MAX(BS967*DCF!E$46,0)-MAX(BS967-BR967,0)/Inputs!$B$24)*DCF!E$6</f>
        <v>-347.93391043396662</v>
      </c>
      <c r="DA967" s="15">
        <f ca="1">(BT967*DCF!F$46-DCF!F$5*MAX(BT967*DCF!F$46,0)-MAX(BT967-BS967,0)/Inputs!$B$24)*DCF!F$6</f>
        <v>-455.6585174092869</v>
      </c>
      <c r="DB967" s="15">
        <f ca="1">(BU967*DCF!G$46-DCF!G$5*MAX(BU967*DCF!G$46,0)-MAX(BU967-BT967,0)/Inputs!$B$24)*DCF!G$6</f>
        <v>-1344.5199413977818</v>
      </c>
      <c r="DC967" s="15">
        <f ca="1">(BV967*DCF!H$46-DCF!H$5*MAX(BV967*DCF!H$46,0)-MAX(BV967-BU967,0)/Inputs!$B$24)*DCF!H$6</f>
        <v>-1214.4009005254663</v>
      </c>
      <c r="DD967" s="15">
        <f ca="1">(BW967*DCF!I$46-DCF!I$5*MAX(BW967*DCF!I$46,0)-MAX(BW967-BV967,0)/Inputs!$B$24)*DCF!I$6</f>
        <v>232.81017608516478</v>
      </c>
      <c r="DE967" s="15">
        <f ca="1">(BX967*DCF!J$46-DCF!J$5*MAX(BX967*DCF!J$46,0)-MAX(BX967-BW967,0)/Inputs!$B$24)*DCF!J$6</f>
        <v>-706.37962241725177</v>
      </c>
      <c r="DF967" s="15">
        <f ca="1">(BY967*DCF!K$46-DCF!K$5*MAX(BY967*DCF!K$46,0)-MAX(BY967-BX967,0)/Inputs!$B$24)*DCF!K$6</f>
        <v>205.3625413857844</v>
      </c>
      <c r="DG967" s="15">
        <f ca="1">(BZ967*DCF!L$46-DCF!L$5*MAX(BZ967*DCF!L$46,0)-MAX(BZ967-BY967,0)/Inputs!$B$24)*DCF!L$6</f>
        <v>-669.29727996377312</v>
      </c>
      <c r="DH967" s="15">
        <f ca="1">(CA967*DCF!M$46-DCF!M$5*MAX(CA967*DCF!M$46,0)-MAX(CA967-BZ967,0)/Inputs!$B$24)*DCF!M$6</f>
        <v>372.28558449824607</v>
      </c>
      <c r="DI967" s="15">
        <f ca="1">SUM(CB967:CL967)+BE967*DCF!M$10*(1+Inputs!$B$30)*(1-Inputs!$B$33)*(1-Inputs!$B$30/Inputs!$B$31)/(Inputs!$B$29-Inputs!$B$30)*DCF!M$6</f>
        <v>101247.73751573268</v>
      </c>
      <c r="DJ967" s="15">
        <f ca="1">SUM(CM967:CW967)+BP967*DCF!M$28*(1+Inputs!$B$30)*(1-Inputs!$B$33)*(1-Inputs!$B$30/Inputs!$B$31)/(Inputs!$B$29-Inputs!$B$30)*DCF!M$6</f>
        <v>247725.11955440836</v>
      </c>
      <c r="DK967" s="15">
        <f ca="1">SUM(CX967:DH967)+CA967*DCF!M$46*(1+Inputs!$B$30)*(1-Inputs!$B$33)*(1-Inputs!$B$30/Inputs!$B$31)/(Inputs!$B$29-Inputs!$B$30)*DCF!M$6</f>
        <v>66900.002313350036</v>
      </c>
      <c r="DM967" s="15">
        <f ca="1">DI967+DJ967+DK967+Inputs!$B$34+Inputs!$B$36-Inputs!$B$35</f>
        <v>492723.85938349104</v>
      </c>
    </row>
    <row r="968" spans="1:117" x14ac:dyDescent="0.75">
      <c r="A968" s="11">
        <v>955</v>
      </c>
      <c r="C968" s="23">
        <f t="shared" ca="1" si="545"/>
        <v>6.3419017156305293E-3</v>
      </c>
      <c r="D968" s="23">
        <f t="shared" ca="1" si="545"/>
        <v>-0.57739912062283849</v>
      </c>
      <c r="E968" s="23">
        <f t="shared" ca="1" si="545"/>
        <v>-1.9566667081798719</v>
      </c>
      <c r="F968" s="23">
        <f t="shared" ca="1" si="545"/>
        <v>0.19375740418203979</v>
      </c>
      <c r="G968" s="23">
        <f t="shared" ca="1" si="545"/>
        <v>1.1241112026263662</v>
      </c>
      <c r="H968" s="23">
        <f t="shared" ca="1" si="545"/>
        <v>-0.68194972099723439</v>
      </c>
      <c r="I968" s="23">
        <f t="shared" ca="1" si="545"/>
        <v>0.13056246823022316</v>
      </c>
      <c r="J968" s="23">
        <f t="shared" ca="1" si="545"/>
        <v>-0.153208524400954</v>
      </c>
      <c r="K968" s="23">
        <f t="shared" ca="1" si="545"/>
        <v>1.3474270281946841</v>
      </c>
      <c r="L968" s="23">
        <f t="shared" ca="1" si="545"/>
        <v>1.127698755457273</v>
      </c>
      <c r="M968" s="23">
        <f t="shared" ca="1" si="545"/>
        <v>-0.52754431936115287</v>
      </c>
      <c r="N968" s="23">
        <f ca="1">SQRT(Inputs!$B$38)*C968+SQRT(1-Inputs!$B$38)*_xlfn.NORM.S.INV(RAND())</f>
        <v>-0.21423018399548835</v>
      </c>
      <c r="O968" s="23">
        <f ca="1">SQRT(Inputs!$B$38)*D968+SQRT(1-Inputs!$B$38)*_xlfn.NORM.S.INV(RAND())</f>
        <v>0.92841893338639858</v>
      </c>
      <c r="P968" s="23">
        <f ca="1">SQRT(Inputs!$B$38)*E968+SQRT(1-Inputs!$B$38)*_xlfn.NORM.S.INV(RAND())</f>
        <v>-0.47617195510234378</v>
      </c>
      <c r="Q968" s="23">
        <f ca="1">SQRT(Inputs!$B$38)*F968+SQRT(1-Inputs!$B$38)*_xlfn.NORM.S.INV(RAND())</f>
        <v>-7.2876502533915546E-2</v>
      </c>
      <c r="R968" s="23">
        <f ca="1">SQRT(Inputs!$B$38)*G968+SQRT(1-Inputs!$B$38)*_xlfn.NORM.S.INV(RAND())</f>
        <v>0.26813694412558187</v>
      </c>
      <c r="S968" s="23">
        <f ca="1">SQRT(Inputs!$B$38)*H968+SQRT(1-Inputs!$B$38)*_xlfn.NORM.S.INV(RAND())</f>
        <v>-1.3905674681099471</v>
      </c>
      <c r="T968" s="23">
        <f ca="1">SQRT(Inputs!$B$38)*I968+SQRT(1-Inputs!$B$38)*_xlfn.NORM.S.INV(RAND())</f>
        <v>1.5289348163678183E-2</v>
      </c>
      <c r="U968" s="23">
        <f ca="1">SQRT(Inputs!$B$38)*J968+SQRT(1-Inputs!$B$38)*_xlfn.NORM.S.INV(RAND())</f>
        <v>-0.86592007533104409</v>
      </c>
      <c r="V968" s="23">
        <f ca="1">SQRT(Inputs!$B$38)*K968+SQRT(1-Inputs!$B$38)*_xlfn.NORM.S.INV(RAND())</f>
        <v>0.77140463539259185</v>
      </c>
      <c r="W968" s="23">
        <f ca="1">SQRT(Inputs!$B$38)*L968+SQRT(1-Inputs!$B$38)*_xlfn.NORM.S.INV(RAND())</f>
        <v>0.30338930056056235</v>
      </c>
      <c r="X968" s="23">
        <f ca="1">SQRT(Inputs!$B$38)*M968+SQRT(1-Inputs!$B$38)*_xlfn.NORM.S.INV(RAND())</f>
        <v>-1.3491467318070023</v>
      </c>
      <c r="Y968" s="23">
        <f ca="1">SQRT(Inputs!$B$38)*C968+SQRT(1-Inputs!$B$38)*_xlfn.NORM.S.INV(RAND())</f>
        <v>-0.16043714048093391</v>
      </c>
      <c r="Z968" s="23">
        <f ca="1">SQRT(Inputs!$B$38)*D968+SQRT(1-Inputs!$B$38)*_xlfn.NORM.S.INV(RAND())</f>
        <v>-0.60000117664237673</v>
      </c>
      <c r="AA968" s="23">
        <f ca="1">SQRT(Inputs!$B$38)*E968+SQRT(1-Inputs!$B$38)*_xlfn.NORM.S.INV(RAND())</f>
        <v>0.51024802400333558</v>
      </c>
      <c r="AB968" s="23">
        <f ca="1">SQRT(Inputs!$B$38)*F968+SQRT(1-Inputs!$B$38)*_xlfn.NORM.S.INV(RAND())</f>
        <v>0.12871226402465671</v>
      </c>
      <c r="AC968" s="23">
        <f ca="1">SQRT(Inputs!$B$38)*G968+SQRT(1-Inputs!$B$38)*_xlfn.NORM.S.INV(RAND())</f>
        <v>0.18497775553947249</v>
      </c>
      <c r="AD968" s="23">
        <f ca="1">SQRT(Inputs!$B$38)*H968+SQRT(1-Inputs!$B$38)*_xlfn.NORM.S.INV(RAND())</f>
        <v>-1.688033207744045</v>
      </c>
      <c r="AE968" s="23">
        <f ca="1">SQRT(Inputs!$B$38)*I968+SQRT(1-Inputs!$B$38)*_xlfn.NORM.S.INV(RAND())</f>
        <v>-1.0143680332076592</v>
      </c>
      <c r="AF968" s="23">
        <f ca="1">SQRT(Inputs!$B$38)*J968+SQRT(1-Inputs!$B$38)*_xlfn.NORM.S.INV(RAND())</f>
        <v>0.13128908373766354</v>
      </c>
      <c r="AG968" s="23">
        <f ca="1">SQRT(Inputs!$B$38)*K968+SQRT(1-Inputs!$B$38)*_xlfn.NORM.S.INV(RAND())</f>
        <v>2.266421069333334</v>
      </c>
      <c r="AH968" s="23">
        <f ca="1">SQRT(Inputs!$B$38)*L968+SQRT(1-Inputs!$B$38)*_xlfn.NORM.S.INV(RAND())</f>
        <v>3.3653473134347411E-2</v>
      </c>
      <c r="AI968" s="23">
        <f ca="1">SQRT(Inputs!$B$38)*M968+SQRT(1-Inputs!$B$38)*_xlfn.NORM.S.INV(RAND())</f>
        <v>-0.92248652378528784</v>
      </c>
      <c r="AJ968" s="23">
        <f ca="1">SQRT(Inputs!$B$38)*C968+SQRT(1-Inputs!$B$38)*_xlfn.NORM.S.INV(RAND())</f>
        <v>-0.48599899925962164</v>
      </c>
      <c r="AK968" s="23">
        <f ca="1">SQRT(Inputs!$B$38)*D968+SQRT(1-Inputs!$B$38)*_xlfn.NORM.S.INV(RAND())</f>
        <v>-0.53323383193313689</v>
      </c>
      <c r="AL968" s="23">
        <f ca="1">SQRT(Inputs!$B$38)*E968+SQRT(1-Inputs!$B$38)*_xlfn.NORM.S.INV(RAND())</f>
        <v>-1.5838367202738315</v>
      </c>
      <c r="AM968" s="23">
        <f ca="1">SQRT(Inputs!$B$38)*F968+SQRT(1-Inputs!$B$38)*_xlfn.NORM.S.INV(RAND())</f>
        <v>1.0939490808634769</v>
      </c>
      <c r="AN968" s="23">
        <f ca="1">SQRT(Inputs!$B$38)*G968+SQRT(1-Inputs!$B$38)*_xlfn.NORM.S.INV(RAND())</f>
        <v>0.11352819674886849</v>
      </c>
      <c r="AO968" s="23">
        <f ca="1">SQRT(Inputs!$B$38)*H968+SQRT(1-Inputs!$B$38)*_xlfn.NORM.S.INV(RAND())</f>
        <v>0.35980123759886334</v>
      </c>
      <c r="AP968" s="23">
        <f ca="1">SQRT(Inputs!$B$38)*I968+SQRT(1-Inputs!$B$38)*_xlfn.NORM.S.INV(RAND())</f>
        <v>0.13138947977265464</v>
      </c>
      <c r="AQ968" s="23">
        <f ca="1">SQRT(Inputs!$B$38)*J968+SQRT(1-Inputs!$B$38)*_xlfn.NORM.S.INV(RAND())</f>
        <v>0.18944720142953675</v>
      </c>
      <c r="AR968" s="23">
        <f ca="1">SQRT(Inputs!$B$38)*K968+SQRT(1-Inputs!$B$38)*_xlfn.NORM.S.INV(RAND())</f>
        <v>0.37443800509657499</v>
      </c>
      <c r="AS968" s="23">
        <f ca="1">SQRT(Inputs!$B$38)*L968+SQRT(1-Inputs!$B$38)*_xlfn.NORM.S.INV(RAND())</f>
        <v>1.6880034490027911</v>
      </c>
      <c r="AT968" s="23">
        <f ca="1">SQRT(Inputs!$B$38)*M968+SQRT(1-Inputs!$B$38)*_xlfn.NORM.S.INV(RAND())</f>
        <v>1.0105014963991699</v>
      </c>
      <c r="AU968" s="15">
        <f ca="1">Inputs!$B$6*EXP($B$8-0.5*C$5^2+C$5*N968)</f>
        <v>4793.1079315294328</v>
      </c>
      <c r="AV968" s="15">
        <f t="shared" ca="1" si="510"/>
        <v>6687.6946427933417</v>
      </c>
      <c r="AW968" s="15">
        <f t="shared" ca="1" si="511"/>
        <v>7647.1896382820833</v>
      </c>
      <c r="AX968" s="15">
        <f t="shared" ca="1" si="512"/>
        <v>9251.83132507747</v>
      </c>
      <c r="AY968" s="15">
        <f t="shared" ca="1" si="513"/>
        <v>11666.354911398794</v>
      </c>
      <c r="AZ968" s="15">
        <f t="shared" ca="1" si="514"/>
        <v>12242.451089814111</v>
      </c>
      <c r="BA968" s="15">
        <f t="shared" ca="1" si="515"/>
        <v>15005.622272613597</v>
      </c>
      <c r="BB968" s="15">
        <f t="shared" ca="1" si="516"/>
        <v>16844.796939112362</v>
      </c>
      <c r="BC968" s="15">
        <f t="shared" ca="1" si="517"/>
        <v>22225.460545804002</v>
      </c>
      <c r="BD968" s="15">
        <f t="shared" ca="1" si="518"/>
        <v>28012.011532682634</v>
      </c>
      <c r="BE968" s="15">
        <f t="shared" ca="1" si="519"/>
        <v>30356.084226272069</v>
      </c>
      <c r="BF968" s="15">
        <f ca="1">Inputs!$B$13*EXP($B$9-0.5*C$6^2+C$6*Y968)</f>
        <v>13398.029710730903</v>
      </c>
      <c r="BG968" s="15">
        <f t="shared" ca="1" si="520"/>
        <v>14653.190108967612</v>
      </c>
      <c r="BH968" s="15">
        <f t="shared" ca="1" si="521"/>
        <v>19484.607777797657</v>
      </c>
      <c r="BI968" s="15">
        <f t="shared" ca="1" si="522"/>
        <v>24329.344212361819</v>
      </c>
      <c r="BJ968" s="15">
        <f t="shared" ca="1" si="523"/>
        <v>30632.165717486307</v>
      </c>
      <c r="BK968" s="15">
        <f t="shared" ca="1" si="524"/>
        <v>29876.176058342342</v>
      </c>
      <c r="BL968" s="15">
        <f t="shared" ca="1" si="525"/>
        <v>32178.658025098415</v>
      </c>
      <c r="BM968" s="15">
        <f t="shared" ca="1" si="526"/>
        <v>40204.928581049513</v>
      </c>
      <c r="BN968" s="15">
        <f t="shared" ca="1" si="527"/>
        <v>64877.474074700702</v>
      </c>
      <c r="BO968" s="15">
        <f t="shared" ca="1" si="528"/>
        <v>80137.919183338046</v>
      </c>
      <c r="BP968" s="15">
        <f t="shared" ca="1" si="529"/>
        <v>88846.431824671832</v>
      </c>
      <c r="BQ968" s="15">
        <f ca="1">Inputs!$B$20*EXP($B$10-0.5*C$7^2+C$7*AJ968)</f>
        <v>3610.3256467812598</v>
      </c>
      <c r="BR968" s="15">
        <f t="shared" ca="1" si="530"/>
        <v>4135.6110274240009</v>
      </c>
      <c r="BS968" s="15">
        <f t="shared" ca="1" si="531"/>
        <v>3593.4756027071312</v>
      </c>
      <c r="BT968" s="15">
        <f t="shared" ca="1" si="532"/>
        <v>6601.5134319610306</v>
      </c>
      <c r="BU968" s="15">
        <f t="shared" ca="1" si="533"/>
        <v>9403.7136110701795</v>
      </c>
      <c r="BV968" s="15">
        <f t="shared" ca="1" si="534"/>
        <v>14188.016584989422</v>
      </c>
      <c r="BW968" s="15">
        <f t="shared" ca="1" si="535"/>
        <v>20356.871877906124</v>
      </c>
      <c r="BX968" s="15">
        <f t="shared" ca="1" si="536"/>
        <v>29574.512144258904</v>
      </c>
      <c r="BY968" s="15">
        <f t="shared" ca="1" si="537"/>
        <v>44516.487990431968</v>
      </c>
      <c r="BZ968" s="15">
        <f t="shared" ca="1" si="538"/>
        <v>85190.027111773059</v>
      </c>
      <c r="CA968" s="15">
        <f t="shared" ca="1" si="539"/>
        <v>143204.33883195964</v>
      </c>
      <c r="CB968" s="15">
        <f ca="1">(AU968*DCF!C$10-DCF!C$5*MAX(AU968*DCF!C$10,0)-MAX(AU968-Inputs!$B$6,0)/Inputs!$B$10)*DCF!C$6</f>
        <v>1044.2802412510136</v>
      </c>
      <c r="CC968" s="15">
        <f ca="1">(AV968*DCF!D$10-DCF!D$5*MAX(AV968*DCF!D$10,0)-MAX(AV968-AU968,0)/Inputs!$B$10)*DCF!D$6</f>
        <v>1168.1348768518822</v>
      </c>
      <c r="CD968" s="15">
        <f ca="1">(AW968*DCF!E$10-DCF!E$5*MAX(AW968*DCF!E$10,0)-MAX(AW968-AV968,0)/Inputs!$B$10)*DCF!E$6</f>
        <v>1549.4963471844353</v>
      </c>
      <c r="CE968" s="15">
        <f ca="1">(AX968*DCF!F$10-DCF!F$5*MAX(AX968*DCF!F$10,0)-MAX(AX968-AW968,0)/Inputs!$B$10)*DCF!F$6</f>
        <v>1685.773882487128</v>
      </c>
      <c r="CF968" s="15">
        <f ca="1">(AY968*DCF!G$10-DCF!G$5*MAX(AY968*DCF!G$10,0)-MAX(AY968-AX968,0)/Inputs!$B$10)*DCF!G$6</f>
        <v>1939.6208387022302</v>
      </c>
      <c r="CG968" s="15">
        <f ca="1">(AZ968*DCF!H$10-DCF!H$5*MAX(AZ968*DCF!H$10,0)-MAX(AZ968-AY968,0)/Inputs!$B$10)*DCF!H$6</f>
        <v>2274.5844560092214</v>
      </c>
      <c r="CH968" s="15">
        <f ca="1">(BA968*DCF!I$10-DCF!I$5*MAX(BA968*DCF!I$10,0)-MAX(BA968-AZ968,0)/Inputs!$B$10)*DCF!I$6</f>
        <v>2287.7228956910776</v>
      </c>
      <c r="CI968" s="15">
        <f ca="1">(BB968*DCF!J$10-DCF!J$5*MAX(BB968*DCF!J$10,0)-MAX(BB968-BA968,0)/Inputs!$B$10)*DCF!J$6</f>
        <v>2611.909626602162</v>
      </c>
      <c r="CJ968" s="15">
        <f ca="1">(BC968*DCF!K$10-DCF!K$5*MAX(BC968*DCF!K$10,0)-MAX(BC968-BB968,0)/Inputs!$B$10)*DCF!K$6</f>
        <v>2824.7312087371029</v>
      </c>
      <c r="CK968" s="15">
        <f ca="1">(BD968*DCF!L$10-DCF!L$5*MAX(BD968*DCF!L$10,0)-MAX(BD968-BC968,0)/Inputs!$B$10)*DCF!L$6</f>
        <v>3476.4492795924411</v>
      </c>
      <c r="CL968" s="15">
        <f ca="1">(BE968*DCF!M$10-DCF!M$5*MAX(BE968*DCF!M$10,0)-MAX(BE968-BD968,0)/Inputs!$B$10)*DCF!M$6</f>
        <v>4003.611581884767</v>
      </c>
      <c r="CM968" s="15">
        <f ca="1">(BF968*DCF!C$28-DCF!C$5*MAX(BF968*DCF!C$28,0)-MAX(BF968-Inputs!$B$13,0)/Inputs!$B$17)*DCF!C$6</f>
        <v>3624.5497599821197</v>
      </c>
      <c r="CN968" s="15">
        <f ca="1">(BG968*DCF!D$28-DCF!D$5*MAX(BG968*DCF!D$28,0)-MAX(BG968-BF968,0)/Inputs!$B$17)*DCF!D$6</f>
        <v>4047.9191839138784</v>
      </c>
      <c r="CO968" s="15">
        <f ca="1">(BH968*DCF!E$28-DCF!E$5*MAX(BH968*DCF!E$28,0)-MAX(BH968-BG968,0)/Inputs!$B$17)*DCF!E$6</f>
        <v>4566.1819551246163</v>
      </c>
      <c r="CP968" s="15">
        <f ca="1">(BI968*DCF!F$28-DCF!F$5*MAX(BI968*DCF!F$28,0)-MAX(BI968-BH968,0)/Inputs!$B$17)*DCF!F$6</f>
        <v>5722.7152529328787</v>
      </c>
      <c r="CQ968" s="15">
        <f ca="1">(BJ968*DCF!G$28-DCF!G$5*MAX(BJ968*DCF!G$28,0)-MAX(BJ968-BI968,0)/Inputs!$B$17)*DCF!G$6</f>
        <v>6887.6754880853141</v>
      </c>
      <c r="CR968" s="15">
        <f ca="1">(BK968*DCF!H$28-DCF!H$5*MAX(BK968*DCF!H$28,0)-MAX(BK968-BJ968,0)/Inputs!$B$17)*DCF!H$6</f>
        <v>7388.7079549577556</v>
      </c>
      <c r="CS968" s="15">
        <f ca="1">(BL968*DCF!I$28-DCF!I$5*MAX(BL968*DCF!I$28,0)-MAX(BL968-BK968,0)/Inputs!$B$17)*DCF!I$6</f>
        <v>7236.4324143947888</v>
      </c>
      <c r="CT968" s="15">
        <f ca="1">(BM968*DCF!J$28-DCF!J$5*MAX(BM968*DCF!J$28,0)-MAX(BM968-BL968,0)/Inputs!$B$17)*DCF!J$6</f>
        <v>7904.8188324998164</v>
      </c>
      <c r="CU968" s="15">
        <f ca="1">(BN968*DCF!K$28-DCF!K$5*MAX(BN968*DCF!K$28,0)-MAX(BN968-BM968,0)/Inputs!$B$17)*DCF!K$6</f>
        <v>10678.976537812307</v>
      </c>
      <c r="CV968" s="15">
        <f ca="1">(BO968*DCF!L$28-DCF!L$5*MAX(BO968*DCF!L$28,0)-MAX(BO968-BN968,0)/Inputs!$B$17)*DCF!L$6</f>
        <v>14262.45215125277</v>
      </c>
      <c r="CW968" s="15">
        <f ca="1">(BP968*DCF!M$28-DCF!M$5*MAX(BP968*DCF!M$28,0)-MAX(BP968-BO968,0)/Inputs!$B$17)*DCF!M$6</f>
        <v>15806.223291719321</v>
      </c>
      <c r="CX968" s="15">
        <f ca="1">(BQ968*DCF!C$46-DCF!C$5*MAX(BQ968*DCF!C$46,0)-MAX(BQ968-Inputs!$B$20,0)/Inputs!$B$24)*DCF!C$6</f>
        <v>-1022.8584157837828</v>
      </c>
      <c r="CY968" s="15">
        <f ca="1">(BR968*DCF!D$46-DCF!D$5*MAX(BR968*DCF!D$46,0)-MAX(BR968-BQ968,0)/Inputs!$B$24)*DCF!D$6</f>
        <v>-929.98727034112574</v>
      </c>
      <c r="CZ968" s="15">
        <f ca="1">(BS968*DCF!E$46-DCF!E$5*MAX(BS968*DCF!E$46,0)-MAX(BS968-BR968,0)/Inputs!$B$24)*DCF!E$6</f>
        <v>-424.93474673055744</v>
      </c>
      <c r="DA968" s="15">
        <f ca="1">(BT968*DCF!F$46-DCF!F$5*MAX(BT968*DCF!F$46,0)-MAX(BT968-BS968,0)/Inputs!$B$24)*DCF!F$6</f>
        <v>-1576.0856110281752</v>
      </c>
      <c r="DB968" s="15">
        <f ca="1">(BU968*DCF!G$46-DCF!G$5*MAX(BU968*DCF!G$46,0)-MAX(BU968-BT968,0)/Inputs!$B$24)*DCF!G$6</f>
        <v>-1258.9271219438783</v>
      </c>
      <c r="DC968" s="15">
        <f ca="1">(BV968*DCF!H$46-DCF!H$5*MAX(BV968*DCF!H$46,0)-MAX(BV968-BU968,0)/Inputs!$B$24)*DCF!H$6</f>
        <v>-1486.6928352347304</v>
      </c>
      <c r="DD968" s="15">
        <f ca="1">(BW968*DCF!I$46-DCF!I$5*MAX(BW968*DCF!I$46,0)-MAX(BW968-BV968,0)/Inputs!$B$24)*DCF!I$6</f>
        <v>-1300.6898632956893</v>
      </c>
      <c r="DE968" s="15">
        <f ca="1">(BX968*DCF!J$46-DCF!J$5*MAX(BX968*DCF!J$46,0)-MAX(BX968-BW968,0)/Inputs!$B$24)*DCF!J$6</f>
        <v>-1203.7986266077532</v>
      </c>
      <c r="DF968" s="15">
        <f ca="1">(BY968*DCF!K$46-DCF!K$5*MAX(BY968*DCF!K$46,0)-MAX(BY968-BX968,0)/Inputs!$B$24)*DCF!K$6</f>
        <v>-1117.4558392380177</v>
      </c>
      <c r="DG968" s="15">
        <f ca="1">(BZ968*DCF!L$46-DCF!L$5*MAX(BZ968*DCF!L$46,0)-MAX(BZ968-BY968,0)/Inputs!$B$24)*DCF!L$6</f>
        <v>-3315.7643544144453</v>
      </c>
      <c r="DH968" s="15">
        <f ca="1">(CA968*DCF!M$46-DCF!M$5*MAX(CA968*DCF!M$46,0)-MAX(CA968-BZ968,0)/Inputs!$B$24)*DCF!M$6</f>
        <v>-901.59346035011424</v>
      </c>
      <c r="DI968" s="15">
        <f ca="1">SUM(CB968:CL968)+BE968*DCF!M$10*(1+Inputs!$B$30)*(1-Inputs!$B$33)*(1-Inputs!$B$30/Inputs!$B$31)/(Inputs!$B$29-Inputs!$B$30)*DCF!M$6</f>
        <v>109347.69905436582</v>
      </c>
      <c r="DJ968" s="15">
        <f ca="1">SUM(CM968:CW968)+BP968*DCF!M$28*(1+Inputs!$B$30)*(1-Inputs!$B$33)*(1-Inputs!$B$30/Inputs!$B$31)/(Inputs!$B$29-Inputs!$B$30)*DCF!M$6</f>
        <v>417807.71234333434</v>
      </c>
      <c r="DK968" s="15">
        <f ca="1">SUM(CX968:DH968)+CA968*DCF!M$46*(1+Inputs!$B$30)*(1-Inputs!$B$33)*(1-Inputs!$B$30/Inputs!$B$31)/(Inputs!$B$29-Inputs!$B$30)*DCF!M$6</f>
        <v>206872.08332763269</v>
      </c>
      <c r="DM968" s="15">
        <f ca="1">DI968+DJ968+DK968+Inputs!$B$34+Inputs!$B$36-Inputs!$B$35</f>
        <v>810878.49472533283</v>
      </c>
    </row>
    <row r="969" spans="1:117" x14ac:dyDescent="0.75">
      <c r="A969" s="11">
        <v>956</v>
      </c>
      <c r="C969" s="23">
        <f t="shared" ca="1" si="545"/>
        <v>0.38258943634562964</v>
      </c>
      <c r="D969" s="23">
        <f t="shared" ca="1" si="545"/>
        <v>0.54672645338783643</v>
      </c>
      <c r="E969" s="23">
        <f t="shared" ca="1" si="545"/>
        <v>0.6114987276362267</v>
      </c>
      <c r="F969" s="23">
        <f t="shared" ca="1" si="545"/>
        <v>0.30736736490947197</v>
      </c>
      <c r="G969" s="23">
        <f t="shared" ca="1" si="545"/>
        <v>-0.18821973613208462</v>
      </c>
      <c r="H969" s="23">
        <f t="shared" ca="1" si="545"/>
        <v>0.86403293790646518</v>
      </c>
      <c r="I969" s="23">
        <f t="shared" ca="1" si="545"/>
        <v>3.1907471968928298E-2</v>
      </c>
      <c r="J969" s="23">
        <f t="shared" ca="1" si="545"/>
        <v>-1.9040833161631014E-2</v>
      </c>
      <c r="K969" s="23">
        <f t="shared" ca="1" si="545"/>
        <v>0.3394616222780274</v>
      </c>
      <c r="L969" s="23">
        <f t="shared" ca="1" si="545"/>
        <v>0.57749775910229251</v>
      </c>
      <c r="M969" s="23">
        <f t="shared" ca="1" si="545"/>
        <v>1.0328820588077103</v>
      </c>
      <c r="N969" s="23">
        <f ca="1">SQRT(Inputs!$B$38)*C969+SQRT(1-Inputs!$B$38)*_xlfn.NORM.S.INV(RAND())</f>
        <v>0.79313406796729224</v>
      </c>
      <c r="O969" s="23">
        <f ca="1">SQRT(Inputs!$B$38)*D969+SQRT(1-Inputs!$B$38)*_xlfn.NORM.S.INV(RAND())</f>
        <v>0.53298642181055922</v>
      </c>
      <c r="P969" s="23">
        <f ca="1">SQRT(Inputs!$B$38)*E969+SQRT(1-Inputs!$B$38)*_xlfn.NORM.S.INV(RAND())</f>
        <v>1.1517041277872997</v>
      </c>
      <c r="Q969" s="23">
        <f ca="1">SQRT(Inputs!$B$38)*F969+SQRT(1-Inputs!$B$38)*_xlfn.NORM.S.INV(RAND())</f>
        <v>-1.3306561656163232</v>
      </c>
      <c r="R969" s="23">
        <f ca="1">SQRT(Inputs!$B$38)*G969+SQRT(1-Inputs!$B$38)*_xlfn.NORM.S.INV(RAND())</f>
        <v>-0.34158062282581075</v>
      </c>
      <c r="S969" s="23">
        <f ca="1">SQRT(Inputs!$B$38)*H969+SQRT(1-Inputs!$B$38)*_xlfn.NORM.S.INV(RAND())</f>
        <v>7.3405651628043855E-2</v>
      </c>
      <c r="T969" s="23">
        <f ca="1">SQRT(Inputs!$B$38)*I969+SQRT(1-Inputs!$B$38)*_xlfn.NORM.S.INV(RAND())</f>
        <v>0.62167433736038924</v>
      </c>
      <c r="U969" s="23">
        <f ca="1">SQRT(Inputs!$B$38)*J969+SQRT(1-Inputs!$B$38)*_xlfn.NORM.S.INV(RAND())</f>
        <v>-0.93309154871893474</v>
      </c>
      <c r="V969" s="23">
        <f ca="1">SQRT(Inputs!$B$38)*K969+SQRT(1-Inputs!$B$38)*_xlfn.NORM.S.INV(RAND())</f>
        <v>0.20039182468255531</v>
      </c>
      <c r="W969" s="23">
        <f ca="1">SQRT(Inputs!$B$38)*L969+SQRT(1-Inputs!$B$38)*_xlfn.NORM.S.INV(RAND())</f>
        <v>0.9889097348214162</v>
      </c>
      <c r="X969" s="23">
        <f ca="1">SQRT(Inputs!$B$38)*M969+SQRT(1-Inputs!$B$38)*_xlfn.NORM.S.INV(RAND())</f>
        <v>0.4236192750299308</v>
      </c>
      <c r="Y969" s="23">
        <f ca="1">SQRT(Inputs!$B$38)*C969+SQRT(1-Inputs!$B$38)*_xlfn.NORM.S.INV(RAND())</f>
        <v>-1.4952162373564413</v>
      </c>
      <c r="Z969" s="23">
        <f ca="1">SQRT(Inputs!$B$38)*D969+SQRT(1-Inputs!$B$38)*_xlfn.NORM.S.INV(RAND())</f>
        <v>-1.0396516981500334</v>
      </c>
      <c r="AA969" s="23">
        <f ca="1">SQRT(Inputs!$B$38)*E969+SQRT(1-Inputs!$B$38)*_xlfn.NORM.S.INV(RAND())</f>
        <v>-1.0109621706561376</v>
      </c>
      <c r="AB969" s="23">
        <f ca="1">SQRT(Inputs!$B$38)*F969+SQRT(1-Inputs!$B$38)*_xlfn.NORM.S.INV(RAND())</f>
        <v>0.88699146486466984</v>
      </c>
      <c r="AC969" s="23">
        <f ca="1">SQRT(Inputs!$B$38)*G969+SQRT(1-Inputs!$B$38)*_xlfn.NORM.S.INV(RAND())</f>
        <v>-0.23701855771091285</v>
      </c>
      <c r="AD969" s="23">
        <f ca="1">SQRT(Inputs!$B$38)*H969+SQRT(1-Inputs!$B$38)*_xlfn.NORM.S.INV(RAND())</f>
        <v>0.84916180011440467</v>
      </c>
      <c r="AE969" s="23">
        <f ca="1">SQRT(Inputs!$B$38)*I969+SQRT(1-Inputs!$B$38)*_xlfn.NORM.S.INV(RAND())</f>
        <v>-1.1169992638319621</v>
      </c>
      <c r="AF969" s="23">
        <f ca="1">SQRT(Inputs!$B$38)*J969+SQRT(1-Inputs!$B$38)*_xlfn.NORM.S.INV(RAND())</f>
        <v>0.49212911365114231</v>
      </c>
      <c r="AG969" s="23">
        <f ca="1">SQRT(Inputs!$B$38)*K969+SQRT(1-Inputs!$B$38)*_xlfn.NORM.S.INV(RAND())</f>
        <v>1.6603227013599211</v>
      </c>
      <c r="AH969" s="23">
        <f ca="1">SQRT(Inputs!$B$38)*L969+SQRT(1-Inputs!$B$38)*_xlfn.NORM.S.INV(RAND())</f>
        <v>1.5204050040459895</v>
      </c>
      <c r="AI969" s="23">
        <f ca="1">SQRT(Inputs!$B$38)*M969+SQRT(1-Inputs!$B$38)*_xlfn.NORM.S.INV(RAND())</f>
        <v>1.0658104558646433</v>
      </c>
      <c r="AJ969" s="23">
        <f ca="1">SQRT(Inputs!$B$38)*C969+SQRT(1-Inputs!$B$38)*_xlfn.NORM.S.INV(RAND())</f>
        <v>0.25693583028473332</v>
      </c>
      <c r="AK969" s="23">
        <f ca="1">SQRT(Inputs!$B$38)*D969+SQRT(1-Inputs!$B$38)*_xlfn.NORM.S.INV(RAND())</f>
        <v>0.10509505098717695</v>
      </c>
      <c r="AL969" s="23">
        <f ca="1">SQRT(Inputs!$B$38)*E969+SQRT(1-Inputs!$B$38)*_xlfn.NORM.S.INV(RAND())</f>
        <v>0.40016509228551411</v>
      </c>
      <c r="AM969" s="23">
        <f ca="1">SQRT(Inputs!$B$38)*F969+SQRT(1-Inputs!$B$38)*_xlfn.NORM.S.INV(RAND())</f>
        <v>-1.0338198572500075</v>
      </c>
      <c r="AN969" s="23">
        <f ca="1">SQRT(Inputs!$B$38)*G969+SQRT(1-Inputs!$B$38)*_xlfn.NORM.S.INV(RAND())</f>
        <v>8.9214673155344884E-2</v>
      </c>
      <c r="AO969" s="23">
        <f ca="1">SQRT(Inputs!$B$38)*H969+SQRT(1-Inputs!$B$38)*_xlfn.NORM.S.INV(RAND())</f>
        <v>-2.4506670606725789E-2</v>
      </c>
      <c r="AP969" s="23">
        <f ca="1">SQRT(Inputs!$B$38)*I969+SQRT(1-Inputs!$B$38)*_xlfn.NORM.S.INV(RAND())</f>
        <v>-0.70503793222933353</v>
      </c>
      <c r="AQ969" s="23">
        <f ca="1">SQRT(Inputs!$B$38)*J969+SQRT(1-Inputs!$B$38)*_xlfn.NORM.S.INV(RAND())</f>
        <v>-0.39885311481045577</v>
      </c>
      <c r="AR969" s="23">
        <f ca="1">SQRT(Inputs!$B$38)*K969+SQRT(1-Inputs!$B$38)*_xlfn.NORM.S.INV(RAND())</f>
        <v>8.24720019062362E-2</v>
      </c>
      <c r="AS969" s="23">
        <f ca="1">SQRT(Inputs!$B$38)*L969+SQRT(1-Inputs!$B$38)*_xlfn.NORM.S.INV(RAND())</f>
        <v>1.6787638086190879</v>
      </c>
      <c r="AT969" s="23">
        <f ca="1">SQRT(Inputs!$B$38)*M969+SQRT(1-Inputs!$B$38)*_xlfn.NORM.S.INV(RAND())</f>
        <v>1.1358196006680914</v>
      </c>
      <c r="AU969" s="15">
        <f ca="1">Inputs!$B$6*EXP($B$8-0.5*C$5^2+C$5*N969)</f>
        <v>5642.0314561525402</v>
      </c>
      <c r="AV969" s="15">
        <f t="shared" ca="1" si="510"/>
        <v>7427.5282502997106</v>
      </c>
      <c r="AW969" s="15">
        <f t="shared" ca="1" si="511"/>
        <v>10578.58788851498</v>
      </c>
      <c r="AX969" s="15">
        <f t="shared" ca="1" si="512"/>
        <v>10937.280593847952</v>
      </c>
      <c r="AY969" s="15">
        <f t="shared" ca="1" si="513"/>
        <v>12843.746869010858</v>
      </c>
      <c r="AZ969" s="15">
        <f t="shared" ca="1" si="514"/>
        <v>15835.739819037562</v>
      </c>
      <c r="BA969" s="15">
        <f t="shared" ca="1" si="515"/>
        <v>20681.692896838926</v>
      </c>
      <c r="BB969" s="15">
        <f t="shared" ca="1" si="516"/>
        <v>23060.838927369376</v>
      </c>
      <c r="BC969" s="15">
        <f t="shared" ca="1" si="517"/>
        <v>28795.317072805057</v>
      </c>
      <c r="BD969" s="15">
        <f t="shared" ca="1" si="518"/>
        <v>38695.635487636209</v>
      </c>
      <c r="BE969" s="15">
        <f t="shared" ca="1" si="519"/>
        <v>49281.781445862463</v>
      </c>
      <c r="BF969" s="15">
        <f ca="1">Inputs!$B$13*EXP($B$9-0.5*C$6^2+C$6*Y969)</f>
        <v>10282.987046280648</v>
      </c>
      <c r="BG969" s="15">
        <f t="shared" ca="1" si="520"/>
        <v>10388.623928645506</v>
      </c>
      <c r="BH969" s="15">
        <f t="shared" ca="1" si="521"/>
        <v>10733.547689865789</v>
      </c>
      <c r="BI969" s="15">
        <f t="shared" ca="1" si="522"/>
        <v>15061.569979266011</v>
      </c>
      <c r="BJ969" s="15">
        <f t="shared" ca="1" si="523"/>
        <v>17844.315592401741</v>
      </c>
      <c r="BK969" s="15">
        <f t="shared" ca="1" si="524"/>
        <v>24584.541952912838</v>
      </c>
      <c r="BL969" s="15">
        <f t="shared" ca="1" si="525"/>
        <v>26129.365154705931</v>
      </c>
      <c r="BM969" s="15">
        <f t="shared" ca="1" si="526"/>
        <v>34143.499589447609</v>
      </c>
      <c r="BN969" s="15">
        <f t="shared" ca="1" si="527"/>
        <v>51236.429008573243</v>
      </c>
      <c r="BO969" s="15">
        <f t="shared" ca="1" si="528"/>
        <v>75227.720919077459</v>
      </c>
      <c r="BP969" s="15">
        <f t="shared" ca="1" si="529"/>
        <v>104474.90453775863</v>
      </c>
      <c r="BQ969" s="15">
        <f ca="1">Inputs!$B$20*EXP($B$10-0.5*C$7^2+C$7*AJ969)</f>
        <v>4698.7856251017811</v>
      </c>
      <c r="BR969" s="15">
        <f t="shared" ca="1" si="530"/>
        <v>6592.0323741740813</v>
      </c>
      <c r="BS969" s="15">
        <f t="shared" ca="1" si="531"/>
        <v>10126.518501763045</v>
      </c>
      <c r="BT969" s="15">
        <f t="shared" ca="1" si="532"/>
        <v>10645.680737112143</v>
      </c>
      <c r="BU969" s="15">
        <f t="shared" ca="1" si="533"/>
        <v>15075.589571090008</v>
      </c>
      <c r="BV969" s="15">
        <f t="shared" ca="1" si="534"/>
        <v>20859.007409741458</v>
      </c>
      <c r="BW969" s="15">
        <f t="shared" ca="1" si="535"/>
        <v>25072.646513927448</v>
      </c>
      <c r="BX969" s="15">
        <f t="shared" ca="1" si="536"/>
        <v>32373.262566214678</v>
      </c>
      <c r="BY969" s="15">
        <f t="shared" ca="1" si="537"/>
        <v>46081.854521242822</v>
      </c>
      <c r="BZ969" s="15">
        <f t="shared" ca="1" si="538"/>
        <v>88035.966392791946</v>
      </c>
      <c r="CA969" s="15">
        <f t="shared" ca="1" si="539"/>
        <v>151320.89962583379</v>
      </c>
      <c r="CB969" s="15">
        <f ca="1">(AU969*DCF!C$10-DCF!C$5*MAX(AU969*DCF!C$10,0)-MAX(AU969-Inputs!$B$6,0)/Inputs!$B$10)*DCF!C$6</f>
        <v>1038.2272652076231</v>
      </c>
      <c r="CC969" s="15">
        <f ca="1">(AV969*DCF!D$10-DCF!D$5*MAX(AV969*DCF!D$10,0)-MAX(AV969-AU969,0)/Inputs!$B$10)*DCF!D$6</f>
        <v>1375.0630276763566</v>
      </c>
      <c r="CD969" s="15">
        <f ca="1">(AW969*DCF!E$10-DCF!E$5*MAX(AW969*DCF!E$10,0)-MAX(AW969-AV969,0)/Inputs!$B$10)*DCF!E$6</f>
        <v>1732.6784253204673</v>
      </c>
      <c r="CE969" s="15">
        <f ca="1">(AX969*DCF!F$10-DCF!F$5*MAX(AX969*DCF!F$10,0)-MAX(AX969-AW969,0)/Inputs!$B$10)*DCF!F$6</f>
        <v>2312.9558641316926</v>
      </c>
      <c r="CF969" s="15">
        <f ca="1">(AY969*DCF!G$10-DCF!G$5*MAX(AY969*DCF!G$10,0)-MAX(AY969-AX969,0)/Inputs!$B$10)*DCF!G$6</f>
        <v>2279.867894388663</v>
      </c>
      <c r="CG969" s="15">
        <f ca="1">(AZ969*DCF!H$10-DCF!H$5*MAX(AZ969*DCF!H$10,0)-MAX(AZ969-AY969,0)/Inputs!$B$10)*DCF!H$6</f>
        <v>2543.2382577129943</v>
      </c>
      <c r="CH969" s="15">
        <f ca="1">(BA969*DCF!I$10-DCF!I$5*MAX(BA969*DCF!I$10,0)-MAX(BA969-AZ969,0)/Inputs!$B$10)*DCF!I$6</f>
        <v>2982.8847301889828</v>
      </c>
      <c r="CI969" s="15">
        <f ca="1">(BB969*DCF!J$10-DCF!J$5*MAX(BB969*DCF!J$10,0)-MAX(BB969-BA969,0)/Inputs!$B$10)*DCF!J$6</f>
        <v>3596.7730928155252</v>
      </c>
      <c r="CJ969" s="15">
        <f ca="1">(BC969*DCF!K$10-DCF!K$5*MAX(BC969*DCF!K$10,0)-MAX(BC969-BB969,0)/Inputs!$B$10)*DCF!K$6</f>
        <v>3832.8439477045822</v>
      </c>
      <c r="CK969" s="15">
        <f ca="1">(BD969*DCF!L$10-DCF!L$5*MAX(BD969*DCF!L$10,0)-MAX(BD969-BC969,0)/Inputs!$B$10)*DCF!L$6</f>
        <v>4555.7661953069082</v>
      </c>
      <c r="CL969" s="15">
        <f ca="1">(BE969*DCF!M$10-DCF!M$5*MAX(BE969*DCF!M$10,0)-MAX(BE969-BD969,0)/Inputs!$B$10)*DCF!M$6</f>
        <v>5689.6685281693626</v>
      </c>
      <c r="CM969" s="15">
        <f ca="1">(BF969*DCF!C$28-DCF!C$5*MAX(BF969*DCF!C$28,0)-MAX(BF969-Inputs!$B$13,0)/Inputs!$B$17)*DCF!C$6</f>
        <v>3138.3002093796413</v>
      </c>
      <c r="CN969" s="15">
        <f ca="1">(BG969*DCF!D$28-DCF!D$5*MAX(BG969*DCF!D$28,0)-MAX(BG969-BF969,0)/Inputs!$B$17)*DCF!D$6</f>
        <v>3037.1521578187976</v>
      </c>
      <c r="CO969" s="15">
        <f ca="1">(BH969*DCF!E$28-DCF!E$5*MAX(BH969*DCF!E$28,0)-MAX(BH969-BG969,0)/Inputs!$B$17)*DCF!E$6</f>
        <v>2971.9521065438248</v>
      </c>
      <c r="CP969" s="15">
        <f ca="1">(BI969*DCF!F$28-DCF!F$5*MAX(BI969*DCF!F$28,0)-MAX(BI969-BH969,0)/Inputs!$B$17)*DCF!F$6</f>
        <v>3300.8346472311096</v>
      </c>
      <c r="CQ969" s="15">
        <f ca="1">(BJ969*DCF!G$28-DCF!G$5*MAX(BJ969*DCF!G$28,0)-MAX(BJ969-BI969,0)/Inputs!$B$17)*DCF!G$6</f>
        <v>4161.8127429215119</v>
      </c>
      <c r="CR969" s="15">
        <f ca="1">(BK969*DCF!H$28-DCF!H$5*MAX(BK969*DCF!H$28,0)-MAX(BK969-BJ969,0)/Inputs!$B$17)*DCF!H$6</f>
        <v>5032.7864377859287</v>
      </c>
      <c r="CS969" s="15">
        <f ca="1">(BL969*DCF!I$28-DCF!I$5*MAX(BL969*DCF!I$28,0)-MAX(BL969-BK969,0)/Inputs!$B$17)*DCF!I$6</f>
        <v>5922.6700841165411</v>
      </c>
      <c r="CT969" s="15">
        <f ca="1">(BM969*DCF!J$28-DCF!J$5*MAX(BM969*DCF!J$28,0)-MAX(BM969-BL969,0)/Inputs!$B$17)*DCF!J$6</f>
        <v>6554.22611976186</v>
      </c>
      <c r="CU969" s="15">
        <f ca="1">(BN969*DCF!K$28-DCF!K$5*MAX(BN969*DCF!K$28,0)-MAX(BN969-BM969,0)/Inputs!$B$17)*DCF!K$6</f>
        <v>8726.6185483322515</v>
      </c>
      <c r="CV969" s="15">
        <f ca="1">(BO969*DCF!L$28-DCF!L$5*MAX(BO969*DCF!L$28,0)-MAX(BO969-BN969,0)/Inputs!$B$17)*DCF!L$6</f>
        <v>12294.854658900789</v>
      </c>
      <c r="CW969" s="15">
        <f ca="1">(BP969*DCF!M$28-DCF!M$5*MAX(BP969*DCF!M$28,0)-MAX(BP969-BO969,0)/Inputs!$B$17)*DCF!M$6</f>
        <v>16599.861238051104</v>
      </c>
      <c r="CX969" s="15">
        <f ca="1">(BQ969*DCF!C$46-DCF!C$5*MAX(BQ969*DCF!C$46,0)-MAX(BQ969-Inputs!$B$20,0)/Inputs!$B$24)*DCF!C$6</f>
        <v>-1776.9877310174002</v>
      </c>
      <c r="CY969" s="15">
        <f ca="1">(BR969*DCF!D$46-DCF!D$5*MAX(BR969*DCF!D$46,0)-MAX(BR969-BQ969,0)/Inputs!$B$24)*DCF!D$6</f>
        <v>-1932.9388705436297</v>
      </c>
      <c r="CZ969" s="15">
        <f ca="1">(BS969*DCF!E$46-DCF!E$5*MAX(BS969*DCF!E$46,0)-MAX(BS969-BR969,0)/Inputs!$B$24)*DCF!E$6</f>
        <v>-2590.6755730565233</v>
      </c>
      <c r="DA969" s="15">
        <f ca="1">(BT969*DCF!F$46-DCF!F$5*MAX(BT969*DCF!F$46,0)-MAX(BT969-BS969,0)/Inputs!$B$24)*DCF!F$6</f>
        <v>-964.32916026532439</v>
      </c>
      <c r="DB969" s="15">
        <f ca="1">(BU969*DCF!G$46-DCF!G$5*MAX(BU969*DCF!G$46,0)-MAX(BU969-BT969,0)/Inputs!$B$24)*DCF!G$6</f>
        <v>-1997.2468548819577</v>
      </c>
      <c r="DC969" s="15">
        <f ca="1">(BV969*DCF!H$46-DCF!H$5*MAX(BV969*DCF!H$46,0)-MAX(BV969-BU969,0)/Inputs!$B$24)*DCF!H$6</f>
        <v>-1797.1616577719219</v>
      </c>
      <c r="DD969" s="15">
        <f ca="1">(BW969*DCF!I$46-DCF!I$5*MAX(BW969*DCF!I$46,0)-MAX(BW969-BV969,0)/Inputs!$B$24)*DCF!I$6</f>
        <v>-630.51029119180714</v>
      </c>
      <c r="DE969" s="15">
        <f ca="1">(BX969*DCF!J$46-DCF!J$5*MAX(BX969*DCF!J$46,0)-MAX(BX969-BW969,0)/Inputs!$B$24)*DCF!J$6</f>
        <v>-578.03528631840845</v>
      </c>
      <c r="DF969" s="15">
        <f ca="1">(BY969*DCF!K$46-DCF!K$5*MAX(BY969*DCF!K$46,0)-MAX(BY969-BX969,0)/Inputs!$B$24)*DCF!K$6</f>
        <v>-725.89068870988012</v>
      </c>
      <c r="DG969" s="15">
        <f ca="1">(BZ969*DCF!L$46-DCF!L$5*MAX(BZ969*DCF!L$46,0)-MAX(BZ969-BY969,0)/Inputs!$B$24)*DCF!L$6</f>
        <v>-3408.8355976040552</v>
      </c>
      <c r="DH969" s="15">
        <f ca="1">(CA969*DCF!M$46-DCF!M$5*MAX(CA969*DCF!M$46,0)-MAX(CA969-BZ969,0)/Inputs!$B$24)*DCF!M$6</f>
        <v>-1367.1430535816726</v>
      </c>
      <c r="DI969" s="15">
        <f ca="1">SUM(CB969:CL969)+BE969*DCF!M$10*(1+Inputs!$B$30)*(1-Inputs!$B$33)*(1-Inputs!$B$30/Inputs!$B$31)/(Inputs!$B$29-Inputs!$B$30)*DCF!M$6</f>
        <v>169091.81667655249</v>
      </c>
      <c r="DJ969" s="15">
        <f ca="1">SUM(CM969:CW969)+BP969*DCF!M$28*(1+Inputs!$B$30)*(1-Inputs!$B$33)*(1-Inputs!$B$30/Inputs!$B$31)/(Inputs!$B$29-Inputs!$B$30)*DCF!M$6</f>
        <v>459414.45677240501</v>
      </c>
      <c r="DK969" s="15">
        <f ca="1">SUM(CX969:DH969)+CA969*DCF!M$46*(1+Inputs!$B$30)*(1-Inputs!$B$33)*(1-Inputs!$B$30/Inputs!$B$31)/(Inputs!$B$29-Inputs!$B$30)*DCF!M$6</f>
        <v>216190.28116307885</v>
      </c>
      <c r="DM969" s="15">
        <f ca="1">DI969+DJ969+DK969+Inputs!$B$34+Inputs!$B$36-Inputs!$B$35</f>
        <v>921547.55461203633</v>
      </c>
    </row>
    <row r="970" spans="1:117" x14ac:dyDescent="0.75">
      <c r="A970" s="11">
        <v>957</v>
      </c>
      <c r="C970" s="23">
        <f t="shared" ca="1" si="545"/>
        <v>1.3328298915735575</v>
      </c>
      <c r="D970" s="23">
        <f t="shared" ca="1" si="545"/>
        <v>-0.96908336299529285</v>
      </c>
      <c r="E970" s="23">
        <f t="shared" ca="1" si="545"/>
        <v>2.6765530879089276E-2</v>
      </c>
      <c r="F970" s="23">
        <f t="shared" ca="1" si="545"/>
        <v>0.2099262938168811</v>
      </c>
      <c r="G970" s="23">
        <f t="shared" ca="1" si="545"/>
        <v>2.0666781767482445</v>
      </c>
      <c r="H970" s="23">
        <f t="shared" ca="1" si="545"/>
        <v>-0.56141669205192268</v>
      </c>
      <c r="I970" s="23">
        <f t="shared" ca="1" si="545"/>
        <v>1.4680038590360378</v>
      </c>
      <c r="J970" s="23">
        <f t="shared" ca="1" si="545"/>
        <v>-2.0840448585403664</v>
      </c>
      <c r="K970" s="23">
        <f t="shared" ca="1" si="545"/>
        <v>-0.14718518370580536</v>
      </c>
      <c r="L970" s="23">
        <f t="shared" ca="1" si="545"/>
        <v>-1.2533259806922645</v>
      </c>
      <c r="M970" s="23">
        <f t="shared" ca="1" si="545"/>
        <v>-0.53259508586906934</v>
      </c>
      <c r="N970" s="23">
        <f ca="1">SQRT(Inputs!$B$38)*C970+SQRT(1-Inputs!$B$38)*_xlfn.NORM.S.INV(RAND())</f>
        <v>1.5240514843766735</v>
      </c>
      <c r="O970" s="23">
        <f ca="1">SQRT(Inputs!$B$38)*D970+SQRT(1-Inputs!$B$38)*_xlfn.NORM.S.INV(RAND())</f>
        <v>1.1995459834041653</v>
      </c>
      <c r="P970" s="23">
        <f ca="1">SQRT(Inputs!$B$38)*E970+SQRT(1-Inputs!$B$38)*_xlfn.NORM.S.INV(RAND())</f>
        <v>-1.0892282895964629</v>
      </c>
      <c r="Q970" s="23">
        <f ca="1">SQRT(Inputs!$B$38)*F970+SQRT(1-Inputs!$B$38)*_xlfn.NORM.S.INV(RAND())</f>
        <v>-1.7150120018189734</v>
      </c>
      <c r="R970" s="23">
        <f ca="1">SQRT(Inputs!$B$38)*G970+SQRT(1-Inputs!$B$38)*_xlfn.NORM.S.INV(RAND())</f>
        <v>0.2336907998691502</v>
      </c>
      <c r="S970" s="23">
        <f ca="1">SQRT(Inputs!$B$38)*H970+SQRT(1-Inputs!$B$38)*_xlfn.NORM.S.INV(RAND())</f>
        <v>-0.14419834008153207</v>
      </c>
      <c r="T970" s="23">
        <f ca="1">SQRT(Inputs!$B$38)*I970+SQRT(1-Inputs!$B$38)*_xlfn.NORM.S.INV(RAND())</f>
        <v>0.72822471445151959</v>
      </c>
      <c r="U970" s="23">
        <f ca="1">SQRT(Inputs!$B$38)*J970+SQRT(1-Inputs!$B$38)*_xlfn.NORM.S.INV(RAND())</f>
        <v>-1.7220737551233656E-2</v>
      </c>
      <c r="V970" s="23">
        <f ca="1">SQRT(Inputs!$B$38)*K970+SQRT(1-Inputs!$B$38)*_xlfn.NORM.S.INV(RAND())</f>
        <v>0.75181484097509832</v>
      </c>
      <c r="W970" s="23">
        <f ca="1">SQRT(Inputs!$B$38)*L970+SQRT(1-Inputs!$B$38)*_xlfn.NORM.S.INV(RAND())</f>
        <v>-0.17267654293617329</v>
      </c>
      <c r="X970" s="23">
        <f ca="1">SQRT(Inputs!$B$38)*M970+SQRT(1-Inputs!$B$38)*_xlfn.NORM.S.INV(RAND())</f>
        <v>0.81580858642962339</v>
      </c>
      <c r="Y970" s="23">
        <f ca="1">SQRT(Inputs!$B$38)*C970+SQRT(1-Inputs!$B$38)*_xlfn.NORM.S.INV(RAND())</f>
        <v>0.35966052553628663</v>
      </c>
      <c r="Z970" s="23">
        <f ca="1">SQRT(Inputs!$B$38)*D970+SQRT(1-Inputs!$B$38)*_xlfn.NORM.S.INV(RAND())</f>
        <v>0.54260227535565708</v>
      </c>
      <c r="AA970" s="23">
        <f ca="1">SQRT(Inputs!$B$38)*E970+SQRT(1-Inputs!$B$38)*_xlfn.NORM.S.INV(RAND())</f>
        <v>0.47565800639663181</v>
      </c>
      <c r="AB970" s="23">
        <f ca="1">SQRT(Inputs!$B$38)*F970+SQRT(1-Inputs!$B$38)*_xlfn.NORM.S.INV(RAND())</f>
        <v>-0.77102981598200637</v>
      </c>
      <c r="AC970" s="23">
        <f ca="1">SQRT(Inputs!$B$38)*G970+SQRT(1-Inputs!$B$38)*_xlfn.NORM.S.INV(RAND())</f>
        <v>-0.54876625313631133</v>
      </c>
      <c r="AD970" s="23">
        <f ca="1">SQRT(Inputs!$B$38)*H970+SQRT(1-Inputs!$B$38)*_xlfn.NORM.S.INV(RAND())</f>
        <v>0.48369806150921402</v>
      </c>
      <c r="AE970" s="23">
        <f ca="1">SQRT(Inputs!$B$38)*I970+SQRT(1-Inputs!$B$38)*_xlfn.NORM.S.INV(RAND())</f>
        <v>-0.24756750863153398</v>
      </c>
      <c r="AF970" s="23">
        <f ca="1">SQRT(Inputs!$B$38)*J970+SQRT(1-Inputs!$B$38)*_xlfn.NORM.S.INV(RAND())</f>
        <v>-1.4395652841306286</v>
      </c>
      <c r="AG970" s="23">
        <f ca="1">SQRT(Inputs!$B$38)*K970+SQRT(1-Inputs!$B$38)*_xlfn.NORM.S.INV(RAND())</f>
        <v>-0.33366911503383179</v>
      </c>
      <c r="AH970" s="23">
        <f ca="1">SQRT(Inputs!$B$38)*L970+SQRT(1-Inputs!$B$38)*_xlfn.NORM.S.INV(RAND())</f>
        <v>-0.44625600793001835</v>
      </c>
      <c r="AI970" s="23">
        <f ca="1">SQRT(Inputs!$B$38)*M970+SQRT(1-Inputs!$B$38)*_xlfn.NORM.S.INV(RAND())</f>
        <v>0.83535731950743708</v>
      </c>
      <c r="AJ970" s="23">
        <f ca="1">SQRT(Inputs!$B$38)*C970+SQRT(1-Inputs!$B$38)*_xlfn.NORM.S.INV(RAND())</f>
        <v>1.3848326614153033</v>
      </c>
      <c r="AK970" s="23">
        <f ca="1">SQRT(Inputs!$B$38)*D970+SQRT(1-Inputs!$B$38)*_xlfn.NORM.S.INV(RAND())</f>
        <v>-2.2566931173926266</v>
      </c>
      <c r="AL970" s="23">
        <f ca="1">SQRT(Inputs!$B$38)*E970+SQRT(1-Inputs!$B$38)*_xlfn.NORM.S.INV(RAND())</f>
        <v>-1.8689454477144833</v>
      </c>
      <c r="AM970" s="23">
        <f ca="1">SQRT(Inputs!$B$38)*F970+SQRT(1-Inputs!$B$38)*_xlfn.NORM.S.INV(RAND())</f>
        <v>-1.4274102095053347</v>
      </c>
      <c r="AN970" s="23">
        <f ca="1">SQRT(Inputs!$B$38)*G970+SQRT(1-Inputs!$B$38)*_xlfn.NORM.S.INV(RAND())</f>
        <v>1.3980053037729334</v>
      </c>
      <c r="AO970" s="23">
        <f ca="1">SQRT(Inputs!$B$38)*H970+SQRT(1-Inputs!$B$38)*_xlfn.NORM.S.INV(RAND())</f>
        <v>-1.2475803484690462</v>
      </c>
      <c r="AP970" s="23">
        <f ca="1">SQRT(Inputs!$B$38)*I970+SQRT(1-Inputs!$B$38)*_xlfn.NORM.S.INV(RAND())</f>
        <v>2.0170995821099993</v>
      </c>
      <c r="AQ970" s="23">
        <f ca="1">SQRT(Inputs!$B$38)*J970+SQRT(1-Inputs!$B$38)*_xlfn.NORM.S.INV(RAND())</f>
        <v>-0.52473223943604652</v>
      </c>
      <c r="AR970" s="23">
        <f ca="1">SQRT(Inputs!$B$38)*K970+SQRT(1-Inputs!$B$38)*_xlfn.NORM.S.INV(RAND())</f>
        <v>-0.51682941067972066</v>
      </c>
      <c r="AS970" s="23">
        <f ca="1">SQRT(Inputs!$B$38)*L970+SQRT(1-Inputs!$B$38)*_xlfn.NORM.S.INV(RAND())</f>
        <v>0.46025165473950258</v>
      </c>
      <c r="AT970" s="23">
        <f ca="1">SQRT(Inputs!$B$38)*M970+SQRT(1-Inputs!$B$38)*_xlfn.NORM.S.INV(RAND())</f>
        <v>-0.32163338823948684</v>
      </c>
      <c r="AU970" s="15">
        <f ca="1">Inputs!$B$6*EXP($B$8-0.5*C$5^2+C$5*N970)</f>
        <v>6350.6682139363566</v>
      </c>
      <c r="AV970" s="15">
        <f t="shared" ca="1" si="510"/>
        <v>9221.2865819106355</v>
      </c>
      <c r="AW970" s="15">
        <f t="shared" ca="1" si="511"/>
        <v>9707.4517683691683</v>
      </c>
      <c r="AX970" s="15">
        <f t="shared" ca="1" si="512"/>
        <v>9566.0499811037989</v>
      </c>
      <c r="AY970" s="15">
        <f t="shared" ca="1" si="513"/>
        <v>12014.148696777964</v>
      </c>
      <c r="AZ970" s="15">
        <f t="shared" ca="1" si="514"/>
        <v>14462.150397108089</v>
      </c>
      <c r="BA970" s="15">
        <f t="shared" ca="1" si="515"/>
        <v>19099.572597895803</v>
      </c>
      <c r="BB970" s="15">
        <f t="shared" ca="1" si="516"/>
        <v>23343.386764693882</v>
      </c>
      <c r="BC970" s="15">
        <f t="shared" ca="1" si="517"/>
        <v>30741.680422890247</v>
      </c>
      <c r="BD970" s="15">
        <f t="shared" ca="1" si="518"/>
        <v>37058.071511553768</v>
      </c>
      <c r="BE970" s="15">
        <f t="shared" ca="1" si="519"/>
        <v>48912.576981213249</v>
      </c>
      <c r="BF970" s="15">
        <f ca="1">Inputs!$B$13*EXP($B$9-0.5*C$6^2+C$6*Y970)</f>
        <v>14853.207284572225</v>
      </c>
      <c r="BG970" s="15">
        <f t="shared" ca="1" si="520"/>
        <v>19964.102238069165</v>
      </c>
      <c r="BH970" s="15">
        <f t="shared" ca="1" si="521"/>
        <v>26394.759983157408</v>
      </c>
      <c r="BI970" s="15">
        <f t="shared" ca="1" si="522"/>
        <v>28695.378133960843</v>
      </c>
      <c r="BJ970" s="15">
        <f t="shared" ca="1" si="523"/>
        <v>32503.168261063933</v>
      </c>
      <c r="BK970" s="15">
        <f t="shared" ca="1" si="524"/>
        <v>42606.848121443087</v>
      </c>
      <c r="BL970" s="15">
        <f t="shared" ca="1" si="525"/>
        <v>50684.897761752851</v>
      </c>
      <c r="BM970" s="15">
        <f t="shared" ca="1" si="526"/>
        <v>52100.299782862188</v>
      </c>
      <c r="BN970" s="15">
        <f t="shared" ca="1" si="527"/>
        <v>61565.246395758913</v>
      </c>
      <c r="BO970" s="15">
        <f t="shared" ca="1" si="528"/>
        <v>71920.504320795662</v>
      </c>
      <c r="BP970" s="15">
        <f t="shared" ca="1" si="529"/>
        <v>97307.78524974121</v>
      </c>
      <c r="BQ970" s="15">
        <f ca="1">Inputs!$B$20*EXP($B$10-0.5*C$7^2+C$7*AJ970)</f>
        <v>7010.0832568790829</v>
      </c>
      <c r="BR970" s="15">
        <f t="shared" ca="1" si="530"/>
        <v>4645.2745179521607</v>
      </c>
      <c r="BS970" s="15">
        <f t="shared" ca="1" si="531"/>
        <v>3718.9865400846047</v>
      </c>
      <c r="BT970" s="15">
        <f t="shared" ca="1" si="532"/>
        <v>3526.1140349674197</v>
      </c>
      <c r="BU970" s="15">
        <f t="shared" ca="1" si="533"/>
        <v>6853.8251769391782</v>
      </c>
      <c r="BV970" s="15">
        <f t="shared" ca="1" si="534"/>
        <v>7199.1229101863073</v>
      </c>
      <c r="BW970" s="15">
        <f t="shared" ca="1" si="535"/>
        <v>15395.713798365994</v>
      </c>
      <c r="BX970" s="15">
        <f t="shared" ca="1" si="536"/>
        <v>19383.244727824585</v>
      </c>
      <c r="BY970" s="15">
        <f t="shared" ca="1" si="537"/>
        <v>24602.160184659158</v>
      </c>
      <c r="BZ970" s="15">
        <f t="shared" ca="1" si="538"/>
        <v>37568.152565302116</v>
      </c>
      <c r="CA970" s="15">
        <f t="shared" ca="1" si="539"/>
        <v>49840.277549207429</v>
      </c>
      <c r="CB970" s="15">
        <f ca="1">(AU970*DCF!C$10-DCF!C$5*MAX(AU970*DCF!C$10,0)-MAX(AU970-Inputs!$B$6,0)/Inputs!$B$10)*DCF!C$6</f>
        <v>1033.1745588166259</v>
      </c>
      <c r="CC970" s="15">
        <f ca="1">(AV970*DCF!D$10-DCF!D$5*MAX(AV970*DCF!D$10,0)-MAX(AV970-AU970,0)/Inputs!$B$10)*DCF!D$6</f>
        <v>1547.700972564053</v>
      </c>
      <c r="CD970" s="15">
        <f ca="1">(AW970*DCF!E$10-DCF!E$5*MAX(AW970*DCF!E$10,0)-MAX(AW970-AV970,0)/Inputs!$B$10)*DCF!E$6</f>
        <v>2131.7915507836483</v>
      </c>
      <c r="CE970" s="15">
        <f ca="1">(AX970*DCF!F$10-DCF!F$5*MAX(AX970*DCF!F$10,0)-MAX(AX970-AW970,0)/Inputs!$B$10)*DCF!F$6</f>
        <v>2088.2534656215239</v>
      </c>
      <c r="CF970" s="15">
        <f ca="1">(AY970*DCF!G$10-DCF!G$5*MAX(AY970*DCF!G$10,0)-MAX(AY970-AX970,0)/Inputs!$B$10)*DCF!G$6</f>
        <v>2004.8264974588219</v>
      </c>
      <c r="CG970" s="15">
        <f ca="1">(AZ970*DCF!H$10-DCF!H$5*MAX(AZ970*DCF!H$10,0)-MAX(AZ970-AY970,0)/Inputs!$B$10)*DCF!H$6</f>
        <v>2373.1502849108006</v>
      </c>
      <c r="CH970" s="15">
        <f ca="1">(BA970*DCF!I$10-DCF!I$5*MAX(BA970*DCF!I$10,0)-MAX(BA970-AZ970,0)/Inputs!$B$10)*DCF!I$6</f>
        <v>2728.0954375883475</v>
      </c>
      <c r="CI970" s="15">
        <f ca="1">(BB970*DCF!J$10-DCF!J$5*MAX(BB970*DCF!J$10,0)-MAX(BB970-BA970,0)/Inputs!$B$10)*DCF!J$6</f>
        <v>3362.6992285161145</v>
      </c>
      <c r="CJ970" s="15">
        <f ca="1">(BC970*DCF!K$10-DCF!K$5*MAX(BC970*DCF!K$10,0)-MAX(BC970-BB970,0)/Inputs!$B$10)*DCF!K$6</f>
        <v>3913.2683444317927</v>
      </c>
      <c r="CK970" s="15">
        <f ca="1">(BD970*DCF!L$10-DCF!L$5*MAX(BD970*DCF!L$10,0)-MAX(BD970-BC970,0)/Inputs!$B$10)*DCF!L$6</f>
        <v>4772.2502399677314</v>
      </c>
      <c r="CL970" s="15">
        <f ca="1">(BE970*DCF!M$10-DCF!M$5*MAX(BE970*DCF!M$10,0)-MAX(BE970-BD970,0)/Inputs!$B$10)*DCF!M$6</f>
        <v>5486.049906955358</v>
      </c>
      <c r="CM970" s="15">
        <f ca="1">(BF970*DCF!C$28-DCF!C$5*MAX(BF970*DCF!C$28,0)-MAX(BF970-Inputs!$B$13,0)/Inputs!$B$17)*DCF!C$6</f>
        <v>3732.5916885268252</v>
      </c>
      <c r="CN970" s="15">
        <f ca="1">(BG970*DCF!D$28-DCF!D$5*MAX(BG970*DCF!D$28,0)-MAX(BG970-BF970,0)/Inputs!$B$17)*DCF!D$6</f>
        <v>4789.5003311911214</v>
      </c>
      <c r="CO970" s="15">
        <f ca="1">(BH970*DCF!E$28-DCF!E$5*MAX(BH970*DCF!E$28,0)-MAX(BH970-BG970,0)/Inputs!$B$17)*DCF!E$6</f>
        <v>6208.0718990778978</v>
      </c>
      <c r="CP970" s="15">
        <f ca="1">(BI970*DCF!F$28-DCF!F$5*MAX(BI970*DCF!F$28,0)-MAX(BI970-BH970,0)/Inputs!$B$17)*DCF!F$6</f>
        <v>7371.1754039635744</v>
      </c>
      <c r="CQ970" s="15">
        <f ca="1">(BJ970*DCF!G$28-DCF!G$5*MAX(BJ970*DCF!G$28,0)-MAX(BJ970-BI970,0)/Inputs!$B$17)*DCF!G$6</f>
        <v>7792.7609231546858</v>
      </c>
      <c r="CR970" s="15">
        <f ca="1">(BK970*DCF!H$28-DCF!H$5*MAX(BK970*DCF!H$28,0)-MAX(BK970-BJ970,0)/Inputs!$B$17)*DCF!H$6</f>
        <v>8967.3153050374603</v>
      </c>
      <c r="CS970" s="15">
        <f ca="1">(BL970*DCF!I$28-DCF!I$5*MAX(BL970*DCF!I$28,0)-MAX(BL970-BK970,0)/Inputs!$B$17)*DCF!I$6</f>
        <v>10759.259869682857</v>
      </c>
      <c r="CT970" s="15">
        <f ca="1">(BM970*DCF!J$28-DCF!J$5*MAX(BM970*DCF!J$28,0)-MAX(BM970-BL970,0)/Inputs!$B$17)*DCF!J$6</f>
        <v>11435.021286230984</v>
      </c>
      <c r="CU970" s="15">
        <f ca="1">(BN970*DCF!K$28-DCF!K$5*MAX(BN970*DCF!K$28,0)-MAX(BN970-BM970,0)/Inputs!$B$17)*DCF!K$6</f>
        <v>11842.217886632156</v>
      </c>
      <c r="CV970" s="15">
        <f ca="1">(BO970*DCF!L$28-DCF!L$5*MAX(BO970*DCF!L$28,0)-MAX(BO970-BN970,0)/Inputs!$B$17)*DCF!L$6</f>
        <v>13177.935512829496</v>
      </c>
      <c r="CW970" s="15">
        <f ca="1">(BP970*DCF!M$28-DCF!M$5*MAX(BP970*DCF!M$28,0)-MAX(BP970-BO970,0)/Inputs!$B$17)*DCF!M$6</f>
        <v>15654.831887809714</v>
      </c>
      <c r="CX970" s="15">
        <f ca="1">(BQ970*DCF!C$46-DCF!C$5*MAX(BQ970*DCF!C$46,0)-MAX(BQ970-Inputs!$B$20,0)/Inputs!$B$24)*DCF!C$6</f>
        <v>-3378.3486768215353</v>
      </c>
      <c r="CY970" s="15">
        <f ca="1">(BR970*DCF!D$46-DCF!D$5*MAX(BR970*DCF!D$46,0)-MAX(BR970-BQ970,0)/Inputs!$B$24)*DCF!D$6</f>
        <v>-792.84003101232145</v>
      </c>
      <c r="CZ970" s="15">
        <f ca="1">(BS970*DCF!E$46-DCF!E$5*MAX(BS970*DCF!E$46,0)-MAX(BS970-BR970,0)/Inputs!$B$24)*DCF!E$6</f>
        <v>-439.7766336063811</v>
      </c>
      <c r="DA970" s="15">
        <f ca="1">(BT970*DCF!F$46-DCF!F$5*MAX(BT970*DCF!F$46,0)-MAX(BT970-BS970,0)/Inputs!$B$24)*DCF!F$6</f>
        <v>-256.79391781989079</v>
      </c>
      <c r="DB970" s="15">
        <f ca="1">(BU970*DCF!G$46-DCF!G$5*MAX(BU970*DCF!G$46,0)-MAX(BU970-BT970,0)/Inputs!$B$24)*DCF!G$6</f>
        <v>-1349.9254180622358</v>
      </c>
      <c r="DC970" s="15">
        <f ca="1">(BV970*DCF!H$46-DCF!H$5*MAX(BV970*DCF!H$46,0)-MAX(BV970-BU970,0)/Inputs!$B$24)*DCF!H$6</f>
        <v>-107.2991549322322</v>
      </c>
      <c r="DD970" s="15">
        <f ca="1">(BW970*DCF!I$46-DCF!I$5*MAX(BW970*DCF!I$46,0)-MAX(BW970-BV970,0)/Inputs!$B$24)*DCF!I$6</f>
        <v>-1997.3541772941248</v>
      </c>
      <c r="DE970" s="15">
        <f ca="1">(BX970*DCF!J$46-DCF!J$5*MAX(BX970*DCF!J$46,0)-MAX(BX970-BW970,0)/Inputs!$B$24)*DCF!J$6</f>
        <v>-244.35455596050005</v>
      </c>
      <c r="DF970" s="15">
        <f ca="1">(BY970*DCF!K$46-DCF!K$5*MAX(BY970*DCF!K$46,0)-MAX(BY970-BX970,0)/Inputs!$B$24)*DCF!K$6</f>
        <v>126.86214586325883</v>
      </c>
      <c r="DG970" s="15">
        <f ca="1">(BZ970*DCF!L$46-DCF!L$5*MAX(BZ970*DCF!L$46,0)-MAX(BZ970-BY970,0)/Inputs!$B$24)*DCF!L$6</f>
        <v>-337.33440787493328</v>
      </c>
      <c r="DH970" s="15">
        <f ca="1">(CA970*DCF!M$46-DCF!M$5*MAX(CA970*DCF!M$46,0)-MAX(CA970-BZ970,0)/Inputs!$B$24)*DCF!M$6</f>
        <v>1341.7183126425355</v>
      </c>
      <c r="DI970" s="15">
        <f ca="1">SUM(CB970:CL970)+BE970*DCF!M$10*(1+Inputs!$B$30)*(1-Inputs!$B$33)*(1-Inputs!$B$30/Inputs!$B$31)/(Inputs!$B$29-Inputs!$B$30)*DCF!M$6</f>
        <v>167565.60902820178</v>
      </c>
      <c r="DJ970" s="15">
        <f ca="1">SUM(CM970:CW970)+BP970*DCF!M$28*(1+Inputs!$B$30)*(1-Inputs!$B$33)*(1-Inputs!$B$30/Inputs!$B$31)/(Inputs!$B$29-Inputs!$B$30)*DCF!M$6</f>
        <v>462809.15281050716</v>
      </c>
      <c r="DK970" s="15">
        <f ca="1">SUM(CX970:DH970)+CA970*DCF!M$46*(1+Inputs!$B$30)*(1-Inputs!$B$33)*(1-Inputs!$B$30/Inputs!$B$31)/(Inputs!$B$29-Inputs!$B$30)*DCF!M$6</f>
        <v>69623.526534502089</v>
      </c>
      <c r="DM970" s="15">
        <f ca="1">DI970+DJ970+DK970+Inputs!$B$34+Inputs!$B$36-Inputs!$B$35</f>
        <v>776849.28837321105</v>
      </c>
    </row>
    <row r="971" spans="1:117" x14ac:dyDescent="0.75">
      <c r="A971" s="11">
        <v>958</v>
      </c>
      <c r="C971" s="23">
        <f t="shared" ca="1" si="545"/>
        <v>-1.9023181468171013</v>
      </c>
      <c r="D971" s="23">
        <f t="shared" ca="1" si="545"/>
        <v>-0.31396361625007596</v>
      </c>
      <c r="E971" s="23">
        <f t="shared" ca="1" si="545"/>
        <v>-4.9896827622821632E-2</v>
      </c>
      <c r="F971" s="23">
        <f t="shared" ca="1" si="545"/>
        <v>-0.72968737785348803</v>
      </c>
      <c r="G971" s="23">
        <f t="shared" ca="1" si="545"/>
        <v>-0.55063364337669995</v>
      </c>
      <c r="H971" s="23">
        <f t="shared" ca="1" si="545"/>
        <v>-0.1868305669146933</v>
      </c>
      <c r="I971" s="23">
        <f t="shared" ca="1" si="545"/>
        <v>0.11970455345093824</v>
      </c>
      <c r="J971" s="23">
        <f t="shared" ca="1" si="545"/>
        <v>-0.20673555947056688</v>
      </c>
      <c r="K971" s="23">
        <f t="shared" ca="1" si="545"/>
        <v>-0.52259331996543923</v>
      </c>
      <c r="L971" s="23">
        <f t="shared" ca="1" si="545"/>
        <v>0.84593427912725006</v>
      </c>
      <c r="M971" s="23">
        <f t="shared" ca="1" si="545"/>
        <v>-0.60014129330079102</v>
      </c>
      <c r="N971" s="23">
        <f ca="1">SQRT(Inputs!$B$38)*C971+SQRT(1-Inputs!$B$38)*_xlfn.NORM.S.INV(RAND())</f>
        <v>-1.7106961681580657E-2</v>
      </c>
      <c r="O971" s="23">
        <f ca="1">SQRT(Inputs!$B$38)*D971+SQRT(1-Inputs!$B$38)*_xlfn.NORM.S.INV(RAND())</f>
        <v>-0.46474160013821597</v>
      </c>
      <c r="P971" s="23">
        <f ca="1">SQRT(Inputs!$B$38)*E971+SQRT(1-Inputs!$B$38)*_xlfn.NORM.S.INV(RAND())</f>
        <v>6.7920331732882006E-2</v>
      </c>
      <c r="Q971" s="23">
        <f ca="1">SQRT(Inputs!$B$38)*F971+SQRT(1-Inputs!$B$38)*_xlfn.NORM.S.INV(RAND())</f>
        <v>0.34528657037063526</v>
      </c>
      <c r="R971" s="23">
        <f ca="1">SQRT(Inputs!$B$38)*G971+SQRT(1-Inputs!$B$38)*_xlfn.NORM.S.INV(RAND())</f>
        <v>-0.87618031024098464</v>
      </c>
      <c r="S971" s="23">
        <f ca="1">SQRT(Inputs!$B$38)*H971+SQRT(1-Inputs!$B$38)*_xlfn.NORM.S.INV(RAND())</f>
        <v>-1.7243046932992103</v>
      </c>
      <c r="T971" s="23">
        <f ca="1">SQRT(Inputs!$B$38)*I971+SQRT(1-Inputs!$B$38)*_xlfn.NORM.S.INV(RAND())</f>
        <v>-0.81780571497994869</v>
      </c>
      <c r="U971" s="23">
        <f ca="1">SQRT(Inputs!$B$38)*J971+SQRT(1-Inputs!$B$38)*_xlfn.NORM.S.INV(RAND())</f>
        <v>0.55341813460099543</v>
      </c>
      <c r="V971" s="23">
        <f ca="1">SQRT(Inputs!$B$38)*K971+SQRT(1-Inputs!$B$38)*_xlfn.NORM.S.INV(RAND())</f>
        <v>0.73289664472571858</v>
      </c>
      <c r="W971" s="23">
        <f ca="1">SQRT(Inputs!$B$38)*L971+SQRT(1-Inputs!$B$38)*_xlfn.NORM.S.INV(RAND())</f>
        <v>0.23509308943942808</v>
      </c>
      <c r="X971" s="23">
        <f ca="1">SQRT(Inputs!$B$38)*M971+SQRT(1-Inputs!$B$38)*_xlfn.NORM.S.INV(RAND())</f>
        <v>-0.85664690057606729</v>
      </c>
      <c r="Y971" s="23">
        <f ca="1">SQRT(Inputs!$B$38)*C971+SQRT(1-Inputs!$B$38)*_xlfn.NORM.S.INV(RAND())</f>
        <v>-1.2270973463538444</v>
      </c>
      <c r="Z971" s="23">
        <f ca="1">SQRT(Inputs!$B$38)*D971+SQRT(1-Inputs!$B$38)*_xlfn.NORM.S.INV(RAND())</f>
        <v>8.6662741154144796E-2</v>
      </c>
      <c r="AA971" s="23">
        <f ca="1">SQRT(Inputs!$B$38)*E971+SQRT(1-Inputs!$B$38)*_xlfn.NORM.S.INV(RAND())</f>
        <v>-0.22159897650007812</v>
      </c>
      <c r="AB971" s="23">
        <f ca="1">SQRT(Inputs!$B$38)*F971+SQRT(1-Inputs!$B$38)*_xlfn.NORM.S.INV(RAND())</f>
        <v>0.24707276296520253</v>
      </c>
      <c r="AC971" s="23">
        <f ca="1">SQRT(Inputs!$B$38)*G971+SQRT(1-Inputs!$B$38)*_xlfn.NORM.S.INV(RAND())</f>
        <v>1.3023204022881143</v>
      </c>
      <c r="AD971" s="23">
        <f ca="1">SQRT(Inputs!$B$38)*H971+SQRT(1-Inputs!$B$38)*_xlfn.NORM.S.INV(RAND())</f>
        <v>1.2622353404209161</v>
      </c>
      <c r="AE971" s="23">
        <f ca="1">SQRT(Inputs!$B$38)*I971+SQRT(1-Inputs!$B$38)*_xlfn.NORM.S.INV(RAND())</f>
        <v>-0.19461086884307111</v>
      </c>
      <c r="AF971" s="23">
        <f ca="1">SQRT(Inputs!$B$38)*J971+SQRT(1-Inputs!$B$38)*_xlfn.NORM.S.INV(RAND())</f>
        <v>-0.94574448614656026</v>
      </c>
      <c r="AG971" s="23">
        <f ca="1">SQRT(Inputs!$B$38)*K971+SQRT(1-Inputs!$B$38)*_xlfn.NORM.S.INV(RAND())</f>
        <v>0.78929123389251332</v>
      </c>
      <c r="AH971" s="23">
        <f ca="1">SQRT(Inputs!$B$38)*L971+SQRT(1-Inputs!$B$38)*_xlfn.NORM.S.INV(RAND())</f>
        <v>2.0083615952082461</v>
      </c>
      <c r="AI971" s="23">
        <f ca="1">SQRT(Inputs!$B$38)*M971+SQRT(1-Inputs!$B$38)*_xlfn.NORM.S.INV(RAND())</f>
        <v>1.4519788362622394</v>
      </c>
      <c r="AJ971" s="23">
        <f ca="1">SQRT(Inputs!$B$38)*C971+SQRT(1-Inputs!$B$38)*_xlfn.NORM.S.INV(RAND())</f>
        <v>-0.39242565154780362</v>
      </c>
      <c r="AK971" s="23">
        <f ca="1">SQRT(Inputs!$B$38)*D971+SQRT(1-Inputs!$B$38)*_xlfn.NORM.S.INV(RAND())</f>
        <v>0.43910236074151154</v>
      </c>
      <c r="AL971" s="23">
        <f ca="1">SQRT(Inputs!$B$38)*E971+SQRT(1-Inputs!$B$38)*_xlfn.NORM.S.INV(RAND())</f>
        <v>0.3827642474492704</v>
      </c>
      <c r="AM971" s="23">
        <f ca="1">SQRT(Inputs!$B$38)*F971+SQRT(1-Inputs!$B$38)*_xlfn.NORM.S.INV(RAND())</f>
        <v>-2.6961715552264454</v>
      </c>
      <c r="AN971" s="23">
        <f ca="1">SQRT(Inputs!$B$38)*G971+SQRT(1-Inputs!$B$38)*_xlfn.NORM.S.INV(RAND())</f>
        <v>-0.20218970425910451</v>
      </c>
      <c r="AO971" s="23">
        <f ca="1">SQRT(Inputs!$B$38)*H971+SQRT(1-Inputs!$B$38)*_xlfn.NORM.S.INV(RAND())</f>
        <v>1.524409744153977</v>
      </c>
      <c r="AP971" s="23">
        <f ca="1">SQRT(Inputs!$B$38)*I971+SQRT(1-Inputs!$B$38)*_xlfn.NORM.S.INV(RAND())</f>
        <v>-1.0928462652757616</v>
      </c>
      <c r="AQ971" s="23">
        <f ca="1">SQRT(Inputs!$B$38)*J971+SQRT(1-Inputs!$B$38)*_xlfn.NORM.S.INV(RAND())</f>
        <v>-0.84910044311686605</v>
      </c>
      <c r="AR971" s="23">
        <f ca="1">SQRT(Inputs!$B$38)*K971+SQRT(1-Inputs!$B$38)*_xlfn.NORM.S.INV(RAND())</f>
        <v>-2.2214323417267359</v>
      </c>
      <c r="AS971" s="23">
        <f ca="1">SQRT(Inputs!$B$38)*L971+SQRT(1-Inputs!$B$38)*_xlfn.NORM.S.INV(RAND())</f>
        <v>0.11851210843845783</v>
      </c>
      <c r="AT971" s="23">
        <f ca="1">SQRT(Inputs!$B$38)*M971+SQRT(1-Inputs!$B$38)*_xlfn.NORM.S.INV(RAND())</f>
        <v>-0.68367539449363646</v>
      </c>
      <c r="AU971" s="15">
        <f ca="1">Inputs!$B$6*EXP($B$8-0.5*C$5^2+C$5*N971)</f>
        <v>4948.5172225655406</v>
      </c>
      <c r="AV971" s="15">
        <f t="shared" ca="1" si="510"/>
        <v>5625.6639320791282</v>
      </c>
      <c r="AW971" s="15">
        <f t="shared" ca="1" si="511"/>
        <v>6922.630100788886</v>
      </c>
      <c r="AX971" s="15">
        <f t="shared" ca="1" si="512"/>
        <v>8824.4069010375115</v>
      </c>
      <c r="AY971" s="15">
        <f t="shared" ca="1" si="513"/>
        <v>9735.3780472400031</v>
      </c>
      <c r="AZ971" s="15">
        <f t="shared" ca="1" si="514"/>
        <v>9847.4838978501302</v>
      </c>
      <c r="BA971" s="15">
        <f t="shared" ca="1" si="515"/>
        <v>11062.266955160765</v>
      </c>
      <c r="BB971" s="15">
        <f t="shared" ca="1" si="516"/>
        <v>14315.742673857179</v>
      </c>
      <c r="BC971" s="15">
        <f t="shared" ca="1" si="517"/>
        <v>18818.479270734526</v>
      </c>
      <c r="BD971" s="15">
        <f t="shared" ca="1" si="518"/>
        <v>23566.971986825625</v>
      </c>
      <c r="BE971" s="15">
        <f t="shared" ca="1" si="519"/>
        <v>26710.769725358186</v>
      </c>
      <c r="BF971" s="15">
        <f ca="1">Inputs!$B$13*EXP($B$9-0.5*C$6^2+C$6*Y971)</f>
        <v>10844.355751645233</v>
      </c>
      <c r="BG971" s="15">
        <f t="shared" ca="1" si="520"/>
        <v>13424.691852481952</v>
      </c>
      <c r="BH971" s="15">
        <f t="shared" ca="1" si="521"/>
        <v>15810.593520787024</v>
      </c>
      <c r="BI971" s="15">
        <f t="shared" ca="1" si="522"/>
        <v>20104.759352073725</v>
      </c>
      <c r="BJ971" s="15">
        <f t="shared" ca="1" si="523"/>
        <v>29736.758591789272</v>
      </c>
      <c r="BK971" s="15">
        <f t="shared" ca="1" si="524"/>
        <v>43339.047000341932</v>
      </c>
      <c r="BL971" s="15">
        <f t="shared" ca="1" si="525"/>
        <v>51910.949546516669</v>
      </c>
      <c r="BM971" s="15">
        <f t="shared" ca="1" si="526"/>
        <v>56736.549589170361</v>
      </c>
      <c r="BN971" s="15">
        <f t="shared" ca="1" si="527"/>
        <v>76701.124546636725</v>
      </c>
      <c r="BO971" s="15">
        <f t="shared" ca="1" si="528"/>
        <v>119188.41584200953</v>
      </c>
      <c r="BP971" s="15">
        <f t="shared" ca="1" si="529"/>
        <v>172929.52626773578</v>
      </c>
      <c r="BQ971" s="15">
        <f ca="1">Inputs!$B$20*EXP($B$10-0.5*C$7^2+C$7*AJ971)</f>
        <v>3732.1587577032251</v>
      </c>
      <c r="BR971" s="15">
        <f t="shared" ca="1" si="530"/>
        <v>5821.8522840130809</v>
      </c>
      <c r="BS971" s="15">
        <f t="shared" ca="1" si="531"/>
        <v>8898.8029991427029</v>
      </c>
      <c r="BT971" s="15">
        <f t="shared" ca="1" si="532"/>
        <v>6048.5888383532983</v>
      </c>
      <c r="BU971" s="15">
        <f t="shared" ca="1" si="533"/>
        <v>7982.3792944865336</v>
      </c>
      <c r="BV971" s="15">
        <f t="shared" ca="1" si="534"/>
        <v>15656.938371017077</v>
      </c>
      <c r="BW971" s="15">
        <f t="shared" ca="1" si="535"/>
        <v>17336.713705146591</v>
      </c>
      <c r="BX971" s="15">
        <f t="shared" ca="1" si="536"/>
        <v>20452.781179635669</v>
      </c>
      <c r="BY971" s="15">
        <f t="shared" ca="1" si="537"/>
        <v>18735.337053284671</v>
      </c>
      <c r="BZ971" s="15">
        <f t="shared" ca="1" si="538"/>
        <v>26867.317091358662</v>
      </c>
      <c r="CA971" s="15">
        <f t="shared" ca="1" si="539"/>
        <v>33422.929538113487</v>
      </c>
      <c r="CB971" s="15">
        <f ca="1">(AU971*DCF!C$10-DCF!C$5*MAX(AU971*DCF!C$10,0)-MAX(AU971-Inputs!$B$6,0)/Inputs!$B$10)*DCF!C$6</f>
        <v>1043.1721453056462</v>
      </c>
      <c r="CC971" s="15">
        <f ca="1">(AV971*DCF!D$10-DCF!D$5*MAX(AV971*DCF!D$10,0)-MAX(AV971-AU971,0)/Inputs!$B$10)*DCF!D$6</f>
        <v>1206.112967895657</v>
      </c>
      <c r="CD971" s="15">
        <f ca="1">(AW971*DCF!E$10-DCF!E$5*MAX(AW971*DCF!E$10,0)-MAX(AW971-AV971,0)/Inputs!$B$10)*DCF!E$6</f>
        <v>1306.1946005376287</v>
      </c>
      <c r="CE971" s="15">
        <f ca="1">(AX971*DCF!F$10-DCF!F$5*MAX(AX971*DCF!F$10,0)-MAX(AX971-AW971,0)/Inputs!$B$10)*DCF!F$6</f>
        <v>1530.641361632172</v>
      </c>
      <c r="CF971" s="15">
        <f ca="1">(AY971*DCF!G$10-DCF!G$5*MAX(AY971*DCF!G$10,0)-MAX(AY971-AX971,0)/Inputs!$B$10)*DCF!G$6</f>
        <v>1830.7714206371952</v>
      </c>
      <c r="CG971" s="15">
        <f ca="1">(AZ971*DCF!H$10-DCF!H$5*MAX(AZ971*DCF!H$10,0)-MAX(AZ971-AY971,0)/Inputs!$B$10)*DCF!H$6</f>
        <v>1891.9896586510174</v>
      </c>
      <c r="CH971" s="15">
        <f ca="1">(BA971*DCF!I$10-DCF!I$5*MAX(BA971*DCF!I$10,0)-MAX(BA971-AZ971,0)/Inputs!$B$10)*DCF!I$6</f>
        <v>1821.4056364283019</v>
      </c>
      <c r="CI971" s="15">
        <f ca="1">(BB971*DCF!J$10-DCF!J$5*MAX(BB971*DCF!J$10,0)-MAX(BB971-BA971,0)/Inputs!$B$10)*DCF!J$6</f>
        <v>1963.6040278082148</v>
      </c>
      <c r="CJ971" s="15">
        <f ca="1">(BC971*DCF!K$10-DCF!K$5*MAX(BC971*DCF!K$10,0)-MAX(BC971-BB971,0)/Inputs!$B$10)*DCF!K$6</f>
        <v>2399.158356754423</v>
      </c>
      <c r="CK971" s="15">
        <f ca="1">(BD971*DCF!L$10-DCF!L$5*MAX(BD971*DCF!L$10,0)-MAX(BD971-BC971,0)/Inputs!$B$10)*DCF!L$6</f>
        <v>2940.2905313920287</v>
      </c>
      <c r="CL971" s="15">
        <f ca="1">(BE971*DCF!M$10-DCF!M$5*MAX(BE971*DCF!M$10,0)-MAX(BE971-BD971,0)/Inputs!$B$10)*DCF!M$6</f>
        <v>3393.6748555321392</v>
      </c>
      <c r="CM971" s="15">
        <f ca="1">(BF971*DCF!C$28-DCF!C$5*MAX(BF971*DCF!C$28,0)-MAX(BF971-Inputs!$B$13,0)/Inputs!$B$17)*DCF!C$6</f>
        <v>3309.6262567290905</v>
      </c>
      <c r="CN971" s="15">
        <f ca="1">(BG971*DCF!D$28-DCF!D$5*MAX(BG971*DCF!D$28,0)-MAX(BG971-BF971,0)/Inputs!$B$17)*DCF!D$6</f>
        <v>3403.3773773568246</v>
      </c>
      <c r="CO971" s="15">
        <f ca="1">(BH971*DCF!E$28-DCF!E$5*MAX(BH971*DCF!E$28,0)-MAX(BH971-BG971,0)/Inputs!$B$17)*DCF!E$6</f>
        <v>4007.613238120286</v>
      </c>
      <c r="CP971" s="15">
        <f ca="1">(BI971*DCF!F$28-DCF!F$5*MAX(BI971*DCF!F$28,0)-MAX(BI971-BH971,0)/Inputs!$B$17)*DCF!F$6</f>
        <v>4676.0918233323891</v>
      </c>
      <c r="CQ971" s="15">
        <f ca="1">(BJ971*DCF!G$28-DCF!G$5*MAX(BJ971*DCF!G$28,0)-MAX(BJ971-BI971,0)/Inputs!$B$17)*DCF!G$6</f>
        <v>6095.4205091909853</v>
      </c>
      <c r="CR971" s="15">
        <f ca="1">(BK971*DCF!H$28-DCF!H$5*MAX(BK971*DCF!H$28,0)-MAX(BK971-BJ971,0)/Inputs!$B$17)*DCF!H$6</f>
        <v>8604.81058093301</v>
      </c>
      <c r="CS971" s="15">
        <f ca="1">(BL971*DCF!I$28-DCF!I$5*MAX(BL971*DCF!I$28,0)-MAX(BL971-BK971,0)/Inputs!$B$17)*DCF!I$6</f>
        <v>10976.686638356754</v>
      </c>
      <c r="CT971" s="15">
        <f ca="1">(BM971*DCF!J$28-DCF!J$5*MAX(BM971*DCF!J$28,0)-MAX(BM971-BL971,0)/Inputs!$B$17)*DCF!J$6</f>
        <v>12017.125477620684</v>
      </c>
      <c r="CU971" s="15">
        <f ca="1">(BN971*DCF!K$28-DCF!K$5*MAX(BN971*DCF!K$28,0)-MAX(BN971-BM971,0)/Inputs!$B$17)*DCF!K$6</f>
        <v>13752.596951069185</v>
      </c>
      <c r="CV971" s="15">
        <f ca="1">(BO971*DCF!L$28-DCF!L$5*MAX(BO971*DCF!L$28,0)-MAX(BO971-BN971,0)/Inputs!$B$17)*DCF!L$6</f>
        <v>18973.082853244974</v>
      </c>
      <c r="CW971" s="15">
        <f ca="1">(BP971*DCF!M$28-DCF!M$5*MAX(BP971*DCF!M$28,0)-MAX(BP971-BO971,0)/Inputs!$B$17)*DCF!M$6</f>
        <v>26919.334319821421</v>
      </c>
      <c r="CX971" s="15">
        <f ca="1">(BQ971*DCF!C$46-DCF!C$5*MAX(BQ971*DCF!C$46,0)-MAX(BQ971-Inputs!$B$20,0)/Inputs!$B$24)*DCF!C$6</f>
        <v>-1107.269347138493</v>
      </c>
      <c r="CY971" s="15">
        <f ca="1">(BR971*DCF!D$46-DCF!D$5*MAX(BR971*DCF!D$46,0)-MAX(BR971-BQ971,0)/Inputs!$B$24)*DCF!D$6</f>
        <v>-1885.3092991759893</v>
      </c>
      <c r="CZ971" s="15">
        <f ca="1">(BS971*DCF!E$46-DCF!E$5*MAX(BS971*DCF!E$46,0)-MAX(BS971-BR971,0)/Inputs!$B$24)*DCF!E$6</f>
        <v>-2265.1482134178082</v>
      </c>
      <c r="DA971" s="15">
        <f ca="1">(BT971*DCF!F$46-DCF!F$5*MAX(BT971*DCF!F$46,0)-MAX(BT971-BS971,0)/Inputs!$B$24)*DCF!F$6</f>
        <v>-440.49648130473958</v>
      </c>
      <c r="DB971" s="15">
        <f ca="1">(BU971*DCF!G$46-DCF!G$5*MAX(BU971*DCF!G$46,0)-MAX(BU971-BT971,0)/Inputs!$B$24)*DCF!G$6</f>
        <v>-919.00037061975024</v>
      </c>
      <c r="DC971" s="15">
        <f ca="1">(BV971*DCF!H$46-DCF!H$5*MAX(BV971*DCF!H$46,0)-MAX(BV971-BU971,0)/Inputs!$B$24)*DCF!H$6</f>
        <v>-2384.8222102282398</v>
      </c>
      <c r="DD971" s="15">
        <f ca="1">(BW971*DCF!I$46-DCF!I$5*MAX(BW971*DCF!I$46,0)-MAX(BW971-BV971,0)/Inputs!$B$24)*DCF!I$6</f>
        <v>-81.800393158288529</v>
      </c>
      <c r="DE971" s="15">
        <f ca="1">(BX971*DCF!J$46-DCF!J$5*MAX(BX971*DCF!J$46,0)-MAX(BX971-BW971,0)/Inputs!$B$24)*DCF!J$6</f>
        <v>31.607410264577943</v>
      </c>
      <c r="DF971" s="15">
        <f ca="1">(BY971*DCF!K$46-DCF!K$5*MAX(BY971*DCF!K$46,0)-MAX(BY971-BX971,0)/Inputs!$B$24)*DCF!K$6</f>
        <v>1070.2249070225782</v>
      </c>
      <c r="DG971" s="15">
        <f ca="1">(BZ971*DCF!L$46-DCF!L$5*MAX(BZ971*DCF!L$46,0)-MAX(BZ971-BY971,0)/Inputs!$B$24)*DCF!L$6</f>
        <v>16.919363276491843</v>
      </c>
      <c r="DH971" s="15">
        <f ca="1">(CA971*DCF!M$46-DCF!M$5*MAX(CA971*DCF!M$46,0)-MAX(CA971-BZ971,0)/Inputs!$B$24)*DCF!M$6</f>
        <v>1249.7350555542598</v>
      </c>
      <c r="DI971" s="15">
        <f ca="1">SUM(CB971:CL971)+BE971*DCF!M$10*(1+Inputs!$B$30)*(1-Inputs!$B$33)*(1-Inputs!$B$30/Inputs!$B$31)/(Inputs!$B$29-Inputs!$B$30)*DCF!M$6</f>
        <v>95663.440921609508</v>
      </c>
      <c r="DJ971" s="15">
        <f ca="1">SUM(CM971:CW971)+BP971*DCF!M$28*(1+Inputs!$B$30)*(1-Inputs!$B$33)*(1-Inputs!$B$30/Inputs!$B$31)/(Inputs!$B$29-Inputs!$B$30)*DCF!M$6</f>
        <v>754422.64383825217</v>
      </c>
      <c r="DK971" s="15">
        <f ca="1">SUM(CX971:DH971)+CA971*DCF!M$46*(1+Inputs!$B$30)*(1-Inputs!$B$33)*(1-Inputs!$B$30/Inputs!$B$31)/(Inputs!$B$29-Inputs!$B$30)*DCF!M$6</f>
        <v>44960.448686106742</v>
      </c>
      <c r="DM971" s="15">
        <f ca="1">DI971+DJ971+DK971+Inputs!$B$34+Inputs!$B$36-Inputs!$B$35</f>
        <v>971897.53344596841</v>
      </c>
    </row>
    <row r="972" spans="1:117" x14ac:dyDescent="0.75">
      <c r="A972" s="11">
        <v>959</v>
      </c>
      <c r="C972" s="23">
        <f t="shared" ca="1" si="545"/>
        <v>0.64759151280875871</v>
      </c>
      <c r="D972" s="23">
        <f t="shared" ca="1" si="545"/>
        <v>0.62534779381646433</v>
      </c>
      <c r="E972" s="23">
        <f t="shared" ca="1" si="545"/>
        <v>-0.11036597250418734</v>
      </c>
      <c r="F972" s="23">
        <f t="shared" ca="1" si="545"/>
        <v>1.4722219359193669</v>
      </c>
      <c r="G972" s="23">
        <f t="shared" ca="1" si="545"/>
        <v>-0.19418931173442244</v>
      </c>
      <c r="H972" s="23">
        <f t="shared" ca="1" si="545"/>
        <v>1.040828471551442</v>
      </c>
      <c r="I972" s="23">
        <f t="shared" ca="1" si="545"/>
        <v>-1.6444970350766892</v>
      </c>
      <c r="J972" s="23">
        <f t="shared" ca="1" si="545"/>
        <v>1.0929206659082222</v>
      </c>
      <c r="K972" s="23">
        <f t="shared" ca="1" si="545"/>
        <v>5.8888322636176993E-2</v>
      </c>
      <c r="L972" s="23">
        <f t="shared" ca="1" si="545"/>
        <v>-1.7458104687667348</v>
      </c>
      <c r="M972" s="23">
        <f t="shared" ca="1" si="545"/>
        <v>0.89411360934148298</v>
      </c>
      <c r="N972" s="23">
        <f ca="1">SQRT(Inputs!$B$38)*C972+SQRT(1-Inputs!$B$38)*_xlfn.NORM.S.INV(RAND())</f>
        <v>-0.21254861433697042</v>
      </c>
      <c r="O972" s="23">
        <f ca="1">SQRT(Inputs!$B$38)*D972+SQRT(1-Inputs!$B$38)*_xlfn.NORM.S.INV(RAND())</f>
        <v>-1.2257722056929501</v>
      </c>
      <c r="P972" s="23">
        <f ca="1">SQRT(Inputs!$B$38)*E972+SQRT(1-Inputs!$B$38)*_xlfn.NORM.S.INV(RAND())</f>
        <v>-0.36029054272545036</v>
      </c>
      <c r="Q972" s="23">
        <f ca="1">SQRT(Inputs!$B$38)*F972+SQRT(1-Inputs!$B$38)*_xlfn.NORM.S.INV(RAND())</f>
        <v>0.36804246222168135</v>
      </c>
      <c r="R972" s="23">
        <f ca="1">SQRT(Inputs!$B$38)*G972+SQRT(1-Inputs!$B$38)*_xlfn.NORM.S.INV(RAND())</f>
        <v>0.66081205530929676</v>
      </c>
      <c r="S972" s="23">
        <f ca="1">SQRT(Inputs!$B$38)*H972+SQRT(1-Inputs!$B$38)*_xlfn.NORM.S.INV(RAND())</f>
        <v>0.62988431693920177</v>
      </c>
      <c r="T972" s="23">
        <f ca="1">SQRT(Inputs!$B$38)*I972+SQRT(1-Inputs!$B$38)*_xlfn.NORM.S.INV(RAND())</f>
        <v>-1.5310185881241853</v>
      </c>
      <c r="U972" s="23">
        <f ca="1">SQRT(Inputs!$B$38)*J972+SQRT(1-Inputs!$B$38)*_xlfn.NORM.S.INV(RAND())</f>
        <v>0.31974802123266238</v>
      </c>
      <c r="V972" s="23">
        <f ca="1">SQRT(Inputs!$B$38)*K972+SQRT(1-Inputs!$B$38)*_xlfn.NORM.S.INV(RAND())</f>
        <v>-0.33757299501723426</v>
      </c>
      <c r="W972" s="23">
        <f ca="1">SQRT(Inputs!$B$38)*L972+SQRT(1-Inputs!$B$38)*_xlfn.NORM.S.INV(RAND())</f>
        <v>-0.17112131812907005</v>
      </c>
      <c r="X972" s="23">
        <f ca="1">SQRT(Inputs!$B$38)*M972+SQRT(1-Inputs!$B$38)*_xlfn.NORM.S.INV(RAND())</f>
        <v>3.524589121439875E-2</v>
      </c>
      <c r="Y972" s="23">
        <f ca="1">SQRT(Inputs!$B$38)*C972+SQRT(1-Inputs!$B$38)*_xlfn.NORM.S.INV(RAND())</f>
        <v>-0.98817871419730574</v>
      </c>
      <c r="Z972" s="23">
        <f ca="1">SQRT(Inputs!$B$38)*D972+SQRT(1-Inputs!$B$38)*_xlfn.NORM.S.INV(RAND())</f>
        <v>1.4341985341906514</v>
      </c>
      <c r="AA972" s="23">
        <f ca="1">SQRT(Inputs!$B$38)*E972+SQRT(1-Inputs!$B$38)*_xlfn.NORM.S.INV(RAND())</f>
        <v>3.469307918544276E-2</v>
      </c>
      <c r="AB972" s="23">
        <f ca="1">SQRT(Inputs!$B$38)*F972+SQRT(1-Inputs!$B$38)*_xlfn.NORM.S.INV(RAND())</f>
        <v>0.1794665293298281</v>
      </c>
      <c r="AC972" s="23">
        <f ca="1">SQRT(Inputs!$B$38)*G972+SQRT(1-Inputs!$B$38)*_xlfn.NORM.S.INV(RAND())</f>
        <v>0.52482120287313505</v>
      </c>
      <c r="AD972" s="23">
        <f ca="1">SQRT(Inputs!$B$38)*H972+SQRT(1-Inputs!$B$38)*_xlfn.NORM.S.INV(RAND())</f>
        <v>0.80571240580805503</v>
      </c>
      <c r="AE972" s="23">
        <f ca="1">SQRT(Inputs!$B$38)*I972+SQRT(1-Inputs!$B$38)*_xlfn.NORM.S.INV(RAND())</f>
        <v>-0.44504267698560968</v>
      </c>
      <c r="AF972" s="23">
        <f ca="1">SQRT(Inputs!$B$38)*J972+SQRT(1-Inputs!$B$38)*_xlfn.NORM.S.INV(RAND())</f>
        <v>0.92366622879798754</v>
      </c>
      <c r="AG972" s="23">
        <f ca="1">SQRT(Inputs!$B$38)*K972+SQRT(1-Inputs!$B$38)*_xlfn.NORM.S.INV(RAND())</f>
        <v>-0.25243717623279249</v>
      </c>
      <c r="AH972" s="23">
        <f ca="1">SQRT(Inputs!$B$38)*L972+SQRT(1-Inputs!$B$38)*_xlfn.NORM.S.INV(RAND())</f>
        <v>-1.2505204737747024</v>
      </c>
      <c r="AI972" s="23">
        <f ca="1">SQRT(Inputs!$B$38)*M972+SQRT(1-Inputs!$B$38)*_xlfn.NORM.S.INV(RAND())</f>
        <v>1.5195922029038063</v>
      </c>
      <c r="AJ972" s="23">
        <f ca="1">SQRT(Inputs!$B$38)*C972+SQRT(1-Inputs!$B$38)*_xlfn.NORM.S.INV(RAND())</f>
        <v>0.20060728926704047</v>
      </c>
      <c r="AK972" s="23">
        <f ca="1">SQRT(Inputs!$B$38)*D972+SQRT(1-Inputs!$B$38)*_xlfn.NORM.S.INV(RAND())</f>
        <v>1.0868713667847656</v>
      </c>
      <c r="AL972" s="23">
        <f ca="1">SQRT(Inputs!$B$38)*E972+SQRT(1-Inputs!$B$38)*_xlfn.NORM.S.INV(RAND())</f>
        <v>0.13713218972650587</v>
      </c>
      <c r="AM972" s="23">
        <f ca="1">SQRT(Inputs!$B$38)*F972+SQRT(1-Inputs!$B$38)*_xlfn.NORM.S.INV(RAND())</f>
        <v>0.61014592952340563</v>
      </c>
      <c r="AN972" s="23">
        <f ca="1">SQRT(Inputs!$B$38)*G972+SQRT(1-Inputs!$B$38)*_xlfn.NORM.S.INV(RAND())</f>
        <v>-0.38518090179781589</v>
      </c>
      <c r="AO972" s="23">
        <f ca="1">SQRT(Inputs!$B$38)*H972+SQRT(1-Inputs!$B$38)*_xlfn.NORM.S.INV(RAND())</f>
        <v>-0.11209396060145393</v>
      </c>
      <c r="AP972" s="23">
        <f ca="1">SQRT(Inputs!$B$38)*I972+SQRT(1-Inputs!$B$38)*_xlfn.NORM.S.INV(RAND())</f>
        <v>-0.99213850481644816</v>
      </c>
      <c r="AQ972" s="23">
        <f ca="1">SQRT(Inputs!$B$38)*J972+SQRT(1-Inputs!$B$38)*_xlfn.NORM.S.INV(RAND())</f>
        <v>1.8876288772772243</v>
      </c>
      <c r="AR972" s="23">
        <f ca="1">SQRT(Inputs!$B$38)*K972+SQRT(1-Inputs!$B$38)*_xlfn.NORM.S.INV(RAND())</f>
        <v>-1.2814481818087873</v>
      </c>
      <c r="AS972" s="23">
        <f ca="1">SQRT(Inputs!$B$38)*L972+SQRT(1-Inputs!$B$38)*_xlfn.NORM.S.INV(RAND())</f>
        <v>-1.4275926056713317</v>
      </c>
      <c r="AT972" s="23">
        <f ca="1">SQRT(Inputs!$B$38)*M972+SQRT(1-Inputs!$B$38)*_xlfn.NORM.S.INV(RAND())</f>
        <v>0.16237658776400055</v>
      </c>
      <c r="AU972" s="15">
        <f ca="1">Inputs!$B$6*EXP($B$8-0.5*C$5^2+C$5*N972)</f>
        <v>4794.4127971766857</v>
      </c>
      <c r="AV972" s="15">
        <f t="shared" ca="1" si="510"/>
        <v>4873.4708167982117</v>
      </c>
      <c r="AW972" s="15">
        <f t="shared" ca="1" si="511"/>
        <v>5660.4624391840116</v>
      </c>
      <c r="AX972" s="15">
        <f t="shared" ca="1" si="512"/>
        <v>7236.0405792460615</v>
      </c>
      <c r="AY972" s="15">
        <f t="shared" ca="1" si="513"/>
        <v>9552.6770252472725</v>
      </c>
      <c r="AZ972" s="15">
        <f t="shared" ca="1" si="514"/>
        <v>12522.322754580642</v>
      </c>
      <c r="BA972" s="15">
        <f t="shared" ca="1" si="515"/>
        <v>13055.274030930075</v>
      </c>
      <c r="BB972" s="15">
        <f t="shared" ca="1" si="516"/>
        <v>16503.966389152174</v>
      </c>
      <c r="BC972" s="15">
        <f t="shared" ca="1" si="517"/>
        <v>19565.11107563441</v>
      </c>
      <c r="BD972" s="15">
        <f t="shared" ca="1" si="518"/>
        <v>23588.520609868399</v>
      </c>
      <c r="BE972" s="15">
        <f t="shared" ca="1" si="519"/>
        <v>28997.646190863281</v>
      </c>
      <c r="BF972" s="15">
        <f ca="1">Inputs!$B$13*EXP($B$9-0.5*C$6^2+C$6*Y972)</f>
        <v>11370.358122651563</v>
      </c>
      <c r="BG972" s="15">
        <f t="shared" ca="1" si="520"/>
        <v>17950.320389369619</v>
      </c>
      <c r="BH972" s="15">
        <f t="shared" ca="1" si="521"/>
        <v>22058.552635471944</v>
      </c>
      <c r="BI972" s="15">
        <f t="shared" ca="1" si="522"/>
        <v>27759.298485850672</v>
      </c>
      <c r="BJ972" s="15">
        <f t="shared" ca="1" si="523"/>
        <v>36705.448370841405</v>
      </c>
      <c r="BK972" s="15">
        <f t="shared" ca="1" si="524"/>
        <v>50271.72154458952</v>
      </c>
      <c r="BL972" s="15">
        <f t="shared" ca="1" si="525"/>
        <v>58291.984124772884</v>
      </c>
      <c r="BM972" s="15">
        <f t="shared" ca="1" si="526"/>
        <v>80365.569008305552</v>
      </c>
      <c r="BN972" s="15">
        <f t="shared" ca="1" si="527"/>
        <v>95894.3596056846</v>
      </c>
      <c r="BO972" s="15">
        <f t="shared" ca="1" si="528"/>
        <v>102025.53734053612</v>
      </c>
      <c r="BP972" s="15">
        <f t="shared" ca="1" si="529"/>
        <v>149166.34299192743</v>
      </c>
      <c r="BQ972" s="15">
        <f ca="1">Inputs!$B$20*EXP($B$10-0.5*C$7^2+C$7*AJ972)</f>
        <v>4605.8412704862403</v>
      </c>
      <c r="BR972" s="15">
        <f t="shared" ca="1" si="530"/>
        <v>8825.7667159655393</v>
      </c>
      <c r="BS972" s="15">
        <f t="shared" ca="1" si="531"/>
        <v>12571.439537982757</v>
      </c>
      <c r="BT972" s="15">
        <f t="shared" ca="1" si="532"/>
        <v>20342.035001486507</v>
      </c>
      <c r="BU972" s="15">
        <f t="shared" ca="1" si="533"/>
        <v>25682.828314087426</v>
      </c>
      <c r="BV972" s="15">
        <f t="shared" ca="1" si="534"/>
        <v>34841.121235164974</v>
      </c>
      <c r="BW972" s="15">
        <f t="shared" ca="1" si="535"/>
        <v>39410.225857541649</v>
      </c>
      <c r="BX972" s="15">
        <f t="shared" ca="1" si="536"/>
        <v>80476.17599391588</v>
      </c>
      <c r="BY972" s="15">
        <f t="shared" ca="1" si="537"/>
        <v>88243.139090543904</v>
      </c>
      <c r="BZ972" s="15">
        <f t="shared" ca="1" si="538"/>
        <v>95237.022600891098</v>
      </c>
      <c r="CA972" s="15">
        <f t="shared" ca="1" si="539"/>
        <v>137695.46509897002</v>
      </c>
      <c r="CB972" s="15">
        <f ca="1">(AU972*DCF!C$10-DCF!C$5*MAX(AU972*DCF!C$10,0)-MAX(AU972-Inputs!$B$6,0)/Inputs!$B$10)*DCF!C$6</f>
        <v>1044.2709373263683</v>
      </c>
      <c r="CC972" s="15">
        <f ca="1">(AV972*DCF!D$10-DCF!D$5*MAX(AV972*DCF!D$10,0)-MAX(AV972-AU972,0)/Inputs!$B$10)*DCF!D$6</f>
        <v>1168.599265924199</v>
      </c>
      <c r="CD972" s="15">
        <f ca="1">(AW972*DCF!E$10-DCF!E$5*MAX(AW972*DCF!E$10,0)-MAX(AW972-AV972,0)/Inputs!$B$10)*DCF!E$6</f>
        <v>1129.6475662247758</v>
      </c>
      <c r="CE972" s="15">
        <f ca="1">(AX972*DCF!F$10-DCF!F$5*MAX(AX972*DCF!F$10,0)-MAX(AX972-AW972,0)/Inputs!$B$10)*DCF!F$6</f>
        <v>1251.7773787094145</v>
      </c>
      <c r="CF972" s="15">
        <f ca="1">(AY972*DCF!G$10-DCF!G$5*MAX(AY972*DCF!G$10,0)-MAX(AY972-AX972,0)/Inputs!$B$10)*DCF!G$6</f>
        <v>1522.9345672927197</v>
      </c>
      <c r="CG972" s="15">
        <f ca="1">(AZ972*DCF!H$10-DCF!H$5*MAX(AZ972*DCF!H$10,0)-MAX(AZ972-AY972,0)/Inputs!$B$10)*DCF!H$6</f>
        <v>1903.9041076554672</v>
      </c>
      <c r="CH972" s="15">
        <f ca="1">(BA972*DCF!I$10-DCF!I$5*MAX(BA972*DCF!I$10,0)-MAX(BA972-AZ972,0)/Inputs!$B$10)*DCF!I$6</f>
        <v>2297.299625354301</v>
      </c>
      <c r="CI972" s="15">
        <f ca="1">(BB972*DCF!J$10-DCF!J$5*MAX(BB972*DCF!J$10,0)-MAX(BB972-BA972,0)/Inputs!$B$10)*DCF!J$6</f>
        <v>2309.5264299335004</v>
      </c>
      <c r="CJ972" s="15">
        <f ca="1">(BC972*DCF!K$10-DCF!K$5*MAX(BC972*DCF!K$10,0)-MAX(BC972-BB972,0)/Inputs!$B$10)*DCF!K$6</f>
        <v>2721.1550087625465</v>
      </c>
      <c r="CK972" s="15">
        <f ca="1">(BD972*DCF!L$10-DCF!L$5*MAX(BD972*DCF!L$10,0)-MAX(BD972-BC972,0)/Inputs!$B$10)*DCF!L$6</f>
        <v>3037.3054690494182</v>
      </c>
      <c r="CL972" s="15">
        <f ca="1">(BE972*DCF!M$10-DCF!M$5*MAX(BE972*DCF!M$10,0)-MAX(BE972-BD972,0)/Inputs!$B$10)*DCF!M$6</f>
        <v>3445.765087781816</v>
      </c>
      <c r="CM972" s="15">
        <f ca="1">(BF972*DCF!C$28-DCF!C$5*MAX(BF972*DCF!C$28,0)-MAX(BF972-Inputs!$B$13,0)/Inputs!$B$17)*DCF!C$6</f>
        <v>3470.1587307693485</v>
      </c>
      <c r="CN972" s="15">
        <f ca="1">(BG972*DCF!D$28-DCF!D$5*MAX(BG972*DCF!D$28,0)-MAX(BG972-BF972,0)/Inputs!$B$17)*DCF!D$6</f>
        <v>3882.9757171736069</v>
      </c>
      <c r="CO972" s="15">
        <f ca="1">(BH972*DCF!E$28-DCF!E$5*MAX(BH972*DCF!E$28,0)-MAX(BH972-BG972,0)/Inputs!$B$17)*DCF!E$6</f>
        <v>5437.6988639512456</v>
      </c>
      <c r="CP972" s="15">
        <f ca="1">(BI972*DCF!F$28-DCF!F$5*MAX(BI972*DCF!F$28,0)-MAX(BI972-BH972,0)/Inputs!$B$17)*DCF!F$6</f>
        <v>6498.0074458212912</v>
      </c>
      <c r="CQ972" s="15">
        <f ca="1">(BJ972*DCF!G$28-DCF!G$5*MAX(BJ972*DCF!G$28,0)-MAX(BJ972-BI972,0)/Inputs!$B$17)*DCF!G$6</f>
        <v>8018.8530297634425</v>
      </c>
      <c r="CR972" s="15">
        <f ca="1">(BK972*DCF!H$28-DCF!H$5*MAX(BK972*DCF!H$28,0)-MAX(BK972-BJ972,0)/Inputs!$B$17)*DCF!H$6</f>
        <v>10324.933238812542</v>
      </c>
      <c r="CS972" s="15">
        <f ca="1">(BL972*DCF!I$28-DCF!I$5*MAX(BL972*DCF!I$28,0)-MAX(BL972-BK972,0)/Inputs!$B$17)*DCF!I$6</f>
        <v>12556.383546132722</v>
      </c>
      <c r="CT972" s="15">
        <f ca="1">(BM972*DCF!J$28-DCF!J$5*MAX(BM972*DCF!J$28,0)-MAX(BM972-BL972,0)/Inputs!$B$17)*DCF!J$6</f>
        <v>15001.416510900372</v>
      </c>
      <c r="CU972" s="15">
        <f ca="1">(BN972*DCF!K$28-DCF!K$5*MAX(BN972*DCF!K$28,0)-MAX(BN972-BM972,0)/Inputs!$B$17)*DCF!K$6</f>
        <v>18349.210882212083</v>
      </c>
      <c r="CV972" s="15">
        <f ca="1">(BO972*DCF!L$28-DCF!L$5*MAX(BO972*DCF!L$28,0)-MAX(BO972-BN972,0)/Inputs!$B$17)*DCF!L$6</f>
        <v>19662.483218215533</v>
      </c>
      <c r="CW972" s="15">
        <f ca="1">(BP972*DCF!M$28-DCF!M$5*MAX(BP972*DCF!M$28,0)-MAX(BP972-BO972,0)/Inputs!$B$17)*DCF!M$6</f>
        <v>23138.194946862117</v>
      </c>
      <c r="CX972" s="15">
        <f ca="1">(BQ972*DCF!C$46-DCF!C$5*MAX(BQ972*DCF!C$46,0)-MAX(BQ972-Inputs!$B$20,0)/Inputs!$B$24)*DCF!C$6</f>
        <v>-1712.5921042629841</v>
      </c>
      <c r="CY972" s="15">
        <f ca="1">(BR972*DCF!D$46-DCF!D$5*MAX(BR972*DCF!D$46,0)-MAX(BR972-BQ972,0)/Inputs!$B$24)*DCF!D$6</f>
        <v>-3306.9597178994027</v>
      </c>
      <c r="CZ972" s="15">
        <f ca="1">(BS972*DCF!E$46-DCF!E$5*MAX(BS972*DCF!E$46,0)-MAX(BS972-BR972,0)/Inputs!$B$24)*DCF!E$6</f>
        <v>-2963.0357235822853</v>
      </c>
      <c r="DA972" s="15">
        <f ca="1">(BT972*DCF!F$46-DCF!F$5*MAX(BT972*DCF!F$46,0)-MAX(BT972-BS972,0)/Inputs!$B$24)*DCF!F$6</f>
        <v>-4310.9550564874216</v>
      </c>
      <c r="DB972" s="15">
        <f ca="1">(BU972*DCF!G$46-DCF!G$5*MAX(BU972*DCF!G$46,0)-MAX(BU972-BT972,0)/Inputs!$B$24)*DCF!G$6</f>
        <v>-2660.4569505805534</v>
      </c>
      <c r="DC972" s="15">
        <f ca="1">(BV972*DCF!H$46-DCF!H$5*MAX(BV972*DCF!H$46,0)-MAX(BV972-BU972,0)/Inputs!$B$24)*DCF!H$6</f>
        <v>-2845.8834114331253</v>
      </c>
      <c r="DD972" s="15">
        <f ca="1">(BW972*DCF!I$46-DCF!I$5*MAX(BW972*DCF!I$46,0)-MAX(BW972-BV972,0)/Inputs!$B$24)*DCF!I$6</f>
        <v>-401.41873830050719</v>
      </c>
      <c r="DE972" s="15">
        <f ca="1">(BX972*DCF!J$46-DCF!J$5*MAX(BX972*DCF!J$46,0)-MAX(BX972-BW972,0)/Inputs!$B$24)*DCF!J$6</f>
        <v>-7514.2660792606193</v>
      </c>
      <c r="DF972" s="15">
        <f ca="1">(BY972*DCF!K$46-DCF!K$5*MAX(BY972*DCF!K$46,0)-MAX(BY972-BX972,0)/Inputs!$B$24)*DCF!K$6</f>
        <v>3138.0432171350444</v>
      </c>
      <c r="DG972" s="15">
        <f ca="1">(BZ972*DCF!L$46-DCF!L$5*MAX(BZ972*DCF!L$46,0)-MAX(BZ972-BY972,0)/Inputs!$B$24)*DCF!L$6</f>
        <v>5000.5564353622212</v>
      </c>
      <c r="DH972" s="15">
        <f ca="1">(CA972*DCF!M$46-DCF!M$5*MAX(CA972*DCF!M$46,0)-MAX(CA972-BZ972,0)/Inputs!$B$24)*DCF!M$6</f>
        <v>1918.5833495284833</v>
      </c>
      <c r="DI972" s="15">
        <f ca="1">SUM(CB972:CL972)+BE972*DCF!M$10*(1+Inputs!$B$30)*(1-Inputs!$B$33)*(1-Inputs!$B$30/Inputs!$B$31)/(Inputs!$B$29-Inputs!$B$30)*DCF!M$6</f>
        <v>102533.01824736087</v>
      </c>
      <c r="DJ972" s="15">
        <f ca="1">SUM(CM972:CW972)+BP972*DCF!M$28*(1+Inputs!$B$30)*(1-Inputs!$B$33)*(1-Inputs!$B$30/Inputs!$B$31)/(Inputs!$B$29-Inputs!$B$30)*DCF!M$6</f>
        <v>679849.52288690116</v>
      </c>
      <c r="DK972" s="15">
        <f ca="1">SUM(CX972:DH972)+CA972*DCF!M$46*(1+Inputs!$B$30)*(1-Inputs!$B$33)*(1-Inputs!$B$30/Inputs!$B$31)/(Inputs!$B$29-Inputs!$B$30)*DCF!M$6</f>
        <v>197235.11533380661</v>
      </c>
      <c r="DM972" s="15">
        <f ca="1">DI972+DJ972+DK972+Inputs!$B$34+Inputs!$B$36-Inputs!$B$35</f>
        <v>1056468.6564680687</v>
      </c>
    </row>
    <row r="973" spans="1:117" x14ac:dyDescent="0.75">
      <c r="A973" s="11">
        <v>960</v>
      </c>
      <c r="C973" s="23">
        <f t="shared" ca="1" si="545"/>
        <v>0.43106255777384533</v>
      </c>
      <c r="D973" s="23">
        <f t="shared" ca="1" si="545"/>
        <v>1.2879538663335064</v>
      </c>
      <c r="E973" s="23">
        <f t="shared" ca="1" si="545"/>
        <v>0.92791713039475321</v>
      </c>
      <c r="F973" s="23">
        <f t="shared" ca="1" si="545"/>
        <v>-1.8065491873284723</v>
      </c>
      <c r="G973" s="23">
        <f t="shared" ca="1" si="545"/>
        <v>0.62669128137444319</v>
      </c>
      <c r="H973" s="23">
        <f t="shared" ca="1" si="545"/>
        <v>-0.14539922989991405</v>
      </c>
      <c r="I973" s="23">
        <f t="shared" ca="1" si="545"/>
        <v>0.49413514945538173</v>
      </c>
      <c r="J973" s="23">
        <f t="shared" ca="1" si="545"/>
        <v>0.11386970537705658</v>
      </c>
      <c r="K973" s="23">
        <f t="shared" ca="1" si="545"/>
        <v>0.4461225066804641</v>
      </c>
      <c r="L973" s="23">
        <f t="shared" ca="1" si="545"/>
        <v>-9.4442053307380258E-2</v>
      </c>
      <c r="M973" s="23">
        <f t="shared" ca="1" si="545"/>
        <v>-0.71292528852304371</v>
      </c>
      <c r="N973" s="23">
        <f ca="1">SQRT(Inputs!$B$38)*C973+SQRT(1-Inputs!$B$38)*_xlfn.NORM.S.INV(RAND())</f>
        <v>0.5651259712386516</v>
      </c>
      <c r="O973" s="23">
        <f ca="1">SQRT(Inputs!$B$38)*D973+SQRT(1-Inputs!$B$38)*_xlfn.NORM.S.INV(RAND())</f>
        <v>0.52293649279058907</v>
      </c>
      <c r="P973" s="23">
        <f ca="1">SQRT(Inputs!$B$38)*E973+SQRT(1-Inputs!$B$38)*_xlfn.NORM.S.INV(RAND())</f>
        <v>1.0050795335596736</v>
      </c>
      <c r="Q973" s="23">
        <f ca="1">SQRT(Inputs!$B$38)*F973+SQRT(1-Inputs!$B$38)*_xlfn.NORM.S.INV(RAND())</f>
        <v>-1.0894129530674412</v>
      </c>
      <c r="R973" s="23">
        <f ca="1">SQRT(Inputs!$B$38)*G973+SQRT(1-Inputs!$B$38)*_xlfn.NORM.S.INV(RAND())</f>
        <v>1.1130093911407299</v>
      </c>
      <c r="S973" s="23">
        <f ca="1">SQRT(Inputs!$B$38)*H973+SQRT(1-Inputs!$B$38)*_xlfn.NORM.S.INV(RAND())</f>
        <v>-0.48737617241910458</v>
      </c>
      <c r="T973" s="23">
        <f ca="1">SQRT(Inputs!$B$38)*I973+SQRT(1-Inputs!$B$38)*_xlfn.NORM.S.INV(RAND())</f>
        <v>0.25174469517144277</v>
      </c>
      <c r="U973" s="23">
        <f ca="1">SQRT(Inputs!$B$38)*J973+SQRT(1-Inputs!$B$38)*_xlfn.NORM.S.INV(RAND())</f>
        <v>-0.39470466415010302</v>
      </c>
      <c r="V973" s="23">
        <f ca="1">SQRT(Inputs!$B$38)*K973+SQRT(1-Inputs!$B$38)*_xlfn.NORM.S.INV(RAND())</f>
        <v>-0.22226190743939128</v>
      </c>
      <c r="W973" s="23">
        <f ca="1">SQRT(Inputs!$B$38)*L973+SQRT(1-Inputs!$B$38)*_xlfn.NORM.S.INV(RAND())</f>
        <v>0.6471833209482305</v>
      </c>
      <c r="X973" s="23">
        <f ca="1">SQRT(Inputs!$B$38)*M973+SQRT(1-Inputs!$B$38)*_xlfn.NORM.S.INV(RAND())</f>
        <v>0.75131428428423486</v>
      </c>
      <c r="Y973" s="23">
        <f ca="1">SQRT(Inputs!$B$38)*C973+SQRT(1-Inputs!$B$38)*_xlfn.NORM.S.INV(RAND())</f>
        <v>1.5029793865888605</v>
      </c>
      <c r="Z973" s="23">
        <f ca="1">SQRT(Inputs!$B$38)*D973+SQRT(1-Inputs!$B$38)*_xlfn.NORM.S.INV(RAND())</f>
        <v>1.3415040393504696</v>
      </c>
      <c r="AA973" s="23">
        <f ca="1">SQRT(Inputs!$B$38)*E973+SQRT(1-Inputs!$B$38)*_xlfn.NORM.S.INV(RAND())</f>
        <v>0.92280602675681056</v>
      </c>
      <c r="AB973" s="23">
        <f ca="1">SQRT(Inputs!$B$38)*F973+SQRT(1-Inputs!$B$38)*_xlfn.NORM.S.INV(RAND())</f>
        <v>-1.9025741980750044</v>
      </c>
      <c r="AC973" s="23">
        <f ca="1">SQRT(Inputs!$B$38)*G973+SQRT(1-Inputs!$B$38)*_xlfn.NORM.S.INV(RAND())</f>
        <v>0.45879976030420611</v>
      </c>
      <c r="AD973" s="23">
        <f ca="1">SQRT(Inputs!$B$38)*H973+SQRT(1-Inputs!$B$38)*_xlfn.NORM.S.INV(RAND())</f>
        <v>-0.22327343911664976</v>
      </c>
      <c r="AE973" s="23">
        <f ca="1">SQRT(Inputs!$B$38)*I973+SQRT(1-Inputs!$B$38)*_xlfn.NORM.S.INV(RAND())</f>
        <v>-1.6752654033697791</v>
      </c>
      <c r="AF973" s="23">
        <f ca="1">SQRT(Inputs!$B$38)*J973+SQRT(1-Inputs!$B$38)*_xlfn.NORM.S.INV(RAND())</f>
        <v>-4.7281918308815264E-2</v>
      </c>
      <c r="AG973" s="23">
        <f ca="1">SQRT(Inputs!$B$38)*K973+SQRT(1-Inputs!$B$38)*_xlfn.NORM.S.INV(RAND())</f>
        <v>0.23247536543329592</v>
      </c>
      <c r="AH973" s="23">
        <f ca="1">SQRT(Inputs!$B$38)*L973+SQRT(1-Inputs!$B$38)*_xlfn.NORM.S.INV(RAND())</f>
        <v>-1.3393598452905737</v>
      </c>
      <c r="AI973" s="23">
        <f ca="1">SQRT(Inputs!$B$38)*M973+SQRT(1-Inputs!$B$38)*_xlfn.NORM.S.INV(RAND())</f>
        <v>-0.30876664577225044</v>
      </c>
      <c r="AJ973" s="23">
        <f ca="1">SQRT(Inputs!$B$38)*C973+SQRT(1-Inputs!$B$38)*_xlfn.NORM.S.INV(RAND())</f>
        <v>-1.0288418910449926</v>
      </c>
      <c r="AK973" s="23">
        <f ca="1">SQRT(Inputs!$B$38)*D973+SQRT(1-Inputs!$B$38)*_xlfn.NORM.S.INV(RAND())</f>
        <v>0.48983445448288543</v>
      </c>
      <c r="AL973" s="23">
        <f ca="1">SQRT(Inputs!$B$38)*E973+SQRT(1-Inputs!$B$38)*_xlfn.NORM.S.INV(RAND())</f>
        <v>-0.52293835775262487</v>
      </c>
      <c r="AM973" s="23">
        <f ca="1">SQRT(Inputs!$B$38)*F973+SQRT(1-Inputs!$B$38)*_xlfn.NORM.S.INV(RAND())</f>
        <v>-1.5337253067434544</v>
      </c>
      <c r="AN973" s="23">
        <f ca="1">SQRT(Inputs!$B$38)*G973+SQRT(1-Inputs!$B$38)*_xlfn.NORM.S.INV(RAND())</f>
        <v>1.3492153059079328</v>
      </c>
      <c r="AO973" s="23">
        <f ca="1">SQRT(Inputs!$B$38)*H973+SQRT(1-Inputs!$B$38)*_xlfn.NORM.S.INV(RAND())</f>
        <v>0.42427953885061287</v>
      </c>
      <c r="AP973" s="23">
        <f ca="1">SQRT(Inputs!$B$38)*I973+SQRT(1-Inputs!$B$38)*_xlfn.NORM.S.INV(RAND())</f>
        <v>0.38154870682192821</v>
      </c>
      <c r="AQ973" s="23">
        <f ca="1">SQRT(Inputs!$B$38)*J973+SQRT(1-Inputs!$B$38)*_xlfn.NORM.S.INV(RAND())</f>
        <v>-0.60288689925332928</v>
      </c>
      <c r="AR973" s="23">
        <f ca="1">SQRT(Inputs!$B$38)*K973+SQRT(1-Inputs!$B$38)*_xlfn.NORM.S.INV(RAND())</f>
        <v>-0.56226198207141109</v>
      </c>
      <c r="AS973" s="23">
        <f ca="1">SQRT(Inputs!$B$38)*L973+SQRT(1-Inputs!$B$38)*_xlfn.NORM.S.INV(RAND())</f>
        <v>2.1972954620129173E-2</v>
      </c>
      <c r="AT973" s="23">
        <f ca="1">SQRT(Inputs!$B$38)*M973+SQRT(1-Inputs!$B$38)*_xlfn.NORM.S.INV(RAND())</f>
        <v>-0.64218824473384295</v>
      </c>
      <c r="AU973" s="15">
        <f ca="1">Inputs!$B$6*EXP($B$8-0.5*C$5^2+C$5*N973)</f>
        <v>5437.5892828074375</v>
      </c>
      <c r="AV973" s="15">
        <f t="shared" ca="1" si="510"/>
        <v>7147.8177390548281</v>
      </c>
      <c r="AW973" s="15">
        <f t="shared" ca="1" si="511"/>
        <v>9980.8576022638536</v>
      </c>
      <c r="AX973" s="15">
        <f t="shared" ca="1" si="512"/>
        <v>10635.032194501871</v>
      </c>
      <c r="AY973" s="15">
        <f t="shared" ca="1" si="513"/>
        <v>14801.254335292206</v>
      </c>
      <c r="AZ973" s="15">
        <f t="shared" ca="1" si="514"/>
        <v>17156.400159842844</v>
      </c>
      <c r="BA973" s="15">
        <f t="shared" ca="1" si="515"/>
        <v>21555.566200485235</v>
      </c>
      <c r="BB973" s="15">
        <f t="shared" ca="1" si="516"/>
        <v>25367.323174668509</v>
      </c>
      <c r="BC973" s="15">
        <f t="shared" ca="1" si="517"/>
        <v>30409.042557563291</v>
      </c>
      <c r="BD973" s="15">
        <f t="shared" ca="1" si="518"/>
        <v>39578.703485102073</v>
      </c>
      <c r="BE973" s="15">
        <f t="shared" ca="1" si="519"/>
        <v>51933.569913788633</v>
      </c>
      <c r="BF973" s="15">
        <f ca="1">Inputs!$B$13*EXP($B$9-0.5*C$6^2+C$6*Y973)</f>
        <v>18631.91823672325</v>
      </c>
      <c r="BG973" s="15">
        <f t="shared" ca="1" si="520"/>
        <v>28926.225973378911</v>
      </c>
      <c r="BH973" s="15">
        <f t="shared" ca="1" si="521"/>
        <v>41187.762907200886</v>
      </c>
      <c r="BI973" s="15">
        <f t="shared" ca="1" si="522"/>
        <v>37620.346772833087</v>
      </c>
      <c r="BJ973" s="15">
        <f t="shared" ca="1" si="523"/>
        <v>49273.316248900635</v>
      </c>
      <c r="BK973" s="15">
        <f t="shared" ca="1" si="524"/>
        <v>58663.08596743067</v>
      </c>
      <c r="BL973" s="15">
        <f t="shared" ca="1" si="525"/>
        <v>57997.851210023029</v>
      </c>
      <c r="BM973" s="15">
        <f t="shared" ca="1" si="526"/>
        <v>70874.35553345544</v>
      </c>
      <c r="BN973" s="15">
        <f t="shared" ca="1" si="527"/>
        <v>89629.08799917101</v>
      </c>
      <c r="BO973" s="15">
        <f t="shared" ca="1" si="528"/>
        <v>94379.999788440284</v>
      </c>
      <c r="BP973" s="15">
        <f t="shared" ca="1" si="529"/>
        <v>112170.68428977598</v>
      </c>
      <c r="BQ973" s="15">
        <f ca="1">Inputs!$B$20*EXP($B$10-0.5*C$7^2+C$7*AJ973)</f>
        <v>2978.0269948369805</v>
      </c>
      <c r="BR973" s="15">
        <f t="shared" ca="1" si="530"/>
        <v>4720.9221401801924</v>
      </c>
      <c r="BS973" s="15">
        <f t="shared" ca="1" si="531"/>
        <v>5563.2475335745039</v>
      </c>
      <c r="BT973" s="15">
        <f t="shared" ca="1" si="532"/>
        <v>5129.6497280774074</v>
      </c>
      <c r="BU973" s="15">
        <f t="shared" ca="1" si="533"/>
        <v>9853.6521246538559</v>
      </c>
      <c r="BV973" s="15">
        <f t="shared" ca="1" si="534"/>
        <v>15084.414494480226</v>
      </c>
      <c r="BW973" s="15">
        <f t="shared" ca="1" si="535"/>
        <v>22819.807346297413</v>
      </c>
      <c r="BX973" s="15">
        <f t="shared" ca="1" si="536"/>
        <v>28283.562000506066</v>
      </c>
      <c r="BY973" s="15">
        <f t="shared" ca="1" si="537"/>
        <v>35588.183057296905</v>
      </c>
      <c r="BZ973" s="15">
        <f t="shared" ca="1" si="538"/>
        <v>50137.319546313789</v>
      </c>
      <c r="CA973" s="15">
        <f t="shared" ca="1" si="539"/>
        <v>62832.31673681648</v>
      </c>
      <c r="CB973" s="15">
        <f ca="1">(AU973*DCF!C$10-DCF!C$5*MAX(AU973*DCF!C$10,0)-MAX(AU973-Inputs!$B$6,0)/Inputs!$B$10)*DCF!C$6</f>
        <v>1039.6849743435148</v>
      </c>
      <c r="CC973" s="15">
        <f ca="1">(AV973*DCF!D$10-DCF!D$5*MAX(AV973*DCF!D$10,0)-MAX(AV973-AU973,0)/Inputs!$B$10)*DCF!D$6</f>
        <v>1325.2376998214454</v>
      </c>
      <c r="CD973" s="15">
        <f ca="1">(AW973*DCF!E$10-DCF!E$5*MAX(AW973*DCF!E$10,0)-MAX(AW973-AV973,0)/Inputs!$B$10)*DCF!E$6</f>
        <v>1666.3032403541554</v>
      </c>
      <c r="CE973" s="15">
        <f ca="1">(AX973*DCF!F$10-DCF!F$5*MAX(AX973*DCF!F$10,0)-MAX(AX973-AW973,0)/Inputs!$B$10)*DCF!F$6</f>
        <v>2185.4930654328646</v>
      </c>
      <c r="CF973" s="15">
        <f ca="1">(AY973*DCF!G$10-DCF!G$5*MAX(AY973*DCF!G$10,0)-MAX(AY973-AX973,0)/Inputs!$B$10)*DCF!G$6</f>
        <v>2248.8283070747771</v>
      </c>
      <c r="CG973" s="15">
        <f ca="1">(AZ973*DCF!H$10-DCF!H$5*MAX(AZ973*DCF!H$10,0)-MAX(AZ973-AY973,0)/Inputs!$B$10)*DCF!H$6</f>
        <v>2912.7290342887864</v>
      </c>
      <c r="CH973" s="15">
        <f ca="1">(BA973*DCF!I$10-DCF!I$5*MAX(BA973*DCF!I$10,0)-MAX(BA973-AZ973,0)/Inputs!$B$10)*DCF!I$6</f>
        <v>3215.7982318660606</v>
      </c>
      <c r="CI973" s="15">
        <f ca="1">(BB973*DCF!J$10-DCF!J$5*MAX(BB973*DCF!J$10,0)-MAX(BB973-BA973,0)/Inputs!$B$10)*DCF!J$6</f>
        <v>3775.4825604664388</v>
      </c>
      <c r="CJ973" s="15">
        <f ca="1">(BC973*DCF!K$10-DCF!K$5*MAX(BC973*DCF!K$10,0)-MAX(BC973-BB973,0)/Inputs!$B$10)*DCF!K$6</f>
        <v>4189.603515200437</v>
      </c>
      <c r="CK973" s="15">
        <f ca="1">(BD973*DCF!L$10-DCF!L$5*MAX(BD973*DCF!L$10,0)-MAX(BD973-BC973,0)/Inputs!$B$10)*DCF!L$6</f>
        <v>4783.4354852002944</v>
      </c>
      <c r="CL973" s="15">
        <f ca="1">(BE973*DCF!M$10-DCF!M$5*MAX(BE973*DCF!M$10,0)-MAX(BE973-BD973,0)/Inputs!$B$10)*DCF!M$6</f>
        <v>5852.5776205387629</v>
      </c>
      <c r="CM973" s="15">
        <f ca="1">(BF973*DCF!C$28-DCF!C$5*MAX(BF973*DCF!C$28,0)-MAX(BF973-Inputs!$B$13,0)/Inputs!$B$17)*DCF!C$6</f>
        <v>4013.1479766543894</v>
      </c>
      <c r="CN973" s="15">
        <f ca="1">(BG973*DCF!D$28-DCF!D$5*MAX(BG973*DCF!D$28,0)-MAX(BG973-BF973,0)/Inputs!$B$17)*DCF!D$6</f>
        <v>6323.1928677916121</v>
      </c>
      <c r="CO973" s="15">
        <f ca="1">(BH973*DCF!E$28-DCF!E$5*MAX(BH973*DCF!E$28,0)-MAX(BH973-BG973,0)/Inputs!$B$17)*DCF!E$6</f>
        <v>9248.5277106200538</v>
      </c>
      <c r="CP973" s="15">
        <f ca="1">(BI973*DCF!F$28-DCF!F$5*MAX(BI973*DCF!F$28,0)-MAX(BI973-BH973,0)/Inputs!$B$17)*DCF!F$6</f>
        <v>10212.933196443437</v>
      </c>
      <c r="CQ973" s="15">
        <f ca="1">(BJ973*DCF!G$28-DCF!G$5*MAX(BJ973*DCF!G$28,0)-MAX(BJ973-BI973,0)/Inputs!$B$17)*DCF!G$6</f>
        <v>10824.421387758131</v>
      </c>
      <c r="CR973" s="15">
        <f ca="1">(BK973*DCF!H$28-DCF!H$5*MAX(BK973*DCF!H$28,0)-MAX(BK973-BJ973,0)/Inputs!$B$17)*DCF!H$6</f>
        <v>13049.121669647839</v>
      </c>
      <c r="CS973" s="15">
        <f ca="1">(BL973*DCF!I$28-DCF!I$5*MAX(BL973*DCF!I$28,0)-MAX(BL973-BK973,0)/Inputs!$B$17)*DCF!I$6</f>
        <v>13638.370857192647</v>
      </c>
      <c r="CT973" s="15">
        <f ca="1">(BM973*DCF!J$28-DCF!J$5*MAX(BM973*DCF!J$28,0)-MAX(BM973-BL973,0)/Inputs!$B$17)*DCF!J$6</f>
        <v>14103.545732194594</v>
      </c>
      <c r="CU973" s="15">
        <f ca="1">(BN973*DCF!K$28-DCF!K$5*MAX(BN973*DCF!K$28,0)-MAX(BN973-BM973,0)/Inputs!$B$17)*DCF!K$6</f>
        <v>16630.955659246491</v>
      </c>
      <c r="CV973" s="15">
        <f ca="1">(BO973*DCF!L$28-DCF!L$5*MAX(BO973*DCF!L$28,0)-MAX(BO973-BN973,0)/Inputs!$B$17)*DCF!L$6</f>
        <v>18293.21739102207</v>
      </c>
      <c r="CW973" s="15">
        <f ca="1">(BP973*DCF!M$28-DCF!M$5*MAX(BP973*DCF!M$28,0)-MAX(BP973-BO973,0)/Inputs!$B$17)*DCF!M$6</f>
        <v>19245.352729458325</v>
      </c>
      <c r="CX973" s="15">
        <f ca="1">(BQ973*DCF!C$46-DCF!C$5*MAX(BQ973*DCF!C$46,0)-MAX(BQ973-Inputs!$B$20,0)/Inputs!$B$24)*DCF!C$6</f>
        <v>-687.7660496159308</v>
      </c>
      <c r="CY973" s="15">
        <f ca="1">(BR973*DCF!D$46-DCF!D$5*MAX(BR973*DCF!D$46,0)-MAX(BR973-BQ973,0)/Inputs!$B$24)*DCF!D$6</f>
        <v>-1549.4302071760108</v>
      </c>
      <c r="CZ973" s="15">
        <f ca="1">(BS973*DCF!E$46-DCF!E$5*MAX(BS973*DCF!E$46,0)-MAX(BS973-BR973,0)/Inputs!$B$24)*DCF!E$6</f>
        <v>-989.88518841059999</v>
      </c>
      <c r="DA973" s="15">
        <f ca="1">(BT973*DCF!F$46-DCF!F$5*MAX(BT973*DCF!F$46,0)-MAX(BT973-BS973,0)/Inputs!$B$24)*DCF!F$6</f>
        <v>-373.57352531819242</v>
      </c>
      <c r="DB973" s="15">
        <f ca="1">(BU973*DCF!G$46-DCF!G$5*MAX(BU973*DCF!G$46,0)-MAX(BU973-BT973,0)/Inputs!$B$24)*DCF!G$6</f>
        <v>-1920.5184603513244</v>
      </c>
      <c r="DC973" s="15">
        <f ca="1">(BV973*DCF!H$46-DCF!H$5*MAX(BV973*DCF!H$46,0)-MAX(BV973-BU973,0)/Inputs!$B$24)*DCF!H$6</f>
        <v>-1625.4273570107666</v>
      </c>
      <c r="DD973" s="15">
        <f ca="1">(BW973*DCF!I$46-DCF!I$5*MAX(BW973*DCF!I$46,0)-MAX(BW973-BV973,0)/Inputs!$B$24)*DCF!I$6</f>
        <v>-1693.4997448903357</v>
      </c>
      <c r="DE973" s="15">
        <f ca="1">(BX973*DCF!J$46-DCF!J$5*MAX(BX973*DCF!J$46,0)-MAX(BX973-BW973,0)/Inputs!$B$24)*DCF!J$6</f>
        <v>-262.48127964643982</v>
      </c>
      <c r="DF973" s="15">
        <f ca="1">(BY973*DCF!K$46-DCF!K$5*MAX(BY973*DCF!K$46,0)-MAX(BY973-BX973,0)/Inputs!$B$24)*DCF!K$6</f>
        <v>243.47808541407093</v>
      </c>
      <c r="DG973" s="15">
        <f ca="1">(BZ973*DCF!L$46-DCF!L$5*MAX(BZ973*DCF!L$46,0)-MAX(BZ973-BY973,0)/Inputs!$B$24)*DCF!L$6</f>
        <v>173.24327364661713</v>
      </c>
      <c r="DH973" s="15">
        <f ca="1">(CA973*DCF!M$46-DCF!M$5*MAX(CA973*DCF!M$46,0)-MAX(CA973-BZ973,0)/Inputs!$B$24)*DCF!M$6</f>
        <v>2271.8391283158267</v>
      </c>
      <c r="DI973" s="15">
        <f ca="1">SUM(CB973:CL973)+BE973*DCF!M$10*(1+Inputs!$B$30)*(1-Inputs!$B$33)*(1-Inputs!$B$30/Inputs!$B$31)/(Inputs!$B$29-Inputs!$B$30)*DCF!M$6</f>
        <v>177726.98555502767</v>
      </c>
      <c r="DJ973" s="15">
        <f ca="1">SUM(CM973:CW973)+BP973*DCF!M$28*(1+Inputs!$B$30)*(1-Inputs!$B$33)*(1-Inputs!$B$30/Inputs!$B$31)/(Inputs!$B$29-Inputs!$B$30)*DCF!M$6</f>
        <v>551812.78408761276</v>
      </c>
      <c r="DK973" s="15">
        <f ca="1">SUM(CX973:DH973)+CA973*DCF!M$46*(1+Inputs!$B$30)*(1-Inputs!$B$33)*(1-Inputs!$B$30/Inputs!$B$31)/(Inputs!$B$29-Inputs!$B$30)*DCF!M$6</f>
        <v>90732.183313808768</v>
      </c>
      <c r="DM973" s="15">
        <f ca="1">DI973+DJ973+DK973+Inputs!$B$34+Inputs!$B$36-Inputs!$B$35</f>
        <v>897122.95295644912</v>
      </c>
    </row>
    <row r="974" spans="1:117" x14ac:dyDescent="0.75">
      <c r="A974" s="11">
        <v>961</v>
      </c>
      <c r="C974" s="23">
        <f t="shared" ref="C974:M983" ca="1" si="546">_xlfn.NORM.S.INV(RAND())</f>
        <v>1.0328945413636401</v>
      </c>
      <c r="D974" s="23">
        <f t="shared" ca="1" si="546"/>
        <v>0.84569488851967933</v>
      </c>
      <c r="E974" s="23">
        <f t="shared" ca="1" si="546"/>
        <v>1.2171721741110213</v>
      </c>
      <c r="F974" s="23">
        <f t="shared" ca="1" si="546"/>
        <v>-8.4904233719784963E-2</v>
      </c>
      <c r="G974" s="23">
        <f t="shared" ca="1" si="546"/>
        <v>2.104360705718499</v>
      </c>
      <c r="H974" s="23">
        <f t="shared" ca="1" si="546"/>
        <v>-6.5937608168820369E-2</v>
      </c>
      <c r="I974" s="23">
        <f t="shared" ca="1" si="546"/>
        <v>0.68426817433543263</v>
      </c>
      <c r="J974" s="23">
        <f t="shared" ca="1" si="546"/>
        <v>-2.4205819725030082</v>
      </c>
      <c r="K974" s="23">
        <f t="shared" ca="1" si="546"/>
        <v>0.17302452993108186</v>
      </c>
      <c r="L974" s="23">
        <f t="shared" ca="1" si="546"/>
        <v>0.55153513969066859</v>
      </c>
      <c r="M974" s="23">
        <f t="shared" ca="1" si="546"/>
        <v>-0.85120416517229613</v>
      </c>
      <c r="N974" s="23">
        <f ca="1">SQRT(Inputs!$B$38)*C974+SQRT(1-Inputs!$B$38)*_xlfn.NORM.S.INV(RAND())</f>
        <v>-0.14722883239410989</v>
      </c>
      <c r="O974" s="23">
        <f ca="1">SQRT(Inputs!$B$38)*D974+SQRT(1-Inputs!$B$38)*_xlfn.NORM.S.INV(RAND())</f>
        <v>5.5338791462587189E-2</v>
      </c>
      <c r="P974" s="23">
        <f ca="1">SQRT(Inputs!$B$38)*E974+SQRT(1-Inputs!$B$38)*_xlfn.NORM.S.INV(RAND())</f>
        <v>2.0525423402078378</v>
      </c>
      <c r="Q974" s="23">
        <f ca="1">SQRT(Inputs!$B$38)*F974+SQRT(1-Inputs!$B$38)*_xlfn.NORM.S.INV(RAND())</f>
        <v>-0.22725023685670837</v>
      </c>
      <c r="R974" s="23">
        <f ca="1">SQRT(Inputs!$B$38)*G974+SQRT(1-Inputs!$B$38)*_xlfn.NORM.S.INV(RAND())</f>
        <v>1.0867519557171419</v>
      </c>
      <c r="S974" s="23">
        <f ca="1">SQRT(Inputs!$B$38)*H974+SQRT(1-Inputs!$B$38)*_xlfn.NORM.S.INV(RAND())</f>
        <v>-0.43179811626007475</v>
      </c>
      <c r="T974" s="23">
        <f ca="1">SQRT(Inputs!$B$38)*I974+SQRT(1-Inputs!$B$38)*_xlfn.NORM.S.INV(RAND())</f>
        <v>1.617004870334434</v>
      </c>
      <c r="U974" s="23">
        <f ca="1">SQRT(Inputs!$B$38)*J974+SQRT(1-Inputs!$B$38)*_xlfn.NORM.S.INV(RAND())</f>
        <v>-2.5417082908216173</v>
      </c>
      <c r="V974" s="23">
        <f ca="1">SQRT(Inputs!$B$38)*K974+SQRT(1-Inputs!$B$38)*_xlfn.NORM.S.INV(RAND())</f>
        <v>0.1669713664012972</v>
      </c>
      <c r="W974" s="23">
        <f ca="1">SQRT(Inputs!$B$38)*L974+SQRT(1-Inputs!$B$38)*_xlfn.NORM.S.INV(RAND())</f>
        <v>0.60653204876331279</v>
      </c>
      <c r="X974" s="23">
        <f ca="1">SQRT(Inputs!$B$38)*M974+SQRT(1-Inputs!$B$38)*_xlfn.NORM.S.INV(RAND())</f>
        <v>-0.29790413858707659</v>
      </c>
      <c r="Y974" s="23">
        <f ca="1">SQRT(Inputs!$B$38)*C974+SQRT(1-Inputs!$B$38)*_xlfn.NORM.S.INV(RAND())</f>
        <v>-0.55022045970754541</v>
      </c>
      <c r="Z974" s="23">
        <f ca="1">SQRT(Inputs!$B$38)*D974+SQRT(1-Inputs!$B$38)*_xlfn.NORM.S.INV(RAND())</f>
        <v>1.6133739896514301</v>
      </c>
      <c r="AA974" s="23">
        <f ca="1">SQRT(Inputs!$B$38)*E974+SQRT(1-Inputs!$B$38)*_xlfn.NORM.S.INV(RAND())</f>
        <v>0.1910318852970172</v>
      </c>
      <c r="AB974" s="23">
        <f ca="1">SQRT(Inputs!$B$38)*F974+SQRT(1-Inputs!$B$38)*_xlfn.NORM.S.INV(RAND())</f>
        <v>-1.366043796171923</v>
      </c>
      <c r="AC974" s="23">
        <f ca="1">SQRT(Inputs!$B$38)*G974+SQRT(1-Inputs!$B$38)*_xlfn.NORM.S.INV(RAND())</f>
        <v>-0.29557104438998794</v>
      </c>
      <c r="AD974" s="23">
        <f ca="1">SQRT(Inputs!$B$38)*H974+SQRT(1-Inputs!$B$38)*_xlfn.NORM.S.INV(RAND())</f>
        <v>-1.292509140935642E-2</v>
      </c>
      <c r="AE974" s="23">
        <f ca="1">SQRT(Inputs!$B$38)*I974+SQRT(1-Inputs!$B$38)*_xlfn.NORM.S.INV(RAND())</f>
        <v>-0.3196931554489621</v>
      </c>
      <c r="AF974" s="23">
        <f ca="1">SQRT(Inputs!$B$38)*J974+SQRT(1-Inputs!$B$38)*_xlfn.NORM.S.INV(RAND())</f>
        <v>-1.267203350688292</v>
      </c>
      <c r="AG974" s="23">
        <f ca="1">SQRT(Inputs!$B$38)*K974+SQRT(1-Inputs!$B$38)*_xlfn.NORM.S.INV(RAND())</f>
        <v>-1.3208221094636781</v>
      </c>
      <c r="AH974" s="23">
        <f ca="1">SQRT(Inputs!$B$38)*L974+SQRT(1-Inputs!$B$38)*_xlfn.NORM.S.INV(RAND())</f>
        <v>0.87357056763436902</v>
      </c>
      <c r="AI974" s="23">
        <f ca="1">SQRT(Inputs!$B$38)*M974+SQRT(1-Inputs!$B$38)*_xlfn.NORM.S.INV(RAND())</f>
        <v>0.89506910139871421</v>
      </c>
      <c r="AJ974" s="23">
        <f ca="1">SQRT(Inputs!$B$38)*C974+SQRT(1-Inputs!$B$38)*_xlfn.NORM.S.INV(RAND())</f>
        <v>0.58472281897295919</v>
      </c>
      <c r="AK974" s="23">
        <f ca="1">SQRT(Inputs!$B$38)*D974+SQRT(1-Inputs!$B$38)*_xlfn.NORM.S.INV(RAND())</f>
        <v>0.21948850917766116</v>
      </c>
      <c r="AL974" s="23">
        <f ca="1">SQRT(Inputs!$B$38)*E974+SQRT(1-Inputs!$B$38)*_xlfn.NORM.S.INV(RAND())</f>
        <v>-0.77877505773575195</v>
      </c>
      <c r="AM974" s="23">
        <f ca="1">SQRT(Inputs!$B$38)*F974+SQRT(1-Inputs!$B$38)*_xlfn.NORM.S.INV(RAND())</f>
        <v>-0.26778903143947452</v>
      </c>
      <c r="AN974" s="23">
        <f ca="1">SQRT(Inputs!$B$38)*G974+SQRT(1-Inputs!$B$38)*_xlfn.NORM.S.INV(RAND())</f>
        <v>0.27005521285556722</v>
      </c>
      <c r="AO974" s="23">
        <f ca="1">SQRT(Inputs!$B$38)*H974+SQRT(1-Inputs!$B$38)*_xlfn.NORM.S.INV(RAND())</f>
        <v>0.21970295212349977</v>
      </c>
      <c r="AP974" s="23">
        <f ca="1">SQRT(Inputs!$B$38)*I974+SQRT(1-Inputs!$B$38)*_xlfn.NORM.S.INV(RAND())</f>
        <v>-0.19498434560027905</v>
      </c>
      <c r="AQ974" s="23">
        <f ca="1">SQRT(Inputs!$B$38)*J974+SQRT(1-Inputs!$B$38)*_xlfn.NORM.S.INV(RAND())</f>
        <v>-0.41369819165811061</v>
      </c>
      <c r="AR974" s="23">
        <f ca="1">SQRT(Inputs!$B$38)*K974+SQRT(1-Inputs!$B$38)*_xlfn.NORM.S.INV(RAND())</f>
        <v>-0.17642817756322501</v>
      </c>
      <c r="AS974" s="23">
        <f ca="1">SQRT(Inputs!$B$38)*L974+SQRT(1-Inputs!$B$38)*_xlfn.NORM.S.INV(RAND())</f>
        <v>-1.8481361176665634</v>
      </c>
      <c r="AT974" s="23">
        <f ca="1">SQRT(Inputs!$B$38)*M974+SQRT(1-Inputs!$B$38)*_xlfn.NORM.S.INV(RAND())</f>
        <v>-0.72681978481119547</v>
      </c>
      <c r="AU974" s="15">
        <f ca="1">Inputs!$B$6*EXP($B$8-0.5*C$5^2+C$5*N974)</f>
        <v>4845.3755407631597</v>
      </c>
      <c r="AV974" s="15">
        <f t="shared" ref="AV974:AV1037" ca="1" si="547">AU974*EXP($B$8-0.5*D$5^2+D$5*O974)</f>
        <v>5946.1515302345633</v>
      </c>
      <c r="AW974" s="15">
        <f t="shared" ref="AW974:AW1037" ca="1" si="548">AV974*EXP($B$8-0.5*E$5^2+E$5*P974)</f>
        <v>9562.881853730818</v>
      </c>
      <c r="AX974" s="15">
        <f t="shared" ref="AX974:AX1037" ca="1" si="549">AW974*EXP($B$8-0.5*F$5^2+F$5*Q974)</f>
        <v>11348.505636006195</v>
      </c>
      <c r="AY974" s="15">
        <f t="shared" ref="AY974:AY1037" ca="1" si="550">AX974*EXP($B$8-0.5*G$5^2+G$5*R974)</f>
        <v>15745.867895775826</v>
      </c>
      <c r="AZ974" s="15">
        <f t="shared" ref="AZ974:AZ1037" ca="1" si="551">AY974*EXP($B$8-0.5*H$5^2+H$5*S974)</f>
        <v>18363.363397432942</v>
      </c>
      <c r="BA974" s="15">
        <f t="shared" ref="BA974:BA1037" ca="1" si="552">AZ974*EXP($B$8-0.5*I$5^2+I$5*T974)</f>
        <v>26615.880790335552</v>
      </c>
      <c r="BB974" s="15">
        <f t="shared" ref="BB974:BB1037" ca="1" si="553">BA974*EXP($B$8-0.5*J$5^2+J$5*U974)</f>
        <v>25260.156061302907</v>
      </c>
      <c r="BC974" s="15">
        <f t="shared" ref="BC974:BC1037" ca="1" si="554">BB974*EXP($B$8-0.5*K$5^2+K$5*V974)</f>
        <v>31439.941280309235</v>
      </c>
      <c r="BD974" s="15">
        <f t="shared" ref="BD974:BD1037" ca="1" si="555">BC974*EXP($B$8-0.5*L$5^2+L$5*W974)</f>
        <v>40765.168724113471</v>
      </c>
      <c r="BE974" s="15">
        <f t="shared" ref="BE974:BE1037" ca="1" si="556">BD974*EXP($B$8-0.5*M$5^2+M$5*X974)</f>
        <v>48615.338160196479</v>
      </c>
      <c r="BF974" s="15">
        <f ca="1">Inputs!$B$13*EXP($B$9-0.5*C$6^2+C$6*Y974)</f>
        <v>12401.705665889827</v>
      </c>
      <c r="BG974" s="15">
        <f t="shared" ref="BG974:BG1037" ca="1" si="557">BF974*EXP($B$9-0.5*D$6^2+D$6*Z974)</f>
        <v>20221.821825126346</v>
      </c>
      <c r="BH974" s="15">
        <f t="shared" ref="BH974:BH1037" ca="1" si="558">BG974*EXP($B$9-0.5*E$6^2+E$6*AA974)</f>
        <v>25502.709325108892</v>
      </c>
      <c r="BI974" s="15">
        <f t="shared" ref="BI974:BI1037" ca="1" si="559">BH974*EXP($B$9-0.5*F$6^2+F$6*AB974)</f>
        <v>25299.155580359842</v>
      </c>
      <c r="BJ974" s="15">
        <f t="shared" ref="BJ974:BJ1037" ca="1" si="560">BI974*EXP($B$9-0.5*G$6^2+G$6*AC974)</f>
        <v>29721.463975816605</v>
      </c>
      <c r="BK974" s="15">
        <f t="shared" ref="BK974:BK1037" ca="1" si="561">BJ974*EXP($B$9-0.5*H$6^2+H$6*AD974)</f>
        <v>36413.33249189359</v>
      </c>
      <c r="BL974" s="15">
        <f t="shared" ref="BL974:BL1037" ca="1" si="562">BK974*EXP($B$9-0.5*I$6^2+I$6*AE974)</f>
        <v>42914.128252253387</v>
      </c>
      <c r="BM974" s="15">
        <f t="shared" ref="BM974:BM1037" ca="1" si="563">BL974*EXP($B$9-0.5*J$6^2+J$6*AF974)</f>
        <v>45067.25451755961</v>
      </c>
      <c r="BN974" s="15">
        <f t="shared" ref="BN974:BN1037" ca="1" si="564">BM974*EXP($B$9-0.5*K$6^2+K$6*AG974)</f>
        <v>47313.062068986292</v>
      </c>
      <c r="BO974" s="15">
        <f t="shared" ref="BO974:BO1037" ca="1" si="565">BN974*EXP($B$9-0.5*L$6^2+L$6*AH974)</f>
        <v>64435.66176527449</v>
      </c>
      <c r="BP974" s="15">
        <f t="shared" ref="BP974:BP1037" ca="1" si="566">BO974*EXP($B$9-0.5*M$6^2+M$6*AI974)</f>
        <v>87772.650911876321</v>
      </c>
      <c r="BQ974" s="15">
        <f ca="1">Inputs!$B$20*EXP($B$10-0.5*C$7^2+C$7*AJ974)</f>
        <v>5278.0909404036611</v>
      </c>
      <c r="BR974" s="15">
        <f t="shared" ref="BR974:BR1037" ca="1" si="567">BQ974*EXP($B$10-0.5*D$7^2+D$7*AK974)</f>
        <v>7678.7068173367561</v>
      </c>
      <c r="BS974" s="15">
        <f t="shared" ref="BS974:BS1037" ca="1" si="568">BR974*EXP($B$10-0.5*E$7^2+E$7*AL974)</f>
        <v>8407.7338834542261</v>
      </c>
      <c r="BT974" s="15">
        <f t="shared" ref="BT974:BT1037" ca="1" si="569">BS974*EXP($B$10-0.5*F$7^2+F$7*AM974)</f>
        <v>10806.018354629663</v>
      </c>
      <c r="BU974" s="15">
        <f t="shared" ref="BU974:BU1037" ca="1" si="570">BT974*EXP($B$10-0.5*G$7^2+G$7*AN974)</f>
        <v>15987.126423517409</v>
      </c>
      <c r="BV974" s="15">
        <f t="shared" ref="BV974:BV1037" ca="1" si="571">BU974*EXP($B$10-0.5*H$7^2+H$7*AO974)</f>
        <v>23371.396163006088</v>
      </c>
      <c r="BW974" s="15">
        <f t="shared" ref="BW974:BW1037" ca="1" si="572">BV974*EXP($B$10-0.5*I$7^2+I$7*AP974)</f>
        <v>31294.956471754998</v>
      </c>
      <c r="BX974" s="15">
        <f t="shared" ref="BX974:BX1037" ca="1" si="573">BW974*EXP($B$10-0.5*J$7^2+J$7*AQ974)</f>
        <v>40287.299754389802</v>
      </c>
      <c r="BY974" s="15">
        <f t="shared" ref="BY974:BY1037" ca="1" si="574">BX974*EXP($B$10-0.5*K$7^2+K$7*AR974)</f>
        <v>54575.697363477964</v>
      </c>
      <c r="BZ974" s="15">
        <f t="shared" ref="BZ974:BZ1037" ca="1" si="575">BY974*EXP($B$10-0.5*L$7^2+L$7*AS974)</f>
        <v>54519.114780394324</v>
      </c>
      <c r="CA974" s="15">
        <f t="shared" ref="CA974:CA1037" ca="1" si="576">BZ974*EXP($B$10-0.5*M$7^2+M$7*AT974)</f>
        <v>67303.765464091077</v>
      </c>
      <c r="CB974" s="15">
        <f ca="1">(AU974*DCF!C$10-DCF!C$5*MAX(AU974*DCF!C$10,0)-MAX(AU974-Inputs!$B$6,0)/Inputs!$B$10)*DCF!C$6</f>
        <v>1043.9075638809556</v>
      </c>
      <c r="CC974" s="15">
        <f ca="1">(AV974*DCF!D$10-DCF!D$5*MAX(AV974*DCF!D$10,0)-MAX(AV974-AU974,0)/Inputs!$B$10)*DCF!D$6</f>
        <v>1180.9387359620025</v>
      </c>
      <c r="CD974" s="15">
        <f ca="1">(AW974*DCF!E$10-DCF!E$5*MAX(AW974*DCF!E$10,0)-MAX(AW974-AV974,0)/Inputs!$B$10)*DCF!E$6</f>
        <v>1393.2797480386066</v>
      </c>
      <c r="CE974" s="15">
        <f ca="1">(AX974*DCF!F$10-DCF!F$5*MAX(AX974*DCF!F$10,0)-MAX(AX974-AW974,0)/Inputs!$B$10)*DCF!F$6</f>
        <v>2105.8166561311868</v>
      </c>
      <c r="CF974" s="15">
        <f ca="1">(AY974*DCF!G$10-DCF!G$5*MAX(AY974*DCF!G$10,0)-MAX(AY974-AX974,0)/Inputs!$B$10)*DCF!G$6</f>
        <v>2399.0272166637533</v>
      </c>
      <c r="CG974" s="15">
        <f ca="1">(AZ974*DCF!H$10-DCF!H$5*MAX(AZ974*DCF!H$10,0)-MAX(AZ974-AY974,0)/Inputs!$B$10)*DCF!H$6</f>
        <v>3100.4769241897243</v>
      </c>
      <c r="CH974" s="15">
        <f ca="1">(BA974*DCF!I$10-DCF!I$5*MAX(BA974*DCF!I$10,0)-MAX(BA974-AZ974,0)/Inputs!$B$10)*DCF!I$6</f>
        <v>3508.0484755976549</v>
      </c>
      <c r="CI974" s="15">
        <f ca="1">(BB974*DCF!J$10-DCF!J$5*MAX(BB974*DCF!J$10,0)-MAX(BB974-BA974,0)/Inputs!$B$10)*DCF!J$6</f>
        <v>4334.7013918749017</v>
      </c>
      <c r="CJ974" s="15">
        <f ca="1">(BC974*DCF!K$10-DCF!K$5*MAX(BC974*DCF!K$10,0)-MAX(BC974-BB974,0)/Inputs!$B$10)*DCF!K$6</f>
        <v>4196.2497607229598</v>
      </c>
      <c r="CK974" s="15">
        <f ca="1">(BD974*DCF!L$10-DCF!L$5*MAX(BD974*DCF!L$10,0)-MAX(BD974-BC974,0)/Inputs!$B$10)*DCF!L$6</f>
        <v>4942.2597356328461</v>
      </c>
      <c r="CL974" s="15">
        <f ca="1">(BE974*DCF!M$10-DCF!M$5*MAX(BE974*DCF!M$10,0)-MAX(BE974-BD974,0)/Inputs!$B$10)*DCF!M$6</f>
        <v>5922.4663899784564</v>
      </c>
      <c r="CM974" s="15">
        <f ca="1">(BF974*DCF!C$28-DCF!C$5*MAX(BF974*DCF!C$28,0)-MAX(BF974-Inputs!$B$13,0)/Inputs!$B$17)*DCF!C$6</f>
        <v>3550.5761273511989</v>
      </c>
      <c r="CN974" s="15">
        <f ca="1">(BG974*DCF!D$28-DCF!D$5*MAX(BG974*DCF!D$28,0)-MAX(BG974-BF974,0)/Inputs!$B$17)*DCF!D$6</f>
        <v>4287.4035936195069</v>
      </c>
      <c r="CO974" s="15">
        <f ca="1">(BH974*DCF!E$28-DCF!E$5*MAX(BH974*DCF!E$28,0)-MAX(BH974-BG974,0)/Inputs!$B$17)*DCF!E$6</f>
        <v>6182.0311574421994</v>
      </c>
      <c r="CP974" s="15">
        <f ca="1">(BI974*DCF!F$28-DCF!F$5*MAX(BI974*DCF!F$28,0)-MAX(BI974-BH974,0)/Inputs!$B$17)*DCF!F$6</f>
        <v>6868.0543384897273</v>
      </c>
      <c r="CQ974" s="15">
        <f ca="1">(BJ974*DCF!G$28-DCF!G$5*MAX(BJ974*DCF!G$28,0)-MAX(BJ974-BI974,0)/Inputs!$B$17)*DCF!G$6</f>
        <v>6967.6707395798239</v>
      </c>
      <c r="CR974" s="15">
        <f ca="1">(BK974*DCF!H$28-DCF!H$5*MAX(BK974*DCF!H$28,0)-MAX(BK974-BJ974,0)/Inputs!$B$17)*DCF!H$6</f>
        <v>7965.6902938388921</v>
      </c>
      <c r="CS974" s="15">
        <f ca="1">(BL974*DCF!I$28-DCF!I$5*MAX(BL974*DCF!I$28,0)-MAX(BL974-BK974,0)/Inputs!$B$17)*DCF!I$6</f>
        <v>9158.3241049402477</v>
      </c>
      <c r="CT974" s="15">
        <f ca="1">(BM974*DCF!J$28-DCF!J$5*MAX(BM974*DCF!J$28,0)-MAX(BM974-BL974,0)/Inputs!$B$17)*DCF!J$6</f>
        <v>9768.252125389934</v>
      </c>
      <c r="CU974" s="15">
        <f ca="1">(BN974*DCF!K$28-DCF!K$5*MAX(BN974*DCF!K$28,0)-MAX(BN974-BM974,0)/Inputs!$B$17)*DCF!K$6</f>
        <v>9716.643899712948</v>
      </c>
      <c r="CV974" s="15">
        <f ca="1">(BO974*DCF!L$28-DCF!L$5*MAX(BO974*DCF!L$28,0)-MAX(BO974-BN974,0)/Inputs!$B$17)*DCF!L$6</f>
        <v>10918.81631124317</v>
      </c>
      <c r="CW974" s="15">
        <f ca="1">(BP974*DCF!M$28-DCF!M$5*MAX(BP974*DCF!M$28,0)-MAX(BP974-BO974,0)/Inputs!$B$17)*DCF!M$6</f>
        <v>14075.103946890331</v>
      </c>
      <c r="CX974" s="15">
        <f ca="1">(BQ974*DCF!C$46-DCF!C$5*MAX(BQ974*DCF!C$46,0)-MAX(BQ974-Inputs!$B$20,0)/Inputs!$B$24)*DCF!C$6</f>
        <v>-2178.3540002796726</v>
      </c>
      <c r="CY974" s="15">
        <f ca="1">(BR974*DCF!D$46-DCF!D$5*MAX(BR974*DCF!D$46,0)-MAX(BR974-BQ974,0)/Inputs!$B$24)*DCF!D$6</f>
        <v>-2334.8990517279613</v>
      </c>
      <c r="CZ974" s="15">
        <f ca="1">(BS974*DCF!E$46-DCF!E$5*MAX(BS974*DCF!E$46,0)-MAX(BS974-BR974,0)/Inputs!$B$24)*DCF!E$6</f>
        <v>-1281.591570347272</v>
      </c>
      <c r="DA974" s="15">
        <f ca="1">(BT974*DCF!F$46-DCF!F$5*MAX(BT974*DCF!F$46,0)-MAX(BT974-BS974,0)/Inputs!$B$24)*DCF!F$6</f>
        <v>-1660.2537689544181</v>
      </c>
      <c r="DB974" s="15">
        <f ca="1">(BU974*DCF!G$46-DCF!G$5*MAX(BU974*DCF!G$46,0)-MAX(BU974-BT974,0)/Inputs!$B$24)*DCF!G$6</f>
        <v>-2280.5977343597378</v>
      </c>
      <c r="DC974" s="15">
        <f ca="1">(BV974*DCF!H$46-DCF!H$5*MAX(BV974*DCF!H$46,0)-MAX(BV974-BU974,0)/Inputs!$B$24)*DCF!H$6</f>
        <v>-2294.616577374758</v>
      </c>
      <c r="DD974" s="15">
        <f ca="1">(BW974*DCF!I$46-DCF!I$5*MAX(BW974*DCF!I$46,0)-MAX(BW974-BV974,0)/Inputs!$B$24)*DCF!I$6</f>
        <v>-1551.7784886309835</v>
      </c>
      <c r="DE974" s="15">
        <f ca="1">(BX974*DCF!J$46-DCF!J$5*MAX(BX974*DCF!J$46,0)-MAX(BX974-BW974,0)/Inputs!$B$24)*DCF!J$6</f>
        <v>-694.68174021372272</v>
      </c>
      <c r="DF974" s="15">
        <f ca="1">(BY974*DCF!K$46-DCF!K$5*MAX(BY974*DCF!K$46,0)-MAX(BY974-BX974,0)/Inputs!$B$24)*DCF!K$6</f>
        <v>-382.73101048706576</v>
      </c>
      <c r="DG974" s="15">
        <f ca="1">(BZ974*DCF!L$46-DCF!L$5*MAX(BZ974*DCF!L$46,0)-MAX(BZ974-BY974,0)/Inputs!$B$24)*DCF!L$6</f>
        <v>3768.6546528550712</v>
      </c>
      <c r="DH974" s="15">
        <f ca="1">(CA974*DCF!M$46-DCF!M$5*MAX(CA974*DCF!M$46,0)-MAX(CA974-BZ974,0)/Inputs!$B$24)*DCF!M$6</f>
        <v>2603.6405372521281</v>
      </c>
      <c r="DI974" s="15">
        <f ca="1">SUM(CB974:CL974)+BE974*DCF!M$10*(1+Inputs!$B$30)*(1-Inputs!$B$33)*(1-Inputs!$B$30/Inputs!$B$31)/(Inputs!$B$29-Inputs!$B$30)*DCF!M$6</f>
        <v>169424.30156979387</v>
      </c>
      <c r="DJ974" s="15">
        <f ca="1">SUM(CM974:CW974)+BP974*DCF!M$28*(1+Inputs!$B$30)*(1-Inputs!$B$33)*(1-Inputs!$B$30/Inputs!$B$31)/(Inputs!$B$29-Inputs!$B$30)*DCF!M$6</f>
        <v>415155.16418636678</v>
      </c>
      <c r="DK974" s="15">
        <f ca="1">SUM(CX974:DH974)+CA974*DCF!M$46*(1+Inputs!$B$30)*(1-Inputs!$B$33)*(1-Inputs!$B$30/Inputs!$B$31)/(Inputs!$B$29-Inputs!$B$30)*DCF!M$6</f>
        <v>95772.385295913075</v>
      </c>
      <c r="DM974" s="15">
        <f ca="1">DI974+DJ974+DK974+Inputs!$B$34+Inputs!$B$36-Inputs!$B$35</f>
        <v>757202.85105207376</v>
      </c>
    </row>
    <row r="975" spans="1:117" x14ac:dyDescent="0.75">
      <c r="A975" s="11">
        <v>962</v>
      </c>
      <c r="C975" s="23">
        <f t="shared" ca="1" si="546"/>
        <v>1.3683999171015107</v>
      </c>
      <c r="D975" s="23">
        <f t="shared" ca="1" si="546"/>
        <v>-2.93389416529522E-2</v>
      </c>
      <c r="E975" s="23">
        <f t="shared" ca="1" si="546"/>
        <v>0.87305076528457659</v>
      </c>
      <c r="F975" s="23">
        <f t="shared" ca="1" si="546"/>
        <v>0.89635121849030786</v>
      </c>
      <c r="G975" s="23">
        <f t="shared" ca="1" si="546"/>
        <v>-0.51588711425812306</v>
      </c>
      <c r="H975" s="23">
        <f t="shared" ca="1" si="546"/>
        <v>0.62233030787888854</v>
      </c>
      <c r="I975" s="23">
        <f t="shared" ca="1" si="546"/>
        <v>-0.24777162907471298</v>
      </c>
      <c r="J975" s="23">
        <f t="shared" ca="1" si="546"/>
        <v>-0.83669047503214611</v>
      </c>
      <c r="K975" s="23">
        <f t="shared" ca="1" si="546"/>
        <v>0.58835204762758841</v>
      </c>
      <c r="L975" s="23">
        <f t="shared" ca="1" si="546"/>
        <v>1.1281538758596119</v>
      </c>
      <c r="M975" s="23">
        <f t="shared" ca="1" si="546"/>
        <v>-0.18825351533936996</v>
      </c>
      <c r="N975" s="23">
        <f ca="1">SQRT(Inputs!$B$38)*C975+SQRT(1-Inputs!$B$38)*_xlfn.NORM.S.INV(RAND())</f>
        <v>0.70193924433053467</v>
      </c>
      <c r="O975" s="23">
        <f ca="1">SQRT(Inputs!$B$38)*D975+SQRT(1-Inputs!$B$38)*_xlfn.NORM.S.INV(RAND())</f>
        <v>-0.29984265632098572</v>
      </c>
      <c r="P975" s="23">
        <f ca="1">SQRT(Inputs!$B$38)*E975+SQRT(1-Inputs!$B$38)*_xlfn.NORM.S.INV(RAND())</f>
        <v>1.7620875461665155</v>
      </c>
      <c r="Q975" s="23">
        <f ca="1">SQRT(Inputs!$B$38)*F975+SQRT(1-Inputs!$B$38)*_xlfn.NORM.S.INV(RAND())</f>
        <v>0.18380638718417147</v>
      </c>
      <c r="R975" s="23">
        <f ca="1">SQRT(Inputs!$B$38)*G975+SQRT(1-Inputs!$B$38)*_xlfn.NORM.S.INV(RAND())</f>
        <v>-0.41362571543612769</v>
      </c>
      <c r="S975" s="23">
        <f ca="1">SQRT(Inputs!$B$38)*H975+SQRT(1-Inputs!$B$38)*_xlfn.NORM.S.INV(RAND())</f>
        <v>-0.14819753902537885</v>
      </c>
      <c r="T975" s="23">
        <f ca="1">SQRT(Inputs!$B$38)*I975+SQRT(1-Inputs!$B$38)*_xlfn.NORM.S.INV(RAND())</f>
        <v>-0.13444705307917748</v>
      </c>
      <c r="U975" s="23">
        <f ca="1">SQRT(Inputs!$B$38)*J975+SQRT(1-Inputs!$B$38)*_xlfn.NORM.S.INV(RAND())</f>
        <v>-0.17271396763853492</v>
      </c>
      <c r="V975" s="23">
        <f ca="1">SQRT(Inputs!$B$38)*K975+SQRT(1-Inputs!$B$38)*_xlfn.NORM.S.INV(RAND())</f>
        <v>0.36744748733949228</v>
      </c>
      <c r="W975" s="23">
        <f ca="1">SQRT(Inputs!$B$38)*L975+SQRT(1-Inputs!$B$38)*_xlfn.NORM.S.INV(RAND())</f>
        <v>0.7471606835542417</v>
      </c>
      <c r="X975" s="23">
        <f ca="1">SQRT(Inputs!$B$38)*M975+SQRT(1-Inputs!$B$38)*_xlfn.NORM.S.INV(RAND())</f>
        <v>0.27596750787396873</v>
      </c>
      <c r="Y975" s="23">
        <f ca="1">SQRT(Inputs!$B$38)*C975+SQRT(1-Inputs!$B$38)*_xlfn.NORM.S.INV(RAND())</f>
        <v>0.31057696115942895</v>
      </c>
      <c r="Z975" s="23">
        <f ca="1">SQRT(Inputs!$B$38)*D975+SQRT(1-Inputs!$B$38)*_xlfn.NORM.S.INV(RAND())</f>
        <v>0.32655950570186637</v>
      </c>
      <c r="AA975" s="23">
        <f ca="1">SQRT(Inputs!$B$38)*E975+SQRT(1-Inputs!$B$38)*_xlfn.NORM.S.INV(RAND())</f>
        <v>-0.5789273197857312</v>
      </c>
      <c r="AB975" s="23">
        <f ca="1">SQRT(Inputs!$B$38)*F975+SQRT(1-Inputs!$B$38)*_xlfn.NORM.S.INV(RAND())</f>
        <v>0.84109636600898996</v>
      </c>
      <c r="AC975" s="23">
        <f ca="1">SQRT(Inputs!$B$38)*G975+SQRT(1-Inputs!$B$38)*_xlfn.NORM.S.INV(RAND())</f>
        <v>-0.85210141356045743</v>
      </c>
      <c r="AD975" s="23">
        <f ca="1">SQRT(Inputs!$B$38)*H975+SQRT(1-Inputs!$B$38)*_xlfn.NORM.S.INV(RAND())</f>
        <v>-0.35653795248398668</v>
      </c>
      <c r="AE975" s="23">
        <f ca="1">SQRT(Inputs!$B$38)*I975+SQRT(1-Inputs!$B$38)*_xlfn.NORM.S.INV(RAND())</f>
        <v>-0.85525925860348628</v>
      </c>
      <c r="AF975" s="23">
        <f ca="1">SQRT(Inputs!$B$38)*J975+SQRT(1-Inputs!$B$38)*_xlfn.NORM.S.INV(RAND())</f>
        <v>-1.6427604961805065E-4</v>
      </c>
      <c r="AG975" s="23">
        <f ca="1">SQRT(Inputs!$B$38)*K975+SQRT(1-Inputs!$B$38)*_xlfn.NORM.S.INV(RAND())</f>
        <v>-0.35304676330204643</v>
      </c>
      <c r="AH975" s="23">
        <f ca="1">SQRT(Inputs!$B$38)*L975+SQRT(1-Inputs!$B$38)*_xlfn.NORM.S.INV(RAND())</f>
        <v>0.75427050563075082</v>
      </c>
      <c r="AI975" s="23">
        <f ca="1">SQRT(Inputs!$B$38)*M975+SQRT(1-Inputs!$B$38)*_xlfn.NORM.S.INV(RAND())</f>
        <v>0.24985669365334004</v>
      </c>
      <c r="AJ975" s="23">
        <f ca="1">SQRT(Inputs!$B$38)*C975+SQRT(1-Inputs!$B$38)*_xlfn.NORM.S.INV(RAND())</f>
        <v>-0.35853680120096143</v>
      </c>
      <c r="AK975" s="23">
        <f ca="1">SQRT(Inputs!$B$38)*D975+SQRT(1-Inputs!$B$38)*_xlfn.NORM.S.INV(RAND())</f>
        <v>0.14231882751533265</v>
      </c>
      <c r="AL975" s="23">
        <f ca="1">SQRT(Inputs!$B$38)*E975+SQRT(1-Inputs!$B$38)*_xlfn.NORM.S.INV(RAND())</f>
        <v>1.381525567268429</v>
      </c>
      <c r="AM975" s="23">
        <f ca="1">SQRT(Inputs!$B$38)*F975+SQRT(1-Inputs!$B$38)*_xlfn.NORM.S.INV(RAND())</f>
        <v>-0.11871481576770443</v>
      </c>
      <c r="AN975" s="23">
        <f ca="1">SQRT(Inputs!$B$38)*G975+SQRT(1-Inputs!$B$38)*_xlfn.NORM.S.INV(RAND())</f>
        <v>0.45358423101859385</v>
      </c>
      <c r="AO975" s="23">
        <f ca="1">SQRT(Inputs!$B$38)*H975+SQRT(1-Inputs!$B$38)*_xlfn.NORM.S.INV(RAND())</f>
        <v>0.46663626004703374</v>
      </c>
      <c r="AP975" s="23">
        <f ca="1">SQRT(Inputs!$B$38)*I975+SQRT(1-Inputs!$B$38)*_xlfn.NORM.S.INV(RAND())</f>
        <v>1.2567738690715755</v>
      </c>
      <c r="AQ975" s="23">
        <f ca="1">SQRT(Inputs!$B$38)*J975+SQRT(1-Inputs!$B$38)*_xlfn.NORM.S.INV(RAND())</f>
        <v>-1.3929180600603568</v>
      </c>
      <c r="AR975" s="23">
        <f ca="1">SQRT(Inputs!$B$38)*K975+SQRT(1-Inputs!$B$38)*_xlfn.NORM.S.INV(RAND())</f>
        <v>0.25360055170617146</v>
      </c>
      <c r="AS975" s="23">
        <f ca="1">SQRT(Inputs!$B$38)*L975+SQRT(1-Inputs!$B$38)*_xlfn.NORM.S.INV(RAND())</f>
        <v>0.71036571371743917</v>
      </c>
      <c r="AT975" s="23">
        <f ca="1">SQRT(Inputs!$B$38)*M975+SQRT(1-Inputs!$B$38)*_xlfn.NORM.S.INV(RAND())</f>
        <v>0.46253942640582646</v>
      </c>
      <c r="AU975" s="15">
        <f ca="1">Inputs!$B$6*EXP($B$8-0.5*C$5^2+C$5*N975)</f>
        <v>5559.3555949959546</v>
      </c>
      <c r="AV975" s="15">
        <f t="shared" ca="1" si="547"/>
        <v>6475.1943100980097</v>
      </c>
      <c r="AW975" s="15">
        <f t="shared" ca="1" si="548"/>
        <v>10013.624922988034</v>
      </c>
      <c r="AX975" s="15">
        <f t="shared" ca="1" si="549"/>
        <v>12509.621835370701</v>
      </c>
      <c r="AY975" s="15">
        <f t="shared" ca="1" si="550"/>
        <v>14567.076866590127</v>
      </c>
      <c r="AZ975" s="15">
        <f t="shared" ca="1" si="551"/>
        <v>17527.542302670659</v>
      </c>
      <c r="BA975" s="15">
        <f t="shared" ca="1" si="552"/>
        <v>21149.527459096633</v>
      </c>
      <c r="BB975" s="15">
        <f t="shared" ca="1" si="553"/>
        <v>25449.256145788313</v>
      </c>
      <c r="BC975" s="15">
        <f t="shared" ca="1" si="554"/>
        <v>32294.251974750052</v>
      </c>
      <c r="BD975" s="15">
        <f t="shared" ca="1" si="555"/>
        <v>42427.284537302759</v>
      </c>
      <c r="BE975" s="15">
        <f t="shared" ca="1" si="556"/>
        <v>53312.516854294416</v>
      </c>
      <c r="BF975" s="15">
        <f ca="1">Inputs!$B$13*EXP($B$9-0.5*C$6^2+C$6*Y975)</f>
        <v>14709.376056244198</v>
      </c>
      <c r="BG975" s="15">
        <f t="shared" ca="1" si="557"/>
        <v>19014.895706458767</v>
      </c>
      <c r="BH975" s="15">
        <f t="shared" ca="1" si="558"/>
        <v>21105.667628539064</v>
      </c>
      <c r="BI975" s="15">
        <f t="shared" ca="1" si="559"/>
        <v>29407.501453815701</v>
      </c>
      <c r="BJ975" s="15">
        <f t="shared" ca="1" si="560"/>
        <v>31884.719589707871</v>
      </c>
      <c r="BK975" s="15">
        <f t="shared" ca="1" si="561"/>
        <v>37278.31543086686</v>
      </c>
      <c r="BL975" s="15">
        <f t="shared" ca="1" si="562"/>
        <v>40987.741381973887</v>
      </c>
      <c r="BM975" s="15">
        <f t="shared" ca="1" si="563"/>
        <v>50381.752166848841</v>
      </c>
      <c r="BN975" s="15">
        <f t="shared" ca="1" si="564"/>
        <v>59396.407145485333</v>
      </c>
      <c r="BO975" s="15">
        <f t="shared" ca="1" si="565"/>
        <v>79777.945538677552</v>
      </c>
      <c r="BP975" s="15">
        <f t="shared" ca="1" si="566"/>
        <v>101011.01700989196</v>
      </c>
      <c r="BQ975" s="15">
        <f ca="1">Inputs!$B$20*EXP($B$10-0.5*C$7^2+C$7*AJ975)</f>
        <v>3777.2892026319646</v>
      </c>
      <c r="BR975" s="15">
        <f t="shared" ca="1" si="567"/>
        <v>5362.2611561281738</v>
      </c>
      <c r="BS975" s="15">
        <f t="shared" ca="1" si="568"/>
        <v>10919.292734677223</v>
      </c>
      <c r="BT975" s="15">
        <f t="shared" ca="1" si="569"/>
        <v>14593.692644397332</v>
      </c>
      <c r="BU975" s="15">
        <f t="shared" ca="1" si="570"/>
        <v>22571.284058161342</v>
      </c>
      <c r="BV975" s="15">
        <f t="shared" ca="1" si="571"/>
        <v>34884.454041049496</v>
      </c>
      <c r="BW975" s="15">
        <f t="shared" ca="1" si="572"/>
        <v>63513.270751723852</v>
      </c>
      <c r="BX975" s="15">
        <f t="shared" ca="1" si="573"/>
        <v>67189.699115860378</v>
      </c>
      <c r="BY975" s="15">
        <f t="shared" ca="1" si="574"/>
        <v>98824.69072268976</v>
      </c>
      <c r="BZ975" s="15">
        <f t="shared" ca="1" si="575"/>
        <v>158008.58018272379</v>
      </c>
      <c r="CA975" s="15">
        <f t="shared" ca="1" si="576"/>
        <v>240968.01886282736</v>
      </c>
      <c r="CB975" s="15">
        <f ca="1">(AU975*DCF!C$10-DCF!C$5*MAX(AU975*DCF!C$10,0)-MAX(AU975-Inputs!$B$6,0)/Inputs!$B$10)*DCF!C$6</f>
        <v>1038.8167588338831</v>
      </c>
      <c r="CC975" s="15">
        <f ca="1">(AV975*DCF!D$10-DCF!D$5*MAX(AV975*DCF!D$10,0)-MAX(AV975-AU975,0)/Inputs!$B$10)*DCF!D$6</f>
        <v>1354.9814436091883</v>
      </c>
      <c r="CD975" s="15">
        <f ca="1">(AW975*DCF!E$10-DCF!E$5*MAX(AW975*DCF!E$10,0)-MAX(AW975-AV975,0)/Inputs!$B$10)*DCF!E$6</f>
        <v>1514.9854848552022</v>
      </c>
      <c r="CE975" s="15">
        <f ca="1">(AX975*DCF!F$10-DCF!F$5*MAX(AX975*DCF!F$10,0)-MAX(AX975-AW975,0)/Inputs!$B$10)*DCF!F$6</f>
        <v>2211.4754358411792</v>
      </c>
      <c r="CF975" s="15">
        <f ca="1">(AY975*DCF!G$10-DCF!G$5*MAX(AY975*DCF!G$10,0)-MAX(AY975-AX975,0)/Inputs!$B$10)*DCF!G$6</f>
        <v>2605.9198977675687</v>
      </c>
      <c r="CG975" s="15">
        <f ca="1">(AZ975*DCF!H$10-DCF!H$5*MAX(AZ975*DCF!H$10,0)-MAX(AZ975-AY975,0)/Inputs!$B$10)*DCF!H$6</f>
        <v>2877.301198716294</v>
      </c>
      <c r="CH975" s="15">
        <f ca="1">(BA975*DCF!I$10-DCF!I$5*MAX(BA975*DCF!I$10,0)-MAX(BA975-AZ975,0)/Inputs!$B$10)*DCF!I$6</f>
        <v>3269.1146611203367</v>
      </c>
      <c r="CI975" s="15">
        <f ca="1">(BB975*DCF!J$10-DCF!J$5*MAX(BB975*DCF!J$10,0)-MAX(BB975-BA975,0)/Inputs!$B$10)*DCF!J$6</f>
        <v>3715.5983765193855</v>
      </c>
      <c r="CJ975" s="15">
        <f ca="1">(BC975*DCF!K$10-DCF!K$5*MAX(BC975*DCF!K$10,0)-MAX(BC975-BB975,0)/Inputs!$B$10)*DCF!K$6</f>
        <v>4240.6607031913445</v>
      </c>
      <c r="CK975" s="15">
        <f ca="1">(BD975*DCF!L$10-DCF!L$5*MAX(BD975*DCF!L$10,0)-MAX(BD975-BC975,0)/Inputs!$B$10)*DCF!L$6</f>
        <v>5088.4761256422744</v>
      </c>
      <c r="CL975" s="15">
        <f ca="1">(BE975*DCF!M$10-DCF!M$5*MAX(BE975*DCF!M$10,0)-MAX(BE975-BD975,0)/Inputs!$B$10)*DCF!M$6</f>
        <v>6222.7283667539696</v>
      </c>
      <c r="CM975" s="15">
        <f ca="1">(BF975*DCF!C$28-DCF!C$5*MAX(BF975*DCF!C$28,0)-MAX(BF975-Inputs!$B$13,0)/Inputs!$B$17)*DCF!C$6</f>
        <v>3721.9127146525275</v>
      </c>
      <c r="CN975" s="15">
        <f ca="1">(BG975*DCF!D$28-DCF!D$5*MAX(BG975*DCF!D$28,0)-MAX(BG975-BF975,0)/Inputs!$B$17)*DCF!D$6</f>
        <v>4681.7605936567061</v>
      </c>
      <c r="CO975" s="15">
        <f ca="1">(BH975*DCF!E$28-DCF!E$5*MAX(BH975*DCF!E$28,0)-MAX(BH975-BG975,0)/Inputs!$B$17)*DCF!E$6</f>
        <v>5565.4385224574862</v>
      </c>
      <c r="CP975" s="15">
        <f ca="1">(BI975*DCF!F$28-DCF!F$5*MAX(BI975*DCF!F$28,0)-MAX(BI975-BH975,0)/Inputs!$B$17)*DCF!F$6</f>
        <v>6471.8819573742294</v>
      </c>
      <c r="CQ975" s="15">
        <f ca="1">(BJ975*DCF!G$28-DCF!G$5*MAX(BJ975*DCF!G$28,0)-MAX(BJ975-BI975,0)/Inputs!$B$17)*DCF!G$6</f>
        <v>7856.0887876901861</v>
      </c>
      <c r="CR975" s="15">
        <f ca="1">(BK975*DCF!H$28-DCF!H$5*MAX(BK975*DCF!H$28,0)-MAX(BK975-BJ975,0)/Inputs!$B$17)*DCF!H$6</f>
        <v>8381.3252573096906</v>
      </c>
      <c r="CS975" s="15">
        <f ca="1">(BL975*DCF!I$28-DCF!I$5*MAX(BL975*DCF!I$28,0)-MAX(BL975-BK975,0)/Inputs!$B$17)*DCF!I$6</f>
        <v>9105.975525056474</v>
      </c>
      <c r="CT975" s="15">
        <f ca="1">(BM975*DCF!J$28-DCF!J$5*MAX(BM975*DCF!J$28,0)-MAX(BM975-BL975,0)/Inputs!$B$17)*DCF!J$6</f>
        <v>9993.7441541103999</v>
      </c>
      <c r="CU975" s="15">
        <f ca="1">(BN975*DCF!K$28-DCF!K$5*MAX(BN975*DCF!K$28,0)-MAX(BN975-BM975,0)/Inputs!$B$17)*DCF!K$6</f>
        <v>11439.350129244363</v>
      </c>
      <c r="CV975" s="15">
        <f ca="1">(BO975*DCF!L$28-DCF!L$5*MAX(BO975*DCF!L$28,0)-MAX(BO975-BN975,0)/Inputs!$B$17)*DCF!L$6</f>
        <v>13611.169608845727</v>
      </c>
      <c r="CW975" s="15">
        <f ca="1">(BP975*DCF!M$28-DCF!M$5*MAX(BP975*DCF!M$28,0)-MAX(BP975-BO975,0)/Inputs!$B$17)*DCF!M$6</f>
        <v>16785.828705333312</v>
      </c>
      <c r="CX975" s="15">
        <f ca="1">(BQ975*DCF!C$46-DCF!C$5*MAX(BQ975*DCF!C$46,0)-MAX(BQ975-Inputs!$B$20,0)/Inputs!$B$24)*DCF!C$6</f>
        <v>-1138.5375537865807</v>
      </c>
      <c r="CY975" s="15">
        <f ca="1">(BR975*DCF!D$46-DCF!D$5*MAX(BR975*DCF!D$46,0)-MAX(BR975-BQ975,0)/Inputs!$B$24)*DCF!D$6</f>
        <v>-1591.507305899537</v>
      </c>
      <c r="CZ975" s="15">
        <f ca="1">(BS975*DCF!E$46-DCF!E$5*MAX(BS975*DCF!E$46,0)-MAX(BS975-BR975,0)/Inputs!$B$24)*DCF!E$6</f>
        <v>-3481.6542433950071</v>
      </c>
      <c r="DA975" s="15">
        <f ca="1">(BT975*DCF!F$46-DCF!F$5*MAX(BT975*DCF!F$46,0)-MAX(BT975-BS975,0)/Inputs!$B$24)*DCF!F$6</f>
        <v>-2400.7701304994043</v>
      </c>
      <c r="DB975" s="15">
        <f ca="1">(BU975*DCF!G$46-DCF!G$5*MAX(BU975*DCF!G$46,0)-MAX(BU975-BT975,0)/Inputs!$B$24)*DCF!G$6</f>
        <v>-3442.7575339339505</v>
      </c>
      <c r="DC975" s="15">
        <f ca="1">(BV975*DCF!H$46-DCF!H$5*MAX(BV975*DCF!H$46,0)-MAX(BV975-BU975,0)/Inputs!$B$24)*DCF!H$6</f>
        <v>-3826.2421281383017</v>
      </c>
      <c r="DD975" s="15">
        <f ca="1">(BW975*DCF!I$46-DCF!I$5*MAX(BW975*DCF!I$46,0)-MAX(BW975-BV975,0)/Inputs!$B$24)*DCF!I$6</f>
        <v>-6751.3621522946405</v>
      </c>
      <c r="DE975" s="15">
        <f ca="1">(BX975*DCF!J$46-DCF!J$5*MAX(BX975*DCF!J$46,0)-MAX(BX975-BW975,0)/Inputs!$B$24)*DCF!J$6</f>
        <v>1843.4932837591564</v>
      </c>
      <c r="DF975" s="15">
        <f ca="1">(BY975*DCF!K$46-DCF!K$5*MAX(BY975*DCF!K$46,0)-MAX(BY975-BX975,0)/Inputs!$B$24)*DCF!K$6</f>
        <v>-2104.5344231195131</v>
      </c>
      <c r="DG975" s="15">
        <f ca="1">(BZ975*DCF!L$46-DCF!L$5*MAX(BZ975*DCF!L$46,0)-MAX(BZ975-BY975,0)/Inputs!$B$24)*DCF!L$6</f>
        <v>-2471.10804663928</v>
      </c>
      <c r="DH975" s="15">
        <f ca="1">(CA975*DCF!M$46-DCF!M$5*MAX(CA975*DCF!M$46,0)-MAX(CA975-BZ975,0)/Inputs!$B$24)*DCF!M$6</f>
        <v>1547.7618643183393</v>
      </c>
      <c r="DI975" s="15">
        <f ca="1">SUM(CB975:CL975)+BE975*DCF!M$10*(1+Inputs!$B$30)*(1-Inputs!$B$33)*(1-Inputs!$B$30/Inputs!$B$31)/(Inputs!$B$29-Inputs!$B$30)*DCF!M$6</f>
        <v>182509.49784340392</v>
      </c>
      <c r="DJ975" s="15">
        <f ca="1">SUM(CM975:CW975)+BP975*DCF!M$28*(1+Inputs!$B$30)*(1-Inputs!$B$33)*(1-Inputs!$B$30/Inputs!$B$31)/(Inputs!$B$29-Inputs!$B$30)*DCF!M$6</f>
        <v>472434.47071699484</v>
      </c>
      <c r="DK975" s="15">
        <f ca="1">SUM(CX975:DH975)+CA975*DCF!M$46*(1+Inputs!$B$30)*(1-Inputs!$B$33)*(1-Inputs!$B$30/Inputs!$B$31)/(Inputs!$B$29-Inputs!$B$30)*DCF!M$6</f>
        <v>348747.88327893743</v>
      </c>
      <c r="DM975" s="15">
        <f ca="1">DI975+DJ975+DK975+Inputs!$B$34+Inputs!$B$36-Inputs!$B$35</f>
        <v>1080542.8518393361</v>
      </c>
    </row>
    <row r="976" spans="1:117" x14ac:dyDescent="0.75">
      <c r="A976" s="11">
        <v>963</v>
      </c>
      <c r="C976" s="23">
        <f t="shared" ca="1" si="546"/>
        <v>-0.27985647876436787</v>
      </c>
      <c r="D976" s="23">
        <f t="shared" ca="1" si="546"/>
        <v>2.4087149908491505</v>
      </c>
      <c r="E976" s="23">
        <f t="shared" ca="1" si="546"/>
        <v>-1.2919576217616273</v>
      </c>
      <c r="F976" s="23">
        <f t="shared" ca="1" si="546"/>
        <v>4.4245608724660053E-2</v>
      </c>
      <c r="G976" s="23">
        <f t="shared" ca="1" si="546"/>
        <v>0.44965240548710478</v>
      </c>
      <c r="H976" s="23">
        <f t="shared" ca="1" si="546"/>
        <v>-0.4819024028331208</v>
      </c>
      <c r="I976" s="23">
        <f t="shared" ca="1" si="546"/>
        <v>1.5623832138631764</v>
      </c>
      <c r="J976" s="23">
        <f t="shared" ca="1" si="546"/>
        <v>-1.672409012736723</v>
      </c>
      <c r="K976" s="23">
        <f t="shared" ca="1" si="546"/>
        <v>-0.75407341137422557</v>
      </c>
      <c r="L976" s="23">
        <f t="shared" ca="1" si="546"/>
        <v>-1.1362058787337665</v>
      </c>
      <c r="M976" s="23">
        <f t="shared" ca="1" si="546"/>
        <v>-0.27512320973359145</v>
      </c>
      <c r="N976" s="23">
        <f ca="1">SQRT(Inputs!$B$38)*C976+SQRT(1-Inputs!$B$38)*_xlfn.NORM.S.INV(RAND())</f>
        <v>-2.3555969206068013</v>
      </c>
      <c r="O976" s="23">
        <f ca="1">SQRT(Inputs!$B$38)*D976+SQRT(1-Inputs!$B$38)*_xlfn.NORM.S.INV(RAND())</f>
        <v>-0.51246852997097547</v>
      </c>
      <c r="P976" s="23">
        <f ca="1">SQRT(Inputs!$B$38)*E976+SQRT(1-Inputs!$B$38)*_xlfn.NORM.S.INV(RAND())</f>
        <v>-0.89463445285753207</v>
      </c>
      <c r="Q976" s="23">
        <f ca="1">SQRT(Inputs!$B$38)*F976+SQRT(1-Inputs!$B$38)*_xlfn.NORM.S.INV(RAND())</f>
        <v>-0.40682427208093419</v>
      </c>
      <c r="R976" s="23">
        <f ca="1">SQRT(Inputs!$B$38)*G976+SQRT(1-Inputs!$B$38)*_xlfn.NORM.S.INV(RAND())</f>
        <v>1.392879072434285</v>
      </c>
      <c r="S976" s="23">
        <f ca="1">SQRT(Inputs!$B$38)*H976+SQRT(1-Inputs!$B$38)*_xlfn.NORM.S.INV(RAND())</f>
        <v>-0.26767297466091861</v>
      </c>
      <c r="T976" s="23">
        <f ca="1">SQRT(Inputs!$B$38)*I976+SQRT(1-Inputs!$B$38)*_xlfn.NORM.S.INV(RAND())</f>
        <v>1.3051544967843132</v>
      </c>
      <c r="U976" s="23">
        <f ca="1">SQRT(Inputs!$B$38)*J976+SQRT(1-Inputs!$B$38)*_xlfn.NORM.S.INV(RAND())</f>
        <v>-2.5275709615990722</v>
      </c>
      <c r="V976" s="23">
        <f ca="1">SQRT(Inputs!$B$38)*K976+SQRT(1-Inputs!$B$38)*_xlfn.NORM.S.INV(RAND())</f>
        <v>0.68046452637103161</v>
      </c>
      <c r="W976" s="23">
        <f ca="1">SQRT(Inputs!$B$38)*L976+SQRT(1-Inputs!$B$38)*_xlfn.NORM.S.INV(RAND())</f>
        <v>-0.23801383721315633</v>
      </c>
      <c r="X976" s="23">
        <f ca="1">SQRT(Inputs!$B$38)*M976+SQRT(1-Inputs!$B$38)*_xlfn.NORM.S.INV(RAND())</f>
        <v>0.87238067284747589</v>
      </c>
      <c r="Y976" s="23">
        <f ca="1">SQRT(Inputs!$B$38)*C976+SQRT(1-Inputs!$B$38)*_xlfn.NORM.S.INV(RAND())</f>
        <v>-0.69593411790943971</v>
      </c>
      <c r="Z976" s="23">
        <f ca="1">SQRT(Inputs!$B$38)*D976+SQRT(1-Inputs!$B$38)*_xlfn.NORM.S.INV(RAND())</f>
        <v>2.367220997165087E-2</v>
      </c>
      <c r="AA976" s="23">
        <f ca="1">SQRT(Inputs!$B$38)*E976+SQRT(1-Inputs!$B$38)*_xlfn.NORM.S.INV(RAND())</f>
        <v>-0.7555038191475999</v>
      </c>
      <c r="AB976" s="23">
        <f ca="1">SQRT(Inputs!$B$38)*F976+SQRT(1-Inputs!$B$38)*_xlfn.NORM.S.INV(RAND())</f>
        <v>1.6175438657719565</v>
      </c>
      <c r="AC976" s="23">
        <f ca="1">SQRT(Inputs!$B$38)*G976+SQRT(1-Inputs!$B$38)*_xlfn.NORM.S.INV(RAND())</f>
        <v>0.75423313272422665</v>
      </c>
      <c r="AD976" s="23">
        <f ca="1">SQRT(Inputs!$B$38)*H976+SQRT(1-Inputs!$B$38)*_xlfn.NORM.S.INV(RAND())</f>
        <v>-0.51970145149408509</v>
      </c>
      <c r="AE976" s="23">
        <f ca="1">SQRT(Inputs!$B$38)*I976+SQRT(1-Inputs!$B$38)*_xlfn.NORM.S.INV(RAND())</f>
        <v>0.18561804174559182</v>
      </c>
      <c r="AF976" s="23">
        <f ca="1">SQRT(Inputs!$B$38)*J976+SQRT(1-Inputs!$B$38)*_xlfn.NORM.S.INV(RAND())</f>
        <v>-0.64239122102209756</v>
      </c>
      <c r="AG976" s="23">
        <f ca="1">SQRT(Inputs!$B$38)*K976+SQRT(1-Inputs!$B$38)*_xlfn.NORM.S.INV(RAND())</f>
        <v>1.5820466624181024</v>
      </c>
      <c r="AH976" s="23">
        <f ca="1">SQRT(Inputs!$B$38)*L976+SQRT(1-Inputs!$B$38)*_xlfn.NORM.S.INV(RAND())</f>
        <v>0.88445488921879012</v>
      </c>
      <c r="AI976" s="23">
        <f ca="1">SQRT(Inputs!$B$38)*M976+SQRT(1-Inputs!$B$38)*_xlfn.NORM.S.INV(RAND())</f>
        <v>-1.0740238067835202</v>
      </c>
      <c r="AJ976" s="23">
        <f ca="1">SQRT(Inputs!$B$38)*C976+SQRT(1-Inputs!$B$38)*_xlfn.NORM.S.INV(RAND())</f>
        <v>-0.30156814331810872</v>
      </c>
      <c r="AK976" s="23">
        <f ca="1">SQRT(Inputs!$B$38)*D976+SQRT(1-Inputs!$B$38)*_xlfn.NORM.S.INV(RAND())</f>
        <v>-0.60784399275226031</v>
      </c>
      <c r="AL976" s="23">
        <f ca="1">SQRT(Inputs!$B$38)*E976+SQRT(1-Inputs!$B$38)*_xlfn.NORM.S.INV(RAND())</f>
        <v>0.18965766217501412</v>
      </c>
      <c r="AM976" s="23">
        <f ca="1">SQRT(Inputs!$B$38)*F976+SQRT(1-Inputs!$B$38)*_xlfn.NORM.S.INV(RAND())</f>
        <v>-0.3784157238025021</v>
      </c>
      <c r="AN976" s="23">
        <f ca="1">SQRT(Inputs!$B$38)*G976+SQRT(1-Inputs!$B$38)*_xlfn.NORM.S.INV(RAND())</f>
        <v>-0.92556625928772807</v>
      </c>
      <c r="AO976" s="23">
        <f ca="1">SQRT(Inputs!$B$38)*H976+SQRT(1-Inputs!$B$38)*_xlfn.NORM.S.INV(RAND())</f>
        <v>-0.74416916764890728</v>
      </c>
      <c r="AP976" s="23">
        <f ca="1">SQRT(Inputs!$B$38)*I976+SQRT(1-Inputs!$B$38)*_xlfn.NORM.S.INV(RAND())</f>
        <v>1.4723175913918616</v>
      </c>
      <c r="AQ976" s="23">
        <f ca="1">SQRT(Inputs!$B$38)*J976+SQRT(1-Inputs!$B$38)*_xlfn.NORM.S.INV(RAND())</f>
        <v>-1.0086130143072429</v>
      </c>
      <c r="AR976" s="23">
        <f ca="1">SQRT(Inputs!$B$38)*K976+SQRT(1-Inputs!$B$38)*_xlfn.NORM.S.INV(RAND())</f>
        <v>-0.16872674492675935</v>
      </c>
      <c r="AS976" s="23">
        <f ca="1">SQRT(Inputs!$B$38)*L976+SQRT(1-Inputs!$B$38)*_xlfn.NORM.S.INV(RAND())</f>
        <v>-1.5368987313003881</v>
      </c>
      <c r="AT976" s="23">
        <f ca="1">SQRT(Inputs!$B$38)*M976+SQRT(1-Inputs!$B$38)*_xlfn.NORM.S.INV(RAND())</f>
        <v>1.2605345973845601</v>
      </c>
      <c r="AU976" s="15">
        <f ca="1">Inputs!$B$6*EXP($B$8-0.5*C$5^2+C$5*N976)</f>
        <v>3389.0492318753895</v>
      </c>
      <c r="AV976" s="15">
        <f t="shared" ca="1" si="547"/>
        <v>3825.8590339416724</v>
      </c>
      <c r="AW976" s="15">
        <f t="shared" ca="1" si="548"/>
        <v>4134.6774186363155</v>
      </c>
      <c r="AX976" s="15">
        <f t="shared" ca="1" si="549"/>
        <v>4797.8675132833678</v>
      </c>
      <c r="AY976" s="15">
        <f t="shared" ca="1" si="550"/>
        <v>6899.2686244229044</v>
      </c>
      <c r="AZ976" s="15">
        <f t="shared" ca="1" si="551"/>
        <v>8192.9035601947526</v>
      </c>
      <c r="BA976" s="15">
        <f t="shared" ca="1" si="552"/>
        <v>11493.488924056943</v>
      </c>
      <c r="BB976" s="15">
        <f t="shared" ca="1" si="553"/>
        <v>10923.509963199032</v>
      </c>
      <c r="BC976" s="15">
        <f t="shared" ca="1" si="554"/>
        <v>14286.793603122818</v>
      </c>
      <c r="BD976" s="15">
        <f t="shared" ca="1" si="555"/>
        <v>17117.325520584749</v>
      </c>
      <c r="BE976" s="15">
        <f t="shared" ca="1" si="556"/>
        <v>22709.69943767893</v>
      </c>
      <c r="BF976" s="15">
        <f ca="1">Inputs!$B$13*EXP($B$9-0.5*C$6^2+C$6*Y976)</f>
        <v>12048.577710640915</v>
      </c>
      <c r="BG976" s="15">
        <f t="shared" ca="1" si="557"/>
        <v>14746.881830418319</v>
      </c>
      <c r="BH976" s="15">
        <f t="shared" ca="1" si="558"/>
        <v>15895.945814798286</v>
      </c>
      <c r="BI976" s="15">
        <f t="shared" ca="1" si="559"/>
        <v>24960.202824947228</v>
      </c>
      <c r="BJ976" s="15">
        <f t="shared" ca="1" si="560"/>
        <v>34113.92677494666</v>
      </c>
      <c r="BK976" s="15">
        <f t="shared" ca="1" si="561"/>
        <v>39008.400064589921</v>
      </c>
      <c r="BL976" s="15">
        <f t="shared" ca="1" si="562"/>
        <v>49083.711114006866</v>
      </c>
      <c r="BM976" s="15">
        <f t="shared" ca="1" si="563"/>
        <v>55706.729026096204</v>
      </c>
      <c r="BN976" s="15">
        <f t="shared" ca="1" si="564"/>
        <v>82814.174391105058</v>
      </c>
      <c r="BO976" s="15">
        <f t="shared" ca="1" si="565"/>
        <v>112927.41351502147</v>
      </c>
      <c r="BP976" s="15">
        <f t="shared" ca="1" si="566"/>
        <v>123067.97964491596</v>
      </c>
      <c r="BQ976" s="15">
        <f ca="1">Inputs!$B$20*EXP($B$10-0.5*C$7^2+C$7*AJ976)</f>
        <v>3854.3886451382573</v>
      </c>
      <c r="BR976" s="15">
        <f t="shared" ca="1" si="567"/>
        <v>4311.7972960777306</v>
      </c>
      <c r="BS976" s="15">
        <f t="shared" ca="1" si="568"/>
        <v>6235.0858647515042</v>
      </c>
      <c r="BT976" s="15">
        <f t="shared" ca="1" si="569"/>
        <v>7784.4071819092314</v>
      </c>
      <c r="BU976" s="15">
        <f t="shared" ca="1" si="570"/>
        <v>8623.5674719700401</v>
      </c>
      <c r="BV976" s="15">
        <f t="shared" ca="1" si="571"/>
        <v>10145.892600378411</v>
      </c>
      <c r="BW976" s="15">
        <f t="shared" ca="1" si="572"/>
        <v>19334.599365603724</v>
      </c>
      <c r="BX976" s="15">
        <f t="shared" ca="1" si="573"/>
        <v>22091.888395159731</v>
      </c>
      <c r="BY976" s="15">
        <f t="shared" ca="1" si="574"/>
        <v>29971.183749993252</v>
      </c>
      <c r="BZ976" s="15">
        <f t="shared" ca="1" si="575"/>
        <v>31703.117692145908</v>
      </c>
      <c r="CA976" s="15">
        <f t="shared" ca="1" si="576"/>
        <v>55714.157249866883</v>
      </c>
      <c r="CB976" s="15">
        <f ca="1">(AU976*DCF!C$10-DCF!C$5*MAX(AU976*DCF!C$10,0)-MAX(AU976-Inputs!$B$6,0)/Inputs!$B$10)*DCF!C$6</f>
        <v>870.33873637477075</v>
      </c>
      <c r="CC976" s="15">
        <f ca="1">(AV976*DCF!D$10-DCF!D$5*MAX(AV976*DCF!D$10,0)-MAX(AV976-AU976,0)/Inputs!$B$10)*DCF!D$6</f>
        <v>826.02258206991121</v>
      </c>
      <c r="CD976" s="15">
        <f ca="1">(AW976*DCF!E$10-DCF!E$5*MAX(AW976*DCF!E$10,0)-MAX(AW976-AV976,0)/Inputs!$B$10)*DCF!E$6</f>
        <v>885.07250851755418</v>
      </c>
      <c r="CE976" s="15">
        <f ca="1">(AX976*DCF!F$10-DCF!F$5*MAX(AX976*DCF!F$10,0)-MAX(AX976-AW976,0)/Inputs!$B$10)*DCF!F$6</f>
        <v>909.37341558352955</v>
      </c>
      <c r="CF976" s="15">
        <f ca="1">(AY976*DCF!G$10-DCF!G$5*MAX(AY976*DCF!G$10,0)-MAX(AY976-AX976,0)/Inputs!$B$10)*DCF!G$6</f>
        <v>1017.5986533480184</v>
      </c>
      <c r="CG976" s="15">
        <f ca="1">(AZ976*DCF!H$10-DCF!H$5*MAX(AZ976*DCF!H$10,0)-MAX(AZ976-AY976,0)/Inputs!$B$10)*DCF!H$6</f>
        <v>1360.9500285145216</v>
      </c>
      <c r="CH976" s="15">
        <f ca="1">(BA976*DCF!I$10-DCF!I$5*MAX(BA976*DCF!I$10,0)-MAX(BA976-AZ976,0)/Inputs!$B$10)*DCF!I$6</f>
        <v>1558.0295009410172</v>
      </c>
      <c r="CI976" s="15">
        <f ca="1">(BB976*DCF!J$10-DCF!J$5*MAX(BB976*DCF!J$10,0)-MAX(BB976-BA976,0)/Inputs!$B$10)*DCF!J$6</f>
        <v>1874.4996557711647</v>
      </c>
      <c r="CJ976" s="15">
        <f ca="1">(BC976*DCF!K$10-DCF!K$5*MAX(BC976*DCF!K$10,0)-MAX(BC976-BB976,0)/Inputs!$B$10)*DCF!K$6</f>
        <v>1829.1358118720163</v>
      </c>
      <c r="CK976" s="15">
        <f ca="1">(BD976*DCF!L$10-DCF!L$5*MAX(BD976*DCF!L$10,0)-MAX(BD976-BC976,0)/Inputs!$B$10)*DCF!L$6</f>
        <v>2215.5845837721145</v>
      </c>
      <c r="CL976" s="15">
        <f ca="1">(BE976*DCF!M$10-DCF!M$5*MAX(BE976*DCF!M$10,0)-MAX(BE976-BD976,0)/Inputs!$B$10)*DCF!M$6</f>
        <v>2536.5635005730664</v>
      </c>
      <c r="CM976" s="15">
        <f ca="1">(BF976*DCF!C$28-DCF!C$5*MAX(BF976*DCF!C$28,0)-MAX(BF976-Inputs!$B$13,0)/Inputs!$B$17)*DCF!C$6</f>
        <v>3524.3575915559927</v>
      </c>
      <c r="CN976" s="15">
        <f ca="1">(BG976*DCF!D$28-DCF!D$5*MAX(BG976*DCF!D$28,0)-MAX(BG976-BF976,0)/Inputs!$B$17)*DCF!D$6</f>
        <v>3767.6248333687549</v>
      </c>
      <c r="CO976" s="15">
        <f ca="1">(BH976*DCF!E$28-DCF!E$5*MAX(BH976*DCF!E$28,0)-MAX(BH976-BG976,0)/Inputs!$B$17)*DCF!E$6</f>
        <v>4275.5502103052695</v>
      </c>
      <c r="CP976" s="15">
        <f ca="1">(BI976*DCF!F$28-DCF!F$5*MAX(BI976*DCF!F$28,0)-MAX(BI976-BH976,0)/Inputs!$B$17)*DCF!F$6</f>
        <v>5125.7463334942986</v>
      </c>
      <c r="CQ976" s="15">
        <f ca="1">(BJ976*DCF!G$28-DCF!G$5*MAX(BJ976*DCF!G$28,0)-MAX(BJ976-BI976,0)/Inputs!$B$17)*DCF!G$6</f>
        <v>7311.5511827377777</v>
      </c>
      <c r="CR976" s="15">
        <f ca="1">(BK976*DCF!H$28-DCF!H$5*MAX(BK976*DCF!H$28,0)-MAX(BK976-BJ976,0)/Inputs!$B$17)*DCF!H$6</f>
        <v>8886.7439121373554</v>
      </c>
      <c r="CS976" s="15">
        <f ca="1">(BL976*DCF!I$28-DCF!I$5*MAX(BL976*DCF!I$28,0)-MAX(BL976-BK976,0)/Inputs!$B$17)*DCF!I$6</f>
        <v>10096.067723799662</v>
      </c>
      <c r="CT976" s="15">
        <f ca="1">(BM976*DCF!J$28-DCF!J$5*MAX(BM976*DCF!J$28,0)-MAX(BM976-BL976,0)/Inputs!$B$17)*DCF!J$6</f>
        <v>11549.067073373568</v>
      </c>
      <c r="CU976" s="15">
        <f ca="1">(BN976*DCF!K$28-DCF!K$5*MAX(BN976*DCF!K$28,0)-MAX(BN976-BM976,0)/Inputs!$B$17)*DCF!K$6</f>
        <v>14168.664098428166</v>
      </c>
      <c r="CV976" s="15">
        <f ca="1">(BO976*DCF!L$28-DCF!L$5*MAX(BO976*DCF!L$28,0)-MAX(BO976-BN976,0)/Inputs!$B$17)*DCF!L$6</f>
        <v>19124.026108116177</v>
      </c>
      <c r="CW976" s="15">
        <f ca="1">(BP976*DCF!M$28-DCF!M$5*MAX(BP976*DCF!M$28,0)-MAX(BP976-BO976,0)/Inputs!$B$17)*DCF!M$6</f>
        <v>22095.337489844456</v>
      </c>
      <c r="CX976" s="15">
        <f ca="1">(BQ976*DCF!C$46-DCF!C$5*MAX(BQ976*DCF!C$46,0)-MAX(BQ976-Inputs!$B$20,0)/Inputs!$B$24)*DCF!C$6</f>
        <v>-1191.9551813890928</v>
      </c>
      <c r="CY976" s="15">
        <f ca="1">(BR976*DCF!D$46-DCF!D$5*MAX(BR976*DCF!D$46,0)-MAX(BR976-BQ976,0)/Inputs!$B$24)*DCF!D$6</f>
        <v>-931.09572054704677</v>
      </c>
      <c r="CZ976" s="15">
        <f ca="1">(BS976*DCF!E$46-DCF!E$5*MAX(BS976*DCF!E$46,0)-MAX(BS976-BR976,0)/Inputs!$B$24)*DCF!E$6</f>
        <v>-1495.4171660802122</v>
      </c>
      <c r="DA976" s="15">
        <f ca="1">(BT976*DCF!F$46-DCF!F$5*MAX(BT976*DCF!F$46,0)-MAX(BT976-BS976,0)/Inputs!$B$24)*DCF!F$6</f>
        <v>-1131.0666171233597</v>
      </c>
      <c r="DB976" s="15">
        <f ca="1">(BU976*DCF!G$46-DCF!G$5*MAX(BU976*DCF!G$46,0)-MAX(BU976-BT976,0)/Inputs!$B$24)*DCF!G$6</f>
        <v>-572.35671346170932</v>
      </c>
      <c r="DC976" s="15">
        <f ca="1">(BV976*DCF!H$46-DCF!H$5*MAX(BV976*DCF!H$46,0)-MAX(BV976-BU976,0)/Inputs!$B$24)*DCF!H$6</f>
        <v>-473.05320621208602</v>
      </c>
      <c r="DD976" s="15">
        <f ca="1">(BW976*DCF!I$46-DCF!I$5*MAX(BW976*DCF!I$46,0)-MAX(BW976-BV976,0)/Inputs!$B$24)*DCF!I$6</f>
        <v>-2191.1821762736668</v>
      </c>
      <c r="DE976" s="15">
        <f ca="1">(BX976*DCF!J$46-DCF!J$5*MAX(BX976*DCF!J$46,0)-MAX(BX976-BW976,0)/Inputs!$B$24)*DCF!J$6</f>
        <v>195.50560593792008</v>
      </c>
      <c r="DF976" s="15">
        <f ca="1">(BY976*DCF!K$46-DCF!K$5*MAX(BY976*DCF!K$46,0)-MAX(BY976-BX976,0)/Inputs!$B$24)*DCF!K$6</f>
        <v>-218.16353313220449</v>
      </c>
      <c r="DG976" s="15">
        <f ca="1">(BZ976*DCF!L$46-DCF!L$5*MAX(BZ976*DCF!L$46,0)-MAX(BZ976-BY976,0)/Inputs!$B$24)*DCF!L$6</f>
        <v>1799.5477040960823</v>
      </c>
      <c r="DH976" s="15">
        <f ca="1">(CA976*DCF!M$46-DCF!M$5*MAX(CA976*DCF!M$46,0)-MAX(CA976-BZ976,0)/Inputs!$B$24)*DCF!M$6</f>
        <v>-651.88543325984824</v>
      </c>
      <c r="DI976" s="15">
        <f ca="1">SUM(CB976:CL976)+BE976*DCF!M$10*(1+Inputs!$B$30)*(1-Inputs!$B$33)*(1-Inputs!$B$30/Inputs!$B$31)/(Inputs!$B$29-Inputs!$B$30)*DCF!M$6</f>
        <v>79084.562817084196</v>
      </c>
      <c r="DJ976" s="15">
        <f ca="1">SUM(CM976:CW976)+BP976*DCF!M$28*(1+Inputs!$B$30)*(1-Inputs!$B$33)*(1-Inputs!$B$30/Inputs!$B$31)/(Inputs!$B$29-Inputs!$B$30)*DCF!M$6</f>
        <v>566591.15623363468</v>
      </c>
      <c r="DK976" s="15">
        <f ca="1">SUM(CX976:DH976)+CA976*DCF!M$46*(1+Inputs!$B$30)*(1-Inputs!$B$33)*(1-Inputs!$B$30/Inputs!$B$31)/(Inputs!$B$29-Inputs!$B$30)*DCF!M$6</f>
        <v>79279.564434686967</v>
      </c>
      <c r="DM976" s="15">
        <f ca="1">DI976+DJ976+DK976+Inputs!$B$34+Inputs!$B$36-Inputs!$B$35</f>
        <v>801806.28348540585</v>
      </c>
    </row>
    <row r="977" spans="1:117" x14ac:dyDescent="0.75">
      <c r="A977" s="11">
        <v>964</v>
      </c>
      <c r="C977" s="23">
        <f t="shared" ca="1" si="546"/>
        <v>-1.2471230392448311</v>
      </c>
      <c r="D977" s="23">
        <f t="shared" ca="1" si="546"/>
        <v>1.0199996947545977</v>
      </c>
      <c r="E977" s="23">
        <f t="shared" ca="1" si="546"/>
        <v>-1.1929504461659395</v>
      </c>
      <c r="F977" s="23">
        <f t="shared" ca="1" si="546"/>
        <v>0.43910428095856169</v>
      </c>
      <c r="G977" s="23">
        <f t="shared" ca="1" si="546"/>
        <v>0.42926495834696748</v>
      </c>
      <c r="H977" s="23">
        <f t="shared" ca="1" si="546"/>
        <v>-0.85537639378922781</v>
      </c>
      <c r="I977" s="23">
        <f t="shared" ca="1" si="546"/>
        <v>-6.8084959602954645E-2</v>
      </c>
      <c r="J977" s="23">
        <f t="shared" ca="1" si="546"/>
        <v>-0.33886364383031642</v>
      </c>
      <c r="K977" s="23">
        <f t="shared" ca="1" si="546"/>
        <v>0.60247602282744472</v>
      </c>
      <c r="L977" s="23">
        <f t="shared" ca="1" si="546"/>
        <v>0.30361175707970339</v>
      </c>
      <c r="M977" s="23">
        <f t="shared" ca="1" si="546"/>
        <v>0.58050039007252729</v>
      </c>
      <c r="N977" s="23">
        <f ca="1">SQRT(Inputs!$B$38)*C977+SQRT(1-Inputs!$B$38)*_xlfn.NORM.S.INV(RAND())</f>
        <v>0.19172175130468905</v>
      </c>
      <c r="O977" s="23">
        <f ca="1">SQRT(Inputs!$B$38)*D977+SQRT(1-Inputs!$B$38)*_xlfn.NORM.S.INV(RAND())</f>
        <v>0.92217341437529998</v>
      </c>
      <c r="P977" s="23">
        <f ca="1">SQRT(Inputs!$B$38)*E977+SQRT(1-Inputs!$B$38)*_xlfn.NORM.S.INV(RAND())</f>
        <v>-1.1755636311004247</v>
      </c>
      <c r="Q977" s="23">
        <f ca="1">SQRT(Inputs!$B$38)*F977+SQRT(1-Inputs!$B$38)*_xlfn.NORM.S.INV(RAND())</f>
        <v>0.30278889597474395</v>
      </c>
      <c r="R977" s="23">
        <f ca="1">SQRT(Inputs!$B$38)*G977+SQRT(1-Inputs!$B$38)*_xlfn.NORM.S.INV(RAND())</f>
        <v>-0.91880876683154022</v>
      </c>
      <c r="S977" s="23">
        <f ca="1">SQRT(Inputs!$B$38)*H977+SQRT(1-Inputs!$B$38)*_xlfn.NORM.S.INV(RAND())</f>
        <v>0.30484951727822801</v>
      </c>
      <c r="T977" s="23">
        <f ca="1">SQRT(Inputs!$B$38)*I977+SQRT(1-Inputs!$B$38)*_xlfn.NORM.S.INV(RAND())</f>
        <v>-9.2550636722762661E-2</v>
      </c>
      <c r="U977" s="23">
        <f ca="1">SQRT(Inputs!$B$38)*J977+SQRT(1-Inputs!$B$38)*_xlfn.NORM.S.INV(RAND())</f>
        <v>0.293284674590096</v>
      </c>
      <c r="V977" s="23">
        <f ca="1">SQRT(Inputs!$B$38)*K977+SQRT(1-Inputs!$B$38)*_xlfn.NORM.S.INV(RAND())</f>
        <v>1.5311395203929985</v>
      </c>
      <c r="W977" s="23">
        <f ca="1">SQRT(Inputs!$B$38)*L977+SQRT(1-Inputs!$B$38)*_xlfn.NORM.S.INV(RAND())</f>
        <v>-0.16532518684701569</v>
      </c>
      <c r="X977" s="23">
        <f ca="1">SQRT(Inputs!$B$38)*M977+SQRT(1-Inputs!$B$38)*_xlfn.NORM.S.INV(RAND())</f>
        <v>1.3691013800747878</v>
      </c>
      <c r="Y977" s="23">
        <f ca="1">SQRT(Inputs!$B$38)*C977+SQRT(1-Inputs!$B$38)*_xlfn.NORM.S.INV(RAND())</f>
        <v>-1.4274823237141159</v>
      </c>
      <c r="Z977" s="23">
        <f ca="1">SQRT(Inputs!$B$38)*D977+SQRT(1-Inputs!$B$38)*_xlfn.NORM.S.INV(RAND())</f>
        <v>1.0286529656941981</v>
      </c>
      <c r="AA977" s="23">
        <f ca="1">SQRT(Inputs!$B$38)*E977+SQRT(1-Inputs!$B$38)*_xlfn.NORM.S.INV(RAND())</f>
        <v>-1.8217595946466854</v>
      </c>
      <c r="AB977" s="23">
        <f ca="1">SQRT(Inputs!$B$38)*F977+SQRT(1-Inputs!$B$38)*_xlfn.NORM.S.INV(RAND())</f>
        <v>1.3302685420524747</v>
      </c>
      <c r="AC977" s="23">
        <f ca="1">SQRT(Inputs!$B$38)*G977+SQRT(1-Inputs!$B$38)*_xlfn.NORM.S.INV(RAND())</f>
        <v>1.2793964913448861</v>
      </c>
      <c r="AD977" s="23">
        <f ca="1">SQRT(Inputs!$B$38)*H977+SQRT(1-Inputs!$B$38)*_xlfn.NORM.S.INV(RAND())</f>
        <v>-0.606996335177723</v>
      </c>
      <c r="AE977" s="23">
        <f ca="1">SQRT(Inputs!$B$38)*I977+SQRT(1-Inputs!$B$38)*_xlfn.NORM.S.INV(RAND())</f>
        <v>-2.5901133068265605E-2</v>
      </c>
      <c r="AF977" s="23">
        <f ca="1">SQRT(Inputs!$B$38)*J977+SQRT(1-Inputs!$B$38)*_xlfn.NORM.S.INV(RAND())</f>
        <v>-0.25914194976411575</v>
      </c>
      <c r="AG977" s="23">
        <f ca="1">SQRT(Inputs!$B$38)*K977+SQRT(1-Inputs!$B$38)*_xlfn.NORM.S.INV(RAND())</f>
        <v>-0.2322301488324271</v>
      </c>
      <c r="AH977" s="23">
        <f ca="1">SQRT(Inputs!$B$38)*L977+SQRT(1-Inputs!$B$38)*_xlfn.NORM.S.INV(RAND())</f>
        <v>1.5567074403475014</v>
      </c>
      <c r="AI977" s="23">
        <f ca="1">SQRT(Inputs!$B$38)*M977+SQRT(1-Inputs!$B$38)*_xlfn.NORM.S.INV(RAND())</f>
        <v>1.6720404924797958</v>
      </c>
      <c r="AJ977" s="23">
        <f ca="1">SQRT(Inputs!$B$38)*C977+SQRT(1-Inputs!$B$38)*_xlfn.NORM.S.INV(RAND())</f>
        <v>0.48440336471196066</v>
      </c>
      <c r="AK977" s="23">
        <f ca="1">SQRT(Inputs!$B$38)*D977+SQRT(1-Inputs!$B$38)*_xlfn.NORM.S.INV(RAND())</f>
        <v>0.17052805620872435</v>
      </c>
      <c r="AL977" s="23">
        <f ca="1">SQRT(Inputs!$B$38)*E977+SQRT(1-Inputs!$B$38)*_xlfn.NORM.S.INV(RAND())</f>
        <v>-1.1998617416142621</v>
      </c>
      <c r="AM977" s="23">
        <f ca="1">SQRT(Inputs!$B$38)*F977+SQRT(1-Inputs!$B$38)*_xlfn.NORM.S.INV(RAND())</f>
        <v>0.24959629306690917</v>
      </c>
      <c r="AN977" s="23">
        <f ca="1">SQRT(Inputs!$B$38)*G977+SQRT(1-Inputs!$B$38)*_xlfn.NORM.S.INV(RAND())</f>
        <v>0.88207690546141537</v>
      </c>
      <c r="AO977" s="23">
        <f ca="1">SQRT(Inputs!$B$38)*H977+SQRT(1-Inputs!$B$38)*_xlfn.NORM.S.INV(RAND())</f>
        <v>-0.20577984399374799</v>
      </c>
      <c r="AP977" s="23">
        <f ca="1">SQRT(Inputs!$B$38)*I977+SQRT(1-Inputs!$B$38)*_xlfn.NORM.S.INV(RAND())</f>
        <v>-1.2048102825060756</v>
      </c>
      <c r="AQ977" s="23">
        <f ca="1">SQRT(Inputs!$B$38)*J977+SQRT(1-Inputs!$B$38)*_xlfn.NORM.S.INV(RAND())</f>
        <v>0.42409756608943255</v>
      </c>
      <c r="AR977" s="23">
        <f ca="1">SQRT(Inputs!$B$38)*K977+SQRT(1-Inputs!$B$38)*_xlfn.NORM.S.INV(RAND())</f>
        <v>1.7170312016407143</v>
      </c>
      <c r="AS977" s="23">
        <f ca="1">SQRT(Inputs!$B$38)*L977+SQRT(1-Inputs!$B$38)*_xlfn.NORM.S.INV(RAND())</f>
        <v>-1.0633411698544422</v>
      </c>
      <c r="AT977" s="23">
        <f ca="1">SQRT(Inputs!$B$38)*M977+SQRT(1-Inputs!$B$38)*_xlfn.NORM.S.INV(RAND())</f>
        <v>-0.82811483190431279</v>
      </c>
      <c r="AU977" s="15">
        <f ca="1">Inputs!$B$6*EXP($B$8-0.5*C$5^2+C$5*N977)</f>
        <v>5118.6550893951344</v>
      </c>
      <c r="AV977" s="15">
        <f t="shared" ca="1" si="547"/>
        <v>7135.3664869027143</v>
      </c>
      <c r="AW977" s="15">
        <f t="shared" ca="1" si="548"/>
        <v>7424.5928393534778</v>
      </c>
      <c r="AX977" s="15">
        <f t="shared" ca="1" si="549"/>
        <v>9414.1522283725662</v>
      </c>
      <c r="AY977" s="15">
        <f t="shared" ca="1" si="550"/>
        <v>10334.426509639998</v>
      </c>
      <c r="AZ977" s="15">
        <f t="shared" ca="1" si="551"/>
        <v>13070.783829279793</v>
      </c>
      <c r="BA977" s="15">
        <f t="shared" ca="1" si="552"/>
        <v>15841.109640172359</v>
      </c>
      <c r="BB977" s="15">
        <f t="shared" ca="1" si="553"/>
        <v>19972.68580356528</v>
      </c>
      <c r="BC977" s="15">
        <f t="shared" ca="1" si="554"/>
        <v>28357.72373791748</v>
      </c>
      <c r="BD977" s="15">
        <f t="shared" ca="1" si="555"/>
        <v>34207.804297907838</v>
      </c>
      <c r="BE977" s="15">
        <f t="shared" ca="1" si="556"/>
        <v>47484.164432521851</v>
      </c>
      <c r="BF977" s="15">
        <f ca="1">Inputs!$B$13*EXP($B$9-0.5*C$6^2+C$6*Y977)</f>
        <v>10421.999186841176</v>
      </c>
      <c r="BG977" s="15">
        <f t="shared" ca="1" si="557"/>
        <v>15292.171672414892</v>
      </c>
      <c r="BH977" s="15">
        <f t="shared" ca="1" si="558"/>
        <v>13811.852118292707</v>
      </c>
      <c r="BI977" s="15">
        <f t="shared" ca="1" si="559"/>
        <v>20749.629237899098</v>
      </c>
      <c r="BJ977" s="15">
        <f t="shared" ca="1" si="560"/>
        <v>30589.333566731751</v>
      </c>
      <c r="BK977" s="15">
        <f t="shared" ca="1" si="561"/>
        <v>34564.877190961335</v>
      </c>
      <c r="BL977" s="15">
        <f t="shared" ca="1" si="562"/>
        <v>42316.50342725958</v>
      </c>
      <c r="BM977" s="15">
        <f t="shared" ca="1" si="563"/>
        <v>50368.249669541408</v>
      </c>
      <c r="BN977" s="15">
        <f t="shared" ca="1" si="564"/>
        <v>60246.462853432393</v>
      </c>
      <c r="BO977" s="15">
        <f t="shared" ca="1" si="565"/>
        <v>88830.732395764353</v>
      </c>
      <c r="BP977" s="15">
        <f t="shared" ca="1" si="566"/>
        <v>132137.55270807398</v>
      </c>
      <c r="BQ977" s="15">
        <f ca="1">Inputs!$B$20*EXP($B$10-0.5*C$7^2+C$7*AJ977)</f>
        <v>5093.5900398663589</v>
      </c>
      <c r="BR977" s="15">
        <f t="shared" ca="1" si="567"/>
        <v>7295.9595956654302</v>
      </c>
      <c r="BS977" s="15">
        <f t="shared" ca="1" si="568"/>
        <v>7078.657189196113</v>
      </c>
      <c r="BT977" s="15">
        <f t="shared" ca="1" si="569"/>
        <v>10420.367767952626</v>
      </c>
      <c r="BU977" s="15">
        <f t="shared" ca="1" si="570"/>
        <v>17877.334821855715</v>
      </c>
      <c r="BV977" s="15">
        <f t="shared" ca="1" si="571"/>
        <v>23745.715869558597</v>
      </c>
      <c r="BW977" s="15">
        <f t="shared" ca="1" si="572"/>
        <v>25677.555865809296</v>
      </c>
      <c r="BX977" s="15">
        <f t="shared" ca="1" si="573"/>
        <v>39101.193866618793</v>
      </c>
      <c r="BY977" s="15">
        <f t="shared" ca="1" si="574"/>
        <v>76094.119865749206</v>
      </c>
      <c r="BZ977" s="15">
        <f t="shared" ca="1" si="575"/>
        <v>87812.647288657507</v>
      </c>
      <c r="CA977" s="15">
        <f t="shared" ca="1" si="576"/>
        <v>106470.73327026055</v>
      </c>
      <c r="CB977" s="15">
        <f ca="1">(AU977*DCF!C$10-DCF!C$5*MAX(AU977*DCF!C$10,0)-MAX(AU977-Inputs!$B$6,0)/Inputs!$B$10)*DCF!C$6</f>
        <v>1041.9590319896377</v>
      </c>
      <c r="CC977" s="15">
        <f ca="1">(AV977*DCF!D$10-DCF!D$5*MAX(AV977*DCF!D$10,0)-MAX(AV977-AU977,0)/Inputs!$B$10)*DCF!D$6</f>
        <v>1247.4749474659286</v>
      </c>
      <c r="CD977" s="15">
        <f ca="1">(AW977*DCF!E$10-DCF!E$5*MAX(AW977*DCF!E$10,0)-MAX(AW977-AV977,0)/Inputs!$B$10)*DCF!E$6</f>
        <v>1649.0745451155949</v>
      </c>
      <c r="CE977" s="15">
        <f ca="1">(AX977*DCF!F$10-DCF!F$5*MAX(AX977*DCF!F$10,0)-MAX(AX977-AW977,0)/Inputs!$B$10)*DCF!F$6</f>
        <v>1641.1164463846656</v>
      </c>
      <c r="CF977" s="15">
        <f ca="1">(AY977*DCF!G$10-DCF!G$5*MAX(AY977*DCF!G$10,0)-MAX(AY977-AX977,0)/Inputs!$B$10)*DCF!G$6</f>
        <v>1952.4110517333675</v>
      </c>
      <c r="CG977" s="15">
        <f ca="1">(AZ977*DCF!H$10-DCF!H$5*MAX(AZ977*DCF!H$10,0)-MAX(AZ977-AY977,0)/Inputs!$B$10)*DCF!H$6</f>
        <v>2051.8127580983751</v>
      </c>
      <c r="CH977" s="15">
        <f ca="1">(BA977*DCF!I$10-DCF!I$5*MAX(BA977*DCF!I$10,0)-MAX(BA977-AZ977,0)/Inputs!$B$10)*DCF!I$6</f>
        <v>2439.1623493890515</v>
      </c>
      <c r="CI977" s="15">
        <f ca="1">(BB977*DCF!J$10-DCF!J$5*MAX(BB977*DCF!J$10,0)-MAX(BB977-BA977,0)/Inputs!$B$10)*DCF!J$6</f>
        <v>2801.2869423491284</v>
      </c>
      <c r="CJ977" s="15">
        <f ca="1">(BC977*DCF!K$10-DCF!K$5*MAX(BC977*DCF!K$10,0)-MAX(BC977-BB977,0)/Inputs!$B$10)*DCF!K$6</f>
        <v>3391.360427061144</v>
      </c>
      <c r="CK977" s="15">
        <f ca="1">(BD977*DCF!L$10-DCF!L$5*MAX(BD977*DCF!L$10,0)-MAX(BD977-BC977,0)/Inputs!$B$10)*DCF!L$6</f>
        <v>4402.6772451448151</v>
      </c>
      <c r="CL977" s="15">
        <f ca="1">(BE977*DCF!M$10-DCF!M$5*MAX(BE977*DCF!M$10,0)-MAX(BE977-BD977,0)/Inputs!$B$10)*DCF!M$6</f>
        <v>5114.6266890667684</v>
      </c>
      <c r="CM977" s="15">
        <f ca="1">(BF977*DCF!C$28-DCF!C$5*MAX(BF977*DCF!C$28,0)-MAX(BF977-Inputs!$B$13,0)/Inputs!$B$17)*DCF!C$6</f>
        <v>3180.7258030193038</v>
      </c>
      <c r="CN977" s="15">
        <f ca="1">(BG977*DCF!D$28-DCF!D$5*MAX(BG977*DCF!D$28,0)-MAX(BG977-BF977,0)/Inputs!$B$17)*DCF!D$6</f>
        <v>3464.866166527745</v>
      </c>
      <c r="CO977" s="15">
        <f ca="1">(BH977*DCF!E$28-DCF!E$5*MAX(BH977*DCF!E$28,0)-MAX(BH977-BG977,0)/Inputs!$B$17)*DCF!E$6</f>
        <v>3911.7624598640714</v>
      </c>
      <c r="CP977" s="15">
        <f ca="1">(BI977*DCF!F$28-DCF!F$5*MAX(BI977*DCF!F$28,0)-MAX(BI977-BH977,0)/Inputs!$B$17)*DCF!F$6</f>
        <v>4369.8457904024735</v>
      </c>
      <c r="CQ977" s="15">
        <f ca="1">(BJ977*DCF!G$28-DCF!G$5*MAX(BJ977*DCF!G$28,0)-MAX(BJ977-BI977,0)/Inputs!$B$17)*DCF!G$6</f>
        <v>6281.6936107937499</v>
      </c>
      <c r="CR977" s="15">
        <f ca="1">(BK977*DCF!H$28-DCF!H$5*MAX(BK977*DCF!H$28,0)-MAX(BK977-BJ977,0)/Inputs!$B$17)*DCF!H$6</f>
        <v>7930.5875628848653</v>
      </c>
      <c r="CS977" s="15">
        <f ca="1">(BL977*DCF!I$28-DCF!I$5*MAX(BL977*DCF!I$28,0)-MAX(BL977-BK977,0)/Inputs!$B$17)*DCF!I$6</f>
        <v>8838.2582920057193</v>
      </c>
      <c r="CT977" s="15">
        <f ca="1">(BM977*DCF!J$28-DCF!J$5*MAX(BM977*DCF!J$28,0)-MAX(BM977-BL977,0)/Inputs!$B$17)*DCF!J$6</f>
        <v>10168.705289881891</v>
      </c>
      <c r="CU977" s="15">
        <f ca="1">(BN977*DCF!K$28-DCF!K$5*MAX(BN977*DCF!K$28,0)-MAX(BN977-BM977,0)/Inputs!$B$17)*DCF!K$6</f>
        <v>11513.093264282174</v>
      </c>
      <c r="CV977" s="15">
        <f ca="1">(BO977*DCF!L$28-DCF!L$5*MAX(BO977*DCF!L$28,0)-MAX(BO977-BN977,0)/Inputs!$B$17)*DCF!L$6</f>
        <v>14489.237896225757</v>
      </c>
      <c r="CW977" s="15">
        <f ca="1">(BP977*DCF!M$28-DCF!M$5*MAX(BP977*DCF!M$28,0)-MAX(BP977-BO977,0)/Inputs!$B$17)*DCF!M$6</f>
        <v>20334.977400119402</v>
      </c>
      <c r="CX977" s="15">
        <f ca="1">(BQ977*DCF!C$46-DCF!C$5*MAX(BQ977*DCF!C$46,0)-MAX(BQ977-Inputs!$B$20,0)/Inputs!$B$24)*DCF!C$6</f>
        <v>-2050.5242770436666</v>
      </c>
      <c r="CY977" s="15">
        <f ca="1">(BR977*DCF!D$46-DCF!D$5*MAX(BR977*DCF!D$46,0)-MAX(BR977-BQ977,0)/Inputs!$B$24)*DCF!D$6</f>
        <v>-2184.9829671352422</v>
      </c>
      <c r="CZ977" s="15">
        <f ca="1">(BS977*DCF!E$46-DCF!E$5*MAX(BS977*DCF!E$46,0)-MAX(BS977-BR977,0)/Inputs!$B$24)*DCF!E$6</f>
        <v>-837.06353748928996</v>
      </c>
      <c r="DA977" s="15">
        <f ca="1">(BT977*DCF!F$46-DCF!F$5*MAX(BT977*DCF!F$46,0)-MAX(BT977-BS977,0)/Inputs!$B$24)*DCF!F$6</f>
        <v>-1975.6995247081779</v>
      </c>
      <c r="DB977" s="15">
        <f ca="1">(BU977*DCF!G$46-DCF!G$5*MAX(BU977*DCF!G$46,0)-MAX(BU977-BT977,0)/Inputs!$B$24)*DCF!G$6</f>
        <v>-3109.7346073600784</v>
      </c>
      <c r="DC977" s="15">
        <f ca="1">(BV977*DCF!H$46-DCF!H$5*MAX(BV977*DCF!H$46,0)-MAX(BV977-BU977,0)/Inputs!$B$24)*DCF!H$6</f>
        <v>-1823.5634544064353</v>
      </c>
      <c r="DD977" s="15">
        <f ca="1">(BW977*DCF!I$46-DCF!I$5*MAX(BW977*DCF!I$46,0)-MAX(BW977-BV977,0)/Inputs!$B$24)*DCF!I$6</f>
        <v>38.47657598375573</v>
      </c>
      <c r="DE977" s="15">
        <f ca="1">(BX977*DCF!J$46-DCF!J$5*MAX(BX977*DCF!J$46,0)-MAX(BX977-BW977,0)/Inputs!$B$24)*DCF!J$6</f>
        <v>-1919.5425634289832</v>
      </c>
      <c r="DF977" s="15">
        <f ca="1">(BY977*DCF!K$46-DCF!K$5*MAX(BY977*DCF!K$46,0)-MAX(BY977-BX977,0)/Inputs!$B$24)*DCF!K$6</f>
        <v>-4715.5315944908943</v>
      </c>
      <c r="DG977" s="15">
        <f ca="1">(BZ977*DCF!L$46-DCF!L$5*MAX(BZ977*DCF!L$46,0)-MAX(BZ977-BY977,0)/Inputs!$B$24)*DCF!L$6</f>
        <v>3418.1409794661727</v>
      </c>
      <c r="DH977" s="15">
        <f ca="1">(CA977*DCF!M$46-DCF!M$5*MAX(CA977*DCF!M$46,0)-MAX(CA977-BZ977,0)/Inputs!$B$24)*DCF!M$6</f>
        <v>4446.2990061306555</v>
      </c>
      <c r="DI977" s="15">
        <f ca="1">SUM(CB977:CL977)+BE977*DCF!M$10*(1+Inputs!$B$30)*(1-Inputs!$B$33)*(1-Inputs!$B$30/Inputs!$B$31)/(Inputs!$B$29-Inputs!$B$30)*DCF!M$6</f>
        <v>159882.01996257674</v>
      </c>
      <c r="DJ977" s="15">
        <f ca="1">SUM(CM977:CW977)+BP977*DCF!M$28*(1+Inputs!$B$30)*(1-Inputs!$B$33)*(1-Inputs!$B$30/Inputs!$B$31)/(Inputs!$B$29-Inputs!$B$30)*DCF!M$6</f>
        <v>584804.49556908908</v>
      </c>
      <c r="DK977" s="15">
        <f ca="1">SUM(CX977:DH977)+CA977*DCF!M$46*(1+Inputs!$B$30)*(1-Inputs!$B$33)*(1-Inputs!$B$30/Inputs!$B$31)/(Inputs!$B$29-Inputs!$B$30)*DCF!M$6</f>
        <v>153902.63993597723</v>
      </c>
      <c r="DM977" s="15">
        <f ca="1">DI977+DJ977+DK977+Inputs!$B$34+Inputs!$B$36-Inputs!$B$35</f>
        <v>975440.15546764317</v>
      </c>
    </row>
    <row r="978" spans="1:117" x14ac:dyDescent="0.75">
      <c r="A978" s="11">
        <v>965</v>
      </c>
      <c r="C978" s="23">
        <f t="shared" ca="1" si="546"/>
        <v>-0.21758662359210834</v>
      </c>
      <c r="D978" s="23">
        <f t="shared" ca="1" si="546"/>
        <v>2.8349138649764387</v>
      </c>
      <c r="E978" s="23">
        <f t="shared" ca="1" si="546"/>
        <v>0.35198600955277687</v>
      </c>
      <c r="F978" s="23">
        <f t="shared" ca="1" si="546"/>
        <v>0.4281944791057864</v>
      </c>
      <c r="G978" s="23">
        <f t="shared" ca="1" si="546"/>
        <v>-1.0389928810515383</v>
      </c>
      <c r="H978" s="23">
        <f t="shared" ca="1" si="546"/>
        <v>-0.16767201295054154</v>
      </c>
      <c r="I978" s="23">
        <f t="shared" ca="1" si="546"/>
        <v>0.63512910746527462</v>
      </c>
      <c r="J978" s="23">
        <f t="shared" ca="1" si="546"/>
        <v>-0.20383656452129817</v>
      </c>
      <c r="K978" s="23">
        <f t="shared" ca="1" si="546"/>
        <v>0.64873236911050502</v>
      </c>
      <c r="L978" s="23">
        <f t="shared" ca="1" si="546"/>
        <v>0.65712791465835108</v>
      </c>
      <c r="M978" s="23">
        <f t="shared" ca="1" si="546"/>
        <v>-2.1293267100853636E-2</v>
      </c>
      <c r="N978" s="23">
        <f ca="1">SQRT(Inputs!$B$38)*C978+SQRT(1-Inputs!$B$38)*_xlfn.NORM.S.INV(RAND())</f>
        <v>-0.8229351061075012</v>
      </c>
      <c r="O978" s="23">
        <f ca="1">SQRT(Inputs!$B$38)*D978+SQRT(1-Inputs!$B$38)*_xlfn.NORM.S.INV(RAND())</f>
        <v>1.637732688522993</v>
      </c>
      <c r="P978" s="23">
        <f ca="1">SQRT(Inputs!$B$38)*E978+SQRT(1-Inputs!$B$38)*_xlfn.NORM.S.INV(RAND())</f>
        <v>5.1137604386527341E-2</v>
      </c>
      <c r="Q978" s="23">
        <f ca="1">SQRT(Inputs!$B$38)*F978+SQRT(1-Inputs!$B$38)*_xlfn.NORM.S.INV(RAND())</f>
        <v>7.599245145483241E-2</v>
      </c>
      <c r="R978" s="23">
        <f ca="1">SQRT(Inputs!$B$38)*G978+SQRT(1-Inputs!$B$38)*_xlfn.NORM.S.INV(RAND())</f>
        <v>-1.1964962452770385</v>
      </c>
      <c r="S978" s="23">
        <f ca="1">SQRT(Inputs!$B$38)*H978+SQRT(1-Inputs!$B$38)*_xlfn.NORM.S.INV(RAND())</f>
        <v>6.1820879745564508E-2</v>
      </c>
      <c r="T978" s="23">
        <f ca="1">SQRT(Inputs!$B$38)*I978+SQRT(1-Inputs!$B$38)*_xlfn.NORM.S.INV(RAND())</f>
        <v>0.10656673068307401</v>
      </c>
      <c r="U978" s="23">
        <f ca="1">SQRT(Inputs!$B$38)*J978+SQRT(1-Inputs!$B$38)*_xlfn.NORM.S.INV(RAND())</f>
        <v>0.3082217691623671</v>
      </c>
      <c r="V978" s="23">
        <f ca="1">SQRT(Inputs!$B$38)*K978+SQRT(1-Inputs!$B$38)*_xlfn.NORM.S.INV(RAND())</f>
        <v>-0.9955789960769188</v>
      </c>
      <c r="W978" s="23">
        <f ca="1">SQRT(Inputs!$B$38)*L978+SQRT(1-Inputs!$B$38)*_xlfn.NORM.S.INV(RAND())</f>
        <v>-1.0188321657185959</v>
      </c>
      <c r="X978" s="23">
        <f ca="1">SQRT(Inputs!$B$38)*M978+SQRT(1-Inputs!$B$38)*_xlfn.NORM.S.INV(RAND())</f>
        <v>-0.11715879434845865</v>
      </c>
      <c r="Y978" s="23">
        <f ca="1">SQRT(Inputs!$B$38)*C978+SQRT(1-Inputs!$B$38)*_xlfn.NORM.S.INV(RAND())</f>
        <v>0.21869419634067716</v>
      </c>
      <c r="Z978" s="23">
        <f ca="1">SQRT(Inputs!$B$38)*D978+SQRT(1-Inputs!$B$38)*_xlfn.NORM.S.INV(RAND())</f>
        <v>3.1497944413291736</v>
      </c>
      <c r="AA978" s="23">
        <f ca="1">SQRT(Inputs!$B$38)*E978+SQRT(1-Inputs!$B$38)*_xlfn.NORM.S.INV(RAND())</f>
        <v>-0.2271373704566142</v>
      </c>
      <c r="AB978" s="23">
        <f ca="1">SQRT(Inputs!$B$38)*F978+SQRT(1-Inputs!$B$38)*_xlfn.NORM.S.INV(RAND())</f>
        <v>0.25609354433085502</v>
      </c>
      <c r="AC978" s="23">
        <f ca="1">SQRT(Inputs!$B$38)*G978+SQRT(1-Inputs!$B$38)*_xlfn.NORM.S.INV(RAND())</f>
        <v>0.20284936634009332</v>
      </c>
      <c r="AD978" s="23">
        <f ca="1">SQRT(Inputs!$B$38)*H978+SQRT(1-Inputs!$B$38)*_xlfn.NORM.S.INV(RAND())</f>
        <v>-0.69736889933881552</v>
      </c>
      <c r="AE978" s="23">
        <f ca="1">SQRT(Inputs!$B$38)*I978+SQRT(1-Inputs!$B$38)*_xlfn.NORM.S.INV(RAND())</f>
        <v>-0.73485437559743416</v>
      </c>
      <c r="AF978" s="23">
        <f ca="1">SQRT(Inputs!$B$38)*J978+SQRT(1-Inputs!$B$38)*_xlfn.NORM.S.INV(RAND())</f>
        <v>-2.8863244905920002E-2</v>
      </c>
      <c r="AG978" s="23">
        <f ca="1">SQRT(Inputs!$B$38)*K978+SQRT(1-Inputs!$B$38)*_xlfn.NORM.S.INV(RAND())</f>
        <v>1.4172099540799736</v>
      </c>
      <c r="AH978" s="23">
        <f ca="1">SQRT(Inputs!$B$38)*L978+SQRT(1-Inputs!$B$38)*_xlfn.NORM.S.INV(RAND())</f>
        <v>0.88496033598811985</v>
      </c>
      <c r="AI978" s="23">
        <f ca="1">SQRT(Inputs!$B$38)*M978+SQRT(1-Inputs!$B$38)*_xlfn.NORM.S.INV(RAND())</f>
        <v>1.4740078225464641</v>
      </c>
      <c r="AJ978" s="23">
        <f ca="1">SQRT(Inputs!$B$38)*C978+SQRT(1-Inputs!$B$38)*_xlfn.NORM.S.INV(RAND())</f>
        <v>0.68259788374146224</v>
      </c>
      <c r="AK978" s="23">
        <f ca="1">SQRT(Inputs!$B$38)*D978+SQRT(1-Inputs!$B$38)*_xlfn.NORM.S.INV(RAND())</f>
        <v>1.9862425643085426</v>
      </c>
      <c r="AL978" s="23">
        <f ca="1">SQRT(Inputs!$B$38)*E978+SQRT(1-Inputs!$B$38)*_xlfn.NORM.S.INV(RAND())</f>
        <v>-4.8492250671282378E-2</v>
      </c>
      <c r="AM978" s="23">
        <f ca="1">SQRT(Inputs!$B$38)*F978+SQRT(1-Inputs!$B$38)*_xlfn.NORM.S.INV(RAND())</f>
        <v>0.21990611169070573</v>
      </c>
      <c r="AN978" s="23">
        <f ca="1">SQRT(Inputs!$B$38)*G978+SQRT(1-Inputs!$B$38)*_xlfn.NORM.S.INV(RAND())</f>
        <v>1.044942418635797E-2</v>
      </c>
      <c r="AO978" s="23">
        <f ca="1">SQRT(Inputs!$B$38)*H978+SQRT(1-Inputs!$B$38)*_xlfn.NORM.S.INV(RAND())</f>
        <v>-0.22898448875529942</v>
      </c>
      <c r="AP978" s="23">
        <f ca="1">SQRT(Inputs!$B$38)*I978+SQRT(1-Inputs!$B$38)*_xlfn.NORM.S.INV(RAND())</f>
        <v>-0.13044501001767528</v>
      </c>
      <c r="AQ978" s="23">
        <f ca="1">SQRT(Inputs!$B$38)*J978+SQRT(1-Inputs!$B$38)*_xlfn.NORM.S.INV(RAND())</f>
        <v>-0.86005933544744684</v>
      </c>
      <c r="AR978" s="23">
        <f ca="1">SQRT(Inputs!$B$38)*K978+SQRT(1-Inputs!$B$38)*_xlfn.NORM.S.INV(RAND())</f>
        <v>0.22899417749845905</v>
      </c>
      <c r="AS978" s="23">
        <f ca="1">SQRT(Inputs!$B$38)*L978+SQRT(1-Inputs!$B$38)*_xlfn.NORM.S.INV(RAND())</f>
        <v>0.92979012741385914</v>
      </c>
      <c r="AT978" s="23">
        <f ca="1">SQRT(Inputs!$B$38)*M978+SQRT(1-Inputs!$B$38)*_xlfn.NORM.S.INV(RAND())</f>
        <v>0.10311769229310634</v>
      </c>
      <c r="AU978" s="15">
        <f ca="1">Inputs!$B$6*EXP($B$8-0.5*C$5^2+C$5*N978)</f>
        <v>4343.3506994607542</v>
      </c>
      <c r="AV978" s="15">
        <f t="shared" ca="1" si="547"/>
        <v>6726.3194223534492</v>
      </c>
      <c r="AW978" s="15">
        <f t="shared" ca="1" si="548"/>
        <v>8258.3203993834268</v>
      </c>
      <c r="AX978" s="15">
        <f t="shared" ca="1" si="549"/>
        <v>10178.759582341689</v>
      </c>
      <c r="AY978" s="15">
        <f t="shared" ca="1" si="550"/>
        <v>10817.218754912548</v>
      </c>
      <c r="AZ978" s="15">
        <f t="shared" ca="1" si="551"/>
        <v>13320.121900958162</v>
      </c>
      <c r="BA978" s="15">
        <f t="shared" ca="1" si="552"/>
        <v>16483.243501274221</v>
      </c>
      <c r="BB978" s="15">
        <f t="shared" ca="1" si="553"/>
        <v>20813.421752002861</v>
      </c>
      <c r="BC978" s="15">
        <f t="shared" ca="1" si="554"/>
        <v>23155.399722521237</v>
      </c>
      <c r="BD978" s="15">
        <f t="shared" ca="1" si="555"/>
        <v>25789.07266421735</v>
      </c>
      <c r="BE978" s="15">
        <f t="shared" ca="1" si="556"/>
        <v>31265.782139709303</v>
      </c>
      <c r="BF978" s="15">
        <f ca="1">Inputs!$B$13*EXP($B$9-0.5*C$6^2+C$6*Y978)</f>
        <v>14443.862321742914</v>
      </c>
      <c r="BG978" s="15">
        <f t="shared" ca="1" si="557"/>
        <v>31075.729757079451</v>
      </c>
      <c r="BH978" s="15">
        <f t="shared" ca="1" si="558"/>
        <v>36565.056420726003</v>
      </c>
      <c r="BI978" s="15">
        <f t="shared" ca="1" si="559"/>
        <v>46560.749231861322</v>
      </c>
      <c r="BJ978" s="15">
        <f t="shared" ca="1" si="560"/>
        <v>58774.108685330393</v>
      </c>
      <c r="BK978" s="15">
        <f t="shared" ca="1" si="561"/>
        <v>65600.577174787017</v>
      </c>
      <c r="BL978" s="15">
        <f t="shared" ca="1" si="562"/>
        <v>73262.522542483362</v>
      </c>
      <c r="BM978" s="15">
        <f t="shared" ca="1" si="563"/>
        <v>89733.126489738788</v>
      </c>
      <c r="BN978" s="15">
        <f t="shared" ca="1" si="564"/>
        <v>130788.94815858357</v>
      </c>
      <c r="BO978" s="15">
        <f t="shared" ca="1" si="565"/>
        <v>178357.45548863671</v>
      </c>
      <c r="BP978" s="15">
        <f t="shared" ca="1" si="566"/>
        <v>259424.08057455835</v>
      </c>
      <c r="BQ978" s="15">
        <f ca="1">Inputs!$B$20*EXP($B$10-0.5*C$7^2+C$7*AJ978)</f>
        <v>5464.5351530918224</v>
      </c>
      <c r="BR978" s="15">
        <f t="shared" ca="1" si="567"/>
        <v>13932.879994742574</v>
      </c>
      <c r="BS978" s="15">
        <f t="shared" ca="1" si="568"/>
        <v>18815.701238290756</v>
      </c>
      <c r="BT978" s="15">
        <f t="shared" ca="1" si="569"/>
        <v>27483.37027991152</v>
      </c>
      <c r="BU978" s="15">
        <f t="shared" ca="1" si="570"/>
        <v>38185.081172780767</v>
      </c>
      <c r="BV978" s="15">
        <f t="shared" ca="1" si="571"/>
        <v>50455.176674861752</v>
      </c>
      <c r="BW978" s="15">
        <f t="shared" ca="1" si="572"/>
        <v>68490.093472032007</v>
      </c>
      <c r="BX978" s="15">
        <f t="shared" ca="1" si="573"/>
        <v>80623.049248774594</v>
      </c>
      <c r="BY978" s="15">
        <f t="shared" ca="1" si="574"/>
        <v>118025.9248640774</v>
      </c>
      <c r="BZ978" s="15">
        <f t="shared" ca="1" si="575"/>
        <v>196476.68793239453</v>
      </c>
      <c r="CA978" s="15">
        <f t="shared" ca="1" si="576"/>
        <v>281094.00428507611</v>
      </c>
      <c r="CB978" s="15">
        <f ca="1">(AU978*DCF!C$10-DCF!C$5*MAX(AU978*DCF!C$10,0)-MAX(AU978-Inputs!$B$6,0)/Inputs!$B$10)*DCF!C$6</f>
        <v>1047.4870904807626</v>
      </c>
      <c r="CC978" s="15">
        <f ca="1">(AV978*DCF!D$10-DCF!D$5*MAX(AV978*DCF!D$10,0)-MAX(AV978-AU978,0)/Inputs!$B$10)*DCF!D$6</f>
        <v>1058.4702335249431</v>
      </c>
      <c r="CD978" s="15">
        <f ca="1">(AW978*DCF!E$10-DCF!E$5*MAX(AW978*DCF!E$10,0)-MAX(AW978-AV978,0)/Inputs!$B$10)*DCF!E$6</f>
        <v>1561.6446560636914</v>
      </c>
      <c r="CE978" s="15">
        <f ca="1">(AX978*DCF!F$10-DCF!F$5*MAX(AX978*DCF!F$10,0)-MAX(AX978-AW978,0)/Inputs!$B$10)*DCF!F$6</f>
        <v>1822.411214404575</v>
      </c>
      <c r="CF978" s="15">
        <f ca="1">(AY978*DCF!G$10-DCF!G$5*MAX(AY978*DCF!G$10,0)-MAX(AY978-AX978,0)/Inputs!$B$10)*DCF!G$6</f>
        <v>2106.0552268429715</v>
      </c>
      <c r="CG978" s="15">
        <f ca="1">(AZ978*DCF!H$10-DCF!H$5*MAX(AZ978*DCF!H$10,0)-MAX(AZ978-AY978,0)/Inputs!$B$10)*DCF!H$6</f>
        <v>2141.6758973015335</v>
      </c>
      <c r="CH978" s="15">
        <f ca="1">(BA978*DCF!I$10-DCF!I$5*MAX(BA978*DCF!I$10,0)-MAX(BA978-AZ978,0)/Inputs!$B$10)*DCF!I$6</f>
        <v>2492.0245089120922</v>
      </c>
      <c r="CI978" s="15">
        <f ca="1">(BB978*DCF!J$10-DCF!J$5*MAX(BB978*DCF!J$10,0)-MAX(BB978-BA978,0)/Inputs!$B$10)*DCF!J$6</f>
        <v>2915.4643082450889</v>
      </c>
      <c r="CJ978" s="15">
        <f ca="1">(BC978*DCF!K$10-DCF!K$5*MAX(BC978*DCF!K$10,0)-MAX(BC978-BB978,0)/Inputs!$B$10)*DCF!K$6</f>
        <v>3399.8062130505818</v>
      </c>
      <c r="CK978" s="15">
        <f ca="1">(BD978*DCF!L$10-DCF!L$5*MAX(BD978*DCF!L$10,0)-MAX(BD978-BC978,0)/Inputs!$B$10)*DCF!L$6</f>
        <v>3548.906007684202</v>
      </c>
      <c r="CL978" s="15">
        <f ca="1">(BE978*DCF!M$10-DCF!M$5*MAX(BE978*DCF!M$10,0)-MAX(BE978-BD978,0)/Inputs!$B$10)*DCF!M$6</f>
        <v>3757.7547880145935</v>
      </c>
      <c r="CM978" s="15">
        <f ca="1">(BF978*DCF!C$28-DCF!C$5*MAX(BF978*DCF!C$28,0)-MAX(BF978-Inputs!$B$13,0)/Inputs!$B$17)*DCF!C$6</f>
        <v>3702.1992333246785</v>
      </c>
      <c r="CN978" s="15">
        <f ca="1">(BG978*DCF!D$28-DCF!D$5*MAX(BG978*DCF!D$28,0)-MAX(BG978-BF978,0)/Inputs!$B$17)*DCF!D$6</f>
        <v>5604.1792493864086</v>
      </c>
      <c r="CO978" s="15">
        <f ca="1">(BH978*DCF!E$28-DCF!E$5*MAX(BH978*DCF!E$28,0)-MAX(BH978-BG978,0)/Inputs!$B$17)*DCF!E$6</f>
        <v>9274.0043459403933</v>
      </c>
      <c r="CP978" s="15">
        <f ca="1">(BI978*DCF!F$28-DCF!F$5*MAX(BI978*DCF!F$28,0)-MAX(BI978-BH978,0)/Inputs!$B$17)*DCF!F$6</f>
        <v>10820.143095913629</v>
      </c>
      <c r="CQ978" s="15">
        <f ca="1">(BJ978*DCF!G$28-DCF!G$5*MAX(BJ978*DCF!G$28,0)-MAX(BJ978-BI978,0)/Inputs!$B$17)*DCF!G$6</f>
        <v>13195.222009472418</v>
      </c>
      <c r="CR978" s="15">
        <f ca="1">(BK978*DCF!H$28-DCF!H$5*MAX(BK978*DCF!H$28,0)-MAX(BK978-BJ978,0)/Inputs!$B$17)*DCF!H$6</f>
        <v>15163.104860345527</v>
      </c>
      <c r="CS978" s="15">
        <f ca="1">(BL978*DCF!I$28-DCF!I$5*MAX(BL978*DCF!I$28,0)-MAX(BL978-BK978,0)/Inputs!$B$17)*DCF!I$6</f>
        <v>16128.180627053383</v>
      </c>
      <c r="CT978" s="15">
        <f ca="1">(BM978*DCF!J$28-DCF!J$5*MAX(BM978*DCF!J$28,0)-MAX(BM978-BL978,0)/Inputs!$B$17)*DCF!J$6</f>
        <v>17834.068992642733</v>
      </c>
      <c r="CU978" s="15">
        <f ca="1">(BN978*DCF!K$28-DCF!K$5*MAX(BN978*DCF!K$28,0)-MAX(BN978-BM978,0)/Inputs!$B$17)*DCF!K$6</f>
        <v>22591.641619366008</v>
      </c>
      <c r="CV978" s="15">
        <f ca="1">(BO978*DCF!L$28-DCF!L$5*MAX(BO978*DCF!L$28,0)-MAX(BO978-BN978,0)/Inputs!$B$17)*DCF!L$6</f>
        <v>30203.600146228891</v>
      </c>
      <c r="CW978" s="15">
        <f ca="1">(BP978*DCF!M$28-DCF!M$5*MAX(BP978*DCF!M$28,0)-MAX(BP978-BO978,0)/Inputs!$B$17)*DCF!M$6</f>
        <v>40337.050659879198</v>
      </c>
      <c r="CX978" s="15">
        <f ca="1">(BQ978*DCF!C$46-DCF!C$5*MAX(BQ978*DCF!C$46,0)-MAX(BQ978-Inputs!$B$20,0)/Inputs!$B$24)*DCF!C$6</f>
        <v>-2307.5301291629253</v>
      </c>
      <c r="CY978" s="15">
        <f ca="1">(BR978*DCF!D$46-DCF!D$5*MAX(BR978*DCF!D$46,0)-MAX(BR978-BQ978,0)/Inputs!$B$24)*DCF!D$6</f>
        <v>-5991.3901464289775</v>
      </c>
      <c r="CZ978" s="15">
        <f ca="1">(BS978*DCF!E$46-DCF!E$5*MAX(BS978*DCF!E$46,0)-MAX(BS978-BR978,0)/Inputs!$B$24)*DCF!E$6</f>
        <v>-4149.663144285626</v>
      </c>
      <c r="DA978" s="15">
        <f ca="1">(BT978*DCF!F$46-DCF!F$5*MAX(BT978*DCF!F$46,0)-MAX(BT978-BS978,0)/Inputs!$B$24)*DCF!F$6</f>
        <v>-5157.6850908796941</v>
      </c>
      <c r="DB978" s="15">
        <f ca="1">(BU978*DCF!G$46-DCF!G$5*MAX(BU978*DCF!G$46,0)-MAX(BU978-BT978,0)/Inputs!$B$24)*DCF!G$6</f>
        <v>-4884.3147905153282</v>
      </c>
      <c r="DC978" s="15">
        <f ca="1">(BV978*DCF!H$46-DCF!H$5*MAX(BV978*DCF!H$46,0)-MAX(BV978-BU978,0)/Inputs!$B$24)*DCF!H$6</f>
        <v>-3812.8569971491966</v>
      </c>
      <c r="DD978" s="15">
        <f ca="1">(BW978*DCF!I$46-DCF!I$5*MAX(BW978*DCF!I$46,0)-MAX(BW978-BV978,0)/Inputs!$B$24)*DCF!I$6</f>
        <v>-3595.3216683082937</v>
      </c>
      <c r="DE978" s="15">
        <f ca="1">(BX978*DCF!J$46-DCF!J$5*MAX(BX978*DCF!J$46,0)-MAX(BX978-BW978,0)/Inputs!$B$24)*DCF!J$6</f>
        <v>164.45225352816581</v>
      </c>
      <c r="DF978" s="15">
        <f ca="1">(BY978*DCF!K$46-DCF!K$5*MAX(BY978*DCF!K$46,0)-MAX(BY978-BX978,0)/Inputs!$B$24)*DCF!K$6</f>
        <v>-2420.6738476068322</v>
      </c>
      <c r="DG978" s="15">
        <f ca="1">(BZ978*DCF!L$46-DCF!L$5*MAX(BZ978*DCF!L$46,0)-MAX(BZ978-BY978,0)/Inputs!$B$24)*DCF!L$6</f>
        <v>-4172.1431433959851</v>
      </c>
      <c r="DH978" s="15">
        <f ca="1">(CA978*DCF!M$46-DCF!M$5*MAX(CA978*DCF!M$46,0)-MAX(CA978-BZ978,0)/Inputs!$B$24)*DCF!M$6</f>
        <v>4346.8920017228638</v>
      </c>
      <c r="DI978" s="15">
        <f ca="1">SUM(CB978:CL978)+BE978*DCF!M$10*(1+Inputs!$B$30)*(1-Inputs!$B$33)*(1-Inputs!$B$30/Inputs!$B$31)/(Inputs!$B$29-Inputs!$B$30)*DCF!M$6</f>
        <v>112864.78528650275</v>
      </c>
      <c r="DJ978" s="15">
        <f ca="1">SUM(CM978:CW978)+BP978*DCF!M$28*(1+Inputs!$B$30)*(1-Inputs!$B$33)*(1-Inputs!$B$30/Inputs!$B$31)/(Inputs!$B$29-Inputs!$B$30)*DCF!M$6</f>
        <v>1147494.2571959752</v>
      </c>
      <c r="DK978" s="15">
        <f ca="1">SUM(CX978:DH978)+CA978*DCF!M$46*(1+Inputs!$B$30)*(1-Inputs!$B$33)*(1-Inputs!$B$30/Inputs!$B$31)/(Inputs!$B$29-Inputs!$B$30)*DCF!M$6</f>
        <v>402624.39363571978</v>
      </c>
      <c r="DM978" s="15">
        <f ca="1">DI978+DJ978+DK978+Inputs!$B$34+Inputs!$B$36-Inputs!$B$35</f>
        <v>1739834.4361181976</v>
      </c>
    </row>
    <row r="979" spans="1:117" x14ac:dyDescent="0.75">
      <c r="A979" s="11">
        <v>966</v>
      </c>
      <c r="C979" s="23">
        <f t="shared" ca="1" si="546"/>
        <v>0.48887228077670813</v>
      </c>
      <c r="D979" s="23">
        <f t="shared" ca="1" si="546"/>
        <v>1.7050888786575471</v>
      </c>
      <c r="E979" s="23">
        <f t="shared" ca="1" si="546"/>
        <v>-0.16637121824788845</v>
      </c>
      <c r="F979" s="23">
        <f t="shared" ca="1" si="546"/>
        <v>0.45221142009632093</v>
      </c>
      <c r="G979" s="23">
        <f t="shared" ca="1" si="546"/>
        <v>0.47722849468729817</v>
      </c>
      <c r="H979" s="23">
        <f t="shared" ca="1" si="546"/>
        <v>-0.85843823530479324</v>
      </c>
      <c r="I979" s="23">
        <f t="shared" ca="1" si="546"/>
        <v>0.70915920123914844</v>
      </c>
      <c r="J979" s="23">
        <f t="shared" ca="1" si="546"/>
        <v>1.0991749239887973</v>
      </c>
      <c r="K979" s="23">
        <f t="shared" ca="1" si="546"/>
        <v>0.1514318743520692</v>
      </c>
      <c r="L979" s="23">
        <f t="shared" ca="1" si="546"/>
        <v>0.14270625501277431</v>
      </c>
      <c r="M979" s="23">
        <f t="shared" ca="1" si="546"/>
        <v>0.55218453857016803</v>
      </c>
      <c r="N979" s="23">
        <f ca="1">SQRT(Inputs!$B$38)*C979+SQRT(1-Inputs!$B$38)*_xlfn.NORM.S.INV(RAND())</f>
        <v>0.72928732286273423</v>
      </c>
      <c r="O979" s="23">
        <f ca="1">SQRT(Inputs!$B$38)*D979+SQRT(1-Inputs!$B$38)*_xlfn.NORM.S.INV(RAND())</f>
        <v>1.7761365715743933</v>
      </c>
      <c r="P979" s="23">
        <f ca="1">SQRT(Inputs!$B$38)*E979+SQRT(1-Inputs!$B$38)*_xlfn.NORM.S.INV(RAND())</f>
        <v>0.29274562168996693</v>
      </c>
      <c r="Q979" s="23">
        <f ca="1">SQRT(Inputs!$B$38)*F979+SQRT(1-Inputs!$B$38)*_xlfn.NORM.S.INV(RAND())</f>
        <v>0.29624847270930316</v>
      </c>
      <c r="R979" s="23">
        <f ca="1">SQRT(Inputs!$B$38)*G979+SQRT(1-Inputs!$B$38)*_xlfn.NORM.S.INV(RAND())</f>
        <v>-0.34300183448197646</v>
      </c>
      <c r="S979" s="23">
        <f ca="1">SQRT(Inputs!$B$38)*H979+SQRT(1-Inputs!$B$38)*_xlfn.NORM.S.INV(RAND())</f>
        <v>-0.99888803400058279</v>
      </c>
      <c r="T979" s="23">
        <f ca="1">SQRT(Inputs!$B$38)*I979+SQRT(1-Inputs!$B$38)*_xlfn.NORM.S.INV(RAND())</f>
        <v>-1.5314149574062537</v>
      </c>
      <c r="U979" s="23">
        <f ca="1">SQRT(Inputs!$B$38)*J979+SQRT(1-Inputs!$B$38)*_xlfn.NORM.S.INV(RAND())</f>
        <v>-1.4727389265235611</v>
      </c>
      <c r="V979" s="23">
        <f ca="1">SQRT(Inputs!$B$38)*K979+SQRT(1-Inputs!$B$38)*_xlfn.NORM.S.INV(RAND())</f>
        <v>9.6291072755373824E-3</v>
      </c>
      <c r="W979" s="23">
        <f ca="1">SQRT(Inputs!$B$38)*L979+SQRT(1-Inputs!$B$38)*_xlfn.NORM.S.INV(RAND())</f>
        <v>-1.088776135689568</v>
      </c>
      <c r="X979" s="23">
        <f ca="1">SQRT(Inputs!$B$38)*M979+SQRT(1-Inputs!$B$38)*_xlfn.NORM.S.INV(RAND())</f>
        <v>1.0999729127854652</v>
      </c>
      <c r="Y979" s="23">
        <f ca="1">SQRT(Inputs!$B$38)*C979+SQRT(1-Inputs!$B$38)*_xlfn.NORM.S.INV(RAND())</f>
        <v>-2.4422241023891869</v>
      </c>
      <c r="Z979" s="23">
        <f ca="1">SQRT(Inputs!$B$38)*D979+SQRT(1-Inputs!$B$38)*_xlfn.NORM.S.INV(RAND())</f>
        <v>0.81223095181384464</v>
      </c>
      <c r="AA979" s="23">
        <f ca="1">SQRT(Inputs!$B$38)*E979+SQRT(1-Inputs!$B$38)*_xlfn.NORM.S.INV(RAND())</f>
        <v>-1.59149195556861</v>
      </c>
      <c r="AB979" s="23">
        <f ca="1">SQRT(Inputs!$B$38)*F979+SQRT(1-Inputs!$B$38)*_xlfn.NORM.S.INV(RAND())</f>
        <v>1.9486674687073358</v>
      </c>
      <c r="AC979" s="23">
        <f ca="1">SQRT(Inputs!$B$38)*G979+SQRT(1-Inputs!$B$38)*_xlfn.NORM.S.INV(RAND())</f>
        <v>5.9942505795441692E-2</v>
      </c>
      <c r="AD979" s="23">
        <f ca="1">SQRT(Inputs!$B$38)*H979+SQRT(1-Inputs!$B$38)*_xlfn.NORM.S.INV(RAND())</f>
        <v>-0.66400804454946738</v>
      </c>
      <c r="AE979" s="23">
        <f ca="1">SQRT(Inputs!$B$38)*I979+SQRT(1-Inputs!$B$38)*_xlfn.NORM.S.INV(RAND())</f>
        <v>0.37037990084430694</v>
      </c>
      <c r="AF979" s="23">
        <f ca="1">SQRT(Inputs!$B$38)*J979+SQRT(1-Inputs!$B$38)*_xlfn.NORM.S.INV(RAND())</f>
        <v>0.76971957048935824</v>
      </c>
      <c r="AG979" s="23">
        <f ca="1">SQRT(Inputs!$B$38)*K979+SQRT(1-Inputs!$B$38)*_xlfn.NORM.S.INV(RAND())</f>
        <v>-0.42240106645944286</v>
      </c>
      <c r="AH979" s="23">
        <f ca="1">SQRT(Inputs!$B$38)*L979+SQRT(1-Inputs!$B$38)*_xlfn.NORM.S.INV(RAND())</f>
        <v>-0.19418791479557901</v>
      </c>
      <c r="AI979" s="23">
        <f ca="1">SQRT(Inputs!$B$38)*M979+SQRT(1-Inputs!$B$38)*_xlfn.NORM.S.INV(RAND())</f>
        <v>0.89198329342967386</v>
      </c>
      <c r="AJ979" s="23">
        <f ca="1">SQRT(Inputs!$B$38)*C979+SQRT(1-Inputs!$B$38)*_xlfn.NORM.S.INV(RAND())</f>
        <v>-0.15781653217527158</v>
      </c>
      <c r="AK979" s="23">
        <f ca="1">SQRT(Inputs!$B$38)*D979+SQRT(1-Inputs!$B$38)*_xlfn.NORM.S.INV(RAND())</f>
        <v>1.5830985923586409</v>
      </c>
      <c r="AL979" s="23">
        <f ca="1">SQRT(Inputs!$B$38)*E979+SQRT(1-Inputs!$B$38)*_xlfn.NORM.S.INV(RAND())</f>
        <v>-0.63605117738494688</v>
      </c>
      <c r="AM979" s="23">
        <f ca="1">SQRT(Inputs!$B$38)*F979+SQRT(1-Inputs!$B$38)*_xlfn.NORM.S.INV(RAND())</f>
        <v>0.7094032055734586</v>
      </c>
      <c r="AN979" s="23">
        <f ca="1">SQRT(Inputs!$B$38)*G979+SQRT(1-Inputs!$B$38)*_xlfn.NORM.S.INV(RAND())</f>
        <v>-0.58164712058350099</v>
      </c>
      <c r="AO979" s="23">
        <f ca="1">SQRT(Inputs!$B$38)*H979+SQRT(1-Inputs!$B$38)*_xlfn.NORM.S.INV(RAND())</f>
        <v>-0.76894704484987153</v>
      </c>
      <c r="AP979" s="23">
        <f ca="1">SQRT(Inputs!$B$38)*I979+SQRT(1-Inputs!$B$38)*_xlfn.NORM.S.INV(RAND())</f>
        <v>1.3776804998206649</v>
      </c>
      <c r="AQ979" s="23">
        <f ca="1">SQRT(Inputs!$B$38)*J979+SQRT(1-Inputs!$B$38)*_xlfn.NORM.S.INV(RAND())</f>
        <v>1.6522829428586319</v>
      </c>
      <c r="AR979" s="23">
        <f ca="1">SQRT(Inputs!$B$38)*K979+SQRT(1-Inputs!$B$38)*_xlfn.NORM.S.INV(RAND())</f>
        <v>0.55942148584387863</v>
      </c>
      <c r="AS979" s="23">
        <f ca="1">SQRT(Inputs!$B$38)*L979+SQRT(1-Inputs!$B$38)*_xlfn.NORM.S.INV(RAND())</f>
        <v>-0.537379615795058</v>
      </c>
      <c r="AT979" s="23">
        <f ca="1">SQRT(Inputs!$B$38)*M979+SQRT(1-Inputs!$B$38)*_xlfn.NORM.S.INV(RAND())</f>
        <v>-1.0470803681871688</v>
      </c>
      <c r="AU979" s="15">
        <f ca="1">Inputs!$B$6*EXP($B$8-0.5*C$5^2+C$5*N979)</f>
        <v>5584.0209594753269</v>
      </c>
      <c r="AV979" s="15">
        <f t="shared" ca="1" si="547"/>
        <v>8825.4617234240832</v>
      </c>
      <c r="AW979" s="15">
        <f t="shared" ca="1" si="548"/>
        <v>11194.498076115098</v>
      </c>
      <c r="AX979" s="15">
        <f t="shared" ca="1" si="549"/>
        <v>14182.680922973897</v>
      </c>
      <c r="AY979" s="15">
        <f t="shared" ca="1" si="550"/>
        <v>16652.085485302505</v>
      </c>
      <c r="AZ979" s="15">
        <f t="shared" ca="1" si="551"/>
        <v>18244.568775973046</v>
      </c>
      <c r="BA979" s="15">
        <f t="shared" ca="1" si="552"/>
        <v>19020.270349304526</v>
      </c>
      <c r="BB979" s="15">
        <f t="shared" ca="1" si="553"/>
        <v>20092.069292177392</v>
      </c>
      <c r="BC979" s="15">
        <f t="shared" ca="1" si="554"/>
        <v>24630.555080154259</v>
      </c>
      <c r="BD979" s="15">
        <f t="shared" ca="1" si="555"/>
        <v>27253.133401449992</v>
      </c>
      <c r="BE979" s="15">
        <f t="shared" ca="1" si="556"/>
        <v>36914.286979023709</v>
      </c>
      <c r="BF979" s="15">
        <f ca="1">Inputs!$B$13*EXP($B$9-0.5*C$6^2+C$6*Y979)</f>
        <v>8522.8318682663448</v>
      </c>
      <c r="BG979" s="15">
        <f t="shared" ca="1" si="557"/>
        <v>12026.58943750045</v>
      </c>
      <c r="BH979" s="15">
        <f t="shared" ca="1" si="558"/>
        <v>11285.261775241777</v>
      </c>
      <c r="BI979" s="15">
        <f t="shared" ca="1" si="559"/>
        <v>18646.949202113923</v>
      </c>
      <c r="BJ979" s="15">
        <f t="shared" ca="1" si="560"/>
        <v>23058.3209482743</v>
      </c>
      <c r="BK979" s="15">
        <f t="shared" ca="1" si="561"/>
        <v>25853.645645542416</v>
      </c>
      <c r="BL979" s="15">
        <f t="shared" ca="1" si="562"/>
        <v>33319.587413086054</v>
      </c>
      <c r="BM979" s="15">
        <f t="shared" ca="1" si="563"/>
        <v>45066.639020162824</v>
      </c>
      <c r="BN979" s="15">
        <f t="shared" ca="1" si="564"/>
        <v>52690.533946196694</v>
      </c>
      <c r="BO979" s="15">
        <f t="shared" ca="1" si="565"/>
        <v>63383.282580014376</v>
      </c>
      <c r="BP979" s="15">
        <f t="shared" ca="1" si="566"/>
        <v>86308.946419468339</v>
      </c>
      <c r="BQ979" s="15">
        <f ca="1">Inputs!$B$20*EXP($B$10-0.5*C$7^2+C$7*AJ979)</f>
        <v>4056.0054696029188</v>
      </c>
      <c r="BR979" s="15">
        <f t="shared" ca="1" si="567"/>
        <v>9098.782401353159</v>
      </c>
      <c r="BS979" s="15">
        <f t="shared" ca="1" si="568"/>
        <v>10379.494208013717</v>
      </c>
      <c r="BT979" s="15">
        <f t="shared" ca="1" si="569"/>
        <v>17238.278922222056</v>
      </c>
      <c r="BU979" s="15">
        <f t="shared" ca="1" si="570"/>
        <v>20753.744764832631</v>
      </c>
      <c r="BV979" s="15">
        <f t="shared" ca="1" si="571"/>
        <v>24281.491072679</v>
      </c>
      <c r="BW979" s="15">
        <f t="shared" ca="1" si="572"/>
        <v>45354.606941097991</v>
      </c>
      <c r="BX979" s="15">
        <f t="shared" ca="1" si="573"/>
        <v>88346.524002181352</v>
      </c>
      <c r="BY979" s="15">
        <f t="shared" ca="1" si="574"/>
        <v>137772.73648131348</v>
      </c>
      <c r="BZ979" s="15">
        <f t="shared" ca="1" si="575"/>
        <v>175130.17527136119</v>
      </c>
      <c r="CA979" s="15">
        <f t="shared" ca="1" si="576"/>
        <v>204237.55731274743</v>
      </c>
      <c r="CB979" s="15">
        <f ca="1">(AU979*DCF!C$10-DCF!C$5*MAX(AU979*DCF!C$10,0)-MAX(AU979-Inputs!$B$6,0)/Inputs!$B$10)*DCF!C$6</f>
        <v>1038.6408903887702</v>
      </c>
      <c r="CC979" s="15">
        <f ca="1">(AV979*DCF!D$10-DCF!D$5*MAX(AV979*DCF!D$10,0)-MAX(AV979-AU979,0)/Inputs!$B$10)*DCF!D$6</f>
        <v>1360.8060087865167</v>
      </c>
      <c r="CD979" s="15">
        <f ca="1">(AW979*DCF!E$10-DCF!E$5*MAX(AW979*DCF!E$10,0)-MAX(AW979-AV979,0)/Inputs!$B$10)*DCF!E$6</f>
        <v>2051.026311968395</v>
      </c>
      <c r="CE979" s="15">
        <f ca="1">(AX979*DCF!F$10-DCF!F$5*MAX(AX979*DCF!F$10,0)-MAX(AX979-AW979,0)/Inputs!$B$10)*DCF!F$6</f>
        <v>2474.2898780947189</v>
      </c>
      <c r="CF979" s="15">
        <f ca="1">(AY979*DCF!G$10-DCF!G$5*MAX(AY979*DCF!G$10,0)-MAX(AY979-AX979,0)/Inputs!$B$10)*DCF!G$6</f>
        <v>2956.3309387170884</v>
      </c>
      <c r="CG979" s="15">
        <f ca="1">(AZ979*DCF!H$10-DCF!H$5*MAX(AZ979*DCF!H$10,0)-MAX(AZ979-AY979,0)/Inputs!$B$10)*DCF!H$6</f>
        <v>3259.42215705837</v>
      </c>
      <c r="CH979" s="15">
        <f ca="1">(BA979*DCF!I$10-DCF!I$5*MAX(BA979*DCF!I$10,0)-MAX(BA979-AZ979,0)/Inputs!$B$10)*DCF!I$6</f>
        <v>3347.0672950846997</v>
      </c>
      <c r="CI979" s="15">
        <f ca="1">(BB979*DCF!J$10-DCF!J$5*MAX(BB979*DCF!J$10,0)-MAX(BB979-BA979,0)/Inputs!$B$10)*DCF!J$6</f>
        <v>3285.4322426918593</v>
      </c>
      <c r="CJ979" s="15">
        <f ca="1">(BC979*DCF!K$10-DCF!K$5*MAX(BC979*DCF!K$10,0)-MAX(BC979-BB979,0)/Inputs!$B$10)*DCF!K$6</f>
        <v>3329.8048770457358</v>
      </c>
      <c r="CK979" s="15">
        <f ca="1">(BD979*DCF!L$10-DCF!L$5*MAX(BD979*DCF!L$10,0)-MAX(BD979-BC979,0)/Inputs!$B$10)*DCF!L$6</f>
        <v>3771.1489214454755</v>
      </c>
      <c r="CL979" s="15">
        <f ca="1">(BE979*DCF!M$10-DCF!M$5*MAX(BE979*DCF!M$10,0)-MAX(BE979-BD979,0)/Inputs!$B$10)*DCF!M$6</f>
        <v>4054.95532047606</v>
      </c>
      <c r="CM979" s="15">
        <f ca="1">(BF979*DCF!C$28-DCF!C$5*MAX(BF979*DCF!C$28,0)-MAX(BF979-Inputs!$B$13,0)/Inputs!$B$17)*DCF!C$6</f>
        <v>2601.1123923726227</v>
      </c>
      <c r="CN979" s="15">
        <f ca="1">(BG979*DCF!D$28-DCF!D$5*MAX(BG979*DCF!D$28,0)-MAX(BG979-BF979,0)/Inputs!$B$17)*DCF!D$6</f>
        <v>2794.5958328402621</v>
      </c>
      <c r="CO979" s="15">
        <f ca="1">(BH979*DCF!E$28-DCF!E$5*MAX(BH979*DCF!E$28,0)-MAX(BH979-BG979,0)/Inputs!$B$17)*DCF!E$6</f>
        <v>3196.1870851240028</v>
      </c>
      <c r="CP979" s="15">
        <f ca="1">(BI979*DCF!F$28-DCF!F$5*MAX(BI979*DCF!F$28,0)-MAX(BI979-BH979,0)/Inputs!$B$17)*DCF!F$6</f>
        <v>3721.8439752411928</v>
      </c>
      <c r="CQ979" s="15">
        <f ca="1">(BJ979*DCF!G$28-DCF!G$5*MAX(BJ979*DCF!G$28,0)-MAX(BJ979-BI979,0)/Inputs!$B$17)*DCF!G$6</f>
        <v>5240.7071643342442</v>
      </c>
      <c r="CR979" s="15">
        <f ca="1">(BK979*DCF!H$28-DCF!H$5*MAX(BK979*DCF!H$28,0)-MAX(BK979-BJ979,0)/Inputs!$B$17)*DCF!H$6</f>
        <v>5959.576793168927</v>
      </c>
      <c r="CS979" s="15">
        <f ca="1">(BL979*DCF!I$28-DCF!I$5*MAX(BL979*DCF!I$28,0)-MAX(BL979-BK979,0)/Inputs!$B$17)*DCF!I$6</f>
        <v>6763.6106463176629</v>
      </c>
      <c r="CT979" s="15">
        <f ca="1">(BM979*DCF!J$28-DCF!J$5*MAX(BM979*DCF!J$28,0)-MAX(BM979-BL979,0)/Inputs!$B$17)*DCF!J$6</f>
        <v>8496.0386893214327</v>
      </c>
      <c r="CU979" s="15">
        <f ca="1">(BN979*DCF!K$28-DCF!K$5*MAX(BN979*DCF!K$28,0)-MAX(BN979-BM979,0)/Inputs!$B$17)*DCF!K$6</f>
        <v>10193.531728543036</v>
      </c>
      <c r="CV979" s="15">
        <f ca="1">(BO979*DCF!L$28-DCF!L$5*MAX(BO979*DCF!L$28,0)-MAX(BO979-BN979,0)/Inputs!$B$17)*DCF!L$6</f>
        <v>11436.39294387948</v>
      </c>
      <c r="CW979" s="15">
        <f ca="1">(BP979*DCF!M$28-DCF!M$5*MAX(BP979*DCF!M$28,0)-MAX(BP979-BO979,0)/Inputs!$B$17)*DCF!M$6</f>
        <v>13842.702152103526</v>
      </c>
      <c r="CX979" s="15">
        <f ca="1">(BQ979*DCF!C$46-DCF!C$5*MAX(BQ979*DCF!C$46,0)-MAX(BQ979-Inputs!$B$20,0)/Inputs!$B$24)*DCF!C$6</f>
        <v>-1331.6435124269647</v>
      </c>
      <c r="CY979" s="15">
        <f ca="1">(BR979*DCF!D$46-DCF!D$5*MAX(BR979*DCF!D$46,0)-MAX(BR979-BQ979,0)/Inputs!$B$24)*DCF!D$6</f>
        <v>-3704.6610274913214</v>
      </c>
      <c r="CZ979" s="15">
        <f ca="1">(BS979*DCF!E$46-DCF!E$5*MAX(BS979*DCF!E$46,0)-MAX(BS979-BR979,0)/Inputs!$B$24)*DCF!E$6</f>
        <v>-1732.2145989001272</v>
      </c>
      <c r="DA979" s="15">
        <f ca="1">(BT979*DCF!F$46-DCF!F$5*MAX(BT979*DCF!F$46,0)-MAX(BT979-BS979,0)/Inputs!$B$24)*DCF!F$6</f>
        <v>-3752.9007969974564</v>
      </c>
      <c r="DB979" s="15">
        <f ca="1">(BU979*DCF!G$46-DCF!G$5*MAX(BU979*DCF!G$46,0)-MAX(BU979-BT979,0)/Inputs!$B$24)*DCF!G$6</f>
        <v>-1880.6482218261256</v>
      </c>
      <c r="DC979" s="15">
        <f ca="1">(BV979*DCF!H$46-DCF!H$5*MAX(BV979*DCF!H$46,0)-MAX(BV979-BU979,0)/Inputs!$B$24)*DCF!H$6</f>
        <v>-1096.2255503030149</v>
      </c>
      <c r="DD979" s="15">
        <f ca="1">(BW979*DCF!I$46-DCF!I$5*MAX(BW979*DCF!I$46,0)-MAX(BW979-BV979,0)/Inputs!$B$24)*DCF!I$6</f>
        <v>-5001.7941153806923</v>
      </c>
      <c r="DE979" s="15">
        <f ca="1">(BX979*DCF!J$46-DCF!J$5*MAX(BX979*DCF!J$46,0)-MAX(BX979-BW979,0)/Inputs!$B$24)*DCF!J$6</f>
        <v>-7694.861713412919</v>
      </c>
      <c r="DF979" s="15">
        <f ca="1">(BY979*DCF!K$46-DCF!K$5*MAX(BY979*DCF!K$46,0)-MAX(BY979-BX979,0)/Inputs!$B$24)*DCF!K$6</f>
        <v>-4238.0673729440268</v>
      </c>
      <c r="DG979" s="15">
        <f ca="1">(BZ979*DCF!L$46-DCF!L$5*MAX(BZ979*DCF!L$46,0)-MAX(BZ979-BY979,0)/Inputs!$B$24)*DCF!L$6</f>
        <v>3651.8273369598187</v>
      </c>
      <c r="DH979" s="15">
        <f ca="1">(CA979*DCF!M$46-DCF!M$5*MAX(CA979*DCF!M$46,0)-MAX(CA979-BZ979,0)/Inputs!$B$24)*DCF!M$6</f>
        <v>9926.3441123167759</v>
      </c>
      <c r="DI979" s="15">
        <f ca="1">SUM(CB979:CL979)+BE979*DCF!M$10*(1+Inputs!$B$30)*(1-Inputs!$B$33)*(1-Inputs!$B$30/Inputs!$B$31)/(Inputs!$B$29-Inputs!$B$30)*DCF!M$6</f>
        <v>133661.87364529126</v>
      </c>
      <c r="DJ979" s="15">
        <f ca="1">SUM(CM979:CW979)+BP979*DCF!M$28*(1+Inputs!$B$30)*(1-Inputs!$B$33)*(1-Inputs!$B$30/Inputs!$B$31)/(Inputs!$B$29-Inputs!$B$30)*DCF!M$6</f>
        <v>394511.55167396908</v>
      </c>
      <c r="DK979" s="15">
        <f ca="1">SUM(CX979:DH979)+CA979*DCF!M$46*(1+Inputs!$B$30)*(1-Inputs!$B$33)*(1-Inputs!$B$30/Inputs!$B$31)/(Inputs!$B$29-Inputs!$B$30)*DCF!M$6</f>
        <v>298920.61163041374</v>
      </c>
      <c r="DM979" s="15">
        <f ca="1">DI979+DJ979+DK979+Inputs!$B$34+Inputs!$B$36-Inputs!$B$35</f>
        <v>903945.03694967413</v>
      </c>
    </row>
    <row r="980" spans="1:117" x14ac:dyDescent="0.75">
      <c r="A980" s="11">
        <v>967</v>
      </c>
      <c r="C980" s="23">
        <f t="shared" ca="1" si="546"/>
        <v>-0.10153152039050474</v>
      </c>
      <c r="D980" s="23">
        <f t="shared" ca="1" si="546"/>
        <v>-0.25595514316983747</v>
      </c>
      <c r="E980" s="23">
        <f t="shared" ca="1" si="546"/>
        <v>1.0180453367743729</v>
      </c>
      <c r="F980" s="23">
        <f t="shared" ca="1" si="546"/>
        <v>1.2193953543016087</v>
      </c>
      <c r="G980" s="23">
        <f t="shared" ca="1" si="546"/>
        <v>-0.80469063685747155</v>
      </c>
      <c r="H980" s="23">
        <f t="shared" ca="1" si="546"/>
        <v>0.34067047440365611</v>
      </c>
      <c r="I980" s="23">
        <f t="shared" ca="1" si="546"/>
        <v>0.136509107441594</v>
      </c>
      <c r="J980" s="23">
        <f t="shared" ca="1" si="546"/>
        <v>0.34689530333399771</v>
      </c>
      <c r="K980" s="23">
        <f t="shared" ca="1" si="546"/>
        <v>0.73653713488530692</v>
      </c>
      <c r="L980" s="23">
        <f t="shared" ca="1" si="546"/>
        <v>0.13271297600766913</v>
      </c>
      <c r="M980" s="23">
        <f t="shared" ca="1" si="546"/>
        <v>-0.11965812398485363</v>
      </c>
      <c r="N980" s="23">
        <f ca="1">SQRT(Inputs!$B$38)*C980+SQRT(1-Inputs!$B$38)*_xlfn.NORM.S.INV(RAND())</f>
        <v>1.2633911256886967</v>
      </c>
      <c r="O980" s="23">
        <f ca="1">SQRT(Inputs!$B$38)*D980+SQRT(1-Inputs!$B$38)*_xlfn.NORM.S.INV(RAND())</f>
        <v>-1.8516097060730536</v>
      </c>
      <c r="P980" s="23">
        <f ca="1">SQRT(Inputs!$B$38)*E980+SQRT(1-Inputs!$B$38)*_xlfn.NORM.S.INV(RAND())</f>
        <v>-5.0952229940003035E-2</v>
      </c>
      <c r="Q980" s="23">
        <f ca="1">SQRT(Inputs!$B$38)*F980+SQRT(1-Inputs!$B$38)*_xlfn.NORM.S.INV(RAND())</f>
        <v>1.1157083372359389</v>
      </c>
      <c r="R980" s="23">
        <f ca="1">SQRT(Inputs!$B$38)*G980+SQRT(1-Inputs!$B$38)*_xlfn.NORM.S.INV(RAND())</f>
        <v>-0.12962631205362574</v>
      </c>
      <c r="S980" s="23">
        <f ca="1">SQRT(Inputs!$B$38)*H980+SQRT(1-Inputs!$B$38)*_xlfn.NORM.S.INV(RAND())</f>
        <v>0.86993452039002517</v>
      </c>
      <c r="T980" s="23">
        <f ca="1">SQRT(Inputs!$B$38)*I980+SQRT(1-Inputs!$B$38)*_xlfn.NORM.S.INV(RAND())</f>
        <v>1.3964443405830769</v>
      </c>
      <c r="U980" s="23">
        <f ca="1">SQRT(Inputs!$B$38)*J980+SQRT(1-Inputs!$B$38)*_xlfn.NORM.S.INV(RAND())</f>
        <v>0.30027074408394872</v>
      </c>
      <c r="V980" s="23">
        <f ca="1">SQRT(Inputs!$B$38)*K980+SQRT(1-Inputs!$B$38)*_xlfn.NORM.S.INV(RAND())</f>
        <v>0.96000023487953545</v>
      </c>
      <c r="W980" s="23">
        <f ca="1">SQRT(Inputs!$B$38)*L980+SQRT(1-Inputs!$B$38)*_xlfn.NORM.S.INV(RAND())</f>
        <v>-0.41552015277097959</v>
      </c>
      <c r="X980" s="23">
        <f ca="1">SQRT(Inputs!$B$38)*M980+SQRT(1-Inputs!$B$38)*_xlfn.NORM.S.INV(RAND())</f>
        <v>-0.1562192685032977</v>
      </c>
      <c r="Y980" s="23">
        <f ca="1">SQRT(Inputs!$B$38)*C980+SQRT(1-Inputs!$B$38)*_xlfn.NORM.S.INV(RAND())</f>
        <v>-1.8663305712206979</v>
      </c>
      <c r="Z980" s="23">
        <f ca="1">SQRT(Inputs!$B$38)*D980+SQRT(1-Inputs!$B$38)*_xlfn.NORM.S.INV(RAND())</f>
        <v>1.6153185400305838</v>
      </c>
      <c r="AA980" s="23">
        <f ca="1">SQRT(Inputs!$B$38)*E980+SQRT(1-Inputs!$B$38)*_xlfn.NORM.S.INV(RAND())</f>
        <v>2.3831762437901896</v>
      </c>
      <c r="AB980" s="23">
        <f ca="1">SQRT(Inputs!$B$38)*F980+SQRT(1-Inputs!$B$38)*_xlfn.NORM.S.INV(RAND())</f>
        <v>1.8114274882722978</v>
      </c>
      <c r="AC980" s="23">
        <f ca="1">SQRT(Inputs!$B$38)*G980+SQRT(1-Inputs!$B$38)*_xlfn.NORM.S.INV(RAND())</f>
        <v>0.14217582394384159</v>
      </c>
      <c r="AD980" s="23">
        <f ca="1">SQRT(Inputs!$B$38)*H980+SQRT(1-Inputs!$B$38)*_xlfn.NORM.S.INV(RAND())</f>
        <v>-6.7601104943301571E-2</v>
      </c>
      <c r="AE980" s="23">
        <f ca="1">SQRT(Inputs!$B$38)*I980+SQRT(1-Inputs!$B$38)*_xlfn.NORM.S.INV(RAND())</f>
        <v>0.52101872398747595</v>
      </c>
      <c r="AF980" s="23">
        <f ca="1">SQRT(Inputs!$B$38)*J980+SQRT(1-Inputs!$B$38)*_xlfn.NORM.S.INV(RAND())</f>
        <v>9.4672320101584773E-2</v>
      </c>
      <c r="AG980" s="23">
        <f ca="1">SQRT(Inputs!$B$38)*K980+SQRT(1-Inputs!$B$38)*_xlfn.NORM.S.INV(RAND())</f>
        <v>0.20396814218864753</v>
      </c>
      <c r="AH980" s="23">
        <f ca="1">SQRT(Inputs!$B$38)*L980+SQRT(1-Inputs!$B$38)*_xlfn.NORM.S.INV(RAND())</f>
        <v>-0.3182426606217561</v>
      </c>
      <c r="AI980" s="23">
        <f ca="1">SQRT(Inputs!$B$38)*M980+SQRT(1-Inputs!$B$38)*_xlfn.NORM.S.INV(RAND())</f>
        <v>-0.39493834413588047</v>
      </c>
      <c r="AJ980" s="23">
        <f ca="1">SQRT(Inputs!$B$38)*C980+SQRT(1-Inputs!$B$38)*_xlfn.NORM.S.INV(RAND())</f>
        <v>1.2453898046029417</v>
      </c>
      <c r="AK980" s="23">
        <f ca="1">SQRT(Inputs!$B$38)*D980+SQRT(1-Inputs!$B$38)*_xlfn.NORM.S.INV(RAND())</f>
        <v>-0.25733368111912325</v>
      </c>
      <c r="AL980" s="23">
        <f ca="1">SQRT(Inputs!$B$38)*E980+SQRT(1-Inputs!$B$38)*_xlfn.NORM.S.INV(RAND())</f>
        <v>1.4204250087171992</v>
      </c>
      <c r="AM980" s="23">
        <f ca="1">SQRT(Inputs!$B$38)*F980+SQRT(1-Inputs!$B$38)*_xlfn.NORM.S.INV(RAND())</f>
        <v>0.84245128732441821</v>
      </c>
      <c r="AN980" s="23">
        <f ca="1">SQRT(Inputs!$B$38)*G980+SQRT(1-Inputs!$B$38)*_xlfn.NORM.S.INV(RAND())</f>
        <v>-0.36332251332503618</v>
      </c>
      <c r="AO980" s="23">
        <f ca="1">SQRT(Inputs!$B$38)*H980+SQRT(1-Inputs!$B$38)*_xlfn.NORM.S.INV(RAND())</f>
        <v>4.7809060814580889E-2</v>
      </c>
      <c r="AP980" s="23">
        <f ca="1">SQRT(Inputs!$B$38)*I980+SQRT(1-Inputs!$B$38)*_xlfn.NORM.S.INV(RAND())</f>
        <v>0.32274357772153306</v>
      </c>
      <c r="AQ980" s="23">
        <f ca="1">SQRT(Inputs!$B$38)*J980+SQRT(1-Inputs!$B$38)*_xlfn.NORM.S.INV(RAND())</f>
        <v>-0.70097009562944668</v>
      </c>
      <c r="AR980" s="23">
        <f ca="1">SQRT(Inputs!$B$38)*K980+SQRT(1-Inputs!$B$38)*_xlfn.NORM.S.INV(RAND())</f>
        <v>0.33745027472635669</v>
      </c>
      <c r="AS980" s="23">
        <f ca="1">SQRT(Inputs!$B$38)*L980+SQRT(1-Inputs!$B$38)*_xlfn.NORM.S.INV(RAND())</f>
        <v>0.65574962770901879</v>
      </c>
      <c r="AT980" s="23">
        <f ca="1">SQRT(Inputs!$B$38)*M980+SQRT(1-Inputs!$B$38)*_xlfn.NORM.S.INV(RAND())</f>
        <v>-0.20439703925297881</v>
      </c>
      <c r="AU980" s="15">
        <f ca="1">Inputs!$B$6*EXP($B$8-0.5*C$5^2+C$5*N980)</f>
        <v>6088.2832415249713</v>
      </c>
      <c r="AV980" s="15">
        <f t="shared" ca="1" si="547"/>
        <v>5644.6214673762533</v>
      </c>
      <c r="AW980" s="15">
        <f t="shared" ca="1" si="548"/>
        <v>6835.4770707034249</v>
      </c>
      <c r="AX980" s="15">
        <f t="shared" ca="1" si="549"/>
        <v>9593.6643093684288</v>
      </c>
      <c r="AY980" s="15">
        <f t="shared" ca="1" si="550"/>
        <v>11548.279876746012</v>
      </c>
      <c r="AZ980" s="15">
        <f t="shared" ca="1" si="551"/>
        <v>15543.80437757624</v>
      </c>
      <c r="BA980" s="15">
        <f t="shared" ca="1" si="552"/>
        <v>22015.105440423587</v>
      </c>
      <c r="BB980" s="15">
        <f t="shared" ca="1" si="553"/>
        <v>27776.378183816247</v>
      </c>
      <c r="BC980" s="15">
        <f t="shared" ca="1" si="554"/>
        <v>37322.178476179819</v>
      </c>
      <c r="BD980" s="15">
        <f t="shared" ca="1" si="555"/>
        <v>43980.242887416418</v>
      </c>
      <c r="BE980" s="15">
        <f t="shared" ca="1" si="556"/>
        <v>53130.772627990948</v>
      </c>
      <c r="BF980" s="15">
        <f ca="1">Inputs!$B$13*EXP($B$9-0.5*C$6^2+C$6*Y980)</f>
        <v>9553.6017211987946</v>
      </c>
      <c r="BG980" s="15">
        <f t="shared" ca="1" si="557"/>
        <v>15583.262029028499</v>
      </c>
      <c r="BH980" s="15">
        <f t="shared" ca="1" si="558"/>
        <v>28270.055415786603</v>
      </c>
      <c r="BI980" s="15">
        <f t="shared" ca="1" si="559"/>
        <v>45735.013780186957</v>
      </c>
      <c r="BJ980" s="15">
        <f t="shared" ca="1" si="560"/>
        <v>57229.064199612418</v>
      </c>
      <c r="BK980" s="15">
        <f t="shared" ca="1" si="561"/>
        <v>69594.366206515639</v>
      </c>
      <c r="BL980" s="15">
        <f t="shared" ca="1" si="562"/>
        <v>91459.748017819831</v>
      </c>
      <c r="BM980" s="15">
        <f t="shared" ca="1" si="563"/>
        <v>113753.78160757241</v>
      </c>
      <c r="BN980" s="15">
        <f t="shared" ca="1" si="564"/>
        <v>143364.64584123803</v>
      </c>
      <c r="BO980" s="15">
        <f t="shared" ca="1" si="565"/>
        <v>169989.30612195103</v>
      </c>
      <c r="BP980" s="15">
        <f t="shared" ca="1" si="566"/>
        <v>200069.55529480314</v>
      </c>
      <c r="BQ980" s="15">
        <f ca="1">Inputs!$B$20*EXP($B$10-0.5*C$7^2+C$7*AJ980)</f>
        <v>6671.8128228564428</v>
      </c>
      <c r="BR980" s="15">
        <f t="shared" ca="1" si="567"/>
        <v>8342.3845740591714</v>
      </c>
      <c r="BS980" s="15">
        <f t="shared" ca="1" si="568"/>
        <v>17178.637139949467</v>
      </c>
      <c r="BT980" s="15">
        <f t="shared" ca="1" si="569"/>
        <v>29543.674715663776</v>
      </c>
      <c r="BU980" s="15">
        <f t="shared" ca="1" si="570"/>
        <v>37498.161806228629</v>
      </c>
      <c r="BV980" s="15">
        <f t="shared" ca="1" si="571"/>
        <v>52735.748060010621</v>
      </c>
      <c r="BW980" s="15">
        <f t="shared" ca="1" si="572"/>
        <v>78792.226217322066</v>
      </c>
      <c r="BX980" s="15">
        <f t="shared" ca="1" si="573"/>
        <v>95755.980179568753</v>
      </c>
      <c r="BY980" s="15">
        <f t="shared" ca="1" si="574"/>
        <v>143118.52570904209</v>
      </c>
      <c r="BZ980" s="15">
        <f t="shared" ca="1" si="575"/>
        <v>226542.98613345184</v>
      </c>
      <c r="CA980" s="15">
        <f t="shared" ca="1" si="576"/>
        <v>306873.14722673513</v>
      </c>
      <c r="CB980" s="15">
        <f ca="1">(AU980*DCF!C$10-DCF!C$5*MAX(AU980*DCF!C$10,0)-MAX(AU980-Inputs!$B$6,0)/Inputs!$B$10)*DCF!C$6</f>
        <v>1035.0454104376324</v>
      </c>
      <c r="CC980" s="15">
        <f ca="1">(AV980*DCF!D$10-DCF!D$5*MAX(AV980*DCF!D$10,0)-MAX(AV980-AU980,0)/Inputs!$B$10)*DCF!D$6</f>
        <v>1375.8382416177774</v>
      </c>
      <c r="CD980" s="15">
        <f ca="1">(AW980*DCF!E$10-DCF!E$5*MAX(AW980*DCF!E$10,0)-MAX(AW980-AV980,0)/Inputs!$B$10)*DCF!E$6</f>
        <v>1309.9728467910302</v>
      </c>
      <c r="CE980" s="15">
        <f ca="1">(AX980*DCF!F$10-DCF!F$5*MAX(AX980*DCF!F$10,0)-MAX(AX980-AW980,0)/Inputs!$B$10)*DCF!F$6</f>
        <v>1520.3712485887036</v>
      </c>
      <c r="CF980" s="15">
        <f ca="1">(AY980*DCF!G$10-DCF!G$5*MAX(AY980*DCF!G$10,0)-MAX(AY980-AX980,0)/Inputs!$B$10)*DCF!G$6</f>
        <v>2003.6949455383478</v>
      </c>
      <c r="CG980" s="15">
        <f ca="1">(AZ980*DCF!H$10-DCF!H$5*MAX(AZ980*DCF!H$10,0)-MAX(AZ980-AY980,0)/Inputs!$B$10)*DCF!H$6</f>
        <v>2308.3637648261906</v>
      </c>
      <c r="CH980" s="15">
        <f ca="1">(BA980*DCF!I$10-DCF!I$5*MAX(BA980*DCF!I$10,0)-MAX(BA980-AZ980,0)/Inputs!$B$10)*DCF!I$6</f>
        <v>2959.8365422721649</v>
      </c>
      <c r="CI980" s="15">
        <f ca="1">(BB980*DCF!J$10-DCF!J$5*MAX(BB980*DCF!J$10,0)-MAX(BB980-BA980,0)/Inputs!$B$10)*DCF!J$6</f>
        <v>3893.4650004427149</v>
      </c>
      <c r="CJ980" s="15">
        <f ca="1">(BC980*DCF!K$10-DCF!K$5*MAX(BC980*DCF!K$10,0)-MAX(BC980-BB980,0)/Inputs!$B$10)*DCF!K$6</f>
        <v>4672.004609878436</v>
      </c>
      <c r="CK980" s="15">
        <f ca="1">(BD980*DCF!L$10-DCF!L$5*MAX(BD980*DCF!L$10,0)-MAX(BD980-BC980,0)/Inputs!$B$10)*DCF!L$6</f>
        <v>5772.061422450829</v>
      </c>
      <c r="CL980" s="15">
        <f ca="1">(BE980*DCF!M$10-DCF!M$5*MAX(BE980*DCF!M$10,0)-MAX(BE980-BD980,0)/Inputs!$B$10)*DCF!M$6</f>
        <v>6404.310663623206</v>
      </c>
      <c r="CM980" s="15">
        <f ca="1">(BF980*DCF!C$28-DCF!C$5*MAX(BF980*DCF!C$28,0)-MAX(BF980-Inputs!$B$13,0)/Inputs!$B$17)*DCF!C$6</f>
        <v>2915.6965915669784</v>
      </c>
      <c r="CN980" s="15">
        <f ca="1">(BG980*DCF!D$28-DCF!D$5*MAX(BG980*DCF!D$28,0)-MAX(BG980-BF980,0)/Inputs!$B$17)*DCF!D$6</f>
        <v>3303.2270756363068</v>
      </c>
      <c r="CO980" s="15">
        <f ca="1">(BH980*DCF!E$28-DCF!E$5*MAX(BH980*DCF!E$28,0)-MAX(BH980-BG980,0)/Inputs!$B$17)*DCF!E$6</f>
        <v>5506.1907373124604</v>
      </c>
      <c r="CP980" s="15">
        <f ca="1">(BI980*DCF!F$28-DCF!F$5*MAX(BI980*DCF!F$28,0)-MAX(BI980-BH980,0)/Inputs!$B$17)*DCF!F$6</f>
        <v>9236.0798166480363</v>
      </c>
      <c r="CQ980" s="15">
        <f ca="1">(BJ980*DCF!G$28-DCF!G$5*MAX(BJ980*DCF!G$28,0)-MAX(BJ980-BI980,0)/Inputs!$B$17)*DCF!G$6</f>
        <v>12915.329169054688</v>
      </c>
      <c r="CR980" s="15">
        <f ca="1">(BK980*DCF!H$28-DCF!H$5*MAX(BK980*DCF!H$28,0)-MAX(BK980-BJ980,0)/Inputs!$B$17)*DCF!H$6</f>
        <v>15290.233661005579</v>
      </c>
      <c r="CS980" s="15">
        <f ca="1">(BL980*DCF!I$28-DCF!I$5*MAX(BL980*DCF!I$28,0)-MAX(BL980-BK980,0)/Inputs!$B$17)*DCF!I$6</f>
        <v>18368.684896689818</v>
      </c>
      <c r="CT980" s="15">
        <f ca="1">(BM980*DCF!J$28-DCF!J$5*MAX(BM980*DCF!J$28,0)-MAX(BM980-BL980,0)/Inputs!$B$17)*DCF!J$6</f>
        <v>22420.529992838572</v>
      </c>
      <c r="CU980" s="15">
        <f ca="1">(BN980*DCF!K$28-DCF!K$5*MAX(BN980*DCF!K$28,0)-MAX(BN980-BM980,0)/Inputs!$B$17)*DCF!K$6</f>
        <v>26649.272952767391</v>
      </c>
      <c r="CV980" s="15">
        <f ca="1">(BO980*DCF!L$28-DCF!L$5*MAX(BO980*DCF!L$28,0)-MAX(BO980-BN980,0)/Inputs!$B$17)*DCF!L$6</f>
        <v>30903.809918371458</v>
      </c>
      <c r="CW980" s="15">
        <f ca="1">(BP980*DCF!M$28-DCF!M$5*MAX(BP980*DCF!M$28,0)-MAX(BP980-BO980,0)/Inputs!$B$17)*DCF!M$6</f>
        <v>34498.971342393896</v>
      </c>
      <c r="CX980" s="15">
        <f ca="1">(BQ980*DCF!C$46-DCF!C$5*MAX(BQ980*DCF!C$46,0)-MAX(BQ980-Inputs!$B$20,0)/Inputs!$B$24)*DCF!C$6</f>
        <v>-3143.9811705702837</v>
      </c>
      <c r="CY980" s="15">
        <f ca="1">(BR980*DCF!D$46-DCF!D$5*MAX(BR980*DCF!D$46,0)-MAX(BR980-BQ980,0)/Inputs!$B$24)*DCF!D$6</f>
        <v>-2136.6695991024103</v>
      </c>
      <c r="CZ980" s="15">
        <f ca="1">(BS980*DCF!E$46-DCF!E$5*MAX(BS980*DCF!E$46,0)-MAX(BS980-BR980,0)/Inputs!$B$24)*DCF!E$6</f>
        <v>-5514.411255338734</v>
      </c>
      <c r="DA980" s="15">
        <f ca="1">(BT980*DCF!F$46-DCF!F$5*MAX(BT980*DCF!F$46,0)-MAX(BT980-BS980,0)/Inputs!$B$24)*DCF!F$6</f>
        <v>-6654.0582521284659</v>
      </c>
      <c r="DB980" s="15">
        <f ca="1">(BU980*DCF!G$46-DCF!G$5*MAX(BU980*DCF!G$46,0)-MAX(BU980-BT980,0)/Inputs!$B$24)*DCF!G$6</f>
        <v>-3937.0963716310416</v>
      </c>
      <c r="DC980" s="15">
        <f ca="1">(BV980*DCF!H$46-DCF!H$5*MAX(BV980*DCF!H$46,0)-MAX(BV980-BU980,0)/Inputs!$B$24)*DCF!H$6</f>
        <v>-4734.9865661227859</v>
      </c>
      <c r="DD980" s="15">
        <f ca="1">(BW980*DCF!I$46-DCF!I$5*MAX(BW980*DCF!I$46,0)-MAX(BW980-BV980,0)/Inputs!$B$24)*DCF!I$6</f>
        <v>-5660.0698677659211</v>
      </c>
      <c r="DE980" s="15">
        <f ca="1">(BX980*DCF!J$46-DCF!J$5*MAX(BX980*DCF!J$46,0)-MAX(BX980-BW980,0)/Inputs!$B$24)*DCF!J$6</f>
        <v>-481.81190851055788</v>
      </c>
      <c r="DF980" s="15">
        <f ca="1">(BY980*DCF!K$46-DCF!K$5*MAX(BY980*DCF!K$46,0)-MAX(BY980-BX980,0)/Inputs!$B$24)*DCF!K$6</f>
        <v>-3427.1546451865365</v>
      </c>
      <c r="DG980" s="15">
        <f ca="1">(BZ980*DCF!L$46-DCF!L$5*MAX(BZ980*DCF!L$46,0)-MAX(BZ980-BY980,0)/Inputs!$B$24)*DCF!L$6</f>
        <v>-3219.3630841689505</v>
      </c>
      <c r="DH980" s="15">
        <f ca="1">(CA980*DCF!M$46-DCF!M$5*MAX(CA980*DCF!M$46,0)-MAX(CA980-BZ980,0)/Inputs!$B$24)*DCF!M$6</f>
        <v>7264.1319928416697</v>
      </c>
      <c r="DI980" s="15">
        <f ca="1">SUM(CB980:CL980)+BE980*DCF!M$10*(1+Inputs!$B$30)*(1-Inputs!$B$33)*(1-Inputs!$B$30/Inputs!$B$31)/(Inputs!$B$29-Inputs!$B$30)*DCF!M$6</f>
        <v>181118.60750189915</v>
      </c>
      <c r="DJ980" s="15">
        <f ca="1">SUM(CM980:CW980)+BP980*DCF!M$28*(1+Inputs!$B$30)*(1-Inputs!$B$33)*(1-Inputs!$B$30/Inputs!$B$31)/(Inputs!$B$29-Inputs!$B$30)*DCF!M$6</f>
        <v>924402.98352950625</v>
      </c>
      <c r="DK980" s="15">
        <f ca="1">SUM(CX980:DH980)+CA980*DCF!M$46*(1+Inputs!$B$30)*(1-Inputs!$B$33)*(1-Inputs!$B$30/Inputs!$B$31)/(Inputs!$B$29-Inputs!$B$30)*DCF!M$6</f>
        <v>442816.76633302408</v>
      </c>
      <c r="DM980" s="15">
        <f ca="1">DI980+DJ980+DK980+Inputs!$B$34+Inputs!$B$36-Inputs!$B$35</f>
        <v>1625189.3573644294</v>
      </c>
    </row>
    <row r="981" spans="1:117" x14ac:dyDescent="0.75">
      <c r="A981" s="11">
        <v>968</v>
      </c>
      <c r="C981" s="23">
        <f t="shared" ca="1" si="546"/>
        <v>-0.35270513415982385</v>
      </c>
      <c r="D981" s="23">
        <f t="shared" ca="1" si="546"/>
        <v>-1.2204368905502159</v>
      </c>
      <c r="E981" s="23">
        <f t="shared" ca="1" si="546"/>
        <v>0.55705566252363847</v>
      </c>
      <c r="F981" s="23">
        <f t="shared" ca="1" si="546"/>
        <v>-0.43895093849034311</v>
      </c>
      <c r="G981" s="23">
        <f t="shared" ca="1" si="546"/>
        <v>0.16859466061343983</v>
      </c>
      <c r="H981" s="23">
        <f t="shared" ca="1" si="546"/>
        <v>1.7234676275497369</v>
      </c>
      <c r="I981" s="23">
        <f t="shared" ca="1" si="546"/>
        <v>7.8339025276926502E-2</v>
      </c>
      <c r="J981" s="23">
        <f t="shared" ca="1" si="546"/>
        <v>-0.70194723928352587</v>
      </c>
      <c r="K981" s="23">
        <f t="shared" ca="1" si="546"/>
        <v>0.78427815625312347</v>
      </c>
      <c r="L981" s="23">
        <f t="shared" ca="1" si="546"/>
        <v>-0.19294645563222021</v>
      </c>
      <c r="M981" s="23">
        <f t="shared" ca="1" si="546"/>
        <v>0.10711818696810393</v>
      </c>
      <c r="N981" s="23">
        <f ca="1">SQRT(Inputs!$B$38)*C981+SQRT(1-Inputs!$B$38)*_xlfn.NORM.S.INV(RAND())</f>
        <v>-0.67680176475682441</v>
      </c>
      <c r="O981" s="23">
        <f ca="1">SQRT(Inputs!$B$38)*D981+SQRT(1-Inputs!$B$38)*_xlfn.NORM.S.INV(RAND())</f>
        <v>-1.4493095291736635</v>
      </c>
      <c r="P981" s="23">
        <f ca="1">SQRT(Inputs!$B$38)*E981+SQRT(1-Inputs!$B$38)*_xlfn.NORM.S.INV(RAND())</f>
        <v>-0.3441307833089724</v>
      </c>
      <c r="Q981" s="23">
        <f ca="1">SQRT(Inputs!$B$38)*F981+SQRT(1-Inputs!$B$38)*_xlfn.NORM.S.INV(RAND())</f>
        <v>-1.4170180004129458</v>
      </c>
      <c r="R981" s="23">
        <f ca="1">SQRT(Inputs!$B$38)*G981+SQRT(1-Inputs!$B$38)*_xlfn.NORM.S.INV(RAND())</f>
        <v>-0.49391445453747135</v>
      </c>
      <c r="S981" s="23">
        <f ca="1">SQRT(Inputs!$B$38)*H981+SQRT(1-Inputs!$B$38)*_xlfn.NORM.S.INV(RAND())</f>
        <v>0.27902555485790959</v>
      </c>
      <c r="T981" s="23">
        <f ca="1">SQRT(Inputs!$B$38)*I981+SQRT(1-Inputs!$B$38)*_xlfn.NORM.S.INV(RAND())</f>
        <v>-7.9877067980421476E-2</v>
      </c>
      <c r="U981" s="23">
        <f ca="1">SQRT(Inputs!$B$38)*J981+SQRT(1-Inputs!$B$38)*_xlfn.NORM.S.INV(RAND())</f>
        <v>-0.50451245228833774</v>
      </c>
      <c r="V981" s="23">
        <f ca="1">SQRT(Inputs!$B$38)*K981+SQRT(1-Inputs!$B$38)*_xlfn.NORM.S.INV(RAND())</f>
        <v>1.7739394166197591</v>
      </c>
      <c r="W981" s="23">
        <f ca="1">SQRT(Inputs!$B$38)*L981+SQRT(1-Inputs!$B$38)*_xlfn.NORM.S.INV(RAND())</f>
        <v>-0.26406931073848139</v>
      </c>
      <c r="X981" s="23">
        <f ca="1">SQRT(Inputs!$B$38)*M981+SQRT(1-Inputs!$B$38)*_xlfn.NORM.S.INV(RAND())</f>
        <v>-0.54011654607218462</v>
      </c>
      <c r="Y981" s="23">
        <f ca="1">SQRT(Inputs!$B$38)*C981+SQRT(1-Inputs!$B$38)*_xlfn.NORM.S.INV(RAND())</f>
        <v>-0.74982750380360375</v>
      </c>
      <c r="Z981" s="23">
        <f ca="1">SQRT(Inputs!$B$38)*D981+SQRT(1-Inputs!$B$38)*_xlfn.NORM.S.INV(RAND())</f>
        <v>-0.47709883146475174</v>
      </c>
      <c r="AA981" s="23">
        <f ca="1">SQRT(Inputs!$B$38)*E981+SQRT(1-Inputs!$B$38)*_xlfn.NORM.S.INV(RAND())</f>
        <v>-0.1346642182486214</v>
      </c>
      <c r="AB981" s="23">
        <f ca="1">SQRT(Inputs!$B$38)*F981+SQRT(1-Inputs!$B$38)*_xlfn.NORM.S.INV(RAND())</f>
        <v>-0.10960230618223846</v>
      </c>
      <c r="AC981" s="23">
        <f ca="1">SQRT(Inputs!$B$38)*G981+SQRT(1-Inputs!$B$38)*_xlfn.NORM.S.INV(RAND())</f>
        <v>-0.31324022350913372</v>
      </c>
      <c r="AD981" s="23">
        <f ca="1">SQRT(Inputs!$B$38)*H981+SQRT(1-Inputs!$B$38)*_xlfn.NORM.S.INV(RAND())</f>
        <v>0.15294211630118337</v>
      </c>
      <c r="AE981" s="23">
        <f ca="1">SQRT(Inputs!$B$38)*I981+SQRT(1-Inputs!$B$38)*_xlfn.NORM.S.INV(RAND())</f>
        <v>-0.15529503804195924</v>
      </c>
      <c r="AF981" s="23">
        <f ca="1">SQRT(Inputs!$B$38)*J981+SQRT(1-Inputs!$B$38)*_xlfn.NORM.S.INV(RAND())</f>
        <v>-0.13314800951076655</v>
      </c>
      <c r="AG981" s="23">
        <f ca="1">SQRT(Inputs!$B$38)*K981+SQRT(1-Inputs!$B$38)*_xlfn.NORM.S.INV(RAND())</f>
        <v>1.4370151803407938</v>
      </c>
      <c r="AH981" s="23">
        <f ca="1">SQRT(Inputs!$B$38)*L981+SQRT(1-Inputs!$B$38)*_xlfn.NORM.S.INV(RAND())</f>
        <v>-0.26336816754450865</v>
      </c>
      <c r="AI981" s="23">
        <f ca="1">SQRT(Inputs!$B$38)*M981+SQRT(1-Inputs!$B$38)*_xlfn.NORM.S.INV(RAND())</f>
        <v>-0.64155468994735299</v>
      </c>
      <c r="AJ981" s="23">
        <f ca="1">SQRT(Inputs!$B$38)*C981+SQRT(1-Inputs!$B$38)*_xlfn.NORM.S.INV(RAND())</f>
        <v>0.36238526792240222</v>
      </c>
      <c r="AK981" s="23">
        <f ca="1">SQRT(Inputs!$B$38)*D981+SQRT(1-Inputs!$B$38)*_xlfn.NORM.S.INV(RAND())</f>
        <v>-1.5108831939797984</v>
      </c>
      <c r="AL981" s="23">
        <f ca="1">SQRT(Inputs!$B$38)*E981+SQRT(1-Inputs!$B$38)*_xlfn.NORM.S.INV(RAND())</f>
        <v>2.9281970817347647</v>
      </c>
      <c r="AM981" s="23">
        <f ca="1">SQRT(Inputs!$B$38)*F981+SQRT(1-Inputs!$B$38)*_xlfn.NORM.S.INV(RAND())</f>
        <v>-0.79097481674929793</v>
      </c>
      <c r="AN981" s="23">
        <f ca="1">SQRT(Inputs!$B$38)*G981+SQRT(1-Inputs!$B$38)*_xlfn.NORM.S.INV(RAND())</f>
        <v>0.28060620013002691</v>
      </c>
      <c r="AO981" s="23">
        <f ca="1">SQRT(Inputs!$B$38)*H981+SQRT(1-Inputs!$B$38)*_xlfn.NORM.S.INV(RAND())</f>
        <v>0.51139221035777283</v>
      </c>
      <c r="AP981" s="23">
        <f ca="1">SQRT(Inputs!$B$38)*I981+SQRT(1-Inputs!$B$38)*_xlfn.NORM.S.INV(RAND())</f>
        <v>0.58181992167035301</v>
      </c>
      <c r="AQ981" s="23">
        <f ca="1">SQRT(Inputs!$B$38)*J981+SQRT(1-Inputs!$B$38)*_xlfn.NORM.S.INV(RAND())</f>
        <v>-1.2909598709354349</v>
      </c>
      <c r="AR981" s="23">
        <f ca="1">SQRT(Inputs!$B$38)*K981+SQRT(1-Inputs!$B$38)*_xlfn.NORM.S.INV(RAND())</f>
        <v>0.77265775092521416</v>
      </c>
      <c r="AS981" s="23">
        <f ca="1">SQRT(Inputs!$B$38)*L981+SQRT(1-Inputs!$B$38)*_xlfn.NORM.S.INV(RAND())</f>
        <v>1.2819140432791729</v>
      </c>
      <c r="AT981" s="23">
        <f ca="1">SQRT(Inputs!$B$38)*M981+SQRT(1-Inputs!$B$38)*_xlfn.NORM.S.INV(RAND())</f>
        <v>0.5532341624327316</v>
      </c>
      <c r="AU981" s="15">
        <f ca="1">Inputs!$B$6*EXP($B$8-0.5*C$5^2+C$5*N981)</f>
        <v>4447.3177167801268</v>
      </c>
      <c r="AV981" s="15">
        <f t="shared" ca="1" si="547"/>
        <v>4374.4865401996494</v>
      </c>
      <c r="AW981" s="15">
        <f t="shared" ca="1" si="548"/>
        <v>5091.9864166871466</v>
      </c>
      <c r="AX981" s="15">
        <f t="shared" ca="1" si="549"/>
        <v>5208.1453985022281</v>
      </c>
      <c r="AY981" s="15">
        <f t="shared" ca="1" si="550"/>
        <v>6008.1263481177002</v>
      </c>
      <c r="AZ981" s="15">
        <f t="shared" ca="1" si="551"/>
        <v>7577.3839929442511</v>
      </c>
      <c r="BA981" s="15">
        <f t="shared" ca="1" si="552"/>
        <v>9195.5840272308105</v>
      </c>
      <c r="BB981" s="15">
        <f t="shared" ca="1" si="553"/>
        <v>10703.272638373215</v>
      </c>
      <c r="BC981" s="15">
        <f t="shared" ca="1" si="554"/>
        <v>15557.157167929841</v>
      </c>
      <c r="BD981" s="15">
        <f t="shared" ca="1" si="555"/>
        <v>18594.006414641492</v>
      </c>
      <c r="BE981" s="15">
        <f t="shared" ca="1" si="556"/>
        <v>21690.829824813478</v>
      </c>
      <c r="BF981" s="15">
        <f ca="1">Inputs!$B$13*EXP($B$9-0.5*C$6^2+C$6*Y981)</f>
        <v>11920.533071237269</v>
      </c>
      <c r="BG981" s="15">
        <f t="shared" ca="1" si="557"/>
        <v>13329.626197250074</v>
      </c>
      <c r="BH981" s="15">
        <f t="shared" ca="1" si="558"/>
        <v>15926.627096873102</v>
      </c>
      <c r="BI981" s="15">
        <f t="shared" ca="1" si="559"/>
        <v>19170.439983218042</v>
      </c>
      <c r="BJ981" s="15">
        <f t="shared" ca="1" si="560"/>
        <v>22464.157384208662</v>
      </c>
      <c r="BK981" s="15">
        <f t="shared" ca="1" si="561"/>
        <v>28150.588241653317</v>
      </c>
      <c r="BL981" s="15">
        <f t="shared" ca="1" si="562"/>
        <v>33890.644022718705</v>
      </c>
      <c r="BM981" s="15">
        <f t="shared" ca="1" si="563"/>
        <v>40975.517701176163</v>
      </c>
      <c r="BN981" s="15">
        <f t="shared" ca="1" si="564"/>
        <v>59865.062597284799</v>
      </c>
      <c r="BO981" s="15">
        <f t="shared" ca="1" si="565"/>
        <v>71436.994907067288</v>
      </c>
      <c r="BP981" s="15">
        <f t="shared" ca="1" si="566"/>
        <v>81761.353820191667</v>
      </c>
      <c r="BQ981" s="15">
        <f ca="1">Inputs!$B$20*EXP($B$10-0.5*C$7^2+C$7*AJ981)</f>
        <v>4877.8531154703815</v>
      </c>
      <c r="BR981" s="15">
        <f t="shared" ca="1" si="567"/>
        <v>4096.2028240802283</v>
      </c>
      <c r="BS981" s="15">
        <f t="shared" ca="1" si="568"/>
        <v>13006.047207191274</v>
      </c>
      <c r="BT981" s="15">
        <f t="shared" ca="1" si="569"/>
        <v>14572.222832500873</v>
      </c>
      <c r="BU981" s="15">
        <f t="shared" ca="1" si="570"/>
        <v>21614.205436837008</v>
      </c>
      <c r="BV981" s="15">
        <f t="shared" ca="1" si="571"/>
        <v>33743.810706827651</v>
      </c>
      <c r="BW981" s="15">
        <f t="shared" ca="1" si="572"/>
        <v>53258.16406591476</v>
      </c>
      <c r="BX981" s="15">
        <f t="shared" ca="1" si="573"/>
        <v>57504.4401241862</v>
      </c>
      <c r="BY981" s="15">
        <f t="shared" ca="1" si="574"/>
        <v>93409.977925283412</v>
      </c>
      <c r="BZ981" s="15">
        <f t="shared" ca="1" si="575"/>
        <v>165897.46879042368</v>
      </c>
      <c r="CA981" s="15">
        <f t="shared" ca="1" si="576"/>
        <v>257109.31694182413</v>
      </c>
      <c r="CB981" s="15">
        <f ca="1">(AU981*DCF!C$10-DCF!C$5*MAX(AU981*DCF!C$10,0)-MAX(AU981-Inputs!$B$6,0)/Inputs!$B$10)*DCF!C$6</f>
        <v>1046.7457871161084</v>
      </c>
      <c r="CC981" s="15">
        <f ca="1">(AV981*DCF!D$10-DCF!D$5*MAX(AV981*DCF!D$10,0)-MAX(AV981-AU981,0)/Inputs!$B$10)*DCF!D$6</f>
        <v>1066.2514580001578</v>
      </c>
      <c r="CD981" s="15">
        <f ca="1">(AW981*DCF!E$10-DCF!E$5*MAX(AW981*DCF!E$10,0)-MAX(AW981-AV981,0)/Inputs!$B$10)*DCF!E$6</f>
        <v>1014.0479209529649</v>
      </c>
      <c r="CE981" s="15">
        <f ca="1">(AX981*DCF!F$10-DCF!F$5*MAX(AX981*DCF!F$10,0)-MAX(AX981-AW981,0)/Inputs!$B$10)*DCF!F$6</f>
        <v>1112.7600361622526</v>
      </c>
      <c r="CF981" s="15">
        <f ca="1">(AY981*DCF!G$10-DCF!G$5*MAX(AY981*DCF!G$10,0)-MAX(AY981-AX981,0)/Inputs!$B$10)*DCF!G$6</f>
        <v>1084.1432791410055</v>
      </c>
      <c r="CG981" s="15">
        <f ca="1">(AZ981*DCF!H$10-DCF!H$5*MAX(AZ981*DCF!H$10,0)-MAX(AZ981-AY981,0)/Inputs!$B$10)*DCF!H$6</f>
        <v>1192.5047098486864</v>
      </c>
      <c r="CH981" s="15">
        <f ca="1">(BA981*DCF!I$10-DCF!I$5*MAX(BA981*DCF!I$10,0)-MAX(BA981-AZ981,0)/Inputs!$B$10)*DCF!I$6</f>
        <v>1414.2562436198252</v>
      </c>
      <c r="CI981" s="15">
        <f ca="1">(BB981*DCF!J$10-DCF!J$5*MAX(BB981*DCF!J$10,0)-MAX(BB981-BA981,0)/Inputs!$B$10)*DCF!J$6</f>
        <v>1608.2410555044423</v>
      </c>
      <c r="CJ981" s="15">
        <f ca="1">(BC981*DCF!K$10-DCF!K$5*MAX(BC981*DCF!K$10,0)-MAX(BC981-BB981,0)/Inputs!$B$10)*DCF!K$6</f>
        <v>1824.9825102153225</v>
      </c>
      <c r="CK981" s="15">
        <f ca="1">(BD981*DCF!L$10-DCF!L$5*MAX(BD981*DCF!L$10,0)-MAX(BD981-BC981,0)/Inputs!$B$10)*DCF!L$6</f>
        <v>2411.6159718707536</v>
      </c>
      <c r="CL981" s="15">
        <f ca="1">(BE981*DCF!M$10-DCF!M$5*MAX(BE981*DCF!M$10,0)-MAX(BE981-BD981,0)/Inputs!$B$10)*DCF!M$6</f>
        <v>2690.9079928680021</v>
      </c>
      <c r="CM981" s="15">
        <f ca="1">(BF981*DCF!C$28-DCF!C$5*MAX(BF981*DCF!C$28,0)-MAX(BF981-Inputs!$B$13,0)/Inputs!$B$17)*DCF!C$6</f>
        <v>3514.8507175980171</v>
      </c>
      <c r="CN981" s="15">
        <f ca="1">(BG981*DCF!D$28-DCF!D$5*MAX(BG981*DCF!D$28,0)-MAX(BG981-BF981,0)/Inputs!$B$17)*DCF!D$6</f>
        <v>3625.2581768937766</v>
      </c>
      <c r="CO981" s="15">
        <f ca="1">(BH981*DCF!E$28-DCF!E$5*MAX(BH981*DCF!E$28,0)-MAX(BH981-BG981,0)/Inputs!$B$17)*DCF!E$6</f>
        <v>3998.8712602553628</v>
      </c>
      <c r="CP981" s="15">
        <f ca="1">(BI981*DCF!F$28-DCF!F$5*MAX(BI981*DCF!F$28,0)-MAX(BI981-BH981,0)/Inputs!$B$17)*DCF!F$6</f>
        <v>4613.6820811874759</v>
      </c>
      <c r="CQ981" s="15">
        <f ca="1">(BJ981*DCF!G$28-DCF!G$5*MAX(BJ981*DCF!G$28,0)-MAX(BJ981-BI981,0)/Inputs!$B$17)*DCF!G$6</f>
        <v>5274.5253395122136</v>
      </c>
      <c r="CR981" s="15">
        <f ca="1">(BK981*DCF!H$28-DCF!H$5*MAX(BK981*DCF!H$28,0)-MAX(BK981-BJ981,0)/Inputs!$B$17)*DCF!H$6</f>
        <v>6078.4392761437157</v>
      </c>
      <c r="CS981" s="15">
        <f ca="1">(BL981*DCF!I$28-DCF!I$5*MAX(BL981*DCF!I$28,0)-MAX(BL981-BK981,0)/Inputs!$B$17)*DCF!I$6</f>
        <v>7145.6138923672452</v>
      </c>
      <c r="CT981" s="15">
        <f ca="1">(BM981*DCF!J$28-DCF!J$5*MAX(BM981*DCF!J$28,0)-MAX(BM981-BL981,0)/Inputs!$B$17)*DCF!J$6</f>
        <v>8201.5457136721125</v>
      </c>
      <c r="CU981" s="15">
        <f ca="1">(BN981*DCF!K$28-DCF!K$5*MAX(BN981*DCF!K$28,0)-MAX(BN981-BM981,0)/Inputs!$B$17)*DCF!K$6</f>
        <v>10328.779820836982</v>
      </c>
      <c r="CV981" s="15">
        <f ca="1">(BO981*DCF!L$28-DCF!L$5*MAX(BO981*DCF!L$28,0)-MAX(BO981-BN981,0)/Inputs!$B$17)*DCF!L$6</f>
        <v>12943.796500568402</v>
      </c>
      <c r="CW981" s="15">
        <f ca="1">(BP981*DCF!M$28-DCF!M$5*MAX(BP981*DCF!M$28,0)-MAX(BP981-BO981,0)/Inputs!$B$17)*DCF!M$6</f>
        <v>14304.260425297151</v>
      </c>
      <c r="CX981" s="15">
        <f ca="1">(BQ981*DCF!C$46-DCF!C$5*MAX(BQ981*DCF!C$46,0)-MAX(BQ981-Inputs!$B$20,0)/Inputs!$B$24)*DCF!C$6</f>
        <v>-1901.0529668386014</v>
      </c>
      <c r="CY981" s="15">
        <f ca="1">(BR981*DCF!D$46-DCF!D$5*MAX(BR981*DCF!D$46,0)-MAX(BR981-BQ981,0)/Inputs!$B$24)*DCF!D$6</f>
        <v>-699.12629738580551</v>
      </c>
      <c r="CZ981" s="15">
        <f ca="1">(BS981*DCF!E$46-DCF!E$5*MAX(BS981*DCF!E$46,0)-MAX(BS981-BR981,0)/Inputs!$B$24)*DCF!E$6</f>
        <v>-5050.0030991636759</v>
      </c>
      <c r="DA981" s="15">
        <f ca="1">(BT981*DCF!F$46-DCF!F$5*MAX(BT981*DCF!F$46,0)-MAX(BT981-BS981,0)/Inputs!$B$24)*DCF!F$6</f>
        <v>-1631.5354550471504</v>
      </c>
      <c r="DB981" s="15">
        <f ca="1">(BU981*DCF!G$46-DCF!G$5*MAX(BU981*DCF!G$46,0)-MAX(BU981-BT981,0)/Inputs!$B$24)*DCF!G$6</f>
        <v>-3095.8429819504859</v>
      </c>
      <c r="DC981" s="15">
        <f ca="1">(BV981*DCF!H$46-DCF!H$5*MAX(BV981*DCF!H$46,0)-MAX(BV981-BU981,0)/Inputs!$B$24)*DCF!H$6</f>
        <v>-3769.2005183250567</v>
      </c>
      <c r="DD981" s="15">
        <f ca="1">(BW981*DCF!I$46-DCF!I$5*MAX(BW981*DCF!I$46,0)-MAX(BW981-BV981,0)/Inputs!$B$24)*DCF!I$6</f>
        <v>-4371.7979855315034</v>
      </c>
      <c r="DE981" s="15">
        <f ca="1">(BX981*DCF!J$46-DCF!J$5*MAX(BX981*DCF!J$46,0)-MAX(BX981-BW981,0)/Inputs!$B$24)*DCF!J$6</f>
        <v>1286.1091613768351</v>
      </c>
      <c r="DF981" s="15">
        <f ca="1">(BY981*DCF!K$46-DCF!K$5*MAX(BY981*DCF!K$46,0)-MAX(BY981-BX981,0)/Inputs!$B$24)*DCF!K$6</f>
        <v>-3460.0109188349265</v>
      </c>
      <c r="DG981" s="15">
        <f ca="1">(BZ981*DCF!L$46-DCF!L$5*MAX(BZ981*DCF!L$46,0)-MAX(BZ981-BY981,0)/Inputs!$B$24)*DCF!L$6</f>
        <v>-4936.4349706642679</v>
      </c>
      <c r="DH981" s="15">
        <f ca="1">(CA981*DCF!M$46-DCF!M$5*MAX(CA981*DCF!M$46,0)-MAX(CA981-BZ981,0)/Inputs!$B$24)*DCF!M$6</f>
        <v>1087.9589173101617</v>
      </c>
      <c r="DI981" s="15">
        <f ca="1">SUM(CB981:CL981)+BE981*DCF!M$10*(1+Inputs!$B$30)*(1-Inputs!$B$33)*(1-Inputs!$B$30/Inputs!$B$31)/(Inputs!$B$29-Inputs!$B$30)*DCF!M$6</f>
        <v>76832.32319928566</v>
      </c>
      <c r="DJ981" s="15">
        <f ca="1">SUM(CM981:CW981)+BP981*DCF!M$28*(1+Inputs!$B$30)*(1-Inputs!$B$33)*(1-Inputs!$B$30/Inputs!$B$31)/(Inputs!$B$29-Inputs!$B$30)*DCF!M$6</f>
        <v>383420.19502242369</v>
      </c>
      <c r="DK981" s="15">
        <f ca="1">SUM(CX981:DH981)+CA981*DCF!M$46*(1+Inputs!$B$30)*(1-Inputs!$B$33)*(1-Inputs!$B$30/Inputs!$B$31)/(Inputs!$B$29-Inputs!$B$30)*DCF!M$6</f>
        <v>370980.52342263289</v>
      </c>
      <c r="DM981" s="15">
        <f ca="1">DI981+DJ981+DK981+Inputs!$B$34+Inputs!$B$36-Inputs!$B$35</f>
        <v>908084.04164434224</v>
      </c>
    </row>
    <row r="982" spans="1:117" x14ac:dyDescent="0.75">
      <c r="A982" s="11">
        <v>969</v>
      </c>
      <c r="C982" s="23">
        <f t="shared" ca="1" si="546"/>
        <v>-1.3615843815212958</v>
      </c>
      <c r="D982" s="23">
        <f t="shared" ca="1" si="546"/>
        <v>2.1717779117571525</v>
      </c>
      <c r="E982" s="23">
        <f t="shared" ca="1" si="546"/>
        <v>-0.60512997124843104</v>
      </c>
      <c r="F982" s="23">
        <f t="shared" ca="1" si="546"/>
        <v>0.69247385388450222</v>
      </c>
      <c r="G982" s="23">
        <f t="shared" ca="1" si="546"/>
        <v>0.28709933515651265</v>
      </c>
      <c r="H982" s="23">
        <f t="shared" ca="1" si="546"/>
        <v>0.7804176718771656</v>
      </c>
      <c r="I982" s="23">
        <f t="shared" ca="1" si="546"/>
        <v>0.558638470608805</v>
      </c>
      <c r="J982" s="23">
        <f t="shared" ca="1" si="546"/>
        <v>0.78458616833931671</v>
      </c>
      <c r="K982" s="23">
        <f t="shared" ca="1" si="546"/>
        <v>2.1381568997622846</v>
      </c>
      <c r="L982" s="23">
        <f t="shared" ca="1" si="546"/>
        <v>3.5807244132339336E-2</v>
      </c>
      <c r="M982" s="23">
        <f t="shared" ca="1" si="546"/>
        <v>1.5258481765283427</v>
      </c>
      <c r="N982" s="23">
        <f ca="1">SQRT(Inputs!$B$38)*C982+SQRT(1-Inputs!$B$38)*_xlfn.NORM.S.INV(RAND())</f>
        <v>-0.94635853430434169</v>
      </c>
      <c r="O982" s="23">
        <f ca="1">SQRT(Inputs!$B$38)*D982+SQRT(1-Inputs!$B$38)*_xlfn.NORM.S.INV(RAND())</f>
        <v>0.46970420117612666</v>
      </c>
      <c r="P982" s="23">
        <f ca="1">SQRT(Inputs!$B$38)*E982+SQRT(1-Inputs!$B$38)*_xlfn.NORM.S.INV(RAND())</f>
        <v>0.16784142129420965</v>
      </c>
      <c r="Q982" s="23">
        <f ca="1">SQRT(Inputs!$B$38)*F982+SQRT(1-Inputs!$B$38)*_xlfn.NORM.S.INV(RAND())</f>
        <v>2.1915484788754203</v>
      </c>
      <c r="R982" s="23">
        <f ca="1">SQRT(Inputs!$B$38)*G982+SQRT(1-Inputs!$B$38)*_xlfn.NORM.S.INV(RAND())</f>
        <v>0.36836333648185182</v>
      </c>
      <c r="S982" s="23">
        <f ca="1">SQRT(Inputs!$B$38)*H982+SQRT(1-Inputs!$B$38)*_xlfn.NORM.S.INV(RAND())</f>
        <v>-0.30038139470990433</v>
      </c>
      <c r="T982" s="23">
        <f ca="1">SQRT(Inputs!$B$38)*I982+SQRT(1-Inputs!$B$38)*_xlfn.NORM.S.INV(RAND())</f>
        <v>-0.92266917663297976</v>
      </c>
      <c r="U982" s="23">
        <f ca="1">SQRT(Inputs!$B$38)*J982+SQRT(1-Inputs!$B$38)*_xlfn.NORM.S.INV(RAND())</f>
        <v>0.45368262678650828</v>
      </c>
      <c r="V982" s="23">
        <f ca="1">SQRT(Inputs!$B$38)*K982+SQRT(1-Inputs!$B$38)*_xlfn.NORM.S.INV(RAND())</f>
        <v>0.49529724298675437</v>
      </c>
      <c r="W982" s="23">
        <f ca="1">SQRT(Inputs!$B$38)*L982+SQRT(1-Inputs!$B$38)*_xlfn.NORM.S.INV(RAND())</f>
        <v>0.12651294291662848</v>
      </c>
      <c r="X982" s="23">
        <f ca="1">SQRT(Inputs!$B$38)*M982+SQRT(1-Inputs!$B$38)*_xlfn.NORM.S.INV(RAND())</f>
        <v>1.6114708661846526</v>
      </c>
      <c r="Y982" s="23">
        <f ca="1">SQRT(Inputs!$B$38)*C982+SQRT(1-Inputs!$B$38)*_xlfn.NORM.S.INV(RAND())</f>
        <v>-2.2971980711448614</v>
      </c>
      <c r="Z982" s="23">
        <f ca="1">SQRT(Inputs!$B$38)*D982+SQRT(1-Inputs!$B$38)*_xlfn.NORM.S.INV(RAND())</f>
        <v>2.1466574389044437</v>
      </c>
      <c r="AA982" s="23">
        <f ca="1">SQRT(Inputs!$B$38)*E982+SQRT(1-Inputs!$B$38)*_xlfn.NORM.S.INV(RAND())</f>
        <v>-0.81244080830908771</v>
      </c>
      <c r="AB982" s="23">
        <f ca="1">SQRT(Inputs!$B$38)*F982+SQRT(1-Inputs!$B$38)*_xlfn.NORM.S.INV(RAND())</f>
        <v>1.7216492186921695</v>
      </c>
      <c r="AC982" s="23">
        <f ca="1">SQRT(Inputs!$B$38)*G982+SQRT(1-Inputs!$B$38)*_xlfn.NORM.S.INV(RAND())</f>
        <v>0.15420148294764915</v>
      </c>
      <c r="AD982" s="23">
        <f ca="1">SQRT(Inputs!$B$38)*H982+SQRT(1-Inputs!$B$38)*_xlfn.NORM.S.INV(RAND())</f>
        <v>0.60911666349982452</v>
      </c>
      <c r="AE982" s="23">
        <f ca="1">SQRT(Inputs!$B$38)*I982+SQRT(1-Inputs!$B$38)*_xlfn.NORM.S.INV(RAND())</f>
        <v>1.131273129594762</v>
      </c>
      <c r="AF982" s="23">
        <f ca="1">SQRT(Inputs!$B$38)*J982+SQRT(1-Inputs!$B$38)*_xlfn.NORM.S.INV(RAND())</f>
        <v>-0.48745893514248434</v>
      </c>
      <c r="AG982" s="23">
        <f ca="1">SQRT(Inputs!$B$38)*K982+SQRT(1-Inputs!$B$38)*_xlfn.NORM.S.INV(RAND())</f>
        <v>0.31057364939428822</v>
      </c>
      <c r="AH982" s="23">
        <f ca="1">SQRT(Inputs!$B$38)*L982+SQRT(1-Inputs!$B$38)*_xlfn.NORM.S.INV(RAND())</f>
        <v>-0.50532473534234956</v>
      </c>
      <c r="AI982" s="23">
        <f ca="1">SQRT(Inputs!$B$38)*M982+SQRT(1-Inputs!$B$38)*_xlfn.NORM.S.INV(RAND())</f>
        <v>0.60435579773231218</v>
      </c>
      <c r="AJ982" s="23">
        <f ca="1">SQRT(Inputs!$B$38)*C982+SQRT(1-Inputs!$B$38)*_xlfn.NORM.S.INV(RAND())</f>
        <v>0.35842164661133302</v>
      </c>
      <c r="AK982" s="23">
        <f ca="1">SQRT(Inputs!$B$38)*D982+SQRT(1-Inputs!$B$38)*_xlfn.NORM.S.INV(RAND())</f>
        <v>1.2677133804889327</v>
      </c>
      <c r="AL982" s="23">
        <f ca="1">SQRT(Inputs!$B$38)*E982+SQRT(1-Inputs!$B$38)*_xlfn.NORM.S.INV(RAND())</f>
        <v>-0.68923290789071612</v>
      </c>
      <c r="AM982" s="23">
        <f ca="1">SQRT(Inputs!$B$38)*F982+SQRT(1-Inputs!$B$38)*_xlfn.NORM.S.INV(RAND())</f>
        <v>1.6240770664709419</v>
      </c>
      <c r="AN982" s="23">
        <f ca="1">SQRT(Inputs!$B$38)*G982+SQRT(1-Inputs!$B$38)*_xlfn.NORM.S.INV(RAND())</f>
        <v>-1.8486558685670049</v>
      </c>
      <c r="AO982" s="23">
        <f ca="1">SQRT(Inputs!$B$38)*H982+SQRT(1-Inputs!$B$38)*_xlfn.NORM.S.INV(RAND())</f>
        <v>0.42192717185137724</v>
      </c>
      <c r="AP982" s="23">
        <f ca="1">SQRT(Inputs!$B$38)*I982+SQRT(1-Inputs!$B$38)*_xlfn.NORM.S.INV(RAND())</f>
        <v>0.66640551671847303</v>
      </c>
      <c r="AQ982" s="23">
        <f ca="1">SQRT(Inputs!$B$38)*J982+SQRT(1-Inputs!$B$38)*_xlfn.NORM.S.INV(RAND())</f>
        <v>0.45815336359357384</v>
      </c>
      <c r="AR982" s="23">
        <f ca="1">SQRT(Inputs!$B$38)*K982+SQRT(1-Inputs!$B$38)*_xlfn.NORM.S.INV(RAND())</f>
        <v>1.2730584545180361</v>
      </c>
      <c r="AS982" s="23">
        <f ca="1">SQRT(Inputs!$B$38)*L982+SQRT(1-Inputs!$B$38)*_xlfn.NORM.S.INV(RAND())</f>
        <v>-0.13649399198649639</v>
      </c>
      <c r="AT982" s="23">
        <f ca="1">SQRT(Inputs!$B$38)*M982+SQRT(1-Inputs!$B$38)*_xlfn.NORM.S.INV(RAND())</f>
        <v>-0.28265340297967168</v>
      </c>
      <c r="AU982" s="15">
        <f ca="1">Inputs!$B$6*EXP($B$8-0.5*C$5^2+C$5*N982)</f>
        <v>4257.4362970351503</v>
      </c>
      <c r="AV982" s="15">
        <f t="shared" ca="1" si="547"/>
        <v>5552.8516302697972</v>
      </c>
      <c r="AW982" s="15">
        <f t="shared" ca="1" si="548"/>
        <v>6925.7466945156029</v>
      </c>
      <c r="AX982" s="15">
        <f t="shared" ca="1" si="549"/>
        <v>11118.721887459706</v>
      </c>
      <c r="AY982" s="15">
        <f t="shared" ca="1" si="550"/>
        <v>14185.539716228759</v>
      </c>
      <c r="AZ982" s="15">
        <f t="shared" ca="1" si="551"/>
        <v>16784.808715261563</v>
      </c>
      <c r="BA982" s="15">
        <f t="shared" ca="1" si="552"/>
        <v>18649.572420972057</v>
      </c>
      <c r="BB982" s="15">
        <f t="shared" ca="1" si="553"/>
        <v>23894.555452334913</v>
      </c>
      <c r="BC982" s="15">
        <f t="shared" ca="1" si="554"/>
        <v>30697.913643570842</v>
      </c>
      <c r="BD982" s="15">
        <f t="shared" ca="1" si="555"/>
        <v>38055.503836550124</v>
      </c>
      <c r="BE982" s="15">
        <f t="shared" ca="1" si="556"/>
        <v>54004.278336386582</v>
      </c>
      <c r="BF982" s="15">
        <f ca="1">Inputs!$B$13*EXP($B$9-0.5*C$6^2+C$6*Y982)</f>
        <v>8771.4290464885598</v>
      </c>
      <c r="BG982" s="15">
        <f t="shared" ca="1" si="557"/>
        <v>15747.046885678425</v>
      </c>
      <c r="BH982" s="15">
        <f t="shared" ca="1" si="558"/>
        <v>16814.504297776304</v>
      </c>
      <c r="BI982" s="15">
        <f t="shared" ca="1" si="559"/>
        <v>26829.023804209795</v>
      </c>
      <c r="BJ982" s="15">
        <f t="shared" ca="1" si="560"/>
        <v>33629.896179833115</v>
      </c>
      <c r="BK982" s="15">
        <f t="shared" ca="1" si="561"/>
        <v>44843.011927336258</v>
      </c>
      <c r="BL982" s="15">
        <f t="shared" ca="1" si="562"/>
        <v>63781.742230324708</v>
      </c>
      <c r="BM982" s="15">
        <f t="shared" ca="1" si="563"/>
        <v>73794.747588122031</v>
      </c>
      <c r="BN982" s="15">
        <f t="shared" ca="1" si="564"/>
        <v>94199.773286832758</v>
      </c>
      <c r="BO982" s="15">
        <f t="shared" ca="1" si="565"/>
        <v>109291.15688637049</v>
      </c>
      <c r="BP982" s="15">
        <f t="shared" ca="1" si="566"/>
        <v>144050.14175441588</v>
      </c>
      <c r="BQ982" s="15">
        <f ca="1">Inputs!$B$20*EXP($B$10-0.5*C$7^2+C$7*AJ982)</f>
        <v>4871.0005115737731</v>
      </c>
      <c r="BR982" s="15">
        <f t="shared" ca="1" si="567"/>
        <v>9885.6213088057011</v>
      </c>
      <c r="BS982" s="15">
        <f t="shared" ca="1" si="568"/>
        <v>11106.148869101728</v>
      </c>
      <c r="BT982" s="15">
        <f t="shared" ca="1" si="569"/>
        <v>23447.119033031799</v>
      </c>
      <c r="BU982" s="15">
        <f t="shared" ca="1" si="570"/>
        <v>20775.283214278861</v>
      </c>
      <c r="BV982" s="15">
        <f t="shared" ca="1" si="571"/>
        <v>31786.888256588896</v>
      </c>
      <c r="BW982" s="15">
        <f t="shared" ca="1" si="572"/>
        <v>51075.782304580513</v>
      </c>
      <c r="BX982" s="15">
        <f t="shared" ca="1" si="573"/>
        <v>78309.855708832809</v>
      </c>
      <c r="BY982" s="15">
        <f t="shared" ca="1" si="574"/>
        <v>139986.85102095859</v>
      </c>
      <c r="BZ982" s="15">
        <f t="shared" ca="1" si="575"/>
        <v>191553.83625966386</v>
      </c>
      <c r="CA982" s="15">
        <f t="shared" ca="1" si="576"/>
        <v>255893.77848751022</v>
      </c>
      <c r="CB982" s="15">
        <f ca="1">(AU982*DCF!C$10-DCF!C$5*MAX(AU982*DCF!C$10,0)-MAX(AU982-Inputs!$B$6,0)/Inputs!$B$10)*DCF!C$6</f>
        <v>1048.0996754835105</v>
      </c>
      <c r="CC982" s="15">
        <f ca="1">(AV982*DCF!D$10-DCF!D$5*MAX(AV982*DCF!D$10,0)-MAX(AV982-AU982,0)/Inputs!$B$10)*DCF!D$6</f>
        <v>1037.6168399617882</v>
      </c>
      <c r="CD982" s="15">
        <f ca="1">(AW982*DCF!E$10-DCF!E$5*MAX(AW982*DCF!E$10,0)-MAX(AW982-AV982,0)/Inputs!$B$10)*DCF!E$6</f>
        <v>1289.8118407994864</v>
      </c>
      <c r="CE982" s="15">
        <f ca="1">(AX982*DCF!F$10-DCF!F$5*MAX(AX982*DCF!F$10,0)-MAX(AX982-AW982,0)/Inputs!$B$10)*DCF!F$6</f>
        <v>1554.7450867072139</v>
      </c>
      <c r="CF982" s="15">
        <f ca="1">(AY982*DCF!G$10-DCF!G$5*MAX(AY982*DCF!G$10,0)-MAX(AY982-AX982,0)/Inputs!$B$10)*DCF!G$6</f>
        <v>2333.2910682469806</v>
      </c>
      <c r="CG982" s="15">
        <f ca="1">(AZ982*DCF!H$10-DCF!H$5*MAX(AZ982*DCF!H$10,0)-MAX(AZ982-AY982,0)/Inputs!$B$10)*DCF!H$6</f>
        <v>2797.2358426715973</v>
      </c>
      <c r="CH982" s="15">
        <f ca="1">(BA982*DCF!I$10-DCF!I$5*MAX(BA982*DCF!I$10,0)-MAX(BA982-AZ982,0)/Inputs!$B$10)*DCF!I$6</f>
        <v>3100.7099596831108</v>
      </c>
      <c r="CI982" s="15">
        <f ca="1">(BB982*DCF!J$10-DCF!J$5*MAX(BB982*DCF!J$10,0)-MAX(BB982-BA982,0)/Inputs!$B$10)*DCF!J$6</f>
        <v>3305.5704107192655</v>
      </c>
      <c r="CJ982" s="15">
        <f ca="1">(BC982*DCF!K$10-DCF!K$5*MAX(BC982*DCF!K$10,0)-MAX(BC982-BB982,0)/Inputs!$B$10)*DCF!K$6</f>
        <v>3989.5045046527689</v>
      </c>
      <c r="CK982" s="15">
        <f ca="1">(BD982*DCF!L$10-DCF!L$5*MAX(BD982*DCF!L$10,0)-MAX(BD982-BC982,0)/Inputs!$B$10)*DCF!L$6</f>
        <v>4788.0380990461017</v>
      </c>
      <c r="CL982" s="15">
        <f ca="1">(BE982*DCF!M$10-DCF!M$5*MAX(BE982*DCF!M$10,0)-MAX(BE982-BD982,0)/Inputs!$B$10)*DCF!M$6</f>
        <v>5715.4506419336367</v>
      </c>
      <c r="CM982" s="15">
        <f ca="1">(BF982*DCF!C$28-DCF!C$5*MAX(BF982*DCF!C$28,0)-MAX(BF982-Inputs!$B$13,0)/Inputs!$B$17)*DCF!C$6</f>
        <v>2676.9826208339291</v>
      </c>
      <c r="CN982" s="15">
        <f ca="1">(BG982*DCF!D$28-DCF!D$5*MAX(BG982*DCF!D$28,0)-MAX(BG982-BF982,0)/Inputs!$B$17)*DCF!D$6</f>
        <v>3149.6493801871093</v>
      </c>
      <c r="CO982" s="15">
        <f ca="1">(BH982*DCF!E$28-DCF!E$5*MAX(BH982*DCF!E$28,0)-MAX(BH982-BG982,0)/Inputs!$B$17)*DCF!E$6</f>
        <v>4551.7858610444191</v>
      </c>
      <c r="CP982" s="15">
        <f ca="1">(BI982*DCF!F$28-DCF!F$5*MAX(BI982*DCF!F$28,0)-MAX(BI982-BH982,0)/Inputs!$B$17)*DCF!F$6</f>
        <v>5460.0716955145454</v>
      </c>
      <c r="CQ982" s="15">
        <f ca="1">(BJ982*DCF!G$28-DCF!G$5*MAX(BJ982*DCF!G$28,0)-MAX(BJ982-BI982,0)/Inputs!$B$17)*DCF!G$6</f>
        <v>7581.6921639806078</v>
      </c>
      <c r="CR982" s="15">
        <f ca="1">(BK982*DCF!H$28-DCF!H$5*MAX(BK982*DCF!H$28,0)-MAX(BK982-BJ982,0)/Inputs!$B$17)*DCF!H$6</f>
        <v>9347.9680830736306</v>
      </c>
      <c r="CS982" s="15">
        <f ca="1">(BL982*DCF!I$28-DCF!I$5*MAX(BL982*DCF!I$28,0)-MAX(BL982-BK982,0)/Inputs!$B$17)*DCF!I$6</f>
        <v>12280.181989410861</v>
      </c>
      <c r="CT982" s="15">
        <f ca="1">(BM982*DCF!J$28-DCF!J$5*MAX(BM982*DCF!J$28,0)-MAX(BM982-BL982,0)/Inputs!$B$17)*DCF!J$6</f>
        <v>15134.712172254312</v>
      </c>
      <c r="CU982" s="15">
        <f ca="1">(BN982*DCF!K$28-DCF!K$5*MAX(BN982*DCF!K$28,0)-MAX(BN982-BM982,0)/Inputs!$B$17)*DCF!K$6</f>
        <v>17394.068816084055</v>
      </c>
      <c r="CV982" s="15">
        <f ca="1">(BO982*DCF!L$28-DCF!L$5*MAX(BO982*DCF!L$28,0)-MAX(BO982-BN982,0)/Inputs!$B$17)*DCF!L$6</f>
        <v>20098.264587442685</v>
      </c>
      <c r="CW982" s="15">
        <f ca="1">(BP982*DCF!M$28-DCF!M$5*MAX(BP982*DCF!M$28,0)-MAX(BP982-BO982,0)/Inputs!$B$17)*DCF!M$6</f>
        <v>23469.826915410511</v>
      </c>
      <c r="CX982" s="15">
        <f ca="1">(BQ982*DCF!C$46-DCF!C$5*MAX(BQ982*DCF!C$46,0)-MAX(BQ982-Inputs!$B$20,0)/Inputs!$B$24)*DCF!C$6</f>
        <v>-1896.3052043236303</v>
      </c>
      <c r="CY982" s="15">
        <f ca="1">(BR982*DCF!D$46-DCF!D$5*MAX(BR982*DCF!D$46,0)-MAX(BR982-BQ982,0)/Inputs!$B$24)*DCF!D$6</f>
        <v>-3826.9420907911226</v>
      </c>
      <c r="CZ982" s="15">
        <f ca="1">(BS982*DCF!E$46-DCF!E$5*MAX(BS982*DCF!E$46,0)-MAX(BS982-BR982,0)/Inputs!$B$24)*DCF!E$6</f>
        <v>-1794.41980470367</v>
      </c>
      <c r="DA982" s="15">
        <f ca="1">(BT982*DCF!F$46-DCF!F$5*MAX(BT982*DCF!F$46,0)-MAX(BT982-BS982,0)/Inputs!$B$24)*DCF!F$6</f>
        <v>-6201.3048164942647</v>
      </c>
      <c r="DB982" s="15">
        <f ca="1">(BU982*DCF!G$46-DCF!G$5*MAX(BU982*DCF!G$46,0)-MAX(BU982-BT982,0)/Inputs!$B$24)*DCF!G$6</f>
        <v>-698.83948038065785</v>
      </c>
      <c r="DC982" s="15">
        <f ca="1">(BV982*DCF!H$46-DCF!H$5*MAX(BV982*DCF!H$46,0)-MAX(BV982-BU982,0)/Inputs!$B$24)*DCF!H$6</f>
        <v>-3421.7887976743541</v>
      </c>
      <c r="DD982" s="15">
        <f ca="1">(BW982*DCF!I$46-DCF!I$5*MAX(BW982*DCF!I$46,0)-MAX(BW982-BV982,0)/Inputs!$B$24)*DCF!I$6</f>
        <v>-4357.4802919404874</v>
      </c>
      <c r="DE982" s="15">
        <f ca="1">(BX982*DCF!J$46-DCF!J$5*MAX(BX982*DCF!J$46,0)-MAX(BX982-BW982,0)/Inputs!$B$24)*DCF!J$6</f>
        <v>-3937.1494943576704</v>
      </c>
      <c r="DF982" s="15">
        <f ca="1">(BY982*DCF!K$46-DCF!K$5*MAX(BY982*DCF!K$46,0)-MAX(BY982-BX982,0)/Inputs!$B$24)*DCF!K$6</f>
        <v>-7112.705204181776</v>
      </c>
      <c r="DG982" s="15">
        <f ca="1">(BZ982*DCF!L$46-DCF!L$5*MAX(BZ982*DCF!L$46,0)-MAX(BZ982-BY982,0)/Inputs!$B$24)*DCF!L$6</f>
        <v>1571.4514320884086</v>
      </c>
      <c r="DH982" s="15">
        <f ca="1">(CA982*DCF!M$46-DCF!M$5*MAX(CA982*DCF!M$46,0)-MAX(CA982-BZ982,0)/Inputs!$B$24)*DCF!M$6</f>
        <v>6610.4039753023681</v>
      </c>
      <c r="DI982" s="15">
        <f ca="1">SUM(CB982:CL982)+BE982*DCF!M$10*(1+Inputs!$B$30)*(1-Inputs!$B$33)*(1-Inputs!$B$30/Inputs!$B$31)/(Inputs!$B$29-Inputs!$B$30)*DCF!M$6</f>
        <v>181254.69471271985</v>
      </c>
      <c r="DJ982" s="15">
        <f ca="1">SUM(CM982:CW982)+BP982*DCF!M$28*(1+Inputs!$B$30)*(1-Inputs!$B$33)*(1-Inputs!$B$30/Inputs!$B$31)/(Inputs!$B$29-Inputs!$B$30)*DCF!M$6</f>
        <v>655669.80344318727</v>
      </c>
      <c r="DK982" s="15">
        <f ca="1">SUM(CX982:DH982)+CA982*DCF!M$46*(1+Inputs!$B$30)*(1-Inputs!$B$33)*(1-Inputs!$B$30/Inputs!$B$31)/(Inputs!$B$29-Inputs!$B$30)*DCF!M$6</f>
        <v>370577.01432012615</v>
      </c>
      <c r="DM982" s="15">
        <f ca="1">DI982+DJ982+DK982+Inputs!$B$34+Inputs!$B$36-Inputs!$B$35</f>
        <v>1284352.5124760333</v>
      </c>
    </row>
    <row r="983" spans="1:117" x14ac:dyDescent="0.75">
      <c r="A983" s="11">
        <v>970</v>
      </c>
      <c r="C983" s="23">
        <f t="shared" ca="1" si="546"/>
        <v>-0.18631298766324109</v>
      </c>
      <c r="D983" s="23">
        <f t="shared" ca="1" si="546"/>
        <v>0.18294880398078636</v>
      </c>
      <c r="E983" s="23">
        <f t="shared" ca="1" si="546"/>
        <v>-0.38758900805571339</v>
      </c>
      <c r="F983" s="23">
        <f t="shared" ca="1" si="546"/>
        <v>-0.81249874154305113</v>
      </c>
      <c r="G983" s="23">
        <f t="shared" ca="1" si="546"/>
        <v>-0.66170825265485123</v>
      </c>
      <c r="H983" s="23">
        <f t="shared" ca="1" si="546"/>
        <v>0.71990904291082813</v>
      </c>
      <c r="I983" s="23">
        <f t="shared" ca="1" si="546"/>
        <v>0.27374373314443651</v>
      </c>
      <c r="J983" s="23">
        <f t="shared" ca="1" si="546"/>
        <v>-0.38113676941067082</v>
      </c>
      <c r="K983" s="23">
        <f t="shared" ca="1" si="546"/>
        <v>-0.32867449141750654</v>
      </c>
      <c r="L983" s="23">
        <f t="shared" ca="1" si="546"/>
        <v>0.10568608770070052</v>
      </c>
      <c r="M983" s="23">
        <f t="shared" ca="1" si="546"/>
        <v>-0.22895509049950982</v>
      </c>
      <c r="N983" s="23">
        <f ca="1">SQRT(Inputs!$B$38)*C983+SQRT(1-Inputs!$B$38)*_xlfn.NORM.S.INV(RAND())</f>
        <v>0.14935920464199265</v>
      </c>
      <c r="O983" s="23">
        <f ca="1">SQRT(Inputs!$B$38)*D983+SQRT(1-Inputs!$B$38)*_xlfn.NORM.S.INV(RAND())</f>
        <v>0.31569412470233849</v>
      </c>
      <c r="P983" s="23">
        <f ca="1">SQRT(Inputs!$B$38)*E983+SQRT(1-Inputs!$B$38)*_xlfn.NORM.S.INV(RAND())</f>
        <v>-0.76231804942215975</v>
      </c>
      <c r="Q983" s="23">
        <f ca="1">SQRT(Inputs!$B$38)*F983+SQRT(1-Inputs!$B$38)*_xlfn.NORM.S.INV(RAND())</f>
        <v>-1.9674057359873791</v>
      </c>
      <c r="R983" s="23">
        <f ca="1">SQRT(Inputs!$B$38)*G983+SQRT(1-Inputs!$B$38)*_xlfn.NORM.S.INV(RAND())</f>
        <v>1.0070053326871107</v>
      </c>
      <c r="S983" s="23">
        <f ca="1">SQRT(Inputs!$B$38)*H983+SQRT(1-Inputs!$B$38)*_xlfn.NORM.S.INV(RAND())</f>
        <v>1.3545509572775143</v>
      </c>
      <c r="T983" s="23">
        <f ca="1">SQRT(Inputs!$B$38)*I983+SQRT(1-Inputs!$B$38)*_xlfn.NORM.S.INV(RAND())</f>
        <v>1.0336821036575452</v>
      </c>
      <c r="U983" s="23">
        <f ca="1">SQRT(Inputs!$B$38)*J983+SQRT(1-Inputs!$B$38)*_xlfn.NORM.S.INV(RAND())</f>
        <v>0.72604198299984002</v>
      </c>
      <c r="V983" s="23">
        <f ca="1">SQRT(Inputs!$B$38)*K983+SQRT(1-Inputs!$B$38)*_xlfn.NORM.S.INV(RAND())</f>
        <v>-0.69975751668276487</v>
      </c>
      <c r="W983" s="23">
        <f ca="1">SQRT(Inputs!$B$38)*L983+SQRT(1-Inputs!$B$38)*_xlfn.NORM.S.INV(RAND())</f>
        <v>-0.89704729924337778</v>
      </c>
      <c r="X983" s="23">
        <f ca="1">SQRT(Inputs!$B$38)*M983+SQRT(1-Inputs!$B$38)*_xlfn.NORM.S.INV(RAND())</f>
        <v>-0.83382601553455493</v>
      </c>
      <c r="Y983" s="23">
        <f ca="1">SQRT(Inputs!$B$38)*C983+SQRT(1-Inputs!$B$38)*_xlfn.NORM.S.INV(RAND())</f>
        <v>-0.55389325678641022</v>
      </c>
      <c r="Z983" s="23">
        <f ca="1">SQRT(Inputs!$B$38)*D983+SQRT(1-Inputs!$B$38)*_xlfn.NORM.S.INV(RAND())</f>
        <v>0.80226392208849839</v>
      </c>
      <c r="AA983" s="23">
        <f ca="1">SQRT(Inputs!$B$38)*E983+SQRT(1-Inputs!$B$38)*_xlfn.NORM.S.INV(RAND())</f>
        <v>-0.70476203764900136</v>
      </c>
      <c r="AB983" s="23">
        <f ca="1">SQRT(Inputs!$B$38)*F983+SQRT(1-Inputs!$B$38)*_xlfn.NORM.S.INV(RAND())</f>
        <v>-0.15709785435206652</v>
      </c>
      <c r="AC983" s="23">
        <f ca="1">SQRT(Inputs!$B$38)*G983+SQRT(1-Inputs!$B$38)*_xlfn.NORM.S.INV(RAND())</f>
        <v>0.14345724524393666</v>
      </c>
      <c r="AD983" s="23">
        <f ca="1">SQRT(Inputs!$B$38)*H983+SQRT(1-Inputs!$B$38)*_xlfn.NORM.S.INV(RAND())</f>
        <v>-0.36235129701441765</v>
      </c>
      <c r="AE983" s="23">
        <f ca="1">SQRT(Inputs!$B$38)*I983+SQRT(1-Inputs!$B$38)*_xlfn.NORM.S.INV(RAND())</f>
        <v>0.95472886157582515</v>
      </c>
      <c r="AF983" s="23">
        <f ca="1">SQRT(Inputs!$B$38)*J983+SQRT(1-Inputs!$B$38)*_xlfn.NORM.S.INV(RAND())</f>
        <v>-0.98948268564522579</v>
      </c>
      <c r="AG983" s="23">
        <f ca="1">SQRT(Inputs!$B$38)*K983+SQRT(1-Inputs!$B$38)*_xlfn.NORM.S.INV(RAND())</f>
        <v>-0.62573040273959135</v>
      </c>
      <c r="AH983" s="23">
        <f ca="1">SQRT(Inputs!$B$38)*L983+SQRT(1-Inputs!$B$38)*_xlfn.NORM.S.INV(RAND())</f>
        <v>0.90536692842494004</v>
      </c>
      <c r="AI983" s="23">
        <f ca="1">SQRT(Inputs!$B$38)*M983+SQRT(1-Inputs!$B$38)*_xlfn.NORM.S.INV(RAND())</f>
        <v>-2.6686328192269362E-2</v>
      </c>
      <c r="AJ983" s="23">
        <f ca="1">SQRT(Inputs!$B$38)*C983+SQRT(1-Inputs!$B$38)*_xlfn.NORM.S.INV(RAND())</f>
        <v>-0.18258784326634714</v>
      </c>
      <c r="AK983" s="23">
        <f ca="1">SQRT(Inputs!$B$38)*D983+SQRT(1-Inputs!$B$38)*_xlfn.NORM.S.INV(RAND())</f>
        <v>0.56568571080941998</v>
      </c>
      <c r="AL983" s="23">
        <f ca="1">SQRT(Inputs!$B$38)*E983+SQRT(1-Inputs!$B$38)*_xlfn.NORM.S.INV(RAND())</f>
        <v>-1.6958971160672158</v>
      </c>
      <c r="AM983" s="23">
        <f ca="1">SQRT(Inputs!$B$38)*F983+SQRT(1-Inputs!$B$38)*_xlfn.NORM.S.INV(RAND())</f>
        <v>-0.60493097115614713</v>
      </c>
      <c r="AN983" s="23">
        <f ca="1">SQRT(Inputs!$B$38)*G983+SQRT(1-Inputs!$B$38)*_xlfn.NORM.S.INV(RAND())</f>
        <v>0.65542897208055917</v>
      </c>
      <c r="AO983" s="23">
        <f ca="1">SQRT(Inputs!$B$38)*H983+SQRT(1-Inputs!$B$38)*_xlfn.NORM.S.INV(RAND())</f>
        <v>0.24590785643627924</v>
      </c>
      <c r="AP983" s="23">
        <f ca="1">SQRT(Inputs!$B$38)*I983+SQRT(1-Inputs!$B$38)*_xlfn.NORM.S.INV(RAND())</f>
        <v>-0.18482299818808473</v>
      </c>
      <c r="AQ983" s="23">
        <f ca="1">SQRT(Inputs!$B$38)*J983+SQRT(1-Inputs!$B$38)*_xlfn.NORM.S.INV(RAND())</f>
        <v>-0.21213883637553999</v>
      </c>
      <c r="AR983" s="23">
        <f ca="1">SQRT(Inputs!$B$38)*K983+SQRT(1-Inputs!$B$38)*_xlfn.NORM.S.INV(RAND())</f>
        <v>-1.3598869704954548</v>
      </c>
      <c r="AS983" s="23">
        <f ca="1">SQRT(Inputs!$B$38)*L983+SQRT(1-Inputs!$B$38)*_xlfn.NORM.S.INV(RAND())</f>
        <v>0.38326897574059027</v>
      </c>
      <c r="AT983" s="23">
        <f ca="1">SQRT(Inputs!$B$38)*M983+SQRT(1-Inputs!$B$38)*_xlfn.NORM.S.INV(RAND())</f>
        <v>1.4739173393111775</v>
      </c>
      <c r="AU983" s="15">
        <f ca="1">Inputs!$B$6*EXP($B$8-0.5*C$5^2+C$5*N983)</f>
        <v>5083.6747241878038</v>
      </c>
      <c r="AV983" s="15">
        <f t="shared" ca="1" si="547"/>
        <v>6482.0342778174654</v>
      </c>
      <c r="AW983" s="15">
        <f t="shared" ca="1" si="548"/>
        <v>7131.4007248554326</v>
      </c>
      <c r="AX983" s="15">
        <f t="shared" ca="1" si="549"/>
        <v>6809.385941503122</v>
      </c>
      <c r="AY983" s="15">
        <f t="shared" ca="1" si="550"/>
        <v>9360.3286646541437</v>
      </c>
      <c r="AZ983" s="15">
        <f t="shared" ca="1" si="551"/>
        <v>13289.466309380503</v>
      </c>
      <c r="BA983" s="15">
        <f t="shared" ca="1" si="552"/>
        <v>18121.006234687513</v>
      </c>
      <c r="BB983" s="15">
        <f t="shared" ca="1" si="553"/>
        <v>23859.604201407969</v>
      </c>
      <c r="BC983" s="15">
        <f t="shared" ca="1" si="554"/>
        <v>27313.262503601625</v>
      </c>
      <c r="BD983" s="15">
        <f t="shared" ca="1" si="555"/>
        <v>30768.339342304342</v>
      </c>
      <c r="BE983" s="15">
        <f t="shared" ca="1" si="556"/>
        <v>34945.348025072461</v>
      </c>
      <c r="BF983" s="15">
        <f ca="1">Inputs!$B$13*EXP($B$9-0.5*C$6^2+C$6*Y983)</f>
        <v>12392.67897875264</v>
      </c>
      <c r="BG983" s="15">
        <f t="shared" ca="1" si="557"/>
        <v>17455.918825662626</v>
      </c>
      <c r="BH983" s="15">
        <f t="shared" ca="1" si="558"/>
        <v>18975.090942444487</v>
      </c>
      <c r="BI983" s="15">
        <f t="shared" ca="1" si="559"/>
        <v>22673.430261122649</v>
      </c>
      <c r="BJ983" s="15">
        <f t="shared" ca="1" si="560"/>
        <v>28376.921493176676</v>
      </c>
      <c r="BK983" s="15">
        <f t="shared" ca="1" si="561"/>
        <v>33150.893182837914</v>
      </c>
      <c r="BL983" s="15">
        <f t="shared" ca="1" si="562"/>
        <v>46085.124107039795</v>
      </c>
      <c r="BM983" s="15">
        <f t="shared" ca="1" si="563"/>
        <v>50096.221919414042</v>
      </c>
      <c r="BN983" s="15">
        <f t="shared" ca="1" si="564"/>
        <v>57161.066078030257</v>
      </c>
      <c r="BO983" s="15">
        <f t="shared" ca="1" si="565"/>
        <v>78135.917554260843</v>
      </c>
      <c r="BP983" s="15">
        <f t="shared" ca="1" si="566"/>
        <v>95880.345748108724</v>
      </c>
      <c r="BQ983" s="15">
        <f ca="1">Inputs!$B$20*EXP($B$10-0.5*C$7^2+C$7*AJ983)</f>
        <v>4020.5256773815363</v>
      </c>
      <c r="BR983" s="15">
        <f t="shared" ca="1" si="567"/>
        <v>6528.9403283169268</v>
      </c>
      <c r="BS983" s="15">
        <f t="shared" ca="1" si="568"/>
        <v>5493.3889626124319</v>
      </c>
      <c r="BT983" s="15">
        <f t="shared" ca="1" si="569"/>
        <v>6462.7402371064545</v>
      </c>
      <c r="BU983" s="15">
        <f t="shared" ca="1" si="570"/>
        <v>10495.880152206702</v>
      </c>
      <c r="BV983" s="15">
        <f t="shared" ca="1" si="571"/>
        <v>15434.663078881684</v>
      </c>
      <c r="BW983" s="15">
        <f t="shared" ca="1" si="572"/>
        <v>20711.94385771298</v>
      </c>
      <c r="BX983" s="15">
        <f t="shared" ca="1" si="573"/>
        <v>27762.808335930898</v>
      </c>
      <c r="BY983" s="15">
        <f t="shared" ca="1" si="574"/>
        <v>29988.823866075243</v>
      </c>
      <c r="BZ983" s="15">
        <f t="shared" ca="1" si="575"/>
        <v>45150.22161252793</v>
      </c>
      <c r="CA983" s="15">
        <f t="shared" ca="1" si="576"/>
        <v>82412.137701886764</v>
      </c>
      <c r="CB983" s="15">
        <f ca="1">(AU983*DCF!C$10-DCF!C$5*MAX(AU983*DCF!C$10,0)-MAX(AU983-Inputs!$B$6,0)/Inputs!$B$10)*DCF!C$6</f>
        <v>1042.2084482284954</v>
      </c>
      <c r="CC983" s="15">
        <f ca="1">(AV983*DCF!D$10-DCF!D$5*MAX(AV983*DCF!D$10,0)-MAX(AV983-AU983,0)/Inputs!$B$10)*DCF!D$6</f>
        <v>1238.9985613940476</v>
      </c>
      <c r="CD983" s="15">
        <f ca="1">(AW983*DCF!E$10-DCF!E$5*MAX(AW983*DCF!E$10,0)-MAX(AW983-AV983,0)/Inputs!$B$10)*DCF!E$6</f>
        <v>1500.2626897972013</v>
      </c>
      <c r="CE983" s="15">
        <f ca="1">(AX983*DCF!F$10-DCF!F$5*MAX(AX983*DCF!F$10,0)-MAX(AX983-AW983,0)/Inputs!$B$10)*DCF!F$6</f>
        <v>1486.4780990259478</v>
      </c>
      <c r="CF983" s="15">
        <f ca="1">(AY983*DCF!G$10-DCF!G$5*MAX(AY983*DCF!G$10,0)-MAX(AY983-AX983,0)/Inputs!$B$10)*DCF!G$6</f>
        <v>1438.2654246165623</v>
      </c>
      <c r="CG983" s="15">
        <f ca="1">(AZ983*DCF!H$10-DCF!H$5*MAX(AZ983*DCF!H$10,0)-MAX(AZ983-AY983,0)/Inputs!$B$10)*DCF!H$6</f>
        <v>1882.4705883330107</v>
      </c>
      <c r="CH983" s="15">
        <f ca="1">(BA983*DCF!I$10-DCF!I$5*MAX(BA983*DCF!I$10,0)-MAX(BA983-AZ983,0)/Inputs!$B$10)*DCF!I$6</f>
        <v>2517.5049531489008</v>
      </c>
      <c r="CI983" s="15">
        <f ca="1">(BB983*DCF!J$10-DCF!J$5*MAX(BB983*DCF!J$10,0)-MAX(BB983-BA983,0)/Inputs!$B$10)*DCF!J$6</f>
        <v>3224.7734856297348</v>
      </c>
      <c r="CJ983" s="15">
        <f ca="1">(BC983*DCF!K$10-DCF!K$5*MAX(BC983*DCF!K$10,0)-MAX(BC983-BB983,0)/Inputs!$B$10)*DCF!K$6</f>
        <v>3913.5370215934454</v>
      </c>
      <c r="CK983" s="15">
        <f ca="1">(BD983*DCF!L$10-DCF!L$5*MAX(BD983*DCF!L$10,0)-MAX(BD983-BC983,0)/Inputs!$B$10)*DCF!L$6</f>
        <v>4193.6532847407188</v>
      </c>
      <c r="CL983" s="15">
        <f ca="1">(BE983*DCF!M$10-DCF!M$5*MAX(BE983*DCF!M$10,0)-MAX(BE983-BD983,0)/Inputs!$B$10)*DCF!M$6</f>
        <v>4432.2522729888469</v>
      </c>
      <c r="CM983" s="15">
        <f ca="1">(BF983*DCF!C$28-DCF!C$5*MAX(BF983*DCF!C$28,0)-MAX(BF983-Inputs!$B$13,0)/Inputs!$B$17)*DCF!C$6</f>
        <v>3549.9059268861824</v>
      </c>
      <c r="CN983" s="15">
        <f ca="1">(BG983*DCF!D$28-DCF!D$5*MAX(BG983*DCF!D$28,0)-MAX(BG983-BF983,0)/Inputs!$B$17)*DCF!D$6</f>
        <v>4060.9494871744569</v>
      </c>
      <c r="CO983" s="15">
        <f ca="1">(BH983*DCF!E$28-DCF!E$5*MAX(BH983*DCF!E$28,0)-MAX(BH983-BG983,0)/Inputs!$B$17)*DCF!E$6</f>
        <v>5074.6757206396906</v>
      </c>
      <c r="CP983" s="15">
        <f ca="1">(BI983*DCF!F$28-DCF!F$5*MAX(BI983*DCF!F$28,0)-MAX(BI983-BH983,0)/Inputs!$B$17)*DCF!F$6</f>
        <v>5481.897948508833</v>
      </c>
      <c r="CQ983" s="15">
        <f ca="1">(BJ983*DCF!G$28-DCF!G$5*MAX(BJ983*DCF!G$28,0)-MAX(BJ983-BI983,0)/Inputs!$B$17)*DCF!G$6</f>
        <v>6403.3366948698385</v>
      </c>
      <c r="CR983" s="15">
        <f ca="1">(BK983*DCF!H$28-DCF!H$5*MAX(BK983*DCF!H$28,0)-MAX(BK983-BJ983,0)/Inputs!$B$17)*DCF!H$6</f>
        <v>7456.8404029332396</v>
      </c>
      <c r="CS983" s="15">
        <f ca="1">(BL983*DCF!I$28-DCF!I$5*MAX(BL983*DCF!I$28,0)-MAX(BL983-BK983,0)/Inputs!$B$17)*DCF!I$6</f>
        <v>8980.5982335191584</v>
      </c>
      <c r="CT983" s="15">
        <f ca="1">(BM983*DCF!J$28-DCF!J$5*MAX(BM983*DCF!J$28,0)-MAX(BM983-BL983,0)/Inputs!$B$17)*DCF!J$6</f>
        <v>10643.777493217753</v>
      </c>
      <c r="CU983" s="15">
        <f ca="1">(BN983*DCF!K$28-DCF!K$5*MAX(BN983*DCF!K$28,0)-MAX(BN983-BM983,0)/Inputs!$B$17)*DCF!K$6</f>
        <v>11206.109429843542</v>
      </c>
      <c r="CV983" s="15">
        <f ca="1">(BO983*DCF!L$28-DCF!L$5*MAX(BO983*DCF!L$28,0)-MAX(BO983-BN983,0)/Inputs!$B$17)*DCF!L$6</f>
        <v>13216.416195308118</v>
      </c>
      <c r="CW983" s="15">
        <f ca="1">(BP983*DCF!M$28-DCF!M$5*MAX(BP983*DCF!M$28,0)-MAX(BP983-BO983,0)/Inputs!$B$17)*DCF!M$6</f>
        <v>16185.151189058983</v>
      </c>
      <c r="CX983" s="15">
        <f ca="1">(BQ983*DCF!C$46-DCF!C$5*MAX(BQ983*DCF!C$46,0)-MAX(BQ983-Inputs!$B$20,0)/Inputs!$B$24)*DCF!C$6</f>
        <v>-1307.0616702412492</v>
      </c>
      <c r="CY983" s="15">
        <f ca="1">(BR983*DCF!D$46-DCF!D$5*MAX(BR983*DCF!D$46,0)-MAX(BR983-BQ983,0)/Inputs!$B$24)*DCF!D$6</f>
        <v>-2184.6575670091197</v>
      </c>
      <c r="CZ983" s="15">
        <f ca="1">(BS983*DCF!E$46-DCF!E$5*MAX(BS983*DCF!E$46,0)-MAX(BS983-BR983,0)/Inputs!$B$24)*DCF!E$6</f>
        <v>-649.60280953670406</v>
      </c>
      <c r="DA983" s="15">
        <f ca="1">(BT983*DCF!F$46-DCF!F$5*MAX(BT983*DCF!F$46,0)-MAX(BT983-BS983,0)/Inputs!$B$24)*DCF!F$6</f>
        <v>-823.62904720146798</v>
      </c>
      <c r="DB983" s="15">
        <f ca="1">(BU983*DCF!G$46-DCF!G$5*MAX(BU983*DCF!G$46,0)-MAX(BU983-BT983,0)/Inputs!$B$24)*DCF!G$6</f>
        <v>-1709.7292533179182</v>
      </c>
      <c r="DC983" s="15">
        <f ca="1">(BV983*DCF!H$46-DCF!H$5*MAX(BV983*DCF!H$46,0)-MAX(BV983-BU983,0)/Inputs!$B$24)*DCF!H$6</f>
        <v>-1534.6965340392021</v>
      </c>
      <c r="DD983" s="15">
        <f ca="1">(BW983*DCF!I$46-DCF!I$5*MAX(BW983*DCF!I$46,0)-MAX(BW983-BV983,0)/Inputs!$B$24)*DCF!I$6</f>
        <v>-1036.5527863574509</v>
      </c>
      <c r="DE983" s="15">
        <f ca="1">(BX983*DCF!J$46-DCF!J$5*MAX(BX983*DCF!J$46,0)-MAX(BX983-BW983,0)/Inputs!$B$24)*DCF!J$6</f>
        <v>-705.20105102283458</v>
      </c>
      <c r="DF983" s="15">
        <f ca="1">(BY983*DCF!K$46-DCF!K$5*MAX(BY983*DCF!K$46,0)-MAX(BY983-BX983,0)/Inputs!$B$24)*DCF!K$6</f>
        <v>1167.7470833757295</v>
      </c>
      <c r="DG983" s="15">
        <f ca="1">(BZ983*DCF!L$46-DCF!L$5*MAX(BZ983*DCF!L$46,0)-MAX(BZ983-BY983,0)/Inputs!$B$24)*DCF!L$6</f>
        <v>-310.04854211681089</v>
      </c>
      <c r="DH983" s="15">
        <f ca="1">(CA983*DCF!M$46-DCF!M$5*MAX(CA983*DCF!M$46,0)-MAX(CA983-BZ983,0)/Inputs!$B$24)*DCF!M$6</f>
        <v>-1329.0464451927533</v>
      </c>
      <c r="DI983" s="15">
        <f ca="1">SUM(CB983:CL983)+BE983*DCF!M$10*(1+Inputs!$B$30)*(1-Inputs!$B$33)*(1-Inputs!$B$30/Inputs!$B$31)/(Inputs!$B$29-Inputs!$B$30)*DCF!M$6</f>
        <v>124123.77048766191</v>
      </c>
      <c r="DJ983" s="15">
        <f ca="1">SUM(CM983:CW983)+BP983*DCF!M$28*(1+Inputs!$B$30)*(1-Inputs!$B$33)*(1-Inputs!$B$30/Inputs!$B$31)/(Inputs!$B$29-Inputs!$B$30)*DCF!M$6</f>
        <v>448041.35219302826</v>
      </c>
      <c r="DK983" s="15">
        <f ca="1">SUM(CX983:DH983)+CA983*DCF!M$46*(1+Inputs!$B$30)*(1-Inputs!$B$33)*(1-Inputs!$B$30/Inputs!$B$31)/(Inputs!$B$29-Inputs!$B$30)*DCF!M$6</f>
        <v>116996.44860625791</v>
      </c>
      <c r="DM983" s="15">
        <f ca="1">DI983+DJ983+DK983+Inputs!$B$34+Inputs!$B$36-Inputs!$B$35</f>
        <v>766012.57128694805</v>
      </c>
    </row>
    <row r="984" spans="1:117" x14ac:dyDescent="0.75">
      <c r="A984" s="11">
        <v>971</v>
      </c>
      <c r="C984" s="23">
        <f t="shared" ref="C984:M993" ca="1" si="577">_xlfn.NORM.S.INV(RAND())</f>
        <v>-1.3402426764988482</v>
      </c>
      <c r="D984" s="23">
        <f t="shared" ca="1" si="577"/>
        <v>-0.55558054460094253</v>
      </c>
      <c r="E984" s="23">
        <f t="shared" ca="1" si="577"/>
        <v>-0.53068553307651256</v>
      </c>
      <c r="F984" s="23">
        <f t="shared" ca="1" si="577"/>
        <v>0.62086053568391553</v>
      </c>
      <c r="G984" s="23">
        <f t="shared" ca="1" si="577"/>
        <v>0.44070294109840591</v>
      </c>
      <c r="H984" s="23">
        <f t="shared" ca="1" si="577"/>
        <v>1.2466396038764302</v>
      </c>
      <c r="I984" s="23">
        <f t="shared" ca="1" si="577"/>
        <v>-0.36061869885290904</v>
      </c>
      <c r="J984" s="23">
        <f t="shared" ca="1" si="577"/>
        <v>1.2970604572071447</v>
      </c>
      <c r="K984" s="23">
        <f t="shared" ca="1" si="577"/>
        <v>0.92568555903289418</v>
      </c>
      <c r="L984" s="23">
        <f t="shared" ca="1" si="577"/>
        <v>-1.4924662516812115</v>
      </c>
      <c r="M984" s="23">
        <f t="shared" ca="1" si="577"/>
        <v>-1.5173044118889238</v>
      </c>
      <c r="N984" s="23">
        <f ca="1">SQRT(Inputs!$B$38)*C984+SQRT(1-Inputs!$B$38)*_xlfn.NORM.S.INV(RAND())</f>
        <v>-1.1130519082627401</v>
      </c>
      <c r="O984" s="23">
        <f ca="1">SQRT(Inputs!$B$38)*D984+SQRT(1-Inputs!$B$38)*_xlfn.NORM.S.INV(RAND())</f>
        <v>-1.0632113282747671</v>
      </c>
      <c r="P984" s="23">
        <f ca="1">SQRT(Inputs!$B$38)*E984+SQRT(1-Inputs!$B$38)*_xlfn.NORM.S.INV(RAND())</f>
        <v>-1.1496075548307458</v>
      </c>
      <c r="Q984" s="23">
        <f ca="1">SQRT(Inputs!$B$38)*F984+SQRT(1-Inputs!$B$38)*_xlfn.NORM.S.INV(RAND())</f>
        <v>1.092916794527041</v>
      </c>
      <c r="R984" s="23">
        <f ca="1">SQRT(Inputs!$B$38)*G984+SQRT(1-Inputs!$B$38)*_xlfn.NORM.S.INV(RAND())</f>
        <v>0.42984571003797384</v>
      </c>
      <c r="S984" s="23">
        <f ca="1">SQRT(Inputs!$B$38)*H984+SQRT(1-Inputs!$B$38)*_xlfn.NORM.S.INV(RAND())</f>
        <v>1.1380729338915163</v>
      </c>
      <c r="T984" s="23">
        <f ca="1">SQRT(Inputs!$B$38)*I984+SQRT(1-Inputs!$B$38)*_xlfn.NORM.S.INV(RAND())</f>
        <v>-0.66281284681526487</v>
      </c>
      <c r="U984" s="23">
        <f ca="1">SQRT(Inputs!$B$38)*J984+SQRT(1-Inputs!$B$38)*_xlfn.NORM.S.INV(RAND())</f>
        <v>1.0189777243802656</v>
      </c>
      <c r="V984" s="23">
        <f ca="1">SQRT(Inputs!$B$38)*K984+SQRT(1-Inputs!$B$38)*_xlfn.NORM.S.INV(RAND())</f>
        <v>-0.28676714451956409</v>
      </c>
      <c r="W984" s="23">
        <f ca="1">SQRT(Inputs!$B$38)*L984+SQRT(1-Inputs!$B$38)*_xlfn.NORM.S.INV(RAND())</f>
        <v>-1.0289020998524514</v>
      </c>
      <c r="X984" s="23">
        <f ca="1">SQRT(Inputs!$B$38)*M984+SQRT(1-Inputs!$B$38)*_xlfn.NORM.S.INV(RAND())</f>
        <v>-0.90096882208418583</v>
      </c>
      <c r="Y984" s="23">
        <f ca="1">SQRT(Inputs!$B$38)*C984+SQRT(1-Inputs!$B$38)*_xlfn.NORM.S.INV(RAND())</f>
        <v>-1.6400236191819926</v>
      </c>
      <c r="Z984" s="23">
        <f ca="1">SQRT(Inputs!$B$38)*D984+SQRT(1-Inputs!$B$38)*_xlfn.NORM.S.INV(RAND())</f>
        <v>-0.88892304553965706</v>
      </c>
      <c r="AA984" s="23">
        <f ca="1">SQRT(Inputs!$B$38)*E984+SQRT(1-Inputs!$B$38)*_xlfn.NORM.S.INV(RAND())</f>
        <v>-0.54749020881797805</v>
      </c>
      <c r="AB984" s="23">
        <f ca="1">SQRT(Inputs!$B$38)*F984+SQRT(1-Inputs!$B$38)*_xlfn.NORM.S.INV(RAND())</f>
        <v>0.87484815811769834</v>
      </c>
      <c r="AC984" s="23">
        <f ca="1">SQRT(Inputs!$B$38)*G984+SQRT(1-Inputs!$B$38)*_xlfn.NORM.S.INV(RAND())</f>
        <v>-0.17288538029035799</v>
      </c>
      <c r="AD984" s="23">
        <f ca="1">SQRT(Inputs!$B$38)*H984+SQRT(1-Inputs!$B$38)*_xlfn.NORM.S.INV(RAND())</f>
        <v>0.58539101700501395</v>
      </c>
      <c r="AE984" s="23">
        <f ca="1">SQRT(Inputs!$B$38)*I984+SQRT(1-Inputs!$B$38)*_xlfn.NORM.S.INV(RAND())</f>
        <v>0.23848205925540567</v>
      </c>
      <c r="AF984" s="23">
        <f ca="1">SQRT(Inputs!$B$38)*J984+SQRT(1-Inputs!$B$38)*_xlfn.NORM.S.INV(RAND())</f>
        <v>1.725143570584488</v>
      </c>
      <c r="AG984" s="23">
        <f ca="1">SQRT(Inputs!$B$38)*K984+SQRT(1-Inputs!$B$38)*_xlfn.NORM.S.INV(RAND())</f>
        <v>2.2071562082113871</v>
      </c>
      <c r="AH984" s="23">
        <f ca="1">SQRT(Inputs!$B$38)*L984+SQRT(1-Inputs!$B$38)*_xlfn.NORM.S.INV(RAND())</f>
        <v>-0.52640871985914894</v>
      </c>
      <c r="AI984" s="23">
        <f ca="1">SQRT(Inputs!$B$38)*M984+SQRT(1-Inputs!$B$38)*_xlfn.NORM.S.INV(RAND())</f>
        <v>-0.6140032764713258</v>
      </c>
      <c r="AJ984" s="23">
        <f ca="1">SQRT(Inputs!$B$38)*C984+SQRT(1-Inputs!$B$38)*_xlfn.NORM.S.INV(RAND())</f>
        <v>2.5768333523583875E-2</v>
      </c>
      <c r="AK984" s="23">
        <f ca="1">SQRT(Inputs!$B$38)*D984+SQRT(1-Inputs!$B$38)*_xlfn.NORM.S.INV(RAND())</f>
        <v>0.19157495213725029</v>
      </c>
      <c r="AL984" s="23">
        <f ca="1">SQRT(Inputs!$B$38)*E984+SQRT(1-Inputs!$B$38)*_xlfn.NORM.S.INV(RAND())</f>
        <v>-0.56292460964066582</v>
      </c>
      <c r="AM984" s="23">
        <f ca="1">SQRT(Inputs!$B$38)*F984+SQRT(1-Inputs!$B$38)*_xlfn.NORM.S.INV(RAND())</f>
        <v>0.11434038090443169</v>
      </c>
      <c r="AN984" s="23">
        <f ca="1">SQRT(Inputs!$B$38)*G984+SQRT(1-Inputs!$B$38)*_xlfn.NORM.S.INV(RAND())</f>
        <v>1.0467379083652579</v>
      </c>
      <c r="AO984" s="23">
        <f ca="1">SQRT(Inputs!$B$38)*H984+SQRT(1-Inputs!$B$38)*_xlfn.NORM.S.INV(RAND())</f>
        <v>1.135371133692572</v>
      </c>
      <c r="AP984" s="23">
        <f ca="1">SQRT(Inputs!$B$38)*I984+SQRT(1-Inputs!$B$38)*_xlfn.NORM.S.INV(RAND())</f>
        <v>-0.14066363487750372</v>
      </c>
      <c r="AQ984" s="23">
        <f ca="1">SQRT(Inputs!$B$38)*J984+SQRT(1-Inputs!$B$38)*_xlfn.NORM.S.INV(RAND())</f>
        <v>-0.22662155857350186</v>
      </c>
      <c r="AR984" s="23">
        <f ca="1">SQRT(Inputs!$B$38)*K984+SQRT(1-Inputs!$B$38)*_xlfn.NORM.S.INV(RAND())</f>
        <v>0.31643349403661652</v>
      </c>
      <c r="AS984" s="23">
        <f ca="1">SQRT(Inputs!$B$38)*L984+SQRT(1-Inputs!$B$38)*_xlfn.NORM.S.INV(RAND())</f>
        <v>-1.3928067294348108</v>
      </c>
      <c r="AT984" s="23">
        <f ca="1">SQRT(Inputs!$B$38)*M984+SQRT(1-Inputs!$B$38)*_xlfn.NORM.S.INV(RAND())</f>
        <v>-1.6562506599291285</v>
      </c>
      <c r="AU984" s="15">
        <f ca="1">Inputs!$B$6*EXP($B$8-0.5*C$5^2+C$5*N984)</f>
        <v>4144.0932281237874</v>
      </c>
      <c r="AV984" s="15">
        <f t="shared" ca="1" si="547"/>
        <v>4314.3246097991669</v>
      </c>
      <c r="AW984" s="15">
        <f t="shared" ca="1" si="548"/>
        <v>4504.9464717647861</v>
      </c>
      <c r="AX984" s="15">
        <f t="shared" ca="1" si="549"/>
        <v>6304.7621360754865</v>
      </c>
      <c r="AY984" s="15">
        <f t="shared" ca="1" si="550"/>
        <v>8101.7364427459643</v>
      </c>
      <c r="AZ984" s="15">
        <f t="shared" ca="1" si="551"/>
        <v>11231.600635644194</v>
      </c>
      <c r="BA984" s="15">
        <f t="shared" ca="1" si="552"/>
        <v>12823.465829041088</v>
      </c>
      <c r="BB984" s="15">
        <f t="shared" ca="1" si="553"/>
        <v>17387.314484776278</v>
      </c>
      <c r="BC984" s="15">
        <f t="shared" ca="1" si="554"/>
        <v>20713.638840796873</v>
      </c>
      <c r="BD984" s="15">
        <f t="shared" ca="1" si="555"/>
        <v>23047.8697705538</v>
      </c>
      <c r="BE984" s="15">
        <f t="shared" ca="1" si="556"/>
        <v>26017.180223564985</v>
      </c>
      <c r="BF984" s="15">
        <f ca="1">Inputs!$B$13*EXP($B$9-0.5*C$6^2+C$6*Y984)</f>
        <v>9991.9828607953168</v>
      </c>
      <c r="BG984" s="15">
        <f t="shared" ca="1" si="557"/>
        <v>10372.943848379377</v>
      </c>
      <c r="BH984" s="15">
        <f t="shared" ca="1" si="558"/>
        <v>11573.683955969907</v>
      </c>
      <c r="BI984" s="15">
        <f t="shared" ca="1" si="559"/>
        <v>16210.142643533713</v>
      </c>
      <c r="BJ984" s="15">
        <f t="shared" ca="1" si="560"/>
        <v>19383.461152240154</v>
      </c>
      <c r="BK984" s="15">
        <f t="shared" ca="1" si="561"/>
        <v>25763.079102863943</v>
      </c>
      <c r="BL984" s="15">
        <f t="shared" ca="1" si="562"/>
        <v>32640.158311896445</v>
      </c>
      <c r="BM984" s="15">
        <f t="shared" ca="1" si="563"/>
        <v>49711.198050760737</v>
      </c>
      <c r="BN984" s="15">
        <f t="shared" ca="1" si="564"/>
        <v>79649.762279012997</v>
      </c>
      <c r="BO984" s="15">
        <f t="shared" ca="1" si="565"/>
        <v>92183.942387259551</v>
      </c>
      <c r="BP984" s="15">
        <f t="shared" ca="1" si="566"/>
        <v>105836.58396162218</v>
      </c>
      <c r="BQ984" s="15">
        <f ca="1">Inputs!$B$20*EXP($B$10-0.5*C$7^2+C$7*AJ984)</f>
        <v>4328.897923561939</v>
      </c>
      <c r="BR984" s="15">
        <f t="shared" ca="1" si="567"/>
        <v>6242.2137215495932</v>
      </c>
      <c r="BS984" s="15">
        <f t="shared" ca="1" si="568"/>
        <v>7271.9798938347685</v>
      </c>
      <c r="BT984" s="15">
        <f t="shared" ca="1" si="569"/>
        <v>10331.781306633573</v>
      </c>
      <c r="BU984" s="15">
        <f t="shared" ca="1" si="570"/>
        <v>18445.843814358454</v>
      </c>
      <c r="BV984" s="15">
        <f t="shared" ca="1" si="571"/>
        <v>33144.171611241538</v>
      </c>
      <c r="BW984" s="15">
        <f t="shared" ca="1" si="572"/>
        <v>44894.167239632465</v>
      </c>
      <c r="BX984" s="15">
        <f t="shared" ca="1" si="573"/>
        <v>60002.800320412207</v>
      </c>
      <c r="BY984" s="15">
        <f t="shared" ca="1" si="574"/>
        <v>89321.324823242452</v>
      </c>
      <c r="BZ984" s="15">
        <f t="shared" ca="1" si="575"/>
        <v>97019.10229732767</v>
      </c>
      <c r="CA984" s="15">
        <f t="shared" ca="1" si="576"/>
        <v>101535.86695347178</v>
      </c>
      <c r="CB984" s="15">
        <f ca="1">(AU984*DCF!C$10-DCF!C$5*MAX(AU984*DCF!C$10,0)-MAX(AU984-Inputs!$B$6,0)/Inputs!$B$10)*DCF!C$6</f>
        <v>1048.9078317672106</v>
      </c>
      <c r="CC984" s="15">
        <f ca="1">(AV984*DCF!D$10-DCF!D$5*MAX(AV984*DCF!D$10,0)-MAX(AV984-AU984,0)/Inputs!$B$10)*DCF!D$6</f>
        <v>1010.0809278989556</v>
      </c>
      <c r="CD984" s="15">
        <f ca="1">(AW984*DCF!E$10-DCF!E$5*MAX(AW984*DCF!E$10,0)-MAX(AW984-AV984,0)/Inputs!$B$10)*DCF!E$6</f>
        <v>997.18449033250897</v>
      </c>
      <c r="CE984" s="15">
        <f ca="1">(AX984*DCF!F$10-DCF!F$5*MAX(AX984*DCF!F$10,0)-MAX(AX984-AW984,0)/Inputs!$B$10)*DCF!F$6</f>
        <v>1001.8225094322179</v>
      </c>
      <c r="CF984" s="15">
        <f ca="1">(AY984*DCF!G$10-DCF!G$5*MAX(AY984*DCF!G$10,0)-MAX(AY984-AX984,0)/Inputs!$B$10)*DCF!G$6</f>
        <v>1323.8710331743516</v>
      </c>
      <c r="CG984" s="15">
        <f ca="1">(AZ984*DCF!H$10-DCF!H$5*MAX(AZ984*DCF!H$10,0)-MAX(AZ984-AY984,0)/Inputs!$B$10)*DCF!H$6</f>
        <v>1624.8598219505941</v>
      </c>
      <c r="CH984" s="15">
        <f ca="1">(BA984*DCF!I$10-DCF!I$5*MAX(BA984*DCF!I$10,0)-MAX(BA984-AZ984,0)/Inputs!$B$10)*DCF!I$6</f>
        <v>2081.2577398735689</v>
      </c>
      <c r="CI984" s="15">
        <f ca="1">(BB984*DCF!J$10-DCF!J$5*MAX(BB984*DCF!J$10,0)-MAX(BB984-BA984,0)/Inputs!$B$10)*DCF!J$6</f>
        <v>2292.1274522093208</v>
      </c>
      <c r="CJ984" s="15">
        <f ca="1">(BC984*DCF!K$10-DCF!K$5*MAX(BC984*DCF!K$10,0)-MAX(BC984-BB984,0)/Inputs!$B$10)*DCF!K$6</f>
        <v>2868.9284165325676</v>
      </c>
      <c r="CK984" s="15">
        <f ca="1">(BD984*DCF!L$10-DCF!L$5*MAX(BD984*DCF!L$10,0)-MAX(BD984-BC984,0)/Inputs!$B$10)*DCF!L$6</f>
        <v>3174.2031852275818</v>
      </c>
      <c r="CL984" s="15">
        <f ca="1">(BE984*DCF!M$10-DCF!M$5*MAX(BE984*DCF!M$10,0)-MAX(BE984-BD984,0)/Inputs!$B$10)*DCF!M$6</f>
        <v>3316.6447765461926</v>
      </c>
      <c r="CM984" s="15">
        <f ca="1">(BF984*DCF!C$28-DCF!C$5*MAX(BF984*DCF!C$28,0)-MAX(BF984-Inputs!$B$13,0)/Inputs!$B$17)*DCF!C$6</f>
        <v>3049.4876404122128</v>
      </c>
      <c r="CN984" s="15">
        <f ca="1">(BG984*DCF!D$28-DCF!D$5*MAX(BG984*DCF!D$28,0)-MAX(BG984-BF984,0)/Inputs!$B$17)*DCF!D$6</f>
        <v>2973.7947573882925</v>
      </c>
      <c r="CO984" s="15">
        <f ca="1">(BH984*DCF!E$28-DCF!E$5*MAX(BH984*DCF!E$28,0)-MAX(BH984-BG984,0)/Inputs!$B$17)*DCF!E$6</f>
        <v>3041.2240351995247</v>
      </c>
      <c r="CP984" s="15">
        <f ca="1">(BI984*DCF!F$28-DCF!F$5*MAX(BI984*DCF!F$28,0)-MAX(BI984-BH984,0)/Inputs!$B$17)*DCF!F$6</f>
        <v>3556.4861496903454</v>
      </c>
      <c r="CQ984" s="15">
        <f ca="1">(BJ984*DCF!G$28-DCF!G$5*MAX(BJ984*DCF!G$28,0)-MAX(BJ984-BI984,0)/Inputs!$B$17)*DCF!G$6</f>
        <v>4495.4652332393944</v>
      </c>
      <c r="CR984" s="15">
        <f ca="1">(BK984*DCF!H$28-DCF!H$5*MAX(BK984*DCF!H$28,0)-MAX(BK984-BJ984,0)/Inputs!$B$17)*DCF!H$6</f>
        <v>5380.2801043929176</v>
      </c>
      <c r="CS984" s="15">
        <f ca="1">(BL984*DCF!I$28-DCF!I$5*MAX(BL984*DCF!I$28,0)-MAX(BL984-BK984,0)/Inputs!$B$17)*DCF!I$6</f>
        <v>6688.3606597201779</v>
      </c>
      <c r="CT984" s="15">
        <f ca="1">(BM984*DCF!J$28-DCF!J$5*MAX(BM984*DCF!J$28,0)-MAX(BM984-BL984,0)/Inputs!$B$17)*DCF!J$6</f>
        <v>8826.2435923617741</v>
      </c>
      <c r="CU984" s="15">
        <f ca="1">(BN984*DCF!K$28-DCF!K$5*MAX(BN984*DCF!K$28,0)-MAX(BN984-BM984,0)/Inputs!$B$17)*DCF!K$6</f>
        <v>13153.618967666953</v>
      </c>
      <c r="CV984" s="15">
        <f ca="1">(BO984*DCF!L$28-DCF!L$5*MAX(BO984*DCF!L$28,0)-MAX(BO984-BN984,0)/Inputs!$B$17)*DCF!L$6</f>
        <v>16974.368055740317</v>
      </c>
      <c r="CW984" s="15">
        <f ca="1">(BP984*DCF!M$28-DCF!M$5*MAX(BP984*DCF!M$28,0)-MAX(BP984-BO984,0)/Inputs!$B$17)*DCF!M$6</f>
        <v>18486.129848942805</v>
      </c>
      <c r="CX984" s="15">
        <f ca="1">(BQ984*DCF!C$46-DCF!C$5*MAX(BQ984*DCF!C$46,0)-MAX(BQ984-Inputs!$B$20,0)/Inputs!$B$24)*DCF!C$6</f>
        <v>-1520.7144966941839</v>
      </c>
      <c r="CY984" s="15">
        <f ca="1">(BR984*DCF!D$46-DCF!D$5*MAX(BR984*DCF!D$46,0)-MAX(BR984-BQ984,0)/Inputs!$B$24)*DCF!D$6</f>
        <v>-1881.7962810010149</v>
      </c>
      <c r="CZ984" s="15">
        <f ca="1">(BS984*DCF!E$46-DCF!E$5*MAX(BS984*DCF!E$46,0)-MAX(BS984-BR984,0)/Inputs!$B$24)*DCF!E$6</f>
        <v>-1265.8297600133803</v>
      </c>
      <c r="DA984" s="15">
        <f ca="1">(BT984*DCF!F$46-DCF!F$5*MAX(BT984*DCF!F$46,0)-MAX(BT984-BS984,0)/Inputs!$B$24)*DCF!F$6</f>
        <v>-1866.5960593548334</v>
      </c>
      <c r="DB984" s="15">
        <f ca="1">(BU984*DCF!G$46-DCF!G$5*MAX(BU984*DCF!G$46,0)-MAX(BU984-BT984,0)/Inputs!$B$24)*DCF!G$6</f>
        <v>-3349.8920546759496</v>
      </c>
      <c r="DC984" s="15">
        <f ca="1">(BV984*DCF!H$46-DCF!H$5*MAX(BV984*DCF!H$46,0)-MAX(BV984-BU984,0)/Inputs!$B$24)*DCF!H$6</f>
        <v>-4567.4153047328346</v>
      </c>
      <c r="DD984" s="15">
        <f ca="1">(BW984*DCF!I$46-DCF!I$5*MAX(BW984*DCF!I$46,0)-MAX(BW984-BV984,0)/Inputs!$B$24)*DCF!I$6</f>
        <v>-2336.1209978082134</v>
      </c>
      <c r="DE984" s="15">
        <f ca="1">(BX984*DCF!J$46-DCF!J$5*MAX(BX984*DCF!J$46,0)-MAX(BX984-BW984,0)/Inputs!$B$24)*DCF!J$6</f>
        <v>-1489.6111558122691</v>
      </c>
      <c r="DF984" s="15">
        <f ca="1">(BY984*DCF!K$46-DCF!K$5*MAX(BY984*DCF!K$46,0)-MAX(BY984-BX984,0)/Inputs!$B$24)*DCF!K$6</f>
        <v>-2079.9256328729862</v>
      </c>
      <c r="DG984" s="15">
        <f ca="1">(BZ984*DCF!L$46-DCF!L$5*MAX(BZ984*DCF!L$46,0)-MAX(BZ984-BY984,0)/Inputs!$B$24)*DCF!L$6</f>
        <v>4964.4498242404243</v>
      </c>
      <c r="DH984" s="15">
        <f ca="1">(CA984*DCF!M$46-DCF!M$5*MAX(CA984*DCF!M$46,0)-MAX(CA984-BZ984,0)/Inputs!$B$24)*DCF!M$6</f>
        <v>7015.7557381629667</v>
      </c>
      <c r="DI984" s="15">
        <f ca="1">SUM(CB984:CL984)+BE984*DCF!M$10*(1+Inputs!$B$30)*(1-Inputs!$B$33)*(1-Inputs!$B$30/Inputs!$B$31)/(Inputs!$B$29-Inputs!$B$30)*DCF!M$6</f>
        <v>93146.04478871802</v>
      </c>
      <c r="DJ984" s="15">
        <f ca="1">SUM(CM984:CW984)+BP984*DCF!M$28*(1+Inputs!$B$30)*(1-Inputs!$B$33)*(1-Inputs!$B$30/Inputs!$B$31)/(Inputs!$B$29-Inputs!$B$30)*DCF!M$6</f>
        <v>479351.60932359437</v>
      </c>
      <c r="DK984" s="15">
        <f ca="1">SUM(CX984:DH984)+CA984*DCF!M$46*(1+Inputs!$B$30)*(1-Inputs!$B$33)*(1-Inputs!$B$30/Inputs!$B$31)/(Inputs!$B$29-Inputs!$B$30)*DCF!M$6</f>
        <v>148608.78182185572</v>
      </c>
      <c r="DM984" s="15">
        <f ca="1">DI984+DJ984+DK984+Inputs!$B$34+Inputs!$B$36-Inputs!$B$35</f>
        <v>797957.43593416805</v>
      </c>
    </row>
    <row r="985" spans="1:117" x14ac:dyDescent="0.75">
      <c r="A985" s="11">
        <v>972</v>
      </c>
      <c r="C985" s="23">
        <f t="shared" ca="1" si="577"/>
        <v>-0.18285327392049722</v>
      </c>
      <c r="D985" s="23">
        <f t="shared" ca="1" si="577"/>
        <v>-0.2752957281735795</v>
      </c>
      <c r="E985" s="23">
        <f t="shared" ca="1" si="577"/>
        <v>-0.7499482866614412</v>
      </c>
      <c r="F985" s="23">
        <f t="shared" ca="1" si="577"/>
        <v>-0.25511792958756341</v>
      </c>
      <c r="G985" s="23">
        <f t="shared" ca="1" si="577"/>
        <v>-0.67048718359694359</v>
      </c>
      <c r="H985" s="23">
        <f t="shared" ca="1" si="577"/>
        <v>0.34119411778727554</v>
      </c>
      <c r="I985" s="23">
        <f t="shared" ca="1" si="577"/>
        <v>0.1331584023260699</v>
      </c>
      <c r="J985" s="23">
        <f t="shared" ca="1" si="577"/>
        <v>-0.75344910171553015</v>
      </c>
      <c r="K985" s="23">
        <f t="shared" ca="1" si="577"/>
        <v>-0.69530698920856393</v>
      </c>
      <c r="L985" s="23">
        <f t="shared" ca="1" si="577"/>
        <v>1.6670229012696038</v>
      </c>
      <c r="M985" s="23">
        <f t="shared" ca="1" si="577"/>
        <v>-1.241904245156197</v>
      </c>
      <c r="N985" s="23">
        <f ca="1">SQRT(Inputs!$B$38)*C985+SQRT(1-Inputs!$B$38)*_xlfn.NORM.S.INV(RAND())</f>
        <v>0.41205058009199524</v>
      </c>
      <c r="O985" s="23">
        <f ca="1">SQRT(Inputs!$B$38)*D985+SQRT(1-Inputs!$B$38)*_xlfn.NORM.S.INV(RAND())</f>
        <v>4.8304046937956563E-2</v>
      </c>
      <c r="P985" s="23">
        <f ca="1">SQRT(Inputs!$B$38)*E985+SQRT(1-Inputs!$B$38)*_xlfn.NORM.S.INV(RAND())</f>
        <v>0.10037654705358989</v>
      </c>
      <c r="Q985" s="23">
        <f ca="1">SQRT(Inputs!$B$38)*F985+SQRT(1-Inputs!$B$38)*_xlfn.NORM.S.INV(RAND())</f>
        <v>0.35846250885838676</v>
      </c>
      <c r="R985" s="23">
        <f ca="1">SQRT(Inputs!$B$38)*G985+SQRT(1-Inputs!$B$38)*_xlfn.NORM.S.INV(RAND())</f>
        <v>-1.5081845071137057</v>
      </c>
      <c r="S985" s="23">
        <f ca="1">SQRT(Inputs!$B$38)*H985+SQRT(1-Inputs!$B$38)*_xlfn.NORM.S.INV(RAND())</f>
        <v>1.8800183491939244</v>
      </c>
      <c r="T985" s="23">
        <f ca="1">SQRT(Inputs!$B$38)*I985+SQRT(1-Inputs!$B$38)*_xlfn.NORM.S.INV(RAND())</f>
        <v>1.1831992179888635</v>
      </c>
      <c r="U985" s="23">
        <f ca="1">SQRT(Inputs!$B$38)*J985+SQRT(1-Inputs!$B$38)*_xlfn.NORM.S.INV(RAND())</f>
        <v>1.066528833966887</v>
      </c>
      <c r="V985" s="23">
        <f ca="1">SQRT(Inputs!$B$38)*K985+SQRT(1-Inputs!$B$38)*_xlfn.NORM.S.INV(RAND())</f>
        <v>-0.67393035814951929</v>
      </c>
      <c r="W985" s="23">
        <f ca="1">SQRT(Inputs!$B$38)*L985+SQRT(1-Inputs!$B$38)*_xlfn.NORM.S.INV(RAND())</f>
        <v>2.0487280511378891</v>
      </c>
      <c r="X985" s="23">
        <f ca="1">SQRT(Inputs!$B$38)*M985+SQRT(1-Inputs!$B$38)*_xlfn.NORM.S.INV(RAND())</f>
        <v>-2.1647596265163189</v>
      </c>
      <c r="Y985" s="23">
        <f ca="1">SQRT(Inputs!$B$38)*C985+SQRT(1-Inputs!$B$38)*_xlfn.NORM.S.INV(RAND())</f>
        <v>0.77973835955759285</v>
      </c>
      <c r="Z985" s="23">
        <f ca="1">SQRT(Inputs!$B$38)*D985+SQRT(1-Inputs!$B$38)*_xlfn.NORM.S.INV(RAND())</f>
        <v>0.7727543175511834</v>
      </c>
      <c r="AA985" s="23">
        <f ca="1">SQRT(Inputs!$B$38)*E985+SQRT(1-Inputs!$B$38)*_xlfn.NORM.S.INV(RAND())</f>
        <v>-0.73565117703394067</v>
      </c>
      <c r="AB985" s="23">
        <f ca="1">SQRT(Inputs!$B$38)*F985+SQRT(1-Inputs!$B$38)*_xlfn.NORM.S.INV(RAND())</f>
        <v>0.59741401469255329</v>
      </c>
      <c r="AC985" s="23">
        <f ca="1">SQRT(Inputs!$B$38)*G985+SQRT(1-Inputs!$B$38)*_xlfn.NORM.S.INV(RAND())</f>
        <v>-0.77132175176557705</v>
      </c>
      <c r="AD985" s="23">
        <f ca="1">SQRT(Inputs!$B$38)*H985+SQRT(1-Inputs!$B$38)*_xlfn.NORM.S.INV(RAND())</f>
        <v>-9.4938697941993028E-2</v>
      </c>
      <c r="AE985" s="23">
        <f ca="1">SQRT(Inputs!$B$38)*I985+SQRT(1-Inputs!$B$38)*_xlfn.NORM.S.INV(RAND())</f>
        <v>-1.0282083313854948</v>
      </c>
      <c r="AF985" s="23">
        <f ca="1">SQRT(Inputs!$B$38)*J985+SQRT(1-Inputs!$B$38)*_xlfn.NORM.S.INV(RAND())</f>
        <v>-0.15436950804998834</v>
      </c>
      <c r="AG985" s="23">
        <f ca="1">SQRT(Inputs!$B$38)*K985+SQRT(1-Inputs!$B$38)*_xlfn.NORM.S.INV(RAND())</f>
        <v>-0.29052205812201631</v>
      </c>
      <c r="AH985" s="23">
        <f ca="1">SQRT(Inputs!$B$38)*L985+SQRT(1-Inputs!$B$38)*_xlfn.NORM.S.INV(RAND())</f>
        <v>0.41704995353941432</v>
      </c>
      <c r="AI985" s="23">
        <f ca="1">SQRT(Inputs!$B$38)*M985+SQRT(1-Inputs!$B$38)*_xlfn.NORM.S.INV(RAND())</f>
        <v>1.811656851749593</v>
      </c>
      <c r="AJ985" s="23">
        <f ca="1">SQRT(Inputs!$B$38)*C985+SQRT(1-Inputs!$B$38)*_xlfn.NORM.S.INV(RAND())</f>
        <v>-0.7072481688172555</v>
      </c>
      <c r="AK985" s="23">
        <f ca="1">SQRT(Inputs!$B$38)*D985+SQRT(1-Inputs!$B$38)*_xlfn.NORM.S.INV(RAND())</f>
        <v>1.0976116488788334</v>
      </c>
      <c r="AL985" s="23">
        <f ca="1">SQRT(Inputs!$B$38)*E985+SQRT(1-Inputs!$B$38)*_xlfn.NORM.S.INV(RAND())</f>
        <v>-0.37102025821749463</v>
      </c>
      <c r="AM985" s="23">
        <f ca="1">SQRT(Inputs!$B$38)*F985+SQRT(1-Inputs!$B$38)*_xlfn.NORM.S.INV(RAND())</f>
        <v>-0.6710141889489275</v>
      </c>
      <c r="AN985" s="23">
        <f ca="1">SQRT(Inputs!$B$38)*G985+SQRT(1-Inputs!$B$38)*_xlfn.NORM.S.INV(RAND())</f>
        <v>-1.1299092869586178</v>
      </c>
      <c r="AO985" s="23">
        <f ca="1">SQRT(Inputs!$B$38)*H985+SQRT(1-Inputs!$B$38)*_xlfn.NORM.S.INV(RAND())</f>
        <v>0.21194168336350444</v>
      </c>
      <c r="AP985" s="23">
        <f ca="1">SQRT(Inputs!$B$38)*I985+SQRT(1-Inputs!$B$38)*_xlfn.NORM.S.INV(RAND())</f>
        <v>-0.38294777940031621</v>
      </c>
      <c r="AQ985" s="23">
        <f ca="1">SQRT(Inputs!$B$38)*J985+SQRT(1-Inputs!$B$38)*_xlfn.NORM.S.INV(RAND())</f>
        <v>0.19629699737063755</v>
      </c>
      <c r="AR985" s="23">
        <f ca="1">SQRT(Inputs!$B$38)*K985+SQRT(1-Inputs!$B$38)*_xlfn.NORM.S.INV(RAND())</f>
        <v>-0.18471198425511384</v>
      </c>
      <c r="AS985" s="23">
        <f ca="1">SQRT(Inputs!$B$38)*L985+SQRT(1-Inputs!$B$38)*_xlfn.NORM.S.INV(RAND())</f>
        <v>1.2158007325538105</v>
      </c>
      <c r="AT985" s="23">
        <f ca="1">SQRT(Inputs!$B$38)*M985+SQRT(1-Inputs!$B$38)*_xlfn.NORM.S.INV(RAND())</f>
        <v>-0.56017990110557947</v>
      </c>
      <c r="AU985" s="15">
        <f ca="1">Inputs!$B$6*EXP($B$8-0.5*C$5^2+C$5*N985)</f>
        <v>5304.5080356372437</v>
      </c>
      <c r="AV985" s="15">
        <f t="shared" ca="1" si="547"/>
        <v>6502.8604837219145</v>
      </c>
      <c r="AW985" s="15">
        <f t="shared" ca="1" si="548"/>
        <v>8037.1672008197593</v>
      </c>
      <c r="AX985" s="15">
        <f t="shared" ca="1" si="549"/>
        <v>10262.006799890922</v>
      </c>
      <c r="AY985" s="15">
        <f t="shared" ca="1" si="550"/>
        <v>10515.843475392498</v>
      </c>
      <c r="AZ985" s="15">
        <f t="shared" ca="1" si="551"/>
        <v>15819.423150647606</v>
      </c>
      <c r="BA985" s="15">
        <f t="shared" ca="1" si="552"/>
        <v>21910.961360461766</v>
      </c>
      <c r="BB985" s="15">
        <f t="shared" ca="1" si="553"/>
        <v>29850.908854378951</v>
      </c>
      <c r="BC985" s="15">
        <f t="shared" ca="1" si="554"/>
        <v>34257.103393661098</v>
      </c>
      <c r="BD985" s="15">
        <f t="shared" ca="1" si="555"/>
        <v>50832.531392150995</v>
      </c>
      <c r="BE985" s="15">
        <f t="shared" ca="1" si="556"/>
        <v>51142.395765978363</v>
      </c>
      <c r="BF985" s="15">
        <f ca="1">Inputs!$B$13*EXP($B$9-0.5*C$6^2+C$6*Y985)</f>
        <v>16143.141443687571</v>
      </c>
      <c r="BG985" s="15">
        <f t="shared" ca="1" si="557"/>
        <v>22617.942350378566</v>
      </c>
      <c r="BH985" s="15">
        <f t="shared" ca="1" si="558"/>
        <v>24460.721954451205</v>
      </c>
      <c r="BI985" s="15">
        <f t="shared" ca="1" si="559"/>
        <v>32827.591520828086</v>
      </c>
      <c r="BJ985" s="15">
        <f t="shared" ca="1" si="560"/>
        <v>36009.777042284972</v>
      </c>
      <c r="BK985" s="15">
        <f t="shared" ca="1" si="561"/>
        <v>43627.617985767174</v>
      </c>
      <c r="BL985" s="15">
        <f t="shared" ca="1" si="562"/>
        <v>46905.684185107879</v>
      </c>
      <c r="BM985" s="15">
        <f t="shared" ca="1" si="563"/>
        <v>56562.054262061851</v>
      </c>
      <c r="BN985" s="15">
        <f t="shared" ca="1" si="564"/>
        <v>67184.040895096157</v>
      </c>
      <c r="BO985" s="15">
        <f t="shared" ca="1" si="565"/>
        <v>86769.093496648507</v>
      </c>
      <c r="BP985" s="15">
        <f t="shared" ca="1" si="566"/>
        <v>131128.70093892136</v>
      </c>
      <c r="BQ985" s="15">
        <f ca="1">Inputs!$B$20*EXP($B$10-0.5*C$7^2+C$7*AJ985)</f>
        <v>3337.8427827851979</v>
      </c>
      <c r="BR985" s="15">
        <f t="shared" ca="1" si="567"/>
        <v>6417.8666406822022</v>
      </c>
      <c r="BS985" s="15">
        <f t="shared" ca="1" si="568"/>
        <v>7900.2543958646656</v>
      </c>
      <c r="BT985" s="15">
        <f t="shared" ca="1" si="569"/>
        <v>9134.5803772219297</v>
      </c>
      <c r="BU985" s="15">
        <f t="shared" ca="1" si="570"/>
        <v>9631.1111607840339</v>
      </c>
      <c r="BV985" s="15">
        <f t="shared" ca="1" si="571"/>
        <v>14055.012454246844</v>
      </c>
      <c r="BW985" s="15">
        <f t="shared" ca="1" si="572"/>
        <v>18086.0483815937</v>
      </c>
      <c r="BX985" s="15">
        <f t="shared" ca="1" si="573"/>
        <v>26311.560758276053</v>
      </c>
      <c r="BY985" s="15">
        <f t="shared" ca="1" si="574"/>
        <v>35586.840543300197</v>
      </c>
      <c r="BZ985" s="15">
        <f t="shared" ca="1" si="575"/>
        <v>62439.234101384012</v>
      </c>
      <c r="CA985" s="15">
        <f t="shared" ca="1" si="576"/>
        <v>79397.80188126702</v>
      </c>
      <c r="CB985" s="15">
        <f ca="1">(AU985*DCF!C$10-DCF!C$5*MAX(AU985*DCF!C$10,0)-MAX(AU985-Inputs!$B$6,0)/Inputs!$B$10)*DCF!C$6</f>
        <v>1040.6338673563494</v>
      </c>
      <c r="CC985" s="15">
        <f ca="1">(AV985*DCF!D$10-DCF!D$5*MAX(AV985*DCF!D$10,0)-MAX(AV985-AU985,0)/Inputs!$B$10)*DCF!D$6</f>
        <v>1292.8413061196791</v>
      </c>
      <c r="CD985" s="15">
        <f ca="1">(AW985*DCF!E$10-DCF!E$5*MAX(AW985*DCF!E$10,0)-MAX(AW985-AV985,0)/Inputs!$B$10)*DCF!E$6</f>
        <v>1510.0645548301213</v>
      </c>
      <c r="CE985" s="15">
        <f ca="1">(AX985*DCF!F$10-DCF!F$5*MAX(AX985*DCF!F$10,0)-MAX(AX985-AW985,0)/Inputs!$B$10)*DCF!F$6</f>
        <v>1777.2457697042107</v>
      </c>
      <c r="CF985" s="15">
        <f ca="1">(AY985*DCF!G$10-DCF!G$5*MAX(AY985*DCF!G$10,0)-MAX(AY985-AX985,0)/Inputs!$B$10)*DCF!G$6</f>
        <v>2117.8910006579335</v>
      </c>
      <c r="CG985" s="15">
        <f ca="1">(AZ985*DCF!H$10-DCF!H$5*MAX(AZ985*DCF!H$10,0)-MAX(AZ985-AY985,0)/Inputs!$B$10)*DCF!H$6</f>
        <v>2129.6067011055038</v>
      </c>
      <c r="CH985" s="15">
        <f ca="1">(BA985*DCF!I$10-DCF!I$5*MAX(BA985*DCF!I$10,0)-MAX(BA985-AZ985,0)/Inputs!$B$10)*DCF!I$6</f>
        <v>3003.1076316354479</v>
      </c>
      <c r="CI985" s="15">
        <f ca="1">(BB985*DCF!J$10-DCF!J$5*MAX(BB985*DCF!J$10,0)-MAX(BB985-BA985,0)/Inputs!$B$10)*DCF!J$6</f>
        <v>3919.3170203314148</v>
      </c>
      <c r="CJ985" s="15">
        <f ca="1">(BC985*DCF!K$10-DCF!K$5*MAX(BC985*DCF!K$10,0)-MAX(BC985-BB985,0)/Inputs!$B$10)*DCF!K$6</f>
        <v>4898.0433132403232</v>
      </c>
      <c r="CK985" s="15">
        <f ca="1">(BD985*DCF!L$10-DCF!L$5*MAX(BD985*DCF!L$10,0)-MAX(BD985-BC985,0)/Inputs!$B$10)*DCF!L$6</f>
        <v>5523.041143908401</v>
      </c>
      <c r="CL985" s="15">
        <f ca="1">(BE985*DCF!M$10-DCF!M$5*MAX(BE985*DCF!M$10,0)-MAX(BE985-BD985,0)/Inputs!$B$10)*DCF!M$6</f>
        <v>7179.8369103806435</v>
      </c>
      <c r="CM985" s="15">
        <f ca="1">(BF985*DCF!C$28-DCF!C$5*MAX(BF985*DCF!C$28,0)-MAX(BF985-Inputs!$B$13,0)/Inputs!$B$17)*DCF!C$6</f>
        <v>3828.3648620224949</v>
      </c>
      <c r="CN985" s="15">
        <f ca="1">(BG985*DCF!D$28-DCF!D$5*MAX(BG985*DCF!D$28,0)-MAX(BG985-BF985,0)/Inputs!$B$17)*DCF!D$6</f>
        <v>5280.1337775410648</v>
      </c>
      <c r="CO985" s="15">
        <f ca="1">(BH985*DCF!E$28-DCF!E$5*MAX(BH985*DCF!E$28,0)-MAX(BH985-BG985,0)/Inputs!$B$17)*DCF!E$6</f>
        <v>6564.5255214599483</v>
      </c>
      <c r="CP985" s="15">
        <f ca="1">(BI985*DCF!F$28-DCF!F$5*MAX(BI985*DCF!F$28,0)-MAX(BI985-BH985,0)/Inputs!$B$17)*DCF!F$6</f>
        <v>7388.5055378103698</v>
      </c>
      <c r="CQ985" s="15">
        <f ca="1">(BJ985*DCF!G$28-DCF!G$5*MAX(BJ985*DCF!G$28,0)-MAX(BJ985-BI985,0)/Inputs!$B$17)*DCF!G$6</f>
        <v>8807.7976904574552</v>
      </c>
      <c r="CR985" s="15">
        <f ca="1">(BK985*DCF!H$28-DCF!H$5*MAX(BK985*DCF!H$28,0)-MAX(BK985-BJ985,0)/Inputs!$B$17)*DCF!H$6</f>
        <v>9605.9925605802528</v>
      </c>
      <c r="CS985" s="15">
        <f ca="1">(BL985*DCF!I$28-DCF!I$5*MAX(BL985*DCF!I$28,0)-MAX(BL985-BK985,0)/Inputs!$B$17)*DCF!I$6</f>
        <v>10559.511097258133</v>
      </c>
      <c r="CT985" s="15">
        <f ca="1">(BM985*DCF!J$28-DCF!J$5*MAX(BM985*DCF!J$28,0)-MAX(BM985-BL985,0)/Inputs!$B$17)*DCF!J$6</f>
        <v>11337.677888949724</v>
      </c>
      <c r="CU985" s="15">
        <f ca="1">(BN985*DCF!K$28-DCF!K$5*MAX(BN985*DCF!K$28,0)-MAX(BN985-BM985,0)/Inputs!$B$17)*DCF!K$6</f>
        <v>12887.091083793886</v>
      </c>
      <c r="CV985" s="15">
        <f ca="1">(BO985*DCF!L$28-DCF!L$5*MAX(BO985*DCF!L$28,0)-MAX(BO985-BN985,0)/Inputs!$B$17)*DCF!L$6</f>
        <v>15096.174065225012</v>
      </c>
      <c r="CW985" s="15">
        <f ca="1">(BP985*DCF!M$28-DCF!M$5*MAX(BP985*DCF!M$28,0)-MAX(BP985-BO985,0)/Inputs!$B$17)*DCF!M$6</f>
        <v>20035.115518245893</v>
      </c>
      <c r="CX985" s="15">
        <f ca="1">(BQ985*DCF!C$46-DCF!C$5*MAX(BQ985*DCF!C$46,0)-MAX(BQ985-Inputs!$B$20,0)/Inputs!$B$24)*DCF!C$6</f>
        <v>-834.07121209136108</v>
      </c>
      <c r="CY985" s="15">
        <f ca="1">(BR985*DCF!D$46-DCF!D$5*MAX(BR985*DCF!D$46,0)-MAX(BR985-BQ985,0)/Inputs!$B$24)*DCF!D$6</f>
        <v>-2409.6007826250648</v>
      </c>
      <c r="CZ985" s="15">
        <f ca="1">(BS985*DCF!E$46-DCF!E$5*MAX(BS985*DCF!E$46,0)-MAX(BS985-BR985,0)/Inputs!$B$24)*DCF!E$6</f>
        <v>-1518.535281289415</v>
      </c>
      <c r="DA985" s="15">
        <f ca="1">(BT985*DCF!F$46-DCF!F$5*MAX(BT985*DCF!F$46,0)-MAX(BT985-BS985,0)/Inputs!$B$24)*DCF!F$6</f>
        <v>-1114.6950061250359</v>
      </c>
      <c r="DB985" s="15">
        <f ca="1">(BU985*DCF!G$46-DCF!G$5*MAX(BU985*DCF!G$46,0)-MAX(BU985-BT985,0)/Inputs!$B$24)*DCF!G$6</f>
        <v>-490.99469603645366</v>
      </c>
      <c r="DC985" s="15">
        <f ca="1">(BV985*DCF!H$46-DCF!H$5*MAX(BV985*DCF!H$46,0)-MAX(BV985-BU985,0)/Inputs!$B$24)*DCF!H$6</f>
        <v>-1374.7002212506272</v>
      </c>
      <c r="DD985" s="15">
        <f ca="1">(BW985*DCF!I$46-DCF!I$5*MAX(BW985*DCF!I$46,0)-MAX(BW985-BV985,0)/Inputs!$B$24)*DCF!I$6</f>
        <v>-739.45017490147768</v>
      </c>
      <c r="DE985" s="15">
        <f ca="1">(BX985*DCF!J$46-DCF!J$5*MAX(BX985*DCF!J$46,0)-MAX(BX985-BW985,0)/Inputs!$B$24)*DCF!J$6</f>
        <v>-1077.5743041923747</v>
      </c>
      <c r="DF985" s="15">
        <f ca="1">(BY985*DCF!K$46-DCF!K$5*MAX(BY985*DCF!K$46,0)-MAX(BY985-BX985,0)/Inputs!$B$24)*DCF!K$6</f>
        <v>-239.35749373829816</v>
      </c>
      <c r="DG985" s="15">
        <f ca="1">(BZ985*DCF!L$46-DCF!L$5*MAX(BZ985*DCF!L$46,0)-MAX(BZ985-BY985,0)/Inputs!$B$24)*DCF!L$6</f>
        <v>-1760.6502852204403</v>
      </c>
      <c r="DH985" s="15">
        <f ca="1">(CA985*DCF!M$46-DCF!M$5*MAX(CA985*DCF!M$46,0)-MAX(CA985-BZ985,0)/Inputs!$B$24)*DCF!M$6</f>
        <v>2679.1822755116355</v>
      </c>
      <c r="DI985" s="15">
        <f ca="1">SUM(CB985:CL985)+BE985*DCF!M$10*(1+Inputs!$B$30)*(1-Inputs!$B$33)*(1-Inputs!$B$30/Inputs!$B$31)/(Inputs!$B$29-Inputs!$B$30)*DCF!M$6</f>
        <v>176721.59292415919</v>
      </c>
      <c r="DJ985" s="15">
        <f ca="1">SUM(CM985:CW985)+BP985*DCF!M$28*(1+Inputs!$B$30)*(1-Inputs!$B$33)*(1-Inputs!$B$30/Inputs!$B$31)/(Inputs!$B$29-Inputs!$B$30)*DCF!M$6</f>
        <v>597968.1012174458</v>
      </c>
      <c r="DK985" s="15">
        <f ca="1">SUM(CX985:DH985)+CA985*DCF!M$46*(1+Inputs!$B$30)*(1-Inputs!$B$33)*(1-Inputs!$B$30/Inputs!$B$31)/(Inputs!$B$29-Inputs!$B$30)*DCF!M$6</f>
        <v>113877.95979737578</v>
      </c>
      <c r="DM985" s="15">
        <f ca="1">DI985+DJ985+DK985+Inputs!$B$34+Inputs!$B$36-Inputs!$B$35</f>
        <v>965418.65393898077</v>
      </c>
    </row>
    <row r="986" spans="1:117" x14ac:dyDescent="0.75">
      <c r="A986" s="11">
        <v>973</v>
      </c>
      <c r="C986" s="23">
        <f t="shared" ca="1" si="577"/>
        <v>1.3389916952033807</v>
      </c>
      <c r="D986" s="23">
        <f t="shared" ca="1" si="577"/>
        <v>0.9994954757580673</v>
      </c>
      <c r="E986" s="23">
        <f t="shared" ca="1" si="577"/>
        <v>-0.46282138126996819</v>
      </c>
      <c r="F986" s="23">
        <f t="shared" ca="1" si="577"/>
        <v>0.13518368317473026</v>
      </c>
      <c r="G986" s="23">
        <f t="shared" ca="1" si="577"/>
        <v>-0.17353830795154121</v>
      </c>
      <c r="H986" s="23">
        <f t="shared" ca="1" si="577"/>
        <v>0.11829462200313602</v>
      </c>
      <c r="I986" s="23">
        <f t="shared" ca="1" si="577"/>
        <v>-1.1147928554140762</v>
      </c>
      <c r="J986" s="23">
        <f t="shared" ca="1" si="577"/>
        <v>-0.20706884556387922</v>
      </c>
      <c r="K986" s="23">
        <f t="shared" ca="1" si="577"/>
        <v>-1.2473424886614597</v>
      </c>
      <c r="L986" s="23">
        <f t="shared" ca="1" si="577"/>
        <v>0.85597416330384746</v>
      </c>
      <c r="M986" s="23">
        <f t="shared" ca="1" si="577"/>
        <v>1.8228844564077012E-2</v>
      </c>
      <c r="N986" s="23">
        <f ca="1">SQRT(Inputs!$B$38)*C986+SQRT(1-Inputs!$B$38)*_xlfn.NORM.S.INV(RAND())</f>
        <v>0.64372668551214307</v>
      </c>
      <c r="O986" s="23">
        <f ca="1">SQRT(Inputs!$B$38)*D986+SQRT(1-Inputs!$B$38)*_xlfn.NORM.S.INV(RAND())</f>
        <v>-2.9361520702340549E-2</v>
      </c>
      <c r="P986" s="23">
        <f ca="1">SQRT(Inputs!$B$38)*E986+SQRT(1-Inputs!$B$38)*_xlfn.NORM.S.INV(RAND())</f>
        <v>2.3870018198123899E-2</v>
      </c>
      <c r="Q986" s="23">
        <f ca="1">SQRT(Inputs!$B$38)*F986+SQRT(1-Inputs!$B$38)*_xlfn.NORM.S.INV(RAND())</f>
        <v>1.0907551854139383</v>
      </c>
      <c r="R986" s="23">
        <f ca="1">SQRT(Inputs!$B$38)*G986+SQRT(1-Inputs!$B$38)*_xlfn.NORM.S.INV(RAND())</f>
        <v>0.84726296426163461</v>
      </c>
      <c r="S986" s="23">
        <f ca="1">SQRT(Inputs!$B$38)*H986+SQRT(1-Inputs!$B$38)*_xlfn.NORM.S.INV(RAND())</f>
        <v>0.33176661521651224</v>
      </c>
      <c r="T986" s="23">
        <f ca="1">SQRT(Inputs!$B$38)*I986+SQRT(1-Inputs!$B$38)*_xlfn.NORM.S.INV(RAND())</f>
        <v>0.55992873925175746</v>
      </c>
      <c r="U986" s="23">
        <f ca="1">SQRT(Inputs!$B$38)*J986+SQRT(1-Inputs!$B$38)*_xlfn.NORM.S.INV(RAND())</f>
        <v>-1.2394438218002819</v>
      </c>
      <c r="V986" s="23">
        <f ca="1">SQRT(Inputs!$B$38)*K986+SQRT(1-Inputs!$B$38)*_xlfn.NORM.S.INV(RAND())</f>
        <v>-2.0380439647206012</v>
      </c>
      <c r="W986" s="23">
        <f ca="1">SQRT(Inputs!$B$38)*L986+SQRT(1-Inputs!$B$38)*_xlfn.NORM.S.INV(RAND())</f>
        <v>0.29241971396022637</v>
      </c>
      <c r="X986" s="23">
        <f ca="1">SQRT(Inputs!$B$38)*M986+SQRT(1-Inputs!$B$38)*_xlfn.NORM.S.INV(RAND())</f>
        <v>0.87559405637719767</v>
      </c>
      <c r="Y986" s="23">
        <f ca="1">SQRT(Inputs!$B$38)*C986+SQRT(1-Inputs!$B$38)*_xlfn.NORM.S.INV(RAND())</f>
        <v>1.8310537915530523</v>
      </c>
      <c r="Z986" s="23">
        <f ca="1">SQRT(Inputs!$B$38)*D986+SQRT(1-Inputs!$B$38)*_xlfn.NORM.S.INV(RAND())</f>
        <v>1.1350438707811017</v>
      </c>
      <c r="AA986" s="23">
        <f ca="1">SQRT(Inputs!$B$38)*E986+SQRT(1-Inputs!$B$38)*_xlfn.NORM.S.INV(RAND())</f>
        <v>-0.77344891283570816</v>
      </c>
      <c r="AB986" s="23">
        <f ca="1">SQRT(Inputs!$B$38)*F986+SQRT(1-Inputs!$B$38)*_xlfn.NORM.S.INV(RAND())</f>
        <v>-0.37733280863147789</v>
      </c>
      <c r="AC986" s="23">
        <f ca="1">SQRT(Inputs!$B$38)*G986+SQRT(1-Inputs!$B$38)*_xlfn.NORM.S.INV(RAND())</f>
        <v>-0.86807488563966506</v>
      </c>
      <c r="AD986" s="23">
        <f ca="1">SQRT(Inputs!$B$38)*H986+SQRT(1-Inputs!$B$38)*_xlfn.NORM.S.INV(RAND())</f>
        <v>-0.82004780329427274</v>
      </c>
      <c r="AE986" s="23">
        <f ca="1">SQRT(Inputs!$B$38)*I986+SQRT(1-Inputs!$B$38)*_xlfn.NORM.S.INV(RAND())</f>
        <v>0.23845156201051187</v>
      </c>
      <c r="AF986" s="23">
        <f ca="1">SQRT(Inputs!$B$38)*J986+SQRT(1-Inputs!$B$38)*_xlfn.NORM.S.INV(RAND())</f>
        <v>0.30211696139809996</v>
      </c>
      <c r="AG986" s="23">
        <f ca="1">SQRT(Inputs!$B$38)*K986+SQRT(1-Inputs!$B$38)*_xlfn.NORM.S.INV(RAND())</f>
        <v>-8.5944816458934814E-2</v>
      </c>
      <c r="AH986" s="23">
        <f ca="1">SQRT(Inputs!$B$38)*L986+SQRT(1-Inputs!$B$38)*_xlfn.NORM.S.INV(RAND())</f>
        <v>8.0446693195737384E-2</v>
      </c>
      <c r="AI986" s="23">
        <f ca="1">SQRT(Inputs!$B$38)*M986+SQRT(1-Inputs!$B$38)*_xlfn.NORM.S.INV(RAND())</f>
        <v>1.4603107144545582</v>
      </c>
      <c r="AJ986" s="23">
        <f ca="1">SQRT(Inputs!$B$38)*C986+SQRT(1-Inputs!$B$38)*_xlfn.NORM.S.INV(RAND())</f>
        <v>2.525916108395541</v>
      </c>
      <c r="AK986" s="23">
        <f ca="1">SQRT(Inputs!$B$38)*D986+SQRT(1-Inputs!$B$38)*_xlfn.NORM.S.INV(RAND())</f>
        <v>-1.4605786878657345</v>
      </c>
      <c r="AL986" s="23">
        <f ca="1">SQRT(Inputs!$B$38)*E986+SQRT(1-Inputs!$B$38)*_xlfn.NORM.S.INV(RAND())</f>
        <v>-0.26822598576730305</v>
      </c>
      <c r="AM986" s="23">
        <f ca="1">SQRT(Inputs!$B$38)*F986+SQRT(1-Inputs!$B$38)*_xlfn.NORM.S.INV(RAND())</f>
        <v>-0.42837565169184078</v>
      </c>
      <c r="AN986" s="23">
        <f ca="1">SQRT(Inputs!$B$38)*G986+SQRT(1-Inputs!$B$38)*_xlfn.NORM.S.INV(RAND())</f>
        <v>0.40200292899723666</v>
      </c>
      <c r="AO986" s="23">
        <f ca="1">SQRT(Inputs!$B$38)*H986+SQRT(1-Inputs!$B$38)*_xlfn.NORM.S.INV(RAND())</f>
        <v>0.1969029871489193</v>
      </c>
      <c r="AP986" s="23">
        <f ca="1">SQRT(Inputs!$B$38)*I986+SQRT(1-Inputs!$B$38)*_xlfn.NORM.S.INV(RAND())</f>
        <v>1.23238138090136</v>
      </c>
      <c r="AQ986" s="23">
        <f ca="1">SQRT(Inputs!$B$38)*J986+SQRT(1-Inputs!$B$38)*_xlfn.NORM.S.INV(RAND())</f>
        <v>0.62359595383207245</v>
      </c>
      <c r="AR986" s="23">
        <f ca="1">SQRT(Inputs!$B$38)*K986+SQRT(1-Inputs!$B$38)*_xlfn.NORM.S.INV(RAND())</f>
        <v>-0.23929899240908165</v>
      </c>
      <c r="AS986" s="23">
        <f ca="1">SQRT(Inputs!$B$38)*L986+SQRT(1-Inputs!$B$38)*_xlfn.NORM.S.INV(RAND())</f>
        <v>1.3210508992200023</v>
      </c>
      <c r="AT986" s="23">
        <f ca="1">SQRT(Inputs!$B$38)*M986+SQRT(1-Inputs!$B$38)*_xlfn.NORM.S.INV(RAND())</f>
        <v>2.0177169315173109</v>
      </c>
      <c r="AU986" s="15">
        <f ca="1">Inputs!$B$6*EXP($B$8-0.5*C$5^2+C$5*N986)</f>
        <v>5507.2155766548531</v>
      </c>
      <c r="AV986" s="15">
        <f t="shared" ca="1" si="547"/>
        <v>6674.7046363869431</v>
      </c>
      <c r="AW986" s="15">
        <f t="shared" ca="1" si="548"/>
        <v>8164.8650042832869</v>
      </c>
      <c r="AX986" s="15">
        <f t="shared" ca="1" si="549"/>
        <v>11423.80538900654</v>
      </c>
      <c r="AY986" s="15">
        <f t="shared" ca="1" si="550"/>
        <v>15413.162389972906</v>
      </c>
      <c r="AZ986" s="15">
        <f t="shared" ca="1" si="551"/>
        <v>19552.139861258107</v>
      </c>
      <c r="BA986" s="15">
        <f t="shared" ca="1" si="552"/>
        <v>25370.87770408978</v>
      </c>
      <c r="BB986" s="15">
        <f t="shared" ca="1" si="553"/>
        <v>27434.343148471275</v>
      </c>
      <c r="BC986" s="15">
        <f t="shared" ca="1" si="554"/>
        <v>27599.4694066597</v>
      </c>
      <c r="BD986" s="15">
        <f t="shared" ca="1" si="555"/>
        <v>34749.508302592214</v>
      </c>
      <c r="BE986" s="15">
        <f t="shared" ca="1" si="556"/>
        <v>46115.959384382259</v>
      </c>
      <c r="BF986" s="15">
        <f ca="1">Inputs!$B$13*EXP($B$9-0.5*C$6^2+C$6*Y986)</f>
        <v>19884.014894476677</v>
      </c>
      <c r="BG986" s="15">
        <f t="shared" ca="1" si="557"/>
        <v>29741.25996599417</v>
      </c>
      <c r="BH986" s="15">
        <f t="shared" ca="1" si="558"/>
        <v>31963.39740587732</v>
      </c>
      <c r="BI986" s="15">
        <f t="shared" ca="1" si="559"/>
        <v>36920.229221561705</v>
      </c>
      <c r="BJ986" s="15">
        <f t="shared" ca="1" si="560"/>
        <v>39938.237790056613</v>
      </c>
      <c r="BK986" s="15">
        <f t="shared" ca="1" si="561"/>
        <v>43838.628544463681</v>
      </c>
      <c r="BL986" s="15">
        <f t="shared" ca="1" si="562"/>
        <v>55540.493237670475</v>
      </c>
      <c r="BM986" s="15">
        <f t="shared" ca="1" si="563"/>
        <v>70882.249879561568</v>
      </c>
      <c r="BN986" s="15">
        <f t="shared" ca="1" si="564"/>
        <v>86283.046520260381</v>
      </c>
      <c r="BO986" s="15">
        <f t="shared" ca="1" si="565"/>
        <v>107159.78611726077</v>
      </c>
      <c r="BP986" s="15">
        <f t="shared" ca="1" si="566"/>
        <v>155624.11833691382</v>
      </c>
      <c r="BQ986" s="15">
        <f ca="1">Inputs!$B$20*EXP($B$10-0.5*C$7^2+C$7*AJ986)</f>
        <v>10507.319634704947</v>
      </c>
      <c r="BR986" s="15">
        <f t="shared" ca="1" si="567"/>
        <v>8965.6718383852858</v>
      </c>
      <c r="BS986" s="15">
        <f t="shared" ca="1" si="568"/>
        <v>11367.234562854204</v>
      </c>
      <c r="BT986" s="15">
        <f t="shared" ca="1" si="569"/>
        <v>14007.028778691471</v>
      </c>
      <c r="BU986" s="15">
        <f t="shared" ca="1" si="570"/>
        <v>21395.212789037083</v>
      </c>
      <c r="BV986" s="15">
        <f t="shared" ca="1" si="571"/>
        <v>31117.161541266603</v>
      </c>
      <c r="BW986" s="15">
        <f t="shared" ca="1" si="572"/>
        <v>56362.521132730304</v>
      </c>
      <c r="BX986" s="15">
        <f t="shared" ca="1" si="573"/>
        <v>89329.732820331526</v>
      </c>
      <c r="BY986" s="15">
        <f t="shared" ca="1" si="574"/>
        <v>119564.74804965848</v>
      </c>
      <c r="BZ986" s="15">
        <f t="shared" ca="1" si="575"/>
        <v>213882.00771739206</v>
      </c>
      <c r="CA986" s="15">
        <f t="shared" ca="1" si="576"/>
        <v>430004.49156524177</v>
      </c>
      <c r="CB986" s="15">
        <f ca="1">(AU986*DCF!C$10-DCF!C$5*MAX(AU986*DCF!C$10,0)-MAX(AU986-Inputs!$B$6,0)/Inputs!$B$10)*DCF!C$6</f>
        <v>1039.1885264581349</v>
      </c>
      <c r="CC986" s="15">
        <f ca="1">(AV986*DCF!D$10-DCF!D$5*MAX(AV986*DCF!D$10,0)-MAX(AV986-AU986,0)/Inputs!$B$10)*DCF!D$6</f>
        <v>1342.2523836233822</v>
      </c>
      <c r="CD986" s="15">
        <f ca="1">(AW986*DCF!E$10-DCF!E$5*MAX(AW986*DCF!E$10,0)-MAX(AW986-AV986,0)/Inputs!$B$10)*DCF!E$6</f>
        <v>1549.4915308864527</v>
      </c>
      <c r="CE986" s="15">
        <f ca="1">(AX986*DCF!F$10-DCF!F$5*MAX(AX986*DCF!F$10,0)-MAX(AX986-AW986,0)/Inputs!$B$10)*DCF!F$6</f>
        <v>1815.6938150403764</v>
      </c>
      <c r="CF986" s="15">
        <f ca="1">(AY986*DCF!G$10-DCF!G$5*MAX(AY986*DCF!G$10,0)-MAX(AY986-AX986,0)/Inputs!$B$10)*DCF!G$6</f>
        <v>2408.9022862940938</v>
      </c>
      <c r="CG986" s="15">
        <f ca="1">(AZ986*DCF!H$10-DCF!H$5*MAX(AZ986*DCF!H$10,0)-MAX(AZ986-AY986,0)/Inputs!$B$10)*DCF!H$6</f>
        <v>3061.1123274508504</v>
      </c>
      <c r="CH986" s="15">
        <f ca="1">(BA986*DCF!I$10-DCF!I$5*MAX(BA986*DCF!I$10,0)-MAX(BA986-AZ986,0)/Inputs!$B$10)*DCF!I$6</f>
        <v>3679.8569477283377</v>
      </c>
      <c r="CI986" s="15">
        <f ca="1">(BB986*DCF!J$10-DCF!J$5*MAX(BB986*DCF!J$10,0)-MAX(BB986-BA986,0)/Inputs!$B$10)*DCF!J$6</f>
        <v>4395.1127559373463</v>
      </c>
      <c r="CJ986" s="15">
        <f ca="1">(BC986*DCF!K$10-DCF!K$5*MAX(BC986*DCF!K$10,0)-MAX(BC986-BB986,0)/Inputs!$B$10)*DCF!K$6</f>
        <v>4419.9561619829747</v>
      </c>
      <c r="CK986" s="15">
        <f ca="1">(BD986*DCF!L$10-DCF!L$5*MAX(BD986*DCF!L$10,0)-MAX(BD986-BC986,0)/Inputs!$B$10)*DCF!L$6</f>
        <v>4316.2708490786463</v>
      </c>
      <c r="CL986" s="15">
        <f ca="1">(BE986*DCF!M$10-DCF!M$5*MAX(BE986*DCF!M$10,0)-MAX(BE986-BD986,0)/Inputs!$B$10)*DCF!M$6</f>
        <v>5149.7143039071707</v>
      </c>
      <c r="CM986" s="15">
        <f ca="1">(BF986*DCF!C$28-DCF!C$5*MAX(BF986*DCF!C$28,0)-MAX(BF986-Inputs!$B$13,0)/Inputs!$B$17)*DCF!C$6</f>
        <v>4106.1118458479996</v>
      </c>
      <c r="CN986" s="15">
        <f ca="1">(BG986*DCF!D$28-DCF!D$5*MAX(BG986*DCF!D$28,0)-MAX(BG986-BF986,0)/Inputs!$B$17)*DCF!D$6</f>
        <v>6656.4846820387329</v>
      </c>
      <c r="CO986" s="15">
        <f ca="1">(BH986*DCF!E$28-DCF!E$5*MAX(BH986*DCF!E$28,0)-MAX(BH986-BG986,0)/Inputs!$B$17)*DCF!E$6</f>
        <v>8614.6505976096814</v>
      </c>
      <c r="CP986" s="15">
        <f ca="1">(BI986*DCF!F$28-DCF!F$5*MAX(BI986*DCF!F$28,0)-MAX(BI986-BH986,0)/Inputs!$B$17)*DCF!F$6</f>
        <v>9120.4001422245419</v>
      </c>
      <c r="CQ986" s="15">
        <f ca="1">(BJ986*DCF!G$28-DCF!G$5*MAX(BJ986*DCF!G$28,0)-MAX(BJ986-BI986,0)/Inputs!$B$17)*DCF!G$6</f>
        <v>9854.6795782305599</v>
      </c>
      <c r="CR986" s="15">
        <f ca="1">(BK986*DCF!H$28-DCF!H$5*MAX(BK986*DCF!H$28,0)-MAX(BK986-BJ986,0)/Inputs!$B$17)*DCF!H$6</f>
        <v>10235.765234297982</v>
      </c>
      <c r="CS986" s="15">
        <f ca="1">(BL986*DCF!I$28-DCF!I$5*MAX(BL986*DCF!I$28,0)-MAX(BL986-BK986,0)/Inputs!$B$17)*DCF!I$6</f>
        <v>11380.939336549443</v>
      </c>
      <c r="CT986" s="15">
        <f ca="1">(BM986*DCF!J$28-DCF!J$5*MAX(BM986*DCF!J$28,0)-MAX(BM986-BL986,0)/Inputs!$B$17)*DCF!J$6</f>
        <v>13778.434507567195</v>
      </c>
      <c r="CU986" s="15">
        <f ca="1">(BN986*DCF!K$28-DCF!K$5*MAX(BN986*DCF!K$28,0)-MAX(BN986-BM986,0)/Inputs!$B$17)*DCF!K$6</f>
        <v>16335.140266304619</v>
      </c>
      <c r="CV986" s="15">
        <f ca="1">(BO986*DCF!L$28-DCF!L$5*MAX(BO986*DCF!L$28,0)-MAX(BO986-BN986,0)/Inputs!$B$17)*DCF!L$6</f>
        <v>19018.388703692453</v>
      </c>
      <c r="CW986" s="15">
        <f ca="1">(BP986*DCF!M$28-DCF!M$5*MAX(BP986*DCF!M$28,0)-MAX(BP986-BO986,0)/Inputs!$B$17)*DCF!M$6</f>
        <v>24214.883398776183</v>
      </c>
      <c r="CX986" s="15">
        <f ca="1">(BQ986*DCF!C$46-DCF!C$5*MAX(BQ986*DCF!C$46,0)-MAX(BQ986-Inputs!$B$20,0)/Inputs!$B$24)*DCF!C$6</f>
        <v>-5801.3761903267532</v>
      </c>
      <c r="CY986" s="15">
        <f ca="1">(BR986*DCF!D$46-DCF!D$5*MAX(BR986*DCF!D$46,0)-MAX(BR986-BQ986,0)/Inputs!$B$24)*DCF!D$6</f>
        <v>-1530.2311006423265</v>
      </c>
      <c r="CZ986" s="15">
        <f ca="1">(BS986*DCF!E$46-DCF!E$5*MAX(BS986*DCF!E$46,0)-MAX(BS986-BR986,0)/Inputs!$B$24)*DCF!E$6</f>
        <v>-2290.8251909073447</v>
      </c>
      <c r="DA986" s="15">
        <f ca="1">(BT986*DCF!F$46-DCF!F$5*MAX(BT986*DCF!F$46,0)-MAX(BT986-BS986,0)/Inputs!$B$24)*DCF!F$6</f>
        <v>-1981.3129191031353</v>
      </c>
      <c r="DB986" s="15">
        <f ca="1">(BU986*DCF!G$46-DCF!G$5*MAX(BU986*DCF!G$46,0)-MAX(BU986-BT986,0)/Inputs!$B$24)*DCF!G$6</f>
        <v>-3204.9318148321386</v>
      </c>
      <c r="DC986" s="15">
        <f ca="1">(BV986*DCF!H$46-DCF!H$5*MAX(BV986*DCF!H$46,0)-MAX(BV986-BU986,0)/Inputs!$B$24)*DCF!H$6</f>
        <v>-3021.0360073870247</v>
      </c>
      <c r="DD986" s="15">
        <f ca="1">(BW986*DCF!I$46-DCF!I$5*MAX(BW986*DCF!I$46,0)-MAX(BW986-BV986,0)/Inputs!$B$24)*DCF!I$6</f>
        <v>-5945.2518381312357</v>
      </c>
      <c r="DE986" s="15">
        <f ca="1">(BX986*DCF!J$46-DCF!J$5*MAX(BX986*DCF!J$46,0)-MAX(BX986-BW986,0)/Inputs!$B$24)*DCF!J$6</f>
        <v>-4995.2307386210377</v>
      </c>
      <c r="DF986" s="15">
        <f ca="1">(BY986*DCF!K$46-DCF!K$5*MAX(BY986*DCF!K$46,0)-MAX(BY986-BX986,0)/Inputs!$B$24)*DCF!K$6</f>
        <v>-576.83629403189377</v>
      </c>
      <c r="DG986" s="15">
        <f ca="1">(BZ986*DCF!L$46-DCF!L$5*MAX(BZ986*DCF!L$46,0)-MAX(BZ986-BY986,0)/Inputs!$B$24)*DCF!L$6</f>
        <v>-6559.6348536369733</v>
      </c>
      <c r="DH986" s="15">
        <f ca="1">(CA986*DCF!M$46-DCF!M$5*MAX(CA986*DCF!M$46,0)-MAX(CA986-BZ986,0)/Inputs!$B$24)*DCF!M$6</f>
        <v>-11471.08075920016</v>
      </c>
      <c r="DI986" s="15">
        <f ca="1">SUM(CB986:CL986)+BE986*DCF!M$10*(1+Inputs!$B$30)*(1-Inputs!$B$33)*(1-Inputs!$B$30/Inputs!$B$31)/(Inputs!$B$29-Inputs!$B$30)*DCF!M$6</f>
        <v>161518.87667555484</v>
      </c>
      <c r="DJ986" s="15">
        <f ca="1">SUM(CM986:CW986)+BP986*DCF!M$28*(1+Inputs!$B$30)*(1-Inputs!$B$33)*(1-Inputs!$B$30/Inputs!$B$31)/(Inputs!$B$29-Inputs!$B$30)*DCF!M$6</f>
        <v>710787.85062320705</v>
      </c>
      <c r="DK986" s="15">
        <f ca="1">SUM(CX986:DH986)+CA986*DCF!M$46*(1+Inputs!$B$30)*(1-Inputs!$B$33)*(1-Inputs!$B$30/Inputs!$B$31)/(Inputs!$B$29-Inputs!$B$30)*DCF!M$6</f>
        <v>617460.13354140427</v>
      </c>
      <c r="DM986" s="15">
        <f ca="1">DI986+DJ986+DK986+Inputs!$B$34+Inputs!$B$36-Inputs!$B$35</f>
        <v>1566617.8608401662</v>
      </c>
    </row>
    <row r="987" spans="1:117" x14ac:dyDescent="0.75">
      <c r="A987" s="11">
        <v>974</v>
      </c>
      <c r="C987" s="23">
        <f t="shared" ca="1" si="577"/>
        <v>0.13134851270720277</v>
      </c>
      <c r="D987" s="23">
        <f t="shared" ca="1" si="577"/>
        <v>0.14788753905323063</v>
      </c>
      <c r="E987" s="23">
        <f t="shared" ca="1" si="577"/>
        <v>0.99374723471515503</v>
      </c>
      <c r="F987" s="23">
        <f t="shared" ca="1" si="577"/>
        <v>1.5289738339014829</v>
      </c>
      <c r="G987" s="23">
        <f t="shared" ca="1" si="577"/>
        <v>0.90153491844870326</v>
      </c>
      <c r="H987" s="23">
        <f t="shared" ca="1" si="577"/>
        <v>-6.1778842774377375E-2</v>
      </c>
      <c r="I987" s="23">
        <f t="shared" ca="1" si="577"/>
        <v>0.361001441943818</v>
      </c>
      <c r="J987" s="23">
        <f t="shared" ca="1" si="577"/>
        <v>-0.55335274301380899</v>
      </c>
      <c r="K987" s="23">
        <f t="shared" ca="1" si="577"/>
        <v>-0.11696766233503382</v>
      </c>
      <c r="L987" s="23">
        <f t="shared" ca="1" si="577"/>
        <v>1.1962232723622452</v>
      </c>
      <c r="M987" s="23">
        <f t="shared" ca="1" si="577"/>
        <v>1.0417978481360475</v>
      </c>
      <c r="N987" s="23">
        <f ca="1">SQRT(Inputs!$B$38)*C987+SQRT(1-Inputs!$B$38)*_xlfn.NORM.S.INV(RAND())</f>
        <v>2.2336158240409185</v>
      </c>
      <c r="O987" s="23">
        <f ca="1">SQRT(Inputs!$B$38)*D987+SQRT(1-Inputs!$B$38)*_xlfn.NORM.S.INV(RAND())</f>
        <v>-0.29076747911329998</v>
      </c>
      <c r="P987" s="23">
        <f ca="1">SQRT(Inputs!$B$38)*E987+SQRT(1-Inputs!$B$38)*_xlfn.NORM.S.INV(RAND())</f>
        <v>-0.5686753494276231</v>
      </c>
      <c r="Q987" s="23">
        <f ca="1">SQRT(Inputs!$B$38)*F987+SQRT(1-Inputs!$B$38)*_xlfn.NORM.S.INV(RAND())</f>
        <v>1.2626943323601751</v>
      </c>
      <c r="R987" s="23">
        <f ca="1">SQRT(Inputs!$B$38)*G987+SQRT(1-Inputs!$B$38)*_xlfn.NORM.S.INV(RAND())</f>
        <v>0.95498683037877274</v>
      </c>
      <c r="S987" s="23">
        <f ca="1">SQRT(Inputs!$B$38)*H987+SQRT(1-Inputs!$B$38)*_xlfn.NORM.S.INV(RAND())</f>
        <v>3.1859486136650454E-2</v>
      </c>
      <c r="T987" s="23">
        <f ca="1">SQRT(Inputs!$B$38)*I987+SQRT(1-Inputs!$B$38)*_xlfn.NORM.S.INV(RAND())</f>
        <v>0.30873153235859008</v>
      </c>
      <c r="U987" s="23">
        <f ca="1">SQRT(Inputs!$B$38)*J987+SQRT(1-Inputs!$B$38)*_xlfn.NORM.S.INV(RAND())</f>
        <v>1.7387590345071255</v>
      </c>
      <c r="V987" s="23">
        <f ca="1">SQRT(Inputs!$B$38)*K987+SQRT(1-Inputs!$B$38)*_xlfn.NORM.S.INV(RAND())</f>
        <v>-0.53781308595898791</v>
      </c>
      <c r="W987" s="23">
        <f ca="1">SQRT(Inputs!$B$38)*L987+SQRT(1-Inputs!$B$38)*_xlfn.NORM.S.INV(RAND())</f>
        <v>-0.47756834650719115</v>
      </c>
      <c r="X987" s="23">
        <f ca="1">SQRT(Inputs!$B$38)*M987+SQRT(1-Inputs!$B$38)*_xlfn.NORM.S.INV(RAND())</f>
        <v>0.66827524774961866</v>
      </c>
      <c r="Y987" s="23">
        <f ca="1">SQRT(Inputs!$B$38)*C987+SQRT(1-Inputs!$B$38)*_xlfn.NORM.S.INV(RAND())</f>
        <v>-1.0300023240201097</v>
      </c>
      <c r="Z987" s="23">
        <f ca="1">SQRT(Inputs!$B$38)*D987+SQRT(1-Inputs!$B$38)*_xlfn.NORM.S.INV(RAND())</f>
        <v>-0.50087151462217527</v>
      </c>
      <c r="AA987" s="23">
        <f ca="1">SQRT(Inputs!$B$38)*E987+SQRT(1-Inputs!$B$38)*_xlfn.NORM.S.INV(RAND())</f>
        <v>-0.79197258285289429</v>
      </c>
      <c r="AB987" s="23">
        <f ca="1">SQRT(Inputs!$B$38)*F987+SQRT(1-Inputs!$B$38)*_xlfn.NORM.S.INV(RAND())</f>
        <v>0.23059950108724991</v>
      </c>
      <c r="AC987" s="23">
        <f ca="1">SQRT(Inputs!$B$38)*G987+SQRT(1-Inputs!$B$38)*_xlfn.NORM.S.INV(RAND())</f>
        <v>1.0886293734410446</v>
      </c>
      <c r="AD987" s="23">
        <f ca="1">SQRT(Inputs!$B$38)*H987+SQRT(1-Inputs!$B$38)*_xlfn.NORM.S.INV(RAND())</f>
        <v>-0.27557254005909254</v>
      </c>
      <c r="AE987" s="23">
        <f ca="1">SQRT(Inputs!$B$38)*I987+SQRT(1-Inputs!$B$38)*_xlfn.NORM.S.INV(RAND())</f>
        <v>5.7660956231039784E-2</v>
      </c>
      <c r="AF987" s="23">
        <f ca="1">SQRT(Inputs!$B$38)*J987+SQRT(1-Inputs!$B$38)*_xlfn.NORM.S.INV(RAND())</f>
        <v>-0.59921537701811289</v>
      </c>
      <c r="AG987" s="23">
        <f ca="1">SQRT(Inputs!$B$38)*K987+SQRT(1-Inputs!$B$38)*_xlfn.NORM.S.INV(RAND())</f>
        <v>-1.2610968421643063</v>
      </c>
      <c r="AH987" s="23">
        <f ca="1">SQRT(Inputs!$B$38)*L987+SQRT(1-Inputs!$B$38)*_xlfn.NORM.S.INV(RAND())</f>
        <v>1.6145168823504432</v>
      </c>
      <c r="AI987" s="23">
        <f ca="1">SQRT(Inputs!$B$38)*M987+SQRT(1-Inputs!$B$38)*_xlfn.NORM.S.INV(RAND())</f>
        <v>1.037226018268208</v>
      </c>
      <c r="AJ987" s="23">
        <f ca="1">SQRT(Inputs!$B$38)*C987+SQRT(1-Inputs!$B$38)*_xlfn.NORM.S.INV(RAND())</f>
        <v>-0.52779314760605545</v>
      </c>
      <c r="AK987" s="23">
        <f ca="1">SQRT(Inputs!$B$38)*D987+SQRT(1-Inputs!$B$38)*_xlfn.NORM.S.INV(RAND())</f>
        <v>-0.79314193378676712</v>
      </c>
      <c r="AL987" s="23">
        <f ca="1">SQRT(Inputs!$B$38)*E987+SQRT(1-Inputs!$B$38)*_xlfn.NORM.S.INV(RAND())</f>
        <v>2.94290748212368E-2</v>
      </c>
      <c r="AM987" s="23">
        <f ca="1">SQRT(Inputs!$B$38)*F987+SQRT(1-Inputs!$B$38)*_xlfn.NORM.S.INV(RAND())</f>
        <v>1.7623483217432803</v>
      </c>
      <c r="AN987" s="23">
        <f ca="1">SQRT(Inputs!$B$38)*G987+SQRT(1-Inputs!$B$38)*_xlfn.NORM.S.INV(RAND())</f>
        <v>1.8257055106371043</v>
      </c>
      <c r="AO987" s="23">
        <f ca="1">SQRT(Inputs!$B$38)*H987+SQRT(1-Inputs!$B$38)*_xlfn.NORM.S.INV(RAND())</f>
        <v>-0.2991214420413455</v>
      </c>
      <c r="AP987" s="23">
        <f ca="1">SQRT(Inputs!$B$38)*I987+SQRT(1-Inputs!$B$38)*_xlfn.NORM.S.INV(RAND())</f>
        <v>-0.7165796646549627</v>
      </c>
      <c r="AQ987" s="23">
        <f ca="1">SQRT(Inputs!$B$38)*J987+SQRT(1-Inputs!$B$38)*_xlfn.NORM.S.INV(RAND())</f>
        <v>-6.8911334220807752E-2</v>
      </c>
      <c r="AR987" s="23">
        <f ca="1">SQRT(Inputs!$B$38)*K987+SQRT(1-Inputs!$B$38)*_xlfn.NORM.S.INV(RAND())</f>
        <v>1.2526526298864276</v>
      </c>
      <c r="AS987" s="23">
        <f ca="1">SQRT(Inputs!$B$38)*L987+SQRT(1-Inputs!$B$38)*_xlfn.NORM.S.INV(RAND())</f>
        <v>0.42624510844298863</v>
      </c>
      <c r="AT987" s="23">
        <f ca="1">SQRT(Inputs!$B$38)*M987+SQRT(1-Inputs!$B$38)*_xlfn.NORM.S.INV(RAND())</f>
        <v>0.74915394861321705</v>
      </c>
      <c r="AU987" s="15">
        <f ca="1">Inputs!$B$6*EXP($B$8-0.5*C$5^2+C$5*N987)</f>
        <v>7123.6440530477794</v>
      </c>
      <c r="AV987" s="15">
        <f t="shared" ca="1" si="547"/>
        <v>8308.2596310061344</v>
      </c>
      <c r="AW987" s="15">
        <f t="shared" ca="1" si="548"/>
        <v>9382.4618535693389</v>
      </c>
      <c r="AX987" s="15">
        <f t="shared" ca="1" si="549"/>
        <v>13412.43443112529</v>
      </c>
      <c r="AY987" s="15">
        <f t="shared" ca="1" si="550"/>
        <v>18325.353588528396</v>
      </c>
      <c r="AZ987" s="15">
        <f t="shared" ca="1" si="551"/>
        <v>22491.171058010401</v>
      </c>
      <c r="BA987" s="15">
        <f t="shared" ca="1" si="552"/>
        <v>28427.296964369787</v>
      </c>
      <c r="BB987" s="15">
        <f t="shared" ca="1" si="553"/>
        <v>41426.824690661299</v>
      </c>
      <c r="BC987" s="15">
        <f t="shared" ca="1" si="554"/>
        <v>48170.492767534757</v>
      </c>
      <c r="BD987" s="15">
        <f t="shared" ca="1" si="555"/>
        <v>56435.355038362839</v>
      </c>
      <c r="BE987" s="15">
        <f t="shared" ca="1" si="556"/>
        <v>73494.22415601695</v>
      </c>
      <c r="BF987" s="15">
        <f ca="1">Inputs!$B$13*EXP($B$9-0.5*C$6^2+C$6*Y987)</f>
        <v>11276.471314165867</v>
      </c>
      <c r="BG987" s="15">
        <f t="shared" ca="1" si="557"/>
        <v>12555.459306956272</v>
      </c>
      <c r="BH987" s="15">
        <f t="shared" ca="1" si="558"/>
        <v>13452.156109448733</v>
      </c>
      <c r="BI987" s="15">
        <f t="shared" ca="1" si="559"/>
        <v>17062.451360291994</v>
      </c>
      <c r="BJ987" s="15">
        <f t="shared" ca="1" si="560"/>
        <v>24471.397531560589</v>
      </c>
      <c r="BK987" s="15">
        <f t="shared" ca="1" si="561"/>
        <v>28928.081550426163</v>
      </c>
      <c r="BL987" s="15">
        <f t="shared" ca="1" si="562"/>
        <v>35801.180102697304</v>
      </c>
      <c r="BM987" s="15">
        <f t="shared" ca="1" si="563"/>
        <v>40850.465017749528</v>
      </c>
      <c r="BN987" s="15">
        <f t="shared" ca="1" si="564"/>
        <v>43194.187004587875</v>
      </c>
      <c r="BO987" s="15">
        <f t="shared" ca="1" si="565"/>
        <v>64117.319473428157</v>
      </c>
      <c r="BP987" s="15">
        <f t="shared" ca="1" si="566"/>
        <v>88757.072123315913</v>
      </c>
      <c r="BQ987" s="15">
        <f ca="1">Inputs!$B$20*EXP($B$10-0.5*C$7^2+C$7*AJ987)</f>
        <v>3557.2021190538926</v>
      </c>
      <c r="BR987" s="15">
        <f t="shared" ca="1" si="567"/>
        <v>3751.9278766665411</v>
      </c>
      <c r="BS987" s="15">
        <f t="shared" ca="1" si="568"/>
        <v>5181.4721727719407</v>
      </c>
      <c r="BT987" s="15">
        <f t="shared" ca="1" si="569"/>
        <v>11343.114999497404</v>
      </c>
      <c r="BU987" s="15">
        <f t="shared" ca="1" si="570"/>
        <v>24451.999775329685</v>
      </c>
      <c r="BV987" s="15">
        <f t="shared" ca="1" si="571"/>
        <v>31802.684559106536</v>
      </c>
      <c r="BW987" s="15">
        <f t="shared" ca="1" si="572"/>
        <v>38133.742265739907</v>
      </c>
      <c r="BX987" s="15">
        <f t="shared" ca="1" si="573"/>
        <v>52604.395785498244</v>
      </c>
      <c r="BY987" s="15">
        <f t="shared" ca="1" si="574"/>
        <v>93669.307883690039</v>
      </c>
      <c r="BZ987" s="15">
        <f t="shared" ca="1" si="575"/>
        <v>142144.11804755352</v>
      </c>
      <c r="CA987" s="15">
        <f t="shared" ca="1" si="576"/>
        <v>228100.8765281284</v>
      </c>
      <c r="CB987" s="15">
        <f ca="1">(AU987*DCF!C$10-DCF!C$5*MAX(AU987*DCF!C$10,0)-MAX(AU987-Inputs!$B$6,0)/Inputs!$B$10)*DCF!C$6</f>
        <v>1027.6631033079116</v>
      </c>
      <c r="CC987" s="15">
        <f ca="1">(AV987*DCF!D$10-DCF!D$5*MAX(AV987*DCF!D$10,0)-MAX(AV987-AU987,0)/Inputs!$B$10)*DCF!D$6</f>
        <v>1736.2444933533425</v>
      </c>
      <c r="CD987" s="15">
        <f ca="1">(AW987*DCF!E$10-DCF!E$5*MAX(AW987*DCF!E$10,0)-MAX(AW987-AV987,0)/Inputs!$B$10)*DCF!E$6</f>
        <v>1924.3062607295976</v>
      </c>
      <c r="CE987" s="15">
        <f ca="1">(AX987*DCF!F$10-DCF!F$5*MAX(AX987*DCF!F$10,0)-MAX(AX987-AW987,0)/Inputs!$B$10)*DCF!F$6</f>
        <v>2089.3756824916677</v>
      </c>
      <c r="CF987" s="15">
        <f ca="1">(AY987*DCF!G$10-DCF!G$5*MAX(AY987*DCF!G$10,0)-MAX(AY987-AX987,0)/Inputs!$B$10)*DCF!G$6</f>
        <v>2831.4051127025618</v>
      </c>
      <c r="CG987" s="15">
        <f ca="1">(AZ987*DCF!H$10-DCF!H$5*MAX(AZ987*DCF!H$10,0)-MAX(AZ987-AY987,0)/Inputs!$B$10)*DCF!H$6</f>
        <v>3626.9614195638751</v>
      </c>
      <c r="CH987" s="15">
        <f ca="1">(BA987*DCF!I$10-DCF!I$5*MAX(BA987*DCF!I$10,0)-MAX(BA987-AZ987,0)/Inputs!$B$10)*DCF!I$6</f>
        <v>4218.8974927419931</v>
      </c>
      <c r="CI987" s="15">
        <f ca="1">(BB987*DCF!J$10-DCF!J$5*MAX(BB987*DCF!J$10,0)-MAX(BB987-BA987,0)/Inputs!$B$10)*DCF!J$6</f>
        <v>5139.0750286903603</v>
      </c>
      <c r="CJ987" s="15">
        <f ca="1">(BC987*DCF!K$10-DCF!K$5*MAX(BC987*DCF!K$10,0)-MAX(BC987-BB987,0)/Inputs!$B$10)*DCF!K$6</f>
        <v>6810.6648397376684</v>
      </c>
      <c r="CK987" s="15">
        <f ca="1">(BD987*DCF!L$10-DCF!L$5*MAX(BD987*DCF!L$10,0)-MAX(BD987-BC987,0)/Inputs!$B$10)*DCF!L$6</f>
        <v>7442.7442012489364</v>
      </c>
      <c r="CL987" s="15">
        <f ca="1">(BE987*DCF!M$10-DCF!M$5*MAX(BE987*DCF!M$10,0)-MAX(BE987-BD987,0)/Inputs!$B$10)*DCF!M$6</f>
        <v>8333.1214175935038</v>
      </c>
      <c r="CM987" s="15">
        <f ca="1">(BF987*DCF!C$28-DCF!C$5*MAX(BF987*DCF!C$28,0)-MAX(BF987-Inputs!$B$13,0)/Inputs!$B$17)*DCF!C$6</f>
        <v>3441.5050925412206</v>
      </c>
      <c r="CN987" s="15">
        <f ca="1">(BG987*DCF!D$28-DCF!D$5*MAX(BG987*DCF!D$28,0)-MAX(BG987-BF987,0)/Inputs!$B$17)*DCF!D$6</f>
        <v>3425.0055626515637</v>
      </c>
      <c r="CO987" s="15">
        <f ca="1">(BH987*DCF!E$28-DCF!E$5*MAX(BH987*DCF!E$28,0)-MAX(BH987-BG987,0)/Inputs!$B$17)*DCF!E$6</f>
        <v>3633.1635483178165</v>
      </c>
      <c r="CP987" s="15">
        <f ca="1">(BI987*DCF!F$28-DCF!F$5*MAX(BI987*DCF!F$28,0)-MAX(BI987-BH987,0)/Inputs!$B$17)*DCF!F$6</f>
        <v>3974.6947891489026</v>
      </c>
      <c r="CQ987" s="15">
        <f ca="1">(BJ987*DCF!G$28-DCF!G$5*MAX(BJ987*DCF!G$28,0)-MAX(BJ987-BI987,0)/Inputs!$B$17)*DCF!G$6</f>
        <v>5103.1781989653746</v>
      </c>
      <c r="CR987" s="15">
        <f ca="1">(BK987*DCF!H$28-DCF!H$5*MAX(BK987*DCF!H$28,0)-MAX(BK987-BJ987,0)/Inputs!$B$17)*DCF!H$6</f>
        <v>6461.7900969278626</v>
      </c>
      <c r="CS987" s="15">
        <f ca="1">(BL987*DCF!I$28-DCF!I$5*MAX(BL987*DCF!I$28,0)-MAX(BL987-BK987,0)/Inputs!$B$17)*DCF!I$6</f>
        <v>7432.2558804409955</v>
      </c>
      <c r="CT987" s="15">
        <f ca="1">(BM987*DCF!J$28-DCF!J$5*MAX(BM987*DCF!J$28,0)-MAX(BM987-BL987,0)/Inputs!$B$17)*DCF!J$6</f>
        <v>8443.551025464978</v>
      </c>
      <c r="CU987" s="15">
        <f ca="1">(BN987*DCF!K$28-DCF!K$5*MAX(BN987*DCF!K$28,0)-MAX(BN987-BM987,0)/Inputs!$B$17)*DCF!K$6</f>
        <v>8834.8133331789431</v>
      </c>
      <c r="CV987" s="15">
        <f ca="1">(BO987*DCF!L$28-DCF!L$5*MAX(BO987*DCF!L$28,0)-MAX(BO987-BN987,0)/Inputs!$B$17)*DCF!L$6</f>
        <v>10425.263721507958</v>
      </c>
      <c r="CW987" s="15">
        <f ca="1">(BP987*DCF!M$28-DCF!M$5*MAX(BP987*DCF!M$28,0)-MAX(BP987-BO987,0)/Inputs!$B$17)*DCF!M$6</f>
        <v>14124.147974707794</v>
      </c>
      <c r="CX987" s="15">
        <f ca="1">(BQ987*DCF!C$46-DCF!C$5*MAX(BQ987*DCF!C$46,0)-MAX(BQ987-Inputs!$B$20,0)/Inputs!$B$24)*DCF!C$6</f>
        <v>-986.05227648075697</v>
      </c>
      <c r="CY987" s="15">
        <f ca="1">(BR987*DCF!D$46-DCF!D$5*MAX(BR987*DCF!D$46,0)-MAX(BR987-BQ987,0)/Inputs!$B$24)*DCF!D$6</f>
        <v>-723.45445686062214</v>
      </c>
      <c r="CZ987" s="15">
        <f ca="1">(BS987*DCF!E$46-DCF!E$5*MAX(BS987*DCF!E$46,0)-MAX(BS987-BR987,0)/Inputs!$B$24)*DCF!E$6</f>
        <v>-1176.2051128429362</v>
      </c>
      <c r="DA987" s="15">
        <f ca="1">(BT987*DCF!F$46-DCF!F$5*MAX(BT987*DCF!F$46,0)-MAX(BT987-BS987,0)/Inputs!$B$24)*DCF!F$6</f>
        <v>-3069.7262885063824</v>
      </c>
      <c r="DB987" s="15">
        <f ca="1">(BU987*DCF!G$46-DCF!G$5*MAX(BU987*DCF!G$46,0)-MAX(BU987-BT987,0)/Inputs!$B$24)*DCF!G$6</f>
        <v>-5232.0867998409103</v>
      </c>
      <c r="DC987" s="15">
        <f ca="1">(BV987*DCF!H$46-DCF!H$5*MAX(BV987*DCF!H$46,0)-MAX(BV987-BU987,0)/Inputs!$B$24)*DCF!H$6</f>
        <v>-2284.1802581657453</v>
      </c>
      <c r="DD987" s="15">
        <f ca="1">(BW987*DCF!I$46-DCF!I$5*MAX(BW987*DCF!I$46,0)-MAX(BW987-BV987,0)/Inputs!$B$24)*DCF!I$6</f>
        <v>-936.68818995870311</v>
      </c>
      <c r="DE987" s="15">
        <f ca="1">(BX987*DCF!J$46-DCF!J$5*MAX(BX987*DCF!J$46,0)-MAX(BX987-BW987,0)/Inputs!$B$24)*DCF!J$6</f>
        <v>-1630.7720045338424</v>
      </c>
      <c r="DF987" s="15">
        <f ca="1">(BY987*DCF!K$46-DCF!K$5*MAX(BY987*DCF!K$46,0)-MAX(BY987-BX987,0)/Inputs!$B$24)*DCF!K$6</f>
        <v>-4709.1063847342093</v>
      </c>
      <c r="DG987" s="15">
        <f ca="1">(BZ987*DCF!L$46-DCF!L$5*MAX(BZ987*DCF!L$46,0)-MAX(BZ987-BY987,0)/Inputs!$B$24)*DCF!L$6</f>
        <v>-1144.2446978170785</v>
      </c>
      <c r="DH987" s="15">
        <f ca="1">(CA987*DCF!M$46-DCF!M$5*MAX(CA987*DCF!M$46,0)-MAX(CA987-BZ987,0)/Inputs!$B$24)*DCF!M$6</f>
        <v>-87.579867810106649</v>
      </c>
      <c r="DI987" s="15">
        <f ca="1">SUM(CB987:CL987)+BE987*DCF!M$10*(1+Inputs!$B$30)*(1-Inputs!$B$33)*(1-Inputs!$B$30/Inputs!$B$31)/(Inputs!$B$29-Inputs!$B$30)*DCF!M$6</f>
        <v>249715.85673885932</v>
      </c>
      <c r="DJ987" s="15">
        <f ca="1">SUM(CM987:CW987)+BP987*DCF!M$28*(1+Inputs!$B$30)*(1-Inputs!$B$33)*(1-Inputs!$B$30/Inputs!$B$31)/(Inputs!$B$29-Inputs!$B$30)*DCF!M$6</f>
        <v>404648.84310380113</v>
      </c>
      <c r="DK987" s="15">
        <f ca="1">SUM(CX987:DH987)+CA987*DCF!M$46*(1+Inputs!$B$30)*(1-Inputs!$B$33)*(1-Inputs!$B$30/Inputs!$B$31)/(Inputs!$B$29-Inputs!$B$30)*DCF!M$6</f>
        <v>330690.87905112049</v>
      </c>
      <c r="DM987" s="15">
        <f ca="1">DI987+DJ987+DK987+Inputs!$B$34+Inputs!$B$36-Inputs!$B$35</f>
        <v>1061906.5788937809</v>
      </c>
    </row>
    <row r="988" spans="1:117" x14ac:dyDescent="0.75">
      <c r="A988" s="11">
        <v>975</v>
      </c>
      <c r="C988" s="23">
        <f t="shared" ca="1" si="577"/>
        <v>0.48981309244272991</v>
      </c>
      <c r="D988" s="23">
        <f t="shared" ca="1" si="577"/>
        <v>2.158153584243732</v>
      </c>
      <c r="E988" s="23">
        <f t="shared" ca="1" si="577"/>
        <v>-0.31085947312740658</v>
      </c>
      <c r="F988" s="23">
        <f t="shared" ca="1" si="577"/>
        <v>0.86716237036236599</v>
      </c>
      <c r="G988" s="23">
        <f t="shared" ca="1" si="577"/>
        <v>0.13148502211466837</v>
      </c>
      <c r="H988" s="23">
        <f t="shared" ca="1" si="577"/>
        <v>-0.26444646937298455</v>
      </c>
      <c r="I988" s="23">
        <f t="shared" ca="1" si="577"/>
        <v>0.50047462927409236</v>
      </c>
      <c r="J988" s="23">
        <f t="shared" ca="1" si="577"/>
        <v>-9.8679197250670439E-3</v>
      </c>
      <c r="K988" s="23">
        <f t="shared" ca="1" si="577"/>
        <v>1.1894131004688557</v>
      </c>
      <c r="L988" s="23">
        <f t="shared" ca="1" si="577"/>
        <v>-0.87680927214551241</v>
      </c>
      <c r="M988" s="23">
        <f t="shared" ca="1" si="577"/>
        <v>0.25294999540092405</v>
      </c>
      <c r="N988" s="23">
        <f ca="1">SQRT(Inputs!$B$38)*C988+SQRT(1-Inputs!$B$38)*_xlfn.NORM.S.INV(RAND())</f>
        <v>0.2869021069043366</v>
      </c>
      <c r="O988" s="23">
        <f ca="1">SQRT(Inputs!$B$38)*D988+SQRT(1-Inputs!$B$38)*_xlfn.NORM.S.INV(RAND())</f>
        <v>1.3414983326872636</v>
      </c>
      <c r="P988" s="23">
        <f ca="1">SQRT(Inputs!$B$38)*E988+SQRT(1-Inputs!$B$38)*_xlfn.NORM.S.INV(RAND())</f>
        <v>-0.33338296043634985</v>
      </c>
      <c r="Q988" s="23">
        <f ca="1">SQRT(Inputs!$B$38)*F988+SQRT(1-Inputs!$B$38)*_xlfn.NORM.S.INV(RAND())</f>
        <v>0.32085265547505837</v>
      </c>
      <c r="R988" s="23">
        <f ca="1">SQRT(Inputs!$B$38)*G988+SQRT(1-Inputs!$B$38)*_xlfn.NORM.S.INV(RAND())</f>
        <v>0.46254690452647107</v>
      </c>
      <c r="S988" s="23">
        <f ca="1">SQRT(Inputs!$B$38)*H988+SQRT(1-Inputs!$B$38)*_xlfn.NORM.S.INV(RAND())</f>
        <v>-7.9038432969062197E-2</v>
      </c>
      <c r="T988" s="23">
        <f ca="1">SQRT(Inputs!$B$38)*I988+SQRT(1-Inputs!$B$38)*_xlfn.NORM.S.INV(RAND())</f>
        <v>-0.93974984337890877</v>
      </c>
      <c r="U988" s="23">
        <f ca="1">SQRT(Inputs!$B$38)*J988+SQRT(1-Inputs!$B$38)*_xlfn.NORM.S.INV(RAND())</f>
        <v>-1.1944707628392426</v>
      </c>
      <c r="V988" s="23">
        <f ca="1">SQRT(Inputs!$B$38)*K988+SQRT(1-Inputs!$B$38)*_xlfn.NORM.S.INV(RAND())</f>
        <v>-0.58006532761307161</v>
      </c>
      <c r="W988" s="23">
        <f ca="1">SQRT(Inputs!$B$38)*L988+SQRT(1-Inputs!$B$38)*_xlfn.NORM.S.INV(RAND())</f>
        <v>-2.2108985815376847E-2</v>
      </c>
      <c r="X988" s="23">
        <f ca="1">SQRT(Inputs!$B$38)*M988+SQRT(1-Inputs!$B$38)*_xlfn.NORM.S.INV(RAND())</f>
        <v>-0.63525965472218293</v>
      </c>
      <c r="Y988" s="23">
        <f ca="1">SQRT(Inputs!$B$38)*C988+SQRT(1-Inputs!$B$38)*_xlfn.NORM.S.INV(RAND())</f>
        <v>0.51493242992762678</v>
      </c>
      <c r="Z988" s="23">
        <f ca="1">SQRT(Inputs!$B$38)*D988+SQRT(1-Inputs!$B$38)*_xlfn.NORM.S.INV(RAND())</f>
        <v>0.8948047985655081</v>
      </c>
      <c r="AA988" s="23">
        <f ca="1">SQRT(Inputs!$B$38)*E988+SQRT(1-Inputs!$B$38)*_xlfn.NORM.S.INV(RAND())</f>
        <v>0.60165512778135044</v>
      </c>
      <c r="AB988" s="23">
        <f ca="1">SQRT(Inputs!$B$38)*F988+SQRT(1-Inputs!$B$38)*_xlfn.NORM.S.INV(RAND())</f>
        <v>1.2671145530518322</v>
      </c>
      <c r="AC988" s="23">
        <f ca="1">SQRT(Inputs!$B$38)*G988+SQRT(1-Inputs!$B$38)*_xlfn.NORM.S.INV(RAND())</f>
        <v>1.3065586765766126</v>
      </c>
      <c r="AD988" s="23">
        <f ca="1">SQRT(Inputs!$B$38)*H988+SQRT(1-Inputs!$B$38)*_xlfn.NORM.S.INV(RAND())</f>
        <v>9.4789326580275363E-2</v>
      </c>
      <c r="AE988" s="23">
        <f ca="1">SQRT(Inputs!$B$38)*I988+SQRT(1-Inputs!$B$38)*_xlfn.NORM.S.INV(RAND())</f>
        <v>-6.9002802859295109E-2</v>
      </c>
      <c r="AF988" s="23">
        <f ca="1">SQRT(Inputs!$B$38)*J988+SQRT(1-Inputs!$B$38)*_xlfn.NORM.S.INV(RAND())</f>
        <v>0.73096291455579798</v>
      </c>
      <c r="AG988" s="23">
        <f ca="1">SQRT(Inputs!$B$38)*K988+SQRT(1-Inputs!$B$38)*_xlfn.NORM.S.INV(RAND())</f>
        <v>0.97572613886979065</v>
      </c>
      <c r="AH988" s="23">
        <f ca="1">SQRT(Inputs!$B$38)*L988+SQRT(1-Inputs!$B$38)*_xlfn.NORM.S.INV(RAND())</f>
        <v>0.91283669122864586</v>
      </c>
      <c r="AI988" s="23">
        <f ca="1">SQRT(Inputs!$B$38)*M988+SQRT(1-Inputs!$B$38)*_xlfn.NORM.S.INV(RAND())</f>
        <v>1.3026943308143912</v>
      </c>
      <c r="AJ988" s="23">
        <f ca="1">SQRT(Inputs!$B$38)*C988+SQRT(1-Inputs!$B$38)*_xlfn.NORM.S.INV(RAND())</f>
        <v>-0.34613524577450783</v>
      </c>
      <c r="AK988" s="23">
        <f ca="1">SQRT(Inputs!$B$38)*D988+SQRT(1-Inputs!$B$38)*_xlfn.NORM.S.INV(RAND())</f>
        <v>0.66480553161697986</v>
      </c>
      <c r="AL988" s="23">
        <f ca="1">SQRT(Inputs!$B$38)*E988+SQRT(1-Inputs!$B$38)*_xlfn.NORM.S.INV(RAND())</f>
        <v>0.28900885274234889</v>
      </c>
      <c r="AM988" s="23">
        <f ca="1">SQRT(Inputs!$B$38)*F988+SQRT(1-Inputs!$B$38)*_xlfn.NORM.S.INV(RAND())</f>
        <v>-0.55209994959528252</v>
      </c>
      <c r="AN988" s="23">
        <f ca="1">SQRT(Inputs!$B$38)*G988+SQRT(1-Inputs!$B$38)*_xlfn.NORM.S.INV(RAND())</f>
        <v>0.87507243846189597</v>
      </c>
      <c r="AO988" s="23">
        <f ca="1">SQRT(Inputs!$B$38)*H988+SQRT(1-Inputs!$B$38)*_xlfn.NORM.S.INV(RAND())</f>
        <v>-0.17586522832476403</v>
      </c>
      <c r="AP988" s="23">
        <f ca="1">SQRT(Inputs!$B$38)*I988+SQRT(1-Inputs!$B$38)*_xlfn.NORM.S.INV(RAND())</f>
        <v>1.412535316535966</v>
      </c>
      <c r="AQ988" s="23">
        <f ca="1">SQRT(Inputs!$B$38)*J988+SQRT(1-Inputs!$B$38)*_xlfn.NORM.S.INV(RAND())</f>
        <v>-0.48594677624192323</v>
      </c>
      <c r="AR988" s="23">
        <f ca="1">SQRT(Inputs!$B$38)*K988+SQRT(1-Inputs!$B$38)*_xlfn.NORM.S.INV(RAND())</f>
        <v>0.14826611721960903</v>
      </c>
      <c r="AS988" s="23">
        <f ca="1">SQRT(Inputs!$B$38)*L988+SQRT(1-Inputs!$B$38)*_xlfn.NORM.S.INV(RAND())</f>
        <v>-1.0012045295202698</v>
      </c>
      <c r="AT988" s="23">
        <f ca="1">SQRT(Inputs!$B$38)*M988+SQRT(1-Inputs!$B$38)*_xlfn.NORM.S.INV(RAND())</f>
        <v>0.15295406917091114</v>
      </c>
      <c r="AU988" s="15">
        <f ca="1">Inputs!$B$6*EXP($B$8-0.5*C$5^2+C$5*N988)</f>
        <v>5198.1295739466814</v>
      </c>
      <c r="AV988" s="15">
        <f t="shared" ca="1" si="547"/>
        <v>7706.9686146225831</v>
      </c>
      <c r="AW988" s="15">
        <f t="shared" ca="1" si="548"/>
        <v>8984.0741930199401</v>
      </c>
      <c r="AX988" s="15">
        <f t="shared" ca="1" si="549"/>
        <v>11417.262906744871</v>
      </c>
      <c r="AY988" s="15">
        <f t="shared" ca="1" si="550"/>
        <v>14727.533620390537</v>
      </c>
      <c r="AZ988" s="15">
        <f t="shared" ca="1" si="551"/>
        <v>17856.079783574532</v>
      </c>
      <c r="BA988" s="15">
        <f t="shared" ca="1" si="552"/>
        <v>19804.424693452496</v>
      </c>
      <c r="BB988" s="15">
        <f t="shared" ca="1" si="553"/>
        <v>21511.870008165715</v>
      </c>
      <c r="BC988" s="15">
        <f t="shared" ca="1" si="554"/>
        <v>24911.867888545799</v>
      </c>
      <c r="BD988" s="15">
        <f t="shared" ca="1" si="555"/>
        <v>30456.340744432931</v>
      </c>
      <c r="BE988" s="15">
        <f t="shared" ca="1" si="556"/>
        <v>35222.279834347908</v>
      </c>
      <c r="BF988" s="15">
        <f ca="1">Inputs!$B$13*EXP($B$9-0.5*C$6^2+C$6*Y988)</f>
        <v>15317.532955558412</v>
      </c>
      <c r="BG988" s="15">
        <f t="shared" ca="1" si="557"/>
        <v>21939.067043344461</v>
      </c>
      <c r="BH988" s="15">
        <f t="shared" ca="1" si="558"/>
        <v>29618.412669941634</v>
      </c>
      <c r="BI988" s="15">
        <f t="shared" ca="1" si="559"/>
        <v>44065.488151250014</v>
      </c>
      <c r="BJ988" s="15">
        <f t="shared" ca="1" si="560"/>
        <v>65216.675511762493</v>
      </c>
      <c r="BK988" s="15">
        <f t="shared" ca="1" si="561"/>
        <v>81080.727954694696</v>
      </c>
      <c r="BL988" s="15">
        <f t="shared" ca="1" si="562"/>
        <v>98711.236938575108</v>
      </c>
      <c r="BM988" s="15">
        <f t="shared" ca="1" si="563"/>
        <v>132871.29734184942</v>
      </c>
      <c r="BN988" s="15">
        <f t="shared" ca="1" si="564"/>
        <v>183684.62862597901</v>
      </c>
      <c r="BO988" s="15">
        <f t="shared" ca="1" si="565"/>
        <v>251304.52192559504</v>
      </c>
      <c r="BP988" s="15">
        <f t="shared" ca="1" si="566"/>
        <v>358500.70484248904</v>
      </c>
      <c r="BQ988" s="15">
        <f ca="1">Inputs!$B$20*EXP($B$10-0.5*C$7^2+C$7*AJ988)</f>
        <v>3793.9406460118912</v>
      </c>
      <c r="BR988" s="15">
        <f t="shared" ca="1" si="567"/>
        <v>6358.0116455973557</v>
      </c>
      <c r="BS988" s="15">
        <f t="shared" ca="1" si="568"/>
        <v>9460.1399070489242</v>
      </c>
      <c r="BT988" s="15">
        <f t="shared" ca="1" si="569"/>
        <v>11284.775351835262</v>
      </c>
      <c r="BU988" s="15">
        <f t="shared" ca="1" si="570"/>
        <v>19327.539630829073</v>
      </c>
      <c r="BV988" s="15">
        <f t="shared" ca="1" si="571"/>
        <v>25845.568440918094</v>
      </c>
      <c r="BW988" s="15">
        <f t="shared" ca="1" si="572"/>
        <v>48633.545529212992</v>
      </c>
      <c r="BX988" s="15">
        <f t="shared" ca="1" si="573"/>
        <v>61707.710159211063</v>
      </c>
      <c r="BY988" s="15">
        <f t="shared" ca="1" si="574"/>
        <v>88950.793479581669</v>
      </c>
      <c r="BZ988" s="15">
        <f t="shared" ca="1" si="575"/>
        <v>103828.5201989457</v>
      </c>
      <c r="CA988" s="15">
        <f t="shared" ca="1" si="576"/>
        <v>149866.06841325012</v>
      </c>
      <c r="CB988" s="15">
        <f ca="1">(AU988*DCF!C$10-DCF!C$5*MAX(AU988*DCF!C$10,0)-MAX(AU988-Inputs!$B$6,0)/Inputs!$B$10)*DCF!C$6</f>
        <v>1041.3923647491877</v>
      </c>
      <c r="CC988" s="15">
        <f ca="1">(AV988*DCF!D$10-DCF!D$5*MAX(AV988*DCF!D$10,0)-MAX(AV988-AU988,0)/Inputs!$B$10)*DCF!D$6</f>
        <v>1266.8066477291477</v>
      </c>
      <c r="CD988" s="15">
        <f ca="1">(AW988*DCF!E$10-DCF!E$5*MAX(AW988*DCF!E$10,0)-MAX(AW988-AV988,0)/Inputs!$B$10)*DCF!E$6</f>
        <v>1786.6226534043881</v>
      </c>
      <c r="CE988" s="15">
        <f ca="1">(AX988*DCF!F$10-DCF!F$5*MAX(AX988*DCF!F$10,0)-MAX(AX988-AW988,0)/Inputs!$B$10)*DCF!F$6</f>
        <v>1986.0840515390678</v>
      </c>
      <c r="CF988" s="15">
        <f ca="1">(AY988*DCF!G$10-DCF!G$5*MAX(AY988*DCF!G$10,0)-MAX(AY988-AX988,0)/Inputs!$B$10)*DCF!G$6</f>
        <v>2398.1675584642403</v>
      </c>
      <c r="CG988" s="15">
        <f ca="1">(AZ988*DCF!H$10-DCF!H$5*MAX(AZ988*DCF!H$10,0)-MAX(AZ988-AY988,0)/Inputs!$B$10)*DCF!H$6</f>
        <v>2911.2412399450968</v>
      </c>
      <c r="CH988" s="15">
        <f ca="1">(BA988*DCF!I$10-DCF!I$5*MAX(BA988*DCF!I$10,0)-MAX(BA988-AZ988,0)/Inputs!$B$10)*DCF!I$6</f>
        <v>3297.9490948216699</v>
      </c>
      <c r="CI988" s="15">
        <f ca="1">(BB988*DCF!J$10-DCF!J$5*MAX(BB988*DCF!J$10,0)-MAX(BB988-BA988,0)/Inputs!$B$10)*DCF!J$6</f>
        <v>3432.7516069126509</v>
      </c>
      <c r="CJ988" s="15">
        <f ca="1">(BC988*DCF!K$10-DCF!K$5*MAX(BC988*DCF!K$10,0)-MAX(BC988-BB988,0)/Inputs!$B$10)*DCF!K$6</f>
        <v>3534.4626973808568</v>
      </c>
      <c r="CK988" s="15">
        <f ca="1">(BD988*DCF!L$10-DCF!L$5*MAX(BD988*DCF!L$10,0)-MAX(BD988-BC988,0)/Inputs!$B$10)*DCF!L$6</f>
        <v>3876.4052279329408</v>
      </c>
      <c r="CL988" s="15">
        <f ca="1">(BE988*DCF!M$10-DCF!M$5*MAX(BE988*DCF!M$10,0)-MAX(BE988-BD988,0)/Inputs!$B$10)*DCF!M$6</f>
        <v>4400.9769033261291</v>
      </c>
      <c r="CM988" s="15">
        <f ca="1">(BF988*DCF!C$28-DCF!C$5*MAX(BF988*DCF!C$28,0)-MAX(BF988-Inputs!$B$13,0)/Inputs!$B$17)*DCF!C$6</f>
        <v>3767.0662721570097</v>
      </c>
      <c r="CN988" s="15">
        <f ca="1">(BG988*DCF!D$28-DCF!D$5*MAX(BG988*DCF!D$28,0)-MAX(BG988-BF988,0)/Inputs!$B$17)*DCF!D$6</f>
        <v>5048.8844269795336</v>
      </c>
      <c r="CO988" s="15">
        <f ca="1">(BH988*DCF!E$28-DCF!E$5*MAX(BH988*DCF!E$28,0)-MAX(BH988-BG988,0)/Inputs!$B$17)*DCF!E$6</f>
        <v>6874.9685482358527</v>
      </c>
      <c r="CP988" s="15">
        <f ca="1">(BI988*DCF!F$28-DCF!F$5*MAX(BI988*DCF!F$28,0)-MAX(BI988-BH988,0)/Inputs!$B$17)*DCF!F$6</f>
        <v>9332.3008652813005</v>
      </c>
      <c r="CQ988" s="15">
        <f ca="1">(BJ988*DCF!G$28-DCF!G$5*MAX(BJ988*DCF!G$28,0)-MAX(BJ988-BI988,0)/Inputs!$B$17)*DCF!G$6</f>
        <v>13363.54049319785</v>
      </c>
      <c r="CR988" s="15">
        <f ca="1">(BK988*DCF!H$28-DCF!H$5*MAX(BK988*DCF!H$28,0)-MAX(BK988-BJ988,0)/Inputs!$B$17)*DCF!H$6</f>
        <v>17587.330016839063</v>
      </c>
      <c r="CS988" s="15">
        <f ca="1">(BL988*DCF!I$28-DCF!I$5*MAX(BL988*DCF!I$28,0)-MAX(BL988-BK988,0)/Inputs!$B$17)*DCF!I$6</f>
        <v>20681.728620084243</v>
      </c>
      <c r="CT988" s="15">
        <f ca="1">(BM988*DCF!J$28-DCF!J$5*MAX(BM988*DCF!J$28,0)-MAX(BM988-BL988,0)/Inputs!$B$17)*DCF!J$6</f>
        <v>25111.98484556215</v>
      </c>
      <c r="CU988" s="15">
        <f ca="1">(BN988*DCF!K$28-DCF!K$5*MAX(BN988*DCF!K$28,0)-MAX(BN988-BM988,0)/Inputs!$B$17)*DCF!K$6</f>
        <v>32567.157473695228</v>
      </c>
      <c r="CV988" s="15">
        <f ca="1">(BO988*DCF!L$28-DCF!L$5*MAX(BO988*DCF!L$28,0)-MAX(BO988-BN988,0)/Inputs!$B$17)*DCF!L$6</f>
        <v>42489.223292251132</v>
      </c>
      <c r="CW988" s="15">
        <f ca="1">(BP988*DCF!M$28-DCF!M$5*MAX(BP988*DCF!M$28,0)-MAX(BP988-BO988,0)/Inputs!$B$17)*DCF!M$6</f>
        <v>56247.101838920695</v>
      </c>
      <c r="CX988" s="15">
        <f ca="1">(BQ988*DCF!C$46-DCF!C$5*MAX(BQ988*DCF!C$46,0)-MAX(BQ988-Inputs!$B$20,0)/Inputs!$B$24)*DCF!C$6</f>
        <v>-1150.0743505856058</v>
      </c>
      <c r="CY988" s="15">
        <f ca="1">(BR988*DCF!D$46-DCF!D$5*MAX(BR988*DCF!D$46,0)-MAX(BR988-BQ988,0)/Inputs!$B$24)*DCF!D$6</f>
        <v>-2179.2321289566453</v>
      </c>
      <c r="CZ988" s="15">
        <f ca="1">(BS988*DCF!E$46-DCF!E$5*MAX(BS988*DCF!E$46,0)-MAX(BS988-BR988,0)/Inputs!$B$24)*DCF!E$6</f>
        <v>-2341.4515757718273</v>
      </c>
      <c r="DA988" s="15">
        <f ca="1">(BT988*DCF!F$46-DCF!F$5*MAX(BT988*DCF!F$46,0)-MAX(BT988-BS988,0)/Inputs!$B$24)*DCF!F$6</f>
        <v>-1486.236135486228</v>
      </c>
      <c r="DB988" s="15">
        <f ca="1">(BU988*DCF!G$46-DCF!G$5*MAX(BU988*DCF!G$46,0)-MAX(BU988-BT988,0)/Inputs!$B$24)*DCF!G$6</f>
        <v>-3355.5672444596571</v>
      </c>
      <c r="DC988" s="15">
        <f ca="1">(BV988*DCF!H$46-DCF!H$5*MAX(BV988*DCF!H$46,0)-MAX(BV988-BU988,0)/Inputs!$B$24)*DCF!H$6</f>
        <v>-2025.4375161100475</v>
      </c>
      <c r="DD988" s="15">
        <f ca="1">(BW988*DCF!I$46-DCF!I$5*MAX(BW988*DCF!I$46,0)-MAX(BW988-BV988,0)/Inputs!$B$24)*DCF!I$6</f>
        <v>-5418.3360737497524</v>
      </c>
      <c r="DE988" s="15">
        <f ca="1">(BX988*DCF!J$46-DCF!J$5*MAX(BX988*DCF!J$46,0)-MAX(BX988-BW988,0)/Inputs!$B$24)*DCF!J$6</f>
        <v>-878.58710945681082</v>
      </c>
      <c r="DF988" s="15">
        <f ca="1">(BY988*DCF!K$46-DCF!K$5*MAX(BY988*DCF!K$46,0)-MAX(BY988-BX988,0)/Inputs!$B$24)*DCF!K$6</f>
        <v>-1592.6638182253498</v>
      </c>
      <c r="DG988" s="15">
        <f ca="1">(BZ988*DCF!L$46-DCF!L$5*MAX(BZ988*DCF!L$46,0)-MAX(BZ988-BY988,0)/Inputs!$B$24)*DCF!L$6</f>
        <v>3810.3069809268882</v>
      </c>
      <c r="DH988" s="15">
        <f ca="1">(CA988*DCF!M$46-DCF!M$5*MAX(CA988*DCF!M$46,0)-MAX(CA988-BZ988,0)/Inputs!$B$24)*DCF!M$6</f>
        <v>2124.4766379264856</v>
      </c>
      <c r="DI988" s="15">
        <f ca="1">SUM(CB988:CL988)+BE988*DCF!M$10*(1+Inputs!$B$30)*(1-Inputs!$B$33)*(1-Inputs!$B$30/Inputs!$B$31)/(Inputs!$B$29-Inputs!$B$30)*DCF!M$6</f>
        <v>127956.93059162801</v>
      </c>
      <c r="DJ988" s="15">
        <f ca="1">SUM(CM988:CW988)+BP988*DCF!M$28*(1+Inputs!$B$30)*(1-Inputs!$B$33)*(1-Inputs!$B$30/Inputs!$B$31)/(Inputs!$B$29-Inputs!$B$30)*DCF!M$6</f>
        <v>1563354.2230367907</v>
      </c>
      <c r="DK988" s="15">
        <f ca="1">SUM(CX988:DH988)+CA988*DCF!M$46*(1+Inputs!$B$30)*(1-Inputs!$B$33)*(1-Inputs!$B$30/Inputs!$B$31)/(Inputs!$B$29-Inputs!$B$30)*DCF!M$6</f>
        <v>217217.89220364421</v>
      </c>
      <c r="DM988" s="15">
        <f ca="1">DI988+DJ988+DK988+Inputs!$B$34+Inputs!$B$36-Inputs!$B$35</f>
        <v>1985380.0458320628</v>
      </c>
    </row>
    <row r="989" spans="1:117" x14ac:dyDescent="0.75">
      <c r="A989" s="11">
        <v>976</v>
      </c>
      <c r="C989" s="23">
        <f t="shared" ca="1" si="577"/>
        <v>-0.11876783966927383</v>
      </c>
      <c r="D989" s="23">
        <f t="shared" ca="1" si="577"/>
        <v>-0.10799131506878712</v>
      </c>
      <c r="E989" s="23">
        <f t="shared" ca="1" si="577"/>
        <v>0.36628206128011132</v>
      </c>
      <c r="F989" s="23">
        <f t="shared" ca="1" si="577"/>
        <v>7.0480479296786525E-2</v>
      </c>
      <c r="G989" s="23">
        <f t="shared" ca="1" si="577"/>
        <v>-0.15378630830495435</v>
      </c>
      <c r="H989" s="23">
        <f t="shared" ca="1" si="577"/>
        <v>0.44940495975577588</v>
      </c>
      <c r="I989" s="23">
        <f t="shared" ca="1" si="577"/>
        <v>-2.6696522252797346E-2</v>
      </c>
      <c r="J989" s="23">
        <f t="shared" ca="1" si="577"/>
        <v>-0.98410695697740436</v>
      </c>
      <c r="K989" s="23">
        <f t="shared" ca="1" si="577"/>
        <v>-0.80446647761767898</v>
      </c>
      <c r="L989" s="23">
        <f t="shared" ca="1" si="577"/>
        <v>0.14546151713127892</v>
      </c>
      <c r="M989" s="23">
        <f t="shared" ca="1" si="577"/>
        <v>0.45524820093624846</v>
      </c>
      <c r="N989" s="23">
        <f ca="1">SQRT(Inputs!$B$38)*C989+SQRT(1-Inputs!$B$38)*_xlfn.NORM.S.INV(RAND())</f>
        <v>1.4385550356417025</v>
      </c>
      <c r="O989" s="23">
        <f ca="1">SQRT(Inputs!$B$38)*D989+SQRT(1-Inputs!$B$38)*_xlfn.NORM.S.INV(RAND())</f>
        <v>0.13609672378821464</v>
      </c>
      <c r="P989" s="23">
        <f ca="1">SQRT(Inputs!$B$38)*E989+SQRT(1-Inputs!$B$38)*_xlfn.NORM.S.INV(RAND())</f>
        <v>-0.12421720936380146</v>
      </c>
      <c r="Q989" s="23">
        <f ca="1">SQRT(Inputs!$B$38)*F989+SQRT(1-Inputs!$B$38)*_xlfn.NORM.S.INV(RAND())</f>
        <v>-1.077842631711045</v>
      </c>
      <c r="R989" s="23">
        <f ca="1">SQRT(Inputs!$B$38)*G989+SQRT(1-Inputs!$B$38)*_xlfn.NORM.S.INV(RAND())</f>
        <v>-0.99699852981584769</v>
      </c>
      <c r="S989" s="23">
        <f ca="1">SQRT(Inputs!$B$38)*H989+SQRT(1-Inputs!$B$38)*_xlfn.NORM.S.INV(RAND())</f>
        <v>-1.3428215794587437</v>
      </c>
      <c r="T989" s="23">
        <f ca="1">SQRT(Inputs!$B$38)*I989+SQRT(1-Inputs!$B$38)*_xlfn.NORM.S.INV(RAND())</f>
        <v>-0.23723922352681323</v>
      </c>
      <c r="U989" s="23">
        <f ca="1">SQRT(Inputs!$B$38)*J989+SQRT(1-Inputs!$B$38)*_xlfn.NORM.S.INV(RAND())</f>
        <v>-0.75005818834413618</v>
      </c>
      <c r="V989" s="23">
        <f ca="1">SQRT(Inputs!$B$38)*K989+SQRT(1-Inputs!$B$38)*_xlfn.NORM.S.INV(RAND())</f>
        <v>-1.4455288183356494</v>
      </c>
      <c r="W989" s="23">
        <f ca="1">SQRT(Inputs!$B$38)*L989+SQRT(1-Inputs!$B$38)*_xlfn.NORM.S.INV(RAND())</f>
        <v>-1.6696021795291074</v>
      </c>
      <c r="X989" s="23">
        <f ca="1">SQRT(Inputs!$B$38)*M989+SQRT(1-Inputs!$B$38)*_xlfn.NORM.S.INV(RAND())</f>
        <v>-0.6650362568669822</v>
      </c>
      <c r="Y989" s="23">
        <f ca="1">SQRT(Inputs!$B$38)*C989+SQRT(1-Inputs!$B$38)*_xlfn.NORM.S.INV(RAND())</f>
        <v>-1.2554830242476298</v>
      </c>
      <c r="Z989" s="23">
        <f ca="1">SQRT(Inputs!$B$38)*D989+SQRT(1-Inputs!$B$38)*_xlfn.NORM.S.INV(RAND())</f>
        <v>-0.13289304837156429</v>
      </c>
      <c r="AA989" s="23">
        <f ca="1">SQRT(Inputs!$B$38)*E989+SQRT(1-Inputs!$B$38)*_xlfn.NORM.S.INV(RAND())</f>
        <v>0.16878180528691514</v>
      </c>
      <c r="AB989" s="23">
        <f ca="1">SQRT(Inputs!$B$38)*F989+SQRT(1-Inputs!$B$38)*_xlfn.NORM.S.INV(RAND())</f>
        <v>0.18094612153806422</v>
      </c>
      <c r="AC989" s="23">
        <f ca="1">SQRT(Inputs!$B$38)*G989+SQRT(1-Inputs!$B$38)*_xlfn.NORM.S.INV(RAND())</f>
        <v>-0.26193086805986793</v>
      </c>
      <c r="AD989" s="23">
        <f ca="1">SQRT(Inputs!$B$38)*H989+SQRT(1-Inputs!$B$38)*_xlfn.NORM.S.INV(RAND())</f>
        <v>-8.6658275110140681E-2</v>
      </c>
      <c r="AE989" s="23">
        <f ca="1">SQRT(Inputs!$B$38)*I989+SQRT(1-Inputs!$B$38)*_xlfn.NORM.S.INV(RAND())</f>
        <v>-0.13266166817864927</v>
      </c>
      <c r="AF989" s="23">
        <f ca="1">SQRT(Inputs!$B$38)*J989+SQRT(1-Inputs!$B$38)*_xlfn.NORM.S.INV(RAND())</f>
        <v>-1.4691026981667221</v>
      </c>
      <c r="AG989" s="23">
        <f ca="1">SQRT(Inputs!$B$38)*K989+SQRT(1-Inputs!$B$38)*_xlfn.NORM.S.INV(RAND())</f>
        <v>-0.90352683692506641</v>
      </c>
      <c r="AH989" s="23">
        <f ca="1">SQRT(Inputs!$B$38)*L989+SQRT(1-Inputs!$B$38)*_xlfn.NORM.S.INV(RAND())</f>
        <v>0.13990444662013274</v>
      </c>
      <c r="AI989" s="23">
        <f ca="1">SQRT(Inputs!$B$38)*M989+SQRT(1-Inputs!$B$38)*_xlfn.NORM.S.INV(RAND())</f>
        <v>0.58382049431760863</v>
      </c>
      <c r="AJ989" s="23">
        <f ca="1">SQRT(Inputs!$B$38)*C989+SQRT(1-Inputs!$B$38)*_xlfn.NORM.S.INV(RAND())</f>
        <v>0.70949484152001641</v>
      </c>
      <c r="AK989" s="23">
        <f ca="1">SQRT(Inputs!$B$38)*D989+SQRT(1-Inputs!$B$38)*_xlfn.NORM.S.INV(RAND())</f>
        <v>1.0871395044057961</v>
      </c>
      <c r="AL989" s="23">
        <f ca="1">SQRT(Inputs!$B$38)*E989+SQRT(1-Inputs!$B$38)*_xlfn.NORM.S.INV(RAND())</f>
        <v>0.62427019818923901</v>
      </c>
      <c r="AM989" s="23">
        <f ca="1">SQRT(Inputs!$B$38)*F989+SQRT(1-Inputs!$B$38)*_xlfn.NORM.S.INV(RAND())</f>
        <v>0.48426196300031532</v>
      </c>
      <c r="AN989" s="23">
        <f ca="1">SQRT(Inputs!$B$38)*G989+SQRT(1-Inputs!$B$38)*_xlfn.NORM.S.INV(RAND())</f>
        <v>0.12611404804299542</v>
      </c>
      <c r="AO989" s="23">
        <f ca="1">SQRT(Inputs!$B$38)*H989+SQRT(1-Inputs!$B$38)*_xlfn.NORM.S.INV(RAND())</f>
        <v>0.91114999085496828</v>
      </c>
      <c r="AP989" s="23">
        <f ca="1">SQRT(Inputs!$B$38)*I989+SQRT(1-Inputs!$B$38)*_xlfn.NORM.S.INV(RAND())</f>
        <v>0.20944042202118374</v>
      </c>
      <c r="AQ989" s="23">
        <f ca="1">SQRT(Inputs!$B$38)*J989+SQRT(1-Inputs!$B$38)*_xlfn.NORM.S.INV(RAND())</f>
        <v>-1.6729912980576274</v>
      </c>
      <c r="AR989" s="23">
        <f ca="1">SQRT(Inputs!$B$38)*K989+SQRT(1-Inputs!$B$38)*_xlfn.NORM.S.INV(RAND())</f>
        <v>-1.2326750439042611</v>
      </c>
      <c r="AS989" s="23">
        <f ca="1">SQRT(Inputs!$B$38)*L989+SQRT(1-Inputs!$B$38)*_xlfn.NORM.S.INV(RAND())</f>
        <v>0.59664132989376784</v>
      </c>
      <c r="AT989" s="23">
        <f ca="1">SQRT(Inputs!$B$38)*M989+SQRT(1-Inputs!$B$38)*_xlfn.NORM.S.INV(RAND())</f>
        <v>0.61306554903842869</v>
      </c>
      <c r="AU989" s="15">
        <f ca="1">Inputs!$B$6*EXP($B$8-0.5*C$5^2+C$5*N989)</f>
        <v>6263.3830648203621</v>
      </c>
      <c r="AV989" s="15">
        <f t="shared" ca="1" si="547"/>
        <v>7778.1142214394413</v>
      </c>
      <c r="AW989" s="15">
        <f t="shared" ca="1" si="548"/>
        <v>9326.4549670570013</v>
      </c>
      <c r="AX989" s="15">
        <f t="shared" ca="1" si="549"/>
        <v>9952.113621710927</v>
      </c>
      <c r="AY989" s="15">
        <f t="shared" ca="1" si="550"/>
        <v>10825.667333652094</v>
      </c>
      <c r="AZ989" s="15">
        <f t="shared" ca="1" si="551"/>
        <v>11420.136169712499</v>
      </c>
      <c r="BA989" s="15">
        <f t="shared" ca="1" si="552"/>
        <v>13632.600281924162</v>
      </c>
      <c r="BB989" s="15">
        <f t="shared" ca="1" si="553"/>
        <v>15482.169997665931</v>
      </c>
      <c r="BC989" s="15">
        <f t="shared" ca="1" si="554"/>
        <v>16492.164350928677</v>
      </c>
      <c r="BD989" s="15">
        <f t="shared" ca="1" si="555"/>
        <v>17283.277648915402</v>
      </c>
      <c r="BE989" s="15">
        <f t="shared" ca="1" si="556"/>
        <v>19933.704388576647</v>
      </c>
      <c r="BF989" s="15">
        <f ca="1">Inputs!$B$13*EXP($B$9-0.5*C$6^2+C$6*Y989)</f>
        <v>10783.50166301209</v>
      </c>
      <c r="BG989" s="15">
        <f t="shared" ca="1" si="557"/>
        <v>12830.844454460726</v>
      </c>
      <c r="BH989" s="15">
        <f t="shared" ca="1" si="558"/>
        <v>16121.987761462055</v>
      </c>
      <c r="BI989" s="15">
        <f t="shared" ca="1" si="559"/>
        <v>20293.126671859452</v>
      </c>
      <c r="BJ989" s="15">
        <f t="shared" ca="1" si="560"/>
        <v>23956.262715831796</v>
      </c>
      <c r="BK989" s="15">
        <f t="shared" ca="1" si="561"/>
        <v>29056.929993472713</v>
      </c>
      <c r="BL989" s="15">
        <f t="shared" ca="1" si="562"/>
        <v>35084.549275402518</v>
      </c>
      <c r="BM989" s="15">
        <f t="shared" ca="1" si="563"/>
        <v>35932.213009464082</v>
      </c>
      <c r="BN989" s="15">
        <f t="shared" ca="1" si="564"/>
        <v>39657.164457395127</v>
      </c>
      <c r="BO989" s="15">
        <f t="shared" ca="1" si="565"/>
        <v>49594.052912647108</v>
      </c>
      <c r="BP989" s="15">
        <f t="shared" ca="1" si="566"/>
        <v>65215.052611234809</v>
      </c>
      <c r="BQ989" s="15">
        <f ca="1">Inputs!$B$20*EXP($B$10-0.5*C$7^2+C$7*AJ989)</f>
        <v>5516.9156463110621</v>
      </c>
      <c r="BR989" s="15">
        <f t="shared" ca="1" si="567"/>
        <v>10572.478314617809</v>
      </c>
      <c r="BS989" s="15">
        <f t="shared" ca="1" si="568"/>
        <v>17320.898029998039</v>
      </c>
      <c r="BT989" s="15">
        <f t="shared" ca="1" si="569"/>
        <v>27116.766460079558</v>
      </c>
      <c r="BU989" s="15">
        <f t="shared" ca="1" si="570"/>
        <v>38745.064016539705</v>
      </c>
      <c r="BV989" s="15">
        <f t="shared" ca="1" si="571"/>
        <v>66189.012401021842</v>
      </c>
      <c r="BW989" s="15">
        <f t="shared" ca="1" si="572"/>
        <v>96549.393726910595</v>
      </c>
      <c r="BX989" s="15">
        <f t="shared" ca="1" si="573"/>
        <v>96561.331633993221</v>
      </c>
      <c r="BY989" s="15">
        <f t="shared" ca="1" si="574"/>
        <v>106873.36544170193</v>
      </c>
      <c r="BZ989" s="15">
        <f t="shared" ca="1" si="575"/>
        <v>167342.08022252301</v>
      </c>
      <c r="CA989" s="15">
        <f t="shared" ca="1" si="576"/>
        <v>262120.31059736316</v>
      </c>
      <c r="CB989" s="15">
        <f ca="1">(AU989*DCF!C$10-DCF!C$5*MAX(AU989*DCF!C$10,0)-MAX(AU989-Inputs!$B$6,0)/Inputs!$B$10)*DCF!C$6</f>
        <v>1033.7969174875998</v>
      </c>
      <c r="CC989" s="15">
        <f ca="1">(AV989*DCF!D$10-DCF!D$5*MAX(AV989*DCF!D$10,0)-MAX(AV989-AU989,0)/Inputs!$B$10)*DCF!D$6</f>
        <v>1526.535097270752</v>
      </c>
      <c r="CD989" s="15">
        <f ca="1">(AW989*DCF!E$10-DCF!E$5*MAX(AW989*DCF!E$10,0)-MAX(AW989-AV989,0)/Inputs!$B$10)*DCF!E$6</f>
        <v>1804.5795319250999</v>
      </c>
      <c r="CE989" s="15">
        <f ca="1">(AX989*DCF!F$10-DCF!F$5*MAX(AX989*DCF!F$10,0)-MAX(AX989-AW989,0)/Inputs!$B$10)*DCF!F$6</f>
        <v>2042.3464889667191</v>
      </c>
      <c r="CF989" s="15">
        <f ca="1">(AY989*DCF!G$10-DCF!G$5*MAX(AY989*DCF!G$10,0)-MAX(AY989-AX989,0)/Inputs!$B$10)*DCF!G$6</f>
        <v>2062.6067375016587</v>
      </c>
      <c r="CG989" s="15">
        <f ca="1">(AZ989*DCF!H$10-DCF!H$5*MAX(AZ989*DCF!H$10,0)-MAX(AZ989-AY989,0)/Inputs!$B$10)*DCF!H$6</f>
        <v>2111.6690297015257</v>
      </c>
      <c r="CH989" s="15">
        <f ca="1">(BA989*DCF!I$10-DCF!I$5*MAX(BA989*DCF!I$10,0)-MAX(BA989-AZ989,0)/Inputs!$B$10)*DCF!I$6</f>
        <v>2127.2571205947352</v>
      </c>
      <c r="CI989" s="15">
        <f ca="1">(BB989*DCF!J$10-DCF!J$5*MAX(BB989*DCF!J$10,0)-MAX(BB989-BA989,0)/Inputs!$B$10)*DCF!J$6</f>
        <v>2376.5044832973599</v>
      </c>
      <c r="CJ989" s="15">
        <f ca="1">(BC989*DCF!K$10-DCF!K$5*MAX(BC989*DCF!K$10,0)-MAX(BC989-BB989,0)/Inputs!$B$10)*DCF!K$6</f>
        <v>2513.5897602994783</v>
      </c>
      <c r="CK989" s="15">
        <f ca="1">(BD989*DCF!L$10-DCF!L$5*MAX(BD989*DCF!L$10,0)-MAX(BD989-BC989,0)/Inputs!$B$10)*DCF!L$6</f>
        <v>2504.3431690298071</v>
      </c>
      <c r="CL989" s="15">
        <f ca="1">(BE989*DCF!M$10-DCF!M$5*MAX(BE989*DCF!M$10,0)-MAX(BE989-BD989,0)/Inputs!$B$10)*DCF!M$6</f>
        <v>2496.281719072294</v>
      </c>
      <c r="CM989" s="15">
        <f ca="1">(BF989*DCF!C$28-DCF!C$5*MAX(BF989*DCF!C$28,0)-MAX(BF989-Inputs!$B$13,0)/Inputs!$B$17)*DCF!C$6</f>
        <v>3291.0539879671578</v>
      </c>
      <c r="CN989" s="15">
        <f ca="1">(BG989*DCF!D$28-DCF!D$5*MAX(BG989*DCF!D$28,0)-MAX(BG989-BF989,0)/Inputs!$B$17)*DCF!D$6</f>
        <v>3342.1875326906625</v>
      </c>
      <c r="CO989" s="15">
        <f ca="1">(BH989*DCF!E$28-DCF!E$5*MAX(BH989*DCF!E$28,0)-MAX(BH989-BG989,0)/Inputs!$B$17)*DCF!E$6</f>
        <v>3917.3949653704281</v>
      </c>
      <c r="CP989" s="15">
        <f ca="1">(BI989*DCF!F$28-DCF!F$5*MAX(BI989*DCF!F$28,0)-MAX(BI989-BH989,0)/Inputs!$B$17)*DCF!F$6</f>
        <v>4749.6275844332695</v>
      </c>
      <c r="CQ989" s="15">
        <f ca="1">(BJ989*DCF!G$28-DCF!G$5*MAX(BJ989*DCF!G$28,0)-MAX(BJ989-BI989,0)/Inputs!$B$17)*DCF!G$6</f>
        <v>5599.5308220334291</v>
      </c>
      <c r="CR989" s="15">
        <f ca="1">(BK989*DCF!H$28-DCF!H$5*MAX(BK989*DCF!H$28,0)-MAX(BK989-BJ989,0)/Inputs!$B$17)*DCF!H$6</f>
        <v>6393.5988124863488</v>
      </c>
      <c r="CS989" s="15">
        <f ca="1">(BL989*DCF!I$28-DCF!I$5*MAX(BL989*DCF!I$28,0)-MAX(BL989-BK989,0)/Inputs!$B$17)*DCF!I$6</f>
        <v>7385.0901602692356</v>
      </c>
      <c r="CT989" s="15">
        <f ca="1">(BM989*DCF!J$28-DCF!J$5*MAX(BM989*DCF!J$28,0)-MAX(BM989-BL989,0)/Inputs!$B$17)*DCF!J$6</f>
        <v>7903.4731781519858</v>
      </c>
      <c r="CU989" s="15">
        <f ca="1">(BN989*DCF!K$28-DCF!K$5*MAX(BN989*DCF!K$28,0)-MAX(BN989-BM989,0)/Inputs!$B$17)*DCF!K$6</f>
        <v>7918.6712653981704</v>
      </c>
      <c r="CV989" s="15">
        <f ca="1">(BO989*DCF!L$28-DCF!L$5*MAX(BO989*DCF!L$28,0)-MAX(BO989-BN989,0)/Inputs!$B$17)*DCF!L$6</f>
        <v>8770.6790306433268</v>
      </c>
      <c r="CW989" s="15">
        <f ca="1">(BP989*DCF!M$28-DCF!M$5*MAX(BP989*DCF!M$28,0)-MAX(BP989-BO989,0)/Inputs!$B$17)*DCF!M$6</f>
        <v>10637.416483066143</v>
      </c>
      <c r="CX989" s="15">
        <f ca="1">(BQ989*DCF!C$46-DCF!C$5*MAX(BQ989*DCF!C$46,0)-MAX(BQ989-Inputs!$B$20,0)/Inputs!$B$24)*DCF!C$6</f>
        <v>-2343.8214639568555</v>
      </c>
      <c r="CY989" s="15">
        <f ca="1">(BR989*DCF!D$46-DCF!D$5*MAX(BR989*DCF!D$46,0)-MAX(BR989-BQ989,0)/Inputs!$B$24)*DCF!D$6</f>
        <v>-3961.6421205100546</v>
      </c>
      <c r="CZ989" s="15">
        <f ca="1">(BS989*DCF!E$46-DCF!E$5*MAX(BS989*DCF!E$46,0)-MAX(BS989-BR989,0)/Inputs!$B$24)*DCF!E$6</f>
        <v>-4708.2676207399672</v>
      </c>
      <c r="DA989" s="15">
        <f ca="1">(BT989*DCF!F$46-DCF!F$5*MAX(BT989*DCF!F$46,0)-MAX(BT989-BS989,0)/Inputs!$B$24)*DCF!F$6</f>
        <v>-5541.7997453152357</v>
      </c>
      <c r="DB989" s="15">
        <f ca="1">(BU989*DCF!G$46-DCF!G$5*MAX(BU989*DCF!G$46,0)-MAX(BU989-BT989,0)/Inputs!$B$24)*DCF!G$6</f>
        <v>-5214.8369535032307</v>
      </c>
      <c r="DC989" s="15">
        <f ca="1">(BV989*DCF!H$46-DCF!H$5*MAX(BV989*DCF!H$46,0)-MAX(BV989-BU989,0)/Inputs!$B$24)*DCF!H$6</f>
        <v>-8528.0388086162311</v>
      </c>
      <c r="DD989" s="15">
        <f ca="1">(BW989*DCF!I$46-DCF!I$5*MAX(BW989*DCF!I$46,0)-MAX(BW989-BV989,0)/Inputs!$B$24)*DCF!I$6</f>
        <v>-6485.4453028109428</v>
      </c>
      <c r="DE989" s="15">
        <f ca="1">(BX989*DCF!J$46-DCF!J$5*MAX(BX989*DCF!J$46,0)-MAX(BX989-BW989,0)/Inputs!$B$24)*DCF!J$6</f>
        <v>4047.3150216801387</v>
      </c>
      <c r="DF989" s="15">
        <f ca="1">(BY989*DCF!K$46-DCF!K$5*MAX(BY989*DCF!K$46,0)-MAX(BY989-BX989,0)/Inputs!$B$24)*DCF!K$6</f>
        <v>3578.7893266631049</v>
      </c>
      <c r="DG989" s="15">
        <f ca="1">(BZ989*DCF!L$46-DCF!L$5*MAX(BZ989*DCF!L$46,0)-MAX(BZ989-BY989,0)/Inputs!$B$24)*DCF!L$6</f>
        <v>-2116.6865429686291</v>
      </c>
      <c r="DH989" s="15">
        <f ca="1">(CA989*DCF!M$46-DCF!M$5*MAX(CA989*DCF!M$46,0)-MAX(CA989-BZ989,0)/Inputs!$B$24)*DCF!M$6</f>
        <v>735.22683875779012</v>
      </c>
      <c r="DI989" s="15">
        <f ca="1">SUM(CB989:CL989)+BE989*DCF!M$10*(1+Inputs!$B$30)*(1-Inputs!$B$33)*(1-Inputs!$B$30/Inputs!$B$31)/(Inputs!$B$29-Inputs!$B$30)*DCF!M$6</f>
        <v>78075.272964507632</v>
      </c>
      <c r="DJ989" s="15">
        <f ca="1">SUM(CM989:CW989)+BP989*DCF!M$28*(1+Inputs!$B$30)*(1-Inputs!$B$33)*(1-Inputs!$B$30/Inputs!$B$31)/(Inputs!$B$29-Inputs!$B$30)*DCF!M$6</f>
        <v>311901.19555165619</v>
      </c>
      <c r="DK989" s="15">
        <f ca="1">SUM(CX989:DH989)+CA989*DCF!M$46*(1+Inputs!$B$30)*(1-Inputs!$B$33)*(1-Inputs!$B$30/Inputs!$B$31)/(Inputs!$B$29-Inputs!$B$30)*DCF!M$6</f>
        <v>374729.84294797614</v>
      </c>
      <c r="DM989" s="15">
        <f ca="1">DI989+DJ989+DK989+Inputs!$B$34+Inputs!$B$36-Inputs!$B$35</f>
        <v>841557.31146413996</v>
      </c>
    </row>
    <row r="990" spans="1:117" x14ac:dyDescent="0.75">
      <c r="A990" s="11">
        <v>977</v>
      </c>
      <c r="C990" s="23">
        <f t="shared" ca="1" si="577"/>
        <v>-0.91527564477589607</v>
      </c>
      <c r="D990" s="23">
        <f t="shared" ca="1" si="577"/>
        <v>-1.6124647060315385</v>
      </c>
      <c r="E990" s="23">
        <f t="shared" ca="1" si="577"/>
        <v>-0.10227037266808152</v>
      </c>
      <c r="F990" s="23">
        <f t="shared" ca="1" si="577"/>
        <v>-1.6939014626072912</v>
      </c>
      <c r="G990" s="23">
        <f t="shared" ca="1" si="577"/>
        <v>-0.32090652444800011</v>
      </c>
      <c r="H990" s="23">
        <f t="shared" ca="1" si="577"/>
        <v>-1.8312945069408941</v>
      </c>
      <c r="I990" s="23">
        <f t="shared" ca="1" si="577"/>
        <v>0.19311294376352103</v>
      </c>
      <c r="J990" s="23">
        <f t="shared" ca="1" si="577"/>
        <v>-0.26373048453437703</v>
      </c>
      <c r="K990" s="23">
        <f t="shared" ca="1" si="577"/>
        <v>0.28343076061779787</v>
      </c>
      <c r="L990" s="23">
        <f t="shared" ca="1" si="577"/>
        <v>0.85798770519258694</v>
      </c>
      <c r="M990" s="23">
        <f t="shared" ca="1" si="577"/>
        <v>2.0712544603545862</v>
      </c>
      <c r="N990" s="23">
        <f ca="1">SQRT(Inputs!$B$38)*C990+SQRT(1-Inputs!$B$38)*_xlfn.NORM.S.INV(RAND())</f>
        <v>-1.1370059111641362</v>
      </c>
      <c r="O990" s="23">
        <f ca="1">SQRT(Inputs!$B$38)*D990+SQRT(1-Inputs!$B$38)*_xlfn.NORM.S.INV(RAND())</f>
        <v>0.2641848493785296</v>
      </c>
      <c r="P990" s="23">
        <f ca="1">SQRT(Inputs!$B$38)*E990+SQRT(1-Inputs!$B$38)*_xlfn.NORM.S.INV(RAND())</f>
        <v>1.261869973881905</v>
      </c>
      <c r="Q990" s="23">
        <f ca="1">SQRT(Inputs!$B$38)*F990+SQRT(1-Inputs!$B$38)*_xlfn.NORM.S.INV(RAND())</f>
        <v>-1.7722286630898316</v>
      </c>
      <c r="R990" s="23">
        <f ca="1">SQRT(Inputs!$B$38)*G990+SQRT(1-Inputs!$B$38)*_xlfn.NORM.S.INV(RAND())</f>
        <v>-1.4115308187973623</v>
      </c>
      <c r="S990" s="23">
        <f ca="1">SQRT(Inputs!$B$38)*H990+SQRT(1-Inputs!$B$38)*_xlfn.NORM.S.INV(RAND())</f>
        <v>8.0610859090082254E-2</v>
      </c>
      <c r="T990" s="23">
        <f ca="1">SQRT(Inputs!$B$38)*I990+SQRT(1-Inputs!$B$38)*_xlfn.NORM.S.INV(RAND())</f>
        <v>0.25267690031247625</v>
      </c>
      <c r="U990" s="23">
        <f ca="1">SQRT(Inputs!$B$38)*J990+SQRT(1-Inputs!$B$38)*_xlfn.NORM.S.INV(RAND())</f>
        <v>0.23512805886912011</v>
      </c>
      <c r="V990" s="23">
        <f ca="1">SQRT(Inputs!$B$38)*K990+SQRT(1-Inputs!$B$38)*_xlfn.NORM.S.INV(RAND())</f>
        <v>1.4138291310813957</v>
      </c>
      <c r="W990" s="23">
        <f ca="1">SQRT(Inputs!$B$38)*L990+SQRT(1-Inputs!$B$38)*_xlfn.NORM.S.INV(RAND())</f>
        <v>-7.0654038898202653E-2</v>
      </c>
      <c r="X990" s="23">
        <f ca="1">SQRT(Inputs!$B$38)*M990+SQRT(1-Inputs!$B$38)*_xlfn.NORM.S.INV(RAND())</f>
        <v>1.049504420229411</v>
      </c>
      <c r="Y990" s="23">
        <f ca="1">SQRT(Inputs!$B$38)*C990+SQRT(1-Inputs!$B$38)*_xlfn.NORM.S.INV(RAND())</f>
        <v>-0.50922743160098949</v>
      </c>
      <c r="Z990" s="23">
        <f ca="1">SQRT(Inputs!$B$38)*D990+SQRT(1-Inputs!$B$38)*_xlfn.NORM.S.INV(RAND())</f>
        <v>-1.6907675382102281</v>
      </c>
      <c r="AA990" s="23">
        <f ca="1">SQRT(Inputs!$B$38)*E990+SQRT(1-Inputs!$B$38)*_xlfn.NORM.S.INV(RAND())</f>
        <v>-8.596631755114012E-2</v>
      </c>
      <c r="AB990" s="23">
        <f ca="1">SQRT(Inputs!$B$38)*F990+SQRT(1-Inputs!$B$38)*_xlfn.NORM.S.INV(RAND())</f>
        <v>0.39355140747650597</v>
      </c>
      <c r="AC990" s="23">
        <f ca="1">SQRT(Inputs!$B$38)*G990+SQRT(1-Inputs!$B$38)*_xlfn.NORM.S.INV(RAND())</f>
        <v>0.13032490339263572</v>
      </c>
      <c r="AD990" s="23">
        <f ca="1">SQRT(Inputs!$B$38)*H990+SQRT(1-Inputs!$B$38)*_xlfn.NORM.S.INV(RAND())</f>
        <v>-2.3103994724130654</v>
      </c>
      <c r="AE990" s="23">
        <f ca="1">SQRT(Inputs!$B$38)*I990+SQRT(1-Inputs!$B$38)*_xlfn.NORM.S.INV(RAND())</f>
        <v>0.18183887860385556</v>
      </c>
      <c r="AF990" s="23">
        <f ca="1">SQRT(Inputs!$B$38)*J990+SQRT(1-Inputs!$B$38)*_xlfn.NORM.S.INV(RAND())</f>
        <v>0.83816436034369746</v>
      </c>
      <c r="AG990" s="23">
        <f ca="1">SQRT(Inputs!$B$38)*K990+SQRT(1-Inputs!$B$38)*_xlfn.NORM.S.INV(RAND())</f>
        <v>0.40061019150631694</v>
      </c>
      <c r="AH990" s="23">
        <f ca="1">SQRT(Inputs!$B$38)*L990+SQRT(1-Inputs!$B$38)*_xlfn.NORM.S.INV(RAND())</f>
        <v>0.94025807067816025</v>
      </c>
      <c r="AI990" s="23">
        <f ca="1">SQRT(Inputs!$B$38)*M990+SQRT(1-Inputs!$B$38)*_xlfn.NORM.S.INV(RAND())</f>
        <v>1.1879558178152467</v>
      </c>
      <c r="AJ990" s="23">
        <f ca="1">SQRT(Inputs!$B$38)*C990+SQRT(1-Inputs!$B$38)*_xlfn.NORM.S.INV(RAND())</f>
        <v>0.10370010851416245</v>
      </c>
      <c r="AK990" s="23">
        <f ca="1">SQRT(Inputs!$B$38)*D990+SQRT(1-Inputs!$B$38)*_xlfn.NORM.S.INV(RAND())</f>
        <v>-0.71299342859469794</v>
      </c>
      <c r="AL990" s="23">
        <f ca="1">SQRT(Inputs!$B$38)*E990+SQRT(1-Inputs!$B$38)*_xlfn.NORM.S.INV(RAND())</f>
        <v>0.57707526369449802</v>
      </c>
      <c r="AM990" s="23">
        <f ca="1">SQRT(Inputs!$B$38)*F990+SQRT(1-Inputs!$B$38)*_xlfn.NORM.S.INV(RAND())</f>
        <v>-1.0578617460535644</v>
      </c>
      <c r="AN990" s="23">
        <f ca="1">SQRT(Inputs!$B$38)*G990+SQRT(1-Inputs!$B$38)*_xlfn.NORM.S.INV(RAND())</f>
        <v>0.11602982106357088</v>
      </c>
      <c r="AO990" s="23">
        <f ca="1">SQRT(Inputs!$B$38)*H990+SQRT(1-Inputs!$B$38)*_xlfn.NORM.S.INV(RAND())</f>
        <v>-0.83007990098702433</v>
      </c>
      <c r="AP990" s="23">
        <f ca="1">SQRT(Inputs!$B$38)*I990+SQRT(1-Inputs!$B$38)*_xlfn.NORM.S.INV(RAND())</f>
        <v>0.40823103512913228</v>
      </c>
      <c r="AQ990" s="23">
        <f ca="1">SQRT(Inputs!$B$38)*J990+SQRT(1-Inputs!$B$38)*_xlfn.NORM.S.INV(RAND())</f>
        <v>0.4271636712498218</v>
      </c>
      <c r="AR990" s="23">
        <f ca="1">SQRT(Inputs!$B$38)*K990+SQRT(1-Inputs!$B$38)*_xlfn.NORM.S.INV(RAND())</f>
        <v>-0.68163518697885395</v>
      </c>
      <c r="AS990" s="23">
        <f ca="1">SQRT(Inputs!$B$38)*L990+SQRT(1-Inputs!$B$38)*_xlfn.NORM.S.INV(RAND())</f>
        <v>-0.23897756011027349</v>
      </c>
      <c r="AT990" s="23">
        <f ca="1">SQRT(Inputs!$B$38)*M990+SQRT(1-Inputs!$B$38)*_xlfn.NORM.S.INV(RAND())</f>
        <v>0.95005319848792424</v>
      </c>
      <c r="AU990" s="15">
        <f ca="1">Inputs!$B$6*EXP($B$8-0.5*C$5^2+C$5*N990)</f>
        <v>4128.0555861374087</v>
      </c>
      <c r="AV990" s="15">
        <f t="shared" ca="1" si="547"/>
        <v>5223.8412534887784</v>
      </c>
      <c r="AW990" s="15">
        <f t="shared" ca="1" si="548"/>
        <v>7551.3859572233396</v>
      </c>
      <c r="AX990" s="15">
        <f t="shared" ca="1" si="549"/>
        <v>7388.3869001034382</v>
      </c>
      <c r="AY990" s="15">
        <f t="shared" ca="1" si="550"/>
        <v>7657.0900490643262</v>
      </c>
      <c r="AZ990" s="15">
        <f t="shared" ca="1" si="551"/>
        <v>9448.3279294587501</v>
      </c>
      <c r="BA990" s="15">
        <f t="shared" ca="1" si="552"/>
        <v>11872.183417366774</v>
      </c>
      <c r="BB990" s="15">
        <f t="shared" ca="1" si="553"/>
        <v>14881.645948848947</v>
      </c>
      <c r="BC990" s="15">
        <f t="shared" ca="1" si="554"/>
        <v>20891.418661856995</v>
      </c>
      <c r="BD990" s="15">
        <f t="shared" ca="1" si="555"/>
        <v>25425.37749885238</v>
      </c>
      <c r="BE990" s="15">
        <f t="shared" ca="1" si="556"/>
        <v>34280.656975829974</v>
      </c>
      <c r="BF990" s="15">
        <f ca="1">Inputs!$B$13*EXP($B$9-0.5*C$6^2+C$6*Y990)</f>
        <v>12502.902157939398</v>
      </c>
      <c r="BG990" s="15">
        <f t="shared" ca="1" si="557"/>
        <v>11231.193645860865</v>
      </c>
      <c r="BH990" s="15">
        <f t="shared" ca="1" si="558"/>
        <v>13528.184340335421</v>
      </c>
      <c r="BI990" s="15">
        <f t="shared" ca="1" si="559"/>
        <v>17594.696714582242</v>
      </c>
      <c r="BJ990" s="15">
        <f t="shared" ca="1" si="560"/>
        <v>21978.989859147005</v>
      </c>
      <c r="BK990" s="15">
        <f t="shared" ca="1" si="561"/>
        <v>19695.038308850671</v>
      </c>
      <c r="BL990" s="15">
        <f t="shared" ca="1" si="562"/>
        <v>24769.850672948771</v>
      </c>
      <c r="BM990" s="15">
        <f t="shared" ca="1" si="563"/>
        <v>33788.711672289428</v>
      </c>
      <c r="BN990" s="15">
        <f t="shared" ca="1" si="564"/>
        <v>43599.539843010607</v>
      </c>
      <c r="BO990" s="15">
        <f t="shared" ca="1" si="565"/>
        <v>59840.290610254888</v>
      </c>
      <c r="BP990" s="15">
        <f t="shared" ca="1" si="566"/>
        <v>84263.173553271365</v>
      </c>
      <c r="BQ990" s="15">
        <f ca="1">Inputs!$B$20*EXP($B$10-0.5*C$7^2+C$7*AJ990)</f>
        <v>4450.2222553630345</v>
      </c>
      <c r="BR990" s="15">
        <f t="shared" ca="1" si="567"/>
        <v>4814.841357889376</v>
      </c>
      <c r="BS990" s="15">
        <f t="shared" ca="1" si="568"/>
        <v>7781.9588491643844</v>
      </c>
      <c r="BT990" s="15">
        <f t="shared" ca="1" si="569"/>
        <v>8129.4867574346308</v>
      </c>
      <c r="BU990" s="15">
        <f t="shared" ca="1" si="570"/>
        <v>11587.290552519371</v>
      </c>
      <c r="BV990" s="15">
        <f t="shared" ca="1" si="571"/>
        <v>13371.470716310536</v>
      </c>
      <c r="BW990" s="15">
        <f t="shared" ca="1" si="572"/>
        <v>20343.013272331031</v>
      </c>
      <c r="BX990" s="15">
        <f t="shared" ca="1" si="573"/>
        <v>30996.921776766838</v>
      </c>
      <c r="BY990" s="15">
        <f t="shared" ca="1" si="574"/>
        <v>38121.625330575698</v>
      </c>
      <c r="BZ990" s="15">
        <f t="shared" ca="1" si="575"/>
        <v>51190.919903194255</v>
      </c>
      <c r="CA990" s="15">
        <f t="shared" ca="1" si="576"/>
        <v>85132.480671644909</v>
      </c>
      <c r="CB990" s="15">
        <f ca="1">(AU990*DCF!C$10-DCF!C$5*MAX(AU990*DCF!C$10,0)-MAX(AU990-Inputs!$B$6,0)/Inputs!$B$10)*DCF!C$6</f>
        <v>1049.0221830131361</v>
      </c>
      <c r="CC990" s="15">
        <f ca="1">(AV990*DCF!D$10-DCF!D$5*MAX(AV990*DCF!D$10,0)-MAX(AV990-AU990,0)/Inputs!$B$10)*DCF!D$6</f>
        <v>1006.0972589396764</v>
      </c>
      <c r="CD990" s="15">
        <f ca="1">(AW990*DCF!E$10-DCF!E$5*MAX(AW990*DCF!E$10,0)-MAX(AW990-AV990,0)/Inputs!$B$10)*DCF!E$6</f>
        <v>1219.2353547640901</v>
      </c>
      <c r="CE990" s="15">
        <f ca="1">(AX990*DCF!F$10-DCF!F$5*MAX(AX990*DCF!F$10,0)-MAX(AX990-AW990,0)/Inputs!$B$10)*DCF!F$6</f>
        <v>1612.8730855442786</v>
      </c>
      <c r="CF990" s="15">
        <f ca="1">(AY990*DCF!G$10-DCF!G$5*MAX(AY990*DCF!G$10,0)-MAX(AY990-AX990,0)/Inputs!$B$10)*DCF!G$6</f>
        <v>1526.0162847360173</v>
      </c>
      <c r="CG990" s="15">
        <f ca="1">(AZ990*DCF!H$10-DCF!H$5*MAX(AZ990*DCF!H$10,0)-MAX(AZ990-AY990,0)/Inputs!$B$10)*DCF!H$6</f>
        <v>1516.3332467702751</v>
      </c>
      <c r="CH990" s="15">
        <f ca="1">(BA990*DCF!I$10-DCF!I$5*MAX(BA990*DCF!I$10,0)-MAX(BA990-AZ990,0)/Inputs!$B$10)*DCF!I$6</f>
        <v>1771.0175875451478</v>
      </c>
      <c r="CI990" s="15">
        <f ca="1">(BB990*DCF!J$10-DCF!J$5*MAX(BB990*DCF!J$10,0)-MAX(BB990-BA990,0)/Inputs!$B$10)*DCF!J$6</f>
        <v>2097.6905203837105</v>
      </c>
      <c r="CJ990" s="15">
        <f ca="1">(BC990*DCF!K$10-DCF!K$5*MAX(BC990*DCF!K$10,0)-MAX(BC990-BB990,0)/Inputs!$B$10)*DCF!K$6</f>
        <v>2521.9061921730713</v>
      </c>
      <c r="CK990" s="15">
        <f ca="1">(BD990*DCF!L$10-DCF!L$5*MAX(BD990*DCF!L$10,0)-MAX(BD990-BC990,0)/Inputs!$B$10)*DCF!L$6</f>
        <v>3248.3161261577902</v>
      </c>
      <c r="CL990" s="15">
        <f ca="1">(BE990*DCF!M$10-DCF!M$5*MAX(BE990*DCF!M$10,0)-MAX(BE990-BD990,0)/Inputs!$B$10)*DCF!M$6</f>
        <v>3779.586335538525</v>
      </c>
      <c r="CM990" s="15">
        <f ca="1">(BF990*DCF!C$28-DCF!C$5*MAX(BF990*DCF!C$28,0)-MAX(BF990-Inputs!$B$13,0)/Inputs!$B$17)*DCF!C$6</f>
        <v>3558.0896187350263</v>
      </c>
      <c r="CN990" s="15">
        <f ca="1">(BG990*DCF!D$28-DCF!D$5*MAX(BG990*DCF!D$28,0)-MAX(BG990-BF990,0)/Inputs!$B$17)*DCF!D$6</f>
        <v>3307.845562826582</v>
      </c>
      <c r="CO990" s="15">
        <f ca="1">(BH990*DCF!E$28-DCF!E$5*MAX(BH990*DCF!E$28,0)-MAX(BH990-BG990,0)/Inputs!$B$17)*DCF!E$6</f>
        <v>3378.7174457282053</v>
      </c>
      <c r="CP990" s="15">
        <f ca="1">(BI990*DCF!F$28-DCF!F$5*MAX(BI990*DCF!F$28,0)-MAX(BI990-BH990,0)/Inputs!$B$17)*DCF!F$6</f>
        <v>4036.123844659689</v>
      </c>
      <c r="CQ990" s="15">
        <f ca="1">(BJ990*DCF!G$28-DCF!G$5*MAX(BJ990*DCF!G$28,0)-MAX(BJ990-BI990,0)/Inputs!$B$17)*DCF!G$6</f>
        <v>4965.2208776832522</v>
      </c>
      <c r="CR990" s="15">
        <f ca="1">(BK990*DCF!H$28-DCF!H$5*MAX(BK990*DCF!H$28,0)-MAX(BK990-BJ990,0)/Inputs!$B$17)*DCF!H$6</f>
        <v>4870.8002637830486</v>
      </c>
      <c r="CS990" s="15">
        <f ca="1">(BL990*DCF!I$28-DCF!I$5*MAX(BL990*DCF!I$28,0)-MAX(BL990-BK990,0)/Inputs!$B$17)*DCF!I$6</f>
        <v>5096.3144602797765</v>
      </c>
      <c r="CT990" s="15">
        <f ca="1">(BM990*DCF!J$28-DCF!J$5*MAX(BM990*DCF!J$28,0)-MAX(BM990-BL990,0)/Inputs!$B$17)*DCF!J$6</f>
        <v>6341.8604259996027</v>
      </c>
      <c r="CU990" s="15">
        <f ca="1">(BN990*DCF!K$28-DCF!K$5*MAX(BN990*DCF!K$28,0)-MAX(BN990-BM990,0)/Inputs!$B$17)*DCF!K$6</f>
        <v>8005.7960100345035</v>
      </c>
      <c r="CV990" s="15">
        <f ca="1">(BO990*DCF!L$28-DCF!L$5*MAX(BO990*DCF!L$28,0)-MAX(BO990-BN990,0)/Inputs!$B$17)*DCF!L$6</f>
        <v>10101.725986348927</v>
      </c>
      <c r="CW990" s="15">
        <f ca="1">(BP990*DCF!M$28-DCF!M$5*MAX(BP990*DCF!M$28,0)-MAX(BP990-BO990,0)/Inputs!$B$17)*DCF!M$6</f>
        <v>13301.287336259409</v>
      </c>
      <c r="CX990" s="15">
        <f ca="1">(BQ990*DCF!C$46-DCF!C$5*MAX(BQ990*DCF!C$46,0)-MAX(BQ990-Inputs!$B$20,0)/Inputs!$B$24)*DCF!C$6</f>
        <v>-1604.7729251937883</v>
      </c>
      <c r="CY990" s="15">
        <f ca="1">(BR990*DCF!D$46-DCF!D$5*MAX(BR990*DCF!D$46,0)-MAX(BR990-BQ990,0)/Inputs!$B$24)*DCF!D$6</f>
        <v>-977.36108067442547</v>
      </c>
      <c r="CZ990" s="15">
        <f ca="1">(BS990*DCF!E$46-DCF!E$5*MAX(BS990*DCF!E$46,0)-MAX(BS990-BR990,0)/Inputs!$B$24)*DCF!E$6</f>
        <v>-2089.7862149286534</v>
      </c>
      <c r="DA990" s="15">
        <f ca="1">(BT990*DCF!F$46-DCF!F$5*MAX(BT990*DCF!F$46,0)-MAX(BT990-BS990,0)/Inputs!$B$24)*DCF!F$6</f>
        <v>-718.58652180893296</v>
      </c>
      <c r="DB990" s="15">
        <f ca="1">(BU990*DCF!G$46-DCF!G$5*MAX(BU990*DCF!G$46,0)-MAX(BU990-BT990,0)/Inputs!$B$24)*DCF!G$6</f>
        <v>-1552.9104393013245</v>
      </c>
      <c r="DC990" s="15">
        <f ca="1">(BV990*DCF!H$46-DCF!H$5*MAX(BV990*DCF!H$46,0)-MAX(BV990-BU990,0)/Inputs!$B$24)*DCF!H$6</f>
        <v>-554.42305404486842</v>
      </c>
      <c r="DD990" s="15">
        <f ca="1">(BW990*DCF!I$46-DCF!I$5*MAX(BW990*DCF!I$46,0)-MAX(BW990-BV990,0)/Inputs!$B$24)*DCF!I$6</f>
        <v>-1531.4303940061145</v>
      </c>
      <c r="DE990" s="15">
        <f ca="1">(BX990*DCF!J$46-DCF!J$5*MAX(BX990*DCF!J$46,0)-MAX(BX990-BW990,0)/Inputs!$B$24)*DCF!J$6</f>
        <v>-1525.0073485536493</v>
      </c>
      <c r="DF990" s="15">
        <f ca="1">(BY990*DCF!K$46-DCF!K$5*MAX(BY990*DCF!K$46,0)-MAX(BY990-BX990,0)/Inputs!$B$24)*DCF!K$6</f>
        <v>432.271748580561</v>
      </c>
      <c r="DG990" s="15">
        <f ca="1">(BZ990*DCF!L$46-DCF!L$5*MAX(BZ990*DCF!L$46,0)-MAX(BZ990-BY990,0)/Inputs!$B$24)*DCF!L$6</f>
        <v>580.96696203748354</v>
      </c>
      <c r="DH990" s="15">
        <f ca="1">(CA990*DCF!M$46-DCF!M$5*MAX(CA990*DCF!M$46,0)-MAX(CA990-BZ990,0)/Inputs!$B$24)*DCF!M$6</f>
        <v>-421.64137380212628</v>
      </c>
      <c r="DI990" s="15">
        <f ca="1">SUM(CB990:CL990)+BE990*DCF!M$10*(1+Inputs!$B$30)*(1-Inputs!$B$33)*(1-Inputs!$B$30/Inputs!$B$31)/(Inputs!$B$29-Inputs!$B$30)*DCF!M$6</f>
        <v>116751.61585405967</v>
      </c>
      <c r="DJ990" s="15">
        <f ca="1">SUM(CM990:CW990)+BP990*DCF!M$28*(1+Inputs!$B$30)*(1-Inputs!$B$33)*(1-Inputs!$B$30/Inputs!$B$31)/(Inputs!$B$29-Inputs!$B$30)*DCF!M$6</f>
        <v>379637.81685083173</v>
      </c>
      <c r="DK990" s="15">
        <f ca="1">SUM(CX990:DH990)+CA990*DCF!M$46*(1+Inputs!$B$30)*(1-Inputs!$B$33)*(1-Inputs!$B$30/Inputs!$B$31)/(Inputs!$B$29-Inputs!$B$30)*DCF!M$6</f>
        <v>121662.21906369334</v>
      </c>
      <c r="DM990" s="15">
        <f ca="1">DI990+DJ990+DK990+Inputs!$B$34+Inputs!$B$36-Inputs!$B$35</f>
        <v>694902.65176858474</v>
      </c>
    </row>
    <row r="991" spans="1:117" x14ac:dyDescent="0.75">
      <c r="A991" s="11">
        <v>978</v>
      </c>
      <c r="C991" s="23">
        <f t="shared" ca="1" si="577"/>
        <v>0.35313367439890281</v>
      </c>
      <c r="D991" s="23">
        <f t="shared" ca="1" si="577"/>
        <v>-0.98899265264553127</v>
      </c>
      <c r="E991" s="23">
        <f t="shared" ca="1" si="577"/>
        <v>-0.59132246595444993</v>
      </c>
      <c r="F991" s="23">
        <f t="shared" ca="1" si="577"/>
        <v>1.9888690419864401</v>
      </c>
      <c r="G991" s="23">
        <f t="shared" ca="1" si="577"/>
        <v>0.24428587588866602</v>
      </c>
      <c r="H991" s="23">
        <f t="shared" ca="1" si="577"/>
        <v>-0.60483014144641012</v>
      </c>
      <c r="I991" s="23">
        <f t="shared" ca="1" si="577"/>
        <v>0.79473108464094366</v>
      </c>
      <c r="J991" s="23">
        <f t="shared" ca="1" si="577"/>
        <v>-0.93558870468518485</v>
      </c>
      <c r="K991" s="23">
        <f t="shared" ca="1" si="577"/>
        <v>-0.40175640194738615</v>
      </c>
      <c r="L991" s="23">
        <f t="shared" ca="1" si="577"/>
        <v>7.5516153157459132E-2</v>
      </c>
      <c r="M991" s="23">
        <f t="shared" ca="1" si="577"/>
        <v>0.68761489228606232</v>
      </c>
      <c r="N991" s="23">
        <f ca="1">SQRT(Inputs!$B$38)*C991+SQRT(1-Inputs!$B$38)*_xlfn.NORM.S.INV(RAND())</f>
        <v>-0.20446982354221752</v>
      </c>
      <c r="O991" s="23">
        <f ca="1">SQRT(Inputs!$B$38)*D991+SQRT(1-Inputs!$B$38)*_xlfn.NORM.S.INV(RAND())</f>
        <v>-3.3151616232745642</v>
      </c>
      <c r="P991" s="23">
        <f ca="1">SQRT(Inputs!$B$38)*E991+SQRT(1-Inputs!$B$38)*_xlfn.NORM.S.INV(RAND())</f>
        <v>0.33815714444775125</v>
      </c>
      <c r="Q991" s="23">
        <f ca="1">SQRT(Inputs!$B$38)*F991+SQRT(1-Inputs!$B$38)*_xlfn.NORM.S.INV(RAND())</f>
        <v>1.5604396134463641</v>
      </c>
      <c r="R991" s="23">
        <f ca="1">SQRT(Inputs!$B$38)*G991+SQRT(1-Inputs!$B$38)*_xlfn.NORM.S.INV(RAND())</f>
        <v>0.19500858351056405</v>
      </c>
      <c r="S991" s="23">
        <f ca="1">SQRT(Inputs!$B$38)*H991+SQRT(1-Inputs!$B$38)*_xlfn.NORM.S.INV(RAND())</f>
        <v>1.0963663717799725</v>
      </c>
      <c r="T991" s="23">
        <f ca="1">SQRT(Inputs!$B$38)*I991+SQRT(1-Inputs!$B$38)*_xlfn.NORM.S.INV(RAND())</f>
        <v>0.55843644913200252</v>
      </c>
      <c r="U991" s="23">
        <f ca="1">SQRT(Inputs!$B$38)*J991+SQRT(1-Inputs!$B$38)*_xlfn.NORM.S.INV(RAND())</f>
        <v>-0.52079464005984466</v>
      </c>
      <c r="V991" s="23">
        <f ca="1">SQRT(Inputs!$B$38)*K991+SQRT(1-Inputs!$B$38)*_xlfn.NORM.S.INV(RAND())</f>
        <v>-0.41568107159060907</v>
      </c>
      <c r="W991" s="23">
        <f ca="1">SQRT(Inputs!$B$38)*L991+SQRT(1-Inputs!$B$38)*_xlfn.NORM.S.INV(RAND())</f>
        <v>-0.83415845231619878</v>
      </c>
      <c r="X991" s="23">
        <f ca="1">SQRT(Inputs!$B$38)*M991+SQRT(1-Inputs!$B$38)*_xlfn.NORM.S.INV(RAND())</f>
        <v>1.0710637537972063</v>
      </c>
      <c r="Y991" s="23">
        <f ca="1">SQRT(Inputs!$B$38)*C991+SQRT(1-Inputs!$B$38)*_xlfn.NORM.S.INV(RAND())</f>
        <v>-0.83202667514305761</v>
      </c>
      <c r="Z991" s="23">
        <f ca="1">SQRT(Inputs!$B$38)*D991+SQRT(1-Inputs!$B$38)*_xlfn.NORM.S.INV(RAND())</f>
        <v>1.1109890403280929</v>
      </c>
      <c r="AA991" s="23">
        <f ca="1">SQRT(Inputs!$B$38)*E991+SQRT(1-Inputs!$B$38)*_xlfn.NORM.S.INV(RAND())</f>
        <v>-1.2128290050863326</v>
      </c>
      <c r="AB991" s="23">
        <f ca="1">SQRT(Inputs!$B$38)*F991+SQRT(1-Inputs!$B$38)*_xlfn.NORM.S.INV(RAND())</f>
        <v>0.67536840593577607</v>
      </c>
      <c r="AC991" s="23">
        <f ca="1">SQRT(Inputs!$B$38)*G991+SQRT(1-Inputs!$B$38)*_xlfn.NORM.S.INV(RAND())</f>
        <v>-1.1931938929466988</v>
      </c>
      <c r="AD991" s="23">
        <f ca="1">SQRT(Inputs!$B$38)*H991+SQRT(1-Inputs!$B$38)*_xlfn.NORM.S.INV(RAND())</f>
        <v>9.0589122862550941E-2</v>
      </c>
      <c r="AE991" s="23">
        <f ca="1">SQRT(Inputs!$B$38)*I991+SQRT(1-Inputs!$B$38)*_xlfn.NORM.S.INV(RAND())</f>
        <v>1.2602469238497791</v>
      </c>
      <c r="AF991" s="23">
        <f ca="1">SQRT(Inputs!$B$38)*J991+SQRT(1-Inputs!$B$38)*_xlfn.NORM.S.INV(RAND())</f>
        <v>-0.98878434830297901</v>
      </c>
      <c r="AG991" s="23">
        <f ca="1">SQRT(Inputs!$B$38)*K991+SQRT(1-Inputs!$B$38)*_xlfn.NORM.S.INV(RAND())</f>
        <v>-0.79340701463194085</v>
      </c>
      <c r="AH991" s="23">
        <f ca="1">SQRT(Inputs!$B$38)*L991+SQRT(1-Inputs!$B$38)*_xlfn.NORM.S.INV(RAND())</f>
        <v>-1.359688026735199</v>
      </c>
      <c r="AI991" s="23">
        <f ca="1">SQRT(Inputs!$B$38)*M991+SQRT(1-Inputs!$B$38)*_xlfn.NORM.S.INV(RAND())</f>
        <v>0.16621139716830996</v>
      </c>
      <c r="AJ991" s="23">
        <f ca="1">SQRT(Inputs!$B$38)*C991+SQRT(1-Inputs!$B$38)*_xlfn.NORM.S.INV(RAND())</f>
        <v>0.9430774323439779</v>
      </c>
      <c r="AK991" s="23">
        <f ca="1">SQRT(Inputs!$B$38)*D991+SQRT(1-Inputs!$B$38)*_xlfn.NORM.S.INV(RAND())</f>
        <v>7.5057969998390983E-2</v>
      </c>
      <c r="AL991" s="23">
        <f ca="1">SQRT(Inputs!$B$38)*E991+SQRT(1-Inputs!$B$38)*_xlfn.NORM.S.INV(RAND())</f>
        <v>-0.45328255245251103</v>
      </c>
      <c r="AM991" s="23">
        <f ca="1">SQRT(Inputs!$B$38)*F991+SQRT(1-Inputs!$B$38)*_xlfn.NORM.S.INV(RAND())</f>
        <v>0.15806824057510704</v>
      </c>
      <c r="AN991" s="23">
        <f ca="1">SQRT(Inputs!$B$38)*G991+SQRT(1-Inputs!$B$38)*_xlfn.NORM.S.INV(RAND())</f>
        <v>-0.45599275484578228</v>
      </c>
      <c r="AO991" s="23">
        <f ca="1">SQRT(Inputs!$B$38)*H991+SQRT(1-Inputs!$B$38)*_xlfn.NORM.S.INV(RAND())</f>
        <v>0.49122213016979488</v>
      </c>
      <c r="AP991" s="23">
        <f ca="1">SQRT(Inputs!$B$38)*I991+SQRT(1-Inputs!$B$38)*_xlfn.NORM.S.INV(RAND())</f>
        <v>0.41349872459473103</v>
      </c>
      <c r="AQ991" s="23">
        <f ca="1">SQRT(Inputs!$B$38)*J991+SQRT(1-Inputs!$B$38)*_xlfn.NORM.S.INV(RAND())</f>
        <v>1.0548538210679501</v>
      </c>
      <c r="AR991" s="23">
        <f ca="1">SQRT(Inputs!$B$38)*K991+SQRT(1-Inputs!$B$38)*_xlfn.NORM.S.INV(RAND())</f>
        <v>-1.607273873377139</v>
      </c>
      <c r="AS991" s="23">
        <f ca="1">SQRT(Inputs!$B$38)*L991+SQRT(1-Inputs!$B$38)*_xlfn.NORM.S.INV(RAND())</f>
        <v>0.68205369662460291</v>
      </c>
      <c r="AT991" s="23">
        <f ca="1">SQRT(Inputs!$B$38)*M991+SQRT(1-Inputs!$B$38)*_xlfn.NORM.S.INV(RAND())</f>
        <v>0.57599387951228465</v>
      </c>
      <c r="AU991" s="15">
        <f ca="1">Inputs!$B$6*EXP($B$8-0.5*C$5^2+C$5*N991)</f>
        <v>4800.6867378301013</v>
      </c>
      <c r="AV991" s="15">
        <f t="shared" ca="1" si="547"/>
        <v>3589.1198341081472</v>
      </c>
      <c r="AW991" s="15">
        <f t="shared" ca="1" si="548"/>
        <v>4580.5251490887013</v>
      </c>
      <c r="AX991" s="15">
        <f t="shared" ca="1" si="549"/>
        <v>6796.1200351533298</v>
      </c>
      <c r="AY991" s="15">
        <f t="shared" ca="1" si="550"/>
        <v>8496.8787735171536</v>
      </c>
      <c r="AZ991" s="15">
        <f t="shared" ca="1" si="551"/>
        <v>11725.419205441704</v>
      </c>
      <c r="BA991" s="15">
        <f t="shared" ca="1" si="552"/>
        <v>15212.540446610257</v>
      </c>
      <c r="BB991" s="15">
        <f t="shared" ca="1" si="553"/>
        <v>17677.894970026686</v>
      </c>
      <c r="BC991" s="15">
        <f t="shared" ca="1" si="554"/>
        <v>20799.364161073318</v>
      </c>
      <c r="BD991" s="15">
        <f t="shared" ca="1" si="555"/>
        <v>23568.674071394875</v>
      </c>
      <c r="BE991" s="15">
        <f t="shared" ca="1" si="556"/>
        <v>31839.751634290929</v>
      </c>
      <c r="BF991" s="15">
        <f ca="1">Inputs!$B$13*EXP($B$9-0.5*C$6^2+C$6*Y991)</f>
        <v>11727.852701537753</v>
      </c>
      <c r="BG991" s="15">
        <f t="shared" ca="1" si="557"/>
        <v>17465.811457984295</v>
      </c>
      <c r="BH991" s="15">
        <f t="shared" ca="1" si="558"/>
        <v>17451.52455562228</v>
      </c>
      <c r="BI991" s="15">
        <f t="shared" ca="1" si="559"/>
        <v>23703.588070994796</v>
      </c>
      <c r="BJ991" s="15">
        <f t="shared" ca="1" si="560"/>
        <v>24467.276381631713</v>
      </c>
      <c r="BK991" s="15">
        <f t="shared" ca="1" si="561"/>
        <v>30401.587924632531</v>
      </c>
      <c r="BL991" s="15">
        <f t="shared" ca="1" si="562"/>
        <v>43970.017330189934</v>
      </c>
      <c r="BM991" s="15">
        <f t="shared" ca="1" si="563"/>
        <v>47801.169900372734</v>
      </c>
      <c r="BN991" s="15">
        <f t="shared" ca="1" si="564"/>
        <v>53457.334577514819</v>
      </c>
      <c r="BO991" s="15">
        <f t="shared" ca="1" si="565"/>
        <v>56158.057618534644</v>
      </c>
      <c r="BP991" s="15">
        <f t="shared" ca="1" si="566"/>
        <v>70433.989988097368</v>
      </c>
      <c r="BQ991" s="15">
        <f ca="1">Inputs!$B$20*EXP($B$10-0.5*C$7^2+C$7*AJ991)</f>
        <v>5993.4466399855746</v>
      </c>
      <c r="BR991" s="15">
        <f t="shared" ca="1" si="567"/>
        <v>8328.5142185660989</v>
      </c>
      <c r="BS991" s="15">
        <f t="shared" ca="1" si="568"/>
        <v>10012.840330593548</v>
      </c>
      <c r="BT991" s="15">
        <f t="shared" ca="1" si="569"/>
        <v>14390.030583366912</v>
      </c>
      <c r="BU991" s="15">
        <f t="shared" ca="1" si="570"/>
        <v>17859.48048383577</v>
      </c>
      <c r="BV991" s="15">
        <f t="shared" ca="1" si="571"/>
        <v>27755.567571937492</v>
      </c>
      <c r="BW991" s="15">
        <f t="shared" ca="1" si="572"/>
        <v>42273.714838257292</v>
      </c>
      <c r="BX991" s="15">
        <f t="shared" ca="1" si="573"/>
        <v>73050.538358455102</v>
      </c>
      <c r="BY991" s="15">
        <f t="shared" ca="1" si="574"/>
        <v>75259.922586873887</v>
      </c>
      <c r="BZ991" s="15">
        <f t="shared" ca="1" si="575"/>
        <v>119706.73865192081</v>
      </c>
      <c r="CA991" s="15">
        <f t="shared" ca="1" si="576"/>
        <v>186274.37839704048</v>
      </c>
      <c r="CB991" s="15">
        <f ca="1">(AU991*DCF!C$10-DCF!C$5*MAX(AU991*DCF!C$10,0)-MAX(AU991-Inputs!$B$6,0)/Inputs!$B$10)*DCF!C$6</f>
        <v>1044.2262030112372</v>
      </c>
      <c r="CC991" s="15">
        <f ca="1">(AV991*DCF!D$10-DCF!D$5*MAX(AV991*DCF!D$10,0)-MAX(AV991-AU991,0)/Inputs!$B$10)*DCF!D$6</f>
        <v>874.82364407513705</v>
      </c>
      <c r="CD991" s="15">
        <f ca="1">(AW991*DCF!E$10-DCF!E$5*MAX(AW991*DCF!E$10,0)-MAX(AW991-AV991,0)/Inputs!$B$10)*DCF!E$6</f>
        <v>834.26480841033663</v>
      </c>
      <c r="CE991" s="15">
        <f ca="1">(AX991*DCF!F$10-DCF!F$5*MAX(AX991*DCF!F$10,0)-MAX(AX991-AW991,0)/Inputs!$B$10)*DCF!F$6</f>
        <v>1022.5718080609527</v>
      </c>
      <c r="CF991" s="15">
        <f ca="1">(AY991*DCF!G$10-DCF!G$5*MAX(AY991*DCF!G$10,0)-MAX(AY991-AX991,0)/Inputs!$B$10)*DCF!G$6</f>
        <v>1423.780394101721</v>
      </c>
      <c r="CG991" s="15">
        <f ca="1">(AZ991*DCF!H$10-DCF!H$5*MAX(AZ991*DCF!H$10,0)-MAX(AZ991-AY991,0)/Inputs!$B$10)*DCF!H$6</f>
        <v>1703.2133162393047</v>
      </c>
      <c r="CH991" s="15">
        <f ca="1">(BA991*DCF!I$10-DCF!I$5*MAX(BA991*DCF!I$10,0)-MAX(BA991-AZ991,0)/Inputs!$B$10)*DCF!I$6</f>
        <v>2206.7661231932348</v>
      </c>
      <c r="CI991" s="15">
        <f ca="1">(BB991*DCF!J$10-DCF!J$5*MAX(BB991*DCF!J$10,0)-MAX(BB991-BA991,0)/Inputs!$B$10)*DCF!J$6</f>
        <v>2659.9839430646152</v>
      </c>
      <c r="CJ991" s="15">
        <f ca="1">(BC991*DCF!K$10-DCF!K$5*MAX(BC991*DCF!K$10,0)-MAX(BC991-BB991,0)/Inputs!$B$10)*DCF!K$6</f>
        <v>2911.4054209683732</v>
      </c>
      <c r="CK991" s="15">
        <f ca="1">(BD991*DCF!L$10-DCF!L$5*MAX(BD991*DCF!L$10,0)-MAX(BD991-BC991,0)/Inputs!$B$10)*DCF!L$6</f>
        <v>3196.4876206620079</v>
      </c>
      <c r="CL991" s="15">
        <f ca="1">(BE991*DCF!M$10-DCF!M$5*MAX(BE991*DCF!M$10,0)-MAX(BE991-BD991,0)/Inputs!$B$10)*DCF!M$6</f>
        <v>3504.9321818443191</v>
      </c>
      <c r="CM991" s="15">
        <f ca="1">(BF991*DCF!C$28-DCF!C$5*MAX(BF991*DCF!C$28,0)-MAX(BF991-Inputs!$B$13,0)/Inputs!$B$17)*DCF!C$6</f>
        <v>3500.5448630347914</v>
      </c>
      <c r="CN991" s="15">
        <f ca="1">(BG991*DCF!D$28-DCF!D$5*MAX(BG991*DCF!D$28,0)-MAX(BG991-BF991,0)/Inputs!$B$17)*DCF!D$6</f>
        <v>3919.9146165430848</v>
      </c>
      <c r="CO991" s="15">
        <f ca="1">(BH991*DCF!E$28-DCF!E$5*MAX(BH991*DCF!E$28,0)-MAX(BH991-BG991,0)/Inputs!$B$17)*DCF!E$6</f>
        <v>4942.5825037372097</v>
      </c>
      <c r="CP991" s="15">
        <f ca="1">(BI991*DCF!F$28-DCF!F$5*MAX(BI991*DCF!F$28,0)-MAX(BI991-BH991,0)/Inputs!$B$17)*DCF!F$6</f>
        <v>5296.6128039456507</v>
      </c>
      <c r="CQ991" s="15">
        <f ca="1">(BJ991*DCF!G$28-DCF!G$5*MAX(BJ991*DCF!G$28,0)-MAX(BJ991-BI991,0)/Inputs!$B$17)*DCF!G$6</f>
        <v>6219.7756603755379</v>
      </c>
      <c r="CR991" s="15">
        <f ca="1">(BK991*DCF!H$28-DCF!H$5*MAX(BK991*DCF!H$28,0)-MAX(BK991-BJ991,0)/Inputs!$B$17)*DCF!H$6</f>
        <v>6596.6226302889154</v>
      </c>
      <c r="CS991" s="15">
        <f ca="1">(BL991*DCF!I$28-DCF!I$5*MAX(BL991*DCF!I$28,0)-MAX(BL991-BK991,0)/Inputs!$B$17)*DCF!I$6</f>
        <v>8392.1975263145578</v>
      </c>
      <c r="CT991" s="15">
        <f ca="1">(BM991*DCF!J$28-DCF!J$5*MAX(BM991*DCF!J$28,0)-MAX(BM991-BL991,0)/Inputs!$B$17)*DCF!J$6</f>
        <v>10155.649635135615</v>
      </c>
      <c r="CU991" s="15">
        <f ca="1">(BN991*DCF!K$28-DCF!K$5*MAX(BN991*DCF!K$28,0)-MAX(BN991-BM991,0)/Inputs!$B$17)*DCF!K$6</f>
        <v>10596.48791035573</v>
      </c>
      <c r="CV991" s="15">
        <f ca="1">(BO991*DCF!L$28-DCF!L$5*MAX(BO991*DCF!L$28,0)-MAX(BO991-BN991,0)/Inputs!$B$17)*DCF!L$6</f>
        <v>10899.119929917602</v>
      </c>
      <c r="CW991" s="15">
        <f ca="1">(BP991*DCF!M$28-DCF!M$5*MAX(BP991*DCF!M$28,0)-MAX(BP991-BO991,0)/Inputs!$B$17)*DCF!M$6</f>
        <v>11759.959902196833</v>
      </c>
      <c r="CX991" s="15">
        <f ca="1">(BQ991*DCF!C$46-DCF!C$5*MAX(BQ991*DCF!C$46,0)-MAX(BQ991-Inputs!$B$20,0)/Inputs!$B$24)*DCF!C$6</f>
        <v>-2673.9815057636779</v>
      </c>
      <c r="CY991" s="15">
        <f ca="1">(BR991*DCF!D$46-DCF!D$5*MAX(BR991*DCF!D$46,0)-MAX(BR991-BQ991,0)/Inputs!$B$24)*DCF!D$6</f>
        <v>-2417.8371066065588</v>
      </c>
      <c r="CZ991" s="15">
        <f ca="1">(BS991*DCF!E$46-DCF!E$5*MAX(BS991*DCF!E$46,0)-MAX(BS991-BR991,0)/Inputs!$B$24)*DCF!E$6</f>
        <v>-1847.9507873524444</v>
      </c>
      <c r="DA991" s="15">
        <f ca="1">(BT991*DCF!F$46-DCF!F$5*MAX(BT991*DCF!F$46,0)-MAX(BT991-BS991,0)/Inputs!$B$24)*DCF!F$6</f>
        <v>-2641.8463523685959</v>
      </c>
      <c r="DB991" s="15">
        <f ca="1">(BU991*DCF!G$46-DCF!G$5*MAX(BU991*DCF!G$46,0)-MAX(BU991-BT991,0)/Inputs!$B$24)*DCF!G$6</f>
        <v>-1767.8120360089138</v>
      </c>
      <c r="DC991" s="15">
        <f ca="1">(BV991*DCF!H$46-DCF!H$5*MAX(BV991*DCF!H$46,0)-MAX(BV991-BU991,0)/Inputs!$B$24)*DCF!H$6</f>
        <v>-3075.148428296025</v>
      </c>
      <c r="DD991" s="15">
        <f ca="1">(BW991*DCF!I$46-DCF!I$5*MAX(BW991*DCF!I$46,0)-MAX(BW991-BV991,0)/Inputs!$B$24)*DCF!I$6</f>
        <v>-3191.2706094289556</v>
      </c>
      <c r="DE991" s="15">
        <f ca="1">(BX991*DCF!J$46-DCF!J$5*MAX(BX991*DCF!J$46,0)-MAX(BX991-BW991,0)/Inputs!$B$24)*DCF!J$6</f>
        <v>-5097.2427595950112</v>
      </c>
      <c r="DF991" s="15">
        <f ca="1">(BY991*DCF!K$46-DCF!K$5*MAX(BY991*DCF!K$46,0)-MAX(BY991-BX991,0)/Inputs!$B$24)*DCF!K$6</f>
        <v>3757.8573800897075</v>
      </c>
      <c r="DG991" s="15">
        <f ca="1">(BZ991*DCF!L$46-DCF!L$5*MAX(BZ991*DCF!L$46,0)-MAX(BZ991-BY991,0)/Inputs!$B$24)*DCF!L$6</f>
        <v>-1783.6886289576059</v>
      </c>
      <c r="DH991" s="15">
        <f ca="1">(CA991*DCF!M$46-DCF!M$5*MAX(CA991*DCF!M$46,0)-MAX(CA991-BZ991,0)/Inputs!$B$24)*DCF!M$6</f>
        <v>686.80232666853544</v>
      </c>
      <c r="DI991" s="15">
        <f ca="1">SUM(CB991:CL991)+BE991*DCF!M$10*(1+Inputs!$B$30)*(1-Inputs!$B$33)*(1-Inputs!$B$30/Inputs!$B$31)/(Inputs!$B$29-Inputs!$B$30)*DCF!M$6</f>
        <v>109992.90529899046</v>
      </c>
      <c r="DJ991" s="15">
        <f ca="1">SUM(CM991:CW991)+BP991*DCF!M$28*(1+Inputs!$B$30)*(1-Inputs!$B$33)*(1-Inputs!$B$30/Inputs!$B$31)/(Inputs!$B$29-Inputs!$B$30)*DCF!M$6</f>
        <v>343637.76868847251</v>
      </c>
      <c r="DK991" s="15">
        <f ca="1">SUM(CX991:DH991)+CA991*DCF!M$46*(1+Inputs!$B$30)*(1-Inputs!$B$33)*(1-Inputs!$B$30/Inputs!$B$31)/(Inputs!$B$29-Inputs!$B$30)*DCF!M$6</f>
        <v>267950.13610494329</v>
      </c>
      <c r="DM991" s="15">
        <f ca="1">DI991+DJ991+DK991+Inputs!$B$34+Inputs!$B$36-Inputs!$B$35</f>
        <v>798431.81009240635</v>
      </c>
    </row>
    <row r="992" spans="1:117" x14ac:dyDescent="0.75">
      <c r="A992" s="11">
        <v>979</v>
      </c>
      <c r="C992" s="23">
        <f t="shared" ca="1" si="577"/>
        <v>-0.20467701747264141</v>
      </c>
      <c r="D992" s="23">
        <f t="shared" ca="1" si="577"/>
        <v>2.3769415855742797</v>
      </c>
      <c r="E992" s="23">
        <f t="shared" ca="1" si="577"/>
        <v>2.1343772997526469</v>
      </c>
      <c r="F992" s="23">
        <f t="shared" ca="1" si="577"/>
        <v>-0.2529875868528586</v>
      </c>
      <c r="G992" s="23">
        <f t="shared" ca="1" si="577"/>
        <v>0.85328686951949939</v>
      </c>
      <c r="H992" s="23">
        <f t="shared" ca="1" si="577"/>
        <v>-1.6487819976478915</v>
      </c>
      <c r="I992" s="23">
        <f t="shared" ca="1" si="577"/>
        <v>0.63323203335198985</v>
      </c>
      <c r="J992" s="23">
        <f t="shared" ca="1" si="577"/>
        <v>0.69998957335254908</v>
      </c>
      <c r="K992" s="23">
        <f t="shared" ca="1" si="577"/>
        <v>1.0546624633708777</v>
      </c>
      <c r="L992" s="23">
        <f t="shared" ca="1" si="577"/>
        <v>-0.66960639228485619</v>
      </c>
      <c r="M992" s="23">
        <f t="shared" ca="1" si="577"/>
        <v>1.3616439827529685</v>
      </c>
      <c r="N992" s="23">
        <f ca="1">SQRT(Inputs!$B$38)*C992+SQRT(1-Inputs!$B$38)*_xlfn.NORM.S.INV(RAND())</f>
        <v>-1.1453211998747229E-2</v>
      </c>
      <c r="O992" s="23">
        <f ca="1">SQRT(Inputs!$B$38)*D992+SQRT(1-Inputs!$B$38)*_xlfn.NORM.S.INV(RAND())</f>
        <v>1.6855510008790753</v>
      </c>
      <c r="P992" s="23">
        <f ca="1">SQRT(Inputs!$B$38)*E992+SQRT(1-Inputs!$B$38)*_xlfn.NORM.S.INV(RAND())</f>
        <v>1.1652052822334276</v>
      </c>
      <c r="Q992" s="23">
        <f ca="1">SQRT(Inputs!$B$38)*F992+SQRT(1-Inputs!$B$38)*_xlfn.NORM.S.INV(RAND())</f>
        <v>-8.0297872919657121E-3</v>
      </c>
      <c r="R992" s="23">
        <f ca="1">SQRT(Inputs!$B$38)*G992+SQRT(1-Inputs!$B$38)*_xlfn.NORM.S.INV(RAND())</f>
        <v>1.1613969760178993</v>
      </c>
      <c r="S992" s="23">
        <f ca="1">SQRT(Inputs!$B$38)*H992+SQRT(1-Inputs!$B$38)*_xlfn.NORM.S.INV(RAND())</f>
        <v>-1.4973317615200243</v>
      </c>
      <c r="T992" s="23">
        <f ca="1">SQRT(Inputs!$B$38)*I992+SQRT(1-Inputs!$B$38)*_xlfn.NORM.S.INV(RAND())</f>
        <v>0.14758940273314466</v>
      </c>
      <c r="U992" s="23">
        <f ca="1">SQRT(Inputs!$B$38)*J992+SQRT(1-Inputs!$B$38)*_xlfn.NORM.S.INV(RAND())</f>
        <v>1.1491468907872955</v>
      </c>
      <c r="V992" s="23">
        <f ca="1">SQRT(Inputs!$B$38)*K992+SQRT(1-Inputs!$B$38)*_xlfn.NORM.S.INV(RAND())</f>
        <v>0.58389922478807632</v>
      </c>
      <c r="W992" s="23">
        <f ca="1">SQRT(Inputs!$B$38)*L992+SQRT(1-Inputs!$B$38)*_xlfn.NORM.S.INV(RAND())</f>
        <v>-0.88631974859705354</v>
      </c>
      <c r="X992" s="23">
        <f ca="1">SQRT(Inputs!$B$38)*M992+SQRT(1-Inputs!$B$38)*_xlfn.NORM.S.INV(RAND())</f>
        <v>1.0986433969256151</v>
      </c>
      <c r="Y992" s="23">
        <f ca="1">SQRT(Inputs!$B$38)*C992+SQRT(1-Inputs!$B$38)*_xlfn.NORM.S.INV(RAND())</f>
        <v>2.8361615467552295E-2</v>
      </c>
      <c r="Z992" s="23">
        <f ca="1">SQRT(Inputs!$B$38)*D992+SQRT(1-Inputs!$B$38)*_xlfn.NORM.S.INV(RAND())</f>
        <v>1.4404362825080681</v>
      </c>
      <c r="AA992" s="23">
        <f ca="1">SQRT(Inputs!$B$38)*E992+SQRT(1-Inputs!$B$38)*_xlfn.NORM.S.INV(RAND())</f>
        <v>0.59554536274185865</v>
      </c>
      <c r="AB992" s="23">
        <f ca="1">SQRT(Inputs!$B$38)*F992+SQRT(1-Inputs!$B$38)*_xlfn.NORM.S.INV(RAND())</f>
        <v>-0.15935643800125132</v>
      </c>
      <c r="AC992" s="23">
        <f ca="1">SQRT(Inputs!$B$38)*G992+SQRT(1-Inputs!$B$38)*_xlfn.NORM.S.INV(RAND())</f>
        <v>0.34252352822717391</v>
      </c>
      <c r="AD992" s="23">
        <f ca="1">SQRT(Inputs!$B$38)*H992+SQRT(1-Inputs!$B$38)*_xlfn.NORM.S.INV(RAND())</f>
        <v>-0.9030995037314401</v>
      </c>
      <c r="AE992" s="23">
        <f ca="1">SQRT(Inputs!$B$38)*I992+SQRT(1-Inputs!$B$38)*_xlfn.NORM.S.INV(RAND())</f>
        <v>0.26155710655076714</v>
      </c>
      <c r="AF992" s="23">
        <f ca="1">SQRT(Inputs!$B$38)*J992+SQRT(1-Inputs!$B$38)*_xlfn.NORM.S.INV(RAND())</f>
        <v>-0.77834428610512763</v>
      </c>
      <c r="AG992" s="23">
        <f ca="1">SQRT(Inputs!$B$38)*K992+SQRT(1-Inputs!$B$38)*_xlfn.NORM.S.INV(RAND())</f>
        <v>0.76158639292635755</v>
      </c>
      <c r="AH992" s="23">
        <f ca="1">SQRT(Inputs!$B$38)*L992+SQRT(1-Inputs!$B$38)*_xlfn.NORM.S.INV(RAND())</f>
        <v>-0.92068651057981832</v>
      </c>
      <c r="AI992" s="23">
        <f ca="1">SQRT(Inputs!$B$38)*M992+SQRT(1-Inputs!$B$38)*_xlfn.NORM.S.INV(RAND())</f>
        <v>-0.76143229017745795</v>
      </c>
      <c r="AJ992" s="23">
        <f ca="1">SQRT(Inputs!$B$38)*C992+SQRT(1-Inputs!$B$38)*_xlfn.NORM.S.INV(RAND())</f>
        <v>-1.0184929945396017</v>
      </c>
      <c r="AK992" s="23">
        <f ca="1">SQRT(Inputs!$B$38)*D992+SQRT(1-Inputs!$B$38)*_xlfn.NORM.S.INV(RAND())</f>
        <v>1.4858711716646553</v>
      </c>
      <c r="AL992" s="23">
        <f ca="1">SQRT(Inputs!$B$38)*E992+SQRT(1-Inputs!$B$38)*_xlfn.NORM.S.INV(RAND())</f>
        <v>1.5994773986313453</v>
      </c>
      <c r="AM992" s="23">
        <f ca="1">SQRT(Inputs!$B$38)*F992+SQRT(1-Inputs!$B$38)*_xlfn.NORM.S.INV(RAND())</f>
        <v>-1.7960406473927197</v>
      </c>
      <c r="AN992" s="23">
        <f ca="1">SQRT(Inputs!$B$38)*G992+SQRT(1-Inputs!$B$38)*_xlfn.NORM.S.INV(RAND())</f>
        <v>-0.34802950164155466</v>
      </c>
      <c r="AO992" s="23">
        <f ca="1">SQRT(Inputs!$B$38)*H992+SQRT(1-Inputs!$B$38)*_xlfn.NORM.S.INV(RAND())</f>
        <v>-1.6624878492097439</v>
      </c>
      <c r="AP992" s="23">
        <f ca="1">SQRT(Inputs!$B$38)*I992+SQRT(1-Inputs!$B$38)*_xlfn.NORM.S.INV(RAND())</f>
        <v>0.72226849404561477</v>
      </c>
      <c r="AQ992" s="23">
        <f ca="1">SQRT(Inputs!$B$38)*J992+SQRT(1-Inputs!$B$38)*_xlfn.NORM.S.INV(RAND())</f>
        <v>0.45659083969408898</v>
      </c>
      <c r="AR992" s="23">
        <f ca="1">SQRT(Inputs!$B$38)*K992+SQRT(1-Inputs!$B$38)*_xlfn.NORM.S.INV(RAND())</f>
        <v>2.1440850527664246</v>
      </c>
      <c r="AS992" s="23">
        <f ca="1">SQRT(Inputs!$B$38)*L992+SQRT(1-Inputs!$B$38)*_xlfn.NORM.S.INV(RAND())</f>
        <v>0.66367987286234942</v>
      </c>
      <c r="AT992" s="23">
        <f ca="1">SQRT(Inputs!$B$38)*M992+SQRT(1-Inputs!$B$38)*_xlfn.NORM.S.INV(RAND())</f>
        <v>-0.23129842549809831</v>
      </c>
      <c r="AU992" s="15">
        <f ca="1">Inputs!$B$6*EXP($B$8-0.5*C$5^2+C$5*N992)</f>
        <v>4953.0481282943956</v>
      </c>
      <c r="AV992" s="15">
        <f t="shared" ca="1" si="547"/>
        <v>7724.6459881327546</v>
      </c>
      <c r="AW992" s="15">
        <f t="shared" ca="1" si="548"/>
        <v>11021.808072523443</v>
      </c>
      <c r="AX992" s="15">
        <f t="shared" ca="1" si="549"/>
        <v>13443.028578364378</v>
      </c>
      <c r="AY992" s="15">
        <f t="shared" ca="1" si="550"/>
        <v>18815.296650335924</v>
      </c>
      <c r="AZ992" s="15">
        <f t="shared" ca="1" si="551"/>
        <v>19513.642323805208</v>
      </c>
      <c r="BA992" s="15">
        <f t="shared" ca="1" si="552"/>
        <v>24251.434018775166</v>
      </c>
      <c r="BB992" s="15">
        <f t="shared" ca="1" si="553"/>
        <v>33314.124998724059</v>
      </c>
      <c r="BC992" s="15">
        <f t="shared" ca="1" si="554"/>
        <v>43167.085096740477</v>
      </c>
      <c r="BD992" s="15">
        <f t="shared" ca="1" si="555"/>
        <v>48676.457732101728</v>
      </c>
      <c r="BE992" s="15">
        <f t="shared" ca="1" si="556"/>
        <v>65924.13174208584</v>
      </c>
      <c r="BF992" s="15">
        <f ca="1">Inputs!$B$13*EXP($B$9-0.5*C$6^2+C$6*Y992)</f>
        <v>13909.006458224501</v>
      </c>
      <c r="BG992" s="15">
        <f t="shared" ca="1" si="557"/>
        <v>21982.798598629321</v>
      </c>
      <c r="BH992" s="15">
        <f t="shared" ca="1" si="558"/>
        <v>29647.393204490982</v>
      </c>
      <c r="BI992" s="15">
        <f t="shared" ca="1" si="559"/>
        <v>35413.503864982697</v>
      </c>
      <c r="BJ992" s="15">
        <f t="shared" ca="1" si="560"/>
        <v>45611.968693233299</v>
      </c>
      <c r="BK992" s="15">
        <f t="shared" ca="1" si="561"/>
        <v>49503.549484940624</v>
      </c>
      <c r="BL992" s="15">
        <f t="shared" ca="1" si="562"/>
        <v>62905.629740822136</v>
      </c>
      <c r="BM992" s="15">
        <f t="shared" ca="1" si="563"/>
        <v>70198.030818727872</v>
      </c>
      <c r="BN992" s="15">
        <f t="shared" ca="1" si="564"/>
        <v>94584.912806393331</v>
      </c>
      <c r="BO992" s="15">
        <f t="shared" ca="1" si="565"/>
        <v>104565.52825960513</v>
      </c>
      <c r="BP992" s="15">
        <f t="shared" ca="1" si="566"/>
        <v>118063.31580848519</v>
      </c>
      <c r="BQ992" s="15">
        <f ca="1">Inputs!$B$20*EXP($B$10-0.5*C$7^2+C$7*AJ992)</f>
        <v>2988.9781508065175</v>
      </c>
      <c r="BR992" s="15">
        <f t="shared" ca="1" si="567"/>
        <v>6501.260464626027</v>
      </c>
      <c r="BS992" s="15">
        <f t="shared" ca="1" si="568"/>
        <v>14093.841549750212</v>
      </c>
      <c r="BT992" s="15">
        <f t="shared" ca="1" si="569"/>
        <v>12131.186244991066</v>
      </c>
      <c r="BU992" s="15">
        <f t="shared" ca="1" si="570"/>
        <v>15454.53065040141</v>
      </c>
      <c r="BV992" s="15">
        <f t="shared" ca="1" si="571"/>
        <v>14784.45707017568</v>
      </c>
      <c r="BW992" s="15">
        <f t="shared" ca="1" si="572"/>
        <v>24038.491528464743</v>
      </c>
      <c r="BX992" s="15">
        <f t="shared" ca="1" si="573"/>
        <v>36844.491479538694</v>
      </c>
      <c r="BY992" s="15">
        <f t="shared" ca="1" si="574"/>
        <v>77806.896798017042</v>
      </c>
      <c r="BZ992" s="15">
        <f t="shared" ca="1" si="575"/>
        <v>123340.58288811349</v>
      </c>
      <c r="CA992" s="15">
        <f t="shared" ca="1" si="576"/>
        <v>166279.29052890261</v>
      </c>
      <c r="CB992" s="15">
        <f ca="1">(AU992*DCF!C$10-DCF!C$5*MAX(AU992*DCF!C$10,0)-MAX(AU992-Inputs!$B$6,0)/Inputs!$B$10)*DCF!C$6</f>
        <v>1043.139839140207</v>
      </c>
      <c r="CC992" s="15">
        <f ca="1">(AV992*DCF!D$10-DCF!D$5*MAX(AV992*DCF!D$10,0)-MAX(AV992-AU992,0)/Inputs!$B$10)*DCF!D$6</f>
        <v>1207.0485265960374</v>
      </c>
      <c r="CD992" s="15">
        <f ca="1">(AW992*DCF!E$10-DCF!E$5*MAX(AW992*DCF!E$10,0)-MAX(AW992-AV992,0)/Inputs!$B$10)*DCF!E$6</f>
        <v>1802.1025891104309</v>
      </c>
      <c r="CE992" s="15">
        <f ca="1">(AX992*DCF!F$10-DCF!F$5*MAX(AX992*DCF!F$10,0)-MAX(AX992-AW992,0)/Inputs!$B$10)*DCF!F$6</f>
        <v>2430.7957565588131</v>
      </c>
      <c r="CF992" s="15">
        <f ca="1">(AY992*DCF!G$10-DCF!G$5*MAX(AY992*DCF!G$10,0)-MAX(AY992-AX992,0)/Inputs!$B$10)*DCF!G$6</f>
        <v>2844.0581073599728</v>
      </c>
      <c r="CG992" s="15">
        <f ca="1">(AZ992*DCF!H$10-DCF!H$5*MAX(AZ992*DCF!H$10,0)-MAX(AZ992-AY992,0)/Inputs!$B$10)*DCF!H$6</f>
        <v>3664.5838601239307</v>
      </c>
      <c r="CH992" s="15">
        <f ca="1">(BA992*DCF!I$10-DCF!I$5*MAX(BA992*DCF!I$10,0)-MAX(BA992-AZ992,0)/Inputs!$B$10)*DCF!I$6</f>
        <v>3652.688465029456</v>
      </c>
      <c r="CI992" s="15">
        <f ca="1">(BB992*DCF!J$10-DCF!J$5*MAX(BB992*DCF!J$10,0)-MAX(BB992-BA992,0)/Inputs!$B$10)*DCF!J$6</f>
        <v>4343.4796725052611</v>
      </c>
      <c r="CJ992" s="15">
        <f ca="1">(BC992*DCF!K$10-DCF!K$5*MAX(BC992*DCF!K$10,0)-MAX(BC992-BB992,0)/Inputs!$B$10)*DCF!K$6</f>
        <v>5569.9430090886844</v>
      </c>
      <c r="CK992" s="15">
        <f ca="1">(BD992*DCF!L$10-DCF!L$5*MAX(BD992*DCF!L$10,0)-MAX(BD992-BC992,0)/Inputs!$B$10)*DCF!L$6</f>
        <v>6628.884369660208</v>
      </c>
      <c r="CL992" s="15">
        <f ca="1">(BE992*DCF!M$10-DCF!M$5*MAX(BE992*DCF!M$10,0)-MAX(BE992-BD992,0)/Inputs!$B$10)*DCF!M$6</f>
        <v>7242.3287043086993</v>
      </c>
      <c r="CM992" s="15">
        <f ca="1">(BF992*DCF!C$28-DCF!C$5*MAX(BF992*DCF!C$28,0)-MAX(BF992-Inputs!$B$13,0)/Inputs!$B$17)*DCF!C$6</f>
        <v>3662.4880255471771</v>
      </c>
      <c r="CN992" s="15">
        <f ca="1">(BG992*DCF!D$28-DCF!D$5*MAX(BG992*DCF!D$28,0)-MAX(BG992-BF992,0)/Inputs!$B$17)*DCF!D$6</f>
        <v>4751.9311505191699</v>
      </c>
      <c r="CO992" s="15">
        <f ca="1">(BH992*DCF!E$28-DCF!E$5*MAX(BH992*DCF!E$28,0)-MAX(BH992-BG992,0)/Inputs!$B$17)*DCF!E$6</f>
        <v>6886.0835748028603</v>
      </c>
      <c r="CP992" s="15">
        <f ca="1">(BI992*DCF!F$28-DCF!F$5*MAX(BI992*DCF!F$28,0)-MAX(BI992-BH992,0)/Inputs!$B$17)*DCF!F$6</f>
        <v>8564.0218910336534</v>
      </c>
      <c r="CQ992" s="15">
        <f ca="1">(BJ992*DCF!G$28-DCF!G$5*MAX(BJ992*DCF!G$28,0)-MAX(BJ992-BI992,0)/Inputs!$B$17)*DCF!G$6</f>
        <v>10119.090298887737</v>
      </c>
      <c r="CR992" s="15">
        <f ca="1">(BK992*DCF!H$28-DCF!H$5*MAX(BK992*DCF!H$28,0)-MAX(BK992-BJ992,0)/Inputs!$B$17)*DCF!H$6</f>
        <v>11638.131503375569</v>
      </c>
      <c r="CS992" s="15">
        <f ca="1">(BL992*DCF!I$28-DCF!I$5*MAX(BL992*DCF!I$28,0)-MAX(BL992-BK992,0)/Inputs!$B$17)*DCF!I$6</f>
        <v>12868.840496766867</v>
      </c>
      <c r="CT992" s="15">
        <f ca="1">(BM992*DCF!J$28-DCF!J$5*MAX(BM992*DCF!J$28,0)-MAX(BM992-BL992,0)/Inputs!$B$17)*DCF!J$6</f>
        <v>14693.075649448943</v>
      </c>
      <c r="CU992" s="15">
        <f ca="1">(BN992*DCF!K$28-DCF!K$5*MAX(BN992*DCF!K$28,0)-MAX(BN992-BM992,0)/Inputs!$B$17)*DCF!K$6</f>
        <v>16987.679467697559</v>
      </c>
      <c r="CV992" s="15">
        <f ca="1">(BO992*DCF!L$28-DCF!L$5*MAX(BO992*DCF!L$28,0)-MAX(BO992-BN992,0)/Inputs!$B$17)*DCF!L$6</f>
        <v>19733.694423944085</v>
      </c>
      <c r="CW992" s="15">
        <f ca="1">(BP992*DCF!M$28-DCF!M$5*MAX(BP992*DCF!M$28,0)-MAX(BP992-BO992,0)/Inputs!$B$17)*DCF!M$6</f>
        <v>20802.78311884257</v>
      </c>
      <c r="CX992" s="15">
        <f ca="1">(BQ992*DCF!C$46-DCF!C$5*MAX(BQ992*DCF!C$46,0)-MAX(BQ992-Inputs!$B$20,0)/Inputs!$B$24)*DCF!C$6</f>
        <v>-690.2951849437685</v>
      </c>
      <c r="CY992" s="15">
        <f ca="1">(BR992*DCF!D$46-DCF!D$5*MAX(BR992*DCF!D$46,0)-MAX(BR992-BQ992,0)/Inputs!$B$24)*DCF!D$6</f>
        <v>-2608.2752586743413</v>
      </c>
      <c r="CZ992" s="15">
        <f ca="1">(BS992*DCF!E$46-DCF!E$5*MAX(BS992*DCF!E$46,0)-MAX(BS992-BR992,0)/Inputs!$B$24)*DCF!E$6</f>
        <v>-4659.407745781913</v>
      </c>
      <c r="DA992" s="15">
        <f ca="1">(BT992*DCF!F$46-DCF!F$5*MAX(BT992*DCF!F$46,0)-MAX(BT992-BS992,0)/Inputs!$B$24)*DCF!F$6</f>
        <v>-883.46968157052504</v>
      </c>
      <c r="DB992" s="15">
        <f ca="1">(BU992*DCF!G$46-DCF!G$5*MAX(BU992*DCF!G$46,0)-MAX(BU992-BT992,0)/Inputs!$B$24)*DCF!G$6</f>
        <v>-1637.7672733672935</v>
      </c>
      <c r="DC992" s="15">
        <f ca="1">(BV992*DCF!H$46-DCF!H$5*MAX(BV992*DCF!H$46,0)-MAX(BV992-BU992,0)/Inputs!$B$24)*DCF!H$6</f>
        <v>0</v>
      </c>
      <c r="DD992" s="15">
        <f ca="1">(BW992*DCF!I$46-DCF!I$5*MAX(BW992*DCF!I$46,0)-MAX(BW992-BV992,0)/Inputs!$B$24)*DCF!I$6</f>
        <v>-2101.2970171161687</v>
      </c>
      <c r="DE992" s="15">
        <f ca="1">(BX992*DCF!J$46-DCF!J$5*MAX(BX992*DCF!J$46,0)-MAX(BX992-BW992,0)/Inputs!$B$24)*DCF!J$6</f>
        <v>-1850.4174661918</v>
      </c>
      <c r="DF992" s="15">
        <f ca="1">(BY992*DCF!K$46-DCF!K$5*MAX(BY992*DCF!K$46,0)-MAX(BY992-BX992,0)/Inputs!$B$24)*DCF!K$6</f>
        <v>-5590.1087532831316</v>
      </c>
      <c r="DG992" s="15">
        <f ca="1">(BZ992*DCF!L$46-DCF!L$5*MAX(BZ992*DCF!L$46,0)-MAX(BZ992-BY992,0)/Inputs!$B$24)*DCF!L$6</f>
        <v>-1778.4600681939442</v>
      </c>
      <c r="DH992" s="15">
        <f ca="1">(CA992*DCF!M$46-DCF!M$5*MAX(CA992*DCF!M$46,0)-MAX(CA992-BZ992,0)/Inputs!$B$24)*DCF!M$6</f>
        <v>4059.0406515304207</v>
      </c>
      <c r="DI992" s="15">
        <f ca="1">SUM(CB992:CL992)+BE992*DCF!M$10*(1+Inputs!$B$30)*(1-Inputs!$B$33)*(1-Inputs!$B$30/Inputs!$B$31)/(Inputs!$B$29-Inputs!$B$30)*DCF!M$6</f>
        <v>223896.78329410043</v>
      </c>
      <c r="DJ992" s="15">
        <f ca="1">SUM(CM992:CW992)+BP992*DCF!M$28*(1+Inputs!$B$30)*(1-Inputs!$B$33)*(1-Inputs!$B$30/Inputs!$B$31)/(Inputs!$B$29-Inputs!$B$30)*DCF!M$6</f>
        <v>568803.51176185301</v>
      </c>
      <c r="DK992" s="15">
        <f ca="1">SUM(CX992:DH992)+CA992*DCF!M$46*(1+Inputs!$B$30)*(1-Inputs!$B$33)*(1-Inputs!$B$30/Inputs!$B$31)/(Inputs!$B$29-Inputs!$B$30)*DCF!M$6</f>
        <v>239347.02240125259</v>
      </c>
      <c r="DM992" s="15">
        <f ca="1">DI992+DJ992+DK992+Inputs!$B$34+Inputs!$B$36-Inputs!$B$35</f>
        <v>1108898.3174572061</v>
      </c>
    </row>
    <row r="993" spans="1:117" x14ac:dyDescent="0.75">
      <c r="A993" s="11">
        <v>980</v>
      </c>
      <c r="C993" s="23">
        <f t="shared" ca="1" si="577"/>
        <v>0.28090846960460758</v>
      </c>
      <c r="D993" s="23">
        <f t="shared" ca="1" si="577"/>
        <v>-1.1347258856323166</v>
      </c>
      <c r="E993" s="23">
        <f t="shared" ca="1" si="577"/>
        <v>0.32276603230245726</v>
      </c>
      <c r="F993" s="23">
        <f t="shared" ca="1" si="577"/>
        <v>-1.2857802889915184</v>
      </c>
      <c r="G993" s="23">
        <f t="shared" ca="1" si="577"/>
        <v>-0.2476728051452371</v>
      </c>
      <c r="H993" s="23">
        <f t="shared" ca="1" si="577"/>
        <v>1.0474666907732146</v>
      </c>
      <c r="I993" s="23">
        <f t="shared" ca="1" si="577"/>
        <v>0.11927563492264046</v>
      </c>
      <c r="J993" s="23">
        <f t="shared" ca="1" si="577"/>
        <v>-0.52889371758334625</v>
      </c>
      <c r="K993" s="23">
        <f t="shared" ca="1" si="577"/>
        <v>7.6389618681629454E-2</v>
      </c>
      <c r="L993" s="23">
        <f t="shared" ca="1" si="577"/>
        <v>-0.30657677712918247</v>
      </c>
      <c r="M993" s="23">
        <f t="shared" ca="1" si="577"/>
        <v>1.1181378227949319</v>
      </c>
      <c r="N993" s="23">
        <f ca="1">SQRT(Inputs!$B$38)*C993+SQRT(1-Inputs!$B$38)*_xlfn.NORM.S.INV(RAND())</f>
        <v>0.25798880764140586</v>
      </c>
      <c r="O993" s="23">
        <f ca="1">SQRT(Inputs!$B$38)*D993+SQRT(1-Inputs!$B$38)*_xlfn.NORM.S.INV(RAND())</f>
        <v>0.31350031326834493</v>
      </c>
      <c r="P993" s="23">
        <f ca="1">SQRT(Inputs!$B$38)*E993+SQRT(1-Inputs!$B$38)*_xlfn.NORM.S.INV(RAND())</f>
        <v>-0.53558424969076268</v>
      </c>
      <c r="Q993" s="23">
        <f ca="1">SQRT(Inputs!$B$38)*F993+SQRT(1-Inputs!$B$38)*_xlfn.NORM.S.INV(RAND())</f>
        <v>-1.1482744600900325</v>
      </c>
      <c r="R993" s="23">
        <f ca="1">SQRT(Inputs!$B$38)*G993+SQRT(1-Inputs!$B$38)*_xlfn.NORM.S.INV(RAND())</f>
        <v>1.4615682427329599</v>
      </c>
      <c r="S993" s="23">
        <f ca="1">SQRT(Inputs!$B$38)*H993+SQRT(1-Inputs!$B$38)*_xlfn.NORM.S.INV(RAND())</f>
        <v>-0.17161552876194619</v>
      </c>
      <c r="T993" s="23">
        <f ca="1">SQRT(Inputs!$B$38)*I993+SQRT(1-Inputs!$B$38)*_xlfn.NORM.S.INV(RAND())</f>
        <v>-2.132587787082973</v>
      </c>
      <c r="U993" s="23">
        <f ca="1">SQRT(Inputs!$B$38)*J993+SQRT(1-Inputs!$B$38)*_xlfn.NORM.S.INV(RAND())</f>
        <v>-0.57758470537743789</v>
      </c>
      <c r="V993" s="23">
        <f ca="1">SQRT(Inputs!$B$38)*K993+SQRT(1-Inputs!$B$38)*_xlfn.NORM.S.INV(RAND())</f>
        <v>-0.15593536680148656</v>
      </c>
      <c r="W993" s="23">
        <f ca="1">SQRT(Inputs!$B$38)*L993+SQRT(1-Inputs!$B$38)*_xlfn.NORM.S.INV(RAND())</f>
        <v>-5.6707315274310222E-2</v>
      </c>
      <c r="X993" s="23">
        <f ca="1">SQRT(Inputs!$B$38)*M993+SQRT(1-Inputs!$B$38)*_xlfn.NORM.S.INV(RAND())</f>
        <v>0.34648296437897191</v>
      </c>
      <c r="Y993" s="23">
        <f ca="1">SQRT(Inputs!$B$38)*C993+SQRT(1-Inputs!$B$38)*_xlfn.NORM.S.INV(RAND())</f>
        <v>1.405442858191974</v>
      </c>
      <c r="Z993" s="23">
        <f ca="1">SQRT(Inputs!$B$38)*D993+SQRT(1-Inputs!$B$38)*_xlfn.NORM.S.INV(RAND())</f>
        <v>-1.5450556760022642</v>
      </c>
      <c r="AA993" s="23">
        <f ca="1">SQRT(Inputs!$B$38)*E993+SQRT(1-Inputs!$B$38)*_xlfn.NORM.S.INV(RAND())</f>
        <v>0.77287416059030123</v>
      </c>
      <c r="AB993" s="23">
        <f ca="1">SQRT(Inputs!$B$38)*F993+SQRT(1-Inputs!$B$38)*_xlfn.NORM.S.INV(RAND())</f>
        <v>-1.5719780070818814</v>
      </c>
      <c r="AC993" s="23">
        <f ca="1">SQRT(Inputs!$B$38)*G993+SQRT(1-Inputs!$B$38)*_xlfn.NORM.S.INV(RAND())</f>
        <v>-1.0785711755570988</v>
      </c>
      <c r="AD993" s="23">
        <f ca="1">SQRT(Inputs!$B$38)*H993+SQRT(1-Inputs!$B$38)*_xlfn.NORM.S.INV(RAND())</f>
        <v>-5.5904552587861311E-2</v>
      </c>
      <c r="AE993" s="23">
        <f ca="1">SQRT(Inputs!$B$38)*I993+SQRT(1-Inputs!$B$38)*_xlfn.NORM.S.INV(RAND())</f>
        <v>-6.0461425423903661E-2</v>
      </c>
      <c r="AF993" s="23">
        <f ca="1">SQRT(Inputs!$B$38)*J993+SQRT(1-Inputs!$B$38)*_xlfn.NORM.S.INV(RAND())</f>
        <v>-3.1434770273369439E-2</v>
      </c>
      <c r="AG993" s="23">
        <f ca="1">SQRT(Inputs!$B$38)*K993+SQRT(1-Inputs!$B$38)*_xlfn.NORM.S.INV(RAND())</f>
        <v>1.6954560185266738</v>
      </c>
      <c r="AH993" s="23">
        <f ca="1">SQRT(Inputs!$B$38)*L993+SQRT(1-Inputs!$B$38)*_xlfn.NORM.S.INV(RAND())</f>
        <v>0.12331959718154401</v>
      </c>
      <c r="AI993" s="23">
        <f ca="1">SQRT(Inputs!$B$38)*M993+SQRT(1-Inputs!$B$38)*_xlfn.NORM.S.INV(RAND())</f>
        <v>-0.34704363653021797</v>
      </c>
      <c r="AJ993" s="23">
        <f ca="1">SQRT(Inputs!$B$38)*C993+SQRT(1-Inputs!$B$38)*_xlfn.NORM.S.INV(RAND())</f>
        <v>-0.25777428339847452</v>
      </c>
      <c r="AK993" s="23">
        <f ca="1">SQRT(Inputs!$B$38)*D993+SQRT(1-Inputs!$B$38)*_xlfn.NORM.S.INV(RAND())</f>
        <v>-1.7281253150263847</v>
      </c>
      <c r="AL993" s="23">
        <f ca="1">SQRT(Inputs!$B$38)*E993+SQRT(1-Inputs!$B$38)*_xlfn.NORM.S.INV(RAND())</f>
        <v>-0.74215602427585714</v>
      </c>
      <c r="AM993" s="23">
        <f ca="1">SQRT(Inputs!$B$38)*F993+SQRT(1-Inputs!$B$38)*_xlfn.NORM.S.INV(RAND())</f>
        <v>-1.4806187192451696</v>
      </c>
      <c r="AN993" s="23">
        <f ca="1">SQRT(Inputs!$B$38)*G993+SQRT(1-Inputs!$B$38)*_xlfn.NORM.S.INV(RAND())</f>
        <v>1.2138990442462751</v>
      </c>
      <c r="AO993" s="23">
        <f ca="1">SQRT(Inputs!$B$38)*H993+SQRT(1-Inputs!$B$38)*_xlfn.NORM.S.INV(RAND())</f>
        <v>1.1829536838694379</v>
      </c>
      <c r="AP993" s="23">
        <f ca="1">SQRT(Inputs!$B$38)*I993+SQRT(1-Inputs!$B$38)*_xlfn.NORM.S.INV(RAND())</f>
        <v>0.24111291092957798</v>
      </c>
      <c r="AQ993" s="23">
        <f ca="1">SQRT(Inputs!$B$38)*J993+SQRT(1-Inputs!$B$38)*_xlfn.NORM.S.INV(RAND())</f>
        <v>-0.8207655663303004</v>
      </c>
      <c r="AR993" s="23">
        <f ca="1">SQRT(Inputs!$B$38)*K993+SQRT(1-Inputs!$B$38)*_xlfn.NORM.S.INV(RAND())</f>
        <v>1.7676046263482443</v>
      </c>
      <c r="AS993" s="23">
        <f ca="1">SQRT(Inputs!$B$38)*L993+SQRT(1-Inputs!$B$38)*_xlfn.NORM.S.INV(RAND())</f>
        <v>2.8865537586539813E-2</v>
      </c>
      <c r="AT993" s="23">
        <f ca="1">SQRT(Inputs!$B$38)*M993+SQRT(1-Inputs!$B$38)*_xlfn.NORM.S.INV(RAND())</f>
        <v>0.43130273816317555</v>
      </c>
      <c r="AU993" s="15">
        <f ca="1">Inputs!$B$6*EXP($B$8-0.5*C$5^2+C$5*N993)</f>
        <v>5173.8576917597957</v>
      </c>
      <c r="AV993" s="15">
        <f t="shared" ca="1" si="547"/>
        <v>6594.8961566381367</v>
      </c>
      <c r="AW993" s="15">
        <f t="shared" ca="1" si="548"/>
        <v>7480.8875127261417</v>
      </c>
      <c r="AX993" s="15">
        <f t="shared" ca="1" si="549"/>
        <v>7912.8035886621137</v>
      </c>
      <c r="AY993" s="15">
        <f t="shared" ca="1" si="550"/>
        <v>11470.150822358781</v>
      </c>
      <c r="AZ993" s="15">
        <f t="shared" ca="1" si="551"/>
        <v>13765.683898794865</v>
      </c>
      <c r="BA993" s="15">
        <f t="shared" ca="1" si="552"/>
        <v>13475.835141288129</v>
      </c>
      <c r="BB993" s="15">
        <f t="shared" ca="1" si="553"/>
        <v>15570.890621743751</v>
      </c>
      <c r="BC993" s="15">
        <f t="shared" ca="1" si="554"/>
        <v>18785.472637488452</v>
      </c>
      <c r="BD993" s="15">
        <f t="shared" ca="1" si="555"/>
        <v>22892.231802243343</v>
      </c>
      <c r="BE993" s="15">
        <f t="shared" ca="1" si="556"/>
        <v>28950.853438578935</v>
      </c>
      <c r="BF993" s="15">
        <f ca="1">Inputs!$B$13*EXP($B$9-0.5*C$6^2+C$6*Y993)</f>
        <v>18275.105029101713</v>
      </c>
      <c r="BG993" s="15">
        <f t="shared" ca="1" si="557"/>
        <v>16853.629475970589</v>
      </c>
      <c r="BH993" s="15">
        <f t="shared" ca="1" si="558"/>
        <v>23408.314095902093</v>
      </c>
      <c r="BI993" s="15">
        <f t="shared" ca="1" si="559"/>
        <v>22496.962521967562</v>
      </c>
      <c r="BJ993" s="15">
        <f t="shared" ca="1" si="560"/>
        <v>23608.640987327264</v>
      </c>
      <c r="BK993" s="15">
        <f t="shared" ca="1" si="561"/>
        <v>28755.438940403466</v>
      </c>
      <c r="BL993" s="15">
        <f t="shared" ca="1" si="562"/>
        <v>35046.905119832212</v>
      </c>
      <c r="BM993" s="15">
        <f t="shared" ca="1" si="563"/>
        <v>42912.307405856474</v>
      </c>
      <c r="BN993" s="15">
        <f t="shared" ca="1" si="564"/>
        <v>64666.769862761394</v>
      </c>
      <c r="BO993" s="15">
        <f t="shared" ca="1" si="565"/>
        <v>80714.556807767643</v>
      </c>
      <c r="BP993" s="15">
        <f t="shared" ca="1" si="566"/>
        <v>95514.186898641696</v>
      </c>
      <c r="BQ993" s="15">
        <f ca="1">Inputs!$B$20*EXP($B$10-0.5*C$7^2+C$7*AJ993)</f>
        <v>3914.7259652655962</v>
      </c>
      <c r="BR993" s="15">
        <f t="shared" ca="1" si="567"/>
        <v>3068.2543737713841</v>
      </c>
      <c r="BS993" s="15">
        <f t="shared" ca="1" si="568"/>
        <v>3395.0779391168662</v>
      </c>
      <c r="BT993" s="15">
        <f t="shared" ca="1" si="569"/>
        <v>3174.3841311616684</v>
      </c>
      <c r="BU993" s="15">
        <f t="shared" ca="1" si="570"/>
        <v>5901.3194705163642</v>
      </c>
      <c r="BV993" s="15">
        <f t="shared" ca="1" si="571"/>
        <v>10717.994410788919</v>
      </c>
      <c r="BW993" s="15">
        <f t="shared" ca="1" si="572"/>
        <v>15739.410091209525</v>
      </c>
      <c r="BX993" s="15">
        <f t="shared" ca="1" si="573"/>
        <v>18674.157451566567</v>
      </c>
      <c r="BY993" s="15">
        <f t="shared" ca="1" si="574"/>
        <v>36694.781563139833</v>
      </c>
      <c r="BZ993" s="15">
        <f t="shared" ca="1" si="575"/>
        <v>51761.862287453216</v>
      </c>
      <c r="CA993" s="15">
        <f t="shared" ca="1" si="576"/>
        <v>78501.499853786241</v>
      </c>
      <c r="CB993" s="15">
        <f ca="1">(AU993*DCF!C$10-DCF!C$5*MAX(AU993*DCF!C$10,0)-MAX(AU993-Inputs!$B$6,0)/Inputs!$B$10)*DCF!C$6</f>
        <v>1041.5654275954205</v>
      </c>
      <c r="CC993" s="15">
        <f ca="1">(AV993*DCF!D$10-DCF!D$5*MAX(AV993*DCF!D$10,0)-MAX(AV993-AU993,0)/Inputs!$B$10)*DCF!D$6</f>
        <v>1260.9782207837379</v>
      </c>
      <c r="CD993" s="15">
        <f ca="1">(AW993*DCF!E$10-DCF!E$5*MAX(AW993*DCF!E$10,0)-MAX(AW993-AV993,0)/Inputs!$B$10)*DCF!E$6</f>
        <v>1527.6558972026501</v>
      </c>
      <c r="CE993" s="15">
        <f ca="1">(AX993*DCF!F$10-DCF!F$5*MAX(AX993*DCF!F$10,0)-MAX(AX993-AW993,0)/Inputs!$B$10)*DCF!F$6</f>
        <v>1637.4813859556946</v>
      </c>
      <c r="CF993" s="15">
        <f ca="1">(AY993*DCF!G$10-DCF!G$5*MAX(AY993*DCF!G$10,0)-MAX(AY993-AX993,0)/Inputs!$B$10)*DCF!G$6</f>
        <v>1679.524523331148</v>
      </c>
      <c r="CG993" s="15">
        <f ca="1">(AZ993*DCF!H$10-DCF!H$5*MAX(AZ993*DCF!H$10,0)-MAX(AZ993-AY993,0)/Inputs!$B$10)*DCF!H$6</f>
        <v>2265.0043522343408</v>
      </c>
      <c r="CH993" s="15">
        <f ca="1">(BA993*DCF!I$10-DCF!I$5*MAX(BA993*DCF!I$10,0)-MAX(BA993-AZ993,0)/Inputs!$B$10)*DCF!I$6</f>
        <v>2461.5434803461226</v>
      </c>
      <c r="CI993" s="15">
        <f ca="1">(BB993*DCF!J$10-DCF!J$5*MAX(BB993*DCF!J$10,0)-MAX(BB993-BA993,0)/Inputs!$B$10)*DCF!J$6</f>
        <v>2354.5298258880453</v>
      </c>
      <c r="CJ993" s="15">
        <f ca="1">(BC993*DCF!K$10-DCF!K$5*MAX(BC993*DCF!K$10,0)-MAX(BC993-BB993,0)/Inputs!$B$10)*DCF!K$6</f>
        <v>2574.1668509348319</v>
      </c>
      <c r="CK993" s="15">
        <f ca="1">(BD993*DCF!L$10-DCF!L$5*MAX(BD993*DCF!L$10,0)-MAX(BD993-BC993,0)/Inputs!$B$10)*DCF!L$6</f>
        <v>2921.5134194797351</v>
      </c>
      <c r="CL993" s="15">
        <f ca="1">(BE993*DCF!M$10-DCF!M$5*MAX(BE993*DCF!M$10,0)-MAX(BE993-BD993,0)/Inputs!$B$10)*DCF!M$6</f>
        <v>3361.5727815993851</v>
      </c>
      <c r="CM993" s="15">
        <f ca="1">(BF993*DCF!C$28-DCF!C$5*MAX(BF993*DCF!C$28,0)-MAX(BF993-Inputs!$B$13,0)/Inputs!$B$17)*DCF!C$6</f>
        <v>3986.6558235490547</v>
      </c>
      <c r="CN993" s="15">
        <f ca="1">(BG993*DCF!D$28-DCF!D$5*MAX(BG993*DCF!D$28,0)-MAX(BG993-BF993,0)/Inputs!$B$17)*DCF!D$6</f>
        <v>4963.7825895877386</v>
      </c>
      <c r="CO993" s="15">
        <f ca="1">(BH993*DCF!E$28-DCF!E$5*MAX(BH993*DCF!E$28,0)-MAX(BH993-BG993,0)/Inputs!$B$17)*DCF!E$6</f>
        <v>5337.8132559987307</v>
      </c>
      <c r="CP993" s="15">
        <f ca="1">(BI993*DCF!F$28-DCF!F$5*MAX(BI993*DCF!F$28,0)-MAX(BI993-BH993,0)/Inputs!$B$17)*DCF!F$6</f>
        <v>6107.3327353182131</v>
      </c>
      <c r="CQ993" s="15">
        <f ca="1">(BJ993*DCF!G$28-DCF!G$5*MAX(BJ993*DCF!G$28,0)-MAX(BJ993-BI993,0)/Inputs!$B$17)*DCF!G$6</f>
        <v>5938.4676865738866</v>
      </c>
      <c r="CR993" s="15">
        <f ca="1">(BK993*DCF!H$28-DCF!H$5*MAX(BK993*DCF!H$28,0)-MAX(BK993-BJ993,0)/Inputs!$B$17)*DCF!H$6</f>
        <v>6311.8693364213977</v>
      </c>
      <c r="CS993" s="15">
        <f ca="1">(BL993*DCF!I$28-DCF!I$5*MAX(BL993*DCF!I$28,0)-MAX(BL993-BK993,0)/Inputs!$B$17)*DCF!I$6</f>
        <v>7338.3679041523328</v>
      </c>
      <c r="CT993" s="15">
        <f ca="1">(BM993*DCF!J$28-DCF!J$5*MAX(BM993*DCF!J$28,0)-MAX(BM993-BL993,0)/Inputs!$B$17)*DCF!J$6</f>
        <v>8530.1188858186088</v>
      </c>
      <c r="CU993" s="15">
        <f ca="1">(BN993*DCF!K$28-DCF!K$5*MAX(BN993*DCF!K$28,0)-MAX(BN993-BM993,0)/Inputs!$B$17)*DCF!K$6</f>
        <v>10991.905644418906</v>
      </c>
      <c r="CV993" s="15">
        <f ca="1">(BO993*DCF!L$28-DCF!L$5*MAX(BO993*DCF!L$28,0)-MAX(BO993-BN993,0)/Inputs!$B$17)*DCF!L$6</f>
        <v>14288.41441921108</v>
      </c>
      <c r="CW993" s="15">
        <f ca="1">(BP993*DCF!M$28-DCF!M$5*MAX(BP993*DCF!M$28,0)-MAX(BP993-BO993,0)/Inputs!$B$17)*DCF!M$6</f>
        <v>16424.072338132763</v>
      </c>
      <c r="CX993" s="15">
        <f ca="1">(BQ993*DCF!C$46-DCF!C$5*MAX(BQ993*DCF!C$46,0)-MAX(BQ993-Inputs!$B$20,0)/Inputs!$B$24)*DCF!C$6</f>
        <v>-1233.759329283323</v>
      </c>
      <c r="CY993" s="15">
        <f ca="1">(BR993*DCF!D$46-DCF!D$5*MAX(BR993*DCF!D$46,0)-MAX(BR993-BQ993,0)/Inputs!$B$24)*DCF!D$6</f>
        <v>-523.67946898583</v>
      </c>
      <c r="CZ993" s="15">
        <f ca="1">(BS993*DCF!E$46-DCF!E$5*MAX(BS993*DCF!E$46,0)-MAX(BS993-BR993,0)/Inputs!$B$24)*DCF!E$6</f>
        <v>-530.29872972350427</v>
      </c>
      <c r="DA993" s="15">
        <f ca="1">(BT993*DCF!F$46-DCF!F$5*MAX(BT993*DCF!F$46,0)-MAX(BT993-BS993,0)/Inputs!$B$24)*DCF!F$6</f>
        <v>-231.17872241866587</v>
      </c>
      <c r="DB993" s="15">
        <f ca="1">(BU993*DCF!G$46-DCF!G$5*MAX(BU993*DCF!G$46,0)-MAX(BU993-BT993,0)/Inputs!$B$24)*DCF!G$6</f>
        <v>-1115.7958978997942</v>
      </c>
      <c r="DC993" s="15">
        <f ca="1">(BV993*DCF!H$46-DCF!H$5*MAX(BV993*DCF!H$46,0)-MAX(BV993-BU993,0)/Inputs!$B$24)*DCF!H$6</f>
        <v>-1496.7522254326936</v>
      </c>
      <c r="DD993" s="15">
        <f ca="1">(BW993*DCF!I$46-DCF!I$5*MAX(BW993*DCF!I$46,0)-MAX(BW993-BV993,0)/Inputs!$B$24)*DCF!I$6</f>
        <v>-1077.9464094371874</v>
      </c>
      <c r="DE993" s="15">
        <f ca="1">(BX993*DCF!J$46-DCF!J$5*MAX(BX993*DCF!J$46,0)-MAX(BX993-BW993,0)/Inputs!$B$24)*DCF!J$6</f>
        <v>5.0821967164059538</v>
      </c>
      <c r="DF993" s="15">
        <f ca="1">(BY993*DCF!K$46-DCF!K$5*MAX(BY993*DCF!K$46,0)-MAX(BY993-BX993,0)/Inputs!$B$24)*DCF!K$6</f>
        <v>-2318.444594305281</v>
      </c>
      <c r="DG993" s="15">
        <f ca="1">(BZ993*DCF!L$46-DCF!L$5*MAX(BZ993*DCF!L$46,0)-MAX(BZ993-BY993,0)/Inputs!$B$24)*DCF!L$6</f>
        <v>168.32790394388491</v>
      </c>
      <c r="DH993" s="15">
        <f ca="1">(CA993*DCF!M$46-DCF!M$5*MAX(CA993*DCF!M$46,0)-MAX(CA993-BZ993,0)/Inputs!$B$24)*DCF!M$6</f>
        <v>564.12244734345745</v>
      </c>
      <c r="DI993" s="15">
        <f ca="1">SUM(CB993:CL993)+BE993*DCF!M$10*(1+Inputs!$B$30)*(1-Inputs!$B$33)*(1-Inputs!$B$30/Inputs!$B$31)/(Inputs!$B$29-Inputs!$B$30)*DCF!M$6</f>
        <v>103656.14412032004</v>
      </c>
      <c r="DJ993" s="15">
        <f ca="1">SUM(CM993:CW993)+BP993*DCF!M$28*(1+Inputs!$B$30)*(1-Inputs!$B$33)*(1-Inputs!$B$30/Inputs!$B$31)/(Inputs!$B$29-Inputs!$B$30)*DCF!M$6</f>
        <v>444641.79419689614</v>
      </c>
      <c r="DK993" s="15">
        <f ca="1">SUM(CX993:DH993)+CA993*DCF!M$46*(1+Inputs!$B$30)*(1-Inputs!$B$33)*(1-Inputs!$B$30/Inputs!$B$31)/(Inputs!$B$29-Inputs!$B$30)*DCF!M$6</f>
        <v>113582.29504160423</v>
      </c>
      <c r="DM993" s="15">
        <f ca="1">DI993+DJ993+DK993+Inputs!$B$34+Inputs!$B$36-Inputs!$B$35</f>
        <v>738731.23335882043</v>
      </c>
    </row>
    <row r="994" spans="1:117" x14ac:dyDescent="0.75">
      <c r="A994" s="11">
        <v>981</v>
      </c>
      <c r="C994" s="23">
        <f t="shared" ref="C994:M1003" ca="1" si="578">_xlfn.NORM.S.INV(RAND())</f>
        <v>0.11797312210114395</v>
      </c>
      <c r="D994" s="23">
        <f t="shared" ca="1" si="578"/>
        <v>-6.0263097720674473E-2</v>
      </c>
      <c r="E994" s="23">
        <f t="shared" ca="1" si="578"/>
        <v>0.74661035030828005</v>
      </c>
      <c r="F994" s="23">
        <f t="shared" ca="1" si="578"/>
        <v>-0.63228881446251894</v>
      </c>
      <c r="G994" s="23">
        <f t="shared" ca="1" si="578"/>
        <v>0.52161864276125647</v>
      </c>
      <c r="H994" s="23">
        <f t="shared" ca="1" si="578"/>
        <v>-1.2109696089551045</v>
      </c>
      <c r="I994" s="23">
        <f t="shared" ca="1" si="578"/>
        <v>-0.27292724213170516</v>
      </c>
      <c r="J994" s="23">
        <f t="shared" ca="1" si="578"/>
        <v>-1.3770086736025511</v>
      </c>
      <c r="K994" s="23">
        <f t="shared" ca="1" si="578"/>
        <v>0.72303980122322686</v>
      </c>
      <c r="L994" s="23">
        <f t="shared" ca="1" si="578"/>
        <v>-1.3587759944977458</v>
      </c>
      <c r="M994" s="23">
        <f t="shared" ca="1" si="578"/>
        <v>-0.51622747132651625</v>
      </c>
      <c r="N994" s="23">
        <f ca="1">SQRT(Inputs!$B$38)*C994+SQRT(1-Inputs!$B$38)*_xlfn.NORM.S.INV(RAND())</f>
        <v>0.33018000495810612</v>
      </c>
      <c r="O994" s="23">
        <f ca="1">SQRT(Inputs!$B$38)*D994+SQRT(1-Inputs!$B$38)*_xlfn.NORM.S.INV(RAND())</f>
        <v>-1.297639620752526</v>
      </c>
      <c r="P994" s="23">
        <f ca="1">SQRT(Inputs!$B$38)*E994+SQRT(1-Inputs!$B$38)*_xlfn.NORM.S.INV(RAND())</f>
        <v>0.91757598922497063</v>
      </c>
      <c r="Q994" s="23">
        <f ca="1">SQRT(Inputs!$B$38)*F994+SQRT(1-Inputs!$B$38)*_xlfn.NORM.S.INV(RAND())</f>
        <v>-0.42524660545224785</v>
      </c>
      <c r="R994" s="23">
        <f ca="1">SQRT(Inputs!$B$38)*G994+SQRT(1-Inputs!$B$38)*_xlfn.NORM.S.INV(RAND())</f>
        <v>0.31067525079609848</v>
      </c>
      <c r="S994" s="23">
        <f ca="1">SQRT(Inputs!$B$38)*H994+SQRT(1-Inputs!$B$38)*_xlfn.NORM.S.INV(RAND())</f>
        <v>-1.9982483659972572E-2</v>
      </c>
      <c r="T994" s="23">
        <f ca="1">SQRT(Inputs!$B$38)*I994+SQRT(1-Inputs!$B$38)*_xlfn.NORM.S.INV(RAND())</f>
        <v>-0.21130661123923283</v>
      </c>
      <c r="U994" s="23">
        <f ca="1">SQRT(Inputs!$B$38)*J994+SQRT(1-Inputs!$B$38)*_xlfn.NORM.S.INV(RAND())</f>
        <v>-0.53265025001086097</v>
      </c>
      <c r="V994" s="23">
        <f ca="1">SQRT(Inputs!$B$38)*K994+SQRT(1-Inputs!$B$38)*_xlfn.NORM.S.INV(RAND())</f>
        <v>-3.8861769872676144E-2</v>
      </c>
      <c r="W994" s="23">
        <f ca="1">SQRT(Inputs!$B$38)*L994+SQRT(1-Inputs!$B$38)*_xlfn.NORM.S.INV(RAND())</f>
        <v>-0.3169708720826338</v>
      </c>
      <c r="X994" s="23">
        <f ca="1">SQRT(Inputs!$B$38)*M994+SQRT(1-Inputs!$B$38)*_xlfn.NORM.S.INV(RAND())</f>
        <v>1.4776193549210559</v>
      </c>
      <c r="Y994" s="23">
        <f ca="1">SQRT(Inputs!$B$38)*C994+SQRT(1-Inputs!$B$38)*_xlfn.NORM.S.INV(RAND())</f>
        <v>0.49467623583076614</v>
      </c>
      <c r="Z994" s="23">
        <f ca="1">SQRT(Inputs!$B$38)*D994+SQRT(1-Inputs!$B$38)*_xlfn.NORM.S.INV(RAND())</f>
        <v>-1.5335296256685065</v>
      </c>
      <c r="AA994" s="23">
        <f ca="1">SQRT(Inputs!$B$38)*E994+SQRT(1-Inputs!$B$38)*_xlfn.NORM.S.INV(RAND())</f>
        <v>0.5537721043503312</v>
      </c>
      <c r="AB994" s="23">
        <f ca="1">SQRT(Inputs!$B$38)*F994+SQRT(1-Inputs!$B$38)*_xlfn.NORM.S.INV(RAND())</f>
        <v>1.5816722071763714</v>
      </c>
      <c r="AC994" s="23">
        <f ca="1">SQRT(Inputs!$B$38)*G994+SQRT(1-Inputs!$B$38)*_xlfn.NORM.S.INV(RAND())</f>
        <v>0.48822202892608668</v>
      </c>
      <c r="AD994" s="23">
        <f ca="1">SQRT(Inputs!$B$38)*H994+SQRT(1-Inputs!$B$38)*_xlfn.NORM.S.INV(RAND())</f>
        <v>1.2834365552467888</v>
      </c>
      <c r="AE994" s="23">
        <f ca="1">SQRT(Inputs!$B$38)*I994+SQRT(1-Inputs!$B$38)*_xlfn.NORM.S.INV(RAND())</f>
        <v>-0.36469874663463397</v>
      </c>
      <c r="AF994" s="23">
        <f ca="1">SQRT(Inputs!$B$38)*J994+SQRT(1-Inputs!$B$38)*_xlfn.NORM.S.INV(RAND())</f>
        <v>-0.74447626970566538</v>
      </c>
      <c r="AG994" s="23">
        <f ca="1">SQRT(Inputs!$B$38)*K994+SQRT(1-Inputs!$B$38)*_xlfn.NORM.S.INV(RAND())</f>
        <v>-0.40520589227551584</v>
      </c>
      <c r="AH994" s="23">
        <f ca="1">SQRT(Inputs!$B$38)*L994+SQRT(1-Inputs!$B$38)*_xlfn.NORM.S.INV(RAND())</f>
        <v>-1.6309249110853847</v>
      </c>
      <c r="AI994" s="23">
        <f ca="1">SQRT(Inputs!$B$38)*M994+SQRT(1-Inputs!$B$38)*_xlfn.NORM.S.INV(RAND())</f>
        <v>-3.5171868556390151E-2</v>
      </c>
      <c r="AJ994" s="23">
        <f ca="1">SQRT(Inputs!$B$38)*C994+SQRT(1-Inputs!$B$38)*_xlfn.NORM.S.INV(RAND())</f>
        <v>0.10583443811708013</v>
      </c>
      <c r="AK994" s="23">
        <f ca="1">SQRT(Inputs!$B$38)*D994+SQRT(1-Inputs!$B$38)*_xlfn.NORM.S.INV(RAND())</f>
        <v>-1.0125586613199473</v>
      </c>
      <c r="AL994" s="23">
        <f ca="1">SQRT(Inputs!$B$38)*E994+SQRT(1-Inputs!$B$38)*_xlfn.NORM.S.INV(RAND())</f>
        <v>1.613923147465951E-2</v>
      </c>
      <c r="AM994" s="23">
        <f ca="1">SQRT(Inputs!$B$38)*F994+SQRT(1-Inputs!$B$38)*_xlfn.NORM.S.INV(RAND())</f>
        <v>-1.0923643798688749</v>
      </c>
      <c r="AN994" s="23">
        <f ca="1">SQRT(Inputs!$B$38)*G994+SQRT(1-Inputs!$B$38)*_xlfn.NORM.S.INV(RAND())</f>
        <v>-1.3690561862268742</v>
      </c>
      <c r="AO994" s="23">
        <f ca="1">SQRT(Inputs!$B$38)*H994+SQRT(1-Inputs!$B$38)*_xlfn.NORM.S.INV(RAND())</f>
        <v>-0.48577159494778677</v>
      </c>
      <c r="AP994" s="23">
        <f ca="1">SQRT(Inputs!$B$38)*I994+SQRT(1-Inputs!$B$38)*_xlfn.NORM.S.INV(RAND())</f>
        <v>-3.4292069866217745E-2</v>
      </c>
      <c r="AQ994" s="23">
        <f ca="1">SQRT(Inputs!$B$38)*J994+SQRT(1-Inputs!$B$38)*_xlfn.NORM.S.INV(RAND())</f>
        <v>0.91275364388509572</v>
      </c>
      <c r="AR994" s="23">
        <f ca="1">SQRT(Inputs!$B$38)*K994+SQRT(1-Inputs!$B$38)*_xlfn.NORM.S.INV(RAND())</f>
        <v>1.8292678365566331</v>
      </c>
      <c r="AS994" s="23">
        <f ca="1">SQRT(Inputs!$B$38)*L994+SQRT(1-Inputs!$B$38)*_xlfn.NORM.S.INV(RAND())</f>
        <v>-0.16973259061909007</v>
      </c>
      <c r="AT994" s="23">
        <f ca="1">SQRT(Inputs!$B$38)*M994+SQRT(1-Inputs!$B$38)*_xlfn.NORM.S.INV(RAND())</f>
        <v>-1.4136618619336667</v>
      </c>
      <c r="AU994" s="15">
        <f ca="1">Inputs!$B$6*EXP($B$8-0.5*C$5^2+C$5*N994)</f>
        <v>5234.6730619026721</v>
      </c>
      <c r="AV994" s="15">
        <f t="shared" ca="1" si="547"/>
        <v>5265.0609248892351</v>
      </c>
      <c r="AW994" s="15">
        <f t="shared" ca="1" si="548"/>
        <v>7265.6085434789193</v>
      </c>
      <c r="AX994" s="15">
        <f t="shared" ca="1" si="549"/>
        <v>8411.6087001490141</v>
      </c>
      <c r="AY994" s="15">
        <f t="shared" ca="1" si="550"/>
        <v>10659.678287186727</v>
      </c>
      <c r="AZ994" s="15">
        <f t="shared" ca="1" si="551"/>
        <v>13008.418475488443</v>
      </c>
      <c r="BA994" s="15">
        <f t="shared" ca="1" si="552"/>
        <v>15570.789610987717</v>
      </c>
      <c r="BB994" s="15">
        <f t="shared" ca="1" si="553"/>
        <v>18072.722529956915</v>
      </c>
      <c r="BC994" s="15">
        <f t="shared" ca="1" si="554"/>
        <v>22051.607770998311</v>
      </c>
      <c r="BD994" s="15">
        <f t="shared" ca="1" si="555"/>
        <v>26226.121989820862</v>
      </c>
      <c r="BE994" s="15">
        <f t="shared" ca="1" si="556"/>
        <v>36766.321488921407</v>
      </c>
      <c r="BF994" s="15">
        <f ca="1">Inputs!$B$13*EXP($B$9-0.5*C$6^2+C$6*Y994)</f>
        <v>15256.145010785662</v>
      </c>
      <c r="BG994" s="15">
        <f t="shared" ca="1" si="557"/>
        <v>14098.781786997366</v>
      </c>
      <c r="BH994" s="15">
        <f t="shared" ca="1" si="558"/>
        <v>18883.224375171354</v>
      </c>
      <c r="BI994" s="15">
        <f t="shared" ca="1" si="559"/>
        <v>29487.638888152131</v>
      </c>
      <c r="BJ994" s="15">
        <f t="shared" ca="1" si="560"/>
        <v>38785.632580409605</v>
      </c>
      <c r="BK994" s="15">
        <f t="shared" ca="1" si="561"/>
        <v>56690.483128667969</v>
      </c>
      <c r="BL994" s="15">
        <f t="shared" ca="1" si="562"/>
        <v>66422.783271695167</v>
      </c>
      <c r="BM994" s="15">
        <f t="shared" ca="1" si="563"/>
        <v>74435.43146672177</v>
      </c>
      <c r="BN994" s="15">
        <f t="shared" ca="1" si="564"/>
        <v>87207.140400136865</v>
      </c>
      <c r="BO994" s="15">
        <f t="shared" ca="1" si="565"/>
        <v>88769.568600783838</v>
      </c>
      <c r="BP994" s="15">
        <f t="shared" ca="1" si="566"/>
        <v>108824.19464510737</v>
      </c>
      <c r="BQ994" s="15">
        <f ca="1">Inputs!$B$20*EXP($B$10-0.5*C$7^2+C$7*AJ994)</f>
        <v>4453.592392502339</v>
      </c>
      <c r="BR994" s="15">
        <f t="shared" ca="1" si="567"/>
        <v>4381.2066483256576</v>
      </c>
      <c r="BS994" s="15">
        <f t="shared" ca="1" si="568"/>
        <v>6027.4660954023884</v>
      </c>
      <c r="BT994" s="15">
        <f t="shared" ca="1" si="569"/>
        <v>6239.9068745831983</v>
      </c>
      <c r="BU994" s="15">
        <f t="shared" ca="1" si="570"/>
        <v>6209.188853138452</v>
      </c>
      <c r="BV994" s="15">
        <f t="shared" ca="1" si="571"/>
        <v>7743.2148907934761</v>
      </c>
      <c r="BW994" s="15">
        <f t="shared" ca="1" si="572"/>
        <v>10727.080383481289</v>
      </c>
      <c r="BX994" s="15">
        <f t="shared" ca="1" si="573"/>
        <v>18016.176080007797</v>
      </c>
      <c r="BY994" s="15">
        <f t="shared" ca="1" si="574"/>
        <v>35821.979645473155</v>
      </c>
      <c r="BZ994" s="15">
        <f t="shared" ca="1" si="575"/>
        <v>48719.126024059275</v>
      </c>
      <c r="CA994" s="15">
        <f t="shared" ca="1" si="576"/>
        <v>53233.298941033354</v>
      </c>
      <c r="CB994" s="15">
        <f ca="1">(AU994*DCF!C$10-DCF!C$5*MAX(AU994*DCF!C$10,0)-MAX(AU994-Inputs!$B$6,0)/Inputs!$B$10)*DCF!C$6</f>
        <v>1041.1318031665203</v>
      </c>
      <c r="CC994" s="15">
        <f ca="1">(AV994*DCF!D$10-DCF!D$5*MAX(AV994*DCF!D$10,0)-MAX(AV994-AU994,0)/Inputs!$B$10)*DCF!D$6</f>
        <v>1275.9136457424338</v>
      </c>
      <c r="CD994" s="15">
        <f ca="1">(AW994*DCF!E$10-DCF!E$5*MAX(AW994*DCF!E$10,0)-MAX(AW994-AV994,0)/Inputs!$B$10)*DCF!E$6</f>
        <v>1226.9071841964803</v>
      </c>
      <c r="CE994" s="15">
        <f ca="1">(AX994*DCF!F$10-DCF!F$5*MAX(AX994*DCF!F$10,0)-MAX(AX994-AW994,0)/Inputs!$B$10)*DCF!F$6</f>
        <v>1597.7865538758922</v>
      </c>
      <c r="CF994" s="15">
        <f ca="1">(AY994*DCF!G$10-DCF!G$5*MAX(AY994*DCF!G$10,0)-MAX(AY994-AX994,0)/Inputs!$B$10)*DCF!G$6</f>
        <v>1764.2006747954442</v>
      </c>
      <c r="CG994" s="15">
        <f ca="1">(AZ994*DCF!H$10-DCF!H$5*MAX(AZ994*DCF!H$10,0)-MAX(AZ994-AY994,0)/Inputs!$B$10)*DCF!H$6</f>
        <v>2108.5328505512375</v>
      </c>
      <c r="CH994" s="15">
        <f ca="1">(BA994*DCF!I$10-DCF!I$5*MAX(BA994*DCF!I$10,0)-MAX(BA994-AZ994,0)/Inputs!$B$10)*DCF!I$6</f>
        <v>2423.8965941992919</v>
      </c>
      <c r="CI994" s="15">
        <f ca="1">(BB994*DCF!J$10-DCF!J$5*MAX(BB994*DCF!J$10,0)-MAX(BB994-BA994,0)/Inputs!$B$10)*DCF!J$6</f>
        <v>2722.194415394199</v>
      </c>
      <c r="CJ994" s="15">
        <f ca="1">(BC994*DCF!K$10-DCF!K$5*MAX(BC994*DCF!K$10,0)-MAX(BC994-BB994,0)/Inputs!$B$10)*DCF!K$6</f>
        <v>2992.9713362891566</v>
      </c>
      <c r="CK994" s="15">
        <f ca="1">(BD994*DCF!L$10-DCF!L$5*MAX(BD994*DCF!L$10,0)-MAX(BD994-BC994,0)/Inputs!$B$10)*DCF!L$6</f>
        <v>3415.5656313726104</v>
      </c>
      <c r="CL994" s="15">
        <f ca="1">(BE994*DCF!M$10-DCF!M$5*MAX(BE994*DCF!M$10,0)-MAX(BE994-BD994,0)/Inputs!$B$10)*DCF!M$6</f>
        <v>3929.0640481796845</v>
      </c>
      <c r="CM994" s="15">
        <f ca="1">(BF994*DCF!C$28-DCF!C$5*MAX(BF994*DCF!C$28,0)-MAX(BF994-Inputs!$B$13,0)/Inputs!$B$17)*DCF!C$6</f>
        <v>3762.5084284533468</v>
      </c>
      <c r="CN994" s="15">
        <f ca="1">(BG994*DCF!D$28-DCF!D$5*MAX(BG994*DCF!D$28,0)-MAX(BG994-BF994,0)/Inputs!$B$17)*DCF!D$6</f>
        <v>4152.4164079004086</v>
      </c>
      <c r="CO994" s="15">
        <f ca="1">(BH994*DCF!E$28-DCF!E$5*MAX(BH994*DCF!E$28,0)-MAX(BH994-BG994,0)/Inputs!$B$17)*DCF!E$6</f>
        <v>4405.1176087968524</v>
      </c>
      <c r="CP994" s="15">
        <f ca="1">(BI994*DCF!F$28-DCF!F$5*MAX(BI994*DCF!F$28,0)-MAX(BI994-BH994,0)/Inputs!$B$17)*DCF!F$6</f>
        <v>6074.415950646805</v>
      </c>
      <c r="CQ994" s="15">
        <f ca="1">(BJ994*DCF!G$28-DCF!G$5*MAX(BJ994*DCF!G$28,0)-MAX(BJ994-BI994,0)/Inputs!$B$17)*DCF!G$6</f>
        <v>8499.3959526581784</v>
      </c>
      <c r="CR994" s="15">
        <f ca="1">(BK994*DCF!H$28-DCF!H$5*MAX(BK994*DCF!H$28,0)-MAX(BK994-BJ994,0)/Inputs!$B$17)*DCF!H$6</f>
        <v>11238.270626894768</v>
      </c>
      <c r="CS994" s="15">
        <f ca="1">(BL994*DCF!I$28-DCF!I$5*MAX(BL994*DCF!I$28,0)-MAX(BL994-BK994,0)/Inputs!$B$17)*DCF!I$6</f>
        <v>14222.635782971234</v>
      </c>
      <c r="CT994" s="15">
        <f ca="1">(BM994*DCF!J$28-DCF!J$5*MAX(BM994*DCF!J$28,0)-MAX(BM994-BL994,0)/Inputs!$B$17)*DCF!J$6</f>
        <v>15542.86888364564</v>
      </c>
      <c r="CU994" s="15">
        <f ca="1">(BN994*DCF!K$28-DCF!K$5*MAX(BN994*DCF!K$28,0)-MAX(BN994-BM994,0)/Inputs!$B$17)*DCF!K$6</f>
        <v>16852.321624283224</v>
      </c>
      <c r="CV994" s="15">
        <f ca="1">(BO994*DCF!L$28-DCF!L$5*MAX(BO994*DCF!L$28,0)-MAX(BO994-BN994,0)/Inputs!$B$17)*DCF!L$6</f>
        <v>17534.600841646115</v>
      </c>
      <c r="CW994" s="15">
        <f ca="1">(BP994*DCF!M$28-DCF!M$5*MAX(BP994*DCF!M$28,0)-MAX(BP994-BO994,0)/Inputs!$B$17)*DCF!M$6</f>
        <v>18379.063259703638</v>
      </c>
      <c r="CX994" s="15">
        <f ca="1">(BQ994*DCF!C$46-DCF!C$5*MAX(BQ994*DCF!C$46,0)-MAX(BQ994-Inputs!$B$20,0)/Inputs!$B$24)*DCF!C$6</f>
        <v>-1607.1078931886875</v>
      </c>
      <c r="CY994" s="15">
        <f ca="1">(BR994*DCF!D$46-DCF!D$5*MAX(BR994*DCF!D$46,0)-MAX(BR994-BQ994,0)/Inputs!$B$24)*DCF!D$6</f>
        <v>-747.76980380940245</v>
      </c>
      <c r="CZ994" s="15">
        <f ca="1">(BS994*DCF!E$46-DCF!E$5*MAX(BS994*DCF!E$46,0)-MAX(BS994-BR994,0)/Inputs!$B$24)*DCF!E$6</f>
        <v>-1361.6685136190752</v>
      </c>
      <c r="DA994" s="15">
        <f ca="1">(BT994*DCF!F$46-DCF!F$5*MAX(BT994*DCF!F$46,0)-MAX(BT994-BS994,0)/Inputs!$B$24)*DCF!F$6</f>
        <v>-531.78587377295855</v>
      </c>
      <c r="DB994" s="15">
        <f ca="1">(BU994*DCF!G$46-DCF!G$5*MAX(BU994*DCF!G$46,0)-MAX(BU994-BT994,0)/Inputs!$B$24)*DCF!G$6</f>
        <v>-208.86484516034403</v>
      </c>
      <c r="DC994" s="15">
        <f ca="1">(BV994*DCF!H$46-DCF!H$5*MAX(BV994*DCF!H$46,0)-MAX(BV994-BU994,0)/Inputs!$B$24)*DCF!H$6</f>
        <v>-476.68919206782311</v>
      </c>
      <c r="DD994" s="15">
        <f ca="1">(BW994*DCF!I$46-DCF!I$5*MAX(BW994*DCF!I$46,0)-MAX(BW994-BV994,0)/Inputs!$B$24)*DCF!I$6</f>
        <v>-608.80627151630256</v>
      </c>
      <c r="DE994" s="15">
        <f ca="1">(BX994*DCF!J$46-DCF!J$5*MAX(BX994*DCF!J$46,0)-MAX(BX994-BW994,0)/Inputs!$B$24)*DCF!J$6</f>
        <v>-1177.2203405296329</v>
      </c>
      <c r="DF994" s="15">
        <f ca="1">(BY994*DCF!K$46-DCF!K$5*MAX(BY994*DCF!K$46,0)-MAX(BY994-BX994,0)/Inputs!$B$24)*DCF!K$6</f>
        <v>-2315.6766383413724</v>
      </c>
      <c r="DG994" s="15">
        <f ca="1">(BZ994*DCF!L$46-DCF!L$5*MAX(BZ994*DCF!L$46,0)-MAX(BZ994-BY994,0)/Inputs!$B$24)*DCF!L$6</f>
        <v>449.06097554877869</v>
      </c>
      <c r="DH994" s="15">
        <f ca="1">(CA994*DCF!M$46-DCF!M$5*MAX(CA994*DCF!M$46,0)-MAX(CA994-BZ994,0)/Inputs!$B$24)*DCF!M$6</f>
        <v>3229.5658382918195</v>
      </c>
      <c r="DI994" s="15">
        <f ca="1">SUM(CB994:CL994)+BE994*DCF!M$10*(1+Inputs!$B$30)*(1-Inputs!$B$33)*(1-Inputs!$B$30/Inputs!$B$31)/(Inputs!$B$29-Inputs!$B$30)*DCF!M$6</f>
        <v>126819.32362570075</v>
      </c>
      <c r="DJ994" s="15">
        <f ca="1">SUM(CM994:CW994)+BP994*DCF!M$28*(1+Inputs!$B$30)*(1-Inputs!$B$33)*(1-Inputs!$B$30/Inputs!$B$31)/(Inputs!$B$29-Inputs!$B$30)*DCF!M$6</f>
        <v>524475.84569870739</v>
      </c>
      <c r="DK994" s="15">
        <f ca="1">SUM(CX994:DH994)+CA994*DCF!M$46*(1+Inputs!$B$30)*(1-Inputs!$B$33)*(1-Inputs!$B$30/Inputs!$B$31)/(Inputs!$B$29-Inputs!$B$30)*DCF!M$6</f>
        <v>76948.023492056833</v>
      </c>
      <c r="DM994" s="15">
        <f ca="1">DI994+DJ994+DK994+Inputs!$B$34+Inputs!$B$36-Inputs!$B$35</f>
        <v>805094.19281646505</v>
      </c>
    </row>
    <row r="995" spans="1:117" x14ac:dyDescent="0.75">
      <c r="A995" s="11">
        <v>982</v>
      </c>
      <c r="C995" s="23">
        <f t="shared" ca="1" si="578"/>
        <v>0.37999720927232383</v>
      </c>
      <c r="D995" s="23">
        <f t="shared" ca="1" si="578"/>
        <v>-8.2630778359969959E-2</v>
      </c>
      <c r="E995" s="23">
        <f t="shared" ca="1" si="578"/>
        <v>0.77391919036103829</v>
      </c>
      <c r="F995" s="23">
        <f t="shared" ca="1" si="578"/>
        <v>1.4736432982448882</v>
      </c>
      <c r="G995" s="23">
        <f t="shared" ca="1" si="578"/>
        <v>1.2227267186460182</v>
      </c>
      <c r="H995" s="23">
        <f t="shared" ca="1" si="578"/>
        <v>-0.70753698346278227</v>
      </c>
      <c r="I995" s="23">
        <f t="shared" ca="1" si="578"/>
        <v>-1.3493767962597099</v>
      </c>
      <c r="J995" s="23">
        <f t="shared" ca="1" si="578"/>
        <v>-0.18579709728638741</v>
      </c>
      <c r="K995" s="23">
        <f t="shared" ca="1" si="578"/>
        <v>2.3544748136498539</v>
      </c>
      <c r="L995" s="23">
        <f t="shared" ca="1" si="578"/>
        <v>-4.3584067933994705E-2</v>
      </c>
      <c r="M995" s="23">
        <f t="shared" ca="1" si="578"/>
        <v>-9.2101590302945291E-2</v>
      </c>
      <c r="N995" s="23">
        <f ca="1">SQRT(Inputs!$B$38)*C995+SQRT(1-Inputs!$B$38)*_xlfn.NORM.S.INV(RAND())</f>
        <v>-0.30330169223883313</v>
      </c>
      <c r="O995" s="23">
        <f ca="1">SQRT(Inputs!$B$38)*D995+SQRT(1-Inputs!$B$38)*_xlfn.NORM.S.INV(RAND())</f>
        <v>0.75394380372170799</v>
      </c>
      <c r="P995" s="23">
        <f ca="1">SQRT(Inputs!$B$38)*E995+SQRT(1-Inputs!$B$38)*_xlfn.NORM.S.INV(RAND())</f>
        <v>1.0965957995404008</v>
      </c>
      <c r="Q995" s="23">
        <f ca="1">SQRT(Inputs!$B$38)*F995+SQRT(1-Inputs!$B$38)*_xlfn.NORM.S.INV(RAND())</f>
        <v>1.1413708386545554</v>
      </c>
      <c r="R995" s="23">
        <f ca="1">SQRT(Inputs!$B$38)*G995+SQRT(1-Inputs!$B$38)*_xlfn.NORM.S.INV(RAND())</f>
        <v>0.9688210711518106</v>
      </c>
      <c r="S995" s="23">
        <f ca="1">SQRT(Inputs!$B$38)*H995+SQRT(1-Inputs!$B$38)*_xlfn.NORM.S.INV(RAND())</f>
        <v>-1.3933766992303771</v>
      </c>
      <c r="T995" s="23">
        <f ca="1">SQRT(Inputs!$B$38)*I995+SQRT(1-Inputs!$B$38)*_xlfn.NORM.S.INV(RAND())</f>
        <v>-1.219127839906103</v>
      </c>
      <c r="U995" s="23">
        <f ca="1">SQRT(Inputs!$B$38)*J995+SQRT(1-Inputs!$B$38)*_xlfn.NORM.S.INV(RAND())</f>
        <v>1.3251811340154467</v>
      </c>
      <c r="V995" s="23">
        <f ca="1">SQRT(Inputs!$B$38)*K995+SQRT(1-Inputs!$B$38)*_xlfn.NORM.S.INV(RAND())</f>
        <v>-0.51715481067058344</v>
      </c>
      <c r="W995" s="23">
        <f ca="1">SQRT(Inputs!$B$38)*L995+SQRT(1-Inputs!$B$38)*_xlfn.NORM.S.INV(RAND())</f>
        <v>1.3199523874379742</v>
      </c>
      <c r="X995" s="23">
        <f ca="1">SQRT(Inputs!$B$38)*M995+SQRT(1-Inputs!$B$38)*_xlfn.NORM.S.INV(RAND())</f>
        <v>-0.98523218625782771</v>
      </c>
      <c r="Y995" s="23">
        <f ca="1">SQRT(Inputs!$B$38)*C995+SQRT(1-Inputs!$B$38)*_xlfn.NORM.S.INV(RAND())</f>
        <v>0.61456343037053196</v>
      </c>
      <c r="Z995" s="23">
        <f ca="1">SQRT(Inputs!$B$38)*D995+SQRT(1-Inputs!$B$38)*_xlfn.NORM.S.INV(RAND())</f>
        <v>0.377087052593443</v>
      </c>
      <c r="AA995" s="23">
        <f ca="1">SQRT(Inputs!$B$38)*E995+SQRT(1-Inputs!$B$38)*_xlfn.NORM.S.INV(RAND())</f>
        <v>-0.13002102776770635</v>
      </c>
      <c r="AB995" s="23">
        <f ca="1">SQRT(Inputs!$B$38)*F995+SQRT(1-Inputs!$B$38)*_xlfn.NORM.S.INV(RAND())</f>
        <v>1.1688609996772508</v>
      </c>
      <c r="AC995" s="23">
        <f ca="1">SQRT(Inputs!$B$38)*G995+SQRT(1-Inputs!$B$38)*_xlfn.NORM.S.INV(RAND())</f>
        <v>0.79601563949536569</v>
      </c>
      <c r="AD995" s="23">
        <f ca="1">SQRT(Inputs!$B$38)*H995+SQRT(1-Inputs!$B$38)*_xlfn.NORM.S.INV(RAND())</f>
        <v>0.39573932052687349</v>
      </c>
      <c r="AE995" s="23">
        <f ca="1">SQRT(Inputs!$B$38)*I995+SQRT(1-Inputs!$B$38)*_xlfn.NORM.S.INV(RAND())</f>
        <v>-0.51212634396425771</v>
      </c>
      <c r="AF995" s="23">
        <f ca="1">SQRT(Inputs!$B$38)*J995+SQRT(1-Inputs!$B$38)*_xlfn.NORM.S.INV(RAND())</f>
        <v>1.6810888275550864</v>
      </c>
      <c r="AG995" s="23">
        <f ca="1">SQRT(Inputs!$B$38)*K995+SQRT(1-Inputs!$B$38)*_xlfn.NORM.S.INV(RAND())</f>
        <v>2.1259064018059695</v>
      </c>
      <c r="AH995" s="23">
        <f ca="1">SQRT(Inputs!$B$38)*L995+SQRT(1-Inputs!$B$38)*_xlfn.NORM.S.INV(RAND())</f>
        <v>-0.87147700809444484</v>
      </c>
      <c r="AI995" s="23">
        <f ca="1">SQRT(Inputs!$B$38)*M995+SQRT(1-Inputs!$B$38)*_xlfn.NORM.S.INV(RAND())</f>
        <v>-0.47665522231949475</v>
      </c>
      <c r="AJ995" s="23">
        <f ca="1">SQRT(Inputs!$B$38)*C995+SQRT(1-Inputs!$B$38)*_xlfn.NORM.S.INV(RAND())</f>
        <v>0.74223767486567693</v>
      </c>
      <c r="AK995" s="23">
        <f ca="1">SQRT(Inputs!$B$38)*D995+SQRT(1-Inputs!$B$38)*_xlfn.NORM.S.INV(RAND())</f>
        <v>-0.16907837331314407</v>
      </c>
      <c r="AL995" s="23">
        <f ca="1">SQRT(Inputs!$B$38)*E995+SQRT(1-Inputs!$B$38)*_xlfn.NORM.S.INV(RAND())</f>
        <v>0.13222523460770796</v>
      </c>
      <c r="AM995" s="23">
        <f ca="1">SQRT(Inputs!$B$38)*F995+SQRT(1-Inputs!$B$38)*_xlfn.NORM.S.INV(RAND())</f>
        <v>1.7202655075705195</v>
      </c>
      <c r="AN995" s="23">
        <f ca="1">SQRT(Inputs!$B$38)*G995+SQRT(1-Inputs!$B$38)*_xlfn.NORM.S.INV(RAND())</f>
        <v>0.77516265633936432</v>
      </c>
      <c r="AO995" s="23">
        <f ca="1">SQRT(Inputs!$B$38)*H995+SQRT(1-Inputs!$B$38)*_xlfn.NORM.S.INV(RAND())</f>
        <v>0.40011004531720001</v>
      </c>
      <c r="AP995" s="23">
        <f ca="1">SQRT(Inputs!$B$38)*I995+SQRT(1-Inputs!$B$38)*_xlfn.NORM.S.INV(RAND())</f>
        <v>-0.43356859521873053</v>
      </c>
      <c r="AQ995" s="23">
        <f ca="1">SQRT(Inputs!$B$38)*J995+SQRT(1-Inputs!$B$38)*_xlfn.NORM.S.INV(RAND())</f>
        <v>0.338657811582529</v>
      </c>
      <c r="AR995" s="23">
        <f ca="1">SQRT(Inputs!$B$38)*K995+SQRT(1-Inputs!$B$38)*_xlfn.NORM.S.INV(RAND())</f>
        <v>1.1949276414653718</v>
      </c>
      <c r="AS995" s="23">
        <f ca="1">SQRT(Inputs!$B$38)*L995+SQRT(1-Inputs!$B$38)*_xlfn.NORM.S.INV(RAND())</f>
        <v>0.2707430358506363</v>
      </c>
      <c r="AT995" s="23">
        <f ca="1">SQRT(Inputs!$B$38)*M995+SQRT(1-Inputs!$B$38)*_xlfn.NORM.S.INV(RAND())</f>
        <v>1.1826180205762942</v>
      </c>
      <c r="AU995" s="15">
        <f ca="1">Inputs!$B$6*EXP($B$8-0.5*C$5^2+C$5*N995)</f>
        <v>4724.4953902917441</v>
      </c>
      <c r="AV995" s="15">
        <f t="shared" ca="1" si="547"/>
        <v>6425.005650481522</v>
      </c>
      <c r="AW995" s="15">
        <f t="shared" ca="1" si="548"/>
        <v>9082.9883381747986</v>
      </c>
      <c r="AX995" s="15">
        <f t="shared" ca="1" si="549"/>
        <v>12789.007183144478</v>
      </c>
      <c r="AY995" s="15">
        <f t="shared" ca="1" si="550"/>
        <v>17501.821904757817</v>
      </c>
      <c r="AZ995" s="15">
        <f t="shared" ca="1" si="551"/>
        <v>18360.39854749812</v>
      </c>
      <c r="BA995" s="15">
        <f t="shared" ca="1" si="552"/>
        <v>19776.963559869706</v>
      </c>
      <c r="BB995" s="15">
        <f t="shared" ca="1" si="553"/>
        <v>27650.957151968763</v>
      </c>
      <c r="BC995" s="15">
        <f t="shared" ca="1" si="554"/>
        <v>32216.299658427783</v>
      </c>
      <c r="BD995" s="15">
        <f t="shared" ca="1" si="555"/>
        <v>44654.279833715256</v>
      </c>
      <c r="BE995" s="15">
        <f t="shared" ca="1" si="556"/>
        <v>50021.81308882669</v>
      </c>
      <c r="BF995" s="15">
        <f ca="1">Inputs!$B$13*EXP($B$9-0.5*C$6^2+C$6*Y995)</f>
        <v>15623.086636177361</v>
      </c>
      <c r="BG995" s="15">
        <f t="shared" ca="1" si="557"/>
        <v>20381.026244184341</v>
      </c>
      <c r="BH995" s="15">
        <f t="shared" ca="1" si="558"/>
        <v>24370.606795587661</v>
      </c>
      <c r="BI995" s="15">
        <f t="shared" ca="1" si="559"/>
        <v>35713.73354924524</v>
      </c>
      <c r="BJ995" s="15">
        <f t="shared" ca="1" si="560"/>
        <v>49105.994309237823</v>
      </c>
      <c r="BK995" s="15">
        <f t="shared" ca="1" si="561"/>
        <v>63604.456722327726</v>
      </c>
      <c r="BL995" s="15">
        <f t="shared" ca="1" si="562"/>
        <v>73113.419504522448</v>
      </c>
      <c r="BM995" s="15">
        <f t="shared" ca="1" si="563"/>
        <v>110744.52292953417</v>
      </c>
      <c r="BN995" s="15">
        <f t="shared" ca="1" si="564"/>
        <v>175721.11133394684</v>
      </c>
      <c r="BO995" s="15">
        <f t="shared" ca="1" si="565"/>
        <v>195377.62569993973</v>
      </c>
      <c r="BP995" s="15">
        <f t="shared" ca="1" si="566"/>
        <v>227831.32537685733</v>
      </c>
      <c r="BQ995" s="15">
        <f ca="1">Inputs!$B$20*EXP($B$10-0.5*C$7^2+C$7*AJ995)</f>
        <v>5581.3588070174419</v>
      </c>
      <c r="BR995" s="15">
        <f t="shared" ca="1" si="567"/>
        <v>7177.2612395974884</v>
      </c>
      <c r="BS995" s="15">
        <f t="shared" ca="1" si="568"/>
        <v>10208.907609869173</v>
      </c>
      <c r="BT995" s="15">
        <f t="shared" ca="1" si="569"/>
        <v>22103.648559465597</v>
      </c>
      <c r="BU995" s="15">
        <f t="shared" ca="1" si="570"/>
        <v>36952.896405685118</v>
      </c>
      <c r="BV995" s="15">
        <f t="shared" ca="1" si="571"/>
        <v>56261.956422894742</v>
      </c>
      <c r="BW995" s="15">
        <f t="shared" ca="1" si="572"/>
        <v>71626.596379995841</v>
      </c>
      <c r="BX995" s="15">
        <f t="shared" ca="1" si="573"/>
        <v>107219.02499687758</v>
      </c>
      <c r="BY995" s="15">
        <f t="shared" ca="1" si="574"/>
        <v>188821.17053708847</v>
      </c>
      <c r="BZ995" s="15">
        <f t="shared" ca="1" si="575"/>
        <v>278462.86740460264</v>
      </c>
      <c r="CA995" s="15">
        <f t="shared" ca="1" si="576"/>
        <v>482633.77725533611</v>
      </c>
      <c r="CB995" s="15">
        <f ca="1">(AU995*DCF!C$10-DCF!C$5*MAX(AU995*DCF!C$10,0)-MAX(AU995-Inputs!$B$6,0)/Inputs!$B$10)*DCF!C$6</f>
        <v>1044.7694608995942</v>
      </c>
      <c r="CC995" s="15">
        <f ca="1">(AV995*DCF!D$10-DCF!D$5*MAX(AV995*DCF!D$10,0)-MAX(AV995-AU995,0)/Inputs!$B$10)*DCF!D$6</f>
        <v>1151.4266778882522</v>
      </c>
      <c r="CD995" s="15">
        <f ca="1">(AW995*DCF!E$10-DCF!E$5*MAX(AW995*DCF!E$10,0)-MAX(AW995-AV995,0)/Inputs!$B$10)*DCF!E$6</f>
        <v>1498.4296454891689</v>
      </c>
      <c r="CE995" s="15">
        <f ca="1">(AX995*DCF!F$10-DCF!F$5*MAX(AX995*DCF!F$10,0)-MAX(AX995-AW995,0)/Inputs!$B$10)*DCF!F$6</f>
        <v>2020.6892477992114</v>
      </c>
      <c r="CF995" s="15">
        <f ca="1">(AY995*DCF!G$10-DCF!G$5*MAX(AY995*DCF!G$10,0)-MAX(AY995-AX995,0)/Inputs!$B$10)*DCF!G$6</f>
        <v>2700.1882999971172</v>
      </c>
      <c r="CG995" s="15">
        <f ca="1">(AZ995*DCF!H$10-DCF!H$5*MAX(AZ995*DCF!H$10,0)-MAX(AZ995-AY995,0)/Inputs!$B$10)*DCF!H$6</f>
        <v>3412.2288726389575</v>
      </c>
      <c r="CH995" s="15">
        <f ca="1">(BA995*DCF!I$10-DCF!I$5*MAX(BA995*DCF!I$10,0)-MAX(BA995-AZ995,0)/Inputs!$B$10)*DCF!I$6</f>
        <v>3380.1634825752044</v>
      </c>
      <c r="CI995" s="15">
        <f ca="1">(BB995*DCF!J$10-DCF!J$5*MAX(BB995*DCF!J$10,0)-MAX(BB995-BA995,0)/Inputs!$B$10)*DCF!J$6</f>
        <v>3551.7944305837864</v>
      </c>
      <c r="CJ995" s="15">
        <f ca="1">(BC995*DCF!K$10-DCF!K$5*MAX(BC995*DCF!K$10,0)-MAX(BC995-BB995,0)/Inputs!$B$10)*DCF!K$6</f>
        <v>4547.2283946364905</v>
      </c>
      <c r="CK995" s="15">
        <f ca="1">(BD995*DCF!L$10-DCF!L$5*MAX(BD995*DCF!L$10,0)-MAX(BD995-BC995,0)/Inputs!$B$10)*DCF!L$6</f>
        <v>5126.2823181282929</v>
      </c>
      <c r="CL995" s="15">
        <f ca="1">(BE995*DCF!M$10-DCF!M$5*MAX(BE995*DCF!M$10,0)-MAX(BE995-BD995,0)/Inputs!$B$10)*DCF!M$6</f>
        <v>6417.5156123744218</v>
      </c>
      <c r="CM995" s="15">
        <f ca="1">(BF995*DCF!C$28-DCF!C$5*MAX(BF995*DCF!C$28,0)-MAX(BF995-Inputs!$B$13,0)/Inputs!$B$17)*DCF!C$6</f>
        <v>3789.7525817328628</v>
      </c>
      <c r="CN995" s="15">
        <f ca="1">(BG995*DCF!D$28-DCF!D$5*MAX(BG995*DCF!D$28,0)-MAX(BG995-BF995,0)/Inputs!$B$17)*DCF!D$6</f>
        <v>4987.5956249108576</v>
      </c>
      <c r="CO995" s="15">
        <f ca="1">(BH995*DCF!E$28-DCF!E$5*MAX(BH995*DCF!E$28,0)-MAX(BH995-BG995,0)/Inputs!$B$17)*DCF!E$6</f>
        <v>6115.8983873680827</v>
      </c>
      <c r="CP995" s="15">
        <f ca="1">(BI995*DCF!F$28-DCF!F$5*MAX(BI995*DCF!F$28,0)-MAX(BI995-BH995,0)/Inputs!$B$17)*DCF!F$6</f>
        <v>7630.1424107774646</v>
      </c>
      <c r="CQ995" s="15">
        <f ca="1">(BJ995*DCF!G$28-DCF!G$5*MAX(BJ995*DCF!G$28,0)-MAX(BJ995-BI995,0)/Inputs!$B$17)*DCF!G$6</f>
        <v>10488.47682918843</v>
      </c>
      <c r="CR995" s="15">
        <f ca="1">(BK995*DCF!H$28-DCF!H$5*MAX(BK995*DCF!H$28,0)-MAX(BK995-BJ995,0)/Inputs!$B$17)*DCF!H$6</f>
        <v>13477.429697456781</v>
      </c>
      <c r="CS995" s="15">
        <f ca="1">(BL995*DCF!I$28-DCF!I$5*MAX(BL995*DCF!I$28,0)-MAX(BL995-BK995,0)/Inputs!$B$17)*DCF!I$6</f>
        <v>15828.014971422066</v>
      </c>
      <c r="CT995" s="15">
        <f ca="1">(BM995*DCF!J$28-DCF!J$5*MAX(BM995*DCF!J$28,0)-MAX(BM995-BL995,0)/Inputs!$B$17)*DCF!J$6</f>
        <v>19715.645315702994</v>
      </c>
      <c r="CU995" s="15">
        <f ca="1">(BN995*DCF!K$28-DCF!K$5*MAX(BN995*DCF!K$28,0)-MAX(BN995-BM995,0)/Inputs!$B$17)*DCF!K$6</f>
        <v>29150.585802534169</v>
      </c>
      <c r="CV995" s="15">
        <f ca="1">(BO995*DCF!L$28-DCF!L$5*MAX(BO995*DCF!L$28,0)-MAX(BO995-BN995,0)/Inputs!$B$17)*DCF!L$6</f>
        <v>36757.769901330175</v>
      </c>
      <c r="CW995" s="15">
        <f ca="1">(BP995*DCF!M$28-DCF!M$5*MAX(BP995*DCF!M$28,0)-MAX(BP995-BO995,0)/Inputs!$B$17)*DCF!M$6</f>
        <v>39474.272179908228</v>
      </c>
      <c r="CX995" s="15">
        <f ca="1">(BQ995*DCF!C$46-DCF!C$5*MAX(BQ995*DCF!C$46,0)-MAX(BQ995-Inputs!$B$20,0)/Inputs!$B$24)*DCF!C$6</f>
        <v>-2388.4703050929161</v>
      </c>
      <c r="CY995" s="15">
        <f ca="1">(BR995*DCF!D$46-DCF!D$5*MAX(BR995*DCF!D$46,0)-MAX(BR995-BQ995,0)/Inputs!$B$24)*DCF!D$6</f>
        <v>-1905.949438492516</v>
      </c>
      <c r="CZ995" s="15">
        <f ca="1">(BS995*DCF!E$46-DCF!E$5*MAX(BS995*DCF!E$46,0)-MAX(BS995-BR995,0)/Inputs!$B$24)*DCF!E$6</f>
        <v>-2402.2126391653678</v>
      </c>
      <c r="DA995" s="15">
        <f ca="1">(BT995*DCF!F$46-DCF!F$5*MAX(BT995*DCF!F$46,0)-MAX(BT995-BS995,0)/Inputs!$B$24)*DCF!F$6</f>
        <v>-5940.9786392204669</v>
      </c>
      <c r="DB995" s="15">
        <f ca="1">(BU995*DCF!G$46-DCF!G$5*MAX(BU995*DCF!G$46,0)-MAX(BU995-BT995,0)/Inputs!$B$24)*DCF!G$6</f>
        <v>-6238.0160152326616</v>
      </c>
      <c r="DC995" s="15">
        <f ca="1">(BV995*DCF!H$46-DCF!H$5*MAX(BV995*DCF!H$46,0)-MAX(BV995-BU995,0)/Inputs!$B$24)*DCF!H$6</f>
        <v>-6000.1720917742841</v>
      </c>
      <c r="DD995" s="15">
        <f ca="1">(BW995*DCF!I$46-DCF!I$5*MAX(BW995*DCF!I$46,0)-MAX(BW995-BV995,0)/Inputs!$B$24)*DCF!I$6</f>
        <v>-2756.3497383567974</v>
      </c>
      <c r="DE995" s="15">
        <f ca="1">(BX995*DCF!J$46-DCF!J$5*MAX(BX995*DCF!J$46,0)-MAX(BX995-BW995,0)/Inputs!$B$24)*DCF!J$6</f>
        <v>-4940.9890558314601</v>
      </c>
      <c r="DF995" s="15">
        <f ca="1">(BY995*DCF!K$46-DCF!K$5*MAX(BY995*DCF!K$46,0)-MAX(BY995-BX995,0)/Inputs!$B$24)*DCF!K$6</f>
        <v>-9204.2570854443147</v>
      </c>
      <c r="DG995" s="15">
        <f ca="1">(BZ995*DCF!L$46-DCF!L$5*MAX(BZ995*DCF!L$46,0)-MAX(BZ995-BY995,0)/Inputs!$B$24)*DCF!L$6</f>
        <v>-1037.3627827524315</v>
      </c>
      <c r="DH995" s="15">
        <f ca="1">(CA995*DCF!M$46-DCF!M$5*MAX(CA995*DCF!M$46,0)-MAX(CA995-BZ995,0)/Inputs!$B$24)*DCF!M$6</f>
        <v>-4846.6007319470546</v>
      </c>
      <c r="DI995" s="15">
        <f ca="1">SUM(CB995:CL995)+BE995*DCF!M$10*(1+Inputs!$B$30)*(1-Inputs!$B$33)*(1-Inputs!$B$30/Inputs!$B$31)/(Inputs!$B$29-Inputs!$B$30)*DCF!M$6</f>
        <v>174062.08373921469</v>
      </c>
      <c r="DJ995" s="15">
        <f ca="1">SUM(CM995:CW995)+BP995*DCF!M$28*(1+Inputs!$B$30)*(1-Inputs!$B$33)*(1-Inputs!$B$30/Inputs!$B$31)/(Inputs!$B$29-Inputs!$B$30)*DCF!M$6</f>
        <v>1032825.7054105677</v>
      </c>
      <c r="DK995" s="15">
        <f ca="1">SUM(CX995:DH995)+CA995*DCF!M$46*(1+Inputs!$B$30)*(1-Inputs!$B$33)*(1-Inputs!$B$30/Inputs!$B$31)/(Inputs!$B$29-Inputs!$B$30)*DCF!M$6</f>
        <v>698547.63273924054</v>
      </c>
      <c r="DM995" s="15">
        <f ca="1">DI995+DJ995+DK995+Inputs!$B$34+Inputs!$B$36-Inputs!$B$35</f>
        <v>1982286.4218890229</v>
      </c>
    </row>
    <row r="996" spans="1:117" x14ac:dyDescent="0.75">
      <c r="A996" s="11">
        <v>983</v>
      </c>
      <c r="C996" s="23">
        <f t="shared" ca="1" si="578"/>
        <v>1.22251941171695</v>
      </c>
      <c r="D996" s="23">
        <f t="shared" ca="1" si="578"/>
        <v>2.3845556221537573E-2</v>
      </c>
      <c r="E996" s="23">
        <f t="shared" ca="1" si="578"/>
        <v>-0.37589005476833892</v>
      </c>
      <c r="F996" s="23">
        <f t="shared" ca="1" si="578"/>
        <v>-0.46299031759925963</v>
      </c>
      <c r="G996" s="23">
        <f t="shared" ca="1" si="578"/>
        <v>-0.58091866460595065</v>
      </c>
      <c r="H996" s="23">
        <f t="shared" ca="1" si="578"/>
        <v>-9.3036814445895649E-2</v>
      </c>
      <c r="I996" s="23">
        <f t="shared" ca="1" si="578"/>
        <v>0.22204994868935565</v>
      </c>
      <c r="J996" s="23">
        <f t="shared" ca="1" si="578"/>
        <v>-0.94476796039970445</v>
      </c>
      <c r="K996" s="23">
        <f t="shared" ca="1" si="578"/>
        <v>-0.83713300028628101</v>
      </c>
      <c r="L996" s="23">
        <f t="shared" ca="1" si="578"/>
        <v>-1.2896356404492346</v>
      </c>
      <c r="M996" s="23">
        <f t="shared" ca="1" si="578"/>
        <v>-0.40895686675283893</v>
      </c>
      <c r="N996" s="23">
        <f ca="1">SQRT(Inputs!$B$38)*C996+SQRT(1-Inputs!$B$38)*_xlfn.NORM.S.INV(RAND())</f>
        <v>0.33098794913690727</v>
      </c>
      <c r="O996" s="23">
        <f ca="1">SQRT(Inputs!$B$38)*D996+SQRT(1-Inputs!$B$38)*_xlfn.NORM.S.INV(RAND())</f>
        <v>0.83562007123764714</v>
      </c>
      <c r="P996" s="23">
        <f ca="1">SQRT(Inputs!$B$38)*E996+SQRT(1-Inputs!$B$38)*_xlfn.NORM.S.INV(RAND())</f>
        <v>-1.1817399925943988</v>
      </c>
      <c r="Q996" s="23">
        <f ca="1">SQRT(Inputs!$B$38)*F996+SQRT(1-Inputs!$B$38)*_xlfn.NORM.S.INV(RAND())</f>
        <v>-0.22903530144088236</v>
      </c>
      <c r="R996" s="23">
        <f ca="1">SQRT(Inputs!$B$38)*G996+SQRT(1-Inputs!$B$38)*_xlfn.NORM.S.INV(RAND())</f>
        <v>0.13853502459737033</v>
      </c>
      <c r="S996" s="23">
        <f ca="1">SQRT(Inputs!$B$38)*H996+SQRT(1-Inputs!$B$38)*_xlfn.NORM.S.INV(RAND())</f>
        <v>-0.48846428821881149</v>
      </c>
      <c r="T996" s="23">
        <f ca="1">SQRT(Inputs!$B$38)*I996+SQRT(1-Inputs!$B$38)*_xlfn.NORM.S.INV(RAND())</f>
        <v>-1.1849602343938683</v>
      </c>
      <c r="U996" s="23">
        <f ca="1">SQRT(Inputs!$B$38)*J996+SQRT(1-Inputs!$B$38)*_xlfn.NORM.S.INV(RAND())</f>
        <v>-0.45275127777396973</v>
      </c>
      <c r="V996" s="23">
        <f ca="1">SQRT(Inputs!$B$38)*K996+SQRT(1-Inputs!$B$38)*_xlfn.NORM.S.INV(RAND())</f>
        <v>-0.80421412477861809</v>
      </c>
      <c r="W996" s="23">
        <f ca="1">SQRT(Inputs!$B$38)*L996+SQRT(1-Inputs!$B$38)*_xlfn.NORM.S.INV(RAND())</f>
        <v>-2.1089141510023151</v>
      </c>
      <c r="X996" s="23">
        <f ca="1">SQRT(Inputs!$B$38)*M996+SQRT(1-Inputs!$B$38)*_xlfn.NORM.S.INV(RAND())</f>
        <v>-1.9276532704571461</v>
      </c>
      <c r="Y996" s="23">
        <f ca="1">SQRT(Inputs!$B$38)*C996+SQRT(1-Inputs!$B$38)*_xlfn.NORM.S.INV(RAND())</f>
        <v>2.0877774564525353</v>
      </c>
      <c r="Z996" s="23">
        <f ca="1">SQRT(Inputs!$B$38)*D996+SQRT(1-Inputs!$B$38)*_xlfn.NORM.S.INV(RAND())</f>
        <v>0.17237482713778127</v>
      </c>
      <c r="AA996" s="23">
        <f ca="1">SQRT(Inputs!$B$38)*E996+SQRT(1-Inputs!$B$38)*_xlfn.NORM.S.INV(RAND())</f>
        <v>0.29475360678209106</v>
      </c>
      <c r="AB996" s="23">
        <f ca="1">SQRT(Inputs!$B$38)*F996+SQRT(1-Inputs!$B$38)*_xlfn.NORM.S.INV(RAND())</f>
        <v>0.73555703367242309</v>
      </c>
      <c r="AC996" s="23">
        <f ca="1">SQRT(Inputs!$B$38)*G996+SQRT(1-Inputs!$B$38)*_xlfn.NORM.S.INV(RAND())</f>
        <v>-0.43513411832125437</v>
      </c>
      <c r="AD996" s="23">
        <f ca="1">SQRT(Inputs!$B$38)*H996+SQRT(1-Inputs!$B$38)*_xlfn.NORM.S.INV(RAND())</f>
        <v>1.6028193696266866</v>
      </c>
      <c r="AE996" s="23">
        <f ca="1">SQRT(Inputs!$B$38)*I996+SQRT(1-Inputs!$B$38)*_xlfn.NORM.S.INV(RAND())</f>
        <v>-9.8459229825850189E-2</v>
      </c>
      <c r="AF996" s="23">
        <f ca="1">SQRT(Inputs!$B$38)*J996+SQRT(1-Inputs!$B$38)*_xlfn.NORM.S.INV(RAND())</f>
        <v>0.27796126567405788</v>
      </c>
      <c r="AG996" s="23">
        <f ca="1">SQRT(Inputs!$B$38)*K996+SQRT(1-Inputs!$B$38)*_xlfn.NORM.S.INV(RAND())</f>
        <v>0.20715484623066749</v>
      </c>
      <c r="AH996" s="23">
        <f ca="1">SQRT(Inputs!$B$38)*L996+SQRT(1-Inputs!$B$38)*_xlfn.NORM.S.INV(RAND())</f>
        <v>0.11077924186314081</v>
      </c>
      <c r="AI996" s="23">
        <f ca="1">SQRT(Inputs!$B$38)*M996+SQRT(1-Inputs!$B$38)*_xlfn.NORM.S.INV(RAND())</f>
        <v>-1.4971087515527786</v>
      </c>
      <c r="AJ996" s="23">
        <f ca="1">SQRT(Inputs!$B$38)*C996+SQRT(1-Inputs!$B$38)*_xlfn.NORM.S.INV(RAND())</f>
        <v>-0.33022144637151807</v>
      </c>
      <c r="AK996" s="23">
        <f ca="1">SQRT(Inputs!$B$38)*D996+SQRT(1-Inputs!$B$38)*_xlfn.NORM.S.INV(RAND())</f>
        <v>0.97945146733241883</v>
      </c>
      <c r="AL996" s="23">
        <f ca="1">SQRT(Inputs!$B$38)*E996+SQRT(1-Inputs!$B$38)*_xlfn.NORM.S.INV(RAND())</f>
        <v>-0.40554664345773017</v>
      </c>
      <c r="AM996" s="23">
        <f ca="1">SQRT(Inputs!$B$38)*F996+SQRT(1-Inputs!$B$38)*_xlfn.NORM.S.INV(RAND())</f>
        <v>0.2649610491865293</v>
      </c>
      <c r="AN996" s="23">
        <f ca="1">SQRT(Inputs!$B$38)*G996+SQRT(1-Inputs!$B$38)*_xlfn.NORM.S.INV(RAND())</f>
        <v>-0.77854257745839894</v>
      </c>
      <c r="AO996" s="23">
        <f ca="1">SQRT(Inputs!$B$38)*H996+SQRT(1-Inputs!$B$38)*_xlfn.NORM.S.INV(RAND())</f>
        <v>-1.8952355710723352</v>
      </c>
      <c r="AP996" s="23">
        <f ca="1">SQRT(Inputs!$B$38)*I996+SQRT(1-Inputs!$B$38)*_xlfn.NORM.S.INV(RAND())</f>
        <v>0.92720768893451389</v>
      </c>
      <c r="AQ996" s="23">
        <f ca="1">SQRT(Inputs!$B$38)*J996+SQRT(1-Inputs!$B$38)*_xlfn.NORM.S.INV(RAND())</f>
        <v>-9.5162338718723927E-3</v>
      </c>
      <c r="AR996" s="23">
        <f ca="1">SQRT(Inputs!$B$38)*K996+SQRT(1-Inputs!$B$38)*_xlfn.NORM.S.INV(RAND())</f>
        <v>-0.72655436192283185</v>
      </c>
      <c r="AS996" s="23">
        <f ca="1">SQRT(Inputs!$B$38)*L996+SQRT(1-Inputs!$B$38)*_xlfn.NORM.S.INV(RAND())</f>
        <v>-1.2212928692917895</v>
      </c>
      <c r="AT996" s="23">
        <f ca="1">SQRT(Inputs!$B$38)*M996+SQRT(1-Inputs!$B$38)*_xlfn.NORM.S.INV(RAND())</f>
        <v>-0.52136463654760434</v>
      </c>
      <c r="AU996" s="15">
        <f ca="1">Inputs!$B$6*EXP($B$8-0.5*C$5^2+C$5*N996)</f>
        <v>5235.357720295201</v>
      </c>
      <c r="AV996" s="15">
        <f t="shared" ca="1" si="547"/>
        <v>7205.7617601330285</v>
      </c>
      <c r="AW996" s="15">
        <f t="shared" ca="1" si="548"/>
        <v>7491.5978665319308</v>
      </c>
      <c r="AX996" s="15">
        <f t="shared" ca="1" si="549"/>
        <v>8888.4798309890502</v>
      </c>
      <c r="AY996" s="15">
        <f t="shared" ca="1" si="550"/>
        <v>11039.807820077196</v>
      </c>
      <c r="AZ996" s="15">
        <f t="shared" ca="1" si="551"/>
        <v>12794.906627501574</v>
      </c>
      <c r="BA996" s="15">
        <f t="shared" ca="1" si="552"/>
        <v>13831.44820130577</v>
      </c>
      <c r="BB996" s="15">
        <f t="shared" ca="1" si="553"/>
        <v>16182.929720178367</v>
      </c>
      <c r="BC996" s="15">
        <f t="shared" ca="1" si="554"/>
        <v>18339.539234788957</v>
      </c>
      <c r="BD996" s="15">
        <f t="shared" ca="1" si="555"/>
        <v>18445.547032990326</v>
      </c>
      <c r="BE996" s="15">
        <f t="shared" ca="1" si="556"/>
        <v>18963.119133057993</v>
      </c>
      <c r="BF996" s="15">
        <f ca="1">Inputs!$B$13*EXP($B$9-0.5*C$6^2+C$6*Y996)</f>
        <v>20922.204492804914</v>
      </c>
      <c r="BG996" s="15">
        <f t="shared" ca="1" si="557"/>
        <v>26304.176070267637</v>
      </c>
      <c r="BH996" s="15">
        <f t="shared" ca="1" si="558"/>
        <v>33749.078460260709</v>
      </c>
      <c r="BI996" s="15">
        <f t="shared" ca="1" si="559"/>
        <v>46266.434170311848</v>
      </c>
      <c r="BJ996" s="15">
        <f t="shared" ca="1" si="560"/>
        <v>53271.303976564355</v>
      </c>
      <c r="BK996" s="15">
        <f t="shared" ca="1" si="561"/>
        <v>81323.587055672426</v>
      </c>
      <c r="BL996" s="15">
        <f t="shared" ca="1" si="562"/>
        <v>98629.685002000668</v>
      </c>
      <c r="BM996" s="15">
        <f t="shared" ca="1" si="563"/>
        <v>125496.66227925677</v>
      </c>
      <c r="BN996" s="15">
        <f t="shared" ca="1" si="564"/>
        <v>158224.68781460382</v>
      </c>
      <c r="BO996" s="15">
        <f t="shared" ca="1" si="565"/>
        <v>197202.25522426111</v>
      </c>
      <c r="BP996" s="15">
        <f t="shared" ca="1" si="566"/>
        <v>204851.94829435437</v>
      </c>
      <c r="BQ996" s="15">
        <f ca="1">Inputs!$B$20*EXP($B$10-0.5*C$7^2+C$7*AJ996)</f>
        <v>3815.4155205145689</v>
      </c>
      <c r="BR996" s="15">
        <f t="shared" ca="1" si="567"/>
        <v>7065.9346697145857</v>
      </c>
      <c r="BS996" s="15">
        <f t="shared" ca="1" si="568"/>
        <v>8612.1881125287564</v>
      </c>
      <c r="BT996" s="15">
        <f t="shared" ca="1" si="569"/>
        <v>12729.055260645686</v>
      </c>
      <c r="BU996" s="15">
        <f t="shared" ca="1" si="570"/>
        <v>14611.93559491455</v>
      </c>
      <c r="BV996" s="15">
        <f t="shared" ca="1" si="571"/>
        <v>13264.286539050187</v>
      </c>
      <c r="BW996" s="15">
        <f t="shared" ca="1" si="572"/>
        <v>22522.850109561525</v>
      </c>
      <c r="BX996" s="15">
        <f t="shared" ca="1" si="573"/>
        <v>31441.78396020424</v>
      </c>
      <c r="BY996" s="15">
        <f t="shared" ca="1" si="574"/>
        <v>38337.839006434529</v>
      </c>
      <c r="BZ996" s="15">
        <f t="shared" ca="1" si="575"/>
        <v>42975.709088098258</v>
      </c>
      <c r="CA996" s="15">
        <f t="shared" ca="1" si="576"/>
        <v>55026.198525261934</v>
      </c>
      <c r="CB996" s="15">
        <f ca="1">(AU996*DCF!C$10-DCF!C$5*MAX(AU996*DCF!C$10,0)-MAX(AU996-Inputs!$B$6,0)/Inputs!$B$10)*DCF!C$6</f>
        <v>1041.1269214301474</v>
      </c>
      <c r="CC996" s="15">
        <f ca="1">(AV996*DCF!D$10-DCF!D$5*MAX(AV996*DCF!D$10,0)-MAX(AV996-AU996,0)/Inputs!$B$10)*DCF!D$6</f>
        <v>1275.9241556216193</v>
      </c>
      <c r="CD996" s="15">
        <f ca="1">(AW996*DCF!E$10-DCF!E$5*MAX(AW996*DCF!E$10,0)-MAX(AW996-AV996,0)/Inputs!$B$10)*DCF!E$6</f>
        <v>1665.3085630674932</v>
      </c>
      <c r="CE996" s="15">
        <f ca="1">(AX996*DCF!F$10-DCF!F$5*MAX(AX996*DCF!F$10,0)-MAX(AX996-AW996,0)/Inputs!$B$10)*DCF!F$6</f>
        <v>1649.6844776457779</v>
      </c>
      <c r="CF996" s="15">
        <f ca="1">(AY996*DCF!G$10-DCF!G$5*MAX(AY996*DCF!G$10,0)-MAX(AY996-AX996,0)/Inputs!$B$10)*DCF!G$6</f>
        <v>1861.1179131100548</v>
      </c>
      <c r="CG996" s="15">
        <f ca="1">(AZ996*DCF!H$10-DCF!H$5*MAX(AZ996*DCF!H$10,0)-MAX(AZ996-AY996,0)/Inputs!$B$10)*DCF!H$6</f>
        <v>2172.491041720134</v>
      </c>
      <c r="CH996" s="15">
        <f ca="1">(BA996*DCF!I$10-DCF!I$5*MAX(BA996*DCF!I$10,0)-MAX(BA996-AZ996,0)/Inputs!$B$10)*DCF!I$6</f>
        <v>2356.4718783705794</v>
      </c>
      <c r="CI996" s="15">
        <f ca="1">(BB996*DCF!J$10-DCF!J$5*MAX(BB996*DCF!J$10,0)-MAX(BB996-BA996,0)/Inputs!$B$10)*DCF!J$6</f>
        <v>2420.70001474849</v>
      </c>
      <c r="CJ996" s="15">
        <f ca="1">(BC996*DCF!K$10-DCF!K$5*MAX(BC996*DCF!K$10,0)-MAX(BC996-BB996,0)/Inputs!$B$10)*DCF!K$6</f>
        <v>2650.4787796904529</v>
      </c>
      <c r="CK996" s="15">
        <f ca="1">(BD996*DCF!L$10-DCF!L$5*MAX(BD996*DCF!L$10,0)-MAX(BD996-BC996,0)/Inputs!$B$10)*DCF!L$6</f>
        <v>2768.2307277726532</v>
      </c>
      <c r="CL996" s="15">
        <f ca="1">(BE996*DCF!M$10-DCF!M$5*MAX(BE996*DCF!M$10,0)-MAX(BE996-BD996,0)/Inputs!$B$10)*DCF!M$6</f>
        <v>2614.1118619769286</v>
      </c>
      <c r="CM996" s="15">
        <f ca="1">(BF996*DCF!C$28-DCF!C$5*MAX(BF996*DCF!C$28,0)-MAX(BF996-Inputs!$B$13,0)/Inputs!$B$17)*DCF!C$6</f>
        <v>4183.1938517933904</v>
      </c>
      <c r="CN996" s="15">
        <f ca="1">(BG996*DCF!D$28-DCF!D$5*MAX(BG996*DCF!D$28,0)-MAX(BG996-BF996,0)/Inputs!$B$17)*DCF!D$6</f>
        <v>6598.965228381252</v>
      </c>
      <c r="CO996" s="15">
        <f ca="1">(BH996*DCF!E$28-DCF!E$5*MAX(BH996*DCF!E$28,0)-MAX(BH996-BG996,0)/Inputs!$B$17)*DCF!E$6</f>
        <v>8091.0521873955477</v>
      </c>
      <c r="CP996" s="15">
        <f ca="1">(BI996*DCF!F$28-DCF!F$5*MAX(BI996*DCF!F$28,0)-MAX(BI996-BH996,0)/Inputs!$B$17)*DCF!F$6</f>
        <v>10281.135720545291</v>
      </c>
      <c r="CQ996" s="15">
        <f ca="1">(BJ996*DCF!G$28-DCF!G$5*MAX(BJ996*DCF!G$28,0)-MAX(BJ996-BI996,0)/Inputs!$B$17)*DCF!G$6</f>
        <v>12643.494083190792</v>
      </c>
      <c r="CR996" s="15">
        <f ca="1">(BK996*DCF!H$28-DCF!H$5*MAX(BK996*DCF!H$28,0)-MAX(BK996-BJ996,0)/Inputs!$B$17)*DCF!H$6</f>
        <v>15753.682756077536</v>
      </c>
      <c r="CS996" s="15">
        <f ca="1">(BL996*DCF!I$28-DCF!I$5*MAX(BL996*DCF!I$28,0)-MAX(BL996-BK996,0)/Inputs!$B$17)*DCF!I$6</f>
        <v>20709.114363949382</v>
      </c>
      <c r="CT996" s="15">
        <f ca="1">(BM996*DCF!J$28-DCF!J$5*MAX(BM996*DCF!J$28,0)-MAX(BM996-BL996,0)/Inputs!$B$17)*DCF!J$6</f>
        <v>24433.832257251834</v>
      </c>
      <c r="CU996" s="15">
        <f ca="1">(BN996*DCF!K$28-DCF!K$5*MAX(BN996*DCF!K$28,0)-MAX(BN996-BM996,0)/Inputs!$B$17)*DCF!K$6</f>
        <v>29405.653920144014</v>
      </c>
      <c r="CV996" s="15">
        <f ca="1">(BO996*DCF!L$28-DCF!L$5*MAX(BO996*DCF!L$28,0)-MAX(BO996-BN996,0)/Inputs!$B$17)*DCF!L$6</f>
        <v>34935.612420709549</v>
      </c>
      <c r="CW996" s="15">
        <f ca="1">(BP996*DCF!M$28-DCF!M$5*MAX(BP996*DCF!M$28,0)-MAX(BP996-BO996,0)/Inputs!$B$17)*DCF!M$6</f>
        <v>37743.4047484904</v>
      </c>
      <c r="CX996" s="15">
        <f ca="1">(BQ996*DCF!C$46-DCF!C$5*MAX(BQ996*DCF!C$46,0)-MAX(BQ996-Inputs!$B$20,0)/Inputs!$B$24)*DCF!C$6</f>
        <v>-1164.9530165227959</v>
      </c>
      <c r="CY996" s="15">
        <f ca="1">(BR996*DCF!D$46-DCF!D$5*MAX(BR996*DCF!D$46,0)-MAX(BR996-BQ996,0)/Inputs!$B$24)*DCF!D$6</f>
        <v>-2592.9598075986755</v>
      </c>
      <c r="CZ996" s="15">
        <f ca="1">(BS996*DCF!E$46-DCF!E$5*MAX(BS996*DCF!E$46,0)-MAX(BS996-BR996,0)/Inputs!$B$24)*DCF!E$6</f>
        <v>-1627.8967787243921</v>
      </c>
      <c r="DA996" s="15">
        <f ca="1">(BT996*DCF!F$46-DCF!F$5*MAX(BT996*DCF!F$46,0)-MAX(BT996-BS996,0)/Inputs!$B$24)*DCF!F$6</f>
        <v>-2426.0917560344519</v>
      </c>
      <c r="DB996" s="15">
        <f ca="1">(BU996*DCF!G$46-DCF!G$5*MAX(BU996*DCF!G$46,0)-MAX(BU996-BT996,0)/Inputs!$B$24)*DCF!G$6</f>
        <v>-1124.8803870282666</v>
      </c>
      <c r="DC996" s="15">
        <f ca="1">(BV996*DCF!H$46-DCF!H$5*MAX(BV996*DCF!H$46,0)-MAX(BV996-BU996,0)/Inputs!$B$24)*DCF!H$6</f>
        <v>0</v>
      </c>
      <c r="DD996" s="15">
        <f ca="1">(BW996*DCF!I$46-DCF!I$5*MAX(BW996*DCF!I$46,0)-MAX(BW996-BV996,0)/Inputs!$B$24)*DCF!I$6</f>
        <v>-2137.6014760139424</v>
      </c>
      <c r="DE996" s="15">
        <f ca="1">(BX996*DCF!J$46-DCF!J$5*MAX(BX996*DCF!J$46,0)-MAX(BX996-BW996,0)/Inputs!$B$24)*DCF!J$6</f>
        <v>-1046.2596777946735</v>
      </c>
      <c r="DF996" s="15">
        <f ca="1">(BY996*DCF!K$46-DCF!K$5*MAX(BY996*DCF!K$46,0)-MAX(BY996-BX996,0)/Inputs!$B$24)*DCF!K$6</f>
        <v>500.63538768203722</v>
      </c>
      <c r="DG996" s="15">
        <f ca="1">(BZ996*DCF!L$46-DCF!L$5*MAX(BZ996*DCF!L$46,0)-MAX(BZ996-BY996,0)/Inputs!$B$24)*DCF!L$6</f>
        <v>1921.1468544764105</v>
      </c>
      <c r="DH996" s="15">
        <f ca="1">(CA996*DCF!M$46-DCF!M$5*MAX(CA996*DCF!M$46,0)-MAX(CA996-BZ996,0)/Inputs!$B$24)*DCF!M$6</f>
        <v>1794.6084445520455</v>
      </c>
      <c r="DI996" s="15">
        <f ca="1">SUM(CB996:CL996)+BE996*DCF!M$10*(1+Inputs!$B$30)*(1-Inputs!$B$33)*(1-Inputs!$B$30/Inputs!$B$31)/(Inputs!$B$29-Inputs!$B$30)*DCF!M$6</f>
        <v>75250.257643745237</v>
      </c>
      <c r="DJ996" s="15">
        <f ca="1">SUM(CM996:CW996)+BP996*DCF!M$28*(1+Inputs!$B$30)*(1-Inputs!$B$33)*(1-Inputs!$B$30/Inputs!$B$31)/(Inputs!$B$29-Inputs!$B$30)*DCF!M$6</f>
        <v>964920.04952428536</v>
      </c>
      <c r="DK996" s="15">
        <f ca="1">SUM(CX996:DH996)+CA996*DCF!M$46*(1+Inputs!$B$30)*(1-Inputs!$B$33)*(1-Inputs!$B$30/Inputs!$B$31)/(Inputs!$B$29-Inputs!$B$30)*DCF!M$6</f>
        <v>77172.768976965512</v>
      </c>
      <c r="DM996" s="15">
        <f ca="1">DI996+DJ996+DK996+Inputs!$B$34+Inputs!$B$36-Inputs!$B$35</f>
        <v>1194194.0761449961</v>
      </c>
    </row>
    <row r="997" spans="1:117" x14ac:dyDescent="0.75">
      <c r="A997" s="11">
        <v>984</v>
      </c>
      <c r="C997" s="23">
        <f t="shared" ca="1" si="578"/>
        <v>-1.6944483984161747</v>
      </c>
      <c r="D997" s="23">
        <f t="shared" ca="1" si="578"/>
        <v>0.19871868381749172</v>
      </c>
      <c r="E997" s="23">
        <f t="shared" ca="1" si="578"/>
        <v>-1.6643625152562675</v>
      </c>
      <c r="F997" s="23">
        <f t="shared" ca="1" si="578"/>
        <v>1.7141706230589921</v>
      </c>
      <c r="G997" s="23">
        <f t="shared" ca="1" si="578"/>
        <v>0.12408509531504532</v>
      </c>
      <c r="H997" s="23">
        <f t="shared" ca="1" si="578"/>
        <v>-0.52502102148833574</v>
      </c>
      <c r="I997" s="23">
        <f t="shared" ca="1" si="578"/>
        <v>0.32914825371900547</v>
      </c>
      <c r="J997" s="23">
        <f t="shared" ca="1" si="578"/>
        <v>-1.541785190708113</v>
      </c>
      <c r="K997" s="23">
        <f t="shared" ca="1" si="578"/>
        <v>0.94743469079951226</v>
      </c>
      <c r="L997" s="23">
        <f t="shared" ca="1" si="578"/>
        <v>0.47517314189252807</v>
      </c>
      <c r="M997" s="23">
        <f t="shared" ca="1" si="578"/>
        <v>-0.97993038258553189</v>
      </c>
      <c r="N997" s="23">
        <f ca="1">SQRT(Inputs!$B$38)*C997+SQRT(1-Inputs!$B$38)*_xlfn.NORM.S.INV(RAND())</f>
        <v>-1.1119619055327159</v>
      </c>
      <c r="O997" s="23">
        <f ca="1">SQRT(Inputs!$B$38)*D997+SQRT(1-Inputs!$B$38)*_xlfn.NORM.S.INV(RAND())</f>
        <v>0.44921833267650868</v>
      </c>
      <c r="P997" s="23">
        <f ca="1">SQRT(Inputs!$B$38)*E997+SQRT(1-Inputs!$B$38)*_xlfn.NORM.S.INV(RAND())</f>
        <v>-0.59797605367230178</v>
      </c>
      <c r="Q997" s="23">
        <f ca="1">SQRT(Inputs!$B$38)*F997+SQRT(1-Inputs!$B$38)*_xlfn.NORM.S.INV(RAND())</f>
        <v>0.45870177118107019</v>
      </c>
      <c r="R997" s="23">
        <f ca="1">SQRT(Inputs!$B$38)*G997+SQRT(1-Inputs!$B$38)*_xlfn.NORM.S.INV(RAND())</f>
        <v>-0.5629042541777034</v>
      </c>
      <c r="S997" s="23">
        <f ca="1">SQRT(Inputs!$B$38)*H997+SQRT(1-Inputs!$B$38)*_xlfn.NORM.S.INV(RAND())</f>
        <v>0.29047481247386292</v>
      </c>
      <c r="T997" s="23">
        <f ca="1">SQRT(Inputs!$B$38)*I997+SQRT(1-Inputs!$B$38)*_xlfn.NORM.S.INV(RAND())</f>
        <v>-0.21662050232935345</v>
      </c>
      <c r="U997" s="23">
        <f ca="1">SQRT(Inputs!$B$38)*J997+SQRT(1-Inputs!$B$38)*_xlfn.NORM.S.INV(RAND())</f>
        <v>0.11197761038618881</v>
      </c>
      <c r="V997" s="23">
        <f ca="1">SQRT(Inputs!$B$38)*K997+SQRT(1-Inputs!$B$38)*_xlfn.NORM.S.INV(RAND())</f>
        <v>-0.95009369777859443</v>
      </c>
      <c r="W997" s="23">
        <f ca="1">SQRT(Inputs!$B$38)*L997+SQRT(1-Inputs!$B$38)*_xlfn.NORM.S.INV(RAND())</f>
        <v>-0.80983847333489534</v>
      </c>
      <c r="X997" s="23">
        <f ca="1">SQRT(Inputs!$B$38)*M997+SQRT(1-Inputs!$B$38)*_xlfn.NORM.S.INV(RAND())</f>
        <v>-1.1422373018523739</v>
      </c>
      <c r="Y997" s="23">
        <f ca="1">SQRT(Inputs!$B$38)*C997+SQRT(1-Inputs!$B$38)*_xlfn.NORM.S.INV(RAND())</f>
        <v>-0.94446358032336331</v>
      </c>
      <c r="Z997" s="23">
        <f ca="1">SQRT(Inputs!$B$38)*D997+SQRT(1-Inputs!$B$38)*_xlfn.NORM.S.INV(RAND())</f>
        <v>-1.1949893796202768</v>
      </c>
      <c r="AA997" s="23">
        <f ca="1">SQRT(Inputs!$B$38)*E997+SQRT(1-Inputs!$B$38)*_xlfn.NORM.S.INV(RAND())</f>
        <v>-1.2551391353798733</v>
      </c>
      <c r="AB997" s="23">
        <f ca="1">SQRT(Inputs!$B$38)*F997+SQRT(1-Inputs!$B$38)*_xlfn.NORM.S.INV(RAND())</f>
        <v>0.54521863846367324</v>
      </c>
      <c r="AC997" s="23">
        <f ca="1">SQRT(Inputs!$B$38)*G997+SQRT(1-Inputs!$B$38)*_xlfn.NORM.S.INV(RAND())</f>
        <v>1.0844657121451287</v>
      </c>
      <c r="AD997" s="23">
        <f ca="1">SQRT(Inputs!$B$38)*H997+SQRT(1-Inputs!$B$38)*_xlfn.NORM.S.INV(RAND())</f>
        <v>0.47564978572744626</v>
      </c>
      <c r="AE997" s="23">
        <f ca="1">SQRT(Inputs!$B$38)*I997+SQRT(1-Inputs!$B$38)*_xlfn.NORM.S.INV(RAND())</f>
        <v>0.6331960916276953</v>
      </c>
      <c r="AF997" s="23">
        <f ca="1">SQRT(Inputs!$B$38)*J997+SQRT(1-Inputs!$B$38)*_xlfn.NORM.S.INV(RAND())</f>
        <v>-0.31884197204879139</v>
      </c>
      <c r="AG997" s="23">
        <f ca="1">SQRT(Inputs!$B$38)*K997+SQRT(1-Inputs!$B$38)*_xlfn.NORM.S.INV(RAND())</f>
        <v>0.90266355088876371</v>
      </c>
      <c r="AH997" s="23">
        <f ca="1">SQRT(Inputs!$B$38)*L997+SQRT(1-Inputs!$B$38)*_xlfn.NORM.S.INV(RAND())</f>
        <v>7.2772501861714023E-2</v>
      </c>
      <c r="AI997" s="23">
        <f ca="1">SQRT(Inputs!$B$38)*M997+SQRT(1-Inputs!$B$38)*_xlfn.NORM.S.INV(RAND())</f>
        <v>-0.67138159091214811</v>
      </c>
      <c r="AJ997" s="23">
        <f ca="1">SQRT(Inputs!$B$38)*C997+SQRT(1-Inputs!$B$38)*_xlfn.NORM.S.INV(RAND())</f>
        <v>3.3736282009264595E-2</v>
      </c>
      <c r="AK997" s="23">
        <f ca="1">SQRT(Inputs!$B$38)*D997+SQRT(1-Inputs!$B$38)*_xlfn.NORM.S.INV(RAND())</f>
        <v>-1.4744538767778517</v>
      </c>
      <c r="AL997" s="23">
        <f ca="1">SQRT(Inputs!$B$38)*E997+SQRT(1-Inputs!$B$38)*_xlfn.NORM.S.INV(RAND())</f>
        <v>-1.7343689239805018</v>
      </c>
      <c r="AM997" s="23">
        <f ca="1">SQRT(Inputs!$B$38)*F997+SQRT(1-Inputs!$B$38)*_xlfn.NORM.S.INV(RAND())</f>
        <v>0.84014123778525174</v>
      </c>
      <c r="AN997" s="23">
        <f ca="1">SQRT(Inputs!$B$38)*G997+SQRT(1-Inputs!$B$38)*_xlfn.NORM.S.INV(RAND())</f>
        <v>1.1824061405292172</v>
      </c>
      <c r="AO997" s="23">
        <f ca="1">SQRT(Inputs!$B$38)*H997+SQRT(1-Inputs!$B$38)*_xlfn.NORM.S.INV(RAND())</f>
        <v>-0.33857606921771927</v>
      </c>
      <c r="AP997" s="23">
        <f ca="1">SQRT(Inputs!$B$38)*I997+SQRT(1-Inputs!$B$38)*_xlfn.NORM.S.INV(RAND())</f>
        <v>-6.7033661251827581E-2</v>
      </c>
      <c r="AQ997" s="23">
        <f ca="1">SQRT(Inputs!$B$38)*J997+SQRT(1-Inputs!$B$38)*_xlfn.NORM.S.INV(RAND())</f>
        <v>0.37712056753369838</v>
      </c>
      <c r="AR997" s="23">
        <f ca="1">SQRT(Inputs!$B$38)*K997+SQRT(1-Inputs!$B$38)*_xlfn.NORM.S.INV(RAND())</f>
        <v>1.5886271187445677E-2</v>
      </c>
      <c r="AS997" s="23">
        <f ca="1">SQRT(Inputs!$B$38)*L997+SQRT(1-Inputs!$B$38)*_xlfn.NORM.S.INV(RAND())</f>
        <v>0.96000553342977879</v>
      </c>
      <c r="AT997" s="23">
        <f ca="1">SQRT(Inputs!$B$38)*M997+SQRT(1-Inputs!$B$38)*_xlfn.NORM.S.INV(RAND())</f>
        <v>-1.4783570213844999</v>
      </c>
      <c r="AU997" s="15">
        <f ca="1">Inputs!$B$6*EXP($B$8-0.5*C$5^2+C$5*N997)</f>
        <v>4144.824485121062</v>
      </c>
      <c r="AV997" s="15">
        <f t="shared" ca="1" si="547"/>
        <v>5389.7165626919723</v>
      </c>
      <c r="AW997" s="15">
        <f t="shared" ca="1" si="548"/>
        <v>6062.5634049291066</v>
      </c>
      <c r="AX997" s="15">
        <f t="shared" ca="1" si="549"/>
        <v>7838.3443199430094</v>
      </c>
      <c r="AY997" s="15">
        <f t="shared" ca="1" si="550"/>
        <v>8969.7658577826369</v>
      </c>
      <c r="AZ997" s="15">
        <f t="shared" ca="1" si="551"/>
        <v>11326.843445222892</v>
      </c>
      <c r="BA997" s="15">
        <f t="shared" ca="1" si="552"/>
        <v>13550.443260960452</v>
      </c>
      <c r="BB997" s="15">
        <f t="shared" ca="1" si="553"/>
        <v>16777.041282942868</v>
      </c>
      <c r="BC997" s="15">
        <f t="shared" ca="1" si="554"/>
        <v>18746.967383756219</v>
      </c>
      <c r="BD997" s="15">
        <f t="shared" ca="1" si="555"/>
        <v>21291.39023381599</v>
      </c>
      <c r="BE997" s="15">
        <f t="shared" ca="1" si="556"/>
        <v>23512.018536716183</v>
      </c>
      <c r="BF997" s="15">
        <f ca="1">Inputs!$B$13*EXP($B$9-0.5*C$6^2+C$6*Y997)</f>
        <v>11469.326703288943</v>
      </c>
      <c r="BG997" s="15">
        <f t="shared" ca="1" si="557"/>
        <v>11266.885233974635</v>
      </c>
      <c r="BH997" s="15">
        <f t="shared" ca="1" si="558"/>
        <v>11178.945441540827</v>
      </c>
      <c r="BI997" s="15">
        <f t="shared" ca="1" si="559"/>
        <v>14882.692699620768</v>
      </c>
      <c r="BJ997" s="15">
        <f t="shared" ca="1" si="560"/>
        <v>21332.325821350445</v>
      </c>
      <c r="BK997" s="15">
        <f t="shared" ca="1" si="561"/>
        <v>27932.901867347824</v>
      </c>
      <c r="BL997" s="15">
        <f t="shared" ca="1" si="562"/>
        <v>37246.495704190071</v>
      </c>
      <c r="BM997" s="15">
        <f t="shared" ca="1" si="563"/>
        <v>44005.970755686561</v>
      </c>
      <c r="BN997" s="15">
        <f t="shared" ca="1" si="564"/>
        <v>60304.645877374249</v>
      </c>
      <c r="BO997" s="15">
        <f t="shared" ca="1" si="565"/>
        <v>74828.96294575854</v>
      </c>
      <c r="BP997" s="15">
        <f t="shared" ca="1" si="566"/>
        <v>85354.617538400518</v>
      </c>
      <c r="BQ997" s="15">
        <f ca="1">Inputs!$B$20*EXP($B$10-0.5*C$7^2+C$7*AJ997)</f>
        <v>4341.1490966906322</v>
      </c>
      <c r="BR997" s="15">
        <f t="shared" ca="1" si="567"/>
        <v>3687.9233478193241</v>
      </c>
      <c r="BS997" s="15">
        <f t="shared" ca="1" si="568"/>
        <v>3068.8871864006464</v>
      </c>
      <c r="BT997" s="15">
        <f t="shared" ca="1" si="569"/>
        <v>5274.6487930086114</v>
      </c>
      <c r="BU997" s="15">
        <f t="shared" ca="1" si="570"/>
        <v>9731.3641812721107</v>
      </c>
      <c r="BV997" s="15">
        <f t="shared" ca="1" si="571"/>
        <v>12544.768460429952</v>
      </c>
      <c r="BW997" s="15">
        <f t="shared" ca="1" si="572"/>
        <v>17258.908573004515</v>
      </c>
      <c r="BX997" s="15">
        <f t="shared" ca="1" si="573"/>
        <v>26035.122160353894</v>
      </c>
      <c r="BY997" s="15">
        <f t="shared" ca="1" si="574"/>
        <v>36590.673697702681</v>
      </c>
      <c r="BZ997" s="15">
        <f t="shared" ca="1" si="575"/>
        <v>61251.447983416678</v>
      </c>
      <c r="CA997" s="15">
        <f t="shared" ca="1" si="576"/>
        <v>66161.81903163121</v>
      </c>
      <c r="CB997" s="15">
        <f ca="1">(AU997*DCF!C$10-DCF!C$5*MAX(AU997*DCF!C$10,0)-MAX(AU997-Inputs!$B$6,0)/Inputs!$B$10)*DCF!C$6</f>
        <v>1048.9026177744802</v>
      </c>
      <c r="CC997" s="15">
        <f ca="1">(AV997*DCF!D$10-DCF!D$5*MAX(AV997*DCF!D$10,0)-MAX(AV997-AU997,0)/Inputs!$B$10)*DCF!D$6</f>
        <v>1010.1725460495655</v>
      </c>
      <c r="CD997" s="15">
        <f ca="1">(AW997*DCF!E$10-DCF!E$5*MAX(AW997*DCF!E$10,0)-MAX(AW997-AV997,0)/Inputs!$B$10)*DCF!E$6</f>
        <v>1248.1964097229541</v>
      </c>
      <c r="CE997" s="15">
        <f ca="1">(AX997*DCF!F$10-DCF!F$5*MAX(AX997*DCF!F$10,0)-MAX(AX997-AW997,0)/Inputs!$B$10)*DCF!F$6</f>
        <v>1341.6020915636313</v>
      </c>
      <c r="CF997" s="15">
        <f ca="1">(AY997*DCF!G$10-DCF!G$5*MAX(AY997*DCF!G$10,0)-MAX(AY997-AX997,0)/Inputs!$B$10)*DCF!G$6</f>
        <v>1630.6504261656119</v>
      </c>
      <c r="CG997" s="15">
        <f ca="1">(AZ997*DCF!H$10-DCF!H$5*MAX(AZ997*DCF!H$10,0)-MAX(AZ997-AY997,0)/Inputs!$B$10)*DCF!H$6</f>
        <v>1780.5733975770886</v>
      </c>
      <c r="CH997" s="15">
        <f ca="1">(BA997*DCF!I$10-DCF!I$5*MAX(BA997*DCF!I$10,0)-MAX(BA997-AZ997,0)/Inputs!$B$10)*DCF!I$6</f>
        <v>2110.4233844239234</v>
      </c>
      <c r="CI997" s="15">
        <f ca="1">(BB997*DCF!J$10-DCF!J$5*MAX(BB997*DCF!J$10,0)-MAX(BB997-BA997,0)/Inputs!$B$10)*DCF!J$6</f>
        <v>2390.0414521665434</v>
      </c>
      <c r="CJ997" s="15">
        <f ca="1">(BC997*DCF!K$10-DCF!K$5*MAX(BC997*DCF!K$10,0)-MAX(BC997-BB997,0)/Inputs!$B$10)*DCF!K$6</f>
        <v>2742.2010044284866</v>
      </c>
      <c r="CK997" s="15">
        <f ca="1">(BD997*DCF!L$10-DCF!L$5*MAX(BD997*DCF!L$10,0)-MAX(BD997-BC997,0)/Inputs!$B$10)*DCF!L$6</f>
        <v>2882.111451330778</v>
      </c>
      <c r="CL997" s="15">
        <f ca="1">(BE997*DCF!M$10-DCF!M$5*MAX(BE997*DCF!M$10,0)-MAX(BE997-BD997,0)/Inputs!$B$10)*DCF!M$6</f>
        <v>3052.5721430839822</v>
      </c>
      <c r="CM997" s="15">
        <f ca="1">(BF997*DCF!C$28-DCF!C$5*MAX(BF997*DCF!C$28,0)-MAX(BF997-Inputs!$B$13,0)/Inputs!$B$17)*DCF!C$6</f>
        <v>3481.3501970834645</v>
      </c>
      <c r="CN997" s="15">
        <f ca="1">(BG997*DCF!D$28-DCF!D$5*MAX(BG997*DCF!D$28,0)-MAX(BG997-BF997,0)/Inputs!$B$17)*DCF!D$6</f>
        <v>3318.3575587101077</v>
      </c>
      <c r="CO997" s="15">
        <f ca="1">(BH997*DCF!E$28-DCF!E$5*MAX(BH997*DCF!E$28,0)-MAX(BH997-BG997,0)/Inputs!$B$17)*DCF!E$6</f>
        <v>3166.0764063041106</v>
      </c>
      <c r="CP997" s="15">
        <f ca="1">(BI997*DCF!F$28-DCF!F$5*MAX(BI997*DCF!F$28,0)-MAX(BI997-BH997,0)/Inputs!$B$17)*DCF!F$6</f>
        <v>3365.9333144606917</v>
      </c>
      <c r="CQ997" s="15">
        <f ca="1">(BJ997*DCF!G$28-DCF!G$5*MAX(BJ997*DCF!G$28,0)-MAX(BJ997-BI997,0)/Inputs!$B$17)*DCF!G$6</f>
        <v>4450.0692057595816</v>
      </c>
      <c r="CR997" s="15">
        <f ca="1">(BK997*DCF!H$28-DCF!H$5*MAX(BK997*DCF!H$28,0)-MAX(BK997-BJ997,0)/Inputs!$B$17)*DCF!H$6</f>
        <v>5882.5705259622391</v>
      </c>
      <c r="CS997" s="15">
        <f ca="1">(BL997*DCF!I$28-DCF!I$5*MAX(BL997*DCF!I$28,0)-MAX(BL997-BK997,0)/Inputs!$B$17)*DCF!I$6</f>
        <v>7421.840341541073</v>
      </c>
      <c r="CT997" s="15">
        <f ca="1">(BM997*DCF!J$28-DCF!J$5*MAX(BM997*DCF!J$28,0)-MAX(BM997-BL997,0)/Inputs!$B$17)*DCF!J$6</f>
        <v>8920.7335220013847</v>
      </c>
      <c r="CU997" s="15">
        <f ca="1">(BN997*DCF!K$28-DCF!K$5*MAX(BN997*DCF!K$28,0)-MAX(BN997-BM997,0)/Inputs!$B$17)*DCF!K$6</f>
        <v>10738.959476216307</v>
      </c>
      <c r="CV997" s="15">
        <f ca="1">(BO997*DCF!L$28-DCF!L$5*MAX(BO997*DCF!L$28,0)-MAX(BO997-BN997,0)/Inputs!$B$17)*DCF!L$6</f>
        <v>13286.498062773031</v>
      </c>
      <c r="CW997" s="15">
        <f ca="1">(BP997*DCF!M$28-DCF!M$5*MAX(BP997*DCF!M$28,0)-MAX(BP997-BO997,0)/Inputs!$B$17)*DCF!M$6</f>
        <v>14959.294018627028</v>
      </c>
      <c r="CX997" s="15">
        <f ca="1">(BQ997*DCF!C$46-DCF!C$5*MAX(BQ997*DCF!C$46,0)-MAX(BQ997-Inputs!$B$20,0)/Inputs!$B$24)*DCF!C$6</f>
        <v>-1529.2026074069045</v>
      </c>
      <c r="CY997" s="15">
        <f ca="1">(BR997*DCF!D$46-DCF!D$5*MAX(BR997*DCF!D$46,0)-MAX(BR997-BQ997,0)/Inputs!$B$24)*DCF!D$6</f>
        <v>-629.44251198853465</v>
      </c>
      <c r="CZ997" s="15">
        <f ca="1">(BS997*DCF!E$46-DCF!E$5*MAX(BS997*DCF!E$46,0)-MAX(BS997-BR997,0)/Inputs!$B$24)*DCF!E$6</f>
        <v>-362.90125312535594</v>
      </c>
      <c r="DA997" s="15">
        <f ca="1">(BT997*DCF!F$46-DCF!F$5*MAX(BT997*DCF!F$46,0)-MAX(BT997-BS997,0)/Inputs!$B$24)*DCF!F$6</f>
        <v>-1187.3208043900102</v>
      </c>
      <c r="DB997" s="15">
        <f ca="1">(BU997*DCF!G$46-DCF!G$5*MAX(BU997*DCF!G$46,0)-MAX(BU997-BT997,0)/Inputs!$B$24)*DCF!G$6</f>
        <v>-1826.4948668974268</v>
      </c>
      <c r="DC997" s="15">
        <f ca="1">(BV997*DCF!H$46-DCF!H$5*MAX(BV997*DCF!H$46,0)-MAX(BV997-BU997,0)/Inputs!$B$24)*DCF!H$6</f>
        <v>-874.24814173428149</v>
      </c>
      <c r="DD997" s="15">
        <f ca="1">(BW997*DCF!I$46-DCF!I$5*MAX(BW997*DCF!I$46,0)-MAX(BW997-BV997,0)/Inputs!$B$24)*DCF!I$6</f>
        <v>-954.6460746788614</v>
      </c>
      <c r="DE997" s="15">
        <f ca="1">(BX997*DCF!J$46-DCF!J$5*MAX(BX997*DCF!J$46,0)-MAX(BX997-BW997,0)/Inputs!$B$24)*DCF!J$6</f>
        <v>-1235.2071025923979</v>
      </c>
      <c r="DF997" s="15">
        <f ca="1">(BY997*DCF!K$46-DCF!K$5*MAX(BY997*DCF!K$46,0)-MAX(BY997-BX997,0)/Inputs!$B$24)*DCF!K$6</f>
        <v>-495.64767068111661</v>
      </c>
      <c r="DG997" s="15">
        <f ca="1">(BZ997*DCF!L$46-DCF!L$5*MAX(BZ997*DCF!L$46,0)-MAX(BZ997-BY997,0)/Inputs!$B$24)*DCF!L$6</f>
        <v>-1346.7857044135651</v>
      </c>
      <c r="DH997" s="15">
        <f ca="1">(CA997*DCF!M$46-DCF!M$5*MAX(CA997*DCF!M$46,0)-MAX(CA997-BZ997,0)/Inputs!$B$24)*DCF!M$6</f>
        <v>4160.2833869004889</v>
      </c>
      <c r="DI997" s="15">
        <f ca="1">SUM(CB997:CL997)+BE997*DCF!M$10*(1+Inputs!$B$30)*(1-Inputs!$B$33)*(1-Inputs!$B$30/Inputs!$B$31)/(Inputs!$B$29-Inputs!$B$30)*DCF!M$6</f>
        <v>86671.705426225977</v>
      </c>
      <c r="DJ997" s="15">
        <f ca="1">SUM(CM997:CW997)+BP997*DCF!M$28*(1+Inputs!$B$30)*(1-Inputs!$B$33)*(1-Inputs!$B$30/Inputs!$B$31)/(Inputs!$B$29-Inputs!$B$30)*DCF!M$6</f>
        <v>395715.72170588863</v>
      </c>
      <c r="DK997" s="15">
        <f ca="1">SUM(CX997:DH997)+CA997*DCF!M$46*(1+Inputs!$B$30)*(1-Inputs!$B$33)*(1-Inputs!$B$30/Inputs!$B$31)/(Inputs!$B$29-Inputs!$B$30)*DCF!M$6</f>
        <v>96012.396240387898</v>
      </c>
      <c r="DM997" s="15">
        <f ca="1">DI997+DJ997+DK997+Inputs!$B$34+Inputs!$B$36-Inputs!$B$35</f>
        <v>655250.82337250246</v>
      </c>
    </row>
    <row r="998" spans="1:117" x14ac:dyDescent="0.75">
      <c r="A998" s="11">
        <v>985</v>
      </c>
      <c r="C998" s="23">
        <f t="shared" ca="1" si="578"/>
        <v>0.22000464774541523</v>
      </c>
      <c r="D998" s="23">
        <f t="shared" ca="1" si="578"/>
        <v>0.74093309684136865</v>
      </c>
      <c r="E998" s="23">
        <f t="shared" ca="1" si="578"/>
        <v>0.23233699084816586</v>
      </c>
      <c r="F998" s="23">
        <f t="shared" ca="1" si="578"/>
        <v>1.4715178215835476</v>
      </c>
      <c r="G998" s="23">
        <f t="shared" ca="1" si="578"/>
        <v>0.14072372603581107</v>
      </c>
      <c r="H998" s="23">
        <f t="shared" ca="1" si="578"/>
        <v>0.33905279084942846</v>
      </c>
      <c r="I998" s="23">
        <f t="shared" ca="1" si="578"/>
        <v>8.8453305130299868E-3</v>
      </c>
      <c r="J998" s="23">
        <f t="shared" ca="1" si="578"/>
        <v>1.0333918892099507</v>
      </c>
      <c r="K998" s="23">
        <f t="shared" ca="1" si="578"/>
        <v>-0.48929671309967743</v>
      </c>
      <c r="L998" s="23">
        <f t="shared" ca="1" si="578"/>
        <v>0.90442347141190615</v>
      </c>
      <c r="M998" s="23">
        <f t="shared" ca="1" si="578"/>
        <v>1.3547886550563144</v>
      </c>
      <c r="N998" s="23">
        <f ca="1">SQRT(Inputs!$B$38)*C998+SQRT(1-Inputs!$B$38)*_xlfn.NORM.S.INV(RAND())</f>
        <v>1.2015392383423484</v>
      </c>
      <c r="O998" s="23">
        <f ca="1">SQRT(Inputs!$B$38)*D998+SQRT(1-Inputs!$B$38)*_xlfn.NORM.S.INV(RAND())</f>
        <v>-0.5580250752759528</v>
      </c>
      <c r="P998" s="23">
        <f ca="1">SQRT(Inputs!$B$38)*E998+SQRT(1-Inputs!$B$38)*_xlfn.NORM.S.INV(RAND())</f>
        <v>-0.49230444562939252</v>
      </c>
      <c r="Q998" s="23">
        <f ca="1">SQRT(Inputs!$B$38)*F998+SQRT(1-Inputs!$B$38)*_xlfn.NORM.S.INV(RAND())</f>
        <v>-0.44903213726819746</v>
      </c>
      <c r="R998" s="23">
        <f ca="1">SQRT(Inputs!$B$38)*G998+SQRT(1-Inputs!$B$38)*_xlfn.NORM.S.INV(RAND())</f>
        <v>-9.6226864225207653E-2</v>
      </c>
      <c r="S998" s="23">
        <f ca="1">SQRT(Inputs!$B$38)*H998+SQRT(1-Inputs!$B$38)*_xlfn.NORM.S.INV(RAND())</f>
        <v>-1.2905120503723435</v>
      </c>
      <c r="T998" s="23">
        <f ca="1">SQRT(Inputs!$B$38)*I998+SQRT(1-Inputs!$B$38)*_xlfn.NORM.S.INV(RAND())</f>
        <v>0.12712063978709232</v>
      </c>
      <c r="U998" s="23">
        <f ca="1">SQRT(Inputs!$B$38)*J998+SQRT(1-Inputs!$B$38)*_xlfn.NORM.S.INV(RAND())</f>
        <v>1.8224784374699625</v>
      </c>
      <c r="V998" s="23">
        <f ca="1">SQRT(Inputs!$B$38)*K998+SQRT(1-Inputs!$B$38)*_xlfn.NORM.S.INV(RAND())</f>
        <v>0.33256381999984308</v>
      </c>
      <c r="W998" s="23">
        <f ca="1">SQRT(Inputs!$B$38)*L998+SQRT(1-Inputs!$B$38)*_xlfn.NORM.S.INV(RAND())</f>
        <v>1.4127584594856015</v>
      </c>
      <c r="X998" s="23">
        <f ca="1">SQRT(Inputs!$B$38)*M998+SQRT(1-Inputs!$B$38)*_xlfn.NORM.S.INV(RAND())</f>
        <v>0.41198357259359347</v>
      </c>
      <c r="Y998" s="23">
        <f ca="1">SQRT(Inputs!$B$38)*C998+SQRT(1-Inputs!$B$38)*_xlfn.NORM.S.INV(RAND())</f>
        <v>-1.6764585117526529E-2</v>
      </c>
      <c r="Z998" s="23">
        <f ca="1">SQRT(Inputs!$B$38)*D998+SQRT(1-Inputs!$B$38)*_xlfn.NORM.S.INV(RAND())</f>
        <v>0.81855761450072739</v>
      </c>
      <c r="AA998" s="23">
        <f ca="1">SQRT(Inputs!$B$38)*E998+SQRT(1-Inputs!$B$38)*_xlfn.NORM.S.INV(RAND())</f>
        <v>1.8072555982229561</v>
      </c>
      <c r="AB998" s="23">
        <f ca="1">SQRT(Inputs!$B$38)*F998+SQRT(1-Inputs!$B$38)*_xlfn.NORM.S.INV(RAND())</f>
        <v>-7.722910221824586E-3</v>
      </c>
      <c r="AC998" s="23">
        <f ca="1">SQRT(Inputs!$B$38)*G998+SQRT(1-Inputs!$B$38)*_xlfn.NORM.S.INV(RAND())</f>
        <v>-0.23588744571209777</v>
      </c>
      <c r="AD998" s="23">
        <f ca="1">SQRT(Inputs!$B$38)*H998+SQRT(1-Inputs!$B$38)*_xlfn.NORM.S.INV(RAND())</f>
        <v>-0.17646519767955587</v>
      </c>
      <c r="AE998" s="23">
        <f ca="1">SQRT(Inputs!$B$38)*I998+SQRT(1-Inputs!$B$38)*_xlfn.NORM.S.INV(RAND())</f>
        <v>-0.45346481714343384</v>
      </c>
      <c r="AF998" s="23">
        <f ca="1">SQRT(Inputs!$B$38)*J998+SQRT(1-Inputs!$B$38)*_xlfn.NORM.S.INV(RAND())</f>
        <v>1.1406244561240491</v>
      </c>
      <c r="AG998" s="23">
        <f ca="1">SQRT(Inputs!$B$38)*K998+SQRT(1-Inputs!$B$38)*_xlfn.NORM.S.INV(RAND())</f>
        <v>0.26207019106229945</v>
      </c>
      <c r="AH998" s="23">
        <f ca="1">SQRT(Inputs!$B$38)*L998+SQRT(1-Inputs!$B$38)*_xlfn.NORM.S.INV(RAND())</f>
        <v>0.45198887690916006</v>
      </c>
      <c r="AI998" s="23">
        <f ca="1">SQRT(Inputs!$B$38)*M998+SQRT(1-Inputs!$B$38)*_xlfn.NORM.S.INV(RAND())</f>
        <v>-1.9816593090639292</v>
      </c>
      <c r="AJ998" s="23">
        <f ca="1">SQRT(Inputs!$B$38)*C998+SQRT(1-Inputs!$B$38)*_xlfn.NORM.S.INV(RAND())</f>
        <v>0.1837373431430078</v>
      </c>
      <c r="AK998" s="23">
        <f ca="1">SQRT(Inputs!$B$38)*D998+SQRT(1-Inputs!$B$38)*_xlfn.NORM.S.INV(RAND())</f>
        <v>0.26859908502164853</v>
      </c>
      <c r="AL998" s="23">
        <f ca="1">SQRT(Inputs!$B$38)*E998+SQRT(1-Inputs!$B$38)*_xlfn.NORM.S.INV(RAND())</f>
        <v>0.48179528031572227</v>
      </c>
      <c r="AM998" s="23">
        <f ca="1">SQRT(Inputs!$B$38)*F998+SQRT(1-Inputs!$B$38)*_xlfn.NORM.S.INV(RAND())</f>
        <v>0.7771456030316819</v>
      </c>
      <c r="AN998" s="23">
        <f ca="1">SQRT(Inputs!$B$38)*G998+SQRT(1-Inputs!$B$38)*_xlfn.NORM.S.INV(RAND())</f>
        <v>-0.26699369338774059</v>
      </c>
      <c r="AO998" s="23">
        <f ca="1">SQRT(Inputs!$B$38)*H998+SQRT(1-Inputs!$B$38)*_xlfn.NORM.S.INV(RAND())</f>
        <v>0.50617875669045476</v>
      </c>
      <c r="AP998" s="23">
        <f ca="1">SQRT(Inputs!$B$38)*I998+SQRT(1-Inputs!$B$38)*_xlfn.NORM.S.INV(RAND())</f>
        <v>-0.62836561092291787</v>
      </c>
      <c r="AQ998" s="23">
        <f ca="1">SQRT(Inputs!$B$38)*J998+SQRT(1-Inputs!$B$38)*_xlfn.NORM.S.INV(RAND())</f>
        <v>-1.1495423756031291</v>
      </c>
      <c r="AR998" s="23">
        <f ca="1">SQRT(Inputs!$B$38)*K998+SQRT(1-Inputs!$B$38)*_xlfn.NORM.S.INV(RAND())</f>
        <v>0.61148783551441821</v>
      </c>
      <c r="AS998" s="23">
        <f ca="1">SQRT(Inputs!$B$38)*L998+SQRT(1-Inputs!$B$38)*_xlfn.NORM.S.INV(RAND())</f>
        <v>0.99647053616532366</v>
      </c>
      <c r="AT998" s="23">
        <f ca="1">SQRT(Inputs!$B$38)*M998+SQRT(1-Inputs!$B$38)*_xlfn.NORM.S.INV(RAND())</f>
        <v>2.0018331937727938</v>
      </c>
      <c r="AU998" s="15">
        <f ca="1">Inputs!$B$6*EXP($B$8-0.5*C$5^2+C$5*N998)</f>
        <v>6027.6305434789947</v>
      </c>
      <c r="AV998" s="15">
        <f t="shared" ca="1" si="547"/>
        <v>6759.0971622747884</v>
      </c>
      <c r="AW998" s="15">
        <f t="shared" ca="1" si="548"/>
        <v>7712.0369744333257</v>
      </c>
      <c r="AX998" s="15">
        <f t="shared" ca="1" si="549"/>
        <v>8901.959659586093</v>
      </c>
      <c r="AY998" s="15">
        <f t="shared" ca="1" si="550"/>
        <v>10757.526793936593</v>
      </c>
      <c r="AZ998" s="15">
        <f t="shared" ca="1" si="551"/>
        <v>11413.811760845892</v>
      </c>
      <c r="BA998" s="15">
        <f t="shared" ca="1" si="552"/>
        <v>14154.65929420789</v>
      </c>
      <c r="BB998" s="15">
        <f t="shared" ca="1" si="553"/>
        <v>20801.194908788311</v>
      </c>
      <c r="BC998" s="15">
        <f t="shared" ca="1" si="554"/>
        <v>26307.283986859606</v>
      </c>
      <c r="BD998" s="15">
        <f t="shared" ca="1" si="555"/>
        <v>36781.829825758854</v>
      </c>
      <c r="BE998" s="15">
        <f t="shared" ca="1" si="556"/>
        <v>46794.788388992019</v>
      </c>
      <c r="BF998" s="15">
        <f ca="1">Inputs!$B$13*EXP($B$9-0.5*C$6^2+C$6*Y998)</f>
        <v>13785.129130597279</v>
      </c>
      <c r="BG998" s="15">
        <f t="shared" ca="1" si="557"/>
        <v>19474.449129489232</v>
      </c>
      <c r="BH998" s="15">
        <f t="shared" ca="1" si="558"/>
        <v>32110.669147646022</v>
      </c>
      <c r="BI998" s="15">
        <f t="shared" ca="1" si="559"/>
        <v>39261.590894425331</v>
      </c>
      <c r="BJ998" s="15">
        <f t="shared" ca="1" si="560"/>
        <v>46523.068802708571</v>
      </c>
      <c r="BK998" s="15">
        <f t="shared" ca="1" si="561"/>
        <v>55742.836536743613</v>
      </c>
      <c r="BL998" s="15">
        <f t="shared" ca="1" si="562"/>
        <v>64565.443530942335</v>
      </c>
      <c r="BM998" s="15">
        <f t="shared" ca="1" si="563"/>
        <v>91446.379286220515</v>
      </c>
      <c r="BN998" s="15">
        <f t="shared" ca="1" si="564"/>
        <v>116055.73437762057</v>
      </c>
      <c r="BO998" s="15">
        <f t="shared" ca="1" si="565"/>
        <v>150497.5211105567</v>
      </c>
      <c r="BP998" s="15">
        <f t="shared" ca="1" si="566"/>
        <v>147984.33534027744</v>
      </c>
      <c r="BQ998" s="15">
        <f ca="1">Inputs!$B$20*EXP($B$10-0.5*C$7^2+C$7*AJ998)</f>
        <v>4578.3646062817597</v>
      </c>
      <c r="BR998" s="15">
        <f t="shared" ca="1" si="567"/>
        <v>6765.4249833209815</v>
      </c>
      <c r="BS998" s="15">
        <f t="shared" ca="1" si="568"/>
        <v>10639.413726582863</v>
      </c>
      <c r="BT998" s="15">
        <f t="shared" ca="1" si="569"/>
        <v>17986.773409441779</v>
      </c>
      <c r="BU998" s="15">
        <f t="shared" ca="1" si="570"/>
        <v>23368.000681676389</v>
      </c>
      <c r="BV998" s="15">
        <f t="shared" ca="1" si="571"/>
        <v>36438.986788759059</v>
      </c>
      <c r="BW998" s="15">
        <f t="shared" ca="1" si="572"/>
        <v>44516.437912421286</v>
      </c>
      <c r="BX998" s="15">
        <f t="shared" ca="1" si="573"/>
        <v>49447.926071015267</v>
      </c>
      <c r="BY998" s="15">
        <f t="shared" ca="1" si="574"/>
        <v>77883.983873209479</v>
      </c>
      <c r="BZ998" s="15">
        <f t="shared" ca="1" si="575"/>
        <v>131251.84161531439</v>
      </c>
      <c r="CA998" s="15">
        <f t="shared" ca="1" si="576"/>
        <v>263134.82330504083</v>
      </c>
      <c r="CB998" s="15">
        <f ca="1">(AU998*DCF!C$10-DCF!C$5*MAX(AU998*DCF!C$10,0)-MAX(AU998-Inputs!$B$6,0)/Inputs!$B$10)*DCF!C$6</f>
        <v>1035.4778749854872</v>
      </c>
      <c r="CC998" s="15">
        <f ca="1">(AV998*DCF!D$10-DCF!D$5*MAX(AV998*DCF!D$10,0)-MAX(AV998-AU998,0)/Inputs!$B$10)*DCF!D$6</f>
        <v>1469.1351507723214</v>
      </c>
      <c r="CD998" s="15">
        <f ca="1">(AW998*DCF!E$10-DCF!E$5*MAX(AW998*DCF!E$10,0)-MAX(AW998-AV998,0)/Inputs!$B$10)*DCF!E$6</f>
        <v>1565.9450635661451</v>
      </c>
      <c r="CE998" s="15">
        <f ca="1">(AX998*DCF!F$10-DCF!F$5*MAX(AX998*DCF!F$10,0)-MAX(AX998-AW998,0)/Inputs!$B$10)*DCF!F$6</f>
        <v>1695.6901976468571</v>
      </c>
      <c r="CF998" s="15">
        <f ca="1">(AY998*DCF!G$10-DCF!G$5*MAX(AY998*DCF!G$10,0)-MAX(AY998-AX998,0)/Inputs!$B$10)*DCF!G$6</f>
        <v>1859.8071206903869</v>
      </c>
      <c r="CG998" s="15">
        <f ca="1">(AZ998*DCF!H$10-DCF!H$5*MAX(AZ998*DCF!H$10,0)-MAX(AZ998-AY998,0)/Inputs!$B$10)*DCF!H$6</f>
        <v>2099.464578950789</v>
      </c>
      <c r="CH998" s="15">
        <f ca="1">(BA998*DCF!I$10-DCF!I$5*MAX(BA998*DCF!I$10,0)-MAX(BA998-AZ998,0)/Inputs!$B$10)*DCF!I$6</f>
        <v>2135.9448634183077</v>
      </c>
      <c r="CI998" s="15">
        <f ca="1">(BB998*DCF!J$10-DCF!J$5*MAX(BB998*DCF!J$10,0)-MAX(BB998-BA998,0)/Inputs!$B$10)*DCF!J$6</f>
        <v>2562.3603655929351</v>
      </c>
      <c r="CJ998" s="15">
        <f ca="1">(BC998*DCF!K$10-DCF!K$5*MAX(BC998*DCF!K$10,0)-MAX(BC998-BB998,0)/Inputs!$B$10)*DCF!K$6</f>
        <v>3464.2815716190935</v>
      </c>
      <c r="CK998" s="15">
        <f ca="1">(BD998*DCF!L$10-DCF!L$5*MAX(BD998*DCF!L$10,0)-MAX(BD998-BC998,0)/Inputs!$B$10)*DCF!L$6</f>
        <v>4192.8710051449389</v>
      </c>
      <c r="CL998" s="15">
        <f ca="1">(BE998*DCF!M$10-DCF!M$5*MAX(BE998*DCF!M$10,0)-MAX(BE998-BD998,0)/Inputs!$B$10)*DCF!M$6</f>
        <v>5407.1949997470119</v>
      </c>
      <c r="CM998" s="15">
        <f ca="1">(BF998*DCF!C$28-DCF!C$5*MAX(BF998*DCF!C$28,0)-MAX(BF998-Inputs!$B$13,0)/Inputs!$B$17)*DCF!C$6</f>
        <v>3653.2905601516109</v>
      </c>
      <c r="CN998" s="15">
        <f ca="1">(BG998*DCF!D$28-DCF!D$5*MAX(BG998*DCF!D$28,0)-MAX(BG998-BF998,0)/Inputs!$B$17)*DCF!D$6</f>
        <v>4521.8816146947584</v>
      </c>
      <c r="CO998" s="15">
        <f ca="1">(BH998*DCF!E$28-DCF!E$5*MAX(BH998*DCF!E$28,0)-MAX(BH998-BG998,0)/Inputs!$B$17)*DCF!E$6</f>
        <v>6603.8882486661578</v>
      </c>
      <c r="CP998" s="15">
        <f ca="1">(BI998*DCF!F$28-DCF!F$5*MAX(BI998*DCF!F$28,0)-MAX(BI998-BH998,0)/Inputs!$B$17)*DCF!F$6</f>
        <v>9356.5494107284794</v>
      </c>
      <c r="CQ998" s="15">
        <f ca="1">(BJ998*DCF!G$28-DCF!G$5*MAX(BJ998*DCF!G$28,0)-MAX(BJ998-BI998,0)/Inputs!$B$17)*DCF!G$6</f>
        <v>10849.454320838129</v>
      </c>
      <c r="CR998" s="15">
        <f ca="1">(BK998*DCF!H$28-DCF!H$5*MAX(BK998*DCF!H$28,0)-MAX(BK998-BJ998,0)/Inputs!$B$17)*DCF!H$6</f>
        <v>12353.325304651913</v>
      </c>
      <c r="CS998" s="15">
        <f ca="1">(BL998*DCF!I$28-DCF!I$5*MAX(BL998*DCF!I$28,0)-MAX(BL998-BK998,0)/Inputs!$B$17)*DCF!I$6</f>
        <v>13916.445557537509</v>
      </c>
      <c r="CT998" s="15">
        <f ca="1">(BM998*DCF!J$28-DCF!J$5*MAX(BM998*DCF!J$28,0)-MAX(BM998-BL998,0)/Inputs!$B$17)*DCF!J$6</f>
        <v>16835.941636992986</v>
      </c>
      <c r="CU998" s="15">
        <f ca="1">(BN998*DCF!K$28-DCF!K$5*MAX(BN998*DCF!K$28,0)-MAX(BN998-BM998,0)/Inputs!$B$17)*DCF!K$6</f>
        <v>21494.70699033757</v>
      </c>
      <c r="CV998" s="15">
        <f ca="1">(BO998*DCF!L$28-DCF!L$5*MAX(BO998*DCF!L$28,0)-MAX(BO998-BN998,0)/Inputs!$B$17)*DCF!L$6</f>
        <v>26130.268785482025</v>
      </c>
      <c r="CW998" s="15">
        <f ca="1">(BP998*DCF!M$28-DCF!M$5*MAX(BP998*DCF!M$28,0)-MAX(BP998-BO998,0)/Inputs!$B$17)*DCF!M$6</f>
        <v>27843.338337057499</v>
      </c>
      <c r="CX998" s="15">
        <f ca="1">(BQ998*DCF!C$46-DCF!C$5*MAX(BQ998*DCF!C$46,0)-MAX(BQ998-Inputs!$B$20,0)/Inputs!$B$24)*DCF!C$6</f>
        <v>-1693.5551544677319</v>
      </c>
      <c r="CY998" s="15">
        <f ca="1">(BR998*DCF!D$46-DCF!D$5*MAX(BR998*DCF!D$46,0)-MAX(BR998-BQ998,0)/Inputs!$B$24)*DCF!D$6</f>
        <v>-2087.9007815360324</v>
      </c>
      <c r="CZ998" s="15">
        <f ca="1">(BS998*DCF!E$46-DCF!E$5*MAX(BS998*DCF!E$46,0)-MAX(BS998-BR998,0)/Inputs!$B$24)*DCF!E$6</f>
        <v>-2785.1489111481383</v>
      </c>
      <c r="DA998" s="15">
        <f ca="1">(BT998*DCF!F$46-DCF!F$5*MAX(BT998*DCF!F$46,0)-MAX(BT998-BS998,0)/Inputs!$B$24)*DCF!F$6</f>
        <v>-3985.3164890185667</v>
      </c>
      <c r="DB998" s="15">
        <f ca="1">(BU998*DCF!G$46-DCF!G$5*MAX(BU998*DCF!G$46,0)-MAX(BU998-BT998,0)/Inputs!$B$24)*DCF!G$6</f>
        <v>-2596.1919077104822</v>
      </c>
      <c r="DC998" s="15">
        <f ca="1">(BV998*DCF!H$46-DCF!H$5*MAX(BV998*DCF!H$46,0)-MAX(BV998-BU998,0)/Inputs!$B$24)*DCF!H$6</f>
        <v>-4061.728845515318</v>
      </c>
      <c r="DD998" s="15">
        <f ca="1">(BW998*DCF!I$46-DCF!I$5*MAX(BW998*DCF!I$46,0)-MAX(BW998-BV998,0)/Inputs!$B$24)*DCF!I$6</f>
        <v>-1290.5993500928687</v>
      </c>
      <c r="DE998" s="15">
        <f ca="1">(BX998*DCF!J$46-DCF!J$5*MAX(BX998*DCF!J$46,0)-MAX(BX998-BW998,0)/Inputs!$B$24)*DCF!J$6</f>
        <v>766.45362808981565</v>
      </c>
      <c r="DF998" s="15">
        <f ca="1">(BY998*DCF!K$46-DCF!K$5*MAX(BY998*DCF!K$46,0)-MAX(BY998-BX998,0)/Inputs!$B$24)*DCF!K$6</f>
        <v>-2517.0838416572378</v>
      </c>
      <c r="DG998" s="15">
        <f ca="1">(BZ998*DCF!L$46-DCF!L$5*MAX(BZ998*DCF!L$46,0)-MAX(BZ998-BY998,0)/Inputs!$B$24)*DCF!L$6</f>
        <v>-3004.4904556406764</v>
      </c>
      <c r="DH998" s="15">
        <f ca="1">(CA998*DCF!M$46-DCF!M$5*MAX(CA998*DCF!M$46,0)-MAX(CA998-BZ998,0)/Inputs!$B$24)*DCF!M$6</f>
        <v>-6942.2176068832941</v>
      </c>
      <c r="DI998" s="15">
        <f ca="1">SUM(CB998:CL998)+BE998*DCF!M$10*(1+Inputs!$B$30)*(1-Inputs!$B$33)*(1-Inputs!$B$30/Inputs!$B$31)/(Inputs!$B$29-Inputs!$B$30)*DCF!M$6</f>
        <v>157718.68767571464</v>
      </c>
      <c r="DJ998" s="15">
        <f ca="1">SUM(CM998:CW998)+BP998*DCF!M$28*(1+Inputs!$B$30)*(1-Inputs!$B$33)*(1-Inputs!$B$30/Inputs!$B$31)/(Inputs!$B$29-Inputs!$B$30)*DCF!M$6</f>
        <v>702682.24029012548</v>
      </c>
      <c r="DK998" s="15">
        <f ca="1">SUM(CX998:DH998)+CA998*DCF!M$46*(1+Inputs!$B$30)*(1-Inputs!$B$33)*(1-Inputs!$B$30/Inputs!$B$31)/(Inputs!$B$29-Inputs!$B$30)*DCF!M$6</f>
        <v>376639.82742649846</v>
      </c>
      <c r="DM998" s="15">
        <f ca="1">DI998+DJ998+DK998+Inputs!$B$34+Inputs!$B$36-Inputs!$B$35</f>
        <v>1313891.7553923386</v>
      </c>
    </row>
    <row r="999" spans="1:117" x14ac:dyDescent="0.75">
      <c r="A999" s="11">
        <v>986</v>
      </c>
      <c r="C999" s="23">
        <f t="shared" ca="1" si="578"/>
        <v>-0.11679035282199966</v>
      </c>
      <c r="D999" s="23">
        <f t="shared" ca="1" si="578"/>
        <v>0.67750780673960798</v>
      </c>
      <c r="E999" s="23">
        <f t="shared" ca="1" si="578"/>
        <v>-0.34107501210972424</v>
      </c>
      <c r="F999" s="23">
        <f t="shared" ca="1" si="578"/>
        <v>7.411179955785388E-2</v>
      </c>
      <c r="G999" s="23">
        <f t="shared" ca="1" si="578"/>
        <v>-0.25288538164012014</v>
      </c>
      <c r="H999" s="23">
        <f t="shared" ca="1" si="578"/>
        <v>-0.47331033404299128</v>
      </c>
      <c r="I999" s="23">
        <f t="shared" ca="1" si="578"/>
        <v>-0.88047511640534604</v>
      </c>
      <c r="J999" s="23">
        <f t="shared" ca="1" si="578"/>
        <v>-0.26662588549819799</v>
      </c>
      <c r="K999" s="23">
        <f t="shared" ca="1" si="578"/>
        <v>-0.70663613575889339</v>
      </c>
      <c r="L999" s="23">
        <f t="shared" ca="1" si="578"/>
        <v>0.37074303291899852</v>
      </c>
      <c r="M999" s="23">
        <f t="shared" ca="1" si="578"/>
        <v>-9.6081013886556696E-2</v>
      </c>
      <c r="N999" s="23">
        <f ca="1">SQRT(Inputs!$B$38)*C999+SQRT(1-Inputs!$B$38)*_xlfn.NORM.S.INV(RAND())</f>
        <v>-0.64071191278982242</v>
      </c>
      <c r="O999" s="23">
        <f ca="1">SQRT(Inputs!$B$38)*D999+SQRT(1-Inputs!$B$38)*_xlfn.NORM.S.INV(RAND())</f>
        <v>-0.549551985505081</v>
      </c>
      <c r="P999" s="23">
        <f ca="1">SQRT(Inputs!$B$38)*E999+SQRT(1-Inputs!$B$38)*_xlfn.NORM.S.INV(RAND())</f>
        <v>-0.19618458915846787</v>
      </c>
      <c r="Q999" s="23">
        <f ca="1">SQRT(Inputs!$B$38)*F999+SQRT(1-Inputs!$B$38)*_xlfn.NORM.S.INV(RAND())</f>
        <v>-1.1777217950140709E-2</v>
      </c>
      <c r="R999" s="23">
        <f ca="1">SQRT(Inputs!$B$38)*G999+SQRT(1-Inputs!$B$38)*_xlfn.NORM.S.INV(RAND())</f>
        <v>-1.182726514967522E-2</v>
      </c>
      <c r="S999" s="23">
        <f ca="1">SQRT(Inputs!$B$38)*H999+SQRT(1-Inputs!$B$38)*_xlfn.NORM.S.INV(RAND())</f>
        <v>0.33662198647707803</v>
      </c>
      <c r="T999" s="23">
        <f ca="1">SQRT(Inputs!$B$38)*I999+SQRT(1-Inputs!$B$38)*_xlfn.NORM.S.INV(RAND())</f>
        <v>-1.5653696115879523</v>
      </c>
      <c r="U999" s="23">
        <f ca="1">SQRT(Inputs!$B$38)*J999+SQRT(1-Inputs!$B$38)*_xlfn.NORM.S.INV(RAND())</f>
        <v>-2.2888012563872433</v>
      </c>
      <c r="V999" s="23">
        <f ca="1">SQRT(Inputs!$B$38)*K999+SQRT(1-Inputs!$B$38)*_xlfn.NORM.S.INV(RAND())</f>
        <v>-0.49850270729345447</v>
      </c>
      <c r="W999" s="23">
        <f ca="1">SQRT(Inputs!$B$38)*L999+SQRT(1-Inputs!$B$38)*_xlfn.NORM.S.INV(RAND())</f>
        <v>-1.1030977891125913</v>
      </c>
      <c r="X999" s="23">
        <f ca="1">SQRT(Inputs!$B$38)*M999+SQRT(1-Inputs!$B$38)*_xlfn.NORM.S.INV(RAND())</f>
        <v>-0.44062468595582327</v>
      </c>
      <c r="Y999" s="23">
        <f ca="1">SQRT(Inputs!$B$38)*C999+SQRT(1-Inputs!$B$38)*_xlfn.NORM.S.INV(RAND())</f>
        <v>-0.68167912465650859</v>
      </c>
      <c r="Z999" s="23">
        <f ca="1">SQRT(Inputs!$B$38)*D999+SQRT(1-Inputs!$B$38)*_xlfn.NORM.S.INV(RAND())</f>
        <v>1.3719320123899206</v>
      </c>
      <c r="AA999" s="23">
        <f ca="1">SQRT(Inputs!$B$38)*E999+SQRT(1-Inputs!$B$38)*_xlfn.NORM.S.INV(RAND())</f>
        <v>3.4994741752473302E-2</v>
      </c>
      <c r="AB999" s="23">
        <f ca="1">SQRT(Inputs!$B$38)*F999+SQRT(1-Inputs!$B$38)*_xlfn.NORM.S.INV(RAND())</f>
        <v>0.28485077611999232</v>
      </c>
      <c r="AC999" s="23">
        <f ca="1">SQRT(Inputs!$B$38)*G999+SQRT(1-Inputs!$B$38)*_xlfn.NORM.S.INV(RAND())</f>
        <v>0.45205084586962535</v>
      </c>
      <c r="AD999" s="23">
        <f ca="1">SQRT(Inputs!$B$38)*H999+SQRT(1-Inputs!$B$38)*_xlfn.NORM.S.INV(RAND())</f>
        <v>1.8191404469697463</v>
      </c>
      <c r="AE999" s="23">
        <f ca="1">SQRT(Inputs!$B$38)*I999+SQRT(1-Inputs!$B$38)*_xlfn.NORM.S.INV(RAND())</f>
        <v>0.25077420618859309</v>
      </c>
      <c r="AF999" s="23">
        <f ca="1">SQRT(Inputs!$B$38)*J999+SQRT(1-Inputs!$B$38)*_xlfn.NORM.S.INV(RAND())</f>
        <v>0.64775512325395901</v>
      </c>
      <c r="AG999" s="23">
        <f ca="1">SQRT(Inputs!$B$38)*K999+SQRT(1-Inputs!$B$38)*_xlfn.NORM.S.INV(RAND())</f>
        <v>-0.48491071272979386</v>
      </c>
      <c r="AH999" s="23">
        <f ca="1">SQRT(Inputs!$B$38)*L999+SQRT(1-Inputs!$B$38)*_xlfn.NORM.S.INV(RAND())</f>
        <v>0.8737676931013576</v>
      </c>
      <c r="AI999" s="23">
        <f ca="1">SQRT(Inputs!$B$38)*M999+SQRT(1-Inputs!$B$38)*_xlfn.NORM.S.INV(RAND())</f>
        <v>-1.6132435451749283</v>
      </c>
      <c r="AJ999" s="23">
        <f ca="1">SQRT(Inputs!$B$38)*C999+SQRT(1-Inputs!$B$38)*_xlfn.NORM.S.INV(RAND())</f>
        <v>-0.40096477073827874</v>
      </c>
      <c r="AK999" s="23">
        <f ca="1">SQRT(Inputs!$B$38)*D999+SQRT(1-Inputs!$B$38)*_xlfn.NORM.S.INV(RAND())</f>
        <v>-0.55715592246922552</v>
      </c>
      <c r="AL999" s="23">
        <f ca="1">SQRT(Inputs!$B$38)*E999+SQRT(1-Inputs!$B$38)*_xlfn.NORM.S.INV(RAND())</f>
        <v>-0.18403894273797231</v>
      </c>
      <c r="AM999" s="23">
        <f ca="1">SQRT(Inputs!$B$38)*F999+SQRT(1-Inputs!$B$38)*_xlfn.NORM.S.INV(RAND())</f>
        <v>-0.4214345350200403</v>
      </c>
      <c r="AN999" s="23">
        <f ca="1">SQRT(Inputs!$B$38)*G999+SQRT(1-Inputs!$B$38)*_xlfn.NORM.S.INV(RAND())</f>
        <v>0.20070248067702379</v>
      </c>
      <c r="AO999" s="23">
        <f ca="1">SQRT(Inputs!$B$38)*H999+SQRT(1-Inputs!$B$38)*_xlfn.NORM.S.INV(RAND())</f>
        <v>-0.21879062746033934</v>
      </c>
      <c r="AP999" s="23">
        <f ca="1">SQRT(Inputs!$B$38)*I999+SQRT(1-Inputs!$B$38)*_xlfn.NORM.S.INV(RAND())</f>
        <v>-0.4918913696206646</v>
      </c>
      <c r="AQ999" s="23">
        <f ca="1">SQRT(Inputs!$B$38)*J999+SQRT(1-Inputs!$B$38)*_xlfn.NORM.S.INV(RAND())</f>
        <v>-5.6464934546046799E-2</v>
      </c>
      <c r="AR999" s="23">
        <f ca="1">SQRT(Inputs!$B$38)*K999+SQRT(1-Inputs!$B$38)*_xlfn.NORM.S.INV(RAND())</f>
        <v>-0.84436885539349493</v>
      </c>
      <c r="AS999" s="23">
        <f ca="1">SQRT(Inputs!$B$38)*L999+SQRT(1-Inputs!$B$38)*_xlfn.NORM.S.INV(RAND())</f>
        <v>-1.2380679794878091</v>
      </c>
      <c r="AT999" s="23">
        <f ca="1">SQRT(Inputs!$B$38)*M999+SQRT(1-Inputs!$B$38)*_xlfn.NORM.S.INV(RAND())</f>
        <v>-0.38725323316495974</v>
      </c>
      <c r="AU999" s="15">
        <f ca="1">Inputs!$B$6*EXP($B$8-0.5*C$5^2+C$5*N999)</f>
        <v>4473.374875677011</v>
      </c>
      <c r="AV999" s="15">
        <f t="shared" ca="1" si="547"/>
        <v>5022.4822384781301</v>
      </c>
      <c r="AW999" s="15">
        <f t="shared" ca="1" si="548"/>
        <v>5964.1008023322402</v>
      </c>
      <c r="AX999" s="15">
        <f t="shared" ca="1" si="549"/>
        <v>7270.8624027418746</v>
      </c>
      <c r="AY999" s="15">
        <f t="shared" ca="1" si="550"/>
        <v>8873.4706777212868</v>
      </c>
      <c r="AZ999" s="15">
        <f t="shared" ca="1" si="551"/>
        <v>11262.330404808094</v>
      </c>
      <c r="BA999" s="15">
        <f t="shared" ca="1" si="552"/>
        <v>11699.518851698826</v>
      </c>
      <c r="BB999" s="15">
        <f t="shared" ca="1" si="553"/>
        <v>11388.528993332911</v>
      </c>
      <c r="BC999" s="15">
        <f t="shared" ca="1" si="554"/>
        <v>13292.756816184894</v>
      </c>
      <c r="BD999" s="15">
        <f t="shared" ca="1" si="555"/>
        <v>14688.435520599996</v>
      </c>
      <c r="BE999" s="15">
        <f t="shared" ca="1" si="556"/>
        <v>17290.76466261315</v>
      </c>
      <c r="BF999" s="15">
        <f ca="1">Inputs!$B$13*EXP($B$9-0.5*C$6^2+C$6*Y999)</f>
        <v>12082.675383712607</v>
      </c>
      <c r="BG999" s="15">
        <f t="shared" ca="1" si="557"/>
        <v>18861.739922306435</v>
      </c>
      <c r="BH999" s="15">
        <f t="shared" ca="1" si="558"/>
        <v>23179.725554694491</v>
      </c>
      <c r="BI999" s="15">
        <f t="shared" ca="1" si="559"/>
        <v>29647.243389383497</v>
      </c>
      <c r="BJ999" s="15">
        <f t="shared" ca="1" si="560"/>
        <v>38792.772903855635</v>
      </c>
      <c r="BK999" s="15">
        <f t="shared" ca="1" si="561"/>
        <v>60990.793668893137</v>
      </c>
      <c r="BL999" s="15">
        <f t="shared" ca="1" si="562"/>
        <v>77394.587142584729</v>
      </c>
      <c r="BM999" s="15">
        <f t="shared" ca="1" si="563"/>
        <v>103106.48849342813</v>
      </c>
      <c r="BN999" s="15">
        <f t="shared" ca="1" si="564"/>
        <v>119649.30213800476</v>
      </c>
      <c r="BO999" s="15">
        <f t="shared" ca="1" si="565"/>
        <v>162954.12486217378</v>
      </c>
      <c r="BP999" s="15">
        <f t="shared" ca="1" si="566"/>
        <v>167062.6185456255</v>
      </c>
      <c r="BQ999" s="15">
        <f ca="1">Inputs!$B$20*EXP($B$10-0.5*C$7^2+C$7*AJ999)</f>
        <v>3720.8723515855118</v>
      </c>
      <c r="BR999" s="15">
        <f t="shared" ca="1" si="567"/>
        <v>4229.9834400505561</v>
      </c>
      <c r="BS999" s="15">
        <f t="shared" ca="1" si="568"/>
        <v>5494.2871551393018</v>
      </c>
      <c r="BT999" s="15">
        <f t="shared" ca="1" si="569"/>
        <v>6782.555412067868</v>
      </c>
      <c r="BU999" s="15">
        <f t="shared" ca="1" si="570"/>
        <v>9867.566129960549</v>
      </c>
      <c r="BV999" s="15">
        <f t="shared" ca="1" si="571"/>
        <v>13068.311756742209</v>
      </c>
      <c r="BW999" s="15">
        <f t="shared" ca="1" si="572"/>
        <v>16433.045297771587</v>
      </c>
      <c r="BX999" s="15">
        <f t="shared" ca="1" si="573"/>
        <v>22725.544909559474</v>
      </c>
      <c r="BY999" s="15">
        <f t="shared" ca="1" si="574"/>
        <v>27092.270271754951</v>
      </c>
      <c r="BZ999" s="15">
        <f t="shared" ca="1" si="575"/>
        <v>30276.211460041741</v>
      </c>
      <c r="CA999" s="15">
        <f t="shared" ca="1" si="576"/>
        <v>39700.681889538166</v>
      </c>
      <c r="CB999" s="15">
        <f ca="1">(AU999*DCF!C$10-DCF!C$5*MAX(AU999*DCF!C$10,0)-MAX(AU999-Inputs!$B$6,0)/Inputs!$B$10)*DCF!C$6</f>
        <v>1046.5599949287243</v>
      </c>
      <c r="CC999" s="15">
        <f ca="1">(AV999*DCF!D$10-DCF!D$5*MAX(AV999*DCF!D$10,0)-MAX(AV999-AU999,0)/Inputs!$B$10)*DCF!D$6</f>
        <v>1090.3105601703294</v>
      </c>
      <c r="CD999" s="15">
        <f ca="1">(AW999*DCF!E$10-DCF!E$5*MAX(AW999*DCF!E$10,0)-MAX(AW999-AV999,0)/Inputs!$B$10)*DCF!E$6</f>
        <v>1164.9244401800843</v>
      </c>
      <c r="CE999" s="15">
        <f ca="1">(AX999*DCF!F$10-DCF!F$5*MAX(AX999*DCF!F$10,0)-MAX(AX999-AW999,0)/Inputs!$B$10)*DCF!F$6</f>
        <v>1315.3129844415996</v>
      </c>
      <c r="CF999" s="15">
        <f ca="1">(AY999*DCF!G$10-DCF!G$5*MAX(AY999*DCF!G$10,0)-MAX(AY999-AX999,0)/Inputs!$B$10)*DCF!G$6</f>
        <v>1520.2395482215252</v>
      </c>
      <c r="CG999" s="15">
        <f ca="1">(AZ999*DCF!H$10-DCF!H$5*MAX(AZ999*DCF!H$10,0)-MAX(AZ999-AY999,0)/Inputs!$B$10)*DCF!H$6</f>
        <v>1762.4046558420796</v>
      </c>
      <c r="CH999" s="15">
        <f ca="1">(BA999*DCF!I$10-DCF!I$5*MAX(BA999*DCF!I$10,0)-MAX(BA999-AZ999,0)/Inputs!$B$10)*DCF!I$6</f>
        <v>2065.3610714661072</v>
      </c>
      <c r="CI999" s="15">
        <f ca="1">(BB999*DCF!J$10-DCF!J$5*MAX(BB999*DCF!J$10,0)-MAX(BB999-BA999,0)/Inputs!$B$10)*DCF!J$6</f>
        <v>1954.2980003371197</v>
      </c>
      <c r="CJ999" s="15">
        <f ca="1">(BC999*DCF!K$10-DCF!K$5*MAX(BC999*DCF!K$10,0)-MAX(BC999-BB999,0)/Inputs!$B$10)*DCF!K$6</f>
        <v>1873.3574569777518</v>
      </c>
      <c r="CK999" s="15">
        <f ca="1">(BD999*DCF!L$10-DCF!L$5*MAX(BD999*DCF!L$10,0)-MAX(BD999-BC999,0)/Inputs!$B$10)*DCF!L$6</f>
        <v>2034.8115368277797</v>
      </c>
      <c r="CL999" s="15">
        <f ca="1">(BE999*DCF!M$10-DCF!M$5*MAX(BE999*DCF!M$10,0)-MAX(BE999-BD999,0)/Inputs!$B$10)*DCF!M$6</f>
        <v>2129.0745117908637</v>
      </c>
      <c r="CM999" s="15">
        <f ca="1">(BF999*DCF!C$28-DCF!C$5*MAX(BF999*DCF!C$28,0)-MAX(BF999-Inputs!$B$13,0)/Inputs!$B$17)*DCF!C$6</f>
        <v>3526.8892264738038</v>
      </c>
      <c r="CN999" s="15">
        <f ca="1">(BG999*DCF!D$28-DCF!D$5*MAX(BG999*DCF!D$28,0)-MAX(BG999-BF999,0)/Inputs!$B$17)*DCF!D$6</f>
        <v>4108.9321470755403</v>
      </c>
      <c r="CO999" s="15">
        <f ca="1">(BH999*DCF!E$28-DCF!E$5*MAX(BH999*DCF!E$28,0)-MAX(BH999-BG999,0)/Inputs!$B$17)*DCF!E$6</f>
        <v>5713.8954935500233</v>
      </c>
      <c r="CP999" s="15">
        <f ca="1">(BI999*DCF!F$28-DCF!F$5*MAX(BI999*DCF!F$28,0)-MAX(BI999-BH999,0)/Inputs!$B$17)*DCF!F$6</f>
        <v>6870.9317975339536</v>
      </c>
      <c r="CQ999" s="15">
        <f ca="1">(BJ999*DCF!G$28-DCF!G$5*MAX(BJ999*DCF!G$28,0)-MAX(BJ999-BI999,0)/Inputs!$B$17)*DCF!G$6</f>
        <v>8526.8915322910525</v>
      </c>
      <c r="CR999" s="15">
        <f ca="1">(BK999*DCF!H$28-DCF!H$5*MAX(BK999*DCF!H$28,0)-MAX(BK999-BJ999,0)/Inputs!$B$17)*DCF!H$6</f>
        <v>11634.746697562872</v>
      </c>
      <c r="CS999" s="15">
        <f ca="1">(BL999*DCF!I$28-DCF!I$5*MAX(BL999*DCF!I$28,0)-MAX(BL999-BK999,0)/Inputs!$B$17)*DCF!I$6</f>
        <v>15845.124963212469</v>
      </c>
      <c r="CT999" s="15">
        <f ca="1">(BM999*DCF!J$28-DCF!J$5*MAX(BM999*DCF!J$28,0)-MAX(BM999-BL999,0)/Inputs!$B$17)*DCF!J$6</f>
        <v>19592.118383112847</v>
      </c>
      <c r="CU999" s="15">
        <f ca="1">(BN999*DCF!K$28-DCF!K$5*MAX(BN999*DCF!K$28,0)-MAX(BN999-BM999,0)/Inputs!$B$17)*DCF!K$6</f>
        <v>23241.652129301412</v>
      </c>
      <c r="CV999" s="15">
        <f ca="1">(BO999*DCF!L$28-DCF!L$5*MAX(BO999*DCF!L$28,0)-MAX(BO999-BN999,0)/Inputs!$B$17)*DCF!L$6</f>
        <v>27612.755395075466</v>
      </c>
      <c r="CW999" s="15">
        <f ca="1">(BP999*DCF!M$28-DCF!M$5*MAX(BP999*DCF!M$28,0)-MAX(BP999-BO999,0)/Inputs!$B$17)*DCF!M$6</f>
        <v>31003.475327602562</v>
      </c>
      <c r="CX999" s="15">
        <f ca="1">(BQ999*DCF!C$46-DCF!C$5*MAX(BQ999*DCF!C$46,0)-MAX(BQ999-Inputs!$B$20,0)/Inputs!$B$24)*DCF!C$6</f>
        <v>-1099.4496662255278</v>
      </c>
      <c r="CY999" s="15">
        <f ca="1">(BR999*DCF!D$46-DCF!D$5*MAX(BR999*DCF!D$46,0)-MAX(BR999-BQ999,0)/Inputs!$B$24)*DCF!D$6</f>
        <v>-939.19300416995827</v>
      </c>
      <c r="CZ999" s="15">
        <f ca="1">(BS999*DCF!E$46-DCF!E$5*MAX(BS999*DCF!E$46,0)-MAX(BS999-BR999,0)/Inputs!$B$24)*DCF!E$6</f>
        <v>-1148.062741124103</v>
      </c>
      <c r="DA999" s="15">
        <f ca="1">(BT999*DCF!F$46-DCF!F$5*MAX(BT999*DCF!F$46,0)-MAX(BT999-BS999,0)/Inputs!$B$24)*DCF!F$6</f>
        <v>-963.04776530723575</v>
      </c>
      <c r="DB999" s="15">
        <f ca="1">(BU999*DCF!G$46-DCF!G$5*MAX(BU999*DCF!G$46,0)-MAX(BU999-BT999,0)/Inputs!$B$24)*DCF!G$6</f>
        <v>-1369.6620818114775</v>
      </c>
      <c r="DC999" s="15">
        <f ca="1">(BV999*DCF!H$46-DCF!H$5*MAX(BV999*DCF!H$46,0)-MAX(BV999-BU999,0)/Inputs!$B$24)*DCF!H$6</f>
        <v>-994.61209222857053</v>
      </c>
      <c r="DD999" s="15">
        <f ca="1">(BW999*DCF!I$46-DCF!I$5*MAX(BW999*DCF!I$46,0)-MAX(BW999-BV999,0)/Inputs!$B$24)*DCF!I$6</f>
        <v>-586.35728293896614</v>
      </c>
      <c r="DE999" s="15">
        <f ca="1">(BX999*DCF!J$46-DCF!J$5*MAX(BX999*DCF!J$46,0)-MAX(BX999-BW999,0)/Inputs!$B$24)*DCF!J$6</f>
        <v>-715.3943453177036</v>
      </c>
      <c r="DF999" s="15">
        <f ca="1">(BY999*DCF!K$46-DCF!K$5*MAX(BY999*DCF!K$46,0)-MAX(BY999-BX999,0)/Inputs!$B$24)*DCF!K$6</f>
        <v>477.86940579188763</v>
      </c>
      <c r="DG999" s="15">
        <f ca="1">(BZ999*DCF!L$46-DCF!L$5*MAX(BZ999*DCF!L$46,0)-MAX(BZ999-BY999,0)/Inputs!$B$24)*DCF!L$6</f>
        <v>1372.3181830672786</v>
      </c>
      <c r="DH999" s="15">
        <f ca="1">(CA999*DCF!M$46-DCF!M$5*MAX(CA999*DCF!M$46,0)-MAX(CA999-BZ999,0)/Inputs!$B$24)*DCF!M$6</f>
        <v>1142.1336522433858</v>
      </c>
      <c r="DI999" s="15">
        <f ca="1">SUM(CB999:CL999)+BE999*DCF!M$10*(1+Inputs!$B$30)*(1-Inputs!$B$33)*(1-Inputs!$B$30/Inputs!$B$31)/(Inputs!$B$29-Inputs!$B$30)*DCF!M$6</f>
        <v>66077.081463928407</v>
      </c>
      <c r="DJ999" s="15">
        <f ca="1">SUM(CM999:CW999)+BP999*DCF!M$28*(1+Inputs!$B$30)*(1-Inputs!$B$33)*(1-Inputs!$B$30/Inputs!$B$31)/(Inputs!$B$29-Inputs!$B$30)*DCF!M$6</f>
        <v>777594.04854199407</v>
      </c>
      <c r="DK999" s="15">
        <f ca="1">SUM(CX999:DH999)+CA999*DCF!M$46*(1+Inputs!$B$30)*(1-Inputs!$B$33)*(1-Inputs!$B$30/Inputs!$B$31)/(Inputs!$B$29-Inputs!$B$30)*DCF!M$6</f>
        <v>56558.499309619845</v>
      </c>
      <c r="DM999" s="15">
        <f ca="1">DI999+DJ999+DK999+Inputs!$B$34+Inputs!$B$36-Inputs!$B$35</f>
        <v>977080.62931554241</v>
      </c>
    </row>
    <row r="1000" spans="1:117" x14ac:dyDescent="0.75">
      <c r="A1000" s="11">
        <v>987</v>
      </c>
      <c r="C1000" s="23">
        <f t="shared" ca="1" si="578"/>
        <v>-0.86221527933766462</v>
      </c>
      <c r="D1000" s="23">
        <f t="shared" ca="1" si="578"/>
        <v>-0.44638520275127502</v>
      </c>
      <c r="E1000" s="23">
        <f t="shared" ca="1" si="578"/>
        <v>-0.6965482638509819</v>
      </c>
      <c r="F1000" s="23">
        <f t="shared" ca="1" si="578"/>
        <v>2.6807657530251841</v>
      </c>
      <c r="G1000" s="23">
        <f t="shared" ca="1" si="578"/>
        <v>0.54705405343459867</v>
      </c>
      <c r="H1000" s="23">
        <f t="shared" ca="1" si="578"/>
        <v>-1.0933245243949508</v>
      </c>
      <c r="I1000" s="23">
        <f t="shared" ca="1" si="578"/>
        <v>0.1082941854458213</v>
      </c>
      <c r="J1000" s="23">
        <f t="shared" ca="1" si="578"/>
        <v>0.34716641179995217</v>
      </c>
      <c r="K1000" s="23">
        <f t="shared" ca="1" si="578"/>
        <v>-0.8465944210308981</v>
      </c>
      <c r="L1000" s="23">
        <f t="shared" ca="1" si="578"/>
        <v>0.37027418914435822</v>
      </c>
      <c r="M1000" s="23">
        <f t="shared" ca="1" si="578"/>
        <v>0.7902900933284106</v>
      </c>
      <c r="N1000" s="23">
        <f ca="1">SQRT(Inputs!$B$38)*C1000+SQRT(1-Inputs!$B$38)*_xlfn.NORM.S.INV(RAND())</f>
        <v>-1.4488008363064804</v>
      </c>
      <c r="O1000" s="23">
        <f ca="1">SQRT(Inputs!$B$38)*D1000+SQRT(1-Inputs!$B$38)*_xlfn.NORM.S.INV(RAND())</f>
        <v>2.6292818103461318E-2</v>
      </c>
      <c r="P1000" s="23">
        <f ca="1">SQRT(Inputs!$B$38)*E1000+SQRT(1-Inputs!$B$38)*_xlfn.NORM.S.INV(RAND())</f>
        <v>0.65678275317604728</v>
      </c>
      <c r="Q1000" s="23">
        <f ca="1">SQRT(Inputs!$B$38)*F1000+SQRT(1-Inputs!$B$38)*_xlfn.NORM.S.INV(RAND())</f>
        <v>2.2259597241997238</v>
      </c>
      <c r="R1000" s="23">
        <f ca="1">SQRT(Inputs!$B$38)*G1000+SQRT(1-Inputs!$B$38)*_xlfn.NORM.S.INV(RAND())</f>
        <v>0.70580752338970276</v>
      </c>
      <c r="S1000" s="23">
        <f ca="1">SQRT(Inputs!$B$38)*H1000+SQRT(1-Inputs!$B$38)*_xlfn.NORM.S.INV(RAND())</f>
        <v>-1.6339744437298311</v>
      </c>
      <c r="T1000" s="23">
        <f ca="1">SQRT(Inputs!$B$38)*I1000+SQRT(1-Inputs!$B$38)*_xlfn.NORM.S.INV(RAND())</f>
        <v>3.9908585251160748E-2</v>
      </c>
      <c r="U1000" s="23">
        <f ca="1">SQRT(Inputs!$B$38)*J1000+SQRT(1-Inputs!$B$38)*_xlfn.NORM.S.INV(RAND())</f>
        <v>0.39174232171564038</v>
      </c>
      <c r="V1000" s="23">
        <f ca="1">SQRT(Inputs!$B$38)*K1000+SQRT(1-Inputs!$B$38)*_xlfn.NORM.S.INV(RAND())</f>
        <v>0.31649187769766174</v>
      </c>
      <c r="W1000" s="23">
        <f ca="1">SQRT(Inputs!$B$38)*L1000+SQRT(1-Inputs!$B$38)*_xlfn.NORM.S.INV(RAND())</f>
        <v>-0.1522154665591576</v>
      </c>
      <c r="X1000" s="23">
        <f ca="1">SQRT(Inputs!$B$38)*M1000+SQRT(1-Inputs!$B$38)*_xlfn.NORM.S.INV(RAND())</f>
        <v>-0.47954992314248596</v>
      </c>
      <c r="Y1000" s="23">
        <f ca="1">SQRT(Inputs!$B$38)*C1000+SQRT(1-Inputs!$B$38)*_xlfn.NORM.S.INV(RAND())</f>
        <v>0.78787721133152921</v>
      </c>
      <c r="Z1000" s="23">
        <f ca="1">SQRT(Inputs!$B$38)*D1000+SQRT(1-Inputs!$B$38)*_xlfn.NORM.S.INV(RAND())</f>
        <v>0.6974575293636156</v>
      </c>
      <c r="AA1000" s="23">
        <f ca="1">SQRT(Inputs!$B$38)*E1000+SQRT(1-Inputs!$B$38)*_xlfn.NORM.S.INV(RAND())</f>
        <v>-0.92909694656123132</v>
      </c>
      <c r="AB1000" s="23">
        <f ca="1">SQRT(Inputs!$B$38)*F1000+SQRT(1-Inputs!$B$38)*_xlfn.NORM.S.INV(RAND())</f>
        <v>0.94419623152851417</v>
      </c>
      <c r="AC1000" s="23">
        <f ca="1">SQRT(Inputs!$B$38)*G1000+SQRT(1-Inputs!$B$38)*_xlfn.NORM.S.INV(RAND())</f>
        <v>1.4083643503225187</v>
      </c>
      <c r="AD1000" s="23">
        <f ca="1">SQRT(Inputs!$B$38)*H1000+SQRT(1-Inputs!$B$38)*_xlfn.NORM.S.INV(RAND())</f>
        <v>-0.90071470701323353</v>
      </c>
      <c r="AE1000" s="23">
        <f ca="1">SQRT(Inputs!$B$38)*I1000+SQRT(1-Inputs!$B$38)*_xlfn.NORM.S.INV(RAND())</f>
        <v>-0.37884906838694954</v>
      </c>
      <c r="AF1000" s="23">
        <f ca="1">SQRT(Inputs!$B$38)*J1000+SQRT(1-Inputs!$B$38)*_xlfn.NORM.S.INV(RAND())</f>
        <v>-0.24469253448759828</v>
      </c>
      <c r="AG1000" s="23">
        <f ca="1">SQRT(Inputs!$B$38)*K1000+SQRT(1-Inputs!$B$38)*_xlfn.NORM.S.INV(RAND())</f>
        <v>-0.236407299542918</v>
      </c>
      <c r="AH1000" s="23">
        <f ca="1">SQRT(Inputs!$B$38)*L1000+SQRT(1-Inputs!$B$38)*_xlfn.NORM.S.INV(RAND())</f>
        <v>-0.19772823619341487</v>
      </c>
      <c r="AI1000" s="23">
        <f ca="1">SQRT(Inputs!$B$38)*M1000+SQRT(1-Inputs!$B$38)*_xlfn.NORM.S.INV(RAND())</f>
        <v>1.5891220734561562E-2</v>
      </c>
      <c r="AJ1000" s="23">
        <f ca="1">SQRT(Inputs!$B$38)*C1000+SQRT(1-Inputs!$B$38)*_xlfn.NORM.S.INV(RAND())</f>
        <v>-0.45489162204062505</v>
      </c>
      <c r="AK1000" s="23">
        <f ca="1">SQRT(Inputs!$B$38)*D1000+SQRT(1-Inputs!$B$38)*_xlfn.NORM.S.INV(RAND())</f>
        <v>0.31218971424567421</v>
      </c>
      <c r="AL1000" s="23">
        <f ca="1">SQRT(Inputs!$B$38)*E1000+SQRT(1-Inputs!$B$38)*_xlfn.NORM.S.INV(RAND())</f>
        <v>-5.2890437626493259E-3</v>
      </c>
      <c r="AM1000" s="23">
        <f ca="1">SQRT(Inputs!$B$38)*F1000+SQRT(1-Inputs!$B$38)*_xlfn.NORM.S.INV(RAND())</f>
        <v>3.1023475324793983</v>
      </c>
      <c r="AN1000" s="23">
        <f ca="1">SQRT(Inputs!$B$38)*G1000+SQRT(1-Inputs!$B$38)*_xlfn.NORM.S.INV(RAND())</f>
        <v>1.7015469480348333</v>
      </c>
      <c r="AO1000" s="23">
        <f ca="1">SQRT(Inputs!$B$38)*H1000+SQRT(1-Inputs!$B$38)*_xlfn.NORM.S.INV(RAND())</f>
        <v>1.2859282427326588</v>
      </c>
      <c r="AP1000" s="23">
        <f ca="1">SQRT(Inputs!$B$38)*I1000+SQRT(1-Inputs!$B$38)*_xlfn.NORM.S.INV(RAND())</f>
        <v>0.70391553345190105</v>
      </c>
      <c r="AQ1000" s="23">
        <f ca="1">SQRT(Inputs!$B$38)*J1000+SQRT(1-Inputs!$B$38)*_xlfn.NORM.S.INV(RAND())</f>
        <v>2.0698688294517793</v>
      </c>
      <c r="AR1000" s="23">
        <f ca="1">SQRT(Inputs!$B$38)*K1000+SQRT(1-Inputs!$B$38)*_xlfn.NORM.S.INV(RAND())</f>
        <v>0.18187158513530877</v>
      </c>
      <c r="AS1000" s="23">
        <f ca="1">SQRT(Inputs!$B$38)*L1000+SQRT(1-Inputs!$B$38)*_xlfn.NORM.S.INV(RAND())</f>
        <v>1.30444254123537</v>
      </c>
      <c r="AT1000" s="23">
        <f ca="1">SQRT(Inputs!$B$38)*M1000+SQRT(1-Inputs!$B$38)*_xlfn.NORM.S.INV(RAND())</f>
        <v>-0.30116175650231553</v>
      </c>
      <c r="AU1000" s="15">
        <f ca="1">Inputs!$B$6*EXP($B$8-0.5*C$5^2+C$5*N1000)</f>
        <v>3924.8780878221423</v>
      </c>
      <c r="AV1000" s="15">
        <f t="shared" ca="1" si="547"/>
        <v>4796.008732507752</v>
      </c>
      <c r="AW1000" s="15">
        <f t="shared" ca="1" si="548"/>
        <v>6389.5721045772761</v>
      </c>
      <c r="AX1000" s="15">
        <f t="shared" ca="1" si="549"/>
        <v>10302.132073686626</v>
      </c>
      <c r="AY1000" s="15">
        <f t="shared" ca="1" si="550"/>
        <v>13672.042522248148</v>
      </c>
      <c r="AZ1000" s="15">
        <f t="shared" ca="1" si="551"/>
        <v>13967.730147834785</v>
      </c>
      <c r="BA1000" s="15">
        <f t="shared" ca="1" si="552"/>
        <v>17164.473628660326</v>
      </c>
      <c r="BB1000" s="15">
        <f t="shared" ca="1" si="553"/>
        <v>21855.73572704172</v>
      </c>
      <c r="BC1000" s="15">
        <f t="shared" ca="1" si="554"/>
        <v>27598.112835994838</v>
      </c>
      <c r="BD1000" s="15">
        <f t="shared" ca="1" si="555"/>
        <v>33332.335831933749</v>
      </c>
      <c r="BE1000" s="15">
        <f t="shared" ca="1" si="556"/>
        <v>39098.913874904923</v>
      </c>
      <c r="BF1000" s="15">
        <f ca="1">Inputs!$B$13*EXP($B$9-0.5*C$6^2+C$6*Y1000)</f>
        <v>16169.209565609752</v>
      </c>
      <c r="BG1000" s="15">
        <f t="shared" ca="1" si="557"/>
        <v>22348.754149908811</v>
      </c>
      <c r="BH1000" s="15">
        <f t="shared" ca="1" si="558"/>
        <v>23406.442618388235</v>
      </c>
      <c r="BI1000" s="15">
        <f t="shared" ca="1" si="559"/>
        <v>33134.948396709471</v>
      </c>
      <c r="BJ1000" s="15">
        <f t="shared" ca="1" si="560"/>
        <v>49764.491240939416</v>
      </c>
      <c r="BK1000" s="15">
        <f t="shared" ca="1" si="561"/>
        <v>54027.900922008237</v>
      </c>
      <c r="BL1000" s="15">
        <f t="shared" ca="1" si="562"/>
        <v>63187.127532824539</v>
      </c>
      <c r="BM1000" s="15">
        <f t="shared" ca="1" si="563"/>
        <v>75345.143153073994</v>
      </c>
      <c r="BN1000" s="15">
        <f t="shared" ca="1" si="564"/>
        <v>90076.719535246855</v>
      </c>
      <c r="BO1000" s="15">
        <f t="shared" ca="1" si="565"/>
        <v>108311.84777635727</v>
      </c>
      <c r="BP1000" s="15">
        <f t="shared" ca="1" si="566"/>
        <v>133551.82443371633</v>
      </c>
      <c r="BQ1000" s="15">
        <f ca="1">Inputs!$B$20*EXP($B$10-0.5*C$7^2+C$7*AJ1000)</f>
        <v>3650.3798231523911</v>
      </c>
      <c r="BR1000" s="15">
        <f t="shared" ca="1" si="567"/>
        <v>5469.3400211846283</v>
      </c>
      <c r="BS1000" s="15">
        <f t="shared" ca="1" si="568"/>
        <v>7478.3054413555883</v>
      </c>
      <c r="BT1000" s="15">
        <f t="shared" ca="1" si="569"/>
        <v>23267.393264344417</v>
      </c>
      <c r="BU1000" s="15">
        <f t="shared" ca="1" si="570"/>
        <v>48672.362836556298</v>
      </c>
      <c r="BV1000" s="15">
        <f t="shared" ca="1" si="571"/>
        <v>90473.724768231521</v>
      </c>
      <c r="BW1000" s="15">
        <f t="shared" ca="1" si="572"/>
        <v>146533.63794579994</v>
      </c>
      <c r="BX1000" s="15">
        <f t="shared" ca="1" si="573"/>
        <v>310357.62962651055</v>
      </c>
      <c r="BY1000" s="15">
        <f t="shared" ca="1" si="574"/>
        <v>450261.84113222215</v>
      </c>
      <c r="BZ1000" s="15">
        <f t="shared" ca="1" si="575"/>
        <v>802990.23454411176</v>
      </c>
      <c r="CA1000" s="15">
        <f t="shared" ca="1" si="576"/>
        <v>1069179.8474199648</v>
      </c>
      <c r="CB1000" s="15">
        <f ca="1">(AU1000*DCF!C$10-DCF!C$5*MAX(AU1000*DCF!C$10,0)-MAX(AU1000-Inputs!$B$6,0)/Inputs!$B$10)*DCF!C$6</f>
        <v>1007.9444710485544</v>
      </c>
      <c r="CC1000" s="15">
        <f ca="1">(AV1000*DCF!D$10-DCF!D$5*MAX(AV1000*DCF!D$10,0)-MAX(AV1000-AU1000,0)/Inputs!$B$10)*DCF!D$6</f>
        <v>956.59222805815716</v>
      </c>
      <c r="CD1000" s="15">
        <f ca="1">(AW1000*DCF!E$10-DCF!E$5*MAX(AW1000*DCF!E$10,0)-MAX(AW1000-AV1000,0)/Inputs!$B$10)*DCF!E$6</f>
        <v>1116.3140219971767</v>
      </c>
      <c r="CE1000" s="15">
        <f ca="1">(AX1000*DCF!F$10-DCF!F$5*MAX(AX1000*DCF!F$10,0)-MAX(AX1000-AW1000,0)/Inputs!$B$10)*DCF!F$6</f>
        <v>1434.8322875172864</v>
      </c>
      <c r="CF1000" s="15">
        <f ca="1">(AY1000*DCF!G$10-DCF!G$5*MAX(AY1000*DCF!G$10,0)-MAX(AY1000-AX1000,0)/Inputs!$B$10)*DCF!G$6</f>
        <v>2169.2305448205457</v>
      </c>
      <c r="CG1000" s="15">
        <f ca="1">(AZ1000*DCF!H$10-DCF!H$5*MAX(AZ1000*DCF!H$10,0)-MAX(AZ1000-AY1000,0)/Inputs!$B$10)*DCF!H$6</f>
        <v>2659.3401881781911</v>
      </c>
      <c r="CH1000" s="15">
        <f ca="1">(BA1000*DCF!I$10-DCF!I$5*MAX(BA1000*DCF!I$10,0)-MAX(BA1000-AZ1000,0)/Inputs!$B$10)*DCF!I$6</f>
        <v>2610.9452354268656</v>
      </c>
      <c r="CI1000" s="15">
        <f ca="1">(BB1000*DCF!J$10-DCF!J$5*MAX(BB1000*DCF!J$10,0)-MAX(BB1000-BA1000,0)/Inputs!$B$10)*DCF!J$6</f>
        <v>3039.6114979406775</v>
      </c>
      <c r="CJ1000" s="15">
        <f ca="1">(BC1000*DCF!K$10-DCF!K$5*MAX(BC1000*DCF!K$10,0)-MAX(BC1000-BB1000,0)/Inputs!$B$10)*DCF!K$6</f>
        <v>3639.0075581405631</v>
      </c>
      <c r="CK1000" s="15">
        <f ca="1">(BD1000*DCF!L$10-DCF!L$5*MAX(BD1000*DCF!L$10,0)-MAX(BD1000-BC1000,0)/Inputs!$B$10)*DCF!L$6</f>
        <v>4285.6222115255123</v>
      </c>
      <c r="CL1000" s="15">
        <f ca="1">(BE1000*DCF!M$10-DCF!M$5*MAX(BE1000*DCF!M$10,0)-MAX(BE1000-BD1000,0)/Inputs!$B$10)*DCF!M$6</f>
        <v>4828.4830923369718</v>
      </c>
      <c r="CM1000" s="15">
        <f ca="1">(BF1000*DCF!C$28-DCF!C$5*MAX(BF1000*DCF!C$28,0)-MAX(BF1000-Inputs!$B$13,0)/Inputs!$B$17)*DCF!C$6</f>
        <v>3830.3003303918822</v>
      </c>
      <c r="CN1000" s="15">
        <f ca="1">(BG1000*DCF!D$28-DCF!D$5*MAX(BG1000*DCF!D$28,0)-MAX(BG1000-BF1000,0)/Inputs!$B$17)*DCF!D$6</f>
        <v>5263.8433549544343</v>
      </c>
      <c r="CO1000" s="15">
        <f ca="1">(BH1000*DCF!E$28-DCF!E$5*MAX(BH1000*DCF!E$28,0)-MAX(BH1000-BG1000,0)/Inputs!$B$17)*DCF!E$6</f>
        <v>6420.6654967384147</v>
      </c>
      <c r="CP1000" s="15">
        <f ca="1">(BI1000*DCF!F$28-DCF!F$5*MAX(BI1000*DCF!F$28,0)-MAX(BI1000-BH1000,0)/Inputs!$B$17)*DCF!F$6</f>
        <v>7224.0374388803839</v>
      </c>
      <c r="CQ1000" s="15">
        <f ca="1">(BJ1000*DCF!G$28-DCF!G$5*MAX(BJ1000*DCF!G$28,0)-MAX(BJ1000-BI1000,0)/Inputs!$B$17)*DCF!G$6</f>
        <v>10114.849987993597</v>
      </c>
      <c r="CR1000" s="15">
        <f ca="1">(BK1000*DCF!H$28-DCF!H$5*MAX(BK1000*DCF!H$28,0)-MAX(BK1000-BJ1000,0)/Inputs!$B$17)*DCF!H$6</f>
        <v>12699.28175513417</v>
      </c>
      <c r="CS1000" s="15">
        <f ca="1">(BL1000*DCF!I$28-DCF!I$5*MAX(BL1000*DCF!I$28,0)-MAX(BL1000-BK1000,0)/Inputs!$B$17)*DCF!I$6</f>
        <v>13544.015129690484</v>
      </c>
      <c r="CT1000" s="15">
        <f ca="1">(BM1000*DCF!J$28-DCF!J$5*MAX(BM1000*DCF!J$28,0)-MAX(BM1000-BL1000,0)/Inputs!$B$17)*DCF!J$6</f>
        <v>15196.168252980648</v>
      </c>
      <c r="CU1000" s="15">
        <f ca="1">(BN1000*DCF!K$28-DCF!K$5*MAX(BN1000*DCF!K$28,0)-MAX(BN1000-BM1000,0)/Inputs!$B$17)*DCF!K$6</f>
        <v>17218.270966234722</v>
      </c>
      <c r="CV1000" s="15">
        <f ca="1">(BO1000*DCF!L$28-DCF!L$5*MAX(BO1000*DCF!L$28,0)-MAX(BO1000-BN1000,0)/Inputs!$B$17)*DCF!L$6</f>
        <v>19547.151916078226</v>
      </c>
      <c r="CW1000" s="15">
        <f ca="1">(BP1000*DCF!M$28-DCF!M$5*MAX(BP1000*DCF!M$28,0)-MAX(BP1000-BO1000,0)/Inputs!$B$17)*DCF!M$6</f>
        <v>22489.566271267653</v>
      </c>
      <c r="CX1000" s="15">
        <f ca="1">(BQ1000*DCF!C$46-DCF!C$5*MAX(BQ1000*DCF!C$46,0)-MAX(BQ1000-Inputs!$B$20,0)/Inputs!$B$24)*DCF!C$6</f>
        <v>-1050.6095772418414</v>
      </c>
      <c r="CY1000" s="15">
        <f ca="1">(BR1000*DCF!D$46-DCF!D$5*MAX(BR1000*DCF!D$46,0)-MAX(BR1000-BQ1000,0)/Inputs!$B$24)*DCF!D$6</f>
        <v>-1709.6240127180106</v>
      </c>
      <c r="CZ1000" s="15">
        <f ca="1">(BS1000*DCF!E$46-DCF!E$5*MAX(BS1000*DCF!E$46,0)-MAX(BS1000-BR1000,0)/Inputs!$B$24)*DCF!E$6</f>
        <v>-1676.2015018351051</v>
      </c>
      <c r="DA1000" s="15">
        <f ca="1">(BT1000*DCF!F$46-DCF!F$5*MAX(BT1000*DCF!F$46,0)-MAX(BT1000-BS1000,0)/Inputs!$B$24)*DCF!F$6</f>
        <v>-7443.7846926830398</v>
      </c>
      <c r="DB1000" s="15">
        <f ca="1">(BU1000*DCF!G$46-DCF!G$5*MAX(BU1000*DCF!G$46,0)-MAX(BU1000-BT1000,0)/Inputs!$B$24)*DCF!G$6</f>
        <v>-10182.971944156525</v>
      </c>
      <c r="DC1000" s="15">
        <f ca="1">(BV1000*DCF!H$46-DCF!H$5*MAX(BV1000*DCF!H$46,0)-MAX(BV1000-BU1000,0)/Inputs!$B$24)*DCF!H$6</f>
        <v>-12989.517099074163</v>
      </c>
      <c r="DD1000" s="15">
        <f ca="1">(BW1000*DCF!I$46-DCF!I$5*MAX(BW1000*DCF!I$46,0)-MAX(BW1000-BV1000,0)/Inputs!$B$24)*DCF!I$6</f>
        <v>-12708.381204316582</v>
      </c>
      <c r="DE1000" s="15">
        <f ca="1">(BX1000*DCF!J$46-DCF!J$5*MAX(BX1000*DCF!J$46,0)-MAX(BX1000-BW1000,0)/Inputs!$B$24)*DCF!J$6</f>
        <v>-30424.802019648771</v>
      </c>
      <c r="DF1000" s="15">
        <f ca="1">(BY1000*DCF!K$46-DCF!K$5*MAX(BY1000*DCF!K$46,0)-MAX(BY1000-BX1000,0)/Inputs!$B$24)*DCF!K$6</f>
        <v>-8552.3474651797751</v>
      </c>
      <c r="DG1000" s="15">
        <f ca="1">(BZ1000*DCF!L$46-DCF!L$5*MAX(BZ1000*DCF!L$46,0)-MAX(BZ1000-BY1000,0)/Inputs!$B$24)*DCF!L$6</f>
        <v>-24316.604807250602</v>
      </c>
      <c r="DH1000" s="15">
        <f ca="1">(CA1000*DCF!M$46-DCF!M$5*MAX(CA1000*DCF!M$46,0)-MAX(CA1000-BZ1000,0)/Inputs!$B$24)*DCF!M$6</f>
        <v>28170.91436918368</v>
      </c>
      <c r="DI1000" s="15">
        <f ca="1">SUM(CB1000:CL1000)+BE1000*DCF!M$10*(1+Inputs!$B$30)*(1-Inputs!$B$33)*(1-Inputs!$B$30/Inputs!$B$31)/(Inputs!$B$29-Inputs!$B$30)*DCF!M$6</f>
        <v>136560.71768046144</v>
      </c>
      <c r="DJ1000" s="15">
        <f ca="1">SUM(CM1000:CW1000)+BP1000*DCF!M$28*(1+Inputs!$B$30)*(1-Inputs!$B$33)*(1-Inputs!$B$30/Inputs!$B$31)/(Inputs!$B$29-Inputs!$B$30)*DCF!M$6</f>
        <v>629116.80881912005</v>
      </c>
      <c r="DK1000" s="15">
        <f ca="1">SUM(CX1000:DH1000)+CA1000*DCF!M$46*(1+Inputs!$B$30)*(1-Inputs!$B$33)*(1-Inputs!$B$30/Inputs!$B$31)/(Inputs!$B$29-Inputs!$B$30)*DCF!M$6</f>
        <v>1570194.7666059486</v>
      </c>
      <c r="DM1000" s="15">
        <f ca="1">DI1000+DJ1000+DK1000+Inputs!$B$34+Inputs!$B$36-Inputs!$B$35</f>
        <v>2412723.2931055301</v>
      </c>
    </row>
    <row r="1001" spans="1:117" x14ac:dyDescent="0.75">
      <c r="A1001" s="11">
        <v>988</v>
      </c>
      <c r="C1001" s="23">
        <f t="shared" ca="1" si="578"/>
        <v>-1.9212842762112381</v>
      </c>
      <c r="D1001" s="23">
        <f t="shared" ca="1" si="578"/>
        <v>0.41336978640852118</v>
      </c>
      <c r="E1001" s="23">
        <f t="shared" ca="1" si="578"/>
        <v>-0.78023025436427318</v>
      </c>
      <c r="F1001" s="23">
        <f t="shared" ca="1" si="578"/>
        <v>1.1485861812694558</v>
      </c>
      <c r="G1001" s="23">
        <f t="shared" ca="1" si="578"/>
        <v>-0.95896336625118839</v>
      </c>
      <c r="H1001" s="23">
        <f t="shared" ca="1" si="578"/>
        <v>1.5577927524467676E-2</v>
      </c>
      <c r="I1001" s="23">
        <f t="shared" ca="1" si="578"/>
        <v>0.27589900028964603</v>
      </c>
      <c r="J1001" s="23">
        <f t="shared" ca="1" si="578"/>
        <v>0.39716356705223982</v>
      </c>
      <c r="K1001" s="23">
        <f t="shared" ca="1" si="578"/>
        <v>0.94342266920678619</v>
      </c>
      <c r="L1001" s="23">
        <f t="shared" ca="1" si="578"/>
        <v>-0.78559374685584726</v>
      </c>
      <c r="M1001" s="23">
        <f t="shared" ca="1" si="578"/>
        <v>-0.8589567366086609</v>
      </c>
      <c r="N1001" s="23">
        <f ca="1">SQRT(Inputs!$B$38)*C1001+SQRT(1-Inputs!$B$38)*_xlfn.NORM.S.INV(RAND())</f>
        <v>-0.96913552720151974</v>
      </c>
      <c r="O1001" s="23">
        <f ca="1">SQRT(Inputs!$B$38)*D1001+SQRT(1-Inputs!$B$38)*_xlfn.NORM.S.INV(RAND())</f>
        <v>1.5937643474705805</v>
      </c>
      <c r="P1001" s="23">
        <f ca="1">SQRT(Inputs!$B$38)*E1001+SQRT(1-Inputs!$B$38)*_xlfn.NORM.S.INV(RAND())</f>
        <v>1.2343799852361004</v>
      </c>
      <c r="Q1001" s="23">
        <f ca="1">SQRT(Inputs!$B$38)*F1001+SQRT(1-Inputs!$B$38)*_xlfn.NORM.S.INV(RAND())</f>
        <v>-0.50007786132335785</v>
      </c>
      <c r="R1001" s="23">
        <f ca="1">SQRT(Inputs!$B$38)*G1001+SQRT(1-Inputs!$B$38)*_xlfn.NORM.S.INV(RAND())</f>
        <v>-0.14625872820661617</v>
      </c>
      <c r="S1001" s="23">
        <f ca="1">SQRT(Inputs!$B$38)*H1001+SQRT(1-Inputs!$B$38)*_xlfn.NORM.S.INV(RAND())</f>
        <v>-0.16408977216554027</v>
      </c>
      <c r="T1001" s="23">
        <f ca="1">SQRT(Inputs!$B$38)*I1001+SQRT(1-Inputs!$B$38)*_xlfn.NORM.S.INV(RAND())</f>
        <v>-0.40740013857796131</v>
      </c>
      <c r="U1001" s="23">
        <f ca="1">SQRT(Inputs!$B$38)*J1001+SQRT(1-Inputs!$B$38)*_xlfn.NORM.S.INV(RAND())</f>
        <v>0.59138844219886744</v>
      </c>
      <c r="V1001" s="23">
        <f ca="1">SQRT(Inputs!$B$38)*K1001+SQRT(1-Inputs!$B$38)*_xlfn.NORM.S.INV(RAND())</f>
        <v>-0.91839247282598047</v>
      </c>
      <c r="W1001" s="23">
        <f ca="1">SQRT(Inputs!$B$38)*L1001+SQRT(1-Inputs!$B$38)*_xlfn.NORM.S.INV(RAND())</f>
        <v>-0.23410479690785557</v>
      </c>
      <c r="X1001" s="23">
        <f ca="1">SQRT(Inputs!$B$38)*M1001+SQRT(1-Inputs!$B$38)*_xlfn.NORM.S.INV(RAND())</f>
        <v>-0.38377662574563187</v>
      </c>
      <c r="Y1001" s="23">
        <f ca="1">SQRT(Inputs!$B$38)*C1001+SQRT(1-Inputs!$B$38)*_xlfn.NORM.S.INV(RAND())</f>
        <v>-1.124158438175402</v>
      </c>
      <c r="Z1001" s="23">
        <f ca="1">SQRT(Inputs!$B$38)*D1001+SQRT(1-Inputs!$B$38)*_xlfn.NORM.S.INV(RAND())</f>
        <v>0.89420151680923687</v>
      </c>
      <c r="AA1001" s="23">
        <f ca="1">SQRT(Inputs!$B$38)*E1001+SQRT(1-Inputs!$B$38)*_xlfn.NORM.S.INV(RAND())</f>
        <v>-1.6924973763166267</v>
      </c>
      <c r="AB1001" s="23">
        <f ca="1">SQRT(Inputs!$B$38)*F1001+SQRT(1-Inputs!$B$38)*_xlfn.NORM.S.INV(RAND())</f>
        <v>0.83306046622696983</v>
      </c>
      <c r="AC1001" s="23">
        <f ca="1">SQRT(Inputs!$B$38)*G1001+SQRT(1-Inputs!$B$38)*_xlfn.NORM.S.INV(RAND())</f>
        <v>1.1756568629273358</v>
      </c>
      <c r="AD1001" s="23">
        <f ca="1">SQRT(Inputs!$B$38)*H1001+SQRT(1-Inputs!$B$38)*_xlfn.NORM.S.INV(RAND())</f>
        <v>6.2473222884437393E-2</v>
      </c>
      <c r="AE1001" s="23">
        <f ca="1">SQRT(Inputs!$B$38)*I1001+SQRT(1-Inputs!$B$38)*_xlfn.NORM.S.INV(RAND())</f>
        <v>-0.56203104297883333</v>
      </c>
      <c r="AF1001" s="23">
        <f ca="1">SQRT(Inputs!$B$38)*J1001+SQRT(1-Inputs!$B$38)*_xlfn.NORM.S.INV(RAND())</f>
        <v>-0.50188450136881124</v>
      </c>
      <c r="AG1001" s="23">
        <f ca="1">SQRT(Inputs!$B$38)*K1001+SQRT(1-Inputs!$B$38)*_xlfn.NORM.S.INV(RAND())</f>
        <v>-0.55903714800231574</v>
      </c>
      <c r="AH1001" s="23">
        <f ca="1">SQRT(Inputs!$B$38)*L1001+SQRT(1-Inputs!$B$38)*_xlfn.NORM.S.INV(RAND())</f>
        <v>0.75556753719484893</v>
      </c>
      <c r="AI1001" s="23">
        <f ca="1">SQRT(Inputs!$B$38)*M1001+SQRT(1-Inputs!$B$38)*_xlfn.NORM.S.INV(RAND())</f>
        <v>0.75515710126540481</v>
      </c>
      <c r="AJ1001" s="23">
        <f ca="1">SQRT(Inputs!$B$38)*C1001+SQRT(1-Inputs!$B$38)*_xlfn.NORM.S.INV(RAND())</f>
        <v>-0.77680516399203714</v>
      </c>
      <c r="AK1001" s="23">
        <f ca="1">SQRT(Inputs!$B$38)*D1001+SQRT(1-Inputs!$B$38)*_xlfn.NORM.S.INV(RAND())</f>
        <v>-0.51846599303094132</v>
      </c>
      <c r="AL1001" s="23">
        <f ca="1">SQRT(Inputs!$B$38)*E1001+SQRT(1-Inputs!$B$38)*_xlfn.NORM.S.INV(RAND())</f>
        <v>-1.637276879370275</v>
      </c>
      <c r="AM1001" s="23">
        <f ca="1">SQRT(Inputs!$B$38)*F1001+SQRT(1-Inputs!$B$38)*_xlfn.NORM.S.INV(RAND())</f>
        <v>2.8666245960947845</v>
      </c>
      <c r="AN1001" s="23">
        <f ca="1">SQRT(Inputs!$B$38)*G1001+SQRT(1-Inputs!$B$38)*_xlfn.NORM.S.INV(RAND())</f>
        <v>-0.40559915513764622</v>
      </c>
      <c r="AO1001" s="23">
        <f ca="1">SQRT(Inputs!$B$38)*H1001+SQRT(1-Inputs!$B$38)*_xlfn.NORM.S.INV(RAND())</f>
        <v>8.7236722851344026E-2</v>
      </c>
      <c r="AP1001" s="23">
        <f ca="1">SQRT(Inputs!$B$38)*I1001+SQRT(1-Inputs!$B$38)*_xlfn.NORM.S.INV(RAND())</f>
        <v>-0.59529769703998758</v>
      </c>
      <c r="AQ1001" s="23">
        <f ca="1">SQRT(Inputs!$B$38)*J1001+SQRT(1-Inputs!$B$38)*_xlfn.NORM.S.INV(RAND())</f>
        <v>-0.25104148794968473</v>
      </c>
      <c r="AR1001" s="23">
        <f ca="1">SQRT(Inputs!$B$38)*K1001+SQRT(1-Inputs!$B$38)*_xlfn.NORM.S.INV(RAND())</f>
        <v>-4.4521032784015979E-2</v>
      </c>
      <c r="AS1001" s="23">
        <f ca="1">SQRT(Inputs!$B$38)*L1001+SQRT(1-Inputs!$B$38)*_xlfn.NORM.S.INV(RAND())</f>
        <v>-1.7146735816529042</v>
      </c>
      <c r="AT1001" s="23">
        <f ca="1">SQRT(Inputs!$B$38)*M1001+SQRT(1-Inputs!$B$38)*_xlfn.NORM.S.INV(RAND())</f>
        <v>-1.4587042712056748</v>
      </c>
      <c r="AU1001" s="15">
        <f ca="1">Inputs!$B$6*EXP($B$8-0.5*C$5^2+C$5*N1001)</f>
        <v>4241.7681084379292</v>
      </c>
      <c r="AV1001" s="15">
        <f t="shared" ca="1" si="547"/>
        <v>6526.6737764575118</v>
      </c>
      <c r="AW1001" s="15">
        <f t="shared" ca="1" si="548"/>
        <v>9399.7930158240597</v>
      </c>
      <c r="AX1001" s="15">
        <f t="shared" ca="1" si="549"/>
        <v>10781.152455190937</v>
      </c>
      <c r="AY1001" s="15">
        <f t="shared" ca="1" si="550"/>
        <v>12952.522871450892</v>
      </c>
      <c r="AZ1001" s="15">
        <f t="shared" ca="1" si="551"/>
        <v>15557.61233967611</v>
      </c>
      <c r="BA1001" s="15">
        <f t="shared" ca="1" si="552"/>
        <v>18243.830071533503</v>
      </c>
      <c r="BB1001" s="15">
        <f t="shared" ca="1" si="553"/>
        <v>23699.431265067793</v>
      </c>
      <c r="BC1001" s="15">
        <f t="shared" ca="1" si="554"/>
        <v>26563.332958986546</v>
      </c>
      <c r="BD1001" s="15">
        <f t="shared" ca="1" si="555"/>
        <v>31837.759263243755</v>
      </c>
      <c r="BE1001" s="15">
        <f t="shared" ca="1" si="556"/>
        <v>37672.966279444743</v>
      </c>
      <c r="BF1001" s="15">
        <f ca="1">Inputs!$B$13*EXP($B$9-0.5*C$6^2+C$6*Y1001)</f>
        <v>11067.934436471753</v>
      </c>
      <c r="BG1001" s="15">
        <f t="shared" ca="1" si="557"/>
        <v>15850.70686904685</v>
      </c>
      <c r="BH1001" s="15">
        <f t="shared" ca="1" si="558"/>
        <v>14626.562461353478</v>
      </c>
      <c r="BI1001" s="15">
        <f t="shared" ca="1" si="559"/>
        <v>20354.673097825311</v>
      </c>
      <c r="BJ1001" s="15">
        <f t="shared" ca="1" si="560"/>
        <v>29561.709065374449</v>
      </c>
      <c r="BK1001" s="15">
        <f t="shared" ca="1" si="561"/>
        <v>36591.29586453738</v>
      </c>
      <c r="BL1001" s="15">
        <f t="shared" ca="1" si="562"/>
        <v>41790.604760075752</v>
      </c>
      <c r="BM1001" s="15">
        <f t="shared" ca="1" si="563"/>
        <v>48264.682174629503</v>
      </c>
      <c r="BN1001" s="15">
        <f t="shared" ca="1" si="564"/>
        <v>55513.138832162913</v>
      </c>
      <c r="BO1001" s="15">
        <f t="shared" ca="1" si="565"/>
        <v>74573.398227528058</v>
      </c>
      <c r="BP1001" s="15">
        <f t="shared" ca="1" si="566"/>
        <v>99984.487966318586</v>
      </c>
      <c r="BQ1001" s="15">
        <f ca="1">Inputs!$B$20*EXP($B$10-0.5*C$7^2+C$7*AJ1001)</f>
        <v>3256.5034644751408</v>
      </c>
      <c r="BR1001" s="15">
        <f t="shared" ca="1" si="567"/>
        <v>3747.8455143324063</v>
      </c>
      <c r="BS1001" s="15">
        <f t="shared" ca="1" si="568"/>
        <v>3206.9417515724022</v>
      </c>
      <c r="BT1001" s="15">
        <f t="shared" ca="1" si="569"/>
        <v>9379.5028464725401</v>
      </c>
      <c r="BU1001" s="15">
        <f t="shared" ca="1" si="570"/>
        <v>11783.724892160861</v>
      </c>
      <c r="BV1001" s="15">
        <f t="shared" ca="1" si="571"/>
        <v>16719.972649047293</v>
      </c>
      <c r="BW1001" s="15">
        <f t="shared" ca="1" si="572"/>
        <v>20569.759583566964</v>
      </c>
      <c r="BX1001" s="15">
        <f t="shared" ca="1" si="573"/>
        <v>27358.022256558637</v>
      </c>
      <c r="BY1001" s="15">
        <f t="shared" ca="1" si="574"/>
        <v>38008.10041121325</v>
      </c>
      <c r="BZ1001" s="15">
        <f t="shared" ca="1" si="575"/>
        <v>38911.775749824934</v>
      </c>
      <c r="CA1001" s="15">
        <f t="shared" ca="1" si="576"/>
        <v>42178.275403515392</v>
      </c>
      <c r="CB1001" s="15">
        <f ca="1">(AU1001*DCF!C$10-DCF!C$5*MAX(AU1001*DCF!C$10,0)-MAX(AU1001-Inputs!$B$6,0)/Inputs!$B$10)*DCF!C$6</f>
        <v>1048.2113924609196</v>
      </c>
      <c r="CC1001" s="15">
        <f ca="1">(AV1001*DCF!D$10-DCF!D$5*MAX(AV1001*DCF!D$10,0)-MAX(AV1001-AU1001,0)/Inputs!$B$10)*DCF!D$6</f>
        <v>1033.7180693310031</v>
      </c>
      <c r="CD1001" s="15">
        <f ca="1">(AW1001*DCF!E$10-DCF!E$5*MAX(AW1001*DCF!E$10,0)-MAX(AW1001-AV1001,0)/Inputs!$B$10)*DCF!E$6</f>
        <v>1523.1171418500649</v>
      </c>
      <c r="CE1001" s="15">
        <f ca="1">(AX1001*DCF!F$10-DCF!F$5*MAX(AX1001*DCF!F$10,0)-MAX(AX1001-AW1001,0)/Inputs!$B$10)*DCF!F$6</f>
        <v>2066.0817478111753</v>
      </c>
      <c r="CF1001" s="15">
        <f ca="1">(AY1001*DCF!G$10-DCF!G$5*MAX(AY1001*DCF!G$10,0)-MAX(AY1001-AX1001,0)/Inputs!$B$10)*DCF!G$6</f>
        <v>2251.3609316223615</v>
      </c>
      <c r="CG1001" s="15">
        <f ca="1">(AZ1001*DCF!H$10-DCF!H$5*MAX(AZ1001*DCF!H$10,0)-MAX(AZ1001-AY1001,0)/Inputs!$B$10)*DCF!H$6</f>
        <v>2557.9412574550629</v>
      </c>
      <c r="CH1001" s="15">
        <f ca="1">(BA1001*DCF!I$10-DCF!I$5*MAX(BA1001*DCF!I$10,0)-MAX(BA1001-AZ1001,0)/Inputs!$B$10)*DCF!I$6</f>
        <v>2891.8483925321143</v>
      </c>
      <c r="CI1001" s="15">
        <f ca="1">(BB1001*DCF!J$10-DCF!J$5*MAX(BB1001*DCF!J$10,0)-MAX(BB1001-BA1001,0)/Inputs!$B$10)*DCF!J$6</f>
        <v>3240.1709356644651</v>
      </c>
      <c r="CJ1001" s="15">
        <f ca="1">(BC1001*DCF!K$10-DCF!K$5*MAX(BC1001*DCF!K$10,0)-MAX(BC1001-BB1001,0)/Inputs!$B$10)*DCF!K$6</f>
        <v>3875.3673562617491</v>
      </c>
      <c r="CK1001" s="15">
        <f ca="1">(BD1001*DCF!L$10-DCF!L$5*MAX(BD1001*DCF!L$10,0)-MAX(BD1001-BC1001,0)/Inputs!$B$10)*DCF!L$6</f>
        <v>4119.6708011398487</v>
      </c>
      <c r="CL1001" s="15">
        <f ca="1">(BE1001*DCF!M$10-DCF!M$5*MAX(BE1001*DCF!M$10,0)-MAX(BE1001-BD1001,0)/Inputs!$B$10)*DCF!M$6</f>
        <v>4619.0649791984761</v>
      </c>
      <c r="CM1001" s="15">
        <f ca="1">(BF1001*DCF!C$28-DCF!C$5*MAX(BF1001*DCF!C$28,0)-MAX(BF1001-Inputs!$B$13,0)/Inputs!$B$17)*DCF!C$6</f>
        <v>3377.8610050805123</v>
      </c>
      <c r="CN1001" s="15">
        <f ca="1">(BG1001*DCF!D$28-DCF!D$5*MAX(BG1001*DCF!D$28,0)-MAX(BG1001-BF1001,0)/Inputs!$B$17)*DCF!D$6</f>
        <v>3648.0141024498212</v>
      </c>
      <c r="CO1001" s="15">
        <f ca="1">(BH1001*DCF!E$28-DCF!E$5*MAX(BH1001*DCF!E$28,0)-MAX(BH1001-BG1001,0)/Inputs!$B$17)*DCF!E$6</f>
        <v>4142.5029361125271</v>
      </c>
      <c r="CP1001" s="15">
        <f ca="1">(BI1001*DCF!F$28-DCF!F$5*MAX(BI1001*DCF!F$28,0)-MAX(BI1001-BH1001,0)/Inputs!$B$17)*DCF!F$6</f>
        <v>4482.8645053497694</v>
      </c>
      <c r="CQ1001" s="15">
        <f ca="1">(BJ1001*DCF!G$28-DCF!G$5*MAX(BJ1001*DCF!G$28,0)-MAX(BJ1001-BI1001,0)/Inputs!$B$17)*DCF!G$6</f>
        <v>6121.4772057195933</v>
      </c>
      <c r="CR1001" s="15">
        <f ca="1">(BK1001*DCF!H$28-DCF!H$5*MAX(BK1001*DCF!H$28,0)-MAX(BK1001-BJ1001,0)/Inputs!$B$17)*DCF!H$6</f>
        <v>7957.2306556978656</v>
      </c>
      <c r="CS1001" s="15">
        <f ca="1">(BL1001*DCF!I$28-DCF!I$5*MAX(BL1001*DCF!I$28,0)-MAX(BL1001-BK1001,0)/Inputs!$B$17)*DCF!I$6</f>
        <v>9080.9274085850302</v>
      </c>
      <c r="CT1001" s="15">
        <f ca="1">(BM1001*DCF!J$28-DCF!J$5*MAX(BM1001*DCF!J$28,0)-MAX(BM1001-BL1001,0)/Inputs!$B$17)*DCF!J$6</f>
        <v>9908.6211066987817</v>
      </c>
      <c r="CU1001" s="15">
        <f ca="1">(BN1001*DCF!K$28-DCF!K$5*MAX(BN1001*DCF!K$28,0)-MAX(BN1001-BM1001,0)/Inputs!$B$17)*DCF!K$6</f>
        <v>10835.604740908515</v>
      </c>
      <c r="CV1001" s="15">
        <f ca="1">(BO1001*DCF!L$28-DCF!L$5*MAX(BO1001*DCF!L$28,0)-MAX(BO1001-BN1001,0)/Inputs!$B$17)*DCF!L$6</f>
        <v>12722.258099299157</v>
      </c>
      <c r="CW1001" s="15">
        <f ca="1">(BP1001*DCF!M$28-DCF!M$5*MAX(BP1001*DCF!M$28,0)-MAX(BP1001-BO1001,0)/Inputs!$B$17)*DCF!M$6</f>
        <v>16155.96636337893</v>
      </c>
      <c r="CX1001" s="15">
        <f ca="1">(BQ1001*DCF!C$46-DCF!C$5*MAX(BQ1001*DCF!C$46,0)-MAX(BQ1001-Inputs!$B$20,0)/Inputs!$B$24)*DCF!C$6</f>
        <v>-777.71602619524765</v>
      </c>
      <c r="CY1001" s="15">
        <f ca="1">(BR1001*DCF!D$46-DCF!D$5*MAX(BR1001*DCF!D$46,0)-MAX(BR1001-BQ1001,0)/Inputs!$B$24)*DCF!D$6</f>
        <v>-849.32140257411493</v>
      </c>
      <c r="CZ1001" s="15">
        <f ca="1">(BS1001*DCF!E$46-DCF!E$5*MAX(BS1001*DCF!E$46,0)-MAX(BS1001-BR1001,0)/Inputs!$B$24)*DCF!E$6</f>
        <v>-379.22644582794806</v>
      </c>
      <c r="DA1001" s="15">
        <f ca="1">(BT1001*DCF!F$46-DCF!F$5*MAX(BT1001*DCF!F$46,0)-MAX(BT1001-BS1001,0)/Inputs!$B$24)*DCF!F$6</f>
        <v>-2930.6993232152213</v>
      </c>
      <c r="DB1001" s="15">
        <f ca="1">(BU1001*DCF!G$46-DCF!G$5*MAX(BU1001*DCF!G$46,0)-MAX(BU1001-BT1001,0)/Inputs!$B$24)*DCF!G$6</f>
        <v>-1205.1140181166893</v>
      </c>
      <c r="DC1001" s="15">
        <f ca="1">(BV1001*DCF!H$46-DCF!H$5*MAX(BV1001*DCF!H$46,0)-MAX(BV1001-BU1001,0)/Inputs!$B$24)*DCF!H$6</f>
        <v>-1533.9087455606534</v>
      </c>
      <c r="DD1001" s="15">
        <f ca="1">(BW1001*DCF!I$46-DCF!I$5*MAX(BW1001*DCF!I$46,0)-MAX(BW1001-BV1001,0)/Inputs!$B$24)*DCF!I$6</f>
        <v>-630.05832794993398</v>
      </c>
      <c r="DE1001" s="15">
        <f ca="1">(BX1001*DCF!J$46-DCF!J$5*MAX(BX1001*DCF!J$46,0)-MAX(BX1001-BW1001,0)/Inputs!$B$24)*DCF!J$6</f>
        <v>-652.54299891598009</v>
      </c>
      <c r="DF1001" s="15">
        <f ca="1">(BY1001*DCF!K$46-DCF!K$5*MAX(BY1001*DCF!K$46,0)-MAX(BY1001-BX1001,0)/Inputs!$B$24)*DCF!K$6</f>
        <v>-437.83603485214962</v>
      </c>
      <c r="DG1001" s="15">
        <f ca="1">(BZ1001*DCF!L$46-DCF!L$5*MAX(BZ1001*DCF!L$46,0)-MAX(BZ1001-BY1001,0)/Inputs!$B$24)*DCF!L$6</f>
        <v>2485.2866325353893</v>
      </c>
      <c r="DH1001" s="15">
        <f ca="1">(CA1001*DCF!M$46-DCF!M$5*MAX(CA1001*DCF!M$46,0)-MAX(CA1001-BZ1001,0)/Inputs!$B$24)*DCF!M$6</f>
        <v>2623.7292192749492</v>
      </c>
      <c r="DI1001" s="15">
        <f ca="1">SUM(CB1001:CL1001)+BE1001*DCF!M$10*(1+Inputs!$B$30)*(1-Inputs!$B$33)*(1-Inputs!$B$30/Inputs!$B$31)/(Inputs!$B$29-Inputs!$B$30)*DCF!M$6</f>
        <v>134070.91633442766</v>
      </c>
      <c r="DJ1001" s="15">
        <f ca="1">SUM(CM1001:CW1001)+BP1001*DCF!M$28*(1+Inputs!$B$30)*(1-Inputs!$B$33)*(1-Inputs!$B$30/Inputs!$B$31)/(Inputs!$B$29-Inputs!$B$30)*DCF!M$6</f>
        <v>459444.19768693612</v>
      </c>
      <c r="DK1001" s="15">
        <f ca="1">SUM(CX1001:DH1001)+CA1001*DCF!M$46*(1+Inputs!$B$30)*(1-Inputs!$B$33)*(1-Inputs!$B$30/Inputs!$B$31)/(Inputs!$B$29-Inputs!$B$30)*DCF!M$6</f>
        <v>60925.202638566065</v>
      </c>
      <c r="DM1001" s="15">
        <f ca="1">DI1001+DJ1001+DK1001+Inputs!$B$34+Inputs!$B$36-Inputs!$B$35</f>
        <v>731291.31665992981</v>
      </c>
    </row>
    <row r="1002" spans="1:117" x14ac:dyDescent="0.75">
      <c r="A1002" s="11">
        <v>989</v>
      </c>
      <c r="C1002" s="23">
        <f t="shared" ca="1" si="578"/>
        <v>0.22643568039169748</v>
      </c>
      <c r="D1002" s="23">
        <f t="shared" ca="1" si="578"/>
        <v>1.4882172167218306</v>
      </c>
      <c r="E1002" s="23">
        <f t="shared" ca="1" si="578"/>
        <v>-1.353936802151096</v>
      </c>
      <c r="F1002" s="23">
        <f t="shared" ca="1" si="578"/>
        <v>3.7537191810528441E-2</v>
      </c>
      <c r="G1002" s="23">
        <f t="shared" ca="1" si="578"/>
        <v>0.82058550961156895</v>
      </c>
      <c r="H1002" s="23">
        <f t="shared" ca="1" si="578"/>
        <v>0.74025035471120704</v>
      </c>
      <c r="I1002" s="23">
        <f t="shared" ca="1" si="578"/>
        <v>-0.51460083740679474</v>
      </c>
      <c r="J1002" s="23">
        <f t="shared" ca="1" si="578"/>
        <v>0.84154042498774562</v>
      </c>
      <c r="K1002" s="23">
        <f t="shared" ca="1" si="578"/>
        <v>-1.6276040655958925</v>
      </c>
      <c r="L1002" s="23">
        <f t="shared" ca="1" si="578"/>
        <v>0.69058844612082448</v>
      </c>
      <c r="M1002" s="23">
        <f t="shared" ca="1" si="578"/>
        <v>-0.52316584422875101</v>
      </c>
      <c r="N1002" s="23">
        <f ca="1">SQRT(Inputs!$B$38)*C1002+SQRT(1-Inputs!$B$38)*_xlfn.NORM.S.INV(RAND())</f>
        <v>0.45337868941329518</v>
      </c>
      <c r="O1002" s="23">
        <f ca="1">SQRT(Inputs!$B$38)*D1002+SQRT(1-Inputs!$B$38)*_xlfn.NORM.S.INV(RAND())</f>
        <v>-0.56536979848070867</v>
      </c>
      <c r="P1002" s="23">
        <f ca="1">SQRT(Inputs!$B$38)*E1002+SQRT(1-Inputs!$B$38)*_xlfn.NORM.S.INV(RAND())</f>
        <v>-1.4710465687192866</v>
      </c>
      <c r="Q1002" s="23">
        <f ca="1">SQRT(Inputs!$B$38)*F1002+SQRT(1-Inputs!$B$38)*_xlfn.NORM.S.INV(RAND())</f>
        <v>2.2307953015082732E-2</v>
      </c>
      <c r="R1002" s="23">
        <f ca="1">SQRT(Inputs!$B$38)*G1002+SQRT(1-Inputs!$B$38)*_xlfn.NORM.S.INV(RAND())</f>
        <v>-4.5920152015397897E-2</v>
      </c>
      <c r="S1002" s="23">
        <f ca="1">SQRT(Inputs!$B$38)*H1002+SQRT(1-Inputs!$B$38)*_xlfn.NORM.S.INV(RAND())</f>
        <v>1.9347603106317979</v>
      </c>
      <c r="T1002" s="23">
        <f ca="1">SQRT(Inputs!$B$38)*I1002+SQRT(1-Inputs!$B$38)*_xlfn.NORM.S.INV(RAND())</f>
        <v>-1.1622633837780552</v>
      </c>
      <c r="U1002" s="23">
        <f ca="1">SQRT(Inputs!$B$38)*J1002+SQRT(1-Inputs!$B$38)*_xlfn.NORM.S.INV(RAND())</f>
        <v>1.2271527789956975</v>
      </c>
      <c r="V1002" s="23">
        <f ca="1">SQRT(Inputs!$B$38)*K1002+SQRT(1-Inputs!$B$38)*_xlfn.NORM.S.INV(RAND())</f>
        <v>-4.6417418542613054E-2</v>
      </c>
      <c r="W1002" s="23">
        <f ca="1">SQRT(Inputs!$B$38)*L1002+SQRT(1-Inputs!$B$38)*_xlfn.NORM.S.INV(RAND())</f>
        <v>0.62944679197886444</v>
      </c>
      <c r="X1002" s="23">
        <f ca="1">SQRT(Inputs!$B$38)*M1002+SQRT(1-Inputs!$B$38)*_xlfn.NORM.S.INV(RAND())</f>
        <v>-0.30983967169634968</v>
      </c>
      <c r="Y1002" s="23">
        <f ca="1">SQRT(Inputs!$B$38)*C1002+SQRT(1-Inputs!$B$38)*_xlfn.NORM.S.INV(RAND())</f>
        <v>0.19097119533533621</v>
      </c>
      <c r="Z1002" s="23">
        <f ca="1">SQRT(Inputs!$B$38)*D1002+SQRT(1-Inputs!$B$38)*_xlfn.NORM.S.INV(RAND())</f>
        <v>1.0883922555726082</v>
      </c>
      <c r="AA1002" s="23">
        <f ca="1">SQRT(Inputs!$B$38)*E1002+SQRT(1-Inputs!$B$38)*_xlfn.NORM.S.INV(RAND())</f>
        <v>-1.0199803411152286</v>
      </c>
      <c r="AB1002" s="23">
        <f ca="1">SQRT(Inputs!$B$38)*F1002+SQRT(1-Inputs!$B$38)*_xlfn.NORM.S.INV(RAND())</f>
        <v>-0.46321014876881633</v>
      </c>
      <c r="AC1002" s="23">
        <f ca="1">SQRT(Inputs!$B$38)*G1002+SQRT(1-Inputs!$B$38)*_xlfn.NORM.S.INV(RAND())</f>
        <v>0.1175855473734107</v>
      </c>
      <c r="AD1002" s="23">
        <f ca="1">SQRT(Inputs!$B$38)*H1002+SQRT(1-Inputs!$B$38)*_xlfn.NORM.S.INV(RAND())</f>
        <v>2.6238389721011828</v>
      </c>
      <c r="AE1002" s="23">
        <f ca="1">SQRT(Inputs!$B$38)*I1002+SQRT(1-Inputs!$B$38)*_xlfn.NORM.S.INV(RAND())</f>
        <v>0.42601301738883218</v>
      </c>
      <c r="AF1002" s="23">
        <f ca="1">SQRT(Inputs!$B$38)*J1002+SQRT(1-Inputs!$B$38)*_xlfn.NORM.S.INV(RAND())</f>
        <v>2.1859483406772746</v>
      </c>
      <c r="AG1002" s="23">
        <f ca="1">SQRT(Inputs!$B$38)*K1002+SQRT(1-Inputs!$B$38)*_xlfn.NORM.S.INV(RAND())</f>
        <v>-1.0707571506316218</v>
      </c>
      <c r="AH1002" s="23">
        <f ca="1">SQRT(Inputs!$B$38)*L1002+SQRT(1-Inputs!$B$38)*_xlfn.NORM.S.INV(RAND())</f>
        <v>1.0497986918237752</v>
      </c>
      <c r="AI1002" s="23">
        <f ca="1">SQRT(Inputs!$B$38)*M1002+SQRT(1-Inputs!$B$38)*_xlfn.NORM.S.INV(RAND())</f>
        <v>-0.88509013398546543</v>
      </c>
      <c r="AJ1002" s="23">
        <f ca="1">SQRT(Inputs!$B$38)*C1002+SQRT(1-Inputs!$B$38)*_xlfn.NORM.S.INV(RAND())</f>
        <v>0.54354025681040918</v>
      </c>
      <c r="AK1002" s="23">
        <f ca="1">SQRT(Inputs!$B$38)*D1002+SQRT(1-Inputs!$B$38)*_xlfn.NORM.S.INV(RAND())</f>
        <v>0.27565579237056281</v>
      </c>
      <c r="AL1002" s="23">
        <f ca="1">SQRT(Inputs!$B$38)*E1002+SQRT(1-Inputs!$B$38)*_xlfn.NORM.S.INV(RAND())</f>
        <v>0.85736537313893024</v>
      </c>
      <c r="AM1002" s="23">
        <f ca="1">SQRT(Inputs!$B$38)*F1002+SQRT(1-Inputs!$B$38)*_xlfn.NORM.S.INV(RAND())</f>
        <v>-0.27529668538380675</v>
      </c>
      <c r="AN1002" s="23">
        <f ca="1">SQRT(Inputs!$B$38)*G1002+SQRT(1-Inputs!$B$38)*_xlfn.NORM.S.INV(RAND())</f>
        <v>-0.37767660029038552</v>
      </c>
      <c r="AO1002" s="23">
        <f ca="1">SQRT(Inputs!$B$38)*H1002+SQRT(1-Inputs!$B$38)*_xlfn.NORM.S.INV(RAND())</f>
        <v>0.29253942571939562</v>
      </c>
      <c r="AP1002" s="23">
        <f ca="1">SQRT(Inputs!$B$38)*I1002+SQRT(1-Inputs!$B$38)*_xlfn.NORM.S.INV(RAND())</f>
        <v>-0.33695955828223823</v>
      </c>
      <c r="AQ1002" s="23">
        <f ca="1">SQRT(Inputs!$B$38)*J1002+SQRT(1-Inputs!$B$38)*_xlfn.NORM.S.INV(RAND())</f>
        <v>4.5190940732460383E-2</v>
      </c>
      <c r="AR1002" s="23">
        <f ca="1">SQRT(Inputs!$B$38)*K1002+SQRT(1-Inputs!$B$38)*_xlfn.NORM.S.INV(RAND())</f>
        <v>-3.0992454331449935</v>
      </c>
      <c r="AS1002" s="23">
        <f ca="1">SQRT(Inputs!$B$38)*L1002+SQRT(1-Inputs!$B$38)*_xlfn.NORM.S.INV(RAND())</f>
        <v>1.0260335006094627</v>
      </c>
      <c r="AT1002" s="23">
        <f ca="1">SQRT(Inputs!$B$38)*M1002+SQRT(1-Inputs!$B$38)*_xlfn.NORM.S.INV(RAND())</f>
        <v>-1.4302487845948861</v>
      </c>
      <c r="AU1002" s="15">
        <f ca="1">Inputs!$B$6*EXP($B$8-0.5*C$5^2+C$5*N1002)</f>
        <v>5340.1136736200278</v>
      </c>
      <c r="AV1002" s="15">
        <f t="shared" ca="1" si="547"/>
        <v>5981.6853957271005</v>
      </c>
      <c r="AW1002" s="15">
        <f t="shared" ca="1" si="548"/>
        <v>5980.9625527527824</v>
      </c>
      <c r="AX1002" s="15">
        <f t="shared" ca="1" si="549"/>
        <v>7322.534322352778</v>
      </c>
      <c r="AY1002" s="15">
        <f t="shared" ca="1" si="550"/>
        <v>8901.0205786861425</v>
      </c>
      <c r="AZ1002" s="15">
        <f t="shared" ca="1" si="551"/>
        <v>13471.139349647377</v>
      </c>
      <c r="BA1002" s="15">
        <f t="shared" ca="1" si="552"/>
        <v>14597.097378317918</v>
      </c>
      <c r="BB1002" s="15">
        <f t="shared" ca="1" si="553"/>
        <v>20209.318557835653</v>
      </c>
      <c r="BC1002" s="15">
        <f t="shared" ca="1" si="554"/>
        <v>24640.618058026717</v>
      </c>
      <c r="BD1002" s="15">
        <f t="shared" ca="1" si="555"/>
        <v>32017.685686261164</v>
      </c>
      <c r="BE1002" s="15">
        <f t="shared" ca="1" si="556"/>
        <v>38141.861567111868</v>
      </c>
      <c r="BF1002" s="15">
        <f ca="1">Inputs!$B$13*EXP($B$9-0.5*C$6^2+C$6*Y1002)</f>
        <v>14364.696300595208</v>
      </c>
      <c r="BG1002" s="15">
        <f t="shared" ca="1" si="557"/>
        <v>21305.707112818076</v>
      </c>
      <c r="BH1002" s="15">
        <f t="shared" ca="1" si="558"/>
        <v>21980.199524292351</v>
      </c>
      <c r="BI1002" s="15">
        <f t="shared" ca="1" si="559"/>
        <v>25055.466629926221</v>
      </c>
      <c r="BJ1002" s="15">
        <f t="shared" ca="1" si="560"/>
        <v>31241.432176659597</v>
      </c>
      <c r="BK1002" s="15">
        <f t="shared" ca="1" si="561"/>
        <v>54805.38473624269</v>
      </c>
      <c r="BL1002" s="15">
        <f t="shared" ca="1" si="562"/>
        <v>71142.993894770349</v>
      </c>
      <c r="BM1002" s="15">
        <f t="shared" ca="1" si="563"/>
        <v>114734.797087577</v>
      </c>
      <c r="BN1002" s="15">
        <f t="shared" ca="1" si="564"/>
        <v>124116.49447150694</v>
      </c>
      <c r="BO1002" s="15">
        <f t="shared" ca="1" si="565"/>
        <v>172532.60229496419</v>
      </c>
      <c r="BP1002" s="15">
        <f t="shared" ca="1" si="566"/>
        <v>192093.71408243637</v>
      </c>
      <c r="BQ1002" s="15">
        <f ca="1">Inputs!$B$20*EXP($B$10-0.5*C$7^2+C$7*AJ1002)</f>
        <v>5201.5555556149147</v>
      </c>
      <c r="BR1002" s="15">
        <f t="shared" ca="1" si="567"/>
        <v>7703.5557994856508</v>
      </c>
      <c r="BS1002" s="15">
        <f t="shared" ca="1" si="568"/>
        <v>13494.566710970223</v>
      </c>
      <c r="BT1002" s="15">
        <f t="shared" ca="1" si="569"/>
        <v>17309.732060768874</v>
      </c>
      <c r="BU1002" s="15">
        <f t="shared" ca="1" si="570"/>
        <v>21894.115010562084</v>
      </c>
      <c r="BV1002" s="15">
        <f t="shared" ca="1" si="571"/>
        <v>32536.317287065063</v>
      </c>
      <c r="BW1002" s="15">
        <f t="shared" ca="1" si="572"/>
        <v>42277.373413764282</v>
      </c>
      <c r="BX1002" s="15">
        <f t="shared" ca="1" si="573"/>
        <v>59669.84369581104</v>
      </c>
      <c r="BY1002" s="15">
        <f t="shared" ca="1" si="574"/>
        <v>46208.879044241832</v>
      </c>
      <c r="BZ1002" s="15">
        <f t="shared" ca="1" si="575"/>
        <v>78296.604670441273</v>
      </c>
      <c r="CA1002" s="15">
        <f t="shared" ca="1" si="576"/>
        <v>85299.548867904479</v>
      </c>
      <c r="CB1002" s="15">
        <f ca="1">(AU1002*DCF!C$10-DCF!C$5*MAX(AU1002*DCF!C$10,0)-MAX(AU1002-Inputs!$B$6,0)/Inputs!$B$10)*DCF!C$6</f>
        <v>1040.3799928111539</v>
      </c>
      <c r="CC1002" s="15">
        <f ca="1">(AV1002*DCF!D$10-DCF!D$5*MAX(AV1002*DCF!D$10,0)-MAX(AV1002-AU1002,0)/Inputs!$B$10)*DCF!D$6</f>
        <v>1301.5648173091226</v>
      </c>
      <c r="CD1002" s="15">
        <f ca="1">(AW1002*DCF!E$10-DCF!E$5*MAX(AW1002*DCF!E$10,0)-MAX(AW1002-AV1002,0)/Inputs!$B$10)*DCF!E$6</f>
        <v>1380.9090445198481</v>
      </c>
      <c r="CE1002" s="15">
        <f ca="1">(AX1002*DCF!F$10-DCF!F$5*MAX(AX1002*DCF!F$10,0)-MAX(AX1002-AW1002,0)/Inputs!$B$10)*DCF!F$6</f>
        <v>1319.3497489807864</v>
      </c>
      <c r="CF1002" s="15">
        <f ca="1">(AY1002*DCF!G$10-DCF!G$5*MAX(AY1002*DCF!G$10,0)-MAX(AY1002-AX1002,0)/Inputs!$B$10)*DCF!G$6</f>
        <v>1530.5525944875419</v>
      </c>
      <c r="CG1002" s="15">
        <f ca="1">(AZ1002*DCF!H$10-DCF!H$5*MAX(AZ1002*DCF!H$10,0)-MAX(AZ1002-AY1002,0)/Inputs!$B$10)*DCF!H$6</f>
        <v>1803.9248493424907</v>
      </c>
      <c r="CH1002" s="15">
        <f ca="1">(BA1002*DCF!I$10-DCF!I$5*MAX(BA1002*DCF!I$10,0)-MAX(BA1002-AZ1002,0)/Inputs!$B$10)*DCF!I$6</f>
        <v>2481.6606205760509</v>
      </c>
      <c r="CI1002" s="15">
        <f ca="1">(BB1002*DCF!J$10-DCF!J$5*MAX(BB1002*DCF!J$10,0)-MAX(BB1002-BA1002,0)/Inputs!$B$10)*DCF!J$6</f>
        <v>2617.5263189243246</v>
      </c>
      <c r="CJ1002" s="15">
        <f ca="1">(BC1002*DCF!K$10-DCF!K$5*MAX(BC1002*DCF!K$10,0)-MAX(BC1002-BB1002,0)/Inputs!$B$10)*DCF!K$6</f>
        <v>3346.4293034858088</v>
      </c>
      <c r="CK1002" s="15">
        <f ca="1">(BD1002*DCF!L$10-DCF!L$5*MAX(BD1002*DCF!L$10,0)-MAX(BD1002-BC1002,0)/Inputs!$B$10)*DCF!L$6</f>
        <v>3874.9015592837345</v>
      </c>
      <c r="CL1002" s="15">
        <f ca="1">(BE1002*DCF!M$10-DCF!M$5*MAX(BE1002*DCF!M$10,0)-MAX(BE1002-BD1002,0)/Inputs!$B$10)*DCF!M$6</f>
        <v>4650.7117505138904</v>
      </c>
      <c r="CM1002" s="15">
        <f ca="1">(BF1002*DCF!C$28-DCF!C$5*MAX(BF1002*DCF!C$28,0)-MAX(BF1002-Inputs!$B$13,0)/Inputs!$B$17)*DCF!C$6</f>
        <v>3696.3214286128941</v>
      </c>
      <c r="CN1002" s="15">
        <f ca="1">(BG1002*DCF!D$28-DCF!D$5*MAX(BG1002*DCF!D$28,0)-MAX(BG1002-BF1002,0)/Inputs!$B$17)*DCF!D$6</f>
        <v>4794.1862865363737</v>
      </c>
      <c r="CO1002" s="15">
        <f ca="1">(BH1002*DCF!E$28-DCF!E$5*MAX(BH1002*DCF!E$28,0)-MAX(BH1002-BG1002,0)/Inputs!$B$17)*DCF!E$6</f>
        <v>6092.2507243988875</v>
      </c>
      <c r="CP1002" s="15">
        <f ca="1">(BI1002*DCF!F$28-DCF!F$5*MAX(BI1002*DCF!F$28,0)-MAX(BI1002-BH1002,0)/Inputs!$B$17)*DCF!F$6</f>
        <v>6241.9982225388976</v>
      </c>
      <c r="CQ1002" s="15">
        <f ca="1">(BJ1002*DCF!G$28-DCF!G$5*MAX(BJ1002*DCF!G$28,0)-MAX(BJ1002-BI1002,0)/Inputs!$B$17)*DCF!G$6</f>
        <v>7065.4083112146018</v>
      </c>
      <c r="CR1002" s="15">
        <f ca="1">(BK1002*DCF!H$28-DCF!H$5*MAX(BK1002*DCF!H$28,0)-MAX(BK1002-BJ1002,0)/Inputs!$B$17)*DCF!H$6</f>
        <v>9892.7993586069042</v>
      </c>
      <c r="CS1002" s="15">
        <f ca="1">(BL1002*DCF!I$28-DCF!I$5*MAX(BL1002*DCF!I$28,0)-MAX(BL1002-BK1002,0)/Inputs!$B$17)*DCF!I$6</f>
        <v>14384.543302541457</v>
      </c>
      <c r="CT1002" s="15">
        <f ca="1">(BM1002*DCF!J$28-DCF!J$5*MAX(BM1002*DCF!J$28,0)-MAX(BM1002-BL1002,0)/Inputs!$B$17)*DCF!J$6</f>
        <v>19815.467614037247</v>
      </c>
      <c r="CU1002" s="15">
        <f ca="1">(BN1002*DCF!K$28-DCF!K$5*MAX(BN1002*DCF!K$28,0)-MAX(BN1002-BM1002,0)/Inputs!$B$17)*DCF!K$6</f>
        <v>25062.189604950927</v>
      </c>
      <c r="CV1002" s="15">
        <f ca="1">(BO1002*DCF!L$28-DCF!L$5*MAX(BO1002*DCF!L$28,0)-MAX(BO1002-BN1002,0)/Inputs!$B$17)*DCF!L$6</f>
        <v>28945.512261969114</v>
      </c>
      <c r="CW1002" s="15">
        <f ca="1">(BP1002*DCF!M$28-DCF!M$5*MAX(BP1002*DCF!M$28,0)-MAX(BP1002-BO1002,0)/Inputs!$B$17)*DCF!M$6</f>
        <v>34097.857639542148</v>
      </c>
      <c r="CX1002" s="15">
        <f ca="1">(BQ1002*DCF!C$46-DCF!C$5*MAX(BQ1002*DCF!C$46,0)-MAX(BQ1002-Inputs!$B$20,0)/Inputs!$B$24)*DCF!C$6</f>
        <v>-2125.3271747909339</v>
      </c>
      <c r="CY1002" s="15">
        <f ca="1">(BR1002*DCF!D$46-DCF!D$5*MAX(BR1002*DCF!D$46,0)-MAX(BR1002-BQ1002,0)/Inputs!$B$24)*DCF!D$6</f>
        <v>-2382.4000613006615</v>
      </c>
      <c r="CZ1002" s="15">
        <f ca="1">(BS1002*DCF!E$46-DCF!E$5*MAX(BS1002*DCF!E$46,0)-MAX(BS1002-BR1002,0)/Inputs!$B$24)*DCF!E$6</f>
        <v>-3878.4130866740843</v>
      </c>
      <c r="DA1002" s="15">
        <f ca="1">(BT1002*DCF!F$46-DCF!F$5*MAX(BT1002*DCF!F$46,0)-MAX(BT1002-BS1002,0)/Inputs!$B$24)*DCF!F$6</f>
        <v>-2649.8264395783203</v>
      </c>
      <c r="DB1002" s="15">
        <f ca="1">(BU1002*DCF!G$46-DCF!G$5*MAX(BU1002*DCF!G$46,0)-MAX(BU1002-BT1002,0)/Inputs!$B$24)*DCF!G$6</f>
        <v>-2278.5706194288855</v>
      </c>
      <c r="DC1002" s="15">
        <f ca="1">(BV1002*DCF!H$46-DCF!H$5*MAX(BV1002*DCF!H$46,0)-MAX(BV1002-BU1002,0)/Inputs!$B$24)*DCF!H$6</f>
        <v>-3306.9991515681095</v>
      </c>
      <c r="DD1002" s="15">
        <f ca="1">(BW1002*DCF!I$46-DCF!I$5*MAX(BW1002*DCF!I$46,0)-MAX(BW1002-BV1002,0)/Inputs!$B$24)*DCF!I$6</f>
        <v>-1819.8680513952825</v>
      </c>
      <c r="DE1002" s="15">
        <f ca="1">(BX1002*DCF!J$46-DCF!J$5*MAX(BX1002*DCF!J$46,0)-MAX(BX1002-BW1002,0)/Inputs!$B$24)*DCF!J$6</f>
        <v>-2109.2140783713885</v>
      </c>
      <c r="DF1002" s="15">
        <f ca="1">(BY1002*DCF!K$46-DCF!K$5*MAX(BY1002*DCF!K$46,0)-MAX(BY1002-BX1002,0)/Inputs!$B$24)*DCF!K$6</f>
        <v>2639.605209027774</v>
      </c>
      <c r="DG1002" s="15">
        <f ca="1">(BZ1002*DCF!L$46-DCF!L$5*MAX(BZ1002*DCF!L$46,0)-MAX(BZ1002-BY1002,0)/Inputs!$B$24)*DCF!L$6</f>
        <v>-1849.2765887647427</v>
      </c>
      <c r="DH1002" s="15">
        <f ca="1">(CA1002*DCF!M$46-DCF!M$5*MAX(CA1002*DCF!M$46,0)-MAX(CA1002-BZ1002,0)/Inputs!$B$24)*DCF!M$6</f>
        <v>5223.1408924892939</v>
      </c>
      <c r="DI1002" s="15">
        <f ca="1">SUM(CB1002:CL1002)+BE1002*DCF!M$10*(1+Inputs!$B$30)*(1-Inputs!$B$33)*(1-Inputs!$B$30/Inputs!$B$31)/(Inputs!$B$29-Inputs!$B$30)*DCF!M$6</f>
        <v>131497.21571541109</v>
      </c>
      <c r="DJ1002" s="15">
        <f ca="1">SUM(CM1002:CW1002)+BP1002*DCF!M$28*(1+Inputs!$B$30)*(1-Inputs!$B$33)*(1-Inputs!$B$30/Inputs!$B$31)/(Inputs!$B$29-Inputs!$B$30)*DCF!M$6</f>
        <v>872887.66337870643</v>
      </c>
      <c r="DK1002" s="15">
        <f ca="1">SUM(CX1002:DH1002)+CA1002*DCF!M$46*(1+Inputs!$B$30)*(1-Inputs!$B$33)*(1-Inputs!$B$30/Inputs!$B$31)/(Inputs!$B$29-Inputs!$B$30)*DCF!M$6</f>
        <v>117346.05777694416</v>
      </c>
      <c r="DM1002" s="15">
        <f ca="1">DI1002+DJ1002+DK1002+Inputs!$B$34+Inputs!$B$36-Inputs!$B$35</f>
        <v>1198581.9368710618</v>
      </c>
    </row>
    <row r="1003" spans="1:117" x14ac:dyDescent="0.75">
      <c r="A1003" s="11">
        <v>990</v>
      </c>
      <c r="C1003" s="23">
        <f t="shared" ca="1" si="578"/>
        <v>-0.13578399184314541</v>
      </c>
      <c r="D1003" s="23">
        <f t="shared" ca="1" si="578"/>
        <v>-1.2667493509108632</v>
      </c>
      <c r="E1003" s="23">
        <f t="shared" ca="1" si="578"/>
        <v>0.60982011675617942</v>
      </c>
      <c r="F1003" s="23">
        <f t="shared" ca="1" si="578"/>
        <v>1.170620470589562</v>
      </c>
      <c r="G1003" s="23">
        <f t="shared" ca="1" si="578"/>
        <v>-0.54632182513293037</v>
      </c>
      <c r="H1003" s="23">
        <f t="shared" ca="1" si="578"/>
        <v>0.58193812826838942</v>
      </c>
      <c r="I1003" s="23">
        <f t="shared" ca="1" si="578"/>
        <v>-0.24706302007270653</v>
      </c>
      <c r="J1003" s="23">
        <f t="shared" ca="1" si="578"/>
        <v>1.7091950825281745</v>
      </c>
      <c r="K1003" s="23">
        <f t="shared" ca="1" si="578"/>
        <v>0.16157734651332734</v>
      </c>
      <c r="L1003" s="23">
        <f t="shared" ca="1" si="578"/>
        <v>-1.0174098328545051</v>
      </c>
      <c r="M1003" s="23">
        <f t="shared" ca="1" si="578"/>
        <v>2.192976685788556</v>
      </c>
      <c r="N1003" s="23">
        <f ca="1">SQRT(Inputs!$B$38)*C1003+SQRT(1-Inputs!$B$38)*_xlfn.NORM.S.INV(RAND())</f>
        <v>0.330811914047415</v>
      </c>
      <c r="O1003" s="23">
        <f ca="1">SQRT(Inputs!$B$38)*D1003+SQRT(1-Inputs!$B$38)*_xlfn.NORM.S.INV(RAND())</f>
        <v>-0.84323457294017146</v>
      </c>
      <c r="P1003" s="23">
        <f ca="1">SQRT(Inputs!$B$38)*E1003+SQRT(1-Inputs!$B$38)*_xlfn.NORM.S.INV(RAND())</f>
        <v>0.13864172750142184</v>
      </c>
      <c r="Q1003" s="23">
        <f ca="1">SQRT(Inputs!$B$38)*F1003+SQRT(1-Inputs!$B$38)*_xlfn.NORM.S.INV(RAND())</f>
        <v>1.7033301504443741</v>
      </c>
      <c r="R1003" s="23">
        <f ca="1">SQRT(Inputs!$B$38)*G1003+SQRT(1-Inputs!$B$38)*_xlfn.NORM.S.INV(RAND())</f>
        <v>-0.10377433265554561</v>
      </c>
      <c r="S1003" s="23">
        <f ca="1">SQRT(Inputs!$B$38)*H1003+SQRT(1-Inputs!$B$38)*_xlfn.NORM.S.INV(RAND())</f>
        <v>0.35111173455979777</v>
      </c>
      <c r="T1003" s="23">
        <f ca="1">SQRT(Inputs!$B$38)*I1003+SQRT(1-Inputs!$B$38)*_xlfn.NORM.S.INV(RAND())</f>
        <v>-1.0640750156109766</v>
      </c>
      <c r="U1003" s="23">
        <f ca="1">SQRT(Inputs!$B$38)*J1003+SQRT(1-Inputs!$B$38)*_xlfn.NORM.S.INV(RAND())</f>
        <v>1.0962118710154185</v>
      </c>
      <c r="V1003" s="23">
        <f ca="1">SQRT(Inputs!$B$38)*K1003+SQRT(1-Inputs!$B$38)*_xlfn.NORM.S.INV(RAND())</f>
        <v>2.6129604525976166E-2</v>
      </c>
      <c r="W1003" s="23">
        <f ca="1">SQRT(Inputs!$B$38)*L1003+SQRT(1-Inputs!$B$38)*_xlfn.NORM.S.INV(RAND())</f>
        <v>0.73943651274748612</v>
      </c>
      <c r="X1003" s="23">
        <f ca="1">SQRT(Inputs!$B$38)*M1003+SQRT(1-Inputs!$B$38)*_xlfn.NORM.S.INV(RAND())</f>
        <v>1.3816311336369149</v>
      </c>
      <c r="Y1003" s="23">
        <f ca="1">SQRT(Inputs!$B$38)*C1003+SQRT(1-Inputs!$B$38)*_xlfn.NORM.S.INV(RAND())</f>
        <v>-1.6717613039481221</v>
      </c>
      <c r="Z1003" s="23">
        <f ca="1">SQRT(Inputs!$B$38)*D1003+SQRT(1-Inputs!$B$38)*_xlfn.NORM.S.INV(RAND())</f>
        <v>-1.97957248445418</v>
      </c>
      <c r="AA1003" s="23">
        <f ca="1">SQRT(Inputs!$B$38)*E1003+SQRT(1-Inputs!$B$38)*_xlfn.NORM.S.INV(RAND())</f>
        <v>0.81471336079320045</v>
      </c>
      <c r="AB1003" s="23">
        <f ca="1">SQRT(Inputs!$B$38)*F1003+SQRT(1-Inputs!$B$38)*_xlfn.NORM.S.INV(RAND())</f>
        <v>-0.10244026983845111</v>
      </c>
      <c r="AC1003" s="23">
        <f ca="1">SQRT(Inputs!$B$38)*G1003+SQRT(1-Inputs!$B$38)*_xlfn.NORM.S.INV(RAND())</f>
        <v>0.32074482065558985</v>
      </c>
      <c r="AD1003" s="23">
        <f ca="1">SQRT(Inputs!$B$38)*H1003+SQRT(1-Inputs!$B$38)*_xlfn.NORM.S.INV(RAND())</f>
        <v>-0.19912746319341623</v>
      </c>
      <c r="AE1003" s="23">
        <f ca="1">SQRT(Inputs!$B$38)*I1003+SQRT(1-Inputs!$B$38)*_xlfn.NORM.S.INV(RAND())</f>
        <v>-0.89288647089859441</v>
      </c>
      <c r="AF1003" s="23">
        <f ca="1">SQRT(Inputs!$B$38)*J1003+SQRT(1-Inputs!$B$38)*_xlfn.NORM.S.INV(RAND())</f>
        <v>0.83121561727847326</v>
      </c>
      <c r="AG1003" s="23">
        <f ca="1">SQRT(Inputs!$B$38)*K1003+SQRT(1-Inputs!$B$38)*_xlfn.NORM.S.INV(RAND())</f>
        <v>0.46960109130033745</v>
      </c>
      <c r="AH1003" s="23">
        <f ca="1">SQRT(Inputs!$B$38)*L1003+SQRT(1-Inputs!$B$38)*_xlfn.NORM.S.INV(RAND())</f>
        <v>2.0644624582228275</v>
      </c>
      <c r="AI1003" s="23">
        <f ca="1">SQRT(Inputs!$B$38)*M1003+SQRT(1-Inputs!$B$38)*_xlfn.NORM.S.INV(RAND())</f>
        <v>1.2887866263748391</v>
      </c>
      <c r="AJ1003" s="23">
        <f ca="1">SQRT(Inputs!$B$38)*C1003+SQRT(1-Inputs!$B$38)*_xlfn.NORM.S.INV(RAND())</f>
        <v>-1.2850478952955822</v>
      </c>
      <c r="AK1003" s="23">
        <f ca="1">SQRT(Inputs!$B$38)*D1003+SQRT(1-Inputs!$B$38)*_xlfn.NORM.S.INV(RAND())</f>
        <v>-1.5164308283928298</v>
      </c>
      <c r="AL1003" s="23">
        <f ca="1">SQRT(Inputs!$B$38)*E1003+SQRT(1-Inputs!$B$38)*_xlfn.NORM.S.INV(RAND())</f>
        <v>0.79398013607491813</v>
      </c>
      <c r="AM1003" s="23">
        <f ca="1">SQRT(Inputs!$B$38)*F1003+SQRT(1-Inputs!$B$38)*_xlfn.NORM.S.INV(RAND())</f>
        <v>0.74967813263367733</v>
      </c>
      <c r="AN1003" s="23">
        <f ca="1">SQRT(Inputs!$B$38)*G1003+SQRT(1-Inputs!$B$38)*_xlfn.NORM.S.INV(RAND())</f>
        <v>0.72364763092598627</v>
      </c>
      <c r="AO1003" s="23">
        <f ca="1">SQRT(Inputs!$B$38)*H1003+SQRT(1-Inputs!$B$38)*_xlfn.NORM.S.INV(RAND())</f>
        <v>0.68778706627840158</v>
      </c>
      <c r="AP1003" s="23">
        <f ca="1">SQRT(Inputs!$B$38)*I1003+SQRT(1-Inputs!$B$38)*_xlfn.NORM.S.INV(RAND())</f>
        <v>0.57644853808752661</v>
      </c>
      <c r="AQ1003" s="23">
        <f ca="1">SQRT(Inputs!$B$38)*J1003+SQRT(1-Inputs!$B$38)*_xlfn.NORM.S.INV(RAND())</f>
        <v>0.99792166991078257</v>
      </c>
      <c r="AR1003" s="23">
        <f ca="1">SQRT(Inputs!$B$38)*K1003+SQRT(1-Inputs!$B$38)*_xlfn.NORM.S.INV(RAND())</f>
        <v>0.68665463141732519</v>
      </c>
      <c r="AS1003" s="23">
        <f ca="1">SQRT(Inputs!$B$38)*L1003+SQRT(1-Inputs!$B$38)*_xlfn.NORM.S.INV(RAND())</f>
        <v>-2.3843137275125694</v>
      </c>
      <c r="AT1003" s="23">
        <f ca="1">SQRT(Inputs!$B$38)*M1003+SQRT(1-Inputs!$B$38)*_xlfn.NORM.S.INV(RAND())</f>
        <v>1.6303408570141236</v>
      </c>
      <c r="AU1003" s="15">
        <f ca="1">Inputs!$B$6*EXP($B$8-0.5*C$5^2+C$5*N1003)</f>
        <v>5235.2085391156379</v>
      </c>
      <c r="AV1003" s="15">
        <f t="shared" ca="1" si="547"/>
        <v>5629.4237944597644</v>
      </c>
      <c r="AW1003" s="15">
        <f t="shared" ca="1" si="548"/>
        <v>6993.6519393353019</v>
      </c>
      <c r="AX1003" s="15">
        <f t="shared" ca="1" si="549"/>
        <v>10563.374834243974</v>
      </c>
      <c r="AY1003" s="15">
        <f t="shared" ca="1" si="550"/>
        <v>12754.008290881346</v>
      </c>
      <c r="AZ1003" s="15">
        <f t="shared" ca="1" si="551"/>
        <v>16213.411377229244</v>
      </c>
      <c r="BA1003" s="15">
        <f t="shared" ca="1" si="552"/>
        <v>17750.048627711967</v>
      </c>
      <c r="BB1003" s="15">
        <f t="shared" ca="1" si="553"/>
        <v>24254.215687643875</v>
      </c>
      <c r="BC1003" s="15">
        <f t="shared" ca="1" si="554"/>
        <v>29780.261558153943</v>
      </c>
      <c r="BD1003" s="15">
        <f t="shared" ca="1" si="555"/>
        <v>39096.218268766024</v>
      </c>
      <c r="BE1003" s="15">
        <f t="shared" ca="1" si="556"/>
        <v>54331.785171928961</v>
      </c>
      <c r="BF1003" s="15">
        <f ca="1">Inputs!$B$13*EXP($B$9-0.5*C$6^2+C$6*Y1003)</f>
        <v>9929.3114455943632</v>
      </c>
      <c r="BG1003" s="15">
        <f t="shared" ca="1" si="557"/>
        <v>8466.4720150263838</v>
      </c>
      <c r="BH1003" s="15">
        <f t="shared" ca="1" si="558"/>
        <v>11841.122909432726</v>
      </c>
      <c r="BI1003" s="15">
        <f t="shared" ca="1" si="559"/>
        <v>14268.552387558568</v>
      </c>
      <c r="BJ1003" s="15">
        <f t="shared" ca="1" si="560"/>
        <v>18320.041405777476</v>
      </c>
      <c r="BK1003" s="15">
        <f t="shared" ca="1" si="561"/>
        <v>21883.018394581493</v>
      </c>
      <c r="BL1003" s="15">
        <f t="shared" ca="1" si="562"/>
        <v>23943.478198404366</v>
      </c>
      <c r="BM1003" s="15">
        <f t="shared" ca="1" si="563"/>
        <v>32633.269662111961</v>
      </c>
      <c r="BN1003" s="15">
        <f t="shared" ca="1" si="564"/>
        <v>42458.185360800308</v>
      </c>
      <c r="BO1003" s="15">
        <f t="shared" ca="1" si="565"/>
        <v>66408.834190713591</v>
      </c>
      <c r="BP1003" s="15">
        <f t="shared" ca="1" si="566"/>
        <v>94586.956663028075</v>
      </c>
      <c r="BQ1003" s="15">
        <f ca="1">Inputs!$B$20*EXP($B$10-0.5*C$7^2+C$7*AJ1003)</f>
        <v>2719.3398934853062</v>
      </c>
      <c r="BR1003" s="15">
        <f t="shared" ca="1" si="567"/>
        <v>2279.5602766179049</v>
      </c>
      <c r="BS1003" s="15">
        <f t="shared" ca="1" si="568"/>
        <v>3921.1432744730137</v>
      </c>
      <c r="BT1003" s="15">
        <f t="shared" ca="1" si="569"/>
        <v>6581.4096542436964</v>
      </c>
      <c r="BU1003" s="15">
        <f t="shared" ca="1" si="570"/>
        <v>10866.50601237145</v>
      </c>
      <c r="BV1003" s="15">
        <f t="shared" ca="1" si="571"/>
        <v>17652.421644925122</v>
      </c>
      <c r="BW1003" s="15">
        <f t="shared" ca="1" si="572"/>
        <v>27829.322276589479</v>
      </c>
      <c r="BX1003" s="15">
        <f t="shared" ca="1" si="573"/>
        <v>47544.343035309721</v>
      </c>
      <c r="BY1003" s="15">
        <f t="shared" ca="1" si="574"/>
        <v>75970.43833987735</v>
      </c>
      <c r="BZ1003" s="15">
        <f t="shared" ca="1" si="575"/>
        <v>68768.060925652622</v>
      </c>
      <c r="CA1003" s="15">
        <f t="shared" ca="1" si="576"/>
        <v>129059.49880678972</v>
      </c>
      <c r="CB1003" s="15">
        <f ca="1">(AU1003*DCF!C$10-DCF!C$5*MAX(AU1003*DCF!C$10,0)-MAX(AU1003-Inputs!$B$6,0)/Inputs!$B$10)*DCF!C$6</f>
        <v>1041.1279851185479</v>
      </c>
      <c r="CC1003" s="15">
        <f ca="1">(AV1003*DCF!D$10-DCF!D$5*MAX(AV1003*DCF!D$10,0)-MAX(AV1003-AU1003,0)/Inputs!$B$10)*DCF!D$6</f>
        <v>1276.0148391357395</v>
      </c>
      <c r="CD1003" s="15">
        <f ca="1">(AW1003*DCF!E$10-DCF!E$5*MAX(AW1003*DCF!E$10,0)-MAX(AW1003-AV1003,0)/Inputs!$B$10)*DCF!E$6</f>
        <v>1307.4422300216877</v>
      </c>
      <c r="CE1003" s="15">
        <f ca="1">(AX1003*DCF!F$10-DCF!F$5*MAX(AX1003*DCF!F$10,0)-MAX(AX1003-AW1003,0)/Inputs!$B$10)*DCF!F$6</f>
        <v>1563.1970610219653</v>
      </c>
      <c r="CF1003" s="15">
        <f ca="1">(AY1003*DCF!G$10-DCF!G$5*MAX(AY1003*DCF!G$10,0)-MAX(AY1003-AX1003,0)/Inputs!$B$10)*DCF!G$6</f>
        <v>2206.7563282677852</v>
      </c>
      <c r="CG1003" s="15">
        <f ca="1">(AZ1003*DCF!H$10-DCF!H$5*MAX(AZ1003*DCF!H$10,0)-MAX(AZ1003-AY1003,0)/Inputs!$B$10)*DCF!H$6</f>
        <v>2533.5664124943878</v>
      </c>
      <c r="CH1003" s="15">
        <f ca="1">(BA1003*DCF!I$10-DCF!I$5*MAX(BA1003*DCF!I$10,0)-MAX(BA1003-AZ1003,0)/Inputs!$B$10)*DCF!I$6</f>
        <v>2990.2240125514745</v>
      </c>
      <c r="CI1003" s="15">
        <f ca="1">(BB1003*DCF!J$10-DCF!J$5*MAX(BB1003*DCF!J$10,0)-MAX(BB1003-BA1003,0)/Inputs!$B$10)*DCF!J$6</f>
        <v>3176.4803517842788</v>
      </c>
      <c r="CJ1003" s="15">
        <f ca="1">(BC1003*DCF!K$10-DCF!K$5*MAX(BC1003*DCF!K$10,0)-MAX(BC1003-BB1003,0)/Inputs!$B$10)*DCF!K$6</f>
        <v>4020.5815371138697</v>
      </c>
      <c r="CK1003" s="15">
        <f ca="1">(BD1003*DCF!L$10-DCF!L$5*MAX(BD1003*DCF!L$10,0)-MAX(BD1003-BC1003,0)/Inputs!$B$10)*DCF!L$6</f>
        <v>4691.7491261670029</v>
      </c>
      <c r="CL1003" s="15">
        <f ca="1">(BE1003*DCF!M$10-DCF!M$5*MAX(BE1003*DCF!M$10,0)-MAX(BE1003-BD1003,0)/Inputs!$B$10)*DCF!M$6</f>
        <v>5846.8663603968998</v>
      </c>
      <c r="CM1003" s="15">
        <f ca="1">(BF1003*DCF!C$28-DCF!C$5*MAX(BF1003*DCF!C$28,0)-MAX(BF1003-Inputs!$B$13,0)/Inputs!$B$17)*DCF!C$6</f>
        <v>3030.3607355000445</v>
      </c>
      <c r="CN1003" s="15">
        <f ca="1">(BG1003*DCF!D$28-DCF!D$5*MAX(BG1003*DCF!D$28,0)-MAX(BG1003-BF1003,0)/Inputs!$B$17)*DCF!D$6</f>
        <v>2493.5712775303882</v>
      </c>
      <c r="CO1003" s="15">
        <f ca="1">(BH1003*DCF!E$28-DCF!E$5*MAX(BH1003*DCF!E$28,0)-MAX(BH1003-BG1003,0)/Inputs!$B$17)*DCF!E$6</f>
        <v>2688.5196162840821</v>
      </c>
      <c r="CP1003" s="15">
        <f ca="1">(BI1003*DCF!F$28-DCF!F$5*MAX(BI1003*DCF!F$28,0)-MAX(BI1003-BH1003,0)/Inputs!$B$17)*DCF!F$6</f>
        <v>3431.5842223033728</v>
      </c>
      <c r="CQ1003" s="15">
        <f ca="1">(BJ1003*DCF!G$28-DCF!G$5*MAX(BJ1003*DCF!G$28,0)-MAX(BJ1003-BI1003,0)/Inputs!$B$17)*DCF!G$6</f>
        <v>4071.8533074426496</v>
      </c>
      <c r="CR1003" s="15">
        <f ca="1">(BK1003*DCF!H$28-DCF!H$5*MAX(BK1003*DCF!H$28,0)-MAX(BK1003-BJ1003,0)/Inputs!$B$17)*DCF!H$6</f>
        <v>4858.3252440995238</v>
      </c>
      <c r="CS1003" s="15">
        <f ca="1">(BL1003*DCF!I$28-DCF!I$5*MAX(BL1003*DCF!I$28,0)-MAX(BL1003-BK1003,0)/Inputs!$B$17)*DCF!I$6</f>
        <v>5334.6424672093253</v>
      </c>
      <c r="CT1003" s="15">
        <f ca="1">(BM1003*DCF!J$28-DCF!J$5*MAX(BM1003*DCF!J$28,0)-MAX(BM1003-BL1003,0)/Inputs!$B$17)*DCF!J$6</f>
        <v>6127.732869376604</v>
      </c>
      <c r="CU1003" s="15">
        <f ca="1">(BN1003*DCF!K$28-DCF!K$5*MAX(BN1003*DCF!K$28,0)-MAX(BN1003-BM1003,0)/Inputs!$B$17)*DCF!K$6</f>
        <v>7763.035545954649</v>
      </c>
      <c r="CV1003" s="15">
        <f ca="1">(BO1003*DCF!L$28-DCF!L$5*MAX(BO1003*DCF!L$28,0)-MAX(BO1003-BN1003,0)/Inputs!$B$17)*DCF!L$6</f>
        <v>10539.900481615603</v>
      </c>
      <c r="CW1003" s="15">
        <f ca="1">(BP1003*DCF!M$28-DCF!M$5*MAX(BP1003*DCF!M$28,0)-MAX(BP1003-BO1003,0)/Inputs!$B$17)*DCF!M$6</f>
        <v>14851.185052639665</v>
      </c>
      <c r="CX1003" s="15">
        <f ca="1">(BQ1003*DCF!C$46-DCF!C$5*MAX(BQ1003*DCF!C$46,0)-MAX(BQ1003-Inputs!$B$20,0)/Inputs!$B$24)*DCF!C$6</f>
        <v>-628.02307008898526</v>
      </c>
      <c r="CY1003" s="15">
        <f ca="1">(BR1003*DCF!D$46-DCF!D$5*MAX(BR1003*DCF!D$46,0)-MAX(BR1003-BQ1003,0)/Inputs!$B$24)*DCF!D$6</f>
        <v>-389.06777918583464</v>
      </c>
      <c r="CZ1003" s="15">
        <f ca="1">(BS1003*DCF!E$46-DCF!E$5*MAX(BS1003*DCF!E$46,0)-MAX(BS1003-BR1003,0)/Inputs!$B$24)*DCF!E$6</f>
        <v>-1110.7488451184443</v>
      </c>
      <c r="DA1003" s="15">
        <f ca="1">(BT1003*DCF!F$46-DCF!F$5*MAX(BT1003*DCF!F$46,0)-MAX(BT1003-BS1003,0)/Inputs!$B$24)*DCF!F$6</f>
        <v>-1447.9869481780172</v>
      </c>
      <c r="DB1003" s="15">
        <f ca="1">(BU1003*DCF!G$46-DCF!G$5*MAX(BU1003*DCF!G$46,0)-MAX(BU1003-BT1003,0)/Inputs!$B$24)*DCF!G$6</f>
        <v>-1806.9495443695455</v>
      </c>
      <c r="DC1003" s="15">
        <f ca="1">(BV1003*DCF!H$46-DCF!H$5*MAX(BV1003*DCF!H$46,0)-MAX(BV1003-BU1003,0)/Inputs!$B$24)*DCF!H$6</f>
        <v>-2108.6817048211442</v>
      </c>
      <c r="DD1003" s="15">
        <f ca="1">(BW1003*DCF!I$46-DCF!I$5*MAX(BW1003*DCF!I$46,0)-MAX(BW1003-BV1003,0)/Inputs!$B$24)*DCF!I$6</f>
        <v>-2278.6654885637686</v>
      </c>
      <c r="DE1003" s="15">
        <f ca="1">(BX1003*DCF!J$46-DCF!J$5*MAX(BX1003*DCF!J$46,0)-MAX(BX1003-BW1003,0)/Inputs!$B$24)*DCF!J$6</f>
        <v>-3233.7477315266319</v>
      </c>
      <c r="DF1003" s="15">
        <f ca="1">(BY1003*DCF!K$46-DCF!K$5*MAX(BY1003*DCF!K$46,0)-MAX(BY1003-BX1003,0)/Inputs!$B$24)*DCF!K$6</f>
        <v>-2623.9513948364861</v>
      </c>
      <c r="DG1003" s="15">
        <f ca="1">(BZ1003*DCF!L$46-DCF!L$5*MAX(BZ1003*DCF!L$46,0)-MAX(BZ1003-BY1003,0)/Inputs!$B$24)*DCF!L$6</f>
        <v>4753.618502780233</v>
      </c>
      <c r="DH1003" s="15">
        <f ca="1">(CA1003*DCF!M$46-DCF!M$5*MAX(CA1003*DCF!M$46,0)-MAX(CA1003-BZ1003,0)/Inputs!$B$24)*DCF!M$6</f>
        <v>-2486.5407312461648</v>
      </c>
      <c r="DI1003" s="15">
        <f ca="1">SUM(CB1003:CL1003)+BE1003*DCF!M$10*(1+Inputs!$B$30)*(1-Inputs!$B$33)*(1-Inputs!$B$30/Inputs!$B$31)/(Inputs!$B$29-Inputs!$B$30)*DCF!M$6</f>
        <v>181860.08284103204</v>
      </c>
      <c r="DJ1003" s="15">
        <f ca="1">SUM(CM1003:CW1003)+BP1003*DCF!M$28*(1+Inputs!$B$30)*(1-Inputs!$B$33)*(1-Inputs!$B$30/Inputs!$B$31)/(Inputs!$B$29-Inputs!$B$30)*DCF!M$6</f>
        <v>416173.04572158505</v>
      </c>
      <c r="DK1003" s="15">
        <f ca="1">SUM(CX1003:DH1003)+CA1003*DCF!M$46*(1+Inputs!$B$30)*(1-Inputs!$B$33)*(1-Inputs!$B$30/Inputs!$B$31)/(Inputs!$B$29-Inputs!$B$30)*DCF!M$6</f>
        <v>186180.52849511657</v>
      </c>
      <c r="DM1003" s="15">
        <f ca="1">DI1003+DJ1003+DK1003+Inputs!$B$34+Inputs!$B$36-Inputs!$B$35</f>
        <v>861064.65705773374</v>
      </c>
    </row>
    <row r="1004" spans="1:117" x14ac:dyDescent="0.75">
      <c r="A1004" s="11">
        <v>991</v>
      </c>
      <c r="C1004" s="23">
        <f t="shared" ref="C1004:M1013" ca="1" si="579">_xlfn.NORM.S.INV(RAND())</f>
        <v>0.45014078464105889</v>
      </c>
      <c r="D1004" s="23">
        <f t="shared" ca="1" si="579"/>
        <v>0.23269471772482608</v>
      </c>
      <c r="E1004" s="23">
        <f t="shared" ca="1" si="579"/>
        <v>1.5557709280314522</v>
      </c>
      <c r="F1004" s="23">
        <f t="shared" ca="1" si="579"/>
        <v>-1.0149808882642983</v>
      </c>
      <c r="G1004" s="23">
        <f t="shared" ca="1" si="579"/>
        <v>-0.71558121123748941</v>
      </c>
      <c r="H1004" s="23">
        <f t="shared" ca="1" si="579"/>
        <v>-0.36841746376212015</v>
      </c>
      <c r="I1004" s="23">
        <f t="shared" ca="1" si="579"/>
        <v>-1.4788517204922318</v>
      </c>
      <c r="J1004" s="23">
        <f t="shared" ca="1" si="579"/>
        <v>0.82591970338898457</v>
      </c>
      <c r="K1004" s="23">
        <f t="shared" ca="1" si="579"/>
        <v>-0.61913409697576305</v>
      </c>
      <c r="L1004" s="23">
        <f t="shared" ca="1" si="579"/>
        <v>0.36225189111502509</v>
      </c>
      <c r="M1004" s="23">
        <f t="shared" ca="1" si="579"/>
        <v>0.11360419941499329</v>
      </c>
      <c r="N1004" s="23">
        <f ca="1">SQRT(Inputs!$B$38)*C1004+SQRT(1-Inputs!$B$38)*_xlfn.NORM.S.INV(RAND())</f>
        <v>2.3326400771382514</v>
      </c>
      <c r="O1004" s="23">
        <f ca="1">SQRT(Inputs!$B$38)*D1004+SQRT(1-Inputs!$B$38)*_xlfn.NORM.S.INV(RAND())</f>
        <v>6.1001596770840466E-2</v>
      </c>
      <c r="P1004" s="23">
        <f ca="1">SQRT(Inputs!$B$38)*E1004+SQRT(1-Inputs!$B$38)*_xlfn.NORM.S.INV(RAND())</f>
        <v>1.3011424194791386</v>
      </c>
      <c r="Q1004" s="23">
        <f ca="1">SQRT(Inputs!$B$38)*F1004+SQRT(1-Inputs!$B$38)*_xlfn.NORM.S.INV(RAND())</f>
        <v>-2.5195510854239358</v>
      </c>
      <c r="R1004" s="23">
        <f ca="1">SQRT(Inputs!$B$38)*G1004+SQRT(1-Inputs!$B$38)*_xlfn.NORM.S.INV(RAND())</f>
        <v>2.4156308828237549E-2</v>
      </c>
      <c r="S1004" s="23">
        <f ca="1">SQRT(Inputs!$B$38)*H1004+SQRT(1-Inputs!$B$38)*_xlfn.NORM.S.INV(RAND())</f>
        <v>1.4409839156143106E-2</v>
      </c>
      <c r="T1004" s="23">
        <f ca="1">SQRT(Inputs!$B$38)*I1004+SQRT(1-Inputs!$B$38)*_xlfn.NORM.S.INV(RAND())</f>
        <v>-1.1928326155377613</v>
      </c>
      <c r="U1004" s="23">
        <f ca="1">SQRT(Inputs!$B$38)*J1004+SQRT(1-Inputs!$B$38)*_xlfn.NORM.S.INV(RAND())</f>
        <v>0.90958973828056244</v>
      </c>
      <c r="V1004" s="23">
        <f ca="1">SQRT(Inputs!$B$38)*K1004+SQRT(1-Inputs!$B$38)*_xlfn.NORM.S.INV(RAND())</f>
        <v>-0.40817152451419303</v>
      </c>
      <c r="W1004" s="23">
        <f ca="1">SQRT(Inputs!$B$38)*L1004+SQRT(1-Inputs!$B$38)*_xlfn.NORM.S.INV(RAND())</f>
        <v>0.73939653179104392</v>
      </c>
      <c r="X1004" s="23">
        <f ca="1">SQRT(Inputs!$B$38)*M1004+SQRT(1-Inputs!$B$38)*_xlfn.NORM.S.INV(RAND())</f>
        <v>0.53958616475667021</v>
      </c>
      <c r="Y1004" s="23">
        <f ca="1">SQRT(Inputs!$B$38)*C1004+SQRT(1-Inputs!$B$38)*_xlfn.NORM.S.INV(RAND())</f>
        <v>-0.26045007221378019</v>
      </c>
      <c r="Z1004" s="23">
        <f ca="1">SQRT(Inputs!$B$38)*D1004+SQRT(1-Inputs!$B$38)*_xlfn.NORM.S.INV(RAND())</f>
        <v>1.1013880416646413</v>
      </c>
      <c r="AA1004" s="23">
        <f ca="1">SQRT(Inputs!$B$38)*E1004+SQRT(1-Inputs!$B$38)*_xlfn.NORM.S.INV(RAND())</f>
        <v>0.68004136658081715</v>
      </c>
      <c r="AB1004" s="23">
        <f ca="1">SQRT(Inputs!$B$38)*F1004+SQRT(1-Inputs!$B$38)*_xlfn.NORM.S.INV(RAND())</f>
        <v>-1.1263807640579224</v>
      </c>
      <c r="AC1004" s="23">
        <f ca="1">SQRT(Inputs!$B$38)*G1004+SQRT(1-Inputs!$B$38)*_xlfn.NORM.S.INV(RAND())</f>
        <v>4.8383049978888204E-2</v>
      </c>
      <c r="AD1004" s="23">
        <f ca="1">SQRT(Inputs!$B$38)*H1004+SQRT(1-Inputs!$B$38)*_xlfn.NORM.S.INV(RAND())</f>
        <v>-0.47270121767051843</v>
      </c>
      <c r="AE1004" s="23">
        <f ca="1">SQRT(Inputs!$B$38)*I1004+SQRT(1-Inputs!$B$38)*_xlfn.NORM.S.INV(RAND())</f>
        <v>-0.64267916496471367</v>
      </c>
      <c r="AF1004" s="23">
        <f ca="1">SQRT(Inputs!$B$38)*J1004+SQRT(1-Inputs!$B$38)*_xlfn.NORM.S.INV(RAND())</f>
        <v>0.56050788238514793</v>
      </c>
      <c r="AG1004" s="23">
        <f ca="1">SQRT(Inputs!$B$38)*K1004+SQRT(1-Inputs!$B$38)*_xlfn.NORM.S.INV(RAND())</f>
        <v>-0.64962505530702019</v>
      </c>
      <c r="AH1004" s="23">
        <f ca="1">SQRT(Inputs!$B$38)*L1004+SQRT(1-Inputs!$B$38)*_xlfn.NORM.S.INV(RAND())</f>
        <v>2.213169368442077</v>
      </c>
      <c r="AI1004" s="23">
        <f ca="1">SQRT(Inputs!$B$38)*M1004+SQRT(1-Inputs!$B$38)*_xlfn.NORM.S.INV(RAND())</f>
        <v>-0.2789236085992422</v>
      </c>
      <c r="AJ1004" s="23">
        <f ca="1">SQRT(Inputs!$B$38)*C1004+SQRT(1-Inputs!$B$38)*_xlfn.NORM.S.INV(RAND())</f>
        <v>-0.35582065097569399</v>
      </c>
      <c r="AK1004" s="23">
        <f ca="1">SQRT(Inputs!$B$38)*D1004+SQRT(1-Inputs!$B$38)*_xlfn.NORM.S.INV(RAND())</f>
        <v>-0.38262839030551793</v>
      </c>
      <c r="AL1004" s="23">
        <f ca="1">SQRT(Inputs!$B$38)*E1004+SQRT(1-Inputs!$B$38)*_xlfn.NORM.S.INV(RAND())</f>
        <v>0.68585868609349721</v>
      </c>
      <c r="AM1004" s="23">
        <f ca="1">SQRT(Inputs!$B$38)*F1004+SQRT(1-Inputs!$B$38)*_xlfn.NORM.S.INV(RAND())</f>
        <v>-0.67025930204335793</v>
      </c>
      <c r="AN1004" s="23">
        <f ca="1">SQRT(Inputs!$B$38)*G1004+SQRT(1-Inputs!$B$38)*_xlfn.NORM.S.INV(RAND())</f>
        <v>-0.79668195026221711</v>
      </c>
      <c r="AO1004" s="23">
        <f ca="1">SQRT(Inputs!$B$38)*H1004+SQRT(1-Inputs!$B$38)*_xlfn.NORM.S.INV(RAND())</f>
        <v>0.34106277313485356</v>
      </c>
      <c r="AP1004" s="23">
        <f ca="1">SQRT(Inputs!$B$38)*I1004+SQRT(1-Inputs!$B$38)*_xlfn.NORM.S.INV(RAND())</f>
        <v>-0.99418949044332461</v>
      </c>
      <c r="AQ1004" s="23">
        <f ca="1">SQRT(Inputs!$B$38)*J1004+SQRT(1-Inputs!$B$38)*_xlfn.NORM.S.INV(RAND())</f>
        <v>1.4431924030319283</v>
      </c>
      <c r="AR1004" s="23">
        <f ca="1">SQRT(Inputs!$B$38)*K1004+SQRT(1-Inputs!$B$38)*_xlfn.NORM.S.INV(RAND())</f>
        <v>1.0226011609989947</v>
      </c>
      <c r="AS1004" s="23">
        <f ca="1">SQRT(Inputs!$B$38)*L1004+SQRT(1-Inputs!$B$38)*_xlfn.NORM.S.INV(RAND())</f>
        <v>-0.3944657859845313</v>
      </c>
      <c r="AT1004" s="23">
        <f ca="1">SQRT(Inputs!$B$38)*M1004+SQRT(1-Inputs!$B$38)*_xlfn.NORM.S.INV(RAND())</f>
        <v>3.2227976002225447E-3</v>
      </c>
      <c r="AU1004" s="15">
        <f ca="1">Inputs!$B$6*EXP($B$8-0.5*C$5^2+C$5*N1004)</f>
        <v>7238.7515962941961</v>
      </c>
      <c r="AV1004" s="15">
        <f t="shared" ca="1" si="547"/>
        <v>8890.6559238307</v>
      </c>
      <c r="AW1004" s="15">
        <f t="shared" ca="1" si="548"/>
        <v>12920.252680663663</v>
      </c>
      <c r="AX1004" s="15">
        <f t="shared" ca="1" si="549"/>
        <v>11514.524212569659</v>
      </c>
      <c r="AY1004" s="15">
        <f t="shared" ca="1" si="550"/>
        <v>14111.67902612642</v>
      </c>
      <c r="AZ1004" s="15">
        <f t="shared" ca="1" si="551"/>
        <v>17286.37296120981</v>
      </c>
      <c r="BA1004" s="15">
        <f t="shared" ca="1" si="552"/>
        <v>18671.387327856086</v>
      </c>
      <c r="BB1004" s="15">
        <f t="shared" ca="1" si="553"/>
        <v>25040.558385382628</v>
      </c>
      <c r="BC1004" s="15">
        <f t="shared" ca="1" si="554"/>
        <v>29483.452424036303</v>
      </c>
      <c r="BD1004" s="15">
        <f t="shared" ca="1" si="555"/>
        <v>38706.415606361552</v>
      </c>
      <c r="BE1004" s="15">
        <f t="shared" ca="1" si="556"/>
        <v>49818.944216282427</v>
      </c>
      <c r="BF1004" s="15">
        <f ca="1">Inputs!$B$13*EXP($B$9-0.5*C$6^2+C$6*Y1004)</f>
        <v>13134.998736054613</v>
      </c>
      <c r="BG1004" s="15">
        <f t="shared" ca="1" si="557"/>
        <v>19527.557862769914</v>
      </c>
      <c r="BH1004" s="15">
        <f t="shared" ca="1" si="558"/>
        <v>26707.780190535454</v>
      </c>
      <c r="BI1004" s="15">
        <f t="shared" ca="1" si="559"/>
        <v>27490.212945917352</v>
      </c>
      <c r="BJ1004" s="15">
        <f t="shared" ca="1" si="560"/>
        <v>33937.070885829009</v>
      </c>
      <c r="BK1004" s="15">
        <f t="shared" ca="1" si="561"/>
        <v>39055.27768071113</v>
      </c>
      <c r="BL1004" s="15">
        <f t="shared" ca="1" si="562"/>
        <v>44140.946800081707</v>
      </c>
      <c r="BM1004" s="15">
        <f t="shared" ca="1" si="563"/>
        <v>58171.457598971181</v>
      </c>
      <c r="BN1004" s="15">
        <f t="shared" ca="1" si="564"/>
        <v>66185.326744160891</v>
      </c>
      <c r="BO1004" s="15">
        <f t="shared" ca="1" si="565"/>
        <v>105325.42984140244</v>
      </c>
      <c r="BP1004" s="15">
        <f t="shared" ca="1" si="566"/>
        <v>125603.29541305049</v>
      </c>
      <c r="BQ1004" s="15">
        <f ca="1">Inputs!$B$20*EXP($B$10-0.5*C$7^2+C$7*AJ1004)</f>
        <v>3780.9298886446363</v>
      </c>
      <c r="BR1004" s="15">
        <f t="shared" ca="1" si="567"/>
        <v>4543.2216348512266</v>
      </c>
      <c r="BS1004" s="15">
        <f t="shared" ca="1" si="568"/>
        <v>7575.9918213375986</v>
      </c>
      <c r="BT1004" s="15">
        <f t="shared" ca="1" si="569"/>
        <v>8761.3902754852425</v>
      </c>
      <c r="BU1004" s="15">
        <f t="shared" ca="1" si="570"/>
        <v>10013.327174265372</v>
      </c>
      <c r="BV1004" s="15">
        <f t="shared" ca="1" si="571"/>
        <v>15044.134842892376</v>
      </c>
      <c r="BW1004" s="15">
        <f t="shared" ca="1" si="572"/>
        <v>17009.654634631908</v>
      </c>
      <c r="BX1004" s="15">
        <f t="shared" ca="1" si="573"/>
        <v>31773.066176531698</v>
      </c>
      <c r="BY1004" s="15">
        <f t="shared" ca="1" si="574"/>
        <v>54140.109892704735</v>
      </c>
      <c r="BZ1004" s="15">
        <f t="shared" ca="1" si="575"/>
        <v>70652.37852701098</v>
      </c>
      <c r="CA1004" s="15">
        <f t="shared" ca="1" si="576"/>
        <v>99302.002167127561</v>
      </c>
      <c r="CB1004" s="15">
        <f ca="1">(AU1004*DCF!C$10-DCF!C$5*MAX(AU1004*DCF!C$10,0)-MAX(AU1004-Inputs!$B$6,0)/Inputs!$B$10)*DCF!C$6</f>
        <v>1026.8423660077017</v>
      </c>
      <c r="CC1004" s="15">
        <f ca="1">(AV1004*DCF!D$10-DCF!D$5*MAX(AV1004*DCF!D$10,0)-MAX(AV1004-AU1004,0)/Inputs!$B$10)*DCF!D$6</f>
        <v>1764.2635123547002</v>
      </c>
      <c r="CD1004" s="15">
        <f ca="1">(AW1004*DCF!E$10-DCF!E$5*MAX(AW1004*DCF!E$10,0)-MAX(AW1004-AV1004,0)/Inputs!$B$10)*DCF!E$6</f>
        <v>2075.4486088529461</v>
      </c>
      <c r="CE1004" s="15">
        <f ca="1">(AX1004*DCF!F$10-DCF!F$5*MAX(AX1004*DCF!F$10,0)-MAX(AX1004-AW1004,0)/Inputs!$B$10)*DCF!F$6</f>
        <v>2513.6022850998138</v>
      </c>
      <c r="CF1004" s="15">
        <f ca="1">(AY1004*DCF!G$10-DCF!G$5*MAX(AY1004*DCF!G$10,0)-MAX(AY1004-AX1004,0)/Inputs!$B$10)*DCF!G$6</f>
        <v>2408.3501707976297</v>
      </c>
      <c r="CG1004" s="15">
        <f ca="1">(AZ1004*DCF!H$10-DCF!H$5*MAX(AZ1004*DCF!H$10,0)-MAX(AZ1004-AY1004,0)/Inputs!$B$10)*DCF!H$6</f>
        <v>2792.4378875336297</v>
      </c>
      <c r="CH1004" s="15">
        <f ca="1">(BA1004*DCF!I$10-DCF!I$5*MAX(BA1004*DCF!I$10,0)-MAX(BA1004-AZ1004,0)/Inputs!$B$10)*DCF!I$6</f>
        <v>3183.3904478640461</v>
      </c>
      <c r="CI1004" s="15">
        <f ca="1">(BB1004*DCF!J$10-DCF!J$5*MAX(BB1004*DCF!J$10,0)-MAX(BB1004-BA1004,0)/Inputs!$B$10)*DCF!J$6</f>
        <v>3331.8750028953382</v>
      </c>
      <c r="CJ1004" s="15">
        <f ca="1">(BC1004*DCF!K$10-DCF!K$5*MAX(BC1004*DCF!K$10,0)-MAX(BC1004-BB1004,0)/Inputs!$B$10)*DCF!K$6</f>
        <v>4124.4248011629425</v>
      </c>
      <c r="CK1004" s="15">
        <f ca="1">(BD1004*DCF!L$10-DCF!L$5*MAX(BD1004*DCF!L$10,0)-MAX(BD1004-BC1004,0)/Inputs!$B$10)*DCF!L$6</f>
        <v>4644.9850411057005</v>
      </c>
      <c r="CL1004" s="15">
        <f ca="1">(BE1004*DCF!M$10-DCF!M$5*MAX(BE1004*DCF!M$10,0)-MAX(BE1004-BD1004,0)/Inputs!$B$10)*DCF!M$6</f>
        <v>5702.5871106692239</v>
      </c>
      <c r="CM1004" s="15">
        <f ca="1">(BF1004*DCF!C$28-DCF!C$5*MAX(BF1004*DCF!C$28,0)-MAX(BF1004-Inputs!$B$13,0)/Inputs!$B$17)*DCF!C$6</f>
        <v>3605.0206150297249</v>
      </c>
      <c r="CN1004" s="15">
        <f ca="1">(BG1004*DCF!D$28-DCF!D$5*MAX(BG1004*DCF!D$28,0)-MAX(BG1004-BF1004,0)/Inputs!$B$17)*DCF!D$6</f>
        <v>4387.490212321939</v>
      </c>
      <c r="CO1004" s="15">
        <f ca="1">(BH1004*DCF!E$28-DCF!E$5*MAX(BH1004*DCF!E$28,0)-MAX(BH1004-BG1004,0)/Inputs!$B$17)*DCF!E$6</f>
        <v>6148.995933931571</v>
      </c>
      <c r="CP1004" s="15">
        <f ca="1">(BI1004*DCF!F$28-DCF!F$5*MAX(BI1004*DCF!F$28,0)-MAX(BI1004-BH1004,0)/Inputs!$B$17)*DCF!F$6</f>
        <v>7320.414448487456</v>
      </c>
      <c r="CQ1004" s="15">
        <f ca="1">(BJ1004*DCF!G$28-DCF!G$5*MAX(BJ1004*DCF!G$28,0)-MAX(BJ1004-BI1004,0)/Inputs!$B$17)*DCF!G$6</f>
        <v>7720.9327028301223</v>
      </c>
      <c r="CR1004" s="15">
        <f ca="1">(BK1004*DCF!H$28-DCF!H$5*MAX(BK1004*DCF!H$28,0)-MAX(BK1004-BJ1004,0)/Inputs!$B$17)*DCF!H$6</f>
        <v>8863.5753558346059</v>
      </c>
      <c r="CS1004" s="15">
        <f ca="1">(BL1004*DCF!I$28-DCF!I$5*MAX(BL1004*DCF!I$28,0)-MAX(BL1004-BK1004,0)/Inputs!$B$17)*DCF!I$6</f>
        <v>9649.9282692720408</v>
      </c>
      <c r="CT1004" s="15">
        <f ca="1">(BM1004*DCF!J$28-DCF!J$5*MAX(BM1004*DCF!J$28,0)-MAX(BM1004-BL1004,0)/Inputs!$B$17)*DCF!J$6</f>
        <v>11116.733111925018</v>
      </c>
      <c r="CU1004" s="15">
        <f ca="1">(BN1004*DCF!K$28-DCF!K$5*MAX(BN1004*DCF!K$28,0)-MAX(BN1004-BM1004,0)/Inputs!$B$17)*DCF!K$6</f>
        <v>12995.639052833627</v>
      </c>
      <c r="CV1004" s="15">
        <f ca="1">(BO1004*DCF!L$28-DCF!L$5*MAX(BO1004*DCF!L$28,0)-MAX(BO1004-BN1004,0)/Inputs!$B$17)*DCF!L$6</f>
        <v>16585.866089807016</v>
      </c>
      <c r="CW1004" s="15">
        <f ca="1">(BP1004*DCF!M$28-DCF!M$5*MAX(BP1004*DCF!M$28,0)-MAX(BP1004-BO1004,0)/Inputs!$B$17)*DCF!M$6</f>
        <v>21512.725976261107</v>
      </c>
      <c r="CX1004" s="15">
        <f ca="1">(BQ1004*DCF!C$46-DCF!C$5*MAX(BQ1004*DCF!C$46,0)-MAX(BQ1004-Inputs!$B$20,0)/Inputs!$B$24)*DCF!C$6</f>
        <v>-1141.0599690378542</v>
      </c>
      <c r="CY1004" s="15">
        <f ca="1">(BR1004*DCF!D$46-DCF!D$5*MAX(BR1004*DCF!D$46,0)-MAX(BR1004-BQ1004,0)/Inputs!$B$24)*DCF!D$6</f>
        <v>-1100.6855442813523</v>
      </c>
      <c r="CZ1004" s="15">
        <f ca="1">(BS1004*DCF!E$46-DCF!E$5*MAX(BS1004*DCF!E$46,0)-MAX(BS1004-BR1004,0)/Inputs!$B$24)*DCF!E$6</f>
        <v>-2091.3087403348427</v>
      </c>
      <c r="DA1004" s="15">
        <f ca="1">(BT1004*DCF!F$46-DCF!F$5*MAX(BT1004*DCF!F$46,0)-MAX(BT1004-BS1004,0)/Inputs!$B$24)*DCF!F$6</f>
        <v>-1069.7008840546127</v>
      </c>
      <c r="DB1004" s="15">
        <f ca="1">(BU1004*DCF!G$46-DCF!G$5*MAX(BU1004*DCF!G$46,0)-MAX(BU1004-BT1004,0)/Inputs!$B$24)*DCF!G$6</f>
        <v>-757.95537972022339</v>
      </c>
      <c r="DC1004" s="15">
        <f ca="1">(BV1004*DCF!H$46-DCF!H$5*MAX(BV1004*DCF!H$46,0)-MAX(BV1004-BU1004,0)/Inputs!$B$24)*DCF!H$6</f>
        <v>-1563.2926587558441</v>
      </c>
      <c r="DD1004" s="15">
        <f ca="1">(BW1004*DCF!I$46-DCF!I$5*MAX(BW1004*DCF!I$46,0)-MAX(BW1004-BV1004,0)/Inputs!$B$24)*DCF!I$6</f>
        <v>-171.38012875077879</v>
      </c>
      <c r="DE1004" s="15">
        <f ca="1">(BX1004*DCF!J$46-DCF!J$5*MAX(BX1004*DCF!J$46,0)-MAX(BX1004-BW1004,0)/Inputs!$B$24)*DCF!J$6</f>
        <v>-2582.2233036782573</v>
      </c>
      <c r="DF1004" s="15">
        <f ca="1">(BY1004*DCF!K$46-DCF!K$5*MAX(BY1004*DCF!K$46,0)-MAX(BY1004-BX1004,0)/Inputs!$B$24)*DCF!K$6</f>
        <v>-2386.6663008153459</v>
      </c>
      <c r="DG1004" s="15">
        <f ca="1">(BZ1004*DCF!L$46-DCF!L$5*MAX(BZ1004*DCF!L$46,0)-MAX(BZ1004-BY1004,0)/Inputs!$B$24)*DCF!L$6</f>
        <v>1147.0912175040651</v>
      </c>
      <c r="DH1004" s="15">
        <f ca="1">(CA1004*DCF!M$46-DCF!M$5*MAX(CA1004*DCF!M$46,0)-MAX(CA1004-BZ1004,0)/Inputs!$B$24)*DCF!M$6</f>
        <v>1795.5057477795926</v>
      </c>
      <c r="DI1004" s="15">
        <f ca="1">SUM(CB1004:CL1004)+BE1004*DCF!M$10*(1+Inputs!$B$30)*(1-Inputs!$B$33)*(1-Inputs!$B$30/Inputs!$B$31)/(Inputs!$B$29-Inputs!$B$30)*DCF!M$6</f>
        <v>172214.98777559405</v>
      </c>
      <c r="DJ1004" s="15">
        <f ca="1">SUM(CM1004:CW1004)+BP1004*DCF!M$28*(1+Inputs!$B$30)*(1-Inputs!$B$33)*(1-Inputs!$B$30/Inputs!$B$31)/(Inputs!$B$29-Inputs!$B$30)*DCF!M$6</f>
        <v>575981.49785673909</v>
      </c>
      <c r="DK1004" s="15">
        <f ca="1">SUM(CX1004:DH1004)+CA1004*DCF!M$46*(1+Inputs!$B$30)*(1-Inputs!$B$33)*(1-Inputs!$B$30/Inputs!$B$31)/(Inputs!$B$29-Inputs!$B$30)*DCF!M$6</f>
        <v>143610.98248038389</v>
      </c>
      <c r="DM1004" s="15">
        <f ca="1">DI1004+DJ1004+DK1004+Inputs!$B$34+Inputs!$B$36-Inputs!$B$35</f>
        <v>968658.46811271715</v>
      </c>
    </row>
    <row r="1005" spans="1:117" x14ac:dyDescent="0.75">
      <c r="A1005" s="11">
        <v>992</v>
      </c>
      <c r="C1005" s="23">
        <f t="shared" ca="1" si="579"/>
        <v>-1.2663866212488282</v>
      </c>
      <c r="D1005" s="23">
        <f t="shared" ca="1" si="579"/>
        <v>0.21619126758713933</v>
      </c>
      <c r="E1005" s="23">
        <f t="shared" ca="1" si="579"/>
        <v>0.27905808502512719</v>
      </c>
      <c r="F1005" s="23">
        <f t="shared" ca="1" si="579"/>
        <v>-1.5310035080365256</v>
      </c>
      <c r="G1005" s="23">
        <f t="shared" ca="1" si="579"/>
        <v>1.607438003183542</v>
      </c>
      <c r="H1005" s="23">
        <f t="shared" ca="1" si="579"/>
        <v>-0.25352762753090791</v>
      </c>
      <c r="I1005" s="23">
        <f t="shared" ca="1" si="579"/>
        <v>0.84411044349169995</v>
      </c>
      <c r="J1005" s="23">
        <f t="shared" ca="1" si="579"/>
        <v>1.1634569527325471E-2</v>
      </c>
      <c r="K1005" s="23">
        <f t="shared" ca="1" si="579"/>
        <v>0.12237660292719818</v>
      </c>
      <c r="L1005" s="23">
        <f t="shared" ca="1" si="579"/>
        <v>0.17225918675050889</v>
      </c>
      <c r="M1005" s="23">
        <f t="shared" ca="1" si="579"/>
        <v>-1.4574710376875035</v>
      </c>
      <c r="N1005" s="23">
        <f ca="1">SQRT(Inputs!$B$38)*C1005+SQRT(1-Inputs!$B$38)*_xlfn.NORM.S.INV(RAND())</f>
        <v>0.62181894978106267</v>
      </c>
      <c r="O1005" s="23">
        <f ca="1">SQRT(Inputs!$B$38)*D1005+SQRT(1-Inputs!$B$38)*_xlfn.NORM.S.INV(RAND())</f>
        <v>-0.5707921164553551</v>
      </c>
      <c r="P1005" s="23">
        <f ca="1">SQRT(Inputs!$B$38)*E1005+SQRT(1-Inputs!$B$38)*_xlfn.NORM.S.INV(RAND())</f>
        <v>-0.2461217273949175</v>
      </c>
      <c r="Q1005" s="23">
        <f ca="1">SQRT(Inputs!$B$38)*F1005+SQRT(1-Inputs!$B$38)*_xlfn.NORM.S.INV(RAND())</f>
        <v>0.3232049117764485</v>
      </c>
      <c r="R1005" s="23">
        <f ca="1">SQRT(Inputs!$B$38)*G1005+SQRT(1-Inputs!$B$38)*_xlfn.NORM.S.INV(RAND())</f>
        <v>0.86075033265946777</v>
      </c>
      <c r="S1005" s="23">
        <f ca="1">SQRT(Inputs!$B$38)*H1005+SQRT(1-Inputs!$B$38)*_xlfn.NORM.S.INV(RAND())</f>
        <v>0.64048231534942646</v>
      </c>
      <c r="T1005" s="23">
        <f ca="1">SQRT(Inputs!$B$38)*I1005+SQRT(1-Inputs!$B$38)*_xlfn.NORM.S.INV(RAND())</f>
        <v>1.3552138778292497</v>
      </c>
      <c r="U1005" s="23">
        <f ca="1">SQRT(Inputs!$B$38)*J1005+SQRT(1-Inputs!$B$38)*_xlfn.NORM.S.INV(RAND())</f>
        <v>0.73971309778094163</v>
      </c>
      <c r="V1005" s="23">
        <f ca="1">SQRT(Inputs!$B$38)*K1005+SQRT(1-Inputs!$B$38)*_xlfn.NORM.S.INV(RAND())</f>
        <v>0.28397038202654606</v>
      </c>
      <c r="W1005" s="23">
        <f ca="1">SQRT(Inputs!$B$38)*L1005+SQRT(1-Inputs!$B$38)*_xlfn.NORM.S.INV(RAND())</f>
        <v>-0.38365731523572832</v>
      </c>
      <c r="X1005" s="23">
        <f ca="1">SQRT(Inputs!$B$38)*M1005+SQRT(1-Inputs!$B$38)*_xlfn.NORM.S.INV(RAND())</f>
        <v>-1.5060915151804668</v>
      </c>
      <c r="Y1005" s="23">
        <f ca="1">SQRT(Inputs!$B$38)*C1005+SQRT(1-Inputs!$B$38)*_xlfn.NORM.S.INV(RAND())</f>
        <v>-0.20708222164320172</v>
      </c>
      <c r="Z1005" s="23">
        <f ca="1">SQRT(Inputs!$B$38)*D1005+SQRT(1-Inputs!$B$38)*_xlfn.NORM.S.INV(RAND())</f>
        <v>0.46604928651977429</v>
      </c>
      <c r="AA1005" s="23">
        <f ca="1">SQRT(Inputs!$B$38)*E1005+SQRT(1-Inputs!$B$38)*_xlfn.NORM.S.INV(RAND())</f>
        <v>1.571735176271019</v>
      </c>
      <c r="AB1005" s="23">
        <f ca="1">SQRT(Inputs!$B$38)*F1005+SQRT(1-Inputs!$B$38)*_xlfn.NORM.S.INV(RAND())</f>
        <v>-0.29508623530286915</v>
      </c>
      <c r="AC1005" s="23">
        <f ca="1">SQRT(Inputs!$B$38)*G1005+SQRT(1-Inputs!$B$38)*_xlfn.NORM.S.INV(RAND())</f>
        <v>1.0173037025577538</v>
      </c>
      <c r="AD1005" s="23">
        <f ca="1">SQRT(Inputs!$B$38)*H1005+SQRT(1-Inputs!$B$38)*_xlfn.NORM.S.INV(RAND())</f>
        <v>-0.13226718687415534</v>
      </c>
      <c r="AE1005" s="23">
        <f ca="1">SQRT(Inputs!$B$38)*I1005+SQRT(1-Inputs!$B$38)*_xlfn.NORM.S.INV(RAND())</f>
        <v>-0.16743851388054254</v>
      </c>
      <c r="AF1005" s="23">
        <f ca="1">SQRT(Inputs!$B$38)*J1005+SQRT(1-Inputs!$B$38)*_xlfn.NORM.S.INV(RAND())</f>
        <v>-0.7182048557796753</v>
      </c>
      <c r="AG1005" s="23">
        <f ca="1">SQRT(Inputs!$B$38)*K1005+SQRT(1-Inputs!$B$38)*_xlfn.NORM.S.INV(RAND())</f>
        <v>0.5559794310387447</v>
      </c>
      <c r="AH1005" s="23">
        <f ca="1">SQRT(Inputs!$B$38)*L1005+SQRT(1-Inputs!$B$38)*_xlfn.NORM.S.INV(RAND())</f>
        <v>1.0100208342321741</v>
      </c>
      <c r="AI1005" s="23">
        <f ca="1">SQRT(Inputs!$B$38)*M1005+SQRT(1-Inputs!$B$38)*_xlfn.NORM.S.INV(RAND())</f>
        <v>-0.25724518350344816</v>
      </c>
      <c r="AJ1005" s="23">
        <f ca="1">SQRT(Inputs!$B$38)*C1005+SQRT(1-Inputs!$B$38)*_xlfn.NORM.S.INV(RAND())</f>
        <v>-1.0683654100816309</v>
      </c>
      <c r="AK1005" s="23">
        <f ca="1">SQRT(Inputs!$B$38)*D1005+SQRT(1-Inputs!$B$38)*_xlfn.NORM.S.INV(RAND())</f>
        <v>0.85983211970722984</v>
      </c>
      <c r="AL1005" s="23">
        <f ca="1">SQRT(Inputs!$B$38)*E1005+SQRT(1-Inputs!$B$38)*_xlfn.NORM.S.INV(RAND())</f>
        <v>1.3495292822865816</v>
      </c>
      <c r="AM1005" s="23">
        <f ca="1">SQRT(Inputs!$B$38)*F1005+SQRT(1-Inputs!$B$38)*_xlfn.NORM.S.INV(RAND())</f>
        <v>-1.8371290885809757</v>
      </c>
      <c r="AN1005" s="23">
        <f ca="1">SQRT(Inputs!$B$38)*G1005+SQRT(1-Inputs!$B$38)*_xlfn.NORM.S.INV(RAND())</f>
        <v>1.5065241773051401</v>
      </c>
      <c r="AO1005" s="23">
        <f ca="1">SQRT(Inputs!$B$38)*H1005+SQRT(1-Inputs!$B$38)*_xlfn.NORM.S.INV(RAND())</f>
        <v>0.74353563894402053</v>
      </c>
      <c r="AP1005" s="23">
        <f ca="1">SQRT(Inputs!$B$38)*I1005+SQRT(1-Inputs!$B$38)*_xlfn.NORM.S.INV(RAND())</f>
        <v>1.0949211074388481</v>
      </c>
      <c r="AQ1005" s="23">
        <f ca="1">SQRT(Inputs!$B$38)*J1005+SQRT(1-Inputs!$B$38)*_xlfn.NORM.S.INV(RAND())</f>
        <v>-0.4067239926409485</v>
      </c>
      <c r="AR1005" s="23">
        <f ca="1">SQRT(Inputs!$B$38)*K1005+SQRT(1-Inputs!$B$38)*_xlfn.NORM.S.INV(RAND())</f>
        <v>-0.97847958862884021</v>
      </c>
      <c r="AS1005" s="23">
        <f ca="1">SQRT(Inputs!$B$38)*L1005+SQRT(1-Inputs!$B$38)*_xlfn.NORM.S.INV(RAND())</f>
        <v>1.3250402089450228</v>
      </c>
      <c r="AT1005" s="23">
        <f ca="1">SQRT(Inputs!$B$38)*M1005+SQRT(1-Inputs!$B$38)*_xlfn.NORM.S.INV(RAND())</f>
        <v>-1.4422552885879729</v>
      </c>
      <c r="AU1005" s="15">
        <f ca="1">Inputs!$B$6*EXP($B$8-0.5*C$5^2+C$5*N1005)</f>
        <v>5487.7200778040014</v>
      </c>
      <c r="AV1005" s="15">
        <f t="shared" ca="1" si="547"/>
        <v>6142.1267332173975</v>
      </c>
      <c r="AW1005" s="15">
        <f t="shared" ca="1" si="548"/>
        <v>7244.6951211481155</v>
      </c>
      <c r="AX1005" s="15">
        <f t="shared" ca="1" si="549"/>
        <v>9209.5076637651928</v>
      </c>
      <c r="AY1005" s="15">
        <f t="shared" ca="1" si="550"/>
        <v>12445.18783610474</v>
      </c>
      <c r="AZ1005" s="15">
        <f t="shared" ca="1" si="551"/>
        <v>16333.080250540652</v>
      </c>
      <c r="BA1005" s="15">
        <f t="shared" ca="1" si="552"/>
        <v>23033.370334006526</v>
      </c>
      <c r="BB1005" s="15">
        <f t="shared" ca="1" si="553"/>
        <v>30369.1943262635</v>
      </c>
      <c r="BC1005" s="15">
        <f t="shared" ca="1" si="554"/>
        <v>38228.199759019357</v>
      </c>
      <c r="BD1005" s="15">
        <f t="shared" ca="1" si="555"/>
        <v>45182.347164575935</v>
      </c>
      <c r="BE1005" s="15">
        <f t="shared" ca="1" si="556"/>
        <v>48268.320022932421</v>
      </c>
      <c r="BF1005" s="15">
        <f ca="1">Inputs!$B$13*EXP($B$9-0.5*C$6^2+C$6*Y1005)</f>
        <v>13274.705469485769</v>
      </c>
      <c r="BG1005" s="15">
        <f t="shared" ca="1" si="557"/>
        <v>17597.682774039295</v>
      </c>
      <c r="BH1005" s="15">
        <f t="shared" ca="1" si="558"/>
        <v>27904.541982041726</v>
      </c>
      <c r="BI1005" s="15">
        <f t="shared" ca="1" si="559"/>
        <v>32642.562051315876</v>
      </c>
      <c r="BJ1005" s="15">
        <f t="shared" ca="1" si="560"/>
        <v>46337.91432930735</v>
      </c>
      <c r="BK1005" s="15">
        <f t="shared" ca="1" si="561"/>
        <v>55856.080406153313</v>
      </c>
      <c r="BL1005" s="15">
        <f t="shared" ca="1" si="562"/>
        <v>67139.694053920772</v>
      </c>
      <c r="BM1005" s="15">
        <f t="shared" ca="1" si="563"/>
        <v>75484.777062478694</v>
      </c>
      <c r="BN1005" s="15">
        <f t="shared" ca="1" si="564"/>
        <v>99232.902606598145</v>
      </c>
      <c r="BO1005" s="15">
        <f t="shared" ca="1" si="565"/>
        <v>137305.92597582546</v>
      </c>
      <c r="BP1005" s="15">
        <f t="shared" ca="1" si="566"/>
        <v>164143.51913279231</v>
      </c>
      <c r="BQ1005" s="15">
        <f ca="1">Inputs!$B$20*EXP($B$10-0.5*C$7^2+C$7*AJ1005)</f>
        <v>2936.5713431704485</v>
      </c>
      <c r="BR1005" s="15">
        <f t="shared" ca="1" si="567"/>
        <v>5235.6432099031017</v>
      </c>
      <c r="BS1005" s="15">
        <f t="shared" ca="1" si="568"/>
        <v>10563.933871221474</v>
      </c>
      <c r="BT1005" s="15">
        <f t="shared" ca="1" si="569"/>
        <v>8995.3564282311672</v>
      </c>
      <c r="BU1005" s="15">
        <f t="shared" ca="1" si="570"/>
        <v>17949.769618347775</v>
      </c>
      <c r="BV1005" s="15">
        <f t="shared" ca="1" si="571"/>
        <v>29527.59102327501</v>
      </c>
      <c r="BW1005" s="15">
        <f t="shared" ca="1" si="572"/>
        <v>51949.738625892438</v>
      </c>
      <c r="BX1005" s="15">
        <f t="shared" ca="1" si="573"/>
        <v>66970.62965916557</v>
      </c>
      <c r="BY1005" s="15">
        <f t="shared" ca="1" si="574"/>
        <v>77816.562988224832</v>
      </c>
      <c r="BZ1005" s="15">
        <f t="shared" ca="1" si="575"/>
        <v>139303.37632540602</v>
      </c>
      <c r="CA1005" s="15">
        <f t="shared" ca="1" si="576"/>
        <v>151439.39013601872</v>
      </c>
      <c r="CB1005" s="15">
        <f ca="1">(AU1005*DCF!C$10-DCF!C$5*MAX(AU1005*DCF!C$10,0)-MAX(AU1005-Inputs!$B$6,0)/Inputs!$B$10)*DCF!C$6</f>
        <v>1039.3275328398352</v>
      </c>
      <c r="CC1005" s="15">
        <f ca="1">(AV1005*DCF!D$10-DCF!D$5*MAX(AV1005*DCF!D$10,0)-MAX(AV1005-AU1005,0)/Inputs!$B$10)*DCF!D$6</f>
        <v>1337.5418437953208</v>
      </c>
      <c r="CD1005" s="15">
        <f ca="1">(AW1005*DCF!E$10-DCF!E$5*MAX(AW1005*DCF!E$10,0)-MAX(AW1005-AV1005,0)/Inputs!$B$10)*DCF!E$6</f>
        <v>1424.3407174645638</v>
      </c>
      <c r="CE1005" s="15">
        <f ca="1">(AX1005*DCF!F$10-DCF!F$5*MAX(AX1005*DCF!F$10,0)-MAX(AX1005-AW1005,0)/Inputs!$B$10)*DCF!F$6</f>
        <v>1601.5920692594661</v>
      </c>
      <c r="CF1005" s="15">
        <f ca="1">(AY1005*DCF!G$10-DCF!G$5*MAX(AY1005*DCF!G$10,0)-MAX(AY1005-AX1005,0)/Inputs!$B$10)*DCF!G$6</f>
        <v>1942.2509699514217</v>
      </c>
      <c r="CG1005" s="15">
        <f ca="1">(AZ1005*DCF!H$10-DCF!H$5*MAX(AZ1005*DCF!H$10,0)-MAX(AZ1005-AY1005,0)/Inputs!$B$10)*DCF!H$6</f>
        <v>2480.7142481951601</v>
      </c>
      <c r="CH1005" s="15">
        <f ca="1">(BA1005*DCF!I$10-DCF!I$5*MAX(BA1005*DCF!I$10,0)-MAX(BA1005-AZ1005,0)/Inputs!$B$10)*DCF!I$6</f>
        <v>3108.2741694817601</v>
      </c>
      <c r="CI1005" s="15">
        <f ca="1">(BB1005*DCF!J$10-DCF!J$5*MAX(BB1005*DCF!J$10,0)-MAX(BB1005-BA1005,0)/Inputs!$B$10)*DCF!J$6</f>
        <v>4099.800971417596</v>
      </c>
      <c r="CJ1005" s="15">
        <f ca="1">(BC1005*DCF!K$10-DCF!K$5*MAX(BC1005*DCF!K$10,0)-MAX(BC1005-BB1005,0)/Inputs!$B$10)*DCF!K$6</f>
        <v>5053.9850882402698</v>
      </c>
      <c r="CK1005" s="15">
        <f ca="1">(BD1005*DCF!L$10-DCF!L$5*MAX(BD1005*DCF!L$10,0)-MAX(BD1005-BC1005,0)/Inputs!$B$10)*DCF!L$6</f>
        <v>5915.0732814549237</v>
      </c>
      <c r="CL1005" s="15">
        <f ca="1">(BE1005*DCF!M$10-DCF!M$5*MAX(BE1005*DCF!M$10,0)-MAX(BE1005-BD1005,0)/Inputs!$B$10)*DCF!M$6</f>
        <v>6442.6318286691339</v>
      </c>
      <c r="CM1005" s="15">
        <f ca="1">(BF1005*DCF!C$28-DCF!C$5*MAX(BF1005*DCF!C$28,0)-MAX(BF1005-Inputs!$B$13,0)/Inputs!$B$17)*DCF!C$6</f>
        <v>3615.3933593476154</v>
      </c>
      <c r="CN1005" s="15">
        <f ca="1">(BG1005*DCF!D$28-DCF!D$5*MAX(BG1005*DCF!D$28,0)-MAX(BG1005-BF1005,0)/Inputs!$B$17)*DCF!D$6</f>
        <v>4260.6341806314622</v>
      </c>
      <c r="CO1005" s="15">
        <f ca="1">(BH1005*DCF!E$28-DCF!E$5*MAX(BH1005*DCF!E$28,0)-MAX(BH1005-BG1005,0)/Inputs!$B$17)*DCF!E$6</f>
        <v>5871.7230917385486</v>
      </c>
      <c r="CP1005" s="15">
        <f ca="1">(BI1005*DCF!F$28-DCF!F$5*MAX(BI1005*DCF!F$28,0)-MAX(BI1005-BH1005,0)/Inputs!$B$17)*DCF!F$6</f>
        <v>7998.9643199629263</v>
      </c>
      <c r="CQ1005" s="15">
        <f ca="1">(BJ1005*DCF!G$28-DCF!G$5*MAX(BJ1005*DCF!G$28,0)-MAX(BJ1005-BI1005,0)/Inputs!$B$17)*DCF!G$6</f>
        <v>9719.3004778843642</v>
      </c>
      <c r="CR1005" s="15">
        <f ca="1">(BK1005*DCF!H$28-DCF!H$5*MAX(BK1005*DCF!H$28,0)-MAX(BK1005-BJ1005,0)/Inputs!$B$17)*DCF!H$6</f>
        <v>12334.969034590007</v>
      </c>
      <c r="CS1005" s="15">
        <f ca="1">(BL1005*DCF!I$28-DCF!I$5*MAX(BL1005*DCF!I$28,0)-MAX(BL1005-BK1005,0)/Inputs!$B$17)*DCF!I$6</f>
        <v>14168.558483838016</v>
      </c>
      <c r="CT1005" s="15">
        <f ca="1">(BM1005*DCF!J$28-DCF!J$5*MAX(BM1005*DCF!J$28,0)-MAX(BM1005-BL1005,0)/Inputs!$B$17)*DCF!J$6</f>
        <v>15732.881923749299</v>
      </c>
      <c r="CU1005" s="15">
        <f ca="1">(BN1005*DCF!K$28-DCF!K$5*MAX(BN1005*DCF!K$28,0)-MAX(BN1005-BM1005,0)/Inputs!$B$17)*DCF!K$6</f>
        <v>18047.496136775189</v>
      </c>
      <c r="CV1005" s="15">
        <f ca="1">(BO1005*DCF!L$28-DCF!L$5*MAX(BO1005*DCF!L$28,0)-MAX(BO1005-BN1005,0)/Inputs!$B$17)*DCF!L$6</f>
        <v>23087.388185758806</v>
      </c>
      <c r="CW1005" s="15">
        <f ca="1">(BP1005*DCF!M$28-DCF!M$5*MAX(BP1005*DCF!M$28,0)-MAX(BP1005-BO1005,0)/Inputs!$B$17)*DCF!M$6</f>
        <v>28078.415517086669</v>
      </c>
      <c r="CX1005" s="15">
        <f ca="1">(BQ1005*DCF!C$46-DCF!C$5*MAX(BQ1005*DCF!C$46,0)-MAX(BQ1005-Inputs!$B$20,0)/Inputs!$B$24)*DCF!C$6</f>
        <v>-678.19199611326746</v>
      </c>
      <c r="CY1005" s="15">
        <f ca="1">(BR1005*DCF!D$46-DCF!D$5*MAX(BR1005*DCF!D$46,0)-MAX(BR1005-BQ1005,0)/Inputs!$B$24)*DCF!D$6</f>
        <v>-1874.5970806581265</v>
      </c>
      <c r="CZ1005" s="15">
        <f ca="1">(BS1005*DCF!E$46-DCF!E$5*MAX(BS1005*DCF!E$46,0)-MAX(BS1005-BR1005,0)/Inputs!$B$24)*DCF!E$6</f>
        <v>-3349.469066630681</v>
      </c>
      <c r="DA1005" s="15">
        <f ca="1">(BT1005*DCF!F$46-DCF!F$5*MAX(BT1005*DCF!F$46,0)-MAX(BT1005-BS1005,0)/Inputs!$B$24)*DCF!F$6</f>
        <v>-655.09872808556634</v>
      </c>
      <c r="DB1005" s="15">
        <f ca="1">(BU1005*DCF!G$46-DCF!G$5*MAX(BU1005*DCF!G$46,0)-MAX(BU1005-BT1005,0)/Inputs!$B$24)*DCF!G$6</f>
        <v>-3615.8824650994889</v>
      </c>
      <c r="DC1005" s="15">
        <f ca="1">(BV1005*DCF!H$46-DCF!H$5*MAX(BV1005*DCF!H$46,0)-MAX(BV1005-BU1005,0)/Inputs!$B$24)*DCF!H$6</f>
        <v>-3597.7370630924361</v>
      </c>
      <c r="DD1005" s="15">
        <f ca="1">(BW1005*DCF!I$46-DCF!I$5*MAX(BW1005*DCF!I$46,0)-MAX(BW1005-BV1005,0)/Inputs!$B$24)*DCF!I$6</f>
        <v>-5236.7318158927037</v>
      </c>
      <c r="DE1005" s="15">
        <f ca="1">(BX1005*DCF!J$46-DCF!J$5*MAX(BX1005*DCF!J$46,0)-MAX(BX1005-BW1005,0)/Inputs!$B$24)*DCF!J$6</f>
        <v>-1174.0622315666662</v>
      </c>
      <c r="DF1005" s="15">
        <f ca="1">(BY1005*DCF!K$46-DCF!K$5*MAX(BY1005*DCF!K$46,0)-MAX(BY1005-BX1005,0)/Inputs!$B$24)*DCF!K$6</f>
        <v>1788.1767495110221</v>
      </c>
      <c r="DG1005" s="15">
        <f ca="1">(BZ1005*DCF!L$46-DCF!L$5*MAX(BZ1005*DCF!L$46,0)-MAX(BZ1005-BY1005,0)/Inputs!$B$24)*DCF!L$6</f>
        <v>-4285.2717682024168</v>
      </c>
      <c r="DH1005" s="15">
        <f ca="1">(CA1005*DCF!M$46-DCF!M$5*MAX(CA1005*DCF!M$46,0)-MAX(CA1005-BZ1005,0)/Inputs!$B$24)*DCF!M$6</f>
        <v>9335.1447935882297</v>
      </c>
      <c r="DI1005" s="15">
        <f ca="1">SUM(CB1005:CL1005)+BE1005*DCF!M$10*(1+Inputs!$B$30)*(1-Inputs!$B$33)*(1-Inputs!$B$30/Inputs!$B$31)/(Inputs!$B$29-Inputs!$B$30)*DCF!M$6</f>
        <v>168776.90562704456</v>
      </c>
      <c r="DJ1005" s="15">
        <f ca="1">SUM(CM1005:CW1005)+BP1005*DCF!M$28*(1+Inputs!$B$30)*(1-Inputs!$B$33)*(1-Inputs!$B$30/Inputs!$B$31)/(Inputs!$B$29-Inputs!$B$30)*DCF!M$6</f>
        <v>752000.50380455365</v>
      </c>
      <c r="DK1005" s="15">
        <f ca="1">SUM(CX1005:DH1005)+CA1005*DCF!M$46*(1+Inputs!$B$30)*(1-Inputs!$B$33)*(1-Inputs!$B$30/Inputs!$B$31)/(Inputs!$B$29-Inputs!$B$30)*DCF!M$6</f>
        <v>220799.51562062345</v>
      </c>
      <c r="DM1005" s="15">
        <f ca="1">DI1005+DJ1005+DK1005+Inputs!$B$34+Inputs!$B$36-Inputs!$B$35</f>
        <v>1218427.9250522216</v>
      </c>
    </row>
    <row r="1006" spans="1:117" x14ac:dyDescent="0.75">
      <c r="A1006" s="11">
        <v>993</v>
      </c>
      <c r="C1006" s="23">
        <f t="shared" ca="1" si="579"/>
        <v>0.59495093845020852</v>
      </c>
      <c r="D1006" s="23">
        <f t="shared" ca="1" si="579"/>
        <v>-1.1692283492730446</v>
      </c>
      <c r="E1006" s="23">
        <f t="shared" ca="1" si="579"/>
        <v>-1.1343133078121765</v>
      </c>
      <c r="F1006" s="23">
        <f t="shared" ca="1" si="579"/>
        <v>-1.0503821481772073</v>
      </c>
      <c r="G1006" s="23">
        <f t="shared" ca="1" si="579"/>
        <v>0.26873516121625912</v>
      </c>
      <c r="H1006" s="23">
        <f t="shared" ca="1" si="579"/>
        <v>1.1859591816060573</v>
      </c>
      <c r="I1006" s="23">
        <f t="shared" ca="1" si="579"/>
        <v>0.13023723611164009</v>
      </c>
      <c r="J1006" s="23">
        <f t="shared" ca="1" si="579"/>
        <v>-0.35345865484856315</v>
      </c>
      <c r="K1006" s="23">
        <f t="shared" ca="1" si="579"/>
        <v>-0.54317805155632648</v>
      </c>
      <c r="L1006" s="23">
        <f t="shared" ca="1" si="579"/>
        <v>-0.14192853472311309</v>
      </c>
      <c r="M1006" s="23">
        <f t="shared" ca="1" si="579"/>
        <v>-0.68454724968809932</v>
      </c>
      <c r="N1006" s="23">
        <f ca="1">SQRT(Inputs!$B$38)*C1006+SQRT(1-Inputs!$B$38)*_xlfn.NORM.S.INV(RAND())</f>
        <v>0.16917895691732859</v>
      </c>
      <c r="O1006" s="23">
        <f ca="1">SQRT(Inputs!$B$38)*D1006+SQRT(1-Inputs!$B$38)*_xlfn.NORM.S.INV(RAND())</f>
        <v>0.59550658214108187</v>
      </c>
      <c r="P1006" s="23">
        <f ca="1">SQRT(Inputs!$B$38)*E1006+SQRT(1-Inputs!$B$38)*_xlfn.NORM.S.INV(RAND())</f>
        <v>0.43274689267179334</v>
      </c>
      <c r="Q1006" s="23">
        <f ca="1">SQRT(Inputs!$B$38)*F1006+SQRT(1-Inputs!$B$38)*_xlfn.NORM.S.INV(RAND())</f>
        <v>-1.8571666175779549</v>
      </c>
      <c r="R1006" s="23">
        <f ca="1">SQRT(Inputs!$B$38)*G1006+SQRT(1-Inputs!$B$38)*_xlfn.NORM.S.INV(RAND())</f>
        <v>0.95325871818507113</v>
      </c>
      <c r="S1006" s="23">
        <f ca="1">SQRT(Inputs!$B$38)*H1006+SQRT(1-Inputs!$B$38)*_xlfn.NORM.S.INV(RAND())</f>
        <v>1.9494976584176691</v>
      </c>
      <c r="T1006" s="23">
        <f ca="1">SQRT(Inputs!$B$38)*I1006+SQRT(1-Inputs!$B$38)*_xlfn.NORM.S.INV(RAND())</f>
        <v>1.4118522522422137</v>
      </c>
      <c r="U1006" s="23">
        <f ca="1">SQRT(Inputs!$B$38)*J1006+SQRT(1-Inputs!$B$38)*_xlfn.NORM.S.INV(RAND())</f>
        <v>1.0888081446907631</v>
      </c>
      <c r="V1006" s="23">
        <f ca="1">SQRT(Inputs!$B$38)*K1006+SQRT(1-Inputs!$B$38)*_xlfn.NORM.S.INV(RAND())</f>
        <v>0.46927109305551645</v>
      </c>
      <c r="W1006" s="23">
        <f ca="1">SQRT(Inputs!$B$38)*L1006+SQRT(1-Inputs!$B$38)*_xlfn.NORM.S.INV(RAND())</f>
        <v>0.26207542846004556</v>
      </c>
      <c r="X1006" s="23">
        <f ca="1">SQRT(Inputs!$B$38)*M1006+SQRT(1-Inputs!$B$38)*_xlfn.NORM.S.INV(RAND())</f>
        <v>1.3247247860953038</v>
      </c>
      <c r="Y1006" s="23">
        <f ca="1">SQRT(Inputs!$B$38)*C1006+SQRT(1-Inputs!$B$38)*_xlfn.NORM.S.INV(RAND())</f>
        <v>-2.1627375617521538E-2</v>
      </c>
      <c r="Z1006" s="23">
        <f ca="1">SQRT(Inputs!$B$38)*D1006+SQRT(1-Inputs!$B$38)*_xlfn.NORM.S.INV(RAND())</f>
        <v>-1.8756677068285321</v>
      </c>
      <c r="AA1006" s="23">
        <f ca="1">SQRT(Inputs!$B$38)*E1006+SQRT(1-Inputs!$B$38)*_xlfn.NORM.S.INV(RAND())</f>
        <v>-2.2095162088727016</v>
      </c>
      <c r="AB1006" s="23">
        <f ca="1">SQRT(Inputs!$B$38)*F1006+SQRT(1-Inputs!$B$38)*_xlfn.NORM.S.INV(RAND())</f>
        <v>-2.8297161639310153</v>
      </c>
      <c r="AC1006" s="23">
        <f ca="1">SQRT(Inputs!$B$38)*G1006+SQRT(1-Inputs!$B$38)*_xlfn.NORM.S.INV(RAND())</f>
        <v>0.92706154702213261</v>
      </c>
      <c r="AD1006" s="23">
        <f ca="1">SQRT(Inputs!$B$38)*H1006+SQRT(1-Inputs!$B$38)*_xlfn.NORM.S.INV(RAND())</f>
        <v>-0.39025308371022271</v>
      </c>
      <c r="AE1006" s="23">
        <f ca="1">SQRT(Inputs!$B$38)*I1006+SQRT(1-Inputs!$B$38)*_xlfn.NORM.S.INV(RAND())</f>
        <v>1.0199000672756631</v>
      </c>
      <c r="AF1006" s="23">
        <f ca="1">SQRT(Inputs!$B$38)*J1006+SQRT(1-Inputs!$B$38)*_xlfn.NORM.S.INV(RAND())</f>
        <v>1.4327678646616469</v>
      </c>
      <c r="AG1006" s="23">
        <f ca="1">SQRT(Inputs!$B$38)*K1006+SQRT(1-Inputs!$B$38)*_xlfn.NORM.S.INV(RAND())</f>
        <v>-8.5428240597550914E-2</v>
      </c>
      <c r="AH1006" s="23">
        <f ca="1">SQRT(Inputs!$B$38)*L1006+SQRT(1-Inputs!$B$38)*_xlfn.NORM.S.INV(RAND())</f>
        <v>0.67214310524532983</v>
      </c>
      <c r="AI1006" s="23">
        <f ca="1">SQRT(Inputs!$B$38)*M1006+SQRT(1-Inputs!$B$38)*_xlfn.NORM.S.INV(RAND())</f>
        <v>0.26817420959906657</v>
      </c>
      <c r="AJ1006" s="23">
        <f ca="1">SQRT(Inputs!$B$38)*C1006+SQRT(1-Inputs!$B$38)*_xlfn.NORM.S.INV(RAND())</f>
        <v>0.26254338871334376</v>
      </c>
      <c r="AK1006" s="23">
        <f ca="1">SQRT(Inputs!$B$38)*D1006+SQRT(1-Inputs!$B$38)*_xlfn.NORM.S.INV(RAND())</f>
        <v>-9.8643518521554951E-2</v>
      </c>
      <c r="AL1006" s="23">
        <f ca="1">SQRT(Inputs!$B$38)*E1006+SQRT(1-Inputs!$B$38)*_xlfn.NORM.S.INV(RAND())</f>
        <v>0.15029164176785192</v>
      </c>
      <c r="AM1006" s="23">
        <f ca="1">SQRT(Inputs!$B$38)*F1006+SQRT(1-Inputs!$B$38)*_xlfn.NORM.S.INV(RAND())</f>
        <v>-1.3823587000892179</v>
      </c>
      <c r="AN1006" s="23">
        <f ca="1">SQRT(Inputs!$B$38)*G1006+SQRT(1-Inputs!$B$38)*_xlfn.NORM.S.INV(RAND())</f>
        <v>-0.43951776116495561</v>
      </c>
      <c r="AO1006" s="23">
        <f ca="1">SQRT(Inputs!$B$38)*H1006+SQRT(1-Inputs!$B$38)*_xlfn.NORM.S.INV(RAND())</f>
        <v>0.90031309171688312</v>
      </c>
      <c r="AP1006" s="23">
        <f ca="1">SQRT(Inputs!$B$38)*I1006+SQRT(1-Inputs!$B$38)*_xlfn.NORM.S.INV(RAND())</f>
        <v>-1.7700835314826524</v>
      </c>
      <c r="AQ1006" s="23">
        <f ca="1">SQRT(Inputs!$B$38)*J1006+SQRT(1-Inputs!$B$38)*_xlfn.NORM.S.INV(RAND())</f>
        <v>-0.30253946619199035</v>
      </c>
      <c r="AR1006" s="23">
        <f ca="1">SQRT(Inputs!$B$38)*K1006+SQRT(1-Inputs!$B$38)*_xlfn.NORM.S.INV(RAND())</f>
        <v>-0.27153420323840349</v>
      </c>
      <c r="AS1006" s="23">
        <f ca="1">SQRT(Inputs!$B$38)*L1006+SQRT(1-Inputs!$B$38)*_xlfn.NORM.S.INV(RAND())</f>
        <v>0.21399973250780452</v>
      </c>
      <c r="AT1006" s="23">
        <f ca="1">SQRT(Inputs!$B$38)*M1006+SQRT(1-Inputs!$B$38)*_xlfn.NORM.S.INV(RAND())</f>
        <v>-1.4461494984925252</v>
      </c>
      <c r="AU1006" s="15">
        <f ca="1">Inputs!$B$6*EXP($B$8-0.5*C$5^2+C$5*N1006)</f>
        <v>5100.0107891085372</v>
      </c>
      <c r="AV1006" s="15">
        <f t="shared" ca="1" si="547"/>
        <v>6775.980392269973</v>
      </c>
      <c r="AW1006" s="15">
        <f t="shared" ca="1" si="548"/>
        <v>8758.7140041437215</v>
      </c>
      <c r="AX1006" s="15">
        <f t="shared" ca="1" si="549"/>
        <v>8479.1979087755226</v>
      </c>
      <c r="AY1006" s="15">
        <f t="shared" ca="1" si="550"/>
        <v>11582.755070545962</v>
      </c>
      <c r="AZ1006" s="15">
        <f t="shared" ca="1" si="551"/>
        <v>17558.248815960509</v>
      </c>
      <c r="BA1006" s="15">
        <f t="shared" ca="1" si="552"/>
        <v>24908.351444271535</v>
      </c>
      <c r="BB1006" s="15">
        <f t="shared" ca="1" si="553"/>
        <v>34010.304743908055</v>
      </c>
      <c r="BC1006" s="15">
        <f t="shared" ca="1" si="554"/>
        <v>43584.227189166675</v>
      </c>
      <c r="BD1006" s="15">
        <f t="shared" ca="1" si="555"/>
        <v>54719.820299189232</v>
      </c>
      <c r="BE1006" s="15">
        <f t="shared" ca="1" si="556"/>
        <v>75650.694173715907</v>
      </c>
      <c r="BF1006" s="15">
        <f ca="1">Inputs!$B$13*EXP($B$9-0.5*C$6^2+C$6*Y1006)</f>
        <v>13771.846159933455</v>
      </c>
      <c r="BG1006" s="15">
        <f t="shared" ca="1" si="557"/>
        <v>11965.141497411074</v>
      </c>
      <c r="BH1006" s="15">
        <f t="shared" ca="1" si="558"/>
        <v>10133.748359575544</v>
      </c>
      <c r="BI1006" s="15">
        <f t="shared" ca="1" si="559"/>
        <v>8025.0661851374889</v>
      </c>
      <c r="BJ1006" s="15">
        <f t="shared" ca="1" si="560"/>
        <v>11244.795523834524</v>
      </c>
      <c r="BK1006" s="15">
        <f t="shared" ca="1" si="561"/>
        <v>13086.749485519247</v>
      </c>
      <c r="BL1006" s="15">
        <f t="shared" ca="1" si="562"/>
        <v>18347.006401282732</v>
      </c>
      <c r="BM1006" s="15">
        <f t="shared" ca="1" si="563"/>
        <v>26945.926497466164</v>
      </c>
      <c r="BN1006" s="15">
        <f t="shared" ca="1" si="564"/>
        <v>32802.578417106924</v>
      </c>
      <c r="BO1006" s="15">
        <f t="shared" ca="1" si="565"/>
        <v>43639.991671955679</v>
      </c>
      <c r="BP1006" s="15">
        <f t="shared" ca="1" si="566"/>
        <v>55369.659096816446</v>
      </c>
      <c r="BQ1006" s="15">
        <f ca="1">Inputs!$B$20*EXP($B$10-0.5*C$7^2+C$7*AJ1006)</f>
        <v>4708.1403578963454</v>
      </c>
      <c r="BR1006" s="15">
        <f t="shared" ca="1" si="567"/>
        <v>6191.3138039725336</v>
      </c>
      <c r="BS1006" s="15">
        <f t="shared" ca="1" si="568"/>
        <v>8852.3131876506868</v>
      </c>
      <c r="BT1006" s="15">
        <f t="shared" ca="1" si="569"/>
        <v>8493.0016947622062</v>
      </c>
      <c r="BU1006" s="15">
        <f t="shared" ca="1" si="570"/>
        <v>10582.776137099745</v>
      </c>
      <c r="BV1006" s="15">
        <f t="shared" ca="1" si="571"/>
        <v>18034.69414082653</v>
      </c>
      <c r="BW1006" s="15">
        <f t="shared" ca="1" si="572"/>
        <v>17302.878394929459</v>
      </c>
      <c r="BX1006" s="15">
        <f t="shared" ca="1" si="573"/>
        <v>22776.66722952796</v>
      </c>
      <c r="BY1006" s="15">
        <f t="shared" ca="1" si="574"/>
        <v>30298.339669410878</v>
      </c>
      <c r="BZ1006" s="15">
        <f t="shared" ca="1" si="575"/>
        <v>44218.617758527922</v>
      </c>
      <c r="CA1006" s="15">
        <f t="shared" ca="1" si="576"/>
        <v>48037.659392994407</v>
      </c>
      <c r="CB1006" s="15">
        <f ca="1">(AU1006*DCF!C$10-DCF!C$5*MAX(AU1006*DCF!C$10,0)-MAX(AU1006-Inputs!$B$6,0)/Inputs!$B$10)*DCF!C$6</f>
        <v>1042.0919691738566</v>
      </c>
      <c r="CC1006" s="15">
        <f ca="1">(AV1006*DCF!D$10-DCF!D$5*MAX(AV1006*DCF!D$10,0)-MAX(AV1006-AU1006,0)/Inputs!$B$10)*DCF!D$6</f>
        <v>1242.9579903651018</v>
      </c>
      <c r="CD1006" s="15">
        <f ca="1">(AW1006*DCF!E$10-DCF!E$5*MAX(AW1006*DCF!E$10,0)-MAX(AW1006-AV1006,0)/Inputs!$B$10)*DCF!E$6</f>
        <v>1575.6539188457841</v>
      </c>
      <c r="CE1006" s="15">
        <f ca="1">(AX1006*DCF!F$10-DCF!F$5*MAX(AX1006*DCF!F$10,0)-MAX(AX1006-AW1006,0)/Inputs!$B$10)*DCF!F$6</f>
        <v>1850.9953903301828</v>
      </c>
      <c r="CF1006" s="15">
        <f ca="1">(AY1006*DCF!G$10-DCF!G$5*MAX(AY1006*DCF!G$10,0)-MAX(AY1006-AX1006,0)/Inputs!$B$10)*DCF!G$6</f>
        <v>1789.9517795083711</v>
      </c>
      <c r="CG1006" s="15">
        <f ca="1">(AZ1006*DCF!H$10-DCF!H$5*MAX(AZ1006*DCF!H$10,0)-MAX(AZ1006-AY1006,0)/Inputs!$B$10)*DCF!H$6</f>
        <v>2347.8905624449753</v>
      </c>
      <c r="CH1006" s="15">
        <f ca="1">(BA1006*DCF!I$10-DCF!I$5*MAX(BA1006*DCF!I$10,0)-MAX(BA1006-AZ1006,0)/Inputs!$B$10)*DCF!I$6</f>
        <v>3344.1727940799187</v>
      </c>
      <c r="CI1006" s="15">
        <f ca="1">(BB1006*DCF!J$10-DCF!J$5*MAX(BB1006*DCF!J$10,0)-MAX(BB1006-BA1006,0)/Inputs!$B$10)*DCF!J$6</f>
        <v>4456.9961745840883</v>
      </c>
      <c r="CJ1006" s="15">
        <f ca="1">(BC1006*DCF!K$10-DCF!K$5*MAX(BC1006*DCF!K$10,0)-MAX(BC1006-BB1006,0)/Inputs!$B$10)*DCF!K$6</f>
        <v>5676.1572102814634</v>
      </c>
      <c r="CK1006" s="15">
        <f ca="1">(BD1006*DCF!L$10-DCF!L$5*MAX(BD1006*DCF!L$10,0)-MAX(BD1006-BC1006,0)/Inputs!$B$10)*DCF!L$6</f>
        <v>6812.7769613353958</v>
      </c>
      <c r="CL1006" s="15">
        <f ca="1">(BE1006*DCF!M$10-DCF!M$5*MAX(BE1006*DCF!M$10,0)-MAX(BE1006-BD1006,0)/Inputs!$B$10)*DCF!M$6</f>
        <v>8174.8748887547636</v>
      </c>
      <c r="CM1006" s="15">
        <f ca="1">(BF1006*DCF!C$28-DCF!C$5*MAX(BF1006*DCF!C$28,0)-MAX(BF1006-Inputs!$B$13,0)/Inputs!$B$17)*DCF!C$6</f>
        <v>3652.3043452778256</v>
      </c>
      <c r="CN1006" s="15">
        <f ca="1">(BG1006*DCF!D$28-DCF!D$5*MAX(BG1006*DCF!D$28,0)-MAX(BG1006-BF1006,0)/Inputs!$B$17)*DCF!D$6</f>
        <v>3524.0101327421935</v>
      </c>
      <c r="CO1006" s="15">
        <f ca="1">(BH1006*DCF!E$28-DCF!E$5*MAX(BH1006*DCF!E$28,0)-MAX(BH1006-BG1006,0)/Inputs!$B$17)*DCF!E$6</f>
        <v>2870.057981448816</v>
      </c>
      <c r="CP1006" s="15">
        <f ca="1">(BI1006*DCF!F$28-DCF!F$5*MAX(BI1006*DCF!F$28,0)-MAX(BI1006-BH1006,0)/Inputs!$B$17)*DCF!F$6</f>
        <v>2178.5940821000631</v>
      </c>
      <c r="CQ1006" s="15">
        <f ca="1">(BJ1006*DCF!G$28-DCF!G$5*MAX(BJ1006*DCF!G$28,0)-MAX(BJ1006-BI1006,0)/Inputs!$B$17)*DCF!G$6</f>
        <v>2376.0208449499637</v>
      </c>
      <c r="CR1006" s="15">
        <f ca="1">(BK1006*DCF!H$28-DCF!H$5*MAX(BK1006*DCF!H$28,0)-MAX(BK1006-BJ1006,0)/Inputs!$B$17)*DCF!H$6</f>
        <v>2950.3095764416453</v>
      </c>
      <c r="CS1006" s="15">
        <f ca="1">(BL1006*DCF!I$28-DCF!I$5*MAX(BL1006*DCF!I$28,0)-MAX(BL1006-BK1006,0)/Inputs!$B$17)*DCF!I$6</f>
        <v>3559.3461446103965</v>
      </c>
      <c r="CT1006" s="15">
        <f ca="1">(BM1006*DCF!J$28-DCF!J$5*MAX(BM1006*DCF!J$28,0)-MAX(BM1006-BL1006,0)/Inputs!$B$17)*DCF!J$6</f>
        <v>4871.0320018021057</v>
      </c>
      <c r="CU1006" s="15">
        <f ca="1">(BN1006*DCF!K$28-DCF!K$5*MAX(BN1006*DCF!K$28,0)-MAX(BN1006-BM1006,0)/Inputs!$B$17)*DCF!K$6</f>
        <v>6209.9927109055407</v>
      </c>
      <c r="CV1006" s="15">
        <f ca="1">(BO1006*DCF!L$28-DCF!L$5*MAX(BO1006*DCF!L$28,0)-MAX(BO1006-BN1006,0)/Inputs!$B$17)*DCF!L$6</f>
        <v>7480.8229554464988</v>
      </c>
      <c r="CW1006" s="15">
        <f ca="1">(BP1006*DCF!M$28-DCF!M$5*MAX(BP1006*DCF!M$28,0)-MAX(BP1006-BO1006,0)/Inputs!$B$17)*DCF!M$6</f>
        <v>9191.7535618094116</v>
      </c>
      <c r="CX1006" s="15">
        <f ca="1">(BQ1006*DCF!C$46-DCF!C$5*MAX(BQ1006*DCF!C$46,0)-MAX(BQ1006-Inputs!$B$20,0)/Inputs!$B$24)*DCF!C$6</f>
        <v>-1783.469070136036</v>
      </c>
      <c r="CY1006" s="15">
        <f ca="1">(BR1006*DCF!D$46-DCF!D$5*MAX(BR1006*DCF!D$46,0)-MAX(BR1006-BQ1006,0)/Inputs!$B$24)*DCF!D$6</f>
        <v>-1689.5706810171057</v>
      </c>
      <c r="CZ1006" s="15">
        <f ca="1">(BS1006*DCF!E$46-DCF!E$5*MAX(BS1006*DCF!E$46,0)-MAX(BS1006-BR1006,0)/Inputs!$B$24)*DCF!E$6</f>
        <v>-2095.6941483649102</v>
      </c>
      <c r="DA1006" s="15">
        <f ca="1">(BT1006*DCF!F$46-DCF!F$5*MAX(BT1006*DCF!F$46,0)-MAX(BT1006-BS1006,0)/Inputs!$B$24)*DCF!F$6</f>
        <v>-618.51408026544743</v>
      </c>
      <c r="DB1006" s="15">
        <f ca="1">(BU1006*DCF!G$46-DCF!G$5*MAX(BU1006*DCF!G$46,0)-MAX(BU1006-BT1006,0)/Inputs!$B$24)*DCF!G$6</f>
        <v>-1058.9425137402975</v>
      </c>
      <c r="DC1006" s="15">
        <f ca="1">(BV1006*DCF!H$46-DCF!H$5*MAX(BV1006*DCF!H$46,0)-MAX(BV1006-BU1006,0)/Inputs!$B$24)*DCF!H$6</f>
        <v>-2315.6378609989579</v>
      </c>
      <c r="DD1006" s="15">
        <f ca="1">(BW1006*DCF!I$46-DCF!I$5*MAX(BW1006*DCF!I$46,0)-MAX(BW1006-BV1006,0)/Inputs!$B$24)*DCF!I$6</f>
        <v>399.61668264418051</v>
      </c>
      <c r="DE1006" s="15">
        <f ca="1">(BX1006*DCF!J$46-DCF!J$5*MAX(BX1006*DCF!J$46,0)-MAX(BX1006-BW1006,0)/Inputs!$B$24)*DCF!J$6</f>
        <v>-496.14118313501183</v>
      </c>
      <c r="DF1006" s="15">
        <f ca="1">(BY1006*DCF!K$46-DCF!K$5*MAX(BY1006*DCF!K$46,0)-MAX(BY1006-BX1006,0)/Inputs!$B$24)*DCF!K$6</f>
        <v>-111.8672093093362</v>
      </c>
      <c r="DG1006" s="15">
        <f ca="1">(BZ1006*DCF!L$46-DCF!L$5*MAX(BZ1006*DCF!L$46,0)-MAX(BZ1006-BY1006,0)/Inputs!$B$24)*DCF!L$6</f>
        <v>-93.576497140818148</v>
      </c>
      <c r="DH1006" s="15">
        <f ca="1">(CA1006*DCF!M$46-DCF!M$5*MAX(CA1006*DCF!M$46,0)-MAX(CA1006-BZ1006,0)/Inputs!$B$24)*DCF!M$6</f>
        <v>2967.569596803196</v>
      </c>
      <c r="DI1006" s="15">
        <f ca="1">SUM(CB1006:CL1006)+BE1006*DCF!M$10*(1+Inputs!$B$30)*(1-Inputs!$B$33)*(1-Inputs!$B$30/Inputs!$B$31)/(Inputs!$B$29-Inputs!$B$30)*DCF!M$6</f>
        <v>248851.40190202181</v>
      </c>
      <c r="DJ1006" s="15">
        <f ca="1">SUM(CM1006:CW1006)+BP1006*DCF!M$28*(1+Inputs!$B$30)*(1-Inputs!$B$33)*(1-Inputs!$B$30/Inputs!$B$31)/(Inputs!$B$29-Inputs!$B$30)*DCF!M$6</f>
        <v>254323.56894337718</v>
      </c>
      <c r="DK1006" s="15">
        <f ca="1">SUM(CX1006:DH1006)+CA1006*DCF!M$46*(1+Inputs!$B$30)*(1-Inputs!$B$33)*(1-Inputs!$B$30/Inputs!$B$31)/(Inputs!$B$29-Inputs!$B$30)*DCF!M$6</f>
        <v>67375.684881443114</v>
      </c>
      <c r="DM1006" s="15">
        <f ca="1">DI1006+DJ1006+DK1006+Inputs!$B$34+Inputs!$B$36-Inputs!$B$35</f>
        <v>647401.65572684212</v>
      </c>
    </row>
    <row r="1007" spans="1:117" x14ac:dyDescent="0.75">
      <c r="A1007" s="11">
        <v>994</v>
      </c>
      <c r="C1007" s="23">
        <f t="shared" ca="1" si="579"/>
        <v>0.80255818827331449</v>
      </c>
      <c r="D1007" s="23">
        <f t="shared" ca="1" si="579"/>
        <v>1.0838710325075274</v>
      </c>
      <c r="E1007" s="23">
        <f t="shared" ca="1" si="579"/>
        <v>-1.4611673948592596</v>
      </c>
      <c r="F1007" s="23">
        <f t="shared" ca="1" si="579"/>
        <v>0.68482463218040601</v>
      </c>
      <c r="G1007" s="23">
        <f t="shared" ca="1" si="579"/>
        <v>0.43724505597634822</v>
      </c>
      <c r="H1007" s="23">
        <f t="shared" ca="1" si="579"/>
        <v>1.2582657562202302</v>
      </c>
      <c r="I1007" s="23">
        <f t="shared" ca="1" si="579"/>
        <v>1.3281292402303473</v>
      </c>
      <c r="J1007" s="23">
        <f t="shared" ca="1" si="579"/>
        <v>0.43861099982855234</v>
      </c>
      <c r="K1007" s="23">
        <f t="shared" ca="1" si="579"/>
        <v>8.705695004850085E-2</v>
      </c>
      <c r="L1007" s="23">
        <f t="shared" ca="1" si="579"/>
        <v>-0.22138858852466761</v>
      </c>
      <c r="M1007" s="23">
        <f t="shared" ca="1" si="579"/>
        <v>-1.2917551109289849E-2</v>
      </c>
      <c r="N1007" s="23">
        <f ca="1">SQRT(Inputs!$B$38)*C1007+SQRT(1-Inputs!$B$38)*_xlfn.NORM.S.INV(RAND())</f>
        <v>2.2241237897348016</v>
      </c>
      <c r="O1007" s="23">
        <f ca="1">SQRT(Inputs!$B$38)*D1007+SQRT(1-Inputs!$B$38)*_xlfn.NORM.S.INV(RAND())</f>
        <v>0.97110139079694568</v>
      </c>
      <c r="P1007" s="23">
        <f ca="1">SQRT(Inputs!$B$38)*E1007+SQRT(1-Inputs!$B$38)*_xlfn.NORM.S.INV(RAND())</f>
        <v>-0.38889592101152315</v>
      </c>
      <c r="Q1007" s="23">
        <f ca="1">SQRT(Inputs!$B$38)*F1007+SQRT(1-Inputs!$B$38)*_xlfn.NORM.S.INV(RAND())</f>
        <v>0.21694489344047616</v>
      </c>
      <c r="R1007" s="23">
        <f ca="1">SQRT(Inputs!$B$38)*G1007+SQRT(1-Inputs!$B$38)*_xlfn.NORM.S.INV(RAND())</f>
        <v>0.62978627436743084</v>
      </c>
      <c r="S1007" s="23">
        <f ca="1">SQRT(Inputs!$B$38)*H1007+SQRT(1-Inputs!$B$38)*_xlfn.NORM.S.INV(RAND())</f>
        <v>1.5528209048750625</v>
      </c>
      <c r="T1007" s="23">
        <f ca="1">SQRT(Inputs!$B$38)*I1007+SQRT(1-Inputs!$B$38)*_xlfn.NORM.S.INV(RAND())</f>
        <v>2.0485037097911127</v>
      </c>
      <c r="U1007" s="23">
        <f ca="1">SQRT(Inputs!$B$38)*J1007+SQRT(1-Inputs!$B$38)*_xlfn.NORM.S.INV(RAND())</f>
        <v>0.55475814051058758</v>
      </c>
      <c r="V1007" s="23">
        <f ca="1">SQRT(Inputs!$B$38)*K1007+SQRT(1-Inputs!$B$38)*_xlfn.NORM.S.INV(RAND())</f>
        <v>7.1253325854222449E-2</v>
      </c>
      <c r="W1007" s="23">
        <f ca="1">SQRT(Inputs!$B$38)*L1007+SQRT(1-Inputs!$B$38)*_xlfn.NORM.S.INV(RAND())</f>
        <v>0.41707900721164437</v>
      </c>
      <c r="X1007" s="23">
        <f ca="1">SQRT(Inputs!$B$38)*M1007+SQRT(1-Inputs!$B$38)*_xlfn.NORM.S.INV(RAND())</f>
        <v>-1.2486936139933713</v>
      </c>
      <c r="Y1007" s="23">
        <f ca="1">SQRT(Inputs!$B$38)*C1007+SQRT(1-Inputs!$B$38)*_xlfn.NORM.S.INV(RAND())</f>
        <v>2.7335492822034024</v>
      </c>
      <c r="Z1007" s="23">
        <f ca="1">SQRT(Inputs!$B$38)*D1007+SQRT(1-Inputs!$B$38)*_xlfn.NORM.S.INV(RAND())</f>
        <v>1.1521954497875297E-2</v>
      </c>
      <c r="AA1007" s="23">
        <f ca="1">SQRT(Inputs!$B$38)*E1007+SQRT(1-Inputs!$B$38)*_xlfn.NORM.S.INV(RAND())</f>
        <v>-0.64430168804982824</v>
      </c>
      <c r="AB1007" s="23">
        <f ca="1">SQRT(Inputs!$B$38)*F1007+SQRT(1-Inputs!$B$38)*_xlfn.NORM.S.INV(RAND())</f>
        <v>0.83374404374394173</v>
      </c>
      <c r="AC1007" s="23">
        <f ca="1">SQRT(Inputs!$B$38)*G1007+SQRT(1-Inputs!$B$38)*_xlfn.NORM.S.INV(RAND())</f>
        <v>0.64179771209637093</v>
      </c>
      <c r="AD1007" s="23">
        <f ca="1">SQRT(Inputs!$B$38)*H1007+SQRT(1-Inputs!$B$38)*_xlfn.NORM.S.INV(RAND())</f>
        <v>0.62191362618453627</v>
      </c>
      <c r="AE1007" s="23">
        <f ca="1">SQRT(Inputs!$B$38)*I1007+SQRT(1-Inputs!$B$38)*_xlfn.NORM.S.INV(RAND())</f>
        <v>2.0077692459698668</v>
      </c>
      <c r="AF1007" s="23">
        <f ca="1">SQRT(Inputs!$B$38)*J1007+SQRT(1-Inputs!$B$38)*_xlfn.NORM.S.INV(RAND())</f>
        <v>-0.48447101477983362</v>
      </c>
      <c r="AG1007" s="23">
        <f ca="1">SQRT(Inputs!$B$38)*K1007+SQRT(1-Inputs!$B$38)*_xlfn.NORM.S.INV(RAND())</f>
        <v>-1.2075889676643352E-2</v>
      </c>
      <c r="AH1007" s="23">
        <f ca="1">SQRT(Inputs!$B$38)*L1007+SQRT(1-Inputs!$B$38)*_xlfn.NORM.S.INV(RAND())</f>
        <v>0.12280967283470128</v>
      </c>
      <c r="AI1007" s="23">
        <f ca="1">SQRT(Inputs!$B$38)*M1007+SQRT(1-Inputs!$B$38)*_xlfn.NORM.S.INV(RAND())</f>
        <v>1.4577591732152948E-2</v>
      </c>
      <c r="AJ1007" s="23">
        <f ca="1">SQRT(Inputs!$B$38)*C1007+SQRT(1-Inputs!$B$38)*_xlfn.NORM.S.INV(RAND())</f>
        <v>1.1003941237896551</v>
      </c>
      <c r="AK1007" s="23">
        <f ca="1">SQRT(Inputs!$B$38)*D1007+SQRT(1-Inputs!$B$38)*_xlfn.NORM.S.INV(RAND())</f>
        <v>1.2293369053308383</v>
      </c>
      <c r="AL1007" s="23">
        <f ca="1">SQRT(Inputs!$B$38)*E1007+SQRT(1-Inputs!$B$38)*_xlfn.NORM.S.INV(RAND())</f>
        <v>-0.94075622307991669</v>
      </c>
      <c r="AM1007" s="23">
        <f ca="1">SQRT(Inputs!$B$38)*F1007+SQRT(1-Inputs!$B$38)*_xlfn.NORM.S.INV(RAND())</f>
        <v>0.38936448647375071</v>
      </c>
      <c r="AN1007" s="23">
        <f ca="1">SQRT(Inputs!$B$38)*G1007+SQRT(1-Inputs!$B$38)*_xlfn.NORM.S.INV(RAND())</f>
        <v>1.7283551917660529</v>
      </c>
      <c r="AO1007" s="23">
        <f ca="1">SQRT(Inputs!$B$38)*H1007+SQRT(1-Inputs!$B$38)*_xlfn.NORM.S.INV(RAND())</f>
        <v>-0.68060715316786802</v>
      </c>
      <c r="AP1007" s="23">
        <f ca="1">SQRT(Inputs!$B$38)*I1007+SQRT(1-Inputs!$B$38)*_xlfn.NORM.S.INV(RAND())</f>
        <v>0.82857371842639693</v>
      </c>
      <c r="AQ1007" s="23">
        <f ca="1">SQRT(Inputs!$B$38)*J1007+SQRT(1-Inputs!$B$38)*_xlfn.NORM.S.INV(RAND())</f>
        <v>0.62769813196707991</v>
      </c>
      <c r="AR1007" s="23">
        <f ca="1">SQRT(Inputs!$B$38)*K1007+SQRT(1-Inputs!$B$38)*_xlfn.NORM.S.INV(RAND())</f>
        <v>0.53843867137594792</v>
      </c>
      <c r="AS1007" s="23">
        <f ca="1">SQRT(Inputs!$B$38)*L1007+SQRT(1-Inputs!$B$38)*_xlfn.NORM.S.INV(RAND())</f>
        <v>0.54136426045697117</v>
      </c>
      <c r="AT1007" s="23">
        <f ca="1">SQRT(Inputs!$B$38)*M1007+SQRT(1-Inputs!$B$38)*_xlfn.NORM.S.INV(RAND())</f>
        <v>-1.2728700325917643</v>
      </c>
      <c r="AU1007" s="15">
        <f ca="1">Inputs!$B$6*EXP($B$8-0.5*C$5^2+C$5*N1007)</f>
        <v>7112.7069444918898</v>
      </c>
      <c r="AV1007" s="15">
        <f t="shared" ca="1" si="547"/>
        <v>9986.6456045419945</v>
      </c>
      <c r="AW1007" s="15">
        <f t="shared" ca="1" si="548"/>
        <v>11554.669598694989</v>
      </c>
      <c r="AX1007" s="15">
        <f t="shared" ca="1" si="549"/>
        <v>14494.672616876698</v>
      </c>
      <c r="AY1007" s="15">
        <f t="shared" ca="1" si="550"/>
        <v>19065.968568748929</v>
      </c>
      <c r="AZ1007" s="15">
        <f t="shared" ca="1" si="551"/>
        <v>27666.704272712679</v>
      </c>
      <c r="BA1007" s="15">
        <f t="shared" ca="1" si="552"/>
        <v>41952.612846451782</v>
      </c>
      <c r="BB1007" s="15">
        <f t="shared" ca="1" si="553"/>
        <v>54298.404561519237</v>
      </c>
      <c r="BC1007" s="15">
        <f t="shared" ca="1" si="554"/>
        <v>66960.707862884316</v>
      </c>
      <c r="BD1007" s="15">
        <f t="shared" ca="1" si="555"/>
        <v>85296.608607310554</v>
      </c>
      <c r="BE1007" s="15">
        <f t="shared" ca="1" si="556"/>
        <v>93283.902827767495</v>
      </c>
      <c r="BF1007" s="15">
        <f ca="1">Inputs!$B$13*EXP($B$9-0.5*C$6^2+C$6*Y1007)</f>
        <v>23779.735868163909</v>
      </c>
      <c r="BG1007" s="15">
        <f t="shared" ca="1" si="557"/>
        <v>29041.517660219262</v>
      </c>
      <c r="BH1007" s="15">
        <f t="shared" ca="1" si="558"/>
        <v>31887.133279350619</v>
      </c>
      <c r="BI1007" s="15">
        <f t="shared" ca="1" si="559"/>
        <v>44379.564223646354</v>
      </c>
      <c r="BJ1007" s="15">
        <f t="shared" ca="1" si="560"/>
        <v>59679.887801394638</v>
      </c>
      <c r="BK1007" s="15">
        <f t="shared" ca="1" si="561"/>
        <v>79717.539019605087</v>
      </c>
      <c r="BL1007" s="15">
        <f t="shared" ca="1" si="562"/>
        <v>127023.91818747125</v>
      </c>
      <c r="BM1007" s="15">
        <f t="shared" ca="1" si="563"/>
        <v>147019.78414705078</v>
      </c>
      <c r="BN1007" s="15">
        <f t="shared" ca="1" si="564"/>
        <v>180554.44981652539</v>
      </c>
      <c r="BO1007" s="15">
        <f t="shared" ca="1" si="565"/>
        <v>225347.7115845501</v>
      </c>
      <c r="BP1007" s="15">
        <f t="shared" ca="1" si="566"/>
        <v>277819.27697726275</v>
      </c>
      <c r="BQ1007" s="15">
        <f ca="1">Inputs!$B$20*EXP($B$10-0.5*C$7^2+C$7*AJ1007)</f>
        <v>6337.3718808681315</v>
      </c>
      <c r="BR1007" s="15">
        <f t="shared" ca="1" si="567"/>
        <v>12705.798953362437</v>
      </c>
      <c r="BS1007" s="15">
        <f t="shared" ca="1" si="568"/>
        <v>13279.717493077535</v>
      </c>
      <c r="BT1007" s="15">
        <f t="shared" ca="1" si="569"/>
        <v>20278.915015472496</v>
      </c>
      <c r="BU1007" s="15">
        <f t="shared" ca="1" si="570"/>
        <v>42696.924210432779</v>
      </c>
      <c r="BV1007" s="15">
        <f t="shared" ca="1" si="571"/>
        <v>50958.797280602455</v>
      </c>
      <c r="BW1007" s="15">
        <f t="shared" ca="1" si="572"/>
        <v>84740.763759085632</v>
      </c>
      <c r="BX1007" s="15">
        <f t="shared" ca="1" si="573"/>
        <v>134417.29553269583</v>
      </c>
      <c r="BY1007" s="15">
        <f t="shared" ca="1" si="574"/>
        <v>208778.36019085563</v>
      </c>
      <c r="BZ1007" s="15">
        <f t="shared" ca="1" si="575"/>
        <v>323599.57948830829</v>
      </c>
      <c r="CA1007" s="15">
        <f t="shared" ca="1" si="576"/>
        <v>362541.20650124241</v>
      </c>
      <c r="CB1007" s="15">
        <f ca="1">(AU1007*DCF!C$10-DCF!C$5*MAX(AU1007*DCF!C$10,0)-MAX(AU1007-Inputs!$B$6,0)/Inputs!$B$10)*DCF!C$6</f>
        <v>1027.7410868413544</v>
      </c>
      <c r="CC1007" s="15">
        <f ca="1">(AV1007*DCF!D$10-DCF!D$5*MAX(AV1007*DCF!D$10,0)-MAX(AV1007-AU1007,0)/Inputs!$B$10)*DCF!D$6</f>
        <v>1733.4424828687966</v>
      </c>
      <c r="CD1007" s="15">
        <f ca="1">(AW1007*DCF!E$10-DCF!E$5*MAX(AW1007*DCF!E$10,0)-MAX(AW1007-AV1007,0)/Inputs!$B$10)*DCF!E$6</f>
        <v>2314.6053374921362</v>
      </c>
      <c r="CE1007" s="15">
        <f ca="1">(AX1007*DCF!F$10-DCF!F$5*MAX(AX1007*DCF!F$10,0)-MAX(AX1007-AW1007,0)/Inputs!$B$10)*DCF!F$6</f>
        <v>2552.4221954874261</v>
      </c>
      <c r="CF1007" s="15">
        <f ca="1">(AY1007*DCF!G$10-DCF!G$5*MAX(AY1007*DCF!G$10,0)-MAX(AY1007-AX1007,0)/Inputs!$B$10)*DCF!G$6</f>
        <v>3049.6671948341427</v>
      </c>
      <c r="CG1007" s="15">
        <f ca="1">(AZ1007*DCF!H$10-DCF!H$5*MAX(AZ1007*DCF!H$10,0)-MAX(AZ1007-AY1007,0)/Inputs!$B$10)*DCF!H$6</f>
        <v>3844.2956665603469</v>
      </c>
      <c r="CH1007" s="15">
        <f ca="1">(BA1007*DCF!I$10-DCF!I$5*MAX(BA1007*DCF!I$10,0)-MAX(BA1007-AZ1007,0)/Inputs!$B$10)*DCF!I$6</f>
        <v>5319.8223919866077</v>
      </c>
      <c r="CI1007" s="15">
        <f ca="1">(BB1007*DCF!J$10-DCF!J$5*MAX(BB1007*DCF!J$10,0)-MAX(BB1007-BA1007,0)/Inputs!$B$10)*DCF!J$6</f>
        <v>7446.9309205661011</v>
      </c>
      <c r="CJ1007" s="15">
        <f ca="1">(BC1007*DCF!K$10-DCF!K$5*MAX(BC1007*DCF!K$10,0)-MAX(BC1007-BB1007,0)/Inputs!$B$10)*DCF!K$6</f>
        <v>9007.0688642511286</v>
      </c>
      <c r="CK1007" s="15">
        <f ca="1">(BD1007*DCF!L$10-DCF!L$5*MAX(BD1007*DCF!L$10,0)-MAX(BD1007-BC1007,0)/Inputs!$B$10)*DCF!L$6</f>
        <v>10493.221725134264</v>
      </c>
      <c r="CL1007" s="15">
        <f ca="1">(BE1007*DCF!M$10-DCF!M$5*MAX(BE1007*DCF!M$10,0)-MAX(BE1007-BD1007,0)/Inputs!$B$10)*DCF!M$6</f>
        <v>12209.397589207809</v>
      </c>
      <c r="CM1007" s="15">
        <f ca="1">(BF1007*DCF!C$28-DCF!C$5*MAX(BF1007*DCF!C$28,0)-MAX(BF1007-Inputs!$B$13,0)/Inputs!$B$17)*DCF!C$6</f>
        <v>4395.3557255197748</v>
      </c>
      <c r="CN1007" s="15">
        <f ca="1">(BG1007*DCF!D$28-DCF!D$5*MAX(BG1007*DCF!D$28,0)-MAX(BG1007-BF1007,0)/Inputs!$B$17)*DCF!D$6</f>
        <v>7430.8174520331368</v>
      </c>
      <c r="CO1007" s="15">
        <f ca="1">(BH1007*DCF!E$28-DCF!E$5*MAX(BH1007*DCF!E$28,0)-MAX(BH1007-BG1007,0)/Inputs!$B$17)*DCF!E$6</f>
        <v>8470.1722718960373</v>
      </c>
      <c r="CP1007" s="15">
        <f ca="1">(BI1007*DCF!F$28-DCF!F$5*MAX(BI1007*DCF!F$28,0)-MAX(BI1007-BH1007,0)/Inputs!$B$17)*DCF!F$6</f>
        <v>9773.4381793791363</v>
      </c>
      <c r="CQ1007" s="15">
        <f ca="1">(BJ1007*DCF!G$28-DCF!G$5*MAX(BJ1007*DCF!G$28,0)-MAX(BJ1007-BI1007,0)/Inputs!$B$17)*DCF!G$6</f>
        <v>12911.03640303984</v>
      </c>
      <c r="CR1007" s="15">
        <f ca="1">(BK1007*DCF!H$28-DCF!H$5*MAX(BK1007*DCF!H$28,0)-MAX(BK1007-BJ1007,0)/Inputs!$B$17)*DCF!H$6</f>
        <v>16601.738229821545</v>
      </c>
      <c r="CS1007" s="15">
        <f ca="1">(BL1007*DCF!I$28-DCF!I$5*MAX(BL1007*DCF!I$28,0)-MAX(BL1007-BK1007,0)/Inputs!$B$17)*DCF!I$6</f>
        <v>23080.144452832195</v>
      </c>
      <c r="CT1007" s="15">
        <f ca="1">(BM1007*DCF!J$28-DCF!J$5*MAX(BM1007*DCF!J$28,0)-MAX(BM1007-BL1007,0)/Inputs!$B$17)*DCF!J$6</f>
        <v>30146.32843802734</v>
      </c>
      <c r="CU1007" s="15">
        <f ca="1">(BN1007*DCF!K$28-DCF!K$5*MAX(BN1007*DCF!K$28,0)-MAX(BN1007-BM1007,0)/Inputs!$B$17)*DCF!K$6</f>
        <v>34022.522579740791</v>
      </c>
      <c r="CV1007" s="15">
        <f ca="1">(BO1007*DCF!L$28-DCF!L$5*MAX(BO1007*DCF!L$28,0)-MAX(BO1007-BN1007,0)/Inputs!$B$17)*DCF!L$6</f>
        <v>39893.166219921892</v>
      </c>
      <c r="CW1007" s="15">
        <f ca="1">(BP1007*DCF!M$28-DCF!M$5*MAX(BP1007*DCF!M$28,0)-MAX(BP1007-BO1007,0)/Inputs!$B$17)*DCF!M$6</f>
        <v>46787.104747798323</v>
      </c>
      <c r="CX1007" s="15">
        <f ca="1">(BQ1007*DCF!C$46-DCF!C$5*MAX(BQ1007*DCF!C$46,0)-MAX(BQ1007-Inputs!$B$20,0)/Inputs!$B$24)*DCF!C$6</f>
        <v>-2912.266892056442</v>
      </c>
      <c r="CY1007" s="15">
        <f ca="1">(BR1007*DCF!D$46-DCF!D$5*MAX(BR1007*DCF!D$46,0)-MAX(BR1007-BQ1007,0)/Inputs!$B$24)*DCF!D$6</f>
        <v>-4885.9385473662051</v>
      </c>
      <c r="CZ1007" s="15">
        <f ca="1">(BS1007*DCF!E$46-DCF!E$5*MAX(BS1007*DCF!E$46,0)-MAX(BS1007-BR1007,0)/Inputs!$B$24)*DCF!E$6</f>
        <v>-1796.5726039074962</v>
      </c>
      <c r="DA1007" s="15">
        <f ca="1">(BT1007*DCF!F$46-DCF!F$5*MAX(BT1007*DCF!F$46,0)-MAX(BT1007-BS1007,0)/Inputs!$B$24)*DCF!F$6</f>
        <v>-4025.4678839240441</v>
      </c>
      <c r="DB1007" s="15">
        <f ca="1">(BU1007*DCF!G$46-DCF!G$5*MAX(BU1007*DCF!G$46,0)-MAX(BU1007-BT1007,0)/Inputs!$B$24)*DCF!G$6</f>
        <v>-8977.2155390226089</v>
      </c>
      <c r="DC1007" s="15">
        <f ca="1">(BV1007*DCF!H$46-DCF!H$5*MAX(BV1007*DCF!H$46,0)-MAX(BV1007-BU1007,0)/Inputs!$B$24)*DCF!H$6</f>
        <v>-2567.3264352190577</v>
      </c>
      <c r="DD1007" s="15">
        <f ca="1">(BW1007*DCF!I$46-DCF!I$5*MAX(BW1007*DCF!I$46,0)-MAX(BW1007-BV1007,0)/Inputs!$B$24)*DCF!I$6</f>
        <v>-7740.3749200396414</v>
      </c>
      <c r="DE1007" s="15">
        <f ca="1">(BX1007*DCF!J$46-DCF!J$5*MAX(BX1007*DCF!J$46,0)-MAX(BX1007-BW1007,0)/Inputs!$B$24)*DCF!J$6</f>
        <v>-7534.9708966781354</v>
      </c>
      <c r="DF1007" s="15">
        <f ca="1">(BY1007*DCF!K$46-DCF!K$5*MAX(BY1007*DCF!K$46,0)-MAX(BY1007-BX1007,0)/Inputs!$B$24)*DCF!K$6</f>
        <v>-6290.3639703418494</v>
      </c>
      <c r="DG1007" s="15">
        <f ca="1">(BZ1007*DCF!L$46-DCF!L$5*MAX(BZ1007*DCF!L$46,0)-MAX(BZ1007-BY1007,0)/Inputs!$B$24)*DCF!L$6</f>
        <v>-3615.480202241426</v>
      </c>
      <c r="DH1007" s="15">
        <f ca="1">(CA1007*DCF!M$46-DCF!M$5*MAX(CA1007*DCF!M$46,0)-MAX(CA1007-BZ1007,0)/Inputs!$B$24)*DCF!M$6</f>
        <v>20280.818913288313</v>
      </c>
      <c r="DI1007" s="15">
        <f ca="1">SUM(CB1007:CL1007)+BE1007*DCF!M$10*(1+Inputs!$B$30)*(1-Inputs!$B$33)*(1-Inputs!$B$30/Inputs!$B$31)/(Inputs!$B$29-Inputs!$B$30)*DCF!M$6</f>
        <v>318608.95057681861</v>
      </c>
      <c r="DJ1007" s="15">
        <f ca="1">SUM(CM1007:CW1007)+BP1007*DCF!M$28*(1+Inputs!$B$30)*(1-Inputs!$B$33)*(1-Inputs!$B$30/Inputs!$B$31)/(Inputs!$B$29-Inputs!$B$30)*DCF!M$6</f>
        <v>1264411.4535097869</v>
      </c>
      <c r="DK1007" s="15">
        <f ca="1">SUM(CX1007:DH1007)+CA1007*DCF!M$46*(1+Inputs!$B$30)*(1-Inputs!$B$33)*(1-Inputs!$B$30/Inputs!$B$31)/(Inputs!$B$29-Inputs!$B$30)*DCF!M$6</f>
        <v>530466.4920247714</v>
      </c>
      <c r="DM1007" s="15">
        <f ca="1">DI1007+DJ1007+DK1007+Inputs!$B$34+Inputs!$B$36-Inputs!$B$35</f>
        <v>2190337.8961113766</v>
      </c>
    </row>
    <row r="1008" spans="1:117" x14ac:dyDescent="0.75">
      <c r="A1008" s="11">
        <v>995</v>
      </c>
      <c r="C1008" s="23">
        <f t="shared" ca="1" si="579"/>
        <v>0.42452004592173814</v>
      </c>
      <c r="D1008" s="23">
        <f t="shared" ca="1" si="579"/>
        <v>1.0948086569056796</v>
      </c>
      <c r="E1008" s="23">
        <f t="shared" ca="1" si="579"/>
        <v>2.0910295412867632</v>
      </c>
      <c r="F1008" s="23">
        <f t="shared" ca="1" si="579"/>
        <v>-1.3443030454776597</v>
      </c>
      <c r="G1008" s="23">
        <f t="shared" ca="1" si="579"/>
        <v>9.2907562740361327E-2</v>
      </c>
      <c r="H1008" s="23">
        <f t="shared" ca="1" si="579"/>
        <v>0.59145945237977549</v>
      </c>
      <c r="I1008" s="23">
        <f t="shared" ca="1" si="579"/>
        <v>-0.45598014056400177</v>
      </c>
      <c r="J1008" s="23">
        <f t="shared" ca="1" si="579"/>
        <v>-0.35424502513637879</v>
      </c>
      <c r="K1008" s="23">
        <f t="shared" ca="1" si="579"/>
        <v>-1.0741975303293341</v>
      </c>
      <c r="L1008" s="23">
        <f t="shared" ca="1" si="579"/>
        <v>-0.79703536002919639</v>
      </c>
      <c r="M1008" s="23">
        <f t="shared" ca="1" si="579"/>
        <v>-0.23028683888430854</v>
      </c>
      <c r="N1008" s="23">
        <f ca="1">SQRT(Inputs!$B$38)*C1008+SQRT(1-Inputs!$B$38)*_xlfn.NORM.S.INV(RAND())</f>
        <v>0.21178296880248054</v>
      </c>
      <c r="O1008" s="23">
        <f ca="1">SQRT(Inputs!$B$38)*D1008+SQRT(1-Inputs!$B$38)*_xlfn.NORM.S.INV(RAND())</f>
        <v>1.1745026194351964</v>
      </c>
      <c r="P1008" s="23">
        <f ca="1">SQRT(Inputs!$B$38)*E1008+SQRT(1-Inputs!$B$38)*_xlfn.NORM.S.INV(RAND())</f>
        <v>1.8594429066691198</v>
      </c>
      <c r="Q1008" s="23">
        <f ca="1">SQRT(Inputs!$B$38)*F1008+SQRT(1-Inputs!$B$38)*_xlfn.NORM.S.INV(RAND())</f>
        <v>-5.9837607875698251E-2</v>
      </c>
      <c r="R1008" s="23">
        <f ca="1">SQRT(Inputs!$B$38)*G1008+SQRT(1-Inputs!$B$38)*_xlfn.NORM.S.INV(RAND())</f>
        <v>0.32827162293401885</v>
      </c>
      <c r="S1008" s="23">
        <f ca="1">SQRT(Inputs!$B$38)*H1008+SQRT(1-Inputs!$B$38)*_xlfn.NORM.S.INV(RAND())</f>
        <v>1.6845984969484049</v>
      </c>
      <c r="T1008" s="23">
        <f ca="1">SQRT(Inputs!$B$38)*I1008+SQRT(1-Inputs!$B$38)*_xlfn.NORM.S.INV(RAND())</f>
        <v>0.43946337454223472</v>
      </c>
      <c r="U1008" s="23">
        <f ca="1">SQRT(Inputs!$B$38)*J1008+SQRT(1-Inputs!$B$38)*_xlfn.NORM.S.INV(RAND())</f>
        <v>0.6691946139116125</v>
      </c>
      <c r="V1008" s="23">
        <f ca="1">SQRT(Inputs!$B$38)*K1008+SQRT(1-Inputs!$B$38)*_xlfn.NORM.S.INV(RAND())</f>
        <v>-1.6453784251007697</v>
      </c>
      <c r="W1008" s="23">
        <f ca="1">SQRT(Inputs!$B$38)*L1008+SQRT(1-Inputs!$B$38)*_xlfn.NORM.S.INV(RAND())</f>
        <v>-2.3124142037528106</v>
      </c>
      <c r="X1008" s="23">
        <f ca="1">SQRT(Inputs!$B$38)*M1008+SQRT(1-Inputs!$B$38)*_xlfn.NORM.S.INV(RAND())</f>
        <v>3.1200272106172988E-3</v>
      </c>
      <c r="Y1008" s="23">
        <f ca="1">SQRT(Inputs!$B$38)*C1008+SQRT(1-Inputs!$B$38)*_xlfn.NORM.S.INV(RAND())</f>
        <v>1.0209649361187267</v>
      </c>
      <c r="Z1008" s="23">
        <f ca="1">SQRT(Inputs!$B$38)*D1008+SQRT(1-Inputs!$B$38)*_xlfn.NORM.S.INV(RAND())</f>
        <v>0.24196231053747136</v>
      </c>
      <c r="AA1008" s="23">
        <f ca="1">SQRT(Inputs!$B$38)*E1008+SQRT(1-Inputs!$B$38)*_xlfn.NORM.S.INV(RAND())</f>
        <v>1.6376713365229094</v>
      </c>
      <c r="AB1008" s="23">
        <f ca="1">SQRT(Inputs!$B$38)*F1008+SQRT(1-Inputs!$B$38)*_xlfn.NORM.S.INV(RAND())</f>
        <v>-0.77084379871092878</v>
      </c>
      <c r="AC1008" s="23">
        <f ca="1">SQRT(Inputs!$B$38)*G1008+SQRT(1-Inputs!$B$38)*_xlfn.NORM.S.INV(RAND())</f>
        <v>0.90777273416357229</v>
      </c>
      <c r="AD1008" s="23">
        <f ca="1">SQRT(Inputs!$B$38)*H1008+SQRT(1-Inputs!$B$38)*_xlfn.NORM.S.INV(RAND())</f>
        <v>0.4959983176486284</v>
      </c>
      <c r="AE1008" s="23">
        <f ca="1">SQRT(Inputs!$B$38)*I1008+SQRT(1-Inputs!$B$38)*_xlfn.NORM.S.INV(RAND())</f>
        <v>1.0649452286693497</v>
      </c>
      <c r="AF1008" s="23">
        <f ca="1">SQRT(Inputs!$B$38)*J1008+SQRT(1-Inputs!$B$38)*_xlfn.NORM.S.INV(RAND())</f>
        <v>-1.0239781243967874</v>
      </c>
      <c r="AG1008" s="23">
        <f ca="1">SQRT(Inputs!$B$38)*K1008+SQRT(1-Inputs!$B$38)*_xlfn.NORM.S.INV(RAND())</f>
        <v>0.11445406835326477</v>
      </c>
      <c r="AH1008" s="23">
        <f ca="1">SQRT(Inputs!$B$38)*L1008+SQRT(1-Inputs!$B$38)*_xlfn.NORM.S.INV(RAND())</f>
        <v>0.32741032086549743</v>
      </c>
      <c r="AI1008" s="23">
        <f ca="1">SQRT(Inputs!$B$38)*M1008+SQRT(1-Inputs!$B$38)*_xlfn.NORM.S.INV(RAND())</f>
        <v>0.11912153725693378</v>
      </c>
      <c r="AJ1008" s="23">
        <f ca="1">SQRT(Inputs!$B$38)*C1008+SQRT(1-Inputs!$B$38)*_xlfn.NORM.S.INV(RAND())</f>
        <v>0.38621608342825109</v>
      </c>
      <c r="AK1008" s="23">
        <f ca="1">SQRT(Inputs!$B$38)*D1008+SQRT(1-Inputs!$B$38)*_xlfn.NORM.S.INV(RAND())</f>
        <v>0.6081969231067087</v>
      </c>
      <c r="AL1008" s="23">
        <f ca="1">SQRT(Inputs!$B$38)*E1008+SQRT(1-Inputs!$B$38)*_xlfn.NORM.S.INV(RAND())</f>
        <v>1.0132620712027318</v>
      </c>
      <c r="AM1008" s="23">
        <f ca="1">SQRT(Inputs!$B$38)*F1008+SQRT(1-Inputs!$B$38)*_xlfn.NORM.S.INV(RAND())</f>
        <v>-2.3396267806575213</v>
      </c>
      <c r="AN1008" s="23">
        <f ca="1">SQRT(Inputs!$B$38)*G1008+SQRT(1-Inputs!$B$38)*_xlfn.NORM.S.INV(RAND())</f>
        <v>-0.97802052929656935</v>
      </c>
      <c r="AO1008" s="23">
        <f ca="1">SQRT(Inputs!$B$38)*H1008+SQRT(1-Inputs!$B$38)*_xlfn.NORM.S.INV(RAND())</f>
        <v>-0.34374990304642816</v>
      </c>
      <c r="AP1008" s="23">
        <f ca="1">SQRT(Inputs!$B$38)*I1008+SQRT(1-Inputs!$B$38)*_xlfn.NORM.S.INV(RAND())</f>
        <v>-0.70172939880001517</v>
      </c>
      <c r="AQ1008" s="23">
        <f ca="1">SQRT(Inputs!$B$38)*J1008+SQRT(1-Inputs!$B$38)*_xlfn.NORM.S.INV(RAND())</f>
        <v>0.80869417036158386</v>
      </c>
      <c r="AR1008" s="23">
        <f ca="1">SQRT(Inputs!$B$38)*K1008+SQRT(1-Inputs!$B$38)*_xlfn.NORM.S.INV(RAND())</f>
        <v>-1.3156863731602519</v>
      </c>
      <c r="AS1008" s="23">
        <f ca="1">SQRT(Inputs!$B$38)*L1008+SQRT(1-Inputs!$B$38)*_xlfn.NORM.S.INV(RAND())</f>
        <v>0.68136663460795099</v>
      </c>
      <c r="AT1008" s="23">
        <f ca="1">SQRT(Inputs!$B$38)*M1008+SQRT(1-Inputs!$B$38)*_xlfn.NORM.S.INV(RAND())</f>
        <v>-0.65701445212190823</v>
      </c>
      <c r="AU1008" s="15">
        <f ca="1">Inputs!$B$6*EXP($B$8-0.5*C$5^2+C$5*N1008)</f>
        <v>5135.3042797595881</v>
      </c>
      <c r="AV1008" s="15">
        <f t="shared" ca="1" si="547"/>
        <v>7429.1500221337528</v>
      </c>
      <c r="AW1008" s="15">
        <f t="shared" ca="1" si="548"/>
        <v>11640.738670115697</v>
      </c>
      <c r="AX1008" s="15">
        <f t="shared" ca="1" si="549"/>
        <v>14106.323711473577</v>
      </c>
      <c r="AY1008" s="15">
        <f t="shared" ca="1" si="550"/>
        <v>17913.125818830937</v>
      </c>
      <c r="AZ1008" s="15">
        <f t="shared" ca="1" si="551"/>
        <v>26373.762865409892</v>
      </c>
      <c r="BA1008" s="15">
        <f t="shared" ca="1" si="552"/>
        <v>33793.857307751867</v>
      </c>
      <c r="BB1008" s="15">
        <f t="shared" ca="1" si="553"/>
        <v>44243.060255527496</v>
      </c>
      <c r="BC1008" s="15">
        <f t="shared" ca="1" si="554"/>
        <v>46228.819840507902</v>
      </c>
      <c r="BD1008" s="15">
        <f t="shared" ca="1" si="555"/>
        <v>45619.395995159844</v>
      </c>
      <c r="BE1008" s="15">
        <f t="shared" ca="1" si="556"/>
        <v>55916.607273937174</v>
      </c>
      <c r="BF1008" s="15">
        <f ca="1">Inputs!$B$13*EXP($B$9-0.5*C$6^2+C$6*Y1008)</f>
        <v>16933.906143508866</v>
      </c>
      <c r="BG1008" s="15">
        <f t="shared" ca="1" si="557"/>
        <v>21558.945802471735</v>
      </c>
      <c r="BH1008" s="15">
        <f t="shared" ca="1" si="558"/>
        <v>34561.802095461855</v>
      </c>
      <c r="BI1008" s="15">
        <f t="shared" ca="1" si="559"/>
        <v>37575.351207191146</v>
      </c>
      <c r="BJ1008" s="15">
        <f t="shared" ca="1" si="560"/>
        <v>52504.735806712168</v>
      </c>
      <c r="BK1008" s="15">
        <f t="shared" ca="1" si="561"/>
        <v>68941.298335202897</v>
      </c>
      <c r="BL1008" s="15">
        <f t="shared" ca="1" si="562"/>
        <v>97218.309544871503</v>
      </c>
      <c r="BM1008" s="15">
        <f t="shared" ca="1" si="563"/>
        <v>105227.9724308569</v>
      </c>
      <c r="BN1008" s="15">
        <f t="shared" ca="1" si="564"/>
        <v>131204.5058539224</v>
      </c>
      <c r="BO1008" s="15">
        <f t="shared" ca="1" si="565"/>
        <v>167695.90456810393</v>
      </c>
      <c r="BP1008" s="15">
        <f t="shared" ca="1" si="566"/>
        <v>209206.73445891502</v>
      </c>
      <c r="BQ1008" s="15">
        <f ca="1">Inputs!$B$20*EXP($B$10-0.5*C$7^2+C$7*AJ1008)</f>
        <v>4919.257307837247</v>
      </c>
      <c r="BR1008" s="15">
        <f t="shared" ca="1" si="567"/>
        <v>8096.9728514918615</v>
      </c>
      <c r="BS1008" s="15">
        <f t="shared" ca="1" si="568"/>
        <v>14833.221767025878</v>
      </c>
      <c r="BT1008" s="15">
        <f t="shared" ca="1" si="569"/>
        <v>11070.797555071558</v>
      </c>
      <c r="BU1008" s="15">
        <f t="shared" ca="1" si="570"/>
        <v>12109.552979618789</v>
      </c>
      <c r="BV1008" s="15">
        <f t="shared" ca="1" si="571"/>
        <v>15592.322087402468</v>
      </c>
      <c r="BW1008" s="15">
        <f t="shared" ca="1" si="572"/>
        <v>18755.18925443133</v>
      </c>
      <c r="BX1008" s="15">
        <f t="shared" ca="1" si="573"/>
        <v>30849.108322360426</v>
      </c>
      <c r="BY1008" s="15">
        <f t="shared" ca="1" si="574"/>
        <v>33605.575556245174</v>
      </c>
      <c r="BZ1008" s="15">
        <f t="shared" ca="1" si="575"/>
        <v>53445.521091934243</v>
      </c>
      <c r="CA1008" s="15">
        <f t="shared" ca="1" si="576"/>
        <v>66801.939589960413</v>
      </c>
      <c r="CB1008" s="15">
        <f ca="1">(AU1008*DCF!C$10-DCF!C$5*MAX(AU1008*DCF!C$10,0)-MAX(AU1008-Inputs!$B$6,0)/Inputs!$B$10)*DCF!C$6</f>
        <v>1041.8403202947741</v>
      </c>
      <c r="CC1008" s="15">
        <f ca="1">(AV1008*DCF!D$10-DCF!D$5*MAX(AV1008*DCF!D$10,0)-MAX(AV1008-AU1008,0)/Inputs!$B$10)*DCF!D$6</f>
        <v>1251.5107369857183</v>
      </c>
      <c r="CD1008" s="15">
        <f ca="1">(AW1008*DCF!E$10-DCF!E$5*MAX(AW1008*DCF!E$10,0)-MAX(AW1008-AV1008,0)/Inputs!$B$10)*DCF!E$6</f>
        <v>1739.0370814899893</v>
      </c>
      <c r="CE1008" s="15">
        <f ca="1">(AX1008*DCF!F$10-DCF!F$5*MAX(AX1008*DCF!F$10,0)-MAX(AX1008-AW1008,0)/Inputs!$B$10)*DCF!F$6</f>
        <v>2566.3608671189795</v>
      </c>
      <c r="CF1008" s="15">
        <f ca="1">(AY1008*DCF!G$10-DCF!G$5*MAX(AY1008*DCF!G$10,0)-MAX(AY1008-AX1008,0)/Inputs!$B$10)*DCF!G$6</f>
        <v>2959.0845777400132</v>
      </c>
      <c r="CG1008" s="15">
        <f ca="1">(AZ1008*DCF!H$10-DCF!H$5*MAX(AZ1008*DCF!H$10,0)-MAX(AZ1008-AY1008,0)/Inputs!$B$10)*DCF!H$6</f>
        <v>3618.1471931481951</v>
      </c>
      <c r="CH1008" s="15">
        <f ca="1">(BA1008*DCF!I$10-DCF!I$5*MAX(BA1008*DCF!I$10,0)-MAX(BA1008-AZ1008,0)/Inputs!$B$10)*DCF!I$6</f>
        <v>4955.7494613014969</v>
      </c>
      <c r="CI1008" s="15">
        <f ca="1">(BB1008*DCF!J$10-DCF!J$5*MAX(BB1008*DCF!J$10,0)-MAX(BB1008-BA1008,0)/Inputs!$B$10)*DCF!J$6</f>
        <v>6008.8072804064905</v>
      </c>
      <c r="CJ1008" s="15">
        <f ca="1">(BC1008*DCF!K$10-DCF!K$5*MAX(BC1008*DCF!K$10,0)-MAX(BC1008-BB1008,0)/Inputs!$B$10)*DCF!K$6</f>
        <v>7164.1214421248096</v>
      </c>
      <c r="CK1008" s="15">
        <f ca="1">(BD1008*DCF!L$10-DCF!L$5*MAX(BD1008*DCF!L$10,0)-MAX(BD1008-BC1008,0)/Inputs!$B$10)*DCF!L$6</f>
        <v>6880.2724130172201</v>
      </c>
      <c r="CL1008" s="15">
        <f ca="1">(BE1008*DCF!M$10-DCF!M$5*MAX(BE1008*DCF!M$10,0)-MAX(BE1008-BD1008,0)/Inputs!$B$10)*DCF!M$6</f>
        <v>6660.4446023571145</v>
      </c>
      <c r="CM1008" s="15">
        <f ca="1">(BF1008*DCF!C$28-DCF!C$5*MAX(BF1008*DCF!C$28,0)-MAX(BF1008-Inputs!$B$13,0)/Inputs!$B$17)*DCF!C$6</f>
        <v>3887.0764204807783</v>
      </c>
      <c r="CN1008" s="15">
        <f ca="1">(BG1008*DCF!D$28-DCF!D$5*MAX(BG1008*DCF!D$28,0)-MAX(BG1008-BF1008,0)/Inputs!$B$17)*DCF!D$6</f>
        <v>5362.8737546835191</v>
      </c>
      <c r="CO1008" s="15">
        <f ca="1">(BH1008*DCF!E$28-DCF!E$5*MAX(BH1008*DCF!E$28,0)-MAX(BH1008-BG1008,0)/Inputs!$B$17)*DCF!E$6</f>
        <v>7225.8337823466572</v>
      </c>
      <c r="CP1008" s="15">
        <f ca="1">(BI1008*DCF!F$28-DCF!F$5*MAX(BI1008*DCF!F$28,0)-MAX(BI1008-BH1008,0)/Inputs!$B$17)*DCF!F$6</f>
        <v>9652.0538370260638</v>
      </c>
      <c r="CQ1008" s="15">
        <f ca="1">(BJ1008*DCF!G$28-DCF!G$5*MAX(BJ1008*DCF!G$28,0)-MAX(BJ1008-BI1008,0)/Inputs!$B$17)*DCF!G$6</f>
        <v>11111.777052006311</v>
      </c>
      <c r="CR1008" s="15">
        <f ca="1">(BK1008*DCF!H$28-DCF!H$5*MAX(BK1008*DCF!H$28,0)-MAX(BK1008-BJ1008,0)/Inputs!$B$17)*DCF!H$6</f>
        <v>14496.163140281506</v>
      </c>
      <c r="CS1008" s="15">
        <f ca="1">(BL1008*DCF!I$28-DCF!I$5*MAX(BL1008*DCF!I$28,0)-MAX(BL1008-BK1008,0)/Inputs!$B$17)*DCF!I$6</f>
        <v>18802.562747642707</v>
      </c>
      <c r="CT1008" s="15">
        <f ca="1">(BM1008*DCF!J$28-DCF!J$5*MAX(BM1008*DCF!J$28,0)-MAX(BM1008-BL1008,0)/Inputs!$B$17)*DCF!J$6</f>
        <v>22412.557632804834</v>
      </c>
      <c r="CU1008" s="15">
        <f ca="1">(BN1008*DCF!K$28-DCF!K$5*MAX(BN1008*DCF!K$28,0)-MAX(BN1008-BM1008,0)/Inputs!$B$17)*DCF!K$6</f>
        <v>24526.412391752467</v>
      </c>
      <c r="CV1008" s="15">
        <f ca="1">(BO1008*DCF!L$28-DCF!L$5*MAX(BO1008*DCF!L$28,0)-MAX(BO1008-BN1008,0)/Inputs!$B$17)*DCF!L$6</f>
        <v>29329.790263780495</v>
      </c>
      <c r="CW1008" s="15">
        <f ca="1">(BP1008*DCF!M$28-DCF!M$5*MAX(BP1008*DCF!M$28,0)-MAX(BP1008-BO1008,0)/Inputs!$B$17)*DCF!M$6</f>
        <v>35023.320013797696</v>
      </c>
      <c r="CX1008" s="15">
        <f ca="1">(BQ1008*DCF!C$46-DCF!C$5*MAX(BQ1008*DCF!C$46,0)-MAX(BQ1008-Inputs!$B$20,0)/Inputs!$B$24)*DCF!C$6</f>
        <v>-1929.739474252134</v>
      </c>
      <c r="CY1008" s="15">
        <f ca="1">(BR1008*DCF!D$46-DCF!D$5*MAX(BR1008*DCF!D$46,0)-MAX(BR1008-BQ1008,0)/Inputs!$B$24)*DCF!D$6</f>
        <v>-2737.8692869454139</v>
      </c>
      <c r="CZ1008" s="15">
        <f ca="1">(BS1008*DCF!E$46-DCF!E$5*MAX(BS1008*DCF!E$46,0)-MAX(BS1008-BR1008,0)/Inputs!$B$24)*DCF!E$6</f>
        <v>-4409.2981770316128</v>
      </c>
      <c r="DA1008" s="15">
        <f ca="1">(BT1008*DCF!F$46-DCF!F$5*MAX(BT1008*DCF!F$46,0)-MAX(BT1008-BS1008,0)/Inputs!$B$24)*DCF!F$6</f>
        <v>-806.24547288186659</v>
      </c>
      <c r="DB1008" s="15">
        <f ca="1">(BU1008*DCF!G$46-DCF!G$5*MAX(BU1008*DCF!G$46,0)-MAX(BU1008-BT1008,0)/Inputs!$B$24)*DCF!G$6</f>
        <v>-756.75823819551897</v>
      </c>
      <c r="DC1008" s="15">
        <f ca="1">(BV1008*DCF!H$46-DCF!H$5*MAX(BV1008*DCF!H$46,0)-MAX(BV1008-BU1008,0)/Inputs!$B$24)*DCF!H$6</f>
        <v>-1082.2491609634105</v>
      </c>
      <c r="DD1008" s="15">
        <f ca="1">(BW1008*DCF!I$46-DCF!I$5*MAX(BW1008*DCF!I$46,0)-MAX(BW1008-BV1008,0)/Inputs!$B$24)*DCF!I$6</f>
        <v>-474.77844159664693</v>
      </c>
      <c r="DE1008" s="15">
        <f ca="1">(BX1008*DCF!J$46-DCF!J$5*MAX(BX1008*DCF!J$46,0)-MAX(BX1008-BW1008,0)/Inputs!$B$24)*DCF!J$6</f>
        <v>-1913.0749890919703</v>
      </c>
      <c r="DF1008" s="15">
        <f ca="1">(BY1008*DCF!K$46-DCF!K$5*MAX(BY1008*DCF!K$46,0)-MAX(BY1008-BX1008,0)/Inputs!$B$24)*DCF!K$6</f>
        <v>1244.4014601772819</v>
      </c>
      <c r="DG1008" s="15">
        <f ca="1">(BZ1008*DCF!L$46-DCF!L$5*MAX(BZ1008*DCF!L$46,0)-MAX(BZ1008-BY1008,0)/Inputs!$B$24)*DCF!L$6</f>
        <v>-795.40376168234059</v>
      </c>
      <c r="DH1008" s="15">
        <f ca="1">(CA1008*DCF!M$46-DCF!M$5*MAX(CA1008*DCF!M$46,0)-MAX(CA1008-BZ1008,0)/Inputs!$B$24)*DCF!M$6</f>
        <v>2444.7677529142879</v>
      </c>
      <c r="DI1008" s="15">
        <f ca="1">SUM(CB1008:CL1008)+BE1008*DCF!M$10*(1+Inputs!$B$30)*(1-Inputs!$B$33)*(1-Inputs!$B$30/Inputs!$B$31)/(Inputs!$B$29-Inputs!$B$30)*DCF!M$6</f>
        <v>200462.03343993472</v>
      </c>
      <c r="DJ1008" s="15">
        <f ca="1">SUM(CM1008:CW1008)+BP1008*DCF!M$28*(1+Inputs!$B$30)*(1-Inputs!$B$33)*(1-Inputs!$B$30/Inputs!$B$31)/(Inputs!$B$29-Inputs!$B$30)*DCF!M$6</f>
        <v>958130.56566570303</v>
      </c>
      <c r="DK1008" s="15">
        <f ca="1">SUM(CX1008:DH1008)+CA1008*DCF!M$46*(1+Inputs!$B$30)*(1-Inputs!$B$33)*(1-Inputs!$B$30/Inputs!$B$31)/(Inputs!$B$29-Inputs!$B$30)*DCF!M$6</f>
        <v>92067.464012151089</v>
      </c>
      <c r="DM1008" s="15">
        <f ca="1">DI1008+DJ1008+DK1008+Inputs!$B$34+Inputs!$B$36-Inputs!$B$35</f>
        <v>1327511.0631177889</v>
      </c>
    </row>
    <row r="1009" spans="1:117" x14ac:dyDescent="0.75">
      <c r="A1009" s="11">
        <v>996</v>
      </c>
      <c r="C1009" s="23">
        <f t="shared" ca="1" si="579"/>
        <v>0.2485161529880929</v>
      </c>
      <c r="D1009" s="23">
        <f t="shared" ca="1" si="579"/>
        <v>-0.84784960013781707</v>
      </c>
      <c r="E1009" s="23">
        <f t="shared" ca="1" si="579"/>
        <v>-0.65321765355472783</v>
      </c>
      <c r="F1009" s="23">
        <f t="shared" ca="1" si="579"/>
        <v>0.70725489175987455</v>
      </c>
      <c r="G1009" s="23">
        <f t="shared" ca="1" si="579"/>
        <v>0.37954301335922475</v>
      </c>
      <c r="H1009" s="23">
        <f t="shared" ca="1" si="579"/>
        <v>-0.46145208775170732</v>
      </c>
      <c r="I1009" s="23">
        <f t="shared" ca="1" si="579"/>
        <v>-0.40643483457016416</v>
      </c>
      <c r="J1009" s="23">
        <f t="shared" ca="1" si="579"/>
        <v>0.19493821788414412</v>
      </c>
      <c r="K1009" s="23">
        <f t="shared" ca="1" si="579"/>
        <v>0.33580022046734231</v>
      </c>
      <c r="L1009" s="23">
        <f t="shared" ca="1" si="579"/>
        <v>1.6148794968599165</v>
      </c>
      <c r="M1009" s="23">
        <f t="shared" ca="1" si="579"/>
        <v>-3.9589235525607308E-2</v>
      </c>
      <c r="N1009" s="23">
        <f ca="1">SQRT(Inputs!$B$38)*C1009+SQRT(1-Inputs!$B$38)*_xlfn.NORM.S.INV(RAND())</f>
        <v>0.39212986986730802</v>
      </c>
      <c r="O1009" s="23">
        <f ca="1">SQRT(Inputs!$B$38)*D1009+SQRT(1-Inputs!$B$38)*_xlfn.NORM.S.INV(RAND())</f>
        <v>-0.8624387147702941</v>
      </c>
      <c r="P1009" s="23">
        <f ca="1">SQRT(Inputs!$B$38)*E1009+SQRT(1-Inputs!$B$38)*_xlfn.NORM.S.INV(RAND())</f>
        <v>-1.0974210462864176</v>
      </c>
      <c r="Q1009" s="23">
        <f ca="1">SQRT(Inputs!$B$38)*F1009+SQRT(1-Inputs!$B$38)*_xlfn.NORM.S.INV(RAND())</f>
        <v>1.3010691351351276</v>
      </c>
      <c r="R1009" s="23">
        <f ca="1">SQRT(Inputs!$B$38)*G1009+SQRT(1-Inputs!$B$38)*_xlfn.NORM.S.INV(RAND())</f>
        <v>-0.88832213613554489</v>
      </c>
      <c r="S1009" s="23">
        <f ca="1">SQRT(Inputs!$B$38)*H1009+SQRT(1-Inputs!$B$38)*_xlfn.NORM.S.INV(RAND())</f>
        <v>-1.1673853110900834</v>
      </c>
      <c r="T1009" s="23">
        <f ca="1">SQRT(Inputs!$B$38)*I1009+SQRT(1-Inputs!$B$38)*_xlfn.NORM.S.INV(RAND())</f>
        <v>0.18533613373210667</v>
      </c>
      <c r="U1009" s="23">
        <f ca="1">SQRT(Inputs!$B$38)*J1009+SQRT(1-Inputs!$B$38)*_xlfn.NORM.S.INV(RAND())</f>
        <v>0.59487585684745614</v>
      </c>
      <c r="V1009" s="23">
        <f ca="1">SQRT(Inputs!$B$38)*K1009+SQRT(1-Inputs!$B$38)*_xlfn.NORM.S.INV(RAND())</f>
        <v>0.15876936680172951</v>
      </c>
      <c r="W1009" s="23">
        <f ca="1">SQRT(Inputs!$B$38)*L1009+SQRT(1-Inputs!$B$38)*_xlfn.NORM.S.INV(RAND())</f>
        <v>0.37974328566934912</v>
      </c>
      <c r="X1009" s="23">
        <f ca="1">SQRT(Inputs!$B$38)*M1009+SQRT(1-Inputs!$B$38)*_xlfn.NORM.S.INV(RAND())</f>
        <v>4.2559817908656587E-2</v>
      </c>
      <c r="Y1009" s="23">
        <f ca="1">SQRT(Inputs!$B$38)*C1009+SQRT(1-Inputs!$B$38)*_xlfn.NORM.S.INV(RAND())</f>
        <v>-0.22996529815081768</v>
      </c>
      <c r="Z1009" s="23">
        <f ca="1">SQRT(Inputs!$B$38)*D1009+SQRT(1-Inputs!$B$38)*_xlfn.NORM.S.INV(RAND())</f>
        <v>-1.2102320956141328</v>
      </c>
      <c r="AA1009" s="23">
        <f ca="1">SQRT(Inputs!$B$38)*E1009+SQRT(1-Inputs!$B$38)*_xlfn.NORM.S.INV(RAND())</f>
        <v>-1.3237684914996588</v>
      </c>
      <c r="AB1009" s="23">
        <f ca="1">SQRT(Inputs!$B$38)*F1009+SQRT(1-Inputs!$B$38)*_xlfn.NORM.S.INV(RAND())</f>
        <v>0.48409726153671617</v>
      </c>
      <c r="AC1009" s="23">
        <f ca="1">SQRT(Inputs!$B$38)*G1009+SQRT(1-Inputs!$B$38)*_xlfn.NORM.S.INV(RAND())</f>
        <v>-1.5366842342220699</v>
      </c>
      <c r="AD1009" s="23">
        <f ca="1">SQRT(Inputs!$B$38)*H1009+SQRT(1-Inputs!$B$38)*_xlfn.NORM.S.INV(RAND())</f>
        <v>-0.99529034387503523</v>
      </c>
      <c r="AE1009" s="23">
        <f ca="1">SQRT(Inputs!$B$38)*I1009+SQRT(1-Inputs!$B$38)*_xlfn.NORM.S.INV(RAND())</f>
        <v>-8.2170585664657403E-2</v>
      </c>
      <c r="AF1009" s="23">
        <f ca="1">SQRT(Inputs!$B$38)*J1009+SQRT(1-Inputs!$B$38)*_xlfn.NORM.S.INV(RAND())</f>
        <v>-0.67404154595493559</v>
      </c>
      <c r="AG1009" s="23">
        <f ca="1">SQRT(Inputs!$B$38)*K1009+SQRT(1-Inputs!$B$38)*_xlfn.NORM.S.INV(RAND())</f>
        <v>0.85851807844992589</v>
      </c>
      <c r="AH1009" s="23">
        <f ca="1">SQRT(Inputs!$B$38)*L1009+SQRT(1-Inputs!$B$38)*_xlfn.NORM.S.INV(RAND())</f>
        <v>0.33575714340035578</v>
      </c>
      <c r="AI1009" s="23">
        <f ca="1">SQRT(Inputs!$B$38)*M1009+SQRT(1-Inputs!$B$38)*_xlfn.NORM.S.INV(RAND())</f>
        <v>-0.11660206256332015</v>
      </c>
      <c r="AJ1009" s="23">
        <f ca="1">SQRT(Inputs!$B$38)*C1009+SQRT(1-Inputs!$B$38)*_xlfn.NORM.S.INV(RAND())</f>
        <v>0.69533045923940839</v>
      </c>
      <c r="AK1009" s="23">
        <f ca="1">SQRT(Inputs!$B$38)*D1009+SQRT(1-Inputs!$B$38)*_xlfn.NORM.S.INV(RAND())</f>
        <v>-0.95746845002662295</v>
      </c>
      <c r="AL1009" s="23">
        <f ca="1">SQRT(Inputs!$B$38)*E1009+SQRT(1-Inputs!$B$38)*_xlfn.NORM.S.INV(RAND())</f>
        <v>-0.82665296334894323</v>
      </c>
      <c r="AM1009" s="23">
        <f ca="1">SQRT(Inputs!$B$38)*F1009+SQRT(1-Inputs!$B$38)*_xlfn.NORM.S.INV(RAND())</f>
        <v>1.358072734483716</v>
      </c>
      <c r="AN1009" s="23">
        <f ca="1">SQRT(Inputs!$B$38)*G1009+SQRT(1-Inputs!$B$38)*_xlfn.NORM.S.INV(RAND())</f>
        <v>-1.7361674777756158</v>
      </c>
      <c r="AO1009" s="23">
        <f ca="1">SQRT(Inputs!$B$38)*H1009+SQRT(1-Inputs!$B$38)*_xlfn.NORM.S.INV(RAND())</f>
        <v>0.44090380706808519</v>
      </c>
      <c r="AP1009" s="23">
        <f ca="1">SQRT(Inputs!$B$38)*I1009+SQRT(1-Inputs!$B$38)*_xlfn.NORM.S.INV(RAND())</f>
        <v>0.62476353453952382</v>
      </c>
      <c r="AQ1009" s="23">
        <f ca="1">SQRT(Inputs!$B$38)*J1009+SQRT(1-Inputs!$B$38)*_xlfn.NORM.S.INV(RAND())</f>
        <v>-0.56966272650038041</v>
      </c>
      <c r="AR1009" s="23">
        <f ca="1">SQRT(Inputs!$B$38)*K1009+SQRT(1-Inputs!$B$38)*_xlfn.NORM.S.INV(RAND())</f>
        <v>0.58459296797490246</v>
      </c>
      <c r="AS1009" s="23">
        <f ca="1">SQRT(Inputs!$B$38)*L1009+SQRT(1-Inputs!$B$38)*_xlfn.NORM.S.INV(RAND())</f>
        <v>1.2077722089203664</v>
      </c>
      <c r="AT1009" s="23">
        <f ca="1">SQRT(Inputs!$B$38)*M1009+SQRT(1-Inputs!$B$38)*_xlfn.NORM.S.INV(RAND())</f>
        <v>-1.5229940560632508E-2</v>
      </c>
      <c r="AU1009" s="15">
        <f ca="1">Inputs!$B$6*EXP($B$8-0.5*C$5^2+C$5*N1009)</f>
        <v>5287.4305268783473</v>
      </c>
      <c r="AV1009" s="15">
        <f t="shared" ca="1" si="547"/>
        <v>5669.5468502639096</v>
      </c>
      <c r="AW1009" s="15">
        <f t="shared" ca="1" si="548"/>
        <v>5961.8652241103746</v>
      </c>
      <c r="AX1009" s="15">
        <f t="shared" ca="1" si="549"/>
        <v>8563.5746084345246</v>
      </c>
      <c r="AY1009" s="15">
        <f t="shared" ca="1" si="550"/>
        <v>9434.23181220275</v>
      </c>
      <c r="AZ1009" s="15">
        <f t="shared" ca="1" si="551"/>
        <v>10146.429857079065</v>
      </c>
      <c r="BA1009" s="15">
        <f t="shared" ca="1" si="552"/>
        <v>12659.835081868314</v>
      </c>
      <c r="BB1009" s="15">
        <f t="shared" ca="1" si="553"/>
        <v>16451.355890769875</v>
      </c>
      <c r="BC1009" s="15">
        <f t="shared" ca="1" si="554"/>
        <v>20459.901893205464</v>
      </c>
      <c r="BD1009" s="15">
        <f t="shared" ca="1" si="555"/>
        <v>25971.597093855962</v>
      </c>
      <c r="BE1009" s="15">
        <f t="shared" ca="1" si="556"/>
        <v>31948.465713548703</v>
      </c>
      <c r="BF1009" s="15">
        <f ca="1">Inputs!$B$13*EXP($B$9-0.5*C$6^2+C$6*Y1009)</f>
        <v>13214.620931884932</v>
      </c>
      <c r="BG1009" s="15">
        <f t="shared" ca="1" si="557"/>
        <v>12945.719279628251</v>
      </c>
      <c r="BH1009" s="15">
        <f t="shared" ca="1" si="558"/>
        <v>12699.297974780216</v>
      </c>
      <c r="BI1009" s="15">
        <f t="shared" ca="1" si="559"/>
        <v>16748.45106502176</v>
      </c>
      <c r="BJ1009" s="15">
        <f t="shared" ca="1" si="560"/>
        <v>16452.925720580781</v>
      </c>
      <c r="BK1009" s="15">
        <f t="shared" ca="1" si="561"/>
        <v>17633.956174730254</v>
      </c>
      <c r="BL1009" s="15">
        <f t="shared" ca="1" si="562"/>
        <v>21431.749123893238</v>
      </c>
      <c r="BM1009" s="15">
        <f t="shared" ca="1" si="563"/>
        <v>24228.152915162682</v>
      </c>
      <c r="BN1009" s="15">
        <f t="shared" ca="1" si="564"/>
        <v>33026.455191837704</v>
      </c>
      <c r="BO1009" s="15">
        <f t="shared" ca="1" si="565"/>
        <v>42252.950150593606</v>
      </c>
      <c r="BP1009" s="15">
        <f t="shared" ca="1" si="566"/>
        <v>51322.960385676874</v>
      </c>
      <c r="BQ1009" s="15">
        <f ca="1">Inputs!$B$20*EXP($B$10-0.5*C$7^2+C$7*AJ1009)</f>
        <v>5489.2689327088674</v>
      </c>
      <c r="BR1009" s="15">
        <f t="shared" ca="1" si="567"/>
        <v>5495.3581346122874</v>
      </c>
      <c r="BS1009" s="15">
        <f t="shared" ca="1" si="568"/>
        <v>5934.9222008941788</v>
      </c>
      <c r="BT1009" s="15">
        <f t="shared" ca="1" si="569"/>
        <v>11685.177185910827</v>
      </c>
      <c r="BU1009" s="15">
        <f t="shared" ca="1" si="570"/>
        <v>10639.316818982585</v>
      </c>
      <c r="BV1009" s="15">
        <f t="shared" ca="1" si="571"/>
        <v>16348.262036700071</v>
      </c>
      <c r="BW1009" s="15">
        <f t="shared" ca="1" si="572"/>
        <v>26038.199515125933</v>
      </c>
      <c r="BX1009" s="15">
        <f t="shared" ca="1" si="573"/>
        <v>32488.206442580129</v>
      </c>
      <c r="BY1009" s="15">
        <f t="shared" ca="1" si="574"/>
        <v>50908.591835626372</v>
      </c>
      <c r="BZ1009" s="15">
        <f t="shared" ca="1" si="575"/>
        <v>89190.425915214248</v>
      </c>
      <c r="CA1009" s="15">
        <f t="shared" ca="1" si="576"/>
        <v>124946.86833839683</v>
      </c>
      <c r="CB1009" s="15">
        <f ca="1">(AU1009*DCF!C$10-DCF!C$5*MAX(AU1009*DCF!C$10,0)-MAX(AU1009-Inputs!$B$6,0)/Inputs!$B$10)*DCF!C$6</f>
        <v>1040.7556330377097</v>
      </c>
      <c r="CC1009" s="15">
        <f ca="1">(AV1009*DCF!D$10-DCF!D$5*MAX(AV1009*DCF!D$10,0)-MAX(AV1009-AU1009,0)/Inputs!$B$10)*DCF!D$6</f>
        <v>1288.7445700697713</v>
      </c>
      <c r="CD1009" s="15">
        <f ca="1">(AW1009*DCF!E$10-DCF!E$5*MAX(AW1009*DCF!E$10,0)-MAX(AW1009-AV1009,0)/Inputs!$B$10)*DCF!E$6</f>
        <v>1310.6575721557851</v>
      </c>
      <c r="CE1009" s="15">
        <f ca="1">(AX1009*DCF!F$10-DCF!F$5*MAX(AX1009*DCF!F$10,0)-MAX(AX1009-AW1009,0)/Inputs!$B$10)*DCF!F$6</f>
        <v>1328.0634704588433</v>
      </c>
      <c r="CF1009" s="15">
        <f ca="1">(AY1009*DCF!G$10-DCF!G$5*MAX(AY1009*DCF!G$10,0)-MAX(AY1009-AX1009,0)/Inputs!$B$10)*DCF!G$6</f>
        <v>1776.4723324153683</v>
      </c>
      <c r="CG1009" s="15">
        <f ca="1">(AZ1009*DCF!H$10-DCF!H$5*MAX(AZ1009*DCF!H$10,0)-MAX(AZ1009-AY1009,0)/Inputs!$B$10)*DCF!H$6</f>
        <v>1843.4731038968011</v>
      </c>
      <c r="CH1009" s="15">
        <f ca="1">(BA1009*DCF!I$10-DCF!I$5*MAX(BA1009*DCF!I$10,0)-MAX(BA1009-AZ1009,0)/Inputs!$B$10)*DCF!I$6</f>
        <v>1900.2035186415158</v>
      </c>
      <c r="CI1009" s="15">
        <f ca="1">(BB1009*DCF!J$10-DCF!J$5*MAX(BB1009*DCF!J$10,0)-MAX(BB1009-BA1009,0)/Inputs!$B$10)*DCF!J$6</f>
        <v>2248.5483439966024</v>
      </c>
      <c r="CJ1009" s="15">
        <f ca="1">(BC1009*DCF!K$10-DCF!K$5*MAX(BC1009*DCF!K$10,0)-MAX(BC1009-BB1009,0)/Inputs!$B$10)*DCF!K$6</f>
        <v>2732.5801978323798</v>
      </c>
      <c r="CK1009" s="15">
        <f ca="1">(BD1009*DCF!L$10-DCF!L$5*MAX(BD1009*DCF!L$10,0)-MAX(BD1009-BC1009,0)/Inputs!$B$10)*DCF!L$6</f>
        <v>3204.2592852254861</v>
      </c>
      <c r="CL1009" s="15">
        <f ca="1">(BE1009*DCF!M$10-DCF!M$5*MAX(BE1009*DCF!M$10,0)-MAX(BE1009-BD1009,0)/Inputs!$B$10)*DCF!M$6</f>
        <v>3794.3409162156609</v>
      </c>
      <c r="CM1009" s="15">
        <f ca="1">(BF1009*DCF!C$28-DCF!C$5*MAX(BF1009*DCF!C$28,0)-MAX(BF1009-Inputs!$B$13,0)/Inputs!$B$17)*DCF!C$6</f>
        <v>3610.9322891422967</v>
      </c>
      <c r="CN1009" s="15">
        <f ca="1">(BG1009*DCF!D$28-DCF!D$5*MAX(BG1009*DCF!D$28,0)-MAX(BG1009-BF1009,0)/Inputs!$B$17)*DCF!D$6</f>
        <v>3812.8129054651808</v>
      </c>
      <c r="CO1009" s="15">
        <f ca="1">(BH1009*DCF!E$28-DCF!E$5*MAX(BH1009*DCF!E$28,0)-MAX(BH1009-BG1009,0)/Inputs!$B$17)*DCF!E$6</f>
        <v>3596.6673157889009</v>
      </c>
      <c r="CP1009" s="15">
        <f ca="1">(BI1009*DCF!F$28-DCF!F$5*MAX(BI1009*DCF!F$28,0)-MAX(BI1009-BH1009,0)/Inputs!$B$17)*DCF!F$6</f>
        <v>3809.5509736818713</v>
      </c>
      <c r="CQ1009" s="15">
        <f ca="1">(BJ1009*DCF!G$28-DCF!G$5*MAX(BJ1009*DCF!G$28,0)-MAX(BJ1009-BI1009,0)/Inputs!$B$17)*DCF!G$6</f>
        <v>4268.8364061924258</v>
      </c>
      <c r="CR1009" s="15">
        <f ca="1">(BK1009*DCF!H$28-DCF!H$5*MAX(BK1009*DCF!H$28,0)-MAX(BK1009-BJ1009,0)/Inputs!$B$17)*DCF!H$6</f>
        <v>4177.5729239894663</v>
      </c>
      <c r="CS1009" s="15">
        <f ca="1">(BL1009*DCF!I$28-DCF!I$5*MAX(BL1009*DCF!I$28,0)-MAX(BL1009-BK1009,0)/Inputs!$B$17)*DCF!I$6</f>
        <v>4494.6411787963452</v>
      </c>
      <c r="CT1009" s="15">
        <f ca="1">(BM1009*DCF!J$28-DCF!J$5*MAX(BM1009*DCF!J$28,0)-MAX(BM1009-BL1009,0)/Inputs!$B$17)*DCF!J$6</f>
        <v>5034.1091352998865</v>
      </c>
      <c r="CU1009" s="15">
        <f ca="1">(BN1009*DCF!K$28-DCF!K$5*MAX(BN1009*DCF!K$28,0)-MAX(BN1009-BM1009,0)/Inputs!$B$17)*DCF!K$6</f>
        <v>5896.958745876278</v>
      </c>
      <c r="CV1009" s="15">
        <f ca="1">(BO1009*DCF!L$28-DCF!L$5*MAX(BO1009*DCF!L$28,0)-MAX(BO1009-BN1009,0)/Inputs!$B$17)*DCF!L$6</f>
        <v>7386.3571494943844</v>
      </c>
      <c r="CW1009" s="15">
        <f ca="1">(BP1009*DCF!M$28-DCF!M$5*MAX(BP1009*DCF!M$28,0)-MAX(BP1009-BO1009,0)/Inputs!$B$17)*DCF!M$6</f>
        <v>8708.373768188103</v>
      </c>
      <c r="CX1009" s="15">
        <f ca="1">(BQ1009*DCF!C$46-DCF!C$5*MAX(BQ1009*DCF!C$46,0)-MAX(BQ1009-Inputs!$B$20,0)/Inputs!$B$24)*DCF!C$6</f>
        <v>-2324.6666970269289</v>
      </c>
      <c r="CY1009" s="15">
        <f ca="1">(BR1009*DCF!D$46-DCF!D$5*MAX(BR1009*DCF!D$46,0)-MAX(BR1009-BQ1009,0)/Inputs!$B$24)*DCF!D$6</f>
        <v>-940.52769207722474</v>
      </c>
      <c r="CZ1009" s="15">
        <f ca="1">(BS1009*DCF!E$46-DCF!E$5*MAX(BS1009*DCF!E$46,0)-MAX(BS1009-BR1009,0)/Inputs!$B$24)*DCF!E$6</f>
        <v>-875.07893765154301</v>
      </c>
      <c r="DA1009" s="15">
        <f ca="1">(BT1009*DCF!F$46-DCF!F$5*MAX(BT1009*DCF!F$46,0)-MAX(BT1009-BS1009,0)/Inputs!$B$24)*DCF!F$6</f>
        <v>-2944.838101475214</v>
      </c>
      <c r="DB1009" s="15">
        <f ca="1">(BU1009*DCF!G$46-DCF!G$5*MAX(BU1009*DCF!G$46,0)-MAX(BU1009-BT1009,0)/Inputs!$B$24)*DCF!G$6</f>
        <v>-357.88559706722958</v>
      </c>
      <c r="DC1009" s="15">
        <f ca="1">(BV1009*DCF!H$46-DCF!H$5*MAX(BV1009*DCF!H$46,0)-MAX(BV1009-BU1009,0)/Inputs!$B$24)*DCF!H$6</f>
        <v>-1774.0197471180115</v>
      </c>
      <c r="DD1009" s="15">
        <f ca="1">(BW1009*DCF!I$46-DCF!I$5*MAX(BW1009*DCF!I$46,0)-MAX(BW1009-BV1009,0)/Inputs!$B$24)*DCF!I$6</f>
        <v>-2180.2438800688606</v>
      </c>
      <c r="DE1009" s="15">
        <f ca="1">(BX1009*DCF!J$46-DCF!J$5*MAX(BX1009*DCF!J$46,0)-MAX(BX1009-BW1009,0)/Inputs!$B$24)*DCF!J$6</f>
        <v>-347.6460657344789</v>
      </c>
      <c r="DF1009" s="15">
        <f ca="1">(BY1009*DCF!K$46-DCF!K$5*MAX(BY1009*DCF!K$46,0)-MAX(BY1009-BX1009,0)/Inputs!$B$24)*DCF!K$6</f>
        <v>-1604.4352339448285</v>
      </c>
      <c r="DG1009" s="15">
        <f ca="1">(BZ1009*DCF!L$46-DCF!L$5*MAX(BZ1009*DCF!L$46,0)-MAX(BZ1009-BY1009,0)/Inputs!$B$24)*DCF!L$6</f>
        <v>-2497.9844304850008</v>
      </c>
      <c r="DH1009" s="15">
        <f ca="1">(CA1009*DCF!M$46-DCF!M$5*MAX(CA1009*DCF!M$46,0)-MAX(CA1009-BZ1009,0)/Inputs!$B$24)*DCF!M$6</f>
        <v>2320.2380670854968</v>
      </c>
      <c r="DI1009" s="15">
        <f ca="1">SUM(CB1009:CL1009)+BE1009*DCF!M$10*(1+Inputs!$B$30)*(1-Inputs!$B$33)*(1-Inputs!$B$30/Inputs!$B$31)/(Inputs!$B$29-Inputs!$B$30)*DCF!M$6</f>
        <v>111381.10149947437</v>
      </c>
      <c r="DJ1009" s="15">
        <f ca="1">SUM(CM1009:CW1009)+BP1009*DCF!M$28*(1+Inputs!$B$30)*(1-Inputs!$B$33)*(1-Inputs!$B$30/Inputs!$B$31)/(Inputs!$B$29-Inputs!$B$30)*DCF!M$6</f>
        <v>245240.11603088852</v>
      </c>
      <c r="DK1009" s="15">
        <f ca="1">SUM(CX1009:DH1009)+CA1009*DCF!M$46*(1+Inputs!$B$30)*(1-Inputs!$B$33)*(1-Inputs!$B$30/Inputs!$B$31)/(Inputs!$B$29-Inputs!$B$30)*DCF!M$6</f>
        <v>179655.57103834904</v>
      </c>
      <c r="DM1009" s="15">
        <f ca="1">DI1009+DJ1009+DK1009+Inputs!$B$34+Inputs!$B$36-Inputs!$B$35</f>
        <v>613127.78856871196</v>
      </c>
    </row>
    <row r="1010" spans="1:117" x14ac:dyDescent="0.75">
      <c r="A1010" s="11">
        <v>997</v>
      </c>
      <c r="C1010" s="23">
        <f t="shared" ca="1" si="579"/>
        <v>2.0194223199515027</v>
      </c>
      <c r="D1010" s="23">
        <f t="shared" ca="1" si="579"/>
        <v>-2.8883672308562862E-2</v>
      </c>
      <c r="E1010" s="23">
        <f t="shared" ca="1" si="579"/>
        <v>1.9894423843961517E-2</v>
      </c>
      <c r="F1010" s="23">
        <f t="shared" ca="1" si="579"/>
        <v>-1.4975055834655928</v>
      </c>
      <c r="G1010" s="23">
        <f t="shared" ca="1" si="579"/>
        <v>0.51747681605194706</v>
      </c>
      <c r="H1010" s="23">
        <f t="shared" ca="1" si="579"/>
        <v>1.6520511411092602</v>
      </c>
      <c r="I1010" s="23">
        <f t="shared" ca="1" si="579"/>
        <v>-0.101621178379826</v>
      </c>
      <c r="J1010" s="23">
        <f t="shared" ca="1" si="579"/>
        <v>1.3166075413903131</v>
      </c>
      <c r="K1010" s="23">
        <f t="shared" ca="1" si="579"/>
        <v>-0.94031286777029022</v>
      </c>
      <c r="L1010" s="23">
        <f t="shared" ca="1" si="579"/>
        <v>-1.230593014995611</v>
      </c>
      <c r="M1010" s="23">
        <f t="shared" ca="1" si="579"/>
        <v>0.77261882942635352</v>
      </c>
      <c r="N1010" s="23">
        <f ca="1">SQRT(Inputs!$B$38)*C1010+SQRT(1-Inputs!$B$38)*_xlfn.NORM.S.INV(RAND())</f>
        <v>1.4242105989023459</v>
      </c>
      <c r="O1010" s="23">
        <f ca="1">SQRT(Inputs!$B$38)*D1010+SQRT(1-Inputs!$B$38)*_xlfn.NORM.S.INV(RAND())</f>
        <v>0.83532858516361974</v>
      </c>
      <c r="P1010" s="23">
        <f ca="1">SQRT(Inputs!$B$38)*E1010+SQRT(1-Inputs!$B$38)*_xlfn.NORM.S.INV(RAND())</f>
        <v>-0.13740824770967941</v>
      </c>
      <c r="Q1010" s="23">
        <f ca="1">SQRT(Inputs!$B$38)*F1010+SQRT(1-Inputs!$B$38)*_xlfn.NORM.S.INV(RAND())</f>
        <v>-2.7463624163133167</v>
      </c>
      <c r="R1010" s="23">
        <f ca="1">SQRT(Inputs!$B$38)*G1010+SQRT(1-Inputs!$B$38)*_xlfn.NORM.S.INV(RAND())</f>
        <v>-0.76308609395557792</v>
      </c>
      <c r="S1010" s="23">
        <f ca="1">SQRT(Inputs!$B$38)*H1010+SQRT(1-Inputs!$B$38)*_xlfn.NORM.S.INV(RAND())</f>
        <v>1.778473348974039</v>
      </c>
      <c r="T1010" s="23">
        <f ca="1">SQRT(Inputs!$B$38)*I1010+SQRT(1-Inputs!$B$38)*_xlfn.NORM.S.INV(RAND())</f>
        <v>0.62701393515652504</v>
      </c>
      <c r="U1010" s="23">
        <f ca="1">SQRT(Inputs!$B$38)*J1010+SQRT(1-Inputs!$B$38)*_xlfn.NORM.S.INV(RAND())</f>
        <v>-0.79656878703397249</v>
      </c>
      <c r="V1010" s="23">
        <f ca="1">SQRT(Inputs!$B$38)*K1010+SQRT(1-Inputs!$B$38)*_xlfn.NORM.S.INV(RAND())</f>
        <v>4.4518006698217927E-2</v>
      </c>
      <c r="W1010" s="23">
        <f ca="1">SQRT(Inputs!$B$38)*L1010+SQRT(1-Inputs!$B$38)*_xlfn.NORM.S.INV(RAND())</f>
        <v>0.32804651457414458</v>
      </c>
      <c r="X1010" s="23">
        <f ca="1">SQRT(Inputs!$B$38)*M1010+SQRT(1-Inputs!$B$38)*_xlfn.NORM.S.INV(RAND())</f>
        <v>-0.93053692629114915</v>
      </c>
      <c r="Y1010" s="23">
        <f ca="1">SQRT(Inputs!$B$38)*C1010+SQRT(1-Inputs!$B$38)*_xlfn.NORM.S.INV(RAND())</f>
        <v>2.4818681283158028</v>
      </c>
      <c r="Z1010" s="23">
        <f ca="1">SQRT(Inputs!$B$38)*D1010+SQRT(1-Inputs!$B$38)*_xlfn.NORM.S.INV(RAND())</f>
        <v>-0.20250977345983209</v>
      </c>
      <c r="AA1010" s="23">
        <f ca="1">SQRT(Inputs!$B$38)*E1010+SQRT(1-Inputs!$B$38)*_xlfn.NORM.S.INV(RAND())</f>
        <v>-0.85644353447776744</v>
      </c>
      <c r="AB1010" s="23">
        <f ca="1">SQRT(Inputs!$B$38)*F1010+SQRT(1-Inputs!$B$38)*_xlfn.NORM.S.INV(RAND())</f>
        <v>-2.2523685519148042</v>
      </c>
      <c r="AC1010" s="23">
        <f ca="1">SQRT(Inputs!$B$38)*G1010+SQRT(1-Inputs!$B$38)*_xlfn.NORM.S.INV(RAND())</f>
        <v>0.35617725348024792</v>
      </c>
      <c r="AD1010" s="23">
        <f ca="1">SQRT(Inputs!$B$38)*H1010+SQRT(1-Inputs!$B$38)*_xlfn.NORM.S.INV(RAND())</f>
        <v>1.0406720760439012</v>
      </c>
      <c r="AE1010" s="23">
        <f ca="1">SQRT(Inputs!$B$38)*I1010+SQRT(1-Inputs!$B$38)*_xlfn.NORM.S.INV(RAND())</f>
        <v>-0.17396378370465851</v>
      </c>
      <c r="AF1010" s="23">
        <f ca="1">SQRT(Inputs!$B$38)*J1010+SQRT(1-Inputs!$B$38)*_xlfn.NORM.S.INV(RAND())</f>
        <v>1.7270899730893965</v>
      </c>
      <c r="AG1010" s="23">
        <f ca="1">SQRT(Inputs!$B$38)*K1010+SQRT(1-Inputs!$B$38)*_xlfn.NORM.S.INV(RAND())</f>
        <v>-1.2061463391804448</v>
      </c>
      <c r="AH1010" s="23">
        <f ca="1">SQRT(Inputs!$B$38)*L1010+SQRT(1-Inputs!$B$38)*_xlfn.NORM.S.INV(RAND())</f>
        <v>0.72237769828315523</v>
      </c>
      <c r="AI1010" s="23">
        <f ca="1">SQRT(Inputs!$B$38)*M1010+SQRT(1-Inputs!$B$38)*_xlfn.NORM.S.INV(RAND())</f>
        <v>1.0087911186981167</v>
      </c>
      <c r="AJ1010" s="23">
        <f ca="1">SQRT(Inputs!$B$38)*C1010+SQRT(1-Inputs!$B$38)*_xlfn.NORM.S.INV(RAND())</f>
        <v>-0.24233756750400981</v>
      </c>
      <c r="AK1010" s="23">
        <f ca="1">SQRT(Inputs!$B$38)*D1010+SQRT(1-Inputs!$B$38)*_xlfn.NORM.S.INV(RAND())</f>
        <v>2.1189350257877497</v>
      </c>
      <c r="AL1010" s="23">
        <f ca="1">SQRT(Inputs!$B$38)*E1010+SQRT(1-Inputs!$B$38)*_xlfn.NORM.S.INV(RAND())</f>
        <v>-1.1701649749967269</v>
      </c>
      <c r="AM1010" s="23">
        <f ca="1">SQRT(Inputs!$B$38)*F1010+SQRT(1-Inputs!$B$38)*_xlfn.NORM.S.INV(RAND())</f>
        <v>-1.9812273290427225</v>
      </c>
      <c r="AN1010" s="23">
        <f ca="1">SQRT(Inputs!$B$38)*G1010+SQRT(1-Inputs!$B$38)*_xlfn.NORM.S.INV(RAND())</f>
        <v>-0.6939846358887134</v>
      </c>
      <c r="AO1010" s="23">
        <f ca="1">SQRT(Inputs!$B$38)*H1010+SQRT(1-Inputs!$B$38)*_xlfn.NORM.S.INV(RAND())</f>
        <v>0.57813103650049757</v>
      </c>
      <c r="AP1010" s="23">
        <f ca="1">SQRT(Inputs!$B$38)*I1010+SQRT(1-Inputs!$B$38)*_xlfn.NORM.S.INV(RAND())</f>
        <v>-0.20663518609025647</v>
      </c>
      <c r="AQ1010" s="23">
        <f ca="1">SQRT(Inputs!$B$38)*J1010+SQRT(1-Inputs!$B$38)*_xlfn.NORM.S.INV(RAND())</f>
        <v>1.0246394937985071</v>
      </c>
      <c r="AR1010" s="23">
        <f ca="1">SQRT(Inputs!$B$38)*K1010+SQRT(1-Inputs!$B$38)*_xlfn.NORM.S.INV(RAND())</f>
        <v>-1.6590743405706683</v>
      </c>
      <c r="AS1010" s="23">
        <f ca="1">SQRT(Inputs!$B$38)*L1010+SQRT(1-Inputs!$B$38)*_xlfn.NORM.S.INV(RAND())</f>
        <v>1.1771840954486907</v>
      </c>
      <c r="AT1010" s="23">
        <f ca="1">SQRT(Inputs!$B$38)*M1010+SQRT(1-Inputs!$B$38)*_xlfn.NORM.S.INV(RAND())</f>
        <v>-0.69449315035323234</v>
      </c>
      <c r="AU1010" s="15">
        <f ca="1">Inputs!$B$6*EXP($B$8-0.5*C$5^2+C$5*N1010)</f>
        <v>6248.8564982949565</v>
      </c>
      <c r="AV1010" s="15">
        <f t="shared" ca="1" si="547"/>
        <v>8600.3371415075671</v>
      </c>
      <c r="AW1010" s="15">
        <f t="shared" ca="1" si="548"/>
        <v>10294.021023846535</v>
      </c>
      <c r="AX1010" s="15">
        <f t="shared" ca="1" si="549"/>
        <v>8917.7190772505528</v>
      </c>
      <c r="AY1010" s="15">
        <f t="shared" ca="1" si="550"/>
        <v>9969.1300568826409</v>
      </c>
      <c r="AZ1010" s="15">
        <f t="shared" ca="1" si="551"/>
        <v>14830.216035129379</v>
      </c>
      <c r="BA1010" s="15">
        <f t="shared" ca="1" si="552"/>
        <v>19379.291986915912</v>
      </c>
      <c r="BB1010" s="15">
        <f t="shared" ca="1" si="553"/>
        <v>21906.21150794295</v>
      </c>
      <c r="BC1010" s="15">
        <f t="shared" ca="1" si="554"/>
        <v>26945.077367440997</v>
      </c>
      <c r="BD1010" s="15">
        <f t="shared" ca="1" si="555"/>
        <v>34038.825420819303</v>
      </c>
      <c r="BE1010" s="15">
        <f t="shared" ca="1" si="556"/>
        <v>38320.786415356437</v>
      </c>
      <c r="BF1010" s="15">
        <f ca="1">Inputs!$B$13*EXP($B$9-0.5*C$6^2+C$6*Y1010)</f>
        <v>22622.354994309651</v>
      </c>
      <c r="BG1010" s="15">
        <f t="shared" ca="1" si="557"/>
        <v>26581.399344675538</v>
      </c>
      <c r="BH1010" s="15">
        <f t="shared" ca="1" si="558"/>
        <v>28176.90124357901</v>
      </c>
      <c r="BI1010" s="15">
        <f t="shared" ca="1" si="559"/>
        <v>24387.390601605326</v>
      </c>
      <c r="BJ1010" s="15">
        <f t="shared" ca="1" si="560"/>
        <v>31472.409858355917</v>
      </c>
      <c r="BK1010" s="15">
        <f t="shared" ca="1" si="561"/>
        <v>44505.687621827092</v>
      </c>
      <c r="BL1010" s="15">
        <f t="shared" ca="1" si="562"/>
        <v>53451.164136951193</v>
      </c>
      <c r="BM1010" s="15">
        <f t="shared" ca="1" si="563"/>
        <v>81426.197213837964</v>
      </c>
      <c r="BN1010" s="15">
        <f t="shared" ca="1" si="564"/>
        <v>86666.707786074083</v>
      </c>
      <c r="BO1010" s="15">
        <f t="shared" ca="1" si="565"/>
        <v>115975.15013725503</v>
      </c>
      <c r="BP1010" s="15">
        <f t="shared" ca="1" si="566"/>
        <v>160027.06594718408</v>
      </c>
      <c r="BQ1010" s="15">
        <f ca="1">Inputs!$B$20*EXP($B$10-0.5*C$7^2+C$7*AJ1010)</f>
        <v>3936.2184052280491</v>
      </c>
      <c r="BR1010" s="15">
        <f t="shared" ca="1" si="567"/>
        <v>10468.108977923072</v>
      </c>
      <c r="BS1010" s="15">
        <f t="shared" ca="1" si="568"/>
        <v>10243.321223369279</v>
      </c>
      <c r="BT1010" s="15">
        <f t="shared" ca="1" si="569"/>
        <v>8398.7849625616382</v>
      </c>
      <c r="BU1010" s="15">
        <f t="shared" ca="1" si="570"/>
        <v>9840.426232355192</v>
      </c>
      <c r="BV1010" s="15">
        <f t="shared" ca="1" si="571"/>
        <v>15595.484914052367</v>
      </c>
      <c r="BW1010" s="15">
        <f t="shared" ca="1" si="572"/>
        <v>20831.361451379751</v>
      </c>
      <c r="BX1010" s="15">
        <f t="shared" ca="1" si="573"/>
        <v>35779.977023392639</v>
      </c>
      <c r="BY1010" s="15">
        <f t="shared" ca="1" si="574"/>
        <v>36498.602587779809</v>
      </c>
      <c r="BZ1010" s="15">
        <f t="shared" ca="1" si="575"/>
        <v>63585.969343418074</v>
      </c>
      <c r="CA1010" s="15">
        <f t="shared" ca="1" si="576"/>
        <v>78949.003767142989</v>
      </c>
      <c r="CB1010" s="15">
        <f ca="1">(AU1010*DCF!C$10-DCF!C$5*MAX(AU1010*DCF!C$10,0)-MAX(AU1010-Inputs!$B$6,0)/Inputs!$B$10)*DCF!C$6</f>
        <v>1033.9004944961532</v>
      </c>
      <c r="CC1010" s="15">
        <f ca="1">(AV1010*DCF!D$10-DCF!D$5*MAX(AV1010*DCF!D$10,0)-MAX(AV1010-AU1010,0)/Inputs!$B$10)*DCF!D$6</f>
        <v>1522.9269006438583</v>
      </c>
      <c r="CD1010" s="15">
        <f ca="1">(AW1010*DCF!E$10-DCF!E$5*MAX(AW1010*DCF!E$10,0)-MAX(AW1010-AV1010,0)/Inputs!$B$10)*DCF!E$6</f>
        <v>1995.2378387897388</v>
      </c>
      <c r="CE1010" s="15">
        <f ca="1">(AX1010*DCF!F$10-DCF!F$5*MAX(AX1010*DCF!F$10,0)-MAX(AX1010-AW1010,0)/Inputs!$B$10)*DCF!F$6</f>
        <v>1946.7238625444495</v>
      </c>
      <c r="CF1010" s="15">
        <f ca="1">(AY1010*DCF!G$10-DCF!G$5*MAX(AY1010*DCF!G$10,0)-MAX(AY1010-AX1010,0)/Inputs!$B$10)*DCF!G$6</f>
        <v>1851.9386863073835</v>
      </c>
      <c r="CG1010" s="15">
        <f ca="1">(AZ1010*DCF!H$10-DCF!H$5*MAX(AZ1010*DCF!H$10,0)-MAX(AZ1010-AY1010,0)/Inputs!$B$10)*DCF!H$6</f>
        <v>2016.1241187395192</v>
      </c>
      <c r="CH1010" s="15">
        <f ca="1">(BA1010*DCF!I$10-DCF!I$5*MAX(BA1010*DCF!I$10,0)-MAX(BA1010-AZ1010,0)/Inputs!$B$10)*DCF!I$6</f>
        <v>2793.6818459767132</v>
      </c>
      <c r="CI1010" s="15">
        <f ca="1">(BB1010*DCF!J$10-DCF!J$5*MAX(BB1010*DCF!J$10,0)-MAX(BB1010-BA1010,0)/Inputs!$B$10)*DCF!J$6</f>
        <v>3376.2437111587287</v>
      </c>
      <c r="CJ1010" s="15">
        <f ca="1">(BC1010*DCF!K$10-DCF!K$5*MAX(BC1010*DCF!K$10,0)-MAX(BC1010-BB1010,0)/Inputs!$B$10)*DCF!K$6</f>
        <v>3632.3602010283848</v>
      </c>
      <c r="CK1010" s="15">
        <f ca="1">(BD1010*DCF!L$10-DCF!L$5*MAX(BD1010*DCF!L$10,0)-MAX(BD1010-BC1010,0)/Inputs!$B$10)*DCF!L$6</f>
        <v>4216.3656735552604</v>
      </c>
      <c r="CL1010" s="15">
        <f ca="1">(BE1010*DCF!M$10-DCF!M$5*MAX(BE1010*DCF!M$10,0)-MAX(BE1010-BD1010,0)/Inputs!$B$10)*DCF!M$6</f>
        <v>4896.0326128886263</v>
      </c>
      <c r="CM1010" s="15">
        <f ca="1">(BF1010*DCF!C$28-DCF!C$5*MAX(BF1010*DCF!C$28,0)-MAX(BF1010-Inputs!$B$13,0)/Inputs!$B$17)*DCF!C$6</f>
        <v>4309.4241774256961</v>
      </c>
      <c r="CN1010" s="15">
        <f ca="1">(BG1010*DCF!D$28-DCF!D$5*MAX(BG1010*DCF!D$28,0)-MAX(BG1010-BF1010,0)/Inputs!$B$17)*DCF!D$6</f>
        <v>6984.189494736338</v>
      </c>
      <c r="CO1010" s="15">
        <f ca="1">(BH1010*DCF!E$28-DCF!E$5*MAX(BH1010*DCF!E$28,0)-MAX(BH1010-BG1010,0)/Inputs!$B$17)*DCF!E$6</f>
        <v>7665.7487000423425</v>
      </c>
      <c r="CP1010" s="15">
        <f ca="1">(BI1010*DCF!F$28-DCF!F$5*MAX(BI1010*DCF!F$28,0)-MAX(BI1010-BH1010,0)/Inputs!$B$17)*DCF!F$6</f>
        <v>6620.5341634337929</v>
      </c>
      <c r="CQ1010" s="15">
        <f ca="1">(BJ1010*DCF!G$28-DCF!G$5*MAX(BJ1010*DCF!G$28,0)-MAX(BJ1010-BI1010,0)/Inputs!$B$17)*DCF!G$6</f>
        <v>6974.1252706946279</v>
      </c>
      <c r="CR1010" s="15">
        <f ca="1">(BK1010*DCF!H$28-DCF!H$5*MAX(BK1010*DCF!H$28,0)-MAX(BK1010-BJ1010,0)/Inputs!$B$17)*DCF!H$6</f>
        <v>8981.7419636416598</v>
      </c>
      <c r="CS1010" s="15">
        <f ca="1">(BL1010*DCF!I$28-DCF!I$5*MAX(BL1010*DCF!I$28,0)-MAX(BL1010-BK1010,0)/Inputs!$B$17)*DCF!I$6</f>
        <v>11285.253459793499</v>
      </c>
      <c r="CT1010" s="15">
        <f ca="1">(BM1010*DCF!J$28-DCF!J$5*MAX(BM1010*DCF!J$28,0)-MAX(BM1010-BL1010,0)/Inputs!$B$17)*DCF!J$6</f>
        <v>14455.540827855153</v>
      </c>
      <c r="CU1010" s="15">
        <f ca="1">(BN1010*DCF!K$28-DCF!K$5*MAX(BN1010*DCF!K$28,0)-MAX(BN1010-BM1010,0)/Inputs!$B$17)*DCF!K$6</f>
        <v>17660.662801709841</v>
      </c>
      <c r="CV1010" s="15">
        <f ca="1">(BO1010*DCF!L$28-DCF!L$5*MAX(BO1010*DCF!L$28,0)-MAX(BO1010-BN1010,0)/Inputs!$B$17)*DCF!L$6</f>
        <v>19823.177632680003</v>
      </c>
      <c r="CW1010" s="15">
        <f ca="1">(BP1010*DCF!M$28-DCF!M$5*MAX(BP1010*DCF!M$28,0)-MAX(BP1010-BO1010,0)/Inputs!$B$17)*DCF!M$6</f>
        <v>25504.522040361666</v>
      </c>
      <c r="CX1010" s="15">
        <f ca="1">(BQ1010*DCF!C$46-DCF!C$5*MAX(BQ1010*DCF!C$46,0)-MAX(BQ1010-Inputs!$B$20,0)/Inputs!$B$24)*DCF!C$6</f>
        <v>-1248.6501652850225</v>
      </c>
      <c r="CY1010" s="15">
        <f ca="1">(BR1010*DCF!D$46-DCF!D$5*MAX(BR1010*DCF!D$46,0)-MAX(BR1010-BQ1010,0)/Inputs!$B$24)*DCF!D$6</f>
        <v>-4573.765570828903</v>
      </c>
      <c r="CZ1010" s="15">
        <f ca="1">(BS1010*DCF!E$46-DCF!E$5*MAX(BS1010*DCF!E$46,0)-MAX(BS1010-BR1010,0)/Inputs!$B$24)*DCF!E$6</f>
        <v>-1211.2905696237497</v>
      </c>
      <c r="DA1010" s="15">
        <f ca="1">(BT1010*DCF!F$46-DCF!F$5*MAX(BT1010*DCF!F$46,0)-MAX(BT1010-BS1010,0)/Inputs!$B$24)*DCF!F$6</f>
        <v>-611.6526221429807</v>
      </c>
      <c r="DB1010" s="15">
        <f ca="1">(BU1010*DCF!G$46-DCF!G$5*MAX(BU1010*DCF!G$46,0)-MAX(BU1010-BT1010,0)/Inputs!$B$24)*DCF!G$6</f>
        <v>-815.95213595311293</v>
      </c>
      <c r="DC1010" s="15">
        <f ca="1">(BV1010*DCF!H$46-DCF!H$5*MAX(BV1010*DCF!H$46,0)-MAX(BV1010-BU1010,0)/Inputs!$B$24)*DCF!H$6</f>
        <v>-1788.3492235078186</v>
      </c>
      <c r="DD1010" s="15">
        <f ca="1">(BW1010*DCF!I$46-DCF!I$5*MAX(BW1010*DCF!I$46,0)-MAX(BW1010-BV1010,0)/Inputs!$B$24)*DCF!I$6</f>
        <v>-1021.9092347586305</v>
      </c>
      <c r="DE1010" s="15">
        <f ca="1">(BX1010*DCF!J$46-DCF!J$5*MAX(BX1010*DCF!J$46,0)-MAX(BX1010-BW1010,0)/Inputs!$B$24)*DCF!J$6</f>
        <v>-2463.25756032142</v>
      </c>
      <c r="DF1010" s="15">
        <f ca="1">(BY1010*DCF!K$46-DCF!K$5*MAX(BY1010*DCF!K$46,0)-MAX(BY1010-BX1010,0)/Inputs!$B$24)*DCF!K$6</f>
        <v>1908.8777293102773</v>
      </c>
      <c r="DG1010" s="15">
        <f ca="1">(BZ1010*DCF!L$46-DCF!L$5*MAX(BZ1010*DCF!L$46,0)-MAX(BZ1010-BY1010,0)/Inputs!$B$24)*DCF!L$6</f>
        <v>-1734.5569914322164</v>
      </c>
      <c r="DH1010" s="15">
        <f ca="1">(CA1010*DCF!M$46-DCF!M$5*MAX(CA1010*DCF!M$46,0)-MAX(CA1010-BZ1010,0)/Inputs!$B$24)*DCF!M$6</f>
        <v>2977.5544032925441</v>
      </c>
      <c r="DI1010" s="15">
        <f ca="1">SUM(CB1010:CL1010)+BE1010*DCF!M$10*(1+Inputs!$B$30)*(1-Inputs!$B$33)*(1-Inputs!$B$30/Inputs!$B$31)/(Inputs!$B$29-Inputs!$B$30)*DCF!M$6</f>
        <v>135928.79128000594</v>
      </c>
      <c r="DJ1010" s="15">
        <f ca="1">SUM(CM1010:CW1010)+BP1010*DCF!M$28*(1+Inputs!$B$30)*(1-Inputs!$B$33)*(1-Inputs!$B$30/Inputs!$B$31)/(Inputs!$B$29-Inputs!$B$30)*DCF!M$6</f>
        <v>724074.84142555785</v>
      </c>
      <c r="DK1010" s="15">
        <f ca="1">SUM(CX1010:DH1010)+CA1010*DCF!M$46*(1+Inputs!$B$30)*(1-Inputs!$B$33)*(1-Inputs!$B$30/Inputs!$B$31)/(Inputs!$B$29-Inputs!$B$30)*DCF!M$6</f>
        <v>111481.55999011266</v>
      </c>
      <c r="DM1010" s="15">
        <f ca="1">DI1010+DJ1010+DK1010+Inputs!$B$34+Inputs!$B$36-Inputs!$B$35</f>
        <v>1048336.1926956763</v>
      </c>
    </row>
    <row r="1011" spans="1:117" x14ac:dyDescent="0.75">
      <c r="A1011" s="11">
        <v>998</v>
      </c>
      <c r="C1011" s="23">
        <f t="shared" ca="1" si="579"/>
        <v>3.5951795179902553E-3</v>
      </c>
      <c r="D1011" s="23">
        <f t="shared" ca="1" si="579"/>
        <v>0.39233998019686966</v>
      </c>
      <c r="E1011" s="23">
        <f t="shared" ca="1" si="579"/>
        <v>-1.3460328035347739</v>
      </c>
      <c r="F1011" s="23">
        <f t="shared" ca="1" si="579"/>
        <v>0.16533373887818431</v>
      </c>
      <c r="G1011" s="23">
        <f t="shared" ca="1" si="579"/>
        <v>0.76561157600635432</v>
      </c>
      <c r="H1011" s="23">
        <f t="shared" ca="1" si="579"/>
        <v>0.86529371622650619</v>
      </c>
      <c r="I1011" s="23">
        <f t="shared" ca="1" si="579"/>
        <v>3.2721576933978105E-2</v>
      </c>
      <c r="J1011" s="23">
        <f t="shared" ca="1" si="579"/>
        <v>0.82311971785247062</v>
      </c>
      <c r="K1011" s="23">
        <f t="shared" ca="1" si="579"/>
        <v>0.57489690326315612</v>
      </c>
      <c r="L1011" s="23">
        <f t="shared" ca="1" si="579"/>
        <v>0.5097269801951978</v>
      </c>
      <c r="M1011" s="23">
        <f t="shared" ca="1" si="579"/>
        <v>1.5470443011781054</v>
      </c>
      <c r="N1011" s="23">
        <f ca="1">SQRT(Inputs!$B$38)*C1011+SQRT(1-Inputs!$B$38)*_xlfn.NORM.S.INV(RAND())</f>
        <v>-4.1403084075047111E-3</v>
      </c>
      <c r="O1011" s="23">
        <f ca="1">SQRT(Inputs!$B$38)*D1011+SQRT(1-Inputs!$B$38)*_xlfn.NORM.S.INV(RAND())</f>
        <v>-0.19236185897293498</v>
      </c>
      <c r="P1011" s="23">
        <f ca="1">SQRT(Inputs!$B$38)*E1011+SQRT(1-Inputs!$B$38)*_xlfn.NORM.S.INV(RAND())</f>
        <v>-1.0340639417557735</v>
      </c>
      <c r="Q1011" s="23">
        <f ca="1">SQRT(Inputs!$B$38)*F1011+SQRT(1-Inputs!$B$38)*_xlfn.NORM.S.INV(RAND())</f>
        <v>-0.67899463246697822</v>
      </c>
      <c r="R1011" s="23">
        <f ca="1">SQRT(Inputs!$B$38)*G1011+SQRT(1-Inputs!$B$38)*_xlfn.NORM.S.INV(RAND())</f>
        <v>-0.25214005495899905</v>
      </c>
      <c r="S1011" s="23">
        <f ca="1">SQRT(Inputs!$B$38)*H1011+SQRT(1-Inputs!$B$38)*_xlfn.NORM.S.INV(RAND())</f>
        <v>0.34599872759427996</v>
      </c>
      <c r="T1011" s="23">
        <f ca="1">SQRT(Inputs!$B$38)*I1011+SQRT(1-Inputs!$B$38)*_xlfn.NORM.S.INV(RAND())</f>
        <v>1.686328941061995</v>
      </c>
      <c r="U1011" s="23">
        <f ca="1">SQRT(Inputs!$B$38)*J1011+SQRT(1-Inputs!$B$38)*_xlfn.NORM.S.INV(RAND())</f>
        <v>-0.57877168864887529</v>
      </c>
      <c r="V1011" s="23">
        <f ca="1">SQRT(Inputs!$B$38)*K1011+SQRT(1-Inputs!$B$38)*_xlfn.NORM.S.INV(RAND())</f>
        <v>-0.31684461593282315</v>
      </c>
      <c r="W1011" s="23">
        <f ca="1">SQRT(Inputs!$B$38)*L1011+SQRT(1-Inputs!$B$38)*_xlfn.NORM.S.INV(RAND())</f>
        <v>0.39443234563111701</v>
      </c>
      <c r="X1011" s="23">
        <f ca="1">SQRT(Inputs!$B$38)*M1011+SQRT(1-Inputs!$B$38)*_xlfn.NORM.S.INV(RAND())</f>
        <v>2.3319957911442435</v>
      </c>
      <c r="Y1011" s="23">
        <f ca="1">SQRT(Inputs!$B$38)*C1011+SQRT(1-Inputs!$B$38)*_xlfn.NORM.S.INV(RAND())</f>
        <v>1.9105054896903517</v>
      </c>
      <c r="Z1011" s="23">
        <f ca="1">SQRT(Inputs!$B$38)*D1011+SQRT(1-Inputs!$B$38)*_xlfn.NORM.S.INV(RAND())</f>
        <v>-1.0259114461906731</v>
      </c>
      <c r="AA1011" s="23">
        <f ca="1">SQRT(Inputs!$B$38)*E1011+SQRT(1-Inputs!$B$38)*_xlfn.NORM.S.INV(RAND())</f>
        <v>-1.0909536356994036</v>
      </c>
      <c r="AB1011" s="23">
        <f ca="1">SQRT(Inputs!$B$38)*F1011+SQRT(1-Inputs!$B$38)*_xlfn.NORM.S.INV(RAND())</f>
        <v>-1.5359190950044845</v>
      </c>
      <c r="AC1011" s="23">
        <f ca="1">SQRT(Inputs!$B$38)*G1011+SQRT(1-Inputs!$B$38)*_xlfn.NORM.S.INV(RAND())</f>
        <v>-3.7652702343292932E-2</v>
      </c>
      <c r="AD1011" s="23">
        <f ca="1">SQRT(Inputs!$B$38)*H1011+SQRT(1-Inputs!$B$38)*_xlfn.NORM.S.INV(RAND())</f>
        <v>-0.29695277500438666</v>
      </c>
      <c r="AE1011" s="23">
        <f ca="1">SQRT(Inputs!$B$38)*I1011+SQRT(1-Inputs!$B$38)*_xlfn.NORM.S.INV(RAND())</f>
        <v>-1.0492426485229021</v>
      </c>
      <c r="AF1011" s="23">
        <f ca="1">SQRT(Inputs!$B$38)*J1011+SQRT(1-Inputs!$B$38)*_xlfn.NORM.S.INV(RAND())</f>
        <v>0.36471688963238041</v>
      </c>
      <c r="AG1011" s="23">
        <f ca="1">SQRT(Inputs!$B$38)*K1011+SQRT(1-Inputs!$B$38)*_xlfn.NORM.S.INV(RAND())</f>
        <v>0.24151040389451184</v>
      </c>
      <c r="AH1011" s="23">
        <f ca="1">SQRT(Inputs!$B$38)*L1011+SQRT(1-Inputs!$B$38)*_xlfn.NORM.S.INV(RAND())</f>
        <v>0.68297897146162012</v>
      </c>
      <c r="AI1011" s="23">
        <f ca="1">SQRT(Inputs!$B$38)*M1011+SQRT(1-Inputs!$B$38)*_xlfn.NORM.S.INV(RAND())</f>
        <v>2.0667498022626676</v>
      </c>
      <c r="AJ1011" s="23">
        <f ca="1">SQRT(Inputs!$B$38)*C1011+SQRT(1-Inputs!$B$38)*_xlfn.NORM.S.INV(RAND())</f>
        <v>-0.58255674119372958</v>
      </c>
      <c r="AK1011" s="23">
        <f ca="1">SQRT(Inputs!$B$38)*D1011+SQRT(1-Inputs!$B$38)*_xlfn.NORM.S.INV(RAND())</f>
        <v>0.76740680143878603</v>
      </c>
      <c r="AL1011" s="23">
        <f ca="1">SQRT(Inputs!$B$38)*E1011+SQRT(1-Inputs!$B$38)*_xlfn.NORM.S.INV(RAND())</f>
        <v>-1.309579260543372</v>
      </c>
      <c r="AM1011" s="23">
        <f ca="1">SQRT(Inputs!$B$38)*F1011+SQRT(1-Inputs!$B$38)*_xlfn.NORM.S.INV(RAND())</f>
        <v>-0.26779494251967423</v>
      </c>
      <c r="AN1011" s="23">
        <f ca="1">SQRT(Inputs!$B$38)*G1011+SQRT(1-Inputs!$B$38)*_xlfn.NORM.S.INV(RAND())</f>
        <v>0.90080047189752821</v>
      </c>
      <c r="AO1011" s="23">
        <f ca="1">SQRT(Inputs!$B$38)*H1011+SQRT(1-Inputs!$B$38)*_xlfn.NORM.S.INV(RAND())</f>
        <v>-0.61663538218909919</v>
      </c>
      <c r="AP1011" s="23">
        <f ca="1">SQRT(Inputs!$B$38)*I1011+SQRT(1-Inputs!$B$38)*_xlfn.NORM.S.INV(RAND())</f>
        <v>-0.26200481670565667</v>
      </c>
      <c r="AQ1011" s="23">
        <f ca="1">SQRT(Inputs!$B$38)*J1011+SQRT(1-Inputs!$B$38)*_xlfn.NORM.S.INV(RAND())</f>
        <v>1.0155876502164247</v>
      </c>
      <c r="AR1011" s="23">
        <f ca="1">SQRT(Inputs!$B$38)*K1011+SQRT(1-Inputs!$B$38)*_xlfn.NORM.S.INV(RAND())</f>
        <v>1.3015683495811368</v>
      </c>
      <c r="AS1011" s="23">
        <f ca="1">SQRT(Inputs!$B$38)*L1011+SQRT(1-Inputs!$B$38)*_xlfn.NORM.S.INV(RAND())</f>
        <v>-0.64241629432044012</v>
      </c>
      <c r="AT1011" s="23">
        <f ca="1">SQRT(Inputs!$B$38)*M1011+SQRT(1-Inputs!$B$38)*_xlfn.NORM.S.INV(RAND())</f>
        <v>2.5182482356254301</v>
      </c>
      <c r="AU1011" s="15">
        <f ca="1">Inputs!$B$6*EXP($B$8-0.5*C$5^2+C$5*N1011)</f>
        <v>4958.914831117886</v>
      </c>
      <c r="AV1011" s="15">
        <f t="shared" ca="1" si="547"/>
        <v>5867.8392460707882</v>
      </c>
      <c r="AW1011" s="15">
        <f t="shared" ca="1" si="548"/>
        <v>6223.3375105271143</v>
      </c>
      <c r="AX1011" s="15">
        <f t="shared" ca="1" si="549"/>
        <v>6980.116078408224</v>
      </c>
      <c r="AY1011" s="15">
        <f t="shared" ca="1" si="550"/>
        <v>8282.8822301268974</v>
      </c>
      <c r="AZ1011" s="15">
        <f t="shared" ca="1" si="551"/>
        <v>10523.608128192362</v>
      </c>
      <c r="BA1011" s="15">
        <f t="shared" ca="1" si="552"/>
        <v>15363.999262840771</v>
      </c>
      <c r="BB1011" s="15">
        <f t="shared" ca="1" si="553"/>
        <v>17750.491975171069</v>
      </c>
      <c r="BC1011" s="15">
        <f t="shared" ca="1" si="554"/>
        <v>21084.988340994612</v>
      </c>
      <c r="BD1011" s="15">
        <f t="shared" ca="1" si="555"/>
        <v>26801.87398331146</v>
      </c>
      <c r="BE1011" s="15">
        <f t="shared" ca="1" si="556"/>
        <v>40614.087862521126</v>
      </c>
      <c r="BF1011" s="15">
        <f ca="1">Inputs!$B$13*EXP($B$9-0.5*C$6^2+C$6*Y1011)</f>
        <v>20199.689902990445</v>
      </c>
      <c r="BG1011" s="15">
        <f t="shared" ca="1" si="557"/>
        <v>20457.858553603557</v>
      </c>
      <c r="BH1011" s="15">
        <f t="shared" ca="1" si="558"/>
        <v>20858.52409619209</v>
      </c>
      <c r="BI1011" s="15">
        <f t="shared" ca="1" si="559"/>
        <v>20158.01350042507</v>
      </c>
      <c r="BJ1011" s="15">
        <f t="shared" ca="1" si="560"/>
        <v>24578.648949961051</v>
      </c>
      <c r="BK1011" s="15">
        <f t="shared" ca="1" si="561"/>
        <v>28970.416156929659</v>
      </c>
      <c r="BL1011" s="15">
        <f t="shared" ca="1" si="562"/>
        <v>31062.390585193592</v>
      </c>
      <c r="BM1011" s="15">
        <f t="shared" ca="1" si="563"/>
        <v>39952.134675029323</v>
      </c>
      <c r="BN1011" s="15">
        <f t="shared" ca="1" si="564"/>
        <v>50578.979610075978</v>
      </c>
      <c r="BO1011" s="15">
        <f t="shared" ca="1" si="565"/>
        <v>67374.221769521624</v>
      </c>
      <c r="BP1011" s="15">
        <f t="shared" ca="1" si="566"/>
        <v>104804.04666003126</v>
      </c>
      <c r="BQ1011" s="15">
        <f ca="1">Inputs!$B$20*EXP($B$10-0.5*C$7^2+C$7*AJ1011)</f>
        <v>3488.7748043687147</v>
      </c>
      <c r="BR1011" s="15">
        <f t="shared" ca="1" si="567"/>
        <v>6040.2487509000794</v>
      </c>
      <c r="BS1011" s="15">
        <f t="shared" ca="1" si="568"/>
        <v>5678.5590757773825</v>
      </c>
      <c r="BT1011" s="15">
        <f t="shared" ca="1" si="569"/>
        <v>7298.3421333725819</v>
      </c>
      <c r="BU1011" s="15">
        <f t="shared" ca="1" si="570"/>
        <v>12577.998356068758</v>
      </c>
      <c r="BV1011" s="15">
        <f t="shared" ca="1" si="571"/>
        <v>15229.775063577725</v>
      </c>
      <c r="BW1011" s="15">
        <f t="shared" ca="1" si="572"/>
        <v>20105.866269542905</v>
      </c>
      <c r="BX1011" s="15">
        <f t="shared" ca="1" si="573"/>
        <v>34471.255018837561</v>
      </c>
      <c r="BY1011" s="15">
        <f t="shared" ca="1" si="574"/>
        <v>61957.921388758965</v>
      </c>
      <c r="BZ1011" s="15">
        <f t="shared" ca="1" si="575"/>
        <v>77251.801737520902</v>
      </c>
      <c r="CA1011" s="15">
        <f t="shared" ca="1" si="576"/>
        <v>169760.08980890879</v>
      </c>
      <c r="CB1011" s="15">
        <f ca="1">(AU1011*DCF!C$10-DCF!C$5*MAX(AU1011*DCF!C$10,0)-MAX(AU1011-Inputs!$B$6,0)/Inputs!$B$10)*DCF!C$6</f>
        <v>1043.0980085033896</v>
      </c>
      <c r="CC1011" s="15">
        <f ca="1">(AV1011*DCF!D$10-DCF!D$5*MAX(AV1011*DCF!D$10,0)-MAX(AV1011-AU1011,0)/Inputs!$B$10)*DCF!D$6</f>
        <v>1208.6286325793285</v>
      </c>
      <c r="CD1011" s="15">
        <f ca="1">(AW1011*DCF!E$10-DCF!E$5*MAX(AW1011*DCF!E$10,0)-MAX(AW1011-AV1011,0)/Inputs!$B$10)*DCF!E$6</f>
        <v>1356.7966330503334</v>
      </c>
      <c r="CE1011" s="15">
        <f ca="1">(AX1011*DCF!F$10-DCF!F$5*MAX(AX1011*DCF!F$10,0)-MAX(AX1011-AW1011,0)/Inputs!$B$10)*DCF!F$6</f>
        <v>1366.2813585877166</v>
      </c>
      <c r="CF1011" s="15">
        <f ca="1">(AY1011*DCF!G$10-DCF!G$5*MAX(AY1011*DCF!G$10,0)-MAX(AY1011-AX1011,0)/Inputs!$B$10)*DCF!G$6</f>
        <v>1456.1896317395308</v>
      </c>
      <c r="CG1011" s="15">
        <f ca="1">(AZ1011*DCF!H$10-DCF!H$5*MAX(AZ1011*DCF!H$10,0)-MAX(AZ1011-AY1011,0)/Inputs!$B$10)*DCF!H$6</f>
        <v>1645.28501295776</v>
      </c>
      <c r="CH1011" s="15">
        <f ca="1">(BA1011*DCF!I$10-DCF!I$5*MAX(BA1011*DCF!I$10,0)-MAX(BA1011-AZ1011,0)/Inputs!$B$10)*DCF!I$6</f>
        <v>2012.4484468636535</v>
      </c>
      <c r="CI1011" s="15">
        <f ca="1">(BB1011*DCF!J$10-DCF!J$5*MAX(BB1011*DCF!J$10,0)-MAX(BB1011-BA1011,0)/Inputs!$B$10)*DCF!J$6</f>
        <v>2684.3919655277591</v>
      </c>
      <c r="CJ1011" s="15">
        <f ca="1">(BC1011*DCF!K$10-DCF!K$5*MAX(BC1011*DCF!K$10,0)-MAX(BC1011-BB1011,0)/Inputs!$B$10)*DCF!K$6</f>
        <v>2927.5657651855822</v>
      </c>
      <c r="CK1011" s="15">
        <f ca="1">(BD1011*DCF!L$10-DCF!L$5*MAX(BD1011*DCF!L$10,0)-MAX(BD1011-BC1011,0)/Inputs!$B$10)*DCF!L$6</f>
        <v>3302.946382243209</v>
      </c>
      <c r="CL1011" s="15">
        <f ca="1">(BE1011*DCF!M$10-DCF!M$5*MAX(BE1011*DCF!M$10,0)-MAX(BE1011-BD1011,0)/Inputs!$B$10)*DCF!M$6</f>
        <v>4081.1565718101579</v>
      </c>
      <c r="CM1011" s="15">
        <f ca="1">(BF1011*DCF!C$28-DCF!C$5*MAX(BF1011*DCF!C$28,0)-MAX(BF1011-Inputs!$B$13,0)/Inputs!$B$17)*DCF!C$6</f>
        <v>4129.5496291991831</v>
      </c>
      <c r="CN1011" s="15">
        <f ca="1">(BG1011*DCF!D$28-DCF!D$5*MAX(BG1011*DCF!D$28,0)-MAX(BG1011-BF1011,0)/Inputs!$B$17)*DCF!D$6</f>
        <v>5970.2319700955259</v>
      </c>
      <c r="CO1011" s="15">
        <f ca="1">(BH1011*DCF!E$28-DCF!E$5*MAX(BH1011*DCF!E$28,0)-MAX(BH1011-BG1011,0)/Inputs!$B$17)*DCF!E$6</f>
        <v>5828.5397768009689</v>
      </c>
      <c r="CP1011" s="15">
        <f ca="1">(BI1011*DCF!F$28-DCF!F$5*MAX(BI1011*DCF!F$28,0)-MAX(BI1011-BH1011,0)/Inputs!$B$17)*DCF!F$6</f>
        <v>5472.3696859039474</v>
      </c>
      <c r="CQ1011" s="15">
        <f ca="1">(BJ1011*DCF!G$28-DCF!G$5*MAX(BJ1011*DCF!G$28,0)-MAX(BJ1011-BI1011,0)/Inputs!$B$17)*DCF!G$6</f>
        <v>5633.6097356736209</v>
      </c>
      <c r="CR1011" s="15">
        <f ca="1">(BK1011*DCF!H$28-DCF!H$5*MAX(BK1011*DCF!H$28,0)-MAX(BK1011-BJ1011,0)/Inputs!$B$17)*DCF!H$6</f>
        <v>6482.3461629549201</v>
      </c>
      <c r="CS1011" s="15">
        <f ca="1">(BL1011*DCF!I$28-DCF!I$5*MAX(BL1011*DCF!I$28,0)-MAX(BL1011-BK1011,0)/Inputs!$B$17)*DCF!I$6</f>
        <v>7004.1530210388009</v>
      </c>
      <c r="CT1011" s="15">
        <f ca="1">(BM1011*DCF!J$28-DCF!J$5*MAX(BM1011*DCF!J$28,0)-MAX(BM1011-BL1011,0)/Inputs!$B$17)*DCF!J$6</f>
        <v>7733.9352683981151</v>
      </c>
      <c r="CU1011" s="15">
        <f ca="1">(BN1011*DCF!K$28-DCF!K$5*MAX(BN1011*DCF!K$28,0)-MAX(BN1011-BM1011,0)/Inputs!$B$17)*DCF!K$6</f>
        <v>9379.7854802226848</v>
      </c>
      <c r="CV1011" s="15">
        <f ca="1">(BO1011*DCF!L$28-DCF!L$5*MAX(BO1011*DCF!L$28,0)-MAX(BO1011-BN1011,0)/Inputs!$B$17)*DCF!L$6</f>
        <v>11542.161763251024</v>
      </c>
      <c r="CW1011" s="15">
        <f ca="1">(BP1011*DCF!M$28-DCF!M$5*MAX(BP1011*DCF!M$28,0)-MAX(BP1011-BO1011,0)/Inputs!$B$17)*DCF!M$6</f>
        <v>15806.473579494033</v>
      </c>
      <c r="CX1011" s="15">
        <f ca="1">(BQ1011*DCF!C$46-DCF!C$5*MAX(BQ1011*DCF!C$46,0)-MAX(BQ1011-Inputs!$B$20,0)/Inputs!$B$24)*DCF!C$6</f>
        <v>-938.6430515256684</v>
      </c>
      <c r="CY1011" s="15">
        <f ca="1">(BR1011*DCF!D$46-DCF!D$5*MAX(BR1011*DCF!D$46,0)-MAX(BR1011-BQ1011,0)/Inputs!$B$24)*DCF!D$6</f>
        <v>-2119.6223551851667</v>
      </c>
      <c r="CZ1011" s="15">
        <f ca="1">(BS1011*DCF!E$46-DCF!E$5*MAX(BS1011*DCF!E$46,0)-MAX(BS1011-BR1011,0)/Inputs!$B$24)*DCF!E$6</f>
        <v>-671.4994978238152</v>
      </c>
      <c r="DA1011" s="15">
        <f ca="1">(BT1011*DCF!F$46-DCF!F$5*MAX(BT1011*DCF!F$46,0)-MAX(BT1011-BS1011,0)/Inputs!$B$24)*DCF!F$6</f>
        <v>-1121.3256343100725</v>
      </c>
      <c r="DB1011" s="15">
        <f ca="1">(BU1011*DCF!G$46-DCF!G$5*MAX(BU1011*DCF!G$46,0)-MAX(BU1011-BT1011,0)/Inputs!$B$24)*DCF!G$6</f>
        <v>-2199.0710536527686</v>
      </c>
      <c r="DC1011" s="15">
        <f ca="1">(BV1011*DCF!H$46-DCF!H$5*MAX(BV1011*DCF!H$46,0)-MAX(BV1011-BU1011,0)/Inputs!$B$24)*DCF!H$6</f>
        <v>-824.02336415295565</v>
      </c>
      <c r="DD1011" s="15">
        <f ca="1">(BW1011*DCF!I$46-DCF!I$5*MAX(BW1011*DCF!I$46,0)-MAX(BW1011-BV1011,0)/Inputs!$B$24)*DCF!I$6</f>
        <v>-935.38437702212923</v>
      </c>
      <c r="DE1011" s="15">
        <f ca="1">(BX1011*DCF!J$46-DCF!J$5*MAX(BX1011*DCF!J$46,0)-MAX(BX1011-BW1011,0)/Inputs!$B$24)*DCF!J$6</f>
        <v>-2363.4926034917466</v>
      </c>
      <c r="DF1011" s="15">
        <f ca="1">(BY1011*DCF!K$46-DCF!K$5*MAX(BY1011*DCF!K$46,0)-MAX(BY1011-BX1011,0)/Inputs!$B$24)*DCF!K$6</f>
        <v>-3194.2580113275708</v>
      </c>
      <c r="DG1011" s="15">
        <f ca="1">(BZ1011*DCF!L$46-DCF!L$5*MAX(BZ1011*DCF!L$46,0)-MAX(BZ1011-BY1011,0)/Inputs!$B$24)*DCF!L$6</f>
        <v>1879.004202319622</v>
      </c>
      <c r="DH1011" s="15">
        <f ca="1">(CA1011*DCF!M$46-DCF!M$5*MAX(CA1011*DCF!M$46,0)-MAX(CA1011-BZ1011,0)/Inputs!$B$24)*DCF!M$6</f>
        <v>-6030.9063992944621</v>
      </c>
      <c r="DI1011" s="15">
        <f ca="1">SUM(CB1011:CL1011)+BE1011*DCF!M$10*(1+Inputs!$B$30)*(1-Inputs!$B$33)*(1-Inputs!$B$30/Inputs!$B$31)/(Inputs!$B$29-Inputs!$B$30)*DCF!M$6</f>
        <v>136114.33199615704</v>
      </c>
      <c r="DJ1011" s="15">
        <f ca="1">SUM(CM1011:CW1011)+BP1011*DCF!M$28*(1+Inputs!$B$30)*(1-Inputs!$B$33)*(1-Inputs!$B$30/Inputs!$B$31)/(Inputs!$B$29-Inputs!$B$30)*DCF!M$6</f>
        <v>473877.88639957941</v>
      </c>
      <c r="DK1011" s="15">
        <f ca="1">SUM(CX1011:DH1011)+CA1011*DCF!M$46*(1+Inputs!$B$30)*(1-Inputs!$B$33)*(1-Inputs!$B$30/Inputs!$B$31)/(Inputs!$B$29-Inputs!$B$30)*DCF!M$6</f>
        <v>243949.98606730197</v>
      </c>
      <c r="DM1011" s="15">
        <f ca="1">DI1011+DJ1011+DK1011+Inputs!$B$34+Inputs!$B$36-Inputs!$B$35</f>
        <v>930793.20446303836</v>
      </c>
    </row>
    <row r="1012" spans="1:117" x14ac:dyDescent="0.75">
      <c r="A1012" s="11">
        <v>999</v>
      </c>
      <c r="C1012" s="23">
        <f t="shared" ca="1" si="579"/>
        <v>-0.69427060941496654</v>
      </c>
      <c r="D1012" s="23">
        <f t="shared" ca="1" si="579"/>
        <v>1.0030826749740263</v>
      </c>
      <c r="E1012" s="23">
        <f t="shared" ca="1" si="579"/>
        <v>-1.440504731055481</v>
      </c>
      <c r="F1012" s="23">
        <f t="shared" ca="1" si="579"/>
        <v>0.99207938023819908</v>
      </c>
      <c r="G1012" s="23">
        <f t="shared" ca="1" si="579"/>
        <v>-0.54911294242323161</v>
      </c>
      <c r="H1012" s="23">
        <f t="shared" ca="1" si="579"/>
        <v>0.14753383075129017</v>
      </c>
      <c r="I1012" s="23">
        <f t="shared" ca="1" si="579"/>
        <v>-1.3081695858284286</v>
      </c>
      <c r="J1012" s="23">
        <f t="shared" ca="1" si="579"/>
        <v>-1.052563872629573</v>
      </c>
      <c r="K1012" s="23">
        <f t="shared" ca="1" si="579"/>
        <v>0.30600640810672769</v>
      </c>
      <c r="L1012" s="23">
        <f t="shared" ca="1" si="579"/>
        <v>-0.8288211854485118</v>
      </c>
      <c r="M1012" s="23">
        <f t="shared" ca="1" si="579"/>
        <v>-1.507488848230446</v>
      </c>
      <c r="N1012" s="23">
        <f ca="1">SQRT(Inputs!$B$38)*C1012+SQRT(1-Inputs!$B$38)*_xlfn.NORM.S.INV(RAND())</f>
        <v>0.15404880517510022</v>
      </c>
      <c r="O1012" s="23">
        <f ca="1">SQRT(Inputs!$B$38)*D1012+SQRT(1-Inputs!$B$38)*_xlfn.NORM.S.INV(RAND())</f>
        <v>-0.64082615159577072</v>
      </c>
      <c r="P1012" s="23">
        <f ca="1">SQRT(Inputs!$B$38)*E1012+SQRT(1-Inputs!$B$38)*_xlfn.NORM.S.INV(RAND())</f>
        <v>-2.2150134386682407</v>
      </c>
      <c r="Q1012" s="23">
        <f ca="1">SQRT(Inputs!$B$38)*F1012+SQRT(1-Inputs!$B$38)*_xlfn.NORM.S.INV(RAND())</f>
        <v>1.6718882566542259</v>
      </c>
      <c r="R1012" s="23">
        <f ca="1">SQRT(Inputs!$B$38)*G1012+SQRT(1-Inputs!$B$38)*_xlfn.NORM.S.INV(RAND())</f>
        <v>0.21099615669919164</v>
      </c>
      <c r="S1012" s="23">
        <f ca="1">SQRT(Inputs!$B$38)*H1012+SQRT(1-Inputs!$B$38)*_xlfn.NORM.S.INV(RAND())</f>
        <v>1.2089620411557904</v>
      </c>
      <c r="T1012" s="23">
        <f ca="1">SQRT(Inputs!$B$38)*I1012+SQRT(1-Inputs!$B$38)*_xlfn.NORM.S.INV(RAND())</f>
        <v>0.42829617399395792</v>
      </c>
      <c r="U1012" s="23">
        <f ca="1">SQRT(Inputs!$B$38)*J1012+SQRT(1-Inputs!$B$38)*_xlfn.NORM.S.INV(RAND())</f>
        <v>-1.1052171523679668</v>
      </c>
      <c r="V1012" s="23">
        <f ca="1">SQRT(Inputs!$B$38)*K1012+SQRT(1-Inputs!$B$38)*_xlfn.NORM.S.INV(RAND())</f>
        <v>-0.33794838630695612</v>
      </c>
      <c r="W1012" s="23">
        <f ca="1">SQRT(Inputs!$B$38)*L1012+SQRT(1-Inputs!$B$38)*_xlfn.NORM.S.INV(RAND())</f>
        <v>-1.1267104254128943</v>
      </c>
      <c r="X1012" s="23">
        <f ca="1">SQRT(Inputs!$B$38)*M1012+SQRT(1-Inputs!$B$38)*_xlfn.NORM.S.INV(RAND())</f>
        <v>1.0788385286027005</v>
      </c>
      <c r="Y1012" s="23">
        <f ca="1">SQRT(Inputs!$B$38)*C1012+SQRT(1-Inputs!$B$38)*_xlfn.NORM.S.INV(RAND())</f>
        <v>0.41595471882626822</v>
      </c>
      <c r="Z1012" s="23">
        <f ca="1">SQRT(Inputs!$B$38)*D1012+SQRT(1-Inputs!$B$38)*_xlfn.NORM.S.INV(RAND())</f>
        <v>0.53877840552814538</v>
      </c>
      <c r="AA1012" s="23">
        <f ca="1">SQRT(Inputs!$B$38)*E1012+SQRT(1-Inputs!$B$38)*_xlfn.NORM.S.INV(RAND())</f>
        <v>-1.1572247789982455</v>
      </c>
      <c r="AB1012" s="23">
        <f ca="1">SQRT(Inputs!$B$38)*F1012+SQRT(1-Inputs!$B$38)*_xlfn.NORM.S.INV(RAND())</f>
        <v>-1.8366817317129072</v>
      </c>
      <c r="AC1012" s="23">
        <f ca="1">SQRT(Inputs!$B$38)*G1012+SQRT(1-Inputs!$B$38)*_xlfn.NORM.S.INV(RAND())</f>
        <v>-2.00628612596809</v>
      </c>
      <c r="AD1012" s="23">
        <f ca="1">SQRT(Inputs!$B$38)*H1012+SQRT(1-Inputs!$B$38)*_xlfn.NORM.S.INV(RAND())</f>
        <v>0.54307282254194267</v>
      </c>
      <c r="AE1012" s="23">
        <f ca="1">SQRT(Inputs!$B$38)*I1012+SQRT(1-Inputs!$B$38)*_xlfn.NORM.S.INV(RAND())</f>
        <v>-2.0999142636227131</v>
      </c>
      <c r="AF1012" s="23">
        <f ca="1">SQRT(Inputs!$B$38)*J1012+SQRT(1-Inputs!$B$38)*_xlfn.NORM.S.INV(RAND())</f>
        <v>-2.1194787395059302</v>
      </c>
      <c r="AG1012" s="23">
        <f ca="1">SQRT(Inputs!$B$38)*K1012+SQRT(1-Inputs!$B$38)*_xlfn.NORM.S.INV(RAND())</f>
        <v>-0.52818652139999944</v>
      </c>
      <c r="AH1012" s="23">
        <f ca="1">SQRT(Inputs!$B$38)*L1012+SQRT(1-Inputs!$B$38)*_xlfn.NORM.S.INV(RAND())</f>
        <v>-1.6077043604445058</v>
      </c>
      <c r="AI1012" s="23">
        <f ca="1">SQRT(Inputs!$B$38)*M1012+SQRT(1-Inputs!$B$38)*_xlfn.NORM.S.INV(RAND())</f>
        <v>-0.16982823093271315</v>
      </c>
      <c r="AJ1012" s="23">
        <f ca="1">SQRT(Inputs!$B$38)*C1012+SQRT(1-Inputs!$B$38)*_xlfn.NORM.S.INV(RAND())</f>
        <v>0.34362416965834197</v>
      </c>
      <c r="AK1012" s="23">
        <f ca="1">SQRT(Inputs!$B$38)*D1012+SQRT(1-Inputs!$B$38)*_xlfn.NORM.S.INV(RAND())</f>
        <v>-0.57423709661621114</v>
      </c>
      <c r="AL1012" s="23">
        <f ca="1">SQRT(Inputs!$B$38)*E1012+SQRT(1-Inputs!$B$38)*_xlfn.NORM.S.INV(RAND())</f>
        <v>0.18374801084590886</v>
      </c>
      <c r="AM1012" s="23">
        <f ca="1">SQRT(Inputs!$B$38)*F1012+SQRT(1-Inputs!$B$38)*_xlfn.NORM.S.INV(RAND())</f>
        <v>-0.60849836517046374</v>
      </c>
      <c r="AN1012" s="23">
        <f ca="1">SQRT(Inputs!$B$38)*G1012+SQRT(1-Inputs!$B$38)*_xlfn.NORM.S.INV(RAND())</f>
        <v>-1.2625258999989475</v>
      </c>
      <c r="AO1012" s="23">
        <f ca="1">SQRT(Inputs!$B$38)*H1012+SQRT(1-Inputs!$B$38)*_xlfn.NORM.S.INV(RAND())</f>
        <v>-1.5591490632366347</v>
      </c>
      <c r="AP1012" s="23">
        <f ca="1">SQRT(Inputs!$B$38)*I1012+SQRT(1-Inputs!$B$38)*_xlfn.NORM.S.INV(RAND())</f>
        <v>-1.1405831994056044</v>
      </c>
      <c r="AQ1012" s="23">
        <f ca="1">SQRT(Inputs!$B$38)*J1012+SQRT(1-Inputs!$B$38)*_xlfn.NORM.S.INV(RAND())</f>
        <v>-1.2202820984509355</v>
      </c>
      <c r="AR1012" s="23">
        <f ca="1">SQRT(Inputs!$B$38)*K1012+SQRT(1-Inputs!$B$38)*_xlfn.NORM.S.INV(RAND())</f>
        <v>1.1211923336135183</v>
      </c>
      <c r="AS1012" s="23">
        <f ca="1">SQRT(Inputs!$B$38)*L1012+SQRT(1-Inputs!$B$38)*_xlfn.NORM.S.INV(RAND())</f>
        <v>-0.79637120226647817</v>
      </c>
      <c r="AT1012" s="23">
        <f ca="1">SQRT(Inputs!$B$38)*M1012+SQRT(1-Inputs!$B$38)*_xlfn.NORM.S.INV(RAND())</f>
        <v>-1.3996540185448811</v>
      </c>
      <c r="AU1012" s="15">
        <f ca="1">Inputs!$B$6*EXP($B$8-0.5*C$5^2+C$5*N1012)</f>
        <v>5087.5353087889816</v>
      </c>
      <c r="AV1012" s="15">
        <f t="shared" ca="1" si="547"/>
        <v>5635.8862960622828</v>
      </c>
      <c r="AW1012" s="15">
        <f t="shared" ca="1" si="548"/>
        <v>5097.1749360845397</v>
      </c>
      <c r="AX1012" s="15">
        <f t="shared" ca="1" si="549"/>
        <v>7668.7088788687161</v>
      </c>
      <c r="AY1012" s="15">
        <f t="shared" ca="1" si="550"/>
        <v>9605.7554970659312</v>
      </c>
      <c r="AZ1012" s="15">
        <f t="shared" ca="1" si="551"/>
        <v>13421.012738862484</v>
      </c>
      <c r="BA1012" s="15">
        <f t="shared" ca="1" si="552"/>
        <v>17176.844076693676</v>
      </c>
      <c r="BB1012" s="15">
        <f t="shared" ca="1" si="553"/>
        <v>18825.342819995203</v>
      </c>
      <c r="BC1012" s="15">
        <f t="shared" ca="1" si="554"/>
        <v>22316.246182897197</v>
      </c>
      <c r="BD1012" s="15">
        <f t="shared" ca="1" si="555"/>
        <v>24604.948142513607</v>
      </c>
      <c r="BE1012" s="15">
        <f t="shared" ca="1" si="556"/>
        <v>33263.237086297544</v>
      </c>
      <c r="BF1012" s="15">
        <f ca="1">Inputs!$B$13*EXP($B$9-0.5*C$6^2+C$6*Y1012)</f>
        <v>15019.900389983597</v>
      </c>
      <c r="BG1012" s="15">
        <f t="shared" ca="1" si="557"/>
        <v>20174.228913849362</v>
      </c>
      <c r="BH1012" s="15">
        <f t="shared" ca="1" si="558"/>
        <v>20344.488472866204</v>
      </c>
      <c r="BI1012" s="15">
        <f t="shared" ca="1" si="559"/>
        <v>18771.80515931455</v>
      </c>
      <c r="BJ1012" s="15">
        <f t="shared" ca="1" si="560"/>
        <v>17233.627116571588</v>
      </c>
      <c r="BK1012" s="15">
        <f t="shared" ca="1" si="561"/>
        <v>22774.088972771839</v>
      </c>
      <c r="BL1012" s="15">
        <f t="shared" ca="1" si="562"/>
        <v>21310.241796327442</v>
      </c>
      <c r="BM1012" s="15">
        <f t="shared" ca="1" si="563"/>
        <v>20131.11240243987</v>
      </c>
      <c r="BN1012" s="15">
        <f t="shared" ca="1" si="564"/>
        <v>23240.191308251276</v>
      </c>
      <c r="BO1012" s="15">
        <f t="shared" ca="1" si="565"/>
        <v>23720.508428343644</v>
      </c>
      <c r="BP1012" s="15">
        <f t="shared" ca="1" si="566"/>
        <v>28639.12304946607</v>
      </c>
      <c r="BQ1012" s="15">
        <f ca="1">Inputs!$B$20*EXP($B$10-0.5*C$7^2+C$7*AJ1012)</f>
        <v>4845.502479690218</v>
      </c>
      <c r="BR1012" s="15">
        <f t="shared" ca="1" si="567"/>
        <v>5478.6912296072705</v>
      </c>
      <c r="BS1012" s="15">
        <f t="shared" ca="1" si="568"/>
        <v>7909.0407499419161</v>
      </c>
      <c r="BT1012" s="15">
        <f t="shared" ca="1" si="569"/>
        <v>9295.94898380005</v>
      </c>
      <c r="BU1012" s="15">
        <f t="shared" ca="1" si="570"/>
        <v>9491.7294975137429</v>
      </c>
      <c r="BV1012" s="15">
        <f t="shared" ca="1" si="571"/>
        <v>9294.0754037842107</v>
      </c>
      <c r="BW1012" s="15">
        <f t="shared" ca="1" si="572"/>
        <v>10187.74905254992</v>
      </c>
      <c r="BX1012" s="15">
        <f t="shared" ca="1" si="573"/>
        <v>11156.988198023595</v>
      </c>
      <c r="BY1012" s="15">
        <f t="shared" ca="1" si="574"/>
        <v>19373.096653049008</v>
      </c>
      <c r="BZ1012" s="15">
        <f t="shared" ca="1" si="575"/>
        <v>23481.150333248093</v>
      </c>
      <c r="CA1012" s="15">
        <f t="shared" ca="1" si="576"/>
        <v>25720.790317350027</v>
      </c>
      <c r="CB1012" s="15">
        <f ca="1">(AU1012*DCF!C$10-DCF!C$5*MAX(AU1012*DCF!C$10,0)-MAX(AU1012-Inputs!$B$6,0)/Inputs!$B$10)*DCF!C$6</f>
        <v>1042.1809215721751</v>
      </c>
      <c r="CC1012" s="15">
        <f ca="1">(AV1012*DCF!D$10-DCF!D$5*MAX(AV1012*DCF!D$10,0)-MAX(AV1012-AU1012,0)/Inputs!$B$10)*DCF!D$6</f>
        <v>1240.0080659070907</v>
      </c>
      <c r="CD1012" s="15">
        <f ca="1">(AW1012*DCF!E$10-DCF!E$5*MAX(AW1012*DCF!E$10,0)-MAX(AW1012-AV1012,0)/Inputs!$B$10)*DCF!E$6</f>
        <v>1176.8565525459423</v>
      </c>
      <c r="CE1012" s="15">
        <f ca="1">(AX1012*DCF!F$10-DCF!F$5*MAX(AX1012*DCF!F$10,0)-MAX(AX1012-AW1012,0)/Inputs!$B$10)*DCF!F$6</f>
        <v>1138.9944690746647</v>
      </c>
      <c r="CF1012" s="15">
        <f ca="1">(AY1012*DCF!G$10-DCF!G$5*MAX(AY1012*DCF!G$10,0)-MAX(AY1012-AX1012,0)/Inputs!$B$10)*DCF!G$6</f>
        <v>1606.8345723233608</v>
      </c>
      <c r="CG1012" s="15">
        <f ca="1">(AZ1012*DCF!H$10-DCF!H$5*MAX(AZ1012*DCF!H$10,0)-MAX(AZ1012-AY1012,0)/Inputs!$B$10)*DCF!H$6</f>
        <v>1928.2319290891762</v>
      </c>
      <c r="CH1012" s="15">
        <f ca="1">(BA1012*DCF!I$10-DCF!I$5*MAX(BA1012*DCF!I$10,0)-MAX(BA1012-AZ1012,0)/Inputs!$B$10)*DCF!I$6</f>
        <v>2521.494867791072</v>
      </c>
      <c r="CI1012" s="15">
        <f ca="1">(BB1012*DCF!J$10-DCF!J$5*MAX(BB1012*DCF!J$10,0)-MAX(BB1012-BA1012,0)/Inputs!$B$10)*DCF!J$6</f>
        <v>2980.6696893440412</v>
      </c>
      <c r="CJ1012" s="15">
        <f ca="1">(BC1012*DCF!K$10-DCF!K$5*MAX(BC1012*DCF!K$10,0)-MAX(BC1012-BB1012,0)/Inputs!$B$10)*DCF!K$6</f>
        <v>3103.8839049782173</v>
      </c>
      <c r="CK1012" s="15">
        <f ca="1">(BD1012*DCF!L$10-DCF!L$5*MAX(BD1012*DCF!L$10,0)-MAX(BD1012-BC1012,0)/Inputs!$B$10)*DCF!L$6</f>
        <v>3414.9278460881633</v>
      </c>
      <c r="CL1012" s="15">
        <f ca="1">(BE1012*DCF!M$10-DCF!M$5*MAX(BE1012*DCF!M$10,0)-MAX(BE1012-BD1012,0)/Inputs!$B$10)*DCF!M$6</f>
        <v>3659.5478537848344</v>
      </c>
      <c r="CM1012" s="15">
        <f ca="1">(BF1012*DCF!C$28-DCF!C$5*MAX(BF1012*DCF!C$28,0)-MAX(BF1012-Inputs!$B$13,0)/Inputs!$B$17)*DCF!C$6</f>
        <v>3744.9680781218135</v>
      </c>
      <c r="CN1012" s="15">
        <f ca="1">(BG1012*DCF!D$28-DCF!D$5*MAX(BG1012*DCF!D$28,0)-MAX(BG1012-BF1012,0)/Inputs!$B$17)*DCF!D$6</f>
        <v>4842.1211115576889</v>
      </c>
      <c r="CO1012" s="15">
        <f ca="1">(BH1012*DCF!E$28-DCF!E$5*MAX(BH1012*DCF!E$28,0)-MAX(BH1012-BG1012,0)/Inputs!$B$17)*DCF!E$6</f>
        <v>5728.3655830026037</v>
      </c>
      <c r="CP1012" s="15">
        <f ca="1">(BI1012*DCF!F$28-DCF!F$5*MAX(BI1012*DCF!F$28,0)-MAX(BI1012-BH1012,0)/Inputs!$B$17)*DCF!F$6</f>
        <v>5096.0506352157217</v>
      </c>
      <c r="CQ1012" s="15">
        <f ca="1">(BJ1012*DCF!G$28-DCF!G$5*MAX(BJ1012*DCF!G$28,0)-MAX(BJ1012-BI1012,0)/Inputs!$B$17)*DCF!G$6</f>
        <v>4471.3953065466631</v>
      </c>
      <c r="CR1012" s="15">
        <f ca="1">(BK1012*DCF!H$28-DCF!H$5*MAX(BK1012*DCF!H$28,0)-MAX(BK1012-BJ1012,0)/Inputs!$B$17)*DCF!H$6</f>
        <v>4771.4511758791932</v>
      </c>
      <c r="CS1012" s="15">
        <f ca="1">(BL1012*DCF!I$28-DCF!I$5*MAX(BL1012*DCF!I$28,0)-MAX(BL1012-BK1012,0)/Inputs!$B$17)*DCF!I$6</f>
        <v>5011.1680796983364</v>
      </c>
      <c r="CT1012" s="15">
        <f ca="1">(BM1012*DCF!J$28-DCF!J$5*MAX(BM1012*DCF!J$28,0)-MAX(BM1012-BL1012,0)/Inputs!$B$17)*DCF!J$6</f>
        <v>4490.9092786598094</v>
      </c>
      <c r="CU1012" s="15">
        <f ca="1">(BN1012*DCF!K$28-DCF!K$5*MAX(BN1012*DCF!K$28,0)-MAX(BN1012-BM1012,0)/Inputs!$B$17)*DCF!K$6</f>
        <v>4527.1179827539754</v>
      </c>
      <c r="CV1012" s="15">
        <f ca="1">(BO1012*DCF!L$28-DCF!L$5*MAX(BO1012*DCF!L$28,0)-MAX(BO1012-BN1012,0)/Inputs!$B$17)*DCF!L$6</f>
        <v>4678.3906388665391</v>
      </c>
      <c r="CW1012" s="15">
        <f ca="1">(BP1012*DCF!M$28-DCF!M$5*MAX(BP1012*DCF!M$28,0)-MAX(BP1012-BO1012,0)/Inputs!$B$17)*DCF!M$6</f>
        <v>4874.3341385356543</v>
      </c>
      <c r="CX1012" s="15">
        <f ca="1">(BQ1012*DCF!C$46-DCF!C$5*MAX(BQ1012*DCF!C$46,0)-MAX(BQ1012-Inputs!$B$20,0)/Inputs!$B$24)*DCF!C$6</f>
        <v>-1878.6391314250932</v>
      </c>
      <c r="CY1012" s="15">
        <f ca="1">(BR1012*DCF!D$46-DCF!D$5*MAX(BR1012*DCF!D$46,0)-MAX(BR1012-BQ1012,0)/Inputs!$B$24)*DCF!D$6</f>
        <v>-1205.2612118086761</v>
      </c>
      <c r="CZ1012" s="15">
        <f ca="1">(BS1012*DCF!E$46-DCF!E$5*MAX(BS1012*DCF!E$46,0)-MAX(BS1012-BR1012,0)/Inputs!$B$24)*DCF!E$6</f>
        <v>-1893.2347138056091</v>
      </c>
      <c r="DA1012" s="15">
        <f ca="1">(BT1012*DCF!F$46-DCF!F$5*MAX(BT1012*DCF!F$46,0)-MAX(BT1012-BS1012,0)/Inputs!$B$24)*DCF!F$6</f>
        <v>-1182.0069099347311</v>
      </c>
      <c r="DB1012" s="15">
        <f ca="1">(BU1012*DCF!G$46-DCF!G$5*MAX(BU1012*DCF!G$46,0)-MAX(BU1012-BT1012,0)/Inputs!$B$24)*DCF!G$6</f>
        <v>-385.13972359136193</v>
      </c>
      <c r="DC1012" s="15">
        <f ca="1">(BV1012*DCF!H$46-DCF!H$5*MAX(BV1012*DCF!H$46,0)-MAX(BV1012-BU1012,0)/Inputs!$B$24)*DCF!H$6</f>
        <v>0</v>
      </c>
      <c r="DD1012" s="15">
        <f ca="1">(BW1012*DCF!I$46-DCF!I$5*MAX(BW1012*DCF!I$46,0)-MAX(BW1012-BV1012,0)/Inputs!$B$24)*DCF!I$6</f>
        <v>-21.249119452994023</v>
      </c>
      <c r="DE1012" s="15">
        <f ca="1">(BX1012*DCF!J$46-DCF!J$5*MAX(BX1012*DCF!J$46,0)-MAX(BX1012-BW1012,0)/Inputs!$B$24)*DCF!J$6</f>
        <v>210.97840682745218</v>
      </c>
      <c r="DF1012" s="15">
        <f ca="1">(BY1012*DCF!K$46-DCF!K$5*MAX(BY1012*DCF!K$46,0)-MAX(BY1012-BX1012,0)/Inputs!$B$24)*DCF!K$6</f>
        <v>-906.07183388041426</v>
      </c>
      <c r="DG1012" s="15">
        <f ca="1">(BZ1012*DCF!L$46-DCF!L$5*MAX(BZ1012*DCF!L$46,0)-MAX(BZ1012-BY1012,0)/Inputs!$B$24)*DCF!L$6</f>
        <v>693.47724599277547</v>
      </c>
      <c r="DH1012" s="15">
        <f ca="1">(CA1012*DCF!M$46-DCF!M$5*MAX(CA1012*DCF!M$46,0)-MAX(CA1012-BZ1012,0)/Inputs!$B$24)*DCF!M$6</f>
        <v>1548.1983718730626</v>
      </c>
      <c r="DI1012" s="15">
        <f ca="1">SUM(CB1012:CL1012)+BE1012*DCF!M$10*(1+Inputs!$B$30)*(1-Inputs!$B$33)*(1-Inputs!$B$30/Inputs!$B$31)/(Inputs!$B$29-Inputs!$B$30)*DCF!M$6</f>
        <v>116385.65934443874</v>
      </c>
      <c r="DJ1012" s="15">
        <f ca="1">SUM(CM1012:CW1012)+BP1012*DCF!M$28*(1+Inputs!$B$30)*(1-Inputs!$B$33)*(1-Inputs!$B$30/Inputs!$B$31)/(Inputs!$B$29-Inputs!$B$30)*DCF!M$6</f>
        <v>158507.01622198487</v>
      </c>
      <c r="DK1012" s="15">
        <f ca="1">SUM(CX1012:DH1012)+CA1012*DCF!M$46*(1+Inputs!$B$30)*(1-Inputs!$B$33)*(1-Inputs!$B$30/Inputs!$B$31)/(Inputs!$B$29-Inputs!$B$30)*DCF!M$6</f>
        <v>34748.440033808838</v>
      </c>
      <c r="DM1012" s="15">
        <f ca="1">DI1012+DJ1012+DK1012+Inputs!$B$34+Inputs!$B$36-Inputs!$B$35</f>
        <v>386492.11560023244</v>
      </c>
    </row>
    <row r="1013" spans="1:117" x14ac:dyDescent="0.75">
      <c r="A1013" s="11">
        <v>1000</v>
      </c>
      <c r="C1013" s="23">
        <f t="shared" ca="1" si="579"/>
        <v>-8.0994818297462731E-2</v>
      </c>
      <c r="D1013" s="23">
        <f t="shared" ca="1" si="579"/>
        <v>0.15761681535810515</v>
      </c>
      <c r="E1013" s="23">
        <f t="shared" ca="1" si="579"/>
        <v>0.86462253355831098</v>
      </c>
      <c r="F1013" s="23">
        <f t="shared" ca="1" si="579"/>
        <v>-0.23392462127561453</v>
      </c>
      <c r="G1013" s="23">
        <f t="shared" ca="1" si="579"/>
        <v>-0.1011523369679888</v>
      </c>
      <c r="H1013" s="23">
        <f t="shared" ca="1" si="579"/>
        <v>1.2467418025273771</v>
      </c>
      <c r="I1013" s="23">
        <f t="shared" ca="1" si="579"/>
        <v>-0.90606981272552389</v>
      </c>
      <c r="J1013" s="23">
        <f t="shared" ca="1" si="579"/>
        <v>1.7582088377884735</v>
      </c>
      <c r="K1013" s="23">
        <f t="shared" ca="1" si="579"/>
        <v>1.0441456711367485</v>
      </c>
      <c r="L1013" s="23">
        <f t="shared" ca="1" si="579"/>
        <v>2.445445313238313E-2</v>
      </c>
      <c r="M1013" s="23">
        <f t="shared" ca="1" si="579"/>
        <v>2.7179471471166439</v>
      </c>
      <c r="N1013" s="23">
        <f ca="1">SQRT(Inputs!$B$38)*C1013+SQRT(1-Inputs!$B$38)*_xlfn.NORM.S.INV(RAND())</f>
        <v>1.3058548537457577</v>
      </c>
      <c r="O1013" s="23">
        <f ca="1">SQRT(Inputs!$B$38)*D1013+SQRT(1-Inputs!$B$38)*_xlfn.NORM.S.INV(RAND())</f>
        <v>-0.96222820638972895</v>
      </c>
      <c r="P1013" s="23">
        <f ca="1">SQRT(Inputs!$B$38)*E1013+SQRT(1-Inputs!$B$38)*_xlfn.NORM.S.INV(RAND())</f>
        <v>0.90959128358836505</v>
      </c>
      <c r="Q1013" s="23">
        <f ca="1">SQRT(Inputs!$B$38)*F1013+SQRT(1-Inputs!$B$38)*_xlfn.NORM.S.INV(RAND())</f>
        <v>-0.46637325611292646</v>
      </c>
      <c r="R1013" s="23">
        <f ca="1">SQRT(Inputs!$B$38)*G1013+SQRT(1-Inputs!$B$38)*_xlfn.NORM.S.INV(RAND())</f>
        <v>0.39058775574051524</v>
      </c>
      <c r="S1013" s="23">
        <f ca="1">SQRT(Inputs!$B$38)*H1013+SQRT(1-Inputs!$B$38)*_xlfn.NORM.S.INV(RAND())</f>
        <v>0.38889353864905007</v>
      </c>
      <c r="T1013" s="23">
        <f ca="1">SQRT(Inputs!$B$38)*I1013+SQRT(1-Inputs!$B$38)*_xlfn.NORM.S.INV(RAND())</f>
        <v>0.39845862925897368</v>
      </c>
      <c r="U1013" s="23">
        <f ca="1">SQRT(Inputs!$B$38)*J1013+SQRT(1-Inputs!$B$38)*_xlfn.NORM.S.INV(RAND())</f>
        <v>1.4628686745423338</v>
      </c>
      <c r="V1013" s="23">
        <f ca="1">SQRT(Inputs!$B$38)*K1013+SQRT(1-Inputs!$B$38)*_xlfn.NORM.S.INV(RAND())</f>
        <v>-1.0009168159062671</v>
      </c>
      <c r="W1013" s="23">
        <f ca="1">SQRT(Inputs!$B$38)*L1013+SQRT(1-Inputs!$B$38)*_xlfn.NORM.S.INV(RAND())</f>
        <v>-1.0154728258756416</v>
      </c>
      <c r="X1013" s="23">
        <f ca="1">SQRT(Inputs!$B$38)*M1013+SQRT(1-Inputs!$B$38)*_xlfn.NORM.S.INV(RAND())</f>
        <v>2.5155073508827348</v>
      </c>
      <c r="Y1013" s="23">
        <f ca="1">SQRT(Inputs!$B$38)*C1013+SQRT(1-Inputs!$B$38)*_xlfn.NORM.S.INV(RAND())</f>
        <v>1.304625504161671</v>
      </c>
      <c r="Z1013" s="23">
        <f ca="1">SQRT(Inputs!$B$38)*D1013+SQRT(1-Inputs!$B$38)*_xlfn.NORM.S.INV(RAND())</f>
        <v>0.29908317745864077</v>
      </c>
      <c r="AA1013" s="23">
        <f ca="1">SQRT(Inputs!$B$38)*E1013+SQRT(1-Inputs!$B$38)*_xlfn.NORM.S.INV(RAND())</f>
        <v>-0.71028668820039964</v>
      </c>
      <c r="AB1013" s="23">
        <f ca="1">SQRT(Inputs!$B$38)*F1013+SQRT(1-Inputs!$B$38)*_xlfn.NORM.S.INV(RAND())</f>
        <v>-0.25643941206585463</v>
      </c>
      <c r="AC1013" s="23">
        <f ca="1">SQRT(Inputs!$B$38)*G1013+SQRT(1-Inputs!$B$38)*_xlfn.NORM.S.INV(RAND())</f>
        <v>-0.22174405651027301</v>
      </c>
      <c r="AD1013" s="23">
        <f ca="1">SQRT(Inputs!$B$38)*H1013+SQRT(1-Inputs!$B$38)*_xlfn.NORM.S.INV(RAND())</f>
        <v>-0.28282264433967264</v>
      </c>
      <c r="AE1013" s="23">
        <f ca="1">SQRT(Inputs!$B$38)*I1013+SQRT(1-Inputs!$B$38)*_xlfn.NORM.S.INV(RAND())</f>
        <v>-0.17493920150525988</v>
      </c>
      <c r="AF1013" s="23">
        <f ca="1">SQRT(Inputs!$B$38)*J1013+SQRT(1-Inputs!$B$38)*_xlfn.NORM.S.INV(RAND())</f>
        <v>1.6419980778094658</v>
      </c>
      <c r="AG1013" s="23">
        <f ca="1">SQRT(Inputs!$B$38)*K1013+SQRT(1-Inputs!$B$38)*_xlfn.NORM.S.INV(RAND())</f>
        <v>-0.56029219874778946</v>
      </c>
      <c r="AH1013" s="23">
        <f ca="1">SQRT(Inputs!$B$38)*L1013+SQRT(1-Inputs!$B$38)*_xlfn.NORM.S.INV(RAND())</f>
        <v>0.72711029377298875</v>
      </c>
      <c r="AI1013" s="23">
        <f ca="1">SQRT(Inputs!$B$38)*M1013+SQRT(1-Inputs!$B$38)*_xlfn.NORM.S.INV(RAND())</f>
        <v>-0.5352695984574658</v>
      </c>
      <c r="AJ1013" s="23">
        <f ca="1">SQRT(Inputs!$B$38)*C1013+SQRT(1-Inputs!$B$38)*_xlfn.NORM.S.INV(RAND())</f>
        <v>0.37811377729418882</v>
      </c>
      <c r="AK1013" s="23">
        <f ca="1">SQRT(Inputs!$B$38)*D1013+SQRT(1-Inputs!$B$38)*_xlfn.NORM.S.INV(RAND())</f>
        <v>1.0114746906859107</v>
      </c>
      <c r="AL1013" s="23">
        <f ca="1">SQRT(Inputs!$B$38)*E1013+SQRT(1-Inputs!$B$38)*_xlfn.NORM.S.INV(RAND())</f>
        <v>0.41813308979363151</v>
      </c>
      <c r="AM1013" s="23">
        <f ca="1">SQRT(Inputs!$B$38)*F1013+SQRT(1-Inputs!$B$38)*_xlfn.NORM.S.INV(RAND())</f>
        <v>0.38634760654027495</v>
      </c>
      <c r="AN1013" s="23">
        <f ca="1">SQRT(Inputs!$B$38)*G1013+SQRT(1-Inputs!$B$38)*_xlfn.NORM.S.INV(RAND())</f>
        <v>-6.1613195923278144E-2</v>
      </c>
      <c r="AO1013" s="23">
        <f ca="1">SQRT(Inputs!$B$38)*H1013+SQRT(1-Inputs!$B$38)*_xlfn.NORM.S.INV(RAND())</f>
        <v>0.33000931711608511</v>
      </c>
      <c r="AP1013" s="23">
        <f ca="1">SQRT(Inputs!$B$38)*I1013+SQRT(1-Inputs!$B$38)*_xlfn.NORM.S.INV(RAND())</f>
        <v>-1.2942088997841172</v>
      </c>
      <c r="AQ1013" s="23">
        <f ca="1">SQRT(Inputs!$B$38)*J1013+SQRT(1-Inputs!$B$38)*_xlfn.NORM.S.INV(RAND())</f>
        <v>-1.0218327860922458</v>
      </c>
      <c r="AR1013" s="23">
        <f ca="1">SQRT(Inputs!$B$38)*K1013+SQRT(1-Inputs!$B$38)*_xlfn.NORM.S.INV(RAND())</f>
        <v>0.93348428685245943</v>
      </c>
      <c r="AS1013" s="23">
        <f ca="1">SQRT(Inputs!$B$38)*L1013+SQRT(1-Inputs!$B$38)*_xlfn.NORM.S.INV(RAND())</f>
        <v>-3.5066146286214142E-2</v>
      </c>
      <c r="AT1013" s="23">
        <f ca="1">SQRT(Inputs!$B$38)*M1013+SQRT(1-Inputs!$B$38)*_xlfn.NORM.S.INV(RAND())</f>
        <v>0.71694439289597367</v>
      </c>
      <c r="AU1013" s="15">
        <f ca="1">Inputs!$B$6*EXP($B$8-0.5*C$5^2+C$5*N1013)</f>
        <v>6130.2766429618823</v>
      </c>
      <c r="AV1013" s="15">
        <f t="shared" ca="1" si="547"/>
        <v>6477.5633803035853</v>
      </c>
      <c r="AW1013" s="15">
        <f t="shared" ca="1" si="548"/>
        <v>8929.1997012250158</v>
      </c>
      <c r="AX1013" s="15">
        <f t="shared" ca="1" si="549"/>
        <v>10284.618019220798</v>
      </c>
      <c r="AY1013" s="15">
        <f t="shared" ca="1" si="550"/>
        <v>13155.470752647576</v>
      </c>
      <c r="AZ1013" s="15">
        <f t="shared" ca="1" si="551"/>
        <v>16793.491051253077</v>
      </c>
      <c r="BA1013" s="15">
        <f t="shared" ca="1" si="552"/>
        <v>21426.086909918016</v>
      </c>
      <c r="BB1013" s="15">
        <f t="shared" ca="1" si="553"/>
        <v>30372.773578504384</v>
      </c>
      <c r="BC1013" s="15">
        <f t="shared" ca="1" si="554"/>
        <v>33772.987262109134</v>
      </c>
      <c r="BD1013" s="15">
        <f t="shared" ca="1" si="555"/>
        <v>37626.115099239716</v>
      </c>
      <c r="BE1013" s="15">
        <f t="shared" ca="1" si="556"/>
        <v>57977.548392529512</v>
      </c>
      <c r="BF1013" s="15">
        <f ca="1">Inputs!$B$13*EXP($B$9-0.5*C$6^2+C$6*Y1013)</f>
        <v>17913.470024427163</v>
      </c>
      <c r="BG1013" s="15">
        <f t="shared" ca="1" si="557"/>
        <v>23042.324015495618</v>
      </c>
      <c r="BH1013" s="15">
        <f t="shared" ca="1" si="558"/>
        <v>25024.734918537793</v>
      </c>
      <c r="BI1013" s="15">
        <f t="shared" ca="1" si="559"/>
        <v>29448.435414699154</v>
      </c>
      <c r="BJ1013" s="15">
        <f t="shared" ca="1" si="560"/>
        <v>34966.17169268211</v>
      </c>
      <c r="BK1013" s="15">
        <f t="shared" ca="1" si="561"/>
        <v>41293.364999857135</v>
      </c>
      <c r="BL1013" s="15">
        <f t="shared" ca="1" si="562"/>
        <v>49586.908221462152</v>
      </c>
      <c r="BM1013" s="15">
        <f t="shared" ca="1" si="563"/>
        <v>74745.179993377766</v>
      </c>
      <c r="BN1013" s="15">
        <f t="shared" ca="1" si="564"/>
        <v>85957.585400977739</v>
      </c>
      <c r="BO1013" s="15">
        <f t="shared" ca="1" si="565"/>
        <v>115089.51627881701</v>
      </c>
      <c r="BP1013" s="15">
        <f t="shared" ca="1" si="566"/>
        <v>133318.46739271111</v>
      </c>
      <c r="BQ1013" s="15">
        <f ca="1">Inputs!$B$20*EXP($B$10-0.5*C$7^2+C$7*AJ1013)</f>
        <v>4905.1408965780483</v>
      </c>
      <c r="BR1013" s="15">
        <f t="shared" ca="1" si="567"/>
        <v>9176.9002126001033</v>
      </c>
      <c r="BS1013" s="15">
        <f t="shared" ca="1" si="568"/>
        <v>14170.265847174529</v>
      </c>
      <c r="BT1013" s="15">
        <f t="shared" ca="1" si="569"/>
        <v>21621.716351681825</v>
      </c>
      <c r="BU1013" s="15">
        <f t="shared" ca="1" si="570"/>
        <v>29521.682802450137</v>
      </c>
      <c r="BV1013" s="15">
        <f t="shared" ca="1" si="571"/>
        <v>44243.388887735709</v>
      </c>
      <c r="BW1013" s="15">
        <f t="shared" ca="1" si="572"/>
        <v>46946.092487641166</v>
      </c>
      <c r="BX1013" s="15">
        <f t="shared" ca="1" si="573"/>
        <v>53499.058140271663</v>
      </c>
      <c r="BY1013" s="15">
        <f t="shared" ca="1" si="574"/>
        <v>89619.250512024853</v>
      </c>
      <c r="BZ1013" s="15">
        <f t="shared" ca="1" si="575"/>
        <v>124940.34910779813</v>
      </c>
      <c r="CA1013" s="15">
        <f t="shared" ca="1" si="576"/>
        <v>199349.44027051373</v>
      </c>
      <c r="CB1013" s="15">
        <f ca="1">(AU1013*DCF!C$10-DCF!C$5*MAX(AU1013*DCF!C$10,0)-MAX(AU1013-Inputs!$B$6,0)/Inputs!$B$10)*DCF!C$6</f>
        <v>1034.745990000449</v>
      </c>
      <c r="CC1013" s="15">
        <f ca="1">(AV1013*DCF!D$10-DCF!D$5*MAX(AV1013*DCF!D$10,0)-MAX(AV1013-AU1013,0)/Inputs!$B$10)*DCF!D$6</f>
        <v>1494.1854081364111</v>
      </c>
      <c r="CD1013" s="15">
        <f ca="1">(AW1013*DCF!E$10-DCF!E$5*MAX(AW1013*DCF!E$10,0)-MAX(AW1013-AV1013,0)/Inputs!$B$10)*DCF!E$6</f>
        <v>1509.4000442727151</v>
      </c>
      <c r="CE1013" s="15">
        <f ca="1">(AX1013*DCF!F$10-DCF!F$5*MAX(AX1013*DCF!F$10,0)-MAX(AX1013-AW1013,0)/Inputs!$B$10)*DCF!F$6</f>
        <v>1963.0867759589942</v>
      </c>
      <c r="CF1013" s="15">
        <f ca="1">(AY1013*DCF!G$10-DCF!G$5*MAX(AY1013*DCF!G$10,0)-MAX(AY1013-AX1013,0)/Inputs!$B$10)*DCF!G$6</f>
        <v>2158.7236929358246</v>
      </c>
      <c r="CG1013" s="15">
        <f ca="1">(AZ1013*DCF!H$10-DCF!H$5*MAX(AZ1013*DCF!H$10,0)-MAX(AZ1013-AY1013,0)/Inputs!$B$10)*DCF!H$6</f>
        <v>2614.472609113513</v>
      </c>
      <c r="CH1013" s="15">
        <f ca="1">(BA1013*DCF!I$10-DCF!I$5*MAX(BA1013*DCF!I$10,0)-MAX(BA1013-AZ1013,0)/Inputs!$B$10)*DCF!I$6</f>
        <v>3153.8564201013924</v>
      </c>
      <c r="CI1013" s="15">
        <f ca="1">(BB1013*DCF!J$10-DCF!J$5*MAX(BB1013*DCF!J$10,0)-MAX(BB1013-BA1013,0)/Inputs!$B$10)*DCF!J$6</f>
        <v>3856.3154856956089</v>
      </c>
      <c r="CJ1013" s="15">
        <f ca="1">(BC1013*DCF!K$10-DCF!K$5*MAX(BC1013*DCF!K$10,0)-MAX(BC1013-BB1013,0)/Inputs!$B$10)*DCF!K$6</f>
        <v>4960.9303969631474</v>
      </c>
      <c r="CK1013" s="15">
        <f ca="1">(BD1013*DCF!L$10-DCF!L$5*MAX(BD1013*DCF!L$10,0)-MAX(BD1013-BC1013,0)/Inputs!$B$10)*DCF!L$6</f>
        <v>5176.4618370223952</v>
      </c>
      <c r="CL1013" s="15">
        <f ca="1">(BE1013*DCF!M$10-DCF!M$5*MAX(BE1013*DCF!M$10,0)-MAX(BE1013-BD1013,0)/Inputs!$B$10)*DCF!M$6</f>
        <v>5750.1858024369176</v>
      </c>
      <c r="CM1013" s="15">
        <f ca="1">(BF1013*DCF!C$28-DCF!C$5*MAX(BF1013*DCF!C$28,0)-MAX(BF1013-Inputs!$B$13,0)/Inputs!$B$17)*DCF!C$6</f>
        <v>3959.8056686011796</v>
      </c>
      <c r="CN1013" s="15">
        <f ca="1">(BG1013*DCF!D$28-DCF!D$5*MAX(BG1013*DCF!D$28,0)-MAX(BG1013-BF1013,0)/Inputs!$B$17)*DCF!D$6</f>
        <v>5692.2761540374759</v>
      </c>
      <c r="CO1013" s="15">
        <f ca="1">(BH1013*DCF!E$28-DCF!E$5*MAX(BH1013*DCF!E$28,0)-MAX(BH1013-BG1013,0)/Inputs!$B$17)*DCF!E$6</f>
        <v>6696.7446289217514</v>
      </c>
      <c r="CP1013" s="15">
        <f ca="1">(BI1013*DCF!F$28-DCF!F$5*MAX(BI1013*DCF!F$28,0)-MAX(BI1013-BH1013,0)/Inputs!$B$17)*DCF!F$6</f>
        <v>7189.0699206569852</v>
      </c>
      <c r="CQ1013" s="15">
        <f ca="1">(BJ1013*DCF!G$28-DCF!G$5*MAX(BJ1013*DCF!G$28,0)-MAX(BJ1013-BI1013,0)/Inputs!$B$17)*DCF!G$6</f>
        <v>8144.2097998686022</v>
      </c>
      <c r="CR1013" s="15">
        <f ca="1">(BK1013*DCF!H$28-DCF!H$5*MAX(BK1013*DCF!H$28,0)-MAX(BK1013-BJ1013,0)/Inputs!$B$17)*DCF!H$6</f>
        <v>9229.2364665125806</v>
      </c>
      <c r="CS1013" s="15">
        <f ca="1">(BL1013*DCF!I$28-DCF!I$5*MAX(BL1013*DCF!I$28,0)-MAX(BL1013-BK1013,0)/Inputs!$B$17)*DCF!I$6</f>
        <v>10470.134359230011</v>
      </c>
      <c r="CT1013" s="15">
        <f ca="1">(BM1013*DCF!J$28-DCF!J$5*MAX(BM1013*DCF!J$28,0)-MAX(BM1013-BL1013,0)/Inputs!$B$17)*DCF!J$6</f>
        <v>13338.598892909229</v>
      </c>
      <c r="CU1013" s="15">
        <f ca="1">(BN1013*DCF!K$28-DCF!K$5*MAX(BN1013*DCF!K$28,0)-MAX(BN1013-BM1013,0)/Inputs!$B$17)*DCF!K$6</f>
        <v>16779.430471825057</v>
      </c>
      <c r="CV1013" s="15">
        <f ca="1">(BO1013*DCF!L$28-DCF!L$5*MAX(BO1013*DCF!L$28,0)-MAX(BO1013-BN1013,0)/Inputs!$B$17)*DCF!L$6</f>
        <v>19666.447656117853</v>
      </c>
      <c r="CW1013" s="15">
        <f ca="1">(BP1013*DCF!M$28-DCF!M$5*MAX(BP1013*DCF!M$28,0)-MAX(BP1013-BO1013,0)/Inputs!$B$17)*DCF!M$6</f>
        <v>23178.509183110284</v>
      </c>
      <c r="CX1013" s="15">
        <f ca="1">(BQ1013*DCF!C$46-DCF!C$5*MAX(BQ1013*DCF!C$46,0)-MAX(BQ1013-Inputs!$B$20,0)/Inputs!$B$24)*DCF!C$6</f>
        <v>-1919.9590507469156</v>
      </c>
      <c r="CY1013" s="15">
        <f ca="1">(BR1013*DCF!D$46-DCF!D$5*MAX(BR1013*DCF!D$46,0)-MAX(BR1013-BQ1013,0)/Inputs!$B$24)*DCF!D$6</f>
        <v>-3389.007099536334</v>
      </c>
      <c r="CZ1013" s="15">
        <f ca="1">(BS1013*DCF!E$46-DCF!E$5*MAX(BS1013*DCF!E$46,0)-MAX(BS1013-BR1013,0)/Inputs!$B$24)*DCF!E$6</f>
        <v>-3643.9058766798794</v>
      </c>
      <c r="DA1013" s="15">
        <f ca="1">(BT1013*DCF!F$46-DCF!F$5*MAX(BT1013*DCF!F$46,0)-MAX(BT1013-BS1013,0)/Inputs!$B$24)*DCF!F$6</f>
        <v>-4287.9387746589509</v>
      </c>
      <c r="DB1013" s="15">
        <f ca="1">(BU1013*DCF!G$46-DCF!G$5*MAX(BU1013*DCF!G$46,0)-MAX(BU1013-BT1013,0)/Inputs!$B$24)*DCF!G$6</f>
        <v>-3650.4437115109104</v>
      </c>
      <c r="DC1013" s="15">
        <f ca="1">(BV1013*DCF!H$46-DCF!H$5*MAX(BV1013*DCF!H$46,0)-MAX(BV1013-BU1013,0)/Inputs!$B$24)*DCF!H$6</f>
        <v>-4574.6799646127574</v>
      </c>
      <c r="DD1013" s="15">
        <f ca="1">(BW1013*DCF!I$46-DCF!I$5*MAX(BW1013*DCF!I$46,0)-MAX(BW1013-BV1013,0)/Inputs!$B$24)*DCF!I$6</f>
        <v>308.39655302559169</v>
      </c>
      <c r="DE1013" s="15">
        <f ca="1">(BX1013*DCF!J$46-DCF!J$5*MAX(BX1013*DCF!J$46,0)-MAX(BX1013-BW1013,0)/Inputs!$B$24)*DCF!J$6</f>
        <v>506.39807215517862</v>
      </c>
      <c r="DF1013" s="15">
        <f ca="1">(BY1013*DCF!K$46-DCF!K$5*MAX(BY1013*DCF!K$46,0)-MAX(BY1013-BX1013,0)/Inputs!$B$24)*DCF!K$6</f>
        <v>-3729.1345565650595</v>
      </c>
      <c r="DG1013" s="15">
        <f ca="1">(BZ1013*DCF!L$46-DCF!L$5*MAX(BZ1013*DCF!L$46,0)-MAX(BZ1013-BY1013,0)/Inputs!$B$24)*DCF!L$6</f>
        <v>643.26699200952487</v>
      </c>
      <c r="DH1013" s="15">
        <f ca="1">(CA1013*DCF!M$46-DCF!M$5*MAX(CA1013*DCF!M$46,0)-MAX(CA1013-BZ1013,0)/Inputs!$B$24)*DCF!M$6</f>
        <v>72.531826234236078</v>
      </c>
      <c r="DI1013" s="15">
        <f ca="1">SUM(CB1013:CL1013)+BE1013*DCF!M$10*(1+Inputs!$B$30)*(1-Inputs!$B$33)*(1-Inputs!$B$30/Inputs!$B$31)/(Inputs!$B$29-Inputs!$B$30)*DCF!M$6</f>
        <v>195024.64831275467</v>
      </c>
      <c r="DJ1013" s="15">
        <f ca="1">SUM(CM1013:CW1013)+BP1013*DCF!M$28*(1+Inputs!$B$30)*(1-Inputs!$B$33)*(1-Inputs!$B$30/Inputs!$B$31)/(Inputs!$B$29-Inputs!$B$30)*DCF!M$6</f>
        <v>619047.20681263984</v>
      </c>
      <c r="DK1013" s="15">
        <f ca="1">SUM(CX1013:DH1013)+CA1013*DCF!M$46*(1+Inputs!$B$30)*(1-Inputs!$B$33)*(1-Inputs!$B$30/Inputs!$B$31)/(Inputs!$B$29-Inputs!$B$30)*DCF!M$6</f>
        <v>284553.3735181599</v>
      </c>
      <c r="DM1013" s="15">
        <f ca="1">DI1013+DJ1013+DK1013+Inputs!$B$34+Inputs!$B$36-Inputs!$B$35</f>
        <v>1175476.2286435545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1"/>
  <sheetViews>
    <sheetView workbookViewId="0"/>
  </sheetViews>
  <sheetFormatPr defaultRowHeight="14.75" x14ac:dyDescent="0.75"/>
  <cols>
    <col min="1" max="1" width="11" customWidth="1"/>
    <col min="2" max="5" width="14" customWidth="1"/>
    <col min="6" max="6" width="11" customWidth="1"/>
    <col min="8" max="8" width="40" customWidth="1"/>
    <col min="9" max="9" width="16" customWidth="1"/>
  </cols>
  <sheetData>
    <row r="1" spans="1:9" ht="16.75" x14ac:dyDescent="0.75">
      <c r="A1" s="1" t="s">
        <v>339</v>
      </c>
    </row>
    <row r="2" spans="1:9" x14ac:dyDescent="0.75">
      <c r="A2" s="4" t="s">
        <v>340</v>
      </c>
    </row>
    <row r="4" spans="1:9" x14ac:dyDescent="0.75">
      <c r="A4" s="2" t="s">
        <v>341</v>
      </c>
      <c r="B4" s="24">
        <f>Inputs!$B$74</f>
        <v>135</v>
      </c>
    </row>
    <row r="5" spans="1:9" x14ac:dyDescent="0.75">
      <c r="A5" s="2" t="s">
        <v>342</v>
      </c>
      <c r="B5" s="15">
        <f>B4*Inputs!$B$37</f>
        <v>1767285</v>
      </c>
    </row>
    <row r="6" spans="1:9" x14ac:dyDescent="0.75">
      <c r="A6" s="2" t="s">
        <v>343</v>
      </c>
      <c r="B6" s="19">
        <f>Options!$B$27</f>
        <v>65669.749826476953</v>
      </c>
      <c r="C6" s="4" t="s">
        <v>344</v>
      </c>
    </row>
    <row r="8" spans="1:9" x14ac:dyDescent="0.75">
      <c r="A8" s="16" t="s">
        <v>345</v>
      </c>
      <c r="B8" s="16" t="s">
        <v>346</v>
      </c>
      <c r="C8" s="16" t="s">
        <v>347</v>
      </c>
      <c r="D8" s="16" t="s">
        <v>338</v>
      </c>
      <c r="E8" s="16" t="s">
        <v>348</v>
      </c>
      <c r="F8" s="16" t="s">
        <v>349</v>
      </c>
      <c r="H8" s="16" t="s">
        <v>350</v>
      </c>
    </row>
    <row r="9" spans="1:9" x14ac:dyDescent="0.75">
      <c r="A9" s="14">
        <v>0.05</v>
      </c>
      <c r="B9" s="15">
        <f>SUMPRODUCT(DCF!$C$14:$M$14,1/(1+$A9)^DCF!$C$4:$M$4)+SUMPRODUCT(DCF!$C$32:$M$32,1/(1+$A9)^DCF!$C$4:$M$4)+SUMPRODUCT(DCF!$C$50:$M$50,1/(1+$A9)^DCF!$C$4:$M$4)</f>
        <v>157358.51761025868</v>
      </c>
      <c r="C9" s="15">
        <f>(DCF!$B$21+DCF!$B$39+DCF!$B$57)/($A9-Inputs!$B$30)/(1+$A9)^11</f>
        <v>9428540.3419143986</v>
      </c>
      <c r="D9" s="15">
        <f>B9+C9+Inputs!$B$34+Inputs!$B$36-Inputs!$B$35</f>
        <v>9662749.8595246579</v>
      </c>
      <c r="E9" s="15">
        <f t="shared" ref="E9:E37" si="0">D9+$B$6</f>
        <v>9728419.6093511358</v>
      </c>
      <c r="F9" s="23">
        <f>E9/Inputs!$B$37</f>
        <v>743.13800392262897</v>
      </c>
      <c r="H9" s="4" t="s">
        <v>351</v>
      </c>
      <c r="I9" s="4" t="s">
        <v>352</v>
      </c>
    </row>
    <row r="10" spans="1:9" x14ac:dyDescent="0.75">
      <c r="A10" s="14">
        <v>5.2499999999999998E-2</v>
      </c>
      <c r="B10" s="15">
        <f>SUMPRODUCT(DCF!$C$14:$M$14,1/(1+$A10)^DCF!$C$4:$M$4)+SUMPRODUCT(DCF!$C$32:$M$32,1/(1+$A10)^DCF!$C$4:$M$4)+SUMPRODUCT(DCF!$C$50:$M$50,1/(1+$A10)^DCF!$C$4:$M$4)</f>
        <v>154299.70019948453</v>
      </c>
      <c r="C10" s="15">
        <f>(DCF!$B$21+DCF!$B$39+DCF!$B$57)/($A10-Inputs!$B$30)/(1+$A10)^11</f>
        <v>5857161.3722646497</v>
      </c>
      <c r="D10" s="15">
        <f>B10+C10+Inputs!$B$34+Inputs!$B$36-Inputs!$B$35</f>
        <v>6088312.0724641345</v>
      </c>
      <c r="E10" s="15">
        <f t="shared" si="0"/>
        <v>6153981.8222906115</v>
      </c>
      <c r="F10" s="23">
        <f>E10/Inputs!$B$37</f>
        <v>470.09256911546953</v>
      </c>
      <c r="H10" s="4" t="s">
        <v>353</v>
      </c>
      <c r="I10" s="4" t="s">
        <v>354</v>
      </c>
    </row>
    <row r="11" spans="1:9" x14ac:dyDescent="0.75">
      <c r="A11" s="14">
        <v>5.5E-2</v>
      </c>
      <c r="B11" s="15">
        <f>SUMPRODUCT(DCF!$C$14:$M$14,1/(1+$A11)^DCF!$C$4:$M$4)+SUMPRODUCT(DCF!$C$32:$M$32,1/(1+$A11)^DCF!$C$4:$M$4)+SUMPRODUCT(DCF!$C$50:$M$50,1/(1+$A11)^DCF!$C$4:$M$4)</f>
        <v>151313.50764342066</v>
      </c>
      <c r="C11" s="15">
        <f>(DCF!$B$21+DCF!$B$39+DCF!$B$57)/($A11-Inputs!$B$30)/(1+$A11)^11</f>
        <v>4188654.3180223363</v>
      </c>
      <c r="D11" s="15">
        <f>B11+C11+Inputs!$B$34+Inputs!$B$36-Inputs!$B$35</f>
        <v>4416818.8256657571</v>
      </c>
      <c r="E11" s="15">
        <f t="shared" si="0"/>
        <v>4482488.575492234</v>
      </c>
      <c r="F11" s="23">
        <f>E11/Inputs!$B$37</f>
        <v>342.40994389215751</v>
      </c>
      <c r="H11" s="4" t="s">
        <v>355</v>
      </c>
      <c r="I11" s="4" t="s">
        <v>356</v>
      </c>
    </row>
    <row r="12" spans="1:9" x14ac:dyDescent="0.75">
      <c r="A12" s="14">
        <v>5.7500000000000002E-2</v>
      </c>
      <c r="B12" s="15">
        <f>SUMPRODUCT(DCF!$C$14:$M$14,1/(1+$A12)^DCF!$C$4:$M$4)+SUMPRODUCT(DCF!$C$32:$M$32,1/(1+$A12)^DCF!$C$4:$M$4)+SUMPRODUCT(DCF!$C$50:$M$50,1/(1+$A12)^DCF!$C$4:$M$4)</f>
        <v>148397.98037348737</v>
      </c>
      <c r="C12" s="15">
        <f>(DCF!$B$21+DCF!$B$39+DCF!$B$57)/($A12-Inputs!$B$30)/(1+$A12)^11</f>
        <v>3223653.3309606826</v>
      </c>
      <c r="D12" s="15">
        <f>B12+C12+Inputs!$B$34+Inputs!$B$36-Inputs!$B$35</f>
        <v>3448902.3113341699</v>
      </c>
      <c r="E12" s="15">
        <f t="shared" si="0"/>
        <v>3514572.0611606468</v>
      </c>
      <c r="F12" s="23">
        <f>E12/Inputs!$B$37</f>
        <v>268.47239028039468</v>
      </c>
      <c r="H12" s="4" t="s">
        <v>357</v>
      </c>
      <c r="I12" s="4" t="s">
        <v>358</v>
      </c>
    </row>
    <row r="13" spans="1:9" x14ac:dyDescent="0.75">
      <c r="A13" s="14">
        <v>0.06</v>
      </c>
      <c r="B13" s="15">
        <f>SUMPRODUCT(DCF!$C$14:$M$14,1/(1+$A13)^DCF!$C$4:$M$4)+SUMPRODUCT(DCF!$C$32:$M$32,1/(1+$A13)^DCF!$C$4:$M$4)+SUMPRODUCT(DCF!$C$50:$M$50,1/(1+$A13)^DCF!$C$4:$M$4)</f>
        <v>145551.2172897929</v>
      </c>
      <c r="C13" s="15">
        <f>(DCF!$B$21+DCF!$B$39+DCF!$B$57)/($A13-Inputs!$B$30)/(1+$A13)^11</f>
        <v>2595687.5847394192</v>
      </c>
      <c r="D13" s="15">
        <f>B13+C13+Inputs!$B$34+Inputs!$B$36-Inputs!$B$35</f>
        <v>2818089.802029212</v>
      </c>
      <c r="E13" s="15">
        <f t="shared" si="0"/>
        <v>2883759.5518556889</v>
      </c>
      <c r="F13" s="23">
        <f>E13/Inputs!$B$37</f>
        <v>220.28565822746077</v>
      </c>
      <c r="H13" s="4" t="s">
        <v>359</v>
      </c>
      <c r="I13" s="4" t="s">
        <v>360</v>
      </c>
    </row>
    <row r="14" spans="1:9" x14ac:dyDescent="0.75">
      <c r="A14" s="14">
        <v>6.25E-2</v>
      </c>
      <c r="B14" s="15">
        <f>SUMPRODUCT(DCF!$C$14:$M$14,1/(1+$A14)^DCF!$C$4:$M$4)+SUMPRODUCT(DCF!$C$32:$M$32,1/(1+$A14)^DCF!$C$4:$M$4)+SUMPRODUCT(DCF!$C$50:$M$50,1/(1+$A14)^DCF!$C$4:$M$4)</f>
        <v>142771.37386106246</v>
      </c>
      <c r="C14" s="15">
        <f>(DCF!$B$21+DCF!$B$39+DCF!$B$57)/($A14-Inputs!$B$30)/(1+$A14)^11</f>
        <v>2155134.599509045</v>
      </c>
      <c r="D14" s="15">
        <f>B14+C14+Inputs!$B$34+Inputs!$B$36-Inputs!$B$35</f>
        <v>2374756.9733701074</v>
      </c>
      <c r="E14" s="15">
        <f t="shared" si="0"/>
        <v>2440426.7231965843</v>
      </c>
      <c r="F14" s="23">
        <f>E14/Inputs!$B$37</f>
        <v>186.42019121507786</v>
      </c>
      <c r="H14" s="4" t="s">
        <v>361</v>
      </c>
      <c r="I14" s="4" t="s">
        <v>362</v>
      </c>
    </row>
    <row r="15" spans="1:9" x14ac:dyDescent="0.75">
      <c r="A15" s="14">
        <v>6.5000000000000002E-2</v>
      </c>
      <c r="B15" s="15">
        <f>SUMPRODUCT(DCF!$C$14:$M$14,1/(1+$A15)^DCF!$C$4:$M$4)+SUMPRODUCT(DCF!$C$32:$M$32,1/(1+$A15)^DCF!$C$4:$M$4)+SUMPRODUCT(DCF!$C$50:$M$50,1/(1+$A15)^DCF!$C$4:$M$4)</f>
        <v>140056.66029114532</v>
      </c>
      <c r="C15" s="15">
        <f>(DCF!$B$21+DCF!$B$39+DCF!$B$57)/($A15-Inputs!$B$30)/(1+$A15)^11</f>
        <v>1829498.3175235665</v>
      </c>
      <c r="D15" s="15">
        <f>B15+C15+Inputs!$B$34+Inputs!$B$36-Inputs!$B$35</f>
        <v>2046405.9778147119</v>
      </c>
      <c r="E15" s="15">
        <f t="shared" si="0"/>
        <v>2112075.727641189</v>
      </c>
      <c r="F15" s="23">
        <f>E15/Inputs!$B$37</f>
        <v>161.33799768094028</v>
      </c>
    </row>
    <row r="16" spans="1:9" x14ac:dyDescent="0.75">
      <c r="A16" s="14">
        <v>6.7500000000000004E-2</v>
      </c>
      <c r="B16" s="15">
        <f>SUMPRODUCT(DCF!$C$14:$M$14,1/(1+$A16)^DCF!$C$4:$M$4)+SUMPRODUCT(DCF!$C$32:$M$32,1/(1+$A16)^DCF!$C$4:$M$4)+SUMPRODUCT(DCF!$C$50:$M$50,1/(1+$A16)^DCF!$C$4:$M$4)</f>
        <v>137405.33974959955</v>
      </c>
      <c r="C16" s="15">
        <f>(DCF!$B$21+DCF!$B$39+DCF!$B$57)/($A16-Inputs!$B$30)/(1+$A16)^11</f>
        <v>1579387.1286580644</v>
      </c>
      <c r="D16" s="15">
        <f>B16+C16+Inputs!$B$34+Inputs!$B$36-Inputs!$B$35</f>
        <v>1793643.468407664</v>
      </c>
      <c r="E16" s="15">
        <f t="shared" si="0"/>
        <v>1859313.2182341409</v>
      </c>
      <c r="F16" s="23">
        <f>E16/Inputs!$B$37</f>
        <v>142.02988451868771</v>
      </c>
    </row>
    <row r="17" spans="1:6" x14ac:dyDescent="0.75">
      <c r="A17" s="14">
        <v>7.0000000000000007E-2</v>
      </c>
      <c r="B17" s="15">
        <f>SUMPRODUCT(DCF!$C$14:$M$14,1/(1+$A17)^DCF!$C$4:$M$4)+SUMPRODUCT(DCF!$C$32:$M$32,1/(1+$A17)^DCF!$C$4:$M$4)+SUMPRODUCT(DCF!$C$50:$M$50,1/(1+$A17)^DCF!$C$4:$M$4)</f>
        <v>134815.7266639591</v>
      </c>
      <c r="C17" s="15">
        <f>(DCF!$B$21+DCF!$B$39+DCF!$B$57)/($A17-Inputs!$B$30)/(1+$A17)^11</f>
        <v>1381554.5866183662</v>
      </c>
      <c r="D17" s="15">
        <f>B17+C17+Inputs!$B$34+Inputs!$B$36-Inputs!$B$35</f>
        <v>1593221.3132823254</v>
      </c>
      <c r="E17" s="15">
        <f t="shared" si="0"/>
        <v>1658891.0631088023</v>
      </c>
      <c r="F17" s="23">
        <f>E17/Inputs!$B$37</f>
        <v>126.71996509883144</v>
      </c>
    </row>
    <row r="18" spans="1:6" x14ac:dyDescent="0.75">
      <c r="A18" s="14">
        <v>7.2500000000000009E-2</v>
      </c>
      <c r="B18" s="15">
        <f>SUMPRODUCT(DCF!$C$14:$M$14,1/(1+$A18)^DCF!$C$4:$M$4)+SUMPRODUCT(DCF!$C$32:$M$32,1/(1+$A18)^DCF!$C$4:$M$4)+SUMPRODUCT(DCF!$C$50:$M$50,1/(1+$A18)^DCF!$C$4:$M$4)</f>
        <v>132286.18507138171</v>
      </c>
      <c r="C18" s="15">
        <f>(DCF!$B$21+DCF!$B$39+DCF!$B$57)/($A18-Inputs!$B$30)/(1+$A18)^11</f>
        <v>1221396.9761213302</v>
      </c>
      <c r="D18" s="15">
        <f>B18+C18+Inputs!$B$34+Inputs!$B$36-Inputs!$B$35</f>
        <v>1430534.1611927119</v>
      </c>
      <c r="E18" s="15">
        <f t="shared" si="0"/>
        <v>1496203.9110191888</v>
      </c>
      <c r="F18" s="23">
        <f>E18/Inputs!$B$37</f>
        <v>114.2925606156282</v>
      </c>
    </row>
    <row r="19" spans="1:6" x14ac:dyDescent="0.75">
      <c r="A19" s="14">
        <v>7.5000000000000011E-2</v>
      </c>
      <c r="B19" s="15">
        <f>SUMPRODUCT(DCF!$C$14:$M$14,1/(1+$A19)^DCF!$C$4:$M$4)+SUMPRODUCT(DCF!$C$32:$M$32,1/(1+$A19)^DCF!$C$4:$M$4)+SUMPRODUCT(DCF!$C$50:$M$50,1/(1+$A19)^DCF!$C$4:$M$4)</f>
        <v>129815.12702746593</v>
      </c>
      <c r="C19" s="15">
        <f>(DCF!$B$21+DCF!$B$39+DCF!$B$57)/($A19-Inputs!$B$30)/(1+$A19)^11</f>
        <v>1089278.6530414899</v>
      </c>
      <c r="D19" s="15">
        <f>B19+C19+Inputs!$B$34+Inputs!$B$36-Inputs!$B$35</f>
        <v>1295944.7800689558</v>
      </c>
      <c r="E19" s="15">
        <f t="shared" si="0"/>
        <v>1361614.5298954328</v>
      </c>
      <c r="F19" s="23">
        <f>E19/Inputs!$B$37</f>
        <v>104.01149873160436</v>
      </c>
    </row>
    <row r="20" spans="1:6" x14ac:dyDescent="0.75">
      <c r="A20" s="14">
        <v>7.7499999999999999E-2</v>
      </c>
      <c r="B20" s="15">
        <f>SUMPRODUCT(DCF!$C$14:$M$14,1/(1+$A20)^DCF!$C$4:$M$4)+SUMPRODUCT(DCF!$C$32:$M$32,1/(1+$A20)^DCF!$C$4:$M$4)+SUMPRODUCT(DCF!$C$50:$M$50,1/(1+$A20)^DCF!$C$4:$M$4)</f>
        <v>127401.01107011705</v>
      </c>
      <c r="C20" s="15">
        <f>(DCF!$B$21+DCF!$B$39+DCF!$B$57)/($A20-Inputs!$B$30)/(1+$A20)^11</f>
        <v>978585.28203210025</v>
      </c>
      <c r="D20" s="15">
        <f>B20+C20+Inputs!$B$34+Inputs!$B$36-Inputs!$B$35</f>
        <v>1182837.2931022174</v>
      </c>
      <c r="E20" s="15">
        <f t="shared" si="0"/>
        <v>1248507.0429286943</v>
      </c>
      <c r="F20" s="23">
        <f>E20/Inputs!$B$37</f>
        <v>95.371403477862216</v>
      </c>
    </row>
    <row r="21" spans="1:6" x14ac:dyDescent="0.75">
      <c r="A21" s="14">
        <v>0.08</v>
      </c>
      <c r="B21" s="15">
        <f>SUMPRODUCT(DCF!$C$14:$M$14,1/(1+$A21)^DCF!$C$4:$M$4)+SUMPRODUCT(DCF!$C$32:$M$32,1/(1+$A21)^DCF!$C$4:$M$4)+SUMPRODUCT(DCF!$C$50:$M$50,1/(1+$A21)^DCF!$C$4:$M$4)</f>
        <v>125042.34073642119</v>
      </c>
      <c r="C21" s="15">
        <f>(DCF!$B$21+DCF!$B$39+DCF!$B$57)/($A21-Inputs!$B$30)/(1+$A21)^11</f>
        <v>884625.95397426107</v>
      </c>
      <c r="D21" s="15">
        <f>B21+C21+Inputs!$B$34+Inputs!$B$36-Inputs!$B$35</f>
        <v>1086519.2947106822</v>
      </c>
      <c r="E21" s="15">
        <f t="shared" si="0"/>
        <v>1152189.0445371591</v>
      </c>
      <c r="F21" s="23">
        <f>E21/Inputs!$B$37</f>
        <v>88.013829694993447</v>
      </c>
    </row>
    <row r="22" spans="1:6" x14ac:dyDescent="0.75">
      <c r="A22" s="14">
        <v>8.2500000000000004E-2</v>
      </c>
      <c r="B22" s="15">
        <f>SUMPRODUCT(DCF!$C$14:$M$14,1/(1+$A22)^DCF!$C$4:$M$4)+SUMPRODUCT(DCF!$C$32:$M$32,1/(1+$A22)^DCF!$C$4:$M$4)+SUMPRODUCT(DCF!$C$50:$M$50,1/(1+$A22)^DCF!$C$4:$M$4)</f>
        <v>122737.66313057113</v>
      </c>
      <c r="C22" s="15">
        <f>(DCF!$B$21+DCF!$B$39+DCF!$B$57)/($A22-Inputs!$B$30)/(1+$A22)^11</f>
        <v>803981.59793785214</v>
      </c>
      <c r="D22" s="15">
        <f>B22+C22+Inputs!$B$34+Inputs!$B$36-Inputs!$B$35</f>
        <v>1003570.2610684233</v>
      </c>
      <c r="E22" s="15">
        <f t="shared" si="0"/>
        <v>1069240.0108949002</v>
      </c>
      <c r="F22" s="23">
        <f>E22/Inputs!$B$37</f>
        <v>81.677489183018878</v>
      </c>
    </row>
    <row r="23" spans="1:6" x14ac:dyDescent="0.75">
      <c r="A23" s="14">
        <v>8.5000000000000006E-2</v>
      </c>
      <c r="B23" s="15">
        <f>SUMPRODUCT(DCF!$C$14:$M$14,1/(1+$A23)^DCF!$C$4:$M$4)+SUMPRODUCT(DCF!$C$32:$M$32,1/(1+$A23)^DCF!$C$4:$M$4)+SUMPRODUCT(DCF!$C$50:$M$50,1/(1+$A23)^DCF!$C$4:$M$4)</f>
        <v>120485.5675409589</v>
      </c>
      <c r="C23" s="15">
        <f>(DCF!$B$21+DCF!$B$39+DCF!$B$57)/($A23-Inputs!$B$30)/(1+$A23)^11</f>
        <v>734101.46036774048</v>
      </c>
      <c r="D23" s="15">
        <f>B23+C23+Inputs!$B$34+Inputs!$B$36-Inputs!$B$35</f>
        <v>931438.02790869935</v>
      </c>
      <c r="E23" s="15">
        <f t="shared" si="0"/>
        <v>997107.77773517626</v>
      </c>
      <c r="F23" s="23">
        <f>E23/Inputs!$B$37</f>
        <v>76.167426303198866</v>
      </c>
    </row>
    <row r="24" spans="1:6" x14ac:dyDescent="0.75">
      <c r="A24" s="14">
        <v>8.7499999999999994E-2</v>
      </c>
      <c r="B24" s="15">
        <f>SUMPRODUCT(DCF!$C$14:$M$14,1/(1+$A24)^DCF!$C$4:$M$4)+SUMPRODUCT(DCF!$C$32:$M$32,1/(1+$A24)^DCF!$C$4:$M$4)+SUMPRODUCT(DCF!$C$50:$M$50,1/(1+$A24)^DCF!$C$4:$M$4)</f>
        <v>118284.68410463298</v>
      </c>
      <c r="C24" s="15">
        <f>(DCF!$B$21+DCF!$B$39+DCF!$B$57)/($A24-Inputs!$B$30)/(1+$A24)^11</f>
        <v>673044.04343975312</v>
      </c>
      <c r="D24" s="15">
        <f>B24+C24+Inputs!$B$34+Inputs!$B$36-Inputs!$B$35</f>
        <v>868179.72754438606</v>
      </c>
      <c r="E24" s="15">
        <f t="shared" si="0"/>
        <v>933849.47737086297</v>
      </c>
      <c r="F24" s="23">
        <f>E24/Inputs!$B$37</f>
        <v>71.335228582297987</v>
      </c>
    </row>
    <row r="25" spans="1:6" x14ac:dyDescent="0.75">
      <c r="A25" s="14">
        <v>0.09</v>
      </c>
      <c r="B25" s="15">
        <f>SUMPRODUCT(DCF!$C$14:$M$14,1/(1+$A25)^DCF!$C$4:$M$4)+SUMPRODUCT(DCF!$C$32:$M$32,1/(1+$A25)^DCF!$C$4:$M$4)+SUMPRODUCT(DCF!$C$50:$M$50,1/(1+$A25)^DCF!$C$4:$M$4)</f>
        <v>116133.68251737743</v>
      </c>
      <c r="C25" s="15">
        <f>(DCF!$B$21+DCF!$B$39+DCF!$B$57)/($A25-Inputs!$B$30)/(1+$A25)^11</f>
        <v>619305.56482710142</v>
      </c>
      <c r="D25" s="15">
        <f>B25+C25+Inputs!$B$34+Inputs!$B$36-Inputs!$B$35</f>
        <v>812290.24734447885</v>
      </c>
      <c r="E25" s="15">
        <f t="shared" si="0"/>
        <v>877959.99717095576</v>
      </c>
      <c r="F25" s="23">
        <f>E25/Inputs!$B$37</f>
        <v>67.065922937205386</v>
      </c>
    </row>
    <row r="26" spans="1:6" x14ac:dyDescent="0.75">
      <c r="A26" s="14">
        <v>9.2499999999999999E-2</v>
      </c>
      <c r="B26" s="15">
        <f>SUMPRODUCT(DCF!$C$14:$M$14,1/(1+$A26)^DCF!$C$4:$M$4)+SUMPRODUCT(DCF!$C$32:$M$32,1/(1+$A26)^DCF!$C$4:$M$4)+SUMPRODUCT(DCF!$C$50:$M$50,1/(1+$A26)^DCF!$C$4:$M$4)</f>
        <v>114031.27078774964</v>
      </c>
      <c r="C26" s="15">
        <f>(DCF!$B$21+DCF!$B$39+DCF!$B$57)/($A26-Inputs!$B$30)/(1+$A26)^11</f>
        <v>571703.28161329578</v>
      </c>
      <c r="D26" s="15">
        <f>B26+C26+Inputs!$B$34+Inputs!$B$36-Inputs!$B$35</f>
        <v>762585.55240104545</v>
      </c>
      <c r="E26" s="15">
        <f t="shared" si="0"/>
        <v>828255.30222752236</v>
      </c>
      <c r="F26" s="23">
        <f>E26/Inputs!$B$37</f>
        <v>63.269062884999038</v>
      </c>
    </row>
    <row r="27" spans="1:6" x14ac:dyDescent="0.75">
      <c r="A27" s="14">
        <v>9.5000000000000001E-2</v>
      </c>
      <c r="B27" s="15">
        <f>SUMPRODUCT(DCF!$C$14:$M$14,1/(1+$A27)^DCF!$C$4:$M$4)+SUMPRODUCT(DCF!$C$32:$M$32,1/(1+$A27)^DCF!$C$4:$M$4)+SUMPRODUCT(DCF!$C$50:$M$50,1/(1+$A27)^DCF!$C$4:$M$4)</f>
        <v>111976.19403346679</v>
      </c>
      <c r="C27" s="15">
        <f>(DCF!$B$21+DCF!$B$39+DCF!$B$57)/($A27-Inputs!$B$30)/(1+$A27)^11</f>
        <v>529294.24265269528</v>
      </c>
      <c r="D27" s="15">
        <f>B27+C27+Inputs!$B$34+Inputs!$B$36-Inputs!$B$35</f>
        <v>718121.43668616202</v>
      </c>
      <c r="E27" s="15">
        <f t="shared" si="0"/>
        <v>783791.18651263893</v>
      </c>
      <c r="F27" s="23">
        <f>E27/Inputs!$B$37</f>
        <v>59.872522077201047</v>
      </c>
    </row>
    <row r="28" spans="1:6" x14ac:dyDescent="0.75">
      <c r="A28" s="14">
        <v>9.7500000000000003E-2</v>
      </c>
      <c r="B28" s="15">
        <f>SUMPRODUCT(DCF!$C$14:$M$14,1/(1+$A28)^DCF!$C$4:$M$4)+SUMPRODUCT(DCF!$C$32:$M$32,1/(1+$A28)^DCF!$C$4:$M$4)+SUMPRODUCT(DCF!$C$50:$M$50,1/(1+$A28)^DCF!$C$4:$M$4)</f>
        <v>109967.2333186044</v>
      </c>
      <c r="C28" s="15">
        <f>(DCF!$B$21+DCF!$B$39+DCF!$B$57)/($A28-Inputs!$B$30)/(1+$A28)^11</f>
        <v>491317.52335266164</v>
      </c>
      <c r="D28" s="15">
        <f>B28+C28+Inputs!$B$34+Inputs!$B$36-Inputs!$B$35</f>
        <v>678135.75667126605</v>
      </c>
      <c r="E28" s="15">
        <f t="shared" si="0"/>
        <v>743805.50649774296</v>
      </c>
      <c r="F28" s="23">
        <f>E28/Inputs!$B$37</f>
        <v>56.818081620788554</v>
      </c>
    </row>
    <row r="29" spans="1:6" x14ac:dyDescent="0.75">
      <c r="A29" s="14">
        <v>0.1</v>
      </c>
      <c r="B29" s="15">
        <f>SUMPRODUCT(DCF!$C$14:$M$14,1/(1+$A29)^DCF!$C$4:$M$4)+SUMPRODUCT(DCF!$C$32:$M$32,1/(1+$A29)^DCF!$C$4:$M$4)+SUMPRODUCT(DCF!$C$50:$M$50,1/(1+$A29)^DCF!$C$4:$M$4)</f>
        <v>108003.20453012187</v>
      </c>
      <c r="C29" s="15">
        <f>(DCF!$B$21+DCF!$B$39+DCF!$B$57)/($A29-Inputs!$B$30)/(1+$A29)^11</f>
        <v>457152.38877325179</v>
      </c>
      <c r="D29" s="15">
        <f>B29+C29+Inputs!$B$34+Inputs!$B$36-Inputs!$B$35</f>
        <v>642006.59330337367</v>
      </c>
      <c r="E29" s="15">
        <f t="shared" si="0"/>
        <v>707676.34312985057</v>
      </c>
      <c r="F29" s="23">
        <f>E29/Inputs!$B$37</f>
        <v>54.058234140237609</v>
      </c>
    </row>
    <row r="30" spans="1:6" x14ac:dyDescent="0.75">
      <c r="A30" s="14">
        <v>0.10249999999999999</v>
      </c>
      <c r="B30" s="15">
        <f>SUMPRODUCT(DCF!$C$14:$M$14,1/(1+$A30)^DCF!$C$4:$M$4)+SUMPRODUCT(DCF!$C$32:$M$32,1/(1+$A30)^DCF!$C$4:$M$4)+SUMPRODUCT(DCF!$C$50:$M$50,1/(1+$A30)^DCF!$C$4:$M$4)</f>
        <v>106082.95729229234</v>
      </c>
      <c r="C30" s="15">
        <f>(DCF!$B$21+DCF!$B$39+DCF!$B$57)/($A30-Inputs!$B$30)/(1+$A30)^11</f>
        <v>426287.48616215389</v>
      </c>
      <c r="D30" s="15">
        <f>B30+C30+Inputs!$B$34+Inputs!$B$36-Inputs!$B$35</f>
        <v>609221.44345444627</v>
      </c>
      <c r="E30" s="15">
        <f t="shared" si="0"/>
        <v>674891.19328092318</v>
      </c>
      <c r="F30" s="23">
        <f>E30/Inputs!$B$37</f>
        <v>51.553830362915221</v>
      </c>
    </row>
    <row r="31" spans="1:6" x14ac:dyDescent="0.75">
      <c r="A31" s="14">
        <v>0.105</v>
      </c>
      <c r="B31" s="15">
        <f>SUMPRODUCT(DCF!$C$14:$M$14,1/(1+$A31)^DCF!$C$4:$M$4)+SUMPRODUCT(DCF!$C$32:$M$32,1/(1+$A31)^DCF!$C$4:$M$4)+SUMPRODUCT(DCF!$C$50:$M$50,1/(1+$A31)^DCF!$C$4:$M$4)</f>
        <v>104205.3739176642</v>
      </c>
      <c r="C31" s="15">
        <f>(DCF!$B$21+DCF!$B$39+DCF!$B$57)/($A31-Inputs!$B$30)/(1+$A31)^11</f>
        <v>398297.81749843509</v>
      </c>
      <c r="D31" s="15">
        <f>B31+C31+Inputs!$B$34+Inputs!$B$36-Inputs!$B$35</f>
        <v>579354.19141609932</v>
      </c>
      <c r="E31" s="15">
        <f t="shared" si="0"/>
        <v>645023.94124257623</v>
      </c>
      <c r="F31" s="23">
        <f>E31/Inputs!$B$37</f>
        <v>49.272320009363398</v>
      </c>
    </row>
    <row r="32" spans="1:6" x14ac:dyDescent="0.75">
      <c r="A32" s="14">
        <v>0.1075</v>
      </c>
      <c r="B32" s="15">
        <f>SUMPRODUCT(DCF!$C$14:$M$14,1/(1+$A32)^DCF!$C$4:$M$4)+SUMPRODUCT(DCF!$C$32:$M$32,1/(1+$A32)^DCF!$C$4:$M$4)+SUMPRODUCT(DCF!$C$50:$M$50,1/(1+$A32)^DCF!$C$4:$M$4)</f>
        <v>102369.36839324149</v>
      </c>
      <c r="C32" s="15">
        <f>(DCF!$B$21+DCF!$B$39+DCF!$B$57)/($A32-Inputs!$B$30)/(1+$A32)^11</f>
        <v>372827.29251468834</v>
      </c>
      <c r="D32" s="15">
        <f>B32+C32+Inputs!$B$34+Inputs!$B$36-Inputs!$B$35</f>
        <v>552047.66090792976</v>
      </c>
      <c r="E32" s="15">
        <f t="shared" si="0"/>
        <v>617717.41073440667</v>
      </c>
      <c r="F32" s="23">
        <f>E32/Inputs!$B$37</f>
        <v>47.186418969857662</v>
      </c>
    </row>
    <row r="33" spans="1:6" x14ac:dyDescent="0.75">
      <c r="A33" s="14">
        <v>0.11</v>
      </c>
      <c r="B33" s="15">
        <f>SUMPRODUCT(DCF!$C$14:$M$14,1/(1+$A33)^DCF!$C$4:$M$4)+SUMPRODUCT(DCF!$C$32:$M$32,1/(1+$A33)^DCF!$C$4:$M$4)+SUMPRODUCT(DCF!$C$50:$M$50,1/(1+$A33)^DCF!$C$4:$M$4)</f>
        <v>100573.88540061218</v>
      </c>
      <c r="C33" s="15">
        <f>(DCF!$B$21+DCF!$B$39+DCF!$B$57)/($A33-Inputs!$B$30)/(1+$A33)^11</f>
        <v>349575.34575159068</v>
      </c>
      <c r="D33" s="15">
        <f>B33+C33+Inputs!$B$34+Inputs!$B$36-Inputs!$B$35</f>
        <v>527000.23115220293</v>
      </c>
      <c r="E33" s="15">
        <f t="shared" si="0"/>
        <v>592669.98097867984</v>
      </c>
      <c r="F33" s="23">
        <f>E33/Inputs!$B$37</f>
        <v>45.273086928323266</v>
      </c>
    </row>
    <row r="34" spans="1:6" x14ac:dyDescent="0.75">
      <c r="A34" s="14">
        <v>0.1125</v>
      </c>
      <c r="B34" s="15">
        <f>SUMPRODUCT(DCF!$C$14:$M$14,1/(1+$A34)^DCF!$C$4:$M$4)+SUMPRODUCT(DCF!$C$32:$M$32,1/(1+$A34)^DCF!$C$4:$M$4)+SUMPRODUCT(DCF!$C$50:$M$50,1/(1+$A34)^DCF!$C$4:$M$4)</f>
        <v>98817.899368810991</v>
      </c>
      <c r="C34" s="15">
        <f>(DCF!$B$21+DCF!$B$39+DCF!$B$57)/($A34-Inputs!$B$30)/(1+$A34)^11</f>
        <v>328286.55454644689</v>
      </c>
      <c r="D34" s="15">
        <f>B34+C34+Inputs!$B$34+Inputs!$B$36-Inputs!$B$35</f>
        <v>503955.45391525794</v>
      </c>
      <c r="E34" s="15">
        <f t="shared" si="0"/>
        <v>569625.20374173485</v>
      </c>
      <c r="F34" s="23">
        <f>E34/Inputs!$B$37</f>
        <v>43.512734225172629</v>
      </c>
    </row>
    <row r="35" spans="1:6" x14ac:dyDescent="0.75">
      <c r="A35" s="14">
        <v>0.115</v>
      </c>
      <c r="B35" s="15">
        <f>SUMPRODUCT(DCF!$C$14:$M$14,1/(1+$A35)^DCF!$C$4:$M$4)+SUMPRODUCT(DCF!$C$32:$M$32,1/(1+$A35)^DCF!$C$4:$M$4)+SUMPRODUCT(DCF!$C$50:$M$50,1/(1+$A35)^DCF!$C$4:$M$4)</f>
        <v>97100.413558740081</v>
      </c>
      <c r="C35" s="15">
        <f>(DCF!$B$21+DCF!$B$39+DCF!$B$57)/($A35-Inputs!$B$30)/(1+$A35)^11</f>
        <v>308742.50122609886</v>
      </c>
      <c r="D35" s="15">
        <f>B35+C35+Inputs!$B$34+Inputs!$B$36-Inputs!$B$35</f>
        <v>482693.91478483891</v>
      </c>
      <c r="E35" s="15">
        <f t="shared" si="0"/>
        <v>548363.66461131582</v>
      </c>
      <c r="F35" s="23">
        <f>E35/Inputs!$B$37</f>
        <v>41.888600153641114</v>
      </c>
    </row>
    <row r="36" spans="1:6" x14ac:dyDescent="0.75">
      <c r="A36" s="14">
        <v>0.11749999999999999</v>
      </c>
      <c r="B36" s="15">
        <f>SUMPRODUCT(DCF!$C$14:$M$14,1/(1+$A36)^DCF!$C$4:$M$4)+SUMPRODUCT(DCF!$C$32:$M$32,1/(1+$A36)^DCF!$C$4:$M$4)+SUMPRODUCT(DCF!$C$50:$M$50,1/(1+$A36)^DCF!$C$4:$M$4)</f>
        <v>95420.45917802582</v>
      </c>
      <c r="C36" s="15">
        <f>(DCF!$B$21+DCF!$B$39+DCF!$B$57)/($A36-Inputs!$B$30)/(1+$A36)^11</f>
        <v>290755.33327001956</v>
      </c>
      <c r="D36" s="15">
        <f>B36+C36+Inputs!$B$34+Inputs!$B$36-Inputs!$B$35</f>
        <v>463026.79244804539</v>
      </c>
      <c r="E36" s="15">
        <f t="shared" si="0"/>
        <v>528696.54227452236</v>
      </c>
      <c r="F36" s="23">
        <f>E36/Inputs!$B$37</f>
        <v>40.386260963602652</v>
      </c>
    </row>
    <row r="37" spans="1:6" x14ac:dyDescent="0.75">
      <c r="A37" s="14">
        <v>0.12</v>
      </c>
      <c r="B37" s="15">
        <f>SUMPRODUCT(DCF!$C$14:$M$14,1/(1+$A37)^DCF!$C$4:$M$4)+SUMPRODUCT(DCF!$C$32:$M$32,1/(1+$A37)^DCF!$C$4:$M$4)+SUMPRODUCT(DCF!$C$50:$M$50,1/(1+$A37)^DCF!$C$4:$M$4)</f>
        <v>93777.094525224282</v>
      </c>
      <c r="C37" s="15">
        <f>(DCF!$B$21+DCF!$B$39+DCF!$B$57)/($A37-Inputs!$B$30)/(1+$A37)^11</f>
        <v>274162.62204688316</v>
      </c>
      <c r="D37" s="15">
        <f>B37+C37+Inputs!$B$34+Inputs!$B$36-Inputs!$B$35</f>
        <v>444790.71657210746</v>
      </c>
      <c r="E37" s="15">
        <f t="shared" si="0"/>
        <v>510460.46639858442</v>
      </c>
      <c r="F37" s="23">
        <f>E37/Inputs!$B$37</f>
        <v>38.993237063523367</v>
      </c>
    </row>
    <row r="39" spans="1:6" x14ac:dyDescent="0.75">
      <c r="A39" s="16" t="s">
        <v>363</v>
      </c>
      <c r="B39" s="25">
        <f>INDEX(A9:A37,MATCH($B$5,E9:E37,-1))+(INDEX(E9:E37,MATCH($B$5,E9:E37,-1))-$B$5)/(INDEX(E9:E37,MATCH($B$5,E9:E37,-1))-INDEX(E9:E37,MATCH($B$5,E9:E37,-1)+1))*0.0025</f>
        <v>6.8647929705882432E-2</v>
      </c>
      <c r="C39" s="4" t="s">
        <v>364</v>
      </c>
    </row>
    <row r="40" spans="1:6" x14ac:dyDescent="0.75">
      <c r="A40" s="16" t="s">
        <v>365</v>
      </c>
      <c r="B40" s="25">
        <f>B39-Inputs!$B$30</f>
        <v>2.3047929705882431E-2</v>
      </c>
      <c r="C40" s="4" t="s">
        <v>366</v>
      </c>
    </row>
    <row r="41" spans="1:6" x14ac:dyDescent="0.75">
      <c r="A41" s="4" t="s">
        <v>367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3"/>
  <sheetViews>
    <sheetView workbookViewId="0"/>
  </sheetViews>
  <sheetFormatPr defaultRowHeight="14.75" x14ac:dyDescent="0.75"/>
  <cols>
    <col min="1" max="1" width="38" customWidth="1"/>
    <col min="2" max="2" width="14" customWidth="1"/>
    <col min="3" max="3" width="85" customWidth="1"/>
  </cols>
  <sheetData>
    <row r="1" spans="1:3" ht="16.75" x14ac:dyDescent="0.75">
      <c r="A1" s="1" t="s">
        <v>368</v>
      </c>
    </row>
    <row r="3" spans="1:3" x14ac:dyDescent="0.75">
      <c r="A3" s="2" t="s">
        <v>369</v>
      </c>
      <c r="B3" s="19">
        <f>DCF!$B$24+DCF!$B$42</f>
        <v>695704.19320851995</v>
      </c>
      <c r="C3" s="4" t="s">
        <v>370</v>
      </c>
    </row>
    <row r="4" spans="1:3" x14ac:dyDescent="0.75">
      <c r="A4" s="2" t="s">
        <v>371</v>
      </c>
      <c r="B4" s="19">
        <f>Inputs!$B$70</f>
        <v>22555</v>
      </c>
      <c r="C4" s="4" t="s">
        <v>372</v>
      </c>
    </row>
    <row r="5" spans="1:3" x14ac:dyDescent="0.75">
      <c r="A5" s="2" t="s">
        <v>373</v>
      </c>
      <c r="B5" s="19">
        <f>Inputs!$B$71</f>
        <v>288402</v>
      </c>
      <c r="C5" s="4" t="s">
        <v>374</v>
      </c>
    </row>
    <row r="6" spans="1:3" x14ac:dyDescent="0.75">
      <c r="A6" s="2" t="s">
        <v>375</v>
      </c>
      <c r="B6" s="15">
        <f>Inputs!$B$34+Inputs!$B$36-Inputs!$B$35</f>
        <v>76851</v>
      </c>
      <c r="C6" s="4"/>
    </row>
    <row r="7" spans="1:3" x14ac:dyDescent="0.75">
      <c r="A7" s="2" t="s">
        <v>199</v>
      </c>
      <c r="B7" s="19">
        <f>Options!$B$27</f>
        <v>65669.749826476953</v>
      </c>
      <c r="C7" s="4" t="s">
        <v>376</v>
      </c>
    </row>
    <row r="8" spans="1:3" x14ac:dyDescent="0.75">
      <c r="A8" s="2" t="s">
        <v>121</v>
      </c>
      <c r="B8" s="19">
        <f>Inputs!$B$69</f>
        <v>1492</v>
      </c>
      <c r="C8" s="4" t="s">
        <v>377</v>
      </c>
    </row>
    <row r="10" spans="1:3" x14ac:dyDescent="0.75">
      <c r="A10" s="16" t="s">
        <v>378</v>
      </c>
      <c r="B10" s="17">
        <f>B3+B4+B6+B7</f>
        <v>860779.94303499686</v>
      </c>
      <c r="C10" s="4" t="s">
        <v>379</v>
      </c>
    </row>
    <row r="11" spans="1:3" x14ac:dyDescent="0.75">
      <c r="A11" s="16" t="s">
        <v>380</v>
      </c>
      <c r="B11" s="17">
        <f>B3+B5+B6+B7+B8</f>
        <v>1128118.9430349967</v>
      </c>
      <c r="C11" s="4" t="s">
        <v>381</v>
      </c>
    </row>
    <row r="12" spans="1:3" x14ac:dyDescent="0.75">
      <c r="A12" s="16" t="s">
        <v>382</v>
      </c>
      <c r="B12" s="17">
        <f>Inputs!$B$74*Inputs!$B$37</f>
        <v>1767285</v>
      </c>
    </row>
    <row r="13" spans="1:3" x14ac:dyDescent="0.75">
      <c r="A13" s="16" t="s">
        <v>383</v>
      </c>
      <c r="B13" s="17">
        <f>B12-B11</f>
        <v>639166.05696500326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Inputs</vt:lpstr>
      <vt:lpstr>DCF</vt:lpstr>
      <vt:lpstr>Options</vt:lpstr>
      <vt:lpstr>MonteCarlo</vt:lpstr>
      <vt:lpstr>Inversion</vt:lpstr>
      <vt:lpstr>SumOfParts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Wagner</cp:lastModifiedBy>
  <dcterms:created xsi:type="dcterms:W3CDTF">2026-06-12T11:11:00Z</dcterms:created>
  <dcterms:modified xsi:type="dcterms:W3CDTF">2026-06-12T11:11:19Z</dcterms:modified>
</cp:coreProperties>
</file>